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1.xml" ContentType="application/vnd.ms-excel.person+xml"/>
  <Override PartName="/xl/persons/person.xml" ContentType="application/vnd.ms-excel.person+xml"/>
  <Override PartName="/xl/persons/person0.xml" ContentType="application/vnd.ms-excel.person+xml"/>
  <Override PartName="/xl/persons/person2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OneDrive\Bureau\PRESENTATION\"/>
    </mc:Choice>
  </mc:AlternateContent>
  <xr:revisionPtr revIDLastSave="0" documentId="8_{4DB498F8-5821-4D65-A88B-23F013DA7A1A}" xr6:coauthVersionLast="47" xr6:coauthVersionMax="47" xr10:uidLastSave="{00000000-0000-0000-0000-000000000000}"/>
  <bookViews>
    <workbookView xWindow="-110" yWindow="-110" windowWidth="19420" windowHeight="10420" tabRatio="599" xr2:uid="{00000000-000D-0000-FFFF-FFFF00000000}"/>
  </bookViews>
  <sheets>
    <sheet name="IDENTIFICATION" sheetId="3" r:id="rId1"/>
    <sheet name="SUIVI AGRONOMIQUE" sheetId="4" r:id="rId2"/>
    <sheet name="TRANSFORMATION" sheetId="6" r:id="rId3"/>
  </sheets>
  <definedNames>
    <definedName name="_xlnm._FilterDatabase" localSheetId="0" hidden="1">IDENTIFICATION!$A$1:$BK$5109</definedName>
    <definedName name="_xlnm._FilterDatabase" localSheetId="1" hidden="1">'SUIVI AGRONOMIQUE'!$A$1:$AU$1526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4" i="4" l="1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35" i="4"/>
  <c r="AB336" i="4"/>
  <c r="AB337" i="4"/>
  <c r="AB338" i="4"/>
  <c r="AB339" i="4"/>
  <c r="AB340" i="4"/>
  <c r="AB341" i="4"/>
  <c r="AB342" i="4"/>
  <c r="AB343" i="4"/>
  <c r="AB344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380" i="4"/>
  <c r="AB381" i="4"/>
  <c r="AB382" i="4"/>
  <c r="AB383" i="4"/>
  <c r="AB384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410" i="4"/>
  <c r="AB411" i="4"/>
  <c r="AB412" i="4"/>
  <c r="AB413" i="4"/>
  <c r="AB414" i="4"/>
  <c r="AB415" i="4"/>
  <c r="AB416" i="4"/>
  <c r="AB417" i="4"/>
  <c r="AB418" i="4"/>
  <c r="AB419" i="4"/>
  <c r="AB420" i="4"/>
  <c r="AB421" i="4"/>
  <c r="AB422" i="4"/>
  <c r="AB423" i="4"/>
  <c r="AB424" i="4"/>
  <c r="AB425" i="4"/>
  <c r="AB426" i="4"/>
  <c r="AB427" i="4"/>
  <c r="AB428" i="4"/>
  <c r="AB429" i="4"/>
  <c r="AB430" i="4"/>
  <c r="AB431" i="4"/>
  <c r="AB432" i="4"/>
  <c r="AB433" i="4"/>
  <c r="AB434" i="4"/>
  <c r="AB435" i="4"/>
  <c r="AB436" i="4"/>
  <c r="AB437" i="4"/>
  <c r="AB438" i="4"/>
  <c r="AB439" i="4"/>
  <c r="AB440" i="4"/>
  <c r="AB441" i="4"/>
  <c r="AB442" i="4"/>
  <c r="AB443" i="4"/>
  <c r="AB444" i="4"/>
  <c r="AB445" i="4"/>
  <c r="AB446" i="4"/>
  <c r="AB447" i="4"/>
  <c r="AB448" i="4"/>
  <c r="AB449" i="4"/>
  <c r="AB450" i="4"/>
  <c r="AB451" i="4"/>
  <c r="AB452" i="4"/>
  <c r="AB453" i="4"/>
  <c r="AB454" i="4"/>
  <c r="AB455" i="4"/>
  <c r="AB456" i="4"/>
  <c r="AB457" i="4"/>
  <c r="AB458" i="4"/>
  <c r="AB459" i="4"/>
  <c r="AB460" i="4"/>
  <c r="AB461" i="4"/>
  <c r="AB462" i="4"/>
  <c r="AB463" i="4"/>
  <c r="AB464" i="4"/>
  <c r="AB465" i="4"/>
  <c r="AB466" i="4"/>
  <c r="AB467" i="4"/>
  <c r="AB468" i="4"/>
  <c r="AB469" i="4"/>
  <c r="AB470" i="4"/>
  <c r="AB471" i="4"/>
  <c r="AB472" i="4"/>
  <c r="AB473" i="4"/>
  <c r="AB474" i="4"/>
  <c r="AB475" i="4"/>
  <c r="AB476" i="4"/>
  <c r="AB477" i="4"/>
  <c r="AB478" i="4"/>
  <c r="AB479" i="4"/>
  <c r="AB480" i="4"/>
  <c r="AB481" i="4"/>
  <c r="AB482" i="4"/>
  <c r="AB483" i="4"/>
  <c r="AB484" i="4"/>
  <c r="AB485" i="4"/>
  <c r="AB486" i="4"/>
  <c r="AB487" i="4"/>
  <c r="AB488" i="4"/>
  <c r="AB489" i="4"/>
  <c r="AB490" i="4"/>
  <c r="AB491" i="4"/>
  <c r="AB492" i="4"/>
  <c r="AB493" i="4"/>
  <c r="AB494" i="4"/>
  <c r="AB495" i="4"/>
  <c r="AB496" i="4"/>
  <c r="AB497" i="4"/>
  <c r="AB498" i="4"/>
  <c r="AB499" i="4"/>
  <c r="AB500" i="4"/>
  <c r="AB501" i="4"/>
  <c r="AB502" i="4"/>
  <c r="AB503" i="4"/>
  <c r="AB504" i="4"/>
  <c r="AB505" i="4"/>
  <c r="AB506" i="4"/>
  <c r="AB507" i="4"/>
  <c r="AB508" i="4"/>
  <c r="AB509" i="4"/>
  <c r="AB510" i="4"/>
  <c r="AB511" i="4"/>
  <c r="AB512" i="4"/>
  <c r="AB513" i="4"/>
  <c r="AB514" i="4"/>
  <c r="AB515" i="4"/>
  <c r="AB516" i="4"/>
  <c r="AB517" i="4"/>
  <c r="AB518" i="4"/>
  <c r="AB519" i="4"/>
  <c r="AB520" i="4"/>
  <c r="AB521" i="4"/>
  <c r="AB522" i="4"/>
  <c r="AB523" i="4"/>
  <c r="AB524" i="4"/>
  <c r="AB525" i="4"/>
  <c r="AB526" i="4"/>
  <c r="AB527" i="4"/>
  <c r="AB528" i="4"/>
  <c r="AB529" i="4"/>
  <c r="AB530" i="4"/>
  <c r="AB531" i="4"/>
  <c r="AB532" i="4"/>
  <c r="AB533" i="4"/>
  <c r="AB534" i="4"/>
  <c r="AB535" i="4"/>
  <c r="AB536" i="4"/>
  <c r="AB537" i="4"/>
  <c r="AB538" i="4"/>
  <c r="AB539" i="4"/>
  <c r="AB540" i="4"/>
  <c r="AB541" i="4"/>
  <c r="AB542" i="4"/>
  <c r="AB543" i="4"/>
  <c r="AB544" i="4"/>
  <c r="AB545" i="4"/>
  <c r="AB546" i="4"/>
  <c r="AB547" i="4"/>
  <c r="AB548" i="4"/>
  <c r="AB549" i="4"/>
  <c r="AB550" i="4"/>
  <c r="AB551" i="4"/>
  <c r="AB552" i="4"/>
  <c r="AB553" i="4"/>
  <c r="AB554" i="4"/>
  <c r="AB555" i="4"/>
  <c r="AB556" i="4"/>
  <c r="AB557" i="4"/>
  <c r="AB558" i="4"/>
  <c r="AB559" i="4"/>
  <c r="AB560" i="4"/>
  <c r="AB561" i="4"/>
  <c r="AB562" i="4"/>
  <c r="AB563" i="4"/>
  <c r="AB564" i="4"/>
  <c r="AB565" i="4"/>
  <c r="AB566" i="4"/>
  <c r="AB567" i="4"/>
  <c r="AB568" i="4"/>
  <c r="AB569" i="4"/>
  <c r="AB570" i="4"/>
  <c r="AB571" i="4"/>
  <c r="AB572" i="4"/>
  <c r="AB573" i="4"/>
  <c r="AB574" i="4"/>
  <c r="AB575" i="4"/>
  <c r="AB576" i="4"/>
  <c r="AB577" i="4"/>
  <c r="AB578" i="4"/>
  <c r="AB579" i="4"/>
  <c r="AB580" i="4"/>
  <c r="AB581" i="4"/>
  <c r="AB582" i="4"/>
  <c r="AB583" i="4"/>
  <c r="AB584" i="4"/>
  <c r="AB585" i="4"/>
  <c r="AB586" i="4"/>
  <c r="AB587" i="4"/>
  <c r="AB588" i="4"/>
  <c r="AB589" i="4"/>
  <c r="AB590" i="4"/>
  <c r="AB591" i="4"/>
  <c r="AB592" i="4"/>
  <c r="AB593" i="4"/>
  <c r="AB594" i="4"/>
  <c r="AB595" i="4"/>
  <c r="AB596" i="4"/>
  <c r="AB597" i="4"/>
  <c r="AB598" i="4"/>
  <c r="AB599" i="4"/>
  <c r="AB600" i="4"/>
  <c r="AB601" i="4"/>
  <c r="AB602" i="4"/>
  <c r="AB603" i="4"/>
  <c r="AB604" i="4"/>
  <c r="AB605" i="4"/>
  <c r="AB606" i="4"/>
  <c r="AB607" i="4"/>
  <c r="AB608" i="4"/>
  <c r="AB609" i="4"/>
  <c r="AB610" i="4"/>
  <c r="AB611" i="4"/>
  <c r="AB612" i="4"/>
  <c r="AB613" i="4"/>
  <c r="AB614" i="4"/>
  <c r="AB615" i="4"/>
  <c r="AB616" i="4"/>
  <c r="AB617" i="4"/>
  <c r="AB618" i="4"/>
  <c r="AB619" i="4"/>
  <c r="AB620" i="4"/>
  <c r="AB621" i="4"/>
  <c r="AB622" i="4"/>
  <c r="AB623" i="4"/>
  <c r="AB624" i="4"/>
  <c r="AB625" i="4"/>
  <c r="AB626" i="4"/>
  <c r="AB627" i="4"/>
  <c r="AB628" i="4"/>
  <c r="AB629" i="4"/>
  <c r="AB630" i="4"/>
  <c r="AB631" i="4"/>
  <c r="AB632" i="4"/>
  <c r="AB633" i="4"/>
  <c r="AB634" i="4"/>
  <c r="AB635" i="4"/>
  <c r="AB636" i="4"/>
  <c r="AB637" i="4"/>
  <c r="AB638" i="4"/>
  <c r="AB639" i="4"/>
  <c r="AB640" i="4"/>
  <c r="AB641" i="4"/>
  <c r="AB642" i="4"/>
  <c r="AB643" i="4"/>
  <c r="AB644" i="4"/>
  <c r="AB645" i="4"/>
  <c r="AB646" i="4"/>
  <c r="AB647" i="4"/>
  <c r="AB648" i="4"/>
  <c r="AB649" i="4"/>
  <c r="AB650" i="4"/>
  <c r="AB651" i="4"/>
  <c r="AB652" i="4"/>
  <c r="AB653" i="4"/>
  <c r="AB654" i="4"/>
  <c r="AB655" i="4"/>
  <c r="AB656" i="4"/>
  <c r="AB657" i="4"/>
  <c r="AB658" i="4"/>
  <c r="AB659" i="4"/>
  <c r="AB660" i="4"/>
  <c r="AB661" i="4"/>
  <c r="AB662" i="4"/>
  <c r="AB663" i="4"/>
  <c r="AB664" i="4"/>
  <c r="AB665" i="4"/>
  <c r="AB666" i="4"/>
  <c r="AB667" i="4"/>
  <c r="AB668" i="4"/>
  <c r="AB669" i="4"/>
  <c r="AB670" i="4"/>
  <c r="AB671" i="4"/>
  <c r="AB672" i="4"/>
  <c r="AB673" i="4"/>
  <c r="AB674" i="4"/>
  <c r="AB675" i="4"/>
  <c r="AB676" i="4"/>
  <c r="AB677" i="4"/>
  <c r="AB678" i="4"/>
  <c r="AB679" i="4"/>
  <c r="AB680" i="4"/>
  <c r="AB681" i="4"/>
  <c r="AB682" i="4"/>
  <c r="AB683" i="4"/>
  <c r="AB684" i="4"/>
  <c r="AB685" i="4"/>
  <c r="AB686" i="4"/>
  <c r="AB687" i="4"/>
  <c r="AB688" i="4"/>
  <c r="AB689" i="4"/>
  <c r="AB690" i="4"/>
  <c r="AB691" i="4"/>
  <c r="AB692" i="4"/>
  <c r="AB693" i="4"/>
  <c r="AB694" i="4"/>
  <c r="AB695" i="4"/>
  <c r="AB696" i="4"/>
  <c r="AB697" i="4"/>
  <c r="AB698" i="4"/>
  <c r="AB699" i="4"/>
  <c r="AB700" i="4"/>
  <c r="AB701" i="4"/>
  <c r="AB702" i="4"/>
  <c r="AB703" i="4"/>
  <c r="AB704" i="4"/>
  <c r="AB705" i="4"/>
  <c r="AB706" i="4"/>
  <c r="AB707" i="4"/>
  <c r="AB708" i="4"/>
  <c r="AB709" i="4"/>
  <c r="AB710" i="4"/>
  <c r="AB711" i="4"/>
  <c r="AB712" i="4"/>
  <c r="AB713" i="4"/>
  <c r="AB714" i="4"/>
  <c r="AB715" i="4"/>
  <c r="AB716" i="4"/>
  <c r="AB717" i="4"/>
  <c r="AB718" i="4"/>
  <c r="AB719" i="4"/>
  <c r="AB720" i="4"/>
  <c r="AB721" i="4"/>
  <c r="AB722" i="4"/>
  <c r="AB723" i="4"/>
  <c r="AB724" i="4"/>
  <c r="AB725" i="4"/>
  <c r="AB726" i="4"/>
  <c r="AB727" i="4"/>
  <c r="AB728" i="4"/>
  <c r="AB729" i="4"/>
  <c r="AB730" i="4"/>
  <c r="AB731" i="4"/>
  <c r="AB732" i="4"/>
  <c r="AB733" i="4"/>
  <c r="AB734" i="4"/>
  <c r="AB735" i="4"/>
  <c r="AB736" i="4"/>
  <c r="AB737" i="4"/>
  <c r="AB738" i="4"/>
  <c r="AB739" i="4"/>
  <c r="AB740" i="4"/>
  <c r="AB741" i="4"/>
  <c r="AB742" i="4"/>
  <c r="AB743" i="4"/>
  <c r="AB744" i="4"/>
  <c r="AB745" i="4"/>
  <c r="AB746" i="4"/>
  <c r="AB747" i="4"/>
  <c r="AB748" i="4"/>
  <c r="AB749" i="4"/>
  <c r="AB750" i="4"/>
  <c r="AB751" i="4"/>
  <c r="AB752" i="4"/>
  <c r="AB753" i="4"/>
  <c r="AB754" i="4"/>
  <c r="AB755" i="4"/>
  <c r="AB756" i="4"/>
  <c r="AB757" i="4"/>
  <c r="AB758" i="4"/>
  <c r="AB759" i="4"/>
  <c r="AB760" i="4"/>
  <c r="AB761" i="4"/>
  <c r="AB762" i="4"/>
  <c r="AB763" i="4"/>
  <c r="AB764" i="4"/>
  <c r="AB765" i="4"/>
  <c r="AB766" i="4"/>
  <c r="AB767" i="4"/>
  <c r="AB768" i="4"/>
  <c r="AB769" i="4"/>
  <c r="AB770" i="4"/>
  <c r="AB771" i="4"/>
  <c r="AB772" i="4"/>
  <c r="AB773" i="4"/>
  <c r="AB774" i="4"/>
  <c r="AB775" i="4"/>
  <c r="AB776" i="4"/>
  <c r="AB777" i="4"/>
  <c r="AB778" i="4"/>
  <c r="AB779" i="4"/>
  <c r="AB780" i="4"/>
  <c r="AB781" i="4"/>
  <c r="AB782" i="4"/>
  <c r="AB783" i="4"/>
  <c r="AB784" i="4"/>
  <c r="AB785" i="4"/>
  <c r="AB786" i="4"/>
  <c r="AB787" i="4"/>
  <c r="AB788" i="4"/>
  <c r="AB789" i="4"/>
  <c r="AB790" i="4"/>
  <c r="AB791" i="4"/>
  <c r="AB792" i="4"/>
  <c r="AB793" i="4"/>
  <c r="AB794" i="4"/>
  <c r="AB795" i="4"/>
  <c r="AB796" i="4"/>
  <c r="AB797" i="4"/>
  <c r="AB798" i="4"/>
  <c r="AB799" i="4"/>
  <c r="AB800" i="4"/>
  <c r="AB801" i="4"/>
  <c r="AB802" i="4"/>
  <c r="AB803" i="4"/>
  <c r="AB804" i="4"/>
  <c r="AB805" i="4"/>
  <c r="AB806" i="4"/>
  <c r="AB807" i="4"/>
  <c r="AB808" i="4"/>
  <c r="AB809" i="4"/>
  <c r="AB810" i="4"/>
  <c r="AB811" i="4"/>
  <c r="AB812" i="4"/>
  <c r="AB813" i="4"/>
  <c r="AB814" i="4"/>
  <c r="AB815" i="4"/>
  <c r="AB816" i="4"/>
  <c r="AB817" i="4"/>
  <c r="AB818" i="4"/>
  <c r="AB819" i="4"/>
  <c r="AB820" i="4"/>
  <c r="AB821" i="4"/>
  <c r="AB822" i="4"/>
  <c r="AB823" i="4"/>
  <c r="AB824" i="4"/>
  <c r="AB825" i="4"/>
  <c r="AB826" i="4"/>
  <c r="AB827" i="4"/>
  <c r="AB828" i="4"/>
  <c r="AB829" i="4"/>
  <c r="AB830" i="4"/>
  <c r="AB831" i="4"/>
  <c r="AB832" i="4"/>
  <c r="AB833" i="4"/>
  <c r="AB834" i="4"/>
  <c r="AB835" i="4"/>
  <c r="AB836" i="4"/>
  <c r="AB837" i="4"/>
  <c r="AB838" i="4"/>
  <c r="AB839" i="4"/>
  <c r="AB840" i="4"/>
  <c r="AB841" i="4"/>
  <c r="AB842" i="4"/>
  <c r="AB843" i="4"/>
  <c r="AB844" i="4"/>
  <c r="AB845" i="4"/>
  <c r="AB846" i="4"/>
  <c r="AB847" i="4"/>
  <c r="AB848" i="4"/>
  <c r="AB849" i="4"/>
  <c r="AB850" i="4"/>
  <c r="AB851" i="4"/>
  <c r="AB852" i="4"/>
  <c r="AB853" i="4"/>
  <c r="AB854" i="4"/>
  <c r="AB855" i="4"/>
  <c r="AB856" i="4"/>
  <c r="AB857" i="4"/>
  <c r="AB858" i="4"/>
  <c r="AB859" i="4"/>
  <c r="AB860" i="4"/>
  <c r="AB861" i="4"/>
  <c r="AB862" i="4"/>
  <c r="AB863" i="4"/>
  <c r="AB864" i="4"/>
  <c r="AB865" i="4"/>
  <c r="AB866" i="4"/>
  <c r="AB867" i="4"/>
  <c r="AB868" i="4"/>
  <c r="AB869" i="4"/>
  <c r="AB870" i="4"/>
  <c r="AB871" i="4"/>
  <c r="AB872" i="4"/>
  <c r="AB873" i="4"/>
  <c r="AB874" i="4"/>
  <c r="AB875" i="4"/>
  <c r="AB876" i="4"/>
  <c r="AB877" i="4"/>
  <c r="AB878" i="4"/>
  <c r="AB879" i="4"/>
  <c r="AB880" i="4"/>
  <c r="AB881" i="4"/>
  <c r="AB882" i="4"/>
  <c r="AB883" i="4"/>
  <c r="AB884" i="4"/>
  <c r="AB885" i="4"/>
  <c r="AB886" i="4"/>
  <c r="AB887" i="4"/>
  <c r="AB888" i="4"/>
  <c r="AB889" i="4"/>
  <c r="AB890" i="4"/>
  <c r="AB891" i="4"/>
  <c r="AB892" i="4"/>
  <c r="AB893" i="4"/>
  <c r="AB894" i="4"/>
  <c r="AB895" i="4"/>
  <c r="AB896" i="4"/>
  <c r="AB897" i="4"/>
  <c r="AB898" i="4"/>
  <c r="AB899" i="4"/>
  <c r="AB900" i="4"/>
  <c r="AB901" i="4"/>
  <c r="AB902" i="4"/>
  <c r="AB903" i="4"/>
  <c r="AB904" i="4"/>
  <c r="AB905" i="4"/>
  <c r="AB906" i="4"/>
  <c r="AB907" i="4"/>
  <c r="AB908" i="4"/>
  <c r="AB909" i="4"/>
  <c r="AB910" i="4"/>
  <c r="AB911" i="4"/>
  <c r="AB912" i="4"/>
  <c r="AB913" i="4"/>
  <c r="AB914" i="4"/>
  <c r="AB915" i="4"/>
  <c r="AB916" i="4"/>
  <c r="AB917" i="4"/>
  <c r="AB918" i="4"/>
  <c r="AB919" i="4"/>
  <c r="AB920" i="4"/>
  <c r="AB921" i="4"/>
  <c r="AB922" i="4"/>
  <c r="AB923" i="4"/>
  <c r="AB924" i="4"/>
  <c r="AB925" i="4"/>
  <c r="AB926" i="4"/>
  <c r="AB927" i="4"/>
  <c r="AB928" i="4"/>
  <c r="AB929" i="4"/>
  <c r="AB930" i="4"/>
  <c r="AB931" i="4"/>
  <c r="AB932" i="4"/>
  <c r="AB933" i="4"/>
  <c r="AB934" i="4"/>
  <c r="AB935" i="4"/>
  <c r="AB936" i="4"/>
  <c r="AB937" i="4"/>
  <c r="AB938" i="4"/>
  <c r="AB939" i="4"/>
  <c r="AB940" i="4"/>
  <c r="AB941" i="4"/>
  <c r="AB942" i="4"/>
  <c r="AB943" i="4"/>
  <c r="AB944" i="4"/>
  <c r="AB945" i="4"/>
  <c r="AB946" i="4"/>
  <c r="AB947" i="4"/>
  <c r="AB948" i="4"/>
  <c r="AB949" i="4"/>
  <c r="AB950" i="4"/>
  <c r="AB951" i="4"/>
  <c r="AB952" i="4"/>
  <c r="AB953" i="4"/>
  <c r="AB954" i="4"/>
  <c r="AB955" i="4"/>
  <c r="AB956" i="4"/>
  <c r="AB957" i="4"/>
  <c r="AB958" i="4"/>
  <c r="AB959" i="4"/>
  <c r="AB960" i="4"/>
  <c r="AB961" i="4"/>
  <c r="AB962" i="4"/>
  <c r="AB963" i="4"/>
  <c r="AB964" i="4"/>
  <c r="AB965" i="4"/>
  <c r="AB966" i="4"/>
  <c r="AB967" i="4"/>
  <c r="AB968" i="4"/>
  <c r="AB969" i="4"/>
  <c r="AB970" i="4"/>
  <c r="AB971" i="4"/>
  <c r="AB972" i="4"/>
  <c r="AB973" i="4"/>
  <c r="AB974" i="4"/>
  <c r="AB975" i="4"/>
  <c r="AB976" i="4"/>
  <c r="AB977" i="4"/>
  <c r="AB978" i="4"/>
  <c r="AB979" i="4"/>
  <c r="AB980" i="4"/>
  <c r="AB981" i="4"/>
  <c r="AB982" i="4"/>
  <c r="AB983" i="4"/>
  <c r="AB984" i="4"/>
  <c r="AB985" i="4"/>
  <c r="AB986" i="4"/>
  <c r="AB987" i="4"/>
  <c r="AB988" i="4"/>
  <c r="AB989" i="4"/>
  <c r="AB990" i="4"/>
  <c r="AB991" i="4"/>
  <c r="AB992" i="4"/>
  <c r="AB993" i="4"/>
  <c r="AB994" i="4"/>
  <c r="AB995" i="4"/>
  <c r="AB996" i="4"/>
  <c r="AB997" i="4"/>
  <c r="AB998" i="4"/>
  <c r="AB999" i="4"/>
  <c r="AB1000" i="4"/>
  <c r="AB1001" i="4"/>
  <c r="AB1002" i="4"/>
  <c r="AB1003" i="4"/>
  <c r="AB1004" i="4"/>
  <c r="AB1005" i="4"/>
  <c r="AB1006" i="4"/>
  <c r="AB1007" i="4"/>
  <c r="AB1008" i="4"/>
  <c r="AB1009" i="4"/>
  <c r="AB1010" i="4"/>
  <c r="AB1011" i="4"/>
  <c r="AB1012" i="4"/>
  <c r="AB1013" i="4"/>
  <c r="AB1014" i="4"/>
  <c r="AB1015" i="4"/>
  <c r="AB1016" i="4"/>
  <c r="AB1017" i="4"/>
  <c r="AB1018" i="4"/>
  <c r="AB1019" i="4"/>
  <c r="AB1020" i="4"/>
  <c r="AB1021" i="4"/>
  <c r="AB1022" i="4"/>
  <c r="AB1023" i="4"/>
  <c r="AB1024" i="4"/>
  <c r="AB1025" i="4"/>
  <c r="AB1026" i="4"/>
  <c r="AB1027" i="4"/>
  <c r="AB1028" i="4"/>
  <c r="AB1029" i="4"/>
  <c r="AB1030" i="4"/>
  <c r="AB1031" i="4"/>
  <c r="AB1032" i="4"/>
  <c r="AB1033" i="4"/>
  <c r="AB1034" i="4"/>
  <c r="AB1035" i="4"/>
  <c r="AB1036" i="4"/>
  <c r="AB1037" i="4"/>
  <c r="AB1038" i="4"/>
  <c r="AB1039" i="4"/>
  <c r="AB1040" i="4"/>
  <c r="AB1041" i="4"/>
  <c r="AB1042" i="4"/>
  <c r="AB1043" i="4"/>
  <c r="AB1044" i="4"/>
  <c r="AB1045" i="4"/>
  <c r="AB1046" i="4"/>
  <c r="AB1047" i="4"/>
  <c r="AB1048" i="4"/>
  <c r="AB1049" i="4"/>
  <c r="AB1050" i="4"/>
  <c r="AB1051" i="4"/>
  <c r="AB1052" i="4"/>
  <c r="AB1053" i="4"/>
  <c r="AB1054" i="4"/>
  <c r="AB1055" i="4"/>
  <c r="AB1056" i="4"/>
  <c r="AB1057" i="4"/>
  <c r="AB1058" i="4"/>
  <c r="AB1059" i="4"/>
  <c r="AB1060" i="4"/>
  <c r="AB1061" i="4"/>
  <c r="AB1062" i="4"/>
  <c r="AB1063" i="4"/>
  <c r="AB1064" i="4"/>
  <c r="AB1065" i="4"/>
  <c r="AB1066" i="4"/>
  <c r="AB1067" i="4"/>
  <c r="AB1068" i="4"/>
  <c r="AB1069" i="4"/>
  <c r="AB1070" i="4"/>
  <c r="AB1071" i="4"/>
  <c r="AB1072" i="4"/>
  <c r="AB1073" i="4"/>
  <c r="AB1074" i="4"/>
  <c r="AB1075" i="4"/>
  <c r="AB1076" i="4"/>
  <c r="AB1077" i="4"/>
  <c r="AB1078" i="4"/>
  <c r="AB1079" i="4"/>
  <c r="AB1080" i="4"/>
  <c r="AB1081" i="4"/>
  <c r="AB1082" i="4"/>
  <c r="AB1083" i="4"/>
  <c r="AB1084" i="4"/>
  <c r="AB1085" i="4"/>
  <c r="AB1086" i="4"/>
  <c r="AB1087" i="4"/>
  <c r="AB1088" i="4"/>
  <c r="AB1089" i="4"/>
  <c r="AB1090" i="4"/>
  <c r="AB1091" i="4"/>
  <c r="AB1092" i="4"/>
  <c r="AB1093" i="4"/>
  <c r="AB1094" i="4"/>
  <c r="AB1095" i="4"/>
  <c r="AB1096" i="4"/>
  <c r="AB1097" i="4"/>
  <c r="AB1098" i="4"/>
  <c r="AB1099" i="4"/>
  <c r="AB1100" i="4"/>
  <c r="AB1101" i="4"/>
  <c r="AB1102" i="4"/>
  <c r="AB1103" i="4"/>
  <c r="AB1104" i="4"/>
  <c r="AB1105" i="4"/>
  <c r="AB1106" i="4"/>
  <c r="AB1107" i="4"/>
  <c r="AB1108" i="4"/>
  <c r="AB1109" i="4"/>
  <c r="AB1110" i="4"/>
  <c r="AB1111" i="4"/>
  <c r="AB1112" i="4"/>
  <c r="AB1113" i="4"/>
  <c r="AB1114" i="4"/>
  <c r="AB1115" i="4"/>
  <c r="AB1116" i="4"/>
  <c r="AB1117" i="4"/>
  <c r="AB1118" i="4"/>
  <c r="AB1119" i="4"/>
  <c r="AB1120" i="4"/>
  <c r="AB1121" i="4"/>
  <c r="AB1122" i="4"/>
  <c r="AB1123" i="4"/>
  <c r="AB1124" i="4"/>
  <c r="AB1125" i="4"/>
  <c r="AB1126" i="4"/>
  <c r="AB1127" i="4"/>
  <c r="AB1128" i="4"/>
  <c r="AB1129" i="4"/>
  <c r="AB1130" i="4"/>
  <c r="AB1131" i="4"/>
  <c r="AB1132" i="4"/>
  <c r="AB1133" i="4"/>
  <c r="AB1134" i="4"/>
  <c r="AB1135" i="4"/>
  <c r="AB1136" i="4"/>
  <c r="AB1137" i="4"/>
  <c r="AB1138" i="4"/>
  <c r="AB1139" i="4"/>
  <c r="AB1140" i="4"/>
  <c r="AB1141" i="4"/>
  <c r="AB1142" i="4"/>
  <c r="AB1143" i="4"/>
  <c r="AB1144" i="4"/>
  <c r="AB1145" i="4"/>
  <c r="AB1146" i="4"/>
  <c r="AB1147" i="4"/>
  <c r="AB1148" i="4"/>
  <c r="AB1149" i="4"/>
  <c r="AB1150" i="4"/>
  <c r="AB1151" i="4"/>
  <c r="AB1152" i="4"/>
  <c r="AB1153" i="4"/>
  <c r="AB1154" i="4"/>
  <c r="AB1155" i="4"/>
  <c r="AB1156" i="4"/>
  <c r="AB1157" i="4"/>
  <c r="AB1158" i="4"/>
  <c r="AB1159" i="4"/>
  <c r="AB1160" i="4"/>
  <c r="AB1161" i="4"/>
  <c r="AB1162" i="4"/>
  <c r="AB1163" i="4"/>
  <c r="AB1164" i="4"/>
  <c r="AB1165" i="4"/>
  <c r="AB1166" i="4"/>
  <c r="AB1167" i="4"/>
  <c r="AB1168" i="4"/>
  <c r="AB1169" i="4"/>
  <c r="AB1170" i="4"/>
  <c r="AB1171" i="4"/>
  <c r="AB1172" i="4"/>
  <c r="AB1173" i="4"/>
  <c r="AB1174" i="4"/>
  <c r="AB1175" i="4"/>
  <c r="AB1176" i="4"/>
  <c r="AB1177" i="4"/>
  <c r="AB1178" i="4"/>
  <c r="AB1179" i="4"/>
  <c r="AB1180" i="4"/>
  <c r="AB1181" i="4"/>
  <c r="AB1182" i="4"/>
  <c r="AB1183" i="4"/>
  <c r="AB1184" i="4"/>
  <c r="AB1185" i="4"/>
  <c r="AB1186" i="4"/>
  <c r="AB1187" i="4"/>
  <c r="AB1188" i="4"/>
  <c r="AB1189" i="4"/>
  <c r="AB1190" i="4"/>
  <c r="AB1191" i="4"/>
  <c r="AB1192" i="4"/>
  <c r="AB1193" i="4"/>
  <c r="AB1194" i="4"/>
  <c r="AB1195" i="4"/>
  <c r="AB1196" i="4"/>
  <c r="AB1197" i="4"/>
  <c r="AB1198" i="4"/>
  <c r="AB1199" i="4"/>
  <c r="AB1200" i="4"/>
  <c r="AB1201" i="4"/>
  <c r="AB1202" i="4"/>
  <c r="AB1203" i="4"/>
  <c r="AB1204" i="4"/>
  <c r="AB1205" i="4"/>
  <c r="AB1206" i="4"/>
  <c r="AB1207" i="4"/>
  <c r="AB1208" i="4"/>
  <c r="AB1209" i="4"/>
  <c r="AB1210" i="4"/>
  <c r="AB1211" i="4"/>
  <c r="AB1212" i="4"/>
  <c r="AB1213" i="4"/>
  <c r="AB1214" i="4"/>
  <c r="AB1215" i="4"/>
  <c r="AB1216" i="4"/>
  <c r="AB1217" i="4"/>
  <c r="AB1218" i="4"/>
  <c r="AB1219" i="4"/>
  <c r="AB1220" i="4"/>
  <c r="AB1221" i="4"/>
  <c r="AB1222" i="4"/>
  <c r="AB1223" i="4"/>
  <c r="AB1224" i="4"/>
  <c r="AB1225" i="4"/>
  <c r="AB1226" i="4"/>
  <c r="AB1227" i="4"/>
  <c r="AB1228" i="4"/>
  <c r="AB1229" i="4"/>
  <c r="AB1230" i="4"/>
  <c r="AB1231" i="4"/>
  <c r="AB1232" i="4"/>
  <c r="AB1233" i="4"/>
  <c r="AB1234" i="4"/>
  <c r="AB1235" i="4"/>
  <c r="AB1236" i="4"/>
  <c r="AB1237" i="4"/>
  <c r="AB1238" i="4"/>
  <c r="AB1239" i="4"/>
  <c r="AB1240" i="4"/>
  <c r="AB1241" i="4"/>
  <c r="AB1242" i="4"/>
  <c r="AB1243" i="4"/>
  <c r="AB1244" i="4"/>
  <c r="AB1245" i="4"/>
  <c r="AB1246" i="4"/>
  <c r="AB1247" i="4"/>
  <c r="AB1248" i="4"/>
  <c r="AB1249" i="4"/>
  <c r="AB1250" i="4"/>
  <c r="AB1251" i="4"/>
  <c r="AB1252" i="4"/>
  <c r="AB1253" i="4"/>
  <c r="AB1254" i="4"/>
  <c r="AB1255" i="4"/>
  <c r="AB1256" i="4"/>
  <c r="AB1257" i="4"/>
  <c r="AB1258" i="4"/>
  <c r="AB1259" i="4"/>
  <c r="AB1260" i="4"/>
  <c r="AB1261" i="4"/>
  <c r="AB1262" i="4"/>
  <c r="AB1263" i="4"/>
  <c r="AB1264" i="4"/>
  <c r="AB1265" i="4"/>
  <c r="AB1266" i="4"/>
  <c r="AB1267" i="4"/>
  <c r="AB1268" i="4"/>
  <c r="AB1269" i="4"/>
  <c r="AB1270" i="4"/>
  <c r="AB1271" i="4"/>
  <c r="AB1272" i="4"/>
  <c r="AB1273" i="4"/>
  <c r="AB1274" i="4"/>
  <c r="AB1275" i="4"/>
  <c r="AB1276" i="4"/>
  <c r="AB1277" i="4"/>
  <c r="AB1278" i="4"/>
  <c r="AB1279" i="4"/>
  <c r="AB1280" i="4"/>
  <c r="AB1281" i="4"/>
  <c r="AB1282" i="4"/>
  <c r="AB1283" i="4"/>
  <c r="AB1284" i="4"/>
  <c r="AB1285" i="4"/>
  <c r="AB1286" i="4"/>
  <c r="AB1287" i="4"/>
  <c r="AB1288" i="4"/>
  <c r="AB1289" i="4"/>
  <c r="AB1290" i="4"/>
  <c r="AB1291" i="4"/>
  <c r="AB1292" i="4"/>
  <c r="AB1293" i="4"/>
  <c r="AB1294" i="4"/>
  <c r="AB1295" i="4"/>
  <c r="AB1296" i="4"/>
  <c r="AB1297" i="4"/>
  <c r="AB1298" i="4"/>
  <c r="AB1299" i="4"/>
  <c r="AB1300" i="4"/>
  <c r="AB1301" i="4"/>
  <c r="AB1302" i="4"/>
  <c r="AB1303" i="4"/>
  <c r="AB1304" i="4"/>
  <c r="AB1305" i="4"/>
  <c r="AB1306" i="4"/>
  <c r="AB1307" i="4"/>
  <c r="AB1308" i="4"/>
  <c r="AB1309" i="4"/>
  <c r="AB1310" i="4"/>
  <c r="AB1311" i="4"/>
  <c r="AB1312" i="4"/>
  <c r="AB1313" i="4"/>
  <c r="AB1314" i="4"/>
  <c r="AB1315" i="4"/>
  <c r="AB1316" i="4"/>
  <c r="AB1317" i="4"/>
  <c r="AB1318" i="4"/>
  <c r="AB1319" i="4"/>
  <c r="AB1320" i="4"/>
  <c r="AB1321" i="4"/>
  <c r="AB1322" i="4"/>
  <c r="AB1323" i="4"/>
  <c r="AB1324" i="4"/>
  <c r="AB1325" i="4"/>
  <c r="AB1326" i="4"/>
  <c r="AB1327" i="4"/>
  <c r="AB1328" i="4"/>
  <c r="AB1329" i="4"/>
  <c r="AB1330" i="4"/>
  <c r="AB1331" i="4"/>
  <c r="AB1332" i="4"/>
  <c r="AB1333" i="4"/>
  <c r="AB1334" i="4"/>
  <c r="AB1335" i="4"/>
  <c r="AB1336" i="4"/>
  <c r="AB1337" i="4"/>
  <c r="AB1338" i="4"/>
  <c r="AB1339" i="4"/>
  <c r="AB1340" i="4"/>
  <c r="AB1341" i="4"/>
  <c r="AB1342" i="4"/>
  <c r="AB1343" i="4"/>
  <c r="AB1344" i="4"/>
  <c r="AB1345" i="4"/>
  <c r="AB1346" i="4"/>
  <c r="AB1347" i="4"/>
  <c r="AB1348" i="4"/>
  <c r="AB1349" i="4"/>
  <c r="AB1350" i="4"/>
  <c r="AB1351" i="4"/>
  <c r="AB1352" i="4"/>
  <c r="AB1353" i="4"/>
  <c r="AB1354" i="4"/>
  <c r="AB1355" i="4"/>
  <c r="AB1356" i="4"/>
  <c r="AB1357" i="4"/>
  <c r="AB1358" i="4"/>
  <c r="AB1359" i="4"/>
  <c r="AB1360" i="4"/>
  <c r="AB1361" i="4"/>
  <c r="AB1362" i="4"/>
  <c r="AB1363" i="4"/>
  <c r="AB1364" i="4"/>
  <c r="AB1365" i="4"/>
  <c r="AB1366" i="4"/>
  <c r="AB1367" i="4"/>
  <c r="AB1368" i="4"/>
  <c r="AB1369" i="4"/>
  <c r="AB1370" i="4"/>
  <c r="AB1371" i="4"/>
  <c r="AB1372" i="4"/>
  <c r="AB1373" i="4"/>
  <c r="AB1374" i="4"/>
  <c r="AB1375" i="4"/>
  <c r="AB1376" i="4"/>
  <c r="AB1377" i="4"/>
  <c r="AB1378" i="4"/>
  <c r="AB1379" i="4"/>
  <c r="AB1380" i="4"/>
  <c r="AB1381" i="4"/>
  <c r="AB1382" i="4"/>
  <c r="AB1383" i="4"/>
  <c r="AB1384" i="4"/>
  <c r="AB1385" i="4"/>
  <c r="AB1386" i="4"/>
  <c r="AB1387" i="4"/>
  <c r="AB1388" i="4"/>
  <c r="AB1389" i="4"/>
  <c r="AB1390" i="4"/>
  <c r="AB1391" i="4"/>
  <c r="AB1392" i="4"/>
  <c r="AB1393" i="4"/>
  <c r="AB1394" i="4"/>
  <c r="AB1395" i="4"/>
  <c r="AB1396" i="4"/>
  <c r="AB1397" i="4"/>
  <c r="AB1398" i="4"/>
  <c r="AB1399" i="4"/>
  <c r="AB1400" i="4"/>
  <c r="AB1401" i="4"/>
  <c r="AB1402" i="4"/>
  <c r="AB1403" i="4"/>
  <c r="AB1404" i="4"/>
  <c r="AB1405" i="4"/>
  <c r="AB1406" i="4"/>
  <c r="AB1407" i="4"/>
  <c r="AB1408" i="4"/>
  <c r="AB1409" i="4"/>
  <c r="AB1410" i="4"/>
  <c r="AB1411" i="4"/>
  <c r="AB1412" i="4"/>
  <c r="AB1413" i="4"/>
  <c r="AB1414" i="4"/>
  <c r="AB1415" i="4"/>
  <c r="AB1416" i="4"/>
  <c r="AB1417" i="4"/>
  <c r="AB1418" i="4"/>
  <c r="AB1419" i="4"/>
  <c r="AB1420" i="4"/>
  <c r="AB1421" i="4"/>
  <c r="AB1422" i="4"/>
  <c r="AB1423" i="4"/>
  <c r="AB1424" i="4"/>
  <c r="AB1425" i="4"/>
  <c r="AB1426" i="4"/>
  <c r="AB1427" i="4"/>
  <c r="AB1428" i="4"/>
  <c r="AB1429" i="4"/>
  <c r="AB1430" i="4"/>
  <c r="AB1431" i="4"/>
  <c r="AB1432" i="4"/>
  <c r="AB1433" i="4"/>
  <c r="AB1434" i="4"/>
  <c r="AB1435" i="4"/>
  <c r="AB1436" i="4"/>
  <c r="AB1437" i="4"/>
  <c r="AB1438" i="4"/>
  <c r="AB1439" i="4"/>
  <c r="AB1440" i="4"/>
  <c r="AB1441" i="4"/>
  <c r="AB1442" i="4"/>
  <c r="AB1443" i="4"/>
  <c r="AB1444" i="4"/>
  <c r="AB1445" i="4"/>
  <c r="AB1446" i="4"/>
  <c r="AB1447" i="4"/>
  <c r="AB1448" i="4"/>
  <c r="AB1449" i="4"/>
  <c r="AB1450" i="4"/>
  <c r="AB1451" i="4"/>
  <c r="AB1452" i="4"/>
  <c r="AB1453" i="4"/>
  <c r="AB1454" i="4"/>
  <c r="AB1455" i="4"/>
  <c r="AB1456" i="4"/>
  <c r="AB1457" i="4"/>
  <c r="AB1458" i="4"/>
  <c r="AB1459" i="4"/>
  <c r="AB1460" i="4"/>
  <c r="AB1461" i="4"/>
  <c r="AB1462" i="4"/>
  <c r="AB1463" i="4"/>
  <c r="AB1464" i="4"/>
  <c r="AB1465" i="4"/>
  <c r="AB1466" i="4"/>
  <c r="AB1467" i="4"/>
  <c r="AB1468" i="4"/>
  <c r="AB1469" i="4"/>
  <c r="AB1470" i="4"/>
  <c r="AB1471" i="4"/>
  <c r="AB1472" i="4"/>
  <c r="AB1473" i="4"/>
  <c r="AB1474" i="4"/>
  <c r="AB1475" i="4"/>
  <c r="AB1476" i="4"/>
  <c r="AB1477" i="4"/>
  <c r="AB1478" i="4"/>
  <c r="AB1479" i="4"/>
  <c r="AB1480" i="4"/>
  <c r="AB1481" i="4"/>
  <c r="AB1482" i="4"/>
  <c r="AB1483" i="4"/>
  <c r="AB1484" i="4"/>
  <c r="AB1485" i="4"/>
  <c r="AB1486" i="4"/>
  <c r="AB1487" i="4"/>
  <c r="AB1488" i="4"/>
  <c r="AB1489" i="4"/>
  <c r="AB1490" i="4"/>
  <c r="AB1491" i="4"/>
  <c r="AB1492" i="4"/>
  <c r="AB1493" i="4"/>
  <c r="AB1494" i="4"/>
  <c r="AB1495" i="4"/>
  <c r="AB1496" i="4"/>
  <c r="AB1497" i="4"/>
  <c r="AB1498" i="4"/>
  <c r="AB1499" i="4"/>
  <c r="AB1500" i="4"/>
  <c r="AB1501" i="4"/>
  <c r="AB1502" i="4"/>
  <c r="AB1503" i="4"/>
  <c r="AB1504" i="4"/>
  <c r="AB1505" i="4"/>
  <c r="AB1506" i="4"/>
  <c r="AB1507" i="4"/>
  <c r="AB1508" i="4"/>
  <c r="AB1509" i="4"/>
  <c r="AB1510" i="4"/>
  <c r="AB1511" i="4"/>
  <c r="AB1512" i="4"/>
  <c r="AB1513" i="4"/>
  <c r="AB1514" i="4"/>
  <c r="AB1515" i="4"/>
  <c r="AB1516" i="4"/>
  <c r="AB1517" i="4"/>
  <c r="AB1518" i="4"/>
  <c r="AB1519" i="4"/>
  <c r="AB1520" i="4"/>
  <c r="AB1521" i="4"/>
  <c r="AB1522" i="4"/>
  <c r="AB1523" i="4"/>
  <c r="AB1524" i="4"/>
  <c r="AB1525" i="4"/>
  <c r="AB1526" i="4"/>
  <c r="AB3" i="4"/>
  <c r="AB2" i="4"/>
  <c r="AO148" i="4"/>
  <c r="AP148" i="4" s="1"/>
  <c r="AQ148" i="4" s="1"/>
  <c r="AO149" i="4"/>
  <c r="AP149" i="4" s="1"/>
  <c r="AQ149" i="4" s="1"/>
  <c r="AO150" i="4"/>
  <c r="AP150" i="4" s="1"/>
  <c r="AQ150" i="4" s="1"/>
  <c r="AO151" i="4"/>
  <c r="AP151" i="4" s="1"/>
  <c r="AQ151" i="4" s="1"/>
  <c r="AO152" i="4"/>
  <c r="AP152" i="4" s="1"/>
  <c r="AQ152" i="4" s="1"/>
  <c r="AO153" i="4"/>
  <c r="AP153" i="4" s="1"/>
  <c r="AQ153" i="4" s="1"/>
  <c r="AO154" i="4"/>
  <c r="AP154" i="4" s="1"/>
  <c r="AQ154" i="4" s="1"/>
  <c r="AO155" i="4"/>
  <c r="AP155" i="4" s="1"/>
  <c r="AQ155" i="4" s="1"/>
  <c r="AO156" i="4"/>
  <c r="AP156" i="4" s="1"/>
  <c r="AQ156" i="4" s="1"/>
  <c r="AO157" i="4"/>
  <c r="AP157" i="4" s="1"/>
  <c r="AQ157" i="4" s="1"/>
  <c r="AO158" i="4"/>
  <c r="AP158" i="4" s="1"/>
  <c r="AQ158" i="4" s="1"/>
  <c r="AO159" i="4"/>
  <c r="AP159" i="4" s="1"/>
  <c r="AQ159" i="4" s="1"/>
  <c r="AO160" i="4"/>
  <c r="AP160" i="4" s="1"/>
  <c r="AQ160" i="4" s="1"/>
  <c r="AO161" i="4"/>
  <c r="AP161" i="4" s="1"/>
  <c r="AQ161" i="4" s="1"/>
  <c r="AO162" i="4"/>
  <c r="AP162" i="4" s="1"/>
  <c r="AQ162" i="4" s="1"/>
  <c r="AO163" i="4"/>
  <c r="AP163" i="4" s="1"/>
  <c r="AQ163" i="4" s="1"/>
  <c r="AO164" i="4"/>
  <c r="AP164" i="4" s="1"/>
  <c r="AQ164" i="4" s="1"/>
  <c r="AO165" i="4"/>
  <c r="AP165" i="4" s="1"/>
  <c r="AQ165" i="4" s="1"/>
  <c r="AO166" i="4"/>
  <c r="AP166" i="4" s="1"/>
  <c r="AQ166" i="4" s="1"/>
  <c r="AO167" i="4"/>
  <c r="AP167" i="4" s="1"/>
  <c r="AQ167" i="4" s="1"/>
  <c r="AO168" i="4"/>
  <c r="AP168" i="4" s="1"/>
  <c r="AQ168" i="4" s="1"/>
  <c r="AO169" i="4"/>
  <c r="AP169" i="4" s="1"/>
  <c r="AQ169" i="4" s="1"/>
  <c r="AO170" i="4"/>
  <c r="AP170" i="4" s="1"/>
  <c r="AQ170" i="4" s="1"/>
  <c r="AO171" i="4"/>
  <c r="AP171" i="4" s="1"/>
  <c r="AQ171" i="4" s="1"/>
  <c r="AO172" i="4"/>
  <c r="AP172" i="4" s="1"/>
  <c r="AQ172" i="4" s="1"/>
  <c r="AO173" i="4"/>
  <c r="AP173" i="4" s="1"/>
  <c r="AQ173" i="4" s="1"/>
  <c r="AO174" i="4"/>
  <c r="AP174" i="4" s="1"/>
  <c r="AQ174" i="4" s="1"/>
  <c r="AO175" i="4"/>
  <c r="AP175" i="4" s="1"/>
  <c r="AQ175" i="4" s="1"/>
  <c r="AO176" i="4"/>
  <c r="AP176" i="4" s="1"/>
  <c r="AQ176" i="4" s="1"/>
  <c r="AO177" i="4"/>
  <c r="AP177" i="4" s="1"/>
  <c r="AQ177" i="4" s="1"/>
  <c r="AO178" i="4"/>
  <c r="AP178" i="4" s="1"/>
  <c r="AQ178" i="4" s="1"/>
  <c r="AO179" i="4"/>
  <c r="AP179" i="4" s="1"/>
  <c r="AQ179" i="4" s="1"/>
  <c r="AO180" i="4"/>
  <c r="AP180" i="4" s="1"/>
  <c r="AQ180" i="4" s="1"/>
  <c r="AO181" i="4"/>
  <c r="AP181" i="4" s="1"/>
  <c r="AQ181" i="4" s="1"/>
  <c r="AO147" i="4"/>
  <c r="AP147" i="4" s="1"/>
  <c r="AQ147" i="4" s="1"/>
  <c r="AF183" i="4"/>
  <c r="AF184" i="4"/>
  <c r="AF185" i="4"/>
  <c r="AF186" i="4"/>
  <c r="AF187" i="4"/>
  <c r="AF188" i="4"/>
  <c r="AF189" i="4"/>
  <c r="AF190" i="4"/>
  <c r="AF191" i="4"/>
  <c r="AF192" i="4"/>
  <c r="AF193" i="4"/>
  <c r="AF194" i="4"/>
  <c r="AF195" i="4"/>
  <c r="AF196" i="4"/>
  <c r="AF197" i="4"/>
  <c r="AF198" i="4"/>
  <c r="AF199" i="4"/>
  <c r="AF200" i="4"/>
  <c r="AF201" i="4"/>
  <c r="AF202" i="4"/>
  <c r="AF203" i="4"/>
  <c r="AF204" i="4"/>
  <c r="AF205" i="4"/>
  <c r="AF206" i="4"/>
  <c r="AF207" i="4"/>
  <c r="AF208" i="4"/>
  <c r="AF209" i="4"/>
  <c r="AF210" i="4"/>
  <c r="AF211" i="4"/>
  <c r="AF212" i="4"/>
  <c r="AF213" i="4"/>
  <c r="AF214" i="4"/>
  <c r="AF215" i="4"/>
  <c r="AF216" i="4"/>
  <c r="AF217" i="4"/>
  <c r="AF218" i="4"/>
  <c r="AF219" i="4"/>
  <c r="AF220" i="4"/>
  <c r="AF221" i="4"/>
  <c r="AF222" i="4"/>
  <c r="AF223" i="4"/>
  <c r="AF224" i="4"/>
  <c r="AF225" i="4"/>
  <c r="AF226" i="4"/>
  <c r="AF227" i="4"/>
  <c r="AF228" i="4"/>
  <c r="AF229" i="4"/>
  <c r="AF230" i="4"/>
  <c r="AF231" i="4"/>
  <c r="AF232" i="4"/>
  <c r="AF233" i="4"/>
  <c r="AF234" i="4"/>
  <c r="AF235" i="4"/>
  <c r="AF236" i="4"/>
  <c r="AF237" i="4"/>
  <c r="AF238" i="4"/>
  <c r="AF239" i="4"/>
  <c r="AF240" i="4"/>
  <c r="AF241" i="4"/>
  <c r="AF242" i="4"/>
  <c r="AF243" i="4"/>
  <c r="AF244" i="4"/>
  <c r="AF245" i="4"/>
  <c r="AF246" i="4"/>
  <c r="AF247" i="4"/>
  <c r="AF248" i="4"/>
  <c r="AF249" i="4"/>
  <c r="AF250" i="4"/>
  <c r="AF251" i="4"/>
  <c r="AF252" i="4"/>
  <c r="AF253" i="4"/>
  <c r="AF254" i="4"/>
  <c r="AF255" i="4"/>
  <c r="AF256" i="4"/>
  <c r="AF257" i="4"/>
  <c r="AF258" i="4"/>
  <c r="AF259" i="4"/>
  <c r="AF260" i="4"/>
  <c r="AF261" i="4"/>
  <c r="AF262" i="4"/>
  <c r="AF263" i="4"/>
  <c r="AF264" i="4"/>
  <c r="AF265" i="4"/>
  <c r="AF266" i="4"/>
  <c r="AF267" i="4"/>
  <c r="AF268" i="4"/>
  <c r="AF269" i="4"/>
  <c r="AF270" i="4"/>
  <c r="AF271" i="4"/>
  <c r="AF272" i="4"/>
  <c r="AF273" i="4"/>
  <c r="AF274" i="4"/>
  <c r="AF275" i="4"/>
  <c r="AF276" i="4"/>
  <c r="AF277" i="4"/>
  <c r="AF278" i="4"/>
  <c r="AF279" i="4"/>
  <c r="AF280" i="4"/>
  <c r="AF281" i="4"/>
  <c r="AF282" i="4"/>
  <c r="AF283" i="4"/>
  <c r="AF284" i="4"/>
  <c r="AF285" i="4"/>
  <c r="AF286" i="4"/>
  <c r="AF287" i="4"/>
  <c r="AF288" i="4"/>
  <c r="AF289" i="4"/>
  <c r="AF290" i="4"/>
  <c r="AF291" i="4"/>
  <c r="AF292" i="4"/>
  <c r="AF293" i="4"/>
  <c r="AF294" i="4"/>
  <c r="AF295" i="4"/>
  <c r="AF296" i="4"/>
  <c r="AF297" i="4"/>
  <c r="AF298" i="4"/>
  <c r="AF299" i="4"/>
  <c r="AF300" i="4"/>
  <c r="AF301" i="4"/>
  <c r="AF302" i="4"/>
  <c r="AF303" i="4"/>
  <c r="AF304" i="4"/>
  <c r="AF305" i="4"/>
  <c r="AF306" i="4"/>
  <c r="AF307" i="4"/>
  <c r="AF308" i="4"/>
  <c r="AF309" i="4"/>
  <c r="AF310" i="4"/>
  <c r="AF311" i="4"/>
  <c r="AF312" i="4"/>
  <c r="AF313" i="4"/>
  <c r="AF314" i="4"/>
  <c r="AF315" i="4"/>
  <c r="AF316" i="4"/>
  <c r="AF317" i="4"/>
  <c r="AF318" i="4"/>
  <c r="AF319" i="4"/>
  <c r="AF320" i="4"/>
  <c r="AF321" i="4"/>
  <c r="AF322" i="4"/>
  <c r="AF323" i="4"/>
  <c r="AF324" i="4"/>
  <c r="AF325" i="4"/>
  <c r="AF326" i="4"/>
  <c r="AF327" i="4"/>
  <c r="AF328" i="4"/>
  <c r="AF329" i="4"/>
  <c r="AF330" i="4"/>
  <c r="AF331" i="4"/>
  <c r="AF332" i="4"/>
  <c r="AF333" i="4"/>
  <c r="AF334" i="4"/>
  <c r="AF335" i="4"/>
  <c r="AF336" i="4"/>
  <c r="AF337" i="4"/>
  <c r="AF338" i="4"/>
  <c r="AF339" i="4"/>
  <c r="AF340" i="4"/>
  <c r="AF341" i="4"/>
  <c r="AF342" i="4"/>
  <c r="AF343" i="4"/>
  <c r="AF344" i="4"/>
  <c r="AF345" i="4"/>
  <c r="AF346" i="4"/>
  <c r="AF347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66" i="4"/>
  <c r="AF367" i="4"/>
  <c r="AF368" i="4"/>
  <c r="AF369" i="4"/>
  <c r="AF370" i="4"/>
  <c r="AF371" i="4"/>
  <c r="AF372" i="4"/>
  <c r="AF373" i="4"/>
  <c r="AF374" i="4"/>
  <c r="AF375" i="4"/>
  <c r="AF376" i="4"/>
  <c r="AF377" i="4"/>
  <c r="AF378" i="4"/>
  <c r="AF379" i="4"/>
  <c r="AF380" i="4"/>
  <c r="AF381" i="4"/>
  <c r="AF382" i="4"/>
  <c r="AF383" i="4"/>
  <c r="AF384" i="4"/>
  <c r="AF385" i="4"/>
  <c r="AF386" i="4"/>
  <c r="AF387" i="4"/>
  <c r="AF388" i="4"/>
  <c r="AF389" i="4"/>
  <c r="AF390" i="4"/>
  <c r="AF391" i="4"/>
  <c r="AF392" i="4"/>
  <c r="AF393" i="4"/>
  <c r="AF394" i="4"/>
  <c r="AF395" i="4"/>
  <c r="AF396" i="4"/>
  <c r="AF397" i="4"/>
  <c r="AF398" i="4"/>
  <c r="AF399" i="4"/>
  <c r="AF400" i="4"/>
  <c r="AF401" i="4"/>
  <c r="AF402" i="4"/>
  <c r="AF403" i="4"/>
  <c r="AF404" i="4"/>
  <c r="AF405" i="4"/>
  <c r="AF406" i="4"/>
  <c r="AF407" i="4"/>
  <c r="AF408" i="4"/>
  <c r="AF409" i="4"/>
  <c r="AF410" i="4"/>
  <c r="AF411" i="4"/>
  <c r="AF412" i="4"/>
  <c r="AF413" i="4"/>
  <c r="AF414" i="4"/>
  <c r="AF415" i="4"/>
  <c r="AF416" i="4"/>
  <c r="AF417" i="4"/>
  <c r="AF418" i="4"/>
  <c r="AF419" i="4"/>
  <c r="AF420" i="4"/>
  <c r="AF421" i="4"/>
  <c r="AF422" i="4"/>
  <c r="AF423" i="4"/>
  <c r="AF424" i="4"/>
  <c r="AF425" i="4"/>
  <c r="AF426" i="4"/>
  <c r="AF427" i="4"/>
  <c r="AF428" i="4"/>
  <c r="AF429" i="4"/>
  <c r="AF430" i="4"/>
  <c r="AF431" i="4"/>
  <c r="AF432" i="4"/>
  <c r="AF433" i="4"/>
  <c r="AF434" i="4"/>
  <c r="AF435" i="4"/>
  <c r="AF436" i="4"/>
  <c r="AF437" i="4"/>
  <c r="AF438" i="4"/>
  <c r="AF439" i="4"/>
  <c r="AF440" i="4"/>
  <c r="AF441" i="4"/>
  <c r="AF442" i="4"/>
  <c r="AF443" i="4"/>
  <c r="AF444" i="4"/>
  <c r="AF445" i="4"/>
  <c r="AF446" i="4"/>
  <c r="AF447" i="4"/>
  <c r="AF448" i="4"/>
  <c r="AF449" i="4"/>
  <c r="AF450" i="4"/>
  <c r="AF451" i="4"/>
  <c r="AF452" i="4"/>
  <c r="AF453" i="4"/>
  <c r="AF454" i="4"/>
  <c r="AF455" i="4"/>
  <c r="AF456" i="4"/>
  <c r="AF457" i="4"/>
  <c r="AF458" i="4"/>
  <c r="AF459" i="4"/>
  <c r="AF460" i="4"/>
  <c r="AF461" i="4"/>
  <c r="AF462" i="4"/>
  <c r="AF463" i="4"/>
  <c r="AF464" i="4"/>
  <c r="AF465" i="4"/>
  <c r="AF466" i="4"/>
  <c r="AF467" i="4"/>
  <c r="AF468" i="4"/>
  <c r="AF469" i="4"/>
  <c r="AF470" i="4"/>
  <c r="AF471" i="4"/>
  <c r="AF472" i="4"/>
  <c r="AF473" i="4"/>
  <c r="AF474" i="4"/>
  <c r="AF475" i="4"/>
  <c r="AF476" i="4"/>
  <c r="AF477" i="4"/>
  <c r="AF478" i="4"/>
  <c r="AF479" i="4"/>
  <c r="AF480" i="4"/>
  <c r="AF481" i="4"/>
  <c r="AF482" i="4"/>
  <c r="AF483" i="4"/>
  <c r="AF484" i="4"/>
  <c r="AF485" i="4"/>
  <c r="AF486" i="4"/>
  <c r="AF487" i="4"/>
  <c r="AF488" i="4"/>
  <c r="AF489" i="4"/>
  <c r="AF490" i="4"/>
  <c r="AF491" i="4"/>
  <c r="AF492" i="4"/>
  <c r="AF493" i="4"/>
  <c r="AF494" i="4"/>
  <c r="AF495" i="4"/>
  <c r="AF496" i="4"/>
  <c r="AF497" i="4"/>
  <c r="AF498" i="4"/>
  <c r="AF499" i="4"/>
  <c r="AF500" i="4"/>
  <c r="AF501" i="4"/>
  <c r="AF502" i="4"/>
  <c r="AF503" i="4"/>
  <c r="AF504" i="4"/>
  <c r="AF505" i="4"/>
  <c r="AF506" i="4"/>
  <c r="AF507" i="4"/>
  <c r="AF508" i="4"/>
  <c r="AF509" i="4"/>
  <c r="AF510" i="4"/>
  <c r="AF511" i="4"/>
  <c r="AF512" i="4"/>
  <c r="AF513" i="4"/>
  <c r="AF514" i="4"/>
  <c r="AF515" i="4"/>
  <c r="AF516" i="4"/>
  <c r="AF517" i="4"/>
  <c r="AF518" i="4"/>
  <c r="AF519" i="4"/>
  <c r="AF520" i="4"/>
  <c r="AF521" i="4"/>
  <c r="AF522" i="4"/>
  <c r="AF523" i="4"/>
  <c r="AF524" i="4"/>
  <c r="AF525" i="4"/>
  <c r="AF526" i="4"/>
  <c r="AF527" i="4"/>
  <c r="AF528" i="4"/>
  <c r="AF529" i="4"/>
  <c r="AF530" i="4"/>
  <c r="AF531" i="4"/>
  <c r="AF532" i="4"/>
  <c r="AF533" i="4"/>
  <c r="AF534" i="4"/>
  <c r="AF535" i="4"/>
  <c r="AF536" i="4"/>
  <c r="AF537" i="4"/>
  <c r="AF538" i="4"/>
  <c r="AF539" i="4"/>
  <c r="AF540" i="4"/>
  <c r="AF541" i="4"/>
  <c r="AF542" i="4"/>
  <c r="AF543" i="4"/>
  <c r="AF544" i="4"/>
  <c r="AF545" i="4"/>
  <c r="AF546" i="4"/>
  <c r="AF547" i="4"/>
  <c r="AF548" i="4"/>
  <c r="AF549" i="4"/>
  <c r="AF550" i="4"/>
  <c r="AF551" i="4"/>
  <c r="AF552" i="4"/>
  <c r="AF553" i="4"/>
  <c r="AF554" i="4"/>
  <c r="AF555" i="4"/>
  <c r="AF556" i="4"/>
  <c r="AF557" i="4"/>
  <c r="AF558" i="4"/>
  <c r="AF559" i="4"/>
  <c r="AF560" i="4"/>
  <c r="AF561" i="4"/>
  <c r="AF562" i="4"/>
  <c r="AF563" i="4"/>
  <c r="AF564" i="4"/>
  <c r="AF565" i="4"/>
  <c r="AF566" i="4"/>
  <c r="AF567" i="4"/>
  <c r="AF568" i="4"/>
  <c r="AF569" i="4"/>
  <c r="AF570" i="4"/>
  <c r="AF571" i="4"/>
  <c r="AF572" i="4"/>
  <c r="AF573" i="4"/>
  <c r="AF574" i="4"/>
  <c r="AF575" i="4"/>
  <c r="AF576" i="4"/>
  <c r="AF577" i="4"/>
  <c r="AF578" i="4"/>
  <c r="AF579" i="4"/>
  <c r="AF580" i="4"/>
  <c r="AF581" i="4"/>
  <c r="AF582" i="4"/>
  <c r="AF583" i="4"/>
  <c r="AF584" i="4"/>
  <c r="AF585" i="4"/>
  <c r="AF586" i="4"/>
  <c r="AF587" i="4"/>
  <c r="AF588" i="4"/>
  <c r="AF589" i="4"/>
  <c r="AF590" i="4"/>
  <c r="AF591" i="4"/>
  <c r="AF592" i="4"/>
  <c r="AF593" i="4"/>
  <c r="AF594" i="4"/>
  <c r="AF595" i="4"/>
  <c r="AF596" i="4"/>
  <c r="AF597" i="4"/>
  <c r="AF598" i="4"/>
  <c r="AF599" i="4"/>
  <c r="AF600" i="4"/>
  <c r="AF601" i="4"/>
  <c r="AF602" i="4"/>
  <c r="AF603" i="4"/>
  <c r="AF604" i="4"/>
  <c r="AF605" i="4"/>
  <c r="AF606" i="4"/>
  <c r="AF607" i="4"/>
  <c r="AF608" i="4"/>
  <c r="AF609" i="4"/>
  <c r="AF610" i="4"/>
  <c r="AF611" i="4"/>
  <c r="AF612" i="4"/>
  <c r="AF613" i="4"/>
  <c r="AF614" i="4"/>
  <c r="AF615" i="4"/>
  <c r="AF616" i="4"/>
  <c r="AF617" i="4"/>
  <c r="AF618" i="4"/>
  <c r="AF619" i="4"/>
  <c r="AF620" i="4"/>
  <c r="AF621" i="4"/>
  <c r="AF622" i="4"/>
  <c r="AF623" i="4"/>
  <c r="AF624" i="4"/>
  <c r="AF625" i="4"/>
  <c r="AF626" i="4"/>
  <c r="AF627" i="4"/>
  <c r="AF628" i="4"/>
  <c r="AF629" i="4"/>
  <c r="AF630" i="4"/>
  <c r="AF631" i="4"/>
  <c r="AF632" i="4"/>
  <c r="AF633" i="4"/>
  <c r="AF634" i="4"/>
  <c r="AF635" i="4"/>
  <c r="AF636" i="4"/>
  <c r="AF637" i="4"/>
  <c r="AF638" i="4"/>
  <c r="AF639" i="4"/>
  <c r="AF640" i="4"/>
  <c r="AF641" i="4"/>
  <c r="AF642" i="4"/>
  <c r="AF643" i="4"/>
  <c r="AF644" i="4"/>
  <c r="AF645" i="4"/>
  <c r="AF646" i="4"/>
  <c r="AF647" i="4"/>
  <c r="AF648" i="4"/>
  <c r="AF649" i="4"/>
  <c r="AF650" i="4"/>
  <c r="AF651" i="4"/>
  <c r="AF652" i="4"/>
  <c r="AF653" i="4"/>
  <c r="AF654" i="4"/>
  <c r="AF655" i="4"/>
  <c r="AF656" i="4"/>
  <c r="AF657" i="4"/>
  <c r="AF658" i="4"/>
  <c r="AF659" i="4"/>
  <c r="AF660" i="4"/>
  <c r="AF661" i="4"/>
  <c r="AF662" i="4"/>
  <c r="AF663" i="4"/>
  <c r="AF664" i="4"/>
  <c r="AF665" i="4"/>
  <c r="AF666" i="4"/>
  <c r="AF667" i="4"/>
  <c r="AF668" i="4"/>
  <c r="AF669" i="4"/>
  <c r="AF670" i="4"/>
  <c r="AF671" i="4"/>
  <c r="AF672" i="4"/>
  <c r="AF673" i="4"/>
  <c r="AF674" i="4"/>
  <c r="AF675" i="4"/>
  <c r="AF676" i="4"/>
  <c r="AF677" i="4"/>
  <c r="AF678" i="4"/>
  <c r="AF679" i="4"/>
  <c r="AF680" i="4"/>
  <c r="AF681" i="4"/>
  <c r="AF682" i="4"/>
  <c r="AF683" i="4"/>
  <c r="AF684" i="4"/>
  <c r="AF685" i="4"/>
  <c r="AF686" i="4"/>
  <c r="AF687" i="4"/>
  <c r="AF688" i="4"/>
  <c r="AF689" i="4"/>
  <c r="AF690" i="4"/>
  <c r="AF691" i="4"/>
  <c r="AF692" i="4"/>
  <c r="AF693" i="4"/>
  <c r="AF694" i="4"/>
  <c r="AF695" i="4"/>
  <c r="AF696" i="4"/>
  <c r="AF697" i="4"/>
  <c r="AF698" i="4"/>
  <c r="AF699" i="4"/>
  <c r="AF700" i="4"/>
  <c r="AF701" i="4"/>
  <c r="AF702" i="4"/>
  <c r="AF703" i="4"/>
  <c r="AF704" i="4"/>
  <c r="AF705" i="4"/>
  <c r="AF706" i="4"/>
  <c r="AF707" i="4"/>
  <c r="AF708" i="4"/>
  <c r="AF709" i="4"/>
  <c r="AF710" i="4"/>
  <c r="AF711" i="4"/>
  <c r="AF712" i="4"/>
  <c r="AF713" i="4"/>
  <c r="AF714" i="4"/>
  <c r="AF715" i="4"/>
  <c r="AF716" i="4"/>
  <c r="AF717" i="4"/>
  <c r="AF718" i="4"/>
  <c r="AF719" i="4"/>
  <c r="AF720" i="4"/>
  <c r="AF721" i="4"/>
  <c r="AF722" i="4"/>
  <c r="AF723" i="4"/>
  <c r="AF724" i="4"/>
  <c r="AF725" i="4"/>
  <c r="AF726" i="4"/>
  <c r="AF727" i="4"/>
  <c r="AF728" i="4"/>
  <c r="AF729" i="4"/>
  <c r="AF730" i="4"/>
  <c r="AF731" i="4"/>
  <c r="AF732" i="4"/>
  <c r="AF733" i="4"/>
  <c r="AF734" i="4"/>
  <c r="AF735" i="4"/>
  <c r="AF736" i="4"/>
  <c r="AF737" i="4"/>
  <c r="AF738" i="4"/>
  <c r="AF739" i="4"/>
  <c r="AF740" i="4"/>
  <c r="AF741" i="4"/>
  <c r="AF742" i="4"/>
  <c r="AF743" i="4"/>
  <c r="AF744" i="4"/>
  <c r="AF745" i="4"/>
  <c r="AF746" i="4"/>
  <c r="AF747" i="4"/>
  <c r="AF748" i="4"/>
  <c r="AF749" i="4"/>
  <c r="AF750" i="4"/>
  <c r="AF751" i="4"/>
  <c r="AF752" i="4"/>
  <c r="AF753" i="4"/>
  <c r="AF754" i="4"/>
  <c r="AF755" i="4"/>
  <c r="AF756" i="4"/>
  <c r="AF757" i="4"/>
  <c r="AF758" i="4"/>
  <c r="AF759" i="4"/>
  <c r="AF760" i="4"/>
  <c r="AF761" i="4"/>
  <c r="AF762" i="4"/>
  <c r="AF763" i="4"/>
  <c r="AF764" i="4"/>
  <c r="AF765" i="4"/>
  <c r="AF766" i="4"/>
  <c r="AF767" i="4"/>
  <c r="AF768" i="4"/>
  <c r="AF769" i="4"/>
  <c r="AF770" i="4"/>
  <c r="AF771" i="4"/>
  <c r="AF772" i="4"/>
  <c r="AF773" i="4"/>
  <c r="AF774" i="4"/>
  <c r="AF775" i="4"/>
  <c r="AF776" i="4"/>
  <c r="AF777" i="4"/>
  <c r="AF778" i="4"/>
  <c r="AF779" i="4"/>
  <c r="AF780" i="4"/>
  <c r="AF781" i="4"/>
  <c r="AF782" i="4"/>
  <c r="AF783" i="4"/>
  <c r="AF784" i="4"/>
  <c r="AF785" i="4"/>
  <c r="AF786" i="4"/>
  <c r="AF787" i="4"/>
  <c r="AF788" i="4"/>
  <c r="AF789" i="4"/>
  <c r="AF790" i="4"/>
  <c r="AF791" i="4"/>
  <c r="AF792" i="4"/>
  <c r="AF793" i="4"/>
  <c r="AF794" i="4"/>
  <c r="AF795" i="4"/>
  <c r="AF796" i="4"/>
  <c r="AF797" i="4"/>
  <c r="AF798" i="4"/>
  <c r="AF799" i="4"/>
  <c r="AF800" i="4"/>
  <c r="AF801" i="4"/>
  <c r="AF802" i="4"/>
  <c r="AF803" i="4"/>
  <c r="AF804" i="4"/>
  <c r="AF805" i="4"/>
  <c r="AF806" i="4"/>
  <c r="AF807" i="4"/>
  <c r="AF808" i="4"/>
  <c r="AF809" i="4"/>
  <c r="AF810" i="4"/>
  <c r="AF811" i="4"/>
  <c r="AF812" i="4"/>
  <c r="AF813" i="4"/>
  <c r="AF814" i="4"/>
  <c r="AF815" i="4"/>
  <c r="AF816" i="4"/>
  <c r="AF817" i="4"/>
  <c r="AF818" i="4"/>
  <c r="AF819" i="4"/>
  <c r="AF820" i="4"/>
  <c r="AF821" i="4"/>
  <c r="AF822" i="4"/>
  <c r="AF823" i="4"/>
  <c r="AF824" i="4"/>
  <c r="AF825" i="4"/>
  <c r="AF826" i="4"/>
  <c r="AF827" i="4"/>
  <c r="AF828" i="4"/>
  <c r="AF829" i="4"/>
  <c r="AF830" i="4"/>
  <c r="AF831" i="4"/>
  <c r="AF832" i="4"/>
  <c r="AF833" i="4"/>
  <c r="AF834" i="4"/>
  <c r="AF835" i="4"/>
  <c r="AF836" i="4"/>
  <c r="AF837" i="4"/>
  <c r="AF838" i="4"/>
  <c r="AF839" i="4"/>
  <c r="AF840" i="4"/>
  <c r="AF841" i="4"/>
  <c r="AF842" i="4"/>
  <c r="AF843" i="4"/>
  <c r="AF844" i="4"/>
  <c r="AF845" i="4"/>
  <c r="AF846" i="4"/>
  <c r="AF847" i="4"/>
  <c r="AF848" i="4"/>
  <c r="AF849" i="4"/>
  <c r="AF850" i="4"/>
  <c r="AF851" i="4"/>
  <c r="AF852" i="4"/>
  <c r="AF853" i="4"/>
  <c r="AF854" i="4"/>
  <c r="AF855" i="4"/>
  <c r="AF856" i="4"/>
  <c r="AF857" i="4"/>
  <c r="AF858" i="4"/>
  <c r="AF859" i="4"/>
  <c r="AF860" i="4"/>
  <c r="AF861" i="4"/>
  <c r="AF862" i="4"/>
  <c r="AF863" i="4"/>
  <c r="AF864" i="4"/>
  <c r="AF865" i="4"/>
  <c r="AF866" i="4"/>
  <c r="AF867" i="4"/>
  <c r="AF868" i="4"/>
  <c r="AF869" i="4"/>
  <c r="AF870" i="4"/>
  <c r="AF871" i="4"/>
  <c r="AF872" i="4"/>
  <c r="AF873" i="4"/>
  <c r="AF874" i="4"/>
  <c r="AF875" i="4"/>
  <c r="AF876" i="4"/>
  <c r="AF877" i="4"/>
  <c r="AF878" i="4"/>
  <c r="AF879" i="4"/>
  <c r="AF880" i="4"/>
  <c r="AF881" i="4"/>
  <c r="AF882" i="4"/>
  <c r="AF883" i="4"/>
  <c r="AF884" i="4"/>
  <c r="AF885" i="4"/>
  <c r="AF886" i="4"/>
  <c r="AF887" i="4"/>
  <c r="AF888" i="4"/>
  <c r="AF889" i="4"/>
  <c r="AF890" i="4"/>
  <c r="AF891" i="4"/>
  <c r="AF892" i="4"/>
  <c r="AF893" i="4"/>
  <c r="AF894" i="4"/>
  <c r="AF895" i="4"/>
  <c r="AF896" i="4"/>
  <c r="AF897" i="4"/>
  <c r="AF898" i="4"/>
  <c r="AF899" i="4"/>
  <c r="AF900" i="4"/>
  <c r="AF901" i="4"/>
  <c r="AF902" i="4"/>
  <c r="AF903" i="4"/>
  <c r="AF904" i="4"/>
  <c r="AF905" i="4"/>
  <c r="AF906" i="4"/>
  <c r="AF907" i="4"/>
  <c r="AF908" i="4"/>
  <c r="AF909" i="4"/>
  <c r="AF910" i="4"/>
  <c r="AF911" i="4"/>
  <c r="AF912" i="4"/>
  <c r="AF913" i="4"/>
  <c r="AF914" i="4"/>
  <c r="AF915" i="4"/>
  <c r="AF916" i="4"/>
  <c r="AF917" i="4"/>
  <c r="AF918" i="4"/>
  <c r="AF919" i="4"/>
  <c r="AF920" i="4"/>
  <c r="AF921" i="4"/>
  <c r="AF922" i="4"/>
  <c r="AF923" i="4"/>
  <c r="AF924" i="4"/>
  <c r="AF925" i="4"/>
  <c r="AF926" i="4"/>
  <c r="AF927" i="4"/>
  <c r="AF928" i="4"/>
  <c r="AF929" i="4"/>
  <c r="AF930" i="4"/>
  <c r="AF931" i="4"/>
  <c r="AF932" i="4"/>
  <c r="AF933" i="4"/>
  <c r="AF934" i="4"/>
  <c r="AF935" i="4"/>
  <c r="AF936" i="4"/>
  <c r="AF937" i="4"/>
  <c r="AF938" i="4"/>
  <c r="AF939" i="4"/>
  <c r="AF940" i="4"/>
  <c r="AF941" i="4"/>
  <c r="AF942" i="4"/>
  <c r="AF943" i="4"/>
  <c r="AF944" i="4"/>
  <c r="AF945" i="4"/>
  <c r="AF946" i="4"/>
  <c r="AF947" i="4"/>
  <c r="AF948" i="4"/>
  <c r="AF949" i="4"/>
  <c r="AF950" i="4"/>
  <c r="AF951" i="4"/>
  <c r="AF952" i="4"/>
  <c r="AF953" i="4"/>
  <c r="AF954" i="4"/>
  <c r="AF955" i="4"/>
  <c r="AF956" i="4"/>
  <c r="AF957" i="4"/>
  <c r="AF958" i="4"/>
  <c r="AF959" i="4"/>
  <c r="AF960" i="4"/>
  <c r="AF961" i="4"/>
  <c r="AF962" i="4"/>
  <c r="AF963" i="4"/>
  <c r="AF964" i="4"/>
  <c r="AF965" i="4"/>
  <c r="AF966" i="4"/>
  <c r="AF967" i="4"/>
  <c r="AF968" i="4"/>
  <c r="AF969" i="4"/>
  <c r="AF970" i="4"/>
  <c r="AF971" i="4"/>
  <c r="AF972" i="4"/>
  <c r="AF973" i="4"/>
  <c r="AF974" i="4"/>
  <c r="AF975" i="4"/>
  <c r="AF976" i="4"/>
  <c r="AF977" i="4"/>
  <c r="AF978" i="4"/>
  <c r="AF979" i="4"/>
  <c r="AF980" i="4"/>
  <c r="AF981" i="4"/>
  <c r="AF982" i="4"/>
  <c r="AF983" i="4"/>
  <c r="AF984" i="4"/>
  <c r="AF985" i="4"/>
  <c r="AF986" i="4"/>
  <c r="AF987" i="4"/>
  <c r="AF988" i="4"/>
  <c r="AF989" i="4"/>
  <c r="AF990" i="4"/>
  <c r="AF991" i="4"/>
  <c r="AF992" i="4"/>
  <c r="AF993" i="4"/>
  <c r="AF994" i="4"/>
  <c r="AF995" i="4"/>
  <c r="AF996" i="4"/>
  <c r="AF997" i="4"/>
  <c r="AF998" i="4"/>
  <c r="AF999" i="4"/>
  <c r="AF1000" i="4"/>
  <c r="AF1001" i="4"/>
  <c r="AF1002" i="4"/>
  <c r="AF1003" i="4"/>
  <c r="AF1004" i="4"/>
  <c r="AF1005" i="4"/>
  <c r="AF1006" i="4"/>
  <c r="AF1007" i="4"/>
  <c r="AF1008" i="4"/>
  <c r="AF1009" i="4"/>
  <c r="AF1010" i="4"/>
  <c r="AF1011" i="4"/>
  <c r="AF1012" i="4"/>
  <c r="AF1013" i="4"/>
  <c r="AF1014" i="4"/>
  <c r="AF1015" i="4"/>
  <c r="AF1016" i="4"/>
  <c r="AF1017" i="4"/>
  <c r="AF1018" i="4"/>
  <c r="AF1019" i="4"/>
  <c r="AF1020" i="4"/>
  <c r="AF1021" i="4"/>
  <c r="AF1022" i="4"/>
  <c r="AF1023" i="4"/>
  <c r="AF1024" i="4"/>
  <c r="AF1025" i="4"/>
  <c r="AF1026" i="4"/>
  <c r="AF1027" i="4"/>
  <c r="AF1028" i="4"/>
  <c r="AF1029" i="4"/>
  <c r="AF1030" i="4"/>
  <c r="AF1031" i="4"/>
  <c r="AF1032" i="4"/>
  <c r="AF1033" i="4"/>
  <c r="AF1034" i="4"/>
  <c r="AF1035" i="4"/>
  <c r="AF1036" i="4"/>
  <c r="AF1037" i="4"/>
  <c r="AF1038" i="4"/>
  <c r="AF1039" i="4"/>
  <c r="AF1040" i="4"/>
  <c r="AF1041" i="4"/>
  <c r="AF1042" i="4"/>
  <c r="AF1043" i="4"/>
  <c r="AF1044" i="4"/>
  <c r="AF1045" i="4"/>
  <c r="AF1046" i="4"/>
  <c r="AF1047" i="4"/>
  <c r="AF1048" i="4"/>
  <c r="AF1049" i="4"/>
  <c r="AF1050" i="4"/>
  <c r="AF1051" i="4"/>
  <c r="AF1052" i="4"/>
  <c r="AF1053" i="4"/>
  <c r="AF1054" i="4"/>
  <c r="AF1055" i="4"/>
  <c r="AF1056" i="4"/>
  <c r="AF1057" i="4"/>
  <c r="AF1058" i="4"/>
  <c r="AF1059" i="4"/>
  <c r="AF1060" i="4"/>
  <c r="AF1061" i="4"/>
  <c r="AF1062" i="4"/>
  <c r="AF1063" i="4"/>
  <c r="AF1064" i="4"/>
  <c r="AF1065" i="4"/>
  <c r="AF1066" i="4"/>
  <c r="AF1067" i="4"/>
  <c r="AF1068" i="4"/>
  <c r="AF1069" i="4"/>
  <c r="AF1070" i="4"/>
  <c r="AF1071" i="4"/>
  <c r="AF1072" i="4"/>
  <c r="AF1073" i="4"/>
  <c r="AF1074" i="4"/>
  <c r="AF1075" i="4"/>
  <c r="AF1076" i="4"/>
  <c r="AF1077" i="4"/>
  <c r="AF1078" i="4"/>
  <c r="AF1079" i="4"/>
  <c r="AF1080" i="4"/>
  <c r="AF1081" i="4"/>
  <c r="AF1082" i="4"/>
  <c r="AF1083" i="4"/>
  <c r="AF1084" i="4"/>
  <c r="AF1085" i="4"/>
  <c r="AF1086" i="4"/>
  <c r="AF1087" i="4"/>
  <c r="AF1088" i="4"/>
  <c r="AF1089" i="4"/>
  <c r="AF1090" i="4"/>
  <c r="AF1091" i="4"/>
  <c r="AF1092" i="4"/>
  <c r="AF1093" i="4"/>
  <c r="AF1094" i="4"/>
  <c r="AF1095" i="4"/>
  <c r="AF1096" i="4"/>
  <c r="AF1097" i="4"/>
  <c r="AF1098" i="4"/>
  <c r="AF1099" i="4"/>
  <c r="AF1100" i="4"/>
  <c r="AF1101" i="4"/>
  <c r="AF1102" i="4"/>
  <c r="AF1103" i="4"/>
  <c r="AF1104" i="4"/>
  <c r="AF1105" i="4"/>
  <c r="AF1106" i="4"/>
  <c r="AF1107" i="4"/>
  <c r="AF1108" i="4"/>
  <c r="AF1109" i="4"/>
  <c r="AF1110" i="4"/>
  <c r="AF1111" i="4"/>
  <c r="AF1112" i="4"/>
  <c r="AF1113" i="4"/>
  <c r="AF1114" i="4"/>
  <c r="AF1115" i="4"/>
  <c r="AF1116" i="4"/>
  <c r="AF1117" i="4"/>
  <c r="AF182" i="4"/>
  <c r="AJ933" i="4"/>
  <c r="AJ934" i="4"/>
  <c r="AJ935" i="4"/>
  <c r="AJ936" i="4"/>
  <c r="AJ937" i="4"/>
  <c r="AJ938" i="4"/>
  <c r="AJ939" i="4"/>
  <c r="AJ940" i="4"/>
  <c r="AJ941" i="4"/>
  <c r="AJ942" i="4"/>
  <c r="AJ943" i="4"/>
  <c r="AJ944" i="4"/>
  <c r="AJ945" i="4"/>
  <c r="AJ946" i="4"/>
  <c r="AJ947" i="4"/>
  <c r="AJ948" i="4"/>
  <c r="AJ949" i="4"/>
  <c r="AJ950" i="4"/>
  <c r="AJ951" i="4"/>
  <c r="AJ952" i="4"/>
  <c r="AJ953" i="4"/>
  <c r="AJ954" i="4"/>
  <c r="AJ955" i="4"/>
  <c r="AJ956" i="4"/>
  <c r="AJ957" i="4"/>
  <c r="AJ958" i="4"/>
  <c r="AJ959" i="4"/>
  <c r="AJ960" i="4"/>
  <c r="AJ961" i="4"/>
  <c r="AJ962" i="4"/>
  <c r="AJ963" i="4"/>
  <c r="AJ964" i="4"/>
  <c r="AJ965" i="4"/>
  <c r="AJ966" i="4"/>
  <c r="AJ967" i="4"/>
  <c r="AJ968" i="4"/>
  <c r="AJ969" i="4"/>
  <c r="AJ970" i="4"/>
  <c r="AJ971" i="4"/>
  <c r="AJ972" i="4"/>
  <c r="AJ973" i="4"/>
  <c r="AJ974" i="4"/>
  <c r="AJ975" i="4"/>
  <c r="AJ976" i="4"/>
  <c r="AJ977" i="4"/>
  <c r="AJ978" i="4"/>
  <c r="AJ979" i="4"/>
  <c r="AJ980" i="4"/>
  <c r="AJ981" i="4"/>
  <c r="AJ982" i="4"/>
  <c r="AJ983" i="4"/>
  <c r="AJ984" i="4"/>
  <c r="AJ985" i="4"/>
  <c r="AJ986" i="4"/>
  <c r="AJ987" i="4"/>
  <c r="AJ988" i="4"/>
  <c r="AJ989" i="4"/>
  <c r="AJ990" i="4"/>
  <c r="AJ991" i="4"/>
  <c r="AJ992" i="4"/>
  <c r="AJ993" i="4"/>
  <c r="AJ994" i="4"/>
  <c r="AJ995" i="4"/>
  <c r="AJ996" i="4"/>
  <c r="AJ997" i="4"/>
  <c r="AJ998" i="4"/>
  <c r="AJ999" i="4"/>
  <c r="AJ1000" i="4"/>
  <c r="AJ1001" i="4"/>
  <c r="AJ1002" i="4"/>
  <c r="AJ1003" i="4"/>
  <c r="AJ1004" i="4"/>
  <c r="AJ1005" i="4"/>
  <c r="AJ1006" i="4"/>
  <c r="AJ1007" i="4"/>
  <c r="AJ1008" i="4"/>
  <c r="AJ1009" i="4"/>
  <c r="AJ1010" i="4"/>
  <c r="AJ1011" i="4"/>
  <c r="AJ1012" i="4"/>
  <c r="AJ1013" i="4"/>
  <c r="AJ1014" i="4"/>
  <c r="AJ1015" i="4"/>
  <c r="AJ1016" i="4"/>
  <c r="AJ1017" i="4"/>
  <c r="AJ1018" i="4"/>
  <c r="AJ1019" i="4"/>
  <c r="AJ1020" i="4"/>
  <c r="AJ1021" i="4"/>
  <c r="AJ1022" i="4"/>
  <c r="AJ1023" i="4"/>
  <c r="AJ1024" i="4"/>
  <c r="AJ1025" i="4"/>
  <c r="AJ1026" i="4"/>
  <c r="AJ1027" i="4"/>
  <c r="AJ1028" i="4"/>
  <c r="AJ1029" i="4"/>
  <c r="AJ1030" i="4"/>
  <c r="AJ1031" i="4"/>
  <c r="AJ1032" i="4"/>
  <c r="AJ1033" i="4"/>
  <c r="AJ1034" i="4"/>
  <c r="AJ1035" i="4"/>
  <c r="AJ1036" i="4"/>
  <c r="AJ1037" i="4"/>
  <c r="AJ1038" i="4"/>
  <c r="AJ1039" i="4"/>
  <c r="AJ1040" i="4"/>
  <c r="AJ1041" i="4"/>
  <c r="AJ1042" i="4"/>
  <c r="AJ1043" i="4"/>
  <c r="AJ1044" i="4"/>
  <c r="AJ1045" i="4"/>
  <c r="AJ1046" i="4"/>
  <c r="AJ1047" i="4"/>
  <c r="AJ1048" i="4"/>
  <c r="AJ1049" i="4"/>
  <c r="AJ1050" i="4"/>
  <c r="AJ1051" i="4"/>
  <c r="AJ1052" i="4"/>
  <c r="AJ1053" i="4"/>
  <c r="AJ1054" i="4"/>
  <c r="AJ1055" i="4"/>
  <c r="AJ1056" i="4"/>
  <c r="AJ1057" i="4"/>
  <c r="AJ1058" i="4"/>
  <c r="AJ1059" i="4"/>
  <c r="AJ1060" i="4"/>
  <c r="AJ1061" i="4"/>
  <c r="AJ1062" i="4"/>
  <c r="AJ931" i="4"/>
  <c r="AJ932" i="4"/>
  <c r="AJ183" i="4"/>
  <c r="AJ184" i="4"/>
  <c r="AJ185" i="4"/>
  <c r="AJ186" i="4"/>
  <c r="AJ187" i="4"/>
  <c r="AJ188" i="4"/>
  <c r="AJ189" i="4"/>
  <c r="AJ190" i="4"/>
  <c r="AJ191" i="4"/>
  <c r="AJ192" i="4"/>
  <c r="AJ193" i="4"/>
  <c r="AJ194" i="4"/>
  <c r="AJ195" i="4"/>
  <c r="AJ196" i="4"/>
  <c r="AJ197" i="4"/>
  <c r="AJ198" i="4"/>
  <c r="AJ199" i="4"/>
  <c r="AJ200" i="4"/>
  <c r="AJ201" i="4"/>
  <c r="AJ202" i="4"/>
  <c r="AJ203" i="4"/>
  <c r="AJ204" i="4"/>
  <c r="AJ205" i="4"/>
  <c r="AJ206" i="4"/>
  <c r="AJ207" i="4"/>
  <c r="AJ208" i="4"/>
  <c r="AJ209" i="4"/>
  <c r="AJ210" i="4"/>
  <c r="AJ211" i="4"/>
  <c r="AJ212" i="4"/>
  <c r="AJ213" i="4"/>
  <c r="AJ214" i="4"/>
  <c r="AJ215" i="4"/>
  <c r="AJ216" i="4"/>
  <c r="AJ217" i="4"/>
  <c r="AJ218" i="4"/>
  <c r="AJ219" i="4"/>
  <c r="AJ220" i="4"/>
  <c r="AJ221" i="4"/>
  <c r="AJ222" i="4"/>
  <c r="AJ223" i="4"/>
  <c r="AJ224" i="4"/>
  <c r="AJ225" i="4"/>
  <c r="AJ226" i="4"/>
  <c r="AJ227" i="4"/>
  <c r="AJ228" i="4"/>
  <c r="AJ229" i="4"/>
  <c r="AJ230" i="4"/>
  <c r="AJ231" i="4"/>
  <c r="AJ232" i="4"/>
  <c r="AJ233" i="4"/>
  <c r="AJ234" i="4"/>
  <c r="AJ235" i="4"/>
  <c r="AJ236" i="4"/>
  <c r="AJ237" i="4"/>
  <c r="AJ238" i="4"/>
  <c r="AJ239" i="4"/>
  <c r="AJ240" i="4"/>
  <c r="AJ241" i="4"/>
  <c r="AJ242" i="4"/>
  <c r="AJ243" i="4"/>
  <c r="AJ244" i="4"/>
  <c r="AJ245" i="4"/>
  <c r="AJ246" i="4"/>
  <c r="AJ247" i="4"/>
  <c r="AJ248" i="4"/>
  <c r="AJ249" i="4"/>
  <c r="AJ250" i="4"/>
  <c r="AJ251" i="4"/>
  <c r="AJ252" i="4"/>
  <c r="AJ253" i="4"/>
  <c r="AJ254" i="4"/>
  <c r="AJ255" i="4"/>
  <c r="AJ256" i="4"/>
  <c r="AJ257" i="4"/>
  <c r="AJ258" i="4"/>
  <c r="AJ259" i="4"/>
  <c r="AJ260" i="4"/>
  <c r="AJ261" i="4"/>
  <c r="AJ262" i="4"/>
  <c r="AJ263" i="4"/>
  <c r="AJ264" i="4"/>
  <c r="AJ265" i="4"/>
  <c r="AJ266" i="4"/>
  <c r="AJ267" i="4"/>
  <c r="AJ268" i="4"/>
  <c r="AJ269" i="4"/>
  <c r="AJ270" i="4"/>
  <c r="AJ271" i="4"/>
  <c r="AJ272" i="4"/>
  <c r="AJ273" i="4"/>
  <c r="AJ274" i="4"/>
  <c r="AJ275" i="4"/>
  <c r="AJ276" i="4"/>
  <c r="AJ277" i="4"/>
  <c r="AJ278" i="4"/>
  <c r="AJ279" i="4"/>
  <c r="AJ280" i="4"/>
  <c r="AJ281" i="4"/>
  <c r="AJ282" i="4"/>
  <c r="AJ283" i="4"/>
  <c r="AJ284" i="4"/>
  <c r="AJ285" i="4"/>
  <c r="AJ286" i="4"/>
  <c r="AJ287" i="4"/>
  <c r="AJ288" i="4"/>
  <c r="AJ289" i="4"/>
  <c r="AJ290" i="4"/>
  <c r="AJ291" i="4"/>
  <c r="AJ292" i="4"/>
  <c r="AJ293" i="4"/>
  <c r="AJ294" i="4"/>
  <c r="AJ295" i="4"/>
  <c r="AJ296" i="4"/>
  <c r="AJ297" i="4"/>
  <c r="AJ298" i="4"/>
  <c r="AJ299" i="4"/>
  <c r="AJ300" i="4"/>
  <c r="AJ301" i="4"/>
  <c r="AJ302" i="4"/>
  <c r="AJ303" i="4"/>
  <c r="AJ304" i="4"/>
  <c r="AJ305" i="4"/>
  <c r="AJ306" i="4"/>
  <c r="AJ307" i="4"/>
  <c r="AJ308" i="4"/>
  <c r="AJ309" i="4"/>
  <c r="AJ310" i="4"/>
  <c r="AJ311" i="4"/>
  <c r="AJ312" i="4"/>
  <c r="AJ313" i="4"/>
  <c r="AJ314" i="4"/>
  <c r="AJ315" i="4"/>
  <c r="AJ316" i="4"/>
  <c r="AJ317" i="4"/>
  <c r="AJ318" i="4"/>
  <c r="AJ319" i="4"/>
  <c r="AJ320" i="4"/>
  <c r="AJ321" i="4"/>
  <c r="AJ322" i="4"/>
  <c r="AJ323" i="4"/>
  <c r="AJ324" i="4"/>
  <c r="AJ325" i="4"/>
  <c r="AJ326" i="4"/>
  <c r="AJ327" i="4"/>
  <c r="AJ328" i="4"/>
  <c r="AJ329" i="4"/>
  <c r="AJ330" i="4"/>
  <c r="AJ331" i="4"/>
  <c r="AJ332" i="4"/>
  <c r="AJ333" i="4"/>
  <c r="AJ334" i="4"/>
  <c r="AJ335" i="4"/>
  <c r="AJ336" i="4"/>
  <c r="AJ337" i="4"/>
  <c r="AJ338" i="4"/>
  <c r="AJ339" i="4"/>
  <c r="AJ340" i="4"/>
  <c r="AJ341" i="4"/>
  <c r="AJ342" i="4"/>
  <c r="AJ343" i="4"/>
  <c r="AJ344" i="4"/>
  <c r="AJ345" i="4"/>
  <c r="AJ346" i="4"/>
  <c r="AJ347" i="4"/>
  <c r="AJ348" i="4"/>
  <c r="AJ349" i="4"/>
  <c r="AJ350" i="4"/>
  <c r="AJ351" i="4"/>
  <c r="AJ352" i="4"/>
  <c r="AJ353" i="4"/>
  <c r="AJ354" i="4"/>
  <c r="AJ355" i="4"/>
  <c r="AJ356" i="4"/>
  <c r="AJ357" i="4"/>
  <c r="AJ358" i="4"/>
  <c r="AJ359" i="4"/>
  <c r="AJ360" i="4"/>
  <c r="AJ361" i="4"/>
  <c r="AJ362" i="4"/>
  <c r="AJ363" i="4"/>
  <c r="AJ364" i="4"/>
  <c r="AJ365" i="4"/>
  <c r="AJ366" i="4"/>
  <c r="AJ367" i="4"/>
  <c r="AJ368" i="4"/>
  <c r="AJ369" i="4"/>
  <c r="AJ370" i="4"/>
  <c r="AJ371" i="4"/>
  <c r="AJ372" i="4"/>
  <c r="AJ373" i="4"/>
  <c r="AJ374" i="4"/>
  <c r="AJ375" i="4"/>
  <c r="AJ376" i="4"/>
  <c r="AJ377" i="4"/>
  <c r="AJ378" i="4"/>
  <c r="AJ379" i="4"/>
  <c r="AJ380" i="4"/>
  <c r="AJ381" i="4"/>
  <c r="AJ382" i="4"/>
  <c r="AJ383" i="4"/>
  <c r="AJ384" i="4"/>
  <c r="AJ385" i="4"/>
  <c r="AJ386" i="4"/>
  <c r="AJ387" i="4"/>
  <c r="AJ388" i="4"/>
  <c r="AJ389" i="4"/>
  <c r="AJ390" i="4"/>
  <c r="AJ391" i="4"/>
  <c r="AJ392" i="4"/>
  <c r="AJ393" i="4"/>
  <c r="AJ394" i="4"/>
  <c r="AJ395" i="4"/>
  <c r="AJ396" i="4"/>
  <c r="AJ397" i="4"/>
  <c r="AJ398" i="4"/>
  <c r="AJ399" i="4"/>
  <c r="AJ400" i="4"/>
  <c r="AJ401" i="4"/>
  <c r="AJ402" i="4"/>
  <c r="AJ403" i="4"/>
  <c r="AJ404" i="4"/>
  <c r="AJ405" i="4"/>
  <c r="AJ406" i="4"/>
  <c r="AJ407" i="4"/>
  <c r="AJ408" i="4"/>
  <c r="AJ409" i="4"/>
  <c r="AJ410" i="4"/>
  <c r="AJ411" i="4"/>
  <c r="AJ412" i="4"/>
  <c r="AJ413" i="4"/>
  <c r="AJ414" i="4"/>
  <c r="AJ415" i="4"/>
  <c r="AJ416" i="4"/>
  <c r="AJ417" i="4"/>
  <c r="AJ418" i="4"/>
  <c r="AJ419" i="4"/>
  <c r="AJ420" i="4"/>
  <c r="AJ421" i="4"/>
  <c r="AJ422" i="4"/>
  <c r="AJ423" i="4"/>
  <c r="AJ424" i="4"/>
  <c r="AJ425" i="4"/>
  <c r="AJ426" i="4"/>
  <c r="AJ427" i="4"/>
  <c r="AJ428" i="4"/>
  <c r="AJ429" i="4"/>
  <c r="AJ430" i="4"/>
  <c r="AJ431" i="4"/>
  <c r="AJ432" i="4"/>
  <c r="AJ433" i="4"/>
  <c r="AJ434" i="4"/>
  <c r="AJ435" i="4"/>
  <c r="AJ436" i="4"/>
  <c r="AJ437" i="4"/>
  <c r="AJ438" i="4"/>
  <c r="AJ439" i="4"/>
  <c r="AJ440" i="4"/>
  <c r="AJ441" i="4"/>
  <c r="AJ442" i="4"/>
  <c r="AJ443" i="4"/>
  <c r="AJ444" i="4"/>
  <c r="AJ445" i="4"/>
  <c r="AJ446" i="4"/>
  <c r="AJ447" i="4"/>
  <c r="AJ448" i="4"/>
  <c r="AJ449" i="4"/>
  <c r="AJ450" i="4"/>
  <c r="AJ451" i="4"/>
  <c r="AJ452" i="4"/>
  <c r="AJ453" i="4"/>
  <c r="AJ454" i="4"/>
  <c r="AJ455" i="4"/>
  <c r="AJ456" i="4"/>
  <c r="AJ457" i="4"/>
  <c r="AJ458" i="4"/>
  <c r="AJ459" i="4"/>
  <c r="AJ460" i="4"/>
  <c r="AJ461" i="4"/>
  <c r="AJ462" i="4"/>
  <c r="AJ463" i="4"/>
  <c r="AJ464" i="4"/>
  <c r="AJ465" i="4"/>
  <c r="AJ466" i="4"/>
  <c r="AJ467" i="4"/>
  <c r="AJ468" i="4"/>
  <c r="AJ469" i="4"/>
  <c r="AJ470" i="4"/>
  <c r="AJ471" i="4"/>
  <c r="AJ472" i="4"/>
  <c r="AJ473" i="4"/>
  <c r="AJ474" i="4"/>
  <c r="AJ475" i="4"/>
  <c r="AJ476" i="4"/>
  <c r="AJ477" i="4"/>
  <c r="AJ478" i="4"/>
  <c r="AJ479" i="4"/>
  <c r="AJ480" i="4"/>
  <c r="AJ481" i="4"/>
  <c r="AJ482" i="4"/>
  <c r="AJ483" i="4"/>
  <c r="AJ484" i="4"/>
  <c r="AJ485" i="4"/>
  <c r="AJ486" i="4"/>
  <c r="AJ487" i="4"/>
  <c r="AJ488" i="4"/>
  <c r="AJ489" i="4"/>
  <c r="AJ490" i="4"/>
  <c r="AJ491" i="4"/>
  <c r="AJ492" i="4"/>
  <c r="AJ493" i="4"/>
  <c r="AJ494" i="4"/>
  <c r="AJ495" i="4"/>
  <c r="AJ496" i="4"/>
  <c r="AJ497" i="4"/>
  <c r="AJ498" i="4"/>
  <c r="AJ499" i="4"/>
  <c r="AJ500" i="4"/>
  <c r="AJ501" i="4"/>
  <c r="AJ502" i="4"/>
  <c r="AJ503" i="4"/>
  <c r="AJ504" i="4"/>
  <c r="AJ505" i="4"/>
  <c r="AJ506" i="4"/>
  <c r="AJ507" i="4"/>
  <c r="AJ508" i="4"/>
  <c r="AJ509" i="4"/>
  <c r="AJ510" i="4"/>
  <c r="AJ511" i="4"/>
  <c r="AJ512" i="4"/>
  <c r="AJ513" i="4"/>
  <c r="AJ514" i="4"/>
  <c r="AJ515" i="4"/>
  <c r="AJ516" i="4"/>
  <c r="AJ517" i="4"/>
  <c r="AJ518" i="4"/>
  <c r="AJ519" i="4"/>
  <c r="AJ520" i="4"/>
  <c r="AJ521" i="4"/>
  <c r="AJ522" i="4"/>
  <c r="AJ523" i="4"/>
  <c r="AJ524" i="4"/>
  <c r="AJ525" i="4"/>
  <c r="AJ526" i="4"/>
  <c r="AJ527" i="4"/>
  <c r="AJ528" i="4"/>
  <c r="AJ529" i="4"/>
  <c r="AJ530" i="4"/>
  <c r="AJ531" i="4"/>
  <c r="AJ532" i="4"/>
  <c r="AJ533" i="4"/>
  <c r="AJ534" i="4"/>
  <c r="AJ535" i="4"/>
  <c r="AJ536" i="4"/>
  <c r="AJ537" i="4"/>
  <c r="AJ538" i="4"/>
  <c r="AJ539" i="4"/>
  <c r="AJ540" i="4"/>
  <c r="AJ541" i="4"/>
  <c r="AJ542" i="4"/>
  <c r="AJ543" i="4"/>
  <c r="AJ544" i="4"/>
  <c r="AJ545" i="4"/>
  <c r="AJ546" i="4"/>
  <c r="AJ547" i="4"/>
  <c r="AJ548" i="4"/>
  <c r="AJ549" i="4"/>
  <c r="AJ550" i="4"/>
  <c r="AJ551" i="4"/>
  <c r="AJ552" i="4"/>
  <c r="AJ553" i="4"/>
  <c r="AJ554" i="4"/>
  <c r="AJ555" i="4"/>
  <c r="AJ556" i="4"/>
  <c r="AJ557" i="4"/>
  <c r="AJ558" i="4"/>
  <c r="AJ559" i="4"/>
  <c r="AJ560" i="4"/>
  <c r="AJ561" i="4"/>
  <c r="AJ562" i="4"/>
  <c r="AJ563" i="4"/>
  <c r="AJ564" i="4"/>
  <c r="AJ565" i="4"/>
  <c r="AJ566" i="4"/>
  <c r="AJ567" i="4"/>
  <c r="AJ568" i="4"/>
  <c r="AJ569" i="4"/>
  <c r="AJ570" i="4"/>
  <c r="AJ571" i="4"/>
  <c r="AJ572" i="4"/>
  <c r="AJ573" i="4"/>
  <c r="AJ574" i="4"/>
  <c r="AJ575" i="4"/>
  <c r="AJ576" i="4"/>
  <c r="AJ577" i="4"/>
  <c r="AJ578" i="4"/>
  <c r="AJ579" i="4"/>
  <c r="AJ580" i="4"/>
  <c r="AJ581" i="4"/>
  <c r="AJ582" i="4"/>
  <c r="AJ583" i="4"/>
  <c r="AJ584" i="4"/>
  <c r="AJ585" i="4"/>
  <c r="AJ586" i="4"/>
  <c r="AJ587" i="4"/>
  <c r="AJ588" i="4"/>
  <c r="AJ589" i="4"/>
  <c r="AJ590" i="4"/>
  <c r="AJ591" i="4"/>
  <c r="AJ592" i="4"/>
  <c r="AJ593" i="4"/>
  <c r="AJ594" i="4"/>
  <c r="AJ595" i="4"/>
  <c r="AJ596" i="4"/>
  <c r="AJ597" i="4"/>
  <c r="AJ598" i="4"/>
  <c r="AJ599" i="4"/>
  <c r="AJ600" i="4"/>
  <c r="AJ601" i="4"/>
  <c r="AJ602" i="4"/>
  <c r="AJ603" i="4"/>
  <c r="AJ604" i="4"/>
  <c r="AJ605" i="4"/>
  <c r="AJ606" i="4"/>
  <c r="AJ607" i="4"/>
  <c r="AJ608" i="4"/>
  <c r="AJ609" i="4"/>
  <c r="AJ610" i="4"/>
  <c r="AJ611" i="4"/>
  <c r="AJ612" i="4"/>
  <c r="AJ613" i="4"/>
  <c r="AJ614" i="4"/>
  <c r="AJ615" i="4"/>
  <c r="AJ616" i="4"/>
  <c r="AJ617" i="4"/>
  <c r="AJ618" i="4"/>
  <c r="AJ619" i="4"/>
  <c r="AJ620" i="4"/>
  <c r="AJ621" i="4"/>
  <c r="AJ622" i="4"/>
  <c r="AJ623" i="4"/>
  <c r="AJ624" i="4"/>
  <c r="AJ625" i="4"/>
  <c r="AJ626" i="4"/>
  <c r="AJ627" i="4"/>
  <c r="AJ628" i="4"/>
  <c r="AJ629" i="4"/>
  <c r="AJ630" i="4"/>
  <c r="AJ631" i="4"/>
  <c r="AJ632" i="4"/>
  <c r="AJ633" i="4"/>
  <c r="AJ634" i="4"/>
  <c r="AJ635" i="4"/>
  <c r="AJ636" i="4"/>
  <c r="AJ637" i="4"/>
  <c r="AJ638" i="4"/>
  <c r="AJ639" i="4"/>
  <c r="AJ640" i="4"/>
  <c r="AJ641" i="4"/>
  <c r="AJ642" i="4"/>
  <c r="AJ643" i="4"/>
  <c r="AJ644" i="4"/>
  <c r="AJ645" i="4"/>
  <c r="AJ646" i="4"/>
  <c r="AJ647" i="4"/>
  <c r="AJ648" i="4"/>
  <c r="AJ649" i="4"/>
  <c r="AJ650" i="4"/>
  <c r="AJ651" i="4"/>
  <c r="AJ652" i="4"/>
  <c r="AJ653" i="4"/>
  <c r="AJ654" i="4"/>
  <c r="AJ655" i="4"/>
  <c r="AJ656" i="4"/>
  <c r="AJ657" i="4"/>
  <c r="AJ658" i="4"/>
  <c r="AJ659" i="4"/>
  <c r="AJ660" i="4"/>
  <c r="AJ661" i="4"/>
  <c r="AJ662" i="4"/>
  <c r="AJ663" i="4"/>
  <c r="AJ664" i="4"/>
  <c r="AJ665" i="4"/>
  <c r="AJ666" i="4"/>
  <c r="AJ667" i="4"/>
  <c r="AJ668" i="4"/>
  <c r="AJ669" i="4"/>
  <c r="AJ670" i="4"/>
  <c r="AJ671" i="4"/>
  <c r="AJ672" i="4"/>
  <c r="AJ673" i="4"/>
  <c r="AJ674" i="4"/>
  <c r="AJ675" i="4"/>
  <c r="AJ676" i="4"/>
  <c r="AJ677" i="4"/>
  <c r="AJ678" i="4"/>
  <c r="AJ679" i="4"/>
  <c r="AJ680" i="4"/>
  <c r="AJ681" i="4"/>
  <c r="AJ682" i="4"/>
  <c r="AJ683" i="4"/>
  <c r="AJ684" i="4"/>
  <c r="AJ685" i="4"/>
  <c r="AJ686" i="4"/>
  <c r="AJ687" i="4"/>
  <c r="AJ688" i="4"/>
  <c r="AJ689" i="4"/>
  <c r="AJ690" i="4"/>
  <c r="AJ691" i="4"/>
  <c r="AJ692" i="4"/>
  <c r="AJ693" i="4"/>
  <c r="AJ694" i="4"/>
  <c r="AJ695" i="4"/>
  <c r="AJ696" i="4"/>
  <c r="AJ697" i="4"/>
  <c r="AJ698" i="4"/>
  <c r="AJ699" i="4"/>
  <c r="AJ700" i="4"/>
  <c r="AJ701" i="4"/>
  <c r="AJ702" i="4"/>
  <c r="AJ703" i="4"/>
  <c r="AJ704" i="4"/>
  <c r="AJ705" i="4"/>
  <c r="AJ706" i="4"/>
  <c r="AJ707" i="4"/>
  <c r="AJ708" i="4"/>
  <c r="AJ709" i="4"/>
  <c r="AJ710" i="4"/>
  <c r="AJ711" i="4"/>
  <c r="AJ712" i="4"/>
  <c r="AJ713" i="4"/>
  <c r="AJ714" i="4"/>
  <c r="AJ715" i="4"/>
  <c r="AJ716" i="4"/>
  <c r="AJ717" i="4"/>
  <c r="AJ718" i="4"/>
  <c r="AJ719" i="4"/>
  <c r="AJ720" i="4"/>
  <c r="AJ721" i="4"/>
  <c r="AJ722" i="4"/>
  <c r="AJ723" i="4"/>
  <c r="AJ724" i="4"/>
  <c r="AJ725" i="4"/>
  <c r="AJ726" i="4"/>
  <c r="AJ727" i="4"/>
  <c r="AJ728" i="4"/>
  <c r="AJ729" i="4"/>
  <c r="AJ730" i="4"/>
  <c r="AJ731" i="4"/>
  <c r="AJ732" i="4"/>
  <c r="AJ733" i="4"/>
  <c r="AJ734" i="4"/>
  <c r="AJ735" i="4"/>
  <c r="AJ736" i="4"/>
  <c r="AJ737" i="4"/>
  <c r="AJ738" i="4"/>
  <c r="AJ739" i="4"/>
  <c r="AJ740" i="4"/>
  <c r="AJ741" i="4"/>
  <c r="AJ742" i="4"/>
  <c r="AJ743" i="4"/>
  <c r="AJ744" i="4"/>
  <c r="AJ745" i="4"/>
  <c r="AJ746" i="4"/>
  <c r="AJ747" i="4"/>
  <c r="AJ748" i="4"/>
  <c r="AJ749" i="4"/>
  <c r="AJ750" i="4"/>
  <c r="AJ751" i="4"/>
  <c r="AJ752" i="4"/>
  <c r="AJ753" i="4"/>
  <c r="AJ754" i="4"/>
  <c r="AJ755" i="4"/>
  <c r="AJ756" i="4"/>
  <c r="AJ757" i="4"/>
  <c r="AJ758" i="4"/>
  <c r="AJ759" i="4"/>
  <c r="AJ760" i="4"/>
  <c r="AJ761" i="4"/>
  <c r="AJ762" i="4"/>
  <c r="AJ763" i="4"/>
  <c r="AJ764" i="4"/>
  <c r="AJ765" i="4"/>
  <c r="AJ766" i="4"/>
  <c r="AJ767" i="4"/>
  <c r="AJ768" i="4"/>
  <c r="AJ769" i="4"/>
  <c r="AJ770" i="4"/>
  <c r="AJ771" i="4"/>
  <c r="AJ772" i="4"/>
  <c r="AJ773" i="4"/>
  <c r="AJ774" i="4"/>
  <c r="AJ775" i="4"/>
  <c r="AJ776" i="4"/>
  <c r="AJ777" i="4"/>
  <c r="AJ778" i="4"/>
  <c r="AJ779" i="4"/>
  <c r="AJ780" i="4"/>
  <c r="AJ781" i="4"/>
  <c r="AJ782" i="4"/>
  <c r="AJ783" i="4"/>
  <c r="AJ784" i="4"/>
  <c r="AJ785" i="4"/>
  <c r="AJ786" i="4"/>
  <c r="AJ787" i="4"/>
  <c r="AJ788" i="4"/>
  <c r="AJ789" i="4"/>
  <c r="AJ790" i="4"/>
  <c r="AJ791" i="4"/>
  <c r="AJ792" i="4"/>
  <c r="AJ793" i="4"/>
  <c r="AJ794" i="4"/>
  <c r="AJ795" i="4"/>
  <c r="AJ796" i="4"/>
  <c r="AJ797" i="4"/>
  <c r="AJ798" i="4"/>
  <c r="AJ799" i="4"/>
  <c r="AJ800" i="4"/>
  <c r="AJ801" i="4"/>
  <c r="AJ802" i="4"/>
  <c r="AJ803" i="4"/>
  <c r="AJ804" i="4"/>
  <c r="AJ805" i="4"/>
  <c r="AJ806" i="4"/>
  <c r="AJ807" i="4"/>
  <c r="AJ808" i="4"/>
  <c r="AJ809" i="4"/>
  <c r="AJ810" i="4"/>
  <c r="AJ811" i="4"/>
  <c r="AJ812" i="4"/>
  <c r="AJ813" i="4"/>
  <c r="AJ814" i="4"/>
  <c r="AJ815" i="4"/>
  <c r="AJ816" i="4"/>
  <c r="AJ817" i="4"/>
  <c r="AJ818" i="4"/>
  <c r="AJ819" i="4"/>
  <c r="AJ820" i="4"/>
  <c r="AJ821" i="4"/>
  <c r="AJ822" i="4"/>
  <c r="AJ823" i="4"/>
  <c r="AJ824" i="4"/>
  <c r="AJ825" i="4"/>
  <c r="AJ826" i="4"/>
  <c r="AJ827" i="4"/>
  <c r="AJ828" i="4"/>
  <c r="AJ829" i="4"/>
  <c r="AJ830" i="4"/>
  <c r="AJ831" i="4"/>
  <c r="AJ832" i="4"/>
  <c r="AJ833" i="4"/>
  <c r="AJ834" i="4"/>
  <c r="AJ835" i="4"/>
  <c r="AJ836" i="4"/>
  <c r="AJ837" i="4"/>
  <c r="AJ838" i="4"/>
  <c r="AJ839" i="4"/>
  <c r="AJ840" i="4"/>
  <c r="AJ841" i="4"/>
  <c r="AJ842" i="4"/>
  <c r="AJ843" i="4"/>
  <c r="AJ844" i="4"/>
  <c r="AJ845" i="4"/>
  <c r="AJ846" i="4"/>
  <c r="AJ847" i="4"/>
  <c r="AJ848" i="4"/>
  <c r="AJ849" i="4"/>
  <c r="AJ850" i="4"/>
  <c r="AJ851" i="4"/>
  <c r="AJ852" i="4"/>
  <c r="AJ853" i="4"/>
  <c r="AJ854" i="4"/>
  <c r="AJ855" i="4"/>
  <c r="AJ856" i="4"/>
  <c r="AJ857" i="4"/>
  <c r="AJ858" i="4"/>
  <c r="AJ859" i="4"/>
  <c r="AJ860" i="4"/>
  <c r="AJ861" i="4"/>
  <c r="AJ862" i="4"/>
  <c r="AJ863" i="4"/>
  <c r="AJ864" i="4"/>
  <c r="AJ865" i="4"/>
  <c r="AJ866" i="4"/>
  <c r="AJ867" i="4"/>
  <c r="AJ868" i="4"/>
  <c r="AJ869" i="4"/>
  <c r="AJ870" i="4"/>
  <c r="AJ871" i="4"/>
  <c r="AJ872" i="4"/>
  <c r="AJ873" i="4"/>
  <c r="AJ874" i="4"/>
  <c r="AJ875" i="4"/>
  <c r="AJ876" i="4"/>
  <c r="AJ877" i="4"/>
  <c r="AJ878" i="4"/>
  <c r="AJ879" i="4"/>
  <c r="AJ880" i="4"/>
  <c r="AJ881" i="4"/>
  <c r="AJ882" i="4"/>
  <c r="AJ883" i="4"/>
  <c r="AJ884" i="4"/>
  <c r="AJ885" i="4"/>
  <c r="AJ886" i="4"/>
  <c r="AJ887" i="4"/>
  <c r="AJ888" i="4"/>
  <c r="AJ889" i="4"/>
  <c r="AJ890" i="4"/>
  <c r="AJ891" i="4"/>
  <c r="AJ892" i="4"/>
  <c r="AJ893" i="4"/>
  <c r="AJ894" i="4"/>
  <c r="AJ895" i="4"/>
  <c r="AJ896" i="4"/>
  <c r="AJ897" i="4"/>
  <c r="AJ898" i="4"/>
  <c r="AJ899" i="4"/>
  <c r="AJ900" i="4"/>
  <c r="AJ901" i="4"/>
  <c r="AJ902" i="4"/>
  <c r="AJ903" i="4"/>
  <c r="AJ904" i="4"/>
  <c r="AJ905" i="4"/>
  <c r="AJ906" i="4"/>
  <c r="AJ907" i="4"/>
  <c r="AJ908" i="4"/>
  <c r="AJ909" i="4"/>
  <c r="AJ910" i="4"/>
  <c r="AJ911" i="4"/>
  <c r="AJ912" i="4"/>
  <c r="AJ913" i="4"/>
  <c r="AJ914" i="4"/>
  <c r="AJ915" i="4"/>
  <c r="AJ916" i="4"/>
  <c r="AJ917" i="4"/>
  <c r="AJ918" i="4"/>
  <c r="AJ919" i="4"/>
  <c r="AJ920" i="4"/>
  <c r="AJ921" i="4"/>
  <c r="AJ922" i="4"/>
  <c r="AJ923" i="4"/>
  <c r="AJ924" i="4"/>
  <c r="AJ925" i="4"/>
  <c r="AJ926" i="4"/>
  <c r="AJ927" i="4"/>
  <c r="AJ928" i="4"/>
  <c r="AJ929" i="4"/>
  <c r="AJ930" i="4"/>
  <c r="AJ182" i="4"/>
  <c r="AS846" i="4"/>
  <c r="AR846" i="4" s="1"/>
  <c r="AS847" i="4"/>
  <c r="AR847" i="4" s="1"/>
  <c r="AS848" i="4"/>
  <c r="AR848" i="4" s="1"/>
  <c r="AS849" i="4"/>
  <c r="AR849" i="4" s="1"/>
  <c r="AS850" i="4"/>
  <c r="AR850" i="4" s="1"/>
  <c r="AS851" i="4"/>
  <c r="AR851" i="4" s="1"/>
  <c r="AS852" i="4"/>
  <c r="AR852" i="4" s="1"/>
  <c r="AS853" i="4"/>
  <c r="AR853" i="4" s="1"/>
  <c r="AS854" i="4"/>
  <c r="AR854" i="4" s="1"/>
  <c r="AS855" i="4"/>
  <c r="AR855" i="4" s="1"/>
  <c r="AS856" i="4"/>
  <c r="AR856" i="4" s="1"/>
  <c r="AS857" i="4"/>
  <c r="AR857" i="4" s="1"/>
  <c r="AS858" i="4"/>
  <c r="AR858" i="4" s="1"/>
  <c r="AS859" i="4"/>
  <c r="AR859" i="4" s="1"/>
  <c r="AS860" i="4"/>
  <c r="AR860" i="4" s="1"/>
  <c r="AS861" i="4"/>
  <c r="AR861" i="4" s="1"/>
  <c r="AS862" i="4"/>
  <c r="AR862" i="4" s="1"/>
  <c r="AS863" i="4"/>
  <c r="AR863" i="4" s="1"/>
  <c r="AS865" i="4"/>
  <c r="AR865" i="4" s="1"/>
  <c r="AS866" i="4"/>
  <c r="AR866" i="4" s="1"/>
  <c r="AS867" i="4"/>
  <c r="AR867" i="4" s="1"/>
  <c r="AS868" i="4"/>
  <c r="AR868" i="4" s="1"/>
  <c r="AS869" i="4"/>
  <c r="AR869" i="4" s="1"/>
  <c r="AS870" i="4"/>
  <c r="AR870" i="4" s="1"/>
  <c r="AS871" i="4"/>
  <c r="AR871" i="4" s="1"/>
  <c r="AS872" i="4"/>
  <c r="AR872" i="4" s="1"/>
  <c r="AS873" i="4"/>
  <c r="AR873" i="4" s="1"/>
  <c r="AS874" i="4"/>
  <c r="AR874" i="4" s="1"/>
  <c r="AS875" i="4"/>
  <c r="AR875" i="4" s="1"/>
  <c r="AS876" i="4"/>
  <c r="AR876" i="4" s="1"/>
  <c r="AS877" i="4"/>
  <c r="AR877" i="4" s="1"/>
  <c r="AS878" i="4"/>
  <c r="AR878" i="4" s="1"/>
  <c r="AS879" i="4"/>
  <c r="AR879" i="4" s="1"/>
  <c r="AS880" i="4"/>
  <c r="AR880" i="4" s="1"/>
  <c r="AS881" i="4"/>
  <c r="AR881" i="4" s="1"/>
  <c r="AS882" i="4"/>
  <c r="AR882" i="4" s="1"/>
  <c r="AS883" i="4"/>
  <c r="AR883" i="4" s="1"/>
  <c r="AS884" i="4"/>
  <c r="AR884" i="4" s="1"/>
  <c r="AS885" i="4"/>
  <c r="AR885" i="4" s="1"/>
  <c r="AS886" i="4"/>
  <c r="AR886" i="4" s="1"/>
  <c r="AS887" i="4"/>
  <c r="AR887" i="4" s="1"/>
  <c r="AS888" i="4"/>
  <c r="AR888" i="4" s="1"/>
  <c r="AS889" i="4"/>
  <c r="AR889" i="4" s="1"/>
  <c r="AS890" i="4"/>
  <c r="AR890" i="4" s="1"/>
  <c r="AS891" i="4"/>
  <c r="AR891" i="4" s="1"/>
  <c r="AS892" i="4"/>
  <c r="AR892" i="4" s="1"/>
  <c r="AS893" i="4"/>
  <c r="AR893" i="4" s="1"/>
  <c r="AS894" i="4"/>
  <c r="AR894" i="4" s="1"/>
  <c r="AS895" i="4"/>
  <c r="AR895" i="4" s="1"/>
  <c r="AS896" i="4"/>
  <c r="AR896" i="4" s="1"/>
  <c r="AS897" i="4"/>
  <c r="AR897" i="4" s="1"/>
  <c r="AS898" i="4"/>
  <c r="AR898" i="4" s="1"/>
  <c r="AS902" i="4"/>
  <c r="AR902" i="4" s="1"/>
  <c r="AS904" i="4"/>
  <c r="AR904" i="4" s="1"/>
  <c r="AS905" i="4"/>
  <c r="AR905" i="4" s="1"/>
  <c r="AS906" i="4"/>
  <c r="AR906" i="4" s="1"/>
  <c r="AS907" i="4"/>
  <c r="AR907" i="4" s="1"/>
  <c r="AS908" i="4"/>
  <c r="AR908" i="4" s="1"/>
  <c r="AS909" i="4"/>
  <c r="AR909" i="4" s="1"/>
  <c r="AS910" i="4"/>
  <c r="AR910" i="4" s="1"/>
  <c r="AS911" i="4"/>
  <c r="AR911" i="4" s="1"/>
  <c r="AS912" i="4"/>
  <c r="AR912" i="4" s="1"/>
  <c r="AS913" i="4"/>
  <c r="AR913" i="4" s="1"/>
  <c r="AS914" i="4"/>
  <c r="AR914" i="4" s="1"/>
  <c r="AS915" i="4"/>
  <c r="AR915" i="4" s="1"/>
  <c r="AS916" i="4"/>
  <c r="AR916" i="4" s="1"/>
  <c r="AS917" i="4"/>
  <c r="AR917" i="4" s="1"/>
  <c r="AS918" i="4"/>
  <c r="AR918" i="4" s="1"/>
  <c r="AS919" i="4"/>
  <c r="AR919" i="4" s="1"/>
  <c r="AS920" i="4"/>
  <c r="AR920" i="4" s="1"/>
  <c r="AS921" i="4"/>
  <c r="AR921" i="4" s="1"/>
  <c r="AS922" i="4"/>
  <c r="AR922" i="4" s="1"/>
  <c r="AS923" i="4"/>
  <c r="AR923" i="4" s="1"/>
  <c r="AS924" i="4"/>
  <c r="AR924" i="4" s="1"/>
  <c r="AS925" i="4"/>
  <c r="AR925" i="4" s="1"/>
  <c r="AS926" i="4"/>
  <c r="AR926" i="4" s="1"/>
  <c r="AS927" i="4"/>
  <c r="AR927" i="4" s="1"/>
  <c r="AS928" i="4"/>
  <c r="AR928" i="4" s="1"/>
  <c r="AS929" i="4"/>
  <c r="AR929" i="4" s="1"/>
  <c r="AS930" i="4"/>
  <c r="AR930" i="4" s="1"/>
  <c r="AS931" i="4"/>
  <c r="AR931" i="4" s="1"/>
  <c r="AS932" i="4"/>
  <c r="AR932" i="4" s="1"/>
  <c r="AS933" i="4"/>
  <c r="AR933" i="4" s="1"/>
  <c r="AS934" i="4"/>
  <c r="AR934" i="4" s="1"/>
  <c r="AS935" i="4"/>
  <c r="AR935" i="4" s="1"/>
  <c r="AS936" i="4"/>
  <c r="AR936" i="4" s="1"/>
  <c r="AS937" i="4"/>
  <c r="AR937" i="4" s="1"/>
  <c r="AS938" i="4"/>
  <c r="AR938" i="4" s="1"/>
  <c r="AS939" i="4"/>
  <c r="AR939" i="4" s="1"/>
  <c r="AS940" i="4"/>
  <c r="AR940" i="4" s="1"/>
  <c r="AS941" i="4"/>
  <c r="AR941" i="4" s="1"/>
  <c r="AS942" i="4"/>
  <c r="AR942" i="4" s="1"/>
  <c r="AS943" i="4"/>
  <c r="AR943" i="4" s="1"/>
  <c r="AS944" i="4"/>
  <c r="AR944" i="4" s="1"/>
  <c r="AS945" i="4"/>
  <c r="AR945" i="4" s="1"/>
  <c r="AS946" i="4"/>
  <c r="AR946" i="4" s="1"/>
  <c r="AS947" i="4"/>
  <c r="AR947" i="4" s="1"/>
  <c r="AS948" i="4"/>
  <c r="AR948" i="4" s="1"/>
  <c r="AS949" i="4"/>
  <c r="AR949" i="4" s="1"/>
  <c r="AS950" i="4"/>
  <c r="AR950" i="4" s="1"/>
  <c r="AS951" i="4"/>
  <c r="AR951" i="4" s="1"/>
  <c r="AS952" i="4"/>
  <c r="AR952" i="4" s="1"/>
  <c r="AS953" i="4"/>
  <c r="AR953" i="4" s="1"/>
  <c r="AS954" i="4"/>
  <c r="AR954" i="4" s="1"/>
  <c r="AS955" i="4"/>
  <c r="AR955" i="4" s="1"/>
  <c r="AS956" i="4"/>
  <c r="AR956" i="4" s="1"/>
  <c r="AS957" i="4"/>
  <c r="AR957" i="4" s="1"/>
  <c r="AS958" i="4"/>
  <c r="AR958" i="4" s="1"/>
  <c r="AS959" i="4"/>
  <c r="AR959" i="4" s="1"/>
  <c r="AS960" i="4"/>
  <c r="AR960" i="4" s="1"/>
  <c r="AS961" i="4"/>
  <c r="AR961" i="4" s="1"/>
  <c r="AS962" i="4"/>
  <c r="AR962" i="4" s="1"/>
  <c r="AS963" i="4"/>
  <c r="AR963" i="4" s="1"/>
  <c r="AS964" i="4"/>
  <c r="AR964" i="4" s="1"/>
  <c r="AS965" i="4"/>
  <c r="AR965" i="4" s="1"/>
  <c r="AS966" i="4"/>
  <c r="AR966" i="4" s="1"/>
  <c r="AS967" i="4"/>
  <c r="AR967" i="4" s="1"/>
  <c r="AS968" i="4"/>
  <c r="AR968" i="4" s="1"/>
  <c r="AS969" i="4"/>
  <c r="AR969" i="4" s="1"/>
  <c r="AS970" i="4"/>
  <c r="AR970" i="4" s="1"/>
  <c r="AS971" i="4"/>
  <c r="AR971" i="4" s="1"/>
  <c r="AS972" i="4"/>
  <c r="AR972" i="4" s="1"/>
  <c r="AS973" i="4"/>
  <c r="AR973" i="4" s="1"/>
  <c r="AS974" i="4"/>
  <c r="AR974" i="4" s="1"/>
  <c r="AS975" i="4"/>
  <c r="AR975" i="4" s="1"/>
  <c r="AS976" i="4"/>
  <c r="AR976" i="4" s="1"/>
  <c r="AS977" i="4"/>
  <c r="AR977" i="4" s="1"/>
  <c r="AS978" i="4"/>
  <c r="AR978" i="4" s="1"/>
  <c r="AS979" i="4"/>
  <c r="AR979" i="4" s="1"/>
  <c r="AS980" i="4"/>
  <c r="AR980" i="4" s="1"/>
  <c r="AS981" i="4"/>
  <c r="AR981" i="4" s="1"/>
  <c r="AS982" i="4"/>
  <c r="AR982" i="4" s="1"/>
  <c r="AS983" i="4"/>
  <c r="AR983" i="4" s="1"/>
  <c r="AS984" i="4"/>
  <c r="AR984" i="4" s="1"/>
  <c r="AS985" i="4"/>
  <c r="AR985" i="4" s="1"/>
  <c r="AS986" i="4"/>
  <c r="AR986" i="4" s="1"/>
  <c r="AS987" i="4"/>
  <c r="AR987" i="4" s="1"/>
  <c r="AS988" i="4"/>
  <c r="AR988" i="4" s="1"/>
  <c r="AS989" i="4"/>
  <c r="AR989" i="4" s="1"/>
  <c r="AS990" i="4"/>
  <c r="AR990" i="4" s="1"/>
  <c r="AS991" i="4"/>
  <c r="AR991" i="4" s="1"/>
  <c r="AS992" i="4"/>
  <c r="AR992" i="4" s="1"/>
  <c r="AS993" i="4"/>
  <c r="AR993" i="4" s="1"/>
  <c r="AS994" i="4"/>
  <c r="AR994" i="4" s="1"/>
  <c r="AS995" i="4"/>
  <c r="AR995" i="4" s="1"/>
  <c r="AS996" i="4"/>
  <c r="AR996" i="4" s="1"/>
  <c r="AS997" i="4"/>
  <c r="AR997" i="4" s="1"/>
  <c r="AS998" i="4"/>
  <c r="AR998" i="4" s="1"/>
  <c r="AS999" i="4"/>
  <c r="AR999" i="4" s="1"/>
  <c r="AS1000" i="4"/>
  <c r="AR1000" i="4" s="1"/>
  <c r="AS1001" i="4"/>
  <c r="AR1001" i="4" s="1"/>
  <c r="AS1002" i="4"/>
  <c r="AR1002" i="4" s="1"/>
  <c r="AS1003" i="4"/>
  <c r="AR1003" i="4" s="1"/>
  <c r="AS1004" i="4"/>
  <c r="AR1004" i="4" s="1"/>
  <c r="AS1005" i="4"/>
  <c r="AR1005" i="4" s="1"/>
  <c r="AS1006" i="4"/>
  <c r="AR1006" i="4" s="1"/>
  <c r="AS1007" i="4"/>
  <c r="AR1007" i="4" s="1"/>
  <c r="AS1008" i="4"/>
  <c r="AR1008" i="4" s="1"/>
  <c r="AS1009" i="4"/>
  <c r="AR1009" i="4" s="1"/>
  <c r="AS1010" i="4"/>
  <c r="AR1010" i="4" s="1"/>
  <c r="AS1011" i="4"/>
  <c r="AR1011" i="4" s="1"/>
  <c r="AS1012" i="4"/>
  <c r="AR1012" i="4" s="1"/>
  <c r="AS1013" i="4"/>
  <c r="AR1013" i="4" s="1"/>
  <c r="AS1014" i="4"/>
  <c r="AR1014" i="4" s="1"/>
  <c r="AS1015" i="4"/>
  <c r="AR1015" i="4" s="1"/>
  <c r="AS1016" i="4"/>
  <c r="AR1016" i="4" s="1"/>
  <c r="AS1017" i="4"/>
  <c r="AR1017" i="4" s="1"/>
  <c r="AS1018" i="4"/>
  <c r="AR1018" i="4" s="1"/>
  <c r="AS1019" i="4"/>
  <c r="AR1019" i="4" s="1"/>
  <c r="AS1020" i="4"/>
  <c r="AR1020" i="4" s="1"/>
  <c r="AS1021" i="4"/>
  <c r="AR1021" i="4" s="1"/>
  <c r="AS1022" i="4"/>
  <c r="AR1022" i="4" s="1"/>
  <c r="AS1023" i="4"/>
  <c r="AR1023" i="4" s="1"/>
  <c r="AS1024" i="4"/>
  <c r="AR1024" i="4" s="1"/>
  <c r="AS1025" i="4"/>
  <c r="AR1025" i="4" s="1"/>
  <c r="AS1026" i="4"/>
  <c r="AR1026" i="4" s="1"/>
  <c r="AS1027" i="4"/>
  <c r="AR1027" i="4" s="1"/>
  <c r="AS1028" i="4"/>
  <c r="AR1028" i="4" s="1"/>
  <c r="AS1029" i="4"/>
  <c r="AR1029" i="4" s="1"/>
  <c r="AS1030" i="4"/>
  <c r="AR1030" i="4" s="1"/>
  <c r="AS1031" i="4"/>
  <c r="AR1031" i="4" s="1"/>
  <c r="AS1032" i="4"/>
  <c r="AR1032" i="4" s="1"/>
  <c r="AS1033" i="4"/>
  <c r="AR1033" i="4" s="1"/>
  <c r="AS1034" i="4"/>
  <c r="AR1034" i="4" s="1"/>
  <c r="AS1035" i="4"/>
  <c r="AR1035" i="4" s="1"/>
  <c r="AS1036" i="4"/>
  <c r="AR1036" i="4" s="1"/>
  <c r="AS1037" i="4"/>
  <c r="AR1037" i="4" s="1"/>
  <c r="AS1038" i="4"/>
  <c r="AR1038" i="4" s="1"/>
  <c r="AS1039" i="4"/>
  <c r="AR1039" i="4" s="1"/>
  <c r="AS1040" i="4"/>
  <c r="AR1040" i="4" s="1"/>
  <c r="AS1041" i="4"/>
  <c r="AR1041" i="4" s="1"/>
  <c r="AS1042" i="4"/>
  <c r="AR1042" i="4" s="1"/>
  <c r="AS1043" i="4"/>
  <c r="AR1043" i="4" s="1"/>
  <c r="AS1044" i="4"/>
  <c r="AR1044" i="4" s="1"/>
  <c r="AS1045" i="4"/>
  <c r="AR1045" i="4" s="1"/>
  <c r="AS1046" i="4"/>
  <c r="AR1046" i="4" s="1"/>
  <c r="AS1047" i="4"/>
  <c r="AR1047" i="4" s="1"/>
  <c r="AS1048" i="4"/>
  <c r="AR1048" i="4" s="1"/>
  <c r="AS1049" i="4"/>
  <c r="AR1049" i="4" s="1"/>
  <c r="AS1050" i="4"/>
  <c r="AR1050" i="4" s="1"/>
  <c r="AS1051" i="4"/>
  <c r="AR1051" i="4" s="1"/>
  <c r="AS1052" i="4"/>
  <c r="AR1052" i="4" s="1"/>
  <c r="AS1053" i="4"/>
  <c r="AR1053" i="4" s="1"/>
  <c r="AS1054" i="4"/>
  <c r="AR1054" i="4" s="1"/>
  <c r="AS1055" i="4"/>
  <c r="AR1055" i="4" s="1"/>
  <c r="AS1056" i="4"/>
  <c r="AR1056" i="4" s="1"/>
  <c r="AS1057" i="4"/>
  <c r="AR1057" i="4" s="1"/>
  <c r="AS1058" i="4"/>
  <c r="AR1058" i="4" s="1"/>
  <c r="AS1059" i="4"/>
  <c r="AR1059" i="4" s="1"/>
  <c r="AS1060" i="4"/>
  <c r="AR1060" i="4" s="1"/>
  <c r="AS1061" i="4"/>
  <c r="AR1061" i="4" s="1"/>
  <c r="AS1062" i="4"/>
  <c r="AR1062" i="4" s="1"/>
  <c r="AS1063" i="4"/>
  <c r="AR1063" i="4" s="1"/>
  <c r="AS1064" i="4"/>
  <c r="AR1064" i="4" s="1"/>
  <c r="AS1065" i="4"/>
  <c r="AR1065" i="4" s="1"/>
  <c r="AS1066" i="4"/>
  <c r="AR1066" i="4" s="1"/>
  <c r="AS1067" i="4"/>
  <c r="AR1067" i="4" s="1"/>
  <c r="AS1068" i="4"/>
  <c r="AR1068" i="4" s="1"/>
  <c r="AS1069" i="4"/>
  <c r="AR1069" i="4" s="1"/>
  <c r="AS1070" i="4"/>
  <c r="AR1070" i="4" s="1"/>
  <c r="AS1071" i="4"/>
  <c r="AR1071" i="4" s="1"/>
  <c r="AS1072" i="4"/>
  <c r="AR1072" i="4" s="1"/>
  <c r="AS1073" i="4"/>
  <c r="AR1073" i="4" s="1"/>
  <c r="AS1074" i="4"/>
  <c r="AR1074" i="4" s="1"/>
  <c r="AS1075" i="4"/>
  <c r="AR1075" i="4" s="1"/>
  <c r="AS1076" i="4"/>
  <c r="AR1076" i="4" s="1"/>
  <c r="AS1077" i="4"/>
  <c r="AR1077" i="4" s="1"/>
  <c r="AS1078" i="4"/>
  <c r="AR1078" i="4" s="1"/>
  <c r="AS1079" i="4"/>
  <c r="AR1079" i="4" s="1"/>
  <c r="AS1080" i="4"/>
  <c r="AR1080" i="4" s="1"/>
  <c r="AS1081" i="4"/>
  <c r="AR1081" i="4" s="1"/>
  <c r="AS1082" i="4"/>
  <c r="AR1082" i="4" s="1"/>
  <c r="AS1083" i="4"/>
  <c r="AR1083" i="4" s="1"/>
  <c r="AS1084" i="4"/>
  <c r="AR1084" i="4" s="1"/>
  <c r="AS1085" i="4"/>
  <c r="AR1085" i="4" s="1"/>
  <c r="AS1086" i="4"/>
  <c r="AR1086" i="4" s="1"/>
  <c r="AS1087" i="4"/>
  <c r="AR1087" i="4" s="1"/>
  <c r="AS1088" i="4"/>
  <c r="AR1088" i="4" s="1"/>
  <c r="AS1089" i="4"/>
  <c r="AR1089" i="4" s="1"/>
  <c r="AS1090" i="4"/>
  <c r="AR1090" i="4" s="1"/>
  <c r="AS1091" i="4"/>
  <c r="AR1091" i="4" s="1"/>
  <c r="AS1092" i="4"/>
  <c r="AR1092" i="4" s="1"/>
  <c r="AS1093" i="4"/>
  <c r="AR1093" i="4" s="1"/>
  <c r="AS1094" i="4"/>
  <c r="AR1094" i="4" s="1"/>
  <c r="AS1095" i="4"/>
  <c r="AR1095" i="4" s="1"/>
  <c r="AS1096" i="4"/>
  <c r="AR1096" i="4" s="1"/>
  <c r="AS1097" i="4"/>
  <c r="AR1097" i="4" s="1"/>
  <c r="AS1098" i="4"/>
  <c r="AR1098" i="4" s="1"/>
  <c r="AS1100" i="4"/>
  <c r="AR1100" i="4" s="1"/>
  <c r="AS1101" i="4"/>
  <c r="AR1101" i="4" s="1"/>
  <c r="AS1102" i="4"/>
  <c r="AR1102" i="4" s="1"/>
  <c r="AS1103" i="4"/>
  <c r="AR1103" i="4" s="1"/>
  <c r="AS1104" i="4"/>
  <c r="AR1104" i="4" s="1"/>
  <c r="AS1105" i="4"/>
  <c r="AR1105" i="4" s="1"/>
  <c r="AS1106" i="4"/>
  <c r="AR1106" i="4" s="1"/>
  <c r="AS1107" i="4"/>
  <c r="AR1107" i="4" s="1"/>
  <c r="AS1108" i="4"/>
  <c r="AR1108" i="4" s="1"/>
  <c r="AS1109" i="4"/>
  <c r="AR1109" i="4" s="1"/>
  <c r="AS1110" i="4"/>
  <c r="AR1110" i="4" s="1"/>
  <c r="AS1111" i="4"/>
  <c r="AR1111" i="4" s="1"/>
  <c r="AS1112" i="4"/>
  <c r="AR1112" i="4" s="1"/>
  <c r="AS1113" i="4"/>
  <c r="AR1113" i="4" s="1"/>
  <c r="AS1114" i="4"/>
  <c r="AR1114" i="4" s="1"/>
  <c r="AS1115" i="4"/>
  <c r="AR1115" i="4" s="1"/>
  <c r="AS1116" i="4"/>
  <c r="AR1116" i="4" s="1"/>
  <c r="AS1117" i="4"/>
  <c r="AR1117" i="4" s="1"/>
  <c r="AS183" i="4"/>
  <c r="AR183" i="4" s="1"/>
  <c r="AS184" i="4"/>
  <c r="AR184" i="4" s="1"/>
  <c r="AS185" i="4"/>
  <c r="AR185" i="4" s="1"/>
  <c r="AS186" i="4"/>
  <c r="AR186" i="4" s="1"/>
  <c r="AS187" i="4"/>
  <c r="AR187" i="4" s="1"/>
  <c r="AS188" i="4"/>
  <c r="AR188" i="4" s="1"/>
  <c r="AS189" i="4"/>
  <c r="AR189" i="4" s="1"/>
  <c r="AS190" i="4"/>
  <c r="AR190" i="4" s="1"/>
  <c r="AS191" i="4"/>
  <c r="AR191" i="4" s="1"/>
  <c r="AS192" i="4"/>
  <c r="AR192" i="4" s="1"/>
  <c r="AS193" i="4"/>
  <c r="AR193" i="4" s="1"/>
  <c r="AS194" i="4"/>
  <c r="AR194" i="4" s="1"/>
  <c r="AS195" i="4"/>
  <c r="AR195" i="4" s="1"/>
  <c r="AS196" i="4"/>
  <c r="AR196" i="4" s="1"/>
  <c r="AS197" i="4"/>
  <c r="AR197" i="4" s="1"/>
  <c r="AS198" i="4"/>
  <c r="AR198" i="4" s="1"/>
  <c r="AS199" i="4"/>
  <c r="AR199" i="4" s="1"/>
  <c r="AS200" i="4"/>
  <c r="AR200" i="4" s="1"/>
  <c r="AS201" i="4"/>
  <c r="AR201" i="4" s="1"/>
  <c r="AS202" i="4"/>
  <c r="AR202" i="4" s="1"/>
  <c r="AS203" i="4"/>
  <c r="AR203" i="4" s="1"/>
  <c r="AS204" i="4"/>
  <c r="AR204" i="4" s="1"/>
  <c r="AS205" i="4"/>
  <c r="AR205" i="4" s="1"/>
  <c r="AS206" i="4"/>
  <c r="AR206" i="4" s="1"/>
  <c r="AS207" i="4"/>
  <c r="AR207" i="4" s="1"/>
  <c r="AS208" i="4"/>
  <c r="AR208" i="4" s="1"/>
  <c r="AS209" i="4"/>
  <c r="AR209" i="4" s="1"/>
  <c r="AS210" i="4"/>
  <c r="AR210" i="4" s="1"/>
  <c r="AS211" i="4"/>
  <c r="AR211" i="4" s="1"/>
  <c r="AS212" i="4"/>
  <c r="AR212" i="4" s="1"/>
  <c r="AS213" i="4"/>
  <c r="AR213" i="4" s="1"/>
  <c r="AS214" i="4"/>
  <c r="AR214" i="4" s="1"/>
  <c r="AS215" i="4"/>
  <c r="AR215" i="4" s="1"/>
  <c r="AS216" i="4"/>
  <c r="AR216" i="4" s="1"/>
  <c r="AS217" i="4"/>
  <c r="AR217" i="4" s="1"/>
  <c r="AS218" i="4"/>
  <c r="AR218" i="4" s="1"/>
  <c r="AS219" i="4"/>
  <c r="AR219" i="4" s="1"/>
  <c r="AS220" i="4"/>
  <c r="AR220" i="4" s="1"/>
  <c r="AS221" i="4"/>
  <c r="AR221" i="4" s="1"/>
  <c r="AS222" i="4"/>
  <c r="AR222" i="4" s="1"/>
  <c r="AS223" i="4"/>
  <c r="AR223" i="4" s="1"/>
  <c r="AS224" i="4"/>
  <c r="AR224" i="4" s="1"/>
  <c r="AS225" i="4"/>
  <c r="AR225" i="4" s="1"/>
  <c r="AS226" i="4"/>
  <c r="AR226" i="4" s="1"/>
  <c r="AS227" i="4"/>
  <c r="AR227" i="4" s="1"/>
  <c r="AS228" i="4"/>
  <c r="AR228" i="4" s="1"/>
  <c r="AS229" i="4"/>
  <c r="AR229" i="4" s="1"/>
  <c r="AS230" i="4"/>
  <c r="AR230" i="4" s="1"/>
  <c r="AS231" i="4"/>
  <c r="AR231" i="4" s="1"/>
  <c r="AS232" i="4"/>
  <c r="AR232" i="4" s="1"/>
  <c r="AS233" i="4"/>
  <c r="AR233" i="4" s="1"/>
  <c r="AS234" i="4"/>
  <c r="AR234" i="4" s="1"/>
  <c r="AS240" i="4"/>
  <c r="AR240" i="4" s="1"/>
  <c r="AS241" i="4"/>
  <c r="AR241" i="4" s="1"/>
  <c r="AS242" i="4"/>
  <c r="AR242" i="4" s="1"/>
  <c r="AS243" i="4"/>
  <c r="AR243" i="4" s="1"/>
  <c r="AS244" i="4"/>
  <c r="AR244" i="4" s="1"/>
  <c r="AS245" i="4"/>
  <c r="AR245" i="4" s="1"/>
  <c r="AS246" i="4"/>
  <c r="AR246" i="4" s="1"/>
  <c r="AS247" i="4"/>
  <c r="AR247" i="4" s="1"/>
  <c r="AS248" i="4"/>
  <c r="AR248" i="4" s="1"/>
  <c r="AS249" i="4"/>
  <c r="AR249" i="4" s="1"/>
  <c r="AS250" i="4"/>
  <c r="AR250" i="4" s="1"/>
  <c r="AS251" i="4"/>
  <c r="AR251" i="4" s="1"/>
  <c r="AS252" i="4"/>
  <c r="AR252" i="4" s="1"/>
  <c r="AS253" i="4"/>
  <c r="AR253" i="4" s="1"/>
  <c r="AS254" i="4"/>
  <c r="AR254" i="4" s="1"/>
  <c r="AS255" i="4"/>
  <c r="AR255" i="4" s="1"/>
  <c r="AS256" i="4"/>
  <c r="AR256" i="4" s="1"/>
  <c r="AS257" i="4"/>
  <c r="AR257" i="4" s="1"/>
  <c r="AS258" i="4"/>
  <c r="AR258" i="4" s="1"/>
  <c r="AS259" i="4"/>
  <c r="AR259" i="4" s="1"/>
  <c r="AS260" i="4"/>
  <c r="AR260" i="4" s="1"/>
  <c r="AS261" i="4"/>
  <c r="AR261" i="4" s="1"/>
  <c r="AS262" i="4"/>
  <c r="AR262" i="4" s="1"/>
  <c r="AS263" i="4"/>
  <c r="AR263" i="4" s="1"/>
  <c r="AS264" i="4"/>
  <c r="AR264" i="4" s="1"/>
  <c r="AS265" i="4"/>
  <c r="AR265" i="4" s="1"/>
  <c r="AS266" i="4"/>
  <c r="AR266" i="4" s="1"/>
  <c r="AS267" i="4"/>
  <c r="AR267" i="4" s="1"/>
  <c r="AS268" i="4"/>
  <c r="AR268" i="4" s="1"/>
  <c r="AS269" i="4"/>
  <c r="AR269" i="4" s="1"/>
  <c r="AS270" i="4"/>
  <c r="AR270" i="4" s="1"/>
  <c r="AS271" i="4"/>
  <c r="AR271" i="4" s="1"/>
  <c r="AS272" i="4"/>
  <c r="AR272" i="4" s="1"/>
  <c r="AS273" i="4"/>
  <c r="AR273" i="4" s="1"/>
  <c r="AS274" i="4"/>
  <c r="AR274" i="4" s="1"/>
  <c r="AS275" i="4"/>
  <c r="AR275" i="4" s="1"/>
  <c r="AS276" i="4"/>
  <c r="AR276" i="4" s="1"/>
  <c r="AS277" i="4"/>
  <c r="AR277" i="4" s="1"/>
  <c r="AS278" i="4"/>
  <c r="AR278" i="4" s="1"/>
  <c r="AS280" i="4"/>
  <c r="AR280" i="4" s="1"/>
  <c r="AS281" i="4"/>
  <c r="AR281" i="4" s="1"/>
  <c r="AS282" i="4"/>
  <c r="AR282" i="4" s="1"/>
  <c r="AS283" i="4"/>
  <c r="AR283" i="4" s="1"/>
  <c r="AS284" i="4"/>
  <c r="AR284" i="4" s="1"/>
  <c r="AS285" i="4"/>
  <c r="AR285" i="4" s="1"/>
  <c r="AS286" i="4"/>
  <c r="AR286" i="4" s="1"/>
  <c r="AS287" i="4"/>
  <c r="AR287" i="4" s="1"/>
  <c r="AS288" i="4"/>
  <c r="AR288" i="4" s="1"/>
  <c r="AS289" i="4"/>
  <c r="AR289" i="4" s="1"/>
  <c r="AS290" i="4"/>
  <c r="AR290" i="4" s="1"/>
  <c r="AS291" i="4"/>
  <c r="AR291" i="4" s="1"/>
  <c r="AS292" i="4"/>
  <c r="AR292" i="4" s="1"/>
  <c r="AS293" i="4"/>
  <c r="AR293" i="4" s="1"/>
  <c r="AS294" i="4"/>
  <c r="AR294" i="4" s="1"/>
  <c r="AS295" i="4"/>
  <c r="AR295" i="4" s="1"/>
  <c r="AS296" i="4"/>
  <c r="AR296" i="4" s="1"/>
  <c r="AS297" i="4"/>
  <c r="AR297" i="4" s="1"/>
  <c r="AS298" i="4"/>
  <c r="AR298" i="4" s="1"/>
  <c r="AS299" i="4"/>
  <c r="AR299" i="4" s="1"/>
  <c r="AS300" i="4"/>
  <c r="AR300" i="4" s="1"/>
  <c r="AS301" i="4"/>
  <c r="AR301" i="4" s="1"/>
  <c r="AS302" i="4"/>
  <c r="AR302" i="4" s="1"/>
  <c r="AS303" i="4"/>
  <c r="AR303" i="4" s="1"/>
  <c r="AS304" i="4"/>
  <c r="AR304" i="4" s="1"/>
  <c r="AS305" i="4"/>
  <c r="AR305" i="4" s="1"/>
  <c r="AS306" i="4"/>
  <c r="AR306" i="4" s="1"/>
  <c r="AS307" i="4"/>
  <c r="AR307" i="4" s="1"/>
  <c r="AS308" i="4"/>
  <c r="AR308" i="4" s="1"/>
  <c r="AS309" i="4"/>
  <c r="AR309" i="4" s="1"/>
  <c r="AS310" i="4"/>
  <c r="AR310" i="4" s="1"/>
  <c r="AS311" i="4"/>
  <c r="AR311" i="4" s="1"/>
  <c r="AS312" i="4"/>
  <c r="AR312" i="4" s="1"/>
  <c r="AS313" i="4"/>
  <c r="AR313" i="4" s="1"/>
  <c r="AS314" i="4"/>
  <c r="AR314" i="4" s="1"/>
  <c r="AS315" i="4"/>
  <c r="AR315" i="4" s="1"/>
  <c r="AS316" i="4"/>
  <c r="AR316" i="4" s="1"/>
  <c r="AS317" i="4"/>
  <c r="AR317" i="4" s="1"/>
  <c r="AS318" i="4"/>
  <c r="AR318" i="4" s="1"/>
  <c r="AS319" i="4"/>
  <c r="AR319" i="4" s="1"/>
  <c r="AS320" i="4"/>
  <c r="AR320" i="4" s="1"/>
  <c r="AS321" i="4"/>
  <c r="AR321" i="4" s="1"/>
  <c r="AS322" i="4"/>
  <c r="AR322" i="4" s="1"/>
  <c r="AS323" i="4"/>
  <c r="AR323" i="4" s="1"/>
  <c r="AS324" i="4"/>
  <c r="AR324" i="4" s="1"/>
  <c r="AS325" i="4"/>
  <c r="AR325" i="4" s="1"/>
  <c r="AS326" i="4"/>
  <c r="AR326" i="4" s="1"/>
  <c r="AS327" i="4"/>
  <c r="AR327" i="4" s="1"/>
  <c r="AS328" i="4"/>
  <c r="AR328" i="4" s="1"/>
  <c r="AS329" i="4"/>
  <c r="AR329" i="4" s="1"/>
  <c r="AS330" i="4"/>
  <c r="AR330" i="4" s="1"/>
  <c r="AS331" i="4"/>
  <c r="AR331" i="4" s="1"/>
  <c r="AS332" i="4"/>
  <c r="AR332" i="4" s="1"/>
  <c r="AS333" i="4"/>
  <c r="AR333" i="4" s="1"/>
  <c r="AS334" i="4"/>
  <c r="AR334" i="4" s="1"/>
  <c r="AS335" i="4"/>
  <c r="AR335" i="4" s="1"/>
  <c r="AS336" i="4"/>
  <c r="AR336" i="4" s="1"/>
  <c r="AS337" i="4"/>
  <c r="AR337" i="4" s="1"/>
  <c r="AS338" i="4"/>
  <c r="AR338" i="4" s="1"/>
  <c r="AS339" i="4"/>
  <c r="AR339" i="4" s="1"/>
  <c r="AS340" i="4"/>
  <c r="AR340" i="4" s="1"/>
  <c r="AS341" i="4"/>
  <c r="AR341" i="4" s="1"/>
  <c r="AS342" i="4"/>
  <c r="AR342" i="4" s="1"/>
  <c r="AS343" i="4"/>
  <c r="AR343" i="4" s="1"/>
  <c r="AS344" i="4"/>
  <c r="AR344" i="4" s="1"/>
  <c r="AS345" i="4"/>
  <c r="AR345" i="4" s="1"/>
  <c r="AS346" i="4"/>
  <c r="AR346" i="4" s="1"/>
  <c r="AS347" i="4"/>
  <c r="AR347" i="4" s="1"/>
  <c r="AS348" i="4"/>
  <c r="AR348" i="4" s="1"/>
  <c r="AS349" i="4"/>
  <c r="AR349" i="4" s="1"/>
  <c r="AS350" i="4"/>
  <c r="AR350" i="4" s="1"/>
  <c r="AS351" i="4"/>
  <c r="AR351" i="4" s="1"/>
  <c r="AS352" i="4"/>
  <c r="AR352" i="4" s="1"/>
  <c r="AS353" i="4"/>
  <c r="AR353" i="4" s="1"/>
  <c r="AS354" i="4"/>
  <c r="AR354" i="4" s="1"/>
  <c r="AS355" i="4"/>
  <c r="AR355" i="4" s="1"/>
  <c r="AS356" i="4"/>
  <c r="AR356" i="4" s="1"/>
  <c r="AS357" i="4"/>
  <c r="AR357" i="4" s="1"/>
  <c r="AS358" i="4"/>
  <c r="AR358" i="4" s="1"/>
  <c r="AS359" i="4"/>
  <c r="AR359" i="4" s="1"/>
  <c r="AS360" i="4"/>
  <c r="AR360" i="4" s="1"/>
  <c r="AS361" i="4"/>
  <c r="AR361" i="4" s="1"/>
  <c r="AS362" i="4"/>
  <c r="AR362" i="4" s="1"/>
  <c r="AS363" i="4"/>
  <c r="AR363" i="4" s="1"/>
  <c r="AS364" i="4"/>
  <c r="AR364" i="4" s="1"/>
  <c r="AS365" i="4"/>
  <c r="AR365" i="4" s="1"/>
  <c r="AS366" i="4"/>
  <c r="AR366" i="4" s="1"/>
  <c r="AS367" i="4"/>
  <c r="AR367" i="4" s="1"/>
  <c r="AS368" i="4"/>
  <c r="AR368" i="4" s="1"/>
  <c r="AS369" i="4"/>
  <c r="AR369" i="4" s="1"/>
  <c r="AS370" i="4"/>
  <c r="AR370" i="4" s="1"/>
  <c r="AS371" i="4"/>
  <c r="AR371" i="4" s="1"/>
  <c r="AS372" i="4"/>
  <c r="AR372" i="4" s="1"/>
  <c r="AS373" i="4"/>
  <c r="AR373" i="4" s="1"/>
  <c r="AS374" i="4"/>
  <c r="AR374" i="4" s="1"/>
  <c r="AS380" i="4"/>
  <c r="AR380" i="4" s="1"/>
  <c r="AS381" i="4"/>
  <c r="AR381" i="4" s="1"/>
  <c r="AS382" i="4"/>
  <c r="AR382" i="4" s="1"/>
  <c r="AS383" i="4"/>
  <c r="AR383" i="4" s="1"/>
  <c r="AS384" i="4"/>
  <c r="AR384" i="4" s="1"/>
  <c r="AS385" i="4"/>
  <c r="AR385" i="4" s="1"/>
  <c r="AS386" i="4"/>
  <c r="AR386" i="4" s="1"/>
  <c r="AS387" i="4"/>
  <c r="AR387" i="4" s="1"/>
  <c r="AS388" i="4"/>
  <c r="AR388" i="4" s="1"/>
  <c r="AS389" i="4"/>
  <c r="AR389" i="4" s="1"/>
  <c r="AS390" i="4"/>
  <c r="AR390" i="4" s="1"/>
  <c r="AS391" i="4"/>
  <c r="AR391" i="4" s="1"/>
  <c r="AS392" i="4"/>
  <c r="AR392" i="4" s="1"/>
  <c r="AS393" i="4"/>
  <c r="AR393" i="4" s="1"/>
  <c r="AS394" i="4"/>
  <c r="AR394" i="4" s="1"/>
  <c r="AS395" i="4"/>
  <c r="AR395" i="4" s="1"/>
  <c r="AS396" i="4"/>
  <c r="AR396" i="4" s="1"/>
  <c r="AS397" i="4"/>
  <c r="AR397" i="4" s="1"/>
  <c r="AS398" i="4"/>
  <c r="AR398" i="4" s="1"/>
  <c r="AS399" i="4"/>
  <c r="AR399" i="4" s="1"/>
  <c r="AS400" i="4"/>
  <c r="AR400" i="4" s="1"/>
  <c r="AS401" i="4"/>
  <c r="AR401" i="4" s="1"/>
  <c r="AS402" i="4"/>
  <c r="AR402" i="4" s="1"/>
  <c r="AS403" i="4"/>
  <c r="AR403" i="4" s="1"/>
  <c r="AS404" i="4"/>
  <c r="AR404" i="4" s="1"/>
  <c r="AS405" i="4"/>
  <c r="AR405" i="4" s="1"/>
  <c r="AS406" i="4"/>
  <c r="AR406" i="4" s="1"/>
  <c r="AS407" i="4"/>
  <c r="AR407" i="4" s="1"/>
  <c r="AS408" i="4"/>
  <c r="AR408" i="4" s="1"/>
  <c r="AS409" i="4"/>
  <c r="AR409" i="4" s="1"/>
  <c r="AS410" i="4"/>
  <c r="AR410" i="4" s="1"/>
  <c r="AS411" i="4"/>
  <c r="AR411" i="4" s="1"/>
  <c r="AS412" i="4"/>
  <c r="AR412" i="4" s="1"/>
  <c r="AS413" i="4"/>
  <c r="AR413" i="4" s="1"/>
  <c r="AS414" i="4"/>
  <c r="AR414" i="4" s="1"/>
  <c r="AS415" i="4"/>
  <c r="AR415" i="4" s="1"/>
  <c r="AS416" i="4"/>
  <c r="AR416" i="4" s="1"/>
  <c r="AS417" i="4"/>
  <c r="AR417" i="4" s="1"/>
  <c r="AS418" i="4"/>
  <c r="AR418" i="4" s="1"/>
  <c r="AS420" i="4"/>
  <c r="AR420" i="4" s="1"/>
  <c r="AS421" i="4"/>
  <c r="AR421" i="4" s="1"/>
  <c r="AS422" i="4"/>
  <c r="AR422" i="4" s="1"/>
  <c r="AS423" i="4"/>
  <c r="AR423" i="4" s="1"/>
  <c r="AS424" i="4"/>
  <c r="AR424" i="4" s="1"/>
  <c r="AS425" i="4"/>
  <c r="AR425" i="4" s="1"/>
  <c r="AS426" i="4"/>
  <c r="AR426" i="4" s="1"/>
  <c r="AS427" i="4"/>
  <c r="AR427" i="4" s="1"/>
  <c r="AS428" i="4"/>
  <c r="AR428" i="4" s="1"/>
  <c r="AS429" i="4"/>
  <c r="AR429" i="4" s="1"/>
  <c r="AS430" i="4"/>
  <c r="AR430" i="4" s="1"/>
  <c r="AS431" i="4"/>
  <c r="AR431" i="4" s="1"/>
  <c r="AS432" i="4"/>
  <c r="AR432" i="4" s="1"/>
  <c r="AS433" i="4"/>
  <c r="AR433" i="4" s="1"/>
  <c r="AS434" i="4"/>
  <c r="AR434" i="4" s="1"/>
  <c r="AS435" i="4"/>
  <c r="AR435" i="4" s="1"/>
  <c r="AS436" i="4"/>
  <c r="AR436" i="4" s="1"/>
  <c r="AS437" i="4"/>
  <c r="AR437" i="4" s="1"/>
  <c r="AS438" i="4"/>
  <c r="AR438" i="4" s="1"/>
  <c r="AS439" i="4"/>
  <c r="AR439" i="4" s="1"/>
  <c r="AS440" i="4"/>
  <c r="AR440" i="4" s="1"/>
  <c r="AS441" i="4"/>
  <c r="AR441" i="4" s="1"/>
  <c r="AS442" i="4"/>
  <c r="AR442" i="4" s="1"/>
  <c r="AS443" i="4"/>
  <c r="AR443" i="4" s="1"/>
  <c r="AS444" i="4"/>
  <c r="AR444" i="4" s="1"/>
  <c r="AS445" i="4"/>
  <c r="AR445" i="4" s="1"/>
  <c r="AS446" i="4"/>
  <c r="AR446" i="4" s="1"/>
  <c r="AS447" i="4"/>
  <c r="AR447" i="4" s="1"/>
  <c r="AS448" i="4"/>
  <c r="AR448" i="4" s="1"/>
  <c r="AS449" i="4"/>
  <c r="AR449" i="4" s="1"/>
  <c r="AS450" i="4"/>
  <c r="AR450" i="4" s="1"/>
  <c r="AS451" i="4"/>
  <c r="AR451" i="4" s="1"/>
  <c r="AS452" i="4"/>
  <c r="AR452" i="4" s="1"/>
  <c r="AS453" i="4"/>
  <c r="AR453" i="4" s="1"/>
  <c r="AS454" i="4"/>
  <c r="AR454" i="4" s="1"/>
  <c r="AS455" i="4"/>
  <c r="AR455" i="4" s="1"/>
  <c r="AS456" i="4"/>
  <c r="AR456" i="4" s="1"/>
  <c r="AS457" i="4"/>
  <c r="AR457" i="4" s="1"/>
  <c r="AS458" i="4"/>
  <c r="AR458" i="4" s="1"/>
  <c r="AS459" i="4"/>
  <c r="AR459" i="4" s="1"/>
  <c r="AS460" i="4"/>
  <c r="AR460" i="4" s="1"/>
  <c r="AS461" i="4"/>
  <c r="AR461" i="4" s="1"/>
  <c r="AS462" i="4"/>
  <c r="AR462" i="4" s="1"/>
  <c r="AS463" i="4"/>
  <c r="AR463" i="4" s="1"/>
  <c r="AS464" i="4"/>
  <c r="AR464" i="4" s="1"/>
  <c r="AS465" i="4"/>
  <c r="AR465" i="4" s="1"/>
  <c r="AS466" i="4"/>
  <c r="AR466" i="4" s="1"/>
  <c r="AS467" i="4"/>
  <c r="AR467" i="4" s="1"/>
  <c r="AS468" i="4"/>
  <c r="AR468" i="4" s="1"/>
  <c r="AS469" i="4"/>
  <c r="AR469" i="4" s="1"/>
  <c r="AS470" i="4"/>
  <c r="AR470" i="4" s="1"/>
  <c r="AS471" i="4"/>
  <c r="AR471" i="4" s="1"/>
  <c r="AS472" i="4"/>
  <c r="AR472" i="4" s="1"/>
  <c r="AS473" i="4"/>
  <c r="AR473" i="4" s="1"/>
  <c r="AS474" i="4"/>
  <c r="AR474" i="4" s="1"/>
  <c r="AS475" i="4"/>
  <c r="AR475" i="4" s="1"/>
  <c r="AS476" i="4"/>
  <c r="AR476" i="4" s="1"/>
  <c r="AS477" i="4"/>
  <c r="AR477" i="4" s="1"/>
  <c r="AS478" i="4"/>
  <c r="AR478" i="4" s="1"/>
  <c r="AS479" i="4"/>
  <c r="AR479" i="4" s="1"/>
  <c r="AS480" i="4"/>
  <c r="AR480" i="4" s="1"/>
  <c r="AS481" i="4"/>
  <c r="AR481" i="4" s="1"/>
  <c r="AS482" i="4"/>
  <c r="AR482" i="4" s="1"/>
  <c r="AS483" i="4"/>
  <c r="AR483" i="4" s="1"/>
  <c r="AS484" i="4"/>
  <c r="AR484" i="4" s="1"/>
  <c r="AS485" i="4"/>
  <c r="AR485" i="4" s="1"/>
  <c r="AS486" i="4"/>
  <c r="AR486" i="4" s="1"/>
  <c r="AS487" i="4"/>
  <c r="AR487" i="4" s="1"/>
  <c r="AS488" i="4"/>
  <c r="AR488" i="4" s="1"/>
  <c r="AS489" i="4"/>
  <c r="AR489" i="4" s="1"/>
  <c r="AS490" i="4"/>
  <c r="AR490" i="4" s="1"/>
  <c r="AS491" i="4"/>
  <c r="AR491" i="4" s="1"/>
  <c r="AS492" i="4"/>
  <c r="AR492" i="4" s="1"/>
  <c r="AS493" i="4"/>
  <c r="AR493" i="4" s="1"/>
  <c r="AS494" i="4"/>
  <c r="AR494" i="4" s="1"/>
  <c r="AS495" i="4"/>
  <c r="AR495" i="4" s="1"/>
  <c r="AS496" i="4"/>
  <c r="AR496" i="4" s="1"/>
  <c r="AS497" i="4"/>
  <c r="AR497" i="4" s="1"/>
  <c r="AS498" i="4"/>
  <c r="AR498" i="4" s="1"/>
  <c r="AS499" i="4"/>
  <c r="AR499" i="4" s="1"/>
  <c r="AS500" i="4"/>
  <c r="AR500" i="4" s="1"/>
  <c r="AS501" i="4"/>
  <c r="AR501" i="4" s="1"/>
  <c r="AS502" i="4"/>
  <c r="AR502" i="4" s="1"/>
  <c r="AS503" i="4"/>
  <c r="AR503" i="4" s="1"/>
  <c r="AS504" i="4"/>
  <c r="AR504" i="4" s="1"/>
  <c r="AS505" i="4"/>
  <c r="AR505" i="4" s="1"/>
  <c r="AS506" i="4"/>
  <c r="AR506" i="4" s="1"/>
  <c r="AS507" i="4"/>
  <c r="AR507" i="4" s="1"/>
  <c r="AS508" i="4"/>
  <c r="AR508" i="4" s="1"/>
  <c r="AS509" i="4"/>
  <c r="AR509" i="4" s="1"/>
  <c r="AS510" i="4"/>
  <c r="AR510" i="4" s="1"/>
  <c r="AS511" i="4"/>
  <c r="AR511" i="4" s="1"/>
  <c r="AS512" i="4"/>
  <c r="AR512" i="4" s="1"/>
  <c r="AS513" i="4"/>
  <c r="AR513" i="4" s="1"/>
  <c r="AS514" i="4"/>
  <c r="AR514" i="4" s="1"/>
  <c r="AS515" i="4"/>
  <c r="AR515" i="4" s="1"/>
  <c r="AS516" i="4"/>
  <c r="AR516" i="4" s="1"/>
  <c r="AS517" i="4"/>
  <c r="AR517" i="4" s="1"/>
  <c r="AS518" i="4"/>
  <c r="AR518" i="4" s="1"/>
  <c r="AS519" i="4"/>
  <c r="AR519" i="4" s="1"/>
  <c r="AS520" i="4"/>
  <c r="AR520" i="4" s="1"/>
  <c r="AS521" i="4"/>
  <c r="AR521" i="4" s="1"/>
  <c r="AS522" i="4"/>
  <c r="AR522" i="4" s="1"/>
  <c r="AS523" i="4"/>
  <c r="AR523" i="4" s="1"/>
  <c r="AS524" i="4"/>
  <c r="AR524" i="4" s="1"/>
  <c r="AS525" i="4"/>
  <c r="AR525" i="4" s="1"/>
  <c r="AS526" i="4"/>
  <c r="AR526" i="4" s="1"/>
  <c r="AS527" i="4"/>
  <c r="AR527" i="4" s="1"/>
  <c r="AS528" i="4"/>
  <c r="AR528" i="4" s="1"/>
  <c r="AS529" i="4"/>
  <c r="AR529" i="4" s="1"/>
  <c r="AS530" i="4"/>
  <c r="AR530" i="4" s="1"/>
  <c r="AS531" i="4"/>
  <c r="AR531" i="4" s="1"/>
  <c r="AS532" i="4"/>
  <c r="AR532" i="4" s="1"/>
  <c r="AS533" i="4"/>
  <c r="AR533" i="4" s="1"/>
  <c r="AS534" i="4"/>
  <c r="AR534" i="4" s="1"/>
  <c r="AS535" i="4"/>
  <c r="AR535" i="4" s="1"/>
  <c r="AS536" i="4"/>
  <c r="AR536" i="4" s="1"/>
  <c r="AS537" i="4"/>
  <c r="AR537" i="4" s="1"/>
  <c r="AS538" i="4"/>
  <c r="AR538" i="4" s="1"/>
  <c r="AS539" i="4"/>
  <c r="AR539" i="4" s="1"/>
  <c r="AS540" i="4"/>
  <c r="AR540" i="4" s="1"/>
  <c r="AS541" i="4"/>
  <c r="AR541" i="4" s="1"/>
  <c r="AS542" i="4"/>
  <c r="AR542" i="4" s="1"/>
  <c r="AS543" i="4"/>
  <c r="AR543" i="4" s="1"/>
  <c r="AS544" i="4"/>
  <c r="AR544" i="4" s="1"/>
  <c r="AS545" i="4"/>
  <c r="AR545" i="4" s="1"/>
  <c r="AS546" i="4"/>
  <c r="AR546" i="4" s="1"/>
  <c r="AS547" i="4"/>
  <c r="AR547" i="4" s="1"/>
  <c r="AS548" i="4"/>
  <c r="AR548" i="4" s="1"/>
  <c r="AS549" i="4"/>
  <c r="AR549" i="4" s="1"/>
  <c r="AS550" i="4"/>
  <c r="AR550" i="4" s="1"/>
  <c r="AS551" i="4"/>
  <c r="AR551" i="4" s="1"/>
  <c r="AS552" i="4"/>
  <c r="AR552" i="4" s="1"/>
  <c r="AS553" i="4"/>
  <c r="AR553" i="4" s="1"/>
  <c r="AS554" i="4"/>
  <c r="AR554" i="4" s="1"/>
  <c r="AS555" i="4"/>
  <c r="AR555" i="4" s="1"/>
  <c r="AS556" i="4"/>
  <c r="AR556" i="4" s="1"/>
  <c r="AS557" i="4"/>
  <c r="AR557" i="4" s="1"/>
  <c r="AS558" i="4"/>
  <c r="AR558" i="4" s="1"/>
  <c r="AS559" i="4"/>
  <c r="AR559" i="4" s="1"/>
  <c r="AS560" i="4"/>
  <c r="AR560" i="4" s="1"/>
  <c r="AS561" i="4"/>
  <c r="AR561" i="4" s="1"/>
  <c r="AS562" i="4"/>
  <c r="AR562" i="4" s="1"/>
  <c r="AS563" i="4"/>
  <c r="AR563" i="4" s="1"/>
  <c r="AS564" i="4"/>
  <c r="AR564" i="4" s="1"/>
  <c r="AS565" i="4"/>
  <c r="AR565" i="4" s="1"/>
  <c r="AS566" i="4"/>
  <c r="AR566" i="4" s="1"/>
  <c r="AS567" i="4"/>
  <c r="AR567" i="4" s="1"/>
  <c r="AS568" i="4"/>
  <c r="AR568" i="4" s="1"/>
  <c r="AS569" i="4"/>
  <c r="AR569" i="4" s="1"/>
  <c r="AS570" i="4"/>
  <c r="AR570" i="4" s="1"/>
  <c r="AS571" i="4"/>
  <c r="AR571" i="4" s="1"/>
  <c r="AS572" i="4"/>
  <c r="AR572" i="4" s="1"/>
  <c r="AS573" i="4"/>
  <c r="AR573" i="4" s="1"/>
  <c r="AS574" i="4"/>
  <c r="AR574" i="4" s="1"/>
  <c r="AS575" i="4"/>
  <c r="AR575" i="4" s="1"/>
  <c r="AS576" i="4"/>
  <c r="AR576" i="4" s="1"/>
  <c r="AS577" i="4"/>
  <c r="AR577" i="4" s="1"/>
  <c r="AS578" i="4"/>
  <c r="AR578" i="4" s="1"/>
  <c r="AS581" i="4"/>
  <c r="AR581" i="4" s="1"/>
  <c r="AS582" i="4"/>
  <c r="AR582" i="4" s="1"/>
  <c r="AS583" i="4"/>
  <c r="AR583" i="4" s="1"/>
  <c r="AS584" i="4"/>
  <c r="AR584" i="4" s="1"/>
  <c r="AS585" i="4"/>
  <c r="AR585" i="4" s="1"/>
  <c r="AS586" i="4"/>
  <c r="AR586" i="4" s="1"/>
  <c r="AS587" i="4"/>
  <c r="AR587" i="4" s="1"/>
  <c r="AS588" i="4"/>
  <c r="AR588" i="4" s="1"/>
  <c r="AS589" i="4"/>
  <c r="AR589" i="4" s="1"/>
  <c r="AS590" i="4"/>
  <c r="AR590" i="4" s="1"/>
  <c r="AS591" i="4"/>
  <c r="AR591" i="4" s="1"/>
  <c r="AS592" i="4"/>
  <c r="AR592" i="4" s="1"/>
  <c r="AS593" i="4"/>
  <c r="AR593" i="4" s="1"/>
  <c r="AS594" i="4"/>
  <c r="AR594" i="4" s="1"/>
  <c r="AS595" i="4"/>
  <c r="AR595" i="4" s="1"/>
  <c r="AS596" i="4"/>
  <c r="AR596" i="4" s="1"/>
  <c r="AS597" i="4"/>
  <c r="AR597" i="4" s="1"/>
  <c r="AS598" i="4"/>
  <c r="AR598" i="4" s="1"/>
  <c r="AS599" i="4"/>
  <c r="AR599" i="4" s="1"/>
  <c r="AS600" i="4"/>
  <c r="AR600" i="4" s="1"/>
  <c r="AS601" i="4"/>
  <c r="AR601" i="4" s="1"/>
  <c r="AS602" i="4"/>
  <c r="AR602" i="4" s="1"/>
  <c r="AS603" i="4"/>
  <c r="AR603" i="4" s="1"/>
  <c r="AS604" i="4"/>
  <c r="AR604" i="4" s="1"/>
  <c r="AS605" i="4"/>
  <c r="AR605" i="4" s="1"/>
  <c r="AS606" i="4"/>
  <c r="AR606" i="4" s="1"/>
  <c r="AS607" i="4"/>
  <c r="AR607" i="4" s="1"/>
  <c r="AS608" i="4"/>
  <c r="AR608" i="4" s="1"/>
  <c r="AS609" i="4"/>
  <c r="AR609" i="4" s="1"/>
  <c r="AS610" i="4"/>
  <c r="AR610" i="4" s="1"/>
  <c r="AS611" i="4"/>
  <c r="AR611" i="4" s="1"/>
  <c r="AS612" i="4"/>
  <c r="AR612" i="4" s="1"/>
  <c r="AS613" i="4"/>
  <c r="AR613" i="4" s="1"/>
  <c r="AS614" i="4"/>
  <c r="AR614" i="4" s="1"/>
  <c r="AS615" i="4"/>
  <c r="AR615" i="4" s="1"/>
  <c r="AS616" i="4"/>
  <c r="AR616" i="4" s="1"/>
  <c r="AS617" i="4"/>
  <c r="AR617" i="4" s="1"/>
  <c r="AS618" i="4"/>
  <c r="AR618" i="4" s="1"/>
  <c r="AS619" i="4"/>
  <c r="AR619" i="4" s="1"/>
  <c r="AS620" i="4"/>
  <c r="AR620" i="4" s="1"/>
  <c r="AS621" i="4"/>
  <c r="AR621" i="4" s="1"/>
  <c r="AS622" i="4"/>
  <c r="AR622" i="4" s="1"/>
  <c r="AS623" i="4"/>
  <c r="AR623" i="4" s="1"/>
  <c r="AS624" i="4"/>
  <c r="AR624" i="4" s="1"/>
  <c r="AS625" i="4"/>
  <c r="AR625" i="4" s="1"/>
  <c r="AS626" i="4"/>
  <c r="AR626" i="4" s="1"/>
  <c r="AS627" i="4"/>
  <c r="AR627" i="4" s="1"/>
  <c r="AS628" i="4"/>
  <c r="AR628" i="4" s="1"/>
  <c r="AS629" i="4"/>
  <c r="AR629" i="4" s="1"/>
  <c r="AS630" i="4"/>
  <c r="AR630" i="4" s="1"/>
  <c r="AS631" i="4"/>
  <c r="AR631" i="4" s="1"/>
  <c r="AS632" i="4"/>
  <c r="AR632" i="4" s="1"/>
  <c r="AS633" i="4"/>
  <c r="AR633" i="4" s="1"/>
  <c r="AS634" i="4"/>
  <c r="AR634" i="4" s="1"/>
  <c r="AS635" i="4"/>
  <c r="AR635" i="4" s="1"/>
  <c r="AS636" i="4"/>
  <c r="AR636" i="4" s="1"/>
  <c r="AS637" i="4"/>
  <c r="AR637" i="4" s="1"/>
  <c r="AS638" i="4"/>
  <c r="AR638" i="4" s="1"/>
  <c r="AS639" i="4"/>
  <c r="AR639" i="4" s="1"/>
  <c r="AS640" i="4"/>
  <c r="AR640" i="4" s="1"/>
  <c r="AS641" i="4"/>
  <c r="AR641" i="4" s="1"/>
  <c r="AS642" i="4"/>
  <c r="AR642" i="4" s="1"/>
  <c r="AS643" i="4"/>
  <c r="AR643" i="4" s="1"/>
  <c r="AS644" i="4"/>
  <c r="AR644" i="4" s="1"/>
  <c r="AS645" i="4"/>
  <c r="AR645" i="4" s="1"/>
  <c r="AS646" i="4"/>
  <c r="AR646" i="4" s="1"/>
  <c r="AS647" i="4"/>
  <c r="AR647" i="4" s="1"/>
  <c r="AS648" i="4"/>
  <c r="AR648" i="4" s="1"/>
  <c r="AS649" i="4"/>
  <c r="AR649" i="4" s="1"/>
  <c r="AS650" i="4"/>
  <c r="AR650" i="4" s="1"/>
  <c r="AS651" i="4"/>
  <c r="AR651" i="4" s="1"/>
  <c r="AS652" i="4"/>
  <c r="AR652" i="4" s="1"/>
  <c r="AS653" i="4"/>
  <c r="AR653" i="4" s="1"/>
  <c r="AS654" i="4"/>
  <c r="AR654" i="4" s="1"/>
  <c r="AS655" i="4"/>
  <c r="AR655" i="4" s="1"/>
  <c r="AS656" i="4"/>
  <c r="AR656" i="4" s="1"/>
  <c r="AS657" i="4"/>
  <c r="AR657" i="4" s="1"/>
  <c r="AS658" i="4"/>
  <c r="AR658" i="4" s="1"/>
  <c r="AS659" i="4"/>
  <c r="AR659" i="4" s="1"/>
  <c r="AS660" i="4"/>
  <c r="AR660" i="4" s="1"/>
  <c r="AS661" i="4"/>
  <c r="AR661" i="4" s="1"/>
  <c r="AS662" i="4"/>
  <c r="AR662" i="4" s="1"/>
  <c r="AS663" i="4"/>
  <c r="AR663" i="4" s="1"/>
  <c r="AS664" i="4"/>
  <c r="AR664" i="4" s="1"/>
  <c r="AS665" i="4"/>
  <c r="AR665" i="4" s="1"/>
  <c r="AS666" i="4"/>
  <c r="AR666" i="4" s="1"/>
  <c r="AS667" i="4"/>
  <c r="AR667" i="4" s="1"/>
  <c r="AS668" i="4"/>
  <c r="AR668" i="4" s="1"/>
  <c r="AS669" i="4"/>
  <c r="AR669" i="4" s="1"/>
  <c r="AS670" i="4"/>
  <c r="AR670" i="4" s="1"/>
  <c r="AS671" i="4"/>
  <c r="AR671" i="4" s="1"/>
  <c r="AS672" i="4"/>
  <c r="AR672" i="4" s="1"/>
  <c r="AS673" i="4"/>
  <c r="AR673" i="4" s="1"/>
  <c r="AS674" i="4"/>
  <c r="AR674" i="4" s="1"/>
  <c r="AS675" i="4"/>
  <c r="AR675" i="4" s="1"/>
  <c r="AS676" i="4"/>
  <c r="AR676" i="4" s="1"/>
  <c r="AS677" i="4"/>
  <c r="AR677" i="4" s="1"/>
  <c r="AS678" i="4"/>
  <c r="AR678" i="4" s="1"/>
  <c r="AS679" i="4"/>
  <c r="AR679" i="4" s="1"/>
  <c r="AS680" i="4"/>
  <c r="AR680" i="4" s="1"/>
  <c r="AS681" i="4"/>
  <c r="AR681" i="4" s="1"/>
  <c r="AS682" i="4"/>
  <c r="AR682" i="4" s="1"/>
  <c r="AS683" i="4"/>
  <c r="AR683" i="4" s="1"/>
  <c r="AS684" i="4"/>
  <c r="AR684" i="4" s="1"/>
  <c r="AS685" i="4"/>
  <c r="AR685" i="4" s="1"/>
  <c r="AS692" i="4"/>
  <c r="AR692" i="4" s="1"/>
  <c r="AS693" i="4"/>
  <c r="AR693" i="4" s="1"/>
  <c r="AS694" i="4"/>
  <c r="AR694" i="4" s="1"/>
  <c r="AS695" i="4"/>
  <c r="AR695" i="4" s="1"/>
  <c r="AS696" i="4"/>
  <c r="AR696" i="4" s="1"/>
  <c r="AS697" i="4"/>
  <c r="AR697" i="4" s="1"/>
  <c r="AS698" i="4"/>
  <c r="AR698" i="4" s="1"/>
  <c r="AS699" i="4"/>
  <c r="AR699" i="4" s="1"/>
  <c r="AS700" i="4"/>
  <c r="AR700" i="4" s="1"/>
  <c r="AS701" i="4"/>
  <c r="AR701" i="4" s="1"/>
  <c r="AS702" i="4"/>
  <c r="AR702" i="4" s="1"/>
  <c r="AS703" i="4"/>
  <c r="AR703" i="4" s="1"/>
  <c r="AS705" i="4"/>
  <c r="AR705" i="4" s="1"/>
  <c r="AS706" i="4"/>
  <c r="AR706" i="4" s="1"/>
  <c r="AS707" i="4"/>
  <c r="AR707" i="4" s="1"/>
  <c r="AS708" i="4"/>
  <c r="AR708" i="4" s="1"/>
  <c r="AS709" i="4"/>
  <c r="AR709" i="4" s="1"/>
  <c r="AS710" i="4"/>
  <c r="AR710" i="4" s="1"/>
  <c r="AS711" i="4"/>
  <c r="AR711" i="4" s="1"/>
  <c r="AS714" i="4"/>
  <c r="AR714" i="4" s="1"/>
  <c r="AS715" i="4"/>
  <c r="AR715" i="4" s="1"/>
  <c r="AS716" i="4"/>
  <c r="AR716" i="4" s="1"/>
  <c r="AS717" i="4"/>
  <c r="AR717" i="4" s="1"/>
  <c r="AS718" i="4"/>
  <c r="AR718" i="4" s="1"/>
  <c r="AS719" i="4"/>
  <c r="AR719" i="4" s="1"/>
  <c r="AS720" i="4"/>
  <c r="AR720" i="4" s="1"/>
  <c r="AS721" i="4"/>
  <c r="AR721" i="4" s="1"/>
  <c r="AS722" i="4"/>
  <c r="AR722" i="4" s="1"/>
  <c r="AS723" i="4"/>
  <c r="AR723" i="4" s="1"/>
  <c r="AS724" i="4"/>
  <c r="AR724" i="4" s="1"/>
  <c r="AS725" i="4"/>
  <c r="AR725" i="4" s="1"/>
  <c r="AS726" i="4"/>
  <c r="AR726" i="4" s="1"/>
  <c r="AS727" i="4"/>
  <c r="AR727" i="4" s="1"/>
  <c r="AS728" i="4"/>
  <c r="AR728" i="4" s="1"/>
  <c r="AS729" i="4"/>
  <c r="AR729" i="4" s="1"/>
  <c r="AS730" i="4"/>
  <c r="AR730" i="4" s="1"/>
  <c r="AS731" i="4"/>
  <c r="AR731" i="4" s="1"/>
  <c r="AS732" i="4"/>
  <c r="AR732" i="4" s="1"/>
  <c r="AS733" i="4"/>
  <c r="AR733" i="4" s="1"/>
  <c r="AS734" i="4"/>
  <c r="AR734" i="4" s="1"/>
  <c r="AS735" i="4"/>
  <c r="AR735" i="4" s="1"/>
  <c r="AS736" i="4"/>
  <c r="AR736" i="4" s="1"/>
  <c r="AS737" i="4"/>
  <c r="AR737" i="4" s="1"/>
  <c r="AS738" i="4"/>
  <c r="AR738" i="4" s="1"/>
  <c r="AS739" i="4"/>
  <c r="AR739" i="4" s="1"/>
  <c r="AS740" i="4"/>
  <c r="AR740" i="4" s="1"/>
  <c r="AS741" i="4"/>
  <c r="AR741" i="4" s="1"/>
  <c r="AS742" i="4"/>
  <c r="AR742" i="4" s="1"/>
  <c r="AS743" i="4"/>
  <c r="AR743" i="4" s="1"/>
  <c r="AS744" i="4"/>
  <c r="AR744" i="4" s="1"/>
  <c r="AS745" i="4"/>
  <c r="AR745" i="4" s="1"/>
  <c r="AS746" i="4"/>
  <c r="AR746" i="4" s="1"/>
  <c r="AS747" i="4"/>
  <c r="AR747" i="4" s="1"/>
  <c r="AS748" i="4"/>
  <c r="AR748" i="4" s="1"/>
  <c r="AS749" i="4"/>
  <c r="AR749" i="4" s="1"/>
  <c r="AS750" i="4"/>
  <c r="AR750" i="4" s="1"/>
  <c r="AS751" i="4"/>
  <c r="AR751" i="4" s="1"/>
  <c r="AS752" i="4"/>
  <c r="AR752" i="4" s="1"/>
  <c r="AS753" i="4"/>
  <c r="AR753" i="4" s="1"/>
  <c r="AS754" i="4"/>
  <c r="AR754" i="4" s="1"/>
  <c r="AS756" i="4"/>
  <c r="AR756" i="4" s="1"/>
  <c r="AS757" i="4"/>
  <c r="AR757" i="4" s="1"/>
  <c r="AS758" i="4"/>
  <c r="AR758" i="4" s="1"/>
  <c r="AS759" i="4"/>
  <c r="AR759" i="4" s="1"/>
  <c r="AS760" i="4"/>
  <c r="AR760" i="4" s="1"/>
  <c r="AS761" i="4"/>
  <c r="AR761" i="4" s="1"/>
  <c r="AS762" i="4"/>
  <c r="AR762" i="4" s="1"/>
  <c r="AS763" i="4"/>
  <c r="AR763" i="4" s="1"/>
  <c r="AS764" i="4"/>
  <c r="AR764" i="4" s="1"/>
  <c r="AS765" i="4"/>
  <c r="AR765" i="4" s="1"/>
  <c r="AS766" i="4"/>
  <c r="AR766" i="4" s="1"/>
  <c r="AS767" i="4"/>
  <c r="AR767" i="4" s="1"/>
  <c r="AS768" i="4"/>
  <c r="AR768" i="4" s="1"/>
  <c r="AS769" i="4"/>
  <c r="AR769" i="4" s="1"/>
  <c r="AS770" i="4"/>
  <c r="AR770" i="4" s="1"/>
  <c r="AS771" i="4"/>
  <c r="AR771" i="4" s="1"/>
  <c r="AS772" i="4"/>
  <c r="AR772" i="4" s="1"/>
  <c r="AS773" i="4"/>
  <c r="AR773" i="4" s="1"/>
  <c r="AS774" i="4"/>
  <c r="AR774" i="4" s="1"/>
  <c r="AS775" i="4"/>
  <c r="AR775" i="4" s="1"/>
  <c r="AS776" i="4"/>
  <c r="AR776" i="4" s="1"/>
  <c r="AS777" i="4"/>
  <c r="AR777" i="4" s="1"/>
  <c r="AS778" i="4"/>
  <c r="AR778" i="4" s="1"/>
  <c r="AS779" i="4"/>
  <c r="AR779" i="4" s="1"/>
  <c r="AS780" i="4"/>
  <c r="AR780" i="4" s="1"/>
  <c r="AS781" i="4"/>
  <c r="AR781" i="4" s="1"/>
  <c r="AS782" i="4"/>
  <c r="AR782" i="4" s="1"/>
  <c r="AS783" i="4"/>
  <c r="AR783" i="4" s="1"/>
  <c r="AS784" i="4"/>
  <c r="AR784" i="4" s="1"/>
  <c r="AS785" i="4"/>
  <c r="AR785" i="4" s="1"/>
  <c r="AS786" i="4"/>
  <c r="AR786" i="4" s="1"/>
  <c r="AS787" i="4"/>
  <c r="AR787" i="4" s="1"/>
  <c r="AS788" i="4"/>
  <c r="AR788" i="4" s="1"/>
  <c r="AS789" i="4"/>
  <c r="AR789" i="4" s="1"/>
  <c r="AS793" i="4"/>
  <c r="AR793" i="4" s="1"/>
  <c r="AS794" i="4"/>
  <c r="AR794" i="4" s="1"/>
  <c r="AS795" i="4"/>
  <c r="AR795" i="4" s="1"/>
  <c r="AS796" i="4"/>
  <c r="AR796" i="4" s="1"/>
  <c r="AS797" i="4"/>
  <c r="AR797" i="4" s="1"/>
  <c r="AS798" i="4"/>
  <c r="AR798" i="4" s="1"/>
  <c r="AS799" i="4"/>
  <c r="AR799" i="4" s="1"/>
  <c r="AS800" i="4"/>
  <c r="AR800" i="4" s="1"/>
  <c r="AS801" i="4"/>
  <c r="AR801" i="4" s="1"/>
  <c r="AS802" i="4"/>
  <c r="AR802" i="4" s="1"/>
  <c r="AS803" i="4"/>
  <c r="AR803" i="4" s="1"/>
  <c r="AS804" i="4"/>
  <c r="AR804" i="4" s="1"/>
  <c r="AS805" i="4"/>
  <c r="AR805" i="4" s="1"/>
  <c r="AS806" i="4"/>
  <c r="AR806" i="4" s="1"/>
  <c r="AS807" i="4"/>
  <c r="AR807" i="4" s="1"/>
  <c r="AS182" i="4"/>
  <c r="AR182" i="4" s="1"/>
  <c r="AS148" i="4"/>
  <c r="AR148" i="4" s="1"/>
  <c r="AS149" i="4"/>
  <c r="AR149" i="4" s="1"/>
  <c r="AS150" i="4"/>
  <c r="AR150" i="4" s="1"/>
  <c r="AS151" i="4"/>
  <c r="AR151" i="4" s="1"/>
  <c r="AS152" i="4"/>
  <c r="AR152" i="4" s="1"/>
  <c r="AS153" i="4"/>
  <c r="AR153" i="4" s="1"/>
  <c r="AS154" i="4"/>
  <c r="AR154" i="4" s="1"/>
  <c r="AS155" i="4"/>
  <c r="AR155" i="4" s="1"/>
  <c r="AS156" i="4"/>
  <c r="AR156" i="4" s="1"/>
  <c r="AS157" i="4"/>
  <c r="AR157" i="4" s="1"/>
  <c r="AS158" i="4"/>
  <c r="AR158" i="4" s="1"/>
  <c r="AS159" i="4"/>
  <c r="AR159" i="4" s="1"/>
  <c r="AS160" i="4"/>
  <c r="AR160" i="4" s="1"/>
  <c r="AS161" i="4"/>
  <c r="AR161" i="4" s="1"/>
  <c r="AS162" i="4"/>
  <c r="AR162" i="4" s="1"/>
  <c r="AS163" i="4"/>
  <c r="AR163" i="4" s="1"/>
  <c r="AS164" i="4"/>
  <c r="AR164" i="4" s="1"/>
  <c r="AS165" i="4"/>
  <c r="AR165" i="4" s="1"/>
  <c r="AS166" i="4"/>
  <c r="AR166" i="4" s="1"/>
  <c r="AS167" i="4"/>
  <c r="AR167" i="4" s="1"/>
  <c r="AS168" i="4"/>
  <c r="AR168" i="4" s="1"/>
  <c r="AS169" i="4"/>
  <c r="AR169" i="4" s="1"/>
  <c r="AS170" i="4"/>
  <c r="AR170" i="4" s="1"/>
  <c r="AS171" i="4"/>
  <c r="AR171" i="4" s="1"/>
  <c r="AS172" i="4"/>
  <c r="AR172" i="4" s="1"/>
  <c r="AS173" i="4"/>
  <c r="AR173" i="4" s="1"/>
  <c r="AS174" i="4"/>
  <c r="AR174" i="4" s="1"/>
  <c r="AS175" i="4"/>
  <c r="AR175" i="4" s="1"/>
  <c r="AS176" i="4"/>
  <c r="AR176" i="4" s="1"/>
  <c r="AS177" i="4"/>
  <c r="AR177" i="4" s="1"/>
  <c r="AS178" i="4"/>
  <c r="AR178" i="4" s="1"/>
  <c r="AS179" i="4"/>
  <c r="AR179" i="4" s="1"/>
  <c r="AS180" i="4"/>
  <c r="AR180" i="4" s="1"/>
  <c r="AS181" i="4"/>
  <c r="AR181" i="4" s="1"/>
  <c r="AS147" i="4"/>
  <c r="AR147" i="4" s="1"/>
  <c r="AH148" i="4"/>
  <c r="AH149" i="4"/>
  <c r="AH150" i="4"/>
  <c r="AH151" i="4"/>
  <c r="AH152" i="4"/>
  <c r="AH153" i="4"/>
  <c r="AH154" i="4"/>
  <c r="AH155" i="4"/>
  <c r="AH156" i="4"/>
  <c r="AH157" i="4"/>
  <c r="AH158" i="4"/>
  <c r="AH159" i="4"/>
  <c r="AH160" i="4"/>
  <c r="AH161" i="4"/>
  <c r="AH162" i="4"/>
  <c r="AH163" i="4"/>
  <c r="AH164" i="4"/>
  <c r="AH165" i="4"/>
  <c r="AH166" i="4"/>
  <c r="AH167" i="4"/>
  <c r="AH168" i="4"/>
  <c r="AH169" i="4"/>
  <c r="AH170" i="4"/>
  <c r="AH171" i="4"/>
  <c r="AH172" i="4"/>
  <c r="AH173" i="4"/>
  <c r="AH174" i="4"/>
  <c r="AH175" i="4"/>
  <c r="AH176" i="4"/>
  <c r="AH177" i="4"/>
  <c r="AH178" i="4"/>
  <c r="AH179" i="4"/>
  <c r="AH180" i="4"/>
  <c r="AH181" i="4"/>
  <c r="AH182" i="4"/>
  <c r="AH183" i="4"/>
  <c r="AH184" i="4"/>
  <c r="AH185" i="4"/>
  <c r="AH186" i="4"/>
  <c r="AH187" i="4"/>
  <c r="AH188" i="4"/>
  <c r="AH189" i="4"/>
  <c r="AH190" i="4"/>
  <c r="AH191" i="4"/>
  <c r="AH192" i="4"/>
  <c r="AH193" i="4"/>
  <c r="AH194" i="4"/>
  <c r="AH195" i="4"/>
  <c r="AH196" i="4"/>
  <c r="AH197" i="4"/>
  <c r="AH198" i="4"/>
  <c r="AH199" i="4"/>
  <c r="AH200" i="4"/>
  <c r="AH201" i="4"/>
  <c r="AH202" i="4"/>
  <c r="AH203" i="4"/>
  <c r="AH204" i="4"/>
  <c r="AH205" i="4"/>
  <c r="AH206" i="4"/>
  <c r="AH207" i="4"/>
  <c r="AH208" i="4"/>
  <c r="AH209" i="4"/>
  <c r="AH210" i="4"/>
  <c r="AH211" i="4"/>
  <c r="AH212" i="4"/>
  <c r="AH213" i="4"/>
  <c r="AH214" i="4"/>
  <c r="AH215" i="4"/>
  <c r="AH216" i="4"/>
  <c r="AH217" i="4"/>
  <c r="AH218" i="4"/>
  <c r="AH219" i="4"/>
  <c r="AH220" i="4"/>
  <c r="AH221" i="4"/>
  <c r="AH222" i="4"/>
  <c r="AH223" i="4"/>
  <c r="AH224" i="4"/>
  <c r="AH225" i="4"/>
  <c r="AH226" i="4"/>
  <c r="AH227" i="4"/>
  <c r="AH228" i="4"/>
  <c r="AH229" i="4"/>
  <c r="AH230" i="4"/>
  <c r="AH231" i="4"/>
  <c r="AH232" i="4"/>
  <c r="AH233" i="4"/>
  <c r="AH234" i="4"/>
  <c r="AH235" i="4"/>
  <c r="AH236" i="4"/>
  <c r="AH237" i="4"/>
  <c r="AH238" i="4"/>
  <c r="AH239" i="4"/>
  <c r="AH240" i="4"/>
  <c r="AH241" i="4"/>
  <c r="AH242" i="4"/>
  <c r="AH243" i="4"/>
  <c r="AH244" i="4"/>
  <c r="AH245" i="4"/>
  <c r="AH246" i="4"/>
  <c r="AH247" i="4"/>
  <c r="AH248" i="4"/>
  <c r="AH249" i="4"/>
  <c r="AH250" i="4"/>
  <c r="AH251" i="4"/>
  <c r="AH252" i="4"/>
  <c r="AH253" i="4"/>
  <c r="AH254" i="4"/>
  <c r="AH255" i="4"/>
  <c r="AH256" i="4"/>
  <c r="AH257" i="4"/>
  <c r="AH258" i="4"/>
  <c r="AH259" i="4"/>
  <c r="AH260" i="4"/>
  <c r="AH261" i="4"/>
  <c r="AH262" i="4"/>
  <c r="AH263" i="4"/>
  <c r="AH264" i="4"/>
  <c r="AH265" i="4"/>
  <c r="AH266" i="4"/>
  <c r="AH267" i="4"/>
  <c r="AH268" i="4"/>
  <c r="AH269" i="4"/>
  <c r="AH270" i="4"/>
  <c r="AH271" i="4"/>
  <c r="AH272" i="4"/>
  <c r="AH273" i="4"/>
  <c r="AH274" i="4"/>
  <c r="AH275" i="4"/>
  <c r="AH276" i="4"/>
  <c r="AH277" i="4"/>
  <c r="AH278" i="4"/>
  <c r="AH279" i="4"/>
  <c r="AH280" i="4"/>
  <c r="AH281" i="4"/>
  <c r="AH282" i="4"/>
  <c r="AH283" i="4"/>
  <c r="AH284" i="4"/>
  <c r="AH285" i="4"/>
  <c r="AH286" i="4"/>
  <c r="AH287" i="4"/>
  <c r="AH288" i="4"/>
  <c r="AH289" i="4"/>
  <c r="AH290" i="4"/>
  <c r="AH291" i="4"/>
  <c r="AH292" i="4"/>
  <c r="AH293" i="4"/>
  <c r="AH294" i="4"/>
  <c r="AH295" i="4"/>
  <c r="AH296" i="4"/>
  <c r="AH297" i="4"/>
  <c r="AH298" i="4"/>
  <c r="AH299" i="4"/>
  <c r="AH300" i="4"/>
  <c r="AH301" i="4"/>
  <c r="AH302" i="4"/>
  <c r="AH303" i="4"/>
  <c r="AH304" i="4"/>
  <c r="AH305" i="4"/>
  <c r="AH306" i="4"/>
  <c r="AH307" i="4"/>
  <c r="AH308" i="4"/>
  <c r="AH309" i="4"/>
  <c r="AH310" i="4"/>
  <c r="AH311" i="4"/>
  <c r="AH312" i="4"/>
  <c r="AH313" i="4"/>
  <c r="AH314" i="4"/>
  <c r="AH315" i="4"/>
  <c r="AH316" i="4"/>
  <c r="AH317" i="4"/>
  <c r="AH318" i="4"/>
  <c r="AH319" i="4"/>
  <c r="AH320" i="4"/>
  <c r="AH321" i="4"/>
  <c r="AH322" i="4"/>
  <c r="AH323" i="4"/>
  <c r="AH324" i="4"/>
  <c r="AH325" i="4"/>
  <c r="AH326" i="4"/>
  <c r="AH327" i="4"/>
  <c r="AH328" i="4"/>
  <c r="AH329" i="4"/>
  <c r="AH330" i="4"/>
  <c r="AH331" i="4"/>
  <c r="AH332" i="4"/>
  <c r="AH333" i="4"/>
  <c r="AH334" i="4"/>
  <c r="AH335" i="4"/>
  <c r="AH336" i="4"/>
  <c r="AH337" i="4"/>
  <c r="AH338" i="4"/>
  <c r="AH339" i="4"/>
  <c r="AH340" i="4"/>
  <c r="AH341" i="4"/>
  <c r="AH342" i="4"/>
  <c r="AH343" i="4"/>
  <c r="AH344" i="4"/>
  <c r="AH345" i="4"/>
  <c r="AH346" i="4"/>
  <c r="AH347" i="4"/>
  <c r="AH348" i="4"/>
  <c r="AH349" i="4"/>
  <c r="AH350" i="4"/>
  <c r="AH351" i="4"/>
  <c r="AH352" i="4"/>
  <c r="AH353" i="4"/>
  <c r="AH354" i="4"/>
  <c r="AH355" i="4"/>
  <c r="AH356" i="4"/>
  <c r="AH357" i="4"/>
  <c r="AH358" i="4"/>
  <c r="AH359" i="4"/>
  <c r="AH360" i="4"/>
  <c r="AH361" i="4"/>
  <c r="AH362" i="4"/>
  <c r="AH363" i="4"/>
  <c r="AH364" i="4"/>
  <c r="AH365" i="4"/>
  <c r="AH366" i="4"/>
  <c r="AH367" i="4"/>
  <c r="AH368" i="4"/>
  <c r="AH369" i="4"/>
  <c r="AH370" i="4"/>
  <c r="AH371" i="4"/>
  <c r="AH372" i="4"/>
  <c r="AH373" i="4"/>
  <c r="AH374" i="4"/>
  <c r="AH375" i="4"/>
  <c r="AH376" i="4"/>
  <c r="AH377" i="4"/>
  <c r="AH378" i="4"/>
  <c r="AH379" i="4"/>
  <c r="AH380" i="4"/>
  <c r="AH381" i="4"/>
  <c r="AH382" i="4"/>
  <c r="AH383" i="4"/>
  <c r="AH384" i="4"/>
  <c r="AH385" i="4"/>
  <c r="AH386" i="4"/>
  <c r="AH387" i="4"/>
  <c r="AH388" i="4"/>
  <c r="AH389" i="4"/>
  <c r="AH390" i="4"/>
  <c r="AH391" i="4"/>
  <c r="AH392" i="4"/>
  <c r="AH393" i="4"/>
  <c r="AH394" i="4"/>
  <c r="AH395" i="4"/>
  <c r="AH396" i="4"/>
  <c r="AH397" i="4"/>
  <c r="AH398" i="4"/>
  <c r="AH399" i="4"/>
  <c r="AH400" i="4"/>
  <c r="AH401" i="4"/>
  <c r="AH402" i="4"/>
  <c r="AH403" i="4"/>
  <c r="AH404" i="4"/>
  <c r="AH405" i="4"/>
  <c r="AH406" i="4"/>
  <c r="AH407" i="4"/>
  <c r="AH408" i="4"/>
  <c r="AH409" i="4"/>
  <c r="AH410" i="4"/>
  <c r="AH411" i="4"/>
  <c r="AH412" i="4"/>
  <c r="AH413" i="4"/>
  <c r="AH414" i="4"/>
  <c r="AH415" i="4"/>
  <c r="AH416" i="4"/>
  <c r="AH417" i="4"/>
  <c r="AH418" i="4"/>
  <c r="AH419" i="4"/>
  <c r="AH420" i="4"/>
  <c r="AH421" i="4"/>
  <c r="AH422" i="4"/>
  <c r="AH423" i="4"/>
  <c r="AH424" i="4"/>
  <c r="AH425" i="4"/>
  <c r="AH426" i="4"/>
  <c r="AH427" i="4"/>
  <c r="AH428" i="4"/>
  <c r="AH429" i="4"/>
  <c r="AH430" i="4"/>
  <c r="AH431" i="4"/>
  <c r="AH432" i="4"/>
  <c r="AH433" i="4"/>
  <c r="AH434" i="4"/>
  <c r="AH435" i="4"/>
  <c r="AH436" i="4"/>
  <c r="AH437" i="4"/>
  <c r="AH438" i="4"/>
  <c r="AH439" i="4"/>
  <c r="AH440" i="4"/>
  <c r="AH441" i="4"/>
  <c r="AH442" i="4"/>
  <c r="AH443" i="4"/>
  <c r="AH444" i="4"/>
  <c r="AH445" i="4"/>
  <c r="AH446" i="4"/>
  <c r="AH447" i="4"/>
  <c r="AH448" i="4"/>
  <c r="AH449" i="4"/>
  <c r="AH450" i="4"/>
  <c r="AH451" i="4"/>
  <c r="AH452" i="4"/>
  <c r="AH453" i="4"/>
  <c r="AH454" i="4"/>
  <c r="AH455" i="4"/>
  <c r="AH456" i="4"/>
  <c r="AH457" i="4"/>
  <c r="AH458" i="4"/>
  <c r="AH459" i="4"/>
  <c r="AH460" i="4"/>
  <c r="AH461" i="4"/>
  <c r="AH462" i="4"/>
  <c r="AH463" i="4"/>
  <c r="AH464" i="4"/>
  <c r="AH465" i="4"/>
  <c r="AH466" i="4"/>
  <c r="AH467" i="4"/>
  <c r="AH468" i="4"/>
  <c r="AH469" i="4"/>
  <c r="AH470" i="4"/>
  <c r="AH471" i="4"/>
  <c r="AH472" i="4"/>
  <c r="AH473" i="4"/>
  <c r="AH474" i="4"/>
  <c r="AH475" i="4"/>
  <c r="AH476" i="4"/>
  <c r="AH477" i="4"/>
  <c r="AH478" i="4"/>
  <c r="AH479" i="4"/>
  <c r="AH480" i="4"/>
  <c r="AH481" i="4"/>
  <c r="AH482" i="4"/>
  <c r="AH483" i="4"/>
  <c r="AH484" i="4"/>
  <c r="AH485" i="4"/>
  <c r="AH486" i="4"/>
  <c r="AH487" i="4"/>
  <c r="AH488" i="4"/>
  <c r="AH489" i="4"/>
  <c r="AH490" i="4"/>
  <c r="AH491" i="4"/>
  <c r="AH492" i="4"/>
  <c r="AH493" i="4"/>
  <c r="AH494" i="4"/>
  <c r="AH495" i="4"/>
  <c r="AH496" i="4"/>
  <c r="AH497" i="4"/>
  <c r="AH498" i="4"/>
  <c r="AH499" i="4"/>
  <c r="AH500" i="4"/>
  <c r="AH501" i="4"/>
  <c r="AH502" i="4"/>
  <c r="AH503" i="4"/>
  <c r="AH504" i="4"/>
  <c r="AH505" i="4"/>
  <c r="AH506" i="4"/>
  <c r="AH507" i="4"/>
  <c r="AH508" i="4"/>
  <c r="AH509" i="4"/>
  <c r="AH510" i="4"/>
  <c r="AH511" i="4"/>
  <c r="AH512" i="4"/>
  <c r="AH513" i="4"/>
  <c r="AH514" i="4"/>
  <c r="AH515" i="4"/>
  <c r="AH516" i="4"/>
  <c r="AH517" i="4"/>
  <c r="AH518" i="4"/>
  <c r="AH519" i="4"/>
  <c r="AH520" i="4"/>
  <c r="AH521" i="4"/>
  <c r="AH522" i="4"/>
  <c r="AH523" i="4"/>
  <c r="AH524" i="4"/>
  <c r="AH525" i="4"/>
  <c r="AH526" i="4"/>
  <c r="AH527" i="4"/>
  <c r="AH528" i="4"/>
  <c r="AH529" i="4"/>
  <c r="AH530" i="4"/>
  <c r="AH531" i="4"/>
  <c r="AH532" i="4"/>
  <c r="AH533" i="4"/>
  <c r="AH534" i="4"/>
  <c r="AH535" i="4"/>
  <c r="AH536" i="4"/>
  <c r="AH537" i="4"/>
  <c r="AH538" i="4"/>
  <c r="AH539" i="4"/>
  <c r="AH540" i="4"/>
  <c r="AH541" i="4"/>
  <c r="AH542" i="4"/>
  <c r="AH543" i="4"/>
  <c r="AH544" i="4"/>
  <c r="AH545" i="4"/>
  <c r="AH546" i="4"/>
  <c r="AH547" i="4"/>
  <c r="AH548" i="4"/>
  <c r="AH549" i="4"/>
  <c r="AH550" i="4"/>
  <c r="AH551" i="4"/>
  <c r="AH552" i="4"/>
  <c r="AH553" i="4"/>
  <c r="AH554" i="4"/>
  <c r="AH555" i="4"/>
  <c r="AH556" i="4"/>
  <c r="AH557" i="4"/>
  <c r="AH558" i="4"/>
  <c r="AH559" i="4"/>
  <c r="AH560" i="4"/>
  <c r="AH561" i="4"/>
  <c r="AH562" i="4"/>
  <c r="AH563" i="4"/>
  <c r="AH564" i="4"/>
  <c r="AH565" i="4"/>
  <c r="AH566" i="4"/>
  <c r="AH567" i="4"/>
  <c r="AH568" i="4"/>
  <c r="AH569" i="4"/>
  <c r="AH570" i="4"/>
  <c r="AH571" i="4"/>
  <c r="AH572" i="4"/>
  <c r="AH573" i="4"/>
  <c r="AH574" i="4"/>
  <c r="AH575" i="4"/>
  <c r="AH576" i="4"/>
  <c r="AH577" i="4"/>
  <c r="AH578" i="4"/>
  <c r="AH579" i="4"/>
  <c r="AH580" i="4"/>
  <c r="AH581" i="4"/>
  <c r="AH582" i="4"/>
  <c r="AH583" i="4"/>
  <c r="AH584" i="4"/>
  <c r="AH585" i="4"/>
  <c r="AH586" i="4"/>
  <c r="AH587" i="4"/>
  <c r="AH588" i="4"/>
  <c r="AH589" i="4"/>
  <c r="AH590" i="4"/>
  <c r="AH591" i="4"/>
  <c r="AH592" i="4"/>
  <c r="AH593" i="4"/>
  <c r="AH594" i="4"/>
  <c r="AH595" i="4"/>
  <c r="AH596" i="4"/>
  <c r="AH597" i="4"/>
  <c r="AH598" i="4"/>
  <c r="AH599" i="4"/>
  <c r="AH600" i="4"/>
  <c r="AH601" i="4"/>
  <c r="AH602" i="4"/>
  <c r="AH603" i="4"/>
  <c r="AH604" i="4"/>
  <c r="AH605" i="4"/>
  <c r="AH606" i="4"/>
  <c r="AH607" i="4"/>
  <c r="AH608" i="4"/>
  <c r="AH609" i="4"/>
  <c r="AH610" i="4"/>
  <c r="AH611" i="4"/>
  <c r="AH612" i="4"/>
  <c r="AH613" i="4"/>
  <c r="AH614" i="4"/>
  <c r="AH615" i="4"/>
  <c r="AH616" i="4"/>
  <c r="AH617" i="4"/>
  <c r="AH618" i="4"/>
  <c r="AH619" i="4"/>
  <c r="AH620" i="4"/>
  <c r="AH621" i="4"/>
  <c r="AH622" i="4"/>
  <c r="AH623" i="4"/>
  <c r="AH624" i="4"/>
  <c r="AH625" i="4"/>
  <c r="AH626" i="4"/>
  <c r="AH627" i="4"/>
  <c r="AH628" i="4"/>
  <c r="AH629" i="4"/>
  <c r="AH630" i="4"/>
  <c r="AH631" i="4"/>
  <c r="AH632" i="4"/>
  <c r="AH633" i="4"/>
  <c r="AH634" i="4"/>
  <c r="AH635" i="4"/>
  <c r="AH636" i="4"/>
  <c r="AH637" i="4"/>
  <c r="AH638" i="4"/>
  <c r="AH639" i="4"/>
  <c r="AH640" i="4"/>
  <c r="AH641" i="4"/>
  <c r="AH642" i="4"/>
  <c r="AH643" i="4"/>
  <c r="AH644" i="4"/>
  <c r="AH645" i="4"/>
  <c r="AH646" i="4"/>
  <c r="AH647" i="4"/>
  <c r="AH648" i="4"/>
  <c r="AH649" i="4"/>
  <c r="AH650" i="4"/>
  <c r="AH651" i="4"/>
  <c r="AH652" i="4"/>
  <c r="AH653" i="4"/>
  <c r="AH654" i="4"/>
  <c r="AH655" i="4"/>
  <c r="AH656" i="4"/>
  <c r="AH657" i="4"/>
  <c r="AH658" i="4"/>
  <c r="AH659" i="4"/>
  <c r="AH660" i="4"/>
  <c r="AH661" i="4"/>
  <c r="AH662" i="4"/>
  <c r="AH663" i="4"/>
  <c r="AH664" i="4"/>
  <c r="AH665" i="4"/>
  <c r="AH666" i="4"/>
  <c r="AH667" i="4"/>
  <c r="AH668" i="4"/>
  <c r="AH669" i="4"/>
  <c r="AH670" i="4"/>
  <c r="AH671" i="4"/>
  <c r="AH672" i="4"/>
  <c r="AH673" i="4"/>
  <c r="AH674" i="4"/>
  <c r="AH675" i="4"/>
  <c r="AH676" i="4"/>
  <c r="AH677" i="4"/>
  <c r="AH678" i="4"/>
  <c r="AH679" i="4"/>
  <c r="AH680" i="4"/>
  <c r="AH681" i="4"/>
  <c r="AH682" i="4"/>
  <c r="AH683" i="4"/>
  <c r="AH684" i="4"/>
  <c r="AH685" i="4"/>
  <c r="AH686" i="4"/>
  <c r="AH687" i="4"/>
  <c r="AH688" i="4"/>
  <c r="AH689" i="4"/>
  <c r="AH690" i="4"/>
  <c r="AH691" i="4"/>
  <c r="AH692" i="4"/>
  <c r="AH693" i="4"/>
  <c r="AH694" i="4"/>
  <c r="AH695" i="4"/>
  <c r="AH696" i="4"/>
  <c r="AH697" i="4"/>
  <c r="AH698" i="4"/>
  <c r="AH699" i="4"/>
  <c r="AH700" i="4"/>
  <c r="AH701" i="4"/>
  <c r="AH702" i="4"/>
  <c r="AH703" i="4"/>
  <c r="AH704" i="4"/>
  <c r="AH705" i="4"/>
  <c r="AH706" i="4"/>
  <c r="AH707" i="4"/>
  <c r="AH708" i="4"/>
  <c r="AH709" i="4"/>
  <c r="AH710" i="4"/>
  <c r="AH711" i="4"/>
  <c r="AH712" i="4"/>
  <c r="AH713" i="4"/>
  <c r="AH714" i="4"/>
  <c r="AH715" i="4"/>
  <c r="AH716" i="4"/>
  <c r="AH717" i="4"/>
  <c r="AH718" i="4"/>
  <c r="AH719" i="4"/>
  <c r="AH720" i="4"/>
  <c r="AH721" i="4"/>
  <c r="AH722" i="4"/>
  <c r="AH723" i="4"/>
  <c r="AH724" i="4"/>
  <c r="AH725" i="4"/>
  <c r="AH726" i="4"/>
  <c r="AH727" i="4"/>
  <c r="AH728" i="4"/>
  <c r="AH729" i="4"/>
  <c r="AH730" i="4"/>
  <c r="AH731" i="4"/>
  <c r="AH732" i="4"/>
  <c r="AH733" i="4"/>
  <c r="AH734" i="4"/>
  <c r="AH735" i="4"/>
  <c r="AH736" i="4"/>
  <c r="AH737" i="4"/>
  <c r="AH738" i="4"/>
  <c r="AH739" i="4"/>
  <c r="AH740" i="4"/>
  <c r="AH741" i="4"/>
  <c r="AH742" i="4"/>
  <c r="AH743" i="4"/>
  <c r="AH744" i="4"/>
  <c r="AH745" i="4"/>
  <c r="AH746" i="4"/>
  <c r="AH747" i="4"/>
  <c r="AH748" i="4"/>
  <c r="AH749" i="4"/>
  <c r="AH750" i="4"/>
  <c r="AH751" i="4"/>
  <c r="AH752" i="4"/>
  <c r="AH753" i="4"/>
  <c r="AH754" i="4"/>
  <c r="AH755" i="4"/>
  <c r="AH756" i="4"/>
  <c r="AH757" i="4"/>
  <c r="AH758" i="4"/>
  <c r="AH759" i="4"/>
  <c r="AH760" i="4"/>
  <c r="AH761" i="4"/>
  <c r="AH762" i="4"/>
  <c r="AH763" i="4"/>
  <c r="AH764" i="4"/>
  <c r="AH765" i="4"/>
  <c r="AH766" i="4"/>
  <c r="AH767" i="4"/>
  <c r="AH768" i="4"/>
  <c r="AH769" i="4"/>
  <c r="AH770" i="4"/>
  <c r="AH771" i="4"/>
  <c r="AH772" i="4"/>
  <c r="AH773" i="4"/>
  <c r="AH774" i="4"/>
  <c r="AH775" i="4"/>
  <c r="AH776" i="4"/>
  <c r="AH777" i="4"/>
  <c r="AH778" i="4"/>
  <c r="AH779" i="4"/>
  <c r="AH780" i="4"/>
  <c r="AH781" i="4"/>
  <c r="AH782" i="4"/>
  <c r="AH783" i="4"/>
  <c r="AH784" i="4"/>
  <c r="AH785" i="4"/>
  <c r="AH786" i="4"/>
  <c r="AH787" i="4"/>
  <c r="AH788" i="4"/>
  <c r="AH789" i="4"/>
  <c r="AH790" i="4"/>
  <c r="AH791" i="4"/>
  <c r="AH792" i="4"/>
  <c r="AH793" i="4"/>
  <c r="AH794" i="4"/>
  <c r="AH795" i="4"/>
  <c r="AH796" i="4"/>
  <c r="AH797" i="4"/>
  <c r="AH798" i="4"/>
  <c r="AH799" i="4"/>
  <c r="AH800" i="4"/>
  <c r="AH801" i="4"/>
  <c r="AH802" i="4"/>
  <c r="AH803" i="4"/>
  <c r="AH804" i="4"/>
  <c r="AH805" i="4"/>
  <c r="AH806" i="4"/>
  <c r="AH807" i="4"/>
  <c r="AH808" i="4"/>
  <c r="AH809" i="4"/>
  <c r="AH810" i="4"/>
  <c r="AH811" i="4"/>
  <c r="AH812" i="4"/>
  <c r="AH813" i="4"/>
  <c r="AH814" i="4"/>
  <c r="AH815" i="4"/>
  <c r="AH816" i="4"/>
  <c r="AH817" i="4"/>
  <c r="AH818" i="4"/>
  <c r="AH819" i="4"/>
  <c r="AH820" i="4"/>
  <c r="AH821" i="4"/>
  <c r="AH822" i="4"/>
  <c r="AH823" i="4"/>
  <c r="AH824" i="4"/>
  <c r="AH825" i="4"/>
  <c r="AH826" i="4"/>
  <c r="AH827" i="4"/>
  <c r="AH828" i="4"/>
  <c r="AH829" i="4"/>
  <c r="AH830" i="4"/>
  <c r="AH831" i="4"/>
  <c r="AH832" i="4"/>
  <c r="AH833" i="4"/>
  <c r="AH834" i="4"/>
  <c r="AH835" i="4"/>
  <c r="AH836" i="4"/>
  <c r="AH837" i="4"/>
  <c r="AH838" i="4"/>
  <c r="AH839" i="4"/>
  <c r="AH840" i="4"/>
  <c r="AH841" i="4"/>
  <c r="AH842" i="4"/>
  <c r="AH843" i="4"/>
  <c r="AH844" i="4"/>
  <c r="AH845" i="4"/>
  <c r="AH846" i="4"/>
  <c r="AH847" i="4"/>
  <c r="AH848" i="4"/>
  <c r="AH849" i="4"/>
  <c r="AH850" i="4"/>
  <c r="AH851" i="4"/>
  <c r="AH852" i="4"/>
  <c r="AH853" i="4"/>
  <c r="AH854" i="4"/>
  <c r="AH855" i="4"/>
  <c r="AH856" i="4"/>
  <c r="AH857" i="4"/>
  <c r="AH858" i="4"/>
  <c r="AH859" i="4"/>
  <c r="AH860" i="4"/>
  <c r="AH861" i="4"/>
  <c r="AH862" i="4"/>
  <c r="AH863" i="4"/>
  <c r="AH864" i="4"/>
  <c r="AH865" i="4"/>
  <c r="AH866" i="4"/>
  <c r="AH867" i="4"/>
  <c r="AH868" i="4"/>
  <c r="AH869" i="4"/>
  <c r="AH870" i="4"/>
  <c r="AH871" i="4"/>
  <c r="AH872" i="4"/>
  <c r="AH873" i="4"/>
  <c r="AH874" i="4"/>
  <c r="AH875" i="4"/>
  <c r="AH876" i="4"/>
  <c r="AH877" i="4"/>
  <c r="AH878" i="4"/>
  <c r="AH879" i="4"/>
  <c r="AH880" i="4"/>
  <c r="AH881" i="4"/>
  <c r="AH882" i="4"/>
  <c r="AH883" i="4"/>
  <c r="AH884" i="4"/>
  <c r="AH885" i="4"/>
  <c r="AH886" i="4"/>
  <c r="AH887" i="4"/>
  <c r="AH888" i="4"/>
  <c r="AH889" i="4"/>
  <c r="AH890" i="4"/>
  <c r="AH891" i="4"/>
  <c r="AH892" i="4"/>
  <c r="AH893" i="4"/>
  <c r="AH894" i="4"/>
  <c r="AH895" i="4"/>
  <c r="AH896" i="4"/>
  <c r="AH897" i="4"/>
  <c r="AH898" i="4"/>
  <c r="AH899" i="4"/>
  <c r="AH900" i="4"/>
  <c r="AH901" i="4"/>
  <c r="AH902" i="4"/>
  <c r="AH903" i="4"/>
  <c r="AH904" i="4"/>
  <c r="AH905" i="4"/>
  <c r="AH906" i="4"/>
  <c r="AH907" i="4"/>
  <c r="AH908" i="4"/>
  <c r="AH909" i="4"/>
  <c r="AH910" i="4"/>
  <c r="AH911" i="4"/>
  <c r="AH912" i="4"/>
  <c r="AH913" i="4"/>
  <c r="AH914" i="4"/>
  <c r="AH915" i="4"/>
  <c r="AH916" i="4"/>
  <c r="AH917" i="4"/>
  <c r="AH918" i="4"/>
  <c r="AH919" i="4"/>
  <c r="AH920" i="4"/>
  <c r="AH921" i="4"/>
  <c r="AH922" i="4"/>
  <c r="AH923" i="4"/>
  <c r="AH924" i="4"/>
  <c r="AH925" i="4"/>
  <c r="AH926" i="4"/>
  <c r="AH927" i="4"/>
  <c r="AH928" i="4"/>
  <c r="AH929" i="4"/>
  <c r="AH930" i="4"/>
  <c r="AH931" i="4"/>
  <c r="AH932" i="4"/>
  <c r="AH933" i="4"/>
  <c r="AH934" i="4"/>
  <c r="AH935" i="4"/>
  <c r="AH936" i="4"/>
  <c r="AH937" i="4"/>
  <c r="AH938" i="4"/>
  <c r="AH939" i="4"/>
  <c r="AH940" i="4"/>
  <c r="AH941" i="4"/>
  <c r="AH942" i="4"/>
  <c r="AH943" i="4"/>
  <c r="AH944" i="4"/>
  <c r="AH945" i="4"/>
  <c r="AH946" i="4"/>
  <c r="AH947" i="4"/>
  <c r="AH948" i="4"/>
  <c r="AH949" i="4"/>
  <c r="AH950" i="4"/>
  <c r="AH951" i="4"/>
  <c r="AH952" i="4"/>
  <c r="AH953" i="4"/>
  <c r="AH954" i="4"/>
  <c r="AH955" i="4"/>
  <c r="AH956" i="4"/>
  <c r="AH957" i="4"/>
  <c r="AH958" i="4"/>
  <c r="AH959" i="4"/>
  <c r="AH960" i="4"/>
  <c r="AH961" i="4"/>
  <c r="AH962" i="4"/>
  <c r="AH963" i="4"/>
  <c r="AH964" i="4"/>
  <c r="AH965" i="4"/>
  <c r="AH966" i="4"/>
  <c r="AH967" i="4"/>
  <c r="AH968" i="4"/>
  <c r="AH969" i="4"/>
  <c r="AH970" i="4"/>
  <c r="AH971" i="4"/>
  <c r="AH972" i="4"/>
  <c r="AH973" i="4"/>
  <c r="AH974" i="4"/>
  <c r="AH975" i="4"/>
  <c r="AH976" i="4"/>
  <c r="AH977" i="4"/>
  <c r="AH978" i="4"/>
  <c r="AH979" i="4"/>
  <c r="AH980" i="4"/>
  <c r="AH981" i="4"/>
  <c r="AH982" i="4"/>
  <c r="AH983" i="4"/>
  <c r="AH984" i="4"/>
  <c r="AH985" i="4"/>
  <c r="AH986" i="4"/>
  <c r="AH987" i="4"/>
  <c r="AH988" i="4"/>
  <c r="AH989" i="4"/>
  <c r="AH990" i="4"/>
  <c r="AH991" i="4"/>
  <c r="AH992" i="4"/>
  <c r="AH993" i="4"/>
  <c r="AH994" i="4"/>
  <c r="AH995" i="4"/>
  <c r="AH996" i="4"/>
  <c r="AH997" i="4"/>
  <c r="AH998" i="4"/>
  <c r="AH999" i="4"/>
  <c r="AH1000" i="4"/>
  <c r="AH1001" i="4"/>
  <c r="AH1002" i="4"/>
  <c r="AH1003" i="4"/>
  <c r="AH1004" i="4"/>
  <c r="AH1005" i="4"/>
  <c r="AH1006" i="4"/>
  <c r="AH1007" i="4"/>
  <c r="AH1008" i="4"/>
  <c r="AH1009" i="4"/>
  <c r="AH1010" i="4"/>
  <c r="AH1011" i="4"/>
  <c r="AH1012" i="4"/>
  <c r="AH1013" i="4"/>
  <c r="AH1014" i="4"/>
  <c r="AH1015" i="4"/>
  <c r="AH1016" i="4"/>
  <c r="AH1017" i="4"/>
  <c r="AH1018" i="4"/>
  <c r="AH1019" i="4"/>
  <c r="AH1020" i="4"/>
  <c r="AH1021" i="4"/>
  <c r="AH1022" i="4"/>
  <c r="AH1023" i="4"/>
  <c r="AH1024" i="4"/>
  <c r="AH1025" i="4"/>
  <c r="AH1026" i="4"/>
  <c r="AH1027" i="4"/>
  <c r="AH1028" i="4"/>
  <c r="AH1029" i="4"/>
  <c r="AH1030" i="4"/>
  <c r="AH1031" i="4"/>
  <c r="AH1032" i="4"/>
  <c r="AH1033" i="4"/>
  <c r="AH1034" i="4"/>
  <c r="AH1035" i="4"/>
  <c r="AH1036" i="4"/>
  <c r="AH1037" i="4"/>
  <c r="AH1038" i="4"/>
  <c r="AH1039" i="4"/>
  <c r="AH1040" i="4"/>
  <c r="AH1041" i="4"/>
  <c r="AH1042" i="4"/>
  <c r="AH1043" i="4"/>
  <c r="AH1044" i="4"/>
  <c r="AH1045" i="4"/>
  <c r="AH1046" i="4"/>
  <c r="AH1047" i="4"/>
  <c r="AH1048" i="4"/>
  <c r="AH1049" i="4"/>
  <c r="AH1050" i="4"/>
  <c r="AH1051" i="4"/>
  <c r="AH1052" i="4"/>
  <c r="AH1053" i="4"/>
  <c r="AH1054" i="4"/>
  <c r="AH1055" i="4"/>
  <c r="AH1056" i="4"/>
  <c r="AH1057" i="4"/>
  <c r="AH1058" i="4"/>
  <c r="AH1059" i="4"/>
  <c r="AH1060" i="4"/>
  <c r="AH1061" i="4"/>
  <c r="AH1062" i="4"/>
  <c r="AH1063" i="4"/>
  <c r="AH1064" i="4"/>
  <c r="AH1065" i="4"/>
  <c r="AH1066" i="4"/>
  <c r="AH1067" i="4"/>
  <c r="AH1068" i="4"/>
  <c r="AH1069" i="4"/>
  <c r="AH1070" i="4"/>
  <c r="AH1071" i="4"/>
  <c r="AH1072" i="4"/>
  <c r="AH1073" i="4"/>
  <c r="AH1074" i="4"/>
  <c r="AH1075" i="4"/>
  <c r="AH1076" i="4"/>
  <c r="AH1077" i="4"/>
  <c r="AH1078" i="4"/>
  <c r="AH1079" i="4"/>
  <c r="AH1080" i="4"/>
  <c r="AH1081" i="4"/>
  <c r="AH1082" i="4"/>
  <c r="AH1083" i="4"/>
  <c r="AH1084" i="4"/>
  <c r="AH1085" i="4"/>
  <c r="AH1086" i="4"/>
  <c r="AH1087" i="4"/>
  <c r="AH1088" i="4"/>
  <c r="AH1089" i="4"/>
  <c r="AH1090" i="4"/>
  <c r="AH1091" i="4"/>
  <c r="AH1092" i="4"/>
  <c r="AH1093" i="4"/>
  <c r="AH1094" i="4"/>
  <c r="AH1095" i="4"/>
  <c r="AH1096" i="4"/>
  <c r="AH1097" i="4"/>
  <c r="AH1098" i="4"/>
  <c r="AH1099" i="4"/>
  <c r="AH1100" i="4"/>
  <c r="AH1101" i="4"/>
  <c r="AH1102" i="4"/>
  <c r="AH1103" i="4"/>
  <c r="AH1104" i="4"/>
  <c r="AH1105" i="4"/>
  <c r="AH1106" i="4"/>
  <c r="AH1107" i="4"/>
  <c r="AH1108" i="4"/>
  <c r="AH1109" i="4"/>
  <c r="AH1110" i="4"/>
  <c r="AH1111" i="4"/>
  <c r="AH1112" i="4"/>
  <c r="AH1113" i="4"/>
  <c r="AH1114" i="4"/>
  <c r="AH1115" i="4"/>
  <c r="AH1116" i="4"/>
  <c r="AH1117" i="4"/>
  <c r="AH147" i="4"/>
  <c r="AS68" i="4"/>
  <c r="AR68" i="4" s="1"/>
  <c r="AS69" i="4"/>
  <c r="AR69" i="4" s="1"/>
  <c r="AS70" i="4"/>
  <c r="AR70" i="4" s="1"/>
  <c r="AS71" i="4"/>
  <c r="AR71" i="4" s="1"/>
  <c r="AS72" i="4"/>
  <c r="AR72" i="4" s="1"/>
  <c r="AS73" i="4"/>
  <c r="AR73" i="4" s="1"/>
  <c r="AS74" i="4"/>
  <c r="AR74" i="4" s="1"/>
  <c r="AS75" i="4"/>
  <c r="AR75" i="4" s="1"/>
  <c r="AS76" i="4"/>
  <c r="AR76" i="4" s="1"/>
  <c r="AS77" i="4"/>
  <c r="AR77" i="4" s="1"/>
  <c r="AS78" i="4"/>
  <c r="AR78" i="4" s="1"/>
  <c r="AS79" i="4"/>
  <c r="AR79" i="4" s="1"/>
  <c r="AS80" i="4"/>
  <c r="AR80" i="4" s="1"/>
  <c r="AS81" i="4"/>
  <c r="AR81" i="4" s="1"/>
  <c r="AS82" i="4"/>
  <c r="AR82" i="4" s="1"/>
  <c r="AS83" i="4"/>
  <c r="AR83" i="4" s="1"/>
  <c r="AS84" i="4"/>
  <c r="AR84" i="4" s="1"/>
  <c r="AS85" i="4"/>
  <c r="AR85" i="4" s="1"/>
  <c r="AS86" i="4"/>
  <c r="AR86" i="4" s="1"/>
  <c r="AS87" i="4"/>
  <c r="AR87" i="4" s="1"/>
  <c r="AS88" i="4"/>
  <c r="AR88" i="4" s="1"/>
  <c r="AS89" i="4"/>
  <c r="AR89" i="4" s="1"/>
  <c r="AS90" i="4"/>
  <c r="AR90" i="4" s="1"/>
  <c r="AS91" i="4"/>
  <c r="AR91" i="4" s="1"/>
  <c r="AS92" i="4"/>
  <c r="AR92" i="4" s="1"/>
  <c r="AS93" i="4"/>
  <c r="AR93" i="4" s="1"/>
  <c r="AS94" i="4"/>
  <c r="AR94" i="4" s="1"/>
  <c r="AS95" i="4"/>
  <c r="AR95" i="4" s="1"/>
  <c r="AS96" i="4"/>
  <c r="AR96" i="4" s="1"/>
  <c r="AS97" i="4"/>
  <c r="AR97" i="4" s="1"/>
  <c r="AS98" i="4"/>
  <c r="AR98" i="4" s="1"/>
  <c r="AS99" i="4"/>
  <c r="AR99" i="4" s="1"/>
  <c r="AS100" i="4"/>
  <c r="AR100" i="4" s="1"/>
  <c r="AS101" i="4"/>
  <c r="AR101" i="4" s="1"/>
  <c r="AS102" i="4"/>
  <c r="AR102" i="4" s="1"/>
  <c r="AS103" i="4"/>
  <c r="AR103" i="4" s="1"/>
  <c r="AS104" i="4"/>
  <c r="AR104" i="4" s="1"/>
  <c r="AS105" i="4"/>
  <c r="AR105" i="4" s="1"/>
  <c r="AS106" i="4"/>
  <c r="AR106" i="4" s="1"/>
  <c r="AS107" i="4"/>
  <c r="AR107" i="4" s="1"/>
  <c r="AS108" i="4"/>
  <c r="AR108" i="4" s="1"/>
  <c r="AS109" i="4"/>
  <c r="AR109" i="4" s="1"/>
  <c r="AS110" i="4"/>
  <c r="AR110" i="4" s="1"/>
  <c r="AS111" i="4"/>
  <c r="AR111" i="4" s="1"/>
  <c r="AS112" i="4"/>
  <c r="AR112" i="4" s="1"/>
  <c r="AS113" i="4"/>
  <c r="AR113" i="4" s="1"/>
  <c r="AS114" i="4"/>
  <c r="AR114" i="4" s="1"/>
  <c r="AS115" i="4"/>
  <c r="AR115" i="4" s="1"/>
  <c r="AS116" i="4"/>
  <c r="AR116" i="4" s="1"/>
  <c r="AS117" i="4"/>
  <c r="AR117" i="4" s="1"/>
  <c r="AS118" i="4"/>
  <c r="AR118" i="4" s="1"/>
  <c r="AS119" i="4"/>
  <c r="AR119" i="4" s="1"/>
  <c r="AS120" i="4"/>
  <c r="AR120" i="4" s="1"/>
  <c r="AS121" i="4"/>
  <c r="AR121" i="4" s="1"/>
  <c r="AS122" i="4"/>
  <c r="AR122" i="4" s="1"/>
  <c r="AS123" i="4"/>
  <c r="AR123" i="4" s="1"/>
  <c r="AS124" i="4"/>
  <c r="AR124" i="4" s="1"/>
  <c r="AS125" i="4"/>
  <c r="AR125" i="4" s="1"/>
  <c r="AS126" i="4"/>
  <c r="AR126" i="4" s="1"/>
  <c r="AS127" i="4"/>
  <c r="AR127" i="4" s="1"/>
  <c r="AS128" i="4"/>
  <c r="AR128" i="4" s="1"/>
  <c r="AS129" i="4"/>
  <c r="AR129" i="4" s="1"/>
  <c r="AS130" i="4"/>
  <c r="AR130" i="4" s="1"/>
  <c r="AS131" i="4"/>
  <c r="AR131" i="4" s="1"/>
  <c r="AS132" i="4"/>
  <c r="AR132" i="4" s="1"/>
  <c r="AS133" i="4"/>
  <c r="AR133" i="4" s="1"/>
  <c r="AS134" i="4"/>
  <c r="AR134" i="4" s="1"/>
  <c r="AS135" i="4"/>
  <c r="AR135" i="4" s="1"/>
  <c r="AS136" i="4"/>
  <c r="AR136" i="4" s="1"/>
  <c r="AS137" i="4"/>
  <c r="AR137" i="4" s="1"/>
  <c r="AS138" i="4"/>
  <c r="AR138" i="4" s="1"/>
  <c r="AS139" i="4"/>
  <c r="AR139" i="4" s="1"/>
  <c r="AS140" i="4"/>
  <c r="AR140" i="4" s="1"/>
  <c r="AS141" i="4"/>
  <c r="AR141" i="4" s="1"/>
  <c r="AS142" i="4"/>
  <c r="AR142" i="4" s="1"/>
  <c r="AS143" i="4"/>
  <c r="AR143" i="4" s="1"/>
  <c r="AS144" i="4"/>
  <c r="AR144" i="4" s="1"/>
  <c r="AS145" i="4"/>
  <c r="AR145" i="4" s="1"/>
  <c r="AS146" i="4"/>
  <c r="AR146" i="4" s="1"/>
  <c r="AS67" i="4"/>
  <c r="AR67" i="4" s="1"/>
  <c r="AF68" i="4"/>
  <c r="AF69" i="4"/>
  <c r="AF70" i="4"/>
  <c r="AF71" i="4"/>
  <c r="AF72" i="4"/>
  <c r="AF73" i="4"/>
  <c r="AF74" i="4"/>
  <c r="AF75" i="4"/>
  <c r="AF76" i="4"/>
  <c r="AF77" i="4"/>
  <c r="AF78" i="4"/>
  <c r="AF79" i="4"/>
  <c r="AF80" i="4"/>
  <c r="AF81" i="4"/>
  <c r="AF82" i="4"/>
  <c r="AF83" i="4"/>
  <c r="AF84" i="4"/>
  <c r="AF85" i="4"/>
  <c r="AF86" i="4"/>
  <c r="AF87" i="4"/>
  <c r="AF88" i="4"/>
  <c r="AF89" i="4"/>
  <c r="AF90" i="4"/>
  <c r="AF91" i="4"/>
  <c r="AF92" i="4"/>
  <c r="AF93" i="4"/>
  <c r="AF94" i="4"/>
  <c r="AF95" i="4"/>
  <c r="AF96" i="4"/>
  <c r="AF97" i="4"/>
  <c r="AF98" i="4"/>
  <c r="AF99" i="4"/>
  <c r="AF100" i="4"/>
  <c r="AF101" i="4"/>
  <c r="AF102" i="4"/>
  <c r="AF103" i="4"/>
  <c r="AF104" i="4"/>
  <c r="AF105" i="4"/>
  <c r="AF106" i="4"/>
  <c r="AF107" i="4"/>
  <c r="AF108" i="4"/>
  <c r="AF109" i="4"/>
  <c r="AF110" i="4"/>
  <c r="AF111" i="4"/>
  <c r="AF112" i="4"/>
  <c r="AF113" i="4"/>
  <c r="AF114" i="4"/>
  <c r="AF115" i="4"/>
  <c r="AF116" i="4"/>
  <c r="AF117" i="4"/>
  <c r="AF118" i="4"/>
  <c r="AF119" i="4"/>
  <c r="AF120" i="4"/>
  <c r="AF121" i="4"/>
  <c r="AF122" i="4"/>
  <c r="AF123" i="4"/>
  <c r="AF124" i="4"/>
  <c r="AF125" i="4"/>
  <c r="AF126" i="4"/>
  <c r="AF127" i="4"/>
  <c r="AF128" i="4"/>
  <c r="AF129" i="4"/>
  <c r="AF130" i="4"/>
  <c r="AF131" i="4"/>
  <c r="AF132" i="4"/>
  <c r="AF133" i="4"/>
  <c r="AF134" i="4"/>
  <c r="AF135" i="4"/>
  <c r="AF136" i="4"/>
  <c r="AF137" i="4"/>
  <c r="AF138" i="4"/>
  <c r="AF139" i="4"/>
  <c r="AF140" i="4"/>
  <c r="AF141" i="4"/>
  <c r="AF142" i="4"/>
  <c r="AF143" i="4"/>
  <c r="AF144" i="4"/>
  <c r="AF145" i="4"/>
  <c r="AF146" i="4"/>
  <c r="AF147" i="4"/>
  <c r="AF67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0" i="4"/>
  <c r="AD201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D260" i="4"/>
  <c r="AD261" i="4"/>
  <c r="AD262" i="4"/>
  <c r="AD263" i="4"/>
  <c r="AD264" i="4"/>
  <c r="AD265" i="4"/>
  <c r="AD266" i="4"/>
  <c r="AD267" i="4"/>
  <c r="AD268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D282" i="4"/>
  <c r="AD283" i="4"/>
  <c r="AD284" i="4"/>
  <c r="AD285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09" i="4"/>
  <c r="AD310" i="4"/>
  <c r="AD311" i="4"/>
  <c r="AD312" i="4"/>
  <c r="AD313" i="4"/>
  <c r="AD314" i="4"/>
  <c r="AD315" i="4"/>
  <c r="AD316" i="4"/>
  <c r="AD317" i="4"/>
  <c r="AD318" i="4"/>
  <c r="AD319" i="4"/>
  <c r="AD320" i="4"/>
  <c r="AD321" i="4"/>
  <c r="AD322" i="4"/>
  <c r="AD323" i="4"/>
  <c r="AD324" i="4"/>
  <c r="AD325" i="4"/>
  <c r="AD326" i="4"/>
  <c r="AD327" i="4"/>
  <c r="AD328" i="4"/>
  <c r="AD329" i="4"/>
  <c r="AD330" i="4"/>
  <c r="AD331" i="4"/>
  <c r="AD332" i="4"/>
  <c r="AD333" i="4"/>
  <c r="AD334" i="4"/>
  <c r="AD335" i="4"/>
  <c r="AD336" i="4"/>
  <c r="AD337" i="4"/>
  <c r="AD338" i="4"/>
  <c r="AD339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382" i="4"/>
  <c r="AD383" i="4"/>
  <c r="AD384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408" i="4"/>
  <c r="AD409" i="4"/>
  <c r="AD410" i="4"/>
  <c r="AD411" i="4"/>
  <c r="AD412" i="4"/>
  <c r="AD413" i="4"/>
  <c r="AD414" i="4"/>
  <c r="AD415" i="4"/>
  <c r="AD416" i="4"/>
  <c r="AD417" i="4"/>
  <c r="AD418" i="4"/>
  <c r="AD419" i="4"/>
  <c r="AD420" i="4"/>
  <c r="AD421" i="4"/>
  <c r="AD422" i="4"/>
  <c r="AD423" i="4"/>
  <c r="AD424" i="4"/>
  <c r="AD425" i="4"/>
  <c r="AD426" i="4"/>
  <c r="AD427" i="4"/>
  <c r="AD428" i="4"/>
  <c r="AD429" i="4"/>
  <c r="AD430" i="4"/>
  <c r="AD431" i="4"/>
  <c r="AD432" i="4"/>
  <c r="AD433" i="4"/>
  <c r="AD434" i="4"/>
  <c r="AD435" i="4"/>
  <c r="AD436" i="4"/>
  <c r="AD437" i="4"/>
  <c r="AD438" i="4"/>
  <c r="AD439" i="4"/>
  <c r="AD440" i="4"/>
  <c r="AD441" i="4"/>
  <c r="AD442" i="4"/>
  <c r="AD443" i="4"/>
  <c r="AD444" i="4"/>
  <c r="AD445" i="4"/>
  <c r="AD446" i="4"/>
  <c r="AD447" i="4"/>
  <c r="AD448" i="4"/>
  <c r="AD449" i="4"/>
  <c r="AD450" i="4"/>
  <c r="AD451" i="4"/>
  <c r="AD452" i="4"/>
  <c r="AD453" i="4"/>
  <c r="AD454" i="4"/>
  <c r="AD455" i="4"/>
  <c r="AD456" i="4"/>
  <c r="AD457" i="4"/>
  <c r="AD458" i="4"/>
  <c r="AD459" i="4"/>
  <c r="AD460" i="4"/>
  <c r="AD461" i="4"/>
  <c r="AD462" i="4"/>
  <c r="AD463" i="4"/>
  <c r="AD464" i="4"/>
  <c r="AD465" i="4"/>
  <c r="AD466" i="4"/>
  <c r="AD467" i="4"/>
  <c r="AD468" i="4"/>
  <c r="AD469" i="4"/>
  <c r="AD470" i="4"/>
  <c r="AD471" i="4"/>
  <c r="AD472" i="4"/>
  <c r="AD473" i="4"/>
  <c r="AD474" i="4"/>
  <c r="AD475" i="4"/>
  <c r="AD476" i="4"/>
  <c r="AD477" i="4"/>
  <c r="AD478" i="4"/>
  <c r="AD479" i="4"/>
  <c r="AD480" i="4"/>
  <c r="AD481" i="4"/>
  <c r="AD482" i="4"/>
  <c r="AD483" i="4"/>
  <c r="AD484" i="4"/>
  <c r="AD485" i="4"/>
  <c r="AD486" i="4"/>
  <c r="AD487" i="4"/>
  <c r="AD488" i="4"/>
  <c r="AD489" i="4"/>
  <c r="AD490" i="4"/>
  <c r="AD491" i="4"/>
  <c r="AD492" i="4"/>
  <c r="AD493" i="4"/>
  <c r="AD494" i="4"/>
  <c r="AD495" i="4"/>
  <c r="AD496" i="4"/>
  <c r="AD497" i="4"/>
  <c r="AD498" i="4"/>
  <c r="AD499" i="4"/>
  <c r="AD500" i="4"/>
  <c r="AD501" i="4"/>
  <c r="AD502" i="4"/>
  <c r="AD503" i="4"/>
  <c r="AD504" i="4"/>
  <c r="AD505" i="4"/>
  <c r="AD506" i="4"/>
  <c r="AD507" i="4"/>
  <c r="AD508" i="4"/>
  <c r="AD509" i="4"/>
  <c r="AD510" i="4"/>
  <c r="AD511" i="4"/>
  <c r="AD512" i="4"/>
  <c r="AD513" i="4"/>
  <c r="AD514" i="4"/>
  <c r="AD515" i="4"/>
  <c r="AD516" i="4"/>
  <c r="AD517" i="4"/>
  <c r="AD518" i="4"/>
  <c r="AD519" i="4"/>
  <c r="AD520" i="4"/>
  <c r="AD521" i="4"/>
  <c r="AD522" i="4"/>
  <c r="AD523" i="4"/>
  <c r="AD524" i="4"/>
  <c r="AD525" i="4"/>
  <c r="AD526" i="4"/>
  <c r="AD527" i="4"/>
  <c r="AD528" i="4"/>
  <c r="AD529" i="4"/>
  <c r="AD530" i="4"/>
  <c r="AD531" i="4"/>
  <c r="AD532" i="4"/>
  <c r="AD533" i="4"/>
  <c r="AD534" i="4"/>
  <c r="AD535" i="4"/>
  <c r="AD536" i="4"/>
  <c r="AD537" i="4"/>
  <c r="AD538" i="4"/>
  <c r="AD539" i="4"/>
  <c r="AD540" i="4"/>
  <c r="AD541" i="4"/>
  <c r="AD542" i="4"/>
  <c r="AD543" i="4"/>
  <c r="AD544" i="4"/>
  <c r="AD545" i="4"/>
  <c r="AD546" i="4"/>
  <c r="AD547" i="4"/>
  <c r="AD548" i="4"/>
  <c r="AD549" i="4"/>
  <c r="AD550" i="4"/>
  <c r="AD551" i="4"/>
  <c r="AD552" i="4"/>
  <c r="AD553" i="4"/>
  <c r="AD554" i="4"/>
  <c r="AD555" i="4"/>
  <c r="AD556" i="4"/>
  <c r="AD557" i="4"/>
  <c r="AD558" i="4"/>
  <c r="AD559" i="4"/>
  <c r="AD560" i="4"/>
  <c r="AD561" i="4"/>
  <c r="AD562" i="4"/>
  <c r="AD563" i="4"/>
  <c r="AD564" i="4"/>
  <c r="AD565" i="4"/>
  <c r="AD566" i="4"/>
  <c r="AD567" i="4"/>
  <c r="AD568" i="4"/>
  <c r="AD569" i="4"/>
  <c r="AD570" i="4"/>
  <c r="AD571" i="4"/>
  <c r="AD572" i="4"/>
  <c r="AD573" i="4"/>
  <c r="AD574" i="4"/>
  <c r="AD575" i="4"/>
  <c r="AD576" i="4"/>
  <c r="AD577" i="4"/>
  <c r="AD578" i="4"/>
  <c r="AD579" i="4"/>
  <c r="AD580" i="4"/>
  <c r="AD581" i="4"/>
  <c r="AD582" i="4"/>
  <c r="AD583" i="4"/>
  <c r="AD584" i="4"/>
  <c r="AD585" i="4"/>
  <c r="AD586" i="4"/>
  <c r="AD587" i="4"/>
  <c r="AD588" i="4"/>
  <c r="AD589" i="4"/>
  <c r="AD590" i="4"/>
  <c r="AD591" i="4"/>
  <c r="AD592" i="4"/>
  <c r="AD593" i="4"/>
  <c r="AD594" i="4"/>
  <c r="AD595" i="4"/>
  <c r="AD596" i="4"/>
  <c r="AD597" i="4"/>
  <c r="AD598" i="4"/>
  <c r="AD599" i="4"/>
  <c r="AD600" i="4"/>
  <c r="AD601" i="4"/>
  <c r="AD602" i="4"/>
  <c r="AD603" i="4"/>
  <c r="AD604" i="4"/>
  <c r="AD605" i="4"/>
  <c r="AD606" i="4"/>
  <c r="AD607" i="4"/>
  <c r="AD608" i="4"/>
  <c r="AD609" i="4"/>
  <c r="AD610" i="4"/>
  <c r="AD611" i="4"/>
  <c r="AD612" i="4"/>
  <c r="AD613" i="4"/>
  <c r="AD614" i="4"/>
  <c r="AD615" i="4"/>
  <c r="AD616" i="4"/>
  <c r="AD617" i="4"/>
  <c r="AD618" i="4"/>
  <c r="AD619" i="4"/>
  <c r="AD620" i="4"/>
  <c r="AD621" i="4"/>
  <c r="AD622" i="4"/>
  <c r="AD623" i="4"/>
  <c r="AD624" i="4"/>
  <c r="AD625" i="4"/>
  <c r="AD626" i="4"/>
  <c r="AD627" i="4"/>
  <c r="AD628" i="4"/>
  <c r="AD629" i="4"/>
  <c r="AD630" i="4"/>
  <c r="AD631" i="4"/>
  <c r="AD632" i="4"/>
  <c r="AD633" i="4"/>
  <c r="AD634" i="4"/>
  <c r="AD635" i="4"/>
  <c r="AD636" i="4"/>
  <c r="AD637" i="4"/>
  <c r="AD638" i="4"/>
  <c r="AD639" i="4"/>
  <c r="AD640" i="4"/>
  <c r="AD641" i="4"/>
  <c r="AD642" i="4"/>
  <c r="AD643" i="4"/>
  <c r="AD644" i="4"/>
  <c r="AD645" i="4"/>
  <c r="AD646" i="4"/>
  <c r="AD647" i="4"/>
  <c r="AD648" i="4"/>
  <c r="AD649" i="4"/>
  <c r="AD650" i="4"/>
  <c r="AD651" i="4"/>
  <c r="AD652" i="4"/>
  <c r="AD653" i="4"/>
  <c r="AD654" i="4"/>
  <c r="AD655" i="4"/>
  <c r="AD656" i="4"/>
  <c r="AD657" i="4"/>
  <c r="AD658" i="4"/>
  <c r="AD659" i="4"/>
  <c r="AD660" i="4"/>
  <c r="AD661" i="4"/>
  <c r="AD662" i="4"/>
  <c r="AD663" i="4"/>
  <c r="AD664" i="4"/>
  <c r="AD665" i="4"/>
  <c r="AD666" i="4"/>
  <c r="AD667" i="4"/>
  <c r="AD668" i="4"/>
  <c r="AD669" i="4"/>
  <c r="AD670" i="4"/>
  <c r="AD671" i="4"/>
  <c r="AD672" i="4"/>
  <c r="AD673" i="4"/>
  <c r="AD674" i="4"/>
  <c r="AD675" i="4"/>
  <c r="AD676" i="4"/>
  <c r="AD677" i="4"/>
  <c r="AD678" i="4"/>
  <c r="AD679" i="4"/>
  <c r="AD680" i="4"/>
  <c r="AD681" i="4"/>
  <c r="AD682" i="4"/>
  <c r="AD683" i="4"/>
  <c r="AD684" i="4"/>
  <c r="AD685" i="4"/>
  <c r="AD686" i="4"/>
  <c r="AD687" i="4"/>
  <c r="AD688" i="4"/>
  <c r="AD689" i="4"/>
  <c r="AD690" i="4"/>
  <c r="AD691" i="4"/>
  <c r="AD692" i="4"/>
  <c r="AD693" i="4"/>
  <c r="AD694" i="4"/>
  <c r="AD695" i="4"/>
  <c r="AD696" i="4"/>
  <c r="AD697" i="4"/>
  <c r="AD698" i="4"/>
  <c r="AD699" i="4"/>
  <c r="AD700" i="4"/>
  <c r="AD701" i="4"/>
  <c r="AD702" i="4"/>
  <c r="AD703" i="4"/>
  <c r="AD704" i="4"/>
  <c r="AD705" i="4"/>
  <c r="AD706" i="4"/>
  <c r="AD707" i="4"/>
  <c r="AD708" i="4"/>
  <c r="AD709" i="4"/>
  <c r="AD710" i="4"/>
  <c r="AD711" i="4"/>
  <c r="AD712" i="4"/>
  <c r="AD713" i="4"/>
  <c r="AD714" i="4"/>
  <c r="AD715" i="4"/>
  <c r="AD716" i="4"/>
  <c r="AD717" i="4"/>
  <c r="AD718" i="4"/>
  <c r="AD719" i="4"/>
  <c r="AD720" i="4"/>
  <c r="AD721" i="4"/>
  <c r="AD722" i="4"/>
  <c r="AD723" i="4"/>
  <c r="AD724" i="4"/>
  <c r="AD725" i="4"/>
  <c r="AD726" i="4"/>
  <c r="AD727" i="4"/>
  <c r="AD728" i="4"/>
  <c r="AD729" i="4"/>
  <c r="AD730" i="4"/>
  <c r="AD731" i="4"/>
  <c r="AD732" i="4"/>
  <c r="AD733" i="4"/>
  <c r="AD734" i="4"/>
  <c r="AD735" i="4"/>
  <c r="AD736" i="4"/>
  <c r="AD737" i="4"/>
  <c r="AD738" i="4"/>
  <c r="AD739" i="4"/>
  <c r="AD740" i="4"/>
  <c r="AD741" i="4"/>
  <c r="AD742" i="4"/>
  <c r="AD743" i="4"/>
  <c r="AD744" i="4"/>
  <c r="AD745" i="4"/>
  <c r="AD746" i="4"/>
  <c r="AD747" i="4"/>
  <c r="AD748" i="4"/>
  <c r="AD749" i="4"/>
  <c r="AD750" i="4"/>
  <c r="AD751" i="4"/>
  <c r="AD752" i="4"/>
  <c r="AD753" i="4"/>
  <c r="AD754" i="4"/>
  <c r="AD755" i="4"/>
  <c r="AD756" i="4"/>
  <c r="AD757" i="4"/>
  <c r="AD758" i="4"/>
  <c r="AD759" i="4"/>
  <c r="AD760" i="4"/>
  <c r="AD761" i="4"/>
  <c r="AD762" i="4"/>
  <c r="AD763" i="4"/>
  <c r="AD764" i="4"/>
  <c r="AD765" i="4"/>
  <c r="AD766" i="4"/>
  <c r="AD767" i="4"/>
  <c r="AD768" i="4"/>
  <c r="AD769" i="4"/>
  <c r="AD770" i="4"/>
  <c r="AD771" i="4"/>
  <c r="AD772" i="4"/>
  <c r="AD773" i="4"/>
  <c r="AD774" i="4"/>
  <c r="AD775" i="4"/>
  <c r="AD776" i="4"/>
  <c r="AD777" i="4"/>
  <c r="AD778" i="4"/>
  <c r="AD779" i="4"/>
  <c r="AD780" i="4"/>
  <c r="AD781" i="4"/>
  <c r="AD782" i="4"/>
  <c r="AD783" i="4"/>
  <c r="AD784" i="4"/>
  <c r="AD785" i="4"/>
  <c r="AD786" i="4"/>
  <c r="AD787" i="4"/>
  <c r="AD788" i="4"/>
  <c r="AD789" i="4"/>
  <c r="AD790" i="4"/>
  <c r="AD791" i="4"/>
  <c r="AD792" i="4"/>
  <c r="AD793" i="4"/>
  <c r="AD794" i="4"/>
  <c r="AD795" i="4"/>
  <c r="AD796" i="4"/>
  <c r="AD797" i="4"/>
  <c r="AD798" i="4"/>
  <c r="AD799" i="4"/>
  <c r="AD800" i="4"/>
  <c r="AD801" i="4"/>
  <c r="AD802" i="4"/>
  <c r="AD803" i="4"/>
  <c r="AD804" i="4"/>
  <c r="AD805" i="4"/>
  <c r="AD806" i="4"/>
  <c r="AD807" i="4"/>
  <c r="AD808" i="4"/>
  <c r="AD809" i="4"/>
  <c r="AD810" i="4"/>
  <c r="AD811" i="4"/>
  <c r="AD812" i="4"/>
  <c r="AD813" i="4"/>
  <c r="AD814" i="4"/>
  <c r="AD815" i="4"/>
  <c r="AD816" i="4"/>
  <c r="AD817" i="4"/>
  <c r="AD818" i="4"/>
  <c r="AD819" i="4"/>
  <c r="AD820" i="4"/>
  <c r="AD821" i="4"/>
  <c r="AD822" i="4"/>
  <c r="AD823" i="4"/>
  <c r="AD824" i="4"/>
  <c r="AD825" i="4"/>
  <c r="AD826" i="4"/>
  <c r="AD827" i="4"/>
  <c r="AD828" i="4"/>
  <c r="AD829" i="4"/>
  <c r="AD830" i="4"/>
  <c r="AD831" i="4"/>
  <c r="AD832" i="4"/>
  <c r="AD833" i="4"/>
  <c r="AD834" i="4"/>
  <c r="AD835" i="4"/>
  <c r="AD836" i="4"/>
  <c r="AD837" i="4"/>
  <c r="AD838" i="4"/>
  <c r="AD839" i="4"/>
  <c r="AD840" i="4"/>
  <c r="AD841" i="4"/>
  <c r="AD842" i="4"/>
  <c r="AD843" i="4"/>
  <c r="AD844" i="4"/>
  <c r="AD845" i="4"/>
  <c r="AD846" i="4"/>
  <c r="AD847" i="4"/>
  <c r="AD848" i="4"/>
  <c r="AD849" i="4"/>
  <c r="AD850" i="4"/>
  <c r="AD851" i="4"/>
  <c r="AD852" i="4"/>
  <c r="AD853" i="4"/>
  <c r="AD854" i="4"/>
  <c r="AD855" i="4"/>
  <c r="AD856" i="4"/>
  <c r="AD857" i="4"/>
  <c r="AD858" i="4"/>
  <c r="AD859" i="4"/>
  <c r="AD860" i="4"/>
  <c r="AD861" i="4"/>
  <c r="AD862" i="4"/>
  <c r="AD863" i="4"/>
  <c r="AD864" i="4"/>
  <c r="AD865" i="4"/>
  <c r="AD866" i="4"/>
  <c r="AD867" i="4"/>
  <c r="AD868" i="4"/>
  <c r="AD869" i="4"/>
  <c r="AD870" i="4"/>
  <c r="AD871" i="4"/>
  <c r="AD872" i="4"/>
  <c r="AD873" i="4"/>
  <c r="AD874" i="4"/>
  <c r="AD875" i="4"/>
  <c r="AD876" i="4"/>
  <c r="AD877" i="4"/>
  <c r="AD878" i="4"/>
  <c r="AD879" i="4"/>
  <c r="AD880" i="4"/>
  <c r="AD881" i="4"/>
  <c r="AD882" i="4"/>
  <c r="AD883" i="4"/>
  <c r="AD884" i="4"/>
  <c r="AD885" i="4"/>
  <c r="AD886" i="4"/>
  <c r="AD887" i="4"/>
  <c r="AD888" i="4"/>
  <c r="AD889" i="4"/>
  <c r="AD890" i="4"/>
  <c r="AD891" i="4"/>
  <c r="AD892" i="4"/>
  <c r="AD893" i="4"/>
  <c r="AD894" i="4"/>
  <c r="AD895" i="4"/>
  <c r="AD896" i="4"/>
  <c r="AD897" i="4"/>
  <c r="AD898" i="4"/>
  <c r="AD899" i="4"/>
  <c r="AD900" i="4"/>
  <c r="AD901" i="4"/>
  <c r="AD902" i="4"/>
  <c r="AD903" i="4"/>
  <c r="AD904" i="4"/>
  <c r="AD905" i="4"/>
  <c r="AD906" i="4"/>
  <c r="AD907" i="4"/>
  <c r="AD908" i="4"/>
  <c r="AD909" i="4"/>
  <c r="AD910" i="4"/>
  <c r="AD911" i="4"/>
  <c r="AD912" i="4"/>
  <c r="AD913" i="4"/>
  <c r="AD914" i="4"/>
  <c r="AD915" i="4"/>
  <c r="AD916" i="4"/>
  <c r="AD917" i="4"/>
  <c r="AD918" i="4"/>
  <c r="AD919" i="4"/>
  <c r="AD920" i="4"/>
  <c r="AD921" i="4"/>
  <c r="AD922" i="4"/>
  <c r="AD923" i="4"/>
  <c r="AD924" i="4"/>
  <c r="AD925" i="4"/>
  <c r="AD926" i="4"/>
  <c r="AD927" i="4"/>
  <c r="AD928" i="4"/>
  <c r="AD929" i="4"/>
  <c r="AD930" i="4"/>
  <c r="AD931" i="4"/>
  <c r="AD932" i="4"/>
  <c r="AD933" i="4"/>
  <c r="AD934" i="4"/>
  <c r="AD935" i="4"/>
  <c r="AD936" i="4"/>
  <c r="AD937" i="4"/>
  <c r="AD938" i="4"/>
  <c r="AD939" i="4"/>
  <c r="AD940" i="4"/>
  <c r="AD941" i="4"/>
  <c r="AD942" i="4"/>
  <c r="AD943" i="4"/>
  <c r="AD944" i="4"/>
  <c r="AD945" i="4"/>
  <c r="AD946" i="4"/>
  <c r="AD947" i="4"/>
  <c r="AD948" i="4"/>
  <c r="AD949" i="4"/>
  <c r="AD950" i="4"/>
  <c r="AD951" i="4"/>
  <c r="AD952" i="4"/>
  <c r="AD953" i="4"/>
  <c r="AD954" i="4"/>
  <c r="AD955" i="4"/>
  <c r="AD956" i="4"/>
  <c r="AD957" i="4"/>
  <c r="AD958" i="4"/>
  <c r="AD959" i="4"/>
  <c r="AD960" i="4"/>
  <c r="AD961" i="4"/>
  <c r="AD962" i="4"/>
  <c r="AD963" i="4"/>
  <c r="AD964" i="4"/>
  <c r="AD965" i="4"/>
  <c r="AD966" i="4"/>
  <c r="AD967" i="4"/>
  <c r="AD968" i="4"/>
  <c r="AD969" i="4"/>
  <c r="AD970" i="4"/>
  <c r="AD971" i="4"/>
  <c r="AD972" i="4"/>
  <c r="AD973" i="4"/>
  <c r="AD974" i="4"/>
  <c r="AD975" i="4"/>
  <c r="AD976" i="4"/>
  <c r="AD977" i="4"/>
  <c r="AD978" i="4"/>
  <c r="AD979" i="4"/>
  <c r="AD980" i="4"/>
  <c r="AD981" i="4"/>
  <c r="AD982" i="4"/>
  <c r="AD983" i="4"/>
  <c r="AD984" i="4"/>
  <c r="AD985" i="4"/>
  <c r="AD986" i="4"/>
  <c r="AD987" i="4"/>
  <c r="AD988" i="4"/>
  <c r="AD989" i="4"/>
  <c r="AD990" i="4"/>
  <c r="AD991" i="4"/>
  <c r="AD992" i="4"/>
  <c r="AD993" i="4"/>
  <c r="AD994" i="4"/>
  <c r="AD995" i="4"/>
  <c r="AD996" i="4"/>
  <c r="AD997" i="4"/>
  <c r="AD998" i="4"/>
  <c r="AD999" i="4"/>
  <c r="AD1000" i="4"/>
  <c r="AD1001" i="4"/>
  <c r="AD1002" i="4"/>
  <c r="AD1003" i="4"/>
  <c r="AD1004" i="4"/>
  <c r="AD1005" i="4"/>
  <c r="AD1006" i="4"/>
  <c r="AD1007" i="4"/>
  <c r="AD1008" i="4"/>
  <c r="AD1009" i="4"/>
  <c r="AD1010" i="4"/>
  <c r="AD1011" i="4"/>
  <c r="AD1012" i="4"/>
  <c r="AD1013" i="4"/>
  <c r="AD1014" i="4"/>
  <c r="AD1015" i="4"/>
  <c r="AD1016" i="4"/>
  <c r="AD1017" i="4"/>
  <c r="AD1018" i="4"/>
  <c r="AD1019" i="4"/>
  <c r="AD1020" i="4"/>
  <c r="AD1021" i="4"/>
  <c r="AD1022" i="4"/>
  <c r="AD1023" i="4"/>
  <c r="AD1024" i="4"/>
  <c r="AD1025" i="4"/>
  <c r="AD1026" i="4"/>
  <c r="AD1027" i="4"/>
  <c r="AD1028" i="4"/>
  <c r="AD1029" i="4"/>
  <c r="AD1030" i="4"/>
  <c r="AD1031" i="4"/>
  <c r="AD1032" i="4"/>
  <c r="AD1033" i="4"/>
  <c r="AD1034" i="4"/>
  <c r="AD1035" i="4"/>
  <c r="AD1036" i="4"/>
  <c r="AD1037" i="4"/>
  <c r="AD1038" i="4"/>
  <c r="AD1039" i="4"/>
  <c r="AD1040" i="4"/>
  <c r="AD1041" i="4"/>
  <c r="AD1042" i="4"/>
  <c r="AD1043" i="4"/>
  <c r="AD1044" i="4"/>
  <c r="AD1045" i="4"/>
  <c r="AD1046" i="4"/>
  <c r="AD1047" i="4"/>
  <c r="AD1048" i="4"/>
  <c r="AD1049" i="4"/>
  <c r="AD1050" i="4"/>
  <c r="AD1051" i="4"/>
  <c r="AD1052" i="4"/>
  <c r="AD1053" i="4"/>
  <c r="AD1054" i="4"/>
  <c r="AD1055" i="4"/>
  <c r="AD1056" i="4"/>
  <c r="AD1057" i="4"/>
  <c r="AD1058" i="4"/>
  <c r="AD1059" i="4"/>
  <c r="AD1060" i="4"/>
  <c r="AD1061" i="4"/>
  <c r="AD1062" i="4"/>
  <c r="AD1063" i="4"/>
  <c r="AD1064" i="4"/>
  <c r="AD1065" i="4"/>
  <c r="AD1066" i="4"/>
  <c r="AD1067" i="4"/>
  <c r="AD1068" i="4"/>
  <c r="AD1069" i="4"/>
  <c r="AD1070" i="4"/>
  <c r="AD1071" i="4"/>
  <c r="AD1072" i="4"/>
  <c r="AD1073" i="4"/>
  <c r="AD1074" i="4"/>
  <c r="AD1075" i="4"/>
  <c r="AD1076" i="4"/>
  <c r="AD1077" i="4"/>
  <c r="AD1078" i="4"/>
  <c r="AD1079" i="4"/>
  <c r="AD1080" i="4"/>
  <c r="AD1081" i="4"/>
  <c r="AD1082" i="4"/>
  <c r="AD1083" i="4"/>
  <c r="AD1084" i="4"/>
  <c r="AD1085" i="4"/>
  <c r="AD1086" i="4"/>
  <c r="AD1087" i="4"/>
  <c r="AD1088" i="4"/>
  <c r="AD1089" i="4"/>
  <c r="AD1090" i="4"/>
  <c r="AD1091" i="4"/>
  <c r="AD1092" i="4"/>
  <c r="AD1093" i="4"/>
  <c r="AD1094" i="4"/>
  <c r="AD1095" i="4"/>
  <c r="AD1096" i="4"/>
  <c r="AD1097" i="4"/>
  <c r="AD1098" i="4"/>
  <c r="AD1099" i="4"/>
  <c r="AD1100" i="4"/>
  <c r="AD1101" i="4"/>
  <c r="AD1102" i="4"/>
  <c r="AD1103" i="4"/>
  <c r="AD1104" i="4"/>
  <c r="AD1105" i="4"/>
  <c r="AD1106" i="4"/>
  <c r="AD1107" i="4"/>
  <c r="AD1108" i="4"/>
  <c r="AD1109" i="4"/>
  <c r="AD1110" i="4"/>
  <c r="AD1111" i="4"/>
  <c r="AD1112" i="4"/>
  <c r="AD1113" i="4"/>
  <c r="AD1114" i="4"/>
  <c r="AD1115" i="4"/>
  <c r="AD1116" i="4"/>
  <c r="AD1117" i="4"/>
  <c r="AD148" i="4"/>
  <c r="AD14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107" i="4"/>
  <c r="AH108" i="4"/>
  <c r="AH109" i="4"/>
  <c r="AH110" i="4"/>
  <c r="AH111" i="4"/>
  <c r="AH112" i="4"/>
  <c r="AH113" i="4"/>
  <c r="AH114" i="4"/>
  <c r="AH115" i="4"/>
  <c r="AH116" i="4"/>
  <c r="AH117" i="4"/>
  <c r="AH118" i="4"/>
  <c r="AH119" i="4"/>
  <c r="AH120" i="4"/>
  <c r="AH121" i="4"/>
  <c r="AH122" i="4"/>
  <c r="AH123" i="4"/>
  <c r="AH124" i="4"/>
  <c r="AH125" i="4"/>
  <c r="AH126" i="4"/>
  <c r="AH127" i="4"/>
  <c r="AH128" i="4"/>
  <c r="AH129" i="4"/>
  <c r="AH130" i="4"/>
  <c r="AH131" i="4"/>
  <c r="AH132" i="4"/>
  <c r="AH133" i="4"/>
  <c r="AH134" i="4"/>
  <c r="AH135" i="4"/>
  <c r="AH136" i="4"/>
  <c r="AH137" i="4"/>
  <c r="AH138" i="4"/>
  <c r="AH139" i="4"/>
  <c r="AH140" i="4"/>
  <c r="AH141" i="4"/>
  <c r="AH142" i="4"/>
  <c r="AH143" i="4"/>
  <c r="AH144" i="4"/>
  <c r="AH145" i="4"/>
  <c r="AH146" i="4"/>
  <c r="AH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67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69" i="4"/>
  <c r="AD70" i="4"/>
  <c r="AD71" i="4"/>
  <c r="AD72" i="4"/>
  <c r="AD73" i="4"/>
  <c r="AD74" i="4"/>
  <c r="AD75" i="4"/>
  <c r="AD68" i="4"/>
  <c r="AD67" i="4"/>
  <c r="AA3332" i="3" l="1"/>
  <c r="AA3331" i="3"/>
  <c r="AA3330" i="3"/>
  <c r="AA3329" i="3"/>
  <c r="AA3328" i="3"/>
  <c r="AA3327" i="3"/>
  <c r="AD3327" i="3" s="1"/>
  <c r="AA3326" i="3"/>
  <c r="AA3325" i="3"/>
  <c r="AD3325" i="3" s="1"/>
  <c r="AA3324" i="3"/>
  <c r="AA3323" i="3"/>
  <c r="AA3322" i="3"/>
  <c r="AA3321" i="3"/>
  <c r="AA3320" i="3"/>
  <c r="AA3319" i="3"/>
  <c r="AA3318" i="3"/>
  <c r="AA3317" i="3"/>
  <c r="AD3317" i="3" s="1"/>
  <c r="AA3316" i="3"/>
  <c r="AA3315" i="3"/>
  <c r="AA3314" i="3"/>
  <c r="AA3313" i="3"/>
  <c r="AA3312" i="3"/>
  <c r="AA3311" i="3"/>
  <c r="AA3310" i="3"/>
  <c r="AA3309" i="3"/>
  <c r="AD3309" i="3" s="1"/>
  <c r="AA3308" i="3"/>
  <c r="AA3307" i="3"/>
  <c r="AA3306" i="3"/>
  <c r="AA3305" i="3"/>
  <c r="AA3304" i="3"/>
  <c r="AA3303" i="3"/>
  <c r="AD3303" i="3" s="1"/>
  <c r="AA3302" i="3"/>
  <c r="AA3301" i="3"/>
  <c r="AD3301" i="3" s="1"/>
  <c r="AA3300" i="3"/>
  <c r="AA3299" i="3"/>
  <c r="AA3298" i="3"/>
  <c r="AA3297" i="3"/>
  <c r="AA3296" i="3"/>
  <c r="AA3295" i="3"/>
  <c r="AD3295" i="3" s="1"/>
  <c r="AA3294" i="3"/>
  <c r="AA3293" i="3"/>
  <c r="AD3293" i="3" s="1"/>
  <c r="AA3292" i="3"/>
  <c r="AA3291" i="3"/>
  <c r="AA3290" i="3"/>
  <c r="AA3289" i="3"/>
  <c r="AA3288" i="3"/>
  <c r="AA3287" i="3"/>
  <c r="AD3287" i="3" s="1"/>
  <c r="AA3286" i="3"/>
  <c r="AA3285" i="3"/>
  <c r="AD3285" i="3" s="1"/>
  <c r="AA3284" i="3"/>
  <c r="AA3283" i="3"/>
  <c r="AA3282" i="3"/>
  <c r="AA3281" i="3"/>
  <c r="AA3280" i="3"/>
  <c r="AA3279" i="3"/>
  <c r="AD3279" i="3" s="1"/>
  <c r="AA3278" i="3"/>
  <c r="AA3277" i="3"/>
  <c r="AD3277" i="3" s="1"/>
  <c r="AA3276" i="3"/>
  <c r="AA3275" i="3"/>
  <c r="AA3274" i="3"/>
  <c r="AA3273" i="3"/>
  <c r="AA3272" i="3"/>
  <c r="AA3271" i="3"/>
  <c r="AA3270" i="3"/>
  <c r="AA3269" i="3"/>
  <c r="AD3269" i="3" s="1"/>
  <c r="AA3268" i="3"/>
  <c r="AA3267" i="3"/>
  <c r="AA3266" i="3"/>
  <c r="AA3265" i="3"/>
  <c r="AA3264" i="3"/>
  <c r="AA3263" i="3"/>
  <c r="AD3263" i="3" s="1"/>
  <c r="AA3262" i="3"/>
  <c r="AA3261" i="3"/>
  <c r="AD3261" i="3" s="1"/>
  <c r="AA3260" i="3"/>
  <c r="AA3259" i="3"/>
  <c r="AA3258" i="3"/>
  <c r="AA3257" i="3"/>
  <c r="AA3256" i="3"/>
  <c r="AA3255" i="3"/>
  <c r="AA3254" i="3"/>
  <c r="AA3253" i="3"/>
  <c r="AD3253" i="3" s="1"/>
  <c r="AA3252" i="3"/>
  <c r="AA3251" i="3"/>
  <c r="AA3250" i="3"/>
  <c r="AA3249" i="3"/>
  <c r="AA3248" i="3"/>
  <c r="AA3247" i="3"/>
  <c r="AA3246" i="3"/>
  <c r="AA3245" i="3"/>
  <c r="AD3245" i="3" s="1"/>
  <c r="AA3244" i="3"/>
  <c r="AA3243" i="3"/>
  <c r="AA3242" i="3"/>
  <c r="AA3241" i="3"/>
  <c r="AA3240" i="3"/>
  <c r="AA3239" i="3"/>
  <c r="AD3239" i="3" s="1"/>
  <c r="AA3238" i="3"/>
  <c r="AA3237" i="3"/>
  <c r="AD3237" i="3" s="1"/>
  <c r="AA3236" i="3"/>
  <c r="AA3235" i="3"/>
  <c r="AA3234" i="3"/>
  <c r="AA3233" i="3"/>
  <c r="AA3232" i="3"/>
  <c r="AA3231" i="3"/>
  <c r="AD3231" i="3" s="1"/>
  <c r="AA3230" i="3"/>
  <c r="AA3229" i="3"/>
  <c r="AD3229" i="3" s="1"/>
  <c r="AA3228" i="3"/>
  <c r="AA3227" i="3"/>
  <c r="AA3226" i="3"/>
  <c r="AA3225" i="3"/>
  <c r="AA3224" i="3"/>
  <c r="AA3223" i="3"/>
  <c r="AD3223" i="3" s="1"/>
  <c r="AA3222" i="3"/>
  <c r="AA3221" i="3"/>
  <c r="AD3221" i="3" s="1"/>
  <c r="AA3220" i="3"/>
  <c r="AA3219" i="3"/>
  <c r="AA3218" i="3"/>
  <c r="AA3217" i="3"/>
  <c r="AA3216" i="3"/>
  <c r="AA3215" i="3"/>
  <c r="AD3215" i="3" s="1"/>
  <c r="AA3214" i="3"/>
  <c r="AA3213" i="3"/>
  <c r="AD3213" i="3" s="1"/>
  <c r="AA3212" i="3"/>
  <c r="AA3211" i="3"/>
  <c r="AA3210" i="3"/>
  <c r="AA3209" i="3"/>
  <c r="AA3208" i="3"/>
  <c r="AA3207" i="3"/>
  <c r="AA3206" i="3"/>
  <c r="AA3205" i="3"/>
  <c r="AD3205" i="3" s="1"/>
  <c r="AA3204" i="3"/>
  <c r="AA3203" i="3"/>
  <c r="AA3202" i="3"/>
  <c r="AA3201" i="3"/>
  <c r="AA3200" i="3"/>
  <c r="AA3199" i="3"/>
  <c r="AD3199" i="3" s="1"/>
  <c r="AA3198" i="3"/>
  <c r="AA3197" i="3"/>
  <c r="AD3197" i="3" s="1"/>
  <c r="AA3196" i="3"/>
  <c r="AA3195" i="3"/>
  <c r="AA3194" i="3"/>
  <c r="AA3193" i="3"/>
  <c r="AA3192" i="3"/>
  <c r="AA3191" i="3"/>
  <c r="AA3190" i="3"/>
  <c r="AA3189" i="3"/>
  <c r="AD3189" i="3" s="1"/>
  <c r="AA3188" i="3"/>
  <c r="AA3187" i="3"/>
  <c r="AA3186" i="3"/>
  <c r="AA3185" i="3"/>
  <c r="AA3184" i="3"/>
  <c r="AA3183" i="3"/>
  <c r="AA3182" i="3"/>
  <c r="AA3181" i="3"/>
  <c r="AD3181" i="3" s="1"/>
  <c r="AA3180" i="3"/>
  <c r="AA3179" i="3"/>
  <c r="AA3178" i="3"/>
  <c r="AA3177" i="3"/>
  <c r="AA3176" i="3"/>
  <c r="AA3175" i="3"/>
  <c r="AD3175" i="3" s="1"/>
  <c r="AA3174" i="3"/>
  <c r="AA3173" i="3"/>
  <c r="AD3173" i="3" s="1"/>
  <c r="AA3172" i="3"/>
  <c r="AA3171" i="3"/>
  <c r="AA3170" i="3"/>
  <c r="AA3169" i="3"/>
  <c r="AA3168" i="3"/>
  <c r="AA3167" i="3"/>
  <c r="AD3167" i="3" s="1"/>
  <c r="AA3166" i="3"/>
  <c r="AA3165" i="3"/>
  <c r="AD3165" i="3" s="1"/>
  <c r="AA3164" i="3"/>
  <c r="AA3163" i="3"/>
  <c r="AA3162" i="3"/>
  <c r="AA3161" i="3"/>
  <c r="AA3159" i="3"/>
  <c r="AA3158" i="3"/>
  <c r="AD3158" i="3" s="1"/>
  <c r="AA3157" i="3"/>
  <c r="AA3156" i="3"/>
  <c r="AD3156" i="3" s="1"/>
  <c r="AA3155" i="3"/>
  <c r="AA3154" i="3"/>
  <c r="AA3153" i="3"/>
  <c r="AA3152" i="3"/>
  <c r="AA3151" i="3"/>
  <c r="AA3150" i="3"/>
  <c r="AA3149" i="3"/>
  <c r="AA3148" i="3"/>
  <c r="AD3148" i="3" s="1"/>
  <c r="AA3147" i="3"/>
  <c r="AA3146" i="3"/>
  <c r="AA3145" i="3"/>
  <c r="AA3144" i="3"/>
  <c r="AA3143" i="3"/>
  <c r="AA3142" i="3"/>
  <c r="AD3142" i="3" s="1"/>
  <c r="AA3141" i="3"/>
  <c r="AA3140" i="3"/>
  <c r="AD3140" i="3" s="1"/>
  <c r="AA3139" i="3"/>
  <c r="AA3138" i="3"/>
  <c r="AA3137" i="3"/>
  <c r="AA3136" i="3"/>
  <c r="AA3135" i="3"/>
  <c r="AD3135" i="3" s="1"/>
  <c r="AA3134" i="3"/>
  <c r="AD3134" i="3" s="1"/>
  <c r="AA3133" i="3"/>
  <c r="AA3132" i="3"/>
  <c r="AD3132" i="3" s="1"/>
  <c r="AA3131" i="3"/>
  <c r="AA3130" i="3"/>
  <c r="AA3129" i="3"/>
  <c r="AA3128" i="3"/>
  <c r="AA3127" i="3"/>
  <c r="AA3126" i="3"/>
  <c r="AD3126" i="3" s="1"/>
  <c r="AA3125" i="3"/>
  <c r="AA3124" i="3"/>
  <c r="AD3124" i="3" s="1"/>
  <c r="AA3123" i="3"/>
  <c r="AA3122" i="3"/>
  <c r="AA3121" i="3"/>
  <c r="AA3120" i="3"/>
  <c r="AA3119" i="3"/>
  <c r="AA3118" i="3"/>
  <c r="AD3118" i="3" s="1"/>
  <c r="AA3117" i="3"/>
  <c r="BD4961" i="3"/>
  <c r="BG4961" i="3"/>
  <c r="BH4961" i="3"/>
  <c r="BI4961" i="3" s="1"/>
  <c r="BD4962" i="3"/>
  <c r="BG4962" i="3"/>
  <c r="BH4962" i="3"/>
  <c r="BI4962" i="3" s="1"/>
  <c r="BD4963" i="3"/>
  <c r="BG4963" i="3"/>
  <c r="BH4963" i="3"/>
  <c r="BI4963" i="3" s="1"/>
  <c r="BD4964" i="3"/>
  <c r="BG4964" i="3"/>
  <c r="BH4964" i="3"/>
  <c r="BI4964" i="3" s="1"/>
  <c r="BD4965" i="3"/>
  <c r="BG4965" i="3"/>
  <c r="BH4965" i="3"/>
  <c r="BI4965" i="3" s="1"/>
  <c r="BD4966" i="3"/>
  <c r="BG4966" i="3"/>
  <c r="BH4966" i="3"/>
  <c r="BI4966" i="3" s="1"/>
  <c r="BD4967" i="3"/>
  <c r="BG4967" i="3"/>
  <c r="BH4967" i="3"/>
  <c r="BI4967" i="3" s="1"/>
  <c r="BD4968" i="3"/>
  <c r="BG4968" i="3"/>
  <c r="BH4968" i="3"/>
  <c r="BI4968" i="3" s="1"/>
  <c r="BD4969" i="3"/>
  <c r="BG4969" i="3"/>
  <c r="BH4969" i="3"/>
  <c r="BI4969" i="3" s="1"/>
  <c r="BD4970" i="3"/>
  <c r="BG4970" i="3"/>
  <c r="BH4970" i="3"/>
  <c r="BI4970" i="3" s="1"/>
  <c r="BD4971" i="3"/>
  <c r="BG4971" i="3"/>
  <c r="BH4971" i="3"/>
  <c r="BI4971" i="3" s="1"/>
  <c r="BD4972" i="3"/>
  <c r="BG4972" i="3"/>
  <c r="BH4972" i="3"/>
  <c r="BI4972" i="3" s="1"/>
  <c r="BD4973" i="3"/>
  <c r="BG4973" i="3"/>
  <c r="BH4973" i="3"/>
  <c r="BI4973" i="3" s="1"/>
  <c r="BD4974" i="3"/>
  <c r="BG4974" i="3"/>
  <c r="BH4974" i="3"/>
  <c r="BI4974" i="3" s="1"/>
  <c r="BD4975" i="3"/>
  <c r="BG4975" i="3"/>
  <c r="BH4975" i="3"/>
  <c r="BI4975" i="3" s="1"/>
  <c r="BD4976" i="3"/>
  <c r="BG4976" i="3"/>
  <c r="BH4976" i="3"/>
  <c r="BI4976" i="3" s="1"/>
  <c r="BD4977" i="3"/>
  <c r="BG4977" i="3"/>
  <c r="BH4977" i="3"/>
  <c r="BI4977" i="3" s="1"/>
  <c r="BD4978" i="3"/>
  <c r="BG4978" i="3"/>
  <c r="BH4978" i="3"/>
  <c r="BI4978" i="3" s="1"/>
  <c r="BD4979" i="3"/>
  <c r="BG4979" i="3"/>
  <c r="BH4979" i="3"/>
  <c r="BI4979" i="3" s="1"/>
  <c r="BD4980" i="3"/>
  <c r="BG4980" i="3"/>
  <c r="BH4980" i="3"/>
  <c r="BI4980" i="3" s="1"/>
  <c r="BD4981" i="3"/>
  <c r="BG4981" i="3"/>
  <c r="BH4981" i="3"/>
  <c r="BI4981" i="3" s="1"/>
  <c r="BD4982" i="3"/>
  <c r="BG4982" i="3"/>
  <c r="BH4982" i="3"/>
  <c r="BI4982" i="3" s="1"/>
  <c r="BD4983" i="3"/>
  <c r="BG4983" i="3"/>
  <c r="BH4983" i="3"/>
  <c r="BI4983" i="3" s="1"/>
  <c r="BD4984" i="3"/>
  <c r="BG4984" i="3"/>
  <c r="BH4984" i="3"/>
  <c r="BI4984" i="3" s="1"/>
  <c r="BD4985" i="3"/>
  <c r="BG4985" i="3"/>
  <c r="BH4985" i="3"/>
  <c r="BI4985" i="3" s="1"/>
  <c r="BD4986" i="3"/>
  <c r="BG4986" i="3"/>
  <c r="BH4986" i="3"/>
  <c r="BI4986" i="3" s="1"/>
  <c r="BD4987" i="3"/>
  <c r="BG4987" i="3"/>
  <c r="BH4987" i="3"/>
  <c r="BI4987" i="3" s="1"/>
  <c r="BD4988" i="3"/>
  <c r="BG4988" i="3"/>
  <c r="BH4988" i="3"/>
  <c r="BI4988" i="3" s="1"/>
  <c r="BD4989" i="3"/>
  <c r="BG4989" i="3"/>
  <c r="BH4989" i="3"/>
  <c r="BI4989" i="3" s="1"/>
  <c r="BD4990" i="3"/>
  <c r="BG4990" i="3"/>
  <c r="BH4990" i="3"/>
  <c r="BI4990" i="3" s="1"/>
  <c r="BD4991" i="3"/>
  <c r="BG4991" i="3"/>
  <c r="BH4991" i="3"/>
  <c r="BI4991" i="3" s="1"/>
  <c r="BD4992" i="3"/>
  <c r="BG4992" i="3"/>
  <c r="BH4992" i="3"/>
  <c r="BI4992" i="3" s="1"/>
  <c r="BD4993" i="3"/>
  <c r="BG4993" i="3"/>
  <c r="BH4993" i="3"/>
  <c r="BI4993" i="3" s="1"/>
  <c r="BD4994" i="3"/>
  <c r="BG4994" i="3"/>
  <c r="BH4994" i="3"/>
  <c r="BI4994" i="3" s="1"/>
  <c r="BD4995" i="3"/>
  <c r="BG4995" i="3"/>
  <c r="BH4995" i="3"/>
  <c r="BI4995" i="3" s="1"/>
  <c r="BD4996" i="3"/>
  <c r="BG4996" i="3"/>
  <c r="BH4996" i="3"/>
  <c r="BI4996" i="3" s="1"/>
  <c r="BD4997" i="3"/>
  <c r="BG4997" i="3"/>
  <c r="BH4997" i="3"/>
  <c r="BI4997" i="3" s="1"/>
  <c r="BD4998" i="3"/>
  <c r="BG4998" i="3"/>
  <c r="BH4998" i="3"/>
  <c r="BI4998" i="3" s="1"/>
  <c r="BD4999" i="3"/>
  <c r="BG4999" i="3"/>
  <c r="BH4999" i="3"/>
  <c r="BI4999" i="3" s="1"/>
  <c r="BD5000" i="3"/>
  <c r="BG5000" i="3"/>
  <c r="BH5000" i="3"/>
  <c r="BI5000" i="3" s="1"/>
  <c r="BD5001" i="3"/>
  <c r="BG5001" i="3"/>
  <c r="BH5001" i="3"/>
  <c r="BI5001" i="3" s="1"/>
  <c r="BD5002" i="3"/>
  <c r="BG5002" i="3"/>
  <c r="BH5002" i="3"/>
  <c r="BI5002" i="3" s="1"/>
  <c r="BD5003" i="3"/>
  <c r="BG5003" i="3"/>
  <c r="BH5003" i="3"/>
  <c r="BI5003" i="3" s="1"/>
  <c r="BD5004" i="3"/>
  <c r="BG5004" i="3"/>
  <c r="BH5004" i="3"/>
  <c r="BI5004" i="3" s="1"/>
  <c r="BD5005" i="3"/>
  <c r="BG5005" i="3"/>
  <c r="BH5005" i="3"/>
  <c r="BI5005" i="3" s="1"/>
  <c r="BD5006" i="3"/>
  <c r="BG5006" i="3"/>
  <c r="BH5006" i="3"/>
  <c r="BI5006" i="3" s="1"/>
  <c r="BD5007" i="3"/>
  <c r="BG5007" i="3"/>
  <c r="BH5007" i="3"/>
  <c r="BI5007" i="3" s="1"/>
  <c r="BD5008" i="3"/>
  <c r="BG5008" i="3"/>
  <c r="BH5008" i="3"/>
  <c r="BI5008" i="3" s="1"/>
  <c r="BD5009" i="3"/>
  <c r="BG5009" i="3"/>
  <c r="BH5009" i="3"/>
  <c r="BI5009" i="3" s="1"/>
  <c r="BD5010" i="3"/>
  <c r="BG5010" i="3"/>
  <c r="BH5010" i="3"/>
  <c r="BI5010" i="3" s="1"/>
  <c r="BD5011" i="3"/>
  <c r="BG5011" i="3"/>
  <c r="BH5011" i="3"/>
  <c r="BI5011" i="3" s="1"/>
  <c r="BD5012" i="3"/>
  <c r="BG5012" i="3"/>
  <c r="BH5012" i="3"/>
  <c r="BI5012" i="3" s="1"/>
  <c r="BD5013" i="3"/>
  <c r="BG5013" i="3"/>
  <c r="BH5013" i="3"/>
  <c r="BI5013" i="3" s="1"/>
  <c r="BD5014" i="3"/>
  <c r="BG5014" i="3"/>
  <c r="BH5014" i="3"/>
  <c r="BI5014" i="3" s="1"/>
  <c r="BD5015" i="3"/>
  <c r="BG5015" i="3"/>
  <c r="BH5015" i="3"/>
  <c r="BI5015" i="3" s="1"/>
  <c r="BD5016" i="3"/>
  <c r="BG5016" i="3"/>
  <c r="BH5016" i="3"/>
  <c r="BI5016" i="3" s="1"/>
  <c r="BD5017" i="3"/>
  <c r="BG5017" i="3"/>
  <c r="BH5017" i="3"/>
  <c r="BI5017" i="3" s="1"/>
  <c r="BD5018" i="3"/>
  <c r="BG5018" i="3"/>
  <c r="BH5018" i="3"/>
  <c r="BI5018" i="3" s="1"/>
  <c r="BD5019" i="3"/>
  <c r="BG5019" i="3"/>
  <c r="BH5019" i="3"/>
  <c r="BI5019" i="3" s="1"/>
  <c r="BD5020" i="3"/>
  <c r="BG5020" i="3"/>
  <c r="BH5020" i="3"/>
  <c r="BI5020" i="3" s="1"/>
  <c r="BD5021" i="3"/>
  <c r="BG5021" i="3"/>
  <c r="BH5021" i="3"/>
  <c r="BI5021" i="3" s="1"/>
  <c r="BD5022" i="3"/>
  <c r="BG5022" i="3"/>
  <c r="BH5022" i="3"/>
  <c r="BI5022" i="3" s="1"/>
  <c r="BD5023" i="3"/>
  <c r="BG5023" i="3"/>
  <c r="BH5023" i="3"/>
  <c r="BI5023" i="3" s="1"/>
  <c r="BD5024" i="3"/>
  <c r="BG5024" i="3"/>
  <c r="BH5024" i="3"/>
  <c r="BI5024" i="3" s="1"/>
  <c r="BD5025" i="3"/>
  <c r="BG5025" i="3"/>
  <c r="BH5025" i="3"/>
  <c r="BI5025" i="3" s="1"/>
  <c r="BD5026" i="3"/>
  <c r="BG5026" i="3"/>
  <c r="BH5026" i="3"/>
  <c r="BI5026" i="3" s="1"/>
  <c r="BD5027" i="3"/>
  <c r="BG5027" i="3"/>
  <c r="BH5027" i="3"/>
  <c r="BI5027" i="3" s="1"/>
  <c r="BD5028" i="3"/>
  <c r="BG5028" i="3"/>
  <c r="BH5028" i="3"/>
  <c r="BI5028" i="3" s="1"/>
  <c r="BD5029" i="3"/>
  <c r="BG5029" i="3"/>
  <c r="BH5029" i="3"/>
  <c r="BI5029" i="3" s="1"/>
  <c r="BD5030" i="3"/>
  <c r="BG5030" i="3"/>
  <c r="BH5030" i="3"/>
  <c r="BI5030" i="3" s="1"/>
  <c r="BD5031" i="3"/>
  <c r="BG5031" i="3"/>
  <c r="BH5031" i="3"/>
  <c r="BI5031" i="3" s="1"/>
  <c r="BD5032" i="3"/>
  <c r="BG5032" i="3"/>
  <c r="BH5032" i="3"/>
  <c r="BI5032" i="3" s="1"/>
  <c r="BD5033" i="3"/>
  <c r="BG5033" i="3"/>
  <c r="BH5033" i="3"/>
  <c r="BI5033" i="3" s="1"/>
  <c r="BD5034" i="3"/>
  <c r="BG5034" i="3"/>
  <c r="BH5034" i="3"/>
  <c r="BI5034" i="3" s="1"/>
  <c r="BD5035" i="3"/>
  <c r="BG5035" i="3"/>
  <c r="BH5035" i="3"/>
  <c r="BI5035" i="3" s="1"/>
  <c r="BD5036" i="3"/>
  <c r="BG5036" i="3"/>
  <c r="BH5036" i="3"/>
  <c r="BI5036" i="3" s="1"/>
  <c r="BD5037" i="3"/>
  <c r="BG5037" i="3"/>
  <c r="BH5037" i="3"/>
  <c r="BI5037" i="3" s="1"/>
  <c r="BD5038" i="3"/>
  <c r="BG5038" i="3"/>
  <c r="BH5038" i="3"/>
  <c r="BI5038" i="3" s="1"/>
  <c r="BD5039" i="3"/>
  <c r="BG5039" i="3"/>
  <c r="BH5039" i="3"/>
  <c r="BI5039" i="3" s="1"/>
  <c r="BD5040" i="3"/>
  <c r="BG5040" i="3"/>
  <c r="BH5040" i="3"/>
  <c r="BI5040" i="3" s="1"/>
  <c r="BD5041" i="3"/>
  <c r="BG5041" i="3"/>
  <c r="BH5041" i="3"/>
  <c r="BI5041" i="3" s="1"/>
  <c r="BD5042" i="3"/>
  <c r="BG5042" i="3"/>
  <c r="BH5042" i="3"/>
  <c r="BI5042" i="3" s="1"/>
  <c r="BD5043" i="3"/>
  <c r="BG5043" i="3"/>
  <c r="BH5043" i="3"/>
  <c r="BI5043" i="3" s="1"/>
  <c r="BD5044" i="3"/>
  <c r="BG5044" i="3"/>
  <c r="BH5044" i="3"/>
  <c r="BI5044" i="3" s="1"/>
  <c r="BD5045" i="3"/>
  <c r="BG5045" i="3"/>
  <c r="BH5045" i="3"/>
  <c r="BI5045" i="3" s="1"/>
  <c r="BD5046" i="3"/>
  <c r="BG5046" i="3"/>
  <c r="BH5046" i="3"/>
  <c r="BI5046" i="3" s="1"/>
  <c r="BD5047" i="3"/>
  <c r="BG5047" i="3"/>
  <c r="BH5047" i="3"/>
  <c r="BI5047" i="3" s="1"/>
  <c r="BD5048" i="3"/>
  <c r="BG5048" i="3"/>
  <c r="BH5048" i="3"/>
  <c r="BI5048" i="3" s="1"/>
  <c r="BD5049" i="3"/>
  <c r="BG5049" i="3"/>
  <c r="BH5049" i="3"/>
  <c r="BI5049" i="3" s="1"/>
  <c r="BD5050" i="3"/>
  <c r="BG5050" i="3"/>
  <c r="BH5050" i="3"/>
  <c r="BI5050" i="3" s="1"/>
  <c r="BD5051" i="3"/>
  <c r="BG5051" i="3"/>
  <c r="BH5051" i="3"/>
  <c r="BI5051" i="3" s="1"/>
  <c r="BD5052" i="3"/>
  <c r="BG5052" i="3"/>
  <c r="BH5052" i="3"/>
  <c r="BI5052" i="3" s="1"/>
  <c r="BD5053" i="3"/>
  <c r="BG5053" i="3"/>
  <c r="BH5053" i="3"/>
  <c r="BI5053" i="3" s="1"/>
  <c r="BD5054" i="3"/>
  <c r="BG5054" i="3"/>
  <c r="BH5054" i="3"/>
  <c r="BI5054" i="3" s="1"/>
  <c r="BD5055" i="3"/>
  <c r="BG5055" i="3"/>
  <c r="BH5055" i="3"/>
  <c r="BI5055" i="3" s="1"/>
  <c r="BD5056" i="3"/>
  <c r="BG5056" i="3"/>
  <c r="BH5056" i="3"/>
  <c r="BI5056" i="3" s="1"/>
  <c r="BD5057" i="3"/>
  <c r="BG5057" i="3"/>
  <c r="BH5057" i="3"/>
  <c r="BI5057" i="3" s="1"/>
  <c r="BD5058" i="3"/>
  <c r="BG5058" i="3"/>
  <c r="BH5058" i="3"/>
  <c r="BI5058" i="3" s="1"/>
  <c r="BD5059" i="3"/>
  <c r="BG5059" i="3"/>
  <c r="BH5059" i="3"/>
  <c r="BI5059" i="3" s="1"/>
  <c r="BD5060" i="3"/>
  <c r="BG5060" i="3"/>
  <c r="BH5060" i="3"/>
  <c r="BI5060" i="3" s="1"/>
  <c r="BD5061" i="3"/>
  <c r="BG5061" i="3"/>
  <c r="BH5061" i="3"/>
  <c r="BI5061" i="3" s="1"/>
  <c r="BD5062" i="3"/>
  <c r="BG5062" i="3"/>
  <c r="BH5062" i="3"/>
  <c r="BI5062" i="3" s="1"/>
  <c r="BD5063" i="3"/>
  <c r="BG5063" i="3"/>
  <c r="BH5063" i="3"/>
  <c r="BI5063" i="3" s="1"/>
  <c r="BD5064" i="3"/>
  <c r="BG5064" i="3"/>
  <c r="BH5064" i="3"/>
  <c r="BI5064" i="3" s="1"/>
  <c r="BD5065" i="3"/>
  <c r="BG5065" i="3"/>
  <c r="BH5065" i="3"/>
  <c r="BI5065" i="3" s="1"/>
  <c r="BD5066" i="3"/>
  <c r="BG5066" i="3"/>
  <c r="BH5066" i="3"/>
  <c r="BI5066" i="3" s="1"/>
  <c r="BD5067" i="3"/>
  <c r="BG5067" i="3"/>
  <c r="BH5067" i="3"/>
  <c r="BI5067" i="3" s="1"/>
  <c r="BD5068" i="3"/>
  <c r="BG5068" i="3"/>
  <c r="BH5068" i="3"/>
  <c r="BI5068" i="3" s="1"/>
  <c r="BD5069" i="3"/>
  <c r="BG5069" i="3"/>
  <c r="BH5069" i="3"/>
  <c r="BI5069" i="3" s="1"/>
  <c r="BD5070" i="3"/>
  <c r="BG5070" i="3"/>
  <c r="BH5070" i="3"/>
  <c r="BI5070" i="3" s="1"/>
  <c r="BD5071" i="3"/>
  <c r="BG5071" i="3"/>
  <c r="BH5071" i="3"/>
  <c r="BI5071" i="3" s="1"/>
  <c r="BD5072" i="3"/>
  <c r="BG5072" i="3"/>
  <c r="BH5072" i="3"/>
  <c r="BI5072" i="3" s="1"/>
  <c r="BD5073" i="3"/>
  <c r="BG5073" i="3"/>
  <c r="BH5073" i="3"/>
  <c r="BI5073" i="3" s="1"/>
  <c r="BD5074" i="3"/>
  <c r="BG5074" i="3"/>
  <c r="BH5074" i="3"/>
  <c r="BI5074" i="3" s="1"/>
  <c r="BD5075" i="3"/>
  <c r="BG5075" i="3"/>
  <c r="BH5075" i="3"/>
  <c r="BI5075" i="3" s="1"/>
  <c r="BD5076" i="3"/>
  <c r="BG5076" i="3"/>
  <c r="BH5076" i="3"/>
  <c r="BI5076" i="3" s="1"/>
  <c r="BD5077" i="3"/>
  <c r="BG5077" i="3"/>
  <c r="BH5077" i="3"/>
  <c r="BI5077" i="3" s="1"/>
  <c r="BD5078" i="3"/>
  <c r="BG5078" i="3"/>
  <c r="BH5078" i="3"/>
  <c r="BI5078" i="3" s="1"/>
  <c r="BD5079" i="3"/>
  <c r="BG5079" i="3"/>
  <c r="BH5079" i="3"/>
  <c r="BI5079" i="3" s="1"/>
  <c r="BD5080" i="3"/>
  <c r="BG5080" i="3"/>
  <c r="BH5080" i="3"/>
  <c r="BI5080" i="3" s="1"/>
  <c r="BD5081" i="3"/>
  <c r="BG5081" i="3"/>
  <c r="BH5081" i="3"/>
  <c r="BI5081" i="3" s="1"/>
  <c r="BD5082" i="3"/>
  <c r="BG5082" i="3"/>
  <c r="BH5082" i="3"/>
  <c r="BI5082" i="3" s="1"/>
  <c r="BD5083" i="3"/>
  <c r="BG5083" i="3"/>
  <c r="BH5083" i="3"/>
  <c r="BI5083" i="3" s="1"/>
  <c r="BD5084" i="3"/>
  <c r="BG5084" i="3"/>
  <c r="BH5084" i="3"/>
  <c r="BI5084" i="3" s="1"/>
  <c r="BD5085" i="3"/>
  <c r="BG5085" i="3"/>
  <c r="BH5085" i="3"/>
  <c r="BI5085" i="3" s="1"/>
  <c r="BD5086" i="3"/>
  <c r="BG5086" i="3"/>
  <c r="BH5086" i="3"/>
  <c r="BI5086" i="3" s="1"/>
  <c r="BD5087" i="3"/>
  <c r="BG5087" i="3"/>
  <c r="BH5087" i="3"/>
  <c r="BI5087" i="3" s="1"/>
  <c r="BD5088" i="3"/>
  <c r="BG5088" i="3"/>
  <c r="BH5088" i="3"/>
  <c r="BI5088" i="3" s="1"/>
  <c r="BD5089" i="3"/>
  <c r="BG5089" i="3"/>
  <c r="BH5089" i="3"/>
  <c r="BI5089" i="3" s="1"/>
  <c r="BD5090" i="3"/>
  <c r="BG5090" i="3"/>
  <c r="BH5090" i="3"/>
  <c r="BI5090" i="3" s="1"/>
  <c r="BD5091" i="3"/>
  <c r="BG5091" i="3"/>
  <c r="BH5091" i="3"/>
  <c r="BI5091" i="3" s="1"/>
  <c r="BD5092" i="3"/>
  <c r="BG5092" i="3"/>
  <c r="BH5092" i="3"/>
  <c r="BI5092" i="3" s="1"/>
  <c r="BD5093" i="3"/>
  <c r="BG5093" i="3"/>
  <c r="BH5093" i="3"/>
  <c r="BI5093" i="3" s="1"/>
  <c r="BD5094" i="3"/>
  <c r="BG5094" i="3"/>
  <c r="BH5094" i="3"/>
  <c r="BI5094" i="3" s="1"/>
  <c r="BD5095" i="3"/>
  <c r="BG5095" i="3"/>
  <c r="BH5095" i="3"/>
  <c r="BI5095" i="3" s="1"/>
  <c r="BD5096" i="3"/>
  <c r="BG5096" i="3"/>
  <c r="BH5096" i="3"/>
  <c r="BI5096" i="3" s="1"/>
  <c r="BD5097" i="3"/>
  <c r="BG5097" i="3"/>
  <c r="BH5097" i="3"/>
  <c r="BI5097" i="3" s="1"/>
  <c r="BD5098" i="3"/>
  <c r="BG5098" i="3"/>
  <c r="BH5098" i="3"/>
  <c r="BI5098" i="3" s="1"/>
  <c r="BD5099" i="3"/>
  <c r="BG5099" i="3"/>
  <c r="BH5099" i="3"/>
  <c r="BI5099" i="3" s="1"/>
  <c r="BD5100" i="3"/>
  <c r="BG5100" i="3"/>
  <c r="BH5100" i="3"/>
  <c r="BI5100" i="3" s="1"/>
  <c r="BD5101" i="3"/>
  <c r="BG5101" i="3"/>
  <c r="BH5101" i="3"/>
  <c r="BI5101" i="3" s="1"/>
  <c r="BD5102" i="3"/>
  <c r="BG5102" i="3"/>
  <c r="BH5102" i="3"/>
  <c r="BI5102" i="3" s="1"/>
  <c r="BD5103" i="3"/>
  <c r="BG5103" i="3"/>
  <c r="BH5103" i="3"/>
  <c r="BI5103" i="3" s="1"/>
  <c r="BD5104" i="3"/>
  <c r="BG5104" i="3"/>
  <c r="BH5104" i="3"/>
  <c r="BI5104" i="3" s="1"/>
  <c r="BD5105" i="3"/>
  <c r="BG5105" i="3"/>
  <c r="BH5105" i="3"/>
  <c r="BI5105" i="3" s="1"/>
  <c r="BD5106" i="3"/>
  <c r="BG5106" i="3"/>
  <c r="BH5106" i="3"/>
  <c r="BI5106" i="3" s="1"/>
  <c r="BD5107" i="3"/>
  <c r="BG5107" i="3"/>
  <c r="BH5107" i="3"/>
  <c r="BI5107" i="3" s="1"/>
  <c r="BD5108" i="3"/>
  <c r="BG5108" i="3"/>
  <c r="BH5108" i="3"/>
  <c r="BI5108" i="3" s="1"/>
  <c r="BD5109" i="3"/>
  <c r="BG5109" i="3"/>
  <c r="BH5109" i="3"/>
  <c r="BI5109" i="3" s="1"/>
  <c r="BH4960" i="3"/>
  <c r="BI4960" i="3" s="1"/>
  <c r="BG4960" i="3"/>
  <c r="BD4960" i="3"/>
  <c r="AF4961" i="3"/>
  <c r="AG4961" i="3"/>
  <c r="AH4961" i="3" s="1"/>
  <c r="AI4961" i="3"/>
  <c r="AJ4961" i="3" s="1"/>
  <c r="AK4961" i="3"/>
  <c r="AL4961" i="3"/>
  <c r="AM4961" i="3"/>
  <c r="AF4962" i="3"/>
  <c r="AG4962" i="3"/>
  <c r="AH4962" i="3" s="1"/>
  <c r="AI4962" i="3"/>
  <c r="AJ4962" i="3" s="1"/>
  <c r="AK4962" i="3"/>
  <c r="AL4962" i="3"/>
  <c r="AM4962" i="3"/>
  <c r="AF4963" i="3"/>
  <c r="AG4963" i="3"/>
  <c r="AH4963" i="3" s="1"/>
  <c r="AI4963" i="3"/>
  <c r="AJ4963" i="3" s="1"/>
  <c r="AK4963" i="3"/>
  <c r="AL4963" i="3"/>
  <c r="AM4963" i="3"/>
  <c r="AF4964" i="3"/>
  <c r="AG4964" i="3"/>
  <c r="AH4964" i="3" s="1"/>
  <c r="AI4964" i="3"/>
  <c r="AJ4964" i="3" s="1"/>
  <c r="AK4964" i="3"/>
  <c r="AL4964" i="3"/>
  <c r="AM4964" i="3"/>
  <c r="AF4965" i="3"/>
  <c r="AG4965" i="3"/>
  <c r="AH4965" i="3" s="1"/>
  <c r="AI4965" i="3"/>
  <c r="AJ4965" i="3" s="1"/>
  <c r="AK4965" i="3"/>
  <c r="AL4965" i="3"/>
  <c r="AM4965" i="3"/>
  <c r="AF4966" i="3"/>
  <c r="AG4966" i="3"/>
  <c r="AH4966" i="3" s="1"/>
  <c r="AI4966" i="3"/>
  <c r="AJ4966" i="3" s="1"/>
  <c r="AK4966" i="3"/>
  <c r="AL4966" i="3"/>
  <c r="AM4966" i="3"/>
  <c r="AF4967" i="3"/>
  <c r="AG4967" i="3"/>
  <c r="AH4967" i="3" s="1"/>
  <c r="AI4967" i="3"/>
  <c r="AJ4967" i="3" s="1"/>
  <c r="AK4967" i="3"/>
  <c r="AL4967" i="3"/>
  <c r="AM4967" i="3"/>
  <c r="AF4968" i="3"/>
  <c r="AG4968" i="3"/>
  <c r="AH4968" i="3" s="1"/>
  <c r="AI4968" i="3"/>
  <c r="AJ4968" i="3" s="1"/>
  <c r="AK4968" i="3"/>
  <c r="AL4968" i="3"/>
  <c r="AM4968" i="3"/>
  <c r="AF4969" i="3"/>
  <c r="AG4969" i="3"/>
  <c r="AH4969" i="3" s="1"/>
  <c r="AI4969" i="3"/>
  <c r="AJ4969" i="3" s="1"/>
  <c r="AK4969" i="3"/>
  <c r="AL4969" i="3"/>
  <c r="AM4969" i="3"/>
  <c r="AF4970" i="3"/>
  <c r="AG4970" i="3"/>
  <c r="AH4970" i="3" s="1"/>
  <c r="AI4970" i="3"/>
  <c r="AJ4970" i="3" s="1"/>
  <c r="AK4970" i="3"/>
  <c r="AL4970" i="3"/>
  <c r="AM4970" i="3"/>
  <c r="AF4971" i="3"/>
  <c r="AG4971" i="3"/>
  <c r="AH4971" i="3" s="1"/>
  <c r="AI4971" i="3"/>
  <c r="AJ4971" i="3" s="1"/>
  <c r="AK4971" i="3"/>
  <c r="AL4971" i="3"/>
  <c r="AM4971" i="3"/>
  <c r="AF4972" i="3"/>
  <c r="AG4972" i="3"/>
  <c r="AH4972" i="3" s="1"/>
  <c r="AI4972" i="3"/>
  <c r="AJ4972" i="3" s="1"/>
  <c r="AK4972" i="3"/>
  <c r="AL4972" i="3"/>
  <c r="AM4972" i="3"/>
  <c r="AF4973" i="3"/>
  <c r="AG4973" i="3"/>
  <c r="AH4973" i="3" s="1"/>
  <c r="AI4973" i="3"/>
  <c r="AJ4973" i="3" s="1"/>
  <c r="AK4973" i="3"/>
  <c r="AL4973" i="3"/>
  <c r="AM4973" i="3"/>
  <c r="AF4974" i="3"/>
  <c r="AG4974" i="3"/>
  <c r="AH4974" i="3" s="1"/>
  <c r="AI4974" i="3"/>
  <c r="AJ4974" i="3" s="1"/>
  <c r="AK4974" i="3"/>
  <c r="AL4974" i="3"/>
  <c r="AM4974" i="3"/>
  <c r="AF4975" i="3"/>
  <c r="AG4975" i="3"/>
  <c r="AH4975" i="3" s="1"/>
  <c r="AI4975" i="3"/>
  <c r="AJ4975" i="3" s="1"/>
  <c r="AK4975" i="3"/>
  <c r="AL4975" i="3"/>
  <c r="AM4975" i="3"/>
  <c r="AF4976" i="3"/>
  <c r="AG4976" i="3"/>
  <c r="AH4976" i="3" s="1"/>
  <c r="AI4976" i="3"/>
  <c r="AJ4976" i="3" s="1"/>
  <c r="AK4976" i="3"/>
  <c r="AL4976" i="3"/>
  <c r="AM4976" i="3"/>
  <c r="AF4977" i="3"/>
  <c r="AG4977" i="3"/>
  <c r="AH4977" i="3" s="1"/>
  <c r="AI4977" i="3"/>
  <c r="AJ4977" i="3" s="1"/>
  <c r="AK4977" i="3"/>
  <c r="AL4977" i="3"/>
  <c r="AM4977" i="3"/>
  <c r="AF4978" i="3"/>
  <c r="AG4978" i="3"/>
  <c r="AH4978" i="3" s="1"/>
  <c r="AI4978" i="3"/>
  <c r="AJ4978" i="3" s="1"/>
  <c r="AK4978" i="3"/>
  <c r="AL4978" i="3"/>
  <c r="AM4978" i="3"/>
  <c r="AF4979" i="3"/>
  <c r="AG4979" i="3"/>
  <c r="AH4979" i="3" s="1"/>
  <c r="AI4979" i="3"/>
  <c r="AJ4979" i="3" s="1"/>
  <c r="AK4979" i="3"/>
  <c r="AL4979" i="3"/>
  <c r="AM4979" i="3"/>
  <c r="AF4980" i="3"/>
  <c r="AG4980" i="3"/>
  <c r="AH4980" i="3" s="1"/>
  <c r="AI4980" i="3"/>
  <c r="AJ4980" i="3" s="1"/>
  <c r="AK4980" i="3"/>
  <c r="AL4980" i="3"/>
  <c r="AM4980" i="3"/>
  <c r="AF4981" i="3"/>
  <c r="AG4981" i="3"/>
  <c r="AH4981" i="3" s="1"/>
  <c r="AI4981" i="3"/>
  <c r="AJ4981" i="3" s="1"/>
  <c r="AK4981" i="3"/>
  <c r="AL4981" i="3"/>
  <c r="AM4981" i="3"/>
  <c r="AF4982" i="3"/>
  <c r="AG4982" i="3"/>
  <c r="AH4982" i="3" s="1"/>
  <c r="AI4982" i="3"/>
  <c r="AJ4982" i="3" s="1"/>
  <c r="AK4982" i="3"/>
  <c r="AL4982" i="3"/>
  <c r="AM4982" i="3"/>
  <c r="AF4983" i="3"/>
  <c r="AG4983" i="3"/>
  <c r="AH4983" i="3" s="1"/>
  <c r="AI4983" i="3"/>
  <c r="AJ4983" i="3" s="1"/>
  <c r="AK4983" i="3"/>
  <c r="AL4983" i="3"/>
  <c r="AM4983" i="3"/>
  <c r="AF4984" i="3"/>
  <c r="AG4984" i="3"/>
  <c r="AH4984" i="3" s="1"/>
  <c r="AI4984" i="3"/>
  <c r="AJ4984" i="3" s="1"/>
  <c r="AK4984" i="3"/>
  <c r="AL4984" i="3"/>
  <c r="AM4984" i="3"/>
  <c r="AF4985" i="3"/>
  <c r="AG4985" i="3"/>
  <c r="AH4985" i="3" s="1"/>
  <c r="AI4985" i="3"/>
  <c r="AJ4985" i="3" s="1"/>
  <c r="AK4985" i="3"/>
  <c r="AL4985" i="3"/>
  <c r="AM4985" i="3"/>
  <c r="AF4986" i="3"/>
  <c r="AG4986" i="3"/>
  <c r="AH4986" i="3" s="1"/>
  <c r="AI4986" i="3"/>
  <c r="AJ4986" i="3" s="1"/>
  <c r="AK4986" i="3"/>
  <c r="AL4986" i="3"/>
  <c r="AM4986" i="3"/>
  <c r="AF4987" i="3"/>
  <c r="AG4987" i="3"/>
  <c r="AH4987" i="3" s="1"/>
  <c r="AI4987" i="3"/>
  <c r="AJ4987" i="3" s="1"/>
  <c r="AK4987" i="3"/>
  <c r="AL4987" i="3"/>
  <c r="AM4987" i="3"/>
  <c r="AF4988" i="3"/>
  <c r="AG4988" i="3"/>
  <c r="AH4988" i="3" s="1"/>
  <c r="AI4988" i="3"/>
  <c r="AJ4988" i="3" s="1"/>
  <c r="AK4988" i="3"/>
  <c r="AL4988" i="3"/>
  <c r="AM4988" i="3"/>
  <c r="AF4989" i="3"/>
  <c r="AG4989" i="3"/>
  <c r="AH4989" i="3" s="1"/>
  <c r="AI4989" i="3"/>
  <c r="AJ4989" i="3" s="1"/>
  <c r="AK4989" i="3"/>
  <c r="AL4989" i="3"/>
  <c r="AM4989" i="3"/>
  <c r="AF4990" i="3"/>
  <c r="AG4990" i="3"/>
  <c r="AH4990" i="3" s="1"/>
  <c r="AI4990" i="3"/>
  <c r="AJ4990" i="3" s="1"/>
  <c r="AK4990" i="3"/>
  <c r="AL4990" i="3"/>
  <c r="AM4990" i="3"/>
  <c r="AF4991" i="3"/>
  <c r="AG4991" i="3"/>
  <c r="AH4991" i="3" s="1"/>
  <c r="AI4991" i="3"/>
  <c r="AJ4991" i="3" s="1"/>
  <c r="AK4991" i="3"/>
  <c r="AL4991" i="3"/>
  <c r="AM4991" i="3"/>
  <c r="AF4992" i="3"/>
  <c r="AG4992" i="3"/>
  <c r="AH4992" i="3" s="1"/>
  <c r="AI4992" i="3"/>
  <c r="AJ4992" i="3" s="1"/>
  <c r="AK4992" i="3"/>
  <c r="AL4992" i="3"/>
  <c r="AM4992" i="3"/>
  <c r="AF4993" i="3"/>
  <c r="AG4993" i="3"/>
  <c r="AH4993" i="3" s="1"/>
  <c r="AI4993" i="3"/>
  <c r="AJ4993" i="3" s="1"/>
  <c r="AK4993" i="3"/>
  <c r="AL4993" i="3"/>
  <c r="AM4993" i="3"/>
  <c r="AF4994" i="3"/>
  <c r="AG4994" i="3"/>
  <c r="AH4994" i="3" s="1"/>
  <c r="AI4994" i="3"/>
  <c r="AJ4994" i="3" s="1"/>
  <c r="AK4994" i="3"/>
  <c r="AL4994" i="3"/>
  <c r="AM4994" i="3"/>
  <c r="AF4995" i="3"/>
  <c r="AG4995" i="3"/>
  <c r="AH4995" i="3" s="1"/>
  <c r="AI4995" i="3"/>
  <c r="AJ4995" i="3" s="1"/>
  <c r="AK4995" i="3"/>
  <c r="AL4995" i="3"/>
  <c r="AM4995" i="3"/>
  <c r="AF4996" i="3"/>
  <c r="AG4996" i="3"/>
  <c r="AH4996" i="3" s="1"/>
  <c r="AI4996" i="3"/>
  <c r="AJ4996" i="3" s="1"/>
  <c r="AK4996" i="3"/>
  <c r="AL4996" i="3"/>
  <c r="AM4996" i="3"/>
  <c r="AF4997" i="3"/>
  <c r="AG4997" i="3"/>
  <c r="AH4997" i="3" s="1"/>
  <c r="AI4997" i="3"/>
  <c r="AJ4997" i="3" s="1"/>
  <c r="AK4997" i="3"/>
  <c r="AL4997" i="3"/>
  <c r="AM4997" i="3"/>
  <c r="AF4998" i="3"/>
  <c r="AG4998" i="3"/>
  <c r="AH4998" i="3" s="1"/>
  <c r="AI4998" i="3"/>
  <c r="AJ4998" i="3" s="1"/>
  <c r="AK4998" i="3"/>
  <c r="AL4998" i="3"/>
  <c r="AM4998" i="3"/>
  <c r="AF4999" i="3"/>
  <c r="AG4999" i="3"/>
  <c r="AH4999" i="3" s="1"/>
  <c r="AI4999" i="3"/>
  <c r="AJ4999" i="3" s="1"/>
  <c r="AK4999" i="3"/>
  <c r="AL4999" i="3"/>
  <c r="AM4999" i="3"/>
  <c r="AF5000" i="3"/>
  <c r="AG5000" i="3"/>
  <c r="AH5000" i="3" s="1"/>
  <c r="AI5000" i="3"/>
  <c r="AJ5000" i="3" s="1"/>
  <c r="AK5000" i="3"/>
  <c r="AL5000" i="3"/>
  <c r="AM5000" i="3"/>
  <c r="AF5001" i="3"/>
  <c r="AG5001" i="3"/>
  <c r="AH5001" i="3" s="1"/>
  <c r="AI5001" i="3"/>
  <c r="AJ5001" i="3" s="1"/>
  <c r="AK5001" i="3"/>
  <c r="AL5001" i="3"/>
  <c r="AM5001" i="3"/>
  <c r="AF5002" i="3"/>
  <c r="AG5002" i="3"/>
  <c r="AH5002" i="3" s="1"/>
  <c r="AI5002" i="3"/>
  <c r="AJ5002" i="3" s="1"/>
  <c r="AK5002" i="3"/>
  <c r="AL5002" i="3"/>
  <c r="AM5002" i="3"/>
  <c r="AF5003" i="3"/>
  <c r="AG5003" i="3"/>
  <c r="AH5003" i="3" s="1"/>
  <c r="AI5003" i="3"/>
  <c r="AJ5003" i="3" s="1"/>
  <c r="AK5003" i="3"/>
  <c r="AL5003" i="3"/>
  <c r="AM5003" i="3"/>
  <c r="AF5004" i="3"/>
  <c r="AG5004" i="3"/>
  <c r="AH5004" i="3" s="1"/>
  <c r="AI5004" i="3"/>
  <c r="AJ5004" i="3" s="1"/>
  <c r="AK5004" i="3"/>
  <c r="AL5004" i="3"/>
  <c r="AM5004" i="3"/>
  <c r="AF5005" i="3"/>
  <c r="AG5005" i="3"/>
  <c r="AH5005" i="3" s="1"/>
  <c r="AI5005" i="3"/>
  <c r="AJ5005" i="3" s="1"/>
  <c r="AK5005" i="3"/>
  <c r="AL5005" i="3"/>
  <c r="AM5005" i="3"/>
  <c r="AF5006" i="3"/>
  <c r="AG5006" i="3"/>
  <c r="AH5006" i="3" s="1"/>
  <c r="AI5006" i="3"/>
  <c r="AJ5006" i="3" s="1"/>
  <c r="AK5006" i="3"/>
  <c r="AL5006" i="3"/>
  <c r="AM5006" i="3"/>
  <c r="AF5007" i="3"/>
  <c r="AG5007" i="3"/>
  <c r="AH5007" i="3" s="1"/>
  <c r="AI5007" i="3"/>
  <c r="AJ5007" i="3" s="1"/>
  <c r="AK5007" i="3"/>
  <c r="AL5007" i="3"/>
  <c r="AM5007" i="3"/>
  <c r="AF5008" i="3"/>
  <c r="AG5008" i="3"/>
  <c r="AH5008" i="3" s="1"/>
  <c r="AI5008" i="3"/>
  <c r="AJ5008" i="3" s="1"/>
  <c r="AK5008" i="3"/>
  <c r="AL5008" i="3"/>
  <c r="AM5008" i="3"/>
  <c r="AF5009" i="3"/>
  <c r="AG5009" i="3"/>
  <c r="AH5009" i="3" s="1"/>
  <c r="AI5009" i="3"/>
  <c r="AJ5009" i="3" s="1"/>
  <c r="AK5009" i="3"/>
  <c r="AL5009" i="3"/>
  <c r="AM5009" i="3"/>
  <c r="AF5010" i="3"/>
  <c r="AG5010" i="3"/>
  <c r="AH5010" i="3" s="1"/>
  <c r="AI5010" i="3"/>
  <c r="AJ5010" i="3" s="1"/>
  <c r="AK5010" i="3"/>
  <c r="AL5010" i="3"/>
  <c r="AM5010" i="3"/>
  <c r="AF5011" i="3"/>
  <c r="AG5011" i="3"/>
  <c r="AH5011" i="3" s="1"/>
  <c r="AI5011" i="3"/>
  <c r="AJ5011" i="3" s="1"/>
  <c r="AK5011" i="3"/>
  <c r="AL5011" i="3"/>
  <c r="AM5011" i="3"/>
  <c r="AF5012" i="3"/>
  <c r="AG5012" i="3"/>
  <c r="AH5012" i="3" s="1"/>
  <c r="AI5012" i="3"/>
  <c r="AJ5012" i="3" s="1"/>
  <c r="AK5012" i="3"/>
  <c r="AL5012" i="3"/>
  <c r="AM5012" i="3"/>
  <c r="AF5013" i="3"/>
  <c r="AG5013" i="3"/>
  <c r="AH5013" i="3" s="1"/>
  <c r="AI5013" i="3"/>
  <c r="AJ5013" i="3" s="1"/>
  <c r="AK5013" i="3"/>
  <c r="AL5013" i="3"/>
  <c r="AM5013" i="3"/>
  <c r="AF5014" i="3"/>
  <c r="AG5014" i="3"/>
  <c r="AH5014" i="3" s="1"/>
  <c r="AI5014" i="3"/>
  <c r="AJ5014" i="3" s="1"/>
  <c r="AK5014" i="3"/>
  <c r="AL5014" i="3"/>
  <c r="AM5014" i="3"/>
  <c r="AF5015" i="3"/>
  <c r="AG5015" i="3"/>
  <c r="AH5015" i="3" s="1"/>
  <c r="AI5015" i="3"/>
  <c r="AJ5015" i="3" s="1"/>
  <c r="AK5015" i="3"/>
  <c r="AL5015" i="3"/>
  <c r="AM5015" i="3"/>
  <c r="AF5016" i="3"/>
  <c r="AG5016" i="3"/>
  <c r="AH5016" i="3" s="1"/>
  <c r="AI5016" i="3"/>
  <c r="AJ5016" i="3" s="1"/>
  <c r="AK5016" i="3"/>
  <c r="AL5016" i="3"/>
  <c r="AM5016" i="3"/>
  <c r="AF5017" i="3"/>
  <c r="AG5017" i="3"/>
  <c r="AH5017" i="3" s="1"/>
  <c r="AI5017" i="3"/>
  <c r="AJ5017" i="3" s="1"/>
  <c r="AK5017" i="3"/>
  <c r="AL5017" i="3"/>
  <c r="AM5017" i="3"/>
  <c r="AF5018" i="3"/>
  <c r="AG5018" i="3"/>
  <c r="AH5018" i="3" s="1"/>
  <c r="AI5018" i="3"/>
  <c r="AJ5018" i="3" s="1"/>
  <c r="AK5018" i="3"/>
  <c r="AL5018" i="3"/>
  <c r="AM5018" i="3"/>
  <c r="AF5019" i="3"/>
  <c r="AG5019" i="3"/>
  <c r="AH5019" i="3" s="1"/>
  <c r="AI5019" i="3"/>
  <c r="AJ5019" i="3" s="1"/>
  <c r="AK5019" i="3"/>
  <c r="AL5019" i="3"/>
  <c r="AM5019" i="3"/>
  <c r="AF5020" i="3"/>
  <c r="AG5020" i="3"/>
  <c r="AH5020" i="3" s="1"/>
  <c r="AI5020" i="3"/>
  <c r="AJ5020" i="3" s="1"/>
  <c r="AK5020" i="3"/>
  <c r="AL5020" i="3"/>
  <c r="AM5020" i="3"/>
  <c r="AF5021" i="3"/>
  <c r="AG5021" i="3"/>
  <c r="AH5021" i="3" s="1"/>
  <c r="AI5021" i="3"/>
  <c r="AJ5021" i="3" s="1"/>
  <c r="AK5021" i="3"/>
  <c r="AL5021" i="3"/>
  <c r="AM5021" i="3"/>
  <c r="AF5022" i="3"/>
  <c r="AG5022" i="3"/>
  <c r="AH5022" i="3" s="1"/>
  <c r="AI5022" i="3"/>
  <c r="AJ5022" i="3" s="1"/>
  <c r="AK5022" i="3"/>
  <c r="AL5022" i="3"/>
  <c r="AM5022" i="3"/>
  <c r="AF5023" i="3"/>
  <c r="AG5023" i="3"/>
  <c r="AH5023" i="3" s="1"/>
  <c r="AI5023" i="3"/>
  <c r="AJ5023" i="3" s="1"/>
  <c r="AK5023" i="3"/>
  <c r="AL5023" i="3"/>
  <c r="AM5023" i="3"/>
  <c r="AF5024" i="3"/>
  <c r="AG5024" i="3"/>
  <c r="AH5024" i="3" s="1"/>
  <c r="AI5024" i="3"/>
  <c r="AJ5024" i="3" s="1"/>
  <c r="AK5024" i="3"/>
  <c r="AL5024" i="3"/>
  <c r="AM5024" i="3"/>
  <c r="AF5025" i="3"/>
  <c r="AG5025" i="3"/>
  <c r="AH5025" i="3" s="1"/>
  <c r="AI5025" i="3"/>
  <c r="AJ5025" i="3" s="1"/>
  <c r="AK5025" i="3"/>
  <c r="AL5025" i="3"/>
  <c r="AM5025" i="3"/>
  <c r="AF5026" i="3"/>
  <c r="AG5026" i="3"/>
  <c r="AH5026" i="3" s="1"/>
  <c r="AI5026" i="3"/>
  <c r="AJ5026" i="3" s="1"/>
  <c r="AK5026" i="3"/>
  <c r="AL5026" i="3"/>
  <c r="AM5026" i="3"/>
  <c r="AF5027" i="3"/>
  <c r="AG5027" i="3"/>
  <c r="AH5027" i="3" s="1"/>
  <c r="AI5027" i="3"/>
  <c r="AJ5027" i="3" s="1"/>
  <c r="AK5027" i="3"/>
  <c r="AL5027" i="3"/>
  <c r="AM5027" i="3"/>
  <c r="AF5028" i="3"/>
  <c r="AG5028" i="3"/>
  <c r="AH5028" i="3" s="1"/>
  <c r="AI5028" i="3"/>
  <c r="AJ5028" i="3" s="1"/>
  <c r="AK5028" i="3"/>
  <c r="AL5028" i="3"/>
  <c r="AM5028" i="3"/>
  <c r="AF5029" i="3"/>
  <c r="AG5029" i="3"/>
  <c r="AH5029" i="3" s="1"/>
  <c r="AI5029" i="3"/>
  <c r="AJ5029" i="3" s="1"/>
  <c r="AK5029" i="3"/>
  <c r="AL5029" i="3"/>
  <c r="AM5029" i="3"/>
  <c r="AF5030" i="3"/>
  <c r="AG5030" i="3"/>
  <c r="AH5030" i="3" s="1"/>
  <c r="AI5030" i="3"/>
  <c r="AJ5030" i="3" s="1"/>
  <c r="AK5030" i="3"/>
  <c r="AL5030" i="3"/>
  <c r="AM5030" i="3"/>
  <c r="AF5031" i="3"/>
  <c r="AG5031" i="3"/>
  <c r="AH5031" i="3" s="1"/>
  <c r="AI5031" i="3"/>
  <c r="AJ5031" i="3" s="1"/>
  <c r="AK5031" i="3"/>
  <c r="AL5031" i="3"/>
  <c r="AM5031" i="3"/>
  <c r="AF5032" i="3"/>
  <c r="AG5032" i="3"/>
  <c r="AH5032" i="3" s="1"/>
  <c r="AI5032" i="3"/>
  <c r="AJ5032" i="3" s="1"/>
  <c r="AK5032" i="3"/>
  <c r="AL5032" i="3"/>
  <c r="AM5032" i="3"/>
  <c r="AF5033" i="3"/>
  <c r="AG5033" i="3"/>
  <c r="AH5033" i="3" s="1"/>
  <c r="AI5033" i="3"/>
  <c r="AJ5033" i="3" s="1"/>
  <c r="AK5033" i="3"/>
  <c r="AL5033" i="3"/>
  <c r="AM5033" i="3"/>
  <c r="AF5034" i="3"/>
  <c r="AG5034" i="3"/>
  <c r="AH5034" i="3" s="1"/>
  <c r="AI5034" i="3"/>
  <c r="AJ5034" i="3" s="1"/>
  <c r="AK5034" i="3"/>
  <c r="AL5034" i="3"/>
  <c r="AM5034" i="3"/>
  <c r="AF5035" i="3"/>
  <c r="AG5035" i="3"/>
  <c r="AH5035" i="3" s="1"/>
  <c r="AI5035" i="3"/>
  <c r="AJ5035" i="3" s="1"/>
  <c r="AK5035" i="3"/>
  <c r="AL5035" i="3"/>
  <c r="AM5035" i="3"/>
  <c r="AF5036" i="3"/>
  <c r="AG5036" i="3"/>
  <c r="AH5036" i="3" s="1"/>
  <c r="AI5036" i="3"/>
  <c r="AJ5036" i="3" s="1"/>
  <c r="AK5036" i="3"/>
  <c r="AL5036" i="3"/>
  <c r="AM5036" i="3"/>
  <c r="AF5037" i="3"/>
  <c r="AG5037" i="3"/>
  <c r="AH5037" i="3" s="1"/>
  <c r="AI5037" i="3"/>
  <c r="AJ5037" i="3" s="1"/>
  <c r="AK5037" i="3"/>
  <c r="AL5037" i="3"/>
  <c r="AM5037" i="3"/>
  <c r="AF5038" i="3"/>
  <c r="AG5038" i="3"/>
  <c r="AH5038" i="3" s="1"/>
  <c r="AI5038" i="3"/>
  <c r="AJ5038" i="3" s="1"/>
  <c r="AK5038" i="3"/>
  <c r="AL5038" i="3"/>
  <c r="AM5038" i="3"/>
  <c r="AF5039" i="3"/>
  <c r="AG5039" i="3"/>
  <c r="AH5039" i="3" s="1"/>
  <c r="AI5039" i="3"/>
  <c r="AJ5039" i="3" s="1"/>
  <c r="AK5039" i="3"/>
  <c r="AL5039" i="3"/>
  <c r="AM5039" i="3"/>
  <c r="AF5040" i="3"/>
  <c r="AG5040" i="3"/>
  <c r="AH5040" i="3" s="1"/>
  <c r="AI5040" i="3"/>
  <c r="AJ5040" i="3" s="1"/>
  <c r="AK5040" i="3"/>
  <c r="AL5040" i="3"/>
  <c r="AM5040" i="3"/>
  <c r="AF5041" i="3"/>
  <c r="AG5041" i="3"/>
  <c r="AH5041" i="3" s="1"/>
  <c r="AI5041" i="3"/>
  <c r="AJ5041" i="3" s="1"/>
  <c r="AK5041" i="3"/>
  <c r="AL5041" i="3"/>
  <c r="AM5041" i="3"/>
  <c r="AF5042" i="3"/>
  <c r="AG5042" i="3"/>
  <c r="AH5042" i="3" s="1"/>
  <c r="AI5042" i="3"/>
  <c r="AJ5042" i="3" s="1"/>
  <c r="AK5042" i="3"/>
  <c r="AL5042" i="3"/>
  <c r="AM5042" i="3"/>
  <c r="AF5043" i="3"/>
  <c r="AG5043" i="3"/>
  <c r="AH5043" i="3" s="1"/>
  <c r="AI5043" i="3"/>
  <c r="AJ5043" i="3" s="1"/>
  <c r="AK5043" i="3"/>
  <c r="AL5043" i="3"/>
  <c r="AM5043" i="3"/>
  <c r="AF5044" i="3"/>
  <c r="AG5044" i="3"/>
  <c r="AH5044" i="3" s="1"/>
  <c r="AI5044" i="3"/>
  <c r="AJ5044" i="3" s="1"/>
  <c r="AK5044" i="3"/>
  <c r="AL5044" i="3"/>
  <c r="AM5044" i="3"/>
  <c r="AF5045" i="3"/>
  <c r="AG5045" i="3"/>
  <c r="AH5045" i="3" s="1"/>
  <c r="AI5045" i="3"/>
  <c r="AJ5045" i="3" s="1"/>
  <c r="AK5045" i="3"/>
  <c r="AL5045" i="3"/>
  <c r="AM5045" i="3"/>
  <c r="AF5046" i="3"/>
  <c r="AG5046" i="3"/>
  <c r="AH5046" i="3" s="1"/>
  <c r="AI5046" i="3"/>
  <c r="AJ5046" i="3" s="1"/>
  <c r="AK5046" i="3"/>
  <c r="AL5046" i="3"/>
  <c r="AM5046" i="3"/>
  <c r="AF5047" i="3"/>
  <c r="AG5047" i="3"/>
  <c r="AH5047" i="3" s="1"/>
  <c r="AI5047" i="3"/>
  <c r="AJ5047" i="3" s="1"/>
  <c r="AK5047" i="3"/>
  <c r="AL5047" i="3"/>
  <c r="AM5047" i="3"/>
  <c r="AF5048" i="3"/>
  <c r="AG5048" i="3"/>
  <c r="AH5048" i="3" s="1"/>
  <c r="AI5048" i="3"/>
  <c r="AJ5048" i="3" s="1"/>
  <c r="AK5048" i="3"/>
  <c r="AL5048" i="3"/>
  <c r="AM5048" i="3"/>
  <c r="AF5049" i="3"/>
  <c r="AG5049" i="3"/>
  <c r="AH5049" i="3" s="1"/>
  <c r="AI5049" i="3"/>
  <c r="AJ5049" i="3" s="1"/>
  <c r="AK5049" i="3"/>
  <c r="AL5049" i="3"/>
  <c r="AM5049" i="3"/>
  <c r="AF5050" i="3"/>
  <c r="AG5050" i="3"/>
  <c r="AH5050" i="3" s="1"/>
  <c r="AI5050" i="3"/>
  <c r="AJ5050" i="3" s="1"/>
  <c r="AK5050" i="3"/>
  <c r="AL5050" i="3"/>
  <c r="AM5050" i="3"/>
  <c r="AF5051" i="3"/>
  <c r="AG5051" i="3"/>
  <c r="AH5051" i="3" s="1"/>
  <c r="AI5051" i="3"/>
  <c r="AJ5051" i="3" s="1"/>
  <c r="AK5051" i="3"/>
  <c r="AL5051" i="3"/>
  <c r="AM5051" i="3"/>
  <c r="AF5052" i="3"/>
  <c r="AG5052" i="3"/>
  <c r="AH5052" i="3" s="1"/>
  <c r="AI5052" i="3"/>
  <c r="AJ5052" i="3" s="1"/>
  <c r="AK5052" i="3"/>
  <c r="AL5052" i="3"/>
  <c r="AM5052" i="3"/>
  <c r="AF5053" i="3"/>
  <c r="AG5053" i="3"/>
  <c r="AH5053" i="3" s="1"/>
  <c r="AI5053" i="3"/>
  <c r="AJ5053" i="3" s="1"/>
  <c r="AK5053" i="3"/>
  <c r="AL5053" i="3"/>
  <c r="AM5053" i="3"/>
  <c r="AF5054" i="3"/>
  <c r="AG5054" i="3"/>
  <c r="AH5054" i="3" s="1"/>
  <c r="AI5054" i="3"/>
  <c r="AJ5054" i="3" s="1"/>
  <c r="AK5054" i="3"/>
  <c r="AL5054" i="3"/>
  <c r="AM5054" i="3"/>
  <c r="AF5055" i="3"/>
  <c r="AG5055" i="3"/>
  <c r="AH5055" i="3" s="1"/>
  <c r="AI5055" i="3"/>
  <c r="AJ5055" i="3" s="1"/>
  <c r="AK5055" i="3"/>
  <c r="AL5055" i="3"/>
  <c r="AM5055" i="3"/>
  <c r="AF5056" i="3"/>
  <c r="AG5056" i="3"/>
  <c r="AH5056" i="3" s="1"/>
  <c r="AI5056" i="3"/>
  <c r="AJ5056" i="3" s="1"/>
  <c r="AK5056" i="3"/>
  <c r="AL5056" i="3"/>
  <c r="AM5056" i="3"/>
  <c r="AF5057" i="3"/>
  <c r="AG5057" i="3"/>
  <c r="AH5057" i="3" s="1"/>
  <c r="AI5057" i="3"/>
  <c r="AJ5057" i="3" s="1"/>
  <c r="AK5057" i="3"/>
  <c r="AL5057" i="3"/>
  <c r="AM5057" i="3"/>
  <c r="AF5058" i="3"/>
  <c r="AG5058" i="3"/>
  <c r="AH5058" i="3" s="1"/>
  <c r="AI5058" i="3"/>
  <c r="AJ5058" i="3" s="1"/>
  <c r="AK5058" i="3"/>
  <c r="AL5058" i="3"/>
  <c r="AM5058" i="3"/>
  <c r="AF5059" i="3"/>
  <c r="AG5059" i="3"/>
  <c r="AH5059" i="3" s="1"/>
  <c r="AI5059" i="3"/>
  <c r="AJ5059" i="3" s="1"/>
  <c r="AK5059" i="3"/>
  <c r="AL5059" i="3"/>
  <c r="AM5059" i="3"/>
  <c r="AF5060" i="3"/>
  <c r="AG5060" i="3"/>
  <c r="AH5060" i="3" s="1"/>
  <c r="AI5060" i="3"/>
  <c r="AJ5060" i="3" s="1"/>
  <c r="AK5060" i="3"/>
  <c r="AL5060" i="3"/>
  <c r="AM5060" i="3"/>
  <c r="AF5061" i="3"/>
  <c r="AG5061" i="3"/>
  <c r="AH5061" i="3" s="1"/>
  <c r="AI5061" i="3"/>
  <c r="AJ5061" i="3" s="1"/>
  <c r="AK5061" i="3"/>
  <c r="AL5061" i="3"/>
  <c r="AM5061" i="3"/>
  <c r="AF5062" i="3"/>
  <c r="AG5062" i="3"/>
  <c r="AH5062" i="3" s="1"/>
  <c r="AI5062" i="3"/>
  <c r="AJ5062" i="3" s="1"/>
  <c r="AK5062" i="3"/>
  <c r="AL5062" i="3"/>
  <c r="AM5062" i="3"/>
  <c r="AF5063" i="3"/>
  <c r="AG5063" i="3"/>
  <c r="AH5063" i="3" s="1"/>
  <c r="AI5063" i="3"/>
  <c r="AJ5063" i="3" s="1"/>
  <c r="AK5063" i="3"/>
  <c r="AL5063" i="3"/>
  <c r="AM5063" i="3"/>
  <c r="AF5064" i="3"/>
  <c r="AG5064" i="3"/>
  <c r="AH5064" i="3" s="1"/>
  <c r="AI5064" i="3"/>
  <c r="AJ5064" i="3" s="1"/>
  <c r="AK5064" i="3"/>
  <c r="AL5064" i="3"/>
  <c r="AM5064" i="3"/>
  <c r="AF5065" i="3"/>
  <c r="AG5065" i="3"/>
  <c r="AH5065" i="3" s="1"/>
  <c r="AI5065" i="3"/>
  <c r="AJ5065" i="3" s="1"/>
  <c r="AK5065" i="3"/>
  <c r="AL5065" i="3"/>
  <c r="AM5065" i="3"/>
  <c r="AF5066" i="3"/>
  <c r="AG5066" i="3"/>
  <c r="AH5066" i="3" s="1"/>
  <c r="AI5066" i="3"/>
  <c r="AJ5066" i="3" s="1"/>
  <c r="AK5066" i="3"/>
  <c r="AL5066" i="3"/>
  <c r="AM5066" i="3"/>
  <c r="AF5067" i="3"/>
  <c r="AG5067" i="3"/>
  <c r="AH5067" i="3" s="1"/>
  <c r="AI5067" i="3"/>
  <c r="AJ5067" i="3" s="1"/>
  <c r="AK5067" i="3"/>
  <c r="AL5067" i="3"/>
  <c r="AM5067" i="3"/>
  <c r="AF5068" i="3"/>
  <c r="AG5068" i="3"/>
  <c r="AH5068" i="3" s="1"/>
  <c r="AI5068" i="3"/>
  <c r="AJ5068" i="3" s="1"/>
  <c r="AK5068" i="3"/>
  <c r="AL5068" i="3"/>
  <c r="AM5068" i="3"/>
  <c r="AF5069" i="3"/>
  <c r="AG5069" i="3"/>
  <c r="AH5069" i="3" s="1"/>
  <c r="AI5069" i="3"/>
  <c r="AJ5069" i="3" s="1"/>
  <c r="AK5069" i="3"/>
  <c r="AL5069" i="3"/>
  <c r="AM5069" i="3"/>
  <c r="AF5070" i="3"/>
  <c r="AG5070" i="3"/>
  <c r="AH5070" i="3" s="1"/>
  <c r="AI5070" i="3"/>
  <c r="AJ5070" i="3" s="1"/>
  <c r="AK5070" i="3"/>
  <c r="AL5070" i="3"/>
  <c r="AM5070" i="3"/>
  <c r="AF5071" i="3"/>
  <c r="AG5071" i="3"/>
  <c r="AH5071" i="3" s="1"/>
  <c r="AI5071" i="3"/>
  <c r="AJ5071" i="3" s="1"/>
  <c r="AK5071" i="3"/>
  <c r="AL5071" i="3"/>
  <c r="AM5071" i="3"/>
  <c r="AF5072" i="3"/>
  <c r="AG5072" i="3"/>
  <c r="AH5072" i="3" s="1"/>
  <c r="AI5072" i="3"/>
  <c r="AJ5072" i="3" s="1"/>
  <c r="AK5072" i="3"/>
  <c r="AL5072" i="3"/>
  <c r="AM5072" i="3"/>
  <c r="AF5073" i="3"/>
  <c r="AG5073" i="3"/>
  <c r="AH5073" i="3" s="1"/>
  <c r="AI5073" i="3"/>
  <c r="AJ5073" i="3" s="1"/>
  <c r="AK5073" i="3"/>
  <c r="AL5073" i="3"/>
  <c r="AM5073" i="3"/>
  <c r="AF5074" i="3"/>
  <c r="AG5074" i="3"/>
  <c r="AH5074" i="3" s="1"/>
  <c r="AI5074" i="3"/>
  <c r="AJ5074" i="3" s="1"/>
  <c r="AK5074" i="3"/>
  <c r="AL5074" i="3"/>
  <c r="AM5074" i="3"/>
  <c r="AF5075" i="3"/>
  <c r="AG5075" i="3"/>
  <c r="AH5075" i="3" s="1"/>
  <c r="AI5075" i="3"/>
  <c r="AJ5075" i="3" s="1"/>
  <c r="AK5075" i="3"/>
  <c r="AL5075" i="3"/>
  <c r="AM5075" i="3"/>
  <c r="AF5076" i="3"/>
  <c r="AG5076" i="3"/>
  <c r="AH5076" i="3" s="1"/>
  <c r="AI5076" i="3"/>
  <c r="AJ5076" i="3" s="1"/>
  <c r="AK5076" i="3"/>
  <c r="AL5076" i="3"/>
  <c r="AM5076" i="3"/>
  <c r="AF5077" i="3"/>
  <c r="AG5077" i="3"/>
  <c r="AH5077" i="3" s="1"/>
  <c r="AI5077" i="3"/>
  <c r="AJ5077" i="3" s="1"/>
  <c r="AK5077" i="3"/>
  <c r="AL5077" i="3"/>
  <c r="AM5077" i="3"/>
  <c r="AF5078" i="3"/>
  <c r="AG5078" i="3"/>
  <c r="AH5078" i="3" s="1"/>
  <c r="AI5078" i="3"/>
  <c r="AJ5078" i="3" s="1"/>
  <c r="AK5078" i="3"/>
  <c r="AL5078" i="3"/>
  <c r="AM5078" i="3"/>
  <c r="AF5079" i="3"/>
  <c r="AG5079" i="3"/>
  <c r="AH5079" i="3" s="1"/>
  <c r="AI5079" i="3"/>
  <c r="AJ5079" i="3" s="1"/>
  <c r="AK5079" i="3"/>
  <c r="AL5079" i="3"/>
  <c r="AM5079" i="3"/>
  <c r="AF5080" i="3"/>
  <c r="AG5080" i="3"/>
  <c r="AH5080" i="3" s="1"/>
  <c r="AI5080" i="3"/>
  <c r="AJ5080" i="3" s="1"/>
  <c r="AK5080" i="3"/>
  <c r="AL5080" i="3"/>
  <c r="AM5080" i="3"/>
  <c r="AF5081" i="3"/>
  <c r="AG5081" i="3"/>
  <c r="AH5081" i="3" s="1"/>
  <c r="AI5081" i="3"/>
  <c r="AJ5081" i="3" s="1"/>
  <c r="AK5081" i="3"/>
  <c r="AL5081" i="3"/>
  <c r="AM5081" i="3"/>
  <c r="AF5082" i="3"/>
  <c r="AG5082" i="3"/>
  <c r="AH5082" i="3" s="1"/>
  <c r="AI5082" i="3"/>
  <c r="AJ5082" i="3" s="1"/>
  <c r="AK5082" i="3"/>
  <c r="AL5082" i="3"/>
  <c r="AM5082" i="3"/>
  <c r="AF5083" i="3"/>
  <c r="AG5083" i="3"/>
  <c r="AH5083" i="3" s="1"/>
  <c r="AI5083" i="3"/>
  <c r="AJ5083" i="3" s="1"/>
  <c r="AK5083" i="3"/>
  <c r="AL5083" i="3"/>
  <c r="AM5083" i="3"/>
  <c r="AF5084" i="3"/>
  <c r="AG5084" i="3"/>
  <c r="AH5084" i="3" s="1"/>
  <c r="AI5084" i="3"/>
  <c r="AJ5084" i="3" s="1"/>
  <c r="AK5084" i="3"/>
  <c r="AL5084" i="3"/>
  <c r="AM5084" i="3"/>
  <c r="AF5085" i="3"/>
  <c r="AG5085" i="3"/>
  <c r="AH5085" i="3" s="1"/>
  <c r="AI5085" i="3"/>
  <c r="AJ5085" i="3" s="1"/>
  <c r="AK5085" i="3"/>
  <c r="AL5085" i="3"/>
  <c r="AM5085" i="3"/>
  <c r="AF5086" i="3"/>
  <c r="AG5086" i="3"/>
  <c r="AH5086" i="3" s="1"/>
  <c r="AI5086" i="3"/>
  <c r="AJ5086" i="3" s="1"/>
  <c r="AK5086" i="3"/>
  <c r="AL5086" i="3"/>
  <c r="AM5086" i="3"/>
  <c r="AF5087" i="3"/>
  <c r="AG5087" i="3"/>
  <c r="AH5087" i="3" s="1"/>
  <c r="AI5087" i="3"/>
  <c r="AJ5087" i="3" s="1"/>
  <c r="AK5087" i="3"/>
  <c r="AL5087" i="3"/>
  <c r="AM5087" i="3"/>
  <c r="AF5088" i="3"/>
  <c r="AG5088" i="3"/>
  <c r="AH5088" i="3" s="1"/>
  <c r="AI5088" i="3"/>
  <c r="AJ5088" i="3" s="1"/>
  <c r="AK5088" i="3"/>
  <c r="AL5088" i="3"/>
  <c r="AM5088" i="3"/>
  <c r="AF5089" i="3"/>
  <c r="AG5089" i="3"/>
  <c r="AH5089" i="3" s="1"/>
  <c r="AI5089" i="3"/>
  <c r="AJ5089" i="3" s="1"/>
  <c r="AK5089" i="3"/>
  <c r="AL5089" i="3"/>
  <c r="AM5089" i="3"/>
  <c r="AF5090" i="3"/>
  <c r="AG5090" i="3"/>
  <c r="AH5090" i="3" s="1"/>
  <c r="AI5090" i="3"/>
  <c r="AJ5090" i="3" s="1"/>
  <c r="AK5090" i="3"/>
  <c r="AL5090" i="3"/>
  <c r="AM5090" i="3"/>
  <c r="AF5091" i="3"/>
  <c r="AG5091" i="3"/>
  <c r="AH5091" i="3" s="1"/>
  <c r="AI5091" i="3"/>
  <c r="AJ5091" i="3" s="1"/>
  <c r="AK5091" i="3"/>
  <c r="AL5091" i="3"/>
  <c r="AM5091" i="3"/>
  <c r="AF5092" i="3"/>
  <c r="AG5092" i="3"/>
  <c r="AH5092" i="3" s="1"/>
  <c r="AI5092" i="3"/>
  <c r="AJ5092" i="3" s="1"/>
  <c r="AK5092" i="3"/>
  <c r="AL5092" i="3"/>
  <c r="AM5092" i="3"/>
  <c r="AF5093" i="3"/>
  <c r="AG5093" i="3"/>
  <c r="AH5093" i="3" s="1"/>
  <c r="AI5093" i="3"/>
  <c r="AJ5093" i="3" s="1"/>
  <c r="AK5093" i="3"/>
  <c r="AL5093" i="3"/>
  <c r="AM5093" i="3"/>
  <c r="AF5094" i="3"/>
  <c r="AG5094" i="3"/>
  <c r="AH5094" i="3" s="1"/>
  <c r="AI5094" i="3"/>
  <c r="AJ5094" i="3" s="1"/>
  <c r="AK5094" i="3"/>
  <c r="AL5094" i="3"/>
  <c r="AM5094" i="3"/>
  <c r="AF5095" i="3"/>
  <c r="AG5095" i="3"/>
  <c r="AH5095" i="3" s="1"/>
  <c r="AI5095" i="3"/>
  <c r="AJ5095" i="3" s="1"/>
  <c r="AK5095" i="3"/>
  <c r="AL5095" i="3"/>
  <c r="AM5095" i="3"/>
  <c r="AF5096" i="3"/>
  <c r="AG5096" i="3"/>
  <c r="AH5096" i="3" s="1"/>
  <c r="AI5096" i="3"/>
  <c r="AJ5096" i="3" s="1"/>
  <c r="AK5096" i="3"/>
  <c r="AL5096" i="3"/>
  <c r="AM5096" i="3"/>
  <c r="AF5097" i="3"/>
  <c r="AG5097" i="3"/>
  <c r="AH5097" i="3" s="1"/>
  <c r="AI5097" i="3"/>
  <c r="AJ5097" i="3" s="1"/>
  <c r="AK5097" i="3"/>
  <c r="AL5097" i="3"/>
  <c r="AM5097" i="3"/>
  <c r="AF5098" i="3"/>
  <c r="AG5098" i="3"/>
  <c r="AH5098" i="3" s="1"/>
  <c r="AI5098" i="3"/>
  <c r="AJ5098" i="3" s="1"/>
  <c r="AK5098" i="3"/>
  <c r="AL5098" i="3"/>
  <c r="AM5098" i="3"/>
  <c r="AF5099" i="3"/>
  <c r="AG5099" i="3"/>
  <c r="AH5099" i="3" s="1"/>
  <c r="AI5099" i="3"/>
  <c r="AJ5099" i="3" s="1"/>
  <c r="AK5099" i="3"/>
  <c r="AL5099" i="3"/>
  <c r="AM5099" i="3"/>
  <c r="AF5100" i="3"/>
  <c r="AG5100" i="3"/>
  <c r="AH5100" i="3" s="1"/>
  <c r="AI5100" i="3"/>
  <c r="AJ5100" i="3" s="1"/>
  <c r="AK5100" i="3"/>
  <c r="AL5100" i="3"/>
  <c r="AM5100" i="3"/>
  <c r="AF5101" i="3"/>
  <c r="AG5101" i="3"/>
  <c r="AH5101" i="3" s="1"/>
  <c r="AI5101" i="3"/>
  <c r="AJ5101" i="3" s="1"/>
  <c r="AK5101" i="3"/>
  <c r="AL5101" i="3"/>
  <c r="AM5101" i="3"/>
  <c r="AF5102" i="3"/>
  <c r="AG5102" i="3"/>
  <c r="AH5102" i="3" s="1"/>
  <c r="AI5102" i="3"/>
  <c r="AJ5102" i="3" s="1"/>
  <c r="AK5102" i="3"/>
  <c r="AL5102" i="3"/>
  <c r="AM5102" i="3"/>
  <c r="AF5103" i="3"/>
  <c r="AG5103" i="3"/>
  <c r="AH5103" i="3" s="1"/>
  <c r="AI5103" i="3"/>
  <c r="AJ5103" i="3" s="1"/>
  <c r="AK5103" i="3"/>
  <c r="AL5103" i="3"/>
  <c r="AM5103" i="3"/>
  <c r="AF5104" i="3"/>
  <c r="AG5104" i="3"/>
  <c r="AH5104" i="3" s="1"/>
  <c r="AI5104" i="3"/>
  <c r="AJ5104" i="3" s="1"/>
  <c r="AK5104" i="3"/>
  <c r="AL5104" i="3"/>
  <c r="AM5104" i="3"/>
  <c r="AF5105" i="3"/>
  <c r="AG5105" i="3"/>
  <c r="AH5105" i="3" s="1"/>
  <c r="AI5105" i="3"/>
  <c r="AJ5105" i="3" s="1"/>
  <c r="AK5105" i="3"/>
  <c r="AL5105" i="3"/>
  <c r="AM5105" i="3"/>
  <c r="AF5106" i="3"/>
  <c r="AG5106" i="3"/>
  <c r="AH5106" i="3" s="1"/>
  <c r="AI5106" i="3"/>
  <c r="AJ5106" i="3" s="1"/>
  <c r="AK5106" i="3"/>
  <c r="AL5106" i="3"/>
  <c r="AM5106" i="3"/>
  <c r="AF5107" i="3"/>
  <c r="AG5107" i="3"/>
  <c r="AH5107" i="3" s="1"/>
  <c r="AI5107" i="3"/>
  <c r="AJ5107" i="3" s="1"/>
  <c r="AK5107" i="3"/>
  <c r="AL5107" i="3"/>
  <c r="AM5107" i="3"/>
  <c r="AF5108" i="3"/>
  <c r="AG5108" i="3"/>
  <c r="AH5108" i="3" s="1"/>
  <c r="AI5108" i="3"/>
  <c r="AJ5108" i="3" s="1"/>
  <c r="AK5108" i="3"/>
  <c r="AL5108" i="3"/>
  <c r="AM5108" i="3"/>
  <c r="AF5109" i="3"/>
  <c r="AG5109" i="3"/>
  <c r="AH5109" i="3" s="1"/>
  <c r="AI5109" i="3"/>
  <c r="AJ5109" i="3" s="1"/>
  <c r="AK5109" i="3"/>
  <c r="AL5109" i="3"/>
  <c r="AM5109" i="3"/>
  <c r="AA4961" i="3"/>
  <c r="AD4961" i="3" s="1"/>
  <c r="AA4962" i="3"/>
  <c r="AD4962" i="3" s="1"/>
  <c r="AA4963" i="3"/>
  <c r="AD4963" i="3" s="1"/>
  <c r="AA4964" i="3"/>
  <c r="AD4964" i="3" s="1"/>
  <c r="AA4965" i="3"/>
  <c r="AD4965" i="3" s="1"/>
  <c r="AA4966" i="3"/>
  <c r="AD4966" i="3" s="1"/>
  <c r="AA4967" i="3"/>
  <c r="AD4967" i="3" s="1"/>
  <c r="AA4968" i="3"/>
  <c r="AD4968" i="3" s="1"/>
  <c r="AA4969" i="3"/>
  <c r="AD4969" i="3" s="1"/>
  <c r="AA4970" i="3"/>
  <c r="AD4970" i="3" s="1"/>
  <c r="AA4971" i="3"/>
  <c r="AD4971" i="3" s="1"/>
  <c r="AA4972" i="3"/>
  <c r="AD4972" i="3" s="1"/>
  <c r="AA4973" i="3"/>
  <c r="AD4973" i="3" s="1"/>
  <c r="AA4974" i="3"/>
  <c r="AD4974" i="3" s="1"/>
  <c r="AA4975" i="3"/>
  <c r="AD4975" i="3" s="1"/>
  <c r="AA4976" i="3"/>
  <c r="AD4976" i="3" s="1"/>
  <c r="AA4977" i="3"/>
  <c r="AD4977" i="3" s="1"/>
  <c r="AA4978" i="3"/>
  <c r="AD4978" i="3" s="1"/>
  <c r="AA4979" i="3"/>
  <c r="AD4979" i="3" s="1"/>
  <c r="AA4980" i="3"/>
  <c r="AD4980" i="3" s="1"/>
  <c r="AA4981" i="3"/>
  <c r="AD4981" i="3" s="1"/>
  <c r="AA4982" i="3"/>
  <c r="AD4982" i="3" s="1"/>
  <c r="AA4983" i="3"/>
  <c r="AD4983" i="3" s="1"/>
  <c r="AA4984" i="3"/>
  <c r="AD4984" i="3" s="1"/>
  <c r="AA4985" i="3"/>
  <c r="AD4985" i="3" s="1"/>
  <c r="AA4986" i="3"/>
  <c r="AD4986" i="3" s="1"/>
  <c r="AA4987" i="3"/>
  <c r="AD4987" i="3" s="1"/>
  <c r="AA4988" i="3"/>
  <c r="AD4988" i="3" s="1"/>
  <c r="AA4989" i="3"/>
  <c r="AD4989" i="3" s="1"/>
  <c r="AA4990" i="3"/>
  <c r="AD4990" i="3" s="1"/>
  <c r="AA4991" i="3"/>
  <c r="AD4991" i="3" s="1"/>
  <c r="AA4992" i="3"/>
  <c r="AD4992" i="3" s="1"/>
  <c r="AA4993" i="3"/>
  <c r="AD4993" i="3" s="1"/>
  <c r="AA4994" i="3"/>
  <c r="AD4994" i="3" s="1"/>
  <c r="AA4995" i="3"/>
  <c r="AD4995" i="3" s="1"/>
  <c r="AA4996" i="3"/>
  <c r="AD4996" i="3" s="1"/>
  <c r="AA4997" i="3"/>
  <c r="AD4997" i="3" s="1"/>
  <c r="AA4998" i="3"/>
  <c r="AD4998" i="3" s="1"/>
  <c r="AA4999" i="3"/>
  <c r="AD4999" i="3" s="1"/>
  <c r="AA5000" i="3"/>
  <c r="AD5000" i="3" s="1"/>
  <c r="AA5001" i="3"/>
  <c r="AD5001" i="3" s="1"/>
  <c r="AA5002" i="3"/>
  <c r="AD5002" i="3" s="1"/>
  <c r="AA5003" i="3"/>
  <c r="AD5003" i="3" s="1"/>
  <c r="AA5004" i="3"/>
  <c r="AD5004" i="3" s="1"/>
  <c r="AA5005" i="3"/>
  <c r="AD5005" i="3" s="1"/>
  <c r="AA5006" i="3"/>
  <c r="AD5006" i="3" s="1"/>
  <c r="AA5007" i="3"/>
  <c r="AD5007" i="3" s="1"/>
  <c r="AA5008" i="3"/>
  <c r="AD5008" i="3" s="1"/>
  <c r="AA5009" i="3"/>
  <c r="AD5009" i="3" s="1"/>
  <c r="AA5010" i="3"/>
  <c r="AD5010" i="3" s="1"/>
  <c r="AA5011" i="3"/>
  <c r="AD5011" i="3" s="1"/>
  <c r="AA5012" i="3"/>
  <c r="AD5012" i="3" s="1"/>
  <c r="AA5013" i="3"/>
  <c r="AD5013" i="3" s="1"/>
  <c r="AA5014" i="3"/>
  <c r="AD5014" i="3" s="1"/>
  <c r="AA5015" i="3"/>
  <c r="AD5015" i="3" s="1"/>
  <c r="AA5016" i="3"/>
  <c r="AD5016" i="3" s="1"/>
  <c r="AA5017" i="3"/>
  <c r="AD5017" i="3" s="1"/>
  <c r="AA5018" i="3"/>
  <c r="AD5018" i="3" s="1"/>
  <c r="AA5019" i="3"/>
  <c r="AD5019" i="3" s="1"/>
  <c r="AA5020" i="3"/>
  <c r="AD5020" i="3" s="1"/>
  <c r="AA5021" i="3"/>
  <c r="AD5021" i="3" s="1"/>
  <c r="AA5022" i="3"/>
  <c r="AD5022" i="3" s="1"/>
  <c r="AA5023" i="3"/>
  <c r="AD5023" i="3" s="1"/>
  <c r="AA5024" i="3"/>
  <c r="AD5024" i="3" s="1"/>
  <c r="AA5025" i="3"/>
  <c r="AD5025" i="3" s="1"/>
  <c r="AA5026" i="3"/>
  <c r="AD5026" i="3" s="1"/>
  <c r="AA5027" i="3"/>
  <c r="AD5027" i="3" s="1"/>
  <c r="AA5028" i="3"/>
  <c r="AD5028" i="3" s="1"/>
  <c r="AA5029" i="3"/>
  <c r="AD5029" i="3" s="1"/>
  <c r="AA5030" i="3"/>
  <c r="AD5030" i="3" s="1"/>
  <c r="AA5031" i="3"/>
  <c r="AD5031" i="3" s="1"/>
  <c r="AA5032" i="3"/>
  <c r="AD5032" i="3" s="1"/>
  <c r="AA5033" i="3"/>
  <c r="AD5033" i="3" s="1"/>
  <c r="AA5034" i="3"/>
  <c r="AD5034" i="3" s="1"/>
  <c r="AA5035" i="3"/>
  <c r="AD5035" i="3" s="1"/>
  <c r="AA5036" i="3"/>
  <c r="AD5036" i="3" s="1"/>
  <c r="AA5037" i="3"/>
  <c r="AD5037" i="3" s="1"/>
  <c r="AA5038" i="3"/>
  <c r="AD5038" i="3" s="1"/>
  <c r="AA5039" i="3"/>
  <c r="AD5039" i="3" s="1"/>
  <c r="AA5040" i="3"/>
  <c r="AD5040" i="3" s="1"/>
  <c r="AA5041" i="3"/>
  <c r="AD5041" i="3" s="1"/>
  <c r="AA5042" i="3"/>
  <c r="AD5042" i="3" s="1"/>
  <c r="AA5043" i="3"/>
  <c r="AD5043" i="3" s="1"/>
  <c r="AA5044" i="3"/>
  <c r="AD5044" i="3" s="1"/>
  <c r="AA5045" i="3"/>
  <c r="AD5045" i="3" s="1"/>
  <c r="AA5046" i="3"/>
  <c r="AD5046" i="3" s="1"/>
  <c r="AA5047" i="3"/>
  <c r="AD5047" i="3" s="1"/>
  <c r="AA5048" i="3"/>
  <c r="AD5048" i="3" s="1"/>
  <c r="AA5049" i="3"/>
  <c r="AD5049" i="3" s="1"/>
  <c r="AA5050" i="3"/>
  <c r="AD5050" i="3" s="1"/>
  <c r="AA5051" i="3"/>
  <c r="AD5051" i="3" s="1"/>
  <c r="AA5052" i="3"/>
  <c r="AD5052" i="3" s="1"/>
  <c r="AA5053" i="3"/>
  <c r="AD5053" i="3" s="1"/>
  <c r="AA5054" i="3"/>
  <c r="AD5054" i="3" s="1"/>
  <c r="AA5055" i="3"/>
  <c r="AD5055" i="3" s="1"/>
  <c r="AA5056" i="3"/>
  <c r="AD5056" i="3" s="1"/>
  <c r="AA5057" i="3"/>
  <c r="AD5057" i="3" s="1"/>
  <c r="AA5058" i="3"/>
  <c r="AD5058" i="3" s="1"/>
  <c r="AA5059" i="3"/>
  <c r="AD5059" i="3" s="1"/>
  <c r="AA5060" i="3"/>
  <c r="AD5060" i="3" s="1"/>
  <c r="AA5061" i="3"/>
  <c r="AD5061" i="3" s="1"/>
  <c r="AA5062" i="3"/>
  <c r="AD5062" i="3" s="1"/>
  <c r="AA5063" i="3"/>
  <c r="AD5063" i="3" s="1"/>
  <c r="AA5064" i="3"/>
  <c r="AD5064" i="3" s="1"/>
  <c r="AA5065" i="3"/>
  <c r="AD5065" i="3" s="1"/>
  <c r="AA5066" i="3"/>
  <c r="AD5066" i="3" s="1"/>
  <c r="AA5067" i="3"/>
  <c r="AD5067" i="3" s="1"/>
  <c r="AA5068" i="3"/>
  <c r="AD5068" i="3" s="1"/>
  <c r="AA5069" i="3"/>
  <c r="AD5069" i="3" s="1"/>
  <c r="AA5070" i="3"/>
  <c r="AD5070" i="3" s="1"/>
  <c r="AA5071" i="3"/>
  <c r="AD5071" i="3" s="1"/>
  <c r="AA5072" i="3"/>
  <c r="AD5072" i="3" s="1"/>
  <c r="AA5073" i="3"/>
  <c r="AD5073" i="3" s="1"/>
  <c r="AA5074" i="3"/>
  <c r="AD5074" i="3" s="1"/>
  <c r="AA5075" i="3"/>
  <c r="AD5075" i="3" s="1"/>
  <c r="AA5076" i="3"/>
  <c r="AD5076" i="3" s="1"/>
  <c r="AA5077" i="3"/>
  <c r="AD5077" i="3" s="1"/>
  <c r="AA5078" i="3"/>
  <c r="AD5078" i="3" s="1"/>
  <c r="AA5079" i="3"/>
  <c r="AD5079" i="3" s="1"/>
  <c r="AA5080" i="3"/>
  <c r="AD5080" i="3" s="1"/>
  <c r="AA5081" i="3"/>
  <c r="AD5081" i="3" s="1"/>
  <c r="AA5082" i="3"/>
  <c r="AD5082" i="3" s="1"/>
  <c r="AA5083" i="3"/>
  <c r="AD5083" i="3" s="1"/>
  <c r="AA5084" i="3"/>
  <c r="AD5084" i="3" s="1"/>
  <c r="AA5085" i="3"/>
  <c r="AD5085" i="3" s="1"/>
  <c r="AA5086" i="3"/>
  <c r="AD5086" i="3" s="1"/>
  <c r="AA5087" i="3"/>
  <c r="AD5087" i="3" s="1"/>
  <c r="AA5088" i="3"/>
  <c r="AD5088" i="3" s="1"/>
  <c r="AA5089" i="3"/>
  <c r="AD5089" i="3" s="1"/>
  <c r="AA5090" i="3"/>
  <c r="AD5090" i="3" s="1"/>
  <c r="AA5091" i="3"/>
  <c r="AD5091" i="3" s="1"/>
  <c r="AA5092" i="3"/>
  <c r="AD5092" i="3" s="1"/>
  <c r="AA5093" i="3"/>
  <c r="AD5093" i="3" s="1"/>
  <c r="AA5094" i="3"/>
  <c r="AD5094" i="3" s="1"/>
  <c r="AA5095" i="3"/>
  <c r="AD5095" i="3" s="1"/>
  <c r="AA5096" i="3"/>
  <c r="AD5096" i="3" s="1"/>
  <c r="AA5097" i="3"/>
  <c r="AD5097" i="3" s="1"/>
  <c r="AA5098" i="3"/>
  <c r="AD5098" i="3" s="1"/>
  <c r="AA5099" i="3"/>
  <c r="AD5099" i="3" s="1"/>
  <c r="AA5100" i="3"/>
  <c r="AD5100" i="3" s="1"/>
  <c r="AA5101" i="3"/>
  <c r="AD5101" i="3" s="1"/>
  <c r="AA5102" i="3"/>
  <c r="AD5102" i="3" s="1"/>
  <c r="AA5103" i="3"/>
  <c r="AD5103" i="3" s="1"/>
  <c r="AA5104" i="3"/>
  <c r="AD5104" i="3" s="1"/>
  <c r="AA5105" i="3"/>
  <c r="AD5105" i="3" s="1"/>
  <c r="AA5106" i="3"/>
  <c r="AD5106" i="3" s="1"/>
  <c r="AA5107" i="3"/>
  <c r="AD5107" i="3" s="1"/>
  <c r="AA5108" i="3"/>
  <c r="AD5108" i="3" s="1"/>
  <c r="AA5109" i="3"/>
  <c r="AD5109" i="3" s="1"/>
  <c r="AM4960" i="3"/>
  <c r="AL4960" i="3"/>
  <c r="AK4960" i="3"/>
  <c r="AI4960" i="3"/>
  <c r="AJ4960" i="3" s="1"/>
  <c r="AG4960" i="3"/>
  <c r="AH4960" i="3" s="1"/>
  <c r="AE4960" i="3"/>
  <c r="AF4960" i="3" s="1"/>
  <c r="AL2793" i="3"/>
  <c r="AA4960" i="3"/>
  <c r="AD4960" i="3" s="1"/>
  <c r="BD3871" i="3"/>
  <c r="BG3871" i="3"/>
  <c r="BH3871" i="3"/>
  <c r="BI3871" i="3" s="1"/>
  <c r="BD3872" i="3"/>
  <c r="BG3872" i="3"/>
  <c r="BH3872" i="3"/>
  <c r="BI3872" i="3" s="1"/>
  <c r="BD3873" i="3"/>
  <c r="BG3873" i="3"/>
  <c r="BH3873" i="3"/>
  <c r="BI3873" i="3" s="1"/>
  <c r="BD3874" i="3"/>
  <c r="BG3874" i="3"/>
  <c r="BH3874" i="3"/>
  <c r="BI3874" i="3" s="1"/>
  <c r="BD3875" i="3"/>
  <c r="BG3875" i="3"/>
  <c r="BH3875" i="3"/>
  <c r="BI3875" i="3" s="1"/>
  <c r="BD3876" i="3"/>
  <c r="BG3876" i="3"/>
  <c r="BH3876" i="3"/>
  <c r="BI3876" i="3" s="1"/>
  <c r="BD3877" i="3"/>
  <c r="BG3877" i="3"/>
  <c r="BH3877" i="3"/>
  <c r="BI3877" i="3" s="1"/>
  <c r="BD3878" i="3"/>
  <c r="BG3878" i="3"/>
  <c r="BH3878" i="3"/>
  <c r="BI3878" i="3" s="1"/>
  <c r="BD3879" i="3"/>
  <c r="BG3879" i="3"/>
  <c r="BH3879" i="3"/>
  <c r="BI3879" i="3" s="1"/>
  <c r="BD3880" i="3"/>
  <c r="BG3880" i="3"/>
  <c r="BH3880" i="3"/>
  <c r="BI3880" i="3" s="1"/>
  <c r="BD3881" i="3"/>
  <c r="BG3881" i="3"/>
  <c r="BH3881" i="3"/>
  <c r="BI3881" i="3" s="1"/>
  <c r="BD3882" i="3"/>
  <c r="BG3882" i="3"/>
  <c r="BH3882" i="3"/>
  <c r="BI3882" i="3" s="1"/>
  <c r="BD3883" i="3"/>
  <c r="BG3883" i="3"/>
  <c r="BH3883" i="3"/>
  <c r="BI3883" i="3" s="1"/>
  <c r="BD3884" i="3"/>
  <c r="BG3884" i="3"/>
  <c r="BH3884" i="3"/>
  <c r="BI3884" i="3" s="1"/>
  <c r="BD3885" i="3"/>
  <c r="BG3885" i="3"/>
  <c r="BH3885" i="3"/>
  <c r="BI3885" i="3" s="1"/>
  <c r="BD3886" i="3"/>
  <c r="BG3886" i="3"/>
  <c r="BH3886" i="3"/>
  <c r="BI3886" i="3" s="1"/>
  <c r="BD3887" i="3"/>
  <c r="BG3887" i="3"/>
  <c r="BH3887" i="3"/>
  <c r="BI3887" i="3" s="1"/>
  <c r="BD3888" i="3"/>
  <c r="BG3888" i="3"/>
  <c r="BH3888" i="3"/>
  <c r="BI3888" i="3" s="1"/>
  <c r="BD3889" i="3"/>
  <c r="BG3889" i="3"/>
  <c r="BH3889" i="3"/>
  <c r="BI3889" i="3" s="1"/>
  <c r="BD3890" i="3"/>
  <c r="BG3890" i="3"/>
  <c r="BH3890" i="3"/>
  <c r="BI3890" i="3" s="1"/>
  <c r="BD3891" i="3"/>
  <c r="BG3891" i="3"/>
  <c r="BH3891" i="3"/>
  <c r="BI3891" i="3" s="1"/>
  <c r="BD3892" i="3"/>
  <c r="BG3892" i="3"/>
  <c r="BH3892" i="3"/>
  <c r="BI3892" i="3" s="1"/>
  <c r="BD3893" i="3"/>
  <c r="BG3893" i="3"/>
  <c r="BH3893" i="3"/>
  <c r="BI3893" i="3" s="1"/>
  <c r="BD3894" i="3"/>
  <c r="BG3894" i="3"/>
  <c r="BH3894" i="3"/>
  <c r="BI3894" i="3" s="1"/>
  <c r="BD3895" i="3"/>
  <c r="BG3895" i="3"/>
  <c r="BH3895" i="3"/>
  <c r="BI3895" i="3" s="1"/>
  <c r="BD3896" i="3"/>
  <c r="BG3896" i="3"/>
  <c r="BH3896" i="3"/>
  <c r="BI3896" i="3" s="1"/>
  <c r="BD3897" i="3"/>
  <c r="BG3897" i="3"/>
  <c r="BH3897" i="3"/>
  <c r="BI3897" i="3" s="1"/>
  <c r="BD3898" i="3"/>
  <c r="BG3898" i="3"/>
  <c r="BH3898" i="3"/>
  <c r="BI3898" i="3" s="1"/>
  <c r="BD3899" i="3"/>
  <c r="BG3899" i="3"/>
  <c r="BH3899" i="3"/>
  <c r="BI3899" i="3" s="1"/>
  <c r="BD3900" i="3"/>
  <c r="BG3900" i="3"/>
  <c r="BH3900" i="3"/>
  <c r="BI3900" i="3" s="1"/>
  <c r="BD3901" i="3"/>
  <c r="BG3901" i="3"/>
  <c r="BH3901" i="3"/>
  <c r="BI3901" i="3" s="1"/>
  <c r="BD3902" i="3"/>
  <c r="BG3902" i="3"/>
  <c r="BH3902" i="3"/>
  <c r="BI3902" i="3" s="1"/>
  <c r="BD3903" i="3"/>
  <c r="BG3903" i="3"/>
  <c r="BH3903" i="3"/>
  <c r="BI3903" i="3" s="1"/>
  <c r="BD3904" i="3"/>
  <c r="BG3904" i="3"/>
  <c r="BH3904" i="3"/>
  <c r="BI3904" i="3" s="1"/>
  <c r="BD3905" i="3"/>
  <c r="BG3905" i="3"/>
  <c r="BH3905" i="3"/>
  <c r="BI3905" i="3" s="1"/>
  <c r="BD3906" i="3"/>
  <c r="BG3906" i="3"/>
  <c r="BH3906" i="3"/>
  <c r="BI3906" i="3" s="1"/>
  <c r="BD3907" i="3"/>
  <c r="BG3907" i="3"/>
  <c r="BH3907" i="3"/>
  <c r="BI3907" i="3" s="1"/>
  <c r="BD3908" i="3"/>
  <c r="BG3908" i="3"/>
  <c r="BH3908" i="3"/>
  <c r="BI3908" i="3" s="1"/>
  <c r="BD3909" i="3"/>
  <c r="BG3909" i="3"/>
  <c r="BH3909" i="3"/>
  <c r="BI3909" i="3" s="1"/>
  <c r="BD3910" i="3"/>
  <c r="BG3910" i="3"/>
  <c r="BH3910" i="3"/>
  <c r="BI3910" i="3" s="1"/>
  <c r="BD3911" i="3"/>
  <c r="BG3911" i="3"/>
  <c r="BH3911" i="3"/>
  <c r="BI3911" i="3" s="1"/>
  <c r="BD3912" i="3"/>
  <c r="BG3912" i="3"/>
  <c r="BH3912" i="3"/>
  <c r="BI3912" i="3" s="1"/>
  <c r="BD3913" i="3"/>
  <c r="BG3913" i="3"/>
  <c r="BH3913" i="3"/>
  <c r="BI3913" i="3" s="1"/>
  <c r="BD3914" i="3"/>
  <c r="BG3914" i="3"/>
  <c r="BH3914" i="3"/>
  <c r="BI3914" i="3" s="1"/>
  <c r="BD3915" i="3"/>
  <c r="BG3915" i="3"/>
  <c r="BH3915" i="3"/>
  <c r="BI3915" i="3" s="1"/>
  <c r="BD3916" i="3"/>
  <c r="BG3916" i="3"/>
  <c r="BH3916" i="3"/>
  <c r="BI3916" i="3" s="1"/>
  <c r="BD3917" i="3"/>
  <c r="BG3917" i="3"/>
  <c r="BH3917" i="3"/>
  <c r="BI3917" i="3" s="1"/>
  <c r="BD3918" i="3"/>
  <c r="BG3918" i="3"/>
  <c r="BH3918" i="3"/>
  <c r="BI3918" i="3" s="1"/>
  <c r="BD3919" i="3"/>
  <c r="BG3919" i="3"/>
  <c r="BH3919" i="3"/>
  <c r="BI3919" i="3" s="1"/>
  <c r="BD3920" i="3"/>
  <c r="BG3920" i="3"/>
  <c r="BH3920" i="3"/>
  <c r="BI3920" i="3" s="1"/>
  <c r="BD3921" i="3"/>
  <c r="BG3921" i="3"/>
  <c r="BH3921" i="3"/>
  <c r="BI3921" i="3" s="1"/>
  <c r="BD3922" i="3"/>
  <c r="BG3922" i="3"/>
  <c r="BH3922" i="3"/>
  <c r="BI3922" i="3" s="1"/>
  <c r="BD3923" i="3"/>
  <c r="BG3923" i="3"/>
  <c r="BH3923" i="3"/>
  <c r="BI3923" i="3" s="1"/>
  <c r="BD3924" i="3"/>
  <c r="BG3924" i="3"/>
  <c r="BH3924" i="3"/>
  <c r="BI3924" i="3" s="1"/>
  <c r="BD3925" i="3"/>
  <c r="BG3925" i="3"/>
  <c r="BH3925" i="3"/>
  <c r="BI3925" i="3" s="1"/>
  <c r="BD3926" i="3"/>
  <c r="BG3926" i="3"/>
  <c r="BH3926" i="3"/>
  <c r="BI3926" i="3" s="1"/>
  <c r="BD3927" i="3"/>
  <c r="BG3927" i="3"/>
  <c r="BH3927" i="3"/>
  <c r="BI3927" i="3" s="1"/>
  <c r="BD3928" i="3"/>
  <c r="BG3928" i="3"/>
  <c r="BH3928" i="3"/>
  <c r="BI3928" i="3" s="1"/>
  <c r="BD3929" i="3"/>
  <c r="BG3929" i="3"/>
  <c r="BH3929" i="3"/>
  <c r="BI3929" i="3" s="1"/>
  <c r="BD3930" i="3"/>
  <c r="BG3930" i="3"/>
  <c r="BH3930" i="3"/>
  <c r="BI3930" i="3" s="1"/>
  <c r="BD3931" i="3"/>
  <c r="BG3931" i="3"/>
  <c r="BH3931" i="3"/>
  <c r="BI3931" i="3" s="1"/>
  <c r="BD3932" i="3"/>
  <c r="BG3932" i="3"/>
  <c r="BH3932" i="3"/>
  <c r="BI3932" i="3" s="1"/>
  <c r="BD3933" i="3"/>
  <c r="BG3933" i="3"/>
  <c r="BH3933" i="3"/>
  <c r="BI3933" i="3" s="1"/>
  <c r="BD3934" i="3"/>
  <c r="BG3934" i="3"/>
  <c r="BH3934" i="3"/>
  <c r="BI3934" i="3" s="1"/>
  <c r="BD3935" i="3"/>
  <c r="BG3935" i="3"/>
  <c r="BH3935" i="3"/>
  <c r="BI3935" i="3" s="1"/>
  <c r="BD3936" i="3"/>
  <c r="BG3936" i="3"/>
  <c r="BH3936" i="3"/>
  <c r="BI3936" i="3" s="1"/>
  <c r="BD3937" i="3"/>
  <c r="BG3937" i="3"/>
  <c r="BH3937" i="3"/>
  <c r="BI3937" i="3" s="1"/>
  <c r="BD3938" i="3"/>
  <c r="BG3938" i="3"/>
  <c r="BH3938" i="3"/>
  <c r="BI3938" i="3" s="1"/>
  <c r="BD3939" i="3"/>
  <c r="BG3939" i="3"/>
  <c r="BH3939" i="3"/>
  <c r="BI3939" i="3" s="1"/>
  <c r="BD3940" i="3"/>
  <c r="BG3940" i="3"/>
  <c r="BH3940" i="3"/>
  <c r="BI3940" i="3" s="1"/>
  <c r="BD3941" i="3"/>
  <c r="BG3941" i="3"/>
  <c r="BH3941" i="3"/>
  <c r="BI3941" i="3" s="1"/>
  <c r="BD3942" i="3"/>
  <c r="BG3942" i="3"/>
  <c r="BH3942" i="3"/>
  <c r="BI3942" i="3" s="1"/>
  <c r="BD3943" i="3"/>
  <c r="BG3943" i="3"/>
  <c r="BH3943" i="3"/>
  <c r="BI3943" i="3" s="1"/>
  <c r="BD3944" i="3"/>
  <c r="BG3944" i="3"/>
  <c r="BH3944" i="3"/>
  <c r="BI3944" i="3" s="1"/>
  <c r="BD3945" i="3"/>
  <c r="BG3945" i="3"/>
  <c r="BH3945" i="3"/>
  <c r="BI3945" i="3" s="1"/>
  <c r="BD3946" i="3"/>
  <c r="BG3946" i="3"/>
  <c r="BH3946" i="3"/>
  <c r="BI3946" i="3" s="1"/>
  <c r="BD3947" i="3"/>
  <c r="BG3947" i="3"/>
  <c r="BH3947" i="3"/>
  <c r="BI3947" i="3" s="1"/>
  <c r="BD3948" i="3"/>
  <c r="BG3948" i="3"/>
  <c r="BH3948" i="3"/>
  <c r="BI3948" i="3" s="1"/>
  <c r="BD3949" i="3"/>
  <c r="BG3949" i="3"/>
  <c r="BH3949" i="3"/>
  <c r="BI3949" i="3" s="1"/>
  <c r="BD3950" i="3"/>
  <c r="BG3950" i="3"/>
  <c r="BH3950" i="3"/>
  <c r="BI3950" i="3" s="1"/>
  <c r="BD3951" i="3"/>
  <c r="BG3951" i="3"/>
  <c r="BH3951" i="3"/>
  <c r="BI3951" i="3" s="1"/>
  <c r="BD3952" i="3"/>
  <c r="BG3952" i="3"/>
  <c r="BH3952" i="3"/>
  <c r="BI3952" i="3" s="1"/>
  <c r="BD3953" i="3"/>
  <c r="BG3953" i="3"/>
  <c r="BH3953" i="3"/>
  <c r="BI3953" i="3" s="1"/>
  <c r="BD3954" i="3"/>
  <c r="BG3954" i="3"/>
  <c r="BH3954" i="3"/>
  <c r="BI3954" i="3" s="1"/>
  <c r="BD3955" i="3"/>
  <c r="BG3955" i="3"/>
  <c r="BH3955" i="3"/>
  <c r="BI3955" i="3" s="1"/>
  <c r="BD3956" i="3"/>
  <c r="BG3956" i="3"/>
  <c r="BH3956" i="3"/>
  <c r="BI3956" i="3" s="1"/>
  <c r="BD3957" i="3"/>
  <c r="BG3957" i="3"/>
  <c r="BH3957" i="3"/>
  <c r="BI3957" i="3" s="1"/>
  <c r="BD3958" i="3"/>
  <c r="BG3958" i="3"/>
  <c r="BH3958" i="3"/>
  <c r="BI3958" i="3" s="1"/>
  <c r="BD3959" i="3"/>
  <c r="BG3959" i="3"/>
  <c r="BH3959" i="3"/>
  <c r="BI3959" i="3" s="1"/>
  <c r="BD3960" i="3"/>
  <c r="BG3960" i="3"/>
  <c r="BH3960" i="3"/>
  <c r="BI3960" i="3" s="1"/>
  <c r="BD3961" i="3"/>
  <c r="BG3961" i="3"/>
  <c r="BH3961" i="3"/>
  <c r="BI3961" i="3" s="1"/>
  <c r="BD3962" i="3"/>
  <c r="BG3962" i="3"/>
  <c r="BH3962" i="3"/>
  <c r="BI3962" i="3" s="1"/>
  <c r="BD3963" i="3"/>
  <c r="BG3963" i="3"/>
  <c r="BH3963" i="3"/>
  <c r="BI3963" i="3" s="1"/>
  <c r="BD3964" i="3"/>
  <c r="BG3964" i="3"/>
  <c r="BH3964" i="3"/>
  <c r="BI3964" i="3" s="1"/>
  <c r="BD3965" i="3"/>
  <c r="BG3965" i="3"/>
  <c r="BH3965" i="3"/>
  <c r="BI3965" i="3" s="1"/>
  <c r="BD3966" i="3"/>
  <c r="BG3966" i="3"/>
  <c r="BH3966" i="3"/>
  <c r="BI3966" i="3" s="1"/>
  <c r="BD3967" i="3"/>
  <c r="BG3967" i="3"/>
  <c r="BH3967" i="3"/>
  <c r="BI3967" i="3" s="1"/>
  <c r="BD3968" i="3"/>
  <c r="BG3968" i="3"/>
  <c r="BH3968" i="3"/>
  <c r="BI3968" i="3" s="1"/>
  <c r="BD3969" i="3"/>
  <c r="BG3969" i="3"/>
  <c r="BH3969" i="3"/>
  <c r="BI3969" i="3" s="1"/>
  <c r="BD3970" i="3"/>
  <c r="BG3970" i="3"/>
  <c r="BH3970" i="3"/>
  <c r="BI3970" i="3" s="1"/>
  <c r="BD3971" i="3"/>
  <c r="BG3971" i="3"/>
  <c r="BH3971" i="3"/>
  <c r="BI3971" i="3" s="1"/>
  <c r="BD3972" i="3"/>
  <c r="BG3972" i="3"/>
  <c r="BH3972" i="3"/>
  <c r="BI3972" i="3" s="1"/>
  <c r="BD3973" i="3"/>
  <c r="BG3973" i="3"/>
  <c r="BH3973" i="3"/>
  <c r="BI3973" i="3" s="1"/>
  <c r="BD3974" i="3"/>
  <c r="BG3974" i="3"/>
  <c r="BH3974" i="3"/>
  <c r="BI3974" i="3" s="1"/>
  <c r="BD3975" i="3"/>
  <c r="BG3975" i="3"/>
  <c r="BH3975" i="3"/>
  <c r="BI3975" i="3" s="1"/>
  <c r="BD3976" i="3"/>
  <c r="BG3976" i="3"/>
  <c r="BH3976" i="3"/>
  <c r="BI3976" i="3" s="1"/>
  <c r="BD3977" i="3"/>
  <c r="BG3977" i="3"/>
  <c r="BH3977" i="3"/>
  <c r="BI3977" i="3" s="1"/>
  <c r="BD3978" i="3"/>
  <c r="BG3978" i="3"/>
  <c r="BH3978" i="3"/>
  <c r="BI3978" i="3" s="1"/>
  <c r="BD3979" i="3"/>
  <c r="BG3979" i="3"/>
  <c r="BH3979" i="3"/>
  <c r="BI3979" i="3" s="1"/>
  <c r="BD3980" i="3"/>
  <c r="BG3980" i="3"/>
  <c r="BH3980" i="3"/>
  <c r="BI3980" i="3" s="1"/>
  <c r="BD3981" i="3"/>
  <c r="BG3981" i="3"/>
  <c r="BH3981" i="3"/>
  <c r="BI3981" i="3" s="1"/>
  <c r="BD3982" i="3"/>
  <c r="BG3982" i="3"/>
  <c r="BH3982" i="3"/>
  <c r="BI3982" i="3" s="1"/>
  <c r="BD3983" i="3"/>
  <c r="BG3983" i="3"/>
  <c r="BH3983" i="3"/>
  <c r="BI3983" i="3" s="1"/>
  <c r="BD3984" i="3"/>
  <c r="BG3984" i="3"/>
  <c r="BH3984" i="3"/>
  <c r="BI3984" i="3" s="1"/>
  <c r="BD3985" i="3"/>
  <c r="BG3985" i="3"/>
  <c r="BH3985" i="3"/>
  <c r="BI3985" i="3" s="1"/>
  <c r="BD3986" i="3"/>
  <c r="BG3986" i="3"/>
  <c r="BH3986" i="3"/>
  <c r="BI3986" i="3" s="1"/>
  <c r="BD3987" i="3"/>
  <c r="BG3987" i="3"/>
  <c r="BH3987" i="3"/>
  <c r="BI3987" i="3" s="1"/>
  <c r="BD3988" i="3"/>
  <c r="BG3988" i="3"/>
  <c r="BH3988" i="3"/>
  <c r="BI3988" i="3" s="1"/>
  <c r="BD3989" i="3"/>
  <c r="BG3989" i="3"/>
  <c r="BH3989" i="3"/>
  <c r="BI3989" i="3" s="1"/>
  <c r="BD3990" i="3"/>
  <c r="BG3990" i="3"/>
  <c r="BH3990" i="3"/>
  <c r="BI3990" i="3" s="1"/>
  <c r="BD3991" i="3"/>
  <c r="BG3991" i="3"/>
  <c r="BH3991" i="3"/>
  <c r="BI3991" i="3" s="1"/>
  <c r="BD3992" i="3"/>
  <c r="BG3992" i="3"/>
  <c r="BH3992" i="3"/>
  <c r="BI3992" i="3" s="1"/>
  <c r="BD3993" i="3"/>
  <c r="BG3993" i="3"/>
  <c r="BH3993" i="3"/>
  <c r="BI3993" i="3" s="1"/>
  <c r="BD3994" i="3"/>
  <c r="BG3994" i="3"/>
  <c r="BH3994" i="3"/>
  <c r="BI3994" i="3" s="1"/>
  <c r="BD3995" i="3"/>
  <c r="BG3995" i="3"/>
  <c r="BH3995" i="3"/>
  <c r="BI3995" i="3" s="1"/>
  <c r="BD3996" i="3"/>
  <c r="BG3996" i="3"/>
  <c r="BH3996" i="3"/>
  <c r="BI3996" i="3" s="1"/>
  <c r="BD3997" i="3"/>
  <c r="BG3997" i="3"/>
  <c r="BH3997" i="3"/>
  <c r="BI3997" i="3" s="1"/>
  <c r="BD3998" i="3"/>
  <c r="BG3998" i="3"/>
  <c r="BH3998" i="3"/>
  <c r="BI3998" i="3" s="1"/>
  <c r="BD3999" i="3"/>
  <c r="BG3999" i="3"/>
  <c r="BH3999" i="3"/>
  <c r="BI3999" i="3" s="1"/>
  <c r="BD4000" i="3"/>
  <c r="BG4000" i="3"/>
  <c r="BH4000" i="3"/>
  <c r="BI4000" i="3" s="1"/>
  <c r="BD4001" i="3"/>
  <c r="BG4001" i="3"/>
  <c r="BH4001" i="3"/>
  <c r="BI4001" i="3" s="1"/>
  <c r="BD4002" i="3"/>
  <c r="BG4002" i="3"/>
  <c r="BH4002" i="3"/>
  <c r="BI4002" i="3" s="1"/>
  <c r="BD4003" i="3"/>
  <c r="BG4003" i="3"/>
  <c r="BH4003" i="3"/>
  <c r="BI4003" i="3" s="1"/>
  <c r="BD4004" i="3"/>
  <c r="BG4004" i="3"/>
  <c r="BH4004" i="3"/>
  <c r="BI4004" i="3" s="1"/>
  <c r="BD4005" i="3"/>
  <c r="BG4005" i="3"/>
  <c r="BH4005" i="3"/>
  <c r="BI4005" i="3" s="1"/>
  <c r="BD4006" i="3"/>
  <c r="BG4006" i="3"/>
  <c r="BH4006" i="3"/>
  <c r="BI4006" i="3" s="1"/>
  <c r="BD4007" i="3"/>
  <c r="BG4007" i="3"/>
  <c r="BH4007" i="3"/>
  <c r="BI4007" i="3" s="1"/>
  <c r="BD4008" i="3"/>
  <c r="BG4008" i="3"/>
  <c r="BH4008" i="3"/>
  <c r="BI4008" i="3" s="1"/>
  <c r="BD4009" i="3"/>
  <c r="BG4009" i="3"/>
  <c r="BH4009" i="3"/>
  <c r="BI4009" i="3" s="1"/>
  <c r="BD4010" i="3"/>
  <c r="BG4010" i="3"/>
  <c r="BH4010" i="3"/>
  <c r="BI4010" i="3" s="1"/>
  <c r="BD4011" i="3"/>
  <c r="BG4011" i="3"/>
  <c r="BH4011" i="3"/>
  <c r="BI4011" i="3" s="1"/>
  <c r="BD4012" i="3"/>
  <c r="BG4012" i="3"/>
  <c r="BH4012" i="3"/>
  <c r="BI4012" i="3" s="1"/>
  <c r="BD4013" i="3"/>
  <c r="BG4013" i="3"/>
  <c r="BH4013" i="3"/>
  <c r="BI4013" i="3" s="1"/>
  <c r="BD4014" i="3"/>
  <c r="BG4014" i="3"/>
  <c r="BH4014" i="3"/>
  <c r="BI4014" i="3" s="1"/>
  <c r="BD4015" i="3"/>
  <c r="BG4015" i="3"/>
  <c r="BH4015" i="3"/>
  <c r="BI4015" i="3" s="1"/>
  <c r="BD4016" i="3"/>
  <c r="BG4016" i="3"/>
  <c r="BH4016" i="3"/>
  <c r="BI4016" i="3" s="1"/>
  <c r="BD4017" i="3"/>
  <c r="BG4017" i="3"/>
  <c r="BH4017" i="3"/>
  <c r="BI4017" i="3" s="1"/>
  <c r="BD4018" i="3"/>
  <c r="BG4018" i="3"/>
  <c r="BH4018" i="3"/>
  <c r="BI4018" i="3" s="1"/>
  <c r="BD4019" i="3"/>
  <c r="BG4019" i="3"/>
  <c r="BH4019" i="3"/>
  <c r="BI4019" i="3" s="1"/>
  <c r="BD4020" i="3"/>
  <c r="BG4020" i="3"/>
  <c r="BH4020" i="3"/>
  <c r="BI4020" i="3" s="1"/>
  <c r="BD4021" i="3"/>
  <c r="BG4021" i="3"/>
  <c r="BH4021" i="3"/>
  <c r="BI4021" i="3" s="1"/>
  <c r="BD4022" i="3"/>
  <c r="BG4022" i="3"/>
  <c r="BH4022" i="3"/>
  <c r="BI4022" i="3" s="1"/>
  <c r="BD4023" i="3"/>
  <c r="BG4023" i="3"/>
  <c r="BH4023" i="3"/>
  <c r="BI4023" i="3" s="1"/>
  <c r="BD4024" i="3"/>
  <c r="BG4024" i="3"/>
  <c r="BH4024" i="3"/>
  <c r="BI4024" i="3" s="1"/>
  <c r="BD4025" i="3"/>
  <c r="BG4025" i="3"/>
  <c r="BH4025" i="3"/>
  <c r="BI4025" i="3" s="1"/>
  <c r="BD4026" i="3"/>
  <c r="BG4026" i="3"/>
  <c r="BH4026" i="3"/>
  <c r="BI4026" i="3" s="1"/>
  <c r="BD4027" i="3"/>
  <c r="BG4027" i="3"/>
  <c r="BH4027" i="3"/>
  <c r="BI4027" i="3" s="1"/>
  <c r="BD4028" i="3"/>
  <c r="BG4028" i="3"/>
  <c r="BH4028" i="3"/>
  <c r="BI4028" i="3" s="1"/>
  <c r="BD4029" i="3"/>
  <c r="BG4029" i="3"/>
  <c r="BH4029" i="3"/>
  <c r="BI4029" i="3" s="1"/>
  <c r="BD4030" i="3"/>
  <c r="BG4030" i="3"/>
  <c r="BH4030" i="3"/>
  <c r="BI4030" i="3" s="1"/>
  <c r="BD4031" i="3"/>
  <c r="BG4031" i="3"/>
  <c r="BH4031" i="3"/>
  <c r="BI4031" i="3" s="1"/>
  <c r="BD4032" i="3"/>
  <c r="BG4032" i="3"/>
  <c r="BH4032" i="3"/>
  <c r="BI4032" i="3" s="1"/>
  <c r="BD4033" i="3"/>
  <c r="BG4033" i="3"/>
  <c r="BH4033" i="3"/>
  <c r="BI4033" i="3" s="1"/>
  <c r="BD4034" i="3"/>
  <c r="BG4034" i="3"/>
  <c r="BH4034" i="3"/>
  <c r="BI4034" i="3" s="1"/>
  <c r="BD4035" i="3"/>
  <c r="BG4035" i="3"/>
  <c r="BH4035" i="3"/>
  <c r="BI4035" i="3" s="1"/>
  <c r="BD4036" i="3"/>
  <c r="BG4036" i="3"/>
  <c r="BH4036" i="3"/>
  <c r="BI4036" i="3" s="1"/>
  <c r="BD4037" i="3"/>
  <c r="BG4037" i="3"/>
  <c r="BH4037" i="3"/>
  <c r="BI4037" i="3" s="1"/>
  <c r="BD4038" i="3"/>
  <c r="BG4038" i="3"/>
  <c r="BH4038" i="3"/>
  <c r="BI4038" i="3" s="1"/>
  <c r="BD4039" i="3"/>
  <c r="BG4039" i="3"/>
  <c r="BH4039" i="3"/>
  <c r="BI4039" i="3" s="1"/>
  <c r="BD4040" i="3"/>
  <c r="BG4040" i="3"/>
  <c r="BH4040" i="3"/>
  <c r="BI4040" i="3" s="1"/>
  <c r="BD4041" i="3"/>
  <c r="BG4041" i="3"/>
  <c r="BH4041" i="3"/>
  <c r="BI4041" i="3" s="1"/>
  <c r="BD4042" i="3"/>
  <c r="BG4042" i="3"/>
  <c r="BH4042" i="3"/>
  <c r="BI4042" i="3" s="1"/>
  <c r="BD4043" i="3"/>
  <c r="BG4043" i="3"/>
  <c r="BH4043" i="3"/>
  <c r="BI4043" i="3" s="1"/>
  <c r="BD4044" i="3"/>
  <c r="BG4044" i="3"/>
  <c r="BH4044" i="3"/>
  <c r="BI4044" i="3" s="1"/>
  <c r="BD4045" i="3"/>
  <c r="BG4045" i="3"/>
  <c r="BH4045" i="3"/>
  <c r="BI4045" i="3" s="1"/>
  <c r="BD4046" i="3"/>
  <c r="BG4046" i="3"/>
  <c r="BH4046" i="3"/>
  <c r="BI4046" i="3" s="1"/>
  <c r="BD4047" i="3"/>
  <c r="BG4047" i="3"/>
  <c r="BH4047" i="3"/>
  <c r="BI4047" i="3" s="1"/>
  <c r="BD4048" i="3"/>
  <c r="BG4048" i="3"/>
  <c r="BH4048" i="3"/>
  <c r="BI4048" i="3" s="1"/>
  <c r="BD4049" i="3"/>
  <c r="BG4049" i="3"/>
  <c r="BH4049" i="3"/>
  <c r="BI4049" i="3" s="1"/>
  <c r="BD4050" i="3"/>
  <c r="BG4050" i="3"/>
  <c r="BH4050" i="3"/>
  <c r="BI4050" i="3" s="1"/>
  <c r="BD4051" i="3"/>
  <c r="BG4051" i="3"/>
  <c r="BH4051" i="3"/>
  <c r="BI4051" i="3" s="1"/>
  <c r="BD4052" i="3"/>
  <c r="BG4052" i="3"/>
  <c r="BH4052" i="3"/>
  <c r="BI4052" i="3" s="1"/>
  <c r="BD4053" i="3"/>
  <c r="BG4053" i="3"/>
  <c r="BH4053" i="3"/>
  <c r="BI4053" i="3" s="1"/>
  <c r="BD4054" i="3"/>
  <c r="BG4054" i="3"/>
  <c r="BH4054" i="3"/>
  <c r="BI4054" i="3" s="1"/>
  <c r="BD4055" i="3"/>
  <c r="BG4055" i="3"/>
  <c r="BH4055" i="3"/>
  <c r="BI4055" i="3" s="1"/>
  <c r="BD4056" i="3"/>
  <c r="BG4056" i="3"/>
  <c r="BH4056" i="3"/>
  <c r="BI4056" i="3" s="1"/>
  <c r="BD4057" i="3"/>
  <c r="BG4057" i="3"/>
  <c r="BH4057" i="3"/>
  <c r="BI4057" i="3" s="1"/>
  <c r="BD4058" i="3"/>
  <c r="BG4058" i="3"/>
  <c r="BH4058" i="3"/>
  <c r="BI4058" i="3" s="1"/>
  <c r="BD4059" i="3"/>
  <c r="BG4059" i="3"/>
  <c r="BH4059" i="3"/>
  <c r="BI4059" i="3" s="1"/>
  <c r="BD4060" i="3"/>
  <c r="BG4060" i="3"/>
  <c r="BH4060" i="3"/>
  <c r="BI4060" i="3" s="1"/>
  <c r="BD4061" i="3"/>
  <c r="BG4061" i="3"/>
  <c r="BH4061" i="3"/>
  <c r="BI4061" i="3" s="1"/>
  <c r="BD4062" i="3"/>
  <c r="BG4062" i="3"/>
  <c r="BH4062" i="3"/>
  <c r="BI4062" i="3" s="1"/>
  <c r="BD4063" i="3"/>
  <c r="BG4063" i="3"/>
  <c r="BH4063" i="3"/>
  <c r="BI4063" i="3" s="1"/>
  <c r="BD4064" i="3"/>
  <c r="BG4064" i="3"/>
  <c r="BH4064" i="3"/>
  <c r="BI4064" i="3" s="1"/>
  <c r="BD4065" i="3"/>
  <c r="BG4065" i="3"/>
  <c r="BH4065" i="3"/>
  <c r="BI4065" i="3" s="1"/>
  <c r="BD4066" i="3"/>
  <c r="BG4066" i="3"/>
  <c r="BH4066" i="3"/>
  <c r="BI4066" i="3" s="1"/>
  <c r="BD4067" i="3"/>
  <c r="BG4067" i="3"/>
  <c r="BH4067" i="3"/>
  <c r="BI4067" i="3" s="1"/>
  <c r="BD4068" i="3"/>
  <c r="BG4068" i="3"/>
  <c r="BH4068" i="3"/>
  <c r="BI4068" i="3" s="1"/>
  <c r="BD4069" i="3"/>
  <c r="BG4069" i="3"/>
  <c r="BH4069" i="3"/>
  <c r="BI4069" i="3" s="1"/>
  <c r="BD4070" i="3"/>
  <c r="BG4070" i="3"/>
  <c r="BH4070" i="3"/>
  <c r="BI4070" i="3" s="1"/>
  <c r="BD4071" i="3"/>
  <c r="BG4071" i="3"/>
  <c r="BH4071" i="3"/>
  <c r="BI4071" i="3" s="1"/>
  <c r="BD4072" i="3"/>
  <c r="BG4072" i="3"/>
  <c r="BH4072" i="3"/>
  <c r="BI4072" i="3" s="1"/>
  <c r="BD4073" i="3"/>
  <c r="BG4073" i="3"/>
  <c r="BH4073" i="3"/>
  <c r="BI4073" i="3" s="1"/>
  <c r="BD4074" i="3"/>
  <c r="BG4074" i="3"/>
  <c r="BH4074" i="3"/>
  <c r="BI4074" i="3" s="1"/>
  <c r="BD4075" i="3"/>
  <c r="BG4075" i="3"/>
  <c r="BH4075" i="3"/>
  <c r="BI4075" i="3" s="1"/>
  <c r="BD4076" i="3"/>
  <c r="BG4076" i="3"/>
  <c r="BH4076" i="3"/>
  <c r="BI4076" i="3" s="1"/>
  <c r="BD4077" i="3"/>
  <c r="BG4077" i="3"/>
  <c r="BH4077" i="3"/>
  <c r="BI4077" i="3" s="1"/>
  <c r="BD4078" i="3"/>
  <c r="BG4078" i="3"/>
  <c r="BH4078" i="3"/>
  <c r="BI4078" i="3" s="1"/>
  <c r="BD4079" i="3"/>
  <c r="BG4079" i="3"/>
  <c r="BH4079" i="3"/>
  <c r="BI4079" i="3" s="1"/>
  <c r="BD4080" i="3"/>
  <c r="BG4080" i="3"/>
  <c r="BH4080" i="3"/>
  <c r="BI4080" i="3" s="1"/>
  <c r="BD4081" i="3"/>
  <c r="BG4081" i="3"/>
  <c r="BH4081" i="3"/>
  <c r="BI4081" i="3" s="1"/>
  <c r="BD4082" i="3"/>
  <c r="BG4082" i="3"/>
  <c r="BH4082" i="3"/>
  <c r="BI4082" i="3" s="1"/>
  <c r="BD4083" i="3"/>
  <c r="BG4083" i="3"/>
  <c r="BH4083" i="3"/>
  <c r="BI4083" i="3" s="1"/>
  <c r="BD4084" i="3"/>
  <c r="BG4084" i="3"/>
  <c r="BH4084" i="3"/>
  <c r="BI4084" i="3" s="1"/>
  <c r="BD4085" i="3"/>
  <c r="BG4085" i="3"/>
  <c r="BH4085" i="3"/>
  <c r="BI4085" i="3" s="1"/>
  <c r="BD4086" i="3"/>
  <c r="BG4086" i="3"/>
  <c r="BH4086" i="3"/>
  <c r="BI4086" i="3" s="1"/>
  <c r="BD4087" i="3"/>
  <c r="BG4087" i="3"/>
  <c r="BH4087" i="3"/>
  <c r="BI4087" i="3" s="1"/>
  <c r="BD4088" i="3"/>
  <c r="BG4088" i="3"/>
  <c r="BH4088" i="3"/>
  <c r="BI4088" i="3" s="1"/>
  <c r="BD4089" i="3"/>
  <c r="BG4089" i="3"/>
  <c r="BH4089" i="3"/>
  <c r="BI4089" i="3" s="1"/>
  <c r="BD4090" i="3"/>
  <c r="BG4090" i="3"/>
  <c r="BH4090" i="3"/>
  <c r="BI4090" i="3" s="1"/>
  <c r="BD4091" i="3"/>
  <c r="BG4091" i="3"/>
  <c r="BH4091" i="3"/>
  <c r="BI4091" i="3" s="1"/>
  <c r="BD4092" i="3"/>
  <c r="BG4092" i="3"/>
  <c r="BH4092" i="3"/>
  <c r="BI4092" i="3" s="1"/>
  <c r="BD4093" i="3"/>
  <c r="BG4093" i="3"/>
  <c r="BH4093" i="3"/>
  <c r="BI4093" i="3" s="1"/>
  <c r="BD4094" i="3"/>
  <c r="BG4094" i="3"/>
  <c r="BH4094" i="3"/>
  <c r="BI4094" i="3" s="1"/>
  <c r="BD4095" i="3"/>
  <c r="BG4095" i="3"/>
  <c r="BH4095" i="3"/>
  <c r="BI4095" i="3" s="1"/>
  <c r="BD4096" i="3"/>
  <c r="BG4096" i="3"/>
  <c r="BH4096" i="3"/>
  <c r="BI4096" i="3" s="1"/>
  <c r="BD4097" i="3"/>
  <c r="BG4097" i="3"/>
  <c r="BH4097" i="3"/>
  <c r="BI4097" i="3" s="1"/>
  <c r="BD4098" i="3"/>
  <c r="BG4098" i="3"/>
  <c r="BH4098" i="3"/>
  <c r="BI4098" i="3" s="1"/>
  <c r="BD4099" i="3"/>
  <c r="BG4099" i="3"/>
  <c r="BH4099" i="3"/>
  <c r="BI4099" i="3" s="1"/>
  <c r="BD4100" i="3"/>
  <c r="BG4100" i="3"/>
  <c r="BH4100" i="3"/>
  <c r="BI4100" i="3" s="1"/>
  <c r="BD4101" i="3"/>
  <c r="BG4101" i="3"/>
  <c r="BH4101" i="3"/>
  <c r="BI4101" i="3" s="1"/>
  <c r="BD4102" i="3"/>
  <c r="BG4102" i="3"/>
  <c r="BH4102" i="3"/>
  <c r="BI4102" i="3" s="1"/>
  <c r="BD4103" i="3"/>
  <c r="BG4103" i="3"/>
  <c r="BH4103" i="3"/>
  <c r="BI4103" i="3" s="1"/>
  <c r="BD4104" i="3"/>
  <c r="BG4104" i="3"/>
  <c r="BH4104" i="3"/>
  <c r="BI4104" i="3" s="1"/>
  <c r="BD4105" i="3"/>
  <c r="BG4105" i="3"/>
  <c r="BH4105" i="3"/>
  <c r="BI4105" i="3" s="1"/>
  <c r="BD4106" i="3"/>
  <c r="BG4106" i="3"/>
  <c r="BH4106" i="3"/>
  <c r="BI4106" i="3" s="1"/>
  <c r="BD4107" i="3"/>
  <c r="BG4107" i="3"/>
  <c r="BH4107" i="3"/>
  <c r="BI4107" i="3" s="1"/>
  <c r="BD4108" i="3"/>
  <c r="BG4108" i="3"/>
  <c r="BH4108" i="3"/>
  <c r="BI4108" i="3" s="1"/>
  <c r="BD4109" i="3"/>
  <c r="BG4109" i="3"/>
  <c r="BH4109" i="3"/>
  <c r="BI4109" i="3" s="1"/>
  <c r="BD4110" i="3"/>
  <c r="BG4110" i="3"/>
  <c r="BH4110" i="3"/>
  <c r="BI4110" i="3" s="1"/>
  <c r="BD4111" i="3"/>
  <c r="BG4111" i="3"/>
  <c r="BH4111" i="3"/>
  <c r="BI4111" i="3" s="1"/>
  <c r="BD4112" i="3"/>
  <c r="BG4112" i="3"/>
  <c r="BH4112" i="3"/>
  <c r="BI4112" i="3" s="1"/>
  <c r="BD4113" i="3"/>
  <c r="BG4113" i="3"/>
  <c r="BH4113" i="3"/>
  <c r="BI4113" i="3" s="1"/>
  <c r="BD4114" i="3"/>
  <c r="BG4114" i="3"/>
  <c r="BH4114" i="3"/>
  <c r="BI4114" i="3" s="1"/>
  <c r="BD4115" i="3"/>
  <c r="BG4115" i="3"/>
  <c r="BH4115" i="3"/>
  <c r="BI4115" i="3" s="1"/>
  <c r="BD4116" i="3"/>
  <c r="BG4116" i="3"/>
  <c r="BH4116" i="3"/>
  <c r="BI4116" i="3" s="1"/>
  <c r="BD4117" i="3"/>
  <c r="BG4117" i="3"/>
  <c r="BH4117" i="3"/>
  <c r="BI4117" i="3" s="1"/>
  <c r="BH3870" i="3"/>
  <c r="BI3870" i="3" s="1"/>
  <c r="BG3870" i="3"/>
  <c r="BD3870" i="3"/>
  <c r="AG3871" i="3"/>
  <c r="AH3871" i="3" s="1"/>
  <c r="AI3871" i="3"/>
  <c r="AJ3871" i="3" s="1"/>
  <c r="AK3871" i="3"/>
  <c r="AL3871" i="3"/>
  <c r="AM3871" i="3"/>
  <c r="AG3872" i="3"/>
  <c r="AH3872" i="3" s="1"/>
  <c r="AI3872" i="3"/>
  <c r="AJ3872" i="3" s="1"/>
  <c r="AK3872" i="3"/>
  <c r="AL3872" i="3"/>
  <c r="AM3872" i="3"/>
  <c r="AG3873" i="3"/>
  <c r="AH3873" i="3" s="1"/>
  <c r="AI3873" i="3"/>
  <c r="AJ3873" i="3" s="1"/>
  <c r="AK3873" i="3"/>
  <c r="AL3873" i="3"/>
  <c r="AM3873" i="3"/>
  <c r="AG3874" i="3"/>
  <c r="AH3874" i="3" s="1"/>
  <c r="AI3874" i="3"/>
  <c r="AJ3874" i="3" s="1"/>
  <c r="AK3874" i="3"/>
  <c r="AL3874" i="3"/>
  <c r="AM3874" i="3"/>
  <c r="AG3875" i="3"/>
  <c r="AH3875" i="3" s="1"/>
  <c r="AI3875" i="3"/>
  <c r="AJ3875" i="3" s="1"/>
  <c r="AK3875" i="3"/>
  <c r="AL3875" i="3"/>
  <c r="AM3875" i="3"/>
  <c r="AG3876" i="3"/>
  <c r="AH3876" i="3" s="1"/>
  <c r="AI3876" i="3"/>
  <c r="AJ3876" i="3" s="1"/>
  <c r="AK3876" i="3"/>
  <c r="AL3876" i="3"/>
  <c r="AM3876" i="3"/>
  <c r="AG3877" i="3"/>
  <c r="AH3877" i="3" s="1"/>
  <c r="AI3877" i="3"/>
  <c r="AJ3877" i="3" s="1"/>
  <c r="AK3877" i="3"/>
  <c r="AL3877" i="3"/>
  <c r="AM3877" i="3"/>
  <c r="AG3878" i="3"/>
  <c r="AH3878" i="3" s="1"/>
  <c r="AI3878" i="3"/>
  <c r="AJ3878" i="3" s="1"/>
  <c r="AK3878" i="3"/>
  <c r="AL3878" i="3"/>
  <c r="AM3878" i="3"/>
  <c r="AG3879" i="3"/>
  <c r="AH3879" i="3" s="1"/>
  <c r="AI3879" i="3"/>
  <c r="AJ3879" i="3" s="1"/>
  <c r="AK3879" i="3"/>
  <c r="AL3879" i="3"/>
  <c r="AM3879" i="3"/>
  <c r="AG3880" i="3"/>
  <c r="AH3880" i="3" s="1"/>
  <c r="AI3880" i="3"/>
  <c r="AJ3880" i="3" s="1"/>
  <c r="AK3880" i="3"/>
  <c r="AL3880" i="3"/>
  <c r="AM3880" i="3"/>
  <c r="AG3881" i="3"/>
  <c r="AH3881" i="3" s="1"/>
  <c r="AI3881" i="3"/>
  <c r="AJ3881" i="3" s="1"/>
  <c r="AK3881" i="3"/>
  <c r="AL3881" i="3"/>
  <c r="AM3881" i="3"/>
  <c r="AG3882" i="3"/>
  <c r="AH3882" i="3" s="1"/>
  <c r="AI3882" i="3"/>
  <c r="AJ3882" i="3" s="1"/>
  <c r="AK3882" i="3"/>
  <c r="AL3882" i="3"/>
  <c r="AM3882" i="3"/>
  <c r="AG3883" i="3"/>
  <c r="AH3883" i="3" s="1"/>
  <c r="AI3883" i="3"/>
  <c r="AJ3883" i="3" s="1"/>
  <c r="AK3883" i="3"/>
  <c r="AL3883" i="3"/>
  <c r="AM3883" i="3"/>
  <c r="AG3884" i="3"/>
  <c r="AH3884" i="3" s="1"/>
  <c r="AI3884" i="3"/>
  <c r="AJ3884" i="3" s="1"/>
  <c r="AK3884" i="3"/>
  <c r="AL3884" i="3"/>
  <c r="AM3884" i="3"/>
  <c r="AG3885" i="3"/>
  <c r="AH3885" i="3" s="1"/>
  <c r="AI3885" i="3"/>
  <c r="AJ3885" i="3" s="1"/>
  <c r="AK3885" i="3"/>
  <c r="AL3885" i="3"/>
  <c r="AM3885" i="3"/>
  <c r="AG3886" i="3"/>
  <c r="AH3886" i="3" s="1"/>
  <c r="AI3886" i="3"/>
  <c r="AJ3886" i="3" s="1"/>
  <c r="AK3886" i="3"/>
  <c r="AL3886" i="3"/>
  <c r="AM3886" i="3"/>
  <c r="AG3887" i="3"/>
  <c r="AH3887" i="3" s="1"/>
  <c r="AI3887" i="3"/>
  <c r="AJ3887" i="3" s="1"/>
  <c r="AK3887" i="3"/>
  <c r="AL3887" i="3"/>
  <c r="AM3887" i="3"/>
  <c r="AG3888" i="3"/>
  <c r="AH3888" i="3" s="1"/>
  <c r="AI3888" i="3"/>
  <c r="AJ3888" i="3" s="1"/>
  <c r="AK3888" i="3"/>
  <c r="AL3888" i="3"/>
  <c r="AM3888" i="3"/>
  <c r="AG3889" i="3"/>
  <c r="AH3889" i="3" s="1"/>
  <c r="AI3889" i="3"/>
  <c r="AJ3889" i="3" s="1"/>
  <c r="AK3889" i="3"/>
  <c r="AL3889" i="3"/>
  <c r="AM3889" i="3"/>
  <c r="AG3890" i="3"/>
  <c r="AH3890" i="3" s="1"/>
  <c r="AI3890" i="3"/>
  <c r="AJ3890" i="3" s="1"/>
  <c r="AK3890" i="3"/>
  <c r="AL3890" i="3"/>
  <c r="AM3890" i="3"/>
  <c r="AG3891" i="3"/>
  <c r="AH3891" i="3" s="1"/>
  <c r="AI3891" i="3"/>
  <c r="AJ3891" i="3" s="1"/>
  <c r="AK3891" i="3"/>
  <c r="AL3891" i="3"/>
  <c r="AM3891" i="3"/>
  <c r="AG3892" i="3"/>
  <c r="AH3892" i="3" s="1"/>
  <c r="AI3892" i="3"/>
  <c r="AJ3892" i="3" s="1"/>
  <c r="AK3892" i="3"/>
  <c r="AL3892" i="3"/>
  <c r="AM3892" i="3"/>
  <c r="AG3893" i="3"/>
  <c r="AH3893" i="3" s="1"/>
  <c r="AI3893" i="3"/>
  <c r="AJ3893" i="3" s="1"/>
  <c r="AK3893" i="3"/>
  <c r="AL3893" i="3"/>
  <c r="AM3893" i="3"/>
  <c r="AG3894" i="3"/>
  <c r="AH3894" i="3" s="1"/>
  <c r="AI3894" i="3"/>
  <c r="AJ3894" i="3" s="1"/>
  <c r="AK3894" i="3"/>
  <c r="AL3894" i="3"/>
  <c r="AM3894" i="3"/>
  <c r="AG3895" i="3"/>
  <c r="AH3895" i="3" s="1"/>
  <c r="AI3895" i="3"/>
  <c r="AJ3895" i="3" s="1"/>
  <c r="AK3895" i="3"/>
  <c r="AL3895" i="3"/>
  <c r="AM3895" i="3"/>
  <c r="AG3896" i="3"/>
  <c r="AH3896" i="3" s="1"/>
  <c r="AI3896" i="3"/>
  <c r="AJ3896" i="3" s="1"/>
  <c r="AK3896" i="3"/>
  <c r="AL3896" i="3"/>
  <c r="AM3896" i="3"/>
  <c r="AG3897" i="3"/>
  <c r="AH3897" i="3" s="1"/>
  <c r="AI3897" i="3"/>
  <c r="AJ3897" i="3" s="1"/>
  <c r="AK3897" i="3"/>
  <c r="AL3897" i="3"/>
  <c r="AM3897" i="3"/>
  <c r="AG3898" i="3"/>
  <c r="AH3898" i="3" s="1"/>
  <c r="AI3898" i="3"/>
  <c r="AJ3898" i="3" s="1"/>
  <c r="AK3898" i="3"/>
  <c r="AL3898" i="3"/>
  <c r="AM3898" i="3"/>
  <c r="AG3899" i="3"/>
  <c r="AH3899" i="3" s="1"/>
  <c r="AI3899" i="3"/>
  <c r="AJ3899" i="3" s="1"/>
  <c r="AK3899" i="3"/>
  <c r="AL3899" i="3"/>
  <c r="AM3899" i="3"/>
  <c r="AG3900" i="3"/>
  <c r="AH3900" i="3" s="1"/>
  <c r="AI3900" i="3"/>
  <c r="AJ3900" i="3" s="1"/>
  <c r="AK3900" i="3"/>
  <c r="AL3900" i="3"/>
  <c r="AM3900" i="3"/>
  <c r="AG3901" i="3"/>
  <c r="AH3901" i="3" s="1"/>
  <c r="AI3901" i="3"/>
  <c r="AJ3901" i="3" s="1"/>
  <c r="AK3901" i="3"/>
  <c r="AL3901" i="3"/>
  <c r="AM3901" i="3"/>
  <c r="AG3902" i="3"/>
  <c r="AH3902" i="3" s="1"/>
  <c r="AI3902" i="3"/>
  <c r="AJ3902" i="3" s="1"/>
  <c r="AK3902" i="3"/>
  <c r="AL3902" i="3"/>
  <c r="AM3902" i="3"/>
  <c r="AG3903" i="3"/>
  <c r="AH3903" i="3" s="1"/>
  <c r="AI3903" i="3"/>
  <c r="AJ3903" i="3" s="1"/>
  <c r="AK3903" i="3"/>
  <c r="AL3903" i="3"/>
  <c r="AM3903" i="3"/>
  <c r="AG3904" i="3"/>
  <c r="AH3904" i="3" s="1"/>
  <c r="AI3904" i="3"/>
  <c r="AJ3904" i="3" s="1"/>
  <c r="AK3904" i="3"/>
  <c r="AL3904" i="3"/>
  <c r="AM3904" i="3"/>
  <c r="AG3905" i="3"/>
  <c r="AH3905" i="3" s="1"/>
  <c r="AI3905" i="3"/>
  <c r="AJ3905" i="3" s="1"/>
  <c r="AK3905" i="3"/>
  <c r="AL3905" i="3"/>
  <c r="AM3905" i="3"/>
  <c r="AG3906" i="3"/>
  <c r="AH3906" i="3" s="1"/>
  <c r="AI3906" i="3"/>
  <c r="AJ3906" i="3" s="1"/>
  <c r="AK3906" i="3"/>
  <c r="AL3906" i="3"/>
  <c r="AM3906" i="3"/>
  <c r="AG3907" i="3"/>
  <c r="AH3907" i="3" s="1"/>
  <c r="AI3907" i="3"/>
  <c r="AJ3907" i="3" s="1"/>
  <c r="AK3907" i="3"/>
  <c r="AL3907" i="3"/>
  <c r="AM3907" i="3"/>
  <c r="AG3908" i="3"/>
  <c r="AH3908" i="3" s="1"/>
  <c r="AI3908" i="3"/>
  <c r="AJ3908" i="3" s="1"/>
  <c r="AK3908" i="3"/>
  <c r="AL3908" i="3"/>
  <c r="AM3908" i="3"/>
  <c r="AG3909" i="3"/>
  <c r="AH3909" i="3" s="1"/>
  <c r="AI3909" i="3"/>
  <c r="AJ3909" i="3" s="1"/>
  <c r="AK3909" i="3"/>
  <c r="AL3909" i="3"/>
  <c r="AM3909" i="3"/>
  <c r="AG3910" i="3"/>
  <c r="AH3910" i="3" s="1"/>
  <c r="AI3910" i="3"/>
  <c r="AJ3910" i="3" s="1"/>
  <c r="AK3910" i="3"/>
  <c r="AL3910" i="3"/>
  <c r="AM3910" i="3"/>
  <c r="AG3911" i="3"/>
  <c r="AH3911" i="3" s="1"/>
  <c r="AI3911" i="3"/>
  <c r="AJ3911" i="3" s="1"/>
  <c r="AK3911" i="3"/>
  <c r="AL3911" i="3"/>
  <c r="AM3911" i="3"/>
  <c r="AG3912" i="3"/>
  <c r="AH3912" i="3" s="1"/>
  <c r="AI3912" i="3"/>
  <c r="AJ3912" i="3" s="1"/>
  <c r="AK3912" i="3"/>
  <c r="AL3912" i="3"/>
  <c r="AM3912" i="3"/>
  <c r="AG3913" i="3"/>
  <c r="AH3913" i="3" s="1"/>
  <c r="AI3913" i="3"/>
  <c r="AJ3913" i="3" s="1"/>
  <c r="AK3913" i="3"/>
  <c r="AL3913" i="3"/>
  <c r="AM3913" i="3"/>
  <c r="AG3914" i="3"/>
  <c r="AH3914" i="3" s="1"/>
  <c r="AI3914" i="3"/>
  <c r="AJ3914" i="3" s="1"/>
  <c r="AK3914" i="3"/>
  <c r="AL3914" i="3"/>
  <c r="AM3914" i="3"/>
  <c r="AG3915" i="3"/>
  <c r="AH3915" i="3" s="1"/>
  <c r="AI3915" i="3"/>
  <c r="AJ3915" i="3" s="1"/>
  <c r="AK3915" i="3"/>
  <c r="AL3915" i="3"/>
  <c r="AM3915" i="3"/>
  <c r="AG3916" i="3"/>
  <c r="AH3916" i="3" s="1"/>
  <c r="AI3916" i="3"/>
  <c r="AJ3916" i="3" s="1"/>
  <c r="AK3916" i="3"/>
  <c r="AL3916" i="3"/>
  <c r="AM3916" i="3"/>
  <c r="AG3917" i="3"/>
  <c r="AH3917" i="3" s="1"/>
  <c r="AI3917" i="3"/>
  <c r="AJ3917" i="3" s="1"/>
  <c r="AK3917" i="3"/>
  <c r="AL3917" i="3"/>
  <c r="AM3917" i="3"/>
  <c r="AG3918" i="3"/>
  <c r="AH3918" i="3" s="1"/>
  <c r="AI3918" i="3"/>
  <c r="AJ3918" i="3" s="1"/>
  <c r="AK3918" i="3"/>
  <c r="AL3918" i="3"/>
  <c r="AM3918" i="3"/>
  <c r="AG3919" i="3"/>
  <c r="AH3919" i="3" s="1"/>
  <c r="AI3919" i="3"/>
  <c r="AJ3919" i="3" s="1"/>
  <c r="AK3919" i="3"/>
  <c r="AL3919" i="3"/>
  <c r="AM3919" i="3"/>
  <c r="AG3920" i="3"/>
  <c r="AH3920" i="3" s="1"/>
  <c r="AI3920" i="3"/>
  <c r="AJ3920" i="3" s="1"/>
  <c r="AK3920" i="3"/>
  <c r="AL3920" i="3"/>
  <c r="AM3920" i="3"/>
  <c r="AG3921" i="3"/>
  <c r="AH3921" i="3" s="1"/>
  <c r="AI3921" i="3"/>
  <c r="AJ3921" i="3" s="1"/>
  <c r="AK3921" i="3"/>
  <c r="AL3921" i="3"/>
  <c r="AM3921" i="3"/>
  <c r="AG3922" i="3"/>
  <c r="AH3922" i="3" s="1"/>
  <c r="AI3922" i="3"/>
  <c r="AJ3922" i="3" s="1"/>
  <c r="AK3922" i="3"/>
  <c r="AL3922" i="3"/>
  <c r="AM3922" i="3"/>
  <c r="AG3923" i="3"/>
  <c r="AH3923" i="3" s="1"/>
  <c r="AI3923" i="3"/>
  <c r="AJ3923" i="3" s="1"/>
  <c r="AK3923" i="3"/>
  <c r="AL3923" i="3"/>
  <c r="AM3923" i="3"/>
  <c r="AG3924" i="3"/>
  <c r="AH3924" i="3" s="1"/>
  <c r="AI3924" i="3"/>
  <c r="AJ3924" i="3" s="1"/>
  <c r="AK3924" i="3"/>
  <c r="AL3924" i="3"/>
  <c r="AM3924" i="3"/>
  <c r="AG3925" i="3"/>
  <c r="AH3925" i="3" s="1"/>
  <c r="AI3925" i="3"/>
  <c r="AJ3925" i="3" s="1"/>
  <c r="AK3925" i="3"/>
  <c r="AL3925" i="3"/>
  <c r="AM3925" i="3"/>
  <c r="AG3926" i="3"/>
  <c r="AH3926" i="3" s="1"/>
  <c r="AI3926" i="3"/>
  <c r="AJ3926" i="3" s="1"/>
  <c r="AK3926" i="3"/>
  <c r="AL3926" i="3"/>
  <c r="AM3926" i="3"/>
  <c r="AG3927" i="3"/>
  <c r="AH3927" i="3" s="1"/>
  <c r="AI3927" i="3"/>
  <c r="AJ3927" i="3" s="1"/>
  <c r="AK3927" i="3"/>
  <c r="AL3927" i="3"/>
  <c r="AM3927" i="3"/>
  <c r="AG3928" i="3"/>
  <c r="AH3928" i="3" s="1"/>
  <c r="AI3928" i="3"/>
  <c r="AJ3928" i="3" s="1"/>
  <c r="AK3928" i="3"/>
  <c r="AL3928" i="3"/>
  <c r="AM3928" i="3"/>
  <c r="AG3929" i="3"/>
  <c r="AH3929" i="3" s="1"/>
  <c r="AI3929" i="3"/>
  <c r="AJ3929" i="3" s="1"/>
  <c r="AK3929" i="3"/>
  <c r="AL3929" i="3"/>
  <c r="AM3929" i="3"/>
  <c r="AG3930" i="3"/>
  <c r="AH3930" i="3" s="1"/>
  <c r="AI3930" i="3"/>
  <c r="AJ3930" i="3" s="1"/>
  <c r="AK3930" i="3"/>
  <c r="AL3930" i="3"/>
  <c r="AM3930" i="3"/>
  <c r="AG3931" i="3"/>
  <c r="AH3931" i="3" s="1"/>
  <c r="AI3931" i="3"/>
  <c r="AJ3931" i="3" s="1"/>
  <c r="AK3931" i="3"/>
  <c r="AL3931" i="3"/>
  <c r="AM3931" i="3"/>
  <c r="AG3932" i="3"/>
  <c r="AH3932" i="3" s="1"/>
  <c r="AI3932" i="3"/>
  <c r="AJ3932" i="3" s="1"/>
  <c r="AK3932" i="3"/>
  <c r="AL3932" i="3"/>
  <c r="AM3932" i="3"/>
  <c r="AG3933" i="3"/>
  <c r="AH3933" i="3" s="1"/>
  <c r="AI3933" i="3"/>
  <c r="AJ3933" i="3" s="1"/>
  <c r="AK3933" i="3"/>
  <c r="AL3933" i="3"/>
  <c r="AM3933" i="3"/>
  <c r="AG3934" i="3"/>
  <c r="AH3934" i="3" s="1"/>
  <c r="AI3934" i="3"/>
  <c r="AJ3934" i="3" s="1"/>
  <c r="AK3934" i="3"/>
  <c r="AL3934" i="3"/>
  <c r="AM3934" i="3"/>
  <c r="AG3935" i="3"/>
  <c r="AH3935" i="3" s="1"/>
  <c r="AI3935" i="3"/>
  <c r="AJ3935" i="3" s="1"/>
  <c r="AK3935" i="3"/>
  <c r="AL3935" i="3"/>
  <c r="AM3935" i="3"/>
  <c r="AG3936" i="3"/>
  <c r="AH3936" i="3" s="1"/>
  <c r="AI3936" i="3"/>
  <c r="AJ3936" i="3" s="1"/>
  <c r="AK3936" i="3"/>
  <c r="AL3936" i="3"/>
  <c r="AM3936" i="3"/>
  <c r="AG3937" i="3"/>
  <c r="AH3937" i="3" s="1"/>
  <c r="AI3937" i="3"/>
  <c r="AJ3937" i="3" s="1"/>
  <c r="AK3937" i="3"/>
  <c r="AL3937" i="3"/>
  <c r="AM3937" i="3"/>
  <c r="AG3938" i="3"/>
  <c r="AH3938" i="3" s="1"/>
  <c r="AI3938" i="3"/>
  <c r="AJ3938" i="3" s="1"/>
  <c r="AK3938" i="3"/>
  <c r="AL3938" i="3"/>
  <c r="AM3938" i="3"/>
  <c r="AG3939" i="3"/>
  <c r="AH3939" i="3" s="1"/>
  <c r="AI3939" i="3"/>
  <c r="AJ3939" i="3" s="1"/>
  <c r="AK3939" i="3"/>
  <c r="AL3939" i="3"/>
  <c r="AM3939" i="3"/>
  <c r="AG3940" i="3"/>
  <c r="AH3940" i="3" s="1"/>
  <c r="AI3940" i="3"/>
  <c r="AJ3940" i="3" s="1"/>
  <c r="AK3940" i="3"/>
  <c r="AL3940" i="3"/>
  <c r="AM3940" i="3"/>
  <c r="AG3941" i="3"/>
  <c r="AH3941" i="3" s="1"/>
  <c r="AI3941" i="3"/>
  <c r="AJ3941" i="3" s="1"/>
  <c r="AK3941" i="3"/>
  <c r="AL3941" i="3"/>
  <c r="AM3941" i="3"/>
  <c r="AG3942" i="3"/>
  <c r="AH3942" i="3" s="1"/>
  <c r="AI3942" i="3"/>
  <c r="AJ3942" i="3" s="1"/>
  <c r="AK3942" i="3"/>
  <c r="AL3942" i="3"/>
  <c r="AM3942" i="3"/>
  <c r="AG3943" i="3"/>
  <c r="AH3943" i="3" s="1"/>
  <c r="AI3943" i="3"/>
  <c r="AJ3943" i="3" s="1"/>
  <c r="AK3943" i="3"/>
  <c r="AL3943" i="3"/>
  <c r="AM3943" i="3"/>
  <c r="AG3944" i="3"/>
  <c r="AH3944" i="3" s="1"/>
  <c r="AI3944" i="3"/>
  <c r="AJ3944" i="3" s="1"/>
  <c r="AK3944" i="3"/>
  <c r="AL3944" i="3"/>
  <c r="AM3944" i="3"/>
  <c r="AG3945" i="3"/>
  <c r="AH3945" i="3" s="1"/>
  <c r="AI3945" i="3"/>
  <c r="AJ3945" i="3" s="1"/>
  <c r="AK3945" i="3"/>
  <c r="AL3945" i="3"/>
  <c r="AM3945" i="3"/>
  <c r="AG3946" i="3"/>
  <c r="AH3946" i="3" s="1"/>
  <c r="AI3946" i="3"/>
  <c r="AJ3946" i="3" s="1"/>
  <c r="AK3946" i="3"/>
  <c r="AL3946" i="3"/>
  <c r="AM3946" i="3"/>
  <c r="AG3947" i="3"/>
  <c r="AH3947" i="3" s="1"/>
  <c r="AI3947" i="3"/>
  <c r="AJ3947" i="3" s="1"/>
  <c r="AK3947" i="3"/>
  <c r="AL3947" i="3"/>
  <c r="AM3947" i="3"/>
  <c r="AG3948" i="3"/>
  <c r="AH3948" i="3" s="1"/>
  <c r="AI3948" i="3"/>
  <c r="AJ3948" i="3" s="1"/>
  <c r="AK3948" i="3"/>
  <c r="AL3948" i="3"/>
  <c r="AM3948" i="3"/>
  <c r="AG3949" i="3"/>
  <c r="AH3949" i="3" s="1"/>
  <c r="AI3949" i="3"/>
  <c r="AJ3949" i="3" s="1"/>
  <c r="AK3949" i="3"/>
  <c r="AL3949" i="3"/>
  <c r="AM3949" i="3"/>
  <c r="AG3950" i="3"/>
  <c r="AH3950" i="3" s="1"/>
  <c r="AI3950" i="3"/>
  <c r="AJ3950" i="3" s="1"/>
  <c r="AK3950" i="3"/>
  <c r="AL3950" i="3"/>
  <c r="AM3950" i="3"/>
  <c r="AG3951" i="3"/>
  <c r="AH3951" i="3" s="1"/>
  <c r="AI3951" i="3"/>
  <c r="AJ3951" i="3" s="1"/>
  <c r="AK3951" i="3"/>
  <c r="AL3951" i="3"/>
  <c r="AM3951" i="3"/>
  <c r="AG3952" i="3"/>
  <c r="AH3952" i="3" s="1"/>
  <c r="AI3952" i="3"/>
  <c r="AJ3952" i="3" s="1"/>
  <c r="AK3952" i="3"/>
  <c r="AL3952" i="3"/>
  <c r="AM3952" i="3"/>
  <c r="AG3953" i="3"/>
  <c r="AH3953" i="3" s="1"/>
  <c r="AI3953" i="3"/>
  <c r="AJ3953" i="3" s="1"/>
  <c r="AK3953" i="3"/>
  <c r="AL3953" i="3"/>
  <c r="AM3953" i="3"/>
  <c r="AG3954" i="3"/>
  <c r="AH3954" i="3" s="1"/>
  <c r="AI3954" i="3"/>
  <c r="AJ3954" i="3" s="1"/>
  <c r="AK3954" i="3"/>
  <c r="AL3954" i="3"/>
  <c r="AM3954" i="3"/>
  <c r="AG3955" i="3"/>
  <c r="AH3955" i="3" s="1"/>
  <c r="AI3955" i="3"/>
  <c r="AJ3955" i="3" s="1"/>
  <c r="AK3955" i="3"/>
  <c r="AL3955" i="3"/>
  <c r="AM3955" i="3"/>
  <c r="AG3956" i="3"/>
  <c r="AH3956" i="3" s="1"/>
  <c r="AI3956" i="3"/>
  <c r="AJ3956" i="3" s="1"/>
  <c r="AK3956" i="3"/>
  <c r="AL3956" i="3"/>
  <c r="AM3956" i="3"/>
  <c r="AG3957" i="3"/>
  <c r="AH3957" i="3" s="1"/>
  <c r="AI3957" i="3"/>
  <c r="AJ3957" i="3" s="1"/>
  <c r="AK3957" i="3"/>
  <c r="AL3957" i="3"/>
  <c r="AM3957" i="3"/>
  <c r="AG3958" i="3"/>
  <c r="AH3958" i="3" s="1"/>
  <c r="AI3958" i="3"/>
  <c r="AJ3958" i="3" s="1"/>
  <c r="AK3958" i="3"/>
  <c r="AL3958" i="3"/>
  <c r="AM3958" i="3"/>
  <c r="AG3959" i="3"/>
  <c r="AH3959" i="3" s="1"/>
  <c r="AI3959" i="3"/>
  <c r="AJ3959" i="3" s="1"/>
  <c r="AK3959" i="3"/>
  <c r="AL3959" i="3"/>
  <c r="AM3959" i="3"/>
  <c r="AG3960" i="3"/>
  <c r="AH3960" i="3" s="1"/>
  <c r="AI3960" i="3"/>
  <c r="AJ3960" i="3" s="1"/>
  <c r="AK3960" i="3"/>
  <c r="AL3960" i="3"/>
  <c r="AM3960" i="3"/>
  <c r="AG3961" i="3"/>
  <c r="AH3961" i="3" s="1"/>
  <c r="AI3961" i="3"/>
  <c r="AJ3961" i="3" s="1"/>
  <c r="AK3961" i="3"/>
  <c r="AL3961" i="3"/>
  <c r="AM3961" i="3"/>
  <c r="AG3962" i="3"/>
  <c r="AH3962" i="3" s="1"/>
  <c r="AI3962" i="3"/>
  <c r="AJ3962" i="3" s="1"/>
  <c r="AK3962" i="3"/>
  <c r="AL3962" i="3"/>
  <c r="AM3962" i="3"/>
  <c r="AG3963" i="3"/>
  <c r="AH3963" i="3" s="1"/>
  <c r="AI3963" i="3"/>
  <c r="AJ3963" i="3" s="1"/>
  <c r="AK3963" i="3"/>
  <c r="AL3963" i="3"/>
  <c r="AM3963" i="3"/>
  <c r="AG3964" i="3"/>
  <c r="AH3964" i="3" s="1"/>
  <c r="AI3964" i="3"/>
  <c r="AJ3964" i="3" s="1"/>
  <c r="AK3964" i="3"/>
  <c r="AL3964" i="3"/>
  <c r="AM3964" i="3"/>
  <c r="AG3965" i="3"/>
  <c r="AH3965" i="3" s="1"/>
  <c r="AI3965" i="3"/>
  <c r="AJ3965" i="3" s="1"/>
  <c r="AK3965" i="3"/>
  <c r="AL3965" i="3"/>
  <c r="AM3965" i="3"/>
  <c r="AG3966" i="3"/>
  <c r="AH3966" i="3" s="1"/>
  <c r="AI3966" i="3"/>
  <c r="AJ3966" i="3" s="1"/>
  <c r="AK3966" i="3"/>
  <c r="AL3966" i="3"/>
  <c r="AM3966" i="3"/>
  <c r="AG3967" i="3"/>
  <c r="AH3967" i="3" s="1"/>
  <c r="AI3967" i="3"/>
  <c r="AJ3967" i="3" s="1"/>
  <c r="AK3967" i="3"/>
  <c r="AL3967" i="3"/>
  <c r="AM3967" i="3"/>
  <c r="AG3968" i="3"/>
  <c r="AH3968" i="3" s="1"/>
  <c r="AI3968" i="3"/>
  <c r="AJ3968" i="3" s="1"/>
  <c r="AK3968" i="3"/>
  <c r="AL3968" i="3"/>
  <c r="AM3968" i="3"/>
  <c r="AG3969" i="3"/>
  <c r="AH3969" i="3" s="1"/>
  <c r="AI3969" i="3"/>
  <c r="AJ3969" i="3" s="1"/>
  <c r="AK3969" i="3"/>
  <c r="AL3969" i="3"/>
  <c r="AM3969" i="3"/>
  <c r="AG3970" i="3"/>
  <c r="AH3970" i="3" s="1"/>
  <c r="AI3970" i="3"/>
  <c r="AJ3970" i="3" s="1"/>
  <c r="AK3970" i="3"/>
  <c r="AL3970" i="3"/>
  <c r="AM3970" i="3"/>
  <c r="AG3971" i="3"/>
  <c r="AH3971" i="3" s="1"/>
  <c r="AI3971" i="3"/>
  <c r="AJ3971" i="3" s="1"/>
  <c r="AK3971" i="3"/>
  <c r="AL3971" i="3"/>
  <c r="AM3971" i="3"/>
  <c r="AG3972" i="3"/>
  <c r="AH3972" i="3" s="1"/>
  <c r="AI3972" i="3"/>
  <c r="AJ3972" i="3" s="1"/>
  <c r="AK3972" i="3"/>
  <c r="AL3972" i="3"/>
  <c r="AM3972" i="3"/>
  <c r="AG3973" i="3"/>
  <c r="AH3973" i="3" s="1"/>
  <c r="AI3973" i="3"/>
  <c r="AJ3973" i="3" s="1"/>
  <c r="AK3973" i="3"/>
  <c r="AL3973" i="3"/>
  <c r="AM3973" i="3"/>
  <c r="AG3974" i="3"/>
  <c r="AH3974" i="3" s="1"/>
  <c r="AI3974" i="3"/>
  <c r="AJ3974" i="3" s="1"/>
  <c r="AK3974" i="3"/>
  <c r="AL3974" i="3"/>
  <c r="AM3974" i="3"/>
  <c r="AG3975" i="3"/>
  <c r="AH3975" i="3" s="1"/>
  <c r="AI3975" i="3"/>
  <c r="AJ3975" i="3" s="1"/>
  <c r="AK3975" i="3"/>
  <c r="AL3975" i="3"/>
  <c r="AM3975" i="3"/>
  <c r="AG3976" i="3"/>
  <c r="AH3976" i="3" s="1"/>
  <c r="AI3976" i="3"/>
  <c r="AJ3976" i="3" s="1"/>
  <c r="AK3976" i="3"/>
  <c r="AL3976" i="3"/>
  <c r="AM3976" i="3"/>
  <c r="AG3977" i="3"/>
  <c r="AH3977" i="3" s="1"/>
  <c r="AI3977" i="3"/>
  <c r="AJ3977" i="3" s="1"/>
  <c r="AK3977" i="3"/>
  <c r="AL3977" i="3"/>
  <c r="AM3977" i="3"/>
  <c r="AG3978" i="3"/>
  <c r="AH3978" i="3" s="1"/>
  <c r="AI3978" i="3"/>
  <c r="AJ3978" i="3" s="1"/>
  <c r="AK3978" i="3"/>
  <c r="AL3978" i="3"/>
  <c r="AM3978" i="3"/>
  <c r="AG3979" i="3"/>
  <c r="AH3979" i="3" s="1"/>
  <c r="AI3979" i="3"/>
  <c r="AJ3979" i="3" s="1"/>
  <c r="AK3979" i="3"/>
  <c r="AL3979" i="3"/>
  <c r="AM3979" i="3"/>
  <c r="AG3980" i="3"/>
  <c r="AH3980" i="3" s="1"/>
  <c r="AI3980" i="3"/>
  <c r="AJ3980" i="3" s="1"/>
  <c r="AK3980" i="3"/>
  <c r="AL3980" i="3"/>
  <c r="AM3980" i="3"/>
  <c r="AG3981" i="3"/>
  <c r="AH3981" i="3" s="1"/>
  <c r="AI3981" i="3"/>
  <c r="AJ3981" i="3" s="1"/>
  <c r="AK3981" i="3"/>
  <c r="AL3981" i="3"/>
  <c r="AM3981" i="3"/>
  <c r="AG3982" i="3"/>
  <c r="AH3982" i="3" s="1"/>
  <c r="AI3982" i="3"/>
  <c r="AJ3982" i="3" s="1"/>
  <c r="AK3982" i="3"/>
  <c r="AL3982" i="3"/>
  <c r="AM3982" i="3"/>
  <c r="AG3983" i="3"/>
  <c r="AH3983" i="3" s="1"/>
  <c r="AI3983" i="3"/>
  <c r="AJ3983" i="3" s="1"/>
  <c r="AK3983" i="3"/>
  <c r="AL3983" i="3"/>
  <c r="AM3983" i="3"/>
  <c r="AG3984" i="3"/>
  <c r="AH3984" i="3" s="1"/>
  <c r="AI3984" i="3"/>
  <c r="AJ3984" i="3" s="1"/>
  <c r="AK3984" i="3"/>
  <c r="AL3984" i="3"/>
  <c r="AM3984" i="3"/>
  <c r="AG3985" i="3"/>
  <c r="AH3985" i="3" s="1"/>
  <c r="AI3985" i="3"/>
  <c r="AJ3985" i="3" s="1"/>
  <c r="AK3985" i="3"/>
  <c r="AL3985" i="3"/>
  <c r="AM3985" i="3"/>
  <c r="AG3986" i="3"/>
  <c r="AH3986" i="3" s="1"/>
  <c r="AI3986" i="3"/>
  <c r="AJ3986" i="3" s="1"/>
  <c r="AK3986" i="3"/>
  <c r="AL3986" i="3"/>
  <c r="AM3986" i="3"/>
  <c r="AG3987" i="3"/>
  <c r="AH3987" i="3" s="1"/>
  <c r="AI3987" i="3"/>
  <c r="AJ3987" i="3" s="1"/>
  <c r="AK3987" i="3"/>
  <c r="AL3987" i="3"/>
  <c r="AM3987" i="3"/>
  <c r="AG3988" i="3"/>
  <c r="AH3988" i="3" s="1"/>
  <c r="AI3988" i="3"/>
  <c r="AJ3988" i="3" s="1"/>
  <c r="AK3988" i="3"/>
  <c r="AL3988" i="3"/>
  <c r="AM3988" i="3"/>
  <c r="AG3989" i="3"/>
  <c r="AH3989" i="3" s="1"/>
  <c r="AI3989" i="3"/>
  <c r="AJ3989" i="3" s="1"/>
  <c r="AK3989" i="3"/>
  <c r="AL3989" i="3"/>
  <c r="AM3989" i="3"/>
  <c r="AG3990" i="3"/>
  <c r="AH3990" i="3" s="1"/>
  <c r="AI3990" i="3"/>
  <c r="AJ3990" i="3" s="1"/>
  <c r="AK3990" i="3"/>
  <c r="AL3990" i="3"/>
  <c r="AM3990" i="3"/>
  <c r="AG3991" i="3"/>
  <c r="AH3991" i="3" s="1"/>
  <c r="AI3991" i="3"/>
  <c r="AJ3991" i="3" s="1"/>
  <c r="AK3991" i="3"/>
  <c r="AL3991" i="3"/>
  <c r="AM3991" i="3"/>
  <c r="AG3992" i="3"/>
  <c r="AH3992" i="3" s="1"/>
  <c r="AI3992" i="3"/>
  <c r="AJ3992" i="3" s="1"/>
  <c r="AK3992" i="3"/>
  <c r="AL3992" i="3"/>
  <c r="AM3992" i="3"/>
  <c r="AG3993" i="3"/>
  <c r="AH3993" i="3" s="1"/>
  <c r="AI3993" i="3"/>
  <c r="AJ3993" i="3" s="1"/>
  <c r="AK3993" i="3"/>
  <c r="AL3993" i="3"/>
  <c r="AM3993" i="3"/>
  <c r="AG3994" i="3"/>
  <c r="AH3994" i="3" s="1"/>
  <c r="AI3994" i="3"/>
  <c r="AJ3994" i="3" s="1"/>
  <c r="AK3994" i="3"/>
  <c r="AL3994" i="3"/>
  <c r="AM3994" i="3"/>
  <c r="AG3995" i="3"/>
  <c r="AH3995" i="3" s="1"/>
  <c r="AI3995" i="3"/>
  <c r="AJ3995" i="3" s="1"/>
  <c r="AK3995" i="3"/>
  <c r="AL3995" i="3"/>
  <c r="AM3995" i="3"/>
  <c r="AG3996" i="3"/>
  <c r="AH3996" i="3" s="1"/>
  <c r="AI3996" i="3"/>
  <c r="AJ3996" i="3" s="1"/>
  <c r="AK3996" i="3"/>
  <c r="AL3996" i="3"/>
  <c r="AM3996" i="3"/>
  <c r="AG3997" i="3"/>
  <c r="AH3997" i="3" s="1"/>
  <c r="AI3997" i="3"/>
  <c r="AJ3997" i="3" s="1"/>
  <c r="AK3997" i="3"/>
  <c r="AL3997" i="3"/>
  <c r="AM3997" i="3"/>
  <c r="AG3998" i="3"/>
  <c r="AH3998" i="3" s="1"/>
  <c r="AI3998" i="3"/>
  <c r="AJ3998" i="3" s="1"/>
  <c r="AK3998" i="3"/>
  <c r="AL3998" i="3"/>
  <c r="AM3998" i="3"/>
  <c r="AG3999" i="3"/>
  <c r="AH3999" i="3" s="1"/>
  <c r="AI3999" i="3"/>
  <c r="AJ3999" i="3" s="1"/>
  <c r="AK3999" i="3"/>
  <c r="AL3999" i="3"/>
  <c r="AM3999" i="3"/>
  <c r="AG4000" i="3"/>
  <c r="AH4000" i="3" s="1"/>
  <c r="AI4000" i="3"/>
  <c r="AJ4000" i="3" s="1"/>
  <c r="AK4000" i="3"/>
  <c r="AL4000" i="3"/>
  <c r="AM4000" i="3"/>
  <c r="AG4001" i="3"/>
  <c r="AH4001" i="3" s="1"/>
  <c r="AI4001" i="3"/>
  <c r="AJ4001" i="3" s="1"/>
  <c r="AK4001" i="3"/>
  <c r="AL4001" i="3"/>
  <c r="AM4001" i="3"/>
  <c r="AG4002" i="3"/>
  <c r="AH4002" i="3" s="1"/>
  <c r="AI4002" i="3"/>
  <c r="AJ4002" i="3" s="1"/>
  <c r="AK4002" i="3"/>
  <c r="AL4002" i="3"/>
  <c r="AM4002" i="3"/>
  <c r="AG4003" i="3"/>
  <c r="AH4003" i="3" s="1"/>
  <c r="AI4003" i="3"/>
  <c r="AJ4003" i="3" s="1"/>
  <c r="AK4003" i="3"/>
  <c r="AL4003" i="3"/>
  <c r="AM4003" i="3"/>
  <c r="AG4004" i="3"/>
  <c r="AH4004" i="3" s="1"/>
  <c r="AI4004" i="3"/>
  <c r="AJ4004" i="3" s="1"/>
  <c r="AK4004" i="3"/>
  <c r="AL4004" i="3"/>
  <c r="AM4004" i="3"/>
  <c r="AG4005" i="3"/>
  <c r="AH4005" i="3" s="1"/>
  <c r="AI4005" i="3"/>
  <c r="AJ4005" i="3" s="1"/>
  <c r="AK4005" i="3"/>
  <c r="AL4005" i="3"/>
  <c r="AM4005" i="3"/>
  <c r="AG4006" i="3"/>
  <c r="AH4006" i="3" s="1"/>
  <c r="AI4006" i="3"/>
  <c r="AJ4006" i="3" s="1"/>
  <c r="AK4006" i="3"/>
  <c r="AL4006" i="3"/>
  <c r="AM4006" i="3"/>
  <c r="AG4007" i="3"/>
  <c r="AH4007" i="3" s="1"/>
  <c r="AI4007" i="3"/>
  <c r="AJ4007" i="3" s="1"/>
  <c r="AK4007" i="3"/>
  <c r="AL4007" i="3"/>
  <c r="AM4007" i="3"/>
  <c r="AG4008" i="3"/>
  <c r="AH4008" i="3" s="1"/>
  <c r="AI4008" i="3"/>
  <c r="AJ4008" i="3" s="1"/>
  <c r="AK4008" i="3"/>
  <c r="AL4008" i="3"/>
  <c r="AM4008" i="3"/>
  <c r="AG4009" i="3"/>
  <c r="AH4009" i="3" s="1"/>
  <c r="AI4009" i="3"/>
  <c r="AJ4009" i="3" s="1"/>
  <c r="AK4009" i="3"/>
  <c r="AL4009" i="3"/>
  <c r="AM4009" i="3"/>
  <c r="AG4010" i="3"/>
  <c r="AH4010" i="3" s="1"/>
  <c r="AI4010" i="3"/>
  <c r="AJ4010" i="3" s="1"/>
  <c r="AK4010" i="3"/>
  <c r="AL4010" i="3"/>
  <c r="AM4010" i="3"/>
  <c r="AG4011" i="3"/>
  <c r="AH4011" i="3" s="1"/>
  <c r="AI4011" i="3"/>
  <c r="AJ4011" i="3" s="1"/>
  <c r="AK4011" i="3"/>
  <c r="AL4011" i="3"/>
  <c r="AM4011" i="3"/>
  <c r="AG4012" i="3"/>
  <c r="AH4012" i="3" s="1"/>
  <c r="AI4012" i="3"/>
  <c r="AJ4012" i="3" s="1"/>
  <c r="AK4012" i="3"/>
  <c r="AL4012" i="3"/>
  <c r="AM4012" i="3"/>
  <c r="AG4013" i="3"/>
  <c r="AH4013" i="3" s="1"/>
  <c r="AI4013" i="3"/>
  <c r="AJ4013" i="3" s="1"/>
  <c r="AK4013" i="3"/>
  <c r="AL4013" i="3"/>
  <c r="AM4013" i="3"/>
  <c r="AG4014" i="3"/>
  <c r="AH4014" i="3" s="1"/>
  <c r="AI4014" i="3"/>
  <c r="AJ4014" i="3" s="1"/>
  <c r="AK4014" i="3"/>
  <c r="AL4014" i="3"/>
  <c r="AM4014" i="3"/>
  <c r="AG4015" i="3"/>
  <c r="AH4015" i="3" s="1"/>
  <c r="AI4015" i="3"/>
  <c r="AJ4015" i="3" s="1"/>
  <c r="AK4015" i="3"/>
  <c r="AL4015" i="3"/>
  <c r="AM4015" i="3"/>
  <c r="AG4016" i="3"/>
  <c r="AH4016" i="3" s="1"/>
  <c r="AI4016" i="3"/>
  <c r="AJ4016" i="3" s="1"/>
  <c r="AK4016" i="3"/>
  <c r="AL4016" i="3"/>
  <c r="AM4016" i="3"/>
  <c r="AG4017" i="3"/>
  <c r="AH4017" i="3" s="1"/>
  <c r="AI4017" i="3"/>
  <c r="AJ4017" i="3" s="1"/>
  <c r="AK4017" i="3"/>
  <c r="AL4017" i="3"/>
  <c r="AM4017" i="3"/>
  <c r="AG4018" i="3"/>
  <c r="AH4018" i="3" s="1"/>
  <c r="AI4018" i="3"/>
  <c r="AJ4018" i="3" s="1"/>
  <c r="AK4018" i="3"/>
  <c r="AL4018" i="3"/>
  <c r="AM4018" i="3"/>
  <c r="AG4019" i="3"/>
  <c r="AH4019" i="3" s="1"/>
  <c r="AI4019" i="3"/>
  <c r="AJ4019" i="3" s="1"/>
  <c r="AK4019" i="3"/>
  <c r="AL4019" i="3"/>
  <c r="AM4019" i="3"/>
  <c r="AG4020" i="3"/>
  <c r="AH4020" i="3" s="1"/>
  <c r="AI4020" i="3"/>
  <c r="AJ4020" i="3" s="1"/>
  <c r="AK4020" i="3"/>
  <c r="AL4020" i="3"/>
  <c r="AM4020" i="3"/>
  <c r="AG4021" i="3"/>
  <c r="AH4021" i="3" s="1"/>
  <c r="AI4021" i="3"/>
  <c r="AJ4021" i="3" s="1"/>
  <c r="AK4021" i="3"/>
  <c r="AL4021" i="3"/>
  <c r="AM4021" i="3"/>
  <c r="AG4022" i="3"/>
  <c r="AH4022" i="3" s="1"/>
  <c r="AI4022" i="3"/>
  <c r="AJ4022" i="3" s="1"/>
  <c r="AK4022" i="3"/>
  <c r="AL4022" i="3"/>
  <c r="AM4022" i="3"/>
  <c r="AG4023" i="3"/>
  <c r="AH4023" i="3" s="1"/>
  <c r="AI4023" i="3"/>
  <c r="AJ4023" i="3" s="1"/>
  <c r="AK4023" i="3"/>
  <c r="AL4023" i="3"/>
  <c r="AM4023" i="3"/>
  <c r="AG4024" i="3"/>
  <c r="AH4024" i="3" s="1"/>
  <c r="AI4024" i="3"/>
  <c r="AJ4024" i="3" s="1"/>
  <c r="AK4024" i="3"/>
  <c r="AL4024" i="3"/>
  <c r="AM4024" i="3"/>
  <c r="AG4025" i="3"/>
  <c r="AH4025" i="3" s="1"/>
  <c r="AI4025" i="3"/>
  <c r="AJ4025" i="3" s="1"/>
  <c r="AK4025" i="3"/>
  <c r="AL4025" i="3"/>
  <c r="AM4025" i="3"/>
  <c r="AG4026" i="3"/>
  <c r="AH4026" i="3" s="1"/>
  <c r="AI4026" i="3"/>
  <c r="AJ4026" i="3" s="1"/>
  <c r="AK4026" i="3"/>
  <c r="AL4026" i="3"/>
  <c r="AM4026" i="3"/>
  <c r="AG4027" i="3"/>
  <c r="AH4027" i="3" s="1"/>
  <c r="AI4027" i="3"/>
  <c r="AJ4027" i="3" s="1"/>
  <c r="AK4027" i="3"/>
  <c r="AL4027" i="3"/>
  <c r="AM4027" i="3"/>
  <c r="AG4028" i="3"/>
  <c r="AH4028" i="3" s="1"/>
  <c r="AI4028" i="3"/>
  <c r="AJ4028" i="3" s="1"/>
  <c r="AK4028" i="3"/>
  <c r="AL4028" i="3"/>
  <c r="AM4028" i="3"/>
  <c r="AG4029" i="3"/>
  <c r="AH4029" i="3" s="1"/>
  <c r="AI4029" i="3"/>
  <c r="AJ4029" i="3" s="1"/>
  <c r="AK4029" i="3"/>
  <c r="AL4029" i="3"/>
  <c r="AM4029" i="3"/>
  <c r="AG4030" i="3"/>
  <c r="AH4030" i="3" s="1"/>
  <c r="AI4030" i="3"/>
  <c r="AJ4030" i="3" s="1"/>
  <c r="AK4030" i="3"/>
  <c r="AL4030" i="3"/>
  <c r="AM4030" i="3"/>
  <c r="AG4031" i="3"/>
  <c r="AH4031" i="3" s="1"/>
  <c r="AI4031" i="3"/>
  <c r="AJ4031" i="3" s="1"/>
  <c r="AK4031" i="3"/>
  <c r="AL4031" i="3"/>
  <c r="AM4031" i="3"/>
  <c r="AG4032" i="3"/>
  <c r="AH4032" i="3" s="1"/>
  <c r="AI4032" i="3"/>
  <c r="AJ4032" i="3" s="1"/>
  <c r="AK4032" i="3"/>
  <c r="AL4032" i="3"/>
  <c r="AM4032" i="3"/>
  <c r="AG4033" i="3"/>
  <c r="AH4033" i="3" s="1"/>
  <c r="AI4033" i="3"/>
  <c r="AJ4033" i="3" s="1"/>
  <c r="AK4033" i="3"/>
  <c r="AL4033" i="3"/>
  <c r="AM4033" i="3"/>
  <c r="AG4034" i="3"/>
  <c r="AH4034" i="3" s="1"/>
  <c r="AI4034" i="3"/>
  <c r="AJ4034" i="3" s="1"/>
  <c r="AK4034" i="3"/>
  <c r="AL4034" i="3"/>
  <c r="AM4034" i="3"/>
  <c r="AG4035" i="3"/>
  <c r="AH4035" i="3" s="1"/>
  <c r="AI4035" i="3"/>
  <c r="AJ4035" i="3" s="1"/>
  <c r="AK4035" i="3"/>
  <c r="AL4035" i="3"/>
  <c r="AM4035" i="3"/>
  <c r="AG4036" i="3"/>
  <c r="AH4036" i="3" s="1"/>
  <c r="AI4036" i="3"/>
  <c r="AJ4036" i="3" s="1"/>
  <c r="AK4036" i="3"/>
  <c r="AL4036" i="3"/>
  <c r="AM4036" i="3"/>
  <c r="AG4037" i="3"/>
  <c r="AH4037" i="3" s="1"/>
  <c r="AI4037" i="3"/>
  <c r="AJ4037" i="3" s="1"/>
  <c r="AK4037" i="3"/>
  <c r="AL4037" i="3"/>
  <c r="AM4037" i="3"/>
  <c r="AG4038" i="3"/>
  <c r="AH4038" i="3" s="1"/>
  <c r="AI4038" i="3"/>
  <c r="AJ4038" i="3" s="1"/>
  <c r="AK4038" i="3"/>
  <c r="AL4038" i="3"/>
  <c r="AM4038" i="3"/>
  <c r="AG4039" i="3"/>
  <c r="AH4039" i="3" s="1"/>
  <c r="AI4039" i="3"/>
  <c r="AJ4039" i="3" s="1"/>
  <c r="AK4039" i="3"/>
  <c r="AL4039" i="3"/>
  <c r="AM4039" i="3"/>
  <c r="AG4040" i="3"/>
  <c r="AH4040" i="3" s="1"/>
  <c r="AI4040" i="3"/>
  <c r="AJ4040" i="3" s="1"/>
  <c r="AK4040" i="3"/>
  <c r="AL4040" i="3"/>
  <c r="AM4040" i="3"/>
  <c r="AG4041" i="3"/>
  <c r="AH4041" i="3" s="1"/>
  <c r="AI4041" i="3"/>
  <c r="AJ4041" i="3" s="1"/>
  <c r="AK4041" i="3"/>
  <c r="AL4041" i="3"/>
  <c r="AM4041" i="3"/>
  <c r="AG4042" i="3"/>
  <c r="AH4042" i="3" s="1"/>
  <c r="AI4042" i="3"/>
  <c r="AJ4042" i="3" s="1"/>
  <c r="AK4042" i="3"/>
  <c r="AL4042" i="3"/>
  <c r="AM4042" i="3"/>
  <c r="AG4043" i="3"/>
  <c r="AH4043" i="3" s="1"/>
  <c r="AI4043" i="3"/>
  <c r="AJ4043" i="3" s="1"/>
  <c r="AK4043" i="3"/>
  <c r="AL4043" i="3"/>
  <c r="AM4043" i="3"/>
  <c r="AG4044" i="3"/>
  <c r="AH4044" i="3" s="1"/>
  <c r="AI4044" i="3"/>
  <c r="AJ4044" i="3" s="1"/>
  <c r="AK4044" i="3"/>
  <c r="AL4044" i="3"/>
  <c r="AM4044" i="3"/>
  <c r="AG4045" i="3"/>
  <c r="AH4045" i="3" s="1"/>
  <c r="AI4045" i="3"/>
  <c r="AJ4045" i="3" s="1"/>
  <c r="AK4045" i="3"/>
  <c r="AL4045" i="3"/>
  <c r="AM4045" i="3"/>
  <c r="AG4046" i="3"/>
  <c r="AH4046" i="3" s="1"/>
  <c r="AI4046" i="3"/>
  <c r="AJ4046" i="3" s="1"/>
  <c r="AK4046" i="3"/>
  <c r="AL4046" i="3"/>
  <c r="AM4046" i="3"/>
  <c r="AG4047" i="3"/>
  <c r="AH4047" i="3" s="1"/>
  <c r="AI4047" i="3"/>
  <c r="AJ4047" i="3" s="1"/>
  <c r="AK4047" i="3"/>
  <c r="AL4047" i="3"/>
  <c r="AM4047" i="3"/>
  <c r="AG4048" i="3"/>
  <c r="AH4048" i="3" s="1"/>
  <c r="AI4048" i="3"/>
  <c r="AJ4048" i="3" s="1"/>
  <c r="AK4048" i="3"/>
  <c r="AL4048" i="3"/>
  <c r="AM4048" i="3"/>
  <c r="AG4049" i="3"/>
  <c r="AH4049" i="3" s="1"/>
  <c r="AI4049" i="3"/>
  <c r="AJ4049" i="3" s="1"/>
  <c r="AK4049" i="3"/>
  <c r="AL4049" i="3"/>
  <c r="AM4049" i="3"/>
  <c r="AG4050" i="3"/>
  <c r="AH4050" i="3" s="1"/>
  <c r="AI4050" i="3"/>
  <c r="AJ4050" i="3" s="1"/>
  <c r="AK4050" i="3"/>
  <c r="AL4050" i="3"/>
  <c r="AM4050" i="3"/>
  <c r="AG4051" i="3"/>
  <c r="AH4051" i="3" s="1"/>
  <c r="AI4051" i="3"/>
  <c r="AJ4051" i="3" s="1"/>
  <c r="AK4051" i="3"/>
  <c r="AL4051" i="3"/>
  <c r="AM4051" i="3"/>
  <c r="AG4052" i="3"/>
  <c r="AH4052" i="3" s="1"/>
  <c r="AI4052" i="3"/>
  <c r="AJ4052" i="3" s="1"/>
  <c r="AK4052" i="3"/>
  <c r="AL4052" i="3"/>
  <c r="AM4052" i="3"/>
  <c r="AG4053" i="3"/>
  <c r="AH4053" i="3" s="1"/>
  <c r="AI4053" i="3"/>
  <c r="AJ4053" i="3" s="1"/>
  <c r="AK4053" i="3"/>
  <c r="AL4053" i="3"/>
  <c r="AM4053" i="3"/>
  <c r="AG4054" i="3"/>
  <c r="AH4054" i="3" s="1"/>
  <c r="AI4054" i="3"/>
  <c r="AJ4054" i="3" s="1"/>
  <c r="AK4054" i="3"/>
  <c r="AL4054" i="3"/>
  <c r="AM4054" i="3"/>
  <c r="AG4055" i="3"/>
  <c r="AH4055" i="3" s="1"/>
  <c r="AI4055" i="3"/>
  <c r="AJ4055" i="3" s="1"/>
  <c r="AK4055" i="3"/>
  <c r="AL4055" i="3"/>
  <c r="AM4055" i="3"/>
  <c r="AG4056" i="3"/>
  <c r="AH4056" i="3" s="1"/>
  <c r="AI4056" i="3"/>
  <c r="AJ4056" i="3" s="1"/>
  <c r="AK4056" i="3"/>
  <c r="AL4056" i="3"/>
  <c r="AM4056" i="3"/>
  <c r="AG4057" i="3"/>
  <c r="AH4057" i="3" s="1"/>
  <c r="AI4057" i="3"/>
  <c r="AJ4057" i="3" s="1"/>
  <c r="AK4057" i="3"/>
  <c r="AL4057" i="3"/>
  <c r="AM4057" i="3"/>
  <c r="AG4058" i="3"/>
  <c r="AH4058" i="3" s="1"/>
  <c r="AI4058" i="3"/>
  <c r="AJ4058" i="3" s="1"/>
  <c r="AK4058" i="3"/>
  <c r="AL4058" i="3"/>
  <c r="AM4058" i="3"/>
  <c r="AG4059" i="3"/>
  <c r="AH4059" i="3" s="1"/>
  <c r="AI4059" i="3"/>
  <c r="AJ4059" i="3" s="1"/>
  <c r="AK4059" i="3"/>
  <c r="AL4059" i="3"/>
  <c r="AM4059" i="3"/>
  <c r="AG4060" i="3"/>
  <c r="AH4060" i="3" s="1"/>
  <c r="AI4060" i="3"/>
  <c r="AJ4060" i="3" s="1"/>
  <c r="AK4060" i="3"/>
  <c r="AL4060" i="3"/>
  <c r="AM4060" i="3"/>
  <c r="AG4061" i="3"/>
  <c r="AH4061" i="3" s="1"/>
  <c r="AI4061" i="3"/>
  <c r="AJ4061" i="3" s="1"/>
  <c r="AK4061" i="3"/>
  <c r="AL4061" i="3"/>
  <c r="AM4061" i="3"/>
  <c r="AG4062" i="3"/>
  <c r="AH4062" i="3" s="1"/>
  <c r="AI4062" i="3"/>
  <c r="AJ4062" i="3" s="1"/>
  <c r="AK4062" i="3"/>
  <c r="AL4062" i="3"/>
  <c r="AM4062" i="3"/>
  <c r="AG4063" i="3"/>
  <c r="AH4063" i="3" s="1"/>
  <c r="AI4063" i="3"/>
  <c r="AJ4063" i="3" s="1"/>
  <c r="AK4063" i="3"/>
  <c r="AL4063" i="3"/>
  <c r="AM4063" i="3"/>
  <c r="AG4064" i="3"/>
  <c r="AH4064" i="3" s="1"/>
  <c r="AI4064" i="3"/>
  <c r="AJ4064" i="3" s="1"/>
  <c r="AK4064" i="3"/>
  <c r="AL4064" i="3"/>
  <c r="AM4064" i="3"/>
  <c r="AG4065" i="3"/>
  <c r="AH4065" i="3" s="1"/>
  <c r="AI4065" i="3"/>
  <c r="AJ4065" i="3" s="1"/>
  <c r="AK4065" i="3"/>
  <c r="AL4065" i="3"/>
  <c r="AM4065" i="3"/>
  <c r="AG4066" i="3"/>
  <c r="AH4066" i="3" s="1"/>
  <c r="AI4066" i="3"/>
  <c r="AJ4066" i="3" s="1"/>
  <c r="AK4066" i="3"/>
  <c r="AL4066" i="3"/>
  <c r="AM4066" i="3"/>
  <c r="AG4067" i="3"/>
  <c r="AH4067" i="3" s="1"/>
  <c r="AI4067" i="3"/>
  <c r="AJ4067" i="3" s="1"/>
  <c r="AK4067" i="3"/>
  <c r="AL4067" i="3"/>
  <c r="AM4067" i="3"/>
  <c r="AG4068" i="3"/>
  <c r="AH4068" i="3" s="1"/>
  <c r="AI4068" i="3"/>
  <c r="AJ4068" i="3" s="1"/>
  <c r="AK4068" i="3"/>
  <c r="AL4068" i="3"/>
  <c r="AM4068" i="3"/>
  <c r="AG4069" i="3"/>
  <c r="AH4069" i="3" s="1"/>
  <c r="AI4069" i="3"/>
  <c r="AJ4069" i="3" s="1"/>
  <c r="AK4069" i="3"/>
  <c r="AL4069" i="3"/>
  <c r="AM4069" i="3"/>
  <c r="AG4070" i="3"/>
  <c r="AH4070" i="3" s="1"/>
  <c r="AI4070" i="3"/>
  <c r="AJ4070" i="3" s="1"/>
  <c r="AK4070" i="3"/>
  <c r="AL4070" i="3"/>
  <c r="AM4070" i="3"/>
  <c r="AG4071" i="3"/>
  <c r="AH4071" i="3" s="1"/>
  <c r="AI4071" i="3"/>
  <c r="AJ4071" i="3" s="1"/>
  <c r="AK4071" i="3"/>
  <c r="AL4071" i="3"/>
  <c r="AM4071" i="3"/>
  <c r="AG4072" i="3"/>
  <c r="AH4072" i="3" s="1"/>
  <c r="AI4072" i="3"/>
  <c r="AJ4072" i="3" s="1"/>
  <c r="AK4072" i="3"/>
  <c r="AL4072" i="3"/>
  <c r="AM4072" i="3"/>
  <c r="AG4073" i="3"/>
  <c r="AH4073" i="3" s="1"/>
  <c r="AI4073" i="3"/>
  <c r="AJ4073" i="3" s="1"/>
  <c r="AK4073" i="3"/>
  <c r="AL4073" i="3"/>
  <c r="AM4073" i="3"/>
  <c r="AG4074" i="3"/>
  <c r="AH4074" i="3" s="1"/>
  <c r="AI4074" i="3"/>
  <c r="AJ4074" i="3" s="1"/>
  <c r="AK4074" i="3"/>
  <c r="AL4074" i="3"/>
  <c r="AM4074" i="3"/>
  <c r="AG4075" i="3"/>
  <c r="AH4075" i="3" s="1"/>
  <c r="AI4075" i="3"/>
  <c r="AJ4075" i="3" s="1"/>
  <c r="AK4075" i="3"/>
  <c r="AL4075" i="3"/>
  <c r="AM4075" i="3"/>
  <c r="AG4076" i="3"/>
  <c r="AH4076" i="3" s="1"/>
  <c r="AI4076" i="3"/>
  <c r="AJ4076" i="3" s="1"/>
  <c r="AK4076" i="3"/>
  <c r="AL4076" i="3"/>
  <c r="AM4076" i="3"/>
  <c r="AG4077" i="3"/>
  <c r="AH4077" i="3" s="1"/>
  <c r="AI4077" i="3"/>
  <c r="AJ4077" i="3" s="1"/>
  <c r="AK4077" i="3"/>
  <c r="AL4077" i="3"/>
  <c r="AM4077" i="3"/>
  <c r="AG4078" i="3"/>
  <c r="AH4078" i="3" s="1"/>
  <c r="AI4078" i="3"/>
  <c r="AJ4078" i="3" s="1"/>
  <c r="AK4078" i="3"/>
  <c r="AL4078" i="3"/>
  <c r="AM4078" i="3"/>
  <c r="AG4079" i="3"/>
  <c r="AH4079" i="3" s="1"/>
  <c r="AI4079" i="3"/>
  <c r="AJ4079" i="3" s="1"/>
  <c r="AK4079" i="3"/>
  <c r="AL4079" i="3"/>
  <c r="AM4079" i="3"/>
  <c r="AG4080" i="3"/>
  <c r="AH4080" i="3" s="1"/>
  <c r="AI4080" i="3"/>
  <c r="AJ4080" i="3" s="1"/>
  <c r="AK4080" i="3"/>
  <c r="AL4080" i="3"/>
  <c r="AM4080" i="3"/>
  <c r="AG4081" i="3"/>
  <c r="AH4081" i="3" s="1"/>
  <c r="AI4081" i="3"/>
  <c r="AJ4081" i="3" s="1"/>
  <c r="AK4081" i="3"/>
  <c r="AL4081" i="3"/>
  <c r="AM4081" i="3"/>
  <c r="AG4082" i="3"/>
  <c r="AH4082" i="3" s="1"/>
  <c r="AI4082" i="3"/>
  <c r="AJ4082" i="3" s="1"/>
  <c r="AK4082" i="3"/>
  <c r="AL4082" i="3"/>
  <c r="AM4082" i="3"/>
  <c r="AG4083" i="3"/>
  <c r="AH4083" i="3" s="1"/>
  <c r="AI4083" i="3"/>
  <c r="AJ4083" i="3" s="1"/>
  <c r="AK4083" i="3"/>
  <c r="AL4083" i="3"/>
  <c r="AM4083" i="3"/>
  <c r="AG4084" i="3"/>
  <c r="AH4084" i="3" s="1"/>
  <c r="AI4084" i="3"/>
  <c r="AJ4084" i="3" s="1"/>
  <c r="AK4084" i="3"/>
  <c r="AL4084" i="3"/>
  <c r="AM4084" i="3"/>
  <c r="AG4085" i="3"/>
  <c r="AH4085" i="3" s="1"/>
  <c r="AI4085" i="3"/>
  <c r="AJ4085" i="3" s="1"/>
  <c r="AK4085" i="3"/>
  <c r="AL4085" i="3"/>
  <c r="AM4085" i="3"/>
  <c r="AG4086" i="3"/>
  <c r="AH4086" i="3" s="1"/>
  <c r="AI4086" i="3"/>
  <c r="AJ4086" i="3" s="1"/>
  <c r="AK4086" i="3"/>
  <c r="AL4086" i="3"/>
  <c r="AM4086" i="3"/>
  <c r="AG4087" i="3"/>
  <c r="AH4087" i="3" s="1"/>
  <c r="AI4087" i="3"/>
  <c r="AJ4087" i="3" s="1"/>
  <c r="AK4087" i="3"/>
  <c r="AL4087" i="3"/>
  <c r="AM4087" i="3"/>
  <c r="AG4088" i="3"/>
  <c r="AH4088" i="3" s="1"/>
  <c r="AI4088" i="3"/>
  <c r="AJ4088" i="3" s="1"/>
  <c r="AK4088" i="3"/>
  <c r="AL4088" i="3"/>
  <c r="AM4088" i="3"/>
  <c r="AG4089" i="3"/>
  <c r="AH4089" i="3" s="1"/>
  <c r="AI4089" i="3"/>
  <c r="AJ4089" i="3" s="1"/>
  <c r="AK4089" i="3"/>
  <c r="AL4089" i="3"/>
  <c r="AM4089" i="3"/>
  <c r="AG4090" i="3"/>
  <c r="AH4090" i="3" s="1"/>
  <c r="AI4090" i="3"/>
  <c r="AJ4090" i="3" s="1"/>
  <c r="AK4090" i="3"/>
  <c r="AL4090" i="3"/>
  <c r="AM4090" i="3"/>
  <c r="AG4091" i="3"/>
  <c r="AH4091" i="3" s="1"/>
  <c r="AI4091" i="3"/>
  <c r="AJ4091" i="3" s="1"/>
  <c r="AK4091" i="3"/>
  <c r="AL4091" i="3"/>
  <c r="AM4091" i="3"/>
  <c r="AG4092" i="3"/>
  <c r="AH4092" i="3" s="1"/>
  <c r="AI4092" i="3"/>
  <c r="AJ4092" i="3" s="1"/>
  <c r="AK4092" i="3"/>
  <c r="AL4092" i="3"/>
  <c r="AM4092" i="3"/>
  <c r="AG4093" i="3"/>
  <c r="AH4093" i="3" s="1"/>
  <c r="AI4093" i="3"/>
  <c r="AJ4093" i="3" s="1"/>
  <c r="AK4093" i="3"/>
  <c r="AL4093" i="3"/>
  <c r="AM4093" i="3"/>
  <c r="AG4094" i="3"/>
  <c r="AH4094" i="3" s="1"/>
  <c r="AI4094" i="3"/>
  <c r="AJ4094" i="3" s="1"/>
  <c r="AK4094" i="3"/>
  <c r="AL4094" i="3"/>
  <c r="AM4094" i="3"/>
  <c r="AG4095" i="3"/>
  <c r="AH4095" i="3" s="1"/>
  <c r="AI4095" i="3"/>
  <c r="AJ4095" i="3" s="1"/>
  <c r="AK4095" i="3"/>
  <c r="AL4095" i="3"/>
  <c r="AM4095" i="3"/>
  <c r="AG4096" i="3"/>
  <c r="AH4096" i="3" s="1"/>
  <c r="AI4096" i="3"/>
  <c r="AJ4096" i="3" s="1"/>
  <c r="AK4096" i="3"/>
  <c r="AL4096" i="3"/>
  <c r="AM4096" i="3"/>
  <c r="AG4097" i="3"/>
  <c r="AH4097" i="3" s="1"/>
  <c r="AI4097" i="3"/>
  <c r="AJ4097" i="3" s="1"/>
  <c r="AK4097" i="3"/>
  <c r="AL4097" i="3"/>
  <c r="AM4097" i="3"/>
  <c r="AG4098" i="3"/>
  <c r="AH4098" i="3" s="1"/>
  <c r="AI4098" i="3"/>
  <c r="AJ4098" i="3" s="1"/>
  <c r="AK4098" i="3"/>
  <c r="AL4098" i="3"/>
  <c r="AM4098" i="3"/>
  <c r="AG4099" i="3"/>
  <c r="AH4099" i="3" s="1"/>
  <c r="AI4099" i="3"/>
  <c r="AJ4099" i="3" s="1"/>
  <c r="AK4099" i="3"/>
  <c r="AL4099" i="3"/>
  <c r="AM4099" i="3"/>
  <c r="AG4100" i="3"/>
  <c r="AH4100" i="3" s="1"/>
  <c r="AI4100" i="3"/>
  <c r="AJ4100" i="3" s="1"/>
  <c r="AK4100" i="3"/>
  <c r="AL4100" i="3"/>
  <c r="AM4100" i="3"/>
  <c r="AG4101" i="3"/>
  <c r="AH4101" i="3" s="1"/>
  <c r="AI4101" i="3"/>
  <c r="AJ4101" i="3" s="1"/>
  <c r="AK4101" i="3"/>
  <c r="AL4101" i="3"/>
  <c r="AM4101" i="3"/>
  <c r="AG4102" i="3"/>
  <c r="AH4102" i="3" s="1"/>
  <c r="AI4102" i="3"/>
  <c r="AJ4102" i="3" s="1"/>
  <c r="AK4102" i="3"/>
  <c r="AL4102" i="3"/>
  <c r="AM4102" i="3"/>
  <c r="AG4103" i="3"/>
  <c r="AH4103" i="3" s="1"/>
  <c r="AI4103" i="3"/>
  <c r="AJ4103" i="3" s="1"/>
  <c r="AK4103" i="3"/>
  <c r="AL4103" i="3"/>
  <c r="AM4103" i="3"/>
  <c r="AG4104" i="3"/>
  <c r="AH4104" i="3" s="1"/>
  <c r="AI4104" i="3"/>
  <c r="AJ4104" i="3" s="1"/>
  <c r="AK4104" i="3"/>
  <c r="AL4104" i="3"/>
  <c r="AM4104" i="3"/>
  <c r="AG4105" i="3"/>
  <c r="AH4105" i="3" s="1"/>
  <c r="AI4105" i="3"/>
  <c r="AJ4105" i="3" s="1"/>
  <c r="AK4105" i="3"/>
  <c r="AL4105" i="3"/>
  <c r="AM4105" i="3"/>
  <c r="AG4106" i="3"/>
  <c r="AH4106" i="3" s="1"/>
  <c r="AI4106" i="3"/>
  <c r="AJ4106" i="3" s="1"/>
  <c r="AK4106" i="3"/>
  <c r="AL4106" i="3"/>
  <c r="AM4106" i="3"/>
  <c r="AG4107" i="3"/>
  <c r="AH4107" i="3" s="1"/>
  <c r="AI4107" i="3"/>
  <c r="AJ4107" i="3" s="1"/>
  <c r="AK4107" i="3"/>
  <c r="AL4107" i="3"/>
  <c r="AM4107" i="3"/>
  <c r="AG4108" i="3"/>
  <c r="AH4108" i="3" s="1"/>
  <c r="AI4108" i="3"/>
  <c r="AJ4108" i="3" s="1"/>
  <c r="AK4108" i="3"/>
  <c r="AL4108" i="3"/>
  <c r="AM4108" i="3"/>
  <c r="AG4109" i="3"/>
  <c r="AH4109" i="3" s="1"/>
  <c r="AI4109" i="3"/>
  <c r="AJ4109" i="3" s="1"/>
  <c r="AK4109" i="3"/>
  <c r="AL4109" i="3"/>
  <c r="AM4109" i="3"/>
  <c r="AG4110" i="3"/>
  <c r="AH4110" i="3" s="1"/>
  <c r="AI4110" i="3"/>
  <c r="AJ4110" i="3" s="1"/>
  <c r="AK4110" i="3"/>
  <c r="AL4110" i="3"/>
  <c r="AM4110" i="3"/>
  <c r="AG4111" i="3"/>
  <c r="AH4111" i="3" s="1"/>
  <c r="AI4111" i="3"/>
  <c r="AJ4111" i="3" s="1"/>
  <c r="AK4111" i="3"/>
  <c r="AL4111" i="3"/>
  <c r="AM4111" i="3"/>
  <c r="AG4112" i="3"/>
  <c r="AH4112" i="3" s="1"/>
  <c r="AI4112" i="3"/>
  <c r="AJ4112" i="3" s="1"/>
  <c r="AK4112" i="3"/>
  <c r="AL4112" i="3"/>
  <c r="AM4112" i="3"/>
  <c r="AG4113" i="3"/>
  <c r="AH4113" i="3" s="1"/>
  <c r="AI4113" i="3"/>
  <c r="AJ4113" i="3" s="1"/>
  <c r="AK4113" i="3"/>
  <c r="AL4113" i="3"/>
  <c r="AM4113" i="3"/>
  <c r="AG4114" i="3"/>
  <c r="AH4114" i="3" s="1"/>
  <c r="AI4114" i="3"/>
  <c r="AJ4114" i="3" s="1"/>
  <c r="AK4114" i="3"/>
  <c r="AL4114" i="3"/>
  <c r="AM4114" i="3"/>
  <c r="AG4115" i="3"/>
  <c r="AH4115" i="3" s="1"/>
  <c r="AI4115" i="3"/>
  <c r="AJ4115" i="3" s="1"/>
  <c r="AK4115" i="3"/>
  <c r="AL4115" i="3"/>
  <c r="AM4115" i="3"/>
  <c r="AG4116" i="3"/>
  <c r="AH4116" i="3" s="1"/>
  <c r="AI4116" i="3"/>
  <c r="AJ4116" i="3" s="1"/>
  <c r="AK4116" i="3"/>
  <c r="AL4116" i="3"/>
  <c r="AM4116" i="3"/>
  <c r="AG4117" i="3"/>
  <c r="AH4117" i="3" s="1"/>
  <c r="AI4117" i="3"/>
  <c r="AJ4117" i="3" s="1"/>
  <c r="AK4117" i="3"/>
  <c r="AL4117" i="3"/>
  <c r="AM4117" i="3"/>
  <c r="AE3871" i="3"/>
  <c r="AF3871" i="3" s="1"/>
  <c r="AE3872" i="3"/>
  <c r="AF3872" i="3" s="1"/>
  <c r="AE3873" i="3"/>
  <c r="AF3873" i="3" s="1"/>
  <c r="AE3874" i="3"/>
  <c r="AF3874" i="3" s="1"/>
  <c r="AE3875" i="3"/>
  <c r="AF3875" i="3" s="1"/>
  <c r="AE3876" i="3"/>
  <c r="AF3876" i="3" s="1"/>
  <c r="AE3877" i="3"/>
  <c r="AF3877" i="3" s="1"/>
  <c r="AE3878" i="3"/>
  <c r="AF3878" i="3" s="1"/>
  <c r="AE3879" i="3"/>
  <c r="AF3879" i="3" s="1"/>
  <c r="AE3880" i="3"/>
  <c r="AF3880" i="3" s="1"/>
  <c r="AE3881" i="3"/>
  <c r="AF3881" i="3" s="1"/>
  <c r="AE3882" i="3"/>
  <c r="AF3882" i="3" s="1"/>
  <c r="AE3883" i="3"/>
  <c r="AF3883" i="3" s="1"/>
  <c r="AE3884" i="3"/>
  <c r="AF3884" i="3" s="1"/>
  <c r="AE3885" i="3"/>
  <c r="AF3885" i="3" s="1"/>
  <c r="AE3886" i="3"/>
  <c r="AF3886" i="3" s="1"/>
  <c r="AE3887" i="3"/>
  <c r="AF3887" i="3" s="1"/>
  <c r="AE3888" i="3"/>
  <c r="AF3888" i="3" s="1"/>
  <c r="AE3889" i="3"/>
  <c r="AF3889" i="3" s="1"/>
  <c r="AE3890" i="3"/>
  <c r="AF3890" i="3" s="1"/>
  <c r="AE3891" i="3"/>
  <c r="AF3891" i="3" s="1"/>
  <c r="AE3892" i="3"/>
  <c r="AF3892" i="3" s="1"/>
  <c r="AE3893" i="3"/>
  <c r="AF3893" i="3" s="1"/>
  <c r="AE3894" i="3"/>
  <c r="AF3894" i="3" s="1"/>
  <c r="AE3895" i="3"/>
  <c r="AF3895" i="3" s="1"/>
  <c r="AE3896" i="3"/>
  <c r="AF3896" i="3" s="1"/>
  <c r="AE3897" i="3"/>
  <c r="AF3897" i="3" s="1"/>
  <c r="AE3898" i="3"/>
  <c r="AF3898" i="3" s="1"/>
  <c r="AE3899" i="3"/>
  <c r="AF3899" i="3" s="1"/>
  <c r="AE3900" i="3"/>
  <c r="AF3900" i="3" s="1"/>
  <c r="AE3901" i="3"/>
  <c r="AF3901" i="3" s="1"/>
  <c r="AE3902" i="3"/>
  <c r="AF3902" i="3" s="1"/>
  <c r="AE3903" i="3"/>
  <c r="AF3903" i="3" s="1"/>
  <c r="AE3904" i="3"/>
  <c r="AF3904" i="3" s="1"/>
  <c r="AE3905" i="3"/>
  <c r="AF3905" i="3" s="1"/>
  <c r="AE3906" i="3"/>
  <c r="AF3906" i="3" s="1"/>
  <c r="AE3907" i="3"/>
  <c r="AF3907" i="3" s="1"/>
  <c r="AE3908" i="3"/>
  <c r="AF3908" i="3" s="1"/>
  <c r="AE3909" i="3"/>
  <c r="AF3909" i="3" s="1"/>
  <c r="AE3910" i="3"/>
  <c r="AF3910" i="3" s="1"/>
  <c r="AE3911" i="3"/>
  <c r="AF3911" i="3" s="1"/>
  <c r="AE3912" i="3"/>
  <c r="AF3912" i="3" s="1"/>
  <c r="AE3913" i="3"/>
  <c r="AF3913" i="3" s="1"/>
  <c r="AE3914" i="3"/>
  <c r="AF3914" i="3" s="1"/>
  <c r="AE3915" i="3"/>
  <c r="AF3915" i="3" s="1"/>
  <c r="AE3916" i="3"/>
  <c r="AF3916" i="3" s="1"/>
  <c r="AE3917" i="3"/>
  <c r="AF3917" i="3" s="1"/>
  <c r="AE3918" i="3"/>
  <c r="AF3918" i="3" s="1"/>
  <c r="AE3919" i="3"/>
  <c r="AF3919" i="3" s="1"/>
  <c r="AE3920" i="3"/>
  <c r="AF3920" i="3" s="1"/>
  <c r="AE3921" i="3"/>
  <c r="AF3921" i="3" s="1"/>
  <c r="AE3922" i="3"/>
  <c r="AF3922" i="3" s="1"/>
  <c r="AE3923" i="3"/>
  <c r="AF3923" i="3" s="1"/>
  <c r="AE3924" i="3"/>
  <c r="AF3924" i="3" s="1"/>
  <c r="AE3925" i="3"/>
  <c r="AF3925" i="3" s="1"/>
  <c r="AE3926" i="3"/>
  <c r="AF3926" i="3" s="1"/>
  <c r="AE3927" i="3"/>
  <c r="AF3927" i="3" s="1"/>
  <c r="AE3928" i="3"/>
  <c r="AF3928" i="3" s="1"/>
  <c r="AE3929" i="3"/>
  <c r="AF3929" i="3" s="1"/>
  <c r="AE3930" i="3"/>
  <c r="AF3930" i="3" s="1"/>
  <c r="AE3931" i="3"/>
  <c r="AF3931" i="3" s="1"/>
  <c r="AE3932" i="3"/>
  <c r="AF3932" i="3" s="1"/>
  <c r="AE3933" i="3"/>
  <c r="AF3933" i="3" s="1"/>
  <c r="AE3934" i="3"/>
  <c r="AF3934" i="3" s="1"/>
  <c r="AE3935" i="3"/>
  <c r="AF3935" i="3" s="1"/>
  <c r="AE3936" i="3"/>
  <c r="AF3936" i="3" s="1"/>
  <c r="AE3937" i="3"/>
  <c r="AF3937" i="3" s="1"/>
  <c r="AE3938" i="3"/>
  <c r="AF3938" i="3" s="1"/>
  <c r="AE3939" i="3"/>
  <c r="AF3939" i="3" s="1"/>
  <c r="AE3940" i="3"/>
  <c r="AF3940" i="3" s="1"/>
  <c r="AE3941" i="3"/>
  <c r="AF3941" i="3" s="1"/>
  <c r="AE3942" i="3"/>
  <c r="AF3942" i="3" s="1"/>
  <c r="AE3943" i="3"/>
  <c r="AF3943" i="3" s="1"/>
  <c r="AE3944" i="3"/>
  <c r="AF3944" i="3" s="1"/>
  <c r="AE3945" i="3"/>
  <c r="AF3945" i="3" s="1"/>
  <c r="AE3946" i="3"/>
  <c r="AF3946" i="3" s="1"/>
  <c r="AE3947" i="3"/>
  <c r="AF3947" i="3" s="1"/>
  <c r="AE3948" i="3"/>
  <c r="AF3948" i="3" s="1"/>
  <c r="AE3949" i="3"/>
  <c r="AF3949" i="3" s="1"/>
  <c r="AE3950" i="3"/>
  <c r="AF3950" i="3" s="1"/>
  <c r="AE3951" i="3"/>
  <c r="AF3951" i="3" s="1"/>
  <c r="AE3952" i="3"/>
  <c r="AF3952" i="3" s="1"/>
  <c r="AE3953" i="3"/>
  <c r="AF3953" i="3" s="1"/>
  <c r="AE3954" i="3"/>
  <c r="AF3954" i="3" s="1"/>
  <c r="AE3955" i="3"/>
  <c r="AF3955" i="3" s="1"/>
  <c r="AE3956" i="3"/>
  <c r="AF3956" i="3" s="1"/>
  <c r="AE3957" i="3"/>
  <c r="AF3957" i="3" s="1"/>
  <c r="AE3958" i="3"/>
  <c r="AF3958" i="3" s="1"/>
  <c r="AE3959" i="3"/>
  <c r="AF3959" i="3" s="1"/>
  <c r="AE3960" i="3"/>
  <c r="AF3960" i="3" s="1"/>
  <c r="AE3961" i="3"/>
  <c r="AF3961" i="3" s="1"/>
  <c r="AE3962" i="3"/>
  <c r="AF3962" i="3" s="1"/>
  <c r="AE3963" i="3"/>
  <c r="AF3963" i="3" s="1"/>
  <c r="AE3964" i="3"/>
  <c r="AF3964" i="3" s="1"/>
  <c r="AE3965" i="3"/>
  <c r="AF3965" i="3" s="1"/>
  <c r="AE3966" i="3"/>
  <c r="AF3966" i="3" s="1"/>
  <c r="AE3967" i="3"/>
  <c r="AF3967" i="3" s="1"/>
  <c r="AE3968" i="3"/>
  <c r="AF3968" i="3" s="1"/>
  <c r="AE3969" i="3"/>
  <c r="AF3969" i="3" s="1"/>
  <c r="AE3970" i="3"/>
  <c r="AF3970" i="3" s="1"/>
  <c r="AE3971" i="3"/>
  <c r="AF3971" i="3" s="1"/>
  <c r="AE3972" i="3"/>
  <c r="AF3972" i="3" s="1"/>
  <c r="AE3973" i="3"/>
  <c r="AF3973" i="3" s="1"/>
  <c r="AE3974" i="3"/>
  <c r="AF3974" i="3" s="1"/>
  <c r="AE3975" i="3"/>
  <c r="AF3975" i="3" s="1"/>
  <c r="AE3976" i="3"/>
  <c r="AF3976" i="3" s="1"/>
  <c r="AE3977" i="3"/>
  <c r="AF3977" i="3" s="1"/>
  <c r="AE3978" i="3"/>
  <c r="AF3978" i="3" s="1"/>
  <c r="AE3979" i="3"/>
  <c r="AF3979" i="3" s="1"/>
  <c r="AE3980" i="3"/>
  <c r="AF3980" i="3" s="1"/>
  <c r="AE3981" i="3"/>
  <c r="AF3981" i="3" s="1"/>
  <c r="AE3982" i="3"/>
  <c r="AF3982" i="3" s="1"/>
  <c r="AE3983" i="3"/>
  <c r="AF3983" i="3" s="1"/>
  <c r="AE3984" i="3"/>
  <c r="AF3984" i="3" s="1"/>
  <c r="AE3985" i="3"/>
  <c r="AF3985" i="3" s="1"/>
  <c r="AE3986" i="3"/>
  <c r="AF3986" i="3" s="1"/>
  <c r="AE3987" i="3"/>
  <c r="AF3987" i="3" s="1"/>
  <c r="AE3988" i="3"/>
  <c r="AF3988" i="3" s="1"/>
  <c r="AE3989" i="3"/>
  <c r="AF3989" i="3" s="1"/>
  <c r="AE3990" i="3"/>
  <c r="AF3990" i="3" s="1"/>
  <c r="AE3991" i="3"/>
  <c r="AF3991" i="3" s="1"/>
  <c r="AE3992" i="3"/>
  <c r="AF3992" i="3" s="1"/>
  <c r="AE3993" i="3"/>
  <c r="AF3993" i="3" s="1"/>
  <c r="AE3994" i="3"/>
  <c r="AF3994" i="3" s="1"/>
  <c r="AE3995" i="3"/>
  <c r="AF3995" i="3" s="1"/>
  <c r="AE3996" i="3"/>
  <c r="AF3996" i="3" s="1"/>
  <c r="AE3997" i="3"/>
  <c r="AF3997" i="3" s="1"/>
  <c r="AE3998" i="3"/>
  <c r="AF3998" i="3" s="1"/>
  <c r="AE3999" i="3"/>
  <c r="AF3999" i="3" s="1"/>
  <c r="AE4000" i="3"/>
  <c r="AF4000" i="3" s="1"/>
  <c r="AE4001" i="3"/>
  <c r="AF4001" i="3" s="1"/>
  <c r="AE4002" i="3"/>
  <c r="AF4002" i="3" s="1"/>
  <c r="AE4003" i="3"/>
  <c r="AF4003" i="3" s="1"/>
  <c r="AE4004" i="3"/>
  <c r="AF4004" i="3" s="1"/>
  <c r="AE4005" i="3"/>
  <c r="AF4005" i="3" s="1"/>
  <c r="AE4006" i="3"/>
  <c r="AF4006" i="3" s="1"/>
  <c r="AE4007" i="3"/>
  <c r="AF4007" i="3" s="1"/>
  <c r="AE4008" i="3"/>
  <c r="AF4008" i="3" s="1"/>
  <c r="AE4009" i="3"/>
  <c r="AF4009" i="3" s="1"/>
  <c r="AE4010" i="3"/>
  <c r="AF4010" i="3" s="1"/>
  <c r="AE4011" i="3"/>
  <c r="AF4011" i="3" s="1"/>
  <c r="AE4012" i="3"/>
  <c r="AF4012" i="3" s="1"/>
  <c r="AE4013" i="3"/>
  <c r="AF4013" i="3" s="1"/>
  <c r="AE4014" i="3"/>
  <c r="AF4014" i="3" s="1"/>
  <c r="AE4015" i="3"/>
  <c r="AF4015" i="3" s="1"/>
  <c r="AE4016" i="3"/>
  <c r="AF4016" i="3" s="1"/>
  <c r="AE4017" i="3"/>
  <c r="AF4017" i="3" s="1"/>
  <c r="AE4018" i="3"/>
  <c r="AF4018" i="3" s="1"/>
  <c r="AE4019" i="3"/>
  <c r="AF4019" i="3" s="1"/>
  <c r="AE4020" i="3"/>
  <c r="AF4020" i="3" s="1"/>
  <c r="AE4021" i="3"/>
  <c r="AF4021" i="3" s="1"/>
  <c r="AE4022" i="3"/>
  <c r="AF4022" i="3" s="1"/>
  <c r="AE4023" i="3"/>
  <c r="AF4023" i="3" s="1"/>
  <c r="AE4024" i="3"/>
  <c r="AF4024" i="3" s="1"/>
  <c r="AE4025" i="3"/>
  <c r="AF4025" i="3" s="1"/>
  <c r="AE4026" i="3"/>
  <c r="AF4026" i="3" s="1"/>
  <c r="AE4027" i="3"/>
  <c r="AF4027" i="3" s="1"/>
  <c r="AE4028" i="3"/>
  <c r="AF4028" i="3" s="1"/>
  <c r="AE4029" i="3"/>
  <c r="AF4029" i="3" s="1"/>
  <c r="AE4030" i="3"/>
  <c r="AF4030" i="3" s="1"/>
  <c r="AE4031" i="3"/>
  <c r="AF4031" i="3" s="1"/>
  <c r="AE4032" i="3"/>
  <c r="AF4032" i="3" s="1"/>
  <c r="AE4033" i="3"/>
  <c r="AF4033" i="3" s="1"/>
  <c r="AE4034" i="3"/>
  <c r="AF4034" i="3" s="1"/>
  <c r="AE4035" i="3"/>
  <c r="AF4035" i="3" s="1"/>
  <c r="AE4036" i="3"/>
  <c r="AF4036" i="3" s="1"/>
  <c r="AE4037" i="3"/>
  <c r="AF4037" i="3" s="1"/>
  <c r="AE4038" i="3"/>
  <c r="AF4038" i="3" s="1"/>
  <c r="AE4039" i="3"/>
  <c r="AF4039" i="3" s="1"/>
  <c r="AE4040" i="3"/>
  <c r="AF4040" i="3" s="1"/>
  <c r="AE4041" i="3"/>
  <c r="AF4041" i="3" s="1"/>
  <c r="AE4042" i="3"/>
  <c r="AF4042" i="3" s="1"/>
  <c r="AE4043" i="3"/>
  <c r="AF4043" i="3" s="1"/>
  <c r="AE4044" i="3"/>
  <c r="AF4044" i="3" s="1"/>
  <c r="AE4045" i="3"/>
  <c r="AF4045" i="3" s="1"/>
  <c r="AE4046" i="3"/>
  <c r="AF4046" i="3" s="1"/>
  <c r="AE4047" i="3"/>
  <c r="AF4047" i="3" s="1"/>
  <c r="AE4048" i="3"/>
  <c r="AF4048" i="3" s="1"/>
  <c r="AE4049" i="3"/>
  <c r="AF4049" i="3" s="1"/>
  <c r="AE4050" i="3"/>
  <c r="AF4050" i="3" s="1"/>
  <c r="AE4051" i="3"/>
  <c r="AF4051" i="3" s="1"/>
  <c r="AE4052" i="3"/>
  <c r="AF4052" i="3" s="1"/>
  <c r="AE4053" i="3"/>
  <c r="AF4053" i="3" s="1"/>
  <c r="AE4054" i="3"/>
  <c r="AF4054" i="3" s="1"/>
  <c r="AE4055" i="3"/>
  <c r="AF4055" i="3" s="1"/>
  <c r="AE4056" i="3"/>
  <c r="AF4056" i="3" s="1"/>
  <c r="AE4057" i="3"/>
  <c r="AF4057" i="3" s="1"/>
  <c r="AE4058" i="3"/>
  <c r="AF4058" i="3" s="1"/>
  <c r="AE4059" i="3"/>
  <c r="AF4059" i="3" s="1"/>
  <c r="AE4060" i="3"/>
  <c r="AF4060" i="3" s="1"/>
  <c r="AE4061" i="3"/>
  <c r="AF4061" i="3" s="1"/>
  <c r="AE4062" i="3"/>
  <c r="AF4062" i="3" s="1"/>
  <c r="AE4063" i="3"/>
  <c r="AF4063" i="3" s="1"/>
  <c r="AE4064" i="3"/>
  <c r="AF4064" i="3" s="1"/>
  <c r="AE4065" i="3"/>
  <c r="AF4065" i="3" s="1"/>
  <c r="AE4066" i="3"/>
  <c r="AF4066" i="3" s="1"/>
  <c r="AE4067" i="3"/>
  <c r="AF4067" i="3" s="1"/>
  <c r="AE4068" i="3"/>
  <c r="AF4068" i="3" s="1"/>
  <c r="AE4069" i="3"/>
  <c r="AF4069" i="3" s="1"/>
  <c r="AE4070" i="3"/>
  <c r="AF4070" i="3" s="1"/>
  <c r="AE4071" i="3"/>
  <c r="AF4071" i="3" s="1"/>
  <c r="AE4072" i="3"/>
  <c r="AF4072" i="3" s="1"/>
  <c r="AE4073" i="3"/>
  <c r="AF4073" i="3" s="1"/>
  <c r="AE4074" i="3"/>
  <c r="AF4074" i="3" s="1"/>
  <c r="AE4075" i="3"/>
  <c r="AF4075" i="3" s="1"/>
  <c r="AE4076" i="3"/>
  <c r="AF4076" i="3" s="1"/>
  <c r="AE4077" i="3"/>
  <c r="AF4077" i="3" s="1"/>
  <c r="AE4078" i="3"/>
  <c r="AF4078" i="3" s="1"/>
  <c r="AE4079" i="3"/>
  <c r="AF4079" i="3" s="1"/>
  <c r="AE4080" i="3"/>
  <c r="AF4080" i="3" s="1"/>
  <c r="AE4081" i="3"/>
  <c r="AF4081" i="3" s="1"/>
  <c r="AE4082" i="3"/>
  <c r="AF4082" i="3" s="1"/>
  <c r="AE4083" i="3"/>
  <c r="AF4083" i="3" s="1"/>
  <c r="AE4084" i="3"/>
  <c r="AF4084" i="3" s="1"/>
  <c r="AE4085" i="3"/>
  <c r="AF4085" i="3" s="1"/>
  <c r="AE4086" i="3"/>
  <c r="AF4086" i="3" s="1"/>
  <c r="AE4087" i="3"/>
  <c r="AF4087" i="3" s="1"/>
  <c r="AE4088" i="3"/>
  <c r="AF4088" i="3" s="1"/>
  <c r="AE4089" i="3"/>
  <c r="AF4089" i="3" s="1"/>
  <c r="AE4090" i="3"/>
  <c r="AF4090" i="3" s="1"/>
  <c r="AE4091" i="3"/>
  <c r="AF4091" i="3" s="1"/>
  <c r="AE4092" i="3"/>
  <c r="AF4092" i="3" s="1"/>
  <c r="AE4093" i="3"/>
  <c r="AF4093" i="3" s="1"/>
  <c r="AE4094" i="3"/>
  <c r="AF4094" i="3" s="1"/>
  <c r="AE4095" i="3"/>
  <c r="AF4095" i="3" s="1"/>
  <c r="AE4096" i="3"/>
  <c r="AF4096" i="3" s="1"/>
  <c r="AE4097" i="3"/>
  <c r="AF4097" i="3" s="1"/>
  <c r="AE4098" i="3"/>
  <c r="AF4098" i="3" s="1"/>
  <c r="AE4099" i="3"/>
  <c r="AF4099" i="3" s="1"/>
  <c r="AE4100" i="3"/>
  <c r="AF4100" i="3" s="1"/>
  <c r="AE4101" i="3"/>
  <c r="AF4101" i="3" s="1"/>
  <c r="AE4102" i="3"/>
  <c r="AF4102" i="3" s="1"/>
  <c r="AE4103" i="3"/>
  <c r="AF4103" i="3" s="1"/>
  <c r="AE4104" i="3"/>
  <c r="AF4104" i="3" s="1"/>
  <c r="AE4105" i="3"/>
  <c r="AF4105" i="3" s="1"/>
  <c r="AE4106" i="3"/>
  <c r="AF4106" i="3" s="1"/>
  <c r="AE4107" i="3"/>
  <c r="AF4107" i="3" s="1"/>
  <c r="AE4108" i="3"/>
  <c r="AF4108" i="3" s="1"/>
  <c r="AE4109" i="3"/>
  <c r="AF4109" i="3" s="1"/>
  <c r="AE4110" i="3"/>
  <c r="AF4110" i="3" s="1"/>
  <c r="AE4111" i="3"/>
  <c r="AF4111" i="3" s="1"/>
  <c r="AE4112" i="3"/>
  <c r="AF4112" i="3" s="1"/>
  <c r="AE4113" i="3"/>
  <c r="AF4113" i="3" s="1"/>
  <c r="AE4114" i="3"/>
  <c r="AF4114" i="3" s="1"/>
  <c r="AE4115" i="3"/>
  <c r="AF4115" i="3" s="1"/>
  <c r="AE4116" i="3"/>
  <c r="AF4116" i="3" s="1"/>
  <c r="AE4117" i="3"/>
  <c r="AF4117" i="3" s="1"/>
  <c r="AA3871" i="3"/>
  <c r="AD3871" i="3" s="1"/>
  <c r="AA3872" i="3"/>
  <c r="AD3872" i="3" s="1"/>
  <c r="AA3873" i="3"/>
  <c r="AD3873" i="3" s="1"/>
  <c r="AA3874" i="3"/>
  <c r="AD3874" i="3" s="1"/>
  <c r="AA3875" i="3"/>
  <c r="AD3875" i="3" s="1"/>
  <c r="AA3876" i="3"/>
  <c r="AD3876" i="3" s="1"/>
  <c r="AA3877" i="3"/>
  <c r="AD3877" i="3" s="1"/>
  <c r="AA3878" i="3"/>
  <c r="AD3878" i="3" s="1"/>
  <c r="AA3879" i="3"/>
  <c r="AD3879" i="3" s="1"/>
  <c r="AA3880" i="3"/>
  <c r="AD3880" i="3" s="1"/>
  <c r="AA3881" i="3"/>
  <c r="AD3881" i="3" s="1"/>
  <c r="AA3882" i="3"/>
  <c r="AD3882" i="3" s="1"/>
  <c r="AA3883" i="3"/>
  <c r="AD3883" i="3" s="1"/>
  <c r="AA3884" i="3"/>
  <c r="AD3884" i="3" s="1"/>
  <c r="AA3885" i="3"/>
  <c r="AD3885" i="3" s="1"/>
  <c r="AA3886" i="3"/>
  <c r="AD3886" i="3" s="1"/>
  <c r="AA3887" i="3"/>
  <c r="AD3887" i="3" s="1"/>
  <c r="AA3888" i="3"/>
  <c r="AD3888" i="3" s="1"/>
  <c r="AA3889" i="3"/>
  <c r="AD3889" i="3" s="1"/>
  <c r="AA3890" i="3"/>
  <c r="AD3890" i="3" s="1"/>
  <c r="AA3891" i="3"/>
  <c r="AD3891" i="3" s="1"/>
  <c r="AA3892" i="3"/>
  <c r="AD3892" i="3" s="1"/>
  <c r="AA3893" i="3"/>
  <c r="AD3893" i="3" s="1"/>
  <c r="AA3894" i="3"/>
  <c r="AD3894" i="3" s="1"/>
  <c r="AA3895" i="3"/>
  <c r="AD3895" i="3" s="1"/>
  <c r="AA3896" i="3"/>
  <c r="AD3896" i="3" s="1"/>
  <c r="AA3897" i="3"/>
  <c r="AD3897" i="3" s="1"/>
  <c r="AA3898" i="3"/>
  <c r="AD3898" i="3" s="1"/>
  <c r="AA3899" i="3"/>
  <c r="AD3899" i="3" s="1"/>
  <c r="AA3900" i="3"/>
  <c r="AD3900" i="3" s="1"/>
  <c r="AA3901" i="3"/>
  <c r="AD3901" i="3" s="1"/>
  <c r="AA3902" i="3"/>
  <c r="AD3902" i="3" s="1"/>
  <c r="AA3903" i="3"/>
  <c r="AD3903" i="3" s="1"/>
  <c r="AA3904" i="3"/>
  <c r="AD3904" i="3" s="1"/>
  <c r="AA3905" i="3"/>
  <c r="AD3905" i="3" s="1"/>
  <c r="AA3906" i="3"/>
  <c r="AD3906" i="3" s="1"/>
  <c r="AA3907" i="3"/>
  <c r="AD3907" i="3" s="1"/>
  <c r="AA3908" i="3"/>
  <c r="AD3908" i="3" s="1"/>
  <c r="AA3909" i="3"/>
  <c r="AD3909" i="3" s="1"/>
  <c r="AA3910" i="3"/>
  <c r="AD3910" i="3" s="1"/>
  <c r="AA3911" i="3"/>
  <c r="AD3911" i="3" s="1"/>
  <c r="AA3912" i="3"/>
  <c r="AD3912" i="3" s="1"/>
  <c r="AA3913" i="3"/>
  <c r="AD3913" i="3" s="1"/>
  <c r="AA3914" i="3"/>
  <c r="AD3914" i="3" s="1"/>
  <c r="AA3915" i="3"/>
  <c r="AD3915" i="3" s="1"/>
  <c r="AA3916" i="3"/>
  <c r="AD3916" i="3" s="1"/>
  <c r="AA3917" i="3"/>
  <c r="AD3917" i="3" s="1"/>
  <c r="AA3918" i="3"/>
  <c r="AD3918" i="3" s="1"/>
  <c r="AA3919" i="3"/>
  <c r="AD3919" i="3" s="1"/>
  <c r="AA3920" i="3"/>
  <c r="AD3920" i="3" s="1"/>
  <c r="AA3921" i="3"/>
  <c r="AD3921" i="3" s="1"/>
  <c r="AA3922" i="3"/>
  <c r="AD3922" i="3" s="1"/>
  <c r="AA3923" i="3"/>
  <c r="AD3923" i="3" s="1"/>
  <c r="AA3924" i="3"/>
  <c r="AD3924" i="3" s="1"/>
  <c r="AA3925" i="3"/>
  <c r="AD3925" i="3" s="1"/>
  <c r="AA3926" i="3"/>
  <c r="AD3926" i="3" s="1"/>
  <c r="AA3927" i="3"/>
  <c r="AD3927" i="3" s="1"/>
  <c r="AA3928" i="3"/>
  <c r="AD3928" i="3" s="1"/>
  <c r="AA3929" i="3"/>
  <c r="AD3929" i="3" s="1"/>
  <c r="AA3930" i="3"/>
  <c r="AD3930" i="3" s="1"/>
  <c r="AA3931" i="3"/>
  <c r="AD3931" i="3" s="1"/>
  <c r="AA3932" i="3"/>
  <c r="AD3932" i="3" s="1"/>
  <c r="AA3933" i="3"/>
  <c r="AD3933" i="3" s="1"/>
  <c r="AA3934" i="3"/>
  <c r="AD3934" i="3" s="1"/>
  <c r="AA3935" i="3"/>
  <c r="AD3935" i="3" s="1"/>
  <c r="AA3936" i="3"/>
  <c r="AD3936" i="3" s="1"/>
  <c r="AA3937" i="3"/>
  <c r="AD3937" i="3" s="1"/>
  <c r="AA3938" i="3"/>
  <c r="AD3938" i="3" s="1"/>
  <c r="AA3939" i="3"/>
  <c r="AD3939" i="3" s="1"/>
  <c r="AA3940" i="3"/>
  <c r="AD3940" i="3" s="1"/>
  <c r="AA3941" i="3"/>
  <c r="AD3941" i="3" s="1"/>
  <c r="AA3942" i="3"/>
  <c r="AD3942" i="3" s="1"/>
  <c r="AA3943" i="3"/>
  <c r="AD3943" i="3" s="1"/>
  <c r="AA3944" i="3"/>
  <c r="AD3944" i="3" s="1"/>
  <c r="AA3945" i="3"/>
  <c r="AD3945" i="3" s="1"/>
  <c r="AA3946" i="3"/>
  <c r="AD3946" i="3" s="1"/>
  <c r="AA3947" i="3"/>
  <c r="AD3947" i="3" s="1"/>
  <c r="AA3948" i="3"/>
  <c r="AD3948" i="3" s="1"/>
  <c r="AA3949" i="3"/>
  <c r="AD3949" i="3" s="1"/>
  <c r="AA3950" i="3"/>
  <c r="AD3950" i="3" s="1"/>
  <c r="AA3951" i="3"/>
  <c r="AD3951" i="3" s="1"/>
  <c r="AA3952" i="3"/>
  <c r="AD3952" i="3" s="1"/>
  <c r="AA3953" i="3"/>
  <c r="AD3953" i="3" s="1"/>
  <c r="AA3954" i="3"/>
  <c r="AD3954" i="3" s="1"/>
  <c r="AA3955" i="3"/>
  <c r="AD3955" i="3" s="1"/>
  <c r="AA3956" i="3"/>
  <c r="AD3956" i="3" s="1"/>
  <c r="AA3957" i="3"/>
  <c r="AD3957" i="3" s="1"/>
  <c r="AA3958" i="3"/>
  <c r="AD3958" i="3" s="1"/>
  <c r="AA3959" i="3"/>
  <c r="AD3959" i="3" s="1"/>
  <c r="AA3960" i="3"/>
  <c r="AD3960" i="3" s="1"/>
  <c r="AA3961" i="3"/>
  <c r="AD3961" i="3" s="1"/>
  <c r="AA3962" i="3"/>
  <c r="AD3962" i="3" s="1"/>
  <c r="AA3963" i="3"/>
  <c r="AD3963" i="3" s="1"/>
  <c r="AA3964" i="3"/>
  <c r="AD3964" i="3" s="1"/>
  <c r="AA3965" i="3"/>
  <c r="AD3965" i="3" s="1"/>
  <c r="AA3966" i="3"/>
  <c r="AD3966" i="3" s="1"/>
  <c r="AA3967" i="3"/>
  <c r="AD3967" i="3" s="1"/>
  <c r="AA3968" i="3"/>
  <c r="AD3968" i="3" s="1"/>
  <c r="AA3969" i="3"/>
  <c r="AD3969" i="3" s="1"/>
  <c r="AA3970" i="3"/>
  <c r="AD3970" i="3" s="1"/>
  <c r="AA3971" i="3"/>
  <c r="AD3971" i="3" s="1"/>
  <c r="AA3972" i="3"/>
  <c r="AD3972" i="3" s="1"/>
  <c r="AA3973" i="3"/>
  <c r="AD3973" i="3" s="1"/>
  <c r="AA3974" i="3"/>
  <c r="AD3974" i="3" s="1"/>
  <c r="AA3975" i="3"/>
  <c r="AD3975" i="3" s="1"/>
  <c r="AA3976" i="3"/>
  <c r="AD3976" i="3" s="1"/>
  <c r="AA3977" i="3"/>
  <c r="AD3977" i="3" s="1"/>
  <c r="AA3978" i="3"/>
  <c r="AD3978" i="3" s="1"/>
  <c r="AA3979" i="3"/>
  <c r="AD3979" i="3" s="1"/>
  <c r="AA3980" i="3"/>
  <c r="AD3980" i="3" s="1"/>
  <c r="AA3981" i="3"/>
  <c r="AD3981" i="3" s="1"/>
  <c r="AA3982" i="3"/>
  <c r="AD3982" i="3" s="1"/>
  <c r="AA3983" i="3"/>
  <c r="AD3983" i="3" s="1"/>
  <c r="AA3984" i="3"/>
  <c r="AD3984" i="3" s="1"/>
  <c r="AA3985" i="3"/>
  <c r="AD3985" i="3" s="1"/>
  <c r="AA3986" i="3"/>
  <c r="AD3986" i="3" s="1"/>
  <c r="AA3987" i="3"/>
  <c r="AD3987" i="3" s="1"/>
  <c r="AA3988" i="3"/>
  <c r="AD3988" i="3" s="1"/>
  <c r="AA3989" i="3"/>
  <c r="AD3989" i="3" s="1"/>
  <c r="AA3990" i="3"/>
  <c r="AD3990" i="3" s="1"/>
  <c r="AA3991" i="3"/>
  <c r="AD3991" i="3" s="1"/>
  <c r="AA3992" i="3"/>
  <c r="AD3992" i="3" s="1"/>
  <c r="AA3993" i="3"/>
  <c r="AD3993" i="3" s="1"/>
  <c r="AA3994" i="3"/>
  <c r="AD3994" i="3" s="1"/>
  <c r="AA3995" i="3"/>
  <c r="AD3995" i="3" s="1"/>
  <c r="AA3996" i="3"/>
  <c r="AD3996" i="3" s="1"/>
  <c r="AA3997" i="3"/>
  <c r="AD3997" i="3" s="1"/>
  <c r="AA3998" i="3"/>
  <c r="AD3998" i="3" s="1"/>
  <c r="AA3999" i="3"/>
  <c r="AD3999" i="3" s="1"/>
  <c r="AA4000" i="3"/>
  <c r="AD4000" i="3" s="1"/>
  <c r="AA4001" i="3"/>
  <c r="AD4001" i="3" s="1"/>
  <c r="AA4002" i="3"/>
  <c r="AD4002" i="3" s="1"/>
  <c r="AA4003" i="3"/>
  <c r="AD4003" i="3" s="1"/>
  <c r="AA4004" i="3"/>
  <c r="AD4004" i="3" s="1"/>
  <c r="AA4005" i="3"/>
  <c r="AD4005" i="3" s="1"/>
  <c r="AA4006" i="3"/>
  <c r="AD4006" i="3" s="1"/>
  <c r="AA4007" i="3"/>
  <c r="AD4007" i="3" s="1"/>
  <c r="AA4008" i="3"/>
  <c r="AD4008" i="3" s="1"/>
  <c r="AA4009" i="3"/>
  <c r="AD4009" i="3" s="1"/>
  <c r="AA4010" i="3"/>
  <c r="AD4010" i="3" s="1"/>
  <c r="AA4011" i="3"/>
  <c r="AD4011" i="3" s="1"/>
  <c r="AA4012" i="3"/>
  <c r="AD4012" i="3" s="1"/>
  <c r="AA4013" i="3"/>
  <c r="AD4013" i="3" s="1"/>
  <c r="AA4014" i="3"/>
  <c r="AD4014" i="3" s="1"/>
  <c r="AA4015" i="3"/>
  <c r="AD4015" i="3" s="1"/>
  <c r="AA4016" i="3"/>
  <c r="AD4016" i="3" s="1"/>
  <c r="AA4017" i="3"/>
  <c r="AD4017" i="3" s="1"/>
  <c r="AA4018" i="3"/>
  <c r="AD4018" i="3" s="1"/>
  <c r="AA4019" i="3"/>
  <c r="AD4019" i="3" s="1"/>
  <c r="AA4020" i="3"/>
  <c r="AD4020" i="3" s="1"/>
  <c r="AA4021" i="3"/>
  <c r="AD4021" i="3" s="1"/>
  <c r="AA4022" i="3"/>
  <c r="AD4022" i="3" s="1"/>
  <c r="AA4023" i="3"/>
  <c r="AD4023" i="3" s="1"/>
  <c r="AA4024" i="3"/>
  <c r="AD4024" i="3" s="1"/>
  <c r="AA4025" i="3"/>
  <c r="AD4025" i="3" s="1"/>
  <c r="AA4026" i="3"/>
  <c r="AD4026" i="3" s="1"/>
  <c r="AA4027" i="3"/>
  <c r="AD4027" i="3" s="1"/>
  <c r="AA4028" i="3"/>
  <c r="AD4028" i="3" s="1"/>
  <c r="AA4029" i="3"/>
  <c r="AD4029" i="3" s="1"/>
  <c r="AA4030" i="3"/>
  <c r="AD4030" i="3" s="1"/>
  <c r="AA4031" i="3"/>
  <c r="AD4031" i="3" s="1"/>
  <c r="AA4032" i="3"/>
  <c r="AD4032" i="3" s="1"/>
  <c r="AA4033" i="3"/>
  <c r="AD4033" i="3" s="1"/>
  <c r="AA4034" i="3"/>
  <c r="AD4034" i="3" s="1"/>
  <c r="AA4035" i="3"/>
  <c r="AD4035" i="3" s="1"/>
  <c r="AA4036" i="3"/>
  <c r="AD4036" i="3" s="1"/>
  <c r="AA4037" i="3"/>
  <c r="AD4037" i="3" s="1"/>
  <c r="AA4038" i="3"/>
  <c r="AD4038" i="3" s="1"/>
  <c r="AA4039" i="3"/>
  <c r="AD4039" i="3" s="1"/>
  <c r="AA4040" i="3"/>
  <c r="AD4040" i="3" s="1"/>
  <c r="AA4041" i="3"/>
  <c r="AD4041" i="3" s="1"/>
  <c r="AA4042" i="3"/>
  <c r="AD4042" i="3" s="1"/>
  <c r="AA4043" i="3"/>
  <c r="AD4043" i="3" s="1"/>
  <c r="AA4044" i="3"/>
  <c r="AD4044" i="3" s="1"/>
  <c r="AA4045" i="3"/>
  <c r="AD4045" i="3" s="1"/>
  <c r="AA4046" i="3"/>
  <c r="AD4046" i="3" s="1"/>
  <c r="AA4047" i="3"/>
  <c r="AD4047" i="3" s="1"/>
  <c r="AA4048" i="3"/>
  <c r="AD4048" i="3" s="1"/>
  <c r="AA4049" i="3"/>
  <c r="AD4049" i="3" s="1"/>
  <c r="AA4050" i="3"/>
  <c r="AD4050" i="3" s="1"/>
  <c r="AA4051" i="3"/>
  <c r="AD4051" i="3" s="1"/>
  <c r="AA4052" i="3"/>
  <c r="AD4052" i="3" s="1"/>
  <c r="AA4053" i="3"/>
  <c r="AD4053" i="3" s="1"/>
  <c r="AA4054" i="3"/>
  <c r="AD4054" i="3" s="1"/>
  <c r="AA4055" i="3"/>
  <c r="AD4055" i="3" s="1"/>
  <c r="AA4056" i="3"/>
  <c r="AD4056" i="3" s="1"/>
  <c r="AA4057" i="3"/>
  <c r="AD4057" i="3" s="1"/>
  <c r="AA4058" i="3"/>
  <c r="AD4058" i="3" s="1"/>
  <c r="AA4059" i="3"/>
  <c r="AD4059" i="3" s="1"/>
  <c r="AA4060" i="3"/>
  <c r="AD4060" i="3" s="1"/>
  <c r="AA4061" i="3"/>
  <c r="AD4061" i="3" s="1"/>
  <c r="AA4062" i="3"/>
  <c r="AD4062" i="3" s="1"/>
  <c r="AA4063" i="3"/>
  <c r="AD4063" i="3" s="1"/>
  <c r="AA4064" i="3"/>
  <c r="AD4064" i="3" s="1"/>
  <c r="AA4065" i="3"/>
  <c r="AD4065" i="3" s="1"/>
  <c r="AA4066" i="3"/>
  <c r="AD4066" i="3" s="1"/>
  <c r="AA4067" i="3"/>
  <c r="AD4067" i="3" s="1"/>
  <c r="AA4068" i="3"/>
  <c r="AD4068" i="3" s="1"/>
  <c r="AA4069" i="3"/>
  <c r="AD4069" i="3" s="1"/>
  <c r="AA4070" i="3"/>
  <c r="AD4070" i="3" s="1"/>
  <c r="AA4071" i="3"/>
  <c r="AD4071" i="3" s="1"/>
  <c r="AA4072" i="3"/>
  <c r="AD4072" i="3" s="1"/>
  <c r="AA4073" i="3"/>
  <c r="AD4073" i="3" s="1"/>
  <c r="AA4074" i="3"/>
  <c r="AD4074" i="3" s="1"/>
  <c r="AA4075" i="3"/>
  <c r="AD4075" i="3" s="1"/>
  <c r="AA4076" i="3"/>
  <c r="AD4076" i="3" s="1"/>
  <c r="AA4077" i="3"/>
  <c r="AD4077" i="3" s="1"/>
  <c r="AA4078" i="3"/>
  <c r="AD4078" i="3" s="1"/>
  <c r="AA4079" i="3"/>
  <c r="AD4079" i="3" s="1"/>
  <c r="AA4080" i="3"/>
  <c r="AD4080" i="3" s="1"/>
  <c r="AA4081" i="3"/>
  <c r="AD4081" i="3" s="1"/>
  <c r="AA4082" i="3"/>
  <c r="AD4082" i="3" s="1"/>
  <c r="AA4083" i="3"/>
  <c r="AD4083" i="3" s="1"/>
  <c r="AA4084" i="3"/>
  <c r="AD4084" i="3" s="1"/>
  <c r="AA4085" i="3"/>
  <c r="AD4085" i="3" s="1"/>
  <c r="AA4086" i="3"/>
  <c r="AD4086" i="3" s="1"/>
  <c r="AA4087" i="3"/>
  <c r="AD4087" i="3" s="1"/>
  <c r="AA4088" i="3"/>
  <c r="AD4088" i="3" s="1"/>
  <c r="AA4089" i="3"/>
  <c r="AD4089" i="3" s="1"/>
  <c r="AA4090" i="3"/>
  <c r="AD4090" i="3" s="1"/>
  <c r="AA4091" i="3"/>
  <c r="AD4091" i="3" s="1"/>
  <c r="AA4092" i="3"/>
  <c r="AD4092" i="3" s="1"/>
  <c r="AA4093" i="3"/>
  <c r="AD4093" i="3" s="1"/>
  <c r="AA4094" i="3"/>
  <c r="AD4094" i="3" s="1"/>
  <c r="AA4095" i="3"/>
  <c r="AD4095" i="3" s="1"/>
  <c r="AA4096" i="3"/>
  <c r="AD4096" i="3" s="1"/>
  <c r="AA4097" i="3"/>
  <c r="AD4097" i="3" s="1"/>
  <c r="AA4098" i="3"/>
  <c r="AD4098" i="3" s="1"/>
  <c r="AA4099" i="3"/>
  <c r="AD4099" i="3" s="1"/>
  <c r="AA4100" i="3"/>
  <c r="AD4100" i="3" s="1"/>
  <c r="AA4101" i="3"/>
  <c r="AD4101" i="3" s="1"/>
  <c r="AA4102" i="3"/>
  <c r="AD4102" i="3" s="1"/>
  <c r="AA4103" i="3"/>
  <c r="AD4103" i="3" s="1"/>
  <c r="AA4104" i="3"/>
  <c r="AD4104" i="3" s="1"/>
  <c r="AA4105" i="3"/>
  <c r="AD4105" i="3" s="1"/>
  <c r="AA4106" i="3"/>
  <c r="AD4106" i="3" s="1"/>
  <c r="AA4107" i="3"/>
  <c r="AD4107" i="3" s="1"/>
  <c r="AA4108" i="3"/>
  <c r="AD4108" i="3" s="1"/>
  <c r="AA4109" i="3"/>
  <c r="AD4109" i="3" s="1"/>
  <c r="AA4110" i="3"/>
  <c r="AD4110" i="3" s="1"/>
  <c r="AA4111" i="3"/>
  <c r="AD4111" i="3" s="1"/>
  <c r="AA4112" i="3"/>
  <c r="AD4112" i="3" s="1"/>
  <c r="AA4113" i="3"/>
  <c r="AD4113" i="3" s="1"/>
  <c r="AA4114" i="3"/>
  <c r="AD4114" i="3" s="1"/>
  <c r="AA4115" i="3"/>
  <c r="AD4115" i="3" s="1"/>
  <c r="AA4116" i="3"/>
  <c r="AD4116" i="3" s="1"/>
  <c r="AA4117" i="3"/>
  <c r="AD4117" i="3" s="1"/>
  <c r="AM3870" i="3"/>
  <c r="AL3870" i="3"/>
  <c r="AK3870" i="3"/>
  <c r="AI3870" i="3"/>
  <c r="AJ3870" i="3" s="1"/>
  <c r="AG3870" i="3"/>
  <c r="AH3870" i="3" s="1"/>
  <c r="AE3870" i="3"/>
  <c r="AF3870" i="3" s="1"/>
  <c r="AA3870" i="3"/>
  <c r="AD3870" i="3" s="1"/>
  <c r="BD4640" i="3"/>
  <c r="BG4640" i="3"/>
  <c r="BH4640" i="3"/>
  <c r="BI4640" i="3" s="1"/>
  <c r="BD4641" i="3"/>
  <c r="BG4641" i="3"/>
  <c r="BH4641" i="3"/>
  <c r="BI4641" i="3" s="1"/>
  <c r="BD4642" i="3"/>
  <c r="BG4642" i="3"/>
  <c r="BH4642" i="3"/>
  <c r="BI4642" i="3" s="1"/>
  <c r="BD4643" i="3"/>
  <c r="BG4643" i="3"/>
  <c r="BH4643" i="3"/>
  <c r="BI4643" i="3" s="1"/>
  <c r="BD4644" i="3"/>
  <c r="BG4644" i="3"/>
  <c r="BH4644" i="3"/>
  <c r="BI4644" i="3" s="1"/>
  <c r="BD4645" i="3"/>
  <c r="BG4645" i="3"/>
  <c r="BH4645" i="3"/>
  <c r="BI4645" i="3" s="1"/>
  <c r="BD4646" i="3"/>
  <c r="BG4646" i="3"/>
  <c r="BH4646" i="3"/>
  <c r="BI4646" i="3" s="1"/>
  <c r="BD4647" i="3"/>
  <c r="BG4647" i="3"/>
  <c r="BH4647" i="3"/>
  <c r="BI4647" i="3" s="1"/>
  <c r="BD4648" i="3"/>
  <c r="BG4648" i="3"/>
  <c r="BH4648" i="3"/>
  <c r="BI4648" i="3" s="1"/>
  <c r="BD4649" i="3"/>
  <c r="BG4649" i="3"/>
  <c r="BH4649" i="3"/>
  <c r="BI4649" i="3" s="1"/>
  <c r="BD4650" i="3"/>
  <c r="BG4650" i="3"/>
  <c r="BH4650" i="3"/>
  <c r="BI4650" i="3" s="1"/>
  <c r="BD4651" i="3"/>
  <c r="BG4651" i="3"/>
  <c r="BH4651" i="3"/>
  <c r="BI4651" i="3" s="1"/>
  <c r="BD4652" i="3"/>
  <c r="BG4652" i="3"/>
  <c r="BH4652" i="3"/>
  <c r="BI4652" i="3" s="1"/>
  <c r="BD4653" i="3"/>
  <c r="BG4653" i="3"/>
  <c r="BH4653" i="3"/>
  <c r="BI4653" i="3" s="1"/>
  <c r="BD4654" i="3"/>
  <c r="BG4654" i="3"/>
  <c r="BH4654" i="3"/>
  <c r="BI4654" i="3" s="1"/>
  <c r="BD4655" i="3"/>
  <c r="BG4655" i="3"/>
  <c r="BH4655" i="3"/>
  <c r="BI4655" i="3" s="1"/>
  <c r="BD4656" i="3"/>
  <c r="BG4656" i="3"/>
  <c r="BH4656" i="3"/>
  <c r="BI4656" i="3" s="1"/>
  <c r="BD4657" i="3"/>
  <c r="BG4657" i="3"/>
  <c r="BH4657" i="3"/>
  <c r="BI4657" i="3" s="1"/>
  <c r="BD4658" i="3"/>
  <c r="BG4658" i="3"/>
  <c r="BH4658" i="3"/>
  <c r="BI4658" i="3" s="1"/>
  <c r="BD4659" i="3"/>
  <c r="BG4659" i="3"/>
  <c r="BH4659" i="3"/>
  <c r="BI4659" i="3" s="1"/>
  <c r="BD4660" i="3"/>
  <c r="BG4660" i="3"/>
  <c r="BH4660" i="3"/>
  <c r="BI4660" i="3" s="1"/>
  <c r="BD4661" i="3"/>
  <c r="BG4661" i="3"/>
  <c r="BH4661" i="3"/>
  <c r="BI4661" i="3" s="1"/>
  <c r="BD4662" i="3"/>
  <c r="BG4662" i="3"/>
  <c r="BH4662" i="3"/>
  <c r="BI4662" i="3" s="1"/>
  <c r="BD4663" i="3"/>
  <c r="BG4663" i="3"/>
  <c r="BH4663" i="3"/>
  <c r="BI4663" i="3" s="1"/>
  <c r="BD4664" i="3"/>
  <c r="BG4664" i="3"/>
  <c r="BH4664" i="3"/>
  <c r="BI4664" i="3" s="1"/>
  <c r="BD4665" i="3"/>
  <c r="BG4665" i="3"/>
  <c r="BH4665" i="3"/>
  <c r="BI4665" i="3" s="1"/>
  <c r="BD4666" i="3"/>
  <c r="BG4666" i="3"/>
  <c r="BH4666" i="3"/>
  <c r="BI4666" i="3" s="1"/>
  <c r="BD4667" i="3"/>
  <c r="BG4667" i="3"/>
  <c r="BH4667" i="3"/>
  <c r="BI4667" i="3" s="1"/>
  <c r="BD4668" i="3"/>
  <c r="BG4668" i="3"/>
  <c r="BH4668" i="3"/>
  <c r="BI4668" i="3" s="1"/>
  <c r="BD4669" i="3"/>
  <c r="BG4669" i="3"/>
  <c r="BH4669" i="3"/>
  <c r="BI4669" i="3" s="1"/>
  <c r="BD4670" i="3"/>
  <c r="BG4670" i="3"/>
  <c r="BH4670" i="3"/>
  <c r="BI4670" i="3" s="1"/>
  <c r="BD4671" i="3"/>
  <c r="BG4671" i="3"/>
  <c r="BH4671" i="3"/>
  <c r="BI4671" i="3" s="1"/>
  <c r="BD4672" i="3"/>
  <c r="BG4672" i="3"/>
  <c r="BH4672" i="3"/>
  <c r="BI4672" i="3" s="1"/>
  <c r="BD4673" i="3"/>
  <c r="BG4673" i="3"/>
  <c r="BH4673" i="3"/>
  <c r="BI4673" i="3" s="1"/>
  <c r="BD4674" i="3"/>
  <c r="BG4674" i="3"/>
  <c r="BH4674" i="3"/>
  <c r="BI4674" i="3" s="1"/>
  <c r="BD4675" i="3"/>
  <c r="BG4675" i="3"/>
  <c r="BH4675" i="3"/>
  <c r="BI4675" i="3" s="1"/>
  <c r="BD4676" i="3"/>
  <c r="BG4676" i="3"/>
  <c r="BH4676" i="3"/>
  <c r="BI4676" i="3" s="1"/>
  <c r="BD4677" i="3"/>
  <c r="BG4677" i="3"/>
  <c r="BH4677" i="3"/>
  <c r="BI4677" i="3" s="1"/>
  <c r="BD4678" i="3"/>
  <c r="BG4678" i="3"/>
  <c r="BH4678" i="3"/>
  <c r="BI4678" i="3" s="1"/>
  <c r="BD4679" i="3"/>
  <c r="BG4679" i="3"/>
  <c r="BH4679" i="3"/>
  <c r="BI4679" i="3" s="1"/>
  <c r="BD4680" i="3"/>
  <c r="BG4680" i="3"/>
  <c r="BH4680" i="3"/>
  <c r="BI4680" i="3" s="1"/>
  <c r="BD4681" i="3"/>
  <c r="BG4681" i="3"/>
  <c r="BH4681" i="3"/>
  <c r="BI4681" i="3" s="1"/>
  <c r="BD4682" i="3"/>
  <c r="BG4682" i="3"/>
  <c r="BH4682" i="3"/>
  <c r="BI4682" i="3" s="1"/>
  <c r="BD4683" i="3"/>
  <c r="BG4683" i="3"/>
  <c r="BH4683" i="3"/>
  <c r="BI4683" i="3" s="1"/>
  <c r="BD4684" i="3"/>
  <c r="BG4684" i="3"/>
  <c r="BH4684" i="3"/>
  <c r="BI4684" i="3" s="1"/>
  <c r="BD4685" i="3"/>
  <c r="BG4685" i="3"/>
  <c r="BH4685" i="3"/>
  <c r="BI4685" i="3" s="1"/>
  <c r="BD4686" i="3"/>
  <c r="BG4686" i="3"/>
  <c r="BH4686" i="3"/>
  <c r="BI4686" i="3" s="1"/>
  <c r="BD4687" i="3"/>
  <c r="BG4687" i="3"/>
  <c r="BH4687" i="3"/>
  <c r="BI4687" i="3" s="1"/>
  <c r="BD4688" i="3"/>
  <c r="BG4688" i="3"/>
  <c r="BH4688" i="3"/>
  <c r="BI4688" i="3" s="1"/>
  <c r="BD4689" i="3"/>
  <c r="BG4689" i="3"/>
  <c r="BH4689" i="3"/>
  <c r="BI4689" i="3" s="1"/>
  <c r="BD4690" i="3"/>
  <c r="BG4690" i="3"/>
  <c r="BH4690" i="3"/>
  <c r="BI4690" i="3" s="1"/>
  <c r="BD4691" i="3"/>
  <c r="BG4691" i="3"/>
  <c r="BH4691" i="3"/>
  <c r="BI4691" i="3" s="1"/>
  <c r="BD4692" i="3"/>
  <c r="BG4692" i="3"/>
  <c r="BH4692" i="3"/>
  <c r="BI4692" i="3" s="1"/>
  <c r="BD4693" i="3"/>
  <c r="BG4693" i="3"/>
  <c r="BH4693" i="3"/>
  <c r="BI4693" i="3" s="1"/>
  <c r="BD4694" i="3"/>
  <c r="BG4694" i="3"/>
  <c r="BH4694" i="3"/>
  <c r="BI4694" i="3" s="1"/>
  <c r="BD4695" i="3"/>
  <c r="BG4695" i="3"/>
  <c r="BH4695" i="3"/>
  <c r="BI4695" i="3" s="1"/>
  <c r="BD4696" i="3"/>
  <c r="BG4696" i="3"/>
  <c r="BH4696" i="3"/>
  <c r="BI4696" i="3" s="1"/>
  <c r="BD4697" i="3"/>
  <c r="BG4697" i="3"/>
  <c r="BH4697" i="3"/>
  <c r="BI4697" i="3" s="1"/>
  <c r="BD4698" i="3"/>
  <c r="BG4698" i="3"/>
  <c r="BH4698" i="3"/>
  <c r="BI4698" i="3" s="1"/>
  <c r="BD4699" i="3"/>
  <c r="BG4699" i="3"/>
  <c r="BH4699" i="3"/>
  <c r="BI4699" i="3" s="1"/>
  <c r="BD4700" i="3"/>
  <c r="BG4700" i="3"/>
  <c r="BH4700" i="3"/>
  <c r="BI4700" i="3" s="1"/>
  <c r="BD4701" i="3"/>
  <c r="BG4701" i="3"/>
  <c r="BH4701" i="3"/>
  <c r="BI4701" i="3" s="1"/>
  <c r="BD4702" i="3"/>
  <c r="BG4702" i="3"/>
  <c r="BH4702" i="3"/>
  <c r="BI4702" i="3" s="1"/>
  <c r="BD4703" i="3"/>
  <c r="BG4703" i="3"/>
  <c r="BH4703" i="3"/>
  <c r="BI4703" i="3" s="1"/>
  <c r="BD4704" i="3"/>
  <c r="BG4704" i="3"/>
  <c r="BH4704" i="3"/>
  <c r="BI4704" i="3" s="1"/>
  <c r="BD4705" i="3"/>
  <c r="BG4705" i="3"/>
  <c r="BH4705" i="3"/>
  <c r="BI4705" i="3" s="1"/>
  <c r="BD4706" i="3"/>
  <c r="BG4706" i="3"/>
  <c r="BH4706" i="3"/>
  <c r="BI4706" i="3" s="1"/>
  <c r="BD4707" i="3"/>
  <c r="BG4707" i="3"/>
  <c r="BH4707" i="3"/>
  <c r="BI4707" i="3" s="1"/>
  <c r="BD4708" i="3"/>
  <c r="BG4708" i="3"/>
  <c r="BH4708" i="3"/>
  <c r="BI4708" i="3" s="1"/>
  <c r="BD4709" i="3"/>
  <c r="BG4709" i="3"/>
  <c r="BH4709" i="3"/>
  <c r="BI4709" i="3" s="1"/>
  <c r="BD4710" i="3"/>
  <c r="BG4710" i="3"/>
  <c r="BH4710" i="3"/>
  <c r="BI4710" i="3" s="1"/>
  <c r="BD4711" i="3"/>
  <c r="BG4711" i="3"/>
  <c r="BH4711" i="3"/>
  <c r="BI4711" i="3" s="1"/>
  <c r="BD4712" i="3"/>
  <c r="BG4712" i="3"/>
  <c r="BH4712" i="3"/>
  <c r="BI4712" i="3" s="1"/>
  <c r="BD4713" i="3"/>
  <c r="BG4713" i="3"/>
  <c r="BH4713" i="3"/>
  <c r="BI4713" i="3" s="1"/>
  <c r="BD4714" i="3"/>
  <c r="BG4714" i="3"/>
  <c r="BH4714" i="3"/>
  <c r="BI4714" i="3" s="1"/>
  <c r="BD4715" i="3"/>
  <c r="BG4715" i="3"/>
  <c r="BH4715" i="3"/>
  <c r="BI4715" i="3" s="1"/>
  <c r="BD4716" i="3"/>
  <c r="BG4716" i="3"/>
  <c r="BH4716" i="3"/>
  <c r="BI4716" i="3" s="1"/>
  <c r="BD4717" i="3"/>
  <c r="BG4717" i="3"/>
  <c r="BH4717" i="3"/>
  <c r="BI4717" i="3" s="1"/>
  <c r="BD4718" i="3"/>
  <c r="BG4718" i="3"/>
  <c r="BH4718" i="3"/>
  <c r="BI4718" i="3" s="1"/>
  <c r="BD4719" i="3"/>
  <c r="BG4719" i="3"/>
  <c r="BH4719" i="3"/>
  <c r="BI4719" i="3" s="1"/>
  <c r="BD4720" i="3"/>
  <c r="BG4720" i="3"/>
  <c r="BH4720" i="3"/>
  <c r="BI4720" i="3" s="1"/>
  <c r="BD4721" i="3"/>
  <c r="BG4721" i="3"/>
  <c r="BH4721" i="3"/>
  <c r="BI4721" i="3" s="1"/>
  <c r="BD4722" i="3"/>
  <c r="BG4722" i="3"/>
  <c r="BH4722" i="3"/>
  <c r="BI4722" i="3" s="1"/>
  <c r="BD4723" i="3"/>
  <c r="BG4723" i="3"/>
  <c r="BH4723" i="3"/>
  <c r="BI4723" i="3" s="1"/>
  <c r="BD4724" i="3"/>
  <c r="BG4724" i="3"/>
  <c r="BH4724" i="3"/>
  <c r="BI4724" i="3" s="1"/>
  <c r="BD4725" i="3"/>
  <c r="BG4725" i="3"/>
  <c r="BH4725" i="3"/>
  <c r="BI4725" i="3" s="1"/>
  <c r="BD4726" i="3"/>
  <c r="BG4726" i="3"/>
  <c r="BH4726" i="3"/>
  <c r="BI4726" i="3" s="1"/>
  <c r="BD4727" i="3"/>
  <c r="BG4727" i="3"/>
  <c r="BH4727" i="3"/>
  <c r="BI4727" i="3" s="1"/>
  <c r="BD4728" i="3"/>
  <c r="BG4728" i="3"/>
  <c r="BH4728" i="3"/>
  <c r="BI4728" i="3" s="1"/>
  <c r="BD4729" i="3"/>
  <c r="BG4729" i="3"/>
  <c r="BH4729" i="3"/>
  <c r="BI4729" i="3" s="1"/>
  <c r="BD4730" i="3"/>
  <c r="BG4730" i="3"/>
  <c r="BH4730" i="3"/>
  <c r="BI4730" i="3" s="1"/>
  <c r="BD4731" i="3"/>
  <c r="BG4731" i="3"/>
  <c r="BH4731" i="3"/>
  <c r="BI4731" i="3" s="1"/>
  <c r="BD4732" i="3"/>
  <c r="BG4732" i="3"/>
  <c r="BH4732" i="3"/>
  <c r="BI4732" i="3" s="1"/>
  <c r="BD4733" i="3"/>
  <c r="BG4733" i="3"/>
  <c r="BH4733" i="3"/>
  <c r="BI4733" i="3" s="1"/>
  <c r="BD4734" i="3"/>
  <c r="BG4734" i="3"/>
  <c r="BH4734" i="3"/>
  <c r="BI4734" i="3" s="1"/>
  <c r="BD4735" i="3"/>
  <c r="BG4735" i="3"/>
  <c r="BH4735" i="3"/>
  <c r="BI4735" i="3" s="1"/>
  <c r="BD4736" i="3"/>
  <c r="BG4736" i="3"/>
  <c r="BH4736" i="3"/>
  <c r="BI4736" i="3" s="1"/>
  <c r="BD4737" i="3"/>
  <c r="BG4737" i="3"/>
  <c r="BH4737" i="3"/>
  <c r="BI4737" i="3" s="1"/>
  <c r="BD4738" i="3"/>
  <c r="BG4738" i="3"/>
  <c r="BH4738" i="3"/>
  <c r="BI4738" i="3" s="1"/>
  <c r="BD4739" i="3"/>
  <c r="BG4739" i="3"/>
  <c r="BH4739" i="3"/>
  <c r="BI4739" i="3" s="1"/>
  <c r="BD4740" i="3"/>
  <c r="BG4740" i="3"/>
  <c r="BH4740" i="3"/>
  <c r="BI4740" i="3" s="1"/>
  <c r="BD4741" i="3"/>
  <c r="BG4741" i="3"/>
  <c r="BH4741" i="3"/>
  <c r="BI4741" i="3" s="1"/>
  <c r="BD4742" i="3"/>
  <c r="BG4742" i="3"/>
  <c r="BH4742" i="3"/>
  <c r="BI4742" i="3" s="1"/>
  <c r="BD4743" i="3"/>
  <c r="BG4743" i="3"/>
  <c r="BH4743" i="3"/>
  <c r="BI4743" i="3" s="1"/>
  <c r="BD4744" i="3"/>
  <c r="BG4744" i="3"/>
  <c r="BH4744" i="3"/>
  <c r="BI4744" i="3" s="1"/>
  <c r="BD4745" i="3"/>
  <c r="BG4745" i="3"/>
  <c r="BH4745" i="3"/>
  <c r="BI4745" i="3" s="1"/>
  <c r="BD4746" i="3"/>
  <c r="BG4746" i="3"/>
  <c r="BH4746" i="3"/>
  <c r="BI4746" i="3" s="1"/>
  <c r="BD4747" i="3"/>
  <c r="BG4747" i="3"/>
  <c r="BH4747" i="3"/>
  <c r="BI4747" i="3" s="1"/>
  <c r="BD4748" i="3"/>
  <c r="BG4748" i="3"/>
  <c r="BH4748" i="3"/>
  <c r="BI4748" i="3" s="1"/>
  <c r="BD4749" i="3"/>
  <c r="BG4749" i="3"/>
  <c r="BH4749" i="3"/>
  <c r="BI4749" i="3" s="1"/>
  <c r="BD4750" i="3"/>
  <c r="BG4750" i="3"/>
  <c r="BH4750" i="3"/>
  <c r="BI4750" i="3" s="1"/>
  <c r="BD4751" i="3"/>
  <c r="BG4751" i="3"/>
  <c r="BH4751" i="3"/>
  <c r="BI4751" i="3" s="1"/>
  <c r="BD4752" i="3"/>
  <c r="BG4752" i="3"/>
  <c r="BH4752" i="3"/>
  <c r="BI4752" i="3" s="1"/>
  <c r="BD4753" i="3"/>
  <c r="BG4753" i="3"/>
  <c r="BH4753" i="3"/>
  <c r="BI4753" i="3" s="1"/>
  <c r="BD4754" i="3"/>
  <c r="BG4754" i="3"/>
  <c r="BH4754" i="3"/>
  <c r="BI4754" i="3" s="1"/>
  <c r="BD4755" i="3"/>
  <c r="BG4755" i="3"/>
  <c r="BH4755" i="3"/>
  <c r="BI4755" i="3" s="1"/>
  <c r="BD4756" i="3"/>
  <c r="BG4756" i="3"/>
  <c r="BH4756" i="3"/>
  <c r="BI4756" i="3" s="1"/>
  <c r="BD4757" i="3"/>
  <c r="BG4757" i="3"/>
  <c r="BH4757" i="3"/>
  <c r="BI4757" i="3" s="1"/>
  <c r="BD4758" i="3"/>
  <c r="BG4758" i="3"/>
  <c r="BH4758" i="3"/>
  <c r="BI4758" i="3" s="1"/>
  <c r="BD4759" i="3"/>
  <c r="BG4759" i="3"/>
  <c r="BH4759" i="3"/>
  <c r="BI4759" i="3" s="1"/>
  <c r="BD4760" i="3"/>
  <c r="BG4760" i="3"/>
  <c r="BH4760" i="3"/>
  <c r="BI4760" i="3" s="1"/>
  <c r="BD4761" i="3"/>
  <c r="BG4761" i="3"/>
  <c r="BH4761" i="3"/>
  <c r="BI4761" i="3" s="1"/>
  <c r="BD4762" i="3"/>
  <c r="BG4762" i="3"/>
  <c r="BH4762" i="3"/>
  <c r="BI4762" i="3" s="1"/>
  <c r="BD4763" i="3"/>
  <c r="BG4763" i="3"/>
  <c r="BH4763" i="3"/>
  <c r="BI4763" i="3" s="1"/>
  <c r="BD4764" i="3"/>
  <c r="BG4764" i="3"/>
  <c r="BH4764" i="3"/>
  <c r="BI4764" i="3" s="1"/>
  <c r="BD4765" i="3"/>
  <c r="BG4765" i="3"/>
  <c r="BH4765" i="3"/>
  <c r="BI4765" i="3" s="1"/>
  <c r="BD4766" i="3"/>
  <c r="BG4766" i="3"/>
  <c r="BH4766" i="3"/>
  <c r="BI4766" i="3" s="1"/>
  <c r="BD4767" i="3"/>
  <c r="BG4767" i="3"/>
  <c r="BH4767" i="3"/>
  <c r="BI4767" i="3" s="1"/>
  <c r="BD4768" i="3"/>
  <c r="BG4768" i="3"/>
  <c r="BH4768" i="3"/>
  <c r="BI4768" i="3" s="1"/>
  <c r="BD4769" i="3"/>
  <c r="BG4769" i="3"/>
  <c r="BH4769" i="3"/>
  <c r="BI4769" i="3" s="1"/>
  <c r="BD4770" i="3"/>
  <c r="BG4770" i="3"/>
  <c r="BH4770" i="3"/>
  <c r="BI4770" i="3" s="1"/>
  <c r="BD4771" i="3"/>
  <c r="BG4771" i="3"/>
  <c r="BH4771" i="3"/>
  <c r="BI4771" i="3" s="1"/>
  <c r="BD4772" i="3"/>
  <c r="BG4772" i="3"/>
  <c r="BH4772" i="3"/>
  <c r="BI4772" i="3" s="1"/>
  <c r="BD4773" i="3"/>
  <c r="BG4773" i="3"/>
  <c r="BH4773" i="3"/>
  <c r="BI4773" i="3" s="1"/>
  <c r="BD4774" i="3"/>
  <c r="BG4774" i="3"/>
  <c r="BH4774" i="3"/>
  <c r="BI4774" i="3" s="1"/>
  <c r="BD4775" i="3"/>
  <c r="BG4775" i="3"/>
  <c r="BH4775" i="3"/>
  <c r="BI4775" i="3" s="1"/>
  <c r="BD4776" i="3"/>
  <c r="BG4776" i="3"/>
  <c r="BH4776" i="3"/>
  <c r="BI4776" i="3" s="1"/>
  <c r="BD4777" i="3"/>
  <c r="BG4777" i="3"/>
  <c r="BH4777" i="3"/>
  <c r="BI4777" i="3" s="1"/>
  <c r="BD4778" i="3"/>
  <c r="BG4778" i="3"/>
  <c r="BH4778" i="3"/>
  <c r="BI4778" i="3" s="1"/>
  <c r="BD4779" i="3"/>
  <c r="BG4779" i="3"/>
  <c r="BH4779" i="3"/>
  <c r="BI4779" i="3" s="1"/>
  <c r="BD4780" i="3"/>
  <c r="BG4780" i="3"/>
  <c r="BH4780" i="3"/>
  <c r="BI4780" i="3" s="1"/>
  <c r="BD4781" i="3"/>
  <c r="BG4781" i="3"/>
  <c r="BH4781" i="3"/>
  <c r="BI4781" i="3" s="1"/>
  <c r="BD4782" i="3"/>
  <c r="BG4782" i="3"/>
  <c r="BH4782" i="3"/>
  <c r="BI4782" i="3" s="1"/>
  <c r="BD4783" i="3"/>
  <c r="BG4783" i="3"/>
  <c r="BH4783" i="3"/>
  <c r="BI4783" i="3" s="1"/>
  <c r="BD4784" i="3"/>
  <c r="BG4784" i="3"/>
  <c r="BH4784" i="3"/>
  <c r="BI4784" i="3" s="1"/>
  <c r="BD4785" i="3"/>
  <c r="BG4785" i="3"/>
  <c r="BH4785" i="3"/>
  <c r="BI4785" i="3" s="1"/>
  <c r="BD4786" i="3"/>
  <c r="BG4786" i="3"/>
  <c r="BH4786" i="3"/>
  <c r="BI4786" i="3" s="1"/>
  <c r="BD4787" i="3"/>
  <c r="BG4787" i="3"/>
  <c r="BH4787" i="3"/>
  <c r="BI4787" i="3" s="1"/>
  <c r="BD4788" i="3"/>
  <c r="BG4788" i="3"/>
  <c r="BH4788" i="3"/>
  <c r="BI4788" i="3" s="1"/>
  <c r="BD4789" i="3"/>
  <c r="BG4789" i="3"/>
  <c r="BH4789" i="3"/>
  <c r="BI4789" i="3" s="1"/>
  <c r="BD4790" i="3"/>
  <c r="BG4790" i="3"/>
  <c r="BH4790" i="3"/>
  <c r="BI4790" i="3" s="1"/>
  <c r="BD4791" i="3"/>
  <c r="BG4791" i="3"/>
  <c r="BH4791" i="3"/>
  <c r="BI4791" i="3" s="1"/>
  <c r="BD4792" i="3"/>
  <c r="BG4792" i="3"/>
  <c r="BH4792" i="3"/>
  <c r="BI4792" i="3" s="1"/>
  <c r="BD4793" i="3"/>
  <c r="BG4793" i="3"/>
  <c r="BH4793" i="3"/>
  <c r="BI4793" i="3" s="1"/>
  <c r="BD4794" i="3"/>
  <c r="BG4794" i="3"/>
  <c r="BH4794" i="3"/>
  <c r="BI4794" i="3" s="1"/>
  <c r="BD4795" i="3"/>
  <c r="BG4795" i="3"/>
  <c r="BH4795" i="3"/>
  <c r="BI4795" i="3" s="1"/>
  <c r="BD4796" i="3"/>
  <c r="BG4796" i="3"/>
  <c r="BH4796" i="3"/>
  <c r="BI4796" i="3" s="1"/>
  <c r="BD4797" i="3"/>
  <c r="BG4797" i="3"/>
  <c r="BH4797" i="3"/>
  <c r="BI4797" i="3" s="1"/>
  <c r="BD4798" i="3"/>
  <c r="BG4798" i="3"/>
  <c r="BH4798" i="3"/>
  <c r="BI4798" i="3" s="1"/>
  <c r="BD4799" i="3"/>
  <c r="BG4799" i="3"/>
  <c r="BH4799" i="3"/>
  <c r="BI4799" i="3" s="1"/>
  <c r="BD4800" i="3"/>
  <c r="BG4800" i="3"/>
  <c r="BH4800" i="3"/>
  <c r="BI4800" i="3" s="1"/>
  <c r="BD4801" i="3"/>
  <c r="BG4801" i="3"/>
  <c r="BH4801" i="3"/>
  <c r="BI4801" i="3" s="1"/>
  <c r="BD4802" i="3"/>
  <c r="BG4802" i="3"/>
  <c r="BH4802" i="3"/>
  <c r="BI4802" i="3" s="1"/>
  <c r="BD4803" i="3"/>
  <c r="BG4803" i="3"/>
  <c r="BH4803" i="3"/>
  <c r="BI4803" i="3" s="1"/>
  <c r="BD4804" i="3"/>
  <c r="BG4804" i="3"/>
  <c r="BH4804" i="3"/>
  <c r="BI4804" i="3" s="1"/>
  <c r="BD4805" i="3"/>
  <c r="BG4805" i="3"/>
  <c r="BH4805" i="3"/>
  <c r="BI4805" i="3" s="1"/>
  <c r="BD4806" i="3"/>
  <c r="BG4806" i="3"/>
  <c r="BH4806" i="3"/>
  <c r="BI4806" i="3" s="1"/>
  <c r="BD4807" i="3"/>
  <c r="BG4807" i="3"/>
  <c r="BH4807" i="3"/>
  <c r="BI4807" i="3" s="1"/>
  <c r="BD4808" i="3"/>
  <c r="BG4808" i="3"/>
  <c r="BH4808" i="3"/>
  <c r="BI4808" i="3" s="1"/>
  <c r="BD4809" i="3"/>
  <c r="BG4809" i="3"/>
  <c r="BH4809" i="3"/>
  <c r="BI4809" i="3" s="1"/>
  <c r="BD4810" i="3"/>
  <c r="BG4810" i="3"/>
  <c r="BH4810" i="3"/>
  <c r="BI4810" i="3" s="1"/>
  <c r="BD4811" i="3"/>
  <c r="BG4811" i="3"/>
  <c r="BH4811" i="3"/>
  <c r="BI4811" i="3" s="1"/>
  <c r="BD4812" i="3"/>
  <c r="BG4812" i="3"/>
  <c r="BH4812" i="3"/>
  <c r="BI4812" i="3" s="1"/>
  <c r="BD4813" i="3"/>
  <c r="BG4813" i="3"/>
  <c r="BH4813" i="3"/>
  <c r="BI4813" i="3" s="1"/>
  <c r="BD4814" i="3"/>
  <c r="BG4814" i="3"/>
  <c r="BH4814" i="3"/>
  <c r="BI4814" i="3" s="1"/>
  <c r="BD4815" i="3"/>
  <c r="BG4815" i="3"/>
  <c r="BH4815" i="3"/>
  <c r="BI4815" i="3" s="1"/>
  <c r="BD4816" i="3"/>
  <c r="BG4816" i="3"/>
  <c r="BH4816" i="3"/>
  <c r="BI4816" i="3" s="1"/>
  <c r="BD4817" i="3"/>
  <c r="BG4817" i="3"/>
  <c r="BH4817" i="3"/>
  <c r="BI4817" i="3" s="1"/>
  <c r="BD4818" i="3"/>
  <c r="BG4818" i="3"/>
  <c r="BH4818" i="3"/>
  <c r="BI4818" i="3" s="1"/>
  <c r="BD4819" i="3"/>
  <c r="BG4819" i="3"/>
  <c r="BH4819" i="3"/>
  <c r="BI4819" i="3" s="1"/>
  <c r="BD4820" i="3"/>
  <c r="BG4820" i="3"/>
  <c r="BH4820" i="3"/>
  <c r="BI4820" i="3" s="1"/>
  <c r="BD4821" i="3"/>
  <c r="BG4821" i="3"/>
  <c r="BH4821" i="3"/>
  <c r="BI4821" i="3" s="1"/>
  <c r="BD4822" i="3"/>
  <c r="BG4822" i="3"/>
  <c r="BH4822" i="3"/>
  <c r="BI4822" i="3" s="1"/>
  <c r="BD4823" i="3"/>
  <c r="BG4823" i="3"/>
  <c r="BH4823" i="3"/>
  <c r="BI4823" i="3" s="1"/>
  <c r="BD4824" i="3"/>
  <c r="BG4824" i="3"/>
  <c r="BH4824" i="3"/>
  <c r="BI4824" i="3" s="1"/>
  <c r="BD4825" i="3"/>
  <c r="BG4825" i="3"/>
  <c r="BH4825" i="3"/>
  <c r="BI4825" i="3" s="1"/>
  <c r="BD4826" i="3"/>
  <c r="BG4826" i="3"/>
  <c r="BH4826" i="3"/>
  <c r="BI4826" i="3" s="1"/>
  <c r="BD4827" i="3"/>
  <c r="BG4827" i="3"/>
  <c r="BH4827" i="3"/>
  <c r="BI4827" i="3" s="1"/>
  <c r="BD4828" i="3"/>
  <c r="BG4828" i="3"/>
  <c r="BH4828" i="3"/>
  <c r="BI4828" i="3" s="1"/>
  <c r="BD4829" i="3"/>
  <c r="BG4829" i="3"/>
  <c r="BH4829" i="3"/>
  <c r="BI4829" i="3" s="1"/>
  <c r="BD4830" i="3"/>
  <c r="BG4830" i="3"/>
  <c r="BH4830" i="3"/>
  <c r="BI4830" i="3" s="1"/>
  <c r="BD4831" i="3"/>
  <c r="BG4831" i="3"/>
  <c r="BH4831" i="3"/>
  <c r="BI4831" i="3" s="1"/>
  <c r="BD4832" i="3"/>
  <c r="BG4832" i="3"/>
  <c r="BH4832" i="3"/>
  <c r="BI4832" i="3" s="1"/>
  <c r="BD4833" i="3"/>
  <c r="BG4833" i="3"/>
  <c r="BH4833" i="3"/>
  <c r="BI4833" i="3" s="1"/>
  <c r="BD4834" i="3"/>
  <c r="BG4834" i="3"/>
  <c r="BH4834" i="3"/>
  <c r="BI4834" i="3" s="1"/>
  <c r="BD4835" i="3"/>
  <c r="BG4835" i="3"/>
  <c r="BH4835" i="3"/>
  <c r="BI4835" i="3" s="1"/>
  <c r="BD4836" i="3"/>
  <c r="BG4836" i="3"/>
  <c r="BH4836" i="3"/>
  <c r="BI4836" i="3" s="1"/>
  <c r="BD4837" i="3"/>
  <c r="BG4837" i="3"/>
  <c r="BH4837" i="3"/>
  <c r="BI4837" i="3" s="1"/>
  <c r="BD4838" i="3"/>
  <c r="BG4838" i="3"/>
  <c r="BH4838" i="3"/>
  <c r="BI4838" i="3" s="1"/>
  <c r="BD4839" i="3"/>
  <c r="BG4839" i="3"/>
  <c r="BH4839" i="3"/>
  <c r="BI4839" i="3" s="1"/>
  <c r="BD4840" i="3"/>
  <c r="BG4840" i="3"/>
  <c r="BH4840" i="3"/>
  <c r="BI4840" i="3" s="1"/>
  <c r="BD4841" i="3"/>
  <c r="BG4841" i="3"/>
  <c r="BH4841" i="3"/>
  <c r="BI4841" i="3" s="1"/>
  <c r="BD4842" i="3"/>
  <c r="BG4842" i="3"/>
  <c r="BH4842" i="3"/>
  <c r="BI4842" i="3" s="1"/>
  <c r="BD4843" i="3"/>
  <c r="BG4843" i="3"/>
  <c r="BH4843" i="3"/>
  <c r="BI4843" i="3" s="1"/>
  <c r="BD4844" i="3"/>
  <c r="BG4844" i="3"/>
  <c r="BH4844" i="3"/>
  <c r="BI4844" i="3" s="1"/>
  <c r="BD4845" i="3"/>
  <c r="BG4845" i="3"/>
  <c r="BH4845" i="3"/>
  <c r="BI4845" i="3" s="1"/>
  <c r="BD4846" i="3"/>
  <c r="BG4846" i="3"/>
  <c r="BH4846" i="3"/>
  <c r="BI4846" i="3" s="1"/>
  <c r="BD4847" i="3"/>
  <c r="BG4847" i="3"/>
  <c r="BH4847" i="3"/>
  <c r="BI4847" i="3" s="1"/>
  <c r="BD4848" i="3"/>
  <c r="BG4848" i="3"/>
  <c r="BH4848" i="3"/>
  <c r="BI4848" i="3" s="1"/>
  <c r="BD4849" i="3"/>
  <c r="BG4849" i="3"/>
  <c r="BH4849" i="3"/>
  <c r="BI4849" i="3" s="1"/>
  <c r="BD4850" i="3"/>
  <c r="BG4850" i="3"/>
  <c r="BH4850" i="3"/>
  <c r="BI4850" i="3" s="1"/>
  <c r="BD4851" i="3"/>
  <c r="BG4851" i="3"/>
  <c r="BH4851" i="3"/>
  <c r="BI4851" i="3" s="1"/>
  <c r="BD4852" i="3"/>
  <c r="BG4852" i="3"/>
  <c r="BH4852" i="3"/>
  <c r="BI4852" i="3" s="1"/>
  <c r="BD4853" i="3"/>
  <c r="BG4853" i="3"/>
  <c r="BH4853" i="3"/>
  <c r="BI4853" i="3" s="1"/>
  <c r="BD4854" i="3"/>
  <c r="BG4854" i="3"/>
  <c r="BH4854" i="3"/>
  <c r="BI4854" i="3" s="1"/>
  <c r="BD4855" i="3"/>
  <c r="BG4855" i="3"/>
  <c r="BH4855" i="3"/>
  <c r="BI4855" i="3" s="1"/>
  <c r="BD4856" i="3"/>
  <c r="BG4856" i="3"/>
  <c r="BH4856" i="3"/>
  <c r="BI4856" i="3" s="1"/>
  <c r="BD4857" i="3"/>
  <c r="BG4857" i="3"/>
  <c r="BH4857" i="3"/>
  <c r="BI4857" i="3" s="1"/>
  <c r="BD4858" i="3"/>
  <c r="BG4858" i="3"/>
  <c r="BH4858" i="3"/>
  <c r="BI4858" i="3" s="1"/>
  <c r="BD4859" i="3"/>
  <c r="BG4859" i="3"/>
  <c r="BH4859" i="3"/>
  <c r="BI4859" i="3" s="1"/>
  <c r="BD4860" i="3"/>
  <c r="BG4860" i="3"/>
  <c r="BH4860" i="3"/>
  <c r="BI4860" i="3" s="1"/>
  <c r="BD4861" i="3"/>
  <c r="BG4861" i="3"/>
  <c r="BH4861" i="3"/>
  <c r="BI4861" i="3" s="1"/>
  <c r="BD4862" i="3"/>
  <c r="BG4862" i="3"/>
  <c r="BH4862" i="3"/>
  <c r="BI4862" i="3" s="1"/>
  <c r="BD4863" i="3"/>
  <c r="BG4863" i="3"/>
  <c r="BH4863" i="3"/>
  <c r="BI4863" i="3" s="1"/>
  <c r="BD4864" i="3"/>
  <c r="BG4864" i="3"/>
  <c r="BH4864" i="3"/>
  <c r="BI4864" i="3" s="1"/>
  <c r="BD4865" i="3"/>
  <c r="BG4865" i="3"/>
  <c r="BH4865" i="3"/>
  <c r="BI4865" i="3" s="1"/>
  <c r="BD4866" i="3"/>
  <c r="BG4866" i="3"/>
  <c r="BH4866" i="3"/>
  <c r="BI4866" i="3" s="1"/>
  <c r="BD4867" i="3"/>
  <c r="BG4867" i="3"/>
  <c r="BH4867" i="3"/>
  <c r="BI4867" i="3" s="1"/>
  <c r="BD4868" i="3"/>
  <c r="BG4868" i="3"/>
  <c r="BH4868" i="3"/>
  <c r="BI4868" i="3" s="1"/>
  <c r="BD4869" i="3"/>
  <c r="BG4869" i="3"/>
  <c r="BH4869" i="3"/>
  <c r="BI4869" i="3" s="1"/>
  <c r="BD4870" i="3"/>
  <c r="BG4870" i="3"/>
  <c r="BH4870" i="3"/>
  <c r="BI4870" i="3" s="1"/>
  <c r="BD4871" i="3"/>
  <c r="BG4871" i="3"/>
  <c r="BH4871" i="3"/>
  <c r="BI4871" i="3" s="1"/>
  <c r="BD4872" i="3"/>
  <c r="BG4872" i="3"/>
  <c r="BH4872" i="3"/>
  <c r="BI4872" i="3" s="1"/>
  <c r="BD4873" i="3"/>
  <c r="BG4873" i="3"/>
  <c r="BH4873" i="3"/>
  <c r="BI4873" i="3" s="1"/>
  <c r="BD4874" i="3"/>
  <c r="BG4874" i="3"/>
  <c r="BH4874" i="3"/>
  <c r="BI4874" i="3" s="1"/>
  <c r="BD4875" i="3"/>
  <c r="BG4875" i="3"/>
  <c r="BH4875" i="3"/>
  <c r="BI4875" i="3" s="1"/>
  <c r="BD4876" i="3"/>
  <c r="BG4876" i="3"/>
  <c r="BH4876" i="3"/>
  <c r="BI4876" i="3" s="1"/>
  <c r="BD4877" i="3"/>
  <c r="BG4877" i="3"/>
  <c r="BH4877" i="3"/>
  <c r="BI4877" i="3" s="1"/>
  <c r="BD4878" i="3"/>
  <c r="BG4878" i="3"/>
  <c r="BH4878" i="3"/>
  <c r="BI4878" i="3" s="1"/>
  <c r="BD4879" i="3"/>
  <c r="BG4879" i="3"/>
  <c r="BH4879" i="3"/>
  <c r="BI4879" i="3" s="1"/>
  <c r="BD4880" i="3"/>
  <c r="BG4880" i="3"/>
  <c r="BH4880" i="3"/>
  <c r="BI4880" i="3" s="1"/>
  <c r="BD4881" i="3"/>
  <c r="BG4881" i="3"/>
  <c r="BH4881" i="3"/>
  <c r="BI4881" i="3" s="1"/>
  <c r="BD4882" i="3"/>
  <c r="BG4882" i="3"/>
  <c r="BH4882" i="3"/>
  <c r="BI4882" i="3" s="1"/>
  <c r="BD4883" i="3"/>
  <c r="BG4883" i="3"/>
  <c r="BH4883" i="3"/>
  <c r="BI4883" i="3" s="1"/>
  <c r="BD4884" i="3"/>
  <c r="BG4884" i="3"/>
  <c r="BH4884" i="3"/>
  <c r="BI4884" i="3" s="1"/>
  <c r="BD4885" i="3"/>
  <c r="BG4885" i="3"/>
  <c r="BH4885" i="3"/>
  <c r="BI4885" i="3" s="1"/>
  <c r="BD4886" i="3"/>
  <c r="BG4886" i="3"/>
  <c r="BH4886" i="3"/>
  <c r="BI4886" i="3" s="1"/>
  <c r="BD4887" i="3"/>
  <c r="BG4887" i="3"/>
  <c r="BH4887" i="3"/>
  <c r="BI4887" i="3" s="1"/>
  <c r="BD4888" i="3"/>
  <c r="BG4888" i="3"/>
  <c r="BH4888" i="3"/>
  <c r="BI4888" i="3" s="1"/>
  <c r="BD4889" i="3"/>
  <c r="BG4889" i="3"/>
  <c r="BH4889" i="3"/>
  <c r="BI4889" i="3" s="1"/>
  <c r="BD4890" i="3"/>
  <c r="BG4890" i="3"/>
  <c r="BH4890" i="3"/>
  <c r="BI4890" i="3" s="1"/>
  <c r="BD4891" i="3"/>
  <c r="BG4891" i="3"/>
  <c r="BH4891" i="3"/>
  <c r="BI4891" i="3" s="1"/>
  <c r="BD4892" i="3"/>
  <c r="BG4892" i="3"/>
  <c r="BH4892" i="3"/>
  <c r="BI4892" i="3" s="1"/>
  <c r="BD4893" i="3"/>
  <c r="BG4893" i="3"/>
  <c r="BH4893" i="3"/>
  <c r="BI4893" i="3" s="1"/>
  <c r="BD4894" i="3"/>
  <c r="BG4894" i="3"/>
  <c r="BH4894" i="3"/>
  <c r="BI4894" i="3" s="1"/>
  <c r="BD4895" i="3"/>
  <c r="BG4895" i="3"/>
  <c r="BH4895" i="3"/>
  <c r="BI4895" i="3" s="1"/>
  <c r="BD4896" i="3"/>
  <c r="BG4896" i="3"/>
  <c r="BH4896" i="3"/>
  <c r="BI4896" i="3" s="1"/>
  <c r="BD4897" i="3"/>
  <c r="BG4897" i="3"/>
  <c r="BH4897" i="3"/>
  <c r="BI4897" i="3" s="1"/>
  <c r="BD4898" i="3"/>
  <c r="BG4898" i="3"/>
  <c r="BH4898" i="3"/>
  <c r="BI4898" i="3" s="1"/>
  <c r="BD4899" i="3"/>
  <c r="BG4899" i="3"/>
  <c r="BH4899" i="3"/>
  <c r="BI4899" i="3" s="1"/>
  <c r="BD4900" i="3"/>
  <c r="BG4900" i="3"/>
  <c r="BH4900" i="3"/>
  <c r="BI4900" i="3" s="1"/>
  <c r="BD4901" i="3"/>
  <c r="BG4901" i="3"/>
  <c r="BH4901" i="3"/>
  <c r="BI4901" i="3" s="1"/>
  <c r="BD4902" i="3"/>
  <c r="BG4902" i="3"/>
  <c r="BH4902" i="3"/>
  <c r="BI4902" i="3" s="1"/>
  <c r="BD4903" i="3"/>
  <c r="BG4903" i="3"/>
  <c r="BH4903" i="3"/>
  <c r="BI4903" i="3" s="1"/>
  <c r="BD4904" i="3"/>
  <c r="BG4904" i="3"/>
  <c r="BH4904" i="3"/>
  <c r="BI4904" i="3" s="1"/>
  <c r="BD4905" i="3"/>
  <c r="BG4905" i="3"/>
  <c r="BH4905" i="3"/>
  <c r="BI4905" i="3" s="1"/>
  <c r="BD4906" i="3"/>
  <c r="BG4906" i="3"/>
  <c r="BH4906" i="3"/>
  <c r="BI4906" i="3" s="1"/>
  <c r="BD4907" i="3"/>
  <c r="BG4907" i="3"/>
  <c r="BH4907" i="3"/>
  <c r="BI4907" i="3" s="1"/>
  <c r="BD4908" i="3"/>
  <c r="BG4908" i="3"/>
  <c r="BH4908" i="3"/>
  <c r="BI4908" i="3" s="1"/>
  <c r="BD4909" i="3"/>
  <c r="BG4909" i="3"/>
  <c r="BH4909" i="3"/>
  <c r="BI4909" i="3" s="1"/>
  <c r="BD4910" i="3"/>
  <c r="BG4910" i="3"/>
  <c r="BH4910" i="3"/>
  <c r="BI4910" i="3" s="1"/>
  <c r="BD4911" i="3"/>
  <c r="BG4911" i="3"/>
  <c r="BH4911" i="3"/>
  <c r="BI4911" i="3" s="1"/>
  <c r="BD4912" i="3"/>
  <c r="BG4912" i="3"/>
  <c r="BH4912" i="3"/>
  <c r="BI4912" i="3" s="1"/>
  <c r="BD4913" i="3"/>
  <c r="BG4913" i="3"/>
  <c r="BH4913" i="3"/>
  <c r="BI4913" i="3" s="1"/>
  <c r="BD4914" i="3"/>
  <c r="BG4914" i="3"/>
  <c r="BH4914" i="3"/>
  <c r="BI4914" i="3" s="1"/>
  <c r="BD4915" i="3"/>
  <c r="BG4915" i="3"/>
  <c r="BH4915" i="3"/>
  <c r="BI4915" i="3" s="1"/>
  <c r="BD4916" i="3"/>
  <c r="BG4916" i="3"/>
  <c r="BH4916" i="3"/>
  <c r="BI4916" i="3" s="1"/>
  <c r="BD4917" i="3"/>
  <c r="BG4917" i="3"/>
  <c r="BH4917" i="3"/>
  <c r="BI4917" i="3" s="1"/>
  <c r="BD4918" i="3"/>
  <c r="BG4918" i="3"/>
  <c r="BH4918" i="3"/>
  <c r="BI4918" i="3" s="1"/>
  <c r="BD4919" i="3"/>
  <c r="BG4919" i="3"/>
  <c r="BH4919" i="3"/>
  <c r="BI4919" i="3" s="1"/>
  <c r="BD4920" i="3"/>
  <c r="BG4920" i="3"/>
  <c r="BH4920" i="3"/>
  <c r="BI4920" i="3" s="1"/>
  <c r="BD4921" i="3"/>
  <c r="BG4921" i="3"/>
  <c r="BH4921" i="3"/>
  <c r="BI4921" i="3" s="1"/>
  <c r="BD4922" i="3"/>
  <c r="BG4922" i="3"/>
  <c r="BH4922" i="3"/>
  <c r="BI4922" i="3" s="1"/>
  <c r="BD4923" i="3"/>
  <c r="BG4923" i="3"/>
  <c r="BH4923" i="3"/>
  <c r="BI4923" i="3" s="1"/>
  <c r="BD4924" i="3"/>
  <c r="BG4924" i="3"/>
  <c r="BH4924" i="3"/>
  <c r="BI4924" i="3" s="1"/>
  <c r="BD4925" i="3"/>
  <c r="BG4925" i="3"/>
  <c r="BH4925" i="3"/>
  <c r="BI4925" i="3" s="1"/>
  <c r="BD4926" i="3"/>
  <c r="BG4926" i="3"/>
  <c r="BH4926" i="3"/>
  <c r="BI4926" i="3" s="1"/>
  <c r="BD4927" i="3"/>
  <c r="BG4927" i="3"/>
  <c r="BH4927" i="3"/>
  <c r="BI4927" i="3" s="1"/>
  <c r="BD4928" i="3"/>
  <c r="BG4928" i="3"/>
  <c r="BH4928" i="3"/>
  <c r="BI4928" i="3" s="1"/>
  <c r="BD4929" i="3"/>
  <c r="BG4929" i="3"/>
  <c r="BH4929" i="3"/>
  <c r="BI4929" i="3" s="1"/>
  <c r="BD4930" i="3"/>
  <c r="BG4930" i="3"/>
  <c r="BH4930" i="3"/>
  <c r="BI4930" i="3" s="1"/>
  <c r="BD4931" i="3"/>
  <c r="BG4931" i="3"/>
  <c r="BH4931" i="3"/>
  <c r="BI4931" i="3" s="1"/>
  <c r="BD4932" i="3"/>
  <c r="BG4932" i="3"/>
  <c r="BH4932" i="3"/>
  <c r="BI4932" i="3" s="1"/>
  <c r="BD4933" i="3"/>
  <c r="BG4933" i="3"/>
  <c r="BH4933" i="3"/>
  <c r="BI4933" i="3" s="1"/>
  <c r="BD4934" i="3"/>
  <c r="BG4934" i="3"/>
  <c r="BH4934" i="3"/>
  <c r="BI4934" i="3" s="1"/>
  <c r="BD4935" i="3"/>
  <c r="BG4935" i="3"/>
  <c r="BH4935" i="3"/>
  <c r="BI4935" i="3" s="1"/>
  <c r="BD4936" i="3"/>
  <c r="BG4936" i="3"/>
  <c r="BH4936" i="3"/>
  <c r="BI4936" i="3" s="1"/>
  <c r="BD4937" i="3"/>
  <c r="BG4937" i="3"/>
  <c r="BH4937" i="3"/>
  <c r="BI4937" i="3" s="1"/>
  <c r="BD4938" i="3"/>
  <c r="BG4938" i="3"/>
  <c r="BH4938" i="3"/>
  <c r="BI4938" i="3" s="1"/>
  <c r="BD4939" i="3"/>
  <c r="BG4939" i="3"/>
  <c r="BH4939" i="3"/>
  <c r="BI4939" i="3" s="1"/>
  <c r="BD4940" i="3"/>
  <c r="BG4940" i="3"/>
  <c r="BH4940" i="3"/>
  <c r="BI4940" i="3" s="1"/>
  <c r="BD4941" i="3"/>
  <c r="BG4941" i="3"/>
  <c r="BH4941" i="3"/>
  <c r="BI4941" i="3" s="1"/>
  <c r="BD4942" i="3"/>
  <c r="BG4942" i="3"/>
  <c r="BH4942" i="3"/>
  <c r="BI4942" i="3" s="1"/>
  <c r="BD4943" i="3"/>
  <c r="BG4943" i="3"/>
  <c r="BH4943" i="3"/>
  <c r="BI4943" i="3" s="1"/>
  <c r="BD4944" i="3"/>
  <c r="BG4944" i="3"/>
  <c r="BH4944" i="3"/>
  <c r="BI4944" i="3" s="1"/>
  <c r="BD4945" i="3"/>
  <c r="BG4945" i="3"/>
  <c r="BH4945" i="3"/>
  <c r="BI4945" i="3" s="1"/>
  <c r="BD4946" i="3"/>
  <c r="BG4946" i="3"/>
  <c r="BH4946" i="3"/>
  <c r="BI4946" i="3" s="1"/>
  <c r="BD4947" i="3"/>
  <c r="BG4947" i="3"/>
  <c r="BH4947" i="3"/>
  <c r="BI4947" i="3" s="1"/>
  <c r="BD4948" i="3"/>
  <c r="BG4948" i="3"/>
  <c r="BH4948" i="3"/>
  <c r="BI4948" i="3" s="1"/>
  <c r="BD4949" i="3"/>
  <c r="BG4949" i="3"/>
  <c r="BH4949" i="3"/>
  <c r="BI4949" i="3" s="1"/>
  <c r="BD4950" i="3"/>
  <c r="BG4950" i="3"/>
  <c r="BH4950" i="3"/>
  <c r="BI4950" i="3" s="1"/>
  <c r="BD4951" i="3"/>
  <c r="BG4951" i="3"/>
  <c r="BH4951" i="3"/>
  <c r="BI4951" i="3" s="1"/>
  <c r="BD4952" i="3"/>
  <c r="BG4952" i="3"/>
  <c r="BH4952" i="3"/>
  <c r="BI4952" i="3" s="1"/>
  <c r="BD4953" i="3"/>
  <c r="BG4953" i="3"/>
  <c r="BH4953" i="3"/>
  <c r="BI4953" i="3" s="1"/>
  <c r="BD4954" i="3"/>
  <c r="BG4954" i="3"/>
  <c r="BH4954" i="3"/>
  <c r="BI4954" i="3" s="1"/>
  <c r="BD4955" i="3"/>
  <c r="BG4955" i="3"/>
  <c r="BH4955" i="3"/>
  <c r="BI4955" i="3" s="1"/>
  <c r="BD4956" i="3"/>
  <c r="BG4956" i="3"/>
  <c r="BH4956" i="3"/>
  <c r="BI4956" i="3" s="1"/>
  <c r="BD4957" i="3"/>
  <c r="BG4957" i="3"/>
  <c r="BH4957" i="3"/>
  <c r="BI4957" i="3" s="1"/>
  <c r="BD4958" i="3"/>
  <c r="BG4958" i="3"/>
  <c r="BH4958" i="3"/>
  <c r="BI4958" i="3" s="1"/>
  <c r="BD4959" i="3"/>
  <c r="BG4959" i="3"/>
  <c r="BH4959" i="3"/>
  <c r="BI4959" i="3" s="1"/>
  <c r="BH4639" i="3"/>
  <c r="BI4639" i="3" s="1"/>
  <c r="BG4639" i="3"/>
  <c r="BD4639" i="3"/>
  <c r="AL4640" i="3"/>
  <c r="AN4640" i="3" s="1"/>
  <c r="BE4640" i="3" s="1"/>
  <c r="AL4641" i="3"/>
  <c r="AN4641" i="3" s="1"/>
  <c r="BE4641" i="3" s="1"/>
  <c r="AL4642" i="3"/>
  <c r="AN4642" i="3" s="1"/>
  <c r="BE4642" i="3" s="1"/>
  <c r="AL4643" i="3"/>
  <c r="AN4643" i="3" s="1"/>
  <c r="BE4643" i="3" s="1"/>
  <c r="AL4644" i="3"/>
  <c r="AN4644" i="3" s="1"/>
  <c r="BE4644" i="3" s="1"/>
  <c r="AL4645" i="3"/>
  <c r="AN4645" i="3" s="1"/>
  <c r="BE4645" i="3" s="1"/>
  <c r="AL4646" i="3"/>
  <c r="AN4646" i="3" s="1"/>
  <c r="BE4646" i="3" s="1"/>
  <c r="AL4647" i="3"/>
  <c r="AN4647" i="3" s="1"/>
  <c r="BE4647" i="3" s="1"/>
  <c r="AL4648" i="3"/>
  <c r="AN4648" i="3" s="1"/>
  <c r="BE4648" i="3" s="1"/>
  <c r="AL4649" i="3"/>
  <c r="AN4649" i="3" s="1"/>
  <c r="BE4649" i="3" s="1"/>
  <c r="AL4650" i="3"/>
  <c r="AN4650" i="3" s="1"/>
  <c r="BE4650" i="3" s="1"/>
  <c r="AL4651" i="3"/>
  <c r="AN4651" i="3" s="1"/>
  <c r="BE4651" i="3" s="1"/>
  <c r="AL4652" i="3"/>
  <c r="AN4652" i="3" s="1"/>
  <c r="BE4652" i="3" s="1"/>
  <c r="AL4653" i="3"/>
  <c r="AN4653" i="3" s="1"/>
  <c r="BE4653" i="3" s="1"/>
  <c r="AL4654" i="3"/>
  <c r="AN4654" i="3" s="1"/>
  <c r="BE4654" i="3" s="1"/>
  <c r="AL4655" i="3"/>
  <c r="AN4655" i="3" s="1"/>
  <c r="BE4655" i="3" s="1"/>
  <c r="AL4656" i="3"/>
  <c r="AN4656" i="3" s="1"/>
  <c r="BE4656" i="3" s="1"/>
  <c r="AL4657" i="3"/>
  <c r="AN4657" i="3" s="1"/>
  <c r="BE4657" i="3" s="1"/>
  <c r="AL4658" i="3"/>
  <c r="AN4658" i="3" s="1"/>
  <c r="BE4658" i="3" s="1"/>
  <c r="AL4659" i="3"/>
  <c r="AN4659" i="3" s="1"/>
  <c r="BE4659" i="3" s="1"/>
  <c r="AL4660" i="3"/>
  <c r="AN4660" i="3" s="1"/>
  <c r="BE4660" i="3" s="1"/>
  <c r="AL4661" i="3"/>
  <c r="AN4661" i="3" s="1"/>
  <c r="BE4661" i="3" s="1"/>
  <c r="AL4662" i="3"/>
  <c r="AN4662" i="3" s="1"/>
  <c r="BE4662" i="3" s="1"/>
  <c r="AL4663" i="3"/>
  <c r="AN4663" i="3" s="1"/>
  <c r="BE4663" i="3" s="1"/>
  <c r="AL4664" i="3"/>
  <c r="AN4664" i="3" s="1"/>
  <c r="BE4664" i="3" s="1"/>
  <c r="AL4665" i="3"/>
  <c r="AN4665" i="3" s="1"/>
  <c r="BE4665" i="3" s="1"/>
  <c r="AL4666" i="3"/>
  <c r="AN4666" i="3" s="1"/>
  <c r="BE4666" i="3" s="1"/>
  <c r="AL4667" i="3"/>
  <c r="AN4667" i="3" s="1"/>
  <c r="BE4667" i="3" s="1"/>
  <c r="AL4668" i="3"/>
  <c r="AN4668" i="3" s="1"/>
  <c r="BE4668" i="3" s="1"/>
  <c r="AL4669" i="3"/>
  <c r="AN4669" i="3" s="1"/>
  <c r="BE4669" i="3" s="1"/>
  <c r="AL4670" i="3"/>
  <c r="AN4670" i="3" s="1"/>
  <c r="BE4670" i="3" s="1"/>
  <c r="AL4671" i="3"/>
  <c r="AN4671" i="3" s="1"/>
  <c r="BE4671" i="3" s="1"/>
  <c r="AL4672" i="3"/>
  <c r="AN4672" i="3" s="1"/>
  <c r="BE4672" i="3" s="1"/>
  <c r="AL4673" i="3"/>
  <c r="AN4673" i="3" s="1"/>
  <c r="BE4673" i="3" s="1"/>
  <c r="AL4674" i="3"/>
  <c r="AN4674" i="3" s="1"/>
  <c r="BE4674" i="3" s="1"/>
  <c r="AL4675" i="3"/>
  <c r="AN4675" i="3" s="1"/>
  <c r="BE4675" i="3" s="1"/>
  <c r="AL4676" i="3"/>
  <c r="AN4676" i="3" s="1"/>
  <c r="BE4676" i="3" s="1"/>
  <c r="AL4677" i="3"/>
  <c r="AN4677" i="3" s="1"/>
  <c r="BE4677" i="3" s="1"/>
  <c r="AL4678" i="3"/>
  <c r="AN4678" i="3" s="1"/>
  <c r="BE4678" i="3" s="1"/>
  <c r="AL4679" i="3"/>
  <c r="AN4679" i="3" s="1"/>
  <c r="BE4679" i="3" s="1"/>
  <c r="AL4680" i="3"/>
  <c r="AN4680" i="3" s="1"/>
  <c r="BE4680" i="3" s="1"/>
  <c r="AL4681" i="3"/>
  <c r="AN4681" i="3" s="1"/>
  <c r="BE4681" i="3" s="1"/>
  <c r="AL4682" i="3"/>
  <c r="AN4682" i="3" s="1"/>
  <c r="BE4682" i="3" s="1"/>
  <c r="AL4683" i="3"/>
  <c r="AN4683" i="3" s="1"/>
  <c r="BE4683" i="3" s="1"/>
  <c r="AL4684" i="3"/>
  <c r="AN4684" i="3" s="1"/>
  <c r="BE4684" i="3" s="1"/>
  <c r="AL4685" i="3"/>
  <c r="AN4685" i="3" s="1"/>
  <c r="BE4685" i="3" s="1"/>
  <c r="AL4686" i="3"/>
  <c r="AN4686" i="3" s="1"/>
  <c r="BE4686" i="3" s="1"/>
  <c r="AL4687" i="3"/>
  <c r="AN4687" i="3" s="1"/>
  <c r="BE4687" i="3" s="1"/>
  <c r="AL4688" i="3"/>
  <c r="AN4688" i="3" s="1"/>
  <c r="BE4688" i="3" s="1"/>
  <c r="AL4689" i="3"/>
  <c r="AN4689" i="3" s="1"/>
  <c r="BE4689" i="3" s="1"/>
  <c r="AL4690" i="3"/>
  <c r="AN4690" i="3" s="1"/>
  <c r="BE4690" i="3" s="1"/>
  <c r="AL4691" i="3"/>
  <c r="AN4691" i="3" s="1"/>
  <c r="BE4691" i="3" s="1"/>
  <c r="AL4692" i="3"/>
  <c r="AN4692" i="3" s="1"/>
  <c r="BE4692" i="3" s="1"/>
  <c r="AL4693" i="3"/>
  <c r="AN4693" i="3" s="1"/>
  <c r="BE4693" i="3" s="1"/>
  <c r="AL4694" i="3"/>
  <c r="AN4694" i="3" s="1"/>
  <c r="BE4694" i="3" s="1"/>
  <c r="AL4695" i="3"/>
  <c r="AN4695" i="3" s="1"/>
  <c r="BE4695" i="3" s="1"/>
  <c r="AL4696" i="3"/>
  <c r="AN4696" i="3" s="1"/>
  <c r="BE4696" i="3" s="1"/>
  <c r="AL4697" i="3"/>
  <c r="AN4697" i="3" s="1"/>
  <c r="BE4697" i="3" s="1"/>
  <c r="AL4698" i="3"/>
  <c r="AN4698" i="3" s="1"/>
  <c r="BE4698" i="3" s="1"/>
  <c r="AL4699" i="3"/>
  <c r="AN4699" i="3" s="1"/>
  <c r="BE4699" i="3" s="1"/>
  <c r="AL4700" i="3"/>
  <c r="AN4700" i="3" s="1"/>
  <c r="BE4700" i="3" s="1"/>
  <c r="AL4701" i="3"/>
  <c r="AN4701" i="3" s="1"/>
  <c r="BE4701" i="3" s="1"/>
  <c r="AL4702" i="3"/>
  <c r="AN4702" i="3" s="1"/>
  <c r="BE4702" i="3" s="1"/>
  <c r="AL4703" i="3"/>
  <c r="AN4703" i="3" s="1"/>
  <c r="BE4703" i="3" s="1"/>
  <c r="AL4704" i="3"/>
  <c r="AN4704" i="3" s="1"/>
  <c r="BE4704" i="3" s="1"/>
  <c r="AL4705" i="3"/>
  <c r="AN4705" i="3" s="1"/>
  <c r="BE4705" i="3" s="1"/>
  <c r="AL4706" i="3"/>
  <c r="AN4706" i="3" s="1"/>
  <c r="BE4706" i="3" s="1"/>
  <c r="AL4707" i="3"/>
  <c r="AN4707" i="3" s="1"/>
  <c r="BE4707" i="3" s="1"/>
  <c r="AL4708" i="3"/>
  <c r="AN4708" i="3" s="1"/>
  <c r="BE4708" i="3" s="1"/>
  <c r="AL4709" i="3"/>
  <c r="AN4709" i="3" s="1"/>
  <c r="BE4709" i="3" s="1"/>
  <c r="AL4710" i="3"/>
  <c r="AN4710" i="3" s="1"/>
  <c r="BE4710" i="3" s="1"/>
  <c r="AL4711" i="3"/>
  <c r="AN4711" i="3" s="1"/>
  <c r="BE4711" i="3" s="1"/>
  <c r="AL4712" i="3"/>
  <c r="AN4712" i="3" s="1"/>
  <c r="BE4712" i="3" s="1"/>
  <c r="AL4713" i="3"/>
  <c r="AN4713" i="3" s="1"/>
  <c r="BE4713" i="3" s="1"/>
  <c r="AL4714" i="3"/>
  <c r="AN4714" i="3" s="1"/>
  <c r="BE4714" i="3" s="1"/>
  <c r="AL4715" i="3"/>
  <c r="AN4715" i="3" s="1"/>
  <c r="BE4715" i="3" s="1"/>
  <c r="AL4716" i="3"/>
  <c r="AN4716" i="3" s="1"/>
  <c r="BE4716" i="3" s="1"/>
  <c r="AL4717" i="3"/>
  <c r="AN4717" i="3" s="1"/>
  <c r="BE4717" i="3" s="1"/>
  <c r="AL4718" i="3"/>
  <c r="AN4718" i="3" s="1"/>
  <c r="BE4718" i="3" s="1"/>
  <c r="AL4719" i="3"/>
  <c r="AN4719" i="3" s="1"/>
  <c r="BE4719" i="3" s="1"/>
  <c r="AL4720" i="3"/>
  <c r="AN4720" i="3" s="1"/>
  <c r="BE4720" i="3" s="1"/>
  <c r="AL4721" i="3"/>
  <c r="AN4721" i="3" s="1"/>
  <c r="BE4721" i="3" s="1"/>
  <c r="AL4722" i="3"/>
  <c r="AN4722" i="3" s="1"/>
  <c r="BE4722" i="3" s="1"/>
  <c r="AL4723" i="3"/>
  <c r="AN4723" i="3" s="1"/>
  <c r="BE4723" i="3" s="1"/>
  <c r="AL4724" i="3"/>
  <c r="AN4724" i="3" s="1"/>
  <c r="BE4724" i="3" s="1"/>
  <c r="AL4725" i="3"/>
  <c r="AN4725" i="3" s="1"/>
  <c r="BE4725" i="3" s="1"/>
  <c r="AL4726" i="3"/>
  <c r="AN4726" i="3" s="1"/>
  <c r="BE4726" i="3" s="1"/>
  <c r="AL4727" i="3"/>
  <c r="AN4727" i="3" s="1"/>
  <c r="BE4727" i="3" s="1"/>
  <c r="AL4728" i="3"/>
  <c r="AN4728" i="3" s="1"/>
  <c r="BE4728" i="3" s="1"/>
  <c r="AL4729" i="3"/>
  <c r="AN4729" i="3" s="1"/>
  <c r="BE4729" i="3" s="1"/>
  <c r="AL4730" i="3"/>
  <c r="AN4730" i="3" s="1"/>
  <c r="BE4730" i="3" s="1"/>
  <c r="AL4731" i="3"/>
  <c r="AN4731" i="3" s="1"/>
  <c r="BE4731" i="3" s="1"/>
  <c r="AL4732" i="3"/>
  <c r="AN4732" i="3" s="1"/>
  <c r="BE4732" i="3" s="1"/>
  <c r="AL4733" i="3"/>
  <c r="AN4733" i="3" s="1"/>
  <c r="BE4733" i="3" s="1"/>
  <c r="AL4734" i="3"/>
  <c r="AN4734" i="3" s="1"/>
  <c r="BE4734" i="3" s="1"/>
  <c r="AL4735" i="3"/>
  <c r="AN4735" i="3" s="1"/>
  <c r="BE4735" i="3" s="1"/>
  <c r="AL4736" i="3"/>
  <c r="AN4736" i="3" s="1"/>
  <c r="BE4736" i="3" s="1"/>
  <c r="AL4737" i="3"/>
  <c r="AN4737" i="3" s="1"/>
  <c r="BE4737" i="3" s="1"/>
  <c r="AL4738" i="3"/>
  <c r="AN4738" i="3" s="1"/>
  <c r="BE4738" i="3" s="1"/>
  <c r="AL4739" i="3"/>
  <c r="AN4739" i="3" s="1"/>
  <c r="BE4739" i="3" s="1"/>
  <c r="AL4740" i="3"/>
  <c r="AN4740" i="3" s="1"/>
  <c r="BE4740" i="3" s="1"/>
  <c r="AL4741" i="3"/>
  <c r="AN4741" i="3" s="1"/>
  <c r="BE4741" i="3" s="1"/>
  <c r="AL4742" i="3"/>
  <c r="AN4742" i="3" s="1"/>
  <c r="BE4742" i="3" s="1"/>
  <c r="AL4743" i="3"/>
  <c r="AN4743" i="3" s="1"/>
  <c r="BE4743" i="3" s="1"/>
  <c r="AL4744" i="3"/>
  <c r="AN4744" i="3" s="1"/>
  <c r="BE4744" i="3" s="1"/>
  <c r="AL4745" i="3"/>
  <c r="AN4745" i="3" s="1"/>
  <c r="BE4745" i="3" s="1"/>
  <c r="AL4746" i="3"/>
  <c r="AN4746" i="3" s="1"/>
  <c r="BE4746" i="3" s="1"/>
  <c r="AL4747" i="3"/>
  <c r="AN4747" i="3" s="1"/>
  <c r="BE4747" i="3" s="1"/>
  <c r="AL4748" i="3"/>
  <c r="AN4748" i="3" s="1"/>
  <c r="BE4748" i="3" s="1"/>
  <c r="AL4749" i="3"/>
  <c r="AN4749" i="3" s="1"/>
  <c r="BE4749" i="3" s="1"/>
  <c r="AL4750" i="3"/>
  <c r="AN4750" i="3" s="1"/>
  <c r="BE4750" i="3" s="1"/>
  <c r="AL4751" i="3"/>
  <c r="AN4751" i="3" s="1"/>
  <c r="BE4751" i="3" s="1"/>
  <c r="AL4752" i="3"/>
  <c r="AN4752" i="3" s="1"/>
  <c r="BE4752" i="3" s="1"/>
  <c r="AL4753" i="3"/>
  <c r="AN4753" i="3" s="1"/>
  <c r="BE4753" i="3" s="1"/>
  <c r="AL4754" i="3"/>
  <c r="AN4754" i="3" s="1"/>
  <c r="BE4754" i="3" s="1"/>
  <c r="AL4755" i="3"/>
  <c r="AN4755" i="3" s="1"/>
  <c r="BE4755" i="3" s="1"/>
  <c r="AL4756" i="3"/>
  <c r="AN4756" i="3" s="1"/>
  <c r="BE4756" i="3" s="1"/>
  <c r="AL4757" i="3"/>
  <c r="AN4757" i="3" s="1"/>
  <c r="BE4757" i="3" s="1"/>
  <c r="AL4758" i="3"/>
  <c r="AN4758" i="3" s="1"/>
  <c r="BE4758" i="3" s="1"/>
  <c r="AL4759" i="3"/>
  <c r="AN4759" i="3" s="1"/>
  <c r="BE4759" i="3" s="1"/>
  <c r="AL4760" i="3"/>
  <c r="AN4760" i="3" s="1"/>
  <c r="BE4760" i="3" s="1"/>
  <c r="AL4761" i="3"/>
  <c r="AN4761" i="3" s="1"/>
  <c r="BE4761" i="3" s="1"/>
  <c r="AL4762" i="3"/>
  <c r="AN4762" i="3" s="1"/>
  <c r="BE4762" i="3" s="1"/>
  <c r="AL4763" i="3"/>
  <c r="AN4763" i="3" s="1"/>
  <c r="BE4763" i="3" s="1"/>
  <c r="AL4764" i="3"/>
  <c r="AN4764" i="3" s="1"/>
  <c r="BE4764" i="3" s="1"/>
  <c r="AL4765" i="3"/>
  <c r="AN4765" i="3" s="1"/>
  <c r="BE4765" i="3" s="1"/>
  <c r="AL4766" i="3"/>
  <c r="AN4766" i="3" s="1"/>
  <c r="BE4766" i="3" s="1"/>
  <c r="AL4767" i="3"/>
  <c r="AN4767" i="3" s="1"/>
  <c r="BE4767" i="3" s="1"/>
  <c r="AL4768" i="3"/>
  <c r="AN4768" i="3" s="1"/>
  <c r="BE4768" i="3" s="1"/>
  <c r="AL4769" i="3"/>
  <c r="AN4769" i="3" s="1"/>
  <c r="BE4769" i="3" s="1"/>
  <c r="AL4770" i="3"/>
  <c r="AN4770" i="3" s="1"/>
  <c r="BE4770" i="3" s="1"/>
  <c r="AL4771" i="3"/>
  <c r="AN4771" i="3" s="1"/>
  <c r="BE4771" i="3" s="1"/>
  <c r="AL4772" i="3"/>
  <c r="AN4772" i="3" s="1"/>
  <c r="BE4772" i="3" s="1"/>
  <c r="AL4773" i="3"/>
  <c r="AN4773" i="3" s="1"/>
  <c r="BE4773" i="3" s="1"/>
  <c r="AL4774" i="3"/>
  <c r="AN4774" i="3" s="1"/>
  <c r="BE4774" i="3" s="1"/>
  <c r="AL4775" i="3"/>
  <c r="AN4775" i="3" s="1"/>
  <c r="BE4775" i="3" s="1"/>
  <c r="AL4776" i="3"/>
  <c r="AN4776" i="3" s="1"/>
  <c r="BE4776" i="3" s="1"/>
  <c r="AL4777" i="3"/>
  <c r="AN4777" i="3" s="1"/>
  <c r="BE4777" i="3" s="1"/>
  <c r="AL4778" i="3"/>
  <c r="AN4778" i="3" s="1"/>
  <c r="BE4778" i="3" s="1"/>
  <c r="AL4779" i="3"/>
  <c r="AN4779" i="3" s="1"/>
  <c r="BE4779" i="3" s="1"/>
  <c r="AL4780" i="3"/>
  <c r="AN4780" i="3" s="1"/>
  <c r="BE4780" i="3" s="1"/>
  <c r="AL4781" i="3"/>
  <c r="AN4781" i="3" s="1"/>
  <c r="BE4781" i="3" s="1"/>
  <c r="AL4782" i="3"/>
  <c r="AN4782" i="3" s="1"/>
  <c r="BE4782" i="3" s="1"/>
  <c r="AL4783" i="3"/>
  <c r="AN4783" i="3" s="1"/>
  <c r="BE4783" i="3" s="1"/>
  <c r="AL4784" i="3"/>
  <c r="AN4784" i="3" s="1"/>
  <c r="BE4784" i="3" s="1"/>
  <c r="AL4785" i="3"/>
  <c r="AN4785" i="3" s="1"/>
  <c r="BE4785" i="3" s="1"/>
  <c r="AL4786" i="3"/>
  <c r="AN4786" i="3" s="1"/>
  <c r="BE4786" i="3" s="1"/>
  <c r="AL4787" i="3"/>
  <c r="AN4787" i="3" s="1"/>
  <c r="BE4787" i="3" s="1"/>
  <c r="AL4788" i="3"/>
  <c r="AN4788" i="3" s="1"/>
  <c r="BE4788" i="3" s="1"/>
  <c r="AL4789" i="3"/>
  <c r="AN4789" i="3" s="1"/>
  <c r="BE4789" i="3" s="1"/>
  <c r="AL4790" i="3"/>
  <c r="AN4790" i="3" s="1"/>
  <c r="BE4790" i="3" s="1"/>
  <c r="AL4791" i="3"/>
  <c r="AN4791" i="3" s="1"/>
  <c r="BE4791" i="3" s="1"/>
  <c r="AL4792" i="3"/>
  <c r="AN4792" i="3" s="1"/>
  <c r="BE4792" i="3" s="1"/>
  <c r="AL4793" i="3"/>
  <c r="AN4793" i="3" s="1"/>
  <c r="BE4793" i="3" s="1"/>
  <c r="AL4794" i="3"/>
  <c r="AN4794" i="3" s="1"/>
  <c r="BE4794" i="3" s="1"/>
  <c r="AL4795" i="3"/>
  <c r="AN4795" i="3" s="1"/>
  <c r="BE4795" i="3" s="1"/>
  <c r="AL4796" i="3"/>
  <c r="AN4796" i="3" s="1"/>
  <c r="BE4796" i="3" s="1"/>
  <c r="AL4797" i="3"/>
  <c r="AN4797" i="3" s="1"/>
  <c r="BE4797" i="3" s="1"/>
  <c r="AL4798" i="3"/>
  <c r="AN4798" i="3" s="1"/>
  <c r="BE4798" i="3" s="1"/>
  <c r="AL4799" i="3"/>
  <c r="AN4799" i="3" s="1"/>
  <c r="BE4799" i="3" s="1"/>
  <c r="AL4800" i="3"/>
  <c r="AN4800" i="3" s="1"/>
  <c r="BE4800" i="3" s="1"/>
  <c r="AL4801" i="3"/>
  <c r="AN4801" i="3" s="1"/>
  <c r="BE4801" i="3" s="1"/>
  <c r="AL4802" i="3"/>
  <c r="AN4802" i="3" s="1"/>
  <c r="BE4802" i="3" s="1"/>
  <c r="AL4803" i="3"/>
  <c r="AN4803" i="3" s="1"/>
  <c r="BE4803" i="3" s="1"/>
  <c r="AL4804" i="3"/>
  <c r="AN4804" i="3" s="1"/>
  <c r="BE4804" i="3" s="1"/>
  <c r="AL4805" i="3"/>
  <c r="AN4805" i="3" s="1"/>
  <c r="BE4805" i="3" s="1"/>
  <c r="AL4806" i="3"/>
  <c r="AN4806" i="3" s="1"/>
  <c r="BE4806" i="3" s="1"/>
  <c r="AL4807" i="3"/>
  <c r="AN4807" i="3" s="1"/>
  <c r="BE4807" i="3" s="1"/>
  <c r="AL4808" i="3"/>
  <c r="AN4808" i="3" s="1"/>
  <c r="BE4808" i="3" s="1"/>
  <c r="AL4809" i="3"/>
  <c r="AN4809" i="3" s="1"/>
  <c r="BE4809" i="3" s="1"/>
  <c r="AL4810" i="3"/>
  <c r="AN4810" i="3" s="1"/>
  <c r="BE4810" i="3" s="1"/>
  <c r="AL4811" i="3"/>
  <c r="AN4811" i="3" s="1"/>
  <c r="BE4811" i="3" s="1"/>
  <c r="AL4812" i="3"/>
  <c r="AN4812" i="3" s="1"/>
  <c r="BE4812" i="3" s="1"/>
  <c r="AL4813" i="3"/>
  <c r="AN4813" i="3" s="1"/>
  <c r="BE4813" i="3" s="1"/>
  <c r="AL4814" i="3"/>
  <c r="AN4814" i="3" s="1"/>
  <c r="BE4814" i="3" s="1"/>
  <c r="AL4815" i="3"/>
  <c r="AN4815" i="3" s="1"/>
  <c r="BE4815" i="3" s="1"/>
  <c r="AL4816" i="3"/>
  <c r="AN4816" i="3" s="1"/>
  <c r="BE4816" i="3" s="1"/>
  <c r="AL4817" i="3"/>
  <c r="AN4817" i="3" s="1"/>
  <c r="BE4817" i="3" s="1"/>
  <c r="AL4818" i="3"/>
  <c r="AN4818" i="3" s="1"/>
  <c r="BE4818" i="3" s="1"/>
  <c r="AL4819" i="3"/>
  <c r="AN4819" i="3" s="1"/>
  <c r="BE4819" i="3" s="1"/>
  <c r="AL4820" i="3"/>
  <c r="AN4820" i="3" s="1"/>
  <c r="BE4820" i="3" s="1"/>
  <c r="AL4821" i="3"/>
  <c r="AN4821" i="3" s="1"/>
  <c r="BE4821" i="3" s="1"/>
  <c r="AL4822" i="3"/>
  <c r="AN4822" i="3" s="1"/>
  <c r="BE4822" i="3" s="1"/>
  <c r="AL4823" i="3"/>
  <c r="AN4823" i="3" s="1"/>
  <c r="BE4823" i="3" s="1"/>
  <c r="AL4824" i="3"/>
  <c r="AN4824" i="3" s="1"/>
  <c r="BE4824" i="3" s="1"/>
  <c r="AL4825" i="3"/>
  <c r="AN4825" i="3" s="1"/>
  <c r="BE4825" i="3" s="1"/>
  <c r="AL4826" i="3"/>
  <c r="AN4826" i="3" s="1"/>
  <c r="BE4826" i="3" s="1"/>
  <c r="AL4827" i="3"/>
  <c r="AN4827" i="3" s="1"/>
  <c r="BE4827" i="3" s="1"/>
  <c r="AL4828" i="3"/>
  <c r="AN4828" i="3" s="1"/>
  <c r="BE4828" i="3" s="1"/>
  <c r="AL4829" i="3"/>
  <c r="AN4829" i="3" s="1"/>
  <c r="BE4829" i="3" s="1"/>
  <c r="AL4830" i="3"/>
  <c r="AN4830" i="3" s="1"/>
  <c r="BE4830" i="3" s="1"/>
  <c r="AL4831" i="3"/>
  <c r="AN4831" i="3" s="1"/>
  <c r="BE4831" i="3" s="1"/>
  <c r="AL4832" i="3"/>
  <c r="AN4832" i="3" s="1"/>
  <c r="BE4832" i="3" s="1"/>
  <c r="AL4833" i="3"/>
  <c r="AN4833" i="3" s="1"/>
  <c r="BE4833" i="3" s="1"/>
  <c r="AL4834" i="3"/>
  <c r="AN4834" i="3" s="1"/>
  <c r="BE4834" i="3" s="1"/>
  <c r="AL4835" i="3"/>
  <c r="AN4835" i="3" s="1"/>
  <c r="BE4835" i="3" s="1"/>
  <c r="AL4836" i="3"/>
  <c r="AN4836" i="3" s="1"/>
  <c r="BE4836" i="3" s="1"/>
  <c r="AL4837" i="3"/>
  <c r="AN4837" i="3" s="1"/>
  <c r="BE4837" i="3" s="1"/>
  <c r="AL4838" i="3"/>
  <c r="AN4838" i="3" s="1"/>
  <c r="BE4838" i="3" s="1"/>
  <c r="AL4839" i="3"/>
  <c r="AN4839" i="3" s="1"/>
  <c r="BE4839" i="3" s="1"/>
  <c r="AL4840" i="3"/>
  <c r="AN4840" i="3" s="1"/>
  <c r="BE4840" i="3" s="1"/>
  <c r="AL4841" i="3"/>
  <c r="AN4841" i="3" s="1"/>
  <c r="BE4841" i="3" s="1"/>
  <c r="AL4842" i="3"/>
  <c r="AN4842" i="3" s="1"/>
  <c r="BE4842" i="3" s="1"/>
  <c r="AL4843" i="3"/>
  <c r="AN4843" i="3" s="1"/>
  <c r="BE4843" i="3" s="1"/>
  <c r="AL4844" i="3"/>
  <c r="AN4844" i="3" s="1"/>
  <c r="BE4844" i="3" s="1"/>
  <c r="AL4845" i="3"/>
  <c r="AN4845" i="3" s="1"/>
  <c r="BE4845" i="3" s="1"/>
  <c r="AL4846" i="3"/>
  <c r="AN4846" i="3" s="1"/>
  <c r="BE4846" i="3" s="1"/>
  <c r="AL4847" i="3"/>
  <c r="AN4847" i="3" s="1"/>
  <c r="BE4847" i="3" s="1"/>
  <c r="AL4848" i="3"/>
  <c r="AN4848" i="3" s="1"/>
  <c r="BE4848" i="3" s="1"/>
  <c r="AL4849" i="3"/>
  <c r="AN4849" i="3" s="1"/>
  <c r="BE4849" i="3" s="1"/>
  <c r="AL4850" i="3"/>
  <c r="AN4850" i="3" s="1"/>
  <c r="BE4850" i="3" s="1"/>
  <c r="AL4851" i="3"/>
  <c r="AN4851" i="3" s="1"/>
  <c r="BE4851" i="3" s="1"/>
  <c r="AL4852" i="3"/>
  <c r="AN4852" i="3" s="1"/>
  <c r="BE4852" i="3" s="1"/>
  <c r="AL4853" i="3"/>
  <c r="AN4853" i="3" s="1"/>
  <c r="BE4853" i="3" s="1"/>
  <c r="AL4854" i="3"/>
  <c r="AN4854" i="3" s="1"/>
  <c r="BE4854" i="3" s="1"/>
  <c r="AL4855" i="3"/>
  <c r="AN4855" i="3" s="1"/>
  <c r="BE4855" i="3" s="1"/>
  <c r="AL4856" i="3"/>
  <c r="AN4856" i="3" s="1"/>
  <c r="BE4856" i="3" s="1"/>
  <c r="AL4857" i="3"/>
  <c r="AN4857" i="3" s="1"/>
  <c r="BE4857" i="3" s="1"/>
  <c r="AL4858" i="3"/>
  <c r="AN4858" i="3" s="1"/>
  <c r="BE4858" i="3" s="1"/>
  <c r="AL4859" i="3"/>
  <c r="AN4859" i="3" s="1"/>
  <c r="BE4859" i="3" s="1"/>
  <c r="AL4860" i="3"/>
  <c r="AN4860" i="3" s="1"/>
  <c r="BE4860" i="3" s="1"/>
  <c r="AL4861" i="3"/>
  <c r="AN4861" i="3" s="1"/>
  <c r="BE4861" i="3" s="1"/>
  <c r="AL4862" i="3"/>
  <c r="AN4862" i="3" s="1"/>
  <c r="BE4862" i="3" s="1"/>
  <c r="AL4863" i="3"/>
  <c r="AN4863" i="3" s="1"/>
  <c r="BE4863" i="3" s="1"/>
  <c r="AL4864" i="3"/>
  <c r="AN4864" i="3" s="1"/>
  <c r="BE4864" i="3" s="1"/>
  <c r="AL4865" i="3"/>
  <c r="AN4865" i="3" s="1"/>
  <c r="BE4865" i="3" s="1"/>
  <c r="AL4866" i="3"/>
  <c r="AN4866" i="3" s="1"/>
  <c r="BE4866" i="3" s="1"/>
  <c r="AL4867" i="3"/>
  <c r="AN4867" i="3" s="1"/>
  <c r="BE4867" i="3" s="1"/>
  <c r="AL4868" i="3"/>
  <c r="AN4868" i="3" s="1"/>
  <c r="BE4868" i="3" s="1"/>
  <c r="AL4869" i="3"/>
  <c r="AN4869" i="3" s="1"/>
  <c r="BE4869" i="3" s="1"/>
  <c r="AL4870" i="3"/>
  <c r="AN4870" i="3" s="1"/>
  <c r="BE4870" i="3" s="1"/>
  <c r="AL4871" i="3"/>
  <c r="AN4871" i="3" s="1"/>
  <c r="BE4871" i="3" s="1"/>
  <c r="AL4872" i="3"/>
  <c r="AN4872" i="3" s="1"/>
  <c r="BE4872" i="3" s="1"/>
  <c r="AL4873" i="3"/>
  <c r="AN4873" i="3" s="1"/>
  <c r="BE4873" i="3" s="1"/>
  <c r="AL4874" i="3"/>
  <c r="AN4874" i="3" s="1"/>
  <c r="BE4874" i="3" s="1"/>
  <c r="AL4875" i="3"/>
  <c r="AN4875" i="3" s="1"/>
  <c r="BE4875" i="3" s="1"/>
  <c r="AL4876" i="3"/>
  <c r="AN4876" i="3" s="1"/>
  <c r="BE4876" i="3" s="1"/>
  <c r="AL4877" i="3"/>
  <c r="AN4877" i="3" s="1"/>
  <c r="BE4877" i="3" s="1"/>
  <c r="AL4878" i="3"/>
  <c r="AN4878" i="3" s="1"/>
  <c r="BE4878" i="3" s="1"/>
  <c r="AL4879" i="3"/>
  <c r="AN4879" i="3" s="1"/>
  <c r="BE4879" i="3" s="1"/>
  <c r="AL4880" i="3"/>
  <c r="AN4880" i="3" s="1"/>
  <c r="BE4880" i="3" s="1"/>
  <c r="AL4881" i="3"/>
  <c r="AN4881" i="3" s="1"/>
  <c r="BE4881" i="3" s="1"/>
  <c r="AL4882" i="3"/>
  <c r="AN4882" i="3" s="1"/>
  <c r="BE4882" i="3" s="1"/>
  <c r="AL4883" i="3"/>
  <c r="AN4883" i="3" s="1"/>
  <c r="BE4883" i="3" s="1"/>
  <c r="AL4884" i="3"/>
  <c r="AN4884" i="3" s="1"/>
  <c r="BE4884" i="3" s="1"/>
  <c r="AL4885" i="3"/>
  <c r="AN4885" i="3" s="1"/>
  <c r="BE4885" i="3" s="1"/>
  <c r="AL4886" i="3"/>
  <c r="AN4886" i="3" s="1"/>
  <c r="BE4886" i="3" s="1"/>
  <c r="AL4887" i="3"/>
  <c r="AN4887" i="3" s="1"/>
  <c r="BE4887" i="3" s="1"/>
  <c r="AL4888" i="3"/>
  <c r="AN4888" i="3" s="1"/>
  <c r="BE4888" i="3" s="1"/>
  <c r="AL4889" i="3"/>
  <c r="AN4889" i="3" s="1"/>
  <c r="BE4889" i="3" s="1"/>
  <c r="AL4890" i="3"/>
  <c r="AN4890" i="3" s="1"/>
  <c r="BE4890" i="3" s="1"/>
  <c r="AL4891" i="3"/>
  <c r="AN4891" i="3" s="1"/>
  <c r="BE4891" i="3" s="1"/>
  <c r="AL4892" i="3"/>
  <c r="AN4892" i="3" s="1"/>
  <c r="BE4892" i="3" s="1"/>
  <c r="AL4893" i="3"/>
  <c r="AN4893" i="3" s="1"/>
  <c r="BE4893" i="3" s="1"/>
  <c r="AL4894" i="3"/>
  <c r="AN4894" i="3" s="1"/>
  <c r="BE4894" i="3" s="1"/>
  <c r="AL4895" i="3"/>
  <c r="AN4895" i="3" s="1"/>
  <c r="BE4895" i="3" s="1"/>
  <c r="AL4896" i="3"/>
  <c r="AN4896" i="3" s="1"/>
  <c r="BE4896" i="3" s="1"/>
  <c r="AL4897" i="3"/>
  <c r="AN4897" i="3" s="1"/>
  <c r="BE4897" i="3" s="1"/>
  <c r="AL4898" i="3"/>
  <c r="AN4898" i="3" s="1"/>
  <c r="BE4898" i="3" s="1"/>
  <c r="AL4899" i="3"/>
  <c r="AN4899" i="3" s="1"/>
  <c r="BE4899" i="3" s="1"/>
  <c r="AL4900" i="3"/>
  <c r="AN4900" i="3" s="1"/>
  <c r="BE4900" i="3" s="1"/>
  <c r="AL4901" i="3"/>
  <c r="AN4901" i="3" s="1"/>
  <c r="BE4901" i="3" s="1"/>
  <c r="AL4902" i="3"/>
  <c r="AN4902" i="3" s="1"/>
  <c r="BE4902" i="3" s="1"/>
  <c r="AL4903" i="3"/>
  <c r="AN4903" i="3" s="1"/>
  <c r="BE4903" i="3" s="1"/>
  <c r="AL4904" i="3"/>
  <c r="AN4904" i="3" s="1"/>
  <c r="BE4904" i="3" s="1"/>
  <c r="AL4905" i="3"/>
  <c r="AN4905" i="3" s="1"/>
  <c r="BE4905" i="3" s="1"/>
  <c r="AL4906" i="3"/>
  <c r="AN4906" i="3" s="1"/>
  <c r="BE4906" i="3" s="1"/>
  <c r="AL4907" i="3"/>
  <c r="AN4907" i="3" s="1"/>
  <c r="BE4907" i="3" s="1"/>
  <c r="AL4908" i="3"/>
  <c r="AN4908" i="3" s="1"/>
  <c r="BE4908" i="3" s="1"/>
  <c r="AL4909" i="3"/>
  <c r="AN4909" i="3" s="1"/>
  <c r="BE4909" i="3" s="1"/>
  <c r="AL4910" i="3"/>
  <c r="AN4910" i="3" s="1"/>
  <c r="BE4910" i="3" s="1"/>
  <c r="AL4911" i="3"/>
  <c r="AN4911" i="3" s="1"/>
  <c r="BE4911" i="3" s="1"/>
  <c r="AL4912" i="3"/>
  <c r="AN4912" i="3" s="1"/>
  <c r="BE4912" i="3" s="1"/>
  <c r="AL4913" i="3"/>
  <c r="AN4913" i="3" s="1"/>
  <c r="BE4913" i="3" s="1"/>
  <c r="AL4914" i="3"/>
  <c r="AN4914" i="3" s="1"/>
  <c r="BE4914" i="3" s="1"/>
  <c r="AL4915" i="3"/>
  <c r="AN4915" i="3" s="1"/>
  <c r="BE4915" i="3" s="1"/>
  <c r="AL4916" i="3"/>
  <c r="AN4916" i="3" s="1"/>
  <c r="BE4916" i="3" s="1"/>
  <c r="AL4917" i="3"/>
  <c r="AN4917" i="3" s="1"/>
  <c r="BE4917" i="3" s="1"/>
  <c r="AL4918" i="3"/>
  <c r="AN4918" i="3" s="1"/>
  <c r="BE4918" i="3" s="1"/>
  <c r="AL4919" i="3"/>
  <c r="AN4919" i="3" s="1"/>
  <c r="BE4919" i="3" s="1"/>
  <c r="AL4920" i="3"/>
  <c r="AN4920" i="3" s="1"/>
  <c r="BE4920" i="3" s="1"/>
  <c r="AL4921" i="3"/>
  <c r="AN4921" i="3" s="1"/>
  <c r="BE4921" i="3" s="1"/>
  <c r="AL4922" i="3"/>
  <c r="AN4922" i="3" s="1"/>
  <c r="BE4922" i="3" s="1"/>
  <c r="AL4923" i="3"/>
  <c r="AN4923" i="3" s="1"/>
  <c r="BE4923" i="3" s="1"/>
  <c r="AL4924" i="3"/>
  <c r="AN4924" i="3" s="1"/>
  <c r="BE4924" i="3" s="1"/>
  <c r="AL4925" i="3"/>
  <c r="AN4925" i="3" s="1"/>
  <c r="BE4925" i="3" s="1"/>
  <c r="AL4926" i="3"/>
  <c r="AN4926" i="3" s="1"/>
  <c r="BE4926" i="3" s="1"/>
  <c r="AL4927" i="3"/>
  <c r="AN4927" i="3" s="1"/>
  <c r="BE4927" i="3" s="1"/>
  <c r="AL4928" i="3"/>
  <c r="AN4928" i="3" s="1"/>
  <c r="BE4928" i="3" s="1"/>
  <c r="AL4929" i="3"/>
  <c r="AN4929" i="3" s="1"/>
  <c r="BE4929" i="3" s="1"/>
  <c r="AL4930" i="3"/>
  <c r="AN4930" i="3" s="1"/>
  <c r="BE4930" i="3" s="1"/>
  <c r="AL4931" i="3"/>
  <c r="AN4931" i="3" s="1"/>
  <c r="BE4931" i="3" s="1"/>
  <c r="AL4932" i="3"/>
  <c r="AN4932" i="3" s="1"/>
  <c r="BE4932" i="3" s="1"/>
  <c r="AL4933" i="3"/>
  <c r="AN4933" i="3" s="1"/>
  <c r="BE4933" i="3" s="1"/>
  <c r="AL4934" i="3"/>
  <c r="AN4934" i="3" s="1"/>
  <c r="BE4934" i="3" s="1"/>
  <c r="AL4935" i="3"/>
  <c r="AN4935" i="3" s="1"/>
  <c r="BE4935" i="3" s="1"/>
  <c r="AL4936" i="3"/>
  <c r="AN4936" i="3" s="1"/>
  <c r="BE4936" i="3" s="1"/>
  <c r="AL4937" i="3"/>
  <c r="AN4937" i="3" s="1"/>
  <c r="BE4937" i="3" s="1"/>
  <c r="AL4938" i="3"/>
  <c r="AN4938" i="3" s="1"/>
  <c r="BE4938" i="3" s="1"/>
  <c r="AL4939" i="3"/>
  <c r="AN4939" i="3" s="1"/>
  <c r="BE4939" i="3" s="1"/>
  <c r="AL4940" i="3"/>
  <c r="AN4940" i="3" s="1"/>
  <c r="BE4940" i="3" s="1"/>
  <c r="AL4941" i="3"/>
  <c r="AN4941" i="3" s="1"/>
  <c r="BE4941" i="3" s="1"/>
  <c r="AL4942" i="3"/>
  <c r="AN4942" i="3" s="1"/>
  <c r="BE4942" i="3" s="1"/>
  <c r="AL4943" i="3"/>
  <c r="AN4943" i="3" s="1"/>
  <c r="BE4943" i="3" s="1"/>
  <c r="AL4944" i="3"/>
  <c r="AN4944" i="3" s="1"/>
  <c r="BE4944" i="3" s="1"/>
  <c r="AL4945" i="3"/>
  <c r="AN4945" i="3" s="1"/>
  <c r="BE4945" i="3" s="1"/>
  <c r="AL4946" i="3"/>
  <c r="AN4946" i="3" s="1"/>
  <c r="BE4946" i="3" s="1"/>
  <c r="AL4947" i="3"/>
  <c r="AN4947" i="3" s="1"/>
  <c r="BE4947" i="3" s="1"/>
  <c r="AL4948" i="3"/>
  <c r="AN4948" i="3" s="1"/>
  <c r="BE4948" i="3" s="1"/>
  <c r="AL4949" i="3"/>
  <c r="AN4949" i="3" s="1"/>
  <c r="BE4949" i="3" s="1"/>
  <c r="AL4950" i="3"/>
  <c r="AN4950" i="3" s="1"/>
  <c r="BE4950" i="3" s="1"/>
  <c r="AL4951" i="3"/>
  <c r="AN4951" i="3" s="1"/>
  <c r="BE4951" i="3" s="1"/>
  <c r="AL4952" i="3"/>
  <c r="AN4952" i="3" s="1"/>
  <c r="BE4952" i="3" s="1"/>
  <c r="AL4953" i="3"/>
  <c r="AN4953" i="3" s="1"/>
  <c r="BE4953" i="3" s="1"/>
  <c r="AL4954" i="3"/>
  <c r="AN4954" i="3" s="1"/>
  <c r="BE4954" i="3" s="1"/>
  <c r="AL4955" i="3"/>
  <c r="AN4955" i="3" s="1"/>
  <c r="BE4955" i="3" s="1"/>
  <c r="AL4956" i="3"/>
  <c r="AN4956" i="3" s="1"/>
  <c r="BE4956" i="3" s="1"/>
  <c r="AL4957" i="3"/>
  <c r="AN4957" i="3" s="1"/>
  <c r="BE4957" i="3" s="1"/>
  <c r="AL4958" i="3"/>
  <c r="AN4958" i="3" s="1"/>
  <c r="BE4958" i="3" s="1"/>
  <c r="AL4959" i="3"/>
  <c r="AN4959" i="3" s="1"/>
  <c r="BE4959" i="3" s="1"/>
  <c r="AK4640" i="3"/>
  <c r="AK4641" i="3"/>
  <c r="AK4642" i="3"/>
  <c r="AK4643" i="3"/>
  <c r="AK4644" i="3"/>
  <c r="AK4645" i="3"/>
  <c r="AK4646" i="3"/>
  <c r="AK4647" i="3"/>
  <c r="AK4648" i="3"/>
  <c r="AK4649" i="3"/>
  <c r="AK4650" i="3"/>
  <c r="AK4651" i="3"/>
  <c r="AK4652" i="3"/>
  <c r="AK4653" i="3"/>
  <c r="AK4654" i="3"/>
  <c r="AK4655" i="3"/>
  <c r="AK4656" i="3"/>
  <c r="AK4657" i="3"/>
  <c r="AK4658" i="3"/>
  <c r="AK4659" i="3"/>
  <c r="AK4660" i="3"/>
  <c r="AK4661" i="3"/>
  <c r="AK4662" i="3"/>
  <c r="AK4663" i="3"/>
  <c r="AK4664" i="3"/>
  <c r="AK4665" i="3"/>
  <c r="AK4666" i="3"/>
  <c r="AK4667" i="3"/>
  <c r="AK4668" i="3"/>
  <c r="AK4669" i="3"/>
  <c r="AK4670" i="3"/>
  <c r="AK4671" i="3"/>
  <c r="AK4672" i="3"/>
  <c r="AK4673" i="3"/>
  <c r="AK4674" i="3"/>
  <c r="AK4675" i="3"/>
  <c r="AK4676" i="3"/>
  <c r="AK4677" i="3"/>
  <c r="AK4678" i="3"/>
  <c r="AK4679" i="3"/>
  <c r="AK4680" i="3"/>
  <c r="AK4681" i="3"/>
  <c r="AK4682" i="3"/>
  <c r="AK4683" i="3"/>
  <c r="AK4684" i="3"/>
  <c r="AK4685" i="3"/>
  <c r="AK4686" i="3"/>
  <c r="AK4687" i="3"/>
  <c r="AK4688" i="3"/>
  <c r="AK4689" i="3"/>
  <c r="AK4690" i="3"/>
  <c r="AK4691" i="3"/>
  <c r="AK4692" i="3"/>
  <c r="AK4693" i="3"/>
  <c r="AK4694" i="3"/>
  <c r="AK4695" i="3"/>
  <c r="AK4696" i="3"/>
  <c r="AK4697" i="3"/>
  <c r="AK4698" i="3"/>
  <c r="AK4699" i="3"/>
  <c r="AK4700" i="3"/>
  <c r="AK4701" i="3"/>
  <c r="AK4702" i="3"/>
  <c r="AK4703" i="3"/>
  <c r="AK4704" i="3"/>
  <c r="AK4705" i="3"/>
  <c r="AK4706" i="3"/>
  <c r="AK4707" i="3"/>
  <c r="AK4708" i="3"/>
  <c r="AK4709" i="3"/>
  <c r="AK4710" i="3"/>
  <c r="AK4711" i="3"/>
  <c r="AK4712" i="3"/>
  <c r="AK4713" i="3"/>
  <c r="AK4714" i="3"/>
  <c r="AK4715" i="3"/>
  <c r="AK4716" i="3"/>
  <c r="AK4717" i="3"/>
  <c r="AK4718" i="3"/>
  <c r="AK4719" i="3"/>
  <c r="AK4720" i="3"/>
  <c r="AK4721" i="3"/>
  <c r="AK4722" i="3"/>
  <c r="AK4723" i="3"/>
  <c r="AK4724" i="3"/>
  <c r="AK4725" i="3"/>
  <c r="AK4726" i="3"/>
  <c r="AK4727" i="3"/>
  <c r="AK4728" i="3"/>
  <c r="AK4729" i="3"/>
  <c r="AK4730" i="3"/>
  <c r="AK4731" i="3"/>
  <c r="AK4732" i="3"/>
  <c r="AK4733" i="3"/>
  <c r="AK4734" i="3"/>
  <c r="AK4735" i="3"/>
  <c r="AK4736" i="3"/>
  <c r="AK4737" i="3"/>
  <c r="AK4738" i="3"/>
  <c r="AK4739" i="3"/>
  <c r="AK4740" i="3"/>
  <c r="AK4741" i="3"/>
  <c r="AK4742" i="3"/>
  <c r="AK4743" i="3"/>
  <c r="AK4744" i="3"/>
  <c r="AK4745" i="3"/>
  <c r="AK4746" i="3"/>
  <c r="AK4747" i="3"/>
  <c r="AK4748" i="3"/>
  <c r="AK4749" i="3"/>
  <c r="AK4750" i="3"/>
  <c r="AK4751" i="3"/>
  <c r="AK4752" i="3"/>
  <c r="AK4753" i="3"/>
  <c r="AK4754" i="3"/>
  <c r="AK4755" i="3"/>
  <c r="AK4756" i="3"/>
  <c r="AK4757" i="3"/>
  <c r="AK4758" i="3"/>
  <c r="AK4759" i="3"/>
  <c r="AK4760" i="3"/>
  <c r="AK4761" i="3"/>
  <c r="AK4762" i="3"/>
  <c r="AK4763" i="3"/>
  <c r="AK4764" i="3"/>
  <c r="AK4765" i="3"/>
  <c r="AK4766" i="3"/>
  <c r="AK4767" i="3"/>
  <c r="AK4768" i="3"/>
  <c r="AK4769" i="3"/>
  <c r="AK4770" i="3"/>
  <c r="AK4771" i="3"/>
  <c r="AK4772" i="3"/>
  <c r="AK4773" i="3"/>
  <c r="AK4774" i="3"/>
  <c r="AK4775" i="3"/>
  <c r="AK4776" i="3"/>
  <c r="AK4777" i="3"/>
  <c r="AK4778" i="3"/>
  <c r="AK4779" i="3"/>
  <c r="AK4780" i="3"/>
  <c r="AK4781" i="3"/>
  <c r="AK4782" i="3"/>
  <c r="AK4783" i="3"/>
  <c r="AK4784" i="3"/>
  <c r="AK4785" i="3"/>
  <c r="AK4786" i="3"/>
  <c r="AK4787" i="3"/>
  <c r="AK4788" i="3"/>
  <c r="AK4789" i="3"/>
  <c r="AK4790" i="3"/>
  <c r="AK4791" i="3"/>
  <c r="AK4792" i="3"/>
  <c r="AK4793" i="3"/>
  <c r="AK4794" i="3"/>
  <c r="AK4795" i="3"/>
  <c r="AK4796" i="3"/>
  <c r="AK4797" i="3"/>
  <c r="AK4798" i="3"/>
  <c r="AK4799" i="3"/>
  <c r="AK4800" i="3"/>
  <c r="AK4801" i="3"/>
  <c r="AK4802" i="3"/>
  <c r="AK4803" i="3"/>
  <c r="AK4804" i="3"/>
  <c r="AK4805" i="3"/>
  <c r="AK4806" i="3"/>
  <c r="AK4807" i="3"/>
  <c r="AK4808" i="3"/>
  <c r="AK4809" i="3"/>
  <c r="AK4810" i="3"/>
  <c r="AK4811" i="3"/>
  <c r="AK4812" i="3"/>
  <c r="AK4813" i="3"/>
  <c r="AK4814" i="3"/>
  <c r="AK4815" i="3"/>
  <c r="AK4816" i="3"/>
  <c r="AK4817" i="3"/>
  <c r="AK4818" i="3"/>
  <c r="AK4819" i="3"/>
  <c r="AK4820" i="3"/>
  <c r="AK4821" i="3"/>
  <c r="AK4822" i="3"/>
  <c r="AK4823" i="3"/>
  <c r="AK4824" i="3"/>
  <c r="AK4825" i="3"/>
  <c r="AK4826" i="3"/>
  <c r="AK4827" i="3"/>
  <c r="AK4828" i="3"/>
  <c r="AK4829" i="3"/>
  <c r="AK4830" i="3"/>
  <c r="AK4831" i="3"/>
  <c r="AK4832" i="3"/>
  <c r="AK4833" i="3"/>
  <c r="AK4834" i="3"/>
  <c r="AK4835" i="3"/>
  <c r="AK4836" i="3"/>
  <c r="AK4837" i="3"/>
  <c r="AK4838" i="3"/>
  <c r="AK4839" i="3"/>
  <c r="AK4840" i="3"/>
  <c r="AK4841" i="3"/>
  <c r="AK4842" i="3"/>
  <c r="AK4843" i="3"/>
  <c r="AK4844" i="3"/>
  <c r="AK4845" i="3"/>
  <c r="AK4846" i="3"/>
  <c r="AK4847" i="3"/>
  <c r="AK4848" i="3"/>
  <c r="AK4849" i="3"/>
  <c r="AK4850" i="3"/>
  <c r="AK4851" i="3"/>
  <c r="AK4852" i="3"/>
  <c r="AK4853" i="3"/>
  <c r="AK4854" i="3"/>
  <c r="AK4855" i="3"/>
  <c r="AK4856" i="3"/>
  <c r="AK4857" i="3"/>
  <c r="AK4858" i="3"/>
  <c r="AK4859" i="3"/>
  <c r="AK4860" i="3"/>
  <c r="AK4861" i="3"/>
  <c r="AK4862" i="3"/>
  <c r="AK4863" i="3"/>
  <c r="AK4864" i="3"/>
  <c r="AK4865" i="3"/>
  <c r="AK4866" i="3"/>
  <c r="AK4867" i="3"/>
  <c r="AK4868" i="3"/>
  <c r="AK4869" i="3"/>
  <c r="AK4870" i="3"/>
  <c r="AK4871" i="3"/>
  <c r="AK4872" i="3"/>
  <c r="AK4873" i="3"/>
  <c r="AK4874" i="3"/>
  <c r="AK4875" i="3"/>
  <c r="AK4876" i="3"/>
  <c r="AK4877" i="3"/>
  <c r="AK4878" i="3"/>
  <c r="AK4879" i="3"/>
  <c r="AK4880" i="3"/>
  <c r="AK4881" i="3"/>
  <c r="AK4882" i="3"/>
  <c r="AK4883" i="3"/>
  <c r="AK4884" i="3"/>
  <c r="AK4885" i="3"/>
  <c r="AK4886" i="3"/>
  <c r="AK4887" i="3"/>
  <c r="AK4888" i="3"/>
  <c r="AK4889" i="3"/>
  <c r="AK4890" i="3"/>
  <c r="AK4891" i="3"/>
  <c r="AK4892" i="3"/>
  <c r="AK4893" i="3"/>
  <c r="AK4894" i="3"/>
  <c r="AK4895" i="3"/>
  <c r="AK4896" i="3"/>
  <c r="AK4897" i="3"/>
  <c r="AK4898" i="3"/>
  <c r="AK4899" i="3"/>
  <c r="AK4900" i="3"/>
  <c r="AK4901" i="3"/>
  <c r="AK4902" i="3"/>
  <c r="AK4903" i="3"/>
  <c r="AK4904" i="3"/>
  <c r="AK4905" i="3"/>
  <c r="AK4906" i="3"/>
  <c r="AK4907" i="3"/>
  <c r="AK4908" i="3"/>
  <c r="AK4909" i="3"/>
  <c r="AK4910" i="3"/>
  <c r="AK4911" i="3"/>
  <c r="AK4912" i="3"/>
  <c r="AK4913" i="3"/>
  <c r="AK4914" i="3"/>
  <c r="AK4915" i="3"/>
  <c r="AK4916" i="3"/>
  <c r="AK4917" i="3"/>
  <c r="AK4918" i="3"/>
  <c r="AK4919" i="3"/>
  <c r="AK4920" i="3"/>
  <c r="AK4921" i="3"/>
  <c r="AK4922" i="3"/>
  <c r="AK4923" i="3"/>
  <c r="AK4924" i="3"/>
  <c r="AK4925" i="3"/>
  <c r="AK4926" i="3"/>
  <c r="AK4927" i="3"/>
  <c r="AK4928" i="3"/>
  <c r="AK4929" i="3"/>
  <c r="AK4930" i="3"/>
  <c r="AK4931" i="3"/>
  <c r="AK4932" i="3"/>
  <c r="AK4933" i="3"/>
  <c r="AK4934" i="3"/>
  <c r="AK4935" i="3"/>
  <c r="AK4936" i="3"/>
  <c r="AK4937" i="3"/>
  <c r="AK4938" i="3"/>
  <c r="AK4939" i="3"/>
  <c r="AK4940" i="3"/>
  <c r="AK4941" i="3"/>
  <c r="AK4942" i="3"/>
  <c r="AK4943" i="3"/>
  <c r="AK4944" i="3"/>
  <c r="AK4945" i="3"/>
  <c r="AK4946" i="3"/>
  <c r="AK4947" i="3"/>
  <c r="AK4948" i="3"/>
  <c r="AK4949" i="3"/>
  <c r="AK4950" i="3"/>
  <c r="AK4951" i="3"/>
  <c r="AK4952" i="3"/>
  <c r="AK4953" i="3"/>
  <c r="AK4954" i="3"/>
  <c r="AK4955" i="3"/>
  <c r="AK4956" i="3"/>
  <c r="AK4957" i="3"/>
  <c r="AK4958" i="3"/>
  <c r="AK4959" i="3"/>
  <c r="AL4639" i="3"/>
  <c r="AN4639" i="3" s="1"/>
  <c r="BE4639" i="3" s="1"/>
  <c r="AK4639" i="3"/>
  <c r="AH4640" i="3"/>
  <c r="AH4641" i="3"/>
  <c r="AH4642" i="3"/>
  <c r="AH4643" i="3"/>
  <c r="AH4644" i="3"/>
  <c r="AH4645" i="3"/>
  <c r="AH4646" i="3"/>
  <c r="AH4647" i="3"/>
  <c r="AH4648" i="3"/>
  <c r="AH4649" i="3"/>
  <c r="AH4650" i="3"/>
  <c r="AH4651" i="3"/>
  <c r="AH4652" i="3"/>
  <c r="AH4653" i="3"/>
  <c r="AH4654" i="3"/>
  <c r="AH4655" i="3"/>
  <c r="AH4656" i="3"/>
  <c r="AH4657" i="3"/>
  <c r="AH4658" i="3"/>
  <c r="AH4659" i="3"/>
  <c r="AH4660" i="3"/>
  <c r="AH4661" i="3"/>
  <c r="AH4662" i="3"/>
  <c r="AH4663" i="3"/>
  <c r="AH4664" i="3"/>
  <c r="AH4665" i="3"/>
  <c r="AH4666" i="3"/>
  <c r="AH4667" i="3"/>
  <c r="AH4668" i="3"/>
  <c r="AH4669" i="3"/>
  <c r="AH4670" i="3"/>
  <c r="AH4671" i="3"/>
  <c r="AH4672" i="3"/>
  <c r="AH4673" i="3"/>
  <c r="AH4674" i="3"/>
  <c r="AH4675" i="3"/>
  <c r="AH4676" i="3"/>
  <c r="AH4677" i="3"/>
  <c r="AH4678" i="3"/>
  <c r="AH4679" i="3"/>
  <c r="AH4680" i="3"/>
  <c r="AH4681" i="3"/>
  <c r="AH4682" i="3"/>
  <c r="AH4683" i="3"/>
  <c r="AH4684" i="3"/>
  <c r="AH4685" i="3"/>
  <c r="AH4686" i="3"/>
  <c r="AH4687" i="3"/>
  <c r="AH4688" i="3"/>
  <c r="AH4689" i="3"/>
  <c r="AH4690" i="3"/>
  <c r="AH4691" i="3"/>
  <c r="AH4692" i="3"/>
  <c r="AH4693" i="3"/>
  <c r="AH4694" i="3"/>
  <c r="AH4695" i="3"/>
  <c r="AH4696" i="3"/>
  <c r="AH4697" i="3"/>
  <c r="AH4698" i="3"/>
  <c r="AH4699" i="3"/>
  <c r="AH4700" i="3"/>
  <c r="AH4701" i="3"/>
  <c r="AH4702" i="3"/>
  <c r="AH4703" i="3"/>
  <c r="AH4704" i="3"/>
  <c r="AH4705" i="3"/>
  <c r="AH4706" i="3"/>
  <c r="AH4707" i="3"/>
  <c r="AH4708" i="3"/>
  <c r="AH4709" i="3"/>
  <c r="AH4710" i="3"/>
  <c r="AH4711" i="3"/>
  <c r="AH4712" i="3"/>
  <c r="AH4713" i="3"/>
  <c r="AH4714" i="3"/>
  <c r="AH4715" i="3"/>
  <c r="AH4716" i="3"/>
  <c r="AH4717" i="3"/>
  <c r="AH4718" i="3"/>
  <c r="AH4719" i="3"/>
  <c r="AH4720" i="3"/>
  <c r="AH4721" i="3"/>
  <c r="AH4722" i="3"/>
  <c r="AH4723" i="3"/>
  <c r="AH4724" i="3"/>
  <c r="AH4725" i="3"/>
  <c r="AH4726" i="3"/>
  <c r="AH4727" i="3"/>
  <c r="AH4728" i="3"/>
  <c r="AH4729" i="3"/>
  <c r="AH4730" i="3"/>
  <c r="AH4731" i="3"/>
  <c r="AH4732" i="3"/>
  <c r="AH4733" i="3"/>
  <c r="AH4734" i="3"/>
  <c r="AH4735" i="3"/>
  <c r="AH4736" i="3"/>
  <c r="AH4737" i="3"/>
  <c r="AH4738" i="3"/>
  <c r="AH4739" i="3"/>
  <c r="AH4740" i="3"/>
  <c r="AH4741" i="3"/>
  <c r="AH4742" i="3"/>
  <c r="AH4743" i="3"/>
  <c r="AH4744" i="3"/>
  <c r="AH4745" i="3"/>
  <c r="AH4746" i="3"/>
  <c r="AH4747" i="3"/>
  <c r="AH4748" i="3"/>
  <c r="AH4749" i="3"/>
  <c r="AH4750" i="3"/>
  <c r="AH4751" i="3"/>
  <c r="AH4752" i="3"/>
  <c r="AH4753" i="3"/>
  <c r="AH4754" i="3"/>
  <c r="AH4755" i="3"/>
  <c r="AH4756" i="3"/>
  <c r="AH4757" i="3"/>
  <c r="AH4758" i="3"/>
  <c r="AH4759" i="3"/>
  <c r="AH4760" i="3"/>
  <c r="AH4761" i="3"/>
  <c r="AH4762" i="3"/>
  <c r="AH4763" i="3"/>
  <c r="AH4764" i="3"/>
  <c r="AH4765" i="3"/>
  <c r="AH4766" i="3"/>
  <c r="AH4767" i="3"/>
  <c r="AH4768" i="3"/>
  <c r="AH4769" i="3"/>
  <c r="AH4770" i="3"/>
  <c r="AH4771" i="3"/>
  <c r="AH4772" i="3"/>
  <c r="AH4773" i="3"/>
  <c r="AH4774" i="3"/>
  <c r="AH4775" i="3"/>
  <c r="AH4776" i="3"/>
  <c r="AH4777" i="3"/>
  <c r="AH4778" i="3"/>
  <c r="AH4779" i="3"/>
  <c r="AH4780" i="3"/>
  <c r="AH4781" i="3"/>
  <c r="AH4782" i="3"/>
  <c r="AH4783" i="3"/>
  <c r="AH4784" i="3"/>
  <c r="AH4785" i="3"/>
  <c r="AH4786" i="3"/>
  <c r="AH4787" i="3"/>
  <c r="AH4788" i="3"/>
  <c r="AH4789" i="3"/>
  <c r="AH4790" i="3"/>
  <c r="AH4791" i="3"/>
  <c r="AH4792" i="3"/>
  <c r="AH4793" i="3"/>
  <c r="AH4794" i="3"/>
  <c r="AH4795" i="3"/>
  <c r="AH4796" i="3"/>
  <c r="AH4797" i="3"/>
  <c r="AH4798" i="3"/>
  <c r="AH4799" i="3"/>
  <c r="AH4800" i="3"/>
  <c r="AH4801" i="3"/>
  <c r="AH4802" i="3"/>
  <c r="AH4803" i="3"/>
  <c r="AH4804" i="3"/>
  <c r="AH4805" i="3"/>
  <c r="AH4806" i="3"/>
  <c r="AH4807" i="3"/>
  <c r="AH4808" i="3"/>
  <c r="AH4809" i="3"/>
  <c r="AH4810" i="3"/>
  <c r="AH4811" i="3"/>
  <c r="AH4812" i="3"/>
  <c r="AH4813" i="3"/>
  <c r="AH4814" i="3"/>
  <c r="AH4815" i="3"/>
  <c r="AH4816" i="3"/>
  <c r="AH4817" i="3"/>
  <c r="AH4818" i="3"/>
  <c r="AH4819" i="3"/>
  <c r="AH4820" i="3"/>
  <c r="AH4821" i="3"/>
  <c r="AH4822" i="3"/>
  <c r="AH4823" i="3"/>
  <c r="AH4824" i="3"/>
  <c r="AH4825" i="3"/>
  <c r="AH4826" i="3"/>
  <c r="AH4827" i="3"/>
  <c r="AH4828" i="3"/>
  <c r="AH4829" i="3"/>
  <c r="AH4830" i="3"/>
  <c r="AH4831" i="3"/>
  <c r="AH4832" i="3"/>
  <c r="AH4833" i="3"/>
  <c r="AH4834" i="3"/>
  <c r="AH4835" i="3"/>
  <c r="AH4836" i="3"/>
  <c r="AH4837" i="3"/>
  <c r="AH4838" i="3"/>
  <c r="AH4839" i="3"/>
  <c r="AH4840" i="3"/>
  <c r="AH4841" i="3"/>
  <c r="AH4842" i="3"/>
  <c r="AH4843" i="3"/>
  <c r="AH4844" i="3"/>
  <c r="AH4845" i="3"/>
  <c r="AH4846" i="3"/>
  <c r="AH4847" i="3"/>
  <c r="AH4848" i="3"/>
  <c r="AH4849" i="3"/>
  <c r="AH4850" i="3"/>
  <c r="AH4851" i="3"/>
  <c r="AH4852" i="3"/>
  <c r="AH4853" i="3"/>
  <c r="AH4854" i="3"/>
  <c r="AH4855" i="3"/>
  <c r="AH4856" i="3"/>
  <c r="AH4857" i="3"/>
  <c r="AH4858" i="3"/>
  <c r="AH4859" i="3"/>
  <c r="AH4860" i="3"/>
  <c r="AH4861" i="3"/>
  <c r="AH4862" i="3"/>
  <c r="AH4863" i="3"/>
  <c r="AH4864" i="3"/>
  <c r="AH4865" i="3"/>
  <c r="AH4866" i="3"/>
  <c r="AH4867" i="3"/>
  <c r="AH4868" i="3"/>
  <c r="AH4869" i="3"/>
  <c r="AH4870" i="3"/>
  <c r="AH4871" i="3"/>
  <c r="AH4872" i="3"/>
  <c r="AH4873" i="3"/>
  <c r="AH4874" i="3"/>
  <c r="AH4875" i="3"/>
  <c r="AH4876" i="3"/>
  <c r="AH4877" i="3"/>
  <c r="AH4878" i="3"/>
  <c r="AH4879" i="3"/>
  <c r="AH4880" i="3"/>
  <c r="AH4881" i="3"/>
  <c r="AH4882" i="3"/>
  <c r="AH4883" i="3"/>
  <c r="AH4884" i="3"/>
  <c r="AH4885" i="3"/>
  <c r="AH4886" i="3"/>
  <c r="AH4887" i="3"/>
  <c r="AH4888" i="3"/>
  <c r="AH4889" i="3"/>
  <c r="AH4890" i="3"/>
  <c r="AH4891" i="3"/>
  <c r="AH4892" i="3"/>
  <c r="AH4893" i="3"/>
  <c r="AH4894" i="3"/>
  <c r="AH4895" i="3"/>
  <c r="AH4896" i="3"/>
  <c r="AH4897" i="3"/>
  <c r="AH4898" i="3"/>
  <c r="AH4899" i="3"/>
  <c r="AH4900" i="3"/>
  <c r="AH4901" i="3"/>
  <c r="AH4902" i="3"/>
  <c r="AH4903" i="3"/>
  <c r="AH4904" i="3"/>
  <c r="AH4905" i="3"/>
  <c r="AH4906" i="3"/>
  <c r="AH4907" i="3"/>
  <c r="AH4908" i="3"/>
  <c r="AH4909" i="3"/>
  <c r="AH4910" i="3"/>
  <c r="AH4911" i="3"/>
  <c r="AH4912" i="3"/>
  <c r="AH4913" i="3"/>
  <c r="AH4914" i="3"/>
  <c r="AH4915" i="3"/>
  <c r="AH4916" i="3"/>
  <c r="AH4917" i="3"/>
  <c r="AH4918" i="3"/>
  <c r="AH4919" i="3"/>
  <c r="AH4920" i="3"/>
  <c r="AH4921" i="3"/>
  <c r="AH4922" i="3"/>
  <c r="AH4923" i="3"/>
  <c r="AH4924" i="3"/>
  <c r="AH4925" i="3"/>
  <c r="AH4926" i="3"/>
  <c r="AH4927" i="3"/>
  <c r="AH4928" i="3"/>
  <c r="AH4929" i="3"/>
  <c r="AH4930" i="3"/>
  <c r="AH4931" i="3"/>
  <c r="AH4932" i="3"/>
  <c r="AH4933" i="3"/>
  <c r="AH4934" i="3"/>
  <c r="AH4935" i="3"/>
  <c r="AH4936" i="3"/>
  <c r="AH4937" i="3"/>
  <c r="AH4938" i="3"/>
  <c r="AH4939" i="3"/>
  <c r="AH4940" i="3"/>
  <c r="AH4941" i="3"/>
  <c r="AH4942" i="3"/>
  <c r="AH4943" i="3"/>
  <c r="AH4944" i="3"/>
  <c r="AH4945" i="3"/>
  <c r="AH4946" i="3"/>
  <c r="AH4947" i="3"/>
  <c r="AH4948" i="3"/>
  <c r="AH4949" i="3"/>
  <c r="AH4950" i="3"/>
  <c r="AH4951" i="3"/>
  <c r="AH4952" i="3"/>
  <c r="AH4953" i="3"/>
  <c r="AH4954" i="3"/>
  <c r="AH4955" i="3"/>
  <c r="AH4956" i="3"/>
  <c r="AH4957" i="3"/>
  <c r="AH4958" i="3"/>
  <c r="AH4959" i="3"/>
  <c r="AH4639" i="3"/>
  <c r="BD4119" i="3"/>
  <c r="BG4119" i="3"/>
  <c r="BH4119" i="3"/>
  <c r="BI4119" i="3" s="1"/>
  <c r="BD4120" i="3"/>
  <c r="BG4120" i="3"/>
  <c r="BH4120" i="3"/>
  <c r="BI4120" i="3" s="1"/>
  <c r="BD4121" i="3"/>
  <c r="BG4121" i="3"/>
  <c r="BH4121" i="3"/>
  <c r="BI4121" i="3" s="1"/>
  <c r="BD4122" i="3"/>
  <c r="BG4122" i="3"/>
  <c r="BH4122" i="3"/>
  <c r="BI4122" i="3" s="1"/>
  <c r="BD4123" i="3"/>
  <c r="BG4123" i="3"/>
  <c r="BH4123" i="3"/>
  <c r="BI4123" i="3" s="1"/>
  <c r="BD4124" i="3"/>
  <c r="BG4124" i="3"/>
  <c r="BH4124" i="3"/>
  <c r="BI4124" i="3" s="1"/>
  <c r="BD4125" i="3"/>
  <c r="BG4125" i="3"/>
  <c r="BH4125" i="3"/>
  <c r="BI4125" i="3" s="1"/>
  <c r="BD4126" i="3"/>
  <c r="BG4126" i="3"/>
  <c r="BH4126" i="3"/>
  <c r="BI4126" i="3" s="1"/>
  <c r="BD4127" i="3"/>
  <c r="BG4127" i="3"/>
  <c r="BH4127" i="3"/>
  <c r="BI4127" i="3" s="1"/>
  <c r="BD4128" i="3"/>
  <c r="BG4128" i="3"/>
  <c r="BH4128" i="3"/>
  <c r="BI4128" i="3" s="1"/>
  <c r="BD4129" i="3"/>
  <c r="BG4129" i="3"/>
  <c r="BH4129" i="3"/>
  <c r="BI4129" i="3" s="1"/>
  <c r="BD4130" i="3"/>
  <c r="BG4130" i="3"/>
  <c r="BH4130" i="3"/>
  <c r="BI4130" i="3" s="1"/>
  <c r="BD4131" i="3"/>
  <c r="BG4131" i="3"/>
  <c r="BH4131" i="3"/>
  <c r="BI4131" i="3" s="1"/>
  <c r="BD4132" i="3"/>
  <c r="BG4132" i="3"/>
  <c r="BH4132" i="3"/>
  <c r="BI4132" i="3" s="1"/>
  <c r="BD4133" i="3"/>
  <c r="BG4133" i="3"/>
  <c r="BH4133" i="3"/>
  <c r="BI4133" i="3" s="1"/>
  <c r="BD4134" i="3"/>
  <c r="BG4134" i="3"/>
  <c r="BH4134" i="3"/>
  <c r="BI4134" i="3" s="1"/>
  <c r="BD4135" i="3"/>
  <c r="BG4135" i="3"/>
  <c r="BH4135" i="3"/>
  <c r="BI4135" i="3" s="1"/>
  <c r="BD4136" i="3"/>
  <c r="BG4136" i="3"/>
  <c r="BH4136" i="3"/>
  <c r="BI4136" i="3" s="1"/>
  <c r="BD4137" i="3"/>
  <c r="BG4137" i="3"/>
  <c r="BH4137" i="3"/>
  <c r="BI4137" i="3" s="1"/>
  <c r="BD4138" i="3"/>
  <c r="BG4138" i="3"/>
  <c r="BH4138" i="3"/>
  <c r="BI4138" i="3" s="1"/>
  <c r="BD4139" i="3"/>
  <c r="BG4139" i="3"/>
  <c r="BH4139" i="3"/>
  <c r="BI4139" i="3" s="1"/>
  <c r="BD4140" i="3"/>
  <c r="BG4140" i="3"/>
  <c r="BH4140" i="3"/>
  <c r="BI4140" i="3" s="1"/>
  <c r="BD4141" i="3"/>
  <c r="BG4141" i="3"/>
  <c r="BH4141" i="3"/>
  <c r="BI4141" i="3" s="1"/>
  <c r="BD4142" i="3"/>
  <c r="BG4142" i="3"/>
  <c r="BH4142" i="3"/>
  <c r="BI4142" i="3" s="1"/>
  <c r="BD4143" i="3"/>
  <c r="BG4143" i="3"/>
  <c r="BH4143" i="3"/>
  <c r="BI4143" i="3" s="1"/>
  <c r="BD4144" i="3"/>
  <c r="BG4144" i="3"/>
  <c r="BH4144" i="3"/>
  <c r="BI4144" i="3" s="1"/>
  <c r="BD4145" i="3"/>
  <c r="BG4145" i="3"/>
  <c r="BH4145" i="3"/>
  <c r="BI4145" i="3" s="1"/>
  <c r="BD4146" i="3"/>
  <c r="BG4146" i="3"/>
  <c r="BH4146" i="3"/>
  <c r="BI4146" i="3" s="1"/>
  <c r="BD4147" i="3"/>
  <c r="BG4147" i="3"/>
  <c r="BH4147" i="3"/>
  <c r="BI4147" i="3" s="1"/>
  <c r="BD4148" i="3"/>
  <c r="BG4148" i="3"/>
  <c r="BH4148" i="3"/>
  <c r="BI4148" i="3" s="1"/>
  <c r="BD4149" i="3"/>
  <c r="BG4149" i="3"/>
  <c r="BH4149" i="3"/>
  <c r="BI4149" i="3" s="1"/>
  <c r="BD4150" i="3"/>
  <c r="BG4150" i="3"/>
  <c r="BH4150" i="3"/>
  <c r="BI4150" i="3" s="1"/>
  <c r="BD4151" i="3"/>
  <c r="BG4151" i="3"/>
  <c r="BH4151" i="3"/>
  <c r="BI4151" i="3" s="1"/>
  <c r="BD4152" i="3"/>
  <c r="BG4152" i="3"/>
  <c r="BH4152" i="3"/>
  <c r="BI4152" i="3" s="1"/>
  <c r="BD4153" i="3"/>
  <c r="BG4153" i="3"/>
  <c r="BH4153" i="3"/>
  <c r="BI4153" i="3" s="1"/>
  <c r="BD4154" i="3"/>
  <c r="BG4154" i="3"/>
  <c r="BH4154" i="3"/>
  <c r="BI4154" i="3" s="1"/>
  <c r="BD4155" i="3"/>
  <c r="BG4155" i="3"/>
  <c r="BH4155" i="3"/>
  <c r="BI4155" i="3" s="1"/>
  <c r="BD4156" i="3"/>
  <c r="BG4156" i="3"/>
  <c r="BH4156" i="3"/>
  <c r="BI4156" i="3" s="1"/>
  <c r="BD4157" i="3"/>
  <c r="BG4157" i="3"/>
  <c r="BH4157" i="3"/>
  <c r="BI4157" i="3" s="1"/>
  <c r="BD4158" i="3"/>
  <c r="BG4158" i="3"/>
  <c r="BH4158" i="3"/>
  <c r="BI4158" i="3" s="1"/>
  <c r="BD4159" i="3"/>
  <c r="BG4159" i="3"/>
  <c r="BH4159" i="3"/>
  <c r="BI4159" i="3" s="1"/>
  <c r="BD4160" i="3"/>
  <c r="BG4160" i="3"/>
  <c r="BH4160" i="3"/>
  <c r="BI4160" i="3" s="1"/>
  <c r="BD4161" i="3"/>
  <c r="BG4161" i="3"/>
  <c r="BH4161" i="3"/>
  <c r="BI4161" i="3" s="1"/>
  <c r="BD4162" i="3"/>
  <c r="BG4162" i="3"/>
  <c r="BH4162" i="3"/>
  <c r="BI4162" i="3" s="1"/>
  <c r="BD4163" i="3"/>
  <c r="BG4163" i="3"/>
  <c r="BH4163" i="3"/>
  <c r="BI4163" i="3" s="1"/>
  <c r="BD4164" i="3"/>
  <c r="BG4164" i="3"/>
  <c r="BH4164" i="3"/>
  <c r="BI4164" i="3" s="1"/>
  <c r="BD4165" i="3"/>
  <c r="BG4165" i="3"/>
  <c r="BH4165" i="3"/>
  <c r="BI4165" i="3" s="1"/>
  <c r="BD4166" i="3"/>
  <c r="BG4166" i="3"/>
  <c r="BH4166" i="3"/>
  <c r="BI4166" i="3" s="1"/>
  <c r="BD4167" i="3"/>
  <c r="BG4167" i="3"/>
  <c r="BH4167" i="3"/>
  <c r="BI4167" i="3" s="1"/>
  <c r="BD4168" i="3"/>
  <c r="BG4168" i="3"/>
  <c r="BH4168" i="3"/>
  <c r="BI4168" i="3" s="1"/>
  <c r="BD4169" i="3"/>
  <c r="BG4169" i="3"/>
  <c r="BH4169" i="3"/>
  <c r="BI4169" i="3" s="1"/>
  <c r="BD4170" i="3"/>
  <c r="BG4170" i="3"/>
  <c r="BH4170" i="3"/>
  <c r="BI4170" i="3" s="1"/>
  <c r="BD4171" i="3"/>
  <c r="BG4171" i="3"/>
  <c r="BH4171" i="3"/>
  <c r="BI4171" i="3" s="1"/>
  <c r="BD4172" i="3"/>
  <c r="BG4172" i="3"/>
  <c r="BH4172" i="3"/>
  <c r="BI4172" i="3" s="1"/>
  <c r="BD4173" i="3"/>
  <c r="BG4173" i="3"/>
  <c r="BH4173" i="3"/>
  <c r="BI4173" i="3" s="1"/>
  <c r="BD4174" i="3"/>
  <c r="BG4174" i="3"/>
  <c r="BH4174" i="3"/>
  <c r="BI4174" i="3" s="1"/>
  <c r="BD4175" i="3"/>
  <c r="BG4175" i="3"/>
  <c r="BH4175" i="3"/>
  <c r="BI4175" i="3" s="1"/>
  <c r="BD4176" i="3"/>
  <c r="BG4176" i="3"/>
  <c r="BH4176" i="3"/>
  <c r="BI4176" i="3" s="1"/>
  <c r="BD4177" i="3"/>
  <c r="BG4177" i="3"/>
  <c r="BH4177" i="3"/>
  <c r="BI4177" i="3" s="1"/>
  <c r="BD4178" i="3"/>
  <c r="BG4178" i="3"/>
  <c r="BH4178" i="3"/>
  <c r="BI4178" i="3" s="1"/>
  <c r="BD4179" i="3"/>
  <c r="BG4179" i="3"/>
  <c r="BH4179" i="3"/>
  <c r="BI4179" i="3" s="1"/>
  <c r="BD4180" i="3"/>
  <c r="BG4180" i="3"/>
  <c r="BH4180" i="3"/>
  <c r="BI4180" i="3" s="1"/>
  <c r="BD4181" i="3"/>
  <c r="BG4181" i="3"/>
  <c r="BH4181" i="3"/>
  <c r="BI4181" i="3" s="1"/>
  <c r="BD4182" i="3"/>
  <c r="BG4182" i="3"/>
  <c r="BH4182" i="3"/>
  <c r="BI4182" i="3" s="1"/>
  <c r="BD4183" i="3"/>
  <c r="BG4183" i="3"/>
  <c r="BH4183" i="3"/>
  <c r="BI4183" i="3" s="1"/>
  <c r="BD4184" i="3"/>
  <c r="BG4184" i="3"/>
  <c r="BH4184" i="3"/>
  <c r="BI4184" i="3" s="1"/>
  <c r="BD4185" i="3"/>
  <c r="BG4185" i="3"/>
  <c r="BH4185" i="3"/>
  <c r="BI4185" i="3" s="1"/>
  <c r="BD4186" i="3"/>
  <c r="BG4186" i="3"/>
  <c r="BH4186" i="3"/>
  <c r="BI4186" i="3" s="1"/>
  <c r="BD4187" i="3"/>
  <c r="BG4187" i="3"/>
  <c r="BH4187" i="3"/>
  <c r="BI4187" i="3" s="1"/>
  <c r="BD4188" i="3"/>
  <c r="BG4188" i="3"/>
  <c r="BH4188" i="3"/>
  <c r="BI4188" i="3" s="1"/>
  <c r="BD4189" i="3"/>
  <c r="BG4189" i="3"/>
  <c r="BH4189" i="3"/>
  <c r="BI4189" i="3" s="1"/>
  <c r="BD4190" i="3"/>
  <c r="BG4190" i="3"/>
  <c r="BH4190" i="3"/>
  <c r="BI4190" i="3" s="1"/>
  <c r="BD4191" i="3"/>
  <c r="BG4191" i="3"/>
  <c r="BH4191" i="3"/>
  <c r="BI4191" i="3" s="1"/>
  <c r="BD4192" i="3"/>
  <c r="BG4192" i="3"/>
  <c r="BH4192" i="3"/>
  <c r="BI4192" i="3" s="1"/>
  <c r="BD4193" i="3"/>
  <c r="BG4193" i="3"/>
  <c r="BH4193" i="3"/>
  <c r="BI4193" i="3" s="1"/>
  <c r="BD4194" i="3"/>
  <c r="BG4194" i="3"/>
  <c r="BH4194" i="3"/>
  <c r="BI4194" i="3" s="1"/>
  <c r="BD4195" i="3"/>
  <c r="BG4195" i="3"/>
  <c r="BH4195" i="3"/>
  <c r="BI4195" i="3" s="1"/>
  <c r="BD4196" i="3"/>
  <c r="BG4196" i="3"/>
  <c r="BH4196" i="3"/>
  <c r="BI4196" i="3" s="1"/>
  <c r="BD4197" i="3"/>
  <c r="BG4197" i="3"/>
  <c r="BH4197" i="3"/>
  <c r="BI4197" i="3" s="1"/>
  <c r="BD4198" i="3"/>
  <c r="BG4198" i="3"/>
  <c r="BH4198" i="3"/>
  <c r="BI4198" i="3" s="1"/>
  <c r="BD4199" i="3"/>
  <c r="BG4199" i="3"/>
  <c r="BH4199" i="3"/>
  <c r="BI4199" i="3" s="1"/>
  <c r="BD4200" i="3"/>
  <c r="BG4200" i="3"/>
  <c r="BH4200" i="3"/>
  <c r="BI4200" i="3" s="1"/>
  <c r="BD4201" i="3"/>
  <c r="BG4201" i="3"/>
  <c r="BH4201" i="3"/>
  <c r="BI4201" i="3" s="1"/>
  <c r="BD4202" i="3"/>
  <c r="BG4202" i="3"/>
  <c r="BH4202" i="3"/>
  <c r="BI4202" i="3" s="1"/>
  <c r="BD4203" i="3"/>
  <c r="BG4203" i="3"/>
  <c r="BH4203" i="3"/>
  <c r="BI4203" i="3" s="1"/>
  <c r="BD4204" i="3"/>
  <c r="BG4204" i="3"/>
  <c r="BH4204" i="3"/>
  <c r="BI4204" i="3" s="1"/>
  <c r="BD4205" i="3"/>
  <c r="BG4205" i="3"/>
  <c r="BH4205" i="3"/>
  <c r="BI4205" i="3" s="1"/>
  <c r="BD4206" i="3"/>
  <c r="BG4206" i="3"/>
  <c r="BH4206" i="3"/>
  <c r="BI4206" i="3" s="1"/>
  <c r="BD4207" i="3"/>
  <c r="BG4207" i="3"/>
  <c r="BH4207" i="3"/>
  <c r="BI4207" i="3" s="1"/>
  <c r="BD4208" i="3"/>
  <c r="BG4208" i="3"/>
  <c r="BH4208" i="3"/>
  <c r="BI4208" i="3" s="1"/>
  <c r="BD4209" i="3"/>
  <c r="BG4209" i="3"/>
  <c r="BH4209" i="3"/>
  <c r="BI4209" i="3" s="1"/>
  <c r="BD4210" i="3"/>
  <c r="BG4210" i="3"/>
  <c r="BH4210" i="3"/>
  <c r="BI4210" i="3" s="1"/>
  <c r="BD4211" i="3"/>
  <c r="BG4211" i="3"/>
  <c r="BH4211" i="3"/>
  <c r="BI4211" i="3" s="1"/>
  <c r="BD4212" i="3"/>
  <c r="BG4212" i="3"/>
  <c r="BH4212" i="3"/>
  <c r="BI4212" i="3" s="1"/>
  <c r="BD4213" i="3"/>
  <c r="BG4213" i="3"/>
  <c r="BH4213" i="3"/>
  <c r="BI4213" i="3" s="1"/>
  <c r="BD4214" i="3"/>
  <c r="BG4214" i="3"/>
  <c r="BH4214" i="3"/>
  <c r="BI4214" i="3" s="1"/>
  <c r="BD4215" i="3"/>
  <c r="BG4215" i="3"/>
  <c r="BH4215" i="3"/>
  <c r="BI4215" i="3" s="1"/>
  <c r="BD4216" i="3"/>
  <c r="BG4216" i="3"/>
  <c r="BH4216" i="3"/>
  <c r="BI4216" i="3" s="1"/>
  <c r="BD4217" i="3"/>
  <c r="BG4217" i="3"/>
  <c r="BH4217" i="3"/>
  <c r="BI4217" i="3" s="1"/>
  <c r="BD4218" i="3"/>
  <c r="BG4218" i="3"/>
  <c r="BH4218" i="3"/>
  <c r="BI4218" i="3" s="1"/>
  <c r="BD4219" i="3"/>
  <c r="BG4219" i="3"/>
  <c r="BH4219" i="3"/>
  <c r="BI4219" i="3" s="1"/>
  <c r="BD4220" i="3"/>
  <c r="BG4220" i="3"/>
  <c r="BH4220" i="3"/>
  <c r="BI4220" i="3" s="1"/>
  <c r="BD4221" i="3"/>
  <c r="BG4221" i="3"/>
  <c r="BH4221" i="3"/>
  <c r="BI4221" i="3" s="1"/>
  <c r="BD4222" i="3"/>
  <c r="BG4222" i="3"/>
  <c r="BH4222" i="3"/>
  <c r="BI4222" i="3" s="1"/>
  <c r="BD4223" i="3"/>
  <c r="BG4223" i="3"/>
  <c r="BH4223" i="3"/>
  <c r="BI4223" i="3" s="1"/>
  <c r="BD4224" i="3"/>
  <c r="BG4224" i="3"/>
  <c r="BH4224" i="3"/>
  <c r="BI4224" i="3" s="1"/>
  <c r="BD4225" i="3"/>
  <c r="BG4225" i="3"/>
  <c r="BH4225" i="3"/>
  <c r="BI4225" i="3" s="1"/>
  <c r="BD4226" i="3"/>
  <c r="BG4226" i="3"/>
  <c r="BH4226" i="3"/>
  <c r="BI4226" i="3" s="1"/>
  <c r="BD4227" i="3"/>
  <c r="BG4227" i="3"/>
  <c r="BH4227" i="3"/>
  <c r="BI4227" i="3" s="1"/>
  <c r="BD4228" i="3"/>
  <c r="BG4228" i="3"/>
  <c r="BH4228" i="3"/>
  <c r="BI4228" i="3" s="1"/>
  <c r="BD4229" i="3"/>
  <c r="BG4229" i="3"/>
  <c r="BH4229" i="3"/>
  <c r="BI4229" i="3" s="1"/>
  <c r="BD4230" i="3"/>
  <c r="BG4230" i="3"/>
  <c r="BH4230" i="3"/>
  <c r="BI4230" i="3" s="1"/>
  <c r="BD4231" i="3"/>
  <c r="BG4231" i="3"/>
  <c r="BH4231" i="3"/>
  <c r="BI4231" i="3" s="1"/>
  <c r="BD4232" i="3"/>
  <c r="BG4232" i="3"/>
  <c r="BH4232" i="3"/>
  <c r="BI4232" i="3" s="1"/>
  <c r="BD4233" i="3"/>
  <c r="BG4233" i="3"/>
  <c r="BH4233" i="3"/>
  <c r="BI4233" i="3" s="1"/>
  <c r="BD4234" i="3"/>
  <c r="BG4234" i="3"/>
  <c r="BH4234" i="3"/>
  <c r="BI4234" i="3" s="1"/>
  <c r="BD4235" i="3"/>
  <c r="BG4235" i="3"/>
  <c r="BH4235" i="3"/>
  <c r="BI4235" i="3" s="1"/>
  <c r="BD4236" i="3"/>
  <c r="BG4236" i="3"/>
  <c r="BH4236" i="3"/>
  <c r="BI4236" i="3" s="1"/>
  <c r="BD4237" i="3"/>
  <c r="BG4237" i="3"/>
  <c r="BH4237" i="3"/>
  <c r="BI4237" i="3" s="1"/>
  <c r="BD4238" i="3"/>
  <c r="BG4238" i="3"/>
  <c r="BH4238" i="3"/>
  <c r="BI4238" i="3" s="1"/>
  <c r="BD4239" i="3"/>
  <c r="BG4239" i="3"/>
  <c r="BH4239" i="3"/>
  <c r="BI4239" i="3" s="1"/>
  <c r="BD4240" i="3"/>
  <c r="BG4240" i="3"/>
  <c r="BH4240" i="3"/>
  <c r="BI4240" i="3" s="1"/>
  <c r="BD4241" i="3"/>
  <c r="BG4241" i="3"/>
  <c r="BH4241" i="3"/>
  <c r="BI4241" i="3" s="1"/>
  <c r="BD4242" i="3"/>
  <c r="BG4242" i="3"/>
  <c r="BH4242" i="3"/>
  <c r="BI4242" i="3" s="1"/>
  <c r="BD4243" i="3"/>
  <c r="BG4243" i="3"/>
  <c r="BH4243" i="3"/>
  <c r="BI4243" i="3" s="1"/>
  <c r="BD4244" i="3"/>
  <c r="BG4244" i="3"/>
  <c r="BH4244" i="3"/>
  <c r="BI4244" i="3" s="1"/>
  <c r="BD4245" i="3"/>
  <c r="BG4245" i="3"/>
  <c r="BH4245" i="3"/>
  <c r="BI4245" i="3" s="1"/>
  <c r="BD4246" i="3"/>
  <c r="BG4246" i="3"/>
  <c r="BH4246" i="3"/>
  <c r="BI4246" i="3" s="1"/>
  <c r="BD4247" i="3"/>
  <c r="BG4247" i="3"/>
  <c r="BH4247" i="3"/>
  <c r="BI4247" i="3" s="1"/>
  <c r="BD4248" i="3"/>
  <c r="BG4248" i="3"/>
  <c r="BH4248" i="3"/>
  <c r="BI4248" i="3" s="1"/>
  <c r="BD4249" i="3"/>
  <c r="BG4249" i="3"/>
  <c r="BH4249" i="3"/>
  <c r="BI4249" i="3" s="1"/>
  <c r="BD4250" i="3"/>
  <c r="BG4250" i="3"/>
  <c r="BH4250" i="3"/>
  <c r="BI4250" i="3" s="1"/>
  <c r="BD4251" i="3"/>
  <c r="BG4251" i="3"/>
  <c r="BH4251" i="3"/>
  <c r="BI4251" i="3" s="1"/>
  <c r="BD4252" i="3"/>
  <c r="BG4252" i="3"/>
  <c r="BH4252" i="3"/>
  <c r="BI4252" i="3" s="1"/>
  <c r="BD4253" i="3"/>
  <c r="BG4253" i="3"/>
  <c r="BH4253" i="3"/>
  <c r="BI4253" i="3" s="1"/>
  <c r="BD4254" i="3"/>
  <c r="BG4254" i="3"/>
  <c r="BH4254" i="3"/>
  <c r="BI4254" i="3" s="1"/>
  <c r="BD4255" i="3"/>
  <c r="BG4255" i="3"/>
  <c r="BH4255" i="3"/>
  <c r="BI4255" i="3" s="1"/>
  <c r="BD4256" i="3"/>
  <c r="BG4256" i="3"/>
  <c r="BH4256" i="3"/>
  <c r="BI4256" i="3" s="1"/>
  <c r="BD4257" i="3"/>
  <c r="BG4257" i="3"/>
  <c r="BH4257" i="3"/>
  <c r="BI4257" i="3" s="1"/>
  <c r="BD4258" i="3"/>
  <c r="BG4258" i="3"/>
  <c r="BH4258" i="3"/>
  <c r="BI4258" i="3" s="1"/>
  <c r="BD4259" i="3"/>
  <c r="BG4259" i="3"/>
  <c r="BH4259" i="3"/>
  <c r="BI4259" i="3" s="1"/>
  <c r="BD4260" i="3"/>
  <c r="BG4260" i="3"/>
  <c r="BH4260" i="3"/>
  <c r="BI4260" i="3" s="1"/>
  <c r="BD4261" i="3"/>
  <c r="BG4261" i="3"/>
  <c r="BH4261" i="3"/>
  <c r="BI4261" i="3" s="1"/>
  <c r="BD4262" i="3"/>
  <c r="BG4262" i="3"/>
  <c r="BH4262" i="3"/>
  <c r="BI4262" i="3" s="1"/>
  <c r="BD4263" i="3"/>
  <c r="BG4263" i="3"/>
  <c r="BH4263" i="3"/>
  <c r="BI4263" i="3" s="1"/>
  <c r="BD4264" i="3"/>
  <c r="BG4264" i="3"/>
  <c r="BH4264" i="3"/>
  <c r="BI4264" i="3" s="1"/>
  <c r="BD4265" i="3"/>
  <c r="BG4265" i="3"/>
  <c r="BH4265" i="3"/>
  <c r="BI4265" i="3" s="1"/>
  <c r="BD4266" i="3"/>
  <c r="BG4266" i="3"/>
  <c r="BH4266" i="3"/>
  <c r="BI4266" i="3" s="1"/>
  <c r="BD4267" i="3"/>
  <c r="BG4267" i="3"/>
  <c r="BH4267" i="3"/>
  <c r="BI4267" i="3" s="1"/>
  <c r="BD4268" i="3"/>
  <c r="BG4268" i="3"/>
  <c r="BH4268" i="3"/>
  <c r="BI4268" i="3" s="1"/>
  <c r="BD4269" i="3"/>
  <c r="BG4269" i="3"/>
  <c r="BH4269" i="3"/>
  <c r="BI4269" i="3" s="1"/>
  <c r="BD4270" i="3"/>
  <c r="BG4270" i="3"/>
  <c r="BH4270" i="3"/>
  <c r="BI4270" i="3" s="1"/>
  <c r="BD4271" i="3"/>
  <c r="BG4271" i="3"/>
  <c r="BH4271" i="3"/>
  <c r="BI4271" i="3" s="1"/>
  <c r="BD4272" i="3"/>
  <c r="BG4272" i="3"/>
  <c r="BH4272" i="3"/>
  <c r="BI4272" i="3" s="1"/>
  <c r="BD4273" i="3"/>
  <c r="BG4273" i="3"/>
  <c r="BH4273" i="3"/>
  <c r="BI4273" i="3" s="1"/>
  <c r="BD4274" i="3"/>
  <c r="BG4274" i="3"/>
  <c r="BH4274" i="3"/>
  <c r="BI4274" i="3" s="1"/>
  <c r="BD4275" i="3"/>
  <c r="BG4275" i="3"/>
  <c r="BH4275" i="3"/>
  <c r="BI4275" i="3" s="1"/>
  <c r="BD4276" i="3"/>
  <c r="BG4276" i="3"/>
  <c r="BH4276" i="3"/>
  <c r="BI4276" i="3" s="1"/>
  <c r="BD4277" i="3"/>
  <c r="BG4277" i="3"/>
  <c r="BH4277" i="3"/>
  <c r="BI4277" i="3" s="1"/>
  <c r="BD4278" i="3"/>
  <c r="BG4278" i="3"/>
  <c r="BH4278" i="3"/>
  <c r="BI4278" i="3" s="1"/>
  <c r="BD4279" i="3"/>
  <c r="BG4279" i="3"/>
  <c r="BH4279" i="3"/>
  <c r="BI4279" i="3" s="1"/>
  <c r="BD4280" i="3"/>
  <c r="BG4280" i="3"/>
  <c r="BH4280" i="3"/>
  <c r="BI4280" i="3" s="1"/>
  <c r="BD4281" i="3"/>
  <c r="BG4281" i="3"/>
  <c r="BH4281" i="3"/>
  <c r="BI4281" i="3" s="1"/>
  <c r="BD4282" i="3"/>
  <c r="BG4282" i="3"/>
  <c r="BH4282" i="3"/>
  <c r="BI4282" i="3" s="1"/>
  <c r="BD4283" i="3"/>
  <c r="BG4283" i="3"/>
  <c r="BH4283" i="3"/>
  <c r="BI4283" i="3" s="1"/>
  <c r="BD4284" i="3"/>
  <c r="BG4284" i="3"/>
  <c r="BH4284" i="3"/>
  <c r="BI4284" i="3" s="1"/>
  <c r="BD4285" i="3"/>
  <c r="BG4285" i="3"/>
  <c r="BH4285" i="3"/>
  <c r="BI4285" i="3" s="1"/>
  <c r="BD4286" i="3"/>
  <c r="BG4286" i="3"/>
  <c r="BH4286" i="3"/>
  <c r="BI4286" i="3" s="1"/>
  <c r="BD4287" i="3"/>
  <c r="BG4287" i="3"/>
  <c r="BH4287" i="3"/>
  <c r="BI4287" i="3" s="1"/>
  <c r="BD4288" i="3"/>
  <c r="BG4288" i="3"/>
  <c r="BH4288" i="3"/>
  <c r="BI4288" i="3" s="1"/>
  <c r="BD4289" i="3"/>
  <c r="BG4289" i="3"/>
  <c r="BH4289" i="3"/>
  <c r="BI4289" i="3" s="1"/>
  <c r="BD4290" i="3"/>
  <c r="BG4290" i="3"/>
  <c r="BH4290" i="3"/>
  <c r="BI4290" i="3" s="1"/>
  <c r="BD4291" i="3"/>
  <c r="BG4291" i="3"/>
  <c r="BH4291" i="3"/>
  <c r="BI4291" i="3" s="1"/>
  <c r="BD4292" i="3"/>
  <c r="BG4292" i="3"/>
  <c r="BH4292" i="3"/>
  <c r="BI4292" i="3" s="1"/>
  <c r="BD4293" i="3"/>
  <c r="BG4293" i="3"/>
  <c r="BH4293" i="3"/>
  <c r="BI4293" i="3" s="1"/>
  <c r="BD4294" i="3"/>
  <c r="BG4294" i="3"/>
  <c r="BH4294" i="3"/>
  <c r="BI4294" i="3" s="1"/>
  <c r="BD4295" i="3"/>
  <c r="BG4295" i="3"/>
  <c r="BH4295" i="3"/>
  <c r="BI4295" i="3" s="1"/>
  <c r="BD4296" i="3"/>
  <c r="BG4296" i="3"/>
  <c r="BH4296" i="3"/>
  <c r="BI4296" i="3" s="1"/>
  <c r="BD4297" i="3"/>
  <c r="BG4297" i="3"/>
  <c r="BH4297" i="3"/>
  <c r="BI4297" i="3" s="1"/>
  <c r="BD4298" i="3"/>
  <c r="BG4298" i="3"/>
  <c r="BH4298" i="3"/>
  <c r="BI4298" i="3" s="1"/>
  <c r="BD4299" i="3"/>
  <c r="BG4299" i="3"/>
  <c r="BH4299" i="3"/>
  <c r="BI4299" i="3" s="1"/>
  <c r="BD4300" i="3"/>
  <c r="BG4300" i="3"/>
  <c r="BH4300" i="3"/>
  <c r="BI4300" i="3" s="1"/>
  <c r="BD4301" i="3"/>
  <c r="BG4301" i="3"/>
  <c r="BH4301" i="3"/>
  <c r="BI4301" i="3" s="1"/>
  <c r="BD4302" i="3"/>
  <c r="BG4302" i="3"/>
  <c r="BH4302" i="3"/>
  <c r="BI4302" i="3" s="1"/>
  <c r="BD4303" i="3"/>
  <c r="BG4303" i="3"/>
  <c r="BH4303" i="3"/>
  <c r="BI4303" i="3" s="1"/>
  <c r="BD4304" i="3"/>
  <c r="BG4304" i="3"/>
  <c r="BH4304" i="3"/>
  <c r="BI4304" i="3" s="1"/>
  <c r="BD4305" i="3"/>
  <c r="BG4305" i="3"/>
  <c r="BH4305" i="3"/>
  <c r="BI4305" i="3" s="1"/>
  <c r="BD4306" i="3"/>
  <c r="BG4306" i="3"/>
  <c r="BH4306" i="3"/>
  <c r="BI4306" i="3" s="1"/>
  <c r="BD4307" i="3"/>
  <c r="BG4307" i="3"/>
  <c r="BH4307" i="3"/>
  <c r="BI4307" i="3" s="1"/>
  <c r="BD4308" i="3"/>
  <c r="BG4308" i="3"/>
  <c r="BH4308" i="3"/>
  <c r="BI4308" i="3" s="1"/>
  <c r="BD4309" i="3"/>
  <c r="BG4309" i="3"/>
  <c r="BH4309" i="3"/>
  <c r="BI4309" i="3" s="1"/>
  <c r="BD4310" i="3"/>
  <c r="BG4310" i="3"/>
  <c r="BH4310" i="3"/>
  <c r="BI4310" i="3" s="1"/>
  <c r="BD4311" i="3"/>
  <c r="BG4311" i="3"/>
  <c r="BH4311" i="3"/>
  <c r="BI4311" i="3" s="1"/>
  <c r="BD4312" i="3"/>
  <c r="BG4312" i="3"/>
  <c r="BH4312" i="3"/>
  <c r="BI4312" i="3" s="1"/>
  <c r="BD4313" i="3"/>
  <c r="BG4313" i="3"/>
  <c r="BH4313" i="3"/>
  <c r="BI4313" i="3" s="1"/>
  <c r="BD4314" i="3"/>
  <c r="BG4314" i="3"/>
  <c r="BH4314" i="3"/>
  <c r="BI4314" i="3" s="1"/>
  <c r="BD4315" i="3"/>
  <c r="BG4315" i="3"/>
  <c r="BH4315" i="3"/>
  <c r="BI4315" i="3" s="1"/>
  <c r="BD4316" i="3"/>
  <c r="BG4316" i="3"/>
  <c r="BH4316" i="3"/>
  <c r="BI4316" i="3" s="1"/>
  <c r="BD4317" i="3"/>
  <c r="BG4317" i="3"/>
  <c r="BH4317" i="3"/>
  <c r="BI4317" i="3" s="1"/>
  <c r="BD4318" i="3"/>
  <c r="BG4318" i="3"/>
  <c r="BH4318" i="3"/>
  <c r="BI4318" i="3" s="1"/>
  <c r="BD4319" i="3"/>
  <c r="BG4319" i="3"/>
  <c r="BH4319" i="3"/>
  <c r="BI4319" i="3" s="1"/>
  <c r="BD4320" i="3"/>
  <c r="BG4320" i="3"/>
  <c r="BH4320" i="3"/>
  <c r="BI4320" i="3" s="1"/>
  <c r="BD4321" i="3"/>
  <c r="BG4321" i="3"/>
  <c r="BH4321" i="3"/>
  <c r="BI4321" i="3" s="1"/>
  <c r="BD4322" i="3"/>
  <c r="BG4322" i="3"/>
  <c r="BH4322" i="3"/>
  <c r="BI4322" i="3" s="1"/>
  <c r="BD4323" i="3"/>
  <c r="BG4323" i="3"/>
  <c r="BH4323" i="3"/>
  <c r="BI4323" i="3" s="1"/>
  <c r="BD4324" i="3"/>
  <c r="BG4324" i="3"/>
  <c r="BH4324" i="3"/>
  <c r="BI4324" i="3" s="1"/>
  <c r="BD4325" i="3"/>
  <c r="BG4325" i="3"/>
  <c r="BH4325" i="3"/>
  <c r="BI4325" i="3" s="1"/>
  <c r="BD4326" i="3"/>
  <c r="BG4326" i="3"/>
  <c r="BH4326" i="3"/>
  <c r="BI4326" i="3" s="1"/>
  <c r="BD4327" i="3"/>
  <c r="BG4327" i="3"/>
  <c r="BH4327" i="3"/>
  <c r="BI4327" i="3" s="1"/>
  <c r="BD4328" i="3"/>
  <c r="BG4328" i="3"/>
  <c r="BH4328" i="3"/>
  <c r="BI4328" i="3" s="1"/>
  <c r="BD4329" i="3"/>
  <c r="BG4329" i="3"/>
  <c r="BH4329" i="3"/>
  <c r="BI4329" i="3" s="1"/>
  <c r="BD4330" i="3"/>
  <c r="BG4330" i="3"/>
  <c r="BH4330" i="3"/>
  <c r="BI4330" i="3" s="1"/>
  <c r="BD4331" i="3"/>
  <c r="BG4331" i="3"/>
  <c r="BH4331" i="3"/>
  <c r="BI4331" i="3" s="1"/>
  <c r="BD4332" i="3"/>
  <c r="BG4332" i="3"/>
  <c r="BH4332" i="3"/>
  <c r="BI4332" i="3" s="1"/>
  <c r="BD4333" i="3"/>
  <c r="BG4333" i="3"/>
  <c r="BH4333" i="3"/>
  <c r="BI4333" i="3" s="1"/>
  <c r="BD4334" i="3"/>
  <c r="BG4334" i="3"/>
  <c r="BH4334" i="3"/>
  <c r="BI4334" i="3" s="1"/>
  <c r="BD4335" i="3"/>
  <c r="BG4335" i="3"/>
  <c r="BH4335" i="3"/>
  <c r="BI4335" i="3" s="1"/>
  <c r="BD4336" i="3"/>
  <c r="BG4336" i="3"/>
  <c r="BH4336" i="3"/>
  <c r="BI4336" i="3" s="1"/>
  <c r="BD4337" i="3"/>
  <c r="BG4337" i="3"/>
  <c r="BH4337" i="3"/>
  <c r="BI4337" i="3" s="1"/>
  <c r="BD4338" i="3"/>
  <c r="BG4338" i="3"/>
  <c r="BH4338" i="3"/>
  <c r="BI4338" i="3" s="1"/>
  <c r="BD4339" i="3"/>
  <c r="BG4339" i="3"/>
  <c r="BH4339" i="3"/>
  <c r="BI4339" i="3" s="1"/>
  <c r="BD4340" i="3"/>
  <c r="BG4340" i="3"/>
  <c r="BH4340" i="3"/>
  <c r="BI4340" i="3" s="1"/>
  <c r="BD4341" i="3"/>
  <c r="BG4341" i="3"/>
  <c r="BH4341" i="3"/>
  <c r="BI4341" i="3" s="1"/>
  <c r="BD4342" i="3"/>
  <c r="BG4342" i="3"/>
  <c r="BH4342" i="3"/>
  <c r="BI4342" i="3" s="1"/>
  <c r="BD4343" i="3"/>
  <c r="BG4343" i="3"/>
  <c r="BH4343" i="3"/>
  <c r="BI4343" i="3" s="1"/>
  <c r="BD4344" i="3"/>
  <c r="BG4344" i="3"/>
  <c r="BH4344" i="3"/>
  <c r="BI4344" i="3" s="1"/>
  <c r="BD4345" i="3"/>
  <c r="BG4345" i="3"/>
  <c r="BH4345" i="3"/>
  <c r="BI4345" i="3" s="1"/>
  <c r="BD4346" i="3"/>
  <c r="BG4346" i="3"/>
  <c r="BH4346" i="3"/>
  <c r="BI4346" i="3" s="1"/>
  <c r="BD4347" i="3"/>
  <c r="BG4347" i="3"/>
  <c r="BH4347" i="3"/>
  <c r="BI4347" i="3" s="1"/>
  <c r="BD4348" i="3"/>
  <c r="BG4348" i="3"/>
  <c r="BH4348" i="3"/>
  <c r="BI4348" i="3" s="1"/>
  <c r="BD4349" i="3"/>
  <c r="BG4349" i="3"/>
  <c r="BH4349" i="3"/>
  <c r="BI4349" i="3" s="1"/>
  <c r="BD4350" i="3"/>
  <c r="BG4350" i="3"/>
  <c r="BH4350" i="3"/>
  <c r="BI4350" i="3" s="1"/>
  <c r="BD4351" i="3"/>
  <c r="BG4351" i="3"/>
  <c r="BH4351" i="3"/>
  <c r="BI4351" i="3" s="1"/>
  <c r="BD4352" i="3"/>
  <c r="BG4352" i="3"/>
  <c r="BH4352" i="3"/>
  <c r="BI4352" i="3" s="1"/>
  <c r="BD4353" i="3"/>
  <c r="BG4353" i="3"/>
  <c r="BH4353" i="3"/>
  <c r="BI4353" i="3" s="1"/>
  <c r="BD4354" i="3"/>
  <c r="BG4354" i="3"/>
  <c r="BH4354" i="3"/>
  <c r="BI4354" i="3" s="1"/>
  <c r="BD4355" i="3"/>
  <c r="BG4355" i="3"/>
  <c r="BH4355" i="3"/>
  <c r="BI4355" i="3" s="1"/>
  <c r="BD4356" i="3"/>
  <c r="BG4356" i="3"/>
  <c r="BH4356" i="3"/>
  <c r="BI4356" i="3" s="1"/>
  <c r="BD4357" i="3"/>
  <c r="BG4357" i="3"/>
  <c r="BH4357" i="3"/>
  <c r="BI4357" i="3" s="1"/>
  <c r="BD4358" i="3"/>
  <c r="BG4358" i="3"/>
  <c r="BH4358" i="3"/>
  <c r="BI4358" i="3" s="1"/>
  <c r="BD4359" i="3"/>
  <c r="BG4359" i="3"/>
  <c r="BH4359" i="3"/>
  <c r="BI4359" i="3" s="1"/>
  <c r="BD4360" i="3"/>
  <c r="BG4360" i="3"/>
  <c r="BH4360" i="3"/>
  <c r="BI4360" i="3" s="1"/>
  <c r="BD4361" i="3"/>
  <c r="BG4361" i="3"/>
  <c r="BH4361" i="3"/>
  <c r="BI4361" i="3" s="1"/>
  <c r="BD4362" i="3"/>
  <c r="BG4362" i="3"/>
  <c r="BH4362" i="3"/>
  <c r="BI4362" i="3" s="1"/>
  <c r="BD4363" i="3"/>
  <c r="BG4363" i="3"/>
  <c r="BH4363" i="3"/>
  <c r="BI4363" i="3" s="1"/>
  <c r="BD4364" i="3"/>
  <c r="BG4364" i="3"/>
  <c r="BH4364" i="3"/>
  <c r="BI4364" i="3" s="1"/>
  <c r="BD4365" i="3"/>
  <c r="BG4365" i="3"/>
  <c r="BH4365" i="3"/>
  <c r="BI4365" i="3" s="1"/>
  <c r="BD4366" i="3"/>
  <c r="BG4366" i="3"/>
  <c r="BH4366" i="3"/>
  <c r="BI4366" i="3" s="1"/>
  <c r="BD4367" i="3"/>
  <c r="BG4367" i="3"/>
  <c r="BH4367" i="3"/>
  <c r="BI4367" i="3" s="1"/>
  <c r="BD4368" i="3"/>
  <c r="BG4368" i="3"/>
  <c r="BH4368" i="3"/>
  <c r="BI4368" i="3" s="1"/>
  <c r="BD4369" i="3"/>
  <c r="BG4369" i="3"/>
  <c r="BH4369" i="3"/>
  <c r="BI4369" i="3" s="1"/>
  <c r="BD4370" i="3"/>
  <c r="BG4370" i="3"/>
  <c r="BH4370" i="3"/>
  <c r="BI4370" i="3" s="1"/>
  <c r="BD4371" i="3"/>
  <c r="BG4371" i="3"/>
  <c r="BH4371" i="3"/>
  <c r="BI4371" i="3" s="1"/>
  <c r="BD4372" i="3"/>
  <c r="BG4372" i="3"/>
  <c r="BH4372" i="3"/>
  <c r="BI4372" i="3" s="1"/>
  <c r="BD4373" i="3"/>
  <c r="BG4373" i="3"/>
  <c r="BH4373" i="3"/>
  <c r="BI4373" i="3" s="1"/>
  <c r="BD4374" i="3"/>
  <c r="BG4374" i="3"/>
  <c r="BH4374" i="3"/>
  <c r="BI4374" i="3" s="1"/>
  <c r="BD4375" i="3"/>
  <c r="BG4375" i="3"/>
  <c r="BH4375" i="3"/>
  <c r="BI4375" i="3" s="1"/>
  <c r="BD4376" i="3"/>
  <c r="BG4376" i="3"/>
  <c r="BH4376" i="3"/>
  <c r="BI4376" i="3" s="1"/>
  <c r="BD4377" i="3"/>
  <c r="BG4377" i="3"/>
  <c r="BH4377" i="3"/>
  <c r="BI4377" i="3" s="1"/>
  <c r="BD4378" i="3"/>
  <c r="BG4378" i="3"/>
  <c r="BH4378" i="3"/>
  <c r="BI4378" i="3" s="1"/>
  <c r="BD4379" i="3"/>
  <c r="BG4379" i="3"/>
  <c r="BH4379" i="3"/>
  <c r="BI4379" i="3" s="1"/>
  <c r="BD4380" i="3"/>
  <c r="BG4380" i="3"/>
  <c r="BH4380" i="3"/>
  <c r="BI4380" i="3" s="1"/>
  <c r="BD4381" i="3"/>
  <c r="BG4381" i="3"/>
  <c r="BH4381" i="3"/>
  <c r="BI4381" i="3" s="1"/>
  <c r="BD4382" i="3"/>
  <c r="BG4382" i="3"/>
  <c r="BH4382" i="3"/>
  <c r="BI4382" i="3" s="1"/>
  <c r="BD4383" i="3"/>
  <c r="BG4383" i="3"/>
  <c r="BH4383" i="3"/>
  <c r="BI4383" i="3" s="1"/>
  <c r="BD4384" i="3"/>
  <c r="BG4384" i="3"/>
  <c r="BH4384" i="3"/>
  <c r="BI4384" i="3" s="1"/>
  <c r="BD4385" i="3"/>
  <c r="BG4385" i="3"/>
  <c r="BH4385" i="3"/>
  <c r="BI4385" i="3" s="1"/>
  <c r="BD4386" i="3"/>
  <c r="BG4386" i="3"/>
  <c r="BH4386" i="3"/>
  <c r="BI4386" i="3" s="1"/>
  <c r="BD4387" i="3"/>
  <c r="BG4387" i="3"/>
  <c r="BH4387" i="3"/>
  <c r="BI4387" i="3" s="1"/>
  <c r="BD4388" i="3"/>
  <c r="BG4388" i="3"/>
  <c r="BH4388" i="3"/>
  <c r="BI4388" i="3" s="1"/>
  <c r="BD4389" i="3"/>
  <c r="BG4389" i="3"/>
  <c r="BH4389" i="3"/>
  <c r="BI4389" i="3" s="1"/>
  <c r="BD4390" i="3"/>
  <c r="BG4390" i="3"/>
  <c r="BH4390" i="3"/>
  <c r="BI4390" i="3" s="1"/>
  <c r="BD4391" i="3"/>
  <c r="BG4391" i="3"/>
  <c r="BH4391" i="3"/>
  <c r="BI4391" i="3" s="1"/>
  <c r="BD4392" i="3"/>
  <c r="BG4392" i="3"/>
  <c r="BH4392" i="3"/>
  <c r="BI4392" i="3" s="1"/>
  <c r="BD4393" i="3"/>
  <c r="BG4393" i="3"/>
  <c r="BH4393" i="3"/>
  <c r="BI4393" i="3" s="1"/>
  <c r="BD4394" i="3"/>
  <c r="BG4394" i="3"/>
  <c r="BH4394" i="3"/>
  <c r="BI4394" i="3" s="1"/>
  <c r="BD4395" i="3"/>
  <c r="BG4395" i="3"/>
  <c r="BH4395" i="3"/>
  <c r="BI4395" i="3" s="1"/>
  <c r="BD4396" i="3"/>
  <c r="BG4396" i="3"/>
  <c r="BH4396" i="3"/>
  <c r="BI4396" i="3" s="1"/>
  <c r="BD4397" i="3"/>
  <c r="BG4397" i="3"/>
  <c r="BH4397" i="3"/>
  <c r="BI4397" i="3" s="1"/>
  <c r="BD4398" i="3"/>
  <c r="BG4398" i="3"/>
  <c r="BH4398" i="3"/>
  <c r="BI4398" i="3" s="1"/>
  <c r="BD4399" i="3"/>
  <c r="BG4399" i="3"/>
  <c r="BH4399" i="3"/>
  <c r="BI4399" i="3" s="1"/>
  <c r="BD4400" i="3"/>
  <c r="BG4400" i="3"/>
  <c r="BH4400" i="3"/>
  <c r="BI4400" i="3" s="1"/>
  <c r="BD4401" i="3"/>
  <c r="BG4401" i="3"/>
  <c r="BH4401" i="3"/>
  <c r="BI4401" i="3" s="1"/>
  <c r="BD4402" i="3"/>
  <c r="BG4402" i="3"/>
  <c r="BH4402" i="3"/>
  <c r="BI4402" i="3" s="1"/>
  <c r="BD4403" i="3"/>
  <c r="BG4403" i="3"/>
  <c r="BH4403" i="3"/>
  <c r="BI4403" i="3" s="1"/>
  <c r="BD4404" i="3"/>
  <c r="BG4404" i="3"/>
  <c r="BH4404" i="3"/>
  <c r="BI4404" i="3" s="1"/>
  <c r="BD4405" i="3"/>
  <c r="BG4405" i="3"/>
  <c r="BH4405" i="3"/>
  <c r="BI4405" i="3" s="1"/>
  <c r="BD4406" i="3"/>
  <c r="BG4406" i="3"/>
  <c r="BH4406" i="3"/>
  <c r="BI4406" i="3" s="1"/>
  <c r="BD4407" i="3"/>
  <c r="BG4407" i="3"/>
  <c r="BH4407" i="3"/>
  <c r="BI4407" i="3" s="1"/>
  <c r="BD4408" i="3"/>
  <c r="BG4408" i="3"/>
  <c r="BH4408" i="3"/>
  <c r="BI4408" i="3" s="1"/>
  <c r="BD4409" i="3"/>
  <c r="BG4409" i="3"/>
  <c r="BH4409" i="3"/>
  <c r="BI4409" i="3" s="1"/>
  <c r="BD4410" i="3"/>
  <c r="BG4410" i="3"/>
  <c r="BH4410" i="3"/>
  <c r="BI4410" i="3" s="1"/>
  <c r="BD4411" i="3"/>
  <c r="BG4411" i="3"/>
  <c r="BH4411" i="3"/>
  <c r="BI4411" i="3" s="1"/>
  <c r="BD4412" i="3"/>
  <c r="BG4412" i="3"/>
  <c r="BH4412" i="3"/>
  <c r="BI4412" i="3" s="1"/>
  <c r="BD4413" i="3"/>
  <c r="BG4413" i="3"/>
  <c r="BH4413" i="3"/>
  <c r="BI4413" i="3" s="1"/>
  <c r="BD4414" i="3"/>
  <c r="BG4414" i="3"/>
  <c r="BH4414" i="3"/>
  <c r="BI4414" i="3" s="1"/>
  <c r="BD4415" i="3"/>
  <c r="BG4415" i="3"/>
  <c r="BH4415" i="3"/>
  <c r="BI4415" i="3" s="1"/>
  <c r="BD4416" i="3"/>
  <c r="BG4416" i="3"/>
  <c r="BH4416" i="3"/>
  <c r="BI4416" i="3" s="1"/>
  <c r="BD4417" i="3"/>
  <c r="BG4417" i="3"/>
  <c r="BH4417" i="3"/>
  <c r="BI4417" i="3" s="1"/>
  <c r="BD4418" i="3"/>
  <c r="BG4418" i="3"/>
  <c r="BH4418" i="3"/>
  <c r="BI4418" i="3" s="1"/>
  <c r="BD4419" i="3"/>
  <c r="BG4419" i="3"/>
  <c r="BH4419" i="3"/>
  <c r="BI4419" i="3" s="1"/>
  <c r="BD4420" i="3"/>
  <c r="BG4420" i="3"/>
  <c r="BH4420" i="3"/>
  <c r="BI4420" i="3" s="1"/>
  <c r="BD4421" i="3"/>
  <c r="BG4421" i="3"/>
  <c r="BH4421" i="3"/>
  <c r="BI4421" i="3" s="1"/>
  <c r="BD4422" i="3"/>
  <c r="BG4422" i="3"/>
  <c r="BH4422" i="3"/>
  <c r="BI4422" i="3" s="1"/>
  <c r="BD4423" i="3"/>
  <c r="BG4423" i="3"/>
  <c r="BH4423" i="3"/>
  <c r="BI4423" i="3" s="1"/>
  <c r="BD4424" i="3"/>
  <c r="BG4424" i="3"/>
  <c r="BH4424" i="3"/>
  <c r="BI4424" i="3" s="1"/>
  <c r="BD4425" i="3"/>
  <c r="BG4425" i="3"/>
  <c r="BH4425" i="3"/>
  <c r="BI4425" i="3" s="1"/>
  <c r="BD4426" i="3"/>
  <c r="BG4426" i="3"/>
  <c r="BH4426" i="3"/>
  <c r="BI4426" i="3" s="1"/>
  <c r="BD4427" i="3"/>
  <c r="BG4427" i="3"/>
  <c r="BH4427" i="3"/>
  <c r="BI4427" i="3" s="1"/>
  <c r="BD4428" i="3"/>
  <c r="BG4428" i="3"/>
  <c r="BH4428" i="3"/>
  <c r="BI4428" i="3" s="1"/>
  <c r="BD4429" i="3"/>
  <c r="BG4429" i="3"/>
  <c r="BH4429" i="3"/>
  <c r="BI4429" i="3" s="1"/>
  <c r="BD4430" i="3"/>
  <c r="BG4430" i="3"/>
  <c r="BH4430" i="3"/>
  <c r="BI4430" i="3" s="1"/>
  <c r="BD4431" i="3"/>
  <c r="BG4431" i="3"/>
  <c r="BH4431" i="3"/>
  <c r="BI4431" i="3" s="1"/>
  <c r="BD4432" i="3"/>
  <c r="BG4432" i="3"/>
  <c r="BH4432" i="3"/>
  <c r="BI4432" i="3" s="1"/>
  <c r="BD4433" i="3"/>
  <c r="BG4433" i="3"/>
  <c r="BH4433" i="3"/>
  <c r="BI4433" i="3" s="1"/>
  <c r="BD4434" i="3"/>
  <c r="BG4434" i="3"/>
  <c r="BH4434" i="3"/>
  <c r="BI4434" i="3" s="1"/>
  <c r="BD4435" i="3"/>
  <c r="BG4435" i="3"/>
  <c r="BH4435" i="3"/>
  <c r="BI4435" i="3" s="1"/>
  <c r="BD4436" i="3"/>
  <c r="BG4436" i="3"/>
  <c r="BH4436" i="3"/>
  <c r="BI4436" i="3" s="1"/>
  <c r="BD4437" i="3"/>
  <c r="BG4437" i="3"/>
  <c r="BH4437" i="3"/>
  <c r="BI4437" i="3" s="1"/>
  <c r="BD4438" i="3"/>
  <c r="BG4438" i="3"/>
  <c r="BH4438" i="3"/>
  <c r="BI4438" i="3" s="1"/>
  <c r="BD4439" i="3"/>
  <c r="BG4439" i="3"/>
  <c r="BH4439" i="3"/>
  <c r="BI4439" i="3" s="1"/>
  <c r="BD4440" i="3"/>
  <c r="BG4440" i="3"/>
  <c r="BH4440" i="3"/>
  <c r="BI4440" i="3" s="1"/>
  <c r="BD4441" i="3"/>
  <c r="BG4441" i="3"/>
  <c r="BH4441" i="3"/>
  <c r="BI4441" i="3" s="1"/>
  <c r="BD4442" i="3"/>
  <c r="BG4442" i="3"/>
  <c r="BH4442" i="3"/>
  <c r="BI4442" i="3" s="1"/>
  <c r="BD4443" i="3"/>
  <c r="BG4443" i="3"/>
  <c r="BH4443" i="3"/>
  <c r="BI4443" i="3" s="1"/>
  <c r="BD4444" i="3"/>
  <c r="BG4444" i="3"/>
  <c r="BH4444" i="3"/>
  <c r="BI4444" i="3" s="1"/>
  <c r="BD4445" i="3"/>
  <c r="BG4445" i="3"/>
  <c r="BH4445" i="3"/>
  <c r="BI4445" i="3" s="1"/>
  <c r="BD4446" i="3"/>
  <c r="BG4446" i="3"/>
  <c r="BH4446" i="3"/>
  <c r="BI4446" i="3" s="1"/>
  <c r="BD4447" i="3"/>
  <c r="BG4447" i="3"/>
  <c r="BH4447" i="3"/>
  <c r="BI4447" i="3" s="1"/>
  <c r="BD4448" i="3"/>
  <c r="BG4448" i="3"/>
  <c r="BH4448" i="3"/>
  <c r="BI4448" i="3" s="1"/>
  <c r="BD4449" i="3"/>
  <c r="BG4449" i="3"/>
  <c r="BH4449" i="3"/>
  <c r="BI4449" i="3" s="1"/>
  <c r="BD4450" i="3"/>
  <c r="BG4450" i="3"/>
  <c r="BH4450" i="3"/>
  <c r="BI4450" i="3" s="1"/>
  <c r="BD4451" i="3"/>
  <c r="BG4451" i="3"/>
  <c r="BH4451" i="3"/>
  <c r="BI4451" i="3" s="1"/>
  <c r="BD4452" i="3"/>
  <c r="BG4452" i="3"/>
  <c r="BH4452" i="3"/>
  <c r="BI4452" i="3" s="1"/>
  <c r="BD4453" i="3"/>
  <c r="BG4453" i="3"/>
  <c r="BH4453" i="3"/>
  <c r="BI4453" i="3" s="1"/>
  <c r="BD4454" i="3"/>
  <c r="BG4454" i="3"/>
  <c r="BH4454" i="3"/>
  <c r="BI4454" i="3" s="1"/>
  <c r="BD4455" i="3"/>
  <c r="BG4455" i="3"/>
  <c r="BH4455" i="3"/>
  <c r="BI4455" i="3" s="1"/>
  <c r="BD4456" i="3"/>
  <c r="BG4456" i="3"/>
  <c r="BH4456" i="3"/>
  <c r="BI4456" i="3" s="1"/>
  <c r="BD4457" i="3"/>
  <c r="BG4457" i="3"/>
  <c r="BH4457" i="3"/>
  <c r="BI4457" i="3" s="1"/>
  <c r="BD4458" i="3"/>
  <c r="BG4458" i="3"/>
  <c r="BH4458" i="3"/>
  <c r="BI4458" i="3" s="1"/>
  <c r="BD4459" i="3"/>
  <c r="BG4459" i="3"/>
  <c r="BH4459" i="3"/>
  <c r="BI4459" i="3" s="1"/>
  <c r="BD4460" i="3"/>
  <c r="BG4460" i="3"/>
  <c r="BH4460" i="3"/>
  <c r="BI4460" i="3" s="1"/>
  <c r="BD4461" i="3"/>
  <c r="BG4461" i="3"/>
  <c r="BH4461" i="3"/>
  <c r="BI4461" i="3" s="1"/>
  <c r="BD4462" i="3"/>
  <c r="BG4462" i="3"/>
  <c r="BH4462" i="3"/>
  <c r="BI4462" i="3" s="1"/>
  <c r="BD4463" i="3"/>
  <c r="BG4463" i="3"/>
  <c r="BH4463" i="3"/>
  <c r="BI4463" i="3" s="1"/>
  <c r="BD4464" i="3"/>
  <c r="BG4464" i="3"/>
  <c r="BH4464" i="3"/>
  <c r="BI4464" i="3" s="1"/>
  <c r="BD4465" i="3"/>
  <c r="BG4465" i="3"/>
  <c r="BH4465" i="3"/>
  <c r="BI4465" i="3" s="1"/>
  <c r="BD4466" i="3"/>
  <c r="BG4466" i="3"/>
  <c r="BH4466" i="3"/>
  <c r="BI4466" i="3" s="1"/>
  <c r="BD4467" i="3"/>
  <c r="BG4467" i="3"/>
  <c r="BH4467" i="3"/>
  <c r="BI4467" i="3" s="1"/>
  <c r="BD4468" i="3"/>
  <c r="BG4468" i="3"/>
  <c r="BH4468" i="3"/>
  <c r="BI4468" i="3" s="1"/>
  <c r="BD4469" i="3"/>
  <c r="BG4469" i="3"/>
  <c r="BH4469" i="3"/>
  <c r="BI4469" i="3" s="1"/>
  <c r="BD4470" i="3"/>
  <c r="BG4470" i="3"/>
  <c r="BH4470" i="3"/>
  <c r="BI4470" i="3" s="1"/>
  <c r="BD4471" i="3"/>
  <c r="BG4471" i="3"/>
  <c r="BH4471" i="3"/>
  <c r="BI4471" i="3" s="1"/>
  <c r="BD4472" i="3"/>
  <c r="BG4472" i="3"/>
  <c r="BH4472" i="3"/>
  <c r="BI4472" i="3" s="1"/>
  <c r="BD4473" i="3"/>
  <c r="BG4473" i="3"/>
  <c r="BH4473" i="3"/>
  <c r="BI4473" i="3" s="1"/>
  <c r="BD4474" i="3"/>
  <c r="BG4474" i="3"/>
  <c r="BH4474" i="3"/>
  <c r="BI4474" i="3" s="1"/>
  <c r="BD4475" i="3"/>
  <c r="BG4475" i="3"/>
  <c r="BH4475" i="3"/>
  <c r="BI4475" i="3" s="1"/>
  <c r="BD4476" i="3"/>
  <c r="BG4476" i="3"/>
  <c r="BH4476" i="3"/>
  <c r="BI4476" i="3" s="1"/>
  <c r="BD4477" i="3"/>
  <c r="BG4477" i="3"/>
  <c r="BH4477" i="3"/>
  <c r="BI4477" i="3" s="1"/>
  <c r="BD4478" i="3"/>
  <c r="BG4478" i="3"/>
  <c r="BH4478" i="3"/>
  <c r="BI4478" i="3" s="1"/>
  <c r="BD4479" i="3"/>
  <c r="BG4479" i="3"/>
  <c r="BH4479" i="3"/>
  <c r="BI4479" i="3" s="1"/>
  <c r="BD4480" i="3"/>
  <c r="BG4480" i="3"/>
  <c r="BH4480" i="3"/>
  <c r="BI4480" i="3" s="1"/>
  <c r="BD4481" i="3"/>
  <c r="BG4481" i="3"/>
  <c r="BH4481" i="3"/>
  <c r="BI4481" i="3" s="1"/>
  <c r="BD4482" i="3"/>
  <c r="BG4482" i="3"/>
  <c r="BH4482" i="3"/>
  <c r="BI4482" i="3" s="1"/>
  <c r="BD4483" i="3"/>
  <c r="BG4483" i="3"/>
  <c r="BH4483" i="3"/>
  <c r="BI4483" i="3" s="1"/>
  <c r="BD4484" i="3"/>
  <c r="BG4484" i="3"/>
  <c r="BH4484" i="3"/>
  <c r="BI4484" i="3" s="1"/>
  <c r="BD4485" i="3"/>
  <c r="BG4485" i="3"/>
  <c r="BH4485" i="3"/>
  <c r="BI4485" i="3" s="1"/>
  <c r="BD4486" i="3"/>
  <c r="BG4486" i="3"/>
  <c r="BH4486" i="3"/>
  <c r="BI4486" i="3" s="1"/>
  <c r="BD4487" i="3"/>
  <c r="BG4487" i="3"/>
  <c r="BH4487" i="3"/>
  <c r="BI4487" i="3" s="1"/>
  <c r="BD4488" i="3"/>
  <c r="BG4488" i="3"/>
  <c r="BH4488" i="3"/>
  <c r="BI4488" i="3" s="1"/>
  <c r="BD4489" i="3"/>
  <c r="BG4489" i="3"/>
  <c r="BH4489" i="3"/>
  <c r="BI4489" i="3" s="1"/>
  <c r="BD4490" i="3"/>
  <c r="BG4490" i="3"/>
  <c r="BH4490" i="3"/>
  <c r="BI4490" i="3" s="1"/>
  <c r="BD4491" i="3"/>
  <c r="BG4491" i="3"/>
  <c r="BH4491" i="3"/>
  <c r="BI4491" i="3" s="1"/>
  <c r="BD4492" i="3"/>
  <c r="BG4492" i="3"/>
  <c r="BH4492" i="3"/>
  <c r="BI4492" i="3" s="1"/>
  <c r="BD4493" i="3"/>
  <c r="BG4493" i="3"/>
  <c r="BH4493" i="3"/>
  <c r="BI4493" i="3" s="1"/>
  <c r="BD4494" i="3"/>
  <c r="BG4494" i="3"/>
  <c r="BH4494" i="3"/>
  <c r="BI4494" i="3" s="1"/>
  <c r="BD4495" i="3"/>
  <c r="BG4495" i="3"/>
  <c r="BH4495" i="3"/>
  <c r="BI4495" i="3" s="1"/>
  <c r="BD4496" i="3"/>
  <c r="BG4496" i="3"/>
  <c r="BH4496" i="3"/>
  <c r="BI4496" i="3" s="1"/>
  <c r="BD4497" i="3"/>
  <c r="BG4497" i="3"/>
  <c r="BH4497" i="3"/>
  <c r="BI4497" i="3" s="1"/>
  <c r="BD4498" i="3"/>
  <c r="BG4498" i="3"/>
  <c r="BH4498" i="3"/>
  <c r="BI4498" i="3" s="1"/>
  <c r="BD4499" i="3"/>
  <c r="BG4499" i="3"/>
  <c r="BH4499" i="3"/>
  <c r="BI4499" i="3" s="1"/>
  <c r="BD4500" i="3"/>
  <c r="BG4500" i="3"/>
  <c r="BH4500" i="3"/>
  <c r="BI4500" i="3" s="1"/>
  <c r="BD4501" i="3"/>
  <c r="BG4501" i="3"/>
  <c r="BH4501" i="3"/>
  <c r="BI4501" i="3" s="1"/>
  <c r="BD4502" i="3"/>
  <c r="BG4502" i="3"/>
  <c r="BH4502" i="3"/>
  <c r="BI4502" i="3" s="1"/>
  <c r="BD4503" i="3"/>
  <c r="BG4503" i="3"/>
  <c r="BH4503" i="3"/>
  <c r="BI4503" i="3" s="1"/>
  <c r="BD4504" i="3"/>
  <c r="BG4504" i="3"/>
  <c r="BH4504" i="3"/>
  <c r="BI4504" i="3" s="1"/>
  <c r="BD4505" i="3"/>
  <c r="BG4505" i="3"/>
  <c r="BH4505" i="3"/>
  <c r="BI4505" i="3" s="1"/>
  <c r="BD4506" i="3"/>
  <c r="BG4506" i="3"/>
  <c r="BH4506" i="3"/>
  <c r="BI4506" i="3" s="1"/>
  <c r="BD4507" i="3"/>
  <c r="BG4507" i="3"/>
  <c r="BH4507" i="3"/>
  <c r="BI4507" i="3" s="1"/>
  <c r="BD4508" i="3"/>
  <c r="BG4508" i="3"/>
  <c r="BH4508" i="3"/>
  <c r="BI4508" i="3" s="1"/>
  <c r="BD4509" i="3"/>
  <c r="BG4509" i="3"/>
  <c r="BH4509" i="3"/>
  <c r="BI4509" i="3" s="1"/>
  <c r="BD4510" i="3"/>
  <c r="BG4510" i="3"/>
  <c r="BH4510" i="3"/>
  <c r="BI4510" i="3" s="1"/>
  <c r="BD4511" i="3"/>
  <c r="BG4511" i="3"/>
  <c r="BH4511" i="3"/>
  <c r="BI4511" i="3" s="1"/>
  <c r="BD4512" i="3"/>
  <c r="BG4512" i="3"/>
  <c r="BH4512" i="3"/>
  <c r="BI4512" i="3" s="1"/>
  <c r="BD4513" i="3"/>
  <c r="BG4513" i="3"/>
  <c r="BH4513" i="3"/>
  <c r="BI4513" i="3" s="1"/>
  <c r="BD4514" i="3"/>
  <c r="BG4514" i="3"/>
  <c r="BH4514" i="3"/>
  <c r="BI4514" i="3" s="1"/>
  <c r="BD4515" i="3"/>
  <c r="BG4515" i="3"/>
  <c r="BH4515" i="3"/>
  <c r="BI4515" i="3" s="1"/>
  <c r="BD4516" i="3"/>
  <c r="BG4516" i="3"/>
  <c r="BH4516" i="3"/>
  <c r="BI4516" i="3" s="1"/>
  <c r="BD4517" i="3"/>
  <c r="BG4517" i="3"/>
  <c r="BH4517" i="3"/>
  <c r="BI4517" i="3" s="1"/>
  <c r="BD4518" i="3"/>
  <c r="BG4518" i="3"/>
  <c r="BH4518" i="3"/>
  <c r="BI4518" i="3" s="1"/>
  <c r="BD4519" i="3"/>
  <c r="BG4519" i="3"/>
  <c r="BH4519" i="3"/>
  <c r="BI4519" i="3" s="1"/>
  <c r="BD4520" i="3"/>
  <c r="BG4520" i="3"/>
  <c r="BH4520" i="3"/>
  <c r="BI4520" i="3" s="1"/>
  <c r="BD4521" i="3"/>
  <c r="BG4521" i="3"/>
  <c r="BH4521" i="3"/>
  <c r="BI4521" i="3" s="1"/>
  <c r="BD4522" i="3"/>
  <c r="BG4522" i="3"/>
  <c r="BH4522" i="3"/>
  <c r="BI4522" i="3" s="1"/>
  <c r="BD4523" i="3"/>
  <c r="BG4523" i="3"/>
  <c r="BH4523" i="3"/>
  <c r="BI4523" i="3" s="1"/>
  <c r="BD4524" i="3"/>
  <c r="BG4524" i="3"/>
  <c r="BH4524" i="3"/>
  <c r="BI4524" i="3" s="1"/>
  <c r="BD4525" i="3"/>
  <c r="BG4525" i="3"/>
  <c r="BH4525" i="3"/>
  <c r="BI4525" i="3" s="1"/>
  <c r="BD4526" i="3"/>
  <c r="BG4526" i="3"/>
  <c r="BH4526" i="3"/>
  <c r="BI4526" i="3" s="1"/>
  <c r="BD4527" i="3"/>
  <c r="BG4527" i="3"/>
  <c r="BH4527" i="3"/>
  <c r="BI4527" i="3" s="1"/>
  <c r="BD4528" i="3"/>
  <c r="BG4528" i="3"/>
  <c r="BH4528" i="3"/>
  <c r="BI4528" i="3" s="1"/>
  <c r="BD4529" i="3"/>
  <c r="BG4529" i="3"/>
  <c r="BH4529" i="3"/>
  <c r="BI4529" i="3" s="1"/>
  <c r="BD4530" i="3"/>
  <c r="BG4530" i="3"/>
  <c r="BH4530" i="3"/>
  <c r="BI4530" i="3" s="1"/>
  <c r="BD4531" i="3"/>
  <c r="BG4531" i="3"/>
  <c r="BH4531" i="3"/>
  <c r="BI4531" i="3" s="1"/>
  <c r="BD4532" i="3"/>
  <c r="BG4532" i="3"/>
  <c r="BH4532" i="3"/>
  <c r="BI4532" i="3" s="1"/>
  <c r="BD4533" i="3"/>
  <c r="BG4533" i="3"/>
  <c r="BH4533" i="3"/>
  <c r="BI4533" i="3" s="1"/>
  <c r="BD4534" i="3"/>
  <c r="BG4534" i="3"/>
  <c r="BH4534" i="3"/>
  <c r="BI4534" i="3" s="1"/>
  <c r="BD4535" i="3"/>
  <c r="BG4535" i="3"/>
  <c r="BH4535" i="3"/>
  <c r="BI4535" i="3" s="1"/>
  <c r="BD4536" i="3"/>
  <c r="BG4536" i="3"/>
  <c r="BH4536" i="3"/>
  <c r="BI4536" i="3" s="1"/>
  <c r="BD4537" i="3"/>
  <c r="BG4537" i="3"/>
  <c r="BH4537" i="3"/>
  <c r="BI4537" i="3" s="1"/>
  <c r="BD4538" i="3"/>
  <c r="BG4538" i="3"/>
  <c r="BH4538" i="3"/>
  <c r="BI4538" i="3" s="1"/>
  <c r="BD4539" i="3"/>
  <c r="BG4539" i="3"/>
  <c r="BH4539" i="3"/>
  <c r="BI4539" i="3" s="1"/>
  <c r="BD4540" i="3"/>
  <c r="BG4540" i="3"/>
  <c r="BH4540" i="3"/>
  <c r="BI4540" i="3" s="1"/>
  <c r="BD4541" i="3"/>
  <c r="BG4541" i="3"/>
  <c r="BH4541" i="3"/>
  <c r="BI4541" i="3" s="1"/>
  <c r="BD4542" i="3"/>
  <c r="BG4542" i="3"/>
  <c r="BH4542" i="3"/>
  <c r="BI4542" i="3" s="1"/>
  <c r="BD4543" i="3"/>
  <c r="BG4543" i="3"/>
  <c r="BH4543" i="3"/>
  <c r="BI4543" i="3" s="1"/>
  <c r="BD4544" i="3"/>
  <c r="BG4544" i="3"/>
  <c r="BH4544" i="3"/>
  <c r="BI4544" i="3" s="1"/>
  <c r="BD4545" i="3"/>
  <c r="BG4545" i="3"/>
  <c r="BH4545" i="3"/>
  <c r="BI4545" i="3" s="1"/>
  <c r="BD4546" i="3"/>
  <c r="BG4546" i="3"/>
  <c r="BH4546" i="3"/>
  <c r="BI4546" i="3" s="1"/>
  <c r="BD4547" i="3"/>
  <c r="BG4547" i="3"/>
  <c r="BH4547" i="3"/>
  <c r="BI4547" i="3" s="1"/>
  <c r="BD4548" i="3"/>
  <c r="BG4548" i="3"/>
  <c r="BH4548" i="3"/>
  <c r="BI4548" i="3" s="1"/>
  <c r="BD4549" i="3"/>
  <c r="BG4549" i="3"/>
  <c r="BH4549" i="3"/>
  <c r="BI4549" i="3" s="1"/>
  <c r="BD4550" i="3"/>
  <c r="BG4550" i="3"/>
  <c r="BH4550" i="3"/>
  <c r="BI4550" i="3" s="1"/>
  <c r="BD4551" i="3"/>
  <c r="BG4551" i="3"/>
  <c r="BH4551" i="3"/>
  <c r="BI4551" i="3" s="1"/>
  <c r="BD4552" i="3"/>
  <c r="BG4552" i="3"/>
  <c r="BH4552" i="3"/>
  <c r="BI4552" i="3" s="1"/>
  <c r="BD4553" i="3"/>
  <c r="BG4553" i="3"/>
  <c r="BH4553" i="3"/>
  <c r="BI4553" i="3" s="1"/>
  <c r="BD4554" i="3"/>
  <c r="BG4554" i="3"/>
  <c r="BH4554" i="3"/>
  <c r="BI4554" i="3" s="1"/>
  <c r="BD4555" i="3"/>
  <c r="BG4555" i="3"/>
  <c r="BH4555" i="3"/>
  <c r="BI4555" i="3" s="1"/>
  <c r="BD4556" i="3"/>
  <c r="BG4556" i="3"/>
  <c r="BH4556" i="3"/>
  <c r="BI4556" i="3" s="1"/>
  <c r="BD4557" i="3"/>
  <c r="BG4557" i="3"/>
  <c r="BH4557" i="3"/>
  <c r="BI4557" i="3" s="1"/>
  <c r="BD4558" i="3"/>
  <c r="BG4558" i="3"/>
  <c r="BH4558" i="3"/>
  <c r="BI4558" i="3" s="1"/>
  <c r="BD4559" i="3"/>
  <c r="BG4559" i="3"/>
  <c r="BH4559" i="3"/>
  <c r="BI4559" i="3" s="1"/>
  <c r="BD4560" i="3"/>
  <c r="BG4560" i="3"/>
  <c r="BH4560" i="3"/>
  <c r="BI4560" i="3" s="1"/>
  <c r="BD4561" i="3"/>
  <c r="BG4561" i="3"/>
  <c r="BH4561" i="3"/>
  <c r="BI4561" i="3" s="1"/>
  <c r="BD4562" i="3"/>
  <c r="BG4562" i="3"/>
  <c r="BH4562" i="3"/>
  <c r="BI4562" i="3" s="1"/>
  <c r="BD4563" i="3"/>
  <c r="BG4563" i="3"/>
  <c r="BH4563" i="3"/>
  <c r="BI4563" i="3" s="1"/>
  <c r="BD4564" i="3"/>
  <c r="BG4564" i="3"/>
  <c r="BH4564" i="3"/>
  <c r="BI4564" i="3" s="1"/>
  <c r="BD4565" i="3"/>
  <c r="BG4565" i="3"/>
  <c r="BH4565" i="3"/>
  <c r="BI4565" i="3" s="1"/>
  <c r="BD4566" i="3"/>
  <c r="BG4566" i="3"/>
  <c r="BH4566" i="3"/>
  <c r="BI4566" i="3" s="1"/>
  <c r="BD4567" i="3"/>
  <c r="BG4567" i="3"/>
  <c r="BH4567" i="3"/>
  <c r="BI4567" i="3" s="1"/>
  <c r="BD4568" i="3"/>
  <c r="BG4568" i="3"/>
  <c r="BH4568" i="3"/>
  <c r="BI4568" i="3" s="1"/>
  <c r="BD4569" i="3"/>
  <c r="BG4569" i="3"/>
  <c r="BH4569" i="3"/>
  <c r="BI4569" i="3" s="1"/>
  <c r="BD4570" i="3"/>
  <c r="BG4570" i="3"/>
  <c r="BH4570" i="3"/>
  <c r="BI4570" i="3" s="1"/>
  <c r="BD4571" i="3"/>
  <c r="BG4571" i="3"/>
  <c r="BH4571" i="3"/>
  <c r="BI4571" i="3" s="1"/>
  <c r="BD4572" i="3"/>
  <c r="BG4572" i="3"/>
  <c r="BH4572" i="3"/>
  <c r="BI4572" i="3" s="1"/>
  <c r="BD4573" i="3"/>
  <c r="BG4573" i="3"/>
  <c r="BH4573" i="3"/>
  <c r="BI4573" i="3" s="1"/>
  <c r="BD4574" i="3"/>
  <c r="BG4574" i="3"/>
  <c r="BH4574" i="3"/>
  <c r="BI4574" i="3" s="1"/>
  <c r="BD4575" i="3"/>
  <c r="BG4575" i="3"/>
  <c r="BH4575" i="3"/>
  <c r="BI4575" i="3" s="1"/>
  <c r="BD4576" i="3"/>
  <c r="BG4576" i="3"/>
  <c r="BH4576" i="3"/>
  <c r="BI4576" i="3" s="1"/>
  <c r="BD4577" i="3"/>
  <c r="BG4577" i="3"/>
  <c r="BH4577" i="3"/>
  <c r="BI4577" i="3" s="1"/>
  <c r="BD4578" i="3"/>
  <c r="BG4578" i="3"/>
  <c r="BH4578" i="3"/>
  <c r="BI4578" i="3" s="1"/>
  <c r="BD4579" i="3"/>
  <c r="BG4579" i="3"/>
  <c r="BH4579" i="3"/>
  <c r="BI4579" i="3" s="1"/>
  <c r="BD4580" i="3"/>
  <c r="BG4580" i="3"/>
  <c r="BH4580" i="3"/>
  <c r="BI4580" i="3" s="1"/>
  <c r="BD4581" i="3"/>
  <c r="BG4581" i="3"/>
  <c r="BH4581" i="3"/>
  <c r="BI4581" i="3" s="1"/>
  <c r="BD4582" i="3"/>
  <c r="BG4582" i="3"/>
  <c r="BH4582" i="3"/>
  <c r="BI4582" i="3" s="1"/>
  <c r="BD4583" i="3"/>
  <c r="BG4583" i="3"/>
  <c r="BH4583" i="3"/>
  <c r="BI4583" i="3" s="1"/>
  <c r="BD4584" i="3"/>
  <c r="BG4584" i="3"/>
  <c r="BH4584" i="3"/>
  <c r="BI4584" i="3" s="1"/>
  <c r="BD4585" i="3"/>
  <c r="BG4585" i="3"/>
  <c r="BH4585" i="3"/>
  <c r="BI4585" i="3" s="1"/>
  <c r="BD4586" i="3"/>
  <c r="BG4586" i="3"/>
  <c r="BH4586" i="3"/>
  <c r="BI4586" i="3" s="1"/>
  <c r="BD4587" i="3"/>
  <c r="BG4587" i="3"/>
  <c r="BH4587" i="3"/>
  <c r="BI4587" i="3" s="1"/>
  <c r="BD4588" i="3"/>
  <c r="BG4588" i="3"/>
  <c r="BH4588" i="3"/>
  <c r="BI4588" i="3" s="1"/>
  <c r="BD4589" i="3"/>
  <c r="BG4589" i="3"/>
  <c r="BH4589" i="3"/>
  <c r="BI4589" i="3" s="1"/>
  <c r="BD4590" i="3"/>
  <c r="BG4590" i="3"/>
  <c r="BH4590" i="3"/>
  <c r="BI4590" i="3" s="1"/>
  <c r="BD4591" i="3"/>
  <c r="BG4591" i="3"/>
  <c r="BH4591" i="3"/>
  <c r="BI4591" i="3" s="1"/>
  <c r="BD4592" i="3"/>
  <c r="BG4592" i="3"/>
  <c r="BH4592" i="3"/>
  <c r="BI4592" i="3" s="1"/>
  <c r="BD4593" i="3"/>
  <c r="BG4593" i="3"/>
  <c r="BH4593" i="3"/>
  <c r="BI4593" i="3" s="1"/>
  <c r="BD4594" i="3"/>
  <c r="BG4594" i="3"/>
  <c r="BH4594" i="3"/>
  <c r="BI4594" i="3" s="1"/>
  <c r="BD4595" i="3"/>
  <c r="BG4595" i="3"/>
  <c r="BH4595" i="3"/>
  <c r="BI4595" i="3" s="1"/>
  <c r="BD4596" i="3"/>
  <c r="BG4596" i="3"/>
  <c r="BH4596" i="3"/>
  <c r="BI4596" i="3" s="1"/>
  <c r="BD4597" i="3"/>
  <c r="BG4597" i="3"/>
  <c r="BH4597" i="3"/>
  <c r="BI4597" i="3" s="1"/>
  <c r="BD4598" i="3"/>
  <c r="BG4598" i="3"/>
  <c r="BH4598" i="3"/>
  <c r="BI4598" i="3" s="1"/>
  <c r="BD4599" i="3"/>
  <c r="BG4599" i="3"/>
  <c r="BH4599" i="3"/>
  <c r="BI4599" i="3" s="1"/>
  <c r="BD4600" i="3"/>
  <c r="BG4600" i="3"/>
  <c r="BH4600" i="3"/>
  <c r="BI4600" i="3" s="1"/>
  <c r="BD4601" i="3"/>
  <c r="BG4601" i="3"/>
  <c r="BH4601" i="3"/>
  <c r="BI4601" i="3" s="1"/>
  <c r="BD4602" i="3"/>
  <c r="BG4602" i="3"/>
  <c r="BH4602" i="3"/>
  <c r="BI4602" i="3" s="1"/>
  <c r="BD4603" i="3"/>
  <c r="BG4603" i="3"/>
  <c r="BH4603" i="3"/>
  <c r="BI4603" i="3" s="1"/>
  <c r="BD4604" i="3"/>
  <c r="BG4604" i="3"/>
  <c r="BH4604" i="3"/>
  <c r="BI4604" i="3" s="1"/>
  <c r="BD4605" i="3"/>
  <c r="BG4605" i="3"/>
  <c r="BH4605" i="3"/>
  <c r="BI4605" i="3" s="1"/>
  <c r="BD4606" i="3"/>
  <c r="BG4606" i="3"/>
  <c r="BH4606" i="3"/>
  <c r="BI4606" i="3" s="1"/>
  <c r="BD4607" i="3"/>
  <c r="BG4607" i="3"/>
  <c r="BH4607" i="3"/>
  <c r="BI4607" i="3" s="1"/>
  <c r="BD4608" i="3"/>
  <c r="BG4608" i="3"/>
  <c r="BH4608" i="3"/>
  <c r="BI4608" i="3" s="1"/>
  <c r="BD4609" i="3"/>
  <c r="BG4609" i="3"/>
  <c r="BH4609" i="3"/>
  <c r="BI4609" i="3" s="1"/>
  <c r="BD4610" i="3"/>
  <c r="BG4610" i="3"/>
  <c r="BH4610" i="3"/>
  <c r="BI4610" i="3" s="1"/>
  <c r="BD4611" i="3"/>
  <c r="BG4611" i="3"/>
  <c r="BH4611" i="3"/>
  <c r="BI4611" i="3" s="1"/>
  <c r="BD4612" i="3"/>
  <c r="BG4612" i="3"/>
  <c r="BH4612" i="3"/>
  <c r="BI4612" i="3" s="1"/>
  <c r="BD4613" i="3"/>
  <c r="BG4613" i="3"/>
  <c r="BH4613" i="3"/>
  <c r="BI4613" i="3" s="1"/>
  <c r="BD4614" i="3"/>
  <c r="BG4614" i="3"/>
  <c r="BH4614" i="3"/>
  <c r="BI4614" i="3" s="1"/>
  <c r="BD4615" i="3"/>
  <c r="BG4615" i="3"/>
  <c r="BH4615" i="3"/>
  <c r="BI4615" i="3" s="1"/>
  <c r="BD4616" i="3"/>
  <c r="BG4616" i="3"/>
  <c r="BH4616" i="3"/>
  <c r="BI4616" i="3" s="1"/>
  <c r="BD4617" i="3"/>
  <c r="BG4617" i="3"/>
  <c r="BH4617" i="3"/>
  <c r="BI4617" i="3" s="1"/>
  <c r="BD4618" i="3"/>
  <c r="BG4618" i="3"/>
  <c r="BH4618" i="3"/>
  <c r="BI4618" i="3" s="1"/>
  <c r="BD4619" i="3"/>
  <c r="BG4619" i="3"/>
  <c r="BH4619" i="3"/>
  <c r="BI4619" i="3" s="1"/>
  <c r="BD4620" i="3"/>
  <c r="BG4620" i="3"/>
  <c r="BH4620" i="3"/>
  <c r="BI4620" i="3" s="1"/>
  <c r="BD4621" i="3"/>
  <c r="BG4621" i="3"/>
  <c r="BH4621" i="3"/>
  <c r="BI4621" i="3" s="1"/>
  <c r="BD4622" i="3"/>
  <c r="BG4622" i="3"/>
  <c r="BH4622" i="3"/>
  <c r="BI4622" i="3" s="1"/>
  <c r="BD4623" i="3"/>
  <c r="BG4623" i="3"/>
  <c r="BH4623" i="3"/>
  <c r="BI4623" i="3" s="1"/>
  <c r="BD4624" i="3"/>
  <c r="BG4624" i="3"/>
  <c r="BH4624" i="3"/>
  <c r="BI4624" i="3" s="1"/>
  <c r="BD4625" i="3"/>
  <c r="BG4625" i="3"/>
  <c r="BH4625" i="3"/>
  <c r="BI4625" i="3" s="1"/>
  <c r="BD4626" i="3"/>
  <c r="BG4626" i="3"/>
  <c r="BH4626" i="3"/>
  <c r="BI4626" i="3" s="1"/>
  <c r="BD4627" i="3"/>
  <c r="BG4627" i="3"/>
  <c r="BH4627" i="3"/>
  <c r="BI4627" i="3" s="1"/>
  <c r="BD4628" i="3"/>
  <c r="BG4628" i="3"/>
  <c r="BH4628" i="3"/>
  <c r="BI4628" i="3" s="1"/>
  <c r="BD4629" i="3"/>
  <c r="BG4629" i="3"/>
  <c r="BH4629" i="3"/>
  <c r="BI4629" i="3" s="1"/>
  <c r="BD4630" i="3"/>
  <c r="BG4630" i="3"/>
  <c r="BH4630" i="3"/>
  <c r="BI4630" i="3" s="1"/>
  <c r="BD4631" i="3"/>
  <c r="BG4631" i="3"/>
  <c r="BH4631" i="3"/>
  <c r="BI4631" i="3" s="1"/>
  <c r="BD4632" i="3"/>
  <c r="BG4632" i="3"/>
  <c r="BH4632" i="3"/>
  <c r="BI4632" i="3" s="1"/>
  <c r="BD4633" i="3"/>
  <c r="BG4633" i="3"/>
  <c r="BH4633" i="3"/>
  <c r="BI4633" i="3" s="1"/>
  <c r="BD4634" i="3"/>
  <c r="BG4634" i="3"/>
  <c r="BH4634" i="3"/>
  <c r="BI4634" i="3" s="1"/>
  <c r="BD4635" i="3"/>
  <c r="BG4635" i="3"/>
  <c r="BH4635" i="3"/>
  <c r="BI4635" i="3" s="1"/>
  <c r="BD4636" i="3"/>
  <c r="BG4636" i="3"/>
  <c r="BH4636" i="3"/>
  <c r="BI4636" i="3" s="1"/>
  <c r="BD4637" i="3"/>
  <c r="BG4637" i="3"/>
  <c r="BH4637" i="3"/>
  <c r="BI4637" i="3" s="1"/>
  <c r="BD4638" i="3"/>
  <c r="BG4638" i="3"/>
  <c r="BH4638" i="3"/>
  <c r="BI4638" i="3" s="1"/>
  <c r="BH4118" i="3"/>
  <c r="BI4118" i="3" s="1"/>
  <c r="BG4118" i="3"/>
  <c r="BD4118" i="3"/>
  <c r="AI4119" i="3"/>
  <c r="AJ4119" i="3"/>
  <c r="AK4119" i="3"/>
  <c r="AL4119" i="3"/>
  <c r="AI4120" i="3"/>
  <c r="AJ4120" i="3"/>
  <c r="AK4120" i="3"/>
  <c r="AL4120" i="3"/>
  <c r="AI4121" i="3"/>
  <c r="AJ4121" i="3"/>
  <c r="AK4121" i="3"/>
  <c r="AL4121" i="3"/>
  <c r="AI4122" i="3"/>
  <c r="AJ4122" i="3"/>
  <c r="AK4122" i="3"/>
  <c r="AL4122" i="3"/>
  <c r="AI4123" i="3"/>
  <c r="AJ4123" i="3"/>
  <c r="AK4123" i="3"/>
  <c r="AL4123" i="3"/>
  <c r="AI4124" i="3"/>
  <c r="AJ4124" i="3"/>
  <c r="AK4124" i="3"/>
  <c r="AL4124" i="3"/>
  <c r="AI4125" i="3"/>
  <c r="AJ4125" i="3"/>
  <c r="AK4125" i="3"/>
  <c r="AL4125" i="3"/>
  <c r="AI4126" i="3"/>
  <c r="AJ4126" i="3"/>
  <c r="AK4126" i="3"/>
  <c r="AL4126" i="3"/>
  <c r="AI4127" i="3"/>
  <c r="AJ4127" i="3"/>
  <c r="AK4127" i="3"/>
  <c r="AL4127" i="3"/>
  <c r="AI4128" i="3"/>
  <c r="AJ4128" i="3"/>
  <c r="AK4128" i="3"/>
  <c r="AL4128" i="3"/>
  <c r="AI4129" i="3"/>
  <c r="AJ4129" i="3"/>
  <c r="AK4129" i="3"/>
  <c r="AL4129" i="3"/>
  <c r="AI4130" i="3"/>
  <c r="AJ4130" i="3"/>
  <c r="AK4130" i="3"/>
  <c r="AL4130" i="3"/>
  <c r="AI4131" i="3"/>
  <c r="AJ4131" i="3"/>
  <c r="AK4131" i="3"/>
  <c r="AL4131" i="3"/>
  <c r="AI4132" i="3"/>
  <c r="AJ4132" i="3"/>
  <c r="AK4132" i="3"/>
  <c r="AL4132" i="3"/>
  <c r="AI4133" i="3"/>
  <c r="AJ4133" i="3"/>
  <c r="AK4133" i="3"/>
  <c r="AL4133" i="3"/>
  <c r="AI4134" i="3"/>
  <c r="AJ4134" i="3"/>
  <c r="AK4134" i="3"/>
  <c r="AL4134" i="3"/>
  <c r="AI4135" i="3"/>
  <c r="AJ4135" i="3"/>
  <c r="AK4135" i="3"/>
  <c r="AL4135" i="3"/>
  <c r="AI4136" i="3"/>
  <c r="AJ4136" i="3"/>
  <c r="AK4136" i="3"/>
  <c r="AL4136" i="3"/>
  <c r="AI4137" i="3"/>
  <c r="AJ4137" i="3"/>
  <c r="AK4137" i="3"/>
  <c r="AL4137" i="3"/>
  <c r="AI4138" i="3"/>
  <c r="AJ4138" i="3"/>
  <c r="AK4138" i="3"/>
  <c r="AL4138" i="3"/>
  <c r="AI4139" i="3"/>
  <c r="AJ4139" i="3"/>
  <c r="AK4139" i="3"/>
  <c r="AL4139" i="3"/>
  <c r="AI4140" i="3"/>
  <c r="AJ4140" i="3"/>
  <c r="AK4140" i="3"/>
  <c r="AL4140" i="3"/>
  <c r="AI4141" i="3"/>
  <c r="AJ4141" i="3"/>
  <c r="AK4141" i="3"/>
  <c r="AL4141" i="3"/>
  <c r="AI4142" i="3"/>
  <c r="AJ4142" i="3"/>
  <c r="AK4142" i="3"/>
  <c r="AL4142" i="3"/>
  <c r="AI4143" i="3"/>
  <c r="AJ4143" i="3"/>
  <c r="AK4143" i="3"/>
  <c r="AL4143" i="3"/>
  <c r="AI4144" i="3"/>
  <c r="AJ4144" i="3"/>
  <c r="AK4144" i="3"/>
  <c r="AL4144" i="3"/>
  <c r="AI4145" i="3"/>
  <c r="AJ4145" i="3"/>
  <c r="AK4145" i="3"/>
  <c r="AL4145" i="3"/>
  <c r="AI4146" i="3"/>
  <c r="AJ4146" i="3"/>
  <c r="AK4146" i="3"/>
  <c r="AL4146" i="3"/>
  <c r="AI4147" i="3"/>
  <c r="AJ4147" i="3"/>
  <c r="AK4147" i="3"/>
  <c r="AL4147" i="3"/>
  <c r="AI4148" i="3"/>
  <c r="AJ4148" i="3"/>
  <c r="AK4148" i="3"/>
  <c r="AL4148" i="3"/>
  <c r="AI4149" i="3"/>
  <c r="AJ4149" i="3"/>
  <c r="AK4149" i="3"/>
  <c r="AL4149" i="3"/>
  <c r="AI4150" i="3"/>
  <c r="AJ4150" i="3"/>
  <c r="AK4150" i="3"/>
  <c r="AL4150" i="3"/>
  <c r="AI4151" i="3"/>
  <c r="AJ4151" i="3"/>
  <c r="AK4151" i="3"/>
  <c r="AL4151" i="3"/>
  <c r="AI4152" i="3"/>
  <c r="AJ4152" i="3"/>
  <c r="AK4152" i="3"/>
  <c r="AL4152" i="3"/>
  <c r="AI4153" i="3"/>
  <c r="AJ4153" i="3"/>
  <c r="AK4153" i="3"/>
  <c r="AL4153" i="3"/>
  <c r="AI4154" i="3"/>
  <c r="AJ4154" i="3"/>
  <c r="AK4154" i="3"/>
  <c r="AL4154" i="3"/>
  <c r="AI4155" i="3"/>
  <c r="AJ4155" i="3"/>
  <c r="AK4155" i="3"/>
  <c r="AL4155" i="3"/>
  <c r="AI4156" i="3"/>
  <c r="AJ4156" i="3"/>
  <c r="AK4156" i="3"/>
  <c r="AL4156" i="3"/>
  <c r="AI4157" i="3"/>
  <c r="AJ4157" i="3"/>
  <c r="AK4157" i="3"/>
  <c r="AL4157" i="3"/>
  <c r="AI4158" i="3"/>
  <c r="AJ4158" i="3"/>
  <c r="AK4158" i="3"/>
  <c r="AL4158" i="3"/>
  <c r="AI4159" i="3"/>
  <c r="AJ4159" i="3"/>
  <c r="AK4159" i="3"/>
  <c r="AL4159" i="3"/>
  <c r="AI4160" i="3"/>
  <c r="AJ4160" i="3"/>
  <c r="AK4160" i="3"/>
  <c r="AL4160" i="3"/>
  <c r="AI4161" i="3"/>
  <c r="AJ4161" i="3"/>
  <c r="AK4161" i="3"/>
  <c r="AL4161" i="3"/>
  <c r="AI4162" i="3"/>
  <c r="AJ4162" i="3"/>
  <c r="AK4162" i="3"/>
  <c r="AL4162" i="3"/>
  <c r="AI4163" i="3"/>
  <c r="AJ4163" i="3"/>
  <c r="AK4163" i="3"/>
  <c r="AL4163" i="3"/>
  <c r="AI4164" i="3"/>
  <c r="AJ4164" i="3"/>
  <c r="AK4164" i="3"/>
  <c r="AL4164" i="3"/>
  <c r="AI4165" i="3"/>
  <c r="AJ4165" i="3"/>
  <c r="AK4165" i="3"/>
  <c r="AL4165" i="3"/>
  <c r="AI4166" i="3"/>
  <c r="AJ4166" i="3"/>
  <c r="AK4166" i="3"/>
  <c r="AL4166" i="3"/>
  <c r="AI4167" i="3"/>
  <c r="AJ4167" i="3"/>
  <c r="AK4167" i="3"/>
  <c r="AL4167" i="3"/>
  <c r="AI4168" i="3"/>
  <c r="AJ4168" i="3"/>
  <c r="AK4168" i="3"/>
  <c r="AL4168" i="3"/>
  <c r="AI4169" i="3"/>
  <c r="AJ4169" i="3"/>
  <c r="AK4169" i="3"/>
  <c r="AL4169" i="3"/>
  <c r="AI4170" i="3"/>
  <c r="AJ4170" i="3"/>
  <c r="AK4170" i="3"/>
  <c r="AL4170" i="3"/>
  <c r="AI4171" i="3"/>
  <c r="AJ4171" i="3"/>
  <c r="AK4171" i="3"/>
  <c r="AL4171" i="3"/>
  <c r="AI4172" i="3"/>
  <c r="AJ4172" i="3"/>
  <c r="AK4172" i="3"/>
  <c r="AL4172" i="3"/>
  <c r="AI4173" i="3"/>
  <c r="AJ4173" i="3"/>
  <c r="AK4173" i="3"/>
  <c r="AL4173" i="3"/>
  <c r="AI4174" i="3"/>
  <c r="AJ4174" i="3"/>
  <c r="AK4174" i="3"/>
  <c r="AL4174" i="3"/>
  <c r="AI4175" i="3"/>
  <c r="AJ4175" i="3"/>
  <c r="AK4175" i="3"/>
  <c r="AL4175" i="3"/>
  <c r="AI4176" i="3"/>
  <c r="AJ4176" i="3"/>
  <c r="AK4176" i="3"/>
  <c r="AL4176" i="3"/>
  <c r="AI4177" i="3"/>
  <c r="AJ4177" i="3"/>
  <c r="AK4177" i="3"/>
  <c r="AL4177" i="3"/>
  <c r="AI4178" i="3"/>
  <c r="AJ4178" i="3"/>
  <c r="AK4178" i="3"/>
  <c r="AL4178" i="3"/>
  <c r="AI4179" i="3"/>
  <c r="AJ4179" i="3"/>
  <c r="AK4179" i="3"/>
  <c r="AL4179" i="3"/>
  <c r="AI4180" i="3"/>
  <c r="AJ4180" i="3"/>
  <c r="AK4180" i="3"/>
  <c r="AL4180" i="3"/>
  <c r="AI4181" i="3"/>
  <c r="AJ4181" i="3"/>
  <c r="AK4181" i="3"/>
  <c r="AL4181" i="3"/>
  <c r="AI4182" i="3"/>
  <c r="AJ4182" i="3"/>
  <c r="AK4182" i="3"/>
  <c r="AL4182" i="3"/>
  <c r="AI4183" i="3"/>
  <c r="AJ4183" i="3"/>
  <c r="AK4183" i="3"/>
  <c r="AL4183" i="3"/>
  <c r="AI4184" i="3"/>
  <c r="AJ4184" i="3"/>
  <c r="AK4184" i="3"/>
  <c r="AL4184" i="3"/>
  <c r="AI4185" i="3"/>
  <c r="AJ4185" i="3"/>
  <c r="AK4185" i="3"/>
  <c r="AL4185" i="3"/>
  <c r="AI4186" i="3"/>
  <c r="AJ4186" i="3"/>
  <c r="AK4186" i="3"/>
  <c r="AL4186" i="3"/>
  <c r="AI4187" i="3"/>
  <c r="AJ4187" i="3"/>
  <c r="AK4187" i="3"/>
  <c r="AL4187" i="3"/>
  <c r="AI4188" i="3"/>
  <c r="AJ4188" i="3"/>
  <c r="AK4188" i="3"/>
  <c r="AL4188" i="3"/>
  <c r="AI4189" i="3"/>
  <c r="AJ4189" i="3"/>
  <c r="AK4189" i="3"/>
  <c r="AL4189" i="3"/>
  <c r="AI4190" i="3"/>
  <c r="AJ4190" i="3"/>
  <c r="AK4190" i="3"/>
  <c r="AL4190" i="3"/>
  <c r="AI4191" i="3"/>
  <c r="AJ4191" i="3"/>
  <c r="AK4191" i="3"/>
  <c r="AL4191" i="3"/>
  <c r="AI4192" i="3"/>
  <c r="AJ4192" i="3"/>
  <c r="AK4192" i="3"/>
  <c r="AL4192" i="3"/>
  <c r="AI4193" i="3"/>
  <c r="AJ4193" i="3"/>
  <c r="AK4193" i="3"/>
  <c r="AL4193" i="3"/>
  <c r="AI4194" i="3"/>
  <c r="AJ4194" i="3"/>
  <c r="AK4194" i="3"/>
  <c r="AL4194" i="3"/>
  <c r="AI4195" i="3"/>
  <c r="AJ4195" i="3"/>
  <c r="AK4195" i="3"/>
  <c r="AL4195" i="3"/>
  <c r="AI4196" i="3"/>
  <c r="AJ4196" i="3"/>
  <c r="AK4196" i="3"/>
  <c r="AL4196" i="3"/>
  <c r="AI4197" i="3"/>
  <c r="AJ4197" i="3"/>
  <c r="AK4197" i="3"/>
  <c r="AL4197" i="3"/>
  <c r="AI4198" i="3"/>
  <c r="AJ4198" i="3"/>
  <c r="AK4198" i="3"/>
  <c r="AL4198" i="3"/>
  <c r="AI4199" i="3"/>
  <c r="AJ4199" i="3"/>
  <c r="AK4199" i="3"/>
  <c r="AL4199" i="3"/>
  <c r="AI4200" i="3"/>
  <c r="AJ4200" i="3"/>
  <c r="AK4200" i="3"/>
  <c r="AL4200" i="3"/>
  <c r="AI4201" i="3"/>
  <c r="AJ4201" i="3"/>
  <c r="AK4201" i="3"/>
  <c r="AL4201" i="3"/>
  <c r="AI4202" i="3"/>
  <c r="AJ4202" i="3"/>
  <c r="AK4202" i="3"/>
  <c r="AL4202" i="3"/>
  <c r="AI4203" i="3"/>
  <c r="AJ4203" i="3"/>
  <c r="AK4203" i="3"/>
  <c r="AL4203" i="3"/>
  <c r="AI4204" i="3"/>
  <c r="AJ4204" i="3"/>
  <c r="AK4204" i="3"/>
  <c r="AL4204" i="3"/>
  <c r="AI4205" i="3"/>
  <c r="AJ4205" i="3"/>
  <c r="AK4205" i="3"/>
  <c r="AL4205" i="3"/>
  <c r="AI4206" i="3"/>
  <c r="AJ4206" i="3"/>
  <c r="AK4206" i="3"/>
  <c r="AL4206" i="3"/>
  <c r="AI4207" i="3"/>
  <c r="AJ4207" i="3"/>
  <c r="AK4207" i="3"/>
  <c r="AL4207" i="3"/>
  <c r="AI4208" i="3"/>
  <c r="AJ4208" i="3"/>
  <c r="AK4208" i="3"/>
  <c r="AL4208" i="3"/>
  <c r="AI4209" i="3"/>
  <c r="AJ4209" i="3"/>
  <c r="AK4209" i="3"/>
  <c r="AL4209" i="3"/>
  <c r="AI4210" i="3"/>
  <c r="AJ4210" i="3"/>
  <c r="AK4210" i="3"/>
  <c r="AL4210" i="3"/>
  <c r="AI4211" i="3"/>
  <c r="AJ4211" i="3"/>
  <c r="AK4211" i="3"/>
  <c r="AL4211" i="3"/>
  <c r="AI4212" i="3"/>
  <c r="AJ4212" i="3"/>
  <c r="AK4212" i="3"/>
  <c r="AL4212" i="3"/>
  <c r="AI4213" i="3"/>
  <c r="AJ4213" i="3"/>
  <c r="AK4213" i="3"/>
  <c r="AL4213" i="3"/>
  <c r="AI4214" i="3"/>
  <c r="AJ4214" i="3"/>
  <c r="AK4214" i="3"/>
  <c r="AL4214" i="3"/>
  <c r="AI4215" i="3"/>
  <c r="AJ4215" i="3"/>
  <c r="AK4215" i="3"/>
  <c r="AL4215" i="3"/>
  <c r="AI4216" i="3"/>
  <c r="AJ4216" i="3"/>
  <c r="AK4216" i="3"/>
  <c r="AL4216" i="3"/>
  <c r="AI4217" i="3"/>
  <c r="AJ4217" i="3"/>
  <c r="AK4217" i="3"/>
  <c r="AL4217" i="3"/>
  <c r="AI4218" i="3"/>
  <c r="AJ4218" i="3"/>
  <c r="AK4218" i="3"/>
  <c r="AL4218" i="3"/>
  <c r="AI4219" i="3"/>
  <c r="AJ4219" i="3"/>
  <c r="AK4219" i="3"/>
  <c r="AL4219" i="3"/>
  <c r="AI4220" i="3"/>
  <c r="AJ4220" i="3"/>
  <c r="AK4220" i="3"/>
  <c r="AL4220" i="3"/>
  <c r="AI4221" i="3"/>
  <c r="AJ4221" i="3"/>
  <c r="AK4221" i="3"/>
  <c r="AL4221" i="3"/>
  <c r="AI4222" i="3"/>
  <c r="AJ4222" i="3"/>
  <c r="AK4222" i="3"/>
  <c r="AL4222" i="3"/>
  <c r="AI4223" i="3"/>
  <c r="AJ4223" i="3"/>
  <c r="AK4223" i="3"/>
  <c r="AL4223" i="3"/>
  <c r="AI4224" i="3"/>
  <c r="AJ4224" i="3"/>
  <c r="AK4224" i="3"/>
  <c r="AL4224" i="3"/>
  <c r="AI4225" i="3"/>
  <c r="AJ4225" i="3"/>
  <c r="AK4225" i="3"/>
  <c r="AL4225" i="3"/>
  <c r="AI4226" i="3"/>
  <c r="AJ4226" i="3"/>
  <c r="AK4226" i="3"/>
  <c r="AL4226" i="3"/>
  <c r="AI4227" i="3"/>
  <c r="AJ4227" i="3"/>
  <c r="AK4227" i="3"/>
  <c r="AL4227" i="3"/>
  <c r="AI4228" i="3"/>
  <c r="AJ4228" i="3"/>
  <c r="AK4228" i="3"/>
  <c r="AL4228" i="3"/>
  <c r="AI4229" i="3"/>
  <c r="AJ4229" i="3"/>
  <c r="AK4229" i="3"/>
  <c r="AL4229" i="3"/>
  <c r="AI4230" i="3"/>
  <c r="AJ4230" i="3"/>
  <c r="AK4230" i="3"/>
  <c r="AL4230" i="3"/>
  <c r="AI4231" i="3"/>
  <c r="AJ4231" i="3"/>
  <c r="AK4231" i="3"/>
  <c r="AL4231" i="3"/>
  <c r="AI4232" i="3"/>
  <c r="AJ4232" i="3"/>
  <c r="AK4232" i="3"/>
  <c r="AL4232" i="3"/>
  <c r="AI4233" i="3"/>
  <c r="AJ4233" i="3"/>
  <c r="AK4233" i="3"/>
  <c r="AL4233" i="3"/>
  <c r="AI4234" i="3"/>
  <c r="AJ4234" i="3"/>
  <c r="AK4234" i="3"/>
  <c r="AL4234" i="3"/>
  <c r="AI4235" i="3"/>
  <c r="AJ4235" i="3"/>
  <c r="AK4235" i="3"/>
  <c r="AL4235" i="3"/>
  <c r="AI4236" i="3"/>
  <c r="AJ4236" i="3"/>
  <c r="AK4236" i="3"/>
  <c r="AL4236" i="3"/>
  <c r="AI4237" i="3"/>
  <c r="AJ4237" i="3"/>
  <c r="AK4237" i="3"/>
  <c r="AL4237" i="3"/>
  <c r="AI4238" i="3"/>
  <c r="AJ4238" i="3"/>
  <c r="AK4238" i="3"/>
  <c r="AL4238" i="3"/>
  <c r="AI4239" i="3"/>
  <c r="AJ4239" i="3"/>
  <c r="AK4239" i="3"/>
  <c r="AL4239" i="3"/>
  <c r="AI4240" i="3"/>
  <c r="AJ4240" i="3"/>
  <c r="AK4240" i="3"/>
  <c r="AL4240" i="3"/>
  <c r="AI4241" i="3"/>
  <c r="AJ4241" i="3"/>
  <c r="AK4241" i="3"/>
  <c r="AL4241" i="3"/>
  <c r="AI4242" i="3"/>
  <c r="AJ4242" i="3"/>
  <c r="AK4242" i="3"/>
  <c r="AL4242" i="3"/>
  <c r="AI4243" i="3"/>
  <c r="AJ4243" i="3"/>
  <c r="AK4243" i="3"/>
  <c r="AL4243" i="3"/>
  <c r="AI4244" i="3"/>
  <c r="AJ4244" i="3"/>
  <c r="AK4244" i="3"/>
  <c r="AL4244" i="3"/>
  <c r="AI4245" i="3"/>
  <c r="AJ4245" i="3"/>
  <c r="AK4245" i="3"/>
  <c r="AL4245" i="3"/>
  <c r="AI4246" i="3"/>
  <c r="AJ4246" i="3"/>
  <c r="AK4246" i="3"/>
  <c r="AL4246" i="3"/>
  <c r="AI4247" i="3"/>
  <c r="AJ4247" i="3"/>
  <c r="AK4247" i="3"/>
  <c r="AL4247" i="3"/>
  <c r="AI4248" i="3"/>
  <c r="AJ4248" i="3"/>
  <c r="AK4248" i="3"/>
  <c r="AL4248" i="3"/>
  <c r="AI4249" i="3"/>
  <c r="AJ4249" i="3"/>
  <c r="AK4249" i="3"/>
  <c r="AL4249" i="3"/>
  <c r="AI4250" i="3"/>
  <c r="AJ4250" i="3"/>
  <c r="AK4250" i="3"/>
  <c r="AL4250" i="3"/>
  <c r="AI4251" i="3"/>
  <c r="AJ4251" i="3"/>
  <c r="AK4251" i="3"/>
  <c r="AL4251" i="3"/>
  <c r="AI4252" i="3"/>
  <c r="AJ4252" i="3"/>
  <c r="AK4252" i="3"/>
  <c r="AL4252" i="3"/>
  <c r="AI4253" i="3"/>
  <c r="AJ4253" i="3"/>
  <c r="AK4253" i="3"/>
  <c r="AL4253" i="3"/>
  <c r="AI4254" i="3"/>
  <c r="AJ4254" i="3"/>
  <c r="AK4254" i="3"/>
  <c r="AL4254" i="3"/>
  <c r="AI4255" i="3"/>
  <c r="AJ4255" i="3"/>
  <c r="AK4255" i="3"/>
  <c r="AL4255" i="3"/>
  <c r="AI4256" i="3"/>
  <c r="AJ4256" i="3"/>
  <c r="AK4256" i="3"/>
  <c r="AL4256" i="3"/>
  <c r="AI4257" i="3"/>
  <c r="AJ4257" i="3"/>
  <c r="AK4257" i="3"/>
  <c r="AL4257" i="3"/>
  <c r="AI4258" i="3"/>
  <c r="AJ4258" i="3"/>
  <c r="AK4258" i="3"/>
  <c r="AL4258" i="3"/>
  <c r="AI4259" i="3"/>
  <c r="AJ4259" i="3"/>
  <c r="AK4259" i="3"/>
  <c r="AL4259" i="3"/>
  <c r="AI4260" i="3"/>
  <c r="AJ4260" i="3"/>
  <c r="AK4260" i="3"/>
  <c r="AL4260" i="3"/>
  <c r="AI4261" i="3"/>
  <c r="AJ4261" i="3"/>
  <c r="AK4261" i="3"/>
  <c r="AL4261" i="3"/>
  <c r="AI4262" i="3"/>
  <c r="AJ4262" i="3"/>
  <c r="AK4262" i="3"/>
  <c r="AL4262" i="3"/>
  <c r="AI4263" i="3"/>
  <c r="AJ4263" i="3"/>
  <c r="AK4263" i="3"/>
  <c r="AL4263" i="3"/>
  <c r="AI4264" i="3"/>
  <c r="AJ4264" i="3"/>
  <c r="AK4264" i="3"/>
  <c r="AL4264" i="3"/>
  <c r="AI4265" i="3"/>
  <c r="AJ4265" i="3"/>
  <c r="AK4265" i="3"/>
  <c r="AL4265" i="3"/>
  <c r="AI4266" i="3"/>
  <c r="AJ4266" i="3"/>
  <c r="AK4266" i="3"/>
  <c r="AL4266" i="3"/>
  <c r="AI4267" i="3"/>
  <c r="AJ4267" i="3"/>
  <c r="AK4267" i="3"/>
  <c r="AL4267" i="3"/>
  <c r="AI4268" i="3"/>
  <c r="AJ4268" i="3"/>
  <c r="AK4268" i="3"/>
  <c r="AL4268" i="3"/>
  <c r="AI4269" i="3"/>
  <c r="AJ4269" i="3"/>
  <c r="AK4269" i="3"/>
  <c r="AL4269" i="3"/>
  <c r="AI4270" i="3"/>
  <c r="AJ4270" i="3"/>
  <c r="AK4270" i="3"/>
  <c r="AL4270" i="3"/>
  <c r="AI4271" i="3"/>
  <c r="AJ4271" i="3"/>
  <c r="AK4271" i="3"/>
  <c r="AL4271" i="3"/>
  <c r="AI4272" i="3"/>
  <c r="AJ4272" i="3"/>
  <c r="AK4272" i="3"/>
  <c r="AL4272" i="3"/>
  <c r="AI4273" i="3"/>
  <c r="AJ4273" i="3"/>
  <c r="AK4273" i="3"/>
  <c r="AL4273" i="3"/>
  <c r="AI4274" i="3"/>
  <c r="AJ4274" i="3"/>
  <c r="AK4274" i="3"/>
  <c r="AL4274" i="3"/>
  <c r="AI4275" i="3"/>
  <c r="AJ4275" i="3"/>
  <c r="AK4275" i="3"/>
  <c r="AL4275" i="3"/>
  <c r="AI4276" i="3"/>
  <c r="AJ4276" i="3"/>
  <c r="AK4276" i="3"/>
  <c r="AL4276" i="3"/>
  <c r="AI4277" i="3"/>
  <c r="AJ4277" i="3"/>
  <c r="AK4277" i="3"/>
  <c r="AL4277" i="3"/>
  <c r="AI4278" i="3"/>
  <c r="AJ4278" i="3"/>
  <c r="AK4278" i="3"/>
  <c r="AL4278" i="3"/>
  <c r="AI4279" i="3"/>
  <c r="AJ4279" i="3"/>
  <c r="AK4279" i="3"/>
  <c r="AL4279" i="3"/>
  <c r="AI4280" i="3"/>
  <c r="AJ4280" i="3"/>
  <c r="AK4280" i="3"/>
  <c r="AL4280" i="3"/>
  <c r="AI4281" i="3"/>
  <c r="AJ4281" i="3"/>
  <c r="AK4281" i="3"/>
  <c r="AL4281" i="3"/>
  <c r="AI4282" i="3"/>
  <c r="AJ4282" i="3"/>
  <c r="AK4282" i="3"/>
  <c r="AL4282" i="3"/>
  <c r="AI4283" i="3"/>
  <c r="AJ4283" i="3"/>
  <c r="AK4283" i="3"/>
  <c r="AL4283" i="3"/>
  <c r="AI4284" i="3"/>
  <c r="AJ4284" i="3"/>
  <c r="AK4284" i="3"/>
  <c r="AL4284" i="3"/>
  <c r="AI4285" i="3"/>
  <c r="AJ4285" i="3"/>
  <c r="AK4285" i="3"/>
  <c r="AL4285" i="3"/>
  <c r="AI4286" i="3"/>
  <c r="AJ4286" i="3"/>
  <c r="AK4286" i="3"/>
  <c r="AL4286" i="3"/>
  <c r="AI4287" i="3"/>
  <c r="AJ4287" i="3"/>
  <c r="AK4287" i="3"/>
  <c r="AL4287" i="3"/>
  <c r="AI4288" i="3"/>
  <c r="AJ4288" i="3"/>
  <c r="AK4288" i="3"/>
  <c r="AL4288" i="3"/>
  <c r="AI4289" i="3"/>
  <c r="AJ4289" i="3"/>
  <c r="AK4289" i="3"/>
  <c r="AL4289" i="3"/>
  <c r="AI4290" i="3"/>
  <c r="AJ4290" i="3"/>
  <c r="AK4290" i="3"/>
  <c r="AL4290" i="3"/>
  <c r="AI4291" i="3"/>
  <c r="AJ4291" i="3"/>
  <c r="AK4291" i="3"/>
  <c r="AL4291" i="3"/>
  <c r="AI4292" i="3"/>
  <c r="AJ4292" i="3"/>
  <c r="AK4292" i="3"/>
  <c r="AL4292" i="3"/>
  <c r="AI4293" i="3"/>
  <c r="AJ4293" i="3"/>
  <c r="AK4293" i="3"/>
  <c r="AL4293" i="3"/>
  <c r="AI4294" i="3"/>
  <c r="AJ4294" i="3"/>
  <c r="AK4294" i="3"/>
  <c r="AL4294" i="3"/>
  <c r="AI4295" i="3"/>
  <c r="AJ4295" i="3"/>
  <c r="AK4295" i="3"/>
  <c r="AL4295" i="3"/>
  <c r="AI4296" i="3"/>
  <c r="AJ4296" i="3"/>
  <c r="AK4296" i="3"/>
  <c r="AL4296" i="3"/>
  <c r="AI4297" i="3"/>
  <c r="AJ4297" i="3"/>
  <c r="AK4297" i="3"/>
  <c r="AL4297" i="3"/>
  <c r="AI4298" i="3"/>
  <c r="AJ4298" i="3"/>
  <c r="AK4298" i="3"/>
  <c r="AL4298" i="3"/>
  <c r="AI4299" i="3"/>
  <c r="AJ4299" i="3"/>
  <c r="AK4299" i="3"/>
  <c r="AL4299" i="3"/>
  <c r="AI4300" i="3"/>
  <c r="AJ4300" i="3"/>
  <c r="AK4300" i="3"/>
  <c r="AL4300" i="3"/>
  <c r="AI4301" i="3"/>
  <c r="AJ4301" i="3"/>
  <c r="AK4301" i="3"/>
  <c r="AL4301" i="3"/>
  <c r="AI4302" i="3"/>
  <c r="AJ4302" i="3"/>
  <c r="AK4302" i="3"/>
  <c r="AL4302" i="3"/>
  <c r="AI4303" i="3"/>
  <c r="AJ4303" i="3"/>
  <c r="AK4303" i="3"/>
  <c r="AL4303" i="3"/>
  <c r="AI4304" i="3"/>
  <c r="AJ4304" i="3"/>
  <c r="AK4304" i="3"/>
  <c r="AL4304" i="3"/>
  <c r="AI4305" i="3"/>
  <c r="AJ4305" i="3"/>
  <c r="AK4305" i="3"/>
  <c r="AL4305" i="3"/>
  <c r="AI4306" i="3"/>
  <c r="AJ4306" i="3"/>
  <c r="AK4306" i="3"/>
  <c r="AL4306" i="3"/>
  <c r="AI4307" i="3"/>
  <c r="AJ4307" i="3"/>
  <c r="AK4307" i="3"/>
  <c r="AL4307" i="3"/>
  <c r="AI4308" i="3"/>
  <c r="AJ4308" i="3"/>
  <c r="AK4308" i="3"/>
  <c r="AL4308" i="3"/>
  <c r="AI4309" i="3"/>
  <c r="AJ4309" i="3"/>
  <c r="AK4309" i="3"/>
  <c r="AL4309" i="3"/>
  <c r="AI4310" i="3"/>
  <c r="AJ4310" i="3"/>
  <c r="AK4310" i="3"/>
  <c r="AL4310" i="3"/>
  <c r="AI4311" i="3"/>
  <c r="AJ4311" i="3"/>
  <c r="AK4311" i="3"/>
  <c r="AL4311" i="3"/>
  <c r="AI4312" i="3"/>
  <c r="AJ4312" i="3"/>
  <c r="AK4312" i="3"/>
  <c r="AL4312" i="3"/>
  <c r="AI4313" i="3"/>
  <c r="AJ4313" i="3"/>
  <c r="AK4313" i="3"/>
  <c r="AL4313" i="3"/>
  <c r="AI4314" i="3"/>
  <c r="AJ4314" i="3"/>
  <c r="AK4314" i="3"/>
  <c r="AL4314" i="3"/>
  <c r="AI4315" i="3"/>
  <c r="AJ4315" i="3"/>
  <c r="AK4315" i="3"/>
  <c r="AL4315" i="3"/>
  <c r="AI4316" i="3"/>
  <c r="AJ4316" i="3"/>
  <c r="AK4316" i="3"/>
  <c r="AL4316" i="3"/>
  <c r="AI4317" i="3"/>
  <c r="AJ4317" i="3"/>
  <c r="AK4317" i="3"/>
  <c r="AL4317" i="3"/>
  <c r="AI4318" i="3"/>
  <c r="AJ4318" i="3"/>
  <c r="AK4318" i="3"/>
  <c r="AL4318" i="3"/>
  <c r="AI4319" i="3"/>
  <c r="AJ4319" i="3"/>
  <c r="AK4319" i="3"/>
  <c r="AL4319" i="3"/>
  <c r="AI4320" i="3"/>
  <c r="AJ4320" i="3"/>
  <c r="AK4320" i="3"/>
  <c r="AL4320" i="3"/>
  <c r="AI4321" i="3"/>
  <c r="AJ4321" i="3"/>
  <c r="AK4321" i="3"/>
  <c r="AL4321" i="3"/>
  <c r="AI4322" i="3"/>
  <c r="AJ4322" i="3"/>
  <c r="AK4322" i="3"/>
  <c r="AL4322" i="3"/>
  <c r="AI4323" i="3"/>
  <c r="AJ4323" i="3"/>
  <c r="AK4323" i="3"/>
  <c r="AL4323" i="3"/>
  <c r="AI4324" i="3"/>
  <c r="AJ4324" i="3"/>
  <c r="AK4324" i="3"/>
  <c r="AL4324" i="3"/>
  <c r="AI4325" i="3"/>
  <c r="AJ4325" i="3"/>
  <c r="AK4325" i="3"/>
  <c r="AL4325" i="3"/>
  <c r="AI4326" i="3"/>
  <c r="AJ4326" i="3"/>
  <c r="AK4326" i="3"/>
  <c r="AL4326" i="3"/>
  <c r="AI4327" i="3"/>
  <c r="AJ4327" i="3"/>
  <c r="AK4327" i="3"/>
  <c r="AL4327" i="3"/>
  <c r="AI4328" i="3"/>
  <c r="AJ4328" i="3"/>
  <c r="AK4328" i="3"/>
  <c r="AL4328" i="3"/>
  <c r="AI4329" i="3"/>
  <c r="AJ4329" i="3"/>
  <c r="AK4329" i="3"/>
  <c r="AL4329" i="3"/>
  <c r="AI4330" i="3"/>
  <c r="AJ4330" i="3"/>
  <c r="AK4330" i="3"/>
  <c r="AL4330" i="3"/>
  <c r="AI4331" i="3"/>
  <c r="AJ4331" i="3"/>
  <c r="AK4331" i="3"/>
  <c r="AL4331" i="3"/>
  <c r="AI4332" i="3"/>
  <c r="AJ4332" i="3"/>
  <c r="AK4332" i="3"/>
  <c r="AL4332" i="3"/>
  <c r="AI4333" i="3"/>
  <c r="AJ4333" i="3"/>
  <c r="AK4333" i="3"/>
  <c r="AL4333" i="3"/>
  <c r="AI4334" i="3"/>
  <c r="AJ4334" i="3"/>
  <c r="AK4334" i="3"/>
  <c r="AL4334" i="3"/>
  <c r="AI4335" i="3"/>
  <c r="AJ4335" i="3"/>
  <c r="AK4335" i="3"/>
  <c r="AL4335" i="3"/>
  <c r="AI4336" i="3"/>
  <c r="AJ4336" i="3"/>
  <c r="AK4336" i="3"/>
  <c r="AL4336" i="3"/>
  <c r="AI4337" i="3"/>
  <c r="AJ4337" i="3"/>
  <c r="AK4337" i="3"/>
  <c r="AL4337" i="3"/>
  <c r="AI4338" i="3"/>
  <c r="AJ4338" i="3"/>
  <c r="AK4338" i="3"/>
  <c r="AL4338" i="3"/>
  <c r="AI4339" i="3"/>
  <c r="AJ4339" i="3"/>
  <c r="AK4339" i="3"/>
  <c r="AL4339" i="3"/>
  <c r="AI4340" i="3"/>
  <c r="AJ4340" i="3"/>
  <c r="AK4340" i="3"/>
  <c r="AL4340" i="3"/>
  <c r="AI4341" i="3"/>
  <c r="AJ4341" i="3"/>
  <c r="AK4341" i="3"/>
  <c r="AL4341" i="3"/>
  <c r="AI4342" i="3"/>
  <c r="AJ4342" i="3"/>
  <c r="AK4342" i="3"/>
  <c r="AL4342" i="3"/>
  <c r="AI4343" i="3"/>
  <c r="AJ4343" i="3"/>
  <c r="AK4343" i="3"/>
  <c r="AL4343" i="3"/>
  <c r="AI4344" i="3"/>
  <c r="AJ4344" i="3"/>
  <c r="AK4344" i="3"/>
  <c r="AL4344" i="3"/>
  <c r="AI4345" i="3"/>
  <c r="AJ4345" i="3"/>
  <c r="AK4345" i="3"/>
  <c r="AL4345" i="3"/>
  <c r="AI4346" i="3"/>
  <c r="AJ4346" i="3"/>
  <c r="AK4346" i="3"/>
  <c r="AL4346" i="3"/>
  <c r="AI4347" i="3"/>
  <c r="AJ4347" i="3"/>
  <c r="AK4347" i="3"/>
  <c r="AL4347" i="3"/>
  <c r="AI4348" i="3"/>
  <c r="AJ4348" i="3"/>
  <c r="AK4348" i="3"/>
  <c r="AL4348" i="3"/>
  <c r="AI4349" i="3"/>
  <c r="AJ4349" i="3"/>
  <c r="AK4349" i="3"/>
  <c r="AL4349" i="3"/>
  <c r="AI4350" i="3"/>
  <c r="AJ4350" i="3"/>
  <c r="AK4350" i="3"/>
  <c r="AL4350" i="3"/>
  <c r="AI4351" i="3"/>
  <c r="AJ4351" i="3"/>
  <c r="AK4351" i="3"/>
  <c r="AL4351" i="3"/>
  <c r="AI4352" i="3"/>
  <c r="AJ4352" i="3"/>
  <c r="AK4352" i="3"/>
  <c r="AL4352" i="3"/>
  <c r="AI4353" i="3"/>
  <c r="AJ4353" i="3"/>
  <c r="AK4353" i="3"/>
  <c r="AL4353" i="3"/>
  <c r="AI4354" i="3"/>
  <c r="AJ4354" i="3"/>
  <c r="AK4354" i="3"/>
  <c r="AL4354" i="3"/>
  <c r="AI4355" i="3"/>
  <c r="AJ4355" i="3"/>
  <c r="AK4355" i="3"/>
  <c r="AL4355" i="3"/>
  <c r="AI4356" i="3"/>
  <c r="AJ4356" i="3"/>
  <c r="AK4356" i="3"/>
  <c r="AL4356" i="3"/>
  <c r="AI4357" i="3"/>
  <c r="AJ4357" i="3"/>
  <c r="AK4357" i="3"/>
  <c r="AL4357" i="3"/>
  <c r="AI4358" i="3"/>
  <c r="AJ4358" i="3"/>
  <c r="AK4358" i="3"/>
  <c r="AL4358" i="3"/>
  <c r="AI4359" i="3"/>
  <c r="AJ4359" i="3"/>
  <c r="AK4359" i="3"/>
  <c r="AL4359" i="3"/>
  <c r="AI4360" i="3"/>
  <c r="AJ4360" i="3"/>
  <c r="AK4360" i="3"/>
  <c r="AL4360" i="3"/>
  <c r="AI4361" i="3"/>
  <c r="AJ4361" i="3"/>
  <c r="AK4361" i="3"/>
  <c r="AL4361" i="3"/>
  <c r="AI4362" i="3"/>
  <c r="AJ4362" i="3"/>
  <c r="AK4362" i="3"/>
  <c r="AL4362" i="3"/>
  <c r="AI4363" i="3"/>
  <c r="AJ4363" i="3"/>
  <c r="AK4363" i="3"/>
  <c r="AL4363" i="3"/>
  <c r="AI4364" i="3"/>
  <c r="AJ4364" i="3"/>
  <c r="AK4364" i="3"/>
  <c r="AL4364" i="3"/>
  <c r="AI4365" i="3"/>
  <c r="AJ4365" i="3"/>
  <c r="AK4365" i="3"/>
  <c r="AL4365" i="3"/>
  <c r="AI4366" i="3"/>
  <c r="AJ4366" i="3"/>
  <c r="AK4366" i="3"/>
  <c r="AL4366" i="3"/>
  <c r="AI4367" i="3"/>
  <c r="AJ4367" i="3"/>
  <c r="AK4367" i="3"/>
  <c r="AL4367" i="3"/>
  <c r="AI4368" i="3"/>
  <c r="AJ4368" i="3"/>
  <c r="AK4368" i="3"/>
  <c r="AL4368" i="3"/>
  <c r="AI4369" i="3"/>
  <c r="AJ4369" i="3"/>
  <c r="AK4369" i="3"/>
  <c r="AL4369" i="3"/>
  <c r="AI4370" i="3"/>
  <c r="AJ4370" i="3"/>
  <c r="AK4370" i="3"/>
  <c r="AL4370" i="3"/>
  <c r="AI4371" i="3"/>
  <c r="AJ4371" i="3"/>
  <c r="AK4371" i="3"/>
  <c r="AL4371" i="3"/>
  <c r="AI4372" i="3"/>
  <c r="AJ4372" i="3"/>
  <c r="AK4372" i="3"/>
  <c r="AL4372" i="3"/>
  <c r="AI4373" i="3"/>
  <c r="AJ4373" i="3"/>
  <c r="AK4373" i="3"/>
  <c r="AL4373" i="3"/>
  <c r="AI4374" i="3"/>
  <c r="AJ4374" i="3"/>
  <c r="AK4374" i="3"/>
  <c r="AL4374" i="3"/>
  <c r="AI4375" i="3"/>
  <c r="AJ4375" i="3"/>
  <c r="AK4375" i="3"/>
  <c r="AL4375" i="3"/>
  <c r="AI4376" i="3"/>
  <c r="AJ4376" i="3"/>
  <c r="AK4376" i="3"/>
  <c r="AL4376" i="3"/>
  <c r="AI4377" i="3"/>
  <c r="AJ4377" i="3"/>
  <c r="AK4377" i="3"/>
  <c r="AL4377" i="3"/>
  <c r="AI4378" i="3"/>
  <c r="AJ4378" i="3"/>
  <c r="AK4378" i="3"/>
  <c r="AL4378" i="3"/>
  <c r="AI4379" i="3"/>
  <c r="AJ4379" i="3"/>
  <c r="AK4379" i="3"/>
  <c r="AL4379" i="3"/>
  <c r="AI4380" i="3"/>
  <c r="AJ4380" i="3"/>
  <c r="AK4380" i="3"/>
  <c r="AL4380" i="3"/>
  <c r="AI4381" i="3"/>
  <c r="AJ4381" i="3"/>
  <c r="AK4381" i="3"/>
  <c r="AL4381" i="3"/>
  <c r="AI4382" i="3"/>
  <c r="AJ4382" i="3"/>
  <c r="AK4382" i="3"/>
  <c r="AL4382" i="3"/>
  <c r="AI4383" i="3"/>
  <c r="AJ4383" i="3"/>
  <c r="AK4383" i="3"/>
  <c r="AL4383" i="3"/>
  <c r="AI4384" i="3"/>
  <c r="AJ4384" i="3"/>
  <c r="AK4384" i="3"/>
  <c r="AL4384" i="3"/>
  <c r="AI4385" i="3"/>
  <c r="AJ4385" i="3"/>
  <c r="AK4385" i="3"/>
  <c r="AL4385" i="3"/>
  <c r="AI4386" i="3"/>
  <c r="AJ4386" i="3"/>
  <c r="AK4386" i="3"/>
  <c r="AL4386" i="3"/>
  <c r="AI4387" i="3"/>
  <c r="AJ4387" i="3"/>
  <c r="AK4387" i="3"/>
  <c r="AL4387" i="3"/>
  <c r="AI4388" i="3"/>
  <c r="AJ4388" i="3"/>
  <c r="AK4388" i="3"/>
  <c r="AL4388" i="3"/>
  <c r="AI4389" i="3"/>
  <c r="AJ4389" i="3"/>
  <c r="AK4389" i="3"/>
  <c r="AL4389" i="3"/>
  <c r="AI4390" i="3"/>
  <c r="AJ4390" i="3"/>
  <c r="AK4390" i="3"/>
  <c r="AL4390" i="3"/>
  <c r="AI4391" i="3"/>
  <c r="AJ4391" i="3"/>
  <c r="AK4391" i="3"/>
  <c r="AL4391" i="3"/>
  <c r="AI4392" i="3"/>
  <c r="AJ4392" i="3"/>
  <c r="AK4392" i="3"/>
  <c r="AL4392" i="3"/>
  <c r="AI4393" i="3"/>
  <c r="AJ4393" i="3"/>
  <c r="AK4393" i="3"/>
  <c r="AL4393" i="3"/>
  <c r="AI4394" i="3"/>
  <c r="AJ4394" i="3"/>
  <c r="AK4394" i="3"/>
  <c r="AL4394" i="3"/>
  <c r="AI4395" i="3"/>
  <c r="AJ4395" i="3"/>
  <c r="AK4395" i="3"/>
  <c r="AL4395" i="3"/>
  <c r="AI4396" i="3"/>
  <c r="AJ4396" i="3"/>
  <c r="AK4396" i="3"/>
  <c r="AL4396" i="3"/>
  <c r="AI4397" i="3"/>
  <c r="AJ4397" i="3"/>
  <c r="AK4397" i="3"/>
  <c r="AL4397" i="3"/>
  <c r="AI4398" i="3"/>
  <c r="AJ4398" i="3"/>
  <c r="AK4398" i="3"/>
  <c r="AL4398" i="3"/>
  <c r="AI4399" i="3"/>
  <c r="AJ4399" i="3"/>
  <c r="AK4399" i="3"/>
  <c r="AL4399" i="3"/>
  <c r="AI4400" i="3"/>
  <c r="AJ4400" i="3"/>
  <c r="AK4400" i="3"/>
  <c r="AL4400" i="3"/>
  <c r="AI4401" i="3"/>
  <c r="AJ4401" i="3"/>
  <c r="AK4401" i="3"/>
  <c r="AL4401" i="3"/>
  <c r="AI4402" i="3"/>
  <c r="AJ4402" i="3"/>
  <c r="AK4402" i="3"/>
  <c r="AL4402" i="3"/>
  <c r="AI4403" i="3"/>
  <c r="AJ4403" i="3"/>
  <c r="AK4403" i="3"/>
  <c r="AL4403" i="3"/>
  <c r="AI4404" i="3"/>
  <c r="AJ4404" i="3"/>
  <c r="AK4404" i="3"/>
  <c r="AL4404" i="3"/>
  <c r="AI4405" i="3"/>
  <c r="AJ4405" i="3"/>
  <c r="AK4405" i="3"/>
  <c r="AL4405" i="3"/>
  <c r="AI4406" i="3"/>
  <c r="AJ4406" i="3"/>
  <c r="AK4406" i="3"/>
  <c r="AL4406" i="3"/>
  <c r="AI4407" i="3"/>
  <c r="AJ4407" i="3"/>
  <c r="AK4407" i="3"/>
  <c r="AL4407" i="3"/>
  <c r="AI4408" i="3"/>
  <c r="AJ4408" i="3"/>
  <c r="AK4408" i="3"/>
  <c r="AL4408" i="3"/>
  <c r="AI4409" i="3"/>
  <c r="AJ4409" i="3"/>
  <c r="AK4409" i="3"/>
  <c r="AL4409" i="3"/>
  <c r="AI4410" i="3"/>
  <c r="AJ4410" i="3"/>
  <c r="AK4410" i="3"/>
  <c r="AL4410" i="3"/>
  <c r="AI4411" i="3"/>
  <c r="AJ4411" i="3"/>
  <c r="AK4411" i="3"/>
  <c r="AL4411" i="3"/>
  <c r="AI4412" i="3"/>
  <c r="AJ4412" i="3"/>
  <c r="AK4412" i="3"/>
  <c r="AL4412" i="3"/>
  <c r="AI4413" i="3"/>
  <c r="AJ4413" i="3"/>
  <c r="AK4413" i="3"/>
  <c r="AL4413" i="3"/>
  <c r="AI4414" i="3"/>
  <c r="AJ4414" i="3"/>
  <c r="AK4414" i="3"/>
  <c r="AL4414" i="3"/>
  <c r="AI4415" i="3"/>
  <c r="AJ4415" i="3"/>
  <c r="AK4415" i="3"/>
  <c r="AL4415" i="3"/>
  <c r="AI4416" i="3"/>
  <c r="AJ4416" i="3"/>
  <c r="AK4416" i="3"/>
  <c r="AL4416" i="3"/>
  <c r="AI4417" i="3"/>
  <c r="AJ4417" i="3"/>
  <c r="AK4417" i="3"/>
  <c r="AL4417" i="3"/>
  <c r="AI4418" i="3"/>
  <c r="AJ4418" i="3"/>
  <c r="AK4418" i="3"/>
  <c r="AL4418" i="3"/>
  <c r="AI4419" i="3"/>
  <c r="AJ4419" i="3"/>
  <c r="AK4419" i="3"/>
  <c r="AL4419" i="3"/>
  <c r="AI4420" i="3"/>
  <c r="AJ4420" i="3"/>
  <c r="AK4420" i="3"/>
  <c r="AL4420" i="3"/>
  <c r="AI4421" i="3"/>
  <c r="AJ4421" i="3"/>
  <c r="AK4421" i="3"/>
  <c r="AL4421" i="3"/>
  <c r="AI4422" i="3"/>
  <c r="AJ4422" i="3"/>
  <c r="AK4422" i="3"/>
  <c r="AL4422" i="3"/>
  <c r="AI4423" i="3"/>
  <c r="AJ4423" i="3"/>
  <c r="AK4423" i="3"/>
  <c r="AL4423" i="3"/>
  <c r="AI4424" i="3"/>
  <c r="AJ4424" i="3"/>
  <c r="AK4424" i="3"/>
  <c r="AL4424" i="3"/>
  <c r="AI4425" i="3"/>
  <c r="AJ4425" i="3"/>
  <c r="AK4425" i="3"/>
  <c r="AL4425" i="3"/>
  <c r="AI4426" i="3"/>
  <c r="AJ4426" i="3"/>
  <c r="AK4426" i="3"/>
  <c r="AL4426" i="3"/>
  <c r="AI4427" i="3"/>
  <c r="AJ4427" i="3"/>
  <c r="AK4427" i="3"/>
  <c r="AL4427" i="3"/>
  <c r="AI4428" i="3"/>
  <c r="AJ4428" i="3"/>
  <c r="AK4428" i="3"/>
  <c r="AL4428" i="3"/>
  <c r="AI4429" i="3"/>
  <c r="AJ4429" i="3"/>
  <c r="AK4429" i="3"/>
  <c r="AL4429" i="3"/>
  <c r="AI4430" i="3"/>
  <c r="AJ4430" i="3"/>
  <c r="AK4430" i="3"/>
  <c r="AL4430" i="3"/>
  <c r="AI4431" i="3"/>
  <c r="AJ4431" i="3"/>
  <c r="AK4431" i="3"/>
  <c r="AL4431" i="3"/>
  <c r="AI4432" i="3"/>
  <c r="AJ4432" i="3"/>
  <c r="AK4432" i="3"/>
  <c r="AL4432" i="3"/>
  <c r="AI4433" i="3"/>
  <c r="AJ4433" i="3"/>
  <c r="AK4433" i="3"/>
  <c r="AL4433" i="3"/>
  <c r="AI4434" i="3"/>
  <c r="AJ4434" i="3"/>
  <c r="AK4434" i="3"/>
  <c r="AL4434" i="3"/>
  <c r="AI4435" i="3"/>
  <c r="AJ4435" i="3"/>
  <c r="AK4435" i="3"/>
  <c r="AL4435" i="3"/>
  <c r="AI4436" i="3"/>
  <c r="AJ4436" i="3"/>
  <c r="AK4436" i="3"/>
  <c r="AL4436" i="3"/>
  <c r="AI4437" i="3"/>
  <c r="AJ4437" i="3"/>
  <c r="AK4437" i="3"/>
  <c r="AL4437" i="3"/>
  <c r="AI4438" i="3"/>
  <c r="AJ4438" i="3"/>
  <c r="AK4438" i="3"/>
  <c r="AL4438" i="3"/>
  <c r="AI4439" i="3"/>
  <c r="AJ4439" i="3"/>
  <c r="AK4439" i="3"/>
  <c r="AL4439" i="3"/>
  <c r="AI4440" i="3"/>
  <c r="AJ4440" i="3"/>
  <c r="AK4440" i="3"/>
  <c r="AL4440" i="3"/>
  <c r="AI4441" i="3"/>
  <c r="AJ4441" i="3"/>
  <c r="AK4441" i="3"/>
  <c r="AL4441" i="3"/>
  <c r="AI4442" i="3"/>
  <c r="AJ4442" i="3"/>
  <c r="AK4442" i="3"/>
  <c r="AL4442" i="3"/>
  <c r="AI4443" i="3"/>
  <c r="AJ4443" i="3"/>
  <c r="AK4443" i="3"/>
  <c r="AL4443" i="3"/>
  <c r="AI4444" i="3"/>
  <c r="AJ4444" i="3"/>
  <c r="AK4444" i="3"/>
  <c r="AL4444" i="3"/>
  <c r="AI4445" i="3"/>
  <c r="AJ4445" i="3"/>
  <c r="AK4445" i="3"/>
  <c r="AL4445" i="3"/>
  <c r="AI4446" i="3"/>
  <c r="AJ4446" i="3"/>
  <c r="AK4446" i="3"/>
  <c r="AL4446" i="3"/>
  <c r="AI4447" i="3"/>
  <c r="AJ4447" i="3"/>
  <c r="AK4447" i="3"/>
  <c r="AL4447" i="3"/>
  <c r="AI4448" i="3"/>
  <c r="AJ4448" i="3"/>
  <c r="AK4448" i="3"/>
  <c r="AL4448" i="3"/>
  <c r="AI4449" i="3"/>
  <c r="AJ4449" i="3"/>
  <c r="AK4449" i="3"/>
  <c r="AL4449" i="3"/>
  <c r="AI4450" i="3"/>
  <c r="AJ4450" i="3"/>
  <c r="AK4450" i="3"/>
  <c r="AL4450" i="3"/>
  <c r="AI4451" i="3"/>
  <c r="AJ4451" i="3"/>
  <c r="AK4451" i="3"/>
  <c r="AL4451" i="3"/>
  <c r="AI4452" i="3"/>
  <c r="AJ4452" i="3"/>
  <c r="AK4452" i="3"/>
  <c r="AL4452" i="3"/>
  <c r="AI4453" i="3"/>
  <c r="AJ4453" i="3"/>
  <c r="AK4453" i="3"/>
  <c r="AL4453" i="3"/>
  <c r="AI4454" i="3"/>
  <c r="AJ4454" i="3"/>
  <c r="AK4454" i="3"/>
  <c r="AL4454" i="3"/>
  <c r="AI4455" i="3"/>
  <c r="AJ4455" i="3"/>
  <c r="AK4455" i="3"/>
  <c r="AL4455" i="3"/>
  <c r="AI4456" i="3"/>
  <c r="AJ4456" i="3"/>
  <c r="AK4456" i="3"/>
  <c r="AL4456" i="3"/>
  <c r="AI4457" i="3"/>
  <c r="AJ4457" i="3"/>
  <c r="AK4457" i="3"/>
  <c r="AL4457" i="3"/>
  <c r="AI4458" i="3"/>
  <c r="AJ4458" i="3"/>
  <c r="AK4458" i="3"/>
  <c r="AL4458" i="3"/>
  <c r="AI4459" i="3"/>
  <c r="AJ4459" i="3"/>
  <c r="AK4459" i="3"/>
  <c r="AL4459" i="3"/>
  <c r="AI4460" i="3"/>
  <c r="AJ4460" i="3"/>
  <c r="AK4460" i="3"/>
  <c r="AL4460" i="3"/>
  <c r="AI4461" i="3"/>
  <c r="AJ4461" i="3"/>
  <c r="AK4461" i="3"/>
  <c r="AL4461" i="3"/>
  <c r="AI4462" i="3"/>
  <c r="AJ4462" i="3"/>
  <c r="AK4462" i="3"/>
  <c r="AL4462" i="3"/>
  <c r="AI4463" i="3"/>
  <c r="AJ4463" i="3"/>
  <c r="AK4463" i="3"/>
  <c r="AL4463" i="3"/>
  <c r="AI4464" i="3"/>
  <c r="AJ4464" i="3"/>
  <c r="AK4464" i="3"/>
  <c r="AL4464" i="3"/>
  <c r="AI4465" i="3"/>
  <c r="AJ4465" i="3"/>
  <c r="AK4465" i="3"/>
  <c r="AL4465" i="3"/>
  <c r="AI4466" i="3"/>
  <c r="AJ4466" i="3"/>
  <c r="AK4466" i="3"/>
  <c r="AL4466" i="3"/>
  <c r="AI4467" i="3"/>
  <c r="AJ4467" i="3"/>
  <c r="AK4467" i="3"/>
  <c r="AL4467" i="3"/>
  <c r="AI4468" i="3"/>
  <c r="AJ4468" i="3"/>
  <c r="AK4468" i="3"/>
  <c r="AL4468" i="3"/>
  <c r="AI4469" i="3"/>
  <c r="AJ4469" i="3"/>
  <c r="AK4469" i="3"/>
  <c r="AL4469" i="3"/>
  <c r="AI4470" i="3"/>
  <c r="AJ4470" i="3"/>
  <c r="AK4470" i="3"/>
  <c r="AL4470" i="3"/>
  <c r="AI4471" i="3"/>
  <c r="AJ4471" i="3"/>
  <c r="AK4471" i="3"/>
  <c r="AL4471" i="3"/>
  <c r="AI4472" i="3"/>
  <c r="AJ4472" i="3"/>
  <c r="AK4472" i="3"/>
  <c r="AL4472" i="3"/>
  <c r="AI4473" i="3"/>
  <c r="AJ4473" i="3"/>
  <c r="AK4473" i="3"/>
  <c r="AL4473" i="3"/>
  <c r="AI4474" i="3"/>
  <c r="AJ4474" i="3"/>
  <c r="AK4474" i="3"/>
  <c r="AL4474" i="3"/>
  <c r="AI4475" i="3"/>
  <c r="AJ4475" i="3"/>
  <c r="AK4475" i="3"/>
  <c r="AL4475" i="3"/>
  <c r="AI4476" i="3"/>
  <c r="AJ4476" i="3"/>
  <c r="AK4476" i="3"/>
  <c r="AL4476" i="3"/>
  <c r="AI4477" i="3"/>
  <c r="AJ4477" i="3"/>
  <c r="AK4477" i="3"/>
  <c r="AL4477" i="3"/>
  <c r="AI4478" i="3"/>
  <c r="AJ4478" i="3"/>
  <c r="AK4478" i="3"/>
  <c r="AL4478" i="3"/>
  <c r="AI4479" i="3"/>
  <c r="AJ4479" i="3"/>
  <c r="AK4479" i="3"/>
  <c r="AL4479" i="3"/>
  <c r="AI4480" i="3"/>
  <c r="AJ4480" i="3"/>
  <c r="AK4480" i="3"/>
  <c r="AL4480" i="3"/>
  <c r="AI4481" i="3"/>
  <c r="AJ4481" i="3"/>
  <c r="AK4481" i="3"/>
  <c r="AL4481" i="3"/>
  <c r="AI4482" i="3"/>
  <c r="AJ4482" i="3"/>
  <c r="AK4482" i="3"/>
  <c r="AL4482" i="3"/>
  <c r="AI4483" i="3"/>
  <c r="AJ4483" i="3"/>
  <c r="AK4483" i="3"/>
  <c r="AL4483" i="3"/>
  <c r="AI4484" i="3"/>
  <c r="AJ4484" i="3"/>
  <c r="AK4484" i="3"/>
  <c r="AL4484" i="3"/>
  <c r="AI4485" i="3"/>
  <c r="AJ4485" i="3"/>
  <c r="AK4485" i="3"/>
  <c r="AL4485" i="3"/>
  <c r="AI4486" i="3"/>
  <c r="AJ4486" i="3"/>
  <c r="AK4486" i="3"/>
  <c r="AL4486" i="3"/>
  <c r="AI4487" i="3"/>
  <c r="AJ4487" i="3"/>
  <c r="AK4487" i="3"/>
  <c r="AL4487" i="3"/>
  <c r="AI4488" i="3"/>
  <c r="AJ4488" i="3"/>
  <c r="AK4488" i="3"/>
  <c r="AL4488" i="3"/>
  <c r="AI4489" i="3"/>
  <c r="AJ4489" i="3"/>
  <c r="AK4489" i="3"/>
  <c r="AL4489" i="3"/>
  <c r="AI4490" i="3"/>
  <c r="AJ4490" i="3"/>
  <c r="AK4490" i="3"/>
  <c r="AL4490" i="3"/>
  <c r="AI4491" i="3"/>
  <c r="AJ4491" i="3"/>
  <c r="AK4491" i="3"/>
  <c r="AL4491" i="3"/>
  <c r="AI4492" i="3"/>
  <c r="AJ4492" i="3"/>
  <c r="AK4492" i="3"/>
  <c r="AL4492" i="3"/>
  <c r="AI4493" i="3"/>
  <c r="AJ4493" i="3"/>
  <c r="AK4493" i="3"/>
  <c r="AL4493" i="3"/>
  <c r="AI4494" i="3"/>
  <c r="AJ4494" i="3"/>
  <c r="AK4494" i="3"/>
  <c r="AL4494" i="3"/>
  <c r="AI4495" i="3"/>
  <c r="AJ4495" i="3"/>
  <c r="AK4495" i="3"/>
  <c r="AL4495" i="3"/>
  <c r="AI4496" i="3"/>
  <c r="AJ4496" i="3"/>
  <c r="AK4496" i="3"/>
  <c r="AL4496" i="3"/>
  <c r="AI4497" i="3"/>
  <c r="AJ4497" i="3"/>
  <c r="AK4497" i="3"/>
  <c r="AL4497" i="3"/>
  <c r="AI4498" i="3"/>
  <c r="AJ4498" i="3"/>
  <c r="AK4498" i="3"/>
  <c r="AL4498" i="3"/>
  <c r="AI4499" i="3"/>
  <c r="AJ4499" i="3"/>
  <c r="AK4499" i="3"/>
  <c r="AL4499" i="3"/>
  <c r="AI4500" i="3"/>
  <c r="AJ4500" i="3"/>
  <c r="AK4500" i="3"/>
  <c r="AL4500" i="3"/>
  <c r="AI4501" i="3"/>
  <c r="AJ4501" i="3"/>
  <c r="AK4501" i="3"/>
  <c r="AL4501" i="3"/>
  <c r="AI4502" i="3"/>
  <c r="AJ4502" i="3"/>
  <c r="AK4502" i="3"/>
  <c r="AL4502" i="3"/>
  <c r="AI4503" i="3"/>
  <c r="AJ4503" i="3"/>
  <c r="AK4503" i="3"/>
  <c r="AL4503" i="3"/>
  <c r="AI4504" i="3"/>
  <c r="AJ4504" i="3"/>
  <c r="AK4504" i="3"/>
  <c r="AL4504" i="3"/>
  <c r="AI4505" i="3"/>
  <c r="AJ4505" i="3"/>
  <c r="AK4505" i="3"/>
  <c r="AL4505" i="3"/>
  <c r="AI4506" i="3"/>
  <c r="AJ4506" i="3"/>
  <c r="AK4506" i="3"/>
  <c r="AL4506" i="3"/>
  <c r="AI4507" i="3"/>
  <c r="AJ4507" i="3"/>
  <c r="AK4507" i="3"/>
  <c r="AL4507" i="3"/>
  <c r="AI4508" i="3"/>
  <c r="AJ4508" i="3"/>
  <c r="AK4508" i="3"/>
  <c r="AL4508" i="3"/>
  <c r="AI4509" i="3"/>
  <c r="AJ4509" i="3"/>
  <c r="AK4509" i="3"/>
  <c r="AL4509" i="3"/>
  <c r="AI4510" i="3"/>
  <c r="AJ4510" i="3"/>
  <c r="AK4510" i="3"/>
  <c r="AL4510" i="3"/>
  <c r="AI4511" i="3"/>
  <c r="AJ4511" i="3"/>
  <c r="AK4511" i="3"/>
  <c r="AL4511" i="3"/>
  <c r="AI4512" i="3"/>
  <c r="AJ4512" i="3"/>
  <c r="AK4512" i="3"/>
  <c r="AL4512" i="3"/>
  <c r="AI4513" i="3"/>
  <c r="AJ4513" i="3"/>
  <c r="AK4513" i="3"/>
  <c r="AL4513" i="3"/>
  <c r="AI4514" i="3"/>
  <c r="AJ4514" i="3"/>
  <c r="AK4514" i="3"/>
  <c r="AL4514" i="3"/>
  <c r="AI4515" i="3"/>
  <c r="AJ4515" i="3"/>
  <c r="AK4515" i="3"/>
  <c r="AL4515" i="3"/>
  <c r="AI4516" i="3"/>
  <c r="AJ4516" i="3"/>
  <c r="AK4516" i="3"/>
  <c r="AL4516" i="3"/>
  <c r="AI4517" i="3"/>
  <c r="AJ4517" i="3"/>
  <c r="AK4517" i="3"/>
  <c r="AL4517" i="3"/>
  <c r="AI4518" i="3"/>
  <c r="AJ4518" i="3"/>
  <c r="AK4518" i="3"/>
  <c r="AL4518" i="3"/>
  <c r="AI4519" i="3"/>
  <c r="AJ4519" i="3"/>
  <c r="AK4519" i="3"/>
  <c r="AL4519" i="3"/>
  <c r="AI4520" i="3"/>
  <c r="AJ4520" i="3"/>
  <c r="AK4520" i="3"/>
  <c r="AL4520" i="3"/>
  <c r="AI4521" i="3"/>
  <c r="AJ4521" i="3"/>
  <c r="AK4521" i="3"/>
  <c r="AL4521" i="3"/>
  <c r="AI4522" i="3"/>
  <c r="AJ4522" i="3"/>
  <c r="AK4522" i="3"/>
  <c r="AL4522" i="3"/>
  <c r="AI4523" i="3"/>
  <c r="AJ4523" i="3"/>
  <c r="AK4523" i="3"/>
  <c r="AL4523" i="3"/>
  <c r="AI4524" i="3"/>
  <c r="AJ4524" i="3"/>
  <c r="AK4524" i="3"/>
  <c r="AL4524" i="3"/>
  <c r="AI4525" i="3"/>
  <c r="AJ4525" i="3"/>
  <c r="AK4525" i="3"/>
  <c r="AL4525" i="3"/>
  <c r="AI4526" i="3"/>
  <c r="AJ4526" i="3"/>
  <c r="AK4526" i="3"/>
  <c r="AL4526" i="3"/>
  <c r="AI4527" i="3"/>
  <c r="AJ4527" i="3"/>
  <c r="AK4527" i="3"/>
  <c r="AL4527" i="3"/>
  <c r="AI4528" i="3"/>
  <c r="AJ4528" i="3"/>
  <c r="AK4528" i="3"/>
  <c r="AL4528" i="3"/>
  <c r="AI4529" i="3"/>
  <c r="AJ4529" i="3"/>
  <c r="AK4529" i="3"/>
  <c r="AL4529" i="3"/>
  <c r="AI4530" i="3"/>
  <c r="AJ4530" i="3"/>
  <c r="AK4530" i="3"/>
  <c r="AL4530" i="3"/>
  <c r="AI4531" i="3"/>
  <c r="AJ4531" i="3"/>
  <c r="AK4531" i="3"/>
  <c r="AL4531" i="3"/>
  <c r="AI4532" i="3"/>
  <c r="AJ4532" i="3"/>
  <c r="AK4532" i="3"/>
  <c r="AL4532" i="3"/>
  <c r="AI4533" i="3"/>
  <c r="AJ4533" i="3"/>
  <c r="AK4533" i="3"/>
  <c r="AL4533" i="3"/>
  <c r="AI4534" i="3"/>
  <c r="AJ4534" i="3"/>
  <c r="AK4534" i="3"/>
  <c r="AL4534" i="3"/>
  <c r="AI4535" i="3"/>
  <c r="AJ4535" i="3"/>
  <c r="AK4535" i="3"/>
  <c r="AL4535" i="3"/>
  <c r="AI4536" i="3"/>
  <c r="AJ4536" i="3"/>
  <c r="AK4536" i="3"/>
  <c r="AL4536" i="3"/>
  <c r="AI4537" i="3"/>
  <c r="AJ4537" i="3"/>
  <c r="AK4537" i="3"/>
  <c r="AL4537" i="3"/>
  <c r="AI4538" i="3"/>
  <c r="AJ4538" i="3"/>
  <c r="AK4538" i="3"/>
  <c r="AL4538" i="3"/>
  <c r="AI4539" i="3"/>
  <c r="AJ4539" i="3"/>
  <c r="AK4539" i="3"/>
  <c r="AL4539" i="3"/>
  <c r="AI4540" i="3"/>
  <c r="AJ4540" i="3"/>
  <c r="AK4540" i="3"/>
  <c r="AL4540" i="3"/>
  <c r="AI4541" i="3"/>
  <c r="AJ4541" i="3"/>
  <c r="AK4541" i="3"/>
  <c r="AL4541" i="3"/>
  <c r="AI4542" i="3"/>
  <c r="AJ4542" i="3"/>
  <c r="AK4542" i="3"/>
  <c r="AL4542" i="3"/>
  <c r="AI4543" i="3"/>
  <c r="AJ4543" i="3"/>
  <c r="AK4543" i="3"/>
  <c r="AL4543" i="3"/>
  <c r="AI4544" i="3"/>
  <c r="AJ4544" i="3"/>
  <c r="AK4544" i="3"/>
  <c r="AL4544" i="3"/>
  <c r="AI4545" i="3"/>
  <c r="AJ4545" i="3"/>
  <c r="AK4545" i="3"/>
  <c r="AL4545" i="3"/>
  <c r="AI4546" i="3"/>
  <c r="AJ4546" i="3"/>
  <c r="AK4546" i="3"/>
  <c r="AL4546" i="3"/>
  <c r="AI4547" i="3"/>
  <c r="AJ4547" i="3"/>
  <c r="AK4547" i="3"/>
  <c r="AL4547" i="3"/>
  <c r="AI4548" i="3"/>
  <c r="AJ4548" i="3"/>
  <c r="AK4548" i="3"/>
  <c r="AL4548" i="3"/>
  <c r="AI4549" i="3"/>
  <c r="AJ4549" i="3"/>
  <c r="AK4549" i="3"/>
  <c r="AL4549" i="3"/>
  <c r="AI4550" i="3"/>
  <c r="AJ4550" i="3"/>
  <c r="AK4550" i="3"/>
  <c r="AL4550" i="3"/>
  <c r="AI4551" i="3"/>
  <c r="AJ4551" i="3"/>
  <c r="AK4551" i="3"/>
  <c r="AL4551" i="3"/>
  <c r="AI4552" i="3"/>
  <c r="AJ4552" i="3"/>
  <c r="AK4552" i="3"/>
  <c r="AL4552" i="3"/>
  <c r="AI4553" i="3"/>
  <c r="AJ4553" i="3"/>
  <c r="AK4553" i="3"/>
  <c r="AL4553" i="3"/>
  <c r="AI4554" i="3"/>
  <c r="AJ4554" i="3"/>
  <c r="AK4554" i="3"/>
  <c r="AL4554" i="3"/>
  <c r="AI4555" i="3"/>
  <c r="AJ4555" i="3"/>
  <c r="AK4555" i="3"/>
  <c r="AL4555" i="3"/>
  <c r="AI4556" i="3"/>
  <c r="AJ4556" i="3"/>
  <c r="AK4556" i="3"/>
  <c r="AL4556" i="3"/>
  <c r="AI4557" i="3"/>
  <c r="AJ4557" i="3"/>
  <c r="AK4557" i="3"/>
  <c r="AL4557" i="3"/>
  <c r="AI4558" i="3"/>
  <c r="AJ4558" i="3"/>
  <c r="AK4558" i="3"/>
  <c r="AL4558" i="3"/>
  <c r="AI4559" i="3"/>
  <c r="AJ4559" i="3"/>
  <c r="AK4559" i="3"/>
  <c r="AL4559" i="3"/>
  <c r="AI4560" i="3"/>
  <c r="AJ4560" i="3"/>
  <c r="AK4560" i="3"/>
  <c r="AL4560" i="3"/>
  <c r="AI4561" i="3"/>
  <c r="AJ4561" i="3"/>
  <c r="AK4561" i="3"/>
  <c r="AL4561" i="3"/>
  <c r="AI4562" i="3"/>
  <c r="AJ4562" i="3"/>
  <c r="AK4562" i="3"/>
  <c r="AL4562" i="3"/>
  <c r="AI4563" i="3"/>
  <c r="AJ4563" i="3"/>
  <c r="AK4563" i="3"/>
  <c r="AL4563" i="3"/>
  <c r="AI4564" i="3"/>
  <c r="AJ4564" i="3"/>
  <c r="AK4564" i="3"/>
  <c r="AL4564" i="3"/>
  <c r="AI4565" i="3"/>
  <c r="AJ4565" i="3"/>
  <c r="AK4565" i="3"/>
  <c r="AL4565" i="3"/>
  <c r="AI4566" i="3"/>
  <c r="AJ4566" i="3"/>
  <c r="AK4566" i="3"/>
  <c r="AL4566" i="3"/>
  <c r="AI4567" i="3"/>
  <c r="AJ4567" i="3"/>
  <c r="AK4567" i="3"/>
  <c r="AL4567" i="3"/>
  <c r="AI4568" i="3"/>
  <c r="AJ4568" i="3"/>
  <c r="AK4568" i="3"/>
  <c r="AL4568" i="3"/>
  <c r="AI4569" i="3"/>
  <c r="AJ4569" i="3"/>
  <c r="AK4569" i="3"/>
  <c r="AL4569" i="3"/>
  <c r="AI4570" i="3"/>
  <c r="AJ4570" i="3"/>
  <c r="AK4570" i="3"/>
  <c r="AL4570" i="3"/>
  <c r="AI4571" i="3"/>
  <c r="AJ4571" i="3"/>
  <c r="AK4571" i="3"/>
  <c r="AL4571" i="3"/>
  <c r="AI4572" i="3"/>
  <c r="AJ4572" i="3"/>
  <c r="AK4572" i="3"/>
  <c r="AL4572" i="3"/>
  <c r="AI4573" i="3"/>
  <c r="AJ4573" i="3"/>
  <c r="AK4573" i="3"/>
  <c r="AL4573" i="3"/>
  <c r="AI4574" i="3"/>
  <c r="AJ4574" i="3"/>
  <c r="AK4574" i="3"/>
  <c r="AL4574" i="3"/>
  <c r="AI4575" i="3"/>
  <c r="AJ4575" i="3"/>
  <c r="AK4575" i="3"/>
  <c r="AL4575" i="3"/>
  <c r="AI4576" i="3"/>
  <c r="AJ4576" i="3"/>
  <c r="AK4576" i="3"/>
  <c r="AL4576" i="3"/>
  <c r="AI4577" i="3"/>
  <c r="AJ4577" i="3"/>
  <c r="AK4577" i="3"/>
  <c r="AL4577" i="3"/>
  <c r="AI4578" i="3"/>
  <c r="AJ4578" i="3"/>
  <c r="AK4578" i="3"/>
  <c r="AL4578" i="3"/>
  <c r="AI4579" i="3"/>
  <c r="AJ4579" i="3"/>
  <c r="AK4579" i="3"/>
  <c r="AL4579" i="3"/>
  <c r="AI4580" i="3"/>
  <c r="AJ4580" i="3"/>
  <c r="AK4580" i="3"/>
  <c r="AL4580" i="3"/>
  <c r="AI4581" i="3"/>
  <c r="AJ4581" i="3"/>
  <c r="AK4581" i="3"/>
  <c r="AL4581" i="3"/>
  <c r="AI4582" i="3"/>
  <c r="AJ4582" i="3"/>
  <c r="AK4582" i="3"/>
  <c r="AL4582" i="3"/>
  <c r="AI4583" i="3"/>
  <c r="AJ4583" i="3"/>
  <c r="AK4583" i="3"/>
  <c r="AL4583" i="3"/>
  <c r="AI4584" i="3"/>
  <c r="AJ4584" i="3"/>
  <c r="AK4584" i="3"/>
  <c r="AL4584" i="3"/>
  <c r="AI4585" i="3"/>
  <c r="AJ4585" i="3"/>
  <c r="AK4585" i="3"/>
  <c r="AL4585" i="3"/>
  <c r="AI4586" i="3"/>
  <c r="AJ4586" i="3"/>
  <c r="AK4586" i="3"/>
  <c r="AL4586" i="3"/>
  <c r="AI4587" i="3"/>
  <c r="AJ4587" i="3"/>
  <c r="AK4587" i="3"/>
  <c r="AL4587" i="3"/>
  <c r="AI4588" i="3"/>
  <c r="AJ4588" i="3"/>
  <c r="AK4588" i="3"/>
  <c r="AL4588" i="3"/>
  <c r="AI4589" i="3"/>
  <c r="AJ4589" i="3"/>
  <c r="AK4589" i="3"/>
  <c r="AL4589" i="3"/>
  <c r="AI4590" i="3"/>
  <c r="AJ4590" i="3"/>
  <c r="AK4590" i="3"/>
  <c r="AL4590" i="3"/>
  <c r="AI4591" i="3"/>
  <c r="AJ4591" i="3"/>
  <c r="AK4591" i="3"/>
  <c r="AL4591" i="3"/>
  <c r="AI4592" i="3"/>
  <c r="AJ4592" i="3"/>
  <c r="AK4592" i="3"/>
  <c r="AL4592" i="3"/>
  <c r="AI4593" i="3"/>
  <c r="AJ4593" i="3"/>
  <c r="AK4593" i="3"/>
  <c r="AL4593" i="3"/>
  <c r="AI4594" i="3"/>
  <c r="AJ4594" i="3"/>
  <c r="AK4594" i="3"/>
  <c r="AL4594" i="3"/>
  <c r="AI4595" i="3"/>
  <c r="AJ4595" i="3"/>
  <c r="AK4595" i="3"/>
  <c r="AL4595" i="3"/>
  <c r="AI4596" i="3"/>
  <c r="AJ4596" i="3"/>
  <c r="AK4596" i="3"/>
  <c r="AL4596" i="3"/>
  <c r="AI4597" i="3"/>
  <c r="AJ4597" i="3"/>
  <c r="AK4597" i="3"/>
  <c r="AL4597" i="3"/>
  <c r="AI4598" i="3"/>
  <c r="AJ4598" i="3"/>
  <c r="AK4598" i="3"/>
  <c r="AL4598" i="3"/>
  <c r="AI4599" i="3"/>
  <c r="AJ4599" i="3"/>
  <c r="AK4599" i="3"/>
  <c r="AL4599" i="3"/>
  <c r="AI4600" i="3"/>
  <c r="AJ4600" i="3"/>
  <c r="AK4600" i="3"/>
  <c r="AL4600" i="3"/>
  <c r="AI4601" i="3"/>
  <c r="AJ4601" i="3"/>
  <c r="AK4601" i="3"/>
  <c r="AL4601" i="3"/>
  <c r="AI4602" i="3"/>
  <c r="AJ4602" i="3"/>
  <c r="AK4602" i="3"/>
  <c r="AL4602" i="3"/>
  <c r="AI4603" i="3"/>
  <c r="AJ4603" i="3"/>
  <c r="AK4603" i="3"/>
  <c r="AL4603" i="3"/>
  <c r="AI4604" i="3"/>
  <c r="AJ4604" i="3"/>
  <c r="AK4604" i="3"/>
  <c r="AL4604" i="3"/>
  <c r="AI4605" i="3"/>
  <c r="AJ4605" i="3"/>
  <c r="AK4605" i="3"/>
  <c r="AL4605" i="3"/>
  <c r="AI4606" i="3"/>
  <c r="AJ4606" i="3"/>
  <c r="AK4606" i="3"/>
  <c r="AL4606" i="3"/>
  <c r="AI4607" i="3"/>
  <c r="AJ4607" i="3"/>
  <c r="AK4607" i="3"/>
  <c r="AL4607" i="3"/>
  <c r="AI4608" i="3"/>
  <c r="AJ4608" i="3"/>
  <c r="AK4608" i="3"/>
  <c r="AL4608" i="3"/>
  <c r="AI4609" i="3"/>
  <c r="AJ4609" i="3"/>
  <c r="AK4609" i="3"/>
  <c r="AL4609" i="3"/>
  <c r="AI4610" i="3"/>
  <c r="AJ4610" i="3"/>
  <c r="AK4610" i="3"/>
  <c r="AL4610" i="3"/>
  <c r="AI4611" i="3"/>
  <c r="AJ4611" i="3"/>
  <c r="AK4611" i="3"/>
  <c r="AL4611" i="3"/>
  <c r="AI4612" i="3"/>
  <c r="AJ4612" i="3"/>
  <c r="AK4612" i="3"/>
  <c r="AL4612" i="3"/>
  <c r="AI4613" i="3"/>
  <c r="AJ4613" i="3"/>
  <c r="AK4613" i="3"/>
  <c r="AL4613" i="3"/>
  <c r="AI4614" i="3"/>
  <c r="AJ4614" i="3"/>
  <c r="AK4614" i="3"/>
  <c r="AL4614" i="3"/>
  <c r="AI4615" i="3"/>
  <c r="AJ4615" i="3"/>
  <c r="AK4615" i="3"/>
  <c r="AL4615" i="3"/>
  <c r="AI4616" i="3"/>
  <c r="AJ4616" i="3"/>
  <c r="AK4616" i="3"/>
  <c r="AL4616" i="3"/>
  <c r="AI4617" i="3"/>
  <c r="AJ4617" i="3"/>
  <c r="AK4617" i="3"/>
  <c r="AL4617" i="3"/>
  <c r="AI4618" i="3"/>
  <c r="AJ4618" i="3"/>
  <c r="AK4618" i="3"/>
  <c r="AL4618" i="3"/>
  <c r="AI4619" i="3"/>
  <c r="AJ4619" i="3"/>
  <c r="AK4619" i="3"/>
  <c r="AL4619" i="3"/>
  <c r="AI4620" i="3"/>
  <c r="AJ4620" i="3"/>
  <c r="AK4620" i="3"/>
  <c r="AL4620" i="3"/>
  <c r="AI4621" i="3"/>
  <c r="AJ4621" i="3"/>
  <c r="AK4621" i="3"/>
  <c r="AL4621" i="3"/>
  <c r="AI4622" i="3"/>
  <c r="AJ4622" i="3"/>
  <c r="AK4622" i="3"/>
  <c r="AL4622" i="3"/>
  <c r="AI4623" i="3"/>
  <c r="AJ4623" i="3"/>
  <c r="AK4623" i="3"/>
  <c r="AL4623" i="3"/>
  <c r="AI4624" i="3"/>
  <c r="AJ4624" i="3"/>
  <c r="AK4624" i="3"/>
  <c r="AL4624" i="3"/>
  <c r="AI4625" i="3"/>
  <c r="AJ4625" i="3"/>
  <c r="AK4625" i="3"/>
  <c r="AL4625" i="3"/>
  <c r="AI4626" i="3"/>
  <c r="AJ4626" i="3"/>
  <c r="AK4626" i="3"/>
  <c r="AL4626" i="3"/>
  <c r="AI4627" i="3"/>
  <c r="AJ4627" i="3"/>
  <c r="AK4627" i="3"/>
  <c r="AL4627" i="3"/>
  <c r="AI4628" i="3"/>
  <c r="AJ4628" i="3"/>
  <c r="AK4628" i="3"/>
  <c r="AL4628" i="3"/>
  <c r="AI4629" i="3"/>
  <c r="AJ4629" i="3"/>
  <c r="AK4629" i="3"/>
  <c r="AL4629" i="3"/>
  <c r="AI4630" i="3"/>
  <c r="AJ4630" i="3"/>
  <c r="AK4630" i="3"/>
  <c r="AL4630" i="3"/>
  <c r="AI4631" i="3"/>
  <c r="AJ4631" i="3"/>
  <c r="AK4631" i="3"/>
  <c r="AL4631" i="3"/>
  <c r="AI4632" i="3"/>
  <c r="AJ4632" i="3"/>
  <c r="AK4632" i="3"/>
  <c r="AL4632" i="3"/>
  <c r="AI4633" i="3"/>
  <c r="AJ4633" i="3"/>
  <c r="AK4633" i="3"/>
  <c r="AL4633" i="3"/>
  <c r="AI4634" i="3"/>
  <c r="AJ4634" i="3"/>
  <c r="AK4634" i="3"/>
  <c r="AL4634" i="3"/>
  <c r="AI4635" i="3"/>
  <c r="AJ4635" i="3"/>
  <c r="AK4635" i="3"/>
  <c r="AL4635" i="3"/>
  <c r="AI4636" i="3"/>
  <c r="AJ4636" i="3"/>
  <c r="AK4636" i="3"/>
  <c r="AL4636" i="3"/>
  <c r="AI4637" i="3"/>
  <c r="AJ4637" i="3"/>
  <c r="AK4637" i="3"/>
  <c r="AL4637" i="3"/>
  <c r="AI4638" i="3"/>
  <c r="AJ4638" i="3"/>
  <c r="AK4638" i="3"/>
  <c r="AL4638" i="3"/>
  <c r="AJ4118" i="3"/>
  <c r="AL4118" i="3"/>
  <c r="AK4118" i="3"/>
  <c r="AI4118" i="3"/>
  <c r="BG1574" i="3"/>
  <c r="BH1574" i="3"/>
  <c r="BI1574" i="3" s="1"/>
  <c r="BG1575" i="3"/>
  <c r="BH1575" i="3"/>
  <c r="BI1575" i="3" s="1"/>
  <c r="BG1576" i="3"/>
  <c r="BH1576" i="3"/>
  <c r="BI1576" i="3" s="1"/>
  <c r="BG1577" i="3"/>
  <c r="BH1577" i="3"/>
  <c r="BI1577" i="3" s="1"/>
  <c r="BG1578" i="3"/>
  <c r="BH1578" i="3"/>
  <c r="BI1578" i="3" s="1"/>
  <c r="BG1579" i="3"/>
  <c r="BH1579" i="3"/>
  <c r="BI1579" i="3" s="1"/>
  <c r="BG1580" i="3"/>
  <c r="BH1580" i="3"/>
  <c r="BI1580" i="3" s="1"/>
  <c r="BG1581" i="3"/>
  <c r="BH1581" i="3"/>
  <c r="BI1581" i="3" s="1"/>
  <c r="BG1582" i="3"/>
  <c r="BH1582" i="3"/>
  <c r="BI1582" i="3" s="1"/>
  <c r="BG1583" i="3"/>
  <c r="BH1583" i="3"/>
  <c r="BI1583" i="3" s="1"/>
  <c r="BG1584" i="3"/>
  <c r="BH1584" i="3"/>
  <c r="BI1584" i="3" s="1"/>
  <c r="BG1585" i="3"/>
  <c r="BH1585" i="3"/>
  <c r="BI1585" i="3" s="1"/>
  <c r="BG1586" i="3"/>
  <c r="BH1586" i="3"/>
  <c r="BI1586" i="3" s="1"/>
  <c r="BG1587" i="3"/>
  <c r="BH1587" i="3"/>
  <c r="BI1587" i="3" s="1"/>
  <c r="BG1588" i="3"/>
  <c r="BH1588" i="3"/>
  <c r="BI1588" i="3" s="1"/>
  <c r="BG1589" i="3"/>
  <c r="BH1589" i="3"/>
  <c r="BI1589" i="3" s="1"/>
  <c r="BG1590" i="3"/>
  <c r="BH1590" i="3"/>
  <c r="BI1590" i="3" s="1"/>
  <c r="BG1591" i="3"/>
  <c r="BH1591" i="3"/>
  <c r="BI1591" i="3" s="1"/>
  <c r="BG1592" i="3"/>
  <c r="BH1592" i="3"/>
  <c r="BI1592" i="3" s="1"/>
  <c r="BG1593" i="3"/>
  <c r="BH1593" i="3"/>
  <c r="BI1593" i="3" s="1"/>
  <c r="BG1594" i="3"/>
  <c r="BH1594" i="3"/>
  <c r="BI1594" i="3" s="1"/>
  <c r="BG1595" i="3"/>
  <c r="BH1595" i="3"/>
  <c r="BI1595" i="3" s="1"/>
  <c r="BG1596" i="3"/>
  <c r="BH1596" i="3"/>
  <c r="BI1596" i="3" s="1"/>
  <c r="BG1597" i="3"/>
  <c r="BH1597" i="3"/>
  <c r="BI1597" i="3" s="1"/>
  <c r="BG1598" i="3"/>
  <c r="BH1598" i="3"/>
  <c r="BI1598" i="3" s="1"/>
  <c r="BG1599" i="3"/>
  <c r="BH1599" i="3"/>
  <c r="BI1599" i="3" s="1"/>
  <c r="BG1600" i="3"/>
  <c r="BH1600" i="3"/>
  <c r="BI1600" i="3" s="1"/>
  <c r="BG1601" i="3"/>
  <c r="BH1601" i="3"/>
  <c r="BI1601" i="3" s="1"/>
  <c r="BG1602" i="3"/>
  <c r="BH1602" i="3"/>
  <c r="BI1602" i="3" s="1"/>
  <c r="BG1603" i="3"/>
  <c r="BH1603" i="3"/>
  <c r="BI1603" i="3" s="1"/>
  <c r="BG1604" i="3"/>
  <c r="BH1604" i="3"/>
  <c r="BI1604" i="3" s="1"/>
  <c r="BG1605" i="3"/>
  <c r="BH1605" i="3"/>
  <c r="BI1605" i="3" s="1"/>
  <c r="BG1606" i="3"/>
  <c r="BH1606" i="3"/>
  <c r="BI1606" i="3" s="1"/>
  <c r="BG1607" i="3"/>
  <c r="BH1607" i="3"/>
  <c r="BI1607" i="3" s="1"/>
  <c r="BG1608" i="3"/>
  <c r="BH1608" i="3"/>
  <c r="BI1608" i="3" s="1"/>
  <c r="BG1609" i="3"/>
  <c r="BH1609" i="3"/>
  <c r="BI1609" i="3" s="1"/>
  <c r="BG1610" i="3"/>
  <c r="BH1610" i="3"/>
  <c r="BI1610" i="3" s="1"/>
  <c r="BG1611" i="3"/>
  <c r="BH1611" i="3"/>
  <c r="BI1611" i="3" s="1"/>
  <c r="BG1612" i="3"/>
  <c r="BH1612" i="3"/>
  <c r="BI1612" i="3" s="1"/>
  <c r="BG1613" i="3"/>
  <c r="BH1613" i="3"/>
  <c r="BI1613" i="3" s="1"/>
  <c r="BG1614" i="3"/>
  <c r="BH1614" i="3"/>
  <c r="BI1614" i="3" s="1"/>
  <c r="BG1615" i="3"/>
  <c r="BH1615" i="3"/>
  <c r="BI1615" i="3" s="1"/>
  <c r="BG1616" i="3"/>
  <c r="BH1616" i="3"/>
  <c r="BI1616" i="3" s="1"/>
  <c r="BG1617" i="3"/>
  <c r="BH1617" i="3"/>
  <c r="BI1617" i="3" s="1"/>
  <c r="BG1618" i="3"/>
  <c r="BH1618" i="3"/>
  <c r="BI1618" i="3" s="1"/>
  <c r="BG1619" i="3"/>
  <c r="BH1619" i="3"/>
  <c r="BI1619" i="3" s="1"/>
  <c r="BG1620" i="3"/>
  <c r="BH1620" i="3"/>
  <c r="BI1620" i="3" s="1"/>
  <c r="BG1621" i="3"/>
  <c r="BH1621" i="3"/>
  <c r="BI1621" i="3" s="1"/>
  <c r="BG1622" i="3"/>
  <c r="BH1622" i="3"/>
  <c r="BI1622" i="3" s="1"/>
  <c r="BG1623" i="3"/>
  <c r="BH1623" i="3"/>
  <c r="BI1623" i="3" s="1"/>
  <c r="BG1624" i="3"/>
  <c r="BH1624" i="3"/>
  <c r="BI1624" i="3" s="1"/>
  <c r="BG1625" i="3"/>
  <c r="BH1625" i="3"/>
  <c r="BI1625" i="3" s="1"/>
  <c r="BG1626" i="3"/>
  <c r="BH1626" i="3"/>
  <c r="BI1626" i="3" s="1"/>
  <c r="BG1627" i="3"/>
  <c r="BH1627" i="3"/>
  <c r="BI1627" i="3" s="1"/>
  <c r="BG1628" i="3"/>
  <c r="BH1628" i="3"/>
  <c r="BI1628" i="3" s="1"/>
  <c r="BG1629" i="3"/>
  <c r="BH1629" i="3"/>
  <c r="BI1629" i="3" s="1"/>
  <c r="BG1630" i="3"/>
  <c r="BH1630" i="3"/>
  <c r="BI1630" i="3" s="1"/>
  <c r="BG1631" i="3"/>
  <c r="BH1631" i="3"/>
  <c r="BI1631" i="3" s="1"/>
  <c r="BG1632" i="3"/>
  <c r="BH1632" i="3"/>
  <c r="BI1632" i="3" s="1"/>
  <c r="BG1633" i="3"/>
  <c r="BH1633" i="3"/>
  <c r="BI1633" i="3" s="1"/>
  <c r="BG1634" i="3"/>
  <c r="BH1634" i="3"/>
  <c r="BI1634" i="3" s="1"/>
  <c r="BG1635" i="3"/>
  <c r="BH1635" i="3"/>
  <c r="BI1635" i="3" s="1"/>
  <c r="BG1636" i="3"/>
  <c r="BH1636" i="3"/>
  <c r="BI1636" i="3" s="1"/>
  <c r="BG1637" i="3"/>
  <c r="BH1637" i="3"/>
  <c r="BI1637" i="3" s="1"/>
  <c r="BG1638" i="3"/>
  <c r="BH1638" i="3"/>
  <c r="BI1638" i="3" s="1"/>
  <c r="BG1639" i="3"/>
  <c r="BH1639" i="3"/>
  <c r="BI1639" i="3" s="1"/>
  <c r="BG1640" i="3"/>
  <c r="BH1640" i="3"/>
  <c r="BI1640" i="3" s="1"/>
  <c r="BG1641" i="3"/>
  <c r="BH1641" i="3"/>
  <c r="BI1641" i="3" s="1"/>
  <c r="BG1642" i="3"/>
  <c r="BH1642" i="3"/>
  <c r="BI1642" i="3" s="1"/>
  <c r="BG1643" i="3"/>
  <c r="BH1643" i="3"/>
  <c r="BI1643" i="3" s="1"/>
  <c r="BG1644" i="3"/>
  <c r="BH1644" i="3"/>
  <c r="BI1644" i="3" s="1"/>
  <c r="BG1645" i="3"/>
  <c r="BH1645" i="3"/>
  <c r="BI1645" i="3" s="1"/>
  <c r="BG1646" i="3"/>
  <c r="BH1646" i="3"/>
  <c r="BI1646" i="3" s="1"/>
  <c r="BG1647" i="3"/>
  <c r="BH1647" i="3"/>
  <c r="BI1647" i="3" s="1"/>
  <c r="BG1648" i="3"/>
  <c r="BH1648" i="3"/>
  <c r="BI1648" i="3" s="1"/>
  <c r="BG1649" i="3"/>
  <c r="BH1649" i="3"/>
  <c r="BI1649" i="3" s="1"/>
  <c r="BG1650" i="3"/>
  <c r="BH1650" i="3"/>
  <c r="BI1650" i="3" s="1"/>
  <c r="BG1651" i="3"/>
  <c r="BH1651" i="3"/>
  <c r="BI1651" i="3" s="1"/>
  <c r="BG1652" i="3"/>
  <c r="BH1652" i="3"/>
  <c r="BI1652" i="3" s="1"/>
  <c r="BG1653" i="3"/>
  <c r="BH1653" i="3"/>
  <c r="BI1653" i="3" s="1"/>
  <c r="BG1654" i="3"/>
  <c r="BH1654" i="3"/>
  <c r="BI1654" i="3" s="1"/>
  <c r="BG1655" i="3"/>
  <c r="BH1655" i="3"/>
  <c r="BI1655" i="3" s="1"/>
  <c r="BG1656" i="3"/>
  <c r="BH1656" i="3"/>
  <c r="BI1656" i="3" s="1"/>
  <c r="BG1657" i="3"/>
  <c r="BH1657" i="3"/>
  <c r="BI1657" i="3" s="1"/>
  <c r="BG1658" i="3"/>
  <c r="BH1658" i="3"/>
  <c r="BI1658" i="3" s="1"/>
  <c r="BG1659" i="3"/>
  <c r="BH1659" i="3"/>
  <c r="BI1659" i="3" s="1"/>
  <c r="BG1660" i="3"/>
  <c r="BH1660" i="3"/>
  <c r="BI1660" i="3" s="1"/>
  <c r="BG1661" i="3"/>
  <c r="BH1661" i="3"/>
  <c r="BI1661" i="3" s="1"/>
  <c r="BG1662" i="3"/>
  <c r="BH1662" i="3"/>
  <c r="BI1662" i="3" s="1"/>
  <c r="BG1663" i="3"/>
  <c r="BH1663" i="3"/>
  <c r="BI1663" i="3" s="1"/>
  <c r="BG1664" i="3"/>
  <c r="BH1664" i="3"/>
  <c r="BI1664" i="3" s="1"/>
  <c r="BG1665" i="3"/>
  <c r="BH1665" i="3"/>
  <c r="BI1665" i="3" s="1"/>
  <c r="BG1666" i="3"/>
  <c r="BH1666" i="3"/>
  <c r="BI1666" i="3" s="1"/>
  <c r="BG1667" i="3"/>
  <c r="BH1667" i="3"/>
  <c r="BI1667" i="3" s="1"/>
  <c r="BG1668" i="3"/>
  <c r="BH1668" i="3"/>
  <c r="BI1668" i="3" s="1"/>
  <c r="BG1669" i="3"/>
  <c r="BH1669" i="3"/>
  <c r="BI1669" i="3" s="1"/>
  <c r="BG1670" i="3"/>
  <c r="BH1670" i="3"/>
  <c r="BI1670" i="3" s="1"/>
  <c r="BG1671" i="3"/>
  <c r="BH1671" i="3"/>
  <c r="BI1671" i="3" s="1"/>
  <c r="BG1672" i="3"/>
  <c r="BH1672" i="3"/>
  <c r="BI1672" i="3" s="1"/>
  <c r="BG1673" i="3"/>
  <c r="BH1673" i="3"/>
  <c r="BI1673" i="3" s="1"/>
  <c r="BG1674" i="3"/>
  <c r="BH1674" i="3"/>
  <c r="BI1674" i="3" s="1"/>
  <c r="BG1675" i="3"/>
  <c r="BH1675" i="3"/>
  <c r="BI1675" i="3" s="1"/>
  <c r="BG1676" i="3"/>
  <c r="BH1676" i="3"/>
  <c r="BI1676" i="3" s="1"/>
  <c r="BG1677" i="3"/>
  <c r="BH1677" i="3"/>
  <c r="BI1677" i="3" s="1"/>
  <c r="BG1678" i="3"/>
  <c r="BH1678" i="3"/>
  <c r="BI1678" i="3" s="1"/>
  <c r="BG1679" i="3"/>
  <c r="BH1679" i="3"/>
  <c r="BI1679" i="3" s="1"/>
  <c r="BG1680" i="3"/>
  <c r="BH1680" i="3"/>
  <c r="BI1680" i="3" s="1"/>
  <c r="BG1681" i="3"/>
  <c r="BH1681" i="3"/>
  <c r="BI1681" i="3" s="1"/>
  <c r="BG1682" i="3"/>
  <c r="BH1682" i="3"/>
  <c r="BI1682" i="3" s="1"/>
  <c r="BG1683" i="3"/>
  <c r="BH1683" i="3"/>
  <c r="BI1683" i="3" s="1"/>
  <c r="BG1684" i="3"/>
  <c r="BH1684" i="3"/>
  <c r="BI1684" i="3" s="1"/>
  <c r="BG1685" i="3"/>
  <c r="BH1685" i="3"/>
  <c r="BI1685" i="3" s="1"/>
  <c r="BG1686" i="3"/>
  <c r="BH1686" i="3"/>
  <c r="BI1686" i="3" s="1"/>
  <c r="BG1687" i="3"/>
  <c r="BH1687" i="3"/>
  <c r="BI1687" i="3" s="1"/>
  <c r="BG1688" i="3"/>
  <c r="BH1688" i="3"/>
  <c r="BI1688" i="3" s="1"/>
  <c r="BG1689" i="3"/>
  <c r="BH1689" i="3"/>
  <c r="BI1689" i="3" s="1"/>
  <c r="BG1690" i="3"/>
  <c r="BH1690" i="3"/>
  <c r="BI1690" i="3" s="1"/>
  <c r="BG1691" i="3"/>
  <c r="BH1691" i="3"/>
  <c r="BI1691" i="3" s="1"/>
  <c r="BG1692" i="3"/>
  <c r="BH1692" i="3"/>
  <c r="BI1692" i="3" s="1"/>
  <c r="BG1693" i="3"/>
  <c r="BH1693" i="3"/>
  <c r="BI1693" i="3" s="1"/>
  <c r="BG1694" i="3"/>
  <c r="BH1694" i="3"/>
  <c r="BI1694" i="3" s="1"/>
  <c r="BG1695" i="3"/>
  <c r="BH1695" i="3"/>
  <c r="BI1695" i="3" s="1"/>
  <c r="BG1696" i="3"/>
  <c r="BH1696" i="3"/>
  <c r="BI1696" i="3" s="1"/>
  <c r="BG1697" i="3"/>
  <c r="BH1697" i="3"/>
  <c r="BI1697" i="3" s="1"/>
  <c r="BG1698" i="3"/>
  <c r="BH1698" i="3"/>
  <c r="BI1698" i="3" s="1"/>
  <c r="BG1699" i="3"/>
  <c r="BH1699" i="3"/>
  <c r="BI1699" i="3" s="1"/>
  <c r="BG1700" i="3"/>
  <c r="BH1700" i="3"/>
  <c r="BI1700" i="3" s="1"/>
  <c r="BG1701" i="3"/>
  <c r="BH1701" i="3"/>
  <c r="BI1701" i="3" s="1"/>
  <c r="BG1702" i="3"/>
  <c r="BH1702" i="3"/>
  <c r="BI1702" i="3" s="1"/>
  <c r="BG1703" i="3"/>
  <c r="BH1703" i="3"/>
  <c r="BI1703" i="3" s="1"/>
  <c r="BG1704" i="3"/>
  <c r="BH1704" i="3"/>
  <c r="BI1704" i="3" s="1"/>
  <c r="BG1705" i="3"/>
  <c r="BH1705" i="3"/>
  <c r="BI1705" i="3" s="1"/>
  <c r="BG1706" i="3"/>
  <c r="BH1706" i="3"/>
  <c r="BI1706" i="3" s="1"/>
  <c r="BG1707" i="3"/>
  <c r="BH1707" i="3"/>
  <c r="BI1707" i="3" s="1"/>
  <c r="BG1708" i="3"/>
  <c r="BH1708" i="3"/>
  <c r="BI1708" i="3" s="1"/>
  <c r="BG1709" i="3"/>
  <c r="BH1709" i="3"/>
  <c r="BI1709" i="3" s="1"/>
  <c r="BG1710" i="3"/>
  <c r="BH1710" i="3"/>
  <c r="BI1710" i="3" s="1"/>
  <c r="BG1711" i="3"/>
  <c r="BH1711" i="3"/>
  <c r="BI1711" i="3" s="1"/>
  <c r="BG1712" i="3"/>
  <c r="BH1712" i="3"/>
  <c r="BI1712" i="3" s="1"/>
  <c r="BG1713" i="3"/>
  <c r="BH1713" i="3"/>
  <c r="BI1713" i="3" s="1"/>
  <c r="BG1714" i="3"/>
  <c r="BH1714" i="3"/>
  <c r="BI1714" i="3" s="1"/>
  <c r="BG1715" i="3"/>
  <c r="BH1715" i="3"/>
  <c r="BI1715" i="3" s="1"/>
  <c r="BG1716" i="3"/>
  <c r="BH1716" i="3"/>
  <c r="BI1716" i="3" s="1"/>
  <c r="BG1717" i="3"/>
  <c r="BH1717" i="3"/>
  <c r="BI1717" i="3" s="1"/>
  <c r="BG1718" i="3"/>
  <c r="BH1718" i="3"/>
  <c r="BI1718" i="3" s="1"/>
  <c r="BG1719" i="3"/>
  <c r="BH1719" i="3"/>
  <c r="BI1719" i="3" s="1"/>
  <c r="BG1720" i="3"/>
  <c r="BH1720" i="3"/>
  <c r="BI1720" i="3" s="1"/>
  <c r="BG1721" i="3"/>
  <c r="BH1721" i="3"/>
  <c r="BI1721" i="3" s="1"/>
  <c r="BG1722" i="3"/>
  <c r="BH1722" i="3"/>
  <c r="BI1722" i="3" s="1"/>
  <c r="BG1723" i="3"/>
  <c r="BH1723" i="3"/>
  <c r="BI1723" i="3" s="1"/>
  <c r="BG1724" i="3"/>
  <c r="BH1724" i="3"/>
  <c r="BI1724" i="3" s="1"/>
  <c r="BG1725" i="3"/>
  <c r="BH1725" i="3"/>
  <c r="BI1725" i="3" s="1"/>
  <c r="BG1726" i="3"/>
  <c r="BH1726" i="3"/>
  <c r="BI1726" i="3" s="1"/>
  <c r="BG1727" i="3"/>
  <c r="BH1727" i="3"/>
  <c r="BI1727" i="3" s="1"/>
  <c r="BG1728" i="3"/>
  <c r="BH1728" i="3"/>
  <c r="BI1728" i="3" s="1"/>
  <c r="BG1729" i="3"/>
  <c r="BH1729" i="3"/>
  <c r="BI1729" i="3" s="1"/>
  <c r="BG1730" i="3"/>
  <c r="BH1730" i="3"/>
  <c r="BI1730" i="3" s="1"/>
  <c r="BG1731" i="3"/>
  <c r="BH1731" i="3"/>
  <c r="BI1731" i="3" s="1"/>
  <c r="BG1732" i="3"/>
  <c r="BH1732" i="3"/>
  <c r="BI1732" i="3" s="1"/>
  <c r="BG1733" i="3"/>
  <c r="BH1733" i="3"/>
  <c r="BI1733" i="3" s="1"/>
  <c r="BG1734" i="3"/>
  <c r="BH1734" i="3"/>
  <c r="BI1734" i="3" s="1"/>
  <c r="BG1735" i="3"/>
  <c r="BH1735" i="3"/>
  <c r="BI1735" i="3" s="1"/>
  <c r="BG1736" i="3"/>
  <c r="BH1736" i="3"/>
  <c r="BI1736" i="3" s="1"/>
  <c r="BG1737" i="3"/>
  <c r="BH1737" i="3"/>
  <c r="BI1737" i="3" s="1"/>
  <c r="BG1738" i="3"/>
  <c r="BH1738" i="3"/>
  <c r="BI1738" i="3" s="1"/>
  <c r="BG1739" i="3"/>
  <c r="BH1739" i="3"/>
  <c r="BI1739" i="3" s="1"/>
  <c r="BG1740" i="3"/>
  <c r="BH1740" i="3"/>
  <c r="BI1740" i="3" s="1"/>
  <c r="BG1741" i="3"/>
  <c r="BH1741" i="3"/>
  <c r="BI1741" i="3" s="1"/>
  <c r="BG1742" i="3"/>
  <c r="BH1742" i="3"/>
  <c r="BI1742" i="3" s="1"/>
  <c r="BG1743" i="3"/>
  <c r="BH1743" i="3"/>
  <c r="BI1743" i="3" s="1"/>
  <c r="BG1744" i="3"/>
  <c r="BH1744" i="3"/>
  <c r="BI1744" i="3" s="1"/>
  <c r="BG1745" i="3"/>
  <c r="BH1745" i="3"/>
  <c r="BI1745" i="3" s="1"/>
  <c r="BG1746" i="3"/>
  <c r="BH1746" i="3"/>
  <c r="BI1746" i="3" s="1"/>
  <c r="BG1747" i="3"/>
  <c r="BH1747" i="3"/>
  <c r="BI1747" i="3" s="1"/>
  <c r="BG1748" i="3"/>
  <c r="BH1748" i="3"/>
  <c r="BI1748" i="3" s="1"/>
  <c r="BG1749" i="3"/>
  <c r="BH1749" i="3"/>
  <c r="BI1749" i="3" s="1"/>
  <c r="BG1750" i="3"/>
  <c r="BH1750" i="3"/>
  <c r="BI1750" i="3" s="1"/>
  <c r="BG1751" i="3"/>
  <c r="BH1751" i="3"/>
  <c r="BI1751" i="3" s="1"/>
  <c r="BG1752" i="3"/>
  <c r="BH1752" i="3"/>
  <c r="BI1752" i="3" s="1"/>
  <c r="BG1753" i="3"/>
  <c r="BH1753" i="3"/>
  <c r="BI1753" i="3" s="1"/>
  <c r="BG1754" i="3"/>
  <c r="BH1754" i="3"/>
  <c r="BI1754" i="3" s="1"/>
  <c r="BG1755" i="3"/>
  <c r="BH1755" i="3"/>
  <c r="BI1755" i="3" s="1"/>
  <c r="BG1756" i="3"/>
  <c r="BH1756" i="3"/>
  <c r="BI1756" i="3" s="1"/>
  <c r="BG1757" i="3"/>
  <c r="BH1757" i="3"/>
  <c r="BI1757" i="3" s="1"/>
  <c r="BG1758" i="3"/>
  <c r="BH1758" i="3"/>
  <c r="BI1758" i="3" s="1"/>
  <c r="BG1759" i="3"/>
  <c r="BH1759" i="3"/>
  <c r="BI1759" i="3" s="1"/>
  <c r="BG1760" i="3"/>
  <c r="BH1760" i="3"/>
  <c r="BI1760" i="3" s="1"/>
  <c r="BG1761" i="3"/>
  <c r="BH1761" i="3"/>
  <c r="BI1761" i="3" s="1"/>
  <c r="BG1762" i="3"/>
  <c r="BH1762" i="3"/>
  <c r="BI1762" i="3" s="1"/>
  <c r="BG1763" i="3"/>
  <c r="BH1763" i="3"/>
  <c r="BI1763" i="3" s="1"/>
  <c r="BG1764" i="3"/>
  <c r="BH1764" i="3"/>
  <c r="BI1764" i="3" s="1"/>
  <c r="BG1765" i="3"/>
  <c r="BH1765" i="3"/>
  <c r="BI1765" i="3" s="1"/>
  <c r="BG1766" i="3"/>
  <c r="BH1766" i="3"/>
  <c r="BI1766" i="3" s="1"/>
  <c r="BG1767" i="3"/>
  <c r="BH1767" i="3"/>
  <c r="BI1767" i="3" s="1"/>
  <c r="BG1768" i="3"/>
  <c r="BH1768" i="3"/>
  <c r="BI1768" i="3" s="1"/>
  <c r="BG1769" i="3"/>
  <c r="BH1769" i="3"/>
  <c r="BI1769" i="3" s="1"/>
  <c r="BG1770" i="3"/>
  <c r="BH1770" i="3"/>
  <c r="BI1770" i="3" s="1"/>
  <c r="BG1771" i="3"/>
  <c r="BH1771" i="3"/>
  <c r="BI1771" i="3" s="1"/>
  <c r="BG1772" i="3"/>
  <c r="BH1772" i="3"/>
  <c r="BI1772" i="3" s="1"/>
  <c r="BG1773" i="3"/>
  <c r="BH1773" i="3"/>
  <c r="BI1773" i="3" s="1"/>
  <c r="BG1774" i="3"/>
  <c r="BH1774" i="3"/>
  <c r="BI1774" i="3" s="1"/>
  <c r="BG1775" i="3"/>
  <c r="BH1775" i="3"/>
  <c r="BI1775" i="3" s="1"/>
  <c r="BG1776" i="3"/>
  <c r="BH1776" i="3"/>
  <c r="BI1776" i="3" s="1"/>
  <c r="BG1777" i="3"/>
  <c r="BH1777" i="3"/>
  <c r="BI1777" i="3" s="1"/>
  <c r="BG1778" i="3"/>
  <c r="BH1778" i="3"/>
  <c r="BI1778" i="3" s="1"/>
  <c r="BG1779" i="3"/>
  <c r="BH1779" i="3"/>
  <c r="BI1779" i="3" s="1"/>
  <c r="BG1780" i="3"/>
  <c r="BH1780" i="3"/>
  <c r="BI1780" i="3" s="1"/>
  <c r="BG1781" i="3"/>
  <c r="BH1781" i="3"/>
  <c r="BI1781" i="3" s="1"/>
  <c r="BG1782" i="3"/>
  <c r="BH1782" i="3"/>
  <c r="BI1782" i="3" s="1"/>
  <c r="BG1783" i="3"/>
  <c r="BH1783" i="3"/>
  <c r="BI1783" i="3" s="1"/>
  <c r="BG1784" i="3"/>
  <c r="BH1784" i="3"/>
  <c r="BI1784" i="3" s="1"/>
  <c r="BG1785" i="3"/>
  <c r="BH1785" i="3"/>
  <c r="BI1785" i="3" s="1"/>
  <c r="BG1786" i="3"/>
  <c r="BH1786" i="3"/>
  <c r="BI1786" i="3" s="1"/>
  <c r="BG1787" i="3"/>
  <c r="BH1787" i="3"/>
  <c r="BI1787" i="3" s="1"/>
  <c r="BG1788" i="3"/>
  <c r="BH1788" i="3"/>
  <c r="BI1788" i="3" s="1"/>
  <c r="BG1789" i="3"/>
  <c r="BH1789" i="3"/>
  <c r="BI1789" i="3" s="1"/>
  <c r="BG1790" i="3"/>
  <c r="BH1790" i="3"/>
  <c r="BI1790" i="3" s="1"/>
  <c r="BG1791" i="3"/>
  <c r="BH1791" i="3"/>
  <c r="BI1791" i="3" s="1"/>
  <c r="BG1792" i="3"/>
  <c r="BH1792" i="3"/>
  <c r="BI1792" i="3" s="1"/>
  <c r="BG1793" i="3"/>
  <c r="BH1793" i="3"/>
  <c r="BI1793" i="3" s="1"/>
  <c r="BG1794" i="3"/>
  <c r="BH1794" i="3"/>
  <c r="BI1794" i="3" s="1"/>
  <c r="BG1795" i="3"/>
  <c r="BH1795" i="3"/>
  <c r="BI1795" i="3" s="1"/>
  <c r="BG1796" i="3"/>
  <c r="BH1796" i="3"/>
  <c r="BI1796" i="3" s="1"/>
  <c r="BG1797" i="3"/>
  <c r="BH1797" i="3"/>
  <c r="BI1797" i="3" s="1"/>
  <c r="BG1798" i="3"/>
  <c r="BH1798" i="3"/>
  <c r="BI1798" i="3" s="1"/>
  <c r="BG1799" i="3"/>
  <c r="BH1799" i="3"/>
  <c r="BI1799" i="3" s="1"/>
  <c r="BG1800" i="3"/>
  <c r="BH1800" i="3"/>
  <c r="BI1800" i="3" s="1"/>
  <c r="BG1801" i="3"/>
  <c r="BH1801" i="3"/>
  <c r="BI1801" i="3" s="1"/>
  <c r="BG1802" i="3"/>
  <c r="BH1802" i="3"/>
  <c r="BI1802" i="3" s="1"/>
  <c r="BG1803" i="3"/>
  <c r="BH1803" i="3"/>
  <c r="BI1803" i="3" s="1"/>
  <c r="BG1804" i="3"/>
  <c r="BH1804" i="3"/>
  <c r="BI1804" i="3" s="1"/>
  <c r="BG1805" i="3"/>
  <c r="BH1805" i="3"/>
  <c r="BI1805" i="3" s="1"/>
  <c r="BG1806" i="3"/>
  <c r="BH1806" i="3"/>
  <c r="BI1806" i="3" s="1"/>
  <c r="BG1807" i="3"/>
  <c r="BH1807" i="3"/>
  <c r="BI1807" i="3" s="1"/>
  <c r="BG1808" i="3"/>
  <c r="BH1808" i="3"/>
  <c r="BI1808" i="3" s="1"/>
  <c r="BG1809" i="3"/>
  <c r="BH1809" i="3"/>
  <c r="BI1809" i="3" s="1"/>
  <c r="BG1810" i="3"/>
  <c r="BH1810" i="3"/>
  <c r="BI1810" i="3" s="1"/>
  <c r="BG1811" i="3"/>
  <c r="BH1811" i="3"/>
  <c r="BI1811" i="3" s="1"/>
  <c r="BG1812" i="3"/>
  <c r="BH1812" i="3"/>
  <c r="BI1812" i="3" s="1"/>
  <c r="BG1813" i="3"/>
  <c r="BH1813" i="3"/>
  <c r="BI1813" i="3" s="1"/>
  <c r="BG1814" i="3"/>
  <c r="BH1814" i="3"/>
  <c r="BI1814" i="3" s="1"/>
  <c r="BG1815" i="3"/>
  <c r="BH1815" i="3"/>
  <c r="BI1815" i="3" s="1"/>
  <c r="BG1816" i="3"/>
  <c r="BH1816" i="3"/>
  <c r="BI1816" i="3" s="1"/>
  <c r="BG1817" i="3"/>
  <c r="BH1817" i="3"/>
  <c r="BI1817" i="3" s="1"/>
  <c r="BG1818" i="3"/>
  <c r="BH1818" i="3"/>
  <c r="BI1818" i="3" s="1"/>
  <c r="BG1819" i="3"/>
  <c r="BH1819" i="3"/>
  <c r="BI1819" i="3" s="1"/>
  <c r="BG1820" i="3"/>
  <c r="BH1820" i="3"/>
  <c r="BI1820" i="3" s="1"/>
  <c r="BG1821" i="3"/>
  <c r="BH1821" i="3"/>
  <c r="BI1821" i="3" s="1"/>
  <c r="BG1822" i="3"/>
  <c r="BH1822" i="3"/>
  <c r="BI1822" i="3" s="1"/>
  <c r="BG1823" i="3"/>
  <c r="BH1823" i="3"/>
  <c r="BI1823" i="3" s="1"/>
  <c r="BG1824" i="3"/>
  <c r="BH1824" i="3"/>
  <c r="BI1824" i="3" s="1"/>
  <c r="BG1825" i="3"/>
  <c r="BH1825" i="3"/>
  <c r="BI1825" i="3" s="1"/>
  <c r="BG1826" i="3"/>
  <c r="BH1826" i="3"/>
  <c r="BI1826" i="3" s="1"/>
  <c r="BG1827" i="3"/>
  <c r="BH1827" i="3"/>
  <c r="BI1827" i="3" s="1"/>
  <c r="BG1828" i="3"/>
  <c r="BH1828" i="3"/>
  <c r="BI1828" i="3" s="1"/>
  <c r="BG1829" i="3"/>
  <c r="BH1829" i="3"/>
  <c r="BI1829" i="3" s="1"/>
  <c r="BG1830" i="3"/>
  <c r="BH1830" i="3"/>
  <c r="BI1830" i="3" s="1"/>
  <c r="BG1831" i="3"/>
  <c r="BH1831" i="3"/>
  <c r="BI1831" i="3" s="1"/>
  <c r="BG1832" i="3"/>
  <c r="BH1832" i="3"/>
  <c r="BI1832" i="3" s="1"/>
  <c r="BG1833" i="3"/>
  <c r="BH1833" i="3"/>
  <c r="BI1833" i="3" s="1"/>
  <c r="BG1834" i="3"/>
  <c r="BH1834" i="3"/>
  <c r="BI1834" i="3" s="1"/>
  <c r="BG1835" i="3"/>
  <c r="BH1835" i="3"/>
  <c r="BI1835" i="3" s="1"/>
  <c r="BG1836" i="3"/>
  <c r="BH1836" i="3"/>
  <c r="BI1836" i="3" s="1"/>
  <c r="BG1837" i="3"/>
  <c r="BH1837" i="3"/>
  <c r="BI1837" i="3" s="1"/>
  <c r="BG1838" i="3"/>
  <c r="BH1838" i="3"/>
  <c r="BI1838" i="3" s="1"/>
  <c r="BG1839" i="3"/>
  <c r="BH1839" i="3"/>
  <c r="BI1839" i="3" s="1"/>
  <c r="BG1840" i="3"/>
  <c r="BH1840" i="3"/>
  <c r="BI1840" i="3" s="1"/>
  <c r="BG1841" i="3"/>
  <c r="BH1841" i="3"/>
  <c r="BI1841" i="3" s="1"/>
  <c r="BG1842" i="3"/>
  <c r="BH1842" i="3"/>
  <c r="BI1842" i="3" s="1"/>
  <c r="BG1843" i="3"/>
  <c r="BH1843" i="3"/>
  <c r="BI1843" i="3" s="1"/>
  <c r="BG1844" i="3"/>
  <c r="BH1844" i="3"/>
  <c r="BI1844" i="3" s="1"/>
  <c r="BG1845" i="3"/>
  <c r="BH1845" i="3"/>
  <c r="BI1845" i="3" s="1"/>
  <c r="BG1846" i="3"/>
  <c r="BH1846" i="3"/>
  <c r="BI1846" i="3" s="1"/>
  <c r="BG1847" i="3"/>
  <c r="BH1847" i="3"/>
  <c r="BI1847" i="3" s="1"/>
  <c r="BG1848" i="3"/>
  <c r="BH1848" i="3"/>
  <c r="BI1848" i="3" s="1"/>
  <c r="BG1849" i="3"/>
  <c r="BH1849" i="3"/>
  <c r="BI1849" i="3" s="1"/>
  <c r="BG1850" i="3"/>
  <c r="BH1850" i="3"/>
  <c r="BI1850" i="3" s="1"/>
  <c r="BG1851" i="3"/>
  <c r="BH1851" i="3"/>
  <c r="BI1851" i="3" s="1"/>
  <c r="BG1852" i="3"/>
  <c r="BH1852" i="3"/>
  <c r="BI1852" i="3" s="1"/>
  <c r="BG1853" i="3"/>
  <c r="BH1853" i="3"/>
  <c r="BI1853" i="3" s="1"/>
  <c r="BG1854" i="3"/>
  <c r="BH1854" i="3"/>
  <c r="BI1854" i="3" s="1"/>
  <c r="BG1855" i="3"/>
  <c r="BH1855" i="3"/>
  <c r="BI1855" i="3" s="1"/>
  <c r="BG1856" i="3"/>
  <c r="BH1856" i="3"/>
  <c r="BI1856" i="3" s="1"/>
  <c r="BG1857" i="3"/>
  <c r="BH1857" i="3"/>
  <c r="BI1857" i="3" s="1"/>
  <c r="BG1858" i="3"/>
  <c r="BH1858" i="3"/>
  <c r="BI1858" i="3" s="1"/>
  <c r="BG1859" i="3"/>
  <c r="BH1859" i="3"/>
  <c r="BI1859" i="3" s="1"/>
  <c r="BG1860" i="3"/>
  <c r="BH1860" i="3"/>
  <c r="BI1860" i="3" s="1"/>
  <c r="BG1861" i="3"/>
  <c r="BH1861" i="3"/>
  <c r="BI1861" i="3" s="1"/>
  <c r="BG1862" i="3"/>
  <c r="BH1862" i="3"/>
  <c r="BI1862" i="3" s="1"/>
  <c r="BG1863" i="3"/>
  <c r="BH1863" i="3"/>
  <c r="BI1863" i="3" s="1"/>
  <c r="BG1864" i="3"/>
  <c r="BH1864" i="3"/>
  <c r="BI1864" i="3" s="1"/>
  <c r="BG1865" i="3"/>
  <c r="BH1865" i="3"/>
  <c r="BI1865" i="3" s="1"/>
  <c r="BG1866" i="3"/>
  <c r="BH1866" i="3"/>
  <c r="BI1866" i="3" s="1"/>
  <c r="BG1867" i="3"/>
  <c r="BH1867" i="3"/>
  <c r="BI1867" i="3" s="1"/>
  <c r="BG1868" i="3"/>
  <c r="BH1868" i="3"/>
  <c r="BI1868" i="3" s="1"/>
  <c r="BG1869" i="3"/>
  <c r="BH1869" i="3"/>
  <c r="BI1869" i="3" s="1"/>
  <c r="BG1870" i="3"/>
  <c r="BH1870" i="3"/>
  <c r="BI1870" i="3" s="1"/>
  <c r="BG1871" i="3"/>
  <c r="BH1871" i="3"/>
  <c r="BI1871" i="3" s="1"/>
  <c r="BG1872" i="3"/>
  <c r="BH1872" i="3"/>
  <c r="BI1872" i="3" s="1"/>
  <c r="BG1873" i="3"/>
  <c r="BH1873" i="3"/>
  <c r="BI1873" i="3" s="1"/>
  <c r="BG1874" i="3"/>
  <c r="BH1874" i="3"/>
  <c r="BI1874" i="3" s="1"/>
  <c r="BG1875" i="3"/>
  <c r="BH1875" i="3"/>
  <c r="BI1875" i="3" s="1"/>
  <c r="BG1876" i="3"/>
  <c r="BH1876" i="3"/>
  <c r="BI1876" i="3" s="1"/>
  <c r="BG1877" i="3"/>
  <c r="BH1877" i="3"/>
  <c r="BI1877" i="3" s="1"/>
  <c r="BG1878" i="3"/>
  <c r="BH1878" i="3"/>
  <c r="BI1878" i="3" s="1"/>
  <c r="BG1879" i="3"/>
  <c r="BH1879" i="3"/>
  <c r="BI1879" i="3" s="1"/>
  <c r="BG1880" i="3"/>
  <c r="BH1880" i="3"/>
  <c r="BI1880" i="3" s="1"/>
  <c r="BG1881" i="3"/>
  <c r="BH1881" i="3"/>
  <c r="BI1881" i="3" s="1"/>
  <c r="BG1882" i="3"/>
  <c r="BH1882" i="3"/>
  <c r="BI1882" i="3" s="1"/>
  <c r="BG1883" i="3"/>
  <c r="BH1883" i="3"/>
  <c r="BI1883" i="3" s="1"/>
  <c r="BG1884" i="3"/>
  <c r="BH1884" i="3"/>
  <c r="BI1884" i="3" s="1"/>
  <c r="BG1885" i="3"/>
  <c r="BH1885" i="3"/>
  <c r="BI1885" i="3" s="1"/>
  <c r="BG1886" i="3"/>
  <c r="BH1886" i="3"/>
  <c r="BI1886" i="3" s="1"/>
  <c r="BG1887" i="3"/>
  <c r="BH1887" i="3"/>
  <c r="BI1887" i="3" s="1"/>
  <c r="BG1888" i="3"/>
  <c r="BH1888" i="3"/>
  <c r="BI1888" i="3" s="1"/>
  <c r="BG1889" i="3"/>
  <c r="BH1889" i="3"/>
  <c r="BI1889" i="3" s="1"/>
  <c r="BG1890" i="3"/>
  <c r="BH1890" i="3"/>
  <c r="BI1890" i="3" s="1"/>
  <c r="BG1891" i="3"/>
  <c r="BH1891" i="3"/>
  <c r="BI1891" i="3" s="1"/>
  <c r="BG1892" i="3"/>
  <c r="BH1892" i="3"/>
  <c r="BI1892" i="3" s="1"/>
  <c r="BG1893" i="3"/>
  <c r="BH1893" i="3"/>
  <c r="BI1893" i="3" s="1"/>
  <c r="BG1894" i="3"/>
  <c r="BH1894" i="3"/>
  <c r="BI1894" i="3" s="1"/>
  <c r="BG1895" i="3"/>
  <c r="BH1895" i="3"/>
  <c r="BI1895" i="3" s="1"/>
  <c r="BG1896" i="3"/>
  <c r="BH1896" i="3"/>
  <c r="BI1896" i="3" s="1"/>
  <c r="BG1897" i="3"/>
  <c r="BH1897" i="3"/>
  <c r="BI1897" i="3" s="1"/>
  <c r="BG1898" i="3"/>
  <c r="BH1898" i="3"/>
  <c r="BI1898" i="3" s="1"/>
  <c r="BG1899" i="3"/>
  <c r="BH1899" i="3"/>
  <c r="BI1899" i="3" s="1"/>
  <c r="BG1900" i="3"/>
  <c r="BH1900" i="3"/>
  <c r="BI1900" i="3" s="1"/>
  <c r="BG1901" i="3"/>
  <c r="BH1901" i="3"/>
  <c r="BI1901" i="3" s="1"/>
  <c r="BG1902" i="3"/>
  <c r="BH1902" i="3"/>
  <c r="BI1902" i="3" s="1"/>
  <c r="BG1903" i="3"/>
  <c r="BH1903" i="3"/>
  <c r="BI1903" i="3" s="1"/>
  <c r="BG1904" i="3"/>
  <c r="BH1904" i="3"/>
  <c r="BI1904" i="3" s="1"/>
  <c r="BG1905" i="3"/>
  <c r="BH1905" i="3"/>
  <c r="BI1905" i="3" s="1"/>
  <c r="BG1906" i="3"/>
  <c r="BH1906" i="3"/>
  <c r="BI1906" i="3" s="1"/>
  <c r="BG1907" i="3"/>
  <c r="BH1907" i="3"/>
  <c r="BI1907" i="3" s="1"/>
  <c r="BG1908" i="3"/>
  <c r="BH1908" i="3"/>
  <c r="BI1908" i="3" s="1"/>
  <c r="BG1909" i="3"/>
  <c r="BH1909" i="3"/>
  <c r="BI1909" i="3" s="1"/>
  <c r="BG1910" i="3"/>
  <c r="BH1910" i="3"/>
  <c r="BI1910" i="3" s="1"/>
  <c r="BG1911" i="3"/>
  <c r="BH1911" i="3"/>
  <c r="BI1911" i="3" s="1"/>
  <c r="BG1912" i="3"/>
  <c r="BH1912" i="3"/>
  <c r="BI1912" i="3" s="1"/>
  <c r="BG1913" i="3"/>
  <c r="BH1913" i="3"/>
  <c r="BI1913" i="3" s="1"/>
  <c r="BG1914" i="3"/>
  <c r="BH1914" i="3"/>
  <c r="BI1914" i="3" s="1"/>
  <c r="BG1915" i="3"/>
  <c r="BH1915" i="3"/>
  <c r="BI1915" i="3" s="1"/>
  <c r="BG1916" i="3"/>
  <c r="BH1916" i="3"/>
  <c r="BI1916" i="3" s="1"/>
  <c r="BG1917" i="3"/>
  <c r="BH1917" i="3"/>
  <c r="BI1917" i="3" s="1"/>
  <c r="BG1918" i="3"/>
  <c r="BH1918" i="3"/>
  <c r="BI1918" i="3" s="1"/>
  <c r="BG1919" i="3"/>
  <c r="BH1919" i="3"/>
  <c r="BI1919" i="3" s="1"/>
  <c r="BG1920" i="3"/>
  <c r="BH1920" i="3"/>
  <c r="BI1920" i="3" s="1"/>
  <c r="BG1921" i="3"/>
  <c r="BH1921" i="3"/>
  <c r="BI1921" i="3" s="1"/>
  <c r="BG1922" i="3"/>
  <c r="BH1922" i="3"/>
  <c r="BI1922" i="3" s="1"/>
  <c r="BG1923" i="3"/>
  <c r="BH1923" i="3"/>
  <c r="BI1923" i="3" s="1"/>
  <c r="BG1924" i="3"/>
  <c r="BH1924" i="3"/>
  <c r="BI1924" i="3" s="1"/>
  <c r="BG1925" i="3"/>
  <c r="BH1925" i="3"/>
  <c r="BI1925" i="3" s="1"/>
  <c r="BG1926" i="3"/>
  <c r="BH1926" i="3"/>
  <c r="BI1926" i="3" s="1"/>
  <c r="BG1927" i="3"/>
  <c r="BH1927" i="3"/>
  <c r="BI1927" i="3" s="1"/>
  <c r="BG1928" i="3"/>
  <c r="BH1928" i="3"/>
  <c r="BI1928" i="3" s="1"/>
  <c r="BG1929" i="3"/>
  <c r="BH1929" i="3"/>
  <c r="BI1929" i="3" s="1"/>
  <c r="BG1930" i="3"/>
  <c r="BH1930" i="3"/>
  <c r="BI1930" i="3" s="1"/>
  <c r="BG1931" i="3"/>
  <c r="BH1931" i="3"/>
  <c r="BI1931" i="3" s="1"/>
  <c r="BG1932" i="3"/>
  <c r="BH1932" i="3"/>
  <c r="BI1932" i="3" s="1"/>
  <c r="BG1933" i="3"/>
  <c r="BH1933" i="3"/>
  <c r="BI1933" i="3" s="1"/>
  <c r="BG1934" i="3"/>
  <c r="BH1934" i="3"/>
  <c r="BI1934" i="3" s="1"/>
  <c r="BG1935" i="3"/>
  <c r="BH1935" i="3"/>
  <c r="BI1935" i="3" s="1"/>
  <c r="BG1936" i="3"/>
  <c r="BH1936" i="3"/>
  <c r="BI1936" i="3" s="1"/>
  <c r="BG1937" i="3"/>
  <c r="BH1937" i="3"/>
  <c r="BI1937" i="3" s="1"/>
  <c r="BG1938" i="3"/>
  <c r="BH1938" i="3"/>
  <c r="BI1938" i="3" s="1"/>
  <c r="BG1939" i="3"/>
  <c r="BH1939" i="3"/>
  <c r="BI1939" i="3" s="1"/>
  <c r="BG1940" i="3"/>
  <c r="BH1940" i="3"/>
  <c r="BI1940" i="3" s="1"/>
  <c r="BG1941" i="3"/>
  <c r="BH1941" i="3"/>
  <c r="BI1941" i="3" s="1"/>
  <c r="BG1942" i="3"/>
  <c r="BH1942" i="3"/>
  <c r="BI1942" i="3" s="1"/>
  <c r="BG1943" i="3"/>
  <c r="BH1943" i="3"/>
  <c r="BI1943" i="3" s="1"/>
  <c r="BG1944" i="3"/>
  <c r="BH1944" i="3"/>
  <c r="BI1944" i="3" s="1"/>
  <c r="BG1945" i="3"/>
  <c r="BH1945" i="3"/>
  <c r="BI1945" i="3" s="1"/>
  <c r="BG1946" i="3"/>
  <c r="BH1946" i="3"/>
  <c r="BI1946" i="3" s="1"/>
  <c r="BG1947" i="3"/>
  <c r="BH1947" i="3"/>
  <c r="BI1947" i="3" s="1"/>
  <c r="BG1948" i="3"/>
  <c r="BH1948" i="3"/>
  <c r="BI1948" i="3" s="1"/>
  <c r="BG1949" i="3"/>
  <c r="BH1949" i="3"/>
  <c r="BI1949" i="3" s="1"/>
  <c r="BG1950" i="3"/>
  <c r="BH1950" i="3"/>
  <c r="BI1950" i="3" s="1"/>
  <c r="BG1951" i="3"/>
  <c r="BH1951" i="3"/>
  <c r="BI1951" i="3" s="1"/>
  <c r="BG1952" i="3"/>
  <c r="BH1952" i="3"/>
  <c r="BI1952" i="3" s="1"/>
  <c r="BG1953" i="3"/>
  <c r="BH1953" i="3"/>
  <c r="BI1953" i="3" s="1"/>
  <c r="BG1954" i="3"/>
  <c r="BH1954" i="3"/>
  <c r="BI1954" i="3" s="1"/>
  <c r="BG1955" i="3"/>
  <c r="BH1955" i="3"/>
  <c r="BI1955" i="3" s="1"/>
  <c r="BG1956" i="3"/>
  <c r="BH1956" i="3"/>
  <c r="BI1956" i="3" s="1"/>
  <c r="BG1957" i="3"/>
  <c r="BH1957" i="3"/>
  <c r="BI1957" i="3" s="1"/>
  <c r="BG1958" i="3"/>
  <c r="BH1958" i="3"/>
  <c r="BI1958" i="3" s="1"/>
  <c r="BG1959" i="3"/>
  <c r="BH1959" i="3"/>
  <c r="BI1959" i="3" s="1"/>
  <c r="BG1960" i="3"/>
  <c r="BH1960" i="3"/>
  <c r="BI1960" i="3" s="1"/>
  <c r="BG1961" i="3"/>
  <c r="BH1961" i="3"/>
  <c r="BI1961" i="3" s="1"/>
  <c r="BG1962" i="3"/>
  <c r="BH1962" i="3"/>
  <c r="BI1962" i="3" s="1"/>
  <c r="BG1963" i="3"/>
  <c r="BH1963" i="3"/>
  <c r="BI1963" i="3" s="1"/>
  <c r="BG1964" i="3"/>
  <c r="BH1964" i="3"/>
  <c r="BI1964" i="3" s="1"/>
  <c r="BG1965" i="3"/>
  <c r="BH1965" i="3"/>
  <c r="BI1965" i="3" s="1"/>
  <c r="BG1966" i="3"/>
  <c r="BH1966" i="3"/>
  <c r="BI1966" i="3" s="1"/>
  <c r="BG1967" i="3"/>
  <c r="BH1967" i="3"/>
  <c r="BI1967" i="3" s="1"/>
  <c r="BG1968" i="3"/>
  <c r="BH1968" i="3"/>
  <c r="BI1968" i="3" s="1"/>
  <c r="BG1969" i="3"/>
  <c r="BH1969" i="3"/>
  <c r="BI1969" i="3" s="1"/>
  <c r="BG1970" i="3"/>
  <c r="BH1970" i="3"/>
  <c r="BI1970" i="3" s="1"/>
  <c r="BG1971" i="3"/>
  <c r="BH1971" i="3"/>
  <c r="BI1971" i="3" s="1"/>
  <c r="BG1972" i="3"/>
  <c r="BH1972" i="3"/>
  <c r="BI1972" i="3" s="1"/>
  <c r="BG1973" i="3"/>
  <c r="BH1973" i="3"/>
  <c r="BI1973" i="3" s="1"/>
  <c r="BG1974" i="3"/>
  <c r="BH1974" i="3"/>
  <c r="BI1974" i="3" s="1"/>
  <c r="BG1975" i="3"/>
  <c r="BH1975" i="3"/>
  <c r="BI1975" i="3" s="1"/>
  <c r="BG1976" i="3"/>
  <c r="BH1976" i="3"/>
  <c r="BI1976" i="3" s="1"/>
  <c r="BG1977" i="3"/>
  <c r="BH1977" i="3"/>
  <c r="BI1977" i="3" s="1"/>
  <c r="BG1978" i="3"/>
  <c r="BH1978" i="3"/>
  <c r="BI1978" i="3" s="1"/>
  <c r="BG1979" i="3"/>
  <c r="BH1979" i="3"/>
  <c r="BI1979" i="3" s="1"/>
  <c r="BG1980" i="3"/>
  <c r="BH1980" i="3"/>
  <c r="BI1980" i="3" s="1"/>
  <c r="BG1981" i="3"/>
  <c r="BH1981" i="3"/>
  <c r="BI1981" i="3" s="1"/>
  <c r="BG1982" i="3"/>
  <c r="BH1982" i="3"/>
  <c r="BI1982" i="3" s="1"/>
  <c r="BG1983" i="3"/>
  <c r="BH1983" i="3"/>
  <c r="BI1983" i="3" s="1"/>
  <c r="BG1984" i="3"/>
  <c r="BH1984" i="3"/>
  <c r="BI1984" i="3" s="1"/>
  <c r="BG1985" i="3"/>
  <c r="BH1985" i="3"/>
  <c r="BI1985" i="3" s="1"/>
  <c r="BG1986" i="3"/>
  <c r="BH1986" i="3"/>
  <c r="BI1986" i="3" s="1"/>
  <c r="BG1987" i="3"/>
  <c r="BH1987" i="3"/>
  <c r="BI1987" i="3" s="1"/>
  <c r="BG1988" i="3"/>
  <c r="BH1988" i="3"/>
  <c r="BI1988" i="3" s="1"/>
  <c r="BG1989" i="3"/>
  <c r="BH1989" i="3"/>
  <c r="BI1989" i="3" s="1"/>
  <c r="BG1990" i="3"/>
  <c r="BH1990" i="3"/>
  <c r="BI1990" i="3" s="1"/>
  <c r="BG1991" i="3"/>
  <c r="BH1991" i="3"/>
  <c r="BI1991" i="3" s="1"/>
  <c r="BG1992" i="3"/>
  <c r="BH1992" i="3"/>
  <c r="BI1992" i="3" s="1"/>
  <c r="BG1993" i="3"/>
  <c r="BH1993" i="3"/>
  <c r="BI1993" i="3" s="1"/>
  <c r="BG1994" i="3"/>
  <c r="BH1994" i="3"/>
  <c r="BI1994" i="3" s="1"/>
  <c r="BG1995" i="3"/>
  <c r="BH1995" i="3"/>
  <c r="BI1995" i="3" s="1"/>
  <c r="BG1996" i="3"/>
  <c r="BH1996" i="3"/>
  <c r="BI1996" i="3" s="1"/>
  <c r="BG1997" i="3"/>
  <c r="BH1997" i="3"/>
  <c r="BI1997" i="3" s="1"/>
  <c r="BG1998" i="3"/>
  <c r="BH1998" i="3"/>
  <c r="BI1998" i="3" s="1"/>
  <c r="BG1999" i="3"/>
  <c r="BH1999" i="3"/>
  <c r="BI1999" i="3" s="1"/>
  <c r="BG2000" i="3"/>
  <c r="BH2000" i="3"/>
  <c r="BI2000" i="3" s="1"/>
  <c r="BG2001" i="3"/>
  <c r="BH2001" i="3"/>
  <c r="BI2001" i="3" s="1"/>
  <c r="BG2002" i="3"/>
  <c r="BH2002" i="3"/>
  <c r="BI2002" i="3" s="1"/>
  <c r="BG2003" i="3"/>
  <c r="BH2003" i="3"/>
  <c r="BI2003" i="3" s="1"/>
  <c r="BG2004" i="3"/>
  <c r="BH2004" i="3"/>
  <c r="BI2004" i="3" s="1"/>
  <c r="BG2005" i="3"/>
  <c r="BH2005" i="3"/>
  <c r="BI2005" i="3" s="1"/>
  <c r="BG2006" i="3"/>
  <c r="BH2006" i="3"/>
  <c r="BI2006" i="3" s="1"/>
  <c r="BG2007" i="3"/>
  <c r="BH2007" i="3"/>
  <c r="BI2007" i="3" s="1"/>
  <c r="BG2008" i="3"/>
  <c r="BH2008" i="3"/>
  <c r="BI2008" i="3" s="1"/>
  <c r="BG2009" i="3"/>
  <c r="BH2009" i="3"/>
  <c r="BI2009" i="3" s="1"/>
  <c r="BG2010" i="3"/>
  <c r="BH2010" i="3"/>
  <c r="BI2010" i="3" s="1"/>
  <c r="BG2011" i="3"/>
  <c r="BH2011" i="3"/>
  <c r="BI2011" i="3" s="1"/>
  <c r="BG2012" i="3"/>
  <c r="BH2012" i="3"/>
  <c r="BI2012" i="3" s="1"/>
  <c r="BG2013" i="3"/>
  <c r="BH2013" i="3"/>
  <c r="BI2013" i="3" s="1"/>
  <c r="BG2014" i="3"/>
  <c r="BH2014" i="3"/>
  <c r="BI2014" i="3" s="1"/>
  <c r="BG2015" i="3"/>
  <c r="BH2015" i="3"/>
  <c r="BI2015" i="3" s="1"/>
  <c r="BG2016" i="3"/>
  <c r="BH2016" i="3"/>
  <c r="BI2016" i="3" s="1"/>
  <c r="BG2017" i="3"/>
  <c r="BH2017" i="3"/>
  <c r="BI2017" i="3" s="1"/>
  <c r="BG2018" i="3"/>
  <c r="BH2018" i="3"/>
  <c r="BI2018" i="3" s="1"/>
  <c r="BG2019" i="3"/>
  <c r="BH2019" i="3"/>
  <c r="BI2019" i="3" s="1"/>
  <c r="BG2020" i="3"/>
  <c r="BH2020" i="3"/>
  <c r="BI2020" i="3" s="1"/>
  <c r="BG2021" i="3"/>
  <c r="BH2021" i="3"/>
  <c r="BI2021" i="3" s="1"/>
  <c r="BG2022" i="3"/>
  <c r="BH2022" i="3"/>
  <c r="BI2022" i="3" s="1"/>
  <c r="BG2023" i="3"/>
  <c r="BH2023" i="3"/>
  <c r="BI2023" i="3" s="1"/>
  <c r="BG2024" i="3"/>
  <c r="BH2024" i="3"/>
  <c r="BI2024" i="3" s="1"/>
  <c r="BG2025" i="3"/>
  <c r="BH2025" i="3"/>
  <c r="BI2025" i="3" s="1"/>
  <c r="BG2026" i="3"/>
  <c r="BH2026" i="3"/>
  <c r="BI2026" i="3" s="1"/>
  <c r="BG2027" i="3"/>
  <c r="BH2027" i="3"/>
  <c r="BI2027" i="3" s="1"/>
  <c r="BG2028" i="3"/>
  <c r="BH2028" i="3"/>
  <c r="BI2028" i="3" s="1"/>
  <c r="BG2029" i="3"/>
  <c r="BH2029" i="3"/>
  <c r="BI2029" i="3" s="1"/>
  <c r="BG2030" i="3"/>
  <c r="BH2030" i="3"/>
  <c r="BI2030" i="3" s="1"/>
  <c r="BG2031" i="3"/>
  <c r="BH2031" i="3"/>
  <c r="BI2031" i="3" s="1"/>
  <c r="BG2032" i="3"/>
  <c r="BH2032" i="3"/>
  <c r="BI2032" i="3" s="1"/>
  <c r="BG2033" i="3"/>
  <c r="BH2033" i="3"/>
  <c r="BI2033" i="3" s="1"/>
  <c r="BG2034" i="3"/>
  <c r="BH2034" i="3"/>
  <c r="BI2034" i="3" s="1"/>
  <c r="BG2035" i="3"/>
  <c r="BH2035" i="3"/>
  <c r="BI2035" i="3" s="1"/>
  <c r="BG2036" i="3"/>
  <c r="BH2036" i="3"/>
  <c r="BI2036" i="3" s="1"/>
  <c r="BG2037" i="3"/>
  <c r="BH2037" i="3"/>
  <c r="BI2037" i="3" s="1"/>
  <c r="BG2038" i="3"/>
  <c r="BH2038" i="3"/>
  <c r="BI2038" i="3" s="1"/>
  <c r="BG2039" i="3"/>
  <c r="BH2039" i="3"/>
  <c r="BI2039" i="3" s="1"/>
  <c r="BG2040" i="3"/>
  <c r="BH2040" i="3"/>
  <c r="BI2040" i="3" s="1"/>
  <c r="BG2041" i="3"/>
  <c r="BH2041" i="3"/>
  <c r="BI2041" i="3" s="1"/>
  <c r="BG2042" i="3"/>
  <c r="BH2042" i="3"/>
  <c r="BI2042" i="3" s="1"/>
  <c r="BG2043" i="3"/>
  <c r="BH2043" i="3"/>
  <c r="BI2043" i="3" s="1"/>
  <c r="BG2044" i="3"/>
  <c r="BH2044" i="3"/>
  <c r="BI2044" i="3" s="1"/>
  <c r="BG2045" i="3"/>
  <c r="BH2045" i="3"/>
  <c r="BI2045" i="3" s="1"/>
  <c r="BG2046" i="3"/>
  <c r="BH2046" i="3"/>
  <c r="BI2046" i="3" s="1"/>
  <c r="BG2047" i="3"/>
  <c r="BH2047" i="3"/>
  <c r="BI2047" i="3" s="1"/>
  <c r="BG2048" i="3"/>
  <c r="BH2048" i="3"/>
  <c r="BI2048" i="3" s="1"/>
  <c r="BG2049" i="3"/>
  <c r="BH2049" i="3"/>
  <c r="BI2049" i="3" s="1"/>
  <c r="BG2050" i="3"/>
  <c r="BH2050" i="3"/>
  <c r="BI2050" i="3" s="1"/>
  <c r="BG2051" i="3"/>
  <c r="BH2051" i="3"/>
  <c r="BI2051" i="3" s="1"/>
  <c r="BG2052" i="3"/>
  <c r="BH2052" i="3"/>
  <c r="BI2052" i="3" s="1"/>
  <c r="BG2053" i="3"/>
  <c r="BH2053" i="3"/>
  <c r="BI2053" i="3" s="1"/>
  <c r="BG2054" i="3"/>
  <c r="BH2054" i="3"/>
  <c r="BI2054" i="3" s="1"/>
  <c r="BG2055" i="3"/>
  <c r="BH2055" i="3"/>
  <c r="BI2055" i="3" s="1"/>
  <c r="BG2056" i="3"/>
  <c r="BH2056" i="3"/>
  <c r="BI2056" i="3" s="1"/>
  <c r="BG2057" i="3"/>
  <c r="BH2057" i="3"/>
  <c r="BI2057" i="3" s="1"/>
  <c r="BG2058" i="3"/>
  <c r="BH2058" i="3"/>
  <c r="BI2058" i="3" s="1"/>
  <c r="BG2059" i="3"/>
  <c r="BH2059" i="3"/>
  <c r="BI2059" i="3" s="1"/>
  <c r="BG2060" i="3"/>
  <c r="BH2060" i="3"/>
  <c r="BI2060" i="3" s="1"/>
  <c r="BG2061" i="3"/>
  <c r="BH2061" i="3"/>
  <c r="BI2061" i="3" s="1"/>
  <c r="BG2062" i="3"/>
  <c r="BH2062" i="3"/>
  <c r="BI2062" i="3" s="1"/>
  <c r="BG2063" i="3"/>
  <c r="BH2063" i="3"/>
  <c r="BI2063" i="3" s="1"/>
  <c r="BG2064" i="3"/>
  <c r="BH2064" i="3"/>
  <c r="BI2064" i="3" s="1"/>
  <c r="BG2065" i="3"/>
  <c r="BH2065" i="3"/>
  <c r="BI2065" i="3" s="1"/>
  <c r="BG2066" i="3"/>
  <c r="BH2066" i="3"/>
  <c r="BI2066" i="3" s="1"/>
  <c r="BG2067" i="3"/>
  <c r="BH2067" i="3"/>
  <c r="BI2067" i="3" s="1"/>
  <c r="BG2068" i="3"/>
  <c r="BH2068" i="3"/>
  <c r="BI2068" i="3" s="1"/>
  <c r="BG2069" i="3"/>
  <c r="BH2069" i="3"/>
  <c r="BI2069" i="3" s="1"/>
  <c r="BG2070" i="3"/>
  <c r="BH2070" i="3"/>
  <c r="BI2070" i="3" s="1"/>
  <c r="BG2071" i="3"/>
  <c r="BH2071" i="3"/>
  <c r="BI2071" i="3" s="1"/>
  <c r="BG2072" i="3"/>
  <c r="BH2072" i="3"/>
  <c r="BI2072" i="3" s="1"/>
  <c r="BG2073" i="3"/>
  <c r="BH2073" i="3"/>
  <c r="BI2073" i="3" s="1"/>
  <c r="BG2074" i="3"/>
  <c r="BH2074" i="3"/>
  <c r="BI2074" i="3" s="1"/>
  <c r="BG2075" i="3"/>
  <c r="BH2075" i="3"/>
  <c r="BI2075" i="3" s="1"/>
  <c r="BG2076" i="3"/>
  <c r="BH2076" i="3"/>
  <c r="BI2076" i="3" s="1"/>
  <c r="BG2077" i="3"/>
  <c r="BH2077" i="3"/>
  <c r="BI2077" i="3" s="1"/>
  <c r="BG2078" i="3"/>
  <c r="BH2078" i="3"/>
  <c r="BI2078" i="3" s="1"/>
  <c r="BG2079" i="3"/>
  <c r="BH2079" i="3"/>
  <c r="BI2079" i="3" s="1"/>
  <c r="BG2080" i="3"/>
  <c r="BH2080" i="3"/>
  <c r="BI2080" i="3" s="1"/>
  <c r="BG2081" i="3"/>
  <c r="BH2081" i="3"/>
  <c r="BI2081" i="3" s="1"/>
  <c r="BG2082" i="3"/>
  <c r="BH2082" i="3"/>
  <c r="BI2082" i="3" s="1"/>
  <c r="BG2083" i="3"/>
  <c r="BH2083" i="3"/>
  <c r="BI2083" i="3" s="1"/>
  <c r="BG2084" i="3"/>
  <c r="BH2084" i="3"/>
  <c r="BI2084" i="3" s="1"/>
  <c r="BG2085" i="3"/>
  <c r="BH2085" i="3"/>
  <c r="BI2085" i="3" s="1"/>
  <c r="BG2086" i="3"/>
  <c r="BH2086" i="3"/>
  <c r="BI2086" i="3" s="1"/>
  <c r="BG2087" i="3"/>
  <c r="BH2087" i="3"/>
  <c r="BI2087" i="3" s="1"/>
  <c r="BG2088" i="3"/>
  <c r="BH2088" i="3"/>
  <c r="BI2088" i="3" s="1"/>
  <c r="BG2089" i="3"/>
  <c r="BH2089" i="3"/>
  <c r="BI2089" i="3" s="1"/>
  <c r="BG2090" i="3"/>
  <c r="BH2090" i="3"/>
  <c r="BI2090" i="3" s="1"/>
  <c r="BG2091" i="3"/>
  <c r="BH2091" i="3"/>
  <c r="BI2091" i="3" s="1"/>
  <c r="BG2092" i="3"/>
  <c r="BH2092" i="3"/>
  <c r="BI2092" i="3" s="1"/>
  <c r="BG2093" i="3"/>
  <c r="BH2093" i="3"/>
  <c r="BI2093" i="3" s="1"/>
  <c r="BG2094" i="3"/>
  <c r="BH2094" i="3"/>
  <c r="BI2094" i="3" s="1"/>
  <c r="BG2095" i="3"/>
  <c r="BH2095" i="3"/>
  <c r="BI2095" i="3" s="1"/>
  <c r="BG2096" i="3"/>
  <c r="BH2096" i="3"/>
  <c r="BI2096" i="3" s="1"/>
  <c r="BG2097" i="3"/>
  <c r="BH2097" i="3"/>
  <c r="BI2097" i="3" s="1"/>
  <c r="BG2098" i="3"/>
  <c r="BH2098" i="3"/>
  <c r="BI2098" i="3" s="1"/>
  <c r="BG2099" i="3"/>
  <c r="BH2099" i="3"/>
  <c r="BI2099" i="3" s="1"/>
  <c r="BG2100" i="3"/>
  <c r="BH2100" i="3"/>
  <c r="BI2100" i="3" s="1"/>
  <c r="BG2101" i="3"/>
  <c r="BH2101" i="3"/>
  <c r="BI2101" i="3" s="1"/>
  <c r="BG2102" i="3"/>
  <c r="BH2102" i="3"/>
  <c r="BI2102" i="3" s="1"/>
  <c r="BG2103" i="3"/>
  <c r="BH2103" i="3"/>
  <c r="BI2103" i="3" s="1"/>
  <c r="BG2104" i="3"/>
  <c r="BH2104" i="3"/>
  <c r="BI2104" i="3" s="1"/>
  <c r="BG2105" i="3"/>
  <c r="BH2105" i="3"/>
  <c r="BI2105" i="3" s="1"/>
  <c r="BG2106" i="3"/>
  <c r="BH2106" i="3"/>
  <c r="BI2106" i="3" s="1"/>
  <c r="BG2107" i="3"/>
  <c r="BH2107" i="3"/>
  <c r="BI2107" i="3" s="1"/>
  <c r="BG2108" i="3"/>
  <c r="BH2108" i="3"/>
  <c r="BI2108" i="3" s="1"/>
  <c r="BG2109" i="3"/>
  <c r="BH2109" i="3"/>
  <c r="BI2109" i="3" s="1"/>
  <c r="BG2110" i="3"/>
  <c r="BH2110" i="3"/>
  <c r="BI2110" i="3" s="1"/>
  <c r="BG2111" i="3"/>
  <c r="BH2111" i="3"/>
  <c r="BI2111" i="3" s="1"/>
  <c r="BG2112" i="3"/>
  <c r="BH2112" i="3"/>
  <c r="BI2112" i="3" s="1"/>
  <c r="BG2113" i="3"/>
  <c r="BH2113" i="3"/>
  <c r="BI2113" i="3" s="1"/>
  <c r="BG2114" i="3"/>
  <c r="BH2114" i="3"/>
  <c r="BI2114" i="3" s="1"/>
  <c r="BG2115" i="3"/>
  <c r="BH2115" i="3"/>
  <c r="BI2115" i="3" s="1"/>
  <c r="BG2116" i="3"/>
  <c r="BH2116" i="3"/>
  <c r="BI2116" i="3" s="1"/>
  <c r="BG2117" i="3"/>
  <c r="BH2117" i="3"/>
  <c r="BI2117" i="3" s="1"/>
  <c r="BG2118" i="3"/>
  <c r="BH2118" i="3"/>
  <c r="BI2118" i="3" s="1"/>
  <c r="BG2119" i="3"/>
  <c r="BH2119" i="3"/>
  <c r="BI2119" i="3" s="1"/>
  <c r="BG2120" i="3"/>
  <c r="BH2120" i="3"/>
  <c r="BI2120" i="3" s="1"/>
  <c r="BG2121" i="3"/>
  <c r="BH2121" i="3"/>
  <c r="BI2121" i="3" s="1"/>
  <c r="BG2122" i="3"/>
  <c r="BH2122" i="3"/>
  <c r="BI2122" i="3" s="1"/>
  <c r="BG2123" i="3"/>
  <c r="BH2123" i="3"/>
  <c r="BI2123" i="3" s="1"/>
  <c r="BG2124" i="3"/>
  <c r="BH2124" i="3"/>
  <c r="BI2124" i="3" s="1"/>
  <c r="BG2125" i="3"/>
  <c r="BH2125" i="3"/>
  <c r="BI2125" i="3" s="1"/>
  <c r="BG2126" i="3"/>
  <c r="BH2126" i="3"/>
  <c r="BI2126" i="3" s="1"/>
  <c r="BG2127" i="3"/>
  <c r="BH2127" i="3"/>
  <c r="BI2127" i="3" s="1"/>
  <c r="BG2128" i="3"/>
  <c r="BH2128" i="3"/>
  <c r="BI2128" i="3" s="1"/>
  <c r="BG2129" i="3"/>
  <c r="BH2129" i="3"/>
  <c r="BI2129" i="3" s="1"/>
  <c r="BG2130" i="3"/>
  <c r="BH2130" i="3"/>
  <c r="BI2130" i="3" s="1"/>
  <c r="BG2131" i="3"/>
  <c r="BH2131" i="3"/>
  <c r="BI2131" i="3" s="1"/>
  <c r="BG2132" i="3"/>
  <c r="BH2132" i="3"/>
  <c r="BI2132" i="3" s="1"/>
  <c r="BG2133" i="3"/>
  <c r="BH2133" i="3"/>
  <c r="BI2133" i="3" s="1"/>
  <c r="BG2134" i="3"/>
  <c r="BH2134" i="3"/>
  <c r="BI2134" i="3" s="1"/>
  <c r="BG2135" i="3"/>
  <c r="BH2135" i="3"/>
  <c r="BI2135" i="3" s="1"/>
  <c r="BG2136" i="3"/>
  <c r="BH2136" i="3"/>
  <c r="BI2136" i="3" s="1"/>
  <c r="BG2137" i="3"/>
  <c r="BH2137" i="3"/>
  <c r="BI2137" i="3" s="1"/>
  <c r="BG2138" i="3"/>
  <c r="BH2138" i="3"/>
  <c r="BI2138" i="3" s="1"/>
  <c r="BG2139" i="3"/>
  <c r="BH2139" i="3"/>
  <c r="BI2139" i="3" s="1"/>
  <c r="BG2140" i="3"/>
  <c r="BH2140" i="3"/>
  <c r="BI2140" i="3" s="1"/>
  <c r="BG2141" i="3"/>
  <c r="BH2141" i="3"/>
  <c r="BI2141" i="3" s="1"/>
  <c r="BG2142" i="3"/>
  <c r="BH2142" i="3"/>
  <c r="BI2142" i="3" s="1"/>
  <c r="BG2143" i="3"/>
  <c r="BH2143" i="3"/>
  <c r="BI2143" i="3" s="1"/>
  <c r="BG2144" i="3"/>
  <c r="BH2144" i="3"/>
  <c r="BI2144" i="3" s="1"/>
  <c r="BG2145" i="3"/>
  <c r="BH2145" i="3"/>
  <c r="BI2145" i="3" s="1"/>
  <c r="BG2146" i="3"/>
  <c r="BH2146" i="3"/>
  <c r="BI2146" i="3" s="1"/>
  <c r="BG2147" i="3"/>
  <c r="BH2147" i="3"/>
  <c r="BI2147" i="3" s="1"/>
  <c r="BG2148" i="3"/>
  <c r="BH2148" i="3"/>
  <c r="BI2148" i="3" s="1"/>
  <c r="BG2149" i="3"/>
  <c r="BH2149" i="3"/>
  <c r="BI2149" i="3" s="1"/>
  <c r="BG2150" i="3"/>
  <c r="BH2150" i="3"/>
  <c r="BI2150" i="3" s="1"/>
  <c r="BG2151" i="3"/>
  <c r="BH2151" i="3"/>
  <c r="BI2151" i="3" s="1"/>
  <c r="BG2152" i="3"/>
  <c r="BH2152" i="3"/>
  <c r="BI2152" i="3" s="1"/>
  <c r="BG2153" i="3"/>
  <c r="BH2153" i="3"/>
  <c r="BI2153" i="3" s="1"/>
  <c r="BG2154" i="3"/>
  <c r="BH2154" i="3"/>
  <c r="BI2154" i="3" s="1"/>
  <c r="BG2155" i="3"/>
  <c r="BH2155" i="3"/>
  <c r="BI2155" i="3" s="1"/>
  <c r="BG2156" i="3"/>
  <c r="BH2156" i="3"/>
  <c r="BI2156" i="3" s="1"/>
  <c r="BG2157" i="3"/>
  <c r="BH2157" i="3"/>
  <c r="BI2157" i="3" s="1"/>
  <c r="BG2158" i="3"/>
  <c r="BH2158" i="3"/>
  <c r="BI2158" i="3" s="1"/>
  <c r="BG2159" i="3"/>
  <c r="BH2159" i="3"/>
  <c r="BI2159" i="3" s="1"/>
  <c r="BG2160" i="3"/>
  <c r="BH2160" i="3"/>
  <c r="BI2160" i="3" s="1"/>
  <c r="BG2161" i="3"/>
  <c r="BH2161" i="3"/>
  <c r="BI2161" i="3" s="1"/>
  <c r="BG2162" i="3"/>
  <c r="BH2162" i="3"/>
  <c r="BI2162" i="3" s="1"/>
  <c r="BG2163" i="3"/>
  <c r="BH2163" i="3"/>
  <c r="BI2163" i="3" s="1"/>
  <c r="BG2164" i="3"/>
  <c r="BH2164" i="3"/>
  <c r="BI2164" i="3" s="1"/>
  <c r="BG2165" i="3"/>
  <c r="BH2165" i="3"/>
  <c r="BI2165" i="3" s="1"/>
  <c r="BG2166" i="3"/>
  <c r="BH2166" i="3"/>
  <c r="BI2166" i="3" s="1"/>
  <c r="BG2167" i="3"/>
  <c r="BH2167" i="3"/>
  <c r="BI2167" i="3" s="1"/>
  <c r="BG2168" i="3"/>
  <c r="BH2168" i="3"/>
  <c r="BI2168" i="3" s="1"/>
  <c r="BG2169" i="3"/>
  <c r="BH2169" i="3"/>
  <c r="BI2169" i="3" s="1"/>
  <c r="BG2170" i="3"/>
  <c r="BH2170" i="3"/>
  <c r="BI2170" i="3" s="1"/>
  <c r="BG2171" i="3"/>
  <c r="BH2171" i="3"/>
  <c r="BI2171" i="3" s="1"/>
  <c r="BG2172" i="3"/>
  <c r="BH2172" i="3"/>
  <c r="BI2172" i="3" s="1"/>
  <c r="BG2173" i="3"/>
  <c r="BH2173" i="3"/>
  <c r="BI2173" i="3" s="1"/>
  <c r="BG2174" i="3"/>
  <c r="BH2174" i="3"/>
  <c r="BI2174" i="3" s="1"/>
  <c r="BG2175" i="3"/>
  <c r="BH2175" i="3"/>
  <c r="BI2175" i="3" s="1"/>
  <c r="BG2176" i="3"/>
  <c r="BH2176" i="3"/>
  <c r="BI2176" i="3" s="1"/>
  <c r="BG2177" i="3"/>
  <c r="BH2177" i="3"/>
  <c r="BI2177" i="3" s="1"/>
  <c r="BG2178" i="3"/>
  <c r="BH2178" i="3"/>
  <c r="BI2178" i="3" s="1"/>
  <c r="BG2179" i="3"/>
  <c r="BH2179" i="3"/>
  <c r="BI2179" i="3" s="1"/>
  <c r="BG2180" i="3"/>
  <c r="BH2180" i="3"/>
  <c r="BI2180" i="3" s="1"/>
  <c r="BG2181" i="3"/>
  <c r="BH2181" i="3"/>
  <c r="BI2181" i="3" s="1"/>
  <c r="BG2182" i="3"/>
  <c r="BH2182" i="3"/>
  <c r="BI2182" i="3" s="1"/>
  <c r="BG2183" i="3"/>
  <c r="BH2183" i="3"/>
  <c r="BI2183" i="3" s="1"/>
  <c r="BG2184" i="3"/>
  <c r="BH2184" i="3"/>
  <c r="BI2184" i="3" s="1"/>
  <c r="BG2185" i="3"/>
  <c r="BH2185" i="3"/>
  <c r="BI2185" i="3" s="1"/>
  <c r="BG2186" i="3"/>
  <c r="BH2186" i="3"/>
  <c r="BI2186" i="3" s="1"/>
  <c r="BG2187" i="3"/>
  <c r="BH2187" i="3"/>
  <c r="BI2187" i="3" s="1"/>
  <c r="BG2188" i="3"/>
  <c r="BH2188" i="3"/>
  <c r="BI2188" i="3" s="1"/>
  <c r="BG2189" i="3"/>
  <c r="BH2189" i="3"/>
  <c r="BI2189" i="3" s="1"/>
  <c r="BG2190" i="3"/>
  <c r="BH2190" i="3"/>
  <c r="BI2190" i="3" s="1"/>
  <c r="BG2191" i="3"/>
  <c r="BH2191" i="3"/>
  <c r="BI2191" i="3" s="1"/>
  <c r="BG2192" i="3"/>
  <c r="BH2192" i="3"/>
  <c r="BI2192" i="3" s="1"/>
  <c r="BG2193" i="3"/>
  <c r="BH2193" i="3"/>
  <c r="BI2193" i="3" s="1"/>
  <c r="BG2194" i="3"/>
  <c r="BH2194" i="3"/>
  <c r="BI2194" i="3" s="1"/>
  <c r="BG2195" i="3"/>
  <c r="BH2195" i="3"/>
  <c r="BI2195" i="3" s="1"/>
  <c r="BG2196" i="3"/>
  <c r="BH2196" i="3"/>
  <c r="BI2196" i="3" s="1"/>
  <c r="BG2197" i="3"/>
  <c r="BH2197" i="3"/>
  <c r="BI2197" i="3" s="1"/>
  <c r="BG2198" i="3"/>
  <c r="BH2198" i="3"/>
  <c r="BI2198" i="3" s="1"/>
  <c r="BG2199" i="3"/>
  <c r="BH2199" i="3"/>
  <c r="BI2199" i="3" s="1"/>
  <c r="BG2200" i="3"/>
  <c r="BH2200" i="3"/>
  <c r="BI2200" i="3" s="1"/>
  <c r="BG2201" i="3"/>
  <c r="BH2201" i="3"/>
  <c r="BI2201" i="3" s="1"/>
  <c r="BG2202" i="3"/>
  <c r="BH2202" i="3"/>
  <c r="BI2202" i="3" s="1"/>
  <c r="BG2203" i="3"/>
  <c r="BH2203" i="3"/>
  <c r="BI2203" i="3" s="1"/>
  <c r="BG2204" i="3"/>
  <c r="BH2204" i="3"/>
  <c r="BI2204" i="3" s="1"/>
  <c r="BG2205" i="3"/>
  <c r="BH2205" i="3"/>
  <c r="BI2205" i="3" s="1"/>
  <c r="BG2206" i="3"/>
  <c r="BH2206" i="3"/>
  <c r="BI2206" i="3" s="1"/>
  <c r="BG2207" i="3"/>
  <c r="BH2207" i="3"/>
  <c r="BI2207" i="3" s="1"/>
  <c r="BG2208" i="3"/>
  <c r="BH2208" i="3"/>
  <c r="BI2208" i="3" s="1"/>
  <c r="BG2209" i="3"/>
  <c r="BH2209" i="3"/>
  <c r="BI2209" i="3" s="1"/>
  <c r="BG2210" i="3"/>
  <c r="BH2210" i="3"/>
  <c r="BI2210" i="3" s="1"/>
  <c r="BG2211" i="3"/>
  <c r="BH2211" i="3"/>
  <c r="BI2211" i="3" s="1"/>
  <c r="BG2212" i="3"/>
  <c r="BH2212" i="3"/>
  <c r="BI2212" i="3" s="1"/>
  <c r="BG2213" i="3"/>
  <c r="BH2213" i="3"/>
  <c r="BI2213" i="3" s="1"/>
  <c r="BG2214" i="3"/>
  <c r="BH2214" i="3"/>
  <c r="BI2214" i="3" s="1"/>
  <c r="BG2215" i="3"/>
  <c r="BH2215" i="3"/>
  <c r="BI2215" i="3" s="1"/>
  <c r="BG2216" i="3"/>
  <c r="BH2216" i="3"/>
  <c r="BI2216" i="3" s="1"/>
  <c r="BG2217" i="3"/>
  <c r="BH2217" i="3"/>
  <c r="BI2217" i="3" s="1"/>
  <c r="BG2218" i="3"/>
  <c r="BH2218" i="3"/>
  <c r="BI2218" i="3" s="1"/>
  <c r="BG2219" i="3"/>
  <c r="BH2219" i="3"/>
  <c r="BI2219" i="3" s="1"/>
  <c r="BG2220" i="3"/>
  <c r="BH2220" i="3"/>
  <c r="BI2220" i="3" s="1"/>
  <c r="BG2221" i="3"/>
  <c r="BH2221" i="3"/>
  <c r="BI2221" i="3" s="1"/>
  <c r="BG2222" i="3"/>
  <c r="BH2222" i="3"/>
  <c r="BI2222" i="3" s="1"/>
  <c r="BG2223" i="3"/>
  <c r="BH2223" i="3"/>
  <c r="BI2223" i="3" s="1"/>
  <c r="BG2224" i="3"/>
  <c r="BH2224" i="3"/>
  <c r="BI2224" i="3" s="1"/>
  <c r="BG2225" i="3"/>
  <c r="BH2225" i="3"/>
  <c r="BI2225" i="3" s="1"/>
  <c r="BG2226" i="3"/>
  <c r="BH2226" i="3"/>
  <c r="BI2226" i="3" s="1"/>
  <c r="BG2227" i="3"/>
  <c r="BH2227" i="3"/>
  <c r="BI2227" i="3" s="1"/>
  <c r="BG2228" i="3"/>
  <c r="BH2228" i="3"/>
  <c r="BI2228" i="3" s="1"/>
  <c r="BG2229" i="3"/>
  <c r="BH2229" i="3"/>
  <c r="BI2229" i="3" s="1"/>
  <c r="BG2230" i="3"/>
  <c r="BH2230" i="3"/>
  <c r="BI2230" i="3" s="1"/>
  <c r="BG2231" i="3"/>
  <c r="BH2231" i="3"/>
  <c r="BI2231" i="3" s="1"/>
  <c r="BG2232" i="3"/>
  <c r="BH2232" i="3"/>
  <c r="BI2232" i="3" s="1"/>
  <c r="BG2233" i="3"/>
  <c r="BH2233" i="3"/>
  <c r="BI2233" i="3" s="1"/>
  <c r="BG2234" i="3"/>
  <c r="BH2234" i="3"/>
  <c r="BI2234" i="3" s="1"/>
  <c r="BG2235" i="3"/>
  <c r="BH2235" i="3"/>
  <c r="BI2235" i="3" s="1"/>
  <c r="BG2236" i="3"/>
  <c r="BH2236" i="3"/>
  <c r="BI2236" i="3" s="1"/>
  <c r="BG2237" i="3"/>
  <c r="BH2237" i="3"/>
  <c r="BI2237" i="3" s="1"/>
  <c r="BG2238" i="3"/>
  <c r="BH2238" i="3"/>
  <c r="BI2238" i="3" s="1"/>
  <c r="BG2239" i="3"/>
  <c r="BH2239" i="3"/>
  <c r="BI2239" i="3" s="1"/>
  <c r="BG2240" i="3"/>
  <c r="BH2240" i="3"/>
  <c r="BI2240" i="3" s="1"/>
  <c r="BG2241" i="3"/>
  <c r="BH2241" i="3"/>
  <c r="BI2241" i="3" s="1"/>
  <c r="BG2242" i="3"/>
  <c r="BH2242" i="3"/>
  <c r="BI2242" i="3" s="1"/>
  <c r="BG2243" i="3"/>
  <c r="BH2243" i="3"/>
  <c r="BI2243" i="3" s="1"/>
  <c r="BG2244" i="3"/>
  <c r="BH2244" i="3"/>
  <c r="BI2244" i="3" s="1"/>
  <c r="BG2245" i="3"/>
  <c r="BH2245" i="3"/>
  <c r="BI2245" i="3" s="1"/>
  <c r="BG2246" i="3"/>
  <c r="BH2246" i="3"/>
  <c r="BI2246" i="3" s="1"/>
  <c r="BG2247" i="3"/>
  <c r="BH2247" i="3"/>
  <c r="BI2247" i="3" s="1"/>
  <c r="BG2248" i="3"/>
  <c r="BH2248" i="3"/>
  <c r="BI2248" i="3" s="1"/>
  <c r="BG2249" i="3"/>
  <c r="BH2249" i="3"/>
  <c r="BI2249" i="3" s="1"/>
  <c r="BG2250" i="3"/>
  <c r="BH2250" i="3"/>
  <c r="BI2250" i="3" s="1"/>
  <c r="BG2251" i="3"/>
  <c r="BH2251" i="3"/>
  <c r="BI2251" i="3" s="1"/>
  <c r="BG2252" i="3"/>
  <c r="BH2252" i="3"/>
  <c r="BI2252" i="3" s="1"/>
  <c r="BG2253" i="3"/>
  <c r="BH2253" i="3"/>
  <c r="BI2253" i="3" s="1"/>
  <c r="BG2254" i="3"/>
  <c r="BH2254" i="3"/>
  <c r="BI2254" i="3" s="1"/>
  <c r="BG2255" i="3"/>
  <c r="BH2255" i="3"/>
  <c r="BI2255" i="3" s="1"/>
  <c r="BG2256" i="3"/>
  <c r="BH2256" i="3"/>
  <c r="BI2256" i="3" s="1"/>
  <c r="BG2257" i="3"/>
  <c r="BH2257" i="3"/>
  <c r="BI2257" i="3" s="1"/>
  <c r="BG2258" i="3"/>
  <c r="BH2258" i="3"/>
  <c r="BI2258" i="3" s="1"/>
  <c r="BG2259" i="3"/>
  <c r="BH2259" i="3"/>
  <c r="BI2259" i="3" s="1"/>
  <c r="BG2260" i="3"/>
  <c r="BH2260" i="3"/>
  <c r="BI2260" i="3" s="1"/>
  <c r="BG2261" i="3"/>
  <c r="BH2261" i="3"/>
  <c r="BI2261" i="3" s="1"/>
  <c r="BG2262" i="3"/>
  <c r="BH2262" i="3"/>
  <c r="BI2262" i="3" s="1"/>
  <c r="BG2263" i="3"/>
  <c r="BH2263" i="3"/>
  <c r="BI2263" i="3" s="1"/>
  <c r="BG2264" i="3"/>
  <c r="BH2264" i="3"/>
  <c r="BI2264" i="3" s="1"/>
  <c r="BG2265" i="3"/>
  <c r="BH2265" i="3"/>
  <c r="BI2265" i="3" s="1"/>
  <c r="BG2266" i="3"/>
  <c r="BH2266" i="3"/>
  <c r="BI2266" i="3" s="1"/>
  <c r="BG2267" i="3"/>
  <c r="BH2267" i="3"/>
  <c r="BI2267" i="3" s="1"/>
  <c r="BG2268" i="3"/>
  <c r="BH2268" i="3"/>
  <c r="BI2268" i="3" s="1"/>
  <c r="BG2269" i="3"/>
  <c r="BH2269" i="3"/>
  <c r="BI2269" i="3" s="1"/>
  <c r="BG2270" i="3"/>
  <c r="BH2270" i="3"/>
  <c r="BI2270" i="3" s="1"/>
  <c r="BG2271" i="3"/>
  <c r="BH2271" i="3"/>
  <c r="BI2271" i="3" s="1"/>
  <c r="BG2272" i="3"/>
  <c r="BH2272" i="3"/>
  <c r="BI2272" i="3" s="1"/>
  <c r="BG2273" i="3"/>
  <c r="BH2273" i="3"/>
  <c r="BI2273" i="3" s="1"/>
  <c r="BG2274" i="3"/>
  <c r="BH2274" i="3"/>
  <c r="BI2274" i="3" s="1"/>
  <c r="BG2275" i="3"/>
  <c r="BH2275" i="3"/>
  <c r="BI2275" i="3" s="1"/>
  <c r="BG2276" i="3"/>
  <c r="BH2276" i="3"/>
  <c r="BI2276" i="3" s="1"/>
  <c r="BG2277" i="3"/>
  <c r="BH2277" i="3"/>
  <c r="BI2277" i="3" s="1"/>
  <c r="BG2278" i="3"/>
  <c r="BH2278" i="3"/>
  <c r="BI2278" i="3" s="1"/>
  <c r="BG2279" i="3"/>
  <c r="BH2279" i="3"/>
  <c r="BI2279" i="3" s="1"/>
  <c r="BG2280" i="3"/>
  <c r="BH2280" i="3"/>
  <c r="BI2280" i="3" s="1"/>
  <c r="BG2281" i="3"/>
  <c r="BH2281" i="3"/>
  <c r="BI2281" i="3" s="1"/>
  <c r="BG2282" i="3"/>
  <c r="BH2282" i="3"/>
  <c r="BI2282" i="3" s="1"/>
  <c r="BG2283" i="3"/>
  <c r="BH2283" i="3"/>
  <c r="BI2283" i="3" s="1"/>
  <c r="BG2284" i="3"/>
  <c r="BH2284" i="3"/>
  <c r="BI2284" i="3" s="1"/>
  <c r="BG2285" i="3"/>
  <c r="BH2285" i="3"/>
  <c r="BI2285" i="3" s="1"/>
  <c r="BG2286" i="3"/>
  <c r="BH2286" i="3"/>
  <c r="BI2286" i="3" s="1"/>
  <c r="BG2287" i="3"/>
  <c r="BH2287" i="3"/>
  <c r="BI2287" i="3" s="1"/>
  <c r="BG2288" i="3"/>
  <c r="BH2288" i="3"/>
  <c r="BI2288" i="3" s="1"/>
  <c r="BG2289" i="3"/>
  <c r="BH2289" i="3"/>
  <c r="BI2289" i="3" s="1"/>
  <c r="BG2290" i="3"/>
  <c r="BH2290" i="3"/>
  <c r="BI2290" i="3" s="1"/>
  <c r="BG2291" i="3"/>
  <c r="BH2291" i="3"/>
  <c r="BI2291" i="3" s="1"/>
  <c r="BG2292" i="3"/>
  <c r="BH2292" i="3"/>
  <c r="BI2292" i="3" s="1"/>
  <c r="BG2293" i="3"/>
  <c r="BH2293" i="3"/>
  <c r="BI2293" i="3" s="1"/>
  <c r="BG2294" i="3"/>
  <c r="BH2294" i="3"/>
  <c r="BI2294" i="3" s="1"/>
  <c r="BG2295" i="3"/>
  <c r="BH2295" i="3"/>
  <c r="BI2295" i="3" s="1"/>
  <c r="BG2296" i="3"/>
  <c r="BH2296" i="3"/>
  <c r="BI2296" i="3" s="1"/>
  <c r="BG2297" i="3"/>
  <c r="BH2297" i="3"/>
  <c r="BI2297" i="3" s="1"/>
  <c r="BG2298" i="3"/>
  <c r="BH2298" i="3"/>
  <c r="BI2298" i="3" s="1"/>
  <c r="BG2299" i="3"/>
  <c r="BH2299" i="3"/>
  <c r="BI2299" i="3" s="1"/>
  <c r="BG2300" i="3"/>
  <c r="BH2300" i="3"/>
  <c r="BI2300" i="3" s="1"/>
  <c r="BG2301" i="3"/>
  <c r="BH2301" i="3"/>
  <c r="BI2301" i="3" s="1"/>
  <c r="BG2302" i="3"/>
  <c r="BH2302" i="3"/>
  <c r="BI2302" i="3" s="1"/>
  <c r="BG2303" i="3"/>
  <c r="BH2303" i="3"/>
  <c r="BI2303" i="3" s="1"/>
  <c r="BG2304" i="3"/>
  <c r="BH2304" i="3"/>
  <c r="BI2304" i="3" s="1"/>
  <c r="BG2305" i="3"/>
  <c r="BH2305" i="3"/>
  <c r="BI2305" i="3" s="1"/>
  <c r="BG2306" i="3"/>
  <c r="BH2306" i="3"/>
  <c r="BI2306" i="3" s="1"/>
  <c r="BG2307" i="3"/>
  <c r="BH2307" i="3"/>
  <c r="BI2307" i="3" s="1"/>
  <c r="BG2308" i="3"/>
  <c r="BH2308" i="3"/>
  <c r="BI2308" i="3" s="1"/>
  <c r="BG2309" i="3"/>
  <c r="BH2309" i="3"/>
  <c r="BI2309" i="3" s="1"/>
  <c r="BG2310" i="3"/>
  <c r="BH2310" i="3"/>
  <c r="BI2310" i="3" s="1"/>
  <c r="BG2311" i="3"/>
  <c r="BH2311" i="3"/>
  <c r="BI2311" i="3" s="1"/>
  <c r="BG2312" i="3"/>
  <c r="BH2312" i="3"/>
  <c r="BI2312" i="3" s="1"/>
  <c r="BG2313" i="3"/>
  <c r="BH2313" i="3"/>
  <c r="BI2313" i="3" s="1"/>
  <c r="BG2314" i="3"/>
  <c r="BH2314" i="3"/>
  <c r="BI2314" i="3" s="1"/>
  <c r="BG2315" i="3"/>
  <c r="BH2315" i="3"/>
  <c r="BI2315" i="3" s="1"/>
  <c r="BG2316" i="3"/>
  <c r="BH2316" i="3"/>
  <c r="BI2316" i="3" s="1"/>
  <c r="BG2317" i="3"/>
  <c r="BH2317" i="3"/>
  <c r="BI2317" i="3" s="1"/>
  <c r="BG2318" i="3"/>
  <c r="BH2318" i="3"/>
  <c r="BI2318" i="3" s="1"/>
  <c r="BG2319" i="3"/>
  <c r="BH2319" i="3"/>
  <c r="BI2319" i="3" s="1"/>
  <c r="BG2320" i="3"/>
  <c r="BH2320" i="3"/>
  <c r="BI2320" i="3" s="1"/>
  <c r="BG2321" i="3"/>
  <c r="BH2321" i="3"/>
  <c r="BI2321" i="3" s="1"/>
  <c r="BG2322" i="3"/>
  <c r="BH2322" i="3"/>
  <c r="BI2322" i="3" s="1"/>
  <c r="BG2323" i="3"/>
  <c r="BH2323" i="3"/>
  <c r="BI2323" i="3" s="1"/>
  <c r="BG2324" i="3"/>
  <c r="BH2324" i="3"/>
  <c r="BI2324" i="3" s="1"/>
  <c r="BG2325" i="3"/>
  <c r="BH2325" i="3"/>
  <c r="BI2325" i="3" s="1"/>
  <c r="BG2326" i="3"/>
  <c r="BH2326" i="3"/>
  <c r="BI2326" i="3" s="1"/>
  <c r="BG2327" i="3"/>
  <c r="BH2327" i="3"/>
  <c r="BI2327" i="3" s="1"/>
  <c r="BG2328" i="3"/>
  <c r="BH2328" i="3"/>
  <c r="BI2328" i="3" s="1"/>
  <c r="BG2329" i="3"/>
  <c r="BH2329" i="3"/>
  <c r="BI2329" i="3" s="1"/>
  <c r="BG2330" i="3"/>
  <c r="BH2330" i="3"/>
  <c r="BI2330" i="3" s="1"/>
  <c r="BG2331" i="3"/>
  <c r="BH2331" i="3"/>
  <c r="BI2331" i="3" s="1"/>
  <c r="BG2332" i="3"/>
  <c r="BH2332" i="3"/>
  <c r="BI2332" i="3" s="1"/>
  <c r="BG2333" i="3"/>
  <c r="BH2333" i="3"/>
  <c r="BI2333" i="3" s="1"/>
  <c r="BG2334" i="3"/>
  <c r="BH2334" i="3"/>
  <c r="BI2334" i="3" s="1"/>
  <c r="BG2335" i="3"/>
  <c r="BH2335" i="3"/>
  <c r="BI2335" i="3" s="1"/>
  <c r="BG2336" i="3"/>
  <c r="BH2336" i="3"/>
  <c r="BI2336" i="3" s="1"/>
  <c r="BG2337" i="3"/>
  <c r="BH2337" i="3"/>
  <c r="BI2337" i="3" s="1"/>
  <c r="BG2338" i="3"/>
  <c r="BH2338" i="3"/>
  <c r="BI2338" i="3" s="1"/>
  <c r="BG2339" i="3"/>
  <c r="BH2339" i="3"/>
  <c r="BI2339" i="3" s="1"/>
  <c r="BG2340" i="3"/>
  <c r="BH2340" i="3"/>
  <c r="BI2340" i="3" s="1"/>
  <c r="BG2341" i="3"/>
  <c r="BH2341" i="3"/>
  <c r="BI2341" i="3" s="1"/>
  <c r="BG2342" i="3"/>
  <c r="BH2342" i="3"/>
  <c r="BI2342" i="3" s="1"/>
  <c r="BG2343" i="3"/>
  <c r="BH2343" i="3"/>
  <c r="BI2343" i="3" s="1"/>
  <c r="BG2344" i="3"/>
  <c r="BH2344" i="3"/>
  <c r="BI2344" i="3" s="1"/>
  <c r="BG2345" i="3"/>
  <c r="BH2345" i="3"/>
  <c r="BI2345" i="3" s="1"/>
  <c r="BG2346" i="3"/>
  <c r="BH2346" i="3"/>
  <c r="BI2346" i="3" s="1"/>
  <c r="BG2347" i="3"/>
  <c r="BH2347" i="3"/>
  <c r="BI2347" i="3" s="1"/>
  <c r="BG2348" i="3"/>
  <c r="BH2348" i="3"/>
  <c r="BI2348" i="3" s="1"/>
  <c r="BG2349" i="3"/>
  <c r="BH2349" i="3"/>
  <c r="BI2349" i="3" s="1"/>
  <c r="BG2350" i="3"/>
  <c r="BH2350" i="3"/>
  <c r="BI2350" i="3" s="1"/>
  <c r="BG2351" i="3"/>
  <c r="BH2351" i="3"/>
  <c r="BI2351" i="3" s="1"/>
  <c r="BG2352" i="3"/>
  <c r="BH2352" i="3"/>
  <c r="BI2352" i="3" s="1"/>
  <c r="BG2353" i="3"/>
  <c r="BH2353" i="3"/>
  <c r="BI2353" i="3" s="1"/>
  <c r="BG2354" i="3"/>
  <c r="BH2354" i="3"/>
  <c r="BI2354" i="3" s="1"/>
  <c r="BG2355" i="3"/>
  <c r="BH2355" i="3"/>
  <c r="BI2355" i="3" s="1"/>
  <c r="BG2356" i="3"/>
  <c r="BH2356" i="3"/>
  <c r="BI2356" i="3" s="1"/>
  <c r="BG2357" i="3"/>
  <c r="BH2357" i="3"/>
  <c r="BI2357" i="3" s="1"/>
  <c r="BG2358" i="3"/>
  <c r="BH2358" i="3"/>
  <c r="BI2358" i="3" s="1"/>
  <c r="BG2359" i="3"/>
  <c r="BH2359" i="3"/>
  <c r="BI2359" i="3" s="1"/>
  <c r="BG2360" i="3"/>
  <c r="BH2360" i="3"/>
  <c r="BI2360" i="3" s="1"/>
  <c r="BG2361" i="3"/>
  <c r="BH2361" i="3"/>
  <c r="BI2361" i="3" s="1"/>
  <c r="BG2362" i="3"/>
  <c r="BH2362" i="3"/>
  <c r="BI2362" i="3" s="1"/>
  <c r="BG2363" i="3"/>
  <c r="BH2363" i="3"/>
  <c r="BI2363" i="3" s="1"/>
  <c r="BG2364" i="3"/>
  <c r="BH2364" i="3"/>
  <c r="BI2364" i="3" s="1"/>
  <c r="BG2365" i="3"/>
  <c r="BH2365" i="3"/>
  <c r="BI2365" i="3" s="1"/>
  <c r="BG2366" i="3"/>
  <c r="BH2366" i="3"/>
  <c r="BI2366" i="3" s="1"/>
  <c r="BG2367" i="3"/>
  <c r="BH2367" i="3"/>
  <c r="BI2367" i="3" s="1"/>
  <c r="BG2368" i="3"/>
  <c r="BH2368" i="3"/>
  <c r="BI2368" i="3" s="1"/>
  <c r="BG2369" i="3"/>
  <c r="BH2369" i="3"/>
  <c r="BI2369" i="3" s="1"/>
  <c r="BG2370" i="3"/>
  <c r="BH2370" i="3"/>
  <c r="BI2370" i="3" s="1"/>
  <c r="BG2371" i="3"/>
  <c r="BH2371" i="3"/>
  <c r="BI2371" i="3" s="1"/>
  <c r="BG2372" i="3"/>
  <c r="BH2372" i="3"/>
  <c r="BI2372" i="3" s="1"/>
  <c r="BG2373" i="3"/>
  <c r="BH2373" i="3"/>
  <c r="BI2373" i="3" s="1"/>
  <c r="BG2374" i="3"/>
  <c r="BH2374" i="3"/>
  <c r="BI2374" i="3" s="1"/>
  <c r="BG2375" i="3"/>
  <c r="BH2375" i="3"/>
  <c r="BI2375" i="3" s="1"/>
  <c r="BG2376" i="3"/>
  <c r="BH2376" i="3"/>
  <c r="BI2376" i="3" s="1"/>
  <c r="BG2377" i="3"/>
  <c r="BH2377" i="3"/>
  <c r="BI2377" i="3" s="1"/>
  <c r="BG2378" i="3"/>
  <c r="BH2378" i="3"/>
  <c r="BI2378" i="3" s="1"/>
  <c r="BG2379" i="3"/>
  <c r="BH2379" i="3"/>
  <c r="BI2379" i="3" s="1"/>
  <c r="BG2380" i="3"/>
  <c r="BH2380" i="3"/>
  <c r="BI2380" i="3" s="1"/>
  <c r="BG2381" i="3"/>
  <c r="BH2381" i="3"/>
  <c r="BI2381" i="3" s="1"/>
  <c r="BG2382" i="3"/>
  <c r="BH2382" i="3"/>
  <c r="BI2382" i="3" s="1"/>
  <c r="BG2383" i="3"/>
  <c r="BH2383" i="3"/>
  <c r="BI2383" i="3" s="1"/>
  <c r="BG2384" i="3"/>
  <c r="BH2384" i="3"/>
  <c r="BI2384" i="3" s="1"/>
  <c r="BG2385" i="3"/>
  <c r="BH2385" i="3"/>
  <c r="BI2385" i="3" s="1"/>
  <c r="BG2386" i="3"/>
  <c r="BH2386" i="3"/>
  <c r="BI2386" i="3" s="1"/>
  <c r="BG2387" i="3"/>
  <c r="BH2387" i="3"/>
  <c r="BI2387" i="3" s="1"/>
  <c r="BG2388" i="3"/>
  <c r="BH2388" i="3"/>
  <c r="BI2388" i="3" s="1"/>
  <c r="BG2389" i="3"/>
  <c r="BH2389" i="3"/>
  <c r="BI2389" i="3" s="1"/>
  <c r="BG2390" i="3"/>
  <c r="BH2390" i="3"/>
  <c r="BI2390" i="3" s="1"/>
  <c r="BG2391" i="3"/>
  <c r="BH2391" i="3"/>
  <c r="BI2391" i="3" s="1"/>
  <c r="BG2392" i="3"/>
  <c r="BH2392" i="3"/>
  <c r="BI2392" i="3" s="1"/>
  <c r="BG2393" i="3"/>
  <c r="BH2393" i="3"/>
  <c r="BI2393" i="3" s="1"/>
  <c r="BG2394" i="3"/>
  <c r="BH2394" i="3"/>
  <c r="BI2394" i="3" s="1"/>
  <c r="BG2395" i="3"/>
  <c r="BH2395" i="3"/>
  <c r="BI2395" i="3" s="1"/>
  <c r="BG2396" i="3"/>
  <c r="BH2396" i="3"/>
  <c r="BI2396" i="3" s="1"/>
  <c r="BG2397" i="3"/>
  <c r="BH2397" i="3"/>
  <c r="BI2397" i="3" s="1"/>
  <c r="BG2398" i="3"/>
  <c r="BH2398" i="3"/>
  <c r="BI2398" i="3" s="1"/>
  <c r="BG2399" i="3"/>
  <c r="BH2399" i="3"/>
  <c r="BI2399" i="3" s="1"/>
  <c r="BG2400" i="3"/>
  <c r="BH2400" i="3"/>
  <c r="BI2400" i="3" s="1"/>
  <c r="BG2401" i="3"/>
  <c r="BH2401" i="3"/>
  <c r="BI2401" i="3" s="1"/>
  <c r="BG2402" i="3"/>
  <c r="BH2402" i="3"/>
  <c r="BI2402" i="3" s="1"/>
  <c r="BG2403" i="3"/>
  <c r="BH2403" i="3"/>
  <c r="BI2403" i="3" s="1"/>
  <c r="BG2404" i="3"/>
  <c r="BH2404" i="3"/>
  <c r="BI2404" i="3" s="1"/>
  <c r="BG2405" i="3"/>
  <c r="BH2405" i="3"/>
  <c r="BI2405" i="3" s="1"/>
  <c r="BG2406" i="3"/>
  <c r="BH2406" i="3"/>
  <c r="BI2406" i="3" s="1"/>
  <c r="BG2407" i="3"/>
  <c r="BH2407" i="3"/>
  <c r="BI2407" i="3" s="1"/>
  <c r="BG2408" i="3"/>
  <c r="BH2408" i="3"/>
  <c r="BI2408" i="3" s="1"/>
  <c r="BG2409" i="3"/>
  <c r="BH2409" i="3"/>
  <c r="BI2409" i="3" s="1"/>
  <c r="BG2410" i="3"/>
  <c r="BH2410" i="3"/>
  <c r="BI2410" i="3" s="1"/>
  <c r="BG2411" i="3"/>
  <c r="BH2411" i="3"/>
  <c r="BI2411" i="3" s="1"/>
  <c r="BG2412" i="3"/>
  <c r="BH2412" i="3"/>
  <c r="BI2412" i="3" s="1"/>
  <c r="BG2413" i="3"/>
  <c r="BH2413" i="3"/>
  <c r="BI2413" i="3" s="1"/>
  <c r="BG2414" i="3"/>
  <c r="BH2414" i="3"/>
  <c r="BI2414" i="3" s="1"/>
  <c r="BG2415" i="3"/>
  <c r="BH2415" i="3"/>
  <c r="BI2415" i="3" s="1"/>
  <c r="BG2416" i="3"/>
  <c r="BH2416" i="3"/>
  <c r="BI2416" i="3" s="1"/>
  <c r="BG2417" i="3"/>
  <c r="BH2417" i="3"/>
  <c r="BI2417" i="3" s="1"/>
  <c r="BG2418" i="3"/>
  <c r="BH2418" i="3"/>
  <c r="BI2418" i="3" s="1"/>
  <c r="BG2419" i="3"/>
  <c r="BH2419" i="3"/>
  <c r="BI2419" i="3" s="1"/>
  <c r="BG2420" i="3"/>
  <c r="BH2420" i="3"/>
  <c r="BI2420" i="3" s="1"/>
  <c r="BG2421" i="3"/>
  <c r="BH2421" i="3"/>
  <c r="BI2421" i="3" s="1"/>
  <c r="BG2422" i="3"/>
  <c r="BH2422" i="3"/>
  <c r="BI2422" i="3" s="1"/>
  <c r="BG2423" i="3"/>
  <c r="BH2423" i="3"/>
  <c r="BI2423" i="3" s="1"/>
  <c r="BG2424" i="3"/>
  <c r="BH2424" i="3"/>
  <c r="BI2424" i="3" s="1"/>
  <c r="BG2425" i="3"/>
  <c r="BH2425" i="3"/>
  <c r="BI2425" i="3" s="1"/>
  <c r="BG2426" i="3"/>
  <c r="BH2426" i="3"/>
  <c r="BI2426" i="3" s="1"/>
  <c r="BG2427" i="3"/>
  <c r="BH2427" i="3"/>
  <c r="BI2427" i="3" s="1"/>
  <c r="BG2428" i="3"/>
  <c r="BH2428" i="3"/>
  <c r="BI2428" i="3" s="1"/>
  <c r="BG2429" i="3"/>
  <c r="BH2429" i="3"/>
  <c r="BI2429" i="3" s="1"/>
  <c r="BG2430" i="3"/>
  <c r="BH2430" i="3"/>
  <c r="BI2430" i="3" s="1"/>
  <c r="BG2431" i="3"/>
  <c r="BH2431" i="3"/>
  <c r="BI2431" i="3" s="1"/>
  <c r="BG2432" i="3"/>
  <c r="BH2432" i="3"/>
  <c r="BI2432" i="3" s="1"/>
  <c r="BG2433" i="3"/>
  <c r="BH2433" i="3"/>
  <c r="BI2433" i="3" s="1"/>
  <c r="BG2434" i="3"/>
  <c r="BH2434" i="3"/>
  <c r="BI2434" i="3" s="1"/>
  <c r="BG2435" i="3"/>
  <c r="BH2435" i="3"/>
  <c r="BI2435" i="3" s="1"/>
  <c r="BG2436" i="3"/>
  <c r="BH2436" i="3"/>
  <c r="BI2436" i="3" s="1"/>
  <c r="BG2437" i="3"/>
  <c r="BH2437" i="3"/>
  <c r="BI2437" i="3" s="1"/>
  <c r="BG2438" i="3"/>
  <c r="BH2438" i="3"/>
  <c r="BI2438" i="3" s="1"/>
  <c r="BG2439" i="3"/>
  <c r="BH2439" i="3"/>
  <c r="BI2439" i="3" s="1"/>
  <c r="BG2440" i="3"/>
  <c r="BH2440" i="3"/>
  <c r="BI2440" i="3" s="1"/>
  <c r="BG2441" i="3"/>
  <c r="BH2441" i="3"/>
  <c r="BI2441" i="3" s="1"/>
  <c r="BG2442" i="3"/>
  <c r="BH2442" i="3"/>
  <c r="BI2442" i="3" s="1"/>
  <c r="BG2443" i="3"/>
  <c r="BH2443" i="3"/>
  <c r="BI2443" i="3" s="1"/>
  <c r="BG2444" i="3"/>
  <c r="BH2444" i="3"/>
  <c r="BI2444" i="3" s="1"/>
  <c r="BG2445" i="3"/>
  <c r="BH2445" i="3"/>
  <c r="BI2445" i="3" s="1"/>
  <c r="BG2446" i="3"/>
  <c r="BH2446" i="3"/>
  <c r="BI2446" i="3" s="1"/>
  <c r="BG2447" i="3"/>
  <c r="BH2447" i="3"/>
  <c r="BI2447" i="3" s="1"/>
  <c r="BG2448" i="3"/>
  <c r="BH2448" i="3"/>
  <c r="BI2448" i="3" s="1"/>
  <c r="BG2449" i="3"/>
  <c r="BH2449" i="3"/>
  <c r="BI2449" i="3" s="1"/>
  <c r="BG2450" i="3"/>
  <c r="BH2450" i="3"/>
  <c r="BI2450" i="3" s="1"/>
  <c r="BG2451" i="3"/>
  <c r="BH2451" i="3"/>
  <c r="BI2451" i="3" s="1"/>
  <c r="BG2452" i="3"/>
  <c r="BH2452" i="3"/>
  <c r="BI2452" i="3" s="1"/>
  <c r="BG2453" i="3"/>
  <c r="BH2453" i="3"/>
  <c r="BI2453" i="3" s="1"/>
  <c r="BG2454" i="3"/>
  <c r="BH2454" i="3"/>
  <c r="BI2454" i="3" s="1"/>
  <c r="BG2455" i="3"/>
  <c r="BH2455" i="3"/>
  <c r="BI2455" i="3" s="1"/>
  <c r="BG2456" i="3"/>
  <c r="BH2456" i="3"/>
  <c r="BI2456" i="3" s="1"/>
  <c r="BG2457" i="3"/>
  <c r="BH2457" i="3"/>
  <c r="BI2457" i="3" s="1"/>
  <c r="BG2458" i="3"/>
  <c r="BH2458" i="3"/>
  <c r="BI2458" i="3" s="1"/>
  <c r="BG2459" i="3"/>
  <c r="BH2459" i="3"/>
  <c r="BI2459" i="3" s="1"/>
  <c r="BG2460" i="3"/>
  <c r="BH2460" i="3"/>
  <c r="BI2460" i="3" s="1"/>
  <c r="BG2461" i="3"/>
  <c r="BH2461" i="3"/>
  <c r="BI2461" i="3" s="1"/>
  <c r="BG2462" i="3"/>
  <c r="BH2462" i="3"/>
  <c r="BI2462" i="3" s="1"/>
  <c r="BG2463" i="3"/>
  <c r="BH2463" i="3"/>
  <c r="BI2463" i="3" s="1"/>
  <c r="BG2464" i="3"/>
  <c r="BH2464" i="3"/>
  <c r="BI2464" i="3" s="1"/>
  <c r="BG2465" i="3"/>
  <c r="BH2465" i="3"/>
  <c r="BI2465" i="3" s="1"/>
  <c r="BG2466" i="3"/>
  <c r="BH2466" i="3"/>
  <c r="BI2466" i="3" s="1"/>
  <c r="BG2467" i="3"/>
  <c r="BH2467" i="3"/>
  <c r="BI2467" i="3" s="1"/>
  <c r="BG2468" i="3"/>
  <c r="BH2468" i="3"/>
  <c r="BI2468" i="3" s="1"/>
  <c r="BG2469" i="3"/>
  <c r="BH2469" i="3"/>
  <c r="BI2469" i="3" s="1"/>
  <c r="BG2470" i="3"/>
  <c r="BH2470" i="3"/>
  <c r="BI2470" i="3" s="1"/>
  <c r="BG2471" i="3"/>
  <c r="BH2471" i="3"/>
  <c r="BI2471" i="3" s="1"/>
  <c r="BG2472" i="3"/>
  <c r="BH2472" i="3"/>
  <c r="BI2472" i="3" s="1"/>
  <c r="BG2473" i="3"/>
  <c r="BH2473" i="3"/>
  <c r="BI2473" i="3" s="1"/>
  <c r="BG2474" i="3"/>
  <c r="BH2474" i="3"/>
  <c r="BI2474" i="3" s="1"/>
  <c r="BG2475" i="3"/>
  <c r="BH2475" i="3"/>
  <c r="BI2475" i="3" s="1"/>
  <c r="BG2476" i="3"/>
  <c r="BH2476" i="3"/>
  <c r="BI2476" i="3" s="1"/>
  <c r="BG2477" i="3"/>
  <c r="BH2477" i="3"/>
  <c r="BI2477" i="3" s="1"/>
  <c r="BG2478" i="3"/>
  <c r="BH2478" i="3"/>
  <c r="BI2478" i="3" s="1"/>
  <c r="BG2479" i="3"/>
  <c r="BH2479" i="3"/>
  <c r="BI2479" i="3" s="1"/>
  <c r="BG2480" i="3"/>
  <c r="BH2480" i="3"/>
  <c r="BI2480" i="3" s="1"/>
  <c r="BG2481" i="3"/>
  <c r="BH2481" i="3"/>
  <c r="BI2481" i="3" s="1"/>
  <c r="BG2482" i="3"/>
  <c r="BH2482" i="3"/>
  <c r="BI2482" i="3" s="1"/>
  <c r="BG2483" i="3"/>
  <c r="BH2483" i="3"/>
  <c r="BI2483" i="3" s="1"/>
  <c r="BG2484" i="3"/>
  <c r="BH2484" i="3"/>
  <c r="BI2484" i="3" s="1"/>
  <c r="BG2485" i="3"/>
  <c r="BH2485" i="3"/>
  <c r="BI2485" i="3" s="1"/>
  <c r="BG2486" i="3"/>
  <c r="BH2486" i="3"/>
  <c r="BI2486" i="3" s="1"/>
  <c r="BG2487" i="3"/>
  <c r="BH2487" i="3"/>
  <c r="BI2487" i="3" s="1"/>
  <c r="BG2488" i="3"/>
  <c r="BH2488" i="3"/>
  <c r="BI2488" i="3" s="1"/>
  <c r="BG2489" i="3"/>
  <c r="BH2489" i="3"/>
  <c r="BI2489" i="3" s="1"/>
  <c r="BG2490" i="3"/>
  <c r="BH2490" i="3"/>
  <c r="BI2490" i="3" s="1"/>
  <c r="BG2491" i="3"/>
  <c r="BH2491" i="3"/>
  <c r="BI2491" i="3" s="1"/>
  <c r="BG2492" i="3"/>
  <c r="BH2492" i="3"/>
  <c r="BI2492" i="3" s="1"/>
  <c r="BG2493" i="3"/>
  <c r="BH2493" i="3"/>
  <c r="BI2493" i="3" s="1"/>
  <c r="BG2494" i="3"/>
  <c r="BH2494" i="3"/>
  <c r="BI2494" i="3" s="1"/>
  <c r="BG2495" i="3"/>
  <c r="BH2495" i="3"/>
  <c r="BI2495" i="3" s="1"/>
  <c r="BG2496" i="3"/>
  <c r="BH2496" i="3"/>
  <c r="BI2496" i="3" s="1"/>
  <c r="BG2497" i="3"/>
  <c r="BH2497" i="3"/>
  <c r="BI2497" i="3" s="1"/>
  <c r="BG2498" i="3"/>
  <c r="BH2498" i="3"/>
  <c r="BI2498" i="3" s="1"/>
  <c r="BG2499" i="3"/>
  <c r="BH2499" i="3"/>
  <c r="BI2499" i="3" s="1"/>
  <c r="BG2500" i="3"/>
  <c r="BH2500" i="3"/>
  <c r="BI2500" i="3" s="1"/>
  <c r="BG2501" i="3"/>
  <c r="BH2501" i="3"/>
  <c r="BI2501" i="3" s="1"/>
  <c r="BG2502" i="3"/>
  <c r="BH2502" i="3"/>
  <c r="BI2502" i="3" s="1"/>
  <c r="BG2503" i="3"/>
  <c r="BH2503" i="3"/>
  <c r="BI2503" i="3" s="1"/>
  <c r="BG2504" i="3"/>
  <c r="BH2504" i="3"/>
  <c r="BI2504" i="3" s="1"/>
  <c r="BG2505" i="3"/>
  <c r="BH2505" i="3"/>
  <c r="BI2505" i="3" s="1"/>
  <c r="BG2506" i="3"/>
  <c r="BH2506" i="3"/>
  <c r="BI2506" i="3" s="1"/>
  <c r="BG2507" i="3"/>
  <c r="BH2507" i="3"/>
  <c r="BI2507" i="3" s="1"/>
  <c r="BG2508" i="3"/>
  <c r="BH2508" i="3"/>
  <c r="BI2508" i="3" s="1"/>
  <c r="BG2509" i="3"/>
  <c r="BH2509" i="3"/>
  <c r="BI2509" i="3" s="1"/>
  <c r="BG2510" i="3"/>
  <c r="BH2510" i="3"/>
  <c r="BI2510" i="3" s="1"/>
  <c r="BG2511" i="3"/>
  <c r="BH2511" i="3"/>
  <c r="BI2511" i="3" s="1"/>
  <c r="BG2512" i="3"/>
  <c r="BH2512" i="3"/>
  <c r="BI2512" i="3" s="1"/>
  <c r="BG2513" i="3"/>
  <c r="BH2513" i="3"/>
  <c r="BI2513" i="3" s="1"/>
  <c r="BG2514" i="3"/>
  <c r="BH2514" i="3"/>
  <c r="BI2514" i="3" s="1"/>
  <c r="BG2515" i="3"/>
  <c r="BH2515" i="3"/>
  <c r="BI2515" i="3" s="1"/>
  <c r="BG2516" i="3"/>
  <c r="BH2516" i="3"/>
  <c r="BI2516" i="3" s="1"/>
  <c r="BG2517" i="3"/>
  <c r="BH2517" i="3"/>
  <c r="BI2517" i="3" s="1"/>
  <c r="BG2518" i="3"/>
  <c r="BH2518" i="3"/>
  <c r="BI2518" i="3" s="1"/>
  <c r="BG2519" i="3"/>
  <c r="BH2519" i="3"/>
  <c r="BI2519" i="3" s="1"/>
  <c r="BG2520" i="3"/>
  <c r="BH2520" i="3"/>
  <c r="BI2520" i="3" s="1"/>
  <c r="BG2521" i="3"/>
  <c r="BH2521" i="3"/>
  <c r="BI2521" i="3" s="1"/>
  <c r="BG2522" i="3"/>
  <c r="BH2522" i="3"/>
  <c r="BI2522" i="3" s="1"/>
  <c r="BG2523" i="3"/>
  <c r="BH2523" i="3"/>
  <c r="BI2523" i="3" s="1"/>
  <c r="BG2524" i="3"/>
  <c r="BH2524" i="3"/>
  <c r="BI2524" i="3" s="1"/>
  <c r="BG2525" i="3"/>
  <c r="BH2525" i="3"/>
  <c r="BI2525" i="3" s="1"/>
  <c r="BG2526" i="3"/>
  <c r="BH2526" i="3"/>
  <c r="BI2526" i="3" s="1"/>
  <c r="BG2527" i="3"/>
  <c r="BH2527" i="3"/>
  <c r="BI2527" i="3" s="1"/>
  <c r="BG2528" i="3"/>
  <c r="BH2528" i="3"/>
  <c r="BI2528" i="3" s="1"/>
  <c r="BG2529" i="3"/>
  <c r="BH2529" i="3"/>
  <c r="BI2529" i="3" s="1"/>
  <c r="BG2530" i="3"/>
  <c r="BH2530" i="3"/>
  <c r="BI2530" i="3" s="1"/>
  <c r="BG2531" i="3"/>
  <c r="BH2531" i="3"/>
  <c r="BI2531" i="3" s="1"/>
  <c r="BG2532" i="3"/>
  <c r="BH2532" i="3"/>
  <c r="BI2532" i="3" s="1"/>
  <c r="BG2533" i="3"/>
  <c r="BH2533" i="3"/>
  <c r="BI2533" i="3" s="1"/>
  <c r="BG2534" i="3"/>
  <c r="BH2534" i="3"/>
  <c r="BI2534" i="3" s="1"/>
  <c r="BG2535" i="3"/>
  <c r="BH2535" i="3"/>
  <c r="BI2535" i="3" s="1"/>
  <c r="BG2536" i="3"/>
  <c r="BH2536" i="3"/>
  <c r="BI2536" i="3" s="1"/>
  <c r="BG2537" i="3"/>
  <c r="BH2537" i="3"/>
  <c r="BI2537" i="3" s="1"/>
  <c r="BG2538" i="3"/>
  <c r="BH2538" i="3"/>
  <c r="BI2538" i="3" s="1"/>
  <c r="BG2539" i="3"/>
  <c r="BH2539" i="3"/>
  <c r="BI2539" i="3" s="1"/>
  <c r="BG2540" i="3"/>
  <c r="BH2540" i="3"/>
  <c r="BI2540" i="3" s="1"/>
  <c r="BG2541" i="3"/>
  <c r="BH2541" i="3"/>
  <c r="BI2541" i="3" s="1"/>
  <c r="BG2542" i="3"/>
  <c r="BH2542" i="3"/>
  <c r="BI2542" i="3" s="1"/>
  <c r="BG2543" i="3"/>
  <c r="BH2543" i="3"/>
  <c r="BI2543" i="3" s="1"/>
  <c r="BG2544" i="3"/>
  <c r="BH2544" i="3"/>
  <c r="BI2544" i="3" s="1"/>
  <c r="BG2545" i="3"/>
  <c r="BH2545" i="3"/>
  <c r="BI2545" i="3" s="1"/>
  <c r="BG2546" i="3"/>
  <c r="BH2546" i="3"/>
  <c r="BI2546" i="3" s="1"/>
  <c r="BG2547" i="3"/>
  <c r="BH2547" i="3"/>
  <c r="BI2547" i="3" s="1"/>
  <c r="BG2548" i="3"/>
  <c r="BH2548" i="3"/>
  <c r="BI2548" i="3" s="1"/>
  <c r="BG2549" i="3"/>
  <c r="BH2549" i="3"/>
  <c r="BI2549" i="3" s="1"/>
  <c r="BG2550" i="3"/>
  <c r="BH2550" i="3"/>
  <c r="BI2550" i="3" s="1"/>
  <c r="BG2551" i="3"/>
  <c r="BH2551" i="3"/>
  <c r="BI2551" i="3" s="1"/>
  <c r="BG2552" i="3"/>
  <c r="BH2552" i="3"/>
  <c r="BI2552" i="3" s="1"/>
  <c r="BG2553" i="3"/>
  <c r="BH2553" i="3"/>
  <c r="BI2553" i="3" s="1"/>
  <c r="BG2554" i="3"/>
  <c r="BH2554" i="3"/>
  <c r="BI2554" i="3" s="1"/>
  <c r="BG2555" i="3"/>
  <c r="BH2555" i="3"/>
  <c r="BI2555" i="3" s="1"/>
  <c r="BG2556" i="3"/>
  <c r="BH2556" i="3"/>
  <c r="BI2556" i="3" s="1"/>
  <c r="BG2557" i="3"/>
  <c r="BH2557" i="3"/>
  <c r="BI2557" i="3" s="1"/>
  <c r="BG2558" i="3"/>
  <c r="BH2558" i="3"/>
  <c r="BI2558" i="3" s="1"/>
  <c r="BG2559" i="3"/>
  <c r="BH2559" i="3"/>
  <c r="BI2559" i="3" s="1"/>
  <c r="BG2560" i="3"/>
  <c r="BH2560" i="3"/>
  <c r="BI2560" i="3" s="1"/>
  <c r="BG2561" i="3"/>
  <c r="BH2561" i="3"/>
  <c r="BI2561" i="3" s="1"/>
  <c r="BG2562" i="3"/>
  <c r="BH2562" i="3"/>
  <c r="BI2562" i="3" s="1"/>
  <c r="BG2563" i="3"/>
  <c r="BH2563" i="3"/>
  <c r="BI2563" i="3" s="1"/>
  <c r="BG2564" i="3"/>
  <c r="BH2564" i="3"/>
  <c r="BI2564" i="3" s="1"/>
  <c r="BG2565" i="3"/>
  <c r="BH2565" i="3"/>
  <c r="BI2565" i="3" s="1"/>
  <c r="BG2566" i="3"/>
  <c r="BH2566" i="3"/>
  <c r="BI2566" i="3" s="1"/>
  <c r="BG2567" i="3"/>
  <c r="BH2567" i="3"/>
  <c r="BI2567" i="3" s="1"/>
  <c r="BG2568" i="3"/>
  <c r="BH2568" i="3"/>
  <c r="BI2568" i="3" s="1"/>
  <c r="BG2569" i="3"/>
  <c r="BH2569" i="3"/>
  <c r="BI2569" i="3" s="1"/>
  <c r="BG2570" i="3"/>
  <c r="BH2570" i="3"/>
  <c r="BI2570" i="3" s="1"/>
  <c r="BG2571" i="3"/>
  <c r="BH2571" i="3"/>
  <c r="BI2571" i="3" s="1"/>
  <c r="BG2572" i="3"/>
  <c r="BH2572" i="3"/>
  <c r="BI2572" i="3" s="1"/>
  <c r="BG2573" i="3"/>
  <c r="BH2573" i="3"/>
  <c r="BI2573" i="3" s="1"/>
  <c r="BG2574" i="3"/>
  <c r="BH2574" i="3"/>
  <c r="BI2574" i="3" s="1"/>
  <c r="BG2575" i="3"/>
  <c r="BH2575" i="3"/>
  <c r="BI2575" i="3" s="1"/>
  <c r="BG2576" i="3"/>
  <c r="BH2576" i="3"/>
  <c r="BI2576" i="3" s="1"/>
  <c r="BG2577" i="3"/>
  <c r="BH2577" i="3"/>
  <c r="BI2577" i="3" s="1"/>
  <c r="BG2578" i="3"/>
  <c r="BH2578" i="3"/>
  <c r="BI2578" i="3" s="1"/>
  <c r="BG2579" i="3"/>
  <c r="BH2579" i="3"/>
  <c r="BI2579" i="3" s="1"/>
  <c r="BG2580" i="3"/>
  <c r="BH2580" i="3"/>
  <c r="BI2580" i="3" s="1"/>
  <c r="BG2581" i="3"/>
  <c r="BH2581" i="3"/>
  <c r="BI2581" i="3" s="1"/>
  <c r="BG2582" i="3"/>
  <c r="BH2582" i="3"/>
  <c r="BI2582" i="3" s="1"/>
  <c r="BG2583" i="3"/>
  <c r="BH2583" i="3"/>
  <c r="BI2583" i="3" s="1"/>
  <c r="BG2584" i="3"/>
  <c r="BH2584" i="3"/>
  <c r="BI2584" i="3" s="1"/>
  <c r="BG2585" i="3"/>
  <c r="BH2585" i="3"/>
  <c r="BI2585" i="3" s="1"/>
  <c r="BG2586" i="3"/>
  <c r="BH2586" i="3"/>
  <c r="BI2586" i="3" s="1"/>
  <c r="BG2587" i="3"/>
  <c r="BH2587" i="3"/>
  <c r="BI2587" i="3" s="1"/>
  <c r="BG2588" i="3"/>
  <c r="BH2588" i="3"/>
  <c r="BI2588" i="3" s="1"/>
  <c r="BG2589" i="3"/>
  <c r="BH2589" i="3"/>
  <c r="BI2589" i="3" s="1"/>
  <c r="BG2590" i="3"/>
  <c r="BH2590" i="3"/>
  <c r="BI2590" i="3" s="1"/>
  <c r="BG2591" i="3"/>
  <c r="BH2591" i="3"/>
  <c r="BI2591" i="3" s="1"/>
  <c r="BG2592" i="3"/>
  <c r="BH2592" i="3"/>
  <c r="BI2592" i="3" s="1"/>
  <c r="BG2593" i="3"/>
  <c r="BH2593" i="3"/>
  <c r="BI2593" i="3" s="1"/>
  <c r="BG2594" i="3"/>
  <c r="BH2594" i="3"/>
  <c r="BI2594" i="3" s="1"/>
  <c r="BG2595" i="3"/>
  <c r="BH2595" i="3"/>
  <c r="BI2595" i="3" s="1"/>
  <c r="BG2596" i="3"/>
  <c r="BH2596" i="3"/>
  <c r="BI2596" i="3" s="1"/>
  <c r="BG2597" i="3"/>
  <c r="BH2597" i="3"/>
  <c r="BI2597" i="3" s="1"/>
  <c r="BG2598" i="3"/>
  <c r="BH2598" i="3"/>
  <c r="BI2598" i="3" s="1"/>
  <c r="BG2599" i="3"/>
  <c r="BH2599" i="3"/>
  <c r="BI2599" i="3" s="1"/>
  <c r="BG2600" i="3"/>
  <c r="BH2600" i="3"/>
  <c r="BI2600" i="3" s="1"/>
  <c r="BG2601" i="3"/>
  <c r="BH2601" i="3"/>
  <c r="BI2601" i="3" s="1"/>
  <c r="BG2602" i="3"/>
  <c r="BH2602" i="3"/>
  <c r="BI2602" i="3" s="1"/>
  <c r="BG2603" i="3"/>
  <c r="BH2603" i="3"/>
  <c r="BI2603" i="3" s="1"/>
  <c r="BG2604" i="3"/>
  <c r="BH2604" i="3"/>
  <c r="BI2604" i="3" s="1"/>
  <c r="BG2605" i="3"/>
  <c r="BH2605" i="3"/>
  <c r="BI2605" i="3" s="1"/>
  <c r="BG2606" i="3"/>
  <c r="BH2606" i="3"/>
  <c r="BI2606" i="3" s="1"/>
  <c r="BG2607" i="3"/>
  <c r="BH2607" i="3"/>
  <c r="BI2607" i="3" s="1"/>
  <c r="BG2608" i="3"/>
  <c r="BH2608" i="3"/>
  <c r="BI2608" i="3" s="1"/>
  <c r="BG2609" i="3"/>
  <c r="BH2609" i="3"/>
  <c r="BI2609" i="3" s="1"/>
  <c r="BG2610" i="3"/>
  <c r="BH2610" i="3"/>
  <c r="BI2610" i="3" s="1"/>
  <c r="BG2611" i="3"/>
  <c r="BH2611" i="3"/>
  <c r="BI2611" i="3" s="1"/>
  <c r="BG2612" i="3"/>
  <c r="BH2612" i="3"/>
  <c r="BI2612" i="3" s="1"/>
  <c r="BG2613" i="3"/>
  <c r="BH2613" i="3"/>
  <c r="BI2613" i="3" s="1"/>
  <c r="BG2614" i="3"/>
  <c r="BH2614" i="3"/>
  <c r="BI2614" i="3" s="1"/>
  <c r="BG2615" i="3"/>
  <c r="BH2615" i="3"/>
  <c r="BI2615" i="3" s="1"/>
  <c r="BG2616" i="3"/>
  <c r="BH2616" i="3"/>
  <c r="BI2616" i="3" s="1"/>
  <c r="BG2617" i="3"/>
  <c r="BH2617" i="3"/>
  <c r="BI2617" i="3" s="1"/>
  <c r="BG2618" i="3"/>
  <c r="BH2618" i="3"/>
  <c r="BI2618" i="3" s="1"/>
  <c r="BG2619" i="3"/>
  <c r="BH2619" i="3"/>
  <c r="BI2619" i="3" s="1"/>
  <c r="BG2620" i="3"/>
  <c r="BH2620" i="3"/>
  <c r="BI2620" i="3" s="1"/>
  <c r="BG2621" i="3"/>
  <c r="BH2621" i="3"/>
  <c r="BI2621" i="3" s="1"/>
  <c r="BG2622" i="3"/>
  <c r="BH2622" i="3"/>
  <c r="BI2622" i="3" s="1"/>
  <c r="BG2623" i="3"/>
  <c r="BH2623" i="3"/>
  <c r="BI2623" i="3" s="1"/>
  <c r="BG2624" i="3"/>
  <c r="BH2624" i="3"/>
  <c r="BI2624" i="3" s="1"/>
  <c r="BG2625" i="3"/>
  <c r="BH2625" i="3"/>
  <c r="BI2625" i="3" s="1"/>
  <c r="BG2626" i="3"/>
  <c r="BH2626" i="3"/>
  <c r="BI2626" i="3" s="1"/>
  <c r="BG2627" i="3"/>
  <c r="BH2627" i="3"/>
  <c r="BI2627" i="3" s="1"/>
  <c r="BG2628" i="3"/>
  <c r="BH2628" i="3"/>
  <c r="BI2628" i="3" s="1"/>
  <c r="BG2629" i="3"/>
  <c r="BH2629" i="3"/>
  <c r="BI2629" i="3" s="1"/>
  <c r="BG2630" i="3"/>
  <c r="BH2630" i="3"/>
  <c r="BI2630" i="3" s="1"/>
  <c r="BG2631" i="3"/>
  <c r="BH2631" i="3"/>
  <c r="BI2631" i="3" s="1"/>
  <c r="BG2632" i="3"/>
  <c r="BH2632" i="3"/>
  <c r="BI2632" i="3" s="1"/>
  <c r="BG2633" i="3"/>
  <c r="BH2633" i="3"/>
  <c r="BI2633" i="3" s="1"/>
  <c r="BG2634" i="3"/>
  <c r="BH2634" i="3"/>
  <c r="BI2634" i="3" s="1"/>
  <c r="BG2635" i="3"/>
  <c r="BH2635" i="3"/>
  <c r="BI2635" i="3" s="1"/>
  <c r="BG2636" i="3"/>
  <c r="BH2636" i="3"/>
  <c r="BI2636" i="3" s="1"/>
  <c r="BG2637" i="3"/>
  <c r="BH2637" i="3"/>
  <c r="BI2637" i="3" s="1"/>
  <c r="BG2638" i="3"/>
  <c r="BH2638" i="3"/>
  <c r="BI2638" i="3" s="1"/>
  <c r="BG2639" i="3"/>
  <c r="BH2639" i="3"/>
  <c r="BI2639" i="3" s="1"/>
  <c r="BG2640" i="3"/>
  <c r="BH2640" i="3"/>
  <c r="BI2640" i="3" s="1"/>
  <c r="BG2641" i="3"/>
  <c r="BH2641" i="3"/>
  <c r="BI2641" i="3" s="1"/>
  <c r="BG2642" i="3"/>
  <c r="BH2642" i="3"/>
  <c r="BI2642" i="3" s="1"/>
  <c r="BG2643" i="3"/>
  <c r="BH2643" i="3"/>
  <c r="BI2643" i="3" s="1"/>
  <c r="BG2644" i="3"/>
  <c r="BH2644" i="3"/>
  <c r="BI2644" i="3" s="1"/>
  <c r="BG2645" i="3"/>
  <c r="BH2645" i="3"/>
  <c r="BI2645" i="3" s="1"/>
  <c r="BG2646" i="3"/>
  <c r="BH2646" i="3"/>
  <c r="BI2646" i="3" s="1"/>
  <c r="BG2647" i="3"/>
  <c r="BH2647" i="3"/>
  <c r="BI2647" i="3" s="1"/>
  <c r="BG2648" i="3"/>
  <c r="BH2648" i="3"/>
  <c r="BI2648" i="3" s="1"/>
  <c r="BG2649" i="3"/>
  <c r="BH2649" i="3"/>
  <c r="BI2649" i="3" s="1"/>
  <c r="BG2650" i="3"/>
  <c r="BH2650" i="3"/>
  <c r="BI2650" i="3" s="1"/>
  <c r="BG2651" i="3"/>
  <c r="BH2651" i="3"/>
  <c r="BI2651" i="3" s="1"/>
  <c r="BG2652" i="3"/>
  <c r="BH2652" i="3"/>
  <c r="BI2652" i="3" s="1"/>
  <c r="BG2653" i="3"/>
  <c r="BH2653" i="3"/>
  <c r="BI2653" i="3" s="1"/>
  <c r="BG2654" i="3"/>
  <c r="BH2654" i="3"/>
  <c r="BI2654" i="3" s="1"/>
  <c r="BG2655" i="3"/>
  <c r="BH2655" i="3"/>
  <c r="BI2655" i="3" s="1"/>
  <c r="BG2656" i="3"/>
  <c r="BH2656" i="3"/>
  <c r="BI2656" i="3" s="1"/>
  <c r="BG2657" i="3"/>
  <c r="BH2657" i="3"/>
  <c r="BI2657" i="3" s="1"/>
  <c r="BG2658" i="3"/>
  <c r="BH2658" i="3"/>
  <c r="BI2658" i="3" s="1"/>
  <c r="BG2659" i="3"/>
  <c r="BH2659" i="3"/>
  <c r="BI2659" i="3" s="1"/>
  <c r="BG2660" i="3"/>
  <c r="BH2660" i="3"/>
  <c r="BI2660" i="3" s="1"/>
  <c r="BG2661" i="3"/>
  <c r="BH2661" i="3"/>
  <c r="BI2661" i="3" s="1"/>
  <c r="BG2662" i="3"/>
  <c r="BH2662" i="3"/>
  <c r="BI2662" i="3" s="1"/>
  <c r="BG2663" i="3"/>
  <c r="BH2663" i="3"/>
  <c r="BI2663" i="3" s="1"/>
  <c r="BG2664" i="3"/>
  <c r="BH2664" i="3"/>
  <c r="BI2664" i="3" s="1"/>
  <c r="BG2665" i="3"/>
  <c r="BH2665" i="3"/>
  <c r="BI2665" i="3" s="1"/>
  <c r="BG2666" i="3"/>
  <c r="BH2666" i="3"/>
  <c r="BI2666" i="3" s="1"/>
  <c r="BG2667" i="3"/>
  <c r="BH2667" i="3"/>
  <c r="BI2667" i="3" s="1"/>
  <c r="BG2668" i="3"/>
  <c r="BH2668" i="3"/>
  <c r="BI2668" i="3" s="1"/>
  <c r="BG2669" i="3"/>
  <c r="BH2669" i="3"/>
  <c r="BI2669" i="3" s="1"/>
  <c r="BG2670" i="3"/>
  <c r="BH2670" i="3"/>
  <c r="BI2670" i="3" s="1"/>
  <c r="BG2671" i="3"/>
  <c r="BH2671" i="3"/>
  <c r="BI2671" i="3" s="1"/>
  <c r="BG2672" i="3"/>
  <c r="BH2672" i="3"/>
  <c r="BI2672" i="3" s="1"/>
  <c r="BG2673" i="3"/>
  <c r="BH2673" i="3"/>
  <c r="BI2673" i="3" s="1"/>
  <c r="BG2674" i="3"/>
  <c r="BH2674" i="3"/>
  <c r="BI2674" i="3" s="1"/>
  <c r="BG2675" i="3"/>
  <c r="BH2675" i="3"/>
  <c r="BI2675" i="3" s="1"/>
  <c r="BG2676" i="3"/>
  <c r="BH2676" i="3"/>
  <c r="BI2676" i="3" s="1"/>
  <c r="BG2677" i="3"/>
  <c r="BH2677" i="3"/>
  <c r="BI2677" i="3" s="1"/>
  <c r="BG2678" i="3"/>
  <c r="BH2678" i="3"/>
  <c r="BI2678" i="3" s="1"/>
  <c r="BG2679" i="3"/>
  <c r="BH2679" i="3"/>
  <c r="BI2679" i="3" s="1"/>
  <c r="BG2680" i="3"/>
  <c r="BH2680" i="3"/>
  <c r="BI2680" i="3" s="1"/>
  <c r="BG2681" i="3"/>
  <c r="BH2681" i="3"/>
  <c r="BI2681" i="3" s="1"/>
  <c r="BG2682" i="3"/>
  <c r="BH2682" i="3"/>
  <c r="BI2682" i="3" s="1"/>
  <c r="BG2683" i="3"/>
  <c r="BH2683" i="3"/>
  <c r="BI2683" i="3" s="1"/>
  <c r="BG2684" i="3"/>
  <c r="BH2684" i="3"/>
  <c r="BI2684" i="3" s="1"/>
  <c r="BG2685" i="3"/>
  <c r="BH2685" i="3"/>
  <c r="BI2685" i="3" s="1"/>
  <c r="BG2686" i="3"/>
  <c r="BH2686" i="3"/>
  <c r="BI2686" i="3" s="1"/>
  <c r="BG2687" i="3"/>
  <c r="BH2687" i="3"/>
  <c r="BI2687" i="3" s="1"/>
  <c r="BG2688" i="3"/>
  <c r="BH2688" i="3"/>
  <c r="BI2688" i="3" s="1"/>
  <c r="BG2689" i="3"/>
  <c r="BH2689" i="3"/>
  <c r="BI2689" i="3" s="1"/>
  <c r="BG2690" i="3"/>
  <c r="BH2690" i="3"/>
  <c r="BI2690" i="3" s="1"/>
  <c r="BG2691" i="3"/>
  <c r="BH2691" i="3"/>
  <c r="BI2691" i="3" s="1"/>
  <c r="BG2692" i="3"/>
  <c r="BH2692" i="3"/>
  <c r="BI2692" i="3" s="1"/>
  <c r="BG2693" i="3"/>
  <c r="BH2693" i="3"/>
  <c r="BI2693" i="3" s="1"/>
  <c r="BG2694" i="3"/>
  <c r="BH2694" i="3"/>
  <c r="BI2694" i="3" s="1"/>
  <c r="BG2695" i="3"/>
  <c r="BH2695" i="3"/>
  <c r="BI2695" i="3" s="1"/>
  <c r="BG2696" i="3"/>
  <c r="BH2696" i="3"/>
  <c r="BI2696" i="3" s="1"/>
  <c r="BG2697" i="3"/>
  <c r="BH2697" i="3"/>
  <c r="BI2697" i="3" s="1"/>
  <c r="BG2698" i="3"/>
  <c r="BH2698" i="3"/>
  <c r="BI2698" i="3" s="1"/>
  <c r="BG2699" i="3"/>
  <c r="BH2699" i="3"/>
  <c r="BI2699" i="3" s="1"/>
  <c r="BG2700" i="3"/>
  <c r="BH2700" i="3"/>
  <c r="BI2700" i="3" s="1"/>
  <c r="BG2701" i="3"/>
  <c r="BH2701" i="3"/>
  <c r="BI2701" i="3" s="1"/>
  <c r="BG2702" i="3"/>
  <c r="BH2702" i="3"/>
  <c r="BI2702" i="3" s="1"/>
  <c r="BG2703" i="3"/>
  <c r="BH2703" i="3"/>
  <c r="BI2703" i="3" s="1"/>
  <c r="BG2704" i="3"/>
  <c r="BH2704" i="3"/>
  <c r="BI2704" i="3" s="1"/>
  <c r="BG2705" i="3"/>
  <c r="BH2705" i="3"/>
  <c r="BI2705" i="3" s="1"/>
  <c r="BG2706" i="3"/>
  <c r="BH2706" i="3"/>
  <c r="BI2706" i="3" s="1"/>
  <c r="BG2707" i="3"/>
  <c r="BH2707" i="3"/>
  <c r="BI2707" i="3" s="1"/>
  <c r="BG2708" i="3"/>
  <c r="BH2708" i="3"/>
  <c r="BI2708" i="3" s="1"/>
  <c r="BG2709" i="3"/>
  <c r="BH2709" i="3"/>
  <c r="BI2709" i="3" s="1"/>
  <c r="BG2710" i="3"/>
  <c r="BH2710" i="3"/>
  <c r="BI2710" i="3" s="1"/>
  <c r="BG2711" i="3"/>
  <c r="BH2711" i="3"/>
  <c r="BI2711" i="3" s="1"/>
  <c r="BG2712" i="3"/>
  <c r="BH2712" i="3"/>
  <c r="BI2712" i="3" s="1"/>
  <c r="BG2713" i="3"/>
  <c r="BH2713" i="3"/>
  <c r="BI2713" i="3" s="1"/>
  <c r="BG2714" i="3"/>
  <c r="BH2714" i="3"/>
  <c r="BI2714" i="3" s="1"/>
  <c r="BG2715" i="3"/>
  <c r="BH2715" i="3"/>
  <c r="BI2715" i="3" s="1"/>
  <c r="BG2716" i="3"/>
  <c r="BH2716" i="3"/>
  <c r="BI2716" i="3" s="1"/>
  <c r="BG2717" i="3"/>
  <c r="BH2717" i="3"/>
  <c r="BI2717" i="3" s="1"/>
  <c r="BG2718" i="3"/>
  <c r="BH2718" i="3"/>
  <c r="BI2718" i="3" s="1"/>
  <c r="BG2719" i="3"/>
  <c r="BH2719" i="3"/>
  <c r="BI2719" i="3" s="1"/>
  <c r="BG2720" i="3"/>
  <c r="BH2720" i="3"/>
  <c r="BI2720" i="3" s="1"/>
  <c r="BG2721" i="3"/>
  <c r="BH2721" i="3"/>
  <c r="BI2721" i="3" s="1"/>
  <c r="BG2722" i="3"/>
  <c r="BH2722" i="3"/>
  <c r="BI2722" i="3" s="1"/>
  <c r="BG2723" i="3"/>
  <c r="BH2723" i="3"/>
  <c r="BI2723" i="3" s="1"/>
  <c r="BG2724" i="3"/>
  <c r="BH2724" i="3"/>
  <c r="BI2724" i="3" s="1"/>
  <c r="BG2725" i="3"/>
  <c r="BH2725" i="3"/>
  <c r="BI2725" i="3" s="1"/>
  <c r="BG2726" i="3"/>
  <c r="BH2726" i="3"/>
  <c r="BI2726" i="3" s="1"/>
  <c r="BG2727" i="3"/>
  <c r="BH2727" i="3"/>
  <c r="BI2727" i="3" s="1"/>
  <c r="BG2728" i="3"/>
  <c r="BH2728" i="3"/>
  <c r="BI2728" i="3" s="1"/>
  <c r="BG2729" i="3"/>
  <c r="BH2729" i="3"/>
  <c r="BI2729" i="3" s="1"/>
  <c r="BG2730" i="3"/>
  <c r="BH2730" i="3"/>
  <c r="BI2730" i="3" s="1"/>
  <c r="BG2731" i="3"/>
  <c r="BH2731" i="3"/>
  <c r="BI2731" i="3" s="1"/>
  <c r="BG2732" i="3"/>
  <c r="BH2732" i="3"/>
  <c r="BI2732" i="3" s="1"/>
  <c r="BG2733" i="3"/>
  <c r="BH2733" i="3"/>
  <c r="BI2733" i="3" s="1"/>
  <c r="BG2734" i="3"/>
  <c r="BH2734" i="3"/>
  <c r="BI2734" i="3" s="1"/>
  <c r="BG2735" i="3"/>
  <c r="BH2735" i="3"/>
  <c r="BI2735" i="3" s="1"/>
  <c r="BG2736" i="3"/>
  <c r="BH2736" i="3"/>
  <c r="BI2736" i="3" s="1"/>
  <c r="BG2737" i="3"/>
  <c r="BH2737" i="3"/>
  <c r="BI2737" i="3" s="1"/>
  <c r="BG2738" i="3"/>
  <c r="BH2738" i="3"/>
  <c r="BI2738" i="3" s="1"/>
  <c r="BG2739" i="3"/>
  <c r="BH2739" i="3"/>
  <c r="BI2739" i="3" s="1"/>
  <c r="BG2740" i="3"/>
  <c r="BH2740" i="3"/>
  <c r="BI2740" i="3" s="1"/>
  <c r="BG2741" i="3"/>
  <c r="BH2741" i="3"/>
  <c r="BI2741" i="3" s="1"/>
  <c r="BG2742" i="3"/>
  <c r="BH2742" i="3"/>
  <c r="BI2742" i="3" s="1"/>
  <c r="BG2743" i="3"/>
  <c r="BH2743" i="3"/>
  <c r="BI2743" i="3" s="1"/>
  <c r="BG2744" i="3"/>
  <c r="BH2744" i="3"/>
  <c r="BI2744" i="3" s="1"/>
  <c r="BG2745" i="3"/>
  <c r="BH2745" i="3"/>
  <c r="BI2745" i="3" s="1"/>
  <c r="BG2746" i="3"/>
  <c r="BH2746" i="3"/>
  <c r="BI2746" i="3" s="1"/>
  <c r="BG2747" i="3"/>
  <c r="BH2747" i="3"/>
  <c r="BI2747" i="3" s="1"/>
  <c r="BG2748" i="3"/>
  <c r="BH2748" i="3"/>
  <c r="BI2748" i="3" s="1"/>
  <c r="BG2749" i="3"/>
  <c r="BH2749" i="3"/>
  <c r="BI2749" i="3" s="1"/>
  <c r="BG2750" i="3"/>
  <c r="BH2750" i="3"/>
  <c r="BI2750" i="3" s="1"/>
  <c r="BG2751" i="3"/>
  <c r="BH2751" i="3"/>
  <c r="BI2751" i="3" s="1"/>
  <c r="BG2752" i="3"/>
  <c r="BH2752" i="3"/>
  <c r="BI2752" i="3" s="1"/>
  <c r="BG2753" i="3"/>
  <c r="BH2753" i="3"/>
  <c r="BI2753" i="3" s="1"/>
  <c r="BG2754" i="3"/>
  <c r="BH2754" i="3"/>
  <c r="BI2754" i="3" s="1"/>
  <c r="BG2755" i="3"/>
  <c r="BH2755" i="3"/>
  <c r="BI2755" i="3" s="1"/>
  <c r="BG2756" i="3"/>
  <c r="BH2756" i="3"/>
  <c r="BI2756" i="3" s="1"/>
  <c r="BG2757" i="3"/>
  <c r="BH2757" i="3"/>
  <c r="BI2757" i="3" s="1"/>
  <c r="BG2758" i="3"/>
  <c r="BH2758" i="3"/>
  <c r="BI2758" i="3" s="1"/>
  <c r="BG2759" i="3"/>
  <c r="BH2759" i="3"/>
  <c r="BI2759" i="3" s="1"/>
  <c r="BG2760" i="3"/>
  <c r="BH2760" i="3"/>
  <c r="BI2760" i="3" s="1"/>
  <c r="BG2761" i="3"/>
  <c r="BH2761" i="3"/>
  <c r="BI2761" i="3" s="1"/>
  <c r="BG2762" i="3"/>
  <c r="BH2762" i="3"/>
  <c r="BI2762" i="3" s="1"/>
  <c r="BG2763" i="3"/>
  <c r="BH2763" i="3"/>
  <c r="BI2763" i="3" s="1"/>
  <c r="BG2764" i="3"/>
  <c r="BH2764" i="3"/>
  <c r="BI2764" i="3" s="1"/>
  <c r="BG2765" i="3"/>
  <c r="BH2765" i="3"/>
  <c r="BI2765" i="3" s="1"/>
  <c r="BG2766" i="3"/>
  <c r="BH2766" i="3"/>
  <c r="BI2766" i="3" s="1"/>
  <c r="BG2767" i="3"/>
  <c r="BH2767" i="3"/>
  <c r="BI2767" i="3" s="1"/>
  <c r="BG2768" i="3"/>
  <c r="BH2768" i="3"/>
  <c r="BI2768" i="3" s="1"/>
  <c r="BG2769" i="3"/>
  <c r="BH2769" i="3"/>
  <c r="BI2769" i="3" s="1"/>
  <c r="BG2770" i="3"/>
  <c r="BH2770" i="3"/>
  <c r="BI2770" i="3" s="1"/>
  <c r="BG2771" i="3"/>
  <c r="BH2771" i="3"/>
  <c r="BI2771" i="3" s="1"/>
  <c r="BG2772" i="3"/>
  <c r="BH2772" i="3"/>
  <c r="BI2772" i="3" s="1"/>
  <c r="BG2773" i="3"/>
  <c r="BH2773" i="3"/>
  <c r="BI2773" i="3" s="1"/>
  <c r="BG2774" i="3"/>
  <c r="BH2774" i="3"/>
  <c r="BI2774" i="3" s="1"/>
  <c r="BG2775" i="3"/>
  <c r="BH2775" i="3"/>
  <c r="BI2775" i="3" s="1"/>
  <c r="BG2776" i="3"/>
  <c r="BH2776" i="3"/>
  <c r="BI2776" i="3" s="1"/>
  <c r="BG2777" i="3"/>
  <c r="BH2777" i="3"/>
  <c r="BI2777" i="3" s="1"/>
  <c r="BG2778" i="3"/>
  <c r="BH2778" i="3"/>
  <c r="BI2778" i="3" s="1"/>
  <c r="BG2779" i="3"/>
  <c r="BH2779" i="3"/>
  <c r="BI2779" i="3" s="1"/>
  <c r="BG2780" i="3"/>
  <c r="BH2780" i="3"/>
  <c r="BI2780" i="3" s="1"/>
  <c r="BG2781" i="3"/>
  <c r="BH2781" i="3"/>
  <c r="BI2781" i="3" s="1"/>
  <c r="BG2782" i="3"/>
  <c r="BH2782" i="3"/>
  <c r="BI2782" i="3" s="1"/>
  <c r="BG2783" i="3"/>
  <c r="BH2783" i="3"/>
  <c r="BI2783" i="3" s="1"/>
  <c r="BG2784" i="3"/>
  <c r="BH2784" i="3"/>
  <c r="BI2784" i="3" s="1"/>
  <c r="BG2785" i="3"/>
  <c r="BH2785" i="3"/>
  <c r="BI2785" i="3" s="1"/>
  <c r="BG2786" i="3"/>
  <c r="BH2786" i="3"/>
  <c r="BI2786" i="3" s="1"/>
  <c r="BG2787" i="3"/>
  <c r="BH2787" i="3"/>
  <c r="BI2787" i="3" s="1"/>
  <c r="BG2788" i="3"/>
  <c r="BH2788" i="3"/>
  <c r="BI2788" i="3" s="1"/>
  <c r="BG2789" i="3"/>
  <c r="BH2789" i="3"/>
  <c r="BI2789" i="3" s="1"/>
  <c r="BG2790" i="3"/>
  <c r="BH2790" i="3"/>
  <c r="BI2790" i="3" s="1"/>
  <c r="BG2791" i="3"/>
  <c r="BH2791" i="3"/>
  <c r="BI2791" i="3" s="1"/>
  <c r="BG2792" i="3"/>
  <c r="BH2792" i="3"/>
  <c r="BI2792" i="3" s="1"/>
  <c r="BG2793" i="3"/>
  <c r="BH2793" i="3"/>
  <c r="BI2793" i="3" s="1"/>
  <c r="BG2794" i="3"/>
  <c r="BH2794" i="3"/>
  <c r="BI2794" i="3" s="1"/>
  <c r="BG2795" i="3"/>
  <c r="BH2795" i="3"/>
  <c r="BI2795" i="3" s="1"/>
  <c r="BG2796" i="3"/>
  <c r="BH2796" i="3"/>
  <c r="BI2796" i="3" s="1"/>
  <c r="BG2797" i="3"/>
  <c r="BH2797" i="3"/>
  <c r="BI2797" i="3" s="1"/>
  <c r="BG2798" i="3"/>
  <c r="BH2798" i="3"/>
  <c r="BI2798" i="3" s="1"/>
  <c r="BG2799" i="3"/>
  <c r="BH2799" i="3"/>
  <c r="BI2799" i="3" s="1"/>
  <c r="BG2800" i="3"/>
  <c r="BH2800" i="3"/>
  <c r="BI2800" i="3" s="1"/>
  <c r="BG2801" i="3"/>
  <c r="BH2801" i="3"/>
  <c r="BI2801" i="3" s="1"/>
  <c r="BG2802" i="3"/>
  <c r="BH2802" i="3"/>
  <c r="BI2802" i="3" s="1"/>
  <c r="BG2803" i="3"/>
  <c r="BH2803" i="3"/>
  <c r="BI2803" i="3" s="1"/>
  <c r="BG2804" i="3"/>
  <c r="BH2804" i="3"/>
  <c r="BI2804" i="3" s="1"/>
  <c r="BG2805" i="3"/>
  <c r="BH2805" i="3"/>
  <c r="BI2805" i="3" s="1"/>
  <c r="BG2806" i="3"/>
  <c r="BH2806" i="3"/>
  <c r="BI2806" i="3" s="1"/>
  <c r="BG2807" i="3"/>
  <c r="BH2807" i="3"/>
  <c r="BI2807" i="3" s="1"/>
  <c r="BG2808" i="3"/>
  <c r="BH2808" i="3"/>
  <c r="BI2808" i="3" s="1"/>
  <c r="BG2809" i="3"/>
  <c r="BH2809" i="3"/>
  <c r="BI2809" i="3" s="1"/>
  <c r="BG2810" i="3"/>
  <c r="BH2810" i="3"/>
  <c r="BI2810" i="3" s="1"/>
  <c r="BG2811" i="3"/>
  <c r="BH2811" i="3"/>
  <c r="BI2811" i="3" s="1"/>
  <c r="BG2812" i="3"/>
  <c r="BH2812" i="3"/>
  <c r="BI2812" i="3" s="1"/>
  <c r="BG2813" i="3"/>
  <c r="BH2813" i="3"/>
  <c r="BI2813" i="3" s="1"/>
  <c r="BG2814" i="3"/>
  <c r="BH2814" i="3"/>
  <c r="BI2814" i="3" s="1"/>
  <c r="BG2815" i="3"/>
  <c r="BH2815" i="3"/>
  <c r="BI2815" i="3" s="1"/>
  <c r="BG2816" i="3"/>
  <c r="BH2816" i="3"/>
  <c r="BI2816" i="3" s="1"/>
  <c r="BG2817" i="3"/>
  <c r="BH2817" i="3"/>
  <c r="BI2817" i="3" s="1"/>
  <c r="BG2818" i="3"/>
  <c r="BH2818" i="3"/>
  <c r="BI2818" i="3" s="1"/>
  <c r="BG2819" i="3"/>
  <c r="BH2819" i="3"/>
  <c r="BI2819" i="3" s="1"/>
  <c r="BG2820" i="3"/>
  <c r="BH2820" i="3"/>
  <c r="BI2820" i="3" s="1"/>
  <c r="BG2821" i="3"/>
  <c r="BH2821" i="3"/>
  <c r="BI2821" i="3" s="1"/>
  <c r="BG2822" i="3"/>
  <c r="BH2822" i="3"/>
  <c r="BI2822" i="3" s="1"/>
  <c r="BG2823" i="3"/>
  <c r="BH2823" i="3"/>
  <c r="BI2823" i="3" s="1"/>
  <c r="BG2824" i="3"/>
  <c r="BH2824" i="3"/>
  <c r="BI2824" i="3" s="1"/>
  <c r="BG2825" i="3"/>
  <c r="BH2825" i="3"/>
  <c r="BI2825" i="3" s="1"/>
  <c r="BG2826" i="3"/>
  <c r="BH2826" i="3"/>
  <c r="BI2826" i="3" s="1"/>
  <c r="BG2827" i="3"/>
  <c r="BH2827" i="3"/>
  <c r="BI2827" i="3" s="1"/>
  <c r="BG2828" i="3"/>
  <c r="BH2828" i="3"/>
  <c r="BI2828" i="3" s="1"/>
  <c r="BG2829" i="3"/>
  <c r="BH2829" i="3"/>
  <c r="BI2829" i="3" s="1"/>
  <c r="BG2830" i="3"/>
  <c r="BH2830" i="3"/>
  <c r="BI2830" i="3" s="1"/>
  <c r="BG2831" i="3"/>
  <c r="BH2831" i="3"/>
  <c r="BI2831" i="3" s="1"/>
  <c r="BG2832" i="3"/>
  <c r="BH2832" i="3"/>
  <c r="BI2832" i="3" s="1"/>
  <c r="BG2833" i="3"/>
  <c r="BH2833" i="3"/>
  <c r="BI2833" i="3" s="1"/>
  <c r="BG2834" i="3"/>
  <c r="BH2834" i="3"/>
  <c r="BI2834" i="3" s="1"/>
  <c r="BG2835" i="3"/>
  <c r="BH2835" i="3"/>
  <c r="BI2835" i="3" s="1"/>
  <c r="BG2836" i="3"/>
  <c r="BH2836" i="3"/>
  <c r="BI2836" i="3" s="1"/>
  <c r="BG2837" i="3"/>
  <c r="BH2837" i="3"/>
  <c r="BI2837" i="3" s="1"/>
  <c r="BG2838" i="3"/>
  <c r="BH2838" i="3"/>
  <c r="BI2838" i="3" s="1"/>
  <c r="BG2839" i="3"/>
  <c r="BH2839" i="3"/>
  <c r="BI2839" i="3" s="1"/>
  <c r="BG2840" i="3"/>
  <c r="BH2840" i="3"/>
  <c r="BI2840" i="3" s="1"/>
  <c r="BG2841" i="3"/>
  <c r="BH2841" i="3"/>
  <c r="BI2841" i="3" s="1"/>
  <c r="BG2842" i="3"/>
  <c r="BH2842" i="3"/>
  <c r="BI2842" i="3" s="1"/>
  <c r="BG2843" i="3"/>
  <c r="BH2843" i="3"/>
  <c r="BI2843" i="3" s="1"/>
  <c r="BG2844" i="3"/>
  <c r="BH2844" i="3"/>
  <c r="BI2844" i="3" s="1"/>
  <c r="BG2845" i="3"/>
  <c r="BH2845" i="3"/>
  <c r="BI2845" i="3" s="1"/>
  <c r="BG2846" i="3"/>
  <c r="BH2846" i="3"/>
  <c r="BI2846" i="3" s="1"/>
  <c r="BG2847" i="3"/>
  <c r="BH2847" i="3"/>
  <c r="BI2847" i="3" s="1"/>
  <c r="BG2848" i="3"/>
  <c r="BH2848" i="3"/>
  <c r="BI2848" i="3" s="1"/>
  <c r="BG2849" i="3"/>
  <c r="BH2849" i="3"/>
  <c r="BI2849" i="3" s="1"/>
  <c r="BG2850" i="3"/>
  <c r="BH2850" i="3"/>
  <c r="BI2850" i="3" s="1"/>
  <c r="BG2851" i="3"/>
  <c r="BH2851" i="3"/>
  <c r="BI2851" i="3" s="1"/>
  <c r="BG2852" i="3"/>
  <c r="BH2852" i="3"/>
  <c r="BI2852" i="3" s="1"/>
  <c r="BG2853" i="3"/>
  <c r="BH2853" i="3"/>
  <c r="BI2853" i="3" s="1"/>
  <c r="BG2854" i="3"/>
  <c r="BH2854" i="3"/>
  <c r="BI2854" i="3" s="1"/>
  <c r="BG2855" i="3"/>
  <c r="BH2855" i="3"/>
  <c r="BI2855" i="3" s="1"/>
  <c r="BG2856" i="3"/>
  <c r="BH2856" i="3"/>
  <c r="BI2856" i="3" s="1"/>
  <c r="BG2857" i="3"/>
  <c r="BH2857" i="3"/>
  <c r="BI2857" i="3" s="1"/>
  <c r="BG2858" i="3"/>
  <c r="BH2858" i="3"/>
  <c r="BI2858" i="3" s="1"/>
  <c r="BG2859" i="3"/>
  <c r="BH2859" i="3"/>
  <c r="BI2859" i="3" s="1"/>
  <c r="BG2860" i="3"/>
  <c r="BH2860" i="3"/>
  <c r="BI2860" i="3" s="1"/>
  <c r="BG2861" i="3"/>
  <c r="BH2861" i="3"/>
  <c r="BI2861" i="3" s="1"/>
  <c r="BG2862" i="3"/>
  <c r="BH2862" i="3"/>
  <c r="BI2862" i="3" s="1"/>
  <c r="BG2863" i="3"/>
  <c r="BH2863" i="3"/>
  <c r="BI2863" i="3" s="1"/>
  <c r="BG2864" i="3"/>
  <c r="BH2864" i="3"/>
  <c r="BI2864" i="3" s="1"/>
  <c r="BG2865" i="3"/>
  <c r="BH2865" i="3"/>
  <c r="BI2865" i="3" s="1"/>
  <c r="BG2866" i="3"/>
  <c r="BH2866" i="3"/>
  <c r="BI2866" i="3" s="1"/>
  <c r="BG2867" i="3"/>
  <c r="BH2867" i="3"/>
  <c r="BI2867" i="3" s="1"/>
  <c r="BG2868" i="3"/>
  <c r="BH2868" i="3"/>
  <c r="BI2868" i="3" s="1"/>
  <c r="BG2869" i="3"/>
  <c r="BH2869" i="3"/>
  <c r="BI2869" i="3" s="1"/>
  <c r="BG2870" i="3"/>
  <c r="BH2870" i="3"/>
  <c r="BI2870" i="3" s="1"/>
  <c r="BG2871" i="3"/>
  <c r="BH2871" i="3"/>
  <c r="BI2871" i="3" s="1"/>
  <c r="BG2872" i="3"/>
  <c r="BH2872" i="3"/>
  <c r="BI2872" i="3" s="1"/>
  <c r="BG2873" i="3"/>
  <c r="BH2873" i="3"/>
  <c r="BI2873" i="3" s="1"/>
  <c r="BG2874" i="3"/>
  <c r="BH2874" i="3"/>
  <c r="BI2874" i="3" s="1"/>
  <c r="BG2875" i="3"/>
  <c r="BH2875" i="3"/>
  <c r="BI2875" i="3" s="1"/>
  <c r="BG2876" i="3"/>
  <c r="BH2876" i="3"/>
  <c r="BI2876" i="3" s="1"/>
  <c r="BG2877" i="3"/>
  <c r="BH2877" i="3"/>
  <c r="BI2877" i="3" s="1"/>
  <c r="BG2878" i="3"/>
  <c r="BH2878" i="3"/>
  <c r="BI2878" i="3" s="1"/>
  <c r="BG2879" i="3"/>
  <c r="BH2879" i="3"/>
  <c r="BI2879" i="3" s="1"/>
  <c r="BG2880" i="3"/>
  <c r="BH2880" i="3"/>
  <c r="BI2880" i="3" s="1"/>
  <c r="BG2881" i="3"/>
  <c r="BH2881" i="3"/>
  <c r="BI2881" i="3" s="1"/>
  <c r="BG2882" i="3"/>
  <c r="BH2882" i="3"/>
  <c r="BI2882" i="3" s="1"/>
  <c r="BG2883" i="3"/>
  <c r="BH2883" i="3"/>
  <c r="BI2883" i="3" s="1"/>
  <c r="BG2884" i="3"/>
  <c r="BH2884" i="3"/>
  <c r="BI2884" i="3" s="1"/>
  <c r="BG2885" i="3"/>
  <c r="BH2885" i="3"/>
  <c r="BI2885" i="3" s="1"/>
  <c r="BG2886" i="3"/>
  <c r="BH2886" i="3"/>
  <c r="BI2886" i="3" s="1"/>
  <c r="BG2887" i="3"/>
  <c r="BH2887" i="3"/>
  <c r="BI2887" i="3" s="1"/>
  <c r="BG2888" i="3"/>
  <c r="BH2888" i="3"/>
  <c r="BI2888" i="3" s="1"/>
  <c r="BG2889" i="3"/>
  <c r="BH2889" i="3"/>
  <c r="BI2889" i="3" s="1"/>
  <c r="BG2890" i="3"/>
  <c r="BH2890" i="3"/>
  <c r="BI2890" i="3" s="1"/>
  <c r="BG2891" i="3"/>
  <c r="BH2891" i="3"/>
  <c r="BI2891" i="3" s="1"/>
  <c r="BG2892" i="3"/>
  <c r="BH2892" i="3"/>
  <c r="BI2892" i="3" s="1"/>
  <c r="BG2893" i="3"/>
  <c r="BH2893" i="3"/>
  <c r="BI2893" i="3" s="1"/>
  <c r="BG2894" i="3"/>
  <c r="BH2894" i="3"/>
  <c r="BI2894" i="3" s="1"/>
  <c r="BG2895" i="3"/>
  <c r="BH2895" i="3"/>
  <c r="BI2895" i="3" s="1"/>
  <c r="BG2896" i="3"/>
  <c r="BH2896" i="3"/>
  <c r="BI2896" i="3" s="1"/>
  <c r="BG2897" i="3"/>
  <c r="BH2897" i="3"/>
  <c r="BI2897" i="3" s="1"/>
  <c r="BG2898" i="3"/>
  <c r="BH2898" i="3"/>
  <c r="BI2898" i="3" s="1"/>
  <c r="BG2899" i="3"/>
  <c r="BH2899" i="3"/>
  <c r="BI2899" i="3" s="1"/>
  <c r="BG2900" i="3"/>
  <c r="BH2900" i="3"/>
  <c r="BI2900" i="3" s="1"/>
  <c r="BG2901" i="3"/>
  <c r="BH2901" i="3"/>
  <c r="BI2901" i="3" s="1"/>
  <c r="BG2902" i="3"/>
  <c r="BH2902" i="3"/>
  <c r="BI2902" i="3" s="1"/>
  <c r="BG2903" i="3"/>
  <c r="BH2903" i="3"/>
  <c r="BI2903" i="3" s="1"/>
  <c r="BG2904" i="3"/>
  <c r="BH2904" i="3"/>
  <c r="BI2904" i="3" s="1"/>
  <c r="BG2905" i="3"/>
  <c r="BH2905" i="3"/>
  <c r="BI2905" i="3" s="1"/>
  <c r="BG2906" i="3"/>
  <c r="BH2906" i="3"/>
  <c r="BI2906" i="3" s="1"/>
  <c r="BG2907" i="3"/>
  <c r="BH2907" i="3"/>
  <c r="BI2907" i="3" s="1"/>
  <c r="BG2908" i="3"/>
  <c r="BH2908" i="3"/>
  <c r="BI2908" i="3" s="1"/>
  <c r="BG2909" i="3"/>
  <c r="BH2909" i="3"/>
  <c r="BI2909" i="3" s="1"/>
  <c r="BG2910" i="3"/>
  <c r="BH2910" i="3"/>
  <c r="BI2910" i="3" s="1"/>
  <c r="BG2911" i="3"/>
  <c r="BH2911" i="3"/>
  <c r="BI2911" i="3" s="1"/>
  <c r="BG2912" i="3"/>
  <c r="BH2912" i="3"/>
  <c r="BI2912" i="3" s="1"/>
  <c r="BG2913" i="3"/>
  <c r="BH2913" i="3"/>
  <c r="BI2913" i="3" s="1"/>
  <c r="BG2914" i="3"/>
  <c r="BH2914" i="3"/>
  <c r="BI2914" i="3" s="1"/>
  <c r="BG2915" i="3"/>
  <c r="BH2915" i="3"/>
  <c r="BI2915" i="3" s="1"/>
  <c r="BG2916" i="3"/>
  <c r="BH2916" i="3"/>
  <c r="BI2916" i="3" s="1"/>
  <c r="BG2917" i="3"/>
  <c r="BH2917" i="3"/>
  <c r="BI2917" i="3" s="1"/>
  <c r="BG2918" i="3"/>
  <c r="BH2918" i="3"/>
  <c r="BI2918" i="3" s="1"/>
  <c r="BG2919" i="3"/>
  <c r="BH2919" i="3"/>
  <c r="BI2919" i="3" s="1"/>
  <c r="BG2920" i="3"/>
  <c r="BH2920" i="3"/>
  <c r="BI2920" i="3" s="1"/>
  <c r="BG2921" i="3"/>
  <c r="BH2921" i="3"/>
  <c r="BI2921" i="3" s="1"/>
  <c r="BG2922" i="3"/>
  <c r="BH2922" i="3"/>
  <c r="BI2922" i="3" s="1"/>
  <c r="BG2923" i="3"/>
  <c r="BH2923" i="3"/>
  <c r="BI2923" i="3" s="1"/>
  <c r="BG2924" i="3"/>
  <c r="BH2924" i="3"/>
  <c r="BI2924" i="3" s="1"/>
  <c r="BG2925" i="3"/>
  <c r="BH2925" i="3"/>
  <c r="BI2925" i="3" s="1"/>
  <c r="BG2926" i="3"/>
  <c r="BH2926" i="3"/>
  <c r="BI2926" i="3" s="1"/>
  <c r="BG2927" i="3"/>
  <c r="BH2927" i="3"/>
  <c r="BI2927" i="3" s="1"/>
  <c r="BG2928" i="3"/>
  <c r="BH2928" i="3"/>
  <c r="BI2928" i="3" s="1"/>
  <c r="BG2929" i="3"/>
  <c r="BH2929" i="3"/>
  <c r="BI2929" i="3" s="1"/>
  <c r="BG2930" i="3"/>
  <c r="BH2930" i="3"/>
  <c r="BI2930" i="3" s="1"/>
  <c r="BG2931" i="3"/>
  <c r="BH2931" i="3"/>
  <c r="BI2931" i="3" s="1"/>
  <c r="BG2932" i="3"/>
  <c r="BH2932" i="3"/>
  <c r="BI2932" i="3" s="1"/>
  <c r="BG2933" i="3"/>
  <c r="BH2933" i="3"/>
  <c r="BI2933" i="3" s="1"/>
  <c r="BG2934" i="3"/>
  <c r="BH2934" i="3"/>
  <c r="BI2934" i="3" s="1"/>
  <c r="BG2935" i="3"/>
  <c r="BH2935" i="3"/>
  <c r="BI2935" i="3" s="1"/>
  <c r="BG2936" i="3"/>
  <c r="BH2936" i="3"/>
  <c r="BI2936" i="3" s="1"/>
  <c r="BG2937" i="3"/>
  <c r="BH2937" i="3"/>
  <c r="BI2937" i="3" s="1"/>
  <c r="BG2938" i="3"/>
  <c r="BH2938" i="3"/>
  <c r="BI2938" i="3" s="1"/>
  <c r="BG2939" i="3"/>
  <c r="BH2939" i="3"/>
  <c r="BI2939" i="3" s="1"/>
  <c r="BG2940" i="3"/>
  <c r="BH2940" i="3"/>
  <c r="BI2940" i="3" s="1"/>
  <c r="BG2941" i="3"/>
  <c r="BH2941" i="3"/>
  <c r="BI2941" i="3" s="1"/>
  <c r="BG2942" i="3"/>
  <c r="BH2942" i="3"/>
  <c r="BI2942" i="3" s="1"/>
  <c r="BG2943" i="3"/>
  <c r="BH2943" i="3"/>
  <c r="BI2943" i="3" s="1"/>
  <c r="BG2944" i="3"/>
  <c r="BH2944" i="3"/>
  <c r="BI2944" i="3" s="1"/>
  <c r="BG2945" i="3"/>
  <c r="BH2945" i="3"/>
  <c r="BI2945" i="3" s="1"/>
  <c r="BG2946" i="3"/>
  <c r="BH2946" i="3"/>
  <c r="BI2946" i="3" s="1"/>
  <c r="BG2947" i="3"/>
  <c r="BH2947" i="3"/>
  <c r="BI2947" i="3" s="1"/>
  <c r="BG2948" i="3"/>
  <c r="BH2948" i="3"/>
  <c r="BI2948" i="3" s="1"/>
  <c r="BG2949" i="3"/>
  <c r="BH2949" i="3"/>
  <c r="BI2949" i="3" s="1"/>
  <c r="BG2950" i="3"/>
  <c r="BH2950" i="3"/>
  <c r="BI2950" i="3" s="1"/>
  <c r="BG2951" i="3"/>
  <c r="BH2951" i="3"/>
  <c r="BI2951" i="3" s="1"/>
  <c r="BG2952" i="3"/>
  <c r="BH2952" i="3"/>
  <c r="BI2952" i="3" s="1"/>
  <c r="BG2953" i="3"/>
  <c r="BH2953" i="3"/>
  <c r="BI2953" i="3" s="1"/>
  <c r="BG2954" i="3"/>
  <c r="BH2954" i="3"/>
  <c r="BI2954" i="3" s="1"/>
  <c r="BG2955" i="3"/>
  <c r="BH2955" i="3"/>
  <c r="BI2955" i="3" s="1"/>
  <c r="BG2956" i="3"/>
  <c r="BH2956" i="3"/>
  <c r="BI2956" i="3" s="1"/>
  <c r="BG2957" i="3"/>
  <c r="BH2957" i="3"/>
  <c r="BI2957" i="3" s="1"/>
  <c r="BG2958" i="3"/>
  <c r="BH2958" i="3"/>
  <c r="BI2958" i="3" s="1"/>
  <c r="BG2959" i="3"/>
  <c r="BH2959" i="3"/>
  <c r="BI2959" i="3" s="1"/>
  <c r="BG2960" i="3"/>
  <c r="BH2960" i="3"/>
  <c r="BI2960" i="3" s="1"/>
  <c r="BG2961" i="3"/>
  <c r="BH2961" i="3"/>
  <c r="BI2961" i="3" s="1"/>
  <c r="BG2962" i="3"/>
  <c r="BH2962" i="3"/>
  <c r="BI2962" i="3" s="1"/>
  <c r="BG2963" i="3"/>
  <c r="BH2963" i="3"/>
  <c r="BI2963" i="3" s="1"/>
  <c r="BG2964" i="3"/>
  <c r="BH2964" i="3"/>
  <c r="BI2964" i="3" s="1"/>
  <c r="BG2965" i="3"/>
  <c r="BH2965" i="3"/>
  <c r="BI2965" i="3" s="1"/>
  <c r="BG2966" i="3"/>
  <c r="BH2966" i="3"/>
  <c r="BI2966" i="3" s="1"/>
  <c r="BG2967" i="3"/>
  <c r="BH2967" i="3"/>
  <c r="BI2967" i="3" s="1"/>
  <c r="BG2968" i="3"/>
  <c r="BH2968" i="3"/>
  <c r="BI2968" i="3" s="1"/>
  <c r="BG2969" i="3"/>
  <c r="BH2969" i="3"/>
  <c r="BI2969" i="3" s="1"/>
  <c r="BG2970" i="3"/>
  <c r="BH2970" i="3"/>
  <c r="BI2970" i="3" s="1"/>
  <c r="BG2971" i="3"/>
  <c r="BH2971" i="3"/>
  <c r="BI2971" i="3" s="1"/>
  <c r="BG2972" i="3"/>
  <c r="BH2972" i="3"/>
  <c r="BI2972" i="3" s="1"/>
  <c r="BG2973" i="3"/>
  <c r="BH2973" i="3"/>
  <c r="BI2973" i="3" s="1"/>
  <c r="BG2974" i="3"/>
  <c r="BH2974" i="3"/>
  <c r="BI2974" i="3" s="1"/>
  <c r="BG2975" i="3"/>
  <c r="BH2975" i="3"/>
  <c r="BI2975" i="3" s="1"/>
  <c r="BG2976" i="3"/>
  <c r="BH2976" i="3"/>
  <c r="BI2976" i="3" s="1"/>
  <c r="BG2977" i="3"/>
  <c r="BH2977" i="3"/>
  <c r="BI2977" i="3" s="1"/>
  <c r="BG2978" i="3"/>
  <c r="BH2978" i="3"/>
  <c r="BI2978" i="3" s="1"/>
  <c r="BG2979" i="3"/>
  <c r="BH2979" i="3"/>
  <c r="BI2979" i="3" s="1"/>
  <c r="BG2980" i="3"/>
  <c r="BH2980" i="3"/>
  <c r="BI2980" i="3" s="1"/>
  <c r="BG2981" i="3"/>
  <c r="BH2981" i="3"/>
  <c r="BI2981" i="3" s="1"/>
  <c r="BG2982" i="3"/>
  <c r="BH2982" i="3"/>
  <c r="BI2982" i="3" s="1"/>
  <c r="BG2983" i="3"/>
  <c r="BH2983" i="3"/>
  <c r="BI2983" i="3" s="1"/>
  <c r="BG2984" i="3"/>
  <c r="BH2984" i="3"/>
  <c r="BI2984" i="3" s="1"/>
  <c r="BG2985" i="3"/>
  <c r="BH2985" i="3"/>
  <c r="BI2985" i="3" s="1"/>
  <c r="BG2986" i="3"/>
  <c r="BH2986" i="3"/>
  <c r="BI2986" i="3" s="1"/>
  <c r="BG2987" i="3"/>
  <c r="BH2987" i="3"/>
  <c r="BI2987" i="3" s="1"/>
  <c r="BG2988" i="3"/>
  <c r="BH2988" i="3"/>
  <c r="BI2988" i="3" s="1"/>
  <c r="BG2989" i="3"/>
  <c r="BH2989" i="3"/>
  <c r="BI2989" i="3" s="1"/>
  <c r="BG2990" i="3"/>
  <c r="BH2990" i="3"/>
  <c r="BI2990" i="3" s="1"/>
  <c r="BG2991" i="3"/>
  <c r="BH2991" i="3"/>
  <c r="BI2991" i="3" s="1"/>
  <c r="BG2992" i="3"/>
  <c r="BH2992" i="3"/>
  <c r="BI2992" i="3" s="1"/>
  <c r="BG2993" i="3"/>
  <c r="BH2993" i="3"/>
  <c r="BI2993" i="3" s="1"/>
  <c r="BG2994" i="3"/>
  <c r="BH2994" i="3"/>
  <c r="BI2994" i="3" s="1"/>
  <c r="BG2995" i="3"/>
  <c r="BH2995" i="3"/>
  <c r="BI2995" i="3" s="1"/>
  <c r="BG2996" i="3"/>
  <c r="BH2996" i="3"/>
  <c r="BI2996" i="3" s="1"/>
  <c r="BG2997" i="3"/>
  <c r="BH2997" i="3"/>
  <c r="BI2997" i="3" s="1"/>
  <c r="BG2998" i="3"/>
  <c r="BH2998" i="3"/>
  <c r="BI2998" i="3" s="1"/>
  <c r="BG2999" i="3"/>
  <c r="BH2999" i="3"/>
  <c r="BI2999" i="3" s="1"/>
  <c r="BG3000" i="3"/>
  <c r="BH3000" i="3"/>
  <c r="BI3000" i="3" s="1"/>
  <c r="BG3001" i="3"/>
  <c r="BH3001" i="3"/>
  <c r="BI3001" i="3" s="1"/>
  <c r="BG3002" i="3"/>
  <c r="BH3002" i="3"/>
  <c r="BI3002" i="3" s="1"/>
  <c r="BG3003" i="3"/>
  <c r="BH3003" i="3"/>
  <c r="BI3003" i="3" s="1"/>
  <c r="BG3004" i="3"/>
  <c r="BH3004" i="3"/>
  <c r="BI3004" i="3" s="1"/>
  <c r="BG3005" i="3"/>
  <c r="BH3005" i="3"/>
  <c r="BI3005" i="3" s="1"/>
  <c r="BG3006" i="3"/>
  <c r="BH3006" i="3"/>
  <c r="BI3006" i="3" s="1"/>
  <c r="BG3007" i="3"/>
  <c r="BH3007" i="3"/>
  <c r="BI3007" i="3" s="1"/>
  <c r="BG3008" i="3"/>
  <c r="BH3008" i="3"/>
  <c r="BI3008" i="3" s="1"/>
  <c r="BG3009" i="3"/>
  <c r="BH3009" i="3"/>
  <c r="BI3009" i="3" s="1"/>
  <c r="BG3010" i="3"/>
  <c r="BH3010" i="3"/>
  <c r="BI3010" i="3" s="1"/>
  <c r="BG3011" i="3"/>
  <c r="BH3011" i="3"/>
  <c r="BI3011" i="3" s="1"/>
  <c r="BG3012" i="3"/>
  <c r="BH3012" i="3"/>
  <c r="BI3012" i="3" s="1"/>
  <c r="BG3013" i="3"/>
  <c r="BH3013" i="3"/>
  <c r="BI3013" i="3" s="1"/>
  <c r="BG3014" i="3"/>
  <c r="BH3014" i="3"/>
  <c r="BI3014" i="3" s="1"/>
  <c r="BG3015" i="3"/>
  <c r="BH3015" i="3"/>
  <c r="BI3015" i="3" s="1"/>
  <c r="BG3016" i="3"/>
  <c r="BH3016" i="3"/>
  <c r="BI3016" i="3" s="1"/>
  <c r="BG3017" i="3"/>
  <c r="BH3017" i="3"/>
  <c r="BI3017" i="3" s="1"/>
  <c r="BG3018" i="3"/>
  <c r="BH3018" i="3"/>
  <c r="BI3018" i="3" s="1"/>
  <c r="BG3019" i="3"/>
  <c r="BH3019" i="3"/>
  <c r="BI3019" i="3" s="1"/>
  <c r="BG3020" i="3"/>
  <c r="BH3020" i="3"/>
  <c r="BI3020" i="3" s="1"/>
  <c r="BG3021" i="3"/>
  <c r="BH3021" i="3"/>
  <c r="BI3021" i="3" s="1"/>
  <c r="BG3022" i="3"/>
  <c r="BH3022" i="3"/>
  <c r="BI3022" i="3" s="1"/>
  <c r="BG3023" i="3"/>
  <c r="BH3023" i="3"/>
  <c r="BI3023" i="3" s="1"/>
  <c r="BG3024" i="3"/>
  <c r="BH3024" i="3"/>
  <c r="BI3024" i="3" s="1"/>
  <c r="BG3025" i="3"/>
  <c r="BH3025" i="3"/>
  <c r="BI3025" i="3" s="1"/>
  <c r="BG3026" i="3"/>
  <c r="BH3026" i="3"/>
  <c r="BI3026" i="3" s="1"/>
  <c r="BG3027" i="3"/>
  <c r="BH3027" i="3"/>
  <c r="BI3027" i="3" s="1"/>
  <c r="BG3028" i="3"/>
  <c r="BH3028" i="3"/>
  <c r="BI3028" i="3" s="1"/>
  <c r="BG3029" i="3"/>
  <c r="BH3029" i="3"/>
  <c r="BI3029" i="3" s="1"/>
  <c r="BG3030" i="3"/>
  <c r="BH3030" i="3"/>
  <c r="BI3030" i="3" s="1"/>
  <c r="BG3031" i="3"/>
  <c r="BH3031" i="3"/>
  <c r="BI3031" i="3" s="1"/>
  <c r="BG3032" i="3"/>
  <c r="BH3032" i="3"/>
  <c r="BI3032" i="3" s="1"/>
  <c r="BG3033" i="3"/>
  <c r="BH3033" i="3"/>
  <c r="BI3033" i="3" s="1"/>
  <c r="BG3034" i="3"/>
  <c r="BH3034" i="3"/>
  <c r="BI3034" i="3" s="1"/>
  <c r="BG3035" i="3"/>
  <c r="BH3035" i="3"/>
  <c r="BI3035" i="3" s="1"/>
  <c r="BG3036" i="3"/>
  <c r="BH3036" i="3"/>
  <c r="BI3036" i="3" s="1"/>
  <c r="BG3037" i="3"/>
  <c r="BH3037" i="3"/>
  <c r="BI3037" i="3" s="1"/>
  <c r="BG3038" i="3"/>
  <c r="BH3038" i="3"/>
  <c r="BI3038" i="3" s="1"/>
  <c r="BG3039" i="3"/>
  <c r="BH3039" i="3"/>
  <c r="BI3039" i="3" s="1"/>
  <c r="BG3040" i="3"/>
  <c r="BH3040" i="3"/>
  <c r="BI3040" i="3" s="1"/>
  <c r="BG3041" i="3"/>
  <c r="BH3041" i="3"/>
  <c r="BI3041" i="3" s="1"/>
  <c r="BG3042" i="3"/>
  <c r="BH3042" i="3"/>
  <c r="BI3042" i="3" s="1"/>
  <c r="BG3043" i="3"/>
  <c r="BH3043" i="3"/>
  <c r="BI3043" i="3" s="1"/>
  <c r="BG3044" i="3"/>
  <c r="BH3044" i="3"/>
  <c r="BI3044" i="3" s="1"/>
  <c r="BG3045" i="3"/>
  <c r="BH3045" i="3"/>
  <c r="BI3045" i="3" s="1"/>
  <c r="BG3046" i="3"/>
  <c r="BH3046" i="3"/>
  <c r="BI3046" i="3" s="1"/>
  <c r="BG3047" i="3"/>
  <c r="BH3047" i="3"/>
  <c r="BI3047" i="3" s="1"/>
  <c r="BG3048" i="3"/>
  <c r="BH3048" i="3"/>
  <c r="BI3048" i="3" s="1"/>
  <c r="BG3049" i="3"/>
  <c r="BH3049" i="3"/>
  <c r="BI3049" i="3" s="1"/>
  <c r="BG3050" i="3"/>
  <c r="BH3050" i="3"/>
  <c r="BI3050" i="3" s="1"/>
  <c r="BG3051" i="3"/>
  <c r="BH3051" i="3"/>
  <c r="BI3051" i="3" s="1"/>
  <c r="BG3052" i="3"/>
  <c r="BH3052" i="3"/>
  <c r="BI3052" i="3" s="1"/>
  <c r="BG3053" i="3"/>
  <c r="BH3053" i="3"/>
  <c r="BI3053" i="3" s="1"/>
  <c r="BG3054" i="3"/>
  <c r="BH3054" i="3"/>
  <c r="BI3054" i="3" s="1"/>
  <c r="BG3055" i="3"/>
  <c r="BH3055" i="3"/>
  <c r="BI3055" i="3" s="1"/>
  <c r="BG3056" i="3"/>
  <c r="BH3056" i="3"/>
  <c r="BI3056" i="3" s="1"/>
  <c r="BG3057" i="3"/>
  <c r="BH3057" i="3"/>
  <c r="BI3057" i="3" s="1"/>
  <c r="BG3058" i="3"/>
  <c r="BH3058" i="3"/>
  <c r="BI3058" i="3" s="1"/>
  <c r="BG3059" i="3"/>
  <c r="BH3059" i="3"/>
  <c r="BI3059" i="3" s="1"/>
  <c r="BG3060" i="3"/>
  <c r="BH3060" i="3"/>
  <c r="BI3060" i="3" s="1"/>
  <c r="BG3061" i="3"/>
  <c r="BH3061" i="3"/>
  <c r="BI3061" i="3" s="1"/>
  <c r="BG3062" i="3"/>
  <c r="BH3062" i="3"/>
  <c r="BI3062" i="3" s="1"/>
  <c r="BG3063" i="3"/>
  <c r="BH3063" i="3"/>
  <c r="BI3063" i="3" s="1"/>
  <c r="BG3064" i="3"/>
  <c r="BH3064" i="3"/>
  <c r="BI3064" i="3" s="1"/>
  <c r="BG3065" i="3"/>
  <c r="BH3065" i="3"/>
  <c r="BI3065" i="3" s="1"/>
  <c r="BG3066" i="3"/>
  <c r="BH3066" i="3"/>
  <c r="BI3066" i="3" s="1"/>
  <c r="BG3067" i="3"/>
  <c r="BH3067" i="3"/>
  <c r="BI3067" i="3" s="1"/>
  <c r="BG3068" i="3"/>
  <c r="BH3068" i="3"/>
  <c r="BI3068" i="3" s="1"/>
  <c r="BG3069" i="3"/>
  <c r="BH3069" i="3"/>
  <c r="BI3069" i="3" s="1"/>
  <c r="BG3070" i="3"/>
  <c r="BH3070" i="3"/>
  <c r="BI3070" i="3" s="1"/>
  <c r="BG3071" i="3"/>
  <c r="BH3071" i="3"/>
  <c r="BI3071" i="3" s="1"/>
  <c r="BG3072" i="3"/>
  <c r="BH3072" i="3"/>
  <c r="BI3072" i="3" s="1"/>
  <c r="BG3073" i="3"/>
  <c r="BH3073" i="3"/>
  <c r="BI3073" i="3" s="1"/>
  <c r="BG3074" i="3"/>
  <c r="BH3074" i="3"/>
  <c r="BI3074" i="3" s="1"/>
  <c r="BG3075" i="3"/>
  <c r="BH3075" i="3"/>
  <c r="BI3075" i="3" s="1"/>
  <c r="BG3076" i="3"/>
  <c r="BH3076" i="3"/>
  <c r="BI3076" i="3" s="1"/>
  <c r="BG3077" i="3"/>
  <c r="BH3077" i="3"/>
  <c r="BI3077" i="3" s="1"/>
  <c r="BG3078" i="3"/>
  <c r="BH3078" i="3"/>
  <c r="BI3078" i="3" s="1"/>
  <c r="BG3079" i="3"/>
  <c r="BH3079" i="3"/>
  <c r="BI3079" i="3" s="1"/>
  <c r="BG3080" i="3"/>
  <c r="BH3080" i="3"/>
  <c r="BI3080" i="3" s="1"/>
  <c r="BG3081" i="3"/>
  <c r="BH3081" i="3"/>
  <c r="BI3081" i="3" s="1"/>
  <c r="BG3082" i="3"/>
  <c r="BH3082" i="3"/>
  <c r="BI3082" i="3" s="1"/>
  <c r="BG3083" i="3"/>
  <c r="BH3083" i="3"/>
  <c r="BI3083" i="3" s="1"/>
  <c r="BG3084" i="3"/>
  <c r="BH3084" i="3"/>
  <c r="BI3084" i="3" s="1"/>
  <c r="BG3085" i="3"/>
  <c r="BH3085" i="3"/>
  <c r="BI3085" i="3" s="1"/>
  <c r="BG3086" i="3"/>
  <c r="BH3086" i="3"/>
  <c r="BI3086" i="3" s="1"/>
  <c r="BG3087" i="3"/>
  <c r="BH3087" i="3"/>
  <c r="BI3087" i="3" s="1"/>
  <c r="BG3088" i="3"/>
  <c r="BH3088" i="3"/>
  <c r="BI3088" i="3" s="1"/>
  <c r="BG3089" i="3"/>
  <c r="BH3089" i="3"/>
  <c r="BI3089" i="3" s="1"/>
  <c r="BG3090" i="3"/>
  <c r="BH3090" i="3"/>
  <c r="BI3090" i="3" s="1"/>
  <c r="BG3091" i="3"/>
  <c r="BH3091" i="3"/>
  <c r="BI3091" i="3" s="1"/>
  <c r="BG3092" i="3"/>
  <c r="BH3092" i="3"/>
  <c r="BI3092" i="3" s="1"/>
  <c r="BG3093" i="3"/>
  <c r="BH3093" i="3"/>
  <c r="BI3093" i="3" s="1"/>
  <c r="BG3094" i="3"/>
  <c r="BH3094" i="3"/>
  <c r="BI3094" i="3" s="1"/>
  <c r="BG3095" i="3"/>
  <c r="BH3095" i="3"/>
  <c r="BI3095" i="3" s="1"/>
  <c r="BG3096" i="3"/>
  <c r="BH3096" i="3"/>
  <c r="BI3096" i="3" s="1"/>
  <c r="BG3097" i="3"/>
  <c r="BH3097" i="3"/>
  <c r="BI3097" i="3" s="1"/>
  <c r="BG3098" i="3"/>
  <c r="BH3098" i="3"/>
  <c r="BI3098" i="3" s="1"/>
  <c r="BG3099" i="3"/>
  <c r="BH3099" i="3"/>
  <c r="BI3099" i="3" s="1"/>
  <c r="BG3100" i="3"/>
  <c r="BH3100" i="3"/>
  <c r="BI3100" i="3" s="1"/>
  <c r="BG3101" i="3"/>
  <c r="BH3101" i="3"/>
  <c r="BI3101" i="3" s="1"/>
  <c r="BG3102" i="3"/>
  <c r="BH3102" i="3"/>
  <c r="BI3102" i="3" s="1"/>
  <c r="BG3103" i="3"/>
  <c r="BH3103" i="3"/>
  <c r="BI3103" i="3" s="1"/>
  <c r="BG3104" i="3"/>
  <c r="BH3104" i="3"/>
  <c r="BI3104" i="3" s="1"/>
  <c r="BG3105" i="3"/>
  <c r="BH3105" i="3"/>
  <c r="BI3105" i="3" s="1"/>
  <c r="BG3106" i="3"/>
  <c r="BH3106" i="3"/>
  <c r="BI3106" i="3" s="1"/>
  <c r="BG3107" i="3"/>
  <c r="BH3107" i="3"/>
  <c r="BI3107" i="3" s="1"/>
  <c r="BG3108" i="3"/>
  <c r="BH3108" i="3"/>
  <c r="BI3108" i="3" s="1"/>
  <c r="BG3109" i="3"/>
  <c r="BH3109" i="3"/>
  <c r="BI3109" i="3" s="1"/>
  <c r="BG3110" i="3"/>
  <c r="BH3110" i="3"/>
  <c r="BI3110" i="3" s="1"/>
  <c r="BG3111" i="3"/>
  <c r="BH3111" i="3"/>
  <c r="BI3111" i="3" s="1"/>
  <c r="BG3112" i="3"/>
  <c r="BH3112" i="3"/>
  <c r="BI3112" i="3" s="1"/>
  <c r="BG3113" i="3"/>
  <c r="BH3113" i="3"/>
  <c r="BI3113" i="3" s="1"/>
  <c r="BG3114" i="3"/>
  <c r="BH3114" i="3"/>
  <c r="BI3114" i="3" s="1"/>
  <c r="BG3115" i="3"/>
  <c r="BH3115" i="3"/>
  <c r="BI3115" i="3" s="1"/>
  <c r="BG3116" i="3"/>
  <c r="BH3116" i="3"/>
  <c r="BI3116" i="3" s="1"/>
  <c r="BG3117" i="3"/>
  <c r="BH3117" i="3"/>
  <c r="BI3117" i="3" s="1"/>
  <c r="BG3118" i="3"/>
  <c r="BH3118" i="3"/>
  <c r="BI3118" i="3" s="1"/>
  <c r="BG3119" i="3"/>
  <c r="BH3119" i="3"/>
  <c r="BI3119" i="3" s="1"/>
  <c r="BG3120" i="3"/>
  <c r="BH3120" i="3"/>
  <c r="BI3120" i="3" s="1"/>
  <c r="BG3121" i="3"/>
  <c r="BH3121" i="3"/>
  <c r="BI3121" i="3" s="1"/>
  <c r="BG3122" i="3"/>
  <c r="BH3122" i="3"/>
  <c r="BI3122" i="3" s="1"/>
  <c r="BG3123" i="3"/>
  <c r="BH3123" i="3"/>
  <c r="BI3123" i="3" s="1"/>
  <c r="BG3124" i="3"/>
  <c r="BH3124" i="3"/>
  <c r="BI3124" i="3" s="1"/>
  <c r="BG3125" i="3"/>
  <c r="BH3125" i="3"/>
  <c r="BI3125" i="3" s="1"/>
  <c r="BG3126" i="3"/>
  <c r="BH3126" i="3"/>
  <c r="BI3126" i="3" s="1"/>
  <c r="BG3127" i="3"/>
  <c r="BH3127" i="3"/>
  <c r="BI3127" i="3" s="1"/>
  <c r="BG3128" i="3"/>
  <c r="BH3128" i="3"/>
  <c r="BI3128" i="3" s="1"/>
  <c r="BG3129" i="3"/>
  <c r="BH3129" i="3"/>
  <c r="BI3129" i="3" s="1"/>
  <c r="BG3130" i="3"/>
  <c r="BH3130" i="3"/>
  <c r="BI3130" i="3" s="1"/>
  <c r="BG3131" i="3"/>
  <c r="BH3131" i="3"/>
  <c r="BI3131" i="3" s="1"/>
  <c r="BG3132" i="3"/>
  <c r="BH3132" i="3"/>
  <c r="BI3132" i="3" s="1"/>
  <c r="BG3133" i="3"/>
  <c r="BH3133" i="3"/>
  <c r="BI3133" i="3" s="1"/>
  <c r="BG3134" i="3"/>
  <c r="BH3134" i="3"/>
  <c r="BI3134" i="3" s="1"/>
  <c r="BG3135" i="3"/>
  <c r="BH3135" i="3"/>
  <c r="BI3135" i="3" s="1"/>
  <c r="BG3136" i="3"/>
  <c r="BH3136" i="3"/>
  <c r="BI3136" i="3" s="1"/>
  <c r="BG3137" i="3"/>
  <c r="BH3137" i="3"/>
  <c r="BI3137" i="3" s="1"/>
  <c r="BG3138" i="3"/>
  <c r="BH3138" i="3"/>
  <c r="BI3138" i="3" s="1"/>
  <c r="BG3139" i="3"/>
  <c r="BH3139" i="3"/>
  <c r="BI3139" i="3" s="1"/>
  <c r="BG3140" i="3"/>
  <c r="BH3140" i="3"/>
  <c r="BI3140" i="3" s="1"/>
  <c r="BG3141" i="3"/>
  <c r="BH3141" i="3"/>
  <c r="BI3141" i="3" s="1"/>
  <c r="BG3142" i="3"/>
  <c r="BH3142" i="3"/>
  <c r="BI3142" i="3" s="1"/>
  <c r="BG3143" i="3"/>
  <c r="BH3143" i="3"/>
  <c r="BI3143" i="3" s="1"/>
  <c r="BG3144" i="3"/>
  <c r="BH3144" i="3"/>
  <c r="BI3144" i="3" s="1"/>
  <c r="BG3145" i="3"/>
  <c r="BH3145" i="3"/>
  <c r="BI3145" i="3" s="1"/>
  <c r="BG3146" i="3"/>
  <c r="BH3146" i="3"/>
  <c r="BI3146" i="3" s="1"/>
  <c r="BG3147" i="3"/>
  <c r="BH3147" i="3"/>
  <c r="BI3147" i="3" s="1"/>
  <c r="BG3148" i="3"/>
  <c r="BH3148" i="3"/>
  <c r="BI3148" i="3" s="1"/>
  <c r="BG3149" i="3"/>
  <c r="BH3149" i="3"/>
  <c r="BI3149" i="3" s="1"/>
  <c r="BG3150" i="3"/>
  <c r="BH3150" i="3"/>
  <c r="BI3150" i="3" s="1"/>
  <c r="BG3151" i="3"/>
  <c r="BH3151" i="3"/>
  <c r="BI3151" i="3" s="1"/>
  <c r="BG3152" i="3"/>
  <c r="BH3152" i="3"/>
  <c r="BI3152" i="3" s="1"/>
  <c r="BG3153" i="3"/>
  <c r="BH3153" i="3"/>
  <c r="BI3153" i="3" s="1"/>
  <c r="BG3154" i="3"/>
  <c r="BH3154" i="3"/>
  <c r="BI3154" i="3" s="1"/>
  <c r="BG3155" i="3"/>
  <c r="BH3155" i="3"/>
  <c r="BI3155" i="3" s="1"/>
  <c r="BG3156" i="3"/>
  <c r="BH3156" i="3"/>
  <c r="BI3156" i="3" s="1"/>
  <c r="BG3157" i="3"/>
  <c r="BH3157" i="3"/>
  <c r="BI3157" i="3" s="1"/>
  <c r="BG3158" i="3"/>
  <c r="BH3158" i="3"/>
  <c r="BI3158" i="3" s="1"/>
  <c r="BG3159" i="3"/>
  <c r="BH3159" i="3"/>
  <c r="BI3159" i="3" s="1"/>
  <c r="BG3160" i="3"/>
  <c r="BH3160" i="3"/>
  <c r="BI3160" i="3" s="1"/>
  <c r="BG3161" i="3"/>
  <c r="BH3161" i="3"/>
  <c r="BI3161" i="3" s="1"/>
  <c r="BG3162" i="3"/>
  <c r="BH3162" i="3"/>
  <c r="BI3162" i="3" s="1"/>
  <c r="BG3163" i="3"/>
  <c r="BH3163" i="3"/>
  <c r="BI3163" i="3" s="1"/>
  <c r="BG3164" i="3"/>
  <c r="BH3164" i="3"/>
  <c r="BI3164" i="3" s="1"/>
  <c r="BG3165" i="3"/>
  <c r="BH3165" i="3"/>
  <c r="BI3165" i="3" s="1"/>
  <c r="BG3166" i="3"/>
  <c r="BH3166" i="3"/>
  <c r="BI3166" i="3" s="1"/>
  <c r="BG3167" i="3"/>
  <c r="BH3167" i="3"/>
  <c r="BI3167" i="3" s="1"/>
  <c r="BG3168" i="3"/>
  <c r="BH3168" i="3"/>
  <c r="BI3168" i="3" s="1"/>
  <c r="BG3169" i="3"/>
  <c r="BH3169" i="3"/>
  <c r="BI3169" i="3" s="1"/>
  <c r="BG3170" i="3"/>
  <c r="BH3170" i="3"/>
  <c r="BI3170" i="3" s="1"/>
  <c r="BG3171" i="3"/>
  <c r="BH3171" i="3"/>
  <c r="BI3171" i="3" s="1"/>
  <c r="BG3172" i="3"/>
  <c r="BH3172" i="3"/>
  <c r="BI3172" i="3" s="1"/>
  <c r="BG3173" i="3"/>
  <c r="BH3173" i="3"/>
  <c r="BI3173" i="3" s="1"/>
  <c r="BG3174" i="3"/>
  <c r="BH3174" i="3"/>
  <c r="BI3174" i="3" s="1"/>
  <c r="BG3175" i="3"/>
  <c r="BH3175" i="3"/>
  <c r="BI3175" i="3" s="1"/>
  <c r="BG3176" i="3"/>
  <c r="BH3176" i="3"/>
  <c r="BI3176" i="3" s="1"/>
  <c r="BG3177" i="3"/>
  <c r="BH3177" i="3"/>
  <c r="BI3177" i="3" s="1"/>
  <c r="BG3178" i="3"/>
  <c r="BH3178" i="3"/>
  <c r="BI3178" i="3" s="1"/>
  <c r="BG3179" i="3"/>
  <c r="BH3179" i="3"/>
  <c r="BI3179" i="3" s="1"/>
  <c r="BG3180" i="3"/>
  <c r="BH3180" i="3"/>
  <c r="BI3180" i="3" s="1"/>
  <c r="BG3181" i="3"/>
  <c r="BH3181" i="3"/>
  <c r="BI3181" i="3" s="1"/>
  <c r="BG3182" i="3"/>
  <c r="BH3182" i="3"/>
  <c r="BI3182" i="3" s="1"/>
  <c r="BG3183" i="3"/>
  <c r="BH3183" i="3"/>
  <c r="BI3183" i="3" s="1"/>
  <c r="BG3184" i="3"/>
  <c r="BH3184" i="3"/>
  <c r="BI3184" i="3" s="1"/>
  <c r="BG3185" i="3"/>
  <c r="BH3185" i="3"/>
  <c r="BI3185" i="3" s="1"/>
  <c r="BG3186" i="3"/>
  <c r="BH3186" i="3"/>
  <c r="BI3186" i="3" s="1"/>
  <c r="BG3187" i="3"/>
  <c r="BH3187" i="3"/>
  <c r="BI3187" i="3" s="1"/>
  <c r="BG3188" i="3"/>
  <c r="BH3188" i="3"/>
  <c r="BI3188" i="3" s="1"/>
  <c r="BG3189" i="3"/>
  <c r="BH3189" i="3"/>
  <c r="BI3189" i="3" s="1"/>
  <c r="BG3190" i="3"/>
  <c r="BH3190" i="3"/>
  <c r="BI3190" i="3" s="1"/>
  <c r="BG3191" i="3"/>
  <c r="BH3191" i="3"/>
  <c r="BI3191" i="3" s="1"/>
  <c r="BG3192" i="3"/>
  <c r="BH3192" i="3"/>
  <c r="BI3192" i="3" s="1"/>
  <c r="BG3193" i="3"/>
  <c r="BH3193" i="3"/>
  <c r="BI3193" i="3" s="1"/>
  <c r="BG3194" i="3"/>
  <c r="BH3194" i="3"/>
  <c r="BI3194" i="3" s="1"/>
  <c r="BG3195" i="3"/>
  <c r="BH3195" i="3"/>
  <c r="BI3195" i="3" s="1"/>
  <c r="BG3196" i="3"/>
  <c r="BH3196" i="3"/>
  <c r="BI3196" i="3" s="1"/>
  <c r="BG3197" i="3"/>
  <c r="BH3197" i="3"/>
  <c r="BI3197" i="3" s="1"/>
  <c r="BG3198" i="3"/>
  <c r="BH3198" i="3"/>
  <c r="BI3198" i="3" s="1"/>
  <c r="BG3199" i="3"/>
  <c r="BH3199" i="3"/>
  <c r="BI3199" i="3" s="1"/>
  <c r="BG3200" i="3"/>
  <c r="BH3200" i="3"/>
  <c r="BI3200" i="3" s="1"/>
  <c r="BG3201" i="3"/>
  <c r="BH3201" i="3"/>
  <c r="BI3201" i="3" s="1"/>
  <c r="BG3202" i="3"/>
  <c r="BH3202" i="3"/>
  <c r="BI3202" i="3" s="1"/>
  <c r="BG3203" i="3"/>
  <c r="BH3203" i="3"/>
  <c r="BI3203" i="3" s="1"/>
  <c r="BG3204" i="3"/>
  <c r="BH3204" i="3"/>
  <c r="BI3204" i="3" s="1"/>
  <c r="BG3205" i="3"/>
  <c r="BH3205" i="3"/>
  <c r="BI3205" i="3" s="1"/>
  <c r="BG3206" i="3"/>
  <c r="BH3206" i="3"/>
  <c r="BI3206" i="3" s="1"/>
  <c r="BG3207" i="3"/>
  <c r="BH3207" i="3"/>
  <c r="BI3207" i="3" s="1"/>
  <c r="BG3208" i="3"/>
  <c r="BH3208" i="3"/>
  <c r="BI3208" i="3" s="1"/>
  <c r="BG3209" i="3"/>
  <c r="BH3209" i="3"/>
  <c r="BI3209" i="3" s="1"/>
  <c r="BG3210" i="3"/>
  <c r="BH3210" i="3"/>
  <c r="BI3210" i="3" s="1"/>
  <c r="BG3211" i="3"/>
  <c r="BH3211" i="3"/>
  <c r="BI3211" i="3" s="1"/>
  <c r="BG3212" i="3"/>
  <c r="BH3212" i="3"/>
  <c r="BI3212" i="3" s="1"/>
  <c r="BG3213" i="3"/>
  <c r="BH3213" i="3"/>
  <c r="BI3213" i="3" s="1"/>
  <c r="BG3214" i="3"/>
  <c r="BH3214" i="3"/>
  <c r="BI3214" i="3" s="1"/>
  <c r="BG3215" i="3"/>
  <c r="BH3215" i="3"/>
  <c r="BI3215" i="3" s="1"/>
  <c r="BG3216" i="3"/>
  <c r="BH3216" i="3"/>
  <c r="BI3216" i="3" s="1"/>
  <c r="BG3217" i="3"/>
  <c r="BH3217" i="3"/>
  <c r="BI3217" i="3" s="1"/>
  <c r="BG3218" i="3"/>
  <c r="BH3218" i="3"/>
  <c r="BI3218" i="3" s="1"/>
  <c r="BG3219" i="3"/>
  <c r="BH3219" i="3"/>
  <c r="BI3219" i="3" s="1"/>
  <c r="BG3220" i="3"/>
  <c r="BH3220" i="3"/>
  <c r="BI3220" i="3" s="1"/>
  <c r="BG3221" i="3"/>
  <c r="BH3221" i="3"/>
  <c r="BI3221" i="3" s="1"/>
  <c r="BG3222" i="3"/>
  <c r="BH3222" i="3"/>
  <c r="BI3222" i="3" s="1"/>
  <c r="BG3223" i="3"/>
  <c r="BH3223" i="3"/>
  <c r="BI3223" i="3" s="1"/>
  <c r="BG3224" i="3"/>
  <c r="BH3224" i="3"/>
  <c r="BI3224" i="3" s="1"/>
  <c r="BG3225" i="3"/>
  <c r="BH3225" i="3"/>
  <c r="BI3225" i="3" s="1"/>
  <c r="BG3226" i="3"/>
  <c r="BH3226" i="3"/>
  <c r="BI3226" i="3" s="1"/>
  <c r="BG3227" i="3"/>
  <c r="BH3227" i="3"/>
  <c r="BI3227" i="3" s="1"/>
  <c r="BG3228" i="3"/>
  <c r="BH3228" i="3"/>
  <c r="BI3228" i="3" s="1"/>
  <c r="BG3229" i="3"/>
  <c r="BH3229" i="3"/>
  <c r="BI3229" i="3" s="1"/>
  <c r="BG3230" i="3"/>
  <c r="BH3230" i="3"/>
  <c r="BI3230" i="3" s="1"/>
  <c r="BG3231" i="3"/>
  <c r="BH3231" i="3"/>
  <c r="BI3231" i="3" s="1"/>
  <c r="BG3232" i="3"/>
  <c r="BH3232" i="3"/>
  <c r="BI3232" i="3" s="1"/>
  <c r="BG3233" i="3"/>
  <c r="BH3233" i="3"/>
  <c r="BI3233" i="3" s="1"/>
  <c r="BG3234" i="3"/>
  <c r="BH3234" i="3"/>
  <c r="BI3234" i="3" s="1"/>
  <c r="BG3235" i="3"/>
  <c r="BH3235" i="3"/>
  <c r="BI3235" i="3" s="1"/>
  <c r="BG3236" i="3"/>
  <c r="BH3236" i="3"/>
  <c r="BI3236" i="3" s="1"/>
  <c r="BG3237" i="3"/>
  <c r="BH3237" i="3"/>
  <c r="BI3237" i="3" s="1"/>
  <c r="BG3238" i="3"/>
  <c r="BH3238" i="3"/>
  <c r="BI3238" i="3" s="1"/>
  <c r="BG3239" i="3"/>
  <c r="BH3239" i="3"/>
  <c r="BI3239" i="3" s="1"/>
  <c r="BG3240" i="3"/>
  <c r="BH3240" i="3"/>
  <c r="BI3240" i="3" s="1"/>
  <c r="BG3241" i="3"/>
  <c r="BH3241" i="3"/>
  <c r="BI3241" i="3" s="1"/>
  <c r="BG3242" i="3"/>
  <c r="BH3242" i="3"/>
  <c r="BI3242" i="3" s="1"/>
  <c r="BG3243" i="3"/>
  <c r="BH3243" i="3"/>
  <c r="BI3243" i="3" s="1"/>
  <c r="BG3244" i="3"/>
  <c r="BH3244" i="3"/>
  <c r="BI3244" i="3" s="1"/>
  <c r="BG3245" i="3"/>
  <c r="BH3245" i="3"/>
  <c r="BI3245" i="3" s="1"/>
  <c r="BG3246" i="3"/>
  <c r="BH3246" i="3"/>
  <c r="BI3246" i="3" s="1"/>
  <c r="BG3247" i="3"/>
  <c r="BH3247" i="3"/>
  <c r="BI3247" i="3" s="1"/>
  <c r="BG3248" i="3"/>
  <c r="BH3248" i="3"/>
  <c r="BI3248" i="3" s="1"/>
  <c r="BG3249" i="3"/>
  <c r="BH3249" i="3"/>
  <c r="BI3249" i="3" s="1"/>
  <c r="BG3250" i="3"/>
  <c r="BH3250" i="3"/>
  <c r="BI3250" i="3" s="1"/>
  <c r="BG3251" i="3"/>
  <c r="BH3251" i="3"/>
  <c r="BI3251" i="3" s="1"/>
  <c r="BG3252" i="3"/>
  <c r="BH3252" i="3"/>
  <c r="BI3252" i="3" s="1"/>
  <c r="BG3253" i="3"/>
  <c r="BH3253" i="3"/>
  <c r="BI3253" i="3" s="1"/>
  <c r="BG3254" i="3"/>
  <c r="BH3254" i="3"/>
  <c r="BI3254" i="3" s="1"/>
  <c r="BG3255" i="3"/>
  <c r="BH3255" i="3"/>
  <c r="BI3255" i="3" s="1"/>
  <c r="BG3256" i="3"/>
  <c r="BH3256" i="3"/>
  <c r="BI3256" i="3" s="1"/>
  <c r="BG3257" i="3"/>
  <c r="BH3257" i="3"/>
  <c r="BI3257" i="3" s="1"/>
  <c r="BG3258" i="3"/>
  <c r="BH3258" i="3"/>
  <c r="BI3258" i="3" s="1"/>
  <c r="BG3259" i="3"/>
  <c r="BH3259" i="3"/>
  <c r="BI3259" i="3" s="1"/>
  <c r="BG3260" i="3"/>
  <c r="BH3260" i="3"/>
  <c r="BI3260" i="3" s="1"/>
  <c r="BG3261" i="3"/>
  <c r="BH3261" i="3"/>
  <c r="BI3261" i="3" s="1"/>
  <c r="BG3262" i="3"/>
  <c r="BH3262" i="3"/>
  <c r="BI3262" i="3" s="1"/>
  <c r="BG3263" i="3"/>
  <c r="BH3263" i="3"/>
  <c r="BI3263" i="3" s="1"/>
  <c r="BG3264" i="3"/>
  <c r="BH3264" i="3"/>
  <c r="BI3264" i="3" s="1"/>
  <c r="BG3265" i="3"/>
  <c r="BH3265" i="3"/>
  <c r="BI3265" i="3" s="1"/>
  <c r="BG3266" i="3"/>
  <c r="BH3266" i="3"/>
  <c r="BI3266" i="3" s="1"/>
  <c r="BG3267" i="3"/>
  <c r="BH3267" i="3"/>
  <c r="BI3267" i="3" s="1"/>
  <c r="BG3268" i="3"/>
  <c r="BH3268" i="3"/>
  <c r="BI3268" i="3" s="1"/>
  <c r="BG3269" i="3"/>
  <c r="BH3269" i="3"/>
  <c r="BI3269" i="3" s="1"/>
  <c r="BG3270" i="3"/>
  <c r="BH3270" i="3"/>
  <c r="BI3270" i="3" s="1"/>
  <c r="BG3271" i="3"/>
  <c r="BH3271" i="3"/>
  <c r="BI3271" i="3" s="1"/>
  <c r="BG3272" i="3"/>
  <c r="BH3272" i="3"/>
  <c r="BI3272" i="3" s="1"/>
  <c r="BG3273" i="3"/>
  <c r="BH3273" i="3"/>
  <c r="BI3273" i="3" s="1"/>
  <c r="BG3274" i="3"/>
  <c r="BH3274" i="3"/>
  <c r="BI3274" i="3" s="1"/>
  <c r="BG3275" i="3"/>
  <c r="BH3275" i="3"/>
  <c r="BI3275" i="3" s="1"/>
  <c r="BG3276" i="3"/>
  <c r="BH3276" i="3"/>
  <c r="BI3276" i="3" s="1"/>
  <c r="BG3277" i="3"/>
  <c r="BH3277" i="3"/>
  <c r="BI3277" i="3" s="1"/>
  <c r="BG3278" i="3"/>
  <c r="BH3278" i="3"/>
  <c r="BI3278" i="3" s="1"/>
  <c r="BG3279" i="3"/>
  <c r="BH3279" i="3"/>
  <c r="BI3279" i="3" s="1"/>
  <c r="BG3280" i="3"/>
  <c r="BH3280" i="3"/>
  <c r="BI3280" i="3" s="1"/>
  <c r="BG3281" i="3"/>
  <c r="BH3281" i="3"/>
  <c r="BI3281" i="3" s="1"/>
  <c r="BG3282" i="3"/>
  <c r="BH3282" i="3"/>
  <c r="BI3282" i="3" s="1"/>
  <c r="BG3283" i="3"/>
  <c r="BH3283" i="3"/>
  <c r="BI3283" i="3" s="1"/>
  <c r="BG3284" i="3"/>
  <c r="BH3284" i="3"/>
  <c r="BI3284" i="3" s="1"/>
  <c r="BG3285" i="3"/>
  <c r="BH3285" i="3"/>
  <c r="BI3285" i="3" s="1"/>
  <c r="BG3286" i="3"/>
  <c r="BH3286" i="3"/>
  <c r="BI3286" i="3" s="1"/>
  <c r="BG3287" i="3"/>
  <c r="BH3287" i="3"/>
  <c r="BI3287" i="3" s="1"/>
  <c r="BG3288" i="3"/>
  <c r="BH3288" i="3"/>
  <c r="BI3288" i="3" s="1"/>
  <c r="BG3289" i="3"/>
  <c r="BH3289" i="3"/>
  <c r="BI3289" i="3" s="1"/>
  <c r="BG3290" i="3"/>
  <c r="BH3290" i="3"/>
  <c r="BI3290" i="3" s="1"/>
  <c r="BG3291" i="3"/>
  <c r="BH3291" i="3"/>
  <c r="BI3291" i="3" s="1"/>
  <c r="BG3292" i="3"/>
  <c r="BH3292" i="3"/>
  <c r="BI3292" i="3" s="1"/>
  <c r="BG3293" i="3"/>
  <c r="BH3293" i="3"/>
  <c r="BI3293" i="3" s="1"/>
  <c r="BG3294" i="3"/>
  <c r="BH3294" i="3"/>
  <c r="BI3294" i="3" s="1"/>
  <c r="BG3295" i="3"/>
  <c r="BH3295" i="3"/>
  <c r="BI3295" i="3" s="1"/>
  <c r="BG3296" i="3"/>
  <c r="BH3296" i="3"/>
  <c r="BI3296" i="3" s="1"/>
  <c r="BG3297" i="3"/>
  <c r="BH3297" i="3"/>
  <c r="BI3297" i="3" s="1"/>
  <c r="BG3298" i="3"/>
  <c r="BH3298" i="3"/>
  <c r="BI3298" i="3" s="1"/>
  <c r="BG3299" i="3"/>
  <c r="BH3299" i="3"/>
  <c r="BI3299" i="3" s="1"/>
  <c r="BG3300" i="3"/>
  <c r="BH3300" i="3"/>
  <c r="BI3300" i="3" s="1"/>
  <c r="BG3301" i="3"/>
  <c r="BH3301" i="3"/>
  <c r="BI3301" i="3" s="1"/>
  <c r="BG3302" i="3"/>
  <c r="BH3302" i="3"/>
  <c r="BI3302" i="3" s="1"/>
  <c r="BG3303" i="3"/>
  <c r="BH3303" i="3"/>
  <c r="BI3303" i="3" s="1"/>
  <c r="BG3304" i="3"/>
  <c r="BH3304" i="3"/>
  <c r="BI3304" i="3" s="1"/>
  <c r="BG3305" i="3"/>
  <c r="BH3305" i="3"/>
  <c r="BI3305" i="3" s="1"/>
  <c r="BG3306" i="3"/>
  <c r="BH3306" i="3"/>
  <c r="BI3306" i="3" s="1"/>
  <c r="BG3307" i="3"/>
  <c r="BH3307" i="3"/>
  <c r="BI3307" i="3" s="1"/>
  <c r="BG3308" i="3"/>
  <c r="BH3308" i="3"/>
  <c r="BI3308" i="3" s="1"/>
  <c r="BG3309" i="3"/>
  <c r="BH3309" i="3"/>
  <c r="BI3309" i="3" s="1"/>
  <c r="BG3310" i="3"/>
  <c r="BH3310" i="3"/>
  <c r="BI3310" i="3" s="1"/>
  <c r="BG3311" i="3"/>
  <c r="BH3311" i="3"/>
  <c r="BI3311" i="3" s="1"/>
  <c r="BG3312" i="3"/>
  <c r="BH3312" i="3"/>
  <c r="BI3312" i="3" s="1"/>
  <c r="BG3313" i="3"/>
  <c r="BH3313" i="3"/>
  <c r="BI3313" i="3" s="1"/>
  <c r="BG3314" i="3"/>
  <c r="BH3314" i="3"/>
  <c r="BI3314" i="3" s="1"/>
  <c r="BG3315" i="3"/>
  <c r="BH3315" i="3"/>
  <c r="BI3315" i="3" s="1"/>
  <c r="BG3316" i="3"/>
  <c r="BH3316" i="3"/>
  <c r="BI3316" i="3" s="1"/>
  <c r="BG3317" i="3"/>
  <c r="BH3317" i="3"/>
  <c r="BI3317" i="3" s="1"/>
  <c r="BG3318" i="3"/>
  <c r="BH3318" i="3"/>
  <c r="BI3318" i="3" s="1"/>
  <c r="BG3319" i="3"/>
  <c r="BH3319" i="3"/>
  <c r="BI3319" i="3" s="1"/>
  <c r="BG3320" i="3"/>
  <c r="BH3320" i="3"/>
  <c r="BI3320" i="3" s="1"/>
  <c r="BG3321" i="3"/>
  <c r="BH3321" i="3"/>
  <c r="BI3321" i="3" s="1"/>
  <c r="BG3322" i="3"/>
  <c r="BH3322" i="3"/>
  <c r="BI3322" i="3" s="1"/>
  <c r="BG3323" i="3"/>
  <c r="BH3323" i="3"/>
  <c r="BI3323" i="3" s="1"/>
  <c r="BG3324" i="3"/>
  <c r="BH3324" i="3"/>
  <c r="BI3324" i="3" s="1"/>
  <c r="BG3325" i="3"/>
  <c r="BH3325" i="3"/>
  <c r="BI3325" i="3" s="1"/>
  <c r="BG3326" i="3"/>
  <c r="BH3326" i="3"/>
  <c r="BI3326" i="3" s="1"/>
  <c r="BG3327" i="3"/>
  <c r="BH3327" i="3"/>
  <c r="BI3327" i="3" s="1"/>
  <c r="BG3328" i="3"/>
  <c r="BH3328" i="3"/>
  <c r="BI3328" i="3" s="1"/>
  <c r="BG3329" i="3"/>
  <c r="BH3329" i="3"/>
  <c r="BI3329" i="3" s="1"/>
  <c r="BG3330" i="3"/>
  <c r="BH3330" i="3"/>
  <c r="BI3330" i="3" s="1"/>
  <c r="BG3331" i="3"/>
  <c r="BH3331" i="3"/>
  <c r="BI3331" i="3" s="1"/>
  <c r="BG3332" i="3"/>
  <c r="BH3332" i="3"/>
  <c r="BI3332" i="3" s="1"/>
  <c r="BG3333" i="3"/>
  <c r="BH3333" i="3"/>
  <c r="BI3333" i="3" s="1"/>
  <c r="BG3334" i="3"/>
  <c r="BH3334" i="3"/>
  <c r="BI3334" i="3" s="1"/>
  <c r="BG3335" i="3"/>
  <c r="BH3335" i="3"/>
  <c r="BI3335" i="3" s="1"/>
  <c r="BG3336" i="3"/>
  <c r="BH3336" i="3"/>
  <c r="BI3336" i="3" s="1"/>
  <c r="BG3337" i="3"/>
  <c r="BH3337" i="3"/>
  <c r="BI3337" i="3" s="1"/>
  <c r="BG3338" i="3"/>
  <c r="BH3338" i="3"/>
  <c r="BI3338" i="3" s="1"/>
  <c r="BG3339" i="3"/>
  <c r="BH3339" i="3"/>
  <c r="BI3339" i="3" s="1"/>
  <c r="BG3340" i="3"/>
  <c r="BH3340" i="3"/>
  <c r="BI3340" i="3" s="1"/>
  <c r="BG3341" i="3"/>
  <c r="BH3341" i="3"/>
  <c r="BI3341" i="3" s="1"/>
  <c r="BG3342" i="3"/>
  <c r="BH3342" i="3"/>
  <c r="BI3342" i="3" s="1"/>
  <c r="BG3343" i="3"/>
  <c r="BH3343" i="3"/>
  <c r="BI3343" i="3" s="1"/>
  <c r="BG3344" i="3"/>
  <c r="BH3344" i="3"/>
  <c r="BI3344" i="3" s="1"/>
  <c r="BG3345" i="3"/>
  <c r="BH3345" i="3"/>
  <c r="BI3345" i="3" s="1"/>
  <c r="BG3346" i="3"/>
  <c r="BH3346" i="3"/>
  <c r="BI3346" i="3" s="1"/>
  <c r="BG3347" i="3"/>
  <c r="BH3347" i="3"/>
  <c r="BI3347" i="3" s="1"/>
  <c r="BG3348" i="3"/>
  <c r="BH3348" i="3"/>
  <c r="BI3348" i="3" s="1"/>
  <c r="BG3349" i="3"/>
  <c r="BH3349" i="3"/>
  <c r="BI3349" i="3" s="1"/>
  <c r="BG3350" i="3"/>
  <c r="BH3350" i="3"/>
  <c r="BI3350" i="3" s="1"/>
  <c r="BG3351" i="3"/>
  <c r="BH3351" i="3"/>
  <c r="BI3351" i="3" s="1"/>
  <c r="BG3352" i="3"/>
  <c r="BH3352" i="3"/>
  <c r="BI3352" i="3" s="1"/>
  <c r="BG3353" i="3"/>
  <c r="BH3353" i="3"/>
  <c r="BI3353" i="3" s="1"/>
  <c r="BG3354" i="3"/>
  <c r="BH3354" i="3"/>
  <c r="BI3354" i="3" s="1"/>
  <c r="BG3355" i="3"/>
  <c r="BH3355" i="3"/>
  <c r="BI3355" i="3" s="1"/>
  <c r="BG3356" i="3"/>
  <c r="BH3356" i="3"/>
  <c r="BI3356" i="3" s="1"/>
  <c r="BG3357" i="3"/>
  <c r="BH3357" i="3"/>
  <c r="BI3357" i="3" s="1"/>
  <c r="BG3358" i="3"/>
  <c r="BH3358" i="3"/>
  <c r="BI3358" i="3" s="1"/>
  <c r="BG3359" i="3"/>
  <c r="BH3359" i="3"/>
  <c r="BI3359" i="3" s="1"/>
  <c r="BG3360" i="3"/>
  <c r="BH3360" i="3"/>
  <c r="BI3360" i="3" s="1"/>
  <c r="BG3361" i="3"/>
  <c r="BH3361" i="3"/>
  <c r="BI3361" i="3" s="1"/>
  <c r="BG3362" i="3"/>
  <c r="BH3362" i="3"/>
  <c r="BI3362" i="3" s="1"/>
  <c r="BG3363" i="3"/>
  <c r="BH3363" i="3"/>
  <c r="BI3363" i="3" s="1"/>
  <c r="BG3364" i="3"/>
  <c r="BH3364" i="3"/>
  <c r="BI3364" i="3" s="1"/>
  <c r="BG3365" i="3"/>
  <c r="BH3365" i="3"/>
  <c r="BI3365" i="3" s="1"/>
  <c r="BG3366" i="3"/>
  <c r="BH3366" i="3"/>
  <c r="BI3366" i="3" s="1"/>
  <c r="BG3367" i="3"/>
  <c r="BH3367" i="3"/>
  <c r="BI3367" i="3" s="1"/>
  <c r="BG3368" i="3"/>
  <c r="BH3368" i="3"/>
  <c r="BI3368" i="3" s="1"/>
  <c r="BG3369" i="3"/>
  <c r="BH3369" i="3"/>
  <c r="BI3369" i="3" s="1"/>
  <c r="BG3370" i="3"/>
  <c r="BH3370" i="3"/>
  <c r="BI3370" i="3" s="1"/>
  <c r="BG3371" i="3"/>
  <c r="BH3371" i="3"/>
  <c r="BI3371" i="3" s="1"/>
  <c r="BG3372" i="3"/>
  <c r="BH3372" i="3"/>
  <c r="BI3372" i="3" s="1"/>
  <c r="BG3373" i="3"/>
  <c r="BH3373" i="3"/>
  <c r="BI3373" i="3" s="1"/>
  <c r="BG3374" i="3"/>
  <c r="BH3374" i="3"/>
  <c r="BI3374" i="3" s="1"/>
  <c r="BG3375" i="3"/>
  <c r="BH3375" i="3"/>
  <c r="BI3375" i="3" s="1"/>
  <c r="BG3376" i="3"/>
  <c r="BH3376" i="3"/>
  <c r="BI3376" i="3" s="1"/>
  <c r="BG3377" i="3"/>
  <c r="BH3377" i="3"/>
  <c r="BI3377" i="3" s="1"/>
  <c r="BG3378" i="3"/>
  <c r="BH3378" i="3"/>
  <c r="BI3378" i="3" s="1"/>
  <c r="BG3379" i="3"/>
  <c r="BH3379" i="3"/>
  <c r="BI3379" i="3" s="1"/>
  <c r="BG3380" i="3"/>
  <c r="BH3380" i="3"/>
  <c r="BI3380" i="3" s="1"/>
  <c r="BG3381" i="3"/>
  <c r="BH3381" i="3"/>
  <c r="BI3381" i="3" s="1"/>
  <c r="BG3382" i="3"/>
  <c r="BH3382" i="3"/>
  <c r="BI3382" i="3" s="1"/>
  <c r="BG3383" i="3"/>
  <c r="BH3383" i="3"/>
  <c r="BI3383" i="3" s="1"/>
  <c r="BG3384" i="3"/>
  <c r="BH3384" i="3"/>
  <c r="BI3384" i="3" s="1"/>
  <c r="BG3385" i="3"/>
  <c r="BH3385" i="3"/>
  <c r="BI3385" i="3" s="1"/>
  <c r="BG3386" i="3"/>
  <c r="BH3386" i="3"/>
  <c r="BI3386" i="3" s="1"/>
  <c r="BG3387" i="3"/>
  <c r="BH3387" i="3"/>
  <c r="BI3387" i="3" s="1"/>
  <c r="BG3388" i="3"/>
  <c r="BH3388" i="3"/>
  <c r="BI3388" i="3" s="1"/>
  <c r="BG3389" i="3"/>
  <c r="BH3389" i="3"/>
  <c r="BI3389" i="3" s="1"/>
  <c r="BG3390" i="3"/>
  <c r="BH3390" i="3"/>
  <c r="BI3390" i="3" s="1"/>
  <c r="BG3391" i="3"/>
  <c r="BH3391" i="3"/>
  <c r="BI3391" i="3" s="1"/>
  <c r="BG3392" i="3"/>
  <c r="BH3392" i="3"/>
  <c r="BI3392" i="3" s="1"/>
  <c r="BG3393" i="3"/>
  <c r="BH3393" i="3"/>
  <c r="BI3393" i="3" s="1"/>
  <c r="BG3394" i="3"/>
  <c r="BH3394" i="3"/>
  <c r="BI3394" i="3" s="1"/>
  <c r="BG3395" i="3"/>
  <c r="BH3395" i="3"/>
  <c r="BI3395" i="3" s="1"/>
  <c r="BG3396" i="3"/>
  <c r="BH3396" i="3"/>
  <c r="BI3396" i="3" s="1"/>
  <c r="BG3397" i="3"/>
  <c r="BH3397" i="3"/>
  <c r="BI3397" i="3" s="1"/>
  <c r="BG3398" i="3"/>
  <c r="BH3398" i="3"/>
  <c r="BI3398" i="3" s="1"/>
  <c r="BG3399" i="3"/>
  <c r="BH3399" i="3"/>
  <c r="BI3399" i="3" s="1"/>
  <c r="BG3400" i="3"/>
  <c r="BH3400" i="3"/>
  <c r="BI3400" i="3" s="1"/>
  <c r="BG3401" i="3"/>
  <c r="BH3401" i="3"/>
  <c r="BI3401" i="3" s="1"/>
  <c r="BG3402" i="3"/>
  <c r="BH3402" i="3"/>
  <c r="BI3402" i="3" s="1"/>
  <c r="BG3403" i="3"/>
  <c r="BH3403" i="3"/>
  <c r="BI3403" i="3" s="1"/>
  <c r="BG3404" i="3"/>
  <c r="BH3404" i="3"/>
  <c r="BI3404" i="3" s="1"/>
  <c r="BG3405" i="3"/>
  <c r="BH3405" i="3"/>
  <c r="BI3405" i="3" s="1"/>
  <c r="BG3406" i="3"/>
  <c r="BH3406" i="3"/>
  <c r="BI3406" i="3" s="1"/>
  <c r="BG3407" i="3"/>
  <c r="BH3407" i="3"/>
  <c r="BI3407" i="3" s="1"/>
  <c r="BG3408" i="3"/>
  <c r="BH3408" i="3"/>
  <c r="BI3408" i="3" s="1"/>
  <c r="BG3409" i="3"/>
  <c r="BH3409" i="3"/>
  <c r="BI3409" i="3" s="1"/>
  <c r="BG3410" i="3"/>
  <c r="BH3410" i="3"/>
  <c r="BI3410" i="3" s="1"/>
  <c r="BG3411" i="3"/>
  <c r="BH3411" i="3"/>
  <c r="BI3411" i="3" s="1"/>
  <c r="BG3412" i="3"/>
  <c r="BH3412" i="3"/>
  <c r="BI3412" i="3" s="1"/>
  <c r="BG3413" i="3"/>
  <c r="BH3413" i="3"/>
  <c r="BI3413" i="3" s="1"/>
  <c r="BG3414" i="3"/>
  <c r="BH3414" i="3"/>
  <c r="BI3414" i="3" s="1"/>
  <c r="BG3415" i="3"/>
  <c r="BH3415" i="3"/>
  <c r="BI3415" i="3" s="1"/>
  <c r="BG3416" i="3"/>
  <c r="BH3416" i="3"/>
  <c r="BI3416" i="3" s="1"/>
  <c r="BG3417" i="3"/>
  <c r="BH3417" i="3"/>
  <c r="BI3417" i="3" s="1"/>
  <c r="BG3418" i="3"/>
  <c r="BH3418" i="3"/>
  <c r="BI3418" i="3" s="1"/>
  <c r="BG3419" i="3"/>
  <c r="BH3419" i="3"/>
  <c r="BI3419" i="3" s="1"/>
  <c r="BG3420" i="3"/>
  <c r="BH3420" i="3"/>
  <c r="BI3420" i="3" s="1"/>
  <c r="BG3421" i="3"/>
  <c r="BH3421" i="3"/>
  <c r="BI3421" i="3" s="1"/>
  <c r="BG3422" i="3"/>
  <c r="BH3422" i="3"/>
  <c r="BI3422" i="3" s="1"/>
  <c r="BG3423" i="3"/>
  <c r="BH3423" i="3"/>
  <c r="BI3423" i="3" s="1"/>
  <c r="BG3424" i="3"/>
  <c r="BH3424" i="3"/>
  <c r="BI3424" i="3" s="1"/>
  <c r="BG3425" i="3"/>
  <c r="BH3425" i="3"/>
  <c r="BI3425" i="3" s="1"/>
  <c r="BG3426" i="3"/>
  <c r="BH3426" i="3"/>
  <c r="BI3426" i="3" s="1"/>
  <c r="BG3427" i="3"/>
  <c r="BH3427" i="3"/>
  <c r="BI3427" i="3" s="1"/>
  <c r="BG3428" i="3"/>
  <c r="BH3428" i="3"/>
  <c r="BI3428" i="3" s="1"/>
  <c r="BG3429" i="3"/>
  <c r="BH3429" i="3"/>
  <c r="BI3429" i="3" s="1"/>
  <c r="BG3430" i="3"/>
  <c r="BH3430" i="3"/>
  <c r="BI3430" i="3" s="1"/>
  <c r="BG3431" i="3"/>
  <c r="BH3431" i="3"/>
  <c r="BI3431" i="3" s="1"/>
  <c r="BG3432" i="3"/>
  <c r="BH3432" i="3"/>
  <c r="BI3432" i="3" s="1"/>
  <c r="BG3433" i="3"/>
  <c r="BH3433" i="3"/>
  <c r="BI3433" i="3" s="1"/>
  <c r="BG3434" i="3"/>
  <c r="BH3434" i="3"/>
  <c r="BI3434" i="3" s="1"/>
  <c r="BG3435" i="3"/>
  <c r="BH3435" i="3"/>
  <c r="BI3435" i="3" s="1"/>
  <c r="BG3436" i="3"/>
  <c r="BH3436" i="3"/>
  <c r="BI3436" i="3" s="1"/>
  <c r="BG3437" i="3"/>
  <c r="BH3437" i="3"/>
  <c r="BI3437" i="3" s="1"/>
  <c r="BG3438" i="3"/>
  <c r="BH3438" i="3"/>
  <c r="BI3438" i="3" s="1"/>
  <c r="BG3439" i="3"/>
  <c r="BH3439" i="3"/>
  <c r="BI3439" i="3" s="1"/>
  <c r="BG3440" i="3"/>
  <c r="BH3440" i="3"/>
  <c r="BI3440" i="3" s="1"/>
  <c r="BG3441" i="3"/>
  <c r="BH3441" i="3"/>
  <c r="BI3441" i="3" s="1"/>
  <c r="BG3442" i="3"/>
  <c r="BH3442" i="3"/>
  <c r="BI3442" i="3" s="1"/>
  <c r="BG3443" i="3"/>
  <c r="BH3443" i="3"/>
  <c r="BI3443" i="3" s="1"/>
  <c r="BG3444" i="3"/>
  <c r="BH3444" i="3"/>
  <c r="BI3444" i="3" s="1"/>
  <c r="BG3445" i="3"/>
  <c r="BH3445" i="3"/>
  <c r="BI3445" i="3" s="1"/>
  <c r="BG3446" i="3"/>
  <c r="BH3446" i="3"/>
  <c r="BI3446" i="3" s="1"/>
  <c r="BG3447" i="3"/>
  <c r="BH3447" i="3"/>
  <c r="BI3447" i="3" s="1"/>
  <c r="BG3448" i="3"/>
  <c r="BH3448" i="3"/>
  <c r="BI3448" i="3" s="1"/>
  <c r="BG3449" i="3"/>
  <c r="BH3449" i="3"/>
  <c r="BI3449" i="3" s="1"/>
  <c r="BG3450" i="3"/>
  <c r="BH3450" i="3"/>
  <c r="BI3450" i="3" s="1"/>
  <c r="BG3451" i="3"/>
  <c r="BH3451" i="3"/>
  <c r="BI3451" i="3" s="1"/>
  <c r="BG3452" i="3"/>
  <c r="BH3452" i="3"/>
  <c r="BI3452" i="3" s="1"/>
  <c r="BG3453" i="3"/>
  <c r="BH3453" i="3"/>
  <c r="BI3453" i="3" s="1"/>
  <c r="BG3454" i="3"/>
  <c r="BH3454" i="3"/>
  <c r="BI3454" i="3" s="1"/>
  <c r="BG3455" i="3"/>
  <c r="BH3455" i="3"/>
  <c r="BI3455" i="3" s="1"/>
  <c r="BG3456" i="3"/>
  <c r="BH3456" i="3"/>
  <c r="BI3456" i="3" s="1"/>
  <c r="BG3457" i="3"/>
  <c r="BH3457" i="3"/>
  <c r="BI3457" i="3" s="1"/>
  <c r="BG3458" i="3"/>
  <c r="BH3458" i="3"/>
  <c r="BI3458" i="3" s="1"/>
  <c r="BG3459" i="3"/>
  <c r="BH3459" i="3"/>
  <c r="BI3459" i="3" s="1"/>
  <c r="BG3460" i="3"/>
  <c r="BH3460" i="3"/>
  <c r="BI3460" i="3" s="1"/>
  <c r="BG3461" i="3"/>
  <c r="BH3461" i="3"/>
  <c r="BI3461" i="3" s="1"/>
  <c r="BG3462" i="3"/>
  <c r="BH3462" i="3"/>
  <c r="BI3462" i="3" s="1"/>
  <c r="BG3463" i="3"/>
  <c r="BH3463" i="3"/>
  <c r="BI3463" i="3" s="1"/>
  <c r="BG3464" i="3"/>
  <c r="BH3464" i="3"/>
  <c r="BI3464" i="3" s="1"/>
  <c r="BG3465" i="3"/>
  <c r="BH3465" i="3"/>
  <c r="BI3465" i="3" s="1"/>
  <c r="BG3466" i="3"/>
  <c r="BH3466" i="3"/>
  <c r="BI3466" i="3" s="1"/>
  <c r="BG3467" i="3"/>
  <c r="BH3467" i="3"/>
  <c r="BI3467" i="3" s="1"/>
  <c r="BG3468" i="3"/>
  <c r="BH3468" i="3"/>
  <c r="BI3468" i="3" s="1"/>
  <c r="BG3469" i="3"/>
  <c r="BH3469" i="3"/>
  <c r="BI3469" i="3" s="1"/>
  <c r="BG3470" i="3"/>
  <c r="BH3470" i="3"/>
  <c r="BI3470" i="3" s="1"/>
  <c r="BG3471" i="3"/>
  <c r="BH3471" i="3"/>
  <c r="BI3471" i="3" s="1"/>
  <c r="BG3472" i="3"/>
  <c r="BH3472" i="3"/>
  <c r="BI3472" i="3" s="1"/>
  <c r="BG3473" i="3"/>
  <c r="BH3473" i="3"/>
  <c r="BI3473" i="3" s="1"/>
  <c r="BG3474" i="3"/>
  <c r="BH3474" i="3"/>
  <c r="BI3474" i="3" s="1"/>
  <c r="BG3475" i="3"/>
  <c r="BH3475" i="3"/>
  <c r="BI3475" i="3" s="1"/>
  <c r="BG3476" i="3"/>
  <c r="BH3476" i="3"/>
  <c r="BI3476" i="3" s="1"/>
  <c r="BG3477" i="3"/>
  <c r="BH3477" i="3"/>
  <c r="BI3477" i="3" s="1"/>
  <c r="BG3478" i="3"/>
  <c r="BH3478" i="3"/>
  <c r="BI3478" i="3" s="1"/>
  <c r="BG3479" i="3"/>
  <c r="BH3479" i="3"/>
  <c r="BI3479" i="3" s="1"/>
  <c r="BG3480" i="3"/>
  <c r="BH3480" i="3"/>
  <c r="BI3480" i="3" s="1"/>
  <c r="BG3481" i="3"/>
  <c r="BH3481" i="3"/>
  <c r="BI3481" i="3" s="1"/>
  <c r="BG3482" i="3"/>
  <c r="BH3482" i="3"/>
  <c r="BI3482" i="3" s="1"/>
  <c r="BG3483" i="3"/>
  <c r="BH3483" i="3"/>
  <c r="BI3483" i="3" s="1"/>
  <c r="BG3484" i="3"/>
  <c r="BH3484" i="3"/>
  <c r="BI3484" i="3" s="1"/>
  <c r="BG3485" i="3"/>
  <c r="BH3485" i="3"/>
  <c r="BI3485" i="3" s="1"/>
  <c r="BG3486" i="3"/>
  <c r="BH3486" i="3"/>
  <c r="BI3486" i="3" s="1"/>
  <c r="BG3487" i="3"/>
  <c r="BH3487" i="3"/>
  <c r="BI3487" i="3" s="1"/>
  <c r="BG3488" i="3"/>
  <c r="BH3488" i="3"/>
  <c r="BI3488" i="3" s="1"/>
  <c r="BG3489" i="3"/>
  <c r="BH3489" i="3"/>
  <c r="BI3489" i="3" s="1"/>
  <c r="BG3490" i="3"/>
  <c r="BH3490" i="3"/>
  <c r="BI3490" i="3" s="1"/>
  <c r="BG3491" i="3"/>
  <c r="BH3491" i="3"/>
  <c r="BI3491" i="3" s="1"/>
  <c r="BG3492" i="3"/>
  <c r="BH3492" i="3"/>
  <c r="BI3492" i="3" s="1"/>
  <c r="BG3493" i="3"/>
  <c r="BH3493" i="3"/>
  <c r="BI3493" i="3" s="1"/>
  <c r="BG3494" i="3"/>
  <c r="BH3494" i="3"/>
  <c r="BI3494" i="3" s="1"/>
  <c r="BG3495" i="3"/>
  <c r="BH3495" i="3"/>
  <c r="BI3495" i="3" s="1"/>
  <c r="BG3496" i="3"/>
  <c r="BH3496" i="3"/>
  <c r="BI3496" i="3" s="1"/>
  <c r="BG3497" i="3"/>
  <c r="BH3497" i="3"/>
  <c r="BI3497" i="3" s="1"/>
  <c r="BG3498" i="3"/>
  <c r="BH3498" i="3"/>
  <c r="BI3498" i="3" s="1"/>
  <c r="BG3499" i="3"/>
  <c r="BH3499" i="3"/>
  <c r="BI3499" i="3" s="1"/>
  <c r="BG3500" i="3"/>
  <c r="BH3500" i="3"/>
  <c r="BI3500" i="3" s="1"/>
  <c r="BG3501" i="3"/>
  <c r="BH3501" i="3"/>
  <c r="BI3501" i="3" s="1"/>
  <c r="BG3502" i="3"/>
  <c r="BH3502" i="3"/>
  <c r="BI3502" i="3" s="1"/>
  <c r="BG3503" i="3"/>
  <c r="BH3503" i="3"/>
  <c r="BI3503" i="3" s="1"/>
  <c r="BG3504" i="3"/>
  <c r="BH3504" i="3"/>
  <c r="BI3504" i="3" s="1"/>
  <c r="BG3505" i="3"/>
  <c r="BH3505" i="3"/>
  <c r="BI3505" i="3" s="1"/>
  <c r="BG3506" i="3"/>
  <c r="BH3506" i="3"/>
  <c r="BI3506" i="3" s="1"/>
  <c r="BG3507" i="3"/>
  <c r="BH3507" i="3"/>
  <c r="BI3507" i="3" s="1"/>
  <c r="BG3508" i="3"/>
  <c r="BH3508" i="3"/>
  <c r="BI3508" i="3" s="1"/>
  <c r="BG3509" i="3"/>
  <c r="BH3509" i="3"/>
  <c r="BI3509" i="3" s="1"/>
  <c r="BG3510" i="3"/>
  <c r="BH3510" i="3"/>
  <c r="BI3510" i="3" s="1"/>
  <c r="BG3511" i="3"/>
  <c r="BH3511" i="3"/>
  <c r="BI3511" i="3" s="1"/>
  <c r="BG3512" i="3"/>
  <c r="BH3512" i="3"/>
  <c r="BI3512" i="3" s="1"/>
  <c r="BG3513" i="3"/>
  <c r="BH3513" i="3"/>
  <c r="BI3513" i="3" s="1"/>
  <c r="BG3514" i="3"/>
  <c r="BH3514" i="3"/>
  <c r="BI3514" i="3" s="1"/>
  <c r="BG3515" i="3"/>
  <c r="BH3515" i="3"/>
  <c r="BI3515" i="3" s="1"/>
  <c r="BG3516" i="3"/>
  <c r="BH3516" i="3"/>
  <c r="BI3516" i="3" s="1"/>
  <c r="BG3517" i="3"/>
  <c r="BH3517" i="3"/>
  <c r="BI3517" i="3" s="1"/>
  <c r="BG3518" i="3"/>
  <c r="BH3518" i="3"/>
  <c r="BI3518" i="3" s="1"/>
  <c r="BG3519" i="3"/>
  <c r="BH3519" i="3"/>
  <c r="BI3519" i="3" s="1"/>
  <c r="BG3520" i="3"/>
  <c r="BH3520" i="3"/>
  <c r="BI3520" i="3" s="1"/>
  <c r="BG3521" i="3"/>
  <c r="BH3521" i="3"/>
  <c r="BI3521" i="3" s="1"/>
  <c r="BG3522" i="3"/>
  <c r="BH3522" i="3"/>
  <c r="BI3522" i="3" s="1"/>
  <c r="BG3523" i="3"/>
  <c r="BH3523" i="3"/>
  <c r="BI3523" i="3" s="1"/>
  <c r="BG3524" i="3"/>
  <c r="BH3524" i="3"/>
  <c r="BI3524" i="3" s="1"/>
  <c r="BG3525" i="3"/>
  <c r="BH3525" i="3"/>
  <c r="BI3525" i="3" s="1"/>
  <c r="BG3526" i="3"/>
  <c r="BH3526" i="3"/>
  <c r="BI3526" i="3" s="1"/>
  <c r="BG3527" i="3"/>
  <c r="BH3527" i="3"/>
  <c r="BI3527" i="3" s="1"/>
  <c r="BG3528" i="3"/>
  <c r="BH3528" i="3"/>
  <c r="BI3528" i="3" s="1"/>
  <c r="BG3529" i="3"/>
  <c r="BH3529" i="3"/>
  <c r="BI3529" i="3" s="1"/>
  <c r="BG3530" i="3"/>
  <c r="BH3530" i="3"/>
  <c r="BI3530" i="3" s="1"/>
  <c r="BG3531" i="3"/>
  <c r="BH3531" i="3"/>
  <c r="BI3531" i="3" s="1"/>
  <c r="BG3532" i="3"/>
  <c r="BH3532" i="3"/>
  <c r="BI3532" i="3" s="1"/>
  <c r="BG3533" i="3"/>
  <c r="BH3533" i="3"/>
  <c r="BI3533" i="3" s="1"/>
  <c r="BG3534" i="3"/>
  <c r="BH3534" i="3"/>
  <c r="BI3534" i="3" s="1"/>
  <c r="BG3535" i="3"/>
  <c r="BH3535" i="3"/>
  <c r="BI3535" i="3" s="1"/>
  <c r="BG3536" i="3"/>
  <c r="BH3536" i="3"/>
  <c r="BI3536" i="3" s="1"/>
  <c r="BG3537" i="3"/>
  <c r="BH3537" i="3"/>
  <c r="BI3537" i="3" s="1"/>
  <c r="BG3538" i="3"/>
  <c r="BH3538" i="3"/>
  <c r="BI3538" i="3" s="1"/>
  <c r="BG3539" i="3"/>
  <c r="BH3539" i="3"/>
  <c r="BI3539" i="3" s="1"/>
  <c r="BG3540" i="3"/>
  <c r="BH3540" i="3"/>
  <c r="BI3540" i="3" s="1"/>
  <c r="BG3541" i="3"/>
  <c r="BH3541" i="3"/>
  <c r="BI3541" i="3" s="1"/>
  <c r="BG3542" i="3"/>
  <c r="BH3542" i="3"/>
  <c r="BI3542" i="3" s="1"/>
  <c r="BG3543" i="3"/>
  <c r="BH3543" i="3"/>
  <c r="BI3543" i="3" s="1"/>
  <c r="BG3544" i="3"/>
  <c r="BH3544" i="3"/>
  <c r="BI3544" i="3" s="1"/>
  <c r="BG3545" i="3"/>
  <c r="BH3545" i="3"/>
  <c r="BI3545" i="3" s="1"/>
  <c r="BG3546" i="3"/>
  <c r="BH3546" i="3"/>
  <c r="BI3546" i="3" s="1"/>
  <c r="BG3547" i="3"/>
  <c r="BH3547" i="3"/>
  <c r="BI3547" i="3" s="1"/>
  <c r="BG3548" i="3"/>
  <c r="BH3548" i="3"/>
  <c r="BI3548" i="3" s="1"/>
  <c r="BG3549" i="3"/>
  <c r="BH3549" i="3"/>
  <c r="BI3549" i="3" s="1"/>
  <c r="BG3550" i="3"/>
  <c r="BH3550" i="3"/>
  <c r="BI3550" i="3" s="1"/>
  <c r="BG3551" i="3"/>
  <c r="BH3551" i="3"/>
  <c r="BI3551" i="3" s="1"/>
  <c r="BG3552" i="3"/>
  <c r="BH3552" i="3"/>
  <c r="BI3552" i="3" s="1"/>
  <c r="BG3553" i="3"/>
  <c r="BH3553" i="3"/>
  <c r="BI3553" i="3" s="1"/>
  <c r="BG3554" i="3"/>
  <c r="BH3554" i="3"/>
  <c r="BI3554" i="3" s="1"/>
  <c r="BG3555" i="3"/>
  <c r="BH3555" i="3"/>
  <c r="BI3555" i="3" s="1"/>
  <c r="BG3556" i="3"/>
  <c r="BH3556" i="3"/>
  <c r="BI3556" i="3" s="1"/>
  <c r="BG3557" i="3"/>
  <c r="BH3557" i="3"/>
  <c r="BI3557" i="3" s="1"/>
  <c r="BG3558" i="3"/>
  <c r="BH3558" i="3"/>
  <c r="BI3558" i="3" s="1"/>
  <c r="BG3559" i="3"/>
  <c r="BH3559" i="3"/>
  <c r="BI3559" i="3" s="1"/>
  <c r="BG3560" i="3"/>
  <c r="BH3560" i="3"/>
  <c r="BI3560" i="3" s="1"/>
  <c r="BG3561" i="3"/>
  <c r="BH3561" i="3"/>
  <c r="BI3561" i="3" s="1"/>
  <c r="BG3562" i="3"/>
  <c r="BH3562" i="3"/>
  <c r="BI3562" i="3" s="1"/>
  <c r="BG3563" i="3"/>
  <c r="BH3563" i="3"/>
  <c r="BI3563" i="3" s="1"/>
  <c r="BG3564" i="3"/>
  <c r="BH3564" i="3"/>
  <c r="BI3564" i="3" s="1"/>
  <c r="BG3565" i="3"/>
  <c r="BH3565" i="3"/>
  <c r="BI3565" i="3" s="1"/>
  <c r="BG3566" i="3"/>
  <c r="BH3566" i="3"/>
  <c r="BI3566" i="3" s="1"/>
  <c r="BG3567" i="3"/>
  <c r="BH3567" i="3"/>
  <c r="BI3567" i="3" s="1"/>
  <c r="BG3568" i="3"/>
  <c r="BH3568" i="3"/>
  <c r="BI3568" i="3" s="1"/>
  <c r="BG3569" i="3"/>
  <c r="BH3569" i="3"/>
  <c r="BI3569" i="3" s="1"/>
  <c r="BG3570" i="3"/>
  <c r="BH3570" i="3"/>
  <c r="BI3570" i="3" s="1"/>
  <c r="BG3571" i="3"/>
  <c r="BH3571" i="3"/>
  <c r="BI3571" i="3" s="1"/>
  <c r="BG3572" i="3"/>
  <c r="BH3572" i="3"/>
  <c r="BI3572" i="3" s="1"/>
  <c r="BG3573" i="3"/>
  <c r="BH3573" i="3"/>
  <c r="BI3573" i="3" s="1"/>
  <c r="BG3574" i="3"/>
  <c r="BH3574" i="3"/>
  <c r="BI3574" i="3" s="1"/>
  <c r="BG3575" i="3"/>
  <c r="BH3575" i="3"/>
  <c r="BI3575" i="3" s="1"/>
  <c r="BG3576" i="3"/>
  <c r="BH3576" i="3"/>
  <c r="BI3576" i="3" s="1"/>
  <c r="BG3577" i="3"/>
  <c r="BH3577" i="3"/>
  <c r="BI3577" i="3" s="1"/>
  <c r="BG3578" i="3"/>
  <c r="BH3578" i="3"/>
  <c r="BI3578" i="3" s="1"/>
  <c r="BG3579" i="3"/>
  <c r="BH3579" i="3"/>
  <c r="BI3579" i="3" s="1"/>
  <c r="BG3580" i="3"/>
  <c r="BH3580" i="3"/>
  <c r="BI3580" i="3" s="1"/>
  <c r="BG3581" i="3"/>
  <c r="BH3581" i="3"/>
  <c r="BI3581" i="3" s="1"/>
  <c r="BG3582" i="3"/>
  <c r="BH3582" i="3"/>
  <c r="BI3582" i="3" s="1"/>
  <c r="BG3583" i="3"/>
  <c r="BH3583" i="3"/>
  <c r="BI3583" i="3" s="1"/>
  <c r="BG3584" i="3"/>
  <c r="BH3584" i="3"/>
  <c r="BI3584" i="3" s="1"/>
  <c r="BG3585" i="3"/>
  <c r="BH3585" i="3"/>
  <c r="BI3585" i="3" s="1"/>
  <c r="BG3586" i="3"/>
  <c r="BH3586" i="3"/>
  <c r="BI3586" i="3" s="1"/>
  <c r="BG3587" i="3"/>
  <c r="BH3587" i="3"/>
  <c r="BI3587" i="3" s="1"/>
  <c r="BG3588" i="3"/>
  <c r="BH3588" i="3"/>
  <c r="BI3588" i="3" s="1"/>
  <c r="BG3589" i="3"/>
  <c r="BH3589" i="3"/>
  <c r="BI3589" i="3" s="1"/>
  <c r="BG3590" i="3"/>
  <c r="BH3590" i="3"/>
  <c r="BI3590" i="3" s="1"/>
  <c r="BG3591" i="3"/>
  <c r="BH3591" i="3"/>
  <c r="BI3591" i="3" s="1"/>
  <c r="BG3592" i="3"/>
  <c r="BH3592" i="3"/>
  <c r="BI3592" i="3" s="1"/>
  <c r="BG3593" i="3"/>
  <c r="BH3593" i="3"/>
  <c r="BI3593" i="3" s="1"/>
  <c r="BG3594" i="3"/>
  <c r="BH3594" i="3"/>
  <c r="BI3594" i="3" s="1"/>
  <c r="BG3595" i="3"/>
  <c r="BH3595" i="3"/>
  <c r="BI3595" i="3" s="1"/>
  <c r="BG3596" i="3"/>
  <c r="BH3596" i="3"/>
  <c r="BI3596" i="3" s="1"/>
  <c r="BG3597" i="3"/>
  <c r="BH3597" i="3"/>
  <c r="BI3597" i="3" s="1"/>
  <c r="BG3598" i="3"/>
  <c r="BH3598" i="3"/>
  <c r="BI3598" i="3" s="1"/>
  <c r="BG3599" i="3"/>
  <c r="BH3599" i="3"/>
  <c r="BI3599" i="3" s="1"/>
  <c r="BG3600" i="3"/>
  <c r="BH3600" i="3"/>
  <c r="BI3600" i="3" s="1"/>
  <c r="BG3601" i="3"/>
  <c r="BH3601" i="3"/>
  <c r="BI3601" i="3" s="1"/>
  <c r="BG3602" i="3"/>
  <c r="BH3602" i="3"/>
  <c r="BI3602" i="3" s="1"/>
  <c r="BG3603" i="3"/>
  <c r="BH3603" i="3"/>
  <c r="BI3603" i="3" s="1"/>
  <c r="BG3604" i="3"/>
  <c r="BH3604" i="3"/>
  <c r="BI3604" i="3" s="1"/>
  <c r="BG3605" i="3"/>
  <c r="BH3605" i="3"/>
  <c r="BI3605" i="3" s="1"/>
  <c r="BG3606" i="3"/>
  <c r="BH3606" i="3"/>
  <c r="BI3606" i="3" s="1"/>
  <c r="BG3607" i="3"/>
  <c r="BH3607" i="3"/>
  <c r="BI3607" i="3" s="1"/>
  <c r="BG3608" i="3"/>
  <c r="BH3608" i="3"/>
  <c r="BI3608" i="3" s="1"/>
  <c r="BG3609" i="3"/>
  <c r="BH3609" i="3"/>
  <c r="BI3609" i="3" s="1"/>
  <c r="BG3610" i="3"/>
  <c r="BH3610" i="3"/>
  <c r="BI3610" i="3" s="1"/>
  <c r="BG3611" i="3"/>
  <c r="BH3611" i="3"/>
  <c r="BI3611" i="3" s="1"/>
  <c r="BG3612" i="3"/>
  <c r="BH3612" i="3"/>
  <c r="BI3612" i="3" s="1"/>
  <c r="BG3613" i="3"/>
  <c r="BH3613" i="3"/>
  <c r="BI3613" i="3" s="1"/>
  <c r="BG3614" i="3"/>
  <c r="BH3614" i="3"/>
  <c r="BI3614" i="3" s="1"/>
  <c r="BG3615" i="3"/>
  <c r="BH3615" i="3"/>
  <c r="BI3615" i="3" s="1"/>
  <c r="BG3616" i="3"/>
  <c r="BH3616" i="3"/>
  <c r="BI3616" i="3" s="1"/>
  <c r="BG3617" i="3"/>
  <c r="BH3617" i="3"/>
  <c r="BI3617" i="3" s="1"/>
  <c r="BG3618" i="3"/>
  <c r="BH3618" i="3"/>
  <c r="BI3618" i="3" s="1"/>
  <c r="BG3619" i="3"/>
  <c r="BH3619" i="3"/>
  <c r="BI3619" i="3" s="1"/>
  <c r="BG3620" i="3"/>
  <c r="BH3620" i="3"/>
  <c r="BI3620" i="3" s="1"/>
  <c r="BG3621" i="3"/>
  <c r="BH3621" i="3"/>
  <c r="BI3621" i="3" s="1"/>
  <c r="BG3622" i="3"/>
  <c r="BH3622" i="3"/>
  <c r="BI3622" i="3" s="1"/>
  <c r="BG3623" i="3"/>
  <c r="BH3623" i="3"/>
  <c r="BI3623" i="3" s="1"/>
  <c r="BG3624" i="3"/>
  <c r="BH3624" i="3"/>
  <c r="BI3624" i="3" s="1"/>
  <c r="BG3625" i="3"/>
  <c r="BH3625" i="3"/>
  <c r="BI3625" i="3" s="1"/>
  <c r="BG3626" i="3"/>
  <c r="BH3626" i="3"/>
  <c r="BI3626" i="3" s="1"/>
  <c r="BG3627" i="3"/>
  <c r="BH3627" i="3"/>
  <c r="BI3627" i="3" s="1"/>
  <c r="BG3628" i="3"/>
  <c r="BH3628" i="3"/>
  <c r="BI3628" i="3" s="1"/>
  <c r="BG3629" i="3"/>
  <c r="BH3629" i="3"/>
  <c r="BI3629" i="3" s="1"/>
  <c r="BG3630" i="3"/>
  <c r="BH3630" i="3"/>
  <c r="BI3630" i="3" s="1"/>
  <c r="BG3631" i="3"/>
  <c r="BH3631" i="3"/>
  <c r="BI3631" i="3" s="1"/>
  <c r="BG3632" i="3"/>
  <c r="BH3632" i="3"/>
  <c r="BI3632" i="3" s="1"/>
  <c r="BG3633" i="3"/>
  <c r="BH3633" i="3"/>
  <c r="BI3633" i="3" s="1"/>
  <c r="BG3634" i="3"/>
  <c r="BH3634" i="3"/>
  <c r="BI3634" i="3" s="1"/>
  <c r="BG3635" i="3"/>
  <c r="BH3635" i="3"/>
  <c r="BI3635" i="3" s="1"/>
  <c r="BG3636" i="3"/>
  <c r="BH3636" i="3"/>
  <c r="BI3636" i="3" s="1"/>
  <c r="BG3637" i="3"/>
  <c r="BH3637" i="3"/>
  <c r="BI3637" i="3" s="1"/>
  <c r="BG3638" i="3"/>
  <c r="BH3638" i="3"/>
  <c r="BI3638" i="3" s="1"/>
  <c r="BG3639" i="3"/>
  <c r="BH3639" i="3"/>
  <c r="BI3639" i="3" s="1"/>
  <c r="BG3640" i="3"/>
  <c r="BH3640" i="3"/>
  <c r="BI3640" i="3" s="1"/>
  <c r="BG3641" i="3"/>
  <c r="BH3641" i="3"/>
  <c r="BI3641" i="3" s="1"/>
  <c r="BG3642" i="3"/>
  <c r="BH3642" i="3"/>
  <c r="BI3642" i="3" s="1"/>
  <c r="BG3643" i="3"/>
  <c r="BH3643" i="3"/>
  <c r="BI3643" i="3" s="1"/>
  <c r="BG3644" i="3"/>
  <c r="BH3644" i="3"/>
  <c r="BI3644" i="3" s="1"/>
  <c r="BG3645" i="3"/>
  <c r="BH3645" i="3"/>
  <c r="BI3645" i="3" s="1"/>
  <c r="BG3646" i="3"/>
  <c r="BH3646" i="3"/>
  <c r="BI3646" i="3" s="1"/>
  <c r="BG3647" i="3"/>
  <c r="BH3647" i="3"/>
  <c r="BI3647" i="3" s="1"/>
  <c r="BG3648" i="3"/>
  <c r="BH3648" i="3"/>
  <c r="BI3648" i="3" s="1"/>
  <c r="BG3649" i="3"/>
  <c r="BH3649" i="3"/>
  <c r="BI3649" i="3" s="1"/>
  <c r="BG3650" i="3"/>
  <c r="BH3650" i="3"/>
  <c r="BI3650" i="3" s="1"/>
  <c r="BG3651" i="3"/>
  <c r="BH3651" i="3"/>
  <c r="BI3651" i="3" s="1"/>
  <c r="BG3652" i="3"/>
  <c r="BH3652" i="3"/>
  <c r="BI3652" i="3" s="1"/>
  <c r="BG3653" i="3"/>
  <c r="BH3653" i="3"/>
  <c r="BI3653" i="3" s="1"/>
  <c r="BG3654" i="3"/>
  <c r="BH3654" i="3"/>
  <c r="BI3654" i="3" s="1"/>
  <c r="BG3655" i="3"/>
  <c r="BH3655" i="3"/>
  <c r="BI3655" i="3" s="1"/>
  <c r="BG3656" i="3"/>
  <c r="BH3656" i="3"/>
  <c r="BI3656" i="3" s="1"/>
  <c r="BG3657" i="3"/>
  <c r="BH3657" i="3"/>
  <c r="BI3657" i="3" s="1"/>
  <c r="BG3658" i="3"/>
  <c r="BH3658" i="3"/>
  <c r="BI3658" i="3" s="1"/>
  <c r="BG3659" i="3"/>
  <c r="BH3659" i="3"/>
  <c r="BI3659" i="3" s="1"/>
  <c r="BG3660" i="3"/>
  <c r="BH3660" i="3"/>
  <c r="BI3660" i="3" s="1"/>
  <c r="BG3661" i="3"/>
  <c r="BH3661" i="3"/>
  <c r="BI3661" i="3" s="1"/>
  <c r="BG3662" i="3"/>
  <c r="BH3662" i="3"/>
  <c r="BI3662" i="3" s="1"/>
  <c r="BG3663" i="3"/>
  <c r="BH3663" i="3"/>
  <c r="BI3663" i="3" s="1"/>
  <c r="BG3664" i="3"/>
  <c r="BH3664" i="3"/>
  <c r="BI3664" i="3" s="1"/>
  <c r="BG3665" i="3"/>
  <c r="BH3665" i="3"/>
  <c r="BI3665" i="3" s="1"/>
  <c r="BG3666" i="3"/>
  <c r="BH3666" i="3"/>
  <c r="BI3666" i="3" s="1"/>
  <c r="BG3667" i="3"/>
  <c r="BH3667" i="3"/>
  <c r="BI3667" i="3" s="1"/>
  <c r="BG3668" i="3"/>
  <c r="BH3668" i="3"/>
  <c r="BI3668" i="3" s="1"/>
  <c r="BG3669" i="3"/>
  <c r="BH3669" i="3"/>
  <c r="BI3669" i="3" s="1"/>
  <c r="BG3670" i="3"/>
  <c r="BH3670" i="3"/>
  <c r="BI3670" i="3" s="1"/>
  <c r="BG3671" i="3"/>
  <c r="BH3671" i="3"/>
  <c r="BI3671" i="3" s="1"/>
  <c r="BG3672" i="3"/>
  <c r="BH3672" i="3"/>
  <c r="BI3672" i="3" s="1"/>
  <c r="BG3673" i="3"/>
  <c r="BH3673" i="3"/>
  <c r="BI3673" i="3" s="1"/>
  <c r="BG3674" i="3"/>
  <c r="BH3674" i="3"/>
  <c r="BI3674" i="3" s="1"/>
  <c r="BG3675" i="3"/>
  <c r="BH3675" i="3"/>
  <c r="BI3675" i="3" s="1"/>
  <c r="BG3676" i="3"/>
  <c r="BH3676" i="3"/>
  <c r="BI3676" i="3" s="1"/>
  <c r="BG3677" i="3"/>
  <c r="BH3677" i="3"/>
  <c r="BI3677" i="3" s="1"/>
  <c r="BG3678" i="3"/>
  <c r="BH3678" i="3"/>
  <c r="BI3678" i="3" s="1"/>
  <c r="BG3679" i="3"/>
  <c r="BH3679" i="3"/>
  <c r="BI3679" i="3" s="1"/>
  <c r="BG3680" i="3"/>
  <c r="BH3680" i="3"/>
  <c r="BI3680" i="3" s="1"/>
  <c r="BG3681" i="3"/>
  <c r="BH3681" i="3"/>
  <c r="BI3681" i="3" s="1"/>
  <c r="BG3682" i="3"/>
  <c r="BH3682" i="3"/>
  <c r="BI3682" i="3" s="1"/>
  <c r="BG3683" i="3"/>
  <c r="BH3683" i="3"/>
  <c r="BI3683" i="3" s="1"/>
  <c r="BG3684" i="3"/>
  <c r="BH3684" i="3"/>
  <c r="BI3684" i="3" s="1"/>
  <c r="BG3685" i="3"/>
  <c r="BH3685" i="3"/>
  <c r="BI3685" i="3" s="1"/>
  <c r="BG3686" i="3"/>
  <c r="BH3686" i="3"/>
  <c r="BI3686" i="3" s="1"/>
  <c r="BG3687" i="3"/>
  <c r="BH3687" i="3"/>
  <c r="BI3687" i="3" s="1"/>
  <c r="BG3688" i="3"/>
  <c r="BH3688" i="3"/>
  <c r="BI3688" i="3" s="1"/>
  <c r="BG3689" i="3"/>
  <c r="BH3689" i="3"/>
  <c r="BI3689" i="3" s="1"/>
  <c r="BG3690" i="3"/>
  <c r="BH3690" i="3"/>
  <c r="BI3690" i="3" s="1"/>
  <c r="BG3691" i="3"/>
  <c r="BH3691" i="3"/>
  <c r="BI3691" i="3" s="1"/>
  <c r="BG3692" i="3"/>
  <c r="BH3692" i="3"/>
  <c r="BI3692" i="3" s="1"/>
  <c r="BG3693" i="3"/>
  <c r="BH3693" i="3"/>
  <c r="BI3693" i="3" s="1"/>
  <c r="BG3694" i="3"/>
  <c r="BH3694" i="3"/>
  <c r="BI3694" i="3" s="1"/>
  <c r="BG3695" i="3"/>
  <c r="BH3695" i="3"/>
  <c r="BI3695" i="3" s="1"/>
  <c r="BG3696" i="3"/>
  <c r="BH3696" i="3"/>
  <c r="BI3696" i="3" s="1"/>
  <c r="BG3697" i="3"/>
  <c r="BH3697" i="3"/>
  <c r="BI3697" i="3" s="1"/>
  <c r="BG3698" i="3"/>
  <c r="BH3698" i="3"/>
  <c r="BI3698" i="3" s="1"/>
  <c r="BG3699" i="3"/>
  <c r="BH3699" i="3"/>
  <c r="BI3699" i="3" s="1"/>
  <c r="BG3700" i="3"/>
  <c r="BH3700" i="3"/>
  <c r="BI3700" i="3" s="1"/>
  <c r="BG3701" i="3"/>
  <c r="BH3701" i="3"/>
  <c r="BI3701" i="3" s="1"/>
  <c r="BG3702" i="3"/>
  <c r="BH3702" i="3"/>
  <c r="BI3702" i="3" s="1"/>
  <c r="BG3703" i="3"/>
  <c r="BH3703" i="3"/>
  <c r="BI3703" i="3" s="1"/>
  <c r="BG3704" i="3"/>
  <c r="BH3704" i="3"/>
  <c r="BI3704" i="3" s="1"/>
  <c r="BG3705" i="3"/>
  <c r="BH3705" i="3"/>
  <c r="BI3705" i="3" s="1"/>
  <c r="BG3706" i="3"/>
  <c r="BH3706" i="3"/>
  <c r="BI3706" i="3" s="1"/>
  <c r="BG3707" i="3"/>
  <c r="BH3707" i="3"/>
  <c r="BI3707" i="3" s="1"/>
  <c r="BG3708" i="3"/>
  <c r="BH3708" i="3"/>
  <c r="BI3708" i="3" s="1"/>
  <c r="BG3709" i="3"/>
  <c r="BH3709" i="3"/>
  <c r="BI3709" i="3" s="1"/>
  <c r="BG3710" i="3"/>
  <c r="BH3710" i="3"/>
  <c r="BI3710" i="3" s="1"/>
  <c r="BG3711" i="3"/>
  <c r="BH3711" i="3"/>
  <c r="BI3711" i="3" s="1"/>
  <c r="BG3712" i="3"/>
  <c r="BH3712" i="3"/>
  <c r="BI3712" i="3" s="1"/>
  <c r="BG3713" i="3"/>
  <c r="BH3713" i="3"/>
  <c r="BI3713" i="3" s="1"/>
  <c r="BG3714" i="3"/>
  <c r="BH3714" i="3"/>
  <c r="BI3714" i="3" s="1"/>
  <c r="BG3715" i="3"/>
  <c r="BH3715" i="3"/>
  <c r="BI3715" i="3" s="1"/>
  <c r="BG3716" i="3"/>
  <c r="BH3716" i="3"/>
  <c r="BI3716" i="3" s="1"/>
  <c r="BG3717" i="3"/>
  <c r="BH3717" i="3"/>
  <c r="BI3717" i="3" s="1"/>
  <c r="BG3718" i="3"/>
  <c r="BH3718" i="3"/>
  <c r="BI3718" i="3" s="1"/>
  <c r="BG3719" i="3"/>
  <c r="BH3719" i="3"/>
  <c r="BI3719" i="3" s="1"/>
  <c r="BG3720" i="3"/>
  <c r="BH3720" i="3"/>
  <c r="BI3720" i="3" s="1"/>
  <c r="BG3721" i="3"/>
  <c r="BH3721" i="3"/>
  <c r="BI3721" i="3" s="1"/>
  <c r="BG3722" i="3"/>
  <c r="BH3722" i="3"/>
  <c r="BI3722" i="3" s="1"/>
  <c r="BG3723" i="3"/>
  <c r="BH3723" i="3"/>
  <c r="BI3723" i="3" s="1"/>
  <c r="BG3724" i="3"/>
  <c r="BH3724" i="3"/>
  <c r="BI3724" i="3" s="1"/>
  <c r="BG3725" i="3"/>
  <c r="BH3725" i="3"/>
  <c r="BI3725" i="3" s="1"/>
  <c r="BG3726" i="3"/>
  <c r="BH3726" i="3"/>
  <c r="BI3726" i="3" s="1"/>
  <c r="BG3727" i="3"/>
  <c r="BH3727" i="3"/>
  <c r="BI3727" i="3" s="1"/>
  <c r="BG3728" i="3"/>
  <c r="BH3728" i="3"/>
  <c r="BI3728" i="3" s="1"/>
  <c r="BG3729" i="3"/>
  <c r="BH3729" i="3"/>
  <c r="BI3729" i="3" s="1"/>
  <c r="BG3730" i="3"/>
  <c r="BH3730" i="3"/>
  <c r="BI3730" i="3" s="1"/>
  <c r="BG3731" i="3"/>
  <c r="BH3731" i="3"/>
  <c r="BI3731" i="3" s="1"/>
  <c r="BG3732" i="3"/>
  <c r="BH3732" i="3"/>
  <c r="BI3732" i="3" s="1"/>
  <c r="BG3733" i="3"/>
  <c r="BH3733" i="3"/>
  <c r="BI3733" i="3" s="1"/>
  <c r="BG3734" i="3"/>
  <c r="BH3734" i="3"/>
  <c r="BI3734" i="3" s="1"/>
  <c r="BG3735" i="3"/>
  <c r="BH3735" i="3"/>
  <c r="BI3735" i="3" s="1"/>
  <c r="BG3736" i="3"/>
  <c r="BH3736" i="3"/>
  <c r="BI3736" i="3" s="1"/>
  <c r="BG3737" i="3"/>
  <c r="BH3737" i="3"/>
  <c r="BI3737" i="3" s="1"/>
  <c r="BG3738" i="3"/>
  <c r="BH3738" i="3"/>
  <c r="BI3738" i="3" s="1"/>
  <c r="BG3739" i="3"/>
  <c r="BH3739" i="3"/>
  <c r="BI3739" i="3" s="1"/>
  <c r="BG3740" i="3"/>
  <c r="BH3740" i="3"/>
  <c r="BI3740" i="3" s="1"/>
  <c r="BG3741" i="3"/>
  <c r="BH3741" i="3"/>
  <c r="BI3741" i="3" s="1"/>
  <c r="BG3742" i="3"/>
  <c r="BH3742" i="3"/>
  <c r="BI3742" i="3" s="1"/>
  <c r="BG3743" i="3"/>
  <c r="BH3743" i="3"/>
  <c r="BI3743" i="3" s="1"/>
  <c r="BG3744" i="3"/>
  <c r="BH3744" i="3"/>
  <c r="BI3744" i="3" s="1"/>
  <c r="BG3745" i="3"/>
  <c r="BH3745" i="3"/>
  <c r="BI3745" i="3" s="1"/>
  <c r="BG3746" i="3"/>
  <c r="BH3746" i="3"/>
  <c r="BI3746" i="3" s="1"/>
  <c r="BG3747" i="3"/>
  <c r="BH3747" i="3"/>
  <c r="BI3747" i="3" s="1"/>
  <c r="BG3748" i="3"/>
  <c r="BH3748" i="3"/>
  <c r="BI3748" i="3" s="1"/>
  <c r="BG3749" i="3"/>
  <c r="BH3749" i="3"/>
  <c r="BI3749" i="3" s="1"/>
  <c r="BG3750" i="3"/>
  <c r="BH3750" i="3"/>
  <c r="BI3750" i="3" s="1"/>
  <c r="BG3751" i="3"/>
  <c r="BH3751" i="3"/>
  <c r="BI3751" i="3" s="1"/>
  <c r="BG3752" i="3"/>
  <c r="BH3752" i="3"/>
  <c r="BI3752" i="3" s="1"/>
  <c r="BG3753" i="3"/>
  <c r="BH3753" i="3"/>
  <c r="BI3753" i="3" s="1"/>
  <c r="BG3754" i="3"/>
  <c r="BH3754" i="3"/>
  <c r="BI3754" i="3" s="1"/>
  <c r="BG3755" i="3"/>
  <c r="BH3755" i="3"/>
  <c r="BI3755" i="3" s="1"/>
  <c r="BG3756" i="3"/>
  <c r="BH3756" i="3"/>
  <c r="BI3756" i="3" s="1"/>
  <c r="BG3757" i="3"/>
  <c r="BH3757" i="3"/>
  <c r="BI3757" i="3" s="1"/>
  <c r="BG3758" i="3"/>
  <c r="BH3758" i="3"/>
  <c r="BI3758" i="3" s="1"/>
  <c r="BG3759" i="3"/>
  <c r="BH3759" i="3"/>
  <c r="BI3759" i="3" s="1"/>
  <c r="BG3760" i="3"/>
  <c r="BH3760" i="3"/>
  <c r="BI3760" i="3" s="1"/>
  <c r="BG3761" i="3"/>
  <c r="BH3761" i="3"/>
  <c r="BI3761" i="3" s="1"/>
  <c r="BG3762" i="3"/>
  <c r="BH3762" i="3"/>
  <c r="BI3762" i="3" s="1"/>
  <c r="BG3763" i="3"/>
  <c r="BH3763" i="3"/>
  <c r="BI3763" i="3" s="1"/>
  <c r="BG3764" i="3"/>
  <c r="BH3764" i="3"/>
  <c r="BI3764" i="3" s="1"/>
  <c r="BG3765" i="3"/>
  <c r="BH3765" i="3"/>
  <c r="BI3765" i="3" s="1"/>
  <c r="BG3766" i="3"/>
  <c r="BH3766" i="3"/>
  <c r="BI3766" i="3" s="1"/>
  <c r="BG3767" i="3"/>
  <c r="BH3767" i="3"/>
  <c r="BI3767" i="3" s="1"/>
  <c r="BG3768" i="3"/>
  <c r="BH3768" i="3"/>
  <c r="BI3768" i="3" s="1"/>
  <c r="BG3769" i="3"/>
  <c r="BH3769" i="3"/>
  <c r="BI3769" i="3" s="1"/>
  <c r="BG3770" i="3"/>
  <c r="BH3770" i="3"/>
  <c r="BI3770" i="3" s="1"/>
  <c r="BG3771" i="3"/>
  <c r="BH3771" i="3"/>
  <c r="BI3771" i="3" s="1"/>
  <c r="BG3772" i="3"/>
  <c r="BH3772" i="3"/>
  <c r="BI3772" i="3" s="1"/>
  <c r="BG3773" i="3"/>
  <c r="BH3773" i="3"/>
  <c r="BI3773" i="3" s="1"/>
  <c r="BG3774" i="3"/>
  <c r="BH3774" i="3"/>
  <c r="BI3774" i="3" s="1"/>
  <c r="BG3775" i="3"/>
  <c r="BH3775" i="3"/>
  <c r="BI3775" i="3" s="1"/>
  <c r="BG3776" i="3"/>
  <c r="BH3776" i="3"/>
  <c r="BI3776" i="3" s="1"/>
  <c r="BG3777" i="3"/>
  <c r="BH3777" i="3"/>
  <c r="BI3777" i="3" s="1"/>
  <c r="BG3778" i="3"/>
  <c r="BH3778" i="3"/>
  <c r="BI3778" i="3" s="1"/>
  <c r="BG3779" i="3"/>
  <c r="BH3779" i="3"/>
  <c r="BI3779" i="3" s="1"/>
  <c r="BG3780" i="3"/>
  <c r="BH3780" i="3"/>
  <c r="BI3780" i="3" s="1"/>
  <c r="BG3781" i="3"/>
  <c r="BH3781" i="3"/>
  <c r="BI3781" i="3" s="1"/>
  <c r="BG3782" i="3"/>
  <c r="BH3782" i="3"/>
  <c r="BI3782" i="3" s="1"/>
  <c r="BG3783" i="3"/>
  <c r="BH3783" i="3"/>
  <c r="BI3783" i="3" s="1"/>
  <c r="BG3784" i="3"/>
  <c r="BH3784" i="3"/>
  <c r="BI3784" i="3" s="1"/>
  <c r="BG3785" i="3"/>
  <c r="BH3785" i="3"/>
  <c r="BI3785" i="3" s="1"/>
  <c r="BG3786" i="3"/>
  <c r="BH3786" i="3"/>
  <c r="BI3786" i="3" s="1"/>
  <c r="BG3787" i="3"/>
  <c r="BH3787" i="3"/>
  <c r="BI3787" i="3" s="1"/>
  <c r="BG3788" i="3"/>
  <c r="BH3788" i="3"/>
  <c r="BI3788" i="3" s="1"/>
  <c r="BG3789" i="3"/>
  <c r="BH3789" i="3"/>
  <c r="BI3789" i="3" s="1"/>
  <c r="BG3790" i="3"/>
  <c r="BH3790" i="3"/>
  <c r="BI3790" i="3" s="1"/>
  <c r="BG3791" i="3"/>
  <c r="BH3791" i="3"/>
  <c r="BI3791" i="3" s="1"/>
  <c r="BG3792" i="3"/>
  <c r="BH3792" i="3"/>
  <c r="BI3792" i="3" s="1"/>
  <c r="BG3793" i="3"/>
  <c r="BH3793" i="3"/>
  <c r="BI3793" i="3" s="1"/>
  <c r="BG3794" i="3"/>
  <c r="BH3794" i="3"/>
  <c r="BI3794" i="3" s="1"/>
  <c r="BG3795" i="3"/>
  <c r="BH3795" i="3"/>
  <c r="BI3795" i="3" s="1"/>
  <c r="BG3796" i="3"/>
  <c r="BH3796" i="3"/>
  <c r="BI3796" i="3" s="1"/>
  <c r="BG3797" i="3"/>
  <c r="BH3797" i="3"/>
  <c r="BI3797" i="3" s="1"/>
  <c r="BG3798" i="3"/>
  <c r="BH3798" i="3"/>
  <c r="BI3798" i="3" s="1"/>
  <c r="BG3799" i="3"/>
  <c r="BH3799" i="3"/>
  <c r="BI3799" i="3" s="1"/>
  <c r="BG3800" i="3"/>
  <c r="BH3800" i="3"/>
  <c r="BI3800" i="3" s="1"/>
  <c r="BG3801" i="3"/>
  <c r="BH3801" i="3"/>
  <c r="BI3801" i="3" s="1"/>
  <c r="BG3802" i="3"/>
  <c r="BH3802" i="3"/>
  <c r="BI3802" i="3" s="1"/>
  <c r="BG3803" i="3"/>
  <c r="BH3803" i="3"/>
  <c r="BI3803" i="3" s="1"/>
  <c r="BG3804" i="3"/>
  <c r="BH3804" i="3"/>
  <c r="BI3804" i="3" s="1"/>
  <c r="BG3805" i="3"/>
  <c r="BH3805" i="3"/>
  <c r="BI3805" i="3" s="1"/>
  <c r="BG3806" i="3"/>
  <c r="BH3806" i="3"/>
  <c r="BI3806" i="3" s="1"/>
  <c r="BG3807" i="3"/>
  <c r="BH3807" i="3"/>
  <c r="BI3807" i="3" s="1"/>
  <c r="BG3808" i="3"/>
  <c r="BH3808" i="3"/>
  <c r="BI3808" i="3" s="1"/>
  <c r="BG3809" i="3"/>
  <c r="BH3809" i="3"/>
  <c r="BI3809" i="3" s="1"/>
  <c r="BG3810" i="3"/>
  <c r="BH3810" i="3"/>
  <c r="BI3810" i="3" s="1"/>
  <c r="BG3811" i="3"/>
  <c r="BH3811" i="3"/>
  <c r="BI3811" i="3" s="1"/>
  <c r="BG3812" i="3"/>
  <c r="BH3812" i="3"/>
  <c r="BI3812" i="3" s="1"/>
  <c r="BG3813" i="3"/>
  <c r="BH3813" i="3"/>
  <c r="BI3813" i="3" s="1"/>
  <c r="BG3814" i="3"/>
  <c r="BH3814" i="3"/>
  <c r="BI3814" i="3" s="1"/>
  <c r="BG3815" i="3"/>
  <c r="BH3815" i="3"/>
  <c r="BI3815" i="3" s="1"/>
  <c r="BG3816" i="3"/>
  <c r="BH3816" i="3"/>
  <c r="BI3816" i="3" s="1"/>
  <c r="BG3817" i="3"/>
  <c r="BH3817" i="3"/>
  <c r="BI3817" i="3" s="1"/>
  <c r="BG3818" i="3"/>
  <c r="BH3818" i="3"/>
  <c r="BI3818" i="3" s="1"/>
  <c r="BG3819" i="3"/>
  <c r="BH3819" i="3"/>
  <c r="BI3819" i="3" s="1"/>
  <c r="BG3820" i="3"/>
  <c r="BH3820" i="3"/>
  <c r="BI3820" i="3" s="1"/>
  <c r="BG3821" i="3"/>
  <c r="BH3821" i="3"/>
  <c r="BI3821" i="3" s="1"/>
  <c r="BG3822" i="3"/>
  <c r="BH3822" i="3"/>
  <c r="BI3822" i="3" s="1"/>
  <c r="BG3823" i="3"/>
  <c r="BH3823" i="3"/>
  <c r="BI3823" i="3" s="1"/>
  <c r="BG3824" i="3"/>
  <c r="BH3824" i="3"/>
  <c r="BI3824" i="3" s="1"/>
  <c r="BG3825" i="3"/>
  <c r="BH3825" i="3"/>
  <c r="BI3825" i="3" s="1"/>
  <c r="BG3826" i="3"/>
  <c r="BH3826" i="3"/>
  <c r="BI3826" i="3" s="1"/>
  <c r="BG3827" i="3"/>
  <c r="BH3827" i="3"/>
  <c r="BI3827" i="3" s="1"/>
  <c r="BG3828" i="3"/>
  <c r="BH3828" i="3"/>
  <c r="BI3828" i="3" s="1"/>
  <c r="BG3829" i="3"/>
  <c r="BH3829" i="3"/>
  <c r="BI3829" i="3" s="1"/>
  <c r="BG3830" i="3"/>
  <c r="BH3830" i="3"/>
  <c r="BI3830" i="3" s="1"/>
  <c r="BG3831" i="3"/>
  <c r="BH3831" i="3"/>
  <c r="BI3831" i="3" s="1"/>
  <c r="BG3832" i="3"/>
  <c r="BH3832" i="3"/>
  <c r="BI3832" i="3" s="1"/>
  <c r="BG3833" i="3"/>
  <c r="BH3833" i="3"/>
  <c r="BI3833" i="3" s="1"/>
  <c r="BG3834" i="3"/>
  <c r="BH3834" i="3"/>
  <c r="BI3834" i="3" s="1"/>
  <c r="BG3835" i="3"/>
  <c r="BH3835" i="3"/>
  <c r="BI3835" i="3" s="1"/>
  <c r="BG3836" i="3"/>
  <c r="BH3836" i="3"/>
  <c r="BI3836" i="3" s="1"/>
  <c r="BG3837" i="3"/>
  <c r="BH3837" i="3"/>
  <c r="BI3837" i="3" s="1"/>
  <c r="BG3838" i="3"/>
  <c r="BH3838" i="3"/>
  <c r="BI3838" i="3" s="1"/>
  <c r="BG3839" i="3"/>
  <c r="BH3839" i="3"/>
  <c r="BI3839" i="3" s="1"/>
  <c r="BG3840" i="3"/>
  <c r="BH3840" i="3"/>
  <c r="BI3840" i="3" s="1"/>
  <c r="BG3841" i="3"/>
  <c r="BH3841" i="3"/>
  <c r="BI3841" i="3" s="1"/>
  <c r="BG3842" i="3"/>
  <c r="BH3842" i="3"/>
  <c r="BI3842" i="3" s="1"/>
  <c r="BG3843" i="3"/>
  <c r="BH3843" i="3"/>
  <c r="BI3843" i="3" s="1"/>
  <c r="BG3844" i="3"/>
  <c r="BH3844" i="3"/>
  <c r="BI3844" i="3" s="1"/>
  <c r="BG3845" i="3"/>
  <c r="BH3845" i="3"/>
  <c r="BI3845" i="3" s="1"/>
  <c r="BG3846" i="3"/>
  <c r="BH3846" i="3"/>
  <c r="BI3846" i="3" s="1"/>
  <c r="BG3847" i="3"/>
  <c r="BH3847" i="3"/>
  <c r="BI3847" i="3" s="1"/>
  <c r="BG3848" i="3"/>
  <c r="BH3848" i="3"/>
  <c r="BI3848" i="3" s="1"/>
  <c r="BG3849" i="3"/>
  <c r="BH3849" i="3"/>
  <c r="BI3849" i="3" s="1"/>
  <c r="BG3850" i="3"/>
  <c r="BH3850" i="3"/>
  <c r="BI3850" i="3" s="1"/>
  <c r="BG3851" i="3"/>
  <c r="BH3851" i="3"/>
  <c r="BI3851" i="3" s="1"/>
  <c r="BG3852" i="3"/>
  <c r="BH3852" i="3"/>
  <c r="BI3852" i="3" s="1"/>
  <c r="BG3853" i="3"/>
  <c r="BH3853" i="3"/>
  <c r="BI3853" i="3" s="1"/>
  <c r="BG3854" i="3"/>
  <c r="BH3854" i="3"/>
  <c r="BI3854" i="3" s="1"/>
  <c r="BG3855" i="3"/>
  <c r="BH3855" i="3"/>
  <c r="BI3855" i="3" s="1"/>
  <c r="BG3856" i="3"/>
  <c r="BH3856" i="3"/>
  <c r="BI3856" i="3" s="1"/>
  <c r="BG3857" i="3"/>
  <c r="BH3857" i="3"/>
  <c r="BI3857" i="3" s="1"/>
  <c r="BG3858" i="3"/>
  <c r="BH3858" i="3"/>
  <c r="BI3858" i="3" s="1"/>
  <c r="BG3859" i="3"/>
  <c r="BH3859" i="3"/>
  <c r="BI3859" i="3" s="1"/>
  <c r="BG3860" i="3"/>
  <c r="BH3860" i="3"/>
  <c r="BI3860" i="3" s="1"/>
  <c r="BG3861" i="3"/>
  <c r="BH3861" i="3"/>
  <c r="BI3861" i="3" s="1"/>
  <c r="BG3862" i="3"/>
  <c r="BH3862" i="3"/>
  <c r="BI3862" i="3" s="1"/>
  <c r="BG3863" i="3"/>
  <c r="BH3863" i="3"/>
  <c r="BI3863" i="3" s="1"/>
  <c r="BG3864" i="3"/>
  <c r="BH3864" i="3"/>
  <c r="BI3864" i="3" s="1"/>
  <c r="BG3865" i="3"/>
  <c r="BH3865" i="3"/>
  <c r="BI3865" i="3" s="1"/>
  <c r="BG3866" i="3"/>
  <c r="BH3866" i="3"/>
  <c r="BI3866" i="3" s="1"/>
  <c r="BG3867" i="3"/>
  <c r="BH3867" i="3"/>
  <c r="BI3867" i="3" s="1"/>
  <c r="BG3868" i="3"/>
  <c r="BH3868" i="3"/>
  <c r="BI3868" i="3" s="1"/>
  <c r="BG3869" i="3"/>
  <c r="BH3869" i="3"/>
  <c r="BI3869" i="3" s="1"/>
  <c r="BH1573" i="3"/>
  <c r="BI1573" i="3" s="1"/>
  <c r="BG1573" i="3"/>
  <c r="BD1574" i="3"/>
  <c r="BD1575" i="3"/>
  <c r="BD1576" i="3"/>
  <c r="BD1577" i="3"/>
  <c r="BD1578" i="3"/>
  <c r="BD1579" i="3"/>
  <c r="BD1580" i="3"/>
  <c r="BD1581" i="3"/>
  <c r="BD1582" i="3"/>
  <c r="BD1583" i="3"/>
  <c r="BD1584" i="3"/>
  <c r="BD1585" i="3"/>
  <c r="BD1586" i="3"/>
  <c r="BD1587" i="3"/>
  <c r="BD1588" i="3"/>
  <c r="BD1589" i="3"/>
  <c r="BD1590" i="3"/>
  <c r="BD1591" i="3"/>
  <c r="BD1592" i="3"/>
  <c r="BD1593" i="3"/>
  <c r="BD1594" i="3"/>
  <c r="BD1595" i="3"/>
  <c r="BD1596" i="3"/>
  <c r="BD1597" i="3"/>
  <c r="BD1598" i="3"/>
  <c r="BD1599" i="3"/>
  <c r="BD1600" i="3"/>
  <c r="BD1601" i="3"/>
  <c r="BD1602" i="3"/>
  <c r="BD1603" i="3"/>
  <c r="BD1604" i="3"/>
  <c r="BD1605" i="3"/>
  <c r="BD1606" i="3"/>
  <c r="BD1607" i="3"/>
  <c r="BD1608" i="3"/>
  <c r="BD1609" i="3"/>
  <c r="BD1610" i="3"/>
  <c r="BD1611" i="3"/>
  <c r="BD1612" i="3"/>
  <c r="BD1613" i="3"/>
  <c r="BD1614" i="3"/>
  <c r="BD1615" i="3"/>
  <c r="BD1616" i="3"/>
  <c r="BD1617" i="3"/>
  <c r="BD1618" i="3"/>
  <c r="BD1619" i="3"/>
  <c r="BD1620" i="3"/>
  <c r="BD1621" i="3"/>
  <c r="BD1622" i="3"/>
  <c r="BD1623" i="3"/>
  <c r="BD1624" i="3"/>
  <c r="BD1625" i="3"/>
  <c r="BD1626" i="3"/>
  <c r="BD1627" i="3"/>
  <c r="BD1628" i="3"/>
  <c r="BD1629" i="3"/>
  <c r="BD1630" i="3"/>
  <c r="BD1631" i="3"/>
  <c r="BD1632" i="3"/>
  <c r="BD1633" i="3"/>
  <c r="BD1634" i="3"/>
  <c r="BD1635" i="3"/>
  <c r="BD1636" i="3"/>
  <c r="BD1637" i="3"/>
  <c r="BD1638" i="3"/>
  <c r="BD1639" i="3"/>
  <c r="BD1640" i="3"/>
  <c r="BD1641" i="3"/>
  <c r="BD1642" i="3"/>
  <c r="BD1643" i="3"/>
  <c r="BD1644" i="3"/>
  <c r="BD1645" i="3"/>
  <c r="BD1646" i="3"/>
  <c r="BD1647" i="3"/>
  <c r="BD1648" i="3"/>
  <c r="BD1649" i="3"/>
  <c r="BD1650" i="3"/>
  <c r="BD1651" i="3"/>
  <c r="BD1652" i="3"/>
  <c r="BD1653" i="3"/>
  <c r="BD1654" i="3"/>
  <c r="BD1655" i="3"/>
  <c r="BD1656" i="3"/>
  <c r="BD1657" i="3"/>
  <c r="BD1658" i="3"/>
  <c r="BD1659" i="3"/>
  <c r="BD1660" i="3"/>
  <c r="BD1661" i="3"/>
  <c r="BD1662" i="3"/>
  <c r="BD1663" i="3"/>
  <c r="BD1664" i="3"/>
  <c r="BD1665" i="3"/>
  <c r="BD1666" i="3"/>
  <c r="BD1667" i="3"/>
  <c r="BD1668" i="3"/>
  <c r="BD1669" i="3"/>
  <c r="BD1670" i="3"/>
  <c r="BD1671" i="3"/>
  <c r="BD1672" i="3"/>
  <c r="BD1673" i="3"/>
  <c r="BD1674" i="3"/>
  <c r="BD1675" i="3"/>
  <c r="BD1676" i="3"/>
  <c r="BD1677" i="3"/>
  <c r="BD1678" i="3"/>
  <c r="BD1679" i="3"/>
  <c r="BD1680" i="3"/>
  <c r="BD1681" i="3"/>
  <c r="BD1682" i="3"/>
  <c r="BD1683" i="3"/>
  <c r="BD1684" i="3"/>
  <c r="BD1685" i="3"/>
  <c r="BD1686" i="3"/>
  <c r="BD1687" i="3"/>
  <c r="BD1688" i="3"/>
  <c r="BD1689" i="3"/>
  <c r="BD1690" i="3"/>
  <c r="BD1691" i="3"/>
  <c r="BD1692" i="3"/>
  <c r="BD1693" i="3"/>
  <c r="BD1694" i="3"/>
  <c r="BD1695" i="3"/>
  <c r="BD1696" i="3"/>
  <c r="BD1697" i="3"/>
  <c r="BD1698" i="3"/>
  <c r="BD1699" i="3"/>
  <c r="BD1700" i="3"/>
  <c r="BD1701" i="3"/>
  <c r="BD1702" i="3"/>
  <c r="BD1703" i="3"/>
  <c r="BD1704" i="3"/>
  <c r="BD1705" i="3"/>
  <c r="BD1706" i="3"/>
  <c r="BD1707" i="3"/>
  <c r="BD1708" i="3"/>
  <c r="BD1709" i="3"/>
  <c r="BD1710" i="3"/>
  <c r="BD1711" i="3"/>
  <c r="BD1712" i="3"/>
  <c r="BD1713" i="3"/>
  <c r="BD1714" i="3"/>
  <c r="BD1715" i="3"/>
  <c r="BD1716" i="3"/>
  <c r="BD1717" i="3"/>
  <c r="BD1718" i="3"/>
  <c r="BD1719" i="3"/>
  <c r="BD1720" i="3"/>
  <c r="BD1721" i="3"/>
  <c r="BD1722" i="3"/>
  <c r="BD1723" i="3"/>
  <c r="BD1724" i="3"/>
  <c r="BD1725" i="3"/>
  <c r="BD1726" i="3"/>
  <c r="BD1727" i="3"/>
  <c r="BD1728" i="3"/>
  <c r="BD1729" i="3"/>
  <c r="BD1730" i="3"/>
  <c r="BD1731" i="3"/>
  <c r="BD1732" i="3"/>
  <c r="BD1733" i="3"/>
  <c r="BD1734" i="3"/>
  <c r="BD1735" i="3"/>
  <c r="BD1736" i="3"/>
  <c r="BD1737" i="3"/>
  <c r="BD1738" i="3"/>
  <c r="BD1739" i="3"/>
  <c r="BD1740" i="3"/>
  <c r="BD1741" i="3"/>
  <c r="BD1742" i="3"/>
  <c r="BD1743" i="3"/>
  <c r="BD1744" i="3"/>
  <c r="BD1745" i="3"/>
  <c r="BD1746" i="3"/>
  <c r="BD1747" i="3"/>
  <c r="BD1748" i="3"/>
  <c r="BD1749" i="3"/>
  <c r="BD1750" i="3"/>
  <c r="BD1751" i="3"/>
  <c r="BD1752" i="3"/>
  <c r="BD1753" i="3"/>
  <c r="BD1754" i="3"/>
  <c r="BD1755" i="3"/>
  <c r="BD1756" i="3"/>
  <c r="BD1757" i="3"/>
  <c r="BD1758" i="3"/>
  <c r="BD1759" i="3"/>
  <c r="BD1760" i="3"/>
  <c r="BD1761" i="3"/>
  <c r="BD1762" i="3"/>
  <c r="BD1763" i="3"/>
  <c r="BD1764" i="3"/>
  <c r="BD1765" i="3"/>
  <c r="BD1766" i="3"/>
  <c r="BD1767" i="3"/>
  <c r="BD1768" i="3"/>
  <c r="BD1769" i="3"/>
  <c r="BD1770" i="3"/>
  <c r="BD1771" i="3"/>
  <c r="BD1772" i="3"/>
  <c r="BD1773" i="3"/>
  <c r="BD1774" i="3"/>
  <c r="BD1775" i="3"/>
  <c r="BD1776" i="3"/>
  <c r="BD1777" i="3"/>
  <c r="BD1778" i="3"/>
  <c r="BD1779" i="3"/>
  <c r="BD1780" i="3"/>
  <c r="BD1781" i="3"/>
  <c r="BD1782" i="3"/>
  <c r="BD1783" i="3"/>
  <c r="BD1784" i="3"/>
  <c r="BD1785" i="3"/>
  <c r="BD1786" i="3"/>
  <c r="BD1787" i="3"/>
  <c r="BD1788" i="3"/>
  <c r="BD1789" i="3"/>
  <c r="BD1790" i="3"/>
  <c r="BD1791" i="3"/>
  <c r="BD1792" i="3"/>
  <c r="BD1793" i="3"/>
  <c r="BD1794" i="3"/>
  <c r="BD1795" i="3"/>
  <c r="BD1796" i="3"/>
  <c r="BD1797" i="3"/>
  <c r="BD1798" i="3"/>
  <c r="BD1799" i="3"/>
  <c r="BD1800" i="3"/>
  <c r="BD1801" i="3"/>
  <c r="BD1802" i="3"/>
  <c r="BD1803" i="3"/>
  <c r="BD1804" i="3"/>
  <c r="BD1805" i="3"/>
  <c r="BD1806" i="3"/>
  <c r="BD1807" i="3"/>
  <c r="BD1808" i="3"/>
  <c r="BD1809" i="3"/>
  <c r="BD1810" i="3"/>
  <c r="BD1811" i="3"/>
  <c r="BD1812" i="3"/>
  <c r="BD1813" i="3"/>
  <c r="BD1814" i="3"/>
  <c r="BD1815" i="3"/>
  <c r="BD1816" i="3"/>
  <c r="BD1817" i="3"/>
  <c r="BD1818" i="3"/>
  <c r="BD1819" i="3"/>
  <c r="BD1820" i="3"/>
  <c r="BD1821" i="3"/>
  <c r="BD1822" i="3"/>
  <c r="BD1823" i="3"/>
  <c r="BD1824" i="3"/>
  <c r="BD1825" i="3"/>
  <c r="BD1826" i="3"/>
  <c r="BD1827" i="3"/>
  <c r="BD1828" i="3"/>
  <c r="BD1829" i="3"/>
  <c r="BD1830" i="3"/>
  <c r="BD1831" i="3"/>
  <c r="BD1832" i="3"/>
  <c r="BD1833" i="3"/>
  <c r="BD1834" i="3"/>
  <c r="BD1835" i="3"/>
  <c r="BD1836" i="3"/>
  <c r="BD1837" i="3"/>
  <c r="BD1838" i="3"/>
  <c r="BD1839" i="3"/>
  <c r="BD1840" i="3"/>
  <c r="BD1841" i="3"/>
  <c r="BD1842" i="3"/>
  <c r="BD1843" i="3"/>
  <c r="BD1844" i="3"/>
  <c r="BD1845" i="3"/>
  <c r="BD1846" i="3"/>
  <c r="BD1847" i="3"/>
  <c r="BD1848" i="3"/>
  <c r="BD1849" i="3"/>
  <c r="BD1850" i="3"/>
  <c r="BD1851" i="3"/>
  <c r="BD1852" i="3"/>
  <c r="BD1853" i="3"/>
  <c r="BD1854" i="3"/>
  <c r="BD1855" i="3"/>
  <c r="BD1856" i="3"/>
  <c r="BD1857" i="3"/>
  <c r="BD1858" i="3"/>
  <c r="BD1859" i="3"/>
  <c r="BD1860" i="3"/>
  <c r="BD1861" i="3"/>
  <c r="BD1862" i="3"/>
  <c r="BD1863" i="3"/>
  <c r="BD1864" i="3"/>
  <c r="BD1865" i="3"/>
  <c r="BD1866" i="3"/>
  <c r="BD1867" i="3"/>
  <c r="BD1868" i="3"/>
  <c r="BD1869" i="3"/>
  <c r="BD1870" i="3"/>
  <c r="BD1871" i="3"/>
  <c r="BD1872" i="3"/>
  <c r="BD1873" i="3"/>
  <c r="BD1874" i="3"/>
  <c r="BD1875" i="3"/>
  <c r="BD1876" i="3"/>
  <c r="BD1877" i="3"/>
  <c r="BD1878" i="3"/>
  <c r="BD1879" i="3"/>
  <c r="BD1880" i="3"/>
  <c r="BD1881" i="3"/>
  <c r="BD1882" i="3"/>
  <c r="BD1883" i="3"/>
  <c r="BD1884" i="3"/>
  <c r="BD1885" i="3"/>
  <c r="BD1886" i="3"/>
  <c r="BD1887" i="3"/>
  <c r="BD1888" i="3"/>
  <c r="BD1889" i="3"/>
  <c r="BD1890" i="3"/>
  <c r="BD1891" i="3"/>
  <c r="BD1892" i="3"/>
  <c r="BD1893" i="3"/>
  <c r="BD1894" i="3"/>
  <c r="BD1895" i="3"/>
  <c r="BD1896" i="3"/>
  <c r="BD1897" i="3"/>
  <c r="BD1898" i="3"/>
  <c r="BD1899" i="3"/>
  <c r="BD1900" i="3"/>
  <c r="BD1901" i="3"/>
  <c r="BD1902" i="3"/>
  <c r="BD1903" i="3"/>
  <c r="BD1904" i="3"/>
  <c r="BD1905" i="3"/>
  <c r="BD1906" i="3"/>
  <c r="BD1907" i="3"/>
  <c r="BD1908" i="3"/>
  <c r="BD1909" i="3"/>
  <c r="BD1910" i="3"/>
  <c r="BD1911" i="3"/>
  <c r="BD1912" i="3"/>
  <c r="BD1913" i="3"/>
  <c r="BD1914" i="3"/>
  <c r="BD1915" i="3"/>
  <c r="BD1916" i="3"/>
  <c r="BD1917" i="3"/>
  <c r="BD1918" i="3"/>
  <c r="BD1919" i="3"/>
  <c r="BD1920" i="3"/>
  <c r="BD1921" i="3"/>
  <c r="BD1922" i="3"/>
  <c r="BD1923" i="3"/>
  <c r="BD1924" i="3"/>
  <c r="BD1925" i="3"/>
  <c r="BD1926" i="3"/>
  <c r="BD1927" i="3"/>
  <c r="BD1928" i="3"/>
  <c r="BD1929" i="3"/>
  <c r="BD1930" i="3"/>
  <c r="BD1931" i="3"/>
  <c r="BD1932" i="3"/>
  <c r="BD1933" i="3"/>
  <c r="BD1934" i="3"/>
  <c r="BD1935" i="3"/>
  <c r="BD1936" i="3"/>
  <c r="BD1937" i="3"/>
  <c r="BD1938" i="3"/>
  <c r="BD1939" i="3"/>
  <c r="BD1940" i="3"/>
  <c r="BD1941" i="3"/>
  <c r="BD1942" i="3"/>
  <c r="BD1943" i="3"/>
  <c r="BD1944" i="3"/>
  <c r="BD1945" i="3"/>
  <c r="BD1946" i="3"/>
  <c r="BD1947" i="3"/>
  <c r="BD1948" i="3"/>
  <c r="BD1949" i="3"/>
  <c r="BD1950" i="3"/>
  <c r="BD1951" i="3"/>
  <c r="BD1952" i="3"/>
  <c r="BD1953" i="3"/>
  <c r="BD1954" i="3"/>
  <c r="BD1955" i="3"/>
  <c r="BD1956" i="3"/>
  <c r="BD1957" i="3"/>
  <c r="BD1958" i="3"/>
  <c r="BD1959" i="3"/>
  <c r="BD1960" i="3"/>
  <c r="BD1961" i="3"/>
  <c r="BD1962" i="3"/>
  <c r="BD1963" i="3"/>
  <c r="BD1964" i="3"/>
  <c r="BD1965" i="3"/>
  <c r="BD1966" i="3"/>
  <c r="BD1967" i="3"/>
  <c r="BD1968" i="3"/>
  <c r="BD1969" i="3"/>
  <c r="BD1970" i="3"/>
  <c r="BD1971" i="3"/>
  <c r="BD1972" i="3"/>
  <c r="BD1973" i="3"/>
  <c r="BD1974" i="3"/>
  <c r="BD1975" i="3"/>
  <c r="BD1976" i="3"/>
  <c r="BD1977" i="3"/>
  <c r="BD1978" i="3"/>
  <c r="BD1979" i="3"/>
  <c r="BD1980" i="3"/>
  <c r="BD1981" i="3"/>
  <c r="BD1982" i="3"/>
  <c r="BD1983" i="3"/>
  <c r="BD1984" i="3"/>
  <c r="BD1985" i="3"/>
  <c r="BD1986" i="3"/>
  <c r="BD1987" i="3"/>
  <c r="BD1988" i="3"/>
  <c r="BD1989" i="3"/>
  <c r="BD1990" i="3"/>
  <c r="BD1991" i="3"/>
  <c r="BD1992" i="3"/>
  <c r="BD1993" i="3"/>
  <c r="BD1994" i="3"/>
  <c r="BD1995" i="3"/>
  <c r="BD1996" i="3"/>
  <c r="BD1997" i="3"/>
  <c r="BD1998" i="3"/>
  <c r="BD1999" i="3"/>
  <c r="BD2000" i="3"/>
  <c r="BD2001" i="3"/>
  <c r="BD2002" i="3"/>
  <c r="BD2003" i="3"/>
  <c r="BD2004" i="3"/>
  <c r="BD2005" i="3"/>
  <c r="BD2006" i="3"/>
  <c r="BD2007" i="3"/>
  <c r="BD2008" i="3"/>
  <c r="BD2009" i="3"/>
  <c r="BD2010" i="3"/>
  <c r="BD2011" i="3"/>
  <c r="BD2012" i="3"/>
  <c r="BD2013" i="3"/>
  <c r="BD2014" i="3"/>
  <c r="BD2015" i="3"/>
  <c r="BD2016" i="3"/>
  <c r="BD2017" i="3"/>
  <c r="BD2018" i="3"/>
  <c r="BD2019" i="3"/>
  <c r="BD2020" i="3"/>
  <c r="BD2021" i="3"/>
  <c r="BD2022" i="3"/>
  <c r="BD2023" i="3"/>
  <c r="BD2024" i="3"/>
  <c r="BD2025" i="3"/>
  <c r="BD2026" i="3"/>
  <c r="BD2027" i="3"/>
  <c r="BD2028" i="3"/>
  <c r="BD2029" i="3"/>
  <c r="BD2030" i="3"/>
  <c r="BD2031" i="3"/>
  <c r="BD2032" i="3"/>
  <c r="BD2033" i="3"/>
  <c r="BD2034" i="3"/>
  <c r="BD2035" i="3"/>
  <c r="BD2036" i="3"/>
  <c r="BD2037" i="3"/>
  <c r="BD2038" i="3"/>
  <c r="BD2039" i="3"/>
  <c r="BD2040" i="3"/>
  <c r="BD2041" i="3"/>
  <c r="BD2042" i="3"/>
  <c r="BD2043" i="3"/>
  <c r="BD2044" i="3"/>
  <c r="BD2045" i="3"/>
  <c r="BD2046" i="3"/>
  <c r="BD2047" i="3"/>
  <c r="BD2048" i="3"/>
  <c r="BD2049" i="3"/>
  <c r="BD2050" i="3"/>
  <c r="BD2051" i="3"/>
  <c r="BD2052" i="3"/>
  <c r="BD2053" i="3"/>
  <c r="BD2054" i="3"/>
  <c r="BD2055" i="3"/>
  <c r="BD2056" i="3"/>
  <c r="BD2057" i="3"/>
  <c r="BD2058" i="3"/>
  <c r="BD2059" i="3"/>
  <c r="BD2060" i="3"/>
  <c r="BD2061" i="3"/>
  <c r="BD2062" i="3"/>
  <c r="BD2063" i="3"/>
  <c r="BD2064" i="3"/>
  <c r="BD2065" i="3"/>
  <c r="BD2066" i="3"/>
  <c r="BD2067" i="3"/>
  <c r="BD2068" i="3"/>
  <c r="BD2069" i="3"/>
  <c r="BD2070" i="3"/>
  <c r="BD2071" i="3"/>
  <c r="BD2072" i="3"/>
  <c r="BD2073" i="3"/>
  <c r="BD2074" i="3"/>
  <c r="BD2075" i="3"/>
  <c r="BD2076" i="3"/>
  <c r="BD2077" i="3"/>
  <c r="BD2078" i="3"/>
  <c r="BD2079" i="3"/>
  <c r="BD2080" i="3"/>
  <c r="BD2081" i="3"/>
  <c r="BD2082" i="3"/>
  <c r="BD2083" i="3"/>
  <c r="BD2084" i="3"/>
  <c r="BD2085" i="3"/>
  <c r="BD2086" i="3"/>
  <c r="BD2087" i="3"/>
  <c r="BD2088" i="3"/>
  <c r="BD2089" i="3"/>
  <c r="BD2090" i="3"/>
  <c r="BD2091" i="3"/>
  <c r="BD2092" i="3"/>
  <c r="BD2093" i="3"/>
  <c r="BD2094" i="3"/>
  <c r="BD2095" i="3"/>
  <c r="BD2096" i="3"/>
  <c r="BD2097" i="3"/>
  <c r="BD2098" i="3"/>
  <c r="BD2099" i="3"/>
  <c r="BD2100" i="3"/>
  <c r="BD2101" i="3"/>
  <c r="BD2102" i="3"/>
  <c r="BD2103" i="3"/>
  <c r="BD2104" i="3"/>
  <c r="BD2105" i="3"/>
  <c r="BD2106" i="3"/>
  <c r="BD2107" i="3"/>
  <c r="BD2108" i="3"/>
  <c r="BD2109" i="3"/>
  <c r="BD2110" i="3"/>
  <c r="BD2111" i="3"/>
  <c r="BD2112" i="3"/>
  <c r="BD2113" i="3"/>
  <c r="BD2114" i="3"/>
  <c r="BD2115" i="3"/>
  <c r="BD2116" i="3"/>
  <c r="BD2117" i="3"/>
  <c r="BD2118" i="3"/>
  <c r="BD2119" i="3"/>
  <c r="BD2120" i="3"/>
  <c r="BD2121" i="3"/>
  <c r="BD2122" i="3"/>
  <c r="BD2123" i="3"/>
  <c r="BD2124" i="3"/>
  <c r="BD2125" i="3"/>
  <c r="BD2126" i="3"/>
  <c r="BD2127" i="3"/>
  <c r="BD2128" i="3"/>
  <c r="BD2129" i="3"/>
  <c r="BD2130" i="3"/>
  <c r="BD2131" i="3"/>
  <c r="BD2132" i="3"/>
  <c r="BD2133" i="3"/>
  <c r="BD2134" i="3"/>
  <c r="BD2135" i="3"/>
  <c r="BD2136" i="3"/>
  <c r="BD2137" i="3"/>
  <c r="BD2138" i="3"/>
  <c r="BD2139" i="3"/>
  <c r="BD2140" i="3"/>
  <c r="BD2141" i="3"/>
  <c r="BD2142" i="3"/>
  <c r="BD2143" i="3"/>
  <c r="BD2144" i="3"/>
  <c r="BD2145" i="3"/>
  <c r="BD2146" i="3"/>
  <c r="BD2147" i="3"/>
  <c r="BD2148" i="3"/>
  <c r="BD2149" i="3"/>
  <c r="BD2150" i="3"/>
  <c r="BD2151" i="3"/>
  <c r="BD2152" i="3"/>
  <c r="BD2153" i="3"/>
  <c r="BD2154" i="3"/>
  <c r="BD2155" i="3"/>
  <c r="BD2156" i="3"/>
  <c r="BD2157" i="3"/>
  <c r="BD2158" i="3"/>
  <c r="BD2159" i="3"/>
  <c r="BD2160" i="3"/>
  <c r="BD2161" i="3"/>
  <c r="BD2162" i="3"/>
  <c r="BD2163" i="3"/>
  <c r="BD2164" i="3"/>
  <c r="BD2165" i="3"/>
  <c r="BD2166" i="3"/>
  <c r="BD2167" i="3"/>
  <c r="BD2168" i="3"/>
  <c r="BD2169" i="3"/>
  <c r="BD2170" i="3"/>
  <c r="BD2171" i="3"/>
  <c r="BD2172" i="3"/>
  <c r="BD2173" i="3"/>
  <c r="BD2174" i="3"/>
  <c r="BD2175" i="3"/>
  <c r="BD2176" i="3"/>
  <c r="BD2177" i="3"/>
  <c r="BD2178" i="3"/>
  <c r="BD2179" i="3"/>
  <c r="BD2180" i="3"/>
  <c r="BD2181" i="3"/>
  <c r="BD2182" i="3"/>
  <c r="BD2183" i="3"/>
  <c r="BD2184" i="3"/>
  <c r="BD2185" i="3"/>
  <c r="BD2186" i="3"/>
  <c r="BD2187" i="3"/>
  <c r="BD2188" i="3"/>
  <c r="BD2189" i="3"/>
  <c r="BD2190" i="3"/>
  <c r="BD2191" i="3"/>
  <c r="BD2192" i="3"/>
  <c r="BD2193" i="3"/>
  <c r="BD2194" i="3"/>
  <c r="BD2195" i="3"/>
  <c r="BD2196" i="3"/>
  <c r="BD2197" i="3"/>
  <c r="BD2198" i="3"/>
  <c r="BD2199" i="3"/>
  <c r="BD2200" i="3"/>
  <c r="BD2201" i="3"/>
  <c r="BD2202" i="3"/>
  <c r="BD2203" i="3"/>
  <c r="BD2204" i="3"/>
  <c r="BD2205" i="3"/>
  <c r="BD2206" i="3"/>
  <c r="BD2207" i="3"/>
  <c r="BD2208" i="3"/>
  <c r="BD2209" i="3"/>
  <c r="BD2210" i="3"/>
  <c r="BD2211" i="3"/>
  <c r="BD2212" i="3"/>
  <c r="BD2213" i="3"/>
  <c r="BD2214" i="3"/>
  <c r="BD2215" i="3"/>
  <c r="BD2216" i="3"/>
  <c r="BD2217" i="3"/>
  <c r="BD2218" i="3"/>
  <c r="BD2219" i="3"/>
  <c r="BD2220" i="3"/>
  <c r="BD2221" i="3"/>
  <c r="BD2222" i="3"/>
  <c r="BD2223" i="3"/>
  <c r="BD2224" i="3"/>
  <c r="BD2225" i="3"/>
  <c r="BD2226" i="3"/>
  <c r="BD2227" i="3"/>
  <c r="BD2228" i="3"/>
  <c r="BD2229" i="3"/>
  <c r="BD2230" i="3"/>
  <c r="BD2231" i="3"/>
  <c r="BD2232" i="3"/>
  <c r="BD2233" i="3"/>
  <c r="BD2234" i="3"/>
  <c r="BD2235" i="3"/>
  <c r="BD2236" i="3"/>
  <c r="BD2237" i="3"/>
  <c r="BD2238" i="3"/>
  <c r="BD2239" i="3"/>
  <c r="BD2240" i="3"/>
  <c r="BD2241" i="3"/>
  <c r="BD2242" i="3"/>
  <c r="BD2243" i="3"/>
  <c r="BD2244" i="3"/>
  <c r="BD2245" i="3"/>
  <c r="BD2246" i="3"/>
  <c r="BD2247" i="3"/>
  <c r="BD2248" i="3"/>
  <c r="BD2249" i="3"/>
  <c r="BD2250" i="3"/>
  <c r="BD2251" i="3"/>
  <c r="BD2252" i="3"/>
  <c r="BD2253" i="3"/>
  <c r="BD2254" i="3"/>
  <c r="BD2255" i="3"/>
  <c r="BD2256" i="3"/>
  <c r="BD2257" i="3"/>
  <c r="BD2258" i="3"/>
  <c r="BD2259" i="3"/>
  <c r="BD2260" i="3"/>
  <c r="BD2261" i="3"/>
  <c r="BD2262" i="3"/>
  <c r="BD2263" i="3"/>
  <c r="BD2264" i="3"/>
  <c r="BD2265" i="3"/>
  <c r="BD2266" i="3"/>
  <c r="BD2267" i="3"/>
  <c r="BD2268" i="3"/>
  <c r="BD2269" i="3"/>
  <c r="BD2270" i="3"/>
  <c r="BD2271" i="3"/>
  <c r="BD2272" i="3"/>
  <c r="BD2273" i="3"/>
  <c r="BD2274" i="3"/>
  <c r="BD2275" i="3"/>
  <c r="BD2276" i="3"/>
  <c r="BD2277" i="3"/>
  <c r="BD2278" i="3"/>
  <c r="BD2279" i="3"/>
  <c r="BD2280" i="3"/>
  <c r="BD2281" i="3"/>
  <c r="BD2282" i="3"/>
  <c r="BD2283" i="3"/>
  <c r="BD2284" i="3"/>
  <c r="BD2285" i="3"/>
  <c r="BD2286" i="3"/>
  <c r="BD2287" i="3"/>
  <c r="BD2288" i="3"/>
  <c r="BD2289" i="3"/>
  <c r="BD2290" i="3"/>
  <c r="BD2291" i="3"/>
  <c r="BD2292" i="3"/>
  <c r="BD2293" i="3"/>
  <c r="BD2294" i="3"/>
  <c r="BD2295" i="3"/>
  <c r="BD2296" i="3"/>
  <c r="BD2297" i="3"/>
  <c r="BD2298" i="3"/>
  <c r="BD2299" i="3"/>
  <c r="BD2300" i="3"/>
  <c r="BD2301" i="3"/>
  <c r="BD2302" i="3"/>
  <c r="BD2303" i="3"/>
  <c r="BD2304" i="3"/>
  <c r="BD2305" i="3"/>
  <c r="BD2306" i="3"/>
  <c r="BD2307" i="3"/>
  <c r="BD2308" i="3"/>
  <c r="BD2309" i="3"/>
  <c r="BD2310" i="3"/>
  <c r="BD2311" i="3"/>
  <c r="BD2312" i="3"/>
  <c r="BD2313" i="3"/>
  <c r="BD2314" i="3"/>
  <c r="BD2315" i="3"/>
  <c r="BD2316" i="3"/>
  <c r="BD2317" i="3"/>
  <c r="BD2318" i="3"/>
  <c r="BD2319" i="3"/>
  <c r="BD2320" i="3"/>
  <c r="BD2321" i="3"/>
  <c r="BD2322" i="3"/>
  <c r="BD2323" i="3"/>
  <c r="BD2324" i="3"/>
  <c r="BD2325" i="3"/>
  <c r="BD2326" i="3"/>
  <c r="BD2327" i="3"/>
  <c r="BD2328" i="3"/>
  <c r="BD2329" i="3"/>
  <c r="BD2330" i="3"/>
  <c r="BD2331" i="3"/>
  <c r="BD2332" i="3"/>
  <c r="BD2333" i="3"/>
  <c r="BD2334" i="3"/>
  <c r="BD2335" i="3"/>
  <c r="BD2336" i="3"/>
  <c r="BD2337" i="3"/>
  <c r="BD2338" i="3"/>
  <c r="BD2339" i="3"/>
  <c r="BD2340" i="3"/>
  <c r="BD2341" i="3"/>
  <c r="BD2342" i="3"/>
  <c r="BD2343" i="3"/>
  <c r="BD2344" i="3"/>
  <c r="BD2345" i="3"/>
  <c r="BD2346" i="3"/>
  <c r="BD2347" i="3"/>
  <c r="BD2348" i="3"/>
  <c r="BD2349" i="3"/>
  <c r="BD2350" i="3"/>
  <c r="BD2351" i="3"/>
  <c r="BD2352" i="3"/>
  <c r="BD2353" i="3"/>
  <c r="BD2354" i="3"/>
  <c r="BD2355" i="3"/>
  <c r="BD2356" i="3"/>
  <c r="BD2357" i="3"/>
  <c r="BD2358" i="3"/>
  <c r="BD2359" i="3"/>
  <c r="BD2360" i="3"/>
  <c r="BD2361" i="3"/>
  <c r="BD2362" i="3"/>
  <c r="BD2363" i="3"/>
  <c r="BD2364" i="3"/>
  <c r="BD2365" i="3"/>
  <c r="BD2366" i="3"/>
  <c r="BD2367" i="3"/>
  <c r="BD2368" i="3"/>
  <c r="BD2369" i="3"/>
  <c r="BD2370" i="3"/>
  <c r="BD2371" i="3"/>
  <c r="BD2372" i="3"/>
  <c r="BD2373" i="3"/>
  <c r="BD2374" i="3"/>
  <c r="BD2375" i="3"/>
  <c r="BD2376" i="3"/>
  <c r="BD2377" i="3"/>
  <c r="BD2378" i="3"/>
  <c r="BD2379" i="3"/>
  <c r="BD2380" i="3"/>
  <c r="BD2381" i="3"/>
  <c r="BD2382" i="3"/>
  <c r="BD2383" i="3"/>
  <c r="BD2384" i="3"/>
  <c r="BD2385" i="3"/>
  <c r="BD2386" i="3"/>
  <c r="BD2387" i="3"/>
  <c r="BD2388" i="3"/>
  <c r="BD2389" i="3"/>
  <c r="BD2390" i="3"/>
  <c r="BD2391" i="3"/>
  <c r="BD2392" i="3"/>
  <c r="BD2393" i="3"/>
  <c r="BD2394" i="3"/>
  <c r="BD2395" i="3"/>
  <c r="BD2396" i="3"/>
  <c r="BD2397" i="3"/>
  <c r="BD2398" i="3"/>
  <c r="BD2399" i="3"/>
  <c r="BD2400" i="3"/>
  <c r="BD2401" i="3"/>
  <c r="BD2402" i="3"/>
  <c r="BD2403" i="3"/>
  <c r="BD2404" i="3"/>
  <c r="BD2405" i="3"/>
  <c r="BD2406" i="3"/>
  <c r="BD2407" i="3"/>
  <c r="BD2408" i="3"/>
  <c r="BD2409" i="3"/>
  <c r="BD2410" i="3"/>
  <c r="BD2411" i="3"/>
  <c r="BD2412" i="3"/>
  <c r="BD2413" i="3"/>
  <c r="BD2414" i="3"/>
  <c r="BD2415" i="3"/>
  <c r="BD2416" i="3"/>
  <c r="BD2417" i="3"/>
  <c r="BD2418" i="3"/>
  <c r="BD2419" i="3"/>
  <c r="BD2420" i="3"/>
  <c r="BD2421" i="3"/>
  <c r="BD2422" i="3"/>
  <c r="BD2423" i="3"/>
  <c r="BD2424" i="3"/>
  <c r="BD2425" i="3"/>
  <c r="BD2426" i="3"/>
  <c r="BD2427" i="3"/>
  <c r="BD2428" i="3"/>
  <c r="BD2429" i="3"/>
  <c r="BD2430" i="3"/>
  <c r="BD2431" i="3"/>
  <c r="BD2432" i="3"/>
  <c r="BD2433" i="3"/>
  <c r="BD2434" i="3"/>
  <c r="BD2435" i="3"/>
  <c r="BD2436" i="3"/>
  <c r="BD2437" i="3"/>
  <c r="BD2438" i="3"/>
  <c r="BD2439" i="3"/>
  <c r="BD2440" i="3"/>
  <c r="BD2441" i="3"/>
  <c r="BD2442" i="3"/>
  <c r="BD2443" i="3"/>
  <c r="BD2444" i="3"/>
  <c r="BD2445" i="3"/>
  <c r="BD2446" i="3"/>
  <c r="BD2447" i="3"/>
  <c r="BD2448" i="3"/>
  <c r="BD2449" i="3"/>
  <c r="BD2450" i="3"/>
  <c r="BD2451" i="3"/>
  <c r="BD2452" i="3"/>
  <c r="BD2453" i="3"/>
  <c r="BD2454" i="3"/>
  <c r="BD2455" i="3"/>
  <c r="BD2456" i="3"/>
  <c r="BD2457" i="3"/>
  <c r="BD2458" i="3"/>
  <c r="BD2459" i="3"/>
  <c r="BD2460" i="3"/>
  <c r="BD2461" i="3"/>
  <c r="BD2462" i="3"/>
  <c r="BD2463" i="3"/>
  <c r="BD2464" i="3"/>
  <c r="BD2465" i="3"/>
  <c r="BD2466" i="3"/>
  <c r="BD2467" i="3"/>
  <c r="BD2468" i="3"/>
  <c r="BD2469" i="3"/>
  <c r="BD2470" i="3"/>
  <c r="BD2471" i="3"/>
  <c r="BD2472" i="3"/>
  <c r="BD2473" i="3"/>
  <c r="BD2474" i="3"/>
  <c r="BD2475" i="3"/>
  <c r="BD2476" i="3"/>
  <c r="BD2477" i="3"/>
  <c r="BD2478" i="3"/>
  <c r="BD2479" i="3"/>
  <c r="BD2480" i="3"/>
  <c r="BD2481" i="3"/>
  <c r="BD2482" i="3"/>
  <c r="BD2483" i="3"/>
  <c r="BD2484" i="3"/>
  <c r="BD2485" i="3"/>
  <c r="BD2486" i="3"/>
  <c r="BD2487" i="3"/>
  <c r="BD2488" i="3"/>
  <c r="BD2489" i="3"/>
  <c r="BD2490" i="3"/>
  <c r="BD2491" i="3"/>
  <c r="BD2492" i="3"/>
  <c r="BD2493" i="3"/>
  <c r="BD2494" i="3"/>
  <c r="BD2495" i="3"/>
  <c r="BD2496" i="3"/>
  <c r="BD2497" i="3"/>
  <c r="BD2498" i="3"/>
  <c r="BD2499" i="3"/>
  <c r="BD2500" i="3"/>
  <c r="BD2501" i="3"/>
  <c r="BD2502" i="3"/>
  <c r="BD2503" i="3"/>
  <c r="BD2504" i="3"/>
  <c r="BD2505" i="3"/>
  <c r="BD2506" i="3"/>
  <c r="BD2507" i="3"/>
  <c r="BD2508" i="3"/>
  <c r="BD2509" i="3"/>
  <c r="BD2510" i="3"/>
  <c r="BD2511" i="3"/>
  <c r="BD2512" i="3"/>
  <c r="BD2513" i="3"/>
  <c r="BD2514" i="3"/>
  <c r="BD2515" i="3"/>
  <c r="BD2516" i="3"/>
  <c r="BD2517" i="3"/>
  <c r="BD2518" i="3"/>
  <c r="BD2519" i="3"/>
  <c r="BD2520" i="3"/>
  <c r="BD2521" i="3"/>
  <c r="BD2522" i="3"/>
  <c r="BD2523" i="3"/>
  <c r="BD2524" i="3"/>
  <c r="BD2525" i="3"/>
  <c r="BD2526" i="3"/>
  <c r="BD2527" i="3"/>
  <c r="BD2528" i="3"/>
  <c r="BD2529" i="3"/>
  <c r="BD2530" i="3"/>
  <c r="BD2531" i="3"/>
  <c r="BD2532" i="3"/>
  <c r="BD2533" i="3"/>
  <c r="BD2534" i="3"/>
  <c r="BD2535" i="3"/>
  <c r="BD2536" i="3"/>
  <c r="BD2537" i="3"/>
  <c r="BD2538" i="3"/>
  <c r="BD2539" i="3"/>
  <c r="BD2540" i="3"/>
  <c r="BD2541" i="3"/>
  <c r="BD2542" i="3"/>
  <c r="BD2543" i="3"/>
  <c r="BD2544" i="3"/>
  <c r="BD2545" i="3"/>
  <c r="BD2546" i="3"/>
  <c r="BD2547" i="3"/>
  <c r="BD2548" i="3"/>
  <c r="BD2549" i="3"/>
  <c r="BD2550" i="3"/>
  <c r="BD2551" i="3"/>
  <c r="BD2552" i="3"/>
  <c r="BD2553" i="3"/>
  <c r="BD2554" i="3"/>
  <c r="BD2555" i="3"/>
  <c r="BD2556" i="3"/>
  <c r="BD2557" i="3"/>
  <c r="BD2558" i="3"/>
  <c r="BD2559" i="3"/>
  <c r="BD2560" i="3"/>
  <c r="BD2561" i="3"/>
  <c r="BD2562" i="3"/>
  <c r="BD2563" i="3"/>
  <c r="BD2564" i="3"/>
  <c r="BD2565" i="3"/>
  <c r="BD2566" i="3"/>
  <c r="BD2567" i="3"/>
  <c r="BD2568" i="3"/>
  <c r="BD2569" i="3"/>
  <c r="BD2570" i="3"/>
  <c r="BD2571" i="3"/>
  <c r="BD2572" i="3"/>
  <c r="BD2573" i="3"/>
  <c r="BD2574" i="3"/>
  <c r="BD2575" i="3"/>
  <c r="BD2576" i="3"/>
  <c r="BD2577" i="3"/>
  <c r="BD2578" i="3"/>
  <c r="BD2579" i="3"/>
  <c r="BD2580" i="3"/>
  <c r="BD2581" i="3"/>
  <c r="BD2582" i="3"/>
  <c r="BD2583" i="3"/>
  <c r="BD2584" i="3"/>
  <c r="BD2585" i="3"/>
  <c r="BD2586" i="3"/>
  <c r="BD2587" i="3"/>
  <c r="BD2588" i="3"/>
  <c r="BD2589" i="3"/>
  <c r="BD2590" i="3"/>
  <c r="BD2591" i="3"/>
  <c r="BD2592" i="3"/>
  <c r="BD2593" i="3"/>
  <c r="BD2594" i="3"/>
  <c r="BD2595" i="3"/>
  <c r="BD2596" i="3"/>
  <c r="BD2597" i="3"/>
  <c r="BD2598" i="3"/>
  <c r="BD2599" i="3"/>
  <c r="BD2600" i="3"/>
  <c r="BD2601" i="3"/>
  <c r="BD2602" i="3"/>
  <c r="BD2603" i="3"/>
  <c r="BD2604" i="3"/>
  <c r="BD2605" i="3"/>
  <c r="BD2606" i="3"/>
  <c r="BD2607" i="3"/>
  <c r="BD2608" i="3"/>
  <c r="BD2609" i="3"/>
  <c r="BD2610" i="3"/>
  <c r="BD2611" i="3"/>
  <c r="BD2612" i="3"/>
  <c r="BD2613" i="3"/>
  <c r="BD2614" i="3"/>
  <c r="BD2615" i="3"/>
  <c r="BD2616" i="3"/>
  <c r="BD2617" i="3"/>
  <c r="BD2618" i="3"/>
  <c r="BD2619" i="3"/>
  <c r="BD2620" i="3"/>
  <c r="BD2621" i="3"/>
  <c r="BD2622" i="3"/>
  <c r="BD2623" i="3"/>
  <c r="BD2624" i="3"/>
  <c r="BD2625" i="3"/>
  <c r="BD2626" i="3"/>
  <c r="BD2627" i="3"/>
  <c r="BD2628" i="3"/>
  <c r="BD2629" i="3"/>
  <c r="BD2630" i="3"/>
  <c r="BD2631" i="3"/>
  <c r="BD2632" i="3"/>
  <c r="BD2633" i="3"/>
  <c r="BD2634" i="3"/>
  <c r="BD2635" i="3"/>
  <c r="BD2636" i="3"/>
  <c r="BD2637" i="3"/>
  <c r="BD2638" i="3"/>
  <c r="BD2639" i="3"/>
  <c r="BD2640" i="3"/>
  <c r="BD2641" i="3"/>
  <c r="BD2642" i="3"/>
  <c r="BD2643" i="3"/>
  <c r="BD2644" i="3"/>
  <c r="BD2645" i="3"/>
  <c r="BD2646" i="3"/>
  <c r="BD2647" i="3"/>
  <c r="BD2648" i="3"/>
  <c r="BD2649" i="3"/>
  <c r="BD2650" i="3"/>
  <c r="BD2651" i="3"/>
  <c r="BD2652" i="3"/>
  <c r="BD2653" i="3"/>
  <c r="BD2654" i="3"/>
  <c r="BD2655" i="3"/>
  <c r="BD2656" i="3"/>
  <c r="BD2657" i="3"/>
  <c r="BD2658" i="3"/>
  <c r="BD2659" i="3"/>
  <c r="BD2660" i="3"/>
  <c r="BD2661" i="3"/>
  <c r="BD2662" i="3"/>
  <c r="BD2663" i="3"/>
  <c r="BD2664" i="3"/>
  <c r="BD2665" i="3"/>
  <c r="BD2666" i="3"/>
  <c r="BD2667" i="3"/>
  <c r="BD2668" i="3"/>
  <c r="BD2669" i="3"/>
  <c r="BD2670" i="3"/>
  <c r="BD2671" i="3"/>
  <c r="BD2672" i="3"/>
  <c r="BD2673" i="3"/>
  <c r="BD2674" i="3"/>
  <c r="BD2675" i="3"/>
  <c r="BD2676" i="3"/>
  <c r="BD2677" i="3"/>
  <c r="BD2678" i="3"/>
  <c r="BD2679" i="3"/>
  <c r="BD2680" i="3"/>
  <c r="BD2681" i="3"/>
  <c r="BD2682" i="3"/>
  <c r="BD2683" i="3"/>
  <c r="BD2684" i="3"/>
  <c r="BD2685" i="3"/>
  <c r="BD2686" i="3"/>
  <c r="BD2687" i="3"/>
  <c r="BD2688" i="3"/>
  <c r="BD2689" i="3"/>
  <c r="BD2690" i="3"/>
  <c r="BD2691" i="3"/>
  <c r="BD2692" i="3"/>
  <c r="BD2693" i="3"/>
  <c r="BD2694" i="3"/>
  <c r="BD2695" i="3"/>
  <c r="BD2696" i="3"/>
  <c r="BD2697" i="3"/>
  <c r="BD2698" i="3"/>
  <c r="BD2699" i="3"/>
  <c r="BD2700" i="3"/>
  <c r="BD2701" i="3"/>
  <c r="BD2702" i="3"/>
  <c r="BD2703" i="3"/>
  <c r="BD2704" i="3"/>
  <c r="BD2705" i="3"/>
  <c r="BD2706" i="3"/>
  <c r="BD2707" i="3"/>
  <c r="BD2708" i="3"/>
  <c r="BD2709" i="3"/>
  <c r="BD2710" i="3"/>
  <c r="BD2711" i="3"/>
  <c r="BD2712" i="3"/>
  <c r="BD2713" i="3"/>
  <c r="BD2714" i="3"/>
  <c r="BD2715" i="3"/>
  <c r="BD2716" i="3"/>
  <c r="BD2717" i="3"/>
  <c r="BD2718" i="3"/>
  <c r="BD2719" i="3"/>
  <c r="BD2720" i="3"/>
  <c r="BD2721" i="3"/>
  <c r="BD2722" i="3"/>
  <c r="BD2723" i="3"/>
  <c r="BD2724" i="3"/>
  <c r="BD2725" i="3"/>
  <c r="BD2726" i="3"/>
  <c r="BD2727" i="3"/>
  <c r="BD2728" i="3"/>
  <c r="BD2729" i="3"/>
  <c r="BD2730" i="3"/>
  <c r="BD2731" i="3"/>
  <c r="BD2732" i="3"/>
  <c r="BD2733" i="3"/>
  <c r="BD2734" i="3"/>
  <c r="BD2735" i="3"/>
  <c r="BD2736" i="3"/>
  <c r="BD2737" i="3"/>
  <c r="BD2738" i="3"/>
  <c r="BD2739" i="3"/>
  <c r="BD2740" i="3"/>
  <c r="BD2741" i="3"/>
  <c r="BD2742" i="3"/>
  <c r="BD2743" i="3"/>
  <c r="BD2744" i="3"/>
  <c r="BD2745" i="3"/>
  <c r="BD2746" i="3"/>
  <c r="BD2747" i="3"/>
  <c r="BD2748" i="3"/>
  <c r="BD2749" i="3"/>
  <c r="BD2750" i="3"/>
  <c r="BD2751" i="3"/>
  <c r="BD2752" i="3"/>
  <c r="BD2753" i="3"/>
  <c r="BD2754" i="3"/>
  <c r="BD2755" i="3"/>
  <c r="BD2756" i="3"/>
  <c r="BD2757" i="3"/>
  <c r="BD2758" i="3"/>
  <c r="BD2759" i="3"/>
  <c r="BD2760" i="3"/>
  <c r="BD2761" i="3"/>
  <c r="BD2762" i="3"/>
  <c r="BD2763" i="3"/>
  <c r="BD2764" i="3"/>
  <c r="BD2765" i="3"/>
  <c r="BD2766" i="3"/>
  <c r="BD2767" i="3"/>
  <c r="BD2768" i="3"/>
  <c r="BD2769" i="3"/>
  <c r="BD2770" i="3"/>
  <c r="BD2771" i="3"/>
  <c r="BD2772" i="3"/>
  <c r="BD2773" i="3"/>
  <c r="BD2774" i="3"/>
  <c r="BD2775" i="3"/>
  <c r="BD2776" i="3"/>
  <c r="BD2777" i="3"/>
  <c r="BD2778" i="3"/>
  <c r="BD2779" i="3"/>
  <c r="BD2780" i="3"/>
  <c r="BD2781" i="3"/>
  <c r="BD2782" i="3"/>
  <c r="BD2783" i="3"/>
  <c r="BD2784" i="3"/>
  <c r="BD2785" i="3"/>
  <c r="BD2786" i="3"/>
  <c r="BD2787" i="3"/>
  <c r="BD2788" i="3"/>
  <c r="BD2789" i="3"/>
  <c r="BD2790" i="3"/>
  <c r="BD2791" i="3"/>
  <c r="BD2792" i="3"/>
  <c r="BD2793" i="3"/>
  <c r="BD2794" i="3"/>
  <c r="BD2795" i="3"/>
  <c r="BD2796" i="3"/>
  <c r="BD2797" i="3"/>
  <c r="BD2798" i="3"/>
  <c r="BD2799" i="3"/>
  <c r="BD2800" i="3"/>
  <c r="BD2801" i="3"/>
  <c r="BD2802" i="3"/>
  <c r="BD2803" i="3"/>
  <c r="BD2804" i="3"/>
  <c r="BD2805" i="3"/>
  <c r="BD2806" i="3"/>
  <c r="BD2807" i="3"/>
  <c r="BD2808" i="3"/>
  <c r="BD2809" i="3"/>
  <c r="BD2810" i="3"/>
  <c r="BD2811" i="3"/>
  <c r="BD2812" i="3"/>
  <c r="BD2813" i="3"/>
  <c r="BD2814" i="3"/>
  <c r="BD2815" i="3"/>
  <c r="BD2816" i="3"/>
  <c r="BD2817" i="3"/>
  <c r="BD2818" i="3"/>
  <c r="BD2819" i="3"/>
  <c r="BD2820" i="3"/>
  <c r="BD2821" i="3"/>
  <c r="BD2822" i="3"/>
  <c r="BD2823" i="3"/>
  <c r="BD2824" i="3"/>
  <c r="BD2825" i="3"/>
  <c r="BD2826" i="3"/>
  <c r="BD2827" i="3"/>
  <c r="BD2828" i="3"/>
  <c r="BD2829" i="3"/>
  <c r="BD2830" i="3"/>
  <c r="BD2831" i="3"/>
  <c r="BD2832" i="3"/>
  <c r="BD2833" i="3"/>
  <c r="BD2834" i="3"/>
  <c r="BD2835" i="3"/>
  <c r="BD2836" i="3"/>
  <c r="BD2837" i="3"/>
  <c r="BD2838" i="3"/>
  <c r="BD2839" i="3"/>
  <c r="BD2840" i="3"/>
  <c r="BD2841" i="3"/>
  <c r="BD2842" i="3"/>
  <c r="BD2843" i="3"/>
  <c r="BD2844" i="3"/>
  <c r="BD2845" i="3"/>
  <c r="BD2846" i="3"/>
  <c r="BD2847" i="3"/>
  <c r="BD2848" i="3"/>
  <c r="BD2849" i="3"/>
  <c r="BD2850" i="3"/>
  <c r="BD2851" i="3"/>
  <c r="BD2852" i="3"/>
  <c r="BD2853" i="3"/>
  <c r="BD2854" i="3"/>
  <c r="BD2855" i="3"/>
  <c r="BD2856" i="3"/>
  <c r="BD2857" i="3"/>
  <c r="BD2858" i="3"/>
  <c r="BD2859" i="3"/>
  <c r="BD2860" i="3"/>
  <c r="BD2861" i="3"/>
  <c r="BD2862" i="3"/>
  <c r="BD2863" i="3"/>
  <c r="BD2864" i="3"/>
  <c r="BD2865" i="3"/>
  <c r="BD2866" i="3"/>
  <c r="BD2867" i="3"/>
  <c r="BD2868" i="3"/>
  <c r="BD2869" i="3"/>
  <c r="BD2870" i="3"/>
  <c r="BD2871" i="3"/>
  <c r="BD2872" i="3"/>
  <c r="BD2873" i="3"/>
  <c r="BD2874" i="3"/>
  <c r="BD2875" i="3"/>
  <c r="BD2876" i="3"/>
  <c r="BD2877" i="3"/>
  <c r="BD2878" i="3"/>
  <c r="BD2879" i="3"/>
  <c r="BD2880" i="3"/>
  <c r="BD2881" i="3"/>
  <c r="BD2882" i="3"/>
  <c r="BD2883" i="3"/>
  <c r="BD2884" i="3"/>
  <c r="BD2885" i="3"/>
  <c r="BD2886" i="3"/>
  <c r="BD2887" i="3"/>
  <c r="BD2888" i="3"/>
  <c r="BD2889" i="3"/>
  <c r="BD2890" i="3"/>
  <c r="BD2891" i="3"/>
  <c r="BD2892" i="3"/>
  <c r="BD2893" i="3"/>
  <c r="BD2894" i="3"/>
  <c r="BD2895" i="3"/>
  <c r="BD2896" i="3"/>
  <c r="BD2897" i="3"/>
  <c r="BD2898" i="3"/>
  <c r="BD2899" i="3"/>
  <c r="BD2900" i="3"/>
  <c r="BD2901" i="3"/>
  <c r="BD2902" i="3"/>
  <c r="BD2903" i="3"/>
  <c r="BD2904" i="3"/>
  <c r="BD2905" i="3"/>
  <c r="BD2906" i="3"/>
  <c r="BD2907" i="3"/>
  <c r="BD2908" i="3"/>
  <c r="BD2909" i="3"/>
  <c r="BD2910" i="3"/>
  <c r="BD2911" i="3"/>
  <c r="BD2912" i="3"/>
  <c r="BD2913" i="3"/>
  <c r="BD2914" i="3"/>
  <c r="BD2915" i="3"/>
  <c r="BD2916" i="3"/>
  <c r="BD2917" i="3"/>
  <c r="BD2918" i="3"/>
  <c r="BD2919" i="3"/>
  <c r="BD2920" i="3"/>
  <c r="BD2921" i="3"/>
  <c r="BD2922" i="3"/>
  <c r="BD2923" i="3"/>
  <c r="BD2924" i="3"/>
  <c r="BD2925" i="3"/>
  <c r="BD2926" i="3"/>
  <c r="BD2927" i="3"/>
  <c r="BD2928" i="3"/>
  <c r="BD2929" i="3"/>
  <c r="BD2930" i="3"/>
  <c r="BD2931" i="3"/>
  <c r="BD2932" i="3"/>
  <c r="BD2933" i="3"/>
  <c r="BD2934" i="3"/>
  <c r="BD2935" i="3"/>
  <c r="BD2936" i="3"/>
  <c r="BD2937" i="3"/>
  <c r="BD2938" i="3"/>
  <c r="BD2939" i="3"/>
  <c r="BD2940" i="3"/>
  <c r="BD2941" i="3"/>
  <c r="BD2942" i="3"/>
  <c r="BD2943" i="3"/>
  <c r="BD2944" i="3"/>
  <c r="BD2945" i="3"/>
  <c r="BD2946" i="3"/>
  <c r="BD2947" i="3"/>
  <c r="BD2948" i="3"/>
  <c r="BD2949" i="3"/>
  <c r="BD2950" i="3"/>
  <c r="BD2951" i="3"/>
  <c r="BD2952" i="3"/>
  <c r="BD2953" i="3"/>
  <c r="BD2954" i="3"/>
  <c r="BD2955" i="3"/>
  <c r="BD2956" i="3"/>
  <c r="BD2957" i="3"/>
  <c r="BD2958" i="3"/>
  <c r="BD2959" i="3"/>
  <c r="BD2960" i="3"/>
  <c r="BD2961" i="3"/>
  <c r="BD2962" i="3"/>
  <c r="BD2963" i="3"/>
  <c r="BD2964" i="3"/>
  <c r="BD2965" i="3"/>
  <c r="BD2966" i="3"/>
  <c r="BD2967" i="3"/>
  <c r="BD2968" i="3"/>
  <c r="BD2969" i="3"/>
  <c r="BD2970" i="3"/>
  <c r="BD2971" i="3"/>
  <c r="BD2972" i="3"/>
  <c r="BD2973" i="3"/>
  <c r="BD2974" i="3"/>
  <c r="BD2975" i="3"/>
  <c r="BD2976" i="3"/>
  <c r="BD2977" i="3"/>
  <c r="BD2978" i="3"/>
  <c r="BD2979" i="3"/>
  <c r="BD2980" i="3"/>
  <c r="BD2981" i="3"/>
  <c r="BD2982" i="3"/>
  <c r="BD2983" i="3"/>
  <c r="BD2984" i="3"/>
  <c r="BD2985" i="3"/>
  <c r="BD2986" i="3"/>
  <c r="BD2987" i="3"/>
  <c r="BD2988" i="3"/>
  <c r="BD2989" i="3"/>
  <c r="BD2990" i="3"/>
  <c r="BD2991" i="3"/>
  <c r="BD2992" i="3"/>
  <c r="BD2993" i="3"/>
  <c r="BD2994" i="3"/>
  <c r="BD2995" i="3"/>
  <c r="BD2996" i="3"/>
  <c r="BD2997" i="3"/>
  <c r="BD2998" i="3"/>
  <c r="BD2999" i="3"/>
  <c r="BD3000" i="3"/>
  <c r="BD3001" i="3"/>
  <c r="BD3002" i="3"/>
  <c r="BD3003" i="3"/>
  <c r="BD3004" i="3"/>
  <c r="BD3005" i="3"/>
  <c r="BD3006" i="3"/>
  <c r="BD3007" i="3"/>
  <c r="BD3008" i="3"/>
  <c r="BD3009" i="3"/>
  <c r="BD3010" i="3"/>
  <c r="BD3011" i="3"/>
  <c r="BD3012" i="3"/>
  <c r="BD3013" i="3"/>
  <c r="BD3014" i="3"/>
  <c r="BD3015" i="3"/>
  <c r="BD3016" i="3"/>
  <c r="BD3017" i="3"/>
  <c r="BD3018" i="3"/>
  <c r="BD3019" i="3"/>
  <c r="BD3020" i="3"/>
  <c r="BD3021" i="3"/>
  <c r="BD3022" i="3"/>
  <c r="BD3023" i="3"/>
  <c r="BD3024" i="3"/>
  <c r="BD3025" i="3"/>
  <c r="BD3026" i="3"/>
  <c r="BD3027" i="3"/>
  <c r="BD3028" i="3"/>
  <c r="BD3029" i="3"/>
  <c r="BD3030" i="3"/>
  <c r="BD3031" i="3"/>
  <c r="BD3032" i="3"/>
  <c r="BD3033" i="3"/>
  <c r="BD3034" i="3"/>
  <c r="BD3035" i="3"/>
  <c r="BD3036" i="3"/>
  <c r="BD3037" i="3"/>
  <c r="BD3038" i="3"/>
  <c r="BD3039" i="3"/>
  <c r="BD3040" i="3"/>
  <c r="BD3041" i="3"/>
  <c r="BD3042" i="3"/>
  <c r="BD3043" i="3"/>
  <c r="BD3044" i="3"/>
  <c r="BD3045" i="3"/>
  <c r="BD3046" i="3"/>
  <c r="BD3047" i="3"/>
  <c r="BD3048" i="3"/>
  <c r="BD3049" i="3"/>
  <c r="BD3050" i="3"/>
  <c r="BD3051" i="3"/>
  <c r="BD3052" i="3"/>
  <c r="BD3053" i="3"/>
  <c r="BD3054" i="3"/>
  <c r="BD3055" i="3"/>
  <c r="BD3056" i="3"/>
  <c r="BD3057" i="3"/>
  <c r="BD3058" i="3"/>
  <c r="BD3059" i="3"/>
  <c r="BD3060" i="3"/>
  <c r="BD3061" i="3"/>
  <c r="BD3062" i="3"/>
  <c r="BD3063" i="3"/>
  <c r="BD3064" i="3"/>
  <c r="BD3065" i="3"/>
  <c r="BD3066" i="3"/>
  <c r="BD3067" i="3"/>
  <c r="BD3068" i="3"/>
  <c r="BD3069" i="3"/>
  <c r="BD3070" i="3"/>
  <c r="BD3071" i="3"/>
  <c r="BD3072" i="3"/>
  <c r="BD3073" i="3"/>
  <c r="BD3074" i="3"/>
  <c r="BD3075" i="3"/>
  <c r="BD3076" i="3"/>
  <c r="BD3077" i="3"/>
  <c r="BD3078" i="3"/>
  <c r="BD3079" i="3"/>
  <c r="BD3080" i="3"/>
  <c r="BD3081" i="3"/>
  <c r="BD3082" i="3"/>
  <c r="BD3083" i="3"/>
  <c r="BD3084" i="3"/>
  <c r="BD3085" i="3"/>
  <c r="BD3086" i="3"/>
  <c r="BD3087" i="3"/>
  <c r="BD3088" i="3"/>
  <c r="BD3089" i="3"/>
  <c r="BD3090" i="3"/>
  <c r="BD3091" i="3"/>
  <c r="BD3092" i="3"/>
  <c r="BD3093" i="3"/>
  <c r="BD3094" i="3"/>
  <c r="BD3095" i="3"/>
  <c r="BD3096" i="3"/>
  <c r="BD3097" i="3"/>
  <c r="BD3098" i="3"/>
  <c r="BD3099" i="3"/>
  <c r="BD3100" i="3"/>
  <c r="BD3101" i="3"/>
  <c r="BD3102" i="3"/>
  <c r="BD3103" i="3"/>
  <c r="BD3104" i="3"/>
  <c r="BD3105" i="3"/>
  <c r="BD3106" i="3"/>
  <c r="BD3107" i="3"/>
  <c r="BD3108" i="3"/>
  <c r="BD3109" i="3"/>
  <c r="BD3110" i="3"/>
  <c r="BD3111" i="3"/>
  <c r="BD3112" i="3"/>
  <c r="BD3113" i="3"/>
  <c r="BD3114" i="3"/>
  <c r="BD3115" i="3"/>
  <c r="BD3116" i="3"/>
  <c r="BD3117" i="3"/>
  <c r="BD3118" i="3"/>
  <c r="BD3119" i="3"/>
  <c r="BD3120" i="3"/>
  <c r="BD3121" i="3"/>
  <c r="BD3122" i="3"/>
  <c r="BD3123" i="3"/>
  <c r="BD3124" i="3"/>
  <c r="BD3125" i="3"/>
  <c r="BD3126" i="3"/>
  <c r="BD3127" i="3"/>
  <c r="BD3128" i="3"/>
  <c r="BD3129" i="3"/>
  <c r="BD3130" i="3"/>
  <c r="BD3131" i="3"/>
  <c r="BD3132" i="3"/>
  <c r="BD3133" i="3"/>
  <c r="BD3134" i="3"/>
  <c r="BD3135" i="3"/>
  <c r="BD3136" i="3"/>
  <c r="BD3137" i="3"/>
  <c r="BD3138" i="3"/>
  <c r="BD3139" i="3"/>
  <c r="BD3140" i="3"/>
  <c r="BD3141" i="3"/>
  <c r="BD3142" i="3"/>
  <c r="BD3143" i="3"/>
  <c r="BD3144" i="3"/>
  <c r="BD3145" i="3"/>
  <c r="BD3146" i="3"/>
  <c r="BD3147" i="3"/>
  <c r="BD3148" i="3"/>
  <c r="BD3149" i="3"/>
  <c r="BD3150" i="3"/>
  <c r="BD3151" i="3"/>
  <c r="BD3152" i="3"/>
  <c r="BD3153" i="3"/>
  <c r="BD3154" i="3"/>
  <c r="BD3155" i="3"/>
  <c r="BD3156" i="3"/>
  <c r="BD3157" i="3"/>
  <c r="BD3158" i="3"/>
  <c r="BD3159" i="3"/>
  <c r="BD3160" i="3"/>
  <c r="BD3161" i="3"/>
  <c r="BD3162" i="3"/>
  <c r="BD3163" i="3"/>
  <c r="BD3164" i="3"/>
  <c r="BD3165" i="3"/>
  <c r="BD3166" i="3"/>
  <c r="BD3167" i="3"/>
  <c r="BD3168" i="3"/>
  <c r="BD3169" i="3"/>
  <c r="BD3170" i="3"/>
  <c r="BD3171" i="3"/>
  <c r="BD3172" i="3"/>
  <c r="BD3173" i="3"/>
  <c r="BD3174" i="3"/>
  <c r="BD3175" i="3"/>
  <c r="BD3176" i="3"/>
  <c r="BD3177" i="3"/>
  <c r="BD3178" i="3"/>
  <c r="BD3179" i="3"/>
  <c r="BD3180" i="3"/>
  <c r="BD3181" i="3"/>
  <c r="BD3182" i="3"/>
  <c r="BD3183" i="3"/>
  <c r="BD3184" i="3"/>
  <c r="BD3185" i="3"/>
  <c r="BD3186" i="3"/>
  <c r="BD3187" i="3"/>
  <c r="BD3188" i="3"/>
  <c r="BD3189" i="3"/>
  <c r="BD3190" i="3"/>
  <c r="BD3191" i="3"/>
  <c r="BD3192" i="3"/>
  <c r="BD3193" i="3"/>
  <c r="BD3194" i="3"/>
  <c r="BD3195" i="3"/>
  <c r="BD3196" i="3"/>
  <c r="BD3197" i="3"/>
  <c r="BD3198" i="3"/>
  <c r="BD3199" i="3"/>
  <c r="BD3200" i="3"/>
  <c r="BD3201" i="3"/>
  <c r="BD3202" i="3"/>
  <c r="BD3203" i="3"/>
  <c r="BD3204" i="3"/>
  <c r="BD3205" i="3"/>
  <c r="BD3206" i="3"/>
  <c r="BD3207" i="3"/>
  <c r="BD3208" i="3"/>
  <c r="BD3209" i="3"/>
  <c r="BD3210" i="3"/>
  <c r="BD3211" i="3"/>
  <c r="BD3212" i="3"/>
  <c r="BD3213" i="3"/>
  <c r="BD3214" i="3"/>
  <c r="BD3215" i="3"/>
  <c r="BD3216" i="3"/>
  <c r="BD3217" i="3"/>
  <c r="BD3218" i="3"/>
  <c r="BD3219" i="3"/>
  <c r="BD3220" i="3"/>
  <c r="BD3221" i="3"/>
  <c r="BD3222" i="3"/>
  <c r="BD3223" i="3"/>
  <c r="BD3224" i="3"/>
  <c r="BD3225" i="3"/>
  <c r="BD3226" i="3"/>
  <c r="BD3227" i="3"/>
  <c r="BD3228" i="3"/>
  <c r="BD3229" i="3"/>
  <c r="BD3230" i="3"/>
  <c r="BD3231" i="3"/>
  <c r="BD3232" i="3"/>
  <c r="BD3233" i="3"/>
  <c r="BD3234" i="3"/>
  <c r="BD3235" i="3"/>
  <c r="BD3236" i="3"/>
  <c r="BD3237" i="3"/>
  <c r="BD3238" i="3"/>
  <c r="BD3239" i="3"/>
  <c r="BD3240" i="3"/>
  <c r="BD3241" i="3"/>
  <c r="BD3242" i="3"/>
  <c r="BD3243" i="3"/>
  <c r="BD3244" i="3"/>
  <c r="BD3245" i="3"/>
  <c r="BD3246" i="3"/>
  <c r="BD3247" i="3"/>
  <c r="BD3248" i="3"/>
  <c r="BD3249" i="3"/>
  <c r="BD3250" i="3"/>
  <c r="BD3251" i="3"/>
  <c r="BD3252" i="3"/>
  <c r="BD3253" i="3"/>
  <c r="BD3254" i="3"/>
  <c r="BD3255" i="3"/>
  <c r="BD3256" i="3"/>
  <c r="BD3257" i="3"/>
  <c r="BD3258" i="3"/>
  <c r="BD3259" i="3"/>
  <c r="BD3260" i="3"/>
  <c r="BD3261" i="3"/>
  <c r="BD3262" i="3"/>
  <c r="BD3263" i="3"/>
  <c r="BD3264" i="3"/>
  <c r="BD3265" i="3"/>
  <c r="BD3266" i="3"/>
  <c r="BD3267" i="3"/>
  <c r="BD3268" i="3"/>
  <c r="BD3269" i="3"/>
  <c r="BD3270" i="3"/>
  <c r="BD3271" i="3"/>
  <c r="BD3272" i="3"/>
  <c r="BD3273" i="3"/>
  <c r="BD3274" i="3"/>
  <c r="BD3275" i="3"/>
  <c r="BD3276" i="3"/>
  <c r="BD3277" i="3"/>
  <c r="BD3278" i="3"/>
  <c r="BD3279" i="3"/>
  <c r="BD3280" i="3"/>
  <c r="BD3281" i="3"/>
  <c r="BD3282" i="3"/>
  <c r="BD3283" i="3"/>
  <c r="BD3284" i="3"/>
  <c r="BD3285" i="3"/>
  <c r="BD3286" i="3"/>
  <c r="BD3287" i="3"/>
  <c r="BD3288" i="3"/>
  <c r="BD3289" i="3"/>
  <c r="BD3290" i="3"/>
  <c r="BD3291" i="3"/>
  <c r="BD3292" i="3"/>
  <c r="BD3293" i="3"/>
  <c r="BD3294" i="3"/>
  <c r="BD3295" i="3"/>
  <c r="BD3296" i="3"/>
  <c r="BD3297" i="3"/>
  <c r="BD3298" i="3"/>
  <c r="BD3299" i="3"/>
  <c r="BD3300" i="3"/>
  <c r="BD3301" i="3"/>
  <c r="BD3302" i="3"/>
  <c r="BD3303" i="3"/>
  <c r="BD3304" i="3"/>
  <c r="BD3305" i="3"/>
  <c r="BD3306" i="3"/>
  <c r="BD3307" i="3"/>
  <c r="BD3308" i="3"/>
  <c r="BD3309" i="3"/>
  <c r="BD3310" i="3"/>
  <c r="BD3311" i="3"/>
  <c r="BD3312" i="3"/>
  <c r="BD3313" i="3"/>
  <c r="BD3314" i="3"/>
  <c r="BD3315" i="3"/>
  <c r="BD3316" i="3"/>
  <c r="BD3317" i="3"/>
  <c r="BD3318" i="3"/>
  <c r="BD3319" i="3"/>
  <c r="BD3320" i="3"/>
  <c r="BD3321" i="3"/>
  <c r="BD3322" i="3"/>
  <c r="BD3323" i="3"/>
  <c r="BD3324" i="3"/>
  <c r="BD3325" i="3"/>
  <c r="BD3326" i="3"/>
  <c r="BD3327" i="3"/>
  <c r="BD3328" i="3"/>
  <c r="BD3329" i="3"/>
  <c r="BD3330" i="3"/>
  <c r="BD3331" i="3"/>
  <c r="BD3332" i="3"/>
  <c r="BD3333" i="3"/>
  <c r="BD3334" i="3"/>
  <c r="BD3335" i="3"/>
  <c r="BD3336" i="3"/>
  <c r="BD3337" i="3"/>
  <c r="BD3338" i="3"/>
  <c r="BD3339" i="3"/>
  <c r="BD3340" i="3"/>
  <c r="BD3341" i="3"/>
  <c r="BD3342" i="3"/>
  <c r="BD3343" i="3"/>
  <c r="BD3344" i="3"/>
  <c r="BD3345" i="3"/>
  <c r="BD3346" i="3"/>
  <c r="BD3347" i="3"/>
  <c r="BD3348" i="3"/>
  <c r="BD3349" i="3"/>
  <c r="BD3350" i="3"/>
  <c r="BD3351" i="3"/>
  <c r="BD3352" i="3"/>
  <c r="BD3353" i="3"/>
  <c r="BD3354" i="3"/>
  <c r="BD3355" i="3"/>
  <c r="BD3356" i="3"/>
  <c r="BD3357" i="3"/>
  <c r="BD3358" i="3"/>
  <c r="BD3359" i="3"/>
  <c r="BD3360" i="3"/>
  <c r="BD3361" i="3"/>
  <c r="BD3362" i="3"/>
  <c r="BD3363" i="3"/>
  <c r="BD3364" i="3"/>
  <c r="BD3365" i="3"/>
  <c r="BD3366" i="3"/>
  <c r="BD3367" i="3"/>
  <c r="BD3368" i="3"/>
  <c r="BD3369" i="3"/>
  <c r="BD3370" i="3"/>
  <c r="BD3371" i="3"/>
  <c r="BD3372" i="3"/>
  <c r="BD3373" i="3"/>
  <c r="BD3374" i="3"/>
  <c r="BD3375" i="3"/>
  <c r="BD3376" i="3"/>
  <c r="BD3377" i="3"/>
  <c r="BD3378" i="3"/>
  <c r="BD3379" i="3"/>
  <c r="BD3380" i="3"/>
  <c r="BD3381" i="3"/>
  <c r="BD3382" i="3"/>
  <c r="BD3383" i="3"/>
  <c r="BD3384" i="3"/>
  <c r="BD3385" i="3"/>
  <c r="BD3386" i="3"/>
  <c r="BD3387" i="3"/>
  <c r="BD3388" i="3"/>
  <c r="BD3389" i="3"/>
  <c r="BD3390" i="3"/>
  <c r="BD3391" i="3"/>
  <c r="BD3392" i="3"/>
  <c r="BD3393" i="3"/>
  <c r="BD3394" i="3"/>
  <c r="BD3395" i="3"/>
  <c r="BD3396" i="3"/>
  <c r="BD3397" i="3"/>
  <c r="BD3398" i="3"/>
  <c r="BD3399" i="3"/>
  <c r="BD3400" i="3"/>
  <c r="BD3401" i="3"/>
  <c r="BD3402" i="3"/>
  <c r="BD3403" i="3"/>
  <c r="BD3404" i="3"/>
  <c r="BD3405" i="3"/>
  <c r="BD3406" i="3"/>
  <c r="BD3407" i="3"/>
  <c r="BD3408" i="3"/>
  <c r="BD3409" i="3"/>
  <c r="BD3410" i="3"/>
  <c r="BD3411" i="3"/>
  <c r="BD3412" i="3"/>
  <c r="BD3413" i="3"/>
  <c r="BD3414" i="3"/>
  <c r="BD3415" i="3"/>
  <c r="BD3416" i="3"/>
  <c r="BD3417" i="3"/>
  <c r="BD3418" i="3"/>
  <c r="BD3419" i="3"/>
  <c r="BD3420" i="3"/>
  <c r="BD3421" i="3"/>
  <c r="BD3422" i="3"/>
  <c r="BD3423" i="3"/>
  <c r="BD3424" i="3"/>
  <c r="BD3425" i="3"/>
  <c r="BD3426" i="3"/>
  <c r="BD3427" i="3"/>
  <c r="BD3428" i="3"/>
  <c r="BD3429" i="3"/>
  <c r="BD3430" i="3"/>
  <c r="BD3431" i="3"/>
  <c r="BD3432" i="3"/>
  <c r="BD3433" i="3"/>
  <c r="BD3434" i="3"/>
  <c r="BD3435" i="3"/>
  <c r="BD3436" i="3"/>
  <c r="BD3437" i="3"/>
  <c r="BD3438" i="3"/>
  <c r="BD3439" i="3"/>
  <c r="BD3440" i="3"/>
  <c r="BD3441" i="3"/>
  <c r="BD3442" i="3"/>
  <c r="BD3443" i="3"/>
  <c r="BD3444" i="3"/>
  <c r="BD3445" i="3"/>
  <c r="BD3446" i="3"/>
  <c r="BD3447" i="3"/>
  <c r="BD3448" i="3"/>
  <c r="BD3449" i="3"/>
  <c r="BD3450" i="3"/>
  <c r="BD3451" i="3"/>
  <c r="BD3452" i="3"/>
  <c r="BD3453" i="3"/>
  <c r="BD3454" i="3"/>
  <c r="BD3455" i="3"/>
  <c r="BD3456" i="3"/>
  <c r="BD3457" i="3"/>
  <c r="BD3458" i="3"/>
  <c r="BD3459" i="3"/>
  <c r="BD3460" i="3"/>
  <c r="BD3461" i="3"/>
  <c r="BD3462" i="3"/>
  <c r="BD3463" i="3"/>
  <c r="BD3464" i="3"/>
  <c r="BD3465" i="3"/>
  <c r="BD3466" i="3"/>
  <c r="BD3467" i="3"/>
  <c r="BD3468" i="3"/>
  <c r="BD3469" i="3"/>
  <c r="BD3470" i="3"/>
  <c r="BD3471" i="3"/>
  <c r="BD3472" i="3"/>
  <c r="BD3473" i="3"/>
  <c r="BD3474" i="3"/>
  <c r="BD3475" i="3"/>
  <c r="BD3476" i="3"/>
  <c r="BD3477" i="3"/>
  <c r="BD3478" i="3"/>
  <c r="BD3479" i="3"/>
  <c r="BD3480" i="3"/>
  <c r="BD3481" i="3"/>
  <c r="BD3482" i="3"/>
  <c r="BD3483" i="3"/>
  <c r="BD3484" i="3"/>
  <c r="BD3485" i="3"/>
  <c r="BD3486" i="3"/>
  <c r="BD3487" i="3"/>
  <c r="BD3488" i="3"/>
  <c r="BD3489" i="3"/>
  <c r="BD3490" i="3"/>
  <c r="BD3491" i="3"/>
  <c r="BD3492" i="3"/>
  <c r="BD3493" i="3"/>
  <c r="BD3494" i="3"/>
  <c r="BD3495" i="3"/>
  <c r="BD3496" i="3"/>
  <c r="BD3497" i="3"/>
  <c r="BD3498" i="3"/>
  <c r="BD3499" i="3"/>
  <c r="BD3500" i="3"/>
  <c r="BD3501" i="3"/>
  <c r="BD3502" i="3"/>
  <c r="BD3503" i="3"/>
  <c r="BD3504" i="3"/>
  <c r="BD3505" i="3"/>
  <c r="BD3506" i="3"/>
  <c r="BD3507" i="3"/>
  <c r="BD3508" i="3"/>
  <c r="BD3509" i="3"/>
  <c r="BD3510" i="3"/>
  <c r="BD3511" i="3"/>
  <c r="BD3512" i="3"/>
  <c r="BD3513" i="3"/>
  <c r="BD3514" i="3"/>
  <c r="BD3515" i="3"/>
  <c r="BD3516" i="3"/>
  <c r="BD3517" i="3"/>
  <c r="BD3518" i="3"/>
  <c r="BD3519" i="3"/>
  <c r="BD3520" i="3"/>
  <c r="BD3521" i="3"/>
  <c r="BD3522" i="3"/>
  <c r="BD3523" i="3"/>
  <c r="BD3524" i="3"/>
  <c r="BD3525" i="3"/>
  <c r="BD3526" i="3"/>
  <c r="BD3527" i="3"/>
  <c r="BD3528" i="3"/>
  <c r="BD3529" i="3"/>
  <c r="BD3530" i="3"/>
  <c r="BD3531" i="3"/>
  <c r="BD3532" i="3"/>
  <c r="BD3533" i="3"/>
  <c r="BD3534" i="3"/>
  <c r="BD3535" i="3"/>
  <c r="BD3536" i="3"/>
  <c r="BD3537" i="3"/>
  <c r="BD3538" i="3"/>
  <c r="BD3539" i="3"/>
  <c r="BD3540" i="3"/>
  <c r="BD3541" i="3"/>
  <c r="BD3542" i="3"/>
  <c r="BD3543" i="3"/>
  <c r="BD3544" i="3"/>
  <c r="BD3545" i="3"/>
  <c r="BD3546" i="3"/>
  <c r="BD3547" i="3"/>
  <c r="BD3548" i="3"/>
  <c r="BD3549" i="3"/>
  <c r="BD3550" i="3"/>
  <c r="BD3551" i="3"/>
  <c r="BD3552" i="3"/>
  <c r="BD3553" i="3"/>
  <c r="BD3554" i="3"/>
  <c r="BD3555" i="3"/>
  <c r="BD3556" i="3"/>
  <c r="BD3557" i="3"/>
  <c r="BD3558" i="3"/>
  <c r="BD3559" i="3"/>
  <c r="BD3560" i="3"/>
  <c r="BD3561" i="3"/>
  <c r="BD3562" i="3"/>
  <c r="BD3563" i="3"/>
  <c r="BD3564" i="3"/>
  <c r="BD3565" i="3"/>
  <c r="BD3566" i="3"/>
  <c r="BD3567" i="3"/>
  <c r="BD3568" i="3"/>
  <c r="BD3569" i="3"/>
  <c r="BD3570" i="3"/>
  <c r="BD3571" i="3"/>
  <c r="BD3572" i="3"/>
  <c r="BD3573" i="3"/>
  <c r="BD3574" i="3"/>
  <c r="BD3575" i="3"/>
  <c r="BD3576" i="3"/>
  <c r="BD3577" i="3"/>
  <c r="BD3578" i="3"/>
  <c r="BD3579" i="3"/>
  <c r="BD3580" i="3"/>
  <c r="BD3581" i="3"/>
  <c r="BD3582" i="3"/>
  <c r="BD3583" i="3"/>
  <c r="BD3584" i="3"/>
  <c r="BD3585" i="3"/>
  <c r="BD3586" i="3"/>
  <c r="BD3587" i="3"/>
  <c r="BD3588" i="3"/>
  <c r="BD3589" i="3"/>
  <c r="BD3590" i="3"/>
  <c r="BD3591" i="3"/>
  <c r="BD3592" i="3"/>
  <c r="BD3593" i="3"/>
  <c r="BD3594" i="3"/>
  <c r="BD3595" i="3"/>
  <c r="BD3596" i="3"/>
  <c r="BD3597" i="3"/>
  <c r="BD3598" i="3"/>
  <c r="BD3599" i="3"/>
  <c r="BD3600" i="3"/>
  <c r="BD3601" i="3"/>
  <c r="BD3602" i="3"/>
  <c r="BD3603" i="3"/>
  <c r="BD3604" i="3"/>
  <c r="BD3605" i="3"/>
  <c r="BD3606" i="3"/>
  <c r="BD3607" i="3"/>
  <c r="BD3608" i="3"/>
  <c r="BD3609" i="3"/>
  <c r="BD3610" i="3"/>
  <c r="BD3611" i="3"/>
  <c r="BD3612" i="3"/>
  <c r="BD3613" i="3"/>
  <c r="BD3614" i="3"/>
  <c r="BD3615" i="3"/>
  <c r="BD3616" i="3"/>
  <c r="BD3617" i="3"/>
  <c r="BD3618" i="3"/>
  <c r="BD3619" i="3"/>
  <c r="BD3620" i="3"/>
  <c r="BD3621" i="3"/>
  <c r="BD3622" i="3"/>
  <c r="BD3623" i="3"/>
  <c r="BD3624" i="3"/>
  <c r="BD3625" i="3"/>
  <c r="BD3626" i="3"/>
  <c r="BD3627" i="3"/>
  <c r="BD3628" i="3"/>
  <c r="BD3629" i="3"/>
  <c r="BD3630" i="3"/>
  <c r="BD3631" i="3"/>
  <c r="BD3632" i="3"/>
  <c r="BD3633" i="3"/>
  <c r="BD3634" i="3"/>
  <c r="BD3635" i="3"/>
  <c r="BD3636" i="3"/>
  <c r="BD3637" i="3"/>
  <c r="BD3638" i="3"/>
  <c r="BD3639" i="3"/>
  <c r="BD3640" i="3"/>
  <c r="BD3641" i="3"/>
  <c r="BD3642" i="3"/>
  <c r="BD3643" i="3"/>
  <c r="BD3644" i="3"/>
  <c r="BD3645" i="3"/>
  <c r="BD3646" i="3"/>
  <c r="BD3647" i="3"/>
  <c r="BD3648" i="3"/>
  <c r="BD3649" i="3"/>
  <c r="BD3650" i="3"/>
  <c r="BD3651" i="3"/>
  <c r="BD3652" i="3"/>
  <c r="BD3653" i="3"/>
  <c r="BD3654" i="3"/>
  <c r="BD3655" i="3"/>
  <c r="BD3656" i="3"/>
  <c r="BD3657" i="3"/>
  <c r="BD3658" i="3"/>
  <c r="BD3659" i="3"/>
  <c r="BD3660" i="3"/>
  <c r="BD3661" i="3"/>
  <c r="BD3662" i="3"/>
  <c r="BD3663" i="3"/>
  <c r="BD3664" i="3"/>
  <c r="BD3665" i="3"/>
  <c r="BD3666" i="3"/>
  <c r="BD3667" i="3"/>
  <c r="BD3668" i="3"/>
  <c r="BD3669" i="3"/>
  <c r="BD3670" i="3"/>
  <c r="BD3671" i="3"/>
  <c r="BD3672" i="3"/>
  <c r="BD3673" i="3"/>
  <c r="BD3674" i="3"/>
  <c r="BD3675" i="3"/>
  <c r="BD3676" i="3"/>
  <c r="BD3677" i="3"/>
  <c r="BD3678" i="3"/>
  <c r="BD3679" i="3"/>
  <c r="BD3680" i="3"/>
  <c r="BD3681" i="3"/>
  <c r="BD3682" i="3"/>
  <c r="BD3683" i="3"/>
  <c r="BD3684" i="3"/>
  <c r="BD3685" i="3"/>
  <c r="BD3686" i="3"/>
  <c r="BD3687" i="3"/>
  <c r="BD3688" i="3"/>
  <c r="BD3689" i="3"/>
  <c r="BD3690" i="3"/>
  <c r="BD3691" i="3"/>
  <c r="BD3692" i="3"/>
  <c r="BD3693" i="3"/>
  <c r="BD3694" i="3"/>
  <c r="BD3695" i="3"/>
  <c r="BD3696" i="3"/>
  <c r="BD3697" i="3"/>
  <c r="BD3698" i="3"/>
  <c r="BD3699" i="3"/>
  <c r="BD3700" i="3"/>
  <c r="BD3701" i="3"/>
  <c r="BD3702" i="3"/>
  <c r="BD3703" i="3"/>
  <c r="BD3704" i="3"/>
  <c r="BD3705" i="3"/>
  <c r="BD3706" i="3"/>
  <c r="BD3707" i="3"/>
  <c r="BD3708" i="3"/>
  <c r="BD3709" i="3"/>
  <c r="BD3710" i="3"/>
  <c r="BD3711" i="3"/>
  <c r="BD3712" i="3"/>
  <c r="BD3713" i="3"/>
  <c r="BD3714" i="3"/>
  <c r="BD3715" i="3"/>
  <c r="BD3716" i="3"/>
  <c r="BD3717" i="3"/>
  <c r="BD3718" i="3"/>
  <c r="BD3719" i="3"/>
  <c r="BD3720" i="3"/>
  <c r="BD3721" i="3"/>
  <c r="BD3722" i="3"/>
  <c r="BD3723" i="3"/>
  <c r="BD3724" i="3"/>
  <c r="BD3725" i="3"/>
  <c r="BD3726" i="3"/>
  <c r="BD3727" i="3"/>
  <c r="BD3728" i="3"/>
  <c r="BD3729" i="3"/>
  <c r="BD3730" i="3"/>
  <c r="BD3731" i="3"/>
  <c r="BD3732" i="3"/>
  <c r="BD3733" i="3"/>
  <c r="BD3734" i="3"/>
  <c r="BD3735" i="3"/>
  <c r="BD3736" i="3"/>
  <c r="BD3737" i="3"/>
  <c r="BD3738" i="3"/>
  <c r="BD3739" i="3"/>
  <c r="BD3740" i="3"/>
  <c r="BD3741" i="3"/>
  <c r="BD3742" i="3"/>
  <c r="BD3743" i="3"/>
  <c r="BD3744" i="3"/>
  <c r="BD3745" i="3"/>
  <c r="BD3746" i="3"/>
  <c r="BD3747" i="3"/>
  <c r="BD3748" i="3"/>
  <c r="BD3749" i="3"/>
  <c r="BD3750" i="3"/>
  <c r="BD3751" i="3"/>
  <c r="BD3752" i="3"/>
  <c r="BD3753" i="3"/>
  <c r="BD3754" i="3"/>
  <c r="BD3755" i="3"/>
  <c r="BD3756" i="3"/>
  <c r="BD3757" i="3"/>
  <c r="BD3758" i="3"/>
  <c r="BD3759" i="3"/>
  <c r="BD3760" i="3"/>
  <c r="BD3761" i="3"/>
  <c r="BD3762" i="3"/>
  <c r="BD3763" i="3"/>
  <c r="BD3764" i="3"/>
  <c r="BD3765" i="3"/>
  <c r="BD3766" i="3"/>
  <c r="BD3767" i="3"/>
  <c r="BD3768" i="3"/>
  <c r="BD3769" i="3"/>
  <c r="BD3770" i="3"/>
  <c r="BD3771" i="3"/>
  <c r="BD3772" i="3"/>
  <c r="BD3773" i="3"/>
  <c r="BD3774" i="3"/>
  <c r="BD3775" i="3"/>
  <c r="BD3776" i="3"/>
  <c r="BD3777" i="3"/>
  <c r="BD3778" i="3"/>
  <c r="BD3779" i="3"/>
  <c r="BD3780" i="3"/>
  <c r="BD3781" i="3"/>
  <c r="BD3782" i="3"/>
  <c r="BD3783" i="3"/>
  <c r="BD3784" i="3"/>
  <c r="BD3785" i="3"/>
  <c r="BD3786" i="3"/>
  <c r="BD3787" i="3"/>
  <c r="BD3788" i="3"/>
  <c r="BD3789" i="3"/>
  <c r="BD3790" i="3"/>
  <c r="BD3791" i="3"/>
  <c r="BD3792" i="3"/>
  <c r="BD3793" i="3"/>
  <c r="BD3794" i="3"/>
  <c r="BD3795" i="3"/>
  <c r="BD3796" i="3"/>
  <c r="BD3797" i="3"/>
  <c r="BD3798" i="3"/>
  <c r="BD3799" i="3"/>
  <c r="BD3800" i="3"/>
  <c r="BD3801" i="3"/>
  <c r="BD3802" i="3"/>
  <c r="BD3803" i="3"/>
  <c r="BD3804" i="3"/>
  <c r="BD3805" i="3"/>
  <c r="BD3806" i="3"/>
  <c r="BD3807" i="3"/>
  <c r="BD3808" i="3"/>
  <c r="BD3809" i="3"/>
  <c r="BD3810" i="3"/>
  <c r="BD3811" i="3"/>
  <c r="BD3812" i="3"/>
  <c r="BD3813" i="3"/>
  <c r="BD3814" i="3"/>
  <c r="BD3815" i="3"/>
  <c r="BD3816" i="3"/>
  <c r="BD3817" i="3"/>
  <c r="BD3818" i="3"/>
  <c r="BD3819" i="3"/>
  <c r="BD3820" i="3"/>
  <c r="BD3821" i="3"/>
  <c r="BD3822" i="3"/>
  <c r="BD3823" i="3"/>
  <c r="BD3824" i="3"/>
  <c r="BD3825" i="3"/>
  <c r="BD3826" i="3"/>
  <c r="BD3827" i="3"/>
  <c r="BD3828" i="3"/>
  <c r="BD3829" i="3"/>
  <c r="BD3830" i="3"/>
  <c r="BD3831" i="3"/>
  <c r="BD3832" i="3"/>
  <c r="BD3833" i="3"/>
  <c r="BD3834" i="3"/>
  <c r="BD3835" i="3"/>
  <c r="BD3836" i="3"/>
  <c r="BD3837" i="3"/>
  <c r="BD3838" i="3"/>
  <c r="BD3839" i="3"/>
  <c r="BD3840" i="3"/>
  <c r="BD3841" i="3"/>
  <c r="BD3842" i="3"/>
  <c r="BD3843" i="3"/>
  <c r="BD3844" i="3"/>
  <c r="BD3845" i="3"/>
  <c r="BD3846" i="3"/>
  <c r="BD3847" i="3"/>
  <c r="BD3848" i="3"/>
  <c r="BD3849" i="3"/>
  <c r="BD3850" i="3"/>
  <c r="BD3851" i="3"/>
  <c r="BD3852" i="3"/>
  <c r="BD3853" i="3"/>
  <c r="BD3854" i="3"/>
  <c r="BD3855" i="3"/>
  <c r="BD3856" i="3"/>
  <c r="BD3857" i="3"/>
  <c r="BD3858" i="3"/>
  <c r="BD3859" i="3"/>
  <c r="BD3860" i="3"/>
  <c r="BD3861" i="3"/>
  <c r="BD3862" i="3"/>
  <c r="BD3863" i="3"/>
  <c r="BD3864" i="3"/>
  <c r="BD3865" i="3"/>
  <c r="BD3866" i="3"/>
  <c r="BD3867" i="3"/>
  <c r="BD3868" i="3"/>
  <c r="BD3869" i="3"/>
  <c r="BD1573" i="3"/>
  <c r="AA1575" i="3"/>
  <c r="AD1575" i="3" s="1"/>
  <c r="AA1576" i="3"/>
  <c r="AD1576" i="3" s="1"/>
  <c r="AA1577" i="3"/>
  <c r="AD1577" i="3" s="1"/>
  <c r="AA1578" i="3"/>
  <c r="AD1578" i="3" s="1"/>
  <c r="AA1579" i="3"/>
  <c r="AD1579" i="3" s="1"/>
  <c r="AA1580" i="3"/>
  <c r="AD1580" i="3" s="1"/>
  <c r="AA1581" i="3"/>
  <c r="AD1581" i="3" s="1"/>
  <c r="AA1582" i="3"/>
  <c r="AD1582" i="3" s="1"/>
  <c r="AA1583" i="3"/>
  <c r="AD1583" i="3" s="1"/>
  <c r="AA1584" i="3"/>
  <c r="AD1584" i="3" s="1"/>
  <c r="AA1585" i="3"/>
  <c r="AD1585" i="3" s="1"/>
  <c r="AA1586" i="3"/>
  <c r="AD1586" i="3" s="1"/>
  <c r="AA1587" i="3"/>
  <c r="AD1587" i="3" s="1"/>
  <c r="AA1588" i="3"/>
  <c r="AD1588" i="3" s="1"/>
  <c r="AA1589" i="3"/>
  <c r="AD1589" i="3" s="1"/>
  <c r="AA1590" i="3"/>
  <c r="AD1590" i="3" s="1"/>
  <c r="AA1591" i="3"/>
  <c r="AD1591" i="3" s="1"/>
  <c r="AA1592" i="3"/>
  <c r="AD1592" i="3" s="1"/>
  <c r="AA1593" i="3"/>
  <c r="AD1593" i="3" s="1"/>
  <c r="AA1594" i="3"/>
  <c r="AD1594" i="3" s="1"/>
  <c r="AA1595" i="3"/>
  <c r="AD1595" i="3" s="1"/>
  <c r="AA1596" i="3"/>
  <c r="AD1596" i="3" s="1"/>
  <c r="AA1597" i="3"/>
  <c r="AD1597" i="3" s="1"/>
  <c r="AA1598" i="3"/>
  <c r="AD1598" i="3" s="1"/>
  <c r="AA1599" i="3"/>
  <c r="AD1599" i="3" s="1"/>
  <c r="AA1600" i="3"/>
  <c r="AD1600" i="3" s="1"/>
  <c r="AA1601" i="3"/>
  <c r="AD1601" i="3" s="1"/>
  <c r="AA1602" i="3"/>
  <c r="AD1602" i="3" s="1"/>
  <c r="AA1603" i="3"/>
  <c r="AD1603" i="3" s="1"/>
  <c r="AA1604" i="3"/>
  <c r="AD1604" i="3" s="1"/>
  <c r="AA1605" i="3"/>
  <c r="AD1605" i="3" s="1"/>
  <c r="AA1606" i="3"/>
  <c r="AD1606" i="3" s="1"/>
  <c r="AA1607" i="3"/>
  <c r="AD1607" i="3" s="1"/>
  <c r="AA1608" i="3"/>
  <c r="AD1608" i="3" s="1"/>
  <c r="AA1609" i="3"/>
  <c r="AD1609" i="3" s="1"/>
  <c r="AA1610" i="3"/>
  <c r="AD1610" i="3" s="1"/>
  <c r="AA1611" i="3"/>
  <c r="AD1611" i="3" s="1"/>
  <c r="AA1612" i="3"/>
  <c r="AD1612" i="3" s="1"/>
  <c r="AA1613" i="3"/>
  <c r="AD1613" i="3" s="1"/>
  <c r="AA1614" i="3"/>
  <c r="AD1614" i="3" s="1"/>
  <c r="AA1615" i="3"/>
  <c r="AD1615" i="3" s="1"/>
  <c r="AA1616" i="3"/>
  <c r="AD1616" i="3" s="1"/>
  <c r="AA1617" i="3"/>
  <c r="AD1617" i="3" s="1"/>
  <c r="AA1618" i="3"/>
  <c r="AD1618" i="3" s="1"/>
  <c r="AA1619" i="3"/>
  <c r="AD1619" i="3" s="1"/>
  <c r="AA1620" i="3"/>
  <c r="AD1620" i="3" s="1"/>
  <c r="AA1621" i="3"/>
  <c r="AD1621" i="3" s="1"/>
  <c r="AA1622" i="3"/>
  <c r="AD1622" i="3" s="1"/>
  <c r="AA1623" i="3"/>
  <c r="AD1623" i="3" s="1"/>
  <c r="AA1624" i="3"/>
  <c r="AD1624" i="3" s="1"/>
  <c r="AA1625" i="3"/>
  <c r="AD1625" i="3" s="1"/>
  <c r="AA1626" i="3"/>
  <c r="AD1626" i="3" s="1"/>
  <c r="AA1627" i="3"/>
  <c r="AD1627" i="3" s="1"/>
  <c r="AA1628" i="3"/>
  <c r="AD1628" i="3" s="1"/>
  <c r="AA1629" i="3"/>
  <c r="AD1629" i="3" s="1"/>
  <c r="AA1630" i="3"/>
  <c r="AD1630" i="3" s="1"/>
  <c r="AA1631" i="3"/>
  <c r="AD1631" i="3" s="1"/>
  <c r="AA1632" i="3"/>
  <c r="AD1632" i="3" s="1"/>
  <c r="AA1633" i="3"/>
  <c r="AD1633" i="3" s="1"/>
  <c r="AA1634" i="3"/>
  <c r="AD1634" i="3" s="1"/>
  <c r="AA1635" i="3"/>
  <c r="AD1635" i="3" s="1"/>
  <c r="AA1636" i="3"/>
  <c r="AD1636" i="3" s="1"/>
  <c r="AA1637" i="3"/>
  <c r="AD1637" i="3" s="1"/>
  <c r="AA1638" i="3"/>
  <c r="AD1638" i="3" s="1"/>
  <c r="AA1639" i="3"/>
  <c r="AD1639" i="3" s="1"/>
  <c r="AA1640" i="3"/>
  <c r="AD1640" i="3" s="1"/>
  <c r="AA1641" i="3"/>
  <c r="AD1641" i="3" s="1"/>
  <c r="AA1642" i="3"/>
  <c r="AD1642" i="3" s="1"/>
  <c r="AA1643" i="3"/>
  <c r="AD1643" i="3" s="1"/>
  <c r="AA1644" i="3"/>
  <c r="AD1644" i="3" s="1"/>
  <c r="AA1645" i="3"/>
  <c r="AD1645" i="3" s="1"/>
  <c r="AA1646" i="3"/>
  <c r="AD1646" i="3" s="1"/>
  <c r="AA1647" i="3"/>
  <c r="AD1647" i="3" s="1"/>
  <c r="AA1648" i="3"/>
  <c r="AD1648" i="3" s="1"/>
  <c r="AA1649" i="3"/>
  <c r="AD1649" i="3" s="1"/>
  <c r="AA1650" i="3"/>
  <c r="AD1650" i="3" s="1"/>
  <c r="AA1651" i="3"/>
  <c r="AD1651" i="3" s="1"/>
  <c r="AA1652" i="3"/>
  <c r="AD1652" i="3" s="1"/>
  <c r="AA1653" i="3"/>
  <c r="AD1653" i="3" s="1"/>
  <c r="AA1654" i="3"/>
  <c r="AD1654" i="3" s="1"/>
  <c r="AA1655" i="3"/>
  <c r="AD1655" i="3" s="1"/>
  <c r="AA1656" i="3"/>
  <c r="AD1656" i="3" s="1"/>
  <c r="AA1657" i="3"/>
  <c r="AD1657" i="3" s="1"/>
  <c r="AA1658" i="3"/>
  <c r="AD1658" i="3" s="1"/>
  <c r="AA1659" i="3"/>
  <c r="AD1659" i="3" s="1"/>
  <c r="AA1660" i="3"/>
  <c r="AD1660" i="3" s="1"/>
  <c r="AA1661" i="3"/>
  <c r="AD1661" i="3" s="1"/>
  <c r="AA1662" i="3"/>
  <c r="AD1662" i="3" s="1"/>
  <c r="AA1663" i="3"/>
  <c r="AD1663" i="3" s="1"/>
  <c r="AA1664" i="3"/>
  <c r="AD1664" i="3" s="1"/>
  <c r="AA1665" i="3"/>
  <c r="AD1665" i="3" s="1"/>
  <c r="AA1666" i="3"/>
  <c r="AD1666" i="3" s="1"/>
  <c r="AA1667" i="3"/>
  <c r="AD1667" i="3" s="1"/>
  <c r="AA1668" i="3"/>
  <c r="AD1668" i="3" s="1"/>
  <c r="AA1669" i="3"/>
  <c r="AD1669" i="3" s="1"/>
  <c r="AA1670" i="3"/>
  <c r="AD1670" i="3" s="1"/>
  <c r="AA1671" i="3"/>
  <c r="AD1671" i="3" s="1"/>
  <c r="AA1672" i="3"/>
  <c r="AD1672" i="3" s="1"/>
  <c r="AA1673" i="3"/>
  <c r="AD1673" i="3" s="1"/>
  <c r="AA1674" i="3"/>
  <c r="AD1674" i="3" s="1"/>
  <c r="AA1675" i="3"/>
  <c r="AD1675" i="3" s="1"/>
  <c r="AA1676" i="3"/>
  <c r="AD1676" i="3" s="1"/>
  <c r="AA1677" i="3"/>
  <c r="AD1677" i="3" s="1"/>
  <c r="AA1678" i="3"/>
  <c r="AD1678" i="3" s="1"/>
  <c r="AA1679" i="3"/>
  <c r="AD1679" i="3" s="1"/>
  <c r="AA1680" i="3"/>
  <c r="AD1680" i="3" s="1"/>
  <c r="AA1681" i="3"/>
  <c r="AD1681" i="3" s="1"/>
  <c r="AA1682" i="3"/>
  <c r="AD1682" i="3" s="1"/>
  <c r="AA1683" i="3"/>
  <c r="AD1683" i="3" s="1"/>
  <c r="AA1684" i="3"/>
  <c r="AD1684" i="3" s="1"/>
  <c r="AA1685" i="3"/>
  <c r="AD1685" i="3" s="1"/>
  <c r="AA1686" i="3"/>
  <c r="AD1686" i="3" s="1"/>
  <c r="AA1687" i="3"/>
  <c r="AD1687" i="3" s="1"/>
  <c r="AA1688" i="3"/>
  <c r="AD1688" i="3" s="1"/>
  <c r="AA1689" i="3"/>
  <c r="AD1689" i="3" s="1"/>
  <c r="AA1690" i="3"/>
  <c r="AD1690" i="3" s="1"/>
  <c r="AA1691" i="3"/>
  <c r="AD1691" i="3" s="1"/>
  <c r="AA1692" i="3"/>
  <c r="AD1692" i="3" s="1"/>
  <c r="AA1693" i="3"/>
  <c r="AD1693" i="3" s="1"/>
  <c r="AA1694" i="3"/>
  <c r="AD1694" i="3" s="1"/>
  <c r="AA1695" i="3"/>
  <c r="AD1695" i="3" s="1"/>
  <c r="AA1696" i="3"/>
  <c r="AD1696" i="3" s="1"/>
  <c r="AA1697" i="3"/>
  <c r="AD1697" i="3" s="1"/>
  <c r="AA1698" i="3"/>
  <c r="AD1698" i="3" s="1"/>
  <c r="AA1699" i="3"/>
  <c r="AD1699" i="3" s="1"/>
  <c r="AA1700" i="3"/>
  <c r="AD1700" i="3" s="1"/>
  <c r="AA1701" i="3"/>
  <c r="AD1701" i="3" s="1"/>
  <c r="AA1702" i="3"/>
  <c r="AD1702" i="3" s="1"/>
  <c r="AA1703" i="3"/>
  <c r="AD1703" i="3" s="1"/>
  <c r="AA1704" i="3"/>
  <c r="AD1704" i="3" s="1"/>
  <c r="AA1705" i="3"/>
  <c r="AD1705" i="3" s="1"/>
  <c r="AA1706" i="3"/>
  <c r="AD1706" i="3" s="1"/>
  <c r="AA1707" i="3"/>
  <c r="AD1707" i="3" s="1"/>
  <c r="AA1708" i="3"/>
  <c r="AD1708" i="3" s="1"/>
  <c r="AA1709" i="3"/>
  <c r="AD1709" i="3" s="1"/>
  <c r="AA1710" i="3"/>
  <c r="AD1710" i="3" s="1"/>
  <c r="AA1711" i="3"/>
  <c r="AD1711" i="3" s="1"/>
  <c r="AA1712" i="3"/>
  <c r="AD1712" i="3" s="1"/>
  <c r="AA1713" i="3"/>
  <c r="AD1713" i="3" s="1"/>
  <c r="AA1714" i="3"/>
  <c r="AD1714" i="3" s="1"/>
  <c r="AA1715" i="3"/>
  <c r="AD1715" i="3" s="1"/>
  <c r="AA1716" i="3"/>
  <c r="AD1716" i="3" s="1"/>
  <c r="AA1717" i="3"/>
  <c r="AD1717" i="3" s="1"/>
  <c r="AA1718" i="3"/>
  <c r="AD1718" i="3" s="1"/>
  <c r="AA1719" i="3"/>
  <c r="AD1719" i="3" s="1"/>
  <c r="AA1720" i="3"/>
  <c r="AD1720" i="3" s="1"/>
  <c r="AA1721" i="3"/>
  <c r="AD1721" i="3" s="1"/>
  <c r="AA1722" i="3"/>
  <c r="AD1722" i="3" s="1"/>
  <c r="AA1723" i="3"/>
  <c r="AD1723" i="3" s="1"/>
  <c r="AA1724" i="3"/>
  <c r="AD1724" i="3" s="1"/>
  <c r="AA1725" i="3"/>
  <c r="AD1725" i="3" s="1"/>
  <c r="AA1726" i="3"/>
  <c r="AD1726" i="3" s="1"/>
  <c r="AA1727" i="3"/>
  <c r="AD1727" i="3" s="1"/>
  <c r="AA1728" i="3"/>
  <c r="AD1728" i="3" s="1"/>
  <c r="AA1729" i="3"/>
  <c r="AD1729" i="3" s="1"/>
  <c r="AA1730" i="3"/>
  <c r="AD1730" i="3" s="1"/>
  <c r="AA1731" i="3"/>
  <c r="AD1731" i="3" s="1"/>
  <c r="AA1732" i="3"/>
  <c r="AD1732" i="3" s="1"/>
  <c r="AA1733" i="3"/>
  <c r="AD1733" i="3" s="1"/>
  <c r="AA1734" i="3"/>
  <c r="AD1734" i="3" s="1"/>
  <c r="AA1735" i="3"/>
  <c r="AD1735" i="3" s="1"/>
  <c r="AA1736" i="3"/>
  <c r="AD1736" i="3" s="1"/>
  <c r="AA1737" i="3"/>
  <c r="AD1737" i="3" s="1"/>
  <c r="AA1738" i="3"/>
  <c r="AD1738" i="3" s="1"/>
  <c r="AA1739" i="3"/>
  <c r="AD1739" i="3" s="1"/>
  <c r="AA1740" i="3"/>
  <c r="AD1740" i="3" s="1"/>
  <c r="AA1741" i="3"/>
  <c r="AD1741" i="3" s="1"/>
  <c r="AA1742" i="3"/>
  <c r="AD1742" i="3" s="1"/>
  <c r="AA1743" i="3"/>
  <c r="AD1743" i="3" s="1"/>
  <c r="AA1744" i="3"/>
  <c r="AD1744" i="3" s="1"/>
  <c r="AA1745" i="3"/>
  <c r="AD1745" i="3" s="1"/>
  <c r="AA1746" i="3"/>
  <c r="AD1746" i="3" s="1"/>
  <c r="AA1747" i="3"/>
  <c r="AD1747" i="3" s="1"/>
  <c r="AA1748" i="3"/>
  <c r="AD1748" i="3" s="1"/>
  <c r="AA1749" i="3"/>
  <c r="AD1749" i="3" s="1"/>
  <c r="AA1750" i="3"/>
  <c r="AD1750" i="3" s="1"/>
  <c r="AA1751" i="3"/>
  <c r="AD1751" i="3" s="1"/>
  <c r="AA1752" i="3"/>
  <c r="AD1752" i="3" s="1"/>
  <c r="AA1753" i="3"/>
  <c r="AD1753" i="3" s="1"/>
  <c r="AA1754" i="3"/>
  <c r="AD1754" i="3" s="1"/>
  <c r="AA1755" i="3"/>
  <c r="AD1755" i="3" s="1"/>
  <c r="AA1756" i="3"/>
  <c r="AD1756" i="3" s="1"/>
  <c r="AA1757" i="3"/>
  <c r="AD1757" i="3" s="1"/>
  <c r="AA1758" i="3"/>
  <c r="AD1758" i="3" s="1"/>
  <c r="AA1759" i="3"/>
  <c r="AD1759" i="3" s="1"/>
  <c r="AA1760" i="3"/>
  <c r="AD1760" i="3" s="1"/>
  <c r="AA1761" i="3"/>
  <c r="AD1761" i="3" s="1"/>
  <c r="AA1762" i="3"/>
  <c r="AD1762" i="3" s="1"/>
  <c r="AA1763" i="3"/>
  <c r="AD1763" i="3" s="1"/>
  <c r="AA1764" i="3"/>
  <c r="AD1764" i="3" s="1"/>
  <c r="AA1765" i="3"/>
  <c r="AD1765" i="3" s="1"/>
  <c r="AA1766" i="3"/>
  <c r="AD1766" i="3" s="1"/>
  <c r="AA1767" i="3"/>
  <c r="AD1767" i="3" s="1"/>
  <c r="AA1768" i="3"/>
  <c r="AD1768" i="3" s="1"/>
  <c r="AA1769" i="3"/>
  <c r="AD1769" i="3" s="1"/>
  <c r="AA1770" i="3"/>
  <c r="AD1770" i="3" s="1"/>
  <c r="AA1771" i="3"/>
  <c r="AD1771" i="3" s="1"/>
  <c r="AA1772" i="3"/>
  <c r="AD1772" i="3" s="1"/>
  <c r="AA1773" i="3"/>
  <c r="AD1773" i="3" s="1"/>
  <c r="AA1774" i="3"/>
  <c r="AD1774" i="3" s="1"/>
  <c r="AA1775" i="3"/>
  <c r="AD1775" i="3" s="1"/>
  <c r="AA1776" i="3"/>
  <c r="AD1776" i="3" s="1"/>
  <c r="AA1777" i="3"/>
  <c r="AD1777" i="3" s="1"/>
  <c r="AA1778" i="3"/>
  <c r="AD1778" i="3" s="1"/>
  <c r="AA1779" i="3"/>
  <c r="AD1779" i="3" s="1"/>
  <c r="AA1780" i="3"/>
  <c r="AD1780" i="3" s="1"/>
  <c r="AA1781" i="3"/>
  <c r="AD1781" i="3" s="1"/>
  <c r="AA1782" i="3"/>
  <c r="AD1782" i="3" s="1"/>
  <c r="AA1783" i="3"/>
  <c r="AD1783" i="3" s="1"/>
  <c r="AA1784" i="3"/>
  <c r="AD1784" i="3" s="1"/>
  <c r="AA1785" i="3"/>
  <c r="AD1785" i="3" s="1"/>
  <c r="AA1786" i="3"/>
  <c r="AD1786" i="3" s="1"/>
  <c r="AA1787" i="3"/>
  <c r="AD1787" i="3" s="1"/>
  <c r="AA1788" i="3"/>
  <c r="AD1788" i="3" s="1"/>
  <c r="AA1789" i="3"/>
  <c r="AD1789" i="3" s="1"/>
  <c r="AA1790" i="3"/>
  <c r="AD1790" i="3" s="1"/>
  <c r="AA1791" i="3"/>
  <c r="AD1791" i="3" s="1"/>
  <c r="AA1792" i="3"/>
  <c r="AD1792" i="3" s="1"/>
  <c r="AA1793" i="3"/>
  <c r="AD1793" i="3" s="1"/>
  <c r="AA1794" i="3"/>
  <c r="AD1794" i="3" s="1"/>
  <c r="AA1795" i="3"/>
  <c r="AD1795" i="3" s="1"/>
  <c r="AA1796" i="3"/>
  <c r="AD1796" i="3" s="1"/>
  <c r="AA1797" i="3"/>
  <c r="AD1797" i="3" s="1"/>
  <c r="AA1798" i="3"/>
  <c r="AD1798" i="3" s="1"/>
  <c r="AA1799" i="3"/>
  <c r="AD1799" i="3" s="1"/>
  <c r="AA1800" i="3"/>
  <c r="AD1800" i="3" s="1"/>
  <c r="AA1801" i="3"/>
  <c r="AD1801" i="3" s="1"/>
  <c r="AA1802" i="3"/>
  <c r="AD1802" i="3" s="1"/>
  <c r="AA1803" i="3"/>
  <c r="AD1803" i="3" s="1"/>
  <c r="AA1804" i="3"/>
  <c r="AD1804" i="3" s="1"/>
  <c r="AA1805" i="3"/>
  <c r="AD1805" i="3" s="1"/>
  <c r="AA1806" i="3"/>
  <c r="AD1806" i="3" s="1"/>
  <c r="AA1807" i="3"/>
  <c r="AD1807" i="3" s="1"/>
  <c r="AA1808" i="3"/>
  <c r="AD1808" i="3" s="1"/>
  <c r="AA1809" i="3"/>
  <c r="AD1809" i="3" s="1"/>
  <c r="AA1810" i="3"/>
  <c r="AD1810" i="3" s="1"/>
  <c r="AA1811" i="3"/>
  <c r="AD1811" i="3" s="1"/>
  <c r="AA1812" i="3"/>
  <c r="AD1812" i="3" s="1"/>
  <c r="AA1813" i="3"/>
  <c r="AD1813" i="3" s="1"/>
  <c r="AA1814" i="3"/>
  <c r="AD1814" i="3" s="1"/>
  <c r="AA1815" i="3"/>
  <c r="AD1815" i="3" s="1"/>
  <c r="AA1816" i="3"/>
  <c r="AD1816" i="3" s="1"/>
  <c r="AA1817" i="3"/>
  <c r="AD1817" i="3" s="1"/>
  <c r="AA1818" i="3"/>
  <c r="AD1818" i="3" s="1"/>
  <c r="AA1819" i="3"/>
  <c r="AD1819" i="3" s="1"/>
  <c r="AA1820" i="3"/>
  <c r="AD1820" i="3" s="1"/>
  <c r="AA1821" i="3"/>
  <c r="AD1821" i="3" s="1"/>
  <c r="AA1822" i="3"/>
  <c r="AD1822" i="3" s="1"/>
  <c r="AA1823" i="3"/>
  <c r="AD1823" i="3" s="1"/>
  <c r="AA1824" i="3"/>
  <c r="AD1824" i="3" s="1"/>
  <c r="AA1825" i="3"/>
  <c r="AD1825" i="3" s="1"/>
  <c r="AA1826" i="3"/>
  <c r="AD1826" i="3" s="1"/>
  <c r="AA1827" i="3"/>
  <c r="AD1827" i="3" s="1"/>
  <c r="AA1828" i="3"/>
  <c r="AD1828" i="3" s="1"/>
  <c r="AA1829" i="3"/>
  <c r="AD1829" i="3" s="1"/>
  <c r="AA1830" i="3"/>
  <c r="AD1830" i="3" s="1"/>
  <c r="AA1831" i="3"/>
  <c r="AD1831" i="3" s="1"/>
  <c r="AA1832" i="3"/>
  <c r="AD1832" i="3" s="1"/>
  <c r="AA1833" i="3"/>
  <c r="AD1833" i="3" s="1"/>
  <c r="AA1834" i="3"/>
  <c r="AD1834" i="3" s="1"/>
  <c r="AA1835" i="3"/>
  <c r="AD1835" i="3" s="1"/>
  <c r="AA1836" i="3"/>
  <c r="AD1836" i="3" s="1"/>
  <c r="AA1837" i="3"/>
  <c r="AD1837" i="3" s="1"/>
  <c r="AA1838" i="3"/>
  <c r="AD1838" i="3" s="1"/>
  <c r="AA1839" i="3"/>
  <c r="AD1839" i="3" s="1"/>
  <c r="AA1840" i="3"/>
  <c r="AD1840" i="3" s="1"/>
  <c r="AA1841" i="3"/>
  <c r="AD1841" i="3" s="1"/>
  <c r="AA1842" i="3"/>
  <c r="AD1842" i="3" s="1"/>
  <c r="AA1843" i="3"/>
  <c r="AD1843" i="3" s="1"/>
  <c r="AA1844" i="3"/>
  <c r="AD1844" i="3" s="1"/>
  <c r="AA1845" i="3"/>
  <c r="AD1845" i="3" s="1"/>
  <c r="AA1846" i="3"/>
  <c r="AD1846" i="3" s="1"/>
  <c r="AA1847" i="3"/>
  <c r="AD1847" i="3" s="1"/>
  <c r="AA1848" i="3"/>
  <c r="AD1848" i="3" s="1"/>
  <c r="AA1849" i="3"/>
  <c r="AD1849" i="3" s="1"/>
  <c r="AA1850" i="3"/>
  <c r="AD1850" i="3" s="1"/>
  <c r="AA1851" i="3"/>
  <c r="AD1851" i="3" s="1"/>
  <c r="AA1852" i="3"/>
  <c r="AD1852" i="3" s="1"/>
  <c r="AA1853" i="3"/>
  <c r="AD1853" i="3" s="1"/>
  <c r="AA1854" i="3"/>
  <c r="AD1854" i="3" s="1"/>
  <c r="AA1855" i="3"/>
  <c r="AD1855" i="3" s="1"/>
  <c r="AA1856" i="3"/>
  <c r="AD1856" i="3" s="1"/>
  <c r="AA1857" i="3"/>
  <c r="AD1857" i="3" s="1"/>
  <c r="AA1858" i="3"/>
  <c r="AD1858" i="3" s="1"/>
  <c r="AA1859" i="3"/>
  <c r="AD1859" i="3" s="1"/>
  <c r="AA1860" i="3"/>
  <c r="AD1860" i="3" s="1"/>
  <c r="AA1861" i="3"/>
  <c r="AD1861" i="3" s="1"/>
  <c r="AA1862" i="3"/>
  <c r="AD1862" i="3" s="1"/>
  <c r="AA1863" i="3"/>
  <c r="AD1863" i="3" s="1"/>
  <c r="AA1864" i="3"/>
  <c r="AD1864" i="3" s="1"/>
  <c r="AA1865" i="3"/>
  <c r="AD1865" i="3" s="1"/>
  <c r="AA1866" i="3"/>
  <c r="AD1866" i="3" s="1"/>
  <c r="AA1867" i="3"/>
  <c r="AD1867" i="3" s="1"/>
  <c r="AA1868" i="3"/>
  <c r="AD1868" i="3" s="1"/>
  <c r="AA1869" i="3"/>
  <c r="AD1869" i="3" s="1"/>
  <c r="AA1870" i="3"/>
  <c r="AD1870" i="3" s="1"/>
  <c r="AA1871" i="3"/>
  <c r="AD1871" i="3" s="1"/>
  <c r="AA1872" i="3"/>
  <c r="AD1872" i="3" s="1"/>
  <c r="AA1873" i="3"/>
  <c r="AD1873" i="3" s="1"/>
  <c r="AA1874" i="3"/>
  <c r="AD1874" i="3" s="1"/>
  <c r="AA1875" i="3"/>
  <c r="AD1875" i="3" s="1"/>
  <c r="AA1876" i="3"/>
  <c r="AD1876" i="3" s="1"/>
  <c r="AA1877" i="3"/>
  <c r="AD1877" i="3" s="1"/>
  <c r="AA1878" i="3"/>
  <c r="AD1878" i="3" s="1"/>
  <c r="AA1879" i="3"/>
  <c r="AD1879" i="3" s="1"/>
  <c r="AA1880" i="3"/>
  <c r="AD1880" i="3" s="1"/>
  <c r="AA1881" i="3"/>
  <c r="AD1881" i="3" s="1"/>
  <c r="AA1882" i="3"/>
  <c r="AD1882" i="3" s="1"/>
  <c r="AA1883" i="3"/>
  <c r="AD1883" i="3" s="1"/>
  <c r="AA1884" i="3"/>
  <c r="AD1884" i="3" s="1"/>
  <c r="AA1885" i="3"/>
  <c r="AD1885" i="3" s="1"/>
  <c r="AA1886" i="3"/>
  <c r="AD1886" i="3" s="1"/>
  <c r="AA1887" i="3"/>
  <c r="AD1887" i="3" s="1"/>
  <c r="AA1888" i="3"/>
  <c r="AD1888" i="3" s="1"/>
  <c r="AA1889" i="3"/>
  <c r="AD1889" i="3" s="1"/>
  <c r="AA1890" i="3"/>
  <c r="AD1890" i="3" s="1"/>
  <c r="AA1891" i="3"/>
  <c r="AD1891" i="3" s="1"/>
  <c r="AA1892" i="3"/>
  <c r="AD1892" i="3" s="1"/>
  <c r="AA1893" i="3"/>
  <c r="AD1893" i="3" s="1"/>
  <c r="AA1894" i="3"/>
  <c r="AD1894" i="3" s="1"/>
  <c r="AA1895" i="3"/>
  <c r="AD1895" i="3" s="1"/>
  <c r="AA1896" i="3"/>
  <c r="AD1896" i="3" s="1"/>
  <c r="AA1897" i="3"/>
  <c r="AD1897" i="3" s="1"/>
  <c r="AA1898" i="3"/>
  <c r="AD1898" i="3" s="1"/>
  <c r="AA1899" i="3"/>
  <c r="AD1899" i="3" s="1"/>
  <c r="AA1900" i="3"/>
  <c r="AD1900" i="3" s="1"/>
  <c r="AA1901" i="3"/>
  <c r="AD1901" i="3" s="1"/>
  <c r="AA1902" i="3"/>
  <c r="AD1902" i="3" s="1"/>
  <c r="AA1903" i="3"/>
  <c r="AD1903" i="3" s="1"/>
  <c r="AA1904" i="3"/>
  <c r="AD1904" i="3" s="1"/>
  <c r="AA1905" i="3"/>
  <c r="AD1905" i="3" s="1"/>
  <c r="AA1906" i="3"/>
  <c r="AD1906" i="3" s="1"/>
  <c r="AA1907" i="3"/>
  <c r="AD1907" i="3" s="1"/>
  <c r="AA1908" i="3"/>
  <c r="AD1908" i="3" s="1"/>
  <c r="AA1909" i="3"/>
  <c r="AD1909" i="3" s="1"/>
  <c r="AA1910" i="3"/>
  <c r="AD1910" i="3" s="1"/>
  <c r="AA1911" i="3"/>
  <c r="AD1911" i="3" s="1"/>
  <c r="AA1912" i="3"/>
  <c r="AD1912" i="3" s="1"/>
  <c r="AA1913" i="3"/>
  <c r="AD1913" i="3" s="1"/>
  <c r="AA1914" i="3"/>
  <c r="AD1914" i="3" s="1"/>
  <c r="AA1915" i="3"/>
  <c r="AD1915" i="3" s="1"/>
  <c r="AA1916" i="3"/>
  <c r="AD1916" i="3" s="1"/>
  <c r="AA1917" i="3"/>
  <c r="AD1917" i="3" s="1"/>
  <c r="AA1918" i="3"/>
  <c r="AD1918" i="3" s="1"/>
  <c r="AA1919" i="3"/>
  <c r="AD1919" i="3" s="1"/>
  <c r="AA1920" i="3"/>
  <c r="AD1920" i="3" s="1"/>
  <c r="AA1921" i="3"/>
  <c r="AD1921" i="3" s="1"/>
  <c r="AA1922" i="3"/>
  <c r="AD1922" i="3" s="1"/>
  <c r="AA1923" i="3"/>
  <c r="AD1923" i="3" s="1"/>
  <c r="AA1924" i="3"/>
  <c r="AD1924" i="3" s="1"/>
  <c r="AA1925" i="3"/>
  <c r="AD1925" i="3" s="1"/>
  <c r="AA1926" i="3"/>
  <c r="AD1926" i="3" s="1"/>
  <c r="AA1927" i="3"/>
  <c r="AD1927" i="3" s="1"/>
  <c r="AA1928" i="3"/>
  <c r="AD1928" i="3" s="1"/>
  <c r="AA1929" i="3"/>
  <c r="AD1929" i="3" s="1"/>
  <c r="AA1930" i="3"/>
  <c r="AD1930" i="3" s="1"/>
  <c r="AA1931" i="3"/>
  <c r="AD1931" i="3" s="1"/>
  <c r="AA1932" i="3"/>
  <c r="AD1932" i="3" s="1"/>
  <c r="AA1933" i="3"/>
  <c r="AD1933" i="3" s="1"/>
  <c r="AA1934" i="3"/>
  <c r="AD1934" i="3" s="1"/>
  <c r="AA1935" i="3"/>
  <c r="AD1935" i="3" s="1"/>
  <c r="AA1936" i="3"/>
  <c r="AD1936" i="3" s="1"/>
  <c r="AA1937" i="3"/>
  <c r="AD1937" i="3" s="1"/>
  <c r="AA1938" i="3"/>
  <c r="AD1938" i="3" s="1"/>
  <c r="AA1939" i="3"/>
  <c r="AD1939" i="3" s="1"/>
  <c r="AA1940" i="3"/>
  <c r="AD1940" i="3" s="1"/>
  <c r="AA1941" i="3"/>
  <c r="AD1941" i="3" s="1"/>
  <c r="AA1942" i="3"/>
  <c r="AD1942" i="3" s="1"/>
  <c r="AA1943" i="3"/>
  <c r="AD1943" i="3" s="1"/>
  <c r="AA1944" i="3"/>
  <c r="AD1944" i="3" s="1"/>
  <c r="AA1945" i="3"/>
  <c r="AD1945" i="3" s="1"/>
  <c r="AA1946" i="3"/>
  <c r="AD1946" i="3" s="1"/>
  <c r="AA1947" i="3"/>
  <c r="AD1947" i="3" s="1"/>
  <c r="AA1948" i="3"/>
  <c r="AD1948" i="3" s="1"/>
  <c r="AA1949" i="3"/>
  <c r="AD1949" i="3" s="1"/>
  <c r="AA1950" i="3"/>
  <c r="AD1950" i="3" s="1"/>
  <c r="AA1951" i="3"/>
  <c r="AD1951" i="3" s="1"/>
  <c r="AA1952" i="3"/>
  <c r="AD1952" i="3" s="1"/>
  <c r="AA1953" i="3"/>
  <c r="AD1953" i="3" s="1"/>
  <c r="AA1954" i="3"/>
  <c r="AD1954" i="3" s="1"/>
  <c r="AA1955" i="3"/>
  <c r="AD1955" i="3" s="1"/>
  <c r="AA1956" i="3"/>
  <c r="AD1956" i="3" s="1"/>
  <c r="AA1957" i="3"/>
  <c r="AD1957" i="3" s="1"/>
  <c r="AA1958" i="3"/>
  <c r="AD1958" i="3" s="1"/>
  <c r="AA1959" i="3"/>
  <c r="AD1959" i="3" s="1"/>
  <c r="AA1960" i="3"/>
  <c r="AD1960" i="3" s="1"/>
  <c r="AA1961" i="3"/>
  <c r="AD1961" i="3" s="1"/>
  <c r="AA1962" i="3"/>
  <c r="AD1962" i="3" s="1"/>
  <c r="AA1963" i="3"/>
  <c r="AD1963" i="3" s="1"/>
  <c r="AA1964" i="3"/>
  <c r="AD1964" i="3" s="1"/>
  <c r="AA1965" i="3"/>
  <c r="AD1965" i="3" s="1"/>
  <c r="AA1966" i="3"/>
  <c r="AD1966" i="3" s="1"/>
  <c r="AA1967" i="3"/>
  <c r="AD1967" i="3" s="1"/>
  <c r="AA1968" i="3"/>
  <c r="AD1968" i="3" s="1"/>
  <c r="AA1969" i="3"/>
  <c r="AD1969" i="3" s="1"/>
  <c r="AA1970" i="3"/>
  <c r="AD1970" i="3" s="1"/>
  <c r="AA1971" i="3"/>
  <c r="AD1971" i="3" s="1"/>
  <c r="AA1972" i="3"/>
  <c r="AD1972" i="3" s="1"/>
  <c r="AA1973" i="3"/>
  <c r="AD1973" i="3" s="1"/>
  <c r="AA1974" i="3"/>
  <c r="AD1974" i="3" s="1"/>
  <c r="AA1975" i="3"/>
  <c r="AD1975" i="3" s="1"/>
  <c r="AA1976" i="3"/>
  <c r="AD1976" i="3" s="1"/>
  <c r="AA1977" i="3"/>
  <c r="AD1977" i="3" s="1"/>
  <c r="AA1978" i="3"/>
  <c r="AD1978" i="3" s="1"/>
  <c r="AA1979" i="3"/>
  <c r="AD1979" i="3" s="1"/>
  <c r="AA1980" i="3"/>
  <c r="AD1980" i="3" s="1"/>
  <c r="AA1981" i="3"/>
  <c r="AD1981" i="3" s="1"/>
  <c r="AA1982" i="3"/>
  <c r="AD1982" i="3" s="1"/>
  <c r="AA1983" i="3"/>
  <c r="AD1983" i="3" s="1"/>
  <c r="AA1984" i="3"/>
  <c r="AD1984" i="3" s="1"/>
  <c r="AA1985" i="3"/>
  <c r="AD1985" i="3" s="1"/>
  <c r="AA1986" i="3"/>
  <c r="AD1986" i="3" s="1"/>
  <c r="AA1987" i="3"/>
  <c r="AD1987" i="3" s="1"/>
  <c r="AA1988" i="3"/>
  <c r="AD1988" i="3" s="1"/>
  <c r="AA1989" i="3"/>
  <c r="AD1989" i="3" s="1"/>
  <c r="AA1990" i="3"/>
  <c r="AD1990" i="3" s="1"/>
  <c r="AA1991" i="3"/>
  <c r="AD1991" i="3" s="1"/>
  <c r="AA1992" i="3"/>
  <c r="AD1992" i="3" s="1"/>
  <c r="AA1993" i="3"/>
  <c r="AD1993" i="3" s="1"/>
  <c r="AA1994" i="3"/>
  <c r="AD1994" i="3" s="1"/>
  <c r="AA1995" i="3"/>
  <c r="AD1995" i="3" s="1"/>
  <c r="AA1996" i="3"/>
  <c r="AD1996" i="3" s="1"/>
  <c r="AA1997" i="3"/>
  <c r="AD1997" i="3" s="1"/>
  <c r="AA1998" i="3"/>
  <c r="AD1998" i="3" s="1"/>
  <c r="AA1999" i="3"/>
  <c r="AD1999" i="3" s="1"/>
  <c r="AA2000" i="3"/>
  <c r="AD2000" i="3" s="1"/>
  <c r="AA2001" i="3"/>
  <c r="AD2001" i="3" s="1"/>
  <c r="AA2002" i="3"/>
  <c r="AD2002" i="3" s="1"/>
  <c r="AA2003" i="3"/>
  <c r="AD2003" i="3" s="1"/>
  <c r="AA2004" i="3"/>
  <c r="AD2004" i="3" s="1"/>
  <c r="AA2005" i="3"/>
  <c r="AD2005" i="3" s="1"/>
  <c r="AA2006" i="3"/>
  <c r="AD2006" i="3" s="1"/>
  <c r="AA2007" i="3"/>
  <c r="AD2007" i="3" s="1"/>
  <c r="AA2008" i="3"/>
  <c r="AD2008" i="3" s="1"/>
  <c r="AA2009" i="3"/>
  <c r="AD2009" i="3" s="1"/>
  <c r="AA2010" i="3"/>
  <c r="AD2010" i="3" s="1"/>
  <c r="AA2011" i="3"/>
  <c r="AD2011" i="3" s="1"/>
  <c r="AA2012" i="3"/>
  <c r="AD2012" i="3" s="1"/>
  <c r="AA2013" i="3"/>
  <c r="AD2013" i="3" s="1"/>
  <c r="AA2014" i="3"/>
  <c r="AD2014" i="3" s="1"/>
  <c r="AA2015" i="3"/>
  <c r="AD2015" i="3" s="1"/>
  <c r="AA2016" i="3"/>
  <c r="AD2016" i="3" s="1"/>
  <c r="AA2017" i="3"/>
  <c r="AD2017" i="3" s="1"/>
  <c r="AA2018" i="3"/>
  <c r="AD2018" i="3" s="1"/>
  <c r="AA2019" i="3"/>
  <c r="AD2019" i="3" s="1"/>
  <c r="AA2020" i="3"/>
  <c r="AD2020" i="3" s="1"/>
  <c r="AA2021" i="3"/>
  <c r="AD2021" i="3" s="1"/>
  <c r="AA2022" i="3"/>
  <c r="AD2022" i="3" s="1"/>
  <c r="AA2023" i="3"/>
  <c r="AD2023" i="3" s="1"/>
  <c r="AA2024" i="3"/>
  <c r="AD2024" i="3" s="1"/>
  <c r="AA2025" i="3"/>
  <c r="AD2025" i="3" s="1"/>
  <c r="AA2026" i="3"/>
  <c r="AD2026" i="3" s="1"/>
  <c r="AA2027" i="3"/>
  <c r="AD2027" i="3" s="1"/>
  <c r="AA2028" i="3"/>
  <c r="AD2028" i="3" s="1"/>
  <c r="AA2029" i="3"/>
  <c r="AD2029" i="3" s="1"/>
  <c r="AA2030" i="3"/>
  <c r="AD2030" i="3" s="1"/>
  <c r="AA2031" i="3"/>
  <c r="AD2031" i="3" s="1"/>
  <c r="AA2032" i="3"/>
  <c r="AD2032" i="3" s="1"/>
  <c r="AA2033" i="3"/>
  <c r="AD2033" i="3" s="1"/>
  <c r="AA2034" i="3"/>
  <c r="AD2034" i="3" s="1"/>
  <c r="AA2035" i="3"/>
  <c r="AD2035" i="3" s="1"/>
  <c r="AA2036" i="3"/>
  <c r="AD2036" i="3" s="1"/>
  <c r="AA2037" i="3"/>
  <c r="AD2037" i="3" s="1"/>
  <c r="AA2038" i="3"/>
  <c r="AD2038" i="3" s="1"/>
  <c r="AA2039" i="3"/>
  <c r="AD2039" i="3" s="1"/>
  <c r="AA2040" i="3"/>
  <c r="AD2040" i="3" s="1"/>
  <c r="AA2041" i="3"/>
  <c r="AD2041" i="3" s="1"/>
  <c r="AA2042" i="3"/>
  <c r="AD2042" i="3" s="1"/>
  <c r="AA2043" i="3"/>
  <c r="AD2043" i="3" s="1"/>
  <c r="AA2044" i="3"/>
  <c r="AD2044" i="3" s="1"/>
  <c r="AA2045" i="3"/>
  <c r="AD2045" i="3" s="1"/>
  <c r="AA2046" i="3"/>
  <c r="AD2046" i="3" s="1"/>
  <c r="AA2047" i="3"/>
  <c r="AD2047" i="3" s="1"/>
  <c r="AA2048" i="3"/>
  <c r="AD2048" i="3" s="1"/>
  <c r="AA2049" i="3"/>
  <c r="AD2049" i="3" s="1"/>
  <c r="AA2050" i="3"/>
  <c r="AD2050" i="3" s="1"/>
  <c r="AA2051" i="3"/>
  <c r="AD2051" i="3" s="1"/>
  <c r="AA2052" i="3"/>
  <c r="AD2052" i="3" s="1"/>
  <c r="AA2053" i="3"/>
  <c r="AD2053" i="3" s="1"/>
  <c r="AA2054" i="3"/>
  <c r="AD2054" i="3" s="1"/>
  <c r="AA2055" i="3"/>
  <c r="AD2055" i="3" s="1"/>
  <c r="AA2056" i="3"/>
  <c r="AD2056" i="3" s="1"/>
  <c r="AA2057" i="3"/>
  <c r="AD2057" i="3" s="1"/>
  <c r="AA2058" i="3"/>
  <c r="AD2058" i="3" s="1"/>
  <c r="AA2059" i="3"/>
  <c r="AD2059" i="3" s="1"/>
  <c r="AA2060" i="3"/>
  <c r="AD2060" i="3" s="1"/>
  <c r="AA2061" i="3"/>
  <c r="AD2061" i="3" s="1"/>
  <c r="AA2062" i="3"/>
  <c r="AD2062" i="3" s="1"/>
  <c r="AA2063" i="3"/>
  <c r="AD2063" i="3" s="1"/>
  <c r="AA2064" i="3"/>
  <c r="AD2064" i="3" s="1"/>
  <c r="AA2065" i="3"/>
  <c r="AD2065" i="3" s="1"/>
  <c r="AA2066" i="3"/>
  <c r="AD2066" i="3" s="1"/>
  <c r="AA2067" i="3"/>
  <c r="AD2067" i="3" s="1"/>
  <c r="AA2068" i="3"/>
  <c r="AD2068" i="3" s="1"/>
  <c r="AA2069" i="3"/>
  <c r="AD2069" i="3" s="1"/>
  <c r="AA2070" i="3"/>
  <c r="AD2070" i="3" s="1"/>
  <c r="AA2071" i="3"/>
  <c r="AD2071" i="3" s="1"/>
  <c r="AA2072" i="3"/>
  <c r="AD2072" i="3" s="1"/>
  <c r="AA2073" i="3"/>
  <c r="AD2073" i="3" s="1"/>
  <c r="AA2074" i="3"/>
  <c r="AD2074" i="3" s="1"/>
  <c r="AA2075" i="3"/>
  <c r="AD2075" i="3" s="1"/>
  <c r="AA2076" i="3"/>
  <c r="AD2076" i="3" s="1"/>
  <c r="AA2077" i="3"/>
  <c r="AD2077" i="3" s="1"/>
  <c r="AA2078" i="3"/>
  <c r="AD2078" i="3" s="1"/>
  <c r="AA2079" i="3"/>
  <c r="AD2079" i="3" s="1"/>
  <c r="AA2080" i="3"/>
  <c r="AD2080" i="3" s="1"/>
  <c r="AA2081" i="3"/>
  <c r="AD2081" i="3" s="1"/>
  <c r="AA2082" i="3"/>
  <c r="AD2082" i="3" s="1"/>
  <c r="AA2083" i="3"/>
  <c r="AD2083" i="3" s="1"/>
  <c r="AA2084" i="3"/>
  <c r="AD2084" i="3" s="1"/>
  <c r="AA2085" i="3"/>
  <c r="AD2085" i="3" s="1"/>
  <c r="AA2086" i="3"/>
  <c r="AD2086" i="3" s="1"/>
  <c r="AA2087" i="3"/>
  <c r="AD2087" i="3" s="1"/>
  <c r="AA2088" i="3"/>
  <c r="AD2088" i="3" s="1"/>
  <c r="AA2089" i="3"/>
  <c r="AD2089" i="3" s="1"/>
  <c r="AA2090" i="3"/>
  <c r="AD2090" i="3" s="1"/>
  <c r="AA2091" i="3"/>
  <c r="AD2091" i="3" s="1"/>
  <c r="AA2092" i="3"/>
  <c r="AD2092" i="3" s="1"/>
  <c r="AA2093" i="3"/>
  <c r="AD2093" i="3" s="1"/>
  <c r="AA2094" i="3"/>
  <c r="AD2094" i="3" s="1"/>
  <c r="AA2095" i="3"/>
  <c r="AD2095" i="3" s="1"/>
  <c r="AA2096" i="3"/>
  <c r="AD2096" i="3" s="1"/>
  <c r="AA2097" i="3"/>
  <c r="AD2097" i="3" s="1"/>
  <c r="AA2098" i="3"/>
  <c r="AD2098" i="3" s="1"/>
  <c r="AA2099" i="3"/>
  <c r="AD2099" i="3" s="1"/>
  <c r="AA2100" i="3"/>
  <c r="AD2100" i="3" s="1"/>
  <c r="AA2101" i="3"/>
  <c r="AD2101" i="3" s="1"/>
  <c r="AA2102" i="3"/>
  <c r="AD2102" i="3" s="1"/>
  <c r="AA2103" i="3"/>
  <c r="AD2103" i="3" s="1"/>
  <c r="AA2104" i="3"/>
  <c r="AD2104" i="3" s="1"/>
  <c r="AA2105" i="3"/>
  <c r="AD2105" i="3" s="1"/>
  <c r="AA2106" i="3"/>
  <c r="AD2106" i="3" s="1"/>
  <c r="AA2107" i="3"/>
  <c r="AD2107" i="3" s="1"/>
  <c r="AA2108" i="3"/>
  <c r="AD2108" i="3" s="1"/>
  <c r="AA2109" i="3"/>
  <c r="AD2109" i="3" s="1"/>
  <c r="AA2110" i="3"/>
  <c r="AD2110" i="3" s="1"/>
  <c r="AA2111" i="3"/>
  <c r="AD2111" i="3" s="1"/>
  <c r="AA2112" i="3"/>
  <c r="AD2112" i="3" s="1"/>
  <c r="AA2113" i="3"/>
  <c r="AD2113" i="3" s="1"/>
  <c r="AA2114" i="3"/>
  <c r="AD2114" i="3" s="1"/>
  <c r="AA2115" i="3"/>
  <c r="AD2115" i="3" s="1"/>
  <c r="AA2116" i="3"/>
  <c r="AD2116" i="3" s="1"/>
  <c r="AA2117" i="3"/>
  <c r="AD2117" i="3" s="1"/>
  <c r="AA2118" i="3"/>
  <c r="AD2118" i="3" s="1"/>
  <c r="AA2119" i="3"/>
  <c r="AD2119" i="3" s="1"/>
  <c r="AA2120" i="3"/>
  <c r="AD2120" i="3" s="1"/>
  <c r="AA2121" i="3"/>
  <c r="AD2121" i="3" s="1"/>
  <c r="AA2122" i="3"/>
  <c r="AD2122" i="3" s="1"/>
  <c r="AA2123" i="3"/>
  <c r="AD2123" i="3" s="1"/>
  <c r="AA2124" i="3"/>
  <c r="AD2124" i="3" s="1"/>
  <c r="AA2125" i="3"/>
  <c r="AD2125" i="3" s="1"/>
  <c r="AA2126" i="3"/>
  <c r="AD2126" i="3" s="1"/>
  <c r="AA2127" i="3"/>
  <c r="AD2127" i="3" s="1"/>
  <c r="AA2128" i="3"/>
  <c r="AD2128" i="3" s="1"/>
  <c r="AA2129" i="3"/>
  <c r="AD2129" i="3" s="1"/>
  <c r="AA2130" i="3"/>
  <c r="AD2130" i="3" s="1"/>
  <c r="AA2131" i="3"/>
  <c r="AD2131" i="3" s="1"/>
  <c r="AA2132" i="3"/>
  <c r="AD2132" i="3" s="1"/>
  <c r="AA2133" i="3"/>
  <c r="AD2133" i="3" s="1"/>
  <c r="AA2134" i="3"/>
  <c r="AD2134" i="3" s="1"/>
  <c r="AA2135" i="3"/>
  <c r="AD2135" i="3" s="1"/>
  <c r="AA2136" i="3"/>
  <c r="AD2136" i="3" s="1"/>
  <c r="AA2137" i="3"/>
  <c r="AD2137" i="3" s="1"/>
  <c r="AA2138" i="3"/>
  <c r="AD2138" i="3" s="1"/>
  <c r="AA2139" i="3"/>
  <c r="AD2139" i="3" s="1"/>
  <c r="AA2140" i="3"/>
  <c r="AD2140" i="3" s="1"/>
  <c r="AA2141" i="3"/>
  <c r="AD2141" i="3" s="1"/>
  <c r="AA2142" i="3"/>
  <c r="AD2142" i="3" s="1"/>
  <c r="AA2143" i="3"/>
  <c r="AD2143" i="3" s="1"/>
  <c r="AA2144" i="3"/>
  <c r="AD2144" i="3" s="1"/>
  <c r="AA2145" i="3"/>
  <c r="AD2145" i="3" s="1"/>
  <c r="AA2146" i="3"/>
  <c r="AD2146" i="3" s="1"/>
  <c r="AA2147" i="3"/>
  <c r="AD2147" i="3" s="1"/>
  <c r="AA2148" i="3"/>
  <c r="AD2148" i="3" s="1"/>
  <c r="AA2149" i="3"/>
  <c r="AD2149" i="3" s="1"/>
  <c r="AA2150" i="3"/>
  <c r="AD2150" i="3" s="1"/>
  <c r="AA2151" i="3"/>
  <c r="AD2151" i="3" s="1"/>
  <c r="AA2152" i="3"/>
  <c r="AD2152" i="3" s="1"/>
  <c r="AA2153" i="3"/>
  <c r="AD2153" i="3" s="1"/>
  <c r="AA2154" i="3"/>
  <c r="AD2154" i="3" s="1"/>
  <c r="AA2155" i="3"/>
  <c r="AD2155" i="3" s="1"/>
  <c r="AA2156" i="3"/>
  <c r="AD2156" i="3" s="1"/>
  <c r="AA2157" i="3"/>
  <c r="AD2157" i="3" s="1"/>
  <c r="AA2158" i="3"/>
  <c r="AD2158" i="3" s="1"/>
  <c r="AA2159" i="3"/>
  <c r="AD2159" i="3" s="1"/>
  <c r="AA2160" i="3"/>
  <c r="AD2160" i="3" s="1"/>
  <c r="AA2161" i="3"/>
  <c r="AD2161" i="3" s="1"/>
  <c r="AA2162" i="3"/>
  <c r="AD2162" i="3" s="1"/>
  <c r="AA2163" i="3"/>
  <c r="AD2163" i="3" s="1"/>
  <c r="AA2164" i="3"/>
  <c r="AD2164" i="3" s="1"/>
  <c r="AA2165" i="3"/>
  <c r="AD2165" i="3" s="1"/>
  <c r="AA2166" i="3"/>
  <c r="AD2166" i="3" s="1"/>
  <c r="AA2167" i="3"/>
  <c r="AD2167" i="3" s="1"/>
  <c r="AA2168" i="3"/>
  <c r="AD2168" i="3" s="1"/>
  <c r="AA2169" i="3"/>
  <c r="AD2169" i="3" s="1"/>
  <c r="AA2170" i="3"/>
  <c r="AD2170" i="3" s="1"/>
  <c r="AA2171" i="3"/>
  <c r="AD2171" i="3" s="1"/>
  <c r="AA2172" i="3"/>
  <c r="AD2172" i="3" s="1"/>
  <c r="AA2173" i="3"/>
  <c r="AD2173" i="3" s="1"/>
  <c r="AA2174" i="3"/>
  <c r="AD2174" i="3" s="1"/>
  <c r="AA2175" i="3"/>
  <c r="AD2175" i="3" s="1"/>
  <c r="AA2176" i="3"/>
  <c r="AD2176" i="3" s="1"/>
  <c r="AA2177" i="3"/>
  <c r="AD2177" i="3" s="1"/>
  <c r="AA2178" i="3"/>
  <c r="AD2178" i="3" s="1"/>
  <c r="AA2179" i="3"/>
  <c r="AD2179" i="3" s="1"/>
  <c r="AA2180" i="3"/>
  <c r="AD2180" i="3" s="1"/>
  <c r="AA2181" i="3"/>
  <c r="AD2181" i="3" s="1"/>
  <c r="AA2182" i="3"/>
  <c r="AD2182" i="3" s="1"/>
  <c r="AA2183" i="3"/>
  <c r="AD2183" i="3" s="1"/>
  <c r="AA2184" i="3"/>
  <c r="AD2184" i="3" s="1"/>
  <c r="AA2185" i="3"/>
  <c r="AD2185" i="3" s="1"/>
  <c r="AA2186" i="3"/>
  <c r="AD2186" i="3" s="1"/>
  <c r="AA2187" i="3"/>
  <c r="AD2187" i="3" s="1"/>
  <c r="AA2188" i="3"/>
  <c r="AD2188" i="3" s="1"/>
  <c r="AA2189" i="3"/>
  <c r="AD2189" i="3" s="1"/>
  <c r="AA2190" i="3"/>
  <c r="AD2190" i="3" s="1"/>
  <c r="AA2191" i="3"/>
  <c r="AD2191" i="3" s="1"/>
  <c r="AA2192" i="3"/>
  <c r="AD2192" i="3" s="1"/>
  <c r="AA2193" i="3"/>
  <c r="AD2193" i="3" s="1"/>
  <c r="AA2194" i="3"/>
  <c r="AD2194" i="3" s="1"/>
  <c r="AA2195" i="3"/>
  <c r="AD2195" i="3" s="1"/>
  <c r="AA2196" i="3"/>
  <c r="AD2196" i="3" s="1"/>
  <c r="AA2197" i="3"/>
  <c r="AD2197" i="3" s="1"/>
  <c r="AA2198" i="3"/>
  <c r="AD2198" i="3" s="1"/>
  <c r="AA2199" i="3"/>
  <c r="AD2199" i="3" s="1"/>
  <c r="AA2200" i="3"/>
  <c r="AD2200" i="3" s="1"/>
  <c r="AA2201" i="3"/>
  <c r="AD2201" i="3" s="1"/>
  <c r="AA2202" i="3"/>
  <c r="AD2202" i="3" s="1"/>
  <c r="AA2203" i="3"/>
  <c r="AD2203" i="3" s="1"/>
  <c r="AA2204" i="3"/>
  <c r="AD2204" i="3" s="1"/>
  <c r="AA2205" i="3"/>
  <c r="AD2205" i="3" s="1"/>
  <c r="AA2206" i="3"/>
  <c r="AD2206" i="3" s="1"/>
  <c r="AA2207" i="3"/>
  <c r="AD2207" i="3" s="1"/>
  <c r="AA2208" i="3"/>
  <c r="AD2208" i="3" s="1"/>
  <c r="AA2209" i="3"/>
  <c r="AD2209" i="3" s="1"/>
  <c r="AA2210" i="3"/>
  <c r="AD2210" i="3" s="1"/>
  <c r="AA2211" i="3"/>
  <c r="AD2211" i="3" s="1"/>
  <c r="AA2212" i="3"/>
  <c r="AD2212" i="3" s="1"/>
  <c r="AA2213" i="3"/>
  <c r="AD2213" i="3" s="1"/>
  <c r="AA2214" i="3"/>
  <c r="AD2214" i="3" s="1"/>
  <c r="AA2215" i="3"/>
  <c r="AD2215" i="3" s="1"/>
  <c r="AA2216" i="3"/>
  <c r="AD2216" i="3" s="1"/>
  <c r="AA2217" i="3"/>
  <c r="AD2217" i="3" s="1"/>
  <c r="AA2218" i="3"/>
  <c r="AD2218" i="3" s="1"/>
  <c r="AA2219" i="3"/>
  <c r="AD2219" i="3" s="1"/>
  <c r="AA2220" i="3"/>
  <c r="AD2220" i="3" s="1"/>
  <c r="AA2221" i="3"/>
  <c r="AD2221" i="3" s="1"/>
  <c r="AA2222" i="3"/>
  <c r="AD2222" i="3" s="1"/>
  <c r="AA2223" i="3"/>
  <c r="AD2223" i="3" s="1"/>
  <c r="AA2224" i="3"/>
  <c r="AD2224" i="3" s="1"/>
  <c r="AA2225" i="3"/>
  <c r="AD2225" i="3" s="1"/>
  <c r="AA2226" i="3"/>
  <c r="AD2226" i="3" s="1"/>
  <c r="AA2227" i="3"/>
  <c r="AD2227" i="3" s="1"/>
  <c r="AA2228" i="3"/>
  <c r="AD2228" i="3" s="1"/>
  <c r="AA2229" i="3"/>
  <c r="AD2229" i="3" s="1"/>
  <c r="AA2230" i="3"/>
  <c r="AD2230" i="3" s="1"/>
  <c r="AA2231" i="3"/>
  <c r="AD2231" i="3" s="1"/>
  <c r="AA2232" i="3"/>
  <c r="AD2232" i="3" s="1"/>
  <c r="AA2233" i="3"/>
  <c r="AD2233" i="3" s="1"/>
  <c r="AA2234" i="3"/>
  <c r="AD2234" i="3" s="1"/>
  <c r="AA2235" i="3"/>
  <c r="AD2235" i="3" s="1"/>
  <c r="AA2236" i="3"/>
  <c r="AD2236" i="3" s="1"/>
  <c r="AA2237" i="3"/>
  <c r="AD2237" i="3" s="1"/>
  <c r="AA2238" i="3"/>
  <c r="AD2238" i="3" s="1"/>
  <c r="AA2239" i="3"/>
  <c r="AD2239" i="3" s="1"/>
  <c r="AA2240" i="3"/>
  <c r="AD2240" i="3" s="1"/>
  <c r="AA2241" i="3"/>
  <c r="AD2241" i="3" s="1"/>
  <c r="AA2242" i="3"/>
  <c r="AD2242" i="3" s="1"/>
  <c r="AA2243" i="3"/>
  <c r="AD2243" i="3" s="1"/>
  <c r="AA2244" i="3"/>
  <c r="AD2244" i="3" s="1"/>
  <c r="AA2245" i="3"/>
  <c r="AD2245" i="3" s="1"/>
  <c r="AA2246" i="3"/>
  <c r="AD2246" i="3" s="1"/>
  <c r="AA2247" i="3"/>
  <c r="AD2247" i="3" s="1"/>
  <c r="AA2248" i="3"/>
  <c r="AD2248" i="3" s="1"/>
  <c r="AA2249" i="3"/>
  <c r="AD2249" i="3" s="1"/>
  <c r="AA2250" i="3"/>
  <c r="AD2250" i="3" s="1"/>
  <c r="AA2251" i="3"/>
  <c r="AD2251" i="3" s="1"/>
  <c r="AA2252" i="3"/>
  <c r="AD2252" i="3" s="1"/>
  <c r="AA2253" i="3"/>
  <c r="AD2253" i="3" s="1"/>
  <c r="AA2254" i="3"/>
  <c r="AD2254" i="3" s="1"/>
  <c r="AA2255" i="3"/>
  <c r="AD2255" i="3" s="1"/>
  <c r="AA2256" i="3"/>
  <c r="AD2256" i="3" s="1"/>
  <c r="AA2257" i="3"/>
  <c r="AD2257" i="3" s="1"/>
  <c r="AA2258" i="3"/>
  <c r="AD2258" i="3" s="1"/>
  <c r="AA2259" i="3"/>
  <c r="AD2259" i="3" s="1"/>
  <c r="AA2260" i="3"/>
  <c r="AD2260" i="3" s="1"/>
  <c r="AA2261" i="3"/>
  <c r="AD2261" i="3" s="1"/>
  <c r="AA2262" i="3"/>
  <c r="AD2262" i="3" s="1"/>
  <c r="AA2263" i="3"/>
  <c r="AD2263" i="3" s="1"/>
  <c r="AA2264" i="3"/>
  <c r="AD2264" i="3" s="1"/>
  <c r="AA2265" i="3"/>
  <c r="AD2265" i="3" s="1"/>
  <c r="AA2266" i="3"/>
  <c r="AD2266" i="3" s="1"/>
  <c r="AA2267" i="3"/>
  <c r="AD2267" i="3" s="1"/>
  <c r="AA2268" i="3"/>
  <c r="AD2268" i="3" s="1"/>
  <c r="AA2269" i="3"/>
  <c r="AD2269" i="3" s="1"/>
  <c r="AA2270" i="3"/>
  <c r="AD2270" i="3" s="1"/>
  <c r="AA2271" i="3"/>
  <c r="AD2271" i="3" s="1"/>
  <c r="AA2272" i="3"/>
  <c r="AD2272" i="3" s="1"/>
  <c r="AA2273" i="3"/>
  <c r="AD2273" i="3" s="1"/>
  <c r="AA2274" i="3"/>
  <c r="AD2274" i="3" s="1"/>
  <c r="AA2275" i="3"/>
  <c r="AD2275" i="3" s="1"/>
  <c r="AA2276" i="3"/>
  <c r="AD2276" i="3" s="1"/>
  <c r="AA2277" i="3"/>
  <c r="AD2277" i="3" s="1"/>
  <c r="AA2278" i="3"/>
  <c r="AD2278" i="3" s="1"/>
  <c r="AA2279" i="3"/>
  <c r="AD2279" i="3" s="1"/>
  <c r="AA2280" i="3"/>
  <c r="AD2280" i="3" s="1"/>
  <c r="AA2281" i="3"/>
  <c r="AD2281" i="3" s="1"/>
  <c r="AA2282" i="3"/>
  <c r="AD2282" i="3" s="1"/>
  <c r="AA2283" i="3"/>
  <c r="AD2283" i="3" s="1"/>
  <c r="AA2284" i="3"/>
  <c r="AD2284" i="3" s="1"/>
  <c r="AA2285" i="3"/>
  <c r="AD2285" i="3" s="1"/>
  <c r="AA2286" i="3"/>
  <c r="AD2286" i="3" s="1"/>
  <c r="AA2287" i="3"/>
  <c r="AD2287" i="3" s="1"/>
  <c r="AA2288" i="3"/>
  <c r="AD2288" i="3" s="1"/>
  <c r="AA2289" i="3"/>
  <c r="AD2289" i="3" s="1"/>
  <c r="AA2290" i="3"/>
  <c r="AD2290" i="3" s="1"/>
  <c r="AA2291" i="3"/>
  <c r="AD2291" i="3" s="1"/>
  <c r="AA2292" i="3"/>
  <c r="AD2292" i="3" s="1"/>
  <c r="AA2293" i="3"/>
  <c r="AD2293" i="3" s="1"/>
  <c r="AA2294" i="3"/>
  <c r="AD2294" i="3" s="1"/>
  <c r="AA2295" i="3"/>
  <c r="AD2295" i="3" s="1"/>
  <c r="AA2296" i="3"/>
  <c r="AD2296" i="3" s="1"/>
  <c r="AA2297" i="3"/>
  <c r="AD2297" i="3" s="1"/>
  <c r="AA2298" i="3"/>
  <c r="AD2298" i="3" s="1"/>
  <c r="AA2299" i="3"/>
  <c r="AD2299" i="3" s="1"/>
  <c r="AA2300" i="3"/>
  <c r="AD2300" i="3" s="1"/>
  <c r="AA2301" i="3"/>
  <c r="AD2301" i="3" s="1"/>
  <c r="AA2302" i="3"/>
  <c r="AD2302" i="3" s="1"/>
  <c r="AA2303" i="3"/>
  <c r="AD2303" i="3" s="1"/>
  <c r="AA2304" i="3"/>
  <c r="AD2304" i="3" s="1"/>
  <c r="AA2305" i="3"/>
  <c r="AD2305" i="3" s="1"/>
  <c r="AA2306" i="3"/>
  <c r="AD2306" i="3" s="1"/>
  <c r="AA2307" i="3"/>
  <c r="AD2307" i="3" s="1"/>
  <c r="AA2308" i="3"/>
  <c r="AD2308" i="3" s="1"/>
  <c r="AA2309" i="3"/>
  <c r="AD2309" i="3" s="1"/>
  <c r="AA2310" i="3"/>
  <c r="AD2310" i="3" s="1"/>
  <c r="AA2311" i="3"/>
  <c r="AD2311" i="3" s="1"/>
  <c r="AA2312" i="3"/>
  <c r="AD2312" i="3" s="1"/>
  <c r="AA2313" i="3"/>
  <c r="AD2313" i="3" s="1"/>
  <c r="AA2314" i="3"/>
  <c r="AD2314" i="3" s="1"/>
  <c r="AA2315" i="3"/>
  <c r="AD2315" i="3" s="1"/>
  <c r="AA2316" i="3"/>
  <c r="AD2316" i="3" s="1"/>
  <c r="AA2317" i="3"/>
  <c r="AD2317" i="3" s="1"/>
  <c r="AA2318" i="3"/>
  <c r="AD2318" i="3" s="1"/>
  <c r="AA2319" i="3"/>
  <c r="AD2319" i="3" s="1"/>
  <c r="AA2320" i="3"/>
  <c r="AD2320" i="3" s="1"/>
  <c r="AA2321" i="3"/>
  <c r="AD2321" i="3" s="1"/>
  <c r="AA2322" i="3"/>
  <c r="AD2322" i="3" s="1"/>
  <c r="AA2323" i="3"/>
  <c r="AD2323" i="3" s="1"/>
  <c r="AA2324" i="3"/>
  <c r="AD2324" i="3" s="1"/>
  <c r="AA2325" i="3"/>
  <c r="AD2325" i="3" s="1"/>
  <c r="AA2326" i="3"/>
  <c r="AD2326" i="3" s="1"/>
  <c r="AA2327" i="3"/>
  <c r="AD2327" i="3" s="1"/>
  <c r="AA2328" i="3"/>
  <c r="AD2328" i="3" s="1"/>
  <c r="AA2329" i="3"/>
  <c r="AD2329" i="3" s="1"/>
  <c r="AA2330" i="3"/>
  <c r="AD2330" i="3" s="1"/>
  <c r="AA2331" i="3"/>
  <c r="AD2331" i="3" s="1"/>
  <c r="AA2332" i="3"/>
  <c r="AD2332" i="3" s="1"/>
  <c r="AA2333" i="3"/>
  <c r="AD2333" i="3" s="1"/>
  <c r="AA2334" i="3"/>
  <c r="AD2334" i="3" s="1"/>
  <c r="AA2335" i="3"/>
  <c r="AD2335" i="3" s="1"/>
  <c r="AA2336" i="3"/>
  <c r="AD2336" i="3" s="1"/>
  <c r="AA2337" i="3"/>
  <c r="AD2337" i="3" s="1"/>
  <c r="AA2338" i="3"/>
  <c r="AD2338" i="3" s="1"/>
  <c r="AA2339" i="3"/>
  <c r="AD2339" i="3" s="1"/>
  <c r="AA2340" i="3"/>
  <c r="AD2340" i="3" s="1"/>
  <c r="AA2341" i="3"/>
  <c r="AD2341" i="3" s="1"/>
  <c r="AA2342" i="3"/>
  <c r="AD2342" i="3" s="1"/>
  <c r="AA2343" i="3"/>
  <c r="AD2343" i="3" s="1"/>
  <c r="AA2344" i="3"/>
  <c r="AD2344" i="3" s="1"/>
  <c r="AA2345" i="3"/>
  <c r="AD2345" i="3" s="1"/>
  <c r="AA2346" i="3"/>
  <c r="AD2346" i="3" s="1"/>
  <c r="AA2347" i="3"/>
  <c r="AD2347" i="3" s="1"/>
  <c r="AA2348" i="3"/>
  <c r="AD2348" i="3" s="1"/>
  <c r="AA2349" i="3"/>
  <c r="AD2349" i="3" s="1"/>
  <c r="AA2350" i="3"/>
  <c r="AD2350" i="3" s="1"/>
  <c r="AA2351" i="3"/>
  <c r="AD2351" i="3" s="1"/>
  <c r="AA2352" i="3"/>
  <c r="AD2352" i="3" s="1"/>
  <c r="AA2353" i="3"/>
  <c r="AD2353" i="3" s="1"/>
  <c r="AA2354" i="3"/>
  <c r="AD2354" i="3" s="1"/>
  <c r="AA2355" i="3"/>
  <c r="AD2355" i="3" s="1"/>
  <c r="AA2356" i="3"/>
  <c r="AD2356" i="3" s="1"/>
  <c r="AA2357" i="3"/>
  <c r="AD2357" i="3" s="1"/>
  <c r="AA2358" i="3"/>
  <c r="AD2358" i="3" s="1"/>
  <c r="AA2359" i="3"/>
  <c r="AD2359" i="3" s="1"/>
  <c r="AA2360" i="3"/>
  <c r="AD2360" i="3" s="1"/>
  <c r="AA2361" i="3"/>
  <c r="AD2361" i="3" s="1"/>
  <c r="AA2362" i="3"/>
  <c r="AD2362" i="3" s="1"/>
  <c r="AA2363" i="3"/>
  <c r="AD2363" i="3" s="1"/>
  <c r="AA2364" i="3"/>
  <c r="AD2364" i="3" s="1"/>
  <c r="AA2365" i="3"/>
  <c r="AD2365" i="3" s="1"/>
  <c r="AA2366" i="3"/>
  <c r="AD2366" i="3" s="1"/>
  <c r="AA2367" i="3"/>
  <c r="AD2367" i="3" s="1"/>
  <c r="AA2368" i="3"/>
  <c r="AD2368" i="3" s="1"/>
  <c r="AA2369" i="3"/>
  <c r="AD2369" i="3" s="1"/>
  <c r="AA2370" i="3"/>
  <c r="AD2370" i="3" s="1"/>
  <c r="AA2371" i="3"/>
  <c r="AD2371" i="3" s="1"/>
  <c r="AA2372" i="3"/>
  <c r="AD2372" i="3" s="1"/>
  <c r="AA2373" i="3"/>
  <c r="AD2373" i="3" s="1"/>
  <c r="AA2374" i="3"/>
  <c r="AD2374" i="3" s="1"/>
  <c r="AA2375" i="3"/>
  <c r="AD2375" i="3" s="1"/>
  <c r="AA2376" i="3"/>
  <c r="AD2376" i="3" s="1"/>
  <c r="AA2377" i="3"/>
  <c r="AD2377" i="3" s="1"/>
  <c r="AA2378" i="3"/>
  <c r="AD2378" i="3" s="1"/>
  <c r="AA2379" i="3"/>
  <c r="AD2379" i="3" s="1"/>
  <c r="AA2380" i="3"/>
  <c r="AD2380" i="3" s="1"/>
  <c r="AA2381" i="3"/>
  <c r="AD2381" i="3" s="1"/>
  <c r="AA2382" i="3"/>
  <c r="AD2382" i="3" s="1"/>
  <c r="AA2383" i="3"/>
  <c r="AD2383" i="3" s="1"/>
  <c r="AA2384" i="3"/>
  <c r="AD2384" i="3" s="1"/>
  <c r="AA2385" i="3"/>
  <c r="AD2385" i="3" s="1"/>
  <c r="AA2386" i="3"/>
  <c r="AD2386" i="3" s="1"/>
  <c r="AA2387" i="3"/>
  <c r="AD2387" i="3" s="1"/>
  <c r="AA2388" i="3"/>
  <c r="AD2388" i="3" s="1"/>
  <c r="AA2389" i="3"/>
  <c r="AD2389" i="3" s="1"/>
  <c r="AA2390" i="3"/>
  <c r="AD2390" i="3" s="1"/>
  <c r="AA2391" i="3"/>
  <c r="AD2391" i="3" s="1"/>
  <c r="AA2392" i="3"/>
  <c r="AD2392" i="3" s="1"/>
  <c r="AA2393" i="3"/>
  <c r="AD2393" i="3" s="1"/>
  <c r="AA2394" i="3"/>
  <c r="AD2394" i="3" s="1"/>
  <c r="AA2395" i="3"/>
  <c r="AD2395" i="3" s="1"/>
  <c r="AA2396" i="3"/>
  <c r="AD2396" i="3" s="1"/>
  <c r="AA2397" i="3"/>
  <c r="AD2397" i="3" s="1"/>
  <c r="AA2398" i="3"/>
  <c r="AD2398" i="3" s="1"/>
  <c r="AA2399" i="3"/>
  <c r="AD2399" i="3" s="1"/>
  <c r="AA2400" i="3"/>
  <c r="AD2400" i="3" s="1"/>
  <c r="AA2401" i="3"/>
  <c r="AD2401" i="3" s="1"/>
  <c r="AA2402" i="3"/>
  <c r="AD2402" i="3" s="1"/>
  <c r="AA2403" i="3"/>
  <c r="AD2403" i="3" s="1"/>
  <c r="AA2404" i="3"/>
  <c r="AD2404" i="3" s="1"/>
  <c r="AA2405" i="3"/>
  <c r="AD2405" i="3" s="1"/>
  <c r="AA2406" i="3"/>
  <c r="AD2406" i="3" s="1"/>
  <c r="AA2407" i="3"/>
  <c r="AD2407" i="3" s="1"/>
  <c r="AA2408" i="3"/>
  <c r="AD2408" i="3" s="1"/>
  <c r="AA2409" i="3"/>
  <c r="AD2409" i="3" s="1"/>
  <c r="AA2410" i="3"/>
  <c r="AD2410" i="3" s="1"/>
  <c r="AA2411" i="3"/>
  <c r="AD2411" i="3" s="1"/>
  <c r="AA2412" i="3"/>
  <c r="AD2412" i="3" s="1"/>
  <c r="AA2413" i="3"/>
  <c r="AD2413" i="3" s="1"/>
  <c r="AA2414" i="3"/>
  <c r="AD2414" i="3" s="1"/>
  <c r="AA2415" i="3"/>
  <c r="AD2415" i="3" s="1"/>
  <c r="AA2416" i="3"/>
  <c r="AD2416" i="3" s="1"/>
  <c r="AA2417" i="3"/>
  <c r="AD2417" i="3" s="1"/>
  <c r="AA2418" i="3"/>
  <c r="AD2418" i="3" s="1"/>
  <c r="AA2419" i="3"/>
  <c r="AD2419" i="3" s="1"/>
  <c r="AA2420" i="3"/>
  <c r="AD2420" i="3" s="1"/>
  <c r="AA2421" i="3"/>
  <c r="AD2421" i="3" s="1"/>
  <c r="AA2422" i="3"/>
  <c r="AD2422" i="3" s="1"/>
  <c r="AA2423" i="3"/>
  <c r="AD2423" i="3" s="1"/>
  <c r="AA2424" i="3"/>
  <c r="AD2424" i="3" s="1"/>
  <c r="AA2425" i="3"/>
  <c r="AD2425" i="3" s="1"/>
  <c r="AA2426" i="3"/>
  <c r="AD2426" i="3" s="1"/>
  <c r="AA2427" i="3"/>
  <c r="AD2427" i="3" s="1"/>
  <c r="AA2428" i="3"/>
  <c r="AD2428" i="3" s="1"/>
  <c r="AA2429" i="3"/>
  <c r="AD2429" i="3" s="1"/>
  <c r="AA2430" i="3"/>
  <c r="AD2430" i="3" s="1"/>
  <c r="AA2431" i="3"/>
  <c r="AD2431" i="3" s="1"/>
  <c r="AA2432" i="3"/>
  <c r="AD2432" i="3" s="1"/>
  <c r="AA2433" i="3"/>
  <c r="AD2433" i="3" s="1"/>
  <c r="AA2434" i="3"/>
  <c r="AD2434" i="3" s="1"/>
  <c r="AA2435" i="3"/>
  <c r="AD2435" i="3" s="1"/>
  <c r="AA2436" i="3"/>
  <c r="AD2436" i="3" s="1"/>
  <c r="AA2437" i="3"/>
  <c r="AD2437" i="3" s="1"/>
  <c r="AA2438" i="3"/>
  <c r="AD2438" i="3" s="1"/>
  <c r="AA2439" i="3"/>
  <c r="AD2439" i="3" s="1"/>
  <c r="AA2440" i="3"/>
  <c r="AD2440" i="3" s="1"/>
  <c r="AA2441" i="3"/>
  <c r="AD2441" i="3" s="1"/>
  <c r="AA2442" i="3"/>
  <c r="AD2442" i="3" s="1"/>
  <c r="AA2443" i="3"/>
  <c r="AD2443" i="3" s="1"/>
  <c r="AA2444" i="3"/>
  <c r="AD2444" i="3" s="1"/>
  <c r="AA2445" i="3"/>
  <c r="AD2445" i="3" s="1"/>
  <c r="AA2446" i="3"/>
  <c r="AD2446" i="3" s="1"/>
  <c r="AA2447" i="3"/>
  <c r="AD2447" i="3" s="1"/>
  <c r="AA2448" i="3"/>
  <c r="AD2448" i="3" s="1"/>
  <c r="AA2449" i="3"/>
  <c r="AD2449" i="3" s="1"/>
  <c r="AA2450" i="3"/>
  <c r="AD2450" i="3" s="1"/>
  <c r="AA2451" i="3"/>
  <c r="AD2451" i="3" s="1"/>
  <c r="AA2452" i="3"/>
  <c r="AD2452" i="3" s="1"/>
  <c r="AA2453" i="3"/>
  <c r="AD2453" i="3" s="1"/>
  <c r="AA2454" i="3"/>
  <c r="AD2454" i="3" s="1"/>
  <c r="AA2455" i="3"/>
  <c r="AD2455" i="3" s="1"/>
  <c r="AA2456" i="3"/>
  <c r="AD2456" i="3" s="1"/>
  <c r="AA2457" i="3"/>
  <c r="AD2457" i="3" s="1"/>
  <c r="AA2458" i="3"/>
  <c r="AD2458" i="3" s="1"/>
  <c r="AA2459" i="3"/>
  <c r="AD2459" i="3" s="1"/>
  <c r="AA2460" i="3"/>
  <c r="AD2460" i="3" s="1"/>
  <c r="AA2461" i="3"/>
  <c r="AD2461" i="3" s="1"/>
  <c r="AA2462" i="3"/>
  <c r="AD2462" i="3" s="1"/>
  <c r="AA2463" i="3"/>
  <c r="AD2463" i="3" s="1"/>
  <c r="AA2464" i="3"/>
  <c r="AD2464" i="3" s="1"/>
  <c r="AA2465" i="3"/>
  <c r="AD2465" i="3" s="1"/>
  <c r="AA2466" i="3"/>
  <c r="AD2466" i="3" s="1"/>
  <c r="AA2467" i="3"/>
  <c r="AD2467" i="3" s="1"/>
  <c r="AA2468" i="3"/>
  <c r="AD2468" i="3" s="1"/>
  <c r="AA2469" i="3"/>
  <c r="AD2469" i="3" s="1"/>
  <c r="AA2470" i="3"/>
  <c r="AD2470" i="3" s="1"/>
  <c r="AA2471" i="3"/>
  <c r="AD2471" i="3" s="1"/>
  <c r="AA2472" i="3"/>
  <c r="AD2472" i="3" s="1"/>
  <c r="AA2473" i="3"/>
  <c r="AD2473" i="3" s="1"/>
  <c r="AA2474" i="3"/>
  <c r="AD2474" i="3" s="1"/>
  <c r="AA2475" i="3"/>
  <c r="AD2475" i="3" s="1"/>
  <c r="AA2476" i="3"/>
  <c r="AD2476" i="3" s="1"/>
  <c r="AA2477" i="3"/>
  <c r="AD2477" i="3" s="1"/>
  <c r="AA2478" i="3"/>
  <c r="AD2478" i="3" s="1"/>
  <c r="AA2479" i="3"/>
  <c r="AD2479" i="3" s="1"/>
  <c r="AA2480" i="3"/>
  <c r="AD2480" i="3" s="1"/>
  <c r="AA2481" i="3"/>
  <c r="AD2481" i="3" s="1"/>
  <c r="AA2482" i="3"/>
  <c r="AD2482" i="3" s="1"/>
  <c r="AA2483" i="3"/>
  <c r="AD2483" i="3" s="1"/>
  <c r="AA2484" i="3"/>
  <c r="AD2484" i="3" s="1"/>
  <c r="AA2485" i="3"/>
  <c r="AD2485" i="3" s="1"/>
  <c r="AA2486" i="3"/>
  <c r="AD2486" i="3" s="1"/>
  <c r="AA2487" i="3"/>
  <c r="AD2487" i="3" s="1"/>
  <c r="AA2488" i="3"/>
  <c r="AD2488" i="3" s="1"/>
  <c r="AA2489" i="3"/>
  <c r="AD2489" i="3" s="1"/>
  <c r="AA2490" i="3"/>
  <c r="AD2490" i="3" s="1"/>
  <c r="AA2491" i="3"/>
  <c r="AD2491" i="3" s="1"/>
  <c r="AA2492" i="3"/>
  <c r="AD2492" i="3" s="1"/>
  <c r="AA2493" i="3"/>
  <c r="AD2493" i="3" s="1"/>
  <c r="AA2494" i="3"/>
  <c r="AD2494" i="3" s="1"/>
  <c r="AA2495" i="3"/>
  <c r="AD2495" i="3" s="1"/>
  <c r="AA2496" i="3"/>
  <c r="AD2496" i="3" s="1"/>
  <c r="AA2497" i="3"/>
  <c r="AD2497" i="3" s="1"/>
  <c r="AA2498" i="3"/>
  <c r="AD2498" i="3" s="1"/>
  <c r="AA2499" i="3"/>
  <c r="AD2499" i="3" s="1"/>
  <c r="AA2500" i="3"/>
  <c r="AD2500" i="3" s="1"/>
  <c r="AA2501" i="3"/>
  <c r="AD2501" i="3" s="1"/>
  <c r="AA2502" i="3"/>
  <c r="AD2502" i="3" s="1"/>
  <c r="AA2503" i="3"/>
  <c r="AD2503" i="3" s="1"/>
  <c r="AA2504" i="3"/>
  <c r="AD2504" i="3" s="1"/>
  <c r="AA2505" i="3"/>
  <c r="AD2505" i="3" s="1"/>
  <c r="AA2506" i="3"/>
  <c r="AD2506" i="3" s="1"/>
  <c r="AA2507" i="3"/>
  <c r="AD2507" i="3" s="1"/>
  <c r="AA2508" i="3"/>
  <c r="AD2508" i="3" s="1"/>
  <c r="AA2509" i="3"/>
  <c r="AD2509" i="3" s="1"/>
  <c r="AA2510" i="3"/>
  <c r="AD2510" i="3" s="1"/>
  <c r="AA2511" i="3"/>
  <c r="AD2511" i="3" s="1"/>
  <c r="AA2512" i="3"/>
  <c r="AD2512" i="3" s="1"/>
  <c r="AA2513" i="3"/>
  <c r="AD2513" i="3" s="1"/>
  <c r="AA2514" i="3"/>
  <c r="AD2514" i="3" s="1"/>
  <c r="AA2515" i="3"/>
  <c r="AD2515" i="3" s="1"/>
  <c r="AA2516" i="3"/>
  <c r="AD2516" i="3" s="1"/>
  <c r="AA2517" i="3"/>
  <c r="AD2517" i="3" s="1"/>
  <c r="AA2518" i="3"/>
  <c r="AD2518" i="3" s="1"/>
  <c r="AA2519" i="3"/>
  <c r="AD2519" i="3" s="1"/>
  <c r="AA2520" i="3"/>
  <c r="AD2520" i="3" s="1"/>
  <c r="AA2521" i="3"/>
  <c r="AD2521" i="3" s="1"/>
  <c r="AA2522" i="3"/>
  <c r="AD2522" i="3" s="1"/>
  <c r="AA2523" i="3"/>
  <c r="AD2523" i="3" s="1"/>
  <c r="AA2524" i="3"/>
  <c r="AD2524" i="3" s="1"/>
  <c r="AA2525" i="3"/>
  <c r="AD2525" i="3" s="1"/>
  <c r="AA2526" i="3"/>
  <c r="AD2526" i="3" s="1"/>
  <c r="AA2527" i="3"/>
  <c r="AD2527" i="3" s="1"/>
  <c r="AA2528" i="3"/>
  <c r="AD2528" i="3" s="1"/>
  <c r="AA2529" i="3"/>
  <c r="AD2529" i="3" s="1"/>
  <c r="AA2530" i="3"/>
  <c r="AD2530" i="3" s="1"/>
  <c r="AA2531" i="3"/>
  <c r="AD2531" i="3" s="1"/>
  <c r="AA2532" i="3"/>
  <c r="AD2532" i="3" s="1"/>
  <c r="AA2533" i="3"/>
  <c r="AD2533" i="3" s="1"/>
  <c r="AA2534" i="3"/>
  <c r="AD2534" i="3" s="1"/>
  <c r="AA2535" i="3"/>
  <c r="AD2535" i="3" s="1"/>
  <c r="AA2536" i="3"/>
  <c r="AD2536" i="3" s="1"/>
  <c r="AA2537" i="3"/>
  <c r="AD2537" i="3" s="1"/>
  <c r="AA2538" i="3"/>
  <c r="AD2538" i="3" s="1"/>
  <c r="AA2539" i="3"/>
  <c r="AD2539" i="3" s="1"/>
  <c r="AA2540" i="3"/>
  <c r="AD2540" i="3" s="1"/>
  <c r="AA2541" i="3"/>
  <c r="AD2541" i="3" s="1"/>
  <c r="AA2542" i="3"/>
  <c r="AD2542" i="3" s="1"/>
  <c r="AA2543" i="3"/>
  <c r="AD2543" i="3" s="1"/>
  <c r="AA2544" i="3"/>
  <c r="AD2544" i="3" s="1"/>
  <c r="AA2545" i="3"/>
  <c r="AD2545" i="3" s="1"/>
  <c r="AA2546" i="3"/>
  <c r="AD2546" i="3" s="1"/>
  <c r="AA2547" i="3"/>
  <c r="AD2547" i="3" s="1"/>
  <c r="AA2548" i="3"/>
  <c r="AD2548" i="3" s="1"/>
  <c r="AA2549" i="3"/>
  <c r="AD2549" i="3" s="1"/>
  <c r="AA2550" i="3"/>
  <c r="AD2550" i="3" s="1"/>
  <c r="AA2551" i="3"/>
  <c r="AD2551" i="3" s="1"/>
  <c r="AA2552" i="3"/>
  <c r="AD2552" i="3" s="1"/>
  <c r="AA2553" i="3"/>
  <c r="AD2553" i="3" s="1"/>
  <c r="AA2554" i="3"/>
  <c r="AD2554" i="3" s="1"/>
  <c r="AA2555" i="3"/>
  <c r="AD2555" i="3" s="1"/>
  <c r="AA2556" i="3"/>
  <c r="AD2556" i="3" s="1"/>
  <c r="AA2557" i="3"/>
  <c r="AD2557" i="3" s="1"/>
  <c r="AA2558" i="3"/>
  <c r="AD2558" i="3" s="1"/>
  <c r="AA2559" i="3"/>
  <c r="AD2559" i="3" s="1"/>
  <c r="AA2560" i="3"/>
  <c r="AD2560" i="3" s="1"/>
  <c r="AA2561" i="3"/>
  <c r="AD2561" i="3" s="1"/>
  <c r="AA2562" i="3"/>
  <c r="AD2562" i="3" s="1"/>
  <c r="AA2563" i="3"/>
  <c r="AD2563" i="3" s="1"/>
  <c r="AA2564" i="3"/>
  <c r="AD2564" i="3" s="1"/>
  <c r="AA2565" i="3"/>
  <c r="AD2565" i="3" s="1"/>
  <c r="AA2566" i="3"/>
  <c r="AD2566" i="3" s="1"/>
  <c r="AA2567" i="3"/>
  <c r="AD2567" i="3" s="1"/>
  <c r="AA2568" i="3"/>
  <c r="AD2568" i="3" s="1"/>
  <c r="AA2569" i="3"/>
  <c r="AD2569" i="3" s="1"/>
  <c r="AA2570" i="3"/>
  <c r="AD2570" i="3" s="1"/>
  <c r="AA2571" i="3"/>
  <c r="AD2571" i="3" s="1"/>
  <c r="AA2572" i="3"/>
  <c r="AD2572" i="3" s="1"/>
  <c r="AA2573" i="3"/>
  <c r="AD2573" i="3" s="1"/>
  <c r="AA2574" i="3"/>
  <c r="AD2574" i="3" s="1"/>
  <c r="AA2575" i="3"/>
  <c r="AD2575" i="3" s="1"/>
  <c r="AA2576" i="3"/>
  <c r="AD2576" i="3" s="1"/>
  <c r="AA2577" i="3"/>
  <c r="AD2577" i="3" s="1"/>
  <c r="AA2578" i="3"/>
  <c r="AD2578" i="3" s="1"/>
  <c r="AA2579" i="3"/>
  <c r="AD2579" i="3" s="1"/>
  <c r="AA2580" i="3"/>
  <c r="AD2580" i="3" s="1"/>
  <c r="AA2581" i="3"/>
  <c r="AD2581" i="3" s="1"/>
  <c r="AA2582" i="3"/>
  <c r="AD2582" i="3" s="1"/>
  <c r="AA2583" i="3"/>
  <c r="AD2583" i="3" s="1"/>
  <c r="AA2584" i="3"/>
  <c r="AD2584" i="3" s="1"/>
  <c r="AA2585" i="3"/>
  <c r="AD2585" i="3" s="1"/>
  <c r="AA2586" i="3"/>
  <c r="AD2586" i="3" s="1"/>
  <c r="AA2587" i="3"/>
  <c r="AD2587" i="3" s="1"/>
  <c r="AA2588" i="3"/>
  <c r="AD2588" i="3" s="1"/>
  <c r="AA2589" i="3"/>
  <c r="AD2589" i="3" s="1"/>
  <c r="AA2590" i="3"/>
  <c r="AD2590" i="3" s="1"/>
  <c r="AA2591" i="3"/>
  <c r="AD2591" i="3" s="1"/>
  <c r="AA2592" i="3"/>
  <c r="AD2592" i="3" s="1"/>
  <c r="AA2593" i="3"/>
  <c r="AD2593" i="3" s="1"/>
  <c r="AA2594" i="3"/>
  <c r="AD2594" i="3" s="1"/>
  <c r="AA2595" i="3"/>
  <c r="AD2595" i="3" s="1"/>
  <c r="AA2596" i="3"/>
  <c r="AD2596" i="3" s="1"/>
  <c r="AA2597" i="3"/>
  <c r="AD2597" i="3" s="1"/>
  <c r="AA2598" i="3"/>
  <c r="AD2598" i="3" s="1"/>
  <c r="AA2599" i="3"/>
  <c r="AD2599" i="3" s="1"/>
  <c r="AA2600" i="3"/>
  <c r="AD2600" i="3" s="1"/>
  <c r="AA2601" i="3"/>
  <c r="AD2601" i="3" s="1"/>
  <c r="AA2602" i="3"/>
  <c r="AD2602" i="3" s="1"/>
  <c r="AA2603" i="3"/>
  <c r="AD2603" i="3" s="1"/>
  <c r="AA2604" i="3"/>
  <c r="AD2604" i="3" s="1"/>
  <c r="AA2605" i="3"/>
  <c r="AD2605" i="3" s="1"/>
  <c r="AA2606" i="3"/>
  <c r="AD2606" i="3" s="1"/>
  <c r="AA2607" i="3"/>
  <c r="AD2607" i="3" s="1"/>
  <c r="AA2608" i="3"/>
  <c r="AD2608" i="3" s="1"/>
  <c r="AA2609" i="3"/>
  <c r="AD2609" i="3" s="1"/>
  <c r="AA2610" i="3"/>
  <c r="AD2610" i="3" s="1"/>
  <c r="AA2611" i="3"/>
  <c r="AD2611" i="3" s="1"/>
  <c r="AA2612" i="3"/>
  <c r="AD2612" i="3" s="1"/>
  <c r="AA2613" i="3"/>
  <c r="AD2613" i="3" s="1"/>
  <c r="AA2614" i="3"/>
  <c r="AD2614" i="3" s="1"/>
  <c r="AA2615" i="3"/>
  <c r="AD2615" i="3" s="1"/>
  <c r="AA2616" i="3"/>
  <c r="AD2616" i="3" s="1"/>
  <c r="AA2617" i="3"/>
  <c r="AD2617" i="3" s="1"/>
  <c r="AA2618" i="3"/>
  <c r="AD2618" i="3" s="1"/>
  <c r="AA2619" i="3"/>
  <c r="AD2619" i="3" s="1"/>
  <c r="AA2620" i="3"/>
  <c r="AD2620" i="3" s="1"/>
  <c r="AA2621" i="3"/>
  <c r="AD2621" i="3" s="1"/>
  <c r="AA2622" i="3"/>
  <c r="AD2622" i="3" s="1"/>
  <c r="AA2623" i="3"/>
  <c r="AD2623" i="3" s="1"/>
  <c r="AA2624" i="3"/>
  <c r="AD2624" i="3" s="1"/>
  <c r="AA2625" i="3"/>
  <c r="AD2625" i="3" s="1"/>
  <c r="AA2626" i="3"/>
  <c r="AD2626" i="3" s="1"/>
  <c r="AA2627" i="3"/>
  <c r="AD2627" i="3" s="1"/>
  <c r="AA2628" i="3"/>
  <c r="AD2628" i="3" s="1"/>
  <c r="AA2629" i="3"/>
  <c r="AD2629" i="3" s="1"/>
  <c r="AA2630" i="3"/>
  <c r="AD2630" i="3" s="1"/>
  <c r="AA2631" i="3"/>
  <c r="AD2631" i="3" s="1"/>
  <c r="AA2632" i="3"/>
  <c r="AD2632" i="3" s="1"/>
  <c r="AA2633" i="3"/>
  <c r="AD2633" i="3" s="1"/>
  <c r="AA2634" i="3"/>
  <c r="AD2634" i="3" s="1"/>
  <c r="AA2635" i="3"/>
  <c r="AD2635" i="3" s="1"/>
  <c r="AA2636" i="3"/>
  <c r="AD2636" i="3" s="1"/>
  <c r="AA2637" i="3"/>
  <c r="AD2637" i="3" s="1"/>
  <c r="AA2638" i="3"/>
  <c r="AD2638" i="3" s="1"/>
  <c r="AA2639" i="3"/>
  <c r="AD2639" i="3" s="1"/>
  <c r="AA2640" i="3"/>
  <c r="AD2640" i="3" s="1"/>
  <c r="AA2641" i="3"/>
  <c r="AD2641" i="3" s="1"/>
  <c r="AA2642" i="3"/>
  <c r="AD2642" i="3" s="1"/>
  <c r="AA2643" i="3"/>
  <c r="AD2643" i="3" s="1"/>
  <c r="AA2644" i="3"/>
  <c r="AD2644" i="3" s="1"/>
  <c r="AA2645" i="3"/>
  <c r="AD2645" i="3" s="1"/>
  <c r="AA2646" i="3"/>
  <c r="AD2646" i="3" s="1"/>
  <c r="AA2647" i="3"/>
  <c r="AD2647" i="3" s="1"/>
  <c r="AA2648" i="3"/>
  <c r="AD2648" i="3" s="1"/>
  <c r="AA2649" i="3"/>
  <c r="AD2649" i="3" s="1"/>
  <c r="AA2650" i="3"/>
  <c r="AD2650" i="3" s="1"/>
  <c r="AA2651" i="3"/>
  <c r="AD2651" i="3" s="1"/>
  <c r="AA2652" i="3"/>
  <c r="AD2652" i="3" s="1"/>
  <c r="AA2653" i="3"/>
  <c r="AD2653" i="3" s="1"/>
  <c r="AA2654" i="3"/>
  <c r="AD2654" i="3" s="1"/>
  <c r="AA2655" i="3"/>
  <c r="AD2655" i="3" s="1"/>
  <c r="AA2656" i="3"/>
  <c r="AD2656" i="3" s="1"/>
  <c r="AA2657" i="3"/>
  <c r="AD2657" i="3" s="1"/>
  <c r="AA2658" i="3"/>
  <c r="AD2658" i="3" s="1"/>
  <c r="AA2659" i="3"/>
  <c r="AD2659" i="3" s="1"/>
  <c r="AA2660" i="3"/>
  <c r="AD2660" i="3" s="1"/>
  <c r="AA2661" i="3"/>
  <c r="AD2661" i="3" s="1"/>
  <c r="AA2662" i="3"/>
  <c r="AD2662" i="3" s="1"/>
  <c r="AA2663" i="3"/>
  <c r="AD2663" i="3" s="1"/>
  <c r="AA2664" i="3"/>
  <c r="AD2664" i="3" s="1"/>
  <c r="AA2665" i="3"/>
  <c r="AD2665" i="3" s="1"/>
  <c r="AA2666" i="3"/>
  <c r="AD2666" i="3" s="1"/>
  <c r="AA2667" i="3"/>
  <c r="AD2667" i="3" s="1"/>
  <c r="AA2668" i="3"/>
  <c r="AD2668" i="3" s="1"/>
  <c r="AA2669" i="3"/>
  <c r="AD2669" i="3" s="1"/>
  <c r="AA2670" i="3"/>
  <c r="AD2670" i="3" s="1"/>
  <c r="AA2671" i="3"/>
  <c r="AD2671" i="3" s="1"/>
  <c r="AA2672" i="3"/>
  <c r="AD2672" i="3" s="1"/>
  <c r="AA2673" i="3"/>
  <c r="AD2673" i="3" s="1"/>
  <c r="AA2674" i="3"/>
  <c r="AD2674" i="3" s="1"/>
  <c r="AA2675" i="3"/>
  <c r="AD2675" i="3" s="1"/>
  <c r="AA2676" i="3"/>
  <c r="AD2676" i="3" s="1"/>
  <c r="AA2677" i="3"/>
  <c r="AD2677" i="3" s="1"/>
  <c r="AA2678" i="3"/>
  <c r="AD2678" i="3" s="1"/>
  <c r="AA2679" i="3"/>
  <c r="AD2679" i="3" s="1"/>
  <c r="AA2680" i="3"/>
  <c r="AD2680" i="3" s="1"/>
  <c r="AA2681" i="3"/>
  <c r="AD2681" i="3" s="1"/>
  <c r="AA2682" i="3"/>
  <c r="AD2682" i="3" s="1"/>
  <c r="AA2683" i="3"/>
  <c r="AD2683" i="3" s="1"/>
  <c r="AA2684" i="3"/>
  <c r="AD2684" i="3" s="1"/>
  <c r="AA2685" i="3"/>
  <c r="AD2685" i="3" s="1"/>
  <c r="AA2686" i="3"/>
  <c r="AD2686" i="3" s="1"/>
  <c r="AA2687" i="3"/>
  <c r="AD2687" i="3" s="1"/>
  <c r="AA2688" i="3"/>
  <c r="AD2688" i="3" s="1"/>
  <c r="AA2689" i="3"/>
  <c r="AD2689" i="3" s="1"/>
  <c r="AA2690" i="3"/>
  <c r="AD2690" i="3" s="1"/>
  <c r="AA2691" i="3"/>
  <c r="AD2691" i="3" s="1"/>
  <c r="AA2692" i="3"/>
  <c r="AD2692" i="3" s="1"/>
  <c r="AA2693" i="3"/>
  <c r="AD2693" i="3" s="1"/>
  <c r="AA2694" i="3"/>
  <c r="AD2694" i="3" s="1"/>
  <c r="AA2695" i="3"/>
  <c r="AD2695" i="3" s="1"/>
  <c r="AA2696" i="3"/>
  <c r="AD2696" i="3" s="1"/>
  <c r="AA2697" i="3"/>
  <c r="AD2697" i="3" s="1"/>
  <c r="AA2698" i="3"/>
  <c r="AD2698" i="3" s="1"/>
  <c r="AA2699" i="3"/>
  <c r="AD2699" i="3" s="1"/>
  <c r="AA2700" i="3"/>
  <c r="AD2700" i="3" s="1"/>
  <c r="AA2701" i="3"/>
  <c r="AD2701" i="3" s="1"/>
  <c r="AA2702" i="3"/>
  <c r="AD2702" i="3" s="1"/>
  <c r="AA2703" i="3"/>
  <c r="AD2703" i="3" s="1"/>
  <c r="AA2704" i="3"/>
  <c r="AD2704" i="3" s="1"/>
  <c r="AA2705" i="3"/>
  <c r="AD2705" i="3" s="1"/>
  <c r="AA2706" i="3"/>
  <c r="AD2706" i="3" s="1"/>
  <c r="AA2707" i="3"/>
  <c r="AD2707" i="3" s="1"/>
  <c r="AA2708" i="3"/>
  <c r="AD2708" i="3" s="1"/>
  <c r="AA2709" i="3"/>
  <c r="AD2709" i="3" s="1"/>
  <c r="AA2710" i="3"/>
  <c r="AD2710" i="3" s="1"/>
  <c r="AA2711" i="3"/>
  <c r="AD2711" i="3" s="1"/>
  <c r="AA2712" i="3"/>
  <c r="AD2712" i="3" s="1"/>
  <c r="AA2713" i="3"/>
  <c r="AD2713" i="3" s="1"/>
  <c r="AA2714" i="3"/>
  <c r="AD2714" i="3" s="1"/>
  <c r="AA2715" i="3"/>
  <c r="AD2715" i="3" s="1"/>
  <c r="AA2716" i="3"/>
  <c r="AD2716" i="3" s="1"/>
  <c r="AA2717" i="3"/>
  <c r="AD2717" i="3" s="1"/>
  <c r="AA2718" i="3"/>
  <c r="AD2718" i="3" s="1"/>
  <c r="AA2719" i="3"/>
  <c r="AD2719" i="3" s="1"/>
  <c r="AA2720" i="3"/>
  <c r="AD2720" i="3" s="1"/>
  <c r="AA2721" i="3"/>
  <c r="AD2721" i="3" s="1"/>
  <c r="AA2722" i="3"/>
  <c r="AD2722" i="3" s="1"/>
  <c r="AA2723" i="3"/>
  <c r="AD2723" i="3" s="1"/>
  <c r="AA2724" i="3"/>
  <c r="AD2724" i="3" s="1"/>
  <c r="AA2725" i="3"/>
  <c r="AD2725" i="3" s="1"/>
  <c r="AA2726" i="3"/>
  <c r="AD2726" i="3" s="1"/>
  <c r="AA2727" i="3"/>
  <c r="AD2727" i="3" s="1"/>
  <c r="AA2728" i="3"/>
  <c r="AD2728" i="3" s="1"/>
  <c r="AA2729" i="3"/>
  <c r="AD2729" i="3" s="1"/>
  <c r="AA2730" i="3"/>
  <c r="AD2730" i="3" s="1"/>
  <c r="AA2731" i="3"/>
  <c r="AD2731" i="3" s="1"/>
  <c r="AA2732" i="3"/>
  <c r="AD2732" i="3" s="1"/>
  <c r="AA2733" i="3"/>
  <c r="AD2733" i="3" s="1"/>
  <c r="AA2734" i="3"/>
  <c r="AD2734" i="3" s="1"/>
  <c r="AA2735" i="3"/>
  <c r="AD2735" i="3" s="1"/>
  <c r="AA2736" i="3"/>
  <c r="AD2736" i="3" s="1"/>
  <c r="AA2737" i="3"/>
  <c r="AD2737" i="3" s="1"/>
  <c r="AA2738" i="3"/>
  <c r="AD2738" i="3" s="1"/>
  <c r="AA2739" i="3"/>
  <c r="AD2739" i="3" s="1"/>
  <c r="AA2740" i="3"/>
  <c r="AD2740" i="3" s="1"/>
  <c r="AA2741" i="3"/>
  <c r="AD2741" i="3" s="1"/>
  <c r="AA2742" i="3"/>
  <c r="AD2742" i="3" s="1"/>
  <c r="AA2743" i="3"/>
  <c r="AD2743" i="3" s="1"/>
  <c r="AA2744" i="3"/>
  <c r="AD2744" i="3" s="1"/>
  <c r="AA2745" i="3"/>
  <c r="AD2745" i="3" s="1"/>
  <c r="AA2746" i="3"/>
  <c r="AD2746" i="3" s="1"/>
  <c r="AA2747" i="3"/>
  <c r="AD2747" i="3" s="1"/>
  <c r="AA2748" i="3"/>
  <c r="AD2748" i="3" s="1"/>
  <c r="AA2749" i="3"/>
  <c r="AD2749" i="3" s="1"/>
  <c r="AA2750" i="3"/>
  <c r="AD2750" i="3" s="1"/>
  <c r="AA2751" i="3"/>
  <c r="AD2751" i="3" s="1"/>
  <c r="AA2752" i="3"/>
  <c r="AD2752" i="3" s="1"/>
  <c r="AA2753" i="3"/>
  <c r="AD2753" i="3" s="1"/>
  <c r="AA2754" i="3"/>
  <c r="AD2754" i="3" s="1"/>
  <c r="AA2755" i="3"/>
  <c r="AD2755" i="3" s="1"/>
  <c r="AA2756" i="3"/>
  <c r="AD2756" i="3" s="1"/>
  <c r="AA2757" i="3"/>
  <c r="AD2757" i="3" s="1"/>
  <c r="AA2758" i="3"/>
  <c r="AD2758" i="3" s="1"/>
  <c r="AA2759" i="3"/>
  <c r="AD2759" i="3" s="1"/>
  <c r="AA2760" i="3"/>
  <c r="AD2760" i="3" s="1"/>
  <c r="AA2761" i="3"/>
  <c r="AD2761" i="3" s="1"/>
  <c r="AA2762" i="3"/>
  <c r="AD2762" i="3" s="1"/>
  <c r="AA2763" i="3"/>
  <c r="AD2763" i="3" s="1"/>
  <c r="AA2764" i="3"/>
  <c r="AD2764" i="3" s="1"/>
  <c r="AA2765" i="3"/>
  <c r="AD2765" i="3" s="1"/>
  <c r="AA2766" i="3"/>
  <c r="AD2766" i="3" s="1"/>
  <c r="AA2767" i="3"/>
  <c r="AD2767" i="3" s="1"/>
  <c r="AA2768" i="3"/>
  <c r="AD2768" i="3" s="1"/>
  <c r="AA2769" i="3"/>
  <c r="AD2769" i="3" s="1"/>
  <c r="AA2770" i="3"/>
  <c r="AD2770" i="3" s="1"/>
  <c r="AA2771" i="3"/>
  <c r="AD2771" i="3" s="1"/>
  <c r="AA2772" i="3"/>
  <c r="AD2772" i="3" s="1"/>
  <c r="AA2773" i="3"/>
  <c r="AD2773" i="3" s="1"/>
  <c r="AA2774" i="3"/>
  <c r="AD2774" i="3" s="1"/>
  <c r="AA2775" i="3"/>
  <c r="AD2775" i="3" s="1"/>
  <c r="AA2776" i="3"/>
  <c r="AD2776" i="3" s="1"/>
  <c r="AA2777" i="3"/>
  <c r="AD2777" i="3" s="1"/>
  <c r="AA2778" i="3"/>
  <c r="AD2778" i="3" s="1"/>
  <c r="AA2779" i="3"/>
  <c r="AD2779" i="3" s="1"/>
  <c r="AA2780" i="3"/>
  <c r="AD2780" i="3" s="1"/>
  <c r="AA2781" i="3"/>
  <c r="AD2781" i="3" s="1"/>
  <c r="AA2782" i="3"/>
  <c r="AD2782" i="3" s="1"/>
  <c r="AA2783" i="3"/>
  <c r="AD2783" i="3" s="1"/>
  <c r="AA2784" i="3"/>
  <c r="AD2784" i="3" s="1"/>
  <c r="AA2785" i="3"/>
  <c r="AD2785" i="3" s="1"/>
  <c r="AA2786" i="3"/>
  <c r="AD2786" i="3" s="1"/>
  <c r="AA2787" i="3"/>
  <c r="AD2787" i="3" s="1"/>
  <c r="AA2788" i="3"/>
  <c r="AD2788" i="3" s="1"/>
  <c r="AA2789" i="3"/>
  <c r="AD2789" i="3" s="1"/>
  <c r="AA2790" i="3"/>
  <c r="AD2790" i="3" s="1"/>
  <c r="AA2791" i="3"/>
  <c r="AD2791" i="3" s="1"/>
  <c r="AA2792" i="3"/>
  <c r="AD2792" i="3" s="1"/>
  <c r="AA1574" i="3"/>
  <c r="AD1574" i="3" s="1"/>
  <c r="AE1574" i="3"/>
  <c r="AF1574" i="3" s="1"/>
  <c r="AG1574" i="3"/>
  <c r="AH1574" i="3" s="1"/>
  <c r="AI1574" i="3"/>
  <c r="AJ1574" i="3" s="1"/>
  <c r="AK1574" i="3"/>
  <c r="AL1574" i="3"/>
  <c r="AM1574" i="3"/>
  <c r="AE1575" i="3"/>
  <c r="AF1575" i="3" s="1"/>
  <c r="AG1575" i="3"/>
  <c r="AH1575" i="3" s="1"/>
  <c r="AI1575" i="3"/>
  <c r="AJ1575" i="3" s="1"/>
  <c r="AK1575" i="3"/>
  <c r="AL1575" i="3"/>
  <c r="AM1575" i="3"/>
  <c r="AE1576" i="3"/>
  <c r="AF1576" i="3" s="1"/>
  <c r="AG1576" i="3"/>
  <c r="AH1576" i="3" s="1"/>
  <c r="AI1576" i="3"/>
  <c r="AJ1576" i="3" s="1"/>
  <c r="AK1576" i="3"/>
  <c r="AL1576" i="3"/>
  <c r="AM1576" i="3"/>
  <c r="AE1577" i="3"/>
  <c r="AF1577" i="3" s="1"/>
  <c r="AG1577" i="3"/>
  <c r="AH1577" i="3" s="1"/>
  <c r="AI1577" i="3"/>
  <c r="AJ1577" i="3" s="1"/>
  <c r="AK1577" i="3"/>
  <c r="AL1577" i="3"/>
  <c r="AM1577" i="3"/>
  <c r="AE1578" i="3"/>
  <c r="AF1578" i="3" s="1"/>
  <c r="AG1578" i="3"/>
  <c r="AH1578" i="3" s="1"/>
  <c r="AI1578" i="3"/>
  <c r="AJ1578" i="3" s="1"/>
  <c r="AK1578" i="3"/>
  <c r="AL1578" i="3"/>
  <c r="AM1578" i="3"/>
  <c r="AE1579" i="3"/>
  <c r="AF1579" i="3" s="1"/>
  <c r="AG1579" i="3"/>
  <c r="AH1579" i="3" s="1"/>
  <c r="AI1579" i="3"/>
  <c r="AJ1579" i="3" s="1"/>
  <c r="AK1579" i="3"/>
  <c r="AL1579" i="3"/>
  <c r="AM1579" i="3"/>
  <c r="AE1580" i="3"/>
  <c r="AF1580" i="3" s="1"/>
  <c r="AG1580" i="3"/>
  <c r="AH1580" i="3" s="1"/>
  <c r="AI1580" i="3"/>
  <c r="AJ1580" i="3" s="1"/>
  <c r="AK1580" i="3"/>
  <c r="AL1580" i="3"/>
  <c r="AM1580" i="3"/>
  <c r="AE1581" i="3"/>
  <c r="AF1581" i="3" s="1"/>
  <c r="AG1581" i="3"/>
  <c r="AH1581" i="3" s="1"/>
  <c r="AI1581" i="3"/>
  <c r="AJ1581" i="3" s="1"/>
  <c r="AK1581" i="3"/>
  <c r="AL1581" i="3"/>
  <c r="AM1581" i="3"/>
  <c r="AE1582" i="3"/>
  <c r="AF1582" i="3" s="1"/>
  <c r="AG1582" i="3"/>
  <c r="AH1582" i="3" s="1"/>
  <c r="AI1582" i="3"/>
  <c r="AJ1582" i="3" s="1"/>
  <c r="AK1582" i="3"/>
  <c r="AL1582" i="3"/>
  <c r="AM1582" i="3"/>
  <c r="AE1583" i="3"/>
  <c r="AF1583" i="3" s="1"/>
  <c r="AG1583" i="3"/>
  <c r="AH1583" i="3" s="1"/>
  <c r="AI1583" i="3"/>
  <c r="AJ1583" i="3" s="1"/>
  <c r="AK1583" i="3"/>
  <c r="AL1583" i="3"/>
  <c r="AM1583" i="3"/>
  <c r="AE1584" i="3"/>
  <c r="AF1584" i="3" s="1"/>
  <c r="AG1584" i="3"/>
  <c r="AH1584" i="3" s="1"/>
  <c r="AI1584" i="3"/>
  <c r="AJ1584" i="3" s="1"/>
  <c r="AK1584" i="3"/>
  <c r="AL1584" i="3"/>
  <c r="AM1584" i="3"/>
  <c r="AE1585" i="3"/>
  <c r="AF1585" i="3" s="1"/>
  <c r="AG1585" i="3"/>
  <c r="AH1585" i="3" s="1"/>
  <c r="AI1585" i="3"/>
  <c r="AJ1585" i="3" s="1"/>
  <c r="AK1585" i="3"/>
  <c r="AL1585" i="3"/>
  <c r="AM1585" i="3"/>
  <c r="AE1586" i="3"/>
  <c r="AF1586" i="3" s="1"/>
  <c r="AG1586" i="3"/>
  <c r="AH1586" i="3" s="1"/>
  <c r="AI1586" i="3"/>
  <c r="AJ1586" i="3" s="1"/>
  <c r="AK1586" i="3"/>
  <c r="AL1586" i="3"/>
  <c r="AM1586" i="3"/>
  <c r="AE1587" i="3"/>
  <c r="AF1587" i="3" s="1"/>
  <c r="AG1587" i="3"/>
  <c r="AH1587" i="3" s="1"/>
  <c r="AI1587" i="3"/>
  <c r="AJ1587" i="3" s="1"/>
  <c r="AK1587" i="3"/>
  <c r="AL1587" i="3"/>
  <c r="AM1587" i="3"/>
  <c r="AE1588" i="3"/>
  <c r="AF1588" i="3" s="1"/>
  <c r="AG1588" i="3"/>
  <c r="AH1588" i="3" s="1"/>
  <c r="AI1588" i="3"/>
  <c r="AJ1588" i="3" s="1"/>
  <c r="AK1588" i="3"/>
  <c r="AL1588" i="3"/>
  <c r="AM1588" i="3"/>
  <c r="AE1589" i="3"/>
  <c r="AF1589" i="3" s="1"/>
  <c r="AG1589" i="3"/>
  <c r="AH1589" i="3" s="1"/>
  <c r="AI1589" i="3"/>
  <c r="AJ1589" i="3" s="1"/>
  <c r="AK1589" i="3"/>
  <c r="AL1589" i="3"/>
  <c r="AM1589" i="3"/>
  <c r="AE1590" i="3"/>
  <c r="AF1590" i="3" s="1"/>
  <c r="AG1590" i="3"/>
  <c r="AH1590" i="3" s="1"/>
  <c r="AI1590" i="3"/>
  <c r="AJ1590" i="3" s="1"/>
  <c r="AK1590" i="3"/>
  <c r="AL1590" i="3"/>
  <c r="AM1590" i="3"/>
  <c r="AE1591" i="3"/>
  <c r="AF1591" i="3" s="1"/>
  <c r="AG1591" i="3"/>
  <c r="AH1591" i="3" s="1"/>
  <c r="AI1591" i="3"/>
  <c r="AJ1591" i="3" s="1"/>
  <c r="AK1591" i="3"/>
  <c r="AL1591" i="3"/>
  <c r="AM1591" i="3"/>
  <c r="AE1592" i="3"/>
  <c r="AF1592" i="3" s="1"/>
  <c r="AG1592" i="3"/>
  <c r="AH1592" i="3" s="1"/>
  <c r="AI1592" i="3"/>
  <c r="AJ1592" i="3" s="1"/>
  <c r="AK1592" i="3"/>
  <c r="AL1592" i="3"/>
  <c r="AM1592" i="3"/>
  <c r="AE1593" i="3"/>
  <c r="AF1593" i="3" s="1"/>
  <c r="AG1593" i="3"/>
  <c r="AH1593" i="3" s="1"/>
  <c r="AI1593" i="3"/>
  <c r="AJ1593" i="3" s="1"/>
  <c r="AK1593" i="3"/>
  <c r="AL1593" i="3"/>
  <c r="AM1593" i="3"/>
  <c r="AE1594" i="3"/>
  <c r="AF1594" i="3" s="1"/>
  <c r="AG1594" i="3"/>
  <c r="AH1594" i="3" s="1"/>
  <c r="AI1594" i="3"/>
  <c r="AJ1594" i="3" s="1"/>
  <c r="AK1594" i="3"/>
  <c r="AL1594" i="3"/>
  <c r="AM1594" i="3"/>
  <c r="AE1595" i="3"/>
  <c r="AF1595" i="3" s="1"/>
  <c r="AG1595" i="3"/>
  <c r="AH1595" i="3" s="1"/>
  <c r="AI1595" i="3"/>
  <c r="AJ1595" i="3" s="1"/>
  <c r="AK1595" i="3"/>
  <c r="AL1595" i="3"/>
  <c r="AM1595" i="3"/>
  <c r="AE1596" i="3"/>
  <c r="AF1596" i="3" s="1"/>
  <c r="AG1596" i="3"/>
  <c r="AH1596" i="3" s="1"/>
  <c r="AI1596" i="3"/>
  <c r="AJ1596" i="3" s="1"/>
  <c r="AK1596" i="3"/>
  <c r="AL1596" i="3"/>
  <c r="AM1596" i="3"/>
  <c r="AE1597" i="3"/>
  <c r="AF1597" i="3" s="1"/>
  <c r="AG1597" i="3"/>
  <c r="AH1597" i="3" s="1"/>
  <c r="AI1597" i="3"/>
  <c r="AJ1597" i="3" s="1"/>
  <c r="AK1597" i="3"/>
  <c r="AL1597" i="3"/>
  <c r="AM1597" i="3"/>
  <c r="AE1598" i="3"/>
  <c r="AF1598" i="3" s="1"/>
  <c r="AG1598" i="3"/>
  <c r="AH1598" i="3" s="1"/>
  <c r="AI1598" i="3"/>
  <c r="AJ1598" i="3" s="1"/>
  <c r="AK1598" i="3"/>
  <c r="AL1598" i="3"/>
  <c r="AM1598" i="3"/>
  <c r="AE1599" i="3"/>
  <c r="AF1599" i="3" s="1"/>
  <c r="AG1599" i="3"/>
  <c r="AH1599" i="3" s="1"/>
  <c r="AI1599" i="3"/>
  <c r="AJ1599" i="3" s="1"/>
  <c r="AK1599" i="3"/>
  <c r="AL1599" i="3"/>
  <c r="AM1599" i="3"/>
  <c r="AE1600" i="3"/>
  <c r="AF1600" i="3" s="1"/>
  <c r="AG1600" i="3"/>
  <c r="AH1600" i="3" s="1"/>
  <c r="AI1600" i="3"/>
  <c r="AJ1600" i="3" s="1"/>
  <c r="AK1600" i="3"/>
  <c r="AL1600" i="3"/>
  <c r="AM1600" i="3"/>
  <c r="AE1601" i="3"/>
  <c r="AF1601" i="3" s="1"/>
  <c r="AG1601" i="3"/>
  <c r="AH1601" i="3" s="1"/>
  <c r="AI1601" i="3"/>
  <c r="AJ1601" i="3" s="1"/>
  <c r="AK1601" i="3"/>
  <c r="AL1601" i="3"/>
  <c r="AM1601" i="3"/>
  <c r="AE1602" i="3"/>
  <c r="AF1602" i="3" s="1"/>
  <c r="AG1602" i="3"/>
  <c r="AH1602" i="3" s="1"/>
  <c r="AI1602" i="3"/>
  <c r="AJ1602" i="3" s="1"/>
  <c r="AK1602" i="3"/>
  <c r="AL1602" i="3"/>
  <c r="AM1602" i="3"/>
  <c r="AE1603" i="3"/>
  <c r="AF1603" i="3" s="1"/>
  <c r="AG1603" i="3"/>
  <c r="AH1603" i="3" s="1"/>
  <c r="AI1603" i="3"/>
  <c r="AJ1603" i="3" s="1"/>
  <c r="AK1603" i="3"/>
  <c r="AL1603" i="3"/>
  <c r="AM1603" i="3"/>
  <c r="AE1604" i="3"/>
  <c r="AF1604" i="3" s="1"/>
  <c r="AG1604" i="3"/>
  <c r="AH1604" i="3" s="1"/>
  <c r="AI1604" i="3"/>
  <c r="AJ1604" i="3" s="1"/>
  <c r="AK1604" i="3"/>
  <c r="AL1604" i="3"/>
  <c r="AM1604" i="3"/>
  <c r="AE1605" i="3"/>
  <c r="AF1605" i="3" s="1"/>
  <c r="AG1605" i="3"/>
  <c r="AH1605" i="3" s="1"/>
  <c r="AI1605" i="3"/>
  <c r="AJ1605" i="3" s="1"/>
  <c r="AK1605" i="3"/>
  <c r="AL1605" i="3"/>
  <c r="AM1605" i="3"/>
  <c r="AE1606" i="3"/>
  <c r="AF1606" i="3" s="1"/>
  <c r="AG1606" i="3"/>
  <c r="AH1606" i="3" s="1"/>
  <c r="AI1606" i="3"/>
  <c r="AJ1606" i="3" s="1"/>
  <c r="AK1606" i="3"/>
  <c r="AL1606" i="3"/>
  <c r="AM1606" i="3"/>
  <c r="AE1607" i="3"/>
  <c r="AF1607" i="3" s="1"/>
  <c r="AG1607" i="3"/>
  <c r="AH1607" i="3" s="1"/>
  <c r="AI1607" i="3"/>
  <c r="AJ1607" i="3" s="1"/>
  <c r="AK1607" i="3"/>
  <c r="AL1607" i="3"/>
  <c r="AM1607" i="3"/>
  <c r="AE1608" i="3"/>
  <c r="AF1608" i="3" s="1"/>
  <c r="AG1608" i="3"/>
  <c r="AH1608" i="3" s="1"/>
  <c r="AI1608" i="3"/>
  <c r="AJ1608" i="3" s="1"/>
  <c r="AK1608" i="3"/>
  <c r="AL1608" i="3"/>
  <c r="AM1608" i="3"/>
  <c r="AE1609" i="3"/>
  <c r="AF1609" i="3" s="1"/>
  <c r="AG1609" i="3"/>
  <c r="AH1609" i="3" s="1"/>
  <c r="AI1609" i="3"/>
  <c r="AJ1609" i="3" s="1"/>
  <c r="AK1609" i="3"/>
  <c r="AL1609" i="3"/>
  <c r="AM1609" i="3"/>
  <c r="AE1610" i="3"/>
  <c r="AF1610" i="3" s="1"/>
  <c r="AG1610" i="3"/>
  <c r="AH1610" i="3" s="1"/>
  <c r="AI1610" i="3"/>
  <c r="AJ1610" i="3" s="1"/>
  <c r="AK1610" i="3"/>
  <c r="AL1610" i="3"/>
  <c r="AM1610" i="3"/>
  <c r="AE1611" i="3"/>
  <c r="AF1611" i="3" s="1"/>
  <c r="AG1611" i="3"/>
  <c r="AH1611" i="3" s="1"/>
  <c r="AI1611" i="3"/>
  <c r="AJ1611" i="3" s="1"/>
  <c r="AK1611" i="3"/>
  <c r="AL1611" i="3"/>
  <c r="AM1611" i="3"/>
  <c r="AE1612" i="3"/>
  <c r="AF1612" i="3" s="1"/>
  <c r="AG1612" i="3"/>
  <c r="AH1612" i="3" s="1"/>
  <c r="AI1612" i="3"/>
  <c r="AJ1612" i="3" s="1"/>
  <c r="AK1612" i="3"/>
  <c r="AL1612" i="3"/>
  <c r="AM1612" i="3"/>
  <c r="AE1613" i="3"/>
  <c r="AF1613" i="3" s="1"/>
  <c r="AG1613" i="3"/>
  <c r="AH1613" i="3" s="1"/>
  <c r="AI1613" i="3"/>
  <c r="AJ1613" i="3" s="1"/>
  <c r="AK1613" i="3"/>
  <c r="AL1613" i="3"/>
  <c r="AM1613" i="3"/>
  <c r="AE1614" i="3"/>
  <c r="AF1614" i="3" s="1"/>
  <c r="AG1614" i="3"/>
  <c r="AH1614" i="3" s="1"/>
  <c r="AI1614" i="3"/>
  <c r="AJ1614" i="3" s="1"/>
  <c r="AK1614" i="3"/>
  <c r="AL1614" i="3"/>
  <c r="AM1614" i="3"/>
  <c r="AE1615" i="3"/>
  <c r="AF1615" i="3" s="1"/>
  <c r="AG1615" i="3"/>
  <c r="AH1615" i="3" s="1"/>
  <c r="AI1615" i="3"/>
  <c r="AJ1615" i="3" s="1"/>
  <c r="AK1615" i="3"/>
  <c r="AL1615" i="3"/>
  <c r="AM1615" i="3"/>
  <c r="AE1616" i="3"/>
  <c r="AF1616" i="3" s="1"/>
  <c r="AG1616" i="3"/>
  <c r="AH1616" i="3" s="1"/>
  <c r="AI1616" i="3"/>
  <c r="AJ1616" i="3" s="1"/>
  <c r="AK1616" i="3"/>
  <c r="AL1616" i="3"/>
  <c r="AM1616" i="3"/>
  <c r="AE1617" i="3"/>
  <c r="AF1617" i="3" s="1"/>
  <c r="AG1617" i="3"/>
  <c r="AH1617" i="3" s="1"/>
  <c r="AI1617" i="3"/>
  <c r="AJ1617" i="3" s="1"/>
  <c r="AK1617" i="3"/>
  <c r="AL1617" i="3"/>
  <c r="AM1617" i="3"/>
  <c r="AE1618" i="3"/>
  <c r="AF1618" i="3" s="1"/>
  <c r="AG1618" i="3"/>
  <c r="AH1618" i="3" s="1"/>
  <c r="AI1618" i="3"/>
  <c r="AJ1618" i="3" s="1"/>
  <c r="AK1618" i="3"/>
  <c r="AL1618" i="3"/>
  <c r="AM1618" i="3"/>
  <c r="AE1619" i="3"/>
  <c r="AF1619" i="3" s="1"/>
  <c r="AG1619" i="3"/>
  <c r="AH1619" i="3" s="1"/>
  <c r="AI1619" i="3"/>
  <c r="AJ1619" i="3" s="1"/>
  <c r="AK1619" i="3"/>
  <c r="AL1619" i="3"/>
  <c r="AM1619" i="3"/>
  <c r="AE1620" i="3"/>
  <c r="AF1620" i="3" s="1"/>
  <c r="AG1620" i="3"/>
  <c r="AH1620" i="3" s="1"/>
  <c r="AI1620" i="3"/>
  <c r="AJ1620" i="3" s="1"/>
  <c r="AK1620" i="3"/>
  <c r="AL1620" i="3"/>
  <c r="AM1620" i="3"/>
  <c r="AE1621" i="3"/>
  <c r="AF1621" i="3" s="1"/>
  <c r="AG1621" i="3"/>
  <c r="AH1621" i="3" s="1"/>
  <c r="AI1621" i="3"/>
  <c r="AJ1621" i="3" s="1"/>
  <c r="AK1621" i="3"/>
  <c r="AL1621" i="3"/>
  <c r="AM1621" i="3"/>
  <c r="AE1622" i="3"/>
  <c r="AF1622" i="3" s="1"/>
  <c r="AG1622" i="3"/>
  <c r="AH1622" i="3" s="1"/>
  <c r="AI1622" i="3"/>
  <c r="AJ1622" i="3" s="1"/>
  <c r="AK1622" i="3"/>
  <c r="AL1622" i="3"/>
  <c r="AM1622" i="3"/>
  <c r="AE1623" i="3"/>
  <c r="AF1623" i="3" s="1"/>
  <c r="AG1623" i="3"/>
  <c r="AH1623" i="3" s="1"/>
  <c r="AI1623" i="3"/>
  <c r="AJ1623" i="3" s="1"/>
  <c r="AK1623" i="3"/>
  <c r="AL1623" i="3"/>
  <c r="AM1623" i="3"/>
  <c r="AE1624" i="3"/>
  <c r="AF1624" i="3" s="1"/>
  <c r="AG1624" i="3"/>
  <c r="AH1624" i="3" s="1"/>
  <c r="AI1624" i="3"/>
  <c r="AJ1624" i="3" s="1"/>
  <c r="AK1624" i="3"/>
  <c r="AL1624" i="3"/>
  <c r="AM1624" i="3"/>
  <c r="AE1625" i="3"/>
  <c r="AF1625" i="3" s="1"/>
  <c r="AG1625" i="3"/>
  <c r="AH1625" i="3" s="1"/>
  <c r="AI1625" i="3"/>
  <c r="AJ1625" i="3" s="1"/>
  <c r="AK1625" i="3"/>
  <c r="AL1625" i="3"/>
  <c r="AM1625" i="3"/>
  <c r="AE1626" i="3"/>
  <c r="AF1626" i="3" s="1"/>
  <c r="AG1626" i="3"/>
  <c r="AH1626" i="3" s="1"/>
  <c r="AI1626" i="3"/>
  <c r="AJ1626" i="3" s="1"/>
  <c r="AK1626" i="3"/>
  <c r="AL1626" i="3"/>
  <c r="AM1626" i="3"/>
  <c r="AE1627" i="3"/>
  <c r="AF1627" i="3" s="1"/>
  <c r="AG1627" i="3"/>
  <c r="AH1627" i="3" s="1"/>
  <c r="AI1627" i="3"/>
  <c r="AJ1627" i="3" s="1"/>
  <c r="AK1627" i="3"/>
  <c r="AL1627" i="3"/>
  <c r="AM1627" i="3"/>
  <c r="AE1628" i="3"/>
  <c r="AF1628" i="3" s="1"/>
  <c r="AG1628" i="3"/>
  <c r="AH1628" i="3" s="1"/>
  <c r="AI1628" i="3"/>
  <c r="AJ1628" i="3" s="1"/>
  <c r="AK1628" i="3"/>
  <c r="AL1628" i="3"/>
  <c r="AM1628" i="3"/>
  <c r="AE1629" i="3"/>
  <c r="AF1629" i="3" s="1"/>
  <c r="AG1629" i="3"/>
  <c r="AH1629" i="3" s="1"/>
  <c r="AI1629" i="3"/>
  <c r="AJ1629" i="3" s="1"/>
  <c r="AK1629" i="3"/>
  <c r="AL1629" i="3"/>
  <c r="AM1629" i="3"/>
  <c r="AE1630" i="3"/>
  <c r="AF1630" i="3" s="1"/>
  <c r="AG1630" i="3"/>
  <c r="AH1630" i="3" s="1"/>
  <c r="AI1630" i="3"/>
  <c r="AJ1630" i="3" s="1"/>
  <c r="AK1630" i="3"/>
  <c r="AL1630" i="3"/>
  <c r="AM1630" i="3"/>
  <c r="AE1631" i="3"/>
  <c r="AF1631" i="3" s="1"/>
  <c r="AG1631" i="3"/>
  <c r="AH1631" i="3" s="1"/>
  <c r="AI1631" i="3"/>
  <c r="AJ1631" i="3" s="1"/>
  <c r="AK1631" i="3"/>
  <c r="AL1631" i="3"/>
  <c r="AM1631" i="3"/>
  <c r="AE1632" i="3"/>
  <c r="AF1632" i="3" s="1"/>
  <c r="AG1632" i="3"/>
  <c r="AH1632" i="3" s="1"/>
  <c r="AI1632" i="3"/>
  <c r="AJ1632" i="3" s="1"/>
  <c r="AK1632" i="3"/>
  <c r="AL1632" i="3"/>
  <c r="AM1632" i="3"/>
  <c r="AE1633" i="3"/>
  <c r="AF1633" i="3" s="1"/>
  <c r="AG1633" i="3"/>
  <c r="AH1633" i="3" s="1"/>
  <c r="AI1633" i="3"/>
  <c r="AJ1633" i="3" s="1"/>
  <c r="AK1633" i="3"/>
  <c r="AL1633" i="3"/>
  <c r="AM1633" i="3"/>
  <c r="AE1634" i="3"/>
  <c r="AF1634" i="3" s="1"/>
  <c r="AG1634" i="3"/>
  <c r="AH1634" i="3" s="1"/>
  <c r="AI1634" i="3"/>
  <c r="AJ1634" i="3" s="1"/>
  <c r="AK1634" i="3"/>
  <c r="AL1634" i="3"/>
  <c r="AM1634" i="3"/>
  <c r="AE1635" i="3"/>
  <c r="AF1635" i="3" s="1"/>
  <c r="AG1635" i="3"/>
  <c r="AH1635" i="3" s="1"/>
  <c r="AI1635" i="3"/>
  <c r="AJ1635" i="3" s="1"/>
  <c r="AK1635" i="3"/>
  <c r="AL1635" i="3"/>
  <c r="AM1635" i="3"/>
  <c r="AE1636" i="3"/>
  <c r="AF1636" i="3" s="1"/>
  <c r="AG1636" i="3"/>
  <c r="AH1636" i="3" s="1"/>
  <c r="AI1636" i="3"/>
  <c r="AJ1636" i="3" s="1"/>
  <c r="AK1636" i="3"/>
  <c r="AL1636" i="3"/>
  <c r="AM1636" i="3"/>
  <c r="AE1637" i="3"/>
  <c r="AF1637" i="3" s="1"/>
  <c r="AG1637" i="3"/>
  <c r="AH1637" i="3" s="1"/>
  <c r="AI1637" i="3"/>
  <c r="AJ1637" i="3" s="1"/>
  <c r="AK1637" i="3"/>
  <c r="AL1637" i="3"/>
  <c r="AM1637" i="3"/>
  <c r="AE1638" i="3"/>
  <c r="AF1638" i="3" s="1"/>
  <c r="AG1638" i="3"/>
  <c r="AH1638" i="3" s="1"/>
  <c r="AI1638" i="3"/>
  <c r="AJ1638" i="3" s="1"/>
  <c r="AK1638" i="3"/>
  <c r="AL1638" i="3"/>
  <c r="AM1638" i="3"/>
  <c r="AE1639" i="3"/>
  <c r="AF1639" i="3" s="1"/>
  <c r="AG1639" i="3"/>
  <c r="AH1639" i="3" s="1"/>
  <c r="AI1639" i="3"/>
  <c r="AJ1639" i="3" s="1"/>
  <c r="AK1639" i="3"/>
  <c r="AL1639" i="3"/>
  <c r="AM1639" i="3"/>
  <c r="AE1640" i="3"/>
  <c r="AF1640" i="3" s="1"/>
  <c r="AG1640" i="3"/>
  <c r="AH1640" i="3" s="1"/>
  <c r="AI1640" i="3"/>
  <c r="AJ1640" i="3" s="1"/>
  <c r="AK1640" i="3"/>
  <c r="AL1640" i="3"/>
  <c r="AM1640" i="3"/>
  <c r="AE1641" i="3"/>
  <c r="AF1641" i="3" s="1"/>
  <c r="AG1641" i="3"/>
  <c r="AH1641" i="3" s="1"/>
  <c r="AI1641" i="3"/>
  <c r="AJ1641" i="3" s="1"/>
  <c r="AK1641" i="3"/>
  <c r="AL1641" i="3"/>
  <c r="AM1641" i="3"/>
  <c r="AE1642" i="3"/>
  <c r="AF1642" i="3" s="1"/>
  <c r="AG1642" i="3"/>
  <c r="AH1642" i="3" s="1"/>
  <c r="AI1642" i="3"/>
  <c r="AJ1642" i="3" s="1"/>
  <c r="AK1642" i="3"/>
  <c r="AL1642" i="3"/>
  <c r="AM1642" i="3"/>
  <c r="AE1643" i="3"/>
  <c r="AF1643" i="3" s="1"/>
  <c r="AG1643" i="3"/>
  <c r="AH1643" i="3" s="1"/>
  <c r="AI1643" i="3"/>
  <c r="AJ1643" i="3" s="1"/>
  <c r="AK1643" i="3"/>
  <c r="AL1643" i="3"/>
  <c r="AM1643" i="3"/>
  <c r="AE1644" i="3"/>
  <c r="AF1644" i="3" s="1"/>
  <c r="AG1644" i="3"/>
  <c r="AH1644" i="3" s="1"/>
  <c r="AI1644" i="3"/>
  <c r="AJ1644" i="3" s="1"/>
  <c r="AK1644" i="3"/>
  <c r="AL1644" i="3"/>
  <c r="AM1644" i="3"/>
  <c r="AE1645" i="3"/>
  <c r="AF1645" i="3" s="1"/>
  <c r="AG1645" i="3"/>
  <c r="AH1645" i="3" s="1"/>
  <c r="AI1645" i="3"/>
  <c r="AJ1645" i="3" s="1"/>
  <c r="AK1645" i="3"/>
  <c r="AL1645" i="3"/>
  <c r="AM1645" i="3"/>
  <c r="AE1646" i="3"/>
  <c r="AF1646" i="3" s="1"/>
  <c r="AG1646" i="3"/>
  <c r="AH1646" i="3" s="1"/>
  <c r="AI1646" i="3"/>
  <c r="AJ1646" i="3" s="1"/>
  <c r="AK1646" i="3"/>
  <c r="AL1646" i="3"/>
  <c r="AM1646" i="3"/>
  <c r="AE1647" i="3"/>
  <c r="AF1647" i="3" s="1"/>
  <c r="AG1647" i="3"/>
  <c r="AH1647" i="3" s="1"/>
  <c r="AI1647" i="3"/>
  <c r="AJ1647" i="3" s="1"/>
  <c r="AK1647" i="3"/>
  <c r="AL1647" i="3"/>
  <c r="AM1647" i="3"/>
  <c r="AE1648" i="3"/>
  <c r="AF1648" i="3" s="1"/>
  <c r="AG1648" i="3"/>
  <c r="AH1648" i="3" s="1"/>
  <c r="AI1648" i="3"/>
  <c r="AJ1648" i="3" s="1"/>
  <c r="AK1648" i="3"/>
  <c r="AL1648" i="3"/>
  <c r="AM1648" i="3"/>
  <c r="AE1649" i="3"/>
  <c r="AF1649" i="3" s="1"/>
  <c r="AG1649" i="3"/>
  <c r="AH1649" i="3" s="1"/>
  <c r="AI1649" i="3"/>
  <c r="AJ1649" i="3" s="1"/>
  <c r="AK1649" i="3"/>
  <c r="AL1649" i="3"/>
  <c r="AM1649" i="3"/>
  <c r="AE1650" i="3"/>
  <c r="AF1650" i="3" s="1"/>
  <c r="AG1650" i="3"/>
  <c r="AH1650" i="3" s="1"/>
  <c r="AI1650" i="3"/>
  <c r="AJ1650" i="3" s="1"/>
  <c r="AK1650" i="3"/>
  <c r="AL1650" i="3"/>
  <c r="AM1650" i="3"/>
  <c r="AE1651" i="3"/>
  <c r="AF1651" i="3" s="1"/>
  <c r="AG1651" i="3"/>
  <c r="AH1651" i="3" s="1"/>
  <c r="AI1651" i="3"/>
  <c r="AJ1651" i="3" s="1"/>
  <c r="AK1651" i="3"/>
  <c r="AL1651" i="3"/>
  <c r="AM1651" i="3"/>
  <c r="AE1652" i="3"/>
  <c r="AF1652" i="3" s="1"/>
  <c r="AG1652" i="3"/>
  <c r="AH1652" i="3" s="1"/>
  <c r="AI1652" i="3"/>
  <c r="AJ1652" i="3" s="1"/>
  <c r="AK1652" i="3"/>
  <c r="AL1652" i="3"/>
  <c r="AM1652" i="3"/>
  <c r="AE1653" i="3"/>
  <c r="AF1653" i="3" s="1"/>
  <c r="AG1653" i="3"/>
  <c r="AH1653" i="3" s="1"/>
  <c r="AI1653" i="3"/>
  <c r="AJ1653" i="3" s="1"/>
  <c r="AK1653" i="3"/>
  <c r="AL1653" i="3"/>
  <c r="AM1653" i="3"/>
  <c r="AE1654" i="3"/>
  <c r="AF1654" i="3" s="1"/>
  <c r="AG1654" i="3"/>
  <c r="AH1654" i="3" s="1"/>
  <c r="AI1654" i="3"/>
  <c r="AJ1654" i="3" s="1"/>
  <c r="AK1654" i="3"/>
  <c r="AL1654" i="3"/>
  <c r="AM1654" i="3"/>
  <c r="AE1655" i="3"/>
  <c r="AF1655" i="3" s="1"/>
  <c r="AG1655" i="3"/>
  <c r="AH1655" i="3" s="1"/>
  <c r="AI1655" i="3"/>
  <c r="AJ1655" i="3" s="1"/>
  <c r="AK1655" i="3"/>
  <c r="AL1655" i="3"/>
  <c r="AM1655" i="3"/>
  <c r="AE1656" i="3"/>
  <c r="AF1656" i="3" s="1"/>
  <c r="AG1656" i="3"/>
  <c r="AH1656" i="3" s="1"/>
  <c r="AI1656" i="3"/>
  <c r="AJ1656" i="3" s="1"/>
  <c r="AK1656" i="3"/>
  <c r="AL1656" i="3"/>
  <c r="AM1656" i="3"/>
  <c r="AE1657" i="3"/>
  <c r="AF1657" i="3" s="1"/>
  <c r="AG1657" i="3"/>
  <c r="AH1657" i="3" s="1"/>
  <c r="AI1657" i="3"/>
  <c r="AJ1657" i="3" s="1"/>
  <c r="AK1657" i="3"/>
  <c r="AL1657" i="3"/>
  <c r="AM1657" i="3"/>
  <c r="AE1658" i="3"/>
  <c r="AF1658" i="3" s="1"/>
  <c r="AG1658" i="3"/>
  <c r="AH1658" i="3" s="1"/>
  <c r="AI1658" i="3"/>
  <c r="AJ1658" i="3" s="1"/>
  <c r="AK1658" i="3"/>
  <c r="AL1658" i="3"/>
  <c r="AM1658" i="3"/>
  <c r="AE1659" i="3"/>
  <c r="AF1659" i="3" s="1"/>
  <c r="AG1659" i="3"/>
  <c r="AH1659" i="3" s="1"/>
  <c r="AI1659" i="3"/>
  <c r="AJ1659" i="3" s="1"/>
  <c r="AK1659" i="3"/>
  <c r="AL1659" i="3"/>
  <c r="AM1659" i="3"/>
  <c r="AE1660" i="3"/>
  <c r="AF1660" i="3" s="1"/>
  <c r="AG1660" i="3"/>
  <c r="AH1660" i="3" s="1"/>
  <c r="AI1660" i="3"/>
  <c r="AJ1660" i="3" s="1"/>
  <c r="AK1660" i="3"/>
  <c r="AL1660" i="3"/>
  <c r="AM1660" i="3"/>
  <c r="AE1661" i="3"/>
  <c r="AF1661" i="3" s="1"/>
  <c r="AG1661" i="3"/>
  <c r="AH1661" i="3" s="1"/>
  <c r="AI1661" i="3"/>
  <c r="AJ1661" i="3" s="1"/>
  <c r="AK1661" i="3"/>
  <c r="AL1661" i="3"/>
  <c r="AM1661" i="3"/>
  <c r="AE1662" i="3"/>
  <c r="AF1662" i="3" s="1"/>
  <c r="AG1662" i="3"/>
  <c r="AH1662" i="3" s="1"/>
  <c r="AI1662" i="3"/>
  <c r="AJ1662" i="3" s="1"/>
  <c r="AK1662" i="3"/>
  <c r="AL1662" i="3"/>
  <c r="AM1662" i="3"/>
  <c r="AE1663" i="3"/>
  <c r="AF1663" i="3" s="1"/>
  <c r="AG1663" i="3"/>
  <c r="AH1663" i="3" s="1"/>
  <c r="AI1663" i="3"/>
  <c r="AJ1663" i="3" s="1"/>
  <c r="AK1663" i="3"/>
  <c r="AL1663" i="3"/>
  <c r="AM1663" i="3"/>
  <c r="AE1664" i="3"/>
  <c r="AF1664" i="3" s="1"/>
  <c r="AG1664" i="3"/>
  <c r="AH1664" i="3" s="1"/>
  <c r="AI1664" i="3"/>
  <c r="AJ1664" i="3" s="1"/>
  <c r="AK1664" i="3"/>
  <c r="AL1664" i="3"/>
  <c r="AM1664" i="3"/>
  <c r="AE1665" i="3"/>
  <c r="AF1665" i="3" s="1"/>
  <c r="AG1665" i="3"/>
  <c r="AH1665" i="3" s="1"/>
  <c r="AI1665" i="3"/>
  <c r="AJ1665" i="3" s="1"/>
  <c r="AK1665" i="3"/>
  <c r="AL1665" i="3"/>
  <c r="AM1665" i="3"/>
  <c r="AE1666" i="3"/>
  <c r="AF1666" i="3" s="1"/>
  <c r="AG1666" i="3"/>
  <c r="AH1666" i="3" s="1"/>
  <c r="AI1666" i="3"/>
  <c r="AJ1666" i="3" s="1"/>
  <c r="AK1666" i="3"/>
  <c r="AL1666" i="3"/>
  <c r="AM1666" i="3"/>
  <c r="AE1667" i="3"/>
  <c r="AF1667" i="3" s="1"/>
  <c r="AG1667" i="3"/>
  <c r="AH1667" i="3" s="1"/>
  <c r="AI1667" i="3"/>
  <c r="AJ1667" i="3" s="1"/>
  <c r="AK1667" i="3"/>
  <c r="AL1667" i="3"/>
  <c r="AM1667" i="3"/>
  <c r="AE1668" i="3"/>
  <c r="AF1668" i="3" s="1"/>
  <c r="AG1668" i="3"/>
  <c r="AH1668" i="3" s="1"/>
  <c r="AI1668" i="3"/>
  <c r="AJ1668" i="3" s="1"/>
  <c r="AK1668" i="3"/>
  <c r="AL1668" i="3"/>
  <c r="AM1668" i="3"/>
  <c r="AE1669" i="3"/>
  <c r="AF1669" i="3" s="1"/>
  <c r="AG1669" i="3"/>
  <c r="AH1669" i="3" s="1"/>
  <c r="AI1669" i="3"/>
  <c r="AJ1669" i="3" s="1"/>
  <c r="AK1669" i="3"/>
  <c r="AL1669" i="3"/>
  <c r="AM1669" i="3"/>
  <c r="AE1670" i="3"/>
  <c r="AF1670" i="3" s="1"/>
  <c r="AG1670" i="3"/>
  <c r="AH1670" i="3" s="1"/>
  <c r="AI1670" i="3"/>
  <c r="AJ1670" i="3" s="1"/>
  <c r="AK1670" i="3"/>
  <c r="AL1670" i="3"/>
  <c r="AM1670" i="3"/>
  <c r="AE1671" i="3"/>
  <c r="AF1671" i="3" s="1"/>
  <c r="AG1671" i="3"/>
  <c r="AH1671" i="3" s="1"/>
  <c r="AI1671" i="3"/>
  <c r="AJ1671" i="3" s="1"/>
  <c r="AK1671" i="3"/>
  <c r="AL1671" i="3"/>
  <c r="AM1671" i="3"/>
  <c r="AE1672" i="3"/>
  <c r="AF1672" i="3" s="1"/>
  <c r="AG1672" i="3"/>
  <c r="AH1672" i="3" s="1"/>
  <c r="AI1672" i="3"/>
  <c r="AJ1672" i="3" s="1"/>
  <c r="AK1672" i="3"/>
  <c r="AL1672" i="3"/>
  <c r="AM1672" i="3"/>
  <c r="AE1673" i="3"/>
  <c r="AF1673" i="3" s="1"/>
  <c r="AG1673" i="3"/>
  <c r="AH1673" i="3" s="1"/>
  <c r="AI1673" i="3"/>
  <c r="AJ1673" i="3" s="1"/>
  <c r="AK1673" i="3"/>
  <c r="AL1673" i="3"/>
  <c r="AM1673" i="3"/>
  <c r="AE1674" i="3"/>
  <c r="AF1674" i="3" s="1"/>
  <c r="AG1674" i="3"/>
  <c r="AH1674" i="3" s="1"/>
  <c r="AI1674" i="3"/>
  <c r="AJ1674" i="3" s="1"/>
  <c r="AK1674" i="3"/>
  <c r="AL1674" i="3"/>
  <c r="AM1674" i="3"/>
  <c r="AE1675" i="3"/>
  <c r="AF1675" i="3" s="1"/>
  <c r="AG1675" i="3"/>
  <c r="AH1675" i="3" s="1"/>
  <c r="AI1675" i="3"/>
  <c r="AJ1675" i="3" s="1"/>
  <c r="AK1675" i="3"/>
  <c r="AL1675" i="3"/>
  <c r="AM1675" i="3"/>
  <c r="AE1676" i="3"/>
  <c r="AF1676" i="3" s="1"/>
  <c r="AG1676" i="3"/>
  <c r="AH1676" i="3" s="1"/>
  <c r="AI1676" i="3"/>
  <c r="AJ1676" i="3" s="1"/>
  <c r="AK1676" i="3"/>
  <c r="AL1676" i="3"/>
  <c r="AM1676" i="3"/>
  <c r="AE1677" i="3"/>
  <c r="AF1677" i="3" s="1"/>
  <c r="AG1677" i="3"/>
  <c r="AH1677" i="3" s="1"/>
  <c r="AI1677" i="3"/>
  <c r="AJ1677" i="3" s="1"/>
  <c r="AK1677" i="3"/>
  <c r="AL1677" i="3"/>
  <c r="AM1677" i="3"/>
  <c r="AE1678" i="3"/>
  <c r="AF1678" i="3" s="1"/>
  <c r="AG1678" i="3"/>
  <c r="AH1678" i="3" s="1"/>
  <c r="AI1678" i="3"/>
  <c r="AJ1678" i="3" s="1"/>
  <c r="AK1678" i="3"/>
  <c r="AL1678" i="3"/>
  <c r="AM1678" i="3"/>
  <c r="AE1679" i="3"/>
  <c r="AF1679" i="3" s="1"/>
  <c r="AG1679" i="3"/>
  <c r="AH1679" i="3" s="1"/>
  <c r="AI1679" i="3"/>
  <c r="AJ1679" i="3" s="1"/>
  <c r="AK1679" i="3"/>
  <c r="AL1679" i="3"/>
  <c r="AM1679" i="3"/>
  <c r="AE1680" i="3"/>
  <c r="AF1680" i="3" s="1"/>
  <c r="AG1680" i="3"/>
  <c r="AH1680" i="3" s="1"/>
  <c r="AI1680" i="3"/>
  <c r="AJ1680" i="3" s="1"/>
  <c r="AK1680" i="3"/>
  <c r="AL1680" i="3"/>
  <c r="AM1680" i="3"/>
  <c r="AE1681" i="3"/>
  <c r="AF1681" i="3" s="1"/>
  <c r="AG1681" i="3"/>
  <c r="AH1681" i="3" s="1"/>
  <c r="AI1681" i="3"/>
  <c r="AJ1681" i="3" s="1"/>
  <c r="AK1681" i="3"/>
  <c r="AL1681" i="3"/>
  <c r="AM1681" i="3"/>
  <c r="AE1682" i="3"/>
  <c r="AF1682" i="3" s="1"/>
  <c r="AG1682" i="3"/>
  <c r="AH1682" i="3" s="1"/>
  <c r="AI1682" i="3"/>
  <c r="AJ1682" i="3" s="1"/>
  <c r="AK1682" i="3"/>
  <c r="AL1682" i="3"/>
  <c r="AM1682" i="3"/>
  <c r="AE1683" i="3"/>
  <c r="AF1683" i="3" s="1"/>
  <c r="AG1683" i="3"/>
  <c r="AH1683" i="3" s="1"/>
  <c r="AI1683" i="3"/>
  <c r="AJ1683" i="3" s="1"/>
  <c r="AK1683" i="3"/>
  <c r="AL1683" i="3"/>
  <c r="AM1683" i="3"/>
  <c r="AE1684" i="3"/>
  <c r="AF1684" i="3" s="1"/>
  <c r="AG1684" i="3"/>
  <c r="AH1684" i="3" s="1"/>
  <c r="AI1684" i="3"/>
  <c r="AJ1684" i="3" s="1"/>
  <c r="AK1684" i="3"/>
  <c r="AL1684" i="3"/>
  <c r="AM1684" i="3"/>
  <c r="AE1685" i="3"/>
  <c r="AF1685" i="3" s="1"/>
  <c r="AG1685" i="3"/>
  <c r="AH1685" i="3" s="1"/>
  <c r="AI1685" i="3"/>
  <c r="AJ1685" i="3" s="1"/>
  <c r="AK1685" i="3"/>
  <c r="AL1685" i="3"/>
  <c r="AM1685" i="3"/>
  <c r="AE1686" i="3"/>
  <c r="AF1686" i="3" s="1"/>
  <c r="AG1686" i="3"/>
  <c r="AH1686" i="3" s="1"/>
  <c r="AI1686" i="3"/>
  <c r="AJ1686" i="3" s="1"/>
  <c r="AK1686" i="3"/>
  <c r="AL1686" i="3"/>
  <c r="AM1686" i="3"/>
  <c r="AE1687" i="3"/>
  <c r="AF1687" i="3" s="1"/>
  <c r="AG1687" i="3"/>
  <c r="AH1687" i="3" s="1"/>
  <c r="AI1687" i="3"/>
  <c r="AJ1687" i="3" s="1"/>
  <c r="AK1687" i="3"/>
  <c r="AL1687" i="3"/>
  <c r="AM1687" i="3"/>
  <c r="AE1688" i="3"/>
  <c r="AF1688" i="3" s="1"/>
  <c r="AG1688" i="3"/>
  <c r="AH1688" i="3" s="1"/>
  <c r="AI1688" i="3"/>
  <c r="AJ1688" i="3" s="1"/>
  <c r="AK1688" i="3"/>
  <c r="AL1688" i="3"/>
  <c r="AM1688" i="3"/>
  <c r="AE1689" i="3"/>
  <c r="AF1689" i="3" s="1"/>
  <c r="AG1689" i="3"/>
  <c r="AH1689" i="3" s="1"/>
  <c r="AI1689" i="3"/>
  <c r="AJ1689" i="3" s="1"/>
  <c r="AK1689" i="3"/>
  <c r="AL1689" i="3"/>
  <c r="AM1689" i="3"/>
  <c r="AE1690" i="3"/>
  <c r="AF1690" i="3" s="1"/>
  <c r="AG1690" i="3"/>
  <c r="AH1690" i="3" s="1"/>
  <c r="AI1690" i="3"/>
  <c r="AJ1690" i="3" s="1"/>
  <c r="AK1690" i="3"/>
  <c r="AL1690" i="3"/>
  <c r="AM1690" i="3"/>
  <c r="AE1691" i="3"/>
  <c r="AF1691" i="3" s="1"/>
  <c r="AG1691" i="3"/>
  <c r="AH1691" i="3" s="1"/>
  <c r="AI1691" i="3"/>
  <c r="AJ1691" i="3" s="1"/>
  <c r="AK1691" i="3"/>
  <c r="AL1691" i="3"/>
  <c r="AM1691" i="3"/>
  <c r="AE1692" i="3"/>
  <c r="AF1692" i="3" s="1"/>
  <c r="AG1692" i="3"/>
  <c r="AH1692" i="3" s="1"/>
  <c r="AI1692" i="3"/>
  <c r="AJ1692" i="3" s="1"/>
  <c r="AK1692" i="3"/>
  <c r="AL1692" i="3"/>
  <c r="AM1692" i="3"/>
  <c r="AE1693" i="3"/>
  <c r="AF1693" i="3" s="1"/>
  <c r="AG1693" i="3"/>
  <c r="AH1693" i="3" s="1"/>
  <c r="AI1693" i="3"/>
  <c r="AJ1693" i="3" s="1"/>
  <c r="AK1693" i="3"/>
  <c r="AL1693" i="3"/>
  <c r="AM1693" i="3"/>
  <c r="AE1694" i="3"/>
  <c r="AF1694" i="3" s="1"/>
  <c r="AG1694" i="3"/>
  <c r="AH1694" i="3" s="1"/>
  <c r="AI1694" i="3"/>
  <c r="AJ1694" i="3" s="1"/>
  <c r="AK1694" i="3"/>
  <c r="AL1694" i="3"/>
  <c r="AM1694" i="3"/>
  <c r="AE1695" i="3"/>
  <c r="AF1695" i="3" s="1"/>
  <c r="AG1695" i="3"/>
  <c r="AH1695" i="3" s="1"/>
  <c r="AI1695" i="3"/>
  <c r="AJ1695" i="3" s="1"/>
  <c r="AK1695" i="3"/>
  <c r="AL1695" i="3"/>
  <c r="AM1695" i="3"/>
  <c r="AE1696" i="3"/>
  <c r="AF1696" i="3" s="1"/>
  <c r="AG1696" i="3"/>
  <c r="AH1696" i="3" s="1"/>
  <c r="AI1696" i="3"/>
  <c r="AJ1696" i="3" s="1"/>
  <c r="AK1696" i="3"/>
  <c r="AL1696" i="3"/>
  <c r="AM1696" i="3"/>
  <c r="AE1697" i="3"/>
  <c r="AF1697" i="3" s="1"/>
  <c r="AG1697" i="3"/>
  <c r="AH1697" i="3" s="1"/>
  <c r="AI1697" i="3"/>
  <c r="AJ1697" i="3" s="1"/>
  <c r="AK1697" i="3"/>
  <c r="AL1697" i="3"/>
  <c r="AM1697" i="3"/>
  <c r="AE1698" i="3"/>
  <c r="AF1698" i="3" s="1"/>
  <c r="AG1698" i="3"/>
  <c r="AH1698" i="3" s="1"/>
  <c r="AI1698" i="3"/>
  <c r="AJ1698" i="3" s="1"/>
  <c r="AK1698" i="3"/>
  <c r="AL1698" i="3"/>
  <c r="AM1698" i="3"/>
  <c r="AE1699" i="3"/>
  <c r="AF1699" i="3" s="1"/>
  <c r="AG1699" i="3"/>
  <c r="AH1699" i="3" s="1"/>
  <c r="AI1699" i="3"/>
  <c r="AJ1699" i="3" s="1"/>
  <c r="AK1699" i="3"/>
  <c r="AL1699" i="3"/>
  <c r="AM1699" i="3"/>
  <c r="AE1700" i="3"/>
  <c r="AF1700" i="3" s="1"/>
  <c r="AG1700" i="3"/>
  <c r="AH1700" i="3" s="1"/>
  <c r="AI1700" i="3"/>
  <c r="AJ1700" i="3" s="1"/>
  <c r="AK1700" i="3"/>
  <c r="AL1700" i="3"/>
  <c r="AM1700" i="3"/>
  <c r="AE1701" i="3"/>
  <c r="AF1701" i="3" s="1"/>
  <c r="AG1701" i="3"/>
  <c r="AH1701" i="3" s="1"/>
  <c r="AI1701" i="3"/>
  <c r="AJ1701" i="3" s="1"/>
  <c r="AK1701" i="3"/>
  <c r="AL1701" i="3"/>
  <c r="AM1701" i="3"/>
  <c r="AE1702" i="3"/>
  <c r="AF1702" i="3" s="1"/>
  <c r="AG1702" i="3"/>
  <c r="AH1702" i="3" s="1"/>
  <c r="AI1702" i="3"/>
  <c r="AJ1702" i="3" s="1"/>
  <c r="AK1702" i="3"/>
  <c r="AL1702" i="3"/>
  <c r="AM1702" i="3"/>
  <c r="AE1703" i="3"/>
  <c r="AF1703" i="3" s="1"/>
  <c r="AG1703" i="3"/>
  <c r="AH1703" i="3" s="1"/>
  <c r="AI1703" i="3"/>
  <c r="AJ1703" i="3" s="1"/>
  <c r="AK1703" i="3"/>
  <c r="AL1703" i="3"/>
  <c r="AM1703" i="3"/>
  <c r="AE1704" i="3"/>
  <c r="AF1704" i="3" s="1"/>
  <c r="AG1704" i="3"/>
  <c r="AH1704" i="3" s="1"/>
  <c r="AI1704" i="3"/>
  <c r="AJ1704" i="3" s="1"/>
  <c r="AK1704" i="3"/>
  <c r="AL1704" i="3"/>
  <c r="AM1704" i="3"/>
  <c r="AE1705" i="3"/>
  <c r="AF1705" i="3" s="1"/>
  <c r="AG1705" i="3"/>
  <c r="AH1705" i="3" s="1"/>
  <c r="AI1705" i="3"/>
  <c r="AJ1705" i="3" s="1"/>
  <c r="AK1705" i="3"/>
  <c r="AL1705" i="3"/>
  <c r="AM1705" i="3"/>
  <c r="AE1706" i="3"/>
  <c r="AF1706" i="3" s="1"/>
  <c r="AG1706" i="3"/>
  <c r="AH1706" i="3" s="1"/>
  <c r="AI1706" i="3"/>
  <c r="AJ1706" i="3" s="1"/>
  <c r="AK1706" i="3"/>
  <c r="AL1706" i="3"/>
  <c r="AM1706" i="3"/>
  <c r="AE1707" i="3"/>
  <c r="AF1707" i="3" s="1"/>
  <c r="AG1707" i="3"/>
  <c r="AH1707" i="3" s="1"/>
  <c r="AI1707" i="3"/>
  <c r="AJ1707" i="3" s="1"/>
  <c r="AK1707" i="3"/>
  <c r="AL1707" i="3"/>
  <c r="AM1707" i="3"/>
  <c r="AE1708" i="3"/>
  <c r="AF1708" i="3" s="1"/>
  <c r="AG1708" i="3"/>
  <c r="AH1708" i="3" s="1"/>
  <c r="AI1708" i="3"/>
  <c r="AJ1708" i="3" s="1"/>
  <c r="AK1708" i="3"/>
  <c r="AL1708" i="3"/>
  <c r="AM1708" i="3"/>
  <c r="AE1709" i="3"/>
  <c r="AF1709" i="3" s="1"/>
  <c r="AG1709" i="3"/>
  <c r="AH1709" i="3" s="1"/>
  <c r="AI1709" i="3"/>
  <c r="AJ1709" i="3" s="1"/>
  <c r="AK1709" i="3"/>
  <c r="AL1709" i="3"/>
  <c r="AM1709" i="3"/>
  <c r="AE1710" i="3"/>
  <c r="AF1710" i="3" s="1"/>
  <c r="AG1710" i="3"/>
  <c r="AH1710" i="3" s="1"/>
  <c r="AI1710" i="3"/>
  <c r="AJ1710" i="3" s="1"/>
  <c r="AK1710" i="3"/>
  <c r="AL1710" i="3"/>
  <c r="AM1710" i="3"/>
  <c r="AE1711" i="3"/>
  <c r="AF1711" i="3" s="1"/>
  <c r="AG1711" i="3"/>
  <c r="AH1711" i="3" s="1"/>
  <c r="AI1711" i="3"/>
  <c r="AJ1711" i="3" s="1"/>
  <c r="AK1711" i="3"/>
  <c r="AL1711" i="3"/>
  <c r="AM1711" i="3"/>
  <c r="AE1712" i="3"/>
  <c r="AF1712" i="3" s="1"/>
  <c r="AG1712" i="3"/>
  <c r="AH1712" i="3" s="1"/>
  <c r="AI1712" i="3"/>
  <c r="AJ1712" i="3" s="1"/>
  <c r="AK1712" i="3"/>
  <c r="AL1712" i="3"/>
  <c r="AM1712" i="3"/>
  <c r="AE1713" i="3"/>
  <c r="AF1713" i="3" s="1"/>
  <c r="AG1713" i="3"/>
  <c r="AH1713" i="3" s="1"/>
  <c r="AI1713" i="3"/>
  <c r="AJ1713" i="3" s="1"/>
  <c r="AK1713" i="3"/>
  <c r="AL1713" i="3"/>
  <c r="AM1713" i="3"/>
  <c r="AE1714" i="3"/>
  <c r="AF1714" i="3" s="1"/>
  <c r="AG1714" i="3"/>
  <c r="AH1714" i="3" s="1"/>
  <c r="AI1714" i="3"/>
  <c r="AJ1714" i="3" s="1"/>
  <c r="AK1714" i="3"/>
  <c r="AL1714" i="3"/>
  <c r="AM1714" i="3"/>
  <c r="AE1715" i="3"/>
  <c r="AF1715" i="3" s="1"/>
  <c r="AG1715" i="3"/>
  <c r="AH1715" i="3" s="1"/>
  <c r="AI1715" i="3"/>
  <c r="AJ1715" i="3" s="1"/>
  <c r="AK1715" i="3"/>
  <c r="AL1715" i="3"/>
  <c r="AM1715" i="3"/>
  <c r="AE1716" i="3"/>
  <c r="AF1716" i="3" s="1"/>
  <c r="AG1716" i="3"/>
  <c r="AH1716" i="3" s="1"/>
  <c r="AI1716" i="3"/>
  <c r="AJ1716" i="3" s="1"/>
  <c r="AK1716" i="3"/>
  <c r="AL1716" i="3"/>
  <c r="AM1716" i="3"/>
  <c r="AE1717" i="3"/>
  <c r="AF1717" i="3" s="1"/>
  <c r="AG1717" i="3"/>
  <c r="AH1717" i="3" s="1"/>
  <c r="AI1717" i="3"/>
  <c r="AJ1717" i="3" s="1"/>
  <c r="AK1717" i="3"/>
  <c r="AL1717" i="3"/>
  <c r="AM1717" i="3"/>
  <c r="AE1718" i="3"/>
  <c r="AF1718" i="3" s="1"/>
  <c r="AG1718" i="3"/>
  <c r="AH1718" i="3" s="1"/>
  <c r="AI1718" i="3"/>
  <c r="AJ1718" i="3" s="1"/>
  <c r="AK1718" i="3"/>
  <c r="AL1718" i="3"/>
  <c r="AM1718" i="3"/>
  <c r="AE1719" i="3"/>
  <c r="AF1719" i="3" s="1"/>
  <c r="AG1719" i="3"/>
  <c r="AH1719" i="3" s="1"/>
  <c r="AI1719" i="3"/>
  <c r="AJ1719" i="3" s="1"/>
  <c r="AK1719" i="3"/>
  <c r="AL1719" i="3"/>
  <c r="AM1719" i="3"/>
  <c r="AE1720" i="3"/>
  <c r="AF1720" i="3" s="1"/>
  <c r="AG1720" i="3"/>
  <c r="AH1720" i="3" s="1"/>
  <c r="AI1720" i="3"/>
  <c r="AJ1720" i="3" s="1"/>
  <c r="AK1720" i="3"/>
  <c r="AL1720" i="3"/>
  <c r="AM1720" i="3"/>
  <c r="AE1721" i="3"/>
  <c r="AF1721" i="3" s="1"/>
  <c r="AG1721" i="3"/>
  <c r="AH1721" i="3" s="1"/>
  <c r="AI1721" i="3"/>
  <c r="AJ1721" i="3" s="1"/>
  <c r="AK1721" i="3"/>
  <c r="AL1721" i="3"/>
  <c r="AM1721" i="3"/>
  <c r="AE1722" i="3"/>
  <c r="AF1722" i="3" s="1"/>
  <c r="AG1722" i="3"/>
  <c r="AH1722" i="3" s="1"/>
  <c r="AI1722" i="3"/>
  <c r="AJ1722" i="3" s="1"/>
  <c r="AK1722" i="3"/>
  <c r="AL1722" i="3"/>
  <c r="AM1722" i="3"/>
  <c r="AE1723" i="3"/>
  <c r="AF1723" i="3" s="1"/>
  <c r="AG1723" i="3"/>
  <c r="AH1723" i="3" s="1"/>
  <c r="AI1723" i="3"/>
  <c r="AJ1723" i="3" s="1"/>
  <c r="AK1723" i="3"/>
  <c r="AL1723" i="3"/>
  <c r="AM1723" i="3"/>
  <c r="AE1724" i="3"/>
  <c r="AF1724" i="3" s="1"/>
  <c r="AG1724" i="3"/>
  <c r="AH1724" i="3" s="1"/>
  <c r="AI1724" i="3"/>
  <c r="AJ1724" i="3" s="1"/>
  <c r="AK1724" i="3"/>
  <c r="AL1724" i="3"/>
  <c r="AM1724" i="3"/>
  <c r="AE1725" i="3"/>
  <c r="AF1725" i="3" s="1"/>
  <c r="AG1725" i="3"/>
  <c r="AH1725" i="3" s="1"/>
  <c r="AI1725" i="3"/>
  <c r="AJ1725" i="3" s="1"/>
  <c r="AK1725" i="3"/>
  <c r="AL1725" i="3"/>
  <c r="AM1725" i="3"/>
  <c r="AE1726" i="3"/>
  <c r="AF1726" i="3" s="1"/>
  <c r="AG1726" i="3"/>
  <c r="AH1726" i="3" s="1"/>
  <c r="AI1726" i="3"/>
  <c r="AJ1726" i="3" s="1"/>
  <c r="AK1726" i="3"/>
  <c r="AL1726" i="3"/>
  <c r="AM1726" i="3"/>
  <c r="AE1727" i="3"/>
  <c r="AF1727" i="3" s="1"/>
  <c r="AG1727" i="3"/>
  <c r="AH1727" i="3" s="1"/>
  <c r="AI1727" i="3"/>
  <c r="AJ1727" i="3" s="1"/>
  <c r="AK1727" i="3"/>
  <c r="AL1727" i="3"/>
  <c r="AM1727" i="3"/>
  <c r="AE1728" i="3"/>
  <c r="AF1728" i="3" s="1"/>
  <c r="AG1728" i="3"/>
  <c r="AH1728" i="3" s="1"/>
  <c r="AI1728" i="3"/>
  <c r="AJ1728" i="3" s="1"/>
  <c r="AK1728" i="3"/>
  <c r="AL1728" i="3"/>
  <c r="AM1728" i="3"/>
  <c r="AE1729" i="3"/>
  <c r="AF1729" i="3" s="1"/>
  <c r="AG1729" i="3"/>
  <c r="AH1729" i="3" s="1"/>
  <c r="AI1729" i="3"/>
  <c r="AJ1729" i="3" s="1"/>
  <c r="AK1729" i="3"/>
  <c r="AL1729" i="3"/>
  <c r="AM1729" i="3"/>
  <c r="AE1730" i="3"/>
  <c r="AF1730" i="3" s="1"/>
  <c r="AG1730" i="3"/>
  <c r="AH1730" i="3" s="1"/>
  <c r="AI1730" i="3"/>
  <c r="AJ1730" i="3" s="1"/>
  <c r="AK1730" i="3"/>
  <c r="AL1730" i="3"/>
  <c r="AM1730" i="3"/>
  <c r="AE1731" i="3"/>
  <c r="AF1731" i="3" s="1"/>
  <c r="AG1731" i="3"/>
  <c r="AH1731" i="3" s="1"/>
  <c r="AI1731" i="3"/>
  <c r="AJ1731" i="3" s="1"/>
  <c r="AK1731" i="3"/>
  <c r="AL1731" i="3"/>
  <c r="AM1731" i="3"/>
  <c r="AE1732" i="3"/>
  <c r="AF1732" i="3" s="1"/>
  <c r="AG1732" i="3"/>
  <c r="AH1732" i="3" s="1"/>
  <c r="AI1732" i="3"/>
  <c r="AJ1732" i="3" s="1"/>
  <c r="AK1732" i="3"/>
  <c r="AL1732" i="3"/>
  <c r="AM1732" i="3"/>
  <c r="AE1733" i="3"/>
  <c r="AF1733" i="3" s="1"/>
  <c r="AG1733" i="3"/>
  <c r="AH1733" i="3" s="1"/>
  <c r="AI1733" i="3"/>
  <c r="AJ1733" i="3" s="1"/>
  <c r="AK1733" i="3"/>
  <c r="AL1733" i="3"/>
  <c r="AM1733" i="3"/>
  <c r="AE1734" i="3"/>
  <c r="AF1734" i="3" s="1"/>
  <c r="AG1734" i="3"/>
  <c r="AH1734" i="3" s="1"/>
  <c r="AI1734" i="3"/>
  <c r="AJ1734" i="3" s="1"/>
  <c r="AK1734" i="3"/>
  <c r="AL1734" i="3"/>
  <c r="AM1734" i="3"/>
  <c r="AE1735" i="3"/>
  <c r="AF1735" i="3" s="1"/>
  <c r="AG1735" i="3"/>
  <c r="AH1735" i="3" s="1"/>
  <c r="AI1735" i="3"/>
  <c r="AJ1735" i="3" s="1"/>
  <c r="AK1735" i="3"/>
  <c r="AL1735" i="3"/>
  <c r="AM1735" i="3"/>
  <c r="AE1736" i="3"/>
  <c r="AF1736" i="3" s="1"/>
  <c r="AG1736" i="3"/>
  <c r="AH1736" i="3" s="1"/>
  <c r="AI1736" i="3"/>
  <c r="AJ1736" i="3" s="1"/>
  <c r="AK1736" i="3"/>
  <c r="AL1736" i="3"/>
  <c r="AM1736" i="3"/>
  <c r="AE1737" i="3"/>
  <c r="AF1737" i="3" s="1"/>
  <c r="AG1737" i="3"/>
  <c r="AH1737" i="3" s="1"/>
  <c r="AI1737" i="3"/>
  <c r="AJ1737" i="3" s="1"/>
  <c r="AK1737" i="3"/>
  <c r="AL1737" i="3"/>
  <c r="AM1737" i="3"/>
  <c r="AE1738" i="3"/>
  <c r="AF1738" i="3" s="1"/>
  <c r="AG1738" i="3"/>
  <c r="AH1738" i="3" s="1"/>
  <c r="AI1738" i="3"/>
  <c r="AJ1738" i="3" s="1"/>
  <c r="AK1738" i="3"/>
  <c r="AL1738" i="3"/>
  <c r="AM1738" i="3"/>
  <c r="AE1739" i="3"/>
  <c r="AF1739" i="3" s="1"/>
  <c r="AG1739" i="3"/>
  <c r="AH1739" i="3" s="1"/>
  <c r="AI1739" i="3"/>
  <c r="AJ1739" i="3" s="1"/>
  <c r="AK1739" i="3"/>
  <c r="AL1739" i="3"/>
  <c r="AM1739" i="3"/>
  <c r="AE1740" i="3"/>
  <c r="AF1740" i="3" s="1"/>
  <c r="AG1740" i="3"/>
  <c r="AH1740" i="3" s="1"/>
  <c r="AI1740" i="3"/>
  <c r="AJ1740" i="3" s="1"/>
  <c r="AK1740" i="3"/>
  <c r="AL1740" i="3"/>
  <c r="AM1740" i="3"/>
  <c r="AE1741" i="3"/>
  <c r="AF1741" i="3" s="1"/>
  <c r="AG1741" i="3"/>
  <c r="AH1741" i="3" s="1"/>
  <c r="AI1741" i="3"/>
  <c r="AJ1741" i="3" s="1"/>
  <c r="AK1741" i="3"/>
  <c r="AL1741" i="3"/>
  <c r="AM1741" i="3"/>
  <c r="AE1742" i="3"/>
  <c r="AF1742" i="3" s="1"/>
  <c r="AG1742" i="3"/>
  <c r="AH1742" i="3" s="1"/>
  <c r="AI1742" i="3"/>
  <c r="AJ1742" i="3" s="1"/>
  <c r="AK1742" i="3"/>
  <c r="AL1742" i="3"/>
  <c r="AM1742" i="3"/>
  <c r="AE1743" i="3"/>
  <c r="AF1743" i="3" s="1"/>
  <c r="AG1743" i="3"/>
  <c r="AH1743" i="3" s="1"/>
  <c r="AI1743" i="3"/>
  <c r="AJ1743" i="3" s="1"/>
  <c r="AK1743" i="3"/>
  <c r="AL1743" i="3"/>
  <c r="AM1743" i="3"/>
  <c r="AE1744" i="3"/>
  <c r="AF1744" i="3" s="1"/>
  <c r="AG1744" i="3"/>
  <c r="AH1744" i="3" s="1"/>
  <c r="AI1744" i="3"/>
  <c r="AJ1744" i="3" s="1"/>
  <c r="AK1744" i="3"/>
  <c r="AL1744" i="3"/>
  <c r="AM1744" i="3"/>
  <c r="AE1745" i="3"/>
  <c r="AF1745" i="3" s="1"/>
  <c r="AG1745" i="3"/>
  <c r="AH1745" i="3" s="1"/>
  <c r="AI1745" i="3"/>
  <c r="AJ1745" i="3" s="1"/>
  <c r="AK1745" i="3"/>
  <c r="AL1745" i="3"/>
  <c r="AM1745" i="3"/>
  <c r="AE1746" i="3"/>
  <c r="AF1746" i="3" s="1"/>
  <c r="AG1746" i="3"/>
  <c r="AH1746" i="3" s="1"/>
  <c r="AI1746" i="3"/>
  <c r="AJ1746" i="3" s="1"/>
  <c r="AK1746" i="3"/>
  <c r="AL1746" i="3"/>
  <c r="AM1746" i="3"/>
  <c r="AE1747" i="3"/>
  <c r="AF1747" i="3" s="1"/>
  <c r="AG1747" i="3"/>
  <c r="AH1747" i="3" s="1"/>
  <c r="AI1747" i="3"/>
  <c r="AJ1747" i="3" s="1"/>
  <c r="AK1747" i="3"/>
  <c r="AL1747" i="3"/>
  <c r="AM1747" i="3"/>
  <c r="AE1748" i="3"/>
  <c r="AF1748" i="3" s="1"/>
  <c r="AG1748" i="3"/>
  <c r="AH1748" i="3" s="1"/>
  <c r="AI1748" i="3"/>
  <c r="AJ1748" i="3" s="1"/>
  <c r="AK1748" i="3"/>
  <c r="AL1748" i="3"/>
  <c r="AM1748" i="3"/>
  <c r="AE1749" i="3"/>
  <c r="AF1749" i="3" s="1"/>
  <c r="AG1749" i="3"/>
  <c r="AH1749" i="3" s="1"/>
  <c r="AI1749" i="3"/>
  <c r="AJ1749" i="3" s="1"/>
  <c r="AK1749" i="3"/>
  <c r="AL1749" i="3"/>
  <c r="AM1749" i="3"/>
  <c r="AE1750" i="3"/>
  <c r="AF1750" i="3" s="1"/>
  <c r="AG1750" i="3"/>
  <c r="AH1750" i="3" s="1"/>
  <c r="AI1750" i="3"/>
  <c r="AJ1750" i="3" s="1"/>
  <c r="AK1750" i="3"/>
  <c r="AL1750" i="3"/>
  <c r="AM1750" i="3"/>
  <c r="AE1751" i="3"/>
  <c r="AF1751" i="3" s="1"/>
  <c r="AG1751" i="3"/>
  <c r="AH1751" i="3" s="1"/>
  <c r="AI1751" i="3"/>
  <c r="AJ1751" i="3" s="1"/>
  <c r="AK1751" i="3"/>
  <c r="AL1751" i="3"/>
  <c r="AM1751" i="3"/>
  <c r="AE1752" i="3"/>
  <c r="AF1752" i="3" s="1"/>
  <c r="AG1752" i="3"/>
  <c r="AH1752" i="3" s="1"/>
  <c r="AI1752" i="3"/>
  <c r="AJ1752" i="3" s="1"/>
  <c r="AK1752" i="3"/>
  <c r="AL1752" i="3"/>
  <c r="AM1752" i="3"/>
  <c r="AE1753" i="3"/>
  <c r="AF1753" i="3" s="1"/>
  <c r="AG1753" i="3"/>
  <c r="AH1753" i="3" s="1"/>
  <c r="AI1753" i="3"/>
  <c r="AJ1753" i="3" s="1"/>
  <c r="AK1753" i="3"/>
  <c r="AL1753" i="3"/>
  <c r="AM1753" i="3"/>
  <c r="AE1754" i="3"/>
  <c r="AF1754" i="3" s="1"/>
  <c r="AG1754" i="3"/>
  <c r="AH1754" i="3" s="1"/>
  <c r="AI1754" i="3"/>
  <c r="AJ1754" i="3" s="1"/>
  <c r="AK1754" i="3"/>
  <c r="AL1754" i="3"/>
  <c r="AM1754" i="3"/>
  <c r="AE1755" i="3"/>
  <c r="AF1755" i="3" s="1"/>
  <c r="AG1755" i="3"/>
  <c r="AH1755" i="3" s="1"/>
  <c r="AI1755" i="3"/>
  <c r="AJ1755" i="3" s="1"/>
  <c r="AK1755" i="3"/>
  <c r="AL1755" i="3"/>
  <c r="AM1755" i="3"/>
  <c r="AE1756" i="3"/>
  <c r="AF1756" i="3" s="1"/>
  <c r="AG1756" i="3"/>
  <c r="AH1756" i="3" s="1"/>
  <c r="AI1756" i="3"/>
  <c r="AJ1756" i="3" s="1"/>
  <c r="AK1756" i="3"/>
  <c r="AL1756" i="3"/>
  <c r="AM1756" i="3"/>
  <c r="AE1757" i="3"/>
  <c r="AF1757" i="3" s="1"/>
  <c r="AG1757" i="3"/>
  <c r="AH1757" i="3" s="1"/>
  <c r="AI1757" i="3"/>
  <c r="AJ1757" i="3" s="1"/>
  <c r="AK1757" i="3"/>
  <c r="AL1757" i="3"/>
  <c r="AM1757" i="3"/>
  <c r="AE1758" i="3"/>
  <c r="AF1758" i="3" s="1"/>
  <c r="AG1758" i="3"/>
  <c r="AH1758" i="3" s="1"/>
  <c r="AI1758" i="3"/>
  <c r="AJ1758" i="3" s="1"/>
  <c r="AK1758" i="3"/>
  <c r="AL1758" i="3"/>
  <c r="AM1758" i="3"/>
  <c r="AE1759" i="3"/>
  <c r="AF1759" i="3" s="1"/>
  <c r="AG1759" i="3"/>
  <c r="AH1759" i="3" s="1"/>
  <c r="AI1759" i="3"/>
  <c r="AJ1759" i="3" s="1"/>
  <c r="AK1759" i="3"/>
  <c r="AL1759" i="3"/>
  <c r="AM1759" i="3"/>
  <c r="AE1760" i="3"/>
  <c r="AF1760" i="3" s="1"/>
  <c r="AG1760" i="3"/>
  <c r="AH1760" i="3" s="1"/>
  <c r="AI1760" i="3"/>
  <c r="AJ1760" i="3" s="1"/>
  <c r="AK1760" i="3"/>
  <c r="AL1760" i="3"/>
  <c r="AM1760" i="3"/>
  <c r="AE1761" i="3"/>
  <c r="AF1761" i="3" s="1"/>
  <c r="AG1761" i="3"/>
  <c r="AH1761" i="3" s="1"/>
  <c r="AI1761" i="3"/>
  <c r="AJ1761" i="3" s="1"/>
  <c r="AK1761" i="3"/>
  <c r="AL1761" i="3"/>
  <c r="AM1761" i="3"/>
  <c r="AE1762" i="3"/>
  <c r="AF1762" i="3" s="1"/>
  <c r="AG1762" i="3"/>
  <c r="AH1762" i="3" s="1"/>
  <c r="AI1762" i="3"/>
  <c r="AJ1762" i="3" s="1"/>
  <c r="AK1762" i="3"/>
  <c r="AL1762" i="3"/>
  <c r="AM1762" i="3"/>
  <c r="AE1763" i="3"/>
  <c r="AF1763" i="3" s="1"/>
  <c r="AG1763" i="3"/>
  <c r="AH1763" i="3" s="1"/>
  <c r="AI1763" i="3"/>
  <c r="AJ1763" i="3" s="1"/>
  <c r="AK1763" i="3"/>
  <c r="AL1763" i="3"/>
  <c r="AM1763" i="3"/>
  <c r="AE1764" i="3"/>
  <c r="AF1764" i="3" s="1"/>
  <c r="AG1764" i="3"/>
  <c r="AH1764" i="3" s="1"/>
  <c r="AI1764" i="3"/>
  <c r="AJ1764" i="3" s="1"/>
  <c r="AK1764" i="3"/>
  <c r="AL1764" i="3"/>
  <c r="AM1764" i="3"/>
  <c r="AE1765" i="3"/>
  <c r="AF1765" i="3" s="1"/>
  <c r="AG1765" i="3"/>
  <c r="AH1765" i="3" s="1"/>
  <c r="AI1765" i="3"/>
  <c r="AJ1765" i="3" s="1"/>
  <c r="AK1765" i="3"/>
  <c r="AL1765" i="3"/>
  <c r="AM1765" i="3"/>
  <c r="AE1766" i="3"/>
  <c r="AF1766" i="3" s="1"/>
  <c r="AG1766" i="3"/>
  <c r="AH1766" i="3" s="1"/>
  <c r="AI1766" i="3"/>
  <c r="AJ1766" i="3" s="1"/>
  <c r="AK1766" i="3"/>
  <c r="AL1766" i="3"/>
  <c r="AM1766" i="3"/>
  <c r="AE1767" i="3"/>
  <c r="AF1767" i="3" s="1"/>
  <c r="AG1767" i="3"/>
  <c r="AH1767" i="3" s="1"/>
  <c r="AI1767" i="3"/>
  <c r="AJ1767" i="3" s="1"/>
  <c r="AK1767" i="3"/>
  <c r="AL1767" i="3"/>
  <c r="AM1767" i="3"/>
  <c r="AE1768" i="3"/>
  <c r="AF1768" i="3" s="1"/>
  <c r="AG1768" i="3"/>
  <c r="AH1768" i="3" s="1"/>
  <c r="AI1768" i="3"/>
  <c r="AJ1768" i="3" s="1"/>
  <c r="AK1768" i="3"/>
  <c r="AL1768" i="3"/>
  <c r="AM1768" i="3"/>
  <c r="AE1769" i="3"/>
  <c r="AF1769" i="3" s="1"/>
  <c r="AG1769" i="3"/>
  <c r="AH1769" i="3" s="1"/>
  <c r="AI1769" i="3"/>
  <c r="AJ1769" i="3" s="1"/>
  <c r="AK1769" i="3"/>
  <c r="AL1769" i="3"/>
  <c r="AM1769" i="3"/>
  <c r="AE1770" i="3"/>
  <c r="AF1770" i="3" s="1"/>
  <c r="AG1770" i="3"/>
  <c r="AH1770" i="3" s="1"/>
  <c r="AI1770" i="3"/>
  <c r="AJ1770" i="3" s="1"/>
  <c r="AK1770" i="3"/>
  <c r="AL1770" i="3"/>
  <c r="AM1770" i="3"/>
  <c r="AE1771" i="3"/>
  <c r="AF1771" i="3" s="1"/>
  <c r="AG1771" i="3"/>
  <c r="AH1771" i="3" s="1"/>
  <c r="AI1771" i="3"/>
  <c r="AJ1771" i="3" s="1"/>
  <c r="AK1771" i="3"/>
  <c r="AL1771" i="3"/>
  <c r="AM1771" i="3"/>
  <c r="AE1772" i="3"/>
  <c r="AF1772" i="3" s="1"/>
  <c r="AG1772" i="3"/>
  <c r="AH1772" i="3" s="1"/>
  <c r="AI1772" i="3"/>
  <c r="AJ1772" i="3" s="1"/>
  <c r="AK1772" i="3"/>
  <c r="AL1772" i="3"/>
  <c r="AM1772" i="3"/>
  <c r="AE1773" i="3"/>
  <c r="AF1773" i="3" s="1"/>
  <c r="AG1773" i="3"/>
  <c r="AH1773" i="3" s="1"/>
  <c r="AI1773" i="3"/>
  <c r="AJ1773" i="3" s="1"/>
  <c r="AK1773" i="3"/>
  <c r="AL1773" i="3"/>
  <c r="AM1773" i="3"/>
  <c r="AE1774" i="3"/>
  <c r="AF1774" i="3" s="1"/>
  <c r="AG1774" i="3"/>
  <c r="AH1774" i="3" s="1"/>
  <c r="AI1774" i="3"/>
  <c r="AJ1774" i="3" s="1"/>
  <c r="AK1774" i="3"/>
  <c r="AL1774" i="3"/>
  <c r="AM1774" i="3"/>
  <c r="AE1775" i="3"/>
  <c r="AF1775" i="3" s="1"/>
  <c r="AG1775" i="3"/>
  <c r="AH1775" i="3" s="1"/>
  <c r="AI1775" i="3"/>
  <c r="AJ1775" i="3" s="1"/>
  <c r="AK1775" i="3"/>
  <c r="AL1775" i="3"/>
  <c r="AM1775" i="3"/>
  <c r="AE1776" i="3"/>
  <c r="AF1776" i="3" s="1"/>
  <c r="AG1776" i="3"/>
  <c r="AH1776" i="3" s="1"/>
  <c r="AI1776" i="3"/>
  <c r="AJ1776" i="3" s="1"/>
  <c r="AK1776" i="3"/>
  <c r="AL1776" i="3"/>
  <c r="AM1776" i="3"/>
  <c r="AE1777" i="3"/>
  <c r="AF1777" i="3" s="1"/>
  <c r="AG1777" i="3"/>
  <c r="AH1777" i="3" s="1"/>
  <c r="AI1777" i="3"/>
  <c r="AJ1777" i="3" s="1"/>
  <c r="AK1777" i="3"/>
  <c r="AL1777" i="3"/>
  <c r="AM1777" i="3"/>
  <c r="AE1778" i="3"/>
  <c r="AF1778" i="3" s="1"/>
  <c r="AG1778" i="3"/>
  <c r="AH1778" i="3" s="1"/>
  <c r="AI1778" i="3"/>
  <c r="AJ1778" i="3" s="1"/>
  <c r="AK1778" i="3"/>
  <c r="AL1778" i="3"/>
  <c r="AM1778" i="3"/>
  <c r="AE1779" i="3"/>
  <c r="AF1779" i="3" s="1"/>
  <c r="AG1779" i="3"/>
  <c r="AH1779" i="3" s="1"/>
  <c r="AI1779" i="3"/>
  <c r="AJ1779" i="3" s="1"/>
  <c r="AK1779" i="3"/>
  <c r="AL1779" i="3"/>
  <c r="AM1779" i="3"/>
  <c r="AE1780" i="3"/>
  <c r="AF1780" i="3" s="1"/>
  <c r="AG1780" i="3"/>
  <c r="AH1780" i="3" s="1"/>
  <c r="AI1780" i="3"/>
  <c r="AJ1780" i="3" s="1"/>
  <c r="AK1780" i="3"/>
  <c r="AL1780" i="3"/>
  <c r="AM1780" i="3"/>
  <c r="AE1781" i="3"/>
  <c r="AF1781" i="3" s="1"/>
  <c r="AG1781" i="3"/>
  <c r="AH1781" i="3" s="1"/>
  <c r="AI1781" i="3"/>
  <c r="AJ1781" i="3" s="1"/>
  <c r="AK1781" i="3"/>
  <c r="AL1781" i="3"/>
  <c r="AM1781" i="3"/>
  <c r="AE1782" i="3"/>
  <c r="AF1782" i="3" s="1"/>
  <c r="AG1782" i="3"/>
  <c r="AH1782" i="3" s="1"/>
  <c r="AI1782" i="3"/>
  <c r="AJ1782" i="3" s="1"/>
  <c r="AK1782" i="3"/>
  <c r="AL1782" i="3"/>
  <c r="AM1782" i="3"/>
  <c r="AE1783" i="3"/>
  <c r="AF1783" i="3" s="1"/>
  <c r="AG1783" i="3"/>
  <c r="AH1783" i="3" s="1"/>
  <c r="AI1783" i="3"/>
  <c r="AJ1783" i="3" s="1"/>
  <c r="AK1783" i="3"/>
  <c r="AL1783" i="3"/>
  <c r="AM1783" i="3"/>
  <c r="AE1784" i="3"/>
  <c r="AF1784" i="3" s="1"/>
  <c r="AG1784" i="3"/>
  <c r="AH1784" i="3" s="1"/>
  <c r="AI1784" i="3"/>
  <c r="AJ1784" i="3" s="1"/>
  <c r="AK1784" i="3"/>
  <c r="AL1784" i="3"/>
  <c r="AM1784" i="3"/>
  <c r="AE1785" i="3"/>
  <c r="AF1785" i="3" s="1"/>
  <c r="AG1785" i="3"/>
  <c r="AH1785" i="3" s="1"/>
  <c r="AI1785" i="3"/>
  <c r="AJ1785" i="3" s="1"/>
  <c r="AK1785" i="3"/>
  <c r="AL1785" i="3"/>
  <c r="AM1785" i="3"/>
  <c r="AE1786" i="3"/>
  <c r="AF1786" i="3" s="1"/>
  <c r="AG1786" i="3"/>
  <c r="AH1786" i="3" s="1"/>
  <c r="AI1786" i="3"/>
  <c r="AJ1786" i="3" s="1"/>
  <c r="AK1786" i="3"/>
  <c r="AL1786" i="3"/>
  <c r="AM1786" i="3"/>
  <c r="AE1787" i="3"/>
  <c r="AF1787" i="3" s="1"/>
  <c r="AG1787" i="3"/>
  <c r="AH1787" i="3" s="1"/>
  <c r="AI1787" i="3"/>
  <c r="AJ1787" i="3" s="1"/>
  <c r="AK1787" i="3"/>
  <c r="AL1787" i="3"/>
  <c r="AM1787" i="3"/>
  <c r="AE1788" i="3"/>
  <c r="AF1788" i="3" s="1"/>
  <c r="AG1788" i="3"/>
  <c r="AH1788" i="3" s="1"/>
  <c r="AI1788" i="3"/>
  <c r="AJ1788" i="3" s="1"/>
  <c r="AK1788" i="3"/>
  <c r="AL1788" i="3"/>
  <c r="AM1788" i="3"/>
  <c r="AE1789" i="3"/>
  <c r="AF1789" i="3" s="1"/>
  <c r="AG1789" i="3"/>
  <c r="AH1789" i="3" s="1"/>
  <c r="AI1789" i="3"/>
  <c r="AJ1789" i="3" s="1"/>
  <c r="AK1789" i="3"/>
  <c r="AL1789" i="3"/>
  <c r="AM1789" i="3"/>
  <c r="AE1790" i="3"/>
  <c r="AF1790" i="3" s="1"/>
  <c r="AG1790" i="3"/>
  <c r="AH1790" i="3" s="1"/>
  <c r="AI1790" i="3"/>
  <c r="AJ1790" i="3" s="1"/>
  <c r="AK1790" i="3"/>
  <c r="AL1790" i="3"/>
  <c r="AM1790" i="3"/>
  <c r="AE1791" i="3"/>
  <c r="AF1791" i="3" s="1"/>
  <c r="AG1791" i="3"/>
  <c r="AH1791" i="3" s="1"/>
  <c r="AI1791" i="3"/>
  <c r="AJ1791" i="3" s="1"/>
  <c r="AK1791" i="3"/>
  <c r="AL1791" i="3"/>
  <c r="AM1791" i="3"/>
  <c r="AE1792" i="3"/>
  <c r="AF1792" i="3" s="1"/>
  <c r="AG1792" i="3"/>
  <c r="AH1792" i="3" s="1"/>
  <c r="AI1792" i="3"/>
  <c r="AJ1792" i="3" s="1"/>
  <c r="AK1792" i="3"/>
  <c r="AL1792" i="3"/>
  <c r="AM1792" i="3"/>
  <c r="AE1793" i="3"/>
  <c r="AF1793" i="3" s="1"/>
  <c r="AG1793" i="3"/>
  <c r="AH1793" i="3" s="1"/>
  <c r="AI1793" i="3"/>
  <c r="AJ1793" i="3" s="1"/>
  <c r="AK1793" i="3"/>
  <c r="AL1793" i="3"/>
  <c r="AM1793" i="3"/>
  <c r="AE1794" i="3"/>
  <c r="AF1794" i="3" s="1"/>
  <c r="AG1794" i="3"/>
  <c r="AH1794" i="3" s="1"/>
  <c r="AI1794" i="3"/>
  <c r="AJ1794" i="3" s="1"/>
  <c r="AK1794" i="3"/>
  <c r="AL1794" i="3"/>
  <c r="AM1794" i="3"/>
  <c r="AE1795" i="3"/>
  <c r="AF1795" i="3" s="1"/>
  <c r="AG1795" i="3"/>
  <c r="AH1795" i="3" s="1"/>
  <c r="AI1795" i="3"/>
  <c r="AJ1795" i="3" s="1"/>
  <c r="AK1795" i="3"/>
  <c r="AL1795" i="3"/>
  <c r="AM1795" i="3"/>
  <c r="AE1796" i="3"/>
  <c r="AF1796" i="3" s="1"/>
  <c r="AG1796" i="3"/>
  <c r="AH1796" i="3" s="1"/>
  <c r="AI1796" i="3"/>
  <c r="AJ1796" i="3" s="1"/>
  <c r="AK1796" i="3"/>
  <c r="AL1796" i="3"/>
  <c r="AM1796" i="3"/>
  <c r="AE1797" i="3"/>
  <c r="AF1797" i="3" s="1"/>
  <c r="AG1797" i="3"/>
  <c r="AH1797" i="3" s="1"/>
  <c r="AI1797" i="3"/>
  <c r="AJ1797" i="3" s="1"/>
  <c r="AK1797" i="3"/>
  <c r="AL1797" i="3"/>
  <c r="AM1797" i="3"/>
  <c r="AE1798" i="3"/>
  <c r="AF1798" i="3" s="1"/>
  <c r="AG1798" i="3"/>
  <c r="AH1798" i="3" s="1"/>
  <c r="AI1798" i="3"/>
  <c r="AJ1798" i="3" s="1"/>
  <c r="AK1798" i="3"/>
  <c r="AL1798" i="3"/>
  <c r="AM1798" i="3"/>
  <c r="AE1799" i="3"/>
  <c r="AF1799" i="3" s="1"/>
  <c r="AG1799" i="3"/>
  <c r="AH1799" i="3" s="1"/>
  <c r="AI1799" i="3"/>
  <c r="AJ1799" i="3" s="1"/>
  <c r="AK1799" i="3"/>
  <c r="AL1799" i="3"/>
  <c r="AM1799" i="3"/>
  <c r="AE1800" i="3"/>
  <c r="AF1800" i="3" s="1"/>
  <c r="AG1800" i="3"/>
  <c r="AH1800" i="3" s="1"/>
  <c r="AI1800" i="3"/>
  <c r="AJ1800" i="3" s="1"/>
  <c r="AK1800" i="3"/>
  <c r="AL1800" i="3"/>
  <c r="AM1800" i="3"/>
  <c r="AE1801" i="3"/>
  <c r="AF1801" i="3" s="1"/>
  <c r="AG1801" i="3"/>
  <c r="AH1801" i="3" s="1"/>
  <c r="AI1801" i="3"/>
  <c r="AJ1801" i="3" s="1"/>
  <c r="AK1801" i="3"/>
  <c r="AL1801" i="3"/>
  <c r="AM1801" i="3"/>
  <c r="AE1802" i="3"/>
  <c r="AF1802" i="3" s="1"/>
  <c r="AG1802" i="3"/>
  <c r="AH1802" i="3" s="1"/>
  <c r="AI1802" i="3"/>
  <c r="AJ1802" i="3" s="1"/>
  <c r="AK1802" i="3"/>
  <c r="AL1802" i="3"/>
  <c r="AM1802" i="3"/>
  <c r="AE1803" i="3"/>
  <c r="AF1803" i="3" s="1"/>
  <c r="AG1803" i="3"/>
  <c r="AH1803" i="3" s="1"/>
  <c r="AI1803" i="3"/>
  <c r="AJ1803" i="3" s="1"/>
  <c r="AK1803" i="3"/>
  <c r="AL1803" i="3"/>
  <c r="AM1803" i="3"/>
  <c r="AE1804" i="3"/>
  <c r="AF1804" i="3" s="1"/>
  <c r="AG1804" i="3"/>
  <c r="AH1804" i="3" s="1"/>
  <c r="AI1804" i="3"/>
  <c r="AJ1804" i="3" s="1"/>
  <c r="AK1804" i="3"/>
  <c r="AL1804" i="3"/>
  <c r="AM1804" i="3"/>
  <c r="AE1805" i="3"/>
  <c r="AF1805" i="3" s="1"/>
  <c r="AG1805" i="3"/>
  <c r="AH1805" i="3" s="1"/>
  <c r="AI1805" i="3"/>
  <c r="AJ1805" i="3" s="1"/>
  <c r="AK1805" i="3"/>
  <c r="AL1805" i="3"/>
  <c r="AM1805" i="3"/>
  <c r="AE1806" i="3"/>
  <c r="AF1806" i="3" s="1"/>
  <c r="AG1806" i="3"/>
  <c r="AH1806" i="3" s="1"/>
  <c r="AI1806" i="3"/>
  <c r="AJ1806" i="3" s="1"/>
  <c r="AK1806" i="3"/>
  <c r="AL1806" i="3"/>
  <c r="AM1806" i="3"/>
  <c r="AE1807" i="3"/>
  <c r="AF1807" i="3" s="1"/>
  <c r="AG1807" i="3"/>
  <c r="AH1807" i="3" s="1"/>
  <c r="AI1807" i="3"/>
  <c r="AJ1807" i="3" s="1"/>
  <c r="AK1807" i="3"/>
  <c r="AL1807" i="3"/>
  <c r="AM1807" i="3"/>
  <c r="AE1808" i="3"/>
  <c r="AF1808" i="3" s="1"/>
  <c r="AG1808" i="3"/>
  <c r="AH1808" i="3" s="1"/>
  <c r="AI1808" i="3"/>
  <c r="AJ1808" i="3" s="1"/>
  <c r="AK1808" i="3"/>
  <c r="AL1808" i="3"/>
  <c r="AM1808" i="3"/>
  <c r="AE1809" i="3"/>
  <c r="AF1809" i="3" s="1"/>
  <c r="AG1809" i="3"/>
  <c r="AH1809" i="3" s="1"/>
  <c r="AI1809" i="3"/>
  <c r="AJ1809" i="3" s="1"/>
  <c r="AK1809" i="3"/>
  <c r="AL1809" i="3"/>
  <c r="AM1809" i="3"/>
  <c r="AE1810" i="3"/>
  <c r="AF1810" i="3" s="1"/>
  <c r="AG1810" i="3"/>
  <c r="AH1810" i="3" s="1"/>
  <c r="AI1810" i="3"/>
  <c r="AJ1810" i="3" s="1"/>
  <c r="AK1810" i="3"/>
  <c r="AL1810" i="3"/>
  <c r="AM1810" i="3"/>
  <c r="AE1811" i="3"/>
  <c r="AF1811" i="3" s="1"/>
  <c r="AG1811" i="3"/>
  <c r="AH1811" i="3" s="1"/>
  <c r="AI1811" i="3"/>
  <c r="AJ1811" i="3" s="1"/>
  <c r="AK1811" i="3"/>
  <c r="AL1811" i="3"/>
  <c r="AM1811" i="3"/>
  <c r="AE1812" i="3"/>
  <c r="AF1812" i="3" s="1"/>
  <c r="AG1812" i="3"/>
  <c r="AH1812" i="3" s="1"/>
  <c r="AI1812" i="3"/>
  <c r="AJ1812" i="3" s="1"/>
  <c r="AK1812" i="3"/>
  <c r="AL1812" i="3"/>
  <c r="AM1812" i="3"/>
  <c r="AE1813" i="3"/>
  <c r="AF1813" i="3" s="1"/>
  <c r="AG1813" i="3"/>
  <c r="AH1813" i="3" s="1"/>
  <c r="AI1813" i="3"/>
  <c r="AJ1813" i="3" s="1"/>
  <c r="AK1813" i="3"/>
  <c r="AL1813" i="3"/>
  <c r="AM1813" i="3"/>
  <c r="AE1814" i="3"/>
  <c r="AF1814" i="3" s="1"/>
  <c r="AG1814" i="3"/>
  <c r="AH1814" i="3" s="1"/>
  <c r="AI1814" i="3"/>
  <c r="AJ1814" i="3" s="1"/>
  <c r="AK1814" i="3"/>
  <c r="AL1814" i="3"/>
  <c r="AM1814" i="3"/>
  <c r="AE1815" i="3"/>
  <c r="AF1815" i="3" s="1"/>
  <c r="AG1815" i="3"/>
  <c r="AH1815" i="3" s="1"/>
  <c r="AI1815" i="3"/>
  <c r="AJ1815" i="3" s="1"/>
  <c r="AK1815" i="3"/>
  <c r="AL1815" i="3"/>
  <c r="AM1815" i="3"/>
  <c r="AE1816" i="3"/>
  <c r="AF1816" i="3" s="1"/>
  <c r="AG1816" i="3"/>
  <c r="AH1816" i="3" s="1"/>
  <c r="AI1816" i="3"/>
  <c r="AJ1816" i="3" s="1"/>
  <c r="AK1816" i="3"/>
  <c r="AL1816" i="3"/>
  <c r="AM1816" i="3"/>
  <c r="AE1817" i="3"/>
  <c r="AF1817" i="3" s="1"/>
  <c r="AG1817" i="3"/>
  <c r="AH1817" i="3" s="1"/>
  <c r="AI1817" i="3"/>
  <c r="AJ1817" i="3" s="1"/>
  <c r="AK1817" i="3"/>
  <c r="AL1817" i="3"/>
  <c r="AM1817" i="3"/>
  <c r="AE1818" i="3"/>
  <c r="AF1818" i="3" s="1"/>
  <c r="AG1818" i="3"/>
  <c r="AH1818" i="3" s="1"/>
  <c r="AI1818" i="3"/>
  <c r="AJ1818" i="3" s="1"/>
  <c r="AK1818" i="3"/>
  <c r="AL1818" i="3"/>
  <c r="AM1818" i="3"/>
  <c r="AE1819" i="3"/>
  <c r="AF1819" i="3" s="1"/>
  <c r="AG1819" i="3"/>
  <c r="AH1819" i="3" s="1"/>
  <c r="AI1819" i="3"/>
  <c r="AJ1819" i="3" s="1"/>
  <c r="AK1819" i="3"/>
  <c r="AL1819" i="3"/>
  <c r="AM1819" i="3"/>
  <c r="AE1820" i="3"/>
  <c r="AF1820" i="3" s="1"/>
  <c r="AG1820" i="3"/>
  <c r="AH1820" i="3" s="1"/>
  <c r="AI1820" i="3"/>
  <c r="AJ1820" i="3" s="1"/>
  <c r="AK1820" i="3"/>
  <c r="AL1820" i="3"/>
  <c r="AM1820" i="3"/>
  <c r="AE1821" i="3"/>
  <c r="AF1821" i="3" s="1"/>
  <c r="AG1821" i="3"/>
  <c r="AH1821" i="3" s="1"/>
  <c r="AI1821" i="3"/>
  <c r="AJ1821" i="3" s="1"/>
  <c r="AK1821" i="3"/>
  <c r="AL1821" i="3"/>
  <c r="AM1821" i="3"/>
  <c r="AE1822" i="3"/>
  <c r="AF1822" i="3" s="1"/>
  <c r="AG1822" i="3"/>
  <c r="AH1822" i="3" s="1"/>
  <c r="AI1822" i="3"/>
  <c r="AJ1822" i="3" s="1"/>
  <c r="AK1822" i="3"/>
  <c r="AL1822" i="3"/>
  <c r="AM1822" i="3"/>
  <c r="AE1823" i="3"/>
  <c r="AF1823" i="3" s="1"/>
  <c r="AG1823" i="3"/>
  <c r="AH1823" i="3" s="1"/>
  <c r="AI1823" i="3"/>
  <c r="AJ1823" i="3" s="1"/>
  <c r="AK1823" i="3"/>
  <c r="AL1823" i="3"/>
  <c r="AM1823" i="3"/>
  <c r="AE1824" i="3"/>
  <c r="AF1824" i="3" s="1"/>
  <c r="AG1824" i="3"/>
  <c r="AH1824" i="3" s="1"/>
  <c r="AI1824" i="3"/>
  <c r="AJ1824" i="3" s="1"/>
  <c r="AK1824" i="3"/>
  <c r="AL1824" i="3"/>
  <c r="AM1824" i="3"/>
  <c r="AE1825" i="3"/>
  <c r="AF1825" i="3" s="1"/>
  <c r="AG1825" i="3"/>
  <c r="AH1825" i="3" s="1"/>
  <c r="AI1825" i="3"/>
  <c r="AJ1825" i="3" s="1"/>
  <c r="AK1825" i="3"/>
  <c r="AL1825" i="3"/>
  <c r="AM1825" i="3"/>
  <c r="AE1826" i="3"/>
  <c r="AF1826" i="3" s="1"/>
  <c r="AG1826" i="3"/>
  <c r="AH1826" i="3" s="1"/>
  <c r="AI1826" i="3"/>
  <c r="AJ1826" i="3" s="1"/>
  <c r="AK1826" i="3"/>
  <c r="AL1826" i="3"/>
  <c r="AM1826" i="3"/>
  <c r="AE1827" i="3"/>
  <c r="AF1827" i="3" s="1"/>
  <c r="AG1827" i="3"/>
  <c r="AH1827" i="3" s="1"/>
  <c r="AI1827" i="3"/>
  <c r="AJ1827" i="3" s="1"/>
  <c r="AK1827" i="3"/>
  <c r="AL1827" i="3"/>
  <c r="AM1827" i="3"/>
  <c r="AE1828" i="3"/>
  <c r="AF1828" i="3" s="1"/>
  <c r="AG1828" i="3"/>
  <c r="AH1828" i="3" s="1"/>
  <c r="AI1828" i="3"/>
  <c r="AJ1828" i="3" s="1"/>
  <c r="AK1828" i="3"/>
  <c r="AL1828" i="3"/>
  <c r="AM1828" i="3"/>
  <c r="AE1829" i="3"/>
  <c r="AF1829" i="3" s="1"/>
  <c r="AG1829" i="3"/>
  <c r="AH1829" i="3" s="1"/>
  <c r="AI1829" i="3"/>
  <c r="AJ1829" i="3" s="1"/>
  <c r="AK1829" i="3"/>
  <c r="AL1829" i="3"/>
  <c r="AM1829" i="3"/>
  <c r="AE1830" i="3"/>
  <c r="AF1830" i="3" s="1"/>
  <c r="AG1830" i="3"/>
  <c r="AH1830" i="3" s="1"/>
  <c r="AI1830" i="3"/>
  <c r="AJ1830" i="3" s="1"/>
  <c r="AK1830" i="3"/>
  <c r="AL1830" i="3"/>
  <c r="AM1830" i="3"/>
  <c r="AE1831" i="3"/>
  <c r="AF1831" i="3" s="1"/>
  <c r="AG1831" i="3"/>
  <c r="AH1831" i="3" s="1"/>
  <c r="AI1831" i="3"/>
  <c r="AJ1831" i="3" s="1"/>
  <c r="AK1831" i="3"/>
  <c r="AL1831" i="3"/>
  <c r="AM1831" i="3"/>
  <c r="AE1832" i="3"/>
  <c r="AF1832" i="3" s="1"/>
  <c r="AG1832" i="3"/>
  <c r="AH1832" i="3" s="1"/>
  <c r="AI1832" i="3"/>
  <c r="AJ1832" i="3" s="1"/>
  <c r="AK1832" i="3"/>
  <c r="AL1832" i="3"/>
  <c r="AM1832" i="3"/>
  <c r="AE1833" i="3"/>
  <c r="AF1833" i="3" s="1"/>
  <c r="AG1833" i="3"/>
  <c r="AH1833" i="3" s="1"/>
  <c r="AI1833" i="3"/>
  <c r="AJ1833" i="3" s="1"/>
  <c r="AK1833" i="3"/>
  <c r="AL1833" i="3"/>
  <c r="AM1833" i="3"/>
  <c r="AE1834" i="3"/>
  <c r="AF1834" i="3" s="1"/>
  <c r="AG1834" i="3"/>
  <c r="AH1834" i="3" s="1"/>
  <c r="AI1834" i="3"/>
  <c r="AJ1834" i="3" s="1"/>
  <c r="AK1834" i="3"/>
  <c r="AL1834" i="3"/>
  <c r="AM1834" i="3"/>
  <c r="AE1835" i="3"/>
  <c r="AF1835" i="3" s="1"/>
  <c r="AG1835" i="3"/>
  <c r="AH1835" i="3" s="1"/>
  <c r="AI1835" i="3"/>
  <c r="AJ1835" i="3" s="1"/>
  <c r="AK1835" i="3"/>
  <c r="AL1835" i="3"/>
  <c r="AM1835" i="3"/>
  <c r="AE1836" i="3"/>
  <c r="AF1836" i="3" s="1"/>
  <c r="AG1836" i="3"/>
  <c r="AH1836" i="3" s="1"/>
  <c r="AI1836" i="3"/>
  <c r="AJ1836" i="3" s="1"/>
  <c r="AK1836" i="3"/>
  <c r="AL1836" i="3"/>
  <c r="AM1836" i="3"/>
  <c r="AE1837" i="3"/>
  <c r="AF1837" i="3" s="1"/>
  <c r="AG1837" i="3"/>
  <c r="AH1837" i="3" s="1"/>
  <c r="AI1837" i="3"/>
  <c r="AJ1837" i="3" s="1"/>
  <c r="AK1837" i="3"/>
  <c r="AL1837" i="3"/>
  <c r="AM1837" i="3"/>
  <c r="AE1838" i="3"/>
  <c r="AF1838" i="3" s="1"/>
  <c r="AG1838" i="3"/>
  <c r="AH1838" i="3" s="1"/>
  <c r="AI1838" i="3"/>
  <c r="AJ1838" i="3" s="1"/>
  <c r="AK1838" i="3"/>
  <c r="AL1838" i="3"/>
  <c r="AM1838" i="3"/>
  <c r="AE1839" i="3"/>
  <c r="AF1839" i="3" s="1"/>
  <c r="AG1839" i="3"/>
  <c r="AH1839" i="3" s="1"/>
  <c r="AI1839" i="3"/>
  <c r="AJ1839" i="3" s="1"/>
  <c r="AK1839" i="3"/>
  <c r="AL1839" i="3"/>
  <c r="AM1839" i="3"/>
  <c r="AE1840" i="3"/>
  <c r="AF1840" i="3" s="1"/>
  <c r="AG1840" i="3"/>
  <c r="AH1840" i="3" s="1"/>
  <c r="AI1840" i="3"/>
  <c r="AJ1840" i="3" s="1"/>
  <c r="AK1840" i="3"/>
  <c r="AL1840" i="3"/>
  <c r="AM1840" i="3"/>
  <c r="AE1841" i="3"/>
  <c r="AF1841" i="3" s="1"/>
  <c r="AG1841" i="3"/>
  <c r="AH1841" i="3" s="1"/>
  <c r="AI1841" i="3"/>
  <c r="AJ1841" i="3" s="1"/>
  <c r="AK1841" i="3"/>
  <c r="AL1841" i="3"/>
  <c r="AM1841" i="3"/>
  <c r="AE1842" i="3"/>
  <c r="AF1842" i="3" s="1"/>
  <c r="AG1842" i="3"/>
  <c r="AH1842" i="3" s="1"/>
  <c r="AI1842" i="3"/>
  <c r="AJ1842" i="3" s="1"/>
  <c r="AK1842" i="3"/>
  <c r="AL1842" i="3"/>
  <c r="AM1842" i="3"/>
  <c r="AE1843" i="3"/>
  <c r="AF1843" i="3" s="1"/>
  <c r="AG1843" i="3"/>
  <c r="AH1843" i="3" s="1"/>
  <c r="AI1843" i="3"/>
  <c r="AJ1843" i="3" s="1"/>
  <c r="AK1843" i="3"/>
  <c r="AL1843" i="3"/>
  <c r="AM1843" i="3"/>
  <c r="AE1844" i="3"/>
  <c r="AF1844" i="3" s="1"/>
  <c r="AG1844" i="3"/>
  <c r="AH1844" i="3" s="1"/>
  <c r="AI1844" i="3"/>
  <c r="AJ1844" i="3" s="1"/>
  <c r="AK1844" i="3"/>
  <c r="AL1844" i="3"/>
  <c r="AM1844" i="3"/>
  <c r="AE1845" i="3"/>
  <c r="AF1845" i="3" s="1"/>
  <c r="AG1845" i="3"/>
  <c r="AH1845" i="3" s="1"/>
  <c r="AI1845" i="3"/>
  <c r="AJ1845" i="3" s="1"/>
  <c r="AK1845" i="3"/>
  <c r="AL1845" i="3"/>
  <c r="AM1845" i="3"/>
  <c r="AE1846" i="3"/>
  <c r="AF1846" i="3" s="1"/>
  <c r="AG1846" i="3"/>
  <c r="AH1846" i="3" s="1"/>
  <c r="AI1846" i="3"/>
  <c r="AJ1846" i="3" s="1"/>
  <c r="AK1846" i="3"/>
  <c r="AL1846" i="3"/>
  <c r="AM1846" i="3"/>
  <c r="AE1847" i="3"/>
  <c r="AF1847" i="3" s="1"/>
  <c r="AG1847" i="3"/>
  <c r="AH1847" i="3" s="1"/>
  <c r="AI1847" i="3"/>
  <c r="AJ1847" i="3" s="1"/>
  <c r="AK1847" i="3"/>
  <c r="AL1847" i="3"/>
  <c r="AM1847" i="3"/>
  <c r="AE1848" i="3"/>
  <c r="AF1848" i="3" s="1"/>
  <c r="AG1848" i="3"/>
  <c r="AH1848" i="3" s="1"/>
  <c r="AI1848" i="3"/>
  <c r="AJ1848" i="3" s="1"/>
  <c r="AK1848" i="3"/>
  <c r="AL1848" i="3"/>
  <c r="AM1848" i="3"/>
  <c r="AE1849" i="3"/>
  <c r="AF1849" i="3" s="1"/>
  <c r="AG1849" i="3"/>
  <c r="AH1849" i="3" s="1"/>
  <c r="AI1849" i="3"/>
  <c r="AJ1849" i="3" s="1"/>
  <c r="AK1849" i="3"/>
  <c r="AL1849" i="3"/>
  <c r="AM1849" i="3"/>
  <c r="AE1850" i="3"/>
  <c r="AF1850" i="3" s="1"/>
  <c r="AG1850" i="3"/>
  <c r="AH1850" i="3" s="1"/>
  <c r="AI1850" i="3"/>
  <c r="AJ1850" i="3" s="1"/>
  <c r="AK1850" i="3"/>
  <c r="AL1850" i="3"/>
  <c r="AM1850" i="3"/>
  <c r="AE1851" i="3"/>
  <c r="AF1851" i="3" s="1"/>
  <c r="AG1851" i="3"/>
  <c r="AH1851" i="3" s="1"/>
  <c r="AI1851" i="3"/>
  <c r="AJ1851" i="3" s="1"/>
  <c r="AK1851" i="3"/>
  <c r="AL1851" i="3"/>
  <c r="AM1851" i="3"/>
  <c r="AE1852" i="3"/>
  <c r="AF1852" i="3" s="1"/>
  <c r="AG1852" i="3"/>
  <c r="AH1852" i="3" s="1"/>
  <c r="AI1852" i="3"/>
  <c r="AJ1852" i="3" s="1"/>
  <c r="AK1852" i="3"/>
  <c r="AL1852" i="3"/>
  <c r="AM1852" i="3"/>
  <c r="AE1853" i="3"/>
  <c r="AF1853" i="3" s="1"/>
  <c r="AG1853" i="3"/>
  <c r="AH1853" i="3" s="1"/>
  <c r="AI1853" i="3"/>
  <c r="AJ1853" i="3" s="1"/>
  <c r="AK1853" i="3"/>
  <c r="AL1853" i="3"/>
  <c r="AM1853" i="3"/>
  <c r="AE1854" i="3"/>
  <c r="AF1854" i="3" s="1"/>
  <c r="AG1854" i="3"/>
  <c r="AH1854" i="3" s="1"/>
  <c r="AI1854" i="3"/>
  <c r="AJ1854" i="3" s="1"/>
  <c r="AK1854" i="3"/>
  <c r="AL1854" i="3"/>
  <c r="AM1854" i="3"/>
  <c r="AE1855" i="3"/>
  <c r="AF1855" i="3" s="1"/>
  <c r="AG1855" i="3"/>
  <c r="AH1855" i="3" s="1"/>
  <c r="AI1855" i="3"/>
  <c r="AJ1855" i="3" s="1"/>
  <c r="AK1855" i="3"/>
  <c r="AL1855" i="3"/>
  <c r="AM1855" i="3"/>
  <c r="AE1856" i="3"/>
  <c r="AF1856" i="3" s="1"/>
  <c r="AG1856" i="3"/>
  <c r="AH1856" i="3" s="1"/>
  <c r="AI1856" i="3"/>
  <c r="AJ1856" i="3" s="1"/>
  <c r="AK1856" i="3"/>
  <c r="AL1856" i="3"/>
  <c r="AM1856" i="3"/>
  <c r="AE1857" i="3"/>
  <c r="AF1857" i="3" s="1"/>
  <c r="AG1857" i="3"/>
  <c r="AH1857" i="3" s="1"/>
  <c r="AI1857" i="3"/>
  <c r="AJ1857" i="3" s="1"/>
  <c r="AK1857" i="3"/>
  <c r="AL1857" i="3"/>
  <c r="AM1857" i="3"/>
  <c r="AE1858" i="3"/>
  <c r="AF1858" i="3" s="1"/>
  <c r="AG1858" i="3"/>
  <c r="AH1858" i="3" s="1"/>
  <c r="AI1858" i="3"/>
  <c r="AJ1858" i="3" s="1"/>
  <c r="AK1858" i="3"/>
  <c r="AL1858" i="3"/>
  <c r="AM1858" i="3"/>
  <c r="AE1859" i="3"/>
  <c r="AF1859" i="3" s="1"/>
  <c r="AG1859" i="3"/>
  <c r="AH1859" i="3" s="1"/>
  <c r="AI1859" i="3"/>
  <c r="AJ1859" i="3" s="1"/>
  <c r="AK1859" i="3"/>
  <c r="AL1859" i="3"/>
  <c r="AM1859" i="3"/>
  <c r="AE1860" i="3"/>
  <c r="AF1860" i="3" s="1"/>
  <c r="AG1860" i="3"/>
  <c r="AH1860" i="3" s="1"/>
  <c r="AI1860" i="3"/>
  <c r="AJ1860" i="3" s="1"/>
  <c r="AK1860" i="3"/>
  <c r="AL1860" i="3"/>
  <c r="AM1860" i="3"/>
  <c r="AE1861" i="3"/>
  <c r="AF1861" i="3" s="1"/>
  <c r="AG1861" i="3"/>
  <c r="AH1861" i="3" s="1"/>
  <c r="AI1861" i="3"/>
  <c r="AJ1861" i="3" s="1"/>
  <c r="AK1861" i="3"/>
  <c r="AL1861" i="3"/>
  <c r="AM1861" i="3"/>
  <c r="AE1862" i="3"/>
  <c r="AF1862" i="3" s="1"/>
  <c r="AG1862" i="3"/>
  <c r="AH1862" i="3" s="1"/>
  <c r="AI1862" i="3"/>
  <c r="AJ1862" i="3" s="1"/>
  <c r="AK1862" i="3"/>
  <c r="AL1862" i="3"/>
  <c r="AM1862" i="3"/>
  <c r="AE1863" i="3"/>
  <c r="AF1863" i="3" s="1"/>
  <c r="AG1863" i="3"/>
  <c r="AH1863" i="3" s="1"/>
  <c r="AI1863" i="3"/>
  <c r="AJ1863" i="3" s="1"/>
  <c r="AK1863" i="3"/>
  <c r="AL1863" i="3"/>
  <c r="AM1863" i="3"/>
  <c r="AE1864" i="3"/>
  <c r="AF1864" i="3" s="1"/>
  <c r="AG1864" i="3"/>
  <c r="AH1864" i="3" s="1"/>
  <c r="AI1864" i="3"/>
  <c r="AJ1864" i="3" s="1"/>
  <c r="AK1864" i="3"/>
  <c r="AL1864" i="3"/>
  <c r="AM1864" i="3"/>
  <c r="AE1865" i="3"/>
  <c r="AF1865" i="3" s="1"/>
  <c r="AG1865" i="3"/>
  <c r="AH1865" i="3" s="1"/>
  <c r="AI1865" i="3"/>
  <c r="AJ1865" i="3" s="1"/>
  <c r="AK1865" i="3"/>
  <c r="AL1865" i="3"/>
  <c r="AM1865" i="3"/>
  <c r="AE1866" i="3"/>
  <c r="AF1866" i="3" s="1"/>
  <c r="AG1866" i="3"/>
  <c r="AH1866" i="3" s="1"/>
  <c r="AI1866" i="3"/>
  <c r="AJ1866" i="3" s="1"/>
  <c r="AK1866" i="3"/>
  <c r="AL1866" i="3"/>
  <c r="AM1866" i="3"/>
  <c r="AE1867" i="3"/>
  <c r="AF1867" i="3" s="1"/>
  <c r="AG1867" i="3"/>
  <c r="AH1867" i="3" s="1"/>
  <c r="AI1867" i="3"/>
  <c r="AJ1867" i="3" s="1"/>
  <c r="AK1867" i="3"/>
  <c r="AL1867" i="3"/>
  <c r="AM1867" i="3"/>
  <c r="AE1868" i="3"/>
  <c r="AF1868" i="3" s="1"/>
  <c r="AG1868" i="3"/>
  <c r="AH1868" i="3" s="1"/>
  <c r="AI1868" i="3"/>
  <c r="AJ1868" i="3" s="1"/>
  <c r="AK1868" i="3"/>
  <c r="AL1868" i="3"/>
  <c r="AM1868" i="3"/>
  <c r="AE1869" i="3"/>
  <c r="AF1869" i="3" s="1"/>
  <c r="AG1869" i="3"/>
  <c r="AH1869" i="3" s="1"/>
  <c r="AI1869" i="3"/>
  <c r="AJ1869" i="3" s="1"/>
  <c r="AK1869" i="3"/>
  <c r="AL1869" i="3"/>
  <c r="AM1869" i="3"/>
  <c r="AE1870" i="3"/>
  <c r="AF1870" i="3" s="1"/>
  <c r="AG1870" i="3"/>
  <c r="AH1870" i="3" s="1"/>
  <c r="AI1870" i="3"/>
  <c r="AJ1870" i="3" s="1"/>
  <c r="AK1870" i="3"/>
  <c r="AL1870" i="3"/>
  <c r="AM1870" i="3"/>
  <c r="AE1871" i="3"/>
  <c r="AF1871" i="3" s="1"/>
  <c r="AG1871" i="3"/>
  <c r="AH1871" i="3" s="1"/>
  <c r="AI1871" i="3"/>
  <c r="AJ1871" i="3" s="1"/>
  <c r="AK1871" i="3"/>
  <c r="AL1871" i="3"/>
  <c r="AM1871" i="3"/>
  <c r="AE1872" i="3"/>
  <c r="AF1872" i="3" s="1"/>
  <c r="AG1872" i="3"/>
  <c r="AH1872" i="3" s="1"/>
  <c r="AI1872" i="3"/>
  <c r="AJ1872" i="3" s="1"/>
  <c r="AK1872" i="3"/>
  <c r="AL1872" i="3"/>
  <c r="AM1872" i="3"/>
  <c r="AE1873" i="3"/>
  <c r="AF1873" i="3" s="1"/>
  <c r="AG1873" i="3"/>
  <c r="AH1873" i="3" s="1"/>
  <c r="AI1873" i="3"/>
  <c r="AJ1873" i="3" s="1"/>
  <c r="AK1873" i="3"/>
  <c r="AL1873" i="3"/>
  <c r="AM1873" i="3"/>
  <c r="AE1874" i="3"/>
  <c r="AF1874" i="3" s="1"/>
  <c r="AG1874" i="3"/>
  <c r="AH1874" i="3" s="1"/>
  <c r="AI1874" i="3"/>
  <c r="AJ1874" i="3" s="1"/>
  <c r="AK1874" i="3"/>
  <c r="AL1874" i="3"/>
  <c r="AM1874" i="3"/>
  <c r="AE1875" i="3"/>
  <c r="AF1875" i="3" s="1"/>
  <c r="AG1875" i="3"/>
  <c r="AH1875" i="3" s="1"/>
  <c r="AI1875" i="3"/>
  <c r="AJ1875" i="3" s="1"/>
  <c r="AK1875" i="3"/>
  <c r="AL1875" i="3"/>
  <c r="AM1875" i="3"/>
  <c r="AE1876" i="3"/>
  <c r="AF1876" i="3" s="1"/>
  <c r="AG1876" i="3"/>
  <c r="AH1876" i="3" s="1"/>
  <c r="AI1876" i="3"/>
  <c r="AJ1876" i="3" s="1"/>
  <c r="AK1876" i="3"/>
  <c r="AL1876" i="3"/>
  <c r="AM1876" i="3"/>
  <c r="AE1877" i="3"/>
  <c r="AF1877" i="3" s="1"/>
  <c r="AG1877" i="3"/>
  <c r="AH1877" i="3" s="1"/>
  <c r="AI1877" i="3"/>
  <c r="AJ1877" i="3" s="1"/>
  <c r="AK1877" i="3"/>
  <c r="AL1877" i="3"/>
  <c r="AM1877" i="3"/>
  <c r="AE1878" i="3"/>
  <c r="AF1878" i="3" s="1"/>
  <c r="AG1878" i="3"/>
  <c r="AH1878" i="3" s="1"/>
  <c r="AI1878" i="3"/>
  <c r="AJ1878" i="3" s="1"/>
  <c r="AK1878" i="3"/>
  <c r="AL1878" i="3"/>
  <c r="AM1878" i="3"/>
  <c r="AE1879" i="3"/>
  <c r="AF1879" i="3" s="1"/>
  <c r="AG1879" i="3"/>
  <c r="AH1879" i="3" s="1"/>
  <c r="AI1879" i="3"/>
  <c r="AJ1879" i="3" s="1"/>
  <c r="AK1879" i="3"/>
  <c r="AL1879" i="3"/>
  <c r="AM1879" i="3"/>
  <c r="AE1880" i="3"/>
  <c r="AF1880" i="3" s="1"/>
  <c r="AG1880" i="3"/>
  <c r="AH1880" i="3" s="1"/>
  <c r="AI1880" i="3"/>
  <c r="AJ1880" i="3" s="1"/>
  <c r="AK1880" i="3"/>
  <c r="AL1880" i="3"/>
  <c r="AM1880" i="3"/>
  <c r="AE1881" i="3"/>
  <c r="AF1881" i="3" s="1"/>
  <c r="AG1881" i="3"/>
  <c r="AH1881" i="3" s="1"/>
  <c r="AI1881" i="3"/>
  <c r="AJ1881" i="3" s="1"/>
  <c r="AK1881" i="3"/>
  <c r="AL1881" i="3"/>
  <c r="AM1881" i="3"/>
  <c r="AE1882" i="3"/>
  <c r="AF1882" i="3" s="1"/>
  <c r="AG1882" i="3"/>
  <c r="AH1882" i="3" s="1"/>
  <c r="AI1882" i="3"/>
  <c r="AJ1882" i="3" s="1"/>
  <c r="AK1882" i="3"/>
  <c r="AL1882" i="3"/>
  <c r="AM1882" i="3"/>
  <c r="AE1883" i="3"/>
  <c r="AF1883" i="3" s="1"/>
  <c r="AG1883" i="3"/>
  <c r="AH1883" i="3" s="1"/>
  <c r="AI1883" i="3"/>
  <c r="AJ1883" i="3" s="1"/>
  <c r="AK1883" i="3"/>
  <c r="AL1883" i="3"/>
  <c r="AM1883" i="3"/>
  <c r="AE1884" i="3"/>
  <c r="AF1884" i="3" s="1"/>
  <c r="AG1884" i="3"/>
  <c r="AH1884" i="3" s="1"/>
  <c r="AI1884" i="3"/>
  <c r="AJ1884" i="3" s="1"/>
  <c r="AK1884" i="3"/>
  <c r="AL1884" i="3"/>
  <c r="AM1884" i="3"/>
  <c r="AE1885" i="3"/>
  <c r="AF1885" i="3" s="1"/>
  <c r="AG1885" i="3"/>
  <c r="AH1885" i="3" s="1"/>
  <c r="AI1885" i="3"/>
  <c r="AJ1885" i="3" s="1"/>
  <c r="AK1885" i="3"/>
  <c r="AL1885" i="3"/>
  <c r="AM1885" i="3"/>
  <c r="AE1886" i="3"/>
  <c r="AF1886" i="3" s="1"/>
  <c r="AG1886" i="3"/>
  <c r="AH1886" i="3" s="1"/>
  <c r="AI1886" i="3"/>
  <c r="AJ1886" i="3" s="1"/>
  <c r="AK1886" i="3"/>
  <c r="AL1886" i="3"/>
  <c r="AM1886" i="3"/>
  <c r="AE1887" i="3"/>
  <c r="AF1887" i="3" s="1"/>
  <c r="AG1887" i="3"/>
  <c r="AH1887" i="3" s="1"/>
  <c r="AI1887" i="3"/>
  <c r="AJ1887" i="3" s="1"/>
  <c r="AK1887" i="3"/>
  <c r="AL1887" i="3"/>
  <c r="AM1887" i="3"/>
  <c r="AE1888" i="3"/>
  <c r="AF1888" i="3" s="1"/>
  <c r="AG1888" i="3"/>
  <c r="AH1888" i="3" s="1"/>
  <c r="AI1888" i="3"/>
  <c r="AJ1888" i="3" s="1"/>
  <c r="AK1888" i="3"/>
  <c r="AL1888" i="3"/>
  <c r="AM1888" i="3"/>
  <c r="AE1889" i="3"/>
  <c r="AF1889" i="3" s="1"/>
  <c r="AG1889" i="3"/>
  <c r="AH1889" i="3" s="1"/>
  <c r="AI1889" i="3"/>
  <c r="AJ1889" i="3" s="1"/>
  <c r="AK1889" i="3"/>
  <c r="AL1889" i="3"/>
  <c r="AM1889" i="3"/>
  <c r="AE1890" i="3"/>
  <c r="AF1890" i="3" s="1"/>
  <c r="AG1890" i="3"/>
  <c r="AH1890" i="3" s="1"/>
  <c r="AI1890" i="3"/>
  <c r="AJ1890" i="3" s="1"/>
  <c r="AK1890" i="3"/>
  <c r="AL1890" i="3"/>
  <c r="AM1890" i="3"/>
  <c r="AE1891" i="3"/>
  <c r="AF1891" i="3" s="1"/>
  <c r="AG1891" i="3"/>
  <c r="AH1891" i="3" s="1"/>
  <c r="AI1891" i="3"/>
  <c r="AJ1891" i="3" s="1"/>
  <c r="AK1891" i="3"/>
  <c r="AL1891" i="3"/>
  <c r="AM1891" i="3"/>
  <c r="AE1892" i="3"/>
  <c r="AF1892" i="3" s="1"/>
  <c r="AG1892" i="3"/>
  <c r="AH1892" i="3" s="1"/>
  <c r="AI1892" i="3"/>
  <c r="AJ1892" i="3" s="1"/>
  <c r="AK1892" i="3"/>
  <c r="AL1892" i="3"/>
  <c r="AM1892" i="3"/>
  <c r="AE1893" i="3"/>
  <c r="AF1893" i="3" s="1"/>
  <c r="AG1893" i="3"/>
  <c r="AH1893" i="3" s="1"/>
  <c r="AI1893" i="3"/>
  <c r="AJ1893" i="3" s="1"/>
  <c r="AK1893" i="3"/>
  <c r="AL1893" i="3"/>
  <c r="AM1893" i="3"/>
  <c r="AE1894" i="3"/>
  <c r="AF1894" i="3" s="1"/>
  <c r="AG1894" i="3"/>
  <c r="AH1894" i="3" s="1"/>
  <c r="AI1894" i="3"/>
  <c r="AJ1894" i="3" s="1"/>
  <c r="AK1894" i="3"/>
  <c r="AL1894" i="3"/>
  <c r="AM1894" i="3"/>
  <c r="AE1895" i="3"/>
  <c r="AF1895" i="3" s="1"/>
  <c r="AG1895" i="3"/>
  <c r="AH1895" i="3" s="1"/>
  <c r="AI1895" i="3"/>
  <c r="AJ1895" i="3" s="1"/>
  <c r="AK1895" i="3"/>
  <c r="AL1895" i="3"/>
  <c r="AM1895" i="3"/>
  <c r="AE1896" i="3"/>
  <c r="AF1896" i="3" s="1"/>
  <c r="AG1896" i="3"/>
  <c r="AH1896" i="3" s="1"/>
  <c r="AI1896" i="3"/>
  <c r="AJ1896" i="3" s="1"/>
  <c r="AK1896" i="3"/>
  <c r="AL1896" i="3"/>
  <c r="AM1896" i="3"/>
  <c r="AE1897" i="3"/>
  <c r="AF1897" i="3" s="1"/>
  <c r="AG1897" i="3"/>
  <c r="AH1897" i="3" s="1"/>
  <c r="AI1897" i="3"/>
  <c r="AJ1897" i="3" s="1"/>
  <c r="AK1897" i="3"/>
  <c r="AL1897" i="3"/>
  <c r="AM1897" i="3"/>
  <c r="AE1898" i="3"/>
  <c r="AF1898" i="3" s="1"/>
  <c r="AG1898" i="3"/>
  <c r="AH1898" i="3" s="1"/>
  <c r="AI1898" i="3"/>
  <c r="AJ1898" i="3" s="1"/>
  <c r="AK1898" i="3"/>
  <c r="AL1898" i="3"/>
  <c r="AM1898" i="3"/>
  <c r="AE1899" i="3"/>
  <c r="AF1899" i="3" s="1"/>
  <c r="AG1899" i="3"/>
  <c r="AH1899" i="3" s="1"/>
  <c r="AI1899" i="3"/>
  <c r="AJ1899" i="3" s="1"/>
  <c r="AK1899" i="3"/>
  <c r="AL1899" i="3"/>
  <c r="AM1899" i="3"/>
  <c r="AE1900" i="3"/>
  <c r="AF1900" i="3" s="1"/>
  <c r="AG1900" i="3"/>
  <c r="AH1900" i="3" s="1"/>
  <c r="AI1900" i="3"/>
  <c r="AJ1900" i="3" s="1"/>
  <c r="AK1900" i="3"/>
  <c r="AL1900" i="3"/>
  <c r="AM1900" i="3"/>
  <c r="AE1901" i="3"/>
  <c r="AF1901" i="3" s="1"/>
  <c r="AG1901" i="3"/>
  <c r="AH1901" i="3" s="1"/>
  <c r="AI1901" i="3"/>
  <c r="AJ1901" i="3" s="1"/>
  <c r="AK1901" i="3"/>
  <c r="AL1901" i="3"/>
  <c r="AM1901" i="3"/>
  <c r="AE1902" i="3"/>
  <c r="AF1902" i="3" s="1"/>
  <c r="AG1902" i="3"/>
  <c r="AH1902" i="3" s="1"/>
  <c r="AI1902" i="3"/>
  <c r="AJ1902" i="3" s="1"/>
  <c r="AK1902" i="3"/>
  <c r="AL1902" i="3"/>
  <c r="AM1902" i="3"/>
  <c r="AE1903" i="3"/>
  <c r="AF1903" i="3" s="1"/>
  <c r="AG1903" i="3"/>
  <c r="AH1903" i="3" s="1"/>
  <c r="AI1903" i="3"/>
  <c r="AJ1903" i="3" s="1"/>
  <c r="AK1903" i="3"/>
  <c r="AL1903" i="3"/>
  <c r="AM1903" i="3"/>
  <c r="AE1904" i="3"/>
  <c r="AF1904" i="3" s="1"/>
  <c r="AG1904" i="3"/>
  <c r="AH1904" i="3" s="1"/>
  <c r="AI1904" i="3"/>
  <c r="AJ1904" i="3" s="1"/>
  <c r="AK1904" i="3"/>
  <c r="AL1904" i="3"/>
  <c r="AM1904" i="3"/>
  <c r="AE1905" i="3"/>
  <c r="AF1905" i="3" s="1"/>
  <c r="AG1905" i="3"/>
  <c r="AH1905" i="3" s="1"/>
  <c r="AI1905" i="3"/>
  <c r="AJ1905" i="3" s="1"/>
  <c r="AK1905" i="3"/>
  <c r="AL1905" i="3"/>
  <c r="AM1905" i="3"/>
  <c r="AE1906" i="3"/>
  <c r="AF1906" i="3" s="1"/>
  <c r="AG1906" i="3"/>
  <c r="AH1906" i="3" s="1"/>
  <c r="AI1906" i="3"/>
  <c r="AJ1906" i="3" s="1"/>
  <c r="AK1906" i="3"/>
  <c r="AL1906" i="3"/>
  <c r="AM1906" i="3"/>
  <c r="AE1907" i="3"/>
  <c r="AF1907" i="3" s="1"/>
  <c r="AG1907" i="3"/>
  <c r="AH1907" i="3" s="1"/>
  <c r="AI1907" i="3"/>
  <c r="AJ1907" i="3" s="1"/>
  <c r="AK1907" i="3"/>
  <c r="AL1907" i="3"/>
  <c r="AM1907" i="3"/>
  <c r="AE1908" i="3"/>
  <c r="AF1908" i="3" s="1"/>
  <c r="AG1908" i="3"/>
  <c r="AH1908" i="3" s="1"/>
  <c r="AI1908" i="3"/>
  <c r="AJ1908" i="3" s="1"/>
  <c r="AK1908" i="3"/>
  <c r="AL1908" i="3"/>
  <c r="AM1908" i="3"/>
  <c r="AE1909" i="3"/>
  <c r="AF1909" i="3" s="1"/>
  <c r="AG1909" i="3"/>
  <c r="AH1909" i="3" s="1"/>
  <c r="AI1909" i="3"/>
  <c r="AJ1909" i="3" s="1"/>
  <c r="AK1909" i="3"/>
  <c r="AL1909" i="3"/>
  <c r="AM1909" i="3"/>
  <c r="AE1910" i="3"/>
  <c r="AF1910" i="3" s="1"/>
  <c r="AG1910" i="3"/>
  <c r="AH1910" i="3" s="1"/>
  <c r="AI1910" i="3"/>
  <c r="AJ1910" i="3" s="1"/>
  <c r="AK1910" i="3"/>
  <c r="AL1910" i="3"/>
  <c r="AM1910" i="3"/>
  <c r="AE1911" i="3"/>
  <c r="AF1911" i="3" s="1"/>
  <c r="AG1911" i="3"/>
  <c r="AH1911" i="3" s="1"/>
  <c r="AI1911" i="3"/>
  <c r="AJ1911" i="3" s="1"/>
  <c r="AK1911" i="3"/>
  <c r="AL1911" i="3"/>
  <c r="AM1911" i="3"/>
  <c r="AE1912" i="3"/>
  <c r="AF1912" i="3" s="1"/>
  <c r="AG1912" i="3"/>
  <c r="AH1912" i="3" s="1"/>
  <c r="AI1912" i="3"/>
  <c r="AJ1912" i="3" s="1"/>
  <c r="AK1912" i="3"/>
  <c r="AL1912" i="3"/>
  <c r="AM1912" i="3"/>
  <c r="AE1913" i="3"/>
  <c r="AF1913" i="3" s="1"/>
  <c r="AG1913" i="3"/>
  <c r="AH1913" i="3" s="1"/>
  <c r="AI1913" i="3"/>
  <c r="AJ1913" i="3" s="1"/>
  <c r="AK1913" i="3"/>
  <c r="AL1913" i="3"/>
  <c r="AM1913" i="3"/>
  <c r="AE1914" i="3"/>
  <c r="AF1914" i="3" s="1"/>
  <c r="AG1914" i="3"/>
  <c r="AH1914" i="3" s="1"/>
  <c r="AI1914" i="3"/>
  <c r="AJ1914" i="3" s="1"/>
  <c r="AK1914" i="3"/>
  <c r="AL1914" i="3"/>
  <c r="AM1914" i="3"/>
  <c r="AE1915" i="3"/>
  <c r="AF1915" i="3" s="1"/>
  <c r="AG1915" i="3"/>
  <c r="AH1915" i="3" s="1"/>
  <c r="AI1915" i="3"/>
  <c r="AJ1915" i="3" s="1"/>
  <c r="AK1915" i="3"/>
  <c r="AL1915" i="3"/>
  <c r="AM1915" i="3"/>
  <c r="AE1916" i="3"/>
  <c r="AF1916" i="3" s="1"/>
  <c r="AG1916" i="3"/>
  <c r="AH1916" i="3" s="1"/>
  <c r="AI1916" i="3"/>
  <c r="AJ1916" i="3" s="1"/>
  <c r="AK1916" i="3"/>
  <c r="AL1916" i="3"/>
  <c r="AM1916" i="3"/>
  <c r="AE1917" i="3"/>
  <c r="AF1917" i="3" s="1"/>
  <c r="AG1917" i="3"/>
  <c r="AH1917" i="3" s="1"/>
  <c r="AI1917" i="3"/>
  <c r="AJ1917" i="3" s="1"/>
  <c r="AK1917" i="3"/>
  <c r="AL1917" i="3"/>
  <c r="AM1917" i="3"/>
  <c r="AE1918" i="3"/>
  <c r="AF1918" i="3" s="1"/>
  <c r="AG1918" i="3"/>
  <c r="AH1918" i="3" s="1"/>
  <c r="AI1918" i="3"/>
  <c r="AJ1918" i="3" s="1"/>
  <c r="AK1918" i="3"/>
  <c r="AL1918" i="3"/>
  <c r="AM1918" i="3"/>
  <c r="AE1919" i="3"/>
  <c r="AF1919" i="3" s="1"/>
  <c r="AG1919" i="3"/>
  <c r="AH1919" i="3" s="1"/>
  <c r="AI1919" i="3"/>
  <c r="AJ1919" i="3" s="1"/>
  <c r="AK1919" i="3"/>
  <c r="AL1919" i="3"/>
  <c r="AM1919" i="3"/>
  <c r="AE1920" i="3"/>
  <c r="AF1920" i="3" s="1"/>
  <c r="AG1920" i="3"/>
  <c r="AH1920" i="3" s="1"/>
  <c r="AI1920" i="3"/>
  <c r="AJ1920" i="3" s="1"/>
  <c r="AK1920" i="3"/>
  <c r="AL1920" i="3"/>
  <c r="AM1920" i="3"/>
  <c r="AE1921" i="3"/>
  <c r="AF1921" i="3" s="1"/>
  <c r="AG1921" i="3"/>
  <c r="AH1921" i="3" s="1"/>
  <c r="AI1921" i="3"/>
  <c r="AJ1921" i="3" s="1"/>
  <c r="AK1921" i="3"/>
  <c r="AL1921" i="3"/>
  <c r="AM1921" i="3"/>
  <c r="AE1922" i="3"/>
  <c r="AF1922" i="3" s="1"/>
  <c r="AG1922" i="3"/>
  <c r="AH1922" i="3" s="1"/>
  <c r="AI1922" i="3"/>
  <c r="AJ1922" i="3" s="1"/>
  <c r="AK1922" i="3"/>
  <c r="AL1922" i="3"/>
  <c r="AM1922" i="3"/>
  <c r="AE1923" i="3"/>
  <c r="AF1923" i="3" s="1"/>
  <c r="AG1923" i="3"/>
  <c r="AH1923" i="3" s="1"/>
  <c r="AI1923" i="3"/>
  <c r="AJ1923" i="3" s="1"/>
  <c r="AK1923" i="3"/>
  <c r="AL1923" i="3"/>
  <c r="AM1923" i="3"/>
  <c r="AE1924" i="3"/>
  <c r="AF1924" i="3" s="1"/>
  <c r="AG1924" i="3"/>
  <c r="AH1924" i="3" s="1"/>
  <c r="AI1924" i="3"/>
  <c r="AJ1924" i="3" s="1"/>
  <c r="AK1924" i="3"/>
  <c r="AL1924" i="3"/>
  <c r="AM1924" i="3"/>
  <c r="AE1925" i="3"/>
  <c r="AF1925" i="3" s="1"/>
  <c r="AG1925" i="3"/>
  <c r="AH1925" i="3" s="1"/>
  <c r="AI1925" i="3"/>
  <c r="AJ1925" i="3" s="1"/>
  <c r="AK1925" i="3"/>
  <c r="AL1925" i="3"/>
  <c r="AM1925" i="3"/>
  <c r="AE1926" i="3"/>
  <c r="AF1926" i="3" s="1"/>
  <c r="AG1926" i="3"/>
  <c r="AH1926" i="3" s="1"/>
  <c r="AI1926" i="3"/>
  <c r="AJ1926" i="3" s="1"/>
  <c r="AK1926" i="3"/>
  <c r="AL1926" i="3"/>
  <c r="AM1926" i="3"/>
  <c r="AE1927" i="3"/>
  <c r="AF1927" i="3" s="1"/>
  <c r="AG1927" i="3"/>
  <c r="AH1927" i="3" s="1"/>
  <c r="AI1927" i="3"/>
  <c r="AJ1927" i="3" s="1"/>
  <c r="AK1927" i="3"/>
  <c r="AL1927" i="3"/>
  <c r="AM1927" i="3"/>
  <c r="AE1928" i="3"/>
  <c r="AF1928" i="3" s="1"/>
  <c r="AG1928" i="3"/>
  <c r="AH1928" i="3" s="1"/>
  <c r="AI1928" i="3"/>
  <c r="AJ1928" i="3" s="1"/>
  <c r="AK1928" i="3"/>
  <c r="AL1928" i="3"/>
  <c r="AM1928" i="3"/>
  <c r="AE1929" i="3"/>
  <c r="AF1929" i="3" s="1"/>
  <c r="AG1929" i="3"/>
  <c r="AH1929" i="3" s="1"/>
  <c r="AI1929" i="3"/>
  <c r="AJ1929" i="3" s="1"/>
  <c r="AK1929" i="3"/>
  <c r="AL1929" i="3"/>
  <c r="AM1929" i="3"/>
  <c r="AE1930" i="3"/>
  <c r="AF1930" i="3" s="1"/>
  <c r="AG1930" i="3"/>
  <c r="AH1930" i="3" s="1"/>
  <c r="AI1930" i="3"/>
  <c r="AJ1930" i="3" s="1"/>
  <c r="AK1930" i="3"/>
  <c r="AL1930" i="3"/>
  <c r="AM1930" i="3"/>
  <c r="AE1931" i="3"/>
  <c r="AF1931" i="3" s="1"/>
  <c r="AG1931" i="3"/>
  <c r="AH1931" i="3" s="1"/>
  <c r="AI1931" i="3"/>
  <c r="AJ1931" i="3" s="1"/>
  <c r="AK1931" i="3"/>
  <c r="AL1931" i="3"/>
  <c r="AM1931" i="3"/>
  <c r="AE1932" i="3"/>
  <c r="AF1932" i="3" s="1"/>
  <c r="AG1932" i="3"/>
  <c r="AH1932" i="3" s="1"/>
  <c r="AI1932" i="3"/>
  <c r="AJ1932" i="3" s="1"/>
  <c r="AK1932" i="3"/>
  <c r="AL1932" i="3"/>
  <c r="AM1932" i="3"/>
  <c r="AE1933" i="3"/>
  <c r="AF1933" i="3" s="1"/>
  <c r="AG1933" i="3"/>
  <c r="AH1933" i="3" s="1"/>
  <c r="AI1933" i="3"/>
  <c r="AJ1933" i="3" s="1"/>
  <c r="AK1933" i="3"/>
  <c r="AL1933" i="3"/>
  <c r="AM1933" i="3"/>
  <c r="AE1934" i="3"/>
  <c r="AF1934" i="3" s="1"/>
  <c r="AG1934" i="3"/>
  <c r="AH1934" i="3" s="1"/>
  <c r="AI1934" i="3"/>
  <c r="AJ1934" i="3" s="1"/>
  <c r="AK1934" i="3"/>
  <c r="AL1934" i="3"/>
  <c r="AM1934" i="3"/>
  <c r="AE1935" i="3"/>
  <c r="AF1935" i="3" s="1"/>
  <c r="AG1935" i="3"/>
  <c r="AH1935" i="3" s="1"/>
  <c r="AI1935" i="3"/>
  <c r="AJ1935" i="3" s="1"/>
  <c r="AK1935" i="3"/>
  <c r="AL1935" i="3"/>
  <c r="AM1935" i="3"/>
  <c r="AE1936" i="3"/>
  <c r="AF1936" i="3" s="1"/>
  <c r="AG1936" i="3"/>
  <c r="AH1936" i="3" s="1"/>
  <c r="AI1936" i="3"/>
  <c r="AJ1936" i="3" s="1"/>
  <c r="AK1936" i="3"/>
  <c r="AL1936" i="3"/>
  <c r="AM1936" i="3"/>
  <c r="AE1937" i="3"/>
  <c r="AF1937" i="3" s="1"/>
  <c r="AG1937" i="3"/>
  <c r="AH1937" i="3" s="1"/>
  <c r="AI1937" i="3"/>
  <c r="AJ1937" i="3" s="1"/>
  <c r="AK1937" i="3"/>
  <c r="AL1937" i="3"/>
  <c r="AM1937" i="3"/>
  <c r="AE1938" i="3"/>
  <c r="AF1938" i="3" s="1"/>
  <c r="AG1938" i="3"/>
  <c r="AH1938" i="3" s="1"/>
  <c r="AI1938" i="3"/>
  <c r="AJ1938" i="3" s="1"/>
  <c r="AK1938" i="3"/>
  <c r="AL1938" i="3"/>
  <c r="AM1938" i="3"/>
  <c r="AE1939" i="3"/>
  <c r="AF1939" i="3" s="1"/>
  <c r="AG1939" i="3"/>
  <c r="AH1939" i="3" s="1"/>
  <c r="AI1939" i="3"/>
  <c r="AJ1939" i="3" s="1"/>
  <c r="AK1939" i="3"/>
  <c r="AL1939" i="3"/>
  <c r="AM1939" i="3"/>
  <c r="AE1940" i="3"/>
  <c r="AF1940" i="3" s="1"/>
  <c r="AG1940" i="3"/>
  <c r="AH1940" i="3" s="1"/>
  <c r="AI1940" i="3"/>
  <c r="AJ1940" i="3" s="1"/>
  <c r="AK1940" i="3"/>
  <c r="AL1940" i="3"/>
  <c r="AM1940" i="3"/>
  <c r="AE1941" i="3"/>
  <c r="AF1941" i="3" s="1"/>
  <c r="AG1941" i="3"/>
  <c r="AH1941" i="3" s="1"/>
  <c r="AI1941" i="3"/>
  <c r="AJ1941" i="3" s="1"/>
  <c r="AK1941" i="3"/>
  <c r="AL1941" i="3"/>
  <c r="AM1941" i="3"/>
  <c r="AE1942" i="3"/>
  <c r="AF1942" i="3" s="1"/>
  <c r="AG1942" i="3"/>
  <c r="AH1942" i="3" s="1"/>
  <c r="AI1942" i="3"/>
  <c r="AJ1942" i="3" s="1"/>
  <c r="AK1942" i="3"/>
  <c r="AL1942" i="3"/>
  <c r="AM1942" i="3"/>
  <c r="AE1943" i="3"/>
  <c r="AF1943" i="3" s="1"/>
  <c r="AG1943" i="3"/>
  <c r="AH1943" i="3" s="1"/>
  <c r="AI1943" i="3"/>
  <c r="AJ1943" i="3" s="1"/>
  <c r="AK1943" i="3"/>
  <c r="AL1943" i="3"/>
  <c r="AM1943" i="3"/>
  <c r="AE1944" i="3"/>
  <c r="AF1944" i="3" s="1"/>
  <c r="AG1944" i="3"/>
  <c r="AH1944" i="3" s="1"/>
  <c r="AI1944" i="3"/>
  <c r="AJ1944" i="3" s="1"/>
  <c r="AK1944" i="3"/>
  <c r="AL1944" i="3"/>
  <c r="AM1944" i="3"/>
  <c r="AE1945" i="3"/>
  <c r="AF1945" i="3" s="1"/>
  <c r="AG1945" i="3"/>
  <c r="AH1945" i="3" s="1"/>
  <c r="AI1945" i="3"/>
  <c r="AJ1945" i="3" s="1"/>
  <c r="AK1945" i="3"/>
  <c r="AL1945" i="3"/>
  <c r="AM1945" i="3"/>
  <c r="AE1946" i="3"/>
  <c r="AF1946" i="3" s="1"/>
  <c r="AG1946" i="3"/>
  <c r="AH1946" i="3" s="1"/>
  <c r="AI1946" i="3"/>
  <c r="AJ1946" i="3" s="1"/>
  <c r="AK1946" i="3"/>
  <c r="AL1946" i="3"/>
  <c r="AM1946" i="3"/>
  <c r="AE1947" i="3"/>
  <c r="AF1947" i="3" s="1"/>
  <c r="AG1947" i="3"/>
  <c r="AH1947" i="3" s="1"/>
  <c r="AI1947" i="3"/>
  <c r="AJ1947" i="3" s="1"/>
  <c r="AK1947" i="3"/>
  <c r="AL1947" i="3"/>
  <c r="AM1947" i="3"/>
  <c r="AE1948" i="3"/>
  <c r="AF1948" i="3" s="1"/>
  <c r="AG1948" i="3"/>
  <c r="AH1948" i="3" s="1"/>
  <c r="AI1948" i="3"/>
  <c r="AJ1948" i="3" s="1"/>
  <c r="AK1948" i="3"/>
  <c r="AL1948" i="3"/>
  <c r="AM1948" i="3"/>
  <c r="AE1949" i="3"/>
  <c r="AF1949" i="3" s="1"/>
  <c r="AG1949" i="3"/>
  <c r="AH1949" i="3" s="1"/>
  <c r="AI1949" i="3"/>
  <c r="AJ1949" i="3" s="1"/>
  <c r="AK1949" i="3"/>
  <c r="AL1949" i="3"/>
  <c r="AM1949" i="3"/>
  <c r="AE1950" i="3"/>
  <c r="AF1950" i="3" s="1"/>
  <c r="AG1950" i="3"/>
  <c r="AH1950" i="3" s="1"/>
  <c r="AI1950" i="3"/>
  <c r="AJ1950" i="3" s="1"/>
  <c r="AK1950" i="3"/>
  <c r="AL1950" i="3"/>
  <c r="AM1950" i="3"/>
  <c r="AE1951" i="3"/>
  <c r="AF1951" i="3" s="1"/>
  <c r="AG1951" i="3"/>
  <c r="AH1951" i="3" s="1"/>
  <c r="AI1951" i="3"/>
  <c r="AJ1951" i="3" s="1"/>
  <c r="AK1951" i="3"/>
  <c r="AL1951" i="3"/>
  <c r="AM1951" i="3"/>
  <c r="AE1952" i="3"/>
  <c r="AF1952" i="3" s="1"/>
  <c r="AG1952" i="3"/>
  <c r="AH1952" i="3" s="1"/>
  <c r="AI1952" i="3"/>
  <c r="AJ1952" i="3" s="1"/>
  <c r="AK1952" i="3"/>
  <c r="AL1952" i="3"/>
  <c r="AM1952" i="3"/>
  <c r="AE1953" i="3"/>
  <c r="AF1953" i="3" s="1"/>
  <c r="AG1953" i="3"/>
  <c r="AH1953" i="3" s="1"/>
  <c r="AI1953" i="3"/>
  <c r="AJ1953" i="3" s="1"/>
  <c r="AK1953" i="3"/>
  <c r="AL1953" i="3"/>
  <c r="AM1953" i="3"/>
  <c r="AE1954" i="3"/>
  <c r="AF1954" i="3" s="1"/>
  <c r="AG1954" i="3"/>
  <c r="AH1954" i="3" s="1"/>
  <c r="AI1954" i="3"/>
  <c r="AJ1954" i="3" s="1"/>
  <c r="AK1954" i="3"/>
  <c r="AL1954" i="3"/>
  <c r="AM1954" i="3"/>
  <c r="AE1955" i="3"/>
  <c r="AF1955" i="3" s="1"/>
  <c r="AG1955" i="3"/>
  <c r="AH1955" i="3" s="1"/>
  <c r="AI1955" i="3"/>
  <c r="AJ1955" i="3" s="1"/>
  <c r="AK1955" i="3"/>
  <c r="AL1955" i="3"/>
  <c r="AM1955" i="3"/>
  <c r="AE1956" i="3"/>
  <c r="AF1956" i="3" s="1"/>
  <c r="AG1956" i="3"/>
  <c r="AH1956" i="3" s="1"/>
  <c r="AI1956" i="3"/>
  <c r="AJ1956" i="3" s="1"/>
  <c r="AK1956" i="3"/>
  <c r="AL1956" i="3"/>
  <c r="AM1956" i="3"/>
  <c r="AE1957" i="3"/>
  <c r="AF1957" i="3" s="1"/>
  <c r="AG1957" i="3"/>
  <c r="AH1957" i="3" s="1"/>
  <c r="AI1957" i="3"/>
  <c r="AJ1957" i="3" s="1"/>
  <c r="AK1957" i="3"/>
  <c r="AL1957" i="3"/>
  <c r="AM1957" i="3"/>
  <c r="AE1958" i="3"/>
  <c r="AF1958" i="3" s="1"/>
  <c r="AG1958" i="3"/>
  <c r="AH1958" i="3" s="1"/>
  <c r="AI1958" i="3"/>
  <c r="AJ1958" i="3" s="1"/>
  <c r="AK1958" i="3"/>
  <c r="AL1958" i="3"/>
  <c r="AM1958" i="3"/>
  <c r="AE1959" i="3"/>
  <c r="AF1959" i="3" s="1"/>
  <c r="AG1959" i="3"/>
  <c r="AH1959" i="3" s="1"/>
  <c r="AI1959" i="3"/>
  <c r="AJ1959" i="3" s="1"/>
  <c r="AK1959" i="3"/>
  <c r="AL1959" i="3"/>
  <c r="AM1959" i="3"/>
  <c r="AE1960" i="3"/>
  <c r="AF1960" i="3" s="1"/>
  <c r="AG1960" i="3"/>
  <c r="AH1960" i="3" s="1"/>
  <c r="AI1960" i="3"/>
  <c r="AJ1960" i="3" s="1"/>
  <c r="AK1960" i="3"/>
  <c r="AL1960" i="3"/>
  <c r="AM1960" i="3"/>
  <c r="AE1961" i="3"/>
  <c r="AF1961" i="3" s="1"/>
  <c r="AG1961" i="3"/>
  <c r="AH1961" i="3" s="1"/>
  <c r="AI1961" i="3"/>
  <c r="AJ1961" i="3" s="1"/>
  <c r="AK1961" i="3"/>
  <c r="AL1961" i="3"/>
  <c r="AM1961" i="3"/>
  <c r="AE1962" i="3"/>
  <c r="AF1962" i="3" s="1"/>
  <c r="AG1962" i="3"/>
  <c r="AH1962" i="3" s="1"/>
  <c r="AI1962" i="3"/>
  <c r="AJ1962" i="3" s="1"/>
  <c r="AK1962" i="3"/>
  <c r="AL1962" i="3"/>
  <c r="AM1962" i="3"/>
  <c r="AE1963" i="3"/>
  <c r="AF1963" i="3" s="1"/>
  <c r="AG1963" i="3"/>
  <c r="AH1963" i="3" s="1"/>
  <c r="AI1963" i="3"/>
  <c r="AJ1963" i="3" s="1"/>
  <c r="AK1963" i="3"/>
  <c r="AL1963" i="3"/>
  <c r="AM1963" i="3"/>
  <c r="AE1964" i="3"/>
  <c r="AF1964" i="3" s="1"/>
  <c r="AG1964" i="3"/>
  <c r="AH1964" i="3" s="1"/>
  <c r="AI1964" i="3"/>
  <c r="AJ1964" i="3" s="1"/>
  <c r="AK1964" i="3"/>
  <c r="AL1964" i="3"/>
  <c r="AM1964" i="3"/>
  <c r="AE1965" i="3"/>
  <c r="AF1965" i="3" s="1"/>
  <c r="AG1965" i="3"/>
  <c r="AH1965" i="3" s="1"/>
  <c r="AI1965" i="3"/>
  <c r="AJ1965" i="3" s="1"/>
  <c r="AK1965" i="3"/>
  <c r="AL1965" i="3"/>
  <c r="AM1965" i="3"/>
  <c r="AE1966" i="3"/>
  <c r="AF1966" i="3" s="1"/>
  <c r="AG1966" i="3"/>
  <c r="AH1966" i="3" s="1"/>
  <c r="AI1966" i="3"/>
  <c r="AJ1966" i="3" s="1"/>
  <c r="AK1966" i="3"/>
  <c r="AL1966" i="3"/>
  <c r="AM1966" i="3"/>
  <c r="AE1967" i="3"/>
  <c r="AF1967" i="3" s="1"/>
  <c r="AG1967" i="3"/>
  <c r="AH1967" i="3" s="1"/>
  <c r="AI1967" i="3"/>
  <c r="AJ1967" i="3" s="1"/>
  <c r="AK1967" i="3"/>
  <c r="AL1967" i="3"/>
  <c r="AM1967" i="3"/>
  <c r="AE1968" i="3"/>
  <c r="AF1968" i="3" s="1"/>
  <c r="AG1968" i="3"/>
  <c r="AH1968" i="3" s="1"/>
  <c r="AI1968" i="3"/>
  <c r="AJ1968" i="3" s="1"/>
  <c r="AK1968" i="3"/>
  <c r="AL1968" i="3"/>
  <c r="AM1968" i="3"/>
  <c r="AE1969" i="3"/>
  <c r="AF1969" i="3" s="1"/>
  <c r="AG1969" i="3"/>
  <c r="AH1969" i="3" s="1"/>
  <c r="AI1969" i="3"/>
  <c r="AJ1969" i="3" s="1"/>
  <c r="AK1969" i="3"/>
  <c r="AL1969" i="3"/>
  <c r="AM1969" i="3"/>
  <c r="AE1970" i="3"/>
  <c r="AF1970" i="3" s="1"/>
  <c r="AG1970" i="3"/>
  <c r="AH1970" i="3" s="1"/>
  <c r="AI1970" i="3"/>
  <c r="AJ1970" i="3" s="1"/>
  <c r="AK1970" i="3"/>
  <c r="AL1970" i="3"/>
  <c r="AM1970" i="3"/>
  <c r="AE1971" i="3"/>
  <c r="AF1971" i="3" s="1"/>
  <c r="AG1971" i="3"/>
  <c r="AH1971" i="3" s="1"/>
  <c r="AI1971" i="3"/>
  <c r="AJ1971" i="3" s="1"/>
  <c r="AK1971" i="3"/>
  <c r="AL1971" i="3"/>
  <c r="AM1971" i="3"/>
  <c r="AE1972" i="3"/>
  <c r="AF1972" i="3" s="1"/>
  <c r="AG1972" i="3"/>
  <c r="AH1972" i="3" s="1"/>
  <c r="AI1972" i="3"/>
  <c r="AJ1972" i="3" s="1"/>
  <c r="AK1972" i="3"/>
  <c r="AL1972" i="3"/>
  <c r="AM1972" i="3"/>
  <c r="AE1973" i="3"/>
  <c r="AF1973" i="3" s="1"/>
  <c r="AG1973" i="3"/>
  <c r="AH1973" i="3" s="1"/>
  <c r="AI1973" i="3"/>
  <c r="AJ1973" i="3" s="1"/>
  <c r="AK1973" i="3"/>
  <c r="AL1973" i="3"/>
  <c r="AM1973" i="3"/>
  <c r="AE1974" i="3"/>
  <c r="AF1974" i="3" s="1"/>
  <c r="AG1974" i="3"/>
  <c r="AH1974" i="3" s="1"/>
  <c r="AI1974" i="3"/>
  <c r="AJ1974" i="3" s="1"/>
  <c r="AK1974" i="3"/>
  <c r="AL1974" i="3"/>
  <c r="AM1974" i="3"/>
  <c r="AE1975" i="3"/>
  <c r="AF1975" i="3" s="1"/>
  <c r="AG1975" i="3"/>
  <c r="AH1975" i="3" s="1"/>
  <c r="AI1975" i="3"/>
  <c r="AJ1975" i="3" s="1"/>
  <c r="AK1975" i="3"/>
  <c r="AL1975" i="3"/>
  <c r="AM1975" i="3"/>
  <c r="AE1976" i="3"/>
  <c r="AF1976" i="3" s="1"/>
  <c r="AG1976" i="3"/>
  <c r="AH1976" i="3" s="1"/>
  <c r="AI1976" i="3"/>
  <c r="AJ1976" i="3" s="1"/>
  <c r="AK1976" i="3"/>
  <c r="AL1976" i="3"/>
  <c r="AM1976" i="3"/>
  <c r="AE1977" i="3"/>
  <c r="AF1977" i="3" s="1"/>
  <c r="AG1977" i="3"/>
  <c r="AH1977" i="3" s="1"/>
  <c r="AI1977" i="3"/>
  <c r="AJ1977" i="3" s="1"/>
  <c r="AK1977" i="3"/>
  <c r="AL1977" i="3"/>
  <c r="AM1977" i="3"/>
  <c r="AE1978" i="3"/>
  <c r="AF1978" i="3" s="1"/>
  <c r="AG1978" i="3"/>
  <c r="AH1978" i="3" s="1"/>
  <c r="AI1978" i="3"/>
  <c r="AJ1978" i="3" s="1"/>
  <c r="AK1978" i="3"/>
  <c r="AL1978" i="3"/>
  <c r="AM1978" i="3"/>
  <c r="AE1979" i="3"/>
  <c r="AF1979" i="3" s="1"/>
  <c r="AG1979" i="3"/>
  <c r="AH1979" i="3" s="1"/>
  <c r="AI1979" i="3"/>
  <c r="AJ1979" i="3" s="1"/>
  <c r="AK1979" i="3"/>
  <c r="AL1979" i="3"/>
  <c r="AM1979" i="3"/>
  <c r="AE1980" i="3"/>
  <c r="AF1980" i="3" s="1"/>
  <c r="AG1980" i="3"/>
  <c r="AH1980" i="3" s="1"/>
  <c r="AI1980" i="3"/>
  <c r="AJ1980" i="3" s="1"/>
  <c r="AK1980" i="3"/>
  <c r="AL1980" i="3"/>
  <c r="AM1980" i="3"/>
  <c r="AE1981" i="3"/>
  <c r="AF1981" i="3" s="1"/>
  <c r="AG1981" i="3"/>
  <c r="AH1981" i="3" s="1"/>
  <c r="AI1981" i="3"/>
  <c r="AJ1981" i="3" s="1"/>
  <c r="AK1981" i="3"/>
  <c r="AL1981" i="3"/>
  <c r="AM1981" i="3"/>
  <c r="AE1982" i="3"/>
  <c r="AF1982" i="3" s="1"/>
  <c r="AG1982" i="3"/>
  <c r="AH1982" i="3" s="1"/>
  <c r="AI1982" i="3"/>
  <c r="AJ1982" i="3" s="1"/>
  <c r="AK1982" i="3"/>
  <c r="AL1982" i="3"/>
  <c r="AM1982" i="3"/>
  <c r="AE1983" i="3"/>
  <c r="AF1983" i="3" s="1"/>
  <c r="AG1983" i="3"/>
  <c r="AH1983" i="3" s="1"/>
  <c r="AI1983" i="3"/>
  <c r="AJ1983" i="3" s="1"/>
  <c r="AK1983" i="3"/>
  <c r="AL1983" i="3"/>
  <c r="AM1983" i="3"/>
  <c r="AE1984" i="3"/>
  <c r="AF1984" i="3" s="1"/>
  <c r="AG1984" i="3"/>
  <c r="AH1984" i="3" s="1"/>
  <c r="AI1984" i="3"/>
  <c r="AJ1984" i="3" s="1"/>
  <c r="AK1984" i="3"/>
  <c r="AL1984" i="3"/>
  <c r="AM1984" i="3"/>
  <c r="AE1985" i="3"/>
  <c r="AF1985" i="3" s="1"/>
  <c r="AG1985" i="3"/>
  <c r="AH1985" i="3" s="1"/>
  <c r="AI1985" i="3"/>
  <c r="AJ1985" i="3" s="1"/>
  <c r="AK1985" i="3"/>
  <c r="AL1985" i="3"/>
  <c r="AM1985" i="3"/>
  <c r="AE1986" i="3"/>
  <c r="AF1986" i="3" s="1"/>
  <c r="AG1986" i="3"/>
  <c r="AH1986" i="3" s="1"/>
  <c r="AI1986" i="3"/>
  <c r="AJ1986" i="3" s="1"/>
  <c r="AK1986" i="3"/>
  <c r="AL1986" i="3"/>
  <c r="AM1986" i="3"/>
  <c r="AE1987" i="3"/>
  <c r="AF1987" i="3" s="1"/>
  <c r="AG1987" i="3"/>
  <c r="AH1987" i="3" s="1"/>
  <c r="AI1987" i="3"/>
  <c r="AJ1987" i="3" s="1"/>
  <c r="AK1987" i="3"/>
  <c r="AL1987" i="3"/>
  <c r="AM1987" i="3"/>
  <c r="AE1988" i="3"/>
  <c r="AF1988" i="3" s="1"/>
  <c r="AG1988" i="3"/>
  <c r="AH1988" i="3" s="1"/>
  <c r="AI1988" i="3"/>
  <c r="AJ1988" i="3" s="1"/>
  <c r="AK1988" i="3"/>
  <c r="AL1988" i="3"/>
  <c r="AM1988" i="3"/>
  <c r="AE1989" i="3"/>
  <c r="AF1989" i="3" s="1"/>
  <c r="AG1989" i="3"/>
  <c r="AH1989" i="3" s="1"/>
  <c r="AI1989" i="3"/>
  <c r="AJ1989" i="3" s="1"/>
  <c r="AK1989" i="3"/>
  <c r="AL1989" i="3"/>
  <c r="AM1989" i="3"/>
  <c r="AE1990" i="3"/>
  <c r="AF1990" i="3" s="1"/>
  <c r="AG1990" i="3"/>
  <c r="AH1990" i="3" s="1"/>
  <c r="AI1990" i="3"/>
  <c r="AJ1990" i="3" s="1"/>
  <c r="AK1990" i="3"/>
  <c r="AL1990" i="3"/>
  <c r="AM1990" i="3"/>
  <c r="AE1991" i="3"/>
  <c r="AF1991" i="3" s="1"/>
  <c r="AG1991" i="3"/>
  <c r="AH1991" i="3" s="1"/>
  <c r="AI1991" i="3"/>
  <c r="AJ1991" i="3" s="1"/>
  <c r="AK1991" i="3"/>
  <c r="AL1991" i="3"/>
  <c r="AM1991" i="3"/>
  <c r="AE1992" i="3"/>
  <c r="AF1992" i="3" s="1"/>
  <c r="AG1992" i="3"/>
  <c r="AH1992" i="3" s="1"/>
  <c r="AI1992" i="3"/>
  <c r="AJ1992" i="3" s="1"/>
  <c r="AK1992" i="3"/>
  <c r="AL1992" i="3"/>
  <c r="AM1992" i="3"/>
  <c r="AE1993" i="3"/>
  <c r="AF1993" i="3" s="1"/>
  <c r="AG1993" i="3"/>
  <c r="AH1993" i="3" s="1"/>
  <c r="AI1993" i="3"/>
  <c r="AJ1993" i="3" s="1"/>
  <c r="AK1993" i="3"/>
  <c r="AL1993" i="3"/>
  <c r="AM1993" i="3"/>
  <c r="AE1994" i="3"/>
  <c r="AF1994" i="3" s="1"/>
  <c r="AG1994" i="3"/>
  <c r="AH1994" i="3" s="1"/>
  <c r="AI1994" i="3"/>
  <c r="AJ1994" i="3" s="1"/>
  <c r="AK1994" i="3"/>
  <c r="AL1994" i="3"/>
  <c r="AM1994" i="3"/>
  <c r="AE1995" i="3"/>
  <c r="AF1995" i="3" s="1"/>
  <c r="AG1995" i="3"/>
  <c r="AH1995" i="3" s="1"/>
  <c r="AI1995" i="3"/>
  <c r="AJ1995" i="3" s="1"/>
  <c r="AK1995" i="3"/>
  <c r="AL1995" i="3"/>
  <c r="AM1995" i="3"/>
  <c r="AE1996" i="3"/>
  <c r="AF1996" i="3" s="1"/>
  <c r="AG1996" i="3"/>
  <c r="AH1996" i="3" s="1"/>
  <c r="AI1996" i="3"/>
  <c r="AJ1996" i="3" s="1"/>
  <c r="AK1996" i="3"/>
  <c r="AL1996" i="3"/>
  <c r="AM1996" i="3"/>
  <c r="AE1997" i="3"/>
  <c r="AF1997" i="3" s="1"/>
  <c r="AG1997" i="3"/>
  <c r="AH1997" i="3" s="1"/>
  <c r="AI1997" i="3"/>
  <c r="AJ1997" i="3" s="1"/>
  <c r="AK1997" i="3"/>
  <c r="AL1997" i="3"/>
  <c r="AM1997" i="3"/>
  <c r="AE1998" i="3"/>
  <c r="AF1998" i="3" s="1"/>
  <c r="AG1998" i="3"/>
  <c r="AH1998" i="3" s="1"/>
  <c r="AI1998" i="3"/>
  <c r="AJ1998" i="3" s="1"/>
  <c r="AK1998" i="3"/>
  <c r="AL1998" i="3"/>
  <c r="AM1998" i="3"/>
  <c r="AE1999" i="3"/>
  <c r="AF1999" i="3" s="1"/>
  <c r="AG1999" i="3"/>
  <c r="AH1999" i="3" s="1"/>
  <c r="AI1999" i="3"/>
  <c r="AJ1999" i="3" s="1"/>
  <c r="AK1999" i="3"/>
  <c r="AL1999" i="3"/>
  <c r="AM1999" i="3"/>
  <c r="AE2000" i="3"/>
  <c r="AF2000" i="3" s="1"/>
  <c r="AG2000" i="3"/>
  <c r="AH2000" i="3" s="1"/>
  <c r="AI2000" i="3"/>
  <c r="AJ2000" i="3" s="1"/>
  <c r="AK2000" i="3"/>
  <c r="AL2000" i="3"/>
  <c r="AM2000" i="3"/>
  <c r="AE2001" i="3"/>
  <c r="AF2001" i="3" s="1"/>
  <c r="AG2001" i="3"/>
  <c r="AH2001" i="3" s="1"/>
  <c r="AI2001" i="3"/>
  <c r="AJ2001" i="3" s="1"/>
  <c r="AK2001" i="3"/>
  <c r="AL2001" i="3"/>
  <c r="AM2001" i="3"/>
  <c r="AE2002" i="3"/>
  <c r="AF2002" i="3" s="1"/>
  <c r="AG2002" i="3"/>
  <c r="AH2002" i="3" s="1"/>
  <c r="AI2002" i="3"/>
  <c r="AJ2002" i="3" s="1"/>
  <c r="AK2002" i="3"/>
  <c r="AL2002" i="3"/>
  <c r="AM2002" i="3"/>
  <c r="AE2003" i="3"/>
  <c r="AF2003" i="3" s="1"/>
  <c r="AG2003" i="3"/>
  <c r="AH2003" i="3" s="1"/>
  <c r="AI2003" i="3"/>
  <c r="AJ2003" i="3" s="1"/>
  <c r="AK2003" i="3"/>
  <c r="AL2003" i="3"/>
  <c r="AM2003" i="3"/>
  <c r="AE2004" i="3"/>
  <c r="AF2004" i="3" s="1"/>
  <c r="AG2004" i="3"/>
  <c r="AH2004" i="3" s="1"/>
  <c r="AI2004" i="3"/>
  <c r="AJ2004" i="3" s="1"/>
  <c r="AK2004" i="3"/>
  <c r="AL2004" i="3"/>
  <c r="AM2004" i="3"/>
  <c r="AE2005" i="3"/>
  <c r="AF2005" i="3" s="1"/>
  <c r="AG2005" i="3"/>
  <c r="AH2005" i="3" s="1"/>
  <c r="AI2005" i="3"/>
  <c r="AJ2005" i="3" s="1"/>
  <c r="AK2005" i="3"/>
  <c r="AL2005" i="3"/>
  <c r="AM2005" i="3"/>
  <c r="AE2006" i="3"/>
  <c r="AF2006" i="3" s="1"/>
  <c r="AG2006" i="3"/>
  <c r="AH2006" i="3" s="1"/>
  <c r="AI2006" i="3"/>
  <c r="AJ2006" i="3" s="1"/>
  <c r="AK2006" i="3"/>
  <c r="AL2006" i="3"/>
  <c r="AM2006" i="3"/>
  <c r="AE2007" i="3"/>
  <c r="AF2007" i="3" s="1"/>
  <c r="AG2007" i="3"/>
  <c r="AH2007" i="3" s="1"/>
  <c r="AI2007" i="3"/>
  <c r="AJ2007" i="3" s="1"/>
  <c r="AK2007" i="3"/>
  <c r="AL2007" i="3"/>
  <c r="AM2007" i="3"/>
  <c r="AE2008" i="3"/>
  <c r="AF2008" i="3" s="1"/>
  <c r="AG2008" i="3"/>
  <c r="AH2008" i="3" s="1"/>
  <c r="AI2008" i="3"/>
  <c r="AJ2008" i="3" s="1"/>
  <c r="AK2008" i="3"/>
  <c r="AL2008" i="3"/>
  <c r="AM2008" i="3"/>
  <c r="AE2009" i="3"/>
  <c r="AF2009" i="3" s="1"/>
  <c r="AG2009" i="3"/>
  <c r="AH2009" i="3" s="1"/>
  <c r="AI2009" i="3"/>
  <c r="AJ2009" i="3" s="1"/>
  <c r="AK2009" i="3"/>
  <c r="AL2009" i="3"/>
  <c r="AM2009" i="3"/>
  <c r="AE2010" i="3"/>
  <c r="AF2010" i="3" s="1"/>
  <c r="AG2010" i="3"/>
  <c r="AH2010" i="3" s="1"/>
  <c r="AI2010" i="3"/>
  <c r="AJ2010" i="3" s="1"/>
  <c r="AK2010" i="3"/>
  <c r="AL2010" i="3"/>
  <c r="AM2010" i="3"/>
  <c r="AE2011" i="3"/>
  <c r="AF2011" i="3" s="1"/>
  <c r="AG2011" i="3"/>
  <c r="AH2011" i="3" s="1"/>
  <c r="AI2011" i="3"/>
  <c r="AJ2011" i="3" s="1"/>
  <c r="AK2011" i="3"/>
  <c r="AL2011" i="3"/>
  <c r="AM2011" i="3"/>
  <c r="AE2012" i="3"/>
  <c r="AF2012" i="3" s="1"/>
  <c r="AG2012" i="3"/>
  <c r="AH2012" i="3" s="1"/>
  <c r="AI2012" i="3"/>
  <c r="AJ2012" i="3" s="1"/>
  <c r="AK2012" i="3"/>
  <c r="AL2012" i="3"/>
  <c r="AM2012" i="3"/>
  <c r="AE2013" i="3"/>
  <c r="AF2013" i="3" s="1"/>
  <c r="AG2013" i="3"/>
  <c r="AH2013" i="3" s="1"/>
  <c r="AI2013" i="3"/>
  <c r="AJ2013" i="3" s="1"/>
  <c r="AK2013" i="3"/>
  <c r="AL2013" i="3"/>
  <c r="AM2013" i="3"/>
  <c r="AE2014" i="3"/>
  <c r="AF2014" i="3" s="1"/>
  <c r="AG2014" i="3"/>
  <c r="AH2014" i="3" s="1"/>
  <c r="AI2014" i="3"/>
  <c r="AJ2014" i="3" s="1"/>
  <c r="AK2014" i="3"/>
  <c r="AL2014" i="3"/>
  <c r="AM2014" i="3"/>
  <c r="AE2015" i="3"/>
  <c r="AF2015" i="3" s="1"/>
  <c r="AG2015" i="3"/>
  <c r="AH2015" i="3" s="1"/>
  <c r="AI2015" i="3"/>
  <c r="AJ2015" i="3" s="1"/>
  <c r="AK2015" i="3"/>
  <c r="AL2015" i="3"/>
  <c r="AM2015" i="3"/>
  <c r="AE2016" i="3"/>
  <c r="AF2016" i="3" s="1"/>
  <c r="AG2016" i="3"/>
  <c r="AH2016" i="3" s="1"/>
  <c r="AI2016" i="3"/>
  <c r="AJ2016" i="3" s="1"/>
  <c r="AK2016" i="3"/>
  <c r="AL2016" i="3"/>
  <c r="AM2016" i="3"/>
  <c r="AE2017" i="3"/>
  <c r="AF2017" i="3" s="1"/>
  <c r="AG2017" i="3"/>
  <c r="AH2017" i="3" s="1"/>
  <c r="AI2017" i="3"/>
  <c r="AJ2017" i="3" s="1"/>
  <c r="AK2017" i="3"/>
  <c r="AL2017" i="3"/>
  <c r="AM2017" i="3"/>
  <c r="AE2018" i="3"/>
  <c r="AF2018" i="3" s="1"/>
  <c r="AG2018" i="3"/>
  <c r="AH2018" i="3" s="1"/>
  <c r="AI2018" i="3"/>
  <c r="AJ2018" i="3" s="1"/>
  <c r="AK2018" i="3"/>
  <c r="AL2018" i="3"/>
  <c r="AM2018" i="3"/>
  <c r="AE2019" i="3"/>
  <c r="AF2019" i="3" s="1"/>
  <c r="AG2019" i="3"/>
  <c r="AH2019" i="3" s="1"/>
  <c r="AI2019" i="3"/>
  <c r="AJ2019" i="3" s="1"/>
  <c r="AK2019" i="3"/>
  <c r="AL2019" i="3"/>
  <c r="AM2019" i="3"/>
  <c r="AE2020" i="3"/>
  <c r="AF2020" i="3" s="1"/>
  <c r="AG2020" i="3"/>
  <c r="AH2020" i="3" s="1"/>
  <c r="AI2020" i="3"/>
  <c r="AJ2020" i="3" s="1"/>
  <c r="AK2020" i="3"/>
  <c r="AL2020" i="3"/>
  <c r="AM2020" i="3"/>
  <c r="AE2021" i="3"/>
  <c r="AF2021" i="3" s="1"/>
  <c r="AG2021" i="3"/>
  <c r="AH2021" i="3" s="1"/>
  <c r="AI2021" i="3"/>
  <c r="AJ2021" i="3" s="1"/>
  <c r="AK2021" i="3"/>
  <c r="AL2021" i="3"/>
  <c r="AM2021" i="3"/>
  <c r="AE2022" i="3"/>
  <c r="AF2022" i="3" s="1"/>
  <c r="AG2022" i="3"/>
  <c r="AH2022" i="3" s="1"/>
  <c r="AI2022" i="3"/>
  <c r="AJ2022" i="3" s="1"/>
  <c r="AK2022" i="3"/>
  <c r="AL2022" i="3"/>
  <c r="AM2022" i="3"/>
  <c r="AE2023" i="3"/>
  <c r="AF2023" i="3" s="1"/>
  <c r="AG2023" i="3"/>
  <c r="AH2023" i="3" s="1"/>
  <c r="AI2023" i="3"/>
  <c r="AJ2023" i="3" s="1"/>
  <c r="AK2023" i="3"/>
  <c r="AL2023" i="3"/>
  <c r="AM2023" i="3"/>
  <c r="AE2024" i="3"/>
  <c r="AF2024" i="3" s="1"/>
  <c r="AG2024" i="3"/>
  <c r="AH2024" i="3" s="1"/>
  <c r="AI2024" i="3"/>
  <c r="AJ2024" i="3" s="1"/>
  <c r="AK2024" i="3"/>
  <c r="AL2024" i="3"/>
  <c r="AM2024" i="3"/>
  <c r="AE2025" i="3"/>
  <c r="AF2025" i="3" s="1"/>
  <c r="AG2025" i="3"/>
  <c r="AH2025" i="3" s="1"/>
  <c r="AI2025" i="3"/>
  <c r="AJ2025" i="3" s="1"/>
  <c r="AK2025" i="3"/>
  <c r="AL2025" i="3"/>
  <c r="AM2025" i="3"/>
  <c r="AE2026" i="3"/>
  <c r="AF2026" i="3" s="1"/>
  <c r="AG2026" i="3"/>
  <c r="AH2026" i="3" s="1"/>
  <c r="AI2026" i="3"/>
  <c r="AJ2026" i="3" s="1"/>
  <c r="AK2026" i="3"/>
  <c r="AL2026" i="3"/>
  <c r="AM2026" i="3"/>
  <c r="AE2027" i="3"/>
  <c r="AF2027" i="3" s="1"/>
  <c r="AG2027" i="3"/>
  <c r="AH2027" i="3" s="1"/>
  <c r="AI2027" i="3"/>
  <c r="AJ2027" i="3" s="1"/>
  <c r="AK2027" i="3"/>
  <c r="AL2027" i="3"/>
  <c r="AM2027" i="3"/>
  <c r="AE2028" i="3"/>
  <c r="AF2028" i="3" s="1"/>
  <c r="AG2028" i="3"/>
  <c r="AH2028" i="3" s="1"/>
  <c r="AI2028" i="3"/>
  <c r="AJ2028" i="3" s="1"/>
  <c r="AK2028" i="3"/>
  <c r="AL2028" i="3"/>
  <c r="AM2028" i="3"/>
  <c r="AE2029" i="3"/>
  <c r="AF2029" i="3" s="1"/>
  <c r="AG2029" i="3"/>
  <c r="AH2029" i="3" s="1"/>
  <c r="AI2029" i="3"/>
  <c r="AJ2029" i="3" s="1"/>
  <c r="AK2029" i="3"/>
  <c r="AL2029" i="3"/>
  <c r="AM2029" i="3"/>
  <c r="AE2030" i="3"/>
  <c r="AF2030" i="3" s="1"/>
  <c r="AG2030" i="3"/>
  <c r="AH2030" i="3" s="1"/>
  <c r="AI2030" i="3"/>
  <c r="AJ2030" i="3" s="1"/>
  <c r="AK2030" i="3"/>
  <c r="AL2030" i="3"/>
  <c r="AM2030" i="3"/>
  <c r="AE2031" i="3"/>
  <c r="AF2031" i="3" s="1"/>
  <c r="AG2031" i="3"/>
  <c r="AH2031" i="3" s="1"/>
  <c r="AI2031" i="3"/>
  <c r="AJ2031" i="3" s="1"/>
  <c r="AK2031" i="3"/>
  <c r="AL2031" i="3"/>
  <c r="AM2031" i="3"/>
  <c r="AE2032" i="3"/>
  <c r="AF2032" i="3" s="1"/>
  <c r="AG2032" i="3"/>
  <c r="AH2032" i="3" s="1"/>
  <c r="AI2032" i="3"/>
  <c r="AJ2032" i="3" s="1"/>
  <c r="AK2032" i="3"/>
  <c r="AL2032" i="3"/>
  <c r="AM2032" i="3"/>
  <c r="AE2033" i="3"/>
  <c r="AF2033" i="3" s="1"/>
  <c r="AG2033" i="3"/>
  <c r="AH2033" i="3" s="1"/>
  <c r="AI2033" i="3"/>
  <c r="AJ2033" i="3" s="1"/>
  <c r="AK2033" i="3"/>
  <c r="AL2033" i="3"/>
  <c r="AM2033" i="3"/>
  <c r="AE2034" i="3"/>
  <c r="AF2034" i="3" s="1"/>
  <c r="AG2034" i="3"/>
  <c r="AH2034" i="3" s="1"/>
  <c r="AI2034" i="3"/>
  <c r="AJ2034" i="3" s="1"/>
  <c r="AK2034" i="3"/>
  <c r="AL2034" i="3"/>
  <c r="AM2034" i="3"/>
  <c r="AE2035" i="3"/>
  <c r="AF2035" i="3" s="1"/>
  <c r="AG2035" i="3"/>
  <c r="AH2035" i="3" s="1"/>
  <c r="AI2035" i="3"/>
  <c r="AJ2035" i="3" s="1"/>
  <c r="AK2035" i="3"/>
  <c r="AL2035" i="3"/>
  <c r="AM2035" i="3"/>
  <c r="AE2036" i="3"/>
  <c r="AF2036" i="3" s="1"/>
  <c r="AG2036" i="3"/>
  <c r="AH2036" i="3" s="1"/>
  <c r="AI2036" i="3"/>
  <c r="AJ2036" i="3" s="1"/>
  <c r="AK2036" i="3"/>
  <c r="AL2036" i="3"/>
  <c r="AM2036" i="3"/>
  <c r="AE2037" i="3"/>
  <c r="AF2037" i="3" s="1"/>
  <c r="AG2037" i="3"/>
  <c r="AH2037" i="3" s="1"/>
  <c r="AI2037" i="3"/>
  <c r="AJ2037" i="3" s="1"/>
  <c r="AK2037" i="3"/>
  <c r="AL2037" i="3"/>
  <c r="AM2037" i="3"/>
  <c r="AE2038" i="3"/>
  <c r="AF2038" i="3" s="1"/>
  <c r="AG2038" i="3"/>
  <c r="AH2038" i="3" s="1"/>
  <c r="AI2038" i="3"/>
  <c r="AJ2038" i="3" s="1"/>
  <c r="AK2038" i="3"/>
  <c r="AL2038" i="3"/>
  <c r="AM2038" i="3"/>
  <c r="AE2039" i="3"/>
  <c r="AF2039" i="3" s="1"/>
  <c r="AG2039" i="3"/>
  <c r="AH2039" i="3" s="1"/>
  <c r="AI2039" i="3"/>
  <c r="AJ2039" i="3" s="1"/>
  <c r="AK2039" i="3"/>
  <c r="AL2039" i="3"/>
  <c r="AM2039" i="3"/>
  <c r="AE2040" i="3"/>
  <c r="AF2040" i="3" s="1"/>
  <c r="AG2040" i="3"/>
  <c r="AH2040" i="3" s="1"/>
  <c r="AI2040" i="3"/>
  <c r="AJ2040" i="3" s="1"/>
  <c r="AK2040" i="3"/>
  <c r="AL2040" i="3"/>
  <c r="AM2040" i="3"/>
  <c r="AE2041" i="3"/>
  <c r="AF2041" i="3" s="1"/>
  <c r="AG2041" i="3"/>
  <c r="AH2041" i="3" s="1"/>
  <c r="AI2041" i="3"/>
  <c r="AJ2041" i="3" s="1"/>
  <c r="AK2041" i="3"/>
  <c r="AL2041" i="3"/>
  <c r="AM2041" i="3"/>
  <c r="AE2042" i="3"/>
  <c r="AF2042" i="3" s="1"/>
  <c r="AG2042" i="3"/>
  <c r="AH2042" i="3" s="1"/>
  <c r="AI2042" i="3"/>
  <c r="AJ2042" i="3" s="1"/>
  <c r="AK2042" i="3"/>
  <c r="AL2042" i="3"/>
  <c r="AM2042" i="3"/>
  <c r="AE2043" i="3"/>
  <c r="AF2043" i="3" s="1"/>
  <c r="AG2043" i="3"/>
  <c r="AH2043" i="3" s="1"/>
  <c r="AI2043" i="3"/>
  <c r="AJ2043" i="3" s="1"/>
  <c r="AK2043" i="3"/>
  <c r="AL2043" i="3"/>
  <c r="AM2043" i="3"/>
  <c r="AE2044" i="3"/>
  <c r="AF2044" i="3" s="1"/>
  <c r="AG2044" i="3"/>
  <c r="AH2044" i="3" s="1"/>
  <c r="AI2044" i="3"/>
  <c r="AJ2044" i="3" s="1"/>
  <c r="AK2044" i="3"/>
  <c r="AL2044" i="3"/>
  <c r="AM2044" i="3"/>
  <c r="AE2045" i="3"/>
  <c r="AF2045" i="3" s="1"/>
  <c r="AG2045" i="3"/>
  <c r="AH2045" i="3" s="1"/>
  <c r="AI2045" i="3"/>
  <c r="AJ2045" i="3" s="1"/>
  <c r="AK2045" i="3"/>
  <c r="AL2045" i="3"/>
  <c r="AM2045" i="3"/>
  <c r="AE2046" i="3"/>
  <c r="AF2046" i="3" s="1"/>
  <c r="AG2046" i="3"/>
  <c r="AH2046" i="3" s="1"/>
  <c r="AI2046" i="3"/>
  <c r="AJ2046" i="3" s="1"/>
  <c r="AK2046" i="3"/>
  <c r="AL2046" i="3"/>
  <c r="AM2046" i="3"/>
  <c r="AE2047" i="3"/>
  <c r="AF2047" i="3" s="1"/>
  <c r="AG2047" i="3"/>
  <c r="AH2047" i="3" s="1"/>
  <c r="AI2047" i="3"/>
  <c r="AJ2047" i="3" s="1"/>
  <c r="AK2047" i="3"/>
  <c r="AL2047" i="3"/>
  <c r="AM2047" i="3"/>
  <c r="AE2048" i="3"/>
  <c r="AF2048" i="3" s="1"/>
  <c r="AG2048" i="3"/>
  <c r="AH2048" i="3" s="1"/>
  <c r="AI2048" i="3"/>
  <c r="AJ2048" i="3" s="1"/>
  <c r="AK2048" i="3"/>
  <c r="AL2048" i="3"/>
  <c r="AM2048" i="3"/>
  <c r="AE2049" i="3"/>
  <c r="AF2049" i="3" s="1"/>
  <c r="AG2049" i="3"/>
  <c r="AH2049" i="3" s="1"/>
  <c r="AI2049" i="3"/>
  <c r="AJ2049" i="3" s="1"/>
  <c r="AK2049" i="3"/>
  <c r="AL2049" i="3"/>
  <c r="AM2049" i="3"/>
  <c r="AE2050" i="3"/>
  <c r="AF2050" i="3" s="1"/>
  <c r="AG2050" i="3"/>
  <c r="AH2050" i="3" s="1"/>
  <c r="AI2050" i="3"/>
  <c r="AJ2050" i="3" s="1"/>
  <c r="AK2050" i="3"/>
  <c r="AL2050" i="3"/>
  <c r="AM2050" i="3"/>
  <c r="AE2051" i="3"/>
  <c r="AF2051" i="3" s="1"/>
  <c r="AG2051" i="3"/>
  <c r="AH2051" i="3" s="1"/>
  <c r="AI2051" i="3"/>
  <c r="AJ2051" i="3" s="1"/>
  <c r="AK2051" i="3"/>
  <c r="AL2051" i="3"/>
  <c r="AM2051" i="3"/>
  <c r="AE2052" i="3"/>
  <c r="AF2052" i="3" s="1"/>
  <c r="AG2052" i="3"/>
  <c r="AH2052" i="3" s="1"/>
  <c r="AI2052" i="3"/>
  <c r="AJ2052" i="3" s="1"/>
  <c r="AK2052" i="3"/>
  <c r="AL2052" i="3"/>
  <c r="AM2052" i="3"/>
  <c r="AE2053" i="3"/>
  <c r="AF2053" i="3" s="1"/>
  <c r="AG2053" i="3"/>
  <c r="AH2053" i="3" s="1"/>
  <c r="AI2053" i="3"/>
  <c r="AJ2053" i="3" s="1"/>
  <c r="AK2053" i="3"/>
  <c r="AL2053" i="3"/>
  <c r="AM2053" i="3"/>
  <c r="AE2054" i="3"/>
  <c r="AF2054" i="3" s="1"/>
  <c r="AG2054" i="3"/>
  <c r="AH2054" i="3" s="1"/>
  <c r="AI2054" i="3"/>
  <c r="AJ2054" i="3" s="1"/>
  <c r="AK2054" i="3"/>
  <c r="AL2054" i="3"/>
  <c r="AM2054" i="3"/>
  <c r="AE2055" i="3"/>
  <c r="AF2055" i="3" s="1"/>
  <c r="AG2055" i="3"/>
  <c r="AH2055" i="3" s="1"/>
  <c r="AI2055" i="3"/>
  <c r="AJ2055" i="3" s="1"/>
  <c r="AK2055" i="3"/>
  <c r="AL2055" i="3"/>
  <c r="AM2055" i="3"/>
  <c r="AE2056" i="3"/>
  <c r="AF2056" i="3" s="1"/>
  <c r="AG2056" i="3"/>
  <c r="AH2056" i="3" s="1"/>
  <c r="AI2056" i="3"/>
  <c r="AJ2056" i="3" s="1"/>
  <c r="AK2056" i="3"/>
  <c r="AL2056" i="3"/>
  <c r="AM2056" i="3"/>
  <c r="AE2057" i="3"/>
  <c r="AF2057" i="3" s="1"/>
  <c r="AG2057" i="3"/>
  <c r="AH2057" i="3" s="1"/>
  <c r="AI2057" i="3"/>
  <c r="AJ2057" i="3" s="1"/>
  <c r="AK2057" i="3"/>
  <c r="AL2057" i="3"/>
  <c r="AM2057" i="3"/>
  <c r="AE2058" i="3"/>
  <c r="AF2058" i="3" s="1"/>
  <c r="AG2058" i="3"/>
  <c r="AH2058" i="3" s="1"/>
  <c r="AI2058" i="3"/>
  <c r="AJ2058" i="3" s="1"/>
  <c r="AK2058" i="3"/>
  <c r="AL2058" i="3"/>
  <c r="AM2058" i="3"/>
  <c r="AE2059" i="3"/>
  <c r="AF2059" i="3" s="1"/>
  <c r="AG2059" i="3"/>
  <c r="AH2059" i="3" s="1"/>
  <c r="AI2059" i="3"/>
  <c r="AJ2059" i="3" s="1"/>
  <c r="AK2059" i="3"/>
  <c r="AL2059" i="3"/>
  <c r="AM2059" i="3"/>
  <c r="AE2060" i="3"/>
  <c r="AF2060" i="3" s="1"/>
  <c r="AG2060" i="3"/>
  <c r="AH2060" i="3" s="1"/>
  <c r="AI2060" i="3"/>
  <c r="AJ2060" i="3" s="1"/>
  <c r="AK2060" i="3"/>
  <c r="AL2060" i="3"/>
  <c r="AM2060" i="3"/>
  <c r="AE2061" i="3"/>
  <c r="AF2061" i="3" s="1"/>
  <c r="AG2061" i="3"/>
  <c r="AH2061" i="3" s="1"/>
  <c r="AI2061" i="3"/>
  <c r="AJ2061" i="3" s="1"/>
  <c r="AK2061" i="3"/>
  <c r="AL2061" i="3"/>
  <c r="AM2061" i="3"/>
  <c r="AE2062" i="3"/>
  <c r="AF2062" i="3" s="1"/>
  <c r="AG2062" i="3"/>
  <c r="AH2062" i="3" s="1"/>
  <c r="AI2062" i="3"/>
  <c r="AJ2062" i="3" s="1"/>
  <c r="AK2062" i="3"/>
  <c r="AL2062" i="3"/>
  <c r="AM2062" i="3"/>
  <c r="AE2063" i="3"/>
  <c r="AF2063" i="3" s="1"/>
  <c r="AG2063" i="3"/>
  <c r="AH2063" i="3" s="1"/>
  <c r="AI2063" i="3"/>
  <c r="AJ2063" i="3" s="1"/>
  <c r="AK2063" i="3"/>
  <c r="AL2063" i="3"/>
  <c r="AM2063" i="3"/>
  <c r="AE2064" i="3"/>
  <c r="AF2064" i="3" s="1"/>
  <c r="AG2064" i="3"/>
  <c r="AH2064" i="3" s="1"/>
  <c r="AI2064" i="3"/>
  <c r="AJ2064" i="3" s="1"/>
  <c r="AK2064" i="3"/>
  <c r="AL2064" i="3"/>
  <c r="AM2064" i="3"/>
  <c r="AE2065" i="3"/>
  <c r="AF2065" i="3" s="1"/>
  <c r="AG2065" i="3"/>
  <c r="AH2065" i="3" s="1"/>
  <c r="AI2065" i="3"/>
  <c r="AJ2065" i="3" s="1"/>
  <c r="AK2065" i="3"/>
  <c r="AL2065" i="3"/>
  <c r="AM2065" i="3"/>
  <c r="AE2066" i="3"/>
  <c r="AF2066" i="3" s="1"/>
  <c r="AG2066" i="3"/>
  <c r="AH2066" i="3" s="1"/>
  <c r="AI2066" i="3"/>
  <c r="AJ2066" i="3" s="1"/>
  <c r="AK2066" i="3"/>
  <c r="AL2066" i="3"/>
  <c r="AM2066" i="3"/>
  <c r="AE2067" i="3"/>
  <c r="AF2067" i="3" s="1"/>
  <c r="AG2067" i="3"/>
  <c r="AH2067" i="3" s="1"/>
  <c r="AI2067" i="3"/>
  <c r="AJ2067" i="3" s="1"/>
  <c r="AK2067" i="3"/>
  <c r="AL2067" i="3"/>
  <c r="AM2067" i="3"/>
  <c r="AE2068" i="3"/>
  <c r="AF2068" i="3" s="1"/>
  <c r="AG2068" i="3"/>
  <c r="AH2068" i="3" s="1"/>
  <c r="AI2068" i="3"/>
  <c r="AJ2068" i="3" s="1"/>
  <c r="AK2068" i="3"/>
  <c r="AL2068" i="3"/>
  <c r="AM2068" i="3"/>
  <c r="AE2069" i="3"/>
  <c r="AF2069" i="3" s="1"/>
  <c r="AG2069" i="3"/>
  <c r="AH2069" i="3" s="1"/>
  <c r="AI2069" i="3"/>
  <c r="AJ2069" i="3" s="1"/>
  <c r="AK2069" i="3"/>
  <c r="AL2069" i="3"/>
  <c r="AM2069" i="3"/>
  <c r="AE2070" i="3"/>
  <c r="AF2070" i="3" s="1"/>
  <c r="AG2070" i="3"/>
  <c r="AH2070" i="3" s="1"/>
  <c r="AI2070" i="3"/>
  <c r="AJ2070" i="3" s="1"/>
  <c r="AK2070" i="3"/>
  <c r="AL2070" i="3"/>
  <c r="AM2070" i="3"/>
  <c r="AE2071" i="3"/>
  <c r="AF2071" i="3" s="1"/>
  <c r="AG2071" i="3"/>
  <c r="AH2071" i="3" s="1"/>
  <c r="AI2071" i="3"/>
  <c r="AJ2071" i="3" s="1"/>
  <c r="AK2071" i="3"/>
  <c r="AL2071" i="3"/>
  <c r="AM2071" i="3"/>
  <c r="AE2072" i="3"/>
  <c r="AF2072" i="3" s="1"/>
  <c r="AG2072" i="3"/>
  <c r="AH2072" i="3" s="1"/>
  <c r="AI2072" i="3"/>
  <c r="AJ2072" i="3" s="1"/>
  <c r="AK2072" i="3"/>
  <c r="AL2072" i="3"/>
  <c r="AM2072" i="3"/>
  <c r="AE2073" i="3"/>
  <c r="AF2073" i="3" s="1"/>
  <c r="AG2073" i="3"/>
  <c r="AH2073" i="3" s="1"/>
  <c r="AI2073" i="3"/>
  <c r="AJ2073" i="3" s="1"/>
  <c r="AK2073" i="3"/>
  <c r="AL2073" i="3"/>
  <c r="AM2073" i="3"/>
  <c r="AE2074" i="3"/>
  <c r="AF2074" i="3" s="1"/>
  <c r="AG2074" i="3"/>
  <c r="AH2074" i="3" s="1"/>
  <c r="AI2074" i="3"/>
  <c r="AJ2074" i="3" s="1"/>
  <c r="AK2074" i="3"/>
  <c r="AL2074" i="3"/>
  <c r="AM2074" i="3"/>
  <c r="AE2075" i="3"/>
  <c r="AF2075" i="3" s="1"/>
  <c r="AG2075" i="3"/>
  <c r="AH2075" i="3" s="1"/>
  <c r="AI2075" i="3"/>
  <c r="AJ2075" i="3" s="1"/>
  <c r="AK2075" i="3"/>
  <c r="AL2075" i="3"/>
  <c r="AM2075" i="3"/>
  <c r="AE2076" i="3"/>
  <c r="AF2076" i="3" s="1"/>
  <c r="AG2076" i="3"/>
  <c r="AH2076" i="3" s="1"/>
  <c r="AI2076" i="3"/>
  <c r="AJ2076" i="3" s="1"/>
  <c r="AK2076" i="3"/>
  <c r="AL2076" i="3"/>
  <c r="AM2076" i="3"/>
  <c r="AE2077" i="3"/>
  <c r="AF2077" i="3" s="1"/>
  <c r="AG2077" i="3"/>
  <c r="AH2077" i="3" s="1"/>
  <c r="AI2077" i="3"/>
  <c r="AJ2077" i="3" s="1"/>
  <c r="AK2077" i="3"/>
  <c r="AL2077" i="3"/>
  <c r="AM2077" i="3"/>
  <c r="AE2078" i="3"/>
  <c r="AF2078" i="3" s="1"/>
  <c r="AG2078" i="3"/>
  <c r="AH2078" i="3" s="1"/>
  <c r="AI2078" i="3"/>
  <c r="AJ2078" i="3" s="1"/>
  <c r="AK2078" i="3"/>
  <c r="AL2078" i="3"/>
  <c r="AM2078" i="3"/>
  <c r="AE2079" i="3"/>
  <c r="AF2079" i="3" s="1"/>
  <c r="AG2079" i="3"/>
  <c r="AH2079" i="3" s="1"/>
  <c r="AI2079" i="3"/>
  <c r="AJ2079" i="3" s="1"/>
  <c r="AK2079" i="3"/>
  <c r="AL2079" i="3"/>
  <c r="AM2079" i="3"/>
  <c r="AE2080" i="3"/>
  <c r="AF2080" i="3" s="1"/>
  <c r="AG2080" i="3"/>
  <c r="AH2080" i="3" s="1"/>
  <c r="AI2080" i="3"/>
  <c r="AJ2080" i="3" s="1"/>
  <c r="AK2080" i="3"/>
  <c r="AL2080" i="3"/>
  <c r="AM2080" i="3"/>
  <c r="AE2081" i="3"/>
  <c r="AF2081" i="3" s="1"/>
  <c r="AG2081" i="3"/>
  <c r="AH2081" i="3" s="1"/>
  <c r="AI2081" i="3"/>
  <c r="AJ2081" i="3" s="1"/>
  <c r="AK2081" i="3"/>
  <c r="AL2081" i="3"/>
  <c r="AM2081" i="3"/>
  <c r="AE2082" i="3"/>
  <c r="AF2082" i="3" s="1"/>
  <c r="AG2082" i="3"/>
  <c r="AH2082" i="3" s="1"/>
  <c r="AI2082" i="3"/>
  <c r="AJ2082" i="3" s="1"/>
  <c r="AK2082" i="3"/>
  <c r="AL2082" i="3"/>
  <c r="AM2082" i="3"/>
  <c r="AE2083" i="3"/>
  <c r="AF2083" i="3" s="1"/>
  <c r="AG2083" i="3"/>
  <c r="AH2083" i="3" s="1"/>
  <c r="AI2083" i="3"/>
  <c r="AJ2083" i="3" s="1"/>
  <c r="AK2083" i="3"/>
  <c r="AL2083" i="3"/>
  <c r="AM2083" i="3"/>
  <c r="AE2084" i="3"/>
  <c r="AF2084" i="3" s="1"/>
  <c r="AG2084" i="3"/>
  <c r="AH2084" i="3" s="1"/>
  <c r="AI2084" i="3"/>
  <c r="AJ2084" i="3" s="1"/>
  <c r="AK2084" i="3"/>
  <c r="AL2084" i="3"/>
  <c r="AM2084" i="3"/>
  <c r="AE2085" i="3"/>
  <c r="AF2085" i="3" s="1"/>
  <c r="AG2085" i="3"/>
  <c r="AH2085" i="3" s="1"/>
  <c r="AI2085" i="3"/>
  <c r="AJ2085" i="3" s="1"/>
  <c r="AK2085" i="3"/>
  <c r="AL2085" i="3"/>
  <c r="AM2085" i="3"/>
  <c r="AE2086" i="3"/>
  <c r="AF2086" i="3" s="1"/>
  <c r="AG2086" i="3"/>
  <c r="AH2086" i="3" s="1"/>
  <c r="AI2086" i="3"/>
  <c r="AJ2086" i="3" s="1"/>
  <c r="AK2086" i="3"/>
  <c r="AL2086" i="3"/>
  <c r="AM2086" i="3"/>
  <c r="AE2087" i="3"/>
  <c r="AF2087" i="3" s="1"/>
  <c r="AG2087" i="3"/>
  <c r="AH2087" i="3" s="1"/>
  <c r="AI2087" i="3"/>
  <c r="AJ2087" i="3" s="1"/>
  <c r="AK2087" i="3"/>
  <c r="AL2087" i="3"/>
  <c r="AM2087" i="3"/>
  <c r="AE2088" i="3"/>
  <c r="AF2088" i="3" s="1"/>
  <c r="AG2088" i="3"/>
  <c r="AH2088" i="3" s="1"/>
  <c r="AI2088" i="3"/>
  <c r="AJ2088" i="3" s="1"/>
  <c r="AK2088" i="3"/>
  <c r="AL2088" i="3"/>
  <c r="AM2088" i="3"/>
  <c r="AE2089" i="3"/>
  <c r="AF2089" i="3" s="1"/>
  <c r="AG2089" i="3"/>
  <c r="AH2089" i="3" s="1"/>
  <c r="AI2089" i="3"/>
  <c r="AJ2089" i="3" s="1"/>
  <c r="AK2089" i="3"/>
  <c r="AL2089" i="3"/>
  <c r="AM2089" i="3"/>
  <c r="AE2090" i="3"/>
  <c r="AF2090" i="3" s="1"/>
  <c r="AG2090" i="3"/>
  <c r="AH2090" i="3" s="1"/>
  <c r="AI2090" i="3"/>
  <c r="AJ2090" i="3" s="1"/>
  <c r="AK2090" i="3"/>
  <c r="AL2090" i="3"/>
  <c r="AM2090" i="3"/>
  <c r="AE2091" i="3"/>
  <c r="AF2091" i="3" s="1"/>
  <c r="AG2091" i="3"/>
  <c r="AH2091" i="3" s="1"/>
  <c r="AI2091" i="3"/>
  <c r="AJ2091" i="3" s="1"/>
  <c r="AK2091" i="3"/>
  <c r="AL2091" i="3"/>
  <c r="AM2091" i="3"/>
  <c r="AE2092" i="3"/>
  <c r="AF2092" i="3" s="1"/>
  <c r="AG2092" i="3"/>
  <c r="AH2092" i="3" s="1"/>
  <c r="AI2092" i="3"/>
  <c r="AJ2092" i="3" s="1"/>
  <c r="AK2092" i="3"/>
  <c r="AL2092" i="3"/>
  <c r="AM2092" i="3"/>
  <c r="AE2093" i="3"/>
  <c r="AF2093" i="3" s="1"/>
  <c r="AG2093" i="3"/>
  <c r="AH2093" i="3" s="1"/>
  <c r="AI2093" i="3"/>
  <c r="AJ2093" i="3" s="1"/>
  <c r="AK2093" i="3"/>
  <c r="AL2093" i="3"/>
  <c r="AM2093" i="3"/>
  <c r="AE2094" i="3"/>
  <c r="AF2094" i="3" s="1"/>
  <c r="AG2094" i="3"/>
  <c r="AH2094" i="3" s="1"/>
  <c r="AI2094" i="3"/>
  <c r="AJ2094" i="3" s="1"/>
  <c r="AK2094" i="3"/>
  <c r="AL2094" i="3"/>
  <c r="AM2094" i="3"/>
  <c r="AE2095" i="3"/>
  <c r="AF2095" i="3" s="1"/>
  <c r="AG2095" i="3"/>
  <c r="AH2095" i="3" s="1"/>
  <c r="AI2095" i="3"/>
  <c r="AJ2095" i="3" s="1"/>
  <c r="AK2095" i="3"/>
  <c r="AL2095" i="3"/>
  <c r="AM2095" i="3"/>
  <c r="AE2096" i="3"/>
  <c r="AF2096" i="3" s="1"/>
  <c r="AG2096" i="3"/>
  <c r="AH2096" i="3" s="1"/>
  <c r="AI2096" i="3"/>
  <c r="AJ2096" i="3" s="1"/>
  <c r="AK2096" i="3"/>
  <c r="AL2096" i="3"/>
  <c r="AM2096" i="3"/>
  <c r="AE2097" i="3"/>
  <c r="AF2097" i="3" s="1"/>
  <c r="AG2097" i="3"/>
  <c r="AH2097" i="3" s="1"/>
  <c r="AI2097" i="3"/>
  <c r="AJ2097" i="3" s="1"/>
  <c r="AK2097" i="3"/>
  <c r="AL2097" i="3"/>
  <c r="AM2097" i="3"/>
  <c r="AE2098" i="3"/>
  <c r="AF2098" i="3" s="1"/>
  <c r="AG2098" i="3"/>
  <c r="AH2098" i="3" s="1"/>
  <c r="AI2098" i="3"/>
  <c r="AJ2098" i="3" s="1"/>
  <c r="AK2098" i="3"/>
  <c r="AL2098" i="3"/>
  <c r="AM2098" i="3"/>
  <c r="AE2099" i="3"/>
  <c r="AF2099" i="3" s="1"/>
  <c r="AG2099" i="3"/>
  <c r="AH2099" i="3" s="1"/>
  <c r="AI2099" i="3"/>
  <c r="AJ2099" i="3" s="1"/>
  <c r="AK2099" i="3"/>
  <c r="AL2099" i="3"/>
  <c r="AM2099" i="3"/>
  <c r="AE2100" i="3"/>
  <c r="AF2100" i="3" s="1"/>
  <c r="AG2100" i="3"/>
  <c r="AH2100" i="3" s="1"/>
  <c r="AI2100" i="3"/>
  <c r="AJ2100" i="3" s="1"/>
  <c r="AK2100" i="3"/>
  <c r="AL2100" i="3"/>
  <c r="AM2100" i="3"/>
  <c r="AE2101" i="3"/>
  <c r="AF2101" i="3" s="1"/>
  <c r="AG2101" i="3"/>
  <c r="AH2101" i="3" s="1"/>
  <c r="AI2101" i="3"/>
  <c r="AJ2101" i="3" s="1"/>
  <c r="AK2101" i="3"/>
  <c r="AL2101" i="3"/>
  <c r="AM2101" i="3"/>
  <c r="AE2102" i="3"/>
  <c r="AF2102" i="3" s="1"/>
  <c r="AG2102" i="3"/>
  <c r="AH2102" i="3" s="1"/>
  <c r="AI2102" i="3"/>
  <c r="AJ2102" i="3" s="1"/>
  <c r="AK2102" i="3"/>
  <c r="AL2102" i="3"/>
  <c r="AM2102" i="3"/>
  <c r="AE2103" i="3"/>
  <c r="AF2103" i="3" s="1"/>
  <c r="AG2103" i="3"/>
  <c r="AH2103" i="3" s="1"/>
  <c r="AI2103" i="3"/>
  <c r="AJ2103" i="3" s="1"/>
  <c r="AK2103" i="3"/>
  <c r="AL2103" i="3"/>
  <c r="AM2103" i="3"/>
  <c r="AE2104" i="3"/>
  <c r="AF2104" i="3" s="1"/>
  <c r="AG2104" i="3"/>
  <c r="AH2104" i="3" s="1"/>
  <c r="AI2104" i="3"/>
  <c r="AJ2104" i="3" s="1"/>
  <c r="AK2104" i="3"/>
  <c r="AL2104" i="3"/>
  <c r="AM2104" i="3"/>
  <c r="AE2105" i="3"/>
  <c r="AF2105" i="3" s="1"/>
  <c r="AG2105" i="3"/>
  <c r="AH2105" i="3" s="1"/>
  <c r="AI2105" i="3"/>
  <c r="AJ2105" i="3" s="1"/>
  <c r="AK2105" i="3"/>
  <c r="AL2105" i="3"/>
  <c r="AM2105" i="3"/>
  <c r="AE2106" i="3"/>
  <c r="AF2106" i="3" s="1"/>
  <c r="AG2106" i="3"/>
  <c r="AH2106" i="3" s="1"/>
  <c r="AI2106" i="3"/>
  <c r="AJ2106" i="3" s="1"/>
  <c r="AK2106" i="3"/>
  <c r="AL2106" i="3"/>
  <c r="AM2106" i="3"/>
  <c r="AE2107" i="3"/>
  <c r="AF2107" i="3" s="1"/>
  <c r="AG2107" i="3"/>
  <c r="AH2107" i="3" s="1"/>
  <c r="AI2107" i="3"/>
  <c r="AJ2107" i="3" s="1"/>
  <c r="AK2107" i="3"/>
  <c r="AL2107" i="3"/>
  <c r="AM2107" i="3"/>
  <c r="AE2108" i="3"/>
  <c r="AF2108" i="3" s="1"/>
  <c r="AG2108" i="3"/>
  <c r="AH2108" i="3" s="1"/>
  <c r="AI2108" i="3"/>
  <c r="AJ2108" i="3" s="1"/>
  <c r="AK2108" i="3"/>
  <c r="AL2108" i="3"/>
  <c r="AM2108" i="3"/>
  <c r="AE2109" i="3"/>
  <c r="AF2109" i="3" s="1"/>
  <c r="AG2109" i="3"/>
  <c r="AH2109" i="3" s="1"/>
  <c r="AI2109" i="3"/>
  <c r="AJ2109" i="3" s="1"/>
  <c r="AK2109" i="3"/>
  <c r="AL2109" i="3"/>
  <c r="AM2109" i="3"/>
  <c r="AE2110" i="3"/>
  <c r="AF2110" i="3" s="1"/>
  <c r="AG2110" i="3"/>
  <c r="AH2110" i="3" s="1"/>
  <c r="AI2110" i="3"/>
  <c r="AJ2110" i="3" s="1"/>
  <c r="AK2110" i="3"/>
  <c r="AL2110" i="3"/>
  <c r="AM2110" i="3"/>
  <c r="AE2111" i="3"/>
  <c r="AF2111" i="3" s="1"/>
  <c r="AG2111" i="3"/>
  <c r="AH2111" i="3" s="1"/>
  <c r="AI2111" i="3"/>
  <c r="AJ2111" i="3" s="1"/>
  <c r="AK2111" i="3"/>
  <c r="AL2111" i="3"/>
  <c r="AM2111" i="3"/>
  <c r="AE2112" i="3"/>
  <c r="AF2112" i="3" s="1"/>
  <c r="AG2112" i="3"/>
  <c r="AH2112" i="3" s="1"/>
  <c r="AI2112" i="3"/>
  <c r="AJ2112" i="3" s="1"/>
  <c r="AK2112" i="3"/>
  <c r="AL2112" i="3"/>
  <c r="AM2112" i="3"/>
  <c r="AE2113" i="3"/>
  <c r="AF2113" i="3" s="1"/>
  <c r="AG2113" i="3"/>
  <c r="AH2113" i="3" s="1"/>
  <c r="AI2113" i="3"/>
  <c r="AJ2113" i="3" s="1"/>
  <c r="AK2113" i="3"/>
  <c r="AL2113" i="3"/>
  <c r="AM2113" i="3"/>
  <c r="AE2114" i="3"/>
  <c r="AF2114" i="3" s="1"/>
  <c r="AG2114" i="3"/>
  <c r="AH2114" i="3" s="1"/>
  <c r="AI2114" i="3"/>
  <c r="AJ2114" i="3" s="1"/>
  <c r="AK2114" i="3"/>
  <c r="AL2114" i="3"/>
  <c r="AM2114" i="3"/>
  <c r="AE2115" i="3"/>
  <c r="AF2115" i="3" s="1"/>
  <c r="AG2115" i="3"/>
  <c r="AH2115" i="3" s="1"/>
  <c r="AI2115" i="3"/>
  <c r="AJ2115" i="3" s="1"/>
  <c r="AK2115" i="3"/>
  <c r="AL2115" i="3"/>
  <c r="AM2115" i="3"/>
  <c r="AE2116" i="3"/>
  <c r="AF2116" i="3" s="1"/>
  <c r="AG2116" i="3"/>
  <c r="AH2116" i="3" s="1"/>
  <c r="AI2116" i="3"/>
  <c r="AJ2116" i="3" s="1"/>
  <c r="AK2116" i="3"/>
  <c r="AL2116" i="3"/>
  <c r="AM2116" i="3"/>
  <c r="AE2117" i="3"/>
  <c r="AF2117" i="3" s="1"/>
  <c r="AG2117" i="3"/>
  <c r="AH2117" i="3" s="1"/>
  <c r="AI2117" i="3"/>
  <c r="AJ2117" i="3" s="1"/>
  <c r="AK2117" i="3"/>
  <c r="AL2117" i="3"/>
  <c r="AM2117" i="3"/>
  <c r="AE2118" i="3"/>
  <c r="AF2118" i="3" s="1"/>
  <c r="AG2118" i="3"/>
  <c r="AH2118" i="3" s="1"/>
  <c r="AI2118" i="3"/>
  <c r="AJ2118" i="3" s="1"/>
  <c r="AK2118" i="3"/>
  <c r="AL2118" i="3"/>
  <c r="AM2118" i="3"/>
  <c r="AE2119" i="3"/>
  <c r="AF2119" i="3" s="1"/>
  <c r="AG2119" i="3"/>
  <c r="AH2119" i="3" s="1"/>
  <c r="AI2119" i="3"/>
  <c r="AJ2119" i="3" s="1"/>
  <c r="AK2119" i="3"/>
  <c r="AL2119" i="3"/>
  <c r="AM2119" i="3"/>
  <c r="AE2120" i="3"/>
  <c r="AF2120" i="3" s="1"/>
  <c r="AG2120" i="3"/>
  <c r="AH2120" i="3" s="1"/>
  <c r="AI2120" i="3"/>
  <c r="AJ2120" i="3" s="1"/>
  <c r="AK2120" i="3"/>
  <c r="AL2120" i="3"/>
  <c r="AM2120" i="3"/>
  <c r="AE2121" i="3"/>
  <c r="AF2121" i="3" s="1"/>
  <c r="AG2121" i="3"/>
  <c r="AH2121" i="3" s="1"/>
  <c r="AI2121" i="3"/>
  <c r="AJ2121" i="3" s="1"/>
  <c r="AK2121" i="3"/>
  <c r="AL2121" i="3"/>
  <c r="AM2121" i="3"/>
  <c r="AE2122" i="3"/>
  <c r="AF2122" i="3" s="1"/>
  <c r="AG2122" i="3"/>
  <c r="AH2122" i="3" s="1"/>
  <c r="AI2122" i="3"/>
  <c r="AJ2122" i="3" s="1"/>
  <c r="AK2122" i="3"/>
  <c r="AL2122" i="3"/>
  <c r="AM2122" i="3"/>
  <c r="AE2123" i="3"/>
  <c r="AF2123" i="3" s="1"/>
  <c r="AG2123" i="3"/>
  <c r="AH2123" i="3" s="1"/>
  <c r="AI2123" i="3"/>
  <c r="AJ2123" i="3" s="1"/>
  <c r="AK2123" i="3"/>
  <c r="AL2123" i="3"/>
  <c r="AM2123" i="3"/>
  <c r="AE2124" i="3"/>
  <c r="AF2124" i="3" s="1"/>
  <c r="AG2124" i="3"/>
  <c r="AH2124" i="3" s="1"/>
  <c r="AI2124" i="3"/>
  <c r="AJ2124" i="3" s="1"/>
  <c r="AK2124" i="3"/>
  <c r="AL2124" i="3"/>
  <c r="AM2124" i="3"/>
  <c r="AE2125" i="3"/>
  <c r="AF2125" i="3" s="1"/>
  <c r="AG2125" i="3"/>
  <c r="AH2125" i="3" s="1"/>
  <c r="AI2125" i="3"/>
  <c r="AJ2125" i="3" s="1"/>
  <c r="AK2125" i="3"/>
  <c r="AL2125" i="3"/>
  <c r="AM2125" i="3"/>
  <c r="AE2126" i="3"/>
  <c r="AF2126" i="3" s="1"/>
  <c r="AG2126" i="3"/>
  <c r="AH2126" i="3" s="1"/>
  <c r="AI2126" i="3"/>
  <c r="AJ2126" i="3" s="1"/>
  <c r="AK2126" i="3"/>
  <c r="AL2126" i="3"/>
  <c r="AM2126" i="3"/>
  <c r="AE2127" i="3"/>
  <c r="AF2127" i="3" s="1"/>
  <c r="AG2127" i="3"/>
  <c r="AH2127" i="3" s="1"/>
  <c r="AI2127" i="3"/>
  <c r="AJ2127" i="3" s="1"/>
  <c r="AK2127" i="3"/>
  <c r="AL2127" i="3"/>
  <c r="AM2127" i="3"/>
  <c r="AE2128" i="3"/>
  <c r="AF2128" i="3" s="1"/>
  <c r="AG2128" i="3"/>
  <c r="AH2128" i="3" s="1"/>
  <c r="AI2128" i="3"/>
  <c r="AJ2128" i="3" s="1"/>
  <c r="AK2128" i="3"/>
  <c r="AL2128" i="3"/>
  <c r="AM2128" i="3"/>
  <c r="AE2129" i="3"/>
  <c r="AF2129" i="3" s="1"/>
  <c r="AG2129" i="3"/>
  <c r="AH2129" i="3" s="1"/>
  <c r="AI2129" i="3"/>
  <c r="AJ2129" i="3" s="1"/>
  <c r="AK2129" i="3"/>
  <c r="AL2129" i="3"/>
  <c r="AM2129" i="3"/>
  <c r="AE2130" i="3"/>
  <c r="AF2130" i="3" s="1"/>
  <c r="AG2130" i="3"/>
  <c r="AH2130" i="3" s="1"/>
  <c r="AI2130" i="3"/>
  <c r="AJ2130" i="3" s="1"/>
  <c r="AK2130" i="3"/>
  <c r="AL2130" i="3"/>
  <c r="AM2130" i="3"/>
  <c r="AE2131" i="3"/>
  <c r="AF2131" i="3" s="1"/>
  <c r="AG2131" i="3"/>
  <c r="AH2131" i="3" s="1"/>
  <c r="AI2131" i="3"/>
  <c r="AJ2131" i="3" s="1"/>
  <c r="AK2131" i="3"/>
  <c r="AL2131" i="3"/>
  <c r="AM2131" i="3"/>
  <c r="AE2132" i="3"/>
  <c r="AF2132" i="3" s="1"/>
  <c r="AG2132" i="3"/>
  <c r="AH2132" i="3" s="1"/>
  <c r="AI2132" i="3"/>
  <c r="AJ2132" i="3" s="1"/>
  <c r="AK2132" i="3"/>
  <c r="AL2132" i="3"/>
  <c r="AM2132" i="3"/>
  <c r="AE2133" i="3"/>
  <c r="AF2133" i="3" s="1"/>
  <c r="AG2133" i="3"/>
  <c r="AH2133" i="3" s="1"/>
  <c r="AI2133" i="3"/>
  <c r="AJ2133" i="3" s="1"/>
  <c r="AK2133" i="3"/>
  <c r="AL2133" i="3"/>
  <c r="AM2133" i="3"/>
  <c r="AE2134" i="3"/>
  <c r="AF2134" i="3" s="1"/>
  <c r="AG2134" i="3"/>
  <c r="AH2134" i="3" s="1"/>
  <c r="AI2134" i="3"/>
  <c r="AJ2134" i="3" s="1"/>
  <c r="AK2134" i="3"/>
  <c r="AL2134" i="3"/>
  <c r="AM2134" i="3"/>
  <c r="AE2135" i="3"/>
  <c r="AF2135" i="3" s="1"/>
  <c r="AG2135" i="3"/>
  <c r="AH2135" i="3" s="1"/>
  <c r="AI2135" i="3"/>
  <c r="AJ2135" i="3" s="1"/>
  <c r="AK2135" i="3"/>
  <c r="AL2135" i="3"/>
  <c r="AM2135" i="3"/>
  <c r="AE2136" i="3"/>
  <c r="AF2136" i="3" s="1"/>
  <c r="AG2136" i="3"/>
  <c r="AH2136" i="3" s="1"/>
  <c r="AI2136" i="3"/>
  <c r="AJ2136" i="3" s="1"/>
  <c r="AK2136" i="3"/>
  <c r="AL2136" i="3"/>
  <c r="AM2136" i="3"/>
  <c r="AE2137" i="3"/>
  <c r="AF2137" i="3" s="1"/>
  <c r="AG2137" i="3"/>
  <c r="AH2137" i="3" s="1"/>
  <c r="AI2137" i="3"/>
  <c r="AJ2137" i="3" s="1"/>
  <c r="AK2137" i="3"/>
  <c r="AL2137" i="3"/>
  <c r="AM2137" i="3"/>
  <c r="AE2138" i="3"/>
  <c r="AF2138" i="3" s="1"/>
  <c r="AG2138" i="3"/>
  <c r="AH2138" i="3" s="1"/>
  <c r="AI2138" i="3"/>
  <c r="AJ2138" i="3" s="1"/>
  <c r="AK2138" i="3"/>
  <c r="AL2138" i="3"/>
  <c r="AM2138" i="3"/>
  <c r="AE2139" i="3"/>
  <c r="AF2139" i="3" s="1"/>
  <c r="AG2139" i="3"/>
  <c r="AH2139" i="3" s="1"/>
  <c r="AI2139" i="3"/>
  <c r="AJ2139" i="3" s="1"/>
  <c r="AK2139" i="3"/>
  <c r="AL2139" i="3"/>
  <c r="AM2139" i="3"/>
  <c r="AE2140" i="3"/>
  <c r="AF2140" i="3" s="1"/>
  <c r="AG2140" i="3"/>
  <c r="AH2140" i="3" s="1"/>
  <c r="AI2140" i="3"/>
  <c r="AJ2140" i="3" s="1"/>
  <c r="AK2140" i="3"/>
  <c r="AL2140" i="3"/>
  <c r="AM2140" i="3"/>
  <c r="AE2141" i="3"/>
  <c r="AF2141" i="3" s="1"/>
  <c r="AG2141" i="3"/>
  <c r="AH2141" i="3" s="1"/>
  <c r="AI2141" i="3"/>
  <c r="AJ2141" i="3" s="1"/>
  <c r="AK2141" i="3"/>
  <c r="AL2141" i="3"/>
  <c r="AM2141" i="3"/>
  <c r="AE2142" i="3"/>
  <c r="AF2142" i="3" s="1"/>
  <c r="AG2142" i="3"/>
  <c r="AH2142" i="3" s="1"/>
  <c r="AI2142" i="3"/>
  <c r="AJ2142" i="3" s="1"/>
  <c r="AK2142" i="3"/>
  <c r="AL2142" i="3"/>
  <c r="AM2142" i="3"/>
  <c r="AE2143" i="3"/>
  <c r="AF2143" i="3" s="1"/>
  <c r="AG2143" i="3"/>
  <c r="AH2143" i="3" s="1"/>
  <c r="AI2143" i="3"/>
  <c r="AJ2143" i="3" s="1"/>
  <c r="AK2143" i="3"/>
  <c r="AL2143" i="3"/>
  <c r="AM2143" i="3"/>
  <c r="AE2144" i="3"/>
  <c r="AF2144" i="3" s="1"/>
  <c r="AG2144" i="3"/>
  <c r="AH2144" i="3" s="1"/>
  <c r="AI2144" i="3"/>
  <c r="AJ2144" i="3" s="1"/>
  <c r="AK2144" i="3"/>
  <c r="AL2144" i="3"/>
  <c r="AM2144" i="3"/>
  <c r="AE2145" i="3"/>
  <c r="AF2145" i="3" s="1"/>
  <c r="AG2145" i="3"/>
  <c r="AH2145" i="3" s="1"/>
  <c r="AI2145" i="3"/>
  <c r="AJ2145" i="3" s="1"/>
  <c r="AK2145" i="3"/>
  <c r="AL2145" i="3"/>
  <c r="AM2145" i="3"/>
  <c r="AE2146" i="3"/>
  <c r="AF2146" i="3" s="1"/>
  <c r="AG2146" i="3"/>
  <c r="AH2146" i="3" s="1"/>
  <c r="AI2146" i="3"/>
  <c r="AJ2146" i="3" s="1"/>
  <c r="AK2146" i="3"/>
  <c r="AL2146" i="3"/>
  <c r="AM2146" i="3"/>
  <c r="AE2147" i="3"/>
  <c r="AF2147" i="3" s="1"/>
  <c r="AG2147" i="3"/>
  <c r="AH2147" i="3" s="1"/>
  <c r="AI2147" i="3"/>
  <c r="AJ2147" i="3" s="1"/>
  <c r="AK2147" i="3"/>
  <c r="AL2147" i="3"/>
  <c r="AM2147" i="3"/>
  <c r="AE2148" i="3"/>
  <c r="AF2148" i="3" s="1"/>
  <c r="AG2148" i="3"/>
  <c r="AH2148" i="3" s="1"/>
  <c r="AI2148" i="3"/>
  <c r="AJ2148" i="3" s="1"/>
  <c r="AK2148" i="3"/>
  <c r="AL2148" i="3"/>
  <c r="AM2148" i="3"/>
  <c r="AE2149" i="3"/>
  <c r="AF2149" i="3" s="1"/>
  <c r="AG2149" i="3"/>
  <c r="AH2149" i="3" s="1"/>
  <c r="AI2149" i="3"/>
  <c r="AJ2149" i="3" s="1"/>
  <c r="AK2149" i="3"/>
  <c r="AL2149" i="3"/>
  <c r="AM2149" i="3"/>
  <c r="AE2150" i="3"/>
  <c r="AF2150" i="3" s="1"/>
  <c r="AG2150" i="3"/>
  <c r="AH2150" i="3" s="1"/>
  <c r="AI2150" i="3"/>
  <c r="AJ2150" i="3" s="1"/>
  <c r="AK2150" i="3"/>
  <c r="AL2150" i="3"/>
  <c r="AM2150" i="3"/>
  <c r="AE2151" i="3"/>
  <c r="AF2151" i="3" s="1"/>
  <c r="AG2151" i="3"/>
  <c r="AH2151" i="3" s="1"/>
  <c r="AI2151" i="3"/>
  <c r="AJ2151" i="3" s="1"/>
  <c r="AK2151" i="3"/>
  <c r="AL2151" i="3"/>
  <c r="AM2151" i="3"/>
  <c r="AE2152" i="3"/>
  <c r="AF2152" i="3" s="1"/>
  <c r="AG2152" i="3"/>
  <c r="AH2152" i="3" s="1"/>
  <c r="AI2152" i="3"/>
  <c r="AJ2152" i="3" s="1"/>
  <c r="AK2152" i="3"/>
  <c r="AL2152" i="3"/>
  <c r="AM2152" i="3"/>
  <c r="AE2153" i="3"/>
  <c r="AF2153" i="3" s="1"/>
  <c r="AG2153" i="3"/>
  <c r="AH2153" i="3" s="1"/>
  <c r="AI2153" i="3"/>
  <c r="AJ2153" i="3" s="1"/>
  <c r="AK2153" i="3"/>
  <c r="AL2153" i="3"/>
  <c r="AM2153" i="3"/>
  <c r="AE2154" i="3"/>
  <c r="AF2154" i="3" s="1"/>
  <c r="AG2154" i="3"/>
  <c r="AH2154" i="3" s="1"/>
  <c r="AI2154" i="3"/>
  <c r="AJ2154" i="3" s="1"/>
  <c r="AK2154" i="3"/>
  <c r="AL2154" i="3"/>
  <c r="AM2154" i="3"/>
  <c r="AE2155" i="3"/>
  <c r="AF2155" i="3" s="1"/>
  <c r="AG2155" i="3"/>
  <c r="AH2155" i="3" s="1"/>
  <c r="AI2155" i="3"/>
  <c r="AJ2155" i="3" s="1"/>
  <c r="AK2155" i="3"/>
  <c r="AL2155" i="3"/>
  <c r="AM2155" i="3"/>
  <c r="AE2156" i="3"/>
  <c r="AF2156" i="3" s="1"/>
  <c r="AG2156" i="3"/>
  <c r="AH2156" i="3" s="1"/>
  <c r="AI2156" i="3"/>
  <c r="AJ2156" i="3" s="1"/>
  <c r="AK2156" i="3"/>
  <c r="AL2156" i="3"/>
  <c r="AM2156" i="3"/>
  <c r="AE2157" i="3"/>
  <c r="AF2157" i="3" s="1"/>
  <c r="AG2157" i="3"/>
  <c r="AH2157" i="3" s="1"/>
  <c r="AI2157" i="3"/>
  <c r="AJ2157" i="3" s="1"/>
  <c r="AK2157" i="3"/>
  <c r="AL2157" i="3"/>
  <c r="AM2157" i="3"/>
  <c r="AE2158" i="3"/>
  <c r="AF2158" i="3" s="1"/>
  <c r="AG2158" i="3"/>
  <c r="AH2158" i="3" s="1"/>
  <c r="AI2158" i="3"/>
  <c r="AJ2158" i="3" s="1"/>
  <c r="AK2158" i="3"/>
  <c r="AL2158" i="3"/>
  <c r="AM2158" i="3"/>
  <c r="AE2159" i="3"/>
  <c r="AF2159" i="3" s="1"/>
  <c r="AG2159" i="3"/>
  <c r="AH2159" i="3" s="1"/>
  <c r="AI2159" i="3"/>
  <c r="AJ2159" i="3" s="1"/>
  <c r="AK2159" i="3"/>
  <c r="AL2159" i="3"/>
  <c r="AM2159" i="3"/>
  <c r="AE2160" i="3"/>
  <c r="AF2160" i="3" s="1"/>
  <c r="AG2160" i="3"/>
  <c r="AH2160" i="3" s="1"/>
  <c r="AI2160" i="3"/>
  <c r="AJ2160" i="3" s="1"/>
  <c r="AK2160" i="3"/>
  <c r="AL2160" i="3"/>
  <c r="AM2160" i="3"/>
  <c r="AE2161" i="3"/>
  <c r="AF2161" i="3" s="1"/>
  <c r="AG2161" i="3"/>
  <c r="AH2161" i="3" s="1"/>
  <c r="AI2161" i="3"/>
  <c r="AJ2161" i="3" s="1"/>
  <c r="AK2161" i="3"/>
  <c r="AL2161" i="3"/>
  <c r="AM2161" i="3"/>
  <c r="AE2162" i="3"/>
  <c r="AF2162" i="3" s="1"/>
  <c r="AG2162" i="3"/>
  <c r="AH2162" i="3" s="1"/>
  <c r="AI2162" i="3"/>
  <c r="AJ2162" i="3" s="1"/>
  <c r="AK2162" i="3"/>
  <c r="AL2162" i="3"/>
  <c r="AM2162" i="3"/>
  <c r="AE2163" i="3"/>
  <c r="AF2163" i="3" s="1"/>
  <c r="AG2163" i="3"/>
  <c r="AH2163" i="3" s="1"/>
  <c r="AI2163" i="3"/>
  <c r="AJ2163" i="3" s="1"/>
  <c r="AK2163" i="3"/>
  <c r="AL2163" i="3"/>
  <c r="AM2163" i="3"/>
  <c r="AE2164" i="3"/>
  <c r="AF2164" i="3" s="1"/>
  <c r="AG2164" i="3"/>
  <c r="AH2164" i="3" s="1"/>
  <c r="AI2164" i="3"/>
  <c r="AJ2164" i="3" s="1"/>
  <c r="AK2164" i="3"/>
  <c r="AL2164" i="3"/>
  <c r="AM2164" i="3"/>
  <c r="AE2165" i="3"/>
  <c r="AF2165" i="3" s="1"/>
  <c r="AG2165" i="3"/>
  <c r="AH2165" i="3" s="1"/>
  <c r="AI2165" i="3"/>
  <c r="AJ2165" i="3" s="1"/>
  <c r="AK2165" i="3"/>
  <c r="AL2165" i="3"/>
  <c r="AM2165" i="3"/>
  <c r="AE2166" i="3"/>
  <c r="AF2166" i="3" s="1"/>
  <c r="AG2166" i="3"/>
  <c r="AH2166" i="3" s="1"/>
  <c r="AI2166" i="3"/>
  <c r="AJ2166" i="3" s="1"/>
  <c r="AK2166" i="3"/>
  <c r="AL2166" i="3"/>
  <c r="AM2166" i="3"/>
  <c r="AE2167" i="3"/>
  <c r="AF2167" i="3" s="1"/>
  <c r="AG2167" i="3"/>
  <c r="AH2167" i="3" s="1"/>
  <c r="AI2167" i="3"/>
  <c r="AJ2167" i="3" s="1"/>
  <c r="AK2167" i="3"/>
  <c r="AL2167" i="3"/>
  <c r="AM2167" i="3"/>
  <c r="AE2168" i="3"/>
  <c r="AF2168" i="3" s="1"/>
  <c r="AG2168" i="3"/>
  <c r="AH2168" i="3" s="1"/>
  <c r="AI2168" i="3"/>
  <c r="AJ2168" i="3" s="1"/>
  <c r="AK2168" i="3"/>
  <c r="AL2168" i="3"/>
  <c r="AM2168" i="3"/>
  <c r="AE2169" i="3"/>
  <c r="AF2169" i="3" s="1"/>
  <c r="AG2169" i="3"/>
  <c r="AH2169" i="3" s="1"/>
  <c r="AI2169" i="3"/>
  <c r="AJ2169" i="3" s="1"/>
  <c r="AK2169" i="3"/>
  <c r="AL2169" i="3"/>
  <c r="AM2169" i="3"/>
  <c r="AE2170" i="3"/>
  <c r="AF2170" i="3" s="1"/>
  <c r="AG2170" i="3"/>
  <c r="AH2170" i="3" s="1"/>
  <c r="AI2170" i="3"/>
  <c r="AJ2170" i="3" s="1"/>
  <c r="AK2170" i="3"/>
  <c r="AL2170" i="3"/>
  <c r="AM2170" i="3"/>
  <c r="AE2171" i="3"/>
  <c r="AF2171" i="3" s="1"/>
  <c r="AG2171" i="3"/>
  <c r="AH2171" i="3" s="1"/>
  <c r="AI2171" i="3"/>
  <c r="AJ2171" i="3" s="1"/>
  <c r="AK2171" i="3"/>
  <c r="AL2171" i="3"/>
  <c r="AM2171" i="3"/>
  <c r="AE2172" i="3"/>
  <c r="AF2172" i="3" s="1"/>
  <c r="AG2172" i="3"/>
  <c r="AH2172" i="3" s="1"/>
  <c r="AI2172" i="3"/>
  <c r="AJ2172" i="3" s="1"/>
  <c r="AK2172" i="3"/>
  <c r="AL2172" i="3"/>
  <c r="AM2172" i="3"/>
  <c r="AE2173" i="3"/>
  <c r="AF2173" i="3" s="1"/>
  <c r="AG2173" i="3"/>
  <c r="AH2173" i="3" s="1"/>
  <c r="AI2173" i="3"/>
  <c r="AJ2173" i="3" s="1"/>
  <c r="AK2173" i="3"/>
  <c r="AL2173" i="3"/>
  <c r="AM2173" i="3"/>
  <c r="AE2174" i="3"/>
  <c r="AF2174" i="3" s="1"/>
  <c r="AG2174" i="3"/>
  <c r="AH2174" i="3" s="1"/>
  <c r="AI2174" i="3"/>
  <c r="AJ2174" i="3" s="1"/>
  <c r="AK2174" i="3"/>
  <c r="AL2174" i="3"/>
  <c r="AM2174" i="3"/>
  <c r="AE2175" i="3"/>
  <c r="AF2175" i="3" s="1"/>
  <c r="AG2175" i="3"/>
  <c r="AH2175" i="3" s="1"/>
  <c r="AI2175" i="3"/>
  <c r="AJ2175" i="3" s="1"/>
  <c r="AK2175" i="3"/>
  <c r="AL2175" i="3"/>
  <c r="AM2175" i="3"/>
  <c r="AE2176" i="3"/>
  <c r="AF2176" i="3" s="1"/>
  <c r="AG2176" i="3"/>
  <c r="AH2176" i="3" s="1"/>
  <c r="AI2176" i="3"/>
  <c r="AJ2176" i="3" s="1"/>
  <c r="AK2176" i="3"/>
  <c r="AL2176" i="3"/>
  <c r="AM2176" i="3"/>
  <c r="AE2177" i="3"/>
  <c r="AF2177" i="3" s="1"/>
  <c r="AG2177" i="3"/>
  <c r="AH2177" i="3" s="1"/>
  <c r="AI2177" i="3"/>
  <c r="AJ2177" i="3" s="1"/>
  <c r="AK2177" i="3"/>
  <c r="AL2177" i="3"/>
  <c r="AM2177" i="3"/>
  <c r="AE2178" i="3"/>
  <c r="AF2178" i="3" s="1"/>
  <c r="AG2178" i="3"/>
  <c r="AH2178" i="3" s="1"/>
  <c r="AI2178" i="3"/>
  <c r="AJ2178" i="3" s="1"/>
  <c r="AK2178" i="3"/>
  <c r="AL2178" i="3"/>
  <c r="AM2178" i="3"/>
  <c r="AE2179" i="3"/>
  <c r="AF2179" i="3" s="1"/>
  <c r="AG2179" i="3"/>
  <c r="AH2179" i="3" s="1"/>
  <c r="AI2179" i="3"/>
  <c r="AJ2179" i="3" s="1"/>
  <c r="AK2179" i="3"/>
  <c r="AL2179" i="3"/>
  <c r="AM2179" i="3"/>
  <c r="AE2180" i="3"/>
  <c r="AF2180" i="3" s="1"/>
  <c r="AG2180" i="3"/>
  <c r="AH2180" i="3" s="1"/>
  <c r="AI2180" i="3"/>
  <c r="AJ2180" i="3" s="1"/>
  <c r="AK2180" i="3"/>
  <c r="AL2180" i="3"/>
  <c r="AM2180" i="3"/>
  <c r="AE2181" i="3"/>
  <c r="AF2181" i="3" s="1"/>
  <c r="AG2181" i="3"/>
  <c r="AH2181" i="3" s="1"/>
  <c r="AI2181" i="3"/>
  <c r="AJ2181" i="3" s="1"/>
  <c r="AK2181" i="3"/>
  <c r="AL2181" i="3"/>
  <c r="AM2181" i="3"/>
  <c r="AE2182" i="3"/>
  <c r="AF2182" i="3" s="1"/>
  <c r="AG2182" i="3"/>
  <c r="AH2182" i="3" s="1"/>
  <c r="AI2182" i="3"/>
  <c r="AJ2182" i="3" s="1"/>
  <c r="AK2182" i="3"/>
  <c r="AL2182" i="3"/>
  <c r="AM2182" i="3"/>
  <c r="AE2183" i="3"/>
  <c r="AF2183" i="3" s="1"/>
  <c r="AG2183" i="3"/>
  <c r="AH2183" i="3" s="1"/>
  <c r="AI2183" i="3"/>
  <c r="AJ2183" i="3" s="1"/>
  <c r="AK2183" i="3"/>
  <c r="AL2183" i="3"/>
  <c r="AM2183" i="3"/>
  <c r="AE2184" i="3"/>
  <c r="AF2184" i="3" s="1"/>
  <c r="AG2184" i="3"/>
  <c r="AH2184" i="3" s="1"/>
  <c r="AI2184" i="3"/>
  <c r="AJ2184" i="3" s="1"/>
  <c r="AK2184" i="3"/>
  <c r="AL2184" i="3"/>
  <c r="AM2184" i="3"/>
  <c r="AE2185" i="3"/>
  <c r="AF2185" i="3" s="1"/>
  <c r="AG2185" i="3"/>
  <c r="AH2185" i="3" s="1"/>
  <c r="AI2185" i="3"/>
  <c r="AJ2185" i="3" s="1"/>
  <c r="AK2185" i="3"/>
  <c r="AL2185" i="3"/>
  <c r="AM2185" i="3"/>
  <c r="AE2186" i="3"/>
  <c r="AF2186" i="3" s="1"/>
  <c r="AG2186" i="3"/>
  <c r="AH2186" i="3" s="1"/>
  <c r="AI2186" i="3"/>
  <c r="AJ2186" i="3" s="1"/>
  <c r="AK2186" i="3"/>
  <c r="AL2186" i="3"/>
  <c r="AM2186" i="3"/>
  <c r="AE2187" i="3"/>
  <c r="AF2187" i="3" s="1"/>
  <c r="AG2187" i="3"/>
  <c r="AH2187" i="3" s="1"/>
  <c r="AI2187" i="3"/>
  <c r="AJ2187" i="3" s="1"/>
  <c r="AK2187" i="3"/>
  <c r="AL2187" i="3"/>
  <c r="AM2187" i="3"/>
  <c r="AE2188" i="3"/>
  <c r="AF2188" i="3" s="1"/>
  <c r="AG2188" i="3"/>
  <c r="AH2188" i="3" s="1"/>
  <c r="AI2188" i="3"/>
  <c r="AJ2188" i="3" s="1"/>
  <c r="AK2188" i="3"/>
  <c r="AL2188" i="3"/>
  <c r="AM2188" i="3"/>
  <c r="AE2189" i="3"/>
  <c r="AF2189" i="3" s="1"/>
  <c r="AG2189" i="3"/>
  <c r="AH2189" i="3" s="1"/>
  <c r="AI2189" i="3"/>
  <c r="AJ2189" i="3" s="1"/>
  <c r="AK2189" i="3"/>
  <c r="AL2189" i="3"/>
  <c r="AM2189" i="3"/>
  <c r="AE2190" i="3"/>
  <c r="AF2190" i="3" s="1"/>
  <c r="AG2190" i="3"/>
  <c r="AH2190" i="3" s="1"/>
  <c r="AI2190" i="3"/>
  <c r="AJ2190" i="3" s="1"/>
  <c r="AK2190" i="3"/>
  <c r="AL2190" i="3"/>
  <c r="AM2190" i="3"/>
  <c r="AE2191" i="3"/>
  <c r="AF2191" i="3" s="1"/>
  <c r="AG2191" i="3"/>
  <c r="AH2191" i="3" s="1"/>
  <c r="AI2191" i="3"/>
  <c r="AJ2191" i="3" s="1"/>
  <c r="AK2191" i="3"/>
  <c r="AL2191" i="3"/>
  <c r="AM2191" i="3"/>
  <c r="AE2192" i="3"/>
  <c r="AF2192" i="3" s="1"/>
  <c r="AG2192" i="3"/>
  <c r="AH2192" i="3" s="1"/>
  <c r="AI2192" i="3"/>
  <c r="AJ2192" i="3" s="1"/>
  <c r="AK2192" i="3"/>
  <c r="AL2192" i="3"/>
  <c r="AM2192" i="3"/>
  <c r="AE2193" i="3"/>
  <c r="AF2193" i="3" s="1"/>
  <c r="AG2193" i="3"/>
  <c r="AH2193" i="3" s="1"/>
  <c r="AI2193" i="3"/>
  <c r="AJ2193" i="3" s="1"/>
  <c r="AK2193" i="3"/>
  <c r="AL2193" i="3"/>
  <c r="AM2193" i="3"/>
  <c r="AE2194" i="3"/>
  <c r="AF2194" i="3" s="1"/>
  <c r="AG2194" i="3"/>
  <c r="AH2194" i="3" s="1"/>
  <c r="AI2194" i="3"/>
  <c r="AJ2194" i="3" s="1"/>
  <c r="AK2194" i="3"/>
  <c r="AL2194" i="3"/>
  <c r="AM2194" i="3"/>
  <c r="AE2195" i="3"/>
  <c r="AF2195" i="3" s="1"/>
  <c r="AG2195" i="3"/>
  <c r="AH2195" i="3" s="1"/>
  <c r="AI2195" i="3"/>
  <c r="AJ2195" i="3" s="1"/>
  <c r="AK2195" i="3"/>
  <c r="AL2195" i="3"/>
  <c r="AM2195" i="3"/>
  <c r="AE2196" i="3"/>
  <c r="AF2196" i="3" s="1"/>
  <c r="AG2196" i="3"/>
  <c r="AH2196" i="3" s="1"/>
  <c r="AI2196" i="3"/>
  <c r="AJ2196" i="3" s="1"/>
  <c r="AK2196" i="3"/>
  <c r="AL2196" i="3"/>
  <c r="AM2196" i="3"/>
  <c r="AE2197" i="3"/>
  <c r="AF2197" i="3" s="1"/>
  <c r="AG2197" i="3"/>
  <c r="AH2197" i="3" s="1"/>
  <c r="AI2197" i="3"/>
  <c r="AJ2197" i="3" s="1"/>
  <c r="AK2197" i="3"/>
  <c r="AL2197" i="3"/>
  <c r="AM2197" i="3"/>
  <c r="AE2198" i="3"/>
  <c r="AF2198" i="3" s="1"/>
  <c r="AG2198" i="3"/>
  <c r="AH2198" i="3" s="1"/>
  <c r="AI2198" i="3"/>
  <c r="AJ2198" i="3" s="1"/>
  <c r="AK2198" i="3"/>
  <c r="AL2198" i="3"/>
  <c r="AM2198" i="3"/>
  <c r="AE2199" i="3"/>
  <c r="AF2199" i="3" s="1"/>
  <c r="AG2199" i="3"/>
  <c r="AH2199" i="3" s="1"/>
  <c r="AI2199" i="3"/>
  <c r="AJ2199" i="3" s="1"/>
  <c r="AK2199" i="3"/>
  <c r="AL2199" i="3"/>
  <c r="AM2199" i="3"/>
  <c r="AE2200" i="3"/>
  <c r="AF2200" i="3" s="1"/>
  <c r="AG2200" i="3"/>
  <c r="AH2200" i="3" s="1"/>
  <c r="AI2200" i="3"/>
  <c r="AJ2200" i="3" s="1"/>
  <c r="AK2200" i="3"/>
  <c r="AL2200" i="3"/>
  <c r="AM2200" i="3"/>
  <c r="AE2201" i="3"/>
  <c r="AF2201" i="3" s="1"/>
  <c r="AG2201" i="3"/>
  <c r="AH2201" i="3" s="1"/>
  <c r="AI2201" i="3"/>
  <c r="AJ2201" i="3" s="1"/>
  <c r="AK2201" i="3"/>
  <c r="AL2201" i="3"/>
  <c r="AM2201" i="3"/>
  <c r="AE2202" i="3"/>
  <c r="AF2202" i="3" s="1"/>
  <c r="AG2202" i="3"/>
  <c r="AH2202" i="3" s="1"/>
  <c r="AI2202" i="3"/>
  <c r="AJ2202" i="3" s="1"/>
  <c r="AK2202" i="3"/>
  <c r="AL2202" i="3"/>
  <c r="AM2202" i="3"/>
  <c r="AE2203" i="3"/>
  <c r="AF2203" i="3" s="1"/>
  <c r="AG2203" i="3"/>
  <c r="AH2203" i="3" s="1"/>
  <c r="AI2203" i="3"/>
  <c r="AJ2203" i="3" s="1"/>
  <c r="AK2203" i="3"/>
  <c r="AL2203" i="3"/>
  <c r="AM2203" i="3"/>
  <c r="AE2204" i="3"/>
  <c r="AF2204" i="3" s="1"/>
  <c r="AG2204" i="3"/>
  <c r="AH2204" i="3" s="1"/>
  <c r="AI2204" i="3"/>
  <c r="AJ2204" i="3" s="1"/>
  <c r="AK2204" i="3"/>
  <c r="AL2204" i="3"/>
  <c r="AM2204" i="3"/>
  <c r="AE2205" i="3"/>
  <c r="AF2205" i="3" s="1"/>
  <c r="AG2205" i="3"/>
  <c r="AH2205" i="3" s="1"/>
  <c r="AI2205" i="3"/>
  <c r="AJ2205" i="3" s="1"/>
  <c r="AK2205" i="3"/>
  <c r="AL2205" i="3"/>
  <c r="AM2205" i="3"/>
  <c r="AE2206" i="3"/>
  <c r="AF2206" i="3" s="1"/>
  <c r="AG2206" i="3"/>
  <c r="AH2206" i="3" s="1"/>
  <c r="AI2206" i="3"/>
  <c r="AJ2206" i="3" s="1"/>
  <c r="AK2206" i="3"/>
  <c r="AL2206" i="3"/>
  <c r="AM2206" i="3"/>
  <c r="AE2207" i="3"/>
  <c r="AF2207" i="3" s="1"/>
  <c r="AG2207" i="3"/>
  <c r="AH2207" i="3" s="1"/>
  <c r="AI2207" i="3"/>
  <c r="AJ2207" i="3" s="1"/>
  <c r="AK2207" i="3"/>
  <c r="AL2207" i="3"/>
  <c r="AM2207" i="3"/>
  <c r="AE2208" i="3"/>
  <c r="AF2208" i="3" s="1"/>
  <c r="AG2208" i="3"/>
  <c r="AH2208" i="3" s="1"/>
  <c r="AI2208" i="3"/>
  <c r="AJ2208" i="3" s="1"/>
  <c r="AK2208" i="3"/>
  <c r="AL2208" i="3"/>
  <c r="AM2208" i="3"/>
  <c r="AE2209" i="3"/>
  <c r="AF2209" i="3" s="1"/>
  <c r="AG2209" i="3"/>
  <c r="AH2209" i="3" s="1"/>
  <c r="AI2209" i="3"/>
  <c r="AJ2209" i="3" s="1"/>
  <c r="AK2209" i="3"/>
  <c r="AL2209" i="3"/>
  <c r="AM2209" i="3"/>
  <c r="AE2210" i="3"/>
  <c r="AF2210" i="3" s="1"/>
  <c r="AG2210" i="3"/>
  <c r="AH2210" i="3" s="1"/>
  <c r="AI2210" i="3"/>
  <c r="AJ2210" i="3" s="1"/>
  <c r="AK2210" i="3"/>
  <c r="AL2210" i="3"/>
  <c r="AM2210" i="3"/>
  <c r="AE2211" i="3"/>
  <c r="AF2211" i="3" s="1"/>
  <c r="AG2211" i="3"/>
  <c r="AH2211" i="3" s="1"/>
  <c r="AI2211" i="3"/>
  <c r="AJ2211" i="3" s="1"/>
  <c r="AK2211" i="3"/>
  <c r="AL2211" i="3"/>
  <c r="AM2211" i="3"/>
  <c r="AE2212" i="3"/>
  <c r="AF2212" i="3" s="1"/>
  <c r="AG2212" i="3"/>
  <c r="AH2212" i="3" s="1"/>
  <c r="AI2212" i="3"/>
  <c r="AJ2212" i="3" s="1"/>
  <c r="AK2212" i="3"/>
  <c r="AL2212" i="3"/>
  <c r="AM2212" i="3"/>
  <c r="AE2213" i="3"/>
  <c r="AF2213" i="3" s="1"/>
  <c r="AG2213" i="3"/>
  <c r="AH2213" i="3" s="1"/>
  <c r="AI2213" i="3"/>
  <c r="AJ2213" i="3" s="1"/>
  <c r="AK2213" i="3"/>
  <c r="AL2213" i="3"/>
  <c r="AM2213" i="3"/>
  <c r="AE2214" i="3"/>
  <c r="AF2214" i="3" s="1"/>
  <c r="AG2214" i="3"/>
  <c r="AH2214" i="3" s="1"/>
  <c r="AI2214" i="3"/>
  <c r="AJ2214" i="3" s="1"/>
  <c r="AK2214" i="3"/>
  <c r="AL2214" i="3"/>
  <c r="AM2214" i="3"/>
  <c r="AE2215" i="3"/>
  <c r="AF2215" i="3" s="1"/>
  <c r="AG2215" i="3"/>
  <c r="AH2215" i="3" s="1"/>
  <c r="AI2215" i="3"/>
  <c r="AJ2215" i="3" s="1"/>
  <c r="AK2215" i="3"/>
  <c r="AL2215" i="3"/>
  <c r="AM2215" i="3"/>
  <c r="AE2216" i="3"/>
  <c r="AF2216" i="3" s="1"/>
  <c r="AG2216" i="3"/>
  <c r="AH2216" i="3" s="1"/>
  <c r="AI2216" i="3"/>
  <c r="AJ2216" i="3" s="1"/>
  <c r="AK2216" i="3"/>
  <c r="AL2216" i="3"/>
  <c r="AM2216" i="3"/>
  <c r="AE2217" i="3"/>
  <c r="AF2217" i="3" s="1"/>
  <c r="AG2217" i="3"/>
  <c r="AH2217" i="3" s="1"/>
  <c r="AI2217" i="3"/>
  <c r="AJ2217" i="3" s="1"/>
  <c r="AK2217" i="3"/>
  <c r="AL2217" i="3"/>
  <c r="AM2217" i="3"/>
  <c r="AE2218" i="3"/>
  <c r="AF2218" i="3" s="1"/>
  <c r="AG2218" i="3"/>
  <c r="AH2218" i="3" s="1"/>
  <c r="AI2218" i="3"/>
  <c r="AJ2218" i="3" s="1"/>
  <c r="AK2218" i="3"/>
  <c r="AL2218" i="3"/>
  <c r="AM2218" i="3"/>
  <c r="AE2219" i="3"/>
  <c r="AF2219" i="3" s="1"/>
  <c r="AG2219" i="3"/>
  <c r="AH2219" i="3" s="1"/>
  <c r="AI2219" i="3"/>
  <c r="AJ2219" i="3" s="1"/>
  <c r="AK2219" i="3"/>
  <c r="AL2219" i="3"/>
  <c r="AM2219" i="3"/>
  <c r="AE2220" i="3"/>
  <c r="AF2220" i="3" s="1"/>
  <c r="AG2220" i="3"/>
  <c r="AH2220" i="3" s="1"/>
  <c r="AI2220" i="3"/>
  <c r="AJ2220" i="3" s="1"/>
  <c r="AK2220" i="3"/>
  <c r="AL2220" i="3"/>
  <c r="AM2220" i="3"/>
  <c r="AE2221" i="3"/>
  <c r="AF2221" i="3" s="1"/>
  <c r="AG2221" i="3"/>
  <c r="AH2221" i="3" s="1"/>
  <c r="AI2221" i="3"/>
  <c r="AJ2221" i="3" s="1"/>
  <c r="AK2221" i="3"/>
  <c r="AL2221" i="3"/>
  <c r="AM2221" i="3"/>
  <c r="AE2222" i="3"/>
  <c r="AF2222" i="3" s="1"/>
  <c r="AG2222" i="3"/>
  <c r="AH2222" i="3" s="1"/>
  <c r="AI2222" i="3"/>
  <c r="AJ2222" i="3" s="1"/>
  <c r="AK2222" i="3"/>
  <c r="AL2222" i="3"/>
  <c r="AM2222" i="3"/>
  <c r="AE2223" i="3"/>
  <c r="AF2223" i="3" s="1"/>
  <c r="AG2223" i="3"/>
  <c r="AH2223" i="3" s="1"/>
  <c r="AI2223" i="3"/>
  <c r="AJ2223" i="3" s="1"/>
  <c r="AK2223" i="3"/>
  <c r="AL2223" i="3"/>
  <c r="AM2223" i="3"/>
  <c r="AE2224" i="3"/>
  <c r="AF2224" i="3" s="1"/>
  <c r="AG2224" i="3"/>
  <c r="AH2224" i="3" s="1"/>
  <c r="AI2224" i="3"/>
  <c r="AJ2224" i="3" s="1"/>
  <c r="AK2224" i="3"/>
  <c r="AL2224" i="3"/>
  <c r="AM2224" i="3"/>
  <c r="AE2225" i="3"/>
  <c r="AF2225" i="3" s="1"/>
  <c r="AG2225" i="3"/>
  <c r="AH2225" i="3" s="1"/>
  <c r="AI2225" i="3"/>
  <c r="AJ2225" i="3" s="1"/>
  <c r="AK2225" i="3"/>
  <c r="AL2225" i="3"/>
  <c r="AM2225" i="3"/>
  <c r="AE2226" i="3"/>
  <c r="AF2226" i="3" s="1"/>
  <c r="AG2226" i="3"/>
  <c r="AH2226" i="3" s="1"/>
  <c r="AI2226" i="3"/>
  <c r="AJ2226" i="3" s="1"/>
  <c r="AK2226" i="3"/>
  <c r="AL2226" i="3"/>
  <c r="AM2226" i="3"/>
  <c r="AE2227" i="3"/>
  <c r="AF2227" i="3" s="1"/>
  <c r="AG2227" i="3"/>
  <c r="AH2227" i="3" s="1"/>
  <c r="AI2227" i="3"/>
  <c r="AJ2227" i="3" s="1"/>
  <c r="AK2227" i="3"/>
  <c r="AL2227" i="3"/>
  <c r="AM2227" i="3"/>
  <c r="AE2228" i="3"/>
  <c r="AF2228" i="3" s="1"/>
  <c r="AG2228" i="3"/>
  <c r="AH2228" i="3" s="1"/>
  <c r="AI2228" i="3"/>
  <c r="AJ2228" i="3" s="1"/>
  <c r="AK2228" i="3"/>
  <c r="AL2228" i="3"/>
  <c r="AM2228" i="3"/>
  <c r="AE2229" i="3"/>
  <c r="AF2229" i="3" s="1"/>
  <c r="AG2229" i="3"/>
  <c r="AH2229" i="3" s="1"/>
  <c r="AI2229" i="3"/>
  <c r="AJ2229" i="3" s="1"/>
  <c r="AK2229" i="3"/>
  <c r="AL2229" i="3"/>
  <c r="AM2229" i="3"/>
  <c r="AE2230" i="3"/>
  <c r="AF2230" i="3" s="1"/>
  <c r="AG2230" i="3"/>
  <c r="AH2230" i="3" s="1"/>
  <c r="AI2230" i="3"/>
  <c r="AJ2230" i="3" s="1"/>
  <c r="AK2230" i="3"/>
  <c r="AL2230" i="3"/>
  <c r="AM2230" i="3"/>
  <c r="AE2231" i="3"/>
  <c r="AF2231" i="3" s="1"/>
  <c r="AG2231" i="3"/>
  <c r="AH2231" i="3" s="1"/>
  <c r="AI2231" i="3"/>
  <c r="AJ2231" i="3" s="1"/>
  <c r="AK2231" i="3"/>
  <c r="AL2231" i="3"/>
  <c r="AM2231" i="3"/>
  <c r="AE2232" i="3"/>
  <c r="AF2232" i="3" s="1"/>
  <c r="AG2232" i="3"/>
  <c r="AH2232" i="3" s="1"/>
  <c r="AI2232" i="3"/>
  <c r="AJ2232" i="3" s="1"/>
  <c r="AK2232" i="3"/>
  <c r="AL2232" i="3"/>
  <c r="AM2232" i="3"/>
  <c r="AE2233" i="3"/>
  <c r="AF2233" i="3" s="1"/>
  <c r="AG2233" i="3"/>
  <c r="AH2233" i="3" s="1"/>
  <c r="AI2233" i="3"/>
  <c r="AJ2233" i="3" s="1"/>
  <c r="AK2233" i="3"/>
  <c r="AL2233" i="3"/>
  <c r="AM2233" i="3"/>
  <c r="AE2234" i="3"/>
  <c r="AF2234" i="3" s="1"/>
  <c r="AG2234" i="3"/>
  <c r="AH2234" i="3" s="1"/>
  <c r="AI2234" i="3"/>
  <c r="AJ2234" i="3" s="1"/>
  <c r="AK2234" i="3"/>
  <c r="AL2234" i="3"/>
  <c r="AM2234" i="3"/>
  <c r="AE2235" i="3"/>
  <c r="AF2235" i="3" s="1"/>
  <c r="AG2235" i="3"/>
  <c r="AH2235" i="3" s="1"/>
  <c r="AI2235" i="3"/>
  <c r="AJ2235" i="3" s="1"/>
  <c r="AK2235" i="3"/>
  <c r="AL2235" i="3"/>
  <c r="AM2235" i="3"/>
  <c r="AE2236" i="3"/>
  <c r="AF2236" i="3" s="1"/>
  <c r="AG2236" i="3"/>
  <c r="AH2236" i="3" s="1"/>
  <c r="AI2236" i="3"/>
  <c r="AJ2236" i="3" s="1"/>
  <c r="AK2236" i="3"/>
  <c r="AL2236" i="3"/>
  <c r="AM2236" i="3"/>
  <c r="AE2237" i="3"/>
  <c r="AF2237" i="3" s="1"/>
  <c r="AG2237" i="3"/>
  <c r="AH2237" i="3" s="1"/>
  <c r="AI2237" i="3"/>
  <c r="AJ2237" i="3" s="1"/>
  <c r="AK2237" i="3"/>
  <c r="AL2237" i="3"/>
  <c r="AM2237" i="3"/>
  <c r="AE2238" i="3"/>
  <c r="AF2238" i="3" s="1"/>
  <c r="AG2238" i="3"/>
  <c r="AH2238" i="3" s="1"/>
  <c r="AI2238" i="3"/>
  <c r="AJ2238" i="3" s="1"/>
  <c r="AK2238" i="3"/>
  <c r="AL2238" i="3"/>
  <c r="AM2238" i="3"/>
  <c r="AE2239" i="3"/>
  <c r="AF2239" i="3" s="1"/>
  <c r="AG2239" i="3"/>
  <c r="AH2239" i="3" s="1"/>
  <c r="AI2239" i="3"/>
  <c r="AJ2239" i="3" s="1"/>
  <c r="AK2239" i="3"/>
  <c r="AL2239" i="3"/>
  <c r="AM2239" i="3"/>
  <c r="AE2240" i="3"/>
  <c r="AF2240" i="3" s="1"/>
  <c r="AG2240" i="3"/>
  <c r="AH2240" i="3" s="1"/>
  <c r="AI2240" i="3"/>
  <c r="AJ2240" i="3" s="1"/>
  <c r="AK2240" i="3"/>
  <c r="AL2240" i="3"/>
  <c r="AM2240" i="3"/>
  <c r="AE2241" i="3"/>
  <c r="AF2241" i="3" s="1"/>
  <c r="AG2241" i="3"/>
  <c r="AH2241" i="3" s="1"/>
  <c r="AI2241" i="3"/>
  <c r="AJ2241" i="3" s="1"/>
  <c r="AK2241" i="3"/>
  <c r="AL2241" i="3"/>
  <c r="AM2241" i="3"/>
  <c r="AE2242" i="3"/>
  <c r="AF2242" i="3" s="1"/>
  <c r="AG2242" i="3"/>
  <c r="AH2242" i="3" s="1"/>
  <c r="AI2242" i="3"/>
  <c r="AJ2242" i="3" s="1"/>
  <c r="AK2242" i="3"/>
  <c r="AL2242" i="3"/>
  <c r="AM2242" i="3"/>
  <c r="AE2243" i="3"/>
  <c r="AF2243" i="3" s="1"/>
  <c r="AG2243" i="3"/>
  <c r="AH2243" i="3" s="1"/>
  <c r="AI2243" i="3"/>
  <c r="AJ2243" i="3" s="1"/>
  <c r="AK2243" i="3"/>
  <c r="AL2243" i="3"/>
  <c r="AM2243" i="3"/>
  <c r="AE2244" i="3"/>
  <c r="AF2244" i="3" s="1"/>
  <c r="AG2244" i="3"/>
  <c r="AH2244" i="3" s="1"/>
  <c r="AI2244" i="3"/>
  <c r="AJ2244" i="3" s="1"/>
  <c r="AK2244" i="3"/>
  <c r="AL2244" i="3"/>
  <c r="AM2244" i="3"/>
  <c r="AE2245" i="3"/>
  <c r="AF2245" i="3" s="1"/>
  <c r="AG2245" i="3"/>
  <c r="AH2245" i="3" s="1"/>
  <c r="AI2245" i="3"/>
  <c r="AJ2245" i="3" s="1"/>
  <c r="AK2245" i="3"/>
  <c r="AL2245" i="3"/>
  <c r="AM2245" i="3"/>
  <c r="AE2246" i="3"/>
  <c r="AF2246" i="3" s="1"/>
  <c r="AG2246" i="3"/>
  <c r="AH2246" i="3" s="1"/>
  <c r="AI2246" i="3"/>
  <c r="AJ2246" i="3" s="1"/>
  <c r="AK2246" i="3"/>
  <c r="AL2246" i="3"/>
  <c r="AM2246" i="3"/>
  <c r="AE2247" i="3"/>
  <c r="AF2247" i="3" s="1"/>
  <c r="AG2247" i="3"/>
  <c r="AH2247" i="3" s="1"/>
  <c r="AI2247" i="3"/>
  <c r="AJ2247" i="3" s="1"/>
  <c r="AK2247" i="3"/>
  <c r="AL2247" i="3"/>
  <c r="AM2247" i="3"/>
  <c r="AE2248" i="3"/>
  <c r="AF2248" i="3" s="1"/>
  <c r="AG2248" i="3"/>
  <c r="AH2248" i="3" s="1"/>
  <c r="AI2248" i="3"/>
  <c r="AJ2248" i="3" s="1"/>
  <c r="AK2248" i="3"/>
  <c r="AL2248" i="3"/>
  <c r="AM2248" i="3"/>
  <c r="AE2249" i="3"/>
  <c r="AF2249" i="3" s="1"/>
  <c r="AG2249" i="3"/>
  <c r="AH2249" i="3" s="1"/>
  <c r="AI2249" i="3"/>
  <c r="AJ2249" i="3" s="1"/>
  <c r="AK2249" i="3"/>
  <c r="AL2249" i="3"/>
  <c r="AM2249" i="3"/>
  <c r="AE2250" i="3"/>
  <c r="AF2250" i="3" s="1"/>
  <c r="AG2250" i="3"/>
  <c r="AH2250" i="3" s="1"/>
  <c r="AI2250" i="3"/>
  <c r="AJ2250" i="3" s="1"/>
  <c r="AK2250" i="3"/>
  <c r="AL2250" i="3"/>
  <c r="AM2250" i="3"/>
  <c r="AE2251" i="3"/>
  <c r="AF2251" i="3" s="1"/>
  <c r="AG2251" i="3"/>
  <c r="AH2251" i="3" s="1"/>
  <c r="AI2251" i="3"/>
  <c r="AJ2251" i="3" s="1"/>
  <c r="AK2251" i="3"/>
  <c r="AL2251" i="3"/>
  <c r="AM2251" i="3"/>
  <c r="AE2252" i="3"/>
  <c r="AF2252" i="3" s="1"/>
  <c r="AG2252" i="3"/>
  <c r="AH2252" i="3" s="1"/>
  <c r="AI2252" i="3"/>
  <c r="AJ2252" i="3" s="1"/>
  <c r="AK2252" i="3"/>
  <c r="AL2252" i="3"/>
  <c r="AM2252" i="3"/>
  <c r="AE2253" i="3"/>
  <c r="AF2253" i="3" s="1"/>
  <c r="AG2253" i="3"/>
  <c r="AH2253" i="3" s="1"/>
  <c r="AI2253" i="3"/>
  <c r="AJ2253" i="3" s="1"/>
  <c r="AK2253" i="3"/>
  <c r="AL2253" i="3"/>
  <c r="AM2253" i="3"/>
  <c r="AE2254" i="3"/>
  <c r="AF2254" i="3" s="1"/>
  <c r="AG2254" i="3"/>
  <c r="AH2254" i="3" s="1"/>
  <c r="AI2254" i="3"/>
  <c r="AJ2254" i="3" s="1"/>
  <c r="AK2254" i="3"/>
  <c r="AL2254" i="3"/>
  <c r="AM2254" i="3"/>
  <c r="AE2255" i="3"/>
  <c r="AF2255" i="3" s="1"/>
  <c r="AG2255" i="3"/>
  <c r="AH2255" i="3" s="1"/>
  <c r="AI2255" i="3"/>
  <c r="AJ2255" i="3" s="1"/>
  <c r="AK2255" i="3"/>
  <c r="AL2255" i="3"/>
  <c r="AM2255" i="3"/>
  <c r="AE2256" i="3"/>
  <c r="AF2256" i="3" s="1"/>
  <c r="AG2256" i="3"/>
  <c r="AH2256" i="3" s="1"/>
  <c r="AI2256" i="3"/>
  <c r="AJ2256" i="3" s="1"/>
  <c r="AK2256" i="3"/>
  <c r="AL2256" i="3"/>
  <c r="AM2256" i="3"/>
  <c r="AE2257" i="3"/>
  <c r="AF2257" i="3" s="1"/>
  <c r="AG2257" i="3"/>
  <c r="AH2257" i="3" s="1"/>
  <c r="AI2257" i="3"/>
  <c r="AJ2257" i="3" s="1"/>
  <c r="AK2257" i="3"/>
  <c r="AL2257" i="3"/>
  <c r="AM2257" i="3"/>
  <c r="AE2258" i="3"/>
  <c r="AF2258" i="3" s="1"/>
  <c r="AG2258" i="3"/>
  <c r="AH2258" i="3" s="1"/>
  <c r="AI2258" i="3"/>
  <c r="AJ2258" i="3" s="1"/>
  <c r="AK2258" i="3"/>
  <c r="AL2258" i="3"/>
  <c r="AM2258" i="3"/>
  <c r="AE2259" i="3"/>
  <c r="AF2259" i="3" s="1"/>
  <c r="AG2259" i="3"/>
  <c r="AH2259" i="3" s="1"/>
  <c r="AI2259" i="3"/>
  <c r="AJ2259" i="3" s="1"/>
  <c r="AK2259" i="3"/>
  <c r="AL2259" i="3"/>
  <c r="AM2259" i="3"/>
  <c r="AE2260" i="3"/>
  <c r="AF2260" i="3" s="1"/>
  <c r="AG2260" i="3"/>
  <c r="AH2260" i="3" s="1"/>
  <c r="AI2260" i="3"/>
  <c r="AJ2260" i="3" s="1"/>
  <c r="AK2260" i="3"/>
  <c r="AL2260" i="3"/>
  <c r="AM2260" i="3"/>
  <c r="AE2261" i="3"/>
  <c r="AF2261" i="3" s="1"/>
  <c r="AG2261" i="3"/>
  <c r="AH2261" i="3" s="1"/>
  <c r="AI2261" i="3"/>
  <c r="AJ2261" i="3" s="1"/>
  <c r="AK2261" i="3"/>
  <c r="AL2261" i="3"/>
  <c r="AM2261" i="3"/>
  <c r="AE2262" i="3"/>
  <c r="AF2262" i="3" s="1"/>
  <c r="AG2262" i="3"/>
  <c r="AH2262" i="3" s="1"/>
  <c r="AI2262" i="3"/>
  <c r="AJ2262" i="3" s="1"/>
  <c r="AK2262" i="3"/>
  <c r="AL2262" i="3"/>
  <c r="AM2262" i="3"/>
  <c r="AE2263" i="3"/>
  <c r="AF2263" i="3" s="1"/>
  <c r="AG2263" i="3"/>
  <c r="AH2263" i="3" s="1"/>
  <c r="AI2263" i="3"/>
  <c r="AJ2263" i="3" s="1"/>
  <c r="AK2263" i="3"/>
  <c r="AL2263" i="3"/>
  <c r="AM2263" i="3"/>
  <c r="AE2264" i="3"/>
  <c r="AF2264" i="3" s="1"/>
  <c r="AG2264" i="3"/>
  <c r="AH2264" i="3" s="1"/>
  <c r="AI2264" i="3"/>
  <c r="AJ2264" i="3" s="1"/>
  <c r="AK2264" i="3"/>
  <c r="AL2264" i="3"/>
  <c r="AM2264" i="3"/>
  <c r="AE2265" i="3"/>
  <c r="AF2265" i="3" s="1"/>
  <c r="AG2265" i="3"/>
  <c r="AH2265" i="3" s="1"/>
  <c r="AI2265" i="3"/>
  <c r="AJ2265" i="3" s="1"/>
  <c r="AK2265" i="3"/>
  <c r="AL2265" i="3"/>
  <c r="AM2265" i="3"/>
  <c r="AE2266" i="3"/>
  <c r="AF2266" i="3" s="1"/>
  <c r="AG2266" i="3"/>
  <c r="AH2266" i="3" s="1"/>
  <c r="AI2266" i="3"/>
  <c r="AJ2266" i="3" s="1"/>
  <c r="AK2266" i="3"/>
  <c r="AL2266" i="3"/>
  <c r="AM2266" i="3"/>
  <c r="AE2267" i="3"/>
  <c r="AF2267" i="3" s="1"/>
  <c r="AG2267" i="3"/>
  <c r="AH2267" i="3" s="1"/>
  <c r="AI2267" i="3"/>
  <c r="AJ2267" i="3" s="1"/>
  <c r="AK2267" i="3"/>
  <c r="AL2267" i="3"/>
  <c r="AM2267" i="3"/>
  <c r="AE2268" i="3"/>
  <c r="AF2268" i="3" s="1"/>
  <c r="AG2268" i="3"/>
  <c r="AH2268" i="3" s="1"/>
  <c r="AI2268" i="3"/>
  <c r="AJ2268" i="3" s="1"/>
  <c r="AK2268" i="3"/>
  <c r="AL2268" i="3"/>
  <c r="AM2268" i="3"/>
  <c r="AE2269" i="3"/>
  <c r="AF2269" i="3" s="1"/>
  <c r="AG2269" i="3"/>
  <c r="AH2269" i="3" s="1"/>
  <c r="AI2269" i="3"/>
  <c r="AJ2269" i="3" s="1"/>
  <c r="AK2269" i="3"/>
  <c r="AL2269" i="3"/>
  <c r="AM2269" i="3"/>
  <c r="AE2270" i="3"/>
  <c r="AF2270" i="3" s="1"/>
  <c r="AG2270" i="3"/>
  <c r="AH2270" i="3" s="1"/>
  <c r="AI2270" i="3"/>
  <c r="AJ2270" i="3" s="1"/>
  <c r="AK2270" i="3"/>
  <c r="AL2270" i="3"/>
  <c r="AM2270" i="3"/>
  <c r="AE2271" i="3"/>
  <c r="AF2271" i="3" s="1"/>
  <c r="AG2271" i="3"/>
  <c r="AH2271" i="3" s="1"/>
  <c r="AI2271" i="3"/>
  <c r="AJ2271" i="3" s="1"/>
  <c r="AK2271" i="3"/>
  <c r="AL2271" i="3"/>
  <c r="AM2271" i="3"/>
  <c r="AE2272" i="3"/>
  <c r="AF2272" i="3" s="1"/>
  <c r="AG2272" i="3"/>
  <c r="AH2272" i="3" s="1"/>
  <c r="AI2272" i="3"/>
  <c r="AJ2272" i="3" s="1"/>
  <c r="AK2272" i="3"/>
  <c r="AL2272" i="3"/>
  <c r="AM2272" i="3"/>
  <c r="AE2273" i="3"/>
  <c r="AF2273" i="3" s="1"/>
  <c r="AG2273" i="3"/>
  <c r="AH2273" i="3" s="1"/>
  <c r="AI2273" i="3"/>
  <c r="AJ2273" i="3" s="1"/>
  <c r="AK2273" i="3"/>
  <c r="AL2273" i="3"/>
  <c r="AM2273" i="3"/>
  <c r="AE2274" i="3"/>
  <c r="AF2274" i="3" s="1"/>
  <c r="AG2274" i="3"/>
  <c r="AH2274" i="3" s="1"/>
  <c r="AI2274" i="3"/>
  <c r="AJ2274" i="3" s="1"/>
  <c r="AK2274" i="3"/>
  <c r="AL2274" i="3"/>
  <c r="AM2274" i="3"/>
  <c r="AE2275" i="3"/>
  <c r="AF2275" i="3" s="1"/>
  <c r="AG2275" i="3"/>
  <c r="AH2275" i="3" s="1"/>
  <c r="AI2275" i="3"/>
  <c r="AJ2275" i="3" s="1"/>
  <c r="AK2275" i="3"/>
  <c r="AL2275" i="3"/>
  <c r="AM2275" i="3"/>
  <c r="AE2276" i="3"/>
  <c r="AF2276" i="3" s="1"/>
  <c r="AG2276" i="3"/>
  <c r="AH2276" i="3" s="1"/>
  <c r="AI2276" i="3"/>
  <c r="AJ2276" i="3" s="1"/>
  <c r="AK2276" i="3"/>
  <c r="AL2276" i="3"/>
  <c r="AM2276" i="3"/>
  <c r="AE2277" i="3"/>
  <c r="AF2277" i="3" s="1"/>
  <c r="AG2277" i="3"/>
  <c r="AH2277" i="3" s="1"/>
  <c r="AI2277" i="3"/>
  <c r="AJ2277" i="3" s="1"/>
  <c r="AK2277" i="3"/>
  <c r="AL2277" i="3"/>
  <c r="AM2277" i="3"/>
  <c r="AE2278" i="3"/>
  <c r="AF2278" i="3" s="1"/>
  <c r="AG2278" i="3"/>
  <c r="AH2278" i="3" s="1"/>
  <c r="AI2278" i="3"/>
  <c r="AJ2278" i="3" s="1"/>
  <c r="AK2278" i="3"/>
  <c r="AL2278" i="3"/>
  <c r="AM2278" i="3"/>
  <c r="AE2279" i="3"/>
  <c r="AF2279" i="3" s="1"/>
  <c r="AG2279" i="3"/>
  <c r="AH2279" i="3" s="1"/>
  <c r="AI2279" i="3"/>
  <c r="AJ2279" i="3" s="1"/>
  <c r="AK2279" i="3"/>
  <c r="AL2279" i="3"/>
  <c r="AM2279" i="3"/>
  <c r="AE2280" i="3"/>
  <c r="AF2280" i="3" s="1"/>
  <c r="AG2280" i="3"/>
  <c r="AH2280" i="3" s="1"/>
  <c r="AI2280" i="3"/>
  <c r="AJ2280" i="3" s="1"/>
  <c r="AK2280" i="3"/>
  <c r="AL2280" i="3"/>
  <c r="AM2280" i="3"/>
  <c r="AE2281" i="3"/>
  <c r="AF2281" i="3" s="1"/>
  <c r="AG2281" i="3"/>
  <c r="AH2281" i="3" s="1"/>
  <c r="AI2281" i="3"/>
  <c r="AJ2281" i="3" s="1"/>
  <c r="AK2281" i="3"/>
  <c r="AL2281" i="3"/>
  <c r="AM2281" i="3"/>
  <c r="AE2282" i="3"/>
  <c r="AF2282" i="3" s="1"/>
  <c r="AG2282" i="3"/>
  <c r="AH2282" i="3" s="1"/>
  <c r="AI2282" i="3"/>
  <c r="AJ2282" i="3" s="1"/>
  <c r="AK2282" i="3"/>
  <c r="AL2282" i="3"/>
  <c r="AM2282" i="3"/>
  <c r="AE2283" i="3"/>
  <c r="AF2283" i="3" s="1"/>
  <c r="AG2283" i="3"/>
  <c r="AH2283" i="3" s="1"/>
  <c r="AI2283" i="3"/>
  <c r="AJ2283" i="3" s="1"/>
  <c r="AK2283" i="3"/>
  <c r="AL2283" i="3"/>
  <c r="AM2283" i="3"/>
  <c r="AE2284" i="3"/>
  <c r="AF2284" i="3" s="1"/>
  <c r="AG2284" i="3"/>
  <c r="AH2284" i="3" s="1"/>
  <c r="AI2284" i="3"/>
  <c r="AJ2284" i="3" s="1"/>
  <c r="AK2284" i="3"/>
  <c r="AL2284" i="3"/>
  <c r="AM2284" i="3"/>
  <c r="AE2285" i="3"/>
  <c r="AF2285" i="3" s="1"/>
  <c r="AG2285" i="3"/>
  <c r="AH2285" i="3" s="1"/>
  <c r="AI2285" i="3"/>
  <c r="AJ2285" i="3" s="1"/>
  <c r="AK2285" i="3"/>
  <c r="AL2285" i="3"/>
  <c r="AM2285" i="3"/>
  <c r="AE2286" i="3"/>
  <c r="AF2286" i="3" s="1"/>
  <c r="AG2286" i="3"/>
  <c r="AH2286" i="3" s="1"/>
  <c r="AI2286" i="3"/>
  <c r="AJ2286" i="3" s="1"/>
  <c r="AK2286" i="3"/>
  <c r="AL2286" i="3"/>
  <c r="AM2286" i="3"/>
  <c r="AE2287" i="3"/>
  <c r="AF2287" i="3" s="1"/>
  <c r="AG2287" i="3"/>
  <c r="AH2287" i="3" s="1"/>
  <c r="AI2287" i="3"/>
  <c r="AJ2287" i="3" s="1"/>
  <c r="AK2287" i="3"/>
  <c r="AL2287" i="3"/>
  <c r="AM2287" i="3"/>
  <c r="AE2288" i="3"/>
  <c r="AF2288" i="3" s="1"/>
  <c r="AG2288" i="3"/>
  <c r="AH2288" i="3" s="1"/>
  <c r="AI2288" i="3"/>
  <c r="AJ2288" i="3" s="1"/>
  <c r="AK2288" i="3"/>
  <c r="AL2288" i="3"/>
  <c r="AM2288" i="3"/>
  <c r="AE2289" i="3"/>
  <c r="AF2289" i="3" s="1"/>
  <c r="AG2289" i="3"/>
  <c r="AH2289" i="3" s="1"/>
  <c r="AI2289" i="3"/>
  <c r="AJ2289" i="3" s="1"/>
  <c r="AK2289" i="3"/>
  <c r="AL2289" i="3"/>
  <c r="AM2289" i="3"/>
  <c r="AE2290" i="3"/>
  <c r="AF2290" i="3" s="1"/>
  <c r="AG2290" i="3"/>
  <c r="AH2290" i="3" s="1"/>
  <c r="AI2290" i="3"/>
  <c r="AJ2290" i="3" s="1"/>
  <c r="AK2290" i="3"/>
  <c r="AL2290" i="3"/>
  <c r="AM2290" i="3"/>
  <c r="AE2291" i="3"/>
  <c r="AF2291" i="3" s="1"/>
  <c r="AG2291" i="3"/>
  <c r="AH2291" i="3" s="1"/>
  <c r="AI2291" i="3"/>
  <c r="AJ2291" i="3" s="1"/>
  <c r="AK2291" i="3"/>
  <c r="AL2291" i="3"/>
  <c r="AM2291" i="3"/>
  <c r="AE2292" i="3"/>
  <c r="AF2292" i="3" s="1"/>
  <c r="AG2292" i="3"/>
  <c r="AH2292" i="3" s="1"/>
  <c r="AI2292" i="3"/>
  <c r="AJ2292" i="3" s="1"/>
  <c r="AK2292" i="3"/>
  <c r="AL2292" i="3"/>
  <c r="AM2292" i="3"/>
  <c r="AE2293" i="3"/>
  <c r="AF2293" i="3" s="1"/>
  <c r="AG2293" i="3"/>
  <c r="AH2293" i="3" s="1"/>
  <c r="AI2293" i="3"/>
  <c r="AJ2293" i="3" s="1"/>
  <c r="AK2293" i="3"/>
  <c r="AL2293" i="3"/>
  <c r="AM2293" i="3"/>
  <c r="AE2294" i="3"/>
  <c r="AF2294" i="3" s="1"/>
  <c r="AG2294" i="3"/>
  <c r="AH2294" i="3" s="1"/>
  <c r="AI2294" i="3"/>
  <c r="AJ2294" i="3" s="1"/>
  <c r="AK2294" i="3"/>
  <c r="AL2294" i="3"/>
  <c r="AM2294" i="3"/>
  <c r="AE2295" i="3"/>
  <c r="AF2295" i="3" s="1"/>
  <c r="AG2295" i="3"/>
  <c r="AH2295" i="3" s="1"/>
  <c r="AI2295" i="3"/>
  <c r="AJ2295" i="3" s="1"/>
  <c r="AK2295" i="3"/>
  <c r="AL2295" i="3"/>
  <c r="AM2295" i="3"/>
  <c r="AE2296" i="3"/>
  <c r="AF2296" i="3" s="1"/>
  <c r="AG2296" i="3"/>
  <c r="AH2296" i="3" s="1"/>
  <c r="AI2296" i="3"/>
  <c r="AJ2296" i="3" s="1"/>
  <c r="AK2296" i="3"/>
  <c r="AL2296" i="3"/>
  <c r="AM2296" i="3"/>
  <c r="AE2297" i="3"/>
  <c r="AF2297" i="3" s="1"/>
  <c r="AG2297" i="3"/>
  <c r="AH2297" i="3" s="1"/>
  <c r="AI2297" i="3"/>
  <c r="AJ2297" i="3" s="1"/>
  <c r="AK2297" i="3"/>
  <c r="AL2297" i="3"/>
  <c r="AM2297" i="3"/>
  <c r="AE2298" i="3"/>
  <c r="AF2298" i="3" s="1"/>
  <c r="AG2298" i="3"/>
  <c r="AH2298" i="3" s="1"/>
  <c r="AI2298" i="3"/>
  <c r="AJ2298" i="3" s="1"/>
  <c r="AK2298" i="3"/>
  <c r="AL2298" i="3"/>
  <c r="AM2298" i="3"/>
  <c r="AE2299" i="3"/>
  <c r="AF2299" i="3" s="1"/>
  <c r="AG2299" i="3"/>
  <c r="AH2299" i="3" s="1"/>
  <c r="AI2299" i="3"/>
  <c r="AJ2299" i="3" s="1"/>
  <c r="AK2299" i="3"/>
  <c r="AL2299" i="3"/>
  <c r="AM2299" i="3"/>
  <c r="AE2300" i="3"/>
  <c r="AF2300" i="3" s="1"/>
  <c r="AG2300" i="3"/>
  <c r="AH2300" i="3" s="1"/>
  <c r="AI2300" i="3"/>
  <c r="AJ2300" i="3" s="1"/>
  <c r="AK2300" i="3"/>
  <c r="AL2300" i="3"/>
  <c r="AM2300" i="3"/>
  <c r="AE2301" i="3"/>
  <c r="AF2301" i="3" s="1"/>
  <c r="AG2301" i="3"/>
  <c r="AH2301" i="3" s="1"/>
  <c r="AI2301" i="3"/>
  <c r="AJ2301" i="3" s="1"/>
  <c r="AK2301" i="3"/>
  <c r="AL2301" i="3"/>
  <c r="AM2301" i="3"/>
  <c r="AE2302" i="3"/>
  <c r="AF2302" i="3" s="1"/>
  <c r="AG2302" i="3"/>
  <c r="AH2302" i="3" s="1"/>
  <c r="AI2302" i="3"/>
  <c r="AJ2302" i="3" s="1"/>
  <c r="AK2302" i="3"/>
  <c r="AL2302" i="3"/>
  <c r="AM2302" i="3"/>
  <c r="AE2303" i="3"/>
  <c r="AF2303" i="3" s="1"/>
  <c r="AG2303" i="3"/>
  <c r="AH2303" i="3" s="1"/>
  <c r="AI2303" i="3"/>
  <c r="AJ2303" i="3" s="1"/>
  <c r="AK2303" i="3"/>
  <c r="AL2303" i="3"/>
  <c r="AM2303" i="3"/>
  <c r="AE2304" i="3"/>
  <c r="AF2304" i="3" s="1"/>
  <c r="AG2304" i="3"/>
  <c r="AH2304" i="3" s="1"/>
  <c r="AI2304" i="3"/>
  <c r="AJ2304" i="3" s="1"/>
  <c r="AK2304" i="3"/>
  <c r="AL2304" i="3"/>
  <c r="AM2304" i="3"/>
  <c r="AE2305" i="3"/>
  <c r="AF2305" i="3" s="1"/>
  <c r="AG2305" i="3"/>
  <c r="AH2305" i="3" s="1"/>
  <c r="AI2305" i="3"/>
  <c r="AJ2305" i="3" s="1"/>
  <c r="AK2305" i="3"/>
  <c r="AL2305" i="3"/>
  <c r="AM2305" i="3"/>
  <c r="AE2306" i="3"/>
  <c r="AF2306" i="3" s="1"/>
  <c r="AG2306" i="3"/>
  <c r="AH2306" i="3" s="1"/>
  <c r="AI2306" i="3"/>
  <c r="AJ2306" i="3" s="1"/>
  <c r="AK2306" i="3"/>
  <c r="AL2306" i="3"/>
  <c r="AM2306" i="3"/>
  <c r="AE2307" i="3"/>
  <c r="AF2307" i="3" s="1"/>
  <c r="AG2307" i="3"/>
  <c r="AH2307" i="3" s="1"/>
  <c r="AI2307" i="3"/>
  <c r="AJ2307" i="3" s="1"/>
  <c r="AK2307" i="3"/>
  <c r="AL2307" i="3"/>
  <c r="AM2307" i="3"/>
  <c r="AE2308" i="3"/>
  <c r="AF2308" i="3" s="1"/>
  <c r="AG2308" i="3"/>
  <c r="AH2308" i="3" s="1"/>
  <c r="AI2308" i="3"/>
  <c r="AJ2308" i="3" s="1"/>
  <c r="AK2308" i="3"/>
  <c r="AL2308" i="3"/>
  <c r="AM2308" i="3"/>
  <c r="AE2309" i="3"/>
  <c r="AF2309" i="3" s="1"/>
  <c r="AG2309" i="3"/>
  <c r="AH2309" i="3" s="1"/>
  <c r="AI2309" i="3"/>
  <c r="AJ2309" i="3" s="1"/>
  <c r="AK2309" i="3"/>
  <c r="AL2309" i="3"/>
  <c r="AM2309" i="3"/>
  <c r="AE2310" i="3"/>
  <c r="AF2310" i="3" s="1"/>
  <c r="AG2310" i="3"/>
  <c r="AH2310" i="3" s="1"/>
  <c r="AI2310" i="3"/>
  <c r="AJ2310" i="3" s="1"/>
  <c r="AK2310" i="3"/>
  <c r="AL2310" i="3"/>
  <c r="AM2310" i="3"/>
  <c r="AE2311" i="3"/>
  <c r="AF2311" i="3" s="1"/>
  <c r="AG2311" i="3"/>
  <c r="AH2311" i="3" s="1"/>
  <c r="AI2311" i="3"/>
  <c r="AJ2311" i="3" s="1"/>
  <c r="AK2311" i="3"/>
  <c r="AL2311" i="3"/>
  <c r="AM2311" i="3"/>
  <c r="AE2312" i="3"/>
  <c r="AF2312" i="3" s="1"/>
  <c r="AG2312" i="3"/>
  <c r="AH2312" i="3" s="1"/>
  <c r="AI2312" i="3"/>
  <c r="AJ2312" i="3" s="1"/>
  <c r="AK2312" i="3"/>
  <c r="AL2312" i="3"/>
  <c r="AM2312" i="3"/>
  <c r="AE2313" i="3"/>
  <c r="AF2313" i="3" s="1"/>
  <c r="AG2313" i="3"/>
  <c r="AH2313" i="3" s="1"/>
  <c r="AI2313" i="3"/>
  <c r="AJ2313" i="3" s="1"/>
  <c r="AK2313" i="3"/>
  <c r="AL2313" i="3"/>
  <c r="AM2313" i="3"/>
  <c r="AE2314" i="3"/>
  <c r="AF2314" i="3" s="1"/>
  <c r="AG2314" i="3"/>
  <c r="AH2314" i="3" s="1"/>
  <c r="AI2314" i="3"/>
  <c r="AJ2314" i="3" s="1"/>
  <c r="AK2314" i="3"/>
  <c r="AL2314" i="3"/>
  <c r="AM2314" i="3"/>
  <c r="AE2315" i="3"/>
  <c r="AF2315" i="3" s="1"/>
  <c r="AG2315" i="3"/>
  <c r="AH2315" i="3" s="1"/>
  <c r="AI2315" i="3"/>
  <c r="AJ2315" i="3" s="1"/>
  <c r="AK2315" i="3"/>
  <c r="AL2315" i="3"/>
  <c r="AM2315" i="3"/>
  <c r="AE2316" i="3"/>
  <c r="AF2316" i="3" s="1"/>
  <c r="AG2316" i="3"/>
  <c r="AH2316" i="3" s="1"/>
  <c r="AI2316" i="3"/>
  <c r="AJ2316" i="3" s="1"/>
  <c r="AK2316" i="3"/>
  <c r="AL2316" i="3"/>
  <c r="AM2316" i="3"/>
  <c r="AE2317" i="3"/>
  <c r="AF2317" i="3" s="1"/>
  <c r="AG2317" i="3"/>
  <c r="AH2317" i="3" s="1"/>
  <c r="AI2317" i="3"/>
  <c r="AJ2317" i="3" s="1"/>
  <c r="AK2317" i="3"/>
  <c r="AL2317" i="3"/>
  <c r="AM2317" i="3"/>
  <c r="AE2318" i="3"/>
  <c r="AF2318" i="3" s="1"/>
  <c r="AG2318" i="3"/>
  <c r="AH2318" i="3" s="1"/>
  <c r="AI2318" i="3"/>
  <c r="AJ2318" i="3" s="1"/>
  <c r="AK2318" i="3"/>
  <c r="AL2318" i="3"/>
  <c r="AM2318" i="3"/>
  <c r="AE2319" i="3"/>
  <c r="AF2319" i="3" s="1"/>
  <c r="AG2319" i="3"/>
  <c r="AH2319" i="3" s="1"/>
  <c r="AI2319" i="3"/>
  <c r="AJ2319" i="3" s="1"/>
  <c r="AK2319" i="3"/>
  <c r="AL2319" i="3"/>
  <c r="AM2319" i="3"/>
  <c r="AE2320" i="3"/>
  <c r="AF2320" i="3" s="1"/>
  <c r="AG2320" i="3"/>
  <c r="AH2320" i="3" s="1"/>
  <c r="AI2320" i="3"/>
  <c r="AJ2320" i="3" s="1"/>
  <c r="AK2320" i="3"/>
  <c r="AL2320" i="3"/>
  <c r="AM2320" i="3"/>
  <c r="AE2321" i="3"/>
  <c r="AF2321" i="3" s="1"/>
  <c r="AG2321" i="3"/>
  <c r="AH2321" i="3" s="1"/>
  <c r="AI2321" i="3"/>
  <c r="AJ2321" i="3" s="1"/>
  <c r="AK2321" i="3"/>
  <c r="AL2321" i="3"/>
  <c r="AM2321" i="3"/>
  <c r="AE2322" i="3"/>
  <c r="AF2322" i="3" s="1"/>
  <c r="AG2322" i="3"/>
  <c r="AH2322" i="3" s="1"/>
  <c r="AI2322" i="3"/>
  <c r="AJ2322" i="3" s="1"/>
  <c r="AK2322" i="3"/>
  <c r="AL2322" i="3"/>
  <c r="AM2322" i="3"/>
  <c r="AE2323" i="3"/>
  <c r="AF2323" i="3" s="1"/>
  <c r="AG2323" i="3"/>
  <c r="AH2323" i="3" s="1"/>
  <c r="AI2323" i="3"/>
  <c r="AJ2323" i="3" s="1"/>
  <c r="AK2323" i="3"/>
  <c r="AL2323" i="3"/>
  <c r="AM2323" i="3"/>
  <c r="AE2324" i="3"/>
  <c r="AF2324" i="3" s="1"/>
  <c r="AG2324" i="3"/>
  <c r="AH2324" i="3" s="1"/>
  <c r="AI2324" i="3"/>
  <c r="AJ2324" i="3" s="1"/>
  <c r="AK2324" i="3"/>
  <c r="AL2324" i="3"/>
  <c r="AM2324" i="3"/>
  <c r="AE2325" i="3"/>
  <c r="AF2325" i="3" s="1"/>
  <c r="AG2325" i="3"/>
  <c r="AH2325" i="3" s="1"/>
  <c r="AI2325" i="3"/>
  <c r="AJ2325" i="3" s="1"/>
  <c r="AK2325" i="3"/>
  <c r="AL2325" i="3"/>
  <c r="AM2325" i="3"/>
  <c r="AE2326" i="3"/>
  <c r="AF2326" i="3" s="1"/>
  <c r="AG2326" i="3"/>
  <c r="AH2326" i="3" s="1"/>
  <c r="AI2326" i="3"/>
  <c r="AJ2326" i="3" s="1"/>
  <c r="AK2326" i="3"/>
  <c r="AL2326" i="3"/>
  <c r="AM2326" i="3"/>
  <c r="AE2327" i="3"/>
  <c r="AF2327" i="3" s="1"/>
  <c r="AG2327" i="3"/>
  <c r="AH2327" i="3" s="1"/>
  <c r="AI2327" i="3"/>
  <c r="AJ2327" i="3" s="1"/>
  <c r="AK2327" i="3"/>
  <c r="AL2327" i="3"/>
  <c r="AM2327" i="3"/>
  <c r="AE2328" i="3"/>
  <c r="AF2328" i="3" s="1"/>
  <c r="AG2328" i="3"/>
  <c r="AH2328" i="3" s="1"/>
  <c r="AI2328" i="3"/>
  <c r="AJ2328" i="3" s="1"/>
  <c r="AK2328" i="3"/>
  <c r="AL2328" i="3"/>
  <c r="AM2328" i="3"/>
  <c r="AE2329" i="3"/>
  <c r="AF2329" i="3" s="1"/>
  <c r="AG2329" i="3"/>
  <c r="AH2329" i="3" s="1"/>
  <c r="AI2329" i="3"/>
  <c r="AJ2329" i="3" s="1"/>
  <c r="AK2329" i="3"/>
  <c r="AL2329" i="3"/>
  <c r="AM2329" i="3"/>
  <c r="AE2330" i="3"/>
  <c r="AF2330" i="3" s="1"/>
  <c r="AG2330" i="3"/>
  <c r="AH2330" i="3" s="1"/>
  <c r="AI2330" i="3"/>
  <c r="AJ2330" i="3" s="1"/>
  <c r="AK2330" i="3"/>
  <c r="AL2330" i="3"/>
  <c r="AM2330" i="3"/>
  <c r="AE2331" i="3"/>
  <c r="AF2331" i="3" s="1"/>
  <c r="AG2331" i="3"/>
  <c r="AH2331" i="3" s="1"/>
  <c r="AI2331" i="3"/>
  <c r="AJ2331" i="3" s="1"/>
  <c r="AK2331" i="3"/>
  <c r="AL2331" i="3"/>
  <c r="AM2331" i="3"/>
  <c r="AE2332" i="3"/>
  <c r="AF2332" i="3" s="1"/>
  <c r="AG2332" i="3"/>
  <c r="AH2332" i="3" s="1"/>
  <c r="AI2332" i="3"/>
  <c r="AJ2332" i="3" s="1"/>
  <c r="AK2332" i="3"/>
  <c r="AL2332" i="3"/>
  <c r="AM2332" i="3"/>
  <c r="AE2333" i="3"/>
  <c r="AF2333" i="3" s="1"/>
  <c r="AG2333" i="3"/>
  <c r="AH2333" i="3" s="1"/>
  <c r="AI2333" i="3"/>
  <c r="AJ2333" i="3" s="1"/>
  <c r="AK2333" i="3"/>
  <c r="AL2333" i="3"/>
  <c r="AM2333" i="3"/>
  <c r="AE2334" i="3"/>
  <c r="AF2334" i="3" s="1"/>
  <c r="AG2334" i="3"/>
  <c r="AH2334" i="3" s="1"/>
  <c r="AI2334" i="3"/>
  <c r="AJ2334" i="3" s="1"/>
  <c r="AK2334" i="3"/>
  <c r="AL2334" i="3"/>
  <c r="AM2334" i="3"/>
  <c r="AE2335" i="3"/>
  <c r="AF2335" i="3" s="1"/>
  <c r="AG2335" i="3"/>
  <c r="AH2335" i="3" s="1"/>
  <c r="AI2335" i="3"/>
  <c r="AJ2335" i="3" s="1"/>
  <c r="AK2335" i="3"/>
  <c r="AL2335" i="3"/>
  <c r="AM2335" i="3"/>
  <c r="AE2336" i="3"/>
  <c r="AF2336" i="3" s="1"/>
  <c r="AG2336" i="3"/>
  <c r="AH2336" i="3" s="1"/>
  <c r="AI2336" i="3"/>
  <c r="AJ2336" i="3" s="1"/>
  <c r="AK2336" i="3"/>
  <c r="AL2336" i="3"/>
  <c r="AM2336" i="3"/>
  <c r="AE2337" i="3"/>
  <c r="AF2337" i="3" s="1"/>
  <c r="AG2337" i="3"/>
  <c r="AH2337" i="3" s="1"/>
  <c r="AI2337" i="3"/>
  <c r="AJ2337" i="3" s="1"/>
  <c r="AK2337" i="3"/>
  <c r="AL2337" i="3"/>
  <c r="AM2337" i="3"/>
  <c r="AE2338" i="3"/>
  <c r="AF2338" i="3" s="1"/>
  <c r="AG2338" i="3"/>
  <c r="AH2338" i="3" s="1"/>
  <c r="AI2338" i="3"/>
  <c r="AJ2338" i="3" s="1"/>
  <c r="AK2338" i="3"/>
  <c r="AL2338" i="3"/>
  <c r="AM2338" i="3"/>
  <c r="AE2339" i="3"/>
  <c r="AF2339" i="3" s="1"/>
  <c r="AG2339" i="3"/>
  <c r="AH2339" i="3" s="1"/>
  <c r="AI2339" i="3"/>
  <c r="AJ2339" i="3" s="1"/>
  <c r="AK2339" i="3"/>
  <c r="AL2339" i="3"/>
  <c r="AM2339" i="3"/>
  <c r="AE2340" i="3"/>
  <c r="AF2340" i="3" s="1"/>
  <c r="AG2340" i="3"/>
  <c r="AH2340" i="3" s="1"/>
  <c r="AI2340" i="3"/>
  <c r="AJ2340" i="3" s="1"/>
  <c r="AK2340" i="3"/>
  <c r="AL2340" i="3"/>
  <c r="AM2340" i="3"/>
  <c r="AE2341" i="3"/>
  <c r="AF2341" i="3" s="1"/>
  <c r="AG2341" i="3"/>
  <c r="AH2341" i="3" s="1"/>
  <c r="AI2341" i="3"/>
  <c r="AJ2341" i="3" s="1"/>
  <c r="AK2341" i="3"/>
  <c r="AL2341" i="3"/>
  <c r="AM2341" i="3"/>
  <c r="AE2342" i="3"/>
  <c r="AF2342" i="3" s="1"/>
  <c r="AG2342" i="3"/>
  <c r="AH2342" i="3" s="1"/>
  <c r="AI2342" i="3"/>
  <c r="AJ2342" i="3" s="1"/>
  <c r="AK2342" i="3"/>
  <c r="AL2342" i="3"/>
  <c r="AM2342" i="3"/>
  <c r="AE2343" i="3"/>
  <c r="AF2343" i="3" s="1"/>
  <c r="AG2343" i="3"/>
  <c r="AH2343" i="3" s="1"/>
  <c r="AI2343" i="3"/>
  <c r="AJ2343" i="3" s="1"/>
  <c r="AK2343" i="3"/>
  <c r="AL2343" i="3"/>
  <c r="AM2343" i="3"/>
  <c r="AE2344" i="3"/>
  <c r="AF2344" i="3" s="1"/>
  <c r="AG2344" i="3"/>
  <c r="AH2344" i="3" s="1"/>
  <c r="AI2344" i="3"/>
  <c r="AJ2344" i="3" s="1"/>
  <c r="AK2344" i="3"/>
  <c r="AL2344" i="3"/>
  <c r="AM2344" i="3"/>
  <c r="AE2345" i="3"/>
  <c r="AF2345" i="3" s="1"/>
  <c r="AG2345" i="3"/>
  <c r="AH2345" i="3" s="1"/>
  <c r="AI2345" i="3"/>
  <c r="AJ2345" i="3" s="1"/>
  <c r="AK2345" i="3"/>
  <c r="AL2345" i="3"/>
  <c r="AM2345" i="3"/>
  <c r="AE2346" i="3"/>
  <c r="AF2346" i="3" s="1"/>
  <c r="AG2346" i="3"/>
  <c r="AH2346" i="3" s="1"/>
  <c r="AI2346" i="3"/>
  <c r="AJ2346" i="3" s="1"/>
  <c r="AK2346" i="3"/>
  <c r="AL2346" i="3"/>
  <c r="AM2346" i="3"/>
  <c r="AE2347" i="3"/>
  <c r="AF2347" i="3" s="1"/>
  <c r="AG2347" i="3"/>
  <c r="AH2347" i="3" s="1"/>
  <c r="AI2347" i="3"/>
  <c r="AJ2347" i="3" s="1"/>
  <c r="AK2347" i="3"/>
  <c r="AL2347" i="3"/>
  <c r="AM2347" i="3"/>
  <c r="AE2348" i="3"/>
  <c r="AF2348" i="3" s="1"/>
  <c r="AG2348" i="3"/>
  <c r="AH2348" i="3" s="1"/>
  <c r="AI2348" i="3"/>
  <c r="AJ2348" i="3" s="1"/>
  <c r="AK2348" i="3"/>
  <c r="AL2348" i="3"/>
  <c r="AM2348" i="3"/>
  <c r="AE2349" i="3"/>
  <c r="AF2349" i="3" s="1"/>
  <c r="AG2349" i="3"/>
  <c r="AH2349" i="3" s="1"/>
  <c r="AI2349" i="3"/>
  <c r="AJ2349" i="3" s="1"/>
  <c r="AK2349" i="3"/>
  <c r="AL2349" i="3"/>
  <c r="AM2349" i="3"/>
  <c r="AE2350" i="3"/>
  <c r="AF2350" i="3" s="1"/>
  <c r="AG2350" i="3"/>
  <c r="AH2350" i="3" s="1"/>
  <c r="AI2350" i="3"/>
  <c r="AJ2350" i="3" s="1"/>
  <c r="AK2350" i="3"/>
  <c r="AL2350" i="3"/>
  <c r="AM2350" i="3"/>
  <c r="AE2351" i="3"/>
  <c r="AF2351" i="3" s="1"/>
  <c r="AG2351" i="3"/>
  <c r="AH2351" i="3" s="1"/>
  <c r="AI2351" i="3"/>
  <c r="AJ2351" i="3" s="1"/>
  <c r="AK2351" i="3"/>
  <c r="AL2351" i="3"/>
  <c r="AM2351" i="3"/>
  <c r="AE2352" i="3"/>
  <c r="AF2352" i="3" s="1"/>
  <c r="AG2352" i="3"/>
  <c r="AH2352" i="3" s="1"/>
  <c r="AI2352" i="3"/>
  <c r="AJ2352" i="3" s="1"/>
  <c r="AK2352" i="3"/>
  <c r="AL2352" i="3"/>
  <c r="AM2352" i="3"/>
  <c r="AE2353" i="3"/>
  <c r="AF2353" i="3" s="1"/>
  <c r="AG2353" i="3"/>
  <c r="AH2353" i="3" s="1"/>
  <c r="AI2353" i="3"/>
  <c r="AJ2353" i="3" s="1"/>
  <c r="AK2353" i="3"/>
  <c r="AL2353" i="3"/>
  <c r="AM2353" i="3"/>
  <c r="AE2354" i="3"/>
  <c r="AF2354" i="3" s="1"/>
  <c r="AG2354" i="3"/>
  <c r="AH2354" i="3" s="1"/>
  <c r="AI2354" i="3"/>
  <c r="AJ2354" i="3" s="1"/>
  <c r="AK2354" i="3"/>
  <c r="AL2354" i="3"/>
  <c r="AM2354" i="3"/>
  <c r="AE2355" i="3"/>
  <c r="AF2355" i="3" s="1"/>
  <c r="AG2355" i="3"/>
  <c r="AH2355" i="3" s="1"/>
  <c r="AI2355" i="3"/>
  <c r="AJ2355" i="3" s="1"/>
  <c r="AK2355" i="3"/>
  <c r="AL2355" i="3"/>
  <c r="AM2355" i="3"/>
  <c r="AE2356" i="3"/>
  <c r="AF2356" i="3" s="1"/>
  <c r="AG2356" i="3"/>
  <c r="AH2356" i="3" s="1"/>
  <c r="AI2356" i="3"/>
  <c r="AJ2356" i="3" s="1"/>
  <c r="AK2356" i="3"/>
  <c r="AL2356" i="3"/>
  <c r="AM2356" i="3"/>
  <c r="AE2357" i="3"/>
  <c r="AF2357" i="3" s="1"/>
  <c r="AG2357" i="3"/>
  <c r="AH2357" i="3" s="1"/>
  <c r="AI2357" i="3"/>
  <c r="AJ2357" i="3" s="1"/>
  <c r="AK2357" i="3"/>
  <c r="AL2357" i="3"/>
  <c r="AM2357" i="3"/>
  <c r="AE2358" i="3"/>
  <c r="AF2358" i="3" s="1"/>
  <c r="AG2358" i="3"/>
  <c r="AH2358" i="3" s="1"/>
  <c r="AI2358" i="3"/>
  <c r="AJ2358" i="3" s="1"/>
  <c r="AK2358" i="3"/>
  <c r="AL2358" i="3"/>
  <c r="AM2358" i="3"/>
  <c r="AE2359" i="3"/>
  <c r="AF2359" i="3" s="1"/>
  <c r="AG2359" i="3"/>
  <c r="AH2359" i="3" s="1"/>
  <c r="AI2359" i="3"/>
  <c r="AJ2359" i="3" s="1"/>
  <c r="AK2359" i="3"/>
  <c r="AL2359" i="3"/>
  <c r="AM2359" i="3"/>
  <c r="AE2360" i="3"/>
  <c r="AF2360" i="3" s="1"/>
  <c r="AG2360" i="3"/>
  <c r="AH2360" i="3" s="1"/>
  <c r="AI2360" i="3"/>
  <c r="AJ2360" i="3" s="1"/>
  <c r="AK2360" i="3"/>
  <c r="AL2360" i="3"/>
  <c r="AM2360" i="3"/>
  <c r="AE2361" i="3"/>
  <c r="AF2361" i="3" s="1"/>
  <c r="AG2361" i="3"/>
  <c r="AH2361" i="3" s="1"/>
  <c r="AI2361" i="3"/>
  <c r="AJ2361" i="3" s="1"/>
  <c r="AK2361" i="3"/>
  <c r="AL2361" i="3"/>
  <c r="AM2361" i="3"/>
  <c r="AE2362" i="3"/>
  <c r="AF2362" i="3" s="1"/>
  <c r="AG2362" i="3"/>
  <c r="AH2362" i="3" s="1"/>
  <c r="AI2362" i="3"/>
  <c r="AJ2362" i="3" s="1"/>
  <c r="AK2362" i="3"/>
  <c r="AL2362" i="3"/>
  <c r="AM2362" i="3"/>
  <c r="AE2363" i="3"/>
  <c r="AF2363" i="3" s="1"/>
  <c r="AG2363" i="3"/>
  <c r="AH2363" i="3" s="1"/>
  <c r="AI2363" i="3"/>
  <c r="AJ2363" i="3" s="1"/>
  <c r="AK2363" i="3"/>
  <c r="AL2363" i="3"/>
  <c r="AM2363" i="3"/>
  <c r="AE2364" i="3"/>
  <c r="AF2364" i="3" s="1"/>
  <c r="AG2364" i="3"/>
  <c r="AH2364" i="3" s="1"/>
  <c r="AI2364" i="3"/>
  <c r="AJ2364" i="3" s="1"/>
  <c r="AK2364" i="3"/>
  <c r="AL2364" i="3"/>
  <c r="AM2364" i="3"/>
  <c r="AE2365" i="3"/>
  <c r="AF2365" i="3" s="1"/>
  <c r="AG2365" i="3"/>
  <c r="AH2365" i="3" s="1"/>
  <c r="AI2365" i="3"/>
  <c r="AJ2365" i="3" s="1"/>
  <c r="AK2365" i="3"/>
  <c r="AL2365" i="3"/>
  <c r="AM2365" i="3"/>
  <c r="AE2366" i="3"/>
  <c r="AF2366" i="3" s="1"/>
  <c r="AG2366" i="3"/>
  <c r="AH2366" i="3" s="1"/>
  <c r="AI2366" i="3"/>
  <c r="AJ2366" i="3" s="1"/>
  <c r="AK2366" i="3"/>
  <c r="AL2366" i="3"/>
  <c r="AM2366" i="3"/>
  <c r="AE2367" i="3"/>
  <c r="AF2367" i="3" s="1"/>
  <c r="AG2367" i="3"/>
  <c r="AH2367" i="3" s="1"/>
  <c r="AI2367" i="3"/>
  <c r="AJ2367" i="3" s="1"/>
  <c r="AK2367" i="3"/>
  <c r="AL2367" i="3"/>
  <c r="AM2367" i="3"/>
  <c r="AE2368" i="3"/>
  <c r="AF2368" i="3" s="1"/>
  <c r="AG2368" i="3"/>
  <c r="AH2368" i="3" s="1"/>
  <c r="AI2368" i="3"/>
  <c r="AJ2368" i="3" s="1"/>
  <c r="AK2368" i="3"/>
  <c r="AL2368" i="3"/>
  <c r="AM2368" i="3"/>
  <c r="AE2369" i="3"/>
  <c r="AF2369" i="3" s="1"/>
  <c r="AG2369" i="3"/>
  <c r="AH2369" i="3" s="1"/>
  <c r="AI2369" i="3"/>
  <c r="AJ2369" i="3" s="1"/>
  <c r="AK2369" i="3"/>
  <c r="AL2369" i="3"/>
  <c r="AM2369" i="3"/>
  <c r="AE2370" i="3"/>
  <c r="AF2370" i="3" s="1"/>
  <c r="AG2370" i="3"/>
  <c r="AH2370" i="3" s="1"/>
  <c r="AI2370" i="3"/>
  <c r="AJ2370" i="3" s="1"/>
  <c r="AK2370" i="3"/>
  <c r="AL2370" i="3"/>
  <c r="AM2370" i="3"/>
  <c r="AE2371" i="3"/>
  <c r="AF2371" i="3" s="1"/>
  <c r="AG2371" i="3"/>
  <c r="AH2371" i="3" s="1"/>
  <c r="AI2371" i="3"/>
  <c r="AJ2371" i="3" s="1"/>
  <c r="AK2371" i="3"/>
  <c r="AL2371" i="3"/>
  <c r="AM2371" i="3"/>
  <c r="AE2372" i="3"/>
  <c r="AF2372" i="3" s="1"/>
  <c r="AG2372" i="3"/>
  <c r="AH2372" i="3" s="1"/>
  <c r="AI2372" i="3"/>
  <c r="AJ2372" i="3" s="1"/>
  <c r="AK2372" i="3"/>
  <c r="AL2372" i="3"/>
  <c r="AM2372" i="3"/>
  <c r="AE2373" i="3"/>
  <c r="AF2373" i="3" s="1"/>
  <c r="AG2373" i="3"/>
  <c r="AH2373" i="3" s="1"/>
  <c r="AI2373" i="3"/>
  <c r="AJ2373" i="3" s="1"/>
  <c r="AK2373" i="3"/>
  <c r="AL2373" i="3"/>
  <c r="AM2373" i="3"/>
  <c r="AE2374" i="3"/>
  <c r="AF2374" i="3" s="1"/>
  <c r="AG2374" i="3"/>
  <c r="AH2374" i="3" s="1"/>
  <c r="AI2374" i="3"/>
  <c r="AJ2374" i="3" s="1"/>
  <c r="AK2374" i="3"/>
  <c r="AL2374" i="3"/>
  <c r="AM2374" i="3"/>
  <c r="AE2375" i="3"/>
  <c r="AF2375" i="3" s="1"/>
  <c r="AG2375" i="3"/>
  <c r="AH2375" i="3" s="1"/>
  <c r="AI2375" i="3"/>
  <c r="AJ2375" i="3" s="1"/>
  <c r="AK2375" i="3"/>
  <c r="AL2375" i="3"/>
  <c r="AM2375" i="3"/>
  <c r="AE2376" i="3"/>
  <c r="AF2376" i="3" s="1"/>
  <c r="AG2376" i="3"/>
  <c r="AH2376" i="3" s="1"/>
  <c r="AI2376" i="3"/>
  <c r="AJ2376" i="3" s="1"/>
  <c r="AK2376" i="3"/>
  <c r="AL2376" i="3"/>
  <c r="AM2376" i="3"/>
  <c r="AE2377" i="3"/>
  <c r="AF2377" i="3" s="1"/>
  <c r="AG2377" i="3"/>
  <c r="AH2377" i="3" s="1"/>
  <c r="AI2377" i="3"/>
  <c r="AJ2377" i="3" s="1"/>
  <c r="AK2377" i="3"/>
  <c r="AL2377" i="3"/>
  <c r="AM2377" i="3"/>
  <c r="AE2378" i="3"/>
  <c r="AF2378" i="3" s="1"/>
  <c r="AG2378" i="3"/>
  <c r="AH2378" i="3" s="1"/>
  <c r="AI2378" i="3"/>
  <c r="AJ2378" i="3" s="1"/>
  <c r="AK2378" i="3"/>
  <c r="AL2378" i="3"/>
  <c r="AM2378" i="3"/>
  <c r="AE2379" i="3"/>
  <c r="AF2379" i="3" s="1"/>
  <c r="AG2379" i="3"/>
  <c r="AH2379" i="3" s="1"/>
  <c r="AI2379" i="3"/>
  <c r="AJ2379" i="3" s="1"/>
  <c r="AK2379" i="3"/>
  <c r="AL2379" i="3"/>
  <c r="AM2379" i="3"/>
  <c r="AE2380" i="3"/>
  <c r="AF2380" i="3" s="1"/>
  <c r="AG2380" i="3"/>
  <c r="AH2380" i="3" s="1"/>
  <c r="AI2380" i="3"/>
  <c r="AJ2380" i="3" s="1"/>
  <c r="AK2380" i="3"/>
  <c r="AL2380" i="3"/>
  <c r="AM2380" i="3"/>
  <c r="AE2381" i="3"/>
  <c r="AF2381" i="3" s="1"/>
  <c r="AG2381" i="3"/>
  <c r="AH2381" i="3" s="1"/>
  <c r="AI2381" i="3"/>
  <c r="AJ2381" i="3" s="1"/>
  <c r="AK2381" i="3"/>
  <c r="AL2381" i="3"/>
  <c r="AM2381" i="3"/>
  <c r="AE2382" i="3"/>
  <c r="AF2382" i="3" s="1"/>
  <c r="AG2382" i="3"/>
  <c r="AH2382" i="3" s="1"/>
  <c r="AI2382" i="3"/>
  <c r="AJ2382" i="3" s="1"/>
  <c r="AK2382" i="3"/>
  <c r="AL2382" i="3"/>
  <c r="AM2382" i="3"/>
  <c r="AE2383" i="3"/>
  <c r="AF2383" i="3" s="1"/>
  <c r="AG2383" i="3"/>
  <c r="AH2383" i="3" s="1"/>
  <c r="AI2383" i="3"/>
  <c r="AJ2383" i="3" s="1"/>
  <c r="AK2383" i="3"/>
  <c r="AL2383" i="3"/>
  <c r="AM2383" i="3"/>
  <c r="AE2384" i="3"/>
  <c r="AF2384" i="3" s="1"/>
  <c r="AG2384" i="3"/>
  <c r="AH2384" i="3" s="1"/>
  <c r="AI2384" i="3"/>
  <c r="AJ2384" i="3" s="1"/>
  <c r="AK2384" i="3"/>
  <c r="AL2384" i="3"/>
  <c r="AM2384" i="3"/>
  <c r="AE2385" i="3"/>
  <c r="AF2385" i="3" s="1"/>
  <c r="AG2385" i="3"/>
  <c r="AH2385" i="3" s="1"/>
  <c r="AI2385" i="3"/>
  <c r="AJ2385" i="3" s="1"/>
  <c r="AK2385" i="3"/>
  <c r="AL2385" i="3"/>
  <c r="AM2385" i="3"/>
  <c r="AE2386" i="3"/>
  <c r="AF2386" i="3" s="1"/>
  <c r="AG2386" i="3"/>
  <c r="AH2386" i="3" s="1"/>
  <c r="AI2386" i="3"/>
  <c r="AJ2386" i="3" s="1"/>
  <c r="AK2386" i="3"/>
  <c r="AL2386" i="3"/>
  <c r="AM2386" i="3"/>
  <c r="AE2387" i="3"/>
  <c r="AF2387" i="3" s="1"/>
  <c r="AG2387" i="3"/>
  <c r="AH2387" i="3" s="1"/>
  <c r="AI2387" i="3"/>
  <c r="AJ2387" i="3" s="1"/>
  <c r="AK2387" i="3"/>
  <c r="AL2387" i="3"/>
  <c r="AM2387" i="3"/>
  <c r="AE2388" i="3"/>
  <c r="AF2388" i="3" s="1"/>
  <c r="AG2388" i="3"/>
  <c r="AH2388" i="3" s="1"/>
  <c r="AI2388" i="3"/>
  <c r="AJ2388" i="3" s="1"/>
  <c r="AK2388" i="3"/>
  <c r="AL2388" i="3"/>
  <c r="AM2388" i="3"/>
  <c r="AE2389" i="3"/>
  <c r="AF2389" i="3" s="1"/>
  <c r="AG2389" i="3"/>
  <c r="AH2389" i="3" s="1"/>
  <c r="AI2389" i="3"/>
  <c r="AJ2389" i="3" s="1"/>
  <c r="AK2389" i="3"/>
  <c r="AL2389" i="3"/>
  <c r="AM2389" i="3"/>
  <c r="AE2390" i="3"/>
  <c r="AF2390" i="3" s="1"/>
  <c r="AG2390" i="3"/>
  <c r="AH2390" i="3" s="1"/>
  <c r="AI2390" i="3"/>
  <c r="AJ2390" i="3" s="1"/>
  <c r="AK2390" i="3"/>
  <c r="AL2390" i="3"/>
  <c r="AM2390" i="3"/>
  <c r="AE2391" i="3"/>
  <c r="AF2391" i="3" s="1"/>
  <c r="AG2391" i="3"/>
  <c r="AH2391" i="3" s="1"/>
  <c r="AI2391" i="3"/>
  <c r="AJ2391" i="3" s="1"/>
  <c r="AK2391" i="3"/>
  <c r="AL2391" i="3"/>
  <c r="AM2391" i="3"/>
  <c r="AE2392" i="3"/>
  <c r="AF2392" i="3" s="1"/>
  <c r="AG2392" i="3"/>
  <c r="AH2392" i="3" s="1"/>
  <c r="AI2392" i="3"/>
  <c r="AJ2392" i="3" s="1"/>
  <c r="AK2392" i="3"/>
  <c r="AL2392" i="3"/>
  <c r="AM2392" i="3"/>
  <c r="AE2393" i="3"/>
  <c r="AF2393" i="3" s="1"/>
  <c r="AG2393" i="3"/>
  <c r="AH2393" i="3" s="1"/>
  <c r="AI2393" i="3"/>
  <c r="AJ2393" i="3" s="1"/>
  <c r="AK2393" i="3"/>
  <c r="AL2393" i="3"/>
  <c r="AM2393" i="3"/>
  <c r="AE2394" i="3"/>
  <c r="AF2394" i="3" s="1"/>
  <c r="AG2394" i="3"/>
  <c r="AH2394" i="3" s="1"/>
  <c r="AI2394" i="3"/>
  <c r="AJ2394" i="3" s="1"/>
  <c r="AK2394" i="3"/>
  <c r="AL2394" i="3"/>
  <c r="AM2394" i="3"/>
  <c r="AE2395" i="3"/>
  <c r="AF2395" i="3" s="1"/>
  <c r="AG2395" i="3"/>
  <c r="AH2395" i="3" s="1"/>
  <c r="AI2395" i="3"/>
  <c r="AJ2395" i="3" s="1"/>
  <c r="AK2395" i="3"/>
  <c r="AL2395" i="3"/>
  <c r="AM2395" i="3"/>
  <c r="AE2396" i="3"/>
  <c r="AF2396" i="3" s="1"/>
  <c r="AG2396" i="3"/>
  <c r="AH2396" i="3" s="1"/>
  <c r="AI2396" i="3"/>
  <c r="AJ2396" i="3" s="1"/>
  <c r="AK2396" i="3"/>
  <c r="AL2396" i="3"/>
  <c r="AM2396" i="3"/>
  <c r="AE2397" i="3"/>
  <c r="AF2397" i="3" s="1"/>
  <c r="AG2397" i="3"/>
  <c r="AH2397" i="3" s="1"/>
  <c r="AI2397" i="3"/>
  <c r="AJ2397" i="3" s="1"/>
  <c r="AK2397" i="3"/>
  <c r="AL2397" i="3"/>
  <c r="AM2397" i="3"/>
  <c r="AE2398" i="3"/>
  <c r="AF2398" i="3" s="1"/>
  <c r="AG2398" i="3"/>
  <c r="AH2398" i="3" s="1"/>
  <c r="AI2398" i="3"/>
  <c r="AJ2398" i="3" s="1"/>
  <c r="AK2398" i="3"/>
  <c r="AL2398" i="3"/>
  <c r="AM2398" i="3"/>
  <c r="AE2399" i="3"/>
  <c r="AF2399" i="3" s="1"/>
  <c r="AG2399" i="3"/>
  <c r="AH2399" i="3" s="1"/>
  <c r="AI2399" i="3"/>
  <c r="AJ2399" i="3" s="1"/>
  <c r="AK2399" i="3"/>
  <c r="AL2399" i="3"/>
  <c r="AM2399" i="3"/>
  <c r="AE2400" i="3"/>
  <c r="AF2400" i="3" s="1"/>
  <c r="AG2400" i="3"/>
  <c r="AH2400" i="3" s="1"/>
  <c r="AI2400" i="3"/>
  <c r="AJ2400" i="3" s="1"/>
  <c r="AK2400" i="3"/>
  <c r="AL2400" i="3"/>
  <c r="AM2400" i="3"/>
  <c r="AE2401" i="3"/>
  <c r="AF2401" i="3" s="1"/>
  <c r="AG2401" i="3"/>
  <c r="AH2401" i="3" s="1"/>
  <c r="AI2401" i="3"/>
  <c r="AJ2401" i="3" s="1"/>
  <c r="AK2401" i="3"/>
  <c r="AL2401" i="3"/>
  <c r="AM2401" i="3"/>
  <c r="AE2402" i="3"/>
  <c r="AF2402" i="3" s="1"/>
  <c r="AG2402" i="3"/>
  <c r="AH2402" i="3" s="1"/>
  <c r="AI2402" i="3"/>
  <c r="AJ2402" i="3" s="1"/>
  <c r="AK2402" i="3"/>
  <c r="AL2402" i="3"/>
  <c r="AM2402" i="3"/>
  <c r="AE2403" i="3"/>
  <c r="AF2403" i="3" s="1"/>
  <c r="AG2403" i="3"/>
  <c r="AH2403" i="3" s="1"/>
  <c r="AI2403" i="3"/>
  <c r="AJ2403" i="3" s="1"/>
  <c r="AK2403" i="3"/>
  <c r="AL2403" i="3"/>
  <c r="AM2403" i="3"/>
  <c r="AE2404" i="3"/>
  <c r="AF2404" i="3" s="1"/>
  <c r="AG2404" i="3"/>
  <c r="AH2404" i="3" s="1"/>
  <c r="AI2404" i="3"/>
  <c r="AJ2404" i="3" s="1"/>
  <c r="AK2404" i="3"/>
  <c r="AL2404" i="3"/>
  <c r="AM2404" i="3"/>
  <c r="AE2405" i="3"/>
  <c r="AF2405" i="3" s="1"/>
  <c r="AG2405" i="3"/>
  <c r="AH2405" i="3" s="1"/>
  <c r="AI2405" i="3"/>
  <c r="AJ2405" i="3" s="1"/>
  <c r="AK2405" i="3"/>
  <c r="AL2405" i="3"/>
  <c r="AM2405" i="3"/>
  <c r="AE2406" i="3"/>
  <c r="AF2406" i="3" s="1"/>
  <c r="AG2406" i="3"/>
  <c r="AH2406" i="3" s="1"/>
  <c r="AI2406" i="3"/>
  <c r="AJ2406" i="3" s="1"/>
  <c r="AK2406" i="3"/>
  <c r="AL2406" i="3"/>
  <c r="AM2406" i="3"/>
  <c r="AE2407" i="3"/>
  <c r="AF2407" i="3" s="1"/>
  <c r="AG2407" i="3"/>
  <c r="AH2407" i="3" s="1"/>
  <c r="AI2407" i="3"/>
  <c r="AJ2407" i="3" s="1"/>
  <c r="AK2407" i="3"/>
  <c r="AL2407" i="3"/>
  <c r="AM2407" i="3"/>
  <c r="AE2408" i="3"/>
  <c r="AF2408" i="3" s="1"/>
  <c r="AG2408" i="3"/>
  <c r="AH2408" i="3" s="1"/>
  <c r="AI2408" i="3"/>
  <c r="AJ2408" i="3" s="1"/>
  <c r="AK2408" i="3"/>
  <c r="AL2408" i="3"/>
  <c r="AM2408" i="3"/>
  <c r="AE2409" i="3"/>
  <c r="AF2409" i="3" s="1"/>
  <c r="AG2409" i="3"/>
  <c r="AH2409" i="3" s="1"/>
  <c r="AI2409" i="3"/>
  <c r="AJ2409" i="3" s="1"/>
  <c r="AK2409" i="3"/>
  <c r="AL2409" i="3"/>
  <c r="AM2409" i="3"/>
  <c r="AE2410" i="3"/>
  <c r="AF2410" i="3" s="1"/>
  <c r="AG2410" i="3"/>
  <c r="AH2410" i="3" s="1"/>
  <c r="AI2410" i="3"/>
  <c r="AJ2410" i="3" s="1"/>
  <c r="AK2410" i="3"/>
  <c r="AL2410" i="3"/>
  <c r="AM2410" i="3"/>
  <c r="AE2411" i="3"/>
  <c r="AF2411" i="3" s="1"/>
  <c r="AG2411" i="3"/>
  <c r="AH2411" i="3" s="1"/>
  <c r="AI2411" i="3"/>
  <c r="AJ2411" i="3" s="1"/>
  <c r="AK2411" i="3"/>
  <c r="AL2411" i="3"/>
  <c r="AM2411" i="3"/>
  <c r="AE2412" i="3"/>
  <c r="AF2412" i="3" s="1"/>
  <c r="AG2412" i="3"/>
  <c r="AH2412" i="3" s="1"/>
  <c r="AI2412" i="3"/>
  <c r="AJ2412" i="3" s="1"/>
  <c r="AK2412" i="3"/>
  <c r="AL2412" i="3"/>
  <c r="AM2412" i="3"/>
  <c r="AE2413" i="3"/>
  <c r="AF2413" i="3" s="1"/>
  <c r="AG2413" i="3"/>
  <c r="AH2413" i="3" s="1"/>
  <c r="AI2413" i="3"/>
  <c r="AJ2413" i="3" s="1"/>
  <c r="AK2413" i="3"/>
  <c r="AL2413" i="3"/>
  <c r="AM2413" i="3"/>
  <c r="AE2414" i="3"/>
  <c r="AF2414" i="3" s="1"/>
  <c r="AG2414" i="3"/>
  <c r="AH2414" i="3" s="1"/>
  <c r="AI2414" i="3"/>
  <c r="AJ2414" i="3" s="1"/>
  <c r="AK2414" i="3"/>
  <c r="AL2414" i="3"/>
  <c r="AM2414" i="3"/>
  <c r="AE2415" i="3"/>
  <c r="AF2415" i="3" s="1"/>
  <c r="AG2415" i="3"/>
  <c r="AH2415" i="3" s="1"/>
  <c r="AI2415" i="3"/>
  <c r="AJ2415" i="3" s="1"/>
  <c r="AK2415" i="3"/>
  <c r="AL2415" i="3"/>
  <c r="AM2415" i="3"/>
  <c r="AE2416" i="3"/>
  <c r="AF2416" i="3" s="1"/>
  <c r="AG2416" i="3"/>
  <c r="AH2416" i="3" s="1"/>
  <c r="AI2416" i="3"/>
  <c r="AJ2416" i="3" s="1"/>
  <c r="AK2416" i="3"/>
  <c r="AL2416" i="3"/>
  <c r="AM2416" i="3"/>
  <c r="AE2417" i="3"/>
  <c r="AF2417" i="3" s="1"/>
  <c r="AG2417" i="3"/>
  <c r="AH2417" i="3" s="1"/>
  <c r="AI2417" i="3"/>
  <c r="AJ2417" i="3" s="1"/>
  <c r="AK2417" i="3"/>
  <c r="AL2417" i="3"/>
  <c r="AM2417" i="3"/>
  <c r="AE2418" i="3"/>
  <c r="AF2418" i="3" s="1"/>
  <c r="AG2418" i="3"/>
  <c r="AH2418" i="3" s="1"/>
  <c r="AI2418" i="3"/>
  <c r="AJ2418" i="3" s="1"/>
  <c r="AK2418" i="3"/>
  <c r="AL2418" i="3"/>
  <c r="AM2418" i="3"/>
  <c r="AE2419" i="3"/>
  <c r="AF2419" i="3" s="1"/>
  <c r="AG2419" i="3"/>
  <c r="AH2419" i="3" s="1"/>
  <c r="AI2419" i="3"/>
  <c r="AJ2419" i="3" s="1"/>
  <c r="AK2419" i="3"/>
  <c r="AL2419" i="3"/>
  <c r="AM2419" i="3"/>
  <c r="AE2420" i="3"/>
  <c r="AF2420" i="3" s="1"/>
  <c r="AG2420" i="3"/>
  <c r="AH2420" i="3" s="1"/>
  <c r="AI2420" i="3"/>
  <c r="AJ2420" i="3" s="1"/>
  <c r="AK2420" i="3"/>
  <c r="AL2420" i="3"/>
  <c r="AM2420" i="3"/>
  <c r="AE2421" i="3"/>
  <c r="AF2421" i="3" s="1"/>
  <c r="AG2421" i="3"/>
  <c r="AH2421" i="3" s="1"/>
  <c r="AI2421" i="3"/>
  <c r="AJ2421" i="3" s="1"/>
  <c r="AK2421" i="3"/>
  <c r="AL2421" i="3"/>
  <c r="AM2421" i="3"/>
  <c r="AE2422" i="3"/>
  <c r="AF2422" i="3" s="1"/>
  <c r="AG2422" i="3"/>
  <c r="AH2422" i="3" s="1"/>
  <c r="AI2422" i="3"/>
  <c r="AJ2422" i="3" s="1"/>
  <c r="AK2422" i="3"/>
  <c r="AL2422" i="3"/>
  <c r="AM2422" i="3"/>
  <c r="AE2423" i="3"/>
  <c r="AF2423" i="3" s="1"/>
  <c r="AG2423" i="3"/>
  <c r="AH2423" i="3" s="1"/>
  <c r="AI2423" i="3"/>
  <c r="AJ2423" i="3" s="1"/>
  <c r="AK2423" i="3"/>
  <c r="AL2423" i="3"/>
  <c r="AM2423" i="3"/>
  <c r="AE2424" i="3"/>
  <c r="AF2424" i="3" s="1"/>
  <c r="AG2424" i="3"/>
  <c r="AH2424" i="3" s="1"/>
  <c r="AI2424" i="3"/>
  <c r="AJ2424" i="3" s="1"/>
  <c r="AK2424" i="3"/>
  <c r="AL2424" i="3"/>
  <c r="AM2424" i="3"/>
  <c r="AE2425" i="3"/>
  <c r="AF2425" i="3" s="1"/>
  <c r="AG2425" i="3"/>
  <c r="AH2425" i="3" s="1"/>
  <c r="AI2425" i="3"/>
  <c r="AJ2425" i="3" s="1"/>
  <c r="AK2425" i="3"/>
  <c r="AL2425" i="3"/>
  <c r="AM2425" i="3"/>
  <c r="AE2426" i="3"/>
  <c r="AF2426" i="3" s="1"/>
  <c r="AG2426" i="3"/>
  <c r="AH2426" i="3" s="1"/>
  <c r="AI2426" i="3"/>
  <c r="AJ2426" i="3" s="1"/>
  <c r="AK2426" i="3"/>
  <c r="AL2426" i="3"/>
  <c r="AM2426" i="3"/>
  <c r="AE2427" i="3"/>
  <c r="AF2427" i="3" s="1"/>
  <c r="AG2427" i="3"/>
  <c r="AH2427" i="3" s="1"/>
  <c r="AI2427" i="3"/>
  <c r="AJ2427" i="3" s="1"/>
  <c r="AK2427" i="3"/>
  <c r="AL2427" i="3"/>
  <c r="AM2427" i="3"/>
  <c r="AE2428" i="3"/>
  <c r="AF2428" i="3" s="1"/>
  <c r="AG2428" i="3"/>
  <c r="AH2428" i="3" s="1"/>
  <c r="AI2428" i="3"/>
  <c r="AJ2428" i="3" s="1"/>
  <c r="AK2428" i="3"/>
  <c r="AL2428" i="3"/>
  <c r="AM2428" i="3"/>
  <c r="AE2429" i="3"/>
  <c r="AF2429" i="3" s="1"/>
  <c r="AG2429" i="3"/>
  <c r="AH2429" i="3" s="1"/>
  <c r="AI2429" i="3"/>
  <c r="AJ2429" i="3" s="1"/>
  <c r="AK2429" i="3"/>
  <c r="AL2429" i="3"/>
  <c r="AM2429" i="3"/>
  <c r="AE2430" i="3"/>
  <c r="AF2430" i="3" s="1"/>
  <c r="AG2430" i="3"/>
  <c r="AH2430" i="3" s="1"/>
  <c r="AI2430" i="3"/>
  <c r="AJ2430" i="3" s="1"/>
  <c r="AK2430" i="3"/>
  <c r="AL2430" i="3"/>
  <c r="AM2430" i="3"/>
  <c r="AE2431" i="3"/>
  <c r="AF2431" i="3" s="1"/>
  <c r="AG2431" i="3"/>
  <c r="AH2431" i="3" s="1"/>
  <c r="AI2431" i="3"/>
  <c r="AJ2431" i="3" s="1"/>
  <c r="AK2431" i="3"/>
  <c r="AL2431" i="3"/>
  <c r="AM2431" i="3"/>
  <c r="AE2432" i="3"/>
  <c r="AF2432" i="3" s="1"/>
  <c r="AG2432" i="3"/>
  <c r="AH2432" i="3" s="1"/>
  <c r="AI2432" i="3"/>
  <c r="AJ2432" i="3" s="1"/>
  <c r="AK2432" i="3"/>
  <c r="AL2432" i="3"/>
  <c r="AM2432" i="3"/>
  <c r="AE2433" i="3"/>
  <c r="AF2433" i="3" s="1"/>
  <c r="AG2433" i="3"/>
  <c r="AH2433" i="3" s="1"/>
  <c r="AI2433" i="3"/>
  <c r="AJ2433" i="3" s="1"/>
  <c r="AK2433" i="3"/>
  <c r="AL2433" i="3"/>
  <c r="AM2433" i="3"/>
  <c r="AE2434" i="3"/>
  <c r="AF2434" i="3" s="1"/>
  <c r="AG2434" i="3"/>
  <c r="AH2434" i="3" s="1"/>
  <c r="AI2434" i="3"/>
  <c r="AJ2434" i="3" s="1"/>
  <c r="AK2434" i="3"/>
  <c r="AL2434" i="3"/>
  <c r="AM2434" i="3"/>
  <c r="AE2435" i="3"/>
  <c r="AF2435" i="3" s="1"/>
  <c r="AG2435" i="3"/>
  <c r="AH2435" i="3" s="1"/>
  <c r="AI2435" i="3"/>
  <c r="AJ2435" i="3" s="1"/>
  <c r="AK2435" i="3"/>
  <c r="AL2435" i="3"/>
  <c r="AM2435" i="3"/>
  <c r="AE2436" i="3"/>
  <c r="AF2436" i="3" s="1"/>
  <c r="AG2436" i="3"/>
  <c r="AH2436" i="3" s="1"/>
  <c r="AI2436" i="3"/>
  <c r="AJ2436" i="3" s="1"/>
  <c r="AK2436" i="3"/>
  <c r="AL2436" i="3"/>
  <c r="AM2436" i="3"/>
  <c r="AE2437" i="3"/>
  <c r="AF2437" i="3" s="1"/>
  <c r="AG2437" i="3"/>
  <c r="AH2437" i="3" s="1"/>
  <c r="AI2437" i="3"/>
  <c r="AJ2437" i="3" s="1"/>
  <c r="AK2437" i="3"/>
  <c r="AL2437" i="3"/>
  <c r="AM2437" i="3"/>
  <c r="AE2438" i="3"/>
  <c r="AF2438" i="3" s="1"/>
  <c r="AG2438" i="3"/>
  <c r="AH2438" i="3" s="1"/>
  <c r="AI2438" i="3"/>
  <c r="AJ2438" i="3" s="1"/>
  <c r="AK2438" i="3"/>
  <c r="AL2438" i="3"/>
  <c r="AM2438" i="3"/>
  <c r="AE2439" i="3"/>
  <c r="AF2439" i="3" s="1"/>
  <c r="AG2439" i="3"/>
  <c r="AH2439" i="3" s="1"/>
  <c r="AI2439" i="3"/>
  <c r="AJ2439" i="3" s="1"/>
  <c r="AK2439" i="3"/>
  <c r="AL2439" i="3"/>
  <c r="AM2439" i="3"/>
  <c r="AE2440" i="3"/>
  <c r="AF2440" i="3" s="1"/>
  <c r="AG2440" i="3"/>
  <c r="AH2440" i="3" s="1"/>
  <c r="AI2440" i="3"/>
  <c r="AJ2440" i="3" s="1"/>
  <c r="AK2440" i="3"/>
  <c r="AL2440" i="3"/>
  <c r="AM2440" i="3"/>
  <c r="AE2441" i="3"/>
  <c r="AF2441" i="3" s="1"/>
  <c r="AG2441" i="3"/>
  <c r="AH2441" i="3" s="1"/>
  <c r="AI2441" i="3"/>
  <c r="AJ2441" i="3" s="1"/>
  <c r="AK2441" i="3"/>
  <c r="AL2441" i="3"/>
  <c r="AM2441" i="3"/>
  <c r="AE2442" i="3"/>
  <c r="AF2442" i="3" s="1"/>
  <c r="AG2442" i="3"/>
  <c r="AH2442" i="3" s="1"/>
  <c r="AI2442" i="3"/>
  <c r="AJ2442" i="3" s="1"/>
  <c r="AK2442" i="3"/>
  <c r="AL2442" i="3"/>
  <c r="AM2442" i="3"/>
  <c r="AE2443" i="3"/>
  <c r="AF2443" i="3" s="1"/>
  <c r="AG2443" i="3"/>
  <c r="AH2443" i="3" s="1"/>
  <c r="AI2443" i="3"/>
  <c r="AJ2443" i="3" s="1"/>
  <c r="AK2443" i="3"/>
  <c r="AL2443" i="3"/>
  <c r="AM2443" i="3"/>
  <c r="AE2444" i="3"/>
  <c r="AF2444" i="3" s="1"/>
  <c r="AG2444" i="3"/>
  <c r="AH2444" i="3" s="1"/>
  <c r="AI2444" i="3"/>
  <c r="AJ2444" i="3" s="1"/>
  <c r="AK2444" i="3"/>
  <c r="AL2444" i="3"/>
  <c r="AM2444" i="3"/>
  <c r="AE2445" i="3"/>
  <c r="AF2445" i="3" s="1"/>
  <c r="AG2445" i="3"/>
  <c r="AH2445" i="3" s="1"/>
  <c r="AI2445" i="3"/>
  <c r="AJ2445" i="3" s="1"/>
  <c r="AK2445" i="3"/>
  <c r="AL2445" i="3"/>
  <c r="AM2445" i="3"/>
  <c r="AE2446" i="3"/>
  <c r="AF2446" i="3" s="1"/>
  <c r="AG2446" i="3"/>
  <c r="AH2446" i="3" s="1"/>
  <c r="AI2446" i="3"/>
  <c r="AJ2446" i="3" s="1"/>
  <c r="AK2446" i="3"/>
  <c r="AL2446" i="3"/>
  <c r="AM2446" i="3"/>
  <c r="AE2447" i="3"/>
  <c r="AF2447" i="3" s="1"/>
  <c r="AG2447" i="3"/>
  <c r="AH2447" i="3" s="1"/>
  <c r="AI2447" i="3"/>
  <c r="AJ2447" i="3" s="1"/>
  <c r="AK2447" i="3"/>
  <c r="AL2447" i="3"/>
  <c r="AM2447" i="3"/>
  <c r="AE2448" i="3"/>
  <c r="AF2448" i="3" s="1"/>
  <c r="AG2448" i="3"/>
  <c r="AH2448" i="3" s="1"/>
  <c r="AI2448" i="3"/>
  <c r="AJ2448" i="3" s="1"/>
  <c r="AK2448" i="3"/>
  <c r="AL2448" i="3"/>
  <c r="AM2448" i="3"/>
  <c r="AE2449" i="3"/>
  <c r="AF2449" i="3" s="1"/>
  <c r="AG2449" i="3"/>
  <c r="AH2449" i="3" s="1"/>
  <c r="AI2449" i="3"/>
  <c r="AJ2449" i="3" s="1"/>
  <c r="AK2449" i="3"/>
  <c r="AL2449" i="3"/>
  <c r="AM2449" i="3"/>
  <c r="AE2450" i="3"/>
  <c r="AF2450" i="3" s="1"/>
  <c r="AG2450" i="3"/>
  <c r="AH2450" i="3" s="1"/>
  <c r="AI2450" i="3"/>
  <c r="AJ2450" i="3" s="1"/>
  <c r="AK2450" i="3"/>
  <c r="AL2450" i="3"/>
  <c r="AM2450" i="3"/>
  <c r="AE2451" i="3"/>
  <c r="AF2451" i="3" s="1"/>
  <c r="AG2451" i="3"/>
  <c r="AH2451" i="3" s="1"/>
  <c r="AI2451" i="3"/>
  <c r="AJ2451" i="3" s="1"/>
  <c r="AK2451" i="3"/>
  <c r="AL2451" i="3"/>
  <c r="AM2451" i="3"/>
  <c r="AE2452" i="3"/>
  <c r="AF2452" i="3" s="1"/>
  <c r="AG2452" i="3"/>
  <c r="AH2452" i="3" s="1"/>
  <c r="AI2452" i="3"/>
  <c r="AJ2452" i="3" s="1"/>
  <c r="AK2452" i="3"/>
  <c r="AL2452" i="3"/>
  <c r="AM2452" i="3"/>
  <c r="AE2453" i="3"/>
  <c r="AF2453" i="3" s="1"/>
  <c r="AG2453" i="3"/>
  <c r="AH2453" i="3" s="1"/>
  <c r="AI2453" i="3"/>
  <c r="AJ2453" i="3" s="1"/>
  <c r="AK2453" i="3"/>
  <c r="AL2453" i="3"/>
  <c r="AM2453" i="3"/>
  <c r="AE2454" i="3"/>
  <c r="AF2454" i="3" s="1"/>
  <c r="AG2454" i="3"/>
  <c r="AH2454" i="3" s="1"/>
  <c r="AI2454" i="3"/>
  <c r="AJ2454" i="3" s="1"/>
  <c r="AK2454" i="3"/>
  <c r="AL2454" i="3"/>
  <c r="AM2454" i="3"/>
  <c r="AE2455" i="3"/>
  <c r="AF2455" i="3" s="1"/>
  <c r="AG2455" i="3"/>
  <c r="AH2455" i="3" s="1"/>
  <c r="AI2455" i="3"/>
  <c r="AJ2455" i="3" s="1"/>
  <c r="AK2455" i="3"/>
  <c r="AL2455" i="3"/>
  <c r="AM2455" i="3"/>
  <c r="AE2456" i="3"/>
  <c r="AF2456" i="3" s="1"/>
  <c r="AG2456" i="3"/>
  <c r="AH2456" i="3" s="1"/>
  <c r="AI2456" i="3"/>
  <c r="AJ2456" i="3" s="1"/>
  <c r="AK2456" i="3"/>
  <c r="AL2456" i="3"/>
  <c r="AM2456" i="3"/>
  <c r="AE2457" i="3"/>
  <c r="AF2457" i="3" s="1"/>
  <c r="AG2457" i="3"/>
  <c r="AH2457" i="3" s="1"/>
  <c r="AI2457" i="3"/>
  <c r="AJ2457" i="3" s="1"/>
  <c r="AK2457" i="3"/>
  <c r="AL2457" i="3"/>
  <c r="AM2457" i="3"/>
  <c r="AE2458" i="3"/>
  <c r="AF2458" i="3" s="1"/>
  <c r="AG2458" i="3"/>
  <c r="AH2458" i="3" s="1"/>
  <c r="AI2458" i="3"/>
  <c r="AJ2458" i="3" s="1"/>
  <c r="AK2458" i="3"/>
  <c r="AL2458" i="3"/>
  <c r="AM2458" i="3"/>
  <c r="AE2459" i="3"/>
  <c r="AF2459" i="3" s="1"/>
  <c r="AG2459" i="3"/>
  <c r="AH2459" i="3" s="1"/>
  <c r="AI2459" i="3"/>
  <c r="AJ2459" i="3" s="1"/>
  <c r="AK2459" i="3"/>
  <c r="AL2459" i="3"/>
  <c r="AM2459" i="3"/>
  <c r="AE2460" i="3"/>
  <c r="AF2460" i="3" s="1"/>
  <c r="AG2460" i="3"/>
  <c r="AH2460" i="3" s="1"/>
  <c r="AI2460" i="3"/>
  <c r="AJ2460" i="3" s="1"/>
  <c r="AK2460" i="3"/>
  <c r="AL2460" i="3"/>
  <c r="AM2460" i="3"/>
  <c r="AE2461" i="3"/>
  <c r="AF2461" i="3" s="1"/>
  <c r="AG2461" i="3"/>
  <c r="AH2461" i="3" s="1"/>
  <c r="AI2461" i="3"/>
  <c r="AJ2461" i="3" s="1"/>
  <c r="AK2461" i="3"/>
  <c r="AL2461" i="3"/>
  <c r="AM2461" i="3"/>
  <c r="AE2462" i="3"/>
  <c r="AF2462" i="3" s="1"/>
  <c r="AG2462" i="3"/>
  <c r="AH2462" i="3" s="1"/>
  <c r="AI2462" i="3"/>
  <c r="AJ2462" i="3" s="1"/>
  <c r="AK2462" i="3"/>
  <c r="AL2462" i="3"/>
  <c r="AM2462" i="3"/>
  <c r="AE2463" i="3"/>
  <c r="AF2463" i="3" s="1"/>
  <c r="AG2463" i="3"/>
  <c r="AH2463" i="3" s="1"/>
  <c r="AI2463" i="3"/>
  <c r="AJ2463" i="3" s="1"/>
  <c r="AK2463" i="3"/>
  <c r="AL2463" i="3"/>
  <c r="AM2463" i="3"/>
  <c r="AE2464" i="3"/>
  <c r="AF2464" i="3" s="1"/>
  <c r="AG2464" i="3"/>
  <c r="AH2464" i="3" s="1"/>
  <c r="AI2464" i="3"/>
  <c r="AJ2464" i="3" s="1"/>
  <c r="AK2464" i="3"/>
  <c r="AL2464" i="3"/>
  <c r="AM2464" i="3"/>
  <c r="AE2465" i="3"/>
  <c r="AF2465" i="3" s="1"/>
  <c r="AG2465" i="3"/>
  <c r="AH2465" i="3" s="1"/>
  <c r="AI2465" i="3"/>
  <c r="AJ2465" i="3" s="1"/>
  <c r="AK2465" i="3"/>
  <c r="AL2465" i="3"/>
  <c r="AM2465" i="3"/>
  <c r="AE2466" i="3"/>
  <c r="AF2466" i="3" s="1"/>
  <c r="AG2466" i="3"/>
  <c r="AH2466" i="3" s="1"/>
  <c r="AI2466" i="3"/>
  <c r="AJ2466" i="3" s="1"/>
  <c r="AK2466" i="3"/>
  <c r="AL2466" i="3"/>
  <c r="AM2466" i="3"/>
  <c r="AE2467" i="3"/>
  <c r="AF2467" i="3" s="1"/>
  <c r="AG2467" i="3"/>
  <c r="AH2467" i="3" s="1"/>
  <c r="AI2467" i="3"/>
  <c r="AJ2467" i="3" s="1"/>
  <c r="AK2467" i="3"/>
  <c r="AL2467" i="3"/>
  <c r="AM2467" i="3"/>
  <c r="AE2468" i="3"/>
  <c r="AF2468" i="3" s="1"/>
  <c r="AG2468" i="3"/>
  <c r="AH2468" i="3" s="1"/>
  <c r="AI2468" i="3"/>
  <c r="AJ2468" i="3" s="1"/>
  <c r="AK2468" i="3"/>
  <c r="AL2468" i="3"/>
  <c r="AM2468" i="3"/>
  <c r="AE2469" i="3"/>
  <c r="AF2469" i="3" s="1"/>
  <c r="AG2469" i="3"/>
  <c r="AH2469" i="3" s="1"/>
  <c r="AI2469" i="3"/>
  <c r="AJ2469" i="3" s="1"/>
  <c r="AK2469" i="3"/>
  <c r="AL2469" i="3"/>
  <c r="AM2469" i="3"/>
  <c r="AE2470" i="3"/>
  <c r="AF2470" i="3" s="1"/>
  <c r="AG2470" i="3"/>
  <c r="AH2470" i="3" s="1"/>
  <c r="AI2470" i="3"/>
  <c r="AJ2470" i="3" s="1"/>
  <c r="AK2470" i="3"/>
  <c r="AL2470" i="3"/>
  <c r="AM2470" i="3"/>
  <c r="AE2471" i="3"/>
  <c r="AF2471" i="3" s="1"/>
  <c r="AG2471" i="3"/>
  <c r="AH2471" i="3" s="1"/>
  <c r="AI2471" i="3"/>
  <c r="AJ2471" i="3" s="1"/>
  <c r="AK2471" i="3"/>
  <c r="AL2471" i="3"/>
  <c r="AM2471" i="3"/>
  <c r="AE2472" i="3"/>
  <c r="AF2472" i="3" s="1"/>
  <c r="AG2472" i="3"/>
  <c r="AH2472" i="3" s="1"/>
  <c r="AI2472" i="3"/>
  <c r="AJ2472" i="3" s="1"/>
  <c r="AK2472" i="3"/>
  <c r="AL2472" i="3"/>
  <c r="AM2472" i="3"/>
  <c r="AE2473" i="3"/>
  <c r="AF2473" i="3" s="1"/>
  <c r="AG2473" i="3"/>
  <c r="AH2473" i="3" s="1"/>
  <c r="AI2473" i="3"/>
  <c r="AJ2473" i="3" s="1"/>
  <c r="AK2473" i="3"/>
  <c r="AL2473" i="3"/>
  <c r="AM2473" i="3"/>
  <c r="AE2474" i="3"/>
  <c r="AF2474" i="3" s="1"/>
  <c r="AG2474" i="3"/>
  <c r="AH2474" i="3" s="1"/>
  <c r="AI2474" i="3"/>
  <c r="AJ2474" i="3" s="1"/>
  <c r="AK2474" i="3"/>
  <c r="AL2474" i="3"/>
  <c r="AM2474" i="3"/>
  <c r="AE2475" i="3"/>
  <c r="AF2475" i="3" s="1"/>
  <c r="AG2475" i="3"/>
  <c r="AH2475" i="3" s="1"/>
  <c r="AI2475" i="3"/>
  <c r="AJ2475" i="3" s="1"/>
  <c r="AK2475" i="3"/>
  <c r="AL2475" i="3"/>
  <c r="AM2475" i="3"/>
  <c r="AE2476" i="3"/>
  <c r="AF2476" i="3" s="1"/>
  <c r="AG2476" i="3"/>
  <c r="AH2476" i="3" s="1"/>
  <c r="AI2476" i="3"/>
  <c r="AJ2476" i="3" s="1"/>
  <c r="AK2476" i="3"/>
  <c r="AL2476" i="3"/>
  <c r="AM2476" i="3"/>
  <c r="AE2477" i="3"/>
  <c r="AF2477" i="3" s="1"/>
  <c r="AG2477" i="3"/>
  <c r="AH2477" i="3" s="1"/>
  <c r="AI2477" i="3"/>
  <c r="AJ2477" i="3" s="1"/>
  <c r="AK2477" i="3"/>
  <c r="AL2477" i="3"/>
  <c r="AM2477" i="3"/>
  <c r="AE2478" i="3"/>
  <c r="AF2478" i="3" s="1"/>
  <c r="AG2478" i="3"/>
  <c r="AH2478" i="3" s="1"/>
  <c r="AI2478" i="3"/>
  <c r="AJ2478" i="3" s="1"/>
  <c r="AK2478" i="3"/>
  <c r="AL2478" i="3"/>
  <c r="AM2478" i="3"/>
  <c r="AE2479" i="3"/>
  <c r="AF2479" i="3" s="1"/>
  <c r="AG2479" i="3"/>
  <c r="AH2479" i="3" s="1"/>
  <c r="AI2479" i="3"/>
  <c r="AJ2479" i="3" s="1"/>
  <c r="AK2479" i="3"/>
  <c r="AL2479" i="3"/>
  <c r="AM2479" i="3"/>
  <c r="AE2480" i="3"/>
  <c r="AF2480" i="3" s="1"/>
  <c r="AG2480" i="3"/>
  <c r="AH2480" i="3" s="1"/>
  <c r="AI2480" i="3"/>
  <c r="AJ2480" i="3" s="1"/>
  <c r="AK2480" i="3"/>
  <c r="AL2480" i="3"/>
  <c r="AM2480" i="3"/>
  <c r="AE2481" i="3"/>
  <c r="AF2481" i="3" s="1"/>
  <c r="AG2481" i="3"/>
  <c r="AH2481" i="3" s="1"/>
  <c r="AI2481" i="3"/>
  <c r="AJ2481" i="3" s="1"/>
  <c r="AK2481" i="3"/>
  <c r="AL2481" i="3"/>
  <c r="AM2481" i="3"/>
  <c r="AE2482" i="3"/>
  <c r="AF2482" i="3" s="1"/>
  <c r="AG2482" i="3"/>
  <c r="AH2482" i="3" s="1"/>
  <c r="AI2482" i="3"/>
  <c r="AJ2482" i="3" s="1"/>
  <c r="AK2482" i="3"/>
  <c r="AL2482" i="3"/>
  <c r="AM2482" i="3"/>
  <c r="AE2483" i="3"/>
  <c r="AF2483" i="3" s="1"/>
  <c r="AG2483" i="3"/>
  <c r="AH2483" i="3" s="1"/>
  <c r="AI2483" i="3"/>
  <c r="AJ2483" i="3" s="1"/>
  <c r="AK2483" i="3"/>
  <c r="AL2483" i="3"/>
  <c r="AM2483" i="3"/>
  <c r="AE2484" i="3"/>
  <c r="AF2484" i="3" s="1"/>
  <c r="AG2484" i="3"/>
  <c r="AH2484" i="3" s="1"/>
  <c r="AI2484" i="3"/>
  <c r="AJ2484" i="3" s="1"/>
  <c r="AK2484" i="3"/>
  <c r="AL2484" i="3"/>
  <c r="AM2484" i="3"/>
  <c r="AE2485" i="3"/>
  <c r="AF2485" i="3" s="1"/>
  <c r="AG2485" i="3"/>
  <c r="AH2485" i="3" s="1"/>
  <c r="AI2485" i="3"/>
  <c r="AJ2485" i="3" s="1"/>
  <c r="AK2485" i="3"/>
  <c r="AL2485" i="3"/>
  <c r="AM2485" i="3"/>
  <c r="AE2486" i="3"/>
  <c r="AF2486" i="3" s="1"/>
  <c r="AG2486" i="3"/>
  <c r="AH2486" i="3" s="1"/>
  <c r="AI2486" i="3"/>
  <c r="AJ2486" i="3" s="1"/>
  <c r="AK2486" i="3"/>
  <c r="AL2486" i="3"/>
  <c r="AM2486" i="3"/>
  <c r="AE2487" i="3"/>
  <c r="AF2487" i="3" s="1"/>
  <c r="AG2487" i="3"/>
  <c r="AH2487" i="3" s="1"/>
  <c r="AI2487" i="3"/>
  <c r="AJ2487" i="3" s="1"/>
  <c r="AK2487" i="3"/>
  <c r="AL2487" i="3"/>
  <c r="AM2487" i="3"/>
  <c r="AE2488" i="3"/>
  <c r="AF2488" i="3" s="1"/>
  <c r="AG2488" i="3"/>
  <c r="AH2488" i="3" s="1"/>
  <c r="AI2488" i="3"/>
  <c r="AJ2488" i="3" s="1"/>
  <c r="AK2488" i="3"/>
  <c r="AL2488" i="3"/>
  <c r="AM2488" i="3"/>
  <c r="AE2489" i="3"/>
  <c r="AF2489" i="3" s="1"/>
  <c r="AG2489" i="3"/>
  <c r="AH2489" i="3" s="1"/>
  <c r="AI2489" i="3"/>
  <c r="AJ2489" i="3" s="1"/>
  <c r="AK2489" i="3"/>
  <c r="AL2489" i="3"/>
  <c r="AM2489" i="3"/>
  <c r="AE2490" i="3"/>
  <c r="AF2490" i="3" s="1"/>
  <c r="AG2490" i="3"/>
  <c r="AH2490" i="3" s="1"/>
  <c r="AI2490" i="3"/>
  <c r="AJ2490" i="3" s="1"/>
  <c r="AK2490" i="3"/>
  <c r="AL2490" i="3"/>
  <c r="AM2490" i="3"/>
  <c r="AE2491" i="3"/>
  <c r="AF2491" i="3" s="1"/>
  <c r="AG2491" i="3"/>
  <c r="AH2491" i="3" s="1"/>
  <c r="AI2491" i="3"/>
  <c r="AJ2491" i="3" s="1"/>
  <c r="AK2491" i="3"/>
  <c r="AL2491" i="3"/>
  <c r="AM2491" i="3"/>
  <c r="AE2492" i="3"/>
  <c r="AF2492" i="3" s="1"/>
  <c r="AG2492" i="3"/>
  <c r="AH2492" i="3" s="1"/>
  <c r="AI2492" i="3"/>
  <c r="AJ2492" i="3" s="1"/>
  <c r="AK2492" i="3"/>
  <c r="AL2492" i="3"/>
  <c r="AM2492" i="3"/>
  <c r="AE2493" i="3"/>
  <c r="AF2493" i="3" s="1"/>
  <c r="AG2493" i="3"/>
  <c r="AH2493" i="3" s="1"/>
  <c r="AI2493" i="3"/>
  <c r="AJ2493" i="3" s="1"/>
  <c r="AK2493" i="3"/>
  <c r="AL2493" i="3"/>
  <c r="AM2493" i="3"/>
  <c r="AE2494" i="3"/>
  <c r="AF2494" i="3" s="1"/>
  <c r="AG2494" i="3"/>
  <c r="AH2494" i="3" s="1"/>
  <c r="AI2494" i="3"/>
  <c r="AJ2494" i="3" s="1"/>
  <c r="AK2494" i="3"/>
  <c r="AL2494" i="3"/>
  <c r="AM2494" i="3"/>
  <c r="AE2495" i="3"/>
  <c r="AF2495" i="3" s="1"/>
  <c r="AG2495" i="3"/>
  <c r="AH2495" i="3" s="1"/>
  <c r="AI2495" i="3"/>
  <c r="AJ2495" i="3" s="1"/>
  <c r="AK2495" i="3"/>
  <c r="AL2495" i="3"/>
  <c r="AM2495" i="3"/>
  <c r="AE2496" i="3"/>
  <c r="AF2496" i="3" s="1"/>
  <c r="AG2496" i="3"/>
  <c r="AH2496" i="3" s="1"/>
  <c r="AI2496" i="3"/>
  <c r="AJ2496" i="3" s="1"/>
  <c r="AK2496" i="3"/>
  <c r="AL2496" i="3"/>
  <c r="AM2496" i="3"/>
  <c r="AE2497" i="3"/>
  <c r="AF2497" i="3" s="1"/>
  <c r="AG2497" i="3"/>
  <c r="AH2497" i="3" s="1"/>
  <c r="AI2497" i="3"/>
  <c r="AJ2497" i="3" s="1"/>
  <c r="AK2497" i="3"/>
  <c r="AL2497" i="3"/>
  <c r="AM2497" i="3"/>
  <c r="AE2498" i="3"/>
  <c r="AF2498" i="3" s="1"/>
  <c r="AG2498" i="3"/>
  <c r="AH2498" i="3" s="1"/>
  <c r="AI2498" i="3"/>
  <c r="AJ2498" i="3" s="1"/>
  <c r="AK2498" i="3"/>
  <c r="AL2498" i="3"/>
  <c r="AM2498" i="3"/>
  <c r="AE2499" i="3"/>
  <c r="AF2499" i="3" s="1"/>
  <c r="AG2499" i="3"/>
  <c r="AH2499" i="3" s="1"/>
  <c r="AI2499" i="3"/>
  <c r="AJ2499" i="3" s="1"/>
  <c r="AK2499" i="3"/>
  <c r="AL2499" i="3"/>
  <c r="AM2499" i="3"/>
  <c r="AE2500" i="3"/>
  <c r="AF2500" i="3" s="1"/>
  <c r="AG2500" i="3"/>
  <c r="AH2500" i="3" s="1"/>
  <c r="AI2500" i="3"/>
  <c r="AJ2500" i="3" s="1"/>
  <c r="AK2500" i="3"/>
  <c r="AL2500" i="3"/>
  <c r="AM2500" i="3"/>
  <c r="AE2501" i="3"/>
  <c r="AF2501" i="3" s="1"/>
  <c r="AG2501" i="3"/>
  <c r="AH2501" i="3" s="1"/>
  <c r="AI2501" i="3"/>
  <c r="AJ2501" i="3" s="1"/>
  <c r="AK2501" i="3"/>
  <c r="AL2501" i="3"/>
  <c r="AM2501" i="3"/>
  <c r="AE2502" i="3"/>
  <c r="AF2502" i="3" s="1"/>
  <c r="AG2502" i="3"/>
  <c r="AH2502" i="3" s="1"/>
  <c r="AI2502" i="3"/>
  <c r="AJ2502" i="3" s="1"/>
  <c r="AK2502" i="3"/>
  <c r="AL2502" i="3"/>
  <c r="AM2502" i="3"/>
  <c r="AE2503" i="3"/>
  <c r="AF2503" i="3" s="1"/>
  <c r="AG2503" i="3"/>
  <c r="AH2503" i="3" s="1"/>
  <c r="AI2503" i="3"/>
  <c r="AJ2503" i="3" s="1"/>
  <c r="AK2503" i="3"/>
  <c r="AL2503" i="3"/>
  <c r="AM2503" i="3"/>
  <c r="AE2504" i="3"/>
  <c r="AF2504" i="3" s="1"/>
  <c r="AG2504" i="3"/>
  <c r="AH2504" i="3" s="1"/>
  <c r="AI2504" i="3"/>
  <c r="AJ2504" i="3" s="1"/>
  <c r="AK2504" i="3"/>
  <c r="AL2504" i="3"/>
  <c r="AM2504" i="3"/>
  <c r="AE2505" i="3"/>
  <c r="AF2505" i="3" s="1"/>
  <c r="AG2505" i="3"/>
  <c r="AH2505" i="3" s="1"/>
  <c r="AI2505" i="3"/>
  <c r="AJ2505" i="3" s="1"/>
  <c r="AK2505" i="3"/>
  <c r="AL2505" i="3"/>
  <c r="AM2505" i="3"/>
  <c r="AE2506" i="3"/>
  <c r="AF2506" i="3" s="1"/>
  <c r="AG2506" i="3"/>
  <c r="AH2506" i="3" s="1"/>
  <c r="AI2506" i="3"/>
  <c r="AJ2506" i="3" s="1"/>
  <c r="AK2506" i="3"/>
  <c r="AL2506" i="3"/>
  <c r="AM2506" i="3"/>
  <c r="AE2507" i="3"/>
  <c r="AF2507" i="3" s="1"/>
  <c r="AG2507" i="3"/>
  <c r="AH2507" i="3" s="1"/>
  <c r="AI2507" i="3"/>
  <c r="AJ2507" i="3" s="1"/>
  <c r="AK2507" i="3"/>
  <c r="AL2507" i="3"/>
  <c r="AM2507" i="3"/>
  <c r="AE2508" i="3"/>
  <c r="AF2508" i="3" s="1"/>
  <c r="AG2508" i="3"/>
  <c r="AH2508" i="3" s="1"/>
  <c r="AI2508" i="3"/>
  <c r="AJ2508" i="3" s="1"/>
  <c r="AK2508" i="3"/>
  <c r="AL2508" i="3"/>
  <c r="AM2508" i="3"/>
  <c r="AE2509" i="3"/>
  <c r="AF2509" i="3" s="1"/>
  <c r="AG2509" i="3"/>
  <c r="AH2509" i="3" s="1"/>
  <c r="AI2509" i="3"/>
  <c r="AJ2509" i="3" s="1"/>
  <c r="AK2509" i="3"/>
  <c r="AL2509" i="3"/>
  <c r="AM2509" i="3"/>
  <c r="AE2510" i="3"/>
  <c r="AF2510" i="3" s="1"/>
  <c r="AG2510" i="3"/>
  <c r="AH2510" i="3" s="1"/>
  <c r="AI2510" i="3"/>
  <c r="AJ2510" i="3" s="1"/>
  <c r="AK2510" i="3"/>
  <c r="AL2510" i="3"/>
  <c r="AM2510" i="3"/>
  <c r="AE2511" i="3"/>
  <c r="AF2511" i="3" s="1"/>
  <c r="AG2511" i="3"/>
  <c r="AH2511" i="3" s="1"/>
  <c r="AI2511" i="3"/>
  <c r="AJ2511" i="3" s="1"/>
  <c r="AK2511" i="3"/>
  <c r="AL2511" i="3"/>
  <c r="AM2511" i="3"/>
  <c r="AE2512" i="3"/>
  <c r="AF2512" i="3" s="1"/>
  <c r="AG2512" i="3"/>
  <c r="AH2512" i="3" s="1"/>
  <c r="AI2512" i="3"/>
  <c r="AJ2512" i="3" s="1"/>
  <c r="AK2512" i="3"/>
  <c r="AL2512" i="3"/>
  <c r="AM2512" i="3"/>
  <c r="AE2513" i="3"/>
  <c r="AF2513" i="3" s="1"/>
  <c r="AG2513" i="3"/>
  <c r="AH2513" i="3" s="1"/>
  <c r="AI2513" i="3"/>
  <c r="AJ2513" i="3" s="1"/>
  <c r="AK2513" i="3"/>
  <c r="AL2513" i="3"/>
  <c r="AM2513" i="3"/>
  <c r="AE2514" i="3"/>
  <c r="AF2514" i="3" s="1"/>
  <c r="AG2514" i="3"/>
  <c r="AH2514" i="3" s="1"/>
  <c r="AI2514" i="3"/>
  <c r="AJ2514" i="3" s="1"/>
  <c r="AK2514" i="3"/>
  <c r="AL2514" i="3"/>
  <c r="AM2514" i="3"/>
  <c r="AE2515" i="3"/>
  <c r="AF2515" i="3" s="1"/>
  <c r="AG2515" i="3"/>
  <c r="AH2515" i="3" s="1"/>
  <c r="AI2515" i="3"/>
  <c r="AJ2515" i="3" s="1"/>
  <c r="AK2515" i="3"/>
  <c r="AL2515" i="3"/>
  <c r="AM2515" i="3"/>
  <c r="AE2516" i="3"/>
  <c r="AF2516" i="3" s="1"/>
  <c r="AG2516" i="3"/>
  <c r="AH2516" i="3" s="1"/>
  <c r="AI2516" i="3"/>
  <c r="AJ2516" i="3" s="1"/>
  <c r="AK2516" i="3"/>
  <c r="AL2516" i="3"/>
  <c r="AM2516" i="3"/>
  <c r="AE2517" i="3"/>
  <c r="AF2517" i="3" s="1"/>
  <c r="AG2517" i="3"/>
  <c r="AH2517" i="3" s="1"/>
  <c r="AI2517" i="3"/>
  <c r="AJ2517" i="3" s="1"/>
  <c r="AK2517" i="3"/>
  <c r="AL2517" i="3"/>
  <c r="AM2517" i="3"/>
  <c r="AE2518" i="3"/>
  <c r="AF2518" i="3" s="1"/>
  <c r="AG2518" i="3"/>
  <c r="AH2518" i="3" s="1"/>
  <c r="AI2518" i="3"/>
  <c r="AJ2518" i="3" s="1"/>
  <c r="AK2518" i="3"/>
  <c r="AL2518" i="3"/>
  <c r="AM2518" i="3"/>
  <c r="AE2519" i="3"/>
  <c r="AF2519" i="3" s="1"/>
  <c r="AG2519" i="3"/>
  <c r="AH2519" i="3" s="1"/>
  <c r="AI2519" i="3"/>
  <c r="AJ2519" i="3" s="1"/>
  <c r="AK2519" i="3"/>
  <c r="AL2519" i="3"/>
  <c r="AM2519" i="3"/>
  <c r="AE2520" i="3"/>
  <c r="AF2520" i="3" s="1"/>
  <c r="AG2520" i="3"/>
  <c r="AH2520" i="3" s="1"/>
  <c r="AI2520" i="3"/>
  <c r="AJ2520" i="3" s="1"/>
  <c r="AK2520" i="3"/>
  <c r="AL2520" i="3"/>
  <c r="AM2520" i="3"/>
  <c r="AE2521" i="3"/>
  <c r="AF2521" i="3" s="1"/>
  <c r="AG2521" i="3"/>
  <c r="AH2521" i="3" s="1"/>
  <c r="AI2521" i="3"/>
  <c r="AJ2521" i="3" s="1"/>
  <c r="AK2521" i="3"/>
  <c r="AL2521" i="3"/>
  <c r="AM2521" i="3"/>
  <c r="AE2522" i="3"/>
  <c r="AF2522" i="3" s="1"/>
  <c r="AG2522" i="3"/>
  <c r="AH2522" i="3" s="1"/>
  <c r="AI2522" i="3"/>
  <c r="AJ2522" i="3" s="1"/>
  <c r="AK2522" i="3"/>
  <c r="AL2522" i="3"/>
  <c r="AM2522" i="3"/>
  <c r="AE2523" i="3"/>
  <c r="AF2523" i="3" s="1"/>
  <c r="AG2523" i="3"/>
  <c r="AH2523" i="3" s="1"/>
  <c r="AI2523" i="3"/>
  <c r="AJ2523" i="3" s="1"/>
  <c r="AK2523" i="3"/>
  <c r="AL2523" i="3"/>
  <c r="AM2523" i="3"/>
  <c r="AE2524" i="3"/>
  <c r="AF2524" i="3" s="1"/>
  <c r="AG2524" i="3"/>
  <c r="AH2524" i="3" s="1"/>
  <c r="AI2524" i="3"/>
  <c r="AJ2524" i="3" s="1"/>
  <c r="AK2524" i="3"/>
  <c r="AL2524" i="3"/>
  <c r="AM2524" i="3"/>
  <c r="AE2525" i="3"/>
  <c r="AF2525" i="3" s="1"/>
  <c r="AG2525" i="3"/>
  <c r="AH2525" i="3" s="1"/>
  <c r="AI2525" i="3"/>
  <c r="AJ2525" i="3" s="1"/>
  <c r="AK2525" i="3"/>
  <c r="AL2525" i="3"/>
  <c r="AM2525" i="3"/>
  <c r="AE2526" i="3"/>
  <c r="AF2526" i="3" s="1"/>
  <c r="AG2526" i="3"/>
  <c r="AH2526" i="3" s="1"/>
  <c r="AI2526" i="3"/>
  <c r="AJ2526" i="3" s="1"/>
  <c r="AK2526" i="3"/>
  <c r="AL2526" i="3"/>
  <c r="AM2526" i="3"/>
  <c r="AE2527" i="3"/>
  <c r="AF2527" i="3" s="1"/>
  <c r="AG2527" i="3"/>
  <c r="AH2527" i="3" s="1"/>
  <c r="AI2527" i="3"/>
  <c r="AJ2527" i="3" s="1"/>
  <c r="AK2527" i="3"/>
  <c r="AL2527" i="3"/>
  <c r="AM2527" i="3"/>
  <c r="AE2528" i="3"/>
  <c r="AF2528" i="3" s="1"/>
  <c r="AG2528" i="3"/>
  <c r="AH2528" i="3" s="1"/>
  <c r="AI2528" i="3"/>
  <c r="AJ2528" i="3" s="1"/>
  <c r="AK2528" i="3"/>
  <c r="AL2528" i="3"/>
  <c r="AM2528" i="3"/>
  <c r="AE2529" i="3"/>
  <c r="AF2529" i="3" s="1"/>
  <c r="AG2529" i="3"/>
  <c r="AH2529" i="3" s="1"/>
  <c r="AI2529" i="3"/>
  <c r="AJ2529" i="3" s="1"/>
  <c r="AK2529" i="3"/>
  <c r="AL2529" i="3"/>
  <c r="AM2529" i="3"/>
  <c r="AE2530" i="3"/>
  <c r="AF2530" i="3" s="1"/>
  <c r="AG2530" i="3"/>
  <c r="AH2530" i="3" s="1"/>
  <c r="AI2530" i="3"/>
  <c r="AJ2530" i="3" s="1"/>
  <c r="AK2530" i="3"/>
  <c r="AL2530" i="3"/>
  <c r="AM2530" i="3"/>
  <c r="AE2531" i="3"/>
  <c r="AF2531" i="3" s="1"/>
  <c r="AG2531" i="3"/>
  <c r="AH2531" i="3" s="1"/>
  <c r="AI2531" i="3"/>
  <c r="AJ2531" i="3" s="1"/>
  <c r="AK2531" i="3"/>
  <c r="AL2531" i="3"/>
  <c r="AM2531" i="3"/>
  <c r="AE2532" i="3"/>
  <c r="AF2532" i="3" s="1"/>
  <c r="AG2532" i="3"/>
  <c r="AH2532" i="3" s="1"/>
  <c r="AI2532" i="3"/>
  <c r="AJ2532" i="3" s="1"/>
  <c r="AK2532" i="3"/>
  <c r="AL2532" i="3"/>
  <c r="AM2532" i="3"/>
  <c r="AE2533" i="3"/>
  <c r="AF2533" i="3" s="1"/>
  <c r="AG2533" i="3"/>
  <c r="AH2533" i="3" s="1"/>
  <c r="AI2533" i="3"/>
  <c r="AJ2533" i="3" s="1"/>
  <c r="AK2533" i="3"/>
  <c r="AL2533" i="3"/>
  <c r="AM2533" i="3"/>
  <c r="AE2534" i="3"/>
  <c r="AF2534" i="3" s="1"/>
  <c r="AG2534" i="3"/>
  <c r="AH2534" i="3" s="1"/>
  <c r="AI2534" i="3"/>
  <c r="AJ2534" i="3" s="1"/>
  <c r="AK2534" i="3"/>
  <c r="AL2534" i="3"/>
  <c r="AM2534" i="3"/>
  <c r="AE2535" i="3"/>
  <c r="AF2535" i="3" s="1"/>
  <c r="AG2535" i="3"/>
  <c r="AH2535" i="3" s="1"/>
  <c r="AI2535" i="3"/>
  <c r="AJ2535" i="3" s="1"/>
  <c r="AK2535" i="3"/>
  <c r="AL2535" i="3"/>
  <c r="AM2535" i="3"/>
  <c r="AE2536" i="3"/>
  <c r="AF2536" i="3" s="1"/>
  <c r="AG2536" i="3"/>
  <c r="AH2536" i="3" s="1"/>
  <c r="AI2536" i="3"/>
  <c r="AJ2536" i="3" s="1"/>
  <c r="AK2536" i="3"/>
  <c r="AL2536" i="3"/>
  <c r="AM2536" i="3"/>
  <c r="AE2537" i="3"/>
  <c r="AF2537" i="3" s="1"/>
  <c r="AG2537" i="3"/>
  <c r="AH2537" i="3" s="1"/>
  <c r="AI2537" i="3"/>
  <c r="AJ2537" i="3" s="1"/>
  <c r="AK2537" i="3"/>
  <c r="AL2537" i="3"/>
  <c r="AM2537" i="3"/>
  <c r="AE2538" i="3"/>
  <c r="AF2538" i="3" s="1"/>
  <c r="AG2538" i="3"/>
  <c r="AH2538" i="3" s="1"/>
  <c r="AI2538" i="3"/>
  <c r="AJ2538" i="3" s="1"/>
  <c r="AK2538" i="3"/>
  <c r="AL2538" i="3"/>
  <c r="AM2538" i="3"/>
  <c r="AE2539" i="3"/>
  <c r="AF2539" i="3" s="1"/>
  <c r="AG2539" i="3"/>
  <c r="AH2539" i="3" s="1"/>
  <c r="AI2539" i="3"/>
  <c r="AJ2539" i="3" s="1"/>
  <c r="AK2539" i="3"/>
  <c r="AL2539" i="3"/>
  <c r="AM2539" i="3"/>
  <c r="AE2540" i="3"/>
  <c r="AF2540" i="3" s="1"/>
  <c r="AG2540" i="3"/>
  <c r="AH2540" i="3" s="1"/>
  <c r="AI2540" i="3"/>
  <c r="AJ2540" i="3" s="1"/>
  <c r="AK2540" i="3"/>
  <c r="AL2540" i="3"/>
  <c r="AM2540" i="3"/>
  <c r="AE2541" i="3"/>
  <c r="AF2541" i="3" s="1"/>
  <c r="AG2541" i="3"/>
  <c r="AH2541" i="3" s="1"/>
  <c r="AI2541" i="3"/>
  <c r="AJ2541" i="3" s="1"/>
  <c r="AK2541" i="3"/>
  <c r="AL2541" i="3"/>
  <c r="AM2541" i="3"/>
  <c r="AE2542" i="3"/>
  <c r="AF2542" i="3" s="1"/>
  <c r="AG2542" i="3"/>
  <c r="AH2542" i="3" s="1"/>
  <c r="AI2542" i="3"/>
  <c r="AJ2542" i="3" s="1"/>
  <c r="AK2542" i="3"/>
  <c r="AL2542" i="3"/>
  <c r="AM2542" i="3"/>
  <c r="AE2543" i="3"/>
  <c r="AF2543" i="3" s="1"/>
  <c r="AG2543" i="3"/>
  <c r="AH2543" i="3" s="1"/>
  <c r="AI2543" i="3"/>
  <c r="AJ2543" i="3" s="1"/>
  <c r="AK2543" i="3"/>
  <c r="AL2543" i="3"/>
  <c r="AM2543" i="3"/>
  <c r="AE2544" i="3"/>
  <c r="AF2544" i="3" s="1"/>
  <c r="AG2544" i="3"/>
  <c r="AH2544" i="3" s="1"/>
  <c r="AI2544" i="3"/>
  <c r="AJ2544" i="3" s="1"/>
  <c r="AK2544" i="3"/>
  <c r="AL2544" i="3"/>
  <c r="AM2544" i="3"/>
  <c r="AE2545" i="3"/>
  <c r="AF2545" i="3" s="1"/>
  <c r="AG2545" i="3"/>
  <c r="AH2545" i="3" s="1"/>
  <c r="AI2545" i="3"/>
  <c r="AJ2545" i="3" s="1"/>
  <c r="AK2545" i="3"/>
  <c r="AL2545" i="3"/>
  <c r="AM2545" i="3"/>
  <c r="AE2546" i="3"/>
  <c r="AF2546" i="3" s="1"/>
  <c r="AG2546" i="3"/>
  <c r="AH2546" i="3" s="1"/>
  <c r="AI2546" i="3"/>
  <c r="AJ2546" i="3" s="1"/>
  <c r="AK2546" i="3"/>
  <c r="AL2546" i="3"/>
  <c r="AM2546" i="3"/>
  <c r="AE2547" i="3"/>
  <c r="AF2547" i="3" s="1"/>
  <c r="AG2547" i="3"/>
  <c r="AH2547" i="3" s="1"/>
  <c r="AI2547" i="3"/>
  <c r="AJ2547" i="3" s="1"/>
  <c r="AK2547" i="3"/>
  <c r="AL2547" i="3"/>
  <c r="AM2547" i="3"/>
  <c r="AE2548" i="3"/>
  <c r="AF2548" i="3" s="1"/>
  <c r="AG2548" i="3"/>
  <c r="AH2548" i="3" s="1"/>
  <c r="AI2548" i="3"/>
  <c r="AJ2548" i="3" s="1"/>
  <c r="AK2548" i="3"/>
  <c r="AL2548" i="3"/>
  <c r="AM2548" i="3"/>
  <c r="AE2549" i="3"/>
  <c r="AF2549" i="3" s="1"/>
  <c r="AG2549" i="3"/>
  <c r="AH2549" i="3" s="1"/>
  <c r="AI2549" i="3"/>
  <c r="AJ2549" i="3" s="1"/>
  <c r="AK2549" i="3"/>
  <c r="AL2549" i="3"/>
  <c r="AM2549" i="3"/>
  <c r="AE2550" i="3"/>
  <c r="AF2550" i="3" s="1"/>
  <c r="AG2550" i="3"/>
  <c r="AH2550" i="3" s="1"/>
  <c r="AI2550" i="3"/>
  <c r="AJ2550" i="3" s="1"/>
  <c r="AK2550" i="3"/>
  <c r="AL2550" i="3"/>
  <c r="AM2550" i="3"/>
  <c r="AE2551" i="3"/>
  <c r="AF2551" i="3" s="1"/>
  <c r="AG2551" i="3"/>
  <c r="AH2551" i="3" s="1"/>
  <c r="AI2551" i="3"/>
  <c r="AJ2551" i="3" s="1"/>
  <c r="AK2551" i="3"/>
  <c r="AL2551" i="3"/>
  <c r="AM2551" i="3"/>
  <c r="AE2552" i="3"/>
  <c r="AF2552" i="3" s="1"/>
  <c r="AG2552" i="3"/>
  <c r="AH2552" i="3" s="1"/>
  <c r="AI2552" i="3"/>
  <c r="AJ2552" i="3" s="1"/>
  <c r="AK2552" i="3"/>
  <c r="AL2552" i="3"/>
  <c r="AM2552" i="3"/>
  <c r="AE2553" i="3"/>
  <c r="AF2553" i="3" s="1"/>
  <c r="AG2553" i="3"/>
  <c r="AH2553" i="3" s="1"/>
  <c r="AI2553" i="3"/>
  <c r="AJ2553" i="3" s="1"/>
  <c r="AK2553" i="3"/>
  <c r="AL2553" i="3"/>
  <c r="AM2553" i="3"/>
  <c r="AE2554" i="3"/>
  <c r="AF2554" i="3" s="1"/>
  <c r="AG2554" i="3"/>
  <c r="AH2554" i="3" s="1"/>
  <c r="AI2554" i="3"/>
  <c r="AJ2554" i="3" s="1"/>
  <c r="AK2554" i="3"/>
  <c r="AL2554" i="3"/>
  <c r="AM2554" i="3"/>
  <c r="AE2555" i="3"/>
  <c r="AF2555" i="3" s="1"/>
  <c r="AG2555" i="3"/>
  <c r="AH2555" i="3" s="1"/>
  <c r="AI2555" i="3"/>
  <c r="AJ2555" i="3" s="1"/>
  <c r="AK2555" i="3"/>
  <c r="AL2555" i="3"/>
  <c r="AM2555" i="3"/>
  <c r="AE2556" i="3"/>
  <c r="AF2556" i="3" s="1"/>
  <c r="AG2556" i="3"/>
  <c r="AH2556" i="3" s="1"/>
  <c r="AI2556" i="3"/>
  <c r="AJ2556" i="3" s="1"/>
  <c r="AK2556" i="3"/>
  <c r="AL2556" i="3"/>
  <c r="AM2556" i="3"/>
  <c r="AE2557" i="3"/>
  <c r="AF2557" i="3" s="1"/>
  <c r="AG2557" i="3"/>
  <c r="AH2557" i="3" s="1"/>
  <c r="AI2557" i="3"/>
  <c r="AJ2557" i="3" s="1"/>
  <c r="AK2557" i="3"/>
  <c r="AL2557" i="3"/>
  <c r="AM2557" i="3"/>
  <c r="AE2558" i="3"/>
  <c r="AF2558" i="3" s="1"/>
  <c r="AG2558" i="3"/>
  <c r="AH2558" i="3" s="1"/>
  <c r="AI2558" i="3"/>
  <c r="AJ2558" i="3" s="1"/>
  <c r="AK2558" i="3"/>
  <c r="AL2558" i="3"/>
  <c r="AM2558" i="3"/>
  <c r="AE2559" i="3"/>
  <c r="AF2559" i="3" s="1"/>
  <c r="AG2559" i="3"/>
  <c r="AH2559" i="3" s="1"/>
  <c r="AI2559" i="3"/>
  <c r="AJ2559" i="3" s="1"/>
  <c r="AK2559" i="3"/>
  <c r="AL2559" i="3"/>
  <c r="AM2559" i="3"/>
  <c r="AE2560" i="3"/>
  <c r="AF2560" i="3" s="1"/>
  <c r="AG2560" i="3"/>
  <c r="AH2560" i="3" s="1"/>
  <c r="AI2560" i="3"/>
  <c r="AJ2560" i="3" s="1"/>
  <c r="AK2560" i="3"/>
  <c r="AL2560" i="3"/>
  <c r="AM2560" i="3"/>
  <c r="AE2561" i="3"/>
  <c r="AF2561" i="3" s="1"/>
  <c r="AG2561" i="3"/>
  <c r="AH2561" i="3" s="1"/>
  <c r="AI2561" i="3"/>
  <c r="AJ2561" i="3" s="1"/>
  <c r="AK2561" i="3"/>
  <c r="AL2561" i="3"/>
  <c r="AM2561" i="3"/>
  <c r="AE2562" i="3"/>
  <c r="AF2562" i="3" s="1"/>
  <c r="AG2562" i="3"/>
  <c r="AH2562" i="3" s="1"/>
  <c r="AI2562" i="3"/>
  <c r="AJ2562" i="3" s="1"/>
  <c r="AK2562" i="3"/>
  <c r="AL2562" i="3"/>
  <c r="AM2562" i="3"/>
  <c r="AE2563" i="3"/>
  <c r="AF2563" i="3" s="1"/>
  <c r="AG2563" i="3"/>
  <c r="AH2563" i="3" s="1"/>
  <c r="AI2563" i="3"/>
  <c r="AJ2563" i="3" s="1"/>
  <c r="AK2563" i="3"/>
  <c r="AL2563" i="3"/>
  <c r="AM2563" i="3"/>
  <c r="AE2564" i="3"/>
  <c r="AF2564" i="3" s="1"/>
  <c r="AG2564" i="3"/>
  <c r="AH2564" i="3" s="1"/>
  <c r="AI2564" i="3"/>
  <c r="AJ2564" i="3" s="1"/>
  <c r="AK2564" i="3"/>
  <c r="AL2564" i="3"/>
  <c r="AM2564" i="3"/>
  <c r="AE2565" i="3"/>
  <c r="AF2565" i="3" s="1"/>
  <c r="AG2565" i="3"/>
  <c r="AH2565" i="3" s="1"/>
  <c r="AI2565" i="3"/>
  <c r="AJ2565" i="3" s="1"/>
  <c r="AK2565" i="3"/>
  <c r="AL2565" i="3"/>
  <c r="AM2565" i="3"/>
  <c r="AE2566" i="3"/>
  <c r="AF2566" i="3" s="1"/>
  <c r="AG2566" i="3"/>
  <c r="AH2566" i="3" s="1"/>
  <c r="AI2566" i="3"/>
  <c r="AJ2566" i="3" s="1"/>
  <c r="AK2566" i="3"/>
  <c r="AL2566" i="3"/>
  <c r="AM2566" i="3"/>
  <c r="AE2567" i="3"/>
  <c r="AF2567" i="3" s="1"/>
  <c r="AG2567" i="3"/>
  <c r="AH2567" i="3" s="1"/>
  <c r="AI2567" i="3"/>
  <c r="AJ2567" i="3" s="1"/>
  <c r="AK2567" i="3"/>
  <c r="AL2567" i="3"/>
  <c r="AM2567" i="3"/>
  <c r="AE2568" i="3"/>
  <c r="AF2568" i="3" s="1"/>
  <c r="AG2568" i="3"/>
  <c r="AH2568" i="3" s="1"/>
  <c r="AI2568" i="3"/>
  <c r="AJ2568" i="3" s="1"/>
  <c r="AK2568" i="3"/>
  <c r="AL2568" i="3"/>
  <c r="AM2568" i="3"/>
  <c r="AE2569" i="3"/>
  <c r="AF2569" i="3" s="1"/>
  <c r="AG2569" i="3"/>
  <c r="AH2569" i="3" s="1"/>
  <c r="AI2569" i="3"/>
  <c r="AJ2569" i="3" s="1"/>
  <c r="AK2569" i="3"/>
  <c r="AL2569" i="3"/>
  <c r="AM2569" i="3"/>
  <c r="AE2570" i="3"/>
  <c r="AF2570" i="3" s="1"/>
  <c r="AG2570" i="3"/>
  <c r="AH2570" i="3" s="1"/>
  <c r="AI2570" i="3"/>
  <c r="AJ2570" i="3" s="1"/>
  <c r="AK2570" i="3"/>
  <c r="AL2570" i="3"/>
  <c r="AM2570" i="3"/>
  <c r="AE2571" i="3"/>
  <c r="AF2571" i="3" s="1"/>
  <c r="AG2571" i="3"/>
  <c r="AH2571" i="3" s="1"/>
  <c r="AI2571" i="3"/>
  <c r="AJ2571" i="3" s="1"/>
  <c r="AK2571" i="3"/>
  <c r="AL2571" i="3"/>
  <c r="AM2571" i="3"/>
  <c r="AE2572" i="3"/>
  <c r="AF2572" i="3" s="1"/>
  <c r="AG2572" i="3"/>
  <c r="AH2572" i="3" s="1"/>
  <c r="AI2572" i="3"/>
  <c r="AJ2572" i="3" s="1"/>
  <c r="AK2572" i="3"/>
  <c r="AL2572" i="3"/>
  <c r="AM2572" i="3"/>
  <c r="AE2573" i="3"/>
  <c r="AF2573" i="3" s="1"/>
  <c r="AG2573" i="3"/>
  <c r="AH2573" i="3" s="1"/>
  <c r="AI2573" i="3"/>
  <c r="AJ2573" i="3" s="1"/>
  <c r="AK2573" i="3"/>
  <c r="AL2573" i="3"/>
  <c r="AM2573" i="3"/>
  <c r="AE2574" i="3"/>
  <c r="AF2574" i="3" s="1"/>
  <c r="AG2574" i="3"/>
  <c r="AH2574" i="3" s="1"/>
  <c r="AI2574" i="3"/>
  <c r="AJ2574" i="3" s="1"/>
  <c r="AK2574" i="3"/>
  <c r="AL2574" i="3"/>
  <c r="AM2574" i="3"/>
  <c r="AE2575" i="3"/>
  <c r="AF2575" i="3" s="1"/>
  <c r="AG2575" i="3"/>
  <c r="AH2575" i="3" s="1"/>
  <c r="AI2575" i="3"/>
  <c r="AJ2575" i="3" s="1"/>
  <c r="AK2575" i="3"/>
  <c r="AL2575" i="3"/>
  <c r="AM2575" i="3"/>
  <c r="AE2576" i="3"/>
  <c r="AF2576" i="3" s="1"/>
  <c r="AG2576" i="3"/>
  <c r="AH2576" i="3" s="1"/>
  <c r="AI2576" i="3"/>
  <c r="AJ2576" i="3" s="1"/>
  <c r="AK2576" i="3"/>
  <c r="AL2576" i="3"/>
  <c r="AM2576" i="3"/>
  <c r="AE2577" i="3"/>
  <c r="AF2577" i="3" s="1"/>
  <c r="AG2577" i="3"/>
  <c r="AH2577" i="3" s="1"/>
  <c r="AI2577" i="3"/>
  <c r="AJ2577" i="3" s="1"/>
  <c r="AK2577" i="3"/>
  <c r="AL2577" i="3"/>
  <c r="AM2577" i="3"/>
  <c r="AE2578" i="3"/>
  <c r="AF2578" i="3" s="1"/>
  <c r="AG2578" i="3"/>
  <c r="AH2578" i="3" s="1"/>
  <c r="AI2578" i="3"/>
  <c r="AJ2578" i="3" s="1"/>
  <c r="AK2578" i="3"/>
  <c r="AL2578" i="3"/>
  <c r="AM2578" i="3"/>
  <c r="AE2579" i="3"/>
  <c r="AF2579" i="3" s="1"/>
  <c r="AG2579" i="3"/>
  <c r="AH2579" i="3" s="1"/>
  <c r="AI2579" i="3"/>
  <c r="AJ2579" i="3" s="1"/>
  <c r="AK2579" i="3"/>
  <c r="AL2579" i="3"/>
  <c r="AM2579" i="3"/>
  <c r="AE2580" i="3"/>
  <c r="AF2580" i="3" s="1"/>
  <c r="AG2580" i="3"/>
  <c r="AH2580" i="3" s="1"/>
  <c r="AI2580" i="3"/>
  <c r="AJ2580" i="3" s="1"/>
  <c r="AK2580" i="3"/>
  <c r="AL2580" i="3"/>
  <c r="AM2580" i="3"/>
  <c r="AE2581" i="3"/>
  <c r="AF2581" i="3" s="1"/>
  <c r="AG2581" i="3"/>
  <c r="AH2581" i="3" s="1"/>
  <c r="AI2581" i="3"/>
  <c r="AJ2581" i="3" s="1"/>
  <c r="AK2581" i="3"/>
  <c r="AL2581" i="3"/>
  <c r="AM2581" i="3"/>
  <c r="AE2582" i="3"/>
  <c r="AF2582" i="3" s="1"/>
  <c r="AG2582" i="3"/>
  <c r="AH2582" i="3" s="1"/>
  <c r="AI2582" i="3"/>
  <c r="AJ2582" i="3" s="1"/>
  <c r="AK2582" i="3"/>
  <c r="AL2582" i="3"/>
  <c r="AM2582" i="3"/>
  <c r="AE2583" i="3"/>
  <c r="AF2583" i="3" s="1"/>
  <c r="AG2583" i="3"/>
  <c r="AH2583" i="3" s="1"/>
  <c r="AI2583" i="3"/>
  <c r="AJ2583" i="3" s="1"/>
  <c r="AK2583" i="3"/>
  <c r="AL2583" i="3"/>
  <c r="AM2583" i="3"/>
  <c r="AE2584" i="3"/>
  <c r="AF2584" i="3" s="1"/>
  <c r="AG2584" i="3"/>
  <c r="AH2584" i="3" s="1"/>
  <c r="AI2584" i="3"/>
  <c r="AJ2584" i="3" s="1"/>
  <c r="AK2584" i="3"/>
  <c r="AL2584" i="3"/>
  <c r="AM2584" i="3"/>
  <c r="AE2585" i="3"/>
  <c r="AF2585" i="3" s="1"/>
  <c r="AG2585" i="3"/>
  <c r="AH2585" i="3" s="1"/>
  <c r="AI2585" i="3"/>
  <c r="AJ2585" i="3" s="1"/>
  <c r="AK2585" i="3"/>
  <c r="AL2585" i="3"/>
  <c r="AM2585" i="3"/>
  <c r="AE2586" i="3"/>
  <c r="AF2586" i="3" s="1"/>
  <c r="AG2586" i="3"/>
  <c r="AH2586" i="3" s="1"/>
  <c r="AI2586" i="3"/>
  <c r="AJ2586" i="3" s="1"/>
  <c r="AK2586" i="3"/>
  <c r="AL2586" i="3"/>
  <c r="AM2586" i="3"/>
  <c r="AE2587" i="3"/>
  <c r="AF2587" i="3" s="1"/>
  <c r="AG2587" i="3"/>
  <c r="AH2587" i="3" s="1"/>
  <c r="AI2587" i="3"/>
  <c r="AJ2587" i="3" s="1"/>
  <c r="AK2587" i="3"/>
  <c r="AL2587" i="3"/>
  <c r="AM2587" i="3"/>
  <c r="AE2588" i="3"/>
  <c r="AF2588" i="3" s="1"/>
  <c r="AG2588" i="3"/>
  <c r="AH2588" i="3" s="1"/>
  <c r="AI2588" i="3"/>
  <c r="AJ2588" i="3" s="1"/>
  <c r="AK2588" i="3"/>
  <c r="AL2588" i="3"/>
  <c r="AM2588" i="3"/>
  <c r="AE2589" i="3"/>
  <c r="AF2589" i="3" s="1"/>
  <c r="AG2589" i="3"/>
  <c r="AH2589" i="3" s="1"/>
  <c r="AI2589" i="3"/>
  <c r="AJ2589" i="3" s="1"/>
  <c r="AK2589" i="3"/>
  <c r="AL2589" i="3"/>
  <c r="AM2589" i="3"/>
  <c r="AE2590" i="3"/>
  <c r="AF2590" i="3" s="1"/>
  <c r="AG2590" i="3"/>
  <c r="AH2590" i="3" s="1"/>
  <c r="AI2590" i="3"/>
  <c r="AJ2590" i="3" s="1"/>
  <c r="AK2590" i="3"/>
  <c r="AL2590" i="3"/>
  <c r="AM2590" i="3"/>
  <c r="AE2591" i="3"/>
  <c r="AF2591" i="3" s="1"/>
  <c r="AG2591" i="3"/>
  <c r="AH2591" i="3" s="1"/>
  <c r="AI2591" i="3"/>
  <c r="AJ2591" i="3" s="1"/>
  <c r="AK2591" i="3"/>
  <c r="AL2591" i="3"/>
  <c r="AM2591" i="3"/>
  <c r="AE2592" i="3"/>
  <c r="AF2592" i="3" s="1"/>
  <c r="AG2592" i="3"/>
  <c r="AH2592" i="3" s="1"/>
  <c r="AI2592" i="3"/>
  <c r="AJ2592" i="3" s="1"/>
  <c r="AK2592" i="3"/>
  <c r="AL2592" i="3"/>
  <c r="AM2592" i="3"/>
  <c r="AE2593" i="3"/>
  <c r="AF2593" i="3" s="1"/>
  <c r="AG2593" i="3"/>
  <c r="AH2593" i="3" s="1"/>
  <c r="AI2593" i="3"/>
  <c r="AJ2593" i="3" s="1"/>
  <c r="AK2593" i="3"/>
  <c r="AL2593" i="3"/>
  <c r="AM2593" i="3"/>
  <c r="AE2594" i="3"/>
  <c r="AF2594" i="3" s="1"/>
  <c r="AG2594" i="3"/>
  <c r="AH2594" i="3" s="1"/>
  <c r="AI2594" i="3"/>
  <c r="AJ2594" i="3" s="1"/>
  <c r="AK2594" i="3"/>
  <c r="AL2594" i="3"/>
  <c r="AM2594" i="3"/>
  <c r="AE2595" i="3"/>
  <c r="AF2595" i="3" s="1"/>
  <c r="AG2595" i="3"/>
  <c r="AH2595" i="3" s="1"/>
  <c r="AI2595" i="3"/>
  <c r="AJ2595" i="3" s="1"/>
  <c r="AK2595" i="3"/>
  <c r="AL2595" i="3"/>
  <c r="AM2595" i="3"/>
  <c r="AE2596" i="3"/>
  <c r="AF2596" i="3" s="1"/>
  <c r="AG2596" i="3"/>
  <c r="AH2596" i="3" s="1"/>
  <c r="AI2596" i="3"/>
  <c r="AJ2596" i="3" s="1"/>
  <c r="AK2596" i="3"/>
  <c r="AL2596" i="3"/>
  <c r="AM2596" i="3"/>
  <c r="AE2597" i="3"/>
  <c r="AF2597" i="3" s="1"/>
  <c r="AG2597" i="3"/>
  <c r="AH2597" i="3" s="1"/>
  <c r="AI2597" i="3"/>
  <c r="AJ2597" i="3" s="1"/>
  <c r="AK2597" i="3"/>
  <c r="AL2597" i="3"/>
  <c r="AM2597" i="3"/>
  <c r="AE2598" i="3"/>
  <c r="AF2598" i="3" s="1"/>
  <c r="AG2598" i="3"/>
  <c r="AH2598" i="3" s="1"/>
  <c r="AI2598" i="3"/>
  <c r="AJ2598" i="3" s="1"/>
  <c r="AK2598" i="3"/>
  <c r="AL2598" i="3"/>
  <c r="AM2598" i="3"/>
  <c r="AE2599" i="3"/>
  <c r="AF2599" i="3" s="1"/>
  <c r="AG2599" i="3"/>
  <c r="AH2599" i="3" s="1"/>
  <c r="AI2599" i="3"/>
  <c r="AJ2599" i="3" s="1"/>
  <c r="AK2599" i="3"/>
  <c r="AL2599" i="3"/>
  <c r="AM2599" i="3"/>
  <c r="AE2600" i="3"/>
  <c r="AF2600" i="3" s="1"/>
  <c r="AG2600" i="3"/>
  <c r="AH2600" i="3" s="1"/>
  <c r="AI2600" i="3"/>
  <c r="AJ2600" i="3" s="1"/>
  <c r="AK2600" i="3"/>
  <c r="AL2600" i="3"/>
  <c r="AM2600" i="3"/>
  <c r="AE2601" i="3"/>
  <c r="AF2601" i="3" s="1"/>
  <c r="AG2601" i="3"/>
  <c r="AH2601" i="3" s="1"/>
  <c r="AI2601" i="3"/>
  <c r="AJ2601" i="3" s="1"/>
  <c r="AK2601" i="3"/>
  <c r="AL2601" i="3"/>
  <c r="AM2601" i="3"/>
  <c r="AE2602" i="3"/>
  <c r="AF2602" i="3" s="1"/>
  <c r="AG2602" i="3"/>
  <c r="AH2602" i="3" s="1"/>
  <c r="AI2602" i="3"/>
  <c r="AJ2602" i="3" s="1"/>
  <c r="AK2602" i="3"/>
  <c r="AL2602" i="3"/>
  <c r="AM2602" i="3"/>
  <c r="AE2603" i="3"/>
  <c r="AF2603" i="3" s="1"/>
  <c r="AG2603" i="3"/>
  <c r="AH2603" i="3" s="1"/>
  <c r="AI2603" i="3"/>
  <c r="AJ2603" i="3" s="1"/>
  <c r="AK2603" i="3"/>
  <c r="AL2603" i="3"/>
  <c r="AM2603" i="3"/>
  <c r="AE2604" i="3"/>
  <c r="AF2604" i="3" s="1"/>
  <c r="AG2604" i="3"/>
  <c r="AH2604" i="3" s="1"/>
  <c r="AI2604" i="3"/>
  <c r="AJ2604" i="3" s="1"/>
  <c r="AK2604" i="3"/>
  <c r="AL2604" i="3"/>
  <c r="AM2604" i="3"/>
  <c r="AE2605" i="3"/>
  <c r="AF2605" i="3" s="1"/>
  <c r="AG2605" i="3"/>
  <c r="AH2605" i="3" s="1"/>
  <c r="AI2605" i="3"/>
  <c r="AJ2605" i="3" s="1"/>
  <c r="AK2605" i="3"/>
  <c r="AL2605" i="3"/>
  <c r="AM2605" i="3"/>
  <c r="AE2606" i="3"/>
  <c r="AF2606" i="3" s="1"/>
  <c r="AG2606" i="3"/>
  <c r="AH2606" i="3" s="1"/>
  <c r="AI2606" i="3"/>
  <c r="AJ2606" i="3" s="1"/>
  <c r="AK2606" i="3"/>
  <c r="AL2606" i="3"/>
  <c r="AM2606" i="3"/>
  <c r="AE2607" i="3"/>
  <c r="AF2607" i="3" s="1"/>
  <c r="AG2607" i="3"/>
  <c r="AH2607" i="3" s="1"/>
  <c r="AI2607" i="3"/>
  <c r="AJ2607" i="3" s="1"/>
  <c r="AK2607" i="3"/>
  <c r="AL2607" i="3"/>
  <c r="AM2607" i="3"/>
  <c r="AE2608" i="3"/>
  <c r="AF2608" i="3" s="1"/>
  <c r="AG2608" i="3"/>
  <c r="AH2608" i="3" s="1"/>
  <c r="AI2608" i="3"/>
  <c r="AJ2608" i="3" s="1"/>
  <c r="AK2608" i="3"/>
  <c r="AL2608" i="3"/>
  <c r="AM2608" i="3"/>
  <c r="AE2609" i="3"/>
  <c r="AF2609" i="3" s="1"/>
  <c r="AG2609" i="3"/>
  <c r="AH2609" i="3" s="1"/>
  <c r="AI2609" i="3"/>
  <c r="AJ2609" i="3" s="1"/>
  <c r="AK2609" i="3"/>
  <c r="AL2609" i="3"/>
  <c r="AM2609" i="3"/>
  <c r="AE2610" i="3"/>
  <c r="AF2610" i="3" s="1"/>
  <c r="AG2610" i="3"/>
  <c r="AH2610" i="3" s="1"/>
  <c r="AI2610" i="3"/>
  <c r="AJ2610" i="3" s="1"/>
  <c r="AK2610" i="3"/>
  <c r="AL2610" i="3"/>
  <c r="AM2610" i="3"/>
  <c r="AE2611" i="3"/>
  <c r="AF2611" i="3" s="1"/>
  <c r="AG2611" i="3"/>
  <c r="AH2611" i="3" s="1"/>
  <c r="AI2611" i="3"/>
  <c r="AJ2611" i="3" s="1"/>
  <c r="AK2611" i="3"/>
  <c r="AL2611" i="3"/>
  <c r="AM2611" i="3"/>
  <c r="AE2612" i="3"/>
  <c r="AF2612" i="3" s="1"/>
  <c r="AG2612" i="3"/>
  <c r="AH2612" i="3" s="1"/>
  <c r="AI2612" i="3"/>
  <c r="AJ2612" i="3" s="1"/>
  <c r="AK2612" i="3"/>
  <c r="AL2612" i="3"/>
  <c r="AM2612" i="3"/>
  <c r="AE2613" i="3"/>
  <c r="AF2613" i="3" s="1"/>
  <c r="AG2613" i="3"/>
  <c r="AH2613" i="3" s="1"/>
  <c r="AI2613" i="3"/>
  <c r="AJ2613" i="3" s="1"/>
  <c r="AK2613" i="3"/>
  <c r="AL2613" i="3"/>
  <c r="AM2613" i="3"/>
  <c r="AE2614" i="3"/>
  <c r="AF2614" i="3" s="1"/>
  <c r="AG2614" i="3"/>
  <c r="AH2614" i="3" s="1"/>
  <c r="AI2614" i="3"/>
  <c r="AJ2614" i="3" s="1"/>
  <c r="AK2614" i="3"/>
  <c r="AL2614" i="3"/>
  <c r="AM2614" i="3"/>
  <c r="AE2615" i="3"/>
  <c r="AF2615" i="3" s="1"/>
  <c r="AG2615" i="3"/>
  <c r="AH2615" i="3" s="1"/>
  <c r="AI2615" i="3"/>
  <c r="AJ2615" i="3" s="1"/>
  <c r="AK2615" i="3"/>
  <c r="AL2615" i="3"/>
  <c r="AM2615" i="3"/>
  <c r="AE2616" i="3"/>
  <c r="AF2616" i="3" s="1"/>
  <c r="AG2616" i="3"/>
  <c r="AH2616" i="3" s="1"/>
  <c r="AI2616" i="3"/>
  <c r="AJ2616" i="3" s="1"/>
  <c r="AK2616" i="3"/>
  <c r="AL2616" i="3"/>
  <c r="AM2616" i="3"/>
  <c r="AE2617" i="3"/>
  <c r="AF2617" i="3" s="1"/>
  <c r="AG2617" i="3"/>
  <c r="AH2617" i="3" s="1"/>
  <c r="AI2617" i="3"/>
  <c r="AJ2617" i="3" s="1"/>
  <c r="AK2617" i="3"/>
  <c r="AL2617" i="3"/>
  <c r="AM2617" i="3"/>
  <c r="AE2618" i="3"/>
  <c r="AF2618" i="3" s="1"/>
  <c r="AG2618" i="3"/>
  <c r="AH2618" i="3" s="1"/>
  <c r="AI2618" i="3"/>
  <c r="AJ2618" i="3" s="1"/>
  <c r="AK2618" i="3"/>
  <c r="AL2618" i="3"/>
  <c r="AM2618" i="3"/>
  <c r="AE2619" i="3"/>
  <c r="AF2619" i="3" s="1"/>
  <c r="AG2619" i="3"/>
  <c r="AH2619" i="3" s="1"/>
  <c r="AI2619" i="3"/>
  <c r="AJ2619" i="3" s="1"/>
  <c r="AK2619" i="3"/>
  <c r="AL2619" i="3"/>
  <c r="AM2619" i="3"/>
  <c r="AE2620" i="3"/>
  <c r="AF2620" i="3" s="1"/>
  <c r="AG2620" i="3"/>
  <c r="AH2620" i="3" s="1"/>
  <c r="AI2620" i="3"/>
  <c r="AJ2620" i="3" s="1"/>
  <c r="AK2620" i="3"/>
  <c r="AL2620" i="3"/>
  <c r="AM2620" i="3"/>
  <c r="AE2621" i="3"/>
  <c r="AF2621" i="3" s="1"/>
  <c r="AG2621" i="3"/>
  <c r="AH2621" i="3" s="1"/>
  <c r="AI2621" i="3"/>
  <c r="AJ2621" i="3" s="1"/>
  <c r="AK2621" i="3"/>
  <c r="AL2621" i="3"/>
  <c r="AM2621" i="3"/>
  <c r="AE2622" i="3"/>
  <c r="AF2622" i="3" s="1"/>
  <c r="AG2622" i="3"/>
  <c r="AH2622" i="3" s="1"/>
  <c r="AI2622" i="3"/>
  <c r="AJ2622" i="3" s="1"/>
  <c r="AK2622" i="3"/>
  <c r="AL2622" i="3"/>
  <c r="AM2622" i="3"/>
  <c r="AE2623" i="3"/>
  <c r="AF2623" i="3" s="1"/>
  <c r="AG2623" i="3"/>
  <c r="AH2623" i="3" s="1"/>
  <c r="AI2623" i="3"/>
  <c r="AJ2623" i="3" s="1"/>
  <c r="AK2623" i="3"/>
  <c r="AL2623" i="3"/>
  <c r="AM2623" i="3"/>
  <c r="AE2624" i="3"/>
  <c r="AF2624" i="3" s="1"/>
  <c r="AG2624" i="3"/>
  <c r="AH2624" i="3" s="1"/>
  <c r="AI2624" i="3"/>
  <c r="AJ2624" i="3" s="1"/>
  <c r="AK2624" i="3"/>
  <c r="AL2624" i="3"/>
  <c r="AM2624" i="3"/>
  <c r="AE2625" i="3"/>
  <c r="AF2625" i="3" s="1"/>
  <c r="AG2625" i="3"/>
  <c r="AH2625" i="3" s="1"/>
  <c r="AI2625" i="3"/>
  <c r="AJ2625" i="3" s="1"/>
  <c r="AK2625" i="3"/>
  <c r="AL2625" i="3"/>
  <c r="AM2625" i="3"/>
  <c r="AE2626" i="3"/>
  <c r="AF2626" i="3" s="1"/>
  <c r="AG2626" i="3"/>
  <c r="AH2626" i="3" s="1"/>
  <c r="AI2626" i="3"/>
  <c r="AJ2626" i="3" s="1"/>
  <c r="AK2626" i="3"/>
  <c r="AL2626" i="3"/>
  <c r="AM2626" i="3"/>
  <c r="AE2627" i="3"/>
  <c r="AF2627" i="3" s="1"/>
  <c r="AG2627" i="3"/>
  <c r="AH2627" i="3" s="1"/>
  <c r="AI2627" i="3"/>
  <c r="AJ2627" i="3" s="1"/>
  <c r="AK2627" i="3"/>
  <c r="AL2627" i="3"/>
  <c r="AM2627" i="3"/>
  <c r="AE2628" i="3"/>
  <c r="AF2628" i="3" s="1"/>
  <c r="AG2628" i="3"/>
  <c r="AH2628" i="3" s="1"/>
  <c r="AI2628" i="3"/>
  <c r="AJ2628" i="3" s="1"/>
  <c r="AK2628" i="3"/>
  <c r="AL2628" i="3"/>
  <c r="AM2628" i="3"/>
  <c r="AE2629" i="3"/>
  <c r="AF2629" i="3" s="1"/>
  <c r="AG2629" i="3"/>
  <c r="AH2629" i="3" s="1"/>
  <c r="AI2629" i="3"/>
  <c r="AJ2629" i="3" s="1"/>
  <c r="AK2629" i="3"/>
  <c r="AL2629" i="3"/>
  <c r="AM2629" i="3"/>
  <c r="AE2630" i="3"/>
  <c r="AF2630" i="3" s="1"/>
  <c r="AG2630" i="3"/>
  <c r="AH2630" i="3" s="1"/>
  <c r="AI2630" i="3"/>
  <c r="AJ2630" i="3" s="1"/>
  <c r="AK2630" i="3"/>
  <c r="AL2630" i="3"/>
  <c r="AM2630" i="3"/>
  <c r="AE2631" i="3"/>
  <c r="AF2631" i="3" s="1"/>
  <c r="AG2631" i="3"/>
  <c r="AH2631" i="3" s="1"/>
  <c r="AI2631" i="3"/>
  <c r="AJ2631" i="3" s="1"/>
  <c r="AK2631" i="3"/>
  <c r="AL2631" i="3"/>
  <c r="AM2631" i="3"/>
  <c r="AE2632" i="3"/>
  <c r="AF2632" i="3" s="1"/>
  <c r="AG2632" i="3"/>
  <c r="AH2632" i="3" s="1"/>
  <c r="AI2632" i="3"/>
  <c r="AJ2632" i="3" s="1"/>
  <c r="AK2632" i="3"/>
  <c r="AL2632" i="3"/>
  <c r="AM2632" i="3"/>
  <c r="AE2633" i="3"/>
  <c r="AF2633" i="3" s="1"/>
  <c r="AG2633" i="3"/>
  <c r="AH2633" i="3" s="1"/>
  <c r="AI2633" i="3"/>
  <c r="AJ2633" i="3" s="1"/>
  <c r="AK2633" i="3"/>
  <c r="AL2633" i="3"/>
  <c r="AM2633" i="3"/>
  <c r="AE2634" i="3"/>
  <c r="AF2634" i="3" s="1"/>
  <c r="AG2634" i="3"/>
  <c r="AH2634" i="3" s="1"/>
  <c r="AI2634" i="3"/>
  <c r="AJ2634" i="3" s="1"/>
  <c r="AK2634" i="3"/>
  <c r="AL2634" i="3"/>
  <c r="AM2634" i="3"/>
  <c r="AE2635" i="3"/>
  <c r="AF2635" i="3" s="1"/>
  <c r="AG2635" i="3"/>
  <c r="AH2635" i="3" s="1"/>
  <c r="AI2635" i="3"/>
  <c r="AJ2635" i="3" s="1"/>
  <c r="AK2635" i="3"/>
  <c r="AL2635" i="3"/>
  <c r="AM2635" i="3"/>
  <c r="AE2636" i="3"/>
  <c r="AF2636" i="3" s="1"/>
  <c r="AG2636" i="3"/>
  <c r="AH2636" i="3" s="1"/>
  <c r="AI2636" i="3"/>
  <c r="AJ2636" i="3" s="1"/>
  <c r="AK2636" i="3"/>
  <c r="AL2636" i="3"/>
  <c r="AM2636" i="3"/>
  <c r="AE2637" i="3"/>
  <c r="AF2637" i="3" s="1"/>
  <c r="AG2637" i="3"/>
  <c r="AH2637" i="3" s="1"/>
  <c r="AI2637" i="3"/>
  <c r="AJ2637" i="3" s="1"/>
  <c r="AK2637" i="3"/>
  <c r="AL2637" i="3"/>
  <c r="AM2637" i="3"/>
  <c r="AE2638" i="3"/>
  <c r="AF2638" i="3" s="1"/>
  <c r="AG2638" i="3"/>
  <c r="AH2638" i="3" s="1"/>
  <c r="AI2638" i="3"/>
  <c r="AJ2638" i="3" s="1"/>
  <c r="AK2638" i="3"/>
  <c r="AL2638" i="3"/>
  <c r="AM2638" i="3"/>
  <c r="AE2639" i="3"/>
  <c r="AF2639" i="3" s="1"/>
  <c r="AG2639" i="3"/>
  <c r="AH2639" i="3" s="1"/>
  <c r="AI2639" i="3"/>
  <c r="AJ2639" i="3" s="1"/>
  <c r="AK2639" i="3"/>
  <c r="AL2639" i="3"/>
  <c r="AM2639" i="3"/>
  <c r="AE2640" i="3"/>
  <c r="AF2640" i="3" s="1"/>
  <c r="AG2640" i="3"/>
  <c r="AH2640" i="3" s="1"/>
  <c r="AI2640" i="3"/>
  <c r="AJ2640" i="3" s="1"/>
  <c r="AK2640" i="3"/>
  <c r="AL2640" i="3"/>
  <c r="AM2640" i="3"/>
  <c r="AE2641" i="3"/>
  <c r="AF2641" i="3" s="1"/>
  <c r="AG2641" i="3"/>
  <c r="AH2641" i="3" s="1"/>
  <c r="AI2641" i="3"/>
  <c r="AJ2641" i="3" s="1"/>
  <c r="AK2641" i="3"/>
  <c r="AL2641" i="3"/>
  <c r="AM2641" i="3"/>
  <c r="AE2642" i="3"/>
  <c r="AF2642" i="3" s="1"/>
  <c r="AG2642" i="3"/>
  <c r="AH2642" i="3" s="1"/>
  <c r="AI2642" i="3"/>
  <c r="AJ2642" i="3" s="1"/>
  <c r="AK2642" i="3"/>
  <c r="AL2642" i="3"/>
  <c r="AM2642" i="3"/>
  <c r="AE2643" i="3"/>
  <c r="AF2643" i="3" s="1"/>
  <c r="AG2643" i="3"/>
  <c r="AH2643" i="3" s="1"/>
  <c r="AI2643" i="3"/>
  <c r="AJ2643" i="3" s="1"/>
  <c r="AK2643" i="3"/>
  <c r="AL2643" i="3"/>
  <c r="AM2643" i="3"/>
  <c r="AE2644" i="3"/>
  <c r="AF2644" i="3" s="1"/>
  <c r="AG2644" i="3"/>
  <c r="AH2644" i="3" s="1"/>
  <c r="AI2644" i="3"/>
  <c r="AJ2644" i="3" s="1"/>
  <c r="AK2644" i="3"/>
  <c r="AL2644" i="3"/>
  <c r="AM2644" i="3"/>
  <c r="AE2645" i="3"/>
  <c r="AF2645" i="3" s="1"/>
  <c r="AG2645" i="3"/>
  <c r="AH2645" i="3" s="1"/>
  <c r="AI2645" i="3"/>
  <c r="AJ2645" i="3" s="1"/>
  <c r="AK2645" i="3"/>
  <c r="AL2645" i="3"/>
  <c r="AM2645" i="3"/>
  <c r="AE2646" i="3"/>
  <c r="AF2646" i="3" s="1"/>
  <c r="AG2646" i="3"/>
  <c r="AH2646" i="3" s="1"/>
  <c r="AI2646" i="3"/>
  <c r="AJ2646" i="3" s="1"/>
  <c r="AK2646" i="3"/>
  <c r="AL2646" i="3"/>
  <c r="AM2646" i="3"/>
  <c r="AE2647" i="3"/>
  <c r="AF2647" i="3" s="1"/>
  <c r="AG2647" i="3"/>
  <c r="AH2647" i="3" s="1"/>
  <c r="AI2647" i="3"/>
  <c r="AJ2647" i="3" s="1"/>
  <c r="AK2647" i="3"/>
  <c r="AL2647" i="3"/>
  <c r="AM2647" i="3"/>
  <c r="AE2648" i="3"/>
  <c r="AF2648" i="3" s="1"/>
  <c r="AG2648" i="3"/>
  <c r="AH2648" i="3" s="1"/>
  <c r="AI2648" i="3"/>
  <c r="AJ2648" i="3" s="1"/>
  <c r="AK2648" i="3"/>
  <c r="AL2648" i="3"/>
  <c r="AM2648" i="3"/>
  <c r="AE2649" i="3"/>
  <c r="AF2649" i="3" s="1"/>
  <c r="AG2649" i="3"/>
  <c r="AH2649" i="3" s="1"/>
  <c r="AI2649" i="3"/>
  <c r="AJ2649" i="3" s="1"/>
  <c r="AK2649" i="3"/>
  <c r="AL2649" i="3"/>
  <c r="AM2649" i="3"/>
  <c r="AE2650" i="3"/>
  <c r="AF2650" i="3" s="1"/>
  <c r="AG2650" i="3"/>
  <c r="AH2650" i="3" s="1"/>
  <c r="AI2650" i="3"/>
  <c r="AJ2650" i="3" s="1"/>
  <c r="AK2650" i="3"/>
  <c r="AL2650" i="3"/>
  <c r="AM2650" i="3"/>
  <c r="AE2651" i="3"/>
  <c r="AF2651" i="3" s="1"/>
  <c r="AG2651" i="3"/>
  <c r="AH2651" i="3" s="1"/>
  <c r="AI2651" i="3"/>
  <c r="AJ2651" i="3" s="1"/>
  <c r="AK2651" i="3"/>
  <c r="AL2651" i="3"/>
  <c r="AM2651" i="3"/>
  <c r="AE2652" i="3"/>
  <c r="AF2652" i="3" s="1"/>
  <c r="AG2652" i="3"/>
  <c r="AH2652" i="3" s="1"/>
  <c r="AI2652" i="3"/>
  <c r="AJ2652" i="3" s="1"/>
  <c r="AK2652" i="3"/>
  <c r="AL2652" i="3"/>
  <c r="AM2652" i="3"/>
  <c r="AE2653" i="3"/>
  <c r="AF2653" i="3" s="1"/>
  <c r="AG2653" i="3"/>
  <c r="AH2653" i="3" s="1"/>
  <c r="AI2653" i="3"/>
  <c r="AJ2653" i="3" s="1"/>
  <c r="AK2653" i="3"/>
  <c r="AL2653" i="3"/>
  <c r="AM2653" i="3"/>
  <c r="AE2654" i="3"/>
  <c r="AF2654" i="3" s="1"/>
  <c r="AG2654" i="3"/>
  <c r="AH2654" i="3" s="1"/>
  <c r="AI2654" i="3"/>
  <c r="AJ2654" i="3" s="1"/>
  <c r="AK2654" i="3"/>
  <c r="AL2654" i="3"/>
  <c r="AM2654" i="3"/>
  <c r="AE2655" i="3"/>
  <c r="AF2655" i="3" s="1"/>
  <c r="AG2655" i="3"/>
  <c r="AH2655" i="3" s="1"/>
  <c r="AI2655" i="3"/>
  <c r="AJ2655" i="3" s="1"/>
  <c r="AK2655" i="3"/>
  <c r="AL2655" i="3"/>
  <c r="AM2655" i="3"/>
  <c r="AE2656" i="3"/>
  <c r="AF2656" i="3" s="1"/>
  <c r="AG2656" i="3"/>
  <c r="AH2656" i="3" s="1"/>
  <c r="AI2656" i="3"/>
  <c r="AJ2656" i="3" s="1"/>
  <c r="AK2656" i="3"/>
  <c r="AL2656" i="3"/>
  <c r="AM2656" i="3"/>
  <c r="AE2657" i="3"/>
  <c r="AF2657" i="3" s="1"/>
  <c r="AG2657" i="3"/>
  <c r="AH2657" i="3" s="1"/>
  <c r="AI2657" i="3"/>
  <c r="AJ2657" i="3" s="1"/>
  <c r="AK2657" i="3"/>
  <c r="AL2657" i="3"/>
  <c r="AM2657" i="3"/>
  <c r="AE2658" i="3"/>
  <c r="AF2658" i="3" s="1"/>
  <c r="AG2658" i="3"/>
  <c r="AH2658" i="3" s="1"/>
  <c r="AI2658" i="3"/>
  <c r="AJ2658" i="3" s="1"/>
  <c r="AK2658" i="3"/>
  <c r="AL2658" i="3"/>
  <c r="AM2658" i="3"/>
  <c r="AE2659" i="3"/>
  <c r="AF2659" i="3" s="1"/>
  <c r="AG2659" i="3"/>
  <c r="AH2659" i="3" s="1"/>
  <c r="AI2659" i="3"/>
  <c r="AJ2659" i="3" s="1"/>
  <c r="AK2659" i="3"/>
  <c r="AL2659" i="3"/>
  <c r="AM2659" i="3"/>
  <c r="AE2660" i="3"/>
  <c r="AF2660" i="3" s="1"/>
  <c r="AG2660" i="3"/>
  <c r="AH2660" i="3" s="1"/>
  <c r="AI2660" i="3"/>
  <c r="AJ2660" i="3" s="1"/>
  <c r="AK2660" i="3"/>
  <c r="AL2660" i="3"/>
  <c r="AM2660" i="3"/>
  <c r="AE2661" i="3"/>
  <c r="AF2661" i="3" s="1"/>
  <c r="AG2661" i="3"/>
  <c r="AH2661" i="3" s="1"/>
  <c r="AI2661" i="3"/>
  <c r="AJ2661" i="3" s="1"/>
  <c r="AK2661" i="3"/>
  <c r="AL2661" i="3"/>
  <c r="AM2661" i="3"/>
  <c r="AE2662" i="3"/>
  <c r="AF2662" i="3" s="1"/>
  <c r="AG2662" i="3"/>
  <c r="AH2662" i="3" s="1"/>
  <c r="AI2662" i="3"/>
  <c r="AJ2662" i="3" s="1"/>
  <c r="AK2662" i="3"/>
  <c r="AL2662" i="3"/>
  <c r="AM2662" i="3"/>
  <c r="AE2663" i="3"/>
  <c r="AF2663" i="3" s="1"/>
  <c r="AG2663" i="3"/>
  <c r="AH2663" i="3" s="1"/>
  <c r="AI2663" i="3"/>
  <c r="AJ2663" i="3" s="1"/>
  <c r="AK2663" i="3"/>
  <c r="AL2663" i="3"/>
  <c r="AM2663" i="3"/>
  <c r="AE2664" i="3"/>
  <c r="AF2664" i="3" s="1"/>
  <c r="AG2664" i="3"/>
  <c r="AH2664" i="3" s="1"/>
  <c r="AI2664" i="3"/>
  <c r="AJ2664" i="3" s="1"/>
  <c r="AK2664" i="3"/>
  <c r="AL2664" i="3"/>
  <c r="AM2664" i="3"/>
  <c r="AE2665" i="3"/>
  <c r="AF2665" i="3" s="1"/>
  <c r="AG2665" i="3"/>
  <c r="AH2665" i="3" s="1"/>
  <c r="AI2665" i="3"/>
  <c r="AJ2665" i="3" s="1"/>
  <c r="AK2665" i="3"/>
  <c r="AL2665" i="3"/>
  <c r="AM2665" i="3"/>
  <c r="AE2666" i="3"/>
  <c r="AF2666" i="3" s="1"/>
  <c r="AG2666" i="3"/>
  <c r="AH2666" i="3" s="1"/>
  <c r="AI2666" i="3"/>
  <c r="AJ2666" i="3" s="1"/>
  <c r="AK2666" i="3"/>
  <c r="AL2666" i="3"/>
  <c r="AM2666" i="3"/>
  <c r="AE2667" i="3"/>
  <c r="AF2667" i="3" s="1"/>
  <c r="AG2667" i="3"/>
  <c r="AH2667" i="3" s="1"/>
  <c r="AI2667" i="3"/>
  <c r="AJ2667" i="3" s="1"/>
  <c r="AK2667" i="3"/>
  <c r="AL2667" i="3"/>
  <c r="AM2667" i="3"/>
  <c r="AE2668" i="3"/>
  <c r="AF2668" i="3" s="1"/>
  <c r="AG2668" i="3"/>
  <c r="AH2668" i="3" s="1"/>
  <c r="AI2668" i="3"/>
  <c r="AJ2668" i="3" s="1"/>
  <c r="AK2668" i="3"/>
  <c r="AL2668" i="3"/>
  <c r="AM2668" i="3"/>
  <c r="AE2669" i="3"/>
  <c r="AF2669" i="3" s="1"/>
  <c r="AG2669" i="3"/>
  <c r="AH2669" i="3" s="1"/>
  <c r="AI2669" i="3"/>
  <c r="AJ2669" i="3" s="1"/>
  <c r="AK2669" i="3"/>
  <c r="AL2669" i="3"/>
  <c r="AM2669" i="3"/>
  <c r="AE2670" i="3"/>
  <c r="AF2670" i="3" s="1"/>
  <c r="AG2670" i="3"/>
  <c r="AH2670" i="3" s="1"/>
  <c r="AI2670" i="3"/>
  <c r="AJ2670" i="3" s="1"/>
  <c r="AK2670" i="3"/>
  <c r="AL2670" i="3"/>
  <c r="AM2670" i="3"/>
  <c r="AE2671" i="3"/>
  <c r="AF2671" i="3" s="1"/>
  <c r="AG2671" i="3"/>
  <c r="AH2671" i="3" s="1"/>
  <c r="AI2671" i="3"/>
  <c r="AJ2671" i="3" s="1"/>
  <c r="AK2671" i="3"/>
  <c r="AL2671" i="3"/>
  <c r="AM2671" i="3"/>
  <c r="AE2672" i="3"/>
  <c r="AF2672" i="3" s="1"/>
  <c r="AG2672" i="3"/>
  <c r="AH2672" i="3" s="1"/>
  <c r="AI2672" i="3"/>
  <c r="AJ2672" i="3" s="1"/>
  <c r="AK2672" i="3"/>
  <c r="AL2672" i="3"/>
  <c r="AM2672" i="3"/>
  <c r="AE2673" i="3"/>
  <c r="AF2673" i="3" s="1"/>
  <c r="AG2673" i="3"/>
  <c r="AH2673" i="3" s="1"/>
  <c r="AI2673" i="3"/>
  <c r="AJ2673" i="3" s="1"/>
  <c r="AK2673" i="3"/>
  <c r="AL2673" i="3"/>
  <c r="AM2673" i="3"/>
  <c r="AE2674" i="3"/>
  <c r="AF2674" i="3" s="1"/>
  <c r="AG2674" i="3"/>
  <c r="AH2674" i="3" s="1"/>
  <c r="AI2674" i="3"/>
  <c r="AJ2674" i="3" s="1"/>
  <c r="AK2674" i="3"/>
  <c r="AL2674" i="3"/>
  <c r="AM2674" i="3"/>
  <c r="AE2675" i="3"/>
  <c r="AF2675" i="3" s="1"/>
  <c r="AG2675" i="3"/>
  <c r="AH2675" i="3" s="1"/>
  <c r="AI2675" i="3"/>
  <c r="AJ2675" i="3" s="1"/>
  <c r="AK2675" i="3"/>
  <c r="AL2675" i="3"/>
  <c r="AM2675" i="3"/>
  <c r="AE2676" i="3"/>
  <c r="AF2676" i="3" s="1"/>
  <c r="AG2676" i="3"/>
  <c r="AH2676" i="3" s="1"/>
  <c r="AI2676" i="3"/>
  <c r="AJ2676" i="3" s="1"/>
  <c r="AK2676" i="3"/>
  <c r="AL2676" i="3"/>
  <c r="AM2676" i="3"/>
  <c r="AE2677" i="3"/>
  <c r="AF2677" i="3" s="1"/>
  <c r="AG2677" i="3"/>
  <c r="AH2677" i="3" s="1"/>
  <c r="AI2677" i="3"/>
  <c r="AJ2677" i="3" s="1"/>
  <c r="AK2677" i="3"/>
  <c r="AL2677" i="3"/>
  <c r="AM2677" i="3"/>
  <c r="AE2678" i="3"/>
  <c r="AF2678" i="3" s="1"/>
  <c r="AG2678" i="3"/>
  <c r="AH2678" i="3" s="1"/>
  <c r="AI2678" i="3"/>
  <c r="AJ2678" i="3" s="1"/>
  <c r="AK2678" i="3"/>
  <c r="AL2678" i="3"/>
  <c r="AM2678" i="3"/>
  <c r="AE2679" i="3"/>
  <c r="AF2679" i="3" s="1"/>
  <c r="AG2679" i="3"/>
  <c r="AH2679" i="3" s="1"/>
  <c r="AI2679" i="3"/>
  <c r="AJ2679" i="3" s="1"/>
  <c r="AK2679" i="3"/>
  <c r="AL2679" i="3"/>
  <c r="AM2679" i="3"/>
  <c r="AE2680" i="3"/>
  <c r="AF2680" i="3" s="1"/>
  <c r="AG2680" i="3"/>
  <c r="AH2680" i="3" s="1"/>
  <c r="AI2680" i="3"/>
  <c r="AJ2680" i="3" s="1"/>
  <c r="AK2680" i="3"/>
  <c r="AL2680" i="3"/>
  <c r="AM2680" i="3"/>
  <c r="AE2681" i="3"/>
  <c r="AF2681" i="3" s="1"/>
  <c r="AG2681" i="3"/>
  <c r="AH2681" i="3" s="1"/>
  <c r="AI2681" i="3"/>
  <c r="AJ2681" i="3" s="1"/>
  <c r="AK2681" i="3"/>
  <c r="AL2681" i="3"/>
  <c r="AM2681" i="3"/>
  <c r="AE2682" i="3"/>
  <c r="AF2682" i="3" s="1"/>
  <c r="AG2682" i="3"/>
  <c r="AH2682" i="3" s="1"/>
  <c r="AI2682" i="3"/>
  <c r="AJ2682" i="3" s="1"/>
  <c r="AK2682" i="3"/>
  <c r="AL2682" i="3"/>
  <c r="AM2682" i="3"/>
  <c r="AE2683" i="3"/>
  <c r="AF2683" i="3" s="1"/>
  <c r="AG2683" i="3"/>
  <c r="AH2683" i="3" s="1"/>
  <c r="AI2683" i="3"/>
  <c r="AJ2683" i="3" s="1"/>
  <c r="AK2683" i="3"/>
  <c r="AL2683" i="3"/>
  <c r="AM2683" i="3"/>
  <c r="AE2684" i="3"/>
  <c r="AF2684" i="3" s="1"/>
  <c r="AG2684" i="3"/>
  <c r="AH2684" i="3" s="1"/>
  <c r="AI2684" i="3"/>
  <c r="AJ2684" i="3" s="1"/>
  <c r="AK2684" i="3"/>
  <c r="AL2684" i="3"/>
  <c r="AM2684" i="3"/>
  <c r="AE2685" i="3"/>
  <c r="AF2685" i="3" s="1"/>
  <c r="AG2685" i="3"/>
  <c r="AH2685" i="3" s="1"/>
  <c r="AI2685" i="3"/>
  <c r="AJ2685" i="3" s="1"/>
  <c r="AK2685" i="3"/>
  <c r="AL2685" i="3"/>
  <c r="AM2685" i="3"/>
  <c r="AE2686" i="3"/>
  <c r="AF2686" i="3" s="1"/>
  <c r="AG2686" i="3"/>
  <c r="AH2686" i="3" s="1"/>
  <c r="AI2686" i="3"/>
  <c r="AJ2686" i="3" s="1"/>
  <c r="AK2686" i="3"/>
  <c r="AL2686" i="3"/>
  <c r="AM2686" i="3"/>
  <c r="AE2687" i="3"/>
  <c r="AF2687" i="3" s="1"/>
  <c r="AG2687" i="3"/>
  <c r="AH2687" i="3" s="1"/>
  <c r="AI2687" i="3"/>
  <c r="AJ2687" i="3" s="1"/>
  <c r="AK2687" i="3"/>
  <c r="AL2687" i="3"/>
  <c r="AM2687" i="3"/>
  <c r="AE2688" i="3"/>
  <c r="AF2688" i="3" s="1"/>
  <c r="AG2688" i="3"/>
  <c r="AH2688" i="3" s="1"/>
  <c r="AI2688" i="3"/>
  <c r="AJ2688" i="3" s="1"/>
  <c r="AK2688" i="3"/>
  <c r="AL2688" i="3"/>
  <c r="AM2688" i="3"/>
  <c r="AE2689" i="3"/>
  <c r="AF2689" i="3" s="1"/>
  <c r="AG2689" i="3"/>
  <c r="AH2689" i="3" s="1"/>
  <c r="AI2689" i="3"/>
  <c r="AJ2689" i="3" s="1"/>
  <c r="AK2689" i="3"/>
  <c r="AL2689" i="3"/>
  <c r="AM2689" i="3"/>
  <c r="AE2690" i="3"/>
  <c r="AF2690" i="3" s="1"/>
  <c r="AG2690" i="3"/>
  <c r="AH2690" i="3" s="1"/>
  <c r="AI2690" i="3"/>
  <c r="AJ2690" i="3" s="1"/>
  <c r="AK2690" i="3"/>
  <c r="AL2690" i="3"/>
  <c r="AM2690" i="3"/>
  <c r="AE2691" i="3"/>
  <c r="AF2691" i="3" s="1"/>
  <c r="AG2691" i="3"/>
  <c r="AH2691" i="3" s="1"/>
  <c r="AI2691" i="3"/>
  <c r="AJ2691" i="3" s="1"/>
  <c r="AK2691" i="3"/>
  <c r="AL2691" i="3"/>
  <c r="AM2691" i="3"/>
  <c r="AE2692" i="3"/>
  <c r="AF2692" i="3" s="1"/>
  <c r="AG2692" i="3"/>
  <c r="AH2692" i="3" s="1"/>
  <c r="AI2692" i="3"/>
  <c r="AJ2692" i="3" s="1"/>
  <c r="AK2692" i="3"/>
  <c r="AL2692" i="3"/>
  <c r="AM2692" i="3"/>
  <c r="AE2693" i="3"/>
  <c r="AF2693" i="3" s="1"/>
  <c r="AG2693" i="3"/>
  <c r="AH2693" i="3" s="1"/>
  <c r="AI2693" i="3"/>
  <c r="AJ2693" i="3" s="1"/>
  <c r="AK2693" i="3"/>
  <c r="AL2693" i="3"/>
  <c r="AM2693" i="3"/>
  <c r="AE2694" i="3"/>
  <c r="AF2694" i="3" s="1"/>
  <c r="AG2694" i="3"/>
  <c r="AH2694" i="3" s="1"/>
  <c r="AI2694" i="3"/>
  <c r="AJ2694" i="3" s="1"/>
  <c r="AK2694" i="3"/>
  <c r="AL2694" i="3"/>
  <c r="AM2694" i="3"/>
  <c r="AE2695" i="3"/>
  <c r="AF2695" i="3" s="1"/>
  <c r="AG2695" i="3"/>
  <c r="AH2695" i="3" s="1"/>
  <c r="AI2695" i="3"/>
  <c r="AJ2695" i="3" s="1"/>
  <c r="AK2695" i="3"/>
  <c r="AL2695" i="3"/>
  <c r="AM2695" i="3"/>
  <c r="AE2696" i="3"/>
  <c r="AF2696" i="3" s="1"/>
  <c r="AG2696" i="3"/>
  <c r="AH2696" i="3" s="1"/>
  <c r="AI2696" i="3"/>
  <c r="AJ2696" i="3" s="1"/>
  <c r="AK2696" i="3"/>
  <c r="AL2696" i="3"/>
  <c r="AM2696" i="3"/>
  <c r="AE2697" i="3"/>
  <c r="AF2697" i="3" s="1"/>
  <c r="AG2697" i="3"/>
  <c r="AH2697" i="3" s="1"/>
  <c r="AI2697" i="3"/>
  <c r="AJ2697" i="3" s="1"/>
  <c r="AK2697" i="3"/>
  <c r="AL2697" i="3"/>
  <c r="AM2697" i="3"/>
  <c r="AE2698" i="3"/>
  <c r="AF2698" i="3" s="1"/>
  <c r="AG2698" i="3"/>
  <c r="AH2698" i="3" s="1"/>
  <c r="AI2698" i="3"/>
  <c r="AJ2698" i="3" s="1"/>
  <c r="AK2698" i="3"/>
  <c r="AL2698" i="3"/>
  <c r="AM2698" i="3"/>
  <c r="AE2699" i="3"/>
  <c r="AF2699" i="3" s="1"/>
  <c r="AG2699" i="3"/>
  <c r="AH2699" i="3" s="1"/>
  <c r="AI2699" i="3"/>
  <c r="AJ2699" i="3" s="1"/>
  <c r="AK2699" i="3"/>
  <c r="AL2699" i="3"/>
  <c r="AM2699" i="3"/>
  <c r="AE2700" i="3"/>
  <c r="AF2700" i="3" s="1"/>
  <c r="AG2700" i="3"/>
  <c r="AH2700" i="3" s="1"/>
  <c r="AI2700" i="3"/>
  <c r="AJ2700" i="3" s="1"/>
  <c r="AK2700" i="3"/>
  <c r="AL2700" i="3"/>
  <c r="AM2700" i="3"/>
  <c r="AE2701" i="3"/>
  <c r="AF2701" i="3" s="1"/>
  <c r="AG2701" i="3"/>
  <c r="AH2701" i="3" s="1"/>
  <c r="AI2701" i="3"/>
  <c r="AJ2701" i="3" s="1"/>
  <c r="AK2701" i="3"/>
  <c r="AL2701" i="3"/>
  <c r="AM2701" i="3"/>
  <c r="AE2702" i="3"/>
  <c r="AF2702" i="3" s="1"/>
  <c r="AG2702" i="3"/>
  <c r="AH2702" i="3" s="1"/>
  <c r="AI2702" i="3"/>
  <c r="AJ2702" i="3" s="1"/>
  <c r="AK2702" i="3"/>
  <c r="AL2702" i="3"/>
  <c r="AM2702" i="3"/>
  <c r="AE2703" i="3"/>
  <c r="AF2703" i="3" s="1"/>
  <c r="AG2703" i="3"/>
  <c r="AH2703" i="3" s="1"/>
  <c r="AI2703" i="3"/>
  <c r="AJ2703" i="3" s="1"/>
  <c r="AK2703" i="3"/>
  <c r="AL2703" i="3"/>
  <c r="AM2703" i="3"/>
  <c r="AE2704" i="3"/>
  <c r="AF2704" i="3" s="1"/>
  <c r="AG2704" i="3"/>
  <c r="AH2704" i="3" s="1"/>
  <c r="AI2704" i="3"/>
  <c r="AJ2704" i="3" s="1"/>
  <c r="AK2704" i="3"/>
  <c r="AL2704" i="3"/>
  <c r="AM2704" i="3"/>
  <c r="AE2705" i="3"/>
  <c r="AF2705" i="3" s="1"/>
  <c r="AG2705" i="3"/>
  <c r="AH2705" i="3" s="1"/>
  <c r="AI2705" i="3"/>
  <c r="AJ2705" i="3" s="1"/>
  <c r="AK2705" i="3"/>
  <c r="AL2705" i="3"/>
  <c r="AM2705" i="3"/>
  <c r="AE2706" i="3"/>
  <c r="AF2706" i="3" s="1"/>
  <c r="AG2706" i="3"/>
  <c r="AH2706" i="3" s="1"/>
  <c r="AI2706" i="3"/>
  <c r="AJ2706" i="3" s="1"/>
  <c r="AK2706" i="3"/>
  <c r="AL2706" i="3"/>
  <c r="AM2706" i="3"/>
  <c r="AE2707" i="3"/>
  <c r="AF2707" i="3" s="1"/>
  <c r="AG2707" i="3"/>
  <c r="AH2707" i="3" s="1"/>
  <c r="AI2707" i="3"/>
  <c r="AJ2707" i="3" s="1"/>
  <c r="AK2707" i="3"/>
  <c r="AL2707" i="3"/>
  <c r="AM2707" i="3"/>
  <c r="AE2708" i="3"/>
  <c r="AF2708" i="3" s="1"/>
  <c r="AG2708" i="3"/>
  <c r="AH2708" i="3" s="1"/>
  <c r="AI2708" i="3"/>
  <c r="AJ2708" i="3" s="1"/>
  <c r="AK2708" i="3"/>
  <c r="AL2708" i="3"/>
  <c r="AM2708" i="3"/>
  <c r="AE2709" i="3"/>
  <c r="AF2709" i="3" s="1"/>
  <c r="AG2709" i="3"/>
  <c r="AH2709" i="3" s="1"/>
  <c r="AI2709" i="3"/>
  <c r="AJ2709" i="3" s="1"/>
  <c r="AK2709" i="3"/>
  <c r="AL2709" i="3"/>
  <c r="AM2709" i="3"/>
  <c r="AE2710" i="3"/>
  <c r="AF2710" i="3" s="1"/>
  <c r="AG2710" i="3"/>
  <c r="AH2710" i="3" s="1"/>
  <c r="AI2710" i="3"/>
  <c r="AJ2710" i="3" s="1"/>
  <c r="AK2710" i="3"/>
  <c r="AL2710" i="3"/>
  <c r="AM2710" i="3"/>
  <c r="AE2711" i="3"/>
  <c r="AF2711" i="3" s="1"/>
  <c r="AG2711" i="3"/>
  <c r="AH2711" i="3" s="1"/>
  <c r="AI2711" i="3"/>
  <c r="AJ2711" i="3" s="1"/>
  <c r="AK2711" i="3"/>
  <c r="AL2711" i="3"/>
  <c r="AM2711" i="3"/>
  <c r="AE2712" i="3"/>
  <c r="AF2712" i="3" s="1"/>
  <c r="AG2712" i="3"/>
  <c r="AH2712" i="3" s="1"/>
  <c r="AI2712" i="3"/>
  <c r="AJ2712" i="3" s="1"/>
  <c r="AK2712" i="3"/>
  <c r="AL2712" i="3"/>
  <c r="AM2712" i="3"/>
  <c r="AE2713" i="3"/>
  <c r="AF2713" i="3" s="1"/>
  <c r="AG2713" i="3"/>
  <c r="AH2713" i="3" s="1"/>
  <c r="AI2713" i="3"/>
  <c r="AJ2713" i="3" s="1"/>
  <c r="AK2713" i="3"/>
  <c r="AL2713" i="3"/>
  <c r="AM2713" i="3"/>
  <c r="AE2714" i="3"/>
  <c r="AF2714" i="3" s="1"/>
  <c r="AG2714" i="3"/>
  <c r="AH2714" i="3" s="1"/>
  <c r="AI2714" i="3"/>
  <c r="AJ2714" i="3" s="1"/>
  <c r="AK2714" i="3"/>
  <c r="AL2714" i="3"/>
  <c r="AM2714" i="3"/>
  <c r="AE2715" i="3"/>
  <c r="AF2715" i="3" s="1"/>
  <c r="AG2715" i="3"/>
  <c r="AH2715" i="3" s="1"/>
  <c r="AI2715" i="3"/>
  <c r="AJ2715" i="3" s="1"/>
  <c r="AK2715" i="3"/>
  <c r="AL2715" i="3"/>
  <c r="AM2715" i="3"/>
  <c r="AE2716" i="3"/>
  <c r="AF2716" i="3" s="1"/>
  <c r="AG2716" i="3"/>
  <c r="AH2716" i="3" s="1"/>
  <c r="AI2716" i="3"/>
  <c r="AJ2716" i="3" s="1"/>
  <c r="AK2716" i="3"/>
  <c r="AL2716" i="3"/>
  <c r="AM2716" i="3"/>
  <c r="AE2717" i="3"/>
  <c r="AF2717" i="3" s="1"/>
  <c r="AG2717" i="3"/>
  <c r="AH2717" i="3" s="1"/>
  <c r="AI2717" i="3"/>
  <c r="AJ2717" i="3" s="1"/>
  <c r="AK2717" i="3"/>
  <c r="AL2717" i="3"/>
  <c r="AM2717" i="3"/>
  <c r="AE2718" i="3"/>
  <c r="AF2718" i="3" s="1"/>
  <c r="AG2718" i="3"/>
  <c r="AH2718" i="3" s="1"/>
  <c r="AI2718" i="3"/>
  <c r="AJ2718" i="3" s="1"/>
  <c r="AK2718" i="3"/>
  <c r="AL2718" i="3"/>
  <c r="AM2718" i="3"/>
  <c r="AE2719" i="3"/>
  <c r="AF2719" i="3" s="1"/>
  <c r="AG2719" i="3"/>
  <c r="AH2719" i="3" s="1"/>
  <c r="AI2719" i="3"/>
  <c r="AJ2719" i="3" s="1"/>
  <c r="AK2719" i="3"/>
  <c r="AL2719" i="3"/>
  <c r="AM2719" i="3"/>
  <c r="AE2720" i="3"/>
  <c r="AF2720" i="3" s="1"/>
  <c r="AG2720" i="3"/>
  <c r="AH2720" i="3" s="1"/>
  <c r="AI2720" i="3"/>
  <c r="AJ2720" i="3" s="1"/>
  <c r="AK2720" i="3"/>
  <c r="AL2720" i="3"/>
  <c r="AM2720" i="3"/>
  <c r="AE2721" i="3"/>
  <c r="AF2721" i="3" s="1"/>
  <c r="AG2721" i="3"/>
  <c r="AH2721" i="3" s="1"/>
  <c r="AI2721" i="3"/>
  <c r="AJ2721" i="3" s="1"/>
  <c r="AK2721" i="3"/>
  <c r="AL2721" i="3"/>
  <c r="AM2721" i="3"/>
  <c r="AE2722" i="3"/>
  <c r="AF2722" i="3" s="1"/>
  <c r="AG2722" i="3"/>
  <c r="AH2722" i="3" s="1"/>
  <c r="AI2722" i="3"/>
  <c r="AJ2722" i="3" s="1"/>
  <c r="AK2722" i="3"/>
  <c r="AL2722" i="3"/>
  <c r="AM2722" i="3"/>
  <c r="AE2723" i="3"/>
  <c r="AF2723" i="3" s="1"/>
  <c r="AG2723" i="3"/>
  <c r="AH2723" i="3" s="1"/>
  <c r="AI2723" i="3"/>
  <c r="AJ2723" i="3" s="1"/>
  <c r="AK2723" i="3"/>
  <c r="AL2723" i="3"/>
  <c r="AM2723" i="3"/>
  <c r="AE2724" i="3"/>
  <c r="AF2724" i="3" s="1"/>
  <c r="AG2724" i="3"/>
  <c r="AH2724" i="3" s="1"/>
  <c r="AI2724" i="3"/>
  <c r="AJ2724" i="3" s="1"/>
  <c r="AK2724" i="3"/>
  <c r="AL2724" i="3"/>
  <c r="AM2724" i="3"/>
  <c r="AE2725" i="3"/>
  <c r="AF2725" i="3" s="1"/>
  <c r="AG2725" i="3"/>
  <c r="AH2725" i="3" s="1"/>
  <c r="AI2725" i="3"/>
  <c r="AJ2725" i="3" s="1"/>
  <c r="AK2725" i="3"/>
  <c r="AL2725" i="3"/>
  <c r="AM2725" i="3"/>
  <c r="AE2726" i="3"/>
  <c r="AF2726" i="3" s="1"/>
  <c r="AG2726" i="3"/>
  <c r="AH2726" i="3" s="1"/>
  <c r="AI2726" i="3"/>
  <c r="AJ2726" i="3" s="1"/>
  <c r="AK2726" i="3"/>
  <c r="AL2726" i="3"/>
  <c r="AM2726" i="3"/>
  <c r="AE2727" i="3"/>
  <c r="AF2727" i="3" s="1"/>
  <c r="AG2727" i="3"/>
  <c r="AH2727" i="3" s="1"/>
  <c r="AI2727" i="3"/>
  <c r="AJ2727" i="3" s="1"/>
  <c r="AK2727" i="3"/>
  <c r="AL2727" i="3"/>
  <c r="AM2727" i="3"/>
  <c r="AE2728" i="3"/>
  <c r="AF2728" i="3" s="1"/>
  <c r="AG2728" i="3"/>
  <c r="AH2728" i="3" s="1"/>
  <c r="AI2728" i="3"/>
  <c r="AJ2728" i="3" s="1"/>
  <c r="AK2728" i="3"/>
  <c r="AL2728" i="3"/>
  <c r="AM2728" i="3"/>
  <c r="AE2729" i="3"/>
  <c r="AF2729" i="3" s="1"/>
  <c r="AG2729" i="3"/>
  <c r="AH2729" i="3" s="1"/>
  <c r="AI2729" i="3"/>
  <c r="AJ2729" i="3" s="1"/>
  <c r="AK2729" i="3"/>
  <c r="AL2729" i="3"/>
  <c r="AM2729" i="3"/>
  <c r="AE2730" i="3"/>
  <c r="AF2730" i="3" s="1"/>
  <c r="AG2730" i="3"/>
  <c r="AH2730" i="3" s="1"/>
  <c r="AI2730" i="3"/>
  <c r="AJ2730" i="3" s="1"/>
  <c r="AK2730" i="3"/>
  <c r="AL2730" i="3"/>
  <c r="AM2730" i="3"/>
  <c r="AE2731" i="3"/>
  <c r="AF2731" i="3" s="1"/>
  <c r="AG2731" i="3"/>
  <c r="AH2731" i="3" s="1"/>
  <c r="AI2731" i="3"/>
  <c r="AJ2731" i="3" s="1"/>
  <c r="AK2731" i="3"/>
  <c r="AL2731" i="3"/>
  <c r="AM2731" i="3"/>
  <c r="AE2732" i="3"/>
  <c r="AF2732" i="3" s="1"/>
  <c r="AG2732" i="3"/>
  <c r="AH2732" i="3" s="1"/>
  <c r="AI2732" i="3"/>
  <c r="AJ2732" i="3" s="1"/>
  <c r="AK2732" i="3"/>
  <c r="AL2732" i="3"/>
  <c r="AM2732" i="3"/>
  <c r="AE2733" i="3"/>
  <c r="AF2733" i="3" s="1"/>
  <c r="AG2733" i="3"/>
  <c r="AH2733" i="3" s="1"/>
  <c r="AI2733" i="3"/>
  <c r="AJ2733" i="3" s="1"/>
  <c r="AK2733" i="3"/>
  <c r="AL2733" i="3"/>
  <c r="AM2733" i="3"/>
  <c r="AE2734" i="3"/>
  <c r="AF2734" i="3" s="1"/>
  <c r="AG2734" i="3"/>
  <c r="AH2734" i="3" s="1"/>
  <c r="AI2734" i="3"/>
  <c r="AJ2734" i="3" s="1"/>
  <c r="AK2734" i="3"/>
  <c r="AL2734" i="3"/>
  <c r="AM2734" i="3"/>
  <c r="AE2735" i="3"/>
  <c r="AF2735" i="3" s="1"/>
  <c r="AG2735" i="3"/>
  <c r="AH2735" i="3" s="1"/>
  <c r="AI2735" i="3"/>
  <c r="AJ2735" i="3" s="1"/>
  <c r="AK2735" i="3"/>
  <c r="AL2735" i="3"/>
  <c r="AM2735" i="3"/>
  <c r="AE2736" i="3"/>
  <c r="AF2736" i="3" s="1"/>
  <c r="AG2736" i="3"/>
  <c r="AH2736" i="3" s="1"/>
  <c r="AI2736" i="3"/>
  <c r="AJ2736" i="3" s="1"/>
  <c r="AK2736" i="3"/>
  <c r="AL2736" i="3"/>
  <c r="AM2736" i="3"/>
  <c r="AE2737" i="3"/>
  <c r="AF2737" i="3" s="1"/>
  <c r="AG2737" i="3"/>
  <c r="AH2737" i="3" s="1"/>
  <c r="AI2737" i="3"/>
  <c r="AJ2737" i="3" s="1"/>
  <c r="AK2737" i="3"/>
  <c r="AL2737" i="3"/>
  <c r="AM2737" i="3"/>
  <c r="AE2738" i="3"/>
  <c r="AF2738" i="3" s="1"/>
  <c r="AG2738" i="3"/>
  <c r="AH2738" i="3" s="1"/>
  <c r="AI2738" i="3"/>
  <c r="AJ2738" i="3" s="1"/>
  <c r="AK2738" i="3"/>
  <c r="AL2738" i="3"/>
  <c r="AM2738" i="3"/>
  <c r="AE2739" i="3"/>
  <c r="AF2739" i="3" s="1"/>
  <c r="AG2739" i="3"/>
  <c r="AH2739" i="3" s="1"/>
  <c r="AI2739" i="3"/>
  <c r="AJ2739" i="3" s="1"/>
  <c r="AK2739" i="3"/>
  <c r="AL2739" i="3"/>
  <c r="AM2739" i="3"/>
  <c r="AE2740" i="3"/>
  <c r="AF2740" i="3" s="1"/>
  <c r="AG2740" i="3"/>
  <c r="AH2740" i="3" s="1"/>
  <c r="AI2740" i="3"/>
  <c r="AJ2740" i="3" s="1"/>
  <c r="AK2740" i="3"/>
  <c r="AL2740" i="3"/>
  <c r="AM2740" i="3"/>
  <c r="AE2741" i="3"/>
  <c r="AF2741" i="3" s="1"/>
  <c r="AG2741" i="3"/>
  <c r="AH2741" i="3" s="1"/>
  <c r="AI2741" i="3"/>
  <c r="AJ2741" i="3" s="1"/>
  <c r="AK2741" i="3"/>
  <c r="AL2741" i="3"/>
  <c r="AM2741" i="3"/>
  <c r="AE2742" i="3"/>
  <c r="AF2742" i="3" s="1"/>
  <c r="AG2742" i="3"/>
  <c r="AH2742" i="3" s="1"/>
  <c r="AI2742" i="3"/>
  <c r="AJ2742" i="3" s="1"/>
  <c r="AK2742" i="3"/>
  <c r="AL2742" i="3"/>
  <c r="AM2742" i="3"/>
  <c r="AE2743" i="3"/>
  <c r="AF2743" i="3" s="1"/>
  <c r="AG2743" i="3"/>
  <c r="AH2743" i="3" s="1"/>
  <c r="AI2743" i="3"/>
  <c r="AJ2743" i="3" s="1"/>
  <c r="AK2743" i="3"/>
  <c r="AL2743" i="3"/>
  <c r="AM2743" i="3"/>
  <c r="AE2744" i="3"/>
  <c r="AF2744" i="3" s="1"/>
  <c r="AG2744" i="3"/>
  <c r="AH2744" i="3" s="1"/>
  <c r="AI2744" i="3"/>
  <c r="AJ2744" i="3" s="1"/>
  <c r="AK2744" i="3"/>
  <c r="AL2744" i="3"/>
  <c r="AM2744" i="3"/>
  <c r="AE2745" i="3"/>
  <c r="AF2745" i="3" s="1"/>
  <c r="AG2745" i="3"/>
  <c r="AH2745" i="3" s="1"/>
  <c r="AI2745" i="3"/>
  <c r="AJ2745" i="3" s="1"/>
  <c r="AK2745" i="3"/>
  <c r="AL2745" i="3"/>
  <c r="AM2745" i="3"/>
  <c r="AE2746" i="3"/>
  <c r="AF2746" i="3" s="1"/>
  <c r="AG2746" i="3"/>
  <c r="AH2746" i="3" s="1"/>
  <c r="AI2746" i="3"/>
  <c r="AJ2746" i="3" s="1"/>
  <c r="AK2746" i="3"/>
  <c r="AL2746" i="3"/>
  <c r="AM2746" i="3"/>
  <c r="AE2747" i="3"/>
  <c r="AF2747" i="3" s="1"/>
  <c r="AG2747" i="3"/>
  <c r="AH2747" i="3" s="1"/>
  <c r="AI2747" i="3"/>
  <c r="AJ2747" i="3" s="1"/>
  <c r="AK2747" i="3"/>
  <c r="AL2747" i="3"/>
  <c r="AM2747" i="3"/>
  <c r="AE2748" i="3"/>
  <c r="AF2748" i="3" s="1"/>
  <c r="AG2748" i="3"/>
  <c r="AH2748" i="3" s="1"/>
  <c r="AI2748" i="3"/>
  <c r="AJ2748" i="3" s="1"/>
  <c r="AK2748" i="3"/>
  <c r="AL2748" i="3"/>
  <c r="AM2748" i="3"/>
  <c r="AE2749" i="3"/>
  <c r="AF2749" i="3" s="1"/>
  <c r="AG2749" i="3"/>
  <c r="AH2749" i="3" s="1"/>
  <c r="AI2749" i="3"/>
  <c r="AJ2749" i="3" s="1"/>
  <c r="AK2749" i="3"/>
  <c r="AL2749" i="3"/>
  <c r="AM2749" i="3"/>
  <c r="AE2750" i="3"/>
  <c r="AF2750" i="3" s="1"/>
  <c r="AG2750" i="3"/>
  <c r="AH2750" i="3" s="1"/>
  <c r="AI2750" i="3"/>
  <c r="AJ2750" i="3" s="1"/>
  <c r="AK2750" i="3"/>
  <c r="AL2750" i="3"/>
  <c r="AM2750" i="3"/>
  <c r="AE2751" i="3"/>
  <c r="AF2751" i="3" s="1"/>
  <c r="AG2751" i="3"/>
  <c r="AH2751" i="3" s="1"/>
  <c r="AI2751" i="3"/>
  <c r="AJ2751" i="3" s="1"/>
  <c r="AK2751" i="3"/>
  <c r="AL2751" i="3"/>
  <c r="AM2751" i="3"/>
  <c r="AE2752" i="3"/>
  <c r="AF2752" i="3" s="1"/>
  <c r="AG2752" i="3"/>
  <c r="AH2752" i="3" s="1"/>
  <c r="AI2752" i="3"/>
  <c r="AJ2752" i="3" s="1"/>
  <c r="AK2752" i="3"/>
  <c r="AL2752" i="3"/>
  <c r="AM2752" i="3"/>
  <c r="AE2753" i="3"/>
  <c r="AF2753" i="3" s="1"/>
  <c r="AG2753" i="3"/>
  <c r="AH2753" i="3" s="1"/>
  <c r="AI2753" i="3"/>
  <c r="AJ2753" i="3" s="1"/>
  <c r="AK2753" i="3"/>
  <c r="AL2753" i="3"/>
  <c r="AM2753" i="3"/>
  <c r="AE2754" i="3"/>
  <c r="AF2754" i="3" s="1"/>
  <c r="AG2754" i="3"/>
  <c r="AH2754" i="3" s="1"/>
  <c r="AI2754" i="3"/>
  <c r="AJ2754" i="3" s="1"/>
  <c r="AK2754" i="3"/>
  <c r="AL2754" i="3"/>
  <c r="AM2754" i="3"/>
  <c r="AE2755" i="3"/>
  <c r="AF2755" i="3" s="1"/>
  <c r="AG2755" i="3"/>
  <c r="AH2755" i="3" s="1"/>
  <c r="AI2755" i="3"/>
  <c r="AJ2755" i="3" s="1"/>
  <c r="AK2755" i="3"/>
  <c r="AL2755" i="3"/>
  <c r="AM2755" i="3"/>
  <c r="AE2756" i="3"/>
  <c r="AF2756" i="3" s="1"/>
  <c r="AG2756" i="3"/>
  <c r="AH2756" i="3" s="1"/>
  <c r="AI2756" i="3"/>
  <c r="AJ2756" i="3" s="1"/>
  <c r="AK2756" i="3"/>
  <c r="AL2756" i="3"/>
  <c r="AM2756" i="3"/>
  <c r="AE2757" i="3"/>
  <c r="AF2757" i="3" s="1"/>
  <c r="AG2757" i="3"/>
  <c r="AH2757" i="3" s="1"/>
  <c r="AI2757" i="3"/>
  <c r="AJ2757" i="3" s="1"/>
  <c r="AK2757" i="3"/>
  <c r="AL2757" i="3"/>
  <c r="AM2757" i="3"/>
  <c r="AE2758" i="3"/>
  <c r="AF2758" i="3" s="1"/>
  <c r="AG2758" i="3"/>
  <c r="AH2758" i="3" s="1"/>
  <c r="AI2758" i="3"/>
  <c r="AJ2758" i="3" s="1"/>
  <c r="AK2758" i="3"/>
  <c r="AL2758" i="3"/>
  <c r="AM2758" i="3"/>
  <c r="AE2759" i="3"/>
  <c r="AF2759" i="3" s="1"/>
  <c r="AG2759" i="3"/>
  <c r="AH2759" i="3" s="1"/>
  <c r="AI2759" i="3"/>
  <c r="AJ2759" i="3" s="1"/>
  <c r="AK2759" i="3"/>
  <c r="AL2759" i="3"/>
  <c r="AM2759" i="3"/>
  <c r="AE2760" i="3"/>
  <c r="AF2760" i="3" s="1"/>
  <c r="AG2760" i="3"/>
  <c r="AH2760" i="3" s="1"/>
  <c r="AI2760" i="3"/>
  <c r="AJ2760" i="3" s="1"/>
  <c r="AK2760" i="3"/>
  <c r="AL2760" i="3"/>
  <c r="AM2760" i="3"/>
  <c r="AE2761" i="3"/>
  <c r="AF2761" i="3" s="1"/>
  <c r="AG2761" i="3"/>
  <c r="AH2761" i="3" s="1"/>
  <c r="AI2761" i="3"/>
  <c r="AJ2761" i="3" s="1"/>
  <c r="AK2761" i="3"/>
  <c r="AL2761" i="3"/>
  <c r="AM2761" i="3"/>
  <c r="AE2762" i="3"/>
  <c r="AF2762" i="3" s="1"/>
  <c r="AG2762" i="3"/>
  <c r="AH2762" i="3" s="1"/>
  <c r="AI2762" i="3"/>
  <c r="AJ2762" i="3" s="1"/>
  <c r="AK2762" i="3"/>
  <c r="AL2762" i="3"/>
  <c r="AM2762" i="3"/>
  <c r="AE2763" i="3"/>
  <c r="AF2763" i="3" s="1"/>
  <c r="AG2763" i="3"/>
  <c r="AH2763" i="3" s="1"/>
  <c r="AI2763" i="3"/>
  <c r="AJ2763" i="3" s="1"/>
  <c r="AK2763" i="3"/>
  <c r="AL2763" i="3"/>
  <c r="AM2763" i="3"/>
  <c r="AE2764" i="3"/>
  <c r="AF2764" i="3" s="1"/>
  <c r="AG2764" i="3"/>
  <c r="AH2764" i="3" s="1"/>
  <c r="AI2764" i="3"/>
  <c r="AJ2764" i="3" s="1"/>
  <c r="AK2764" i="3"/>
  <c r="AL2764" i="3"/>
  <c r="AM2764" i="3"/>
  <c r="AE2765" i="3"/>
  <c r="AF2765" i="3" s="1"/>
  <c r="AG2765" i="3"/>
  <c r="AH2765" i="3" s="1"/>
  <c r="AI2765" i="3"/>
  <c r="AJ2765" i="3" s="1"/>
  <c r="AK2765" i="3"/>
  <c r="AL2765" i="3"/>
  <c r="AM2765" i="3"/>
  <c r="AE2766" i="3"/>
  <c r="AF2766" i="3" s="1"/>
  <c r="AG2766" i="3"/>
  <c r="AH2766" i="3" s="1"/>
  <c r="AI2766" i="3"/>
  <c r="AJ2766" i="3" s="1"/>
  <c r="AK2766" i="3"/>
  <c r="AL2766" i="3"/>
  <c r="AM2766" i="3"/>
  <c r="AE2767" i="3"/>
  <c r="AF2767" i="3" s="1"/>
  <c r="AG2767" i="3"/>
  <c r="AH2767" i="3" s="1"/>
  <c r="AI2767" i="3"/>
  <c r="AJ2767" i="3" s="1"/>
  <c r="AK2767" i="3"/>
  <c r="AL2767" i="3"/>
  <c r="AM2767" i="3"/>
  <c r="AE2768" i="3"/>
  <c r="AF2768" i="3" s="1"/>
  <c r="AG2768" i="3"/>
  <c r="AH2768" i="3" s="1"/>
  <c r="AI2768" i="3"/>
  <c r="AJ2768" i="3" s="1"/>
  <c r="AK2768" i="3"/>
  <c r="AL2768" i="3"/>
  <c r="AM2768" i="3"/>
  <c r="AE2769" i="3"/>
  <c r="AF2769" i="3" s="1"/>
  <c r="AG2769" i="3"/>
  <c r="AH2769" i="3" s="1"/>
  <c r="AI2769" i="3"/>
  <c r="AJ2769" i="3" s="1"/>
  <c r="AK2769" i="3"/>
  <c r="AL2769" i="3"/>
  <c r="AM2769" i="3"/>
  <c r="AE2770" i="3"/>
  <c r="AF2770" i="3" s="1"/>
  <c r="AG2770" i="3"/>
  <c r="AH2770" i="3" s="1"/>
  <c r="AI2770" i="3"/>
  <c r="AJ2770" i="3" s="1"/>
  <c r="AK2770" i="3"/>
  <c r="AL2770" i="3"/>
  <c r="AM2770" i="3"/>
  <c r="AE2771" i="3"/>
  <c r="AF2771" i="3" s="1"/>
  <c r="AG2771" i="3"/>
  <c r="AH2771" i="3" s="1"/>
  <c r="AI2771" i="3"/>
  <c r="AJ2771" i="3" s="1"/>
  <c r="AK2771" i="3"/>
  <c r="AL2771" i="3"/>
  <c r="AM2771" i="3"/>
  <c r="AE2772" i="3"/>
  <c r="AF2772" i="3" s="1"/>
  <c r="AG2772" i="3"/>
  <c r="AH2772" i="3" s="1"/>
  <c r="AI2772" i="3"/>
  <c r="AJ2772" i="3" s="1"/>
  <c r="AK2772" i="3"/>
  <c r="AL2772" i="3"/>
  <c r="AM2772" i="3"/>
  <c r="AE2773" i="3"/>
  <c r="AF2773" i="3" s="1"/>
  <c r="AG2773" i="3"/>
  <c r="AH2773" i="3" s="1"/>
  <c r="AI2773" i="3"/>
  <c r="AJ2773" i="3" s="1"/>
  <c r="AK2773" i="3"/>
  <c r="AL2773" i="3"/>
  <c r="AM2773" i="3"/>
  <c r="AE2774" i="3"/>
  <c r="AF2774" i="3" s="1"/>
  <c r="AG2774" i="3"/>
  <c r="AH2774" i="3" s="1"/>
  <c r="AI2774" i="3"/>
  <c r="AJ2774" i="3" s="1"/>
  <c r="AK2774" i="3"/>
  <c r="AL2774" i="3"/>
  <c r="AM2774" i="3"/>
  <c r="AE2775" i="3"/>
  <c r="AF2775" i="3" s="1"/>
  <c r="AG2775" i="3"/>
  <c r="AH2775" i="3" s="1"/>
  <c r="AI2775" i="3"/>
  <c r="AJ2775" i="3" s="1"/>
  <c r="AK2775" i="3"/>
  <c r="AL2775" i="3"/>
  <c r="AM2775" i="3"/>
  <c r="AE2776" i="3"/>
  <c r="AF2776" i="3" s="1"/>
  <c r="AG2776" i="3"/>
  <c r="AH2776" i="3" s="1"/>
  <c r="AI2776" i="3"/>
  <c r="AJ2776" i="3" s="1"/>
  <c r="AK2776" i="3"/>
  <c r="AL2776" i="3"/>
  <c r="AM2776" i="3"/>
  <c r="AE2777" i="3"/>
  <c r="AF2777" i="3" s="1"/>
  <c r="AG2777" i="3"/>
  <c r="AH2777" i="3" s="1"/>
  <c r="AI2777" i="3"/>
  <c r="AJ2777" i="3" s="1"/>
  <c r="AK2777" i="3"/>
  <c r="AL2777" i="3"/>
  <c r="AM2777" i="3"/>
  <c r="AE2778" i="3"/>
  <c r="AF2778" i="3" s="1"/>
  <c r="AG2778" i="3"/>
  <c r="AH2778" i="3" s="1"/>
  <c r="AI2778" i="3"/>
  <c r="AJ2778" i="3" s="1"/>
  <c r="AK2778" i="3"/>
  <c r="AL2778" i="3"/>
  <c r="AM2778" i="3"/>
  <c r="AE2779" i="3"/>
  <c r="AF2779" i="3" s="1"/>
  <c r="AG2779" i="3"/>
  <c r="AH2779" i="3" s="1"/>
  <c r="AI2779" i="3"/>
  <c r="AJ2779" i="3" s="1"/>
  <c r="AK2779" i="3"/>
  <c r="AL2779" i="3"/>
  <c r="AM2779" i="3"/>
  <c r="AE2780" i="3"/>
  <c r="AF2780" i="3" s="1"/>
  <c r="AG2780" i="3"/>
  <c r="AH2780" i="3" s="1"/>
  <c r="AI2780" i="3"/>
  <c r="AJ2780" i="3" s="1"/>
  <c r="AK2780" i="3"/>
  <c r="AL2780" i="3"/>
  <c r="AM2780" i="3"/>
  <c r="AE2781" i="3"/>
  <c r="AF2781" i="3" s="1"/>
  <c r="AG2781" i="3"/>
  <c r="AH2781" i="3" s="1"/>
  <c r="AI2781" i="3"/>
  <c r="AJ2781" i="3" s="1"/>
  <c r="AK2781" i="3"/>
  <c r="AL2781" i="3"/>
  <c r="AM2781" i="3"/>
  <c r="AE2782" i="3"/>
  <c r="AF2782" i="3" s="1"/>
  <c r="AG2782" i="3"/>
  <c r="AH2782" i="3" s="1"/>
  <c r="AI2782" i="3"/>
  <c r="AJ2782" i="3" s="1"/>
  <c r="AK2782" i="3"/>
  <c r="AL2782" i="3"/>
  <c r="AM2782" i="3"/>
  <c r="AE2783" i="3"/>
  <c r="AF2783" i="3" s="1"/>
  <c r="AG2783" i="3"/>
  <c r="AH2783" i="3" s="1"/>
  <c r="AI2783" i="3"/>
  <c r="AJ2783" i="3" s="1"/>
  <c r="AK2783" i="3"/>
  <c r="AL2783" i="3"/>
  <c r="AM2783" i="3"/>
  <c r="AE2784" i="3"/>
  <c r="AF2784" i="3" s="1"/>
  <c r="AG2784" i="3"/>
  <c r="AH2784" i="3" s="1"/>
  <c r="AI2784" i="3"/>
  <c r="AJ2784" i="3" s="1"/>
  <c r="AK2784" i="3"/>
  <c r="AL2784" i="3"/>
  <c r="AM2784" i="3"/>
  <c r="AE2785" i="3"/>
  <c r="AF2785" i="3" s="1"/>
  <c r="AG2785" i="3"/>
  <c r="AH2785" i="3" s="1"/>
  <c r="AI2785" i="3"/>
  <c r="AJ2785" i="3" s="1"/>
  <c r="AK2785" i="3"/>
  <c r="AL2785" i="3"/>
  <c r="AM2785" i="3"/>
  <c r="AE2786" i="3"/>
  <c r="AF2786" i="3" s="1"/>
  <c r="AG2786" i="3"/>
  <c r="AH2786" i="3" s="1"/>
  <c r="AI2786" i="3"/>
  <c r="AJ2786" i="3" s="1"/>
  <c r="AK2786" i="3"/>
  <c r="AL2786" i="3"/>
  <c r="AM2786" i="3"/>
  <c r="AE2787" i="3"/>
  <c r="AF2787" i="3" s="1"/>
  <c r="AG2787" i="3"/>
  <c r="AH2787" i="3" s="1"/>
  <c r="AI2787" i="3"/>
  <c r="AJ2787" i="3" s="1"/>
  <c r="AK2787" i="3"/>
  <c r="AL2787" i="3"/>
  <c r="AM2787" i="3"/>
  <c r="AE2788" i="3"/>
  <c r="AF2788" i="3" s="1"/>
  <c r="AG2788" i="3"/>
  <c r="AH2788" i="3" s="1"/>
  <c r="AI2788" i="3"/>
  <c r="AJ2788" i="3" s="1"/>
  <c r="AK2788" i="3"/>
  <c r="AL2788" i="3"/>
  <c r="AM2788" i="3"/>
  <c r="AE2789" i="3"/>
  <c r="AF2789" i="3" s="1"/>
  <c r="AG2789" i="3"/>
  <c r="AH2789" i="3" s="1"/>
  <c r="AI2789" i="3"/>
  <c r="AJ2789" i="3" s="1"/>
  <c r="AK2789" i="3"/>
  <c r="AL2789" i="3"/>
  <c r="AM2789" i="3"/>
  <c r="AE2790" i="3"/>
  <c r="AF2790" i="3" s="1"/>
  <c r="AG2790" i="3"/>
  <c r="AH2790" i="3" s="1"/>
  <c r="AI2790" i="3"/>
  <c r="AJ2790" i="3" s="1"/>
  <c r="AK2790" i="3"/>
  <c r="AL2790" i="3"/>
  <c r="AM2790" i="3"/>
  <c r="AE2791" i="3"/>
  <c r="AF2791" i="3" s="1"/>
  <c r="AG2791" i="3"/>
  <c r="AH2791" i="3" s="1"/>
  <c r="AI2791" i="3"/>
  <c r="AJ2791" i="3" s="1"/>
  <c r="AK2791" i="3"/>
  <c r="AL2791" i="3"/>
  <c r="AM2791" i="3"/>
  <c r="AE2792" i="3"/>
  <c r="AF2792" i="3" s="1"/>
  <c r="AG2792" i="3"/>
  <c r="AH2792" i="3" s="1"/>
  <c r="AI2792" i="3"/>
  <c r="AJ2792" i="3" s="1"/>
  <c r="AK2792" i="3"/>
  <c r="AL2792" i="3"/>
  <c r="AM2792" i="3"/>
  <c r="AD2793" i="3"/>
  <c r="AE2793" i="3"/>
  <c r="AF2793" i="3" s="1"/>
  <c r="AG2793" i="3"/>
  <c r="AH2793" i="3" s="1"/>
  <c r="AI2793" i="3"/>
  <c r="AJ2793" i="3" s="1"/>
  <c r="AK2793" i="3"/>
  <c r="AM2793" i="3"/>
  <c r="AD2794" i="3"/>
  <c r="AE2794" i="3"/>
  <c r="AF2794" i="3" s="1"/>
  <c r="AG2794" i="3"/>
  <c r="AH2794" i="3" s="1"/>
  <c r="AI2794" i="3"/>
  <c r="AJ2794" i="3" s="1"/>
  <c r="AK2794" i="3"/>
  <c r="AL2794" i="3"/>
  <c r="AM2794" i="3"/>
  <c r="AD2795" i="3"/>
  <c r="AE2795" i="3"/>
  <c r="AF2795" i="3" s="1"/>
  <c r="AG2795" i="3"/>
  <c r="AH2795" i="3" s="1"/>
  <c r="AI2795" i="3"/>
  <c r="AJ2795" i="3" s="1"/>
  <c r="AK2795" i="3"/>
  <c r="AL2795" i="3"/>
  <c r="AM2795" i="3"/>
  <c r="AD2796" i="3"/>
  <c r="AE2796" i="3"/>
  <c r="AF2796" i="3" s="1"/>
  <c r="AG2796" i="3"/>
  <c r="AH2796" i="3" s="1"/>
  <c r="AI2796" i="3"/>
  <c r="AJ2796" i="3" s="1"/>
  <c r="AK2796" i="3"/>
  <c r="AL2796" i="3"/>
  <c r="AM2796" i="3"/>
  <c r="AD2797" i="3"/>
  <c r="AE2797" i="3"/>
  <c r="AF2797" i="3" s="1"/>
  <c r="AG2797" i="3"/>
  <c r="AH2797" i="3" s="1"/>
  <c r="AI2797" i="3"/>
  <c r="AJ2797" i="3" s="1"/>
  <c r="AK2797" i="3"/>
  <c r="AL2797" i="3"/>
  <c r="AM2797" i="3"/>
  <c r="AD2798" i="3"/>
  <c r="AE2798" i="3"/>
  <c r="AF2798" i="3" s="1"/>
  <c r="AG2798" i="3"/>
  <c r="AH2798" i="3" s="1"/>
  <c r="AI2798" i="3"/>
  <c r="AJ2798" i="3" s="1"/>
  <c r="AK2798" i="3"/>
  <c r="AL2798" i="3"/>
  <c r="AM2798" i="3"/>
  <c r="AD2799" i="3"/>
  <c r="AE2799" i="3"/>
  <c r="AF2799" i="3" s="1"/>
  <c r="AG2799" i="3"/>
  <c r="AH2799" i="3" s="1"/>
  <c r="AI2799" i="3"/>
  <c r="AJ2799" i="3" s="1"/>
  <c r="AK2799" i="3"/>
  <c r="AL2799" i="3"/>
  <c r="AM2799" i="3"/>
  <c r="AD2800" i="3"/>
  <c r="AE2800" i="3"/>
  <c r="AF2800" i="3" s="1"/>
  <c r="AG2800" i="3"/>
  <c r="AH2800" i="3" s="1"/>
  <c r="AI2800" i="3"/>
  <c r="AJ2800" i="3" s="1"/>
  <c r="AK2800" i="3"/>
  <c r="AL2800" i="3"/>
  <c r="AM2800" i="3"/>
  <c r="AD2801" i="3"/>
  <c r="AE2801" i="3"/>
  <c r="AF2801" i="3" s="1"/>
  <c r="AG2801" i="3"/>
  <c r="AH2801" i="3" s="1"/>
  <c r="AI2801" i="3"/>
  <c r="AJ2801" i="3" s="1"/>
  <c r="AK2801" i="3"/>
  <c r="AL2801" i="3"/>
  <c r="AM2801" i="3"/>
  <c r="AD2802" i="3"/>
  <c r="AE2802" i="3"/>
  <c r="AF2802" i="3" s="1"/>
  <c r="AG2802" i="3"/>
  <c r="AH2802" i="3" s="1"/>
  <c r="AI2802" i="3"/>
  <c r="AJ2802" i="3" s="1"/>
  <c r="AK2802" i="3"/>
  <c r="AL2802" i="3"/>
  <c r="AM2802" i="3"/>
  <c r="AD2803" i="3"/>
  <c r="AE2803" i="3"/>
  <c r="AF2803" i="3" s="1"/>
  <c r="AG2803" i="3"/>
  <c r="AH2803" i="3" s="1"/>
  <c r="AI2803" i="3"/>
  <c r="AJ2803" i="3" s="1"/>
  <c r="AK2803" i="3"/>
  <c r="AL2803" i="3"/>
  <c r="AM2803" i="3"/>
  <c r="AD2804" i="3"/>
  <c r="AE2804" i="3"/>
  <c r="AF2804" i="3" s="1"/>
  <c r="AG2804" i="3"/>
  <c r="AH2804" i="3" s="1"/>
  <c r="AI2804" i="3"/>
  <c r="AJ2804" i="3" s="1"/>
  <c r="AK2804" i="3"/>
  <c r="AL2804" i="3"/>
  <c r="AM2804" i="3"/>
  <c r="AD2805" i="3"/>
  <c r="AE2805" i="3"/>
  <c r="AF2805" i="3" s="1"/>
  <c r="AG2805" i="3"/>
  <c r="AH2805" i="3" s="1"/>
  <c r="AI2805" i="3"/>
  <c r="AJ2805" i="3" s="1"/>
  <c r="AK2805" i="3"/>
  <c r="AL2805" i="3"/>
  <c r="AM2805" i="3"/>
  <c r="AD2806" i="3"/>
  <c r="AE2806" i="3"/>
  <c r="AF2806" i="3" s="1"/>
  <c r="AG2806" i="3"/>
  <c r="AH2806" i="3" s="1"/>
  <c r="AI2806" i="3"/>
  <c r="AJ2806" i="3" s="1"/>
  <c r="AK2806" i="3"/>
  <c r="AL2806" i="3"/>
  <c r="AM2806" i="3"/>
  <c r="AD2807" i="3"/>
  <c r="AE2807" i="3"/>
  <c r="AF2807" i="3" s="1"/>
  <c r="AG2807" i="3"/>
  <c r="AH2807" i="3" s="1"/>
  <c r="AI2807" i="3"/>
  <c r="AJ2807" i="3" s="1"/>
  <c r="AK2807" i="3"/>
  <c r="AL2807" i="3"/>
  <c r="AM2807" i="3"/>
  <c r="AD2808" i="3"/>
  <c r="AE2808" i="3"/>
  <c r="AF2808" i="3" s="1"/>
  <c r="AG2808" i="3"/>
  <c r="AH2808" i="3" s="1"/>
  <c r="AI2808" i="3"/>
  <c r="AJ2808" i="3" s="1"/>
  <c r="AK2808" i="3"/>
  <c r="AL2808" i="3"/>
  <c r="AM2808" i="3"/>
  <c r="AD2809" i="3"/>
  <c r="AE2809" i="3"/>
  <c r="AF2809" i="3" s="1"/>
  <c r="AG2809" i="3"/>
  <c r="AH2809" i="3" s="1"/>
  <c r="AI2809" i="3"/>
  <c r="AJ2809" i="3" s="1"/>
  <c r="AK2809" i="3"/>
  <c r="AL2809" i="3"/>
  <c r="AM2809" i="3"/>
  <c r="AD2810" i="3"/>
  <c r="AE2810" i="3"/>
  <c r="AF2810" i="3" s="1"/>
  <c r="AG2810" i="3"/>
  <c r="AH2810" i="3" s="1"/>
  <c r="AI2810" i="3"/>
  <c r="AJ2810" i="3" s="1"/>
  <c r="AK2810" i="3"/>
  <c r="AL2810" i="3"/>
  <c r="AM2810" i="3"/>
  <c r="AD2811" i="3"/>
  <c r="AE2811" i="3"/>
  <c r="AF2811" i="3" s="1"/>
  <c r="AG2811" i="3"/>
  <c r="AH2811" i="3" s="1"/>
  <c r="AI2811" i="3"/>
  <c r="AJ2811" i="3" s="1"/>
  <c r="AK2811" i="3"/>
  <c r="AL2811" i="3"/>
  <c r="AM2811" i="3"/>
  <c r="AD2812" i="3"/>
  <c r="AE2812" i="3"/>
  <c r="AF2812" i="3" s="1"/>
  <c r="AG2812" i="3"/>
  <c r="AH2812" i="3" s="1"/>
  <c r="AI2812" i="3"/>
  <c r="AJ2812" i="3" s="1"/>
  <c r="AK2812" i="3"/>
  <c r="AL2812" i="3"/>
  <c r="AM2812" i="3"/>
  <c r="AD2813" i="3"/>
  <c r="AE2813" i="3"/>
  <c r="AF2813" i="3" s="1"/>
  <c r="AG2813" i="3"/>
  <c r="AH2813" i="3" s="1"/>
  <c r="AI2813" i="3"/>
  <c r="AJ2813" i="3" s="1"/>
  <c r="AK2813" i="3"/>
  <c r="AL2813" i="3"/>
  <c r="AM2813" i="3"/>
  <c r="AD2814" i="3"/>
  <c r="AE2814" i="3"/>
  <c r="AF2814" i="3" s="1"/>
  <c r="AG2814" i="3"/>
  <c r="AH2814" i="3" s="1"/>
  <c r="AI2814" i="3"/>
  <c r="AJ2814" i="3" s="1"/>
  <c r="AK2814" i="3"/>
  <c r="AL2814" i="3"/>
  <c r="AM2814" i="3"/>
  <c r="AD2815" i="3"/>
  <c r="AE2815" i="3"/>
  <c r="AF2815" i="3" s="1"/>
  <c r="AG2815" i="3"/>
  <c r="AH2815" i="3" s="1"/>
  <c r="AI2815" i="3"/>
  <c r="AJ2815" i="3" s="1"/>
  <c r="AK2815" i="3"/>
  <c r="AL2815" i="3"/>
  <c r="AM2815" i="3"/>
  <c r="AD2816" i="3"/>
  <c r="AE2816" i="3"/>
  <c r="AF2816" i="3" s="1"/>
  <c r="AG2816" i="3"/>
  <c r="AH2816" i="3" s="1"/>
  <c r="AI2816" i="3"/>
  <c r="AJ2816" i="3" s="1"/>
  <c r="AK2816" i="3"/>
  <c r="AL2816" i="3"/>
  <c r="AM2816" i="3"/>
  <c r="AD2817" i="3"/>
  <c r="AE2817" i="3"/>
  <c r="AF2817" i="3" s="1"/>
  <c r="AG2817" i="3"/>
  <c r="AH2817" i="3" s="1"/>
  <c r="AI2817" i="3"/>
  <c r="AJ2817" i="3" s="1"/>
  <c r="AK2817" i="3"/>
  <c r="AL2817" i="3"/>
  <c r="AM2817" i="3"/>
  <c r="AD2818" i="3"/>
  <c r="AE2818" i="3"/>
  <c r="AF2818" i="3" s="1"/>
  <c r="AG2818" i="3"/>
  <c r="AH2818" i="3" s="1"/>
  <c r="AI2818" i="3"/>
  <c r="AJ2818" i="3" s="1"/>
  <c r="AK2818" i="3"/>
  <c r="AL2818" i="3"/>
  <c r="AM2818" i="3"/>
  <c r="AD2819" i="3"/>
  <c r="AE2819" i="3"/>
  <c r="AF2819" i="3" s="1"/>
  <c r="AG2819" i="3"/>
  <c r="AH2819" i="3" s="1"/>
  <c r="AI2819" i="3"/>
  <c r="AJ2819" i="3" s="1"/>
  <c r="AK2819" i="3"/>
  <c r="AL2819" i="3"/>
  <c r="AM2819" i="3"/>
  <c r="AD2820" i="3"/>
  <c r="AE2820" i="3"/>
  <c r="AF2820" i="3" s="1"/>
  <c r="AG2820" i="3"/>
  <c r="AH2820" i="3" s="1"/>
  <c r="AI2820" i="3"/>
  <c r="AJ2820" i="3" s="1"/>
  <c r="AK2820" i="3"/>
  <c r="AL2820" i="3"/>
  <c r="AM2820" i="3"/>
  <c r="AD2821" i="3"/>
  <c r="AE2821" i="3"/>
  <c r="AF2821" i="3" s="1"/>
  <c r="AG2821" i="3"/>
  <c r="AH2821" i="3" s="1"/>
  <c r="AI2821" i="3"/>
  <c r="AJ2821" i="3" s="1"/>
  <c r="AK2821" i="3"/>
  <c r="AL2821" i="3"/>
  <c r="AM2821" i="3"/>
  <c r="AD2822" i="3"/>
  <c r="AE2822" i="3"/>
  <c r="AF2822" i="3" s="1"/>
  <c r="AG2822" i="3"/>
  <c r="AH2822" i="3" s="1"/>
  <c r="AI2822" i="3"/>
  <c r="AJ2822" i="3" s="1"/>
  <c r="AK2822" i="3"/>
  <c r="AL2822" i="3"/>
  <c r="AM2822" i="3"/>
  <c r="AD2823" i="3"/>
  <c r="AE2823" i="3"/>
  <c r="AF2823" i="3" s="1"/>
  <c r="AG2823" i="3"/>
  <c r="AH2823" i="3" s="1"/>
  <c r="AI2823" i="3"/>
  <c r="AJ2823" i="3" s="1"/>
  <c r="AK2823" i="3"/>
  <c r="AL2823" i="3"/>
  <c r="AM2823" i="3"/>
  <c r="AD2824" i="3"/>
  <c r="AE2824" i="3"/>
  <c r="AF2824" i="3" s="1"/>
  <c r="AG2824" i="3"/>
  <c r="AH2824" i="3" s="1"/>
  <c r="AI2824" i="3"/>
  <c r="AJ2824" i="3" s="1"/>
  <c r="AK2824" i="3"/>
  <c r="AL2824" i="3"/>
  <c r="AM2824" i="3"/>
  <c r="AD2825" i="3"/>
  <c r="AE2825" i="3"/>
  <c r="AF2825" i="3" s="1"/>
  <c r="AG2825" i="3"/>
  <c r="AH2825" i="3" s="1"/>
  <c r="AI2825" i="3"/>
  <c r="AJ2825" i="3" s="1"/>
  <c r="AK2825" i="3"/>
  <c r="AL2825" i="3"/>
  <c r="AM2825" i="3"/>
  <c r="AD2826" i="3"/>
  <c r="AE2826" i="3"/>
  <c r="AF2826" i="3" s="1"/>
  <c r="AG2826" i="3"/>
  <c r="AH2826" i="3" s="1"/>
  <c r="AI2826" i="3"/>
  <c r="AJ2826" i="3" s="1"/>
  <c r="AK2826" i="3"/>
  <c r="AL2826" i="3"/>
  <c r="AM2826" i="3"/>
  <c r="AD2827" i="3"/>
  <c r="AE2827" i="3"/>
  <c r="AF2827" i="3" s="1"/>
  <c r="AG2827" i="3"/>
  <c r="AH2827" i="3" s="1"/>
  <c r="AI2827" i="3"/>
  <c r="AJ2827" i="3" s="1"/>
  <c r="AK2827" i="3"/>
  <c r="AL2827" i="3"/>
  <c r="AM2827" i="3"/>
  <c r="AD2828" i="3"/>
  <c r="AE2828" i="3"/>
  <c r="AF2828" i="3" s="1"/>
  <c r="AG2828" i="3"/>
  <c r="AH2828" i="3" s="1"/>
  <c r="AI2828" i="3"/>
  <c r="AJ2828" i="3" s="1"/>
  <c r="AK2828" i="3"/>
  <c r="AL2828" i="3"/>
  <c r="AM2828" i="3"/>
  <c r="AD2829" i="3"/>
  <c r="AE2829" i="3"/>
  <c r="AF2829" i="3" s="1"/>
  <c r="AG2829" i="3"/>
  <c r="AH2829" i="3" s="1"/>
  <c r="AI2829" i="3"/>
  <c r="AJ2829" i="3" s="1"/>
  <c r="AK2829" i="3"/>
  <c r="AL2829" i="3"/>
  <c r="AM2829" i="3"/>
  <c r="AD2830" i="3"/>
  <c r="AE2830" i="3"/>
  <c r="AF2830" i="3" s="1"/>
  <c r="AG2830" i="3"/>
  <c r="AH2830" i="3" s="1"/>
  <c r="AI2830" i="3"/>
  <c r="AJ2830" i="3" s="1"/>
  <c r="AK2830" i="3"/>
  <c r="AL2830" i="3"/>
  <c r="AM2830" i="3"/>
  <c r="AD2831" i="3"/>
  <c r="AE2831" i="3"/>
  <c r="AF2831" i="3" s="1"/>
  <c r="AG2831" i="3"/>
  <c r="AH2831" i="3" s="1"/>
  <c r="AI2831" i="3"/>
  <c r="AJ2831" i="3" s="1"/>
  <c r="AK2831" i="3"/>
  <c r="AL2831" i="3"/>
  <c r="AM2831" i="3"/>
  <c r="AD2832" i="3"/>
  <c r="AE2832" i="3"/>
  <c r="AF2832" i="3" s="1"/>
  <c r="AG2832" i="3"/>
  <c r="AH2832" i="3" s="1"/>
  <c r="AI2832" i="3"/>
  <c r="AJ2832" i="3" s="1"/>
  <c r="AK2832" i="3"/>
  <c r="AL2832" i="3"/>
  <c r="AM2832" i="3"/>
  <c r="AD2833" i="3"/>
  <c r="AE2833" i="3"/>
  <c r="AF2833" i="3" s="1"/>
  <c r="AG2833" i="3"/>
  <c r="AH2833" i="3" s="1"/>
  <c r="AI2833" i="3"/>
  <c r="AJ2833" i="3" s="1"/>
  <c r="AK2833" i="3"/>
  <c r="AL2833" i="3"/>
  <c r="AM2833" i="3"/>
  <c r="AD2834" i="3"/>
  <c r="AE2834" i="3"/>
  <c r="AF2834" i="3" s="1"/>
  <c r="AG2834" i="3"/>
  <c r="AH2834" i="3" s="1"/>
  <c r="AI2834" i="3"/>
  <c r="AJ2834" i="3" s="1"/>
  <c r="AK2834" i="3"/>
  <c r="AL2834" i="3"/>
  <c r="AM2834" i="3"/>
  <c r="AD2835" i="3"/>
  <c r="AE2835" i="3"/>
  <c r="AF2835" i="3" s="1"/>
  <c r="AG2835" i="3"/>
  <c r="AH2835" i="3" s="1"/>
  <c r="AI2835" i="3"/>
  <c r="AJ2835" i="3" s="1"/>
  <c r="AK2835" i="3"/>
  <c r="AL2835" i="3"/>
  <c r="AM2835" i="3"/>
  <c r="AD2836" i="3"/>
  <c r="AE2836" i="3"/>
  <c r="AF2836" i="3" s="1"/>
  <c r="AG2836" i="3"/>
  <c r="AH2836" i="3" s="1"/>
  <c r="AI2836" i="3"/>
  <c r="AJ2836" i="3" s="1"/>
  <c r="AK2836" i="3"/>
  <c r="AL2836" i="3"/>
  <c r="AM2836" i="3"/>
  <c r="AD2837" i="3"/>
  <c r="AE2837" i="3"/>
  <c r="AF2837" i="3" s="1"/>
  <c r="AG2837" i="3"/>
  <c r="AH2837" i="3" s="1"/>
  <c r="AI2837" i="3"/>
  <c r="AJ2837" i="3" s="1"/>
  <c r="AK2837" i="3"/>
  <c r="AL2837" i="3"/>
  <c r="AM2837" i="3"/>
  <c r="AD2838" i="3"/>
  <c r="AE2838" i="3"/>
  <c r="AF2838" i="3" s="1"/>
  <c r="AG2838" i="3"/>
  <c r="AH2838" i="3" s="1"/>
  <c r="AI2838" i="3"/>
  <c r="AJ2838" i="3" s="1"/>
  <c r="AK2838" i="3"/>
  <c r="AL2838" i="3"/>
  <c r="AM2838" i="3"/>
  <c r="AD2839" i="3"/>
  <c r="AE2839" i="3"/>
  <c r="AF2839" i="3" s="1"/>
  <c r="AG2839" i="3"/>
  <c r="AH2839" i="3" s="1"/>
  <c r="AI2839" i="3"/>
  <c r="AJ2839" i="3" s="1"/>
  <c r="AK2839" i="3"/>
  <c r="AL2839" i="3"/>
  <c r="AM2839" i="3"/>
  <c r="AD2840" i="3"/>
  <c r="AE2840" i="3"/>
  <c r="AF2840" i="3" s="1"/>
  <c r="AG2840" i="3"/>
  <c r="AH2840" i="3" s="1"/>
  <c r="AI2840" i="3"/>
  <c r="AJ2840" i="3" s="1"/>
  <c r="AK2840" i="3"/>
  <c r="AL2840" i="3"/>
  <c r="AM2840" i="3"/>
  <c r="AD2841" i="3"/>
  <c r="AE2841" i="3"/>
  <c r="AF2841" i="3" s="1"/>
  <c r="AG2841" i="3"/>
  <c r="AH2841" i="3" s="1"/>
  <c r="AI2841" i="3"/>
  <c r="AJ2841" i="3" s="1"/>
  <c r="AK2841" i="3"/>
  <c r="AL2841" i="3"/>
  <c r="AM2841" i="3"/>
  <c r="AD2842" i="3"/>
  <c r="AE2842" i="3"/>
  <c r="AF2842" i="3" s="1"/>
  <c r="AG2842" i="3"/>
  <c r="AH2842" i="3" s="1"/>
  <c r="AI2842" i="3"/>
  <c r="AJ2842" i="3" s="1"/>
  <c r="AK2842" i="3"/>
  <c r="AL2842" i="3"/>
  <c r="AM2842" i="3"/>
  <c r="AD2843" i="3"/>
  <c r="AE2843" i="3"/>
  <c r="AF2843" i="3" s="1"/>
  <c r="AG2843" i="3"/>
  <c r="AH2843" i="3" s="1"/>
  <c r="AI2843" i="3"/>
  <c r="AJ2843" i="3" s="1"/>
  <c r="AK2843" i="3"/>
  <c r="AL2843" i="3"/>
  <c r="AM2843" i="3"/>
  <c r="AD2844" i="3"/>
  <c r="AE2844" i="3"/>
  <c r="AF2844" i="3" s="1"/>
  <c r="AG2844" i="3"/>
  <c r="AH2844" i="3" s="1"/>
  <c r="AI2844" i="3"/>
  <c r="AJ2844" i="3" s="1"/>
  <c r="AK2844" i="3"/>
  <c r="AL2844" i="3"/>
  <c r="AM2844" i="3"/>
  <c r="AD2845" i="3"/>
  <c r="AE2845" i="3"/>
  <c r="AF2845" i="3" s="1"/>
  <c r="AG2845" i="3"/>
  <c r="AH2845" i="3" s="1"/>
  <c r="AI2845" i="3"/>
  <c r="AJ2845" i="3" s="1"/>
  <c r="AK2845" i="3"/>
  <c r="AL2845" i="3"/>
  <c r="AM2845" i="3"/>
  <c r="AD2846" i="3"/>
  <c r="AE2846" i="3"/>
  <c r="AF2846" i="3" s="1"/>
  <c r="AG2846" i="3"/>
  <c r="AH2846" i="3" s="1"/>
  <c r="AI2846" i="3"/>
  <c r="AJ2846" i="3" s="1"/>
  <c r="AK2846" i="3"/>
  <c r="AL2846" i="3"/>
  <c r="AM2846" i="3"/>
  <c r="AD2847" i="3"/>
  <c r="AE2847" i="3"/>
  <c r="AF2847" i="3" s="1"/>
  <c r="AG2847" i="3"/>
  <c r="AH2847" i="3" s="1"/>
  <c r="AI2847" i="3"/>
  <c r="AJ2847" i="3" s="1"/>
  <c r="AK2847" i="3"/>
  <c r="AL2847" i="3"/>
  <c r="AM2847" i="3"/>
  <c r="AD2848" i="3"/>
  <c r="AE2848" i="3"/>
  <c r="AF2848" i="3" s="1"/>
  <c r="AG2848" i="3"/>
  <c r="AH2848" i="3" s="1"/>
  <c r="AI2848" i="3"/>
  <c r="AJ2848" i="3" s="1"/>
  <c r="AK2848" i="3"/>
  <c r="AL2848" i="3"/>
  <c r="AM2848" i="3"/>
  <c r="AD2849" i="3"/>
  <c r="AE2849" i="3"/>
  <c r="AF2849" i="3" s="1"/>
  <c r="AG2849" i="3"/>
  <c r="AH2849" i="3" s="1"/>
  <c r="AI2849" i="3"/>
  <c r="AJ2849" i="3" s="1"/>
  <c r="AK2849" i="3"/>
  <c r="AL2849" i="3"/>
  <c r="AM2849" i="3"/>
  <c r="AD2850" i="3"/>
  <c r="AE2850" i="3"/>
  <c r="AF2850" i="3" s="1"/>
  <c r="AG2850" i="3"/>
  <c r="AH2850" i="3" s="1"/>
  <c r="AI2850" i="3"/>
  <c r="AJ2850" i="3" s="1"/>
  <c r="AK2850" i="3"/>
  <c r="AL2850" i="3"/>
  <c r="AM2850" i="3"/>
  <c r="AD2851" i="3"/>
  <c r="AE2851" i="3"/>
  <c r="AF2851" i="3" s="1"/>
  <c r="AG2851" i="3"/>
  <c r="AH2851" i="3" s="1"/>
  <c r="AI2851" i="3"/>
  <c r="AJ2851" i="3" s="1"/>
  <c r="AK2851" i="3"/>
  <c r="AL2851" i="3"/>
  <c r="AM2851" i="3"/>
  <c r="AD2852" i="3"/>
  <c r="AE2852" i="3"/>
  <c r="AF2852" i="3" s="1"/>
  <c r="AG2852" i="3"/>
  <c r="AH2852" i="3" s="1"/>
  <c r="AI2852" i="3"/>
  <c r="AJ2852" i="3" s="1"/>
  <c r="AK2852" i="3"/>
  <c r="AL2852" i="3"/>
  <c r="AM2852" i="3"/>
  <c r="AD2853" i="3"/>
  <c r="AE2853" i="3"/>
  <c r="AF2853" i="3" s="1"/>
  <c r="AG2853" i="3"/>
  <c r="AH2853" i="3" s="1"/>
  <c r="AI2853" i="3"/>
  <c r="AJ2853" i="3" s="1"/>
  <c r="AK2853" i="3"/>
  <c r="AL2853" i="3"/>
  <c r="AM2853" i="3"/>
  <c r="AD2854" i="3"/>
  <c r="AE2854" i="3"/>
  <c r="AF2854" i="3" s="1"/>
  <c r="AG2854" i="3"/>
  <c r="AH2854" i="3" s="1"/>
  <c r="AI2854" i="3"/>
  <c r="AJ2854" i="3" s="1"/>
  <c r="AK2854" i="3"/>
  <c r="AL2854" i="3"/>
  <c r="AM2854" i="3"/>
  <c r="AD2855" i="3"/>
  <c r="AE2855" i="3"/>
  <c r="AF2855" i="3" s="1"/>
  <c r="AG2855" i="3"/>
  <c r="AH2855" i="3" s="1"/>
  <c r="AI2855" i="3"/>
  <c r="AJ2855" i="3" s="1"/>
  <c r="AK2855" i="3"/>
  <c r="AL2855" i="3"/>
  <c r="AM2855" i="3"/>
  <c r="AD2856" i="3"/>
  <c r="AE2856" i="3"/>
  <c r="AF2856" i="3" s="1"/>
  <c r="AG2856" i="3"/>
  <c r="AH2856" i="3" s="1"/>
  <c r="AI2856" i="3"/>
  <c r="AJ2856" i="3" s="1"/>
  <c r="AK2856" i="3"/>
  <c r="AL2856" i="3"/>
  <c r="AM2856" i="3"/>
  <c r="AD2857" i="3"/>
  <c r="AE2857" i="3"/>
  <c r="AF2857" i="3" s="1"/>
  <c r="AG2857" i="3"/>
  <c r="AH2857" i="3" s="1"/>
  <c r="AI2857" i="3"/>
  <c r="AJ2857" i="3" s="1"/>
  <c r="AK2857" i="3"/>
  <c r="AL2857" i="3"/>
  <c r="AM2857" i="3"/>
  <c r="AD2858" i="3"/>
  <c r="AE2858" i="3"/>
  <c r="AF2858" i="3" s="1"/>
  <c r="AG2858" i="3"/>
  <c r="AH2858" i="3" s="1"/>
  <c r="AI2858" i="3"/>
  <c r="AJ2858" i="3" s="1"/>
  <c r="AK2858" i="3"/>
  <c r="AL2858" i="3"/>
  <c r="AM2858" i="3"/>
  <c r="AD2859" i="3"/>
  <c r="AE2859" i="3"/>
  <c r="AF2859" i="3" s="1"/>
  <c r="AG2859" i="3"/>
  <c r="AH2859" i="3" s="1"/>
  <c r="AI2859" i="3"/>
  <c r="AJ2859" i="3" s="1"/>
  <c r="AK2859" i="3"/>
  <c r="AL2859" i="3"/>
  <c r="AM2859" i="3"/>
  <c r="AD2860" i="3"/>
  <c r="AE2860" i="3"/>
  <c r="AF2860" i="3" s="1"/>
  <c r="AG2860" i="3"/>
  <c r="AH2860" i="3" s="1"/>
  <c r="AI2860" i="3"/>
  <c r="AJ2860" i="3" s="1"/>
  <c r="AK2860" i="3"/>
  <c r="AL2860" i="3"/>
  <c r="AM2860" i="3"/>
  <c r="AD2861" i="3"/>
  <c r="AE2861" i="3"/>
  <c r="AF2861" i="3" s="1"/>
  <c r="AG2861" i="3"/>
  <c r="AH2861" i="3" s="1"/>
  <c r="AI2861" i="3"/>
  <c r="AJ2861" i="3" s="1"/>
  <c r="AK2861" i="3"/>
  <c r="AL2861" i="3"/>
  <c r="AM2861" i="3"/>
  <c r="AD2862" i="3"/>
  <c r="AE2862" i="3"/>
  <c r="AF2862" i="3" s="1"/>
  <c r="AG2862" i="3"/>
  <c r="AH2862" i="3" s="1"/>
  <c r="AI2862" i="3"/>
  <c r="AJ2862" i="3" s="1"/>
  <c r="AK2862" i="3"/>
  <c r="AL2862" i="3"/>
  <c r="AM2862" i="3"/>
  <c r="AD2863" i="3"/>
  <c r="AE2863" i="3"/>
  <c r="AF2863" i="3" s="1"/>
  <c r="AG2863" i="3"/>
  <c r="AH2863" i="3" s="1"/>
  <c r="AI2863" i="3"/>
  <c r="AJ2863" i="3" s="1"/>
  <c r="AK2863" i="3"/>
  <c r="AL2863" i="3"/>
  <c r="AM2863" i="3"/>
  <c r="AD2864" i="3"/>
  <c r="AE2864" i="3"/>
  <c r="AF2864" i="3" s="1"/>
  <c r="AG2864" i="3"/>
  <c r="AH2864" i="3" s="1"/>
  <c r="AI2864" i="3"/>
  <c r="AJ2864" i="3" s="1"/>
  <c r="AK2864" i="3"/>
  <c r="AL2864" i="3"/>
  <c r="AM2864" i="3"/>
  <c r="AD2865" i="3"/>
  <c r="AE2865" i="3"/>
  <c r="AF2865" i="3" s="1"/>
  <c r="AG2865" i="3"/>
  <c r="AH2865" i="3" s="1"/>
  <c r="AI2865" i="3"/>
  <c r="AJ2865" i="3" s="1"/>
  <c r="AK2865" i="3"/>
  <c r="AL2865" i="3"/>
  <c r="AM2865" i="3"/>
  <c r="AD2866" i="3"/>
  <c r="AE2866" i="3"/>
  <c r="AF2866" i="3" s="1"/>
  <c r="AG2866" i="3"/>
  <c r="AH2866" i="3" s="1"/>
  <c r="AI2866" i="3"/>
  <c r="AJ2866" i="3" s="1"/>
  <c r="AK2866" i="3"/>
  <c r="AL2866" i="3"/>
  <c r="AM2866" i="3"/>
  <c r="AD2867" i="3"/>
  <c r="AE2867" i="3"/>
  <c r="AF2867" i="3" s="1"/>
  <c r="AG2867" i="3"/>
  <c r="AH2867" i="3" s="1"/>
  <c r="AI2867" i="3"/>
  <c r="AJ2867" i="3" s="1"/>
  <c r="AK2867" i="3"/>
  <c r="AL2867" i="3"/>
  <c r="AM2867" i="3"/>
  <c r="AD2868" i="3"/>
  <c r="AE2868" i="3"/>
  <c r="AF2868" i="3" s="1"/>
  <c r="AG2868" i="3"/>
  <c r="AH2868" i="3" s="1"/>
  <c r="AI2868" i="3"/>
  <c r="AJ2868" i="3" s="1"/>
  <c r="AK2868" i="3"/>
  <c r="AL2868" i="3"/>
  <c r="AM2868" i="3"/>
  <c r="AD2869" i="3"/>
  <c r="AE2869" i="3"/>
  <c r="AF2869" i="3" s="1"/>
  <c r="AG2869" i="3"/>
  <c r="AH2869" i="3" s="1"/>
  <c r="AI2869" i="3"/>
  <c r="AJ2869" i="3" s="1"/>
  <c r="AK2869" i="3"/>
  <c r="AL2869" i="3"/>
  <c r="AM2869" i="3"/>
  <c r="AD2870" i="3"/>
  <c r="AE2870" i="3"/>
  <c r="AF2870" i="3" s="1"/>
  <c r="AG2870" i="3"/>
  <c r="AH2870" i="3" s="1"/>
  <c r="AI2870" i="3"/>
  <c r="AJ2870" i="3" s="1"/>
  <c r="AK2870" i="3"/>
  <c r="AL2870" i="3"/>
  <c r="AM2870" i="3"/>
  <c r="AD2871" i="3"/>
  <c r="AE2871" i="3"/>
  <c r="AF2871" i="3" s="1"/>
  <c r="AG2871" i="3"/>
  <c r="AH2871" i="3" s="1"/>
  <c r="AI2871" i="3"/>
  <c r="AJ2871" i="3" s="1"/>
  <c r="AK2871" i="3"/>
  <c r="AL2871" i="3"/>
  <c r="AM2871" i="3"/>
  <c r="AD2872" i="3"/>
  <c r="AE2872" i="3"/>
  <c r="AF2872" i="3" s="1"/>
  <c r="AG2872" i="3"/>
  <c r="AH2872" i="3" s="1"/>
  <c r="AI2872" i="3"/>
  <c r="AJ2872" i="3" s="1"/>
  <c r="AK2872" i="3"/>
  <c r="AL2872" i="3"/>
  <c r="AM2872" i="3"/>
  <c r="AD2873" i="3"/>
  <c r="AE2873" i="3"/>
  <c r="AF2873" i="3" s="1"/>
  <c r="AG2873" i="3"/>
  <c r="AH2873" i="3" s="1"/>
  <c r="AI2873" i="3"/>
  <c r="AJ2873" i="3" s="1"/>
  <c r="AK2873" i="3"/>
  <c r="AL2873" i="3"/>
  <c r="AM2873" i="3"/>
  <c r="AD2874" i="3"/>
  <c r="AE2874" i="3"/>
  <c r="AF2874" i="3" s="1"/>
  <c r="AG2874" i="3"/>
  <c r="AH2874" i="3" s="1"/>
  <c r="AI2874" i="3"/>
  <c r="AJ2874" i="3" s="1"/>
  <c r="AK2874" i="3"/>
  <c r="AL2874" i="3"/>
  <c r="AM2874" i="3"/>
  <c r="AD2875" i="3"/>
  <c r="AE2875" i="3"/>
  <c r="AF2875" i="3" s="1"/>
  <c r="AG2875" i="3"/>
  <c r="AH2875" i="3" s="1"/>
  <c r="AI2875" i="3"/>
  <c r="AJ2875" i="3" s="1"/>
  <c r="AK2875" i="3"/>
  <c r="AL2875" i="3"/>
  <c r="AM2875" i="3"/>
  <c r="AD2876" i="3"/>
  <c r="AE2876" i="3"/>
  <c r="AF2876" i="3" s="1"/>
  <c r="AG2876" i="3"/>
  <c r="AH2876" i="3" s="1"/>
  <c r="AI2876" i="3"/>
  <c r="AJ2876" i="3" s="1"/>
  <c r="AK2876" i="3"/>
  <c r="AL2876" i="3"/>
  <c r="AM2876" i="3"/>
  <c r="AD2877" i="3"/>
  <c r="AE2877" i="3"/>
  <c r="AF2877" i="3" s="1"/>
  <c r="AG2877" i="3"/>
  <c r="AH2877" i="3" s="1"/>
  <c r="AI2877" i="3"/>
  <c r="AJ2877" i="3" s="1"/>
  <c r="AK2877" i="3"/>
  <c r="AL2877" i="3"/>
  <c r="AM2877" i="3"/>
  <c r="AD2878" i="3"/>
  <c r="AE2878" i="3"/>
  <c r="AF2878" i="3" s="1"/>
  <c r="AG2878" i="3"/>
  <c r="AH2878" i="3" s="1"/>
  <c r="AI2878" i="3"/>
  <c r="AJ2878" i="3" s="1"/>
  <c r="AK2878" i="3"/>
  <c r="AL2878" i="3"/>
  <c r="AM2878" i="3"/>
  <c r="AD2879" i="3"/>
  <c r="AE2879" i="3"/>
  <c r="AF2879" i="3" s="1"/>
  <c r="AG2879" i="3"/>
  <c r="AH2879" i="3" s="1"/>
  <c r="AI2879" i="3"/>
  <c r="AJ2879" i="3" s="1"/>
  <c r="AK2879" i="3"/>
  <c r="AL2879" i="3"/>
  <c r="AM2879" i="3"/>
  <c r="AD2880" i="3"/>
  <c r="AE2880" i="3"/>
  <c r="AF2880" i="3" s="1"/>
  <c r="AG2880" i="3"/>
  <c r="AH2880" i="3" s="1"/>
  <c r="AI2880" i="3"/>
  <c r="AJ2880" i="3" s="1"/>
  <c r="AK2880" i="3"/>
  <c r="AL2880" i="3"/>
  <c r="AM2880" i="3"/>
  <c r="AD2881" i="3"/>
  <c r="AE2881" i="3"/>
  <c r="AF2881" i="3" s="1"/>
  <c r="AG2881" i="3"/>
  <c r="AH2881" i="3" s="1"/>
  <c r="AI2881" i="3"/>
  <c r="AJ2881" i="3" s="1"/>
  <c r="AK2881" i="3"/>
  <c r="AL2881" i="3"/>
  <c r="AM2881" i="3"/>
  <c r="AD2882" i="3"/>
  <c r="AE2882" i="3"/>
  <c r="AF2882" i="3" s="1"/>
  <c r="AG2882" i="3"/>
  <c r="AH2882" i="3" s="1"/>
  <c r="AI2882" i="3"/>
  <c r="AJ2882" i="3" s="1"/>
  <c r="AK2882" i="3"/>
  <c r="AL2882" i="3"/>
  <c r="AM2882" i="3"/>
  <c r="AD2883" i="3"/>
  <c r="AE2883" i="3"/>
  <c r="AF2883" i="3" s="1"/>
  <c r="AG2883" i="3"/>
  <c r="AH2883" i="3" s="1"/>
  <c r="AI2883" i="3"/>
  <c r="AJ2883" i="3" s="1"/>
  <c r="AK2883" i="3"/>
  <c r="AL2883" i="3"/>
  <c r="AM2883" i="3"/>
  <c r="AD2884" i="3"/>
  <c r="AE2884" i="3"/>
  <c r="AF2884" i="3" s="1"/>
  <c r="AG2884" i="3"/>
  <c r="AH2884" i="3" s="1"/>
  <c r="AI2884" i="3"/>
  <c r="AJ2884" i="3" s="1"/>
  <c r="AK2884" i="3"/>
  <c r="AL2884" i="3"/>
  <c r="AM2884" i="3"/>
  <c r="AD2885" i="3"/>
  <c r="AE2885" i="3"/>
  <c r="AF2885" i="3" s="1"/>
  <c r="AG2885" i="3"/>
  <c r="AH2885" i="3" s="1"/>
  <c r="AI2885" i="3"/>
  <c r="AJ2885" i="3" s="1"/>
  <c r="AK2885" i="3"/>
  <c r="AL2885" i="3"/>
  <c r="AM2885" i="3"/>
  <c r="AD2886" i="3"/>
  <c r="AE2886" i="3"/>
  <c r="AF2886" i="3" s="1"/>
  <c r="AG2886" i="3"/>
  <c r="AH2886" i="3" s="1"/>
  <c r="AI2886" i="3"/>
  <c r="AJ2886" i="3" s="1"/>
  <c r="AK2886" i="3"/>
  <c r="AL2886" i="3"/>
  <c r="AM2886" i="3"/>
  <c r="AD2887" i="3"/>
  <c r="AE2887" i="3"/>
  <c r="AF2887" i="3" s="1"/>
  <c r="AG2887" i="3"/>
  <c r="AH2887" i="3" s="1"/>
  <c r="AI2887" i="3"/>
  <c r="AJ2887" i="3" s="1"/>
  <c r="AK2887" i="3"/>
  <c r="AL2887" i="3"/>
  <c r="AM2887" i="3"/>
  <c r="AD2888" i="3"/>
  <c r="AE2888" i="3"/>
  <c r="AF2888" i="3" s="1"/>
  <c r="AG2888" i="3"/>
  <c r="AH2888" i="3" s="1"/>
  <c r="AI2888" i="3"/>
  <c r="AJ2888" i="3" s="1"/>
  <c r="AK2888" i="3"/>
  <c r="AL2888" i="3"/>
  <c r="AM2888" i="3"/>
  <c r="AD2889" i="3"/>
  <c r="AE2889" i="3"/>
  <c r="AF2889" i="3" s="1"/>
  <c r="AG2889" i="3"/>
  <c r="AH2889" i="3" s="1"/>
  <c r="AI2889" i="3"/>
  <c r="AJ2889" i="3" s="1"/>
  <c r="AK2889" i="3"/>
  <c r="AL2889" i="3"/>
  <c r="AM2889" i="3"/>
  <c r="AD2890" i="3"/>
  <c r="AE2890" i="3"/>
  <c r="AF2890" i="3" s="1"/>
  <c r="AG2890" i="3"/>
  <c r="AH2890" i="3" s="1"/>
  <c r="AI2890" i="3"/>
  <c r="AJ2890" i="3" s="1"/>
  <c r="AK2890" i="3"/>
  <c r="AL2890" i="3"/>
  <c r="AM2890" i="3"/>
  <c r="AD2891" i="3"/>
  <c r="AE2891" i="3"/>
  <c r="AF2891" i="3" s="1"/>
  <c r="AG2891" i="3"/>
  <c r="AH2891" i="3" s="1"/>
  <c r="AI2891" i="3"/>
  <c r="AJ2891" i="3" s="1"/>
  <c r="AK2891" i="3"/>
  <c r="AL2891" i="3"/>
  <c r="AM2891" i="3"/>
  <c r="AD2892" i="3"/>
  <c r="AE2892" i="3"/>
  <c r="AF2892" i="3" s="1"/>
  <c r="AG2892" i="3"/>
  <c r="AH2892" i="3" s="1"/>
  <c r="AI2892" i="3"/>
  <c r="AJ2892" i="3" s="1"/>
  <c r="AK2892" i="3"/>
  <c r="AL2892" i="3"/>
  <c r="AM2892" i="3"/>
  <c r="AD2893" i="3"/>
  <c r="AE2893" i="3"/>
  <c r="AF2893" i="3" s="1"/>
  <c r="AG2893" i="3"/>
  <c r="AH2893" i="3" s="1"/>
  <c r="AI2893" i="3"/>
  <c r="AJ2893" i="3" s="1"/>
  <c r="AK2893" i="3"/>
  <c r="AL2893" i="3"/>
  <c r="AM2893" i="3"/>
  <c r="AD2894" i="3"/>
  <c r="AE2894" i="3"/>
  <c r="AF2894" i="3" s="1"/>
  <c r="AG2894" i="3"/>
  <c r="AH2894" i="3" s="1"/>
  <c r="AI2894" i="3"/>
  <c r="AJ2894" i="3" s="1"/>
  <c r="AK2894" i="3"/>
  <c r="AL2894" i="3"/>
  <c r="AM2894" i="3"/>
  <c r="AD2895" i="3"/>
  <c r="AE2895" i="3"/>
  <c r="AF2895" i="3" s="1"/>
  <c r="AG2895" i="3"/>
  <c r="AH2895" i="3" s="1"/>
  <c r="AI2895" i="3"/>
  <c r="AJ2895" i="3" s="1"/>
  <c r="AK2895" i="3"/>
  <c r="AL2895" i="3"/>
  <c r="AM2895" i="3"/>
  <c r="AD2896" i="3"/>
  <c r="AE2896" i="3"/>
  <c r="AF2896" i="3" s="1"/>
  <c r="AG2896" i="3"/>
  <c r="AH2896" i="3" s="1"/>
  <c r="AI2896" i="3"/>
  <c r="AJ2896" i="3" s="1"/>
  <c r="AK2896" i="3"/>
  <c r="AL2896" i="3"/>
  <c r="AM2896" i="3"/>
  <c r="AD2897" i="3"/>
  <c r="AE2897" i="3"/>
  <c r="AF2897" i="3" s="1"/>
  <c r="AG2897" i="3"/>
  <c r="AH2897" i="3" s="1"/>
  <c r="AI2897" i="3"/>
  <c r="AJ2897" i="3" s="1"/>
  <c r="AK2897" i="3"/>
  <c r="AL2897" i="3"/>
  <c r="AM2897" i="3"/>
  <c r="AD2898" i="3"/>
  <c r="AE2898" i="3"/>
  <c r="AF2898" i="3" s="1"/>
  <c r="AG2898" i="3"/>
  <c r="AH2898" i="3" s="1"/>
  <c r="AI2898" i="3"/>
  <c r="AJ2898" i="3" s="1"/>
  <c r="AK2898" i="3"/>
  <c r="AL2898" i="3"/>
  <c r="AM2898" i="3"/>
  <c r="AD2899" i="3"/>
  <c r="AE2899" i="3"/>
  <c r="AF2899" i="3" s="1"/>
  <c r="AG2899" i="3"/>
  <c r="AH2899" i="3" s="1"/>
  <c r="AI2899" i="3"/>
  <c r="AJ2899" i="3" s="1"/>
  <c r="AK2899" i="3"/>
  <c r="AL2899" i="3"/>
  <c r="AM2899" i="3"/>
  <c r="AD2900" i="3"/>
  <c r="AE2900" i="3"/>
  <c r="AF2900" i="3" s="1"/>
  <c r="AG2900" i="3"/>
  <c r="AH2900" i="3" s="1"/>
  <c r="AI2900" i="3"/>
  <c r="AJ2900" i="3" s="1"/>
  <c r="AK2900" i="3"/>
  <c r="AL2900" i="3"/>
  <c r="AM2900" i="3"/>
  <c r="AD2901" i="3"/>
  <c r="AE2901" i="3"/>
  <c r="AF2901" i="3" s="1"/>
  <c r="AG2901" i="3"/>
  <c r="AH2901" i="3" s="1"/>
  <c r="AI2901" i="3"/>
  <c r="AJ2901" i="3" s="1"/>
  <c r="AK2901" i="3"/>
  <c r="AL2901" i="3"/>
  <c r="AM2901" i="3"/>
  <c r="AD2902" i="3"/>
  <c r="AE2902" i="3"/>
  <c r="AF2902" i="3" s="1"/>
  <c r="AG2902" i="3"/>
  <c r="AH2902" i="3" s="1"/>
  <c r="AI2902" i="3"/>
  <c r="AJ2902" i="3" s="1"/>
  <c r="AK2902" i="3"/>
  <c r="AL2902" i="3"/>
  <c r="AM2902" i="3"/>
  <c r="AD2903" i="3"/>
  <c r="AE2903" i="3"/>
  <c r="AF2903" i="3" s="1"/>
  <c r="AG2903" i="3"/>
  <c r="AH2903" i="3" s="1"/>
  <c r="AI2903" i="3"/>
  <c r="AJ2903" i="3" s="1"/>
  <c r="AK2903" i="3"/>
  <c r="AL2903" i="3"/>
  <c r="AM2903" i="3"/>
  <c r="AD2904" i="3"/>
  <c r="AE2904" i="3"/>
  <c r="AF2904" i="3" s="1"/>
  <c r="AG2904" i="3"/>
  <c r="AH2904" i="3" s="1"/>
  <c r="AI2904" i="3"/>
  <c r="AJ2904" i="3" s="1"/>
  <c r="AK2904" i="3"/>
  <c r="AL2904" i="3"/>
  <c r="AM2904" i="3"/>
  <c r="AD2905" i="3"/>
  <c r="AE2905" i="3"/>
  <c r="AF2905" i="3" s="1"/>
  <c r="AG2905" i="3"/>
  <c r="AH2905" i="3" s="1"/>
  <c r="AI2905" i="3"/>
  <c r="AJ2905" i="3" s="1"/>
  <c r="AK2905" i="3"/>
  <c r="AL2905" i="3"/>
  <c r="AM2905" i="3"/>
  <c r="AD2906" i="3"/>
  <c r="AE2906" i="3"/>
  <c r="AF2906" i="3" s="1"/>
  <c r="AG2906" i="3"/>
  <c r="AH2906" i="3" s="1"/>
  <c r="AI2906" i="3"/>
  <c r="AJ2906" i="3" s="1"/>
  <c r="AK2906" i="3"/>
  <c r="AL2906" i="3"/>
  <c r="AM2906" i="3"/>
  <c r="AD2907" i="3"/>
  <c r="AE2907" i="3"/>
  <c r="AF2907" i="3" s="1"/>
  <c r="AG2907" i="3"/>
  <c r="AH2907" i="3" s="1"/>
  <c r="AI2907" i="3"/>
  <c r="AJ2907" i="3" s="1"/>
  <c r="AK2907" i="3"/>
  <c r="AL2907" i="3"/>
  <c r="AM2907" i="3"/>
  <c r="AD2908" i="3"/>
  <c r="AE2908" i="3"/>
  <c r="AF2908" i="3" s="1"/>
  <c r="AG2908" i="3"/>
  <c r="AH2908" i="3" s="1"/>
  <c r="AI2908" i="3"/>
  <c r="AJ2908" i="3" s="1"/>
  <c r="AK2908" i="3"/>
  <c r="AL2908" i="3"/>
  <c r="AM2908" i="3"/>
  <c r="AD2909" i="3"/>
  <c r="AE2909" i="3"/>
  <c r="AF2909" i="3" s="1"/>
  <c r="AG2909" i="3"/>
  <c r="AH2909" i="3" s="1"/>
  <c r="AI2909" i="3"/>
  <c r="AJ2909" i="3" s="1"/>
  <c r="AK2909" i="3"/>
  <c r="AL2909" i="3"/>
  <c r="AM2909" i="3"/>
  <c r="AD2910" i="3"/>
  <c r="AE2910" i="3"/>
  <c r="AF2910" i="3" s="1"/>
  <c r="AG2910" i="3"/>
  <c r="AH2910" i="3" s="1"/>
  <c r="AI2910" i="3"/>
  <c r="AJ2910" i="3" s="1"/>
  <c r="AK2910" i="3"/>
  <c r="AL2910" i="3"/>
  <c r="AM2910" i="3"/>
  <c r="AD2911" i="3"/>
  <c r="AE2911" i="3"/>
  <c r="AF2911" i="3" s="1"/>
  <c r="AG2911" i="3"/>
  <c r="AH2911" i="3" s="1"/>
  <c r="AI2911" i="3"/>
  <c r="AJ2911" i="3" s="1"/>
  <c r="AK2911" i="3"/>
  <c r="AL2911" i="3"/>
  <c r="AM2911" i="3"/>
  <c r="AD2912" i="3"/>
  <c r="AE2912" i="3"/>
  <c r="AF2912" i="3" s="1"/>
  <c r="AG2912" i="3"/>
  <c r="AH2912" i="3" s="1"/>
  <c r="AI2912" i="3"/>
  <c r="AJ2912" i="3" s="1"/>
  <c r="AK2912" i="3"/>
  <c r="AL2912" i="3"/>
  <c r="AM2912" i="3"/>
  <c r="AD2913" i="3"/>
  <c r="AE2913" i="3"/>
  <c r="AF2913" i="3" s="1"/>
  <c r="AG2913" i="3"/>
  <c r="AH2913" i="3" s="1"/>
  <c r="AI2913" i="3"/>
  <c r="AJ2913" i="3" s="1"/>
  <c r="AK2913" i="3"/>
  <c r="AL2913" i="3"/>
  <c r="AM2913" i="3"/>
  <c r="AD2914" i="3"/>
  <c r="AE2914" i="3"/>
  <c r="AF2914" i="3" s="1"/>
  <c r="AG2914" i="3"/>
  <c r="AH2914" i="3" s="1"/>
  <c r="AI2914" i="3"/>
  <c r="AJ2914" i="3" s="1"/>
  <c r="AK2914" i="3"/>
  <c r="AL2914" i="3"/>
  <c r="AM2914" i="3"/>
  <c r="AD2915" i="3"/>
  <c r="AE2915" i="3"/>
  <c r="AF2915" i="3" s="1"/>
  <c r="AG2915" i="3"/>
  <c r="AH2915" i="3" s="1"/>
  <c r="AI2915" i="3"/>
  <c r="AJ2915" i="3" s="1"/>
  <c r="AK2915" i="3"/>
  <c r="AL2915" i="3"/>
  <c r="AM2915" i="3"/>
  <c r="AD2916" i="3"/>
  <c r="AE2916" i="3"/>
  <c r="AF2916" i="3" s="1"/>
  <c r="AG2916" i="3"/>
  <c r="AH2916" i="3" s="1"/>
  <c r="AI2916" i="3"/>
  <c r="AJ2916" i="3" s="1"/>
  <c r="AK2916" i="3"/>
  <c r="AL2916" i="3"/>
  <c r="AM2916" i="3"/>
  <c r="AD2917" i="3"/>
  <c r="AE2917" i="3"/>
  <c r="AF2917" i="3" s="1"/>
  <c r="AG2917" i="3"/>
  <c r="AH2917" i="3" s="1"/>
  <c r="AI2917" i="3"/>
  <c r="AJ2917" i="3" s="1"/>
  <c r="AK2917" i="3"/>
  <c r="AL2917" i="3"/>
  <c r="AM2917" i="3"/>
  <c r="AD2918" i="3"/>
  <c r="AE2918" i="3"/>
  <c r="AF2918" i="3" s="1"/>
  <c r="AG2918" i="3"/>
  <c r="AH2918" i="3" s="1"/>
  <c r="AI2918" i="3"/>
  <c r="AJ2918" i="3" s="1"/>
  <c r="AK2918" i="3"/>
  <c r="AL2918" i="3"/>
  <c r="AM2918" i="3"/>
  <c r="AD2919" i="3"/>
  <c r="AE2919" i="3"/>
  <c r="AF2919" i="3" s="1"/>
  <c r="AG2919" i="3"/>
  <c r="AH2919" i="3" s="1"/>
  <c r="AI2919" i="3"/>
  <c r="AJ2919" i="3" s="1"/>
  <c r="AK2919" i="3"/>
  <c r="AL2919" i="3"/>
  <c r="AM2919" i="3"/>
  <c r="AD2920" i="3"/>
  <c r="AE2920" i="3"/>
  <c r="AF2920" i="3" s="1"/>
  <c r="AG2920" i="3"/>
  <c r="AH2920" i="3" s="1"/>
  <c r="AI2920" i="3"/>
  <c r="AJ2920" i="3" s="1"/>
  <c r="AK2920" i="3"/>
  <c r="AL2920" i="3"/>
  <c r="AM2920" i="3"/>
  <c r="AD2921" i="3"/>
  <c r="AE2921" i="3"/>
  <c r="AF2921" i="3" s="1"/>
  <c r="AG2921" i="3"/>
  <c r="AH2921" i="3" s="1"/>
  <c r="AI2921" i="3"/>
  <c r="AJ2921" i="3" s="1"/>
  <c r="AK2921" i="3"/>
  <c r="AL2921" i="3"/>
  <c r="AM2921" i="3"/>
  <c r="AD2922" i="3"/>
  <c r="AE2922" i="3"/>
  <c r="AF2922" i="3" s="1"/>
  <c r="AG2922" i="3"/>
  <c r="AH2922" i="3" s="1"/>
  <c r="AI2922" i="3"/>
  <c r="AJ2922" i="3" s="1"/>
  <c r="AK2922" i="3"/>
  <c r="AL2922" i="3"/>
  <c r="AM2922" i="3"/>
  <c r="AD2923" i="3"/>
  <c r="AE2923" i="3"/>
  <c r="AF2923" i="3" s="1"/>
  <c r="AG2923" i="3"/>
  <c r="AH2923" i="3" s="1"/>
  <c r="AI2923" i="3"/>
  <c r="AJ2923" i="3" s="1"/>
  <c r="AK2923" i="3"/>
  <c r="AL2923" i="3"/>
  <c r="AM2923" i="3"/>
  <c r="AD2924" i="3"/>
  <c r="AE2924" i="3"/>
  <c r="AF2924" i="3" s="1"/>
  <c r="AG2924" i="3"/>
  <c r="AH2924" i="3" s="1"/>
  <c r="AI2924" i="3"/>
  <c r="AJ2924" i="3" s="1"/>
  <c r="AK2924" i="3"/>
  <c r="AL2924" i="3"/>
  <c r="AM2924" i="3"/>
  <c r="AD2925" i="3"/>
  <c r="AE2925" i="3"/>
  <c r="AF2925" i="3" s="1"/>
  <c r="AG2925" i="3"/>
  <c r="AH2925" i="3" s="1"/>
  <c r="AI2925" i="3"/>
  <c r="AJ2925" i="3" s="1"/>
  <c r="AK2925" i="3"/>
  <c r="AL2925" i="3"/>
  <c r="AM2925" i="3"/>
  <c r="AD2926" i="3"/>
  <c r="AE2926" i="3"/>
  <c r="AF2926" i="3" s="1"/>
  <c r="AG2926" i="3"/>
  <c r="AH2926" i="3" s="1"/>
  <c r="AI2926" i="3"/>
  <c r="AJ2926" i="3" s="1"/>
  <c r="AK2926" i="3"/>
  <c r="AL2926" i="3"/>
  <c r="AM2926" i="3"/>
  <c r="AD2927" i="3"/>
  <c r="AE2927" i="3"/>
  <c r="AF2927" i="3" s="1"/>
  <c r="AG2927" i="3"/>
  <c r="AH2927" i="3" s="1"/>
  <c r="AI2927" i="3"/>
  <c r="AJ2927" i="3" s="1"/>
  <c r="AK2927" i="3"/>
  <c r="AL2927" i="3"/>
  <c r="AM2927" i="3"/>
  <c r="AD2928" i="3"/>
  <c r="AE2928" i="3"/>
  <c r="AF2928" i="3" s="1"/>
  <c r="AG2928" i="3"/>
  <c r="AH2928" i="3" s="1"/>
  <c r="AI2928" i="3"/>
  <c r="AJ2928" i="3" s="1"/>
  <c r="AK2928" i="3"/>
  <c r="AL2928" i="3"/>
  <c r="AM2928" i="3"/>
  <c r="AD2929" i="3"/>
  <c r="AE2929" i="3"/>
  <c r="AF2929" i="3" s="1"/>
  <c r="AG2929" i="3"/>
  <c r="AH2929" i="3" s="1"/>
  <c r="AI2929" i="3"/>
  <c r="AJ2929" i="3" s="1"/>
  <c r="AK2929" i="3"/>
  <c r="AL2929" i="3"/>
  <c r="AM2929" i="3"/>
  <c r="AD2930" i="3"/>
  <c r="AE2930" i="3"/>
  <c r="AF2930" i="3" s="1"/>
  <c r="AG2930" i="3"/>
  <c r="AH2930" i="3" s="1"/>
  <c r="AI2930" i="3"/>
  <c r="AJ2930" i="3" s="1"/>
  <c r="AK2930" i="3"/>
  <c r="AL2930" i="3"/>
  <c r="AM2930" i="3"/>
  <c r="AD2931" i="3"/>
  <c r="AE2931" i="3"/>
  <c r="AF2931" i="3" s="1"/>
  <c r="AG2931" i="3"/>
  <c r="AH2931" i="3" s="1"/>
  <c r="AI2931" i="3"/>
  <c r="AJ2931" i="3" s="1"/>
  <c r="AK2931" i="3"/>
  <c r="AL2931" i="3"/>
  <c r="AM2931" i="3"/>
  <c r="AD2932" i="3"/>
  <c r="AE2932" i="3"/>
  <c r="AF2932" i="3" s="1"/>
  <c r="AG2932" i="3"/>
  <c r="AH2932" i="3" s="1"/>
  <c r="AI2932" i="3"/>
  <c r="AJ2932" i="3" s="1"/>
  <c r="AK2932" i="3"/>
  <c r="AL2932" i="3"/>
  <c r="AM2932" i="3"/>
  <c r="AD2933" i="3"/>
  <c r="AE2933" i="3"/>
  <c r="AF2933" i="3" s="1"/>
  <c r="AG2933" i="3"/>
  <c r="AH2933" i="3" s="1"/>
  <c r="AI2933" i="3"/>
  <c r="AJ2933" i="3" s="1"/>
  <c r="AK2933" i="3"/>
  <c r="AL2933" i="3"/>
  <c r="AM2933" i="3"/>
  <c r="AD2934" i="3"/>
  <c r="AE2934" i="3"/>
  <c r="AF2934" i="3" s="1"/>
  <c r="AG2934" i="3"/>
  <c r="AH2934" i="3" s="1"/>
  <c r="AI2934" i="3"/>
  <c r="AJ2934" i="3" s="1"/>
  <c r="AK2934" i="3"/>
  <c r="AL2934" i="3"/>
  <c r="AM2934" i="3"/>
  <c r="AD2935" i="3"/>
  <c r="AE2935" i="3"/>
  <c r="AF2935" i="3" s="1"/>
  <c r="AG2935" i="3"/>
  <c r="AH2935" i="3" s="1"/>
  <c r="AI2935" i="3"/>
  <c r="AJ2935" i="3" s="1"/>
  <c r="AK2935" i="3"/>
  <c r="AL2935" i="3"/>
  <c r="AM2935" i="3"/>
  <c r="AD2936" i="3"/>
  <c r="AE2936" i="3"/>
  <c r="AF2936" i="3" s="1"/>
  <c r="AG2936" i="3"/>
  <c r="AH2936" i="3" s="1"/>
  <c r="AI2936" i="3"/>
  <c r="AJ2936" i="3" s="1"/>
  <c r="AK2936" i="3"/>
  <c r="AL2936" i="3"/>
  <c r="AM2936" i="3"/>
  <c r="AD2937" i="3"/>
  <c r="AE2937" i="3"/>
  <c r="AF2937" i="3" s="1"/>
  <c r="AG2937" i="3"/>
  <c r="AH2937" i="3" s="1"/>
  <c r="AI2937" i="3"/>
  <c r="AJ2937" i="3" s="1"/>
  <c r="AK2937" i="3"/>
  <c r="AL2937" i="3"/>
  <c r="AM2937" i="3"/>
  <c r="AD2938" i="3"/>
  <c r="AE2938" i="3"/>
  <c r="AF2938" i="3" s="1"/>
  <c r="AG2938" i="3"/>
  <c r="AH2938" i="3" s="1"/>
  <c r="AI2938" i="3"/>
  <c r="AJ2938" i="3" s="1"/>
  <c r="AK2938" i="3"/>
  <c r="AL2938" i="3"/>
  <c r="AM2938" i="3"/>
  <c r="AD2939" i="3"/>
  <c r="AE2939" i="3"/>
  <c r="AF2939" i="3" s="1"/>
  <c r="AG2939" i="3"/>
  <c r="AH2939" i="3" s="1"/>
  <c r="AI2939" i="3"/>
  <c r="AJ2939" i="3" s="1"/>
  <c r="AK2939" i="3"/>
  <c r="AL2939" i="3"/>
  <c r="AM2939" i="3"/>
  <c r="AD2940" i="3"/>
  <c r="AE2940" i="3"/>
  <c r="AF2940" i="3" s="1"/>
  <c r="AG2940" i="3"/>
  <c r="AH2940" i="3" s="1"/>
  <c r="AI2940" i="3"/>
  <c r="AJ2940" i="3" s="1"/>
  <c r="AK2940" i="3"/>
  <c r="AL2940" i="3"/>
  <c r="AM2940" i="3"/>
  <c r="AD2941" i="3"/>
  <c r="AE2941" i="3"/>
  <c r="AF2941" i="3" s="1"/>
  <c r="AG2941" i="3"/>
  <c r="AH2941" i="3" s="1"/>
  <c r="AI2941" i="3"/>
  <c r="AJ2941" i="3" s="1"/>
  <c r="AK2941" i="3"/>
  <c r="AL2941" i="3"/>
  <c r="AM2941" i="3"/>
  <c r="AD2942" i="3"/>
  <c r="AE2942" i="3"/>
  <c r="AF2942" i="3" s="1"/>
  <c r="AG2942" i="3"/>
  <c r="AH2942" i="3" s="1"/>
  <c r="AI2942" i="3"/>
  <c r="AJ2942" i="3" s="1"/>
  <c r="AK2942" i="3"/>
  <c r="AL2942" i="3"/>
  <c r="AM2942" i="3"/>
  <c r="AD2943" i="3"/>
  <c r="AE2943" i="3"/>
  <c r="AF2943" i="3" s="1"/>
  <c r="AG2943" i="3"/>
  <c r="AH2943" i="3" s="1"/>
  <c r="AI2943" i="3"/>
  <c r="AJ2943" i="3" s="1"/>
  <c r="AK2943" i="3"/>
  <c r="AL2943" i="3"/>
  <c r="AM2943" i="3"/>
  <c r="AD2944" i="3"/>
  <c r="AE2944" i="3"/>
  <c r="AF2944" i="3" s="1"/>
  <c r="AG2944" i="3"/>
  <c r="AH2944" i="3" s="1"/>
  <c r="AI2944" i="3"/>
  <c r="AJ2944" i="3" s="1"/>
  <c r="AK2944" i="3"/>
  <c r="AL2944" i="3"/>
  <c r="AM2944" i="3"/>
  <c r="AD2945" i="3"/>
  <c r="AE2945" i="3"/>
  <c r="AF2945" i="3" s="1"/>
  <c r="AG2945" i="3"/>
  <c r="AH2945" i="3" s="1"/>
  <c r="AI2945" i="3"/>
  <c r="AJ2945" i="3" s="1"/>
  <c r="AK2945" i="3"/>
  <c r="AL2945" i="3"/>
  <c r="AM2945" i="3"/>
  <c r="AD2946" i="3"/>
  <c r="AE2946" i="3"/>
  <c r="AF2946" i="3" s="1"/>
  <c r="AG2946" i="3"/>
  <c r="AH2946" i="3" s="1"/>
  <c r="AI2946" i="3"/>
  <c r="AJ2946" i="3" s="1"/>
  <c r="AK2946" i="3"/>
  <c r="AL2946" i="3"/>
  <c r="AM2946" i="3"/>
  <c r="AD2947" i="3"/>
  <c r="AE2947" i="3"/>
  <c r="AF2947" i="3" s="1"/>
  <c r="AG2947" i="3"/>
  <c r="AH2947" i="3" s="1"/>
  <c r="AI2947" i="3"/>
  <c r="AJ2947" i="3" s="1"/>
  <c r="AK2947" i="3"/>
  <c r="AL2947" i="3"/>
  <c r="AM2947" i="3"/>
  <c r="AD2948" i="3"/>
  <c r="AE2948" i="3"/>
  <c r="AF2948" i="3" s="1"/>
  <c r="AG2948" i="3"/>
  <c r="AH2948" i="3" s="1"/>
  <c r="AI2948" i="3"/>
  <c r="AJ2948" i="3" s="1"/>
  <c r="AK2948" i="3"/>
  <c r="AL2948" i="3"/>
  <c r="AM2948" i="3"/>
  <c r="AD2949" i="3"/>
  <c r="AE2949" i="3"/>
  <c r="AF2949" i="3" s="1"/>
  <c r="AG2949" i="3"/>
  <c r="AH2949" i="3" s="1"/>
  <c r="AI2949" i="3"/>
  <c r="AJ2949" i="3" s="1"/>
  <c r="AK2949" i="3"/>
  <c r="AL2949" i="3"/>
  <c r="AM2949" i="3"/>
  <c r="AD2950" i="3"/>
  <c r="AE2950" i="3"/>
  <c r="AF2950" i="3" s="1"/>
  <c r="AG2950" i="3"/>
  <c r="AH2950" i="3" s="1"/>
  <c r="AI2950" i="3"/>
  <c r="AJ2950" i="3" s="1"/>
  <c r="AK2950" i="3"/>
  <c r="AL2950" i="3"/>
  <c r="AM2950" i="3"/>
  <c r="AD2951" i="3"/>
  <c r="AE2951" i="3"/>
  <c r="AF2951" i="3" s="1"/>
  <c r="AG2951" i="3"/>
  <c r="AH2951" i="3" s="1"/>
  <c r="AI2951" i="3"/>
  <c r="AJ2951" i="3" s="1"/>
  <c r="AK2951" i="3"/>
  <c r="AL2951" i="3"/>
  <c r="AM2951" i="3"/>
  <c r="AD2952" i="3"/>
  <c r="AE2952" i="3"/>
  <c r="AF2952" i="3" s="1"/>
  <c r="AG2952" i="3"/>
  <c r="AH2952" i="3" s="1"/>
  <c r="AI2952" i="3"/>
  <c r="AJ2952" i="3" s="1"/>
  <c r="AK2952" i="3"/>
  <c r="AL2952" i="3"/>
  <c r="AM2952" i="3"/>
  <c r="AD2953" i="3"/>
  <c r="AE2953" i="3"/>
  <c r="AF2953" i="3" s="1"/>
  <c r="AG2953" i="3"/>
  <c r="AH2953" i="3" s="1"/>
  <c r="AI2953" i="3"/>
  <c r="AJ2953" i="3" s="1"/>
  <c r="AK2953" i="3"/>
  <c r="AL2953" i="3"/>
  <c r="AM2953" i="3"/>
  <c r="AD2954" i="3"/>
  <c r="AE2954" i="3"/>
  <c r="AF2954" i="3" s="1"/>
  <c r="AG2954" i="3"/>
  <c r="AH2954" i="3" s="1"/>
  <c r="AI2954" i="3"/>
  <c r="AJ2954" i="3" s="1"/>
  <c r="AK2954" i="3"/>
  <c r="AL2954" i="3"/>
  <c r="AM2954" i="3"/>
  <c r="AD2955" i="3"/>
  <c r="AE2955" i="3"/>
  <c r="AF2955" i="3" s="1"/>
  <c r="AG2955" i="3"/>
  <c r="AH2955" i="3" s="1"/>
  <c r="AI2955" i="3"/>
  <c r="AJ2955" i="3" s="1"/>
  <c r="AK2955" i="3"/>
  <c r="AL2955" i="3"/>
  <c r="AM2955" i="3"/>
  <c r="AD2956" i="3"/>
  <c r="AE2956" i="3"/>
  <c r="AF2956" i="3" s="1"/>
  <c r="AG2956" i="3"/>
  <c r="AH2956" i="3" s="1"/>
  <c r="AI2956" i="3"/>
  <c r="AJ2956" i="3" s="1"/>
  <c r="AK2956" i="3"/>
  <c r="AL2956" i="3"/>
  <c r="AM2956" i="3"/>
  <c r="AD2957" i="3"/>
  <c r="AE2957" i="3"/>
  <c r="AF2957" i="3" s="1"/>
  <c r="AG2957" i="3"/>
  <c r="AH2957" i="3" s="1"/>
  <c r="AI2957" i="3"/>
  <c r="AJ2957" i="3" s="1"/>
  <c r="AK2957" i="3"/>
  <c r="AL2957" i="3"/>
  <c r="AM2957" i="3"/>
  <c r="AD2958" i="3"/>
  <c r="AE2958" i="3"/>
  <c r="AF2958" i="3" s="1"/>
  <c r="AG2958" i="3"/>
  <c r="AH2958" i="3" s="1"/>
  <c r="AI2958" i="3"/>
  <c r="AJ2958" i="3" s="1"/>
  <c r="AK2958" i="3"/>
  <c r="AL2958" i="3"/>
  <c r="AM2958" i="3"/>
  <c r="AD2959" i="3"/>
  <c r="AE2959" i="3"/>
  <c r="AF2959" i="3" s="1"/>
  <c r="AG2959" i="3"/>
  <c r="AH2959" i="3" s="1"/>
  <c r="AI2959" i="3"/>
  <c r="AJ2959" i="3" s="1"/>
  <c r="AK2959" i="3"/>
  <c r="AL2959" i="3"/>
  <c r="AM2959" i="3"/>
  <c r="AD2960" i="3"/>
  <c r="AE2960" i="3"/>
  <c r="AF2960" i="3" s="1"/>
  <c r="AG2960" i="3"/>
  <c r="AH2960" i="3" s="1"/>
  <c r="AI2960" i="3"/>
  <c r="AJ2960" i="3" s="1"/>
  <c r="AK2960" i="3"/>
  <c r="AL2960" i="3"/>
  <c r="AM2960" i="3"/>
  <c r="AD2961" i="3"/>
  <c r="AE2961" i="3"/>
  <c r="AF2961" i="3" s="1"/>
  <c r="AG2961" i="3"/>
  <c r="AH2961" i="3" s="1"/>
  <c r="AI2961" i="3"/>
  <c r="AJ2961" i="3" s="1"/>
  <c r="AK2961" i="3"/>
  <c r="AL2961" i="3"/>
  <c r="AM2961" i="3"/>
  <c r="AD2962" i="3"/>
  <c r="AE2962" i="3"/>
  <c r="AF2962" i="3" s="1"/>
  <c r="AG2962" i="3"/>
  <c r="AH2962" i="3" s="1"/>
  <c r="AI2962" i="3"/>
  <c r="AJ2962" i="3" s="1"/>
  <c r="AK2962" i="3"/>
  <c r="AL2962" i="3"/>
  <c r="AM2962" i="3"/>
  <c r="AD2963" i="3"/>
  <c r="AE2963" i="3"/>
  <c r="AF2963" i="3" s="1"/>
  <c r="AG2963" i="3"/>
  <c r="AH2963" i="3" s="1"/>
  <c r="AI2963" i="3"/>
  <c r="AJ2963" i="3" s="1"/>
  <c r="AK2963" i="3"/>
  <c r="AL2963" i="3"/>
  <c r="AM2963" i="3"/>
  <c r="AD2964" i="3"/>
  <c r="AE2964" i="3"/>
  <c r="AF2964" i="3" s="1"/>
  <c r="AG2964" i="3"/>
  <c r="AH2964" i="3" s="1"/>
  <c r="AI2964" i="3"/>
  <c r="AJ2964" i="3" s="1"/>
  <c r="AK2964" i="3"/>
  <c r="AL2964" i="3"/>
  <c r="AM2964" i="3"/>
  <c r="AD2965" i="3"/>
  <c r="AE2965" i="3"/>
  <c r="AF2965" i="3" s="1"/>
  <c r="AG2965" i="3"/>
  <c r="AH2965" i="3" s="1"/>
  <c r="AI2965" i="3"/>
  <c r="AJ2965" i="3" s="1"/>
  <c r="AK2965" i="3"/>
  <c r="AL2965" i="3"/>
  <c r="AM2965" i="3"/>
  <c r="AD2966" i="3"/>
  <c r="AE2966" i="3"/>
  <c r="AF2966" i="3" s="1"/>
  <c r="AG2966" i="3"/>
  <c r="AH2966" i="3" s="1"/>
  <c r="AI2966" i="3"/>
  <c r="AJ2966" i="3" s="1"/>
  <c r="AK2966" i="3"/>
  <c r="AL2966" i="3"/>
  <c r="AM2966" i="3"/>
  <c r="AD2967" i="3"/>
  <c r="AE2967" i="3"/>
  <c r="AF2967" i="3" s="1"/>
  <c r="AG2967" i="3"/>
  <c r="AH2967" i="3" s="1"/>
  <c r="AI2967" i="3"/>
  <c r="AJ2967" i="3" s="1"/>
  <c r="AK2967" i="3"/>
  <c r="AL2967" i="3"/>
  <c r="AM2967" i="3"/>
  <c r="AD2968" i="3"/>
  <c r="AE2968" i="3"/>
  <c r="AF2968" i="3" s="1"/>
  <c r="AG2968" i="3"/>
  <c r="AH2968" i="3" s="1"/>
  <c r="AI2968" i="3"/>
  <c r="AJ2968" i="3" s="1"/>
  <c r="AK2968" i="3"/>
  <c r="AL2968" i="3"/>
  <c r="AM2968" i="3"/>
  <c r="AD2969" i="3"/>
  <c r="AE2969" i="3"/>
  <c r="AF2969" i="3" s="1"/>
  <c r="AG2969" i="3"/>
  <c r="AH2969" i="3" s="1"/>
  <c r="AI2969" i="3"/>
  <c r="AJ2969" i="3" s="1"/>
  <c r="AK2969" i="3"/>
  <c r="AL2969" i="3"/>
  <c r="AM2969" i="3"/>
  <c r="AD2970" i="3"/>
  <c r="AE2970" i="3"/>
  <c r="AF2970" i="3" s="1"/>
  <c r="AG2970" i="3"/>
  <c r="AH2970" i="3" s="1"/>
  <c r="AI2970" i="3"/>
  <c r="AJ2970" i="3" s="1"/>
  <c r="AK2970" i="3"/>
  <c r="AL2970" i="3"/>
  <c r="AM2970" i="3"/>
  <c r="AD2971" i="3"/>
  <c r="AE2971" i="3"/>
  <c r="AF2971" i="3" s="1"/>
  <c r="AG2971" i="3"/>
  <c r="AH2971" i="3" s="1"/>
  <c r="AI2971" i="3"/>
  <c r="AJ2971" i="3" s="1"/>
  <c r="AK2971" i="3"/>
  <c r="AL2971" i="3"/>
  <c r="AM2971" i="3"/>
  <c r="AD2972" i="3"/>
  <c r="AE2972" i="3"/>
  <c r="AF2972" i="3" s="1"/>
  <c r="AG2972" i="3"/>
  <c r="AH2972" i="3" s="1"/>
  <c r="AI2972" i="3"/>
  <c r="AJ2972" i="3" s="1"/>
  <c r="AK2972" i="3"/>
  <c r="AL2972" i="3"/>
  <c r="AM2972" i="3"/>
  <c r="AD2973" i="3"/>
  <c r="AE2973" i="3"/>
  <c r="AF2973" i="3" s="1"/>
  <c r="AG2973" i="3"/>
  <c r="AH2973" i="3" s="1"/>
  <c r="AI2973" i="3"/>
  <c r="AJ2973" i="3" s="1"/>
  <c r="AK2973" i="3"/>
  <c r="AL2973" i="3"/>
  <c r="AM2973" i="3"/>
  <c r="AD2974" i="3"/>
  <c r="AE2974" i="3"/>
  <c r="AF2974" i="3" s="1"/>
  <c r="AG2974" i="3"/>
  <c r="AH2974" i="3" s="1"/>
  <c r="AI2974" i="3"/>
  <c r="AJ2974" i="3" s="1"/>
  <c r="AK2974" i="3"/>
  <c r="AL2974" i="3"/>
  <c r="AM2974" i="3"/>
  <c r="AD2975" i="3"/>
  <c r="AE2975" i="3"/>
  <c r="AF2975" i="3" s="1"/>
  <c r="AG2975" i="3"/>
  <c r="AH2975" i="3" s="1"/>
  <c r="AI2975" i="3"/>
  <c r="AJ2975" i="3" s="1"/>
  <c r="AK2975" i="3"/>
  <c r="AL2975" i="3"/>
  <c r="AM2975" i="3"/>
  <c r="AD2976" i="3"/>
  <c r="AE2976" i="3"/>
  <c r="AF2976" i="3" s="1"/>
  <c r="AG2976" i="3"/>
  <c r="AH2976" i="3" s="1"/>
  <c r="AI2976" i="3"/>
  <c r="AJ2976" i="3" s="1"/>
  <c r="AK2976" i="3"/>
  <c r="AL2976" i="3"/>
  <c r="AM2976" i="3"/>
  <c r="AD2977" i="3"/>
  <c r="AE2977" i="3"/>
  <c r="AF2977" i="3" s="1"/>
  <c r="AG2977" i="3"/>
  <c r="AH2977" i="3" s="1"/>
  <c r="AI2977" i="3"/>
  <c r="AJ2977" i="3" s="1"/>
  <c r="AK2977" i="3"/>
  <c r="AL2977" i="3"/>
  <c r="AM2977" i="3"/>
  <c r="AD2978" i="3"/>
  <c r="AE2978" i="3"/>
  <c r="AF2978" i="3" s="1"/>
  <c r="AG2978" i="3"/>
  <c r="AH2978" i="3" s="1"/>
  <c r="AI2978" i="3"/>
  <c r="AJ2978" i="3" s="1"/>
  <c r="AK2978" i="3"/>
  <c r="AL2978" i="3"/>
  <c r="AM2978" i="3"/>
  <c r="AD2979" i="3"/>
  <c r="AE2979" i="3"/>
  <c r="AF2979" i="3" s="1"/>
  <c r="AG2979" i="3"/>
  <c r="AH2979" i="3" s="1"/>
  <c r="AI2979" i="3"/>
  <c r="AJ2979" i="3" s="1"/>
  <c r="AK2979" i="3"/>
  <c r="AL2979" i="3"/>
  <c r="AM2979" i="3"/>
  <c r="AD2980" i="3"/>
  <c r="AE2980" i="3"/>
  <c r="AF2980" i="3" s="1"/>
  <c r="AG2980" i="3"/>
  <c r="AH2980" i="3" s="1"/>
  <c r="AI2980" i="3"/>
  <c r="AJ2980" i="3" s="1"/>
  <c r="AK2980" i="3"/>
  <c r="AL2980" i="3"/>
  <c r="AM2980" i="3"/>
  <c r="AD2981" i="3"/>
  <c r="AE2981" i="3"/>
  <c r="AF2981" i="3" s="1"/>
  <c r="AG2981" i="3"/>
  <c r="AH2981" i="3" s="1"/>
  <c r="AI2981" i="3"/>
  <c r="AJ2981" i="3" s="1"/>
  <c r="AK2981" i="3"/>
  <c r="AL2981" i="3"/>
  <c r="AM2981" i="3"/>
  <c r="AD2982" i="3"/>
  <c r="AE2982" i="3"/>
  <c r="AF2982" i="3" s="1"/>
  <c r="AG2982" i="3"/>
  <c r="AH2982" i="3" s="1"/>
  <c r="AI2982" i="3"/>
  <c r="AJ2982" i="3" s="1"/>
  <c r="AK2982" i="3"/>
  <c r="AL2982" i="3"/>
  <c r="AM2982" i="3"/>
  <c r="AD2983" i="3"/>
  <c r="AE2983" i="3"/>
  <c r="AF2983" i="3" s="1"/>
  <c r="AG2983" i="3"/>
  <c r="AH2983" i="3" s="1"/>
  <c r="AI2983" i="3"/>
  <c r="AJ2983" i="3" s="1"/>
  <c r="AK2983" i="3"/>
  <c r="AL2983" i="3"/>
  <c r="AM2983" i="3"/>
  <c r="AD2984" i="3"/>
  <c r="AE2984" i="3"/>
  <c r="AF2984" i="3" s="1"/>
  <c r="AG2984" i="3"/>
  <c r="AH2984" i="3" s="1"/>
  <c r="AI2984" i="3"/>
  <c r="AJ2984" i="3" s="1"/>
  <c r="AK2984" i="3"/>
  <c r="AL2984" i="3"/>
  <c r="AM2984" i="3"/>
  <c r="AD2985" i="3"/>
  <c r="AE2985" i="3"/>
  <c r="AF2985" i="3" s="1"/>
  <c r="AG2985" i="3"/>
  <c r="AH2985" i="3" s="1"/>
  <c r="AI2985" i="3"/>
  <c r="AJ2985" i="3" s="1"/>
  <c r="AK2985" i="3"/>
  <c r="AL2985" i="3"/>
  <c r="AM2985" i="3"/>
  <c r="AD2986" i="3"/>
  <c r="AE2986" i="3"/>
  <c r="AF2986" i="3" s="1"/>
  <c r="AG2986" i="3"/>
  <c r="AH2986" i="3" s="1"/>
  <c r="AI2986" i="3"/>
  <c r="AJ2986" i="3" s="1"/>
  <c r="AK2986" i="3"/>
  <c r="AL2986" i="3"/>
  <c r="AM2986" i="3"/>
  <c r="AD2987" i="3"/>
  <c r="AE2987" i="3"/>
  <c r="AF2987" i="3" s="1"/>
  <c r="AG2987" i="3"/>
  <c r="AH2987" i="3" s="1"/>
  <c r="AI2987" i="3"/>
  <c r="AJ2987" i="3" s="1"/>
  <c r="AK2987" i="3"/>
  <c r="AL2987" i="3"/>
  <c r="AM2987" i="3"/>
  <c r="AD2988" i="3"/>
  <c r="AE2988" i="3"/>
  <c r="AF2988" i="3" s="1"/>
  <c r="AG2988" i="3"/>
  <c r="AH2988" i="3" s="1"/>
  <c r="AI2988" i="3"/>
  <c r="AJ2988" i="3" s="1"/>
  <c r="AK2988" i="3"/>
  <c r="AL2988" i="3"/>
  <c r="AM2988" i="3"/>
  <c r="AD2989" i="3"/>
  <c r="AE2989" i="3"/>
  <c r="AF2989" i="3" s="1"/>
  <c r="AG2989" i="3"/>
  <c r="AH2989" i="3" s="1"/>
  <c r="AI2989" i="3"/>
  <c r="AJ2989" i="3" s="1"/>
  <c r="AK2989" i="3"/>
  <c r="AL2989" i="3"/>
  <c r="AM2989" i="3"/>
  <c r="AD2990" i="3"/>
  <c r="AE2990" i="3"/>
  <c r="AF2990" i="3" s="1"/>
  <c r="AG2990" i="3"/>
  <c r="AH2990" i="3" s="1"/>
  <c r="AI2990" i="3"/>
  <c r="AJ2990" i="3" s="1"/>
  <c r="AK2990" i="3"/>
  <c r="AL2990" i="3"/>
  <c r="AM2990" i="3"/>
  <c r="AD2991" i="3"/>
  <c r="AE2991" i="3"/>
  <c r="AF2991" i="3" s="1"/>
  <c r="AG2991" i="3"/>
  <c r="AH2991" i="3" s="1"/>
  <c r="AI2991" i="3"/>
  <c r="AJ2991" i="3" s="1"/>
  <c r="AK2991" i="3"/>
  <c r="AL2991" i="3"/>
  <c r="AM2991" i="3"/>
  <c r="AD2992" i="3"/>
  <c r="AE2992" i="3"/>
  <c r="AF2992" i="3" s="1"/>
  <c r="AG2992" i="3"/>
  <c r="AH2992" i="3" s="1"/>
  <c r="AI2992" i="3"/>
  <c r="AJ2992" i="3" s="1"/>
  <c r="AK2992" i="3"/>
  <c r="AL2992" i="3"/>
  <c r="AM2992" i="3"/>
  <c r="AD2993" i="3"/>
  <c r="AE2993" i="3"/>
  <c r="AF2993" i="3" s="1"/>
  <c r="AG2993" i="3"/>
  <c r="AH2993" i="3" s="1"/>
  <c r="AI2993" i="3"/>
  <c r="AJ2993" i="3" s="1"/>
  <c r="AK2993" i="3"/>
  <c r="AL2993" i="3"/>
  <c r="AM2993" i="3"/>
  <c r="AD2994" i="3"/>
  <c r="AE2994" i="3"/>
  <c r="AF2994" i="3" s="1"/>
  <c r="AG2994" i="3"/>
  <c r="AH2994" i="3" s="1"/>
  <c r="AI2994" i="3"/>
  <c r="AJ2994" i="3" s="1"/>
  <c r="AK2994" i="3"/>
  <c r="AL2994" i="3"/>
  <c r="AM2994" i="3"/>
  <c r="AD2995" i="3"/>
  <c r="AE2995" i="3"/>
  <c r="AF2995" i="3" s="1"/>
  <c r="AG2995" i="3"/>
  <c r="AH2995" i="3" s="1"/>
  <c r="AI2995" i="3"/>
  <c r="AJ2995" i="3" s="1"/>
  <c r="AK2995" i="3"/>
  <c r="AL2995" i="3"/>
  <c r="AM2995" i="3"/>
  <c r="AD2996" i="3"/>
  <c r="AE2996" i="3"/>
  <c r="AF2996" i="3" s="1"/>
  <c r="AG2996" i="3"/>
  <c r="AH2996" i="3" s="1"/>
  <c r="AI2996" i="3"/>
  <c r="AJ2996" i="3" s="1"/>
  <c r="AK2996" i="3"/>
  <c r="AL2996" i="3"/>
  <c r="AM2996" i="3"/>
  <c r="AD2997" i="3"/>
  <c r="AE2997" i="3"/>
  <c r="AF2997" i="3" s="1"/>
  <c r="AG2997" i="3"/>
  <c r="AH2997" i="3" s="1"/>
  <c r="AI2997" i="3"/>
  <c r="AJ2997" i="3" s="1"/>
  <c r="AK2997" i="3"/>
  <c r="AL2997" i="3"/>
  <c r="AM2997" i="3"/>
  <c r="AD2998" i="3"/>
  <c r="AE2998" i="3"/>
  <c r="AF2998" i="3" s="1"/>
  <c r="AG2998" i="3"/>
  <c r="AH2998" i="3" s="1"/>
  <c r="AI2998" i="3"/>
  <c r="AJ2998" i="3" s="1"/>
  <c r="AK2998" i="3"/>
  <c r="AL2998" i="3"/>
  <c r="AM2998" i="3"/>
  <c r="AD2999" i="3"/>
  <c r="AE2999" i="3"/>
  <c r="AF2999" i="3" s="1"/>
  <c r="AG2999" i="3"/>
  <c r="AH2999" i="3" s="1"/>
  <c r="AI2999" i="3"/>
  <c r="AJ2999" i="3" s="1"/>
  <c r="AK2999" i="3"/>
  <c r="AL2999" i="3"/>
  <c r="AM2999" i="3"/>
  <c r="AD3000" i="3"/>
  <c r="AE3000" i="3"/>
  <c r="AF3000" i="3" s="1"/>
  <c r="AG3000" i="3"/>
  <c r="AH3000" i="3" s="1"/>
  <c r="AI3000" i="3"/>
  <c r="AJ3000" i="3" s="1"/>
  <c r="AK3000" i="3"/>
  <c r="AL3000" i="3"/>
  <c r="AM3000" i="3"/>
  <c r="AD3001" i="3"/>
  <c r="AE3001" i="3"/>
  <c r="AF3001" i="3" s="1"/>
  <c r="AG3001" i="3"/>
  <c r="AH3001" i="3" s="1"/>
  <c r="AI3001" i="3"/>
  <c r="AJ3001" i="3" s="1"/>
  <c r="AK3001" i="3"/>
  <c r="AL3001" i="3"/>
  <c r="AM3001" i="3"/>
  <c r="AD3002" i="3"/>
  <c r="AE3002" i="3"/>
  <c r="AF3002" i="3" s="1"/>
  <c r="AG3002" i="3"/>
  <c r="AH3002" i="3" s="1"/>
  <c r="AI3002" i="3"/>
  <c r="AJ3002" i="3" s="1"/>
  <c r="AK3002" i="3"/>
  <c r="AL3002" i="3"/>
  <c r="AM3002" i="3"/>
  <c r="AD3003" i="3"/>
  <c r="AE3003" i="3"/>
  <c r="AF3003" i="3" s="1"/>
  <c r="AG3003" i="3"/>
  <c r="AH3003" i="3" s="1"/>
  <c r="AI3003" i="3"/>
  <c r="AJ3003" i="3" s="1"/>
  <c r="AK3003" i="3"/>
  <c r="AL3003" i="3"/>
  <c r="AM3003" i="3"/>
  <c r="AD3004" i="3"/>
  <c r="AE3004" i="3"/>
  <c r="AF3004" i="3" s="1"/>
  <c r="AG3004" i="3"/>
  <c r="AH3004" i="3" s="1"/>
  <c r="AI3004" i="3"/>
  <c r="AJ3004" i="3" s="1"/>
  <c r="AK3004" i="3"/>
  <c r="AL3004" i="3"/>
  <c r="AM3004" i="3"/>
  <c r="AD3005" i="3"/>
  <c r="AE3005" i="3"/>
  <c r="AF3005" i="3" s="1"/>
  <c r="AG3005" i="3"/>
  <c r="AH3005" i="3" s="1"/>
  <c r="AI3005" i="3"/>
  <c r="AJ3005" i="3" s="1"/>
  <c r="AK3005" i="3"/>
  <c r="AL3005" i="3"/>
  <c r="AM3005" i="3"/>
  <c r="AD3006" i="3"/>
  <c r="AE3006" i="3"/>
  <c r="AF3006" i="3" s="1"/>
  <c r="AG3006" i="3"/>
  <c r="AH3006" i="3" s="1"/>
  <c r="AI3006" i="3"/>
  <c r="AJ3006" i="3" s="1"/>
  <c r="AK3006" i="3"/>
  <c r="AL3006" i="3"/>
  <c r="AM3006" i="3"/>
  <c r="AD3007" i="3"/>
  <c r="AE3007" i="3"/>
  <c r="AF3007" i="3" s="1"/>
  <c r="AG3007" i="3"/>
  <c r="AH3007" i="3" s="1"/>
  <c r="AI3007" i="3"/>
  <c r="AJ3007" i="3" s="1"/>
  <c r="AK3007" i="3"/>
  <c r="AL3007" i="3"/>
  <c r="AM3007" i="3"/>
  <c r="AD3008" i="3"/>
  <c r="AE3008" i="3"/>
  <c r="AF3008" i="3" s="1"/>
  <c r="AG3008" i="3"/>
  <c r="AH3008" i="3" s="1"/>
  <c r="AI3008" i="3"/>
  <c r="AJ3008" i="3" s="1"/>
  <c r="AK3008" i="3"/>
  <c r="AL3008" i="3"/>
  <c r="AM3008" i="3"/>
  <c r="AD3009" i="3"/>
  <c r="AE3009" i="3"/>
  <c r="AF3009" i="3" s="1"/>
  <c r="AG3009" i="3"/>
  <c r="AH3009" i="3" s="1"/>
  <c r="AI3009" i="3"/>
  <c r="AJ3009" i="3" s="1"/>
  <c r="AK3009" i="3"/>
  <c r="AL3009" i="3"/>
  <c r="AM3009" i="3"/>
  <c r="AD3010" i="3"/>
  <c r="AE3010" i="3"/>
  <c r="AF3010" i="3" s="1"/>
  <c r="AG3010" i="3"/>
  <c r="AH3010" i="3" s="1"/>
  <c r="AI3010" i="3"/>
  <c r="AJ3010" i="3" s="1"/>
  <c r="AK3010" i="3"/>
  <c r="AL3010" i="3"/>
  <c r="AM3010" i="3"/>
  <c r="AD3011" i="3"/>
  <c r="AE3011" i="3"/>
  <c r="AF3011" i="3" s="1"/>
  <c r="AG3011" i="3"/>
  <c r="AH3011" i="3" s="1"/>
  <c r="AI3011" i="3"/>
  <c r="AJ3011" i="3" s="1"/>
  <c r="AK3011" i="3"/>
  <c r="AL3011" i="3"/>
  <c r="AM3011" i="3"/>
  <c r="AD3012" i="3"/>
  <c r="AE3012" i="3"/>
  <c r="AF3012" i="3" s="1"/>
  <c r="AG3012" i="3"/>
  <c r="AH3012" i="3" s="1"/>
  <c r="AI3012" i="3"/>
  <c r="AJ3012" i="3" s="1"/>
  <c r="AK3012" i="3"/>
  <c r="AL3012" i="3"/>
  <c r="AM3012" i="3"/>
  <c r="AD3013" i="3"/>
  <c r="AE3013" i="3"/>
  <c r="AF3013" i="3" s="1"/>
  <c r="AG3013" i="3"/>
  <c r="AH3013" i="3" s="1"/>
  <c r="AI3013" i="3"/>
  <c r="AJ3013" i="3" s="1"/>
  <c r="AK3013" i="3"/>
  <c r="AL3013" i="3"/>
  <c r="AM3013" i="3"/>
  <c r="AD3014" i="3"/>
  <c r="AE3014" i="3"/>
  <c r="AF3014" i="3" s="1"/>
  <c r="AG3014" i="3"/>
  <c r="AH3014" i="3" s="1"/>
  <c r="AI3014" i="3"/>
  <c r="AJ3014" i="3" s="1"/>
  <c r="AK3014" i="3"/>
  <c r="AL3014" i="3"/>
  <c r="AM3014" i="3"/>
  <c r="AD3015" i="3"/>
  <c r="AE3015" i="3"/>
  <c r="AF3015" i="3" s="1"/>
  <c r="AG3015" i="3"/>
  <c r="AH3015" i="3" s="1"/>
  <c r="AI3015" i="3"/>
  <c r="AJ3015" i="3" s="1"/>
  <c r="AK3015" i="3"/>
  <c r="AL3015" i="3"/>
  <c r="AM3015" i="3"/>
  <c r="AD3016" i="3"/>
  <c r="AE3016" i="3"/>
  <c r="AF3016" i="3" s="1"/>
  <c r="AG3016" i="3"/>
  <c r="AH3016" i="3" s="1"/>
  <c r="AI3016" i="3"/>
  <c r="AJ3016" i="3" s="1"/>
  <c r="AK3016" i="3"/>
  <c r="AL3016" i="3"/>
  <c r="AM3016" i="3"/>
  <c r="AD3017" i="3"/>
  <c r="AE3017" i="3"/>
  <c r="AF3017" i="3" s="1"/>
  <c r="AG3017" i="3"/>
  <c r="AH3017" i="3" s="1"/>
  <c r="AI3017" i="3"/>
  <c r="AJ3017" i="3" s="1"/>
  <c r="AK3017" i="3"/>
  <c r="AL3017" i="3"/>
  <c r="AM3017" i="3"/>
  <c r="AD3018" i="3"/>
  <c r="AE3018" i="3"/>
  <c r="AF3018" i="3" s="1"/>
  <c r="AG3018" i="3"/>
  <c r="AH3018" i="3" s="1"/>
  <c r="AI3018" i="3"/>
  <c r="AJ3018" i="3" s="1"/>
  <c r="AK3018" i="3"/>
  <c r="AL3018" i="3"/>
  <c r="AM3018" i="3"/>
  <c r="AD3019" i="3"/>
  <c r="AE3019" i="3"/>
  <c r="AF3019" i="3" s="1"/>
  <c r="AG3019" i="3"/>
  <c r="AH3019" i="3" s="1"/>
  <c r="AI3019" i="3"/>
  <c r="AJ3019" i="3" s="1"/>
  <c r="AK3019" i="3"/>
  <c r="AL3019" i="3"/>
  <c r="AM3019" i="3"/>
  <c r="AD3020" i="3"/>
  <c r="AE3020" i="3"/>
  <c r="AF3020" i="3" s="1"/>
  <c r="AG3020" i="3"/>
  <c r="AH3020" i="3" s="1"/>
  <c r="AI3020" i="3"/>
  <c r="AJ3020" i="3" s="1"/>
  <c r="AK3020" i="3"/>
  <c r="AL3020" i="3"/>
  <c r="AM3020" i="3"/>
  <c r="AD3021" i="3"/>
  <c r="AE3021" i="3"/>
  <c r="AF3021" i="3" s="1"/>
  <c r="AG3021" i="3"/>
  <c r="AH3021" i="3" s="1"/>
  <c r="AI3021" i="3"/>
  <c r="AJ3021" i="3" s="1"/>
  <c r="AK3021" i="3"/>
  <c r="AL3021" i="3"/>
  <c r="AM3021" i="3"/>
  <c r="AD3022" i="3"/>
  <c r="AE3022" i="3"/>
  <c r="AF3022" i="3" s="1"/>
  <c r="AG3022" i="3"/>
  <c r="AH3022" i="3" s="1"/>
  <c r="AI3022" i="3"/>
  <c r="AJ3022" i="3" s="1"/>
  <c r="AK3022" i="3"/>
  <c r="AL3022" i="3"/>
  <c r="AM3022" i="3"/>
  <c r="AD3023" i="3"/>
  <c r="AE3023" i="3"/>
  <c r="AF3023" i="3" s="1"/>
  <c r="AG3023" i="3"/>
  <c r="AH3023" i="3" s="1"/>
  <c r="AI3023" i="3"/>
  <c r="AJ3023" i="3" s="1"/>
  <c r="AK3023" i="3"/>
  <c r="AL3023" i="3"/>
  <c r="AM3023" i="3"/>
  <c r="AD3024" i="3"/>
  <c r="AE3024" i="3"/>
  <c r="AF3024" i="3" s="1"/>
  <c r="AG3024" i="3"/>
  <c r="AH3024" i="3" s="1"/>
  <c r="AI3024" i="3"/>
  <c r="AJ3024" i="3" s="1"/>
  <c r="AK3024" i="3"/>
  <c r="AL3024" i="3"/>
  <c r="AM3024" i="3"/>
  <c r="AD3025" i="3"/>
  <c r="AE3025" i="3"/>
  <c r="AF3025" i="3" s="1"/>
  <c r="AG3025" i="3"/>
  <c r="AH3025" i="3" s="1"/>
  <c r="AI3025" i="3"/>
  <c r="AJ3025" i="3" s="1"/>
  <c r="AK3025" i="3"/>
  <c r="AL3025" i="3"/>
  <c r="AM3025" i="3"/>
  <c r="AD3026" i="3"/>
  <c r="AE3026" i="3"/>
  <c r="AF3026" i="3" s="1"/>
  <c r="AG3026" i="3"/>
  <c r="AH3026" i="3" s="1"/>
  <c r="AI3026" i="3"/>
  <c r="AJ3026" i="3" s="1"/>
  <c r="AK3026" i="3"/>
  <c r="AL3026" i="3"/>
  <c r="AM3026" i="3"/>
  <c r="AD3027" i="3"/>
  <c r="AE3027" i="3"/>
  <c r="AF3027" i="3" s="1"/>
  <c r="AG3027" i="3"/>
  <c r="AH3027" i="3" s="1"/>
  <c r="AI3027" i="3"/>
  <c r="AJ3027" i="3" s="1"/>
  <c r="AK3027" i="3"/>
  <c r="AL3027" i="3"/>
  <c r="AM3027" i="3"/>
  <c r="AD3028" i="3"/>
  <c r="AE3028" i="3"/>
  <c r="AF3028" i="3" s="1"/>
  <c r="AG3028" i="3"/>
  <c r="AH3028" i="3" s="1"/>
  <c r="AI3028" i="3"/>
  <c r="AJ3028" i="3" s="1"/>
  <c r="AK3028" i="3"/>
  <c r="AL3028" i="3"/>
  <c r="AM3028" i="3"/>
  <c r="AD3029" i="3"/>
  <c r="AE3029" i="3"/>
  <c r="AF3029" i="3" s="1"/>
  <c r="AG3029" i="3"/>
  <c r="AH3029" i="3" s="1"/>
  <c r="AI3029" i="3"/>
  <c r="AJ3029" i="3" s="1"/>
  <c r="AK3029" i="3"/>
  <c r="AL3029" i="3"/>
  <c r="AM3029" i="3"/>
  <c r="AD3030" i="3"/>
  <c r="AE3030" i="3"/>
  <c r="AF3030" i="3" s="1"/>
  <c r="AG3030" i="3"/>
  <c r="AH3030" i="3" s="1"/>
  <c r="AI3030" i="3"/>
  <c r="AJ3030" i="3" s="1"/>
  <c r="AK3030" i="3"/>
  <c r="AL3030" i="3"/>
  <c r="AM3030" i="3"/>
  <c r="AD3031" i="3"/>
  <c r="AE3031" i="3"/>
  <c r="AF3031" i="3" s="1"/>
  <c r="AG3031" i="3"/>
  <c r="AH3031" i="3" s="1"/>
  <c r="AI3031" i="3"/>
  <c r="AJ3031" i="3" s="1"/>
  <c r="AK3031" i="3"/>
  <c r="AL3031" i="3"/>
  <c r="AM3031" i="3"/>
  <c r="AD3032" i="3"/>
  <c r="AE3032" i="3"/>
  <c r="AF3032" i="3" s="1"/>
  <c r="AG3032" i="3"/>
  <c r="AH3032" i="3" s="1"/>
  <c r="AI3032" i="3"/>
  <c r="AJ3032" i="3" s="1"/>
  <c r="AK3032" i="3"/>
  <c r="AL3032" i="3"/>
  <c r="AM3032" i="3"/>
  <c r="AD3033" i="3"/>
  <c r="AE3033" i="3"/>
  <c r="AF3033" i="3" s="1"/>
  <c r="AG3033" i="3"/>
  <c r="AH3033" i="3" s="1"/>
  <c r="AI3033" i="3"/>
  <c r="AJ3033" i="3" s="1"/>
  <c r="AK3033" i="3"/>
  <c r="AL3033" i="3"/>
  <c r="AM3033" i="3"/>
  <c r="AD3034" i="3"/>
  <c r="AE3034" i="3"/>
  <c r="AF3034" i="3" s="1"/>
  <c r="AG3034" i="3"/>
  <c r="AH3034" i="3" s="1"/>
  <c r="AI3034" i="3"/>
  <c r="AJ3034" i="3" s="1"/>
  <c r="AK3034" i="3"/>
  <c r="AL3034" i="3"/>
  <c r="AM3034" i="3"/>
  <c r="AD3035" i="3"/>
  <c r="AE3035" i="3"/>
  <c r="AF3035" i="3" s="1"/>
  <c r="AG3035" i="3"/>
  <c r="AH3035" i="3" s="1"/>
  <c r="AI3035" i="3"/>
  <c r="AJ3035" i="3" s="1"/>
  <c r="AK3035" i="3"/>
  <c r="AL3035" i="3"/>
  <c r="AM3035" i="3"/>
  <c r="AD3036" i="3"/>
  <c r="AE3036" i="3"/>
  <c r="AF3036" i="3" s="1"/>
  <c r="AG3036" i="3"/>
  <c r="AH3036" i="3" s="1"/>
  <c r="AI3036" i="3"/>
  <c r="AJ3036" i="3" s="1"/>
  <c r="AK3036" i="3"/>
  <c r="AL3036" i="3"/>
  <c r="AM3036" i="3"/>
  <c r="AD3037" i="3"/>
  <c r="AE3037" i="3"/>
  <c r="AF3037" i="3" s="1"/>
  <c r="AG3037" i="3"/>
  <c r="AH3037" i="3" s="1"/>
  <c r="AI3037" i="3"/>
  <c r="AJ3037" i="3" s="1"/>
  <c r="AK3037" i="3"/>
  <c r="AL3037" i="3"/>
  <c r="AM3037" i="3"/>
  <c r="AD3038" i="3"/>
  <c r="AE3038" i="3"/>
  <c r="AF3038" i="3" s="1"/>
  <c r="AG3038" i="3"/>
  <c r="AH3038" i="3" s="1"/>
  <c r="AI3038" i="3"/>
  <c r="AJ3038" i="3" s="1"/>
  <c r="AK3038" i="3"/>
  <c r="AL3038" i="3"/>
  <c r="AM3038" i="3"/>
  <c r="AD3039" i="3"/>
  <c r="AE3039" i="3"/>
  <c r="AF3039" i="3" s="1"/>
  <c r="AG3039" i="3"/>
  <c r="AH3039" i="3" s="1"/>
  <c r="AI3039" i="3"/>
  <c r="AJ3039" i="3" s="1"/>
  <c r="AK3039" i="3"/>
  <c r="AL3039" i="3"/>
  <c r="AM3039" i="3"/>
  <c r="AD3040" i="3"/>
  <c r="AE3040" i="3"/>
  <c r="AF3040" i="3" s="1"/>
  <c r="AG3040" i="3"/>
  <c r="AH3040" i="3" s="1"/>
  <c r="AI3040" i="3"/>
  <c r="AJ3040" i="3" s="1"/>
  <c r="AK3040" i="3"/>
  <c r="AL3040" i="3"/>
  <c r="AM3040" i="3"/>
  <c r="AD3041" i="3"/>
  <c r="AE3041" i="3"/>
  <c r="AF3041" i="3" s="1"/>
  <c r="AG3041" i="3"/>
  <c r="AH3041" i="3" s="1"/>
  <c r="AI3041" i="3"/>
  <c r="AJ3041" i="3" s="1"/>
  <c r="AK3041" i="3"/>
  <c r="AL3041" i="3"/>
  <c r="AM3041" i="3"/>
  <c r="AD3042" i="3"/>
  <c r="AE3042" i="3"/>
  <c r="AF3042" i="3" s="1"/>
  <c r="AG3042" i="3"/>
  <c r="AH3042" i="3" s="1"/>
  <c r="AI3042" i="3"/>
  <c r="AJ3042" i="3" s="1"/>
  <c r="AK3042" i="3"/>
  <c r="AL3042" i="3"/>
  <c r="AM3042" i="3"/>
  <c r="AD3043" i="3"/>
  <c r="AE3043" i="3"/>
  <c r="AF3043" i="3" s="1"/>
  <c r="AG3043" i="3"/>
  <c r="AH3043" i="3" s="1"/>
  <c r="AI3043" i="3"/>
  <c r="AJ3043" i="3" s="1"/>
  <c r="AK3043" i="3"/>
  <c r="AL3043" i="3"/>
  <c r="AM3043" i="3"/>
  <c r="AD3044" i="3"/>
  <c r="AE3044" i="3"/>
  <c r="AF3044" i="3" s="1"/>
  <c r="AG3044" i="3"/>
  <c r="AH3044" i="3" s="1"/>
  <c r="AI3044" i="3"/>
  <c r="AJ3044" i="3" s="1"/>
  <c r="AK3044" i="3"/>
  <c r="AL3044" i="3"/>
  <c r="AM3044" i="3"/>
  <c r="AD3045" i="3"/>
  <c r="AE3045" i="3"/>
  <c r="AF3045" i="3" s="1"/>
  <c r="AG3045" i="3"/>
  <c r="AH3045" i="3" s="1"/>
  <c r="AI3045" i="3"/>
  <c r="AJ3045" i="3" s="1"/>
  <c r="AK3045" i="3"/>
  <c r="AL3045" i="3"/>
  <c r="AM3045" i="3"/>
  <c r="AD3046" i="3"/>
  <c r="AE3046" i="3"/>
  <c r="AF3046" i="3" s="1"/>
  <c r="AG3046" i="3"/>
  <c r="AH3046" i="3" s="1"/>
  <c r="AI3046" i="3"/>
  <c r="AJ3046" i="3" s="1"/>
  <c r="AK3046" i="3"/>
  <c r="AL3046" i="3"/>
  <c r="AM3046" i="3"/>
  <c r="AD3047" i="3"/>
  <c r="AE3047" i="3"/>
  <c r="AF3047" i="3" s="1"/>
  <c r="AG3047" i="3"/>
  <c r="AH3047" i="3" s="1"/>
  <c r="AI3047" i="3"/>
  <c r="AJ3047" i="3" s="1"/>
  <c r="AK3047" i="3"/>
  <c r="AL3047" i="3"/>
  <c r="AM3047" i="3"/>
  <c r="AD3048" i="3"/>
  <c r="AE3048" i="3"/>
  <c r="AF3048" i="3" s="1"/>
  <c r="AG3048" i="3"/>
  <c r="AH3048" i="3" s="1"/>
  <c r="AI3048" i="3"/>
  <c r="AJ3048" i="3" s="1"/>
  <c r="AK3048" i="3"/>
  <c r="AL3048" i="3"/>
  <c r="AM3048" i="3"/>
  <c r="AD3049" i="3"/>
  <c r="AE3049" i="3"/>
  <c r="AF3049" i="3" s="1"/>
  <c r="AG3049" i="3"/>
  <c r="AH3049" i="3" s="1"/>
  <c r="AI3049" i="3"/>
  <c r="AJ3049" i="3" s="1"/>
  <c r="AK3049" i="3"/>
  <c r="AL3049" i="3"/>
  <c r="AM3049" i="3"/>
  <c r="AD3050" i="3"/>
  <c r="AE3050" i="3"/>
  <c r="AF3050" i="3" s="1"/>
  <c r="AG3050" i="3"/>
  <c r="AH3050" i="3" s="1"/>
  <c r="AI3050" i="3"/>
  <c r="AJ3050" i="3" s="1"/>
  <c r="AK3050" i="3"/>
  <c r="AL3050" i="3"/>
  <c r="AM3050" i="3"/>
  <c r="AD3051" i="3"/>
  <c r="AE3051" i="3"/>
  <c r="AF3051" i="3" s="1"/>
  <c r="AG3051" i="3"/>
  <c r="AH3051" i="3" s="1"/>
  <c r="AI3051" i="3"/>
  <c r="AJ3051" i="3" s="1"/>
  <c r="AK3051" i="3"/>
  <c r="AL3051" i="3"/>
  <c r="AM3051" i="3"/>
  <c r="AD3052" i="3"/>
  <c r="AE3052" i="3"/>
  <c r="AF3052" i="3" s="1"/>
  <c r="AG3052" i="3"/>
  <c r="AH3052" i="3" s="1"/>
  <c r="AI3052" i="3"/>
  <c r="AJ3052" i="3" s="1"/>
  <c r="AK3052" i="3"/>
  <c r="AL3052" i="3"/>
  <c r="AM3052" i="3"/>
  <c r="AD3053" i="3"/>
  <c r="AE3053" i="3"/>
  <c r="AF3053" i="3" s="1"/>
  <c r="AG3053" i="3"/>
  <c r="AH3053" i="3" s="1"/>
  <c r="AI3053" i="3"/>
  <c r="AJ3053" i="3" s="1"/>
  <c r="AK3053" i="3"/>
  <c r="AL3053" i="3"/>
  <c r="AM3053" i="3"/>
  <c r="AD3054" i="3"/>
  <c r="AE3054" i="3"/>
  <c r="AF3054" i="3" s="1"/>
  <c r="AG3054" i="3"/>
  <c r="AH3054" i="3" s="1"/>
  <c r="AI3054" i="3"/>
  <c r="AJ3054" i="3" s="1"/>
  <c r="AK3054" i="3"/>
  <c r="AL3054" i="3"/>
  <c r="AM3054" i="3"/>
  <c r="AD3055" i="3"/>
  <c r="AE3055" i="3"/>
  <c r="AF3055" i="3" s="1"/>
  <c r="AG3055" i="3"/>
  <c r="AH3055" i="3" s="1"/>
  <c r="AI3055" i="3"/>
  <c r="AJ3055" i="3" s="1"/>
  <c r="AK3055" i="3"/>
  <c r="AL3055" i="3"/>
  <c r="AM3055" i="3"/>
  <c r="AD3056" i="3"/>
  <c r="AE3056" i="3"/>
  <c r="AF3056" i="3" s="1"/>
  <c r="AG3056" i="3"/>
  <c r="AH3056" i="3" s="1"/>
  <c r="AI3056" i="3"/>
  <c r="AJ3056" i="3" s="1"/>
  <c r="AK3056" i="3"/>
  <c r="AL3056" i="3"/>
  <c r="AM3056" i="3"/>
  <c r="AD3057" i="3"/>
  <c r="AE3057" i="3"/>
  <c r="AF3057" i="3" s="1"/>
  <c r="AG3057" i="3"/>
  <c r="AH3057" i="3" s="1"/>
  <c r="AI3057" i="3"/>
  <c r="AJ3057" i="3" s="1"/>
  <c r="AK3057" i="3"/>
  <c r="AL3057" i="3"/>
  <c r="AM3057" i="3"/>
  <c r="AD3058" i="3"/>
  <c r="AE3058" i="3"/>
  <c r="AF3058" i="3" s="1"/>
  <c r="AG3058" i="3"/>
  <c r="AH3058" i="3" s="1"/>
  <c r="AI3058" i="3"/>
  <c r="AJ3058" i="3" s="1"/>
  <c r="AK3058" i="3"/>
  <c r="AL3058" i="3"/>
  <c r="AM3058" i="3"/>
  <c r="AD3059" i="3"/>
  <c r="AE3059" i="3"/>
  <c r="AF3059" i="3" s="1"/>
  <c r="AG3059" i="3"/>
  <c r="AH3059" i="3" s="1"/>
  <c r="AI3059" i="3"/>
  <c r="AJ3059" i="3" s="1"/>
  <c r="AK3059" i="3"/>
  <c r="AL3059" i="3"/>
  <c r="AM3059" i="3"/>
  <c r="AD3060" i="3"/>
  <c r="AE3060" i="3"/>
  <c r="AF3060" i="3" s="1"/>
  <c r="AG3060" i="3"/>
  <c r="AH3060" i="3" s="1"/>
  <c r="AI3060" i="3"/>
  <c r="AJ3060" i="3" s="1"/>
  <c r="AK3060" i="3"/>
  <c r="AL3060" i="3"/>
  <c r="AM3060" i="3"/>
  <c r="AD3061" i="3"/>
  <c r="AE3061" i="3"/>
  <c r="AF3061" i="3" s="1"/>
  <c r="AG3061" i="3"/>
  <c r="AH3061" i="3" s="1"/>
  <c r="AI3061" i="3"/>
  <c r="AJ3061" i="3" s="1"/>
  <c r="AK3061" i="3"/>
  <c r="AL3061" i="3"/>
  <c r="AM3061" i="3"/>
  <c r="AD3062" i="3"/>
  <c r="AE3062" i="3"/>
  <c r="AF3062" i="3" s="1"/>
  <c r="AG3062" i="3"/>
  <c r="AH3062" i="3" s="1"/>
  <c r="AI3062" i="3"/>
  <c r="AJ3062" i="3" s="1"/>
  <c r="AK3062" i="3"/>
  <c r="AL3062" i="3"/>
  <c r="AM3062" i="3"/>
  <c r="AD3063" i="3"/>
  <c r="AE3063" i="3"/>
  <c r="AF3063" i="3" s="1"/>
  <c r="AG3063" i="3"/>
  <c r="AH3063" i="3" s="1"/>
  <c r="AI3063" i="3"/>
  <c r="AJ3063" i="3" s="1"/>
  <c r="AK3063" i="3"/>
  <c r="AL3063" i="3"/>
  <c r="AM3063" i="3"/>
  <c r="AD3064" i="3"/>
  <c r="AE3064" i="3"/>
  <c r="AF3064" i="3" s="1"/>
  <c r="AG3064" i="3"/>
  <c r="AH3064" i="3" s="1"/>
  <c r="AI3064" i="3"/>
  <c r="AJ3064" i="3" s="1"/>
  <c r="AK3064" i="3"/>
  <c r="AL3064" i="3"/>
  <c r="AM3064" i="3"/>
  <c r="AD3065" i="3"/>
  <c r="AE3065" i="3"/>
  <c r="AF3065" i="3" s="1"/>
  <c r="AG3065" i="3"/>
  <c r="AH3065" i="3" s="1"/>
  <c r="AI3065" i="3"/>
  <c r="AJ3065" i="3" s="1"/>
  <c r="AK3065" i="3"/>
  <c r="AL3065" i="3"/>
  <c r="AM3065" i="3"/>
  <c r="AD3066" i="3"/>
  <c r="AE3066" i="3"/>
  <c r="AF3066" i="3" s="1"/>
  <c r="AG3066" i="3"/>
  <c r="AH3066" i="3" s="1"/>
  <c r="AI3066" i="3"/>
  <c r="AJ3066" i="3" s="1"/>
  <c r="AK3066" i="3"/>
  <c r="AL3066" i="3"/>
  <c r="AM3066" i="3"/>
  <c r="AD3067" i="3"/>
  <c r="AE3067" i="3"/>
  <c r="AF3067" i="3" s="1"/>
  <c r="AG3067" i="3"/>
  <c r="AH3067" i="3" s="1"/>
  <c r="AI3067" i="3"/>
  <c r="AJ3067" i="3" s="1"/>
  <c r="AK3067" i="3"/>
  <c r="AL3067" i="3"/>
  <c r="AM3067" i="3"/>
  <c r="AD3068" i="3"/>
  <c r="AE3068" i="3"/>
  <c r="AF3068" i="3" s="1"/>
  <c r="AG3068" i="3"/>
  <c r="AH3068" i="3" s="1"/>
  <c r="AI3068" i="3"/>
  <c r="AJ3068" i="3" s="1"/>
  <c r="AK3068" i="3"/>
  <c r="AL3068" i="3"/>
  <c r="AM3068" i="3"/>
  <c r="AD3069" i="3"/>
  <c r="AE3069" i="3"/>
  <c r="AF3069" i="3" s="1"/>
  <c r="AG3069" i="3"/>
  <c r="AH3069" i="3" s="1"/>
  <c r="AI3069" i="3"/>
  <c r="AJ3069" i="3" s="1"/>
  <c r="AK3069" i="3"/>
  <c r="AL3069" i="3"/>
  <c r="AM3069" i="3"/>
  <c r="AD3070" i="3"/>
  <c r="AE3070" i="3"/>
  <c r="AF3070" i="3" s="1"/>
  <c r="AG3070" i="3"/>
  <c r="AH3070" i="3" s="1"/>
  <c r="AI3070" i="3"/>
  <c r="AJ3070" i="3" s="1"/>
  <c r="AK3070" i="3"/>
  <c r="AL3070" i="3"/>
  <c r="AM3070" i="3"/>
  <c r="AD3071" i="3"/>
  <c r="AE3071" i="3"/>
  <c r="AF3071" i="3" s="1"/>
  <c r="AG3071" i="3"/>
  <c r="AH3071" i="3" s="1"/>
  <c r="AI3071" i="3"/>
  <c r="AJ3071" i="3" s="1"/>
  <c r="AK3071" i="3"/>
  <c r="AL3071" i="3"/>
  <c r="AM3071" i="3"/>
  <c r="AD3072" i="3"/>
  <c r="AE3072" i="3"/>
  <c r="AF3072" i="3" s="1"/>
  <c r="AG3072" i="3"/>
  <c r="AH3072" i="3" s="1"/>
  <c r="AI3072" i="3"/>
  <c r="AJ3072" i="3" s="1"/>
  <c r="AK3072" i="3"/>
  <c r="AL3072" i="3"/>
  <c r="AM3072" i="3"/>
  <c r="AD3073" i="3"/>
  <c r="AE3073" i="3"/>
  <c r="AF3073" i="3" s="1"/>
  <c r="AG3073" i="3"/>
  <c r="AH3073" i="3" s="1"/>
  <c r="AI3073" i="3"/>
  <c r="AJ3073" i="3" s="1"/>
  <c r="AK3073" i="3"/>
  <c r="AL3073" i="3"/>
  <c r="AM3073" i="3"/>
  <c r="AD3074" i="3"/>
  <c r="AE3074" i="3"/>
  <c r="AF3074" i="3" s="1"/>
  <c r="AG3074" i="3"/>
  <c r="AH3074" i="3" s="1"/>
  <c r="AI3074" i="3"/>
  <c r="AJ3074" i="3" s="1"/>
  <c r="AK3074" i="3"/>
  <c r="AL3074" i="3"/>
  <c r="AM3074" i="3"/>
  <c r="AD3075" i="3"/>
  <c r="AE3075" i="3"/>
  <c r="AF3075" i="3" s="1"/>
  <c r="AG3075" i="3"/>
  <c r="AH3075" i="3" s="1"/>
  <c r="AI3075" i="3"/>
  <c r="AJ3075" i="3" s="1"/>
  <c r="AK3075" i="3"/>
  <c r="AL3075" i="3"/>
  <c r="AM3075" i="3"/>
  <c r="AD3076" i="3"/>
  <c r="AE3076" i="3"/>
  <c r="AF3076" i="3" s="1"/>
  <c r="AG3076" i="3"/>
  <c r="AH3076" i="3" s="1"/>
  <c r="AI3076" i="3"/>
  <c r="AJ3076" i="3" s="1"/>
  <c r="AK3076" i="3"/>
  <c r="AL3076" i="3"/>
  <c r="AM3076" i="3"/>
  <c r="AD3077" i="3"/>
  <c r="AE3077" i="3"/>
  <c r="AF3077" i="3" s="1"/>
  <c r="AG3077" i="3"/>
  <c r="AH3077" i="3" s="1"/>
  <c r="AI3077" i="3"/>
  <c r="AJ3077" i="3" s="1"/>
  <c r="AK3077" i="3"/>
  <c r="AL3077" i="3"/>
  <c r="AM3077" i="3"/>
  <c r="AD3078" i="3"/>
  <c r="AE3078" i="3"/>
  <c r="AF3078" i="3" s="1"/>
  <c r="AG3078" i="3"/>
  <c r="AH3078" i="3" s="1"/>
  <c r="AI3078" i="3"/>
  <c r="AJ3078" i="3" s="1"/>
  <c r="AK3078" i="3"/>
  <c r="AL3078" i="3"/>
  <c r="AM3078" i="3"/>
  <c r="AD3079" i="3"/>
  <c r="AE3079" i="3"/>
  <c r="AF3079" i="3" s="1"/>
  <c r="AG3079" i="3"/>
  <c r="AH3079" i="3" s="1"/>
  <c r="AI3079" i="3"/>
  <c r="AJ3079" i="3" s="1"/>
  <c r="AK3079" i="3"/>
  <c r="AL3079" i="3"/>
  <c r="AM3079" i="3"/>
  <c r="AD3080" i="3"/>
  <c r="AE3080" i="3"/>
  <c r="AF3080" i="3" s="1"/>
  <c r="AG3080" i="3"/>
  <c r="AH3080" i="3" s="1"/>
  <c r="AI3080" i="3"/>
  <c r="AJ3080" i="3" s="1"/>
  <c r="AK3080" i="3"/>
  <c r="AL3080" i="3"/>
  <c r="AM3080" i="3"/>
  <c r="AD3081" i="3"/>
  <c r="AE3081" i="3"/>
  <c r="AF3081" i="3" s="1"/>
  <c r="AG3081" i="3"/>
  <c r="AH3081" i="3" s="1"/>
  <c r="AI3081" i="3"/>
  <c r="AJ3081" i="3" s="1"/>
  <c r="AK3081" i="3"/>
  <c r="AL3081" i="3"/>
  <c r="AM3081" i="3"/>
  <c r="AD3082" i="3"/>
  <c r="AE3082" i="3"/>
  <c r="AF3082" i="3" s="1"/>
  <c r="AG3082" i="3"/>
  <c r="AH3082" i="3" s="1"/>
  <c r="AI3082" i="3"/>
  <c r="AJ3082" i="3" s="1"/>
  <c r="AK3082" i="3"/>
  <c r="AL3082" i="3"/>
  <c r="AM3082" i="3"/>
  <c r="AD3083" i="3"/>
  <c r="AE3083" i="3"/>
  <c r="AF3083" i="3" s="1"/>
  <c r="AG3083" i="3"/>
  <c r="AH3083" i="3" s="1"/>
  <c r="AI3083" i="3"/>
  <c r="AJ3083" i="3" s="1"/>
  <c r="AK3083" i="3"/>
  <c r="AL3083" i="3"/>
  <c r="AM3083" i="3"/>
  <c r="AD3084" i="3"/>
  <c r="AE3084" i="3"/>
  <c r="AF3084" i="3" s="1"/>
  <c r="AG3084" i="3"/>
  <c r="AH3084" i="3" s="1"/>
  <c r="AI3084" i="3"/>
  <c r="AJ3084" i="3" s="1"/>
  <c r="AK3084" i="3"/>
  <c r="AL3084" i="3"/>
  <c r="AM3084" i="3"/>
  <c r="AD3085" i="3"/>
  <c r="AE3085" i="3"/>
  <c r="AF3085" i="3" s="1"/>
  <c r="AG3085" i="3"/>
  <c r="AH3085" i="3" s="1"/>
  <c r="AI3085" i="3"/>
  <c r="AJ3085" i="3" s="1"/>
  <c r="AK3085" i="3"/>
  <c r="AL3085" i="3"/>
  <c r="AM3085" i="3"/>
  <c r="AD3086" i="3"/>
  <c r="AE3086" i="3"/>
  <c r="AF3086" i="3" s="1"/>
  <c r="AG3086" i="3"/>
  <c r="AH3086" i="3" s="1"/>
  <c r="AI3086" i="3"/>
  <c r="AJ3086" i="3" s="1"/>
  <c r="AK3086" i="3"/>
  <c r="AL3086" i="3"/>
  <c r="AM3086" i="3"/>
  <c r="AD3087" i="3"/>
  <c r="AE3087" i="3"/>
  <c r="AF3087" i="3" s="1"/>
  <c r="AG3087" i="3"/>
  <c r="AH3087" i="3" s="1"/>
  <c r="AI3087" i="3"/>
  <c r="AJ3087" i="3" s="1"/>
  <c r="AK3087" i="3"/>
  <c r="AL3087" i="3"/>
  <c r="AM3087" i="3"/>
  <c r="AD3088" i="3"/>
  <c r="AE3088" i="3"/>
  <c r="AF3088" i="3" s="1"/>
  <c r="AG3088" i="3"/>
  <c r="AH3088" i="3" s="1"/>
  <c r="AI3088" i="3"/>
  <c r="AJ3088" i="3" s="1"/>
  <c r="AK3088" i="3"/>
  <c r="AL3088" i="3"/>
  <c r="AM3088" i="3"/>
  <c r="AD3089" i="3"/>
  <c r="AE3089" i="3"/>
  <c r="AF3089" i="3" s="1"/>
  <c r="AG3089" i="3"/>
  <c r="AH3089" i="3" s="1"/>
  <c r="AI3089" i="3"/>
  <c r="AJ3089" i="3" s="1"/>
  <c r="AK3089" i="3"/>
  <c r="AL3089" i="3"/>
  <c r="AM3089" i="3"/>
  <c r="AD3090" i="3"/>
  <c r="AE3090" i="3"/>
  <c r="AF3090" i="3" s="1"/>
  <c r="AG3090" i="3"/>
  <c r="AH3090" i="3" s="1"/>
  <c r="AI3090" i="3"/>
  <c r="AJ3090" i="3" s="1"/>
  <c r="AK3090" i="3"/>
  <c r="AL3090" i="3"/>
  <c r="AM3090" i="3"/>
  <c r="AD3091" i="3"/>
  <c r="AE3091" i="3"/>
  <c r="AF3091" i="3" s="1"/>
  <c r="AG3091" i="3"/>
  <c r="AH3091" i="3" s="1"/>
  <c r="AI3091" i="3"/>
  <c r="AJ3091" i="3" s="1"/>
  <c r="AK3091" i="3"/>
  <c r="AL3091" i="3"/>
  <c r="AM3091" i="3"/>
  <c r="AD3092" i="3"/>
  <c r="AE3092" i="3"/>
  <c r="AF3092" i="3" s="1"/>
  <c r="AG3092" i="3"/>
  <c r="AH3092" i="3" s="1"/>
  <c r="AI3092" i="3"/>
  <c r="AJ3092" i="3" s="1"/>
  <c r="AK3092" i="3"/>
  <c r="AL3092" i="3"/>
  <c r="AM3092" i="3"/>
  <c r="AD3093" i="3"/>
  <c r="AE3093" i="3"/>
  <c r="AF3093" i="3" s="1"/>
  <c r="AG3093" i="3"/>
  <c r="AH3093" i="3" s="1"/>
  <c r="AI3093" i="3"/>
  <c r="AJ3093" i="3" s="1"/>
  <c r="AK3093" i="3"/>
  <c r="AL3093" i="3"/>
  <c r="AM3093" i="3"/>
  <c r="AD3094" i="3"/>
  <c r="AE3094" i="3"/>
  <c r="AF3094" i="3" s="1"/>
  <c r="AG3094" i="3"/>
  <c r="AH3094" i="3" s="1"/>
  <c r="AI3094" i="3"/>
  <c r="AJ3094" i="3" s="1"/>
  <c r="AK3094" i="3"/>
  <c r="AL3094" i="3"/>
  <c r="AM3094" i="3"/>
  <c r="AD3095" i="3"/>
  <c r="AE3095" i="3"/>
  <c r="AF3095" i="3" s="1"/>
  <c r="AG3095" i="3"/>
  <c r="AH3095" i="3" s="1"/>
  <c r="AI3095" i="3"/>
  <c r="AJ3095" i="3" s="1"/>
  <c r="AK3095" i="3"/>
  <c r="AL3095" i="3"/>
  <c r="AM3095" i="3"/>
  <c r="AD3096" i="3"/>
  <c r="AE3096" i="3"/>
  <c r="AF3096" i="3" s="1"/>
  <c r="AG3096" i="3"/>
  <c r="AH3096" i="3" s="1"/>
  <c r="AI3096" i="3"/>
  <c r="AJ3096" i="3" s="1"/>
  <c r="AK3096" i="3"/>
  <c r="AL3096" i="3"/>
  <c r="AM3096" i="3"/>
  <c r="AD3097" i="3"/>
  <c r="AE3097" i="3"/>
  <c r="AF3097" i="3" s="1"/>
  <c r="AG3097" i="3"/>
  <c r="AH3097" i="3" s="1"/>
  <c r="AI3097" i="3"/>
  <c r="AJ3097" i="3" s="1"/>
  <c r="AK3097" i="3"/>
  <c r="AL3097" i="3"/>
  <c r="AM3097" i="3"/>
  <c r="AD3098" i="3"/>
  <c r="AE3098" i="3"/>
  <c r="AF3098" i="3" s="1"/>
  <c r="AG3098" i="3"/>
  <c r="AH3098" i="3" s="1"/>
  <c r="AI3098" i="3"/>
  <c r="AJ3098" i="3" s="1"/>
  <c r="AK3098" i="3"/>
  <c r="AL3098" i="3"/>
  <c r="AM3098" i="3"/>
  <c r="AD3099" i="3"/>
  <c r="AE3099" i="3"/>
  <c r="AF3099" i="3" s="1"/>
  <c r="AG3099" i="3"/>
  <c r="AH3099" i="3" s="1"/>
  <c r="AI3099" i="3"/>
  <c r="AJ3099" i="3" s="1"/>
  <c r="AK3099" i="3"/>
  <c r="AL3099" i="3"/>
  <c r="AM3099" i="3"/>
  <c r="AD3100" i="3"/>
  <c r="AE3100" i="3"/>
  <c r="AF3100" i="3" s="1"/>
  <c r="AG3100" i="3"/>
  <c r="AH3100" i="3" s="1"/>
  <c r="AI3100" i="3"/>
  <c r="AJ3100" i="3" s="1"/>
  <c r="AK3100" i="3"/>
  <c r="AL3100" i="3"/>
  <c r="AM3100" i="3"/>
  <c r="AD3101" i="3"/>
  <c r="AE3101" i="3"/>
  <c r="AF3101" i="3" s="1"/>
  <c r="AG3101" i="3"/>
  <c r="AH3101" i="3" s="1"/>
  <c r="AI3101" i="3"/>
  <c r="AJ3101" i="3" s="1"/>
  <c r="AK3101" i="3"/>
  <c r="AL3101" i="3"/>
  <c r="AM3101" i="3"/>
  <c r="AD3102" i="3"/>
  <c r="AE3102" i="3"/>
  <c r="AF3102" i="3" s="1"/>
  <c r="AG3102" i="3"/>
  <c r="AH3102" i="3" s="1"/>
  <c r="AI3102" i="3"/>
  <c r="AJ3102" i="3" s="1"/>
  <c r="AK3102" i="3"/>
  <c r="AL3102" i="3"/>
  <c r="AM3102" i="3"/>
  <c r="AD3103" i="3"/>
  <c r="AE3103" i="3"/>
  <c r="AF3103" i="3" s="1"/>
  <c r="AG3103" i="3"/>
  <c r="AH3103" i="3" s="1"/>
  <c r="AI3103" i="3"/>
  <c r="AJ3103" i="3" s="1"/>
  <c r="AK3103" i="3"/>
  <c r="AL3103" i="3"/>
  <c r="AM3103" i="3"/>
  <c r="AD3104" i="3"/>
  <c r="AE3104" i="3"/>
  <c r="AF3104" i="3" s="1"/>
  <c r="AG3104" i="3"/>
  <c r="AH3104" i="3" s="1"/>
  <c r="AI3104" i="3"/>
  <c r="AJ3104" i="3" s="1"/>
  <c r="AK3104" i="3"/>
  <c r="AL3104" i="3"/>
  <c r="AM3104" i="3"/>
  <c r="AD3105" i="3"/>
  <c r="AE3105" i="3"/>
  <c r="AF3105" i="3" s="1"/>
  <c r="AG3105" i="3"/>
  <c r="AH3105" i="3" s="1"/>
  <c r="AI3105" i="3"/>
  <c r="AJ3105" i="3" s="1"/>
  <c r="AK3105" i="3"/>
  <c r="AL3105" i="3"/>
  <c r="AM3105" i="3"/>
  <c r="AD3106" i="3"/>
  <c r="AE3106" i="3"/>
  <c r="AF3106" i="3" s="1"/>
  <c r="AG3106" i="3"/>
  <c r="AH3106" i="3" s="1"/>
  <c r="AI3106" i="3"/>
  <c r="AJ3106" i="3" s="1"/>
  <c r="AK3106" i="3"/>
  <c r="AL3106" i="3"/>
  <c r="AM3106" i="3"/>
  <c r="AD3107" i="3"/>
  <c r="AE3107" i="3"/>
  <c r="AF3107" i="3" s="1"/>
  <c r="AG3107" i="3"/>
  <c r="AH3107" i="3" s="1"/>
  <c r="AI3107" i="3"/>
  <c r="AJ3107" i="3" s="1"/>
  <c r="AK3107" i="3"/>
  <c r="AL3107" i="3"/>
  <c r="AM3107" i="3"/>
  <c r="AD3108" i="3"/>
  <c r="AE3108" i="3"/>
  <c r="AF3108" i="3" s="1"/>
  <c r="AG3108" i="3"/>
  <c r="AH3108" i="3" s="1"/>
  <c r="AI3108" i="3"/>
  <c r="AJ3108" i="3" s="1"/>
  <c r="AK3108" i="3"/>
  <c r="AL3108" i="3"/>
  <c r="AM3108" i="3"/>
  <c r="AD3109" i="3"/>
  <c r="AE3109" i="3"/>
  <c r="AF3109" i="3" s="1"/>
  <c r="AG3109" i="3"/>
  <c r="AH3109" i="3" s="1"/>
  <c r="AI3109" i="3"/>
  <c r="AJ3109" i="3" s="1"/>
  <c r="AK3109" i="3"/>
  <c r="AL3109" i="3"/>
  <c r="AM3109" i="3"/>
  <c r="AD3110" i="3"/>
  <c r="AE3110" i="3"/>
  <c r="AF3110" i="3" s="1"/>
  <c r="AG3110" i="3"/>
  <c r="AH3110" i="3" s="1"/>
  <c r="AI3110" i="3"/>
  <c r="AJ3110" i="3" s="1"/>
  <c r="AK3110" i="3"/>
  <c r="AL3110" i="3"/>
  <c r="AM3110" i="3"/>
  <c r="AD3111" i="3"/>
  <c r="AE3111" i="3"/>
  <c r="AF3111" i="3" s="1"/>
  <c r="AG3111" i="3"/>
  <c r="AH3111" i="3" s="1"/>
  <c r="AI3111" i="3"/>
  <c r="AJ3111" i="3" s="1"/>
  <c r="AK3111" i="3"/>
  <c r="AL3111" i="3"/>
  <c r="AM3111" i="3"/>
  <c r="AD3112" i="3"/>
  <c r="AE3112" i="3"/>
  <c r="AF3112" i="3" s="1"/>
  <c r="AG3112" i="3"/>
  <c r="AH3112" i="3" s="1"/>
  <c r="AI3112" i="3"/>
  <c r="AJ3112" i="3" s="1"/>
  <c r="AK3112" i="3"/>
  <c r="AL3112" i="3"/>
  <c r="AM3112" i="3"/>
  <c r="AD3113" i="3"/>
  <c r="AE3113" i="3"/>
  <c r="AF3113" i="3" s="1"/>
  <c r="AG3113" i="3"/>
  <c r="AH3113" i="3" s="1"/>
  <c r="AI3113" i="3"/>
  <c r="AJ3113" i="3" s="1"/>
  <c r="AK3113" i="3"/>
  <c r="AL3113" i="3"/>
  <c r="AM3113" i="3"/>
  <c r="AD3114" i="3"/>
  <c r="AE3114" i="3"/>
  <c r="AF3114" i="3" s="1"/>
  <c r="AG3114" i="3"/>
  <c r="AH3114" i="3" s="1"/>
  <c r="AI3114" i="3"/>
  <c r="AJ3114" i="3" s="1"/>
  <c r="AK3114" i="3"/>
  <c r="AL3114" i="3"/>
  <c r="AM3114" i="3"/>
  <c r="AD3115" i="3"/>
  <c r="AE3115" i="3"/>
  <c r="AF3115" i="3" s="1"/>
  <c r="AG3115" i="3"/>
  <c r="AH3115" i="3" s="1"/>
  <c r="AI3115" i="3"/>
  <c r="AJ3115" i="3" s="1"/>
  <c r="AK3115" i="3"/>
  <c r="AL3115" i="3"/>
  <c r="AM3115" i="3"/>
  <c r="AD3116" i="3"/>
  <c r="AE3116" i="3"/>
  <c r="AF3116" i="3" s="1"/>
  <c r="AG3116" i="3"/>
  <c r="AH3116" i="3" s="1"/>
  <c r="AI3116" i="3"/>
  <c r="AJ3116" i="3" s="1"/>
  <c r="AK3116" i="3"/>
  <c r="AL3116" i="3"/>
  <c r="AM3116" i="3"/>
  <c r="AD3117" i="3"/>
  <c r="AE3117" i="3"/>
  <c r="AF3117" i="3" s="1"/>
  <c r="AG3117" i="3"/>
  <c r="AH3117" i="3" s="1"/>
  <c r="AI3117" i="3"/>
  <c r="AJ3117" i="3" s="1"/>
  <c r="AK3117" i="3"/>
  <c r="AL3117" i="3"/>
  <c r="AM3117" i="3"/>
  <c r="AE3118" i="3"/>
  <c r="AF3118" i="3" s="1"/>
  <c r="AG3118" i="3"/>
  <c r="AH3118" i="3" s="1"/>
  <c r="AI3118" i="3"/>
  <c r="AJ3118" i="3" s="1"/>
  <c r="AK3118" i="3"/>
  <c r="AL3118" i="3"/>
  <c r="AM3118" i="3"/>
  <c r="AD3119" i="3"/>
  <c r="AE3119" i="3"/>
  <c r="AF3119" i="3" s="1"/>
  <c r="AG3119" i="3"/>
  <c r="AH3119" i="3" s="1"/>
  <c r="AI3119" i="3"/>
  <c r="AJ3119" i="3" s="1"/>
  <c r="AK3119" i="3"/>
  <c r="AL3119" i="3"/>
  <c r="AM3119" i="3"/>
  <c r="AD3120" i="3"/>
  <c r="AE3120" i="3"/>
  <c r="AF3120" i="3" s="1"/>
  <c r="AG3120" i="3"/>
  <c r="AH3120" i="3" s="1"/>
  <c r="AI3120" i="3"/>
  <c r="AJ3120" i="3" s="1"/>
  <c r="AK3120" i="3"/>
  <c r="AL3120" i="3"/>
  <c r="AM3120" i="3"/>
  <c r="AD3121" i="3"/>
  <c r="AE3121" i="3"/>
  <c r="AF3121" i="3" s="1"/>
  <c r="AG3121" i="3"/>
  <c r="AH3121" i="3" s="1"/>
  <c r="AI3121" i="3"/>
  <c r="AJ3121" i="3" s="1"/>
  <c r="AK3121" i="3"/>
  <c r="AL3121" i="3"/>
  <c r="AM3121" i="3"/>
  <c r="AD3122" i="3"/>
  <c r="AE3122" i="3"/>
  <c r="AF3122" i="3" s="1"/>
  <c r="AG3122" i="3"/>
  <c r="AH3122" i="3" s="1"/>
  <c r="AI3122" i="3"/>
  <c r="AJ3122" i="3" s="1"/>
  <c r="AK3122" i="3"/>
  <c r="AL3122" i="3"/>
  <c r="AM3122" i="3"/>
  <c r="AD3123" i="3"/>
  <c r="AE3123" i="3"/>
  <c r="AF3123" i="3" s="1"/>
  <c r="AG3123" i="3"/>
  <c r="AH3123" i="3" s="1"/>
  <c r="AI3123" i="3"/>
  <c r="AJ3123" i="3" s="1"/>
  <c r="AK3123" i="3"/>
  <c r="AL3123" i="3"/>
  <c r="AM3123" i="3"/>
  <c r="AE3124" i="3"/>
  <c r="AF3124" i="3" s="1"/>
  <c r="AG3124" i="3"/>
  <c r="AH3124" i="3" s="1"/>
  <c r="AI3124" i="3"/>
  <c r="AJ3124" i="3" s="1"/>
  <c r="AK3124" i="3"/>
  <c r="AL3124" i="3"/>
  <c r="AM3124" i="3"/>
  <c r="AD3125" i="3"/>
  <c r="AE3125" i="3"/>
  <c r="AF3125" i="3" s="1"/>
  <c r="AG3125" i="3"/>
  <c r="AH3125" i="3" s="1"/>
  <c r="AI3125" i="3"/>
  <c r="AJ3125" i="3" s="1"/>
  <c r="AK3125" i="3"/>
  <c r="AL3125" i="3"/>
  <c r="AM3125" i="3"/>
  <c r="AE3126" i="3"/>
  <c r="AF3126" i="3" s="1"/>
  <c r="AG3126" i="3"/>
  <c r="AH3126" i="3" s="1"/>
  <c r="AI3126" i="3"/>
  <c r="AJ3126" i="3" s="1"/>
  <c r="AK3126" i="3"/>
  <c r="AL3126" i="3"/>
  <c r="AM3126" i="3"/>
  <c r="AD3127" i="3"/>
  <c r="AE3127" i="3"/>
  <c r="AF3127" i="3" s="1"/>
  <c r="AG3127" i="3"/>
  <c r="AH3127" i="3" s="1"/>
  <c r="AI3127" i="3"/>
  <c r="AJ3127" i="3" s="1"/>
  <c r="AK3127" i="3"/>
  <c r="AL3127" i="3"/>
  <c r="AM3127" i="3"/>
  <c r="AD3128" i="3"/>
  <c r="AE3128" i="3"/>
  <c r="AF3128" i="3" s="1"/>
  <c r="AG3128" i="3"/>
  <c r="AH3128" i="3" s="1"/>
  <c r="AI3128" i="3"/>
  <c r="AJ3128" i="3" s="1"/>
  <c r="AK3128" i="3"/>
  <c r="AL3128" i="3"/>
  <c r="AM3128" i="3"/>
  <c r="AD3129" i="3"/>
  <c r="AE3129" i="3"/>
  <c r="AF3129" i="3" s="1"/>
  <c r="AG3129" i="3"/>
  <c r="AH3129" i="3" s="1"/>
  <c r="AI3129" i="3"/>
  <c r="AJ3129" i="3" s="1"/>
  <c r="AK3129" i="3"/>
  <c r="AL3129" i="3"/>
  <c r="AM3129" i="3"/>
  <c r="AD3130" i="3"/>
  <c r="AE3130" i="3"/>
  <c r="AF3130" i="3" s="1"/>
  <c r="AG3130" i="3"/>
  <c r="AH3130" i="3" s="1"/>
  <c r="AI3130" i="3"/>
  <c r="AJ3130" i="3" s="1"/>
  <c r="AK3130" i="3"/>
  <c r="AL3130" i="3"/>
  <c r="AM3130" i="3"/>
  <c r="AD3131" i="3"/>
  <c r="AE3131" i="3"/>
  <c r="AF3131" i="3" s="1"/>
  <c r="AG3131" i="3"/>
  <c r="AH3131" i="3" s="1"/>
  <c r="AI3131" i="3"/>
  <c r="AJ3131" i="3" s="1"/>
  <c r="AK3131" i="3"/>
  <c r="AL3131" i="3"/>
  <c r="AM3131" i="3"/>
  <c r="AE3132" i="3"/>
  <c r="AF3132" i="3" s="1"/>
  <c r="AG3132" i="3"/>
  <c r="AH3132" i="3" s="1"/>
  <c r="AI3132" i="3"/>
  <c r="AJ3132" i="3" s="1"/>
  <c r="AK3132" i="3"/>
  <c r="AL3132" i="3"/>
  <c r="AM3132" i="3"/>
  <c r="AD3133" i="3"/>
  <c r="AE3133" i="3"/>
  <c r="AF3133" i="3" s="1"/>
  <c r="AG3133" i="3"/>
  <c r="AH3133" i="3" s="1"/>
  <c r="AI3133" i="3"/>
  <c r="AJ3133" i="3" s="1"/>
  <c r="AK3133" i="3"/>
  <c r="AL3133" i="3"/>
  <c r="AM3133" i="3"/>
  <c r="AE3134" i="3"/>
  <c r="AF3134" i="3" s="1"/>
  <c r="AG3134" i="3"/>
  <c r="AH3134" i="3" s="1"/>
  <c r="AI3134" i="3"/>
  <c r="AJ3134" i="3" s="1"/>
  <c r="AK3134" i="3"/>
  <c r="AL3134" i="3"/>
  <c r="AM3134" i="3"/>
  <c r="AE3135" i="3"/>
  <c r="AF3135" i="3" s="1"/>
  <c r="AG3135" i="3"/>
  <c r="AH3135" i="3" s="1"/>
  <c r="AI3135" i="3"/>
  <c r="AJ3135" i="3" s="1"/>
  <c r="AK3135" i="3"/>
  <c r="AL3135" i="3"/>
  <c r="AM3135" i="3"/>
  <c r="AD3136" i="3"/>
  <c r="AE3136" i="3"/>
  <c r="AF3136" i="3" s="1"/>
  <c r="AG3136" i="3"/>
  <c r="AH3136" i="3" s="1"/>
  <c r="AI3136" i="3"/>
  <c r="AJ3136" i="3" s="1"/>
  <c r="AK3136" i="3"/>
  <c r="AL3136" i="3"/>
  <c r="AM3136" i="3"/>
  <c r="AD3137" i="3"/>
  <c r="AE3137" i="3"/>
  <c r="AF3137" i="3" s="1"/>
  <c r="AG3137" i="3"/>
  <c r="AH3137" i="3" s="1"/>
  <c r="AI3137" i="3"/>
  <c r="AJ3137" i="3" s="1"/>
  <c r="AK3137" i="3"/>
  <c r="AL3137" i="3"/>
  <c r="AM3137" i="3"/>
  <c r="AD3138" i="3"/>
  <c r="AE3138" i="3"/>
  <c r="AF3138" i="3" s="1"/>
  <c r="AG3138" i="3"/>
  <c r="AH3138" i="3" s="1"/>
  <c r="AI3138" i="3"/>
  <c r="AJ3138" i="3" s="1"/>
  <c r="AK3138" i="3"/>
  <c r="AL3138" i="3"/>
  <c r="AM3138" i="3"/>
  <c r="AD3139" i="3"/>
  <c r="AE3139" i="3"/>
  <c r="AF3139" i="3" s="1"/>
  <c r="AG3139" i="3"/>
  <c r="AH3139" i="3" s="1"/>
  <c r="AI3139" i="3"/>
  <c r="AJ3139" i="3" s="1"/>
  <c r="AK3139" i="3"/>
  <c r="AL3139" i="3"/>
  <c r="AM3139" i="3"/>
  <c r="AE3140" i="3"/>
  <c r="AF3140" i="3" s="1"/>
  <c r="AG3140" i="3"/>
  <c r="AH3140" i="3" s="1"/>
  <c r="AI3140" i="3"/>
  <c r="AJ3140" i="3" s="1"/>
  <c r="AK3140" i="3"/>
  <c r="AL3140" i="3"/>
  <c r="AM3140" i="3"/>
  <c r="AD3141" i="3"/>
  <c r="AE3141" i="3"/>
  <c r="AF3141" i="3" s="1"/>
  <c r="AG3141" i="3"/>
  <c r="AH3141" i="3" s="1"/>
  <c r="AI3141" i="3"/>
  <c r="AJ3141" i="3" s="1"/>
  <c r="AK3141" i="3"/>
  <c r="AL3141" i="3"/>
  <c r="AM3141" i="3"/>
  <c r="AE3142" i="3"/>
  <c r="AF3142" i="3" s="1"/>
  <c r="AG3142" i="3"/>
  <c r="AH3142" i="3" s="1"/>
  <c r="AI3142" i="3"/>
  <c r="AJ3142" i="3" s="1"/>
  <c r="AK3142" i="3"/>
  <c r="AL3142" i="3"/>
  <c r="AM3142" i="3"/>
  <c r="AD3143" i="3"/>
  <c r="AE3143" i="3"/>
  <c r="AF3143" i="3" s="1"/>
  <c r="AG3143" i="3"/>
  <c r="AH3143" i="3" s="1"/>
  <c r="AI3143" i="3"/>
  <c r="AJ3143" i="3" s="1"/>
  <c r="AK3143" i="3"/>
  <c r="AL3143" i="3"/>
  <c r="AM3143" i="3"/>
  <c r="AD3144" i="3"/>
  <c r="AE3144" i="3"/>
  <c r="AF3144" i="3" s="1"/>
  <c r="AG3144" i="3"/>
  <c r="AH3144" i="3" s="1"/>
  <c r="AI3144" i="3"/>
  <c r="AJ3144" i="3" s="1"/>
  <c r="AK3144" i="3"/>
  <c r="AL3144" i="3"/>
  <c r="AM3144" i="3"/>
  <c r="AD3145" i="3"/>
  <c r="AE3145" i="3"/>
  <c r="AF3145" i="3" s="1"/>
  <c r="AG3145" i="3"/>
  <c r="AH3145" i="3" s="1"/>
  <c r="AI3145" i="3"/>
  <c r="AJ3145" i="3" s="1"/>
  <c r="AK3145" i="3"/>
  <c r="AL3145" i="3"/>
  <c r="AM3145" i="3"/>
  <c r="AD3146" i="3"/>
  <c r="AE3146" i="3"/>
  <c r="AF3146" i="3" s="1"/>
  <c r="AG3146" i="3"/>
  <c r="AH3146" i="3" s="1"/>
  <c r="AI3146" i="3"/>
  <c r="AJ3146" i="3" s="1"/>
  <c r="AK3146" i="3"/>
  <c r="AL3146" i="3"/>
  <c r="AM3146" i="3"/>
  <c r="AD3147" i="3"/>
  <c r="AE3147" i="3"/>
  <c r="AF3147" i="3" s="1"/>
  <c r="AG3147" i="3"/>
  <c r="AH3147" i="3" s="1"/>
  <c r="AI3147" i="3"/>
  <c r="AJ3147" i="3" s="1"/>
  <c r="AK3147" i="3"/>
  <c r="AL3147" i="3"/>
  <c r="AM3147" i="3"/>
  <c r="AE3148" i="3"/>
  <c r="AF3148" i="3" s="1"/>
  <c r="AG3148" i="3"/>
  <c r="AH3148" i="3" s="1"/>
  <c r="AI3148" i="3"/>
  <c r="AJ3148" i="3" s="1"/>
  <c r="AK3148" i="3"/>
  <c r="AL3148" i="3"/>
  <c r="AM3148" i="3"/>
  <c r="AD3149" i="3"/>
  <c r="AE3149" i="3"/>
  <c r="AF3149" i="3" s="1"/>
  <c r="AG3149" i="3"/>
  <c r="AH3149" i="3" s="1"/>
  <c r="AI3149" i="3"/>
  <c r="AJ3149" i="3" s="1"/>
  <c r="AK3149" i="3"/>
  <c r="AL3149" i="3"/>
  <c r="AM3149" i="3"/>
  <c r="AD3150" i="3"/>
  <c r="AE3150" i="3"/>
  <c r="AF3150" i="3" s="1"/>
  <c r="AG3150" i="3"/>
  <c r="AH3150" i="3" s="1"/>
  <c r="AI3150" i="3"/>
  <c r="AJ3150" i="3" s="1"/>
  <c r="AK3150" i="3"/>
  <c r="AL3150" i="3"/>
  <c r="AM3150" i="3"/>
  <c r="AD3151" i="3"/>
  <c r="AE3151" i="3"/>
  <c r="AF3151" i="3" s="1"/>
  <c r="AG3151" i="3"/>
  <c r="AH3151" i="3" s="1"/>
  <c r="AI3151" i="3"/>
  <c r="AJ3151" i="3" s="1"/>
  <c r="AK3151" i="3"/>
  <c r="AL3151" i="3"/>
  <c r="AM3151" i="3"/>
  <c r="AD3152" i="3"/>
  <c r="AE3152" i="3"/>
  <c r="AF3152" i="3" s="1"/>
  <c r="AG3152" i="3"/>
  <c r="AH3152" i="3" s="1"/>
  <c r="AI3152" i="3"/>
  <c r="AJ3152" i="3" s="1"/>
  <c r="AK3152" i="3"/>
  <c r="AL3152" i="3"/>
  <c r="AM3152" i="3"/>
  <c r="AD3153" i="3"/>
  <c r="AE3153" i="3"/>
  <c r="AF3153" i="3" s="1"/>
  <c r="AG3153" i="3"/>
  <c r="AH3153" i="3" s="1"/>
  <c r="AI3153" i="3"/>
  <c r="AJ3153" i="3" s="1"/>
  <c r="AK3153" i="3"/>
  <c r="AL3153" i="3"/>
  <c r="AM3153" i="3"/>
  <c r="AD3154" i="3"/>
  <c r="AE3154" i="3"/>
  <c r="AF3154" i="3" s="1"/>
  <c r="AG3154" i="3"/>
  <c r="AH3154" i="3" s="1"/>
  <c r="AI3154" i="3"/>
  <c r="AJ3154" i="3" s="1"/>
  <c r="AK3154" i="3"/>
  <c r="AL3154" i="3"/>
  <c r="AM3154" i="3"/>
  <c r="AD3155" i="3"/>
  <c r="AE3155" i="3"/>
  <c r="AF3155" i="3" s="1"/>
  <c r="AG3155" i="3"/>
  <c r="AH3155" i="3" s="1"/>
  <c r="AI3155" i="3"/>
  <c r="AJ3155" i="3" s="1"/>
  <c r="AK3155" i="3"/>
  <c r="AL3155" i="3"/>
  <c r="AM3155" i="3"/>
  <c r="AE3156" i="3"/>
  <c r="AF3156" i="3" s="1"/>
  <c r="AG3156" i="3"/>
  <c r="AH3156" i="3" s="1"/>
  <c r="AI3156" i="3"/>
  <c r="AJ3156" i="3" s="1"/>
  <c r="AK3156" i="3"/>
  <c r="AL3156" i="3"/>
  <c r="AM3156" i="3"/>
  <c r="AD3157" i="3"/>
  <c r="AE3157" i="3"/>
  <c r="AF3157" i="3" s="1"/>
  <c r="AG3157" i="3"/>
  <c r="AH3157" i="3" s="1"/>
  <c r="AI3157" i="3"/>
  <c r="AJ3157" i="3" s="1"/>
  <c r="AK3157" i="3"/>
  <c r="AL3157" i="3"/>
  <c r="AM3157" i="3"/>
  <c r="AE3158" i="3"/>
  <c r="AF3158" i="3" s="1"/>
  <c r="AG3158" i="3"/>
  <c r="AH3158" i="3" s="1"/>
  <c r="AI3158" i="3"/>
  <c r="AJ3158" i="3" s="1"/>
  <c r="AK3158" i="3"/>
  <c r="AL3158" i="3"/>
  <c r="AM3158" i="3"/>
  <c r="AD3159" i="3"/>
  <c r="AE3159" i="3"/>
  <c r="AF3159" i="3" s="1"/>
  <c r="AG3159" i="3"/>
  <c r="AH3159" i="3" s="1"/>
  <c r="AI3159" i="3"/>
  <c r="AJ3159" i="3" s="1"/>
  <c r="AK3159" i="3"/>
  <c r="AL3159" i="3"/>
  <c r="AM3159" i="3"/>
  <c r="AD3160" i="3"/>
  <c r="AE3160" i="3"/>
  <c r="AF3160" i="3" s="1"/>
  <c r="AG3160" i="3"/>
  <c r="AH3160" i="3" s="1"/>
  <c r="AI3160" i="3"/>
  <c r="AJ3160" i="3" s="1"/>
  <c r="AK3160" i="3"/>
  <c r="AL3160" i="3"/>
  <c r="AM3160" i="3"/>
  <c r="AD3161" i="3"/>
  <c r="AE3161" i="3"/>
  <c r="AF3161" i="3" s="1"/>
  <c r="AG3161" i="3"/>
  <c r="AH3161" i="3" s="1"/>
  <c r="AI3161" i="3"/>
  <c r="AJ3161" i="3" s="1"/>
  <c r="AK3161" i="3"/>
  <c r="AL3161" i="3"/>
  <c r="AM3161" i="3"/>
  <c r="AD3162" i="3"/>
  <c r="AE3162" i="3"/>
  <c r="AF3162" i="3" s="1"/>
  <c r="AG3162" i="3"/>
  <c r="AH3162" i="3" s="1"/>
  <c r="AI3162" i="3"/>
  <c r="AJ3162" i="3" s="1"/>
  <c r="AK3162" i="3"/>
  <c r="AL3162" i="3"/>
  <c r="AM3162" i="3"/>
  <c r="AD3163" i="3"/>
  <c r="AE3163" i="3"/>
  <c r="AF3163" i="3" s="1"/>
  <c r="AG3163" i="3"/>
  <c r="AH3163" i="3" s="1"/>
  <c r="AI3163" i="3"/>
  <c r="AJ3163" i="3" s="1"/>
  <c r="AK3163" i="3"/>
  <c r="AL3163" i="3"/>
  <c r="AM3163" i="3"/>
  <c r="AD3164" i="3"/>
  <c r="AE3164" i="3"/>
  <c r="AF3164" i="3" s="1"/>
  <c r="AG3164" i="3"/>
  <c r="AH3164" i="3" s="1"/>
  <c r="AI3164" i="3"/>
  <c r="AJ3164" i="3" s="1"/>
  <c r="AK3164" i="3"/>
  <c r="AL3164" i="3"/>
  <c r="AM3164" i="3"/>
  <c r="AE3165" i="3"/>
  <c r="AF3165" i="3" s="1"/>
  <c r="AG3165" i="3"/>
  <c r="AH3165" i="3" s="1"/>
  <c r="AI3165" i="3"/>
  <c r="AJ3165" i="3" s="1"/>
  <c r="AK3165" i="3"/>
  <c r="AL3165" i="3"/>
  <c r="AM3165" i="3"/>
  <c r="AD3166" i="3"/>
  <c r="AE3166" i="3"/>
  <c r="AF3166" i="3" s="1"/>
  <c r="AG3166" i="3"/>
  <c r="AH3166" i="3" s="1"/>
  <c r="AI3166" i="3"/>
  <c r="AJ3166" i="3" s="1"/>
  <c r="AK3166" i="3"/>
  <c r="AL3166" i="3"/>
  <c r="AM3166" i="3"/>
  <c r="AE3167" i="3"/>
  <c r="AF3167" i="3" s="1"/>
  <c r="AG3167" i="3"/>
  <c r="AH3167" i="3" s="1"/>
  <c r="AI3167" i="3"/>
  <c r="AJ3167" i="3" s="1"/>
  <c r="AK3167" i="3"/>
  <c r="AL3167" i="3"/>
  <c r="AM3167" i="3"/>
  <c r="AD3168" i="3"/>
  <c r="AE3168" i="3"/>
  <c r="AF3168" i="3" s="1"/>
  <c r="AG3168" i="3"/>
  <c r="AH3168" i="3" s="1"/>
  <c r="AI3168" i="3"/>
  <c r="AJ3168" i="3" s="1"/>
  <c r="AK3168" i="3"/>
  <c r="AL3168" i="3"/>
  <c r="AM3168" i="3"/>
  <c r="AD3169" i="3"/>
  <c r="AE3169" i="3"/>
  <c r="AF3169" i="3" s="1"/>
  <c r="AG3169" i="3"/>
  <c r="AH3169" i="3" s="1"/>
  <c r="AI3169" i="3"/>
  <c r="AJ3169" i="3" s="1"/>
  <c r="AK3169" i="3"/>
  <c r="AL3169" i="3"/>
  <c r="AM3169" i="3"/>
  <c r="AD3170" i="3"/>
  <c r="AE3170" i="3"/>
  <c r="AF3170" i="3" s="1"/>
  <c r="AG3170" i="3"/>
  <c r="AH3170" i="3" s="1"/>
  <c r="AI3170" i="3"/>
  <c r="AJ3170" i="3" s="1"/>
  <c r="AK3170" i="3"/>
  <c r="AL3170" i="3"/>
  <c r="AM3170" i="3"/>
  <c r="AD3171" i="3"/>
  <c r="AE3171" i="3"/>
  <c r="AF3171" i="3" s="1"/>
  <c r="AG3171" i="3"/>
  <c r="AH3171" i="3" s="1"/>
  <c r="AI3171" i="3"/>
  <c r="AJ3171" i="3" s="1"/>
  <c r="AK3171" i="3"/>
  <c r="AL3171" i="3"/>
  <c r="AM3171" i="3"/>
  <c r="AD3172" i="3"/>
  <c r="AE3172" i="3"/>
  <c r="AF3172" i="3" s="1"/>
  <c r="AG3172" i="3"/>
  <c r="AH3172" i="3" s="1"/>
  <c r="AI3172" i="3"/>
  <c r="AJ3172" i="3" s="1"/>
  <c r="AK3172" i="3"/>
  <c r="AL3172" i="3"/>
  <c r="AM3172" i="3"/>
  <c r="AE3173" i="3"/>
  <c r="AF3173" i="3" s="1"/>
  <c r="AG3173" i="3"/>
  <c r="AH3173" i="3" s="1"/>
  <c r="AI3173" i="3"/>
  <c r="AJ3173" i="3" s="1"/>
  <c r="AK3173" i="3"/>
  <c r="AL3173" i="3"/>
  <c r="AM3173" i="3"/>
  <c r="AD3174" i="3"/>
  <c r="AE3174" i="3"/>
  <c r="AF3174" i="3" s="1"/>
  <c r="AG3174" i="3"/>
  <c r="AH3174" i="3" s="1"/>
  <c r="AI3174" i="3"/>
  <c r="AJ3174" i="3" s="1"/>
  <c r="AK3174" i="3"/>
  <c r="AL3174" i="3"/>
  <c r="AM3174" i="3"/>
  <c r="AE3175" i="3"/>
  <c r="AF3175" i="3" s="1"/>
  <c r="AG3175" i="3"/>
  <c r="AH3175" i="3" s="1"/>
  <c r="AI3175" i="3"/>
  <c r="AJ3175" i="3" s="1"/>
  <c r="AK3175" i="3"/>
  <c r="AL3175" i="3"/>
  <c r="AM3175" i="3"/>
  <c r="AD3176" i="3"/>
  <c r="AE3176" i="3"/>
  <c r="AF3176" i="3" s="1"/>
  <c r="AG3176" i="3"/>
  <c r="AH3176" i="3" s="1"/>
  <c r="AI3176" i="3"/>
  <c r="AJ3176" i="3" s="1"/>
  <c r="AK3176" i="3"/>
  <c r="AL3176" i="3"/>
  <c r="AM3176" i="3"/>
  <c r="AD3177" i="3"/>
  <c r="AE3177" i="3"/>
  <c r="AF3177" i="3" s="1"/>
  <c r="AG3177" i="3"/>
  <c r="AH3177" i="3" s="1"/>
  <c r="AI3177" i="3"/>
  <c r="AJ3177" i="3" s="1"/>
  <c r="AK3177" i="3"/>
  <c r="AL3177" i="3"/>
  <c r="AM3177" i="3"/>
  <c r="AD3178" i="3"/>
  <c r="AE3178" i="3"/>
  <c r="AF3178" i="3" s="1"/>
  <c r="AG3178" i="3"/>
  <c r="AH3178" i="3" s="1"/>
  <c r="AI3178" i="3"/>
  <c r="AJ3178" i="3" s="1"/>
  <c r="AK3178" i="3"/>
  <c r="AL3178" i="3"/>
  <c r="AM3178" i="3"/>
  <c r="AD3179" i="3"/>
  <c r="AE3179" i="3"/>
  <c r="AF3179" i="3" s="1"/>
  <c r="AG3179" i="3"/>
  <c r="AH3179" i="3" s="1"/>
  <c r="AI3179" i="3"/>
  <c r="AJ3179" i="3" s="1"/>
  <c r="AK3179" i="3"/>
  <c r="AL3179" i="3"/>
  <c r="AM3179" i="3"/>
  <c r="AD3180" i="3"/>
  <c r="AE3180" i="3"/>
  <c r="AF3180" i="3" s="1"/>
  <c r="AG3180" i="3"/>
  <c r="AH3180" i="3" s="1"/>
  <c r="AI3180" i="3"/>
  <c r="AJ3180" i="3" s="1"/>
  <c r="AK3180" i="3"/>
  <c r="AL3180" i="3"/>
  <c r="AM3180" i="3"/>
  <c r="AE3181" i="3"/>
  <c r="AF3181" i="3" s="1"/>
  <c r="AG3181" i="3"/>
  <c r="AH3181" i="3" s="1"/>
  <c r="AI3181" i="3"/>
  <c r="AJ3181" i="3" s="1"/>
  <c r="AK3181" i="3"/>
  <c r="AL3181" i="3"/>
  <c r="AM3181" i="3"/>
  <c r="AD3182" i="3"/>
  <c r="AE3182" i="3"/>
  <c r="AF3182" i="3" s="1"/>
  <c r="AG3182" i="3"/>
  <c r="AH3182" i="3" s="1"/>
  <c r="AI3182" i="3"/>
  <c r="AJ3182" i="3" s="1"/>
  <c r="AK3182" i="3"/>
  <c r="AL3182" i="3"/>
  <c r="AM3182" i="3"/>
  <c r="AD3183" i="3"/>
  <c r="AE3183" i="3"/>
  <c r="AF3183" i="3" s="1"/>
  <c r="AG3183" i="3"/>
  <c r="AH3183" i="3" s="1"/>
  <c r="AI3183" i="3"/>
  <c r="AJ3183" i="3" s="1"/>
  <c r="AK3183" i="3"/>
  <c r="AL3183" i="3"/>
  <c r="AM3183" i="3"/>
  <c r="AD3184" i="3"/>
  <c r="AE3184" i="3"/>
  <c r="AF3184" i="3" s="1"/>
  <c r="AG3184" i="3"/>
  <c r="AH3184" i="3" s="1"/>
  <c r="AI3184" i="3"/>
  <c r="AJ3184" i="3" s="1"/>
  <c r="AK3184" i="3"/>
  <c r="AL3184" i="3"/>
  <c r="AM3184" i="3"/>
  <c r="AD3185" i="3"/>
  <c r="AE3185" i="3"/>
  <c r="AF3185" i="3" s="1"/>
  <c r="AG3185" i="3"/>
  <c r="AH3185" i="3" s="1"/>
  <c r="AI3185" i="3"/>
  <c r="AJ3185" i="3" s="1"/>
  <c r="AK3185" i="3"/>
  <c r="AL3185" i="3"/>
  <c r="AM3185" i="3"/>
  <c r="AD3186" i="3"/>
  <c r="AE3186" i="3"/>
  <c r="AF3186" i="3" s="1"/>
  <c r="AG3186" i="3"/>
  <c r="AH3186" i="3" s="1"/>
  <c r="AI3186" i="3"/>
  <c r="AJ3186" i="3" s="1"/>
  <c r="AK3186" i="3"/>
  <c r="AL3186" i="3"/>
  <c r="AM3186" i="3"/>
  <c r="AD3187" i="3"/>
  <c r="AE3187" i="3"/>
  <c r="AF3187" i="3" s="1"/>
  <c r="AG3187" i="3"/>
  <c r="AH3187" i="3" s="1"/>
  <c r="AI3187" i="3"/>
  <c r="AJ3187" i="3" s="1"/>
  <c r="AK3187" i="3"/>
  <c r="AL3187" i="3"/>
  <c r="AM3187" i="3"/>
  <c r="AD3188" i="3"/>
  <c r="AE3188" i="3"/>
  <c r="AF3188" i="3" s="1"/>
  <c r="AG3188" i="3"/>
  <c r="AH3188" i="3" s="1"/>
  <c r="AI3188" i="3"/>
  <c r="AJ3188" i="3" s="1"/>
  <c r="AK3188" i="3"/>
  <c r="AL3188" i="3"/>
  <c r="AM3188" i="3"/>
  <c r="AE3189" i="3"/>
  <c r="AF3189" i="3" s="1"/>
  <c r="AG3189" i="3"/>
  <c r="AH3189" i="3" s="1"/>
  <c r="AI3189" i="3"/>
  <c r="AJ3189" i="3" s="1"/>
  <c r="AK3189" i="3"/>
  <c r="AL3189" i="3"/>
  <c r="AM3189" i="3"/>
  <c r="AD3190" i="3"/>
  <c r="AE3190" i="3"/>
  <c r="AF3190" i="3" s="1"/>
  <c r="AG3190" i="3"/>
  <c r="AH3190" i="3" s="1"/>
  <c r="AI3190" i="3"/>
  <c r="AJ3190" i="3" s="1"/>
  <c r="AK3190" i="3"/>
  <c r="AL3190" i="3"/>
  <c r="AM3190" i="3"/>
  <c r="AD3191" i="3"/>
  <c r="AE3191" i="3"/>
  <c r="AF3191" i="3" s="1"/>
  <c r="AG3191" i="3"/>
  <c r="AH3191" i="3" s="1"/>
  <c r="AI3191" i="3"/>
  <c r="AJ3191" i="3" s="1"/>
  <c r="AK3191" i="3"/>
  <c r="AL3191" i="3"/>
  <c r="AM3191" i="3"/>
  <c r="AD3192" i="3"/>
  <c r="AE3192" i="3"/>
  <c r="AF3192" i="3" s="1"/>
  <c r="AG3192" i="3"/>
  <c r="AH3192" i="3" s="1"/>
  <c r="AI3192" i="3"/>
  <c r="AJ3192" i="3" s="1"/>
  <c r="AK3192" i="3"/>
  <c r="AL3192" i="3"/>
  <c r="AM3192" i="3"/>
  <c r="AD3193" i="3"/>
  <c r="AE3193" i="3"/>
  <c r="AF3193" i="3" s="1"/>
  <c r="AG3193" i="3"/>
  <c r="AH3193" i="3" s="1"/>
  <c r="AI3193" i="3"/>
  <c r="AJ3193" i="3" s="1"/>
  <c r="AK3193" i="3"/>
  <c r="AL3193" i="3"/>
  <c r="AM3193" i="3"/>
  <c r="AD3194" i="3"/>
  <c r="AE3194" i="3"/>
  <c r="AF3194" i="3" s="1"/>
  <c r="AG3194" i="3"/>
  <c r="AH3194" i="3" s="1"/>
  <c r="AI3194" i="3"/>
  <c r="AJ3194" i="3" s="1"/>
  <c r="AK3194" i="3"/>
  <c r="AL3194" i="3"/>
  <c r="AM3194" i="3"/>
  <c r="AD3195" i="3"/>
  <c r="AE3195" i="3"/>
  <c r="AF3195" i="3" s="1"/>
  <c r="AG3195" i="3"/>
  <c r="AH3195" i="3" s="1"/>
  <c r="AI3195" i="3"/>
  <c r="AJ3195" i="3" s="1"/>
  <c r="AK3195" i="3"/>
  <c r="AL3195" i="3"/>
  <c r="AM3195" i="3"/>
  <c r="AD3196" i="3"/>
  <c r="AE3196" i="3"/>
  <c r="AF3196" i="3" s="1"/>
  <c r="AG3196" i="3"/>
  <c r="AH3196" i="3" s="1"/>
  <c r="AI3196" i="3"/>
  <c r="AJ3196" i="3" s="1"/>
  <c r="AK3196" i="3"/>
  <c r="AL3196" i="3"/>
  <c r="AM3196" i="3"/>
  <c r="AE3197" i="3"/>
  <c r="AF3197" i="3" s="1"/>
  <c r="AG3197" i="3"/>
  <c r="AH3197" i="3" s="1"/>
  <c r="AI3197" i="3"/>
  <c r="AJ3197" i="3" s="1"/>
  <c r="AK3197" i="3"/>
  <c r="AL3197" i="3"/>
  <c r="AM3197" i="3"/>
  <c r="AD3198" i="3"/>
  <c r="AE3198" i="3"/>
  <c r="AF3198" i="3" s="1"/>
  <c r="AG3198" i="3"/>
  <c r="AH3198" i="3" s="1"/>
  <c r="AI3198" i="3"/>
  <c r="AJ3198" i="3" s="1"/>
  <c r="AK3198" i="3"/>
  <c r="AL3198" i="3"/>
  <c r="AM3198" i="3"/>
  <c r="AE3199" i="3"/>
  <c r="AF3199" i="3" s="1"/>
  <c r="AG3199" i="3"/>
  <c r="AH3199" i="3" s="1"/>
  <c r="AI3199" i="3"/>
  <c r="AJ3199" i="3" s="1"/>
  <c r="AK3199" i="3"/>
  <c r="AL3199" i="3"/>
  <c r="AM3199" i="3"/>
  <c r="AD3200" i="3"/>
  <c r="AE3200" i="3"/>
  <c r="AF3200" i="3" s="1"/>
  <c r="AG3200" i="3"/>
  <c r="AH3200" i="3" s="1"/>
  <c r="AI3200" i="3"/>
  <c r="AJ3200" i="3" s="1"/>
  <c r="AK3200" i="3"/>
  <c r="AL3200" i="3"/>
  <c r="AM3200" i="3"/>
  <c r="AD3201" i="3"/>
  <c r="AE3201" i="3"/>
  <c r="AF3201" i="3" s="1"/>
  <c r="AG3201" i="3"/>
  <c r="AH3201" i="3" s="1"/>
  <c r="AI3201" i="3"/>
  <c r="AJ3201" i="3" s="1"/>
  <c r="AK3201" i="3"/>
  <c r="AL3201" i="3"/>
  <c r="AM3201" i="3"/>
  <c r="AD3202" i="3"/>
  <c r="AE3202" i="3"/>
  <c r="AF3202" i="3" s="1"/>
  <c r="AG3202" i="3"/>
  <c r="AH3202" i="3" s="1"/>
  <c r="AI3202" i="3"/>
  <c r="AJ3202" i="3" s="1"/>
  <c r="AK3202" i="3"/>
  <c r="AL3202" i="3"/>
  <c r="AM3202" i="3"/>
  <c r="AD3203" i="3"/>
  <c r="AE3203" i="3"/>
  <c r="AF3203" i="3" s="1"/>
  <c r="AG3203" i="3"/>
  <c r="AH3203" i="3" s="1"/>
  <c r="AI3203" i="3"/>
  <c r="AJ3203" i="3" s="1"/>
  <c r="AK3203" i="3"/>
  <c r="AL3203" i="3"/>
  <c r="AM3203" i="3"/>
  <c r="AD3204" i="3"/>
  <c r="AE3204" i="3"/>
  <c r="AF3204" i="3" s="1"/>
  <c r="AG3204" i="3"/>
  <c r="AH3204" i="3" s="1"/>
  <c r="AI3204" i="3"/>
  <c r="AJ3204" i="3" s="1"/>
  <c r="AK3204" i="3"/>
  <c r="AL3204" i="3"/>
  <c r="AM3204" i="3"/>
  <c r="AE3205" i="3"/>
  <c r="AF3205" i="3" s="1"/>
  <c r="AG3205" i="3"/>
  <c r="AH3205" i="3" s="1"/>
  <c r="AI3205" i="3"/>
  <c r="AJ3205" i="3" s="1"/>
  <c r="AK3205" i="3"/>
  <c r="AL3205" i="3"/>
  <c r="AM3205" i="3"/>
  <c r="AD3206" i="3"/>
  <c r="AE3206" i="3"/>
  <c r="AF3206" i="3" s="1"/>
  <c r="AG3206" i="3"/>
  <c r="AH3206" i="3" s="1"/>
  <c r="AI3206" i="3"/>
  <c r="AJ3206" i="3" s="1"/>
  <c r="AK3206" i="3"/>
  <c r="AL3206" i="3"/>
  <c r="AM3206" i="3"/>
  <c r="AD3207" i="3"/>
  <c r="AE3207" i="3"/>
  <c r="AF3207" i="3" s="1"/>
  <c r="AG3207" i="3"/>
  <c r="AH3207" i="3" s="1"/>
  <c r="AI3207" i="3"/>
  <c r="AJ3207" i="3" s="1"/>
  <c r="AK3207" i="3"/>
  <c r="AL3207" i="3"/>
  <c r="AM3207" i="3"/>
  <c r="AD3208" i="3"/>
  <c r="AE3208" i="3"/>
  <c r="AF3208" i="3" s="1"/>
  <c r="AG3208" i="3"/>
  <c r="AH3208" i="3" s="1"/>
  <c r="AI3208" i="3"/>
  <c r="AJ3208" i="3" s="1"/>
  <c r="AK3208" i="3"/>
  <c r="AL3208" i="3"/>
  <c r="AM3208" i="3"/>
  <c r="AD3209" i="3"/>
  <c r="AE3209" i="3"/>
  <c r="AF3209" i="3" s="1"/>
  <c r="AG3209" i="3"/>
  <c r="AH3209" i="3" s="1"/>
  <c r="AI3209" i="3"/>
  <c r="AJ3209" i="3" s="1"/>
  <c r="AK3209" i="3"/>
  <c r="AL3209" i="3"/>
  <c r="AM3209" i="3"/>
  <c r="AD3210" i="3"/>
  <c r="AE3210" i="3"/>
  <c r="AF3210" i="3" s="1"/>
  <c r="AG3210" i="3"/>
  <c r="AH3210" i="3" s="1"/>
  <c r="AI3210" i="3"/>
  <c r="AJ3210" i="3" s="1"/>
  <c r="AK3210" i="3"/>
  <c r="AL3210" i="3"/>
  <c r="AM3210" i="3"/>
  <c r="AD3211" i="3"/>
  <c r="AE3211" i="3"/>
  <c r="AF3211" i="3" s="1"/>
  <c r="AG3211" i="3"/>
  <c r="AH3211" i="3" s="1"/>
  <c r="AI3211" i="3"/>
  <c r="AJ3211" i="3" s="1"/>
  <c r="AK3211" i="3"/>
  <c r="AL3211" i="3"/>
  <c r="AM3211" i="3"/>
  <c r="AD3212" i="3"/>
  <c r="AE3212" i="3"/>
  <c r="AF3212" i="3" s="1"/>
  <c r="AG3212" i="3"/>
  <c r="AH3212" i="3" s="1"/>
  <c r="AI3212" i="3"/>
  <c r="AJ3212" i="3" s="1"/>
  <c r="AK3212" i="3"/>
  <c r="AL3212" i="3"/>
  <c r="AM3212" i="3"/>
  <c r="AE3213" i="3"/>
  <c r="AF3213" i="3" s="1"/>
  <c r="AG3213" i="3"/>
  <c r="AH3213" i="3" s="1"/>
  <c r="AI3213" i="3"/>
  <c r="AJ3213" i="3" s="1"/>
  <c r="AK3213" i="3"/>
  <c r="AL3213" i="3"/>
  <c r="AM3213" i="3"/>
  <c r="AD3214" i="3"/>
  <c r="AE3214" i="3"/>
  <c r="AF3214" i="3" s="1"/>
  <c r="AG3214" i="3"/>
  <c r="AH3214" i="3" s="1"/>
  <c r="AI3214" i="3"/>
  <c r="AJ3214" i="3" s="1"/>
  <c r="AK3214" i="3"/>
  <c r="AL3214" i="3"/>
  <c r="AM3214" i="3"/>
  <c r="AE3215" i="3"/>
  <c r="AF3215" i="3" s="1"/>
  <c r="AG3215" i="3"/>
  <c r="AH3215" i="3" s="1"/>
  <c r="AI3215" i="3"/>
  <c r="AJ3215" i="3" s="1"/>
  <c r="AK3215" i="3"/>
  <c r="AL3215" i="3"/>
  <c r="AM3215" i="3"/>
  <c r="AD3216" i="3"/>
  <c r="AE3216" i="3"/>
  <c r="AF3216" i="3" s="1"/>
  <c r="AG3216" i="3"/>
  <c r="AH3216" i="3" s="1"/>
  <c r="AI3216" i="3"/>
  <c r="AJ3216" i="3" s="1"/>
  <c r="AK3216" i="3"/>
  <c r="AL3216" i="3"/>
  <c r="AM3216" i="3"/>
  <c r="AD3217" i="3"/>
  <c r="AE3217" i="3"/>
  <c r="AF3217" i="3" s="1"/>
  <c r="AG3217" i="3"/>
  <c r="AH3217" i="3" s="1"/>
  <c r="AI3217" i="3"/>
  <c r="AJ3217" i="3" s="1"/>
  <c r="AK3217" i="3"/>
  <c r="AL3217" i="3"/>
  <c r="AM3217" i="3"/>
  <c r="AD3218" i="3"/>
  <c r="AE3218" i="3"/>
  <c r="AF3218" i="3" s="1"/>
  <c r="AG3218" i="3"/>
  <c r="AH3218" i="3" s="1"/>
  <c r="AI3218" i="3"/>
  <c r="AJ3218" i="3" s="1"/>
  <c r="AK3218" i="3"/>
  <c r="AL3218" i="3"/>
  <c r="AM3218" i="3"/>
  <c r="AD3219" i="3"/>
  <c r="AE3219" i="3"/>
  <c r="AF3219" i="3" s="1"/>
  <c r="AG3219" i="3"/>
  <c r="AH3219" i="3" s="1"/>
  <c r="AI3219" i="3"/>
  <c r="AJ3219" i="3" s="1"/>
  <c r="AK3219" i="3"/>
  <c r="AL3219" i="3"/>
  <c r="AM3219" i="3"/>
  <c r="AD3220" i="3"/>
  <c r="AE3220" i="3"/>
  <c r="AF3220" i="3" s="1"/>
  <c r="AG3220" i="3"/>
  <c r="AH3220" i="3" s="1"/>
  <c r="AI3220" i="3"/>
  <c r="AJ3220" i="3" s="1"/>
  <c r="AK3220" i="3"/>
  <c r="AL3220" i="3"/>
  <c r="AM3220" i="3"/>
  <c r="AE3221" i="3"/>
  <c r="AF3221" i="3" s="1"/>
  <c r="AG3221" i="3"/>
  <c r="AH3221" i="3" s="1"/>
  <c r="AI3221" i="3"/>
  <c r="AJ3221" i="3" s="1"/>
  <c r="AK3221" i="3"/>
  <c r="AL3221" i="3"/>
  <c r="AM3221" i="3"/>
  <c r="AD3222" i="3"/>
  <c r="AE3222" i="3"/>
  <c r="AF3222" i="3" s="1"/>
  <c r="AG3222" i="3"/>
  <c r="AH3222" i="3" s="1"/>
  <c r="AI3222" i="3"/>
  <c r="AJ3222" i="3" s="1"/>
  <c r="AK3222" i="3"/>
  <c r="AL3222" i="3"/>
  <c r="AM3222" i="3"/>
  <c r="AE3223" i="3"/>
  <c r="AF3223" i="3" s="1"/>
  <c r="AG3223" i="3"/>
  <c r="AH3223" i="3" s="1"/>
  <c r="AI3223" i="3"/>
  <c r="AJ3223" i="3" s="1"/>
  <c r="AK3223" i="3"/>
  <c r="AL3223" i="3"/>
  <c r="AM3223" i="3"/>
  <c r="AD3224" i="3"/>
  <c r="AE3224" i="3"/>
  <c r="AF3224" i="3" s="1"/>
  <c r="AG3224" i="3"/>
  <c r="AH3224" i="3" s="1"/>
  <c r="AI3224" i="3"/>
  <c r="AJ3224" i="3" s="1"/>
  <c r="AK3224" i="3"/>
  <c r="AL3224" i="3"/>
  <c r="AM3224" i="3"/>
  <c r="AD3225" i="3"/>
  <c r="AE3225" i="3"/>
  <c r="AF3225" i="3" s="1"/>
  <c r="AG3225" i="3"/>
  <c r="AH3225" i="3" s="1"/>
  <c r="AI3225" i="3"/>
  <c r="AJ3225" i="3" s="1"/>
  <c r="AK3225" i="3"/>
  <c r="AL3225" i="3"/>
  <c r="AM3225" i="3"/>
  <c r="AD3226" i="3"/>
  <c r="AE3226" i="3"/>
  <c r="AF3226" i="3" s="1"/>
  <c r="AG3226" i="3"/>
  <c r="AH3226" i="3" s="1"/>
  <c r="AI3226" i="3"/>
  <c r="AJ3226" i="3" s="1"/>
  <c r="AK3226" i="3"/>
  <c r="AL3226" i="3"/>
  <c r="AM3226" i="3"/>
  <c r="AD3227" i="3"/>
  <c r="AE3227" i="3"/>
  <c r="AF3227" i="3" s="1"/>
  <c r="AG3227" i="3"/>
  <c r="AH3227" i="3" s="1"/>
  <c r="AI3227" i="3"/>
  <c r="AJ3227" i="3" s="1"/>
  <c r="AK3227" i="3"/>
  <c r="AL3227" i="3"/>
  <c r="AM3227" i="3"/>
  <c r="AD3228" i="3"/>
  <c r="AE3228" i="3"/>
  <c r="AF3228" i="3" s="1"/>
  <c r="AG3228" i="3"/>
  <c r="AH3228" i="3" s="1"/>
  <c r="AI3228" i="3"/>
  <c r="AJ3228" i="3" s="1"/>
  <c r="AK3228" i="3"/>
  <c r="AL3228" i="3"/>
  <c r="AM3228" i="3"/>
  <c r="AE3229" i="3"/>
  <c r="AF3229" i="3" s="1"/>
  <c r="AG3229" i="3"/>
  <c r="AH3229" i="3" s="1"/>
  <c r="AI3229" i="3"/>
  <c r="AJ3229" i="3" s="1"/>
  <c r="AK3229" i="3"/>
  <c r="AL3229" i="3"/>
  <c r="AM3229" i="3"/>
  <c r="AD3230" i="3"/>
  <c r="AE3230" i="3"/>
  <c r="AF3230" i="3" s="1"/>
  <c r="AG3230" i="3"/>
  <c r="AH3230" i="3" s="1"/>
  <c r="AI3230" i="3"/>
  <c r="AJ3230" i="3" s="1"/>
  <c r="AK3230" i="3"/>
  <c r="AL3230" i="3"/>
  <c r="AM3230" i="3"/>
  <c r="AE3231" i="3"/>
  <c r="AF3231" i="3" s="1"/>
  <c r="AG3231" i="3"/>
  <c r="AH3231" i="3" s="1"/>
  <c r="AI3231" i="3"/>
  <c r="AJ3231" i="3" s="1"/>
  <c r="AK3231" i="3"/>
  <c r="AL3231" i="3"/>
  <c r="AM3231" i="3"/>
  <c r="AD3232" i="3"/>
  <c r="AE3232" i="3"/>
  <c r="AF3232" i="3" s="1"/>
  <c r="AG3232" i="3"/>
  <c r="AH3232" i="3" s="1"/>
  <c r="AI3232" i="3"/>
  <c r="AJ3232" i="3" s="1"/>
  <c r="AK3232" i="3"/>
  <c r="AL3232" i="3"/>
  <c r="AM3232" i="3"/>
  <c r="AD3233" i="3"/>
  <c r="AE3233" i="3"/>
  <c r="AF3233" i="3" s="1"/>
  <c r="AG3233" i="3"/>
  <c r="AH3233" i="3" s="1"/>
  <c r="AI3233" i="3"/>
  <c r="AJ3233" i="3" s="1"/>
  <c r="AK3233" i="3"/>
  <c r="AL3233" i="3"/>
  <c r="AM3233" i="3"/>
  <c r="AD3234" i="3"/>
  <c r="AE3234" i="3"/>
  <c r="AF3234" i="3" s="1"/>
  <c r="AG3234" i="3"/>
  <c r="AH3234" i="3" s="1"/>
  <c r="AI3234" i="3"/>
  <c r="AJ3234" i="3" s="1"/>
  <c r="AK3234" i="3"/>
  <c r="AL3234" i="3"/>
  <c r="AM3234" i="3"/>
  <c r="AD3235" i="3"/>
  <c r="AE3235" i="3"/>
  <c r="AF3235" i="3" s="1"/>
  <c r="AG3235" i="3"/>
  <c r="AH3235" i="3" s="1"/>
  <c r="AI3235" i="3"/>
  <c r="AJ3235" i="3" s="1"/>
  <c r="AK3235" i="3"/>
  <c r="AL3235" i="3"/>
  <c r="AM3235" i="3"/>
  <c r="AD3236" i="3"/>
  <c r="AE3236" i="3"/>
  <c r="AF3236" i="3" s="1"/>
  <c r="AG3236" i="3"/>
  <c r="AH3236" i="3" s="1"/>
  <c r="AI3236" i="3"/>
  <c r="AJ3236" i="3" s="1"/>
  <c r="AK3236" i="3"/>
  <c r="AL3236" i="3"/>
  <c r="AM3236" i="3"/>
  <c r="AE3237" i="3"/>
  <c r="AF3237" i="3" s="1"/>
  <c r="AG3237" i="3"/>
  <c r="AH3237" i="3" s="1"/>
  <c r="AI3237" i="3"/>
  <c r="AJ3237" i="3" s="1"/>
  <c r="AK3237" i="3"/>
  <c r="AL3237" i="3"/>
  <c r="AM3237" i="3"/>
  <c r="AD3238" i="3"/>
  <c r="AE3238" i="3"/>
  <c r="AF3238" i="3" s="1"/>
  <c r="AG3238" i="3"/>
  <c r="AH3238" i="3" s="1"/>
  <c r="AI3238" i="3"/>
  <c r="AJ3238" i="3" s="1"/>
  <c r="AK3238" i="3"/>
  <c r="AL3238" i="3"/>
  <c r="AM3238" i="3"/>
  <c r="AE3239" i="3"/>
  <c r="AF3239" i="3" s="1"/>
  <c r="AG3239" i="3"/>
  <c r="AH3239" i="3" s="1"/>
  <c r="AI3239" i="3"/>
  <c r="AJ3239" i="3" s="1"/>
  <c r="AK3239" i="3"/>
  <c r="AL3239" i="3"/>
  <c r="AM3239" i="3"/>
  <c r="AD3240" i="3"/>
  <c r="AE3240" i="3"/>
  <c r="AF3240" i="3" s="1"/>
  <c r="AG3240" i="3"/>
  <c r="AH3240" i="3" s="1"/>
  <c r="AI3240" i="3"/>
  <c r="AJ3240" i="3" s="1"/>
  <c r="AK3240" i="3"/>
  <c r="AL3240" i="3"/>
  <c r="AM3240" i="3"/>
  <c r="AD3241" i="3"/>
  <c r="AE3241" i="3"/>
  <c r="AF3241" i="3" s="1"/>
  <c r="AG3241" i="3"/>
  <c r="AH3241" i="3" s="1"/>
  <c r="AI3241" i="3"/>
  <c r="AJ3241" i="3" s="1"/>
  <c r="AK3241" i="3"/>
  <c r="AL3241" i="3"/>
  <c r="AM3241" i="3"/>
  <c r="AD3242" i="3"/>
  <c r="AE3242" i="3"/>
  <c r="AF3242" i="3" s="1"/>
  <c r="AG3242" i="3"/>
  <c r="AH3242" i="3" s="1"/>
  <c r="AI3242" i="3"/>
  <c r="AJ3242" i="3" s="1"/>
  <c r="AK3242" i="3"/>
  <c r="AL3242" i="3"/>
  <c r="AM3242" i="3"/>
  <c r="AD3243" i="3"/>
  <c r="AE3243" i="3"/>
  <c r="AF3243" i="3" s="1"/>
  <c r="AG3243" i="3"/>
  <c r="AH3243" i="3" s="1"/>
  <c r="AI3243" i="3"/>
  <c r="AJ3243" i="3" s="1"/>
  <c r="AK3243" i="3"/>
  <c r="AL3243" i="3"/>
  <c r="AM3243" i="3"/>
  <c r="AD3244" i="3"/>
  <c r="AE3244" i="3"/>
  <c r="AF3244" i="3" s="1"/>
  <c r="AG3244" i="3"/>
  <c r="AH3244" i="3" s="1"/>
  <c r="AI3244" i="3"/>
  <c r="AJ3244" i="3" s="1"/>
  <c r="AK3244" i="3"/>
  <c r="AL3244" i="3"/>
  <c r="AM3244" i="3"/>
  <c r="AE3245" i="3"/>
  <c r="AF3245" i="3" s="1"/>
  <c r="AG3245" i="3"/>
  <c r="AH3245" i="3" s="1"/>
  <c r="AI3245" i="3"/>
  <c r="AJ3245" i="3" s="1"/>
  <c r="AK3245" i="3"/>
  <c r="AL3245" i="3"/>
  <c r="AM3245" i="3"/>
  <c r="AD3246" i="3"/>
  <c r="AE3246" i="3"/>
  <c r="AF3246" i="3" s="1"/>
  <c r="AG3246" i="3"/>
  <c r="AH3246" i="3" s="1"/>
  <c r="AI3246" i="3"/>
  <c r="AJ3246" i="3" s="1"/>
  <c r="AK3246" i="3"/>
  <c r="AL3246" i="3"/>
  <c r="AM3246" i="3"/>
  <c r="AD3247" i="3"/>
  <c r="AE3247" i="3"/>
  <c r="AF3247" i="3" s="1"/>
  <c r="AG3247" i="3"/>
  <c r="AH3247" i="3" s="1"/>
  <c r="AI3247" i="3"/>
  <c r="AJ3247" i="3" s="1"/>
  <c r="AK3247" i="3"/>
  <c r="AL3247" i="3"/>
  <c r="AM3247" i="3"/>
  <c r="AD3248" i="3"/>
  <c r="AE3248" i="3"/>
  <c r="AF3248" i="3" s="1"/>
  <c r="AG3248" i="3"/>
  <c r="AH3248" i="3" s="1"/>
  <c r="AI3248" i="3"/>
  <c r="AJ3248" i="3" s="1"/>
  <c r="AK3248" i="3"/>
  <c r="AL3248" i="3"/>
  <c r="AM3248" i="3"/>
  <c r="AD3249" i="3"/>
  <c r="AE3249" i="3"/>
  <c r="AF3249" i="3" s="1"/>
  <c r="AG3249" i="3"/>
  <c r="AH3249" i="3" s="1"/>
  <c r="AI3249" i="3"/>
  <c r="AJ3249" i="3" s="1"/>
  <c r="AK3249" i="3"/>
  <c r="AL3249" i="3"/>
  <c r="AM3249" i="3"/>
  <c r="AD3250" i="3"/>
  <c r="AE3250" i="3"/>
  <c r="AF3250" i="3" s="1"/>
  <c r="AG3250" i="3"/>
  <c r="AH3250" i="3" s="1"/>
  <c r="AI3250" i="3"/>
  <c r="AJ3250" i="3" s="1"/>
  <c r="AK3250" i="3"/>
  <c r="AL3250" i="3"/>
  <c r="AM3250" i="3"/>
  <c r="AD3251" i="3"/>
  <c r="AE3251" i="3"/>
  <c r="AF3251" i="3" s="1"/>
  <c r="AG3251" i="3"/>
  <c r="AH3251" i="3" s="1"/>
  <c r="AI3251" i="3"/>
  <c r="AJ3251" i="3" s="1"/>
  <c r="AK3251" i="3"/>
  <c r="AL3251" i="3"/>
  <c r="AM3251" i="3"/>
  <c r="AD3252" i="3"/>
  <c r="AE3252" i="3"/>
  <c r="AF3252" i="3" s="1"/>
  <c r="AG3252" i="3"/>
  <c r="AH3252" i="3" s="1"/>
  <c r="AI3252" i="3"/>
  <c r="AJ3252" i="3" s="1"/>
  <c r="AK3252" i="3"/>
  <c r="AL3252" i="3"/>
  <c r="AM3252" i="3"/>
  <c r="AE3253" i="3"/>
  <c r="AF3253" i="3" s="1"/>
  <c r="AG3253" i="3"/>
  <c r="AH3253" i="3" s="1"/>
  <c r="AI3253" i="3"/>
  <c r="AJ3253" i="3" s="1"/>
  <c r="AK3253" i="3"/>
  <c r="AL3253" i="3"/>
  <c r="AM3253" i="3"/>
  <c r="AD3254" i="3"/>
  <c r="AE3254" i="3"/>
  <c r="AF3254" i="3" s="1"/>
  <c r="AG3254" i="3"/>
  <c r="AH3254" i="3" s="1"/>
  <c r="AI3254" i="3"/>
  <c r="AJ3254" i="3" s="1"/>
  <c r="AK3254" i="3"/>
  <c r="AL3254" i="3"/>
  <c r="AM3254" i="3"/>
  <c r="AD3255" i="3"/>
  <c r="AE3255" i="3"/>
  <c r="AF3255" i="3" s="1"/>
  <c r="AG3255" i="3"/>
  <c r="AH3255" i="3" s="1"/>
  <c r="AI3255" i="3"/>
  <c r="AJ3255" i="3" s="1"/>
  <c r="AK3255" i="3"/>
  <c r="AL3255" i="3"/>
  <c r="AM3255" i="3"/>
  <c r="AD3256" i="3"/>
  <c r="AE3256" i="3"/>
  <c r="AF3256" i="3" s="1"/>
  <c r="AG3256" i="3"/>
  <c r="AH3256" i="3" s="1"/>
  <c r="AI3256" i="3"/>
  <c r="AJ3256" i="3" s="1"/>
  <c r="AK3256" i="3"/>
  <c r="AL3256" i="3"/>
  <c r="AM3256" i="3"/>
  <c r="AD3257" i="3"/>
  <c r="AE3257" i="3"/>
  <c r="AF3257" i="3" s="1"/>
  <c r="AG3257" i="3"/>
  <c r="AH3257" i="3" s="1"/>
  <c r="AI3257" i="3"/>
  <c r="AJ3257" i="3" s="1"/>
  <c r="AK3257" i="3"/>
  <c r="AL3257" i="3"/>
  <c r="AM3257" i="3"/>
  <c r="AD3258" i="3"/>
  <c r="AE3258" i="3"/>
  <c r="AF3258" i="3" s="1"/>
  <c r="AG3258" i="3"/>
  <c r="AH3258" i="3" s="1"/>
  <c r="AI3258" i="3"/>
  <c r="AJ3258" i="3" s="1"/>
  <c r="AK3258" i="3"/>
  <c r="AL3258" i="3"/>
  <c r="AM3258" i="3"/>
  <c r="AD3259" i="3"/>
  <c r="AE3259" i="3"/>
  <c r="AF3259" i="3" s="1"/>
  <c r="AG3259" i="3"/>
  <c r="AH3259" i="3" s="1"/>
  <c r="AI3259" i="3"/>
  <c r="AJ3259" i="3" s="1"/>
  <c r="AK3259" i="3"/>
  <c r="AL3259" i="3"/>
  <c r="AM3259" i="3"/>
  <c r="AD3260" i="3"/>
  <c r="AE3260" i="3"/>
  <c r="AF3260" i="3" s="1"/>
  <c r="AG3260" i="3"/>
  <c r="AH3260" i="3" s="1"/>
  <c r="AI3260" i="3"/>
  <c r="AJ3260" i="3" s="1"/>
  <c r="AK3260" i="3"/>
  <c r="AL3260" i="3"/>
  <c r="AM3260" i="3"/>
  <c r="AE3261" i="3"/>
  <c r="AF3261" i="3" s="1"/>
  <c r="AG3261" i="3"/>
  <c r="AH3261" i="3" s="1"/>
  <c r="AI3261" i="3"/>
  <c r="AJ3261" i="3" s="1"/>
  <c r="AK3261" i="3"/>
  <c r="AL3261" i="3"/>
  <c r="AM3261" i="3"/>
  <c r="AD3262" i="3"/>
  <c r="AE3262" i="3"/>
  <c r="AF3262" i="3" s="1"/>
  <c r="AG3262" i="3"/>
  <c r="AH3262" i="3" s="1"/>
  <c r="AI3262" i="3"/>
  <c r="AJ3262" i="3" s="1"/>
  <c r="AK3262" i="3"/>
  <c r="AL3262" i="3"/>
  <c r="AM3262" i="3"/>
  <c r="AE3263" i="3"/>
  <c r="AF3263" i="3" s="1"/>
  <c r="AG3263" i="3"/>
  <c r="AH3263" i="3" s="1"/>
  <c r="AI3263" i="3"/>
  <c r="AJ3263" i="3" s="1"/>
  <c r="AK3263" i="3"/>
  <c r="AL3263" i="3"/>
  <c r="AM3263" i="3"/>
  <c r="AD3264" i="3"/>
  <c r="AE3264" i="3"/>
  <c r="AF3264" i="3" s="1"/>
  <c r="AG3264" i="3"/>
  <c r="AH3264" i="3" s="1"/>
  <c r="AI3264" i="3"/>
  <c r="AJ3264" i="3" s="1"/>
  <c r="AK3264" i="3"/>
  <c r="AL3264" i="3"/>
  <c r="AM3264" i="3"/>
  <c r="AD3265" i="3"/>
  <c r="AE3265" i="3"/>
  <c r="AF3265" i="3" s="1"/>
  <c r="AG3265" i="3"/>
  <c r="AH3265" i="3" s="1"/>
  <c r="AI3265" i="3"/>
  <c r="AJ3265" i="3" s="1"/>
  <c r="AK3265" i="3"/>
  <c r="AL3265" i="3"/>
  <c r="AM3265" i="3"/>
  <c r="AD3266" i="3"/>
  <c r="AE3266" i="3"/>
  <c r="AF3266" i="3" s="1"/>
  <c r="AG3266" i="3"/>
  <c r="AH3266" i="3" s="1"/>
  <c r="AI3266" i="3"/>
  <c r="AJ3266" i="3" s="1"/>
  <c r="AK3266" i="3"/>
  <c r="AL3266" i="3"/>
  <c r="AM3266" i="3"/>
  <c r="AD3267" i="3"/>
  <c r="AE3267" i="3"/>
  <c r="AF3267" i="3" s="1"/>
  <c r="AG3267" i="3"/>
  <c r="AH3267" i="3" s="1"/>
  <c r="AI3267" i="3"/>
  <c r="AJ3267" i="3" s="1"/>
  <c r="AK3267" i="3"/>
  <c r="AL3267" i="3"/>
  <c r="AM3267" i="3"/>
  <c r="AD3268" i="3"/>
  <c r="AE3268" i="3"/>
  <c r="AF3268" i="3" s="1"/>
  <c r="AG3268" i="3"/>
  <c r="AH3268" i="3" s="1"/>
  <c r="AI3268" i="3"/>
  <c r="AJ3268" i="3" s="1"/>
  <c r="AK3268" i="3"/>
  <c r="AL3268" i="3"/>
  <c r="AM3268" i="3"/>
  <c r="AE3269" i="3"/>
  <c r="AF3269" i="3" s="1"/>
  <c r="AG3269" i="3"/>
  <c r="AH3269" i="3" s="1"/>
  <c r="AI3269" i="3"/>
  <c r="AJ3269" i="3" s="1"/>
  <c r="AK3269" i="3"/>
  <c r="AL3269" i="3"/>
  <c r="AM3269" i="3"/>
  <c r="AD3270" i="3"/>
  <c r="AE3270" i="3"/>
  <c r="AF3270" i="3" s="1"/>
  <c r="AG3270" i="3"/>
  <c r="AH3270" i="3" s="1"/>
  <c r="AI3270" i="3"/>
  <c r="AJ3270" i="3" s="1"/>
  <c r="AK3270" i="3"/>
  <c r="AL3270" i="3"/>
  <c r="AM3270" i="3"/>
  <c r="AD3271" i="3"/>
  <c r="AE3271" i="3"/>
  <c r="AF3271" i="3" s="1"/>
  <c r="AG3271" i="3"/>
  <c r="AH3271" i="3" s="1"/>
  <c r="AI3271" i="3"/>
  <c r="AJ3271" i="3" s="1"/>
  <c r="AK3271" i="3"/>
  <c r="AL3271" i="3"/>
  <c r="AM3271" i="3"/>
  <c r="AD3272" i="3"/>
  <c r="AE3272" i="3"/>
  <c r="AF3272" i="3" s="1"/>
  <c r="AG3272" i="3"/>
  <c r="AH3272" i="3" s="1"/>
  <c r="AI3272" i="3"/>
  <c r="AJ3272" i="3" s="1"/>
  <c r="AK3272" i="3"/>
  <c r="AL3272" i="3"/>
  <c r="AM3272" i="3"/>
  <c r="AD3273" i="3"/>
  <c r="AE3273" i="3"/>
  <c r="AF3273" i="3" s="1"/>
  <c r="AG3273" i="3"/>
  <c r="AH3273" i="3" s="1"/>
  <c r="AI3273" i="3"/>
  <c r="AJ3273" i="3" s="1"/>
  <c r="AK3273" i="3"/>
  <c r="AL3273" i="3"/>
  <c r="AM3273" i="3"/>
  <c r="AD3274" i="3"/>
  <c r="AE3274" i="3"/>
  <c r="AF3274" i="3" s="1"/>
  <c r="AG3274" i="3"/>
  <c r="AH3274" i="3" s="1"/>
  <c r="AI3274" i="3"/>
  <c r="AJ3274" i="3" s="1"/>
  <c r="AK3274" i="3"/>
  <c r="AL3274" i="3"/>
  <c r="AM3274" i="3"/>
  <c r="AD3275" i="3"/>
  <c r="AE3275" i="3"/>
  <c r="AF3275" i="3" s="1"/>
  <c r="AG3275" i="3"/>
  <c r="AH3275" i="3" s="1"/>
  <c r="AI3275" i="3"/>
  <c r="AJ3275" i="3" s="1"/>
  <c r="AK3275" i="3"/>
  <c r="AL3275" i="3"/>
  <c r="AM3275" i="3"/>
  <c r="AD3276" i="3"/>
  <c r="AE3276" i="3"/>
  <c r="AF3276" i="3" s="1"/>
  <c r="AG3276" i="3"/>
  <c r="AH3276" i="3" s="1"/>
  <c r="AI3276" i="3"/>
  <c r="AJ3276" i="3" s="1"/>
  <c r="AK3276" i="3"/>
  <c r="AL3276" i="3"/>
  <c r="AM3276" i="3"/>
  <c r="AE3277" i="3"/>
  <c r="AF3277" i="3" s="1"/>
  <c r="AG3277" i="3"/>
  <c r="AH3277" i="3" s="1"/>
  <c r="AI3277" i="3"/>
  <c r="AJ3277" i="3" s="1"/>
  <c r="AK3277" i="3"/>
  <c r="AL3277" i="3"/>
  <c r="AM3277" i="3"/>
  <c r="AD3278" i="3"/>
  <c r="AE3278" i="3"/>
  <c r="AF3278" i="3" s="1"/>
  <c r="AG3278" i="3"/>
  <c r="AH3278" i="3" s="1"/>
  <c r="AI3278" i="3"/>
  <c r="AJ3278" i="3" s="1"/>
  <c r="AK3278" i="3"/>
  <c r="AL3278" i="3"/>
  <c r="AM3278" i="3"/>
  <c r="AE3279" i="3"/>
  <c r="AF3279" i="3" s="1"/>
  <c r="AG3279" i="3"/>
  <c r="AH3279" i="3" s="1"/>
  <c r="AI3279" i="3"/>
  <c r="AJ3279" i="3" s="1"/>
  <c r="AK3279" i="3"/>
  <c r="AL3279" i="3"/>
  <c r="AM3279" i="3"/>
  <c r="AD3280" i="3"/>
  <c r="AE3280" i="3"/>
  <c r="AF3280" i="3" s="1"/>
  <c r="AG3280" i="3"/>
  <c r="AH3280" i="3" s="1"/>
  <c r="AI3280" i="3"/>
  <c r="AJ3280" i="3" s="1"/>
  <c r="AK3280" i="3"/>
  <c r="AL3280" i="3"/>
  <c r="AM3280" i="3"/>
  <c r="AD3281" i="3"/>
  <c r="AE3281" i="3"/>
  <c r="AF3281" i="3" s="1"/>
  <c r="AG3281" i="3"/>
  <c r="AH3281" i="3" s="1"/>
  <c r="AI3281" i="3"/>
  <c r="AJ3281" i="3" s="1"/>
  <c r="AK3281" i="3"/>
  <c r="AL3281" i="3"/>
  <c r="AM3281" i="3"/>
  <c r="AD3282" i="3"/>
  <c r="AE3282" i="3"/>
  <c r="AF3282" i="3" s="1"/>
  <c r="AG3282" i="3"/>
  <c r="AH3282" i="3" s="1"/>
  <c r="AI3282" i="3"/>
  <c r="AJ3282" i="3" s="1"/>
  <c r="AK3282" i="3"/>
  <c r="AL3282" i="3"/>
  <c r="AM3282" i="3"/>
  <c r="AD3283" i="3"/>
  <c r="AE3283" i="3"/>
  <c r="AF3283" i="3" s="1"/>
  <c r="AG3283" i="3"/>
  <c r="AH3283" i="3" s="1"/>
  <c r="AI3283" i="3"/>
  <c r="AJ3283" i="3" s="1"/>
  <c r="AK3283" i="3"/>
  <c r="AL3283" i="3"/>
  <c r="AM3283" i="3"/>
  <c r="AD3284" i="3"/>
  <c r="AE3284" i="3"/>
  <c r="AF3284" i="3" s="1"/>
  <c r="AG3284" i="3"/>
  <c r="AH3284" i="3" s="1"/>
  <c r="AI3284" i="3"/>
  <c r="AJ3284" i="3" s="1"/>
  <c r="AK3284" i="3"/>
  <c r="AL3284" i="3"/>
  <c r="AM3284" i="3"/>
  <c r="AE3285" i="3"/>
  <c r="AF3285" i="3" s="1"/>
  <c r="AG3285" i="3"/>
  <c r="AH3285" i="3" s="1"/>
  <c r="AI3285" i="3"/>
  <c r="AJ3285" i="3" s="1"/>
  <c r="AK3285" i="3"/>
  <c r="AL3285" i="3"/>
  <c r="AM3285" i="3"/>
  <c r="AD3286" i="3"/>
  <c r="AE3286" i="3"/>
  <c r="AF3286" i="3" s="1"/>
  <c r="AG3286" i="3"/>
  <c r="AH3286" i="3" s="1"/>
  <c r="AI3286" i="3"/>
  <c r="AJ3286" i="3" s="1"/>
  <c r="AK3286" i="3"/>
  <c r="AL3286" i="3"/>
  <c r="AM3286" i="3"/>
  <c r="AE3287" i="3"/>
  <c r="AF3287" i="3" s="1"/>
  <c r="AG3287" i="3"/>
  <c r="AH3287" i="3" s="1"/>
  <c r="AI3287" i="3"/>
  <c r="AJ3287" i="3" s="1"/>
  <c r="AK3287" i="3"/>
  <c r="AL3287" i="3"/>
  <c r="AM3287" i="3"/>
  <c r="AD3288" i="3"/>
  <c r="AE3288" i="3"/>
  <c r="AF3288" i="3" s="1"/>
  <c r="AG3288" i="3"/>
  <c r="AH3288" i="3" s="1"/>
  <c r="AI3288" i="3"/>
  <c r="AJ3288" i="3" s="1"/>
  <c r="AK3288" i="3"/>
  <c r="AL3288" i="3"/>
  <c r="AM3288" i="3"/>
  <c r="AD3289" i="3"/>
  <c r="AE3289" i="3"/>
  <c r="AF3289" i="3" s="1"/>
  <c r="AG3289" i="3"/>
  <c r="AH3289" i="3" s="1"/>
  <c r="AI3289" i="3"/>
  <c r="AJ3289" i="3" s="1"/>
  <c r="AK3289" i="3"/>
  <c r="AL3289" i="3"/>
  <c r="AM3289" i="3"/>
  <c r="AD3290" i="3"/>
  <c r="AE3290" i="3"/>
  <c r="AF3290" i="3" s="1"/>
  <c r="AG3290" i="3"/>
  <c r="AH3290" i="3" s="1"/>
  <c r="AI3290" i="3"/>
  <c r="AJ3290" i="3" s="1"/>
  <c r="AK3290" i="3"/>
  <c r="AL3290" i="3"/>
  <c r="AM3290" i="3"/>
  <c r="AD3291" i="3"/>
  <c r="AE3291" i="3"/>
  <c r="AF3291" i="3" s="1"/>
  <c r="AG3291" i="3"/>
  <c r="AH3291" i="3" s="1"/>
  <c r="AI3291" i="3"/>
  <c r="AJ3291" i="3" s="1"/>
  <c r="AK3291" i="3"/>
  <c r="AL3291" i="3"/>
  <c r="AM3291" i="3"/>
  <c r="AD3292" i="3"/>
  <c r="AE3292" i="3"/>
  <c r="AF3292" i="3" s="1"/>
  <c r="AG3292" i="3"/>
  <c r="AH3292" i="3" s="1"/>
  <c r="AI3292" i="3"/>
  <c r="AJ3292" i="3" s="1"/>
  <c r="AK3292" i="3"/>
  <c r="AL3292" i="3"/>
  <c r="AM3292" i="3"/>
  <c r="AE3293" i="3"/>
  <c r="AF3293" i="3" s="1"/>
  <c r="AG3293" i="3"/>
  <c r="AH3293" i="3" s="1"/>
  <c r="AI3293" i="3"/>
  <c r="AJ3293" i="3" s="1"/>
  <c r="AK3293" i="3"/>
  <c r="AL3293" i="3"/>
  <c r="AM3293" i="3"/>
  <c r="AD3294" i="3"/>
  <c r="AE3294" i="3"/>
  <c r="AF3294" i="3" s="1"/>
  <c r="AG3294" i="3"/>
  <c r="AH3294" i="3" s="1"/>
  <c r="AI3294" i="3"/>
  <c r="AJ3294" i="3" s="1"/>
  <c r="AK3294" i="3"/>
  <c r="AL3294" i="3"/>
  <c r="AM3294" i="3"/>
  <c r="AE3295" i="3"/>
  <c r="AF3295" i="3" s="1"/>
  <c r="AG3295" i="3"/>
  <c r="AH3295" i="3" s="1"/>
  <c r="AI3295" i="3"/>
  <c r="AJ3295" i="3" s="1"/>
  <c r="AK3295" i="3"/>
  <c r="AL3295" i="3"/>
  <c r="AM3295" i="3"/>
  <c r="AD3296" i="3"/>
  <c r="AE3296" i="3"/>
  <c r="AF3296" i="3" s="1"/>
  <c r="AG3296" i="3"/>
  <c r="AH3296" i="3" s="1"/>
  <c r="AI3296" i="3"/>
  <c r="AJ3296" i="3" s="1"/>
  <c r="AK3296" i="3"/>
  <c r="AL3296" i="3"/>
  <c r="AM3296" i="3"/>
  <c r="AD3297" i="3"/>
  <c r="AE3297" i="3"/>
  <c r="AF3297" i="3" s="1"/>
  <c r="AG3297" i="3"/>
  <c r="AH3297" i="3" s="1"/>
  <c r="AI3297" i="3"/>
  <c r="AJ3297" i="3" s="1"/>
  <c r="AK3297" i="3"/>
  <c r="AL3297" i="3"/>
  <c r="AM3297" i="3"/>
  <c r="AD3298" i="3"/>
  <c r="AE3298" i="3"/>
  <c r="AF3298" i="3" s="1"/>
  <c r="AG3298" i="3"/>
  <c r="AH3298" i="3" s="1"/>
  <c r="AI3298" i="3"/>
  <c r="AJ3298" i="3" s="1"/>
  <c r="AK3298" i="3"/>
  <c r="AL3298" i="3"/>
  <c r="AM3298" i="3"/>
  <c r="AD3299" i="3"/>
  <c r="AE3299" i="3"/>
  <c r="AF3299" i="3" s="1"/>
  <c r="AG3299" i="3"/>
  <c r="AH3299" i="3" s="1"/>
  <c r="AI3299" i="3"/>
  <c r="AJ3299" i="3" s="1"/>
  <c r="AK3299" i="3"/>
  <c r="AL3299" i="3"/>
  <c r="AM3299" i="3"/>
  <c r="AD3300" i="3"/>
  <c r="AE3300" i="3"/>
  <c r="AF3300" i="3" s="1"/>
  <c r="AG3300" i="3"/>
  <c r="AH3300" i="3" s="1"/>
  <c r="AI3300" i="3"/>
  <c r="AJ3300" i="3" s="1"/>
  <c r="AK3300" i="3"/>
  <c r="AL3300" i="3"/>
  <c r="AM3300" i="3"/>
  <c r="AE3301" i="3"/>
  <c r="AF3301" i="3" s="1"/>
  <c r="AG3301" i="3"/>
  <c r="AH3301" i="3" s="1"/>
  <c r="AI3301" i="3"/>
  <c r="AJ3301" i="3" s="1"/>
  <c r="AK3301" i="3"/>
  <c r="AL3301" i="3"/>
  <c r="AM3301" i="3"/>
  <c r="AD3302" i="3"/>
  <c r="AE3302" i="3"/>
  <c r="AF3302" i="3" s="1"/>
  <c r="AG3302" i="3"/>
  <c r="AH3302" i="3" s="1"/>
  <c r="AI3302" i="3"/>
  <c r="AJ3302" i="3" s="1"/>
  <c r="AK3302" i="3"/>
  <c r="AL3302" i="3"/>
  <c r="AM3302" i="3"/>
  <c r="AE3303" i="3"/>
  <c r="AF3303" i="3" s="1"/>
  <c r="AG3303" i="3"/>
  <c r="AH3303" i="3" s="1"/>
  <c r="AI3303" i="3"/>
  <c r="AJ3303" i="3" s="1"/>
  <c r="AK3303" i="3"/>
  <c r="AL3303" i="3"/>
  <c r="AM3303" i="3"/>
  <c r="AD3304" i="3"/>
  <c r="AE3304" i="3"/>
  <c r="AF3304" i="3" s="1"/>
  <c r="AG3304" i="3"/>
  <c r="AH3304" i="3" s="1"/>
  <c r="AI3304" i="3"/>
  <c r="AJ3304" i="3" s="1"/>
  <c r="AK3304" i="3"/>
  <c r="AL3304" i="3"/>
  <c r="AM3304" i="3"/>
  <c r="AD3305" i="3"/>
  <c r="AE3305" i="3"/>
  <c r="AF3305" i="3" s="1"/>
  <c r="AG3305" i="3"/>
  <c r="AH3305" i="3" s="1"/>
  <c r="AI3305" i="3"/>
  <c r="AJ3305" i="3" s="1"/>
  <c r="AK3305" i="3"/>
  <c r="AL3305" i="3"/>
  <c r="AM3305" i="3"/>
  <c r="AD3306" i="3"/>
  <c r="AE3306" i="3"/>
  <c r="AF3306" i="3" s="1"/>
  <c r="AG3306" i="3"/>
  <c r="AH3306" i="3" s="1"/>
  <c r="AI3306" i="3"/>
  <c r="AJ3306" i="3" s="1"/>
  <c r="AK3306" i="3"/>
  <c r="AL3306" i="3"/>
  <c r="AM3306" i="3"/>
  <c r="AD3307" i="3"/>
  <c r="AE3307" i="3"/>
  <c r="AF3307" i="3" s="1"/>
  <c r="AG3307" i="3"/>
  <c r="AH3307" i="3" s="1"/>
  <c r="AI3307" i="3"/>
  <c r="AJ3307" i="3" s="1"/>
  <c r="AK3307" i="3"/>
  <c r="AL3307" i="3"/>
  <c r="AM3307" i="3"/>
  <c r="AD3308" i="3"/>
  <c r="AE3308" i="3"/>
  <c r="AF3308" i="3" s="1"/>
  <c r="AG3308" i="3"/>
  <c r="AH3308" i="3" s="1"/>
  <c r="AI3308" i="3"/>
  <c r="AJ3308" i="3" s="1"/>
  <c r="AK3308" i="3"/>
  <c r="AL3308" i="3"/>
  <c r="AM3308" i="3"/>
  <c r="AE3309" i="3"/>
  <c r="AF3309" i="3" s="1"/>
  <c r="AG3309" i="3"/>
  <c r="AH3309" i="3" s="1"/>
  <c r="AI3309" i="3"/>
  <c r="AJ3309" i="3" s="1"/>
  <c r="AK3309" i="3"/>
  <c r="AL3309" i="3"/>
  <c r="AM3309" i="3"/>
  <c r="AD3310" i="3"/>
  <c r="AE3310" i="3"/>
  <c r="AF3310" i="3" s="1"/>
  <c r="AG3310" i="3"/>
  <c r="AH3310" i="3" s="1"/>
  <c r="AI3310" i="3"/>
  <c r="AJ3310" i="3" s="1"/>
  <c r="AK3310" i="3"/>
  <c r="AL3310" i="3"/>
  <c r="AM3310" i="3"/>
  <c r="AD3311" i="3"/>
  <c r="AE3311" i="3"/>
  <c r="AF3311" i="3" s="1"/>
  <c r="AG3311" i="3"/>
  <c r="AH3311" i="3" s="1"/>
  <c r="AI3311" i="3"/>
  <c r="AJ3311" i="3" s="1"/>
  <c r="AK3311" i="3"/>
  <c r="AL3311" i="3"/>
  <c r="AM3311" i="3"/>
  <c r="AD3312" i="3"/>
  <c r="AE3312" i="3"/>
  <c r="AF3312" i="3" s="1"/>
  <c r="AG3312" i="3"/>
  <c r="AH3312" i="3" s="1"/>
  <c r="AI3312" i="3"/>
  <c r="AJ3312" i="3" s="1"/>
  <c r="AK3312" i="3"/>
  <c r="AL3312" i="3"/>
  <c r="AM3312" i="3"/>
  <c r="AD3313" i="3"/>
  <c r="AE3313" i="3"/>
  <c r="AF3313" i="3" s="1"/>
  <c r="AG3313" i="3"/>
  <c r="AH3313" i="3" s="1"/>
  <c r="AI3313" i="3"/>
  <c r="AJ3313" i="3" s="1"/>
  <c r="AK3313" i="3"/>
  <c r="AL3313" i="3"/>
  <c r="AM3313" i="3"/>
  <c r="AD3314" i="3"/>
  <c r="AE3314" i="3"/>
  <c r="AF3314" i="3" s="1"/>
  <c r="AG3314" i="3"/>
  <c r="AH3314" i="3" s="1"/>
  <c r="AI3314" i="3"/>
  <c r="AJ3314" i="3" s="1"/>
  <c r="AK3314" i="3"/>
  <c r="AL3314" i="3"/>
  <c r="AM3314" i="3"/>
  <c r="AD3315" i="3"/>
  <c r="AE3315" i="3"/>
  <c r="AF3315" i="3" s="1"/>
  <c r="AG3315" i="3"/>
  <c r="AH3315" i="3" s="1"/>
  <c r="AI3315" i="3"/>
  <c r="AJ3315" i="3" s="1"/>
  <c r="AK3315" i="3"/>
  <c r="AL3315" i="3"/>
  <c r="AM3315" i="3"/>
  <c r="AD3316" i="3"/>
  <c r="AE3316" i="3"/>
  <c r="AF3316" i="3" s="1"/>
  <c r="AG3316" i="3"/>
  <c r="AH3316" i="3" s="1"/>
  <c r="AI3316" i="3"/>
  <c r="AJ3316" i="3" s="1"/>
  <c r="AK3316" i="3"/>
  <c r="AL3316" i="3"/>
  <c r="AM3316" i="3"/>
  <c r="AE3317" i="3"/>
  <c r="AF3317" i="3" s="1"/>
  <c r="AG3317" i="3"/>
  <c r="AH3317" i="3" s="1"/>
  <c r="AI3317" i="3"/>
  <c r="AJ3317" i="3" s="1"/>
  <c r="AK3317" i="3"/>
  <c r="AL3317" i="3"/>
  <c r="AM3317" i="3"/>
  <c r="AD3318" i="3"/>
  <c r="AE3318" i="3"/>
  <c r="AF3318" i="3" s="1"/>
  <c r="AG3318" i="3"/>
  <c r="AH3318" i="3" s="1"/>
  <c r="AI3318" i="3"/>
  <c r="AJ3318" i="3" s="1"/>
  <c r="AK3318" i="3"/>
  <c r="AL3318" i="3"/>
  <c r="AM3318" i="3"/>
  <c r="AD3319" i="3"/>
  <c r="AE3319" i="3"/>
  <c r="AF3319" i="3" s="1"/>
  <c r="AG3319" i="3"/>
  <c r="AH3319" i="3" s="1"/>
  <c r="AI3319" i="3"/>
  <c r="AJ3319" i="3" s="1"/>
  <c r="AK3319" i="3"/>
  <c r="AL3319" i="3"/>
  <c r="AM3319" i="3"/>
  <c r="AD3320" i="3"/>
  <c r="AE3320" i="3"/>
  <c r="AF3320" i="3" s="1"/>
  <c r="AG3320" i="3"/>
  <c r="AH3320" i="3" s="1"/>
  <c r="AI3320" i="3"/>
  <c r="AJ3320" i="3" s="1"/>
  <c r="AK3320" i="3"/>
  <c r="AL3320" i="3"/>
  <c r="AM3320" i="3"/>
  <c r="AD3321" i="3"/>
  <c r="AE3321" i="3"/>
  <c r="AF3321" i="3" s="1"/>
  <c r="AG3321" i="3"/>
  <c r="AH3321" i="3" s="1"/>
  <c r="AI3321" i="3"/>
  <c r="AJ3321" i="3" s="1"/>
  <c r="AK3321" i="3"/>
  <c r="AL3321" i="3"/>
  <c r="AM3321" i="3"/>
  <c r="AD3322" i="3"/>
  <c r="AE3322" i="3"/>
  <c r="AF3322" i="3" s="1"/>
  <c r="AG3322" i="3"/>
  <c r="AH3322" i="3" s="1"/>
  <c r="AI3322" i="3"/>
  <c r="AJ3322" i="3" s="1"/>
  <c r="AK3322" i="3"/>
  <c r="AL3322" i="3"/>
  <c r="AM3322" i="3"/>
  <c r="AD3323" i="3"/>
  <c r="AE3323" i="3"/>
  <c r="AF3323" i="3" s="1"/>
  <c r="AG3323" i="3"/>
  <c r="AH3323" i="3" s="1"/>
  <c r="AI3323" i="3"/>
  <c r="AJ3323" i="3" s="1"/>
  <c r="AK3323" i="3"/>
  <c r="AL3323" i="3"/>
  <c r="AM3323" i="3"/>
  <c r="AD3324" i="3"/>
  <c r="AE3324" i="3"/>
  <c r="AF3324" i="3" s="1"/>
  <c r="AG3324" i="3"/>
  <c r="AH3324" i="3" s="1"/>
  <c r="AI3324" i="3"/>
  <c r="AJ3324" i="3" s="1"/>
  <c r="AK3324" i="3"/>
  <c r="AL3324" i="3"/>
  <c r="AM3324" i="3"/>
  <c r="AE3325" i="3"/>
  <c r="AF3325" i="3" s="1"/>
  <c r="AG3325" i="3"/>
  <c r="AH3325" i="3" s="1"/>
  <c r="AI3325" i="3"/>
  <c r="AJ3325" i="3" s="1"/>
  <c r="AK3325" i="3"/>
  <c r="AL3325" i="3"/>
  <c r="AM3325" i="3"/>
  <c r="AD3326" i="3"/>
  <c r="AE3326" i="3"/>
  <c r="AF3326" i="3" s="1"/>
  <c r="AG3326" i="3"/>
  <c r="AH3326" i="3" s="1"/>
  <c r="AI3326" i="3"/>
  <c r="AJ3326" i="3" s="1"/>
  <c r="AK3326" i="3"/>
  <c r="AL3326" i="3"/>
  <c r="AM3326" i="3"/>
  <c r="AE3327" i="3"/>
  <c r="AF3327" i="3" s="1"/>
  <c r="AG3327" i="3"/>
  <c r="AH3327" i="3" s="1"/>
  <c r="AI3327" i="3"/>
  <c r="AJ3327" i="3" s="1"/>
  <c r="AK3327" i="3"/>
  <c r="AL3327" i="3"/>
  <c r="AM3327" i="3"/>
  <c r="AD3328" i="3"/>
  <c r="AE3328" i="3"/>
  <c r="AF3328" i="3" s="1"/>
  <c r="AG3328" i="3"/>
  <c r="AH3328" i="3" s="1"/>
  <c r="AI3328" i="3"/>
  <c r="AJ3328" i="3" s="1"/>
  <c r="AK3328" i="3"/>
  <c r="AL3328" i="3"/>
  <c r="AM3328" i="3"/>
  <c r="AD3329" i="3"/>
  <c r="AE3329" i="3"/>
  <c r="AF3329" i="3" s="1"/>
  <c r="AG3329" i="3"/>
  <c r="AH3329" i="3" s="1"/>
  <c r="AI3329" i="3"/>
  <c r="AJ3329" i="3" s="1"/>
  <c r="AK3329" i="3"/>
  <c r="AL3329" i="3"/>
  <c r="AM3329" i="3"/>
  <c r="AD3330" i="3"/>
  <c r="AE3330" i="3"/>
  <c r="AF3330" i="3" s="1"/>
  <c r="AG3330" i="3"/>
  <c r="AH3330" i="3" s="1"/>
  <c r="AI3330" i="3"/>
  <c r="AJ3330" i="3" s="1"/>
  <c r="AK3330" i="3"/>
  <c r="AL3330" i="3"/>
  <c r="AM3330" i="3"/>
  <c r="AD3331" i="3"/>
  <c r="AE3331" i="3"/>
  <c r="AF3331" i="3" s="1"/>
  <c r="AG3331" i="3"/>
  <c r="AH3331" i="3" s="1"/>
  <c r="AI3331" i="3"/>
  <c r="AJ3331" i="3" s="1"/>
  <c r="AK3331" i="3"/>
  <c r="AL3331" i="3"/>
  <c r="AM3331" i="3"/>
  <c r="AD3332" i="3"/>
  <c r="AE3332" i="3"/>
  <c r="AF3332" i="3" s="1"/>
  <c r="AG3332" i="3"/>
  <c r="AH3332" i="3" s="1"/>
  <c r="AI3332" i="3"/>
  <c r="AJ3332" i="3" s="1"/>
  <c r="AK3332" i="3"/>
  <c r="AL3332" i="3"/>
  <c r="AM3332" i="3"/>
  <c r="AD3333" i="3"/>
  <c r="AE3333" i="3"/>
  <c r="AF3333" i="3" s="1"/>
  <c r="AG3333" i="3"/>
  <c r="AH3333" i="3" s="1"/>
  <c r="AI3333" i="3"/>
  <c r="AJ3333" i="3" s="1"/>
  <c r="AK3333" i="3"/>
  <c r="AL3333" i="3"/>
  <c r="AM3333" i="3"/>
  <c r="AD3334" i="3"/>
  <c r="AE3334" i="3"/>
  <c r="AF3334" i="3" s="1"/>
  <c r="AG3334" i="3"/>
  <c r="AH3334" i="3" s="1"/>
  <c r="AI3334" i="3"/>
  <c r="AJ3334" i="3" s="1"/>
  <c r="AK3334" i="3"/>
  <c r="AL3334" i="3"/>
  <c r="AM3334" i="3"/>
  <c r="AD3335" i="3"/>
  <c r="AE3335" i="3"/>
  <c r="AF3335" i="3" s="1"/>
  <c r="AG3335" i="3"/>
  <c r="AH3335" i="3" s="1"/>
  <c r="AI3335" i="3"/>
  <c r="AJ3335" i="3" s="1"/>
  <c r="AK3335" i="3"/>
  <c r="AL3335" i="3"/>
  <c r="AM3335" i="3"/>
  <c r="AD3336" i="3"/>
  <c r="AE3336" i="3"/>
  <c r="AF3336" i="3" s="1"/>
  <c r="AG3336" i="3"/>
  <c r="AH3336" i="3" s="1"/>
  <c r="AI3336" i="3"/>
  <c r="AJ3336" i="3" s="1"/>
  <c r="AK3336" i="3"/>
  <c r="AL3336" i="3"/>
  <c r="AM3336" i="3"/>
  <c r="AD3337" i="3"/>
  <c r="AE3337" i="3"/>
  <c r="AF3337" i="3" s="1"/>
  <c r="AG3337" i="3"/>
  <c r="AH3337" i="3" s="1"/>
  <c r="AI3337" i="3"/>
  <c r="AJ3337" i="3" s="1"/>
  <c r="AK3337" i="3"/>
  <c r="AL3337" i="3"/>
  <c r="AM3337" i="3"/>
  <c r="AD3338" i="3"/>
  <c r="AE3338" i="3"/>
  <c r="AF3338" i="3" s="1"/>
  <c r="AG3338" i="3"/>
  <c r="AH3338" i="3" s="1"/>
  <c r="AI3338" i="3"/>
  <c r="AJ3338" i="3" s="1"/>
  <c r="AK3338" i="3"/>
  <c r="AL3338" i="3"/>
  <c r="AM3338" i="3"/>
  <c r="AD3339" i="3"/>
  <c r="AE3339" i="3"/>
  <c r="AF3339" i="3" s="1"/>
  <c r="AG3339" i="3"/>
  <c r="AH3339" i="3" s="1"/>
  <c r="AI3339" i="3"/>
  <c r="AJ3339" i="3" s="1"/>
  <c r="AK3339" i="3"/>
  <c r="AL3339" i="3"/>
  <c r="AM3339" i="3"/>
  <c r="AD3340" i="3"/>
  <c r="AE3340" i="3"/>
  <c r="AF3340" i="3" s="1"/>
  <c r="AG3340" i="3"/>
  <c r="AH3340" i="3" s="1"/>
  <c r="AI3340" i="3"/>
  <c r="AJ3340" i="3" s="1"/>
  <c r="AK3340" i="3"/>
  <c r="AL3340" i="3"/>
  <c r="AM3340" i="3"/>
  <c r="AD3341" i="3"/>
  <c r="AE3341" i="3"/>
  <c r="AF3341" i="3" s="1"/>
  <c r="AG3341" i="3"/>
  <c r="AH3341" i="3" s="1"/>
  <c r="AI3341" i="3"/>
  <c r="AJ3341" i="3" s="1"/>
  <c r="AK3341" i="3"/>
  <c r="AL3341" i="3"/>
  <c r="AM3341" i="3"/>
  <c r="AD3342" i="3"/>
  <c r="AE3342" i="3"/>
  <c r="AF3342" i="3" s="1"/>
  <c r="AG3342" i="3"/>
  <c r="AH3342" i="3" s="1"/>
  <c r="AI3342" i="3"/>
  <c r="AJ3342" i="3" s="1"/>
  <c r="AK3342" i="3"/>
  <c r="AL3342" i="3"/>
  <c r="AM3342" i="3"/>
  <c r="AD3343" i="3"/>
  <c r="AE3343" i="3"/>
  <c r="AF3343" i="3" s="1"/>
  <c r="AG3343" i="3"/>
  <c r="AH3343" i="3" s="1"/>
  <c r="AI3343" i="3"/>
  <c r="AJ3343" i="3" s="1"/>
  <c r="AK3343" i="3"/>
  <c r="AL3343" i="3"/>
  <c r="AM3343" i="3"/>
  <c r="AD3344" i="3"/>
  <c r="AE3344" i="3"/>
  <c r="AF3344" i="3" s="1"/>
  <c r="AG3344" i="3"/>
  <c r="AH3344" i="3" s="1"/>
  <c r="AI3344" i="3"/>
  <c r="AJ3344" i="3" s="1"/>
  <c r="AK3344" i="3"/>
  <c r="AL3344" i="3"/>
  <c r="AM3344" i="3"/>
  <c r="AD3345" i="3"/>
  <c r="AE3345" i="3"/>
  <c r="AF3345" i="3" s="1"/>
  <c r="AG3345" i="3"/>
  <c r="AH3345" i="3" s="1"/>
  <c r="AI3345" i="3"/>
  <c r="AJ3345" i="3" s="1"/>
  <c r="AK3345" i="3"/>
  <c r="AL3345" i="3"/>
  <c r="AM3345" i="3"/>
  <c r="AD3346" i="3"/>
  <c r="AE3346" i="3"/>
  <c r="AF3346" i="3" s="1"/>
  <c r="AG3346" i="3"/>
  <c r="AH3346" i="3" s="1"/>
  <c r="AI3346" i="3"/>
  <c r="AJ3346" i="3" s="1"/>
  <c r="AK3346" i="3"/>
  <c r="AL3346" i="3"/>
  <c r="AM3346" i="3"/>
  <c r="AD3347" i="3"/>
  <c r="AE3347" i="3"/>
  <c r="AF3347" i="3" s="1"/>
  <c r="AG3347" i="3"/>
  <c r="AH3347" i="3" s="1"/>
  <c r="AI3347" i="3"/>
  <c r="AJ3347" i="3" s="1"/>
  <c r="AK3347" i="3"/>
  <c r="AL3347" i="3"/>
  <c r="AM3347" i="3"/>
  <c r="AD3348" i="3"/>
  <c r="AE3348" i="3"/>
  <c r="AF3348" i="3" s="1"/>
  <c r="AG3348" i="3"/>
  <c r="AH3348" i="3" s="1"/>
  <c r="AI3348" i="3"/>
  <c r="AJ3348" i="3" s="1"/>
  <c r="AK3348" i="3"/>
  <c r="AL3348" i="3"/>
  <c r="AM3348" i="3"/>
  <c r="AD3349" i="3"/>
  <c r="AE3349" i="3"/>
  <c r="AF3349" i="3" s="1"/>
  <c r="AG3349" i="3"/>
  <c r="AH3349" i="3" s="1"/>
  <c r="AI3349" i="3"/>
  <c r="AJ3349" i="3" s="1"/>
  <c r="AK3349" i="3"/>
  <c r="AL3349" i="3"/>
  <c r="AM3349" i="3"/>
  <c r="AD3350" i="3"/>
  <c r="AE3350" i="3"/>
  <c r="AF3350" i="3" s="1"/>
  <c r="AG3350" i="3"/>
  <c r="AH3350" i="3" s="1"/>
  <c r="AI3350" i="3"/>
  <c r="AJ3350" i="3" s="1"/>
  <c r="AK3350" i="3"/>
  <c r="AL3350" i="3"/>
  <c r="AM3350" i="3"/>
  <c r="AD3351" i="3"/>
  <c r="AE3351" i="3"/>
  <c r="AF3351" i="3" s="1"/>
  <c r="AG3351" i="3"/>
  <c r="AH3351" i="3" s="1"/>
  <c r="AI3351" i="3"/>
  <c r="AJ3351" i="3" s="1"/>
  <c r="AK3351" i="3"/>
  <c r="AL3351" i="3"/>
  <c r="AM3351" i="3"/>
  <c r="AD3352" i="3"/>
  <c r="AE3352" i="3"/>
  <c r="AF3352" i="3" s="1"/>
  <c r="AG3352" i="3"/>
  <c r="AH3352" i="3" s="1"/>
  <c r="AI3352" i="3"/>
  <c r="AJ3352" i="3" s="1"/>
  <c r="AK3352" i="3"/>
  <c r="AL3352" i="3"/>
  <c r="AM3352" i="3"/>
  <c r="AD3353" i="3"/>
  <c r="AE3353" i="3"/>
  <c r="AF3353" i="3" s="1"/>
  <c r="AG3353" i="3"/>
  <c r="AH3353" i="3" s="1"/>
  <c r="AI3353" i="3"/>
  <c r="AJ3353" i="3" s="1"/>
  <c r="AK3353" i="3"/>
  <c r="AL3353" i="3"/>
  <c r="AM3353" i="3"/>
  <c r="AD3354" i="3"/>
  <c r="AE3354" i="3"/>
  <c r="AF3354" i="3" s="1"/>
  <c r="AG3354" i="3"/>
  <c r="AH3354" i="3" s="1"/>
  <c r="AI3354" i="3"/>
  <c r="AJ3354" i="3" s="1"/>
  <c r="AK3354" i="3"/>
  <c r="AL3354" i="3"/>
  <c r="AM3354" i="3"/>
  <c r="AD3355" i="3"/>
  <c r="AE3355" i="3"/>
  <c r="AF3355" i="3" s="1"/>
  <c r="AG3355" i="3"/>
  <c r="AH3355" i="3" s="1"/>
  <c r="AI3355" i="3"/>
  <c r="AJ3355" i="3" s="1"/>
  <c r="AK3355" i="3"/>
  <c r="AL3355" i="3"/>
  <c r="AM3355" i="3"/>
  <c r="AD3356" i="3"/>
  <c r="AE3356" i="3"/>
  <c r="AF3356" i="3" s="1"/>
  <c r="AG3356" i="3"/>
  <c r="AH3356" i="3" s="1"/>
  <c r="AI3356" i="3"/>
  <c r="AJ3356" i="3" s="1"/>
  <c r="AK3356" i="3"/>
  <c r="AL3356" i="3"/>
  <c r="AM3356" i="3"/>
  <c r="AD3357" i="3"/>
  <c r="AE3357" i="3"/>
  <c r="AF3357" i="3" s="1"/>
  <c r="AG3357" i="3"/>
  <c r="AH3357" i="3" s="1"/>
  <c r="AI3357" i="3"/>
  <c r="AJ3357" i="3" s="1"/>
  <c r="AK3357" i="3"/>
  <c r="AL3357" i="3"/>
  <c r="AM3357" i="3"/>
  <c r="AD3358" i="3"/>
  <c r="AE3358" i="3"/>
  <c r="AF3358" i="3" s="1"/>
  <c r="AG3358" i="3"/>
  <c r="AH3358" i="3" s="1"/>
  <c r="AI3358" i="3"/>
  <c r="AJ3358" i="3" s="1"/>
  <c r="AK3358" i="3"/>
  <c r="AL3358" i="3"/>
  <c r="AM3358" i="3"/>
  <c r="AD3359" i="3"/>
  <c r="AE3359" i="3"/>
  <c r="AF3359" i="3" s="1"/>
  <c r="AG3359" i="3"/>
  <c r="AH3359" i="3" s="1"/>
  <c r="AI3359" i="3"/>
  <c r="AJ3359" i="3" s="1"/>
  <c r="AK3359" i="3"/>
  <c r="AL3359" i="3"/>
  <c r="AM3359" i="3"/>
  <c r="AD3360" i="3"/>
  <c r="AE3360" i="3"/>
  <c r="AF3360" i="3" s="1"/>
  <c r="AG3360" i="3"/>
  <c r="AH3360" i="3" s="1"/>
  <c r="AI3360" i="3"/>
  <c r="AJ3360" i="3" s="1"/>
  <c r="AK3360" i="3"/>
  <c r="AL3360" i="3"/>
  <c r="AM3360" i="3"/>
  <c r="AD3361" i="3"/>
  <c r="AE3361" i="3"/>
  <c r="AF3361" i="3" s="1"/>
  <c r="AG3361" i="3"/>
  <c r="AH3361" i="3" s="1"/>
  <c r="AI3361" i="3"/>
  <c r="AJ3361" i="3" s="1"/>
  <c r="AK3361" i="3"/>
  <c r="AL3361" i="3"/>
  <c r="AM3361" i="3"/>
  <c r="AD3362" i="3"/>
  <c r="AE3362" i="3"/>
  <c r="AF3362" i="3" s="1"/>
  <c r="AG3362" i="3"/>
  <c r="AH3362" i="3" s="1"/>
  <c r="AI3362" i="3"/>
  <c r="AJ3362" i="3" s="1"/>
  <c r="AK3362" i="3"/>
  <c r="AL3362" i="3"/>
  <c r="AM3362" i="3"/>
  <c r="AD3363" i="3"/>
  <c r="AE3363" i="3"/>
  <c r="AF3363" i="3" s="1"/>
  <c r="AG3363" i="3"/>
  <c r="AH3363" i="3" s="1"/>
  <c r="AI3363" i="3"/>
  <c r="AJ3363" i="3" s="1"/>
  <c r="AK3363" i="3"/>
  <c r="AL3363" i="3"/>
  <c r="AM3363" i="3"/>
  <c r="AD3364" i="3"/>
  <c r="AE3364" i="3"/>
  <c r="AF3364" i="3" s="1"/>
  <c r="AG3364" i="3"/>
  <c r="AH3364" i="3" s="1"/>
  <c r="AI3364" i="3"/>
  <c r="AJ3364" i="3" s="1"/>
  <c r="AK3364" i="3"/>
  <c r="AL3364" i="3"/>
  <c r="AM3364" i="3"/>
  <c r="AD3365" i="3"/>
  <c r="AE3365" i="3"/>
  <c r="AF3365" i="3" s="1"/>
  <c r="AG3365" i="3"/>
  <c r="AH3365" i="3" s="1"/>
  <c r="AI3365" i="3"/>
  <c r="AJ3365" i="3" s="1"/>
  <c r="AK3365" i="3"/>
  <c r="AL3365" i="3"/>
  <c r="AM3365" i="3"/>
  <c r="AD3366" i="3"/>
  <c r="AE3366" i="3"/>
  <c r="AF3366" i="3" s="1"/>
  <c r="AG3366" i="3"/>
  <c r="AH3366" i="3" s="1"/>
  <c r="AI3366" i="3"/>
  <c r="AJ3366" i="3" s="1"/>
  <c r="AK3366" i="3"/>
  <c r="AL3366" i="3"/>
  <c r="AM3366" i="3"/>
  <c r="AD3367" i="3"/>
  <c r="AE3367" i="3"/>
  <c r="AF3367" i="3" s="1"/>
  <c r="AG3367" i="3"/>
  <c r="AH3367" i="3" s="1"/>
  <c r="AI3367" i="3"/>
  <c r="AJ3367" i="3" s="1"/>
  <c r="AK3367" i="3"/>
  <c r="AL3367" i="3"/>
  <c r="AM3367" i="3"/>
  <c r="AD3368" i="3"/>
  <c r="AE3368" i="3"/>
  <c r="AF3368" i="3" s="1"/>
  <c r="AG3368" i="3"/>
  <c r="AH3368" i="3" s="1"/>
  <c r="AI3368" i="3"/>
  <c r="AJ3368" i="3" s="1"/>
  <c r="AK3368" i="3"/>
  <c r="AL3368" i="3"/>
  <c r="AM3368" i="3"/>
  <c r="AD3369" i="3"/>
  <c r="AE3369" i="3"/>
  <c r="AF3369" i="3" s="1"/>
  <c r="AG3369" i="3"/>
  <c r="AH3369" i="3" s="1"/>
  <c r="AI3369" i="3"/>
  <c r="AJ3369" i="3" s="1"/>
  <c r="AK3369" i="3"/>
  <c r="AL3369" i="3"/>
  <c r="AM3369" i="3"/>
  <c r="AD3370" i="3"/>
  <c r="AE3370" i="3"/>
  <c r="AF3370" i="3" s="1"/>
  <c r="AG3370" i="3"/>
  <c r="AH3370" i="3" s="1"/>
  <c r="AI3370" i="3"/>
  <c r="AJ3370" i="3" s="1"/>
  <c r="AK3370" i="3"/>
  <c r="AL3370" i="3"/>
  <c r="AM3370" i="3"/>
  <c r="AD3371" i="3"/>
  <c r="AE3371" i="3"/>
  <c r="AF3371" i="3" s="1"/>
  <c r="AG3371" i="3"/>
  <c r="AH3371" i="3" s="1"/>
  <c r="AI3371" i="3"/>
  <c r="AJ3371" i="3" s="1"/>
  <c r="AK3371" i="3"/>
  <c r="AL3371" i="3"/>
  <c r="AM3371" i="3"/>
  <c r="AD3372" i="3"/>
  <c r="AE3372" i="3"/>
  <c r="AF3372" i="3" s="1"/>
  <c r="AG3372" i="3"/>
  <c r="AH3372" i="3" s="1"/>
  <c r="AI3372" i="3"/>
  <c r="AJ3372" i="3" s="1"/>
  <c r="AK3372" i="3"/>
  <c r="AL3372" i="3"/>
  <c r="AM3372" i="3"/>
  <c r="AD3373" i="3"/>
  <c r="AE3373" i="3"/>
  <c r="AF3373" i="3" s="1"/>
  <c r="AG3373" i="3"/>
  <c r="AH3373" i="3" s="1"/>
  <c r="AI3373" i="3"/>
  <c r="AJ3373" i="3" s="1"/>
  <c r="AK3373" i="3"/>
  <c r="AL3373" i="3"/>
  <c r="AM3373" i="3"/>
  <c r="AD3374" i="3"/>
  <c r="AE3374" i="3"/>
  <c r="AF3374" i="3" s="1"/>
  <c r="AG3374" i="3"/>
  <c r="AH3374" i="3" s="1"/>
  <c r="AI3374" i="3"/>
  <c r="AJ3374" i="3" s="1"/>
  <c r="AK3374" i="3"/>
  <c r="AL3374" i="3"/>
  <c r="AM3374" i="3"/>
  <c r="AD3375" i="3"/>
  <c r="AE3375" i="3"/>
  <c r="AF3375" i="3" s="1"/>
  <c r="AG3375" i="3"/>
  <c r="AH3375" i="3" s="1"/>
  <c r="AI3375" i="3"/>
  <c r="AJ3375" i="3" s="1"/>
  <c r="AK3375" i="3"/>
  <c r="AL3375" i="3"/>
  <c r="AM3375" i="3"/>
  <c r="AD3376" i="3"/>
  <c r="AE3376" i="3"/>
  <c r="AF3376" i="3" s="1"/>
  <c r="AG3376" i="3"/>
  <c r="AH3376" i="3" s="1"/>
  <c r="AI3376" i="3"/>
  <c r="AJ3376" i="3" s="1"/>
  <c r="AK3376" i="3"/>
  <c r="AL3376" i="3"/>
  <c r="AM3376" i="3"/>
  <c r="AD3377" i="3"/>
  <c r="AE3377" i="3"/>
  <c r="AF3377" i="3" s="1"/>
  <c r="AG3377" i="3"/>
  <c r="AH3377" i="3" s="1"/>
  <c r="AI3377" i="3"/>
  <c r="AJ3377" i="3" s="1"/>
  <c r="AK3377" i="3"/>
  <c r="AL3377" i="3"/>
  <c r="AM3377" i="3"/>
  <c r="AD3378" i="3"/>
  <c r="AE3378" i="3"/>
  <c r="AF3378" i="3" s="1"/>
  <c r="AG3378" i="3"/>
  <c r="AH3378" i="3" s="1"/>
  <c r="AI3378" i="3"/>
  <c r="AJ3378" i="3" s="1"/>
  <c r="AK3378" i="3"/>
  <c r="AL3378" i="3"/>
  <c r="AM3378" i="3"/>
  <c r="AD3379" i="3"/>
  <c r="AE3379" i="3"/>
  <c r="AF3379" i="3" s="1"/>
  <c r="AG3379" i="3"/>
  <c r="AH3379" i="3" s="1"/>
  <c r="AI3379" i="3"/>
  <c r="AJ3379" i="3" s="1"/>
  <c r="AK3379" i="3"/>
  <c r="AL3379" i="3"/>
  <c r="AM3379" i="3"/>
  <c r="AD3380" i="3"/>
  <c r="AE3380" i="3"/>
  <c r="AF3380" i="3" s="1"/>
  <c r="AG3380" i="3"/>
  <c r="AH3380" i="3" s="1"/>
  <c r="AI3380" i="3"/>
  <c r="AJ3380" i="3" s="1"/>
  <c r="AK3380" i="3"/>
  <c r="AL3380" i="3"/>
  <c r="AM3380" i="3"/>
  <c r="AD3381" i="3"/>
  <c r="AE3381" i="3"/>
  <c r="AF3381" i="3" s="1"/>
  <c r="AG3381" i="3"/>
  <c r="AH3381" i="3" s="1"/>
  <c r="AI3381" i="3"/>
  <c r="AJ3381" i="3" s="1"/>
  <c r="AK3381" i="3"/>
  <c r="AL3381" i="3"/>
  <c r="AM3381" i="3"/>
  <c r="AD3382" i="3"/>
  <c r="AE3382" i="3"/>
  <c r="AF3382" i="3" s="1"/>
  <c r="AG3382" i="3"/>
  <c r="AH3382" i="3" s="1"/>
  <c r="AI3382" i="3"/>
  <c r="AJ3382" i="3" s="1"/>
  <c r="AK3382" i="3"/>
  <c r="AL3382" i="3"/>
  <c r="AM3382" i="3"/>
  <c r="AD3383" i="3"/>
  <c r="AE3383" i="3"/>
  <c r="AF3383" i="3" s="1"/>
  <c r="AG3383" i="3"/>
  <c r="AH3383" i="3" s="1"/>
  <c r="AI3383" i="3"/>
  <c r="AJ3383" i="3" s="1"/>
  <c r="AK3383" i="3"/>
  <c r="AL3383" i="3"/>
  <c r="AM3383" i="3"/>
  <c r="AD3384" i="3"/>
  <c r="AE3384" i="3"/>
  <c r="AF3384" i="3" s="1"/>
  <c r="AG3384" i="3"/>
  <c r="AH3384" i="3" s="1"/>
  <c r="AI3384" i="3"/>
  <c r="AJ3384" i="3" s="1"/>
  <c r="AK3384" i="3"/>
  <c r="AL3384" i="3"/>
  <c r="AM3384" i="3"/>
  <c r="AD3385" i="3"/>
  <c r="AE3385" i="3"/>
  <c r="AF3385" i="3" s="1"/>
  <c r="AG3385" i="3"/>
  <c r="AH3385" i="3" s="1"/>
  <c r="AI3385" i="3"/>
  <c r="AJ3385" i="3" s="1"/>
  <c r="AK3385" i="3"/>
  <c r="AL3385" i="3"/>
  <c r="AM3385" i="3"/>
  <c r="AD3386" i="3"/>
  <c r="AE3386" i="3"/>
  <c r="AF3386" i="3" s="1"/>
  <c r="AG3386" i="3"/>
  <c r="AH3386" i="3" s="1"/>
  <c r="AI3386" i="3"/>
  <c r="AJ3386" i="3" s="1"/>
  <c r="AK3386" i="3"/>
  <c r="AL3386" i="3"/>
  <c r="AM3386" i="3"/>
  <c r="AD3387" i="3"/>
  <c r="AE3387" i="3"/>
  <c r="AF3387" i="3" s="1"/>
  <c r="AG3387" i="3"/>
  <c r="AH3387" i="3" s="1"/>
  <c r="AI3387" i="3"/>
  <c r="AJ3387" i="3" s="1"/>
  <c r="AK3387" i="3"/>
  <c r="AL3387" i="3"/>
  <c r="AM3387" i="3"/>
  <c r="AD3388" i="3"/>
  <c r="AE3388" i="3"/>
  <c r="AF3388" i="3" s="1"/>
  <c r="AG3388" i="3"/>
  <c r="AH3388" i="3" s="1"/>
  <c r="AI3388" i="3"/>
  <c r="AJ3388" i="3" s="1"/>
  <c r="AK3388" i="3"/>
  <c r="AL3388" i="3"/>
  <c r="AM3388" i="3"/>
  <c r="AD3389" i="3"/>
  <c r="AE3389" i="3"/>
  <c r="AF3389" i="3" s="1"/>
  <c r="AG3389" i="3"/>
  <c r="AH3389" i="3" s="1"/>
  <c r="AI3389" i="3"/>
  <c r="AJ3389" i="3" s="1"/>
  <c r="AK3389" i="3"/>
  <c r="AL3389" i="3"/>
  <c r="AM3389" i="3"/>
  <c r="AD3390" i="3"/>
  <c r="AE3390" i="3"/>
  <c r="AF3390" i="3" s="1"/>
  <c r="AG3390" i="3"/>
  <c r="AH3390" i="3" s="1"/>
  <c r="AI3390" i="3"/>
  <c r="AJ3390" i="3" s="1"/>
  <c r="AK3390" i="3"/>
  <c r="AL3390" i="3"/>
  <c r="AM3390" i="3"/>
  <c r="AD3391" i="3"/>
  <c r="AE3391" i="3"/>
  <c r="AF3391" i="3" s="1"/>
  <c r="AG3391" i="3"/>
  <c r="AH3391" i="3" s="1"/>
  <c r="AI3391" i="3"/>
  <c r="AJ3391" i="3" s="1"/>
  <c r="AK3391" i="3"/>
  <c r="AL3391" i="3"/>
  <c r="AM3391" i="3"/>
  <c r="AD3392" i="3"/>
  <c r="AE3392" i="3"/>
  <c r="AF3392" i="3" s="1"/>
  <c r="AG3392" i="3"/>
  <c r="AH3392" i="3" s="1"/>
  <c r="AI3392" i="3"/>
  <c r="AJ3392" i="3" s="1"/>
  <c r="AK3392" i="3"/>
  <c r="AL3392" i="3"/>
  <c r="AM3392" i="3"/>
  <c r="AD3393" i="3"/>
  <c r="AE3393" i="3"/>
  <c r="AF3393" i="3" s="1"/>
  <c r="AG3393" i="3"/>
  <c r="AH3393" i="3" s="1"/>
  <c r="AI3393" i="3"/>
  <c r="AJ3393" i="3" s="1"/>
  <c r="AK3393" i="3"/>
  <c r="AL3393" i="3"/>
  <c r="AM3393" i="3"/>
  <c r="AD3394" i="3"/>
  <c r="AE3394" i="3"/>
  <c r="AF3394" i="3" s="1"/>
  <c r="AG3394" i="3"/>
  <c r="AH3394" i="3" s="1"/>
  <c r="AI3394" i="3"/>
  <c r="AJ3394" i="3" s="1"/>
  <c r="AK3394" i="3"/>
  <c r="AL3394" i="3"/>
  <c r="AM3394" i="3"/>
  <c r="AD3395" i="3"/>
  <c r="AE3395" i="3"/>
  <c r="AF3395" i="3" s="1"/>
  <c r="AG3395" i="3"/>
  <c r="AH3395" i="3" s="1"/>
  <c r="AI3395" i="3"/>
  <c r="AJ3395" i="3" s="1"/>
  <c r="AK3395" i="3"/>
  <c r="AL3395" i="3"/>
  <c r="AM3395" i="3"/>
  <c r="AD3396" i="3"/>
  <c r="AE3396" i="3"/>
  <c r="AF3396" i="3" s="1"/>
  <c r="AG3396" i="3"/>
  <c r="AH3396" i="3" s="1"/>
  <c r="AI3396" i="3"/>
  <c r="AJ3396" i="3" s="1"/>
  <c r="AK3396" i="3"/>
  <c r="AL3396" i="3"/>
  <c r="AM3396" i="3"/>
  <c r="AD3397" i="3"/>
  <c r="AE3397" i="3"/>
  <c r="AF3397" i="3" s="1"/>
  <c r="AG3397" i="3"/>
  <c r="AH3397" i="3" s="1"/>
  <c r="AI3397" i="3"/>
  <c r="AJ3397" i="3" s="1"/>
  <c r="AK3397" i="3"/>
  <c r="AL3397" i="3"/>
  <c r="AM3397" i="3"/>
  <c r="AD3398" i="3"/>
  <c r="AE3398" i="3"/>
  <c r="AF3398" i="3" s="1"/>
  <c r="AG3398" i="3"/>
  <c r="AH3398" i="3" s="1"/>
  <c r="AI3398" i="3"/>
  <c r="AJ3398" i="3" s="1"/>
  <c r="AK3398" i="3"/>
  <c r="AL3398" i="3"/>
  <c r="AM3398" i="3"/>
  <c r="AD3399" i="3"/>
  <c r="AE3399" i="3"/>
  <c r="AF3399" i="3" s="1"/>
  <c r="AG3399" i="3"/>
  <c r="AH3399" i="3" s="1"/>
  <c r="AI3399" i="3"/>
  <c r="AJ3399" i="3" s="1"/>
  <c r="AK3399" i="3"/>
  <c r="AL3399" i="3"/>
  <c r="AM3399" i="3"/>
  <c r="AD3400" i="3"/>
  <c r="AE3400" i="3"/>
  <c r="AF3400" i="3" s="1"/>
  <c r="AG3400" i="3"/>
  <c r="AH3400" i="3" s="1"/>
  <c r="AI3400" i="3"/>
  <c r="AJ3400" i="3" s="1"/>
  <c r="AK3400" i="3"/>
  <c r="AL3400" i="3"/>
  <c r="AM3400" i="3"/>
  <c r="AD3401" i="3"/>
  <c r="AE3401" i="3"/>
  <c r="AF3401" i="3" s="1"/>
  <c r="AG3401" i="3"/>
  <c r="AH3401" i="3" s="1"/>
  <c r="AI3401" i="3"/>
  <c r="AJ3401" i="3" s="1"/>
  <c r="AK3401" i="3"/>
  <c r="AL3401" i="3"/>
  <c r="AM3401" i="3"/>
  <c r="AD3402" i="3"/>
  <c r="AE3402" i="3"/>
  <c r="AF3402" i="3" s="1"/>
  <c r="AG3402" i="3"/>
  <c r="AH3402" i="3" s="1"/>
  <c r="AI3402" i="3"/>
  <c r="AJ3402" i="3" s="1"/>
  <c r="AK3402" i="3"/>
  <c r="AL3402" i="3"/>
  <c r="AM3402" i="3"/>
  <c r="AD3403" i="3"/>
  <c r="AE3403" i="3"/>
  <c r="AF3403" i="3" s="1"/>
  <c r="AG3403" i="3"/>
  <c r="AH3403" i="3" s="1"/>
  <c r="AI3403" i="3"/>
  <c r="AJ3403" i="3" s="1"/>
  <c r="AK3403" i="3"/>
  <c r="AL3403" i="3"/>
  <c r="AM3403" i="3"/>
  <c r="AD3404" i="3"/>
  <c r="AE3404" i="3"/>
  <c r="AF3404" i="3" s="1"/>
  <c r="AG3404" i="3"/>
  <c r="AH3404" i="3" s="1"/>
  <c r="AI3404" i="3"/>
  <c r="AJ3404" i="3" s="1"/>
  <c r="AK3404" i="3"/>
  <c r="AL3404" i="3"/>
  <c r="AM3404" i="3"/>
  <c r="AD3405" i="3"/>
  <c r="AE3405" i="3"/>
  <c r="AF3405" i="3" s="1"/>
  <c r="AG3405" i="3"/>
  <c r="AH3405" i="3" s="1"/>
  <c r="AI3405" i="3"/>
  <c r="AJ3405" i="3" s="1"/>
  <c r="AK3405" i="3"/>
  <c r="AL3405" i="3"/>
  <c r="AM3405" i="3"/>
  <c r="AD3406" i="3"/>
  <c r="AE3406" i="3"/>
  <c r="AF3406" i="3" s="1"/>
  <c r="AG3406" i="3"/>
  <c r="AH3406" i="3" s="1"/>
  <c r="AI3406" i="3"/>
  <c r="AJ3406" i="3" s="1"/>
  <c r="AK3406" i="3"/>
  <c r="AL3406" i="3"/>
  <c r="AM3406" i="3"/>
  <c r="AD3407" i="3"/>
  <c r="AE3407" i="3"/>
  <c r="AF3407" i="3" s="1"/>
  <c r="AG3407" i="3"/>
  <c r="AH3407" i="3" s="1"/>
  <c r="AI3407" i="3"/>
  <c r="AJ3407" i="3" s="1"/>
  <c r="AK3407" i="3"/>
  <c r="AL3407" i="3"/>
  <c r="AM3407" i="3"/>
  <c r="AD3408" i="3"/>
  <c r="AE3408" i="3"/>
  <c r="AF3408" i="3" s="1"/>
  <c r="AG3408" i="3"/>
  <c r="AH3408" i="3" s="1"/>
  <c r="AI3408" i="3"/>
  <c r="AJ3408" i="3" s="1"/>
  <c r="AK3408" i="3"/>
  <c r="AL3408" i="3"/>
  <c r="AM3408" i="3"/>
  <c r="AD3409" i="3"/>
  <c r="AE3409" i="3"/>
  <c r="AF3409" i="3" s="1"/>
  <c r="AG3409" i="3"/>
  <c r="AH3409" i="3" s="1"/>
  <c r="AI3409" i="3"/>
  <c r="AJ3409" i="3" s="1"/>
  <c r="AK3409" i="3"/>
  <c r="AL3409" i="3"/>
  <c r="AM3409" i="3"/>
  <c r="AD3410" i="3"/>
  <c r="AE3410" i="3"/>
  <c r="AF3410" i="3" s="1"/>
  <c r="AG3410" i="3"/>
  <c r="AH3410" i="3" s="1"/>
  <c r="AI3410" i="3"/>
  <c r="AJ3410" i="3" s="1"/>
  <c r="AK3410" i="3"/>
  <c r="AL3410" i="3"/>
  <c r="AM3410" i="3"/>
  <c r="AD3411" i="3"/>
  <c r="AE3411" i="3"/>
  <c r="AF3411" i="3" s="1"/>
  <c r="AG3411" i="3"/>
  <c r="AH3411" i="3" s="1"/>
  <c r="AI3411" i="3"/>
  <c r="AJ3411" i="3" s="1"/>
  <c r="AK3411" i="3"/>
  <c r="AL3411" i="3"/>
  <c r="AM3411" i="3"/>
  <c r="AD3412" i="3"/>
  <c r="AE3412" i="3"/>
  <c r="AF3412" i="3" s="1"/>
  <c r="AG3412" i="3"/>
  <c r="AH3412" i="3" s="1"/>
  <c r="AI3412" i="3"/>
  <c r="AJ3412" i="3" s="1"/>
  <c r="AK3412" i="3"/>
  <c r="AL3412" i="3"/>
  <c r="AM3412" i="3"/>
  <c r="AD3413" i="3"/>
  <c r="AE3413" i="3"/>
  <c r="AF3413" i="3" s="1"/>
  <c r="AG3413" i="3"/>
  <c r="AH3413" i="3" s="1"/>
  <c r="AI3413" i="3"/>
  <c r="AJ3413" i="3" s="1"/>
  <c r="AK3413" i="3"/>
  <c r="AL3413" i="3"/>
  <c r="AM3413" i="3"/>
  <c r="AD3414" i="3"/>
  <c r="AE3414" i="3"/>
  <c r="AF3414" i="3" s="1"/>
  <c r="AG3414" i="3"/>
  <c r="AH3414" i="3" s="1"/>
  <c r="AI3414" i="3"/>
  <c r="AJ3414" i="3" s="1"/>
  <c r="AK3414" i="3"/>
  <c r="AL3414" i="3"/>
  <c r="AM3414" i="3"/>
  <c r="AD3415" i="3"/>
  <c r="AE3415" i="3"/>
  <c r="AF3415" i="3" s="1"/>
  <c r="AG3415" i="3"/>
  <c r="AH3415" i="3" s="1"/>
  <c r="AI3415" i="3"/>
  <c r="AJ3415" i="3" s="1"/>
  <c r="AK3415" i="3"/>
  <c r="AL3415" i="3"/>
  <c r="AM3415" i="3"/>
  <c r="AD3416" i="3"/>
  <c r="AE3416" i="3"/>
  <c r="AF3416" i="3" s="1"/>
  <c r="AG3416" i="3"/>
  <c r="AH3416" i="3" s="1"/>
  <c r="AI3416" i="3"/>
  <c r="AJ3416" i="3" s="1"/>
  <c r="AK3416" i="3"/>
  <c r="AL3416" i="3"/>
  <c r="AM3416" i="3"/>
  <c r="AD3417" i="3"/>
  <c r="AE3417" i="3"/>
  <c r="AF3417" i="3" s="1"/>
  <c r="AG3417" i="3"/>
  <c r="AH3417" i="3" s="1"/>
  <c r="AI3417" i="3"/>
  <c r="AJ3417" i="3" s="1"/>
  <c r="AK3417" i="3"/>
  <c r="AL3417" i="3"/>
  <c r="AM3417" i="3"/>
  <c r="AD3418" i="3"/>
  <c r="AE3418" i="3"/>
  <c r="AF3418" i="3" s="1"/>
  <c r="AG3418" i="3"/>
  <c r="AH3418" i="3" s="1"/>
  <c r="AI3418" i="3"/>
  <c r="AJ3418" i="3" s="1"/>
  <c r="AK3418" i="3"/>
  <c r="AL3418" i="3"/>
  <c r="AM3418" i="3"/>
  <c r="AD3419" i="3"/>
  <c r="AE3419" i="3"/>
  <c r="AF3419" i="3" s="1"/>
  <c r="AG3419" i="3"/>
  <c r="AH3419" i="3" s="1"/>
  <c r="AI3419" i="3"/>
  <c r="AJ3419" i="3" s="1"/>
  <c r="AK3419" i="3"/>
  <c r="AL3419" i="3"/>
  <c r="AM3419" i="3"/>
  <c r="AD3420" i="3"/>
  <c r="AE3420" i="3"/>
  <c r="AF3420" i="3" s="1"/>
  <c r="AG3420" i="3"/>
  <c r="AH3420" i="3" s="1"/>
  <c r="AI3420" i="3"/>
  <c r="AJ3420" i="3" s="1"/>
  <c r="AK3420" i="3"/>
  <c r="AL3420" i="3"/>
  <c r="AM3420" i="3"/>
  <c r="AD3421" i="3"/>
  <c r="AE3421" i="3"/>
  <c r="AF3421" i="3" s="1"/>
  <c r="AG3421" i="3"/>
  <c r="AH3421" i="3" s="1"/>
  <c r="AI3421" i="3"/>
  <c r="AJ3421" i="3" s="1"/>
  <c r="AK3421" i="3"/>
  <c r="AL3421" i="3"/>
  <c r="AM3421" i="3"/>
  <c r="AD3422" i="3"/>
  <c r="AE3422" i="3"/>
  <c r="AF3422" i="3" s="1"/>
  <c r="AG3422" i="3"/>
  <c r="AH3422" i="3" s="1"/>
  <c r="AI3422" i="3"/>
  <c r="AJ3422" i="3" s="1"/>
  <c r="AK3422" i="3"/>
  <c r="AL3422" i="3"/>
  <c r="AM3422" i="3"/>
  <c r="AD3423" i="3"/>
  <c r="AE3423" i="3"/>
  <c r="AF3423" i="3" s="1"/>
  <c r="AG3423" i="3"/>
  <c r="AH3423" i="3" s="1"/>
  <c r="AI3423" i="3"/>
  <c r="AJ3423" i="3" s="1"/>
  <c r="AK3423" i="3"/>
  <c r="AL3423" i="3"/>
  <c r="AM3423" i="3"/>
  <c r="AD3424" i="3"/>
  <c r="AE3424" i="3"/>
  <c r="AF3424" i="3" s="1"/>
  <c r="AG3424" i="3"/>
  <c r="AH3424" i="3" s="1"/>
  <c r="AI3424" i="3"/>
  <c r="AJ3424" i="3" s="1"/>
  <c r="AK3424" i="3"/>
  <c r="AL3424" i="3"/>
  <c r="AM3424" i="3"/>
  <c r="AD3425" i="3"/>
  <c r="AE3425" i="3"/>
  <c r="AF3425" i="3" s="1"/>
  <c r="AG3425" i="3"/>
  <c r="AH3425" i="3" s="1"/>
  <c r="AI3425" i="3"/>
  <c r="AJ3425" i="3" s="1"/>
  <c r="AK3425" i="3"/>
  <c r="AL3425" i="3"/>
  <c r="AM3425" i="3"/>
  <c r="AD3426" i="3"/>
  <c r="AE3426" i="3"/>
  <c r="AF3426" i="3" s="1"/>
  <c r="AG3426" i="3"/>
  <c r="AH3426" i="3" s="1"/>
  <c r="AI3426" i="3"/>
  <c r="AJ3426" i="3" s="1"/>
  <c r="AK3426" i="3"/>
  <c r="AL3426" i="3"/>
  <c r="AM3426" i="3"/>
  <c r="AD3427" i="3"/>
  <c r="AE3427" i="3"/>
  <c r="AF3427" i="3" s="1"/>
  <c r="AG3427" i="3"/>
  <c r="AH3427" i="3" s="1"/>
  <c r="AI3427" i="3"/>
  <c r="AJ3427" i="3" s="1"/>
  <c r="AK3427" i="3"/>
  <c r="AL3427" i="3"/>
  <c r="AM3427" i="3"/>
  <c r="AD3428" i="3"/>
  <c r="AE3428" i="3"/>
  <c r="AF3428" i="3" s="1"/>
  <c r="AG3428" i="3"/>
  <c r="AH3428" i="3" s="1"/>
  <c r="AI3428" i="3"/>
  <c r="AJ3428" i="3" s="1"/>
  <c r="AK3428" i="3"/>
  <c r="AL3428" i="3"/>
  <c r="AM3428" i="3"/>
  <c r="AD3429" i="3"/>
  <c r="AE3429" i="3"/>
  <c r="AF3429" i="3" s="1"/>
  <c r="AG3429" i="3"/>
  <c r="AH3429" i="3" s="1"/>
  <c r="AI3429" i="3"/>
  <c r="AJ3429" i="3" s="1"/>
  <c r="AK3429" i="3"/>
  <c r="AL3429" i="3"/>
  <c r="AM3429" i="3"/>
  <c r="AD3430" i="3"/>
  <c r="AE3430" i="3"/>
  <c r="AF3430" i="3" s="1"/>
  <c r="AG3430" i="3"/>
  <c r="AH3430" i="3" s="1"/>
  <c r="AI3430" i="3"/>
  <c r="AJ3430" i="3" s="1"/>
  <c r="AK3430" i="3"/>
  <c r="AL3430" i="3"/>
  <c r="AM3430" i="3"/>
  <c r="AD3431" i="3"/>
  <c r="AE3431" i="3"/>
  <c r="AF3431" i="3" s="1"/>
  <c r="AG3431" i="3"/>
  <c r="AH3431" i="3" s="1"/>
  <c r="AI3431" i="3"/>
  <c r="AJ3431" i="3" s="1"/>
  <c r="AK3431" i="3"/>
  <c r="AL3431" i="3"/>
  <c r="AM3431" i="3"/>
  <c r="AD3432" i="3"/>
  <c r="AE3432" i="3"/>
  <c r="AF3432" i="3" s="1"/>
  <c r="AG3432" i="3"/>
  <c r="AH3432" i="3" s="1"/>
  <c r="AI3432" i="3"/>
  <c r="AJ3432" i="3" s="1"/>
  <c r="AK3432" i="3"/>
  <c r="AL3432" i="3"/>
  <c r="AM3432" i="3"/>
  <c r="AD3433" i="3"/>
  <c r="AE3433" i="3"/>
  <c r="AF3433" i="3" s="1"/>
  <c r="AG3433" i="3"/>
  <c r="AH3433" i="3" s="1"/>
  <c r="AI3433" i="3"/>
  <c r="AJ3433" i="3" s="1"/>
  <c r="AK3433" i="3"/>
  <c r="AL3433" i="3"/>
  <c r="AM3433" i="3"/>
  <c r="AD3434" i="3"/>
  <c r="AE3434" i="3"/>
  <c r="AF3434" i="3" s="1"/>
  <c r="AG3434" i="3"/>
  <c r="AH3434" i="3" s="1"/>
  <c r="AI3434" i="3"/>
  <c r="AJ3434" i="3" s="1"/>
  <c r="AK3434" i="3"/>
  <c r="AL3434" i="3"/>
  <c r="AM3434" i="3"/>
  <c r="AD3435" i="3"/>
  <c r="AE3435" i="3"/>
  <c r="AF3435" i="3" s="1"/>
  <c r="AG3435" i="3"/>
  <c r="AH3435" i="3" s="1"/>
  <c r="AI3435" i="3"/>
  <c r="AJ3435" i="3" s="1"/>
  <c r="AK3435" i="3"/>
  <c r="AL3435" i="3"/>
  <c r="AM3435" i="3"/>
  <c r="AD3436" i="3"/>
  <c r="AE3436" i="3"/>
  <c r="AF3436" i="3" s="1"/>
  <c r="AG3436" i="3"/>
  <c r="AH3436" i="3" s="1"/>
  <c r="AI3436" i="3"/>
  <c r="AJ3436" i="3" s="1"/>
  <c r="AK3436" i="3"/>
  <c r="AL3436" i="3"/>
  <c r="AM3436" i="3"/>
  <c r="AD3437" i="3"/>
  <c r="AE3437" i="3"/>
  <c r="AF3437" i="3" s="1"/>
  <c r="AG3437" i="3"/>
  <c r="AH3437" i="3" s="1"/>
  <c r="AI3437" i="3"/>
  <c r="AJ3437" i="3" s="1"/>
  <c r="AK3437" i="3"/>
  <c r="AL3437" i="3"/>
  <c r="AM3437" i="3"/>
  <c r="AD3438" i="3"/>
  <c r="AE3438" i="3"/>
  <c r="AF3438" i="3" s="1"/>
  <c r="AG3438" i="3"/>
  <c r="AH3438" i="3" s="1"/>
  <c r="AI3438" i="3"/>
  <c r="AJ3438" i="3" s="1"/>
  <c r="AK3438" i="3"/>
  <c r="AL3438" i="3"/>
  <c r="AM3438" i="3"/>
  <c r="AD3439" i="3"/>
  <c r="AE3439" i="3"/>
  <c r="AF3439" i="3" s="1"/>
  <c r="AG3439" i="3"/>
  <c r="AH3439" i="3" s="1"/>
  <c r="AI3439" i="3"/>
  <c r="AJ3439" i="3" s="1"/>
  <c r="AK3439" i="3"/>
  <c r="AL3439" i="3"/>
  <c r="AM3439" i="3"/>
  <c r="AD3440" i="3"/>
  <c r="AE3440" i="3"/>
  <c r="AF3440" i="3" s="1"/>
  <c r="AG3440" i="3"/>
  <c r="AH3440" i="3" s="1"/>
  <c r="AI3440" i="3"/>
  <c r="AJ3440" i="3" s="1"/>
  <c r="AK3440" i="3"/>
  <c r="AL3440" i="3"/>
  <c r="AM3440" i="3"/>
  <c r="AD3441" i="3"/>
  <c r="AE3441" i="3"/>
  <c r="AF3441" i="3" s="1"/>
  <c r="AG3441" i="3"/>
  <c r="AH3441" i="3" s="1"/>
  <c r="AI3441" i="3"/>
  <c r="AJ3441" i="3" s="1"/>
  <c r="AK3441" i="3"/>
  <c r="AL3441" i="3"/>
  <c r="AM3441" i="3"/>
  <c r="AD3442" i="3"/>
  <c r="AE3442" i="3"/>
  <c r="AF3442" i="3" s="1"/>
  <c r="AG3442" i="3"/>
  <c r="AH3442" i="3" s="1"/>
  <c r="AI3442" i="3"/>
  <c r="AJ3442" i="3" s="1"/>
  <c r="AK3442" i="3"/>
  <c r="AL3442" i="3"/>
  <c r="AM3442" i="3"/>
  <c r="AD3443" i="3"/>
  <c r="AE3443" i="3"/>
  <c r="AF3443" i="3" s="1"/>
  <c r="AG3443" i="3"/>
  <c r="AH3443" i="3" s="1"/>
  <c r="AI3443" i="3"/>
  <c r="AJ3443" i="3" s="1"/>
  <c r="AK3443" i="3"/>
  <c r="AL3443" i="3"/>
  <c r="AM3443" i="3"/>
  <c r="AD3444" i="3"/>
  <c r="AE3444" i="3"/>
  <c r="AF3444" i="3" s="1"/>
  <c r="AG3444" i="3"/>
  <c r="AH3444" i="3" s="1"/>
  <c r="AI3444" i="3"/>
  <c r="AJ3444" i="3" s="1"/>
  <c r="AK3444" i="3"/>
  <c r="AL3444" i="3"/>
  <c r="AM3444" i="3"/>
  <c r="AD3445" i="3"/>
  <c r="AE3445" i="3"/>
  <c r="AF3445" i="3" s="1"/>
  <c r="AG3445" i="3"/>
  <c r="AH3445" i="3" s="1"/>
  <c r="AI3445" i="3"/>
  <c r="AJ3445" i="3" s="1"/>
  <c r="AK3445" i="3"/>
  <c r="AL3445" i="3"/>
  <c r="AM3445" i="3"/>
  <c r="AD3446" i="3"/>
  <c r="AE3446" i="3"/>
  <c r="AF3446" i="3" s="1"/>
  <c r="AG3446" i="3"/>
  <c r="AH3446" i="3" s="1"/>
  <c r="AI3446" i="3"/>
  <c r="AJ3446" i="3" s="1"/>
  <c r="AK3446" i="3"/>
  <c r="AL3446" i="3"/>
  <c r="AM3446" i="3"/>
  <c r="AD3447" i="3"/>
  <c r="AE3447" i="3"/>
  <c r="AF3447" i="3" s="1"/>
  <c r="AG3447" i="3"/>
  <c r="AH3447" i="3" s="1"/>
  <c r="AI3447" i="3"/>
  <c r="AJ3447" i="3" s="1"/>
  <c r="AK3447" i="3"/>
  <c r="AL3447" i="3"/>
  <c r="AM3447" i="3"/>
  <c r="AD3448" i="3"/>
  <c r="AE3448" i="3"/>
  <c r="AF3448" i="3" s="1"/>
  <c r="AG3448" i="3"/>
  <c r="AH3448" i="3" s="1"/>
  <c r="AI3448" i="3"/>
  <c r="AJ3448" i="3" s="1"/>
  <c r="AK3448" i="3"/>
  <c r="AL3448" i="3"/>
  <c r="AM3448" i="3"/>
  <c r="AD3449" i="3"/>
  <c r="AE3449" i="3"/>
  <c r="AF3449" i="3" s="1"/>
  <c r="AG3449" i="3"/>
  <c r="AH3449" i="3" s="1"/>
  <c r="AI3449" i="3"/>
  <c r="AJ3449" i="3" s="1"/>
  <c r="AK3449" i="3"/>
  <c r="AL3449" i="3"/>
  <c r="AM3449" i="3"/>
  <c r="AD3450" i="3"/>
  <c r="AE3450" i="3"/>
  <c r="AF3450" i="3" s="1"/>
  <c r="AG3450" i="3"/>
  <c r="AH3450" i="3" s="1"/>
  <c r="AI3450" i="3"/>
  <c r="AJ3450" i="3" s="1"/>
  <c r="AK3450" i="3"/>
  <c r="AL3450" i="3"/>
  <c r="AM3450" i="3"/>
  <c r="AD3451" i="3"/>
  <c r="AE3451" i="3"/>
  <c r="AF3451" i="3" s="1"/>
  <c r="AG3451" i="3"/>
  <c r="AH3451" i="3" s="1"/>
  <c r="AI3451" i="3"/>
  <c r="AJ3451" i="3" s="1"/>
  <c r="AK3451" i="3"/>
  <c r="AL3451" i="3"/>
  <c r="AM3451" i="3"/>
  <c r="AD3452" i="3"/>
  <c r="AE3452" i="3"/>
  <c r="AF3452" i="3" s="1"/>
  <c r="AG3452" i="3"/>
  <c r="AH3452" i="3" s="1"/>
  <c r="AI3452" i="3"/>
  <c r="AJ3452" i="3" s="1"/>
  <c r="AK3452" i="3"/>
  <c r="AL3452" i="3"/>
  <c r="AM3452" i="3"/>
  <c r="AD3453" i="3"/>
  <c r="AE3453" i="3"/>
  <c r="AF3453" i="3" s="1"/>
  <c r="AG3453" i="3"/>
  <c r="AH3453" i="3" s="1"/>
  <c r="AI3453" i="3"/>
  <c r="AJ3453" i="3" s="1"/>
  <c r="AK3453" i="3"/>
  <c r="AL3453" i="3"/>
  <c r="AM3453" i="3"/>
  <c r="AD3454" i="3"/>
  <c r="AE3454" i="3"/>
  <c r="AF3454" i="3" s="1"/>
  <c r="AG3454" i="3"/>
  <c r="AH3454" i="3" s="1"/>
  <c r="AI3454" i="3"/>
  <c r="AJ3454" i="3" s="1"/>
  <c r="AK3454" i="3"/>
  <c r="AL3454" i="3"/>
  <c r="AM3454" i="3"/>
  <c r="AD3455" i="3"/>
  <c r="AE3455" i="3"/>
  <c r="AF3455" i="3" s="1"/>
  <c r="AG3455" i="3"/>
  <c r="AH3455" i="3" s="1"/>
  <c r="AI3455" i="3"/>
  <c r="AJ3455" i="3" s="1"/>
  <c r="AK3455" i="3"/>
  <c r="AL3455" i="3"/>
  <c r="AM3455" i="3"/>
  <c r="AD3456" i="3"/>
  <c r="AE3456" i="3"/>
  <c r="AF3456" i="3" s="1"/>
  <c r="AG3456" i="3"/>
  <c r="AH3456" i="3" s="1"/>
  <c r="AI3456" i="3"/>
  <c r="AJ3456" i="3" s="1"/>
  <c r="AK3456" i="3"/>
  <c r="AL3456" i="3"/>
  <c r="AM3456" i="3"/>
  <c r="AD3457" i="3"/>
  <c r="AE3457" i="3"/>
  <c r="AF3457" i="3" s="1"/>
  <c r="AG3457" i="3"/>
  <c r="AH3457" i="3" s="1"/>
  <c r="AI3457" i="3"/>
  <c r="AJ3457" i="3" s="1"/>
  <c r="AK3457" i="3"/>
  <c r="AL3457" i="3"/>
  <c r="AM3457" i="3"/>
  <c r="AD3458" i="3"/>
  <c r="AE3458" i="3"/>
  <c r="AF3458" i="3" s="1"/>
  <c r="AG3458" i="3"/>
  <c r="AH3458" i="3" s="1"/>
  <c r="AI3458" i="3"/>
  <c r="AJ3458" i="3" s="1"/>
  <c r="AK3458" i="3"/>
  <c r="AL3458" i="3"/>
  <c r="AM3458" i="3"/>
  <c r="AD3459" i="3"/>
  <c r="AE3459" i="3"/>
  <c r="AF3459" i="3" s="1"/>
  <c r="AG3459" i="3"/>
  <c r="AH3459" i="3" s="1"/>
  <c r="AI3459" i="3"/>
  <c r="AJ3459" i="3" s="1"/>
  <c r="AK3459" i="3"/>
  <c r="AL3459" i="3"/>
  <c r="AM3459" i="3"/>
  <c r="AD3460" i="3"/>
  <c r="AE3460" i="3"/>
  <c r="AF3460" i="3" s="1"/>
  <c r="AG3460" i="3"/>
  <c r="AH3460" i="3" s="1"/>
  <c r="AI3460" i="3"/>
  <c r="AJ3460" i="3" s="1"/>
  <c r="AK3460" i="3"/>
  <c r="AL3460" i="3"/>
  <c r="AM3460" i="3"/>
  <c r="AD3461" i="3"/>
  <c r="AE3461" i="3"/>
  <c r="AF3461" i="3" s="1"/>
  <c r="AG3461" i="3"/>
  <c r="AH3461" i="3" s="1"/>
  <c r="AI3461" i="3"/>
  <c r="AJ3461" i="3" s="1"/>
  <c r="AK3461" i="3"/>
  <c r="AL3461" i="3"/>
  <c r="AM3461" i="3"/>
  <c r="AD3462" i="3"/>
  <c r="AE3462" i="3"/>
  <c r="AF3462" i="3" s="1"/>
  <c r="AG3462" i="3"/>
  <c r="AH3462" i="3" s="1"/>
  <c r="AI3462" i="3"/>
  <c r="AJ3462" i="3" s="1"/>
  <c r="AK3462" i="3"/>
  <c r="AL3462" i="3"/>
  <c r="AM3462" i="3"/>
  <c r="AD3463" i="3"/>
  <c r="AE3463" i="3"/>
  <c r="AF3463" i="3" s="1"/>
  <c r="AG3463" i="3"/>
  <c r="AH3463" i="3" s="1"/>
  <c r="AI3463" i="3"/>
  <c r="AJ3463" i="3" s="1"/>
  <c r="AK3463" i="3"/>
  <c r="AL3463" i="3"/>
  <c r="AM3463" i="3"/>
  <c r="AD3464" i="3"/>
  <c r="AE3464" i="3"/>
  <c r="AF3464" i="3" s="1"/>
  <c r="AG3464" i="3"/>
  <c r="AH3464" i="3" s="1"/>
  <c r="AI3464" i="3"/>
  <c r="AJ3464" i="3" s="1"/>
  <c r="AK3464" i="3"/>
  <c r="AL3464" i="3"/>
  <c r="AM3464" i="3"/>
  <c r="AD3465" i="3"/>
  <c r="AE3465" i="3"/>
  <c r="AF3465" i="3" s="1"/>
  <c r="AG3465" i="3"/>
  <c r="AH3465" i="3" s="1"/>
  <c r="AI3465" i="3"/>
  <c r="AJ3465" i="3" s="1"/>
  <c r="AK3465" i="3"/>
  <c r="AL3465" i="3"/>
  <c r="AM3465" i="3"/>
  <c r="AD3466" i="3"/>
  <c r="AE3466" i="3"/>
  <c r="AF3466" i="3" s="1"/>
  <c r="AG3466" i="3"/>
  <c r="AH3466" i="3" s="1"/>
  <c r="AI3466" i="3"/>
  <c r="AJ3466" i="3" s="1"/>
  <c r="AK3466" i="3"/>
  <c r="AL3466" i="3"/>
  <c r="AM3466" i="3"/>
  <c r="AD3467" i="3"/>
  <c r="AE3467" i="3"/>
  <c r="AF3467" i="3" s="1"/>
  <c r="AG3467" i="3"/>
  <c r="AH3467" i="3" s="1"/>
  <c r="AI3467" i="3"/>
  <c r="AJ3467" i="3" s="1"/>
  <c r="AK3467" i="3"/>
  <c r="AL3467" i="3"/>
  <c r="AM3467" i="3"/>
  <c r="AD3468" i="3"/>
  <c r="AE3468" i="3"/>
  <c r="AF3468" i="3" s="1"/>
  <c r="AG3468" i="3"/>
  <c r="AH3468" i="3" s="1"/>
  <c r="AI3468" i="3"/>
  <c r="AJ3468" i="3" s="1"/>
  <c r="AK3468" i="3"/>
  <c r="AL3468" i="3"/>
  <c r="AM3468" i="3"/>
  <c r="AD3469" i="3"/>
  <c r="AE3469" i="3"/>
  <c r="AF3469" i="3" s="1"/>
  <c r="AG3469" i="3"/>
  <c r="AH3469" i="3" s="1"/>
  <c r="AI3469" i="3"/>
  <c r="AJ3469" i="3" s="1"/>
  <c r="AK3469" i="3"/>
  <c r="AL3469" i="3"/>
  <c r="AM3469" i="3"/>
  <c r="AD3470" i="3"/>
  <c r="AE3470" i="3"/>
  <c r="AF3470" i="3" s="1"/>
  <c r="AG3470" i="3"/>
  <c r="AH3470" i="3" s="1"/>
  <c r="AI3470" i="3"/>
  <c r="AJ3470" i="3" s="1"/>
  <c r="AK3470" i="3"/>
  <c r="AL3470" i="3"/>
  <c r="AM3470" i="3"/>
  <c r="AD3471" i="3"/>
  <c r="AE3471" i="3"/>
  <c r="AF3471" i="3" s="1"/>
  <c r="AG3471" i="3"/>
  <c r="AH3471" i="3" s="1"/>
  <c r="AI3471" i="3"/>
  <c r="AJ3471" i="3" s="1"/>
  <c r="AK3471" i="3"/>
  <c r="AL3471" i="3"/>
  <c r="AM3471" i="3"/>
  <c r="AD3472" i="3"/>
  <c r="AE3472" i="3"/>
  <c r="AF3472" i="3" s="1"/>
  <c r="AG3472" i="3"/>
  <c r="AH3472" i="3" s="1"/>
  <c r="AI3472" i="3"/>
  <c r="AJ3472" i="3" s="1"/>
  <c r="AK3472" i="3"/>
  <c r="AL3472" i="3"/>
  <c r="AM3472" i="3"/>
  <c r="AD3473" i="3"/>
  <c r="AE3473" i="3"/>
  <c r="AF3473" i="3" s="1"/>
  <c r="AG3473" i="3"/>
  <c r="AH3473" i="3" s="1"/>
  <c r="AI3473" i="3"/>
  <c r="AJ3473" i="3" s="1"/>
  <c r="AK3473" i="3"/>
  <c r="AL3473" i="3"/>
  <c r="AM3473" i="3"/>
  <c r="AD3474" i="3"/>
  <c r="AE3474" i="3"/>
  <c r="AF3474" i="3" s="1"/>
  <c r="AG3474" i="3"/>
  <c r="AH3474" i="3" s="1"/>
  <c r="AI3474" i="3"/>
  <c r="AJ3474" i="3" s="1"/>
  <c r="AK3474" i="3"/>
  <c r="AL3474" i="3"/>
  <c r="AM3474" i="3"/>
  <c r="AD3475" i="3"/>
  <c r="AE3475" i="3"/>
  <c r="AF3475" i="3" s="1"/>
  <c r="AG3475" i="3"/>
  <c r="AH3475" i="3" s="1"/>
  <c r="AI3475" i="3"/>
  <c r="AJ3475" i="3" s="1"/>
  <c r="AK3475" i="3"/>
  <c r="AL3475" i="3"/>
  <c r="AM3475" i="3"/>
  <c r="AD3476" i="3"/>
  <c r="AE3476" i="3"/>
  <c r="AF3476" i="3" s="1"/>
  <c r="AG3476" i="3"/>
  <c r="AH3476" i="3" s="1"/>
  <c r="AI3476" i="3"/>
  <c r="AJ3476" i="3" s="1"/>
  <c r="AK3476" i="3"/>
  <c r="AL3476" i="3"/>
  <c r="AM3476" i="3"/>
  <c r="AD3477" i="3"/>
  <c r="AE3477" i="3"/>
  <c r="AF3477" i="3" s="1"/>
  <c r="AG3477" i="3"/>
  <c r="AH3477" i="3" s="1"/>
  <c r="AI3477" i="3"/>
  <c r="AJ3477" i="3" s="1"/>
  <c r="AK3477" i="3"/>
  <c r="AL3477" i="3"/>
  <c r="AM3477" i="3"/>
  <c r="AD3478" i="3"/>
  <c r="AE3478" i="3"/>
  <c r="AF3478" i="3" s="1"/>
  <c r="AG3478" i="3"/>
  <c r="AH3478" i="3" s="1"/>
  <c r="AI3478" i="3"/>
  <c r="AJ3478" i="3" s="1"/>
  <c r="AK3478" i="3"/>
  <c r="AL3478" i="3"/>
  <c r="AM3478" i="3"/>
  <c r="AD3479" i="3"/>
  <c r="AE3479" i="3"/>
  <c r="AF3479" i="3" s="1"/>
  <c r="AG3479" i="3"/>
  <c r="AH3479" i="3" s="1"/>
  <c r="AI3479" i="3"/>
  <c r="AJ3479" i="3" s="1"/>
  <c r="AK3479" i="3"/>
  <c r="AL3479" i="3"/>
  <c r="AM3479" i="3"/>
  <c r="AD3480" i="3"/>
  <c r="AE3480" i="3"/>
  <c r="AF3480" i="3" s="1"/>
  <c r="AG3480" i="3"/>
  <c r="AH3480" i="3" s="1"/>
  <c r="AI3480" i="3"/>
  <c r="AJ3480" i="3" s="1"/>
  <c r="AK3480" i="3"/>
  <c r="AL3480" i="3"/>
  <c r="AM3480" i="3"/>
  <c r="AD3481" i="3"/>
  <c r="AE3481" i="3"/>
  <c r="AF3481" i="3" s="1"/>
  <c r="AG3481" i="3"/>
  <c r="AH3481" i="3" s="1"/>
  <c r="AI3481" i="3"/>
  <c r="AJ3481" i="3" s="1"/>
  <c r="AK3481" i="3"/>
  <c r="AL3481" i="3"/>
  <c r="AM3481" i="3"/>
  <c r="AD3482" i="3"/>
  <c r="AE3482" i="3"/>
  <c r="AF3482" i="3" s="1"/>
  <c r="AG3482" i="3"/>
  <c r="AH3482" i="3" s="1"/>
  <c r="AI3482" i="3"/>
  <c r="AJ3482" i="3" s="1"/>
  <c r="AK3482" i="3"/>
  <c r="AL3482" i="3"/>
  <c r="AM3482" i="3"/>
  <c r="AD3483" i="3"/>
  <c r="AE3483" i="3"/>
  <c r="AF3483" i="3" s="1"/>
  <c r="AG3483" i="3"/>
  <c r="AH3483" i="3" s="1"/>
  <c r="AI3483" i="3"/>
  <c r="AJ3483" i="3" s="1"/>
  <c r="AK3483" i="3"/>
  <c r="AL3483" i="3"/>
  <c r="AM3483" i="3"/>
  <c r="AD3484" i="3"/>
  <c r="AE3484" i="3"/>
  <c r="AF3484" i="3" s="1"/>
  <c r="AG3484" i="3"/>
  <c r="AH3484" i="3" s="1"/>
  <c r="AI3484" i="3"/>
  <c r="AJ3484" i="3" s="1"/>
  <c r="AK3484" i="3"/>
  <c r="AL3484" i="3"/>
  <c r="AM3484" i="3"/>
  <c r="AD3485" i="3"/>
  <c r="AE3485" i="3"/>
  <c r="AF3485" i="3" s="1"/>
  <c r="AG3485" i="3"/>
  <c r="AH3485" i="3" s="1"/>
  <c r="AI3485" i="3"/>
  <c r="AJ3485" i="3" s="1"/>
  <c r="AK3485" i="3"/>
  <c r="AL3485" i="3"/>
  <c r="AM3485" i="3"/>
  <c r="AD3486" i="3"/>
  <c r="AE3486" i="3"/>
  <c r="AF3486" i="3" s="1"/>
  <c r="AG3486" i="3"/>
  <c r="AH3486" i="3" s="1"/>
  <c r="AI3486" i="3"/>
  <c r="AJ3486" i="3" s="1"/>
  <c r="AK3486" i="3"/>
  <c r="AL3486" i="3"/>
  <c r="AM3486" i="3"/>
  <c r="AD3487" i="3"/>
  <c r="AE3487" i="3"/>
  <c r="AF3487" i="3" s="1"/>
  <c r="AG3487" i="3"/>
  <c r="AH3487" i="3" s="1"/>
  <c r="AI3487" i="3"/>
  <c r="AJ3487" i="3" s="1"/>
  <c r="AK3487" i="3"/>
  <c r="AL3487" i="3"/>
  <c r="AM3487" i="3"/>
  <c r="AD3488" i="3"/>
  <c r="AE3488" i="3"/>
  <c r="AF3488" i="3" s="1"/>
  <c r="AG3488" i="3"/>
  <c r="AH3488" i="3" s="1"/>
  <c r="AI3488" i="3"/>
  <c r="AJ3488" i="3" s="1"/>
  <c r="AK3488" i="3"/>
  <c r="AL3488" i="3"/>
  <c r="AM3488" i="3"/>
  <c r="AD3489" i="3"/>
  <c r="AE3489" i="3"/>
  <c r="AF3489" i="3" s="1"/>
  <c r="AG3489" i="3"/>
  <c r="AH3489" i="3" s="1"/>
  <c r="AI3489" i="3"/>
  <c r="AJ3489" i="3" s="1"/>
  <c r="AK3489" i="3"/>
  <c r="AL3489" i="3"/>
  <c r="AM3489" i="3"/>
  <c r="AD3490" i="3"/>
  <c r="AE3490" i="3"/>
  <c r="AF3490" i="3" s="1"/>
  <c r="AG3490" i="3"/>
  <c r="AH3490" i="3" s="1"/>
  <c r="AI3490" i="3"/>
  <c r="AJ3490" i="3" s="1"/>
  <c r="AK3490" i="3"/>
  <c r="AL3490" i="3"/>
  <c r="AM3490" i="3"/>
  <c r="AD3491" i="3"/>
  <c r="AE3491" i="3"/>
  <c r="AF3491" i="3" s="1"/>
  <c r="AG3491" i="3"/>
  <c r="AH3491" i="3" s="1"/>
  <c r="AI3491" i="3"/>
  <c r="AJ3491" i="3" s="1"/>
  <c r="AK3491" i="3"/>
  <c r="AL3491" i="3"/>
  <c r="AM3491" i="3"/>
  <c r="AD3492" i="3"/>
  <c r="AE3492" i="3"/>
  <c r="AF3492" i="3" s="1"/>
  <c r="AG3492" i="3"/>
  <c r="AH3492" i="3" s="1"/>
  <c r="AI3492" i="3"/>
  <c r="AJ3492" i="3" s="1"/>
  <c r="AK3492" i="3"/>
  <c r="AL3492" i="3"/>
  <c r="AM3492" i="3"/>
  <c r="AD3493" i="3"/>
  <c r="AE3493" i="3"/>
  <c r="AF3493" i="3" s="1"/>
  <c r="AG3493" i="3"/>
  <c r="AH3493" i="3" s="1"/>
  <c r="AI3493" i="3"/>
  <c r="AJ3493" i="3" s="1"/>
  <c r="AK3493" i="3"/>
  <c r="AL3493" i="3"/>
  <c r="AM3493" i="3"/>
  <c r="AD3494" i="3"/>
  <c r="AE3494" i="3"/>
  <c r="AF3494" i="3" s="1"/>
  <c r="AG3494" i="3"/>
  <c r="AH3494" i="3" s="1"/>
  <c r="AI3494" i="3"/>
  <c r="AJ3494" i="3" s="1"/>
  <c r="AK3494" i="3"/>
  <c r="AL3494" i="3"/>
  <c r="AM3494" i="3"/>
  <c r="AD3495" i="3"/>
  <c r="AE3495" i="3"/>
  <c r="AF3495" i="3" s="1"/>
  <c r="AG3495" i="3"/>
  <c r="AH3495" i="3" s="1"/>
  <c r="AI3495" i="3"/>
  <c r="AJ3495" i="3" s="1"/>
  <c r="AK3495" i="3"/>
  <c r="AL3495" i="3"/>
  <c r="AM3495" i="3"/>
  <c r="AD3496" i="3"/>
  <c r="AE3496" i="3"/>
  <c r="AF3496" i="3" s="1"/>
  <c r="AG3496" i="3"/>
  <c r="AH3496" i="3" s="1"/>
  <c r="AI3496" i="3"/>
  <c r="AJ3496" i="3" s="1"/>
  <c r="AK3496" i="3"/>
  <c r="AL3496" i="3"/>
  <c r="AM3496" i="3"/>
  <c r="AD3497" i="3"/>
  <c r="AE3497" i="3"/>
  <c r="AF3497" i="3" s="1"/>
  <c r="AG3497" i="3"/>
  <c r="AH3497" i="3" s="1"/>
  <c r="AI3497" i="3"/>
  <c r="AJ3497" i="3" s="1"/>
  <c r="AK3497" i="3"/>
  <c r="AL3497" i="3"/>
  <c r="AM3497" i="3"/>
  <c r="AD3498" i="3"/>
  <c r="AE3498" i="3"/>
  <c r="AF3498" i="3" s="1"/>
  <c r="AG3498" i="3"/>
  <c r="AH3498" i="3" s="1"/>
  <c r="AI3498" i="3"/>
  <c r="AJ3498" i="3" s="1"/>
  <c r="AK3498" i="3"/>
  <c r="AL3498" i="3"/>
  <c r="AM3498" i="3"/>
  <c r="AD3499" i="3"/>
  <c r="AE3499" i="3"/>
  <c r="AF3499" i="3" s="1"/>
  <c r="AG3499" i="3"/>
  <c r="AH3499" i="3" s="1"/>
  <c r="AI3499" i="3"/>
  <c r="AJ3499" i="3" s="1"/>
  <c r="AK3499" i="3"/>
  <c r="AL3499" i="3"/>
  <c r="AM3499" i="3"/>
  <c r="AD3500" i="3"/>
  <c r="AE3500" i="3"/>
  <c r="AF3500" i="3" s="1"/>
  <c r="AG3500" i="3"/>
  <c r="AH3500" i="3" s="1"/>
  <c r="AI3500" i="3"/>
  <c r="AJ3500" i="3" s="1"/>
  <c r="AK3500" i="3"/>
  <c r="AL3500" i="3"/>
  <c r="AM3500" i="3"/>
  <c r="AD3501" i="3"/>
  <c r="AE3501" i="3"/>
  <c r="AF3501" i="3" s="1"/>
  <c r="AG3501" i="3"/>
  <c r="AH3501" i="3" s="1"/>
  <c r="AI3501" i="3"/>
  <c r="AJ3501" i="3" s="1"/>
  <c r="AK3501" i="3"/>
  <c r="AL3501" i="3"/>
  <c r="AM3501" i="3"/>
  <c r="AD3502" i="3"/>
  <c r="AE3502" i="3"/>
  <c r="AF3502" i="3" s="1"/>
  <c r="AG3502" i="3"/>
  <c r="AH3502" i="3" s="1"/>
  <c r="AI3502" i="3"/>
  <c r="AJ3502" i="3" s="1"/>
  <c r="AK3502" i="3"/>
  <c r="AL3502" i="3"/>
  <c r="AM3502" i="3"/>
  <c r="AD3503" i="3"/>
  <c r="AE3503" i="3"/>
  <c r="AF3503" i="3" s="1"/>
  <c r="AG3503" i="3"/>
  <c r="AH3503" i="3" s="1"/>
  <c r="AI3503" i="3"/>
  <c r="AJ3503" i="3" s="1"/>
  <c r="AK3503" i="3"/>
  <c r="AL3503" i="3"/>
  <c r="AM3503" i="3"/>
  <c r="AD3504" i="3"/>
  <c r="AE3504" i="3"/>
  <c r="AF3504" i="3" s="1"/>
  <c r="AG3504" i="3"/>
  <c r="AH3504" i="3" s="1"/>
  <c r="AI3504" i="3"/>
  <c r="AJ3504" i="3" s="1"/>
  <c r="AK3504" i="3"/>
  <c r="AL3504" i="3"/>
  <c r="AM3504" i="3"/>
  <c r="AD3505" i="3"/>
  <c r="AE3505" i="3"/>
  <c r="AF3505" i="3" s="1"/>
  <c r="AG3505" i="3"/>
  <c r="AH3505" i="3" s="1"/>
  <c r="AI3505" i="3"/>
  <c r="AJ3505" i="3" s="1"/>
  <c r="AK3505" i="3"/>
  <c r="AL3505" i="3"/>
  <c r="AM3505" i="3"/>
  <c r="AD3506" i="3"/>
  <c r="AE3506" i="3"/>
  <c r="AF3506" i="3" s="1"/>
  <c r="AG3506" i="3"/>
  <c r="AH3506" i="3" s="1"/>
  <c r="AI3506" i="3"/>
  <c r="AJ3506" i="3" s="1"/>
  <c r="AK3506" i="3"/>
  <c r="AL3506" i="3"/>
  <c r="AM3506" i="3"/>
  <c r="AD3507" i="3"/>
  <c r="AE3507" i="3"/>
  <c r="AF3507" i="3" s="1"/>
  <c r="AG3507" i="3"/>
  <c r="AH3507" i="3" s="1"/>
  <c r="AI3507" i="3"/>
  <c r="AJ3507" i="3" s="1"/>
  <c r="AK3507" i="3"/>
  <c r="AL3507" i="3"/>
  <c r="AM3507" i="3"/>
  <c r="AD3508" i="3"/>
  <c r="AE3508" i="3"/>
  <c r="AF3508" i="3" s="1"/>
  <c r="AG3508" i="3"/>
  <c r="AH3508" i="3" s="1"/>
  <c r="AI3508" i="3"/>
  <c r="AJ3508" i="3" s="1"/>
  <c r="AK3508" i="3"/>
  <c r="AL3508" i="3"/>
  <c r="AM3508" i="3"/>
  <c r="AD3509" i="3"/>
  <c r="AE3509" i="3"/>
  <c r="AF3509" i="3" s="1"/>
  <c r="AG3509" i="3"/>
  <c r="AH3509" i="3" s="1"/>
  <c r="AI3509" i="3"/>
  <c r="AJ3509" i="3" s="1"/>
  <c r="AK3509" i="3"/>
  <c r="AL3509" i="3"/>
  <c r="AM3509" i="3"/>
  <c r="AD3510" i="3"/>
  <c r="AE3510" i="3"/>
  <c r="AF3510" i="3" s="1"/>
  <c r="AG3510" i="3"/>
  <c r="AH3510" i="3" s="1"/>
  <c r="AI3510" i="3"/>
  <c r="AJ3510" i="3" s="1"/>
  <c r="AK3510" i="3"/>
  <c r="AL3510" i="3"/>
  <c r="AM3510" i="3"/>
  <c r="AD3511" i="3"/>
  <c r="AE3511" i="3"/>
  <c r="AF3511" i="3" s="1"/>
  <c r="AG3511" i="3"/>
  <c r="AH3511" i="3" s="1"/>
  <c r="AI3511" i="3"/>
  <c r="AJ3511" i="3" s="1"/>
  <c r="AK3511" i="3"/>
  <c r="AL3511" i="3"/>
  <c r="AM3511" i="3"/>
  <c r="AD3512" i="3"/>
  <c r="AE3512" i="3"/>
  <c r="AF3512" i="3" s="1"/>
  <c r="AG3512" i="3"/>
  <c r="AH3512" i="3" s="1"/>
  <c r="AI3512" i="3"/>
  <c r="AJ3512" i="3" s="1"/>
  <c r="AK3512" i="3"/>
  <c r="AL3512" i="3"/>
  <c r="AM3512" i="3"/>
  <c r="AD3513" i="3"/>
  <c r="AE3513" i="3"/>
  <c r="AF3513" i="3" s="1"/>
  <c r="AG3513" i="3"/>
  <c r="AH3513" i="3" s="1"/>
  <c r="AI3513" i="3"/>
  <c r="AJ3513" i="3" s="1"/>
  <c r="AK3513" i="3"/>
  <c r="AL3513" i="3"/>
  <c r="AM3513" i="3"/>
  <c r="AD3514" i="3"/>
  <c r="AE3514" i="3"/>
  <c r="AF3514" i="3" s="1"/>
  <c r="AG3514" i="3"/>
  <c r="AH3514" i="3" s="1"/>
  <c r="AI3514" i="3"/>
  <c r="AJ3514" i="3" s="1"/>
  <c r="AK3514" i="3"/>
  <c r="AL3514" i="3"/>
  <c r="AM3514" i="3"/>
  <c r="AD3515" i="3"/>
  <c r="AE3515" i="3"/>
  <c r="AF3515" i="3" s="1"/>
  <c r="AG3515" i="3"/>
  <c r="AH3515" i="3" s="1"/>
  <c r="AI3515" i="3"/>
  <c r="AJ3515" i="3" s="1"/>
  <c r="AK3515" i="3"/>
  <c r="AL3515" i="3"/>
  <c r="AM3515" i="3"/>
  <c r="AD3516" i="3"/>
  <c r="AE3516" i="3"/>
  <c r="AF3516" i="3" s="1"/>
  <c r="AG3516" i="3"/>
  <c r="AH3516" i="3" s="1"/>
  <c r="AI3516" i="3"/>
  <c r="AJ3516" i="3" s="1"/>
  <c r="AK3516" i="3"/>
  <c r="AL3516" i="3"/>
  <c r="AM3516" i="3"/>
  <c r="AD3517" i="3"/>
  <c r="AE3517" i="3"/>
  <c r="AF3517" i="3" s="1"/>
  <c r="AG3517" i="3"/>
  <c r="AH3517" i="3" s="1"/>
  <c r="AI3517" i="3"/>
  <c r="AJ3517" i="3" s="1"/>
  <c r="AK3517" i="3"/>
  <c r="AL3517" i="3"/>
  <c r="AM3517" i="3"/>
  <c r="AD3518" i="3"/>
  <c r="AE3518" i="3"/>
  <c r="AF3518" i="3" s="1"/>
  <c r="AG3518" i="3"/>
  <c r="AH3518" i="3" s="1"/>
  <c r="AI3518" i="3"/>
  <c r="AJ3518" i="3" s="1"/>
  <c r="AK3518" i="3"/>
  <c r="AL3518" i="3"/>
  <c r="AM3518" i="3"/>
  <c r="AD3519" i="3"/>
  <c r="AE3519" i="3"/>
  <c r="AF3519" i="3" s="1"/>
  <c r="AG3519" i="3"/>
  <c r="AH3519" i="3" s="1"/>
  <c r="AI3519" i="3"/>
  <c r="AJ3519" i="3" s="1"/>
  <c r="AK3519" i="3"/>
  <c r="AL3519" i="3"/>
  <c r="AM3519" i="3"/>
  <c r="AD3520" i="3"/>
  <c r="AE3520" i="3"/>
  <c r="AF3520" i="3" s="1"/>
  <c r="AG3520" i="3"/>
  <c r="AH3520" i="3" s="1"/>
  <c r="AI3520" i="3"/>
  <c r="AJ3520" i="3" s="1"/>
  <c r="AK3520" i="3"/>
  <c r="AL3520" i="3"/>
  <c r="AM3520" i="3"/>
  <c r="AD3521" i="3"/>
  <c r="AE3521" i="3"/>
  <c r="AF3521" i="3" s="1"/>
  <c r="AG3521" i="3"/>
  <c r="AH3521" i="3" s="1"/>
  <c r="AI3521" i="3"/>
  <c r="AJ3521" i="3" s="1"/>
  <c r="AK3521" i="3"/>
  <c r="AL3521" i="3"/>
  <c r="AM3521" i="3"/>
  <c r="AD3522" i="3"/>
  <c r="AE3522" i="3"/>
  <c r="AF3522" i="3" s="1"/>
  <c r="AG3522" i="3"/>
  <c r="AH3522" i="3" s="1"/>
  <c r="AI3522" i="3"/>
  <c r="AJ3522" i="3" s="1"/>
  <c r="AK3522" i="3"/>
  <c r="AL3522" i="3"/>
  <c r="AM3522" i="3"/>
  <c r="AD3523" i="3"/>
  <c r="AE3523" i="3"/>
  <c r="AF3523" i="3" s="1"/>
  <c r="AG3523" i="3"/>
  <c r="AH3523" i="3" s="1"/>
  <c r="AI3523" i="3"/>
  <c r="AJ3523" i="3" s="1"/>
  <c r="AK3523" i="3"/>
  <c r="AL3523" i="3"/>
  <c r="AM3523" i="3"/>
  <c r="AD3524" i="3"/>
  <c r="AE3524" i="3"/>
  <c r="AF3524" i="3" s="1"/>
  <c r="AG3524" i="3"/>
  <c r="AH3524" i="3" s="1"/>
  <c r="AI3524" i="3"/>
  <c r="AJ3524" i="3" s="1"/>
  <c r="AK3524" i="3"/>
  <c r="AL3524" i="3"/>
  <c r="AM3524" i="3"/>
  <c r="AD3525" i="3"/>
  <c r="AE3525" i="3"/>
  <c r="AF3525" i="3" s="1"/>
  <c r="AG3525" i="3"/>
  <c r="AH3525" i="3" s="1"/>
  <c r="AI3525" i="3"/>
  <c r="AJ3525" i="3" s="1"/>
  <c r="AK3525" i="3"/>
  <c r="AL3525" i="3"/>
  <c r="AM3525" i="3"/>
  <c r="AD3526" i="3"/>
  <c r="AE3526" i="3"/>
  <c r="AF3526" i="3" s="1"/>
  <c r="AG3526" i="3"/>
  <c r="AH3526" i="3" s="1"/>
  <c r="AI3526" i="3"/>
  <c r="AJ3526" i="3" s="1"/>
  <c r="AK3526" i="3"/>
  <c r="AL3526" i="3"/>
  <c r="AM3526" i="3"/>
  <c r="AD3527" i="3"/>
  <c r="AE3527" i="3"/>
  <c r="AF3527" i="3" s="1"/>
  <c r="AG3527" i="3"/>
  <c r="AH3527" i="3" s="1"/>
  <c r="AI3527" i="3"/>
  <c r="AJ3527" i="3" s="1"/>
  <c r="AK3527" i="3"/>
  <c r="AL3527" i="3"/>
  <c r="AM3527" i="3"/>
  <c r="AD3528" i="3"/>
  <c r="AE3528" i="3"/>
  <c r="AF3528" i="3" s="1"/>
  <c r="AG3528" i="3"/>
  <c r="AH3528" i="3" s="1"/>
  <c r="AI3528" i="3"/>
  <c r="AJ3528" i="3" s="1"/>
  <c r="AK3528" i="3"/>
  <c r="AL3528" i="3"/>
  <c r="AM3528" i="3"/>
  <c r="AD3529" i="3"/>
  <c r="AE3529" i="3"/>
  <c r="AF3529" i="3" s="1"/>
  <c r="AG3529" i="3"/>
  <c r="AH3529" i="3" s="1"/>
  <c r="AI3529" i="3"/>
  <c r="AJ3529" i="3" s="1"/>
  <c r="AK3529" i="3"/>
  <c r="AL3529" i="3"/>
  <c r="AM3529" i="3"/>
  <c r="AD3530" i="3"/>
  <c r="AE3530" i="3"/>
  <c r="AF3530" i="3" s="1"/>
  <c r="AG3530" i="3"/>
  <c r="AH3530" i="3" s="1"/>
  <c r="AI3530" i="3"/>
  <c r="AJ3530" i="3" s="1"/>
  <c r="AK3530" i="3"/>
  <c r="AL3530" i="3"/>
  <c r="AM3530" i="3"/>
  <c r="AD3531" i="3"/>
  <c r="AE3531" i="3"/>
  <c r="AF3531" i="3" s="1"/>
  <c r="AG3531" i="3"/>
  <c r="AH3531" i="3" s="1"/>
  <c r="AI3531" i="3"/>
  <c r="AJ3531" i="3" s="1"/>
  <c r="AK3531" i="3"/>
  <c r="AL3531" i="3"/>
  <c r="AM3531" i="3"/>
  <c r="AD3532" i="3"/>
  <c r="AE3532" i="3"/>
  <c r="AF3532" i="3" s="1"/>
  <c r="AG3532" i="3"/>
  <c r="AH3532" i="3" s="1"/>
  <c r="AI3532" i="3"/>
  <c r="AJ3532" i="3" s="1"/>
  <c r="AK3532" i="3"/>
  <c r="AL3532" i="3"/>
  <c r="AM3532" i="3"/>
  <c r="AD3533" i="3"/>
  <c r="AE3533" i="3"/>
  <c r="AF3533" i="3" s="1"/>
  <c r="AG3533" i="3"/>
  <c r="AH3533" i="3" s="1"/>
  <c r="AI3533" i="3"/>
  <c r="AJ3533" i="3" s="1"/>
  <c r="AK3533" i="3"/>
  <c r="AL3533" i="3"/>
  <c r="AM3533" i="3"/>
  <c r="AD3534" i="3"/>
  <c r="AE3534" i="3"/>
  <c r="AF3534" i="3" s="1"/>
  <c r="AG3534" i="3"/>
  <c r="AH3534" i="3" s="1"/>
  <c r="AI3534" i="3"/>
  <c r="AJ3534" i="3" s="1"/>
  <c r="AK3534" i="3"/>
  <c r="AL3534" i="3"/>
  <c r="AM3534" i="3"/>
  <c r="AD3535" i="3"/>
  <c r="AE3535" i="3"/>
  <c r="AF3535" i="3" s="1"/>
  <c r="AG3535" i="3"/>
  <c r="AH3535" i="3" s="1"/>
  <c r="AI3535" i="3"/>
  <c r="AJ3535" i="3" s="1"/>
  <c r="AK3535" i="3"/>
  <c r="AL3535" i="3"/>
  <c r="AM3535" i="3"/>
  <c r="AD3536" i="3"/>
  <c r="AE3536" i="3"/>
  <c r="AF3536" i="3" s="1"/>
  <c r="AG3536" i="3"/>
  <c r="AH3536" i="3" s="1"/>
  <c r="AI3536" i="3"/>
  <c r="AJ3536" i="3" s="1"/>
  <c r="AK3536" i="3"/>
  <c r="AL3536" i="3"/>
  <c r="AM3536" i="3"/>
  <c r="AD3537" i="3"/>
  <c r="AE3537" i="3"/>
  <c r="AF3537" i="3" s="1"/>
  <c r="AG3537" i="3"/>
  <c r="AH3537" i="3" s="1"/>
  <c r="AI3537" i="3"/>
  <c r="AJ3537" i="3" s="1"/>
  <c r="AK3537" i="3"/>
  <c r="AL3537" i="3"/>
  <c r="AM3537" i="3"/>
  <c r="AD3538" i="3"/>
  <c r="AE3538" i="3"/>
  <c r="AF3538" i="3" s="1"/>
  <c r="AG3538" i="3"/>
  <c r="AH3538" i="3" s="1"/>
  <c r="AI3538" i="3"/>
  <c r="AJ3538" i="3" s="1"/>
  <c r="AK3538" i="3"/>
  <c r="AL3538" i="3"/>
  <c r="AM3538" i="3"/>
  <c r="AD3539" i="3"/>
  <c r="AE3539" i="3"/>
  <c r="AF3539" i="3" s="1"/>
  <c r="AG3539" i="3"/>
  <c r="AH3539" i="3" s="1"/>
  <c r="AI3539" i="3"/>
  <c r="AJ3539" i="3" s="1"/>
  <c r="AK3539" i="3"/>
  <c r="AL3539" i="3"/>
  <c r="AM3539" i="3"/>
  <c r="AD3540" i="3"/>
  <c r="AE3540" i="3"/>
  <c r="AF3540" i="3" s="1"/>
  <c r="AG3540" i="3"/>
  <c r="AH3540" i="3" s="1"/>
  <c r="AI3540" i="3"/>
  <c r="AJ3540" i="3" s="1"/>
  <c r="AK3540" i="3"/>
  <c r="AL3540" i="3"/>
  <c r="AM3540" i="3"/>
  <c r="AD3541" i="3"/>
  <c r="AE3541" i="3"/>
  <c r="AF3541" i="3" s="1"/>
  <c r="AG3541" i="3"/>
  <c r="AH3541" i="3" s="1"/>
  <c r="AI3541" i="3"/>
  <c r="AJ3541" i="3" s="1"/>
  <c r="AK3541" i="3"/>
  <c r="AL3541" i="3"/>
  <c r="AM3541" i="3"/>
  <c r="AD3542" i="3"/>
  <c r="AE3542" i="3"/>
  <c r="AF3542" i="3" s="1"/>
  <c r="AG3542" i="3"/>
  <c r="AH3542" i="3" s="1"/>
  <c r="AI3542" i="3"/>
  <c r="AJ3542" i="3" s="1"/>
  <c r="AK3542" i="3"/>
  <c r="AL3542" i="3"/>
  <c r="AM3542" i="3"/>
  <c r="AD3543" i="3"/>
  <c r="AE3543" i="3"/>
  <c r="AF3543" i="3" s="1"/>
  <c r="AG3543" i="3"/>
  <c r="AH3543" i="3" s="1"/>
  <c r="AI3543" i="3"/>
  <c r="AJ3543" i="3" s="1"/>
  <c r="AK3543" i="3"/>
  <c r="AL3543" i="3"/>
  <c r="AM3543" i="3"/>
  <c r="AD3544" i="3"/>
  <c r="AE3544" i="3"/>
  <c r="AF3544" i="3" s="1"/>
  <c r="AG3544" i="3"/>
  <c r="AH3544" i="3" s="1"/>
  <c r="AI3544" i="3"/>
  <c r="AJ3544" i="3" s="1"/>
  <c r="AK3544" i="3"/>
  <c r="AL3544" i="3"/>
  <c r="AM3544" i="3"/>
  <c r="AD3545" i="3"/>
  <c r="AE3545" i="3"/>
  <c r="AF3545" i="3" s="1"/>
  <c r="AG3545" i="3"/>
  <c r="AH3545" i="3" s="1"/>
  <c r="AI3545" i="3"/>
  <c r="AJ3545" i="3" s="1"/>
  <c r="AK3545" i="3"/>
  <c r="AL3545" i="3"/>
  <c r="AM3545" i="3"/>
  <c r="AD3546" i="3"/>
  <c r="AE3546" i="3"/>
  <c r="AF3546" i="3" s="1"/>
  <c r="AG3546" i="3"/>
  <c r="AH3546" i="3" s="1"/>
  <c r="AI3546" i="3"/>
  <c r="AJ3546" i="3" s="1"/>
  <c r="AK3546" i="3"/>
  <c r="AL3546" i="3"/>
  <c r="AM3546" i="3"/>
  <c r="AD3547" i="3"/>
  <c r="AE3547" i="3"/>
  <c r="AF3547" i="3" s="1"/>
  <c r="AG3547" i="3"/>
  <c r="AH3547" i="3" s="1"/>
  <c r="AI3547" i="3"/>
  <c r="AJ3547" i="3" s="1"/>
  <c r="AK3547" i="3"/>
  <c r="AL3547" i="3"/>
  <c r="AM3547" i="3"/>
  <c r="AD3548" i="3"/>
  <c r="AE3548" i="3"/>
  <c r="AF3548" i="3" s="1"/>
  <c r="AG3548" i="3"/>
  <c r="AH3548" i="3" s="1"/>
  <c r="AI3548" i="3"/>
  <c r="AJ3548" i="3" s="1"/>
  <c r="AK3548" i="3"/>
  <c r="AL3548" i="3"/>
  <c r="AM3548" i="3"/>
  <c r="AD3549" i="3"/>
  <c r="AE3549" i="3"/>
  <c r="AF3549" i="3" s="1"/>
  <c r="AG3549" i="3"/>
  <c r="AH3549" i="3" s="1"/>
  <c r="AI3549" i="3"/>
  <c r="AJ3549" i="3" s="1"/>
  <c r="AK3549" i="3"/>
  <c r="AL3549" i="3"/>
  <c r="AM3549" i="3"/>
  <c r="AD3550" i="3"/>
  <c r="AE3550" i="3"/>
  <c r="AF3550" i="3" s="1"/>
  <c r="AG3550" i="3"/>
  <c r="AH3550" i="3" s="1"/>
  <c r="AI3550" i="3"/>
  <c r="AJ3550" i="3" s="1"/>
  <c r="AK3550" i="3"/>
  <c r="AL3550" i="3"/>
  <c r="AM3550" i="3"/>
  <c r="AD3551" i="3"/>
  <c r="AE3551" i="3"/>
  <c r="AF3551" i="3" s="1"/>
  <c r="AG3551" i="3"/>
  <c r="AH3551" i="3" s="1"/>
  <c r="AI3551" i="3"/>
  <c r="AJ3551" i="3" s="1"/>
  <c r="AK3551" i="3"/>
  <c r="AL3551" i="3"/>
  <c r="AM3551" i="3"/>
  <c r="AD3552" i="3"/>
  <c r="AE3552" i="3"/>
  <c r="AF3552" i="3" s="1"/>
  <c r="AG3552" i="3"/>
  <c r="AH3552" i="3" s="1"/>
  <c r="AI3552" i="3"/>
  <c r="AJ3552" i="3" s="1"/>
  <c r="AK3552" i="3"/>
  <c r="AL3552" i="3"/>
  <c r="AM3552" i="3"/>
  <c r="AD3553" i="3"/>
  <c r="AE3553" i="3"/>
  <c r="AF3553" i="3" s="1"/>
  <c r="AG3553" i="3"/>
  <c r="AH3553" i="3" s="1"/>
  <c r="AI3553" i="3"/>
  <c r="AJ3553" i="3" s="1"/>
  <c r="AK3553" i="3"/>
  <c r="AL3553" i="3"/>
  <c r="AM3553" i="3"/>
  <c r="AD3554" i="3"/>
  <c r="AE3554" i="3"/>
  <c r="AF3554" i="3" s="1"/>
  <c r="AG3554" i="3"/>
  <c r="AH3554" i="3" s="1"/>
  <c r="AI3554" i="3"/>
  <c r="AJ3554" i="3" s="1"/>
  <c r="AK3554" i="3"/>
  <c r="AL3554" i="3"/>
  <c r="AM3554" i="3"/>
  <c r="AD3555" i="3"/>
  <c r="AE3555" i="3"/>
  <c r="AF3555" i="3" s="1"/>
  <c r="AG3555" i="3"/>
  <c r="AH3555" i="3" s="1"/>
  <c r="AI3555" i="3"/>
  <c r="AJ3555" i="3" s="1"/>
  <c r="AK3555" i="3"/>
  <c r="AL3555" i="3"/>
  <c r="AM3555" i="3"/>
  <c r="AD3556" i="3"/>
  <c r="AE3556" i="3"/>
  <c r="AF3556" i="3" s="1"/>
  <c r="AG3556" i="3"/>
  <c r="AH3556" i="3" s="1"/>
  <c r="AI3556" i="3"/>
  <c r="AJ3556" i="3" s="1"/>
  <c r="AK3556" i="3"/>
  <c r="AL3556" i="3"/>
  <c r="AM3556" i="3"/>
  <c r="AD3557" i="3"/>
  <c r="AE3557" i="3"/>
  <c r="AF3557" i="3" s="1"/>
  <c r="AG3557" i="3"/>
  <c r="AH3557" i="3" s="1"/>
  <c r="AI3557" i="3"/>
  <c r="AJ3557" i="3" s="1"/>
  <c r="AK3557" i="3"/>
  <c r="AL3557" i="3"/>
  <c r="AM3557" i="3"/>
  <c r="AD3558" i="3"/>
  <c r="AE3558" i="3"/>
  <c r="AF3558" i="3" s="1"/>
  <c r="AG3558" i="3"/>
  <c r="AH3558" i="3" s="1"/>
  <c r="AI3558" i="3"/>
  <c r="AJ3558" i="3" s="1"/>
  <c r="AK3558" i="3"/>
  <c r="AL3558" i="3"/>
  <c r="AM3558" i="3"/>
  <c r="AD3559" i="3"/>
  <c r="AE3559" i="3"/>
  <c r="AF3559" i="3" s="1"/>
  <c r="AG3559" i="3"/>
  <c r="AH3559" i="3" s="1"/>
  <c r="AI3559" i="3"/>
  <c r="AJ3559" i="3" s="1"/>
  <c r="AK3559" i="3"/>
  <c r="AL3559" i="3"/>
  <c r="AM3559" i="3"/>
  <c r="AD3560" i="3"/>
  <c r="AE3560" i="3"/>
  <c r="AF3560" i="3" s="1"/>
  <c r="AG3560" i="3"/>
  <c r="AH3560" i="3" s="1"/>
  <c r="AI3560" i="3"/>
  <c r="AJ3560" i="3" s="1"/>
  <c r="AK3560" i="3"/>
  <c r="AL3560" i="3"/>
  <c r="AM3560" i="3"/>
  <c r="AD3561" i="3"/>
  <c r="AE3561" i="3"/>
  <c r="AF3561" i="3" s="1"/>
  <c r="AG3561" i="3"/>
  <c r="AH3561" i="3" s="1"/>
  <c r="AI3561" i="3"/>
  <c r="AJ3561" i="3" s="1"/>
  <c r="AK3561" i="3"/>
  <c r="AL3561" i="3"/>
  <c r="AM3561" i="3"/>
  <c r="AD3562" i="3"/>
  <c r="AE3562" i="3"/>
  <c r="AF3562" i="3" s="1"/>
  <c r="AG3562" i="3"/>
  <c r="AH3562" i="3" s="1"/>
  <c r="AI3562" i="3"/>
  <c r="AJ3562" i="3" s="1"/>
  <c r="AK3562" i="3"/>
  <c r="AL3562" i="3"/>
  <c r="AM3562" i="3"/>
  <c r="AD3563" i="3"/>
  <c r="AE3563" i="3"/>
  <c r="AF3563" i="3" s="1"/>
  <c r="AG3563" i="3"/>
  <c r="AH3563" i="3" s="1"/>
  <c r="AI3563" i="3"/>
  <c r="AJ3563" i="3" s="1"/>
  <c r="AK3563" i="3"/>
  <c r="AL3563" i="3"/>
  <c r="AM3563" i="3"/>
  <c r="AD3564" i="3"/>
  <c r="AE3564" i="3"/>
  <c r="AF3564" i="3" s="1"/>
  <c r="AG3564" i="3"/>
  <c r="AH3564" i="3" s="1"/>
  <c r="AI3564" i="3"/>
  <c r="AJ3564" i="3" s="1"/>
  <c r="AK3564" i="3"/>
  <c r="AL3564" i="3"/>
  <c r="AM3564" i="3"/>
  <c r="AD3565" i="3"/>
  <c r="AE3565" i="3"/>
  <c r="AF3565" i="3" s="1"/>
  <c r="AG3565" i="3"/>
  <c r="AH3565" i="3" s="1"/>
  <c r="AI3565" i="3"/>
  <c r="AJ3565" i="3" s="1"/>
  <c r="AK3565" i="3"/>
  <c r="AL3565" i="3"/>
  <c r="AM3565" i="3"/>
  <c r="AD3566" i="3"/>
  <c r="AE3566" i="3"/>
  <c r="AF3566" i="3" s="1"/>
  <c r="AG3566" i="3"/>
  <c r="AH3566" i="3" s="1"/>
  <c r="AI3566" i="3"/>
  <c r="AJ3566" i="3" s="1"/>
  <c r="AK3566" i="3"/>
  <c r="AL3566" i="3"/>
  <c r="AM3566" i="3"/>
  <c r="AD3567" i="3"/>
  <c r="AE3567" i="3"/>
  <c r="AF3567" i="3" s="1"/>
  <c r="AG3567" i="3"/>
  <c r="AH3567" i="3" s="1"/>
  <c r="AI3567" i="3"/>
  <c r="AJ3567" i="3" s="1"/>
  <c r="AK3567" i="3"/>
  <c r="AL3567" i="3"/>
  <c r="AM3567" i="3"/>
  <c r="AD3568" i="3"/>
  <c r="AE3568" i="3"/>
  <c r="AF3568" i="3" s="1"/>
  <c r="AG3568" i="3"/>
  <c r="AH3568" i="3" s="1"/>
  <c r="AI3568" i="3"/>
  <c r="AJ3568" i="3" s="1"/>
  <c r="AK3568" i="3"/>
  <c r="AL3568" i="3"/>
  <c r="AM3568" i="3"/>
  <c r="AD3569" i="3"/>
  <c r="AE3569" i="3"/>
  <c r="AF3569" i="3" s="1"/>
  <c r="AG3569" i="3"/>
  <c r="AH3569" i="3" s="1"/>
  <c r="AI3569" i="3"/>
  <c r="AJ3569" i="3" s="1"/>
  <c r="AK3569" i="3"/>
  <c r="AL3569" i="3"/>
  <c r="AM3569" i="3"/>
  <c r="AD3570" i="3"/>
  <c r="AE3570" i="3"/>
  <c r="AF3570" i="3" s="1"/>
  <c r="AG3570" i="3"/>
  <c r="AH3570" i="3" s="1"/>
  <c r="AI3570" i="3"/>
  <c r="AJ3570" i="3" s="1"/>
  <c r="AK3570" i="3"/>
  <c r="AL3570" i="3"/>
  <c r="AM3570" i="3"/>
  <c r="AD3571" i="3"/>
  <c r="AE3571" i="3"/>
  <c r="AF3571" i="3" s="1"/>
  <c r="AG3571" i="3"/>
  <c r="AH3571" i="3" s="1"/>
  <c r="AI3571" i="3"/>
  <c r="AJ3571" i="3" s="1"/>
  <c r="AK3571" i="3"/>
  <c r="AL3571" i="3"/>
  <c r="AM3571" i="3"/>
  <c r="AD3572" i="3"/>
  <c r="AE3572" i="3"/>
  <c r="AF3572" i="3" s="1"/>
  <c r="AG3572" i="3"/>
  <c r="AH3572" i="3" s="1"/>
  <c r="AI3572" i="3"/>
  <c r="AJ3572" i="3" s="1"/>
  <c r="AK3572" i="3"/>
  <c r="AL3572" i="3"/>
  <c r="AM3572" i="3"/>
  <c r="AD3573" i="3"/>
  <c r="AE3573" i="3"/>
  <c r="AF3573" i="3" s="1"/>
  <c r="AG3573" i="3"/>
  <c r="AH3573" i="3" s="1"/>
  <c r="AI3573" i="3"/>
  <c r="AJ3573" i="3" s="1"/>
  <c r="AK3573" i="3"/>
  <c r="AL3573" i="3"/>
  <c r="AM3573" i="3"/>
  <c r="AD3574" i="3"/>
  <c r="AE3574" i="3"/>
  <c r="AF3574" i="3" s="1"/>
  <c r="AG3574" i="3"/>
  <c r="AH3574" i="3" s="1"/>
  <c r="AI3574" i="3"/>
  <c r="AJ3574" i="3" s="1"/>
  <c r="AK3574" i="3"/>
  <c r="AL3574" i="3"/>
  <c r="AM3574" i="3"/>
  <c r="AD3575" i="3"/>
  <c r="AE3575" i="3"/>
  <c r="AF3575" i="3" s="1"/>
  <c r="AG3575" i="3"/>
  <c r="AH3575" i="3" s="1"/>
  <c r="AI3575" i="3"/>
  <c r="AJ3575" i="3" s="1"/>
  <c r="AK3575" i="3"/>
  <c r="AL3575" i="3"/>
  <c r="AM3575" i="3"/>
  <c r="AD3576" i="3"/>
  <c r="AE3576" i="3"/>
  <c r="AF3576" i="3" s="1"/>
  <c r="AG3576" i="3"/>
  <c r="AH3576" i="3" s="1"/>
  <c r="AI3576" i="3"/>
  <c r="AJ3576" i="3" s="1"/>
  <c r="AK3576" i="3"/>
  <c r="AL3576" i="3"/>
  <c r="AM3576" i="3"/>
  <c r="AD3577" i="3"/>
  <c r="AE3577" i="3"/>
  <c r="AF3577" i="3" s="1"/>
  <c r="AG3577" i="3"/>
  <c r="AH3577" i="3" s="1"/>
  <c r="AI3577" i="3"/>
  <c r="AJ3577" i="3" s="1"/>
  <c r="AK3577" i="3"/>
  <c r="AL3577" i="3"/>
  <c r="AM3577" i="3"/>
  <c r="AD3578" i="3"/>
  <c r="AE3578" i="3"/>
  <c r="AF3578" i="3" s="1"/>
  <c r="AG3578" i="3"/>
  <c r="AH3578" i="3" s="1"/>
  <c r="AI3578" i="3"/>
  <c r="AJ3578" i="3" s="1"/>
  <c r="AK3578" i="3"/>
  <c r="AL3578" i="3"/>
  <c r="AM3578" i="3"/>
  <c r="AD3579" i="3"/>
  <c r="AE3579" i="3"/>
  <c r="AF3579" i="3" s="1"/>
  <c r="AG3579" i="3"/>
  <c r="AH3579" i="3" s="1"/>
  <c r="AI3579" i="3"/>
  <c r="AJ3579" i="3" s="1"/>
  <c r="AK3579" i="3"/>
  <c r="AL3579" i="3"/>
  <c r="AM3579" i="3"/>
  <c r="AD3580" i="3"/>
  <c r="AE3580" i="3"/>
  <c r="AF3580" i="3" s="1"/>
  <c r="AG3580" i="3"/>
  <c r="AH3580" i="3" s="1"/>
  <c r="AI3580" i="3"/>
  <c r="AJ3580" i="3" s="1"/>
  <c r="AK3580" i="3"/>
  <c r="AL3580" i="3"/>
  <c r="AM3580" i="3"/>
  <c r="AD3581" i="3"/>
  <c r="AE3581" i="3"/>
  <c r="AF3581" i="3" s="1"/>
  <c r="AG3581" i="3"/>
  <c r="AH3581" i="3" s="1"/>
  <c r="AI3581" i="3"/>
  <c r="AJ3581" i="3" s="1"/>
  <c r="AK3581" i="3"/>
  <c r="AL3581" i="3"/>
  <c r="AM3581" i="3"/>
  <c r="AD3582" i="3"/>
  <c r="AE3582" i="3"/>
  <c r="AF3582" i="3" s="1"/>
  <c r="AG3582" i="3"/>
  <c r="AH3582" i="3" s="1"/>
  <c r="AI3582" i="3"/>
  <c r="AJ3582" i="3" s="1"/>
  <c r="AK3582" i="3"/>
  <c r="AL3582" i="3"/>
  <c r="AM3582" i="3"/>
  <c r="AD3583" i="3"/>
  <c r="AE3583" i="3"/>
  <c r="AF3583" i="3" s="1"/>
  <c r="AG3583" i="3"/>
  <c r="AH3583" i="3" s="1"/>
  <c r="AI3583" i="3"/>
  <c r="AJ3583" i="3" s="1"/>
  <c r="AK3583" i="3"/>
  <c r="AL3583" i="3"/>
  <c r="AM3583" i="3"/>
  <c r="AD3584" i="3"/>
  <c r="AE3584" i="3"/>
  <c r="AF3584" i="3" s="1"/>
  <c r="AG3584" i="3"/>
  <c r="AH3584" i="3" s="1"/>
  <c r="AI3584" i="3"/>
  <c r="AJ3584" i="3" s="1"/>
  <c r="AK3584" i="3"/>
  <c r="AL3584" i="3"/>
  <c r="AM3584" i="3"/>
  <c r="AD3585" i="3"/>
  <c r="AE3585" i="3"/>
  <c r="AF3585" i="3" s="1"/>
  <c r="AG3585" i="3"/>
  <c r="AH3585" i="3" s="1"/>
  <c r="AI3585" i="3"/>
  <c r="AJ3585" i="3" s="1"/>
  <c r="AK3585" i="3"/>
  <c r="AL3585" i="3"/>
  <c r="AM3585" i="3"/>
  <c r="AD3586" i="3"/>
  <c r="AE3586" i="3"/>
  <c r="AF3586" i="3" s="1"/>
  <c r="AG3586" i="3"/>
  <c r="AH3586" i="3" s="1"/>
  <c r="AI3586" i="3"/>
  <c r="AJ3586" i="3" s="1"/>
  <c r="AK3586" i="3"/>
  <c r="AL3586" i="3"/>
  <c r="AM3586" i="3"/>
  <c r="AD3587" i="3"/>
  <c r="AE3587" i="3"/>
  <c r="AF3587" i="3" s="1"/>
  <c r="AG3587" i="3"/>
  <c r="AH3587" i="3" s="1"/>
  <c r="AI3587" i="3"/>
  <c r="AJ3587" i="3" s="1"/>
  <c r="AK3587" i="3"/>
  <c r="AL3587" i="3"/>
  <c r="AM3587" i="3"/>
  <c r="AD3588" i="3"/>
  <c r="AE3588" i="3"/>
  <c r="AF3588" i="3" s="1"/>
  <c r="AG3588" i="3"/>
  <c r="AH3588" i="3" s="1"/>
  <c r="AI3588" i="3"/>
  <c r="AJ3588" i="3" s="1"/>
  <c r="AK3588" i="3"/>
  <c r="AL3588" i="3"/>
  <c r="AM3588" i="3"/>
  <c r="AD3589" i="3"/>
  <c r="AE3589" i="3"/>
  <c r="AF3589" i="3" s="1"/>
  <c r="AG3589" i="3"/>
  <c r="AH3589" i="3" s="1"/>
  <c r="AI3589" i="3"/>
  <c r="AJ3589" i="3" s="1"/>
  <c r="AK3589" i="3"/>
  <c r="AL3589" i="3"/>
  <c r="AM3589" i="3"/>
  <c r="AD3590" i="3"/>
  <c r="AE3590" i="3"/>
  <c r="AF3590" i="3" s="1"/>
  <c r="AG3590" i="3"/>
  <c r="AH3590" i="3" s="1"/>
  <c r="AI3590" i="3"/>
  <c r="AJ3590" i="3" s="1"/>
  <c r="AK3590" i="3"/>
  <c r="AL3590" i="3"/>
  <c r="AM3590" i="3"/>
  <c r="AD3591" i="3"/>
  <c r="AE3591" i="3"/>
  <c r="AF3591" i="3" s="1"/>
  <c r="AG3591" i="3"/>
  <c r="AH3591" i="3" s="1"/>
  <c r="AI3591" i="3"/>
  <c r="AJ3591" i="3" s="1"/>
  <c r="AK3591" i="3"/>
  <c r="AL3591" i="3"/>
  <c r="AM3591" i="3"/>
  <c r="AD3592" i="3"/>
  <c r="AE3592" i="3"/>
  <c r="AF3592" i="3" s="1"/>
  <c r="AG3592" i="3"/>
  <c r="AH3592" i="3" s="1"/>
  <c r="AI3592" i="3"/>
  <c r="AJ3592" i="3" s="1"/>
  <c r="AK3592" i="3"/>
  <c r="AL3592" i="3"/>
  <c r="AM3592" i="3"/>
  <c r="AD3593" i="3"/>
  <c r="AE3593" i="3"/>
  <c r="AF3593" i="3" s="1"/>
  <c r="AG3593" i="3"/>
  <c r="AH3593" i="3" s="1"/>
  <c r="AI3593" i="3"/>
  <c r="AJ3593" i="3" s="1"/>
  <c r="AK3593" i="3"/>
  <c r="AL3593" i="3"/>
  <c r="AM3593" i="3"/>
  <c r="AD3594" i="3"/>
  <c r="AE3594" i="3"/>
  <c r="AF3594" i="3" s="1"/>
  <c r="AG3594" i="3"/>
  <c r="AH3594" i="3" s="1"/>
  <c r="AI3594" i="3"/>
  <c r="AJ3594" i="3" s="1"/>
  <c r="AK3594" i="3"/>
  <c r="AL3594" i="3"/>
  <c r="AM3594" i="3"/>
  <c r="AD3595" i="3"/>
  <c r="AE3595" i="3"/>
  <c r="AF3595" i="3" s="1"/>
  <c r="AG3595" i="3"/>
  <c r="AH3595" i="3" s="1"/>
  <c r="AI3595" i="3"/>
  <c r="AJ3595" i="3" s="1"/>
  <c r="AK3595" i="3"/>
  <c r="AL3595" i="3"/>
  <c r="AM3595" i="3"/>
  <c r="AD3596" i="3"/>
  <c r="AE3596" i="3"/>
  <c r="AF3596" i="3" s="1"/>
  <c r="AG3596" i="3"/>
  <c r="AH3596" i="3" s="1"/>
  <c r="AI3596" i="3"/>
  <c r="AJ3596" i="3" s="1"/>
  <c r="AK3596" i="3"/>
  <c r="AL3596" i="3"/>
  <c r="AM3596" i="3"/>
  <c r="AD3597" i="3"/>
  <c r="AE3597" i="3"/>
  <c r="AF3597" i="3" s="1"/>
  <c r="AG3597" i="3"/>
  <c r="AH3597" i="3" s="1"/>
  <c r="AI3597" i="3"/>
  <c r="AJ3597" i="3" s="1"/>
  <c r="AK3597" i="3"/>
  <c r="AL3597" i="3"/>
  <c r="AM3597" i="3"/>
  <c r="AD3598" i="3"/>
  <c r="AE3598" i="3"/>
  <c r="AF3598" i="3" s="1"/>
  <c r="AG3598" i="3"/>
  <c r="AH3598" i="3" s="1"/>
  <c r="AI3598" i="3"/>
  <c r="AJ3598" i="3" s="1"/>
  <c r="AK3598" i="3"/>
  <c r="AL3598" i="3"/>
  <c r="AM3598" i="3"/>
  <c r="AD3599" i="3"/>
  <c r="AE3599" i="3"/>
  <c r="AF3599" i="3" s="1"/>
  <c r="AG3599" i="3"/>
  <c r="AH3599" i="3" s="1"/>
  <c r="AI3599" i="3"/>
  <c r="AJ3599" i="3" s="1"/>
  <c r="AK3599" i="3"/>
  <c r="AL3599" i="3"/>
  <c r="AM3599" i="3"/>
  <c r="AD3600" i="3"/>
  <c r="AE3600" i="3"/>
  <c r="AF3600" i="3" s="1"/>
  <c r="AG3600" i="3"/>
  <c r="AH3600" i="3" s="1"/>
  <c r="AI3600" i="3"/>
  <c r="AJ3600" i="3" s="1"/>
  <c r="AK3600" i="3"/>
  <c r="AL3600" i="3"/>
  <c r="AM3600" i="3"/>
  <c r="AD3601" i="3"/>
  <c r="AE3601" i="3"/>
  <c r="AF3601" i="3" s="1"/>
  <c r="AG3601" i="3"/>
  <c r="AH3601" i="3" s="1"/>
  <c r="AI3601" i="3"/>
  <c r="AJ3601" i="3" s="1"/>
  <c r="AK3601" i="3"/>
  <c r="AL3601" i="3"/>
  <c r="AM3601" i="3"/>
  <c r="AD3602" i="3"/>
  <c r="AE3602" i="3"/>
  <c r="AF3602" i="3" s="1"/>
  <c r="AG3602" i="3"/>
  <c r="AH3602" i="3" s="1"/>
  <c r="AI3602" i="3"/>
  <c r="AJ3602" i="3" s="1"/>
  <c r="AK3602" i="3"/>
  <c r="AL3602" i="3"/>
  <c r="AM3602" i="3"/>
  <c r="AD3603" i="3"/>
  <c r="AE3603" i="3"/>
  <c r="AF3603" i="3" s="1"/>
  <c r="AG3603" i="3"/>
  <c r="AH3603" i="3" s="1"/>
  <c r="AI3603" i="3"/>
  <c r="AJ3603" i="3" s="1"/>
  <c r="AK3603" i="3"/>
  <c r="AL3603" i="3"/>
  <c r="AM3603" i="3"/>
  <c r="AD3604" i="3"/>
  <c r="AE3604" i="3"/>
  <c r="AF3604" i="3" s="1"/>
  <c r="AG3604" i="3"/>
  <c r="AH3604" i="3" s="1"/>
  <c r="AI3604" i="3"/>
  <c r="AJ3604" i="3" s="1"/>
  <c r="AK3604" i="3"/>
  <c r="AL3604" i="3"/>
  <c r="AM3604" i="3"/>
  <c r="AD3605" i="3"/>
  <c r="AE3605" i="3"/>
  <c r="AF3605" i="3" s="1"/>
  <c r="AG3605" i="3"/>
  <c r="AH3605" i="3" s="1"/>
  <c r="AI3605" i="3"/>
  <c r="AJ3605" i="3" s="1"/>
  <c r="AK3605" i="3"/>
  <c r="AL3605" i="3"/>
  <c r="AM3605" i="3"/>
  <c r="AD3606" i="3"/>
  <c r="AE3606" i="3"/>
  <c r="AF3606" i="3" s="1"/>
  <c r="AG3606" i="3"/>
  <c r="AH3606" i="3" s="1"/>
  <c r="AI3606" i="3"/>
  <c r="AJ3606" i="3" s="1"/>
  <c r="AK3606" i="3"/>
  <c r="AL3606" i="3"/>
  <c r="AM3606" i="3"/>
  <c r="AD3607" i="3"/>
  <c r="AE3607" i="3"/>
  <c r="AF3607" i="3" s="1"/>
  <c r="AG3607" i="3"/>
  <c r="AH3607" i="3" s="1"/>
  <c r="AI3607" i="3"/>
  <c r="AJ3607" i="3" s="1"/>
  <c r="AK3607" i="3"/>
  <c r="AL3607" i="3"/>
  <c r="AM3607" i="3"/>
  <c r="AD3608" i="3"/>
  <c r="AE3608" i="3"/>
  <c r="AF3608" i="3" s="1"/>
  <c r="AG3608" i="3"/>
  <c r="AH3608" i="3" s="1"/>
  <c r="AI3608" i="3"/>
  <c r="AJ3608" i="3" s="1"/>
  <c r="AK3608" i="3"/>
  <c r="AL3608" i="3"/>
  <c r="AM3608" i="3"/>
  <c r="AD3609" i="3"/>
  <c r="AE3609" i="3"/>
  <c r="AF3609" i="3" s="1"/>
  <c r="AG3609" i="3"/>
  <c r="AH3609" i="3" s="1"/>
  <c r="AI3609" i="3"/>
  <c r="AJ3609" i="3" s="1"/>
  <c r="AK3609" i="3"/>
  <c r="AL3609" i="3"/>
  <c r="AM3609" i="3"/>
  <c r="AD3610" i="3"/>
  <c r="AE3610" i="3"/>
  <c r="AF3610" i="3" s="1"/>
  <c r="AG3610" i="3"/>
  <c r="AH3610" i="3" s="1"/>
  <c r="AI3610" i="3"/>
  <c r="AJ3610" i="3" s="1"/>
  <c r="AK3610" i="3"/>
  <c r="AL3610" i="3"/>
  <c r="AM3610" i="3"/>
  <c r="AD3611" i="3"/>
  <c r="AE3611" i="3"/>
  <c r="AF3611" i="3" s="1"/>
  <c r="AG3611" i="3"/>
  <c r="AH3611" i="3" s="1"/>
  <c r="AI3611" i="3"/>
  <c r="AJ3611" i="3" s="1"/>
  <c r="AK3611" i="3"/>
  <c r="AL3611" i="3"/>
  <c r="AM3611" i="3"/>
  <c r="AD3612" i="3"/>
  <c r="AE3612" i="3"/>
  <c r="AF3612" i="3" s="1"/>
  <c r="AG3612" i="3"/>
  <c r="AH3612" i="3" s="1"/>
  <c r="AI3612" i="3"/>
  <c r="AJ3612" i="3" s="1"/>
  <c r="AK3612" i="3"/>
  <c r="AL3612" i="3"/>
  <c r="AM3612" i="3"/>
  <c r="AD3613" i="3"/>
  <c r="AE3613" i="3"/>
  <c r="AF3613" i="3" s="1"/>
  <c r="AG3613" i="3"/>
  <c r="AH3613" i="3" s="1"/>
  <c r="AI3613" i="3"/>
  <c r="AJ3613" i="3" s="1"/>
  <c r="AK3613" i="3"/>
  <c r="AL3613" i="3"/>
  <c r="AM3613" i="3"/>
  <c r="AD3614" i="3"/>
  <c r="AE3614" i="3"/>
  <c r="AF3614" i="3" s="1"/>
  <c r="AG3614" i="3"/>
  <c r="AH3614" i="3" s="1"/>
  <c r="AI3614" i="3"/>
  <c r="AJ3614" i="3" s="1"/>
  <c r="AK3614" i="3"/>
  <c r="AL3614" i="3"/>
  <c r="AM3614" i="3"/>
  <c r="AD3615" i="3"/>
  <c r="AE3615" i="3"/>
  <c r="AF3615" i="3" s="1"/>
  <c r="AG3615" i="3"/>
  <c r="AH3615" i="3" s="1"/>
  <c r="AI3615" i="3"/>
  <c r="AJ3615" i="3" s="1"/>
  <c r="AK3615" i="3"/>
  <c r="AL3615" i="3"/>
  <c r="AM3615" i="3"/>
  <c r="AD3616" i="3"/>
  <c r="AE3616" i="3"/>
  <c r="AF3616" i="3" s="1"/>
  <c r="AG3616" i="3"/>
  <c r="AH3616" i="3" s="1"/>
  <c r="AI3616" i="3"/>
  <c r="AJ3616" i="3" s="1"/>
  <c r="AK3616" i="3"/>
  <c r="AL3616" i="3"/>
  <c r="AM3616" i="3"/>
  <c r="AD3617" i="3"/>
  <c r="AE3617" i="3"/>
  <c r="AF3617" i="3" s="1"/>
  <c r="AG3617" i="3"/>
  <c r="AH3617" i="3" s="1"/>
  <c r="AI3617" i="3"/>
  <c r="AJ3617" i="3" s="1"/>
  <c r="AK3617" i="3"/>
  <c r="AL3617" i="3"/>
  <c r="AM3617" i="3"/>
  <c r="AD3618" i="3"/>
  <c r="AE3618" i="3"/>
  <c r="AF3618" i="3" s="1"/>
  <c r="AG3618" i="3"/>
  <c r="AH3618" i="3" s="1"/>
  <c r="AI3618" i="3"/>
  <c r="AJ3618" i="3" s="1"/>
  <c r="AK3618" i="3"/>
  <c r="AL3618" i="3"/>
  <c r="AM3618" i="3"/>
  <c r="AD3619" i="3"/>
  <c r="AE3619" i="3"/>
  <c r="AF3619" i="3" s="1"/>
  <c r="AG3619" i="3"/>
  <c r="AH3619" i="3" s="1"/>
  <c r="AI3619" i="3"/>
  <c r="AJ3619" i="3" s="1"/>
  <c r="AK3619" i="3"/>
  <c r="AL3619" i="3"/>
  <c r="AM3619" i="3"/>
  <c r="AD3620" i="3"/>
  <c r="AE3620" i="3"/>
  <c r="AF3620" i="3" s="1"/>
  <c r="AG3620" i="3"/>
  <c r="AH3620" i="3" s="1"/>
  <c r="AI3620" i="3"/>
  <c r="AJ3620" i="3" s="1"/>
  <c r="AK3620" i="3"/>
  <c r="AL3620" i="3"/>
  <c r="AM3620" i="3"/>
  <c r="AD3621" i="3"/>
  <c r="AE3621" i="3"/>
  <c r="AF3621" i="3" s="1"/>
  <c r="AG3621" i="3"/>
  <c r="AH3621" i="3" s="1"/>
  <c r="AI3621" i="3"/>
  <c r="AJ3621" i="3" s="1"/>
  <c r="AK3621" i="3"/>
  <c r="AL3621" i="3"/>
  <c r="AM3621" i="3"/>
  <c r="AD3622" i="3"/>
  <c r="AE3622" i="3"/>
  <c r="AF3622" i="3" s="1"/>
  <c r="AG3622" i="3"/>
  <c r="AH3622" i="3" s="1"/>
  <c r="AI3622" i="3"/>
  <c r="AJ3622" i="3" s="1"/>
  <c r="AK3622" i="3"/>
  <c r="AL3622" i="3"/>
  <c r="AM3622" i="3"/>
  <c r="AD3623" i="3"/>
  <c r="AE3623" i="3"/>
  <c r="AF3623" i="3" s="1"/>
  <c r="AG3623" i="3"/>
  <c r="AH3623" i="3" s="1"/>
  <c r="AI3623" i="3"/>
  <c r="AJ3623" i="3" s="1"/>
  <c r="AK3623" i="3"/>
  <c r="AL3623" i="3"/>
  <c r="AM3623" i="3"/>
  <c r="AD3624" i="3"/>
  <c r="AE3624" i="3"/>
  <c r="AF3624" i="3" s="1"/>
  <c r="AG3624" i="3"/>
  <c r="AH3624" i="3" s="1"/>
  <c r="AI3624" i="3"/>
  <c r="AJ3624" i="3" s="1"/>
  <c r="AK3624" i="3"/>
  <c r="AL3624" i="3"/>
  <c r="AM3624" i="3"/>
  <c r="AD3625" i="3"/>
  <c r="AE3625" i="3"/>
  <c r="AF3625" i="3" s="1"/>
  <c r="AG3625" i="3"/>
  <c r="AH3625" i="3" s="1"/>
  <c r="AI3625" i="3"/>
  <c r="AJ3625" i="3" s="1"/>
  <c r="AK3625" i="3"/>
  <c r="AL3625" i="3"/>
  <c r="AM3625" i="3"/>
  <c r="AD3626" i="3"/>
  <c r="AE3626" i="3"/>
  <c r="AF3626" i="3" s="1"/>
  <c r="AG3626" i="3"/>
  <c r="AH3626" i="3" s="1"/>
  <c r="AI3626" i="3"/>
  <c r="AJ3626" i="3" s="1"/>
  <c r="AK3626" i="3"/>
  <c r="AL3626" i="3"/>
  <c r="AM3626" i="3"/>
  <c r="AD3627" i="3"/>
  <c r="AE3627" i="3"/>
  <c r="AF3627" i="3" s="1"/>
  <c r="AG3627" i="3"/>
  <c r="AH3627" i="3" s="1"/>
  <c r="AI3627" i="3"/>
  <c r="AJ3627" i="3" s="1"/>
  <c r="AK3627" i="3"/>
  <c r="AL3627" i="3"/>
  <c r="AM3627" i="3"/>
  <c r="AD3628" i="3"/>
  <c r="AE3628" i="3"/>
  <c r="AF3628" i="3" s="1"/>
  <c r="AG3628" i="3"/>
  <c r="AH3628" i="3" s="1"/>
  <c r="AI3628" i="3"/>
  <c r="AJ3628" i="3" s="1"/>
  <c r="AK3628" i="3"/>
  <c r="AL3628" i="3"/>
  <c r="AM3628" i="3"/>
  <c r="AD3629" i="3"/>
  <c r="AE3629" i="3"/>
  <c r="AF3629" i="3" s="1"/>
  <c r="AG3629" i="3"/>
  <c r="AH3629" i="3" s="1"/>
  <c r="AI3629" i="3"/>
  <c r="AJ3629" i="3" s="1"/>
  <c r="AK3629" i="3"/>
  <c r="AL3629" i="3"/>
  <c r="AM3629" i="3"/>
  <c r="AD3630" i="3"/>
  <c r="AE3630" i="3"/>
  <c r="AF3630" i="3" s="1"/>
  <c r="AG3630" i="3"/>
  <c r="AH3630" i="3" s="1"/>
  <c r="AI3630" i="3"/>
  <c r="AJ3630" i="3" s="1"/>
  <c r="AK3630" i="3"/>
  <c r="AL3630" i="3"/>
  <c r="AM3630" i="3"/>
  <c r="AD3631" i="3"/>
  <c r="AE3631" i="3"/>
  <c r="AF3631" i="3" s="1"/>
  <c r="AG3631" i="3"/>
  <c r="AH3631" i="3" s="1"/>
  <c r="AI3631" i="3"/>
  <c r="AJ3631" i="3" s="1"/>
  <c r="AK3631" i="3"/>
  <c r="AL3631" i="3"/>
  <c r="AM3631" i="3"/>
  <c r="AD3632" i="3"/>
  <c r="AE3632" i="3"/>
  <c r="AF3632" i="3" s="1"/>
  <c r="AG3632" i="3"/>
  <c r="AH3632" i="3" s="1"/>
  <c r="AI3632" i="3"/>
  <c r="AJ3632" i="3" s="1"/>
  <c r="AK3632" i="3"/>
  <c r="AL3632" i="3"/>
  <c r="AM3632" i="3"/>
  <c r="AD3633" i="3"/>
  <c r="AE3633" i="3"/>
  <c r="AF3633" i="3" s="1"/>
  <c r="AG3633" i="3"/>
  <c r="AH3633" i="3" s="1"/>
  <c r="AI3633" i="3"/>
  <c r="AJ3633" i="3" s="1"/>
  <c r="AK3633" i="3"/>
  <c r="AL3633" i="3"/>
  <c r="AM3633" i="3"/>
  <c r="AD3634" i="3"/>
  <c r="AE3634" i="3"/>
  <c r="AF3634" i="3" s="1"/>
  <c r="AG3634" i="3"/>
  <c r="AH3634" i="3" s="1"/>
  <c r="AI3634" i="3"/>
  <c r="AJ3634" i="3" s="1"/>
  <c r="AK3634" i="3"/>
  <c r="AL3634" i="3"/>
  <c r="AM3634" i="3"/>
  <c r="AD3635" i="3"/>
  <c r="AE3635" i="3"/>
  <c r="AF3635" i="3" s="1"/>
  <c r="AG3635" i="3"/>
  <c r="AH3635" i="3" s="1"/>
  <c r="AI3635" i="3"/>
  <c r="AJ3635" i="3" s="1"/>
  <c r="AK3635" i="3"/>
  <c r="AL3635" i="3"/>
  <c r="AM3635" i="3"/>
  <c r="AD3636" i="3"/>
  <c r="AE3636" i="3"/>
  <c r="AF3636" i="3" s="1"/>
  <c r="AG3636" i="3"/>
  <c r="AH3636" i="3" s="1"/>
  <c r="AI3636" i="3"/>
  <c r="AJ3636" i="3" s="1"/>
  <c r="AK3636" i="3"/>
  <c r="AL3636" i="3"/>
  <c r="AM3636" i="3"/>
  <c r="AD3637" i="3"/>
  <c r="AE3637" i="3"/>
  <c r="AF3637" i="3" s="1"/>
  <c r="AG3637" i="3"/>
  <c r="AH3637" i="3" s="1"/>
  <c r="AI3637" i="3"/>
  <c r="AJ3637" i="3" s="1"/>
  <c r="AK3637" i="3"/>
  <c r="AL3637" i="3"/>
  <c r="AM3637" i="3"/>
  <c r="AD3638" i="3"/>
  <c r="AE3638" i="3"/>
  <c r="AF3638" i="3" s="1"/>
  <c r="AG3638" i="3"/>
  <c r="AH3638" i="3" s="1"/>
  <c r="AI3638" i="3"/>
  <c r="AJ3638" i="3" s="1"/>
  <c r="AK3638" i="3"/>
  <c r="AL3638" i="3"/>
  <c r="AM3638" i="3"/>
  <c r="AD3639" i="3"/>
  <c r="AE3639" i="3"/>
  <c r="AF3639" i="3" s="1"/>
  <c r="AG3639" i="3"/>
  <c r="AH3639" i="3" s="1"/>
  <c r="AI3639" i="3"/>
  <c r="AJ3639" i="3" s="1"/>
  <c r="AK3639" i="3"/>
  <c r="AL3639" i="3"/>
  <c r="AM3639" i="3"/>
  <c r="AD3640" i="3"/>
  <c r="AE3640" i="3"/>
  <c r="AF3640" i="3" s="1"/>
  <c r="AG3640" i="3"/>
  <c r="AH3640" i="3" s="1"/>
  <c r="AI3640" i="3"/>
  <c r="AJ3640" i="3" s="1"/>
  <c r="AK3640" i="3"/>
  <c r="AL3640" i="3"/>
  <c r="AM3640" i="3"/>
  <c r="AD3641" i="3"/>
  <c r="AE3641" i="3"/>
  <c r="AF3641" i="3" s="1"/>
  <c r="AG3641" i="3"/>
  <c r="AH3641" i="3" s="1"/>
  <c r="AI3641" i="3"/>
  <c r="AJ3641" i="3" s="1"/>
  <c r="AK3641" i="3"/>
  <c r="AL3641" i="3"/>
  <c r="AM3641" i="3"/>
  <c r="AD3642" i="3"/>
  <c r="AE3642" i="3"/>
  <c r="AF3642" i="3" s="1"/>
  <c r="AG3642" i="3"/>
  <c r="AH3642" i="3" s="1"/>
  <c r="AI3642" i="3"/>
  <c r="AJ3642" i="3" s="1"/>
  <c r="AK3642" i="3"/>
  <c r="AL3642" i="3"/>
  <c r="AM3642" i="3"/>
  <c r="AD3643" i="3"/>
  <c r="AE3643" i="3"/>
  <c r="AF3643" i="3" s="1"/>
  <c r="AG3643" i="3"/>
  <c r="AH3643" i="3" s="1"/>
  <c r="AI3643" i="3"/>
  <c r="AJ3643" i="3" s="1"/>
  <c r="AK3643" i="3"/>
  <c r="AL3643" i="3"/>
  <c r="AM3643" i="3"/>
  <c r="AD3644" i="3"/>
  <c r="AE3644" i="3"/>
  <c r="AF3644" i="3" s="1"/>
  <c r="AG3644" i="3"/>
  <c r="AH3644" i="3" s="1"/>
  <c r="AI3644" i="3"/>
  <c r="AJ3644" i="3" s="1"/>
  <c r="AK3644" i="3"/>
  <c r="AL3644" i="3"/>
  <c r="AM3644" i="3"/>
  <c r="AD3645" i="3"/>
  <c r="AE3645" i="3"/>
  <c r="AF3645" i="3" s="1"/>
  <c r="AG3645" i="3"/>
  <c r="AH3645" i="3" s="1"/>
  <c r="AI3645" i="3"/>
  <c r="AJ3645" i="3" s="1"/>
  <c r="AK3645" i="3"/>
  <c r="AL3645" i="3"/>
  <c r="AM3645" i="3"/>
  <c r="AD3646" i="3"/>
  <c r="AE3646" i="3"/>
  <c r="AF3646" i="3" s="1"/>
  <c r="AG3646" i="3"/>
  <c r="AH3646" i="3" s="1"/>
  <c r="AI3646" i="3"/>
  <c r="AJ3646" i="3" s="1"/>
  <c r="AK3646" i="3"/>
  <c r="AL3646" i="3"/>
  <c r="AM3646" i="3"/>
  <c r="AD3647" i="3"/>
  <c r="AE3647" i="3"/>
  <c r="AF3647" i="3" s="1"/>
  <c r="AG3647" i="3"/>
  <c r="AH3647" i="3" s="1"/>
  <c r="AI3647" i="3"/>
  <c r="AJ3647" i="3" s="1"/>
  <c r="AK3647" i="3"/>
  <c r="AL3647" i="3"/>
  <c r="AM3647" i="3"/>
  <c r="AD3648" i="3"/>
  <c r="AE3648" i="3"/>
  <c r="AF3648" i="3" s="1"/>
  <c r="AG3648" i="3"/>
  <c r="AH3648" i="3" s="1"/>
  <c r="AI3648" i="3"/>
  <c r="AJ3648" i="3" s="1"/>
  <c r="AK3648" i="3"/>
  <c r="AL3648" i="3"/>
  <c r="AM3648" i="3"/>
  <c r="AD3649" i="3"/>
  <c r="AE3649" i="3"/>
  <c r="AF3649" i="3" s="1"/>
  <c r="AG3649" i="3"/>
  <c r="AH3649" i="3" s="1"/>
  <c r="AI3649" i="3"/>
  <c r="AJ3649" i="3" s="1"/>
  <c r="AK3649" i="3"/>
  <c r="AL3649" i="3"/>
  <c r="AM3649" i="3"/>
  <c r="AD3650" i="3"/>
  <c r="AE3650" i="3"/>
  <c r="AF3650" i="3" s="1"/>
  <c r="AG3650" i="3"/>
  <c r="AH3650" i="3" s="1"/>
  <c r="AI3650" i="3"/>
  <c r="AJ3650" i="3" s="1"/>
  <c r="AK3650" i="3"/>
  <c r="AL3650" i="3"/>
  <c r="AM3650" i="3"/>
  <c r="AD3651" i="3"/>
  <c r="AE3651" i="3"/>
  <c r="AF3651" i="3" s="1"/>
  <c r="AG3651" i="3"/>
  <c r="AH3651" i="3" s="1"/>
  <c r="AI3651" i="3"/>
  <c r="AJ3651" i="3" s="1"/>
  <c r="AK3651" i="3"/>
  <c r="AL3651" i="3"/>
  <c r="AM3651" i="3"/>
  <c r="AD3652" i="3"/>
  <c r="AE3652" i="3"/>
  <c r="AF3652" i="3" s="1"/>
  <c r="AG3652" i="3"/>
  <c r="AH3652" i="3" s="1"/>
  <c r="AI3652" i="3"/>
  <c r="AJ3652" i="3" s="1"/>
  <c r="AK3652" i="3"/>
  <c r="AL3652" i="3"/>
  <c r="AM3652" i="3"/>
  <c r="AD3653" i="3"/>
  <c r="AE3653" i="3"/>
  <c r="AF3653" i="3" s="1"/>
  <c r="AG3653" i="3"/>
  <c r="AH3653" i="3" s="1"/>
  <c r="AI3653" i="3"/>
  <c r="AJ3653" i="3" s="1"/>
  <c r="AK3653" i="3"/>
  <c r="AL3653" i="3"/>
  <c r="AM3653" i="3"/>
  <c r="AD3654" i="3"/>
  <c r="AE3654" i="3"/>
  <c r="AF3654" i="3" s="1"/>
  <c r="AG3654" i="3"/>
  <c r="AH3654" i="3" s="1"/>
  <c r="AI3654" i="3"/>
  <c r="AJ3654" i="3" s="1"/>
  <c r="AK3654" i="3"/>
  <c r="AL3654" i="3"/>
  <c r="AM3654" i="3"/>
  <c r="AD3655" i="3"/>
  <c r="AE3655" i="3"/>
  <c r="AF3655" i="3" s="1"/>
  <c r="AG3655" i="3"/>
  <c r="AH3655" i="3" s="1"/>
  <c r="AI3655" i="3"/>
  <c r="AJ3655" i="3" s="1"/>
  <c r="AK3655" i="3"/>
  <c r="AL3655" i="3"/>
  <c r="AM3655" i="3"/>
  <c r="AD3656" i="3"/>
  <c r="AE3656" i="3"/>
  <c r="AF3656" i="3" s="1"/>
  <c r="AG3656" i="3"/>
  <c r="AH3656" i="3" s="1"/>
  <c r="AI3656" i="3"/>
  <c r="AJ3656" i="3" s="1"/>
  <c r="AK3656" i="3"/>
  <c r="AL3656" i="3"/>
  <c r="AM3656" i="3"/>
  <c r="AD3657" i="3"/>
  <c r="AE3657" i="3"/>
  <c r="AF3657" i="3" s="1"/>
  <c r="AG3657" i="3"/>
  <c r="AH3657" i="3" s="1"/>
  <c r="AI3657" i="3"/>
  <c r="AJ3657" i="3" s="1"/>
  <c r="AK3657" i="3"/>
  <c r="AL3657" i="3"/>
  <c r="AM3657" i="3"/>
  <c r="AD3658" i="3"/>
  <c r="AE3658" i="3"/>
  <c r="AF3658" i="3" s="1"/>
  <c r="AG3658" i="3"/>
  <c r="AH3658" i="3" s="1"/>
  <c r="AI3658" i="3"/>
  <c r="AJ3658" i="3" s="1"/>
  <c r="AK3658" i="3"/>
  <c r="AL3658" i="3"/>
  <c r="AM3658" i="3"/>
  <c r="AD3659" i="3"/>
  <c r="AE3659" i="3"/>
  <c r="AF3659" i="3" s="1"/>
  <c r="AG3659" i="3"/>
  <c r="AH3659" i="3" s="1"/>
  <c r="AI3659" i="3"/>
  <c r="AJ3659" i="3" s="1"/>
  <c r="AK3659" i="3"/>
  <c r="AL3659" i="3"/>
  <c r="AM3659" i="3"/>
  <c r="AD3660" i="3"/>
  <c r="AE3660" i="3"/>
  <c r="AF3660" i="3" s="1"/>
  <c r="AG3660" i="3"/>
  <c r="AH3660" i="3" s="1"/>
  <c r="AI3660" i="3"/>
  <c r="AJ3660" i="3" s="1"/>
  <c r="AK3660" i="3"/>
  <c r="AL3660" i="3"/>
  <c r="AM3660" i="3"/>
  <c r="AD3661" i="3"/>
  <c r="AE3661" i="3"/>
  <c r="AF3661" i="3" s="1"/>
  <c r="AG3661" i="3"/>
  <c r="AH3661" i="3" s="1"/>
  <c r="AI3661" i="3"/>
  <c r="AJ3661" i="3" s="1"/>
  <c r="AK3661" i="3"/>
  <c r="AL3661" i="3"/>
  <c r="AM3661" i="3"/>
  <c r="AD3662" i="3"/>
  <c r="AE3662" i="3"/>
  <c r="AF3662" i="3" s="1"/>
  <c r="AG3662" i="3"/>
  <c r="AH3662" i="3" s="1"/>
  <c r="AI3662" i="3"/>
  <c r="AJ3662" i="3" s="1"/>
  <c r="AK3662" i="3"/>
  <c r="AL3662" i="3"/>
  <c r="AM3662" i="3"/>
  <c r="AD3663" i="3"/>
  <c r="AE3663" i="3"/>
  <c r="AF3663" i="3" s="1"/>
  <c r="AG3663" i="3"/>
  <c r="AH3663" i="3" s="1"/>
  <c r="AI3663" i="3"/>
  <c r="AJ3663" i="3" s="1"/>
  <c r="AK3663" i="3"/>
  <c r="AL3663" i="3"/>
  <c r="AM3663" i="3"/>
  <c r="AD3664" i="3"/>
  <c r="AE3664" i="3"/>
  <c r="AF3664" i="3" s="1"/>
  <c r="AG3664" i="3"/>
  <c r="AH3664" i="3" s="1"/>
  <c r="AI3664" i="3"/>
  <c r="AJ3664" i="3" s="1"/>
  <c r="AK3664" i="3"/>
  <c r="AL3664" i="3"/>
  <c r="AM3664" i="3"/>
  <c r="AD3665" i="3"/>
  <c r="AE3665" i="3"/>
  <c r="AF3665" i="3" s="1"/>
  <c r="AG3665" i="3"/>
  <c r="AH3665" i="3" s="1"/>
  <c r="AI3665" i="3"/>
  <c r="AJ3665" i="3" s="1"/>
  <c r="AK3665" i="3"/>
  <c r="AL3665" i="3"/>
  <c r="AM3665" i="3"/>
  <c r="AD3666" i="3"/>
  <c r="AE3666" i="3"/>
  <c r="AF3666" i="3" s="1"/>
  <c r="AG3666" i="3"/>
  <c r="AH3666" i="3" s="1"/>
  <c r="AI3666" i="3"/>
  <c r="AJ3666" i="3" s="1"/>
  <c r="AK3666" i="3"/>
  <c r="AL3666" i="3"/>
  <c r="AM3666" i="3"/>
  <c r="AD3667" i="3"/>
  <c r="AE3667" i="3"/>
  <c r="AF3667" i="3" s="1"/>
  <c r="AG3667" i="3"/>
  <c r="AH3667" i="3" s="1"/>
  <c r="AI3667" i="3"/>
  <c r="AJ3667" i="3" s="1"/>
  <c r="AK3667" i="3"/>
  <c r="AL3667" i="3"/>
  <c r="AM3667" i="3"/>
  <c r="AD3668" i="3"/>
  <c r="AE3668" i="3"/>
  <c r="AF3668" i="3" s="1"/>
  <c r="AG3668" i="3"/>
  <c r="AH3668" i="3" s="1"/>
  <c r="AI3668" i="3"/>
  <c r="AJ3668" i="3" s="1"/>
  <c r="AK3668" i="3"/>
  <c r="AL3668" i="3"/>
  <c r="AM3668" i="3"/>
  <c r="AD3669" i="3"/>
  <c r="AE3669" i="3"/>
  <c r="AF3669" i="3" s="1"/>
  <c r="AG3669" i="3"/>
  <c r="AH3669" i="3" s="1"/>
  <c r="AI3669" i="3"/>
  <c r="AJ3669" i="3" s="1"/>
  <c r="AK3669" i="3"/>
  <c r="AL3669" i="3"/>
  <c r="AM3669" i="3"/>
  <c r="AD3670" i="3"/>
  <c r="AE3670" i="3"/>
  <c r="AF3670" i="3" s="1"/>
  <c r="AG3670" i="3"/>
  <c r="AH3670" i="3" s="1"/>
  <c r="AI3670" i="3"/>
  <c r="AJ3670" i="3" s="1"/>
  <c r="AK3670" i="3"/>
  <c r="AL3670" i="3"/>
  <c r="AM3670" i="3"/>
  <c r="AD3671" i="3"/>
  <c r="AE3671" i="3"/>
  <c r="AF3671" i="3" s="1"/>
  <c r="AG3671" i="3"/>
  <c r="AH3671" i="3" s="1"/>
  <c r="AI3671" i="3"/>
  <c r="AJ3671" i="3" s="1"/>
  <c r="AK3671" i="3"/>
  <c r="AL3671" i="3"/>
  <c r="AM3671" i="3"/>
  <c r="AD3672" i="3"/>
  <c r="AE3672" i="3"/>
  <c r="AF3672" i="3" s="1"/>
  <c r="AG3672" i="3"/>
  <c r="AH3672" i="3" s="1"/>
  <c r="AI3672" i="3"/>
  <c r="AJ3672" i="3" s="1"/>
  <c r="AK3672" i="3"/>
  <c r="AL3672" i="3"/>
  <c r="AM3672" i="3"/>
  <c r="AD3673" i="3"/>
  <c r="AE3673" i="3"/>
  <c r="AF3673" i="3" s="1"/>
  <c r="AG3673" i="3"/>
  <c r="AH3673" i="3" s="1"/>
  <c r="AI3673" i="3"/>
  <c r="AJ3673" i="3" s="1"/>
  <c r="AK3673" i="3"/>
  <c r="AL3673" i="3"/>
  <c r="AM3673" i="3"/>
  <c r="AD3674" i="3"/>
  <c r="AE3674" i="3"/>
  <c r="AF3674" i="3" s="1"/>
  <c r="AG3674" i="3"/>
  <c r="AH3674" i="3" s="1"/>
  <c r="AI3674" i="3"/>
  <c r="AJ3674" i="3" s="1"/>
  <c r="AK3674" i="3"/>
  <c r="AL3674" i="3"/>
  <c r="AM3674" i="3"/>
  <c r="AD3675" i="3"/>
  <c r="AE3675" i="3"/>
  <c r="AF3675" i="3" s="1"/>
  <c r="AG3675" i="3"/>
  <c r="AH3675" i="3" s="1"/>
  <c r="AI3675" i="3"/>
  <c r="AJ3675" i="3" s="1"/>
  <c r="AK3675" i="3"/>
  <c r="AL3675" i="3"/>
  <c r="AM3675" i="3"/>
  <c r="AD3676" i="3"/>
  <c r="AE3676" i="3"/>
  <c r="AF3676" i="3" s="1"/>
  <c r="AG3676" i="3"/>
  <c r="AH3676" i="3" s="1"/>
  <c r="AI3676" i="3"/>
  <c r="AJ3676" i="3" s="1"/>
  <c r="AK3676" i="3"/>
  <c r="AL3676" i="3"/>
  <c r="AM3676" i="3"/>
  <c r="AD3677" i="3"/>
  <c r="AE3677" i="3"/>
  <c r="AF3677" i="3" s="1"/>
  <c r="AG3677" i="3"/>
  <c r="AH3677" i="3" s="1"/>
  <c r="AI3677" i="3"/>
  <c r="AJ3677" i="3" s="1"/>
  <c r="AK3677" i="3"/>
  <c r="AL3677" i="3"/>
  <c r="AM3677" i="3"/>
  <c r="AD3678" i="3"/>
  <c r="AE3678" i="3"/>
  <c r="AF3678" i="3" s="1"/>
  <c r="AG3678" i="3"/>
  <c r="AH3678" i="3" s="1"/>
  <c r="AI3678" i="3"/>
  <c r="AJ3678" i="3" s="1"/>
  <c r="AK3678" i="3"/>
  <c r="AL3678" i="3"/>
  <c r="AM3678" i="3"/>
  <c r="AD3679" i="3"/>
  <c r="AE3679" i="3"/>
  <c r="AF3679" i="3" s="1"/>
  <c r="AG3679" i="3"/>
  <c r="AH3679" i="3" s="1"/>
  <c r="AI3679" i="3"/>
  <c r="AJ3679" i="3" s="1"/>
  <c r="AK3679" i="3"/>
  <c r="AL3679" i="3"/>
  <c r="AM3679" i="3"/>
  <c r="AD3680" i="3"/>
  <c r="AE3680" i="3"/>
  <c r="AF3680" i="3" s="1"/>
  <c r="AG3680" i="3"/>
  <c r="AH3680" i="3" s="1"/>
  <c r="AI3680" i="3"/>
  <c r="AJ3680" i="3" s="1"/>
  <c r="AK3680" i="3"/>
  <c r="AL3680" i="3"/>
  <c r="AM3680" i="3"/>
  <c r="AD3681" i="3"/>
  <c r="AE3681" i="3"/>
  <c r="AF3681" i="3" s="1"/>
  <c r="AG3681" i="3"/>
  <c r="AH3681" i="3" s="1"/>
  <c r="AI3681" i="3"/>
  <c r="AJ3681" i="3" s="1"/>
  <c r="AK3681" i="3"/>
  <c r="AL3681" i="3"/>
  <c r="AM3681" i="3"/>
  <c r="AD3682" i="3"/>
  <c r="AE3682" i="3"/>
  <c r="AF3682" i="3" s="1"/>
  <c r="AG3682" i="3"/>
  <c r="AH3682" i="3" s="1"/>
  <c r="AI3682" i="3"/>
  <c r="AJ3682" i="3" s="1"/>
  <c r="AK3682" i="3"/>
  <c r="AL3682" i="3"/>
  <c r="AM3682" i="3"/>
  <c r="AD3683" i="3"/>
  <c r="AE3683" i="3"/>
  <c r="AF3683" i="3" s="1"/>
  <c r="AG3683" i="3"/>
  <c r="AH3683" i="3" s="1"/>
  <c r="AI3683" i="3"/>
  <c r="AJ3683" i="3" s="1"/>
  <c r="AK3683" i="3"/>
  <c r="AL3683" i="3"/>
  <c r="AM3683" i="3"/>
  <c r="AD3684" i="3"/>
  <c r="AE3684" i="3"/>
  <c r="AF3684" i="3" s="1"/>
  <c r="AG3684" i="3"/>
  <c r="AH3684" i="3" s="1"/>
  <c r="AI3684" i="3"/>
  <c r="AJ3684" i="3" s="1"/>
  <c r="AK3684" i="3"/>
  <c r="AL3684" i="3"/>
  <c r="AM3684" i="3"/>
  <c r="AD3685" i="3"/>
  <c r="AE3685" i="3"/>
  <c r="AF3685" i="3" s="1"/>
  <c r="AG3685" i="3"/>
  <c r="AH3685" i="3" s="1"/>
  <c r="AI3685" i="3"/>
  <c r="AJ3685" i="3" s="1"/>
  <c r="AK3685" i="3"/>
  <c r="AL3685" i="3"/>
  <c r="AM3685" i="3"/>
  <c r="AD3686" i="3"/>
  <c r="AE3686" i="3"/>
  <c r="AF3686" i="3" s="1"/>
  <c r="AG3686" i="3"/>
  <c r="AH3686" i="3" s="1"/>
  <c r="AI3686" i="3"/>
  <c r="AJ3686" i="3" s="1"/>
  <c r="AK3686" i="3"/>
  <c r="AL3686" i="3"/>
  <c r="AM3686" i="3"/>
  <c r="AD3687" i="3"/>
  <c r="AE3687" i="3"/>
  <c r="AF3687" i="3" s="1"/>
  <c r="AG3687" i="3"/>
  <c r="AH3687" i="3" s="1"/>
  <c r="AI3687" i="3"/>
  <c r="AJ3687" i="3" s="1"/>
  <c r="AK3687" i="3"/>
  <c r="AL3687" i="3"/>
  <c r="AM3687" i="3"/>
  <c r="AD3688" i="3"/>
  <c r="AE3688" i="3"/>
  <c r="AF3688" i="3" s="1"/>
  <c r="AG3688" i="3"/>
  <c r="AH3688" i="3" s="1"/>
  <c r="AI3688" i="3"/>
  <c r="AJ3688" i="3" s="1"/>
  <c r="AK3688" i="3"/>
  <c r="AL3688" i="3"/>
  <c r="AM3688" i="3"/>
  <c r="AD3689" i="3"/>
  <c r="AE3689" i="3"/>
  <c r="AF3689" i="3" s="1"/>
  <c r="AG3689" i="3"/>
  <c r="AH3689" i="3" s="1"/>
  <c r="AI3689" i="3"/>
  <c r="AJ3689" i="3" s="1"/>
  <c r="AK3689" i="3"/>
  <c r="AL3689" i="3"/>
  <c r="AM3689" i="3"/>
  <c r="AD3690" i="3"/>
  <c r="AE3690" i="3"/>
  <c r="AF3690" i="3" s="1"/>
  <c r="AG3690" i="3"/>
  <c r="AH3690" i="3" s="1"/>
  <c r="AI3690" i="3"/>
  <c r="AJ3690" i="3" s="1"/>
  <c r="AK3690" i="3"/>
  <c r="AL3690" i="3"/>
  <c r="AM3690" i="3"/>
  <c r="AD3691" i="3"/>
  <c r="AE3691" i="3"/>
  <c r="AF3691" i="3" s="1"/>
  <c r="AG3691" i="3"/>
  <c r="AH3691" i="3" s="1"/>
  <c r="AI3691" i="3"/>
  <c r="AJ3691" i="3" s="1"/>
  <c r="AK3691" i="3"/>
  <c r="AL3691" i="3"/>
  <c r="AM3691" i="3"/>
  <c r="AD3692" i="3"/>
  <c r="AE3692" i="3"/>
  <c r="AF3692" i="3" s="1"/>
  <c r="AG3692" i="3"/>
  <c r="AH3692" i="3" s="1"/>
  <c r="AI3692" i="3"/>
  <c r="AJ3692" i="3" s="1"/>
  <c r="AK3692" i="3"/>
  <c r="AL3692" i="3"/>
  <c r="AM3692" i="3"/>
  <c r="AD3693" i="3"/>
  <c r="AE3693" i="3"/>
  <c r="AF3693" i="3" s="1"/>
  <c r="AG3693" i="3"/>
  <c r="AH3693" i="3" s="1"/>
  <c r="AI3693" i="3"/>
  <c r="AJ3693" i="3" s="1"/>
  <c r="AK3693" i="3"/>
  <c r="AL3693" i="3"/>
  <c r="AM3693" i="3"/>
  <c r="AD3694" i="3"/>
  <c r="AE3694" i="3"/>
  <c r="AF3694" i="3" s="1"/>
  <c r="AG3694" i="3"/>
  <c r="AH3694" i="3" s="1"/>
  <c r="AI3694" i="3"/>
  <c r="AJ3694" i="3" s="1"/>
  <c r="AK3694" i="3"/>
  <c r="AL3694" i="3"/>
  <c r="AM3694" i="3"/>
  <c r="AD3695" i="3"/>
  <c r="AE3695" i="3"/>
  <c r="AF3695" i="3" s="1"/>
  <c r="AG3695" i="3"/>
  <c r="AH3695" i="3" s="1"/>
  <c r="AI3695" i="3"/>
  <c r="AJ3695" i="3" s="1"/>
  <c r="AK3695" i="3"/>
  <c r="AL3695" i="3"/>
  <c r="AM3695" i="3"/>
  <c r="AD3696" i="3"/>
  <c r="AE3696" i="3"/>
  <c r="AF3696" i="3" s="1"/>
  <c r="AG3696" i="3"/>
  <c r="AH3696" i="3" s="1"/>
  <c r="AI3696" i="3"/>
  <c r="AJ3696" i="3" s="1"/>
  <c r="AK3696" i="3"/>
  <c r="AL3696" i="3"/>
  <c r="AM3696" i="3"/>
  <c r="AD3697" i="3"/>
  <c r="AE3697" i="3"/>
  <c r="AF3697" i="3" s="1"/>
  <c r="AG3697" i="3"/>
  <c r="AH3697" i="3" s="1"/>
  <c r="AI3697" i="3"/>
  <c r="AJ3697" i="3" s="1"/>
  <c r="AK3697" i="3"/>
  <c r="AL3697" i="3"/>
  <c r="AM3697" i="3"/>
  <c r="AD3698" i="3"/>
  <c r="AE3698" i="3"/>
  <c r="AF3698" i="3" s="1"/>
  <c r="AG3698" i="3"/>
  <c r="AH3698" i="3" s="1"/>
  <c r="AI3698" i="3"/>
  <c r="AJ3698" i="3" s="1"/>
  <c r="AK3698" i="3"/>
  <c r="AL3698" i="3"/>
  <c r="AM3698" i="3"/>
  <c r="AD3699" i="3"/>
  <c r="AE3699" i="3"/>
  <c r="AF3699" i="3" s="1"/>
  <c r="AG3699" i="3"/>
  <c r="AH3699" i="3" s="1"/>
  <c r="AI3699" i="3"/>
  <c r="AJ3699" i="3" s="1"/>
  <c r="AK3699" i="3"/>
  <c r="AL3699" i="3"/>
  <c r="AM3699" i="3"/>
  <c r="AD3700" i="3"/>
  <c r="AE3700" i="3"/>
  <c r="AF3700" i="3" s="1"/>
  <c r="AG3700" i="3"/>
  <c r="AH3700" i="3" s="1"/>
  <c r="AI3700" i="3"/>
  <c r="AJ3700" i="3" s="1"/>
  <c r="AK3700" i="3"/>
  <c r="AL3700" i="3"/>
  <c r="AM3700" i="3"/>
  <c r="AD3701" i="3"/>
  <c r="AE3701" i="3"/>
  <c r="AF3701" i="3" s="1"/>
  <c r="AG3701" i="3"/>
  <c r="AH3701" i="3" s="1"/>
  <c r="AI3701" i="3"/>
  <c r="AJ3701" i="3" s="1"/>
  <c r="AK3701" i="3"/>
  <c r="AL3701" i="3"/>
  <c r="AM3701" i="3"/>
  <c r="AD3702" i="3"/>
  <c r="AE3702" i="3"/>
  <c r="AF3702" i="3" s="1"/>
  <c r="AG3702" i="3"/>
  <c r="AH3702" i="3" s="1"/>
  <c r="AI3702" i="3"/>
  <c r="AJ3702" i="3" s="1"/>
  <c r="AK3702" i="3"/>
  <c r="AL3702" i="3"/>
  <c r="AM3702" i="3"/>
  <c r="AD3703" i="3"/>
  <c r="AE3703" i="3"/>
  <c r="AF3703" i="3" s="1"/>
  <c r="AG3703" i="3"/>
  <c r="AH3703" i="3" s="1"/>
  <c r="AI3703" i="3"/>
  <c r="AJ3703" i="3" s="1"/>
  <c r="AK3703" i="3"/>
  <c r="AL3703" i="3"/>
  <c r="AM3703" i="3"/>
  <c r="AD3704" i="3"/>
  <c r="AE3704" i="3"/>
  <c r="AF3704" i="3" s="1"/>
  <c r="AG3704" i="3"/>
  <c r="AH3704" i="3" s="1"/>
  <c r="AI3704" i="3"/>
  <c r="AJ3704" i="3" s="1"/>
  <c r="AK3704" i="3"/>
  <c r="AL3704" i="3"/>
  <c r="AM3704" i="3"/>
  <c r="AD3705" i="3"/>
  <c r="AE3705" i="3"/>
  <c r="AF3705" i="3" s="1"/>
  <c r="AG3705" i="3"/>
  <c r="AH3705" i="3" s="1"/>
  <c r="AI3705" i="3"/>
  <c r="AJ3705" i="3" s="1"/>
  <c r="AK3705" i="3"/>
  <c r="AL3705" i="3"/>
  <c r="AM3705" i="3"/>
  <c r="AD3706" i="3"/>
  <c r="AE3706" i="3"/>
  <c r="AF3706" i="3" s="1"/>
  <c r="AG3706" i="3"/>
  <c r="AH3706" i="3" s="1"/>
  <c r="AI3706" i="3"/>
  <c r="AJ3706" i="3" s="1"/>
  <c r="AK3706" i="3"/>
  <c r="AL3706" i="3"/>
  <c r="AM3706" i="3"/>
  <c r="AD3707" i="3"/>
  <c r="AE3707" i="3"/>
  <c r="AF3707" i="3" s="1"/>
  <c r="AG3707" i="3"/>
  <c r="AH3707" i="3" s="1"/>
  <c r="AI3707" i="3"/>
  <c r="AJ3707" i="3" s="1"/>
  <c r="AK3707" i="3"/>
  <c r="AL3707" i="3"/>
  <c r="AM3707" i="3"/>
  <c r="AD3708" i="3"/>
  <c r="AE3708" i="3"/>
  <c r="AF3708" i="3" s="1"/>
  <c r="AG3708" i="3"/>
  <c r="AH3708" i="3" s="1"/>
  <c r="AI3708" i="3"/>
  <c r="AJ3708" i="3" s="1"/>
  <c r="AK3708" i="3"/>
  <c r="AL3708" i="3"/>
  <c r="AM3708" i="3"/>
  <c r="AD3709" i="3"/>
  <c r="AE3709" i="3"/>
  <c r="AF3709" i="3" s="1"/>
  <c r="AG3709" i="3"/>
  <c r="AH3709" i="3" s="1"/>
  <c r="AI3709" i="3"/>
  <c r="AJ3709" i="3" s="1"/>
  <c r="AK3709" i="3"/>
  <c r="AL3709" i="3"/>
  <c r="AM3709" i="3"/>
  <c r="AD3710" i="3"/>
  <c r="AE3710" i="3"/>
  <c r="AF3710" i="3" s="1"/>
  <c r="AG3710" i="3"/>
  <c r="AH3710" i="3" s="1"/>
  <c r="AI3710" i="3"/>
  <c r="AJ3710" i="3" s="1"/>
  <c r="AK3710" i="3"/>
  <c r="AL3710" i="3"/>
  <c r="AM3710" i="3"/>
  <c r="AD3711" i="3"/>
  <c r="AE3711" i="3"/>
  <c r="AF3711" i="3" s="1"/>
  <c r="AG3711" i="3"/>
  <c r="AH3711" i="3" s="1"/>
  <c r="AI3711" i="3"/>
  <c r="AJ3711" i="3" s="1"/>
  <c r="AK3711" i="3"/>
  <c r="AL3711" i="3"/>
  <c r="AM3711" i="3"/>
  <c r="AD3712" i="3"/>
  <c r="AE3712" i="3"/>
  <c r="AF3712" i="3" s="1"/>
  <c r="AG3712" i="3"/>
  <c r="AH3712" i="3" s="1"/>
  <c r="AI3712" i="3"/>
  <c r="AJ3712" i="3" s="1"/>
  <c r="AK3712" i="3"/>
  <c r="AL3712" i="3"/>
  <c r="AM3712" i="3"/>
  <c r="AD3713" i="3"/>
  <c r="AE3713" i="3"/>
  <c r="AF3713" i="3" s="1"/>
  <c r="AG3713" i="3"/>
  <c r="AH3713" i="3" s="1"/>
  <c r="AI3713" i="3"/>
  <c r="AJ3713" i="3" s="1"/>
  <c r="AK3713" i="3"/>
  <c r="AL3713" i="3"/>
  <c r="AM3713" i="3"/>
  <c r="AD3714" i="3"/>
  <c r="AE3714" i="3"/>
  <c r="AF3714" i="3" s="1"/>
  <c r="AG3714" i="3"/>
  <c r="AH3714" i="3" s="1"/>
  <c r="AI3714" i="3"/>
  <c r="AJ3714" i="3" s="1"/>
  <c r="AK3714" i="3"/>
  <c r="AL3714" i="3"/>
  <c r="AM3714" i="3"/>
  <c r="AD3715" i="3"/>
  <c r="AE3715" i="3"/>
  <c r="AF3715" i="3" s="1"/>
  <c r="AG3715" i="3"/>
  <c r="AH3715" i="3" s="1"/>
  <c r="AI3715" i="3"/>
  <c r="AJ3715" i="3" s="1"/>
  <c r="AK3715" i="3"/>
  <c r="AL3715" i="3"/>
  <c r="AM3715" i="3"/>
  <c r="AD3716" i="3"/>
  <c r="AE3716" i="3"/>
  <c r="AF3716" i="3" s="1"/>
  <c r="AG3716" i="3"/>
  <c r="AH3716" i="3" s="1"/>
  <c r="AI3716" i="3"/>
  <c r="AJ3716" i="3" s="1"/>
  <c r="AK3716" i="3"/>
  <c r="AL3716" i="3"/>
  <c r="AM3716" i="3"/>
  <c r="AD3717" i="3"/>
  <c r="AE3717" i="3"/>
  <c r="AF3717" i="3" s="1"/>
  <c r="AG3717" i="3"/>
  <c r="AH3717" i="3" s="1"/>
  <c r="AI3717" i="3"/>
  <c r="AJ3717" i="3" s="1"/>
  <c r="AK3717" i="3"/>
  <c r="AL3717" i="3"/>
  <c r="AM3717" i="3"/>
  <c r="AD3718" i="3"/>
  <c r="AE3718" i="3"/>
  <c r="AF3718" i="3" s="1"/>
  <c r="AG3718" i="3"/>
  <c r="AH3718" i="3" s="1"/>
  <c r="AI3718" i="3"/>
  <c r="AJ3718" i="3" s="1"/>
  <c r="AK3718" i="3"/>
  <c r="AL3718" i="3"/>
  <c r="AM3718" i="3"/>
  <c r="AD3719" i="3"/>
  <c r="AE3719" i="3"/>
  <c r="AF3719" i="3" s="1"/>
  <c r="AG3719" i="3"/>
  <c r="AH3719" i="3" s="1"/>
  <c r="AI3719" i="3"/>
  <c r="AJ3719" i="3" s="1"/>
  <c r="AK3719" i="3"/>
  <c r="AL3719" i="3"/>
  <c r="AM3719" i="3"/>
  <c r="AD3720" i="3"/>
  <c r="AE3720" i="3"/>
  <c r="AF3720" i="3" s="1"/>
  <c r="AG3720" i="3"/>
  <c r="AH3720" i="3" s="1"/>
  <c r="AI3720" i="3"/>
  <c r="AJ3720" i="3" s="1"/>
  <c r="AK3720" i="3"/>
  <c r="AL3720" i="3"/>
  <c r="AM3720" i="3"/>
  <c r="AD3721" i="3"/>
  <c r="AE3721" i="3"/>
  <c r="AF3721" i="3" s="1"/>
  <c r="AG3721" i="3"/>
  <c r="AH3721" i="3" s="1"/>
  <c r="AI3721" i="3"/>
  <c r="AJ3721" i="3" s="1"/>
  <c r="AK3721" i="3"/>
  <c r="AL3721" i="3"/>
  <c r="AM3721" i="3"/>
  <c r="AD3722" i="3"/>
  <c r="AE3722" i="3"/>
  <c r="AF3722" i="3" s="1"/>
  <c r="AG3722" i="3"/>
  <c r="AH3722" i="3" s="1"/>
  <c r="AI3722" i="3"/>
  <c r="AJ3722" i="3" s="1"/>
  <c r="AK3722" i="3"/>
  <c r="AL3722" i="3"/>
  <c r="AM3722" i="3"/>
  <c r="AD3723" i="3"/>
  <c r="AE3723" i="3"/>
  <c r="AF3723" i="3" s="1"/>
  <c r="AG3723" i="3"/>
  <c r="AH3723" i="3" s="1"/>
  <c r="AI3723" i="3"/>
  <c r="AJ3723" i="3" s="1"/>
  <c r="AK3723" i="3"/>
  <c r="AL3723" i="3"/>
  <c r="AM3723" i="3"/>
  <c r="AD3724" i="3"/>
  <c r="AE3724" i="3"/>
  <c r="AF3724" i="3" s="1"/>
  <c r="AG3724" i="3"/>
  <c r="AH3724" i="3" s="1"/>
  <c r="AI3724" i="3"/>
  <c r="AJ3724" i="3" s="1"/>
  <c r="AK3724" i="3"/>
  <c r="AL3724" i="3"/>
  <c r="AM3724" i="3"/>
  <c r="AD3725" i="3"/>
  <c r="AE3725" i="3"/>
  <c r="AF3725" i="3" s="1"/>
  <c r="AG3725" i="3"/>
  <c r="AH3725" i="3" s="1"/>
  <c r="AI3725" i="3"/>
  <c r="AJ3725" i="3" s="1"/>
  <c r="AK3725" i="3"/>
  <c r="AL3725" i="3"/>
  <c r="AM3725" i="3"/>
  <c r="AD3726" i="3"/>
  <c r="AE3726" i="3"/>
  <c r="AF3726" i="3" s="1"/>
  <c r="AG3726" i="3"/>
  <c r="AH3726" i="3" s="1"/>
  <c r="AI3726" i="3"/>
  <c r="AJ3726" i="3" s="1"/>
  <c r="AK3726" i="3"/>
  <c r="AL3726" i="3"/>
  <c r="AM3726" i="3"/>
  <c r="AD3727" i="3"/>
  <c r="AE3727" i="3"/>
  <c r="AF3727" i="3" s="1"/>
  <c r="AG3727" i="3"/>
  <c r="AH3727" i="3" s="1"/>
  <c r="AI3727" i="3"/>
  <c r="AJ3727" i="3" s="1"/>
  <c r="AK3727" i="3"/>
  <c r="AL3727" i="3"/>
  <c r="AM3727" i="3"/>
  <c r="AD3728" i="3"/>
  <c r="AE3728" i="3"/>
  <c r="AF3728" i="3" s="1"/>
  <c r="AG3728" i="3"/>
  <c r="AH3728" i="3" s="1"/>
  <c r="AI3728" i="3"/>
  <c r="AJ3728" i="3" s="1"/>
  <c r="AK3728" i="3"/>
  <c r="AL3728" i="3"/>
  <c r="AM3728" i="3"/>
  <c r="AD3729" i="3"/>
  <c r="AE3729" i="3"/>
  <c r="AF3729" i="3" s="1"/>
  <c r="AG3729" i="3"/>
  <c r="AH3729" i="3" s="1"/>
  <c r="AI3729" i="3"/>
  <c r="AJ3729" i="3" s="1"/>
  <c r="AK3729" i="3"/>
  <c r="AL3729" i="3"/>
  <c r="AM3729" i="3"/>
  <c r="AD3730" i="3"/>
  <c r="AE3730" i="3"/>
  <c r="AF3730" i="3" s="1"/>
  <c r="AG3730" i="3"/>
  <c r="AH3730" i="3" s="1"/>
  <c r="AI3730" i="3"/>
  <c r="AJ3730" i="3" s="1"/>
  <c r="AK3730" i="3"/>
  <c r="AL3730" i="3"/>
  <c r="AM3730" i="3"/>
  <c r="AD3731" i="3"/>
  <c r="AE3731" i="3"/>
  <c r="AF3731" i="3" s="1"/>
  <c r="AG3731" i="3"/>
  <c r="AH3731" i="3" s="1"/>
  <c r="AI3731" i="3"/>
  <c r="AJ3731" i="3" s="1"/>
  <c r="AK3731" i="3"/>
  <c r="AL3731" i="3"/>
  <c r="AM3731" i="3"/>
  <c r="AD3732" i="3"/>
  <c r="AE3732" i="3"/>
  <c r="AF3732" i="3" s="1"/>
  <c r="AG3732" i="3"/>
  <c r="AH3732" i="3" s="1"/>
  <c r="AI3732" i="3"/>
  <c r="AJ3732" i="3" s="1"/>
  <c r="AK3732" i="3"/>
  <c r="AL3732" i="3"/>
  <c r="AM3732" i="3"/>
  <c r="AD3733" i="3"/>
  <c r="AE3733" i="3"/>
  <c r="AF3733" i="3" s="1"/>
  <c r="AG3733" i="3"/>
  <c r="AH3733" i="3" s="1"/>
  <c r="AI3733" i="3"/>
  <c r="AJ3733" i="3" s="1"/>
  <c r="AK3733" i="3"/>
  <c r="AL3733" i="3"/>
  <c r="AM3733" i="3"/>
  <c r="AD3734" i="3"/>
  <c r="AE3734" i="3"/>
  <c r="AF3734" i="3" s="1"/>
  <c r="AG3734" i="3"/>
  <c r="AH3734" i="3" s="1"/>
  <c r="AI3734" i="3"/>
  <c r="AJ3734" i="3" s="1"/>
  <c r="AK3734" i="3"/>
  <c r="AL3734" i="3"/>
  <c r="AM3734" i="3"/>
  <c r="AD3735" i="3"/>
  <c r="AE3735" i="3"/>
  <c r="AF3735" i="3" s="1"/>
  <c r="AG3735" i="3"/>
  <c r="AH3735" i="3" s="1"/>
  <c r="AI3735" i="3"/>
  <c r="AJ3735" i="3" s="1"/>
  <c r="AK3735" i="3"/>
  <c r="AL3735" i="3"/>
  <c r="AM3735" i="3"/>
  <c r="AD3736" i="3"/>
  <c r="AE3736" i="3"/>
  <c r="AF3736" i="3" s="1"/>
  <c r="AG3736" i="3"/>
  <c r="AH3736" i="3" s="1"/>
  <c r="AI3736" i="3"/>
  <c r="AJ3736" i="3" s="1"/>
  <c r="AK3736" i="3"/>
  <c r="AL3736" i="3"/>
  <c r="AM3736" i="3"/>
  <c r="AD3737" i="3"/>
  <c r="AE3737" i="3"/>
  <c r="AF3737" i="3" s="1"/>
  <c r="AG3737" i="3"/>
  <c r="AH3737" i="3" s="1"/>
  <c r="AI3737" i="3"/>
  <c r="AJ3737" i="3" s="1"/>
  <c r="AK3737" i="3"/>
  <c r="AL3737" i="3"/>
  <c r="AM3737" i="3"/>
  <c r="AD3738" i="3"/>
  <c r="AE3738" i="3"/>
  <c r="AF3738" i="3" s="1"/>
  <c r="AG3738" i="3"/>
  <c r="AH3738" i="3" s="1"/>
  <c r="AI3738" i="3"/>
  <c r="AJ3738" i="3" s="1"/>
  <c r="AK3738" i="3"/>
  <c r="AL3738" i="3"/>
  <c r="AM3738" i="3"/>
  <c r="AD3739" i="3"/>
  <c r="AE3739" i="3"/>
  <c r="AF3739" i="3" s="1"/>
  <c r="AG3739" i="3"/>
  <c r="AH3739" i="3" s="1"/>
  <c r="AI3739" i="3"/>
  <c r="AJ3739" i="3" s="1"/>
  <c r="AK3739" i="3"/>
  <c r="AL3739" i="3"/>
  <c r="AM3739" i="3"/>
  <c r="AD3740" i="3"/>
  <c r="AE3740" i="3"/>
  <c r="AF3740" i="3" s="1"/>
  <c r="AG3740" i="3"/>
  <c r="AH3740" i="3" s="1"/>
  <c r="AI3740" i="3"/>
  <c r="AJ3740" i="3" s="1"/>
  <c r="AK3740" i="3"/>
  <c r="AL3740" i="3"/>
  <c r="AM3740" i="3"/>
  <c r="AD3741" i="3"/>
  <c r="AE3741" i="3"/>
  <c r="AF3741" i="3" s="1"/>
  <c r="AG3741" i="3"/>
  <c r="AH3741" i="3" s="1"/>
  <c r="AI3741" i="3"/>
  <c r="AJ3741" i="3" s="1"/>
  <c r="AK3741" i="3"/>
  <c r="AL3741" i="3"/>
  <c r="AM3741" i="3"/>
  <c r="AD3742" i="3"/>
  <c r="AE3742" i="3"/>
  <c r="AF3742" i="3" s="1"/>
  <c r="AG3742" i="3"/>
  <c r="AH3742" i="3" s="1"/>
  <c r="AI3742" i="3"/>
  <c r="AJ3742" i="3" s="1"/>
  <c r="AK3742" i="3"/>
  <c r="AL3742" i="3"/>
  <c r="AM3742" i="3"/>
  <c r="AD3743" i="3"/>
  <c r="AE3743" i="3"/>
  <c r="AF3743" i="3" s="1"/>
  <c r="AG3743" i="3"/>
  <c r="AH3743" i="3" s="1"/>
  <c r="AI3743" i="3"/>
  <c r="AJ3743" i="3" s="1"/>
  <c r="AK3743" i="3"/>
  <c r="AL3743" i="3"/>
  <c r="AM3743" i="3"/>
  <c r="AD3744" i="3"/>
  <c r="AE3744" i="3"/>
  <c r="AF3744" i="3" s="1"/>
  <c r="AG3744" i="3"/>
  <c r="AH3744" i="3" s="1"/>
  <c r="AI3744" i="3"/>
  <c r="AJ3744" i="3" s="1"/>
  <c r="AK3744" i="3"/>
  <c r="AL3744" i="3"/>
  <c r="AM3744" i="3"/>
  <c r="AD3745" i="3"/>
  <c r="AE3745" i="3"/>
  <c r="AF3745" i="3" s="1"/>
  <c r="AG3745" i="3"/>
  <c r="AH3745" i="3" s="1"/>
  <c r="AI3745" i="3"/>
  <c r="AJ3745" i="3" s="1"/>
  <c r="AK3745" i="3"/>
  <c r="AL3745" i="3"/>
  <c r="AM3745" i="3"/>
  <c r="AD3746" i="3"/>
  <c r="AE3746" i="3"/>
  <c r="AF3746" i="3" s="1"/>
  <c r="AG3746" i="3"/>
  <c r="AH3746" i="3" s="1"/>
  <c r="AI3746" i="3"/>
  <c r="AJ3746" i="3" s="1"/>
  <c r="AK3746" i="3"/>
  <c r="AL3746" i="3"/>
  <c r="AM3746" i="3"/>
  <c r="AD3747" i="3"/>
  <c r="AE3747" i="3"/>
  <c r="AF3747" i="3" s="1"/>
  <c r="AG3747" i="3"/>
  <c r="AH3747" i="3" s="1"/>
  <c r="AI3747" i="3"/>
  <c r="AJ3747" i="3" s="1"/>
  <c r="AK3747" i="3"/>
  <c r="AL3747" i="3"/>
  <c r="AM3747" i="3"/>
  <c r="AD3748" i="3"/>
  <c r="AE3748" i="3"/>
  <c r="AF3748" i="3" s="1"/>
  <c r="AG3748" i="3"/>
  <c r="AH3748" i="3" s="1"/>
  <c r="AI3748" i="3"/>
  <c r="AJ3748" i="3" s="1"/>
  <c r="AK3748" i="3"/>
  <c r="AL3748" i="3"/>
  <c r="AM3748" i="3"/>
  <c r="AD3749" i="3"/>
  <c r="AE3749" i="3"/>
  <c r="AF3749" i="3" s="1"/>
  <c r="AG3749" i="3"/>
  <c r="AH3749" i="3" s="1"/>
  <c r="AI3749" i="3"/>
  <c r="AJ3749" i="3" s="1"/>
  <c r="AK3749" i="3"/>
  <c r="AL3749" i="3"/>
  <c r="AM3749" i="3"/>
  <c r="AD3750" i="3"/>
  <c r="AE3750" i="3"/>
  <c r="AF3750" i="3" s="1"/>
  <c r="AG3750" i="3"/>
  <c r="AH3750" i="3" s="1"/>
  <c r="AI3750" i="3"/>
  <c r="AJ3750" i="3" s="1"/>
  <c r="AK3750" i="3"/>
  <c r="AL3750" i="3"/>
  <c r="AM3750" i="3"/>
  <c r="AD3751" i="3"/>
  <c r="AE3751" i="3"/>
  <c r="AF3751" i="3" s="1"/>
  <c r="AG3751" i="3"/>
  <c r="AH3751" i="3" s="1"/>
  <c r="AI3751" i="3"/>
  <c r="AJ3751" i="3" s="1"/>
  <c r="AK3751" i="3"/>
  <c r="AL3751" i="3"/>
  <c r="AM3751" i="3"/>
  <c r="AD3752" i="3"/>
  <c r="AE3752" i="3"/>
  <c r="AF3752" i="3" s="1"/>
  <c r="AG3752" i="3"/>
  <c r="AH3752" i="3" s="1"/>
  <c r="AI3752" i="3"/>
  <c r="AJ3752" i="3" s="1"/>
  <c r="AK3752" i="3"/>
  <c r="AL3752" i="3"/>
  <c r="AM3752" i="3"/>
  <c r="AD3753" i="3"/>
  <c r="AE3753" i="3"/>
  <c r="AF3753" i="3" s="1"/>
  <c r="AG3753" i="3"/>
  <c r="AH3753" i="3" s="1"/>
  <c r="AI3753" i="3"/>
  <c r="AJ3753" i="3" s="1"/>
  <c r="AK3753" i="3"/>
  <c r="AL3753" i="3"/>
  <c r="AM3753" i="3"/>
  <c r="AD3754" i="3"/>
  <c r="AE3754" i="3"/>
  <c r="AF3754" i="3" s="1"/>
  <c r="AG3754" i="3"/>
  <c r="AH3754" i="3" s="1"/>
  <c r="AI3754" i="3"/>
  <c r="AJ3754" i="3" s="1"/>
  <c r="AK3754" i="3"/>
  <c r="AL3754" i="3"/>
  <c r="AM3754" i="3"/>
  <c r="AD3755" i="3"/>
  <c r="AE3755" i="3"/>
  <c r="AF3755" i="3" s="1"/>
  <c r="AG3755" i="3"/>
  <c r="AH3755" i="3" s="1"/>
  <c r="AI3755" i="3"/>
  <c r="AJ3755" i="3" s="1"/>
  <c r="AK3755" i="3"/>
  <c r="AL3755" i="3"/>
  <c r="AM3755" i="3"/>
  <c r="AD3756" i="3"/>
  <c r="AE3756" i="3"/>
  <c r="AF3756" i="3" s="1"/>
  <c r="AG3756" i="3"/>
  <c r="AH3756" i="3" s="1"/>
  <c r="AI3756" i="3"/>
  <c r="AJ3756" i="3" s="1"/>
  <c r="AK3756" i="3"/>
  <c r="AL3756" i="3"/>
  <c r="AM3756" i="3"/>
  <c r="AD3757" i="3"/>
  <c r="AE3757" i="3"/>
  <c r="AF3757" i="3" s="1"/>
  <c r="AG3757" i="3"/>
  <c r="AH3757" i="3" s="1"/>
  <c r="AI3757" i="3"/>
  <c r="AJ3757" i="3" s="1"/>
  <c r="AK3757" i="3"/>
  <c r="AL3757" i="3"/>
  <c r="AM3757" i="3"/>
  <c r="AD3758" i="3"/>
  <c r="AE3758" i="3"/>
  <c r="AF3758" i="3" s="1"/>
  <c r="AG3758" i="3"/>
  <c r="AH3758" i="3" s="1"/>
  <c r="AI3758" i="3"/>
  <c r="AJ3758" i="3" s="1"/>
  <c r="AK3758" i="3"/>
  <c r="AL3758" i="3"/>
  <c r="AM3758" i="3"/>
  <c r="AD3759" i="3"/>
  <c r="AE3759" i="3"/>
  <c r="AF3759" i="3" s="1"/>
  <c r="AG3759" i="3"/>
  <c r="AH3759" i="3" s="1"/>
  <c r="AI3759" i="3"/>
  <c r="AJ3759" i="3" s="1"/>
  <c r="AK3759" i="3"/>
  <c r="AL3759" i="3"/>
  <c r="AM3759" i="3"/>
  <c r="AD3760" i="3"/>
  <c r="AE3760" i="3"/>
  <c r="AF3760" i="3" s="1"/>
  <c r="AG3760" i="3"/>
  <c r="AH3760" i="3" s="1"/>
  <c r="AI3760" i="3"/>
  <c r="AJ3760" i="3" s="1"/>
  <c r="AK3760" i="3"/>
  <c r="AL3760" i="3"/>
  <c r="AM3760" i="3"/>
  <c r="AD3761" i="3"/>
  <c r="AE3761" i="3"/>
  <c r="AF3761" i="3" s="1"/>
  <c r="AG3761" i="3"/>
  <c r="AH3761" i="3" s="1"/>
  <c r="AI3761" i="3"/>
  <c r="AJ3761" i="3" s="1"/>
  <c r="AK3761" i="3"/>
  <c r="AL3761" i="3"/>
  <c r="AM3761" i="3"/>
  <c r="AD3762" i="3"/>
  <c r="AE3762" i="3"/>
  <c r="AF3762" i="3" s="1"/>
  <c r="AG3762" i="3"/>
  <c r="AH3762" i="3" s="1"/>
  <c r="AI3762" i="3"/>
  <c r="AJ3762" i="3" s="1"/>
  <c r="AK3762" i="3"/>
  <c r="AL3762" i="3"/>
  <c r="AM3762" i="3"/>
  <c r="AD3763" i="3"/>
  <c r="AE3763" i="3"/>
  <c r="AF3763" i="3" s="1"/>
  <c r="AG3763" i="3"/>
  <c r="AH3763" i="3" s="1"/>
  <c r="AI3763" i="3"/>
  <c r="AJ3763" i="3" s="1"/>
  <c r="AK3763" i="3"/>
  <c r="AL3763" i="3"/>
  <c r="AM3763" i="3"/>
  <c r="AD3764" i="3"/>
  <c r="AE3764" i="3"/>
  <c r="AF3764" i="3" s="1"/>
  <c r="AG3764" i="3"/>
  <c r="AH3764" i="3" s="1"/>
  <c r="AI3764" i="3"/>
  <c r="AJ3764" i="3" s="1"/>
  <c r="AK3764" i="3"/>
  <c r="AL3764" i="3"/>
  <c r="AM3764" i="3"/>
  <c r="AD3765" i="3"/>
  <c r="AE3765" i="3"/>
  <c r="AF3765" i="3" s="1"/>
  <c r="AG3765" i="3"/>
  <c r="AH3765" i="3" s="1"/>
  <c r="AI3765" i="3"/>
  <c r="AJ3765" i="3" s="1"/>
  <c r="AK3765" i="3"/>
  <c r="AL3765" i="3"/>
  <c r="AM3765" i="3"/>
  <c r="AD3766" i="3"/>
  <c r="AE3766" i="3"/>
  <c r="AF3766" i="3" s="1"/>
  <c r="AG3766" i="3"/>
  <c r="AH3766" i="3" s="1"/>
  <c r="AI3766" i="3"/>
  <c r="AJ3766" i="3" s="1"/>
  <c r="AK3766" i="3"/>
  <c r="AL3766" i="3"/>
  <c r="AM3766" i="3"/>
  <c r="AD3767" i="3"/>
  <c r="AE3767" i="3"/>
  <c r="AF3767" i="3" s="1"/>
  <c r="AG3767" i="3"/>
  <c r="AH3767" i="3" s="1"/>
  <c r="AI3767" i="3"/>
  <c r="AJ3767" i="3" s="1"/>
  <c r="AK3767" i="3"/>
  <c r="AL3767" i="3"/>
  <c r="AM3767" i="3"/>
  <c r="AD3768" i="3"/>
  <c r="AE3768" i="3"/>
  <c r="AF3768" i="3" s="1"/>
  <c r="AG3768" i="3"/>
  <c r="AH3768" i="3" s="1"/>
  <c r="AI3768" i="3"/>
  <c r="AJ3768" i="3" s="1"/>
  <c r="AK3768" i="3"/>
  <c r="AL3768" i="3"/>
  <c r="AM3768" i="3"/>
  <c r="AD3769" i="3"/>
  <c r="AE3769" i="3"/>
  <c r="AF3769" i="3" s="1"/>
  <c r="AG3769" i="3"/>
  <c r="AH3769" i="3" s="1"/>
  <c r="AI3769" i="3"/>
  <c r="AJ3769" i="3" s="1"/>
  <c r="AK3769" i="3"/>
  <c r="AL3769" i="3"/>
  <c r="AM3769" i="3"/>
  <c r="AD3770" i="3"/>
  <c r="AE3770" i="3"/>
  <c r="AF3770" i="3" s="1"/>
  <c r="AG3770" i="3"/>
  <c r="AH3770" i="3" s="1"/>
  <c r="AI3770" i="3"/>
  <c r="AJ3770" i="3" s="1"/>
  <c r="AK3770" i="3"/>
  <c r="AL3770" i="3"/>
  <c r="AM3770" i="3"/>
  <c r="AD3771" i="3"/>
  <c r="AE3771" i="3"/>
  <c r="AF3771" i="3" s="1"/>
  <c r="AG3771" i="3"/>
  <c r="AH3771" i="3" s="1"/>
  <c r="AI3771" i="3"/>
  <c r="AJ3771" i="3" s="1"/>
  <c r="AK3771" i="3"/>
  <c r="AL3771" i="3"/>
  <c r="AM3771" i="3"/>
  <c r="AD3772" i="3"/>
  <c r="AE3772" i="3"/>
  <c r="AF3772" i="3" s="1"/>
  <c r="AG3772" i="3"/>
  <c r="AH3772" i="3" s="1"/>
  <c r="AI3772" i="3"/>
  <c r="AJ3772" i="3" s="1"/>
  <c r="AK3772" i="3"/>
  <c r="AL3772" i="3"/>
  <c r="AM3772" i="3"/>
  <c r="AD3773" i="3"/>
  <c r="AE3773" i="3"/>
  <c r="AF3773" i="3" s="1"/>
  <c r="AG3773" i="3"/>
  <c r="AH3773" i="3" s="1"/>
  <c r="AI3773" i="3"/>
  <c r="AJ3773" i="3" s="1"/>
  <c r="AK3773" i="3"/>
  <c r="AL3773" i="3"/>
  <c r="AM3773" i="3"/>
  <c r="AD3774" i="3"/>
  <c r="AE3774" i="3"/>
  <c r="AF3774" i="3" s="1"/>
  <c r="AG3774" i="3"/>
  <c r="AH3774" i="3" s="1"/>
  <c r="AI3774" i="3"/>
  <c r="AJ3774" i="3" s="1"/>
  <c r="AK3774" i="3"/>
  <c r="AL3774" i="3"/>
  <c r="AM3774" i="3"/>
  <c r="AD3775" i="3"/>
  <c r="AE3775" i="3"/>
  <c r="AF3775" i="3" s="1"/>
  <c r="AG3775" i="3"/>
  <c r="AH3775" i="3" s="1"/>
  <c r="AI3775" i="3"/>
  <c r="AJ3775" i="3" s="1"/>
  <c r="AK3775" i="3"/>
  <c r="AL3775" i="3"/>
  <c r="AM3775" i="3"/>
  <c r="AD3776" i="3"/>
  <c r="AE3776" i="3"/>
  <c r="AF3776" i="3" s="1"/>
  <c r="AG3776" i="3"/>
  <c r="AH3776" i="3" s="1"/>
  <c r="AI3776" i="3"/>
  <c r="AJ3776" i="3" s="1"/>
  <c r="AK3776" i="3"/>
  <c r="AL3776" i="3"/>
  <c r="AM3776" i="3"/>
  <c r="AD3777" i="3"/>
  <c r="AE3777" i="3"/>
  <c r="AF3777" i="3" s="1"/>
  <c r="AG3777" i="3"/>
  <c r="AH3777" i="3" s="1"/>
  <c r="AI3777" i="3"/>
  <c r="AJ3777" i="3" s="1"/>
  <c r="AK3777" i="3"/>
  <c r="AL3777" i="3"/>
  <c r="AM3777" i="3"/>
  <c r="AD3778" i="3"/>
  <c r="AE3778" i="3"/>
  <c r="AF3778" i="3" s="1"/>
  <c r="AG3778" i="3"/>
  <c r="AH3778" i="3" s="1"/>
  <c r="AI3778" i="3"/>
  <c r="AJ3778" i="3" s="1"/>
  <c r="AK3778" i="3"/>
  <c r="AL3778" i="3"/>
  <c r="AM3778" i="3"/>
  <c r="AD3779" i="3"/>
  <c r="AE3779" i="3"/>
  <c r="AF3779" i="3" s="1"/>
  <c r="AG3779" i="3"/>
  <c r="AH3779" i="3" s="1"/>
  <c r="AI3779" i="3"/>
  <c r="AJ3779" i="3" s="1"/>
  <c r="AK3779" i="3"/>
  <c r="AL3779" i="3"/>
  <c r="AM3779" i="3"/>
  <c r="AD3780" i="3"/>
  <c r="AE3780" i="3"/>
  <c r="AF3780" i="3" s="1"/>
  <c r="AG3780" i="3"/>
  <c r="AH3780" i="3" s="1"/>
  <c r="AI3780" i="3"/>
  <c r="AJ3780" i="3" s="1"/>
  <c r="AK3780" i="3"/>
  <c r="AL3780" i="3"/>
  <c r="AM3780" i="3"/>
  <c r="AD3781" i="3"/>
  <c r="AE3781" i="3"/>
  <c r="AF3781" i="3" s="1"/>
  <c r="AG3781" i="3"/>
  <c r="AH3781" i="3" s="1"/>
  <c r="AI3781" i="3"/>
  <c r="AJ3781" i="3" s="1"/>
  <c r="AK3781" i="3"/>
  <c r="AL3781" i="3"/>
  <c r="AM3781" i="3"/>
  <c r="AD3782" i="3"/>
  <c r="AE3782" i="3"/>
  <c r="AF3782" i="3" s="1"/>
  <c r="AG3782" i="3"/>
  <c r="AH3782" i="3" s="1"/>
  <c r="AI3782" i="3"/>
  <c r="AJ3782" i="3" s="1"/>
  <c r="AK3782" i="3"/>
  <c r="AL3782" i="3"/>
  <c r="AM3782" i="3"/>
  <c r="AD3783" i="3"/>
  <c r="AE3783" i="3"/>
  <c r="AF3783" i="3" s="1"/>
  <c r="AG3783" i="3"/>
  <c r="AH3783" i="3" s="1"/>
  <c r="AI3783" i="3"/>
  <c r="AJ3783" i="3" s="1"/>
  <c r="AK3783" i="3"/>
  <c r="AL3783" i="3"/>
  <c r="AM3783" i="3"/>
  <c r="AD3784" i="3"/>
  <c r="AE3784" i="3"/>
  <c r="AF3784" i="3" s="1"/>
  <c r="AG3784" i="3"/>
  <c r="AH3784" i="3" s="1"/>
  <c r="AI3784" i="3"/>
  <c r="AJ3784" i="3" s="1"/>
  <c r="AK3784" i="3"/>
  <c r="AL3784" i="3"/>
  <c r="AM3784" i="3"/>
  <c r="AD3785" i="3"/>
  <c r="AE3785" i="3"/>
  <c r="AF3785" i="3" s="1"/>
  <c r="AG3785" i="3"/>
  <c r="AH3785" i="3" s="1"/>
  <c r="AI3785" i="3"/>
  <c r="AJ3785" i="3" s="1"/>
  <c r="AK3785" i="3"/>
  <c r="AL3785" i="3"/>
  <c r="AM3785" i="3"/>
  <c r="AD3786" i="3"/>
  <c r="AE3786" i="3"/>
  <c r="AF3786" i="3" s="1"/>
  <c r="AG3786" i="3"/>
  <c r="AH3786" i="3" s="1"/>
  <c r="AI3786" i="3"/>
  <c r="AJ3786" i="3" s="1"/>
  <c r="AK3786" i="3"/>
  <c r="AL3786" i="3"/>
  <c r="AM3786" i="3"/>
  <c r="AD3787" i="3"/>
  <c r="AE3787" i="3"/>
  <c r="AF3787" i="3" s="1"/>
  <c r="AG3787" i="3"/>
  <c r="AH3787" i="3" s="1"/>
  <c r="AI3787" i="3"/>
  <c r="AJ3787" i="3" s="1"/>
  <c r="AK3787" i="3"/>
  <c r="AL3787" i="3"/>
  <c r="AM3787" i="3"/>
  <c r="AD3788" i="3"/>
  <c r="AE3788" i="3"/>
  <c r="AF3788" i="3" s="1"/>
  <c r="AG3788" i="3"/>
  <c r="AH3788" i="3" s="1"/>
  <c r="AI3788" i="3"/>
  <c r="AJ3788" i="3" s="1"/>
  <c r="AK3788" i="3"/>
  <c r="AL3788" i="3"/>
  <c r="AM3788" i="3"/>
  <c r="AD3789" i="3"/>
  <c r="AE3789" i="3"/>
  <c r="AF3789" i="3" s="1"/>
  <c r="AG3789" i="3"/>
  <c r="AH3789" i="3" s="1"/>
  <c r="AI3789" i="3"/>
  <c r="AJ3789" i="3" s="1"/>
  <c r="AK3789" i="3"/>
  <c r="AL3789" i="3"/>
  <c r="AM3789" i="3"/>
  <c r="AD3790" i="3"/>
  <c r="AE3790" i="3"/>
  <c r="AF3790" i="3" s="1"/>
  <c r="AG3790" i="3"/>
  <c r="AH3790" i="3" s="1"/>
  <c r="AI3790" i="3"/>
  <c r="AJ3790" i="3" s="1"/>
  <c r="AK3790" i="3"/>
  <c r="AL3790" i="3"/>
  <c r="AM3790" i="3"/>
  <c r="AD3791" i="3"/>
  <c r="AE3791" i="3"/>
  <c r="AF3791" i="3" s="1"/>
  <c r="AG3791" i="3"/>
  <c r="AH3791" i="3" s="1"/>
  <c r="AI3791" i="3"/>
  <c r="AJ3791" i="3" s="1"/>
  <c r="AK3791" i="3"/>
  <c r="AL3791" i="3"/>
  <c r="AM3791" i="3"/>
  <c r="AD3792" i="3"/>
  <c r="AE3792" i="3"/>
  <c r="AF3792" i="3" s="1"/>
  <c r="AG3792" i="3"/>
  <c r="AH3792" i="3" s="1"/>
  <c r="AI3792" i="3"/>
  <c r="AJ3792" i="3" s="1"/>
  <c r="AK3792" i="3"/>
  <c r="AL3792" i="3"/>
  <c r="AM3792" i="3"/>
  <c r="AD3793" i="3"/>
  <c r="AE3793" i="3"/>
  <c r="AF3793" i="3" s="1"/>
  <c r="AG3793" i="3"/>
  <c r="AH3793" i="3" s="1"/>
  <c r="AI3793" i="3"/>
  <c r="AJ3793" i="3" s="1"/>
  <c r="AK3793" i="3"/>
  <c r="AL3793" i="3"/>
  <c r="AM3793" i="3"/>
  <c r="AD3794" i="3"/>
  <c r="AE3794" i="3"/>
  <c r="AF3794" i="3" s="1"/>
  <c r="AG3794" i="3"/>
  <c r="AH3794" i="3" s="1"/>
  <c r="AI3794" i="3"/>
  <c r="AJ3794" i="3" s="1"/>
  <c r="AK3794" i="3"/>
  <c r="AL3794" i="3"/>
  <c r="AM3794" i="3"/>
  <c r="AD3795" i="3"/>
  <c r="AE3795" i="3"/>
  <c r="AF3795" i="3" s="1"/>
  <c r="AG3795" i="3"/>
  <c r="AH3795" i="3" s="1"/>
  <c r="AI3795" i="3"/>
  <c r="AJ3795" i="3" s="1"/>
  <c r="AK3795" i="3"/>
  <c r="AL3795" i="3"/>
  <c r="AM3795" i="3"/>
  <c r="AD3796" i="3"/>
  <c r="AE3796" i="3"/>
  <c r="AF3796" i="3" s="1"/>
  <c r="AG3796" i="3"/>
  <c r="AH3796" i="3" s="1"/>
  <c r="AI3796" i="3"/>
  <c r="AJ3796" i="3" s="1"/>
  <c r="AK3796" i="3"/>
  <c r="AL3796" i="3"/>
  <c r="AM3796" i="3"/>
  <c r="AD3797" i="3"/>
  <c r="AE3797" i="3"/>
  <c r="AF3797" i="3" s="1"/>
  <c r="AG3797" i="3"/>
  <c r="AH3797" i="3" s="1"/>
  <c r="AI3797" i="3"/>
  <c r="AJ3797" i="3" s="1"/>
  <c r="AK3797" i="3"/>
  <c r="AL3797" i="3"/>
  <c r="AM3797" i="3"/>
  <c r="AD3798" i="3"/>
  <c r="AE3798" i="3"/>
  <c r="AF3798" i="3" s="1"/>
  <c r="AG3798" i="3"/>
  <c r="AH3798" i="3" s="1"/>
  <c r="AI3798" i="3"/>
  <c r="AJ3798" i="3" s="1"/>
  <c r="AK3798" i="3"/>
  <c r="AL3798" i="3"/>
  <c r="AM3798" i="3"/>
  <c r="AD3799" i="3"/>
  <c r="AE3799" i="3"/>
  <c r="AF3799" i="3" s="1"/>
  <c r="AG3799" i="3"/>
  <c r="AH3799" i="3" s="1"/>
  <c r="AI3799" i="3"/>
  <c r="AJ3799" i="3" s="1"/>
  <c r="AK3799" i="3"/>
  <c r="AL3799" i="3"/>
  <c r="AM3799" i="3"/>
  <c r="AD3800" i="3"/>
  <c r="AE3800" i="3"/>
  <c r="AF3800" i="3" s="1"/>
  <c r="AG3800" i="3"/>
  <c r="AH3800" i="3" s="1"/>
  <c r="AI3800" i="3"/>
  <c r="AJ3800" i="3" s="1"/>
  <c r="AK3800" i="3"/>
  <c r="AL3800" i="3"/>
  <c r="AM3800" i="3"/>
  <c r="AD3801" i="3"/>
  <c r="AE3801" i="3"/>
  <c r="AF3801" i="3" s="1"/>
  <c r="AG3801" i="3"/>
  <c r="AH3801" i="3" s="1"/>
  <c r="AI3801" i="3"/>
  <c r="AJ3801" i="3" s="1"/>
  <c r="AK3801" i="3"/>
  <c r="AL3801" i="3"/>
  <c r="AM3801" i="3"/>
  <c r="AD3802" i="3"/>
  <c r="AE3802" i="3"/>
  <c r="AF3802" i="3" s="1"/>
  <c r="AG3802" i="3"/>
  <c r="AH3802" i="3" s="1"/>
  <c r="AI3802" i="3"/>
  <c r="AJ3802" i="3" s="1"/>
  <c r="AK3802" i="3"/>
  <c r="AL3802" i="3"/>
  <c r="AM3802" i="3"/>
  <c r="AD3803" i="3"/>
  <c r="AE3803" i="3"/>
  <c r="AF3803" i="3" s="1"/>
  <c r="AG3803" i="3"/>
  <c r="AH3803" i="3" s="1"/>
  <c r="AI3803" i="3"/>
  <c r="AJ3803" i="3" s="1"/>
  <c r="AK3803" i="3"/>
  <c r="AL3803" i="3"/>
  <c r="AM3803" i="3"/>
  <c r="AD3804" i="3"/>
  <c r="AE3804" i="3"/>
  <c r="AF3804" i="3" s="1"/>
  <c r="AG3804" i="3"/>
  <c r="AH3804" i="3" s="1"/>
  <c r="AI3804" i="3"/>
  <c r="AJ3804" i="3" s="1"/>
  <c r="AK3804" i="3"/>
  <c r="AL3804" i="3"/>
  <c r="AM3804" i="3"/>
  <c r="AD3805" i="3"/>
  <c r="AE3805" i="3"/>
  <c r="AF3805" i="3" s="1"/>
  <c r="AG3805" i="3"/>
  <c r="AH3805" i="3" s="1"/>
  <c r="AI3805" i="3"/>
  <c r="AJ3805" i="3" s="1"/>
  <c r="AK3805" i="3"/>
  <c r="AL3805" i="3"/>
  <c r="AM3805" i="3"/>
  <c r="AD3806" i="3"/>
  <c r="AE3806" i="3"/>
  <c r="AF3806" i="3" s="1"/>
  <c r="AG3806" i="3"/>
  <c r="AH3806" i="3" s="1"/>
  <c r="AI3806" i="3"/>
  <c r="AJ3806" i="3" s="1"/>
  <c r="AK3806" i="3"/>
  <c r="AL3806" i="3"/>
  <c r="AM3806" i="3"/>
  <c r="AD3807" i="3"/>
  <c r="AE3807" i="3"/>
  <c r="AF3807" i="3" s="1"/>
  <c r="AG3807" i="3"/>
  <c r="AH3807" i="3" s="1"/>
  <c r="AI3807" i="3"/>
  <c r="AJ3807" i="3" s="1"/>
  <c r="AK3807" i="3"/>
  <c r="AL3807" i="3"/>
  <c r="AM3807" i="3"/>
  <c r="AD3808" i="3"/>
  <c r="AE3808" i="3"/>
  <c r="AF3808" i="3" s="1"/>
  <c r="AG3808" i="3"/>
  <c r="AH3808" i="3" s="1"/>
  <c r="AI3808" i="3"/>
  <c r="AJ3808" i="3" s="1"/>
  <c r="AK3808" i="3"/>
  <c r="AL3808" i="3"/>
  <c r="AM3808" i="3"/>
  <c r="AD3809" i="3"/>
  <c r="AE3809" i="3"/>
  <c r="AF3809" i="3" s="1"/>
  <c r="AG3809" i="3"/>
  <c r="AH3809" i="3" s="1"/>
  <c r="AI3809" i="3"/>
  <c r="AJ3809" i="3" s="1"/>
  <c r="AK3809" i="3"/>
  <c r="AL3809" i="3"/>
  <c r="AM3809" i="3"/>
  <c r="AD3810" i="3"/>
  <c r="AE3810" i="3"/>
  <c r="AF3810" i="3" s="1"/>
  <c r="AG3810" i="3"/>
  <c r="AH3810" i="3" s="1"/>
  <c r="AI3810" i="3"/>
  <c r="AJ3810" i="3" s="1"/>
  <c r="AK3810" i="3"/>
  <c r="AL3810" i="3"/>
  <c r="AM3810" i="3"/>
  <c r="AD3811" i="3"/>
  <c r="AE3811" i="3"/>
  <c r="AF3811" i="3" s="1"/>
  <c r="AG3811" i="3"/>
  <c r="AH3811" i="3" s="1"/>
  <c r="AI3811" i="3"/>
  <c r="AJ3811" i="3" s="1"/>
  <c r="AK3811" i="3"/>
  <c r="AL3811" i="3"/>
  <c r="AM3811" i="3"/>
  <c r="AD3812" i="3"/>
  <c r="AE3812" i="3"/>
  <c r="AF3812" i="3" s="1"/>
  <c r="AG3812" i="3"/>
  <c r="AH3812" i="3" s="1"/>
  <c r="AI3812" i="3"/>
  <c r="AJ3812" i="3" s="1"/>
  <c r="AK3812" i="3"/>
  <c r="AL3812" i="3"/>
  <c r="AM3812" i="3"/>
  <c r="AD3813" i="3"/>
  <c r="AE3813" i="3"/>
  <c r="AF3813" i="3" s="1"/>
  <c r="AG3813" i="3"/>
  <c r="AH3813" i="3" s="1"/>
  <c r="AI3813" i="3"/>
  <c r="AJ3813" i="3" s="1"/>
  <c r="AK3813" i="3"/>
  <c r="AL3813" i="3"/>
  <c r="AM3813" i="3"/>
  <c r="AD3814" i="3"/>
  <c r="AE3814" i="3"/>
  <c r="AF3814" i="3" s="1"/>
  <c r="AG3814" i="3"/>
  <c r="AH3814" i="3" s="1"/>
  <c r="AI3814" i="3"/>
  <c r="AJ3814" i="3" s="1"/>
  <c r="AK3814" i="3"/>
  <c r="AL3814" i="3"/>
  <c r="AM3814" i="3"/>
  <c r="AD3815" i="3"/>
  <c r="AE3815" i="3"/>
  <c r="AF3815" i="3" s="1"/>
  <c r="AG3815" i="3"/>
  <c r="AH3815" i="3" s="1"/>
  <c r="AI3815" i="3"/>
  <c r="AJ3815" i="3" s="1"/>
  <c r="AK3815" i="3"/>
  <c r="AL3815" i="3"/>
  <c r="AM3815" i="3"/>
  <c r="AD3816" i="3"/>
  <c r="AE3816" i="3"/>
  <c r="AF3816" i="3" s="1"/>
  <c r="AG3816" i="3"/>
  <c r="AH3816" i="3" s="1"/>
  <c r="AI3816" i="3"/>
  <c r="AJ3816" i="3" s="1"/>
  <c r="AK3816" i="3"/>
  <c r="AL3816" i="3"/>
  <c r="AM3816" i="3"/>
  <c r="AD3817" i="3"/>
  <c r="AE3817" i="3"/>
  <c r="AF3817" i="3" s="1"/>
  <c r="AG3817" i="3"/>
  <c r="AH3817" i="3" s="1"/>
  <c r="AI3817" i="3"/>
  <c r="AJ3817" i="3" s="1"/>
  <c r="AK3817" i="3"/>
  <c r="AL3817" i="3"/>
  <c r="AM3817" i="3"/>
  <c r="AD3818" i="3"/>
  <c r="AE3818" i="3"/>
  <c r="AF3818" i="3" s="1"/>
  <c r="AG3818" i="3"/>
  <c r="AH3818" i="3" s="1"/>
  <c r="AI3818" i="3"/>
  <c r="AJ3818" i="3" s="1"/>
  <c r="AK3818" i="3"/>
  <c r="AL3818" i="3"/>
  <c r="AM3818" i="3"/>
  <c r="AD3819" i="3"/>
  <c r="AE3819" i="3"/>
  <c r="AF3819" i="3" s="1"/>
  <c r="AG3819" i="3"/>
  <c r="AH3819" i="3" s="1"/>
  <c r="AI3819" i="3"/>
  <c r="AJ3819" i="3" s="1"/>
  <c r="AK3819" i="3"/>
  <c r="AL3819" i="3"/>
  <c r="AM3819" i="3"/>
  <c r="AD3820" i="3"/>
  <c r="AE3820" i="3"/>
  <c r="AF3820" i="3" s="1"/>
  <c r="AG3820" i="3"/>
  <c r="AH3820" i="3" s="1"/>
  <c r="AI3820" i="3"/>
  <c r="AJ3820" i="3" s="1"/>
  <c r="AK3820" i="3"/>
  <c r="AL3820" i="3"/>
  <c r="AM3820" i="3"/>
  <c r="AD3821" i="3"/>
  <c r="AE3821" i="3"/>
  <c r="AF3821" i="3" s="1"/>
  <c r="AG3821" i="3"/>
  <c r="AH3821" i="3" s="1"/>
  <c r="AI3821" i="3"/>
  <c r="AJ3821" i="3" s="1"/>
  <c r="AK3821" i="3"/>
  <c r="AL3821" i="3"/>
  <c r="AM3821" i="3"/>
  <c r="AD3822" i="3"/>
  <c r="AE3822" i="3"/>
  <c r="AF3822" i="3" s="1"/>
  <c r="AG3822" i="3"/>
  <c r="AH3822" i="3" s="1"/>
  <c r="AI3822" i="3"/>
  <c r="AJ3822" i="3" s="1"/>
  <c r="AK3822" i="3"/>
  <c r="AL3822" i="3"/>
  <c r="AM3822" i="3"/>
  <c r="AD3823" i="3"/>
  <c r="AE3823" i="3"/>
  <c r="AF3823" i="3" s="1"/>
  <c r="AG3823" i="3"/>
  <c r="AH3823" i="3" s="1"/>
  <c r="AI3823" i="3"/>
  <c r="AJ3823" i="3" s="1"/>
  <c r="AK3823" i="3"/>
  <c r="AL3823" i="3"/>
  <c r="AM3823" i="3"/>
  <c r="AD3824" i="3"/>
  <c r="AE3824" i="3"/>
  <c r="AF3824" i="3" s="1"/>
  <c r="AG3824" i="3"/>
  <c r="AH3824" i="3" s="1"/>
  <c r="AI3824" i="3"/>
  <c r="AJ3824" i="3" s="1"/>
  <c r="AK3824" i="3"/>
  <c r="AL3824" i="3"/>
  <c r="AM3824" i="3"/>
  <c r="AD3825" i="3"/>
  <c r="AE3825" i="3"/>
  <c r="AF3825" i="3" s="1"/>
  <c r="AG3825" i="3"/>
  <c r="AH3825" i="3" s="1"/>
  <c r="AI3825" i="3"/>
  <c r="AJ3825" i="3" s="1"/>
  <c r="AK3825" i="3"/>
  <c r="AL3825" i="3"/>
  <c r="AM3825" i="3"/>
  <c r="AD3826" i="3"/>
  <c r="AE3826" i="3"/>
  <c r="AF3826" i="3" s="1"/>
  <c r="AG3826" i="3"/>
  <c r="AH3826" i="3" s="1"/>
  <c r="AI3826" i="3"/>
  <c r="AJ3826" i="3" s="1"/>
  <c r="AK3826" i="3"/>
  <c r="AL3826" i="3"/>
  <c r="AM3826" i="3"/>
  <c r="AD3827" i="3"/>
  <c r="AE3827" i="3"/>
  <c r="AF3827" i="3" s="1"/>
  <c r="AG3827" i="3"/>
  <c r="AH3827" i="3" s="1"/>
  <c r="AI3827" i="3"/>
  <c r="AJ3827" i="3" s="1"/>
  <c r="AK3827" i="3"/>
  <c r="AL3827" i="3"/>
  <c r="AM3827" i="3"/>
  <c r="AD3828" i="3"/>
  <c r="AE3828" i="3"/>
  <c r="AF3828" i="3" s="1"/>
  <c r="AG3828" i="3"/>
  <c r="AH3828" i="3" s="1"/>
  <c r="AI3828" i="3"/>
  <c r="AJ3828" i="3" s="1"/>
  <c r="AK3828" i="3"/>
  <c r="AL3828" i="3"/>
  <c r="AM3828" i="3"/>
  <c r="AD3829" i="3"/>
  <c r="AE3829" i="3"/>
  <c r="AF3829" i="3" s="1"/>
  <c r="AG3829" i="3"/>
  <c r="AH3829" i="3" s="1"/>
  <c r="AI3829" i="3"/>
  <c r="AJ3829" i="3" s="1"/>
  <c r="AK3829" i="3"/>
  <c r="AL3829" i="3"/>
  <c r="AM3829" i="3"/>
  <c r="AD3830" i="3"/>
  <c r="AE3830" i="3"/>
  <c r="AF3830" i="3" s="1"/>
  <c r="AG3830" i="3"/>
  <c r="AH3830" i="3" s="1"/>
  <c r="AI3830" i="3"/>
  <c r="AJ3830" i="3" s="1"/>
  <c r="AK3830" i="3"/>
  <c r="AL3830" i="3"/>
  <c r="AM3830" i="3"/>
  <c r="AD3831" i="3"/>
  <c r="AE3831" i="3"/>
  <c r="AF3831" i="3" s="1"/>
  <c r="AG3831" i="3"/>
  <c r="AH3831" i="3" s="1"/>
  <c r="AI3831" i="3"/>
  <c r="AJ3831" i="3" s="1"/>
  <c r="AK3831" i="3"/>
  <c r="AL3831" i="3"/>
  <c r="AM3831" i="3"/>
  <c r="AD3832" i="3"/>
  <c r="AE3832" i="3"/>
  <c r="AF3832" i="3" s="1"/>
  <c r="AG3832" i="3"/>
  <c r="AH3832" i="3" s="1"/>
  <c r="AI3832" i="3"/>
  <c r="AJ3832" i="3" s="1"/>
  <c r="AK3832" i="3"/>
  <c r="AL3832" i="3"/>
  <c r="AM3832" i="3"/>
  <c r="AD3833" i="3"/>
  <c r="AE3833" i="3"/>
  <c r="AF3833" i="3" s="1"/>
  <c r="AG3833" i="3"/>
  <c r="AH3833" i="3" s="1"/>
  <c r="AI3833" i="3"/>
  <c r="AJ3833" i="3" s="1"/>
  <c r="AK3833" i="3"/>
  <c r="AL3833" i="3"/>
  <c r="AM3833" i="3"/>
  <c r="AD3834" i="3"/>
  <c r="AE3834" i="3"/>
  <c r="AF3834" i="3" s="1"/>
  <c r="AG3834" i="3"/>
  <c r="AH3834" i="3" s="1"/>
  <c r="AI3834" i="3"/>
  <c r="AJ3834" i="3" s="1"/>
  <c r="AK3834" i="3"/>
  <c r="AL3834" i="3"/>
  <c r="AM3834" i="3"/>
  <c r="AD3835" i="3"/>
  <c r="AE3835" i="3"/>
  <c r="AF3835" i="3" s="1"/>
  <c r="AG3835" i="3"/>
  <c r="AH3835" i="3" s="1"/>
  <c r="AI3835" i="3"/>
  <c r="AJ3835" i="3" s="1"/>
  <c r="AK3835" i="3"/>
  <c r="AL3835" i="3"/>
  <c r="AM3835" i="3"/>
  <c r="AD3836" i="3"/>
  <c r="AE3836" i="3"/>
  <c r="AF3836" i="3" s="1"/>
  <c r="AG3836" i="3"/>
  <c r="AH3836" i="3" s="1"/>
  <c r="AI3836" i="3"/>
  <c r="AJ3836" i="3" s="1"/>
  <c r="AK3836" i="3"/>
  <c r="AL3836" i="3"/>
  <c r="AM3836" i="3"/>
  <c r="AD3837" i="3"/>
  <c r="AE3837" i="3"/>
  <c r="AF3837" i="3" s="1"/>
  <c r="AG3837" i="3"/>
  <c r="AH3837" i="3" s="1"/>
  <c r="AI3837" i="3"/>
  <c r="AJ3837" i="3" s="1"/>
  <c r="AK3837" i="3"/>
  <c r="AL3837" i="3"/>
  <c r="AM3837" i="3"/>
  <c r="AD3838" i="3"/>
  <c r="AE3838" i="3"/>
  <c r="AF3838" i="3" s="1"/>
  <c r="AG3838" i="3"/>
  <c r="AH3838" i="3" s="1"/>
  <c r="AI3838" i="3"/>
  <c r="AJ3838" i="3" s="1"/>
  <c r="AK3838" i="3"/>
  <c r="AL3838" i="3"/>
  <c r="AM3838" i="3"/>
  <c r="AD3839" i="3"/>
  <c r="AE3839" i="3"/>
  <c r="AF3839" i="3" s="1"/>
  <c r="AG3839" i="3"/>
  <c r="AH3839" i="3" s="1"/>
  <c r="AI3839" i="3"/>
  <c r="AJ3839" i="3" s="1"/>
  <c r="AK3839" i="3"/>
  <c r="AL3839" i="3"/>
  <c r="AM3839" i="3"/>
  <c r="AD3840" i="3"/>
  <c r="AE3840" i="3"/>
  <c r="AF3840" i="3" s="1"/>
  <c r="AG3840" i="3"/>
  <c r="AH3840" i="3" s="1"/>
  <c r="AI3840" i="3"/>
  <c r="AJ3840" i="3" s="1"/>
  <c r="AK3840" i="3"/>
  <c r="AL3840" i="3"/>
  <c r="AM3840" i="3"/>
  <c r="AD3841" i="3"/>
  <c r="AE3841" i="3"/>
  <c r="AF3841" i="3" s="1"/>
  <c r="AG3841" i="3"/>
  <c r="AH3841" i="3" s="1"/>
  <c r="AI3841" i="3"/>
  <c r="AJ3841" i="3" s="1"/>
  <c r="AK3841" i="3"/>
  <c r="AL3841" i="3"/>
  <c r="AM3841" i="3"/>
  <c r="AD3842" i="3"/>
  <c r="AE3842" i="3"/>
  <c r="AF3842" i="3" s="1"/>
  <c r="AG3842" i="3"/>
  <c r="AH3842" i="3" s="1"/>
  <c r="AI3842" i="3"/>
  <c r="AJ3842" i="3" s="1"/>
  <c r="AK3842" i="3"/>
  <c r="AL3842" i="3"/>
  <c r="AM3842" i="3"/>
  <c r="AD3843" i="3"/>
  <c r="AE3843" i="3"/>
  <c r="AF3843" i="3" s="1"/>
  <c r="AG3843" i="3"/>
  <c r="AH3843" i="3" s="1"/>
  <c r="AI3843" i="3"/>
  <c r="AJ3843" i="3" s="1"/>
  <c r="AK3843" i="3"/>
  <c r="AL3843" i="3"/>
  <c r="AM3843" i="3"/>
  <c r="AD3844" i="3"/>
  <c r="AE3844" i="3"/>
  <c r="AF3844" i="3" s="1"/>
  <c r="AG3844" i="3"/>
  <c r="AH3844" i="3" s="1"/>
  <c r="AI3844" i="3"/>
  <c r="AJ3844" i="3" s="1"/>
  <c r="AK3844" i="3"/>
  <c r="AL3844" i="3"/>
  <c r="AM3844" i="3"/>
  <c r="AD3845" i="3"/>
  <c r="AE3845" i="3"/>
  <c r="AF3845" i="3" s="1"/>
  <c r="AG3845" i="3"/>
  <c r="AH3845" i="3" s="1"/>
  <c r="AI3845" i="3"/>
  <c r="AJ3845" i="3" s="1"/>
  <c r="AK3845" i="3"/>
  <c r="AL3845" i="3"/>
  <c r="AM3845" i="3"/>
  <c r="AD3846" i="3"/>
  <c r="AE3846" i="3"/>
  <c r="AF3846" i="3" s="1"/>
  <c r="AG3846" i="3"/>
  <c r="AH3846" i="3" s="1"/>
  <c r="AI3846" i="3"/>
  <c r="AJ3846" i="3" s="1"/>
  <c r="AK3846" i="3"/>
  <c r="AL3846" i="3"/>
  <c r="AM3846" i="3"/>
  <c r="AD3847" i="3"/>
  <c r="AE3847" i="3"/>
  <c r="AF3847" i="3" s="1"/>
  <c r="AG3847" i="3"/>
  <c r="AH3847" i="3" s="1"/>
  <c r="AI3847" i="3"/>
  <c r="AJ3847" i="3" s="1"/>
  <c r="AK3847" i="3"/>
  <c r="AL3847" i="3"/>
  <c r="AM3847" i="3"/>
  <c r="AD3848" i="3"/>
  <c r="AE3848" i="3"/>
  <c r="AF3848" i="3" s="1"/>
  <c r="AG3848" i="3"/>
  <c r="AH3848" i="3" s="1"/>
  <c r="AI3848" i="3"/>
  <c r="AJ3848" i="3" s="1"/>
  <c r="AK3848" i="3"/>
  <c r="AL3848" i="3"/>
  <c r="AM3848" i="3"/>
  <c r="AD3849" i="3"/>
  <c r="AE3849" i="3"/>
  <c r="AF3849" i="3" s="1"/>
  <c r="AG3849" i="3"/>
  <c r="AH3849" i="3" s="1"/>
  <c r="AI3849" i="3"/>
  <c r="AJ3849" i="3" s="1"/>
  <c r="AK3849" i="3"/>
  <c r="AL3849" i="3"/>
  <c r="AM3849" i="3"/>
  <c r="AD3850" i="3"/>
  <c r="AE3850" i="3"/>
  <c r="AF3850" i="3" s="1"/>
  <c r="AG3850" i="3"/>
  <c r="AH3850" i="3" s="1"/>
  <c r="AI3850" i="3"/>
  <c r="AJ3850" i="3" s="1"/>
  <c r="AK3850" i="3"/>
  <c r="AL3850" i="3"/>
  <c r="AM3850" i="3"/>
  <c r="AD3851" i="3"/>
  <c r="AE3851" i="3"/>
  <c r="AF3851" i="3" s="1"/>
  <c r="AG3851" i="3"/>
  <c r="AH3851" i="3" s="1"/>
  <c r="AI3851" i="3"/>
  <c r="AJ3851" i="3" s="1"/>
  <c r="AK3851" i="3"/>
  <c r="AL3851" i="3"/>
  <c r="AM3851" i="3"/>
  <c r="AD3852" i="3"/>
  <c r="AE3852" i="3"/>
  <c r="AF3852" i="3" s="1"/>
  <c r="AG3852" i="3"/>
  <c r="AH3852" i="3" s="1"/>
  <c r="AI3852" i="3"/>
  <c r="AJ3852" i="3" s="1"/>
  <c r="AK3852" i="3"/>
  <c r="AL3852" i="3"/>
  <c r="AM3852" i="3"/>
  <c r="AD3853" i="3"/>
  <c r="AE3853" i="3"/>
  <c r="AF3853" i="3" s="1"/>
  <c r="AG3853" i="3"/>
  <c r="AH3853" i="3" s="1"/>
  <c r="AI3853" i="3"/>
  <c r="AJ3853" i="3" s="1"/>
  <c r="AK3853" i="3"/>
  <c r="AL3853" i="3"/>
  <c r="AM3853" i="3"/>
  <c r="AD3854" i="3"/>
  <c r="AE3854" i="3"/>
  <c r="AF3854" i="3" s="1"/>
  <c r="AG3854" i="3"/>
  <c r="AH3854" i="3" s="1"/>
  <c r="AI3854" i="3"/>
  <c r="AJ3854" i="3" s="1"/>
  <c r="AK3854" i="3"/>
  <c r="AL3854" i="3"/>
  <c r="AM3854" i="3"/>
  <c r="AD3855" i="3"/>
  <c r="AE3855" i="3"/>
  <c r="AF3855" i="3" s="1"/>
  <c r="AG3855" i="3"/>
  <c r="AH3855" i="3" s="1"/>
  <c r="AI3855" i="3"/>
  <c r="AJ3855" i="3" s="1"/>
  <c r="AK3855" i="3"/>
  <c r="AL3855" i="3"/>
  <c r="AM3855" i="3"/>
  <c r="AD3856" i="3"/>
  <c r="AE3856" i="3"/>
  <c r="AF3856" i="3" s="1"/>
  <c r="AG3856" i="3"/>
  <c r="AH3856" i="3" s="1"/>
  <c r="AI3856" i="3"/>
  <c r="AJ3856" i="3" s="1"/>
  <c r="AK3856" i="3"/>
  <c r="AL3856" i="3"/>
  <c r="AM3856" i="3"/>
  <c r="AD3857" i="3"/>
  <c r="AE3857" i="3"/>
  <c r="AF3857" i="3" s="1"/>
  <c r="AG3857" i="3"/>
  <c r="AH3857" i="3" s="1"/>
  <c r="AI3857" i="3"/>
  <c r="AJ3857" i="3" s="1"/>
  <c r="AK3857" i="3"/>
  <c r="AL3857" i="3"/>
  <c r="AM3857" i="3"/>
  <c r="AD3858" i="3"/>
  <c r="AE3858" i="3"/>
  <c r="AF3858" i="3" s="1"/>
  <c r="AG3858" i="3"/>
  <c r="AH3858" i="3" s="1"/>
  <c r="AI3858" i="3"/>
  <c r="AJ3858" i="3" s="1"/>
  <c r="AK3858" i="3"/>
  <c r="AL3858" i="3"/>
  <c r="AM3858" i="3"/>
  <c r="AD3859" i="3"/>
  <c r="AE3859" i="3"/>
  <c r="AF3859" i="3" s="1"/>
  <c r="AG3859" i="3"/>
  <c r="AH3859" i="3" s="1"/>
  <c r="AI3859" i="3"/>
  <c r="AJ3859" i="3" s="1"/>
  <c r="AK3859" i="3"/>
  <c r="AL3859" i="3"/>
  <c r="AM3859" i="3"/>
  <c r="AD3860" i="3"/>
  <c r="AE3860" i="3"/>
  <c r="AF3860" i="3" s="1"/>
  <c r="AG3860" i="3"/>
  <c r="AH3860" i="3" s="1"/>
  <c r="AI3860" i="3"/>
  <c r="AJ3860" i="3" s="1"/>
  <c r="AK3860" i="3"/>
  <c r="AL3860" i="3"/>
  <c r="AM3860" i="3"/>
  <c r="AD3861" i="3"/>
  <c r="AE3861" i="3"/>
  <c r="AF3861" i="3" s="1"/>
  <c r="AG3861" i="3"/>
  <c r="AH3861" i="3" s="1"/>
  <c r="AI3861" i="3"/>
  <c r="AJ3861" i="3" s="1"/>
  <c r="AK3861" i="3"/>
  <c r="AL3861" i="3"/>
  <c r="AM3861" i="3"/>
  <c r="AD3862" i="3"/>
  <c r="AE3862" i="3"/>
  <c r="AF3862" i="3" s="1"/>
  <c r="AG3862" i="3"/>
  <c r="AH3862" i="3" s="1"/>
  <c r="AI3862" i="3"/>
  <c r="AJ3862" i="3" s="1"/>
  <c r="AK3862" i="3"/>
  <c r="AL3862" i="3"/>
  <c r="AM3862" i="3"/>
  <c r="AD3863" i="3"/>
  <c r="AE3863" i="3"/>
  <c r="AF3863" i="3" s="1"/>
  <c r="AG3863" i="3"/>
  <c r="AH3863" i="3" s="1"/>
  <c r="AI3863" i="3"/>
  <c r="AJ3863" i="3" s="1"/>
  <c r="AK3863" i="3"/>
  <c r="AL3863" i="3"/>
  <c r="AM3863" i="3"/>
  <c r="AD3864" i="3"/>
  <c r="AE3864" i="3"/>
  <c r="AF3864" i="3" s="1"/>
  <c r="AG3864" i="3"/>
  <c r="AH3864" i="3" s="1"/>
  <c r="AI3864" i="3"/>
  <c r="AJ3864" i="3" s="1"/>
  <c r="AK3864" i="3"/>
  <c r="AL3864" i="3"/>
  <c r="AM3864" i="3"/>
  <c r="AD3865" i="3"/>
  <c r="AE3865" i="3"/>
  <c r="AF3865" i="3" s="1"/>
  <c r="AG3865" i="3"/>
  <c r="AH3865" i="3" s="1"/>
  <c r="AI3865" i="3"/>
  <c r="AJ3865" i="3" s="1"/>
  <c r="AK3865" i="3"/>
  <c r="AL3865" i="3"/>
  <c r="AM3865" i="3"/>
  <c r="AD3866" i="3"/>
  <c r="AE3866" i="3"/>
  <c r="AF3866" i="3" s="1"/>
  <c r="AG3866" i="3"/>
  <c r="AH3866" i="3" s="1"/>
  <c r="AI3866" i="3"/>
  <c r="AJ3866" i="3" s="1"/>
  <c r="AK3866" i="3"/>
  <c r="AL3866" i="3"/>
  <c r="AM3866" i="3"/>
  <c r="AD3867" i="3"/>
  <c r="AE3867" i="3"/>
  <c r="AF3867" i="3" s="1"/>
  <c r="AG3867" i="3"/>
  <c r="AH3867" i="3" s="1"/>
  <c r="AI3867" i="3"/>
  <c r="AJ3867" i="3" s="1"/>
  <c r="AK3867" i="3"/>
  <c r="AL3867" i="3"/>
  <c r="AM3867" i="3"/>
  <c r="AD3868" i="3"/>
  <c r="AE3868" i="3"/>
  <c r="AF3868" i="3" s="1"/>
  <c r="AG3868" i="3"/>
  <c r="AH3868" i="3" s="1"/>
  <c r="AI3868" i="3"/>
  <c r="AJ3868" i="3" s="1"/>
  <c r="AK3868" i="3"/>
  <c r="AL3868" i="3"/>
  <c r="AM3868" i="3"/>
  <c r="AD3869" i="3"/>
  <c r="AE3869" i="3"/>
  <c r="AF3869" i="3" s="1"/>
  <c r="AG3869" i="3"/>
  <c r="AH3869" i="3" s="1"/>
  <c r="AI3869" i="3"/>
  <c r="AJ3869" i="3" s="1"/>
  <c r="AK3869" i="3"/>
  <c r="AL3869" i="3"/>
  <c r="AM3869" i="3"/>
  <c r="AM1573" i="3"/>
  <c r="AL1573" i="3"/>
  <c r="AK1573" i="3"/>
  <c r="AI1573" i="3"/>
  <c r="AJ1573" i="3" s="1"/>
  <c r="AG1573" i="3"/>
  <c r="AH1573" i="3" s="1"/>
  <c r="AE1573" i="3"/>
  <c r="AF1573" i="3" s="1"/>
  <c r="AA1573" i="3"/>
  <c r="AD1573" i="3" s="1"/>
  <c r="AN4993" i="3" l="1"/>
  <c r="BE4993" i="3" s="1"/>
  <c r="AN4960" i="3"/>
  <c r="BE4960" i="3" s="1"/>
  <c r="AN5032" i="3"/>
  <c r="BE5032" i="3" s="1"/>
  <c r="AN5044" i="3"/>
  <c r="BE5044" i="3" s="1"/>
  <c r="AN5040" i="3"/>
  <c r="BE5040" i="3" s="1"/>
  <c r="AN5052" i="3"/>
  <c r="BE5052" i="3" s="1"/>
  <c r="AN5011" i="3"/>
  <c r="BE5011" i="3" s="1"/>
  <c r="AN5048" i="3"/>
  <c r="BE5048" i="3" s="1"/>
  <c r="AN4995" i="3"/>
  <c r="BE4995" i="3" s="1"/>
  <c r="AN4980" i="3"/>
  <c r="BE4980" i="3" s="1"/>
  <c r="AN4976" i="3"/>
  <c r="BE4976" i="3" s="1"/>
  <c r="AN4971" i="3"/>
  <c r="BE4971" i="3" s="1"/>
  <c r="AN4968" i="3"/>
  <c r="BE4968" i="3" s="1"/>
  <c r="AN4963" i="3"/>
  <c r="BE4963" i="3" s="1"/>
  <c r="AN5028" i="3"/>
  <c r="BE5028" i="3" s="1"/>
  <c r="AN5024" i="3"/>
  <c r="BE5024" i="3" s="1"/>
  <c r="AN4965" i="3"/>
  <c r="BE4965" i="3" s="1"/>
  <c r="AN5065" i="3"/>
  <c r="BE5065" i="3" s="1"/>
  <c r="AN5062" i="3"/>
  <c r="BE5062" i="3" s="1"/>
  <c r="AN5056" i="3"/>
  <c r="BE5056" i="3" s="1"/>
  <c r="AN5003" i="3"/>
  <c r="BE5003" i="3" s="1"/>
  <c r="AN5036" i="3"/>
  <c r="BE5036" i="3" s="1"/>
  <c r="AN4990" i="3"/>
  <c r="BE4990" i="3" s="1"/>
  <c r="AN4984" i="3"/>
  <c r="BE4984" i="3" s="1"/>
  <c r="AN5058" i="3"/>
  <c r="BE5058" i="3" s="1"/>
  <c r="AN5007" i="3"/>
  <c r="BE5007" i="3" s="1"/>
  <c r="AN4999" i="3"/>
  <c r="BE4999" i="3" s="1"/>
  <c r="AN4986" i="3"/>
  <c r="BE4986" i="3" s="1"/>
  <c r="AN5103" i="3"/>
  <c r="BE5103" i="3" s="1"/>
  <c r="AN5095" i="3"/>
  <c r="BE5095" i="3" s="1"/>
  <c r="AN5087" i="3"/>
  <c r="BE5087" i="3" s="1"/>
  <c r="AN5079" i="3"/>
  <c r="BE5079" i="3" s="1"/>
  <c r="AN5070" i="3"/>
  <c r="BE5070" i="3" s="1"/>
  <c r="AN5066" i="3"/>
  <c r="BE5066" i="3" s="1"/>
  <c r="AN5051" i="3"/>
  <c r="BE5051" i="3" s="1"/>
  <c r="AN5043" i="3"/>
  <c r="BE5043" i="3" s="1"/>
  <c r="AN5035" i="3"/>
  <c r="BE5035" i="3" s="1"/>
  <c r="AN4979" i="3"/>
  <c r="BE4979" i="3" s="1"/>
  <c r="AN4638" i="3"/>
  <c r="BE4638" i="3" s="1"/>
  <c r="AN4636" i="3"/>
  <c r="BE4636" i="3" s="1"/>
  <c r="AN4634" i="3"/>
  <c r="BE4634" i="3" s="1"/>
  <c r="AN4628" i="3"/>
  <c r="BE4628" i="3" s="1"/>
  <c r="AN4626" i="3"/>
  <c r="BE4626" i="3" s="1"/>
  <c r="AN4624" i="3"/>
  <c r="BE4624" i="3" s="1"/>
  <c r="AN5060" i="3"/>
  <c r="BE5060" i="3" s="1"/>
  <c r="AN5021" i="3"/>
  <c r="BE5021" i="3" s="1"/>
  <c r="AN5019" i="3"/>
  <c r="BE5019" i="3" s="1"/>
  <c r="AN5015" i="3"/>
  <c r="BE5015" i="3" s="1"/>
  <c r="AN5006" i="3"/>
  <c r="BE5006" i="3" s="1"/>
  <c r="AN5001" i="3"/>
  <c r="BE5001" i="3" s="1"/>
  <c r="AN4998" i="3"/>
  <c r="BE4998" i="3" s="1"/>
  <c r="AN4994" i="3"/>
  <c r="BE4994" i="3" s="1"/>
  <c r="AN4988" i="3"/>
  <c r="BE4988" i="3" s="1"/>
  <c r="AN4973" i="3"/>
  <c r="BE4973" i="3" s="1"/>
  <c r="AN5105" i="3"/>
  <c r="BE5105" i="3" s="1"/>
  <c r="AN5102" i="3"/>
  <c r="BE5102" i="3" s="1"/>
  <c r="AN5097" i="3"/>
  <c r="BE5097" i="3" s="1"/>
  <c r="AN5094" i="3"/>
  <c r="BE5094" i="3" s="1"/>
  <c r="AN5089" i="3"/>
  <c r="BE5089" i="3" s="1"/>
  <c r="AN5086" i="3"/>
  <c r="BE5086" i="3" s="1"/>
  <c r="AN5081" i="3"/>
  <c r="BE5081" i="3" s="1"/>
  <c r="AN5078" i="3"/>
  <c r="BE5078" i="3" s="1"/>
  <c r="AN5074" i="3"/>
  <c r="BE5074" i="3" s="1"/>
  <c r="AN5068" i="3"/>
  <c r="BE5068" i="3" s="1"/>
  <c r="AN5064" i="3"/>
  <c r="BE5064" i="3" s="1"/>
  <c r="AN5027" i="3"/>
  <c r="BE5027" i="3" s="1"/>
  <c r="AN5023" i="3"/>
  <c r="BE5023" i="3" s="1"/>
  <c r="AN5002" i="3"/>
  <c r="BE5002" i="3" s="1"/>
  <c r="AN4992" i="3"/>
  <c r="BE4992" i="3" s="1"/>
  <c r="AN4975" i="3"/>
  <c r="BE4975" i="3" s="1"/>
  <c r="AN4967" i="3"/>
  <c r="BE4967" i="3" s="1"/>
  <c r="AN5106" i="3"/>
  <c r="BE5106" i="3" s="1"/>
  <c r="AN5098" i="3"/>
  <c r="BE5098" i="3" s="1"/>
  <c r="AN5090" i="3"/>
  <c r="BE5090" i="3" s="1"/>
  <c r="AN5082" i="3"/>
  <c r="BE5082" i="3" s="1"/>
  <c r="AN5072" i="3"/>
  <c r="BE5072" i="3" s="1"/>
  <c r="AN5055" i="3"/>
  <c r="BE5055" i="3" s="1"/>
  <c r="AN5047" i="3"/>
  <c r="BE5047" i="3" s="1"/>
  <c r="AN5039" i="3"/>
  <c r="BE5039" i="3" s="1"/>
  <c r="AN5031" i="3"/>
  <c r="BE5031" i="3" s="1"/>
  <c r="AN5017" i="3"/>
  <c r="BE5017" i="3" s="1"/>
  <c r="AN5014" i="3"/>
  <c r="BE5014" i="3" s="1"/>
  <c r="AN5010" i="3"/>
  <c r="BE5010" i="3" s="1"/>
  <c r="AN5004" i="3"/>
  <c r="BE5004" i="3" s="1"/>
  <c r="AN4996" i="3"/>
  <c r="BE4996" i="3" s="1"/>
  <c r="AN4983" i="3"/>
  <c r="BE4983" i="3" s="1"/>
  <c r="AN5108" i="3"/>
  <c r="BE5108" i="3" s="1"/>
  <c r="AN5100" i="3"/>
  <c r="BE5100" i="3" s="1"/>
  <c r="AN5092" i="3"/>
  <c r="BE5092" i="3" s="1"/>
  <c r="AN5084" i="3"/>
  <c r="BE5084" i="3" s="1"/>
  <c r="AN5076" i="3"/>
  <c r="BE5076" i="3" s="1"/>
  <c r="AN5069" i="3"/>
  <c r="BE5069" i="3" s="1"/>
  <c r="AN5022" i="3"/>
  <c r="BE5022" i="3" s="1"/>
  <c r="AN5018" i="3"/>
  <c r="BE5018" i="3" s="1"/>
  <c r="AN5008" i="3"/>
  <c r="BE5008" i="3" s="1"/>
  <c r="AN5000" i="3"/>
  <c r="BE5000" i="3" s="1"/>
  <c r="AN4974" i="3"/>
  <c r="BE4974" i="3" s="1"/>
  <c r="AN4969" i="3"/>
  <c r="BE4969" i="3" s="1"/>
  <c r="AN4966" i="3"/>
  <c r="BE4966" i="3" s="1"/>
  <c r="AN4961" i="3"/>
  <c r="BE4961" i="3" s="1"/>
  <c r="AN5107" i="3"/>
  <c r="BE5107" i="3" s="1"/>
  <c r="AN5104" i="3"/>
  <c r="BE5104" i="3" s="1"/>
  <c r="AN5099" i="3"/>
  <c r="BE5099" i="3" s="1"/>
  <c r="AN5096" i="3"/>
  <c r="BE5096" i="3" s="1"/>
  <c r="AN5091" i="3"/>
  <c r="BE5091" i="3" s="1"/>
  <c r="AN5088" i="3"/>
  <c r="BE5088" i="3" s="1"/>
  <c r="AN5083" i="3"/>
  <c r="BE5083" i="3" s="1"/>
  <c r="AN5080" i="3"/>
  <c r="BE5080" i="3" s="1"/>
  <c r="AN5075" i="3"/>
  <c r="BE5075" i="3" s="1"/>
  <c r="AN5063" i="3"/>
  <c r="BE5063" i="3" s="1"/>
  <c r="AN5054" i="3"/>
  <c r="BE5054" i="3" s="1"/>
  <c r="AN5049" i="3"/>
  <c r="BE5049" i="3" s="1"/>
  <c r="AN5046" i="3"/>
  <c r="BE5046" i="3" s="1"/>
  <c r="AN5041" i="3"/>
  <c r="BE5041" i="3" s="1"/>
  <c r="AN5038" i="3"/>
  <c r="BE5038" i="3" s="1"/>
  <c r="AN5033" i="3"/>
  <c r="BE5033" i="3" s="1"/>
  <c r="AN5030" i="3"/>
  <c r="BE5030" i="3" s="1"/>
  <c r="AN5012" i="3"/>
  <c r="BE5012" i="3" s="1"/>
  <c r="AN4991" i="3"/>
  <c r="BE4991" i="3" s="1"/>
  <c r="AN4982" i="3"/>
  <c r="BE4982" i="3" s="1"/>
  <c r="AN4977" i="3"/>
  <c r="BE4977" i="3" s="1"/>
  <c r="AN4970" i="3"/>
  <c r="BE4970" i="3" s="1"/>
  <c r="AN4962" i="3"/>
  <c r="BE4962" i="3" s="1"/>
  <c r="AN5077" i="3"/>
  <c r="BE5077" i="3" s="1"/>
  <c r="AN5071" i="3"/>
  <c r="BE5071" i="3" s="1"/>
  <c r="AN5057" i="3"/>
  <c r="BE5057" i="3" s="1"/>
  <c r="AN5050" i="3"/>
  <c r="BE5050" i="3" s="1"/>
  <c r="AN5042" i="3"/>
  <c r="BE5042" i="3" s="1"/>
  <c r="AN5034" i="3"/>
  <c r="BE5034" i="3" s="1"/>
  <c r="AN5026" i="3"/>
  <c r="BE5026" i="3" s="1"/>
  <c r="AN5020" i="3"/>
  <c r="BE5020" i="3" s="1"/>
  <c r="AN5016" i="3"/>
  <c r="BE5016" i="3" s="1"/>
  <c r="AN5005" i="3"/>
  <c r="BE5005" i="3" s="1"/>
  <c r="AN4985" i="3"/>
  <c r="BE4985" i="3" s="1"/>
  <c r="AN4978" i="3"/>
  <c r="BE4978" i="3" s="1"/>
  <c r="AN4972" i="3"/>
  <c r="BE4972" i="3" s="1"/>
  <c r="AN4964" i="3"/>
  <c r="BE4964" i="3" s="1"/>
  <c r="AN5025" i="3"/>
  <c r="BE5025" i="3" s="1"/>
  <c r="AN4997" i="3"/>
  <c r="BE4997" i="3" s="1"/>
  <c r="AN5109" i="3"/>
  <c r="BE5109" i="3" s="1"/>
  <c r="AN5101" i="3"/>
  <c r="BE5101" i="3" s="1"/>
  <c r="AN5093" i="3"/>
  <c r="BE5093" i="3" s="1"/>
  <c r="AN5085" i="3"/>
  <c r="BE5085" i="3" s="1"/>
  <c r="AN5013" i="3"/>
  <c r="BE5013" i="3" s="1"/>
  <c r="AN5073" i="3"/>
  <c r="BE5073" i="3" s="1"/>
  <c r="AN5053" i="3"/>
  <c r="BE5053" i="3" s="1"/>
  <c r="AN4981" i="3"/>
  <c r="BE4981" i="3" s="1"/>
  <c r="AN5059" i="3"/>
  <c r="BE5059" i="3" s="1"/>
  <c r="AN5045" i="3"/>
  <c r="BE5045" i="3" s="1"/>
  <c r="AN5037" i="3"/>
  <c r="BE5037" i="3" s="1"/>
  <c r="AN5029" i="3"/>
  <c r="BE5029" i="3" s="1"/>
  <c r="AN5009" i="3"/>
  <c r="BE5009" i="3" s="1"/>
  <c r="AN4987" i="3"/>
  <c r="BE4987" i="3" s="1"/>
  <c r="AN5067" i="3"/>
  <c r="BE5067" i="3" s="1"/>
  <c r="AN5061" i="3"/>
  <c r="BE5061" i="3" s="1"/>
  <c r="AN4989" i="3"/>
  <c r="BE4989" i="3" s="1"/>
  <c r="AN4618" i="3"/>
  <c r="BE4618" i="3" s="1"/>
  <c r="AN4616" i="3"/>
  <c r="BE4616" i="3" s="1"/>
  <c r="AN4594" i="3"/>
  <c r="BE4594" i="3" s="1"/>
  <c r="AN4592" i="3"/>
  <c r="BE4592" i="3" s="1"/>
  <c r="AN4590" i="3"/>
  <c r="BE4590" i="3" s="1"/>
  <c r="AN4572" i="3"/>
  <c r="BE4572" i="3" s="1"/>
  <c r="AN4486" i="3"/>
  <c r="BE4486" i="3" s="1"/>
  <c r="AN4378" i="3"/>
  <c r="BE4378" i="3" s="1"/>
  <c r="AN4362" i="3"/>
  <c r="BE4362" i="3" s="1"/>
  <c r="AN4292" i="3"/>
  <c r="BE4292" i="3" s="1"/>
  <c r="AN4130" i="3"/>
  <c r="BE4130" i="3" s="1"/>
  <c r="AN4388" i="3"/>
  <c r="BE4388" i="3" s="1"/>
  <c r="AN4382" i="3"/>
  <c r="BE4382" i="3" s="1"/>
  <c r="AN4380" i="3"/>
  <c r="BE4380" i="3" s="1"/>
  <c r="AN4585" i="3"/>
  <c r="BE4585" i="3" s="1"/>
  <c r="AN4583" i="3"/>
  <c r="BE4583" i="3" s="1"/>
  <c r="AN4441" i="3"/>
  <c r="BE4441" i="3" s="1"/>
  <c r="AN4439" i="3"/>
  <c r="BE4439" i="3" s="1"/>
  <c r="AN4427" i="3"/>
  <c r="BE4427" i="3" s="1"/>
  <c r="AN4419" i="3"/>
  <c r="BE4419" i="3" s="1"/>
  <c r="AN4417" i="3"/>
  <c r="BE4417" i="3" s="1"/>
  <c r="AN4415" i="3"/>
  <c r="BE4415" i="3" s="1"/>
  <c r="AN4395" i="3"/>
  <c r="BE4395" i="3" s="1"/>
  <c r="AN4267" i="3"/>
  <c r="BE4267" i="3" s="1"/>
  <c r="AN4201" i="3"/>
  <c r="BE4201" i="3" s="1"/>
  <c r="AN4199" i="3"/>
  <c r="BE4199" i="3" s="1"/>
  <c r="AN4193" i="3"/>
  <c r="BE4193" i="3" s="1"/>
  <c r="AN4191" i="3"/>
  <c r="BE4191" i="3" s="1"/>
  <c r="AN4123" i="3"/>
  <c r="BE4123" i="3" s="1"/>
  <c r="AN4118" i="3"/>
  <c r="BE4118" i="3" s="1"/>
  <c r="AN4597" i="3"/>
  <c r="BE4597" i="3" s="1"/>
  <c r="AN3870" i="3"/>
  <c r="BE3870" i="3" s="1"/>
  <c r="AN4074" i="3"/>
  <c r="BE4074" i="3" s="1"/>
  <c r="AN4286" i="3"/>
  <c r="BE4286" i="3" s="1"/>
  <c r="AN4274" i="3"/>
  <c r="BE4274" i="3" s="1"/>
  <c r="AN4270" i="3"/>
  <c r="BE4270" i="3" s="1"/>
  <c r="AN4260" i="3"/>
  <c r="BE4260" i="3" s="1"/>
  <c r="AN4222" i="3"/>
  <c r="BE4222" i="3" s="1"/>
  <c r="AN4214" i="3"/>
  <c r="BE4214" i="3" s="1"/>
  <c r="AN4194" i="3"/>
  <c r="BE4194" i="3" s="1"/>
  <c r="AN4565" i="3"/>
  <c r="BE4565" i="3" s="1"/>
  <c r="AN4557" i="3"/>
  <c r="BE4557" i="3" s="1"/>
  <c r="AN4525" i="3"/>
  <c r="BE4525" i="3" s="1"/>
  <c r="AN4501" i="3"/>
  <c r="BE4501" i="3" s="1"/>
  <c r="AN4493" i="3"/>
  <c r="BE4493" i="3" s="1"/>
  <c r="AN4381" i="3"/>
  <c r="BE4381" i="3" s="1"/>
  <c r="AN4122" i="3"/>
  <c r="BE4122" i="3" s="1"/>
  <c r="AN4103" i="3"/>
  <c r="BE4103" i="3" s="1"/>
  <c r="AN4373" i="3"/>
  <c r="BE4373" i="3" s="1"/>
  <c r="AN4365" i="3"/>
  <c r="BE4365" i="3" s="1"/>
  <c r="AN3953" i="3"/>
  <c r="BE3953" i="3" s="1"/>
  <c r="AN3948" i="3"/>
  <c r="BE3948" i="3" s="1"/>
  <c r="AN4075" i="3"/>
  <c r="BE4075" i="3" s="1"/>
  <c r="AN3984" i="3"/>
  <c r="BE3984" i="3" s="1"/>
  <c r="AN4357" i="3"/>
  <c r="BE4357" i="3" s="1"/>
  <c r="AN4317" i="3"/>
  <c r="BE4317" i="3" s="1"/>
  <c r="AN4045" i="3"/>
  <c r="BE4045" i="3" s="1"/>
  <c r="AN4088" i="3"/>
  <c r="BE4088" i="3" s="1"/>
  <c r="AN4001" i="3"/>
  <c r="BE4001" i="3" s="1"/>
  <c r="AN4229" i="3"/>
  <c r="BE4229" i="3" s="1"/>
  <c r="AN4189" i="3"/>
  <c r="BE4189" i="3" s="1"/>
  <c r="AN4173" i="3"/>
  <c r="BE4173" i="3" s="1"/>
  <c r="AN4570" i="3"/>
  <c r="BE4570" i="3" s="1"/>
  <c r="AN4566" i="3"/>
  <c r="BE4566" i="3" s="1"/>
  <c r="AN4558" i="3"/>
  <c r="BE4558" i="3" s="1"/>
  <c r="AN4526" i="3"/>
  <c r="BE4526" i="3" s="1"/>
  <c r="AN4524" i="3"/>
  <c r="BE4524" i="3" s="1"/>
  <c r="AN4516" i="3"/>
  <c r="BE4516" i="3" s="1"/>
  <c r="AN4508" i="3"/>
  <c r="BE4508" i="3" s="1"/>
  <c r="AN4484" i="3"/>
  <c r="BE4484" i="3" s="1"/>
  <c r="AN4482" i="3"/>
  <c r="BE4482" i="3" s="1"/>
  <c r="AN4474" i="3"/>
  <c r="BE4474" i="3" s="1"/>
  <c r="AN4462" i="3"/>
  <c r="BE4462" i="3" s="1"/>
  <c r="AN4460" i="3"/>
  <c r="BE4460" i="3" s="1"/>
  <c r="AN4450" i="3"/>
  <c r="BE4450" i="3" s="1"/>
  <c r="AN4418" i="3"/>
  <c r="BE4418" i="3" s="1"/>
  <c r="AN4414" i="3"/>
  <c r="BE4414" i="3" s="1"/>
  <c r="AN4410" i="3"/>
  <c r="BE4410" i="3" s="1"/>
  <c r="AN4402" i="3"/>
  <c r="BE4402" i="3" s="1"/>
  <c r="AN4360" i="3"/>
  <c r="BE4360" i="3" s="1"/>
  <c r="AN4350" i="3"/>
  <c r="BE4350" i="3" s="1"/>
  <c r="AN4338" i="3"/>
  <c r="BE4338" i="3" s="1"/>
  <c r="AN4336" i="3"/>
  <c r="BE4336" i="3" s="1"/>
  <c r="AN4334" i="3"/>
  <c r="BE4334" i="3" s="1"/>
  <c r="AN4324" i="3"/>
  <c r="BE4324" i="3" s="1"/>
  <c r="AN4322" i="3"/>
  <c r="BE4322" i="3" s="1"/>
  <c r="AN4320" i="3"/>
  <c r="BE4320" i="3" s="1"/>
  <c r="AN4308" i="3"/>
  <c r="BE4308" i="3" s="1"/>
  <c r="AN4306" i="3"/>
  <c r="BE4306" i="3" s="1"/>
  <c r="AN4304" i="3"/>
  <c r="BE4304" i="3" s="1"/>
  <c r="AN4302" i="3"/>
  <c r="BE4302" i="3" s="1"/>
  <c r="AN4298" i="3"/>
  <c r="BE4298" i="3" s="1"/>
  <c r="AN4296" i="3"/>
  <c r="BE4296" i="3" s="1"/>
  <c r="AN4294" i="3"/>
  <c r="BE4294" i="3" s="1"/>
  <c r="AN4234" i="3"/>
  <c r="BE4234" i="3" s="1"/>
  <c r="AN4228" i="3"/>
  <c r="BE4228" i="3" s="1"/>
  <c r="AN4190" i="3"/>
  <c r="BE4190" i="3" s="1"/>
  <c r="AN4164" i="3"/>
  <c r="BE4164" i="3" s="1"/>
  <c r="AN4154" i="3"/>
  <c r="BE4154" i="3" s="1"/>
  <c r="AN4152" i="3"/>
  <c r="BE4152" i="3" s="1"/>
  <c r="AN4150" i="3"/>
  <c r="BE4150" i="3" s="1"/>
  <c r="AN4148" i="3"/>
  <c r="BE4148" i="3" s="1"/>
  <c r="AN4146" i="3"/>
  <c r="BE4146" i="3" s="1"/>
  <c r="AN4132" i="3"/>
  <c r="BE4132" i="3" s="1"/>
  <c r="AN4111" i="3"/>
  <c r="BE4111" i="3" s="1"/>
  <c r="AN4539" i="3"/>
  <c r="BE4539" i="3" s="1"/>
  <c r="AN4531" i="3"/>
  <c r="BE4531" i="3" s="1"/>
  <c r="AN4529" i="3"/>
  <c r="BE4529" i="3" s="1"/>
  <c r="AN4527" i="3"/>
  <c r="BE4527" i="3" s="1"/>
  <c r="AN4366" i="3"/>
  <c r="BE4366" i="3" s="1"/>
  <c r="AN4364" i="3"/>
  <c r="BE4364" i="3" s="1"/>
  <c r="AN4126" i="3"/>
  <c r="BE4126" i="3" s="1"/>
  <c r="AN4124" i="3"/>
  <c r="BE4124" i="3" s="1"/>
  <c r="AN4089" i="3"/>
  <c r="BE4089" i="3" s="1"/>
  <c r="AN3881" i="3"/>
  <c r="BE3881" i="3" s="1"/>
  <c r="AN4253" i="3"/>
  <c r="BE4253" i="3" s="1"/>
  <c r="AN4245" i="3"/>
  <c r="BE4245" i="3" s="1"/>
  <c r="AN4237" i="3"/>
  <c r="BE4237" i="3" s="1"/>
  <c r="AN4188" i="3"/>
  <c r="BE4188" i="3" s="1"/>
  <c r="AN4186" i="3"/>
  <c r="BE4186" i="3" s="1"/>
  <c r="AN4180" i="3"/>
  <c r="BE4180" i="3" s="1"/>
  <c r="AN4174" i="3"/>
  <c r="BE4174" i="3" s="1"/>
  <c r="AN4142" i="3"/>
  <c r="BE4142" i="3" s="1"/>
  <c r="AN4116" i="3"/>
  <c r="BE4116" i="3" s="1"/>
  <c r="AN4115" i="3"/>
  <c r="BE4115" i="3" s="1"/>
  <c r="AN4040" i="3"/>
  <c r="BE4040" i="3" s="1"/>
  <c r="AN3957" i="3"/>
  <c r="BE3957" i="3" s="1"/>
  <c r="AN3942" i="3"/>
  <c r="BE3942" i="3" s="1"/>
  <c r="AN4017" i="3"/>
  <c r="BE4017" i="3" s="1"/>
  <c r="AN3993" i="3"/>
  <c r="BE3993" i="3" s="1"/>
  <c r="AN3969" i="3"/>
  <c r="BE3969" i="3" s="1"/>
  <c r="AN3892" i="3"/>
  <c r="BE3892" i="3" s="1"/>
  <c r="AN4586" i="3"/>
  <c r="BE4586" i="3" s="1"/>
  <c r="AN4584" i="3"/>
  <c r="BE4584" i="3" s="1"/>
  <c r="AN4582" i="3"/>
  <c r="BE4582" i="3" s="1"/>
  <c r="AN4578" i="3"/>
  <c r="BE4578" i="3" s="1"/>
  <c r="AN4574" i="3"/>
  <c r="BE4574" i="3" s="1"/>
  <c r="AN4356" i="3"/>
  <c r="BE4356" i="3" s="1"/>
  <c r="AN4346" i="3"/>
  <c r="BE4346" i="3" s="1"/>
  <c r="AN4318" i="3"/>
  <c r="BE4318" i="3" s="1"/>
  <c r="AN4314" i="3"/>
  <c r="BE4314" i="3" s="1"/>
  <c r="AN4266" i="3"/>
  <c r="BE4266" i="3" s="1"/>
  <c r="AN4250" i="3"/>
  <c r="BE4250" i="3" s="1"/>
  <c r="AN4238" i="3"/>
  <c r="BE4238" i="3" s="1"/>
  <c r="AN4236" i="3"/>
  <c r="BE4236" i="3" s="1"/>
  <c r="AN4213" i="3"/>
  <c r="BE4213" i="3" s="1"/>
  <c r="AN4153" i="3"/>
  <c r="BE4153" i="3" s="1"/>
  <c r="AN4131" i="3"/>
  <c r="BE4131" i="3" s="1"/>
  <c r="AN4090" i="3"/>
  <c r="BE4090" i="3" s="1"/>
  <c r="AN4081" i="3"/>
  <c r="BE4081" i="3" s="1"/>
  <c r="AN4057" i="3"/>
  <c r="BE4057" i="3" s="1"/>
  <c r="AN3873" i="3"/>
  <c r="BE3873" i="3" s="1"/>
  <c r="AN4614" i="3"/>
  <c r="BE4614" i="3" s="1"/>
  <c r="AN4612" i="3"/>
  <c r="BE4612" i="3" s="1"/>
  <c r="AN4610" i="3"/>
  <c r="BE4610" i="3" s="1"/>
  <c r="AN4602" i="3"/>
  <c r="BE4602" i="3" s="1"/>
  <c r="AN4548" i="3"/>
  <c r="BE4548" i="3" s="1"/>
  <c r="AN4542" i="3"/>
  <c r="BE4542" i="3" s="1"/>
  <c r="AN4540" i="3"/>
  <c r="BE4540" i="3" s="1"/>
  <c r="AN4532" i="3"/>
  <c r="BE4532" i="3" s="1"/>
  <c r="AN4530" i="3"/>
  <c r="BE4530" i="3" s="1"/>
  <c r="AN4528" i="3"/>
  <c r="BE4528" i="3" s="1"/>
  <c r="AN4506" i="3"/>
  <c r="BE4506" i="3" s="1"/>
  <c r="AN4500" i="3"/>
  <c r="BE4500" i="3" s="1"/>
  <c r="AN4498" i="3"/>
  <c r="BE4498" i="3" s="1"/>
  <c r="AN4496" i="3"/>
  <c r="BE4496" i="3" s="1"/>
  <c r="AN4492" i="3"/>
  <c r="BE4492" i="3" s="1"/>
  <c r="AN4490" i="3"/>
  <c r="BE4490" i="3" s="1"/>
  <c r="AN4488" i="3"/>
  <c r="BE4488" i="3" s="1"/>
  <c r="AN4469" i="3"/>
  <c r="BE4469" i="3" s="1"/>
  <c r="AN4461" i="3"/>
  <c r="BE4461" i="3" s="1"/>
  <c r="AN4445" i="3"/>
  <c r="BE4445" i="3" s="1"/>
  <c r="AN4413" i="3"/>
  <c r="BE4413" i="3" s="1"/>
  <c r="AN4232" i="3"/>
  <c r="BE4232" i="3" s="1"/>
  <c r="AN4077" i="3"/>
  <c r="BE4077" i="3" s="1"/>
  <c r="AN4037" i="3"/>
  <c r="BE4037" i="3" s="1"/>
  <c r="AN3997" i="3"/>
  <c r="BE3997" i="3" s="1"/>
  <c r="AN3989" i="3"/>
  <c r="BE3989" i="3" s="1"/>
  <c r="AN3981" i="3"/>
  <c r="BE3981" i="3" s="1"/>
  <c r="AN3949" i="3"/>
  <c r="BE3949" i="3" s="1"/>
  <c r="AN3941" i="3"/>
  <c r="BE3941" i="3" s="1"/>
  <c r="AN3925" i="3"/>
  <c r="BE3925" i="3" s="1"/>
  <c r="AN3909" i="3"/>
  <c r="BE3909" i="3" s="1"/>
  <c r="AN3885" i="3"/>
  <c r="BE3885" i="3" s="1"/>
  <c r="AN3877" i="3"/>
  <c r="BE3877" i="3" s="1"/>
  <c r="AN4105" i="3"/>
  <c r="BE4105" i="3" s="1"/>
  <c r="AN4085" i="3"/>
  <c r="BE4085" i="3" s="1"/>
  <c r="AN4072" i="3"/>
  <c r="BE4072" i="3" s="1"/>
  <c r="AN3973" i="3"/>
  <c r="BE3973" i="3" s="1"/>
  <c r="AN3971" i="3"/>
  <c r="BE3971" i="3" s="1"/>
  <c r="AN3913" i="3"/>
  <c r="BE3913" i="3" s="1"/>
  <c r="AN3908" i="3"/>
  <c r="BE3908" i="3" s="1"/>
  <c r="AN4355" i="3"/>
  <c r="BE4355" i="3" s="1"/>
  <c r="AN4353" i="3"/>
  <c r="BE4353" i="3" s="1"/>
  <c r="AN4351" i="3"/>
  <c r="BE4351" i="3" s="1"/>
  <c r="AN4347" i="3"/>
  <c r="BE4347" i="3" s="1"/>
  <c r="AN4337" i="3"/>
  <c r="BE4337" i="3" s="1"/>
  <c r="AN4335" i="3"/>
  <c r="BE4335" i="3" s="1"/>
  <c r="AN4329" i="3"/>
  <c r="BE4329" i="3" s="1"/>
  <c r="AN4327" i="3"/>
  <c r="BE4327" i="3" s="1"/>
  <c r="AN4321" i="3"/>
  <c r="BE4321" i="3" s="1"/>
  <c r="AN4319" i="3"/>
  <c r="BE4319" i="3" s="1"/>
  <c r="AN4226" i="3"/>
  <c r="BE4226" i="3" s="1"/>
  <c r="AN4224" i="3"/>
  <c r="BE4224" i="3" s="1"/>
  <c r="AN4218" i="3"/>
  <c r="BE4218" i="3" s="1"/>
  <c r="AN4206" i="3"/>
  <c r="BE4206" i="3" s="1"/>
  <c r="AN4196" i="3"/>
  <c r="BE4196" i="3" s="1"/>
  <c r="AN4086" i="3"/>
  <c r="BE4086" i="3" s="1"/>
  <c r="AN3922" i="3"/>
  <c r="BE3922" i="3" s="1"/>
  <c r="AN4005" i="3"/>
  <c r="BE4005" i="3" s="1"/>
  <c r="AN4635" i="3"/>
  <c r="BE4635" i="3" s="1"/>
  <c r="AN4627" i="3"/>
  <c r="BE4627" i="3" s="1"/>
  <c r="AN4625" i="3"/>
  <c r="BE4625" i="3" s="1"/>
  <c r="AN4623" i="3"/>
  <c r="BE4623" i="3" s="1"/>
  <c r="AN4617" i="3"/>
  <c r="BE4617" i="3" s="1"/>
  <c r="AN4615" i="3"/>
  <c r="BE4615" i="3" s="1"/>
  <c r="AN4593" i="3"/>
  <c r="BE4593" i="3" s="1"/>
  <c r="AN4591" i="3"/>
  <c r="BE4591" i="3" s="1"/>
  <c r="AN4442" i="3"/>
  <c r="BE4442" i="3" s="1"/>
  <c r="AN4438" i="3"/>
  <c r="BE4438" i="3" s="1"/>
  <c r="AN4430" i="3"/>
  <c r="BE4430" i="3" s="1"/>
  <c r="AN4428" i="3"/>
  <c r="BE4428" i="3" s="1"/>
  <c r="AN4422" i="3"/>
  <c r="BE4422" i="3" s="1"/>
  <c r="AN4420" i="3"/>
  <c r="BE4420" i="3" s="1"/>
  <c r="AN4394" i="3"/>
  <c r="BE4394" i="3" s="1"/>
  <c r="AN4390" i="3"/>
  <c r="BE4390" i="3" s="1"/>
  <c r="AN4192" i="3"/>
  <c r="BE4192" i="3" s="1"/>
  <c r="AN4107" i="3"/>
  <c r="BE4107" i="3" s="1"/>
  <c r="AN4099" i="3"/>
  <c r="BE4099" i="3" s="1"/>
  <c r="AN4043" i="3"/>
  <c r="BE4043" i="3" s="1"/>
  <c r="AN4114" i="3"/>
  <c r="BE4114" i="3" s="1"/>
  <c r="AN3872" i="3"/>
  <c r="BE3872" i="3" s="1"/>
  <c r="AN4064" i="3"/>
  <c r="BE4064" i="3" s="1"/>
  <c r="AN4042" i="3"/>
  <c r="BE4042" i="3" s="1"/>
  <c r="AN3988" i="3"/>
  <c r="BE3988" i="3" s="1"/>
  <c r="AN3937" i="3"/>
  <c r="BE3937" i="3" s="1"/>
  <c r="AN3921" i="3"/>
  <c r="BE3921" i="3" s="1"/>
  <c r="AN3883" i="3"/>
  <c r="BE3883" i="3" s="1"/>
  <c r="AN4006" i="3"/>
  <c r="BE4006" i="3" s="1"/>
  <c r="AN3990" i="3"/>
  <c r="BE3990" i="3" s="1"/>
  <c r="AN3982" i="3"/>
  <c r="BE3982" i="3" s="1"/>
  <c r="AN3934" i="3"/>
  <c r="BE3934" i="3" s="1"/>
  <c r="AN3910" i="3"/>
  <c r="BE3910" i="3" s="1"/>
  <c r="AN3902" i="3"/>
  <c r="BE3902" i="3" s="1"/>
  <c r="AN3878" i="3"/>
  <c r="BE3878" i="3" s="1"/>
  <c r="AN4113" i="3"/>
  <c r="BE4113" i="3" s="1"/>
  <c r="AN4093" i="3"/>
  <c r="BE4093" i="3" s="1"/>
  <c r="AN4083" i="3"/>
  <c r="BE4083" i="3" s="1"/>
  <c r="AN4032" i="3"/>
  <c r="BE4032" i="3" s="1"/>
  <c r="AN3977" i="3"/>
  <c r="BE3977" i="3" s="1"/>
  <c r="AN3961" i="3"/>
  <c r="BE3961" i="3" s="1"/>
  <c r="AN3899" i="3"/>
  <c r="BE3899" i="3" s="1"/>
  <c r="AN3893" i="3"/>
  <c r="BE3893" i="3" s="1"/>
  <c r="AN3901" i="3"/>
  <c r="BE3901" i="3" s="1"/>
  <c r="AN4066" i="3"/>
  <c r="BE4066" i="3" s="1"/>
  <c r="AN4059" i="3"/>
  <c r="BE4059" i="3" s="1"/>
  <c r="AN4036" i="3"/>
  <c r="BE4036" i="3" s="1"/>
  <c r="AN4012" i="3"/>
  <c r="BE4012" i="3" s="1"/>
  <c r="AN3996" i="3"/>
  <c r="BE3996" i="3" s="1"/>
  <c r="AN3933" i="3"/>
  <c r="BE3933" i="3" s="1"/>
  <c r="AN3886" i="3"/>
  <c r="BE3886" i="3" s="1"/>
  <c r="AN3871" i="3"/>
  <c r="BE3871" i="3" s="1"/>
  <c r="AN4098" i="3"/>
  <c r="BE4098" i="3" s="1"/>
  <c r="AN4096" i="3"/>
  <c r="BE4096" i="3" s="1"/>
  <c r="AN4092" i="3"/>
  <c r="BE4092" i="3" s="1"/>
  <c r="AN4080" i="3"/>
  <c r="BE4080" i="3" s="1"/>
  <c r="AN4071" i="3"/>
  <c r="BE4071" i="3" s="1"/>
  <c r="AN4050" i="3"/>
  <c r="BE4050" i="3" s="1"/>
  <c r="AN4020" i="3"/>
  <c r="BE4020" i="3" s="1"/>
  <c r="AN4009" i="3"/>
  <c r="BE4009" i="3" s="1"/>
  <c r="AN3985" i="3"/>
  <c r="BE3985" i="3" s="1"/>
  <c r="AN3966" i="3"/>
  <c r="BE3966" i="3" s="1"/>
  <c r="AN3965" i="3"/>
  <c r="BE3965" i="3" s="1"/>
  <c r="AN3917" i="3"/>
  <c r="BE3917" i="3" s="1"/>
  <c r="AN3903" i="3"/>
  <c r="BE3903" i="3" s="1"/>
  <c r="AN4100" i="3"/>
  <c r="BE4100" i="3" s="1"/>
  <c r="AN3945" i="3"/>
  <c r="BE3945" i="3" s="1"/>
  <c r="AN3929" i="3"/>
  <c r="BE3929" i="3" s="1"/>
  <c r="AN3900" i="3"/>
  <c r="BE3900" i="3" s="1"/>
  <c r="AN4049" i="3"/>
  <c r="BE4049" i="3" s="1"/>
  <c r="AN4106" i="3"/>
  <c r="BE4106" i="3" s="1"/>
  <c r="AN4104" i="3"/>
  <c r="BE4104" i="3" s="1"/>
  <c r="AN4097" i="3"/>
  <c r="BE4097" i="3" s="1"/>
  <c r="AN4073" i="3"/>
  <c r="BE4073" i="3" s="1"/>
  <c r="AN4051" i="3"/>
  <c r="BE4051" i="3" s="1"/>
  <c r="AN4041" i="3"/>
  <c r="BE4041" i="3" s="1"/>
  <c r="AN4016" i="3"/>
  <c r="BE4016" i="3" s="1"/>
  <c r="AN4004" i="3"/>
  <c r="BE4004" i="3" s="1"/>
  <c r="AN3976" i="3"/>
  <c r="BE3976" i="3" s="1"/>
  <c r="AN3967" i="3"/>
  <c r="BE3967" i="3" s="1"/>
  <c r="AN3954" i="3"/>
  <c r="BE3954" i="3" s="1"/>
  <c r="AN3947" i="3"/>
  <c r="BE3947" i="3" s="1"/>
  <c r="AN3931" i="3"/>
  <c r="BE3931" i="3" s="1"/>
  <c r="AN3888" i="3"/>
  <c r="BE3888" i="3" s="1"/>
  <c r="AN4082" i="3"/>
  <c r="BE4082" i="3" s="1"/>
  <c r="AN4067" i="3"/>
  <c r="BE4067" i="3" s="1"/>
  <c r="AN4056" i="3"/>
  <c r="BE4056" i="3" s="1"/>
  <c r="AN4033" i="3"/>
  <c r="BE4033" i="3" s="1"/>
  <c r="AN4018" i="3"/>
  <c r="BE4018" i="3" s="1"/>
  <c r="AN3999" i="3"/>
  <c r="BE3999" i="3" s="1"/>
  <c r="AN3979" i="3"/>
  <c r="BE3979" i="3" s="1"/>
  <c r="AN3972" i="3"/>
  <c r="BE3972" i="3" s="1"/>
  <c r="AN3964" i="3"/>
  <c r="BE3964" i="3" s="1"/>
  <c r="AN3956" i="3"/>
  <c r="BE3956" i="3" s="1"/>
  <c r="AN3920" i="3"/>
  <c r="BE3920" i="3" s="1"/>
  <c r="AN3904" i="3"/>
  <c r="BE3904" i="3" s="1"/>
  <c r="AN4007" i="3"/>
  <c r="BE4007" i="3" s="1"/>
  <c r="AN4003" i="3"/>
  <c r="BE4003" i="3" s="1"/>
  <c r="AN3980" i="3"/>
  <c r="BE3980" i="3" s="1"/>
  <c r="AN3952" i="3"/>
  <c r="BE3952" i="3" s="1"/>
  <c r="AN3936" i="3"/>
  <c r="BE3936" i="3" s="1"/>
  <c r="AN4048" i="3"/>
  <c r="BE4048" i="3" s="1"/>
  <c r="AN4044" i="3"/>
  <c r="BE4044" i="3" s="1"/>
  <c r="AN4039" i="3"/>
  <c r="BE4039" i="3" s="1"/>
  <c r="AN4035" i="3"/>
  <c r="BE4035" i="3" s="1"/>
  <c r="AN4008" i="3"/>
  <c r="BE4008" i="3" s="1"/>
  <c r="AN3935" i="3"/>
  <c r="BE3935" i="3" s="1"/>
  <c r="AN3884" i="3"/>
  <c r="BE3884" i="3" s="1"/>
  <c r="AN3876" i="3"/>
  <c r="BE3876" i="3" s="1"/>
  <c r="AN4062" i="3"/>
  <c r="BE4062" i="3" s="1"/>
  <c r="AN4054" i="3"/>
  <c r="BE4054" i="3" s="1"/>
  <c r="AN3950" i="3"/>
  <c r="BE3950" i="3" s="1"/>
  <c r="AN3894" i="3"/>
  <c r="BE3894" i="3" s="1"/>
  <c r="AN4078" i="3"/>
  <c r="BE4078" i="3" s="1"/>
  <c r="AN4117" i="3"/>
  <c r="BE4117" i="3" s="1"/>
  <c r="AN4070" i="3"/>
  <c r="BE4070" i="3" s="1"/>
  <c r="AN4061" i="3"/>
  <c r="BE4061" i="3" s="1"/>
  <c r="AN4046" i="3"/>
  <c r="BE4046" i="3" s="1"/>
  <c r="AN3974" i="3"/>
  <c r="BE3974" i="3" s="1"/>
  <c r="AN3958" i="3"/>
  <c r="BE3958" i="3" s="1"/>
  <c r="AN4109" i="3"/>
  <c r="BE4109" i="3" s="1"/>
  <c r="AN4110" i="3"/>
  <c r="BE4110" i="3" s="1"/>
  <c r="AN4101" i="3"/>
  <c r="BE4101" i="3" s="1"/>
  <c r="AN4022" i="3"/>
  <c r="BE4022" i="3" s="1"/>
  <c r="AN4014" i="3"/>
  <c r="BE4014" i="3" s="1"/>
  <c r="AN3998" i="3"/>
  <c r="BE3998" i="3" s="1"/>
  <c r="AN3926" i="3"/>
  <c r="BE3926" i="3" s="1"/>
  <c r="AN3918" i="3"/>
  <c r="BE3918" i="3" s="1"/>
  <c r="AN4030" i="3"/>
  <c r="BE4030" i="3" s="1"/>
  <c r="AN4102" i="3"/>
  <c r="BE4102" i="3" s="1"/>
  <c r="AN4091" i="3"/>
  <c r="BE4091" i="3" s="1"/>
  <c r="AN4076" i="3"/>
  <c r="BE4076" i="3" s="1"/>
  <c r="AN4065" i="3"/>
  <c r="BE4065" i="3" s="1"/>
  <c r="AN4060" i="3"/>
  <c r="BE4060" i="3" s="1"/>
  <c r="AN4058" i="3"/>
  <c r="BE4058" i="3" s="1"/>
  <c r="AN4021" i="3"/>
  <c r="BE4021" i="3" s="1"/>
  <c r="AN4013" i="3"/>
  <c r="BE4013" i="3" s="1"/>
  <c r="AN3940" i="3"/>
  <c r="BE3940" i="3" s="1"/>
  <c r="AN3915" i="3"/>
  <c r="BE3915" i="3" s="1"/>
  <c r="AN3905" i="3"/>
  <c r="BE3905" i="3" s="1"/>
  <c r="AN3890" i="3"/>
  <c r="BE3890" i="3" s="1"/>
  <c r="AN4069" i="3"/>
  <c r="BE4069" i="3" s="1"/>
  <c r="AN4029" i="3"/>
  <c r="BE4029" i="3" s="1"/>
  <c r="AN4025" i="3"/>
  <c r="BE4025" i="3" s="1"/>
  <c r="AN3932" i="3"/>
  <c r="BE3932" i="3" s="1"/>
  <c r="AN3924" i="3"/>
  <c r="BE3924" i="3" s="1"/>
  <c r="AN3916" i="3"/>
  <c r="BE3916" i="3" s="1"/>
  <c r="AN3897" i="3"/>
  <c r="BE3897" i="3" s="1"/>
  <c r="AN3889" i="3"/>
  <c r="BE3889" i="3" s="1"/>
  <c r="AN4053" i="3"/>
  <c r="BE4053" i="3" s="1"/>
  <c r="AN4108" i="3"/>
  <c r="BE4108" i="3" s="1"/>
  <c r="AN4034" i="3"/>
  <c r="BE4034" i="3" s="1"/>
  <c r="AN4038" i="3"/>
  <c r="BE4038" i="3" s="1"/>
  <c r="AN4112" i="3"/>
  <c r="BE4112" i="3" s="1"/>
  <c r="AN4094" i="3"/>
  <c r="BE4094" i="3" s="1"/>
  <c r="AN3978" i="3"/>
  <c r="BE3978" i="3" s="1"/>
  <c r="AN4068" i="3"/>
  <c r="BE4068" i="3" s="1"/>
  <c r="AN4019" i="3"/>
  <c r="BE4019" i="3" s="1"/>
  <c r="AN3994" i="3"/>
  <c r="BE3994" i="3" s="1"/>
  <c r="AN3992" i="3"/>
  <c r="BE3992" i="3" s="1"/>
  <c r="AN3983" i="3"/>
  <c r="BE3983" i="3" s="1"/>
  <c r="AN3955" i="3"/>
  <c r="BE3955" i="3" s="1"/>
  <c r="AN3944" i="3"/>
  <c r="BE3944" i="3" s="1"/>
  <c r="AN3923" i="3"/>
  <c r="BE3923" i="3" s="1"/>
  <c r="AN3912" i="3"/>
  <c r="BE3912" i="3" s="1"/>
  <c r="AN3891" i="3"/>
  <c r="BE3891" i="3" s="1"/>
  <c r="AN3880" i="3"/>
  <c r="BE3880" i="3" s="1"/>
  <c r="AN4095" i="3"/>
  <c r="BE4095" i="3" s="1"/>
  <c r="AN4063" i="3"/>
  <c r="BE4063" i="3" s="1"/>
  <c r="AN4023" i="3"/>
  <c r="BE4023" i="3" s="1"/>
  <c r="AN3995" i="3"/>
  <c r="BE3995" i="3" s="1"/>
  <c r="AN3970" i="3"/>
  <c r="BE3970" i="3" s="1"/>
  <c r="AN3968" i="3"/>
  <c r="BE3968" i="3" s="1"/>
  <c r="AN3959" i="3"/>
  <c r="BE3959" i="3" s="1"/>
  <c r="AN3946" i="3"/>
  <c r="BE3946" i="3" s="1"/>
  <c r="AN3927" i="3"/>
  <c r="BE3927" i="3" s="1"/>
  <c r="AN3914" i="3"/>
  <c r="BE3914" i="3" s="1"/>
  <c r="AN3895" i="3"/>
  <c r="BE3895" i="3" s="1"/>
  <c r="AN3882" i="3"/>
  <c r="BE3882" i="3" s="1"/>
  <c r="AN4010" i="3"/>
  <c r="BE4010" i="3" s="1"/>
  <c r="AN4087" i="3"/>
  <c r="BE4087" i="3" s="1"/>
  <c r="AN4055" i="3"/>
  <c r="BE4055" i="3" s="1"/>
  <c r="AN4011" i="3"/>
  <c r="BE4011" i="3" s="1"/>
  <c r="AN3986" i="3"/>
  <c r="BE3986" i="3" s="1"/>
  <c r="AN3975" i="3"/>
  <c r="BE3975" i="3" s="1"/>
  <c r="AN3951" i="3"/>
  <c r="BE3951" i="3" s="1"/>
  <c r="AN3938" i="3"/>
  <c r="BE3938" i="3" s="1"/>
  <c r="AN3919" i="3"/>
  <c r="BE3919" i="3" s="1"/>
  <c r="AN3906" i="3"/>
  <c r="BE3906" i="3" s="1"/>
  <c r="AN3887" i="3"/>
  <c r="BE3887" i="3" s="1"/>
  <c r="AN3874" i="3"/>
  <c r="BE3874" i="3" s="1"/>
  <c r="AN4084" i="3"/>
  <c r="BE4084" i="3" s="1"/>
  <c r="AN4052" i="3"/>
  <c r="BE4052" i="3" s="1"/>
  <c r="AN4026" i="3"/>
  <c r="BE4026" i="3" s="1"/>
  <c r="AN4024" i="3"/>
  <c r="BE4024" i="3" s="1"/>
  <c r="AN4015" i="3"/>
  <c r="BE4015" i="3" s="1"/>
  <c r="AN3987" i="3"/>
  <c r="BE3987" i="3" s="1"/>
  <c r="AN3962" i="3"/>
  <c r="BE3962" i="3" s="1"/>
  <c r="AN3960" i="3"/>
  <c r="BE3960" i="3" s="1"/>
  <c r="AN3939" i="3"/>
  <c r="BE3939" i="3" s="1"/>
  <c r="AN3928" i="3"/>
  <c r="BE3928" i="3" s="1"/>
  <c r="AN3907" i="3"/>
  <c r="BE3907" i="3" s="1"/>
  <c r="AN3896" i="3"/>
  <c r="BE3896" i="3" s="1"/>
  <c r="AN3875" i="3"/>
  <c r="BE3875" i="3" s="1"/>
  <c r="AN4079" i="3"/>
  <c r="BE4079" i="3" s="1"/>
  <c r="AN4047" i="3"/>
  <c r="BE4047" i="3" s="1"/>
  <c r="AN4031" i="3"/>
  <c r="BE4031" i="3" s="1"/>
  <c r="AN4028" i="3"/>
  <c r="BE4028" i="3" s="1"/>
  <c r="AN4027" i="3"/>
  <c r="BE4027" i="3" s="1"/>
  <c r="AN4002" i="3"/>
  <c r="BE4002" i="3" s="1"/>
  <c r="AN4000" i="3"/>
  <c r="BE4000" i="3" s="1"/>
  <c r="AN3991" i="3"/>
  <c r="BE3991" i="3" s="1"/>
  <c r="AN3963" i="3"/>
  <c r="BE3963" i="3" s="1"/>
  <c r="AN3943" i="3"/>
  <c r="BE3943" i="3" s="1"/>
  <c r="AN3930" i="3"/>
  <c r="BE3930" i="3" s="1"/>
  <c r="AN3911" i="3"/>
  <c r="BE3911" i="3" s="1"/>
  <c r="AN3898" i="3"/>
  <c r="BE3898" i="3" s="1"/>
  <c r="AN3879" i="3"/>
  <c r="BE3879" i="3" s="1"/>
  <c r="AN4533" i="3"/>
  <c r="BE4533" i="3" s="1"/>
  <c r="AN4521" i="3"/>
  <c r="BE4521" i="3" s="1"/>
  <c r="AN4519" i="3"/>
  <c r="BE4519" i="3" s="1"/>
  <c r="AN4502" i="3"/>
  <c r="BE4502" i="3" s="1"/>
  <c r="AN4494" i="3"/>
  <c r="BE4494" i="3" s="1"/>
  <c r="AN4478" i="3"/>
  <c r="BE4478" i="3" s="1"/>
  <c r="AN4476" i="3"/>
  <c r="BE4476" i="3" s="1"/>
  <c r="AN4468" i="3"/>
  <c r="BE4468" i="3" s="1"/>
  <c r="AN4466" i="3"/>
  <c r="BE4466" i="3" s="1"/>
  <c r="AN4464" i="3"/>
  <c r="BE4464" i="3" s="1"/>
  <c r="AN4341" i="3"/>
  <c r="BE4341" i="3" s="1"/>
  <c r="AN4278" i="3"/>
  <c r="BE4278" i="3" s="1"/>
  <c r="AN4276" i="3"/>
  <c r="BE4276" i="3" s="1"/>
  <c r="AN4202" i="3"/>
  <c r="BE4202" i="3" s="1"/>
  <c r="AN4629" i="3"/>
  <c r="BE4629" i="3" s="1"/>
  <c r="AN4621" i="3"/>
  <c r="BE4621" i="3" s="1"/>
  <c r="AN4603" i="3"/>
  <c r="BE4603" i="3" s="1"/>
  <c r="AN4595" i="3"/>
  <c r="BE4595" i="3" s="1"/>
  <c r="AN4588" i="3"/>
  <c r="BE4588" i="3" s="1"/>
  <c r="AN4580" i="3"/>
  <c r="BE4580" i="3" s="1"/>
  <c r="AN4564" i="3"/>
  <c r="BE4564" i="3" s="1"/>
  <c r="AN4562" i="3"/>
  <c r="BE4562" i="3" s="1"/>
  <c r="AN4560" i="3"/>
  <c r="BE4560" i="3" s="1"/>
  <c r="AN4554" i="3"/>
  <c r="BE4554" i="3" s="1"/>
  <c r="AN4552" i="3"/>
  <c r="BE4552" i="3" s="1"/>
  <c r="AN4550" i="3"/>
  <c r="BE4550" i="3" s="1"/>
  <c r="AN4507" i="3"/>
  <c r="BE4507" i="3" s="1"/>
  <c r="AN4458" i="3"/>
  <c r="BE4458" i="3" s="1"/>
  <c r="AN4456" i="3"/>
  <c r="BE4456" i="3" s="1"/>
  <c r="AN4454" i="3"/>
  <c r="BE4454" i="3" s="1"/>
  <c r="AN4452" i="3"/>
  <c r="BE4452" i="3" s="1"/>
  <c r="AN4444" i="3"/>
  <c r="BE4444" i="3" s="1"/>
  <c r="AN4437" i="3"/>
  <c r="BE4437" i="3" s="1"/>
  <c r="AN4421" i="3"/>
  <c r="BE4421" i="3" s="1"/>
  <c r="AN4409" i="3"/>
  <c r="BE4409" i="3" s="1"/>
  <c r="AN4407" i="3"/>
  <c r="BE4407" i="3" s="1"/>
  <c r="AN4386" i="3"/>
  <c r="BE4386" i="3" s="1"/>
  <c r="AN4268" i="3"/>
  <c r="BE4268" i="3" s="1"/>
  <c r="AN4227" i="3"/>
  <c r="BE4227" i="3" s="1"/>
  <c r="AN4225" i="3"/>
  <c r="BE4225" i="3" s="1"/>
  <c r="AN4223" i="3"/>
  <c r="BE4223" i="3" s="1"/>
  <c r="AN4182" i="3"/>
  <c r="BE4182" i="3" s="1"/>
  <c r="AN4178" i="3"/>
  <c r="BE4178" i="3" s="1"/>
  <c r="AN4176" i="3"/>
  <c r="BE4176" i="3" s="1"/>
  <c r="AN4170" i="3"/>
  <c r="BE4170" i="3" s="1"/>
  <c r="AN4168" i="3"/>
  <c r="BE4168" i="3" s="1"/>
  <c r="AN4166" i="3"/>
  <c r="BE4166" i="3" s="1"/>
  <c r="AN4499" i="3"/>
  <c r="BE4499" i="3" s="1"/>
  <c r="AN4497" i="3"/>
  <c r="BE4497" i="3" s="1"/>
  <c r="AN4495" i="3"/>
  <c r="BE4495" i="3" s="1"/>
  <c r="AN4489" i="3"/>
  <c r="BE4489" i="3" s="1"/>
  <c r="AN4487" i="3"/>
  <c r="BE4487" i="3" s="1"/>
  <c r="AN4440" i="3"/>
  <c r="BE4440" i="3" s="1"/>
  <c r="AN4307" i="3"/>
  <c r="BE4307" i="3" s="1"/>
  <c r="AN4305" i="3"/>
  <c r="BE4305" i="3" s="1"/>
  <c r="AN4303" i="3"/>
  <c r="BE4303" i="3" s="1"/>
  <c r="AN4262" i="3"/>
  <c r="BE4262" i="3" s="1"/>
  <c r="AN4254" i="3"/>
  <c r="BE4254" i="3" s="1"/>
  <c r="AN4252" i="3"/>
  <c r="BE4252" i="3" s="1"/>
  <c r="AN4219" i="3"/>
  <c r="BE4219" i="3" s="1"/>
  <c r="AN4209" i="3"/>
  <c r="BE4209" i="3" s="1"/>
  <c r="AN4207" i="3"/>
  <c r="BE4207" i="3" s="1"/>
  <c r="AN4571" i="3"/>
  <c r="BE4571" i="3" s="1"/>
  <c r="AN4546" i="3"/>
  <c r="BE4546" i="3" s="1"/>
  <c r="AN4538" i="3"/>
  <c r="BE4538" i="3" s="1"/>
  <c r="AN4522" i="3"/>
  <c r="BE4522" i="3" s="1"/>
  <c r="AN4520" i="3"/>
  <c r="BE4520" i="3" s="1"/>
  <c r="AN4518" i="3"/>
  <c r="BE4518" i="3" s="1"/>
  <c r="AN4514" i="3"/>
  <c r="BE4514" i="3" s="1"/>
  <c r="AN4510" i="3"/>
  <c r="BE4510" i="3" s="1"/>
  <c r="AN4475" i="3"/>
  <c r="BE4475" i="3" s="1"/>
  <c r="AN4467" i="3"/>
  <c r="BE4467" i="3" s="1"/>
  <c r="AN4465" i="3"/>
  <c r="BE4465" i="3" s="1"/>
  <c r="AN4463" i="3"/>
  <c r="BE4463" i="3" s="1"/>
  <c r="AN4416" i="3"/>
  <c r="BE4416" i="3" s="1"/>
  <c r="AN4371" i="3"/>
  <c r="BE4371" i="3" s="1"/>
  <c r="AN4363" i="3"/>
  <c r="BE4363" i="3" s="1"/>
  <c r="AN4138" i="3"/>
  <c r="BE4138" i="3" s="1"/>
  <c r="AN4630" i="3"/>
  <c r="BE4630" i="3" s="1"/>
  <c r="AN4622" i="3"/>
  <c r="BE4622" i="3" s="1"/>
  <c r="AN4606" i="3"/>
  <c r="BE4606" i="3" s="1"/>
  <c r="AN4604" i="3"/>
  <c r="BE4604" i="3" s="1"/>
  <c r="AN4598" i="3"/>
  <c r="BE4598" i="3" s="1"/>
  <c r="AN4596" i="3"/>
  <c r="BE4596" i="3" s="1"/>
  <c r="AN4589" i="3"/>
  <c r="BE4589" i="3" s="1"/>
  <c r="AN4563" i="3"/>
  <c r="BE4563" i="3" s="1"/>
  <c r="AN4561" i="3"/>
  <c r="BE4561" i="3" s="1"/>
  <c r="AN4559" i="3"/>
  <c r="BE4559" i="3" s="1"/>
  <c r="AN4553" i="3"/>
  <c r="BE4553" i="3" s="1"/>
  <c r="AN4551" i="3"/>
  <c r="BE4551" i="3" s="1"/>
  <c r="AN4457" i="3"/>
  <c r="BE4457" i="3" s="1"/>
  <c r="AN4455" i="3"/>
  <c r="BE4455" i="3" s="1"/>
  <c r="AN4451" i="3"/>
  <c r="BE4451" i="3" s="1"/>
  <c r="AN4443" i="3"/>
  <c r="BE4443" i="3" s="1"/>
  <c r="AN4436" i="3"/>
  <c r="BE4436" i="3" s="1"/>
  <c r="AN4426" i="3"/>
  <c r="BE4426" i="3" s="1"/>
  <c r="AN4406" i="3"/>
  <c r="BE4406" i="3" s="1"/>
  <c r="AN4404" i="3"/>
  <c r="BE4404" i="3" s="1"/>
  <c r="AN4398" i="3"/>
  <c r="BE4398" i="3" s="1"/>
  <c r="AN4396" i="3"/>
  <c r="BE4396" i="3" s="1"/>
  <c r="AN4330" i="3"/>
  <c r="BE4330" i="3" s="1"/>
  <c r="AN4310" i="3"/>
  <c r="BE4310" i="3" s="1"/>
  <c r="AN4301" i="3"/>
  <c r="BE4301" i="3" s="1"/>
  <c r="AN4244" i="3"/>
  <c r="BE4244" i="3" s="1"/>
  <c r="AN4393" i="3"/>
  <c r="BE4393" i="3" s="1"/>
  <c r="AN4391" i="3"/>
  <c r="BE4391" i="3" s="1"/>
  <c r="AN4372" i="3"/>
  <c r="BE4372" i="3" s="1"/>
  <c r="AN4354" i="3"/>
  <c r="BE4354" i="3" s="1"/>
  <c r="AN4352" i="3"/>
  <c r="BE4352" i="3" s="1"/>
  <c r="AN4282" i="3"/>
  <c r="BE4282" i="3" s="1"/>
  <c r="AN4280" i="3"/>
  <c r="BE4280" i="3" s="1"/>
  <c r="AN4265" i="3"/>
  <c r="BE4265" i="3" s="1"/>
  <c r="AN4263" i="3"/>
  <c r="BE4263" i="3" s="1"/>
  <c r="AN4251" i="3"/>
  <c r="BE4251" i="3" s="1"/>
  <c r="AN4220" i="3"/>
  <c r="BE4220" i="3" s="1"/>
  <c r="AN4205" i="3"/>
  <c r="BE4205" i="3" s="1"/>
  <c r="AN4197" i="3"/>
  <c r="BE4197" i="3" s="1"/>
  <c r="AN4158" i="3"/>
  <c r="BE4158" i="3" s="1"/>
  <c r="AN4140" i="3"/>
  <c r="BE4140" i="3" s="1"/>
  <c r="AN4121" i="3"/>
  <c r="BE4121" i="3" s="1"/>
  <c r="AN4119" i="3"/>
  <c r="BE4119" i="3" s="1"/>
  <c r="AN4397" i="3"/>
  <c r="BE4397" i="3" s="1"/>
  <c r="AN4387" i="3"/>
  <c r="BE4387" i="3" s="1"/>
  <c r="AN4379" i="3"/>
  <c r="BE4379" i="3" s="1"/>
  <c r="AN4358" i="3"/>
  <c r="BE4358" i="3" s="1"/>
  <c r="AN4348" i="3"/>
  <c r="BE4348" i="3" s="1"/>
  <c r="AN4342" i="3"/>
  <c r="BE4342" i="3" s="1"/>
  <c r="AN4340" i="3"/>
  <c r="BE4340" i="3" s="1"/>
  <c r="AN4333" i="3"/>
  <c r="BE4333" i="3" s="1"/>
  <c r="AN4325" i="3"/>
  <c r="BE4325" i="3" s="1"/>
  <c r="AN4313" i="3"/>
  <c r="BE4313" i="3" s="1"/>
  <c r="AN4311" i="3"/>
  <c r="BE4311" i="3" s="1"/>
  <c r="AN4300" i="3"/>
  <c r="BE4300" i="3" s="1"/>
  <c r="AN4243" i="3"/>
  <c r="BE4243" i="3" s="1"/>
  <c r="AN4235" i="3"/>
  <c r="BE4235" i="3" s="1"/>
  <c r="AN4212" i="3"/>
  <c r="BE4212" i="3" s="1"/>
  <c r="AN4210" i="3"/>
  <c r="BE4210" i="3" s="1"/>
  <c r="AN4208" i="3"/>
  <c r="BE4208" i="3" s="1"/>
  <c r="AN4185" i="3"/>
  <c r="BE4185" i="3" s="1"/>
  <c r="AN4183" i="3"/>
  <c r="BE4183" i="3" s="1"/>
  <c r="AN4179" i="3"/>
  <c r="BE4179" i="3" s="1"/>
  <c r="AN4177" i="3"/>
  <c r="BE4177" i="3" s="1"/>
  <c r="AN4175" i="3"/>
  <c r="BE4175" i="3" s="1"/>
  <c r="AN4134" i="3"/>
  <c r="BE4134" i="3" s="1"/>
  <c r="AN4125" i="3"/>
  <c r="BE4125" i="3" s="1"/>
  <c r="AN4139" i="3"/>
  <c r="BE4139" i="3" s="1"/>
  <c r="AN4120" i="3"/>
  <c r="BE4120" i="3" s="1"/>
  <c r="AN4137" i="3"/>
  <c r="BE4137" i="3" s="1"/>
  <c r="AN4135" i="3"/>
  <c r="BE4135" i="3" s="1"/>
  <c r="AN4556" i="3"/>
  <c r="BE4556" i="3" s="1"/>
  <c r="AN4470" i="3"/>
  <c r="BE4470" i="3" s="1"/>
  <c r="AN4316" i="3"/>
  <c r="BE4316" i="3" s="1"/>
  <c r="AN4258" i="3"/>
  <c r="BE4258" i="3" s="1"/>
  <c r="AN4620" i="3"/>
  <c r="BE4620" i="3" s="1"/>
  <c r="AN4534" i="3"/>
  <c r="BE4534" i="3" s="1"/>
  <c r="AN4446" i="3"/>
  <c r="BE4446" i="3" s="1"/>
  <c r="AN4172" i="3"/>
  <c r="BE4172" i="3" s="1"/>
  <c r="AN4230" i="3"/>
  <c r="BE4230" i="3" s="1"/>
  <c r="AN4632" i="3"/>
  <c r="BE4632" i="3" s="1"/>
  <c r="AN4605" i="3"/>
  <c r="BE4605" i="3" s="1"/>
  <c r="AN4601" i="3"/>
  <c r="BE4601" i="3" s="1"/>
  <c r="AN4599" i="3"/>
  <c r="BE4599" i="3" s="1"/>
  <c r="AN4579" i="3"/>
  <c r="BE4579" i="3" s="1"/>
  <c r="AN4568" i="3"/>
  <c r="BE4568" i="3" s="1"/>
  <c r="AN4541" i="3"/>
  <c r="BE4541" i="3" s="1"/>
  <c r="AN4537" i="3"/>
  <c r="BE4537" i="3" s="1"/>
  <c r="AN4535" i="3"/>
  <c r="BE4535" i="3" s="1"/>
  <c r="AN4515" i="3"/>
  <c r="BE4515" i="3" s="1"/>
  <c r="AN4504" i="3"/>
  <c r="BE4504" i="3" s="1"/>
  <c r="AN4477" i="3"/>
  <c r="BE4477" i="3" s="1"/>
  <c r="AN4473" i="3"/>
  <c r="BE4473" i="3" s="1"/>
  <c r="AN4471" i="3"/>
  <c r="BE4471" i="3" s="1"/>
  <c r="AN4453" i="3"/>
  <c r="BE4453" i="3" s="1"/>
  <c r="AN4449" i="3"/>
  <c r="BE4449" i="3" s="1"/>
  <c r="AN4447" i="3"/>
  <c r="BE4447" i="3" s="1"/>
  <c r="AN4412" i="3"/>
  <c r="BE4412" i="3" s="1"/>
  <c r="AN4405" i="3"/>
  <c r="BE4405" i="3" s="1"/>
  <c r="AN4401" i="3"/>
  <c r="BE4401" i="3" s="1"/>
  <c r="AN4399" i="3"/>
  <c r="BE4399" i="3" s="1"/>
  <c r="AN4377" i="3"/>
  <c r="BE4377" i="3" s="1"/>
  <c r="AN4375" i="3"/>
  <c r="BE4375" i="3" s="1"/>
  <c r="AN4332" i="3"/>
  <c r="BE4332" i="3" s="1"/>
  <c r="AN4291" i="3"/>
  <c r="BE4291" i="3" s="1"/>
  <c r="AN4289" i="3"/>
  <c r="BE4289" i="3" s="1"/>
  <c r="AN4287" i="3"/>
  <c r="BE4287" i="3" s="1"/>
  <c r="AN4269" i="3"/>
  <c r="BE4269" i="3" s="1"/>
  <c r="AN4246" i="3"/>
  <c r="BE4246" i="3" s="1"/>
  <c r="AN4216" i="3"/>
  <c r="BE4216" i="3" s="1"/>
  <c r="AN4203" i="3"/>
  <c r="BE4203" i="3" s="1"/>
  <c r="AN4181" i="3"/>
  <c r="BE4181" i="3" s="1"/>
  <c r="AN4162" i="3"/>
  <c r="BE4162" i="3" s="1"/>
  <c r="AN4160" i="3"/>
  <c r="BE4160" i="3" s="1"/>
  <c r="AN4619" i="3"/>
  <c r="BE4619" i="3" s="1"/>
  <c r="AN4608" i="3"/>
  <c r="BE4608" i="3" s="1"/>
  <c r="AN4581" i="3"/>
  <c r="BE4581" i="3" s="1"/>
  <c r="AN4577" i="3"/>
  <c r="BE4577" i="3" s="1"/>
  <c r="AN4575" i="3"/>
  <c r="BE4575" i="3" s="1"/>
  <c r="AN4555" i="3"/>
  <c r="BE4555" i="3" s="1"/>
  <c r="AN4544" i="3"/>
  <c r="BE4544" i="3" s="1"/>
  <c r="AN4517" i="3"/>
  <c r="BE4517" i="3" s="1"/>
  <c r="AN4513" i="3"/>
  <c r="BE4513" i="3" s="1"/>
  <c r="AN4511" i="3"/>
  <c r="BE4511" i="3" s="1"/>
  <c r="AN4491" i="3"/>
  <c r="BE4491" i="3" s="1"/>
  <c r="AN4480" i="3"/>
  <c r="BE4480" i="3" s="1"/>
  <c r="AN4434" i="3"/>
  <c r="BE4434" i="3" s="1"/>
  <c r="AN4432" i="3"/>
  <c r="BE4432" i="3" s="1"/>
  <c r="AN4408" i="3"/>
  <c r="BE4408" i="3" s="1"/>
  <c r="AN4384" i="3"/>
  <c r="BE4384" i="3" s="1"/>
  <c r="AN4369" i="3"/>
  <c r="BE4369" i="3" s="1"/>
  <c r="AN4367" i="3"/>
  <c r="BE4367" i="3" s="1"/>
  <c r="AN4326" i="3"/>
  <c r="BE4326" i="3" s="1"/>
  <c r="AN4315" i="3"/>
  <c r="BE4315" i="3" s="1"/>
  <c r="AN4293" i="3"/>
  <c r="BE4293" i="3" s="1"/>
  <c r="AN4283" i="3"/>
  <c r="BE4283" i="3" s="1"/>
  <c r="AN4272" i="3"/>
  <c r="BE4272" i="3" s="1"/>
  <c r="AN4261" i="3"/>
  <c r="BE4261" i="3" s="1"/>
  <c r="AN4257" i="3"/>
  <c r="BE4257" i="3" s="1"/>
  <c r="AN4255" i="3"/>
  <c r="BE4255" i="3" s="1"/>
  <c r="AN4242" i="3"/>
  <c r="BE4242" i="3" s="1"/>
  <c r="AN4240" i="3"/>
  <c r="BE4240" i="3" s="1"/>
  <c r="AN4171" i="3"/>
  <c r="BE4171" i="3" s="1"/>
  <c r="AN4156" i="3"/>
  <c r="BE4156" i="3" s="1"/>
  <c r="AN4149" i="3"/>
  <c r="BE4149" i="3" s="1"/>
  <c r="AN4145" i="3"/>
  <c r="BE4145" i="3" s="1"/>
  <c r="AN4143" i="3"/>
  <c r="BE4143" i="3" s="1"/>
  <c r="AN4128" i="3"/>
  <c r="BE4128" i="3" s="1"/>
  <c r="AN4637" i="3"/>
  <c r="BE4637" i="3" s="1"/>
  <c r="AN4633" i="3"/>
  <c r="BE4633" i="3" s="1"/>
  <c r="AN4631" i="3"/>
  <c r="BE4631" i="3" s="1"/>
  <c r="AN4611" i="3"/>
  <c r="BE4611" i="3" s="1"/>
  <c r="AN4600" i="3"/>
  <c r="BE4600" i="3" s="1"/>
  <c r="AN4573" i="3"/>
  <c r="BE4573" i="3" s="1"/>
  <c r="AN4569" i="3"/>
  <c r="BE4569" i="3" s="1"/>
  <c r="AN4567" i="3"/>
  <c r="BE4567" i="3" s="1"/>
  <c r="AN4547" i="3"/>
  <c r="BE4547" i="3" s="1"/>
  <c r="AN4536" i="3"/>
  <c r="BE4536" i="3" s="1"/>
  <c r="AN4509" i="3"/>
  <c r="BE4509" i="3" s="1"/>
  <c r="AN4505" i="3"/>
  <c r="BE4505" i="3" s="1"/>
  <c r="AN4503" i="3"/>
  <c r="BE4503" i="3" s="1"/>
  <c r="AN4483" i="3"/>
  <c r="BE4483" i="3" s="1"/>
  <c r="AN4472" i="3"/>
  <c r="BE4472" i="3" s="1"/>
  <c r="AN4448" i="3"/>
  <c r="BE4448" i="3" s="1"/>
  <c r="AN4424" i="3"/>
  <c r="BE4424" i="3" s="1"/>
  <c r="AN4411" i="3"/>
  <c r="BE4411" i="3" s="1"/>
  <c r="AN4400" i="3"/>
  <c r="BE4400" i="3" s="1"/>
  <c r="AN4374" i="3"/>
  <c r="BE4374" i="3" s="1"/>
  <c r="AN4344" i="3"/>
  <c r="BE4344" i="3" s="1"/>
  <c r="AN4331" i="3"/>
  <c r="BE4331" i="3" s="1"/>
  <c r="AN4309" i="3"/>
  <c r="BE4309" i="3" s="1"/>
  <c r="AN4290" i="3"/>
  <c r="BE4290" i="3" s="1"/>
  <c r="AN4288" i="3"/>
  <c r="BE4288" i="3" s="1"/>
  <c r="AN4249" i="3"/>
  <c r="BE4249" i="3" s="1"/>
  <c r="AN4247" i="3"/>
  <c r="BE4247" i="3" s="1"/>
  <c r="AN4204" i="3"/>
  <c r="BE4204" i="3" s="1"/>
  <c r="AN4163" i="3"/>
  <c r="BE4163" i="3" s="1"/>
  <c r="AN4161" i="3"/>
  <c r="BE4161" i="3" s="1"/>
  <c r="AN4159" i="3"/>
  <c r="BE4159" i="3" s="1"/>
  <c r="AN4141" i="3"/>
  <c r="BE4141" i="3" s="1"/>
  <c r="AN4613" i="3"/>
  <c r="BE4613" i="3" s="1"/>
  <c r="AN4609" i="3"/>
  <c r="BE4609" i="3" s="1"/>
  <c r="AN4607" i="3"/>
  <c r="BE4607" i="3" s="1"/>
  <c r="AN4587" i="3"/>
  <c r="BE4587" i="3" s="1"/>
  <c r="AN4576" i="3"/>
  <c r="BE4576" i="3" s="1"/>
  <c r="AN4549" i="3"/>
  <c r="BE4549" i="3" s="1"/>
  <c r="AN4545" i="3"/>
  <c r="BE4545" i="3" s="1"/>
  <c r="AN4543" i="3"/>
  <c r="BE4543" i="3" s="1"/>
  <c r="AN4523" i="3"/>
  <c r="BE4523" i="3" s="1"/>
  <c r="AN4512" i="3"/>
  <c r="BE4512" i="3" s="1"/>
  <c r="AN4485" i="3"/>
  <c r="BE4485" i="3" s="1"/>
  <c r="AN4481" i="3"/>
  <c r="BE4481" i="3" s="1"/>
  <c r="AN4479" i="3"/>
  <c r="BE4479" i="3" s="1"/>
  <c r="AN4459" i="3"/>
  <c r="BE4459" i="3" s="1"/>
  <c r="AN4435" i="3"/>
  <c r="BE4435" i="3" s="1"/>
  <c r="AN4433" i="3"/>
  <c r="BE4433" i="3" s="1"/>
  <c r="AN4431" i="3"/>
  <c r="BE4431" i="3" s="1"/>
  <c r="AN4389" i="3"/>
  <c r="BE4389" i="3" s="1"/>
  <c r="AN4385" i="3"/>
  <c r="BE4385" i="3" s="1"/>
  <c r="AN4383" i="3"/>
  <c r="BE4383" i="3" s="1"/>
  <c r="AN4370" i="3"/>
  <c r="BE4370" i="3" s="1"/>
  <c r="AN4368" i="3"/>
  <c r="BE4368" i="3" s="1"/>
  <c r="AN4299" i="3"/>
  <c r="BE4299" i="3" s="1"/>
  <c r="AN4284" i="3"/>
  <c r="BE4284" i="3" s="1"/>
  <c r="AN4277" i="3"/>
  <c r="BE4277" i="3" s="1"/>
  <c r="AN4273" i="3"/>
  <c r="BE4273" i="3" s="1"/>
  <c r="AN4271" i="3"/>
  <c r="BE4271" i="3" s="1"/>
  <c r="AN4256" i="3"/>
  <c r="BE4256" i="3" s="1"/>
  <c r="AN4241" i="3"/>
  <c r="BE4241" i="3" s="1"/>
  <c r="AN4239" i="3"/>
  <c r="BE4239" i="3" s="1"/>
  <c r="AN4198" i="3"/>
  <c r="BE4198" i="3" s="1"/>
  <c r="AN4187" i="3"/>
  <c r="BE4187" i="3" s="1"/>
  <c r="AN4165" i="3"/>
  <c r="BE4165" i="3" s="1"/>
  <c r="AN4155" i="3"/>
  <c r="BE4155" i="3" s="1"/>
  <c r="AN4144" i="3"/>
  <c r="BE4144" i="3" s="1"/>
  <c r="AN4133" i="3"/>
  <c r="BE4133" i="3" s="1"/>
  <c r="AN4129" i="3"/>
  <c r="BE4129" i="3" s="1"/>
  <c r="AN4127" i="3"/>
  <c r="BE4127" i="3" s="1"/>
  <c r="AN4376" i="3"/>
  <c r="BE4376" i="3" s="1"/>
  <c r="AN4349" i="3"/>
  <c r="BE4349" i="3" s="1"/>
  <c r="AN4345" i="3"/>
  <c r="BE4345" i="3" s="1"/>
  <c r="AN4343" i="3"/>
  <c r="BE4343" i="3" s="1"/>
  <c r="AN4323" i="3"/>
  <c r="BE4323" i="3" s="1"/>
  <c r="AN4312" i="3"/>
  <c r="BE4312" i="3" s="1"/>
  <c r="AN4285" i="3"/>
  <c r="BE4285" i="3" s="1"/>
  <c r="AN4281" i="3"/>
  <c r="BE4281" i="3" s="1"/>
  <c r="AN4279" i="3"/>
  <c r="BE4279" i="3" s="1"/>
  <c r="AN4259" i="3"/>
  <c r="BE4259" i="3" s="1"/>
  <c r="AN4248" i="3"/>
  <c r="BE4248" i="3" s="1"/>
  <c r="AN4221" i="3"/>
  <c r="BE4221" i="3" s="1"/>
  <c r="AN4217" i="3"/>
  <c r="BE4217" i="3" s="1"/>
  <c r="AN4215" i="3"/>
  <c r="BE4215" i="3" s="1"/>
  <c r="AN4195" i="3"/>
  <c r="BE4195" i="3" s="1"/>
  <c r="AN4184" i="3"/>
  <c r="BE4184" i="3" s="1"/>
  <c r="AN4157" i="3"/>
  <c r="BE4157" i="3" s="1"/>
  <c r="AN4151" i="3"/>
  <c r="BE4151" i="3" s="1"/>
  <c r="AN4429" i="3"/>
  <c r="BE4429" i="3" s="1"/>
  <c r="AN4425" i="3"/>
  <c r="BE4425" i="3" s="1"/>
  <c r="AN4423" i="3"/>
  <c r="BE4423" i="3" s="1"/>
  <c r="AN4403" i="3"/>
  <c r="BE4403" i="3" s="1"/>
  <c r="AN4392" i="3"/>
  <c r="BE4392" i="3" s="1"/>
  <c r="AN4361" i="3"/>
  <c r="BE4361" i="3" s="1"/>
  <c r="AN4359" i="3"/>
  <c r="BE4359" i="3" s="1"/>
  <c r="AN4339" i="3"/>
  <c r="BE4339" i="3" s="1"/>
  <c r="AN4328" i="3"/>
  <c r="BE4328" i="3" s="1"/>
  <c r="AN4297" i="3"/>
  <c r="BE4297" i="3" s="1"/>
  <c r="AN4295" i="3"/>
  <c r="BE4295" i="3" s="1"/>
  <c r="AN4275" i="3"/>
  <c r="BE4275" i="3" s="1"/>
  <c r="AN4264" i="3"/>
  <c r="BE4264" i="3" s="1"/>
  <c r="AN4233" i="3"/>
  <c r="BE4233" i="3" s="1"/>
  <c r="AN4231" i="3"/>
  <c r="BE4231" i="3" s="1"/>
  <c r="AN4211" i="3"/>
  <c r="BE4211" i="3" s="1"/>
  <c r="AN4200" i="3"/>
  <c r="BE4200" i="3" s="1"/>
  <c r="AN4169" i="3"/>
  <c r="BE4169" i="3" s="1"/>
  <c r="AN4167" i="3"/>
  <c r="BE4167" i="3" s="1"/>
  <c r="AN4147" i="3"/>
  <c r="BE4147" i="3" s="1"/>
  <c r="AN4136" i="3"/>
  <c r="BE4136" i="3" s="1"/>
  <c r="AN3170" i="3"/>
  <c r="BE3170" i="3" s="1"/>
  <c r="AN2336" i="3"/>
  <c r="BE2336" i="3" s="1"/>
  <c r="AN2989" i="3"/>
  <c r="BE2989" i="3" s="1"/>
  <c r="AN2361" i="3"/>
  <c r="BE2361" i="3" s="1"/>
  <c r="AN3512" i="3"/>
  <c r="BE3512" i="3" s="1"/>
  <c r="AN3768" i="3"/>
  <c r="BE3768" i="3" s="1"/>
  <c r="AN3184" i="3"/>
  <c r="BE3184" i="3" s="1"/>
  <c r="AN3166" i="3"/>
  <c r="BE3166" i="3" s="1"/>
  <c r="AN3099" i="3"/>
  <c r="BE3099" i="3" s="1"/>
  <c r="AN2937" i="3"/>
  <c r="BE2937" i="3" s="1"/>
  <c r="AN1777" i="3"/>
  <c r="BE1777" i="3" s="1"/>
  <c r="AN1669" i="3"/>
  <c r="BE1669" i="3" s="1"/>
  <c r="AN3859" i="3"/>
  <c r="BE3859" i="3" s="1"/>
  <c r="AN2284" i="3"/>
  <c r="BE2284" i="3" s="1"/>
  <c r="AN1945" i="3"/>
  <c r="BE1945" i="3" s="1"/>
  <c r="AN1936" i="3"/>
  <c r="BE1936" i="3" s="1"/>
  <c r="AN1576" i="3"/>
  <c r="BE1576" i="3" s="1"/>
  <c r="AN2914" i="3"/>
  <c r="BE2914" i="3" s="1"/>
  <c r="AN2441" i="3"/>
  <c r="BE2441" i="3" s="1"/>
  <c r="AN1796" i="3"/>
  <c r="BE1796" i="3" s="1"/>
  <c r="AN1628" i="3"/>
  <c r="BE1628" i="3" s="1"/>
  <c r="AN3294" i="3"/>
  <c r="BE3294" i="3" s="1"/>
  <c r="AN3071" i="3"/>
  <c r="BE3071" i="3" s="1"/>
  <c r="AN2602" i="3"/>
  <c r="BE2602" i="3" s="1"/>
  <c r="AN3145" i="3"/>
  <c r="BE3145" i="3" s="1"/>
  <c r="AN3526" i="3"/>
  <c r="BE3526" i="3" s="1"/>
  <c r="AN3384" i="3"/>
  <c r="BE3384" i="3" s="1"/>
  <c r="AN3797" i="3"/>
  <c r="BE3797" i="3" s="1"/>
  <c r="AN3177" i="3"/>
  <c r="BE3177" i="3" s="1"/>
  <c r="AN2997" i="3"/>
  <c r="BE2997" i="3" s="1"/>
  <c r="AN2885" i="3"/>
  <c r="BE2885" i="3" s="1"/>
  <c r="AN3861" i="3"/>
  <c r="BE3861" i="3" s="1"/>
  <c r="AN3344" i="3"/>
  <c r="BE3344" i="3" s="1"/>
  <c r="AN3340" i="3"/>
  <c r="BE3340" i="3" s="1"/>
  <c r="AN3204" i="3"/>
  <c r="BE3204" i="3" s="1"/>
  <c r="AN2889" i="3"/>
  <c r="BE2889" i="3" s="1"/>
  <c r="AN3787" i="3"/>
  <c r="BE3787" i="3" s="1"/>
  <c r="AN3233" i="3"/>
  <c r="BE3233" i="3" s="1"/>
  <c r="AN2969" i="3"/>
  <c r="BE2969" i="3" s="1"/>
  <c r="AN1753" i="3"/>
  <c r="BE1753" i="3" s="1"/>
  <c r="AN1823" i="3"/>
  <c r="BE1823" i="3" s="1"/>
  <c r="AN3672" i="3"/>
  <c r="BE3672" i="3" s="1"/>
  <c r="AN3415" i="3"/>
  <c r="BE3415" i="3" s="1"/>
  <c r="AN3386" i="3"/>
  <c r="BE3386" i="3" s="1"/>
  <c r="AN2965" i="3"/>
  <c r="BE2965" i="3" s="1"/>
  <c r="AN2931" i="3"/>
  <c r="BE2931" i="3" s="1"/>
  <c r="AN3449" i="3"/>
  <c r="BE3449" i="3" s="1"/>
  <c r="AN3162" i="3"/>
  <c r="BE3162" i="3" s="1"/>
  <c r="AN2563" i="3"/>
  <c r="BE2563" i="3" s="1"/>
  <c r="AN2531" i="3"/>
  <c r="BE2531" i="3" s="1"/>
  <c r="AN3376" i="3"/>
  <c r="BE3376" i="3" s="1"/>
  <c r="AN2994" i="3"/>
  <c r="BE2994" i="3" s="1"/>
  <c r="AN2831" i="3"/>
  <c r="BE2831" i="3" s="1"/>
  <c r="AN2283" i="3"/>
  <c r="BE2283" i="3" s="1"/>
  <c r="AN2043" i="3"/>
  <c r="BE2043" i="3" s="1"/>
  <c r="AN1841" i="3"/>
  <c r="BE1841" i="3" s="1"/>
  <c r="AN1765" i="3"/>
  <c r="BE1765" i="3" s="1"/>
  <c r="AN3832" i="3"/>
  <c r="BE3832" i="3" s="1"/>
  <c r="AN3232" i="3"/>
  <c r="BE3232" i="3" s="1"/>
  <c r="AN3430" i="3"/>
  <c r="BE3430" i="3" s="1"/>
  <c r="AN3312" i="3"/>
  <c r="BE3312" i="3" s="1"/>
  <c r="AN3097" i="3"/>
  <c r="BE3097" i="3" s="1"/>
  <c r="AN3059" i="3"/>
  <c r="BE3059" i="3" s="1"/>
  <c r="AN2995" i="3"/>
  <c r="BE2995" i="3" s="1"/>
  <c r="AN2993" i="3"/>
  <c r="BE2993" i="3" s="1"/>
  <c r="AN2983" i="3"/>
  <c r="BE2983" i="3" s="1"/>
  <c r="AN3576" i="3"/>
  <c r="BE3576" i="3" s="1"/>
  <c r="AN3851" i="3"/>
  <c r="BE3851" i="3" s="1"/>
  <c r="AN3843" i="3"/>
  <c r="BE3843" i="3" s="1"/>
  <c r="AN3835" i="3"/>
  <c r="BE3835" i="3" s="1"/>
  <c r="AN3821" i="3"/>
  <c r="BE3821" i="3" s="1"/>
  <c r="AN3815" i="3"/>
  <c r="BE3815" i="3" s="1"/>
  <c r="AN3813" i="3"/>
  <c r="BE3813" i="3" s="1"/>
  <c r="AN3719" i="3"/>
  <c r="BE3719" i="3" s="1"/>
  <c r="AN3717" i="3"/>
  <c r="BE3717" i="3" s="1"/>
  <c r="AN3696" i="3"/>
  <c r="BE3696" i="3" s="1"/>
  <c r="AN3688" i="3"/>
  <c r="BE3688" i="3" s="1"/>
  <c r="AN3662" i="3"/>
  <c r="BE3662" i="3" s="1"/>
  <c r="AN3606" i="3"/>
  <c r="BE3606" i="3" s="1"/>
  <c r="AN3592" i="3"/>
  <c r="BE3592" i="3" s="1"/>
  <c r="AN3571" i="3"/>
  <c r="BE3571" i="3" s="1"/>
  <c r="AN3542" i="3"/>
  <c r="BE3542" i="3" s="1"/>
  <c r="AN3528" i="3"/>
  <c r="BE3528" i="3" s="1"/>
  <c r="AN3472" i="3"/>
  <c r="BE3472" i="3" s="1"/>
  <c r="AN3416" i="3"/>
  <c r="BE3416" i="3" s="1"/>
  <c r="AN3298" i="3"/>
  <c r="BE3298" i="3" s="1"/>
  <c r="AN3260" i="3"/>
  <c r="BE3260" i="3" s="1"/>
  <c r="AN3174" i="3"/>
  <c r="BE3174" i="3" s="1"/>
  <c r="AN3067" i="3"/>
  <c r="BE3067" i="3" s="1"/>
  <c r="AN2939" i="3"/>
  <c r="BE2939" i="3" s="1"/>
  <c r="AN2895" i="3"/>
  <c r="BE2895" i="3" s="1"/>
  <c r="AN3848" i="3"/>
  <c r="BE3848" i="3" s="1"/>
  <c r="AN3846" i="3"/>
  <c r="BE3846" i="3" s="1"/>
  <c r="AN3836" i="3"/>
  <c r="BE3836" i="3" s="1"/>
  <c r="AN3728" i="3"/>
  <c r="BE3728" i="3" s="1"/>
  <c r="AN3720" i="3"/>
  <c r="BE3720" i="3" s="1"/>
  <c r="AN3698" i="3"/>
  <c r="BE3698" i="3" s="1"/>
  <c r="AN3697" i="3"/>
  <c r="BE3697" i="3" s="1"/>
  <c r="AN3428" i="3"/>
  <c r="BE3428" i="3" s="1"/>
  <c r="AN3420" i="3"/>
  <c r="BE3420" i="3" s="1"/>
  <c r="AN3404" i="3"/>
  <c r="BE3404" i="3" s="1"/>
  <c r="AN3338" i="3"/>
  <c r="BE3338" i="3" s="1"/>
  <c r="AN3335" i="3"/>
  <c r="BE3335" i="3" s="1"/>
  <c r="AN3250" i="3"/>
  <c r="BE3250" i="3" s="1"/>
  <c r="AN3169" i="3"/>
  <c r="BE3169" i="3" s="1"/>
  <c r="AN3151" i="3"/>
  <c r="BE3151" i="3" s="1"/>
  <c r="AN3622" i="3"/>
  <c r="BE3622" i="3" s="1"/>
  <c r="AN3605" i="3"/>
  <c r="BE3605" i="3" s="1"/>
  <c r="AN3558" i="3"/>
  <c r="BE3558" i="3" s="1"/>
  <c r="AN3541" i="3"/>
  <c r="BE3541" i="3" s="1"/>
  <c r="AN3433" i="3"/>
  <c r="BE3433" i="3" s="1"/>
  <c r="AN3590" i="3"/>
  <c r="BE3590" i="3" s="1"/>
  <c r="AN3824" i="3"/>
  <c r="BE3824" i="3" s="1"/>
  <c r="AN3751" i="3"/>
  <c r="BE3751" i="3" s="1"/>
  <c r="AN3655" i="3"/>
  <c r="BE3655" i="3" s="1"/>
  <c r="AN3608" i="3"/>
  <c r="BE3608" i="3" s="1"/>
  <c r="AN3544" i="3"/>
  <c r="BE3544" i="3" s="1"/>
  <c r="AN3504" i="3"/>
  <c r="BE3504" i="3" s="1"/>
  <c r="AN3372" i="3"/>
  <c r="BE3372" i="3" s="1"/>
  <c r="AN3163" i="3"/>
  <c r="BE3163" i="3" s="1"/>
  <c r="AN3829" i="3"/>
  <c r="BE3829" i="3" s="1"/>
  <c r="AN3736" i="3"/>
  <c r="BE3736" i="3" s="1"/>
  <c r="AN3712" i="3"/>
  <c r="BE3712" i="3" s="1"/>
  <c r="AN3486" i="3"/>
  <c r="BE3486" i="3" s="1"/>
  <c r="AN3448" i="3"/>
  <c r="BE3448" i="3" s="1"/>
  <c r="AN3417" i="3"/>
  <c r="BE3417" i="3" s="1"/>
  <c r="AN3388" i="3"/>
  <c r="BE3388" i="3" s="1"/>
  <c r="AN3382" i="3"/>
  <c r="BE3382" i="3" s="1"/>
  <c r="AN3295" i="3"/>
  <c r="BE3295" i="3" s="1"/>
  <c r="AN3211" i="3"/>
  <c r="BE3211" i="3" s="1"/>
  <c r="AN3206" i="3"/>
  <c r="BE3206" i="3" s="1"/>
  <c r="AN3147" i="3"/>
  <c r="BE3147" i="3" s="1"/>
  <c r="AN3090" i="3"/>
  <c r="BE3090" i="3" s="1"/>
  <c r="AN3070" i="3"/>
  <c r="BE3070" i="3" s="1"/>
  <c r="AN3061" i="3"/>
  <c r="BE3061" i="3" s="1"/>
  <c r="AN2999" i="3"/>
  <c r="BE2999" i="3" s="1"/>
  <c r="AN2959" i="3"/>
  <c r="BE2959" i="3" s="1"/>
  <c r="AN3845" i="3"/>
  <c r="BE3845" i="3" s="1"/>
  <c r="AN3800" i="3"/>
  <c r="BE3800" i="3" s="1"/>
  <c r="AN3784" i="3"/>
  <c r="BE3784" i="3" s="1"/>
  <c r="AN3680" i="3"/>
  <c r="BE3680" i="3" s="1"/>
  <c r="AN3640" i="3"/>
  <c r="BE3640" i="3" s="1"/>
  <c r="AN3636" i="3"/>
  <c r="BE3636" i="3" s="1"/>
  <c r="AN3624" i="3"/>
  <c r="BE3624" i="3" s="1"/>
  <c r="AN3621" i="3"/>
  <c r="BE3621" i="3" s="1"/>
  <c r="AN3603" i="3"/>
  <c r="BE3603" i="3" s="1"/>
  <c r="AN3574" i="3"/>
  <c r="BE3574" i="3" s="1"/>
  <c r="AN3560" i="3"/>
  <c r="BE3560" i="3" s="1"/>
  <c r="AN3557" i="3"/>
  <c r="BE3557" i="3" s="1"/>
  <c r="AN3539" i="3"/>
  <c r="BE3539" i="3" s="1"/>
  <c r="AN3438" i="3"/>
  <c r="BE3438" i="3" s="1"/>
  <c r="AN3383" i="3"/>
  <c r="BE3383" i="3" s="1"/>
  <c r="AN3308" i="3"/>
  <c r="BE3308" i="3" s="1"/>
  <c r="AN3192" i="3"/>
  <c r="BE3192" i="3" s="1"/>
  <c r="AN3188" i="3"/>
  <c r="BE3188" i="3" s="1"/>
  <c r="AN3093" i="3"/>
  <c r="BE3093" i="3" s="1"/>
  <c r="AN3091" i="3"/>
  <c r="BE3091" i="3" s="1"/>
  <c r="AN2941" i="3"/>
  <c r="BE2941" i="3" s="1"/>
  <c r="AN2891" i="3"/>
  <c r="BE2891" i="3" s="1"/>
  <c r="AN2819" i="3"/>
  <c r="BE2819" i="3" s="1"/>
  <c r="AN2706" i="3"/>
  <c r="BE2706" i="3" s="1"/>
  <c r="AN3775" i="3"/>
  <c r="BE3775" i="3" s="1"/>
  <c r="AN3747" i="3"/>
  <c r="BE3747" i="3" s="1"/>
  <c r="AN3648" i="3"/>
  <c r="BE3648" i="3" s="1"/>
  <c r="AN3632" i="3"/>
  <c r="BE3632" i="3" s="1"/>
  <c r="AN3568" i="3"/>
  <c r="BE3568" i="3" s="1"/>
  <c r="AN3488" i="3"/>
  <c r="BE3488" i="3" s="1"/>
  <c r="AN3198" i="3"/>
  <c r="BE3198" i="3" s="1"/>
  <c r="AN3102" i="3"/>
  <c r="BE3102" i="3" s="1"/>
  <c r="AN3095" i="3"/>
  <c r="BE3095" i="3" s="1"/>
  <c r="AN3063" i="3"/>
  <c r="BE3063" i="3" s="1"/>
  <c r="AN3055" i="3"/>
  <c r="BE3055" i="3" s="1"/>
  <c r="AN3051" i="3"/>
  <c r="BE3051" i="3" s="1"/>
  <c r="AN2973" i="3"/>
  <c r="BE2973" i="3" s="1"/>
  <c r="AN2962" i="3"/>
  <c r="BE2962" i="3" s="1"/>
  <c r="AN2682" i="3"/>
  <c r="BE2682" i="3" s="1"/>
  <c r="AN3305" i="3"/>
  <c r="BE3305" i="3" s="1"/>
  <c r="AN3137" i="3"/>
  <c r="BE3137" i="3" s="1"/>
  <c r="AN3041" i="3"/>
  <c r="BE3041" i="3" s="1"/>
  <c r="AN3040" i="3"/>
  <c r="BE3040" i="3" s="1"/>
  <c r="AN3027" i="3"/>
  <c r="BE3027" i="3" s="1"/>
  <c r="AN2867" i="3"/>
  <c r="BE2867" i="3" s="1"/>
  <c r="AN2810" i="3"/>
  <c r="BE2810" i="3" s="1"/>
  <c r="AN2782" i="3"/>
  <c r="BE2782" i="3" s="1"/>
  <c r="AN2594" i="3"/>
  <c r="BE2594" i="3" s="1"/>
  <c r="AN2338" i="3"/>
  <c r="BE2338" i="3" s="1"/>
  <c r="AN2140" i="3"/>
  <c r="BE2140" i="3" s="1"/>
  <c r="AN3367" i="3"/>
  <c r="BE3367" i="3" s="1"/>
  <c r="AN3353" i="3"/>
  <c r="BE3353" i="3" s="1"/>
  <c r="AN3351" i="3"/>
  <c r="BE3351" i="3" s="1"/>
  <c r="AN3350" i="3"/>
  <c r="BE3350" i="3" s="1"/>
  <c r="AN3282" i="3"/>
  <c r="BE3282" i="3" s="1"/>
  <c r="AN3249" i="3"/>
  <c r="BE3249" i="3" s="1"/>
  <c r="AN3210" i="3"/>
  <c r="BE3210" i="3" s="1"/>
  <c r="AN3197" i="3"/>
  <c r="BE3197" i="3" s="1"/>
  <c r="AN3155" i="3"/>
  <c r="BE3155" i="3" s="1"/>
  <c r="AN3123" i="3"/>
  <c r="BE3123" i="3" s="1"/>
  <c r="AN3078" i="3"/>
  <c r="BE3078" i="3" s="1"/>
  <c r="AN3048" i="3"/>
  <c r="BE3048" i="3" s="1"/>
  <c r="AN2998" i="3"/>
  <c r="BE2998" i="3" s="1"/>
  <c r="AN2921" i="3"/>
  <c r="BE2921" i="3" s="1"/>
  <c r="AN2855" i="3"/>
  <c r="BE2855" i="3" s="1"/>
  <c r="AN2686" i="3"/>
  <c r="BE2686" i="3" s="1"/>
  <c r="AN3130" i="3"/>
  <c r="BE3130" i="3" s="1"/>
  <c r="AN3117" i="3"/>
  <c r="BE3117" i="3" s="1"/>
  <c r="AN3031" i="3"/>
  <c r="BE3031" i="3" s="1"/>
  <c r="AN2949" i="3"/>
  <c r="BE2949" i="3" s="1"/>
  <c r="AN2927" i="3"/>
  <c r="BE2927" i="3" s="1"/>
  <c r="AN2905" i="3"/>
  <c r="BE2905" i="3" s="1"/>
  <c r="AN2843" i="3"/>
  <c r="BE2843" i="3" s="1"/>
  <c r="AN2743" i="3"/>
  <c r="BE2743" i="3" s="1"/>
  <c r="AN2731" i="3"/>
  <c r="BE2731" i="3" s="1"/>
  <c r="AN2951" i="3"/>
  <c r="BE2951" i="3" s="1"/>
  <c r="AN2923" i="3"/>
  <c r="BE2923" i="3" s="1"/>
  <c r="AN2887" i="3"/>
  <c r="BE2887" i="3" s="1"/>
  <c r="AN2827" i="3"/>
  <c r="BE2827" i="3" s="1"/>
  <c r="AN2747" i="3"/>
  <c r="BE2747" i="3" s="1"/>
  <c r="AN2059" i="3"/>
  <c r="BE2059" i="3" s="1"/>
  <c r="AN2559" i="3"/>
  <c r="BE2559" i="3" s="1"/>
  <c r="AN1736" i="3"/>
  <c r="BE1736" i="3" s="1"/>
  <c r="AN1704" i="3"/>
  <c r="BE1704" i="3" s="1"/>
  <c r="AN1672" i="3"/>
  <c r="BE1672" i="3" s="1"/>
  <c r="AN2528" i="3"/>
  <c r="BE2528" i="3" s="1"/>
  <c r="AN2385" i="3"/>
  <c r="BE2385" i="3" s="1"/>
  <c r="AN3083" i="3"/>
  <c r="BE3083" i="3" s="1"/>
  <c r="AN3058" i="3"/>
  <c r="BE3058" i="3" s="1"/>
  <c r="AN3047" i="3"/>
  <c r="BE3047" i="3" s="1"/>
  <c r="AN3029" i="3"/>
  <c r="BE3029" i="3" s="1"/>
  <c r="AN3013" i="3"/>
  <c r="BE3013" i="3" s="1"/>
  <c r="AN2986" i="3"/>
  <c r="BE2986" i="3" s="1"/>
  <c r="AN2933" i="3"/>
  <c r="BE2933" i="3" s="1"/>
  <c r="AN2890" i="3"/>
  <c r="BE2890" i="3" s="1"/>
  <c r="AN2830" i="3"/>
  <c r="BE2830" i="3" s="1"/>
  <c r="AN2667" i="3"/>
  <c r="BE2667" i="3" s="1"/>
  <c r="AN2638" i="3"/>
  <c r="BE2638" i="3" s="1"/>
  <c r="AN2635" i="3"/>
  <c r="BE2635" i="3" s="1"/>
  <c r="AN2062" i="3"/>
  <c r="BE2062" i="3" s="1"/>
  <c r="AN2698" i="3"/>
  <c r="BE2698" i="3" s="1"/>
  <c r="AN2694" i="3"/>
  <c r="BE2694" i="3" s="1"/>
  <c r="AN2586" i="3"/>
  <c r="BE2586" i="3" s="1"/>
  <c r="AN2488" i="3"/>
  <c r="BE2488" i="3" s="1"/>
  <c r="AN2248" i="3"/>
  <c r="BE2248" i="3" s="1"/>
  <c r="AN2044" i="3"/>
  <c r="BE2044" i="3" s="1"/>
  <c r="AN2883" i="3"/>
  <c r="BE2883" i="3" s="1"/>
  <c r="AN2874" i="3"/>
  <c r="BE2874" i="3" s="1"/>
  <c r="AN2811" i="3"/>
  <c r="BE2811" i="3" s="1"/>
  <c r="AN2779" i="3"/>
  <c r="BE2779" i="3" s="1"/>
  <c r="AN2571" i="3"/>
  <c r="BE2571" i="3" s="1"/>
  <c r="AN2434" i="3"/>
  <c r="BE2434" i="3" s="1"/>
  <c r="AN2330" i="3"/>
  <c r="BE2330" i="3" s="1"/>
  <c r="AN2295" i="3"/>
  <c r="BE2295" i="3" s="1"/>
  <c r="AN2022" i="3"/>
  <c r="BE2022" i="3" s="1"/>
  <c r="AN1944" i="3"/>
  <c r="BE1944" i="3" s="1"/>
  <c r="AN1899" i="3"/>
  <c r="BE1899" i="3" s="1"/>
  <c r="AN2809" i="3"/>
  <c r="BE2809" i="3" s="1"/>
  <c r="AN2495" i="3"/>
  <c r="BE2495" i="3" s="1"/>
  <c r="AN1717" i="3"/>
  <c r="BE1717" i="3" s="1"/>
  <c r="AN1965" i="3"/>
  <c r="BE1965" i="3" s="1"/>
  <c r="AN1953" i="3"/>
  <c r="BE1953" i="3" s="1"/>
  <c r="AN1869" i="3"/>
  <c r="BE1869" i="3" s="1"/>
  <c r="AN1769" i="3"/>
  <c r="BE1769" i="3" s="1"/>
  <c r="AN1653" i="3"/>
  <c r="BE1653" i="3" s="1"/>
  <c r="AN1644" i="3"/>
  <c r="BE1644" i="3" s="1"/>
  <c r="AN2426" i="3"/>
  <c r="BE2426" i="3" s="1"/>
  <c r="AN2418" i="3"/>
  <c r="BE2418" i="3" s="1"/>
  <c r="AN2147" i="3"/>
  <c r="BE2147" i="3" s="1"/>
  <c r="AN2051" i="3"/>
  <c r="BE2051" i="3" s="1"/>
  <c r="AN2016" i="3"/>
  <c r="BE2016" i="3" s="1"/>
  <c r="AN1775" i="3"/>
  <c r="BE1775" i="3" s="1"/>
  <c r="AN1759" i="3"/>
  <c r="BE1759" i="3" s="1"/>
  <c r="AN1660" i="3"/>
  <c r="BE1660" i="3" s="1"/>
  <c r="AN1626" i="3"/>
  <c r="BE1626" i="3" s="1"/>
  <c r="AN2446" i="3"/>
  <c r="BE2446" i="3" s="1"/>
  <c r="AN2268" i="3"/>
  <c r="BE2268" i="3" s="1"/>
  <c r="AN2256" i="3"/>
  <c r="BE2256" i="3" s="1"/>
  <c r="AN2066" i="3"/>
  <c r="BE2066" i="3" s="1"/>
  <c r="AN1925" i="3"/>
  <c r="BE1925" i="3" s="1"/>
  <c r="AN1923" i="3"/>
  <c r="BE1923" i="3" s="1"/>
  <c r="AN1729" i="3"/>
  <c r="BE1729" i="3" s="1"/>
  <c r="AN2409" i="3"/>
  <c r="BE2409" i="3" s="1"/>
  <c r="AN2270" i="3"/>
  <c r="BE2270" i="3" s="1"/>
  <c r="AN2227" i="3"/>
  <c r="BE2227" i="3" s="1"/>
  <c r="AN2192" i="3"/>
  <c r="BE2192" i="3" s="1"/>
  <c r="AN2130" i="3"/>
  <c r="BE2130" i="3" s="1"/>
  <c r="AN2129" i="3"/>
  <c r="BE2129" i="3" s="1"/>
  <c r="AN2028" i="3"/>
  <c r="BE2028" i="3" s="1"/>
  <c r="AN2007" i="3"/>
  <c r="BE2007" i="3" s="1"/>
  <c r="AN1618" i="3"/>
  <c r="BE1618" i="3" s="1"/>
  <c r="AN1602" i="3"/>
  <c r="BE1602" i="3" s="1"/>
  <c r="AN1722" i="3"/>
  <c r="BE1722" i="3" s="1"/>
  <c r="AN1749" i="3"/>
  <c r="BE1749" i="3" s="1"/>
  <c r="AN1685" i="3"/>
  <c r="BE1685" i="3" s="1"/>
  <c r="AN1674" i="3"/>
  <c r="BE1674" i="3" s="1"/>
  <c r="AN3819" i="3"/>
  <c r="BE3819" i="3" s="1"/>
  <c r="AN3776" i="3"/>
  <c r="BE3776" i="3" s="1"/>
  <c r="AN3773" i="3"/>
  <c r="BE3773" i="3" s="1"/>
  <c r="AN3699" i="3"/>
  <c r="BE3699" i="3" s="1"/>
  <c r="AN3669" i="3"/>
  <c r="BE3669" i="3" s="1"/>
  <c r="AN3619" i="3"/>
  <c r="BE3619" i="3" s="1"/>
  <c r="AN3573" i="3"/>
  <c r="BE3573" i="3" s="1"/>
  <c r="AN3555" i="3"/>
  <c r="BE3555" i="3" s="1"/>
  <c r="AN2899" i="3"/>
  <c r="BE2899" i="3" s="1"/>
  <c r="AN1573" i="3"/>
  <c r="BE1573" i="3" s="1"/>
  <c r="AN3765" i="3"/>
  <c r="BE3765" i="3" s="1"/>
  <c r="AN3716" i="3"/>
  <c r="BE3716" i="3" s="1"/>
  <c r="AN3704" i="3"/>
  <c r="BE3704" i="3" s="1"/>
  <c r="AN3700" i="3"/>
  <c r="BE3700" i="3" s="1"/>
  <c r="AN3695" i="3"/>
  <c r="BE3695" i="3" s="1"/>
  <c r="AN3693" i="3"/>
  <c r="BE3693" i="3" s="1"/>
  <c r="AN3679" i="3"/>
  <c r="BE3679" i="3" s="1"/>
  <c r="AN3584" i="3"/>
  <c r="BE3584" i="3" s="1"/>
  <c r="AN3520" i="3"/>
  <c r="BE3520" i="3" s="1"/>
  <c r="AN3451" i="3"/>
  <c r="BE3451" i="3" s="1"/>
  <c r="AN3408" i="3"/>
  <c r="BE3408" i="3" s="1"/>
  <c r="AN3318" i="3"/>
  <c r="BE3318" i="3" s="1"/>
  <c r="AN3226" i="3"/>
  <c r="BE3226" i="3" s="1"/>
  <c r="AN2963" i="3"/>
  <c r="BE2963" i="3" s="1"/>
  <c r="AN2911" i="3"/>
  <c r="BE2911" i="3" s="1"/>
  <c r="AN2763" i="3"/>
  <c r="BE2763" i="3" s="1"/>
  <c r="AN3856" i="3"/>
  <c r="BE3856" i="3" s="1"/>
  <c r="AN3748" i="3"/>
  <c r="BE3748" i="3" s="1"/>
  <c r="AN3652" i="3"/>
  <c r="BE3652" i="3" s="1"/>
  <c r="AN3589" i="3"/>
  <c r="BE3589" i="3" s="1"/>
  <c r="AN3469" i="3"/>
  <c r="BE3469" i="3" s="1"/>
  <c r="AN3033" i="3"/>
  <c r="BE3033" i="3" s="1"/>
  <c r="AN3864" i="3"/>
  <c r="BE3864" i="3" s="1"/>
  <c r="AN3792" i="3"/>
  <c r="BE3792" i="3" s="1"/>
  <c r="AN3791" i="3"/>
  <c r="BE3791" i="3" s="1"/>
  <c r="AN3769" i="3"/>
  <c r="BE3769" i="3" s="1"/>
  <c r="AN3664" i="3"/>
  <c r="BE3664" i="3" s="1"/>
  <c r="AN3600" i="3"/>
  <c r="BE3600" i="3" s="1"/>
  <c r="AN3536" i="3"/>
  <c r="BE3536" i="3" s="1"/>
  <c r="AN3444" i="3"/>
  <c r="BE3444" i="3" s="1"/>
  <c r="AN3760" i="3"/>
  <c r="BE3760" i="3" s="1"/>
  <c r="AN3744" i="3"/>
  <c r="BE3744" i="3" s="1"/>
  <c r="AN3743" i="3"/>
  <c r="BE3743" i="3" s="1"/>
  <c r="AN3656" i="3"/>
  <c r="BE3656" i="3" s="1"/>
  <c r="AN3653" i="3"/>
  <c r="BE3653" i="3" s="1"/>
  <c r="AN3587" i="3"/>
  <c r="BE3587" i="3" s="1"/>
  <c r="AN3523" i="3"/>
  <c r="BE3523" i="3" s="1"/>
  <c r="AN3414" i="3"/>
  <c r="BE3414" i="3" s="1"/>
  <c r="AN3003" i="3"/>
  <c r="BE3003" i="3" s="1"/>
  <c r="AN3869" i="3"/>
  <c r="BE3869" i="3" s="1"/>
  <c r="AN3827" i="3"/>
  <c r="BE3827" i="3" s="1"/>
  <c r="AN3772" i="3"/>
  <c r="BE3772" i="3" s="1"/>
  <c r="AN3733" i="3"/>
  <c r="BE3733" i="3" s="1"/>
  <c r="AN3635" i="3"/>
  <c r="BE3635" i="3" s="1"/>
  <c r="AN3616" i="3"/>
  <c r="BE3616" i="3" s="1"/>
  <c r="AN3552" i="3"/>
  <c r="BE3552" i="3" s="1"/>
  <c r="AN3222" i="3"/>
  <c r="BE3222" i="3" s="1"/>
  <c r="AN3023" i="3"/>
  <c r="BE3023" i="3" s="1"/>
  <c r="AN2987" i="3"/>
  <c r="BE2987" i="3" s="1"/>
  <c r="AN2979" i="3"/>
  <c r="BE2979" i="3" s="1"/>
  <c r="AN3676" i="3"/>
  <c r="BE3676" i="3" s="1"/>
  <c r="AN3509" i="3"/>
  <c r="BE3509" i="3" s="1"/>
  <c r="AN3468" i="3"/>
  <c r="BE3468" i="3" s="1"/>
  <c r="AN3462" i="3"/>
  <c r="BE3462" i="3" s="1"/>
  <c r="AN3331" i="3"/>
  <c r="BE3331" i="3" s="1"/>
  <c r="AN3328" i="3"/>
  <c r="BE3328" i="3" s="1"/>
  <c r="AN3324" i="3"/>
  <c r="BE3324" i="3" s="1"/>
  <c r="AN3234" i="3"/>
  <c r="BE3234" i="3" s="1"/>
  <c r="AN3200" i="3"/>
  <c r="BE3200" i="3" s="1"/>
  <c r="AN3161" i="3"/>
  <c r="BE3161" i="3" s="1"/>
  <c r="AN3150" i="3"/>
  <c r="BE3150" i="3" s="1"/>
  <c r="AN3107" i="3"/>
  <c r="BE3107" i="3" s="1"/>
  <c r="AN3101" i="3"/>
  <c r="BE3101" i="3" s="1"/>
  <c r="AN2823" i="3"/>
  <c r="BE2823" i="3" s="1"/>
  <c r="AN2795" i="3"/>
  <c r="BE2795" i="3" s="1"/>
  <c r="AN2543" i="3"/>
  <c r="BE2543" i="3" s="1"/>
  <c r="AN2527" i="3"/>
  <c r="BE2527" i="3" s="1"/>
  <c r="AN3525" i="3"/>
  <c r="BE3525" i="3" s="1"/>
  <c r="AN3508" i="3"/>
  <c r="BE3508" i="3" s="1"/>
  <c r="AN3502" i="3"/>
  <c r="BE3502" i="3" s="1"/>
  <c r="AN3485" i="3"/>
  <c r="BE3485" i="3" s="1"/>
  <c r="AN3483" i="3"/>
  <c r="BE3483" i="3" s="1"/>
  <c r="AN3479" i="3"/>
  <c r="BE3479" i="3" s="1"/>
  <c r="AN3464" i="3"/>
  <c r="BE3464" i="3" s="1"/>
  <c r="AN3440" i="3"/>
  <c r="BE3440" i="3" s="1"/>
  <c r="AN3436" i="3"/>
  <c r="BE3436" i="3" s="1"/>
  <c r="AN3434" i="3"/>
  <c r="BE3434" i="3" s="1"/>
  <c r="AN3399" i="3"/>
  <c r="BE3399" i="3" s="1"/>
  <c r="AN3385" i="3"/>
  <c r="BE3385" i="3" s="1"/>
  <c r="AN3370" i="3"/>
  <c r="BE3370" i="3" s="1"/>
  <c r="AN3363" i="3"/>
  <c r="BE3363" i="3" s="1"/>
  <c r="AN3360" i="3"/>
  <c r="BE3360" i="3" s="1"/>
  <c r="AN3358" i="3"/>
  <c r="BE3358" i="3" s="1"/>
  <c r="AN3356" i="3"/>
  <c r="BE3356" i="3" s="1"/>
  <c r="AN3326" i="3"/>
  <c r="BE3326" i="3" s="1"/>
  <c r="AN3228" i="3"/>
  <c r="BE3228" i="3" s="1"/>
  <c r="AN3158" i="3"/>
  <c r="BE3158" i="3" s="1"/>
  <c r="AN3065" i="3"/>
  <c r="BE3065" i="3" s="1"/>
  <c r="AN2977" i="3"/>
  <c r="BE2977" i="3" s="1"/>
  <c r="AN2971" i="3"/>
  <c r="BE2971" i="3" s="1"/>
  <c r="AN2943" i="3"/>
  <c r="BE2943" i="3" s="1"/>
  <c r="AN2902" i="3"/>
  <c r="BE2902" i="3" s="1"/>
  <c r="AN2826" i="3"/>
  <c r="BE2826" i="3" s="1"/>
  <c r="AN2825" i="3"/>
  <c r="BE2825" i="3" s="1"/>
  <c r="AN3863" i="3"/>
  <c r="BE3863" i="3" s="1"/>
  <c r="AN3854" i="3"/>
  <c r="BE3854" i="3" s="1"/>
  <c r="AN3853" i="3"/>
  <c r="BE3853" i="3" s="1"/>
  <c r="AN3816" i="3"/>
  <c r="BE3816" i="3" s="1"/>
  <c r="AN3803" i="3"/>
  <c r="BE3803" i="3" s="1"/>
  <c r="AN3788" i="3"/>
  <c r="BE3788" i="3" s="1"/>
  <c r="AN3755" i="3"/>
  <c r="BE3755" i="3" s="1"/>
  <c r="AN3741" i="3"/>
  <c r="BE3741" i="3" s="1"/>
  <c r="AN3724" i="3"/>
  <c r="BE3724" i="3" s="1"/>
  <c r="AN3723" i="3"/>
  <c r="BE3723" i="3" s="1"/>
  <c r="AN3722" i="3"/>
  <c r="BE3722" i="3" s="1"/>
  <c r="AN3721" i="3"/>
  <c r="BE3721" i="3" s="1"/>
  <c r="AN3703" i="3"/>
  <c r="BE3703" i="3" s="1"/>
  <c r="AN3677" i="3"/>
  <c r="BE3677" i="3" s="1"/>
  <c r="AN3660" i="3"/>
  <c r="BE3660" i="3" s="1"/>
  <c r="AN3659" i="3"/>
  <c r="BE3659" i="3" s="1"/>
  <c r="AN3639" i="3"/>
  <c r="BE3639" i="3" s="1"/>
  <c r="AN3478" i="3"/>
  <c r="BE3478" i="3" s="1"/>
  <c r="AN3461" i="3"/>
  <c r="BE3461" i="3" s="1"/>
  <c r="AN3392" i="3"/>
  <c r="BE3392" i="3" s="1"/>
  <c r="AN3389" i="3"/>
  <c r="BE3389" i="3" s="1"/>
  <c r="AN3379" i="3"/>
  <c r="BE3379" i="3" s="1"/>
  <c r="AN3368" i="3"/>
  <c r="BE3368" i="3" s="1"/>
  <c r="AN3345" i="3"/>
  <c r="BE3345" i="3" s="1"/>
  <c r="AN3336" i="3"/>
  <c r="BE3336" i="3" s="1"/>
  <c r="AN3304" i="3"/>
  <c r="BE3304" i="3" s="1"/>
  <c r="AN3296" i="3"/>
  <c r="BE3296" i="3" s="1"/>
  <c r="AN3257" i="3"/>
  <c r="BE3257" i="3" s="1"/>
  <c r="AN3244" i="3"/>
  <c r="BE3244" i="3" s="1"/>
  <c r="AN3235" i="3"/>
  <c r="BE3235" i="3" s="1"/>
  <c r="AN3229" i="3"/>
  <c r="BE3229" i="3" s="1"/>
  <c r="AN3223" i="3"/>
  <c r="BE3223" i="3" s="1"/>
  <c r="AN3127" i="3"/>
  <c r="BE3127" i="3" s="1"/>
  <c r="AN3110" i="3"/>
  <c r="BE3110" i="3" s="1"/>
  <c r="AN3098" i="3"/>
  <c r="BE3098" i="3" s="1"/>
  <c r="AN3045" i="3"/>
  <c r="BE3045" i="3" s="1"/>
  <c r="AN3035" i="3"/>
  <c r="BE3035" i="3" s="1"/>
  <c r="AN3025" i="3"/>
  <c r="BE3025" i="3" s="1"/>
  <c r="AN3009" i="3"/>
  <c r="BE3009" i="3" s="1"/>
  <c r="AN2991" i="3"/>
  <c r="BE2991" i="3" s="1"/>
  <c r="AN2980" i="3"/>
  <c r="BE2980" i="3" s="1"/>
  <c r="AN2972" i="3"/>
  <c r="BE2972" i="3" s="1"/>
  <c r="AN2786" i="3"/>
  <c r="BE2786" i="3" s="1"/>
  <c r="AN2785" i="3"/>
  <c r="BE2785" i="3" s="1"/>
  <c r="AN2771" i="3"/>
  <c r="BE2771" i="3" s="1"/>
  <c r="AN2702" i="3"/>
  <c r="BE2702" i="3" s="1"/>
  <c r="AN3857" i="3"/>
  <c r="BE3857" i="3" s="1"/>
  <c r="AN3839" i="3"/>
  <c r="BE3839" i="3" s="1"/>
  <c r="AN3837" i="3"/>
  <c r="BE3837" i="3" s="1"/>
  <c r="AN3795" i="3"/>
  <c r="BE3795" i="3" s="1"/>
  <c r="AN3752" i="3"/>
  <c r="BE3752" i="3" s="1"/>
  <c r="AN3749" i="3"/>
  <c r="BE3749" i="3" s="1"/>
  <c r="AN3727" i="3"/>
  <c r="BE3727" i="3" s="1"/>
  <c r="AN3701" i="3"/>
  <c r="BE3701" i="3" s="1"/>
  <c r="AN3684" i="3"/>
  <c r="BE3684" i="3" s="1"/>
  <c r="AN3681" i="3"/>
  <c r="BE3681" i="3" s="1"/>
  <c r="AN3663" i="3"/>
  <c r="BE3663" i="3" s="1"/>
  <c r="AN3637" i="3"/>
  <c r="BE3637" i="3" s="1"/>
  <c r="AN3630" i="3"/>
  <c r="BE3630" i="3" s="1"/>
  <c r="AN3627" i="3"/>
  <c r="BE3627" i="3" s="1"/>
  <c r="AN3614" i="3"/>
  <c r="BE3614" i="3" s="1"/>
  <c r="AN3611" i="3"/>
  <c r="BE3611" i="3" s="1"/>
  <c r="AN3598" i="3"/>
  <c r="BE3598" i="3" s="1"/>
  <c r="AN3595" i="3"/>
  <c r="BE3595" i="3" s="1"/>
  <c r="AN3582" i="3"/>
  <c r="BE3582" i="3" s="1"/>
  <c r="AN3579" i="3"/>
  <c r="BE3579" i="3" s="1"/>
  <c r="AN3566" i="3"/>
  <c r="BE3566" i="3" s="1"/>
  <c r="AN3563" i="3"/>
  <c r="BE3563" i="3" s="1"/>
  <c r="AN3550" i="3"/>
  <c r="BE3550" i="3" s="1"/>
  <c r="AN3547" i="3"/>
  <c r="BE3547" i="3" s="1"/>
  <c r="AN3534" i="3"/>
  <c r="BE3534" i="3" s="1"/>
  <c r="AN3531" i="3"/>
  <c r="BE3531" i="3" s="1"/>
  <c r="AN3518" i="3"/>
  <c r="BE3518" i="3" s="1"/>
  <c r="AN3501" i="3"/>
  <c r="BE3501" i="3" s="1"/>
  <c r="AN3495" i="3"/>
  <c r="BE3495" i="3" s="1"/>
  <c r="AN3480" i="3"/>
  <c r="BE3480" i="3" s="1"/>
  <c r="AN3460" i="3"/>
  <c r="BE3460" i="3" s="1"/>
  <c r="AN3443" i="3"/>
  <c r="BE3443" i="3" s="1"/>
  <c r="AN3431" i="3"/>
  <c r="BE3431" i="3" s="1"/>
  <c r="AN3427" i="3"/>
  <c r="BE3427" i="3" s="1"/>
  <c r="AN3424" i="3"/>
  <c r="BE3424" i="3" s="1"/>
  <c r="AN3421" i="3"/>
  <c r="BE3421" i="3" s="1"/>
  <c r="AN3411" i="3"/>
  <c r="BE3411" i="3" s="1"/>
  <c r="AN3400" i="3"/>
  <c r="BE3400" i="3" s="1"/>
  <c r="AN3375" i="3"/>
  <c r="BE3375" i="3" s="1"/>
  <c r="AN3347" i="3"/>
  <c r="BE3347" i="3" s="1"/>
  <c r="AN3322" i="3"/>
  <c r="BE3322" i="3" s="1"/>
  <c r="AN3320" i="3"/>
  <c r="BE3320" i="3" s="1"/>
  <c r="AN3315" i="3"/>
  <c r="BE3315" i="3" s="1"/>
  <c r="AN3313" i="3"/>
  <c r="BE3313" i="3" s="1"/>
  <c r="AN3289" i="3"/>
  <c r="BE3289" i="3" s="1"/>
  <c r="AN3283" i="3"/>
  <c r="BE3283" i="3" s="1"/>
  <c r="AN3252" i="3"/>
  <c r="BE3252" i="3" s="1"/>
  <c r="AN3202" i="3"/>
  <c r="BE3202" i="3" s="1"/>
  <c r="AN3196" i="3"/>
  <c r="BE3196" i="3" s="1"/>
  <c r="AN3167" i="3"/>
  <c r="BE3167" i="3" s="1"/>
  <c r="AN3141" i="3"/>
  <c r="BE3141" i="3" s="1"/>
  <c r="AN3131" i="3"/>
  <c r="BE3131" i="3" s="1"/>
  <c r="AN3079" i="3"/>
  <c r="BE3079" i="3" s="1"/>
  <c r="AN3075" i="3"/>
  <c r="BE3075" i="3" s="1"/>
  <c r="AN3069" i="3"/>
  <c r="BE3069" i="3" s="1"/>
  <c r="AN3046" i="3"/>
  <c r="BE3046" i="3" s="1"/>
  <c r="AN3017" i="3"/>
  <c r="BE3017" i="3" s="1"/>
  <c r="AN2984" i="3"/>
  <c r="BE2984" i="3" s="1"/>
  <c r="AN2967" i="3"/>
  <c r="BE2967" i="3" s="1"/>
  <c r="AN2955" i="3"/>
  <c r="BE2955" i="3" s="1"/>
  <c r="AN2947" i="3"/>
  <c r="BE2947" i="3" s="1"/>
  <c r="AN2787" i="3"/>
  <c r="BE2787" i="3" s="1"/>
  <c r="AN2590" i="3"/>
  <c r="BE2590" i="3" s="1"/>
  <c r="AN2279" i="3"/>
  <c r="BE2279" i="3" s="1"/>
  <c r="AN3867" i="3"/>
  <c r="BE3867" i="3" s="1"/>
  <c r="AN3838" i="3"/>
  <c r="BE3838" i="3" s="1"/>
  <c r="AN3823" i="3"/>
  <c r="BE3823" i="3" s="1"/>
  <c r="AN3808" i="3"/>
  <c r="BE3808" i="3" s="1"/>
  <c r="AN3789" i="3"/>
  <c r="BE3789" i="3" s="1"/>
  <c r="AN3759" i="3"/>
  <c r="BE3759" i="3" s="1"/>
  <c r="AN3756" i="3"/>
  <c r="BE3756" i="3" s="1"/>
  <c r="AN3725" i="3"/>
  <c r="BE3725" i="3" s="1"/>
  <c r="AN3708" i="3"/>
  <c r="BE3708" i="3" s="1"/>
  <c r="AN3707" i="3"/>
  <c r="BE3707" i="3" s="1"/>
  <c r="AN3706" i="3"/>
  <c r="BE3706" i="3" s="1"/>
  <c r="AN3687" i="3"/>
  <c r="BE3687" i="3" s="1"/>
  <c r="AN3670" i="3"/>
  <c r="BE3670" i="3" s="1"/>
  <c r="AN3661" i="3"/>
  <c r="BE3661" i="3" s="1"/>
  <c r="AN3644" i="3"/>
  <c r="BE3644" i="3" s="1"/>
  <c r="AN3643" i="3"/>
  <c r="BE3643" i="3" s="1"/>
  <c r="AN3642" i="3"/>
  <c r="BE3642" i="3" s="1"/>
  <c r="AN3494" i="3"/>
  <c r="BE3494" i="3" s="1"/>
  <c r="AN3477" i="3"/>
  <c r="BE3477" i="3" s="1"/>
  <c r="AN3475" i="3"/>
  <c r="BE3475" i="3" s="1"/>
  <c r="AN3432" i="3"/>
  <c r="BE3432" i="3" s="1"/>
  <c r="AN3407" i="3"/>
  <c r="BE3407" i="3" s="1"/>
  <c r="AN3354" i="3"/>
  <c r="BE3354" i="3" s="1"/>
  <c r="AN3352" i="3"/>
  <c r="BE3352" i="3" s="1"/>
  <c r="AN3337" i="3"/>
  <c r="BE3337" i="3" s="1"/>
  <c r="AN3297" i="3"/>
  <c r="BE3297" i="3" s="1"/>
  <c r="AN3284" i="3"/>
  <c r="BE3284" i="3" s="1"/>
  <c r="AN3279" i="3"/>
  <c r="BE3279" i="3" s="1"/>
  <c r="AN3267" i="3"/>
  <c r="BE3267" i="3" s="1"/>
  <c r="AN3241" i="3"/>
  <c r="BE3241" i="3" s="1"/>
  <c r="AN3220" i="3"/>
  <c r="BE3220" i="3" s="1"/>
  <c r="AN3186" i="3"/>
  <c r="BE3186" i="3" s="1"/>
  <c r="AN3175" i="3"/>
  <c r="BE3175" i="3" s="1"/>
  <c r="AN3171" i="3"/>
  <c r="BE3171" i="3" s="1"/>
  <c r="AN3159" i="3"/>
  <c r="BE3159" i="3" s="1"/>
  <c r="AN3142" i="3"/>
  <c r="BE3142" i="3" s="1"/>
  <c r="AN3135" i="3"/>
  <c r="BE3135" i="3" s="1"/>
  <c r="AN3115" i="3"/>
  <c r="BE3115" i="3" s="1"/>
  <c r="AN3087" i="3"/>
  <c r="BE3087" i="3" s="1"/>
  <c r="AN3085" i="3"/>
  <c r="BE3085" i="3" s="1"/>
  <c r="AN3057" i="3"/>
  <c r="BE3057" i="3" s="1"/>
  <c r="AN3053" i="3"/>
  <c r="BE3053" i="3" s="1"/>
  <c r="AN3049" i="3"/>
  <c r="BE3049" i="3" s="1"/>
  <c r="AN3039" i="3"/>
  <c r="BE3039" i="3" s="1"/>
  <c r="AN3032" i="3"/>
  <c r="BE3032" i="3" s="1"/>
  <c r="AN3021" i="3"/>
  <c r="BE3021" i="3" s="1"/>
  <c r="AN3007" i="3"/>
  <c r="BE3007" i="3" s="1"/>
  <c r="AN3001" i="3"/>
  <c r="BE3001" i="3" s="1"/>
  <c r="AN2981" i="3"/>
  <c r="BE2981" i="3" s="1"/>
  <c r="AN2913" i="3"/>
  <c r="BE2913" i="3" s="1"/>
  <c r="AN2909" i="3"/>
  <c r="BE2909" i="3" s="1"/>
  <c r="AN2907" i="3"/>
  <c r="BE2907" i="3" s="1"/>
  <c r="AN2875" i="3"/>
  <c r="BE2875" i="3" s="1"/>
  <c r="AN2873" i="3"/>
  <c r="BE2873" i="3" s="1"/>
  <c r="AN2847" i="3"/>
  <c r="BE2847" i="3" s="1"/>
  <c r="AN1949" i="3"/>
  <c r="BE1949" i="3" s="1"/>
  <c r="AN3847" i="3"/>
  <c r="BE3847" i="3" s="1"/>
  <c r="AN3805" i="3"/>
  <c r="BE3805" i="3" s="1"/>
  <c r="AN3781" i="3"/>
  <c r="BE3781" i="3" s="1"/>
  <c r="AN3767" i="3"/>
  <c r="BE3767" i="3" s="1"/>
  <c r="AN3757" i="3"/>
  <c r="BE3757" i="3" s="1"/>
  <c r="AN3731" i="3"/>
  <c r="BE3731" i="3" s="1"/>
  <c r="AN3730" i="3"/>
  <c r="BE3730" i="3" s="1"/>
  <c r="AN3711" i="3"/>
  <c r="BE3711" i="3" s="1"/>
  <c r="AN3685" i="3"/>
  <c r="BE3685" i="3" s="1"/>
  <c r="AN3668" i="3"/>
  <c r="BE3668" i="3" s="1"/>
  <c r="AN3665" i="3"/>
  <c r="BE3665" i="3" s="1"/>
  <c r="AN3647" i="3"/>
  <c r="BE3647" i="3" s="1"/>
  <c r="AN3629" i="3"/>
  <c r="BE3629" i="3" s="1"/>
  <c r="AN3613" i="3"/>
  <c r="BE3613" i="3" s="1"/>
  <c r="AN3597" i="3"/>
  <c r="BE3597" i="3" s="1"/>
  <c r="AN3581" i="3"/>
  <c r="BE3581" i="3" s="1"/>
  <c r="AN3565" i="3"/>
  <c r="BE3565" i="3" s="1"/>
  <c r="AN3549" i="3"/>
  <c r="BE3549" i="3" s="1"/>
  <c r="AN3533" i="3"/>
  <c r="BE3533" i="3" s="1"/>
  <c r="AN3517" i="3"/>
  <c r="BE3517" i="3" s="1"/>
  <c r="AN3511" i="3"/>
  <c r="BE3511" i="3" s="1"/>
  <c r="AN3496" i="3"/>
  <c r="BE3496" i="3" s="1"/>
  <c r="AN3476" i="3"/>
  <c r="BE3476" i="3" s="1"/>
  <c r="AN3470" i="3"/>
  <c r="BE3470" i="3" s="1"/>
  <c r="AN3446" i="3"/>
  <c r="BE3446" i="3" s="1"/>
  <c r="AN3369" i="3"/>
  <c r="BE3369" i="3" s="1"/>
  <c r="AN3321" i="3"/>
  <c r="BE3321" i="3" s="1"/>
  <c r="AN3276" i="3"/>
  <c r="BE3276" i="3" s="1"/>
  <c r="AN3258" i="3"/>
  <c r="BE3258" i="3" s="1"/>
  <c r="AN3219" i="3"/>
  <c r="BE3219" i="3" s="1"/>
  <c r="AN3216" i="3"/>
  <c r="BE3216" i="3" s="1"/>
  <c r="AN3180" i="3"/>
  <c r="BE3180" i="3" s="1"/>
  <c r="AN3153" i="3"/>
  <c r="BE3153" i="3" s="1"/>
  <c r="AN3139" i="3"/>
  <c r="BE3139" i="3" s="1"/>
  <c r="AN3129" i="3"/>
  <c r="BE3129" i="3" s="1"/>
  <c r="AN3125" i="3"/>
  <c r="BE3125" i="3" s="1"/>
  <c r="AN3119" i="3"/>
  <c r="BE3119" i="3" s="1"/>
  <c r="AN3103" i="3"/>
  <c r="BE3103" i="3" s="1"/>
  <c r="AN3043" i="3"/>
  <c r="BE3043" i="3" s="1"/>
  <c r="AN3037" i="3"/>
  <c r="BE3037" i="3" s="1"/>
  <c r="AN3022" i="3"/>
  <c r="BE3022" i="3" s="1"/>
  <c r="AN3015" i="3"/>
  <c r="BE3015" i="3" s="1"/>
  <c r="AN3011" i="3"/>
  <c r="BE3011" i="3" s="1"/>
  <c r="AN3005" i="3"/>
  <c r="BE3005" i="3" s="1"/>
  <c r="AN2982" i="3"/>
  <c r="BE2982" i="3" s="1"/>
  <c r="AN2961" i="3"/>
  <c r="BE2961" i="3" s="1"/>
  <c r="AN2945" i="3"/>
  <c r="BE2945" i="3" s="1"/>
  <c r="AN2917" i="3"/>
  <c r="BE2917" i="3" s="1"/>
  <c r="AN2901" i="3"/>
  <c r="BE2901" i="3" s="1"/>
  <c r="AN2893" i="3"/>
  <c r="BE2893" i="3" s="1"/>
  <c r="AN2879" i="3"/>
  <c r="BE2879" i="3" s="1"/>
  <c r="AN2835" i="3"/>
  <c r="BE2835" i="3" s="1"/>
  <c r="AN2551" i="3"/>
  <c r="BE2551" i="3" s="1"/>
  <c r="AN3865" i="3"/>
  <c r="BE3865" i="3" s="1"/>
  <c r="AN3862" i="3"/>
  <c r="BE3862" i="3" s="1"/>
  <c r="AN3850" i="3"/>
  <c r="BE3850" i="3" s="1"/>
  <c r="AN3830" i="3"/>
  <c r="BE3830" i="3" s="1"/>
  <c r="AN3811" i="3"/>
  <c r="BE3811" i="3" s="1"/>
  <c r="AN3810" i="3"/>
  <c r="BE3810" i="3" s="1"/>
  <c r="AN3809" i="3"/>
  <c r="BE3809" i="3" s="1"/>
  <c r="AN3807" i="3"/>
  <c r="BE3807" i="3" s="1"/>
  <c r="AN3794" i="3"/>
  <c r="BE3794" i="3" s="1"/>
  <c r="AN3793" i="3"/>
  <c r="BE3793" i="3" s="1"/>
  <c r="AN3774" i="3"/>
  <c r="BE3774" i="3" s="1"/>
  <c r="AN3771" i="3"/>
  <c r="BE3771" i="3" s="1"/>
  <c r="AN3763" i="3"/>
  <c r="BE3763" i="3" s="1"/>
  <c r="AN3735" i="3"/>
  <c r="BE3735" i="3" s="1"/>
  <c r="AN3709" i="3"/>
  <c r="BE3709" i="3" s="1"/>
  <c r="AN3692" i="3"/>
  <c r="BE3692" i="3" s="1"/>
  <c r="AN3691" i="3"/>
  <c r="BE3691" i="3" s="1"/>
  <c r="AN3671" i="3"/>
  <c r="BE3671" i="3" s="1"/>
  <c r="AN3645" i="3"/>
  <c r="BE3645" i="3" s="1"/>
  <c r="AN3628" i="3"/>
  <c r="BE3628" i="3" s="1"/>
  <c r="AN3612" i="3"/>
  <c r="BE3612" i="3" s="1"/>
  <c r="AN3596" i="3"/>
  <c r="BE3596" i="3" s="1"/>
  <c r="AN3580" i="3"/>
  <c r="BE3580" i="3" s="1"/>
  <c r="AN3564" i="3"/>
  <c r="BE3564" i="3" s="1"/>
  <c r="AN3548" i="3"/>
  <c r="BE3548" i="3" s="1"/>
  <c r="AN3532" i="3"/>
  <c r="BE3532" i="3" s="1"/>
  <c r="AN3516" i="3"/>
  <c r="BE3516" i="3" s="1"/>
  <c r="AN3510" i="3"/>
  <c r="BE3510" i="3" s="1"/>
  <c r="AN3493" i="3"/>
  <c r="BE3493" i="3" s="1"/>
  <c r="AN3491" i="3"/>
  <c r="BE3491" i="3" s="1"/>
  <c r="AN3456" i="3"/>
  <c r="BE3456" i="3" s="1"/>
  <c r="AN3447" i="3"/>
  <c r="BE3447" i="3" s="1"/>
  <c r="AN3401" i="3"/>
  <c r="BE3401" i="3" s="1"/>
  <c r="AN3319" i="3"/>
  <c r="BE3319" i="3" s="1"/>
  <c r="AN3243" i="3"/>
  <c r="BE3243" i="3" s="1"/>
  <c r="AN3208" i="3"/>
  <c r="BE3208" i="3" s="1"/>
  <c r="AN3205" i="3"/>
  <c r="BE3205" i="3" s="1"/>
  <c r="AN3194" i="3"/>
  <c r="BE3194" i="3" s="1"/>
  <c r="AN3181" i="3"/>
  <c r="BE3181" i="3" s="1"/>
  <c r="AN3172" i="3"/>
  <c r="BE3172" i="3" s="1"/>
  <c r="AN3154" i="3"/>
  <c r="BE3154" i="3" s="1"/>
  <c r="AN3149" i="3"/>
  <c r="BE3149" i="3" s="1"/>
  <c r="AN3143" i="3"/>
  <c r="BE3143" i="3" s="1"/>
  <c r="AN3111" i="3"/>
  <c r="BE3111" i="3" s="1"/>
  <c r="AN3062" i="3"/>
  <c r="BE3062" i="3" s="1"/>
  <c r="AN3030" i="3"/>
  <c r="BE3030" i="3" s="1"/>
  <c r="AN3026" i="3"/>
  <c r="BE3026" i="3" s="1"/>
  <c r="AN3019" i="3"/>
  <c r="BE3019" i="3" s="1"/>
  <c r="AN2985" i="3"/>
  <c r="BE2985" i="3" s="1"/>
  <c r="AN2975" i="3"/>
  <c r="BE2975" i="3" s="1"/>
  <c r="AN2957" i="3"/>
  <c r="BE2957" i="3" s="1"/>
  <c r="AN2953" i="3"/>
  <c r="BE2953" i="3" s="1"/>
  <c r="AN2946" i="3"/>
  <c r="BE2946" i="3" s="1"/>
  <c r="AN2929" i="3"/>
  <c r="BE2929" i="3" s="1"/>
  <c r="AN2925" i="3"/>
  <c r="BE2925" i="3" s="1"/>
  <c r="AN2919" i="3"/>
  <c r="BE2919" i="3" s="1"/>
  <c r="AN2897" i="3"/>
  <c r="BE2897" i="3" s="1"/>
  <c r="AN2822" i="3"/>
  <c r="BE2822" i="3" s="1"/>
  <c r="AN2817" i="3"/>
  <c r="BE2817" i="3" s="1"/>
  <c r="AN2815" i="3"/>
  <c r="BE2815" i="3" s="1"/>
  <c r="AN2606" i="3"/>
  <c r="BE2606" i="3" s="1"/>
  <c r="AN2450" i="3"/>
  <c r="BE2450" i="3" s="1"/>
  <c r="AN3268" i="3"/>
  <c r="BE3268" i="3" s="1"/>
  <c r="AN3259" i="3"/>
  <c r="BE3259" i="3" s="1"/>
  <c r="AN3236" i="3"/>
  <c r="BE3236" i="3" s="1"/>
  <c r="AN3178" i="3"/>
  <c r="BE3178" i="3" s="1"/>
  <c r="AN3148" i="3"/>
  <c r="BE3148" i="3" s="1"/>
  <c r="AN3138" i="3"/>
  <c r="BE3138" i="3" s="1"/>
  <c r="AN3132" i="3"/>
  <c r="BE3132" i="3" s="1"/>
  <c r="AN3122" i="3"/>
  <c r="BE3122" i="3" s="1"/>
  <c r="AN3089" i="3"/>
  <c r="BE3089" i="3" s="1"/>
  <c r="AN3082" i="3"/>
  <c r="BE3082" i="3" s="1"/>
  <c r="AN3077" i="3"/>
  <c r="BE3077" i="3" s="1"/>
  <c r="AN3064" i="3"/>
  <c r="BE3064" i="3" s="1"/>
  <c r="AN3000" i="3"/>
  <c r="BE3000" i="3" s="1"/>
  <c r="AN2922" i="3"/>
  <c r="BE2922" i="3" s="1"/>
  <c r="AN2915" i="3"/>
  <c r="BE2915" i="3" s="1"/>
  <c r="AN2881" i="3"/>
  <c r="BE2881" i="3" s="1"/>
  <c r="AN2850" i="3"/>
  <c r="BE2850" i="3" s="1"/>
  <c r="AN2849" i="3"/>
  <c r="BE2849" i="3" s="1"/>
  <c r="AN2846" i="3"/>
  <c r="BE2846" i="3" s="1"/>
  <c r="AN2807" i="3"/>
  <c r="BE2807" i="3" s="1"/>
  <c r="AN2806" i="3"/>
  <c r="BE2806" i="3" s="1"/>
  <c r="AN2663" i="3"/>
  <c r="BE2663" i="3" s="1"/>
  <c r="AN2634" i="3"/>
  <c r="BE2634" i="3" s="1"/>
  <c r="AN2630" i="3"/>
  <c r="BE2630" i="3" s="1"/>
  <c r="AN2587" i="3"/>
  <c r="BE2587" i="3" s="1"/>
  <c r="AN2566" i="3"/>
  <c r="BE2566" i="3" s="1"/>
  <c r="AN2537" i="3"/>
  <c r="BE2537" i="3" s="1"/>
  <c r="AN2499" i="3"/>
  <c r="BE2499" i="3" s="1"/>
  <c r="AN2318" i="3"/>
  <c r="BE2318" i="3" s="1"/>
  <c r="AN2280" i="3"/>
  <c r="BE2280" i="3" s="1"/>
  <c r="AN2244" i="3"/>
  <c r="BE2244" i="3" s="1"/>
  <c r="AN2243" i="3"/>
  <c r="BE2243" i="3" s="1"/>
  <c r="AN2228" i="3"/>
  <c r="BE2228" i="3" s="1"/>
  <c r="AN2224" i="3"/>
  <c r="BE2224" i="3" s="1"/>
  <c r="AN2100" i="3"/>
  <c r="BE2100" i="3" s="1"/>
  <c r="AN2096" i="3"/>
  <c r="BE2096" i="3" s="1"/>
  <c r="AN2054" i="3"/>
  <c r="BE2054" i="3" s="1"/>
  <c r="AN1977" i="3"/>
  <c r="BE1977" i="3" s="1"/>
  <c r="AN2494" i="3"/>
  <c r="BE2494" i="3" s="1"/>
  <c r="AN2449" i="3"/>
  <c r="BE2449" i="3" s="1"/>
  <c r="AN2144" i="3"/>
  <c r="BE2144" i="3" s="1"/>
  <c r="AN2136" i="3"/>
  <c r="BE2136" i="3" s="1"/>
  <c r="AN2070" i="3"/>
  <c r="BE2070" i="3" s="1"/>
  <c r="AN2047" i="3"/>
  <c r="BE2047" i="3" s="1"/>
  <c r="AN3218" i="3"/>
  <c r="BE3218" i="3" s="1"/>
  <c r="AN3182" i="3"/>
  <c r="BE3182" i="3" s="1"/>
  <c r="AN3134" i="3"/>
  <c r="BE3134" i="3" s="1"/>
  <c r="AN3100" i="3"/>
  <c r="BE3100" i="3" s="1"/>
  <c r="AN3028" i="3"/>
  <c r="BE3028" i="3" s="1"/>
  <c r="AN2976" i="3"/>
  <c r="BE2976" i="3" s="1"/>
  <c r="AN2935" i="3"/>
  <c r="BE2935" i="3" s="1"/>
  <c r="AN2871" i="3"/>
  <c r="BE2871" i="3" s="1"/>
  <c r="AN2870" i="3"/>
  <c r="BE2870" i="3" s="1"/>
  <c r="AN2851" i="3"/>
  <c r="BE2851" i="3" s="1"/>
  <c r="AN2833" i="3"/>
  <c r="BE2833" i="3" s="1"/>
  <c r="AN2769" i="3"/>
  <c r="BE2769" i="3" s="1"/>
  <c r="AN2767" i="3"/>
  <c r="BE2767" i="3" s="1"/>
  <c r="AN2762" i="3"/>
  <c r="BE2762" i="3" s="1"/>
  <c r="AN2761" i="3"/>
  <c r="BE2761" i="3" s="1"/>
  <c r="AN2759" i="3"/>
  <c r="BE2759" i="3" s="1"/>
  <c r="AN2758" i="3"/>
  <c r="BE2758" i="3" s="1"/>
  <c r="AN2750" i="3"/>
  <c r="BE2750" i="3" s="1"/>
  <c r="AN2570" i="3"/>
  <c r="BE2570" i="3" s="1"/>
  <c r="AN2511" i="3"/>
  <c r="BE2511" i="3" s="1"/>
  <c r="AN2442" i="3"/>
  <c r="BE2442" i="3" s="1"/>
  <c r="AN2143" i="3"/>
  <c r="BE2143" i="3" s="1"/>
  <c r="AN2032" i="3"/>
  <c r="BE2032" i="3" s="1"/>
  <c r="AN1612" i="3"/>
  <c r="BE1612" i="3" s="1"/>
  <c r="AN1889" i="3"/>
  <c r="BE1889" i="3" s="1"/>
  <c r="AN2406" i="3"/>
  <c r="BE2406" i="3" s="1"/>
  <c r="AN2223" i="3"/>
  <c r="BE2223" i="3" s="1"/>
  <c r="AN2048" i="3"/>
  <c r="BE2048" i="3" s="1"/>
  <c r="AN1656" i="3"/>
  <c r="BE1656" i="3" s="1"/>
  <c r="AN2803" i="3"/>
  <c r="BE2803" i="3" s="1"/>
  <c r="AN2791" i="3"/>
  <c r="BE2791" i="3" s="1"/>
  <c r="AN2654" i="3"/>
  <c r="BE2654" i="3" s="1"/>
  <c r="AN2651" i="3"/>
  <c r="BE2651" i="3" s="1"/>
  <c r="AN2650" i="3"/>
  <c r="BE2650" i="3" s="1"/>
  <c r="AN2610" i="3"/>
  <c r="BE2610" i="3" s="1"/>
  <c r="AN2603" i="3"/>
  <c r="BE2603" i="3" s="1"/>
  <c r="AN2547" i="3"/>
  <c r="BE2547" i="3" s="1"/>
  <c r="AN2478" i="3"/>
  <c r="BE2478" i="3" s="1"/>
  <c r="AN2430" i="3"/>
  <c r="BE2430" i="3" s="1"/>
  <c r="AN2306" i="3"/>
  <c r="BE2306" i="3" s="1"/>
  <c r="AN2176" i="3"/>
  <c r="BE2176" i="3" s="1"/>
  <c r="AN2160" i="3"/>
  <c r="BE2160" i="3" s="1"/>
  <c r="AN1855" i="3"/>
  <c r="BE1855" i="3" s="1"/>
  <c r="AN1801" i="3"/>
  <c r="BE1801" i="3" s="1"/>
  <c r="AN1712" i="3"/>
  <c r="BE1712" i="3" s="1"/>
  <c r="AN1705" i="3"/>
  <c r="BE1705" i="3" s="1"/>
  <c r="AN1594" i="3"/>
  <c r="BE1594" i="3" s="1"/>
  <c r="AN3303" i="3"/>
  <c r="BE3303" i="3" s="1"/>
  <c r="AN3299" i="3"/>
  <c r="BE3299" i="3" s="1"/>
  <c r="AN3281" i="3"/>
  <c r="BE3281" i="3" s="1"/>
  <c r="AN3280" i="3"/>
  <c r="BE3280" i="3" s="1"/>
  <c r="AN3274" i="3"/>
  <c r="BE3274" i="3" s="1"/>
  <c r="AN3266" i="3"/>
  <c r="BE3266" i="3" s="1"/>
  <c r="AN3251" i="3"/>
  <c r="BE3251" i="3" s="1"/>
  <c r="AN3242" i="3"/>
  <c r="BE3242" i="3" s="1"/>
  <c r="AN3230" i="3"/>
  <c r="BE3230" i="3" s="1"/>
  <c r="AN3213" i="3"/>
  <c r="BE3213" i="3" s="1"/>
  <c r="AN3187" i="3"/>
  <c r="BE3187" i="3" s="1"/>
  <c r="AN3140" i="3"/>
  <c r="BE3140" i="3" s="1"/>
  <c r="AN3121" i="3"/>
  <c r="BE3121" i="3" s="1"/>
  <c r="AN3114" i="3"/>
  <c r="BE3114" i="3" s="1"/>
  <c r="AN3109" i="3"/>
  <c r="BE3109" i="3" s="1"/>
  <c r="AN3068" i="3"/>
  <c r="BE3068" i="3" s="1"/>
  <c r="AN3036" i="3"/>
  <c r="BE3036" i="3" s="1"/>
  <c r="AN3010" i="3"/>
  <c r="BE3010" i="3" s="1"/>
  <c r="AN3004" i="3"/>
  <c r="BE3004" i="3" s="1"/>
  <c r="AN2958" i="3"/>
  <c r="BE2958" i="3" s="1"/>
  <c r="AN2934" i="3"/>
  <c r="BE2934" i="3" s="1"/>
  <c r="AN2903" i="3"/>
  <c r="BE2903" i="3" s="1"/>
  <c r="AN2859" i="3"/>
  <c r="BE2859" i="3" s="1"/>
  <c r="AN2715" i="3"/>
  <c r="BE2715" i="3" s="1"/>
  <c r="AN2690" i="3"/>
  <c r="BE2690" i="3" s="1"/>
  <c r="AN2582" i="3"/>
  <c r="BE2582" i="3" s="1"/>
  <c r="AN2574" i="3"/>
  <c r="BE2574" i="3" s="1"/>
  <c r="AN2560" i="3"/>
  <c r="BE2560" i="3" s="1"/>
  <c r="AN2553" i="3"/>
  <c r="BE2553" i="3" s="1"/>
  <c r="AN2482" i="3"/>
  <c r="BE2482" i="3" s="1"/>
  <c r="AN2470" i="3"/>
  <c r="BE2470" i="3" s="1"/>
  <c r="AN2216" i="3"/>
  <c r="BE2216" i="3" s="1"/>
  <c r="AN2164" i="3"/>
  <c r="BE2164" i="3" s="1"/>
  <c r="AN1768" i="3"/>
  <c r="BE1768" i="3" s="1"/>
  <c r="AN1658" i="3"/>
  <c r="BE1658" i="3" s="1"/>
  <c r="AN2729" i="3"/>
  <c r="BE2729" i="3" s="1"/>
  <c r="AN2727" i="3"/>
  <c r="BE2727" i="3" s="1"/>
  <c r="AN2718" i="3"/>
  <c r="BE2718" i="3" s="1"/>
  <c r="AN2710" i="3"/>
  <c r="BE2710" i="3" s="1"/>
  <c r="AN2550" i="3"/>
  <c r="BE2550" i="3" s="1"/>
  <c r="AN2548" i="3"/>
  <c r="BE2548" i="3" s="1"/>
  <c r="AN2530" i="3"/>
  <c r="BE2530" i="3" s="1"/>
  <c r="AN2505" i="3"/>
  <c r="BE2505" i="3" s="1"/>
  <c r="AN2414" i="3"/>
  <c r="BE2414" i="3" s="1"/>
  <c r="AN2303" i="3"/>
  <c r="BE2303" i="3" s="1"/>
  <c r="AN2296" i="3"/>
  <c r="BE2296" i="3" s="1"/>
  <c r="AN2226" i="3"/>
  <c r="BE2226" i="3" s="1"/>
  <c r="AN2219" i="3"/>
  <c r="BE2219" i="3" s="1"/>
  <c r="AN2200" i="3"/>
  <c r="BE2200" i="3" s="1"/>
  <c r="AN2021" i="3"/>
  <c r="BE2021" i="3" s="1"/>
  <c r="AN2013" i="3"/>
  <c r="BE2013" i="3" s="1"/>
  <c r="AN2009" i="3"/>
  <c r="BE2009" i="3" s="1"/>
  <c r="AN1937" i="3"/>
  <c r="BE1937" i="3" s="1"/>
  <c r="AN1845" i="3"/>
  <c r="BE1845" i="3" s="1"/>
  <c r="AN1829" i="3"/>
  <c r="BE1829" i="3" s="1"/>
  <c r="AN1808" i="3"/>
  <c r="BE1808" i="3" s="1"/>
  <c r="AN1804" i="3"/>
  <c r="BE1804" i="3" s="1"/>
  <c r="AN1757" i="3"/>
  <c r="BE1757" i="3" s="1"/>
  <c r="AN1751" i="3"/>
  <c r="BE1751" i="3" s="1"/>
  <c r="AN1697" i="3"/>
  <c r="BE1697" i="3" s="1"/>
  <c r="AN1604" i="3"/>
  <c r="BE1604" i="3" s="1"/>
  <c r="AN2865" i="3"/>
  <c r="BE2865" i="3" s="1"/>
  <c r="AN2801" i="3"/>
  <c r="BE2801" i="3" s="1"/>
  <c r="AN2775" i="3"/>
  <c r="BE2775" i="3" s="1"/>
  <c r="AN2723" i="3"/>
  <c r="BE2723" i="3" s="1"/>
  <c r="AN2502" i="3"/>
  <c r="BE2502" i="3" s="1"/>
  <c r="AN2500" i="3"/>
  <c r="BE2500" i="3" s="1"/>
  <c r="AN2496" i="3"/>
  <c r="BE2496" i="3" s="1"/>
  <c r="AN2458" i="3"/>
  <c r="BE2458" i="3" s="1"/>
  <c r="AN2377" i="3"/>
  <c r="BE2377" i="3" s="1"/>
  <c r="AN2368" i="3"/>
  <c r="BE2368" i="3" s="1"/>
  <c r="AN2362" i="3"/>
  <c r="BE2362" i="3" s="1"/>
  <c r="AN2353" i="3"/>
  <c r="BE2353" i="3" s="1"/>
  <c r="AN2350" i="3"/>
  <c r="BE2350" i="3" s="1"/>
  <c r="AN2300" i="3"/>
  <c r="BE2300" i="3" s="1"/>
  <c r="AN2287" i="3"/>
  <c r="BE2287" i="3" s="1"/>
  <c r="AN2251" i="3"/>
  <c r="BE2251" i="3" s="1"/>
  <c r="AN2232" i="3"/>
  <c r="BE2232" i="3" s="1"/>
  <c r="AN2172" i="3"/>
  <c r="BE2172" i="3" s="1"/>
  <c r="AN2058" i="3"/>
  <c r="BE2058" i="3" s="1"/>
  <c r="AN2055" i="3"/>
  <c r="BE2055" i="3" s="1"/>
  <c r="AN2025" i="3"/>
  <c r="BE2025" i="3" s="1"/>
  <c r="AN2023" i="3"/>
  <c r="BE2023" i="3" s="1"/>
  <c r="AN1969" i="3"/>
  <c r="BE1969" i="3" s="1"/>
  <c r="AN1807" i="3"/>
  <c r="BE1807" i="3" s="1"/>
  <c r="AN1709" i="3"/>
  <c r="BE1709" i="3" s="1"/>
  <c r="AN1678" i="3"/>
  <c r="BE1678" i="3" s="1"/>
  <c r="AN1649" i="3"/>
  <c r="BE1649" i="3" s="1"/>
  <c r="AN2966" i="3"/>
  <c r="BE2966" i="3" s="1"/>
  <c r="AN2930" i="3"/>
  <c r="BE2930" i="3" s="1"/>
  <c r="AN2898" i="3"/>
  <c r="BE2898" i="3" s="1"/>
  <c r="AN2863" i="3"/>
  <c r="BE2863" i="3" s="1"/>
  <c r="AN2839" i="3"/>
  <c r="BE2839" i="3" s="1"/>
  <c r="AN2799" i="3"/>
  <c r="BE2799" i="3" s="1"/>
  <c r="AN2558" i="3"/>
  <c r="BE2558" i="3" s="1"/>
  <c r="AN2518" i="3"/>
  <c r="BE2518" i="3" s="1"/>
  <c r="AN2515" i="3"/>
  <c r="BE2515" i="3" s="1"/>
  <c r="AN2462" i="3"/>
  <c r="BE2462" i="3" s="1"/>
  <c r="AN2304" i="3"/>
  <c r="BE2304" i="3" s="1"/>
  <c r="AN2255" i="3"/>
  <c r="BE2255" i="3" s="1"/>
  <c r="AN2177" i="3"/>
  <c r="BE2177" i="3" s="1"/>
  <c r="AN2153" i="3"/>
  <c r="BE2153" i="3" s="1"/>
  <c r="AN2088" i="3"/>
  <c r="BE2088" i="3" s="1"/>
  <c r="AN2039" i="3"/>
  <c r="BE2039" i="3" s="1"/>
  <c r="AN1745" i="3"/>
  <c r="BE1745" i="3" s="1"/>
  <c r="AN1723" i="3"/>
  <c r="BE1723" i="3" s="1"/>
  <c r="AN2275" i="3"/>
  <c r="BE2275" i="3" s="1"/>
  <c r="AN2215" i="3"/>
  <c r="BE2215" i="3" s="1"/>
  <c r="AN2212" i="3"/>
  <c r="BE2212" i="3" s="1"/>
  <c r="AN2152" i="3"/>
  <c r="BE2152" i="3" s="1"/>
  <c r="AN2128" i="3"/>
  <c r="BE2128" i="3" s="1"/>
  <c r="AN1989" i="3"/>
  <c r="BE1989" i="3" s="1"/>
  <c r="AN1915" i="3"/>
  <c r="BE1915" i="3" s="1"/>
  <c r="AN1903" i="3"/>
  <c r="BE1903" i="3" s="1"/>
  <c r="AN1859" i="3"/>
  <c r="BE1859" i="3" s="1"/>
  <c r="AN1797" i="3"/>
  <c r="BE1797" i="3" s="1"/>
  <c r="AN1720" i="3"/>
  <c r="BE1720" i="3" s="1"/>
  <c r="AN2334" i="3"/>
  <c r="BE2334" i="3" s="1"/>
  <c r="AN2271" i="3"/>
  <c r="BE2271" i="3" s="1"/>
  <c r="AN2267" i="3"/>
  <c r="BE2267" i="3" s="1"/>
  <c r="AN2247" i="3"/>
  <c r="BE2247" i="3" s="1"/>
  <c r="AN2240" i="3"/>
  <c r="BE2240" i="3" s="1"/>
  <c r="AN2211" i="3"/>
  <c r="BE2211" i="3" s="1"/>
  <c r="AN2108" i="3"/>
  <c r="BE2108" i="3" s="1"/>
  <c r="AN2000" i="3"/>
  <c r="BE2000" i="3" s="1"/>
  <c r="AN1933" i="3"/>
  <c r="BE1933" i="3" s="1"/>
  <c r="AN1865" i="3"/>
  <c r="BE1865" i="3" s="1"/>
  <c r="AN1706" i="3"/>
  <c r="BE1706" i="3" s="1"/>
  <c r="AN1636" i="3"/>
  <c r="BE1636" i="3" s="1"/>
  <c r="AN2622" i="3"/>
  <c r="BE2622" i="3" s="1"/>
  <c r="AN2578" i="3"/>
  <c r="BE2578" i="3" s="1"/>
  <c r="AN2516" i="3"/>
  <c r="BE2516" i="3" s="1"/>
  <c r="AN2514" i="3"/>
  <c r="BE2514" i="3" s="1"/>
  <c r="AN2512" i="3"/>
  <c r="BE2512" i="3" s="1"/>
  <c r="AN2490" i="3"/>
  <c r="BE2490" i="3" s="1"/>
  <c r="AN2398" i="3"/>
  <c r="BE2398" i="3" s="1"/>
  <c r="AN2394" i="3"/>
  <c r="BE2394" i="3" s="1"/>
  <c r="AN2390" i="3"/>
  <c r="BE2390" i="3" s="1"/>
  <c r="AN2388" i="3"/>
  <c r="BE2388" i="3" s="1"/>
  <c r="AN2386" i="3"/>
  <c r="BE2386" i="3" s="1"/>
  <c r="AN2384" i="3"/>
  <c r="BE2384" i="3" s="1"/>
  <c r="AN2382" i="3"/>
  <c r="BE2382" i="3" s="1"/>
  <c r="AN2358" i="3"/>
  <c r="BE2358" i="3" s="1"/>
  <c r="AN2346" i="3"/>
  <c r="BE2346" i="3" s="1"/>
  <c r="AN2148" i="3"/>
  <c r="BE2148" i="3" s="1"/>
  <c r="AN2116" i="3"/>
  <c r="BE2116" i="3" s="1"/>
  <c r="AN2112" i="3"/>
  <c r="BE2112" i="3" s="1"/>
  <c r="AN2104" i="3"/>
  <c r="BE2104" i="3" s="1"/>
  <c r="AN2040" i="3"/>
  <c r="BE2040" i="3" s="1"/>
  <c r="AN2036" i="3"/>
  <c r="BE2036" i="3" s="1"/>
  <c r="AN2005" i="3"/>
  <c r="BE2005" i="3" s="1"/>
  <c r="AN1997" i="3"/>
  <c r="BE1997" i="3" s="1"/>
  <c r="AN1981" i="3"/>
  <c r="BE1981" i="3" s="1"/>
  <c r="AN1979" i="3"/>
  <c r="BE1979" i="3" s="1"/>
  <c r="AN1978" i="3"/>
  <c r="BE1978" i="3" s="1"/>
  <c r="AN1961" i="3"/>
  <c r="BE1961" i="3" s="1"/>
  <c r="AN1957" i="3"/>
  <c r="BE1957" i="3" s="1"/>
  <c r="AN1941" i="3"/>
  <c r="BE1941" i="3" s="1"/>
  <c r="AN1921" i="3"/>
  <c r="BE1921" i="3" s="1"/>
  <c r="AN1895" i="3"/>
  <c r="BE1895" i="3" s="1"/>
  <c r="AN1877" i="3"/>
  <c r="BE1877" i="3" s="1"/>
  <c r="AN1809" i="3"/>
  <c r="BE1809" i="3" s="1"/>
  <c r="AN1784" i="3"/>
  <c r="BE1784" i="3" s="1"/>
  <c r="AN1781" i="3"/>
  <c r="BE1781" i="3" s="1"/>
  <c r="AN1719" i="3"/>
  <c r="BE1719" i="3" s="1"/>
  <c r="AN1700" i="3"/>
  <c r="BE1700" i="3" s="1"/>
  <c r="AN2619" i="3"/>
  <c r="BE2619" i="3" s="1"/>
  <c r="AN2618" i="3"/>
  <c r="BE2618" i="3" s="1"/>
  <c r="AN2598" i="3"/>
  <c r="BE2598" i="3" s="1"/>
  <c r="AN2534" i="3"/>
  <c r="BE2534" i="3" s="1"/>
  <c r="AN2454" i="3"/>
  <c r="BE2454" i="3" s="1"/>
  <c r="AN2422" i="3"/>
  <c r="BE2422" i="3" s="1"/>
  <c r="AN2378" i="3"/>
  <c r="BE2378" i="3" s="1"/>
  <c r="AN2372" i="3"/>
  <c r="BE2372" i="3" s="1"/>
  <c r="AN2354" i="3"/>
  <c r="BE2354" i="3" s="1"/>
  <c r="AN2299" i="3"/>
  <c r="BE2299" i="3" s="1"/>
  <c r="AN2288" i="3"/>
  <c r="BE2288" i="3" s="1"/>
  <c r="AN2210" i="3"/>
  <c r="BE2210" i="3" s="1"/>
  <c r="AN2208" i="3"/>
  <c r="BE2208" i="3" s="1"/>
  <c r="AN2201" i="3"/>
  <c r="BE2201" i="3" s="1"/>
  <c r="AN2111" i="3"/>
  <c r="BE2111" i="3" s="1"/>
  <c r="AN1973" i="3"/>
  <c r="BE1973" i="3" s="1"/>
  <c r="AN1849" i="3"/>
  <c r="BE1849" i="3" s="1"/>
  <c r="AN1793" i="3"/>
  <c r="BE1793" i="3" s="1"/>
  <c r="AN1773" i="3"/>
  <c r="BE1773" i="3" s="1"/>
  <c r="AN1740" i="3"/>
  <c r="BE1740" i="3" s="1"/>
  <c r="AN1738" i="3"/>
  <c r="BE1738" i="3" s="1"/>
  <c r="AN1725" i="3"/>
  <c r="BE1725" i="3" s="1"/>
  <c r="AN1693" i="3"/>
  <c r="BE1693" i="3" s="1"/>
  <c r="AN1671" i="3"/>
  <c r="BE1671" i="3" s="1"/>
  <c r="AN1657" i="3"/>
  <c r="BE1657" i="3" s="1"/>
  <c r="AN1607" i="3"/>
  <c r="BE1607" i="3" s="1"/>
  <c r="AN1578" i="3"/>
  <c r="BE1578" i="3" s="1"/>
  <c r="AN2135" i="3"/>
  <c r="BE2135" i="3" s="1"/>
  <c r="AN1975" i="3"/>
  <c r="BE1975" i="3" s="1"/>
  <c r="AN1970" i="3"/>
  <c r="BE1970" i="3" s="1"/>
  <c r="AN1821" i="3"/>
  <c r="BE1821" i="3" s="1"/>
  <c r="AN1776" i="3"/>
  <c r="BE1776" i="3" s="1"/>
  <c r="AN1748" i="3"/>
  <c r="BE1748" i="3" s="1"/>
  <c r="AN1721" i="3"/>
  <c r="BE1721" i="3" s="1"/>
  <c r="AN1684" i="3"/>
  <c r="BE1684" i="3" s="1"/>
  <c r="AN1681" i="3"/>
  <c r="BE1681" i="3" s="1"/>
  <c r="AN2035" i="3"/>
  <c r="BE2035" i="3" s="1"/>
  <c r="AN2027" i="3"/>
  <c r="BE2027" i="3" s="1"/>
  <c r="AN1579" i="3"/>
  <c r="BE1579" i="3" s="1"/>
  <c r="AN1993" i="3"/>
  <c r="BE1993" i="3" s="1"/>
  <c r="AN1968" i="3"/>
  <c r="BE1968" i="3" s="1"/>
  <c r="AN1905" i="3"/>
  <c r="BE1905" i="3" s="1"/>
  <c r="AN1880" i="3"/>
  <c r="BE1880" i="3" s="1"/>
  <c r="AN1879" i="3"/>
  <c r="BE1879" i="3" s="1"/>
  <c r="AN1875" i="3"/>
  <c r="BE1875" i="3" s="1"/>
  <c r="AN1874" i="3"/>
  <c r="BE1874" i="3" s="1"/>
  <c r="AN1858" i="3"/>
  <c r="BE1858" i="3" s="1"/>
  <c r="AN1817" i="3"/>
  <c r="BE1817" i="3" s="1"/>
  <c r="AN1816" i="3"/>
  <c r="BE1816" i="3" s="1"/>
  <c r="AN1767" i="3"/>
  <c r="BE1767" i="3" s="1"/>
  <c r="AN1702" i="3"/>
  <c r="BE1702" i="3" s="1"/>
  <c r="AN1701" i="3"/>
  <c r="BE1701" i="3" s="1"/>
  <c r="AN1661" i="3"/>
  <c r="BE1661" i="3" s="1"/>
  <c r="AN1650" i="3"/>
  <c r="BE1650" i="3" s="1"/>
  <c r="AN1575" i="3"/>
  <c r="BE1575" i="3" s="1"/>
  <c r="AN2393" i="3"/>
  <c r="BE2393" i="3" s="1"/>
  <c r="AN2364" i="3"/>
  <c r="BE2364" i="3" s="1"/>
  <c r="AN2344" i="3"/>
  <c r="BE2344" i="3" s="1"/>
  <c r="AN2328" i="3"/>
  <c r="BE2328" i="3" s="1"/>
  <c r="AN2302" i="3"/>
  <c r="BE2302" i="3" s="1"/>
  <c r="AN2276" i="3"/>
  <c r="BE2276" i="3" s="1"/>
  <c r="AN2272" i="3"/>
  <c r="BE2272" i="3" s="1"/>
  <c r="AN2264" i="3"/>
  <c r="BE2264" i="3" s="1"/>
  <c r="AN2260" i="3"/>
  <c r="BE2260" i="3" s="1"/>
  <c r="AN2258" i="3"/>
  <c r="BE2258" i="3" s="1"/>
  <c r="AN2231" i="3"/>
  <c r="BE2231" i="3" s="1"/>
  <c r="AN2169" i="3"/>
  <c r="BE2169" i="3" s="1"/>
  <c r="AN2121" i="3"/>
  <c r="BE2121" i="3" s="1"/>
  <c r="AN1907" i="3"/>
  <c r="BE1907" i="3" s="1"/>
  <c r="AN1866" i="3"/>
  <c r="BE1866" i="3" s="1"/>
  <c r="AN1843" i="3"/>
  <c r="BE1843" i="3" s="1"/>
  <c r="AN1824" i="3"/>
  <c r="BE1824" i="3" s="1"/>
  <c r="AN1799" i="3"/>
  <c r="BE1799" i="3" s="1"/>
  <c r="AN1762" i="3"/>
  <c r="BE1762" i="3" s="1"/>
  <c r="AN1735" i="3"/>
  <c r="BE1735" i="3" s="1"/>
  <c r="AN1714" i="3"/>
  <c r="BE1714" i="3" s="1"/>
  <c r="AN1713" i="3"/>
  <c r="BE1713" i="3" s="1"/>
  <c r="AN1679" i="3"/>
  <c r="BE1679" i="3" s="1"/>
  <c r="AN1665" i="3"/>
  <c r="BE1665" i="3" s="1"/>
  <c r="AN1577" i="3"/>
  <c r="BE1577" i="3" s="1"/>
  <c r="AN1625" i="3"/>
  <c r="BE1625" i="3" s="1"/>
  <c r="AN1620" i="3"/>
  <c r="BE1620" i="3" s="1"/>
  <c r="AN1617" i="3"/>
  <c r="BE1617" i="3" s="1"/>
  <c r="AN1586" i="3"/>
  <c r="BE1586" i="3" s="1"/>
  <c r="AN2357" i="3"/>
  <c r="BE2357" i="3" s="1"/>
  <c r="AN1742" i="3"/>
  <c r="BE1742" i="3" s="1"/>
  <c r="AN1726" i="3"/>
  <c r="BE1726" i="3" s="1"/>
  <c r="AN1710" i="3"/>
  <c r="BE1710" i="3" s="1"/>
  <c r="AN1694" i="3"/>
  <c r="BE1694" i="3" s="1"/>
  <c r="AN1662" i="3"/>
  <c r="BE1662" i="3" s="1"/>
  <c r="AN1690" i="3"/>
  <c r="BE1690" i="3" s="1"/>
  <c r="AN1652" i="3"/>
  <c r="BE1652" i="3" s="1"/>
  <c r="AN1647" i="3"/>
  <c r="BE1647" i="3" s="1"/>
  <c r="AN1640" i="3"/>
  <c r="BE1640" i="3" s="1"/>
  <c r="AN1616" i="3"/>
  <c r="BE1616" i="3" s="1"/>
  <c r="AN1584" i="3"/>
  <c r="BE1584" i="3" s="1"/>
  <c r="AN1911" i="3"/>
  <c r="BE1911" i="3" s="1"/>
  <c r="AN1789" i="3"/>
  <c r="BE1789" i="3" s="1"/>
  <c r="AN1760" i="3"/>
  <c r="BE1760" i="3" s="1"/>
  <c r="AN1624" i="3"/>
  <c r="BE1624" i="3" s="1"/>
  <c r="AN1574" i="3"/>
  <c r="BE1574" i="3" s="1"/>
  <c r="AN1580" i="3"/>
  <c r="BE1580" i="3" s="1"/>
  <c r="AN2438" i="3"/>
  <c r="BE2438" i="3" s="1"/>
  <c r="AN2737" i="3"/>
  <c r="BE2737" i="3" s="1"/>
  <c r="AN2735" i="3"/>
  <c r="BE2735" i="3" s="1"/>
  <c r="AN2659" i="3"/>
  <c r="BE2659" i="3" s="1"/>
  <c r="AN2546" i="3"/>
  <c r="BE2546" i="3" s="1"/>
  <c r="AN2544" i="3"/>
  <c r="BE2544" i="3" s="1"/>
  <c r="AN2535" i="3"/>
  <c r="BE2535" i="3" s="1"/>
  <c r="AN2532" i="3"/>
  <c r="BE2532" i="3" s="1"/>
  <c r="AN2519" i="3"/>
  <c r="BE2519" i="3" s="1"/>
  <c r="AN2417" i="3"/>
  <c r="BE2417" i="3" s="1"/>
  <c r="AN2413" i="3"/>
  <c r="BE2413" i="3" s="1"/>
  <c r="AN2404" i="3"/>
  <c r="BE2404" i="3" s="1"/>
  <c r="AN2402" i="3"/>
  <c r="BE2402" i="3" s="1"/>
  <c r="AN2400" i="3"/>
  <c r="BE2400" i="3" s="1"/>
  <c r="AN2305" i="3"/>
  <c r="BE2305" i="3" s="1"/>
  <c r="AN2203" i="3"/>
  <c r="BE2203" i="3" s="1"/>
  <c r="AN2196" i="3"/>
  <c r="BE2196" i="3" s="1"/>
  <c r="AN2161" i="3"/>
  <c r="BE2161" i="3" s="1"/>
  <c r="AN2042" i="3"/>
  <c r="BE2042" i="3" s="1"/>
  <c r="AN2026" i="3"/>
  <c r="BE2026" i="3" s="1"/>
  <c r="AN2017" i="3"/>
  <c r="BE2017" i="3" s="1"/>
  <c r="AN1901" i="3"/>
  <c r="BE1901" i="3" s="1"/>
  <c r="AN1848" i="3"/>
  <c r="BE1848" i="3" s="1"/>
  <c r="AN1832" i="3"/>
  <c r="BE1832" i="3" s="1"/>
  <c r="AN1825" i="3"/>
  <c r="BE1825" i="3" s="1"/>
  <c r="AN1774" i="3"/>
  <c r="BE1774" i="3" s="1"/>
  <c r="AN1614" i="3"/>
  <c r="BE1614" i="3" s="1"/>
  <c r="AN2739" i="3"/>
  <c r="BE2739" i="3" s="1"/>
  <c r="AN2621" i="3"/>
  <c r="BE2621" i="3" s="1"/>
  <c r="AN2605" i="3"/>
  <c r="BE2605" i="3" s="1"/>
  <c r="AN2589" i="3"/>
  <c r="BE2589" i="3" s="1"/>
  <c r="AN2573" i="3"/>
  <c r="BE2573" i="3" s="1"/>
  <c r="AN2557" i="3"/>
  <c r="BE2557" i="3" s="1"/>
  <c r="AN2509" i="3"/>
  <c r="BE2509" i="3" s="1"/>
  <c r="AN2473" i="3"/>
  <c r="BE2473" i="3" s="1"/>
  <c r="AN2469" i="3"/>
  <c r="BE2469" i="3" s="1"/>
  <c r="AN2381" i="3"/>
  <c r="BE2381" i="3" s="1"/>
  <c r="AN2369" i="3"/>
  <c r="BE2369" i="3" s="1"/>
  <c r="AN2333" i="3"/>
  <c r="BE2333" i="3" s="1"/>
  <c r="AN2291" i="3"/>
  <c r="BE2291" i="3" s="1"/>
  <c r="AN2239" i="3"/>
  <c r="BE2239" i="3" s="1"/>
  <c r="AN2235" i="3"/>
  <c r="BE2235" i="3" s="1"/>
  <c r="AN2162" i="3"/>
  <c r="BE2162" i="3" s="1"/>
  <c r="AN2156" i="3"/>
  <c r="BE2156" i="3" s="1"/>
  <c r="AN2092" i="3"/>
  <c r="BE2092" i="3" s="1"/>
  <c r="AN1790" i="3"/>
  <c r="BE1790" i="3" s="1"/>
  <c r="AN1622" i="3"/>
  <c r="BE1622" i="3" s="1"/>
  <c r="AN2397" i="3"/>
  <c r="BE2397" i="3" s="1"/>
  <c r="AN2541" i="3"/>
  <c r="BE2541" i="3" s="1"/>
  <c r="AN2457" i="3"/>
  <c r="BE2457" i="3" s="1"/>
  <c r="AN2453" i="3"/>
  <c r="BE2453" i="3" s="1"/>
  <c r="AN2317" i="3"/>
  <c r="BE2317" i="3" s="1"/>
  <c r="AN2124" i="3"/>
  <c r="BE2124" i="3" s="1"/>
  <c r="AN2120" i="3"/>
  <c r="BE2120" i="3" s="1"/>
  <c r="AN1861" i="3"/>
  <c r="BE1861" i="3" s="1"/>
  <c r="AN1857" i="3"/>
  <c r="BE1857" i="3" s="1"/>
  <c r="AN1846" i="3"/>
  <c r="BE1846" i="3" s="1"/>
  <c r="AN2445" i="3"/>
  <c r="BE2445" i="3" s="1"/>
  <c r="AN2366" i="3"/>
  <c r="BE2366" i="3" s="1"/>
  <c r="AN2722" i="3"/>
  <c r="BE2722" i="3" s="1"/>
  <c r="AN2721" i="3"/>
  <c r="BE2721" i="3" s="1"/>
  <c r="AN2719" i="3"/>
  <c r="BE2719" i="3" s="1"/>
  <c r="AN2525" i="3"/>
  <c r="BE2525" i="3" s="1"/>
  <c r="AN2437" i="3"/>
  <c r="BE2437" i="3" s="1"/>
  <c r="AN2401" i="3"/>
  <c r="BE2401" i="3" s="1"/>
  <c r="AN2321" i="3"/>
  <c r="BE2321" i="3" s="1"/>
  <c r="AN2312" i="3"/>
  <c r="BE2312" i="3" s="1"/>
  <c r="AN2311" i="3"/>
  <c r="BE2311" i="3" s="1"/>
  <c r="AN2207" i="3"/>
  <c r="BE2207" i="3" s="1"/>
  <c r="AN2180" i="3"/>
  <c r="BE2180" i="3" s="1"/>
  <c r="AN2080" i="3"/>
  <c r="BE2080" i="3" s="1"/>
  <c r="AN2074" i="3"/>
  <c r="BE2074" i="3" s="1"/>
  <c r="AN1985" i="3"/>
  <c r="BE1985" i="3" s="1"/>
  <c r="AN1582" i="3"/>
  <c r="BE1582" i="3" s="1"/>
  <c r="AN1934" i="3"/>
  <c r="BE1934" i="3" s="1"/>
  <c r="AN1929" i="3"/>
  <c r="BE1929" i="3" s="1"/>
  <c r="AN1928" i="3"/>
  <c r="BE1928" i="3" s="1"/>
  <c r="AN1873" i="3"/>
  <c r="BE1873" i="3" s="1"/>
  <c r="AN1686" i="3"/>
  <c r="BE1686" i="3" s="1"/>
  <c r="AN2783" i="3"/>
  <c r="BE2783" i="3" s="1"/>
  <c r="AN2754" i="3"/>
  <c r="BE2754" i="3" s="1"/>
  <c r="AN2751" i="3"/>
  <c r="BE2751" i="3" s="1"/>
  <c r="AN2714" i="3"/>
  <c r="BE2714" i="3" s="1"/>
  <c r="AN2713" i="3"/>
  <c r="BE2713" i="3" s="1"/>
  <c r="AN2711" i="3"/>
  <c r="BE2711" i="3" s="1"/>
  <c r="AN2707" i="3"/>
  <c r="BE2707" i="3" s="1"/>
  <c r="AN2703" i="3"/>
  <c r="BE2703" i="3" s="1"/>
  <c r="AN2699" i="3"/>
  <c r="BE2699" i="3" s="1"/>
  <c r="AN2695" i="3"/>
  <c r="BE2695" i="3" s="1"/>
  <c r="AN2691" i="3"/>
  <c r="BE2691" i="3" s="1"/>
  <c r="AN2687" i="3"/>
  <c r="BE2687" i="3" s="1"/>
  <c r="AN2683" i="3"/>
  <c r="BE2683" i="3" s="1"/>
  <c r="AN2679" i="3"/>
  <c r="BE2679" i="3" s="1"/>
  <c r="AN2678" i="3"/>
  <c r="BE2678" i="3" s="1"/>
  <c r="AN2565" i="3"/>
  <c r="BE2565" i="3" s="1"/>
  <c r="AN2501" i="3"/>
  <c r="BE2501" i="3" s="1"/>
  <c r="AN2481" i="3"/>
  <c r="BE2481" i="3" s="1"/>
  <c r="AN2477" i="3"/>
  <c r="BE2477" i="3" s="1"/>
  <c r="AN2465" i="3"/>
  <c r="BE2465" i="3" s="1"/>
  <c r="AN2461" i="3"/>
  <c r="BE2461" i="3" s="1"/>
  <c r="AN2389" i="3"/>
  <c r="BE2389" i="3" s="1"/>
  <c r="AN2374" i="3"/>
  <c r="BE2374" i="3" s="1"/>
  <c r="AN2325" i="3"/>
  <c r="BE2325" i="3" s="1"/>
  <c r="AN2322" i="3"/>
  <c r="BE2322" i="3" s="1"/>
  <c r="AN2263" i="3"/>
  <c r="BE2263" i="3" s="1"/>
  <c r="AN2242" i="3"/>
  <c r="BE2242" i="3" s="1"/>
  <c r="AN2204" i="3"/>
  <c r="BE2204" i="3" s="1"/>
  <c r="AN2202" i="3"/>
  <c r="BE2202" i="3" s="1"/>
  <c r="AN2082" i="3"/>
  <c r="BE2082" i="3" s="1"/>
  <c r="AN2081" i="3"/>
  <c r="BE2081" i="3" s="1"/>
  <c r="AN2075" i="3"/>
  <c r="BE2075" i="3" s="1"/>
  <c r="AN2071" i="3"/>
  <c r="BE2071" i="3" s="1"/>
  <c r="AN1893" i="3"/>
  <c r="BE1893" i="3" s="1"/>
  <c r="AN1837" i="3"/>
  <c r="BE1837" i="3" s="1"/>
  <c r="AN1835" i="3"/>
  <c r="BE1835" i="3" s="1"/>
  <c r="AN1761" i="3"/>
  <c r="BE1761" i="3" s="1"/>
  <c r="AN1737" i="3"/>
  <c r="BE1737" i="3" s="1"/>
  <c r="AN2614" i="3"/>
  <c r="BE2614" i="3" s="1"/>
  <c r="AN2491" i="3"/>
  <c r="BE2491" i="3" s="1"/>
  <c r="AN2486" i="3"/>
  <c r="BE2486" i="3" s="1"/>
  <c r="AN2341" i="3"/>
  <c r="BE2341" i="3" s="1"/>
  <c r="AN2309" i="3"/>
  <c r="BE2309" i="3" s="1"/>
  <c r="AN2755" i="3"/>
  <c r="BE2755" i="3" s="1"/>
  <c r="AN2675" i="3"/>
  <c r="BE2675" i="3" s="1"/>
  <c r="AN2671" i="3"/>
  <c r="BE2671" i="3" s="1"/>
  <c r="AN2599" i="3"/>
  <c r="BE2599" i="3" s="1"/>
  <c r="AN2564" i="3"/>
  <c r="BE2564" i="3" s="1"/>
  <c r="AN2549" i="3"/>
  <c r="BE2549" i="3" s="1"/>
  <c r="AN2539" i="3"/>
  <c r="BE2539" i="3" s="1"/>
  <c r="AN2503" i="3"/>
  <c r="BE2503" i="3" s="1"/>
  <c r="AN2370" i="3"/>
  <c r="BE2370" i="3" s="1"/>
  <c r="AN2292" i="3"/>
  <c r="BE2292" i="3" s="1"/>
  <c r="AN2290" i="3"/>
  <c r="BE2290" i="3" s="1"/>
  <c r="AN2236" i="3"/>
  <c r="BE2236" i="3" s="1"/>
  <c r="AN2234" i="3"/>
  <c r="BE2234" i="3" s="1"/>
  <c r="AN2069" i="3"/>
  <c r="BE2069" i="3" s="1"/>
  <c r="AN2067" i="3"/>
  <c r="BE2067" i="3" s="1"/>
  <c r="AN2053" i="3"/>
  <c r="BE2053" i="3" s="1"/>
  <c r="AN1885" i="3"/>
  <c r="BE1885" i="3" s="1"/>
  <c r="AN1609" i="3"/>
  <c r="BE1609" i="3" s="1"/>
  <c r="AN1598" i="3"/>
  <c r="BE1598" i="3" s="1"/>
  <c r="AN2517" i="3"/>
  <c r="BE2517" i="3" s="1"/>
  <c r="AN2474" i="3"/>
  <c r="BE2474" i="3" s="1"/>
  <c r="AN2433" i="3"/>
  <c r="BE2433" i="3" s="1"/>
  <c r="AN2429" i="3"/>
  <c r="BE2429" i="3" s="1"/>
  <c r="AN2410" i="3"/>
  <c r="BE2410" i="3" s="1"/>
  <c r="AN2365" i="3"/>
  <c r="BE2365" i="3" s="1"/>
  <c r="AN2337" i="3"/>
  <c r="BE2337" i="3" s="1"/>
  <c r="AN2314" i="3"/>
  <c r="BE2314" i="3" s="1"/>
  <c r="AN2252" i="3"/>
  <c r="BE2252" i="3" s="1"/>
  <c r="AN2250" i="3"/>
  <c r="BE2250" i="3" s="1"/>
  <c r="AN2220" i="3"/>
  <c r="BE2220" i="3" s="1"/>
  <c r="AN2218" i="3"/>
  <c r="BE2218" i="3" s="1"/>
  <c r="AN2184" i="3"/>
  <c r="BE2184" i="3" s="1"/>
  <c r="AN2146" i="3"/>
  <c r="BE2146" i="3" s="1"/>
  <c r="AN2145" i="3"/>
  <c r="BE2145" i="3" s="1"/>
  <c r="AN2137" i="3"/>
  <c r="BE2137" i="3" s="1"/>
  <c r="AN2131" i="3"/>
  <c r="BE2131" i="3" s="1"/>
  <c r="AN2050" i="3"/>
  <c r="BE2050" i="3" s="1"/>
  <c r="AN2001" i="3"/>
  <c r="BE2001" i="3" s="1"/>
  <c r="AN1954" i="3"/>
  <c r="BE1954" i="3" s="1"/>
  <c r="AN1920" i="3"/>
  <c r="BE1920" i="3" s="1"/>
  <c r="AN1900" i="3"/>
  <c r="BE1900" i="3" s="1"/>
  <c r="AN1897" i="3"/>
  <c r="BE1897" i="3" s="1"/>
  <c r="AN1863" i="3"/>
  <c r="BE1863" i="3" s="1"/>
  <c r="AN1828" i="3"/>
  <c r="BE1828" i="3" s="1"/>
  <c r="AN1822" i="3"/>
  <c r="BE1822" i="3" s="1"/>
  <c r="AN1750" i="3"/>
  <c r="BE1750" i="3" s="1"/>
  <c r="AN1695" i="3"/>
  <c r="BE1695" i="3" s="1"/>
  <c r="AN1689" i="3"/>
  <c r="BE1689" i="3" s="1"/>
  <c r="AN1680" i="3"/>
  <c r="BE1680" i="3" s="1"/>
  <c r="AN1599" i="3"/>
  <c r="BE1599" i="3" s="1"/>
  <c r="AN1590" i="3"/>
  <c r="BE1590" i="3" s="1"/>
  <c r="AN1746" i="3"/>
  <c r="BE1746" i="3" s="1"/>
  <c r="AN1728" i="3"/>
  <c r="BE1728" i="3" s="1"/>
  <c r="AN1718" i="3"/>
  <c r="BE1718" i="3" s="1"/>
  <c r="AN1696" i="3"/>
  <c r="BE1696" i="3" s="1"/>
  <c r="AN1688" i="3"/>
  <c r="BE1688" i="3" s="1"/>
  <c r="AN1670" i="3"/>
  <c r="BE1670" i="3" s="1"/>
  <c r="AN1642" i="3"/>
  <c r="BE1642" i="3" s="1"/>
  <c r="AN1638" i="3"/>
  <c r="BE1638" i="3" s="1"/>
  <c r="AN1633" i="3"/>
  <c r="BE1633" i="3" s="1"/>
  <c r="AN1606" i="3"/>
  <c r="BE1606" i="3" s="1"/>
  <c r="AN1788" i="3"/>
  <c r="BE1788" i="3" s="1"/>
  <c r="AN1772" i="3"/>
  <c r="BE1772" i="3" s="1"/>
  <c r="AN1770" i="3"/>
  <c r="BE1770" i="3" s="1"/>
  <c r="AN1733" i="3"/>
  <c r="BE1733" i="3" s="1"/>
  <c r="AN1732" i="3"/>
  <c r="BE1732" i="3" s="1"/>
  <c r="AN1634" i="3"/>
  <c r="BE1634" i="3" s="1"/>
  <c r="AN1632" i="3"/>
  <c r="BE1632" i="3" s="1"/>
  <c r="AN1630" i="3"/>
  <c r="BE1630" i="3" s="1"/>
  <c r="AN1593" i="3"/>
  <c r="BE1593" i="3" s="1"/>
  <c r="AN2521" i="3"/>
  <c r="BE2521" i="3" s="1"/>
  <c r="AN2493" i="3"/>
  <c r="BE2493" i="3" s="1"/>
  <c r="AN2489" i="3"/>
  <c r="BE2489" i="3" s="1"/>
  <c r="AN2485" i="3"/>
  <c r="BE2485" i="3" s="1"/>
  <c r="AN2466" i="3"/>
  <c r="BE2466" i="3" s="1"/>
  <c r="AN2425" i="3"/>
  <c r="BE2425" i="3" s="1"/>
  <c r="AN2421" i="3"/>
  <c r="BE2421" i="3" s="1"/>
  <c r="AN2405" i="3"/>
  <c r="BE2405" i="3" s="1"/>
  <c r="AN2373" i="3"/>
  <c r="BE2373" i="3" s="1"/>
  <c r="AN2349" i="3"/>
  <c r="BE2349" i="3" s="1"/>
  <c r="AN2320" i="3"/>
  <c r="BE2320" i="3" s="1"/>
  <c r="AN2310" i="3"/>
  <c r="BE2310" i="3" s="1"/>
  <c r="AN2185" i="3"/>
  <c r="BE2185" i="3" s="1"/>
  <c r="AN2179" i="3"/>
  <c r="BE2179" i="3" s="1"/>
  <c r="AN2168" i="3"/>
  <c r="BE2168" i="3" s="1"/>
  <c r="AN2132" i="3"/>
  <c r="BE2132" i="3" s="1"/>
  <c r="AN2098" i="3"/>
  <c r="BE2098" i="3" s="1"/>
  <c r="AN2097" i="3"/>
  <c r="BE2097" i="3" s="1"/>
  <c r="AN2065" i="3"/>
  <c r="BE2065" i="3" s="1"/>
  <c r="AN2063" i="3"/>
  <c r="BE2063" i="3" s="1"/>
  <c r="AN2031" i="3"/>
  <c r="BE2031" i="3" s="1"/>
  <c r="AN1891" i="3"/>
  <c r="BE1891" i="3" s="1"/>
  <c r="AN1867" i="3"/>
  <c r="BE1867" i="3" s="1"/>
  <c r="AN1836" i="3"/>
  <c r="BE1836" i="3" s="1"/>
  <c r="AN1833" i="3"/>
  <c r="BE1833" i="3" s="1"/>
  <c r="AN1812" i="3"/>
  <c r="BE1812" i="3" s="1"/>
  <c r="AN1785" i="3"/>
  <c r="BE1785" i="3" s="1"/>
  <c r="AN1743" i="3"/>
  <c r="BE1743" i="3" s="1"/>
  <c r="AN1673" i="3"/>
  <c r="BE1673" i="3" s="1"/>
  <c r="AN1654" i="3"/>
  <c r="BE1654" i="3" s="1"/>
  <c r="AN1610" i="3"/>
  <c r="BE1610" i="3" s="1"/>
  <c r="AN2114" i="3"/>
  <c r="BE2114" i="3" s="1"/>
  <c r="AN2113" i="3"/>
  <c r="BE2113" i="3" s="1"/>
  <c r="AN2105" i="3"/>
  <c r="BE2105" i="3" s="1"/>
  <c r="AN2084" i="3"/>
  <c r="BE2084" i="3" s="1"/>
  <c r="AN2076" i="3"/>
  <c r="BE2076" i="3" s="1"/>
  <c r="AN2034" i="3"/>
  <c r="BE2034" i="3" s="1"/>
  <c r="AN2010" i="3"/>
  <c r="BE2010" i="3" s="1"/>
  <c r="AN1974" i="3"/>
  <c r="BE1974" i="3" s="1"/>
  <c r="AN1958" i="3"/>
  <c r="BE1958" i="3" s="1"/>
  <c r="AN1947" i="3"/>
  <c r="BE1947" i="3" s="1"/>
  <c r="AN1939" i="3"/>
  <c r="BE1939" i="3" s="1"/>
  <c r="AN1932" i="3"/>
  <c r="BE1932" i="3" s="1"/>
  <c r="AN1931" i="3"/>
  <c r="BE1931" i="3" s="1"/>
  <c r="AN1909" i="3"/>
  <c r="BE1909" i="3" s="1"/>
  <c r="AN1890" i="3"/>
  <c r="BE1890" i="3" s="1"/>
  <c r="AN1881" i="3"/>
  <c r="BE1881" i="3" s="1"/>
  <c r="AN1864" i="3"/>
  <c r="BE1864" i="3" s="1"/>
  <c r="AN1853" i="3"/>
  <c r="BE1853" i="3" s="1"/>
  <c r="AN1851" i="3"/>
  <c r="BE1851" i="3" s="1"/>
  <c r="AN1798" i="3"/>
  <c r="BE1798" i="3" s="1"/>
  <c r="AN1744" i="3"/>
  <c r="BE1744" i="3" s="1"/>
  <c r="AN1734" i="3"/>
  <c r="BE1734" i="3" s="1"/>
  <c r="AN1664" i="3"/>
  <c r="BE1664" i="3" s="1"/>
  <c r="AN1641" i="3"/>
  <c r="BE1641" i="3" s="1"/>
  <c r="AN1583" i="3"/>
  <c r="BE1583" i="3" s="1"/>
  <c r="AN3840" i="3"/>
  <c r="BE3840" i="3" s="1"/>
  <c r="AN3779" i="3"/>
  <c r="BE3779" i="3" s="1"/>
  <c r="AN3783" i="3"/>
  <c r="BE3783" i="3" s="1"/>
  <c r="AN3866" i="3"/>
  <c r="BE3866" i="3" s="1"/>
  <c r="AN3852" i="3"/>
  <c r="BE3852" i="3" s="1"/>
  <c r="AN3834" i="3"/>
  <c r="BE3834" i="3" s="1"/>
  <c r="AN3799" i="3"/>
  <c r="BE3799" i="3" s="1"/>
  <c r="AN3782" i="3"/>
  <c r="BE3782" i="3" s="1"/>
  <c r="AN3766" i="3"/>
  <c r="BE3766" i="3" s="1"/>
  <c r="AN3686" i="3"/>
  <c r="BE3686" i="3" s="1"/>
  <c r="AN3658" i="3"/>
  <c r="BE3658" i="3" s="1"/>
  <c r="AN3657" i="3"/>
  <c r="BE3657" i="3" s="1"/>
  <c r="AN3631" i="3"/>
  <c r="BE3631" i="3" s="1"/>
  <c r="AN3620" i="3"/>
  <c r="BE3620" i="3" s="1"/>
  <c r="AN3615" i="3"/>
  <c r="BE3615" i="3" s="1"/>
  <c r="AN3604" i="3"/>
  <c r="BE3604" i="3" s="1"/>
  <c r="AN3599" i="3"/>
  <c r="BE3599" i="3" s="1"/>
  <c r="AN3588" i="3"/>
  <c r="BE3588" i="3" s="1"/>
  <c r="AN3583" i="3"/>
  <c r="BE3583" i="3" s="1"/>
  <c r="AN3572" i="3"/>
  <c r="BE3572" i="3" s="1"/>
  <c r="AN3567" i="3"/>
  <c r="BE3567" i="3" s="1"/>
  <c r="AN3556" i="3"/>
  <c r="BE3556" i="3" s="1"/>
  <c r="AN3551" i="3"/>
  <c r="BE3551" i="3" s="1"/>
  <c r="AN3540" i="3"/>
  <c r="BE3540" i="3" s="1"/>
  <c r="AN3535" i="3"/>
  <c r="BE3535" i="3" s="1"/>
  <c r="AN3524" i="3"/>
  <c r="BE3524" i="3" s="1"/>
  <c r="AN3519" i="3"/>
  <c r="BE3519" i="3" s="1"/>
  <c r="AN3484" i="3"/>
  <c r="BE3484" i="3" s="1"/>
  <c r="AN3402" i="3"/>
  <c r="BE3402" i="3" s="1"/>
  <c r="AN3395" i="3"/>
  <c r="BE3395" i="3" s="1"/>
  <c r="AN3334" i="3"/>
  <c r="BE3334" i="3" s="1"/>
  <c r="AN3833" i="3"/>
  <c r="BE3833" i="3" s="1"/>
  <c r="AN3822" i="3"/>
  <c r="BE3822" i="3" s="1"/>
  <c r="AN3758" i="3"/>
  <c r="BE3758" i="3" s="1"/>
  <c r="AN3734" i="3"/>
  <c r="BE3734" i="3" s="1"/>
  <c r="AN3710" i="3"/>
  <c r="BE3710" i="3" s="1"/>
  <c r="AN3683" i="3"/>
  <c r="BE3683" i="3" s="1"/>
  <c r="AN3682" i="3"/>
  <c r="BE3682" i="3" s="1"/>
  <c r="AN3646" i="3"/>
  <c r="BE3646" i="3" s="1"/>
  <c r="AN3499" i="3"/>
  <c r="BE3499" i="3" s="1"/>
  <c r="AN3459" i="3"/>
  <c r="BE3459" i="3" s="1"/>
  <c r="AN3452" i="3"/>
  <c r="BE3452" i="3" s="1"/>
  <c r="AN3855" i="3"/>
  <c r="BE3855" i="3" s="1"/>
  <c r="AN3849" i="3"/>
  <c r="BE3849" i="3" s="1"/>
  <c r="AN3828" i="3"/>
  <c r="BE3828" i="3" s="1"/>
  <c r="AN3806" i="3"/>
  <c r="BE3806" i="3" s="1"/>
  <c r="AN3798" i="3"/>
  <c r="BE3798" i="3" s="1"/>
  <c r="AN3790" i="3"/>
  <c r="BE3790" i="3" s="1"/>
  <c r="AN3780" i="3"/>
  <c r="BE3780" i="3" s="1"/>
  <c r="AN3764" i="3"/>
  <c r="BE3764" i="3" s="1"/>
  <c r="AN3750" i="3"/>
  <c r="BE3750" i="3" s="1"/>
  <c r="AN3732" i="3"/>
  <c r="BE3732" i="3" s="1"/>
  <c r="AN3729" i="3"/>
  <c r="BE3729" i="3" s="1"/>
  <c r="AN3705" i="3"/>
  <c r="BE3705" i="3" s="1"/>
  <c r="AN3641" i="3"/>
  <c r="BE3641" i="3" s="1"/>
  <c r="AN3500" i="3"/>
  <c r="BE3500" i="3" s="1"/>
  <c r="AN3471" i="3"/>
  <c r="BE3471" i="3" s="1"/>
  <c r="AN3454" i="3"/>
  <c r="BE3454" i="3" s="1"/>
  <c r="AN3826" i="3"/>
  <c r="BE3826" i="3" s="1"/>
  <c r="AN3814" i="3"/>
  <c r="BE3814" i="3" s="1"/>
  <c r="AN3778" i="3"/>
  <c r="BE3778" i="3" s="1"/>
  <c r="AN3777" i="3"/>
  <c r="BE3777" i="3" s="1"/>
  <c r="AN3770" i="3"/>
  <c r="BE3770" i="3" s="1"/>
  <c r="AN3742" i="3"/>
  <c r="BE3742" i="3" s="1"/>
  <c r="AN3718" i="3"/>
  <c r="BE3718" i="3" s="1"/>
  <c r="AN3694" i="3"/>
  <c r="BE3694" i="3" s="1"/>
  <c r="AN3667" i="3"/>
  <c r="BE3667" i="3" s="1"/>
  <c r="AN3666" i="3"/>
  <c r="BE3666" i="3" s="1"/>
  <c r="AN3515" i="3"/>
  <c r="BE3515" i="3" s="1"/>
  <c r="AN3450" i="3"/>
  <c r="BE3450" i="3" s="1"/>
  <c r="AN3860" i="3"/>
  <c r="BE3860" i="3" s="1"/>
  <c r="AN3844" i="3"/>
  <c r="BE3844" i="3" s="1"/>
  <c r="AN3831" i="3"/>
  <c r="BE3831" i="3" s="1"/>
  <c r="AN3825" i="3"/>
  <c r="BE3825" i="3" s="1"/>
  <c r="AN3820" i="3"/>
  <c r="BE3820" i="3" s="1"/>
  <c r="AN3762" i="3"/>
  <c r="BE3762" i="3" s="1"/>
  <c r="AN3761" i="3"/>
  <c r="BE3761" i="3" s="1"/>
  <c r="AN3690" i="3"/>
  <c r="BE3690" i="3" s="1"/>
  <c r="AN3689" i="3"/>
  <c r="BE3689" i="3" s="1"/>
  <c r="AN3654" i="3"/>
  <c r="BE3654" i="3" s="1"/>
  <c r="AN3623" i="3"/>
  <c r="BE3623" i="3" s="1"/>
  <c r="AN3607" i="3"/>
  <c r="BE3607" i="3" s="1"/>
  <c r="AN3591" i="3"/>
  <c r="BE3591" i="3" s="1"/>
  <c r="AN3575" i="3"/>
  <c r="BE3575" i="3" s="1"/>
  <c r="AN3559" i="3"/>
  <c r="BE3559" i="3" s="1"/>
  <c r="AN3543" i="3"/>
  <c r="BE3543" i="3" s="1"/>
  <c r="AN3527" i="3"/>
  <c r="BE3527" i="3" s="1"/>
  <c r="AN3487" i="3"/>
  <c r="BE3487" i="3" s="1"/>
  <c r="AN3842" i="3"/>
  <c r="BE3842" i="3" s="1"/>
  <c r="AN3804" i="3"/>
  <c r="BE3804" i="3" s="1"/>
  <c r="AN3796" i="3"/>
  <c r="BE3796" i="3" s="1"/>
  <c r="AN3786" i="3"/>
  <c r="BE3786" i="3" s="1"/>
  <c r="AN3785" i="3"/>
  <c r="BE3785" i="3" s="1"/>
  <c r="AN3754" i="3"/>
  <c r="BE3754" i="3" s="1"/>
  <c r="AN3753" i="3"/>
  <c r="BE3753" i="3" s="1"/>
  <c r="AN3740" i="3"/>
  <c r="BE3740" i="3" s="1"/>
  <c r="AN3739" i="3"/>
  <c r="BE3739" i="3" s="1"/>
  <c r="AN3738" i="3"/>
  <c r="BE3738" i="3" s="1"/>
  <c r="AN3737" i="3"/>
  <c r="BE3737" i="3" s="1"/>
  <c r="AN3715" i="3"/>
  <c r="BE3715" i="3" s="1"/>
  <c r="AN3714" i="3"/>
  <c r="BE3714" i="3" s="1"/>
  <c r="AN3713" i="3"/>
  <c r="BE3713" i="3" s="1"/>
  <c r="AN3678" i="3"/>
  <c r="BE3678" i="3" s="1"/>
  <c r="AN3651" i="3"/>
  <c r="BE3651" i="3" s="1"/>
  <c r="AN3650" i="3"/>
  <c r="BE3650" i="3" s="1"/>
  <c r="AN3649" i="3"/>
  <c r="BE3649" i="3" s="1"/>
  <c r="AN3492" i="3"/>
  <c r="BE3492" i="3" s="1"/>
  <c r="AN3467" i="3"/>
  <c r="BE3467" i="3" s="1"/>
  <c r="AN3463" i="3"/>
  <c r="BE3463" i="3" s="1"/>
  <c r="AN3366" i="3"/>
  <c r="BE3366" i="3" s="1"/>
  <c r="AN3306" i="3"/>
  <c r="BE3306" i="3" s="1"/>
  <c r="AN3302" i="3"/>
  <c r="BE3302" i="3" s="1"/>
  <c r="AN3868" i="3"/>
  <c r="BE3868" i="3" s="1"/>
  <c r="AN3858" i="3"/>
  <c r="BE3858" i="3" s="1"/>
  <c r="AN3841" i="3"/>
  <c r="BE3841" i="3" s="1"/>
  <c r="AN3818" i="3"/>
  <c r="BE3818" i="3" s="1"/>
  <c r="AN3817" i="3"/>
  <c r="BE3817" i="3" s="1"/>
  <c r="AN3812" i="3"/>
  <c r="BE3812" i="3" s="1"/>
  <c r="AN3802" i="3"/>
  <c r="BE3802" i="3" s="1"/>
  <c r="AN3801" i="3"/>
  <c r="BE3801" i="3" s="1"/>
  <c r="AN3746" i="3"/>
  <c r="BE3746" i="3" s="1"/>
  <c r="AN3745" i="3"/>
  <c r="BE3745" i="3" s="1"/>
  <c r="AN3726" i="3"/>
  <c r="BE3726" i="3" s="1"/>
  <c r="AN3702" i="3"/>
  <c r="BE3702" i="3" s="1"/>
  <c r="AN3675" i="3"/>
  <c r="BE3675" i="3" s="1"/>
  <c r="AN3674" i="3"/>
  <c r="BE3674" i="3" s="1"/>
  <c r="AN3673" i="3"/>
  <c r="BE3673" i="3" s="1"/>
  <c r="AN3638" i="3"/>
  <c r="BE3638" i="3" s="1"/>
  <c r="AN3507" i="3"/>
  <c r="BE3507" i="3" s="1"/>
  <c r="AN3503" i="3"/>
  <c r="BE3503" i="3" s="1"/>
  <c r="AN3418" i="3"/>
  <c r="BE3418" i="3" s="1"/>
  <c r="AN3398" i="3"/>
  <c r="BE3398" i="3" s="1"/>
  <c r="AN3455" i="3"/>
  <c r="BE3455" i="3" s="1"/>
  <c r="AN3442" i="3"/>
  <c r="BE3442" i="3" s="1"/>
  <c r="AN3435" i="3"/>
  <c r="BE3435" i="3" s="1"/>
  <c r="AN3423" i="3"/>
  <c r="BE3423" i="3" s="1"/>
  <c r="AN3391" i="3"/>
  <c r="BE3391" i="3" s="1"/>
  <c r="AN3359" i="3"/>
  <c r="BE3359" i="3" s="1"/>
  <c r="AN3327" i="3"/>
  <c r="BE3327" i="3" s="1"/>
  <c r="AN3292" i="3"/>
  <c r="BE3292" i="3" s="1"/>
  <c r="AN3265" i="3"/>
  <c r="BE3265" i="3" s="1"/>
  <c r="AN3076" i="3"/>
  <c r="BE3076" i="3" s="1"/>
  <c r="AN3016" i="3"/>
  <c r="BE3016" i="3" s="1"/>
  <c r="AN3441" i="3"/>
  <c r="BE3441" i="3" s="1"/>
  <c r="AN3412" i="3"/>
  <c r="BE3412" i="3" s="1"/>
  <c r="AN3403" i="3"/>
  <c r="BE3403" i="3" s="1"/>
  <c r="AN3380" i="3"/>
  <c r="BE3380" i="3" s="1"/>
  <c r="AN3371" i="3"/>
  <c r="BE3371" i="3" s="1"/>
  <c r="AN3348" i="3"/>
  <c r="BE3348" i="3" s="1"/>
  <c r="AN3339" i="3"/>
  <c r="BE3339" i="3" s="1"/>
  <c r="AN3316" i="3"/>
  <c r="BE3316" i="3" s="1"/>
  <c r="AN3307" i="3"/>
  <c r="BE3307" i="3" s="1"/>
  <c r="AN3269" i="3"/>
  <c r="BE3269" i="3" s="1"/>
  <c r="AN3199" i="3"/>
  <c r="BE3199" i="3" s="1"/>
  <c r="AN3157" i="3"/>
  <c r="BE3157" i="3" s="1"/>
  <c r="AN3050" i="3"/>
  <c r="BE3050" i="3" s="1"/>
  <c r="AN3044" i="3"/>
  <c r="BE3044" i="3" s="1"/>
  <c r="AN2926" i="3"/>
  <c r="BE2926" i="3" s="1"/>
  <c r="AN2894" i="3"/>
  <c r="BE2894" i="3" s="1"/>
  <c r="AN3439" i="3"/>
  <c r="BE3439" i="3" s="1"/>
  <c r="AN3422" i="3"/>
  <c r="BE3422" i="3" s="1"/>
  <c r="AN3410" i="3"/>
  <c r="BE3410" i="3" s="1"/>
  <c r="AN3390" i="3"/>
  <c r="BE3390" i="3" s="1"/>
  <c r="AN3378" i="3"/>
  <c r="BE3378" i="3" s="1"/>
  <c r="AN3357" i="3"/>
  <c r="BE3357" i="3" s="1"/>
  <c r="AN3346" i="3"/>
  <c r="BE3346" i="3" s="1"/>
  <c r="AN3325" i="3"/>
  <c r="BE3325" i="3" s="1"/>
  <c r="AN3314" i="3"/>
  <c r="BE3314" i="3" s="1"/>
  <c r="AN3453" i="3"/>
  <c r="BE3453" i="3" s="1"/>
  <c r="AN3445" i="3"/>
  <c r="BE3445" i="3" s="1"/>
  <c r="AN3409" i="3"/>
  <c r="BE3409" i="3" s="1"/>
  <c r="AN3377" i="3"/>
  <c r="BE3377" i="3" s="1"/>
  <c r="AN3343" i="3"/>
  <c r="BE3343" i="3" s="1"/>
  <c r="AN3311" i="3"/>
  <c r="BE3311" i="3" s="1"/>
  <c r="AN3176" i="3"/>
  <c r="BE3176" i="3" s="1"/>
  <c r="AN3108" i="3"/>
  <c r="BE3108" i="3" s="1"/>
  <c r="AN3634" i="3"/>
  <c r="BE3634" i="3" s="1"/>
  <c r="AN3626" i="3"/>
  <c r="BE3626" i="3" s="1"/>
  <c r="AN3618" i="3"/>
  <c r="BE3618" i="3" s="1"/>
  <c r="AN3610" i="3"/>
  <c r="BE3610" i="3" s="1"/>
  <c r="AN3602" i="3"/>
  <c r="BE3602" i="3" s="1"/>
  <c r="AN3594" i="3"/>
  <c r="BE3594" i="3" s="1"/>
  <c r="AN3586" i="3"/>
  <c r="BE3586" i="3" s="1"/>
  <c r="AN3578" i="3"/>
  <c r="BE3578" i="3" s="1"/>
  <c r="AN3570" i="3"/>
  <c r="BE3570" i="3" s="1"/>
  <c r="AN3562" i="3"/>
  <c r="BE3562" i="3" s="1"/>
  <c r="AN3554" i="3"/>
  <c r="BE3554" i="3" s="1"/>
  <c r="AN3546" i="3"/>
  <c r="BE3546" i="3" s="1"/>
  <c r="AN3538" i="3"/>
  <c r="BE3538" i="3" s="1"/>
  <c r="AN3530" i="3"/>
  <c r="BE3530" i="3" s="1"/>
  <c r="AN3522" i="3"/>
  <c r="BE3522" i="3" s="1"/>
  <c r="AN3514" i="3"/>
  <c r="BE3514" i="3" s="1"/>
  <c r="AN3506" i="3"/>
  <c r="BE3506" i="3" s="1"/>
  <c r="AN3498" i="3"/>
  <c r="BE3498" i="3" s="1"/>
  <c r="AN3490" i="3"/>
  <c r="BE3490" i="3" s="1"/>
  <c r="AN3482" i="3"/>
  <c r="BE3482" i="3" s="1"/>
  <c r="AN3474" i="3"/>
  <c r="BE3474" i="3" s="1"/>
  <c r="AN3466" i="3"/>
  <c r="BE3466" i="3" s="1"/>
  <c r="AN3458" i="3"/>
  <c r="BE3458" i="3" s="1"/>
  <c r="AN3437" i="3"/>
  <c r="BE3437" i="3" s="1"/>
  <c r="AN3419" i="3"/>
  <c r="BE3419" i="3" s="1"/>
  <c r="AN3396" i="3"/>
  <c r="BE3396" i="3" s="1"/>
  <c r="AN3387" i="3"/>
  <c r="BE3387" i="3" s="1"/>
  <c r="AN3364" i="3"/>
  <c r="BE3364" i="3" s="1"/>
  <c r="AN3355" i="3"/>
  <c r="BE3355" i="3" s="1"/>
  <c r="AN3332" i="3"/>
  <c r="BE3332" i="3" s="1"/>
  <c r="AN3323" i="3"/>
  <c r="BE3323" i="3" s="1"/>
  <c r="AN3300" i="3"/>
  <c r="BE3300" i="3" s="1"/>
  <c r="AN3286" i="3"/>
  <c r="BE3286" i="3" s="1"/>
  <c r="AN3278" i="3"/>
  <c r="BE3278" i="3" s="1"/>
  <c r="AN3240" i="3"/>
  <c r="BE3240" i="3" s="1"/>
  <c r="AN3238" i="3"/>
  <c r="BE3238" i="3" s="1"/>
  <c r="AN3214" i="3"/>
  <c r="BE3214" i="3" s="1"/>
  <c r="AN3195" i="3"/>
  <c r="BE3195" i="3" s="1"/>
  <c r="AN3190" i="3"/>
  <c r="BE3190" i="3" s="1"/>
  <c r="AN3183" i="3"/>
  <c r="BE3183" i="3" s="1"/>
  <c r="AN3633" i="3"/>
  <c r="BE3633" i="3" s="1"/>
  <c r="AN3625" i="3"/>
  <c r="BE3625" i="3" s="1"/>
  <c r="AN3617" i="3"/>
  <c r="BE3617" i="3" s="1"/>
  <c r="AN3609" i="3"/>
  <c r="BE3609" i="3" s="1"/>
  <c r="AN3601" i="3"/>
  <c r="BE3601" i="3" s="1"/>
  <c r="AN3593" i="3"/>
  <c r="BE3593" i="3" s="1"/>
  <c r="AN3585" i="3"/>
  <c r="BE3585" i="3" s="1"/>
  <c r="AN3577" i="3"/>
  <c r="BE3577" i="3" s="1"/>
  <c r="AN3569" i="3"/>
  <c r="BE3569" i="3" s="1"/>
  <c r="AN3561" i="3"/>
  <c r="BE3561" i="3" s="1"/>
  <c r="AN3553" i="3"/>
  <c r="BE3553" i="3" s="1"/>
  <c r="AN3545" i="3"/>
  <c r="BE3545" i="3" s="1"/>
  <c r="AN3537" i="3"/>
  <c r="BE3537" i="3" s="1"/>
  <c r="AN3529" i="3"/>
  <c r="BE3529" i="3" s="1"/>
  <c r="AN3521" i="3"/>
  <c r="BE3521" i="3" s="1"/>
  <c r="AN3513" i="3"/>
  <c r="BE3513" i="3" s="1"/>
  <c r="AN3505" i="3"/>
  <c r="BE3505" i="3" s="1"/>
  <c r="AN3497" i="3"/>
  <c r="BE3497" i="3" s="1"/>
  <c r="AN3489" i="3"/>
  <c r="BE3489" i="3" s="1"/>
  <c r="AN3481" i="3"/>
  <c r="BE3481" i="3" s="1"/>
  <c r="AN3473" i="3"/>
  <c r="BE3473" i="3" s="1"/>
  <c r="AN3465" i="3"/>
  <c r="BE3465" i="3" s="1"/>
  <c r="AN3457" i="3"/>
  <c r="BE3457" i="3" s="1"/>
  <c r="AN3426" i="3"/>
  <c r="BE3426" i="3" s="1"/>
  <c r="AN3406" i="3"/>
  <c r="BE3406" i="3" s="1"/>
  <c r="AN3405" i="3"/>
  <c r="BE3405" i="3" s="1"/>
  <c r="AN3394" i="3"/>
  <c r="BE3394" i="3" s="1"/>
  <c r="AN3374" i="3"/>
  <c r="BE3374" i="3" s="1"/>
  <c r="AN3373" i="3"/>
  <c r="BE3373" i="3" s="1"/>
  <c r="AN3362" i="3"/>
  <c r="BE3362" i="3" s="1"/>
  <c r="AN3342" i="3"/>
  <c r="BE3342" i="3" s="1"/>
  <c r="AN3341" i="3"/>
  <c r="BE3341" i="3" s="1"/>
  <c r="AN3330" i="3"/>
  <c r="BE3330" i="3" s="1"/>
  <c r="AN3310" i="3"/>
  <c r="BE3310" i="3" s="1"/>
  <c r="AN3309" i="3"/>
  <c r="BE3309" i="3" s="1"/>
  <c r="AN3262" i="3"/>
  <c r="BE3262" i="3" s="1"/>
  <c r="AN3261" i="3"/>
  <c r="BE3261" i="3" s="1"/>
  <c r="AN3193" i="3"/>
  <c r="BE3193" i="3" s="1"/>
  <c r="AN3164" i="3"/>
  <c r="BE3164" i="3" s="1"/>
  <c r="AN3425" i="3"/>
  <c r="BE3425" i="3" s="1"/>
  <c r="AN3393" i="3"/>
  <c r="BE3393" i="3" s="1"/>
  <c r="AN3361" i="3"/>
  <c r="BE3361" i="3" s="1"/>
  <c r="AN3329" i="3"/>
  <c r="BE3329" i="3" s="1"/>
  <c r="AN3291" i="3"/>
  <c r="BE3291" i="3" s="1"/>
  <c r="AN3290" i="3"/>
  <c r="BE3290" i="3" s="1"/>
  <c r="AN3275" i="3"/>
  <c r="BE3275" i="3" s="1"/>
  <c r="AN3273" i="3"/>
  <c r="BE3273" i="3" s="1"/>
  <c r="AN3264" i="3"/>
  <c r="BE3264" i="3" s="1"/>
  <c r="AN3246" i="3"/>
  <c r="BE3246" i="3" s="1"/>
  <c r="AN3245" i="3"/>
  <c r="BE3245" i="3" s="1"/>
  <c r="AN3221" i="3"/>
  <c r="BE3221" i="3" s="1"/>
  <c r="AN3212" i="3"/>
  <c r="BE3212" i="3" s="1"/>
  <c r="AN3203" i="3"/>
  <c r="BE3203" i="3" s="1"/>
  <c r="AN3277" i="3"/>
  <c r="BE3277" i="3" s="1"/>
  <c r="AN3270" i="3"/>
  <c r="BE3270" i="3" s="1"/>
  <c r="AN3248" i="3"/>
  <c r="BE3248" i="3" s="1"/>
  <c r="AN3225" i="3"/>
  <c r="BE3225" i="3" s="1"/>
  <c r="AN3224" i="3"/>
  <c r="BE3224" i="3" s="1"/>
  <c r="AN3189" i="3"/>
  <c r="BE3189" i="3" s="1"/>
  <c r="AN3165" i="3"/>
  <c r="BE3165" i="3" s="1"/>
  <c r="AN3133" i="3"/>
  <c r="BE3133" i="3" s="1"/>
  <c r="AN3126" i="3"/>
  <c r="BE3126" i="3" s="1"/>
  <c r="AN3124" i="3"/>
  <c r="BE3124" i="3" s="1"/>
  <c r="AN3106" i="3"/>
  <c r="BE3106" i="3" s="1"/>
  <c r="AN3094" i="3"/>
  <c r="BE3094" i="3" s="1"/>
  <c r="AN3092" i="3"/>
  <c r="BE3092" i="3" s="1"/>
  <c r="AN3074" i="3"/>
  <c r="BE3074" i="3" s="1"/>
  <c r="AN3060" i="3"/>
  <c r="BE3060" i="3" s="1"/>
  <c r="AN3008" i="3"/>
  <c r="BE3008" i="3" s="1"/>
  <c r="AN2996" i="3"/>
  <c r="BE2996" i="3" s="1"/>
  <c r="AN2834" i="3"/>
  <c r="BE2834" i="3" s="1"/>
  <c r="AN2770" i="3"/>
  <c r="BE2770" i="3" s="1"/>
  <c r="AN2766" i="3"/>
  <c r="BE2766" i="3" s="1"/>
  <c r="AN2730" i="3"/>
  <c r="BE2730" i="3" s="1"/>
  <c r="AN2726" i="3"/>
  <c r="BE2726" i="3" s="1"/>
  <c r="AN2753" i="3"/>
  <c r="BE2753" i="3" s="1"/>
  <c r="AN3288" i="3"/>
  <c r="BE3288" i="3" s="1"/>
  <c r="AN3256" i="3"/>
  <c r="BE3256" i="3" s="1"/>
  <c r="AN3237" i="3"/>
  <c r="BE3237" i="3" s="1"/>
  <c r="AN3227" i="3"/>
  <c r="BE3227" i="3" s="1"/>
  <c r="AN3215" i="3"/>
  <c r="BE3215" i="3" s="1"/>
  <c r="AN3191" i="3"/>
  <c r="BE3191" i="3" s="1"/>
  <c r="AN3152" i="3"/>
  <c r="BE3152" i="3" s="1"/>
  <c r="AN3105" i="3"/>
  <c r="BE3105" i="3" s="1"/>
  <c r="AN3073" i="3"/>
  <c r="BE3073" i="3" s="1"/>
  <c r="AN3042" i="3"/>
  <c r="BE3042" i="3" s="1"/>
  <c r="AN3018" i="3"/>
  <c r="BE3018" i="3" s="1"/>
  <c r="AN2978" i="3"/>
  <c r="BE2978" i="3" s="1"/>
  <c r="AN2954" i="3"/>
  <c r="BE2954" i="3" s="1"/>
  <c r="AN3429" i="3"/>
  <c r="BE3429" i="3" s="1"/>
  <c r="AN3413" i="3"/>
  <c r="BE3413" i="3" s="1"/>
  <c r="AN3397" i="3"/>
  <c r="BE3397" i="3" s="1"/>
  <c r="AN3381" i="3"/>
  <c r="BE3381" i="3" s="1"/>
  <c r="AN3365" i="3"/>
  <c r="BE3365" i="3" s="1"/>
  <c r="AN3349" i="3"/>
  <c r="BE3349" i="3" s="1"/>
  <c r="AN3333" i="3"/>
  <c r="BE3333" i="3" s="1"/>
  <c r="AN3317" i="3"/>
  <c r="BE3317" i="3" s="1"/>
  <c r="AN3301" i="3"/>
  <c r="BE3301" i="3" s="1"/>
  <c r="AN3293" i="3"/>
  <c r="BE3293" i="3" s="1"/>
  <c r="AN3287" i="3"/>
  <c r="BE3287" i="3" s="1"/>
  <c r="AN3254" i="3"/>
  <c r="BE3254" i="3" s="1"/>
  <c r="AN3209" i="3"/>
  <c r="BE3209" i="3" s="1"/>
  <c r="AN3173" i="3"/>
  <c r="BE3173" i="3" s="1"/>
  <c r="AN3168" i="3"/>
  <c r="BE3168" i="3" s="1"/>
  <c r="AN3146" i="3"/>
  <c r="BE3146" i="3" s="1"/>
  <c r="AN3144" i="3"/>
  <c r="BE3144" i="3" s="1"/>
  <c r="AN3136" i="3"/>
  <c r="BE3136" i="3" s="1"/>
  <c r="AN3118" i="3"/>
  <c r="BE3118" i="3" s="1"/>
  <c r="AN3116" i="3"/>
  <c r="BE3116" i="3" s="1"/>
  <c r="AN3086" i="3"/>
  <c r="BE3086" i="3" s="1"/>
  <c r="AN3084" i="3"/>
  <c r="BE3084" i="3" s="1"/>
  <c r="AN3012" i="3"/>
  <c r="BE3012" i="3" s="1"/>
  <c r="AN2862" i="3"/>
  <c r="BE2862" i="3" s="1"/>
  <c r="AN2842" i="3"/>
  <c r="BE2842" i="3" s="1"/>
  <c r="AN2841" i="3"/>
  <c r="BE2841" i="3" s="1"/>
  <c r="AN2838" i="3"/>
  <c r="BE2838" i="3" s="1"/>
  <c r="AN2798" i="3"/>
  <c r="BE2798" i="3" s="1"/>
  <c r="AN2778" i="3"/>
  <c r="BE2778" i="3" s="1"/>
  <c r="AN2777" i="3"/>
  <c r="BE2777" i="3" s="1"/>
  <c r="AN2774" i="3"/>
  <c r="BE2774" i="3" s="1"/>
  <c r="AN2746" i="3"/>
  <c r="BE2746" i="3" s="1"/>
  <c r="AN2745" i="3"/>
  <c r="BE2745" i="3" s="1"/>
  <c r="AN2742" i="3"/>
  <c r="BE2742" i="3" s="1"/>
  <c r="AN2666" i="3"/>
  <c r="BE2666" i="3" s="1"/>
  <c r="AN2662" i="3"/>
  <c r="BE2662" i="3" s="1"/>
  <c r="AN3272" i="3"/>
  <c r="BE3272" i="3" s="1"/>
  <c r="AN3253" i="3"/>
  <c r="BE3253" i="3" s="1"/>
  <c r="AN3231" i="3"/>
  <c r="BE3231" i="3" s="1"/>
  <c r="AN3207" i="3"/>
  <c r="BE3207" i="3" s="1"/>
  <c r="AN3179" i="3"/>
  <c r="BE3179" i="3" s="1"/>
  <c r="AN3113" i="3"/>
  <c r="BE3113" i="3" s="1"/>
  <c r="AN3081" i="3"/>
  <c r="BE3081" i="3" s="1"/>
  <c r="AN3054" i="3"/>
  <c r="BE3054" i="3" s="1"/>
  <c r="AN3014" i="3"/>
  <c r="BE3014" i="3" s="1"/>
  <c r="AN2990" i="3"/>
  <c r="BE2990" i="3" s="1"/>
  <c r="AN2950" i="3"/>
  <c r="BE2950" i="3" s="1"/>
  <c r="AN2918" i="3"/>
  <c r="BE2918" i="3" s="1"/>
  <c r="AN2886" i="3"/>
  <c r="BE2886" i="3" s="1"/>
  <c r="AN2882" i="3"/>
  <c r="BE2882" i="3" s="1"/>
  <c r="AN2818" i="3"/>
  <c r="BE2818" i="3" s="1"/>
  <c r="AN2738" i="3"/>
  <c r="BE2738" i="3" s="1"/>
  <c r="AN2734" i="3"/>
  <c r="BE2734" i="3" s="1"/>
  <c r="AN2658" i="3"/>
  <c r="BE2658" i="3" s="1"/>
  <c r="AN3271" i="3"/>
  <c r="BE3271" i="3" s="1"/>
  <c r="AN3263" i="3"/>
  <c r="BE3263" i="3" s="1"/>
  <c r="AN3255" i="3"/>
  <c r="BE3255" i="3" s="1"/>
  <c r="AN3247" i="3"/>
  <c r="BE3247" i="3" s="1"/>
  <c r="AN3239" i="3"/>
  <c r="BE3239" i="3" s="1"/>
  <c r="AN3160" i="3"/>
  <c r="BE3160" i="3" s="1"/>
  <c r="AN3128" i="3"/>
  <c r="BE3128" i="3" s="1"/>
  <c r="AN3120" i="3"/>
  <c r="BE3120" i="3" s="1"/>
  <c r="AN3112" i="3"/>
  <c r="BE3112" i="3" s="1"/>
  <c r="AN3104" i="3"/>
  <c r="BE3104" i="3" s="1"/>
  <c r="AN3096" i="3"/>
  <c r="BE3096" i="3" s="1"/>
  <c r="AN3088" i="3"/>
  <c r="BE3088" i="3" s="1"/>
  <c r="AN3080" i="3"/>
  <c r="BE3080" i="3" s="1"/>
  <c r="AN3072" i="3"/>
  <c r="BE3072" i="3" s="1"/>
  <c r="AN3066" i="3"/>
  <c r="BE3066" i="3" s="1"/>
  <c r="AN3052" i="3"/>
  <c r="BE3052" i="3" s="1"/>
  <c r="AN3034" i="3"/>
  <c r="BE3034" i="3" s="1"/>
  <c r="AN3020" i="3"/>
  <c r="BE3020" i="3" s="1"/>
  <c r="AN3002" i="3"/>
  <c r="BE3002" i="3" s="1"/>
  <c r="AN2988" i="3"/>
  <c r="BE2988" i="3" s="1"/>
  <c r="AN2970" i="3"/>
  <c r="BE2970" i="3" s="1"/>
  <c r="AN2938" i="3"/>
  <c r="BE2938" i="3" s="1"/>
  <c r="AN2906" i="3"/>
  <c r="BE2906" i="3" s="1"/>
  <c r="AN2878" i="3"/>
  <c r="BE2878" i="3" s="1"/>
  <c r="AN2858" i="3"/>
  <c r="BE2858" i="3" s="1"/>
  <c r="AN2857" i="3"/>
  <c r="BE2857" i="3" s="1"/>
  <c r="AN2854" i="3"/>
  <c r="BE2854" i="3" s="1"/>
  <c r="AN2814" i="3"/>
  <c r="BE2814" i="3" s="1"/>
  <c r="AN2794" i="3"/>
  <c r="BE2794" i="3" s="1"/>
  <c r="AN2793" i="3"/>
  <c r="BE2793" i="3" s="1"/>
  <c r="AN2790" i="3"/>
  <c r="BE2790" i="3" s="1"/>
  <c r="AN3285" i="3"/>
  <c r="BE3285" i="3" s="1"/>
  <c r="AN3217" i="3"/>
  <c r="BE3217" i="3" s="1"/>
  <c r="AN3201" i="3"/>
  <c r="BE3201" i="3" s="1"/>
  <c r="AN3185" i="3"/>
  <c r="BE3185" i="3" s="1"/>
  <c r="AN3156" i="3"/>
  <c r="BE3156" i="3" s="1"/>
  <c r="AN3056" i="3"/>
  <c r="BE3056" i="3" s="1"/>
  <c r="AN3038" i="3"/>
  <c r="BE3038" i="3" s="1"/>
  <c r="AN3024" i="3"/>
  <c r="BE3024" i="3" s="1"/>
  <c r="AN3006" i="3"/>
  <c r="BE3006" i="3" s="1"/>
  <c r="AN2992" i="3"/>
  <c r="BE2992" i="3" s="1"/>
  <c r="AN2974" i="3"/>
  <c r="BE2974" i="3" s="1"/>
  <c r="AN2942" i="3"/>
  <c r="BE2942" i="3" s="1"/>
  <c r="AN2910" i="3"/>
  <c r="BE2910" i="3" s="1"/>
  <c r="AN2866" i="3"/>
  <c r="BE2866" i="3" s="1"/>
  <c r="AN2802" i="3"/>
  <c r="BE2802" i="3" s="1"/>
  <c r="AN2674" i="3"/>
  <c r="BE2674" i="3" s="1"/>
  <c r="AN2670" i="3"/>
  <c r="BE2670" i="3" s="1"/>
  <c r="AN2880" i="3"/>
  <c r="BE2880" i="3" s="1"/>
  <c r="AN2869" i="3"/>
  <c r="BE2869" i="3" s="1"/>
  <c r="AN2864" i="3"/>
  <c r="BE2864" i="3" s="1"/>
  <c r="AN2853" i="3"/>
  <c r="BE2853" i="3" s="1"/>
  <c r="AN2848" i="3"/>
  <c r="BE2848" i="3" s="1"/>
  <c r="AN2837" i="3"/>
  <c r="BE2837" i="3" s="1"/>
  <c r="AN2832" i="3"/>
  <c r="BE2832" i="3" s="1"/>
  <c r="AN2821" i="3"/>
  <c r="BE2821" i="3" s="1"/>
  <c r="AN2816" i="3"/>
  <c r="BE2816" i="3" s="1"/>
  <c r="AN2805" i="3"/>
  <c r="BE2805" i="3" s="1"/>
  <c r="AN2800" i="3"/>
  <c r="BE2800" i="3" s="1"/>
  <c r="AN2789" i="3"/>
  <c r="BE2789" i="3" s="1"/>
  <c r="AN2784" i="3"/>
  <c r="BE2784" i="3" s="1"/>
  <c r="AN2773" i="3"/>
  <c r="BE2773" i="3" s="1"/>
  <c r="AN2768" i="3"/>
  <c r="BE2768" i="3" s="1"/>
  <c r="AN2757" i="3"/>
  <c r="BE2757" i="3" s="1"/>
  <c r="AN2752" i="3"/>
  <c r="BE2752" i="3" s="1"/>
  <c r="AN2741" i="3"/>
  <c r="BE2741" i="3" s="1"/>
  <c r="AN2736" i="3"/>
  <c r="BE2736" i="3" s="1"/>
  <c r="AN2725" i="3"/>
  <c r="BE2725" i="3" s="1"/>
  <c r="AN2720" i="3"/>
  <c r="BE2720" i="3" s="1"/>
  <c r="AN2709" i="3"/>
  <c r="BE2709" i="3" s="1"/>
  <c r="AN2708" i="3"/>
  <c r="BE2708" i="3" s="1"/>
  <c r="AN2701" i="3"/>
  <c r="BE2701" i="3" s="1"/>
  <c r="AN2700" i="3"/>
  <c r="BE2700" i="3" s="1"/>
  <c r="AN2693" i="3"/>
  <c r="BE2693" i="3" s="1"/>
  <c r="AN2692" i="3"/>
  <c r="BE2692" i="3" s="1"/>
  <c r="AN2685" i="3"/>
  <c r="BE2685" i="3" s="1"/>
  <c r="AN2684" i="3"/>
  <c r="BE2684" i="3" s="1"/>
  <c r="AN2677" i="3"/>
  <c r="BE2677" i="3" s="1"/>
  <c r="AN2676" i="3"/>
  <c r="BE2676" i="3" s="1"/>
  <c r="AN2669" i="3"/>
  <c r="BE2669" i="3" s="1"/>
  <c r="AN2668" i="3"/>
  <c r="BE2668" i="3" s="1"/>
  <c r="AN2661" i="3"/>
  <c r="BE2661" i="3" s="1"/>
  <c r="AN2660" i="3"/>
  <c r="BE2660" i="3" s="1"/>
  <c r="AN2649" i="3"/>
  <c r="BE2649" i="3" s="1"/>
  <c r="AN2633" i="3"/>
  <c r="BE2633" i="3" s="1"/>
  <c r="AN2617" i="3"/>
  <c r="BE2617" i="3" s="1"/>
  <c r="AN2601" i="3"/>
  <c r="BE2601" i="3" s="1"/>
  <c r="AN2585" i="3"/>
  <c r="BE2585" i="3" s="1"/>
  <c r="AN2569" i="3"/>
  <c r="BE2569" i="3" s="1"/>
  <c r="AN2554" i="3"/>
  <c r="BE2554" i="3" s="1"/>
  <c r="AN2498" i="3"/>
  <c r="BE2498" i="3" s="1"/>
  <c r="AN2884" i="3"/>
  <c r="BE2884" i="3" s="1"/>
  <c r="AN2868" i="3"/>
  <c r="BE2868" i="3" s="1"/>
  <c r="AN2852" i="3"/>
  <c r="BE2852" i="3" s="1"/>
  <c r="AN2836" i="3"/>
  <c r="BE2836" i="3" s="1"/>
  <c r="AN2820" i="3"/>
  <c r="BE2820" i="3" s="1"/>
  <c r="AN2804" i="3"/>
  <c r="BE2804" i="3" s="1"/>
  <c r="AN2788" i="3"/>
  <c r="BE2788" i="3" s="1"/>
  <c r="AN2772" i="3"/>
  <c r="BE2772" i="3" s="1"/>
  <c r="AN2756" i="3"/>
  <c r="BE2756" i="3" s="1"/>
  <c r="AN2740" i="3"/>
  <c r="BE2740" i="3" s="1"/>
  <c r="AN2724" i="3"/>
  <c r="BE2724" i="3" s="1"/>
  <c r="AN2647" i="3"/>
  <c r="BE2647" i="3" s="1"/>
  <c r="AN2646" i="3"/>
  <c r="BE2646" i="3" s="1"/>
  <c r="AN2631" i="3"/>
  <c r="BE2631" i="3" s="1"/>
  <c r="AN2615" i="3"/>
  <c r="BE2615" i="3" s="1"/>
  <c r="AN2583" i="3"/>
  <c r="BE2583" i="3" s="1"/>
  <c r="AN2567" i="3"/>
  <c r="BE2567" i="3" s="1"/>
  <c r="AN2538" i="3"/>
  <c r="BE2538" i="3" s="1"/>
  <c r="AN2968" i="3"/>
  <c r="BE2968" i="3" s="1"/>
  <c r="AN2964" i="3"/>
  <c r="BE2964" i="3" s="1"/>
  <c r="AN2960" i="3"/>
  <c r="BE2960" i="3" s="1"/>
  <c r="AN2956" i="3"/>
  <c r="BE2956" i="3" s="1"/>
  <c r="AN2952" i="3"/>
  <c r="BE2952" i="3" s="1"/>
  <c r="AN2948" i="3"/>
  <c r="BE2948" i="3" s="1"/>
  <c r="AN2944" i="3"/>
  <c r="BE2944" i="3" s="1"/>
  <c r="AN2940" i="3"/>
  <c r="BE2940" i="3" s="1"/>
  <c r="AN2936" i="3"/>
  <c r="BE2936" i="3" s="1"/>
  <c r="AN2932" i="3"/>
  <c r="BE2932" i="3" s="1"/>
  <c r="AN2928" i="3"/>
  <c r="BE2928" i="3" s="1"/>
  <c r="AN2924" i="3"/>
  <c r="BE2924" i="3" s="1"/>
  <c r="AN2920" i="3"/>
  <c r="BE2920" i="3" s="1"/>
  <c r="AN2916" i="3"/>
  <c r="BE2916" i="3" s="1"/>
  <c r="AN2912" i="3"/>
  <c r="BE2912" i="3" s="1"/>
  <c r="AN2908" i="3"/>
  <c r="BE2908" i="3" s="1"/>
  <c r="AN2904" i="3"/>
  <c r="BE2904" i="3" s="1"/>
  <c r="AN2900" i="3"/>
  <c r="BE2900" i="3" s="1"/>
  <c r="AN2896" i="3"/>
  <c r="BE2896" i="3" s="1"/>
  <c r="AN2892" i="3"/>
  <c r="BE2892" i="3" s="1"/>
  <c r="AN2888" i="3"/>
  <c r="BE2888" i="3" s="1"/>
  <c r="AN2645" i="3"/>
  <c r="BE2645" i="3" s="1"/>
  <c r="AN2629" i="3"/>
  <c r="BE2629" i="3" s="1"/>
  <c r="AN2613" i="3"/>
  <c r="BE2613" i="3" s="1"/>
  <c r="AN2597" i="3"/>
  <c r="BE2597" i="3" s="1"/>
  <c r="AN2581" i="3"/>
  <c r="BE2581" i="3" s="1"/>
  <c r="AN2555" i="3"/>
  <c r="BE2555" i="3" s="1"/>
  <c r="AN2522" i="3"/>
  <c r="BE2522" i="3" s="1"/>
  <c r="AN2643" i="3"/>
  <c r="BE2643" i="3" s="1"/>
  <c r="AN2642" i="3"/>
  <c r="BE2642" i="3" s="1"/>
  <c r="AN2627" i="3"/>
  <c r="BE2627" i="3" s="1"/>
  <c r="AN2626" i="3"/>
  <c r="BE2626" i="3" s="1"/>
  <c r="AN2611" i="3"/>
  <c r="BE2611" i="3" s="1"/>
  <c r="AN2595" i="3"/>
  <c r="BE2595" i="3" s="1"/>
  <c r="AN2579" i="3"/>
  <c r="BE2579" i="3" s="1"/>
  <c r="AN2542" i="3"/>
  <c r="BE2542" i="3" s="1"/>
  <c r="AN2506" i="3"/>
  <c r="BE2506" i="3" s="1"/>
  <c r="AN2877" i="3"/>
  <c r="BE2877" i="3" s="1"/>
  <c r="AN2872" i="3"/>
  <c r="BE2872" i="3" s="1"/>
  <c r="AN2861" i="3"/>
  <c r="BE2861" i="3" s="1"/>
  <c r="AN2856" i="3"/>
  <c r="BE2856" i="3" s="1"/>
  <c r="AN2845" i="3"/>
  <c r="BE2845" i="3" s="1"/>
  <c r="AN2840" i="3"/>
  <c r="BE2840" i="3" s="1"/>
  <c r="AN2829" i="3"/>
  <c r="BE2829" i="3" s="1"/>
  <c r="AN2824" i="3"/>
  <c r="BE2824" i="3" s="1"/>
  <c r="AN2813" i="3"/>
  <c r="BE2813" i="3" s="1"/>
  <c r="AN2808" i="3"/>
  <c r="BE2808" i="3" s="1"/>
  <c r="AN2797" i="3"/>
  <c r="BE2797" i="3" s="1"/>
  <c r="AN2792" i="3"/>
  <c r="BE2792" i="3" s="1"/>
  <c r="AN2781" i="3"/>
  <c r="BE2781" i="3" s="1"/>
  <c r="AN2776" i="3"/>
  <c r="BE2776" i="3" s="1"/>
  <c r="AN2765" i="3"/>
  <c r="BE2765" i="3" s="1"/>
  <c r="AN2760" i="3"/>
  <c r="BE2760" i="3" s="1"/>
  <c r="AN2749" i="3"/>
  <c r="BE2749" i="3" s="1"/>
  <c r="AN2744" i="3"/>
  <c r="BE2744" i="3" s="1"/>
  <c r="AN2733" i="3"/>
  <c r="BE2733" i="3" s="1"/>
  <c r="AN2728" i="3"/>
  <c r="BE2728" i="3" s="1"/>
  <c r="AN2717" i="3"/>
  <c r="BE2717" i="3" s="1"/>
  <c r="AN2712" i="3"/>
  <c r="BE2712" i="3" s="1"/>
  <c r="AN2705" i="3"/>
  <c r="BE2705" i="3" s="1"/>
  <c r="AN2704" i="3"/>
  <c r="BE2704" i="3" s="1"/>
  <c r="AN2697" i="3"/>
  <c r="BE2697" i="3" s="1"/>
  <c r="AN2696" i="3"/>
  <c r="BE2696" i="3" s="1"/>
  <c r="AN2689" i="3"/>
  <c r="BE2689" i="3" s="1"/>
  <c r="AN2688" i="3"/>
  <c r="BE2688" i="3" s="1"/>
  <c r="AN2681" i="3"/>
  <c r="BE2681" i="3" s="1"/>
  <c r="AN2680" i="3"/>
  <c r="BE2680" i="3" s="1"/>
  <c r="AN2673" i="3"/>
  <c r="BE2673" i="3" s="1"/>
  <c r="AN2672" i="3"/>
  <c r="BE2672" i="3" s="1"/>
  <c r="AN2665" i="3"/>
  <c r="BE2665" i="3" s="1"/>
  <c r="AN2664" i="3"/>
  <c r="BE2664" i="3" s="1"/>
  <c r="AN2657" i="3"/>
  <c r="BE2657" i="3" s="1"/>
  <c r="AN2641" i="3"/>
  <c r="BE2641" i="3" s="1"/>
  <c r="AN2625" i="3"/>
  <c r="BE2625" i="3" s="1"/>
  <c r="AN2609" i="3"/>
  <c r="BE2609" i="3" s="1"/>
  <c r="AN2593" i="3"/>
  <c r="BE2593" i="3" s="1"/>
  <c r="AN2577" i="3"/>
  <c r="BE2577" i="3" s="1"/>
  <c r="AN2562" i="3"/>
  <c r="BE2562" i="3" s="1"/>
  <c r="AN2533" i="3"/>
  <c r="BE2533" i="3" s="1"/>
  <c r="AN2526" i="3"/>
  <c r="BE2526" i="3" s="1"/>
  <c r="AN2523" i="3"/>
  <c r="BE2523" i="3" s="1"/>
  <c r="AN2876" i="3"/>
  <c r="BE2876" i="3" s="1"/>
  <c r="AN2860" i="3"/>
  <c r="BE2860" i="3" s="1"/>
  <c r="AN2844" i="3"/>
  <c r="BE2844" i="3" s="1"/>
  <c r="AN2828" i="3"/>
  <c r="BE2828" i="3" s="1"/>
  <c r="AN2812" i="3"/>
  <c r="BE2812" i="3" s="1"/>
  <c r="AN2796" i="3"/>
  <c r="BE2796" i="3" s="1"/>
  <c r="AN2780" i="3"/>
  <c r="BE2780" i="3" s="1"/>
  <c r="AN2764" i="3"/>
  <c r="BE2764" i="3" s="1"/>
  <c r="AN2748" i="3"/>
  <c r="BE2748" i="3" s="1"/>
  <c r="AN2732" i="3"/>
  <c r="BE2732" i="3" s="1"/>
  <c r="AN2716" i="3"/>
  <c r="BE2716" i="3" s="1"/>
  <c r="AN2655" i="3"/>
  <c r="BE2655" i="3" s="1"/>
  <c r="AN2639" i="3"/>
  <c r="BE2639" i="3" s="1"/>
  <c r="AN2623" i="3"/>
  <c r="BE2623" i="3" s="1"/>
  <c r="AN2607" i="3"/>
  <c r="BE2607" i="3" s="1"/>
  <c r="AN2591" i="3"/>
  <c r="BE2591" i="3" s="1"/>
  <c r="AN2575" i="3"/>
  <c r="BE2575" i="3" s="1"/>
  <c r="AN2510" i="3"/>
  <c r="BE2510" i="3" s="1"/>
  <c r="AN2507" i="3"/>
  <c r="BE2507" i="3" s="1"/>
  <c r="AN2653" i="3"/>
  <c r="BE2653" i="3" s="1"/>
  <c r="AN2637" i="3"/>
  <c r="BE2637" i="3" s="1"/>
  <c r="AN2360" i="3"/>
  <c r="BE2360" i="3" s="1"/>
  <c r="AN2274" i="3"/>
  <c r="BE2274" i="3" s="1"/>
  <c r="AN2259" i="3"/>
  <c r="BE2259" i="3" s="1"/>
  <c r="AN2396" i="3"/>
  <c r="BE2396" i="3" s="1"/>
  <c r="AN2380" i="3"/>
  <c r="BE2380" i="3" s="1"/>
  <c r="AN2347" i="3"/>
  <c r="BE2347" i="3" s="1"/>
  <c r="AN2331" i="3"/>
  <c r="BE2331" i="3" s="1"/>
  <c r="AN2315" i="3"/>
  <c r="BE2315" i="3" s="1"/>
  <c r="AN2480" i="3"/>
  <c r="BE2480" i="3" s="1"/>
  <c r="AN2472" i="3"/>
  <c r="BE2472" i="3" s="1"/>
  <c r="AN2464" i="3"/>
  <c r="BE2464" i="3" s="1"/>
  <c r="AN2456" i="3"/>
  <c r="BE2456" i="3" s="1"/>
  <c r="AN2448" i="3"/>
  <c r="BE2448" i="3" s="1"/>
  <c r="AN2440" i="3"/>
  <c r="BE2440" i="3" s="1"/>
  <c r="AN2432" i="3"/>
  <c r="BE2432" i="3" s="1"/>
  <c r="AN2424" i="3"/>
  <c r="BE2424" i="3" s="1"/>
  <c r="AN2416" i="3"/>
  <c r="BE2416" i="3" s="1"/>
  <c r="AN2408" i="3"/>
  <c r="BE2408" i="3" s="1"/>
  <c r="AN2656" i="3"/>
  <c r="BE2656" i="3" s="1"/>
  <c r="AN2652" i="3"/>
  <c r="BE2652" i="3" s="1"/>
  <c r="AN2648" i="3"/>
  <c r="BE2648" i="3" s="1"/>
  <c r="AN2644" i="3"/>
  <c r="BE2644" i="3" s="1"/>
  <c r="AN2640" i="3"/>
  <c r="BE2640" i="3" s="1"/>
  <c r="AN2636" i="3"/>
  <c r="BE2636" i="3" s="1"/>
  <c r="AN2632" i="3"/>
  <c r="BE2632" i="3" s="1"/>
  <c r="AN2628" i="3"/>
  <c r="BE2628" i="3" s="1"/>
  <c r="AN2624" i="3"/>
  <c r="BE2624" i="3" s="1"/>
  <c r="AN2620" i="3"/>
  <c r="BE2620" i="3" s="1"/>
  <c r="AN2616" i="3"/>
  <c r="BE2616" i="3" s="1"/>
  <c r="AN2612" i="3"/>
  <c r="BE2612" i="3" s="1"/>
  <c r="AN2608" i="3"/>
  <c r="BE2608" i="3" s="1"/>
  <c r="AN2604" i="3"/>
  <c r="BE2604" i="3" s="1"/>
  <c r="AN2600" i="3"/>
  <c r="BE2600" i="3" s="1"/>
  <c r="AN2596" i="3"/>
  <c r="BE2596" i="3" s="1"/>
  <c r="AN2592" i="3"/>
  <c r="BE2592" i="3" s="1"/>
  <c r="AN2588" i="3"/>
  <c r="BE2588" i="3" s="1"/>
  <c r="AN2584" i="3"/>
  <c r="BE2584" i="3" s="1"/>
  <c r="AN2580" i="3"/>
  <c r="BE2580" i="3" s="1"/>
  <c r="AN2576" i="3"/>
  <c r="BE2576" i="3" s="1"/>
  <c r="AN2572" i="3"/>
  <c r="BE2572" i="3" s="1"/>
  <c r="AN2568" i="3"/>
  <c r="BE2568" i="3" s="1"/>
  <c r="AN2552" i="3"/>
  <c r="BE2552" i="3" s="1"/>
  <c r="AN2536" i="3"/>
  <c r="BE2536" i="3" s="1"/>
  <c r="AN2520" i="3"/>
  <c r="BE2520" i="3" s="1"/>
  <c r="AN2504" i="3"/>
  <c r="BE2504" i="3" s="1"/>
  <c r="AN2392" i="3"/>
  <c r="BE2392" i="3" s="1"/>
  <c r="AN2356" i="3"/>
  <c r="BE2356" i="3" s="1"/>
  <c r="AN2342" i="3"/>
  <c r="BE2342" i="3" s="1"/>
  <c r="AN2326" i="3"/>
  <c r="BE2326" i="3" s="1"/>
  <c r="AN2308" i="3"/>
  <c r="BE2308" i="3" s="1"/>
  <c r="AN2307" i="3"/>
  <c r="BE2307" i="3" s="1"/>
  <c r="AN2376" i="3"/>
  <c r="BE2376" i="3" s="1"/>
  <c r="AN2345" i="3"/>
  <c r="BE2345" i="3" s="1"/>
  <c r="AN2329" i="3"/>
  <c r="BE2329" i="3" s="1"/>
  <c r="AN2313" i="3"/>
  <c r="BE2313" i="3" s="1"/>
  <c r="AN2561" i="3"/>
  <c r="BE2561" i="3" s="1"/>
  <c r="AN2556" i="3"/>
  <c r="BE2556" i="3" s="1"/>
  <c r="AN2545" i="3"/>
  <c r="BE2545" i="3" s="1"/>
  <c r="AN2540" i="3"/>
  <c r="BE2540" i="3" s="1"/>
  <c r="AN2529" i="3"/>
  <c r="BE2529" i="3" s="1"/>
  <c r="AN2524" i="3"/>
  <c r="BE2524" i="3" s="1"/>
  <c r="AN2513" i="3"/>
  <c r="BE2513" i="3" s="1"/>
  <c r="AN2508" i="3"/>
  <c r="BE2508" i="3" s="1"/>
  <c r="AN2497" i="3"/>
  <c r="BE2497" i="3" s="1"/>
  <c r="AN2492" i="3"/>
  <c r="BE2492" i="3" s="1"/>
  <c r="AN2484" i="3"/>
  <c r="BE2484" i="3" s="1"/>
  <c r="AN2476" i="3"/>
  <c r="BE2476" i="3" s="1"/>
  <c r="AN2468" i="3"/>
  <c r="BE2468" i="3" s="1"/>
  <c r="AN2460" i="3"/>
  <c r="BE2460" i="3" s="1"/>
  <c r="AN2452" i="3"/>
  <c r="BE2452" i="3" s="1"/>
  <c r="AN2444" i="3"/>
  <c r="BE2444" i="3" s="1"/>
  <c r="AN2436" i="3"/>
  <c r="BE2436" i="3" s="1"/>
  <c r="AN2428" i="3"/>
  <c r="BE2428" i="3" s="1"/>
  <c r="AN2420" i="3"/>
  <c r="BE2420" i="3" s="1"/>
  <c r="AN2412" i="3"/>
  <c r="BE2412" i="3" s="1"/>
  <c r="AN2352" i="3"/>
  <c r="BE2352" i="3" s="1"/>
  <c r="AN2294" i="3"/>
  <c r="BE2294" i="3" s="1"/>
  <c r="AN2262" i="3"/>
  <c r="BE2262" i="3" s="1"/>
  <c r="AN2199" i="3"/>
  <c r="BE2199" i="3" s="1"/>
  <c r="AN2178" i="3"/>
  <c r="BE2178" i="3" s="1"/>
  <c r="AN2163" i="3"/>
  <c r="BE2163" i="3" s="1"/>
  <c r="AN2159" i="3"/>
  <c r="BE2159" i="3" s="1"/>
  <c r="AN2151" i="3"/>
  <c r="BE2151" i="3" s="1"/>
  <c r="AN2348" i="3"/>
  <c r="BE2348" i="3" s="1"/>
  <c r="AN2343" i="3"/>
  <c r="BE2343" i="3" s="1"/>
  <c r="AN2332" i="3"/>
  <c r="BE2332" i="3" s="1"/>
  <c r="AN2327" i="3"/>
  <c r="BE2327" i="3" s="1"/>
  <c r="AN2316" i="3"/>
  <c r="BE2316" i="3" s="1"/>
  <c r="AN2282" i="3"/>
  <c r="BE2282" i="3" s="1"/>
  <c r="AN2246" i="3"/>
  <c r="BE2246" i="3" s="1"/>
  <c r="AN2230" i="3"/>
  <c r="BE2230" i="3" s="1"/>
  <c r="AN2214" i="3"/>
  <c r="BE2214" i="3" s="1"/>
  <c r="AN2195" i="3"/>
  <c r="BE2195" i="3" s="1"/>
  <c r="AN2194" i="3"/>
  <c r="BE2194" i="3" s="1"/>
  <c r="AN2193" i="3"/>
  <c r="BE2193" i="3" s="1"/>
  <c r="AN2175" i="3"/>
  <c r="BE2175" i="3" s="1"/>
  <c r="AN2167" i="3"/>
  <c r="BE2167" i="3" s="1"/>
  <c r="AN2191" i="3"/>
  <c r="BE2191" i="3" s="1"/>
  <c r="AN2183" i="3"/>
  <c r="BE2183" i="3" s="1"/>
  <c r="AN2487" i="3"/>
  <c r="BE2487" i="3" s="1"/>
  <c r="AN2483" i="3"/>
  <c r="BE2483" i="3" s="1"/>
  <c r="AN2479" i="3"/>
  <c r="BE2479" i="3" s="1"/>
  <c r="AN2475" i="3"/>
  <c r="BE2475" i="3" s="1"/>
  <c r="AN2471" i="3"/>
  <c r="BE2471" i="3" s="1"/>
  <c r="AN2467" i="3"/>
  <c r="BE2467" i="3" s="1"/>
  <c r="AN2463" i="3"/>
  <c r="BE2463" i="3" s="1"/>
  <c r="AN2459" i="3"/>
  <c r="BE2459" i="3" s="1"/>
  <c r="AN2455" i="3"/>
  <c r="BE2455" i="3" s="1"/>
  <c r="AN2451" i="3"/>
  <c r="BE2451" i="3" s="1"/>
  <c r="AN2447" i="3"/>
  <c r="BE2447" i="3" s="1"/>
  <c r="AN2443" i="3"/>
  <c r="BE2443" i="3" s="1"/>
  <c r="AN2439" i="3"/>
  <c r="BE2439" i="3" s="1"/>
  <c r="AN2435" i="3"/>
  <c r="BE2435" i="3" s="1"/>
  <c r="AN2431" i="3"/>
  <c r="BE2431" i="3" s="1"/>
  <c r="AN2427" i="3"/>
  <c r="BE2427" i="3" s="1"/>
  <c r="AN2423" i="3"/>
  <c r="BE2423" i="3" s="1"/>
  <c r="AN2419" i="3"/>
  <c r="BE2419" i="3" s="1"/>
  <c r="AN2415" i="3"/>
  <c r="BE2415" i="3" s="1"/>
  <c r="AN2411" i="3"/>
  <c r="BE2411" i="3" s="1"/>
  <c r="AN2407" i="3"/>
  <c r="BE2407" i="3" s="1"/>
  <c r="AN2403" i="3"/>
  <c r="BE2403" i="3" s="1"/>
  <c r="AN2399" i="3"/>
  <c r="BE2399" i="3" s="1"/>
  <c r="AN2395" i="3"/>
  <c r="BE2395" i="3" s="1"/>
  <c r="AN2391" i="3"/>
  <c r="BE2391" i="3" s="1"/>
  <c r="AN2387" i="3"/>
  <c r="BE2387" i="3" s="1"/>
  <c r="AN2383" i="3"/>
  <c r="BE2383" i="3" s="1"/>
  <c r="AN2379" i="3"/>
  <c r="BE2379" i="3" s="1"/>
  <c r="AN2375" i="3"/>
  <c r="BE2375" i="3" s="1"/>
  <c r="AN2371" i="3"/>
  <c r="BE2371" i="3" s="1"/>
  <c r="AN2367" i="3"/>
  <c r="BE2367" i="3" s="1"/>
  <c r="AN2363" i="3"/>
  <c r="BE2363" i="3" s="1"/>
  <c r="AN2359" i="3"/>
  <c r="BE2359" i="3" s="1"/>
  <c r="AN2355" i="3"/>
  <c r="BE2355" i="3" s="1"/>
  <c r="AN2351" i="3"/>
  <c r="BE2351" i="3" s="1"/>
  <c r="AN2278" i="3"/>
  <c r="BE2278" i="3" s="1"/>
  <c r="AN2188" i="3"/>
  <c r="BE2188" i="3" s="1"/>
  <c r="AN2095" i="3"/>
  <c r="BE2095" i="3" s="1"/>
  <c r="AN2340" i="3"/>
  <c r="BE2340" i="3" s="1"/>
  <c r="AN2335" i="3"/>
  <c r="BE2335" i="3" s="1"/>
  <c r="AN2324" i="3"/>
  <c r="BE2324" i="3" s="1"/>
  <c r="AN2319" i="3"/>
  <c r="BE2319" i="3" s="1"/>
  <c r="AN2298" i="3"/>
  <c r="BE2298" i="3" s="1"/>
  <c r="AN2266" i="3"/>
  <c r="BE2266" i="3" s="1"/>
  <c r="AN2254" i="3"/>
  <c r="BE2254" i="3" s="1"/>
  <c r="AN2238" i="3"/>
  <c r="BE2238" i="3" s="1"/>
  <c r="AN2222" i="3"/>
  <c r="BE2222" i="3" s="1"/>
  <c r="AN2206" i="3"/>
  <c r="BE2206" i="3" s="1"/>
  <c r="AN2103" i="3"/>
  <c r="BE2103" i="3" s="1"/>
  <c r="AN2339" i="3"/>
  <c r="BE2339" i="3" s="1"/>
  <c r="AN2323" i="3"/>
  <c r="BE2323" i="3" s="1"/>
  <c r="AN2286" i="3"/>
  <c r="BE2286" i="3" s="1"/>
  <c r="AN2127" i="3"/>
  <c r="BE2127" i="3" s="1"/>
  <c r="AN2119" i="3"/>
  <c r="BE2119" i="3" s="1"/>
  <c r="AN2061" i="3"/>
  <c r="BE2061" i="3" s="1"/>
  <c r="AN2024" i="3"/>
  <c r="BE2024" i="3" s="1"/>
  <c r="AN2182" i="3"/>
  <c r="BE2182" i="3" s="1"/>
  <c r="AN2181" i="3"/>
  <c r="BE2181" i="3" s="1"/>
  <c r="AN2166" i="3"/>
  <c r="BE2166" i="3" s="1"/>
  <c r="AN2165" i="3"/>
  <c r="BE2165" i="3" s="1"/>
  <c r="AN2150" i="3"/>
  <c r="BE2150" i="3" s="1"/>
  <c r="AN2149" i="3"/>
  <c r="BE2149" i="3" s="1"/>
  <c r="AN2134" i="3"/>
  <c r="BE2134" i="3" s="1"/>
  <c r="AN2133" i="3"/>
  <c r="BE2133" i="3" s="1"/>
  <c r="AN2118" i="3"/>
  <c r="BE2118" i="3" s="1"/>
  <c r="AN2117" i="3"/>
  <c r="BE2117" i="3" s="1"/>
  <c r="AN2102" i="3"/>
  <c r="BE2102" i="3" s="1"/>
  <c r="AN2101" i="3"/>
  <c r="BE2101" i="3" s="1"/>
  <c r="AN2057" i="3"/>
  <c r="BE2057" i="3" s="1"/>
  <c r="AN2038" i="3"/>
  <c r="BE2038" i="3" s="1"/>
  <c r="AN2020" i="3"/>
  <c r="BE2020" i="3" s="1"/>
  <c r="AN2115" i="3"/>
  <c r="BE2115" i="3" s="1"/>
  <c r="AN2099" i="3"/>
  <c r="BE2099" i="3" s="1"/>
  <c r="AN2301" i="3"/>
  <c r="BE2301" i="3" s="1"/>
  <c r="AN2297" i="3"/>
  <c r="BE2297" i="3" s="1"/>
  <c r="AN2293" i="3"/>
  <c r="BE2293" i="3" s="1"/>
  <c r="AN2289" i="3"/>
  <c r="BE2289" i="3" s="1"/>
  <c r="AN2285" i="3"/>
  <c r="BE2285" i="3" s="1"/>
  <c r="AN2281" i="3"/>
  <c r="BE2281" i="3" s="1"/>
  <c r="AN2277" i="3"/>
  <c r="BE2277" i="3" s="1"/>
  <c r="AN2273" i="3"/>
  <c r="BE2273" i="3" s="1"/>
  <c r="AN2269" i="3"/>
  <c r="BE2269" i="3" s="1"/>
  <c r="AN2265" i="3"/>
  <c r="BE2265" i="3" s="1"/>
  <c r="AN2261" i="3"/>
  <c r="BE2261" i="3" s="1"/>
  <c r="AN2257" i="3"/>
  <c r="BE2257" i="3" s="1"/>
  <c r="AN2253" i="3"/>
  <c r="BE2253" i="3" s="1"/>
  <c r="AN2249" i="3"/>
  <c r="BE2249" i="3" s="1"/>
  <c r="AN2245" i="3"/>
  <c r="BE2245" i="3" s="1"/>
  <c r="AN2241" i="3"/>
  <c r="BE2241" i="3" s="1"/>
  <c r="AN2237" i="3"/>
  <c r="BE2237" i="3" s="1"/>
  <c r="AN2233" i="3"/>
  <c r="BE2233" i="3" s="1"/>
  <c r="AN2229" i="3"/>
  <c r="BE2229" i="3" s="1"/>
  <c r="AN2225" i="3"/>
  <c r="BE2225" i="3" s="1"/>
  <c r="AN2221" i="3"/>
  <c r="BE2221" i="3" s="1"/>
  <c r="AN2217" i="3"/>
  <c r="BE2217" i="3" s="1"/>
  <c r="AN2213" i="3"/>
  <c r="BE2213" i="3" s="1"/>
  <c r="AN2209" i="3"/>
  <c r="BE2209" i="3" s="1"/>
  <c r="AN2205" i="3"/>
  <c r="BE2205" i="3" s="1"/>
  <c r="AN2090" i="3"/>
  <c r="BE2090" i="3" s="1"/>
  <c r="AN2089" i="3"/>
  <c r="BE2089" i="3" s="1"/>
  <c r="AN2086" i="3"/>
  <c r="BE2086" i="3" s="1"/>
  <c r="AN2085" i="3"/>
  <c r="BE2085" i="3" s="1"/>
  <c r="AN2083" i="3"/>
  <c r="BE2083" i="3" s="1"/>
  <c r="AN2078" i="3"/>
  <c r="BE2078" i="3" s="1"/>
  <c r="AN2077" i="3"/>
  <c r="BE2077" i="3" s="1"/>
  <c r="AN2012" i="3"/>
  <c r="BE2012" i="3" s="1"/>
  <c r="AN2190" i="3"/>
  <c r="BE2190" i="3" s="1"/>
  <c r="AN2189" i="3"/>
  <c r="BE2189" i="3" s="1"/>
  <c r="AN2174" i="3"/>
  <c r="BE2174" i="3" s="1"/>
  <c r="AN2173" i="3"/>
  <c r="BE2173" i="3" s="1"/>
  <c r="AN2158" i="3"/>
  <c r="BE2158" i="3" s="1"/>
  <c r="AN2157" i="3"/>
  <c r="BE2157" i="3" s="1"/>
  <c r="AN2142" i="3"/>
  <c r="BE2142" i="3" s="1"/>
  <c r="AN2141" i="3"/>
  <c r="BE2141" i="3" s="1"/>
  <c r="AN2126" i="3"/>
  <c r="BE2126" i="3" s="1"/>
  <c r="AN2125" i="3"/>
  <c r="BE2125" i="3" s="1"/>
  <c r="AN2110" i="3"/>
  <c r="BE2110" i="3" s="1"/>
  <c r="AN2109" i="3"/>
  <c r="BE2109" i="3" s="1"/>
  <c r="AN2094" i="3"/>
  <c r="BE2094" i="3" s="1"/>
  <c r="AN2093" i="3"/>
  <c r="BE2093" i="3" s="1"/>
  <c r="AN2091" i="3"/>
  <c r="BE2091" i="3" s="1"/>
  <c r="AN2087" i="3"/>
  <c r="BE2087" i="3" s="1"/>
  <c r="AN2079" i="3"/>
  <c r="BE2079" i="3" s="1"/>
  <c r="AN2073" i="3"/>
  <c r="BE2073" i="3" s="1"/>
  <c r="AN2046" i="3"/>
  <c r="BE2046" i="3" s="1"/>
  <c r="AN2030" i="3"/>
  <c r="BE2030" i="3" s="1"/>
  <c r="AN2008" i="3"/>
  <c r="BE2008" i="3" s="1"/>
  <c r="AN2004" i="3"/>
  <c r="BE2004" i="3" s="1"/>
  <c r="AN2198" i="3"/>
  <c r="BE2198" i="3" s="1"/>
  <c r="AN2197" i="3"/>
  <c r="BE2197" i="3" s="1"/>
  <c r="AN2187" i="3"/>
  <c r="BE2187" i="3" s="1"/>
  <c r="AN2186" i="3"/>
  <c r="BE2186" i="3" s="1"/>
  <c r="AN2171" i="3"/>
  <c r="BE2171" i="3" s="1"/>
  <c r="AN2170" i="3"/>
  <c r="BE2170" i="3" s="1"/>
  <c r="AN2155" i="3"/>
  <c r="BE2155" i="3" s="1"/>
  <c r="AN2154" i="3"/>
  <c r="BE2154" i="3" s="1"/>
  <c r="AN2139" i="3"/>
  <c r="BE2139" i="3" s="1"/>
  <c r="AN2138" i="3"/>
  <c r="BE2138" i="3" s="1"/>
  <c r="AN2123" i="3"/>
  <c r="BE2123" i="3" s="1"/>
  <c r="AN2122" i="3"/>
  <c r="BE2122" i="3" s="1"/>
  <c r="AN2107" i="3"/>
  <c r="BE2107" i="3" s="1"/>
  <c r="AN2106" i="3"/>
  <c r="BE2106" i="3" s="1"/>
  <c r="AN2003" i="3"/>
  <c r="BE2003" i="3" s="1"/>
  <c r="AN2002" i="3"/>
  <c r="BE2002" i="3" s="1"/>
  <c r="AN1996" i="3"/>
  <c r="BE1996" i="3" s="1"/>
  <c r="AN1988" i="3"/>
  <c r="BE1988" i="3" s="1"/>
  <c r="AN1967" i="3"/>
  <c r="BE1967" i="3" s="1"/>
  <c r="AN1966" i="3"/>
  <c r="BE1966" i="3" s="1"/>
  <c r="AN1956" i="3"/>
  <c r="BE1956" i="3" s="1"/>
  <c r="AN1948" i="3"/>
  <c r="BE1948" i="3" s="1"/>
  <c r="AN1908" i="3"/>
  <c r="BE1908" i="3" s="1"/>
  <c r="AN2015" i="3"/>
  <c r="BE2015" i="3" s="1"/>
  <c r="AN2014" i="3"/>
  <c r="BE2014" i="3" s="1"/>
  <c r="AN1995" i="3"/>
  <c r="BE1995" i="3" s="1"/>
  <c r="AN1994" i="3"/>
  <c r="BE1994" i="3" s="1"/>
  <c r="AN1987" i="3"/>
  <c r="BE1987" i="3" s="1"/>
  <c r="AN1986" i="3"/>
  <c r="BE1986" i="3" s="1"/>
  <c r="AN1976" i="3"/>
  <c r="BE1976" i="3" s="1"/>
  <c r="AN1955" i="3"/>
  <c r="BE1955" i="3" s="1"/>
  <c r="AN1940" i="3"/>
  <c r="BE1940" i="3" s="1"/>
  <c r="AN1892" i="3"/>
  <c r="BE1892" i="3" s="1"/>
  <c r="AN1964" i="3"/>
  <c r="BE1964" i="3" s="1"/>
  <c r="AN1844" i="3"/>
  <c r="BE1844" i="3" s="1"/>
  <c r="AN2006" i="3"/>
  <c r="BE2006" i="3" s="1"/>
  <c r="AN1984" i="3"/>
  <c r="BE1984" i="3" s="1"/>
  <c r="AN1963" i="3"/>
  <c r="BE1963" i="3" s="1"/>
  <c r="AN1962" i="3"/>
  <c r="BE1962" i="3" s="1"/>
  <c r="AN1952" i="3"/>
  <c r="BE1952" i="3" s="1"/>
  <c r="AN2072" i="3"/>
  <c r="BE2072" i="3" s="1"/>
  <c r="AN2068" i="3"/>
  <c r="BE2068" i="3" s="1"/>
  <c r="AN2064" i="3"/>
  <c r="BE2064" i="3" s="1"/>
  <c r="AN2060" i="3"/>
  <c r="BE2060" i="3" s="1"/>
  <c r="AN2056" i="3"/>
  <c r="BE2056" i="3" s="1"/>
  <c r="AN2052" i="3"/>
  <c r="BE2052" i="3" s="1"/>
  <c r="AN2049" i="3"/>
  <c r="BE2049" i="3" s="1"/>
  <c r="AN2045" i="3"/>
  <c r="BE2045" i="3" s="1"/>
  <c r="AN2041" i="3"/>
  <c r="BE2041" i="3" s="1"/>
  <c r="AN2037" i="3"/>
  <c r="BE2037" i="3" s="1"/>
  <c r="AN2033" i="3"/>
  <c r="BE2033" i="3" s="1"/>
  <c r="AN2029" i="3"/>
  <c r="BE2029" i="3" s="1"/>
  <c r="AN2019" i="3"/>
  <c r="BE2019" i="3" s="1"/>
  <c r="AN2018" i="3"/>
  <c r="BE2018" i="3" s="1"/>
  <c r="AN1992" i="3"/>
  <c r="BE1992" i="3" s="1"/>
  <c r="AN1983" i="3"/>
  <c r="BE1983" i="3" s="1"/>
  <c r="AN1982" i="3"/>
  <c r="BE1982" i="3" s="1"/>
  <c r="AN1972" i="3"/>
  <c r="BE1972" i="3" s="1"/>
  <c r="AN1951" i="3"/>
  <c r="BE1951" i="3" s="1"/>
  <c r="AN1950" i="3"/>
  <c r="BE1950" i="3" s="1"/>
  <c r="AN1917" i="3"/>
  <c r="BE1917" i="3" s="1"/>
  <c r="AN1916" i="3"/>
  <c r="BE1916" i="3" s="1"/>
  <c r="AN1999" i="3"/>
  <c r="BE1999" i="3" s="1"/>
  <c r="AN1998" i="3"/>
  <c r="BE1998" i="3" s="1"/>
  <c r="AN1991" i="3"/>
  <c r="BE1991" i="3" s="1"/>
  <c r="AN1990" i="3"/>
  <c r="BE1990" i="3" s="1"/>
  <c r="AN1971" i="3"/>
  <c r="BE1971" i="3" s="1"/>
  <c r="AN1960" i="3"/>
  <c r="BE1960" i="3" s="1"/>
  <c r="AN1924" i="3"/>
  <c r="BE1924" i="3" s="1"/>
  <c r="AN1913" i="3"/>
  <c r="BE1913" i="3" s="1"/>
  <c r="AN1860" i="3"/>
  <c r="BE1860" i="3" s="1"/>
  <c r="AN2011" i="3"/>
  <c r="BE2011" i="3" s="1"/>
  <c r="AN1980" i="3"/>
  <c r="BE1980" i="3" s="1"/>
  <c r="AN1959" i="3"/>
  <c r="BE1959" i="3" s="1"/>
  <c r="AN1870" i="3"/>
  <c r="BE1870" i="3" s="1"/>
  <c r="AN1919" i="3"/>
  <c r="BE1919" i="3" s="1"/>
  <c r="AN1910" i="3"/>
  <c r="BE1910" i="3" s="1"/>
  <c r="AN1902" i="3"/>
  <c r="BE1902" i="3" s="1"/>
  <c r="AN1894" i="3"/>
  <c r="BE1894" i="3" s="1"/>
  <c r="AN1884" i="3"/>
  <c r="BE1884" i="3" s="1"/>
  <c r="AN1883" i="3"/>
  <c r="BE1883" i="3" s="1"/>
  <c r="AN1862" i="3"/>
  <c r="BE1862" i="3" s="1"/>
  <c r="AN1852" i="3"/>
  <c r="BE1852" i="3" s="1"/>
  <c r="AN1792" i="3"/>
  <c r="BE1792" i="3" s="1"/>
  <c r="AN1946" i="3"/>
  <c r="BE1946" i="3" s="1"/>
  <c r="AN1935" i="3"/>
  <c r="BE1935" i="3" s="1"/>
  <c r="AN1930" i="3"/>
  <c r="BE1930" i="3" s="1"/>
  <c r="AN1918" i="3"/>
  <c r="BE1918" i="3" s="1"/>
  <c r="AN1882" i="3"/>
  <c r="BE1882" i="3" s="1"/>
  <c r="AN1872" i="3"/>
  <c r="BE1872" i="3" s="1"/>
  <c r="AN1871" i="3"/>
  <c r="BE1871" i="3" s="1"/>
  <c r="AN1820" i="3"/>
  <c r="BE1820" i="3" s="1"/>
  <c r="AN1927" i="3"/>
  <c r="BE1927" i="3" s="1"/>
  <c r="AN1922" i="3"/>
  <c r="BE1922" i="3" s="1"/>
  <c r="AN1914" i="3"/>
  <c r="BE1914" i="3" s="1"/>
  <c r="AN1906" i="3"/>
  <c r="BE1906" i="3" s="1"/>
  <c r="AN1898" i="3"/>
  <c r="BE1898" i="3" s="1"/>
  <c r="AN1878" i="3"/>
  <c r="BE1878" i="3" s="1"/>
  <c r="AN1868" i="3"/>
  <c r="BE1868" i="3" s="1"/>
  <c r="AN1840" i="3"/>
  <c r="BE1840" i="3" s="1"/>
  <c r="AN1783" i="3"/>
  <c r="BE1783" i="3" s="1"/>
  <c r="AN1943" i="3"/>
  <c r="BE1943" i="3" s="1"/>
  <c r="AN1938" i="3"/>
  <c r="BE1938" i="3" s="1"/>
  <c r="AN1926" i="3"/>
  <c r="BE1926" i="3" s="1"/>
  <c r="AN1888" i="3"/>
  <c r="BE1888" i="3" s="1"/>
  <c r="AN1887" i="3"/>
  <c r="BE1887" i="3" s="1"/>
  <c r="AN1856" i="3"/>
  <c r="BE1856" i="3" s="1"/>
  <c r="AN1942" i="3"/>
  <c r="BE1942" i="3" s="1"/>
  <c r="AN1912" i="3"/>
  <c r="BE1912" i="3" s="1"/>
  <c r="AN1904" i="3"/>
  <c r="BE1904" i="3" s="1"/>
  <c r="AN1896" i="3"/>
  <c r="BE1896" i="3" s="1"/>
  <c r="AN1886" i="3"/>
  <c r="BE1886" i="3" s="1"/>
  <c r="AN1876" i="3"/>
  <c r="BE1876" i="3" s="1"/>
  <c r="AN1854" i="3"/>
  <c r="BE1854" i="3" s="1"/>
  <c r="AN1818" i="3"/>
  <c r="BE1818" i="3" s="1"/>
  <c r="AN1805" i="3"/>
  <c r="BE1805" i="3" s="1"/>
  <c r="AN1756" i="3"/>
  <c r="BE1756" i="3" s="1"/>
  <c r="AN1731" i="3"/>
  <c r="BE1731" i="3" s="1"/>
  <c r="AN1850" i="3"/>
  <c r="BE1850" i="3" s="1"/>
  <c r="AN1839" i="3"/>
  <c r="BE1839" i="3" s="1"/>
  <c r="AN1834" i="3"/>
  <c r="BE1834" i="3" s="1"/>
  <c r="AN1803" i="3"/>
  <c r="BE1803" i="3" s="1"/>
  <c r="AN1802" i="3"/>
  <c r="BE1802" i="3" s="1"/>
  <c r="AN1791" i="3"/>
  <c r="BE1791" i="3" s="1"/>
  <c r="AN1838" i="3"/>
  <c r="BE1838" i="3" s="1"/>
  <c r="AN1826" i="3"/>
  <c r="BE1826" i="3" s="1"/>
  <c r="AN1815" i="3"/>
  <c r="BE1815" i="3" s="1"/>
  <c r="AN1814" i="3"/>
  <c r="BE1814" i="3" s="1"/>
  <c r="AN1813" i="3"/>
  <c r="BE1813" i="3" s="1"/>
  <c r="AN1800" i="3"/>
  <c r="BE1800" i="3" s="1"/>
  <c r="AN1780" i="3"/>
  <c r="BE1780" i="3" s="1"/>
  <c r="AN1752" i="3"/>
  <c r="BE1752" i="3" s="1"/>
  <c r="AN1831" i="3"/>
  <c r="BE1831" i="3" s="1"/>
  <c r="AN1764" i="3"/>
  <c r="BE1764" i="3" s="1"/>
  <c r="AN1741" i="3"/>
  <c r="BE1741" i="3" s="1"/>
  <c r="AN1847" i="3"/>
  <c r="BE1847" i="3" s="1"/>
  <c r="AN1842" i="3"/>
  <c r="BE1842" i="3" s="1"/>
  <c r="AN1787" i="3"/>
  <c r="BE1787" i="3" s="1"/>
  <c r="AN1779" i="3"/>
  <c r="BE1779" i="3" s="1"/>
  <c r="AN1755" i="3"/>
  <c r="BE1755" i="3" s="1"/>
  <c r="AN1730" i="3"/>
  <c r="BE1730" i="3" s="1"/>
  <c r="AN1687" i="3"/>
  <c r="BE1687" i="3" s="1"/>
  <c r="AN1668" i="3"/>
  <c r="BE1668" i="3" s="1"/>
  <c r="AN1666" i="3"/>
  <c r="BE1666" i="3" s="1"/>
  <c r="AN1596" i="3"/>
  <c r="BE1596" i="3" s="1"/>
  <c r="AN1585" i="3"/>
  <c r="BE1585" i="3" s="1"/>
  <c r="AN1778" i="3"/>
  <c r="BE1778" i="3" s="1"/>
  <c r="AN1754" i="3"/>
  <c r="BE1754" i="3" s="1"/>
  <c r="AN1724" i="3"/>
  <c r="BE1724" i="3" s="1"/>
  <c r="AN1698" i="3"/>
  <c r="BE1698" i="3" s="1"/>
  <c r="AN1676" i="3"/>
  <c r="BE1676" i="3" s="1"/>
  <c r="AN1631" i="3"/>
  <c r="BE1631" i="3" s="1"/>
  <c r="AN1615" i="3"/>
  <c r="BE1615" i="3" s="1"/>
  <c r="AN1763" i="3"/>
  <c r="BE1763" i="3" s="1"/>
  <c r="AN1692" i="3"/>
  <c r="BE1692" i="3" s="1"/>
  <c r="AN1682" i="3"/>
  <c r="BE1682" i="3" s="1"/>
  <c r="AN1739" i="3"/>
  <c r="BE1739" i="3" s="1"/>
  <c r="AN1711" i="3"/>
  <c r="BE1711" i="3" s="1"/>
  <c r="AN1827" i="3"/>
  <c r="BE1827" i="3" s="1"/>
  <c r="AN1786" i="3"/>
  <c r="BE1786" i="3" s="1"/>
  <c r="AN1758" i="3"/>
  <c r="BE1758" i="3" s="1"/>
  <c r="AN1716" i="3"/>
  <c r="BE1716" i="3" s="1"/>
  <c r="AN1677" i="3"/>
  <c r="BE1677" i="3" s="1"/>
  <c r="AN1655" i="3"/>
  <c r="BE1655" i="3" s="1"/>
  <c r="AN1648" i="3"/>
  <c r="BE1648" i="3" s="1"/>
  <c r="AN1646" i="3"/>
  <c r="BE1646" i="3" s="1"/>
  <c r="AN1605" i="3"/>
  <c r="BE1605" i="3" s="1"/>
  <c r="AN1591" i="3"/>
  <c r="BE1591" i="3" s="1"/>
  <c r="AN1588" i="3"/>
  <c r="BE1588" i="3" s="1"/>
  <c r="AN1819" i="3"/>
  <c r="BE1819" i="3" s="1"/>
  <c r="AN1811" i="3"/>
  <c r="BE1811" i="3" s="1"/>
  <c r="AN1806" i="3"/>
  <c r="BE1806" i="3" s="1"/>
  <c r="AN1795" i="3"/>
  <c r="BE1795" i="3" s="1"/>
  <c r="AN1782" i="3"/>
  <c r="BE1782" i="3" s="1"/>
  <c r="AN1703" i="3"/>
  <c r="BE1703" i="3" s="1"/>
  <c r="AN1663" i="3"/>
  <c r="BE1663" i="3" s="1"/>
  <c r="AN1639" i="3"/>
  <c r="BE1639" i="3" s="1"/>
  <c r="AN1623" i="3"/>
  <c r="BE1623" i="3" s="1"/>
  <c r="AN1830" i="3"/>
  <c r="BE1830" i="3" s="1"/>
  <c r="AN1810" i="3"/>
  <c r="BE1810" i="3" s="1"/>
  <c r="AN1794" i="3"/>
  <c r="BE1794" i="3" s="1"/>
  <c r="AN1771" i="3"/>
  <c r="BE1771" i="3" s="1"/>
  <c r="AN1766" i="3"/>
  <c r="BE1766" i="3" s="1"/>
  <c r="AN1747" i="3"/>
  <c r="BE1747" i="3" s="1"/>
  <c r="AN1727" i="3"/>
  <c r="BE1727" i="3" s="1"/>
  <c r="AN1708" i="3"/>
  <c r="BE1708" i="3" s="1"/>
  <c r="AN1601" i="3"/>
  <c r="BE1601" i="3" s="1"/>
  <c r="AN1707" i="3"/>
  <c r="BE1707" i="3" s="1"/>
  <c r="AN1691" i="3"/>
  <c r="BE1691" i="3" s="1"/>
  <c r="AN1675" i="3"/>
  <c r="BE1675" i="3" s="1"/>
  <c r="AN1659" i="3"/>
  <c r="BE1659" i="3" s="1"/>
  <c r="AN1645" i="3"/>
  <c r="BE1645" i="3" s="1"/>
  <c r="AN1637" i="3"/>
  <c r="BE1637" i="3" s="1"/>
  <c r="AN1629" i="3"/>
  <c r="BE1629" i="3" s="1"/>
  <c r="AN1621" i="3"/>
  <c r="BE1621" i="3" s="1"/>
  <c r="AN1613" i="3"/>
  <c r="BE1613" i="3" s="1"/>
  <c r="AN1592" i="3"/>
  <c r="BE1592" i="3" s="1"/>
  <c r="AN1587" i="3"/>
  <c r="BE1587" i="3" s="1"/>
  <c r="AN1600" i="3"/>
  <c r="BE1600" i="3" s="1"/>
  <c r="AN1595" i="3"/>
  <c r="BE1595" i="3" s="1"/>
  <c r="AN1608" i="3"/>
  <c r="BE1608" i="3" s="1"/>
  <c r="AN1603" i="3"/>
  <c r="BE1603" i="3" s="1"/>
  <c r="AN1651" i="3"/>
  <c r="BE1651" i="3" s="1"/>
  <c r="AN1643" i="3"/>
  <c r="BE1643" i="3" s="1"/>
  <c r="AN1635" i="3"/>
  <c r="BE1635" i="3" s="1"/>
  <c r="AN1627" i="3"/>
  <c r="BE1627" i="3" s="1"/>
  <c r="AN1619" i="3"/>
  <c r="BE1619" i="3" s="1"/>
  <c r="AN1611" i="3"/>
  <c r="BE1611" i="3" s="1"/>
  <c r="AN1715" i="3"/>
  <c r="BE1715" i="3" s="1"/>
  <c r="AN1699" i="3"/>
  <c r="BE1699" i="3" s="1"/>
  <c r="AN1683" i="3"/>
  <c r="BE1683" i="3" s="1"/>
  <c r="AN1667" i="3"/>
  <c r="BE1667" i="3" s="1"/>
  <c r="AN1581" i="3"/>
  <c r="BE1581" i="3" s="1"/>
  <c r="AN1589" i="3"/>
  <c r="BE1589" i="3" s="1"/>
  <c r="AN1597" i="3"/>
  <c r="BE1597" i="3" s="1"/>
  <c r="AA4148" i="3" l="1"/>
  <c r="AA4147" i="3"/>
  <c r="AA4146" i="3"/>
  <c r="AA4145" i="3"/>
  <c r="AA4144" i="3"/>
  <c r="AA4143" i="3"/>
  <c r="AA4142" i="3"/>
  <c r="AA4141" i="3"/>
  <c r="AA4140" i="3"/>
  <c r="AA4139" i="3"/>
  <c r="BE1014" i="3" l="1"/>
  <c r="BE1015" i="3"/>
  <c r="BE1016" i="3"/>
  <c r="BE1017" i="3"/>
  <c r="BE1018" i="3"/>
  <c r="BE1019" i="3"/>
  <c r="BE1020" i="3"/>
  <c r="BE1021" i="3"/>
  <c r="BE1022" i="3"/>
  <c r="BE1023" i="3"/>
  <c r="BE1024" i="3"/>
  <c r="BE1025" i="3"/>
  <c r="BE1026" i="3"/>
  <c r="BE1027" i="3"/>
  <c r="BE1028" i="3"/>
  <c r="BE1029" i="3"/>
  <c r="BE1030" i="3"/>
  <c r="BE1031" i="3"/>
  <c r="BE1032" i="3"/>
  <c r="BE1033" i="3"/>
  <c r="BE1034" i="3"/>
  <c r="BE1035" i="3"/>
  <c r="BE1036" i="3"/>
  <c r="BE1037" i="3"/>
  <c r="BE1038" i="3"/>
  <c r="BE1039" i="3"/>
  <c r="BE1040" i="3"/>
  <c r="BE1041" i="3"/>
  <c r="BE1042" i="3"/>
  <c r="BE1043" i="3"/>
  <c r="BE1044" i="3"/>
  <c r="BE1045" i="3"/>
  <c r="BE1046" i="3"/>
  <c r="BE1047" i="3"/>
  <c r="BE1048" i="3"/>
  <c r="BE1049" i="3"/>
  <c r="BE1050" i="3"/>
  <c r="BE1051" i="3"/>
  <c r="BE1052" i="3"/>
  <c r="BE1053" i="3"/>
  <c r="BE1054" i="3"/>
  <c r="BE1055" i="3"/>
  <c r="BE1056" i="3"/>
  <c r="BE1057" i="3"/>
  <c r="BE1058" i="3"/>
  <c r="BE1059" i="3"/>
  <c r="BE1060" i="3"/>
  <c r="BE1061" i="3"/>
  <c r="BE1062" i="3"/>
  <c r="BE1063" i="3"/>
  <c r="BE1064" i="3"/>
  <c r="BE1065" i="3"/>
  <c r="BE1066" i="3"/>
  <c r="BE1067" i="3"/>
  <c r="BE1068" i="3"/>
  <c r="BE1069" i="3"/>
  <c r="BE1070" i="3"/>
  <c r="BE1071" i="3"/>
  <c r="BE1072" i="3"/>
  <c r="BE1073" i="3"/>
  <c r="BE1074" i="3"/>
  <c r="BE1075" i="3"/>
  <c r="BE1076" i="3"/>
  <c r="BE1077" i="3"/>
  <c r="BE1078" i="3"/>
  <c r="BE1079" i="3"/>
  <c r="BE1080" i="3"/>
  <c r="BE1081" i="3"/>
  <c r="BE1082" i="3"/>
  <c r="BE1083" i="3"/>
  <c r="BE1084" i="3"/>
  <c r="BE1085" i="3"/>
  <c r="BE1086" i="3"/>
  <c r="BE1087" i="3"/>
  <c r="BE1088" i="3"/>
  <c r="BE1089" i="3"/>
  <c r="BE1090" i="3"/>
  <c r="BE1091" i="3"/>
  <c r="BE1092" i="3"/>
  <c r="BE1093" i="3"/>
  <c r="BE1094" i="3"/>
  <c r="BE1095" i="3"/>
  <c r="BE1096" i="3"/>
  <c r="BE1097" i="3"/>
  <c r="BE1098" i="3"/>
  <c r="BE1099" i="3"/>
  <c r="BE1100" i="3"/>
  <c r="BE1101" i="3"/>
  <c r="BE1102" i="3"/>
  <c r="BE1103" i="3"/>
  <c r="BE1104" i="3"/>
  <c r="BE1105" i="3"/>
  <c r="BE1106" i="3"/>
  <c r="BE1107" i="3"/>
  <c r="BE1108" i="3"/>
  <c r="BE1109" i="3"/>
  <c r="BE1110" i="3"/>
  <c r="BE1111" i="3"/>
  <c r="BE1112" i="3"/>
  <c r="BE1113" i="3"/>
  <c r="BE1114" i="3"/>
  <c r="BE1115" i="3"/>
  <c r="BE1116" i="3"/>
  <c r="BE1117" i="3"/>
  <c r="BE1118" i="3"/>
  <c r="BE1119" i="3"/>
  <c r="BE1120" i="3"/>
  <c r="BE1121" i="3"/>
  <c r="BE1122" i="3"/>
  <c r="BE1123" i="3"/>
  <c r="BE1124" i="3"/>
  <c r="BE1125" i="3"/>
  <c r="BE1126" i="3"/>
  <c r="BE1127" i="3"/>
  <c r="BE1128" i="3"/>
  <c r="BE1129" i="3"/>
  <c r="BE1130" i="3"/>
  <c r="BE1131" i="3"/>
  <c r="BE1132" i="3"/>
  <c r="BE1133" i="3"/>
  <c r="BE1134" i="3"/>
  <c r="BE1135" i="3"/>
  <c r="BE1136" i="3"/>
  <c r="BE1137" i="3"/>
  <c r="BE1138" i="3"/>
  <c r="BE1139" i="3"/>
  <c r="BE1140" i="3"/>
  <c r="BE1141" i="3"/>
  <c r="BE1142" i="3"/>
  <c r="BE1143" i="3"/>
  <c r="BE1144" i="3"/>
  <c r="BE1145" i="3"/>
  <c r="BE1146" i="3"/>
  <c r="BE1147" i="3"/>
  <c r="BE1148" i="3"/>
  <c r="BE1149" i="3"/>
  <c r="BE1150" i="3"/>
  <c r="BE1151" i="3"/>
  <c r="BE1152" i="3"/>
  <c r="BE1153" i="3"/>
  <c r="BE1154" i="3"/>
  <c r="BE1155" i="3"/>
  <c r="BE1156" i="3"/>
  <c r="BE1157" i="3"/>
  <c r="BE1158" i="3"/>
  <c r="BE1013" i="3"/>
  <c r="BE1012" i="3"/>
  <c r="BD882" i="3"/>
  <c r="BD883" i="3"/>
  <c r="BD884" i="3"/>
  <c r="BD885" i="3"/>
  <c r="BD886" i="3"/>
  <c r="BD887" i="3"/>
  <c r="BD888" i="3"/>
  <c r="BD889" i="3"/>
  <c r="BD890" i="3"/>
  <c r="BD891" i="3"/>
  <c r="BD892" i="3"/>
  <c r="BD893" i="3"/>
  <c r="BD894" i="3"/>
  <c r="BD895" i="3"/>
  <c r="BD896" i="3"/>
  <c r="BD897" i="3"/>
  <c r="BD898" i="3"/>
  <c r="BD899" i="3"/>
  <c r="BD900" i="3"/>
  <c r="BD901" i="3"/>
  <c r="BD902" i="3"/>
  <c r="BD903" i="3"/>
  <c r="BD904" i="3"/>
  <c r="BD905" i="3"/>
  <c r="BD906" i="3"/>
  <c r="BD907" i="3"/>
  <c r="BD908" i="3"/>
  <c r="BD909" i="3"/>
  <c r="BD910" i="3"/>
  <c r="BD911" i="3"/>
  <c r="BD912" i="3"/>
  <c r="BD913" i="3"/>
  <c r="BD914" i="3"/>
  <c r="BD915" i="3"/>
  <c r="BD916" i="3"/>
  <c r="BD917" i="3"/>
  <c r="BD918" i="3"/>
  <c r="BD919" i="3"/>
  <c r="BD920" i="3"/>
  <c r="BD921" i="3"/>
  <c r="BD922" i="3"/>
  <c r="BD923" i="3"/>
  <c r="BD924" i="3"/>
  <c r="BD925" i="3"/>
  <c r="BD926" i="3"/>
  <c r="BD927" i="3"/>
  <c r="BD928" i="3"/>
  <c r="BD929" i="3"/>
  <c r="BD930" i="3"/>
  <c r="BD931" i="3"/>
  <c r="BD932" i="3"/>
  <c r="BD933" i="3"/>
  <c r="BD934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0" i="3"/>
  <c r="BD961" i="3"/>
  <c r="BD962" i="3"/>
  <c r="BD963" i="3"/>
  <c r="BD964" i="3"/>
  <c r="BD965" i="3"/>
  <c r="BD966" i="3"/>
  <c r="BD967" i="3"/>
  <c r="BD968" i="3"/>
  <c r="BD969" i="3"/>
  <c r="BD970" i="3"/>
  <c r="BD971" i="3"/>
  <c r="BD972" i="3"/>
  <c r="BD973" i="3"/>
  <c r="BD974" i="3"/>
  <c r="BD975" i="3"/>
  <c r="BD976" i="3"/>
  <c r="BD977" i="3"/>
  <c r="BD978" i="3"/>
  <c r="BD979" i="3"/>
  <c r="BD980" i="3"/>
  <c r="BD981" i="3"/>
  <c r="BD982" i="3"/>
  <c r="BD983" i="3"/>
  <c r="BD984" i="3"/>
  <c r="BD985" i="3"/>
  <c r="BD986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D1002" i="3"/>
  <c r="BD1003" i="3"/>
  <c r="BD1004" i="3"/>
  <c r="BD1005" i="3"/>
  <c r="BD1006" i="3"/>
  <c r="BD1007" i="3"/>
  <c r="BD1008" i="3"/>
  <c r="BD1009" i="3"/>
  <c r="BD1010" i="3"/>
  <c r="BD1011" i="3"/>
  <c r="BD881" i="3"/>
  <c r="BD880" i="3"/>
  <c r="BE882" i="3"/>
  <c r="BG882" i="3"/>
  <c r="BH882" i="3"/>
  <c r="BI882" i="3" s="1"/>
  <c r="BE883" i="3"/>
  <c r="BG883" i="3"/>
  <c r="BH883" i="3"/>
  <c r="BI883" i="3" s="1"/>
  <c r="BE884" i="3"/>
  <c r="BG884" i="3"/>
  <c r="BH884" i="3"/>
  <c r="BI884" i="3" s="1"/>
  <c r="BE885" i="3"/>
  <c r="BG885" i="3"/>
  <c r="BH885" i="3"/>
  <c r="BI885" i="3" s="1"/>
  <c r="BE886" i="3"/>
  <c r="BG886" i="3"/>
  <c r="BH886" i="3"/>
  <c r="BI886" i="3" s="1"/>
  <c r="BE887" i="3"/>
  <c r="BG887" i="3"/>
  <c r="BH887" i="3"/>
  <c r="BI887" i="3" s="1"/>
  <c r="BE888" i="3"/>
  <c r="BG888" i="3"/>
  <c r="BH888" i="3"/>
  <c r="BI888" i="3" s="1"/>
  <c r="BE889" i="3"/>
  <c r="BG889" i="3"/>
  <c r="BH889" i="3"/>
  <c r="BI889" i="3" s="1"/>
  <c r="BE890" i="3"/>
  <c r="BG890" i="3"/>
  <c r="BH890" i="3"/>
  <c r="BI890" i="3" s="1"/>
  <c r="BE891" i="3"/>
  <c r="BG891" i="3"/>
  <c r="BH891" i="3"/>
  <c r="BI891" i="3" s="1"/>
  <c r="BE892" i="3"/>
  <c r="BG892" i="3"/>
  <c r="BH892" i="3"/>
  <c r="BI892" i="3" s="1"/>
  <c r="BE893" i="3"/>
  <c r="BG893" i="3"/>
  <c r="BH893" i="3"/>
  <c r="BI893" i="3" s="1"/>
  <c r="BE894" i="3"/>
  <c r="BG894" i="3"/>
  <c r="BH894" i="3"/>
  <c r="BI894" i="3" s="1"/>
  <c r="BE895" i="3"/>
  <c r="BG895" i="3"/>
  <c r="BH895" i="3"/>
  <c r="BI895" i="3" s="1"/>
  <c r="BE896" i="3"/>
  <c r="BG896" i="3"/>
  <c r="BH896" i="3"/>
  <c r="BI896" i="3" s="1"/>
  <c r="BE897" i="3"/>
  <c r="BG897" i="3"/>
  <c r="BH897" i="3"/>
  <c r="BI897" i="3" s="1"/>
  <c r="BE898" i="3"/>
  <c r="BG898" i="3"/>
  <c r="BH898" i="3"/>
  <c r="BI898" i="3" s="1"/>
  <c r="BE899" i="3"/>
  <c r="BG899" i="3"/>
  <c r="BH899" i="3"/>
  <c r="BI899" i="3" s="1"/>
  <c r="BE900" i="3"/>
  <c r="BG900" i="3"/>
  <c r="BH900" i="3"/>
  <c r="BI900" i="3" s="1"/>
  <c r="BE901" i="3"/>
  <c r="BG901" i="3"/>
  <c r="BH901" i="3"/>
  <c r="BI901" i="3" s="1"/>
  <c r="BE902" i="3"/>
  <c r="BG902" i="3"/>
  <c r="BH902" i="3"/>
  <c r="BI902" i="3" s="1"/>
  <c r="BE903" i="3"/>
  <c r="BG903" i="3"/>
  <c r="BH903" i="3"/>
  <c r="BI903" i="3" s="1"/>
  <c r="BE904" i="3"/>
  <c r="BG904" i="3"/>
  <c r="BH904" i="3"/>
  <c r="BI904" i="3" s="1"/>
  <c r="BE905" i="3"/>
  <c r="BG905" i="3"/>
  <c r="BH905" i="3"/>
  <c r="BI905" i="3" s="1"/>
  <c r="BE906" i="3"/>
  <c r="BG906" i="3"/>
  <c r="BH906" i="3"/>
  <c r="BI906" i="3" s="1"/>
  <c r="BE907" i="3"/>
  <c r="BG907" i="3"/>
  <c r="BH907" i="3"/>
  <c r="BI907" i="3" s="1"/>
  <c r="BE908" i="3"/>
  <c r="BG908" i="3"/>
  <c r="BH908" i="3"/>
  <c r="BI908" i="3" s="1"/>
  <c r="BE909" i="3"/>
  <c r="BG909" i="3"/>
  <c r="BH909" i="3"/>
  <c r="BI909" i="3" s="1"/>
  <c r="BE910" i="3"/>
  <c r="BG910" i="3"/>
  <c r="BH910" i="3"/>
  <c r="BI910" i="3" s="1"/>
  <c r="BE911" i="3"/>
  <c r="BG911" i="3"/>
  <c r="BH911" i="3"/>
  <c r="BI911" i="3" s="1"/>
  <c r="BE912" i="3"/>
  <c r="BG912" i="3"/>
  <c r="BH912" i="3"/>
  <c r="BI912" i="3" s="1"/>
  <c r="BE913" i="3"/>
  <c r="BG913" i="3"/>
  <c r="BH913" i="3"/>
  <c r="BI913" i="3" s="1"/>
  <c r="BE914" i="3"/>
  <c r="BG914" i="3"/>
  <c r="BH914" i="3"/>
  <c r="BI914" i="3" s="1"/>
  <c r="BE915" i="3"/>
  <c r="BG915" i="3"/>
  <c r="BH915" i="3"/>
  <c r="BI915" i="3" s="1"/>
  <c r="BE916" i="3"/>
  <c r="BG916" i="3"/>
  <c r="BH916" i="3"/>
  <c r="BI916" i="3" s="1"/>
  <c r="BE917" i="3"/>
  <c r="BG917" i="3"/>
  <c r="BH917" i="3"/>
  <c r="BI917" i="3" s="1"/>
  <c r="BE918" i="3"/>
  <c r="BG918" i="3"/>
  <c r="BH918" i="3"/>
  <c r="BI918" i="3" s="1"/>
  <c r="BE919" i="3"/>
  <c r="BG919" i="3"/>
  <c r="BH919" i="3"/>
  <c r="BI919" i="3" s="1"/>
  <c r="BE920" i="3"/>
  <c r="BG920" i="3"/>
  <c r="BH920" i="3"/>
  <c r="BI920" i="3" s="1"/>
  <c r="BE921" i="3"/>
  <c r="BG921" i="3"/>
  <c r="BH921" i="3"/>
  <c r="BI921" i="3" s="1"/>
  <c r="BE922" i="3"/>
  <c r="BG922" i="3"/>
  <c r="BH922" i="3"/>
  <c r="BI922" i="3" s="1"/>
  <c r="BE923" i="3"/>
  <c r="BG923" i="3"/>
  <c r="BH923" i="3"/>
  <c r="BI923" i="3" s="1"/>
  <c r="BE924" i="3"/>
  <c r="BG924" i="3"/>
  <c r="BH924" i="3"/>
  <c r="BI924" i="3" s="1"/>
  <c r="BE925" i="3"/>
  <c r="BG925" i="3"/>
  <c r="BH925" i="3"/>
  <c r="BI925" i="3" s="1"/>
  <c r="BE926" i="3"/>
  <c r="BG926" i="3"/>
  <c r="BH926" i="3"/>
  <c r="BI926" i="3" s="1"/>
  <c r="BE927" i="3"/>
  <c r="BG927" i="3"/>
  <c r="BH927" i="3"/>
  <c r="BI927" i="3" s="1"/>
  <c r="BE928" i="3"/>
  <c r="BG928" i="3"/>
  <c r="BH928" i="3"/>
  <c r="BI928" i="3" s="1"/>
  <c r="BE929" i="3"/>
  <c r="BG929" i="3"/>
  <c r="BH929" i="3"/>
  <c r="BI929" i="3" s="1"/>
  <c r="BE930" i="3"/>
  <c r="BG930" i="3"/>
  <c r="BH930" i="3"/>
  <c r="BI930" i="3" s="1"/>
  <c r="BE931" i="3"/>
  <c r="BG931" i="3"/>
  <c r="BH931" i="3"/>
  <c r="BI931" i="3" s="1"/>
  <c r="BE932" i="3"/>
  <c r="BG932" i="3"/>
  <c r="BH932" i="3"/>
  <c r="BI932" i="3" s="1"/>
  <c r="BE933" i="3"/>
  <c r="BG933" i="3"/>
  <c r="BH933" i="3"/>
  <c r="BI933" i="3" s="1"/>
  <c r="BE934" i="3"/>
  <c r="BG934" i="3"/>
  <c r="BH934" i="3"/>
  <c r="BI934" i="3" s="1"/>
  <c r="BE935" i="3"/>
  <c r="BG935" i="3"/>
  <c r="BH935" i="3"/>
  <c r="BI935" i="3" s="1"/>
  <c r="BE936" i="3"/>
  <c r="BG936" i="3"/>
  <c r="BH936" i="3"/>
  <c r="BI936" i="3" s="1"/>
  <c r="BE937" i="3"/>
  <c r="BG937" i="3"/>
  <c r="BH937" i="3"/>
  <c r="BI937" i="3" s="1"/>
  <c r="BE938" i="3"/>
  <c r="BG938" i="3"/>
  <c r="BH938" i="3"/>
  <c r="BI938" i="3" s="1"/>
  <c r="BE939" i="3"/>
  <c r="BG939" i="3"/>
  <c r="BH939" i="3"/>
  <c r="BI939" i="3" s="1"/>
  <c r="BE940" i="3"/>
  <c r="BG940" i="3"/>
  <c r="BH940" i="3"/>
  <c r="BI940" i="3" s="1"/>
  <c r="BE941" i="3"/>
  <c r="BG941" i="3"/>
  <c r="BH941" i="3"/>
  <c r="BI941" i="3" s="1"/>
  <c r="BE942" i="3"/>
  <c r="BG942" i="3"/>
  <c r="BH942" i="3"/>
  <c r="BI942" i="3" s="1"/>
  <c r="BE943" i="3"/>
  <c r="BG943" i="3"/>
  <c r="BH943" i="3"/>
  <c r="BI943" i="3" s="1"/>
  <c r="BE944" i="3"/>
  <c r="BG944" i="3"/>
  <c r="BH944" i="3"/>
  <c r="BI944" i="3" s="1"/>
  <c r="BE945" i="3"/>
  <c r="BG945" i="3"/>
  <c r="BH945" i="3"/>
  <c r="BI945" i="3" s="1"/>
  <c r="BE946" i="3"/>
  <c r="BG946" i="3"/>
  <c r="BH946" i="3"/>
  <c r="BI946" i="3" s="1"/>
  <c r="BE947" i="3"/>
  <c r="BG947" i="3"/>
  <c r="BH947" i="3"/>
  <c r="BI947" i="3" s="1"/>
  <c r="BE948" i="3"/>
  <c r="BG948" i="3"/>
  <c r="BH948" i="3"/>
  <c r="BI948" i="3" s="1"/>
  <c r="BE949" i="3"/>
  <c r="BG949" i="3"/>
  <c r="BH949" i="3"/>
  <c r="BI949" i="3" s="1"/>
  <c r="BE950" i="3"/>
  <c r="BG950" i="3"/>
  <c r="BH950" i="3"/>
  <c r="BI950" i="3" s="1"/>
  <c r="BE951" i="3"/>
  <c r="BG951" i="3"/>
  <c r="BH951" i="3"/>
  <c r="BI951" i="3" s="1"/>
  <c r="BE952" i="3"/>
  <c r="BG952" i="3"/>
  <c r="BH952" i="3"/>
  <c r="BI952" i="3" s="1"/>
  <c r="BE953" i="3"/>
  <c r="BG953" i="3"/>
  <c r="BH953" i="3"/>
  <c r="BI953" i="3" s="1"/>
  <c r="BE954" i="3"/>
  <c r="BG954" i="3"/>
  <c r="BH954" i="3"/>
  <c r="BI954" i="3" s="1"/>
  <c r="BE955" i="3"/>
  <c r="BG955" i="3"/>
  <c r="BH955" i="3"/>
  <c r="BI955" i="3" s="1"/>
  <c r="BE956" i="3"/>
  <c r="BG956" i="3"/>
  <c r="BH956" i="3"/>
  <c r="BI956" i="3" s="1"/>
  <c r="BE957" i="3"/>
  <c r="BG957" i="3"/>
  <c r="BH957" i="3"/>
  <c r="BI957" i="3" s="1"/>
  <c r="BE958" i="3"/>
  <c r="BG958" i="3"/>
  <c r="BH958" i="3"/>
  <c r="BI958" i="3" s="1"/>
  <c r="BE959" i="3"/>
  <c r="BG959" i="3"/>
  <c r="BH959" i="3"/>
  <c r="BI959" i="3" s="1"/>
  <c r="BE960" i="3"/>
  <c r="BG960" i="3"/>
  <c r="BH960" i="3"/>
  <c r="BI960" i="3" s="1"/>
  <c r="BE961" i="3"/>
  <c r="BG961" i="3"/>
  <c r="BH961" i="3"/>
  <c r="BI961" i="3" s="1"/>
  <c r="BE962" i="3"/>
  <c r="BG962" i="3"/>
  <c r="BH962" i="3"/>
  <c r="BI962" i="3" s="1"/>
  <c r="BE963" i="3"/>
  <c r="BG963" i="3"/>
  <c r="BH963" i="3"/>
  <c r="BI963" i="3" s="1"/>
  <c r="BE964" i="3"/>
  <c r="BG964" i="3"/>
  <c r="BH964" i="3"/>
  <c r="BI964" i="3" s="1"/>
  <c r="BE965" i="3"/>
  <c r="BG965" i="3"/>
  <c r="BH965" i="3"/>
  <c r="BI965" i="3" s="1"/>
  <c r="BE966" i="3"/>
  <c r="BG966" i="3"/>
  <c r="BH966" i="3"/>
  <c r="BI966" i="3" s="1"/>
  <c r="BE967" i="3"/>
  <c r="BG967" i="3"/>
  <c r="BH967" i="3"/>
  <c r="BI967" i="3" s="1"/>
  <c r="BE968" i="3"/>
  <c r="BG968" i="3"/>
  <c r="BH968" i="3"/>
  <c r="BI968" i="3" s="1"/>
  <c r="BE969" i="3"/>
  <c r="BG969" i="3"/>
  <c r="BH969" i="3"/>
  <c r="BI969" i="3" s="1"/>
  <c r="BE970" i="3"/>
  <c r="BG970" i="3"/>
  <c r="BH970" i="3"/>
  <c r="BI970" i="3" s="1"/>
  <c r="BE971" i="3"/>
  <c r="BG971" i="3"/>
  <c r="BH971" i="3"/>
  <c r="BI971" i="3" s="1"/>
  <c r="BE972" i="3"/>
  <c r="BG972" i="3"/>
  <c r="BH972" i="3"/>
  <c r="BI972" i="3" s="1"/>
  <c r="BE973" i="3"/>
  <c r="BG973" i="3"/>
  <c r="BH973" i="3"/>
  <c r="BI973" i="3" s="1"/>
  <c r="BE974" i="3"/>
  <c r="BG974" i="3"/>
  <c r="BH974" i="3"/>
  <c r="BI974" i="3" s="1"/>
  <c r="BE975" i="3"/>
  <c r="BG975" i="3"/>
  <c r="BH975" i="3"/>
  <c r="BI975" i="3" s="1"/>
  <c r="BE976" i="3"/>
  <c r="BG976" i="3"/>
  <c r="BH976" i="3"/>
  <c r="BI976" i="3" s="1"/>
  <c r="BE977" i="3"/>
  <c r="BG977" i="3"/>
  <c r="BH977" i="3"/>
  <c r="BI977" i="3" s="1"/>
  <c r="BE978" i="3"/>
  <c r="BG978" i="3"/>
  <c r="BH978" i="3"/>
  <c r="BI978" i="3" s="1"/>
  <c r="BE979" i="3"/>
  <c r="BG979" i="3"/>
  <c r="BH979" i="3"/>
  <c r="BI979" i="3" s="1"/>
  <c r="BE980" i="3"/>
  <c r="BG980" i="3"/>
  <c r="BH980" i="3"/>
  <c r="BI980" i="3" s="1"/>
  <c r="BE981" i="3"/>
  <c r="BG981" i="3"/>
  <c r="BH981" i="3"/>
  <c r="BI981" i="3" s="1"/>
  <c r="BE982" i="3"/>
  <c r="BG982" i="3"/>
  <c r="BH982" i="3"/>
  <c r="BI982" i="3" s="1"/>
  <c r="BE983" i="3"/>
  <c r="BG983" i="3"/>
  <c r="BH983" i="3"/>
  <c r="BI983" i="3" s="1"/>
  <c r="BE984" i="3"/>
  <c r="BG984" i="3"/>
  <c r="BH984" i="3"/>
  <c r="BI984" i="3" s="1"/>
  <c r="BE985" i="3"/>
  <c r="BG985" i="3"/>
  <c r="BH985" i="3"/>
  <c r="BI985" i="3" s="1"/>
  <c r="BE986" i="3"/>
  <c r="BG986" i="3"/>
  <c r="BH986" i="3"/>
  <c r="BI986" i="3" s="1"/>
  <c r="BE987" i="3"/>
  <c r="BG987" i="3"/>
  <c r="BH987" i="3"/>
  <c r="BI987" i="3" s="1"/>
  <c r="BE988" i="3"/>
  <c r="BG988" i="3"/>
  <c r="BH988" i="3"/>
  <c r="BI988" i="3" s="1"/>
  <c r="BE989" i="3"/>
  <c r="BG989" i="3"/>
  <c r="BH989" i="3"/>
  <c r="BI989" i="3" s="1"/>
  <c r="BE990" i="3"/>
  <c r="BG990" i="3"/>
  <c r="BH990" i="3"/>
  <c r="BI990" i="3" s="1"/>
  <c r="BE991" i="3"/>
  <c r="BG991" i="3"/>
  <c r="BH991" i="3"/>
  <c r="BI991" i="3" s="1"/>
  <c r="BE992" i="3"/>
  <c r="BG992" i="3"/>
  <c r="BH992" i="3"/>
  <c r="BI992" i="3" s="1"/>
  <c r="BE993" i="3"/>
  <c r="BG993" i="3"/>
  <c r="BH993" i="3"/>
  <c r="BI993" i="3" s="1"/>
  <c r="BE994" i="3"/>
  <c r="BG994" i="3"/>
  <c r="BH994" i="3"/>
  <c r="BI994" i="3" s="1"/>
  <c r="BE995" i="3"/>
  <c r="BG995" i="3"/>
  <c r="BH995" i="3"/>
  <c r="BI995" i="3" s="1"/>
  <c r="BE996" i="3"/>
  <c r="BG996" i="3"/>
  <c r="BH996" i="3"/>
  <c r="BI996" i="3" s="1"/>
  <c r="BE997" i="3"/>
  <c r="BG997" i="3"/>
  <c r="BH997" i="3"/>
  <c r="BI997" i="3" s="1"/>
  <c r="BE998" i="3"/>
  <c r="BG998" i="3"/>
  <c r="BH998" i="3"/>
  <c r="BI998" i="3" s="1"/>
  <c r="BE999" i="3"/>
  <c r="BG999" i="3"/>
  <c r="BH999" i="3"/>
  <c r="BI999" i="3" s="1"/>
  <c r="BE1000" i="3"/>
  <c r="BG1000" i="3"/>
  <c r="BH1000" i="3"/>
  <c r="BI1000" i="3" s="1"/>
  <c r="BE1001" i="3"/>
  <c r="BG1001" i="3"/>
  <c r="BH1001" i="3"/>
  <c r="BI1001" i="3" s="1"/>
  <c r="BE1002" i="3"/>
  <c r="BG1002" i="3"/>
  <c r="BH1002" i="3"/>
  <c r="BI1002" i="3" s="1"/>
  <c r="BE1003" i="3"/>
  <c r="BG1003" i="3"/>
  <c r="BH1003" i="3"/>
  <c r="BI1003" i="3" s="1"/>
  <c r="BE1004" i="3"/>
  <c r="BG1004" i="3"/>
  <c r="BH1004" i="3"/>
  <c r="BI1004" i="3" s="1"/>
  <c r="BE1005" i="3"/>
  <c r="BG1005" i="3"/>
  <c r="BH1005" i="3"/>
  <c r="BI1005" i="3" s="1"/>
  <c r="BE1006" i="3"/>
  <c r="BG1006" i="3"/>
  <c r="BH1006" i="3"/>
  <c r="BI1006" i="3" s="1"/>
  <c r="BE1007" i="3"/>
  <c r="BG1007" i="3"/>
  <c r="BH1007" i="3"/>
  <c r="BI1007" i="3" s="1"/>
  <c r="BE1008" i="3"/>
  <c r="BG1008" i="3"/>
  <c r="BH1008" i="3"/>
  <c r="BI1008" i="3" s="1"/>
  <c r="BE1009" i="3"/>
  <c r="BG1009" i="3"/>
  <c r="BH1009" i="3"/>
  <c r="BI1009" i="3" s="1"/>
  <c r="BE1010" i="3"/>
  <c r="BG1010" i="3"/>
  <c r="BH1010" i="3"/>
  <c r="BI1010" i="3" s="1"/>
  <c r="BE1011" i="3"/>
  <c r="BG1011" i="3"/>
  <c r="BH1011" i="3"/>
  <c r="BI1011" i="3" s="1"/>
  <c r="BH881" i="3"/>
  <c r="BI881" i="3" s="1"/>
  <c r="BG881" i="3"/>
  <c r="BE881" i="3"/>
  <c r="BH880" i="3"/>
  <c r="BI880" i="3" s="1"/>
  <c r="BG880" i="3"/>
  <c r="BE880" i="3"/>
  <c r="BD1274" i="3"/>
  <c r="BG1275" i="3"/>
  <c r="BH1277" i="3"/>
  <c r="BG1277" i="3"/>
  <c r="BD1275" i="3"/>
  <c r="BD1276" i="3"/>
  <c r="BD1277" i="3"/>
  <c r="BD1278" i="3"/>
  <c r="BD1279" i="3"/>
  <c r="BD1280" i="3"/>
  <c r="BD1281" i="3"/>
  <c r="BD1282" i="3"/>
  <c r="BD1283" i="3"/>
  <c r="BD1284" i="3"/>
  <c r="BD1285" i="3"/>
  <c r="BD1286" i="3"/>
  <c r="BD1287" i="3"/>
  <c r="BD1288" i="3"/>
  <c r="BD1289" i="3"/>
  <c r="BD1290" i="3"/>
  <c r="BD1291" i="3"/>
  <c r="BD1292" i="3"/>
  <c r="BD1293" i="3"/>
  <c r="BD1294" i="3"/>
  <c r="BD1295" i="3"/>
  <c r="BD1296" i="3"/>
  <c r="BD1297" i="3"/>
  <c r="BD1298" i="3"/>
  <c r="BD1299" i="3"/>
  <c r="BD1300" i="3"/>
  <c r="BD1301" i="3"/>
  <c r="BD1302" i="3"/>
  <c r="BD1303" i="3"/>
  <c r="BD1304" i="3"/>
  <c r="BD1305" i="3"/>
  <c r="BD1306" i="3"/>
  <c r="BD1307" i="3"/>
  <c r="BD1308" i="3"/>
  <c r="BD1309" i="3"/>
  <c r="BD1310" i="3"/>
  <c r="BD1311" i="3"/>
  <c r="BD1312" i="3"/>
  <c r="BD1313" i="3"/>
  <c r="BD1314" i="3"/>
  <c r="BD1315" i="3"/>
  <c r="BD1316" i="3"/>
  <c r="BD1317" i="3"/>
  <c r="BD1318" i="3"/>
  <c r="BD1319" i="3"/>
  <c r="BD1320" i="3"/>
  <c r="BD1321" i="3"/>
  <c r="BD1322" i="3"/>
  <c r="BD1323" i="3"/>
  <c r="BD1324" i="3"/>
  <c r="BD1325" i="3"/>
  <c r="BD1326" i="3"/>
  <c r="BD1327" i="3"/>
  <c r="BD1328" i="3"/>
  <c r="BD1329" i="3"/>
  <c r="BD1330" i="3"/>
  <c r="BD1331" i="3"/>
  <c r="BD1332" i="3"/>
  <c r="BD1333" i="3"/>
  <c r="BD1334" i="3"/>
  <c r="BD1335" i="3"/>
  <c r="BD1336" i="3"/>
  <c r="BD1337" i="3"/>
  <c r="BD1338" i="3"/>
  <c r="BD1339" i="3"/>
  <c r="BD1340" i="3"/>
  <c r="BD1341" i="3"/>
  <c r="BD1342" i="3"/>
  <c r="BD1343" i="3"/>
  <c r="BD1344" i="3"/>
  <c r="BD1345" i="3"/>
  <c r="BD1346" i="3"/>
  <c r="BD1347" i="3"/>
  <c r="BD1348" i="3"/>
  <c r="BD1349" i="3"/>
  <c r="BD1350" i="3"/>
  <c r="BD1351" i="3"/>
  <c r="BD1352" i="3"/>
  <c r="BD1353" i="3"/>
  <c r="BD1354" i="3"/>
  <c r="BD1355" i="3"/>
  <c r="BD1356" i="3"/>
  <c r="BD1357" i="3"/>
  <c r="BD1358" i="3"/>
  <c r="BD1359" i="3"/>
  <c r="BD1360" i="3"/>
  <c r="BD1361" i="3"/>
  <c r="BD1362" i="3"/>
  <c r="BD1363" i="3"/>
  <c r="BD1364" i="3"/>
  <c r="BD1365" i="3"/>
  <c r="BD1366" i="3"/>
  <c r="BD1367" i="3"/>
  <c r="BD1368" i="3"/>
  <c r="BD1369" i="3"/>
  <c r="BD1370" i="3"/>
  <c r="BD1371" i="3"/>
  <c r="BD1372" i="3"/>
  <c r="BD1373" i="3"/>
  <c r="BD1374" i="3"/>
  <c r="BD1375" i="3"/>
  <c r="BD1376" i="3"/>
  <c r="BD1377" i="3"/>
  <c r="BD1378" i="3"/>
  <c r="BD1379" i="3"/>
  <c r="BD1380" i="3"/>
  <c r="BD1381" i="3"/>
  <c r="BD1382" i="3"/>
  <c r="BD1383" i="3"/>
  <c r="BD1384" i="3"/>
  <c r="BD1385" i="3"/>
  <c r="BD1386" i="3"/>
  <c r="BD1387" i="3"/>
  <c r="BD1388" i="3"/>
  <c r="BD1389" i="3"/>
  <c r="BD1390" i="3"/>
  <c r="BD1391" i="3"/>
  <c r="BD1392" i="3"/>
  <c r="BD1393" i="3"/>
  <c r="BD1394" i="3"/>
  <c r="BD1395" i="3"/>
  <c r="BD1396" i="3"/>
  <c r="BD1397" i="3"/>
  <c r="BD1398" i="3"/>
  <c r="BD1399" i="3"/>
  <c r="BD1400" i="3"/>
  <c r="BD1401" i="3"/>
  <c r="BD1402" i="3"/>
  <c r="BD1403" i="3"/>
  <c r="BD1404" i="3"/>
  <c r="BD1405" i="3"/>
  <c r="BD1406" i="3"/>
  <c r="BD1407" i="3"/>
  <c r="BD1408" i="3"/>
  <c r="BD1409" i="3"/>
  <c r="BD1410" i="3"/>
  <c r="BD1411" i="3"/>
  <c r="BD1412" i="3"/>
  <c r="BD1413" i="3"/>
  <c r="BD1414" i="3"/>
  <c r="BD1415" i="3"/>
  <c r="BD1416" i="3"/>
  <c r="BD1417" i="3"/>
  <c r="BD1418" i="3"/>
  <c r="BD1419" i="3"/>
  <c r="BD1420" i="3"/>
  <c r="BD1421" i="3"/>
  <c r="BD1422" i="3"/>
  <c r="BD1423" i="3"/>
  <c r="BD1424" i="3"/>
  <c r="BD1425" i="3"/>
  <c r="BD1426" i="3"/>
  <c r="BD1427" i="3"/>
  <c r="BD1428" i="3"/>
  <c r="BD1429" i="3"/>
  <c r="BD1430" i="3"/>
  <c r="BD1431" i="3"/>
  <c r="BD1432" i="3"/>
  <c r="BD1433" i="3"/>
  <c r="BD1434" i="3"/>
  <c r="BD1435" i="3"/>
  <c r="BD1436" i="3"/>
  <c r="BD1437" i="3"/>
  <c r="BD1438" i="3"/>
  <c r="BD1439" i="3"/>
  <c r="BD1440" i="3"/>
  <c r="BD1441" i="3"/>
  <c r="BD1442" i="3"/>
  <c r="BD1443" i="3"/>
  <c r="BD1444" i="3"/>
  <c r="BD1445" i="3"/>
  <c r="BD1446" i="3"/>
  <c r="BD1447" i="3"/>
  <c r="BD1448" i="3"/>
  <c r="BD1449" i="3"/>
  <c r="BD1450" i="3"/>
  <c r="BD1451" i="3"/>
  <c r="BD1452" i="3"/>
  <c r="BD1453" i="3"/>
  <c r="BD1454" i="3"/>
  <c r="BD1455" i="3"/>
  <c r="BD1456" i="3"/>
  <c r="BD1457" i="3"/>
  <c r="BD1458" i="3"/>
  <c r="BD1459" i="3"/>
  <c r="BD1460" i="3"/>
  <c r="BD1461" i="3"/>
  <c r="BD1462" i="3"/>
  <c r="BD1463" i="3"/>
  <c r="BD1464" i="3"/>
  <c r="BD1465" i="3"/>
  <c r="BD1466" i="3"/>
  <c r="BD1467" i="3"/>
  <c r="BD1468" i="3"/>
  <c r="BD1469" i="3"/>
  <c r="BD1470" i="3"/>
  <c r="BD1471" i="3"/>
  <c r="BD1472" i="3"/>
  <c r="BD1473" i="3"/>
  <c r="BD1474" i="3"/>
  <c r="BD1475" i="3"/>
  <c r="BD1476" i="3"/>
  <c r="BD1477" i="3"/>
  <c r="BD1478" i="3"/>
  <c r="BD1479" i="3"/>
  <c r="BD1480" i="3"/>
  <c r="BD1481" i="3"/>
  <c r="BD1482" i="3"/>
  <c r="BD1483" i="3"/>
  <c r="BD1484" i="3"/>
  <c r="BD1485" i="3"/>
  <c r="BD1486" i="3"/>
  <c r="BD1487" i="3"/>
  <c r="BD1488" i="3"/>
  <c r="BD1489" i="3"/>
  <c r="BD1490" i="3"/>
  <c r="BD1491" i="3"/>
  <c r="BD1492" i="3"/>
  <c r="BD1493" i="3"/>
  <c r="BD1494" i="3"/>
  <c r="BD1495" i="3"/>
  <c r="BD1496" i="3"/>
  <c r="BD1497" i="3"/>
  <c r="BD1498" i="3"/>
  <c r="BD1499" i="3"/>
  <c r="BD1500" i="3"/>
  <c r="BD1501" i="3"/>
  <c r="BD1502" i="3"/>
  <c r="BD1503" i="3"/>
  <c r="BD1504" i="3"/>
  <c r="BD1505" i="3"/>
  <c r="BD1506" i="3"/>
  <c r="BD1507" i="3"/>
  <c r="BD1508" i="3"/>
  <c r="BD1509" i="3"/>
  <c r="BD1510" i="3"/>
  <c r="BD1511" i="3"/>
  <c r="BD1512" i="3"/>
  <c r="BD1513" i="3"/>
  <c r="BD1514" i="3"/>
  <c r="BD1515" i="3"/>
  <c r="BD1516" i="3"/>
  <c r="BD1517" i="3"/>
  <c r="BD1518" i="3"/>
  <c r="BD1519" i="3"/>
  <c r="BD1520" i="3"/>
  <c r="BD1521" i="3"/>
  <c r="BD1522" i="3"/>
  <c r="BD1523" i="3"/>
  <c r="BD1524" i="3"/>
  <c r="BD1525" i="3"/>
  <c r="BD1526" i="3"/>
  <c r="BD1527" i="3"/>
  <c r="BD1528" i="3"/>
  <c r="BD1529" i="3"/>
  <c r="BD1530" i="3"/>
  <c r="BD1531" i="3"/>
  <c r="BD1532" i="3"/>
  <c r="BD1533" i="3"/>
  <c r="BD1534" i="3"/>
  <c r="BD1535" i="3"/>
  <c r="BD1536" i="3"/>
  <c r="BD1537" i="3"/>
  <c r="BD1538" i="3"/>
  <c r="BD1539" i="3"/>
  <c r="BD1540" i="3"/>
  <c r="BD1541" i="3"/>
  <c r="BD1542" i="3"/>
  <c r="BD1543" i="3"/>
  <c r="BD1544" i="3"/>
  <c r="BD1545" i="3"/>
  <c r="BD1546" i="3"/>
  <c r="BD1547" i="3"/>
  <c r="BD1548" i="3"/>
  <c r="BD1549" i="3"/>
  <c r="BD1550" i="3"/>
  <c r="BD1551" i="3"/>
  <c r="BD1552" i="3"/>
  <c r="BD1553" i="3"/>
  <c r="BD1554" i="3"/>
  <c r="BD1555" i="3"/>
  <c r="BD1556" i="3"/>
  <c r="BD1557" i="3"/>
  <c r="BD1558" i="3"/>
  <c r="BD1559" i="3"/>
  <c r="BD1560" i="3"/>
  <c r="BD1561" i="3"/>
  <c r="BD1562" i="3"/>
  <c r="BD1563" i="3"/>
  <c r="BD1564" i="3"/>
  <c r="BD1565" i="3"/>
  <c r="BD1566" i="3"/>
  <c r="BD1567" i="3"/>
  <c r="BD1568" i="3"/>
  <c r="BD1569" i="3"/>
  <c r="BD1570" i="3"/>
  <c r="BD1571" i="3"/>
  <c r="BD1572" i="3"/>
  <c r="BD1273" i="3"/>
  <c r="BD1272" i="3"/>
  <c r="BH1572" i="3"/>
  <c r="BG1572" i="3"/>
  <c r="AE1274" i="3"/>
  <c r="AF1274" i="3" s="1"/>
  <c r="AG1274" i="3"/>
  <c r="AH1274" i="3" s="1"/>
  <c r="AI1274" i="3"/>
  <c r="AJ1274" i="3" s="1"/>
  <c r="AK1274" i="3"/>
  <c r="AL1274" i="3"/>
  <c r="AM1274" i="3"/>
  <c r="AE1275" i="3"/>
  <c r="AF1275" i="3" s="1"/>
  <c r="AG1275" i="3"/>
  <c r="AH1275" i="3" s="1"/>
  <c r="AI1275" i="3"/>
  <c r="AJ1275" i="3" s="1"/>
  <c r="AK1275" i="3"/>
  <c r="AL1275" i="3"/>
  <c r="AM1275" i="3"/>
  <c r="AE1276" i="3"/>
  <c r="AF1276" i="3" s="1"/>
  <c r="AG1276" i="3"/>
  <c r="AH1276" i="3" s="1"/>
  <c r="AI1276" i="3"/>
  <c r="AJ1276" i="3" s="1"/>
  <c r="AK1276" i="3"/>
  <c r="AL1276" i="3"/>
  <c r="AM1276" i="3"/>
  <c r="AE1277" i="3"/>
  <c r="AF1277" i="3" s="1"/>
  <c r="AG1277" i="3"/>
  <c r="AH1277" i="3" s="1"/>
  <c r="AI1277" i="3"/>
  <c r="AJ1277" i="3" s="1"/>
  <c r="AK1277" i="3"/>
  <c r="AL1277" i="3"/>
  <c r="AM1277" i="3"/>
  <c r="AE1278" i="3"/>
  <c r="AF1278" i="3" s="1"/>
  <c r="AG1278" i="3"/>
  <c r="AH1278" i="3" s="1"/>
  <c r="AI1278" i="3"/>
  <c r="AJ1278" i="3" s="1"/>
  <c r="AK1278" i="3"/>
  <c r="AL1278" i="3"/>
  <c r="AM1278" i="3"/>
  <c r="AE1279" i="3"/>
  <c r="AF1279" i="3" s="1"/>
  <c r="AG1279" i="3"/>
  <c r="AH1279" i="3" s="1"/>
  <c r="AI1279" i="3"/>
  <c r="AJ1279" i="3" s="1"/>
  <c r="AK1279" i="3"/>
  <c r="AL1279" i="3"/>
  <c r="AM1279" i="3"/>
  <c r="AE1280" i="3"/>
  <c r="AF1280" i="3" s="1"/>
  <c r="AG1280" i="3"/>
  <c r="AH1280" i="3" s="1"/>
  <c r="AI1280" i="3"/>
  <c r="AJ1280" i="3" s="1"/>
  <c r="AK1280" i="3"/>
  <c r="AL1280" i="3"/>
  <c r="AM1280" i="3"/>
  <c r="AE1281" i="3"/>
  <c r="AF1281" i="3" s="1"/>
  <c r="AG1281" i="3"/>
  <c r="AH1281" i="3" s="1"/>
  <c r="AI1281" i="3"/>
  <c r="AJ1281" i="3" s="1"/>
  <c r="AK1281" i="3"/>
  <c r="AL1281" i="3"/>
  <c r="AM1281" i="3"/>
  <c r="AE1282" i="3"/>
  <c r="AF1282" i="3" s="1"/>
  <c r="AG1282" i="3"/>
  <c r="AH1282" i="3" s="1"/>
  <c r="AI1282" i="3"/>
  <c r="AJ1282" i="3" s="1"/>
  <c r="AK1282" i="3"/>
  <c r="AL1282" i="3"/>
  <c r="AM1282" i="3"/>
  <c r="AE1283" i="3"/>
  <c r="AF1283" i="3" s="1"/>
  <c r="AG1283" i="3"/>
  <c r="AH1283" i="3" s="1"/>
  <c r="AI1283" i="3"/>
  <c r="AJ1283" i="3" s="1"/>
  <c r="AK1283" i="3"/>
  <c r="AL1283" i="3"/>
  <c r="AM1283" i="3"/>
  <c r="AE1284" i="3"/>
  <c r="AF1284" i="3" s="1"/>
  <c r="AG1284" i="3"/>
  <c r="AH1284" i="3" s="1"/>
  <c r="AI1284" i="3"/>
  <c r="AJ1284" i="3" s="1"/>
  <c r="AK1284" i="3"/>
  <c r="AL1284" i="3"/>
  <c r="AM1284" i="3"/>
  <c r="AE1285" i="3"/>
  <c r="AF1285" i="3" s="1"/>
  <c r="AG1285" i="3"/>
  <c r="AH1285" i="3" s="1"/>
  <c r="AI1285" i="3"/>
  <c r="AJ1285" i="3" s="1"/>
  <c r="AK1285" i="3"/>
  <c r="AL1285" i="3"/>
  <c r="AM1285" i="3"/>
  <c r="AE1286" i="3"/>
  <c r="AF1286" i="3" s="1"/>
  <c r="AG1286" i="3"/>
  <c r="AH1286" i="3" s="1"/>
  <c r="AI1286" i="3"/>
  <c r="AJ1286" i="3" s="1"/>
  <c r="AK1286" i="3"/>
  <c r="AL1286" i="3"/>
  <c r="AM1286" i="3"/>
  <c r="AE1287" i="3"/>
  <c r="AF1287" i="3" s="1"/>
  <c r="AG1287" i="3"/>
  <c r="AH1287" i="3" s="1"/>
  <c r="AI1287" i="3"/>
  <c r="AJ1287" i="3" s="1"/>
  <c r="AK1287" i="3"/>
  <c r="AL1287" i="3"/>
  <c r="AM1287" i="3"/>
  <c r="AE1288" i="3"/>
  <c r="AF1288" i="3" s="1"/>
  <c r="AG1288" i="3"/>
  <c r="AH1288" i="3" s="1"/>
  <c r="AI1288" i="3"/>
  <c r="AJ1288" i="3" s="1"/>
  <c r="AK1288" i="3"/>
  <c r="AL1288" i="3"/>
  <c r="AM1288" i="3"/>
  <c r="AE1289" i="3"/>
  <c r="AF1289" i="3" s="1"/>
  <c r="AG1289" i="3"/>
  <c r="AH1289" i="3" s="1"/>
  <c r="AI1289" i="3"/>
  <c r="AJ1289" i="3" s="1"/>
  <c r="AK1289" i="3"/>
  <c r="AL1289" i="3"/>
  <c r="AM1289" i="3"/>
  <c r="AE1290" i="3"/>
  <c r="AF1290" i="3" s="1"/>
  <c r="AG1290" i="3"/>
  <c r="AH1290" i="3" s="1"/>
  <c r="AI1290" i="3"/>
  <c r="AJ1290" i="3" s="1"/>
  <c r="AK1290" i="3"/>
  <c r="AL1290" i="3"/>
  <c r="AM1290" i="3"/>
  <c r="AE1291" i="3"/>
  <c r="AF1291" i="3" s="1"/>
  <c r="AG1291" i="3"/>
  <c r="AH1291" i="3" s="1"/>
  <c r="AI1291" i="3"/>
  <c r="AJ1291" i="3" s="1"/>
  <c r="AK1291" i="3"/>
  <c r="AL1291" i="3"/>
  <c r="AM1291" i="3"/>
  <c r="AE1292" i="3"/>
  <c r="AF1292" i="3" s="1"/>
  <c r="AG1292" i="3"/>
  <c r="AH1292" i="3" s="1"/>
  <c r="AI1292" i="3"/>
  <c r="AJ1292" i="3" s="1"/>
  <c r="AK1292" i="3"/>
  <c r="AL1292" i="3"/>
  <c r="AM1292" i="3"/>
  <c r="AE1293" i="3"/>
  <c r="AF1293" i="3" s="1"/>
  <c r="AG1293" i="3"/>
  <c r="AH1293" i="3" s="1"/>
  <c r="AI1293" i="3"/>
  <c r="AJ1293" i="3" s="1"/>
  <c r="AK1293" i="3"/>
  <c r="AL1293" i="3"/>
  <c r="AM1293" i="3"/>
  <c r="AE1294" i="3"/>
  <c r="AF1294" i="3" s="1"/>
  <c r="AG1294" i="3"/>
  <c r="AH1294" i="3" s="1"/>
  <c r="AI1294" i="3"/>
  <c r="AJ1294" i="3" s="1"/>
  <c r="AK1294" i="3"/>
  <c r="AL1294" i="3"/>
  <c r="AM1294" i="3"/>
  <c r="AE1295" i="3"/>
  <c r="AF1295" i="3" s="1"/>
  <c r="AG1295" i="3"/>
  <c r="AH1295" i="3" s="1"/>
  <c r="AI1295" i="3"/>
  <c r="AJ1295" i="3" s="1"/>
  <c r="AK1295" i="3"/>
  <c r="AL1295" i="3"/>
  <c r="AM1295" i="3"/>
  <c r="AE1296" i="3"/>
  <c r="AF1296" i="3" s="1"/>
  <c r="AG1296" i="3"/>
  <c r="AH1296" i="3" s="1"/>
  <c r="AI1296" i="3"/>
  <c r="AJ1296" i="3" s="1"/>
  <c r="AK1296" i="3"/>
  <c r="AL1296" i="3"/>
  <c r="AM1296" i="3"/>
  <c r="AE1297" i="3"/>
  <c r="AF1297" i="3" s="1"/>
  <c r="AG1297" i="3"/>
  <c r="AH1297" i="3" s="1"/>
  <c r="AI1297" i="3"/>
  <c r="AJ1297" i="3" s="1"/>
  <c r="AK1297" i="3"/>
  <c r="AL1297" i="3"/>
  <c r="AM1297" i="3"/>
  <c r="AE1298" i="3"/>
  <c r="AF1298" i="3" s="1"/>
  <c r="AG1298" i="3"/>
  <c r="AH1298" i="3" s="1"/>
  <c r="AI1298" i="3"/>
  <c r="AJ1298" i="3" s="1"/>
  <c r="AK1298" i="3"/>
  <c r="AL1298" i="3"/>
  <c r="AM1298" i="3"/>
  <c r="AE1299" i="3"/>
  <c r="AF1299" i="3" s="1"/>
  <c r="AG1299" i="3"/>
  <c r="AH1299" i="3" s="1"/>
  <c r="AI1299" i="3"/>
  <c r="AJ1299" i="3" s="1"/>
  <c r="AK1299" i="3"/>
  <c r="AL1299" i="3"/>
  <c r="AM1299" i="3"/>
  <c r="AE1300" i="3"/>
  <c r="AF1300" i="3" s="1"/>
  <c r="AG1300" i="3"/>
  <c r="AH1300" i="3" s="1"/>
  <c r="AI1300" i="3"/>
  <c r="AJ1300" i="3" s="1"/>
  <c r="AK1300" i="3"/>
  <c r="AL1300" i="3"/>
  <c r="AM1300" i="3"/>
  <c r="AE1301" i="3"/>
  <c r="AF1301" i="3" s="1"/>
  <c r="AG1301" i="3"/>
  <c r="AH1301" i="3" s="1"/>
  <c r="AI1301" i="3"/>
  <c r="AJ1301" i="3" s="1"/>
  <c r="AK1301" i="3"/>
  <c r="AL1301" i="3"/>
  <c r="AM1301" i="3"/>
  <c r="AE1302" i="3"/>
  <c r="AF1302" i="3" s="1"/>
  <c r="AG1302" i="3"/>
  <c r="AH1302" i="3" s="1"/>
  <c r="AI1302" i="3"/>
  <c r="AJ1302" i="3" s="1"/>
  <c r="AK1302" i="3"/>
  <c r="AL1302" i="3"/>
  <c r="AM1302" i="3"/>
  <c r="AE1303" i="3"/>
  <c r="AF1303" i="3" s="1"/>
  <c r="AG1303" i="3"/>
  <c r="AH1303" i="3" s="1"/>
  <c r="AI1303" i="3"/>
  <c r="AJ1303" i="3" s="1"/>
  <c r="AK1303" i="3"/>
  <c r="AL1303" i="3"/>
  <c r="AM1303" i="3"/>
  <c r="AE1304" i="3"/>
  <c r="AF1304" i="3" s="1"/>
  <c r="AG1304" i="3"/>
  <c r="AH1304" i="3" s="1"/>
  <c r="AI1304" i="3"/>
  <c r="AJ1304" i="3" s="1"/>
  <c r="AK1304" i="3"/>
  <c r="AL1304" i="3"/>
  <c r="AM1304" i="3"/>
  <c r="AE1305" i="3"/>
  <c r="AF1305" i="3" s="1"/>
  <c r="AG1305" i="3"/>
  <c r="AH1305" i="3" s="1"/>
  <c r="AI1305" i="3"/>
  <c r="AJ1305" i="3" s="1"/>
  <c r="AK1305" i="3"/>
  <c r="AL1305" i="3"/>
  <c r="AM1305" i="3"/>
  <c r="AE1306" i="3"/>
  <c r="AF1306" i="3" s="1"/>
  <c r="AG1306" i="3"/>
  <c r="AH1306" i="3" s="1"/>
  <c r="AI1306" i="3"/>
  <c r="AJ1306" i="3" s="1"/>
  <c r="AK1306" i="3"/>
  <c r="AL1306" i="3"/>
  <c r="AM1306" i="3"/>
  <c r="AE1307" i="3"/>
  <c r="AF1307" i="3" s="1"/>
  <c r="AG1307" i="3"/>
  <c r="AH1307" i="3" s="1"/>
  <c r="AI1307" i="3"/>
  <c r="AJ1307" i="3" s="1"/>
  <c r="AK1307" i="3"/>
  <c r="AL1307" i="3"/>
  <c r="AM1307" i="3"/>
  <c r="AE1308" i="3"/>
  <c r="AF1308" i="3" s="1"/>
  <c r="AG1308" i="3"/>
  <c r="AH1308" i="3" s="1"/>
  <c r="AI1308" i="3"/>
  <c r="AJ1308" i="3" s="1"/>
  <c r="AK1308" i="3"/>
  <c r="AL1308" i="3"/>
  <c r="AM1308" i="3"/>
  <c r="AE1309" i="3"/>
  <c r="AF1309" i="3" s="1"/>
  <c r="AG1309" i="3"/>
  <c r="AH1309" i="3" s="1"/>
  <c r="AI1309" i="3"/>
  <c r="AJ1309" i="3" s="1"/>
  <c r="AK1309" i="3"/>
  <c r="AL1309" i="3"/>
  <c r="AM1309" i="3"/>
  <c r="AE1310" i="3"/>
  <c r="AF1310" i="3" s="1"/>
  <c r="AG1310" i="3"/>
  <c r="AH1310" i="3" s="1"/>
  <c r="AI1310" i="3"/>
  <c r="AJ1310" i="3" s="1"/>
  <c r="AK1310" i="3"/>
  <c r="AL1310" i="3"/>
  <c r="AM1310" i="3"/>
  <c r="AE1311" i="3"/>
  <c r="AF1311" i="3" s="1"/>
  <c r="AG1311" i="3"/>
  <c r="AH1311" i="3" s="1"/>
  <c r="AI1311" i="3"/>
  <c r="AJ1311" i="3" s="1"/>
  <c r="AK1311" i="3"/>
  <c r="AL1311" i="3"/>
  <c r="AM1311" i="3"/>
  <c r="AE1312" i="3"/>
  <c r="AF1312" i="3" s="1"/>
  <c r="AG1312" i="3"/>
  <c r="AH1312" i="3" s="1"/>
  <c r="AI1312" i="3"/>
  <c r="AJ1312" i="3" s="1"/>
  <c r="AK1312" i="3"/>
  <c r="AL1312" i="3"/>
  <c r="AM1312" i="3"/>
  <c r="AE1313" i="3"/>
  <c r="AF1313" i="3" s="1"/>
  <c r="AG1313" i="3"/>
  <c r="AH1313" i="3" s="1"/>
  <c r="AI1313" i="3"/>
  <c r="AJ1313" i="3" s="1"/>
  <c r="AK1313" i="3"/>
  <c r="AL1313" i="3"/>
  <c r="AM1313" i="3"/>
  <c r="AE1314" i="3"/>
  <c r="AF1314" i="3" s="1"/>
  <c r="AG1314" i="3"/>
  <c r="AH1314" i="3" s="1"/>
  <c r="AI1314" i="3"/>
  <c r="AJ1314" i="3" s="1"/>
  <c r="AK1314" i="3"/>
  <c r="AL1314" i="3"/>
  <c r="AM1314" i="3"/>
  <c r="AE1315" i="3"/>
  <c r="AF1315" i="3" s="1"/>
  <c r="AG1315" i="3"/>
  <c r="AH1315" i="3" s="1"/>
  <c r="AI1315" i="3"/>
  <c r="AJ1315" i="3" s="1"/>
  <c r="AK1315" i="3"/>
  <c r="AL1315" i="3"/>
  <c r="AM1315" i="3"/>
  <c r="AE1316" i="3"/>
  <c r="AF1316" i="3" s="1"/>
  <c r="AG1316" i="3"/>
  <c r="AH1316" i="3" s="1"/>
  <c r="AI1316" i="3"/>
  <c r="AJ1316" i="3" s="1"/>
  <c r="AK1316" i="3"/>
  <c r="AL1316" i="3"/>
  <c r="AM1316" i="3"/>
  <c r="AE1317" i="3"/>
  <c r="AF1317" i="3" s="1"/>
  <c r="AG1317" i="3"/>
  <c r="AH1317" i="3" s="1"/>
  <c r="AI1317" i="3"/>
  <c r="AJ1317" i="3" s="1"/>
  <c r="AK1317" i="3"/>
  <c r="AL1317" i="3"/>
  <c r="AM1317" i="3"/>
  <c r="AE1318" i="3"/>
  <c r="AF1318" i="3" s="1"/>
  <c r="AG1318" i="3"/>
  <c r="AH1318" i="3" s="1"/>
  <c r="AI1318" i="3"/>
  <c r="AJ1318" i="3" s="1"/>
  <c r="AK1318" i="3"/>
  <c r="AL1318" i="3"/>
  <c r="AM1318" i="3"/>
  <c r="AE1319" i="3"/>
  <c r="AF1319" i="3" s="1"/>
  <c r="AG1319" i="3"/>
  <c r="AH1319" i="3" s="1"/>
  <c r="AI1319" i="3"/>
  <c r="AJ1319" i="3" s="1"/>
  <c r="AK1319" i="3"/>
  <c r="AL1319" i="3"/>
  <c r="AM1319" i="3"/>
  <c r="AE1320" i="3"/>
  <c r="AF1320" i="3" s="1"/>
  <c r="AG1320" i="3"/>
  <c r="AH1320" i="3" s="1"/>
  <c r="AI1320" i="3"/>
  <c r="AJ1320" i="3" s="1"/>
  <c r="AK1320" i="3"/>
  <c r="AL1320" i="3"/>
  <c r="AM1320" i="3"/>
  <c r="AE1321" i="3"/>
  <c r="AF1321" i="3" s="1"/>
  <c r="AG1321" i="3"/>
  <c r="AH1321" i="3" s="1"/>
  <c r="AI1321" i="3"/>
  <c r="AJ1321" i="3" s="1"/>
  <c r="AK1321" i="3"/>
  <c r="AL1321" i="3"/>
  <c r="AM1321" i="3"/>
  <c r="AE1322" i="3"/>
  <c r="AF1322" i="3" s="1"/>
  <c r="AG1322" i="3"/>
  <c r="AH1322" i="3" s="1"/>
  <c r="AI1322" i="3"/>
  <c r="AJ1322" i="3" s="1"/>
  <c r="AK1322" i="3"/>
  <c r="AL1322" i="3"/>
  <c r="AM1322" i="3"/>
  <c r="AE1323" i="3"/>
  <c r="AF1323" i="3" s="1"/>
  <c r="AG1323" i="3"/>
  <c r="AH1323" i="3" s="1"/>
  <c r="AI1323" i="3"/>
  <c r="AJ1323" i="3" s="1"/>
  <c r="AK1323" i="3"/>
  <c r="AL1323" i="3"/>
  <c r="AM1323" i="3"/>
  <c r="AE1324" i="3"/>
  <c r="AF1324" i="3" s="1"/>
  <c r="AG1324" i="3"/>
  <c r="AH1324" i="3" s="1"/>
  <c r="AI1324" i="3"/>
  <c r="AJ1324" i="3" s="1"/>
  <c r="AK1324" i="3"/>
  <c r="AL1324" i="3"/>
  <c r="AM1324" i="3"/>
  <c r="AE1325" i="3"/>
  <c r="AF1325" i="3" s="1"/>
  <c r="AG1325" i="3"/>
  <c r="AH1325" i="3" s="1"/>
  <c r="AI1325" i="3"/>
  <c r="AJ1325" i="3" s="1"/>
  <c r="AK1325" i="3"/>
  <c r="AL1325" i="3"/>
  <c r="AM1325" i="3"/>
  <c r="AE1326" i="3"/>
  <c r="AF1326" i="3" s="1"/>
  <c r="AG1326" i="3"/>
  <c r="AH1326" i="3" s="1"/>
  <c r="AI1326" i="3"/>
  <c r="AJ1326" i="3" s="1"/>
  <c r="AK1326" i="3"/>
  <c r="AL1326" i="3"/>
  <c r="AM1326" i="3"/>
  <c r="AE1327" i="3"/>
  <c r="AF1327" i="3" s="1"/>
  <c r="AG1327" i="3"/>
  <c r="AH1327" i="3" s="1"/>
  <c r="AI1327" i="3"/>
  <c r="AJ1327" i="3" s="1"/>
  <c r="AK1327" i="3"/>
  <c r="AL1327" i="3"/>
  <c r="AM1327" i="3"/>
  <c r="AE1328" i="3"/>
  <c r="AF1328" i="3" s="1"/>
  <c r="AG1328" i="3"/>
  <c r="AH1328" i="3" s="1"/>
  <c r="AI1328" i="3"/>
  <c r="AJ1328" i="3" s="1"/>
  <c r="AK1328" i="3"/>
  <c r="AL1328" i="3"/>
  <c r="AM1328" i="3"/>
  <c r="AE1329" i="3"/>
  <c r="AF1329" i="3" s="1"/>
  <c r="AG1329" i="3"/>
  <c r="AH1329" i="3" s="1"/>
  <c r="AI1329" i="3"/>
  <c r="AJ1329" i="3" s="1"/>
  <c r="AK1329" i="3"/>
  <c r="AL1329" i="3"/>
  <c r="AM1329" i="3"/>
  <c r="AE1330" i="3"/>
  <c r="AF1330" i="3" s="1"/>
  <c r="AG1330" i="3"/>
  <c r="AH1330" i="3" s="1"/>
  <c r="AI1330" i="3"/>
  <c r="AJ1330" i="3" s="1"/>
  <c r="AK1330" i="3"/>
  <c r="AL1330" i="3"/>
  <c r="AM1330" i="3"/>
  <c r="AE1331" i="3"/>
  <c r="AF1331" i="3" s="1"/>
  <c r="AG1331" i="3"/>
  <c r="AH1331" i="3" s="1"/>
  <c r="AI1331" i="3"/>
  <c r="AJ1331" i="3" s="1"/>
  <c r="AK1331" i="3"/>
  <c r="AL1331" i="3"/>
  <c r="AM1331" i="3"/>
  <c r="AE1332" i="3"/>
  <c r="AF1332" i="3" s="1"/>
  <c r="AG1332" i="3"/>
  <c r="AH1332" i="3" s="1"/>
  <c r="AI1332" i="3"/>
  <c r="AJ1332" i="3" s="1"/>
  <c r="AK1332" i="3"/>
  <c r="AL1332" i="3"/>
  <c r="AM1332" i="3"/>
  <c r="AE1333" i="3"/>
  <c r="AF1333" i="3" s="1"/>
  <c r="AG1333" i="3"/>
  <c r="AH1333" i="3" s="1"/>
  <c r="AI1333" i="3"/>
  <c r="AJ1333" i="3" s="1"/>
  <c r="AK1333" i="3"/>
  <c r="AL1333" i="3"/>
  <c r="AM1333" i="3"/>
  <c r="AE1334" i="3"/>
  <c r="AF1334" i="3" s="1"/>
  <c r="AG1334" i="3"/>
  <c r="AH1334" i="3" s="1"/>
  <c r="AI1334" i="3"/>
  <c r="AJ1334" i="3" s="1"/>
  <c r="AK1334" i="3"/>
  <c r="AL1334" i="3"/>
  <c r="AM1334" i="3"/>
  <c r="AE1335" i="3"/>
  <c r="AF1335" i="3" s="1"/>
  <c r="AG1335" i="3"/>
  <c r="AH1335" i="3" s="1"/>
  <c r="AI1335" i="3"/>
  <c r="AJ1335" i="3" s="1"/>
  <c r="AK1335" i="3"/>
  <c r="AL1335" i="3"/>
  <c r="AM1335" i="3"/>
  <c r="AE1336" i="3"/>
  <c r="AF1336" i="3" s="1"/>
  <c r="AG1336" i="3"/>
  <c r="AH1336" i="3" s="1"/>
  <c r="AI1336" i="3"/>
  <c r="AJ1336" i="3" s="1"/>
  <c r="AK1336" i="3"/>
  <c r="AL1336" i="3"/>
  <c r="AM1336" i="3"/>
  <c r="AE1337" i="3"/>
  <c r="AF1337" i="3" s="1"/>
  <c r="AG1337" i="3"/>
  <c r="AH1337" i="3" s="1"/>
  <c r="AI1337" i="3"/>
  <c r="AJ1337" i="3" s="1"/>
  <c r="AK1337" i="3"/>
  <c r="AL1337" i="3"/>
  <c r="AM1337" i="3"/>
  <c r="AE1338" i="3"/>
  <c r="AF1338" i="3" s="1"/>
  <c r="AG1338" i="3"/>
  <c r="AH1338" i="3" s="1"/>
  <c r="AI1338" i="3"/>
  <c r="AJ1338" i="3" s="1"/>
  <c r="AK1338" i="3"/>
  <c r="AL1338" i="3"/>
  <c r="AM1338" i="3"/>
  <c r="AE1339" i="3"/>
  <c r="AF1339" i="3" s="1"/>
  <c r="AG1339" i="3"/>
  <c r="AH1339" i="3" s="1"/>
  <c r="AI1339" i="3"/>
  <c r="AJ1339" i="3" s="1"/>
  <c r="AK1339" i="3"/>
  <c r="AL1339" i="3"/>
  <c r="AM1339" i="3"/>
  <c r="AE1340" i="3"/>
  <c r="AF1340" i="3" s="1"/>
  <c r="AG1340" i="3"/>
  <c r="AH1340" i="3" s="1"/>
  <c r="AI1340" i="3"/>
  <c r="AJ1340" i="3" s="1"/>
  <c r="AK1340" i="3"/>
  <c r="AL1340" i="3"/>
  <c r="AM1340" i="3"/>
  <c r="AE1341" i="3"/>
  <c r="AF1341" i="3" s="1"/>
  <c r="AG1341" i="3"/>
  <c r="AH1341" i="3" s="1"/>
  <c r="AI1341" i="3"/>
  <c r="AJ1341" i="3" s="1"/>
  <c r="AK1341" i="3"/>
  <c r="AL1341" i="3"/>
  <c r="AM1341" i="3"/>
  <c r="AE1342" i="3"/>
  <c r="AF1342" i="3" s="1"/>
  <c r="AG1342" i="3"/>
  <c r="AH1342" i="3" s="1"/>
  <c r="AI1342" i="3"/>
  <c r="AJ1342" i="3" s="1"/>
  <c r="AK1342" i="3"/>
  <c r="AL1342" i="3"/>
  <c r="AM1342" i="3"/>
  <c r="AE1343" i="3"/>
  <c r="AF1343" i="3" s="1"/>
  <c r="AG1343" i="3"/>
  <c r="AH1343" i="3" s="1"/>
  <c r="AI1343" i="3"/>
  <c r="AJ1343" i="3" s="1"/>
  <c r="AK1343" i="3"/>
  <c r="AL1343" i="3"/>
  <c r="AM1343" i="3"/>
  <c r="AE1344" i="3"/>
  <c r="AF1344" i="3" s="1"/>
  <c r="AG1344" i="3"/>
  <c r="AH1344" i="3" s="1"/>
  <c r="AI1344" i="3"/>
  <c r="AJ1344" i="3" s="1"/>
  <c r="AK1344" i="3"/>
  <c r="AL1344" i="3"/>
  <c r="AM1344" i="3"/>
  <c r="AE1345" i="3"/>
  <c r="AF1345" i="3" s="1"/>
  <c r="AG1345" i="3"/>
  <c r="AH1345" i="3" s="1"/>
  <c r="AI1345" i="3"/>
  <c r="AJ1345" i="3" s="1"/>
  <c r="AK1345" i="3"/>
  <c r="AL1345" i="3"/>
  <c r="AM1345" i="3"/>
  <c r="AE1346" i="3"/>
  <c r="AF1346" i="3" s="1"/>
  <c r="AG1346" i="3"/>
  <c r="AH1346" i="3" s="1"/>
  <c r="AI1346" i="3"/>
  <c r="AJ1346" i="3" s="1"/>
  <c r="AK1346" i="3"/>
  <c r="AL1346" i="3"/>
  <c r="AM1346" i="3"/>
  <c r="AE1347" i="3"/>
  <c r="AF1347" i="3" s="1"/>
  <c r="AG1347" i="3"/>
  <c r="AH1347" i="3" s="1"/>
  <c r="AI1347" i="3"/>
  <c r="AJ1347" i="3" s="1"/>
  <c r="AK1347" i="3"/>
  <c r="AL1347" i="3"/>
  <c r="AM1347" i="3"/>
  <c r="AE1348" i="3"/>
  <c r="AF1348" i="3" s="1"/>
  <c r="AG1348" i="3"/>
  <c r="AH1348" i="3" s="1"/>
  <c r="AI1348" i="3"/>
  <c r="AJ1348" i="3" s="1"/>
  <c r="AK1348" i="3"/>
  <c r="AL1348" i="3"/>
  <c r="AM1348" i="3"/>
  <c r="AE1349" i="3"/>
  <c r="AF1349" i="3" s="1"/>
  <c r="AG1349" i="3"/>
  <c r="AH1349" i="3" s="1"/>
  <c r="AI1349" i="3"/>
  <c r="AJ1349" i="3" s="1"/>
  <c r="AK1349" i="3"/>
  <c r="AL1349" i="3"/>
  <c r="AM1349" i="3"/>
  <c r="AE1350" i="3"/>
  <c r="AF1350" i="3" s="1"/>
  <c r="AG1350" i="3"/>
  <c r="AH1350" i="3" s="1"/>
  <c r="AI1350" i="3"/>
  <c r="AJ1350" i="3" s="1"/>
  <c r="AK1350" i="3"/>
  <c r="AL1350" i="3"/>
  <c r="AM1350" i="3"/>
  <c r="AE1351" i="3"/>
  <c r="AF1351" i="3" s="1"/>
  <c r="AG1351" i="3"/>
  <c r="AH1351" i="3" s="1"/>
  <c r="AI1351" i="3"/>
  <c r="AJ1351" i="3" s="1"/>
  <c r="AK1351" i="3"/>
  <c r="AL1351" i="3"/>
  <c r="AM1351" i="3"/>
  <c r="AE1352" i="3"/>
  <c r="AF1352" i="3" s="1"/>
  <c r="AG1352" i="3"/>
  <c r="AH1352" i="3" s="1"/>
  <c r="AI1352" i="3"/>
  <c r="AJ1352" i="3" s="1"/>
  <c r="AK1352" i="3"/>
  <c r="AL1352" i="3"/>
  <c r="AM1352" i="3"/>
  <c r="AE1353" i="3"/>
  <c r="AF1353" i="3" s="1"/>
  <c r="AG1353" i="3"/>
  <c r="AH1353" i="3" s="1"/>
  <c r="AI1353" i="3"/>
  <c r="AJ1353" i="3" s="1"/>
  <c r="AK1353" i="3"/>
  <c r="AL1353" i="3"/>
  <c r="AM1353" i="3"/>
  <c r="AE1354" i="3"/>
  <c r="AF1354" i="3" s="1"/>
  <c r="AG1354" i="3"/>
  <c r="AH1354" i="3" s="1"/>
  <c r="AI1354" i="3"/>
  <c r="AJ1354" i="3" s="1"/>
  <c r="AK1354" i="3"/>
  <c r="AL1354" i="3"/>
  <c r="AM1354" i="3"/>
  <c r="AE1355" i="3"/>
  <c r="AF1355" i="3" s="1"/>
  <c r="AG1355" i="3"/>
  <c r="AH1355" i="3" s="1"/>
  <c r="AI1355" i="3"/>
  <c r="AJ1355" i="3" s="1"/>
  <c r="AK1355" i="3"/>
  <c r="AL1355" i="3"/>
  <c r="AM1355" i="3"/>
  <c r="AE1356" i="3"/>
  <c r="AF1356" i="3" s="1"/>
  <c r="AG1356" i="3"/>
  <c r="AH1356" i="3" s="1"/>
  <c r="AI1356" i="3"/>
  <c r="AJ1356" i="3" s="1"/>
  <c r="AK1356" i="3"/>
  <c r="AL1356" i="3"/>
  <c r="AM1356" i="3"/>
  <c r="AE1357" i="3"/>
  <c r="AF1357" i="3" s="1"/>
  <c r="AG1357" i="3"/>
  <c r="AH1357" i="3" s="1"/>
  <c r="AI1357" i="3"/>
  <c r="AJ1357" i="3" s="1"/>
  <c r="AK1357" i="3"/>
  <c r="AL1357" i="3"/>
  <c r="AM1357" i="3"/>
  <c r="AE1358" i="3"/>
  <c r="AF1358" i="3" s="1"/>
  <c r="AG1358" i="3"/>
  <c r="AH1358" i="3" s="1"/>
  <c r="AI1358" i="3"/>
  <c r="AJ1358" i="3" s="1"/>
  <c r="AK1358" i="3"/>
  <c r="AL1358" i="3"/>
  <c r="AM1358" i="3"/>
  <c r="AE1359" i="3"/>
  <c r="AF1359" i="3" s="1"/>
  <c r="AG1359" i="3"/>
  <c r="AH1359" i="3" s="1"/>
  <c r="AI1359" i="3"/>
  <c r="AJ1359" i="3" s="1"/>
  <c r="AK1359" i="3"/>
  <c r="AL1359" i="3"/>
  <c r="AM1359" i="3"/>
  <c r="AE1360" i="3"/>
  <c r="AF1360" i="3" s="1"/>
  <c r="AG1360" i="3"/>
  <c r="AH1360" i="3" s="1"/>
  <c r="AI1360" i="3"/>
  <c r="AJ1360" i="3" s="1"/>
  <c r="AK1360" i="3"/>
  <c r="AL1360" i="3"/>
  <c r="AM1360" i="3"/>
  <c r="AE1361" i="3"/>
  <c r="AF1361" i="3" s="1"/>
  <c r="AG1361" i="3"/>
  <c r="AH1361" i="3" s="1"/>
  <c r="AI1361" i="3"/>
  <c r="AJ1361" i="3" s="1"/>
  <c r="AK1361" i="3"/>
  <c r="AL1361" i="3"/>
  <c r="AM1361" i="3"/>
  <c r="AE1362" i="3"/>
  <c r="AF1362" i="3" s="1"/>
  <c r="AG1362" i="3"/>
  <c r="AH1362" i="3" s="1"/>
  <c r="AI1362" i="3"/>
  <c r="AJ1362" i="3" s="1"/>
  <c r="AK1362" i="3"/>
  <c r="AL1362" i="3"/>
  <c r="AM1362" i="3"/>
  <c r="AE1363" i="3"/>
  <c r="AF1363" i="3" s="1"/>
  <c r="AG1363" i="3"/>
  <c r="AH1363" i="3" s="1"/>
  <c r="AI1363" i="3"/>
  <c r="AJ1363" i="3" s="1"/>
  <c r="AK1363" i="3"/>
  <c r="AL1363" i="3"/>
  <c r="AM1363" i="3"/>
  <c r="AE1364" i="3"/>
  <c r="AF1364" i="3" s="1"/>
  <c r="AG1364" i="3"/>
  <c r="AH1364" i="3" s="1"/>
  <c r="AI1364" i="3"/>
  <c r="AJ1364" i="3" s="1"/>
  <c r="AK1364" i="3"/>
  <c r="AL1364" i="3"/>
  <c r="AM1364" i="3"/>
  <c r="AE1365" i="3"/>
  <c r="AF1365" i="3" s="1"/>
  <c r="AG1365" i="3"/>
  <c r="AH1365" i="3" s="1"/>
  <c r="AI1365" i="3"/>
  <c r="AJ1365" i="3" s="1"/>
  <c r="AK1365" i="3"/>
  <c r="AL1365" i="3"/>
  <c r="AM1365" i="3"/>
  <c r="AE1366" i="3"/>
  <c r="AF1366" i="3" s="1"/>
  <c r="AG1366" i="3"/>
  <c r="AH1366" i="3" s="1"/>
  <c r="AI1366" i="3"/>
  <c r="AJ1366" i="3" s="1"/>
  <c r="AK1366" i="3"/>
  <c r="AL1366" i="3"/>
  <c r="AM1366" i="3"/>
  <c r="AE1367" i="3"/>
  <c r="AF1367" i="3" s="1"/>
  <c r="AG1367" i="3"/>
  <c r="AH1367" i="3" s="1"/>
  <c r="AI1367" i="3"/>
  <c r="AJ1367" i="3" s="1"/>
  <c r="AK1367" i="3"/>
  <c r="AL1367" i="3"/>
  <c r="AM1367" i="3"/>
  <c r="AE1368" i="3"/>
  <c r="AF1368" i="3" s="1"/>
  <c r="AG1368" i="3"/>
  <c r="AH1368" i="3" s="1"/>
  <c r="AI1368" i="3"/>
  <c r="AJ1368" i="3" s="1"/>
  <c r="AK1368" i="3"/>
  <c r="AL1368" i="3"/>
  <c r="AM1368" i="3"/>
  <c r="AE1369" i="3"/>
  <c r="AF1369" i="3" s="1"/>
  <c r="AG1369" i="3"/>
  <c r="AH1369" i="3" s="1"/>
  <c r="AI1369" i="3"/>
  <c r="AJ1369" i="3" s="1"/>
  <c r="AK1369" i="3"/>
  <c r="AL1369" i="3"/>
  <c r="AM1369" i="3"/>
  <c r="AE1370" i="3"/>
  <c r="AF1370" i="3" s="1"/>
  <c r="AG1370" i="3"/>
  <c r="AH1370" i="3" s="1"/>
  <c r="AI1370" i="3"/>
  <c r="AJ1370" i="3" s="1"/>
  <c r="AK1370" i="3"/>
  <c r="AL1370" i="3"/>
  <c r="AM1370" i="3"/>
  <c r="AE1371" i="3"/>
  <c r="AF1371" i="3" s="1"/>
  <c r="AG1371" i="3"/>
  <c r="AH1371" i="3" s="1"/>
  <c r="AI1371" i="3"/>
  <c r="AJ1371" i="3" s="1"/>
  <c r="AK1371" i="3"/>
  <c r="AL1371" i="3"/>
  <c r="AM1371" i="3"/>
  <c r="AE1372" i="3"/>
  <c r="AF1372" i="3" s="1"/>
  <c r="AG1372" i="3"/>
  <c r="AH1372" i="3" s="1"/>
  <c r="AI1372" i="3"/>
  <c r="AJ1372" i="3" s="1"/>
  <c r="AK1372" i="3"/>
  <c r="AL1372" i="3"/>
  <c r="AM1372" i="3"/>
  <c r="AE1373" i="3"/>
  <c r="AF1373" i="3" s="1"/>
  <c r="AG1373" i="3"/>
  <c r="AH1373" i="3" s="1"/>
  <c r="AI1373" i="3"/>
  <c r="AJ1373" i="3" s="1"/>
  <c r="AK1373" i="3"/>
  <c r="AL1373" i="3"/>
  <c r="AM1373" i="3"/>
  <c r="AE1374" i="3"/>
  <c r="AF1374" i="3" s="1"/>
  <c r="AG1374" i="3"/>
  <c r="AH1374" i="3" s="1"/>
  <c r="AI1374" i="3"/>
  <c r="AJ1374" i="3" s="1"/>
  <c r="AK1374" i="3"/>
  <c r="AL1374" i="3"/>
  <c r="AM1374" i="3"/>
  <c r="AE1375" i="3"/>
  <c r="AF1375" i="3" s="1"/>
  <c r="AG1375" i="3"/>
  <c r="AH1375" i="3" s="1"/>
  <c r="AI1375" i="3"/>
  <c r="AJ1375" i="3" s="1"/>
  <c r="AK1375" i="3"/>
  <c r="AL1375" i="3"/>
  <c r="AM1375" i="3"/>
  <c r="AE1376" i="3"/>
  <c r="AF1376" i="3" s="1"/>
  <c r="AG1376" i="3"/>
  <c r="AH1376" i="3" s="1"/>
  <c r="AI1376" i="3"/>
  <c r="AJ1376" i="3" s="1"/>
  <c r="AK1376" i="3"/>
  <c r="AL1376" i="3"/>
  <c r="AM1376" i="3"/>
  <c r="AE1377" i="3"/>
  <c r="AF1377" i="3" s="1"/>
  <c r="AG1377" i="3"/>
  <c r="AH1377" i="3" s="1"/>
  <c r="AI1377" i="3"/>
  <c r="AJ1377" i="3" s="1"/>
  <c r="AK1377" i="3"/>
  <c r="AL1377" i="3"/>
  <c r="AM1377" i="3"/>
  <c r="AE1378" i="3"/>
  <c r="AF1378" i="3" s="1"/>
  <c r="AG1378" i="3"/>
  <c r="AH1378" i="3" s="1"/>
  <c r="AI1378" i="3"/>
  <c r="AJ1378" i="3" s="1"/>
  <c r="AK1378" i="3"/>
  <c r="AL1378" i="3"/>
  <c r="AM1378" i="3"/>
  <c r="AE1379" i="3"/>
  <c r="AF1379" i="3" s="1"/>
  <c r="AG1379" i="3"/>
  <c r="AH1379" i="3" s="1"/>
  <c r="AI1379" i="3"/>
  <c r="AJ1379" i="3" s="1"/>
  <c r="AK1379" i="3"/>
  <c r="AL1379" i="3"/>
  <c r="AM1379" i="3"/>
  <c r="AE1380" i="3"/>
  <c r="AF1380" i="3" s="1"/>
  <c r="AG1380" i="3"/>
  <c r="AH1380" i="3" s="1"/>
  <c r="AI1380" i="3"/>
  <c r="AJ1380" i="3" s="1"/>
  <c r="AK1380" i="3"/>
  <c r="AL1380" i="3"/>
  <c r="AM1380" i="3"/>
  <c r="AE1381" i="3"/>
  <c r="AF1381" i="3" s="1"/>
  <c r="AG1381" i="3"/>
  <c r="AH1381" i="3" s="1"/>
  <c r="AI1381" i="3"/>
  <c r="AJ1381" i="3" s="1"/>
  <c r="AK1381" i="3"/>
  <c r="AL1381" i="3"/>
  <c r="AM1381" i="3"/>
  <c r="AE1382" i="3"/>
  <c r="AF1382" i="3" s="1"/>
  <c r="AG1382" i="3"/>
  <c r="AH1382" i="3" s="1"/>
  <c r="AI1382" i="3"/>
  <c r="AJ1382" i="3" s="1"/>
  <c r="AK1382" i="3"/>
  <c r="AL1382" i="3"/>
  <c r="AM1382" i="3"/>
  <c r="AE1383" i="3"/>
  <c r="AF1383" i="3" s="1"/>
  <c r="AG1383" i="3"/>
  <c r="AH1383" i="3" s="1"/>
  <c r="AI1383" i="3"/>
  <c r="AJ1383" i="3" s="1"/>
  <c r="AK1383" i="3"/>
  <c r="AL1383" i="3"/>
  <c r="AM1383" i="3"/>
  <c r="AE1384" i="3"/>
  <c r="AF1384" i="3" s="1"/>
  <c r="AG1384" i="3"/>
  <c r="AH1384" i="3" s="1"/>
  <c r="AI1384" i="3"/>
  <c r="AJ1384" i="3" s="1"/>
  <c r="AK1384" i="3"/>
  <c r="AL1384" i="3"/>
  <c r="AM1384" i="3"/>
  <c r="AE1385" i="3"/>
  <c r="AF1385" i="3" s="1"/>
  <c r="AG1385" i="3"/>
  <c r="AH1385" i="3" s="1"/>
  <c r="AI1385" i="3"/>
  <c r="AJ1385" i="3" s="1"/>
  <c r="AK1385" i="3"/>
  <c r="AL1385" i="3"/>
  <c r="AM1385" i="3"/>
  <c r="AE1386" i="3"/>
  <c r="AF1386" i="3" s="1"/>
  <c r="AG1386" i="3"/>
  <c r="AH1386" i="3" s="1"/>
  <c r="AI1386" i="3"/>
  <c r="AJ1386" i="3" s="1"/>
  <c r="AK1386" i="3"/>
  <c r="AL1386" i="3"/>
  <c r="AM1386" i="3"/>
  <c r="AE1387" i="3"/>
  <c r="AF1387" i="3" s="1"/>
  <c r="AG1387" i="3"/>
  <c r="AH1387" i="3" s="1"/>
  <c r="AI1387" i="3"/>
  <c r="AJ1387" i="3" s="1"/>
  <c r="AK1387" i="3"/>
  <c r="AL1387" i="3"/>
  <c r="AM1387" i="3"/>
  <c r="AE1388" i="3"/>
  <c r="AF1388" i="3" s="1"/>
  <c r="AG1388" i="3"/>
  <c r="AH1388" i="3" s="1"/>
  <c r="AI1388" i="3"/>
  <c r="AJ1388" i="3" s="1"/>
  <c r="AK1388" i="3"/>
  <c r="AL1388" i="3"/>
  <c r="AM1388" i="3"/>
  <c r="AE1389" i="3"/>
  <c r="AF1389" i="3" s="1"/>
  <c r="AG1389" i="3"/>
  <c r="AH1389" i="3" s="1"/>
  <c r="AI1389" i="3"/>
  <c r="AJ1389" i="3" s="1"/>
  <c r="AK1389" i="3"/>
  <c r="AL1389" i="3"/>
  <c r="AM1389" i="3"/>
  <c r="AE1390" i="3"/>
  <c r="AF1390" i="3" s="1"/>
  <c r="AG1390" i="3"/>
  <c r="AH1390" i="3" s="1"/>
  <c r="AI1390" i="3"/>
  <c r="AJ1390" i="3" s="1"/>
  <c r="AK1390" i="3"/>
  <c r="AL1390" i="3"/>
  <c r="AM1390" i="3"/>
  <c r="AE1391" i="3"/>
  <c r="AF1391" i="3" s="1"/>
  <c r="AG1391" i="3"/>
  <c r="AH1391" i="3" s="1"/>
  <c r="AI1391" i="3"/>
  <c r="AJ1391" i="3" s="1"/>
  <c r="AK1391" i="3"/>
  <c r="AL1391" i="3"/>
  <c r="AM1391" i="3"/>
  <c r="AE1392" i="3"/>
  <c r="AF1392" i="3" s="1"/>
  <c r="AG1392" i="3"/>
  <c r="AH1392" i="3" s="1"/>
  <c r="AI1392" i="3"/>
  <c r="AJ1392" i="3" s="1"/>
  <c r="AK1392" i="3"/>
  <c r="AL1392" i="3"/>
  <c r="AM1392" i="3"/>
  <c r="AE1393" i="3"/>
  <c r="AF1393" i="3" s="1"/>
  <c r="AG1393" i="3"/>
  <c r="AH1393" i="3" s="1"/>
  <c r="AI1393" i="3"/>
  <c r="AJ1393" i="3" s="1"/>
  <c r="AK1393" i="3"/>
  <c r="AL1393" i="3"/>
  <c r="AM1393" i="3"/>
  <c r="AE1394" i="3"/>
  <c r="AF1394" i="3" s="1"/>
  <c r="AG1394" i="3"/>
  <c r="AH1394" i="3" s="1"/>
  <c r="AI1394" i="3"/>
  <c r="AJ1394" i="3" s="1"/>
  <c r="AK1394" i="3"/>
  <c r="AL1394" i="3"/>
  <c r="AM1394" i="3"/>
  <c r="AE1395" i="3"/>
  <c r="AF1395" i="3" s="1"/>
  <c r="AG1395" i="3"/>
  <c r="AH1395" i="3" s="1"/>
  <c r="AI1395" i="3"/>
  <c r="AJ1395" i="3" s="1"/>
  <c r="AK1395" i="3"/>
  <c r="AL1395" i="3"/>
  <c r="AM1395" i="3"/>
  <c r="AE1396" i="3"/>
  <c r="AF1396" i="3" s="1"/>
  <c r="AG1396" i="3"/>
  <c r="AH1396" i="3" s="1"/>
  <c r="AI1396" i="3"/>
  <c r="AJ1396" i="3" s="1"/>
  <c r="AK1396" i="3"/>
  <c r="AL1396" i="3"/>
  <c r="AM1396" i="3"/>
  <c r="AE1397" i="3"/>
  <c r="AF1397" i="3" s="1"/>
  <c r="AG1397" i="3"/>
  <c r="AH1397" i="3" s="1"/>
  <c r="AI1397" i="3"/>
  <c r="AJ1397" i="3" s="1"/>
  <c r="AK1397" i="3"/>
  <c r="AL1397" i="3"/>
  <c r="AM1397" i="3"/>
  <c r="AE1398" i="3"/>
  <c r="AF1398" i="3" s="1"/>
  <c r="AG1398" i="3"/>
  <c r="AH1398" i="3" s="1"/>
  <c r="AI1398" i="3"/>
  <c r="AJ1398" i="3" s="1"/>
  <c r="AK1398" i="3"/>
  <c r="AL1398" i="3"/>
  <c r="AM1398" i="3"/>
  <c r="AE1399" i="3"/>
  <c r="AF1399" i="3" s="1"/>
  <c r="AG1399" i="3"/>
  <c r="AH1399" i="3" s="1"/>
  <c r="AI1399" i="3"/>
  <c r="AJ1399" i="3" s="1"/>
  <c r="AK1399" i="3"/>
  <c r="AL1399" i="3"/>
  <c r="AM1399" i="3"/>
  <c r="AE1400" i="3"/>
  <c r="AF1400" i="3" s="1"/>
  <c r="AG1400" i="3"/>
  <c r="AH1400" i="3" s="1"/>
  <c r="AI1400" i="3"/>
  <c r="AJ1400" i="3" s="1"/>
  <c r="AK1400" i="3"/>
  <c r="AL1400" i="3"/>
  <c r="AM1400" i="3"/>
  <c r="AE1401" i="3"/>
  <c r="AF1401" i="3" s="1"/>
  <c r="AG1401" i="3"/>
  <c r="AH1401" i="3" s="1"/>
  <c r="AI1401" i="3"/>
  <c r="AJ1401" i="3" s="1"/>
  <c r="AK1401" i="3"/>
  <c r="AL1401" i="3"/>
  <c r="AM1401" i="3"/>
  <c r="AE1402" i="3"/>
  <c r="AF1402" i="3" s="1"/>
  <c r="AG1402" i="3"/>
  <c r="AH1402" i="3" s="1"/>
  <c r="AI1402" i="3"/>
  <c r="AJ1402" i="3" s="1"/>
  <c r="AK1402" i="3"/>
  <c r="AL1402" i="3"/>
  <c r="AM1402" i="3"/>
  <c r="AE1403" i="3"/>
  <c r="AF1403" i="3" s="1"/>
  <c r="AG1403" i="3"/>
  <c r="AH1403" i="3" s="1"/>
  <c r="AI1403" i="3"/>
  <c r="AJ1403" i="3" s="1"/>
  <c r="AK1403" i="3"/>
  <c r="AL1403" i="3"/>
  <c r="AM1403" i="3"/>
  <c r="AE1404" i="3"/>
  <c r="AF1404" i="3" s="1"/>
  <c r="AG1404" i="3"/>
  <c r="AH1404" i="3" s="1"/>
  <c r="AI1404" i="3"/>
  <c r="AJ1404" i="3" s="1"/>
  <c r="AK1404" i="3"/>
  <c r="AL1404" i="3"/>
  <c r="AM1404" i="3"/>
  <c r="AE1405" i="3"/>
  <c r="AF1405" i="3" s="1"/>
  <c r="AG1405" i="3"/>
  <c r="AH1405" i="3" s="1"/>
  <c r="AI1405" i="3"/>
  <c r="AJ1405" i="3" s="1"/>
  <c r="AK1405" i="3"/>
  <c r="AL1405" i="3"/>
  <c r="AM1405" i="3"/>
  <c r="AE1406" i="3"/>
  <c r="AF1406" i="3" s="1"/>
  <c r="AG1406" i="3"/>
  <c r="AH1406" i="3" s="1"/>
  <c r="AI1406" i="3"/>
  <c r="AJ1406" i="3" s="1"/>
  <c r="AK1406" i="3"/>
  <c r="AL1406" i="3"/>
  <c r="AM1406" i="3"/>
  <c r="AE1407" i="3"/>
  <c r="AF1407" i="3" s="1"/>
  <c r="AG1407" i="3"/>
  <c r="AH1407" i="3" s="1"/>
  <c r="AI1407" i="3"/>
  <c r="AJ1407" i="3" s="1"/>
  <c r="AK1407" i="3"/>
  <c r="AL1407" i="3"/>
  <c r="AM1407" i="3"/>
  <c r="AE1408" i="3"/>
  <c r="AF1408" i="3" s="1"/>
  <c r="AG1408" i="3"/>
  <c r="AH1408" i="3" s="1"/>
  <c r="AI1408" i="3"/>
  <c r="AJ1408" i="3" s="1"/>
  <c r="AK1408" i="3"/>
  <c r="AL1408" i="3"/>
  <c r="AM1408" i="3"/>
  <c r="AE1409" i="3"/>
  <c r="AF1409" i="3" s="1"/>
  <c r="AG1409" i="3"/>
  <c r="AH1409" i="3" s="1"/>
  <c r="AI1409" i="3"/>
  <c r="AJ1409" i="3" s="1"/>
  <c r="AK1409" i="3"/>
  <c r="AL1409" i="3"/>
  <c r="AM1409" i="3"/>
  <c r="AE1410" i="3"/>
  <c r="AF1410" i="3" s="1"/>
  <c r="AG1410" i="3"/>
  <c r="AH1410" i="3" s="1"/>
  <c r="AI1410" i="3"/>
  <c r="AJ1410" i="3" s="1"/>
  <c r="AK1410" i="3"/>
  <c r="AL1410" i="3"/>
  <c r="AM1410" i="3"/>
  <c r="AE1411" i="3"/>
  <c r="AF1411" i="3" s="1"/>
  <c r="AG1411" i="3"/>
  <c r="AH1411" i="3" s="1"/>
  <c r="AI1411" i="3"/>
  <c r="AJ1411" i="3" s="1"/>
  <c r="AK1411" i="3"/>
  <c r="AL1411" i="3"/>
  <c r="AM1411" i="3"/>
  <c r="AE1412" i="3"/>
  <c r="AF1412" i="3" s="1"/>
  <c r="AG1412" i="3"/>
  <c r="AH1412" i="3" s="1"/>
  <c r="AI1412" i="3"/>
  <c r="AJ1412" i="3" s="1"/>
  <c r="AK1412" i="3"/>
  <c r="AL1412" i="3"/>
  <c r="AM1412" i="3"/>
  <c r="AE1413" i="3"/>
  <c r="AF1413" i="3" s="1"/>
  <c r="AG1413" i="3"/>
  <c r="AH1413" i="3" s="1"/>
  <c r="AI1413" i="3"/>
  <c r="AJ1413" i="3" s="1"/>
  <c r="AK1413" i="3"/>
  <c r="AL1413" i="3"/>
  <c r="AM1413" i="3"/>
  <c r="AE1414" i="3"/>
  <c r="AF1414" i="3" s="1"/>
  <c r="AG1414" i="3"/>
  <c r="AH1414" i="3" s="1"/>
  <c r="AI1414" i="3"/>
  <c r="AJ1414" i="3" s="1"/>
  <c r="AK1414" i="3"/>
  <c r="AL1414" i="3"/>
  <c r="AM1414" i="3"/>
  <c r="AE1415" i="3"/>
  <c r="AF1415" i="3" s="1"/>
  <c r="AG1415" i="3"/>
  <c r="AH1415" i="3" s="1"/>
  <c r="AI1415" i="3"/>
  <c r="AJ1415" i="3" s="1"/>
  <c r="AK1415" i="3"/>
  <c r="AL1415" i="3"/>
  <c r="AM1415" i="3"/>
  <c r="AE1416" i="3"/>
  <c r="AF1416" i="3" s="1"/>
  <c r="AG1416" i="3"/>
  <c r="AH1416" i="3" s="1"/>
  <c r="AI1416" i="3"/>
  <c r="AJ1416" i="3" s="1"/>
  <c r="AK1416" i="3"/>
  <c r="AL1416" i="3"/>
  <c r="AM1416" i="3"/>
  <c r="AE1417" i="3"/>
  <c r="AF1417" i="3" s="1"/>
  <c r="AG1417" i="3"/>
  <c r="AH1417" i="3" s="1"/>
  <c r="AI1417" i="3"/>
  <c r="AJ1417" i="3" s="1"/>
  <c r="AK1417" i="3"/>
  <c r="AL1417" i="3"/>
  <c r="AM1417" i="3"/>
  <c r="AE1418" i="3"/>
  <c r="AF1418" i="3" s="1"/>
  <c r="AG1418" i="3"/>
  <c r="AH1418" i="3" s="1"/>
  <c r="AI1418" i="3"/>
  <c r="AJ1418" i="3" s="1"/>
  <c r="AK1418" i="3"/>
  <c r="AL1418" i="3"/>
  <c r="AM1418" i="3"/>
  <c r="AE1419" i="3"/>
  <c r="AF1419" i="3" s="1"/>
  <c r="AG1419" i="3"/>
  <c r="AH1419" i="3" s="1"/>
  <c r="AI1419" i="3"/>
  <c r="AJ1419" i="3" s="1"/>
  <c r="AK1419" i="3"/>
  <c r="AL1419" i="3"/>
  <c r="AM1419" i="3"/>
  <c r="AE1420" i="3"/>
  <c r="AF1420" i="3" s="1"/>
  <c r="AG1420" i="3"/>
  <c r="AH1420" i="3" s="1"/>
  <c r="AI1420" i="3"/>
  <c r="AJ1420" i="3" s="1"/>
  <c r="AK1420" i="3"/>
  <c r="AL1420" i="3"/>
  <c r="AM1420" i="3"/>
  <c r="AE1421" i="3"/>
  <c r="AF1421" i="3" s="1"/>
  <c r="AG1421" i="3"/>
  <c r="AH1421" i="3" s="1"/>
  <c r="AI1421" i="3"/>
  <c r="AJ1421" i="3" s="1"/>
  <c r="AK1421" i="3"/>
  <c r="AL1421" i="3"/>
  <c r="AM1421" i="3"/>
  <c r="AE1422" i="3"/>
  <c r="AF1422" i="3" s="1"/>
  <c r="AG1422" i="3"/>
  <c r="AH1422" i="3" s="1"/>
  <c r="AI1422" i="3"/>
  <c r="AJ1422" i="3" s="1"/>
  <c r="AK1422" i="3"/>
  <c r="AL1422" i="3"/>
  <c r="AM1422" i="3"/>
  <c r="AE1423" i="3"/>
  <c r="AF1423" i="3" s="1"/>
  <c r="AG1423" i="3"/>
  <c r="AH1423" i="3" s="1"/>
  <c r="AI1423" i="3"/>
  <c r="AJ1423" i="3" s="1"/>
  <c r="AK1423" i="3"/>
  <c r="AL1423" i="3"/>
  <c r="AM1423" i="3"/>
  <c r="AE1424" i="3"/>
  <c r="AF1424" i="3" s="1"/>
  <c r="AG1424" i="3"/>
  <c r="AH1424" i="3" s="1"/>
  <c r="AI1424" i="3"/>
  <c r="AJ1424" i="3" s="1"/>
  <c r="AK1424" i="3"/>
  <c r="AL1424" i="3"/>
  <c r="AM1424" i="3"/>
  <c r="AE1425" i="3"/>
  <c r="AF1425" i="3" s="1"/>
  <c r="AG1425" i="3"/>
  <c r="AH1425" i="3" s="1"/>
  <c r="AI1425" i="3"/>
  <c r="AJ1425" i="3" s="1"/>
  <c r="AK1425" i="3"/>
  <c r="AL1425" i="3"/>
  <c r="AM1425" i="3"/>
  <c r="AE1426" i="3"/>
  <c r="AF1426" i="3" s="1"/>
  <c r="AG1426" i="3"/>
  <c r="AH1426" i="3" s="1"/>
  <c r="AI1426" i="3"/>
  <c r="AJ1426" i="3" s="1"/>
  <c r="AK1426" i="3"/>
  <c r="AL1426" i="3"/>
  <c r="AM1426" i="3"/>
  <c r="AE1427" i="3"/>
  <c r="AF1427" i="3" s="1"/>
  <c r="AG1427" i="3"/>
  <c r="AH1427" i="3" s="1"/>
  <c r="AI1427" i="3"/>
  <c r="AJ1427" i="3" s="1"/>
  <c r="AK1427" i="3"/>
  <c r="AL1427" i="3"/>
  <c r="AM1427" i="3"/>
  <c r="AE1428" i="3"/>
  <c r="AF1428" i="3" s="1"/>
  <c r="AG1428" i="3"/>
  <c r="AH1428" i="3" s="1"/>
  <c r="AI1428" i="3"/>
  <c r="AJ1428" i="3" s="1"/>
  <c r="AK1428" i="3"/>
  <c r="AL1428" i="3"/>
  <c r="AM1428" i="3"/>
  <c r="AE1429" i="3"/>
  <c r="AF1429" i="3" s="1"/>
  <c r="AG1429" i="3"/>
  <c r="AH1429" i="3" s="1"/>
  <c r="AI1429" i="3"/>
  <c r="AJ1429" i="3" s="1"/>
  <c r="AK1429" i="3"/>
  <c r="AL1429" i="3"/>
  <c r="AM1429" i="3"/>
  <c r="AE1430" i="3"/>
  <c r="AF1430" i="3" s="1"/>
  <c r="AG1430" i="3"/>
  <c r="AH1430" i="3" s="1"/>
  <c r="AI1430" i="3"/>
  <c r="AJ1430" i="3" s="1"/>
  <c r="AK1430" i="3"/>
  <c r="AL1430" i="3"/>
  <c r="AM1430" i="3"/>
  <c r="AE1431" i="3"/>
  <c r="AF1431" i="3" s="1"/>
  <c r="AG1431" i="3"/>
  <c r="AH1431" i="3" s="1"/>
  <c r="AI1431" i="3"/>
  <c r="AJ1431" i="3" s="1"/>
  <c r="AK1431" i="3"/>
  <c r="AL1431" i="3"/>
  <c r="AM1431" i="3"/>
  <c r="AE1432" i="3"/>
  <c r="AF1432" i="3" s="1"/>
  <c r="AG1432" i="3"/>
  <c r="AH1432" i="3" s="1"/>
  <c r="AI1432" i="3"/>
  <c r="AJ1432" i="3" s="1"/>
  <c r="AK1432" i="3"/>
  <c r="AL1432" i="3"/>
  <c r="AM1432" i="3"/>
  <c r="AE1433" i="3"/>
  <c r="AF1433" i="3" s="1"/>
  <c r="AG1433" i="3"/>
  <c r="AH1433" i="3" s="1"/>
  <c r="AI1433" i="3"/>
  <c r="AJ1433" i="3" s="1"/>
  <c r="AK1433" i="3"/>
  <c r="AL1433" i="3"/>
  <c r="AM1433" i="3"/>
  <c r="AE1434" i="3"/>
  <c r="AF1434" i="3" s="1"/>
  <c r="AG1434" i="3"/>
  <c r="AH1434" i="3" s="1"/>
  <c r="AI1434" i="3"/>
  <c r="AJ1434" i="3" s="1"/>
  <c r="AK1434" i="3"/>
  <c r="AL1434" i="3"/>
  <c r="AM1434" i="3"/>
  <c r="AE1435" i="3"/>
  <c r="AF1435" i="3" s="1"/>
  <c r="AG1435" i="3"/>
  <c r="AH1435" i="3" s="1"/>
  <c r="AI1435" i="3"/>
  <c r="AJ1435" i="3" s="1"/>
  <c r="AK1435" i="3"/>
  <c r="AL1435" i="3"/>
  <c r="AM1435" i="3"/>
  <c r="AE1436" i="3"/>
  <c r="AF1436" i="3" s="1"/>
  <c r="AG1436" i="3"/>
  <c r="AH1436" i="3" s="1"/>
  <c r="AI1436" i="3"/>
  <c r="AJ1436" i="3" s="1"/>
  <c r="AK1436" i="3"/>
  <c r="AL1436" i="3"/>
  <c r="AM1436" i="3"/>
  <c r="AE1437" i="3"/>
  <c r="AF1437" i="3" s="1"/>
  <c r="AG1437" i="3"/>
  <c r="AH1437" i="3" s="1"/>
  <c r="AI1437" i="3"/>
  <c r="AJ1437" i="3" s="1"/>
  <c r="AK1437" i="3"/>
  <c r="AL1437" i="3"/>
  <c r="AM1437" i="3"/>
  <c r="AE1438" i="3"/>
  <c r="AF1438" i="3" s="1"/>
  <c r="AG1438" i="3"/>
  <c r="AH1438" i="3" s="1"/>
  <c r="AI1438" i="3"/>
  <c r="AJ1438" i="3" s="1"/>
  <c r="AK1438" i="3"/>
  <c r="AL1438" i="3"/>
  <c r="AM1438" i="3"/>
  <c r="AE1439" i="3"/>
  <c r="AF1439" i="3" s="1"/>
  <c r="AG1439" i="3"/>
  <c r="AH1439" i="3" s="1"/>
  <c r="AI1439" i="3"/>
  <c r="AJ1439" i="3" s="1"/>
  <c r="AK1439" i="3"/>
  <c r="AL1439" i="3"/>
  <c r="AM1439" i="3"/>
  <c r="AE1440" i="3"/>
  <c r="AF1440" i="3" s="1"/>
  <c r="AG1440" i="3"/>
  <c r="AH1440" i="3" s="1"/>
  <c r="AI1440" i="3"/>
  <c r="AJ1440" i="3" s="1"/>
  <c r="AK1440" i="3"/>
  <c r="AL1440" i="3"/>
  <c r="AM1440" i="3"/>
  <c r="AE1441" i="3"/>
  <c r="AF1441" i="3" s="1"/>
  <c r="AG1441" i="3"/>
  <c r="AH1441" i="3" s="1"/>
  <c r="AI1441" i="3"/>
  <c r="AJ1441" i="3" s="1"/>
  <c r="AK1441" i="3"/>
  <c r="AL1441" i="3"/>
  <c r="AM1441" i="3"/>
  <c r="AE1442" i="3"/>
  <c r="AF1442" i="3" s="1"/>
  <c r="AG1442" i="3"/>
  <c r="AH1442" i="3" s="1"/>
  <c r="AI1442" i="3"/>
  <c r="AJ1442" i="3" s="1"/>
  <c r="AK1442" i="3"/>
  <c r="AL1442" i="3"/>
  <c r="AM1442" i="3"/>
  <c r="AE1443" i="3"/>
  <c r="AF1443" i="3" s="1"/>
  <c r="AG1443" i="3"/>
  <c r="AH1443" i="3" s="1"/>
  <c r="AI1443" i="3"/>
  <c r="AJ1443" i="3" s="1"/>
  <c r="AK1443" i="3"/>
  <c r="AL1443" i="3"/>
  <c r="AM1443" i="3"/>
  <c r="AE1444" i="3"/>
  <c r="AF1444" i="3" s="1"/>
  <c r="AG1444" i="3"/>
  <c r="AH1444" i="3" s="1"/>
  <c r="AI1444" i="3"/>
  <c r="AJ1444" i="3" s="1"/>
  <c r="AK1444" i="3"/>
  <c r="AL1444" i="3"/>
  <c r="AM1444" i="3"/>
  <c r="AE1445" i="3"/>
  <c r="AF1445" i="3" s="1"/>
  <c r="AG1445" i="3"/>
  <c r="AH1445" i="3" s="1"/>
  <c r="AI1445" i="3"/>
  <c r="AJ1445" i="3" s="1"/>
  <c r="AK1445" i="3"/>
  <c r="AL1445" i="3"/>
  <c r="AM1445" i="3"/>
  <c r="AE1446" i="3"/>
  <c r="AF1446" i="3" s="1"/>
  <c r="AG1446" i="3"/>
  <c r="AH1446" i="3" s="1"/>
  <c r="AI1446" i="3"/>
  <c r="AJ1446" i="3" s="1"/>
  <c r="AK1446" i="3"/>
  <c r="AL1446" i="3"/>
  <c r="AM1446" i="3"/>
  <c r="AE1447" i="3"/>
  <c r="AF1447" i="3" s="1"/>
  <c r="AG1447" i="3"/>
  <c r="AH1447" i="3" s="1"/>
  <c r="AI1447" i="3"/>
  <c r="AJ1447" i="3" s="1"/>
  <c r="AK1447" i="3"/>
  <c r="AL1447" i="3"/>
  <c r="AM1447" i="3"/>
  <c r="AE1448" i="3"/>
  <c r="AF1448" i="3" s="1"/>
  <c r="AG1448" i="3"/>
  <c r="AH1448" i="3" s="1"/>
  <c r="AI1448" i="3"/>
  <c r="AJ1448" i="3" s="1"/>
  <c r="AK1448" i="3"/>
  <c r="AL1448" i="3"/>
  <c r="AM1448" i="3"/>
  <c r="AE1449" i="3"/>
  <c r="AF1449" i="3" s="1"/>
  <c r="AG1449" i="3"/>
  <c r="AH1449" i="3" s="1"/>
  <c r="AI1449" i="3"/>
  <c r="AJ1449" i="3" s="1"/>
  <c r="AK1449" i="3"/>
  <c r="AL1449" i="3"/>
  <c r="AM1449" i="3"/>
  <c r="AE1450" i="3"/>
  <c r="AF1450" i="3" s="1"/>
  <c r="AG1450" i="3"/>
  <c r="AH1450" i="3" s="1"/>
  <c r="AI1450" i="3"/>
  <c r="AJ1450" i="3" s="1"/>
  <c r="AK1450" i="3"/>
  <c r="AL1450" i="3"/>
  <c r="AM1450" i="3"/>
  <c r="AE1451" i="3"/>
  <c r="AF1451" i="3" s="1"/>
  <c r="AG1451" i="3"/>
  <c r="AH1451" i="3" s="1"/>
  <c r="AI1451" i="3"/>
  <c r="AJ1451" i="3" s="1"/>
  <c r="AK1451" i="3"/>
  <c r="AL1451" i="3"/>
  <c r="AM1451" i="3"/>
  <c r="AE1452" i="3"/>
  <c r="AF1452" i="3" s="1"/>
  <c r="AG1452" i="3"/>
  <c r="AH1452" i="3" s="1"/>
  <c r="AI1452" i="3"/>
  <c r="AJ1452" i="3" s="1"/>
  <c r="AK1452" i="3"/>
  <c r="AL1452" i="3"/>
  <c r="AM1452" i="3"/>
  <c r="AE1453" i="3"/>
  <c r="AF1453" i="3" s="1"/>
  <c r="AG1453" i="3"/>
  <c r="AH1453" i="3" s="1"/>
  <c r="AI1453" i="3"/>
  <c r="AJ1453" i="3" s="1"/>
  <c r="AK1453" i="3"/>
  <c r="AL1453" i="3"/>
  <c r="AM1453" i="3"/>
  <c r="AE1454" i="3"/>
  <c r="AF1454" i="3" s="1"/>
  <c r="AG1454" i="3"/>
  <c r="AH1454" i="3" s="1"/>
  <c r="AI1454" i="3"/>
  <c r="AJ1454" i="3" s="1"/>
  <c r="AK1454" i="3"/>
  <c r="AL1454" i="3"/>
  <c r="AM1454" i="3"/>
  <c r="AE1455" i="3"/>
  <c r="AF1455" i="3" s="1"/>
  <c r="AG1455" i="3"/>
  <c r="AH1455" i="3" s="1"/>
  <c r="AI1455" i="3"/>
  <c r="AJ1455" i="3" s="1"/>
  <c r="AK1455" i="3"/>
  <c r="AL1455" i="3"/>
  <c r="AM1455" i="3"/>
  <c r="AE1456" i="3"/>
  <c r="AF1456" i="3" s="1"/>
  <c r="AG1456" i="3"/>
  <c r="AH1456" i="3" s="1"/>
  <c r="AI1456" i="3"/>
  <c r="AJ1456" i="3" s="1"/>
  <c r="AK1456" i="3"/>
  <c r="AL1456" i="3"/>
  <c r="AM1456" i="3"/>
  <c r="AE1457" i="3"/>
  <c r="AF1457" i="3" s="1"/>
  <c r="AG1457" i="3"/>
  <c r="AH1457" i="3" s="1"/>
  <c r="AI1457" i="3"/>
  <c r="AJ1457" i="3" s="1"/>
  <c r="AK1457" i="3"/>
  <c r="AL1457" i="3"/>
  <c r="AM1457" i="3"/>
  <c r="AE1458" i="3"/>
  <c r="AF1458" i="3" s="1"/>
  <c r="AG1458" i="3"/>
  <c r="AH1458" i="3" s="1"/>
  <c r="AI1458" i="3"/>
  <c r="AJ1458" i="3" s="1"/>
  <c r="AK1458" i="3"/>
  <c r="AL1458" i="3"/>
  <c r="AM1458" i="3"/>
  <c r="AE1459" i="3"/>
  <c r="AF1459" i="3" s="1"/>
  <c r="AG1459" i="3"/>
  <c r="AH1459" i="3" s="1"/>
  <c r="AI1459" i="3"/>
  <c r="AJ1459" i="3" s="1"/>
  <c r="AK1459" i="3"/>
  <c r="AL1459" i="3"/>
  <c r="AM1459" i="3"/>
  <c r="AE1460" i="3"/>
  <c r="AF1460" i="3" s="1"/>
  <c r="AG1460" i="3"/>
  <c r="AH1460" i="3" s="1"/>
  <c r="AI1460" i="3"/>
  <c r="AJ1460" i="3" s="1"/>
  <c r="AK1460" i="3"/>
  <c r="AL1460" i="3"/>
  <c r="AM1460" i="3"/>
  <c r="AE1461" i="3"/>
  <c r="AF1461" i="3" s="1"/>
  <c r="AG1461" i="3"/>
  <c r="AH1461" i="3" s="1"/>
  <c r="AI1461" i="3"/>
  <c r="AJ1461" i="3" s="1"/>
  <c r="AK1461" i="3"/>
  <c r="AL1461" i="3"/>
  <c r="AM1461" i="3"/>
  <c r="AE1462" i="3"/>
  <c r="AF1462" i="3" s="1"/>
  <c r="AG1462" i="3"/>
  <c r="AH1462" i="3" s="1"/>
  <c r="AI1462" i="3"/>
  <c r="AJ1462" i="3" s="1"/>
  <c r="AK1462" i="3"/>
  <c r="AL1462" i="3"/>
  <c r="AM1462" i="3"/>
  <c r="AE1463" i="3"/>
  <c r="AF1463" i="3" s="1"/>
  <c r="AG1463" i="3"/>
  <c r="AH1463" i="3" s="1"/>
  <c r="AI1463" i="3"/>
  <c r="AJ1463" i="3" s="1"/>
  <c r="AK1463" i="3"/>
  <c r="AL1463" i="3"/>
  <c r="AM1463" i="3"/>
  <c r="AE1464" i="3"/>
  <c r="AF1464" i="3" s="1"/>
  <c r="AG1464" i="3"/>
  <c r="AH1464" i="3" s="1"/>
  <c r="AI1464" i="3"/>
  <c r="AJ1464" i="3" s="1"/>
  <c r="AK1464" i="3"/>
  <c r="AL1464" i="3"/>
  <c r="AM1464" i="3"/>
  <c r="AE1465" i="3"/>
  <c r="AF1465" i="3" s="1"/>
  <c r="AG1465" i="3"/>
  <c r="AH1465" i="3" s="1"/>
  <c r="AI1465" i="3"/>
  <c r="AJ1465" i="3" s="1"/>
  <c r="AK1465" i="3"/>
  <c r="AL1465" i="3"/>
  <c r="AM1465" i="3"/>
  <c r="AE1466" i="3"/>
  <c r="AF1466" i="3" s="1"/>
  <c r="AG1466" i="3"/>
  <c r="AH1466" i="3" s="1"/>
  <c r="AI1466" i="3"/>
  <c r="AJ1466" i="3" s="1"/>
  <c r="AK1466" i="3"/>
  <c r="AL1466" i="3"/>
  <c r="AM1466" i="3"/>
  <c r="AE1467" i="3"/>
  <c r="AF1467" i="3" s="1"/>
  <c r="AG1467" i="3"/>
  <c r="AH1467" i="3" s="1"/>
  <c r="AI1467" i="3"/>
  <c r="AJ1467" i="3" s="1"/>
  <c r="AK1467" i="3"/>
  <c r="AL1467" i="3"/>
  <c r="AM1467" i="3"/>
  <c r="AE1468" i="3"/>
  <c r="AF1468" i="3" s="1"/>
  <c r="AG1468" i="3"/>
  <c r="AH1468" i="3" s="1"/>
  <c r="AI1468" i="3"/>
  <c r="AJ1468" i="3" s="1"/>
  <c r="AK1468" i="3"/>
  <c r="AL1468" i="3"/>
  <c r="AM1468" i="3"/>
  <c r="AE1469" i="3"/>
  <c r="AF1469" i="3" s="1"/>
  <c r="AG1469" i="3"/>
  <c r="AH1469" i="3" s="1"/>
  <c r="AI1469" i="3"/>
  <c r="AJ1469" i="3" s="1"/>
  <c r="AK1469" i="3"/>
  <c r="AL1469" i="3"/>
  <c r="AM1469" i="3"/>
  <c r="AE1470" i="3"/>
  <c r="AF1470" i="3" s="1"/>
  <c r="AG1470" i="3"/>
  <c r="AH1470" i="3" s="1"/>
  <c r="AI1470" i="3"/>
  <c r="AJ1470" i="3" s="1"/>
  <c r="AK1470" i="3"/>
  <c r="AL1470" i="3"/>
  <c r="AM1470" i="3"/>
  <c r="AE1471" i="3"/>
  <c r="AF1471" i="3" s="1"/>
  <c r="AG1471" i="3"/>
  <c r="AH1471" i="3" s="1"/>
  <c r="AI1471" i="3"/>
  <c r="AJ1471" i="3" s="1"/>
  <c r="AK1471" i="3"/>
  <c r="AL1471" i="3"/>
  <c r="AM1471" i="3"/>
  <c r="AE1472" i="3"/>
  <c r="AF1472" i="3" s="1"/>
  <c r="AG1472" i="3"/>
  <c r="AH1472" i="3" s="1"/>
  <c r="AI1472" i="3"/>
  <c r="AJ1472" i="3" s="1"/>
  <c r="AK1472" i="3"/>
  <c r="AL1472" i="3"/>
  <c r="AM1472" i="3"/>
  <c r="AE1473" i="3"/>
  <c r="AF1473" i="3" s="1"/>
  <c r="AG1473" i="3"/>
  <c r="AH1473" i="3" s="1"/>
  <c r="AI1473" i="3"/>
  <c r="AJ1473" i="3" s="1"/>
  <c r="AK1473" i="3"/>
  <c r="AL1473" i="3"/>
  <c r="AM1473" i="3"/>
  <c r="AE1474" i="3"/>
  <c r="AF1474" i="3" s="1"/>
  <c r="AG1474" i="3"/>
  <c r="AH1474" i="3" s="1"/>
  <c r="AI1474" i="3"/>
  <c r="AJ1474" i="3" s="1"/>
  <c r="AK1474" i="3"/>
  <c r="AL1474" i="3"/>
  <c r="AM1474" i="3"/>
  <c r="AE1475" i="3"/>
  <c r="AF1475" i="3" s="1"/>
  <c r="AG1475" i="3"/>
  <c r="AH1475" i="3" s="1"/>
  <c r="AI1475" i="3"/>
  <c r="AJ1475" i="3" s="1"/>
  <c r="AK1475" i="3"/>
  <c r="AL1475" i="3"/>
  <c r="AM1475" i="3"/>
  <c r="AE1476" i="3"/>
  <c r="AF1476" i="3" s="1"/>
  <c r="AG1476" i="3"/>
  <c r="AH1476" i="3" s="1"/>
  <c r="AI1476" i="3"/>
  <c r="AJ1476" i="3" s="1"/>
  <c r="AK1476" i="3"/>
  <c r="AL1476" i="3"/>
  <c r="AM1476" i="3"/>
  <c r="AE1477" i="3"/>
  <c r="AF1477" i="3" s="1"/>
  <c r="AG1477" i="3"/>
  <c r="AH1477" i="3" s="1"/>
  <c r="AI1477" i="3"/>
  <c r="AJ1477" i="3" s="1"/>
  <c r="AK1477" i="3"/>
  <c r="AL1477" i="3"/>
  <c r="AM1477" i="3"/>
  <c r="AE1478" i="3"/>
  <c r="AF1478" i="3" s="1"/>
  <c r="AG1478" i="3"/>
  <c r="AH1478" i="3" s="1"/>
  <c r="AI1478" i="3"/>
  <c r="AJ1478" i="3" s="1"/>
  <c r="AK1478" i="3"/>
  <c r="AL1478" i="3"/>
  <c r="AM1478" i="3"/>
  <c r="AE1479" i="3"/>
  <c r="AF1479" i="3" s="1"/>
  <c r="AG1479" i="3"/>
  <c r="AH1479" i="3" s="1"/>
  <c r="AI1479" i="3"/>
  <c r="AJ1479" i="3" s="1"/>
  <c r="AK1479" i="3"/>
  <c r="AL1479" i="3"/>
  <c r="AM1479" i="3"/>
  <c r="AE1480" i="3"/>
  <c r="AF1480" i="3" s="1"/>
  <c r="AG1480" i="3"/>
  <c r="AH1480" i="3" s="1"/>
  <c r="AI1480" i="3"/>
  <c r="AJ1480" i="3" s="1"/>
  <c r="AK1480" i="3"/>
  <c r="AL1480" i="3"/>
  <c r="AM1480" i="3"/>
  <c r="AE1481" i="3"/>
  <c r="AF1481" i="3" s="1"/>
  <c r="AG1481" i="3"/>
  <c r="AH1481" i="3" s="1"/>
  <c r="AI1481" i="3"/>
  <c r="AJ1481" i="3" s="1"/>
  <c r="AK1481" i="3"/>
  <c r="AL1481" i="3"/>
  <c r="AM1481" i="3"/>
  <c r="AE1482" i="3"/>
  <c r="AF1482" i="3" s="1"/>
  <c r="AG1482" i="3"/>
  <c r="AH1482" i="3" s="1"/>
  <c r="AI1482" i="3"/>
  <c r="AJ1482" i="3" s="1"/>
  <c r="AK1482" i="3"/>
  <c r="AL1482" i="3"/>
  <c r="AM1482" i="3"/>
  <c r="AE1483" i="3"/>
  <c r="AF1483" i="3" s="1"/>
  <c r="AG1483" i="3"/>
  <c r="AH1483" i="3" s="1"/>
  <c r="AI1483" i="3"/>
  <c r="AJ1483" i="3" s="1"/>
  <c r="AK1483" i="3"/>
  <c r="AL1483" i="3"/>
  <c r="AM1483" i="3"/>
  <c r="AE1484" i="3"/>
  <c r="AF1484" i="3" s="1"/>
  <c r="AG1484" i="3"/>
  <c r="AH1484" i="3" s="1"/>
  <c r="AI1484" i="3"/>
  <c r="AJ1484" i="3" s="1"/>
  <c r="AK1484" i="3"/>
  <c r="AL1484" i="3"/>
  <c r="AM1484" i="3"/>
  <c r="AE1485" i="3"/>
  <c r="AF1485" i="3" s="1"/>
  <c r="AG1485" i="3"/>
  <c r="AH1485" i="3" s="1"/>
  <c r="AI1485" i="3"/>
  <c r="AJ1485" i="3" s="1"/>
  <c r="AK1485" i="3"/>
  <c r="AL1485" i="3"/>
  <c r="AM1485" i="3"/>
  <c r="AE1486" i="3"/>
  <c r="AF1486" i="3" s="1"/>
  <c r="AG1486" i="3"/>
  <c r="AH1486" i="3" s="1"/>
  <c r="AI1486" i="3"/>
  <c r="AJ1486" i="3" s="1"/>
  <c r="AK1486" i="3"/>
  <c r="AL1486" i="3"/>
  <c r="AM1486" i="3"/>
  <c r="AE1487" i="3"/>
  <c r="AF1487" i="3" s="1"/>
  <c r="AG1487" i="3"/>
  <c r="AH1487" i="3" s="1"/>
  <c r="AI1487" i="3"/>
  <c r="AJ1487" i="3" s="1"/>
  <c r="AK1487" i="3"/>
  <c r="AL1487" i="3"/>
  <c r="AM1487" i="3"/>
  <c r="AE1488" i="3"/>
  <c r="AF1488" i="3" s="1"/>
  <c r="AG1488" i="3"/>
  <c r="AH1488" i="3" s="1"/>
  <c r="AI1488" i="3"/>
  <c r="AJ1488" i="3" s="1"/>
  <c r="AK1488" i="3"/>
  <c r="AL1488" i="3"/>
  <c r="AM1488" i="3"/>
  <c r="AE1489" i="3"/>
  <c r="AF1489" i="3" s="1"/>
  <c r="AG1489" i="3"/>
  <c r="AH1489" i="3" s="1"/>
  <c r="AI1489" i="3"/>
  <c r="AJ1489" i="3" s="1"/>
  <c r="AK1489" i="3"/>
  <c r="AL1489" i="3"/>
  <c r="AM1489" i="3"/>
  <c r="AE1490" i="3"/>
  <c r="AF1490" i="3" s="1"/>
  <c r="AG1490" i="3"/>
  <c r="AH1490" i="3" s="1"/>
  <c r="AI1490" i="3"/>
  <c r="AJ1490" i="3" s="1"/>
  <c r="AK1490" i="3"/>
  <c r="AL1490" i="3"/>
  <c r="AM1490" i="3"/>
  <c r="AE1491" i="3"/>
  <c r="AF1491" i="3" s="1"/>
  <c r="AG1491" i="3"/>
  <c r="AH1491" i="3" s="1"/>
  <c r="AI1491" i="3"/>
  <c r="AJ1491" i="3" s="1"/>
  <c r="AK1491" i="3"/>
  <c r="AL1491" i="3"/>
  <c r="AM1491" i="3"/>
  <c r="AE1492" i="3"/>
  <c r="AF1492" i="3" s="1"/>
  <c r="AG1492" i="3"/>
  <c r="AH1492" i="3" s="1"/>
  <c r="AI1492" i="3"/>
  <c r="AJ1492" i="3" s="1"/>
  <c r="AK1492" i="3"/>
  <c r="AL1492" i="3"/>
  <c r="AM1492" i="3"/>
  <c r="AE1493" i="3"/>
  <c r="AF1493" i="3" s="1"/>
  <c r="AG1493" i="3"/>
  <c r="AH1493" i="3" s="1"/>
  <c r="AI1493" i="3"/>
  <c r="AJ1493" i="3" s="1"/>
  <c r="AK1493" i="3"/>
  <c r="AL1493" i="3"/>
  <c r="AM1493" i="3"/>
  <c r="AE1494" i="3"/>
  <c r="AF1494" i="3" s="1"/>
  <c r="AG1494" i="3"/>
  <c r="AH1494" i="3" s="1"/>
  <c r="AI1494" i="3"/>
  <c r="AJ1494" i="3" s="1"/>
  <c r="AK1494" i="3"/>
  <c r="AL1494" i="3"/>
  <c r="AM1494" i="3"/>
  <c r="AE1495" i="3"/>
  <c r="AF1495" i="3" s="1"/>
  <c r="AG1495" i="3"/>
  <c r="AH1495" i="3" s="1"/>
  <c r="AI1495" i="3"/>
  <c r="AJ1495" i="3" s="1"/>
  <c r="AK1495" i="3"/>
  <c r="AL1495" i="3"/>
  <c r="AM1495" i="3"/>
  <c r="AE1496" i="3"/>
  <c r="AF1496" i="3" s="1"/>
  <c r="AG1496" i="3"/>
  <c r="AH1496" i="3" s="1"/>
  <c r="AI1496" i="3"/>
  <c r="AJ1496" i="3" s="1"/>
  <c r="AK1496" i="3"/>
  <c r="AL1496" i="3"/>
  <c r="AM1496" i="3"/>
  <c r="AE1497" i="3"/>
  <c r="AF1497" i="3" s="1"/>
  <c r="AG1497" i="3"/>
  <c r="AH1497" i="3" s="1"/>
  <c r="AI1497" i="3"/>
  <c r="AJ1497" i="3" s="1"/>
  <c r="AK1497" i="3"/>
  <c r="AL1497" i="3"/>
  <c r="AM1497" i="3"/>
  <c r="AE1498" i="3"/>
  <c r="AF1498" i="3" s="1"/>
  <c r="AG1498" i="3"/>
  <c r="AH1498" i="3" s="1"/>
  <c r="AI1498" i="3"/>
  <c r="AJ1498" i="3" s="1"/>
  <c r="AK1498" i="3"/>
  <c r="AL1498" i="3"/>
  <c r="AM1498" i="3"/>
  <c r="AE1499" i="3"/>
  <c r="AF1499" i="3" s="1"/>
  <c r="AG1499" i="3"/>
  <c r="AH1499" i="3" s="1"/>
  <c r="AI1499" i="3"/>
  <c r="AJ1499" i="3" s="1"/>
  <c r="AK1499" i="3"/>
  <c r="AL1499" i="3"/>
  <c r="AM1499" i="3"/>
  <c r="AE1500" i="3"/>
  <c r="AF1500" i="3" s="1"/>
  <c r="AG1500" i="3"/>
  <c r="AH1500" i="3" s="1"/>
  <c r="AI1500" i="3"/>
  <c r="AJ1500" i="3" s="1"/>
  <c r="AK1500" i="3"/>
  <c r="AL1500" i="3"/>
  <c r="AM1500" i="3"/>
  <c r="AE1501" i="3"/>
  <c r="AF1501" i="3" s="1"/>
  <c r="AG1501" i="3"/>
  <c r="AH1501" i="3" s="1"/>
  <c r="AI1501" i="3"/>
  <c r="AJ1501" i="3" s="1"/>
  <c r="AK1501" i="3"/>
  <c r="AL1501" i="3"/>
  <c r="AM1501" i="3"/>
  <c r="AE1502" i="3"/>
  <c r="AF1502" i="3" s="1"/>
  <c r="AG1502" i="3"/>
  <c r="AH1502" i="3" s="1"/>
  <c r="AI1502" i="3"/>
  <c r="AJ1502" i="3" s="1"/>
  <c r="AK1502" i="3"/>
  <c r="AL1502" i="3"/>
  <c r="AM1502" i="3"/>
  <c r="AE1503" i="3"/>
  <c r="AF1503" i="3" s="1"/>
  <c r="AG1503" i="3"/>
  <c r="AH1503" i="3" s="1"/>
  <c r="AI1503" i="3"/>
  <c r="AJ1503" i="3" s="1"/>
  <c r="AK1503" i="3"/>
  <c r="AL1503" i="3"/>
  <c r="AM1503" i="3"/>
  <c r="AE1504" i="3"/>
  <c r="AF1504" i="3" s="1"/>
  <c r="AG1504" i="3"/>
  <c r="AH1504" i="3" s="1"/>
  <c r="AI1504" i="3"/>
  <c r="AJ1504" i="3" s="1"/>
  <c r="AK1504" i="3"/>
  <c r="AL1504" i="3"/>
  <c r="AM1504" i="3"/>
  <c r="AE1505" i="3"/>
  <c r="AF1505" i="3" s="1"/>
  <c r="AG1505" i="3"/>
  <c r="AH1505" i="3" s="1"/>
  <c r="AI1505" i="3"/>
  <c r="AJ1505" i="3" s="1"/>
  <c r="AK1505" i="3"/>
  <c r="AL1505" i="3"/>
  <c r="AM1505" i="3"/>
  <c r="AE1506" i="3"/>
  <c r="AF1506" i="3" s="1"/>
  <c r="AG1506" i="3"/>
  <c r="AH1506" i="3" s="1"/>
  <c r="AI1506" i="3"/>
  <c r="AJ1506" i="3" s="1"/>
  <c r="AK1506" i="3"/>
  <c r="AL1506" i="3"/>
  <c r="AM1506" i="3"/>
  <c r="AE1507" i="3"/>
  <c r="AF1507" i="3" s="1"/>
  <c r="AG1507" i="3"/>
  <c r="AH1507" i="3" s="1"/>
  <c r="AI1507" i="3"/>
  <c r="AJ1507" i="3" s="1"/>
  <c r="AK1507" i="3"/>
  <c r="AL1507" i="3"/>
  <c r="AM1507" i="3"/>
  <c r="AE1508" i="3"/>
  <c r="AF1508" i="3" s="1"/>
  <c r="AG1508" i="3"/>
  <c r="AH1508" i="3" s="1"/>
  <c r="AI1508" i="3"/>
  <c r="AJ1508" i="3" s="1"/>
  <c r="AK1508" i="3"/>
  <c r="AL1508" i="3"/>
  <c r="AM1508" i="3"/>
  <c r="AE1509" i="3"/>
  <c r="AF1509" i="3" s="1"/>
  <c r="AG1509" i="3"/>
  <c r="AH1509" i="3" s="1"/>
  <c r="AI1509" i="3"/>
  <c r="AJ1509" i="3" s="1"/>
  <c r="AK1509" i="3"/>
  <c r="AL1509" i="3"/>
  <c r="AM1509" i="3"/>
  <c r="AE1510" i="3"/>
  <c r="AF1510" i="3" s="1"/>
  <c r="AG1510" i="3"/>
  <c r="AH1510" i="3" s="1"/>
  <c r="AI1510" i="3"/>
  <c r="AJ1510" i="3" s="1"/>
  <c r="AK1510" i="3"/>
  <c r="AL1510" i="3"/>
  <c r="AM1510" i="3"/>
  <c r="AE1511" i="3"/>
  <c r="AF1511" i="3" s="1"/>
  <c r="AG1511" i="3"/>
  <c r="AH1511" i="3" s="1"/>
  <c r="AI1511" i="3"/>
  <c r="AJ1511" i="3" s="1"/>
  <c r="AK1511" i="3"/>
  <c r="AL1511" i="3"/>
  <c r="AM1511" i="3"/>
  <c r="AE1512" i="3"/>
  <c r="AF1512" i="3" s="1"/>
  <c r="AG1512" i="3"/>
  <c r="AH1512" i="3" s="1"/>
  <c r="AI1512" i="3"/>
  <c r="AJ1512" i="3" s="1"/>
  <c r="AK1512" i="3"/>
  <c r="AL1512" i="3"/>
  <c r="AM1512" i="3"/>
  <c r="AE1513" i="3"/>
  <c r="AF1513" i="3" s="1"/>
  <c r="AG1513" i="3"/>
  <c r="AH1513" i="3" s="1"/>
  <c r="AI1513" i="3"/>
  <c r="AJ1513" i="3" s="1"/>
  <c r="AK1513" i="3"/>
  <c r="AL1513" i="3"/>
  <c r="AM1513" i="3"/>
  <c r="AE1514" i="3"/>
  <c r="AF1514" i="3" s="1"/>
  <c r="AG1514" i="3"/>
  <c r="AH1514" i="3" s="1"/>
  <c r="AI1514" i="3"/>
  <c r="AJ1514" i="3" s="1"/>
  <c r="AK1514" i="3"/>
  <c r="AL1514" i="3"/>
  <c r="AM1514" i="3"/>
  <c r="AE1515" i="3"/>
  <c r="AF1515" i="3" s="1"/>
  <c r="AG1515" i="3"/>
  <c r="AH1515" i="3" s="1"/>
  <c r="AI1515" i="3"/>
  <c r="AJ1515" i="3" s="1"/>
  <c r="AK1515" i="3"/>
  <c r="AL1515" i="3"/>
  <c r="AM1515" i="3"/>
  <c r="AE1516" i="3"/>
  <c r="AF1516" i="3" s="1"/>
  <c r="AG1516" i="3"/>
  <c r="AH1516" i="3" s="1"/>
  <c r="AI1516" i="3"/>
  <c r="AJ1516" i="3" s="1"/>
  <c r="AK1516" i="3"/>
  <c r="AL1516" i="3"/>
  <c r="AM1516" i="3"/>
  <c r="AE1517" i="3"/>
  <c r="AF1517" i="3" s="1"/>
  <c r="AG1517" i="3"/>
  <c r="AH1517" i="3" s="1"/>
  <c r="AI1517" i="3"/>
  <c r="AJ1517" i="3" s="1"/>
  <c r="AK1517" i="3"/>
  <c r="AL1517" i="3"/>
  <c r="AM1517" i="3"/>
  <c r="AE1518" i="3"/>
  <c r="AF1518" i="3" s="1"/>
  <c r="AG1518" i="3"/>
  <c r="AH1518" i="3" s="1"/>
  <c r="AI1518" i="3"/>
  <c r="AJ1518" i="3" s="1"/>
  <c r="AK1518" i="3"/>
  <c r="AL1518" i="3"/>
  <c r="AM1518" i="3"/>
  <c r="AE1519" i="3"/>
  <c r="AF1519" i="3" s="1"/>
  <c r="AG1519" i="3"/>
  <c r="AH1519" i="3" s="1"/>
  <c r="AI1519" i="3"/>
  <c r="AJ1519" i="3" s="1"/>
  <c r="AK1519" i="3"/>
  <c r="AL1519" i="3"/>
  <c r="AM1519" i="3"/>
  <c r="AE1520" i="3"/>
  <c r="AF1520" i="3" s="1"/>
  <c r="AG1520" i="3"/>
  <c r="AH1520" i="3" s="1"/>
  <c r="AI1520" i="3"/>
  <c r="AJ1520" i="3" s="1"/>
  <c r="AK1520" i="3"/>
  <c r="AL1520" i="3"/>
  <c r="AM1520" i="3"/>
  <c r="AE1521" i="3"/>
  <c r="AF1521" i="3" s="1"/>
  <c r="AG1521" i="3"/>
  <c r="AH1521" i="3" s="1"/>
  <c r="AI1521" i="3"/>
  <c r="AJ1521" i="3" s="1"/>
  <c r="AK1521" i="3"/>
  <c r="AL1521" i="3"/>
  <c r="AM1521" i="3"/>
  <c r="AE1522" i="3"/>
  <c r="AF1522" i="3" s="1"/>
  <c r="AG1522" i="3"/>
  <c r="AH1522" i="3" s="1"/>
  <c r="AI1522" i="3"/>
  <c r="AJ1522" i="3" s="1"/>
  <c r="AK1522" i="3"/>
  <c r="AL1522" i="3"/>
  <c r="AM1522" i="3"/>
  <c r="AE1523" i="3"/>
  <c r="AF1523" i="3" s="1"/>
  <c r="AG1523" i="3"/>
  <c r="AH1523" i="3" s="1"/>
  <c r="AI1523" i="3"/>
  <c r="AJ1523" i="3" s="1"/>
  <c r="AK1523" i="3"/>
  <c r="AL1523" i="3"/>
  <c r="AM1523" i="3"/>
  <c r="AE1524" i="3"/>
  <c r="AF1524" i="3" s="1"/>
  <c r="AG1524" i="3"/>
  <c r="AH1524" i="3" s="1"/>
  <c r="AI1524" i="3"/>
  <c r="AJ1524" i="3" s="1"/>
  <c r="AK1524" i="3"/>
  <c r="AL1524" i="3"/>
  <c r="AM1524" i="3"/>
  <c r="AE1525" i="3"/>
  <c r="AF1525" i="3" s="1"/>
  <c r="AG1525" i="3"/>
  <c r="AH1525" i="3" s="1"/>
  <c r="AI1525" i="3"/>
  <c r="AJ1525" i="3" s="1"/>
  <c r="AK1525" i="3"/>
  <c r="AL1525" i="3"/>
  <c r="AM1525" i="3"/>
  <c r="AE1526" i="3"/>
  <c r="AF1526" i="3" s="1"/>
  <c r="AG1526" i="3"/>
  <c r="AH1526" i="3" s="1"/>
  <c r="AI1526" i="3"/>
  <c r="AJ1526" i="3" s="1"/>
  <c r="AK1526" i="3"/>
  <c r="AL1526" i="3"/>
  <c r="AM1526" i="3"/>
  <c r="AE1527" i="3"/>
  <c r="AF1527" i="3" s="1"/>
  <c r="AG1527" i="3"/>
  <c r="AH1527" i="3" s="1"/>
  <c r="AI1527" i="3"/>
  <c r="AJ1527" i="3" s="1"/>
  <c r="AK1527" i="3"/>
  <c r="AL1527" i="3"/>
  <c r="AM1527" i="3"/>
  <c r="AE1528" i="3"/>
  <c r="AF1528" i="3" s="1"/>
  <c r="AG1528" i="3"/>
  <c r="AH1528" i="3" s="1"/>
  <c r="AI1528" i="3"/>
  <c r="AJ1528" i="3" s="1"/>
  <c r="AK1528" i="3"/>
  <c r="AL1528" i="3"/>
  <c r="AM1528" i="3"/>
  <c r="AE1529" i="3"/>
  <c r="AF1529" i="3" s="1"/>
  <c r="AG1529" i="3"/>
  <c r="AH1529" i="3" s="1"/>
  <c r="AI1529" i="3"/>
  <c r="AJ1529" i="3" s="1"/>
  <c r="AK1529" i="3"/>
  <c r="AL1529" i="3"/>
  <c r="AM1529" i="3"/>
  <c r="AE1530" i="3"/>
  <c r="AF1530" i="3" s="1"/>
  <c r="AG1530" i="3"/>
  <c r="AH1530" i="3" s="1"/>
  <c r="AI1530" i="3"/>
  <c r="AJ1530" i="3" s="1"/>
  <c r="AK1530" i="3"/>
  <c r="AL1530" i="3"/>
  <c r="AM1530" i="3"/>
  <c r="AE1531" i="3"/>
  <c r="AF1531" i="3" s="1"/>
  <c r="AG1531" i="3"/>
  <c r="AH1531" i="3" s="1"/>
  <c r="AI1531" i="3"/>
  <c r="AJ1531" i="3" s="1"/>
  <c r="AK1531" i="3"/>
  <c r="AL1531" i="3"/>
  <c r="AM1531" i="3"/>
  <c r="AE1532" i="3"/>
  <c r="AF1532" i="3" s="1"/>
  <c r="AG1532" i="3"/>
  <c r="AH1532" i="3" s="1"/>
  <c r="AI1532" i="3"/>
  <c r="AJ1532" i="3" s="1"/>
  <c r="AK1532" i="3"/>
  <c r="AL1532" i="3"/>
  <c r="AM1532" i="3"/>
  <c r="AE1533" i="3"/>
  <c r="AF1533" i="3" s="1"/>
  <c r="AG1533" i="3"/>
  <c r="AH1533" i="3" s="1"/>
  <c r="AI1533" i="3"/>
  <c r="AJ1533" i="3" s="1"/>
  <c r="AK1533" i="3"/>
  <c r="AL1533" i="3"/>
  <c r="AM1533" i="3"/>
  <c r="AE1534" i="3"/>
  <c r="AF1534" i="3" s="1"/>
  <c r="AG1534" i="3"/>
  <c r="AH1534" i="3" s="1"/>
  <c r="AI1534" i="3"/>
  <c r="AJ1534" i="3" s="1"/>
  <c r="AK1534" i="3"/>
  <c r="AL1534" i="3"/>
  <c r="AM1534" i="3"/>
  <c r="AE1535" i="3"/>
  <c r="AF1535" i="3" s="1"/>
  <c r="AG1535" i="3"/>
  <c r="AH1535" i="3" s="1"/>
  <c r="AI1535" i="3"/>
  <c r="AJ1535" i="3" s="1"/>
  <c r="AK1535" i="3"/>
  <c r="AL1535" i="3"/>
  <c r="AM1535" i="3"/>
  <c r="AE1536" i="3"/>
  <c r="AF1536" i="3" s="1"/>
  <c r="AG1536" i="3"/>
  <c r="AH1536" i="3" s="1"/>
  <c r="AI1536" i="3"/>
  <c r="AJ1536" i="3" s="1"/>
  <c r="AK1536" i="3"/>
  <c r="AL1536" i="3"/>
  <c r="AM1536" i="3"/>
  <c r="AE1537" i="3"/>
  <c r="AF1537" i="3" s="1"/>
  <c r="AG1537" i="3"/>
  <c r="AH1537" i="3" s="1"/>
  <c r="AI1537" i="3"/>
  <c r="AJ1537" i="3" s="1"/>
  <c r="AK1537" i="3"/>
  <c r="AL1537" i="3"/>
  <c r="AM1537" i="3"/>
  <c r="AE1538" i="3"/>
  <c r="AF1538" i="3" s="1"/>
  <c r="AG1538" i="3"/>
  <c r="AH1538" i="3" s="1"/>
  <c r="AI1538" i="3"/>
  <c r="AJ1538" i="3" s="1"/>
  <c r="AK1538" i="3"/>
  <c r="AL1538" i="3"/>
  <c r="AM1538" i="3"/>
  <c r="AE1539" i="3"/>
  <c r="AF1539" i="3" s="1"/>
  <c r="AG1539" i="3"/>
  <c r="AH1539" i="3" s="1"/>
  <c r="AI1539" i="3"/>
  <c r="AJ1539" i="3" s="1"/>
  <c r="AK1539" i="3"/>
  <c r="AL1539" i="3"/>
  <c r="AM1539" i="3"/>
  <c r="AE1540" i="3"/>
  <c r="AF1540" i="3" s="1"/>
  <c r="AG1540" i="3"/>
  <c r="AH1540" i="3" s="1"/>
  <c r="AI1540" i="3"/>
  <c r="AJ1540" i="3" s="1"/>
  <c r="AK1540" i="3"/>
  <c r="AL1540" i="3"/>
  <c r="AM1540" i="3"/>
  <c r="AE1541" i="3"/>
  <c r="AF1541" i="3" s="1"/>
  <c r="AG1541" i="3"/>
  <c r="AH1541" i="3" s="1"/>
  <c r="AI1541" i="3"/>
  <c r="AJ1541" i="3" s="1"/>
  <c r="AK1541" i="3"/>
  <c r="AL1541" i="3"/>
  <c r="AM1541" i="3"/>
  <c r="AE1542" i="3"/>
  <c r="AF1542" i="3" s="1"/>
  <c r="AG1542" i="3"/>
  <c r="AH1542" i="3" s="1"/>
  <c r="AI1542" i="3"/>
  <c r="AJ1542" i="3" s="1"/>
  <c r="AK1542" i="3"/>
  <c r="AL1542" i="3"/>
  <c r="AM1542" i="3"/>
  <c r="AE1543" i="3"/>
  <c r="AF1543" i="3" s="1"/>
  <c r="AG1543" i="3"/>
  <c r="AH1543" i="3" s="1"/>
  <c r="AI1543" i="3"/>
  <c r="AJ1543" i="3" s="1"/>
  <c r="AK1543" i="3"/>
  <c r="AL1543" i="3"/>
  <c r="AM1543" i="3"/>
  <c r="AE1544" i="3"/>
  <c r="AF1544" i="3" s="1"/>
  <c r="AG1544" i="3"/>
  <c r="AH1544" i="3" s="1"/>
  <c r="AI1544" i="3"/>
  <c r="AJ1544" i="3" s="1"/>
  <c r="AK1544" i="3"/>
  <c r="AL1544" i="3"/>
  <c r="AM1544" i="3"/>
  <c r="AE1545" i="3"/>
  <c r="AF1545" i="3" s="1"/>
  <c r="AG1545" i="3"/>
  <c r="AH1545" i="3" s="1"/>
  <c r="AI1545" i="3"/>
  <c r="AJ1545" i="3" s="1"/>
  <c r="AK1545" i="3"/>
  <c r="AL1545" i="3"/>
  <c r="AM1545" i="3"/>
  <c r="AE1546" i="3"/>
  <c r="AF1546" i="3" s="1"/>
  <c r="AG1546" i="3"/>
  <c r="AH1546" i="3" s="1"/>
  <c r="AI1546" i="3"/>
  <c r="AJ1546" i="3" s="1"/>
  <c r="AK1546" i="3"/>
  <c r="AL1546" i="3"/>
  <c r="AM1546" i="3"/>
  <c r="AE1547" i="3"/>
  <c r="AF1547" i="3" s="1"/>
  <c r="AG1547" i="3"/>
  <c r="AH1547" i="3" s="1"/>
  <c r="AI1547" i="3"/>
  <c r="AJ1547" i="3" s="1"/>
  <c r="AK1547" i="3"/>
  <c r="AL1547" i="3"/>
  <c r="AM1547" i="3"/>
  <c r="AE1548" i="3"/>
  <c r="AF1548" i="3" s="1"/>
  <c r="AG1548" i="3"/>
  <c r="AH1548" i="3" s="1"/>
  <c r="AI1548" i="3"/>
  <c r="AJ1548" i="3" s="1"/>
  <c r="AK1548" i="3"/>
  <c r="AL1548" i="3"/>
  <c r="AM1548" i="3"/>
  <c r="AE1549" i="3"/>
  <c r="AF1549" i="3" s="1"/>
  <c r="AG1549" i="3"/>
  <c r="AH1549" i="3" s="1"/>
  <c r="AI1549" i="3"/>
  <c r="AJ1549" i="3" s="1"/>
  <c r="AK1549" i="3"/>
  <c r="AL1549" i="3"/>
  <c r="AM1549" i="3"/>
  <c r="AE1550" i="3"/>
  <c r="AF1550" i="3" s="1"/>
  <c r="AG1550" i="3"/>
  <c r="AH1550" i="3" s="1"/>
  <c r="AI1550" i="3"/>
  <c r="AJ1550" i="3" s="1"/>
  <c r="AK1550" i="3"/>
  <c r="AL1550" i="3"/>
  <c r="AM1550" i="3"/>
  <c r="AE1551" i="3"/>
  <c r="AF1551" i="3" s="1"/>
  <c r="AG1551" i="3"/>
  <c r="AH1551" i="3" s="1"/>
  <c r="AI1551" i="3"/>
  <c r="AJ1551" i="3" s="1"/>
  <c r="AK1551" i="3"/>
  <c r="AL1551" i="3"/>
  <c r="AM1551" i="3"/>
  <c r="AE1552" i="3"/>
  <c r="AF1552" i="3" s="1"/>
  <c r="AG1552" i="3"/>
  <c r="AH1552" i="3" s="1"/>
  <c r="AI1552" i="3"/>
  <c r="AJ1552" i="3" s="1"/>
  <c r="AK1552" i="3"/>
  <c r="AL1552" i="3"/>
  <c r="AM1552" i="3"/>
  <c r="AE1553" i="3"/>
  <c r="AF1553" i="3" s="1"/>
  <c r="AG1553" i="3"/>
  <c r="AH1553" i="3" s="1"/>
  <c r="AI1553" i="3"/>
  <c r="AJ1553" i="3" s="1"/>
  <c r="AK1553" i="3"/>
  <c r="AL1553" i="3"/>
  <c r="AM1553" i="3"/>
  <c r="AE1554" i="3"/>
  <c r="AF1554" i="3" s="1"/>
  <c r="AG1554" i="3"/>
  <c r="AH1554" i="3" s="1"/>
  <c r="AI1554" i="3"/>
  <c r="AJ1554" i="3" s="1"/>
  <c r="AK1554" i="3"/>
  <c r="AL1554" i="3"/>
  <c r="AM1554" i="3"/>
  <c r="AE1555" i="3"/>
  <c r="AF1555" i="3" s="1"/>
  <c r="AG1555" i="3"/>
  <c r="AH1555" i="3" s="1"/>
  <c r="AI1555" i="3"/>
  <c r="AJ1555" i="3" s="1"/>
  <c r="AK1555" i="3"/>
  <c r="AL1555" i="3"/>
  <c r="AM1555" i="3"/>
  <c r="AE1556" i="3"/>
  <c r="AF1556" i="3" s="1"/>
  <c r="AG1556" i="3"/>
  <c r="AH1556" i="3" s="1"/>
  <c r="AI1556" i="3"/>
  <c r="AJ1556" i="3" s="1"/>
  <c r="AK1556" i="3"/>
  <c r="AL1556" i="3"/>
  <c r="AM1556" i="3"/>
  <c r="AE1557" i="3"/>
  <c r="AF1557" i="3" s="1"/>
  <c r="AG1557" i="3"/>
  <c r="AH1557" i="3" s="1"/>
  <c r="AI1557" i="3"/>
  <c r="AJ1557" i="3" s="1"/>
  <c r="AK1557" i="3"/>
  <c r="AL1557" i="3"/>
  <c r="AM1557" i="3"/>
  <c r="AE1558" i="3"/>
  <c r="AF1558" i="3" s="1"/>
  <c r="AG1558" i="3"/>
  <c r="AH1558" i="3" s="1"/>
  <c r="AI1558" i="3"/>
  <c r="AJ1558" i="3" s="1"/>
  <c r="AK1558" i="3"/>
  <c r="AL1558" i="3"/>
  <c r="AM1558" i="3"/>
  <c r="AE1559" i="3"/>
  <c r="AF1559" i="3" s="1"/>
  <c r="AG1559" i="3"/>
  <c r="AH1559" i="3" s="1"/>
  <c r="AI1559" i="3"/>
  <c r="AJ1559" i="3" s="1"/>
  <c r="AK1559" i="3"/>
  <c r="AL1559" i="3"/>
  <c r="AM1559" i="3"/>
  <c r="AE1560" i="3"/>
  <c r="AF1560" i="3" s="1"/>
  <c r="AG1560" i="3"/>
  <c r="AH1560" i="3" s="1"/>
  <c r="AI1560" i="3"/>
  <c r="AJ1560" i="3" s="1"/>
  <c r="AK1560" i="3"/>
  <c r="AL1560" i="3"/>
  <c r="AM1560" i="3"/>
  <c r="AE1561" i="3"/>
  <c r="AF1561" i="3" s="1"/>
  <c r="AG1561" i="3"/>
  <c r="AH1561" i="3" s="1"/>
  <c r="AI1561" i="3"/>
  <c r="AJ1561" i="3" s="1"/>
  <c r="AK1561" i="3"/>
  <c r="AL1561" i="3"/>
  <c r="AM1561" i="3"/>
  <c r="AE1562" i="3"/>
  <c r="AF1562" i="3" s="1"/>
  <c r="AG1562" i="3"/>
  <c r="AH1562" i="3" s="1"/>
  <c r="AI1562" i="3"/>
  <c r="AJ1562" i="3" s="1"/>
  <c r="AK1562" i="3"/>
  <c r="AL1562" i="3"/>
  <c r="AM1562" i="3"/>
  <c r="AE1563" i="3"/>
  <c r="AF1563" i="3" s="1"/>
  <c r="AG1563" i="3"/>
  <c r="AH1563" i="3" s="1"/>
  <c r="AI1563" i="3"/>
  <c r="AJ1563" i="3" s="1"/>
  <c r="AK1563" i="3"/>
  <c r="AL1563" i="3"/>
  <c r="AM1563" i="3"/>
  <c r="AE1564" i="3"/>
  <c r="AF1564" i="3" s="1"/>
  <c r="AG1564" i="3"/>
  <c r="AH1564" i="3" s="1"/>
  <c r="AI1564" i="3"/>
  <c r="AJ1564" i="3" s="1"/>
  <c r="AK1564" i="3"/>
  <c r="AL1564" i="3"/>
  <c r="AM1564" i="3"/>
  <c r="AE1565" i="3"/>
  <c r="AF1565" i="3" s="1"/>
  <c r="AG1565" i="3"/>
  <c r="AH1565" i="3" s="1"/>
  <c r="AI1565" i="3"/>
  <c r="AJ1565" i="3" s="1"/>
  <c r="AK1565" i="3"/>
  <c r="AL1565" i="3"/>
  <c r="AM1565" i="3"/>
  <c r="AE1566" i="3"/>
  <c r="AF1566" i="3" s="1"/>
  <c r="AG1566" i="3"/>
  <c r="AH1566" i="3" s="1"/>
  <c r="AI1566" i="3"/>
  <c r="AJ1566" i="3" s="1"/>
  <c r="AK1566" i="3"/>
  <c r="AL1566" i="3"/>
  <c r="AM1566" i="3"/>
  <c r="AE1567" i="3"/>
  <c r="AF1567" i="3" s="1"/>
  <c r="AG1567" i="3"/>
  <c r="AH1567" i="3" s="1"/>
  <c r="AI1567" i="3"/>
  <c r="AJ1567" i="3" s="1"/>
  <c r="AK1567" i="3"/>
  <c r="AL1567" i="3"/>
  <c r="AM1567" i="3"/>
  <c r="AE1568" i="3"/>
  <c r="AF1568" i="3" s="1"/>
  <c r="AG1568" i="3"/>
  <c r="AH1568" i="3" s="1"/>
  <c r="AI1568" i="3"/>
  <c r="AJ1568" i="3" s="1"/>
  <c r="AK1568" i="3"/>
  <c r="AL1568" i="3"/>
  <c r="AM1568" i="3"/>
  <c r="AE1569" i="3"/>
  <c r="AF1569" i="3" s="1"/>
  <c r="AG1569" i="3"/>
  <c r="AH1569" i="3" s="1"/>
  <c r="AI1569" i="3"/>
  <c r="AJ1569" i="3" s="1"/>
  <c r="AK1569" i="3"/>
  <c r="AL1569" i="3"/>
  <c r="AM1569" i="3"/>
  <c r="AE1570" i="3"/>
  <c r="AF1570" i="3" s="1"/>
  <c r="AG1570" i="3"/>
  <c r="AH1570" i="3" s="1"/>
  <c r="AI1570" i="3"/>
  <c r="AJ1570" i="3" s="1"/>
  <c r="AK1570" i="3"/>
  <c r="AL1570" i="3"/>
  <c r="AM1570" i="3"/>
  <c r="AE1571" i="3"/>
  <c r="AF1571" i="3" s="1"/>
  <c r="AG1571" i="3"/>
  <c r="AH1571" i="3" s="1"/>
  <c r="AI1571" i="3"/>
  <c r="AJ1571" i="3" s="1"/>
  <c r="AK1571" i="3"/>
  <c r="AL1571" i="3"/>
  <c r="AM1571" i="3"/>
  <c r="AE1572" i="3"/>
  <c r="AF1572" i="3" s="1"/>
  <c r="AG1572" i="3"/>
  <c r="AH1572" i="3" s="1"/>
  <c r="AI1572" i="3"/>
  <c r="AJ1572" i="3" s="1"/>
  <c r="AK1572" i="3"/>
  <c r="AL1572" i="3"/>
  <c r="AM1572" i="3"/>
  <c r="AM1273" i="3"/>
  <c r="AM1272" i="3"/>
  <c r="AL1273" i="3"/>
  <c r="AL1272" i="3"/>
  <c r="AK1273" i="3"/>
  <c r="AK1272" i="3"/>
  <c r="AI1273" i="3"/>
  <c r="AJ1273" i="3" s="1"/>
  <c r="AI1272" i="3"/>
  <c r="AJ1272" i="3" s="1"/>
  <c r="AG1273" i="3"/>
  <c r="AH1273" i="3" s="1"/>
  <c r="AG1272" i="3"/>
  <c r="AH1272" i="3" s="1"/>
  <c r="AE1273" i="3"/>
  <c r="AF1273" i="3" s="1"/>
  <c r="AE1272" i="3"/>
  <c r="AF1272" i="3" s="1"/>
  <c r="AA1274" i="3"/>
  <c r="AD1274" i="3" s="1"/>
  <c r="AA1275" i="3"/>
  <c r="AD1275" i="3" s="1"/>
  <c r="AA1276" i="3"/>
  <c r="AD1276" i="3" s="1"/>
  <c r="AA1277" i="3"/>
  <c r="AD1277" i="3" s="1"/>
  <c r="AA1278" i="3"/>
  <c r="AD1278" i="3" s="1"/>
  <c r="AA1279" i="3"/>
  <c r="AD1279" i="3" s="1"/>
  <c r="AA1280" i="3"/>
  <c r="AD1280" i="3" s="1"/>
  <c r="AA1281" i="3"/>
  <c r="AD1281" i="3" s="1"/>
  <c r="AA1282" i="3"/>
  <c r="AD1282" i="3" s="1"/>
  <c r="AA1283" i="3"/>
  <c r="AD1283" i="3" s="1"/>
  <c r="AA1284" i="3"/>
  <c r="AD1284" i="3" s="1"/>
  <c r="AA1285" i="3"/>
  <c r="AD1285" i="3" s="1"/>
  <c r="AA1286" i="3"/>
  <c r="AD1286" i="3" s="1"/>
  <c r="AA1287" i="3"/>
  <c r="AD1287" i="3" s="1"/>
  <c r="AA1288" i="3"/>
  <c r="AD1288" i="3" s="1"/>
  <c r="AA1289" i="3"/>
  <c r="AD1289" i="3" s="1"/>
  <c r="AA1290" i="3"/>
  <c r="AD1290" i="3" s="1"/>
  <c r="AA1291" i="3"/>
  <c r="AD1291" i="3" s="1"/>
  <c r="AA1292" i="3"/>
  <c r="AD1292" i="3" s="1"/>
  <c r="AA1293" i="3"/>
  <c r="AD1293" i="3" s="1"/>
  <c r="AA1294" i="3"/>
  <c r="AD1294" i="3" s="1"/>
  <c r="AA1295" i="3"/>
  <c r="AD1295" i="3" s="1"/>
  <c r="AA1296" i="3"/>
  <c r="AD1296" i="3" s="1"/>
  <c r="AA1297" i="3"/>
  <c r="AD1297" i="3" s="1"/>
  <c r="AA1298" i="3"/>
  <c r="AD1298" i="3" s="1"/>
  <c r="AA1299" i="3"/>
  <c r="AD1299" i="3" s="1"/>
  <c r="AA1300" i="3"/>
  <c r="AD1300" i="3" s="1"/>
  <c r="AA1301" i="3"/>
  <c r="AD1301" i="3" s="1"/>
  <c r="AA1302" i="3"/>
  <c r="AD1302" i="3" s="1"/>
  <c r="AA1303" i="3"/>
  <c r="AD1303" i="3" s="1"/>
  <c r="AA1304" i="3"/>
  <c r="AD1304" i="3" s="1"/>
  <c r="AA1305" i="3"/>
  <c r="AD1305" i="3" s="1"/>
  <c r="AA1306" i="3"/>
  <c r="AD1306" i="3" s="1"/>
  <c r="AA1307" i="3"/>
  <c r="AD1307" i="3" s="1"/>
  <c r="AA1308" i="3"/>
  <c r="AD1308" i="3" s="1"/>
  <c r="AA1309" i="3"/>
  <c r="AD1309" i="3" s="1"/>
  <c r="AA1310" i="3"/>
  <c r="AD1310" i="3" s="1"/>
  <c r="AA1311" i="3"/>
  <c r="AD1311" i="3" s="1"/>
  <c r="AA1312" i="3"/>
  <c r="AD1312" i="3" s="1"/>
  <c r="AA1313" i="3"/>
  <c r="AD1313" i="3" s="1"/>
  <c r="AA1314" i="3"/>
  <c r="AD1314" i="3" s="1"/>
  <c r="AA1315" i="3"/>
  <c r="AD1315" i="3" s="1"/>
  <c r="AA1316" i="3"/>
  <c r="AD1316" i="3" s="1"/>
  <c r="AA1317" i="3"/>
  <c r="AD1317" i="3" s="1"/>
  <c r="AA1318" i="3"/>
  <c r="AD1318" i="3" s="1"/>
  <c r="AA1319" i="3"/>
  <c r="AD1319" i="3" s="1"/>
  <c r="AA1320" i="3"/>
  <c r="AD1320" i="3" s="1"/>
  <c r="AA1321" i="3"/>
  <c r="AD1321" i="3" s="1"/>
  <c r="AA1322" i="3"/>
  <c r="AD1322" i="3" s="1"/>
  <c r="AA1323" i="3"/>
  <c r="AD1323" i="3" s="1"/>
  <c r="AA1324" i="3"/>
  <c r="AD1324" i="3" s="1"/>
  <c r="AA1325" i="3"/>
  <c r="AD1325" i="3" s="1"/>
  <c r="AA1326" i="3"/>
  <c r="AD1326" i="3" s="1"/>
  <c r="AA1327" i="3"/>
  <c r="AD1327" i="3" s="1"/>
  <c r="AA1328" i="3"/>
  <c r="AD1328" i="3" s="1"/>
  <c r="AA1329" i="3"/>
  <c r="AD1329" i="3" s="1"/>
  <c r="AA1330" i="3"/>
  <c r="AD1330" i="3" s="1"/>
  <c r="AA1331" i="3"/>
  <c r="AD1331" i="3" s="1"/>
  <c r="AA1332" i="3"/>
  <c r="AD1332" i="3" s="1"/>
  <c r="AA1333" i="3"/>
  <c r="AD1333" i="3" s="1"/>
  <c r="AA1334" i="3"/>
  <c r="AD1334" i="3" s="1"/>
  <c r="AA1335" i="3"/>
  <c r="AD1335" i="3" s="1"/>
  <c r="AA1336" i="3"/>
  <c r="AD1336" i="3" s="1"/>
  <c r="AA1337" i="3"/>
  <c r="AD1337" i="3" s="1"/>
  <c r="AA1338" i="3"/>
  <c r="AD1338" i="3" s="1"/>
  <c r="AA1339" i="3"/>
  <c r="AD1339" i="3" s="1"/>
  <c r="AA1340" i="3"/>
  <c r="AD1340" i="3" s="1"/>
  <c r="AA1341" i="3"/>
  <c r="AD1341" i="3" s="1"/>
  <c r="AA1342" i="3"/>
  <c r="AD1342" i="3" s="1"/>
  <c r="AA1343" i="3"/>
  <c r="AD1343" i="3" s="1"/>
  <c r="AA1344" i="3"/>
  <c r="AD1344" i="3" s="1"/>
  <c r="AA1345" i="3"/>
  <c r="AD1345" i="3" s="1"/>
  <c r="AA1346" i="3"/>
  <c r="AD1346" i="3" s="1"/>
  <c r="AA1347" i="3"/>
  <c r="AD1347" i="3" s="1"/>
  <c r="AA1348" i="3"/>
  <c r="AD1348" i="3" s="1"/>
  <c r="AA1349" i="3"/>
  <c r="AD1349" i="3" s="1"/>
  <c r="AA1350" i="3"/>
  <c r="AD1350" i="3" s="1"/>
  <c r="AA1351" i="3"/>
  <c r="AD1351" i="3" s="1"/>
  <c r="AA1352" i="3"/>
  <c r="AD1352" i="3" s="1"/>
  <c r="AA1353" i="3"/>
  <c r="AD1353" i="3" s="1"/>
  <c r="AA1354" i="3"/>
  <c r="AD1354" i="3" s="1"/>
  <c r="AA1355" i="3"/>
  <c r="AD1355" i="3" s="1"/>
  <c r="AA1356" i="3"/>
  <c r="AD1356" i="3" s="1"/>
  <c r="AA1357" i="3"/>
  <c r="AD1357" i="3" s="1"/>
  <c r="AA1358" i="3"/>
  <c r="AD1358" i="3" s="1"/>
  <c r="AA1359" i="3"/>
  <c r="AD1359" i="3" s="1"/>
  <c r="AA1360" i="3"/>
  <c r="AD1360" i="3" s="1"/>
  <c r="AA1361" i="3"/>
  <c r="AD1361" i="3" s="1"/>
  <c r="AA1362" i="3"/>
  <c r="AD1362" i="3" s="1"/>
  <c r="AA1363" i="3"/>
  <c r="AD1363" i="3" s="1"/>
  <c r="AA1364" i="3"/>
  <c r="AD1364" i="3" s="1"/>
  <c r="AA1365" i="3"/>
  <c r="AD1365" i="3" s="1"/>
  <c r="AA1366" i="3"/>
  <c r="AD1366" i="3" s="1"/>
  <c r="AA1367" i="3"/>
  <c r="AD1367" i="3" s="1"/>
  <c r="AA1368" i="3"/>
  <c r="AD1368" i="3" s="1"/>
  <c r="AA1369" i="3"/>
  <c r="AD1369" i="3" s="1"/>
  <c r="AA1370" i="3"/>
  <c r="AD1370" i="3" s="1"/>
  <c r="AA1371" i="3"/>
  <c r="AD1371" i="3" s="1"/>
  <c r="AA1372" i="3"/>
  <c r="AD1372" i="3" s="1"/>
  <c r="AA1373" i="3"/>
  <c r="AD1373" i="3" s="1"/>
  <c r="AA1374" i="3"/>
  <c r="AD1374" i="3" s="1"/>
  <c r="AA1375" i="3"/>
  <c r="AD1375" i="3" s="1"/>
  <c r="AA1376" i="3"/>
  <c r="AD1376" i="3" s="1"/>
  <c r="AA1377" i="3"/>
  <c r="AD1377" i="3" s="1"/>
  <c r="AA1378" i="3"/>
  <c r="AD1378" i="3" s="1"/>
  <c r="AA1379" i="3"/>
  <c r="AD1379" i="3" s="1"/>
  <c r="AA1380" i="3"/>
  <c r="AD1380" i="3" s="1"/>
  <c r="AA1381" i="3"/>
  <c r="AD1381" i="3" s="1"/>
  <c r="AA1382" i="3"/>
  <c r="AD1382" i="3" s="1"/>
  <c r="AA1383" i="3"/>
  <c r="AD1383" i="3" s="1"/>
  <c r="AA1384" i="3"/>
  <c r="AD1384" i="3" s="1"/>
  <c r="AA1385" i="3"/>
  <c r="AD1385" i="3" s="1"/>
  <c r="AA1386" i="3"/>
  <c r="AD1386" i="3" s="1"/>
  <c r="AA1387" i="3"/>
  <c r="AD1387" i="3" s="1"/>
  <c r="AA1388" i="3"/>
  <c r="AD1388" i="3" s="1"/>
  <c r="AA1389" i="3"/>
  <c r="AD1389" i="3" s="1"/>
  <c r="AA1390" i="3"/>
  <c r="AD1390" i="3" s="1"/>
  <c r="AA1391" i="3"/>
  <c r="AD1391" i="3" s="1"/>
  <c r="AA1392" i="3"/>
  <c r="AD1392" i="3" s="1"/>
  <c r="AA1393" i="3"/>
  <c r="AD1393" i="3" s="1"/>
  <c r="AA1394" i="3"/>
  <c r="AD1394" i="3" s="1"/>
  <c r="AA1395" i="3"/>
  <c r="AD1395" i="3" s="1"/>
  <c r="AA1396" i="3"/>
  <c r="AD1396" i="3" s="1"/>
  <c r="AA1397" i="3"/>
  <c r="AD1397" i="3" s="1"/>
  <c r="AA1398" i="3"/>
  <c r="AD1398" i="3" s="1"/>
  <c r="AA1399" i="3"/>
  <c r="AD1399" i="3" s="1"/>
  <c r="AA1400" i="3"/>
  <c r="AD1400" i="3" s="1"/>
  <c r="AA1401" i="3"/>
  <c r="AD1401" i="3" s="1"/>
  <c r="AA1402" i="3"/>
  <c r="AD1402" i="3" s="1"/>
  <c r="AA1403" i="3"/>
  <c r="AD1403" i="3" s="1"/>
  <c r="AA1404" i="3"/>
  <c r="AD1404" i="3" s="1"/>
  <c r="AA1405" i="3"/>
  <c r="AD1405" i="3" s="1"/>
  <c r="AA1406" i="3"/>
  <c r="AD1406" i="3" s="1"/>
  <c r="AA1407" i="3"/>
  <c r="AD1407" i="3" s="1"/>
  <c r="AA1408" i="3"/>
  <c r="AD1408" i="3" s="1"/>
  <c r="AA1409" i="3"/>
  <c r="AD1409" i="3" s="1"/>
  <c r="AA1410" i="3"/>
  <c r="AD1410" i="3" s="1"/>
  <c r="AA1411" i="3"/>
  <c r="AD1411" i="3" s="1"/>
  <c r="AA1412" i="3"/>
  <c r="AD1412" i="3" s="1"/>
  <c r="AA1413" i="3"/>
  <c r="AD1413" i="3" s="1"/>
  <c r="AA1414" i="3"/>
  <c r="AD1414" i="3" s="1"/>
  <c r="AA1415" i="3"/>
  <c r="AD1415" i="3" s="1"/>
  <c r="AA1416" i="3"/>
  <c r="AD1416" i="3" s="1"/>
  <c r="AA1417" i="3"/>
  <c r="AD1417" i="3" s="1"/>
  <c r="AA1418" i="3"/>
  <c r="AD1418" i="3" s="1"/>
  <c r="AA1419" i="3"/>
  <c r="AD1419" i="3" s="1"/>
  <c r="AA1420" i="3"/>
  <c r="AD1420" i="3" s="1"/>
  <c r="AA1421" i="3"/>
  <c r="AD1421" i="3" s="1"/>
  <c r="AA1422" i="3"/>
  <c r="AD1422" i="3" s="1"/>
  <c r="AA1423" i="3"/>
  <c r="AD1423" i="3" s="1"/>
  <c r="AA1424" i="3"/>
  <c r="AD1424" i="3" s="1"/>
  <c r="AA1425" i="3"/>
  <c r="AD1425" i="3" s="1"/>
  <c r="AA1426" i="3"/>
  <c r="AD1426" i="3" s="1"/>
  <c r="AA1427" i="3"/>
  <c r="AD1427" i="3" s="1"/>
  <c r="AA1428" i="3"/>
  <c r="AD1428" i="3" s="1"/>
  <c r="AA1429" i="3"/>
  <c r="AD1429" i="3" s="1"/>
  <c r="AA1430" i="3"/>
  <c r="AD1430" i="3" s="1"/>
  <c r="AA1431" i="3"/>
  <c r="AD1431" i="3" s="1"/>
  <c r="AA1432" i="3"/>
  <c r="AD1432" i="3" s="1"/>
  <c r="AA1433" i="3"/>
  <c r="AD1433" i="3" s="1"/>
  <c r="AA1434" i="3"/>
  <c r="AD1434" i="3" s="1"/>
  <c r="AA1435" i="3"/>
  <c r="AD1435" i="3" s="1"/>
  <c r="AA1436" i="3"/>
  <c r="AD1436" i="3" s="1"/>
  <c r="AA1437" i="3"/>
  <c r="AD1437" i="3" s="1"/>
  <c r="AA1438" i="3"/>
  <c r="AD1438" i="3" s="1"/>
  <c r="AA1439" i="3"/>
  <c r="AD1439" i="3" s="1"/>
  <c r="AA1440" i="3"/>
  <c r="AD1440" i="3" s="1"/>
  <c r="AA1441" i="3"/>
  <c r="AD1441" i="3" s="1"/>
  <c r="AA1442" i="3"/>
  <c r="AD1442" i="3" s="1"/>
  <c r="AA1443" i="3"/>
  <c r="AD1443" i="3" s="1"/>
  <c r="AA1444" i="3"/>
  <c r="AD1444" i="3" s="1"/>
  <c r="AA1445" i="3"/>
  <c r="AD1445" i="3" s="1"/>
  <c r="AA1446" i="3"/>
  <c r="AD1446" i="3" s="1"/>
  <c r="AA1447" i="3"/>
  <c r="AD1447" i="3" s="1"/>
  <c r="AA1448" i="3"/>
  <c r="AD1448" i="3" s="1"/>
  <c r="AA1449" i="3"/>
  <c r="AD1449" i="3" s="1"/>
  <c r="AA1450" i="3"/>
  <c r="AD1450" i="3" s="1"/>
  <c r="AA1451" i="3"/>
  <c r="AD1451" i="3" s="1"/>
  <c r="AA1452" i="3"/>
  <c r="AD1452" i="3" s="1"/>
  <c r="AA1453" i="3"/>
  <c r="AD1453" i="3" s="1"/>
  <c r="AA1454" i="3"/>
  <c r="AD1454" i="3" s="1"/>
  <c r="AA1455" i="3"/>
  <c r="AD1455" i="3" s="1"/>
  <c r="AA1456" i="3"/>
  <c r="AD1456" i="3" s="1"/>
  <c r="AA1457" i="3"/>
  <c r="AD1457" i="3" s="1"/>
  <c r="AA1458" i="3"/>
  <c r="AD1458" i="3" s="1"/>
  <c r="AA1459" i="3"/>
  <c r="AD1459" i="3" s="1"/>
  <c r="AA1460" i="3"/>
  <c r="AD1460" i="3" s="1"/>
  <c r="AA1461" i="3"/>
  <c r="AD1461" i="3" s="1"/>
  <c r="AA1462" i="3"/>
  <c r="AD1462" i="3" s="1"/>
  <c r="AA1463" i="3"/>
  <c r="AD1463" i="3" s="1"/>
  <c r="AA1464" i="3"/>
  <c r="AD1464" i="3" s="1"/>
  <c r="AA1465" i="3"/>
  <c r="AD1465" i="3" s="1"/>
  <c r="AA1466" i="3"/>
  <c r="AD1466" i="3" s="1"/>
  <c r="AA1467" i="3"/>
  <c r="AD1467" i="3" s="1"/>
  <c r="AA1468" i="3"/>
  <c r="AD1468" i="3" s="1"/>
  <c r="AA1469" i="3"/>
  <c r="AD1469" i="3" s="1"/>
  <c r="AA1470" i="3"/>
  <c r="AD1470" i="3" s="1"/>
  <c r="AA1471" i="3"/>
  <c r="AD1471" i="3" s="1"/>
  <c r="AA1472" i="3"/>
  <c r="AD1472" i="3" s="1"/>
  <c r="AA1473" i="3"/>
  <c r="AD1473" i="3" s="1"/>
  <c r="AA1474" i="3"/>
  <c r="AD1474" i="3" s="1"/>
  <c r="AA1475" i="3"/>
  <c r="AD1475" i="3" s="1"/>
  <c r="AA1476" i="3"/>
  <c r="AD1476" i="3" s="1"/>
  <c r="AA1477" i="3"/>
  <c r="AD1477" i="3" s="1"/>
  <c r="AA1478" i="3"/>
  <c r="AD1478" i="3" s="1"/>
  <c r="AA1479" i="3"/>
  <c r="AD1479" i="3" s="1"/>
  <c r="AA1480" i="3"/>
  <c r="AD1480" i="3" s="1"/>
  <c r="AA1481" i="3"/>
  <c r="AD1481" i="3" s="1"/>
  <c r="AA1482" i="3"/>
  <c r="AD1482" i="3" s="1"/>
  <c r="AA1483" i="3"/>
  <c r="AD1483" i="3" s="1"/>
  <c r="AA1484" i="3"/>
  <c r="AD1484" i="3" s="1"/>
  <c r="AA1485" i="3"/>
  <c r="AD1485" i="3" s="1"/>
  <c r="AA1486" i="3"/>
  <c r="AD1486" i="3" s="1"/>
  <c r="AA1487" i="3"/>
  <c r="AD1487" i="3" s="1"/>
  <c r="AA1488" i="3"/>
  <c r="AD1488" i="3" s="1"/>
  <c r="AA1489" i="3"/>
  <c r="AD1489" i="3" s="1"/>
  <c r="AA1490" i="3"/>
  <c r="AD1490" i="3" s="1"/>
  <c r="AA1491" i="3"/>
  <c r="AD1491" i="3" s="1"/>
  <c r="AA1492" i="3"/>
  <c r="AD1492" i="3" s="1"/>
  <c r="AA1493" i="3"/>
  <c r="AD1493" i="3" s="1"/>
  <c r="AA1494" i="3"/>
  <c r="AD1494" i="3" s="1"/>
  <c r="AA1495" i="3"/>
  <c r="AD1495" i="3" s="1"/>
  <c r="AA1496" i="3"/>
  <c r="AD1496" i="3" s="1"/>
  <c r="AA1497" i="3"/>
  <c r="AD1497" i="3" s="1"/>
  <c r="AA1498" i="3"/>
  <c r="AD1498" i="3" s="1"/>
  <c r="AA1499" i="3"/>
  <c r="AD1499" i="3" s="1"/>
  <c r="AA1500" i="3"/>
  <c r="AD1500" i="3" s="1"/>
  <c r="AA1501" i="3"/>
  <c r="AD1501" i="3" s="1"/>
  <c r="AA1502" i="3"/>
  <c r="AD1502" i="3" s="1"/>
  <c r="AA1503" i="3"/>
  <c r="AD1503" i="3" s="1"/>
  <c r="AA1504" i="3"/>
  <c r="AD1504" i="3" s="1"/>
  <c r="AA1505" i="3"/>
  <c r="AD1505" i="3" s="1"/>
  <c r="AA1506" i="3"/>
  <c r="AD1506" i="3" s="1"/>
  <c r="AA1507" i="3"/>
  <c r="AD1507" i="3" s="1"/>
  <c r="AA1508" i="3"/>
  <c r="AD1508" i="3" s="1"/>
  <c r="AA1509" i="3"/>
  <c r="AD1509" i="3" s="1"/>
  <c r="AA1510" i="3"/>
  <c r="AD1510" i="3" s="1"/>
  <c r="AA1511" i="3"/>
  <c r="AD1511" i="3" s="1"/>
  <c r="AA1512" i="3"/>
  <c r="AD1512" i="3" s="1"/>
  <c r="AA1513" i="3"/>
  <c r="AD1513" i="3" s="1"/>
  <c r="AA1514" i="3"/>
  <c r="AD1514" i="3" s="1"/>
  <c r="AA1515" i="3"/>
  <c r="AD1515" i="3" s="1"/>
  <c r="AA1516" i="3"/>
  <c r="AD1516" i="3" s="1"/>
  <c r="AA1517" i="3"/>
  <c r="AD1517" i="3" s="1"/>
  <c r="AA1518" i="3"/>
  <c r="AD1518" i="3" s="1"/>
  <c r="AA1519" i="3"/>
  <c r="AD1519" i="3" s="1"/>
  <c r="AA1520" i="3"/>
  <c r="AD1520" i="3" s="1"/>
  <c r="AA1521" i="3"/>
  <c r="AD1521" i="3" s="1"/>
  <c r="AA1522" i="3"/>
  <c r="AD1522" i="3" s="1"/>
  <c r="AA1523" i="3"/>
  <c r="AD1523" i="3" s="1"/>
  <c r="AA1524" i="3"/>
  <c r="AD1524" i="3" s="1"/>
  <c r="AA1525" i="3"/>
  <c r="AD1525" i="3" s="1"/>
  <c r="AA1526" i="3"/>
  <c r="AD1526" i="3" s="1"/>
  <c r="AA1527" i="3"/>
  <c r="AD1527" i="3" s="1"/>
  <c r="AA1528" i="3"/>
  <c r="AD1528" i="3" s="1"/>
  <c r="AA1529" i="3"/>
  <c r="AD1529" i="3" s="1"/>
  <c r="AA1530" i="3"/>
  <c r="AD1530" i="3" s="1"/>
  <c r="AA1531" i="3"/>
  <c r="AD1531" i="3" s="1"/>
  <c r="AA1532" i="3"/>
  <c r="AD1532" i="3" s="1"/>
  <c r="AA1533" i="3"/>
  <c r="AD1533" i="3" s="1"/>
  <c r="AA1534" i="3"/>
  <c r="AD1534" i="3" s="1"/>
  <c r="AA1535" i="3"/>
  <c r="AD1535" i="3" s="1"/>
  <c r="AA1536" i="3"/>
  <c r="AD1536" i="3" s="1"/>
  <c r="AA1537" i="3"/>
  <c r="AD1537" i="3" s="1"/>
  <c r="AA1538" i="3"/>
  <c r="AD1538" i="3" s="1"/>
  <c r="AA1539" i="3"/>
  <c r="AD1539" i="3" s="1"/>
  <c r="AA1540" i="3"/>
  <c r="AD1540" i="3" s="1"/>
  <c r="AA1541" i="3"/>
  <c r="AD1541" i="3" s="1"/>
  <c r="AA1542" i="3"/>
  <c r="AD1542" i="3" s="1"/>
  <c r="AA1543" i="3"/>
  <c r="AD1543" i="3" s="1"/>
  <c r="AA1544" i="3"/>
  <c r="AD1544" i="3" s="1"/>
  <c r="AA1545" i="3"/>
  <c r="AD1545" i="3" s="1"/>
  <c r="AA1546" i="3"/>
  <c r="AD1546" i="3" s="1"/>
  <c r="AA1547" i="3"/>
  <c r="AD1547" i="3" s="1"/>
  <c r="AA1548" i="3"/>
  <c r="AD1548" i="3" s="1"/>
  <c r="AA1549" i="3"/>
  <c r="AD1549" i="3" s="1"/>
  <c r="AA1550" i="3"/>
  <c r="AD1550" i="3" s="1"/>
  <c r="AA1551" i="3"/>
  <c r="AD1551" i="3" s="1"/>
  <c r="AA1552" i="3"/>
  <c r="AD1552" i="3" s="1"/>
  <c r="AA1553" i="3"/>
  <c r="AD1553" i="3" s="1"/>
  <c r="AA1554" i="3"/>
  <c r="AD1554" i="3" s="1"/>
  <c r="AA1555" i="3"/>
  <c r="AD1555" i="3" s="1"/>
  <c r="AA1556" i="3"/>
  <c r="AD1556" i="3" s="1"/>
  <c r="AA1557" i="3"/>
  <c r="AD1557" i="3" s="1"/>
  <c r="AA1558" i="3"/>
  <c r="AD1558" i="3" s="1"/>
  <c r="AA1559" i="3"/>
  <c r="AD1559" i="3" s="1"/>
  <c r="AA1560" i="3"/>
  <c r="AD1560" i="3" s="1"/>
  <c r="AA1561" i="3"/>
  <c r="AD1561" i="3" s="1"/>
  <c r="AA1562" i="3"/>
  <c r="AD1562" i="3" s="1"/>
  <c r="AA1563" i="3"/>
  <c r="AD1563" i="3" s="1"/>
  <c r="AA1564" i="3"/>
  <c r="AD1564" i="3" s="1"/>
  <c r="AA1565" i="3"/>
  <c r="AD1565" i="3" s="1"/>
  <c r="AA1566" i="3"/>
  <c r="AD1566" i="3" s="1"/>
  <c r="AA1567" i="3"/>
  <c r="AD1567" i="3" s="1"/>
  <c r="AA1568" i="3"/>
  <c r="AD1568" i="3" s="1"/>
  <c r="AA1569" i="3"/>
  <c r="AD1569" i="3" s="1"/>
  <c r="AA1570" i="3"/>
  <c r="AD1570" i="3" s="1"/>
  <c r="AA1571" i="3"/>
  <c r="AD1571" i="3" s="1"/>
  <c r="AA1572" i="3"/>
  <c r="AD1572" i="3" s="1"/>
  <c r="AA1273" i="3"/>
  <c r="AD1273" i="3" s="1"/>
  <c r="AA1272" i="3"/>
  <c r="AD1272" i="3" s="1"/>
  <c r="BH1274" i="3"/>
  <c r="BI1274" i="3"/>
  <c r="BH1275" i="3"/>
  <c r="BI1275" i="3"/>
  <c r="BH1276" i="3"/>
  <c r="BI1276" i="3"/>
  <c r="BI1277" i="3"/>
  <c r="BH1278" i="3"/>
  <c r="BI1278" i="3"/>
  <c r="BH1279" i="3"/>
  <c r="BI1279" i="3"/>
  <c r="BH1280" i="3"/>
  <c r="BI1280" i="3"/>
  <c r="BH1281" i="3"/>
  <c r="BI1281" i="3"/>
  <c r="BH1282" i="3"/>
  <c r="BI1282" i="3"/>
  <c r="BH1283" i="3"/>
  <c r="BI1283" i="3"/>
  <c r="BH1284" i="3"/>
  <c r="BI1284" i="3"/>
  <c r="BH1285" i="3"/>
  <c r="BI1285" i="3"/>
  <c r="BH1286" i="3"/>
  <c r="BI1286" i="3"/>
  <c r="BH1287" i="3"/>
  <c r="BI1287" i="3"/>
  <c r="BH1288" i="3"/>
  <c r="BI1288" i="3"/>
  <c r="BH1289" i="3"/>
  <c r="BI1289" i="3"/>
  <c r="BH1290" i="3"/>
  <c r="BI1290" i="3"/>
  <c r="BH1291" i="3"/>
  <c r="BI1291" i="3"/>
  <c r="BH1292" i="3"/>
  <c r="BI1292" i="3"/>
  <c r="BH1293" i="3"/>
  <c r="BI1293" i="3"/>
  <c r="BH1294" i="3"/>
  <c r="BI1294" i="3"/>
  <c r="BH1295" i="3"/>
  <c r="BI1295" i="3"/>
  <c r="BH1296" i="3"/>
  <c r="BI1296" i="3"/>
  <c r="BH1297" i="3"/>
  <c r="BI1297" i="3"/>
  <c r="BH1298" i="3"/>
  <c r="BI1298" i="3"/>
  <c r="BH1299" i="3"/>
  <c r="BI1299" i="3"/>
  <c r="BH1300" i="3"/>
  <c r="BI1300" i="3"/>
  <c r="BH1301" i="3"/>
  <c r="BI1301" i="3"/>
  <c r="BH1302" i="3"/>
  <c r="BI1302" i="3"/>
  <c r="BH1303" i="3"/>
  <c r="BI1303" i="3"/>
  <c r="BH1304" i="3"/>
  <c r="BI1304" i="3"/>
  <c r="BH1305" i="3"/>
  <c r="BI1305" i="3"/>
  <c r="BH1306" i="3"/>
  <c r="BI1306" i="3"/>
  <c r="BH1307" i="3"/>
  <c r="BI1307" i="3"/>
  <c r="BH1308" i="3"/>
  <c r="BI1308" i="3"/>
  <c r="BH1309" i="3"/>
  <c r="BI1309" i="3"/>
  <c r="BH1310" i="3"/>
  <c r="BI1310" i="3"/>
  <c r="BH1311" i="3"/>
  <c r="BI1311" i="3"/>
  <c r="BH1312" i="3"/>
  <c r="BI1312" i="3"/>
  <c r="BH1313" i="3"/>
  <c r="BI1313" i="3"/>
  <c r="BH1314" i="3"/>
  <c r="BI1314" i="3"/>
  <c r="BH1315" i="3"/>
  <c r="BI1315" i="3"/>
  <c r="BH1316" i="3"/>
  <c r="BI1316" i="3"/>
  <c r="BH1317" i="3"/>
  <c r="BI1317" i="3"/>
  <c r="BH1318" i="3"/>
  <c r="BI1318" i="3"/>
  <c r="BH1319" i="3"/>
  <c r="BI1319" i="3"/>
  <c r="BH1320" i="3"/>
  <c r="BI1320" i="3"/>
  <c r="BH1321" i="3"/>
  <c r="BI1321" i="3"/>
  <c r="BH1322" i="3"/>
  <c r="BI1322" i="3"/>
  <c r="BH1323" i="3"/>
  <c r="BI1323" i="3"/>
  <c r="BH1324" i="3"/>
  <c r="BI1324" i="3"/>
  <c r="BH1325" i="3"/>
  <c r="BI1325" i="3"/>
  <c r="BH1326" i="3"/>
  <c r="BI1326" i="3"/>
  <c r="BH1327" i="3"/>
  <c r="BI1327" i="3"/>
  <c r="BH1328" i="3"/>
  <c r="BI1328" i="3"/>
  <c r="BH1329" i="3"/>
  <c r="BI1329" i="3"/>
  <c r="BH1330" i="3"/>
  <c r="BI1330" i="3"/>
  <c r="BH1331" i="3"/>
  <c r="BI1331" i="3"/>
  <c r="BH1332" i="3"/>
  <c r="BI1332" i="3"/>
  <c r="BH1333" i="3"/>
  <c r="BI1333" i="3"/>
  <c r="BH1334" i="3"/>
  <c r="BI1334" i="3"/>
  <c r="BH1335" i="3"/>
  <c r="BI1335" i="3"/>
  <c r="BH1336" i="3"/>
  <c r="BI1336" i="3"/>
  <c r="BH1337" i="3"/>
  <c r="BI1337" i="3"/>
  <c r="BH1338" i="3"/>
  <c r="BI1338" i="3"/>
  <c r="BH1339" i="3"/>
  <c r="BI1339" i="3"/>
  <c r="BH1340" i="3"/>
  <c r="BI1340" i="3"/>
  <c r="BH1341" i="3"/>
  <c r="BI1341" i="3"/>
  <c r="BH1342" i="3"/>
  <c r="BI1342" i="3"/>
  <c r="BH1343" i="3"/>
  <c r="BI1343" i="3"/>
  <c r="BH1344" i="3"/>
  <c r="BI1344" i="3"/>
  <c r="BH1345" i="3"/>
  <c r="BI1345" i="3"/>
  <c r="BH1346" i="3"/>
  <c r="BI1346" i="3"/>
  <c r="BH1347" i="3"/>
  <c r="BI1347" i="3"/>
  <c r="BH1348" i="3"/>
  <c r="BI1348" i="3"/>
  <c r="BH1349" i="3"/>
  <c r="BI1349" i="3"/>
  <c r="BH1350" i="3"/>
  <c r="BI1350" i="3"/>
  <c r="BH1351" i="3"/>
  <c r="BI1351" i="3"/>
  <c r="BH1352" i="3"/>
  <c r="BI1352" i="3"/>
  <c r="BH1353" i="3"/>
  <c r="BI1353" i="3"/>
  <c r="BH1354" i="3"/>
  <c r="BI1354" i="3"/>
  <c r="BH1355" i="3"/>
  <c r="BI1355" i="3"/>
  <c r="BH1356" i="3"/>
  <c r="BI1356" i="3"/>
  <c r="BH1357" i="3"/>
  <c r="BI1357" i="3"/>
  <c r="BH1358" i="3"/>
  <c r="BI1358" i="3"/>
  <c r="BH1359" i="3"/>
  <c r="BI1359" i="3"/>
  <c r="BH1360" i="3"/>
  <c r="BI1360" i="3"/>
  <c r="BH1361" i="3"/>
  <c r="BI1361" i="3"/>
  <c r="BH1362" i="3"/>
  <c r="BI1362" i="3"/>
  <c r="BH1363" i="3"/>
  <c r="BI1363" i="3"/>
  <c r="BH1364" i="3"/>
  <c r="BI1364" i="3"/>
  <c r="BH1365" i="3"/>
  <c r="BI1365" i="3"/>
  <c r="BH1366" i="3"/>
  <c r="BI1366" i="3"/>
  <c r="BH1367" i="3"/>
  <c r="BI1367" i="3"/>
  <c r="BH1368" i="3"/>
  <c r="BI1368" i="3"/>
  <c r="BH1369" i="3"/>
  <c r="BI1369" i="3"/>
  <c r="BH1370" i="3"/>
  <c r="BI1370" i="3"/>
  <c r="BH1371" i="3"/>
  <c r="BI1371" i="3"/>
  <c r="BH1372" i="3"/>
  <c r="BI1372" i="3"/>
  <c r="BH1373" i="3"/>
  <c r="BI1373" i="3"/>
  <c r="BH1374" i="3"/>
  <c r="BI1374" i="3"/>
  <c r="BH1375" i="3"/>
  <c r="BI1375" i="3"/>
  <c r="BH1376" i="3"/>
  <c r="BI1376" i="3"/>
  <c r="BH1377" i="3"/>
  <c r="BI1377" i="3"/>
  <c r="BH1378" i="3"/>
  <c r="BI1378" i="3"/>
  <c r="BH1379" i="3"/>
  <c r="BI1379" i="3"/>
  <c r="BH1380" i="3"/>
  <c r="BI1380" i="3"/>
  <c r="BH1381" i="3"/>
  <c r="BI1381" i="3"/>
  <c r="BH1382" i="3"/>
  <c r="BI1382" i="3"/>
  <c r="BH1383" i="3"/>
  <c r="BI1383" i="3"/>
  <c r="BH1384" i="3"/>
  <c r="BI1384" i="3"/>
  <c r="BH1385" i="3"/>
  <c r="BI1385" i="3"/>
  <c r="BH1386" i="3"/>
  <c r="BI1386" i="3"/>
  <c r="BH1387" i="3"/>
  <c r="BI1387" i="3"/>
  <c r="BH1388" i="3"/>
  <c r="BI1388" i="3"/>
  <c r="BH1389" i="3"/>
  <c r="BI1389" i="3"/>
  <c r="BH1390" i="3"/>
  <c r="BI1390" i="3"/>
  <c r="BH1391" i="3"/>
  <c r="BI1391" i="3"/>
  <c r="BH1392" i="3"/>
  <c r="BI1392" i="3"/>
  <c r="BH1393" i="3"/>
  <c r="BI1393" i="3"/>
  <c r="BH1394" i="3"/>
  <c r="BI1394" i="3"/>
  <c r="BH1395" i="3"/>
  <c r="BI1395" i="3"/>
  <c r="BH1396" i="3"/>
  <c r="BI1396" i="3"/>
  <c r="BH1397" i="3"/>
  <c r="BI1397" i="3"/>
  <c r="BH1398" i="3"/>
  <c r="BI1398" i="3"/>
  <c r="BH1399" i="3"/>
  <c r="BI1399" i="3"/>
  <c r="BH1400" i="3"/>
  <c r="BI1400" i="3"/>
  <c r="BH1401" i="3"/>
  <c r="BI1401" i="3"/>
  <c r="BH1402" i="3"/>
  <c r="BI1402" i="3"/>
  <c r="BH1403" i="3"/>
  <c r="BI1403" i="3"/>
  <c r="BH1404" i="3"/>
  <c r="BI1404" i="3"/>
  <c r="BH1405" i="3"/>
  <c r="BI1405" i="3"/>
  <c r="BH1406" i="3"/>
  <c r="BI1406" i="3"/>
  <c r="BH1407" i="3"/>
  <c r="BI1407" i="3"/>
  <c r="BH1408" i="3"/>
  <c r="BI1408" i="3"/>
  <c r="BH1409" i="3"/>
  <c r="BI1409" i="3"/>
  <c r="BH1410" i="3"/>
  <c r="BI1410" i="3"/>
  <c r="BH1411" i="3"/>
  <c r="BI1411" i="3"/>
  <c r="BH1412" i="3"/>
  <c r="BI1412" i="3"/>
  <c r="BH1413" i="3"/>
  <c r="BI1413" i="3"/>
  <c r="BH1414" i="3"/>
  <c r="BI1414" i="3"/>
  <c r="BH1415" i="3"/>
  <c r="BI1415" i="3"/>
  <c r="BH1416" i="3"/>
  <c r="BI1416" i="3"/>
  <c r="BH1417" i="3"/>
  <c r="BI1417" i="3"/>
  <c r="BH1418" i="3"/>
  <c r="BI1418" i="3"/>
  <c r="BH1419" i="3"/>
  <c r="BI1419" i="3"/>
  <c r="BH1420" i="3"/>
  <c r="BI1420" i="3"/>
  <c r="BH1421" i="3"/>
  <c r="BI1421" i="3"/>
  <c r="BH1422" i="3"/>
  <c r="BI1422" i="3"/>
  <c r="BH1423" i="3"/>
  <c r="BI1423" i="3"/>
  <c r="BH1424" i="3"/>
  <c r="BI1424" i="3"/>
  <c r="BH1425" i="3"/>
  <c r="BI1425" i="3"/>
  <c r="BH1426" i="3"/>
  <c r="BI1426" i="3"/>
  <c r="BH1427" i="3"/>
  <c r="BI1427" i="3"/>
  <c r="BH1428" i="3"/>
  <c r="BI1428" i="3"/>
  <c r="BH1429" i="3"/>
  <c r="BI1429" i="3"/>
  <c r="BH1430" i="3"/>
  <c r="BI1430" i="3"/>
  <c r="BH1431" i="3"/>
  <c r="BI1431" i="3"/>
  <c r="BH1432" i="3"/>
  <c r="BI1432" i="3"/>
  <c r="BH1433" i="3"/>
  <c r="BI1433" i="3"/>
  <c r="BH1434" i="3"/>
  <c r="BI1434" i="3"/>
  <c r="BH1435" i="3"/>
  <c r="BI1435" i="3"/>
  <c r="BH1436" i="3"/>
  <c r="BI1436" i="3"/>
  <c r="BH1437" i="3"/>
  <c r="BI1437" i="3"/>
  <c r="BH1438" i="3"/>
  <c r="BI1438" i="3"/>
  <c r="BH1439" i="3"/>
  <c r="BI1439" i="3"/>
  <c r="BH1440" i="3"/>
  <c r="BI1440" i="3"/>
  <c r="BH1441" i="3"/>
  <c r="BI1441" i="3"/>
  <c r="BH1442" i="3"/>
  <c r="BI1442" i="3"/>
  <c r="BH1443" i="3"/>
  <c r="BI1443" i="3"/>
  <c r="BH1444" i="3"/>
  <c r="BI1444" i="3"/>
  <c r="BH1445" i="3"/>
  <c r="BI1445" i="3"/>
  <c r="BH1446" i="3"/>
  <c r="BI1446" i="3"/>
  <c r="BH1447" i="3"/>
  <c r="BI1447" i="3"/>
  <c r="BH1448" i="3"/>
  <c r="BI1448" i="3"/>
  <c r="BH1449" i="3"/>
  <c r="BI1449" i="3"/>
  <c r="BH1450" i="3"/>
  <c r="BI1450" i="3"/>
  <c r="BH1451" i="3"/>
  <c r="BI1451" i="3"/>
  <c r="BH1452" i="3"/>
  <c r="BI1452" i="3"/>
  <c r="BH1453" i="3"/>
  <c r="BI1453" i="3"/>
  <c r="BH1454" i="3"/>
  <c r="BI1454" i="3"/>
  <c r="BH1455" i="3"/>
  <c r="BI1455" i="3"/>
  <c r="BH1456" i="3"/>
  <c r="BI1456" i="3"/>
  <c r="BH1457" i="3"/>
  <c r="BI1457" i="3"/>
  <c r="BH1458" i="3"/>
  <c r="BI1458" i="3"/>
  <c r="BH1459" i="3"/>
  <c r="BI1459" i="3"/>
  <c r="BH1460" i="3"/>
  <c r="BI1460" i="3"/>
  <c r="BH1461" i="3"/>
  <c r="BI1461" i="3"/>
  <c r="BH1462" i="3"/>
  <c r="BI1462" i="3"/>
  <c r="BH1463" i="3"/>
  <c r="BI1463" i="3"/>
  <c r="BH1464" i="3"/>
  <c r="BI1464" i="3"/>
  <c r="BH1465" i="3"/>
  <c r="BI1465" i="3"/>
  <c r="BH1466" i="3"/>
  <c r="BI1466" i="3"/>
  <c r="BH1467" i="3"/>
  <c r="BI1467" i="3"/>
  <c r="BH1468" i="3"/>
  <c r="BI1468" i="3"/>
  <c r="BH1469" i="3"/>
  <c r="BI1469" i="3"/>
  <c r="BH1470" i="3"/>
  <c r="BI1470" i="3"/>
  <c r="BH1471" i="3"/>
  <c r="BI1471" i="3"/>
  <c r="BH1472" i="3"/>
  <c r="BI1472" i="3"/>
  <c r="BH1473" i="3"/>
  <c r="BI1473" i="3"/>
  <c r="BH1474" i="3"/>
  <c r="BI1474" i="3"/>
  <c r="BH1475" i="3"/>
  <c r="BI1475" i="3"/>
  <c r="BH1476" i="3"/>
  <c r="BI1476" i="3"/>
  <c r="BH1477" i="3"/>
  <c r="BI1477" i="3"/>
  <c r="BH1478" i="3"/>
  <c r="BI1478" i="3"/>
  <c r="BH1479" i="3"/>
  <c r="BI1479" i="3"/>
  <c r="BH1480" i="3"/>
  <c r="BI1480" i="3"/>
  <c r="BH1481" i="3"/>
  <c r="BI1481" i="3"/>
  <c r="BH1482" i="3"/>
  <c r="BI1482" i="3"/>
  <c r="BH1483" i="3"/>
  <c r="BI1483" i="3"/>
  <c r="BH1484" i="3"/>
  <c r="BI1484" i="3"/>
  <c r="BH1485" i="3"/>
  <c r="BI1485" i="3"/>
  <c r="BH1486" i="3"/>
  <c r="BI1486" i="3"/>
  <c r="BH1487" i="3"/>
  <c r="BI1487" i="3"/>
  <c r="BH1488" i="3"/>
  <c r="BI1488" i="3"/>
  <c r="BH1489" i="3"/>
  <c r="BI1489" i="3"/>
  <c r="BH1490" i="3"/>
  <c r="BI1490" i="3"/>
  <c r="BH1491" i="3"/>
  <c r="BI1491" i="3"/>
  <c r="BH1492" i="3"/>
  <c r="BI1492" i="3"/>
  <c r="BH1493" i="3"/>
  <c r="BI1493" i="3"/>
  <c r="BH1494" i="3"/>
  <c r="BI1494" i="3"/>
  <c r="BH1495" i="3"/>
  <c r="BI1495" i="3"/>
  <c r="BH1496" i="3"/>
  <c r="BI1496" i="3"/>
  <c r="BH1497" i="3"/>
  <c r="BI1497" i="3"/>
  <c r="BH1498" i="3"/>
  <c r="BI1498" i="3"/>
  <c r="BH1499" i="3"/>
  <c r="BI1499" i="3"/>
  <c r="BH1500" i="3"/>
  <c r="BI1500" i="3"/>
  <c r="BH1501" i="3"/>
  <c r="BI1501" i="3"/>
  <c r="BH1502" i="3"/>
  <c r="BI1502" i="3"/>
  <c r="BH1503" i="3"/>
  <c r="BI1503" i="3"/>
  <c r="BH1504" i="3"/>
  <c r="BI1504" i="3"/>
  <c r="BH1505" i="3"/>
  <c r="BI1505" i="3"/>
  <c r="BH1506" i="3"/>
  <c r="BI1506" i="3"/>
  <c r="BH1507" i="3"/>
  <c r="BI1507" i="3"/>
  <c r="BH1508" i="3"/>
  <c r="BI1508" i="3"/>
  <c r="BH1509" i="3"/>
  <c r="BI1509" i="3"/>
  <c r="BH1510" i="3"/>
  <c r="BI1510" i="3"/>
  <c r="BH1511" i="3"/>
  <c r="BI1511" i="3"/>
  <c r="BH1512" i="3"/>
  <c r="BI1512" i="3"/>
  <c r="BH1513" i="3"/>
  <c r="BI1513" i="3"/>
  <c r="BH1514" i="3"/>
  <c r="BI1514" i="3"/>
  <c r="BH1515" i="3"/>
  <c r="BI1515" i="3"/>
  <c r="BH1516" i="3"/>
  <c r="BI1516" i="3"/>
  <c r="BH1517" i="3"/>
  <c r="BI1517" i="3"/>
  <c r="BH1518" i="3"/>
  <c r="BI1518" i="3"/>
  <c r="BH1519" i="3"/>
  <c r="BI1519" i="3"/>
  <c r="BH1520" i="3"/>
  <c r="BI1520" i="3"/>
  <c r="BH1521" i="3"/>
  <c r="BI1521" i="3"/>
  <c r="BH1522" i="3"/>
  <c r="BI1522" i="3"/>
  <c r="BH1523" i="3"/>
  <c r="BI1523" i="3"/>
  <c r="BH1524" i="3"/>
  <c r="BI1524" i="3"/>
  <c r="BH1525" i="3"/>
  <c r="BI1525" i="3"/>
  <c r="BH1526" i="3"/>
  <c r="BI1526" i="3"/>
  <c r="BH1527" i="3"/>
  <c r="BI1527" i="3"/>
  <c r="BH1528" i="3"/>
  <c r="BI1528" i="3"/>
  <c r="BH1529" i="3"/>
  <c r="BI1529" i="3"/>
  <c r="BH1530" i="3"/>
  <c r="BI1530" i="3"/>
  <c r="BH1531" i="3"/>
  <c r="BI1531" i="3"/>
  <c r="BH1532" i="3"/>
  <c r="BI1532" i="3"/>
  <c r="BH1533" i="3"/>
  <c r="BI1533" i="3"/>
  <c r="BH1534" i="3"/>
  <c r="BI1534" i="3"/>
  <c r="BH1535" i="3"/>
  <c r="BI1535" i="3"/>
  <c r="BH1536" i="3"/>
  <c r="BI1536" i="3"/>
  <c r="BH1537" i="3"/>
  <c r="BI1537" i="3"/>
  <c r="BH1538" i="3"/>
  <c r="BI1538" i="3"/>
  <c r="BH1539" i="3"/>
  <c r="BI1539" i="3"/>
  <c r="BH1540" i="3"/>
  <c r="BI1540" i="3"/>
  <c r="BH1541" i="3"/>
  <c r="BI1541" i="3"/>
  <c r="BH1542" i="3"/>
  <c r="BI1542" i="3"/>
  <c r="BH1543" i="3"/>
  <c r="BI1543" i="3"/>
  <c r="BH1544" i="3"/>
  <c r="BI1544" i="3"/>
  <c r="BH1545" i="3"/>
  <c r="BI1545" i="3"/>
  <c r="BH1546" i="3"/>
  <c r="BI1546" i="3"/>
  <c r="BH1547" i="3"/>
  <c r="BI1547" i="3"/>
  <c r="BH1548" i="3"/>
  <c r="BI1548" i="3"/>
  <c r="BH1549" i="3"/>
  <c r="BI1549" i="3"/>
  <c r="BH1550" i="3"/>
  <c r="BI1550" i="3"/>
  <c r="BH1551" i="3"/>
  <c r="BI1551" i="3"/>
  <c r="BH1552" i="3"/>
  <c r="BI1552" i="3"/>
  <c r="BH1553" i="3"/>
  <c r="BI1553" i="3"/>
  <c r="BH1554" i="3"/>
  <c r="BI1554" i="3"/>
  <c r="BH1555" i="3"/>
  <c r="BI1555" i="3"/>
  <c r="BH1556" i="3"/>
  <c r="BI1556" i="3"/>
  <c r="BH1557" i="3"/>
  <c r="BI1557" i="3"/>
  <c r="BH1558" i="3"/>
  <c r="BI1558" i="3"/>
  <c r="BH1559" i="3"/>
  <c r="BI1559" i="3"/>
  <c r="BH1560" i="3"/>
  <c r="BI1560" i="3"/>
  <c r="BH1561" i="3"/>
  <c r="BI1561" i="3"/>
  <c r="BH1562" i="3"/>
  <c r="BI1562" i="3"/>
  <c r="BH1563" i="3"/>
  <c r="BI1563" i="3"/>
  <c r="BH1564" i="3"/>
  <c r="BI1564" i="3"/>
  <c r="BH1565" i="3"/>
  <c r="BI1565" i="3"/>
  <c r="BH1566" i="3"/>
  <c r="BI1566" i="3"/>
  <c r="BH1567" i="3"/>
  <c r="BI1567" i="3"/>
  <c r="BH1568" i="3"/>
  <c r="BI1568" i="3"/>
  <c r="BH1569" i="3"/>
  <c r="BI1569" i="3"/>
  <c r="BH1570" i="3"/>
  <c r="BI1570" i="3"/>
  <c r="BH1571" i="3"/>
  <c r="BI1571" i="3"/>
  <c r="BI1572" i="3"/>
  <c r="BG1274" i="3"/>
  <c r="BG1276" i="3"/>
  <c r="BG1278" i="3"/>
  <c r="BG1279" i="3"/>
  <c r="BG1280" i="3"/>
  <c r="BG1281" i="3"/>
  <c r="BG1282" i="3"/>
  <c r="BG1283" i="3"/>
  <c r="BG1284" i="3"/>
  <c r="BG1285" i="3"/>
  <c r="BG1286" i="3"/>
  <c r="BG1287" i="3"/>
  <c r="BG1288" i="3"/>
  <c r="BG1289" i="3"/>
  <c r="BG1290" i="3"/>
  <c r="BG1291" i="3"/>
  <c r="BG1292" i="3"/>
  <c r="BG1293" i="3"/>
  <c r="BG1294" i="3"/>
  <c r="BG1295" i="3"/>
  <c r="BG1296" i="3"/>
  <c r="BG1297" i="3"/>
  <c r="BG1298" i="3"/>
  <c r="BG1299" i="3"/>
  <c r="BG1300" i="3"/>
  <c r="BG1301" i="3"/>
  <c r="BG1302" i="3"/>
  <c r="BG1303" i="3"/>
  <c r="BG1304" i="3"/>
  <c r="BG1305" i="3"/>
  <c r="BG1306" i="3"/>
  <c r="BG1307" i="3"/>
  <c r="BG1308" i="3"/>
  <c r="BG1309" i="3"/>
  <c r="BG1310" i="3"/>
  <c r="BG1311" i="3"/>
  <c r="BG1312" i="3"/>
  <c r="BG1313" i="3"/>
  <c r="BG1314" i="3"/>
  <c r="BG1315" i="3"/>
  <c r="BG1316" i="3"/>
  <c r="BG1317" i="3"/>
  <c r="BG1318" i="3"/>
  <c r="BG1319" i="3"/>
  <c r="BG1320" i="3"/>
  <c r="BG1321" i="3"/>
  <c r="BG1322" i="3"/>
  <c r="BG1323" i="3"/>
  <c r="BG1324" i="3"/>
  <c r="BG1325" i="3"/>
  <c r="BG1326" i="3"/>
  <c r="BG1327" i="3"/>
  <c r="BG1328" i="3"/>
  <c r="BG1329" i="3"/>
  <c r="BG1330" i="3"/>
  <c r="BG1331" i="3"/>
  <c r="BG1332" i="3"/>
  <c r="BG1333" i="3"/>
  <c r="BG1334" i="3"/>
  <c r="BG1335" i="3"/>
  <c r="BG1336" i="3"/>
  <c r="BG1337" i="3"/>
  <c r="BG1338" i="3"/>
  <c r="BG1339" i="3"/>
  <c r="BG1340" i="3"/>
  <c r="BG1341" i="3"/>
  <c r="BG1342" i="3"/>
  <c r="BG1343" i="3"/>
  <c r="BG1344" i="3"/>
  <c r="BG1345" i="3"/>
  <c r="BG1346" i="3"/>
  <c r="BG1347" i="3"/>
  <c r="BG1348" i="3"/>
  <c r="BG1349" i="3"/>
  <c r="BG1350" i="3"/>
  <c r="BG1351" i="3"/>
  <c r="BG1352" i="3"/>
  <c r="BG1353" i="3"/>
  <c r="BG1354" i="3"/>
  <c r="BG1355" i="3"/>
  <c r="BG1356" i="3"/>
  <c r="BG1357" i="3"/>
  <c r="BG1358" i="3"/>
  <c r="BG1359" i="3"/>
  <c r="BG1360" i="3"/>
  <c r="BG1361" i="3"/>
  <c r="BG1362" i="3"/>
  <c r="BG1363" i="3"/>
  <c r="BG1364" i="3"/>
  <c r="BG1365" i="3"/>
  <c r="BG1366" i="3"/>
  <c r="BG1367" i="3"/>
  <c r="BG1368" i="3"/>
  <c r="BG1369" i="3"/>
  <c r="BG1370" i="3"/>
  <c r="BG1371" i="3"/>
  <c r="BG1372" i="3"/>
  <c r="BG1373" i="3"/>
  <c r="BG1374" i="3"/>
  <c r="BG1375" i="3"/>
  <c r="BG1376" i="3"/>
  <c r="BG1377" i="3"/>
  <c r="BG1378" i="3"/>
  <c r="BG1379" i="3"/>
  <c r="BG1380" i="3"/>
  <c r="BG1381" i="3"/>
  <c r="BG1382" i="3"/>
  <c r="BG1383" i="3"/>
  <c r="BG1384" i="3"/>
  <c r="BG1385" i="3"/>
  <c r="BG1386" i="3"/>
  <c r="BG1387" i="3"/>
  <c r="BG1388" i="3"/>
  <c r="BG1389" i="3"/>
  <c r="BG1390" i="3"/>
  <c r="BG1391" i="3"/>
  <c r="BG1392" i="3"/>
  <c r="BG1393" i="3"/>
  <c r="BG1394" i="3"/>
  <c r="BG1395" i="3"/>
  <c r="BG1396" i="3"/>
  <c r="BG1397" i="3"/>
  <c r="BG1398" i="3"/>
  <c r="BG1399" i="3"/>
  <c r="BG1400" i="3"/>
  <c r="BG1401" i="3"/>
  <c r="BG1402" i="3"/>
  <c r="BG1403" i="3"/>
  <c r="BG1404" i="3"/>
  <c r="BG1405" i="3"/>
  <c r="BG1406" i="3"/>
  <c r="BG1407" i="3"/>
  <c r="BG1408" i="3"/>
  <c r="BG1409" i="3"/>
  <c r="BG1410" i="3"/>
  <c r="BG1411" i="3"/>
  <c r="BG1412" i="3"/>
  <c r="BG1413" i="3"/>
  <c r="BG1414" i="3"/>
  <c r="BG1415" i="3"/>
  <c r="BG1416" i="3"/>
  <c r="BG1417" i="3"/>
  <c r="BG1418" i="3"/>
  <c r="BG1419" i="3"/>
  <c r="BG1420" i="3"/>
  <c r="BG1421" i="3"/>
  <c r="BG1422" i="3"/>
  <c r="BG1423" i="3"/>
  <c r="BG1424" i="3"/>
  <c r="BG1425" i="3"/>
  <c r="BG1426" i="3"/>
  <c r="BG1427" i="3"/>
  <c r="BG1428" i="3"/>
  <c r="BG1429" i="3"/>
  <c r="BG1430" i="3"/>
  <c r="BG1431" i="3"/>
  <c r="BG1432" i="3"/>
  <c r="BG1433" i="3"/>
  <c r="BG1434" i="3"/>
  <c r="BG1435" i="3"/>
  <c r="BG1436" i="3"/>
  <c r="BG1437" i="3"/>
  <c r="BG1438" i="3"/>
  <c r="BG1439" i="3"/>
  <c r="BG1440" i="3"/>
  <c r="BG1441" i="3"/>
  <c r="BG1442" i="3"/>
  <c r="BG1443" i="3"/>
  <c r="BG1444" i="3"/>
  <c r="BG1445" i="3"/>
  <c r="BG1446" i="3"/>
  <c r="BG1447" i="3"/>
  <c r="BG1448" i="3"/>
  <c r="BG1449" i="3"/>
  <c r="BG1450" i="3"/>
  <c r="BG1451" i="3"/>
  <c r="BG1452" i="3"/>
  <c r="BG1453" i="3"/>
  <c r="BG1454" i="3"/>
  <c r="BG1455" i="3"/>
  <c r="BG1456" i="3"/>
  <c r="BG1457" i="3"/>
  <c r="BG1458" i="3"/>
  <c r="BG1459" i="3"/>
  <c r="BG1460" i="3"/>
  <c r="BG1461" i="3"/>
  <c r="BG1462" i="3"/>
  <c r="BG1463" i="3"/>
  <c r="BG1464" i="3"/>
  <c r="BG1465" i="3"/>
  <c r="BG1466" i="3"/>
  <c r="BG1467" i="3"/>
  <c r="BG1468" i="3"/>
  <c r="BG1469" i="3"/>
  <c r="BG1470" i="3"/>
  <c r="BG1471" i="3"/>
  <c r="BG1472" i="3"/>
  <c r="BG1473" i="3"/>
  <c r="BG1474" i="3"/>
  <c r="BG1475" i="3"/>
  <c r="BG1476" i="3"/>
  <c r="BG1477" i="3"/>
  <c r="BG1478" i="3"/>
  <c r="BG1479" i="3"/>
  <c r="BG1480" i="3"/>
  <c r="BG1481" i="3"/>
  <c r="BG1482" i="3"/>
  <c r="BG1483" i="3"/>
  <c r="BG1484" i="3"/>
  <c r="BG1485" i="3"/>
  <c r="BG1486" i="3"/>
  <c r="BG1487" i="3"/>
  <c r="BG1488" i="3"/>
  <c r="BG1489" i="3"/>
  <c r="BG1490" i="3"/>
  <c r="BG1491" i="3"/>
  <c r="BG1492" i="3"/>
  <c r="BG1493" i="3"/>
  <c r="BG1494" i="3"/>
  <c r="BG1495" i="3"/>
  <c r="BG1496" i="3"/>
  <c r="BG1497" i="3"/>
  <c r="BG1498" i="3"/>
  <c r="BG1499" i="3"/>
  <c r="BG1500" i="3"/>
  <c r="BG1501" i="3"/>
  <c r="BG1502" i="3"/>
  <c r="BG1503" i="3"/>
  <c r="BG1504" i="3"/>
  <c r="BG1505" i="3"/>
  <c r="BG1506" i="3"/>
  <c r="BG1507" i="3"/>
  <c r="BG1508" i="3"/>
  <c r="BG1509" i="3"/>
  <c r="BG1510" i="3"/>
  <c r="BG1511" i="3"/>
  <c r="BG1512" i="3"/>
  <c r="BG1513" i="3"/>
  <c r="BG1514" i="3"/>
  <c r="BG1515" i="3"/>
  <c r="BG1516" i="3"/>
  <c r="BG1517" i="3"/>
  <c r="BG1518" i="3"/>
  <c r="BG1519" i="3"/>
  <c r="BG1520" i="3"/>
  <c r="BG1521" i="3"/>
  <c r="BG1522" i="3"/>
  <c r="BG1523" i="3"/>
  <c r="BG1524" i="3"/>
  <c r="BG1525" i="3"/>
  <c r="BG1526" i="3"/>
  <c r="BG1527" i="3"/>
  <c r="BG1528" i="3"/>
  <c r="BG1529" i="3"/>
  <c r="BG1530" i="3"/>
  <c r="BG1531" i="3"/>
  <c r="BG1532" i="3"/>
  <c r="BG1533" i="3"/>
  <c r="BG1534" i="3"/>
  <c r="BG1535" i="3"/>
  <c r="BG1536" i="3"/>
  <c r="BG1537" i="3"/>
  <c r="BG1538" i="3"/>
  <c r="BG1539" i="3"/>
  <c r="BG1540" i="3"/>
  <c r="BG1541" i="3"/>
  <c r="BG1542" i="3"/>
  <c r="BG1543" i="3"/>
  <c r="BG1544" i="3"/>
  <c r="BG1545" i="3"/>
  <c r="BG1546" i="3"/>
  <c r="BG1547" i="3"/>
  <c r="BG1548" i="3"/>
  <c r="BG1549" i="3"/>
  <c r="BG1550" i="3"/>
  <c r="BG1551" i="3"/>
  <c r="BG1552" i="3"/>
  <c r="BG1553" i="3"/>
  <c r="BG1554" i="3"/>
  <c r="BG1555" i="3"/>
  <c r="BG1556" i="3"/>
  <c r="BG1557" i="3"/>
  <c r="BG1558" i="3"/>
  <c r="BG1559" i="3"/>
  <c r="BG1560" i="3"/>
  <c r="BG1561" i="3"/>
  <c r="BG1562" i="3"/>
  <c r="BG1563" i="3"/>
  <c r="BG1564" i="3"/>
  <c r="BG1565" i="3"/>
  <c r="BG1566" i="3"/>
  <c r="BG1567" i="3"/>
  <c r="BG1568" i="3"/>
  <c r="BG1569" i="3"/>
  <c r="BG1570" i="3"/>
  <c r="BG1571" i="3"/>
  <c r="BG1272" i="3"/>
  <c r="BI1273" i="3"/>
  <c r="BH1273" i="3"/>
  <c r="BG1273" i="3"/>
  <c r="BI1272" i="3"/>
  <c r="BH1272" i="3"/>
  <c r="AN1542" i="3" l="1"/>
  <c r="BE1542" i="3" s="1"/>
  <c r="AN1290" i="3"/>
  <c r="BE1290" i="3" s="1"/>
  <c r="AN1458" i="3"/>
  <c r="BE1458" i="3" s="1"/>
  <c r="AN1441" i="3"/>
  <c r="BE1441" i="3" s="1"/>
  <c r="AN1465" i="3"/>
  <c r="BE1465" i="3" s="1"/>
  <c r="AN1513" i="3"/>
  <c r="BE1513" i="3" s="1"/>
  <c r="AN1313" i="3"/>
  <c r="BE1313" i="3" s="1"/>
  <c r="AN1552" i="3"/>
  <c r="BE1552" i="3" s="1"/>
  <c r="AN1536" i="3"/>
  <c r="BE1536" i="3" s="1"/>
  <c r="AN1512" i="3"/>
  <c r="BE1512" i="3" s="1"/>
  <c r="AN1496" i="3"/>
  <c r="BE1496" i="3" s="1"/>
  <c r="AN1488" i="3"/>
  <c r="BE1488" i="3" s="1"/>
  <c r="AN1480" i="3"/>
  <c r="BE1480" i="3" s="1"/>
  <c r="AN1472" i="3"/>
  <c r="BE1472" i="3" s="1"/>
  <c r="AN1448" i="3"/>
  <c r="BE1448" i="3" s="1"/>
  <c r="AN1400" i="3"/>
  <c r="BE1400" i="3" s="1"/>
  <c r="AN1384" i="3"/>
  <c r="BE1384" i="3" s="1"/>
  <c r="AN1368" i="3"/>
  <c r="BE1368" i="3" s="1"/>
  <c r="AN1336" i="3"/>
  <c r="BE1336" i="3" s="1"/>
  <c r="AN1328" i="3"/>
  <c r="BE1328" i="3" s="1"/>
  <c r="AN1527" i="3"/>
  <c r="BE1527" i="3" s="1"/>
  <c r="AN1560" i="3"/>
  <c r="BE1560" i="3" s="1"/>
  <c r="AN1386" i="3"/>
  <c r="BE1386" i="3" s="1"/>
  <c r="AN1558" i="3"/>
  <c r="BE1558" i="3" s="1"/>
  <c r="AN1518" i="3"/>
  <c r="BE1518" i="3" s="1"/>
  <c r="AN1402" i="3"/>
  <c r="BE1402" i="3" s="1"/>
  <c r="AN1568" i="3"/>
  <c r="BE1568" i="3" s="1"/>
  <c r="AN1457" i="3"/>
  <c r="BE1457" i="3" s="1"/>
  <c r="AN1433" i="3"/>
  <c r="BE1433" i="3" s="1"/>
  <c r="AN1385" i="3"/>
  <c r="BE1385" i="3" s="1"/>
  <c r="AN1361" i="3"/>
  <c r="BE1361" i="3" s="1"/>
  <c r="AN1503" i="3"/>
  <c r="BE1503" i="3" s="1"/>
  <c r="AN1343" i="3"/>
  <c r="BE1343" i="3" s="1"/>
  <c r="AN1272" i="3"/>
  <c r="BE1272" i="3" s="1"/>
  <c r="AN1510" i="3"/>
  <c r="BE1510" i="3" s="1"/>
  <c r="AN1462" i="3"/>
  <c r="BE1462" i="3" s="1"/>
  <c r="AN1454" i="3"/>
  <c r="BE1454" i="3" s="1"/>
  <c r="AN1446" i="3"/>
  <c r="BE1446" i="3" s="1"/>
  <c r="AN1398" i="3"/>
  <c r="BE1398" i="3" s="1"/>
  <c r="AN1366" i="3"/>
  <c r="BE1366" i="3" s="1"/>
  <c r="AN1342" i="3"/>
  <c r="BE1342" i="3" s="1"/>
  <c r="AN1318" i="3"/>
  <c r="BE1318" i="3" s="1"/>
  <c r="AN1310" i="3"/>
  <c r="BE1310" i="3" s="1"/>
  <c r="AN1294" i="3"/>
  <c r="BE1294" i="3" s="1"/>
  <c r="AN1273" i="3"/>
  <c r="BE1273" i="3" s="1"/>
  <c r="AN1509" i="3"/>
  <c r="BE1509" i="3" s="1"/>
  <c r="AN1485" i="3"/>
  <c r="BE1485" i="3" s="1"/>
  <c r="AN1373" i="3"/>
  <c r="BE1373" i="3" s="1"/>
  <c r="AN1418" i="3"/>
  <c r="BE1418" i="3" s="1"/>
  <c r="AN1360" i="3"/>
  <c r="BE1360" i="3" s="1"/>
  <c r="AN1479" i="3"/>
  <c r="BE1479" i="3" s="1"/>
  <c r="AN1409" i="3"/>
  <c r="BE1409" i="3" s="1"/>
  <c r="AN1377" i="3"/>
  <c r="BE1377" i="3" s="1"/>
  <c r="AN1353" i="3"/>
  <c r="BE1353" i="3" s="1"/>
  <c r="AN1305" i="3"/>
  <c r="BE1305" i="3" s="1"/>
  <c r="AN1548" i="3"/>
  <c r="BE1548" i="3" s="1"/>
  <c r="AN1508" i="3"/>
  <c r="BE1508" i="3" s="1"/>
  <c r="AN1444" i="3"/>
  <c r="BE1444" i="3" s="1"/>
  <c r="AN1544" i="3"/>
  <c r="BE1544" i="3" s="1"/>
  <c r="AN1489" i="3"/>
  <c r="BE1489" i="3" s="1"/>
  <c r="AN1484" i="3"/>
  <c r="BE1484" i="3" s="1"/>
  <c r="AN1460" i="3"/>
  <c r="BE1460" i="3" s="1"/>
  <c r="AN1428" i="3"/>
  <c r="BE1428" i="3" s="1"/>
  <c r="AN1551" i="3"/>
  <c r="BE1551" i="3" s="1"/>
  <c r="AN1491" i="3"/>
  <c r="BE1491" i="3" s="1"/>
  <c r="AN1467" i="3"/>
  <c r="BE1467" i="3" s="1"/>
  <c r="AN1459" i="3"/>
  <c r="BE1459" i="3" s="1"/>
  <c r="AN1371" i="3"/>
  <c r="BE1371" i="3" s="1"/>
  <c r="AN1528" i="3"/>
  <c r="BE1528" i="3" s="1"/>
  <c r="AN1520" i="3"/>
  <c r="BE1520" i="3" s="1"/>
  <c r="AN1547" i="3"/>
  <c r="BE1547" i="3" s="1"/>
  <c r="AN1540" i="3"/>
  <c r="BE1540" i="3" s="1"/>
  <c r="AN1550" i="3"/>
  <c r="BE1550" i="3" s="1"/>
  <c r="AN1511" i="3"/>
  <c r="BE1511" i="3" s="1"/>
  <c r="AN1499" i="3"/>
  <c r="BE1499" i="3" s="1"/>
  <c r="AN1487" i="3"/>
  <c r="BE1487" i="3" s="1"/>
  <c r="AN1483" i="3"/>
  <c r="BE1483" i="3" s="1"/>
  <c r="AN1440" i="3"/>
  <c r="BE1440" i="3" s="1"/>
  <c r="AN1277" i="3"/>
  <c r="BE1277" i="3" s="1"/>
  <c r="AN1426" i="3"/>
  <c r="BE1426" i="3" s="1"/>
  <c r="AN1298" i="3"/>
  <c r="BE1298" i="3" s="1"/>
  <c r="AN1376" i="3"/>
  <c r="BE1376" i="3" s="1"/>
  <c r="AN1316" i="3"/>
  <c r="BE1316" i="3" s="1"/>
  <c r="AN1507" i="3"/>
  <c r="BE1507" i="3" s="1"/>
  <c r="AN1502" i="3"/>
  <c r="BE1502" i="3" s="1"/>
  <c r="AN1471" i="3"/>
  <c r="BE1471" i="3" s="1"/>
  <c r="AN1451" i="3"/>
  <c r="BE1451" i="3" s="1"/>
  <c r="AN1436" i="3"/>
  <c r="BE1436" i="3" s="1"/>
  <c r="AN1417" i="3"/>
  <c r="BE1417" i="3" s="1"/>
  <c r="AN1416" i="3"/>
  <c r="BE1416" i="3" s="1"/>
  <c r="AN1378" i="3"/>
  <c r="BE1378" i="3" s="1"/>
  <c r="AN1570" i="3"/>
  <c r="BE1570" i="3" s="1"/>
  <c r="AN1523" i="3"/>
  <c r="BE1523" i="3" s="1"/>
  <c r="AN1519" i="3"/>
  <c r="BE1519" i="3" s="1"/>
  <c r="AN1495" i="3"/>
  <c r="BE1495" i="3" s="1"/>
  <c r="AN1494" i="3"/>
  <c r="BE1494" i="3" s="1"/>
  <c r="AN1475" i="3"/>
  <c r="BE1475" i="3" s="1"/>
  <c r="AN1395" i="3"/>
  <c r="BE1395" i="3" s="1"/>
  <c r="AN1363" i="3"/>
  <c r="BE1363" i="3" s="1"/>
  <c r="AN1447" i="3"/>
  <c r="BE1447" i="3" s="1"/>
  <c r="AN1279" i="3"/>
  <c r="BE1279" i="3" s="1"/>
  <c r="AN1559" i="3"/>
  <c r="BE1559" i="3" s="1"/>
  <c r="AN1543" i="3"/>
  <c r="BE1543" i="3" s="1"/>
  <c r="AN1526" i="3"/>
  <c r="BE1526" i="3" s="1"/>
  <c r="AN1393" i="3"/>
  <c r="BE1393" i="3" s="1"/>
  <c r="AN1338" i="3"/>
  <c r="BE1338" i="3" s="1"/>
  <c r="AN1299" i="3"/>
  <c r="BE1299" i="3" s="1"/>
  <c r="AN1293" i="3"/>
  <c r="BE1293" i="3" s="1"/>
  <c r="AN1566" i="3"/>
  <c r="BE1566" i="3" s="1"/>
  <c r="AN1556" i="3"/>
  <c r="BE1556" i="3" s="1"/>
  <c r="AN1539" i="3"/>
  <c r="BE1539" i="3" s="1"/>
  <c r="AN1531" i="3"/>
  <c r="BE1531" i="3" s="1"/>
  <c r="AN1464" i="3"/>
  <c r="BE1464" i="3" s="1"/>
  <c r="AN1401" i="3"/>
  <c r="BE1401" i="3" s="1"/>
  <c r="AN1389" i="3"/>
  <c r="BE1389" i="3" s="1"/>
  <c r="AN1572" i="3"/>
  <c r="BE1572" i="3" s="1"/>
  <c r="AN1564" i="3"/>
  <c r="BE1564" i="3" s="1"/>
  <c r="AN1555" i="3"/>
  <c r="BE1555" i="3" s="1"/>
  <c r="AN1504" i="3"/>
  <c r="BE1504" i="3" s="1"/>
  <c r="AN1456" i="3"/>
  <c r="BE1456" i="3" s="1"/>
  <c r="AN1392" i="3"/>
  <c r="BE1392" i="3" s="1"/>
  <c r="AN1532" i="3"/>
  <c r="BE1532" i="3" s="1"/>
  <c r="AN1500" i="3"/>
  <c r="BE1500" i="3" s="1"/>
  <c r="AN1534" i="3"/>
  <c r="BE1534" i="3" s="1"/>
  <c r="AN1478" i="3"/>
  <c r="BE1478" i="3" s="1"/>
  <c r="AN1410" i="3"/>
  <c r="BE1410" i="3" s="1"/>
  <c r="AN1329" i="3"/>
  <c r="BE1329" i="3" s="1"/>
  <c r="AN1325" i="3"/>
  <c r="BE1325" i="3" s="1"/>
  <c r="AN1315" i="3"/>
  <c r="BE1315" i="3" s="1"/>
  <c r="AN1309" i="3"/>
  <c r="BE1309" i="3" s="1"/>
  <c r="AN1411" i="3"/>
  <c r="BE1411" i="3" s="1"/>
  <c r="AN1369" i="3"/>
  <c r="BE1369" i="3" s="1"/>
  <c r="AN1354" i="3"/>
  <c r="BE1354" i="3" s="1"/>
  <c r="AN1317" i="3"/>
  <c r="BE1317" i="3" s="1"/>
  <c r="AN1301" i="3"/>
  <c r="BE1301" i="3" s="1"/>
  <c r="AN1289" i="3"/>
  <c r="BE1289" i="3" s="1"/>
  <c r="AN1285" i="3"/>
  <c r="BE1285" i="3" s="1"/>
  <c r="AN1470" i="3"/>
  <c r="BE1470" i="3" s="1"/>
  <c r="AN1320" i="3"/>
  <c r="BE1320" i="3" s="1"/>
  <c r="AN1312" i="3"/>
  <c r="BE1312" i="3" s="1"/>
  <c r="AN1296" i="3"/>
  <c r="BE1296" i="3" s="1"/>
  <c r="AN1357" i="3"/>
  <c r="BE1357" i="3" s="1"/>
  <c r="AN1337" i="3"/>
  <c r="BE1337" i="3" s="1"/>
  <c r="AN1321" i="3"/>
  <c r="BE1321" i="3" s="1"/>
  <c r="AN1297" i="3"/>
  <c r="BE1297" i="3" s="1"/>
  <c r="AN1288" i="3"/>
  <c r="BE1288" i="3" s="1"/>
  <c r="AN1486" i="3"/>
  <c r="BE1486" i="3" s="1"/>
  <c r="AN1455" i="3"/>
  <c r="BE1455" i="3" s="1"/>
  <c r="AN1443" i="3"/>
  <c r="BE1443" i="3" s="1"/>
  <c r="AN1425" i="3"/>
  <c r="BE1425" i="3" s="1"/>
  <c r="AN1408" i="3"/>
  <c r="BE1408" i="3" s="1"/>
  <c r="AN1394" i="3"/>
  <c r="BE1394" i="3" s="1"/>
  <c r="AN1387" i="3"/>
  <c r="BE1387" i="3" s="1"/>
  <c r="AN1370" i="3"/>
  <c r="BE1370" i="3" s="1"/>
  <c r="AN1339" i="3"/>
  <c r="BE1339" i="3" s="1"/>
  <c r="AN1515" i="3"/>
  <c r="BE1515" i="3" s="1"/>
  <c r="AN1435" i="3"/>
  <c r="BE1435" i="3" s="1"/>
  <c r="AN1424" i="3"/>
  <c r="BE1424" i="3" s="1"/>
  <c r="AN1419" i="3"/>
  <c r="BE1419" i="3" s="1"/>
  <c r="AN1403" i="3"/>
  <c r="BE1403" i="3" s="1"/>
  <c r="AN1346" i="3"/>
  <c r="BE1346" i="3" s="1"/>
  <c r="AN1345" i="3"/>
  <c r="BE1345" i="3" s="1"/>
  <c r="AN1291" i="3"/>
  <c r="BE1291" i="3" s="1"/>
  <c r="AN1344" i="3"/>
  <c r="BE1344" i="3" s="1"/>
  <c r="AN1276" i="3"/>
  <c r="BE1276" i="3" s="1"/>
  <c r="AN1292" i="3"/>
  <c r="BE1292" i="3" s="1"/>
  <c r="AN1388" i="3"/>
  <c r="BE1388" i="3" s="1"/>
  <c r="AN1362" i="3"/>
  <c r="BE1362" i="3" s="1"/>
  <c r="AN1352" i="3"/>
  <c r="BE1352" i="3" s="1"/>
  <c r="AN1349" i="3"/>
  <c r="BE1349" i="3" s="1"/>
  <c r="AN1308" i="3"/>
  <c r="BE1308" i="3" s="1"/>
  <c r="AN1307" i="3"/>
  <c r="BE1307" i="3" s="1"/>
  <c r="AN1304" i="3"/>
  <c r="BE1304" i="3" s="1"/>
  <c r="AN1427" i="3"/>
  <c r="BE1427" i="3" s="1"/>
  <c r="AN1330" i="3"/>
  <c r="BE1330" i="3" s="1"/>
  <c r="AN1281" i="3"/>
  <c r="BE1281" i="3" s="1"/>
  <c r="AN1280" i="3"/>
  <c r="BE1280" i="3" s="1"/>
  <c r="AN1563" i="3"/>
  <c r="BE1563" i="3" s="1"/>
  <c r="AN1562" i="3"/>
  <c r="BE1562" i="3" s="1"/>
  <c r="AN1571" i="3"/>
  <c r="BE1571" i="3" s="1"/>
  <c r="AN1535" i="3"/>
  <c r="BE1535" i="3" s="1"/>
  <c r="AN1567" i="3"/>
  <c r="BE1567" i="3" s="1"/>
  <c r="AN1549" i="3"/>
  <c r="BE1549" i="3" s="1"/>
  <c r="AN1533" i="3"/>
  <c r="BE1533" i="3" s="1"/>
  <c r="AN1522" i="3"/>
  <c r="BE1522" i="3" s="1"/>
  <c r="AN1521" i="3"/>
  <c r="BE1521" i="3" s="1"/>
  <c r="AN1516" i="3"/>
  <c r="BE1516" i="3" s="1"/>
  <c r="AN1498" i="3"/>
  <c r="BE1498" i="3" s="1"/>
  <c r="AN1497" i="3"/>
  <c r="BE1497" i="3" s="1"/>
  <c r="AN1492" i="3"/>
  <c r="BE1492" i="3" s="1"/>
  <c r="AN1469" i="3"/>
  <c r="BE1469" i="3" s="1"/>
  <c r="AN1554" i="3"/>
  <c r="BE1554" i="3" s="1"/>
  <c r="AN1553" i="3"/>
  <c r="BE1553" i="3" s="1"/>
  <c r="AN1538" i="3"/>
  <c r="BE1538" i="3" s="1"/>
  <c r="AN1537" i="3"/>
  <c r="BE1537" i="3" s="1"/>
  <c r="AN1474" i="3"/>
  <c r="BE1474" i="3" s="1"/>
  <c r="AN1473" i="3"/>
  <c r="BE1473" i="3" s="1"/>
  <c r="AN1468" i="3"/>
  <c r="BE1468" i="3" s="1"/>
  <c r="AN1450" i="3"/>
  <c r="BE1450" i="3" s="1"/>
  <c r="AN1449" i="3"/>
  <c r="BE1449" i="3" s="1"/>
  <c r="AN1442" i="3"/>
  <c r="BE1442" i="3" s="1"/>
  <c r="AN1434" i="3"/>
  <c r="BE1434" i="3" s="1"/>
  <c r="AN1432" i="3"/>
  <c r="BE1432" i="3" s="1"/>
  <c r="AN1514" i="3"/>
  <c r="BE1514" i="3" s="1"/>
  <c r="AN1490" i="3"/>
  <c r="BE1490" i="3" s="1"/>
  <c r="AN1430" i="3"/>
  <c r="BE1430" i="3" s="1"/>
  <c r="AN1557" i="3"/>
  <c r="BE1557" i="3" s="1"/>
  <c r="AN1525" i="3"/>
  <c r="BE1525" i="3" s="1"/>
  <c r="AN1501" i="3"/>
  <c r="BE1501" i="3" s="1"/>
  <c r="AN1466" i="3"/>
  <c r="BE1466" i="3" s="1"/>
  <c r="AN1445" i="3"/>
  <c r="BE1445" i="3" s="1"/>
  <c r="AN1437" i="3"/>
  <c r="BE1437" i="3" s="1"/>
  <c r="AN1561" i="3"/>
  <c r="BE1561" i="3" s="1"/>
  <c r="AN1546" i="3"/>
  <c r="BE1546" i="3" s="1"/>
  <c r="AN1545" i="3"/>
  <c r="BE1545" i="3" s="1"/>
  <c r="AN1530" i="3"/>
  <c r="BE1530" i="3" s="1"/>
  <c r="AN1529" i="3"/>
  <c r="BE1529" i="3" s="1"/>
  <c r="AN1524" i="3"/>
  <c r="BE1524" i="3" s="1"/>
  <c r="AN1477" i="3"/>
  <c r="BE1477" i="3" s="1"/>
  <c r="AN1453" i="3"/>
  <c r="BE1453" i="3" s="1"/>
  <c r="AN1379" i="3"/>
  <c r="BE1379" i="3" s="1"/>
  <c r="AN1332" i="3"/>
  <c r="BE1332" i="3" s="1"/>
  <c r="AN1541" i="3"/>
  <c r="BE1541" i="3" s="1"/>
  <c r="AN1569" i="3"/>
  <c r="BE1569" i="3" s="1"/>
  <c r="AN1565" i="3"/>
  <c r="BE1565" i="3" s="1"/>
  <c r="AN1506" i="3"/>
  <c r="BE1506" i="3" s="1"/>
  <c r="AN1505" i="3"/>
  <c r="BE1505" i="3" s="1"/>
  <c r="AN1482" i="3"/>
  <c r="BE1482" i="3" s="1"/>
  <c r="AN1481" i="3"/>
  <c r="BE1481" i="3" s="1"/>
  <c r="AN1476" i="3"/>
  <c r="BE1476" i="3" s="1"/>
  <c r="AN1463" i="3"/>
  <c r="BE1463" i="3" s="1"/>
  <c r="AN1452" i="3"/>
  <c r="BE1452" i="3" s="1"/>
  <c r="AN1517" i="3"/>
  <c r="BE1517" i="3" s="1"/>
  <c r="AN1493" i="3"/>
  <c r="BE1493" i="3" s="1"/>
  <c r="AN1461" i="3"/>
  <c r="BE1461" i="3" s="1"/>
  <c r="AN1383" i="3"/>
  <c r="BE1383" i="3" s="1"/>
  <c r="AN1382" i="3"/>
  <c r="BE1382" i="3" s="1"/>
  <c r="AN1351" i="3"/>
  <c r="BE1351" i="3" s="1"/>
  <c r="AN1350" i="3"/>
  <c r="BE1350" i="3" s="1"/>
  <c r="AN1347" i="3"/>
  <c r="BE1347" i="3" s="1"/>
  <c r="AN1303" i="3"/>
  <c r="BE1303" i="3" s="1"/>
  <c r="AN1302" i="3"/>
  <c r="BE1302" i="3" s="1"/>
  <c r="AN1282" i="3"/>
  <c r="BE1282" i="3" s="1"/>
  <c r="AN1431" i="3"/>
  <c r="BE1431" i="3" s="1"/>
  <c r="AN1391" i="3"/>
  <c r="BE1391" i="3" s="1"/>
  <c r="AN1390" i="3"/>
  <c r="BE1390" i="3" s="1"/>
  <c r="AN1381" i="3"/>
  <c r="BE1381" i="3" s="1"/>
  <c r="AN1380" i="3"/>
  <c r="BE1380" i="3" s="1"/>
  <c r="AN1375" i="3"/>
  <c r="BE1375" i="3" s="1"/>
  <c r="AN1374" i="3"/>
  <c r="BE1374" i="3" s="1"/>
  <c r="AN1348" i="3"/>
  <c r="BE1348" i="3" s="1"/>
  <c r="AN1327" i="3"/>
  <c r="BE1327" i="3" s="1"/>
  <c r="AN1326" i="3"/>
  <c r="BE1326" i="3" s="1"/>
  <c r="AN1314" i="3"/>
  <c r="BE1314" i="3" s="1"/>
  <c r="AN1300" i="3"/>
  <c r="BE1300" i="3" s="1"/>
  <c r="AN1399" i="3"/>
  <c r="BE1399" i="3" s="1"/>
  <c r="AN1341" i="3"/>
  <c r="BE1341" i="3" s="1"/>
  <c r="AN1323" i="3"/>
  <c r="BE1323" i="3" s="1"/>
  <c r="AN1429" i="3"/>
  <c r="BE1429" i="3" s="1"/>
  <c r="AN1407" i="3"/>
  <c r="BE1407" i="3" s="1"/>
  <c r="AN1406" i="3"/>
  <c r="BE1406" i="3" s="1"/>
  <c r="AN1397" i="3"/>
  <c r="BE1397" i="3" s="1"/>
  <c r="AN1396" i="3"/>
  <c r="BE1396" i="3" s="1"/>
  <c r="AN1372" i="3"/>
  <c r="BE1372" i="3" s="1"/>
  <c r="AN1367" i="3"/>
  <c r="BE1367" i="3" s="1"/>
  <c r="AN1324" i="3"/>
  <c r="BE1324" i="3" s="1"/>
  <c r="AN1311" i="3"/>
  <c r="BE1311" i="3" s="1"/>
  <c r="AN1278" i="3"/>
  <c r="BE1278" i="3" s="1"/>
  <c r="AN1423" i="3"/>
  <c r="BE1423" i="3" s="1"/>
  <c r="AN1422" i="3"/>
  <c r="BE1422" i="3" s="1"/>
  <c r="AN1415" i="3"/>
  <c r="BE1415" i="3" s="1"/>
  <c r="AN1414" i="3"/>
  <c r="BE1414" i="3" s="1"/>
  <c r="AN1405" i="3"/>
  <c r="BE1405" i="3" s="1"/>
  <c r="AN1404" i="3"/>
  <c r="BE1404" i="3" s="1"/>
  <c r="AN1365" i="3"/>
  <c r="BE1365" i="3" s="1"/>
  <c r="AN1340" i="3"/>
  <c r="BE1340" i="3" s="1"/>
  <c r="AN1322" i="3"/>
  <c r="BE1322" i="3" s="1"/>
  <c r="AN1439" i="3"/>
  <c r="BE1439" i="3" s="1"/>
  <c r="AN1421" i="3"/>
  <c r="BE1421" i="3" s="1"/>
  <c r="AN1420" i="3"/>
  <c r="BE1420" i="3" s="1"/>
  <c r="AN1413" i="3"/>
  <c r="BE1413" i="3" s="1"/>
  <c r="AN1412" i="3"/>
  <c r="BE1412" i="3" s="1"/>
  <c r="AN1364" i="3"/>
  <c r="BE1364" i="3" s="1"/>
  <c r="AN1359" i="3"/>
  <c r="BE1359" i="3" s="1"/>
  <c r="AN1358" i="3"/>
  <c r="BE1358" i="3" s="1"/>
  <c r="AN1355" i="3"/>
  <c r="BE1355" i="3" s="1"/>
  <c r="AN1333" i="3"/>
  <c r="BE1333" i="3" s="1"/>
  <c r="AN1287" i="3"/>
  <c r="BE1287" i="3" s="1"/>
  <c r="AN1286" i="3"/>
  <c r="BE1286" i="3" s="1"/>
  <c r="AN1275" i="3"/>
  <c r="BE1275" i="3" s="1"/>
  <c r="AN1438" i="3"/>
  <c r="BE1438" i="3" s="1"/>
  <c r="AN1356" i="3"/>
  <c r="BE1356" i="3" s="1"/>
  <c r="AN1335" i="3"/>
  <c r="BE1335" i="3" s="1"/>
  <c r="AN1334" i="3"/>
  <c r="BE1334" i="3" s="1"/>
  <c r="AN1331" i="3"/>
  <c r="BE1331" i="3" s="1"/>
  <c r="AN1319" i="3"/>
  <c r="BE1319" i="3" s="1"/>
  <c r="AN1306" i="3"/>
  <c r="BE1306" i="3" s="1"/>
  <c r="AN1295" i="3"/>
  <c r="BE1295" i="3" s="1"/>
  <c r="AN1284" i="3"/>
  <c r="BE1284" i="3" s="1"/>
  <c r="AN1283" i="3"/>
  <c r="BE1283" i="3" s="1"/>
  <c r="AN1274" i="3"/>
  <c r="BE1274" i="3" s="1"/>
  <c r="AD863" i="3" l="1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2" i="3"/>
  <c r="AF880" i="3"/>
  <c r="AF881" i="3"/>
  <c r="AF882" i="3"/>
  <c r="AF883" i="3"/>
  <c r="AF884" i="3"/>
  <c r="AF885" i="3"/>
  <c r="AF886" i="3"/>
  <c r="AF887" i="3"/>
  <c r="AF888" i="3"/>
  <c r="AF889" i="3"/>
  <c r="AF890" i="3"/>
  <c r="AF891" i="3"/>
  <c r="AF892" i="3"/>
  <c r="AF893" i="3"/>
  <c r="AF894" i="3"/>
  <c r="AF895" i="3"/>
  <c r="AF896" i="3"/>
  <c r="AF897" i="3"/>
  <c r="AF898" i="3"/>
  <c r="AF899" i="3"/>
  <c r="AF900" i="3"/>
  <c r="AF901" i="3"/>
  <c r="AF902" i="3"/>
  <c r="AF903" i="3"/>
  <c r="AF904" i="3"/>
  <c r="AF905" i="3"/>
  <c r="AF906" i="3"/>
  <c r="AF907" i="3"/>
  <c r="AF908" i="3"/>
  <c r="AF909" i="3"/>
  <c r="AF910" i="3"/>
  <c r="AF911" i="3"/>
  <c r="AF912" i="3"/>
  <c r="AF913" i="3"/>
  <c r="AF914" i="3"/>
  <c r="AF915" i="3"/>
  <c r="AF916" i="3"/>
  <c r="AF917" i="3"/>
  <c r="AF918" i="3"/>
  <c r="AF919" i="3"/>
  <c r="AF920" i="3"/>
  <c r="AF921" i="3"/>
  <c r="AF922" i="3"/>
  <c r="AF923" i="3"/>
  <c r="AF924" i="3"/>
  <c r="AF925" i="3"/>
  <c r="AF926" i="3"/>
  <c r="AF927" i="3"/>
  <c r="AF928" i="3"/>
  <c r="AF929" i="3"/>
  <c r="AF930" i="3"/>
  <c r="AF931" i="3"/>
  <c r="AF932" i="3"/>
  <c r="AF933" i="3"/>
  <c r="AF934" i="3"/>
  <c r="AF935" i="3"/>
  <c r="AF936" i="3"/>
  <c r="AF937" i="3"/>
  <c r="AF938" i="3"/>
  <c r="AF939" i="3"/>
  <c r="AF940" i="3"/>
  <c r="AF941" i="3"/>
  <c r="AF942" i="3"/>
  <c r="AF943" i="3"/>
  <c r="AF944" i="3"/>
  <c r="AF945" i="3"/>
  <c r="AF946" i="3"/>
  <c r="AF947" i="3"/>
  <c r="AF948" i="3"/>
  <c r="AF949" i="3"/>
  <c r="AF950" i="3"/>
  <c r="AF951" i="3"/>
  <c r="AF952" i="3"/>
  <c r="AF953" i="3"/>
  <c r="AF954" i="3"/>
  <c r="AF955" i="3"/>
  <c r="AF956" i="3"/>
  <c r="AF957" i="3"/>
  <c r="AF958" i="3"/>
  <c r="AF959" i="3"/>
  <c r="AF960" i="3"/>
  <c r="AF961" i="3"/>
  <c r="AF962" i="3"/>
  <c r="AF963" i="3"/>
  <c r="AF964" i="3"/>
  <c r="AF965" i="3"/>
  <c r="AF966" i="3"/>
  <c r="AF967" i="3"/>
  <c r="AF968" i="3"/>
  <c r="AF969" i="3"/>
  <c r="AF970" i="3"/>
  <c r="AF971" i="3"/>
  <c r="AF972" i="3"/>
  <c r="AF973" i="3"/>
  <c r="AF974" i="3"/>
  <c r="AF975" i="3"/>
  <c r="AF976" i="3"/>
  <c r="AF977" i="3"/>
  <c r="AF978" i="3"/>
  <c r="AF979" i="3"/>
  <c r="AF980" i="3"/>
  <c r="AF981" i="3"/>
  <c r="AF982" i="3"/>
  <c r="AF983" i="3"/>
  <c r="AF984" i="3"/>
  <c r="AF985" i="3"/>
  <c r="AF986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F1002" i="3"/>
  <c r="AF1003" i="3"/>
  <c r="AF1004" i="3"/>
  <c r="AF1005" i="3"/>
  <c r="AF1006" i="3"/>
  <c r="AF1007" i="3"/>
  <c r="AF1008" i="3"/>
  <c r="AF1009" i="3"/>
  <c r="AF1010" i="3"/>
  <c r="AF1011" i="3"/>
  <c r="AI919" i="3"/>
  <c r="AJ919" i="3" s="1"/>
  <c r="AI920" i="3"/>
  <c r="AJ920" i="3" s="1"/>
  <c r="AI921" i="3"/>
  <c r="AJ921" i="3" s="1"/>
  <c r="AI922" i="3"/>
  <c r="AJ922" i="3" s="1"/>
  <c r="AI923" i="3"/>
  <c r="AJ923" i="3" s="1"/>
  <c r="AI924" i="3"/>
  <c r="AJ924" i="3" s="1"/>
  <c r="AI925" i="3"/>
  <c r="AJ925" i="3" s="1"/>
  <c r="AI926" i="3"/>
  <c r="AJ926" i="3" s="1"/>
  <c r="AI927" i="3"/>
  <c r="AJ927" i="3" s="1"/>
  <c r="AI928" i="3"/>
  <c r="AJ928" i="3" s="1"/>
  <c r="AI929" i="3"/>
  <c r="AJ929" i="3" s="1"/>
  <c r="AI930" i="3"/>
  <c r="AJ930" i="3" s="1"/>
  <c r="AI931" i="3"/>
  <c r="AJ931" i="3" s="1"/>
  <c r="AI932" i="3"/>
  <c r="AJ932" i="3" s="1"/>
  <c r="AI933" i="3"/>
  <c r="AJ933" i="3" s="1"/>
  <c r="AI934" i="3"/>
  <c r="AJ934" i="3" s="1"/>
  <c r="AI935" i="3"/>
  <c r="AJ935" i="3" s="1"/>
  <c r="AI936" i="3"/>
  <c r="AJ936" i="3" s="1"/>
  <c r="AI937" i="3"/>
  <c r="AJ937" i="3" s="1"/>
  <c r="AI938" i="3"/>
  <c r="AJ938" i="3" s="1"/>
  <c r="AI939" i="3"/>
  <c r="AJ939" i="3" s="1"/>
  <c r="AI940" i="3"/>
  <c r="AJ940" i="3" s="1"/>
  <c r="AI941" i="3"/>
  <c r="AJ941" i="3" s="1"/>
  <c r="AI942" i="3"/>
  <c r="AJ942" i="3" s="1"/>
  <c r="AI943" i="3"/>
  <c r="AJ943" i="3" s="1"/>
  <c r="AI944" i="3"/>
  <c r="AJ944" i="3" s="1"/>
  <c r="AI945" i="3"/>
  <c r="AJ945" i="3" s="1"/>
  <c r="AI946" i="3"/>
  <c r="AJ946" i="3" s="1"/>
  <c r="AI947" i="3"/>
  <c r="AJ947" i="3" s="1"/>
  <c r="AI948" i="3"/>
  <c r="AJ948" i="3" s="1"/>
  <c r="AI949" i="3"/>
  <c r="AJ949" i="3" s="1"/>
  <c r="AI950" i="3"/>
  <c r="AJ950" i="3" s="1"/>
  <c r="AI951" i="3"/>
  <c r="AJ951" i="3" s="1"/>
  <c r="AI952" i="3"/>
  <c r="AJ952" i="3" s="1"/>
  <c r="AI953" i="3"/>
  <c r="AJ953" i="3" s="1"/>
  <c r="AI954" i="3"/>
  <c r="AJ954" i="3" s="1"/>
  <c r="AI955" i="3"/>
  <c r="AJ955" i="3" s="1"/>
  <c r="AI956" i="3"/>
  <c r="AJ956" i="3" s="1"/>
  <c r="AI957" i="3"/>
  <c r="AJ957" i="3" s="1"/>
  <c r="AI958" i="3"/>
  <c r="AJ958" i="3" s="1"/>
  <c r="AI959" i="3"/>
  <c r="AJ959" i="3" s="1"/>
  <c r="AI960" i="3"/>
  <c r="AJ960" i="3" s="1"/>
  <c r="AI961" i="3"/>
  <c r="AJ961" i="3" s="1"/>
  <c r="AI962" i="3"/>
  <c r="AJ962" i="3" s="1"/>
  <c r="AI963" i="3"/>
  <c r="AJ963" i="3" s="1"/>
  <c r="AI964" i="3"/>
  <c r="AJ964" i="3" s="1"/>
  <c r="AI965" i="3"/>
  <c r="AJ965" i="3" s="1"/>
  <c r="AI966" i="3"/>
  <c r="AJ966" i="3" s="1"/>
  <c r="AI967" i="3"/>
  <c r="AJ967" i="3" s="1"/>
  <c r="AI968" i="3"/>
  <c r="AJ968" i="3" s="1"/>
  <c r="AI969" i="3"/>
  <c r="AJ969" i="3" s="1"/>
  <c r="AI970" i="3"/>
  <c r="AJ970" i="3" s="1"/>
  <c r="AI971" i="3"/>
  <c r="AJ971" i="3" s="1"/>
  <c r="AI972" i="3"/>
  <c r="AJ972" i="3" s="1"/>
  <c r="AI973" i="3"/>
  <c r="AJ973" i="3" s="1"/>
  <c r="AI974" i="3"/>
  <c r="AJ974" i="3" s="1"/>
  <c r="AI975" i="3"/>
  <c r="AJ975" i="3" s="1"/>
  <c r="AI976" i="3"/>
  <c r="AJ976" i="3" s="1"/>
  <c r="AI977" i="3"/>
  <c r="AJ977" i="3" s="1"/>
  <c r="AI978" i="3"/>
  <c r="AJ978" i="3" s="1"/>
  <c r="AI979" i="3"/>
  <c r="AJ979" i="3" s="1"/>
  <c r="AI980" i="3"/>
  <c r="AJ980" i="3" s="1"/>
  <c r="AI981" i="3"/>
  <c r="AJ981" i="3" s="1"/>
  <c r="AI982" i="3"/>
  <c r="AJ982" i="3" s="1"/>
  <c r="AI983" i="3"/>
  <c r="AJ983" i="3" s="1"/>
  <c r="AI984" i="3"/>
  <c r="AJ984" i="3" s="1"/>
  <c r="AI985" i="3"/>
  <c r="AJ985" i="3" s="1"/>
  <c r="AI986" i="3"/>
  <c r="AJ986" i="3" s="1"/>
  <c r="AI987" i="3"/>
  <c r="AJ987" i="3" s="1"/>
  <c r="AI988" i="3"/>
  <c r="AJ988" i="3" s="1"/>
  <c r="AI989" i="3"/>
  <c r="AJ989" i="3" s="1"/>
  <c r="AI990" i="3"/>
  <c r="AJ990" i="3" s="1"/>
  <c r="AI991" i="3"/>
  <c r="AJ991" i="3" s="1"/>
  <c r="AI992" i="3"/>
  <c r="AJ992" i="3" s="1"/>
  <c r="AI993" i="3"/>
  <c r="AJ993" i="3" s="1"/>
  <c r="AI994" i="3"/>
  <c r="AJ994" i="3" s="1"/>
  <c r="AI995" i="3"/>
  <c r="AJ995" i="3" s="1"/>
  <c r="AI996" i="3"/>
  <c r="AJ996" i="3" s="1"/>
  <c r="AI997" i="3"/>
  <c r="AJ997" i="3" s="1"/>
  <c r="AI998" i="3"/>
  <c r="AJ998" i="3" s="1"/>
  <c r="AI999" i="3"/>
  <c r="AJ999" i="3" s="1"/>
  <c r="AI1000" i="3"/>
  <c r="AJ1000" i="3" s="1"/>
  <c r="AI1001" i="3"/>
  <c r="AJ1001" i="3" s="1"/>
  <c r="AI1002" i="3"/>
  <c r="AJ1002" i="3" s="1"/>
  <c r="AI1003" i="3"/>
  <c r="AJ1003" i="3" s="1"/>
  <c r="AI1004" i="3"/>
  <c r="AJ1004" i="3" s="1"/>
  <c r="AI1005" i="3"/>
  <c r="AJ1005" i="3" s="1"/>
  <c r="AI1006" i="3"/>
  <c r="AJ1006" i="3" s="1"/>
  <c r="AI1007" i="3"/>
  <c r="AJ1007" i="3" s="1"/>
  <c r="AI1008" i="3"/>
  <c r="AJ1008" i="3" s="1"/>
  <c r="AI1009" i="3"/>
  <c r="AJ1009" i="3" s="1"/>
  <c r="AI1010" i="3"/>
  <c r="AJ1010" i="3" s="1"/>
  <c r="AI1011" i="3"/>
  <c r="AJ1011" i="3" s="1"/>
  <c r="AI593" i="3"/>
  <c r="AJ593" i="3" s="1"/>
  <c r="AI594" i="3"/>
  <c r="AJ594" i="3" s="1"/>
  <c r="AI595" i="3"/>
  <c r="AJ595" i="3" s="1"/>
  <c r="AI596" i="3"/>
  <c r="AJ596" i="3" s="1"/>
  <c r="AI597" i="3"/>
  <c r="AJ597" i="3" s="1"/>
  <c r="AI598" i="3"/>
  <c r="AJ598" i="3" s="1"/>
  <c r="AI599" i="3"/>
  <c r="AJ599" i="3" s="1"/>
  <c r="AI600" i="3"/>
  <c r="AJ600" i="3" s="1"/>
  <c r="AI601" i="3"/>
  <c r="AJ601" i="3" s="1"/>
  <c r="AI602" i="3"/>
  <c r="AJ602" i="3" s="1"/>
  <c r="AI603" i="3"/>
  <c r="AJ603" i="3" s="1"/>
  <c r="AI604" i="3"/>
  <c r="AJ604" i="3" s="1"/>
  <c r="AI605" i="3"/>
  <c r="AJ605" i="3" s="1"/>
  <c r="AI606" i="3"/>
  <c r="AJ606" i="3" s="1"/>
  <c r="AI607" i="3"/>
  <c r="AJ607" i="3" s="1"/>
  <c r="AI608" i="3"/>
  <c r="AJ608" i="3" s="1"/>
  <c r="AI609" i="3"/>
  <c r="AJ609" i="3" s="1"/>
  <c r="AI610" i="3"/>
  <c r="AJ610" i="3" s="1"/>
  <c r="AI611" i="3"/>
  <c r="AJ611" i="3" s="1"/>
  <c r="AI612" i="3"/>
  <c r="AJ612" i="3" s="1"/>
  <c r="AI613" i="3"/>
  <c r="AJ613" i="3" s="1"/>
  <c r="AI614" i="3"/>
  <c r="AJ614" i="3" s="1"/>
  <c r="AI615" i="3"/>
  <c r="AJ615" i="3" s="1"/>
  <c r="AI616" i="3"/>
  <c r="AJ616" i="3" s="1"/>
  <c r="AI617" i="3"/>
  <c r="AJ617" i="3" s="1"/>
  <c r="AI618" i="3"/>
  <c r="AJ618" i="3" s="1"/>
  <c r="AI619" i="3"/>
  <c r="AJ619" i="3" s="1"/>
  <c r="AI620" i="3"/>
  <c r="AJ620" i="3" s="1"/>
  <c r="AI621" i="3"/>
  <c r="AJ621" i="3" s="1"/>
  <c r="AI622" i="3"/>
  <c r="AJ622" i="3" s="1"/>
  <c r="AI623" i="3"/>
  <c r="AJ623" i="3" s="1"/>
  <c r="AI624" i="3"/>
  <c r="AJ624" i="3" s="1"/>
  <c r="AI625" i="3"/>
  <c r="AJ625" i="3" s="1"/>
  <c r="AI626" i="3"/>
  <c r="AJ626" i="3" s="1"/>
  <c r="AI627" i="3"/>
  <c r="AJ627" i="3" s="1"/>
  <c r="AI628" i="3"/>
  <c r="AJ628" i="3" s="1"/>
  <c r="AI629" i="3"/>
  <c r="AJ629" i="3" s="1"/>
  <c r="AI630" i="3"/>
  <c r="AJ630" i="3" s="1"/>
  <c r="AI631" i="3"/>
  <c r="AJ631" i="3" s="1"/>
  <c r="AI632" i="3"/>
  <c r="AJ632" i="3" s="1"/>
  <c r="AI633" i="3"/>
  <c r="AJ633" i="3" s="1"/>
  <c r="AI634" i="3"/>
  <c r="AJ634" i="3" s="1"/>
  <c r="AI635" i="3"/>
  <c r="AJ635" i="3" s="1"/>
  <c r="AI636" i="3"/>
  <c r="AJ636" i="3" s="1"/>
  <c r="AI637" i="3"/>
  <c r="AJ637" i="3" s="1"/>
  <c r="AI638" i="3"/>
  <c r="AJ638" i="3" s="1"/>
  <c r="AI639" i="3"/>
  <c r="AJ639" i="3" s="1"/>
  <c r="AI640" i="3"/>
  <c r="AJ640" i="3" s="1"/>
  <c r="AI641" i="3"/>
  <c r="AJ641" i="3" s="1"/>
  <c r="AI642" i="3"/>
  <c r="AJ642" i="3" s="1"/>
  <c r="AI643" i="3"/>
  <c r="AJ643" i="3" s="1"/>
  <c r="AI644" i="3"/>
  <c r="AJ644" i="3" s="1"/>
  <c r="AI645" i="3"/>
  <c r="AJ645" i="3" s="1"/>
  <c r="AI646" i="3"/>
  <c r="AJ646" i="3" s="1"/>
  <c r="AI647" i="3"/>
  <c r="AJ647" i="3" s="1"/>
  <c r="AI648" i="3"/>
  <c r="AJ648" i="3" s="1"/>
  <c r="AI649" i="3"/>
  <c r="AJ649" i="3" s="1"/>
  <c r="AI650" i="3"/>
  <c r="AJ650" i="3" s="1"/>
  <c r="AI651" i="3"/>
  <c r="AJ651" i="3" s="1"/>
  <c r="AI652" i="3"/>
  <c r="AJ652" i="3" s="1"/>
  <c r="AI653" i="3"/>
  <c r="AJ653" i="3" s="1"/>
  <c r="AI654" i="3"/>
  <c r="AJ654" i="3" s="1"/>
  <c r="AI655" i="3"/>
  <c r="AJ655" i="3" s="1"/>
  <c r="AI656" i="3"/>
  <c r="AJ656" i="3" s="1"/>
  <c r="AI657" i="3"/>
  <c r="AJ657" i="3" s="1"/>
  <c r="AI658" i="3"/>
  <c r="AJ658" i="3" s="1"/>
  <c r="AI659" i="3"/>
  <c r="AJ659" i="3" s="1"/>
  <c r="AI660" i="3"/>
  <c r="AJ660" i="3" s="1"/>
  <c r="AI661" i="3"/>
  <c r="AJ661" i="3" s="1"/>
  <c r="AI662" i="3"/>
  <c r="AJ662" i="3" s="1"/>
  <c r="AI663" i="3"/>
  <c r="AJ663" i="3" s="1"/>
  <c r="AI664" i="3"/>
  <c r="AJ664" i="3" s="1"/>
  <c r="AI665" i="3"/>
  <c r="AJ665" i="3" s="1"/>
  <c r="AI666" i="3"/>
  <c r="AJ666" i="3" s="1"/>
  <c r="AI667" i="3"/>
  <c r="AJ667" i="3" s="1"/>
  <c r="AI668" i="3"/>
  <c r="AJ668" i="3" s="1"/>
  <c r="AI669" i="3"/>
  <c r="AJ669" i="3" s="1"/>
  <c r="AI670" i="3"/>
  <c r="AJ670" i="3" s="1"/>
  <c r="AI671" i="3"/>
  <c r="AJ671" i="3" s="1"/>
  <c r="AI672" i="3"/>
  <c r="AJ672" i="3" s="1"/>
  <c r="AI673" i="3"/>
  <c r="AJ673" i="3" s="1"/>
  <c r="AI674" i="3"/>
  <c r="AJ674" i="3" s="1"/>
  <c r="AI675" i="3"/>
  <c r="AJ675" i="3" s="1"/>
  <c r="AI676" i="3"/>
  <c r="AJ676" i="3" s="1"/>
  <c r="AI677" i="3"/>
  <c r="AJ677" i="3" s="1"/>
  <c r="AI678" i="3"/>
  <c r="AJ678" i="3" s="1"/>
  <c r="AI679" i="3"/>
  <c r="AJ679" i="3" s="1"/>
  <c r="AI680" i="3"/>
  <c r="AJ680" i="3" s="1"/>
  <c r="AI681" i="3"/>
  <c r="AJ681" i="3" s="1"/>
  <c r="AI682" i="3"/>
  <c r="AJ682" i="3" s="1"/>
  <c r="AI683" i="3"/>
  <c r="AJ683" i="3" s="1"/>
  <c r="AI684" i="3"/>
  <c r="AJ684" i="3" s="1"/>
  <c r="AI685" i="3"/>
  <c r="AJ685" i="3" s="1"/>
  <c r="AI686" i="3"/>
  <c r="AJ686" i="3" s="1"/>
  <c r="AI687" i="3"/>
  <c r="AJ687" i="3" s="1"/>
  <c r="AI688" i="3"/>
  <c r="AJ688" i="3" s="1"/>
  <c r="AI689" i="3"/>
  <c r="AJ689" i="3" s="1"/>
  <c r="AI690" i="3"/>
  <c r="AJ690" i="3" s="1"/>
  <c r="AI691" i="3"/>
  <c r="AJ691" i="3" s="1"/>
  <c r="AI692" i="3"/>
  <c r="AJ692" i="3" s="1"/>
  <c r="AI693" i="3"/>
  <c r="AJ693" i="3" s="1"/>
  <c r="AI694" i="3"/>
  <c r="AJ694" i="3" s="1"/>
  <c r="AI695" i="3"/>
  <c r="AJ695" i="3" s="1"/>
  <c r="AI696" i="3"/>
  <c r="AJ696" i="3" s="1"/>
  <c r="AI697" i="3"/>
  <c r="AJ697" i="3" s="1"/>
  <c r="AI698" i="3"/>
  <c r="AJ698" i="3" s="1"/>
  <c r="AI699" i="3"/>
  <c r="AJ699" i="3" s="1"/>
  <c r="AI700" i="3"/>
  <c r="AJ700" i="3" s="1"/>
  <c r="AI701" i="3"/>
  <c r="AJ701" i="3" s="1"/>
  <c r="AI702" i="3"/>
  <c r="AJ702" i="3" s="1"/>
  <c r="AI703" i="3"/>
  <c r="AJ703" i="3" s="1"/>
  <c r="AI704" i="3"/>
  <c r="AJ704" i="3" s="1"/>
  <c r="AI705" i="3"/>
  <c r="AJ705" i="3" s="1"/>
  <c r="AI706" i="3"/>
  <c r="AJ706" i="3" s="1"/>
  <c r="AI707" i="3"/>
  <c r="AJ707" i="3" s="1"/>
  <c r="AI708" i="3"/>
  <c r="AJ708" i="3" s="1"/>
  <c r="AI709" i="3"/>
  <c r="AJ709" i="3" s="1"/>
  <c r="AI710" i="3"/>
  <c r="AJ710" i="3" s="1"/>
  <c r="AI711" i="3"/>
  <c r="AJ711" i="3" s="1"/>
  <c r="AI712" i="3"/>
  <c r="AJ712" i="3" s="1"/>
  <c r="AI713" i="3"/>
  <c r="AJ713" i="3" s="1"/>
  <c r="AI714" i="3"/>
  <c r="AJ714" i="3" s="1"/>
  <c r="AI715" i="3"/>
  <c r="AJ715" i="3" s="1"/>
  <c r="AI716" i="3"/>
  <c r="AJ716" i="3" s="1"/>
  <c r="AI717" i="3"/>
  <c r="AJ717" i="3" s="1"/>
  <c r="AI718" i="3"/>
  <c r="AJ718" i="3" s="1"/>
  <c r="AI719" i="3"/>
  <c r="AJ719" i="3" s="1"/>
  <c r="AI720" i="3"/>
  <c r="AJ720" i="3" s="1"/>
  <c r="AI721" i="3"/>
  <c r="AJ721" i="3" s="1"/>
  <c r="AI722" i="3"/>
  <c r="AJ722" i="3" s="1"/>
  <c r="AI723" i="3"/>
  <c r="AJ723" i="3" s="1"/>
  <c r="AI724" i="3"/>
  <c r="AJ724" i="3" s="1"/>
  <c r="AI725" i="3"/>
  <c r="AJ725" i="3" s="1"/>
  <c r="AI726" i="3"/>
  <c r="AJ726" i="3" s="1"/>
  <c r="AI727" i="3"/>
  <c r="AJ727" i="3" s="1"/>
  <c r="AI728" i="3"/>
  <c r="AJ728" i="3" s="1"/>
  <c r="AI729" i="3"/>
  <c r="AJ729" i="3" s="1"/>
  <c r="AI730" i="3"/>
  <c r="AJ730" i="3" s="1"/>
  <c r="AI731" i="3"/>
  <c r="AJ731" i="3" s="1"/>
  <c r="AI732" i="3"/>
  <c r="AJ732" i="3" s="1"/>
  <c r="AI733" i="3"/>
  <c r="AJ733" i="3" s="1"/>
  <c r="AI734" i="3"/>
  <c r="AJ734" i="3" s="1"/>
  <c r="AI735" i="3"/>
  <c r="AJ735" i="3" s="1"/>
  <c r="AI736" i="3"/>
  <c r="AJ736" i="3" s="1"/>
  <c r="AI737" i="3"/>
  <c r="AJ737" i="3" s="1"/>
  <c r="AI738" i="3"/>
  <c r="AJ738" i="3" s="1"/>
  <c r="AI739" i="3"/>
  <c r="AJ739" i="3" s="1"/>
  <c r="AI740" i="3"/>
  <c r="AJ740" i="3" s="1"/>
  <c r="AI741" i="3"/>
  <c r="AJ741" i="3" s="1"/>
  <c r="AI742" i="3"/>
  <c r="AJ742" i="3" s="1"/>
  <c r="AI743" i="3"/>
  <c r="AJ743" i="3" s="1"/>
  <c r="AI744" i="3"/>
  <c r="AJ744" i="3" s="1"/>
  <c r="AI745" i="3"/>
  <c r="AJ745" i="3" s="1"/>
  <c r="AI746" i="3"/>
  <c r="AJ746" i="3" s="1"/>
  <c r="AI747" i="3"/>
  <c r="AJ747" i="3" s="1"/>
  <c r="AI748" i="3"/>
  <c r="AJ748" i="3" s="1"/>
  <c r="AI749" i="3"/>
  <c r="AJ749" i="3" s="1"/>
  <c r="AI750" i="3"/>
  <c r="AJ750" i="3" s="1"/>
  <c r="AI751" i="3"/>
  <c r="AJ751" i="3" s="1"/>
  <c r="AI752" i="3"/>
  <c r="AJ752" i="3" s="1"/>
  <c r="AI753" i="3"/>
  <c r="AJ753" i="3" s="1"/>
  <c r="AI754" i="3"/>
  <c r="AJ754" i="3" s="1"/>
  <c r="AI755" i="3"/>
  <c r="AJ755" i="3" s="1"/>
  <c r="AI756" i="3"/>
  <c r="AJ756" i="3" s="1"/>
  <c r="AI757" i="3"/>
  <c r="AJ757" i="3" s="1"/>
  <c r="AI758" i="3"/>
  <c r="AJ758" i="3" s="1"/>
  <c r="AI759" i="3"/>
  <c r="AJ759" i="3" s="1"/>
  <c r="AI760" i="3"/>
  <c r="AJ760" i="3" s="1"/>
  <c r="AI761" i="3"/>
  <c r="AJ761" i="3" s="1"/>
  <c r="AI762" i="3"/>
  <c r="AJ762" i="3" s="1"/>
  <c r="AI763" i="3"/>
  <c r="AJ763" i="3" s="1"/>
  <c r="AI764" i="3"/>
  <c r="AJ764" i="3" s="1"/>
  <c r="AI765" i="3"/>
  <c r="AJ765" i="3" s="1"/>
  <c r="AI766" i="3"/>
  <c r="AJ766" i="3" s="1"/>
  <c r="AI767" i="3"/>
  <c r="AJ767" i="3" s="1"/>
  <c r="AI768" i="3"/>
  <c r="AJ768" i="3" s="1"/>
  <c r="AI769" i="3"/>
  <c r="AJ769" i="3" s="1"/>
  <c r="AI770" i="3"/>
  <c r="AJ770" i="3" s="1"/>
  <c r="AI771" i="3"/>
  <c r="AJ771" i="3" s="1"/>
  <c r="AI772" i="3"/>
  <c r="AJ772" i="3" s="1"/>
  <c r="AI773" i="3"/>
  <c r="AJ773" i="3" s="1"/>
  <c r="AI774" i="3"/>
  <c r="AJ774" i="3" s="1"/>
  <c r="AI775" i="3"/>
  <c r="AJ775" i="3" s="1"/>
  <c r="AI776" i="3"/>
  <c r="AJ776" i="3" s="1"/>
  <c r="AI777" i="3"/>
  <c r="AJ777" i="3" s="1"/>
  <c r="AI778" i="3"/>
  <c r="AJ778" i="3" s="1"/>
  <c r="AI779" i="3"/>
  <c r="AJ779" i="3" s="1"/>
  <c r="AI780" i="3"/>
  <c r="AJ780" i="3" s="1"/>
  <c r="AI781" i="3"/>
  <c r="AJ781" i="3" s="1"/>
  <c r="AI782" i="3"/>
  <c r="AJ782" i="3" s="1"/>
  <c r="AI783" i="3"/>
  <c r="AJ783" i="3" s="1"/>
  <c r="AI784" i="3"/>
  <c r="AJ784" i="3" s="1"/>
  <c r="AI785" i="3"/>
  <c r="AJ785" i="3" s="1"/>
  <c r="AI786" i="3"/>
  <c r="AJ786" i="3" s="1"/>
  <c r="AI787" i="3"/>
  <c r="AJ787" i="3" s="1"/>
  <c r="AI788" i="3"/>
  <c r="AJ788" i="3" s="1"/>
  <c r="AI789" i="3"/>
  <c r="AJ789" i="3" s="1"/>
  <c r="AI790" i="3"/>
  <c r="AJ790" i="3" s="1"/>
  <c r="AI791" i="3"/>
  <c r="AJ791" i="3" s="1"/>
  <c r="AI792" i="3"/>
  <c r="AJ792" i="3" s="1"/>
  <c r="AI793" i="3"/>
  <c r="AJ793" i="3" s="1"/>
  <c r="AI794" i="3"/>
  <c r="AJ794" i="3" s="1"/>
  <c r="AI795" i="3"/>
  <c r="AJ795" i="3" s="1"/>
  <c r="AI796" i="3"/>
  <c r="AJ796" i="3" s="1"/>
  <c r="AI797" i="3"/>
  <c r="AJ797" i="3" s="1"/>
  <c r="AI798" i="3"/>
  <c r="AJ798" i="3" s="1"/>
  <c r="AI799" i="3"/>
  <c r="AJ799" i="3" s="1"/>
  <c r="AI800" i="3"/>
  <c r="AJ800" i="3" s="1"/>
  <c r="AI801" i="3"/>
  <c r="AJ801" i="3" s="1"/>
  <c r="AI802" i="3"/>
  <c r="AJ802" i="3" s="1"/>
  <c r="AI803" i="3"/>
  <c r="AJ803" i="3" s="1"/>
  <c r="AI804" i="3"/>
  <c r="AJ804" i="3" s="1"/>
  <c r="AI805" i="3"/>
  <c r="AJ805" i="3" s="1"/>
  <c r="AI806" i="3"/>
  <c r="AJ806" i="3" s="1"/>
  <c r="AI807" i="3"/>
  <c r="AJ807" i="3" s="1"/>
  <c r="AI808" i="3"/>
  <c r="AJ808" i="3" s="1"/>
  <c r="AI809" i="3"/>
  <c r="AJ809" i="3" s="1"/>
  <c r="AI810" i="3"/>
  <c r="AJ810" i="3" s="1"/>
  <c r="AI811" i="3"/>
  <c r="AJ811" i="3" s="1"/>
  <c r="AI812" i="3"/>
  <c r="AJ812" i="3" s="1"/>
  <c r="AI813" i="3"/>
  <c r="AJ813" i="3" s="1"/>
  <c r="AI814" i="3"/>
  <c r="AJ814" i="3" s="1"/>
  <c r="AI815" i="3"/>
  <c r="AJ815" i="3" s="1"/>
  <c r="AI816" i="3"/>
  <c r="AJ816" i="3" s="1"/>
  <c r="AI817" i="3"/>
  <c r="AJ817" i="3" s="1"/>
  <c r="AI818" i="3"/>
  <c r="AJ818" i="3" s="1"/>
  <c r="AI819" i="3"/>
  <c r="AJ819" i="3" s="1"/>
  <c r="AI820" i="3"/>
  <c r="AJ820" i="3" s="1"/>
  <c r="AI821" i="3"/>
  <c r="AJ821" i="3" s="1"/>
  <c r="AI822" i="3"/>
  <c r="AJ822" i="3" s="1"/>
  <c r="AI823" i="3"/>
  <c r="AJ823" i="3" s="1"/>
  <c r="AI824" i="3"/>
  <c r="AJ824" i="3" s="1"/>
  <c r="AI825" i="3"/>
  <c r="AJ825" i="3" s="1"/>
  <c r="AI826" i="3"/>
  <c r="AJ826" i="3" s="1"/>
  <c r="AI827" i="3"/>
  <c r="AJ827" i="3" s="1"/>
  <c r="AI828" i="3"/>
  <c r="AJ828" i="3" s="1"/>
  <c r="AI829" i="3"/>
  <c r="AJ829" i="3" s="1"/>
  <c r="AI830" i="3"/>
  <c r="AJ830" i="3" s="1"/>
  <c r="AI831" i="3"/>
  <c r="AJ831" i="3" s="1"/>
  <c r="AI832" i="3"/>
  <c r="AJ832" i="3" s="1"/>
  <c r="AI833" i="3"/>
  <c r="AJ833" i="3" s="1"/>
  <c r="AI834" i="3"/>
  <c r="AJ834" i="3" s="1"/>
  <c r="AI835" i="3"/>
  <c r="AJ835" i="3" s="1"/>
  <c r="AI836" i="3"/>
  <c r="AJ836" i="3" s="1"/>
  <c r="AI837" i="3"/>
  <c r="AJ837" i="3" s="1"/>
  <c r="AI838" i="3"/>
  <c r="AJ838" i="3" s="1"/>
  <c r="AI839" i="3"/>
  <c r="AJ839" i="3" s="1"/>
  <c r="AI840" i="3"/>
  <c r="AJ840" i="3" s="1"/>
  <c r="AI841" i="3"/>
  <c r="AJ841" i="3" s="1"/>
  <c r="AI842" i="3"/>
  <c r="AJ842" i="3" s="1"/>
  <c r="AI843" i="3"/>
  <c r="AJ843" i="3" s="1"/>
  <c r="AI844" i="3"/>
  <c r="AJ844" i="3" s="1"/>
  <c r="AI845" i="3"/>
  <c r="AJ845" i="3" s="1"/>
  <c r="AI846" i="3"/>
  <c r="AJ846" i="3" s="1"/>
  <c r="AI847" i="3"/>
  <c r="AJ847" i="3" s="1"/>
  <c r="AI848" i="3"/>
  <c r="AJ848" i="3" s="1"/>
  <c r="AI849" i="3"/>
  <c r="AJ849" i="3" s="1"/>
  <c r="AI850" i="3"/>
  <c r="AJ850" i="3" s="1"/>
  <c r="AI851" i="3"/>
  <c r="AJ851" i="3" s="1"/>
  <c r="AI852" i="3"/>
  <c r="AJ852" i="3" s="1"/>
  <c r="AI853" i="3"/>
  <c r="AJ853" i="3" s="1"/>
  <c r="AI854" i="3"/>
  <c r="AJ854" i="3" s="1"/>
  <c r="AI855" i="3"/>
  <c r="AJ855" i="3" s="1"/>
  <c r="AI856" i="3"/>
  <c r="AJ856" i="3" s="1"/>
  <c r="AI857" i="3"/>
  <c r="AJ857" i="3" s="1"/>
  <c r="AI858" i="3"/>
  <c r="AJ858" i="3" s="1"/>
  <c r="AI859" i="3"/>
  <c r="AJ859" i="3" s="1"/>
  <c r="AI860" i="3"/>
  <c r="AJ860" i="3" s="1"/>
  <c r="AI861" i="3"/>
  <c r="AJ861" i="3" s="1"/>
  <c r="AI862" i="3"/>
  <c r="AJ862" i="3" s="1"/>
  <c r="AI863" i="3"/>
  <c r="AJ863" i="3" s="1"/>
  <c r="AI864" i="3"/>
  <c r="AJ864" i="3" s="1"/>
  <c r="AI865" i="3"/>
  <c r="AJ865" i="3" s="1"/>
  <c r="AI866" i="3"/>
  <c r="AJ866" i="3" s="1"/>
  <c r="AI867" i="3"/>
  <c r="AJ867" i="3" s="1"/>
  <c r="AI868" i="3"/>
  <c r="AJ868" i="3" s="1"/>
  <c r="AI869" i="3"/>
  <c r="AJ869" i="3" s="1"/>
  <c r="AI870" i="3"/>
  <c r="AJ870" i="3" s="1"/>
  <c r="AI871" i="3"/>
  <c r="AJ871" i="3" s="1"/>
  <c r="AI872" i="3"/>
  <c r="AJ872" i="3" s="1"/>
  <c r="AI873" i="3"/>
  <c r="AJ873" i="3" s="1"/>
  <c r="AI874" i="3"/>
  <c r="AJ874" i="3" s="1"/>
  <c r="AI875" i="3"/>
  <c r="AJ875" i="3" s="1"/>
  <c r="AI876" i="3"/>
  <c r="AJ876" i="3" s="1"/>
  <c r="AI877" i="3"/>
  <c r="AJ877" i="3" s="1"/>
  <c r="AI878" i="3"/>
  <c r="AJ878" i="3" s="1"/>
  <c r="AI879" i="3"/>
  <c r="AJ879" i="3" s="1"/>
  <c r="AI880" i="3"/>
  <c r="AJ880" i="3" s="1"/>
  <c r="AI881" i="3"/>
  <c r="AJ881" i="3" s="1"/>
  <c r="AI882" i="3"/>
  <c r="AJ882" i="3" s="1"/>
  <c r="AI883" i="3"/>
  <c r="AJ883" i="3" s="1"/>
  <c r="AI884" i="3"/>
  <c r="AJ884" i="3" s="1"/>
  <c r="AI885" i="3"/>
  <c r="AJ885" i="3" s="1"/>
  <c r="AI886" i="3"/>
  <c r="AJ886" i="3" s="1"/>
  <c r="AI887" i="3"/>
  <c r="AJ887" i="3" s="1"/>
  <c r="AI888" i="3"/>
  <c r="AJ888" i="3" s="1"/>
  <c r="AI889" i="3"/>
  <c r="AJ889" i="3" s="1"/>
  <c r="AI890" i="3"/>
  <c r="AJ890" i="3" s="1"/>
  <c r="AI891" i="3"/>
  <c r="AJ891" i="3" s="1"/>
  <c r="AI892" i="3"/>
  <c r="AJ892" i="3" s="1"/>
  <c r="AI893" i="3"/>
  <c r="AJ893" i="3" s="1"/>
  <c r="AI894" i="3"/>
  <c r="AJ894" i="3" s="1"/>
  <c r="AI895" i="3"/>
  <c r="AJ895" i="3" s="1"/>
  <c r="AI896" i="3"/>
  <c r="AJ896" i="3" s="1"/>
  <c r="AI897" i="3"/>
  <c r="AJ897" i="3" s="1"/>
  <c r="AI898" i="3"/>
  <c r="AJ898" i="3" s="1"/>
  <c r="AI899" i="3"/>
  <c r="AJ899" i="3" s="1"/>
  <c r="AI900" i="3"/>
  <c r="AJ900" i="3" s="1"/>
  <c r="AI901" i="3"/>
  <c r="AJ901" i="3" s="1"/>
  <c r="AI902" i="3"/>
  <c r="AJ902" i="3" s="1"/>
  <c r="AI903" i="3"/>
  <c r="AJ903" i="3" s="1"/>
  <c r="AI904" i="3"/>
  <c r="AJ904" i="3" s="1"/>
  <c r="AI905" i="3"/>
  <c r="AJ905" i="3" s="1"/>
  <c r="AI906" i="3"/>
  <c r="AJ906" i="3" s="1"/>
  <c r="AI907" i="3"/>
  <c r="AJ907" i="3" s="1"/>
  <c r="AI908" i="3"/>
  <c r="AJ908" i="3" s="1"/>
  <c r="AI909" i="3"/>
  <c r="AJ909" i="3" s="1"/>
  <c r="AI910" i="3"/>
  <c r="AJ910" i="3" s="1"/>
  <c r="AI911" i="3"/>
  <c r="AJ911" i="3" s="1"/>
  <c r="AI912" i="3"/>
  <c r="AJ912" i="3" s="1"/>
  <c r="AI913" i="3"/>
  <c r="AJ913" i="3" s="1"/>
  <c r="AI914" i="3"/>
  <c r="AJ914" i="3" s="1"/>
  <c r="AI915" i="3"/>
  <c r="AJ915" i="3" s="1"/>
  <c r="AI916" i="3"/>
  <c r="AJ916" i="3" s="1"/>
  <c r="AI917" i="3"/>
  <c r="AJ917" i="3" s="1"/>
  <c r="AI918" i="3"/>
  <c r="AJ918" i="3" s="1"/>
  <c r="AI584" i="3"/>
  <c r="AL880" i="3"/>
  <c r="AL881" i="3"/>
  <c r="AL882" i="3"/>
  <c r="AL883" i="3"/>
  <c r="AL884" i="3"/>
  <c r="AL885" i="3"/>
  <c r="AL886" i="3"/>
  <c r="AL887" i="3"/>
  <c r="AL888" i="3"/>
  <c r="AL889" i="3"/>
  <c r="AL890" i="3"/>
  <c r="AL891" i="3"/>
  <c r="AL892" i="3"/>
  <c r="AL893" i="3"/>
  <c r="AL894" i="3"/>
  <c r="AL895" i="3"/>
  <c r="AL896" i="3"/>
  <c r="AL897" i="3"/>
  <c r="AL898" i="3"/>
  <c r="AL899" i="3"/>
  <c r="AL900" i="3"/>
  <c r="AL901" i="3"/>
  <c r="AL902" i="3"/>
  <c r="AL903" i="3"/>
  <c r="AL904" i="3"/>
  <c r="AL905" i="3"/>
  <c r="AL906" i="3"/>
  <c r="AL907" i="3"/>
  <c r="AL908" i="3"/>
  <c r="AL909" i="3"/>
  <c r="AL910" i="3"/>
  <c r="AL911" i="3"/>
  <c r="AL912" i="3"/>
  <c r="AL913" i="3"/>
  <c r="AL914" i="3"/>
  <c r="AL915" i="3"/>
  <c r="AL916" i="3"/>
  <c r="AL917" i="3"/>
  <c r="AL918" i="3"/>
  <c r="AL919" i="3"/>
  <c r="AL920" i="3"/>
  <c r="AL921" i="3"/>
  <c r="AL922" i="3"/>
  <c r="AL923" i="3"/>
  <c r="AL924" i="3"/>
  <c r="AL925" i="3"/>
  <c r="AL926" i="3"/>
  <c r="AL927" i="3"/>
  <c r="AL928" i="3"/>
  <c r="AL929" i="3"/>
  <c r="AL930" i="3"/>
  <c r="AL931" i="3"/>
  <c r="AL932" i="3"/>
  <c r="AL933" i="3"/>
  <c r="AL934" i="3"/>
  <c r="AL935" i="3"/>
  <c r="AL936" i="3"/>
  <c r="AL937" i="3"/>
  <c r="AL938" i="3"/>
  <c r="AL939" i="3"/>
  <c r="AL940" i="3"/>
  <c r="AL941" i="3"/>
  <c r="AL942" i="3"/>
  <c r="AL943" i="3"/>
  <c r="AL944" i="3"/>
  <c r="AL945" i="3"/>
  <c r="AL946" i="3"/>
  <c r="AL947" i="3"/>
  <c r="AL948" i="3"/>
  <c r="AL949" i="3"/>
  <c r="AL950" i="3"/>
  <c r="AL951" i="3"/>
  <c r="AL952" i="3"/>
  <c r="AL953" i="3"/>
  <c r="AL954" i="3"/>
  <c r="AL955" i="3"/>
  <c r="AL956" i="3"/>
  <c r="AL957" i="3"/>
  <c r="AL958" i="3"/>
  <c r="AL959" i="3"/>
  <c r="AL960" i="3"/>
  <c r="AL961" i="3"/>
  <c r="AL962" i="3"/>
  <c r="AL963" i="3"/>
  <c r="AL964" i="3"/>
  <c r="AL965" i="3"/>
  <c r="AL966" i="3"/>
  <c r="AL967" i="3"/>
  <c r="AL968" i="3"/>
  <c r="AL969" i="3"/>
  <c r="AL970" i="3"/>
  <c r="AL971" i="3"/>
  <c r="AL972" i="3"/>
  <c r="AL973" i="3"/>
  <c r="AL974" i="3"/>
  <c r="AL975" i="3"/>
  <c r="AL976" i="3"/>
  <c r="AL977" i="3"/>
  <c r="AL978" i="3"/>
  <c r="AL979" i="3"/>
  <c r="AL980" i="3"/>
  <c r="AL981" i="3"/>
  <c r="AL982" i="3"/>
  <c r="AL983" i="3"/>
  <c r="AL984" i="3"/>
  <c r="AL985" i="3"/>
  <c r="AL986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L1002" i="3"/>
  <c r="AL1003" i="3"/>
  <c r="AL1004" i="3"/>
  <c r="AL1005" i="3"/>
  <c r="AL1006" i="3"/>
  <c r="AL1007" i="3"/>
  <c r="AL1008" i="3"/>
  <c r="AL1009" i="3"/>
  <c r="AL1010" i="3"/>
  <c r="AL1011" i="3"/>
  <c r="AM881" i="3"/>
  <c r="AM882" i="3"/>
  <c r="AM883" i="3"/>
  <c r="AM884" i="3"/>
  <c r="AM885" i="3"/>
  <c r="AM886" i="3"/>
  <c r="AM887" i="3"/>
  <c r="AM888" i="3"/>
  <c r="AM889" i="3"/>
  <c r="AM890" i="3"/>
  <c r="AM891" i="3"/>
  <c r="AM892" i="3"/>
  <c r="AM893" i="3"/>
  <c r="AM894" i="3"/>
  <c r="AM895" i="3"/>
  <c r="AM896" i="3"/>
  <c r="AM897" i="3"/>
  <c r="AM898" i="3"/>
  <c r="AM899" i="3"/>
  <c r="AM900" i="3"/>
  <c r="AM901" i="3"/>
  <c r="AM902" i="3"/>
  <c r="AM903" i="3"/>
  <c r="AM904" i="3"/>
  <c r="AM905" i="3"/>
  <c r="AM906" i="3"/>
  <c r="AM907" i="3"/>
  <c r="AM908" i="3"/>
  <c r="AM909" i="3"/>
  <c r="AM910" i="3"/>
  <c r="AM911" i="3"/>
  <c r="AM912" i="3"/>
  <c r="AM913" i="3"/>
  <c r="AM914" i="3"/>
  <c r="AM915" i="3"/>
  <c r="AM916" i="3"/>
  <c r="AM917" i="3"/>
  <c r="AM918" i="3"/>
  <c r="AM919" i="3"/>
  <c r="AM920" i="3"/>
  <c r="AM921" i="3"/>
  <c r="AM922" i="3"/>
  <c r="AM923" i="3"/>
  <c r="AM924" i="3"/>
  <c r="AM925" i="3"/>
  <c r="AM926" i="3"/>
  <c r="AM927" i="3"/>
  <c r="AM928" i="3"/>
  <c r="AM929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0" i="3"/>
  <c r="AM961" i="3"/>
  <c r="AM962" i="3"/>
  <c r="AM963" i="3"/>
  <c r="AM964" i="3"/>
  <c r="AM965" i="3"/>
  <c r="AM966" i="3"/>
  <c r="AM967" i="3"/>
  <c r="AM968" i="3"/>
  <c r="AM969" i="3"/>
  <c r="AM970" i="3"/>
  <c r="AM971" i="3"/>
  <c r="AM972" i="3"/>
  <c r="AM973" i="3"/>
  <c r="AM974" i="3"/>
  <c r="AM975" i="3"/>
  <c r="AM976" i="3"/>
  <c r="AM977" i="3"/>
  <c r="AM978" i="3"/>
  <c r="AM979" i="3"/>
  <c r="AM980" i="3"/>
  <c r="AM981" i="3"/>
  <c r="AM982" i="3"/>
  <c r="AM983" i="3"/>
  <c r="AM984" i="3"/>
  <c r="AM985" i="3"/>
  <c r="AM986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M1002" i="3"/>
  <c r="AM1003" i="3"/>
  <c r="AM1004" i="3"/>
  <c r="AM1005" i="3"/>
  <c r="AM1006" i="3"/>
  <c r="AM1007" i="3"/>
  <c r="AM1008" i="3"/>
  <c r="AM1009" i="3"/>
  <c r="AM1010" i="3"/>
  <c r="AM1011" i="3"/>
  <c r="AM880" i="3"/>
  <c r="AM879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M367" i="3"/>
  <c r="AM368" i="3"/>
  <c r="AM369" i="3"/>
  <c r="AM370" i="3"/>
  <c r="AM371" i="3"/>
  <c r="AM372" i="3"/>
  <c r="AM373" i="3"/>
  <c r="AM374" i="3"/>
  <c r="AM375" i="3"/>
  <c r="AM376" i="3"/>
  <c r="AM377" i="3"/>
  <c r="AM378" i="3"/>
  <c r="AM379" i="3"/>
  <c r="AM380" i="3"/>
  <c r="AM381" i="3"/>
  <c r="AM382" i="3"/>
  <c r="AM383" i="3"/>
  <c r="AM384" i="3"/>
  <c r="AM385" i="3"/>
  <c r="AM386" i="3"/>
  <c r="AM387" i="3"/>
  <c r="AM388" i="3"/>
  <c r="AM389" i="3"/>
  <c r="AM390" i="3"/>
  <c r="AM391" i="3"/>
  <c r="AM392" i="3"/>
  <c r="AM393" i="3"/>
  <c r="AM394" i="3"/>
  <c r="AM395" i="3"/>
  <c r="AM396" i="3"/>
  <c r="AM397" i="3"/>
  <c r="AM398" i="3"/>
  <c r="AM399" i="3"/>
  <c r="AM400" i="3"/>
  <c r="AM401" i="3"/>
  <c r="AM402" i="3"/>
  <c r="AM403" i="3"/>
  <c r="AM404" i="3"/>
  <c r="AM405" i="3"/>
  <c r="AM406" i="3"/>
  <c r="AM407" i="3"/>
  <c r="AM408" i="3"/>
  <c r="AM409" i="3"/>
  <c r="AM410" i="3"/>
  <c r="AM411" i="3"/>
  <c r="AM412" i="3"/>
  <c r="AM413" i="3"/>
  <c r="AM414" i="3"/>
  <c r="AM415" i="3"/>
  <c r="AM416" i="3"/>
  <c r="AM417" i="3"/>
  <c r="AM418" i="3"/>
  <c r="AM419" i="3"/>
  <c r="AM420" i="3"/>
  <c r="AM421" i="3"/>
  <c r="AM422" i="3"/>
  <c r="AM423" i="3"/>
  <c r="AM424" i="3"/>
  <c r="AM425" i="3"/>
  <c r="AM426" i="3"/>
  <c r="AM427" i="3"/>
  <c r="AM428" i="3"/>
  <c r="AM429" i="3"/>
  <c r="AM430" i="3"/>
  <c r="AM431" i="3"/>
  <c r="AM432" i="3"/>
  <c r="AM433" i="3"/>
  <c r="AM434" i="3"/>
  <c r="AM435" i="3"/>
  <c r="AM436" i="3"/>
  <c r="AM437" i="3"/>
  <c r="AM438" i="3"/>
  <c r="AM439" i="3"/>
  <c r="AM440" i="3"/>
  <c r="AM441" i="3"/>
  <c r="AM442" i="3"/>
  <c r="AM443" i="3"/>
  <c r="AM444" i="3"/>
  <c r="AM445" i="3"/>
  <c r="AM446" i="3"/>
  <c r="AM447" i="3"/>
  <c r="AM448" i="3"/>
  <c r="AM449" i="3"/>
  <c r="AM450" i="3"/>
  <c r="AM451" i="3"/>
  <c r="AM452" i="3"/>
  <c r="AM453" i="3"/>
  <c r="AM454" i="3"/>
  <c r="AM455" i="3"/>
  <c r="AM456" i="3"/>
  <c r="AM457" i="3"/>
  <c r="AM458" i="3"/>
  <c r="AM459" i="3"/>
  <c r="AM460" i="3"/>
  <c r="AM461" i="3"/>
  <c r="AM462" i="3"/>
  <c r="AM463" i="3"/>
  <c r="AM464" i="3"/>
  <c r="AM465" i="3"/>
  <c r="AM466" i="3"/>
  <c r="AM467" i="3"/>
  <c r="AM468" i="3"/>
  <c r="AM469" i="3"/>
  <c r="AM470" i="3"/>
  <c r="AM471" i="3"/>
  <c r="AM472" i="3"/>
  <c r="AM473" i="3"/>
  <c r="AM474" i="3"/>
  <c r="AM475" i="3"/>
  <c r="AM476" i="3"/>
  <c r="AM477" i="3"/>
  <c r="AM478" i="3"/>
  <c r="AM479" i="3"/>
  <c r="AM480" i="3"/>
  <c r="AM481" i="3"/>
  <c r="AM482" i="3"/>
  <c r="AM483" i="3"/>
  <c r="AM484" i="3"/>
  <c r="AM485" i="3"/>
  <c r="AM486" i="3"/>
  <c r="AM487" i="3"/>
  <c r="AM488" i="3"/>
  <c r="AM489" i="3"/>
  <c r="AM490" i="3"/>
  <c r="AM491" i="3"/>
  <c r="AM492" i="3"/>
  <c r="AM493" i="3"/>
  <c r="AM494" i="3"/>
  <c r="AM495" i="3"/>
  <c r="AM496" i="3"/>
  <c r="AM497" i="3"/>
  <c r="AM498" i="3"/>
  <c r="AM499" i="3"/>
  <c r="AM500" i="3"/>
  <c r="AM501" i="3"/>
  <c r="AM502" i="3"/>
  <c r="AM503" i="3"/>
  <c r="AM504" i="3"/>
  <c r="AM505" i="3"/>
  <c r="AM506" i="3"/>
  <c r="AM507" i="3"/>
  <c r="AM508" i="3"/>
  <c r="AM509" i="3"/>
  <c r="AM510" i="3"/>
  <c r="AM511" i="3"/>
  <c r="AM512" i="3"/>
  <c r="AM513" i="3"/>
  <c r="AM514" i="3"/>
  <c r="AM515" i="3"/>
  <c r="AM516" i="3"/>
  <c r="AM517" i="3"/>
  <c r="AM518" i="3"/>
  <c r="AM519" i="3"/>
  <c r="AM520" i="3"/>
  <c r="AM521" i="3"/>
  <c r="AM522" i="3"/>
  <c r="AM523" i="3"/>
  <c r="AM524" i="3"/>
  <c r="AM525" i="3"/>
  <c r="AM526" i="3"/>
  <c r="AM527" i="3"/>
  <c r="AM528" i="3"/>
  <c r="AM529" i="3"/>
  <c r="AM530" i="3"/>
  <c r="AM531" i="3"/>
  <c r="AM532" i="3"/>
  <c r="AM533" i="3"/>
  <c r="AM534" i="3"/>
  <c r="AM535" i="3"/>
  <c r="AM536" i="3"/>
  <c r="AM537" i="3"/>
  <c r="AM538" i="3"/>
  <c r="AM539" i="3"/>
  <c r="AM540" i="3"/>
  <c r="AM541" i="3"/>
  <c r="AM542" i="3"/>
  <c r="AM543" i="3"/>
  <c r="AM544" i="3"/>
  <c r="AM545" i="3"/>
  <c r="AM546" i="3"/>
  <c r="AM547" i="3"/>
  <c r="AM548" i="3"/>
  <c r="AM549" i="3"/>
  <c r="AM550" i="3"/>
  <c r="AM551" i="3"/>
  <c r="AM552" i="3"/>
  <c r="AM553" i="3"/>
  <c r="AM554" i="3"/>
  <c r="AM555" i="3"/>
  <c r="AM556" i="3"/>
  <c r="AM557" i="3"/>
  <c r="AM558" i="3"/>
  <c r="AM559" i="3"/>
  <c r="AM560" i="3"/>
  <c r="AM561" i="3"/>
  <c r="AM562" i="3"/>
  <c r="AM563" i="3"/>
  <c r="AM564" i="3"/>
  <c r="AM565" i="3"/>
  <c r="AM566" i="3"/>
  <c r="AM567" i="3"/>
  <c r="AM568" i="3"/>
  <c r="AM569" i="3"/>
  <c r="AM570" i="3"/>
  <c r="AM571" i="3"/>
  <c r="AM572" i="3"/>
  <c r="AM573" i="3"/>
  <c r="AM574" i="3"/>
  <c r="AM575" i="3"/>
  <c r="AM576" i="3"/>
  <c r="AM577" i="3"/>
  <c r="AM578" i="3"/>
  <c r="AM579" i="3"/>
  <c r="AM580" i="3"/>
  <c r="AM581" i="3"/>
  <c r="AM582" i="3"/>
  <c r="AM583" i="3"/>
  <c r="AM584" i="3"/>
  <c r="AM585" i="3"/>
  <c r="AM586" i="3"/>
  <c r="AM587" i="3"/>
  <c r="AM588" i="3"/>
  <c r="AM589" i="3"/>
  <c r="AM590" i="3"/>
  <c r="AM591" i="3"/>
  <c r="AM592" i="3"/>
  <c r="AM593" i="3"/>
  <c r="AM594" i="3"/>
  <c r="AM595" i="3"/>
  <c r="AM596" i="3"/>
  <c r="AM597" i="3"/>
  <c r="AM598" i="3"/>
  <c r="AM599" i="3"/>
  <c r="AM600" i="3"/>
  <c r="AM601" i="3"/>
  <c r="AM602" i="3"/>
  <c r="AM603" i="3"/>
  <c r="AM604" i="3"/>
  <c r="AM605" i="3"/>
  <c r="AM606" i="3"/>
  <c r="AM607" i="3"/>
  <c r="AM608" i="3"/>
  <c r="AM609" i="3"/>
  <c r="AM610" i="3"/>
  <c r="AM611" i="3"/>
  <c r="AM612" i="3"/>
  <c r="AM613" i="3"/>
  <c r="AM614" i="3"/>
  <c r="AM615" i="3"/>
  <c r="AM616" i="3"/>
  <c r="AM617" i="3"/>
  <c r="AM618" i="3"/>
  <c r="AM619" i="3"/>
  <c r="AM620" i="3"/>
  <c r="AM621" i="3"/>
  <c r="AM622" i="3"/>
  <c r="AM623" i="3"/>
  <c r="AM624" i="3"/>
  <c r="AM625" i="3"/>
  <c r="AM626" i="3"/>
  <c r="AM627" i="3"/>
  <c r="AM628" i="3"/>
  <c r="AM629" i="3"/>
  <c r="AM630" i="3"/>
  <c r="AM631" i="3"/>
  <c r="AM632" i="3"/>
  <c r="AM633" i="3"/>
  <c r="AM634" i="3"/>
  <c r="AM635" i="3"/>
  <c r="AM636" i="3"/>
  <c r="AM637" i="3"/>
  <c r="AM638" i="3"/>
  <c r="AM639" i="3"/>
  <c r="AM640" i="3"/>
  <c r="AM641" i="3"/>
  <c r="AM642" i="3"/>
  <c r="AM643" i="3"/>
  <c r="AM644" i="3"/>
  <c r="AM645" i="3"/>
  <c r="AM646" i="3"/>
  <c r="AM647" i="3"/>
  <c r="AM648" i="3"/>
  <c r="AM649" i="3"/>
  <c r="AM650" i="3"/>
  <c r="AM651" i="3"/>
  <c r="AM652" i="3"/>
  <c r="AM653" i="3"/>
  <c r="AM654" i="3"/>
  <c r="AM655" i="3"/>
  <c r="AM656" i="3"/>
  <c r="AM657" i="3"/>
  <c r="AM658" i="3"/>
  <c r="AM659" i="3"/>
  <c r="AM660" i="3"/>
  <c r="AM661" i="3"/>
  <c r="AM662" i="3"/>
  <c r="AM663" i="3"/>
  <c r="AM664" i="3"/>
  <c r="AM665" i="3"/>
  <c r="AM666" i="3"/>
  <c r="AM667" i="3"/>
  <c r="AM668" i="3"/>
  <c r="AM669" i="3"/>
  <c r="AM670" i="3"/>
  <c r="AM671" i="3"/>
  <c r="AM672" i="3"/>
  <c r="AM673" i="3"/>
  <c r="AM674" i="3"/>
  <c r="AM675" i="3"/>
  <c r="AM676" i="3"/>
  <c r="AM677" i="3"/>
  <c r="AM678" i="3"/>
  <c r="AM679" i="3"/>
  <c r="AM680" i="3"/>
  <c r="AM681" i="3"/>
  <c r="AM682" i="3"/>
  <c r="AM683" i="3"/>
  <c r="AM684" i="3"/>
  <c r="AM685" i="3"/>
  <c r="AM686" i="3"/>
  <c r="AM687" i="3"/>
  <c r="AM688" i="3"/>
  <c r="AM689" i="3"/>
  <c r="AM690" i="3"/>
  <c r="AM691" i="3"/>
  <c r="AM692" i="3"/>
  <c r="AM693" i="3"/>
  <c r="AM694" i="3"/>
  <c r="AM695" i="3"/>
  <c r="AM696" i="3"/>
  <c r="AM697" i="3"/>
  <c r="AM698" i="3"/>
  <c r="AM699" i="3"/>
  <c r="AM700" i="3"/>
  <c r="AM701" i="3"/>
  <c r="AM702" i="3"/>
  <c r="AM703" i="3"/>
  <c r="AM704" i="3"/>
  <c r="AM705" i="3"/>
  <c r="AM706" i="3"/>
  <c r="AM707" i="3"/>
  <c r="AM708" i="3"/>
  <c r="AM709" i="3"/>
  <c r="AM710" i="3"/>
  <c r="AM711" i="3"/>
  <c r="AM712" i="3"/>
  <c r="AM713" i="3"/>
  <c r="AM714" i="3"/>
  <c r="AM715" i="3"/>
  <c r="AM716" i="3"/>
  <c r="AM717" i="3"/>
  <c r="AM718" i="3"/>
  <c r="AM719" i="3"/>
  <c r="AM720" i="3"/>
  <c r="AM721" i="3"/>
  <c r="AM722" i="3"/>
  <c r="AM723" i="3"/>
  <c r="AM724" i="3"/>
  <c r="AM725" i="3"/>
  <c r="AM726" i="3"/>
  <c r="AM727" i="3"/>
  <c r="AM728" i="3"/>
  <c r="AM729" i="3"/>
  <c r="AM730" i="3"/>
  <c r="AM731" i="3"/>
  <c r="AM732" i="3"/>
  <c r="AM733" i="3"/>
  <c r="AM734" i="3"/>
  <c r="AM735" i="3"/>
  <c r="AM736" i="3"/>
  <c r="AM737" i="3"/>
  <c r="AM738" i="3"/>
  <c r="AM739" i="3"/>
  <c r="AM740" i="3"/>
  <c r="AM741" i="3"/>
  <c r="AM742" i="3"/>
  <c r="AM743" i="3"/>
  <c r="AM744" i="3"/>
  <c r="AM745" i="3"/>
  <c r="AM746" i="3"/>
  <c r="AM747" i="3"/>
  <c r="AM748" i="3"/>
  <c r="AM749" i="3"/>
  <c r="AM750" i="3"/>
  <c r="AM751" i="3"/>
  <c r="AM752" i="3"/>
  <c r="AM753" i="3"/>
  <c r="AM754" i="3"/>
  <c r="AM755" i="3"/>
  <c r="AM756" i="3"/>
  <c r="AM757" i="3"/>
  <c r="AM758" i="3"/>
  <c r="AM759" i="3"/>
  <c r="AM760" i="3"/>
  <c r="AM761" i="3"/>
  <c r="AM762" i="3"/>
  <c r="AM763" i="3"/>
  <c r="AM764" i="3"/>
  <c r="AM765" i="3"/>
  <c r="AM766" i="3"/>
  <c r="AM767" i="3"/>
  <c r="AM768" i="3"/>
  <c r="AM769" i="3"/>
  <c r="AM770" i="3"/>
  <c r="AM771" i="3"/>
  <c r="AM772" i="3"/>
  <c r="AM773" i="3"/>
  <c r="AM774" i="3"/>
  <c r="AM775" i="3"/>
  <c r="AM776" i="3"/>
  <c r="AM777" i="3"/>
  <c r="AM778" i="3"/>
  <c r="AM779" i="3"/>
  <c r="AM780" i="3"/>
  <c r="AM781" i="3"/>
  <c r="AM782" i="3"/>
  <c r="AM783" i="3"/>
  <c r="AM784" i="3"/>
  <c r="AM785" i="3"/>
  <c r="AM786" i="3"/>
  <c r="AM787" i="3"/>
  <c r="AM788" i="3"/>
  <c r="AM789" i="3"/>
  <c r="AM790" i="3"/>
  <c r="AM791" i="3"/>
  <c r="AM792" i="3"/>
  <c r="AM793" i="3"/>
  <c r="AM794" i="3"/>
  <c r="AM795" i="3"/>
  <c r="AM796" i="3"/>
  <c r="AM797" i="3"/>
  <c r="AM798" i="3"/>
  <c r="AM799" i="3"/>
  <c r="AM800" i="3"/>
  <c r="AM801" i="3"/>
  <c r="AM802" i="3"/>
  <c r="AM803" i="3"/>
  <c r="AM804" i="3"/>
  <c r="AM805" i="3"/>
  <c r="AM806" i="3"/>
  <c r="AM807" i="3"/>
  <c r="AM808" i="3"/>
  <c r="AM809" i="3"/>
  <c r="AM810" i="3"/>
  <c r="AM811" i="3"/>
  <c r="AM812" i="3"/>
  <c r="AM813" i="3"/>
  <c r="AM814" i="3"/>
  <c r="AM815" i="3"/>
  <c r="AM816" i="3"/>
  <c r="AM817" i="3"/>
  <c r="AM818" i="3"/>
  <c r="AM819" i="3"/>
  <c r="AM820" i="3"/>
  <c r="AM821" i="3"/>
  <c r="AM822" i="3"/>
  <c r="AM823" i="3"/>
  <c r="AM824" i="3"/>
  <c r="AM825" i="3"/>
  <c r="AM826" i="3"/>
  <c r="AM827" i="3"/>
  <c r="AM828" i="3"/>
  <c r="AM829" i="3"/>
  <c r="AM830" i="3"/>
  <c r="AM831" i="3"/>
  <c r="AM832" i="3"/>
  <c r="AM833" i="3"/>
  <c r="AM834" i="3"/>
  <c r="AM835" i="3"/>
  <c r="AM836" i="3"/>
  <c r="AM837" i="3"/>
  <c r="AM838" i="3"/>
  <c r="AM839" i="3"/>
  <c r="AM840" i="3"/>
  <c r="AM841" i="3"/>
  <c r="AM842" i="3"/>
  <c r="AM843" i="3"/>
  <c r="AM844" i="3"/>
  <c r="AM845" i="3"/>
  <c r="AM846" i="3"/>
  <c r="AM847" i="3"/>
  <c r="AM848" i="3"/>
  <c r="AM849" i="3"/>
  <c r="AM850" i="3"/>
  <c r="AM851" i="3"/>
  <c r="AM852" i="3"/>
  <c r="AM853" i="3"/>
  <c r="AM854" i="3"/>
  <c r="AM855" i="3"/>
  <c r="AM856" i="3"/>
  <c r="AM857" i="3"/>
  <c r="AM858" i="3"/>
  <c r="AM859" i="3"/>
  <c r="AM860" i="3"/>
  <c r="AM861" i="3"/>
  <c r="AM862" i="3"/>
  <c r="AM863" i="3"/>
  <c r="AM864" i="3"/>
  <c r="AM865" i="3"/>
  <c r="AM866" i="3"/>
  <c r="AM867" i="3"/>
  <c r="AM868" i="3"/>
  <c r="AM869" i="3"/>
  <c r="AM870" i="3"/>
  <c r="AM871" i="3"/>
  <c r="AM872" i="3"/>
  <c r="AM873" i="3"/>
  <c r="AM874" i="3"/>
  <c r="AM875" i="3"/>
  <c r="AM876" i="3"/>
  <c r="AM877" i="3"/>
  <c r="AM878" i="3"/>
  <c r="AM2" i="3"/>
  <c r="AL3" i="3" l="1"/>
  <c r="AL4" i="3"/>
  <c r="AL5" i="3"/>
  <c r="AL6" i="3"/>
  <c r="AL7" i="3"/>
  <c r="AL8" i="3"/>
  <c r="AL9" i="3"/>
  <c r="AL10" i="3"/>
  <c r="AL11" i="3"/>
  <c r="AL12" i="3"/>
  <c r="AL13" i="3"/>
  <c r="AL14" i="3"/>
  <c r="AL15" i="3"/>
  <c r="AL16" i="3"/>
  <c r="AL17" i="3"/>
  <c r="AL18" i="3"/>
  <c r="AL19" i="3"/>
  <c r="AL20" i="3"/>
  <c r="AL21" i="3"/>
  <c r="AL22" i="3"/>
  <c r="AL23" i="3"/>
  <c r="AL24" i="3"/>
  <c r="AL25" i="3"/>
  <c r="AL26" i="3"/>
  <c r="AL27" i="3"/>
  <c r="AL28" i="3"/>
  <c r="AL29" i="3"/>
  <c r="AL30" i="3"/>
  <c r="AL31" i="3"/>
  <c r="AL32" i="3"/>
  <c r="AL33" i="3"/>
  <c r="AL34" i="3"/>
  <c r="AL35" i="3"/>
  <c r="AL36" i="3"/>
  <c r="AL37" i="3"/>
  <c r="AL38" i="3"/>
  <c r="AL39" i="3"/>
  <c r="AL40" i="3"/>
  <c r="AL41" i="3"/>
  <c r="AL42" i="3"/>
  <c r="AL43" i="3"/>
  <c r="AL44" i="3"/>
  <c r="AL45" i="3"/>
  <c r="AL46" i="3"/>
  <c r="AL47" i="3"/>
  <c r="AL48" i="3"/>
  <c r="AL49" i="3"/>
  <c r="AL50" i="3"/>
  <c r="AL51" i="3"/>
  <c r="AL52" i="3"/>
  <c r="AL53" i="3"/>
  <c r="AL54" i="3"/>
  <c r="AL55" i="3"/>
  <c r="AL56" i="3"/>
  <c r="AL57" i="3"/>
  <c r="AL58" i="3"/>
  <c r="AL59" i="3"/>
  <c r="AL60" i="3"/>
  <c r="AL61" i="3"/>
  <c r="AL62" i="3"/>
  <c r="AL63" i="3"/>
  <c r="AL64" i="3"/>
  <c r="AL65" i="3"/>
  <c r="AL66" i="3"/>
  <c r="AL67" i="3"/>
  <c r="AL68" i="3"/>
  <c r="AL69" i="3"/>
  <c r="AL70" i="3"/>
  <c r="AL71" i="3"/>
  <c r="AL72" i="3"/>
  <c r="AL73" i="3"/>
  <c r="AL74" i="3"/>
  <c r="AL75" i="3"/>
  <c r="AL76" i="3"/>
  <c r="AL77" i="3"/>
  <c r="AL78" i="3"/>
  <c r="AL79" i="3"/>
  <c r="AL80" i="3"/>
  <c r="AL81" i="3"/>
  <c r="AL82" i="3"/>
  <c r="AL83" i="3"/>
  <c r="AL84" i="3"/>
  <c r="AL85" i="3"/>
  <c r="AL86" i="3"/>
  <c r="AL87" i="3"/>
  <c r="AL88" i="3"/>
  <c r="AL89" i="3"/>
  <c r="AL90" i="3"/>
  <c r="AL91" i="3"/>
  <c r="AL92" i="3"/>
  <c r="AL93" i="3"/>
  <c r="AL94" i="3"/>
  <c r="AL95" i="3"/>
  <c r="AL96" i="3"/>
  <c r="AL97" i="3"/>
  <c r="AL98" i="3"/>
  <c r="AL99" i="3"/>
  <c r="AL100" i="3"/>
  <c r="AL101" i="3"/>
  <c r="AL102" i="3"/>
  <c r="AL103" i="3"/>
  <c r="AL104" i="3"/>
  <c r="AL105" i="3"/>
  <c r="AL106" i="3"/>
  <c r="AL107" i="3"/>
  <c r="AL108" i="3"/>
  <c r="AL109" i="3"/>
  <c r="AL110" i="3"/>
  <c r="AL111" i="3"/>
  <c r="AL112" i="3"/>
  <c r="AL113" i="3"/>
  <c r="AL114" i="3"/>
  <c r="AL115" i="3"/>
  <c r="AL116" i="3"/>
  <c r="AL117" i="3"/>
  <c r="AL118" i="3"/>
  <c r="AL119" i="3"/>
  <c r="AL120" i="3"/>
  <c r="AL121" i="3"/>
  <c r="AL122" i="3"/>
  <c r="AL123" i="3"/>
  <c r="AL124" i="3"/>
  <c r="AL125" i="3"/>
  <c r="AL126" i="3"/>
  <c r="AL127" i="3"/>
  <c r="AL128" i="3"/>
  <c r="AL129" i="3"/>
  <c r="AL130" i="3"/>
  <c r="AL131" i="3"/>
  <c r="AL132" i="3"/>
  <c r="AL133" i="3"/>
  <c r="AL134" i="3"/>
  <c r="AL135" i="3"/>
  <c r="AL136" i="3"/>
  <c r="AL137" i="3"/>
  <c r="AL138" i="3"/>
  <c r="AL139" i="3"/>
  <c r="AL140" i="3"/>
  <c r="AL141" i="3"/>
  <c r="AL142" i="3"/>
  <c r="AL143" i="3"/>
  <c r="AL144" i="3"/>
  <c r="AL145" i="3"/>
  <c r="AL146" i="3"/>
  <c r="AL147" i="3"/>
  <c r="AL148" i="3"/>
  <c r="AL149" i="3"/>
  <c r="AL150" i="3"/>
  <c r="AL151" i="3"/>
  <c r="AL152" i="3"/>
  <c r="AL153" i="3"/>
  <c r="AL154" i="3"/>
  <c r="AL155" i="3"/>
  <c r="AL156" i="3"/>
  <c r="AL157" i="3"/>
  <c r="AL158" i="3"/>
  <c r="AL159" i="3"/>
  <c r="AL160" i="3"/>
  <c r="AL161" i="3"/>
  <c r="AL162" i="3"/>
  <c r="AL163" i="3"/>
  <c r="AL164" i="3"/>
  <c r="AL165" i="3"/>
  <c r="AL166" i="3"/>
  <c r="AL167" i="3"/>
  <c r="AL168" i="3"/>
  <c r="AL169" i="3"/>
  <c r="AL170" i="3"/>
  <c r="AL171" i="3"/>
  <c r="AL172" i="3"/>
  <c r="AL173" i="3"/>
  <c r="AL174" i="3"/>
  <c r="AL175" i="3"/>
  <c r="AL176" i="3"/>
  <c r="AL177" i="3"/>
  <c r="AL178" i="3"/>
  <c r="AL179" i="3"/>
  <c r="AL180" i="3"/>
  <c r="AL181" i="3"/>
  <c r="AL182" i="3"/>
  <c r="AL183" i="3"/>
  <c r="AL184" i="3"/>
  <c r="AL185" i="3"/>
  <c r="AL186" i="3"/>
  <c r="AL187" i="3"/>
  <c r="AL188" i="3"/>
  <c r="AL189" i="3"/>
  <c r="AL190" i="3"/>
  <c r="AL191" i="3"/>
  <c r="AL192" i="3"/>
  <c r="AL193" i="3"/>
  <c r="AL194" i="3"/>
  <c r="AL195" i="3"/>
  <c r="AL196" i="3"/>
  <c r="AL197" i="3"/>
  <c r="AL198" i="3"/>
  <c r="AL199" i="3"/>
  <c r="AL200" i="3"/>
  <c r="AL201" i="3"/>
  <c r="AL202" i="3"/>
  <c r="AL203" i="3"/>
  <c r="AL204" i="3"/>
  <c r="AL205" i="3"/>
  <c r="AL206" i="3"/>
  <c r="AL207" i="3"/>
  <c r="AL208" i="3"/>
  <c r="AL209" i="3"/>
  <c r="AL210" i="3"/>
  <c r="AL211" i="3"/>
  <c r="AL212" i="3"/>
  <c r="AL213" i="3"/>
  <c r="AL214" i="3"/>
  <c r="AL215" i="3"/>
  <c r="AL216" i="3"/>
  <c r="AL217" i="3"/>
  <c r="AL218" i="3"/>
  <c r="AL219" i="3"/>
  <c r="AL220" i="3"/>
  <c r="AL221" i="3"/>
  <c r="AL222" i="3"/>
  <c r="AL223" i="3"/>
  <c r="AL224" i="3"/>
  <c r="AL225" i="3"/>
  <c r="AL226" i="3"/>
  <c r="AL227" i="3"/>
  <c r="AL228" i="3"/>
  <c r="AL229" i="3"/>
  <c r="AL230" i="3"/>
  <c r="AL231" i="3"/>
  <c r="AL232" i="3"/>
  <c r="AL233" i="3"/>
  <c r="AL234" i="3"/>
  <c r="AL235" i="3"/>
  <c r="AL236" i="3"/>
  <c r="AL237" i="3"/>
  <c r="AL238" i="3"/>
  <c r="AL239" i="3"/>
  <c r="AL240" i="3"/>
  <c r="AL241" i="3"/>
  <c r="AL242" i="3"/>
  <c r="AL243" i="3"/>
  <c r="AL244" i="3"/>
  <c r="AL245" i="3"/>
  <c r="AL246" i="3"/>
  <c r="AL247" i="3"/>
  <c r="AL248" i="3"/>
  <c r="AL249" i="3"/>
  <c r="AL250" i="3"/>
  <c r="AL251" i="3"/>
  <c r="AL252" i="3"/>
  <c r="AL253" i="3"/>
  <c r="AL254" i="3"/>
  <c r="AL255" i="3"/>
  <c r="AL256" i="3"/>
  <c r="AL257" i="3"/>
  <c r="AL258" i="3"/>
  <c r="AL259" i="3"/>
  <c r="AL260" i="3"/>
  <c r="AL261" i="3"/>
  <c r="AL262" i="3"/>
  <c r="AL263" i="3"/>
  <c r="AL264" i="3"/>
  <c r="AL265" i="3"/>
  <c r="AL266" i="3"/>
  <c r="AL267" i="3"/>
  <c r="AL268" i="3"/>
  <c r="AL269" i="3"/>
  <c r="AL270" i="3"/>
  <c r="AL271" i="3"/>
  <c r="AL272" i="3"/>
  <c r="AL273" i="3"/>
  <c r="AL274" i="3"/>
  <c r="AL275" i="3"/>
  <c r="AL276" i="3"/>
  <c r="AL277" i="3"/>
  <c r="AL278" i="3"/>
  <c r="AL279" i="3"/>
  <c r="AL280" i="3"/>
  <c r="AL281" i="3"/>
  <c r="AL282" i="3"/>
  <c r="AL283" i="3"/>
  <c r="AL284" i="3"/>
  <c r="AL285" i="3"/>
  <c r="AL286" i="3"/>
  <c r="AL287" i="3"/>
  <c r="AL288" i="3"/>
  <c r="AL289" i="3"/>
  <c r="AL290" i="3"/>
  <c r="AL291" i="3"/>
  <c r="AL292" i="3"/>
  <c r="AL293" i="3"/>
  <c r="AL294" i="3"/>
  <c r="AL295" i="3"/>
  <c r="AL296" i="3"/>
  <c r="AL297" i="3"/>
  <c r="AL298" i="3"/>
  <c r="AL299" i="3"/>
  <c r="AL300" i="3"/>
  <c r="AL301" i="3"/>
  <c r="AL302" i="3"/>
  <c r="AL303" i="3"/>
  <c r="AL304" i="3"/>
  <c r="AL305" i="3"/>
  <c r="AL306" i="3"/>
  <c r="AL307" i="3"/>
  <c r="AL308" i="3"/>
  <c r="AL309" i="3"/>
  <c r="AL310" i="3"/>
  <c r="AL311" i="3"/>
  <c r="AL312" i="3"/>
  <c r="AL313" i="3"/>
  <c r="AL314" i="3"/>
  <c r="AL315" i="3"/>
  <c r="AL316" i="3"/>
  <c r="AL317" i="3"/>
  <c r="AL318" i="3"/>
  <c r="AL319" i="3"/>
  <c r="AL320" i="3"/>
  <c r="AL321" i="3"/>
  <c r="AL322" i="3"/>
  <c r="AL323" i="3"/>
  <c r="AL324" i="3"/>
  <c r="AL325" i="3"/>
  <c r="AL326" i="3"/>
  <c r="AL327" i="3"/>
  <c r="AL328" i="3"/>
  <c r="AL329" i="3"/>
  <c r="AL330" i="3"/>
  <c r="AL331" i="3"/>
  <c r="AL332" i="3"/>
  <c r="AL333" i="3"/>
  <c r="AL334" i="3"/>
  <c r="AL335" i="3"/>
  <c r="AL336" i="3"/>
  <c r="AL337" i="3"/>
  <c r="AL338" i="3"/>
  <c r="AL339" i="3"/>
  <c r="AL340" i="3"/>
  <c r="AL341" i="3"/>
  <c r="AL342" i="3"/>
  <c r="AL343" i="3"/>
  <c r="AL344" i="3"/>
  <c r="AL345" i="3"/>
  <c r="AL346" i="3"/>
  <c r="AL347" i="3"/>
  <c r="AL348" i="3"/>
  <c r="AL349" i="3"/>
  <c r="AL350" i="3"/>
  <c r="AL351" i="3"/>
  <c r="AL352" i="3"/>
  <c r="AL353" i="3"/>
  <c r="AL354" i="3"/>
  <c r="AL355" i="3"/>
  <c r="AL356" i="3"/>
  <c r="AL357" i="3"/>
  <c r="AL358" i="3"/>
  <c r="AL359" i="3"/>
  <c r="AL360" i="3"/>
  <c r="AL361" i="3"/>
  <c r="AL362" i="3"/>
  <c r="AL363" i="3"/>
  <c r="AL364" i="3"/>
  <c r="AL365" i="3"/>
  <c r="AL366" i="3"/>
  <c r="AL367" i="3"/>
  <c r="AL368" i="3"/>
  <c r="AL369" i="3"/>
  <c r="AL370" i="3"/>
  <c r="AL371" i="3"/>
  <c r="AL372" i="3"/>
  <c r="AL373" i="3"/>
  <c r="AL374" i="3"/>
  <c r="AL375" i="3"/>
  <c r="AL376" i="3"/>
  <c r="AL377" i="3"/>
  <c r="AL378" i="3"/>
  <c r="AL379" i="3"/>
  <c r="AL380" i="3"/>
  <c r="AL381" i="3"/>
  <c r="AL382" i="3"/>
  <c r="AL383" i="3"/>
  <c r="AL384" i="3"/>
  <c r="AL385" i="3"/>
  <c r="AL386" i="3"/>
  <c r="AL387" i="3"/>
  <c r="AL388" i="3"/>
  <c r="AL389" i="3"/>
  <c r="AL390" i="3"/>
  <c r="AL391" i="3"/>
  <c r="AL392" i="3"/>
  <c r="AL393" i="3"/>
  <c r="AL394" i="3"/>
  <c r="AL395" i="3"/>
  <c r="AL396" i="3"/>
  <c r="AL397" i="3"/>
  <c r="AL398" i="3"/>
  <c r="AL399" i="3"/>
  <c r="AL400" i="3"/>
  <c r="AL401" i="3"/>
  <c r="AL402" i="3"/>
  <c r="AL403" i="3"/>
  <c r="AL404" i="3"/>
  <c r="AL405" i="3"/>
  <c r="AL406" i="3"/>
  <c r="AL407" i="3"/>
  <c r="AL408" i="3"/>
  <c r="AL409" i="3"/>
  <c r="AL410" i="3"/>
  <c r="AL411" i="3"/>
  <c r="AL412" i="3"/>
  <c r="AL413" i="3"/>
  <c r="AL414" i="3"/>
  <c r="AL415" i="3"/>
  <c r="AL416" i="3"/>
  <c r="AL417" i="3"/>
  <c r="AL418" i="3"/>
  <c r="AL419" i="3"/>
  <c r="AL420" i="3"/>
  <c r="AL421" i="3"/>
  <c r="AL422" i="3"/>
  <c r="AL423" i="3"/>
  <c r="AL424" i="3"/>
  <c r="AL425" i="3"/>
  <c r="AL426" i="3"/>
  <c r="AL427" i="3"/>
  <c r="AL428" i="3"/>
  <c r="AL429" i="3"/>
  <c r="AL430" i="3"/>
  <c r="AL431" i="3"/>
  <c r="AL432" i="3"/>
  <c r="AL433" i="3"/>
  <c r="AL434" i="3"/>
  <c r="AL435" i="3"/>
  <c r="AL436" i="3"/>
  <c r="AL437" i="3"/>
  <c r="AL438" i="3"/>
  <c r="AL439" i="3"/>
  <c r="AL440" i="3"/>
  <c r="AL441" i="3"/>
  <c r="AL442" i="3"/>
  <c r="AL443" i="3"/>
  <c r="AL444" i="3"/>
  <c r="AL445" i="3"/>
  <c r="AL446" i="3"/>
  <c r="AL447" i="3"/>
  <c r="AL448" i="3"/>
  <c r="AL449" i="3"/>
  <c r="AL450" i="3"/>
  <c r="AL451" i="3"/>
  <c r="AL452" i="3"/>
  <c r="AL453" i="3"/>
  <c r="AL454" i="3"/>
  <c r="AL455" i="3"/>
  <c r="AL456" i="3"/>
  <c r="AL457" i="3"/>
  <c r="AL458" i="3"/>
  <c r="AL459" i="3"/>
  <c r="AL460" i="3"/>
  <c r="AL461" i="3"/>
  <c r="AL462" i="3"/>
  <c r="AL463" i="3"/>
  <c r="AL464" i="3"/>
  <c r="AL465" i="3"/>
  <c r="AL466" i="3"/>
  <c r="AL467" i="3"/>
  <c r="AL468" i="3"/>
  <c r="AL469" i="3"/>
  <c r="AL470" i="3"/>
  <c r="AL471" i="3"/>
  <c r="AL472" i="3"/>
  <c r="AL473" i="3"/>
  <c r="AL474" i="3"/>
  <c r="AL475" i="3"/>
  <c r="AL476" i="3"/>
  <c r="AL477" i="3"/>
  <c r="AL478" i="3"/>
  <c r="AL479" i="3"/>
  <c r="AL480" i="3"/>
  <c r="AL481" i="3"/>
  <c r="AL482" i="3"/>
  <c r="AL483" i="3"/>
  <c r="AL484" i="3"/>
  <c r="AL485" i="3"/>
  <c r="AL486" i="3"/>
  <c r="AL487" i="3"/>
  <c r="AL488" i="3"/>
  <c r="AL489" i="3"/>
  <c r="AL490" i="3"/>
  <c r="AL491" i="3"/>
  <c r="AL492" i="3"/>
  <c r="AL493" i="3"/>
  <c r="AL494" i="3"/>
  <c r="AL495" i="3"/>
  <c r="AL496" i="3"/>
  <c r="AL497" i="3"/>
  <c r="AL498" i="3"/>
  <c r="AL499" i="3"/>
  <c r="AL500" i="3"/>
  <c r="AL501" i="3"/>
  <c r="AL502" i="3"/>
  <c r="AL503" i="3"/>
  <c r="AL504" i="3"/>
  <c r="AL505" i="3"/>
  <c r="AL506" i="3"/>
  <c r="AL507" i="3"/>
  <c r="AL508" i="3"/>
  <c r="AL509" i="3"/>
  <c r="AL510" i="3"/>
  <c r="AL511" i="3"/>
  <c r="AL512" i="3"/>
  <c r="AL513" i="3"/>
  <c r="AL514" i="3"/>
  <c r="AL515" i="3"/>
  <c r="AL516" i="3"/>
  <c r="AL517" i="3"/>
  <c r="AL518" i="3"/>
  <c r="AL519" i="3"/>
  <c r="AL520" i="3"/>
  <c r="AL521" i="3"/>
  <c r="AL522" i="3"/>
  <c r="AL523" i="3"/>
  <c r="AL524" i="3"/>
  <c r="AL525" i="3"/>
  <c r="AL526" i="3"/>
  <c r="AL527" i="3"/>
  <c r="AL528" i="3"/>
  <c r="AL529" i="3"/>
  <c r="AL530" i="3"/>
  <c r="AL531" i="3"/>
  <c r="AL532" i="3"/>
  <c r="AL533" i="3"/>
  <c r="AL534" i="3"/>
  <c r="AL535" i="3"/>
  <c r="AL536" i="3"/>
  <c r="AL537" i="3"/>
  <c r="AL538" i="3"/>
  <c r="AL539" i="3"/>
  <c r="AL540" i="3"/>
  <c r="AL541" i="3"/>
  <c r="AL542" i="3"/>
  <c r="AL543" i="3"/>
  <c r="AL544" i="3"/>
  <c r="AL545" i="3"/>
  <c r="AL546" i="3"/>
  <c r="AL547" i="3"/>
  <c r="AL548" i="3"/>
  <c r="AL549" i="3"/>
  <c r="AL550" i="3"/>
  <c r="AL551" i="3"/>
  <c r="AL552" i="3"/>
  <c r="AL553" i="3"/>
  <c r="AL554" i="3"/>
  <c r="AL555" i="3"/>
  <c r="AL556" i="3"/>
  <c r="AL557" i="3"/>
  <c r="AL558" i="3"/>
  <c r="AL559" i="3"/>
  <c r="AL560" i="3"/>
  <c r="AL561" i="3"/>
  <c r="AL562" i="3"/>
  <c r="AL563" i="3"/>
  <c r="AL564" i="3"/>
  <c r="AL565" i="3"/>
  <c r="AL566" i="3"/>
  <c r="AL567" i="3"/>
  <c r="AL568" i="3"/>
  <c r="AL569" i="3"/>
  <c r="AL570" i="3"/>
  <c r="AL571" i="3"/>
  <c r="AL572" i="3"/>
  <c r="AL573" i="3"/>
  <c r="AL574" i="3"/>
  <c r="AL575" i="3"/>
  <c r="AL576" i="3"/>
  <c r="AL577" i="3"/>
  <c r="AL578" i="3"/>
  <c r="AL579" i="3"/>
  <c r="AL580" i="3"/>
  <c r="AL581" i="3"/>
  <c r="AL582" i="3"/>
  <c r="AL583" i="3"/>
  <c r="AL584" i="3"/>
  <c r="AL585" i="3"/>
  <c r="AL586" i="3"/>
  <c r="AL587" i="3"/>
  <c r="AL588" i="3"/>
  <c r="AL589" i="3"/>
  <c r="AL590" i="3"/>
  <c r="AL591" i="3"/>
  <c r="AL592" i="3"/>
  <c r="AL593" i="3"/>
  <c r="AL594" i="3"/>
  <c r="AL595" i="3"/>
  <c r="AL596" i="3"/>
  <c r="AL597" i="3"/>
  <c r="AL598" i="3"/>
  <c r="AL599" i="3"/>
  <c r="AL600" i="3"/>
  <c r="AL601" i="3"/>
  <c r="AL602" i="3"/>
  <c r="AL603" i="3"/>
  <c r="AL604" i="3"/>
  <c r="AL605" i="3"/>
  <c r="AL606" i="3"/>
  <c r="AL607" i="3"/>
  <c r="AL608" i="3"/>
  <c r="AL609" i="3"/>
  <c r="AL610" i="3"/>
  <c r="AL611" i="3"/>
  <c r="AL612" i="3"/>
  <c r="AL613" i="3"/>
  <c r="AL614" i="3"/>
  <c r="AL615" i="3"/>
  <c r="AL616" i="3"/>
  <c r="AL617" i="3"/>
  <c r="AL618" i="3"/>
  <c r="AL619" i="3"/>
  <c r="AL620" i="3"/>
  <c r="AL621" i="3"/>
  <c r="AL622" i="3"/>
  <c r="AL623" i="3"/>
  <c r="AL624" i="3"/>
  <c r="AL625" i="3"/>
  <c r="AL626" i="3"/>
  <c r="AL627" i="3"/>
  <c r="AL628" i="3"/>
  <c r="AL629" i="3"/>
  <c r="AL630" i="3"/>
  <c r="AL631" i="3"/>
  <c r="AL632" i="3"/>
  <c r="AL633" i="3"/>
  <c r="AL634" i="3"/>
  <c r="AL635" i="3"/>
  <c r="AL636" i="3"/>
  <c r="AL637" i="3"/>
  <c r="AL638" i="3"/>
  <c r="AL639" i="3"/>
  <c r="AL640" i="3"/>
  <c r="AL641" i="3"/>
  <c r="AL642" i="3"/>
  <c r="AL643" i="3"/>
  <c r="AL644" i="3"/>
  <c r="AL645" i="3"/>
  <c r="AL646" i="3"/>
  <c r="AL647" i="3"/>
  <c r="AL648" i="3"/>
  <c r="AL649" i="3"/>
  <c r="AL650" i="3"/>
  <c r="AL651" i="3"/>
  <c r="AL652" i="3"/>
  <c r="AL653" i="3"/>
  <c r="AL654" i="3"/>
  <c r="AL655" i="3"/>
  <c r="AL656" i="3"/>
  <c r="AL657" i="3"/>
  <c r="AL658" i="3"/>
  <c r="AL659" i="3"/>
  <c r="AL660" i="3"/>
  <c r="AL661" i="3"/>
  <c r="AL662" i="3"/>
  <c r="AL663" i="3"/>
  <c r="AL664" i="3"/>
  <c r="AL665" i="3"/>
  <c r="AL666" i="3"/>
  <c r="AL667" i="3"/>
  <c r="AL668" i="3"/>
  <c r="AL669" i="3"/>
  <c r="AL670" i="3"/>
  <c r="AL671" i="3"/>
  <c r="AL672" i="3"/>
  <c r="AL673" i="3"/>
  <c r="AL674" i="3"/>
  <c r="AL675" i="3"/>
  <c r="AL676" i="3"/>
  <c r="AL677" i="3"/>
  <c r="AL678" i="3"/>
  <c r="AL679" i="3"/>
  <c r="AL680" i="3"/>
  <c r="AL681" i="3"/>
  <c r="AL682" i="3"/>
  <c r="AL683" i="3"/>
  <c r="AL684" i="3"/>
  <c r="AL685" i="3"/>
  <c r="AL686" i="3"/>
  <c r="AL687" i="3"/>
  <c r="AL688" i="3"/>
  <c r="AL689" i="3"/>
  <c r="AL690" i="3"/>
  <c r="AL691" i="3"/>
  <c r="AL692" i="3"/>
  <c r="AL693" i="3"/>
  <c r="AL694" i="3"/>
  <c r="AL695" i="3"/>
  <c r="AL696" i="3"/>
  <c r="AL697" i="3"/>
  <c r="AL698" i="3"/>
  <c r="AL699" i="3"/>
  <c r="AL700" i="3"/>
  <c r="AL701" i="3"/>
  <c r="AL702" i="3"/>
  <c r="AL703" i="3"/>
  <c r="AL704" i="3"/>
  <c r="AL705" i="3"/>
  <c r="AL706" i="3"/>
  <c r="AL707" i="3"/>
  <c r="AL708" i="3"/>
  <c r="AL709" i="3"/>
  <c r="AL710" i="3"/>
  <c r="AL711" i="3"/>
  <c r="AL712" i="3"/>
  <c r="AL713" i="3"/>
  <c r="AL714" i="3"/>
  <c r="AL715" i="3"/>
  <c r="AL716" i="3"/>
  <c r="AL717" i="3"/>
  <c r="AL718" i="3"/>
  <c r="AL719" i="3"/>
  <c r="AL720" i="3"/>
  <c r="AL721" i="3"/>
  <c r="AL722" i="3"/>
  <c r="AL723" i="3"/>
  <c r="AL724" i="3"/>
  <c r="AL725" i="3"/>
  <c r="AL726" i="3"/>
  <c r="AL727" i="3"/>
  <c r="AL728" i="3"/>
  <c r="AL729" i="3"/>
  <c r="AL730" i="3"/>
  <c r="AL731" i="3"/>
  <c r="AL732" i="3"/>
  <c r="AL733" i="3"/>
  <c r="AL734" i="3"/>
  <c r="AL735" i="3"/>
  <c r="AL736" i="3"/>
  <c r="AL737" i="3"/>
  <c r="AL738" i="3"/>
  <c r="AL739" i="3"/>
  <c r="AL740" i="3"/>
  <c r="AL741" i="3"/>
  <c r="AL742" i="3"/>
  <c r="AL743" i="3"/>
  <c r="AL744" i="3"/>
  <c r="AL745" i="3"/>
  <c r="AL746" i="3"/>
  <c r="AL747" i="3"/>
  <c r="AL748" i="3"/>
  <c r="AL749" i="3"/>
  <c r="AL750" i="3"/>
  <c r="AL751" i="3"/>
  <c r="AL752" i="3"/>
  <c r="AL753" i="3"/>
  <c r="AL754" i="3"/>
  <c r="AL755" i="3"/>
  <c r="AL756" i="3"/>
  <c r="AL757" i="3"/>
  <c r="AL758" i="3"/>
  <c r="AL759" i="3"/>
  <c r="AL760" i="3"/>
  <c r="AL761" i="3"/>
  <c r="AL762" i="3"/>
  <c r="AL763" i="3"/>
  <c r="AL764" i="3"/>
  <c r="AL765" i="3"/>
  <c r="AL766" i="3"/>
  <c r="AL767" i="3"/>
  <c r="AL768" i="3"/>
  <c r="AL769" i="3"/>
  <c r="AL770" i="3"/>
  <c r="AL771" i="3"/>
  <c r="AL772" i="3"/>
  <c r="AL773" i="3"/>
  <c r="AL774" i="3"/>
  <c r="AL775" i="3"/>
  <c r="AL776" i="3"/>
  <c r="AL777" i="3"/>
  <c r="AL778" i="3"/>
  <c r="AL779" i="3"/>
  <c r="AL780" i="3"/>
  <c r="AL781" i="3"/>
  <c r="AL782" i="3"/>
  <c r="AL783" i="3"/>
  <c r="AL784" i="3"/>
  <c r="AL785" i="3"/>
  <c r="AL786" i="3"/>
  <c r="AL787" i="3"/>
  <c r="AL788" i="3"/>
  <c r="AL789" i="3"/>
  <c r="AL790" i="3"/>
  <c r="AL791" i="3"/>
  <c r="AL792" i="3"/>
  <c r="AL793" i="3"/>
  <c r="AL794" i="3"/>
  <c r="AL795" i="3"/>
  <c r="AL796" i="3"/>
  <c r="AL797" i="3"/>
  <c r="AL798" i="3"/>
  <c r="AL799" i="3"/>
  <c r="AL800" i="3"/>
  <c r="AL801" i="3"/>
  <c r="AL802" i="3"/>
  <c r="AL803" i="3"/>
  <c r="AL804" i="3"/>
  <c r="AL805" i="3"/>
  <c r="AL806" i="3"/>
  <c r="AL807" i="3"/>
  <c r="AL808" i="3"/>
  <c r="AL809" i="3"/>
  <c r="AL810" i="3"/>
  <c r="AL811" i="3"/>
  <c r="AL812" i="3"/>
  <c r="AL813" i="3"/>
  <c r="AL814" i="3"/>
  <c r="AL815" i="3"/>
  <c r="AL816" i="3"/>
  <c r="AL817" i="3"/>
  <c r="AL818" i="3"/>
  <c r="AL819" i="3"/>
  <c r="AL820" i="3"/>
  <c r="AL821" i="3"/>
  <c r="AL822" i="3"/>
  <c r="AL823" i="3"/>
  <c r="AL824" i="3"/>
  <c r="AL825" i="3"/>
  <c r="AL826" i="3"/>
  <c r="AL827" i="3"/>
  <c r="AL828" i="3"/>
  <c r="AL829" i="3"/>
  <c r="AL830" i="3"/>
  <c r="AL831" i="3"/>
  <c r="AL832" i="3"/>
  <c r="AL833" i="3"/>
  <c r="AL834" i="3"/>
  <c r="AL835" i="3"/>
  <c r="AL836" i="3"/>
  <c r="AL837" i="3"/>
  <c r="AL838" i="3"/>
  <c r="AL839" i="3"/>
  <c r="AL840" i="3"/>
  <c r="AL841" i="3"/>
  <c r="AL842" i="3"/>
  <c r="AL843" i="3"/>
  <c r="AL844" i="3"/>
  <c r="AL845" i="3"/>
  <c r="AL846" i="3"/>
  <c r="AL847" i="3"/>
  <c r="AL848" i="3"/>
  <c r="AL849" i="3"/>
  <c r="AL850" i="3"/>
  <c r="AL851" i="3"/>
  <c r="AL852" i="3"/>
  <c r="AL853" i="3"/>
  <c r="AL854" i="3"/>
  <c r="AL855" i="3"/>
  <c r="AL856" i="3"/>
  <c r="AL857" i="3"/>
  <c r="AL858" i="3"/>
  <c r="AL859" i="3"/>
  <c r="AL860" i="3"/>
  <c r="AL861" i="3"/>
  <c r="AL862" i="3"/>
  <c r="AL863" i="3"/>
  <c r="AL864" i="3"/>
  <c r="AL865" i="3"/>
  <c r="AL866" i="3"/>
  <c r="AL867" i="3"/>
  <c r="AL868" i="3"/>
  <c r="AL869" i="3"/>
  <c r="AL870" i="3"/>
  <c r="AL871" i="3"/>
  <c r="AL872" i="3"/>
  <c r="AL873" i="3"/>
  <c r="AL874" i="3"/>
  <c r="AL875" i="3"/>
  <c r="AL876" i="3"/>
  <c r="AL877" i="3"/>
  <c r="AL878" i="3"/>
  <c r="AL879" i="3"/>
  <c r="AL2" i="3"/>
  <c r="AK881" i="3"/>
  <c r="AK882" i="3"/>
  <c r="AK883" i="3"/>
  <c r="AK884" i="3"/>
  <c r="AK885" i="3"/>
  <c r="AK886" i="3"/>
  <c r="AK887" i="3"/>
  <c r="AK888" i="3"/>
  <c r="AK889" i="3"/>
  <c r="AK890" i="3"/>
  <c r="AK891" i="3"/>
  <c r="AK892" i="3"/>
  <c r="AK893" i="3"/>
  <c r="AK894" i="3"/>
  <c r="AK895" i="3"/>
  <c r="AK896" i="3"/>
  <c r="AK897" i="3"/>
  <c r="AK898" i="3"/>
  <c r="AK899" i="3"/>
  <c r="AK900" i="3"/>
  <c r="AK901" i="3"/>
  <c r="AK902" i="3"/>
  <c r="AK903" i="3"/>
  <c r="AK904" i="3"/>
  <c r="AK905" i="3"/>
  <c r="AK906" i="3"/>
  <c r="AK907" i="3"/>
  <c r="AK908" i="3"/>
  <c r="AK909" i="3"/>
  <c r="AK910" i="3"/>
  <c r="AK911" i="3"/>
  <c r="AK912" i="3"/>
  <c r="AK913" i="3"/>
  <c r="AK914" i="3"/>
  <c r="AK915" i="3"/>
  <c r="AK916" i="3"/>
  <c r="AK917" i="3"/>
  <c r="AK918" i="3"/>
  <c r="AK919" i="3"/>
  <c r="AK920" i="3"/>
  <c r="AK921" i="3"/>
  <c r="AK922" i="3"/>
  <c r="AK923" i="3"/>
  <c r="AK924" i="3"/>
  <c r="AK925" i="3"/>
  <c r="AK926" i="3"/>
  <c r="AK927" i="3"/>
  <c r="AK928" i="3"/>
  <c r="AK929" i="3"/>
  <c r="AK930" i="3"/>
  <c r="AK931" i="3"/>
  <c r="AK932" i="3"/>
  <c r="AK933" i="3"/>
  <c r="AK934" i="3"/>
  <c r="AK935" i="3"/>
  <c r="AK936" i="3"/>
  <c r="AK937" i="3"/>
  <c r="AK938" i="3"/>
  <c r="AK939" i="3"/>
  <c r="AK940" i="3"/>
  <c r="AK941" i="3"/>
  <c r="AK942" i="3"/>
  <c r="AK943" i="3"/>
  <c r="AK944" i="3"/>
  <c r="AK945" i="3"/>
  <c r="AK946" i="3"/>
  <c r="AK947" i="3"/>
  <c r="AK948" i="3"/>
  <c r="AK949" i="3"/>
  <c r="AK950" i="3"/>
  <c r="AK951" i="3"/>
  <c r="AK952" i="3"/>
  <c r="AK953" i="3"/>
  <c r="AK954" i="3"/>
  <c r="AK955" i="3"/>
  <c r="AK956" i="3"/>
  <c r="AK957" i="3"/>
  <c r="AK958" i="3"/>
  <c r="AK959" i="3"/>
  <c r="AK960" i="3"/>
  <c r="AK961" i="3"/>
  <c r="AK962" i="3"/>
  <c r="AK963" i="3"/>
  <c r="AK964" i="3"/>
  <c r="AK965" i="3"/>
  <c r="AK966" i="3"/>
  <c r="AK967" i="3"/>
  <c r="AK968" i="3"/>
  <c r="AK969" i="3"/>
  <c r="AK970" i="3"/>
  <c r="AK971" i="3"/>
  <c r="AK972" i="3"/>
  <c r="AK973" i="3"/>
  <c r="AK974" i="3"/>
  <c r="AK975" i="3"/>
  <c r="AK976" i="3"/>
  <c r="AK977" i="3"/>
  <c r="AK978" i="3"/>
  <c r="AK979" i="3"/>
  <c r="AK980" i="3"/>
  <c r="AK981" i="3"/>
  <c r="AK982" i="3"/>
  <c r="AK983" i="3"/>
  <c r="AK984" i="3"/>
  <c r="AK985" i="3"/>
  <c r="AK986" i="3"/>
  <c r="AK987" i="3"/>
  <c r="AK988" i="3"/>
  <c r="AK989" i="3"/>
  <c r="AK990" i="3"/>
  <c r="AK991" i="3"/>
  <c r="AK992" i="3"/>
  <c r="AK993" i="3"/>
  <c r="AK994" i="3"/>
  <c r="AK995" i="3"/>
  <c r="AK996" i="3"/>
  <c r="AK997" i="3"/>
  <c r="AK998" i="3"/>
  <c r="AK999" i="3"/>
  <c r="AK1000" i="3"/>
  <c r="AK1001" i="3"/>
  <c r="AK1002" i="3"/>
  <c r="AK1003" i="3"/>
  <c r="AK1004" i="3"/>
  <c r="AK1005" i="3"/>
  <c r="AK1006" i="3"/>
  <c r="AK1007" i="3"/>
  <c r="AK1008" i="3"/>
  <c r="AK1009" i="3"/>
  <c r="AK1010" i="3"/>
  <c r="AK1011" i="3"/>
  <c r="AK880" i="3"/>
  <c r="AK3" i="3"/>
  <c r="AK4" i="3"/>
  <c r="AK5" i="3"/>
  <c r="AK6" i="3"/>
  <c r="AK7" i="3"/>
  <c r="AK8" i="3"/>
  <c r="AK9" i="3"/>
  <c r="AK10" i="3"/>
  <c r="AK11" i="3"/>
  <c r="AK12" i="3"/>
  <c r="AK13" i="3"/>
  <c r="AK14" i="3"/>
  <c r="AK15" i="3"/>
  <c r="AK16" i="3"/>
  <c r="AK17" i="3"/>
  <c r="AK18" i="3"/>
  <c r="AK19" i="3"/>
  <c r="AK20" i="3"/>
  <c r="AK21" i="3"/>
  <c r="AK22" i="3"/>
  <c r="AK23" i="3"/>
  <c r="AK24" i="3"/>
  <c r="AK25" i="3"/>
  <c r="AK26" i="3"/>
  <c r="AK27" i="3"/>
  <c r="AK28" i="3"/>
  <c r="AK29" i="3"/>
  <c r="AK30" i="3"/>
  <c r="AK31" i="3"/>
  <c r="AK32" i="3"/>
  <c r="AK33" i="3"/>
  <c r="AK34" i="3"/>
  <c r="AK35" i="3"/>
  <c r="AK36" i="3"/>
  <c r="AK37" i="3"/>
  <c r="AK38" i="3"/>
  <c r="AK39" i="3"/>
  <c r="AK40" i="3"/>
  <c r="AK41" i="3"/>
  <c r="AK42" i="3"/>
  <c r="AK43" i="3"/>
  <c r="AK44" i="3"/>
  <c r="AK45" i="3"/>
  <c r="AK46" i="3"/>
  <c r="AK47" i="3"/>
  <c r="AK48" i="3"/>
  <c r="AK49" i="3"/>
  <c r="AK50" i="3"/>
  <c r="AK51" i="3"/>
  <c r="AK52" i="3"/>
  <c r="AK53" i="3"/>
  <c r="AK54" i="3"/>
  <c r="AK55" i="3"/>
  <c r="AK56" i="3"/>
  <c r="AK57" i="3"/>
  <c r="AK58" i="3"/>
  <c r="AK59" i="3"/>
  <c r="AK60" i="3"/>
  <c r="AK61" i="3"/>
  <c r="AK62" i="3"/>
  <c r="AK63" i="3"/>
  <c r="AK64" i="3"/>
  <c r="AK65" i="3"/>
  <c r="AK66" i="3"/>
  <c r="AK67" i="3"/>
  <c r="AK68" i="3"/>
  <c r="AK69" i="3"/>
  <c r="AK70" i="3"/>
  <c r="AK71" i="3"/>
  <c r="AK72" i="3"/>
  <c r="AK73" i="3"/>
  <c r="AK74" i="3"/>
  <c r="AK75" i="3"/>
  <c r="AK76" i="3"/>
  <c r="AK77" i="3"/>
  <c r="AK78" i="3"/>
  <c r="AK79" i="3"/>
  <c r="AK80" i="3"/>
  <c r="AK81" i="3"/>
  <c r="AK82" i="3"/>
  <c r="AK83" i="3"/>
  <c r="AK84" i="3"/>
  <c r="AK85" i="3"/>
  <c r="AK86" i="3"/>
  <c r="AK87" i="3"/>
  <c r="AK88" i="3"/>
  <c r="AK89" i="3"/>
  <c r="AK90" i="3"/>
  <c r="AK91" i="3"/>
  <c r="AK92" i="3"/>
  <c r="AK93" i="3"/>
  <c r="AK94" i="3"/>
  <c r="AK95" i="3"/>
  <c r="AK96" i="3"/>
  <c r="AK97" i="3"/>
  <c r="AK98" i="3"/>
  <c r="AK99" i="3"/>
  <c r="AK100" i="3"/>
  <c r="AK101" i="3"/>
  <c r="AK102" i="3"/>
  <c r="AK103" i="3"/>
  <c r="AK104" i="3"/>
  <c r="AK105" i="3"/>
  <c r="AK106" i="3"/>
  <c r="AK107" i="3"/>
  <c r="AK108" i="3"/>
  <c r="AK109" i="3"/>
  <c r="AK110" i="3"/>
  <c r="AK111" i="3"/>
  <c r="AK112" i="3"/>
  <c r="AK113" i="3"/>
  <c r="AK114" i="3"/>
  <c r="AK115" i="3"/>
  <c r="AK116" i="3"/>
  <c r="AK117" i="3"/>
  <c r="AK118" i="3"/>
  <c r="AK119" i="3"/>
  <c r="AK120" i="3"/>
  <c r="AK121" i="3"/>
  <c r="AK122" i="3"/>
  <c r="AK123" i="3"/>
  <c r="AK124" i="3"/>
  <c r="AK125" i="3"/>
  <c r="AK126" i="3"/>
  <c r="AK127" i="3"/>
  <c r="AK128" i="3"/>
  <c r="AK129" i="3"/>
  <c r="AK130" i="3"/>
  <c r="AK131" i="3"/>
  <c r="AK132" i="3"/>
  <c r="AK133" i="3"/>
  <c r="AK134" i="3"/>
  <c r="AK135" i="3"/>
  <c r="AK136" i="3"/>
  <c r="AK137" i="3"/>
  <c r="AK138" i="3"/>
  <c r="AK139" i="3"/>
  <c r="AK140" i="3"/>
  <c r="AK141" i="3"/>
  <c r="AK142" i="3"/>
  <c r="AK143" i="3"/>
  <c r="AK144" i="3"/>
  <c r="AK145" i="3"/>
  <c r="AK146" i="3"/>
  <c r="AK147" i="3"/>
  <c r="AK148" i="3"/>
  <c r="AK149" i="3"/>
  <c r="AK150" i="3"/>
  <c r="AK151" i="3"/>
  <c r="AK152" i="3"/>
  <c r="AK153" i="3"/>
  <c r="AK154" i="3"/>
  <c r="AK155" i="3"/>
  <c r="AK156" i="3"/>
  <c r="AK157" i="3"/>
  <c r="AK158" i="3"/>
  <c r="AK159" i="3"/>
  <c r="AK160" i="3"/>
  <c r="AK161" i="3"/>
  <c r="AK162" i="3"/>
  <c r="AK163" i="3"/>
  <c r="AK164" i="3"/>
  <c r="AK165" i="3"/>
  <c r="AK166" i="3"/>
  <c r="AK167" i="3"/>
  <c r="AK168" i="3"/>
  <c r="AK169" i="3"/>
  <c r="AK170" i="3"/>
  <c r="AK171" i="3"/>
  <c r="AK172" i="3"/>
  <c r="AK173" i="3"/>
  <c r="AK174" i="3"/>
  <c r="AK175" i="3"/>
  <c r="AK176" i="3"/>
  <c r="AK177" i="3"/>
  <c r="AK178" i="3"/>
  <c r="AK179" i="3"/>
  <c r="AK180" i="3"/>
  <c r="AK181" i="3"/>
  <c r="AK182" i="3"/>
  <c r="AK183" i="3"/>
  <c r="AK184" i="3"/>
  <c r="AK185" i="3"/>
  <c r="AK186" i="3"/>
  <c r="AK187" i="3"/>
  <c r="AK188" i="3"/>
  <c r="AK189" i="3"/>
  <c r="AK190" i="3"/>
  <c r="AK191" i="3"/>
  <c r="AK192" i="3"/>
  <c r="AK193" i="3"/>
  <c r="AK194" i="3"/>
  <c r="AK195" i="3"/>
  <c r="AK196" i="3"/>
  <c r="AK197" i="3"/>
  <c r="AK198" i="3"/>
  <c r="AK199" i="3"/>
  <c r="AK200" i="3"/>
  <c r="AK201" i="3"/>
  <c r="AK202" i="3"/>
  <c r="AK203" i="3"/>
  <c r="AK204" i="3"/>
  <c r="AK205" i="3"/>
  <c r="AK206" i="3"/>
  <c r="AK207" i="3"/>
  <c r="AK208" i="3"/>
  <c r="AK209" i="3"/>
  <c r="AK210" i="3"/>
  <c r="AK211" i="3"/>
  <c r="AK212" i="3"/>
  <c r="AK213" i="3"/>
  <c r="AK214" i="3"/>
  <c r="AK215" i="3"/>
  <c r="AK216" i="3"/>
  <c r="AK217" i="3"/>
  <c r="AK218" i="3"/>
  <c r="AK219" i="3"/>
  <c r="AK220" i="3"/>
  <c r="AK221" i="3"/>
  <c r="AK222" i="3"/>
  <c r="AK223" i="3"/>
  <c r="AK224" i="3"/>
  <c r="AK225" i="3"/>
  <c r="AK226" i="3"/>
  <c r="AK227" i="3"/>
  <c r="AK228" i="3"/>
  <c r="AK229" i="3"/>
  <c r="AK230" i="3"/>
  <c r="AK231" i="3"/>
  <c r="AK232" i="3"/>
  <c r="AK233" i="3"/>
  <c r="AK234" i="3"/>
  <c r="AK235" i="3"/>
  <c r="AK236" i="3"/>
  <c r="AK237" i="3"/>
  <c r="AK238" i="3"/>
  <c r="AK239" i="3"/>
  <c r="AK240" i="3"/>
  <c r="AK241" i="3"/>
  <c r="AK242" i="3"/>
  <c r="AK243" i="3"/>
  <c r="AK244" i="3"/>
  <c r="AK245" i="3"/>
  <c r="AK246" i="3"/>
  <c r="AK247" i="3"/>
  <c r="AK248" i="3"/>
  <c r="AK249" i="3"/>
  <c r="AK250" i="3"/>
  <c r="AK251" i="3"/>
  <c r="AK252" i="3"/>
  <c r="AK253" i="3"/>
  <c r="AK254" i="3"/>
  <c r="AK255" i="3"/>
  <c r="AK256" i="3"/>
  <c r="AK257" i="3"/>
  <c r="AK258" i="3"/>
  <c r="AK259" i="3"/>
  <c r="AK260" i="3"/>
  <c r="AK261" i="3"/>
  <c r="AK262" i="3"/>
  <c r="AK263" i="3"/>
  <c r="AK264" i="3"/>
  <c r="AK265" i="3"/>
  <c r="AK266" i="3"/>
  <c r="AK267" i="3"/>
  <c r="AK268" i="3"/>
  <c r="AK269" i="3"/>
  <c r="AK270" i="3"/>
  <c r="AK271" i="3"/>
  <c r="AK272" i="3"/>
  <c r="AK273" i="3"/>
  <c r="AK274" i="3"/>
  <c r="AK275" i="3"/>
  <c r="AK276" i="3"/>
  <c r="AK277" i="3"/>
  <c r="AK278" i="3"/>
  <c r="AK279" i="3"/>
  <c r="AK280" i="3"/>
  <c r="AK281" i="3"/>
  <c r="AK282" i="3"/>
  <c r="AK283" i="3"/>
  <c r="AK284" i="3"/>
  <c r="AK285" i="3"/>
  <c r="AK286" i="3"/>
  <c r="AK287" i="3"/>
  <c r="AK288" i="3"/>
  <c r="AK289" i="3"/>
  <c r="AK290" i="3"/>
  <c r="AK291" i="3"/>
  <c r="AK292" i="3"/>
  <c r="AK293" i="3"/>
  <c r="AK294" i="3"/>
  <c r="AK295" i="3"/>
  <c r="AK296" i="3"/>
  <c r="AK297" i="3"/>
  <c r="AK298" i="3"/>
  <c r="AK299" i="3"/>
  <c r="AK300" i="3"/>
  <c r="AK301" i="3"/>
  <c r="AK302" i="3"/>
  <c r="AK303" i="3"/>
  <c r="AK304" i="3"/>
  <c r="AK305" i="3"/>
  <c r="AK306" i="3"/>
  <c r="AK307" i="3"/>
  <c r="AK308" i="3"/>
  <c r="AK309" i="3"/>
  <c r="AK310" i="3"/>
  <c r="AK311" i="3"/>
  <c r="AK312" i="3"/>
  <c r="AK313" i="3"/>
  <c r="AK314" i="3"/>
  <c r="AK315" i="3"/>
  <c r="AK316" i="3"/>
  <c r="AK317" i="3"/>
  <c r="AK318" i="3"/>
  <c r="AK319" i="3"/>
  <c r="AK320" i="3"/>
  <c r="AK321" i="3"/>
  <c r="AK322" i="3"/>
  <c r="AK323" i="3"/>
  <c r="AK324" i="3"/>
  <c r="AK325" i="3"/>
  <c r="AK326" i="3"/>
  <c r="AK327" i="3"/>
  <c r="AK328" i="3"/>
  <c r="AK329" i="3"/>
  <c r="AK330" i="3"/>
  <c r="AK331" i="3"/>
  <c r="AK332" i="3"/>
  <c r="AK333" i="3"/>
  <c r="AK334" i="3"/>
  <c r="AK335" i="3"/>
  <c r="AK336" i="3"/>
  <c r="AK337" i="3"/>
  <c r="AK338" i="3"/>
  <c r="AK339" i="3"/>
  <c r="AK340" i="3"/>
  <c r="AK341" i="3"/>
  <c r="AK342" i="3"/>
  <c r="AK343" i="3"/>
  <c r="AK344" i="3"/>
  <c r="AK345" i="3"/>
  <c r="AK346" i="3"/>
  <c r="AK347" i="3"/>
  <c r="AK348" i="3"/>
  <c r="AK349" i="3"/>
  <c r="AK350" i="3"/>
  <c r="AK351" i="3"/>
  <c r="AK352" i="3"/>
  <c r="AK353" i="3"/>
  <c r="AK354" i="3"/>
  <c r="AK355" i="3"/>
  <c r="AK356" i="3"/>
  <c r="AK357" i="3"/>
  <c r="AK358" i="3"/>
  <c r="AK359" i="3"/>
  <c r="AK360" i="3"/>
  <c r="AK361" i="3"/>
  <c r="AK362" i="3"/>
  <c r="AK363" i="3"/>
  <c r="AK364" i="3"/>
  <c r="AK365" i="3"/>
  <c r="AK366" i="3"/>
  <c r="AK367" i="3"/>
  <c r="AK368" i="3"/>
  <c r="AK369" i="3"/>
  <c r="AK370" i="3"/>
  <c r="AK371" i="3"/>
  <c r="AK372" i="3"/>
  <c r="AK373" i="3"/>
  <c r="AK374" i="3"/>
  <c r="AK375" i="3"/>
  <c r="AK376" i="3"/>
  <c r="AK377" i="3"/>
  <c r="AK378" i="3"/>
  <c r="AK379" i="3"/>
  <c r="AK380" i="3"/>
  <c r="AK381" i="3"/>
  <c r="AK382" i="3"/>
  <c r="AK383" i="3"/>
  <c r="AK384" i="3"/>
  <c r="AK385" i="3"/>
  <c r="AK386" i="3"/>
  <c r="AK387" i="3"/>
  <c r="AK388" i="3"/>
  <c r="AK389" i="3"/>
  <c r="AK390" i="3"/>
  <c r="AK391" i="3"/>
  <c r="AK392" i="3"/>
  <c r="AK393" i="3"/>
  <c r="AK394" i="3"/>
  <c r="AK395" i="3"/>
  <c r="AK396" i="3"/>
  <c r="AK397" i="3"/>
  <c r="AK398" i="3"/>
  <c r="AK399" i="3"/>
  <c r="AK400" i="3"/>
  <c r="AK401" i="3"/>
  <c r="AK402" i="3"/>
  <c r="AK403" i="3"/>
  <c r="AK404" i="3"/>
  <c r="AK405" i="3"/>
  <c r="AK406" i="3"/>
  <c r="AK407" i="3"/>
  <c r="AK408" i="3"/>
  <c r="AK409" i="3"/>
  <c r="AK410" i="3"/>
  <c r="AK411" i="3"/>
  <c r="AK412" i="3"/>
  <c r="AK413" i="3"/>
  <c r="AK414" i="3"/>
  <c r="AK415" i="3"/>
  <c r="AK416" i="3"/>
  <c r="AK417" i="3"/>
  <c r="AK418" i="3"/>
  <c r="AK419" i="3"/>
  <c r="AK420" i="3"/>
  <c r="AK421" i="3"/>
  <c r="AK422" i="3"/>
  <c r="AK423" i="3"/>
  <c r="AK424" i="3"/>
  <c r="AK425" i="3"/>
  <c r="AK426" i="3"/>
  <c r="AK427" i="3"/>
  <c r="AK428" i="3"/>
  <c r="AK429" i="3"/>
  <c r="AK430" i="3"/>
  <c r="AK431" i="3"/>
  <c r="AK432" i="3"/>
  <c r="AK433" i="3"/>
  <c r="AK434" i="3"/>
  <c r="AK435" i="3"/>
  <c r="AK436" i="3"/>
  <c r="AK437" i="3"/>
  <c r="AK438" i="3"/>
  <c r="AK439" i="3"/>
  <c r="AK440" i="3"/>
  <c r="AK441" i="3"/>
  <c r="AK442" i="3"/>
  <c r="AK443" i="3"/>
  <c r="AK444" i="3"/>
  <c r="AK445" i="3"/>
  <c r="AK446" i="3"/>
  <c r="AK447" i="3"/>
  <c r="AK448" i="3"/>
  <c r="AK449" i="3"/>
  <c r="AK450" i="3"/>
  <c r="AK451" i="3"/>
  <c r="AK452" i="3"/>
  <c r="AK453" i="3"/>
  <c r="AK454" i="3"/>
  <c r="AK455" i="3"/>
  <c r="AK456" i="3"/>
  <c r="AK457" i="3"/>
  <c r="AK458" i="3"/>
  <c r="AK459" i="3"/>
  <c r="AK460" i="3"/>
  <c r="AK461" i="3"/>
  <c r="AK462" i="3"/>
  <c r="AK463" i="3"/>
  <c r="AK464" i="3"/>
  <c r="AK465" i="3"/>
  <c r="AK466" i="3"/>
  <c r="AK467" i="3"/>
  <c r="AK468" i="3"/>
  <c r="AK469" i="3"/>
  <c r="AK470" i="3"/>
  <c r="AK471" i="3"/>
  <c r="AK472" i="3"/>
  <c r="AK473" i="3"/>
  <c r="AK474" i="3"/>
  <c r="AK475" i="3"/>
  <c r="AK476" i="3"/>
  <c r="AK477" i="3"/>
  <c r="AK478" i="3"/>
  <c r="AK479" i="3"/>
  <c r="AK480" i="3"/>
  <c r="AK481" i="3"/>
  <c r="AK482" i="3"/>
  <c r="AK483" i="3"/>
  <c r="AK484" i="3"/>
  <c r="AK485" i="3"/>
  <c r="AK486" i="3"/>
  <c r="AK487" i="3"/>
  <c r="AK488" i="3"/>
  <c r="AK489" i="3"/>
  <c r="AK490" i="3"/>
  <c r="AK491" i="3"/>
  <c r="AK492" i="3"/>
  <c r="AK493" i="3"/>
  <c r="AK494" i="3"/>
  <c r="AK495" i="3"/>
  <c r="AK496" i="3"/>
  <c r="AK497" i="3"/>
  <c r="AK498" i="3"/>
  <c r="AK499" i="3"/>
  <c r="AK500" i="3"/>
  <c r="AK501" i="3"/>
  <c r="AK502" i="3"/>
  <c r="AK503" i="3"/>
  <c r="AK504" i="3"/>
  <c r="AK505" i="3"/>
  <c r="AK506" i="3"/>
  <c r="AK507" i="3"/>
  <c r="AK508" i="3"/>
  <c r="AK509" i="3"/>
  <c r="AK510" i="3"/>
  <c r="AK511" i="3"/>
  <c r="AK512" i="3"/>
  <c r="AK513" i="3"/>
  <c r="AK514" i="3"/>
  <c r="AK515" i="3"/>
  <c r="AK516" i="3"/>
  <c r="AK517" i="3"/>
  <c r="AK518" i="3"/>
  <c r="AK519" i="3"/>
  <c r="AK520" i="3"/>
  <c r="AK521" i="3"/>
  <c r="AK522" i="3"/>
  <c r="AK523" i="3"/>
  <c r="AK524" i="3"/>
  <c r="AK525" i="3"/>
  <c r="AK526" i="3"/>
  <c r="AK527" i="3"/>
  <c r="AK528" i="3"/>
  <c r="AK529" i="3"/>
  <c r="AK530" i="3"/>
  <c r="AK531" i="3"/>
  <c r="AK532" i="3"/>
  <c r="AK533" i="3"/>
  <c r="AK534" i="3"/>
  <c r="AK535" i="3"/>
  <c r="AK536" i="3"/>
  <c r="AK537" i="3"/>
  <c r="AK538" i="3"/>
  <c r="AK539" i="3"/>
  <c r="AK540" i="3"/>
  <c r="AK541" i="3"/>
  <c r="AK542" i="3"/>
  <c r="AK543" i="3"/>
  <c r="AK544" i="3"/>
  <c r="AK545" i="3"/>
  <c r="AK546" i="3"/>
  <c r="AK547" i="3"/>
  <c r="AK548" i="3"/>
  <c r="AK549" i="3"/>
  <c r="AK550" i="3"/>
  <c r="AK551" i="3"/>
  <c r="AK552" i="3"/>
  <c r="AK553" i="3"/>
  <c r="AK554" i="3"/>
  <c r="AK555" i="3"/>
  <c r="AK556" i="3"/>
  <c r="AK557" i="3"/>
  <c r="AK558" i="3"/>
  <c r="AK559" i="3"/>
  <c r="AK560" i="3"/>
  <c r="AK561" i="3"/>
  <c r="AK562" i="3"/>
  <c r="AK563" i="3"/>
  <c r="AK564" i="3"/>
  <c r="AK565" i="3"/>
  <c r="AK566" i="3"/>
  <c r="AK567" i="3"/>
  <c r="AK568" i="3"/>
  <c r="AK569" i="3"/>
  <c r="AK570" i="3"/>
  <c r="AK571" i="3"/>
  <c r="AK572" i="3"/>
  <c r="AK573" i="3"/>
  <c r="AK574" i="3"/>
  <c r="AK575" i="3"/>
  <c r="AK576" i="3"/>
  <c r="AK577" i="3"/>
  <c r="AK578" i="3"/>
  <c r="AK579" i="3"/>
  <c r="AK580" i="3"/>
  <c r="AK581" i="3"/>
  <c r="AK582" i="3"/>
  <c r="AK583" i="3"/>
  <c r="AK584" i="3"/>
  <c r="AK585" i="3"/>
  <c r="AK586" i="3"/>
  <c r="AK587" i="3"/>
  <c r="AK588" i="3"/>
  <c r="AK589" i="3"/>
  <c r="AK590" i="3"/>
  <c r="AK591" i="3"/>
  <c r="AK592" i="3"/>
  <c r="AK593" i="3"/>
  <c r="AK594" i="3"/>
  <c r="AK595" i="3"/>
  <c r="AK596" i="3"/>
  <c r="AK597" i="3"/>
  <c r="AK598" i="3"/>
  <c r="AK599" i="3"/>
  <c r="AK600" i="3"/>
  <c r="AK601" i="3"/>
  <c r="AK602" i="3"/>
  <c r="AK603" i="3"/>
  <c r="AK604" i="3"/>
  <c r="AK605" i="3"/>
  <c r="AK606" i="3"/>
  <c r="AK607" i="3"/>
  <c r="AK608" i="3"/>
  <c r="AK609" i="3"/>
  <c r="AK610" i="3"/>
  <c r="AK611" i="3"/>
  <c r="AK612" i="3"/>
  <c r="AK613" i="3"/>
  <c r="AK614" i="3"/>
  <c r="AK615" i="3"/>
  <c r="AK616" i="3"/>
  <c r="AK617" i="3"/>
  <c r="AK618" i="3"/>
  <c r="AK619" i="3"/>
  <c r="AK620" i="3"/>
  <c r="AK621" i="3"/>
  <c r="AK622" i="3"/>
  <c r="AK623" i="3"/>
  <c r="AK624" i="3"/>
  <c r="AK625" i="3"/>
  <c r="AK626" i="3"/>
  <c r="AK627" i="3"/>
  <c r="AK628" i="3"/>
  <c r="AK629" i="3"/>
  <c r="AK630" i="3"/>
  <c r="AK631" i="3"/>
  <c r="AK632" i="3"/>
  <c r="AK633" i="3"/>
  <c r="AK634" i="3"/>
  <c r="AK635" i="3"/>
  <c r="AK636" i="3"/>
  <c r="AK637" i="3"/>
  <c r="AK638" i="3"/>
  <c r="AK639" i="3"/>
  <c r="AK640" i="3"/>
  <c r="AK641" i="3"/>
  <c r="AK642" i="3"/>
  <c r="AK643" i="3"/>
  <c r="AK644" i="3"/>
  <c r="AK645" i="3"/>
  <c r="AK646" i="3"/>
  <c r="AK647" i="3"/>
  <c r="AK648" i="3"/>
  <c r="AK649" i="3"/>
  <c r="AK650" i="3"/>
  <c r="AK651" i="3"/>
  <c r="AK652" i="3"/>
  <c r="AK653" i="3"/>
  <c r="AK654" i="3"/>
  <c r="AK655" i="3"/>
  <c r="AK656" i="3"/>
  <c r="AK657" i="3"/>
  <c r="AK658" i="3"/>
  <c r="AK659" i="3"/>
  <c r="AK660" i="3"/>
  <c r="AK661" i="3"/>
  <c r="AK662" i="3"/>
  <c r="AK663" i="3"/>
  <c r="AK664" i="3"/>
  <c r="AK665" i="3"/>
  <c r="AK666" i="3"/>
  <c r="AK667" i="3"/>
  <c r="AK668" i="3"/>
  <c r="AK669" i="3"/>
  <c r="AK670" i="3"/>
  <c r="AK671" i="3"/>
  <c r="AK672" i="3"/>
  <c r="AK673" i="3"/>
  <c r="AK674" i="3"/>
  <c r="AK675" i="3"/>
  <c r="AK676" i="3"/>
  <c r="AK677" i="3"/>
  <c r="AK678" i="3"/>
  <c r="AK679" i="3"/>
  <c r="AK680" i="3"/>
  <c r="AK681" i="3"/>
  <c r="AK682" i="3"/>
  <c r="AK683" i="3"/>
  <c r="AK684" i="3"/>
  <c r="AK685" i="3"/>
  <c r="AK686" i="3"/>
  <c r="AK687" i="3"/>
  <c r="AK688" i="3"/>
  <c r="AK689" i="3"/>
  <c r="AK690" i="3"/>
  <c r="AK691" i="3"/>
  <c r="AK692" i="3"/>
  <c r="AK693" i="3"/>
  <c r="AK694" i="3"/>
  <c r="AK695" i="3"/>
  <c r="AK696" i="3"/>
  <c r="AK697" i="3"/>
  <c r="AK698" i="3"/>
  <c r="AK699" i="3"/>
  <c r="AK700" i="3"/>
  <c r="AK701" i="3"/>
  <c r="AK702" i="3"/>
  <c r="AK703" i="3"/>
  <c r="AK704" i="3"/>
  <c r="AK705" i="3"/>
  <c r="AK706" i="3"/>
  <c r="AK707" i="3"/>
  <c r="AK708" i="3"/>
  <c r="AK709" i="3"/>
  <c r="AK710" i="3"/>
  <c r="AK711" i="3"/>
  <c r="AK712" i="3"/>
  <c r="AK713" i="3"/>
  <c r="AK714" i="3"/>
  <c r="AK715" i="3"/>
  <c r="AK716" i="3"/>
  <c r="AK717" i="3"/>
  <c r="AK718" i="3"/>
  <c r="AK719" i="3"/>
  <c r="AK720" i="3"/>
  <c r="AK721" i="3"/>
  <c r="AK722" i="3"/>
  <c r="AK723" i="3"/>
  <c r="AK724" i="3"/>
  <c r="AK725" i="3"/>
  <c r="AK726" i="3"/>
  <c r="AK727" i="3"/>
  <c r="AK728" i="3"/>
  <c r="AK729" i="3"/>
  <c r="AK730" i="3"/>
  <c r="AK731" i="3"/>
  <c r="AK732" i="3"/>
  <c r="AK733" i="3"/>
  <c r="AK734" i="3"/>
  <c r="AK735" i="3"/>
  <c r="AK736" i="3"/>
  <c r="AK737" i="3"/>
  <c r="AK738" i="3"/>
  <c r="AK739" i="3"/>
  <c r="AK740" i="3"/>
  <c r="AK741" i="3"/>
  <c r="AK742" i="3"/>
  <c r="AK743" i="3"/>
  <c r="AK744" i="3"/>
  <c r="AK745" i="3"/>
  <c r="AK746" i="3"/>
  <c r="AK747" i="3"/>
  <c r="AK748" i="3"/>
  <c r="AK749" i="3"/>
  <c r="AK750" i="3"/>
  <c r="AK751" i="3"/>
  <c r="AK752" i="3"/>
  <c r="AK753" i="3"/>
  <c r="AK754" i="3"/>
  <c r="AK755" i="3"/>
  <c r="AK756" i="3"/>
  <c r="AK757" i="3"/>
  <c r="AK758" i="3"/>
  <c r="AK759" i="3"/>
  <c r="AK760" i="3"/>
  <c r="AK761" i="3"/>
  <c r="AK762" i="3"/>
  <c r="AK763" i="3"/>
  <c r="AK764" i="3"/>
  <c r="AK765" i="3"/>
  <c r="AK766" i="3"/>
  <c r="AK767" i="3"/>
  <c r="AK768" i="3"/>
  <c r="AK769" i="3"/>
  <c r="AK770" i="3"/>
  <c r="AK771" i="3"/>
  <c r="AK772" i="3"/>
  <c r="AK773" i="3"/>
  <c r="AK774" i="3"/>
  <c r="AK775" i="3"/>
  <c r="AK776" i="3"/>
  <c r="AK777" i="3"/>
  <c r="AK778" i="3"/>
  <c r="AK779" i="3"/>
  <c r="AK780" i="3"/>
  <c r="AK781" i="3"/>
  <c r="AK782" i="3"/>
  <c r="AK783" i="3"/>
  <c r="AK784" i="3"/>
  <c r="AK785" i="3"/>
  <c r="AK786" i="3"/>
  <c r="AK787" i="3"/>
  <c r="AK788" i="3"/>
  <c r="AK789" i="3"/>
  <c r="AK790" i="3"/>
  <c r="AK791" i="3"/>
  <c r="AK792" i="3"/>
  <c r="AK793" i="3"/>
  <c r="AK794" i="3"/>
  <c r="AK795" i="3"/>
  <c r="AK796" i="3"/>
  <c r="AK797" i="3"/>
  <c r="AK798" i="3"/>
  <c r="AK799" i="3"/>
  <c r="AK800" i="3"/>
  <c r="AK801" i="3"/>
  <c r="AK802" i="3"/>
  <c r="AK803" i="3"/>
  <c r="AK804" i="3"/>
  <c r="AK805" i="3"/>
  <c r="AK806" i="3"/>
  <c r="AK807" i="3"/>
  <c r="AK808" i="3"/>
  <c r="AK809" i="3"/>
  <c r="AK810" i="3"/>
  <c r="AK811" i="3"/>
  <c r="AK812" i="3"/>
  <c r="AK813" i="3"/>
  <c r="AK814" i="3"/>
  <c r="AK815" i="3"/>
  <c r="AK816" i="3"/>
  <c r="AK817" i="3"/>
  <c r="AK818" i="3"/>
  <c r="AK819" i="3"/>
  <c r="AK820" i="3"/>
  <c r="AK821" i="3"/>
  <c r="AK822" i="3"/>
  <c r="AK823" i="3"/>
  <c r="AK824" i="3"/>
  <c r="AK825" i="3"/>
  <c r="AK826" i="3"/>
  <c r="AK827" i="3"/>
  <c r="AK828" i="3"/>
  <c r="AK829" i="3"/>
  <c r="AK830" i="3"/>
  <c r="AK831" i="3"/>
  <c r="AK832" i="3"/>
  <c r="AK833" i="3"/>
  <c r="AK834" i="3"/>
  <c r="AK835" i="3"/>
  <c r="AK836" i="3"/>
  <c r="AK837" i="3"/>
  <c r="AK838" i="3"/>
  <c r="AK839" i="3"/>
  <c r="AK840" i="3"/>
  <c r="AK841" i="3"/>
  <c r="AK842" i="3"/>
  <c r="AK843" i="3"/>
  <c r="AK844" i="3"/>
  <c r="AK845" i="3"/>
  <c r="AK846" i="3"/>
  <c r="AK847" i="3"/>
  <c r="AK848" i="3"/>
  <c r="AK849" i="3"/>
  <c r="AK850" i="3"/>
  <c r="AK851" i="3"/>
  <c r="AK852" i="3"/>
  <c r="AK853" i="3"/>
  <c r="AK854" i="3"/>
  <c r="AK855" i="3"/>
  <c r="AK856" i="3"/>
  <c r="AK857" i="3"/>
  <c r="AK858" i="3"/>
  <c r="AK859" i="3"/>
  <c r="AK860" i="3"/>
  <c r="AK861" i="3"/>
  <c r="AK862" i="3"/>
  <c r="AK863" i="3"/>
  <c r="AK864" i="3"/>
  <c r="AK865" i="3"/>
  <c r="AK866" i="3"/>
  <c r="AK867" i="3"/>
  <c r="AK868" i="3"/>
  <c r="AK869" i="3"/>
  <c r="AK870" i="3"/>
  <c r="AK871" i="3"/>
  <c r="AK872" i="3"/>
  <c r="AK873" i="3"/>
  <c r="AK874" i="3"/>
  <c r="AK875" i="3"/>
  <c r="AK876" i="3"/>
  <c r="AK877" i="3"/>
  <c r="AK878" i="3"/>
  <c r="AK879" i="3"/>
  <c r="AK2" i="3"/>
  <c r="AJ584" i="3"/>
  <c r="AI2" i="3"/>
  <c r="AJ2" i="3" s="1"/>
  <c r="AI3" i="3"/>
  <c r="AJ3" i="3" s="1"/>
  <c r="AI4" i="3"/>
  <c r="AJ4" i="3" s="1"/>
  <c r="AI5" i="3"/>
  <c r="AJ5" i="3" s="1"/>
  <c r="AI6" i="3"/>
  <c r="AJ6" i="3" s="1"/>
  <c r="AI7" i="3"/>
  <c r="AJ7" i="3" s="1"/>
  <c r="AI8" i="3"/>
  <c r="AJ8" i="3" s="1"/>
  <c r="AI9" i="3"/>
  <c r="AJ9" i="3" s="1"/>
  <c r="AI10" i="3"/>
  <c r="AJ10" i="3" s="1"/>
  <c r="AI11" i="3"/>
  <c r="AJ11" i="3" s="1"/>
  <c r="AI12" i="3"/>
  <c r="AJ12" i="3" s="1"/>
  <c r="AI13" i="3"/>
  <c r="AJ13" i="3" s="1"/>
  <c r="AI14" i="3"/>
  <c r="AJ14" i="3" s="1"/>
  <c r="AI15" i="3"/>
  <c r="AJ15" i="3" s="1"/>
  <c r="AI16" i="3"/>
  <c r="AJ16" i="3" s="1"/>
  <c r="AI17" i="3"/>
  <c r="AJ17" i="3" s="1"/>
  <c r="AI18" i="3"/>
  <c r="AJ18" i="3" s="1"/>
  <c r="AI19" i="3"/>
  <c r="AJ19" i="3" s="1"/>
  <c r="AI20" i="3"/>
  <c r="AJ20" i="3" s="1"/>
  <c r="AI21" i="3"/>
  <c r="AJ21" i="3" s="1"/>
  <c r="AI22" i="3"/>
  <c r="AJ22" i="3" s="1"/>
  <c r="AI23" i="3"/>
  <c r="AJ23" i="3" s="1"/>
  <c r="AI24" i="3"/>
  <c r="AJ24" i="3" s="1"/>
  <c r="AI25" i="3"/>
  <c r="AJ25" i="3" s="1"/>
  <c r="AI26" i="3"/>
  <c r="AJ26" i="3" s="1"/>
  <c r="AI27" i="3"/>
  <c r="AJ27" i="3" s="1"/>
  <c r="AI28" i="3"/>
  <c r="AJ28" i="3" s="1"/>
  <c r="AI29" i="3"/>
  <c r="AJ29" i="3" s="1"/>
  <c r="AI30" i="3"/>
  <c r="AJ30" i="3" s="1"/>
  <c r="AI31" i="3"/>
  <c r="AJ31" i="3" s="1"/>
  <c r="AI32" i="3"/>
  <c r="AJ32" i="3" s="1"/>
  <c r="AI33" i="3"/>
  <c r="AJ33" i="3" s="1"/>
  <c r="AI34" i="3"/>
  <c r="AJ34" i="3" s="1"/>
  <c r="AI35" i="3"/>
  <c r="AJ35" i="3" s="1"/>
  <c r="AI36" i="3"/>
  <c r="AJ36" i="3" s="1"/>
  <c r="AI37" i="3"/>
  <c r="AJ37" i="3" s="1"/>
  <c r="AI38" i="3"/>
  <c r="AJ38" i="3" s="1"/>
  <c r="AI39" i="3"/>
  <c r="AJ39" i="3" s="1"/>
  <c r="AI40" i="3"/>
  <c r="AJ40" i="3" s="1"/>
  <c r="AI41" i="3"/>
  <c r="AJ41" i="3" s="1"/>
  <c r="AI42" i="3"/>
  <c r="AJ42" i="3" s="1"/>
  <c r="AI43" i="3"/>
  <c r="AJ43" i="3" s="1"/>
  <c r="AI44" i="3"/>
  <c r="AJ44" i="3" s="1"/>
  <c r="AI45" i="3"/>
  <c r="AJ45" i="3" s="1"/>
  <c r="AI46" i="3"/>
  <c r="AJ46" i="3" s="1"/>
  <c r="AI47" i="3"/>
  <c r="AJ47" i="3" s="1"/>
  <c r="AI48" i="3"/>
  <c r="AJ48" i="3" s="1"/>
  <c r="AI49" i="3"/>
  <c r="AJ49" i="3" s="1"/>
  <c r="AI50" i="3"/>
  <c r="AJ50" i="3" s="1"/>
  <c r="AI51" i="3"/>
  <c r="AJ51" i="3" s="1"/>
  <c r="AI52" i="3"/>
  <c r="AJ52" i="3" s="1"/>
  <c r="AI53" i="3"/>
  <c r="AJ53" i="3" s="1"/>
  <c r="AI54" i="3"/>
  <c r="AJ54" i="3" s="1"/>
  <c r="AI55" i="3"/>
  <c r="AJ55" i="3" s="1"/>
  <c r="AI56" i="3"/>
  <c r="AJ56" i="3" s="1"/>
  <c r="AI57" i="3"/>
  <c r="AJ57" i="3" s="1"/>
  <c r="AI58" i="3"/>
  <c r="AJ58" i="3" s="1"/>
  <c r="AI59" i="3"/>
  <c r="AJ59" i="3" s="1"/>
  <c r="AI60" i="3"/>
  <c r="AJ60" i="3" s="1"/>
  <c r="AI61" i="3"/>
  <c r="AJ61" i="3" s="1"/>
  <c r="AI62" i="3"/>
  <c r="AJ62" i="3" s="1"/>
  <c r="AI63" i="3"/>
  <c r="AJ63" i="3" s="1"/>
  <c r="AI64" i="3"/>
  <c r="AJ64" i="3" s="1"/>
  <c r="AI65" i="3"/>
  <c r="AJ65" i="3" s="1"/>
  <c r="AI66" i="3"/>
  <c r="AJ66" i="3" s="1"/>
  <c r="AI67" i="3"/>
  <c r="AJ67" i="3" s="1"/>
  <c r="AI68" i="3"/>
  <c r="AJ68" i="3" s="1"/>
  <c r="AI69" i="3"/>
  <c r="AJ69" i="3" s="1"/>
  <c r="AI70" i="3"/>
  <c r="AJ70" i="3" s="1"/>
  <c r="AI71" i="3"/>
  <c r="AJ71" i="3" s="1"/>
  <c r="AI72" i="3"/>
  <c r="AJ72" i="3" s="1"/>
  <c r="AI73" i="3"/>
  <c r="AJ73" i="3" s="1"/>
  <c r="AI74" i="3"/>
  <c r="AJ74" i="3" s="1"/>
  <c r="AI75" i="3"/>
  <c r="AJ75" i="3" s="1"/>
  <c r="AI76" i="3"/>
  <c r="AJ76" i="3" s="1"/>
  <c r="AI77" i="3"/>
  <c r="AJ77" i="3" s="1"/>
  <c r="AI78" i="3"/>
  <c r="AJ78" i="3" s="1"/>
  <c r="AI79" i="3"/>
  <c r="AJ79" i="3" s="1"/>
  <c r="AI80" i="3"/>
  <c r="AJ80" i="3" s="1"/>
  <c r="AI81" i="3"/>
  <c r="AJ81" i="3" s="1"/>
  <c r="AI82" i="3"/>
  <c r="AJ82" i="3" s="1"/>
  <c r="AI83" i="3"/>
  <c r="AJ83" i="3" s="1"/>
  <c r="AI84" i="3"/>
  <c r="AJ84" i="3" s="1"/>
  <c r="AI85" i="3"/>
  <c r="AJ85" i="3" s="1"/>
  <c r="AI86" i="3"/>
  <c r="AJ86" i="3" s="1"/>
  <c r="AI87" i="3"/>
  <c r="AJ87" i="3" s="1"/>
  <c r="AI88" i="3"/>
  <c r="AJ88" i="3" s="1"/>
  <c r="AI89" i="3"/>
  <c r="AJ89" i="3" s="1"/>
  <c r="AI90" i="3"/>
  <c r="AJ90" i="3" s="1"/>
  <c r="AI91" i="3"/>
  <c r="AJ91" i="3" s="1"/>
  <c r="AI92" i="3"/>
  <c r="AJ92" i="3" s="1"/>
  <c r="AI93" i="3"/>
  <c r="AJ93" i="3" s="1"/>
  <c r="AI94" i="3"/>
  <c r="AJ94" i="3" s="1"/>
  <c r="AI95" i="3"/>
  <c r="AJ95" i="3" s="1"/>
  <c r="AI96" i="3"/>
  <c r="AJ96" i="3" s="1"/>
  <c r="AI97" i="3"/>
  <c r="AJ97" i="3" s="1"/>
  <c r="AI98" i="3"/>
  <c r="AJ98" i="3" s="1"/>
  <c r="AI99" i="3"/>
  <c r="AJ99" i="3" s="1"/>
  <c r="AI100" i="3"/>
  <c r="AJ100" i="3" s="1"/>
  <c r="AI101" i="3"/>
  <c r="AJ101" i="3" s="1"/>
  <c r="AI102" i="3"/>
  <c r="AJ102" i="3" s="1"/>
  <c r="AI103" i="3"/>
  <c r="AJ103" i="3" s="1"/>
  <c r="AI104" i="3"/>
  <c r="AJ104" i="3" s="1"/>
  <c r="AI105" i="3"/>
  <c r="AJ105" i="3" s="1"/>
  <c r="AI106" i="3"/>
  <c r="AJ106" i="3" s="1"/>
  <c r="AI107" i="3"/>
  <c r="AJ107" i="3" s="1"/>
  <c r="AI108" i="3"/>
  <c r="AJ108" i="3" s="1"/>
  <c r="AI109" i="3"/>
  <c r="AJ109" i="3" s="1"/>
  <c r="AI110" i="3"/>
  <c r="AJ110" i="3" s="1"/>
  <c r="AI111" i="3"/>
  <c r="AJ111" i="3" s="1"/>
  <c r="AI112" i="3"/>
  <c r="AJ112" i="3" s="1"/>
  <c r="AI113" i="3"/>
  <c r="AJ113" i="3" s="1"/>
  <c r="AI114" i="3"/>
  <c r="AJ114" i="3" s="1"/>
  <c r="AI115" i="3"/>
  <c r="AJ115" i="3" s="1"/>
  <c r="AI116" i="3"/>
  <c r="AJ116" i="3" s="1"/>
  <c r="AI117" i="3"/>
  <c r="AJ117" i="3" s="1"/>
  <c r="AI118" i="3"/>
  <c r="AJ118" i="3" s="1"/>
  <c r="AI119" i="3"/>
  <c r="AJ119" i="3" s="1"/>
  <c r="AI120" i="3"/>
  <c r="AJ120" i="3" s="1"/>
  <c r="AI121" i="3"/>
  <c r="AJ121" i="3" s="1"/>
  <c r="AI122" i="3"/>
  <c r="AJ122" i="3" s="1"/>
  <c r="AI123" i="3"/>
  <c r="AJ123" i="3" s="1"/>
  <c r="AI124" i="3"/>
  <c r="AJ124" i="3" s="1"/>
  <c r="AI125" i="3"/>
  <c r="AJ125" i="3" s="1"/>
  <c r="AI126" i="3"/>
  <c r="AJ126" i="3" s="1"/>
  <c r="AI127" i="3"/>
  <c r="AJ127" i="3" s="1"/>
  <c r="AI128" i="3"/>
  <c r="AJ128" i="3" s="1"/>
  <c r="AI129" i="3"/>
  <c r="AJ129" i="3" s="1"/>
  <c r="AI130" i="3"/>
  <c r="AJ130" i="3" s="1"/>
  <c r="AI131" i="3"/>
  <c r="AJ131" i="3" s="1"/>
  <c r="AI132" i="3"/>
  <c r="AJ132" i="3" s="1"/>
  <c r="AI133" i="3"/>
  <c r="AJ133" i="3" s="1"/>
  <c r="AI134" i="3"/>
  <c r="AJ134" i="3" s="1"/>
  <c r="AI135" i="3"/>
  <c r="AJ135" i="3" s="1"/>
  <c r="AI136" i="3"/>
  <c r="AJ136" i="3" s="1"/>
  <c r="AI137" i="3"/>
  <c r="AJ137" i="3" s="1"/>
  <c r="AI138" i="3"/>
  <c r="AJ138" i="3" s="1"/>
  <c r="AI139" i="3"/>
  <c r="AJ139" i="3" s="1"/>
  <c r="AI140" i="3"/>
  <c r="AJ140" i="3" s="1"/>
  <c r="AI141" i="3"/>
  <c r="AJ141" i="3" s="1"/>
  <c r="AI142" i="3"/>
  <c r="AJ142" i="3" s="1"/>
  <c r="AI143" i="3"/>
  <c r="AJ143" i="3" s="1"/>
  <c r="AI144" i="3"/>
  <c r="AJ144" i="3" s="1"/>
  <c r="AI145" i="3"/>
  <c r="AJ145" i="3" s="1"/>
  <c r="AI146" i="3"/>
  <c r="AJ146" i="3" s="1"/>
  <c r="AI147" i="3"/>
  <c r="AJ147" i="3" s="1"/>
  <c r="AI148" i="3"/>
  <c r="AJ148" i="3" s="1"/>
  <c r="AI149" i="3"/>
  <c r="AJ149" i="3" s="1"/>
  <c r="AI150" i="3"/>
  <c r="AJ150" i="3" s="1"/>
  <c r="AI151" i="3"/>
  <c r="AJ151" i="3" s="1"/>
  <c r="AI152" i="3"/>
  <c r="AJ152" i="3" s="1"/>
  <c r="AI153" i="3"/>
  <c r="AJ153" i="3" s="1"/>
  <c r="AI154" i="3"/>
  <c r="AJ154" i="3" s="1"/>
  <c r="AI155" i="3"/>
  <c r="AJ155" i="3" s="1"/>
  <c r="AI156" i="3"/>
  <c r="AJ156" i="3" s="1"/>
  <c r="AI157" i="3"/>
  <c r="AJ157" i="3" s="1"/>
  <c r="AI158" i="3"/>
  <c r="AJ158" i="3" s="1"/>
  <c r="AI159" i="3"/>
  <c r="AJ159" i="3" s="1"/>
  <c r="AI160" i="3"/>
  <c r="AJ160" i="3" s="1"/>
  <c r="AI161" i="3"/>
  <c r="AJ161" i="3" s="1"/>
  <c r="AI162" i="3"/>
  <c r="AJ162" i="3" s="1"/>
  <c r="AI163" i="3"/>
  <c r="AJ163" i="3" s="1"/>
  <c r="AI164" i="3"/>
  <c r="AJ164" i="3" s="1"/>
  <c r="AI165" i="3"/>
  <c r="AJ165" i="3" s="1"/>
  <c r="AI166" i="3"/>
  <c r="AJ166" i="3" s="1"/>
  <c r="AI167" i="3"/>
  <c r="AJ167" i="3" s="1"/>
  <c r="AI168" i="3"/>
  <c r="AJ168" i="3" s="1"/>
  <c r="AI169" i="3"/>
  <c r="AJ169" i="3" s="1"/>
  <c r="AI170" i="3"/>
  <c r="AJ170" i="3" s="1"/>
  <c r="AI171" i="3"/>
  <c r="AJ171" i="3" s="1"/>
  <c r="AI172" i="3"/>
  <c r="AJ172" i="3" s="1"/>
  <c r="AI173" i="3"/>
  <c r="AJ173" i="3" s="1"/>
  <c r="AI174" i="3"/>
  <c r="AJ174" i="3" s="1"/>
  <c r="AI175" i="3"/>
  <c r="AJ175" i="3" s="1"/>
  <c r="AI176" i="3"/>
  <c r="AJ176" i="3" s="1"/>
  <c r="AI177" i="3"/>
  <c r="AJ177" i="3" s="1"/>
  <c r="AI178" i="3"/>
  <c r="AJ178" i="3" s="1"/>
  <c r="AI179" i="3"/>
  <c r="AJ179" i="3" s="1"/>
  <c r="AI180" i="3"/>
  <c r="AJ180" i="3" s="1"/>
  <c r="AI181" i="3"/>
  <c r="AJ181" i="3" s="1"/>
  <c r="AI182" i="3"/>
  <c r="AJ182" i="3" s="1"/>
  <c r="AI183" i="3"/>
  <c r="AJ183" i="3" s="1"/>
  <c r="AI184" i="3"/>
  <c r="AJ184" i="3" s="1"/>
  <c r="AI185" i="3"/>
  <c r="AJ185" i="3" s="1"/>
  <c r="AI186" i="3"/>
  <c r="AJ186" i="3" s="1"/>
  <c r="AI187" i="3"/>
  <c r="AJ187" i="3" s="1"/>
  <c r="AI188" i="3"/>
  <c r="AJ188" i="3" s="1"/>
  <c r="AI189" i="3"/>
  <c r="AJ189" i="3" s="1"/>
  <c r="AI190" i="3"/>
  <c r="AJ190" i="3" s="1"/>
  <c r="AI191" i="3"/>
  <c r="AJ191" i="3" s="1"/>
  <c r="AI192" i="3"/>
  <c r="AJ192" i="3" s="1"/>
  <c r="AI193" i="3"/>
  <c r="AJ193" i="3" s="1"/>
  <c r="AI194" i="3"/>
  <c r="AJ194" i="3" s="1"/>
  <c r="AI195" i="3"/>
  <c r="AJ195" i="3" s="1"/>
  <c r="AI196" i="3"/>
  <c r="AJ196" i="3" s="1"/>
  <c r="AI197" i="3"/>
  <c r="AJ197" i="3" s="1"/>
  <c r="AI198" i="3"/>
  <c r="AJ198" i="3" s="1"/>
  <c r="AI199" i="3"/>
  <c r="AJ199" i="3" s="1"/>
  <c r="AI200" i="3"/>
  <c r="AJ200" i="3" s="1"/>
  <c r="AI201" i="3"/>
  <c r="AJ201" i="3" s="1"/>
  <c r="AI202" i="3"/>
  <c r="AJ202" i="3" s="1"/>
  <c r="AI203" i="3"/>
  <c r="AJ203" i="3" s="1"/>
  <c r="AI204" i="3"/>
  <c r="AJ204" i="3" s="1"/>
  <c r="AI205" i="3"/>
  <c r="AJ205" i="3" s="1"/>
  <c r="AI206" i="3"/>
  <c r="AJ206" i="3" s="1"/>
  <c r="AI207" i="3"/>
  <c r="AJ207" i="3" s="1"/>
  <c r="AI208" i="3"/>
  <c r="AJ208" i="3" s="1"/>
  <c r="AI209" i="3"/>
  <c r="AJ209" i="3" s="1"/>
  <c r="AI210" i="3"/>
  <c r="AJ210" i="3" s="1"/>
  <c r="AI211" i="3"/>
  <c r="AJ211" i="3" s="1"/>
  <c r="AI212" i="3"/>
  <c r="AJ212" i="3" s="1"/>
  <c r="AI213" i="3"/>
  <c r="AJ213" i="3" s="1"/>
  <c r="AI214" i="3"/>
  <c r="AJ214" i="3" s="1"/>
  <c r="AI215" i="3"/>
  <c r="AJ215" i="3" s="1"/>
  <c r="AI216" i="3"/>
  <c r="AJ216" i="3" s="1"/>
  <c r="AI217" i="3"/>
  <c r="AJ217" i="3" s="1"/>
  <c r="AI218" i="3"/>
  <c r="AJ218" i="3" s="1"/>
  <c r="AI219" i="3"/>
  <c r="AJ219" i="3" s="1"/>
  <c r="AI220" i="3"/>
  <c r="AJ220" i="3" s="1"/>
  <c r="AI221" i="3"/>
  <c r="AJ221" i="3" s="1"/>
  <c r="AI222" i="3"/>
  <c r="AJ222" i="3" s="1"/>
  <c r="AI223" i="3"/>
  <c r="AJ223" i="3" s="1"/>
  <c r="AI224" i="3"/>
  <c r="AJ224" i="3" s="1"/>
  <c r="AI225" i="3"/>
  <c r="AJ225" i="3" s="1"/>
  <c r="AI226" i="3"/>
  <c r="AJ226" i="3" s="1"/>
  <c r="AI227" i="3"/>
  <c r="AJ227" i="3" s="1"/>
  <c r="AI228" i="3"/>
  <c r="AJ228" i="3" s="1"/>
  <c r="AI229" i="3"/>
  <c r="AJ229" i="3" s="1"/>
  <c r="AI230" i="3"/>
  <c r="AJ230" i="3" s="1"/>
  <c r="AI231" i="3"/>
  <c r="AJ231" i="3" s="1"/>
  <c r="AI232" i="3"/>
  <c r="AJ232" i="3" s="1"/>
  <c r="AI233" i="3"/>
  <c r="AJ233" i="3" s="1"/>
  <c r="AI234" i="3"/>
  <c r="AJ234" i="3" s="1"/>
  <c r="AI235" i="3"/>
  <c r="AJ235" i="3" s="1"/>
  <c r="AI236" i="3"/>
  <c r="AJ236" i="3" s="1"/>
  <c r="AI237" i="3"/>
  <c r="AJ237" i="3" s="1"/>
  <c r="AI238" i="3"/>
  <c r="AJ238" i="3" s="1"/>
  <c r="AI239" i="3"/>
  <c r="AJ239" i="3" s="1"/>
  <c r="AI240" i="3"/>
  <c r="AJ240" i="3" s="1"/>
  <c r="AI241" i="3"/>
  <c r="AJ241" i="3" s="1"/>
  <c r="AI242" i="3"/>
  <c r="AJ242" i="3" s="1"/>
  <c r="AI243" i="3"/>
  <c r="AJ243" i="3" s="1"/>
  <c r="AI244" i="3"/>
  <c r="AJ244" i="3" s="1"/>
  <c r="AI245" i="3"/>
  <c r="AJ245" i="3" s="1"/>
  <c r="AI246" i="3"/>
  <c r="AJ246" i="3" s="1"/>
  <c r="AI247" i="3"/>
  <c r="AJ247" i="3" s="1"/>
  <c r="AI248" i="3"/>
  <c r="AJ248" i="3" s="1"/>
  <c r="AI249" i="3"/>
  <c r="AJ249" i="3" s="1"/>
  <c r="AI250" i="3"/>
  <c r="AJ250" i="3" s="1"/>
  <c r="AI251" i="3"/>
  <c r="AJ251" i="3" s="1"/>
  <c r="AI252" i="3"/>
  <c r="AJ252" i="3" s="1"/>
  <c r="AI253" i="3"/>
  <c r="AJ253" i="3" s="1"/>
  <c r="AI254" i="3"/>
  <c r="AJ254" i="3" s="1"/>
  <c r="AI255" i="3"/>
  <c r="AJ255" i="3" s="1"/>
  <c r="AI256" i="3"/>
  <c r="AJ256" i="3" s="1"/>
  <c r="AI257" i="3"/>
  <c r="AJ257" i="3" s="1"/>
  <c r="AI258" i="3"/>
  <c r="AJ258" i="3" s="1"/>
  <c r="AI259" i="3"/>
  <c r="AJ259" i="3" s="1"/>
  <c r="AI260" i="3"/>
  <c r="AJ260" i="3" s="1"/>
  <c r="AI261" i="3"/>
  <c r="AJ261" i="3" s="1"/>
  <c r="AI262" i="3"/>
  <c r="AJ262" i="3" s="1"/>
  <c r="AI263" i="3"/>
  <c r="AJ263" i="3" s="1"/>
  <c r="AI264" i="3"/>
  <c r="AJ264" i="3" s="1"/>
  <c r="AI265" i="3"/>
  <c r="AJ265" i="3" s="1"/>
  <c r="AI266" i="3"/>
  <c r="AJ266" i="3" s="1"/>
  <c r="AI267" i="3"/>
  <c r="AJ267" i="3" s="1"/>
  <c r="AI268" i="3"/>
  <c r="AJ268" i="3" s="1"/>
  <c r="AI269" i="3"/>
  <c r="AJ269" i="3" s="1"/>
  <c r="AI270" i="3"/>
  <c r="AJ270" i="3" s="1"/>
  <c r="AI271" i="3"/>
  <c r="AJ271" i="3" s="1"/>
  <c r="AI272" i="3"/>
  <c r="AJ272" i="3" s="1"/>
  <c r="AI273" i="3"/>
  <c r="AJ273" i="3" s="1"/>
  <c r="AI274" i="3"/>
  <c r="AJ274" i="3" s="1"/>
  <c r="AI275" i="3"/>
  <c r="AJ275" i="3" s="1"/>
  <c r="AI276" i="3"/>
  <c r="AJ276" i="3" s="1"/>
  <c r="AI277" i="3"/>
  <c r="AJ277" i="3" s="1"/>
  <c r="AI278" i="3"/>
  <c r="AJ278" i="3" s="1"/>
  <c r="AI279" i="3"/>
  <c r="AJ279" i="3" s="1"/>
  <c r="AI280" i="3"/>
  <c r="AJ280" i="3" s="1"/>
  <c r="AI281" i="3"/>
  <c r="AJ281" i="3" s="1"/>
  <c r="AI282" i="3"/>
  <c r="AJ282" i="3" s="1"/>
  <c r="AI283" i="3"/>
  <c r="AJ283" i="3" s="1"/>
  <c r="AI284" i="3"/>
  <c r="AJ284" i="3" s="1"/>
  <c r="AI285" i="3"/>
  <c r="AJ285" i="3" s="1"/>
  <c r="AI286" i="3"/>
  <c r="AJ286" i="3" s="1"/>
  <c r="AI287" i="3"/>
  <c r="AJ287" i="3" s="1"/>
  <c r="AI288" i="3"/>
  <c r="AJ288" i="3" s="1"/>
  <c r="AI289" i="3"/>
  <c r="AJ289" i="3" s="1"/>
  <c r="AI290" i="3"/>
  <c r="AJ290" i="3" s="1"/>
  <c r="AI291" i="3"/>
  <c r="AJ291" i="3" s="1"/>
  <c r="AI292" i="3"/>
  <c r="AJ292" i="3" s="1"/>
  <c r="AI293" i="3"/>
  <c r="AJ293" i="3" s="1"/>
  <c r="AI294" i="3"/>
  <c r="AJ294" i="3" s="1"/>
  <c r="AI295" i="3"/>
  <c r="AJ295" i="3" s="1"/>
  <c r="AI296" i="3"/>
  <c r="AJ296" i="3" s="1"/>
  <c r="AI297" i="3"/>
  <c r="AJ297" i="3" s="1"/>
  <c r="AI298" i="3"/>
  <c r="AJ298" i="3" s="1"/>
  <c r="AI299" i="3"/>
  <c r="AJ299" i="3" s="1"/>
  <c r="AI300" i="3"/>
  <c r="AJ300" i="3" s="1"/>
  <c r="AI301" i="3"/>
  <c r="AJ301" i="3" s="1"/>
  <c r="AI302" i="3"/>
  <c r="AJ302" i="3" s="1"/>
  <c r="AI303" i="3"/>
  <c r="AJ303" i="3" s="1"/>
  <c r="AI304" i="3"/>
  <c r="AJ304" i="3" s="1"/>
  <c r="AI305" i="3"/>
  <c r="AJ305" i="3" s="1"/>
  <c r="AI306" i="3"/>
  <c r="AJ306" i="3" s="1"/>
  <c r="AI307" i="3"/>
  <c r="AJ307" i="3" s="1"/>
  <c r="AI308" i="3"/>
  <c r="AJ308" i="3" s="1"/>
  <c r="AI309" i="3"/>
  <c r="AJ309" i="3" s="1"/>
  <c r="AI310" i="3"/>
  <c r="AJ310" i="3" s="1"/>
  <c r="AI311" i="3"/>
  <c r="AJ311" i="3" s="1"/>
  <c r="AI312" i="3"/>
  <c r="AJ312" i="3" s="1"/>
  <c r="AI313" i="3"/>
  <c r="AJ313" i="3" s="1"/>
  <c r="AI314" i="3"/>
  <c r="AJ314" i="3" s="1"/>
  <c r="AI315" i="3"/>
  <c r="AJ315" i="3" s="1"/>
  <c r="AI316" i="3"/>
  <c r="AJ316" i="3" s="1"/>
  <c r="AI317" i="3"/>
  <c r="AJ317" i="3" s="1"/>
  <c r="AI318" i="3"/>
  <c r="AJ318" i="3" s="1"/>
  <c r="AI319" i="3"/>
  <c r="AJ319" i="3" s="1"/>
  <c r="AI320" i="3"/>
  <c r="AJ320" i="3" s="1"/>
  <c r="AI321" i="3"/>
  <c r="AJ321" i="3" s="1"/>
  <c r="AI322" i="3"/>
  <c r="AJ322" i="3" s="1"/>
  <c r="AI323" i="3"/>
  <c r="AJ323" i="3" s="1"/>
  <c r="AI324" i="3"/>
  <c r="AJ324" i="3" s="1"/>
  <c r="AI325" i="3"/>
  <c r="AJ325" i="3" s="1"/>
  <c r="AI326" i="3"/>
  <c r="AJ326" i="3" s="1"/>
  <c r="AI327" i="3"/>
  <c r="AJ327" i="3" s="1"/>
  <c r="AI328" i="3"/>
  <c r="AJ328" i="3" s="1"/>
  <c r="AI329" i="3"/>
  <c r="AJ329" i="3" s="1"/>
  <c r="AI330" i="3"/>
  <c r="AJ330" i="3" s="1"/>
  <c r="AI331" i="3"/>
  <c r="AJ331" i="3" s="1"/>
  <c r="AI332" i="3"/>
  <c r="AJ332" i="3" s="1"/>
  <c r="AI333" i="3"/>
  <c r="AJ333" i="3" s="1"/>
  <c r="AI334" i="3"/>
  <c r="AJ334" i="3" s="1"/>
  <c r="AI335" i="3"/>
  <c r="AJ335" i="3" s="1"/>
  <c r="AI336" i="3"/>
  <c r="AJ336" i="3" s="1"/>
  <c r="AI337" i="3"/>
  <c r="AJ337" i="3" s="1"/>
  <c r="AI338" i="3"/>
  <c r="AJ338" i="3" s="1"/>
  <c r="AI339" i="3"/>
  <c r="AJ339" i="3" s="1"/>
  <c r="AI340" i="3"/>
  <c r="AJ340" i="3" s="1"/>
  <c r="AI341" i="3"/>
  <c r="AJ341" i="3" s="1"/>
  <c r="AI342" i="3"/>
  <c r="AJ342" i="3" s="1"/>
  <c r="AI343" i="3"/>
  <c r="AJ343" i="3" s="1"/>
  <c r="AI344" i="3"/>
  <c r="AJ344" i="3" s="1"/>
  <c r="AI345" i="3"/>
  <c r="AJ345" i="3" s="1"/>
  <c r="AI346" i="3"/>
  <c r="AJ346" i="3" s="1"/>
  <c r="AI347" i="3"/>
  <c r="AJ347" i="3" s="1"/>
  <c r="AI348" i="3"/>
  <c r="AJ348" i="3" s="1"/>
  <c r="AI349" i="3"/>
  <c r="AJ349" i="3" s="1"/>
  <c r="AI350" i="3"/>
  <c r="AJ350" i="3" s="1"/>
  <c r="AI351" i="3"/>
  <c r="AJ351" i="3" s="1"/>
  <c r="AI352" i="3"/>
  <c r="AJ352" i="3" s="1"/>
  <c r="AI353" i="3"/>
  <c r="AJ353" i="3" s="1"/>
  <c r="AI354" i="3"/>
  <c r="AJ354" i="3" s="1"/>
  <c r="AI355" i="3"/>
  <c r="AJ355" i="3" s="1"/>
  <c r="AI356" i="3"/>
  <c r="AJ356" i="3" s="1"/>
  <c r="AI357" i="3"/>
  <c r="AJ357" i="3" s="1"/>
  <c r="AI358" i="3"/>
  <c r="AJ358" i="3" s="1"/>
  <c r="AI359" i="3"/>
  <c r="AJ359" i="3" s="1"/>
  <c r="AI360" i="3"/>
  <c r="AJ360" i="3" s="1"/>
  <c r="AI361" i="3"/>
  <c r="AJ361" i="3" s="1"/>
  <c r="AI362" i="3"/>
  <c r="AJ362" i="3" s="1"/>
  <c r="AI363" i="3"/>
  <c r="AJ363" i="3" s="1"/>
  <c r="AI364" i="3"/>
  <c r="AJ364" i="3" s="1"/>
  <c r="AI365" i="3"/>
  <c r="AJ365" i="3" s="1"/>
  <c r="AI366" i="3"/>
  <c r="AJ366" i="3" s="1"/>
  <c r="AI367" i="3"/>
  <c r="AJ367" i="3" s="1"/>
  <c r="AI368" i="3"/>
  <c r="AJ368" i="3" s="1"/>
  <c r="AI369" i="3"/>
  <c r="AJ369" i="3" s="1"/>
  <c r="AI370" i="3"/>
  <c r="AJ370" i="3" s="1"/>
  <c r="AI371" i="3"/>
  <c r="AJ371" i="3" s="1"/>
  <c r="AI372" i="3"/>
  <c r="AJ372" i="3" s="1"/>
  <c r="AI373" i="3"/>
  <c r="AJ373" i="3" s="1"/>
  <c r="AI374" i="3"/>
  <c r="AJ374" i="3" s="1"/>
  <c r="AI375" i="3"/>
  <c r="AJ375" i="3" s="1"/>
  <c r="AI376" i="3"/>
  <c r="AJ376" i="3" s="1"/>
  <c r="AI377" i="3"/>
  <c r="AJ377" i="3" s="1"/>
  <c r="AI378" i="3"/>
  <c r="AJ378" i="3" s="1"/>
  <c r="AI379" i="3"/>
  <c r="AJ379" i="3" s="1"/>
  <c r="AI380" i="3"/>
  <c r="AJ380" i="3" s="1"/>
  <c r="AI381" i="3"/>
  <c r="AJ381" i="3" s="1"/>
  <c r="AI382" i="3"/>
  <c r="AJ382" i="3" s="1"/>
  <c r="AI383" i="3"/>
  <c r="AJ383" i="3" s="1"/>
  <c r="AI384" i="3"/>
  <c r="AJ384" i="3" s="1"/>
  <c r="AI385" i="3"/>
  <c r="AJ385" i="3" s="1"/>
  <c r="AI386" i="3"/>
  <c r="AJ386" i="3" s="1"/>
  <c r="AI387" i="3"/>
  <c r="AJ387" i="3" s="1"/>
  <c r="AI388" i="3"/>
  <c r="AJ388" i="3" s="1"/>
  <c r="AI389" i="3"/>
  <c r="AJ389" i="3" s="1"/>
  <c r="AI390" i="3"/>
  <c r="AJ390" i="3" s="1"/>
  <c r="AI391" i="3"/>
  <c r="AJ391" i="3" s="1"/>
  <c r="AI392" i="3"/>
  <c r="AJ392" i="3" s="1"/>
  <c r="AI393" i="3"/>
  <c r="AJ393" i="3" s="1"/>
  <c r="AI394" i="3"/>
  <c r="AJ394" i="3" s="1"/>
  <c r="AI395" i="3"/>
  <c r="AJ395" i="3" s="1"/>
  <c r="AI396" i="3"/>
  <c r="AJ396" i="3" s="1"/>
  <c r="AI397" i="3"/>
  <c r="AJ397" i="3" s="1"/>
  <c r="AI398" i="3"/>
  <c r="AJ398" i="3" s="1"/>
  <c r="AI399" i="3"/>
  <c r="AJ399" i="3" s="1"/>
  <c r="AI400" i="3"/>
  <c r="AJ400" i="3" s="1"/>
  <c r="AI401" i="3"/>
  <c r="AJ401" i="3" s="1"/>
  <c r="AI402" i="3"/>
  <c r="AJ402" i="3" s="1"/>
  <c r="AI403" i="3"/>
  <c r="AJ403" i="3" s="1"/>
  <c r="AI404" i="3"/>
  <c r="AJ404" i="3" s="1"/>
  <c r="AI405" i="3"/>
  <c r="AJ405" i="3" s="1"/>
  <c r="AI406" i="3"/>
  <c r="AJ406" i="3" s="1"/>
  <c r="AI407" i="3"/>
  <c r="AJ407" i="3" s="1"/>
  <c r="AI408" i="3"/>
  <c r="AJ408" i="3" s="1"/>
  <c r="AI409" i="3"/>
  <c r="AJ409" i="3" s="1"/>
  <c r="AI410" i="3"/>
  <c r="AJ410" i="3" s="1"/>
  <c r="AI411" i="3"/>
  <c r="AJ411" i="3" s="1"/>
  <c r="AI412" i="3"/>
  <c r="AJ412" i="3" s="1"/>
  <c r="AI413" i="3"/>
  <c r="AJ413" i="3" s="1"/>
  <c r="AI414" i="3"/>
  <c r="AJ414" i="3" s="1"/>
  <c r="AI415" i="3"/>
  <c r="AJ415" i="3" s="1"/>
  <c r="AI416" i="3"/>
  <c r="AJ416" i="3" s="1"/>
  <c r="AI417" i="3"/>
  <c r="AJ417" i="3" s="1"/>
  <c r="AI418" i="3"/>
  <c r="AJ418" i="3" s="1"/>
  <c r="AI419" i="3"/>
  <c r="AJ419" i="3" s="1"/>
  <c r="AI420" i="3"/>
  <c r="AJ420" i="3" s="1"/>
  <c r="AI421" i="3"/>
  <c r="AJ421" i="3" s="1"/>
  <c r="AI422" i="3"/>
  <c r="AJ422" i="3" s="1"/>
  <c r="AI423" i="3"/>
  <c r="AJ423" i="3" s="1"/>
  <c r="AI424" i="3"/>
  <c r="AJ424" i="3" s="1"/>
  <c r="AI425" i="3"/>
  <c r="AJ425" i="3" s="1"/>
  <c r="AI426" i="3"/>
  <c r="AJ426" i="3" s="1"/>
  <c r="AI427" i="3"/>
  <c r="AJ427" i="3" s="1"/>
  <c r="AI428" i="3"/>
  <c r="AJ428" i="3" s="1"/>
  <c r="AI429" i="3"/>
  <c r="AJ429" i="3" s="1"/>
  <c r="AI430" i="3"/>
  <c r="AJ430" i="3" s="1"/>
  <c r="AI431" i="3"/>
  <c r="AJ431" i="3" s="1"/>
  <c r="AI432" i="3"/>
  <c r="AJ432" i="3" s="1"/>
  <c r="AI433" i="3"/>
  <c r="AJ433" i="3" s="1"/>
  <c r="AI434" i="3"/>
  <c r="AJ434" i="3" s="1"/>
  <c r="AI435" i="3"/>
  <c r="AJ435" i="3" s="1"/>
  <c r="AI436" i="3"/>
  <c r="AJ436" i="3" s="1"/>
  <c r="AI437" i="3"/>
  <c r="AJ437" i="3" s="1"/>
  <c r="AI438" i="3"/>
  <c r="AJ438" i="3" s="1"/>
  <c r="AI439" i="3"/>
  <c r="AJ439" i="3" s="1"/>
  <c r="AI440" i="3"/>
  <c r="AJ440" i="3" s="1"/>
  <c r="AI441" i="3"/>
  <c r="AJ441" i="3" s="1"/>
  <c r="AI442" i="3"/>
  <c r="AJ442" i="3" s="1"/>
  <c r="AI443" i="3"/>
  <c r="AJ443" i="3" s="1"/>
  <c r="AI444" i="3"/>
  <c r="AJ444" i="3" s="1"/>
  <c r="AI445" i="3"/>
  <c r="AJ445" i="3" s="1"/>
  <c r="AI446" i="3"/>
  <c r="AJ446" i="3" s="1"/>
  <c r="AI447" i="3"/>
  <c r="AJ447" i="3" s="1"/>
  <c r="AI448" i="3"/>
  <c r="AJ448" i="3" s="1"/>
  <c r="AI449" i="3"/>
  <c r="AJ449" i="3" s="1"/>
  <c r="AI450" i="3"/>
  <c r="AJ450" i="3" s="1"/>
  <c r="AI451" i="3"/>
  <c r="AJ451" i="3" s="1"/>
  <c r="AI452" i="3"/>
  <c r="AJ452" i="3" s="1"/>
  <c r="AI453" i="3"/>
  <c r="AJ453" i="3" s="1"/>
  <c r="AI454" i="3"/>
  <c r="AJ454" i="3" s="1"/>
  <c r="AI455" i="3"/>
  <c r="AJ455" i="3" s="1"/>
  <c r="AI456" i="3"/>
  <c r="AJ456" i="3" s="1"/>
  <c r="AI457" i="3"/>
  <c r="AJ457" i="3" s="1"/>
  <c r="AI458" i="3"/>
  <c r="AJ458" i="3" s="1"/>
  <c r="AI459" i="3"/>
  <c r="AJ459" i="3" s="1"/>
  <c r="AI460" i="3"/>
  <c r="AJ460" i="3" s="1"/>
  <c r="AI461" i="3"/>
  <c r="AJ461" i="3" s="1"/>
  <c r="AI462" i="3"/>
  <c r="AJ462" i="3" s="1"/>
  <c r="AI463" i="3"/>
  <c r="AJ463" i="3" s="1"/>
  <c r="AI464" i="3"/>
  <c r="AJ464" i="3" s="1"/>
  <c r="AI465" i="3"/>
  <c r="AJ465" i="3" s="1"/>
  <c r="AI466" i="3"/>
  <c r="AJ466" i="3" s="1"/>
  <c r="AI467" i="3"/>
  <c r="AJ467" i="3" s="1"/>
  <c r="AI468" i="3"/>
  <c r="AJ468" i="3" s="1"/>
  <c r="AI469" i="3"/>
  <c r="AJ469" i="3" s="1"/>
  <c r="AI470" i="3"/>
  <c r="AJ470" i="3" s="1"/>
  <c r="AI471" i="3"/>
  <c r="AJ471" i="3" s="1"/>
  <c r="AI472" i="3"/>
  <c r="AJ472" i="3" s="1"/>
  <c r="AI473" i="3"/>
  <c r="AJ473" i="3" s="1"/>
  <c r="AI474" i="3"/>
  <c r="AJ474" i="3" s="1"/>
  <c r="AI475" i="3"/>
  <c r="AJ475" i="3" s="1"/>
  <c r="AI476" i="3"/>
  <c r="AJ476" i="3" s="1"/>
  <c r="AI477" i="3"/>
  <c r="AJ477" i="3" s="1"/>
  <c r="AI478" i="3"/>
  <c r="AJ478" i="3" s="1"/>
  <c r="AI479" i="3"/>
  <c r="AJ479" i="3" s="1"/>
  <c r="AI480" i="3"/>
  <c r="AJ480" i="3" s="1"/>
  <c r="AI481" i="3"/>
  <c r="AJ481" i="3" s="1"/>
  <c r="AI482" i="3"/>
  <c r="AJ482" i="3" s="1"/>
  <c r="AI483" i="3"/>
  <c r="AJ483" i="3" s="1"/>
  <c r="AI484" i="3"/>
  <c r="AJ484" i="3" s="1"/>
  <c r="AI485" i="3"/>
  <c r="AJ485" i="3" s="1"/>
  <c r="AI486" i="3"/>
  <c r="AJ486" i="3" s="1"/>
  <c r="AI487" i="3"/>
  <c r="AJ487" i="3" s="1"/>
  <c r="AI488" i="3"/>
  <c r="AJ488" i="3" s="1"/>
  <c r="AI489" i="3"/>
  <c r="AJ489" i="3" s="1"/>
  <c r="AI490" i="3"/>
  <c r="AJ490" i="3" s="1"/>
  <c r="AI491" i="3"/>
  <c r="AJ491" i="3" s="1"/>
  <c r="AI492" i="3"/>
  <c r="AJ492" i="3" s="1"/>
  <c r="AI493" i="3"/>
  <c r="AJ493" i="3" s="1"/>
  <c r="AI494" i="3"/>
  <c r="AJ494" i="3" s="1"/>
  <c r="AI495" i="3"/>
  <c r="AJ495" i="3" s="1"/>
  <c r="AI496" i="3"/>
  <c r="AJ496" i="3" s="1"/>
  <c r="AI497" i="3"/>
  <c r="AJ497" i="3" s="1"/>
  <c r="AI498" i="3"/>
  <c r="AJ498" i="3" s="1"/>
  <c r="AI499" i="3"/>
  <c r="AJ499" i="3" s="1"/>
  <c r="AI500" i="3"/>
  <c r="AJ500" i="3" s="1"/>
  <c r="AI501" i="3"/>
  <c r="AJ501" i="3" s="1"/>
  <c r="AI502" i="3"/>
  <c r="AJ502" i="3" s="1"/>
  <c r="AI503" i="3"/>
  <c r="AJ503" i="3" s="1"/>
  <c r="AI504" i="3"/>
  <c r="AJ504" i="3" s="1"/>
  <c r="AI505" i="3"/>
  <c r="AJ505" i="3" s="1"/>
  <c r="AI506" i="3"/>
  <c r="AJ506" i="3" s="1"/>
  <c r="AI507" i="3"/>
  <c r="AJ507" i="3" s="1"/>
  <c r="AI508" i="3"/>
  <c r="AJ508" i="3" s="1"/>
  <c r="AI509" i="3"/>
  <c r="AJ509" i="3" s="1"/>
  <c r="AI510" i="3"/>
  <c r="AJ510" i="3" s="1"/>
  <c r="AI511" i="3"/>
  <c r="AJ511" i="3" s="1"/>
  <c r="AI512" i="3"/>
  <c r="AJ512" i="3" s="1"/>
  <c r="AI513" i="3"/>
  <c r="AJ513" i="3" s="1"/>
  <c r="AI514" i="3"/>
  <c r="AJ514" i="3" s="1"/>
  <c r="AI515" i="3"/>
  <c r="AJ515" i="3" s="1"/>
  <c r="AI516" i="3"/>
  <c r="AJ516" i="3" s="1"/>
  <c r="AI517" i="3"/>
  <c r="AJ517" i="3" s="1"/>
  <c r="AI518" i="3"/>
  <c r="AJ518" i="3" s="1"/>
  <c r="AI519" i="3"/>
  <c r="AJ519" i="3" s="1"/>
  <c r="AI520" i="3"/>
  <c r="AJ520" i="3" s="1"/>
  <c r="AI521" i="3"/>
  <c r="AJ521" i="3" s="1"/>
  <c r="AI522" i="3"/>
  <c r="AJ522" i="3" s="1"/>
  <c r="AI523" i="3"/>
  <c r="AJ523" i="3" s="1"/>
  <c r="AI524" i="3"/>
  <c r="AJ524" i="3" s="1"/>
  <c r="AI525" i="3"/>
  <c r="AJ525" i="3" s="1"/>
  <c r="AI526" i="3"/>
  <c r="AJ526" i="3" s="1"/>
  <c r="AI527" i="3"/>
  <c r="AJ527" i="3" s="1"/>
  <c r="AI528" i="3"/>
  <c r="AJ528" i="3" s="1"/>
  <c r="AI529" i="3"/>
  <c r="AJ529" i="3" s="1"/>
  <c r="AI530" i="3"/>
  <c r="AJ530" i="3" s="1"/>
  <c r="AI531" i="3"/>
  <c r="AJ531" i="3" s="1"/>
  <c r="AI532" i="3"/>
  <c r="AJ532" i="3" s="1"/>
  <c r="AI533" i="3"/>
  <c r="AJ533" i="3" s="1"/>
  <c r="AI534" i="3"/>
  <c r="AJ534" i="3" s="1"/>
  <c r="AI535" i="3"/>
  <c r="AJ535" i="3" s="1"/>
  <c r="AI536" i="3"/>
  <c r="AJ536" i="3" s="1"/>
  <c r="AI537" i="3"/>
  <c r="AJ537" i="3" s="1"/>
  <c r="AI538" i="3"/>
  <c r="AJ538" i="3" s="1"/>
  <c r="AI539" i="3"/>
  <c r="AJ539" i="3" s="1"/>
  <c r="AI540" i="3"/>
  <c r="AJ540" i="3" s="1"/>
  <c r="AI541" i="3"/>
  <c r="AJ541" i="3" s="1"/>
  <c r="AI542" i="3"/>
  <c r="AJ542" i="3" s="1"/>
  <c r="AI543" i="3"/>
  <c r="AJ543" i="3" s="1"/>
  <c r="AI544" i="3"/>
  <c r="AJ544" i="3" s="1"/>
  <c r="AI545" i="3"/>
  <c r="AJ545" i="3" s="1"/>
  <c r="AI546" i="3"/>
  <c r="AJ546" i="3" s="1"/>
  <c r="AI547" i="3"/>
  <c r="AJ547" i="3" s="1"/>
  <c r="AI548" i="3"/>
  <c r="AJ548" i="3" s="1"/>
  <c r="AI549" i="3"/>
  <c r="AJ549" i="3" s="1"/>
  <c r="AI550" i="3"/>
  <c r="AJ550" i="3" s="1"/>
  <c r="AI551" i="3"/>
  <c r="AJ551" i="3" s="1"/>
  <c r="AI552" i="3"/>
  <c r="AJ552" i="3" s="1"/>
  <c r="AI553" i="3"/>
  <c r="AJ553" i="3" s="1"/>
  <c r="AI554" i="3"/>
  <c r="AJ554" i="3" s="1"/>
  <c r="AI555" i="3"/>
  <c r="AJ555" i="3" s="1"/>
  <c r="AI556" i="3"/>
  <c r="AJ556" i="3" s="1"/>
  <c r="AI557" i="3"/>
  <c r="AJ557" i="3" s="1"/>
  <c r="AI558" i="3"/>
  <c r="AJ558" i="3" s="1"/>
  <c r="AI559" i="3"/>
  <c r="AJ559" i="3" s="1"/>
  <c r="AI560" i="3"/>
  <c r="AJ560" i="3" s="1"/>
  <c r="AI561" i="3"/>
  <c r="AJ561" i="3" s="1"/>
  <c r="AI562" i="3"/>
  <c r="AJ562" i="3" s="1"/>
  <c r="AI563" i="3"/>
  <c r="AJ563" i="3" s="1"/>
  <c r="AI564" i="3"/>
  <c r="AJ564" i="3" s="1"/>
  <c r="AI565" i="3"/>
  <c r="AJ565" i="3" s="1"/>
  <c r="AI566" i="3"/>
  <c r="AJ566" i="3" s="1"/>
  <c r="AI567" i="3"/>
  <c r="AJ567" i="3" s="1"/>
  <c r="AI568" i="3"/>
  <c r="AJ568" i="3" s="1"/>
  <c r="AI569" i="3"/>
  <c r="AJ569" i="3" s="1"/>
  <c r="AI570" i="3"/>
  <c r="AJ570" i="3" s="1"/>
  <c r="AI571" i="3"/>
  <c r="AJ571" i="3" s="1"/>
  <c r="AI572" i="3"/>
  <c r="AJ572" i="3" s="1"/>
  <c r="AI573" i="3"/>
  <c r="AJ573" i="3" s="1"/>
  <c r="AI574" i="3"/>
  <c r="AJ574" i="3" s="1"/>
  <c r="AI575" i="3"/>
  <c r="AJ575" i="3" s="1"/>
  <c r="AI576" i="3"/>
  <c r="AJ576" i="3" s="1"/>
  <c r="AI577" i="3"/>
  <c r="AJ577" i="3" s="1"/>
  <c r="AI578" i="3"/>
  <c r="AJ578" i="3" s="1"/>
  <c r="AI579" i="3"/>
  <c r="AJ579" i="3" s="1"/>
  <c r="AI580" i="3"/>
  <c r="AJ580" i="3" s="1"/>
  <c r="AI581" i="3"/>
  <c r="AJ581" i="3" s="1"/>
  <c r="AI582" i="3"/>
  <c r="AJ582" i="3" s="1"/>
  <c r="AI583" i="3"/>
  <c r="AJ583" i="3" s="1"/>
  <c r="AI585" i="3"/>
  <c r="AJ585" i="3" s="1"/>
  <c r="AI586" i="3"/>
  <c r="AJ586" i="3" s="1"/>
  <c r="AI587" i="3"/>
  <c r="AJ587" i="3" s="1"/>
  <c r="AI588" i="3"/>
  <c r="AJ588" i="3" s="1"/>
  <c r="AI589" i="3"/>
  <c r="AJ589" i="3" s="1"/>
  <c r="AI590" i="3"/>
  <c r="AJ590" i="3" s="1"/>
  <c r="AI591" i="3"/>
  <c r="AJ591" i="3" s="1"/>
  <c r="AI592" i="3"/>
  <c r="AJ592" i="3" s="1"/>
  <c r="AE3" i="3"/>
  <c r="AF3" i="3" s="1"/>
  <c r="AE4" i="3"/>
  <c r="AF4" i="3" s="1"/>
  <c r="AE5" i="3"/>
  <c r="AF5" i="3" s="1"/>
  <c r="AE6" i="3"/>
  <c r="AF6" i="3" s="1"/>
  <c r="AE7" i="3"/>
  <c r="AF7" i="3" s="1"/>
  <c r="AE8" i="3"/>
  <c r="AF8" i="3" s="1"/>
  <c r="AE9" i="3"/>
  <c r="AF9" i="3" s="1"/>
  <c r="AE10" i="3"/>
  <c r="AF10" i="3" s="1"/>
  <c r="AE11" i="3"/>
  <c r="AF11" i="3" s="1"/>
  <c r="AE12" i="3"/>
  <c r="AF12" i="3" s="1"/>
  <c r="AE13" i="3"/>
  <c r="AF13" i="3" s="1"/>
  <c r="AE14" i="3"/>
  <c r="AF14" i="3" s="1"/>
  <c r="AE15" i="3"/>
  <c r="AF15" i="3" s="1"/>
  <c r="AE16" i="3"/>
  <c r="AF16" i="3" s="1"/>
  <c r="AE17" i="3"/>
  <c r="AF17" i="3" s="1"/>
  <c r="AE18" i="3"/>
  <c r="AF18" i="3" s="1"/>
  <c r="AE19" i="3"/>
  <c r="AF19" i="3" s="1"/>
  <c r="AE20" i="3"/>
  <c r="AF20" i="3" s="1"/>
  <c r="AE21" i="3"/>
  <c r="AF21" i="3" s="1"/>
  <c r="AE22" i="3"/>
  <c r="AF22" i="3" s="1"/>
  <c r="AE23" i="3"/>
  <c r="AF23" i="3" s="1"/>
  <c r="AE24" i="3"/>
  <c r="AF24" i="3" s="1"/>
  <c r="AE25" i="3"/>
  <c r="AF25" i="3" s="1"/>
  <c r="AE26" i="3"/>
  <c r="AF26" i="3" s="1"/>
  <c r="AE27" i="3"/>
  <c r="AF27" i="3" s="1"/>
  <c r="AE28" i="3"/>
  <c r="AF28" i="3" s="1"/>
  <c r="AE29" i="3"/>
  <c r="AF29" i="3" s="1"/>
  <c r="AE30" i="3"/>
  <c r="AF30" i="3" s="1"/>
  <c r="AE31" i="3"/>
  <c r="AF31" i="3" s="1"/>
  <c r="AE32" i="3"/>
  <c r="AF32" i="3" s="1"/>
  <c r="AE33" i="3"/>
  <c r="AF33" i="3" s="1"/>
  <c r="AE34" i="3"/>
  <c r="AF34" i="3" s="1"/>
  <c r="AE35" i="3"/>
  <c r="AF35" i="3" s="1"/>
  <c r="AE36" i="3"/>
  <c r="AF36" i="3" s="1"/>
  <c r="AE37" i="3"/>
  <c r="AF37" i="3" s="1"/>
  <c r="AE38" i="3"/>
  <c r="AF38" i="3" s="1"/>
  <c r="AE39" i="3"/>
  <c r="AF39" i="3" s="1"/>
  <c r="AE40" i="3"/>
  <c r="AF40" i="3" s="1"/>
  <c r="AE41" i="3"/>
  <c r="AF41" i="3" s="1"/>
  <c r="AE42" i="3"/>
  <c r="AF42" i="3" s="1"/>
  <c r="AE43" i="3"/>
  <c r="AF43" i="3" s="1"/>
  <c r="AE44" i="3"/>
  <c r="AF44" i="3" s="1"/>
  <c r="AE45" i="3"/>
  <c r="AF45" i="3" s="1"/>
  <c r="AE46" i="3"/>
  <c r="AF46" i="3" s="1"/>
  <c r="AE47" i="3"/>
  <c r="AF47" i="3" s="1"/>
  <c r="AE48" i="3"/>
  <c r="AF48" i="3" s="1"/>
  <c r="AE49" i="3"/>
  <c r="AF49" i="3" s="1"/>
  <c r="AE50" i="3"/>
  <c r="AF50" i="3" s="1"/>
  <c r="AE51" i="3"/>
  <c r="AF51" i="3" s="1"/>
  <c r="AE52" i="3"/>
  <c r="AF52" i="3" s="1"/>
  <c r="AE53" i="3"/>
  <c r="AF53" i="3" s="1"/>
  <c r="AE54" i="3"/>
  <c r="AF54" i="3" s="1"/>
  <c r="AE55" i="3"/>
  <c r="AF55" i="3" s="1"/>
  <c r="AE56" i="3"/>
  <c r="AF56" i="3" s="1"/>
  <c r="AE57" i="3"/>
  <c r="AF57" i="3" s="1"/>
  <c r="AE58" i="3"/>
  <c r="AF58" i="3" s="1"/>
  <c r="AE59" i="3"/>
  <c r="AF59" i="3" s="1"/>
  <c r="AE60" i="3"/>
  <c r="AF60" i="3" s="1"/>
  <c r="AE61" i="3"/>
  <c r="AF61" i="3" s="1"/>
  <c r="AE62" i="3"/>
  <c r="AF62" i="3" s="1"/>
  <c r="AE63" i="3"/>
  <c r="AF63" i="3" s="1"/>
  <c r="AE64" i="3"/>
  <c r="AF64" i="3" s="1"/>
  <c r="AE65" i="3"/>
  <c r="AF65" i="3" s="1"/>
  <c r="AE66" i="3"/>
  <c r="AF66" i="3" s="1"/>
  <c r="AE67" i="3"/>
  <c r="AF67" i="3" s="1"/>
  <c r="AE68" i="3"/>
  <c r="AF68" i="3" s="1"/>
  <c r="AE69" i="3"/>
  <c r="AF69" i="3" s="1"/>
  <c r="AE70" i="3"/>
  <c r="AF70" i="3" s="1"/>
  <c r="AE71" i="3"/>
  <c r="AF71" i="3" s="1"/>
  <c r="AE72" i="3"/>
  <c r="AF72" i="3" s="1"/>
  <c r="AE73" i="3"/>
  <c r="AF73" i="3" s="1"/>
  <c r="AE74" i="3"/>
  <c r="AF74" i="3" s="1"/>
  <c r="AE75" i="3"/>
  <c r="AF75" i="3" s="1"/>
  <c r="AE76" i="3"/>
  <c r="AF76" i="3" s="1"/>
  <c r="AE77" i="3"/>
  <c r="AF77" i="3" s="1"/>
  <c r="AE78" i="3"/>
  <c r="AF78" i="3" s="1"/>
  <c r="AE79" i="3"/>
  <c r="AF79" i="3" s="1"/>
  <c r="AE80" i="3"/>
  <c r="AF80" i="3" s="1"/>
  <c r="AE81" i="3"/>
  <c r="AF81" i="3" s="1"/>
  <c r="AE82" i="3"/>
  <c r="AF82" i="3" s="1"/>
  <c r="AE83" i="3"/>
  <c r="AF83" i="3" s="1"/>
  <c r="AE84" i="3"/>
  <c r="AF84" i="3" s="1"/>
  <c r="AE85" i="3"/>
  <c r="AF85" i="3" s="1"/>
  <c r="AE86" i="3"/>
  <c r="AF86" i="3" s="1"/>
  <c r="AE87" i="3"/>
  <c r="AF87" i="3" s="1"/>
  <c r="AE88" i="3"/>
  <c r="AF88" i="3" s="1"/>
  <c r="AE89" i="3"/>
  <c r="AF89" i="3" s="1"/>
  <c r="AE90" i="3"/>
  <c r="AF90" i="3" s="1"/>
  <c r="AE91" i="3"/>
  <c r="AF91" i="3" s="1"/>
  <c r="AE92" i="3"/>
  <c r="AF92" i="3" s="1"/>
  <c r="AE93" i="3"/>
  <c r="AF93" i="3" s="1"/>
  <c r="AE94" i="3"/>
  <c r="AF94" i="3" s="1"/>
  <c r="AE95" i="3"/>
  <c r="AF95" i="3" s="1"/>
  <c r="AE96" i="3"/>
  <c r="AF96" i="3" s="1"/>
  <c r="AE97" i="3"/>
  <c r="AF97" i="3" s="1"/>
  <c r="AE98" i="3"/>
  <c r="AF98" i="3" s="1"/>
  <c r="AE99" i="3"/>
  <c r="AF99" i="3" s="1"/>
  <c r="AE100" i="3"/>
  <c r="AF100" i="3" s="1"/>
  <c r="AE101" i="3"/>
  <c r="AF101" i="3" s="1"/>
  <c r="AE102" i="3"/>
  <c r="AF102" i="3" s="1"/>
  <c r="AE103" i="3"/>
  <c r="AF103" i="3" s="1"/>
  <c r="AE104" i="3"/>
  <c r="AF104" i="3" s="1"/>
  <c r="AE105" i="3"/>
  <c r="AF105" i="3" s="1"/>
  <c r="AE106" i="3"/>
  <c r="AF106" i="3" s="1"/>
  <c r="AE107" i="3"/>
  <c r="AF107" i="3" s="1"/>
  <c r="AE108" i="3"/>
  <c r="AF108" i="3" s="1"/>
  <c r="AE109" i="3"/>
  <c r="AF109" i="3" s="1"/>
  <c r="AE110" i="3"/>
  <c r="AF110" i="3" s="1"/>
  <c r="AE111" i="3"/>
  <c r="AF111" i="3" s="1"/>
  <c r="AE112" i="3"/>
  <c r="AF112" i="3" s="1"/>
  <c r="AE113" i="3"/>
  <c r="AF113" i="3" s="1"/>
  <c r="AE114" i="3"/>
  <c r="AF114" i="3" s="1"/>
  <c r="AE115" i="3"/>
  <c r="AF115" i="3" s="1"/>
  <c r="AE116" i="3"/>
  <c r="AF116" i="3" s="1"/>
  <c r="AE117" i="3"/>
  <c r="AF117" i="3" s="1"/>
  <c r="AE118" i="3"/>
  <c r="AF118" i="3" s="1"/>
  <c r="AE119" i="3"/>
  <c r="AF119" i="3" s="1"/>
  <c r="AE120" i="3"/>
  <c r="AF120" i="3" s="1"/>
  <c r="AE121" i="3"/>
  <c r="AF121" i="3" s="1"/>
  <c r="AE122" i="3"/>
  <c r="AF122" i="3" s="1"/>
  <c r="AE123" i="3"/>
  <c r="AF123" i="3" s="1"/>
  <c r="AE124" i="3"/>
  <c r="AF124" i="3" s="1"/>
  <c r="AE125" i="3"/>
  <c r="AF125" i="3" s="1"/>
  <c r="AE126" i="3"/>
  <c r="AF126" i="3" s="1"/>
  <c r="AE127" i="3"/>
  <c r="AF127" i="3" s="1"/>
  <c r="AE128" i="3"/>
  <c r="AF128" i="3" s="1"/>
  <c r="AE129" i="3"/>
  <c r="AF129" i="3" s="1"/>
  <c r="AE130" i="3"/>
  <c r="AF130" i="3" s="1"/>
  <c r="AE131" i="3"/>
  <c r="AF131" i="3" s="1"/>
  <c r="AE132" i="3"/>
  <c r="AF132" i="3" s="1"/>
  <c r="AE133" i="3"/>
  <c r="AF133" i="3" s="1"/>
  <c r="AE134" i="3"/>
  <c r="AF134" i="3" s="1"/>
  <c r="AE135" i="3"/>
  <c r="AF135" i="3" s="1"/>
  <c r="AE136" i="3"/>
  <c r="AF136" i="3" s="1"/>
  <c r="AE137" i="3"/>
  <c r="AF137" i="3" s="1"/>
  <c r="AE138" i="3"/>
  <c r="AF138" i="3" s="1"/>
  <c r="AE139" i="3"/>
  <c r="AF139" i="3" s="1"/>
  <c r="AE140" i="3"/>
  <c r="AF140" i="3" s="1"/>
  <c r="AE141" i="3"/>
  <c r="AF141" i="3" s="1"/>
  <c r="AE142" i="3"/>
  <c r="AF142" i="3" s="1"/>
  <c r="AE143" i="3"/>
  <c r="AF143" i="3" s="1"/>
  <c r="AE144" i="3"/>
  <c r="AF144" i="3" s="1"/>
  <c r="AE145" i="3"/>
  <c r="AF145" i="3" s="1"/>
  <c r="AE146" i="3"/>
  <c r="AF146" i="3" s="1"/>
  <c r="AE147" i="3"/>
  <c r="AF147" i="3" s="1"/>
  <c r="AE148" i="3"/>
  <c r="AF148" i="3" s="1"/>
  <c r="AE149" i="3"/>
  <c r="AF149" i="3" s="1"/>
  <c r="AE150" i="3"/>
  <c r="AF150" i="3" s="1"/>
  <c r="AE151" i="3"/>
  <c r="AF151" i="3" s="1"/>
  <c r="AE152" i="3"/>
  <c r="AF152" i="3" s="1"/>
  <c r="AE153" i="3"/>
  <c r="AF153" i="3" s="1"/>
  <c r="AE154" i="3"/>
  <c r="AF154" i="3" s="1"/>
  <c r="AE155" i="3"/>
  <c r="AF155" i="3" s="1"/>
  <c r="AE156" i="3"/>
  <c r="AF156" i="3" s="1"/>
  <c r="AE157" i="3"/>
  <c r="AF157" i="3" s="1"/>
  <c r="AE158" i="3"/>
  <c r="AF158" i="3" s="1"/>
  <c r="AE159" i="3"/>
  <c r="AF159" i="3" s="1"/>
  <c r="AE160" i="3"/>
  <c r="AF160" i="3" s="1"/>
  <c r="AE161" i="3"/>
  <c r="AF161" i="3" s="1"/>
  <c r="AE162" i="3"/>
  <c r="AF162" i="3" s="1"/>
  <c r="AE163" i="3"/>
  <c r="AF163" i="3" s="1"/>
  <c r="AE164" i="3"/>
  <c r="AF164" i="3" s="1"/>
  <c r="AE165" i="3"/>
  <c r="AF165" i="3" s="1"/>
  <c r="AE166" i="3"/>
  <c r="AF166" i="3" s="1"/>
  <c r="AE167" i="3"/>
  <c r="AF167" i="3" s="1"/>
  <c r="AE168" i="3"/>
  <c r="AF168" i="3" s="1"/>
  <c r="AE169" i="3"/>
  <c r="AF169" i="3" s="1"/>
  <c r="AE170" i="3"/>
  <c r="AF170" i="3" s="1"/>
  <c r="AE171" i="3"/>
  <c r="AF171" i="3" s="1"/>
  <c r="AE172" i="3"/>
  <c r="AF172" i="3" s="1"/>
  <c r="AE173" i="3"/>
  <c r="AF173" i="3" s="1"/>
  <c r="AE174" i="3"/>
  <c r="AF174" i="3" s="1"/>
  <c r="AE175" i="3"/>
  <c r="AF175" i="3" s="1"/>
  <c r="AE176" i="3"/>
  <c r="AF176" i="3" s="1"/>
  <c r="AE177" i="3"/>
  <c r="AF177" i="3" s="1"/>
  <c r="AE178" i="3"/>
  <c r="AF178" i="3" s="1"/>
  <c r="AE179" i="3"/>
  <c r="AF179" i="3" s="1"/>
  <c r="AE180" i="3"/>
  <c r="AF180" i="3" s="1"/>
  <c r="AE181" i="3"/>
  <c r="AF181" i="3" s="1"/>
  <c r="AE182" i="3"/>
  <c r="AF182" i="3" s="1"/>
  <c r="AE183" i="3"/>
  <c r="AF183" i="3" s="1"/>
  <c r="AE184" i="3"/>
  <c r="AF184" i="3" s="1"/>
  <c r="AE185" i="3"/>
  <c r="AF185" i="3" s="1"/>
  <c r="AE186" i="3"/>
  <c r="AF186" i="3" s="1"/>
  <c r="AE187" i="3"/>
  <c r="AF187" i="3" s="1"/>
  <c r="AE188" i="3"/>
  <c r="AF188" i="3" s="1"/>
  <c r="AE189" i="3"/>
  <c r="AF189" i="3" s="1"/>
  <c r="AE190" i="3"/>
  <c r="AF190" i="3" s="1"/>
  <c r="AE191" i="3"/>
  <c r="AF191" i="3" s="1"/>
  <c r="AE192" i="3"/>
  <c r="AF192" i="3" s="1"/>
  <c r="AE193" i="3"/>
  <c r="AF193" i="3" s="1"/>
  <c r="AE194" i="3"/>
  <c r="AF194" i="3" s="1"/>
  <c r="AE195" i="3"/>
  <c r="AF195" i="3" s="1"/>
  <c r="AE196" i="3"/>
  <c r="AF196" i="3" s="1"/>
  <c r="AE197" i="3"/>
  <c r="AF197" i="3" s="1"/>
  <c r="AE198" i="3"/>
  <c r="AF198" i="3" s="1"/>
  <c r="AE199" i="3"/>
  <c r="AF199" i="3" s="1"/>
  <c r="AE200" i="3"/>
  <c r="AF200" i="3" s="1"/>
  <c r="AE201" i="3"/>
  <c r="AF201" i="3" s="1"/>
  <c r="AE202" i="3"/>
  <c r="AF202" i="3" s="1"/>
  <c r="AE203" i="3"/>
  <c r="AF203" i="3" s="1"/>
  <c r="AE204" i="3"/>
  <c r="AF204" i="3" s="1"/>
  <c r="AE205" i="3"/>
  <c r="AF205" i="3" s="1"/>
  <c r="AE206" i="3"/>
  <c r="AF206" i="3" s="1"/>
  <c r="AE207" i="3"/>
  <c r="AF207" i="3" s="1"/>
  <c r="AE208" i="3"/>
  <c r="AF208" i="3" s="1"/>
  <c r="AE209" i="3"/>
  <c r="AF209" i="3" s="1"/>
  <c r="AE210" i="3"/>
  <c r="AF210" i="3" s="1"/>
  <c r="AE211" i="3"/>
  <c r="AF211" i="3" s="1"/>
  <c r="AE212" i="3"/>
  <c r="AF212" i="3" s="1"/>
  <c r="AE213" i="3"/>
  <c r="AF213" i="3" s="1"/>
  <c r="AE214" i="3"/>
  <c r="AF214" i="3" s="1"/>
  <c r="AE215" i="3"/>
  <c r="AF215" i="3" s="1"/>
  <c r="AE216" i="3"/>
  <c r="AF216" i="3" s="1"/>
  <c r="AE217" i="3"/>
  <c r="AF217" i="3" s="1"/>
  <c r="AE218" i="3"/>
  <c r="AF218" i="3" s="1"/>
  <c r="AE219" i="3"/>
  <c r="AF219" i="3" s="1"/>
  <c r="AE220" i="3"/>
  <c r="AF220" i="3" s="1"/>
  <c r="AE221" i="3"/>
  <c r="AF221" i="3" s="1"/>
  <c r="AE222" i="3"/>
  <c r="AF222" i="3" s="1"/>
  <c r="AE223" i="3"/>
  <c r="AF223" i="3" s="1"/>
  <c r="AE224" i="3"/>
  <c r="AF224" i="3" s="1"/>
  <c r="AE225" i="3"/>
  <c r="AF225" i="3" s="1"/>
  <c r="AE226" i="3"/>
  <c r="AF226" i="3" s="1"/>
  <c r="AE227" i="3"/>
  <c r="AF227" i="3" s="1"/>
  <c r="AE228" i="3"/>
  <c r="AF228" i="3" s="1"/>
  <c r="AE229" i="3"/>
  <c r="AF229" i="3" s="1"/>
  <c r="AE230" i="3"/>
  <c r="AF230" i="3" s="1"/>
  <c r="AE231" i="3"/>
  <c r="AF231" i="3" s="1"/>
  <c r="AE232" i="3"/>
  <c r="AF232" i="3" s="1"/>
  <c r="AE233" i="3"/>
  <c r="AF233" i="3" s="1"/>
  <c r="AE234" i="3"/>
  <c r="AF234" i="3" s="1"/>
  <c r="AE235" i="3"/>
  <c r="AF235" i="3" s="1"/>
  <c r="AE236" i="3"/>
  <c r="AF236" i="3" s="1"/>
  <c r="AE237" i="3"/>
  <c r="AF237" i="3" s="1"/>
  <c r="AE238" i="3"/>
  <c r="AF238" i="3" s="1"/>
  <c r="AE239" i="3"/>
  <c r="AF239" i="3" s="1"/>
  <c r="AE240" i="3"/>
  <c r="AF240" i="3" s="1"/>
  <c r="AE241" i="3"/>
  <c r="AF241" i="3" s="1"/>
  <c r="AE242" i="3"/>
  <c r="AF242" i="3" s="1"/>
  <c r="AE243" i="3"/>
  <c r="AF243" i="3" s="1"/>
  <c r="AE244" i="3"/>
  <c r="AF244" i="3" s="1"/>
  <c r="AE245" i="3"/>
  <c r="AF245" i="3" s="1"/>
  <c r="AE246" i="3"/>
  <c r="AF246" i="3" s="1"/>
  <c r="AE247" i="3"/>
  <c r="AF247" i="3" s="1"/>
  <c r="AE248" i="3"/>
  <c r="AF248" i="3" s="1"/>
  <c r="AE249" i="3"/>
  <c r="AF249" i="3" s="1"/>
  <c r="AE250" i="3"/>
  <c r="AF250" i="3" s="1"/>
  <c r="AE251" i="3"/>
  <c r="AF251" i="3" s="1"/>
  <c r="AE252" i="3"/>
  <c r="AF252" i="3" s="1"/>
  <c r="AE253" i="3"/>
  <c r="AF253" i="3" s="1"/>
  <c r="AE254" i="3"/>
  <c r="AF254" i="3" s="1"/>
  <c r="AE255" i="3"/>
  <c r="AF255" i="3" s="1"/>
  <c r="AE256" i="3"/>
  <c r="AF256" i="3" s="1"/>
  <c r="AE257" i="3"/>
  <c r="AF257" i="3" s="1"/>
  <c r="AE258" i="3"/>
  <c r="AF258" i="3" s="1"/>
  <c r="AE259" i="3"/>
  <c r="AF259" i="3" s="1"/>
  <c r="AE260" i="3"/>
  <c r="AF260" i="3" s="1"/>
  <c r="AE261" i="3"/>
  <c r="AF261" i="3" s="1"/>
  <c r="AE262" i="3"/>
  <c r="AF262" i="3" s="1"/>
  <c r="AE263" i="3"/>
  <c r="AF263" i="3" s="1"/>
  <c r="AE264" i="3"/>
  <c r="AF264" i="3" s="1"/>
  <c r="AE265" i="3"/>
  <c r="AF265" i="3" s="1"/>
  <c r="AE266" i="3"/>
  <c r="AF266" i="3" s="1"/>
  <c r="AE267" i="3"/>
  <c r="AF267" i="3" s="1"/>
  <c r="AE268" i="3"/>
  <c r="AF268" i="3" s="1"/>
  <c r="AE269" i="3"/>
  <c r="AF269" i="3" s="1"/>
  <c r="AE270" i="3"/>
  <c r="AF270" i="3" s="1"/>
  <c r="AE271" i="3"/>
  <c r="AF271" i="3" s="1"/>
  <c r="AE272" i="3"/>
  <c r="AF272" i="3" s="1"/>
  <c r="AE273" i="3"/>
  <c r="AF273" i="3" s="1"/>
  <c r="AE274" i="3"/>
  <c r="AF274" i="3" s="1"/>
  <c r="AE275" i="3"/>
  <c r="AF275" i="3" s="1"/>
  <c r="AE276" i="3"/>
  <c r="AF276" i="3" s="1"/>
  <c r="AE277" i="3"/>
  <c r="AF277" i="3" s="1"/>
  <c r="AE278" i="3"/>
  <c r="AF278" i="3" s="1"/>
  <c r="AE279" i="3"/>
  <c r="AF279" i="3" s="1"/>
  <c r="AE280" i="3"/>
  <c r="AF280" i="3" s="1"/>
  <c r="AE281" i="3"/>
  <c r="AF281" i="3" s="1"/>
  <c r="AE282" i="3"/>
  <c r="AF282" i="3" s="1"/>
  <c r="AE283" i="3"/>
  <c r="AF283" i="3" s="1"/>
  <c r="AE284" i="3"/>
  <c r="AF284" i="3" s="1"/>
  <c r="AE285" i="3"/>
  <c r="AF285" i="3" s="1"/>
  <c r="AE286" i="3"/>
  <c r="AF286" i="3" s="1"/>
  <c r="AE287" i="3"/>
  <c r="AF287" i="3" s="1"/>
  <c r="AE288" i="3"/>
  <c r="AF288" i="3" s="1"/>
  <c r="AE289" i="3"/>
  <c r="AF289" i="3" s="1"/>
  <c r="AE290" i="3"/>
  <c r="AF290" i="3" s="1"/>
  <c r="AE291" i="3"/>
  <c r="AF291" i="3" s="1"/>
  <c r="AE292" i="3"/>
  <c r="AF292" i="3" s="1"/>
  <c r="AE293" i="3"/>
  <c r="AF293" i="3" s="1"/>
  <c r="AE294" i="3"/>
  <c r="AF294" i="3" s="1"/>
  <c r="AE295" i="3"/>
  <c r="AF295" i="3" s="1"/>
  <c r="AE296" i="3"/>
  <c r="AF296" i="3" s="1"/>
  <c r="AE297" i="3"/>
  <c r="AF297" i="3" s="1"/>
  <c r="AE298" i="3"/>
  <c r="AF298" i="3" s="1"/>
  <c r="AE299" i="3"/>
  <c r="AF299" i="3" s="1"/>
  <c r="AE300" i="3"/>
  <c r="AF300" i="3" s="1"/>
  <c r="AE301" i="3"/>
  <c r="AF301" i="3" s="1"/>
  <c r="AE302" i="3"/>
  <c r="AF302" i="3" s="1"/>
  <c r="AE303" i="3"/>
  <c r="AF303" i="3" s="1"/>
  <c r="AE304" i="3"/>
  <c r="AF304" i="3" s="1"/>
  <c r="AE305" i="3"/>
  <c r="AF305" i="3" s="1"/>
  <c r="AE306" i="3"/>
  <c r="AF306" i="3" s="1"/>
  <c r="AE307" i="3"/>
  <c r="AF307" i="3" s="1"/>
  <c r="AE308" i="3"/>
  <c r="AF308" i="3" s="1"/>
  <c r="AE309" i="3"/>
  <c r="AF309" i="3" s="1"/>
  <c r="AE310" i="3"/>
  <c r="AF310" i="3" s="1"/>
  <c r="AE311" i="3"/>
  <c r="AF311" i="3" s="1"/>
  <c r="AE312" i="3"/>
  <c r="AF312" i="3" s="1"/>
  <c r="AE313" i="3"/>
  <c r="AF313" i="3" s="1"/>
  <c r="AE314" i="3"/>
  <c r="AF314" i="3" s="1"/>
  <c r="AE315" i="3"/>
  <c r="AF315" i="3" s="1"/>
  <c r="AE316" i="3"/>
  <c r="AF316" i="3" s="1"/>
  <c r="AE317" i="3"/>
  <c r="AF317" i="3" s="1"/>
  <c r="AE318" i="3"/>
  <c r="AF318" i="3" s="1"/>
  <c r="AE319" i="3"/>
  <c r="AF319" i="3" s="1"/>
  <c r="AE320" i="3"/>
  <c r="AF320" i="3" s="1"/>
  <c r="AE321" i="3"/>
  <c r="AF321" i="3" s="1"/>
  <c r="AE322" i="3"/>
  <c r="AF322" i="3" s="1"/>
  <c r="AE323" i="3"/>
  <c r="AF323" i="3" s="1"/>
  <c r="AE324" i="3"/>
  <c r="AF324" i="3" s="1"/>
  <c r="AE325" i="3"/>
  <c r="AF325" i="3" s="1"/>
  <c r="AE326" i="3"/>
  <c r="AF326" i="3" s="1"/>
  <c r="AE327" i="3"/>
  <c r="AF327" i="3" s="1"/>
  <c r="AE328" i="3"/>
  <c r="AF328" i="3" s="1"/>
  <c r="AE329" i="3"/>
  <c r="AF329" i="3" s="1"/>
  <c r="AE330" i="3"/>
  <c r="AF330" i="3" s="1"/>
  <c r="AE331" i="3"/>
  <c r="AF331" i="3" s="1"/>
  <c r="AE332" i="3"/>
  <c r="AF332" i="3" s="1"/>
  <c r="AE333" i="3"/>
  <c r="AF333" i="3" s="1"/>
  <c r="AE334" i="3"/>
  <c r="AF334" i="3" s="1"/>
  <c r="AE335" i="3"/>
  <c r="AF335" i="3" s="1"/>
  <c r="AE336" i="3"/>
  <c r="AF336" i="3" s="1"/>
  <c r="AE337" i="3"/>
  <c r="AF337" i="3" s="1"/>
  <c r="AE338" i="3"/>
  <c r="AF338" i="3" s="1"/>
  <c r="AE339" i="3"/>
  <c r="AF339" i="3" s="1"/>
  <c r="AE340" i="3"/>
  <c r="AF340" i="3" s="1"/>
  <c r="AE341" i="3"/>
  <c r="AF341" i="3" s="1"/>
  <c r="AE342" i="3"/>
  <c r="AF342" i="3" s="1"/>
  <c r="AE343" i="3"/>
  <c r="AF343" i="3" s="1"/>
  <c r="AE344" i="3"/>
  <c r="AF344" i="3" s="1"/>
  <c r="AE345" i="3"/>
  <c r="AF345" i="3" s="1"/>
  <c r="AE346" i="3"/>
  <c r="AF346" i="3" s="1"/>
  <c r="AE347" i="3"/>
  <c r="AF347" i="3" s="1"/>
  <c r="AE348" i="3"/>
  <c r="AF348" i="3" s="1"/>
  <c r="AE349" i="3"/>
  <c r="AF349" i="3" s="1"/>
  <c r="AE350" i="3"/>
  <c r="AF350" i="3" s="1"/>
  <c r="AE351" i="3"/>
  <c r="AF351" i="3" s="1"/>
  <c r="AE352" i="3"/>
  <c r="AF352" i="3" s="1"/>
  <c r="AE353" i="3"/>
  <c r="AF353" i="3" s="1"/>
  <c r="AE354" i="3"/>
  <c r="AF354" i="3" s="1"/>
  <c r="AE355" i="3"/>
  <c r="AF355" i="3" s="1"/>
  <c r="AE356" i="3"/>
  <c r="AF356" i="3" s="1"/>
  <c r="AE357" i="3"/>
  <c r="AF357" i="3" s="1"/>
  <c r="AE358" i="3"/>
  <c r="AF358" i="3" s="1"/>
  <c r="AE359" i="3"/>
  <c r="AF359" i="3" s="1"/>
  <c r="AE360" i="3"/>
  <c r="AF360" i="3" s="1"/>
  <c r="AE361" i="3"/>
  <c r="AF361" i="3" s="1"/>
  <c r="AE362" i="3"/>
  <c r="AF362" i="3" s="1"/>
  <c r="AE363" i="3"/>
  <c r="AF363" i="3" s="1"/>
  <c r="AE364" i="3"/>
  <c r="AF364" i="3" s="1"/>
  <c r="AE365" i="3"/>
  <c r="AF365" i="3" s="1"/>
  <c r="AE366" i="3"/>
  <c r="AF366" i="3" s="1"/>
  <c r="AE367" i="3"/>
  <c r="AF367" i="3" s="1"/>
  <c r="AE368" i="3"/>
  <c r="AF368" i="3" s="1"/>
  <c r="AE369" i="3"/>
  <c r="AF369" i="3" s="1"/>
  <c r="AE370" i="3"/>
  <c r="AF370" i="3" s="1"/>
  <c r="AE371" i="3"/>
  <c r="AF371" i="3" s="1"/>
  <c r="AE372" i="3"/>
  <c r="AF372" i="3" s="1"/>
  <c r="AE373" i="3"/>
  <c r="AF373" i="3" s="1"/>
  <c r="AE374" i="3"/>
  <c r="AF374" i="3" s="1"/>
  <c r="AE375" i="3"/>
  <c r="AF375" i="3" s="1"/>
  <c r="AE376" i="3"/>
  <c r="AF376" i="3" s="1"/>
  <c r="AE377" i="3"/>
  <c r="AF377" i="3" s="1"/>
  <c r="AE378" i="3"/>
  <c r="AF378" i="3" s="1"/>
  <c r="AE379" i="3"/>
  <c r="AF379" i="3" s="1"/>
  <c r="AE380" i="3"/>
  <c r="AF380" i="3" s="1"/>
  <c r="AE381" i="3"/>
  <c r="AF381" i="3" s="1"/>
  <c r="AE382" i="3"/>
  <c r="AF382" i="3" s="1"/>
  <c r="AE383" i="3"/>
  <c r="AF383" i="3" s="1"/>
  <c r="AE384" i="3"/>
  <c r="AF384" i="3" s="1"/>
  <c r="AE385" i="3"/>
  <c r="AF385" i="3" s="1"/>
  <c r="AE386" i="3"/>
  <c r="AF386" i="3" s="1"/>
  <c r="AE387" i="3"/>
  <c r="AF387" i="3" s="1"/>
  <c r="AE388" i="3"/>
  <c r="AF388" i="3" s="1"/>
  <c r="AE389" i="3"/>
  <c r="AF389" i="3" s="1"/>
  <c r="AE390" i="3"/>
  <c r="AF390" i="3" s="1"/>
  <c r="AE391" i="3"/>
  <c r="AF391" i="3" s="1"/>
  <c r="AE392" i="3"/>
  <c r="AF392" i="3" s="1"/>
  <c r="AE393" i="3"/>
  <c r="AF393" i="3" s="1"/>
  <c r="AE394" i="3"/>
  <c r="AF394" i="3" s="1"/>
  <c r="AE395" i="3"/>
  <c r="AF395" i="3" s="1"/>
  <c r="AE396" i="3"/>
  <c r="AF396" i="3" s="1"/>
  <c r="AE397" i="3"/>
  <c r="AF397" i="3" s="1"/>
  <c r="AE398" i="3"/>
  <c r="AF398" i="3" s="1"/>
  <c r="AE399" i="3"/>
  <c r="AF399" i="3" s="1"/>
  <c r="AE400" i="3"/>
  <c r="AF400" i="3" s="1"/>
  <c r="AE401" i="3"/>
  <c r="AF401" i="3" s="1"/>
  <c r="AE402" i="3"/>
  <c r="AF402" i="3" s="1"/>
  <c r="AE403" i="3"/>
  <c r="AF403" i="3" s="1"/>
  <c r="AE404" i="3"/>
  <c r="AF404" i="3" s="1"/>
  <c r="AE405" i="3"/>
  <c r="AF405" i="3" s="1"/>
  <c r="AE406" i="3"/>
  <c r="AF406" i="3" s="1"/>
  <c r="AE407" i="3"/>
  <c r="AF407" i="3" s="1"/>
  <c r="AE408" i="3"/>
  <c r="AF408" i="3" s="1"/>
  <c r="AE409" i="3"/>
  <c r="AF409" i="3" s="1"/>
  <c r="AE410" i="3"/>
  <c r="AF410" i="3" s="1"/>
  <c r="AE411" i="3"/>
  <c r="AF411" i="3" s="1"/>
  <c r="AE412" i="3"/>
  <c r="AF412" i="3" s="1"/>
  <c r="AE413" i="3"/>
  <c r="AF413" i="3" s="1"/>
  <c r="AE414" i="3"/>
  <c r="AF414" i="3" s="1"/>
  <c r="AE415" i="3"/>
  <c r="AF415" i="3" s="1"/>
  <c r="AE416" i="3"/>
  <c r="AF416" i="3" s="1"/>
  <c r="AE417" i="3"/>
  <c r="AF417" i="3" s="1"/>
  <c r="AE418" i="3"/>
  <c r="AF418" i="3" s="1"/>
  <c r="AE419" i="3"/>
  <c r="AF419" i="3" s="1"/>
  <c r="AE420" i="3"/>
  <c r="AF420" i="3" s="1"/>
  <c r="AE421" i="3"/>
  <c r="AF421" i="3" s="1"/>
  <c r="AE422" i="3"/>
  <c r="AF422" i="3" s="1"/>
  <c r="AE423" i="3"/>
  <c r="AF423" i="3" s="1"/>
  <c r="AE424" i="3"/>
  <c r="AF424" i="3" s="1"/>
  <c r="AE425" i="3"/>
  <c r="AF425" i="3" s="1"/>
  <c r="AE426" i="3"/>
  <c r="AF426" i="3" s="1"/>
  <c r="AE427" i="3"/>
  <c r="AF427" i="3" s="1"/>
  <c r="AE428" i="3"/>
  <c r="AF428" i="3" s="1"/>
  <c r="AE429" i="3"/>
  <c r="AF429" i="3" s="1"/>
  <c r="AE430" i="3"/>
  <c r="AF430" i="3" s="1"/>
  <c r="AE431" i="3"/>
  <c r="AF431" i="3" s="1"/>
  <c r="AE432" i="3"/>
  <c r="AF432" i="3" s="1"/>
  <c r="AE433" i="3"/>
  <c r="AF433" i="3" s="1"/>
  <c r="AE434" i="3"/>
  <c r="AF434" i="3" s="1"/>
  <c r="AE435" i="3"/>
  <c r="AF435" i="3" s="1"/>
  <c r="AE436" i="3"/>
  <c r="AF436" i="3" s="1"/>
  <c r="AE437" i="3"/>
  <c r="AF437" i="3" s="1"/>
  <c r="AE438" i="3"/>
  <c r="AF438" i="3" s="1"/>
  <c r="AE439" i="3"/>
  <c r="AF439" i="3" s="1"/>
  <c r="AE440" i="3"/>
  <c r="AF440" i="3" s="1"/>
  <c r="AE441" i="3"/>
  <c r="AF441" i="3" s="1"/>
  <c r="AE442" i="3"/>
  <c r="AF442" i="3" s="1"/>
  <c r="AE443" i="3"/>
  <c r="AF443" i="3" s="1"/>
  <c r="AE444" i="3"/>
  <c r="AF444" i="3" s="1"/>
  <c r="AE445" i="3"/>
  <c r="AF445" i="3" s="1"/>
  <c r="AE446" i="3"/>
  <c r="AF446" i="3" s="1"/>
  <c r="AE447" i="3"/>
  <c r="AF447" i="3" s="1"/>
  <c r="AE448" i="3"/>
  <c r="AF448" i="3" s="1"/>
  <c r="AE449" i="3"/>
  <c r="AF449" i="3" s="1"/>
  <c r="AE450" i="3"/>
  <c r="AF450" i="3" s="1"/>
  <c r="AE451" i="3"/>
  <c r="AF451" i="3" s="1"/>
  <c r="AE452" i="3"/>
  <c r="AF452" i="3" s="1"/>
  <c r="AE453" i="3"/>
  <c r="AF453" i="3" s="1"/>
  <c r="AE454" i="3"/>
  <c r="AF454" i="3" s="1"/>
  <c r="AE455" i="3"/>
  <c r="AF455" i="3" s="1"/>
  <c r="AE456" i="3"/>
  <c r="AF456" i="3" s="1"/>
  <c r="AE457" i="3"/>
  <c r="AF457" i="3" s="1"/>
  <c r="AE458" i="3"/>
  <c r="AF458" i="3" s="1"/>
  <c r="AE459" i="3"/>
  <c r="AF459" i="3" s="1"/>
  <c r="AE460" i="3"/>
  <c r="AF460" i="3" s="1"/>
  <c r="AE461" i="3"/>
  <c r="AF461" i="3" s="1"/>
  <c r="AE462" i="3"/>
  <c r="AF462" i="3" s="1"/>
  <c r="AE463" i="3"/>
  <c r="AF463" i="3" s="1"/>
  <c r="AE464" i="3"/>
  <c r="AF464" i="3" s="1"/>
  <c r="AE465" i="3"/>
  <c r="AF465" i="3" s="1"/>
  <c r="AE466" i="3"/>
  <c r="AF466" i="3" s="1"/>
  <c r="AE467" i="3"/>
  <c r="AF467" i="3" s="1"/>
  <c r="AE468" i="3"/>
  <c r="AF468" i="3" s="1"/>
  <c r="AE469" i="3"/>
  <c r="AF469" i="3" s="1"/>
  <c r="AE470" i="3"/>
  <c r="AF470" i="3" s="1"/>
  <c r="AE471" i="3"/>
  <c r="AF471" i="3" s="1"/>
  <c r="AE472" i="3"/>
  <c r="AF472" i="3" s="1"/>
  <c r="AE473" i="3"/>
  <c r="AF473" i="3" s="1"/>
  <c r="AE474" i="3"/>
  <c r="AF474" i="3" s="1"/>
  <c r="AE475" i="3"/>
  <c r="AF475" i="3" s="1"/>
  <c r="AE476" i="3"/>
  <c r="AF476" i="3" s="1"/>
  <c r="AE477" i="3"/>
  <c r="AF477" i="3" s="1"/>
  <c r="AE478" i="3"/>
  <c r="AF478" i="3" s="1"/>
  <c r="AE479" i="3"/>
  <c r="AF479" i="3" s="1"/>
  <c r="AE480" i="3"/>
  <c r="AF480" i="3" s="1"/>
  <c r="AE481" i="3"/>
  <c r="AF481" i="3" s="1"/>
  <c r="AE482" i="3"/>
  <c r="AF482" i="3" s="1"/>
  <c r="AE483" i="3"/>
  <c r="AF483" i="3" s="1"/>
  <c r="AE484" i="3"/>
  <c r="AF484" i="3" s="1"/>
  <c r="AE485" i="3"/>
  <c r="AF485" i="3" s="1"/>
  <c r="AE486" i="3"/>
  <c r="AF486" i="3" s="1"/>
  <c r="AE487" i="3"/>
  <c r="AF487" i="3" s="1"/>
  <c r="AE488" i="3"/>
  <c r="AF488" i="3" s="1"/>
  <c r="AE489" i="3"/>
  <c r="AF489" i="3" s="1"/>
  <c r="AE490" i="3"/>
  <c r="AF490" i="3" s="1"/>
  <c r="AE491" i="3"/>
  <c r="AF491" i="3" s="1"/>
  <c r="AE492" i="3"/>
  <c r="AF492" i="3" s="1"/>
  <c r="AE493" i="3"/>
  <c r="AF493" i="3" s="1"/>
  <c r="AE494" i="3"/>
  <c r="AF494" i="3" s="1"/>
  <c r="AE495" i="3"/>
  <c r="AF495" i="3" s="1"/>
  <c r="AE496" i="3"/>
  <c r="AF496" i="3" s="1"/>
  <c r="AE497" i="3"/>
  <c r="AF497" i="3" s="1"/>
  <c r="AE498" i="3"/>
  <c r="AF498" i="3" s="1"/>
  <c r="AE499" i="3"/>
  <c r="AF499" i="3" s="1"/>
  <c r="AE500" i="3"/>
  <c r="AF500" i="3" s="1"/>
  <c r="AE501" i="3"/>
  <c r="AF501" i="3" s="1"/>
  <c r="AE502" i="3"/>
  <c r="AF502" i="3" s="1"/>
  <c r="AE503" i="3"/>
  <c r="AF503" i="3" s="1"/>
  <c r="AE504" i="3"/>
  <c r="AF504" i="3" s="1"/>
  <c r="AE505" i="3"/>
  <c r="AF505" i="3" s="1"/>
  <c r="AE506" i="3"/>
  <c r="AF506" i="3" s="1"/>
  <c r="AE507" i="3"/>
  <c r="AF507" i="3" s="1"/>
  <c r="AE508" i="3"/>
  <c r="AF508" i="3" s="1"/>
  <c r="AE509" i="3"/>
  <c r="AF509" i="3" s="1"/>
  <c r="AE510" i="3"/>
  <c r="AF510" i="3" s="1"/>
  <c r="AE511" i="3"/>
  <c r="AF511" i="3" s="1"/>
  <c r="AE512" i="3"/>
  <c r="AF512" i="3" s="1"/>
  <c r="AE513" i="3"/>
  <c r="AF513" i="3" s="1"/>
  <c r="AE514" i="3"/>
  <c r="AF514" i="3" s="1"/>
  <c r="AE515" i="3"/>
  <c r="AF515" i="3" s="1"/>
  <c r="AE516" i="3"/>
  <c r="AF516" i="3" s="1"/>
  <c r="AE517" i="3"/>
  <c r="AF517" i="3" s="1"/>
  <c r="AE518" i="3"/>
  <c r="AF518" i="3" s="1"/>
  <c r="AE519" i="3"/>
  <c r="AF519" i="3" s="1"/>
  <c r="AE520" i="3"/>
  <c r="AF520" i="3" s="1"/>
  <c r="AE521" i="3"/>
  <c r="AF521" i="3" s="1"/>
  <c r="AE522" i="3"/>
  <c r="AF522" i="3" s="1"/>
  <c r="AE523" i="3"/>
  <c r="AF523" i="3" s="1"/>
  <c r="AE524" i="3"/>
  <c r="AF524" i="3" s="1"/>
  <c r="AE525" i="3"/>
  <c r="AF525" i="3" s="1"/>
  <c r="AE526" i="3"/>
  <c r="AF526" i="3" s="1"/>
  <c r="AE527" i="3"/>
  <c r="AF527" i="3" s="1"/>
  <c r="AE528" i="3"/>
  <c r="AF528" i="3" s="1"/>
  <c r="AE529" i="3"/>
  <c r="AF529" i="3" s="1"/>
  <c r="AE530" i="3"/>
  <c r="AF530" i="3" s="1"/>
  <c r="AE531" i="3"/>
  <c r="AF531" i="3" s="1"/>
  <c r="AE532" i="3"/>
  <c r="AF532" i="3" s="1"/>
  <c r="AE533" i="3"/>
  <c r="AF533" i="3" s="1"/>
  <c r="AE534" i="3"/>
  <c r="AF534" i="3" s="1"/>
  <c r="AE535" i="3"/>
  <c r="AF535" i="3" s="1"/>
  <c r="AE536" i="3"/>
  <c r="AF536" i="3" s="1"/>
  <c r="AE537" i="3"/>
  <c r="AF537" i="3" s="1"/>
  <c r="AE538" i="3"/>
  <c r="AF538" i="3" s="1"/>
  <c r="AE539" i="3"/>
  <c r="AF539" i="3" s="1"/>
  <c r="AE540" i="3"/>
  <c r="AF540" i="3" s="1"/>
  <c r="AE541" i="3"/>
  <c r="AF541" i="3" s="1"/>
  <c r="AE542" i="3"/>
  <c r="AF542" i="3" s="1"/>
  <c r="AE543" i="3"/>
  <c r="AF543" i="3" s="1"/>
  <c r="AE544" i="3"/>
  <c r="AF544" i="3" s="1"/>
  <c r="AE545" i="3"/>
  <c r="AF545" i="3" s="1"/>
  <c r="AE546" i="3"/>
  <c r="AF546" i="3" s="1"/>
  <c r="AE547" i="3"/>
  <c r="AF547" i="3" s="1"/>
  <c r="AE548" i="3"/>
  <c r="AF548" i="3" s="1"/>
  <c r="AE549" i="3"/>
  <c r="AF549" i="3" s="1"/>
  <c r="AE550" i="3"/>
  <c r="AF550" i="3" s="1"/>
  <c r="AE551" i="3"/>
  <c r="AF551" i="3" s="1"/>
  <c r="AE552" i="3"/>
  <c r="AF552" i="3" s="1"/>
  <c r="AE553" i="3"/>
  <c r="AF553" i="3" s="1"/>
  <c r="AE554" i="3"/>
  <c r="AF554" i="3" s="1"/>
  <c r="AE555" i="3"/>
  <c r="AF555" i="3" s="1"/>
  <c r="AE556" i="3"/>
  <c r="AF556" i="3" s="1"/>
  <c r="AE557" i="3"/>
  <c r="AF557" i="3" s="1"/>
  <c r="AE558" i="3"/>
  <c r="AF558" i="3" s="1"/>
  <c r="AE559" i="3"/>
  <c r="AF559" i="3" s="1"/>
  <c r="AE560" i="3"/>
  <c r="AF560" i="3" s="1"/>
  <c r="AE561" i="3"/>
  <c r="AF561" i="3" s="1"/>
  <c r="AE562" i="3"/>
  <c r="AF562" i="3" s="1"/>
  <c r="AE563" i="3"/>
  <c r="AF563" i="3" s="1"/>
  <c r="AE564" i="3"/>
  <c r="AF564" i="3" s="1"/>
  <c r="AE565" i="3"/>
  <c r="AF565" i="3" s="1"/>
  <c r="AE566" i="3"/>
  <c r="AF566" i="3" s="1"/>
  <c r="AE567" i="3"/>
  <c r="AF567" i="3" s="1"/>
  <c r="AE568" i="3"/>
  <c r="AF568" i="3" s="1"/>
  <c r="AE569" i="3"/>
  <c r="AF569" i="3" s="1"/>
  <c r="AE570" i="3"/>
  <c r="AF570" i="3" s="1"/>
  <c r="AE571" i="3"/>
  <c r="AF571" i="3" s="1"/>
  <c r="AE572" i="3"/>
  <c r="AF572" i="3" s="1"/>
  <c r="AE573" i="3"/>
  <c r="AF573" i="3" s="1"/>
  <c r="AE574" i="3"/>
  <c r="AF574" i="3" s="1"/>
  <c r="AE575" i="3"/>
  <c r="AF575" i="3" s="1"/>
  <c r="AE576" i="3"/>
  <c r="AF576" i="3" s="1"/>
  <c r="AE577" i="3"/>
  <c r="AF577" i="3" s="1"/>
  <c r="AE578" i="3"/>
  <c r="AF578" i="3" s="1"/>
  <c r="AE579" i="3"/>
  <c r="AF579" i="3" s="1"/>
  <c r="AE580" i="3"/>
  <c r="AF580" i="3" s="1"/>
  <c r="AE581" i="3"/>
  <c r="AF581" i="3" s="1"/>
  <c r="AE582" i="3"/>
  <c r="AF582" i="3" s="1"/>
  <c r="AE583" i="3"/>
  <c r="AF583" i="3" s="1"/>
  <c r="AE584" i="3"/>
  <c r="AF584" i="3" s="1"/>
  <c r="AE585" i="3"/>
  <c r="AF585" i="3" s="1"/>
  <c r="AE586" i="3"/>
  <c r="AF586" i="3" s="1"/>
  <c r="AE587" i="3"/>
  <c r="AF587" i="3" s="1"/>
  <c r="AE588" i="3"/>
  <c r="AF588" i="3" s="1"/>
  <c r="AE589" i="3"/>
  <c r="AF589" i="3" s="1"/>
  <c r="AE590" i="3"/>
  <c r="AF590" i="3" s="1"/>
  <c r="AE591" i="3"/>
  <c r="AF591" i="3" s="1"/>
  <c r="AE592" i="3"/>
  <c r="AF592" i="3" s="1"/>
  <c r="AE593" i="3"/>
  <c r="AF593" i="3" s="1"/>
  <c r="AE594" i="3"/>
  <c r="AF594" i="3" s="1"/>
  <c r="AE595" i="3"/>
  <c r="AF595" i="3" s="1"/>
  <c r="AE596" i="3"/>
  <c r="AF596" i="3" s="1"/>
  <c r="AE597" i="3"/>
  <c r="AF597" i="3" s="1"/>
  <c r="AE598" i="3"/>
  <c r="AF598" i="3" s="1"/>
  <c r="AE599" i="3"/>
  <c r="AF599" i="3" s="1"/>
  <c r="AE600" i="3"/>
  <c r="AF600" i="3" s="1"/>
  <c r="AE601" i="3"/>
  <c r="AF601" i="3" s="1"/>
  <c r="AE602" i="3"/>
  <c r="AF602" i="3" s="1"/>
  <c r="AE603" i="3"/>
  <c r="AF603" i="3" s="1"/>
  <c r="AE604" i="3"/>
  <c r="AF604" i="3" s="1"/>
  <c r="AE605" i="3"/>
  <c r="AF605" i="3" s="1"/>
  <c r="AE606" i="3"/>
  <c r="AF606" i="3" s="1"/>
  <c r="AE607" i="3"/>
  <c r="AF607" i="3" s="1"/>
  <c r="AE608" i="3"/>
  <c r="AF608" i="3" s="1"/>
  <c r="AE609" i="3"/>
  <c r="AF609" i="3" s="1"/>
  <c r="AE610" i="3"/>
  <c r="AF610" i="3" s="1"/>
  <c r="AE611" i="3"/>
  <c r="AF611" i="3" s="1"/>
  <c r="AE612" i="3"/>
  <c r="AF612" i="3" s="1"/>
  <c r="AE613" i="3"/>
  <c r="AF613" i="3" s="1"/>
  <c r="AE614" i="3"/>
  <c r="AF614" i="3" s="1"/>
  <c r="AE615" i="3"/>
  <c r="AF615" i="3" s="1"/>
  <c r="AE616" i="3"/>
  <c r="AF616" i="3" s="1"/>
  <c r="AE617" i="3"/>
  <c r="AF617" i="3" s="1"/>
  <c r="AE618" i="3"/>
  <c r="AF618" i="3" s="1"/>
  <c r="AE619" i="3"/>
  <c r="AF619" i="3" s="1"/>
  <c r="AE620" i="3"/>
  <c r="AF620" i="3" s="1"/>
  <c r="AE621" i="3"/>
  <c r="AF621" i="3" s="1"/>
  <c r="AE622" i="3"/>
  <c r="AF622" i="3" s="1"/>
  <c r="AE623" i="3"/>
  <c r="AF623" i="3" s="1"/>
  <c r="AE624" i="3"/>
  <c r="AF624" i="3" s="1"/>
  <c r="AE625" i="3"/>
  <c r="AF625" i="3" s="1"/>
  <c r="AE626" i="3"/>
  <c r="AF626" i="3" s="1"/>
  <c r="AE627" i="3"/>
  <c r="AF627" i="3" s="1"/>
  <c r="AE628" i="3"/>
  <c r="AF628" i="3" s="1"/>
  <c r="AE629" i="3"/>
  <c r="AF629" i="3" s="1"/>
  <c r="AE630" i="3"/>
  <c r="AF630" i="3" s="1"/>
  <c r="AE631" i="3"/>
  <c r="AF631" i="3" s="1"/>
  <c r="AE632" i="3"/>
  <c r="AF632" i="3" s="1"/>
  <c r="AE633" i="3"/>
  <c r="AF633" i="3" s="1"/>
  <c r="AE634" i="3"/>
  <c r="AF634" i="3" s="1"/>
  <c r="AE635" i="3"/>
  <c r="AF635" i="3" s="1"/>
  <c r="AE636" i="3"/>
  <c r="AF636" i="3" s="1"/>
  <c r="AE637" i="3"/>
  <c r="AF637" i="3" s="1"/>
  <c r="AE638" i="3"/>
  <c r="AF638" i="3" s="1"/>
  <c r="AE639" i="3"/>
  <c r="AF639" i="3" s="1"/>
  <c r="AE640" i="3"/>
  <c r="AF640" i="3" s="1"/>
  <c r="AE641" i="3"/>
  <c r="AF641" i="3" s="1"/>
  <c r="AE642" i="3"/>
  <c r="AF642" i="3" s="1"/>
  <c r="AE643" i="3"/>
  <c r="AF643" i="3" s="1"/>
  <c r="AE644" i="3"/>
  <c r="AF644" i="3" s="1"/>
  <c r="AE645" i="3"/>
  <c r="AF645" i="3" s="1"/>
  <c r="AE646" i="3"/>
  <c r="AF646" i="3" s="1"/>
  <c r="AE647" i="3"/>
  <c r="AF647" i="3" s="1"/>
  <c r="AE648" i="3"/>
  <c r="AF648" i="3" s="1"/>
  <c r="AE649" i="3"/>
  <c r="AF649" i="3" s="1"/>
  <c r="AE650" i="3"/>
  <c r="AF650" i="3" s="1"/>
  <c r="AE651" i="3"/>
  <c r="AF651" i="3" s="1"/>
  <c r="AE652" i="3"/>
  <c r="AF652" i="3" s="1"/>
  <c r="AE653" i="3"/>
  <c r="AF653" i="3" s="1"/>
  <c r="AE654" i="3"/>
  <c r="AF654" i="3" s="1"/>
  <c r="AE655" i="3"/>
  <c r="AF655" i="3" s="1"/>
  <c r="AE656" i="3"/>
  <c r="AF656" i="3" s="1"/>
  <c r="AE657" i="3"/>
  <c r="AF657" i="3" s="1"/>
  <c r="AE658" i="3"/>
  <c r="AF658" i="3" s="1"/>
  <c r="AE659" i="3"/>
  <c r="AF659" i="3" s="1"/>
  <c r="AE660" i="3"/>
  <c r="AF660" i="3" s="1"/>
  <c r="AE661" i="3"/>
  <c r="AF661" i="3" s="1"/>
  <c r="AE662" i="3"/>
  <c r="AF662" i="3" s="1"/>
  <c r="AE663" i="3"/>
  <c r="AF663" i="3" s="1"/>
  <c r="AE664" i="3"/>
  <c r="AF664" i="3" s="1"/>
  <c r="AE665" i="3"/>
  <c r="AF665" i="3" s="1"/>
  <c r="AE666" i="3"/>
  <c r="AF666" i="3" s="1"/>
  <c r="AE667" i="3"/>
  <c r="AF667" i="3" s="1"/>
  <c r="AE668" i="3"/>
  <c r="AF668" i="3" s="1"/>
  <c r="AE669" i="3"/>
  <c r="AF669" i="3" s="1"/>
  <c r="AE670" i="3"/>
  <c r="AF670" i="3" s="1"/>
  <c r="AE671" i="3"/>
  <c r="AF671" i="3" s="1"/>
  <c r="AE672" i="3"/>
  <c r="AF672" i="3" s="1"/>
  <c r="AE673" i="3"/>
  <c r="AF673" i="3" s="1"/>
  <c r="AE674" i="3"/>
  <c r="AF674" i="3" s="1"/>
  <c r="AE675" i="3"/>
  <c r="AF675" i="3" s="1"/>
  <c r="AE676" i="3"/>
  <c r="AF676" i="3" s="1"/>
  <c r="AE677" i="3"/>
  <c r="AF677" i="3" s="1"/>
  <c r="AE678" i="3"/>
  <c r="AF678" i="3" s="1"/>
  <c r="AE679" i="3"/>
  <c r="AF679" i="3" s="1"/>
  <c r="AE680" i="3"/>
  <c r="AF680" i="3" s="1"/>
  <c r="AE681" i="3"/>
  <c r="AF681" i="3" s="1"/>
  <c r="AE682" i="3"/>
  <c r="AF682" i="3" s="1"/>
  <c r="AE683" i="3"/>
  <c r="AF683" i="3" s="1"/>
  <c r="AE684" i="3"/>
  <c r="AF684" i="3" s="1"/>
  <c r="AE685" i="3"/>
  <c r="AF685" i="3" s="1"/>
  <c r="AE686" i="3"/>
  <c r="AF686" i="3" s="1"/>
  <c r="AE687" i="3"/>
  <c r="AF687" i="3" s="1"/>
  <c r="AE688" i="3"/>
  <c r="AF688" i="3" s="1"/>
  <c r="AE689" i="3"/>
  <c r="AF689" i="3" s="1"/>
  <c r="AE690" i="3"/>
  <c r="AF690" i="3" s="1"/>
  <c r="AE691" i="3"/>
  <c r="AF691" i="3" s="1"/>
  <c r="AE692" i="3"/>
  <c r="AF692" i="3" s="1"/>
  <c r="AE693" i="3"/>
  <c r="AF693" i="3" s="1"/>
  <c r="AE694" i="3"/>
  <c r="AF694" i="3" s="1"/>
  <c r="AE695" i="3"/>
  <c r="AF695" i="3" s="1"/>
  <c r="AE696" i="3"/>
  <c r="AF696" i="3" s="1"/>
  <c r="AE697" i="3"/>
  <c r="AF697" i="3" s="1"/>
  <c r="AE698" i="3"/>
  <c r="AF698" i="3" s="1"/>
  <c r="AE699" i="3"/>
  <c r="AF699" i="3" s="1"/>
  <c r="AE700" i="3"/>
  <c r="AF700" i="3" s="1"/>
  <c r="AE701" i="3"/>
  <c r="AF701" i="3" s="1"/>
  <c r="AE702" i="3"/>
  <c r="AF702" i="3" s="1"/>
  <c r="AE703" i="3"/>
  <c r="AF703" i="3" s="1"/>
  <c r="AE704" i="3"/>
  <c r="AF704" i="3" s="1"/>
  <c r="AE705" i="3"/>
  <c r="AF705" i="3" s="1"/>
  <c r="AE706" i="3"/>
  <c r="AF706" i="3" s="1"/>
  <c r="AE707" i="3"/>
  <c r="AF707" i="3" s="1"/>
  <c r="AE708" i="3"/>
  <c r="AF708" i="3" s="1"/>
  <c r="AE709" i="3"/>
  <c r="AF709" i="3" s="1"/>
  <c r="AE710" i="3"/>
  <c r="AF710" i="3" s="1"/>
  <c r="AE711" i="3"/>
  <c r="AF711" i="3" s="1"/>
  <c r="AE712" i="3"/>
  <c r="AF712" i="3" s="1"/>
  <c r="AE713" i="3"/>
  <c r="AF713" i="3" s="1"/>
  <c r="AE714" i="3"/>
  <c r="AF714" i="3" s="1"/>
  <c r="AE715" i="3"/>
  <c r="AF715" i="3" s="1"/>
  <c r="AE716" i="3"/>
  <c r="AF716" i="3" s="1"/>
  <c r="AE717" i="3"/>
  <c r="AF717" i="3" s="1"/>
  <c r="AE718" i="3"/>
  <c r="AF718" i="3" s="1"/>
  <c r="AE719" i="3"/>
  <c r="AF719" i="3" s="1"/>
  <c r="AE720" i="3"/>
  <c r="AF720" i="3" s="1"/>
  <c r="AE721" i="3"/>
  <c r="AF721" i="3" s="1"/>
  <c r="AE722" i="3"/>
  <c r="AF722" i="3" s="1"/>
  <c r="AE723" i="3"/>
  <c r="AF723" i="3" s="1"/>
  <c r="AE724" i="3"/>
  <c r="AF724" i="3" s="1"/>
  <c r="AE725" i="3"/>
  <c r="AF725" i="3" s="1"/>
  <c r="AE726" i="3"/>
  <c r="AF726" i="3" s="1"/>
  <c r="AE727" i="3"/>
  <c r="AF727" i="3" s="1"/>
  <c r="AE728" i="3"/>
  <c r="AF728" i="3" s="1"/>
  <c r="AE729" i="3"/>
  <c r="AF729" i="3" s="1"/>
  <c r="AE730" i="3"/>
  <c r="AF730" i="3" s="1"/>
  <c r="AE731" i="3"/>
  <c r="AF731" i="3" s="1"/>
  <c r="AE732" i="3"/>
  <c r="AF732" i="3" s="1"/>
  <c r="AE733" i="3"/>
  <c r="AF733" i="3" s="1"/>
  <c r="AE734" i="3"/>
  <c r="AF734" i="3" s="1"/>
  <c r="AE735" i="3"/>
  <c r="AF735" i="3" s="1"/>
  <c r="AE736" i="3"/>
  <c r="AF736" i="3" s="1"/>
  <c r="AE737" i="3"/>
  <c r="AF737" i="3" s="1"/>
  <c r="AE738" i="3"/>
  <c r="AF738" i="3" s="1"/>
  <c r="AE739" i="3"/>
  <c r="AF739" i="3" s="1"/>
  <c r="AE740" i="3"/>
  <c r="AF740" i="3" s="1"/>
  <c r="AE741" i="3"/>
  <c r="AF741" i="3" s="1"/>
  <c r="AE742" i="3"/>
  <c r="AF742" i="3" s="1"/>
  <c r="AE743" i="3"/>
  <c r="AF743" i="3" s="1"/>
  <c r="AE744" i="3"/>
  <c r="AF744" i="3" s="1"/>
  <c r="AE745" i="3"/>
  <c r="AF745" i="3" s="1"/>
  <c r="AE746" i="3"/>
  <c r="AF746" i="3" s="1"/>
  <c r="AE747" i="3"/>
  <c r="AF747" i="3" s="1"/>
  <c r="AE748" i="3"/>
  <c r="AF748" i="3" s="1"/>
  <c r="AE749" i="3"/>
  <c r="AF749" i="3" s="1"/>
  <c r="AE750" i="3"/>
  <c r="AF750" i="3" s="1"/>
  <c r="AE751" i="3"/>
  <c r="AF751" i="3" s="1"/>
  <c r="AE752" i="3"/>
  <c r="AF752" i="3" s="1"/>
  <c r="AE753" i="3"/>
  <c r="AF753" i="3" s="1"/>
  <c r="AE754" i="3"/>
  <c r="AF754" i="3" s="1"/>
  <c r="AE755" i="3"/>
  <c r="AF755" i="3" s="1"/>
  <c r="AE756" i="3"/>
  <c r="AF756" i="3" s="1"/>
  <c r="AE757" i="3"/>
  <c r="AF757" i="3" s="1"/>
  <c r="AE758" i="3"/>
  <c r="AF758" i="3" s="1"/>
  <c r="AE759" i="3"/>
  <c r="AF759" i="3" s="1"/>
  <c r="AE760" i="3"/>
  <c r="AF760" i="3" s="1"/>
  <c r="AE761" i="3"/>
  <c r="AF761" i="3" s="1"/>
  <c r="AE762" i="3"/>
  <c r="AF762" i="3" s="1"/>
  <c r="AE763" i="3"/>
  <c r="AF763" i="3" s="1"/>
  <c r="AE764" i="3"/>
  <c r="AF764" i="3" s="1"/>
  <c r="AE765" i="3"/>
  <c r="AF765" i="3" s="1"/>
  <c r="AE766" i="3"/>
  <c r="AF766" i="3" s="1"/>
  <c r="AE767" i="3"/>
  <c r="AF767" i="3" s="1"/>
  <c r="AE768" i="3"/>
  <c r="AF768" i="3" s="1"/>
  <c r="AE769" i="3"/>
  <c r="AF769" i="3" s="1"/>
  <c r="AE770" i="3"/>
  <c r="AF770" i="3" s="1"/>
  <c r="AE771" i="3"/>
  <c r="AF771" i="3" s="1"/>
  <c r="AE772" i="3"/>
  <c r="AF772" i="3" s="1"/>
  <c r="AE773" i="3"/>
  <c r="AF773" i="3" s="1"/>
  <c r="AE774" i="3"/>
  <c r="AF774" i="3" s="1"/>
  <c r="AE775" i="3"/>
  <c r="AF775" i="3" s="1"/>
  <c r="AE776" i="3"/>
  <c r="AF776" i="3" s="1"/>
  <c r="AE777" i="3"/>
  <c r="AF777" i="3" s="1"/>
  <c r="AE778" i="3"/>
  <c r="AF778" i="3" s="1"/>
  <c r="AE779" i="3"/>
  <c r="AF779" i="3" s="1"/>
  <c r="AE780" i="3"/>
  <c r="AF780" i="3" s="1"/>
  <c r="AE781" i="3"/>
  <c r="AF781" i="3" s="1"/>
  <c r="AE782" i="3"/>
  <c r="AF782" i="3" s="1"/>
  <c r="AE783" i="3"/>
  <c r="AF783" i="3" s="1"/>
  <c r="AE784" i="3"/>
  <c r="AF784" i="3" s="1"/>
  <c r="AE785" i="3"/>
  <c r="AF785" i="3" s="1"/>
  <c r="AE786" i="3"/>
  <c r="AF786" i="3" s="1"/>
  <c r="AE787" i="3"/>
  <c r="AF787" i="3" s="1"/>
  <c r="AE788" i="3"/>
  <c r="AF788" i="3" s="1"/>
  <c r="AE789" i="3"/>
  <c r="AF789" i="3" s="1"/>
  <c r="AE790" i="3"/>
  <c r="AF790" i="3" s="1"/>
  <c r="AE791" i="3"/>
  <c r="AF791" i="3" s="1"/>
  <c r="AE792" i="3"/>
  <c r="AF792" i="3" s="1"/>
  <c r="AE793" i="3"/>
  <c r="AF793" i="3" s="1"/>
  <c r="AE794" i="3"/>
  <c r="AF794" i="3" s="1"/>
  <c r="AE795" i="3"/>
  <c r="AF795" i="3" s="1"/>
  <c r="AE796" i="3"/>
  <c r="AF796" i="3" s="1"/>
  <c r="AE797" i="3"/>
  <c r="AF797" i="3" s="1"/>
  <c r="AE798" i="3"/>
  <c r="AF798" i="3" s="1"/>
  <c r="AE799" i="3"/>
  <c r="AF799" i="3" s="1"/>
  <c r="AE800" i="3"/>
  <c r="AF800" i="3" s="1"/>
  <c r="AE801" i="3"/>
  <c r="AF801" i="3" s="1"/>
  <c r="AE802" i="3"/>
  <c r="AF802" i="3" s="1"/>
  <c r="AE803" i="3"/>
  <c r="AF803" i="3" s="1"/>
  <c r="AE804" i="3"/>
  <c r="AF804" i="3" s="1"/>
  <c r="AE805" i="3"/>
  <c r="AF805" i="3" s="1"/>
  <c r="AE806" i="3"/>
  <c r="AF806" i="3" s="1"/>
  <c r="AE807" i="3"/>
  <c r="AF807" i="3" s="1"/>
  <c r="AE808" i="3"/>
  <c r="AF808" i="3" s="1"/>
  <c r="AE809" i="3"/>
  <c r="AF809" i="3" s="1"/>
  <c r="AE810" i="3"/>
  <c r="AF810" i="3" s="1"/>
  <c r="AE811" i="3"/>
  <c r="AF811" i="3" s="1"/>
  <c r="AE812" i="3"/>
  <c r="AF812" i="3" s="1"/>
  <c r="AE813" i="3"/>
  <c r="AF813" i="3" s="1"/>
  <c r="AE814" i="3"/>
  <c r="AF814" i="3" s="1"/>
  <c r="AE815" i="3"/>
  <c r="AF815" i="3" s="1"/>
  <c r="AE816" i="3"/>
  <c r="AF816" i="3" s="1"/>
  <c r="AE817" i="3"/>
  <c r="AF817" i="3" s="1"/>
  <c r="AE818" i="3"/>
  <c r="AF818" i="3" s="1"/>
  <c r="AE819" i="3"/>
  <c r="AF819" i="3" s="1"/>
  <c r="AE820" i="3"/>
  <c r="AF820" i="3" s="1"/>
  <c r="AE821" i="3"/>
  <c r="AF821" i="3" s="1"/>
  <c r="AE822" i="3"/>
  <c r="AF822" i="3" s="1"/>
  <c r="AE823" i="3"/>
  <c r="AF823" i="3" s="1"/>
  <c r="AE824" i="3"/>
  <c r="AF824" i="3" s="1"/>
  <c r="AE825" i="3"/>
  <c r="AF825" i="3" s="1"/>
  <c r="AE826" i="3"/>
  <c r="AF826" i="3" s="1"/>
  <c r="AE827" i="3"/>
  <c r="AF827" i="3" s="1"/>
  <c r="AE828" i="3"/>
  <c r="AF828" i="3" s="1"/>
  <c r="AE829" i="3"/>
  <c r="AF829" i="3" s="1"/>
  <c r="AE830" i="3"/>
  <c r="AF830" i="3" s="1"/>
  <c r="AE831" i="3"/>
  <c r="AF831" i="3" s="1"/>
  <c r="AE832" i="3"/>
  <c r="AF832" i="3" s="1"/>
  <c r="AE833" i="3"/>
  <c r="AF833" i="3" s="1"/>
  <c r="AE834" i="3"/>
  <c r="AF834" i="3" s="1"/>
  <c r="AE835" i="3"/>
  <c r="AF835" i="3" s="1"/>
  <c r="AE836" i="3"/>
  <c r="AF836" i="3" s="1"/>
  <c r="AE837" i="3"/>
  <c r="AF837" i="3" s="1"/>
  <c r="AE838" i="3"/>
  <c r="AF838" i="3" s="1"/>
  <c r="AE839" i="3"/>
  <c r="AF839" i="3" s="1"/>
  <c r="AE840" i="3"/>
  <c r="AF840" i="3" s="1"/>
  <c r="AE841" i="3"/>
  <c r="AF841" i="3" s="1"/>
  <c r="AE842" i="3"/>
  <c r="AF842" i="3" s="1"/>
  <c r="AE843" i="3"/>
  <c r="AF843" i="3" s="1"/>
  <c r="AE844" i="3"/>
  <c r="AF844" i="3" s="1"/>
  <c r="AE845" i="3"/>
  <c r="AF845" i="3" s="1"/>
  <c r="AE846" i="3"/>
  <c r="AF846" i="3" s="1"/>
  <c r="AE847" i="3"/>
  <c r="AF847" i="3" s="1"/>
  <c r="AE848" i="3"/>
  <c r="AF848" i="3" s="1"/>
  <c r="AE849" i="3"/>
  <c r="AF849" i="3" s="1"/>
  <c r="AE850" i="3"/>
  <c r="AF850" i="3" s="1"/>
  <c r="AE851" i="3"/>
  <c r="AF851" i="3" s="1"/>
  <c r="AE852" i="3"/>
  <c r="AF852" i="3" s="1"/>
  <c r="AE853" i="3"/>
  <c r="AF853" i="3" s="1"/>
  <c r="AE854" i="3"/>
  <c r="AF854" i="3" s="1"/>
  <c r="AE855" i="3"/>
  <c r="AF855" i="3" s="1"/>
  <c r="AE856" i="3"/>
  <c r="AF856" i="3" s="1"/>
  <c r="AE857" i="3"/>
  <c r="AF857" i="3" s="1"/>
  <c r="AE858" i="3"/>
  <c r="AF858" i="3" s="1"/>
  <c r="AE859" i="3"/>
  <c r="AF859" i="3" s="1"/>
  <c r="AE860" i="3"/>
  <c r="AF860" i="3" s="1"/>
  <c r="AE861" i="3"/>
  <c r="AF861" i="3" s="1"/>
  <c r="AE862" i="3"/>
  <c r="AF862" i="3" s="1"/>
  <c r="AE863" i="3"/>
  <c r="AF863" i="3" s="1"/>
  <c r="AE864" i="3"/>
  <c r="AF864" i="3" s="1"/>
  <c r="AE865" i="3"/>
  <c r="AF865" i="3" s="1"/>
  <c r="AE866" i="3"/>
  <c r="AF866" i="3" s="1"/>
  <c r="AE867" i="3"/>
  <c r="AF867" i="3" s="1"/>
  <c r="AE868" i="3"/>
  <c r="AF868" i="3" s="1"/>
  <c r="AE869" i="3"/>
  <c r="AF869" i="3" s="1"/>
  <c r="AE870" i="3"/>
  <c r="AF870" i="3" s="1"/>
  <c r="AE871" i="3"/>
  <c r="AF871" i="3" s="1"/>
  <c r="AE872" i="3"/>
  <c r="AF872" i="3" s="1"/>
  <c r="AE873" i="3"/>
  <c r="AF873" i="3" s="1"/>
  <c r="AE874" i="3"/>
  <c r="AF874" i="3" s="1"/>
  <c r="AE875" i="3"/>
  <c r="AF875" i="3" s="1"/>
  <c r="AE876" i="3"/>
  <c r="AF876" i="3" s="1"/>
  <c r="AE877" i="3"/>
  <c r="AF877" i="3" s="1"/>
  <c r="AE878" i="3"/>
  <c r="AF878" i="3" s="1"/>
  <c r="AE879" i="3"/>
  <c r="AF879" i="3" s="1"/>
  <c r="AE2" i="3"/>
  <c r="AF2" i="3" s="1"/>
  <c r="AA4" i="3"/>
  <c r="AD4" i="3" s="1"/>
  <c r="AA5" i="3"/>
  <c r="AD5" i="3" s="1"/>
  <c r="AA6" i="3"/>
  <c r="AD6" i="3" s="1"/>
  <c r="AA7" i="3"/>
  <c r="AD7" i="3" s="1"/>
  <c r="AA8" i="3"/>
  <c r="AD8" i="3" s="1"/>
  <c r="AA9" i="3"/>
  <c r="AD9" i="3" s="1"/>
  <c r="AA10" i="3"/>
  <c r="AD10" i="3" s="1"/>
  <c r="AA11" i="3"/>
  <c r="AD11" i="3" s="1"/>
  <c r="AA12" i="3"/>
  <c r="AD12" i="3" s="1"/>
  <c r="AA13" i="3"/>
  <c r="AD13" i="3" s="1"/>
  <c r="AA14" i="3"/>
  <c r="AD14" i="3" s="1"/>
  <c r="AA15" i="3"/>
  <c r="AD15" i="3" s="1"/>
  <c r="AA16" i="3"/>
  <c r="AD16" i="3" s="1"/>
  <c r="AA17" i="3"/>
  <c r="AD17" i="3" s="1"/>
  <c r="AA18" i="3"/>
  <c r="AD18" i="3" s="1"/>
  <c r="AA19" i="3"/>
  <c r="AD19" i="3" s="1"/>
  <c r="AA20" i="3"/>
  <c r="AD20" i="3" s="1"/>
  <c r="AA21" i="3"/>
  <c r="AD21" i="3" s="1"/>
  <c r="AA22" i="3"/>
  <c r="AD22" i="3" s="1"/>
  <c r="AA23" i="3"/>
  <c r="AD23" i="3" s="1"/>
  <c r="AA24" i="3"/>
  <c r="AD24" i="3" s="1"/>
  <c r="AA25" i="3"/>
  <c r="AD25" i="3" s="1"/>
  <c r="AA26" i="3"/>
  <c r="AD26" i="3" s="1"/>
  <c r="AA27" i="3"/>
  <c r="AD27" i="3" s="1"/>
  <c r="AA28" i="3"/>
  <c r="AD28" i="3" s="1"/>
  <c r="AA29" i="3"/>
  <c r="AD29" i="3" s="1"/>
  <c r="AA30" i="3"/>
  <c r="AD30" i="3" s="1"/>
  <c r="AA31" i="3"/>
  <c r="AD31" i="3" s="1"/>
  <c r="AA32" i="3"/>
  <c r="AD32" i="3" s="1"/>
  <c r="AA33" i="3"/>
  <c r="AD33" i="3" s="1"/>
  <c r="AA34" i="3"/>
  <c r="AD34" i="3" s="1"/>
  <c r="AA35" i="3"/>
  <c r="AD35" i="3" s="1"/>
  <c r="AA36" i="3"/>
  <c r="AD36" i="3" s="1"/>
  <c r="AA37" i="3"/>
  <c r="AD37" i="3" s="1"/>
  <c r="AA38" i="3"/>
  <c r="AD38" i="3" s="1"/>
  <c r="AA39" i="3"/>
  <c r="AD39" i="3" s="1"/>
  <c r="AA40" i="3"/>
  <c r="AD40" i="3" s="1"/>
  <c r="AA41" i="3"/>
  <c r="AD41" i="3" s="1"/>
  <c r="AA42" i="3"/>
  <c r="AD42" i="3" s="1"/>
  <c r="AA43" i="3"/>
  <c r="AD43" i="3" s="1"/>
  <c r="AA44" i="3"/>
  <c r="AD44" i="3" s="1"/>
  <c r="AA45" i="3"/>
  <c r="AD45" i="3" s="1"/>
  <c r="AA46" i="3"/>
  <c r="AD46" i="3" s="1"/>
  <c r="AA47" i="3"/>
  <c r="AD47" i="3" s="1"/>
  <c r="AA48" i="3"/>
  <c r="AD48" i="3" s="1"/>
  <c r="AA49" i="3"/>
  <c r="AD49" i="3" s="1"/>
  <c r="AA50" i="3"/>
  <c r="AD50" i="3" s="1"/>
  <c r="AA51" i="3"/>
  <c r="AD51" i="3" s="1"/>
  <c r="AA52" i="3"/>
  <c r="AD52" i="3" s="1"/>
  <c r="AA53" i="3"/>
  <c r="AD53" i="3" s="1"/>
  <c r="AA54" i="3"/>
  <c r="AD54" i="3" s="1"/>
  <c r="AA55" i="3"/>
  <c r="AD55" i="3" s="1"/>
  <c r="AA56" i="3"/>
  <c r="AD56" i="3" s="1"/>
  <c r="AA57" i="3"/>
  <c r="AD57" i="3" s="1"/>
  <c r="AA58" i="3"/>
  <c r="AD58" i="3" s="1"/>
  <c r="AA59" i="3"/>
  <c r="AD59" i="3" s="1"/>
  <c r="AA60" i="3"/>
  <c r="AD60" i="3" s="1"/>
  <c r="AA61" i="3"/>
  <c r="AD61" i="3" s="1"/>
  <c r="AA62" i="3"/>
  <c r="AD62" i="3" s="1"/>
  <c r="AA63" i="3"/>
  <c r="AD63" i="3" s="1"/>
  <c r="AA64" i="3"/>
  <c r="AD64" i="3" s="1"/>
  <c r="AA65" i="3"/>
  <c r="AD65" i="3" s="1"/>
  <c r="AA66" i="3"/>
  <c r="AD66" i="3" s="1"/>
  <c r="AA67" i="3"/>
  <c r="AD67" i="3" s="1"/>
  <c r="AA68" i="3"/>
  <c r="AD68" i="3" s="1"/>
  <c r="AA69" i="3"/>
  <c r="AD69" i="3" s="1"/>
  <c r="AA70" i="3"/>
  <c r="AD70" i="3" s="1"/>
  <c r="AA71" i="3"/>
  <c r="AD71" i="3" s="1"/>
  <c r="AA72" i="3"/>
  <c r="AD72" i="3" s="1"/>
  <c r="AA73" i="3"/>
  <c r="AD73" i="3" s="1"/>
  <c r="AA74" i="3"/>
  <c r="AD74" i="3" s="1"/>
  <c r="AA75" i="3"/>
  <c r="AD75" i="3" s="1"/>
  <c r="AA76" i="3"/>
  <c r="AD76" i="3" s="1"/>
  <c r="AA77" i="3"/>
  <c r="AD77" i="3" s="1"/>
  <c r="AA78" i="3"/>
  <c r="AD78" i="3" s="1"/>
  <c r="AA79" i="3"/>
  <c r="AD79" i="3" s="1"/>
  <c r="AA80" i="3"/>
  <c r="AD80" i="3" s="1"/>
  <c r="AA81" i="3"/>
  <c r="AD81" i="3" s="1"/>
  <c r="AA82" i="3"/>
  <c r="AD82" i="3" s="1"/>
  <c r="AA83" i="3"/>
  <c r="AD83" i="3" s="1"/>
  <c r="AA84" i="3"/>
  <c r="AD84" i="3" s="1"/>
  <c r="AA85" i="3"/>
  <c r="AD85" i="3" s="1"/>
  <c r="AA86" i="3"/>
  <c r="AD86" i="3" s="1"/>
  <c r="AA87" i="3"/>
  <c r="AD87" i="3" s="1"/>
  <c r="AA88" i="3"/>
  <c r="AD88" i="3" s="1"/>
  <c r="AA89" i="3"/>
  <c r="AD89" i="3" s="1"/>
  <c r="AA90" i="3"/>
  <c r="AD90" i="3" s="1"/>
  <c r="AA91" i="3"/>
  <c r="AD91" i="3" s="1"/>
  <c r="AA92" i="3"/>
  <c r="AD92" i="3" s="1"/>
  <c r="AA93" i="3"/>
  <c r="AD93" i="3" s="1"/>
  <c r="AA94" i="3"/>
  <c r="AD94" i="3" s="1"/>
  <c r="AA95" i="3"/>
  <c r="AD95" i="3" s="1"/>
  <c r="AA96" i="3"/>
  <c r="AD96" i="3" s="1"/>
  <c r="AA97" i="3"/>
  <c r="AD97" i="3" s="1"/>
  <c r="AA98" i="3"/>
  <c r="AD98" i="3" s="1"/>
  <c r="AA99" i="3"/>
  <c r="AD99" i="3" s="1"/>
  <c r="AA100" i="3"/>
  <c r="AD100" i="3" s="1"/>
  <c r="AA101" i="3"/>
  <c r="AD101" i="3" s="1"/>
  <c r="AA102" i="3"/>
  <c r="AD102" i="3" s="1"/>
  <c r="AA103" i="3"/>
  <c r="AD103" i="3" s="1"/>
  <c r="AA104" i="3"/>
  <c r="AD104" i="3" s="1"/>
  <c r="AA105" i="3"/>
  <c r="AD105" i="3" s="1"/>
  <c r="AA106" i="3"/>
  <c r="AD106" i="3" s="1"/>
  <c r="AA107" i="3"/>
  <c r="AD107" i="3" s="1"/>
  <c r="AA108" i="3"/>
  <c r="AD108" i="3" s="1"/>
  <c r="AA109" i="3"/>
  <c r="AD109" i="3" s="1"/>
  <c r="AA110" i="3"/>
  <c r="AD110" i="3" s="1"/>
  <c r="AA111" i="3"/>
  <c r="AD111" i="3" s="1"/>
  <c r="AA112" i="3"/>
  <c r="AD112" i="3" s="1"/>
  <c r="AA113" i="3"/>
  <c r="AD113" i="3" s="1"/>
  <c r="AA114" i="3"/>
  <c r="AD114" i="3" s="1"/>
  <c r="AA115" i="3"/>
  <c r="AD115" i="3" s="1"/>
  <c r="AA116" i="3"/>
  <c r="AD116" i="3" s="1"/>
  <c r="AA117" i="3"/>
  <c r="AD117" i="3" s="1"/>
  <c r="AA118" i="3"/>
  <c r="AD118" i="3" s="1"/>
  <c r="AA119" i="3"/>
  <c r="AD119" i="3" s="1"/>
  <c r="AA120" i="3"/>
  <c r="AD120" i="3" s="1"/>
  <c r="AA121" i="3"/>
  <c r="AD121" i="3" s="1"/>
  <c r="AA122" i="3"/>
  <c r="AD122" i="3" s="1"/>
  <c r="AA123" i="3"/>
  <c r="AD123" i="3" s="1"/>
  <c r="AA124" i="3"/>
  <c r="AD124" i="3" s="1"/>
  <c r="AA125" i="3"/>
  <c r="AD125" i="3" s="1"/>
  <c r="AA126" i="3"/>
  <c r="AD126" i="3" s="1"/>
  <c r="AA127" i="3"/>
  <c r="AD127" i="3" s="1"/>
  <c r="AA128" i="3"/>
  <c r="AD128" i="3" s="1"/>
  <c r="AA129" i="3"/>
  <c r="AD129" i="3" s="1"/>
  <c r="AA130" i="3"/>
  <c r="AD130" i="3" s="1"/>
  <c r="AA131" i="3"/>
  <c r="AD131" i="3" s="1"/>
  <c r="AA132" i="3"/>
  <c r="AD132" i="3" s="1"/>
  <c r="AA133" i="3"/>
  <c r="AD133" i="3" s="1"/>
  <c r="AA134" i="3"/>
  <c r="AD134" i="3" s="1"/>
  <c r="AA135" i="3"/>
  <c r="AD135" i="3" s="1"/>
  <c r="AA136" i="3"/>
  <c r="AD136" i="3" s="1"/>
  <c r="AA137" i="3"/>
  <c r="AD137" i="3" s="1"/>
  <c r="AA138" i="3"/>
  <c r="AD138" i="3" s="1"/>
  <c r="AA139" i="3"/>
  <c r="AD139" i="3" s="1"/>
  <c r="AA140" i="3"/>
  <c r="AD140" i="3" s="1"/>
  <c r="AA141" i="3"/>
  <c r="AD141" i="3" s="1"/>
  <c r="AA142" i="3"/>
  <c r="AD142" i="3" s="1"/>
  <c r="AA143" i="3"/>
  <c r="AD143" i="3" s="1"/>
  <c r="AA144" i="3"/>
  <c r="AD144" i="3" s="1"/>
  <c r="AA145" i="3"/>
  <c r="AD145" i="3" s="1"/>
  <c r="AA146" i="3"/>
  <c r="AD146" i="3" s="1"/>
  <c r="AA147" i="3"/>
  <c r="AD147" i="3" s="1"/>
  <c r="AA148" i="3"/>
  <c r="AD148" i="3" s="1"/>
  <c r="AA149" i="3"/>
  <c r="AD149" i="3" s="1"/>
  <c r="AA150" i="3"/>
  <c r="AD150" i="3" s="1"/>
  <c r="AA151" i="3"/>
  <c r="AD151" i="3" s="1"/>
  <c r="AA152" i="3"/>
  <c r="AD152" i="3" s="1"/>
  <c r="AA153" i="3"/>
  <c r="AD153" i="3" s="1"/>
  <c r="AA154" i="3"/>
  <c r="AD154" i="3" s="1"/>
  <c r="AA155" i="3"/>
  <c r="AD155" i="3" s="1"/>
  <c r="AA156" i="3"/>
  <c r="AD156" i="3" s="1"/>
  <c r="AA157" i="3"/>
  <c r="AD157" i="3" s="1"/>
  <c r="AA158" i="3"/>
  <c r="AD158" i="3" s="1"/>
  <c r="AA159" i="3"/>
  <c r="AD159" i="3" s="1"/>
  <c r="AA160" i="3"/>
  <c r="AD160" i="3" s="1"/>
  <c r="AA161" i="3"/>
  <c r="AD161" i="3" s="1"/>
  <c r="AA162" i="3"/>
  <c r="AD162" i="3" s="1"/>
  <c r="AA163" i="3"/>
  <c r="AD163" i="3" s="1"/>
  <c r="AA164" i="3"/>
  <c r="AD164" i="3" s="1"/>
  <c r="AA165" i="3"/>
  <c r="AD165" i="3" s="1"/>
  <c r="AA166" i="3"/>
  <c r="AD166" i="3" s="1"/>
  <c r="AA167" i="3"/>
  <c r="AD167" i="3" s="1"/>
  <c r="AA168" i="3"/>
  <c r="AD168" i="3" s="1"/>
  <c r="AA169" i="3"/>
  <c r="AD169" i="3" s="1"/>
  <c r="AA170" i="3"/>
  <c r="AD170" i="3" s="1"/>
  <c r="AA171" i="3"/>
  <c r="AD171" i="3" s="1"/>
  <c r="AA172" i="3"/>
  <c r="AD172" i="3" s="1"/>
  <c r="AA173" i="3"/>
  <c r="AD173" i="3" s="1"/>
  <c r="AA174" i="3"/>
  <c r="AD174" i="3" s="1"/>
  <c r="AA175" i="3"/>
  <c r="AD175" i="3" s="1"/>
  <c r="AA176" i="3"/>
  <c r="AD176" i="3" s="1"/>
  <c r="AA177" i="3"/>
  <c r="AD177" i="3" s="1"/>
  <c r="AA178" i="3"/>
  <c r="AD178" i="3" s="1"/>
  <c r="AA179" i="3"/>
  <c r="AD179" i="3" s="1"/>
  <c r="AA180" i="3"/>
  <c r="AD180" i="3" s="1"/>
  <c r="AA181" i="3"/>
  <c r="AD181" i="3" s="1"/>
  <c r="AA182" i="3"/>
  <c r="AD182" i="3" s="1"/>
  <c r="AA183" i="3"/>
  <c r="AD183" i="3" s="1"/>
  <c r="AA184" i="3"/>
  <c r="AD184" i="3" s="1"/>
  <c r="AA185" i="3"/>
  <c r="AD185" i="3" s="1"/>
  <c r="AA186" i="3"/>
  <c r="AD186" i="3" s="1"/>
  <c r="AA187" i="3"/>
  <c r="AD187" i="3" s="1"/>
  <c r="AA188" i="3"/>
  <c r="AD188" i="3" s="1"/>
  <c r="AA189" i="3"/>
  <c r="AD189" i="3" s="1"/>
  <c r="AA190" i="3"/>
  <c r="AD190" i="3" s="1"/>
  <c r="AA191" i="3"/>
  <c r="AD191" i="3" s="1"/>
  <c r="AA192" i="3"/>
  <c r="AD192" i="3" s="1"/>
  <c r="AA193" i="3"/>
  <c r="AD193" i="3" s="1"/>
  <c r="AA194" i="3"/>
  <c r="AD194" i="3" s="1"/>
  <c r="AA195" i="3"/>
  <c r="AD195" i="3" s="1"/>
  <c r="AA196" i="3"/>
  <c r="AD196" i="3" s="1"/>
  <c r="AA197" i="3"/>
  <c r="AD197" i="3" s="1"/>
  <c r="AA198" i="3"/>
  <c r="AD198" i="3" s="1"/>
  <c r="AA199" i="3"/>
  <c r="AD199" i="3" s="1"/>
  <c r="AA200" i="3"/>
  <c r="AD200" i="3" s="1"/>
  <c r="AA201" i="3"/>
  <c r="AD201" i="3" s="1"/>
  <c r="AA202" i="3"/>
  <c r="AD202" i="3" s="1"/>
  <c r="AA203" i="3"/>
  <c r="AD203" i="3" s="1"/>
  <c r="AA204" i="3"/>
  <c r="AD204" i="3" s="1"/>
  <c r="AA205" i="3"/>
  <c r="AD205" i="3" s="1"/>
  <c r="AA206" i="3"/>
  <c r="AD206" i="3" s="1"/>
  <c r="AA207" i="3"/>
  <c r="AD207" i="3" s="1"/>
  <c r="AA208" i="3"/>
  <c r="AD208" i="3" s="1"/>
  <c r="AA209" i="3"/>
  <c r="AD209" i="3" s="1"/>
  <c r="AA210" i="3"/>
  <c r="AD210" i="3" s="1"/>
  <c r="AA211" i="3"/>
  <c r="AD211" i="3" s="1"/>
  <c r="AA212" i="3"/>
  <c r="AD212" i="3" s="1"/>
  <c r="AA213" i="3"/>
  <c r="AD213" i="3" s="1"/>
  <c r="AA214" i="3"/>
  <c r="AD214" i="3" s="1"/>
  <c r="AA215" i="3"/>
  <c r="AD215" i="3" s="1"/>
  <c r="AA216" i="3"/>
  <c r="AD216" i="3" s="1"/>
  <c r="AA217" i="3"/>
  <c r="AD217" i="3" s="1"/>
  <c r="AA218" i="3"/>
  <c r="AD218" i="3" s="1"/>
  <c r="AA219" i="3"/>
  <c r="AD219" i="3" s="1"/>
  <c r="AA220" i="3"/>
  <c r="AD220" i="3" s="1"/>
  <c r="AA221" i="3"/>
  <c r="AD221" i="3" s="1"/>
  <c r="AA222" i="3"/>
  <c r="AD222" i="3" s="1"/>
  <c r="AA223" i="3"/>
  <c r="AD223" i="3" s="1"/>
  <c r="AA224" i="3"/>
  <c r="AD224" i="3" s="1"/>
  <c r="AA225" i="3"/>
  <c r="AD225" i="3" s="1"/>
  <c r="AA226" i="3"/>
  <c r="AD226" i="3" s="1"/>
  <c r="AA227" i="3"/>
  <c r="AD227" i="3" s="1"/>
  <c r="AA228" i="3"/>
  <c r="AD228" i="3" s="1"/>
  <c r="AA229" i="3"/>
  <c r="AD229" i="3" s="1"/>
  <c r="AA230" i="3"/>
  <c r="AD230" i="3" s="1"/>
  <c r="AA231" i="3"/>
  <c r="AD231" i="3" s="1"/>
  <c r="AA232" i="3"/>
  <c r="AD232" i="3" s="1"/>
  <c r="AA233" i="3"/>
  <c r="AD233" i="3" s="1"/>
  <c r="AA234" i="3"/>
  <c r="AD234" i="3" s="1"/>
  <c r="AA235" i="3"/>
  <c r="AD235" i="3" s="1"/>
  <c r="AA236" i="3"/>
  <c r="AD236" i="3" s="1"/>
  <c r="AA237" i="3"/>
  <c r="AD237" i="3" s="1"/>
  <c r="AA238" i="3"/>
  <c r="AD238" i="3" s="1"/>
  <c r="AA239" i="3"/>
  <c r="AD239" i="3" s="1"/>
  <c r="AA240" i="3"/>
  <c r="AD240" i="3" s="1"/>
  <c r="AA241" i="3"/>
  <c r="AD241" i="3" s="1"/>
  <c r="AA242" i="3"/>
  <c r="AD242" i="3" s="1"/>
  <c r="AA243" i="3"/>
  <c r="AD243" i="3" s="1"/>
  <c r="AA244" i="3"/>
  <c r="AD244" i="3" s="1"/>
  <c r="AA245" i="3"/>
  <c r="AD245" i="3" s="1"/>
  <c r="AA246" i="3"/>
  <c r="AD246" i="3" s="1"/>
  <c r="AA247" i="3"/>
  <c r="AD247" i="3" s="1"/>
  <c r="AA248" i="3"/>
  <c r="AD248" i="3" s="1"/>
  <c r="AA249" i="3"/>
  <c r="AD249" i="3" s="1"/>
  <c r="AA250" i="3"/>
  <c r="AD250" i="3" s="1"/>
  <c r="AA251" i="3"/>
  <c r="AD251" i="3" s="1"/>
  <c r="AA252" i="3"/>
  <c r="AD252" i="3" s="1"/>
  <c r="AA253" i="3"/>
  <c r="AD253" i="3" s="1"/>
  <c r="AA254" i="3"/>
  <c r="AD254" i="3" s="1"/>
  <c r="AA255" i="3"/>
  <c r="AD255" i="3" s="1"/>
  <c r="AA256" i="3"/>
  <c r="AD256" i="3" s="1"/>
  <c r="AA257" i="3"/>
  <c r="AD257" i="3" s="1"/>
  <c r="AA258" i="3"/>
  <c r="AD258" i="3" s="1"/>
  <c r="AA259" i="3"/>
  <c r="AD259" i="3" s="1"/>
  <c r="AA260" i="3"/>
  <c r="AD260" i="3" s="1"/>
  <c r="AA261" i="3"/>
  <c r="AD261" i="3" s="1"/>
  <c r="AA262" i="3"/>
  <c r="AD262" i="3" s="1"/>
  <c r="AA263" i="3"/>
  <c r="AD263" i="3" s="1"/>
  <c r="AA264" i="3"/>
  <c r="AD264" i="3" s="1"/>
  <c r="AA265" i="3"/>
  <c r="AD265" i="3" s="1"/>
  <c r="AA266" i="3"/>
  <c r="AD266" i="3" s="1"/>
  <c r="AA267" i="3"/>
  <c r="AD267" i="3" s="1"/>
  <c r="AA268" i="3"/>
  <c r="AD268" i="3" s="1"/>
  <c r="AA269" i="3"/>
  <c r="AD269" i="3" s="1"/>
  <c r="AA270" i="3"/>
  <c r="AD270" i="3" s="1"/>
  <c r="AA271" i="3"/>
  <c r="AD271" i="3" s="1"/>
  <c r="AA272" i="3"/>
  <c r="AD272" i="3" s="1"/>
  <c r="AA273" i="3"/>
  <c r="AD273" i="3" s="1"/>
  <c r="AA274" i="3"/>
  <c r="AD274" i="3" s="1"/>
  <c r="AA275" i="3"/>
  <c r="AD275" i="3" s="1"/>
  <c r="AA276" i="3"/>
  <c r="AD276" i="3" s="1"/>
  <c r="AA277" i="3"/>
  <c r="AD277" i="3" s="1"/>
  <c r="AA278" i="3"/>
  <c r="AD278" i="3" s="1"/>
  <c r="AA279" i="3"/>
  <c r="AD279" i="3" s="1"/>
  <c r="AA280" i="3"/>
  <c r="AD280" i="3" s="1"/>
  <c r="AA281" i="3"/>
  <c r="AD281" i="3" s="1"/>
  <c r="AA282" i="3"/>
  <c r="AD282" i="3" s="1"/>
  <c r="AA283" i="3"/>
  <c r="AD283" i="3" s="1"/>
  <c r="AA284" i="3"/>
  <c r="AD284" i="3" s="1"/>
  <c r="AA285" i="3"/>
  <c r="AD285" i="3" s="1"/>
  <c r="AA286" i="3"/>
  <c r="AD286" i="3" s="1"/>
  <c r="AA287" i="3"/>
  <c r="AD287" i="3" s="1"/>
  <c r="AA288" i="3"/>
  <c r="AD288" i="3" s="1"/>
  <c r="AA289" i="3"/>
  <c r="AD289" i="3" s="1"/>
  <c r="AA290" i="3"/>
  <c r="AD290" i="3" s="1"/>
  <c r="AA291" i="3"/>
  <c r="AD291" i="3" s="1"/>
  <c r="AA292" i="3"/>
  <c r="AD292" i="3" s="1"/>
  <c r="AA293" i="3"/>
  <c r="AD293" i="3" s="1"/>
  <c r="AA294" i="3"/>
  <c r="AD294" i="3" s="1"/>
  <c r="AA295" i="3"/>
  <c r="AD295" i="3" s="1"/>
  <c r="AA296" i="3"/>
  <c r="AD296" i="3" s="1"/>
  <c r="AA297" i="3"/>
  <c r="AD297" i="3" s="1"/>
  <c r="AA298" i="3"/>
  <c r="AD298" i="3" s="1"/>
  <c r="AA299" i="3"/>
  <c r="AD299" i="3" s="1"/>
  <c r="AA300" i="3"/>
  <c r="AD300" i="3" s="1"/>
  <c r="AA301" i="3"/>
  <c r="AD301" i="3" s="1"/>
  <c r="AA302" i="3"/>
  <c r="AD302" i="3" s="1"/>
  <c r="AA303" i="3"/>
  <c r="AD303" i="3" s="1"/>
  <c r="AA304" i="3"/>
  <c r="AD304" i="3" s="1"/>
  <c r="AA305" i="3"/>
  <c r="AD305" i="3" s="1"/>
  <c r="AA306" i="3"/>
  <c r="AD306" i="3" s="1"/>
  <c r="AA307" i="3"/>
  <c r="AD307" i="3" s="1"/>
  <c r="AA308" i="3"/>
  <c r="AD308" i="3" s="1"/>
  <c r="AA309" i="3"/>
  <c r="AD309" i="3" s="1"/>
  <c r="AA310" i="3"/>
  <c r="AD310" i="3" s="1"/>
  <c r="AA311" i="3"/>
  <c r="AD311" i="3" s="1"/>
  <c r="AA312" i="3"/>
  <c r="AD312" i="3" s="1"/>
  <c r="AA313" i="3"/>
  <c r="AD313" i="3" s="1"/>
  <c r="AA314" i="3"/>
  <c r="AD314" i="3" s="1"/>
  <c r="AA315" i="3"/>
  <c r="AD315" i="3" s="1"/>
  <c r="AA316" i="3"/>
  <c r="AD316" i="3" s="1"/>
  <c r="AA317" i="3"/>
  <c r="AD317" i="3" s="1"/>
  <c r="AA318" i="3"/>
  <c r="AD318" i="3" s="1"/>
  <c r="AA319" i="3"/>
  <c r="AD319" i="3" s="1"/>
  <c r="AA320" i="3"/>
  <c r="AD320" i="3" s="1"/>
  <c r="AA321" i="3"/>
  <c r="AD321" i="3" s="1"/>
  <c r="AA322" i="3"/>
  <c r="AD322" i="3" s="1"/>
  <c r="AA323" i="3"/>
  <c r="AD323" i="3" s="1"/>
  <c r="AA324" i="3"/>
  <c r="AD324" i="3" s="1"/>
  <c r="AA325" i="3"/>
  <c r="AD325" i="3" s="1"/>
  <c r="AA326" i="3"/>
  <c r="AD326" i="3" s="1"/>
  <c r="AA327" i="3"/>
  <c r="AD327" i="3" s="1"/>
  <c r="AA328" i="3"/>
  <c r="AD328" i="3" s="1"/>
  <c r="AA329" i="3"/>
  <c r="AD329" i="3" s="1"/>
  <c r="AA330" i="3"/>
  <c r="AD330" i="3" s="1"/>
  <c r="AA331" i="3"/>
  <c r="AD331" i="3" s="1"/>
  <c r="AA332" i="3"/>
  <c r="AD332" i="3" s="1"/>
  <c r="AA333" i="3"/>
  <c r="AD333" i="3" s="1"/>
  <c r="AA334" i="3"/>
  <c r="AD334" i="3" s="1"/>
  <c r="AA335" i="3"/>
  <c r="AD335" i="3" s="1"/>
  <c r="AA336" i="3"/>
  <c r="AD336" i="3" s="1"/>
  <c r="AA337" i="3"/>
  <c r="AD337" i="3" s="1"/>
  <c r="AA338" i="3"/>
  <c r="AD338" i="3" s="1"/>
  <c r="AA339" i="3"/>
  <c r="AD339" i="3" s="1"/>
  <c r="AA340" i="3"/>
  <c r="AD340" i="3" s="1"/>
  <c r="AA341" i="3"/>
  <c r="AD341" i="3" s="1"/>
  <c r="AA342" i="3"/>
  <c r="AD342" i="3" s="1"/>
  <c r="AA343" i="3"/>
  <c r="AD343" i="3" s="1"/>
  <c r="AA344" i="3"/>
  <c r="AD344" i="3" s="1"/>
  <c r="AA345" i="3"/>
  <c r="AD345" i="3" s="1"/>
  <c r="AA346" i="3"/>
  <c r="AD346" i="3" s="1"/>
  <c r="AA347" i="3"/>
  <c r="AD347" i="3" s="1"/>
  <c r="AA348" i="3"/>
  <c r="AD348" i="3" s="1"/>
  <c r="AA349" i="3"/>
  <c r="AD349" i="3" s="1"/>
  <c r="AA350" i="3"/>
  <c r="AD350" i="3" s="1"/>
  <c r="AA351" i="3"/>
  <c r="AD351" i="3" s="1"/>
  <c r="AA352" i="3"/>
  <c r="AD352" i="3" s="1"/>
  <c r="AA353" i="3"/>
  <c r="AD353" i="3" s="1"/>
  <c r="AA354" i="3"/>
  <c r="AD354" i="3" s="1"/>
  <c r="AA355" i="3"/>
  <c r="AD355" i="3" s="1"/>
  <c r="AA356" i="3"/>
  <c r="AD356" i="3" s="1"/>
  <c r="AA357" i="3"/>
  <c r="AD357" i="3" s="1"/>
  <c r="AA358" i="3"/>
  <c r="AD358" i="3" s="1"/>
  <c r="AA359" i="3"/>
  <c r="AD359" i="3" s="1"/>
  <c r="AA360" i="3"/>
  <c r="AD360" i="3" s="1"/>
  <c r="AA361" i="3"/>
  <c r="AD361" i="3" s="1"/>
  <c r="AA362" i="3"/>
  <c r="AD362" i="3" s="1"/>
  <c r="AA363" i="3"/>
  <c r="AD363" i="3" s="1"/>
  <c r="AA364" i="3"/>
  <c r="AD364" i="3" s="1"/>
  <c r="AA365" i="3"/>
  <c r="AD365" i="3" s="1"/>
  <c r="AA366" i="3"/>
  <c r="AD366" i="3" s="1"/>
  <c r="AA367" i="3"/>
  <c r="AD367" i="3" s="1"/>
  <c r="AA368" i="3"/>
  <c r="AD368" i="3" s="1"/>
  <c r="AA369" i="3"/>
  <c r="AD369" i="3" s="1"/>
  <c r="AA370" i="3"/>
  <c r="AD370" i="3" s="1"/>
  <c r="AA371" i="3"/>
  <c r="AD371" i="3" s="1"/>
  <c r="AA372" i="3"/>
  <c r="AD372" i="3" s="1"/>
  <c r="AA373" i="3"/>
  <c r="AD373" i="3" s="1"/>
  <c r="AA374" i="3"/>
  <c r="AD374" i="3" s="1"/>
  <c r="AA375" i="3"/>
  <c r="AD375" i="3" s="1"/>
  <c r="AA376" i="3"/>
  <c r="AD376" i="3" s="1"/>
  <c r="AA377" i="3"/>
  <c r="AD377" i="3" s="1"/>
  <c r="AA378" i="3"/>
  <c r="AD378" i="3" s="1"/>
  <c r="AA379" i="3"/>
  <c r="AD379" i="3" s="1"/>
  <c r="AA380" i="3"/>
  <c r="AD380" i="3" s="1"/>
  <c r="AA381" i="3"/>
  <c r="AD381" i="3" s="1"/>
  <c r="AA382" i="3"/>
  <c r="AD382" i="3" s="1"/>
  <c r="AA383" i="3"/>
  <c r="AD383" i="3" s="1"/>
  <c r="AA384" i="3"/>
  <c r="AD384" i="3" s="1"/>
  <c r="AA385" i="3"/>
  <c r="AD385" i="3" s="1"/>
  <c r="AA386" i="3"/>
  <c r="AD386" i="3" s="1"/>
  <c r="AA387" i="3"/>
  <c r="AD387" i="3" s="1"/>
  <c r="AA388" i="3"/>
  <c r="AD388" i="3" s="1"/>
  <c r="AA389" i="3"/>
  <c r="AD389" i="3" s="1"/>
  <c r="AA390" i="3"/>
  <c r="AD390" i="3" s="1"/>
  <c r="AA391" i="3"/>
  <c r="AD391" i="3" s="1"/>
  <c r="AA392" i="3"/>
  <c r="AD392" i="3" s="1"/>
  <c r="AA393" i="3"/>
  <c r="AD393" i="3" s="1"/>
  <c r="AA394" i="3"/>
  <c r="AD394" i="3" s="1"/>
  <c r="AA395" i="3"/>
  <c r="AD395" i="3" s="1"/>
  <c r="AA396" i="3"/>
  <c r="AD396" i="3" s="1"/>
  <c r="AA397" i="3"/>
  <c r="AD397" i="3" s="1"/>
  <c r="AA398" i="3"/>
  <c r="AD398" i="3" s="1"/>
  <c r="AA399" i="3"/>
  <c r="AD399" i="3" s="1"/>
  <c r="AA400" i="3"/>
  <c r="AD400" i="3" s="1"/>
  <c r="AA401" i="3"/>
  <c r="AD401" i="3" s="1"/>
  <c r="AA402" i="3"/>
  <c r="AD402" i="3" s="1"/>
  <c r="AA403" i="3"/>
  <c r="AD403" i="3" s="1"/>
  <c r="AA404" i="3"/>
  <c r="AD404" i="3" s="1"/>
  <c r="AA405" i="3"/>
  <c r="AD405" i="3" s="1"/>
  <c r="AA406" i="3"/>
  <c r="AD406" i="3" s="1"/>
  <c r="AA407" i="3"/>
  <c r="AD407" i="3" s="1"/>
  <c r="AA408" i="3"/>
  <c r="AD408" i="3" s="1"/>
  <c r="AA409" i="3"/>
  <c r="AD409" i="3" s="1"/>
  <c r="AA410" i="3"/>
  <c r="AD410" i="3" s="1"/>
  <c r="AA411" i="3"/>
  <c r="AD411" i="3" s="1"/>
  <c r="AA412" i="3"/>
  <c r="AD412" i="3" s="1"/>
  <c r="AA413" i="3"/>
  <c r="AD413" i="3" s="1"/>
  <c r="AA414" i="3"/>
  <c r="AD414" i="3" s="1"/>
  <c r="AA415" i="3"/>
  <c r="AD415" i="3" s="1"/>
  <c r="AA416" i="3"/>
  <c r="AD416" i="3" s="1"/>
  <c r="AA417" i="3"/>
  <c r="AD417" i="3" s="1"/>
  <c r="AA418" i="3"/>
  <c r="AD418" i="3" s="1"/>
  <c r="AA419" i="3"/>
  <c r="AD419" i="3" s="1"/>
  <c r="AA420" i="3"/>
  <c r="AD420" i="3" s="1"/>
  <c r="AA421" i="3"/>
  <c r="AD421" i="3" s="1"/>
  <c r="AA422" i="3"/>
  <c r="AD422" i="3" s="1"/>
  <c r="AA423" i="3"/>
  <c r="AD423" i="3" s="1"/>
  <c r="AA424" i="3"/>
  <c r="AD424" i="3" s="1"/>
  <c r="AA425" i="3"/>
  <c r="AD425" i="3" s="1"/>
  <c r="AA426" i="3"/>
  <c r="AD426" i="3" s="1"/>
  <c r="AA427" i="3"/>
  <c r="AD427" i="3" s="1"/>
  <c r="AA428" i="3"/>
  <c r="AD428" i="3" s="1"/>
  <c r="AA429" i="3"/>
  <c r="AD429" i="3" s="1"/>
  <c r="AA430" i="3"/>
  <c r="AD430" i="3" s="1"/>
  <c r="AA431" i="3"/>
  <c r="AD431" i="3" s="1"/>
  <c r="AA432" i="3"/>
  <c r="AD432" i="3" s="1"/>
  <c r="AA433" i="3"/>
  <c r="AD433" i="3" s="1"/>
  <c r="AA434" i="3"/>
  <c r="AD434" i="3" s="1"/>
  <c r="AA435" i="3"/>
  <c r="AD435" i="3" s="1"/>
  <c r="AA436" i="3"/>
  <c r="AD436" i="3" s="1"/>
  <c r="AA437" i="3"/>
  <c r="AD437" i="3" s="1"/>
  <c r="AA438" i="3"/>
  <c r="AD438" i="3" s="1"/>
  <c r="AA439" i="3"/>
  <c r="AD439" i="3" s="1"/>
  <c r="AA440" i="3"/>
  <c r="AD440" i="3" s="1"/>
  <c r="AA441" i="3"/>
  <c r="AD441" i="3" s="1"/>
  <c r="AA442" i="3"/>
  <c r="AD442" i="3" s="1"/>
  <c r="AA443" i="3"/>
  <c r="AD443" i="3" s="1"/>
  <c r="AA444" i="3"/>
  <c r="AD444" i="3" s="1"/>
  <c r="AA445" i="3"/>
  <c r="AD445" i="3" s="1"/>
  <c r="AA446" i="3"/>
  <c r="AD446" i="3" s="1"/>
  <c r="AA447" i="3"/>
  <c r="AD447" i="3" s="1"/>
  <c r="AA448" i="3"/>
  <c r="AD448" i="3" s="1"/>
  <c r="AA449" i="3"/>
  <c r="AD449" i="3" s="1"/>
  <c r="AA450" i="3"/>
  <c r="AD450" i="3" s="1"/>
  <c r="AA451" i="3"/>
  <c r="AD451" i="3" s="1"/>
  <c r="AA452" i="3"/>
  <c r="AD452" i="3" s="1"/>
  <c r="AA453" i="3"/>
  <c r="AD453" i="3" s="1"/>
  <c r="AA454" i="3"/>
  <c r="AD454" i="3" s="1"/>
  <c r="AA455" i="3"/>
  <c r="AD455" i="3" s="1"/>
  <c r="AA456" i="3"/>
  <c r="AD456" i="3" s="1"/>
  <c r="AA457" i="3"/>
  <c r="AD457" i="3" s="1"/>
  <c r="AA458" i="3"/>
  <c r="AD458" i="3" s="1"/>
  <c r="AA459" i="3"/>
  <c r="AD459" i="3" s="1"/>
  <c r="AA460" i="3"/>
  <c r="AD460" i="3" s="1"/>
  <c r="AA461" i="3"/>
  <c r="AD461" i="3" s="1"/>
  <c r="AA462" i="3"/>
  <c r="AD462" i="3" s="1"/>
  <c r="AA463" i="3"/>
  <c r="AD463" i="3" s="1"/>
  <c r="AA464" i="3"/>
  <c r="AD464" i="3" s="1"/>
  <c r="AA465" i="3"/>
  <c r="AD465" i="3" s="1"/>
  <c r="AA466" i="3"/>
  <c r="AD466" i="3" s="1"/>
  <c r="AA467" i="3"/>
  <c r="AD467" i="3" s="1"/>
  <c r="AA468" i="3"/>
  <c r="AD468" i="3" s="1"/>
  <c r="AA469" i="3"/>
  <c r="AD469" i="3" s="1"/>
  <c r="AA470" i="3"/>
  <c r="AD470" i="3" s="1"/>
  <c r="AA471" i="3"/>
  <c r="AD471" i="3" s="1"/>
  <c r="AA472" i="3"/>
  <c r="AD472" i="3" s="1"/>
  <c r="AA473" i="3"/>
  <c r="AD473" i="3" s="1"/>
  <c r="AA474" i="3"/>
  <c r="AD474" i="3" s="1"/>
  <c r="AA475" i="3"/>
  <c r="AD475" i="3" s="1"/>
  <c r="AA476" i="3"/>
  <c r="AD476" i="3" s="1"/>
  <c r="AA477" i="3"/>
  <c r="AD477" i="3" s="1"/>
  <c r="AA478" i="3"/>
  <c r="AD478" i="3" s="1"/>
  <c r="AA479" i="3"/>
  <c r="AD479" i="3" s="1"/>
  <c r="AA480" i="3"/>
  <c r="AD480" i="3" s="1"/>
  <c r="AA481" i="3"/>
  <c r="AD481" i="3" s="1"/>
  <c r="AA482" i="3"/>
  <c r="AD482" i="3" s="1"/>
  <c r="AA483" i="3"/>
  <c r="AD483" i="3" s="1"/>
  <c r="AA484" i="3"/>
  <c r="AD484" i="3" s="1"/>
  <c r="AA485" i="3"/>
  <c r="AD485" i="3" s="1"/>
  <c r="AA486" i="3"/>
  <c r="AD486" i="3" s="1"/>
  <c r="AA487" i="3"/>
  <c r="AD487" i="3" s="1"/>
  <c r="AA488" i="3"/>
  <c r="AD488" i="3" s="1"/>
  <c r="AA489" i="3"/>
  <c r="AD489" i="3" s="1"/>
  <c r="AA490" i="3"/>
  <c r="AD490" i="3" s="1"/>
  <c r="AA491" i="3"/>
  <c r="AD491" i="3" s="1"/>
  <c r="AA492" i="3"/>
  <c r="AD492" i="3" s="1"/>
  <c r="AA493" i="3"/>
  <c r="AD493" i="3" s="1"/>
  <c r="AA494" i="3"/>
  <c r="AD494" i="3" s="1"/>
  <c r="AA495" i="3"/>
  <c r="AD495" i="3" s="1"/>
  <c r="AA496" i="3"/>
  <c r="AD496" i="3" s="1"/>
  <c r="AA497" i="3"/>
  <c r="AD497" i="3" s="1"/>
  <c r="AA498" i="3"/>
  <c r="AD498" i="3" s="1"/>
  <c r="AA499" i="3"/>
  <c r="AD499" i="3" s="1"/>
  <c r="AA500" i="3"/>
  <c r="AD500" i="3" s="1"/>
  <c r="AA501" i="3"/>
  <c r="AD501" i="3" s="1"/>
  <c r="AA502" i="3"/>
  <c r="AD502" i="3" s="1"/>
  <c r="AA503" i="3"/>
  <c r="AD503" i="3" s="1"/>
  <c r="AA504" i="3"/>
  <c r="AD504" i="3" s="1"/>
  <c r="AA505" i="3"/>
  <c r="AD505" i="3" s="1"/>
  <c r="AA506" i="3"/>
  <c r="AD506" i="3" s="1"/>
  <c r="AA507" i="3"/>
  <c r="AD507" i="3" s="1"/>
  <c r="AA508" i="3"/>
  <c r="AD508" i="3" s="1"/>
  <c r="AA509" i="3"/>
  <c r="AD509" i="3" s="1"/>
  <c r="AA510" i="3"/>
  <c r="AD510" i="3" s="1"/>
  <c r="AA511" i="3"/>
  <c r="AD511" i="3" s="1"/>
  <c r="AA512" i="3"/>
  <c r="AD512" i="3" s="1"/>
  <c r="AA513" i="3"/>
  <c r="AD513" i="3" s="1"/>
  <c r="AA514" i="3"/>
  <c r="AD514" i="3" s="1"/>
  <c r="AA515" i="3"/>
  <c r="AD515" i="3" s="1"/>
  <c r="AA516" i="3"/>
  <c r="AD516" i="3" s="1"/>
  <c r="AA517" i="3"/>
  <c r="AD517" i="3" s="1"/>
  <c r="AA518" i="3"/>
  <c r="AD518" i="3" s="1"/>
  <c r="AA519" i="3"/>
  <c r="AD519" i="3" s="1"/>
  <c r="AA520" i="3"/>
  <c r="AD520" i="3" s="1"/>
  <c r="AA521" i="3"/>
  <c r="AD521" i="3" s="1"/>
  <c r="AA522" i="3"/>
  <c r="AD522" i="3" s="1"/>
  <c r="AA523" i="3"/>
  <c r="AD523" i="3" s="1"/>
  <c r="AA524" i="3"/>
  <c r="AD524" i="3" s="1"/>
  <c r="AA525" i="3"/>
  <c r="AD525" i="3" s="1"/>
  <c r="AA526" i="3"/>
  <c r="AD526" i="3" s="1"/>
  <c r="AA527" i="3"/>
  <c r="AD527" i="3" s="1"/>
  <c r="AA528" i="3"/>
  <c r="AD528" i="3" s="1"/>
  <c r="AA529" i="3"/>
  <c r="AD529" i="3" s="1"/>
  <c r="AA530" i="3"/>
  <c r="AD530" i="3" s="1"/>
  <c r="AA531" i="3"/>
  <c r="AD531" i="3" s="1"/>
  <c r="AA532" i="3"/>
  <c r="AD532" i="3" s="1"/>
  <c r="AA533" i="3"/>
  <c r="AD533" i="3" s="1"/>
  <c r="AA534" i="3"/>
  <c r="AD534" i="3" s="1"/>
  <c r="AA535" i="3"/>
  <c r="AD535" i="3" s="1"/>
  <c r="AA536" i="3"/>
  <c r="AD536" i="3" s="1"/>
  <c r="AA537" i="3"/>
  <c r="AD537" i="3" s="1"/>
  <c r="AA538" i="3"/>
  <c r="AD538" i="3" s="1"/>
  <c r="AA539" i="3"/>
  <c r="AD539" i="3" s="1"/>
  <c r="AA540" i="3"/>
  <c r="AD540" i="3" s="1"/>
  <c r="AA541" i="3"/>
  <c r="AD541" i="3" s="1"/>
  <c r="AA542" i="3"/>
  <c r="AD542" i="3" s="1"/>
  <c r="AA543" i="3"/>
  <c r="AD543" i="3" s="1"/>
  <c r="AA544" i="3"/>
  <c r="AD544" i="3" s="1"/>
  <c r="AA545" i="3"/>
  <c r="AD545" i="3" s="1"/>
  <c r="AA546" i="3"/>
  <c r="AD546" i="3" s="1"/>
  <c r="AA547" i="3"/>
  <c r="AD547" i="3" s="1"/>
  <c r="AA548" i="3"/>
  <c r="AD548" i="3" s="1"/>
  <c r="AA549" i="3"/>
  <c r="AD549" i="3" s="1"/>
  <c r="AA550" i="3"/>
  <c r="AD550" i="3" s="1"/>
  <c r="AA551" i="3"/>
  <c r="AD551" i="3" s="1"/>
  <c r="AA552" i="3"/>
  <c r="AD552" i="3" s="1"/>
  <c r="AA553" i="3"/>
  <c r="AD553" i="3" s="1"/>
  <c r="AA554" i="3"/>
  <c r="AD554" i="3" s="1"/>
  <c r="AA555" i="3"/>
  <c r="AD555" i="3" s="1"/>
  <c r="AA556" i="3"/>
  <c r="AD556" i="3" s="1"/>
  <c r="AA557" i="3"/>
  <c r="AD557" i="3" s="1"/>
  <c r="AA558" i="3"/>
  <c r="AD558" i="3" s="1"/>
  <c r="AA559" i="3"/>
  <c r="AD559" i="3" s="1"/>
  <c r="AA560" i="3"/>
  <c r="AD560" i="3" s="1"/>
  <c r="AA561" i="3"/>
  <c r="AD561" i="3" s="1"/>
  <c r="AA562" i="3"/>
  <c r="AD562" i="3" s="1"/>
  <c r="AA563" i="3"/>
  <c r="AD563" i="3" s="1"/>
  <c r="AA564" i="3"/>
  <c r="AD564" i="3" s="1"/>
  <c r="AA565" i="3"/>
  <c r="AD565" i="3" s="1"/>
  <c r="AA566" i="3"/>
  <c r="AD566" i="3" s="1"/>
  <c r="AA567" i="3"/>
  <c r="AD567" i="3" s="1"/>
  <c r="AA568" i="3"/>
  <c r="AD568" i="3" s="1"/>
  <c r="AA569" i="3"/>
  <c r="AD569" i="3" s="1"/>
  <c r="AA570" i="3"/>
  <c r="AD570" i="3" s="1"/>
  <c r="AA571" i="3"/>
  <c r="AD571" i="3" s="1"/>
  <c r="AA572" i="3"/>
  <c r="AD572" i="3" s="1"/>
  <c r="AA573" i="3"/>
  <c r="AD573" i="3" s="1"/>
  <c r="AA574" i="3"/>
  <c r="AD574" i="3" s="1"/>
  <c r="AA575" i="3"/>
  <c r="AD575" i="3" s="1"/>
  <c r="AA576" i="3"/>
  <c r="AD576" i="3" s="1"/>
  <c r="AA577" i="3"/>
  <c r="AD577" i="3" s="1"/>
  <c r="AA578" i="3"/>
  <c r="AD578" i="3" s="1"/>
  <c r="AA579" i="3"/>
  <c r="AD579" i="3" s="1"/>
  <c r="AA580" i="3"/>
  <c r="AD580" i="3" s="1"/>
  <c r="AA581" i="3"/>
  <c r="AD581" i="3" s="1"/>
  <c r="AA582" i="3"/>
  <c r="AD582" i="3" s="1"/>
  <c r="AA583" i="3"/>
  <c r="AD583" i="3" s="1"/>
  <c r="AA584" i="3"/>
  <c r="AD584" i="3" s="1"/>
  <c r="AA585" i="3"/>
  <c r="AD585" i="3" s="1"/>
  <c r="AA586" i="3"/>
  <c r="AD586" i="3" s="1"/>
  <c r="AA587" i="3"/>
  <c r="AD587" i="3" s="1"/>
  <c r="AA588" i="3"/>
  <c r="AD588" i="3" s="1"/>
  <c r="AA589" i="3"/>
  <c r="AD589" i="3" s="1"/>
  <c r="AA590" i="3"/>
  <c r="AD590" i="3" s="1"/>
  <c r="AA591" i="3"/>
  <c r="AD591" i="3" s="1"/>
  <c r="AA592" i="3"/>
  <c r="AD592" i="3" s="1"/>
  <c r="AA593" i="3"/>
  <c r="AD593" i="3" s="1"/>
  <c r="AA594" i="3"/>
  <c r="AD594" i="3" s="1"/>
  <c r="AA595" i="3"/>
  <c r="AD595" i="3" s="1"/>
  <c r="AA596" i="3"/>
  <c r="AD596" i="3" s="1"/>
  <c r="AA597" i="3"/>
  <c r="AD597" i="3" s="1"/>
  <c r="AA598" i="3"/>
  <c r="AD598" i="3" s="1"/>
  <c r="AA599" i="3"/>
  <c r="AD599" i="3" s="1"/>
  <c r="AA600" i="3"/>
  <c r="AD600" i="3" s="1"/>
  <c r="AA601" i="3"/>
  <c r="AD601" i="3" s="1"/>
  <c r="AA602" i="3"/>
  <c r="AD602" i="3" s="1"/>
  <c r="AA603" i="3"/>
  <c r="AD603" i="3" s="1"/>
  <c r="AA604" i="3"/>
  <c r="AD604" i="3" s="1"/>
  <c r="AA605" i="3"/>
  <c r="AD605" i="3" s="1"/>
  <c r="AA606" i="3"/>
  <c r="AD606" i="3" s="1"/>
  <c r="AA607" i="3"/>
  <c r="AD607" i="3" s="1"/>
  <c r="AA608" i="3"/>
  <c r="AD608" i="3" s="1"/>
  <c r="AA609" i="3"/>
  <c r="AD609" i="3" s="1"/>
  <c r="AA610" i="3"/>
  <c r="AD610" i="3" s="1"/>
  <c r="AA611" i="3"/>
  <c r="AD611" i="3" s="1"/>
  <c r="AA612" i="3"/>
  <c r="AD612" i="3" s="1"/>
  <c r="AA613" i="3"/>
  <c r="AD613" i="3" s="1"/>
  <c r="AA614" i="3"/>
  <c r="AD614" i="3" s="1"/>
  <c r="AA615" i="3"/>
  <c r="AD615" i="3" s="1"/>
  <c r="AA616" i="3"/>
  <c r="AD616" i="3" s="1"/>
  <c r="AA617" i="3"/>
  <c r="AD617" i="3" s="1"/>
  <c r="AA618" i="3"/>
  <c r="AD618" i="3" s="1"/>
  <c r="AA619" i="3"/>
  <c r="AD619" i="3" s="1"/>
  <c r="AA620" i="3"/>
  <c r="AD620" i="3" s="1"/>
  <c r="AA621" i="3"/>
  <c r="AD621" i="3" s="1"/>
  <c r="AA622" i="3"/>
  <c r="AD622" i="3" s="1"/>
  <c r="AA623" i="3"/>
  <c r="AD623" i="3" s="1"/>
  <c r="AA624" i="3"/>
  <c r="AD624" i="3" s="1"/>
  <c r="AA625" i="3"/>
  <c r="AD625" i="3" s="1"/>
  <c r="AA626" i="3"/>
  <c r="AD626" i="3" s="1"/>
  <c r="AA627" i="3"/>
  <c r="AD627" i="3" s="1"/>
  <c r="AA628" i="3"/>
  <c r="AD628" i="3" s="1"/>
  <c r="AA629" i="3"/>
  <c r="AD629" i="3" s="1"/>
  <c r="AA630" i="3"/>
  <c r="AD630" i="3" s="1"/>
  <c r="AA631" i="3"/>
  <c r="AD631" i="3" s="1"/>
  <c r="AA632" i="3"/>
  <c r="AD632" i="3" s="1"/>
  <c r="AA633" i="3"/>
  <c r="AD633" i="3" s="1"/>
  <c r="AA634" i="3"/>
  <c r="AD634" i="3" s="1"/>
  <c r="AA635" i="3"/>
  <c r="AD635" i="3" s="1"/>
  <c r="AA636" i="3"/>
  <c r="AD636" i="3" s="1"/>
  <c r="AA637" i="3"/>
  <c r="AD637" i="3" s="1"/>
  <c r="AA638" i="3"/>
  <c r="AD638" i="3" s="1"/>
  <c r="AA639" i="3"/>
  <c r="AD639" i="3" s="1"/>
  <c r="AA640" i="3"/>
  <c r="AD640" i="3" s="1"/>
  <c r="AA641" i="3"/>
  <c r="AD641" i="3" s="1"/>
  <c r="AA642" i="3"/>
  <c r="AD642" i="3" s="1"/>
  <c r="AA643" i="3"/>
  <c r="AD643" i="3" s="1"/>
  <c r="AA644" i="3"/>
  <c r="AD644" i="3" s="1"/>
  <c r="AA645" i="3"/>
  <c r="AD645" i="3" s="1"/>
  <c r="AA646" i="3"/>
  <c r="AD646" i="3" s="1"/>
  <c r="AA647" i="3"/>
  <c r="AD647" i="3" s="1"/>
  <c r="AA648" i="3"/>
  <c r="AD648" i="3" s="1"/>
  <c r="AA649" i="3"/>
  <c r="AD649" i="3" s="1"/>
  <c r="AA650" i="3"/>
  <c r="AD650" i="3" s="1"/>
  <c r="AA651" i="3"/>
  <c r="AD651" i="3" s="1"/>
  <c r="AA652" i="3"/>
  <c r="AD652" i="3" s="1"/>
  <c r="AA653" i="3"/>
  <c r="AD653" i="3" s="1"/>
  <c r="AA654" i="3"/>
  <c r="AD654" i="3" s="1"/>
  <c r="AA655" i="3"/>
  <c r="AD655" i="3" s="1"/>
  <c r="AA656" i="3"/>
  <c r="AD656" i="3" s="1"/>
  <c r="AA657" i="3"/>
  <c r="AD657" i="3" s="1"/>
  <c r="AA658" i="3"/>
  <c r="AD658" i="3" s="1"/>
  <c r="AA659" i="3"/>
  <c r="AD659" i="3" s="1"/>
  <c r="AA660" i="3"/>
  <c r="AD660" i="3" s="1"/>
  <c r="AA661" i="3"/>
  <c r="AD661" i="3" s="1"/>
  <c r="AA662" i="3"/>
  <c r="AD662" i="3" s="1"/>
  <c r="AA663" i="3"/>
  <c r="AD663" i="3" s="1"/>
  <c r="AA664" i="3"/>
  <c r="AD664" i="3" s="1"/>
  <c r="AA665" i="3"/>
  <c r="AD665" i="3" s="1"/>
  <c r="AA666" i="3"/>
  <c r="AD666" i="3" s="1"/>
  <c r="AA667" i="3"/>
  <c r="AD667" i="3" s="1"/>
  <c r="AA668" i="3"/>
  <c r="AD668" i="3" s="1"/>
  <c r="AA669" i="3"/>
  <c r="AD669" i="3" s="1"/>
  <c r="AA670" i="3"/>
  <c r="AD670" i="3" s="1"/>
  <c r="AA671" i="3"/>
  <c r="AD671" i="3" s="1"/>
  <c r="AA672" i="3"/>
  <c r="AD672" i="3" s="1"/>
  <c r="AA673" i="3"/>
  <c r="AD673" i="3" s="1"/>
  <c r="AA674" i="3"/>
  <c r="AD674" i="3" s="1"/>
  <c r="AA675" i="3"/>
  <c r="AD675" i="3" s="1"/>
  <c r="AA676" i="3"/>
  <c r="AD676" i="3" s="1"/>
  <c r="AA677" i="3"/>
  <c r="AD677" i="3" s="1"/>
  <c r="AA678" i="3"/>
  <c r="AD678" i="3" s="1"/>
  <c r="AA679" i="3"/>
  <c r="AD679" i="3" s="1"/>
  <c r="AA680" i="3"/>
  <c r="AD680" i="3" s="1"/>
  <c r="AA681" i="3"/>
  <c r="AD681" i="3" s="1"/>
  <c r="AA682" i="3"/>
  <c r="AD682" i="3" s="1"/>
  <c r="AA683" i="3"/>
  <c r="AD683" i="3" s="1"/>
  <c r="AA684" i="3"/>
  <c r="AD684" i="3" s="1"/>
  <c r="AA685" i="3"/>
  <c r="AD685" i="3" s="1"/>
  <c r="AA686" i="3"/>
  <c r="AD686" i="3" s="1"/>
  <c r="AA687" i="3"/>
  <c r="AD687" i="3" s="1"/>
  <c r="AA688" i="3"/>
  <c r="AD688" i="3" s="1"/>
  <c r="AA689" i="3"/>
  <c r="AD689" i="3" s="1"/>
  <c r="AA690" i="3"/>
  <c r="AD690" i="3" s="1"/>
  <c r="AA691" i="3"/>
  <c r="AD691" i="3" s="1"/>
  <c r="AA692" i="3"/>
  <c r="AD692" i="3" s="1"/>
  <c r="AA693" i="3"/>
  <c r="AD693" i="3" s="1"/>
  <c r="AA694" i="3"/>
  <c r="AD694" i="3" s="1"/>
  <c r="AA695" i="3"/>
  <c r="AD695" i="3" s="1"/>
  <c r="AA696" i="3"/>
  <c r="AD696" i="3" s="1"/>
  <c r="AA697" i="3"/>
  <c r="AD697" i="3" s="1"/>
  <c r="AA698" i="3"/>
  <c r="AD698" i="3" s="1"/>
  <c r="AA699" i="3"/>
  <c r="AD699" i="3" s="1"/>
  <c r="AA700" i="3"/>
  <c r="AD700" i="3" s="1"/>
  <c r="AA701" i="3"/>
  <c r="AD701" i="3" s="1"/>
  <c r="AA702" i="3"/>
  <c r="AD702" i="3" s="1"/>
  <c r="AA703" i="3"/>
  <c r="AD703" i="3" s="1"/>
  <c r="AA704" i="3"/>
  <c r="AD704" i="3" s="1"/>
  <c r="AA705" i="3"/>
  <c r="AD705" i="3" s="1"/>
  <c r="AA706" i="3"/>
  <c r="AD706" i="3" s="1"/>
  <c r="AA707" i="3"/>
  <c r="AD707" i="3" s="1"/>
  <c r="AA708" i="3"/>
  <c r="AD708" i="3" s="1"/>
  <c r="AA709" i="3"/>
  <c r="AD709" i="3" s="1"/>
  <c r="AA710" i="3"/>
  <c r="AD710" i="3" s="1"/>
  <c r="AA711" i="3"/>
  <c r="AD711" i="3" s="1"/>
  <c r="AA712" i="3"/>
  <c r="AD712" i="3" s="1"/>
  <c r="AA713" i="3"/>
  <c r="AD713" i="3" s="1"/>
  <c r="AA714" i="3"/>
  <c r="AD714" i="3" s="1"/>
  <c r="AA715" i="3"/>
  <c r="AD715" i="3" s="1"/>
  <c r="AA716" i="3"/>
  <c r="AD716" i="3" s="1"/>
  <c r="AA717" i="3"/>
  <c r="AD717" i="3" s="1"/>
  <c r="AA718" i="3"/>
  <c r="AD718" i="3" s="1"/>
  <c r="AA719" i="3"/>
  <c r="AD719" i="3" s="1"/>
  <c r="AA720" i="3"/>
  <c r="AD720" i="3" s="1"/>
  <c r="AA721" i="3"/>
  <c r="AD721" i="3" s="1"/>
  <c r="AA722" i="3"/>
  <c r="AD722" i="3" s="1"/>
  <c r="AA723" i="3"/>
  <c r="AD723" i="3" s="1"/>
  <c r="AA724" i="3"/>
  <c r="AD724" i="3" s="1"/>
  <c r="AA725" i="3"/>
  <c r="AD725" i="3" s="1"/>
  <c r="AA726" i="3"/>
  <c r="AD726" i="3" s="1"/>
  <c r="AA727" i="3"/>
  <c r="AD727" i="3" s="1"/>
  <c r="AA728" i="3"/>
  <c r="AD728" i="3" s="1"/>
  <c r="AA729" i="3"/>
  <c r="AD729" i="3" s="1"/>
  <c r="AA730" i="3"/>
  <c r="AD730" i="3" s="1"/>
  <c r="AA731" i="3"/>
  <c r="AD731" i="3" s="1"/>
  <c r="AA732" i="3"/>
  <c r="AD732" i="3" s="1"/>
  <c r="AA733" i="3"/>
  <c r="AD733" i="3" s="1"/>
  <c r="AA734" i="3"/>
  <c r="AD734" i="3" s="1"/>
  <c r="AA735" i="3"/>
  <c r="AD735" i="3" s="1"/>
  <c r="AA736" i="3"/>
  <c r="AD736" i="3" s="1"/>
  <c r="AA737" i="3"/>
  <c r="AD737" i="3" s="1"/>
  <c r="AA738" i="3"/>
  <c r="AD738" i="3" s="1"/>
  <c r="AA739" i="3"/>
  <c r="AD739" i="3" s="1"/>
  <c r="AA740" i="3"/>
  <c r="AD740" i="3" s="1"/>
  <c r="AA741" i="3"/>
  <c r="AD741" i="3" s="1"/>
  <c r="AA742" i="3"/>
  <c r="AD742" i="3" s="1"/>
  <c r="AA743" i="3"/>
  <c r="AD743" i="3" s="1"/>
  <c r="AA744" i="3"/>
  <c r="AD744" i="3" s="1"/>
  <c r="AA745" i="3"/>
  <c r="AD745" i="3" s="1"/>
  <c r="AA746" i="3"/>
  <c r="AD746" i="3" s="1"/>
  <c r="AA747" i="3"/>
  <c r="AD747" i="3" s="1"/>
  <c r="AA748" i="3"/>
  <c r="AD748" i="3" s="1"/>
  <c r="AA749" i="3"/>
  <c r="AD749" i="3" s="1"/>
  <c r="AA750" i="3"/>
  <c r="AD750" i="3" s="1"/>
  <c r="AA751" i="3"/>
  <c r="AD751" i="3" s="1"/>
  <c r="AA752" i="3"/>
  <c r="AD752" i="3" s="1"/>
  <c r="AA753" i="3"/>
  <c r="AD753" i="3" s="1"/>
  <c r="AA754" i="3"/>
  <c r="AD754" i="3" s="1"/>
  <c r="AA755" i="3"/>
  <c r="AD755" i="3" s="1"/>
  <c r="AA756" i="3"/>
  <c r="AD756" i="3" s="1"/>
  <c r="AA757" i="3"/>
  <c r="AD757" i="3" s="1"/>
  <c r="AA758" i="3"/>
  <c r="AD758" i="3" s="1"/>
  <c r="AA759" i="3"/>
  <c r="AD759" i="3" s="1"/>
  <c r="AA760" i="3"/>
  <c r="AD760" i="3" s="1"/>
  <c r="AA761" i="3"/>
  <c r="AD761" i="3" s="1"/>
  <c r="AA762" i="3"/>
  <c r="AD762" i="3" s="1"/>
  <c r="AA763" i="3"/>
  <c r="AD763" i="3" s="1"/>
  <c r="AA764" i="3"/>
  <c r="AD764" i="3" s="1"/>
  <c r="AA765" i="3"/>
  <c r="AD765" i="3" s="1"/>
  <c r="AA766" i="3"/>
  <c r="AD766" i="3" s="1"/>
  <c r="AA767" i="3"/>
  <c r="AD767" i="3" s="1"/>
  <c r="AA768" i="3"/>
  <c r="AD768" i="3" s="1"/>
  <c r="AA769" i="3"/>
  <c r="AD769" i="3" s="1"/>
  <c r="AA770" i="3"/>
  <c r="AD770" i="3" s="1"/>
  <c r="AA771" i="3"/>
  <c r="AD771" i="3" s="1"/>
  <c r="AA772" i="3"/>
  <c r="AD772" i="3" s="1"/>
  <c r="AA773" i="3"/>
  <c r="AD773" i="3" s="1"/>
  <c r="AA774" i="3"/>
  <c r="AD774" i="3" s="1"/>
  <c r="AA775" i="3"/>
  <c r="AD775" i="3" s="1"/>
  <c r="AA776" i="3"/>
  <c r="AD776" i="3" s="1"/>
  <c r="AA777" i="3"/>
  <c r="AD777" i="3" s="1"/>
  <c r="AA778" i="3"/>
  <c r="AD778" i="3" s="1"/>
  <c r="AA779" i="3"/>
  <c r="AD779" i="3" s="1"/>
  <c r="AA780" i="3"/>
  <c r="AD780" i="3" s="1"/>
  <c r="AA781" i="3"/>
  <c r="AD781" i="3" s="1"/>
  <c r="AA782" i="3"/>
  <c r="AD782" i="3" s="1"/>
  <c r="AA783" i="3"/>
  <c r="AD783" i="3" s="1"/>
  <c r="AA784" i="3"/>
  <c r="AD784" i="3" s="1"/>
  <c r="AA785" i="3"/>
  <c r="AD785" i="3" s="1"/>
  <c r="AA786" i="3"/>
  <c r="AD786" i="3" s="1"/>
  <c r="AA787" i="3"/>
  <c r="AD787" i="3" s="1"/>
  <c r="AA788" i="3"/>
  <c r="AD788" i="3" s="1"/>
  <c r="AA789" i="3"/>
  <c r="AD789" i="3" s="1"/>
  <c r="AA790" i="3"/>
  <c r="AD790" i="3" s="1"/>
  <c r="AA791" i="3"/>
  <c r="AD791" i="3" s="1"/>
  <c r="AA792" i="3"/>
  <c r="AD792" i="3" s="1"/>
  <c r="AA793" i="3"/>
  <c r="AD793" i="3" s="1"/>
  <c r="AA794" i="3"/>
  <c r="AD794" i="3" s="1"/>
  <c r="AA795" i="3"/>
  <c r="AD795" i="3" s="1"/>
  <c r="AA796" i="3"/>
  <c r="AD796" i="3" s="1"/>
  <c r="AA797" i="3"/>
  <c r="AD797" i="3" s="1"/>
  <c r="AA798" i="3"/>
  <c r="AD798" i="3" s="1"/>
  <c r="AA799" i="3"/>
  <c r="AD799" i="3" s="1"/>
  <c r="AA800" i="3"/>
  <c r="AD800" i="3" s="1"/>
  <c r="AA801" i="3"/>
  <c r="AD801" i="3" s="1"/>
  <c r="AA802" i="3"/>
  <c r="AD802" i="3" s="1"/>
  <c r="AA803" i="3"/>
  <c r="AD803" i="3" s="1"/>
  <c r="AA804" i="3"/>
  <c r="AD804" i="3" s="1"/>
  <c r="AA805" i="3"/>
  <c r="AD805" i="3" s="1"/>
  <c r="AA806" i="3"/>
  <c r="AD806" i="3" s="1"/>
  <c r="AA807" i="3"/>
  <c r="AD807" i="3" s="1"/>
  <c r="AA808" i="3"/>
  <c r="AD808" i="3" s="1"/>
  <c r="AA809" i="3"/>
  <c r="AD809" i="3" s="1"/>
  <c r="AA810" i="3"/>
  <c r="AD810" i="3" s="1"/>
  <c r="AA811" i="3"/>
  <c r="AD811" i="3" s="1"/>
  <c r="AA812" i="3"/>
  <c r="AD812" i="3" s="1"/>
  <c r="AA813" i="3"/>
  <c r="AD813" i="3" s="1"/>
  <c r="AA814" i="3"/>
  <c r="AD814" i="3" s="1"/>
  <c r="AA815" i="3"/>
  <c r="AD815" i="3" s="1"/>
  <c r="AA816" i="3"/>
  <c r="AD816" i="3" s="1"/>
  <c r="AA817" i="3"/>
  <c r="AD817" i="3" s="1"/>
  <c r="AA818" i="3"/>
  <c r="AD818" i="3" s="1"/>
  <c r="AA819" i="3"/>
  <c r="AD819" i="3" s="1"/>
  <c r="AA820" i="3"/>
  <c r="AD820" i="3" s="1"/>
  <c r="AA821" i="3"/>
  <c r="AD821" i="3" s="1"/>
  <c r="AA822" i="3"/>
  <c r="AD822" i="3" s="1"/>
  <c r="AA823" i="3"/>
  <c r="AD823" i="3" s="1"/>
  <c r="AA824" i="3"/>
  <c r="AD824" i="3" s="1"/>
  <c r="AA825" i="3"/>
  <c r="AD825" i="3" s="1"/>
  <c r="AA826" i="3"/>
  <c r="AD826" i="3" s="1"/>
  <c r="AA827" i="3"/>
  <c r="AD827" i="3" s="1"/>
  <c r="AA828" i="3"/>
  <c r="AD828" i="3" s="1"/>
  <c r="AA829" i="3"/>
  <c r="AD829" i="3" s="1"/>
  <c r="AA830" i="3"/>
  <c r="AD830" i="3" s="1"/>
  <c r="AA831" i="3"/>
  <c r="AD831" i="3" s="1"/>
  <c r="AA832" i="3"/>
  <c r="AD832" i="3" s="1"/>
  <c r="AA833" i="3"/>
  <c r="AD833" i="3" s="1"/>
  <c r="AA834" i="3"/>
  <c r="AD834" i="3" s="1"/>
  <c r="AA835" i="3"/>
  <c r="AD835" i="3" s="1"/>
  <c r="AA836" i="3"/>
  <c r="AD836" i="3" s="1"/>
  <c r="AA837" i="3"/>
  <c r="AD837" i="3" s="1"/>
  <c r="AA838" i="3"/>
  <c r="AD838" i="3" s="1"/>
  <c r="AA839" i="3"/>
  <c r="AD839" i="3" s="1"/>
  <c r="AA840" i="3"/>
  <c r="AD840" i="3" s="1"/>
  <c r="AA841" i="3"/>
  <c r="AD841" i="3" s="1"/>
  <c r="AA842" i="3"/>
  <c r="AD842" i="3" s="1"/>
  <c r="AA843" i="3"/>
  <c r="AD843" i="3" s="1"/>
  <c r="AA844" i="3"/>
  <c r="AD844" i="3" s="1"/>
  <c r="AA845" i="3"/>
  <c r="AD845" i="3" s="1"/>
  <c r="AA846" i="3"/>
  <c r="AD846" i="3" s="1"/>
  <c r="AA847" i="3"/>
  <c r="AD847" i="3" s="1"/>
  <c r="AA848" i="3"/>
  <c r="AD848" i="3" s="1"/>
  <c r="AA849" i="3"/>
  <c r="AD849" i="3" s="1"/>
  <c r="AA850" i="3"/>
  <c r="AD850" i="3" s="1"/>
  <c r="AA851" i="3"/>
  <c r="AD851" i="3" s="1"/>
  <c r="AA852" i="3"/>
  <c r="AD852" i="3" s="1"/>
  <c r="AA853" i="3"/>
  <c r="AD853" i="3" s="1"/>
  <c r="AA854" i="3"/>
  <c r="AD854" i="3" s="1"/>
  <c r="AA855" i="3"/>
  <c r="AD855" i="3" s="1"/>
  <c r="AA856" i="3"/>
  <c r="AD856" i="3" s="1"/>
  <c r="AA857" i="3"/>
  <c r="AD857" i="3" s="1"/>
  <c r="AA858" i="3"/>
  <c r="AD858" i="3" s="1"/>
  <c r="AA859" i="3"/>
  <c r="AD859" i="3" s="1"/>
  <c r="AA860" i="3"/>
  <c r="AD860" i="3" s="1"/>
  <c r="AA861" i="3"/>
  <c r="AD861" i="3" s="1"/>
  <c r="AA862" i="3"/>
  <c r="AD862" i="3" s="1"/>
  <c r="AA3" i="3"/>
  <c r="AD3" i="3" s="1"/>
  <c r="AA2" i="3"/>
  <c r="AD2" i="3" s="1"/>
  <c r="AN868" i="3" l="1"/>
  <c r="AN819" i="3"/>
  <c r="AN723" i="3"/>
  <c r="AN651" i="3"/>
  <c r="AN619" i="3"/>
  <c r="AN823" i="3"/>
  <c r="AN695" i="3"/>
  <c r="AN671" i="3"/>
  <c r="AN588" i="3"/>
  <c r="AN347" i="3"/>
  <c r="AN283" i="3"/>
  <c r="AN844" i="3"/>
  <c r="AN740" i="3"/>
  <c r="AN716" i="3"/>
  <c r="AN676" i="3"/>
  <c r="AN644" i="3"/>
  <c r="AN612" i="3"/>
  <c r="AN817" i="3"/>
  <c r="AN801" i="3"/>
  <c r="AN737" i="3"/>
  <c r="AN721" i="3"/>
  <c r="AN657" i="3"/>
  <c r="AN641" i="3"/>
  <c r="AN181" i="3"/>
  <c r="AN157" i="3"/>
  <c r="AN109" i="3"/>
  <c r="AN484" i="3"/>
  <c r="AN460" i="3"/>
  <c r="AN420" i="3"/>
  <c r="AN388" i="3"/>
  <c r="AN356" i="3"/>
  <c r="AN332" i="3"/>
  <c r="AN292" i="3"/>
  <c r="AN188" i="3"/>
  <c r="AN124" i="3"/>
  <c r="AN92" i="3"/>
  <c r="AN84" i="3"/>
  <c r="AN60" i="3"/>
  <c r="AN555" i="3"/>
  <c r="AN339" i="3"/>
  <c r="AN307" i="3"/>
  <c r="AN147" i="3"/>
  <c r="AN107" i="3"/>
  <c r="AN75" i="3"/>
  <c r="AN19" i="3"/>
  <c r="AN229" i="3"/>
  <c r="AN226" i="3"/>
  <c r="AN42" i="3"/>
  <c r="AN10" i="3"/>
  <c r="AN505" i="3"/>
  <c r="AN481" i="3"/>
  <c r="AN377" i="3"/>
  <c r="AN353" i="3"/>
  <c r="AN313" i="3"/>
  <c r="AN281" i="3"/>
  <c r="AN113" i="3"/>
  <c r="AN8" i="3"/>
  <c r="AN255" i="3"/>
  <c r="AN215" i="3"/>
  <c r="AN175" i="3"/>
  <c r="AN143" i="3"/>
  <c r="AN111" i="3"/>
  <c r="AN87" i="3"/>
  <c r="AN47" i="3"/>
  <c r="AN15" i="3"/>
  <c r="AN201" i="3"/>
  <c r="AN867" i="3"/>
  <c r="AN859" i="3"/>
  <c r="AN843" i="3"/>
  <c r="AN827" i="3"/>
  <c r="AN811" i="3"/>
  <c r="AN795" i="3"/>
  <c r="AN787" i="3"/>
  <c r="AN779" i="3"/>
  <c r="AN763" i="3"/>
  <c r="AN755" i="3"/>
  <c r="AN739" i="3"/>
  <c r="AN715" i="3"/>
  <c r="AN675" i="3"/>
  <c r="AN659" i="3"/>
  <c r="AN643" i="3"/>
  <c r="AN635" i="3"/>
  <c r="AN627" i="3"/>
  <c r="AN595" i="3"/>
  <c r="AN571" i="3"/>
  <c r="AN563" i="3"/>
  <c r="AN547" i="3"/>
  <c r="AN539" i="3"/>
  <c r="AN531" i="3"/>
  <c r="AN475" i="3"/>
  <c r="AN467" i="3"/>
  <c r="AN443" i="3"/>
  <c r="AN435" i="3"/>
  <c r="AN427" i="3"/>
  <c r="AN419" i="3"/>
  <c r="AN411" i="3"/>
  <c r="AN403" i="3"/>
  <c r="AN323" i="3"/>
  <c r="AN299" i="3"/>
  <c r="AN291" i="3"/>
  <c r="AN251" i="3"/>
  <c r="AN187" i="3"/>
  <c r="AN171" i="3"/>
  <c r="AN155" i="3"/>
  <c r="AN83" i="3"/>
  <c r="AN59" i="3"/>
  <c r="AN874" i="3"/>
  <c r="AN866" i="3"/>
  <c r="AN858" i="3"/>
  <c r="AN850" i="3"/>
  <c r="AN842" i="3"/>
  <c r="AN834" i="3"/>
  <c r="AN826" i="3"/>
  <c r="AN810" i="3"/>
  <c r="AN802" i="3"/>
  <c r="AN794" i="3"/>
  <c r="AN786" i="3"/>
  <c r="AN778" i="3"/>
  <c r="AN770" i="3"/>
  <c r="AN762" i="3"/>
  <c r="AN746" i="3"/>
  <c r="AN730" i="3"/>
  <c r="AN706" i="3"/>
  <c r="AN682" i="3"/>
  <c r="AN674" i="3"/>
  <c r="AN666" i="3"/>
  <c r="AN658" i="3"/>
  <c r="AN626" i="3"/>
  <c r="AN610" i="3"/>
  <c r="AN602" i="3"/>
  <c r="AN594" i="3"/>
  <c r="AN586" i="3"/>
  <c r="AN570" i="3"/>
  <c r="AN562" i="3"/>
  <c r="AN554" i="3"/>
  <c r="AN522" i="3"/>
  <c r="AN506" i="3"/>
  <c r="AN498" i="3"/>
  <c r="AN490" i="3"/>
  <c r="AN458" i="3"/>
  <c r="AN442" i="3"/>
  <c r="AN434" i="3"/>
  <c r="AN426" i="3"/>
  <c r="AN394" i="3"/>
  <c r="AN378" i="3"/>
  <c r="AN370" i="3"/>
  <c r="AN362" i="3"/>
  <c r="AN330" i="3"/>
  <c r="AN314" i="3"/>
  <c r="AN306" i="3"/>
  <c r="AN298" i="3"/>
  <c r="AN186" i="3"/>
  <c r="AN178" i="3"/>
  <c r="AN170" i="3"/>
  <c r="AN122" i="3"/>
  <c r="AN106" i="3"/>
  <c r="AN90" i="3"/>
  <c r="AN82" i="3"/>
  <c r="AN18" i="3"/>
  <c r="AN873" i="3"/>
  <c r="AN865" i="3"/>
  <c r="AN857" i="3"/>
  <c r="AN849" i="3"/>
  <c r="AN841" i="3"/>
  <c r="AN809" i="3"/>
  <c r="AN793" i="3"/>
  <c r="AN785" i="3"/>
  <c r="AN777" i="3"/>
  <c r="AN753" i="3"/>
  <c r="AN745" i="3"/>
  <c r="AN729" i="3"/>
  <c r="AN713" i="3"/>
  <c r="AN689" i="3"/>
  <c r="AN681" i="3"/>
  <c r="AN673" i="3"/>
  <c r="AN665" i="3"/>
  <c r="AN649" i="3"/>
  <c r="AN625" i="3"/>
  <c r="AN617" i="3"/>
  <c r="AN609" i="3"/>
  <c r="AN601" i="3"/>
  <c r="AN593" i="3"/>
  <c r="AN569" i="3"/>
  <c r="AN553" i="3"/>
  <c r="AN545" i="3"/>
  <c r="AN537" i="3"/>
  <c r="AN489" i="3"/>
  <c r="AN473" i="3"/>
  <c r="AN441" i="3"/>
  <c r="AN425" i="3"/>
  <c r="AN417" i="3"/>
  <c r="AN409" i="3"/>
  <c r="AN361" i="3"/>
  <c r="AN345" i="3"/>
  <c r="AN297" i="3"/>
  <c r="AN289" i="3"/>
  <c r="AN145" i="3"/>
  <c r="AN81" i="3"/>
  <c r="AN2" i="3"/>
  <c r="AN872" i="3"/>
  <c r="AN864" i="3"/>
  <c r="AN856" i="3"/>
  <c r="AN848" i="3"/>
  <c r="AN840" i="3"/>
  <c r="AN832" i="3"/>
  <c r="AN824" i="3"/>
  <c r="AN816" i="3"/>
  <c r="AN808" i="3"/>
  <c r="AN800" i="3"/>
  <c r="AN792" i="3"/>
  <c r="AN784" i="3"/>
  <c r="AN776" i="3"/>
  <c r="AN768" i="3"/>
  <c r="AN760" i="3"/>
  <c r="AN752" i="3"/>
  <c r="AN744" i="3"/>
  <c r="AN736" i="3"/>
  <c r="AN728" i="3"/>
  <c r="AN720" i="3"/>
  <c r="AN712" i="3"/>
  <c r="AN704" i="3"/>
  <c r="AN696" i="3"/>
  <c r="AN688" i="3"/>
  <c r="AN680" i="3"/>
  <c r="AN672" i="3"/>
  <c r="AN664" i="3"/>
  <c r="AN656" i="3"/>
  <c r="AN648" i="3"/>
  <c r="AN640" i="3"/>
  <c r="AN632" i="3"/>
  <c r="AN624" i="3"/>
  <c r="AN616" i="3"/>
  <c r="AN608" i="3"/>
  <c r="AN600" i="3"/>
  <c r="AN592" i="3"/>
  <c r="AN584" i="3"/>
  <c r="AN576" i="3"/>
  <c r="AN568" i="3"/>
  <c r="AN560" i="3"/>
  <c r="AN552" i="3"/>
  <c r="AN544" i="3"/>
  <c r="AN536" i="3"/>
  <c r="AN528" i="3"/>
  <c r="AN520" i="3"/>
  <c r="AN512" i="3"/>
  <c r="AN504" i="3"/>
  <c r="AN496" i="3"/>
  <c r="AN488" i="3"/>
  <c r="AN480" i="3"/>
  <c r="AN472" i="3"/>
  <c r="AN464" i="3"/>
  <c r="AN456" i="3"/>
  <c r="AN448" i="3"/>
  <c r="AN440" i="3"/>
  <c r="AN408" i="3"/>
  <c r="AN392" i="3"/>
  <c r="AN384" i="3"/>
  <c r="AN376" i="3"/>
  <c r="AN344" i="3"/>
  <c r="AN328" i="3"/>
  <c r="AN320" i="3"/>
  <c r="AN312" i="3"/>
  <c r="AN280" i="3"/>
  <c r="AN256" i="3"/>
  <c r="AN248" i="3"/>
  <c r="AN224" i="3"/>
  <c r="AN176" i="3"/>
  <c r="AN160" i="3"/>
  <c r="AN144" i="3"/>
  <c r="AN136" i="3"/>
  <c r="AN96" i="3"/>
  <c r="AN72" i="3"/>
  <c r="AN64" i="3"/>
  <c r="AN48" i="3"/>
  <c r="AN871" i="3"/>
  <c r="AN863" i="3"/>
  <c r="AN855" i="3"/>
  <c r="AN807" i="3"/>
  <c r="AN799" i="3"/>
  <c r="AN791" i="3"/>
  <c r="AN759" i="3"/>
  <c r="AN743" i="3"/>
  <c r="AN735" i="3"/>
  <c r="AN727" i="3"/>
  <c r="AN679" i="3"/>
  <c r="AN663" i="3"/>
  <c r="AN631" i="3"/>
  <c r="AN615" i="3"/>
  <c r="AN607" i="3"/>
  <c r="AN599" i="3"/>
  <c r="AN423" i="3"/>
  <c r="AN295" i="3"/>
  <c r="AN239" i="3"/>
  <c r="AN207" i="3"/>
  <c r="AN159" i="3"/>
  <c r="AN151" i="3"/>
  <c r="AN95" i="3"/>
  <c r="AN79" i="3"/>
  <c r="AN31" i="3"/>
  <c r="AN23" i="3"/>
  <c r="AN878" i="3"/>
  <c r="AN870" i="3"/>
  <c r="AN862" i="3"/>
  <c r="AN854" i="3"/>
  <c r="AN846" i="3"/>
  <c r="AN838" i="3"/>
  <c r="AN830" i="3"/>
  <c r="AN822" i="3"/>
  <c r="AN814" i="3"/>
  <c r="AN806" i="3"/>
  <c r="AN798" i="3"/>
  <c r="AN790" i="3"/>
  <c r="AN782" i="3"/>
  <c r="AN774" i="3"/>
  <c r="AN766" i="3"/>
  <c r="AN758" i="3"/>
  <c r="AN750" i="3"/>
  <c r="AN742" i="3"/>
  <c r="AN734" i="3"/>
  <c r="AN726" i="3"/>
  <c r="AN718" i="3"/>
  <c r="AN710" i="3"/>
  <c r="AN702" i="3"/>
  <c r="AN694" i="3"/>
  <c r="AN686" i="3"/>
  <c r="AN678" i="3"/>
  <c r="AN670" i="3"/>
  <c r="AN662" i="3"/>
  <c r="AN654" i="3"/>
  <c r="AN646" i="3"/>
  <c r="AN638" i="3"/>
  <c r="AN630" i="3"/>
  <c r="AN622" i="3"/>
  <c r="AN614" i="3"/>
  <c r="AN606" i="3"/>
  <c r="AN598" i="3"/>
  <c r="AN590" i="3"/>
  <c r="AN582" i="3"/>
  <c r="AN574" i="3"/>
  <c r="AN566" i="3"/>
  <c r="AN558" i="3"/>
  <c r="AN550" i="3"/>
  <c r="AN542" i="3"/>
  <c r="AN534" i="3"/>
  <c r="AN526" i="3"/>
  <c r="AN518" i="3"/>
  <c r="AN510" i="3"/>
  <c r="AN502" i="3"/>
  <c r="AN494" i="3"/>
  <c r="AN486" i="3"/>
  <c r="AN478" i="3"/>
  <c r="AN470" i="3"/>
  <c r="AN462" i="3"/>
  <c r="AN454" i="3"/>
  <c r="AN446" i="3"/>
  <c r="AN438" i="3"/>
  <c r="AN430" i="3"/>
  <c r="AN422" i="3"/>
  <c r="AN414" i="3"/>
  <c r="AN406" i="3"/>
  <c r="AN398" i="3"/>
  <c r="AN390" i="3"/>
  <c r="AN382" i="3"/>
  <c r="AN374" i="3"/>
  <c r="AN366" i="3"/>
  <c r="AN358" i="3"/>
  <c r="AN350" i="3"/>
  <c r="AN342" i="3"/>
  <c r="AN334" i="3"/>
  <c r="AN326" i="3"/>
  <c r="AN318" i="3"/>
  <c r="AN310" i="3"/>
  <c r="AN302" i="3"/>
  <c r="AN294" i="3"/>
  <c r="AN286" i="3"/>
  <c r="AN278" i="3"/>
  <c r="AN270" i="3"/>
  <c r="AN262" i="3"/>
  <c r="AN254" i="3"/>
  <c r="AN246" i="3"/>
  <c r="AN238" i="3"/>
  <c r="AN230" i="3"/>
  <c r="AN222" i="3"/>
  <c r="AN214" i="3"/>
  <c r="AN206" i="3"/>
  <c r="AN198" i="3"/>
  <c r="AN190" i="3"/>
  <c r="AN182" i="3"/>
  <c r="AN174" i="3"/>
  <c r="AN166" i="3"/>
  <c r="AN150" i="3"/>
  <c r="AN142" i="3"/>
  <c r="AN134" i="3"/>
  <c r="AN126" i="3"/>
  <c r="AN86" i="3"/>
  <c r="AN62" i="3"/>
  <c r="AN54" i="3"/>
  <c r="AN38" i="3"/>
  <c r="AN877" i="3"/>
  <c r="AN869" i="3"/>
  <c r="AN861" i="3"/>
  <c r="AN853" i="3"/>
  <c r="AN845" i="3"/>
  <c r="AN837" i="3"/>
  <c r="AN829" i="3"/>
  <c r="AN813" i="3"/>
  <c r="AN805" i="3"/>
  <c r="AN797" i="3"/>
  <c r="AN773" i="3"/>
  <c r="AN765" i="3"/>
  <c r="AN749" i="3"/>
  <c r="AN733" i="3"/>
  <c r="AN717" i="3"/>
  <c r="AN685" i="3"/>
  <c r="AN677" i="3"/>
  <c r="AN669" i="3"/>
  <c r="AN661" i="3"/>
  <c r="AN645" i="3"/>
  <c r="AN637" i="3"/>
  <c r="AN621" i="3"/>
  <c r="AN613" i="3"/>
  <c r="AN605" i="3"/>
  <c r="AN597" i="3"/>
  <c r="AN581" i="3"/>
  <c r="AN557" i="3"/>
  <c r="AN525" i="3"/>
  <c r="AN517" i="3"/>
  <c r="AN501" i="3"/>
  <c r="AN493" i="3"/>
  <c r="AN485" i="3"/>
  <c r="AN477" i="3"/>
  <c r="AN469" i="3"/>
  <c r="AN461" i="3"/>
  <c r="AN453" i="3"/>
  <c r="AN429" i="3"/>
  <c r="AN421" i="3"/>
  <c r="AN405" i="3"/>
  <c r="AN397" i="3"/>
  <c r="AN381" i="3"/>
  <c r="AN365" i="3"/>
  <c r="AN357" i="3"/>
  <c r="AN293" i="3"/>
  <c r="AN285" i="3"/>
  <c r="AN253" i="3"/>
  <c r="AN237" i="3"/>
  <c r="AN221" i="3"/>
  <c r="AN197" i="3"/>
  <c r="AN165" i="3"/>
  <c r="AN125" i="3"/>
  <c r="AN101" i="3"/>
  <c r="AN93" i="3"/>
  <c r="AN69" i="3"/>
  <c r="AN53" i="3"/>
  <c r="AN37" i="3"/>
  <c r="AN29" i="3"/>
  <c r="AN852" i="3"/>
  <c r="AN836" i="3"/>
  <c r="AN804" i="3"/>
  <c r="AN788" i="3"/>
  <c r="AN780" i="3"/>
  <c r="AN772" i="3"/>
  <c r="AN724" i="3"/>
  <c r="AN708" i="3"/>
  <c r="AN660" i="3"/>
  <c r="AN652" i="3"/>
  <c r="AN596" i="3"/>
  <c r="AN580" i="3"/>
  <c r="AN548" i="3"/>
  <c r="AN532" i="3"/>
  <c r="AN524" i="3"/>
  <c r="AN516" i="3"/>
  <c r="AN468" i="3"/>
  <c r="AN452" i="3"/>
  <c r="AN404" i="3"/>
  <c r="AN396" i="3"/>
  <c r="AN340" i="3"/>
  <c r="AN324" i="3"/>
  <c r="AN244" i="3"/>
  <c r="AN228" i="3"/>
  <c r="AN432" i="3"/>
  <c r="AN424" i="3"/>
  <c r="AN416" i="3"/>
  <c r="AN400" i="3"/>
  <c r="AN368" i="3"/>
  <c r="AN360" i="3"/>
  <c r="AN352" i="3"/>
  <c r="AN336" i="3"/>
  <c r="AN304" i="3"/>
  <c r="AN296" i="3"/>
  <c r="AN288" i="3"/>
  <c r="AN272" i="3"/>
  <c r="AN264" i="3"/>
  <c r="AN240" i="3"/>
  <c r="AN232" i="3"/>
  <c r="AN216" i="3"/>
  <c r="AN208" i="3"/>
  <c r="AN200" i="3"/>
  <c r="AN192" i="3"/>
  <c r="AN184" i="3"/>
  <c r="AN168" i="3"/>
  <c r="AN152" i="3"/>
  <c r="AN128" i="3"/>
  <c r="AN120" i="3"/>
  <c r="AN112" i="3"/>
  <c r="AN104" i="3"/>
  <c r="AN88" i="3"/>
  <c r="AN80" i="3"/>
  <c r="AN56" i="3"/>
  <c r="AN40" i="3"/>
  <c r="AN32" i="3"/>
  <c r="AN24" i="3"/>
  <c r="AN16" i="3"/>
  <c r="AN879" i="3"/>
  <c r="AN847" i="3"/>
  <c r="AN839" i="3"/>
  <c r="AN831" i="3"/>
  <c r="AN815" i="3"/>
  <c r="AN783" i="3"/>
  <c r="AN775" i="3"/>
  <c r="AN767" i="3"/>
  <c r="AN751" i="3"/>
  <c r="AN719" i="3"/>
  <c r="AN711" i="3"/>
  <c r="AN703" i="3"/>
  <c r="AN687" i="3"/>
  <c r="AN655" i="3"/>
  <c r="AN647" i="3"/>
  <c r="AN639" i="3"/>
  <c r="AN623" i="3"/>
  <c r="AN591" i="3"/>
  <c r="AN583" i="3"/>
  <c r="AN575" i="3"/>
  <c r="AN567" i="3"/>
  <c r="AN559" i="3"/>
  <c r="AN551" i="3"/>
  <c r="AN543" i="3"/>
  <c r="AN535" i="3"/>
  <c r="AN527" i="3"/>
  <c r="AN519" i="3"/>
  <c r="AN511" i="3"/>
  <c r="AN503" i="3"/>
  <c r="AN495" i="3"/>
  <c r="AN487" i="3"/>
  <c r="AN479" i="3"/>
  <c r="AN471" i="3"/>
  <c r="AN463" i="3"/>
  <c r="AN455" i="3"/>
  <c r="AN447" i="3"/>
  <c r="AN439" i="3"/>
  <c r="AN431" i="3"/>
  <c r="AN415" i="3"/>
  <c r="AN407" i="3"/>
  <c r="AN399" i="3"/>
  <c r="AN391" i="3"/>
  <c r="AN383" i="3"/>
  <c r="AN375" i="3"/>
  <c r="AN367" i="3"/>
  <c r="AN359" i="3"/>
  <c r="AN351" i="3"/>
  <c r="AN343" i="3"/>
  <c r="AN335" i="3"/>
  <c r="AN327" i="3"/>
  <c r="AN319" i="3"/>
  <c r="AN311" i="3"/>
  <c r="AN303" i="3"/>
  <c r="AN287" i="3"/>
  <c r="AN279" i="3"/>
  <c r="AN271" i="3"/>
  <c r="AN263" i="3"/>
  <c r="AN247" i="3"/>
  <c r="AN231" i="3"/>
  <c r="AN223" i="3"/>
  <c r="AN199" i="3"/>
  <c r="AN191" i="3"/>
  <c r="AN183" i="3"/>
  <c r="AN167" i="3"/>
  <c r="AN135" i="3"/>
  <c r="AN127" i="3"/>
  <c r="AN119" i="3"/>
  <c r="AN103" i="3"/>
  <c r="AN71" i="3"/>
  <c r="AN63" i="3"/>
  <c r="AN55" i="3"/>
  <c r="AN39" i="3"/>
  <c r="AN7" i="3"/>
  <c r="AN158" i="3"/>
  <c r="AN118" i="3"/>
  <c r="AN110" i="3"/>
  <c r="AN102" i="3"/>
  <c r="AN94" i="3"/>
  <c r="AN78" i="3"/>
  <c r="AN70" i="3"/>
  <c r="AN46" i="3"/>
  <c r="AN30" i="3"/>
  <c r="AN22" i="3"/>
  <c r="AN14" i="3"/>
  <c r="AN6" i="3"/>
  <c r="AN821" i="3"/>
  <c r="AN789" i="3"/>
  <c r="AN781" i="3"/>
  <c r="AN757" i="3"/>
  <c r="AN741" i="3"/>
  <c r="AN725" i="3"/>
  <c r="AN709" i="3"/>
  <c r="AN701" i="3"/>
  <c r="AN693" i="3"/>
  <c r="AN653" i="3"/>
  <c r="AN629" i="3"/>
  <c r="AN589" i="3"/>
  <c r="AN573" i="3"/>
  <c r="AN565" i="3"/>
  <c r="AN549" i="3"/>
  <c r="AN541" i="3"/>
  <c r="AN533" i="3"/>
  <c r="AN509" i="3"/>
  <c r="AN445" i="3"/>
  <c r="AN437" i="3"/>
  <c r="AN413" i="3"/>
  <c r="AN389" i="3"/>
  <c r="AN373" i="3"/>
  <c r="AN349" i="3"/>
  <c r="AN341" i="3"/>
  <c r="AN333" i="3"/>
  <c r="AN325" i="3"/>
  <c r="AN317" i="3"/>
  <c r="AN309" i="3"/>
  <c r="AN301" i="3"/>
  <c r="AN277" i="3"/>
  <c r="AN269" i="3"/>
  <c r="AN261" i="3"/>
  <c r="AN245" i="3"/>
  <c r="AN213" i="3"/>
  <c r="AN205" i="3"/>
  <c r="AN189" i="3"/>
  <c r="AN173" i="3"/>
  <c r="AN149" i="3"/>
  <c r="AN141" i="3"/>
  <c r="AN133" i="3"/>
  <c r="AN117" i="3"/>
  <c r="AN85" i="3"/>
  <c r="AN77" i="3"/>
  <c r="AN61" i="3"/>
  <c r="AN45" i="3"/>
  <c r="AN21" i="3"/>
  <c r="AN13" i="3"/>
  <c r="AN5" i="3"/>
  <c r="AN876" i="3"/>
  <c r="AN860" i="3"/>
  <c r="AN828" i="3"/>
  <c r="AN820" i="3"/>
  <c r="AN812" i="3"/>
  <c r="AN796" i="3"/>
  <c r="AN764" i="3"/>
  <c r="AN756" i="3"/>
  <c r="AN748" i="3"/>
  <c r="AN732" i="3"/>
  <c r="AN700" i="3"/>
  <c r="AN692" i="3"/>
  <c r="AN684" i="3"/>
  <c r="AN668" i="3"/>
  <c r="AN636" i="3"/>
  <c r="AN628" i="3"/>
  <c r="AN620" i="3"/>
  <c r="AN604" i="3"/>
  <c r="AN572" i="3"/>
  <c r="AN564" i="3"/>
  <c r="AN556" i="3"/>
  <c r="AN540" i="3"/>
  <c r="AN508" i="3"/>
  <c r="AN500" i="3"/>
  <c r="AN492" i="3"/>
  <c r="AN476" i="3"/>
  <c r="AN444" i="3"/>
  <c r="AN436" i="3"/>
  <c r="AN428" i="3"/>
  <c r="AN412" i="3"/>
  <c r="AN380" i="3"/>
  <c r="AN372" i="3"/>
  <c r="AN364" i="3"/>
  <c r="AN348" i="3"/>
  <c r="AN316" i="3"/>
  <c r="AN308" i="3"/>
  <c r="AN300" i="3"/>
  <c r="AN284" i="3"/>
  <c r="AN276" i="3"/>
  <c r="AN268" i="3"/>
  <c r="AN260" i="3"/>
  <c r="AN252" i="3"/>
  <c r="AN236" i="3"/>
  <c r="AN220" i="3"/>
  <c r="AN212" i="3"/>
  <c r="AN204" i="3"/>
  <c r="AN196" i="3"/>
  <c r="AN180" i="3"/>
  <c r="AN172" i="3"/>
  <c r="AN156" i="3"/>
  <c r="AN148" i="3"/>
  <c r="AN116" i="3"/>
  <c r="AN52" i="3"/>
  <c r="AN28" i="3"/>
  <c r="AN20" i="3"/>
  <c r="AN875" i="3"/>
  <c r="AN851" i="3"/>
  <c r="AN835" i="3"/>
  <c r="AN803" i="3"/>
  <c r="AN771" i="3"/>
  <c r="AN747" i="3"/>
  <c r="AN731" i="3"/>
  <c r="AN707" i="3"/>
  <c r="AN699" i="3"/>
  <c r="AN691" i="3"/>
  <c r="AN683" i="3"/>
  <c r="AN667" i="3"/>
  <c r="AN611" i="3"/>
  <c r="AN603" i="3"/>
  <c r="AN587" i="3"/>
  <c r="AN579" i="3"/>
  <c r="AN523" i="3"/>
  <c r="AN515" i="3"/>
  <c r="AN507" i="3"/>
  <c r="AN499" i="3"/>
  <c r="AN491" i="3"/>
  <c r="AN483" i="3"/>
  <c r="AN459" i="3"/>
  <c r="AN451" i="3"/>
  <c r="AN395" i="3"/>
  <c r="AN387" i="3"/>
  <c r="AN379" i="3"/>
  <c r="AN371" i="3"/>
  <c r="AN363" i="3"/>
  <c r="AN355" i="3"/>
  <c r="AN331" i="3"/>
  <c r="AN315" i="3"/>
  <c r="AN275" i="3"/>
  <c r="AN267" i="3"/>
  <c r="AN259" i="3"/>
  <c r="AN243" i="3"/>
  <c r="AN235" i="3"/>
  <c r="AN227" i="3"/>
  <c r="AN219" i="3"/>
  <c r="AN211" i="3"/>
  <c r="AN203" i="3"/>
  <c r="AN195" i="3"/>
  <c r="AN179" i="3"/>
  <c r="AN163" i="3"/>
  <c r="AN139" i="3"/>
  <c r="AN131" i="3"/>
  <c r="AN123" i="3"/>
  <c r="AN115" i="3"/>
  <c r="AN99" i="3"/>
  <c r="AN91" i="3"/>
  <c r="AN67" i="3"/>
  <c r="AN51" i="3"/>
  <c r="AN43" i="3"/>
  <c r="AN35" i="3"/>
  <c r="AN27" i="3"/>
  <c r="AN11" i="3"/>
  <c r="AN3" i="3"/>
  <c r="AN818" i="3"/>
  <c r="AN754" i="3"/>
  <c r="AN738" i="3"/>
  <c r="AN722" i="3"/>
  <c r="AN714" i="3"/>
  <c r="AN698" i="3"/>
  <c r="AN690" i="3"/>
  <c r="AN650" i="3"/>
  <c r="AN642" i="3"/>
  <c r="AN634" i="3"/>
  <c r="AN618" i="3"/>
  <c r="AN578" i="3"/>
  <c r="AN546" i="3"/>
  <c r="AN538" i="3"/>
  <c r="AN530" i="3"/>
  <c r="AN514" i="3"/>
  <c r="AN482" i="3"/>
  <c r="AN474" i="3"/>
  <c r="AN466" i="3"/>
  <c r="AN450" i="3"/>
  <c r="AN418" i="3"/>
  <c r="AN410" i="3"/>
  <c r="AN402" i="3"/>
  <c r="AN386" i="3"/>
  <c r="AN354" i="3"/>
  <c r="AN346" i="3"/>
  <c r="AN338" i="3"/>
  <c r="AN322" i="3"/>
  <c r="AN290" i="3"/>
  <c r="AN282" i="3"/>
  <c r="AN274" i="3"/>
  <c r="AN266" i="3"/>
  <c r="AN258" i="3"/>
  <c r="AN250" i="3"/>
  <c r="AN242" i="3"/>
  <c r="AN234" i="3"/>
  <c r="AN218" i="3"/>
  <c r="AN210" i="3"/>
  <c r="AN202" i="3"/>
  <c r="AN194" i="3"/>
  <c r="AN162" i="3"/>
  <c r="AN154" i="3"/>
  <c r="AN146" i="3"/>
  <c r="AN138" i="3"/>
  <c r="AN130" i="3"/>
  <c r="AN114" i="3"/>
  <c r="AN98" i="3"/>
  <c r="AN74" i="3"/>
  <c r="AN66" i="3"/>
  <c r="AN58" i="3"/>
  <c r="AN50" i="3"/>
  <c r="AN34" i="3"/>
  <c r="AN26" i="3"/>
  <c r="AN833" i="3"/>
  <c r="AN825" i="3"/>
  <c r="AN769" i="3"/>
  <c r="AN761" i="3"/>
  <c r="AN705" i="3"/>
  <c r="AN697" i="3"/>
  <c r="AN633" i="3"/>
  <c r="AN585" i="3"/>
  <c r="AN577" i="3"/>
  <c r="AN561" i="3"/>
  <c r="AN529" i="3"/>
  <c r="AN521" i="3"/>
  <c r="AN513" i="3"/>
  <c r="AN497" i="3"/>
  <c r="AN465" i="3"/>
  <c r="AN457" i="3"/>
  <c r="AN449" i="3"/>
  <c r="AN433" i="3"/>
  <c r="AN401" i="3"/>
  <c r="AN393" i="3"/>
  <c r="AN385" i="3"/>
  <c r="AN369" i="3"/>
  <c r="AN337" i="3"/>
  <c r="AN329" i="3"/>
  <c r="AN321" i="3"/>
  <c r="AN305" i="3"/>
  <c r="AN273" i="3"/>
  <c r="AN265" i="3"/>
  <c r="AN257" i="3"/>
  <c r="AN249" i="3"/>
  <c r="AN241" i="3"/>
  <c r="AN233" i="3"/>
  <c r="AN225" i="3"/>
  <c r="AN217" i="3"/>
  <c r="AN209" i="3"/>
  <c r="AN193" i="3"/>
  <c r="AN185" i="3"/>
  <c r="AN177" i="3"/>
  <c r="AN169" i="3"/>
  <c r="AN161" i="3"/>
  <c r="AN153" i="3"/>
  <c r="AN137" i="3"/>
  <c r="AN129" i="3"/>
  <c r="AN121" i="3"/>
  <c r="AN105" i="3"/>
  <c r="AN97" i="3"/>
  <c r="AN89" i="3"/>
  <c r="AN73" i="3"/>
  <c r="AN65" i="3"/>
  <c r="AN57" i="3"/>
  <c r="AN49" i="3"/>
  <c r="AN41" i="3"/>
  <c r="AN33" i="3"/>
  <c r="AN25" i="3"/>
  <c r="AN17" i="3"/>
  <c r="AN9" i="3"/>
  <c r="AN164" i="3"/>
  <c r="AN140" i="3"/>
  <c r="AN132" i="3"/>
  <c r="AN108" i="3"/>
  <c r="AN100" i="3"/>
  <c r="AN76" i="3"/>
  <c r="AN68" i="3"/>
  <c r="AN44" i="3"/>
  <c r="AN36" i="3"/>
  <c r="AN12" i="3"/>
  <c r="AN4" i="3"/>
</calcChain>
</file>

<file path=xl/sharedStrings.xml><?xml version="1.0" encoding="utf-8"?>
<sst xmlns="http://schemas.openxmlformats.org/spreadsheetml/2006/main" count="146559" uniqueCount="12273">
  <si>
    <t>Observations</t>
  </si>
  <si>
    <t>N° d'ordre</t>
  </si>
  <si>
    <t>Campagne</t>
  </si>
  <si>
    <t>Code producteur</t>
  </si>
  <si>
    <t>Prénom &amp; Nom</t>
  </si>
  <si>
    <t>Année de Naissance</t>
  </si>
  <si>
    <t>Région</t>
  </si>
  <si>
    <t>Département</t>
  </si>
  <si>
    <t>Commune</t>
  </si>
  <si>
    <t>Village</t>
  </si>
  <si>
    <t>Statut du producteur</t>
  </si>
  <si>
    <t>Organisation de base</t>
  </si>
  <si>
    <t>Statut organisation de base</t>
  </si>
  <si>
    <t>Chef de ménage</t>
  </si>
  <si>
    <t>Membre d'un ménage dont le chef est appuyé</t>
  </si>
  <si>
    <t>Taille du ménage</t>
  </si>
  <si>
    <t>Quantité semences reçue (Kg)</t>
  </si>
  <si>
    <t>Quantité DAP reçue (Kg)</t>
  </si>
  <si>
    <t>Quantité urée reçue (Kg)</t>
  </si>
  <si>
    <t>Quantité londax reçue (G)</t>
  </si>
  <si>
    <t>Coût d'irrigation (FCFA)</t>
  </si>
  <si>
    <t>Montant crédit reçu (FCFA)</t>
  </si>
  <si>
    <t>Source de financement</t>
  </si>
  <si>
    <t>Superficie assurée (ha)</t>
  </si>
  <si>
    <t>Formation BPA</t>
  </si>
  <si>
    <t>Formation Post récolte</t>
  </si>
  <si>
    <t>Formation Agréage qualité</t>
  </si>
  <si>
    <t>Sensibilisation Changement climatique</t>
  </si>
  <si>
    <t>Autres thèmes de formation</t>
  </si>
  <si>
    <t>Superficie totale récoltée (Ha)</t>
  </si>
  <si>
    <t>Production totale obtenue (T)</t>
  </si>
  <si>
    <t>Quantité remboursée Crédit (kg)</t>
  </si>
  <si>
    <t>Quantité Commercialisée au Réseau (Kg)</t>
  </si>
  <si>
    <t>Quantité Commercialisée Hors du Réseau (Kg)</t>
  </si>
  <si>
    <t>Quantité destinée à la consommation familiale (Kg)</t>
  </si>
  <si>
    <t>Quantité Paddy Stocké par le ménage  (Sacs)</t>
  </si>
  <si>
    <t>Quantité Paddy Transformé (Kg)</t>
  </si>
  <si>
    <t>Accès aux TIC</t>
  </si>
  <si>
    <t>OBSERVATIONS</t>
  </si>
  <si>
    <t>N° Identification</t>
  </si>
  <si>
    <t>Code parcelle</t>
  </si>
  <si>
    <t>Superficie déclarée (Ha)</t>
  </si>
  <si>
    <t>Superficie mesurée (Ha)</t>
  </si>
  <si>
    <t>Coordonnées X</t>
  </si>
  <si>
    <t>Coordonnées Y</t>
  </si>
  <si>
    <t>Date d'offsetage</t>
  </si>
  <si>
    <t>Double culture</t>
  </si>
  <si>
    <t>Date pépinière</t>
  </si>
  <si>
    <t>Date de semis ou repiquage</t>
  </si>
  <si>
    <t>Mode de semis</t>
  </si>
  <si>
    <t>Quantité Urée 3 appliquée (Kg)</t>
  </si>
  <si>
    <t>Quantité Weendon - Propanyl appliquée (L)</t>
  </si>
  <si>
    <t xml:space="preserve">Types d'Attaques </t>
  </si>
  <si>
    <t>Date dernier drainage</t>
  </si>
  <si>
    <t xml:space="preserve">Date </t>
  </si>
  <si>
    <t>Quantité Paddy transformée (Kg)</t>
  </si>
  <si>
    <t>Variété</t>
  </si>
  <si>
    <t>Origine 
(site de production/ Organisation)</t>
  </si>
  <si>
    <t>Quantité Riz blanc obtenue (Kg)</t>
  </si>
  <si>
    <t>Année d'implication dans le projet Dooleel Mbay</t>
  </si>
  <si>
    <t>Superficie totale prévue dans le Réseau  (Ha)</t>
  </si>
  <si>
    <t>Autres superficies cultivées en Riz (Ha)</t>
  </si>
  <si>
    <t>Droit d'adhésion (FCFA)</t>
  </si>
  <si>
    <t>Nom du Producteur leader</t>
  </si>
  <si>
    <t>Nombre de Chaines de valeur concernées</t>
  </si>
  <si>
    <t>Supérficie prévue (Ha)</t>
  </si>
  <si>
    <t>Source semences reçues</t>
  </si>
  <si>
    <t>Valeur Semences reçues (FCFA)</t>
  </si>
  <si>
    <t>Valeur urée reçue (FCFA)</t>
  </si>
  <si>
    <t>Valeur DAP reçue (FCFA)</t>
  </si>
  <si>
    <t>Quantité weedon   &amp; Propanyl (L)</t>
  </si>
  <si>
    <t>Valeur Weedon-propanyl reçue (FCFA)</t>
  </si>
  <si>
    <t>Valeur Londax reçue (FCFA)</t>
  </si>
  <si>
    <t xml:space="preserve">Technologie appliquée </t>
  </si>
  <si>
    <t>Canal de l'Information climatique</t>
  </si>
  <si>
    <t>Type d'information</t>
  </si>
  <si>
    <t>Décisions prises en debut de campagne</t>
  </si>
  <si>
    <t>Decisions en cours et en fin de campagne</t>
  </si>
  <si>
    <t>Appréciation</t>
  </si>
  <si>
    <t>Village de  Locatisation parcelle</t>
  </si>
  <si>
    <t>Production de semence</t>
  </si>
  <si>
    <t>Quantité de semence utilisée (Kg)</t>
  </si>
  <si>
    <t>Variété de Riz</t>
  </si>
  <si>
    <t>Utilisation semoir à Riz</t>
  </si>
  <si>
    <t>Niveau semence utilisée</t>
  </si>
  <si>
    <t>Semence certifiée ou améliorée</t>
  </si>
  <si>
    <t>Date d'application DAP</t>
  </si>
  <si>
    <t>Parcelle récolté</t>
  </si>
  <si>
    <t>Date de début récolte</t>
  </si>
  <si>
    <t>Date de fin récolte</t>
  </si>
  <si>
    <t xml:space="preserve"> Saint Louis</t>
  </si>
  <si>
    <t>Dagana</t>
  </si>
  <si>
    <t>Diama</t>
  </si>
  <si>
    <t>Femme</t>
  </si>
  <si>
    <t>Fatou Bintou Diop</t>
  </si>
  <si>
    <t>Ndeye Diagne</t>
  </si>
  <si>
    <t>Amintou A S Diop</t>
  </si>
  <si>
    <t>Ibrahima Diop</t>
  </si>
  <si>
    <t>Homme</t>
  </si>
  <si>
    <t>Aissitou Diop</t>
  </si>
  <si>
    <t>Yague Diop</t>
  </si>
  <si>
    <t>Khary Diop</t>
  </si>
  <si>
    <t>Cheikh Diop</t>
  </si>
  <si>
    <t>Fabinta Diary Diop</t>
  </si>
  <si>
    <t>Amina Diop</t>
  </si>
  <si>
    <t>Baye Fara Diop</t>
  </si>
  <si>
    <t>Mademba Diop</t>
  </si>
  <si>
    <t>Babacar Diop1</t>
  </si>
  <si>
    <t>Oumar Ndiaye</t>
  </si>
  <si>
    <t>Ameth Ablaye Diop</t>
  </si>
  <si>
    <t>Alassane Senghor</t>
  </si>
  <si>
    <t>Alassane Senghor 1</t>
  </si>
  <si>
    <t>Badagne Mbodj</t>
  </si>
  <si>
    <t>Fatou Bintou Wade</t>
  </si>
  <si>
    <t>Mame Penda Sene</t>
  </si>
  <si>
    <t>AD11</t>
  </si>
  <si>
    <t>Aziza Mbodj</t>
  </si>
  <si>
    <t>Issa Diop</t>
  </si>
  <si>
    <t>Papa Wade</t>
  </si>
  <si>
    <t>Oulimata Gueye</t>
  </si>
  <si>
    <t>Ousmane A Diop</t>
  </si>
  <si>
    <t>Moustapha A Diop</t>
  </si>
  <si>
    <t>Amintou Amet Diop</t>
  </si>
  <si>
    <t>Birane Diop</t>
  </si>
  <si>
    <t>Fama Mbaye</t>
  </si>
  <si>
    <t>Saer Diop</t>
  </si>
  <si>
    <t>Ngoné Ngom</t>
  </si>
  <si>
    <t>Ndiawar Diack 2</t>
  </si>
  <si>
    <t>Ndiawar Diack 1</t>
  </si>
  <si>
    <t>Ibrahima Diack</t>
  </si>
  <si>
    <t>Mareme Sene</t>
  </si>
  <si>
    <t>SV</t>
  </si>
  <si>
    <t>Djiby Alassane Ka</t>
  </si>
  <si>
    <t>Samba Alioune Ka</t>
  </si>
  <si>
    <t>Samba Ousman Sow</t>
  </si>
  <si>
    <t>Oumar Abdoul Sow</t>
  </si>
  <si>
    <t>Amadou Amath Ka</t>
  </si>
  <si>
    <t>Aliou Ka</t>
  </si>
  <si>
    <t>Ousmane Demba Ka</t>
  </si>
  <si>
    <t xml:space="preserve">Amath Ka </t>
  </si>
  <si>
    <t>Oumar Amath</t>
  </si>
  <si>
    <t>Serigne Diol Diack</t>
  </si>
  <si>
    <t>Daouda Idy Ka</t>
  </si>
  <si>
    <t xml:space="preserve">Mika Ka </t>
  </si>
  <si>
    <t>Aby Ka</t>
  </si>
  <si>
    <t>Assane Aliou Ka</t>
  </si>
  <si>
    <t xml:space="preserve">Matalibé Diagne </t>
  </si>
  <si>
    <t>Yoro Sow</t>
  </si>
  <si>
    <t xml:space="preserve">Ndiawar Faye </t>
  </si>
  <si>
    <t>Alioune Faye</t>
  </si>
  <si>
    <t>Oumar Faye</t>
  </si>
  <si>
    <t>Abdou Rahmane Ka</t>
  </si>
  <si>
    <t>Yacine Diop</t>
  </si>
  <si>
    <t xml:space="preserve"> Ndeye Diop Yague</t>
  </si>
  <si>
    <t>Dame Seck</t>
  </si>
  <si>
    <t>Awa Sow</t>
  </si>
  <si>
    <t>Djiby Diallo</t>
  </si>
  <si>
    <t>Moussa Fall</t>
  </si>
  <si>
    <t>Ndiawar Diop</t>
  </si>
  <si>
    <t>Ablaye Seck</t>
  </si>
  <si>
    <t>Sidiye Niang</t>
  </si>
  <si>
    <t>Cheikh Niang</t>
  </si>
  <si>
    <t>Khardiata Diop</t>
  </si>
  <si>
    <t>Boudy Bousso</t>
  </si>
  <si>
    <t>Amadou Sall</t>
  </si>
  <si>
    <t>Seybatou Sall</t>
  </si>
  <si>
    <t>Mouhamed Gueuye</t>
  </si>
  <si>
    <t>Pape M Gueye</t>
  </si>
  <si>
    <t>Mbissane Ndiaye</t>
  </si>
  <si>
    <t>Mafall Fall</t>
  </si>
  <si>
    <t>Makhtar Fall</t>
  </si>
  <si>
    <t>Sokhna Mbodj</t>
  </si>
  <si>
    <t>Daouda Sow</t>
  </si>
  <si>
    <t>Iba Gueye</t>
  </si>
  <si>
    <t>Amadou Fall Diop</t>
  </si>
  <si>
    <t xml:space="preserve">Meissa Sow </t>
  </si>
  <si>
    <t>Mody Aliou Ka</t>
  </si>
  <si>
    <t xml:space="preserve">Daouda Ba </t>
  </si>
  <si>
    <t>Amadou Assane</t>
  </si>
  <si>
    <t>Hamadine Djiby Ka</t>
  </si>
  <si>
    <t>Assane Diop</t>
  </si>
  <si>
    <t>Moussa Ka</t>
  </si>
  <si>
    <t>Ifra Ka</t>
  </si>
  <si>
    <t>Saer Fall</t>
  </si>
  <si>
    <t>Gamou Gueye</t>
  </si>
  <si>
    <t>Mohamadou M Diack</t>
  </si>
  <si>
    <t>Fambaye Diop</t>
  </si>
  <si>
    <t>Yatma Niang</t>
  </si>
  <si>
    <t>Mohamadou B Diop</t>
  </si>
  <si>
    <t xml:space="preserve">Magaye Ndiaye </t>
  </si>
  <si>
    <t>Mamadou Diop</t>
  </si>
  <si>
    <t>Oulimata Diop</t>
  </si>
  <si>
    <t>Moussa Diop</t>
  </si>
  <si>
    <t xml:space="preserve">Nogaye Mbodj </t>
  </si>
  <si>
    <t>Deguene Mbodj</t>
  </si>
  <si>
    <t xml:space="preserve">Mbaye Mbodj </t>
  </si>
  <si>
    <t>Mintou Mbodj</t>
  </si>
  <si>
    <t>Rahana Diop</t>
  </si>
  <si>
    <t>Birama Niang</t>
  </si>
  <si>
    <t xml:space="preserve">Ndiaye Diop </t>
  </si>
  <si>
    <t xml:space="preserve">Amadou Mbodj </t>
  </si>
  <si>
    <t>Ndakhté Diop</t>
  </si>
  <si>
    <t>Debo Diop</t>
  </si>
  <si>
    <t>Ami Doumbouya</t>
  </si>
  <si>
    <t>Oui</t>
  </si>
  <si>
    <t>Leader</t>
  </si>
  <si>
    <t>Satellite</t>
  </si>
  <si>
    <t>Non</t>
  </si>
  <si>
    <t>Ndeye Ndiaye</t>
  </si>
  <si>
    <t>Abib Sy</t>
  </si>
  <si>
    <t>Aissa Fall</t>
  </si>
  <si>
    <t>Alioune Niang Diop</t>
  </si>
  <si>
    <t>Marieme Niang</t>
  </si>
  <si>
    <t>Amadou Ka</t>
  </si>
  <si>
    <t>Daouda Diop</t>
  </si>
  <si>
    <t>Amadou Seck Gueye</t>
  </si>
  <si>
    <t xml:space="preserve">Dada Diop  </t>
  </si>
  <si>
    <t>Birama Gueye</t>
  </si>
  <si>
    <t>Moustapha Gueye</t>
  </si>
  <si>
    <t>Mbarick Gueye</t>
  </si>
  <si>
    <t>El Hadji Diop</t>
  </si>
  <si>
    <t>Khady Marone Hanne</t>
  </si>
  <si>
    <t xml:space="preserve">Yerime Gueye </t>
  </si>
  <si>
    <t>Aissa Gueye</t>
  </si>
  <si>
    <t xml:space="preserve">Moustapha Diop </t>
  </si>
  <si>
    <t>Babacar Ndiaye</t>
  </si>
  <si>
    <t>Fanta Dieye Niang</t>
  </si>
  <si>
    <t>Mamour Niang</t>
  </si>
  <si>
    <t>Elimane Mbaye</t>
  </si>
  <si>
    <t>Babacar Gueye</t>
  </si>
  <si>
    <t>Kana Diop</t>
  </si>
  <si>
    <t>Fallou Sene</t>
  </si>
  <si>
    <t>Mamour Diop</t>
  </si>
  <si>
    <t>Gamou Sall Dieye</t>
  </si>
  <si>
    <t>Ousmane Gaye Diop</t>
  </si>
  <si>
    <t>ABLAYE Wade</t>
  </si>
  <si>
    <t>Birane Sene</t>
  </si>
  <si>
    <t>Contre Saison</t>
  </si>
  <si>
    <t>Ibrahima          Dieye</t>
  </si>
  <si>
    <t>Chekh                Dieye</t>
  </si>
  <si>
    <t>Moutapha     Mbodj</t>
  </si>
  <si>
    <t>Mbarka         Ndiaye</t>
  </si>
  <si>
    <t>Amadou  Lamine Ndiaye</t>
  </si>
  <si>
    <t>Amed            Ndiaye</t>
  </si>
  <si>
    <t>Bakhaw         thiam</t>
  </si>
  <si>
    <t>Malick           Gaye</t>
  </si>
  <si>
    <t>Rokhaya        Diop</t>
  </si>
  <si>
    <t>Amath         Ba</t>
  </si>
  <si>
    <t>Kana          Diop</t>
  </si>
  <si>
    <t>Khardiata   sy</t>
  </si>
  <si>
    <t>Khady         Ngom</t>
  </si>
  <si>
    <t>Cheikh          Faye</t>
  </si>
  <si>
    <t>Mamadou    Niass</t>
  </si>
  <si>
    <t>Maman             Niang</t>
  </si>
  <si>
    <t>Rokhaya           sow</t>
  </si>
  <si>
    <t>Maritou             Gueye</t>
  </si>
  <si>
    <t>Amed              Diagne</t>
  </si>
  <si>
    <t>Rammata       Diop</t>
  </si>
  <si>
    <t>Guite              Niang</t>
  </si>
  <si>
    <t>Maman          Ndiaye</t>
  </si>
  <si>
    <t>Alassane       Niang</t>
  </si>
  <si>
    <t>Ababacar      Tall</t>
  </si>
  <si>
    <t>Ngassa          Niang 1</t>
  </si>
  <si>
    <t>Coumba Adio  Ba</t>
  </si>
  <si>
    <t>Elhadji            Sall</t>
  </si>
  <si>
    <t>Magatte        Ndiaye</t>
  </si>
  <si>
    <t>Khary   Mbaye  Niang</t>
  </si>
  <si>
    <t>Cheikh Oumar  Niang</t>
  </si>
  <si>
    <t>Cherif              Dieng</t>
  </si>
  <si>
    <t>Mbaye            Gueye</t>
  </si>
  <si>
    <t>Modou            Dieng</t>
  </si>
  <si>
    <t>Ndiawar          Faye</t>
  </si>
  <si>
    <t>Fatou              Diop</t>
  </si>
  <si>
    <t>Saer                Ndiaye</t>
  </si>
  <si>
    <t>Pape              Ndao</t>
  </si>
  <si>
    <t>Serigne  Modou  Kan</t>
  </si>
  <si>
    <t>El Mansour       Nam</t>
  </si>
  <si>
    <t>Khalifa           Diop</t>
  </si>
  <si>
    <t>Pape              Seye</t>
  </si>
  <si>
    <t>Cheikhou      Drame</t>
  </si>
  <si>
    <t>Tidiane         Camara</t>
  </si>
  <si>
    <t>Magatte       Cisse</t>
  </si>
  <si>
    <t>Saer               Faye</t>
  </si>
  <si>
    <t>Malick            Ba</t>
  </si>
  <si>
    <t>Mariama        Ba</t>
  </si>
  <si>
    <t>Alassane        Fall</t>
  </si>
  <si>
    <t>Ibrahima        Faye</t>
  </si>
  <si>
    <t>Yambaye       Thiam</t>
  </si>
  <si>
    <t>Khady  Fall    Diagne</t>
  </si>
  <si>
    <t>Sakhary         Soware</t>
  </si>
  <si>
    <t>Ablaye           Sarr</t>
  </si>
  <si>
    <t>Dame            Gueye</t>
  </si>
  <si>
    <t>Rokhaya         Ndiaye</t>
  </si>
  <si>
    <t>Ndaye             Cisse</t>
  </si>
  <si>
    <t>Pathe             Gueye</t>
  </si>
  <si>
    <t>Awa               Ndiaye</t>
  </si>
  <si>
    <t>Baye   Mbaye  Thiam</t>
  </si>
  <si>
    <t>Moussa             Sidibe</t>
  </si>
  <si>
    <t>Gaye  Seck          Mboup</t>
  </si>
  <si>
    <t>Dialor                Cisse</t>
  </si>
  <si>
    <t>Moussa            Mbaye</t>
  </si>
  <si>
    <t>Aliou                Thiam</t>
  </si>
  <si>
    <t>Ibrahima          Diack</t>
  </si>
  <si>
    <t>Ndiack                Tall</t>
  </si>
  <si>
    <t>Magatte Cissé</t>
  </si>
  <si>
    <t>Pape                     Diaw</t>
  </si>
  <si>
    <t>Yamar               Diagne</t>
  </si>
  <si>
    <t>Ibrahima          Diagne</t>
  </si>
  <si>
    <t>Gadda              Diagne</t>
  </si>
  <si>
    <t>Hanna              Diop</t>
  </si>
  <si>
    <t>Mame Penda  Diop</t>
  </si>
  <si>
    <t>Thiafour          Gaye</t>
  </si>
  <si>
    <t>Hamadine       Ka</t>
  </si>
  <si>
    <t>Aliou                Ka</t>
  </si>
  <si>
    <t>Iba              Gueye  Aida</t>
  </si>
  <si>
    <t>Lamine            Ndao</t>
  </si>
  <si>
    <t>Moustapha     Ndao</t>
  </si>
  <si>
    <t>Cheikh             Ndao</t>
  </si>
  <si>
    <t>Ibrahima         Ndao</t>
  </si>
  <si>
    <t>Babacar               Ndao</t>
  </si>
  <si>
    <t>Mass                  Ndiaye</t>
  </si>
  <si>
    <t>Abdou            Ngom</t>
  </si>
  <si>
    <t>Mairam       Anne</t>
  </si>
  <si>
    <t>Abou          Diop (Pathe)</t>
  </si>
  <si>
    <t>Aly                Bousso</t>
  </si>
  <si>
    <t>Amadou Amadou Diop</t>
  </si>
  <si>
    <t>Seydou              Diop</t>
  </si>
  <si>
    <t>Mor                  Diop</t>
  </si>
  <si>
    <t>Daouda           Tall</t>
  </si>
  <si>
    <t>Moustpha     Ba</t>
  </si>
  <si>
    <t>Talab                Cisse</t>
  </si>
  <si>
    <t>Birane               Barry</t>
  </si>
  <si>
    <t>Demba             Diaw</t>
  </si>
  <si>
    <t>Amadou           Diagne</t>
  </si>
  <si>
    <t>Barra                Diagne</t>
  </si>
  <si>
    <t>Alassane         Diop</t>
  </si>
  <si>
    <t>Adama  Amadou Diop</t>
  </si>
  <si>
    <t>Ndeye  Madjiguenne Gueye</t>
  </si>
  <si>
    <t>Amadou            Ka</t>
  </si>
  <si>
    <t>Moussa  Ablaye  Diop</t>
  </si>
  <si>
    <t>Madiye            Mbodj</t>
  </si>
  <si>
    <t>Tacko             Sall</t>
  </si>
  <si>
    <t>Papa  Demba  Diop</t>
  </si>
  <si>
    <t>Ndiaga              Diop</t>
  </si>
  <si>
    <t>Ablaye             Boh</t>
  </si>
  <si>
    <t>Alima          Ndiaye</t>
  </si>
  <si>
    <t>Assane           Ka</t>
  </si>
  <si>
    <t>Mika              Ka</t>
  </si>
  <si>
    <t>Mamadou      Ka</t>
  </si>
  <si>
    <t>Iba                    Ndiaye</t>
  </si>
  <si>
    <t>Elhadji         Niang</t>
  </si>
  <si>
    <t>Oumar            Ka</t>
  </si>
  <si>
    <t>Khalil               Ndao</t>
  </si>
  <si>
    <t>Abdi            Anne</t>
  </si>
  <si>
    <t>Dado           Ba</t>
  </si>
  <si>
    <t>Seyni                Cisse</t>
  </si>
  <si>
    <t>Tahirou            Diop</t>
  </si>
  <si>
    <t>Yoro             Kande</t>
  </si>
  <si>
    <t>Mame Yerim Ndiaye</t>
  </si>
  <si>
    <t>Oumar  Pathe  SoW</t>
  </si>
  <si>
    <t>Contre saison</t>
  </si>
  <si>
    <t>Cheikh Diaw</t>
  </si>
  <si>
    <t>Saint louis</t>
  </si>
  <si>
    <t>Ronkh</t>
  </si>
  <si>
    <t>Kheun</t>
  </si>
  <si>
    <t>SV1</t>
  </si>
  <si>
    <t>Section</t>
  </si>
  <si>
    <t>Amadou SALL</t>
  </si>
  <si>
    <t>Birane Diaw</t>
  </si>
  <si>
    <t>Ndiawar Diéye</t>
  </si>
  <si>
    <t>Balla Diack Diéye</t>
  </si>
  <si>
    <t>Moustapha Diop</t>
  </si>
  <si>
    <t>Atoumane Diop</t>
  </si>
  <si>
    <t>Aîssatou Diop</t>
  </si>
  <si>
    <t>Malick  Geye</t>
  </si>
  <si>
    <t>Dame Gueye</t>
  </si>
  <si>
    <t>Magueye Séllé Gueye</t>
  </si>
  <si>
    <t>Cheikh Gueye</t>
  </si>
  <si>
    <t>Aîda  Gueye</t>
  </si>
  <si>
    <t>Serigne Massamba Gueye</t>
  </si>
  <si>
    <t>Abdoulaye Gueye</t>
  </si>
  <si>
    <t>Abdoulaye Mbodj</t>
  </si>
  <si>
    <t>Cheikh Sandjiri Sall</t>
  </si>
  <si>
    <t>Bandagne Sall</t>
  </si>
  <si>
    <t>Babacar Sall</t>
  </si>
  <si>
    <t>Cheikh Sidy Sall</t>
  </si>
  <si>
    <t>Tallab Sall</t>
  </si>
  <si>
    <t>Maguette Sall mbassi</t>
  </si>
  <si>
    <t xml:space="preserve">Seybatou Sall. </t>
  </si>
  <si>
    <t>Moussa Sall</t>
  </si>
  <si>
    <t>Pape Maguette Sall</t>
  </si>
  <si>
    <t>Ibrahima Sall</t>
  </si>
  <si>
    <t>Sidy Sall</t>
  </si>
  <si>
    <t>Malick Sall</t>
  </si>
  <si>
    <t>Maguette Sidy sall</t>
  </si>
  <si>
    <t>Maguette Sall</t>
  </si>
  <si>
    <t>Fatou laye Sall</t>
  </si>
  <si>
    <t>Abdoulaye Sall</t>
  </si>
  <si>
    <t>Altine Sall</t>
  </si>
  <si>
    <t>Djiby Sall</t>
  </si>
  <si>
    <t>Babacar Sidy Sall</t>
  </si>
  <si>
    <t>Dame Ameth s Sall</t>
  </si>
  <si>
    <t>Dame Sall</t>
  </si>
  <si>
    <t>Magatte sall</t>
  </si>
  <si>
    <t>Amadou lamine Sall</t>
  </si>
  <si>
    <t>Ainina sall</t>
  </si>
  <si>
    <t>Amadou lamine B Sall</t>
  </si>
  <si>
    <t>Abdou khadre Seck</t>
  </si>
  <si>
    <t>Birane  Thiama Sall</t>
  </si>
  <si>
    <t>Birane Ou Sall</t>
  </si>
  <si>
    <t>Birane Seck</t>
  </si>
  <si>
    <t>Cheikh Sidi Sall</t>
  </si>
  <si>
    <t>Moussa Sarr</t>
  </si>
  <si>
    <t>Maguette Sarr</t>
  </si>
  <si>
    <t>Mame Seck</t>
  </si>
  <si>
    <t>Moustapha Wade</t>
  </si>
  <si>
    <t>Ndeye Aîda Sall</t>
  </si>
  <si>
    <t>Ousmane Sarr</t>
  </si>
  <si>
    <t>Abdoulaye Wade</t>
  </si>
  <si>
    <t>Alioune SAll</t>
  </si>
  <si>
    <t>SV2</t>
  </si>
  <si>
    <t>Aîssatou Sall</t>
  </si>
  <si>
    <t>Ablaye Sall</t>
  </si>
  <si>
    <t>Awa Teuw</t>
  </si>
  <si>
    <t>Beuya Diéye</t>
  </si>
  <si>
    <t>Baye Darow Sall</t>
  </si>
  <si>
    <t>Cheikhou O. Warr</t>
  </si>
  <si>
    <t>Maguette Diagne</t>
  </si>
  <si>
    <t>Lamine Dieng</t>
  </si>
  <si>
    <t>Elimane Sow</t>
  </si>
  <si>
    <t>Mouhamadoune Gueye</t>
  </si>
  <si>
    <t>Maby Diop Sall</t>
  </si>
  <si>
    <t>Masséne Sall</t>
  </si>
  <si>
    <t>Marième Sall</t>
  </si>
  <si>
    <t>Lamine Oumar Sall</t>
  </si>
  <si>
    <t>Mouhameth T. Sall</t>
  </si>
  <si>
    <t>Mouhamédoune Seck</t>
  </si>
  <si>
    <t>Modou Seck</t>
  </si>
  <si>
    <t>Sandiri Sall</t>
  </si>
  <si>
    <t>Taalab  Sarr</t>
  </si>
  <si>
    <t>Tallab Seck</t>
  </si>
  <si>
    <t>Yelly Seck</t>
  </si>
  <si>
    <t>Abdoulaye Diaw</t>
  </si>
  <si>
    <t>SV3</t>
  </si>
  <si>
    <t>Alioune dieye</t>
  </si>
  <si>
    <t>Altine sall</t>
  </si>
  <si>
    <t>Abdou gaye Sall</t>
  </si>
  <si>
    <t>Amadou L. Sall</t>
  </si>
  <si>
    <t>Alioune Sall</t>
  </si>
  <si>
    <t>Assane Sarr</t>
  </si>
  <si>
    <t>Moubarack Gueye</t>
  </si>
  <si>
    <t>Bassirou Mbodj</t>
  </si>
  <si>
    <t>Ibrahima Cissé</t>
  </si>
  <si>
    <t>Cheikh Diéye</t>
  </si>
  <si>
    <t>Cheikh Sall</t>
  </si>
  <si>
    <t>Djiby Sow</t>
  </si>
  <si>
    <t>Djiby SAll</t>
  </si>
  <si>
    <t>Fary  Sall</t>
  </si>
  <si>
    <t>Moussa Dieng</t>
  </si>
  <si>
    <t>Mouhamedine Diéye</t>
  </si>
  <si>
    <t>Mouhamédoune selle Gueye</t>
  </si>
  <si>
    <t>Mouhamédoune Gueye</t>
  </si>
  <si>
    <t>Moussa Mbodj</t>
  </si>
  <si>
    <t>Makhtar Mbodj</t>
  </si>
  <si>
    <t>Mouhamédoune Sarr</t>
  </si>
  <si>
    <t>Madické sek</t>
  </si>
  <si>
    <t>Ousseynou Diop</t>
  </si>
  <si>
    <t>Ousmane Sall</t>
  </si>
  <si>
    <t>Pape Dieng Diéye</t>
  </si>
  <si>
    <t>Seyni Gueye</t>
  </si>
  <si>
    <t xml:space="preserve">Cheikh Ablaye  Sall </t>
  </si>
  <si>
    <t xml:space="preserve">Saint Louis </t>
  </si>
  <si>
    <t xml:space="preserve">Ronkh </t>
  </si>
  <si>
    <t>kheun</t>
  </si>
  <si>
    <t xml:space="preserve"> Satellite</t>
  </si>
  <si>
    <t xml:space="preserve"> Autre</t>
  </si>
  <si>
    <t>Djibi  sall</t>
  </si>
  <si>
    <t xml:space="preserve">Homme </t>
  </si>
  <si>
    <t xml:space="preserve">satellite </t>
  </si>
  <si>
    <t>Daour Sarr(GPF)</t>
  </si>
  <si>
    <t xml:space="preserve">Leader </t>
  </si>
  <si>
    <t xml:space="preserve">GIE Mame Coumba Gueye </t>
  </si>
  <si>
    <t>GIE</t>
  </si>
  <si>
    <t>Mariame sall</t>
  </si>
  <si>
    <t xml:space="preserve">Satellite </t>
  </si>
  <si>
    <t>Fatimetou Sall</t>
  </si>
  <si>
    <t xml:space="preserve">Guet Sall </t>
  </si>
  <si>
    <t xml:space="preserve">Nago  Dieye </t>
  </si>
  <si>
    <t xml:space="preserve">Mame Coumba Gueye </t>
  </si>
  <si>
    <t xml:space="preserve">Amintou Dieye </t>
  </si>
  <si>
    <t xml:space="preserve">BoyDalla Gaye </t>
  </si>
  <si>
    <t>NDeye Sarr</t>
  </si>
  <si>
    <t>Mame Khar Sarr</t>
  </si>
  <si>
    <t>Fasal sall</t>
  </si>
  <si>
    <t>Marietou Sall</t>
  </si>
  <si>
    <t xml:space="preserve">GIE </t>
  </si>
  <si>
    <t>NDeye Aissa Sall</t>
  </si>
  <si>
    <t xml:space="preserve">Fatimatou Sall </t>
  </si>
  <si>
    <t xml:space="preserve">Mame lena Sall </t>
  </si>
  <si>
    <t>Rokhaya  Sall</t>
  </si>
  <si>
    <t xml:space="preserve">NAGO Sall </t>
  </si>
  <si>
    <t>Fadieng Sall</t>
  </si>
  <si>
    <t xml:space="preserve">Fatou Binta Wade </t>
  </si>
  <si>
    <t>Fatimatou Sall</t>
  </si>
  <si>
    <t xml:space="preserve">MBathio MBodj </t>
  </si>
  <si>
    <t>Amintou Sarr</t>
  </si>
  <si>
    <t>Gamou Sall</t>
  </si>
  <si>
    <t xml:space="preserve">Ndeye fatou Gueye </t>
  </si>
  <si>
    <t>Yaggue Diack</t>
  </si>
  <si>
    <t xml:space="preserve">Ndeye diop </t>
  </si>
  <si>
    <t xml:space="preserve">Ndeye nago Wade </t>
  </si>
  <si>
    <t>Mame Daour Sall</t>
  </si>
  <si>
    <t>Bandagne  Sall</t>
  </si>
  <si>
    <t xml:space="preserve">Fatimatou  Gueye </t>
  </si>
  <si>
    <t>Khady  Sall</t>
  </si>
  <si>
    <t xml:space="preserve">NDOBOU DIOP </t>
  </si>
  <si>
    <t xml:space="preserve">Ndella Warr </t>
  </si>
  <si>
    <t>Lena Sall</t>
  </si>
  <si>
    <t xml:space="preserve">Maguette  Sall </t>
  </si>
  <si>
    <t xml:space="preserve">Fatimatou  Sall </t>
  </si>
  <si>
    <t xml:space="preserve">Ndeye  fatou Diaw </t>
  </si>
  <si>
    <t xml:space="preserve">Fanta Wade </t>
  </si>
  <si>
    <t>Ndeye  Fatou Sarr</t>
  </si>
  <si>
    <t xml:space="preserve">MBosla MBodj </t>
  </si>
  <si>
    <t xml:space="preserve">Mame Fa Sall </t>
  </si>
  <si>
    <t xml:space="preserve">AIDA  Sall </t>
  </si>
  <si>
    <t xml:space="preserve">Rokhaya  Diop </t>
  </si>
  <si>
    <t xml:space="preserve">Tabaski  Mbodj </t>
  </si>
  <si>
    <t xml:space="preserve">Thiané  Sall </t>
  </si>
  <si>
    <t xml:space="preserve">Ndeye  Arame Fall </t>
  </si>
  <si>
    <t xml:space="preserve">Amintou  Dieye </t>
  </si>
  <si>
    <t xml:space="preserve">Aminetou Dieye </t>
  </si>
  <si>
    <t xml:space="preserve">Fanta Dieye </t>
  </si>
  <si>
    <t xml:space="preserve">Fatoumata Dieye </t>
  </si>
  <si>
    <t xml:space="preserve">Magatte Dieye </t>
  </si>
  <si>
    <t xml:space="preserve">MBasla Dieye </t>
  </si>
  <si>
    <t xml:space="preserve">Ndeye Dieye </t>
  </si>
  <si>
    <t xml:space="preserve">Ndeye Daour Dieye </t>
  </si>
  <si>
    <t xml:space="preserve">ngone Dieye </t>
  </si>
  <si>
    <t xml:space="preserve">Coumba DIOP </t>
  </si>
  <si>
    <t>Diemb Gaye Diop</t>
  </si>
  <si>
    <t xml:space="preserve">fassal DIOP </t>
  </si>
  <si>
    <t xml:space="preserve">fatimatou Diop </t>
  </si>
  <si>
    <t xml:space="preserve">Ndeye Coumba DIOP </t>
  </si>
  <si>
    <t xml:space="preserve">Rokhaya DIOP </t>
  </si>
  <si>
    <t xml:space="preserve">Safiaya Diop </t>
  </si>
  <si>
    <t xml:space="preserve">Ndeye Asta Gaye </t>
  </si>
  <si>
    <t xml:space="preserve">Ndogou Gaye </t>
  </si>
  <si>
    <t xml:space="preserve">AIDA Gueye </t>
  </si>
  <si>
    <t xml:space="preserve">Anta Gueye </t>
  </si>
  <si>
    <t xml:space="preserve">Fati Gueye </t>
  </si>
  <si>
    <t xml:space="preserve">Faty </t>
  </si>
  <si>
    <t xml:space="preserve">Guette Gueye </t>
  </si>
  <si>
    <t xml:space="preserve">Marieme Gueye </t>
  </si>
  <si>
    <t xml:space="preserve">Ndeye nago Gueye </t>
  </si>
  <si>
    <t xml:space="preserve">Ndiakhnate Gueye </t>
  </si>
  <si>
    <t xml:space="preserve">Rokhaya Gueye </t>
  </si>
  <si>
    <t xml:space="preserve">SAYNABOU Gueye </t>
  </si>
  <si>
    <t xml:space="preserve">Yetta Gueye </t>
  </si>
  <si>
    <t xml:space="preserve">Fatou Fall Kane </t>
  </si>
  <si>
    <t xml:space="preserve">Coumba sall Mbodj </t>
  </si>
  <si>
    <t xml:space="preserve">TaBaski Mbodj </t>
  </si>
  <si>
    <t xml:space="preserve">Mané Mbodj </t>
  </si>
  <si>
    <t xml:space="preserve">Marieme Niang </t>
  </si>
  <si>
    <t xml:space="preserve">AIDA Sall </t>
  </si>
  <si>
    <t xml:space="preserve">Aissatou Sall </t>
  </si>
  <si>
    <t xml:space="preserve">Amintou sall </t>
  </si>
  <si>
    <t xml:space="preserve">Awa Sall </t>
  </si>
  <si>
    <t xml:space="preserve">Awa Dieye Sall </t>
  </si>
  <si>
    <t>Faboye Sall</t>
  </si>
  <si>
    <t xml:space="preserve">Fama Gueye Sall </t>
  </si>
  <si>
    <t xml:space="preserve">Fary Sall </t>
  </si>
  <si>
    <t xml:space="preserve">Fary DIACK Sall </t>
  </si>
  <si>
    <t xml:space="preserve">fassal Sall </t>
  </si>
  <si>
    <t xml:space="preserve">Fatime Sall </t>
  </si>
  <si>
    <t xml:space="preserve">Fatimetou Sall </t>
  </si>
  <si>
    <t xml:space="preserve">fatou Sall </t>
  </si>
  <si>
    <t xml:space="preserve">fatou Laye Sall </t>
  </si>
  <si>
    <t xml:space="preserve">Fatou Magatte Sall </t>
  </si>
  <si>
    <t xml:space="preserve">Fatou Yeli Sall </t>
  </si>
  <si>
    <t xml:space="preserve">Khady Sall </t>
  </si>
  <si>
    <t xml:space="preserve">Lena Beckaye Sall </t>
  </si>
  <si>
    <t xml:space="preserve">Mame Aissa Sall </t>
  </si>
  <si>
    <t xml:space="preserve">Mame Awa Sall </t>
  </si>
  <si>
    <t xml:space="preserve">Mame  fa Sall </t>
  </si>
  <si>
    <t xml:space="preserve">Marieme Sall </t>
  </si>
  <si>
    <t xml:space="preserve">MBeugue Sall </t>
  </si>
  <si>
    <t>ISMAILA WADE</t>
  </si>
  <si>
    <t>SAINT-LOUIS</t>
  </si>
  <si>
    <t>DAGANA</t>
  </si>
  <si>
    <t>RICHARD-TOLL</t>
  </si>
  <si>
    <t>JUKK</t>
  </si>
  <si>
    <t>CNT SUARL</t>
  </si>
  <si>
    <t>Non Satisfait</t>
  </si>
  <si>
    <t>GAGOU DIOP</t>
  </si>
  <si>
    <t>ALASSANE BA</t>
  </si>
  <si>
    <t>ASSANE SECK</t>
  </si>
  <si>
    <t>MAISSA FALL</t>
  </si>
  <si>
    <t>RAWANE SECK</t>
  </si>
  <si>
    <t>MARADJI BA</t>
  </si>
  <si>
    <t>IBRAHIMA THIONE</t>
  </si>
  <si>
    <t>NDIAR MEEW</t>
  </si>
  <si>
    <t>ASSANE THIAM</t>
  </si>
  <si>
    <t>TALAB THIAM</t>
  </si>
  <si>
    <t>NDIACK THIONE</t>
  </si>
  <si>
    <t>ASSANE THIONE</t>
  </si>
  <si>
    <t>SOULEYMANE THION</t>
  </si>
  <si>
    <t>OUMAR THIONE</t>
  </si>
  <si>
    <t>MOUHAMMED THIONE</t>
  </si>
  <si>
    <t>MBITY FALL</t>
  </si>
  <si>
    <t>SOUTARA MBODJ</t>
  </si>
  <si>
    <t>ALY NDIAYE</t>
  </si>
  <si>
    <t>SIDATTE NDIAYE</t>
  </si>
  <si>
    <t>MOUSSA BA GUEYE</t>
  </si>
  <si>
    <t>AMADOU FALL</t>
  </si>
  <si>
    <t>CHEIKH SARR</t>
  </si>
  <si>
    <t>MASSEYE NGOME</t>
  </si>
  <si>
    <t>BAIDY MBAYE</t>
  </si>
  <si>
    <t>IBRAHIMA NGOME</t>
  </si>
  <si>
    <t>DECK THIAKA</t>
  </si>
  <si>
    <t>MAMADOU NDIAYE</t>
  </si>
  <si>
    <t>ASSANE CAMARA</t>
  </si>
  <si>
    <t>MADIAO KHOR NDAO</t>
  </si>
  <si>
    <t>OUSSEYNOU NGOME</t>
  </si>
  <si>
    <t>TAMSIR NGOME</t>
  </si>
  <si>
    <t>ABLAYE NGOME</t>
  </si>
  <si>
    <t>LIMALE NGOME</t>
  </si>
  <si>
    <t>ALY FALL</t>
  </si>
  <si>
    <t>BABA DIOP</t>
  </si>
  <si>
    <t>ELYMANE SOW</t>
  </si>
  <si>
    <t>BOUBACAR DIALLO</t>
  </si>
  <si>
    <t>OUSSEYNOU CAMARA</t>
  </si>
  <si>
    <t>MAME OUMAR BA</t>
  </si>
  <si>
    <t>MOUSTAPHA NDAO</t>
  </si>
  <si>
    <t>IBRAHIMA NDAO</t>
  </si>
  <si>
    <t>OUMAR DIOP</t>
  </si>
  <si>
    <t>SALIOU HANNE</t>
  </si>
  <si>
    <t>NATOUGO SECK</t>
  </si>
  <si>
    <t>BOLE SECK</t>
  </si>
  <si>
    <t>BAYE ALY DIOUGA</t>
  </si>
  <si>
    <t>RONKH</t>
  </si>
  <si>
    <t>NDIATENE</t>
  </si>
  <si>
    <t>DISSO DIOUBO</t>
  </si>
  <si>
    <t>Sa 108</t>
  </si>
  <si>
    <t>CNCAS</t>
  </si>
  <si>
    <t>DIERY GAYE</t>
  </si>
  <si>
    <t>BASSIROU NDIOUCK</t>
  </si>
  <si>
    <t>ADAMA MBODJ</t>
  </si>
  <si>
    <t>OUSMANE MBODJ N°2</t>
  </si>
  <si>
    <t>OUSMANE MBODJ N°1</t>
  </si>
  <si>
    <t>OUSEYNOU GAYE</t>
  </si>
  <si>
    <t>IBRAHIMA DIOP</t>
  </si>
  <si>
    <t>BABACAR GAYE</t>
  </si>
  <si>
    <t>BASSIROU  SARR</t>
  </si>
  <si>
    <t>BIRAME KANE</t>
  </si>
  <si>
    <t>AMETH FALL SARR</t>
  </si>
  <si>
    <t>ABDOU GAYE MBODJ</t>
  </si>
  <si>
    <t>WALO</t>
  </si>
  <si>
    <t>AMADOU TALL GAYE</t>
  </si>
  <si>
    <t>BOUBACAR  MBODJ</t>
  </si>
  <si>
    <t>SAYITTE MBODJ</t>
  </si>
  <si>
    <t>ALIOUNE MBODJ</t>
  </si>
  <si>
    <t>FARA  MBODJ</t>
  </si>
  <si>
    <t>ADAMA NDIAYE</t>
  </si>
  <si>
    <t>MAGATTE NDIAYE</t>
  </si>
  <si>
    <t>PAPA NDIAYE</t>
  </si>
  <si>
    <t>CHEIKH NAR GAYE</t>
  </si>
  <si>
    <t>MAME FAMA BA</t>
  </si>
  <si>
    <t>MAMADOU MOUSTAPHA MBODJ</t>
  </si>
  <si>
    <t>NDIAGA MBODJ</t>
  </si>
  <si>
    <t>OUSMANE GAYE</t>
  </si>
  <si>
    <t>MAKHMOUDANE THIAM</t>
  </si>
  <si>
    <t>BIRANE GUEYE</t>
  </si>
  <si>
    <t>ABDOUKHADRE MBODJ</t>
  </si>
  <si>
    <t>ASSANE MBODJ</t>
  </si>
  <si>
    <t>YERIM THIAM MBODJ</t>
  </si>
  <si>
    <t>AL HAMDOU LILAHI</t>
  </si>
  <si>
    <t>OUSMANE SARR</t>
  </si>
  <si>
    <t>YAKHYA MBODJ</t>
  </si>
  <si>
    <t>DJIBY DIOP</t>
  </si>
  <si>
    <t>MARIEME DIOP</t>
  </si>
  <si>
    <t>AMADOU MBODJ N°2</t>
  </si>
  <si>
    <t>MOUSSA  MBODJ</t>
  </si>
  <si>
    <t>AMADOU TALL DIOUGA</t>
  </si>
  <si>
    <t>ABDOU  DIAW</t>
  </si>
  <si>
    <t>ABDOUIAHMANE NDIAYE</t>
  </si>
  <si>
    <t>YALLA BAKHNA</t>
  </si>
  <si>
    <t>ABDOULAYE MBODJ</t>
  </si>
  <si>
    <t>BAMBA GAYE</t>
  </si>
  <si>
    <t>OUMAR DIOP N°2</t>
  </si>
  <si>
    <t>SALIOU FARA</t>
  </si>
  <si>
    <t>ABDOULAYE DIOUGA</t>
  </si>
  <si>
    <t>BABACAR MBODJ</t>
  </si>
  <si>
    <t>MANSOUR THIAM</t>
  </si>
  <si>
    <t>MAGATTE PENDA MBODJ</t>
  </si>
  <si>
    <t>AMDOU DIOP</t>
  </si>
  <si>
    <t>MANSOUR MBODJ</t>
  </si>
  <si>
    <t>ABDOURAHMANE GAYE</t>
  </si>
  <si>
    <t>NDIAGA DIOUGA</t>
  </si>
  <si>
    <t>FATOU DIAW</t>
  </si>
  <si>
    <t>NDIAYE DANIS DIOP</t>
  </si>
  <si>
    <t>MBAYE THIAM</t>
  </si>
  <si>
    <t>MARIE DIAGNE</t>
  </si>
  <si>
    <t>BRAHIM NDIAYE</t>
  </si>
  <si>
    <t>BOUBACAR DIOP</t>
  </si>
  <si>
    <t>KHALIFA ABABACAR SY</t>
  </si>
  <si>
    <t>ASTOU  FALL GUEYE</t>
  </si>
  <si>
    <t>AYA DIOP N°2</t>
  </si>
  <si>
    <t>OUSMANE KANE</t>
  </si>
  <si>
    <t>MAMADOU THIAM</t>
  </si>
  <si>
    <t>ADAMA DIAW</t>
  </si>
  <si>
    <t>YERIM THIAM DIOP</t>
  </si>
  <si>
    <t>BASSIROU THIAM</t>
  </si>
  <si>
    <t xml:space="preserve">AYA DIOP N°1 </t>
  </si>
  <si>
    <t>MOUSSA MBODJ N°2</t>
  </si>
  <si>
    <t>PAPE SALIOU THIAM</t>
  </si>
  <si>
    <t>ALAYINDE BA</t>
  </si>
  <si>
    <t>ABDY THIAM</t>
  </si>
  <si>
    <t>ABDOULAYE THIAM</t>
  </si>
  <si>
    <t>OUSMANE THIAM</t>
  </si>
  <si>
    <t>TIDIANE THIAM</t>
  </si>
  <si>
    <t>BASSIROU DIOP</t>
  </si>
  <si>
    <t>ALIOUNE DIOP</t>
  </si>
  <si>
    <t>MBAYE GAYE</t>
  </si>
  <si>
    <t>PAPE MBODJ</t>
  </si>
  <si>
    <t>SEIGNE BABACAR MBODJ</t>
  </si>
  <si>
    <t>OUSSEYNOU KANE</t>
  </si>
  <si>
    <t>MAKHTAR DIOP</t>
  </si>
  <si>
    <t>KHALIL  MBODJ</t>
  </si>
  <si>
    <t>MOUHAMMET BA</t>
  </si>
  <si>
    <t>MOR DIACK  DIOP</t>
  </si>
  <si>
    <t>DIACSSAO</t>
  </si>
  <si>
    <t>Mame Amadou Niang</t>
  </si>
  <si>
    <t>ASSANE  MBODJ</t>
  </si>
  <si>
    <t>CHEIKH  GAYE</t>
  </si>
  <si>
    <t>ABDOULAYE GAYE</t>
  </si>
  <si>
    <t>OUMAR THIAM</t>
  </si>
  <si>
    <t>MBAYE  DIOP</t>
  </si>
  <si>
    <t>ISSA  DIOP</t>
  </si>
  <si>
    <t>MALICK NDIAYE</t>
  </si>
  <si>
    <t>MADINE DIOP</t>
  </si>
  <si>
    <t>ABDOULAYE DIAW</t>
  </si>
  <si>
    <t>BOCK LIGUEY NDIATENE</t>
  </si>
  <si>
    <t>FALY  GAYE</t>
  </si>
  <si>
    <t>KHAYAR MBODJ</t>
  </si>
  <si>
    <t>FALY KANE</t>
  </si>
  <si>
    <t>TALLA DIAW</t>
  </si>
  <si>
    <t>ALHAMDOULILAH</t>
  </si>
  <si>
    <t>AMETH DIAW</t>
  </si>
  <si>
    <t>MAODO THIAM</t>
  </si>
  <si>
    <t>SIDY  MBODJ</t>
  </si>
  <si>
    <t>MBAYE DIOP</t>
  </si>
  <si>
    <t>ASSANE DIAW</t>
  </si>
  <si>
    <t>ABDOUKARIM DIOP</t>
  </si>
  <si>
    <t>ALY DIOP THIAM</t>
  </si>
  <si>
    <t>PAPE FARA</t>
  </si>
  <si>
    <t>MOUSTAPHA  GUEYE</t>
  </si>
  <si>
    <t>SERIGNE MBAYE GUEYE</t>
  </si>
  <si>
    <t>BAYKE NDIAYE</t>
  </si>
  <si>
    <t>BRAHIM DIOP</t>
  </si>
  <si>
    <t>AMETH  DIOUGUE</t>
  </si>
  <si>
    <t>SAMBA DIOP</t>
  </si>
  <si>
    <t>ABDOU AZIZ DIOP</t>
  </si>
  <si>
    <t>GORA THIAM</t>
  </si>
  <si>
    <t>PAPE  DIOUGUE</t>
  </si>
  <si>
    <t>FALY  DIOP</t>
  </si>
  <si>
    <t>YERIM MBANGNYCK  MBODJ N°1</t>
  </si>
  <si>
    <t>BABACAR  MBODJ</t>
  </si>
  <si>
    <t>CHEIKH TIDIANE MBODJ</t>
  </si>
  <si>
    <t>ABDOUKHADRE  NIANG</t>
  </si>
  <si>
    <t>THIAGAR</t>
  </si>
  <si>
    <t>YAKAR YALLA</t>
  </si>
  <si>
    <t>ABDOULAYE DIOUF</t>
  </si>
  <si>
    <t>AMETH DIACK</t>
  </si>
  <si>
    <t>SOULEYMANE THIAM</t>
  </si>
  <si>
    <t>CHEIKH  NIANG</t>
  </si>
  <si>
    <t>MAODO NDIAYE</t>
  </si>
  <si>
    <t>MARFAL GUEYE</t>
  </si>
  <si>
    <t>MADA  GAYE</t>
  </si>
  <si>
    <t>MAME DEMBA DIOUF</t>
  </si>
  <si>
    <t>MBAYE NDIAYE</t>
  </si>
  <si>
    <t>ASSANE NIANG</t>
  </si>
  <si>
    <t>BABACAR MBAYE</t>
  </si>
  <si>
    <t>DARROU SALAM</t>
  </si>
  <si>
    <t>MOUSTAPHA DIAW</t>
  </si>
  <si>
    <t>FATIM HANNE</t>
  </si>
  <si>
    <t>GORA DIAW</t>
  </si>
  <si>
    <t>ABDOUKHADRE THIAM</t>
  </si>
  <si>
    <t>ABDOU KHADRE NIANG</t>
  </si>
  <si>
    <t>MASSOUM NIANG</t>
  </si>
  <si>
    <t>MAGATTE LY</t>
  </si>
  <si>
    <t>MOUSSA CISSE</t>
  </si>
  <si>
    <t>SAMBA  MBODJ</t>
  </si>
  <si>
    <t>YERIM SARR LY</t>
  </si>
  <si>
    <t>YORO DIAW</t>
  </si>
  <si>
    <t>AMADOU ANNE</t>
  </si>
  <si>
    <t>SABMA WADE DIACK</t>
  </si>
  <si>
    <t>MUXTIL MULAANA</t>
  </si>
  <si>
    <t>DEMBA DIOP</t>
  </si>
  <si>
    <t>SOULEY MANE NDIAYE</t>
  </si>
  <si>
    <t>MOUHAMED DIAGNE</t>
  </si>
  <si>
    <t>OUSMANE FALL</t>
  </si>
  <si>
    <t>OUSMNE  SALL</t>
  </si>
  <si>
    <t>IBA DIOP</t>
  </si>
  <si>
    <t>OUMAR SARR</t>
  </si>
  <si>
    <t>SANTA YALLA</t>
  </si>
  <si>
    <t>MODY GAYE</t>
  </si>
  <si>
    <t xml:space="preserve">AMETH DIOP </t>
  </si>
  <si>
    <t>CHEIKH DIOP</t>
  </si>
  <si>
    <t>AMADOU LAMINE SARR</t>
  </si>
  <si>
    <t>OUSSEYNOU NDIAYE</t>
  </si>
  <si>
    <t>PAPA DIOP</t>
  </si>
  <si>
    <t>MAME DIARRA SARR</t>
  </si>
  <si>
    <t>OUSMANE GAYE N°2</t>
  </si>
  <si>
    <t>CHEIKH GAYE</t>
  </si>
  <si>
    <t>NDIAGA GAYE</t>
  </si>
  <si>
    <t>ALIOUNE NDIAYE</t>
  </si>
  <si>
    <t>PAPE ABDOULAYE GUEYE</t>
  </si>
  <si>
    <t>OUSMANE MBODJ</t>
  </si>
  <si>
    <t>ABDOU CISSE</t>
  </si>
  <si>
    <t>ABDOURAHMANE DIALLO</t>
  </si>
  <si>
    <t>NEGAL YOBOU</t>
  </si>
  <si>
    <t>TAMSIR MBODJ</t>
  </si>
  <si>
    <t>PAPA SARR</t>
  </si>
  <si>
    <t>MAMBODJ MBODJ</t>
  </si>
  <si>
    <t>MASSECK DIAW</t>
  </si>
  <si>
    <t>SEYDINA GAYE</t>
  </si>
  <si>
    <t>ISMA SOW</t>
  </si>
  <si>
    <t>ASTOU MBODJ</t>
  </si>
  <si>
    <t>ALIOUNE SARR</t>
  </si>
  <si>
    <t>ALASSANE GAYE</t>
  </si>
  <si>
    <t>NECK YALLA</t>
  </si>
  <si>
    <t>MAGATTE MBODJ</t>
  </si>
  <si>
    <t>IBRAHIMA MBODJ</t>
  </si>
  <si>
    <t>SOULEYMANE MBODJ</t>
  </si>
  <si>
    <t>ALY SONKO MBODJ</t>
  </si>
  <si>
    <t>CHEIKH  BA</t>
  </si>
  <si>
    <t>NDICKOU MBODJ</t>
  </si>
  <si>
    <t>ALIOUNE DIAW</t>
  </si>
  <si>
    <t>IBRAHIMA  DIAW</t>
  </si>
  <si>
    <t>ABDOURAHMANE MBODJ</t>
  </si>
  <si>
    <t>MBAYE MBODJ</t>
  </si>
  <si>
    <t>AYBALLA GAYE</t>
  </si>
  <si>
    <t>ABLAYE DARROU MBODJ</t>
  </si>
  <si>
    <t>IDRISSA MBODJ</t>
  </si>
  <si>
    <t>AISSETOU  MBODJ</t>
  </si>
  <si>
    <t>PAPE YERIM MBODJ</t>
  </si>
  <si>
    <t>SIDY MBODJ</t>
  </si>
  <si>
    <t>CHEIKH MBODJ</t>
  </si>
  <si>
    <t>ANTA  SARR</t>
  </si>
  <si>
    <t>ABOU YAWRE BA</t>
  </si>
  <si>
    <t>MEDINA MOUTAGA</t>
  </si>
  <si>
    <t>KOYLE BOUBAKARA</t>
  </si>
  <si>
    <t>AISSATA ALY DIALLO</t>
  </si>
  <si>
    <t>AMADOU BA</t>
  </si>
  <si>
    <t>ABDOULAYE BA</t>
  </si>
  <si>
    <t>ABDOULAYE MBOYO SOW</t>
  </si>
  <si>
    <t>ABDOULAYE ARONA BA</t>
  </si>
  <si>
    <t>AMINATA ALIOU BA</t>
  </si>
  <si>
    <t>MAMADOU HAROUNA BA</t>
  </si>
  <si>
    <t>AMETH MAMADOU SOW</t>
  </si>
  <si>
    <t>ALASSANE ALY SOW</t>
  </si>
  <si>
    <t>HAMADY ALY SOW</t>
  </si>
  <si>
    <t>CHEIKHOU SOW</t>
  </si>
  <si>
    <t>BINTA GALLO SALL</t>
  </si>
  <si>
    <t>SAMBA AMADOU SOW</t>
  </si>
  <si>
    <t>MBOYO AMADOU SOW</t>
  </si>
  <si>
    <t>SEYDOU BA</t>
  </si>
  <si>
    <t>AMINATA BA</t>
  </si>
  <si>
    <t>DJIEYNABA BA</t>
  </si>
  <si>
    <t>NAYEDJI SOW</t>
  </si>
  <si>
    <t>OUSMANE BA</t>
  </si>
  <si>
    <t>NDIARAM</t>
  </si>
  <si>
    <t>TOUKEL BA</t>
  </si>
  <si>
    <t>AMADOU SOW</t>
  </si>
  <si>
    <t>HOULEYE SOW</t>
  </si>
  <si>
    <t>SONIO BA</t>
  </si>
  <si>
    <t>HABY DIALLO</t>
  </si>
  <si>
    <t>KARDJIATA BA</t>
  </si>
  <si>
    <t>MALICK BA</t>
  </si>
  <si>
    <t>BOY BA</t>
  </si>
  <si>
    <t>SEYDOU SOW</t>
  </si>
  <si>
    <t>ALIOU ABOU BA</t>
  </si>
  <si>
    <t>FATIMATA BA</t>
  </si>
  <si>
    <t>AISSETOU BA</t>
  </si>
  <si>
    <t>OUSSEYNI BA</t>
  </si>
  <si>
    <t>NAYEDJI  BA</t>
  </si>
  <si>
    <t>BOUBA BA</t>
  </si>
  <si>
    <t>NATHIE LOUGDAYMISS</t>
  </si>
  <si>
    <t>AISSATA SOW</t>
  </si>
  <si>
    <t>AMADOU BASSIROU SOW</t>
  </si>
  <si>
    <t>KHADY BA</t>
  </si>
  <si>
    <t>SILEYE SOW</t>
  </si>
  <si>
    <t>DEMBA TAKA</t>
  </si>
  <si>
    <t>ASSANE SOW</t>
  </si>
  <si>
    <t>YORO HAMADY SOW</t>
  </si>
  <si>
    <t xml:space="preserve">IFRA SOW </t>
  </si>
  <si>
    <t>DIEWO BA</t>
  </si>
  <si>
    <t>AMADOU OUMAR SOW</t>
  </si>
  <si>
    <t>ROUGUYATOU BA</t>
  </si>
  <si>
    <t>AHMADOU ALY SOW</t>
  </si>
  <si>
    <t>BEBAL N°2</t>
  </si>
  <si>
    <t>OUMAR ALY SOW</t>
  </si>
  <si>
    <t>HAMADOU ALY SOW</t>
  </si>
  <si>
    <t>FATIMATA OUMAR SOW</t>
  </si>
  <si>
    <t>HAWA SILEY SOW</t>
  </si>
  <si>
    <t>HABY SOW</t>
  </si>
  <si>
    <t>EL HADJI MALICK SOW</t>
  </si>
  <si>
    <t xml:space="preserve">MOUSSA BA </t>
  </si>
  <si>
    <t>DIAKREYOTT</t>
  </si>
  <si>
    <t>ALIOU BA</t>
  </si>
  <si>
    <t>MOUKHTAR ALASSANE MBAYE</t>
  </si>
  <si>
    <t>MOUSSA NDIAYE</t>
  </si>
  <si>
    <t>HAMETH SOW</t>
  </si>
  <si>
    <t>OUMAR YORO BA</t>
  </si>
  <si>
    <t>ALIOUNE SOW</t>
  </si>
  <si>
    <t>MAMADOU DIALLO</t>
  </si>
  <si>
    <t>MAMADOU HAROUNA DIALLO</t>
  </si>
  <si>
    <t>NDIAGA SOW</t>
  </si>
  <si>
    <t>LATYR DIALLO</t>
  </si>
  <si>
    <t>FATIMATA DIALLO</t>
  </si>
  <si>
    <t>AMADOU KA</t>
  </si>
  <si>
    <t>IFRA BA</t>
  </si>
  <si>
    <t>LOUGDAYMISS 3</t>
  </si>
  <si>
    <t>ABOU BA</t>
  </si>
  <si>
    <t>OUMAR BA</t>
  </si>
  <si>
    <t>BINTA AMADOU BA</t>
  </si>
  <si>
    <t>AISSATA BA</t>
  </si>
  <si>
    <t>ALIOU AMADOU BA</t>
  </si>
  <si>
    <t>DJIBY BA</t>
  </si>
  <si>
    <t>AISSATA MAMADOU DIALLO</t>
  </si>
  <si>
    <t>HAWA SOW</t>
  </si>
  <si>
    <t>BASSINE FALL</t>
  </si>
  <si>
    <t>ABDOULAYE SOW</t>
  </si>
  <si>
    <t>OUMAR KALIDOU DIALLO</t>
  </si>
  <si>
    <t>HAMADOU KALIDOU  DIALLO</t>
  </si>
  <si>
    <t>ABOU KALIDOU DIALLO</t>
  </si>
  <si>
    <t>DEMBA SOW</t>
  </si>
  <si>
    <t>ABDOULAYE ALIOU SOW</t>
  </si>
  <si>
    <t>SAMBA TIOYO</t>
  </si>
  <si>
    <t xml:space="preserve">AHMADOU ALIOU SOW </t>
  </si>
  <si>
    <t>CHEIKH SEYDI SOW</t>
  </si>
  <si>
    <t>MOUSSA SEYDI SOW</t>
  </si>
  <si>
    <t>MALICK SOW</t>
  </si>
  <si>
    <t>LOUGDAYMISS ECOLE</t>
  </si>
  <si>
    <t>AMINATA DIALLO</t>
  </si>
  <si>
    <t>MAMADOU HAMETH DIALLO</t>
  </si>
  <si>
    <t>FATOU BA</t>
  </si>
  <si>
    <t>AMINATA MBAYE</t>
  </si>
  <si>
    <t>ABDOURAHMANE YORO BA</t>
  </si>
  <si>
    <t>COUMBA BA</t>
  </si>
  <si>
    <t>MAMADOU YORO BA</t>
  </si>
  <si>
    <t>FATIMATA MOUSSA SOW</t>
  </si>
  <si>
    <t>BINTA BA</t>
  </si>
  <si>
    <t>PENDA SOW</t>
  </si>
  <si>
    <t>DJIARY SOW</t>
  </si>
  <si>
    <t>MARIAMA DIALLO</t>
  </si>
  <si>
    <t>ABDOUL BA</t>
  </si>
  <si>
    <t>HAMADOU BA</t>
  </si>
  <si>
    <t>YOALLA WADAEN BARKE</t>
  </si>
  <si>
    <t>MAMADOU BA</t>
  </si>
  <si>
    <t>DIEYNABA SOW</t>
  </si>
  <si>
    <t>AWA SOW</t>
  </si>
  <si>
    <t>HAMADOU SOW</t>
  </si>
  <si>
    <t>OUSMANE SOW</t>
  </si>
  <si>
    <t>HAMETH BA</t>
  </si>
  <si>
    <t>OUROUBE 1</t>
  </si>
  <si>
    <t>BILLO SOW</t>
  </si>
  <si>
    <t>DJEYNABA SOW</t>
  </si>
  <si>
    <t>YOUSSOU BA</t>
  </si>
  <si>
    <t>GALLO DIALLO</t>
  </si>
  <si>
    <t>MOKHTAR BA</t>
  </si>
  <si>
    <t>DJIYBY BA N°2</t>
  </si>
  <si>
    <t>KHADY CHEIKH BA</t>
  </si>
  <si>
    <t>PAPE DEMBA SOW</t>
  </si>
  <si>
    <t>OUSMANE DIALLO</t>
  </si>
  <si>
    <t>SILEY SOW</t>
  </si>
  <si>
    <t>SEYDY DIALLO</t>
  </si>
  <si>
    <t>MARAM BA</t>
  </si>
  <si>
    <t>AMADOU BABA DIALLO</t>
  </si>
  <si>
    <t>BOCK JOM</t>
  </si>
  <si>
    <t>NAXADI DEERET</t>
  </si>
  <si>
    <t>AMETH DIALLO</t>
  </si>
  <si>
    <t>DJIBY MBENGUE</t>
  </si>
  <si>
    <t>MAGATTE DIAW</t>
  </si>
  <si>
    <t>ALIOUNE DIAGNE</t>
  </si>
  <si>
    <t>AMADOU DIOUF</t>
  </si>
  <si>
    <t>ALASSANE DIAW</t>
  </si>
  <si>
    <t>ALIMA SALL</t>
  </si>
  <si>
    <t>NDONKHAYE</t>
  </si>
  <si>
    <t>AMETH Y DIAGNE</t>
  </si>
  <si>
    <t>DAME HANNE</t>
  </si>
  <si>
    <t>MANDE DIACK</t>
  </si>
  <si>
    <t>TALHAYA</t>
  </si>
  <si>
    <t>ALIOUNE HANNE</t>
  </si>
  <si>
    <t>MAFAL  DIOP</t>
  </si>
  <si>
    <t>MAISSA DIACK</t>
  </si>
  <si>
    <t>GAMOLO</t>
  </si>
  <si>
    <t>AICHA T GUEYE</t>
  </si>
  <si>
    <t>AYNOU MADY</t>
  </si>
  <si>
    <t>IDA B DIAW</t>
  </si>
  <si>
    <t>BABACAR DIAGNE</t>
  </si>
  <si>
    <t>BRAHIM Y MBODJ</t>
  </si>
  <si>
    <t>BOCK LIGUEY</t>
  </si>
  <si>
    <t>YAGUE BAOUL DARRA</t>
  </si>
  <si>
    <t>OUMAR MBODJI N°</t>
  </si>
  <si>
    <t>ALIOUNE  KANE</t>
  </si>
  <si>
    <t>ABDOU KANE</t>
  </si>
  <si>
    <t>AMAR  KANE</t>
  </si>
  <si>
    <t>GNIWOUR  KANE</t>
  </si>
  <si>
    <t>MARFAL  MBODJI</t>
  </si>
  <si>
    <t>ALIOUNE THIAM</t>
  </si>
  <si>
    <t>YIMA GAYE  THIAM</t>
  </si>
  <si>
    <t>MOUSTAPHA  MBODJI</t>
  </si>
  <si>
    <t>YERIM  KANE</t>
  </si>
  <si>
    <t>BABACAR  BA</t>
  </si>
  <si>
    <t>SIDY  GAYE</t>
  </si>
  <si>
    <t>AMADOU LAMINE MBODJI</t>
  </si>
  <si>
    <t>IBRAHIMA NDIOUDK</t>
  </si>
  <si>
    <t>ABDOURAHMANE KA</t>
  </si>
  <si>
    <t>ALPHA NDIAGA  BA</t>
  </si>
  <si>
    <t>MAMADOU  KANE</t>
  </si>
  <si>
    <t>MADEMBA FALL</t>
  </si>
  <si>
    <t xml:space="preserve">AMETH  DIAGNE </t>
  </si>
  <si>
    <t>YERIM OUSMANE MBODJI</t>
  </si>
  <si>
    <t>ABLAYE SERR DIOP</t>
  </si>
  <si>
    <t>BOKK DIOM</t>
  </si>
  <si>
    <t>MBAYE  DIAW</t>
  </si>
  <si>
    <t>ADAMA MBODJI</t>
  </si>
  <si>
    <t>ABBASS MBODJ</t>
  </si>
  <si>
    <t>YERIM MBAGNICK BAKKAR</t>
  </si>
  <si>
    <t>MOUSTAPHA GAYE</t>
  </si>
  <si>
    <t>OUMAR MBODJ N°2</t>
  </si>
  <si>
    <t>YALLA GUI FEPP</t>
  </si>
  <si>
    <t>MAKHTAR  CISSE</t>
  </si>
  <si>
    <t>IBRAHIMA MBODJI N°1</t>
  </si>
  <si>
    <t>MAMADOU SARR</t>
  </si>
  <si>
    <t>OUSMANE  GAYE</t>
  </si>
  <si>
    <t>YERIM NDIAYE KANE</t>
  </si>
  <si>
    <t>NATOUGA  GAYE</t>
  </si>
  <si>
    <t>ABDOURAHMANE MBODJI N°3</t>
  </si>
  <si>
    <t>BRAHIM  FALL  DIOP</t>
  </si>
  <si>
    <t>ABASS  MBODJ N°1</t>
  </si>
  <si>
    <t>ABDOULAYE  SARR</t>
  </si>
  <si>
    <t>MOUSTAPHA  SARR</t>
  </si>
  <si>
    <t>ASSANE NDIAYE</t>
  </si>
  <si>
    <t>BRAHIM  THIAM</t>
  </si>
  <si>
    <t>BRAHIM  MBODJI</t>
  </si>
  <si>
    <t>MBOLOM DIAMA</t>
  </si>
  <si>
    <t>ISSAKHA  MBODJI</t>
  </si>
  <si>
    <t>AMINATA DOIP</t>
  </si>
  <si>
    <t>TAKKOU LIGEY</t>
  </si>
  <si>
    <t>SAFIYATOU  MBODJI</t>
  </si>
  <si>
    <t>ABDOU MAGIP  SARR</t>
  </si>
  <si>
    <t>FALY  KANE N°1</t>
  </si>
  <si>
    <t>MEDOUNE  DIAGNE</t>
  </si>
  <si>
    <t>ALASSANE DIOP</t>
  </si>
  <si>
    <t>MAGATTE DIOP</t>
  </si>
  <si>
    <t>SALIOU NDIAYE</t>
  </si>
  <si>
    <t>SIDY MBODJ N°2</t>
  </si>
  <si>
    <t>YERIM  SARR</t>
  </si>
  <si>
    <t>IBRAHIMA  DIOUGUE</t>
  </si>
  <si>
    <t>ALINE  NDIAYE N°2</t>
  </si>
  <si>
    <t>IBRAHIMA  MBODJI N°2</t>
  </si>
  <si>
    <t>DJIARITOU  MBODJ</t>
  </si>
  <si>
    <t>MAFAL  GUEYE</t>
  </si>
  <si>
    <t>ABDOURAHMANE KANDE</t>
  </si>
  <si>
    <t>AMETH MBODJI</t>
  </si>
  <si>
    <t>OUSSEYNOU  MBODJI</t>
  </si>
  <si>
    <t>ALASSANE THIAM</t>
  </si>
  <si>
    <t>DIAMA NEKH</t>
  </si>
  <si>
    <t>ABDOULAYE FARA</t>
  </si>
  <si>
    <t>ADAMA  THIAM</t>
  </si>
  <si>
    <t>KHAYAR  MBODJ N°2</t>
  </si>
  <si>
    <t>MAKANE  THIAM</t>
  </si>
  <si>
    <t>ADAMA  AMADOU MBODJ</t>
  </si>
  <si>
    <t>YERIM  THIAM</t>
  </si>
  <si>
    <t>ROKHAYA  DIOP</t>
  </si>
  <si>
    <t>ALINE NDIAYE  DIAW</t>
  </si>
  <si>
    <t>ASSANE DIOP</t>
  </si>
  <si>
    <t>NDIAWAR  DIOP</t>
  </si>
  <si>
    <t>AMADANA  MBODJ</t>
  </si>
  <si>
    <t>ABDOU KARIM AYA DIOP</t>
  </si>
  <si>
    <t>BABA  DIOP</t>
  </si>
  <si>
    <t>SALIOU MBODJI</t>
  </si>
  <si>
    <t>ISSA  GAYE  DIOP</t>
  </si>
  <si>
    <t>ISSA  DIOUGUE</t>
  </si>
  <si>
    <t>DJIBRIL  GAYE</t>
  </si>
  <si>
    <t>BIRANE  DIOP</t>
  </si>
  <si>
    <t>DJIGUIRENE</t>
  </si>
  <si>
    <t>OUSMANE  SOW</t>
  </si>
  <si>
    <t>SALIF  SOW</t>
  </si>
  <si>
    <t>GAYE  BA</t>
  </si>
  <si>
    <t>AMINTA  SOW</t>
  </si>
  <si>
    <t>MAIRAME  SOW</t>
  </si>
  <si>
    <t>MARIAM  BA</t>
  </si>
  <si>
    <t>ALIOUNE BA</t>
  </si>
  <si>
    <t>AISSATA  BA</t>
  </si>
  <si>
    <t>AMADOU  SOW</t>
  </si>
  <si>
    <t>MAMADOU  SOW</t>
  </si>
  <si>
    <t>DJBY  SOW</t>
  </si>
  <si>
    <t>HAMADOU  BA</t>
  </si>
  <si>
    <t>GAYE  KA</t>
  </si>
  <si>
    <t>PENDA  SOW</t>
  </si>
  <si>
    <t>SEYDOU  SOW</t>
  </si>
  <si>
    <t>BINTA  BA</t>
  </si>
  <si>
    <t>BASSIROU KA</t>
  </si>
  <si>
    <t>CHEIKH NIANG N°2</t>
  </si>
  <si>
    <t>DEGGO 3</t>
  </si>
  <si>
    <t>PAPE NIANG</t>
  </si>
  <si>
    <t>IBRAHIMA NIANG</t>
  </si>
  <si>
    <t>AMADOU DIOP NIANG</t>
  </si>
  <si>
    <t>CHEIKH NIANG N°1</t>
  </si>
  <si>
    <t>SAER KANE DIOP</t>
  </si>
  <si>
    <t>OUSSEYNOU DIOUF</t>
  </si>
  <si>
    <t>BRAHIM DIOUF</t>
  </si>
  <si>
    <t>CHEIKH DOIUF</t>
  </si>
  <si>
    <t>AMADOU LAMINE DIAW</t>
  </si>
  <si>
    <t>MAKHTAR GAYE</t>
  </si>
  <si>
    <t>ABDOUKHADRE FALL</t>
  </si>
  <si>
    <t>ISSA DIOUF</t>
  </si>
  <si>
    <t>AMADOU DIOP</t>
  </si>
  <si>
    <t>GAMALO</t>
  </si>
  <si>
    <t>GIE Mame Amadou Niang</t>
  </si>
  <si>
    <t>BABA  NIANG</t>
  </si>
  <si>
    <t>ATTE BOR FAY</t>
  </si>
  <si>
    <t>MADIOP NDIAYE</t>
  </si>
  <si>
    <t>CHEIKH NIANG N°3</t>
  </si>
  <si>
    <t>FARA DIAW</t>
  </si>
  <si>
    <t>AHMED DIOP</t>
  </si>
  <si>
    <t>KHOUDIA THIAW</t>
  </si>
  <si>
    <t>AYNOUMADY</t>
  </si>
  <si>
    <t>AMETH MAR DIAGNE</t>
  </si>
  <si>
    <t>ABDOURAHMANE THIAW</t>
  </si>
  <si>
    <t>MAME MARAME DIAGNE</t>
  </si>
  <si>
    <t>BABACAR DIAW</t>
  </si>
  <si>
    <t>AMADOU SARR DIAW</t>
  </si>
  <si>
    <t>AMADOU DIOP N°2</t>
  </si>
  <si>
    <t>BABACAR HANNE</t>
  </si>
  <si>
    <t>BRAHIM DIAW</t>
  </si>
  <si>
    <t>ABDOU GAYE DIAW</t>
  </si>
  <si>
    <t>AMETH DIAGNE</t>
  </si>
  <si>
    <t>BASSIROU DIAGNE</t>
  </si>
  <si>
    <t>AMINATA SALL</t>
  </si>
  <si>
    <t>AMADOU MBODJ DIAW</t>
  </si>
  <si>
    <t>DOUDOU MBODJ</t>
  </si>
  <si>
    <t>GUEUM YALLA</t>
  </si>
  <si>
    <t>OUSMANE HANNE</t>
  </si>
  <si>
    <t>NDIAGA SALL</t>
  </si>
  <si>
    <t>AMETH FALL MBAYE</t>
  </si>
  <si>
    <t>SAYNABOU GAYE</t>
  </si>
  <si>
    <t>BAIDY DIAW</t>
  </si>
  <si>
    <t>THIOSSANE</t>
  </si>
  <si>
    <t>MAME COUMBA SALL</t>
  </si>
  <si>
    <t>DEMBA THIAM</t>
  </si>
  <si>
    <t>GUETT GAYE</t>
  </si>
  <si>
    <t>BIRAMA GUEYE</t>
  </si>
  <si>
    <t>ABABACAR NDIAYE</t>
  </si>
  <si>
    <t>KHOR</t>
  </si>
  <si>
    <t>GUEM YALLA 3</t>
  </si>
  <si>
    <t>MOUHAMADOU GUEYE</t>
  </si>
  <si>
    <t>OUSSEYNOU FALL</t>
  </si>
  <si>
    <t>MOUNIROU NDIAYE</t>
  </si>
  <si>
    <t>CHEIKH GUEYE</t>
  </si>
  <si>
    <t>ALYA GUEYE</t>
  </si>
  <si>
    <t>BOUBACAR GUEYE</t>
  </si>
  <si>
    <t>MANSOUR FALL</t>
  </si>
  <si>
    <t>AMINTA  MBODJ</t>
  </si>
  <si>
    <t>BRAHIM FALL</t>
  </si>
  <si>
    <t>ASMAO NDIAYE</t>
  </si>
  <si>
    <t>BAMBA NDIAYE</t>
  </si>
  <si>
    <t>MASAER NDIAYE</t>
  </si>
  <si>
    <t>ABDOURAHMANE NDIAYE</t>
  </si>
  <si>
    <t>OUMAR GUEYE</t>
  </si>
  <si>
    <t>BIRANE SAMBA GUEYE</t>
  </si>
  <si>
    <t>MOUSSA  GUEYE</t>
  </si>
  <si>
    <t>MADEMBA GUEYE</t>
  </si>
  <si>
    <t>KOUTE NDIAYE</t>
  </si>
  <si>
    <t>AMADOU NDIAYE</t>
  </si>
  <si>
    <t>MAKHARY NDIAYE</t>
  </si>
  <si>
    <t>CHEIKH NDIAYE</t>
  </si>
  <si>
    <t>LAMINE FALL</t>
  </si>
  <si>
    <t>CHEIKH DIAW</t>
  </si>
  <si>
    <t>AMADOU GAYE</t>
  </si>
  <si>
    <t>BANDAGNE  SECK</t>
  </si>
  <si>
    <t>RICHARD TOLL</t>
  </si>
  <si>
    <t>DIAWDINE</t>
  </si>
  <si>
    <t>GPF</t>
  </si>
  <si>
    <t>KHADY  NDIAYE</t>
  </si>
  <si>
    <t>POLLE  NDIAYE</t>
  </si>
  <si>
    <t>FATOU KINE TOURE</t>
  </si>
  <si>
    <t>AMINATA  DIOP</t>
  </si>
  <si>
    <t>ROKHAYA  SY</t>
  </si>
  <si>
    <t>AWA MBODJ</t>
  </si>
  <si>
    <t>FATOUMATA  THIAM</t>
  </si>
  <si>
    <t>KHADY TALL</t>
  </si>
  <si>
    <t>NDEYE NOGAYE  THIAM</t>
  </si>
  <si>
    <t>BINTA   MBODJ</t>
  </si>
  <si>
    <t>BINTA  NDOYE</t>
  </si>
  <si>
    <t>FATOU  BA</t>
  </si>
  <si>
    <t>YASSINE  BA</t>
  </si>
  <si>
    <t>FATOU  MBAYE</t>
  </si>
  <si>
    <t>KHADY  DIOP</t>
  </si>
  <si>
    <t>AMINTA  SECK</t>
  </si>
  <si>
    <t>ADAMASECK</t>
  </si>
  <si>
    <t>OUMOU KALTOUM DIOP</t>
  </si>
  <si>
    <t>MAME WARAKH  WADE</t>
  </si>
  <si>
    <t>FATOU BALLA FALL</t>
  </si>
  <si>
    <t>HAWA  DIAW</t>
  </si>
  <si>
    <t>ASTA  KHALY FALL</t>
  </si>
  <si>
    <t>KHADY NDIAGA NDAW</t>
  </si>
  <si>
    <t>OULYMATA NDIAYE</t>
  </si>
  <si>
    <t>SALIMATA  GUEYE</t>
  </si>
  <si>
    <t>NDEYE MARY  WADE</t>
  </si>
  <si>
    <t>TEGUA  THIOYE</t>
  </si>
  <si>
    <t>YACINE  NDIAYE</t>
  </si>
  <si>
    <t>ADIRRA BARRY</t>
  </si>
  <si>
    <t>SAYNABOU NDIAYE</t>
  </si>
  <si>
    <t>NGONA SOW</t>
  </si>
  <si>
    <t>KOUNA FALL</t>
  </si>
  <si>
    <t>NDOUBE DIAW</t>
  </si>
  <si>
    <t>AISSA  NDIAYE</t>
  </si>
  <si>
    <t>KHADY MBAYE SOW</t>
  </si>
  <si>
    <t>MAIRAMA SOW</t>
  </si>
  <si>
    <t>ANATA DIOP THIONE</t>
  </si>
  <si>
    <t>COUMBA  NDIAYE</t>
  </si>
  <si>
    <t>NDOUMBE NDIAYE</t>
  </si>
  <si>
    <t>MARIETOU NDIAYE</t>
  </si>
  <si>
    <t>BINTOU MBODJ</t>
  </si>
  <si>
    <t>MAKOU  DIAKHATE</t>
  </si>
  <si>
    <t>NDEYE AISSA CAMARA</t>
  </si>
  <si>
    <t>FATOU DIOP</t>
  </si>
  <si>
    <t>ABSA  NDIAYE</t>
  </si>
  <si>
    <t>NDEYE ARAME NDAW</t>
  </si>
  <si>
    <t>WAKIRLOU  NDIAYE</t>
  </si>
  <si>
    <t xml:space="preserve">AWA SAMBA </t>
  </si>
  <si>
    <t>YARAM  SOW</t>
  </si>
  <si>
    <t>AIDA  MBENE  THIAM</t>
  </si>
  <si>
    <t>KHADY  GUEYE</t>
  </si>
  <si>
    <t>FATOU YAGUE DIAMA</t>
  </si>
  <si>
    <t>FATOU BINTOU  DIAKHATE</t>
  </si>
  <si>
    <t>FATOU  BINTA  FALL</t>
  </si>
  <si>
    <t>MADJIGUENE  NDAW</t>
  </si>
  <si>
    <t>OUMANE SENE</t>
  </si>
  <si>
    <t>FAMA SENE</t>
  </si>
  <si>
    <t>NDEYE MBODJ</t>
  </si>
  <si>
    <t>BINTOU  DIOP</t>
  </si>
  <si>
    <t>YACINE CAMARA</t>
  </si>
  <si>
    <t>ASTOU BA</t>
  </si>
  <si>
    <t>SAYNABOU THIONE</t>
  </si>
  <si>
    <t>AWA NDAW</t>
  </si>
  <si>
    <t>MARY THIAM</t>
  </si>
  <si>
    <t>BINTOU NDAW</t>
  </si>
  <si>
    <t>MAYRAMA GAYE SEYE</t>
  </si>
  <si>
    <t>FATOU BINTA NDIAYE</t>
  </si>
  <si>
    <t>FATOU NDIAYE NDAW</t>
  </si>
  <si>
    <t>MAIMOUNA NDAW</t>
  </si>
  <si>
    <t>COUMBA  CISSE</t>
  </si>
  <si>
    <t>AMINTA DIOUF</t>
  </si>
  <si>
    <t>YAKH MBOTOU MBAYE</t>
  </si>
  <si>
    <t>FATOU MBAKE SECK</t>
  </si>
  <si>
    <t>SEYNI</t>
  </si>
  <si>
    <t>NDEYE FALL</t>
  </si>
  <si>
    <t>DJEYNABA NDIAYE</t>
  </si>
  <si>
    <t>SODA NDIAYE</t>
  </si>
  <si>
    <t>NDIANGUE</t>
  </si>
  <si>
    <t>SOPE LIGUEY NDIANGUE</t>
  </si>
  <si>
    <t>DIAKHER DIOP</t>
  </si>
  <si>
    <t>NDEYE COMBODJ DIAGNE</t>
  </si>
  <si>
    <t>FAMA SARR DIOP</t>
  </si>
  <si>
    <t>WOURY MBODJ</t>
  </si>
  <si>
    <t>KALTOUM DIAGNE</t>
  </si>
  <si>
    <t>PENDA MBODJ</t>
  </si>
  <si>
    <t>ANTA NIANG</t>
  </si>
  <si>
    <t>SALY DIOP</t>
  </si>
  <si>
    <t>FATOU THIAM NOGAY</t>
  </si>
  <si>
    <t>BASSINE NIANG</t>
  </si>
  <si>
    <t>AWA DIOP MBODJ</t>
  </si>
  <si>
    <t>COUMBA DIOP BAYE</t>
  </si>
  <si>
    <t>AIDA DIOP MBANGNICK</t>
  </si>
  <si>
    <t>FATOU MBODJ LATYR</t>
  </si>
  <si>
    <t>MAYRAMA DIAGNE</t>
  </si>
  <si>
    <t>FARMATA GUEYE</t>
  </si>
  <si>
    <t>MARYAMA DIAGNE</t>
  </si>
  <si>
    <t>MAME PENDA MBODJ</t>
  </si>
  <si>
    <t>BINTA WADE</t>
  </si>
  <si>
    <t>BINETA NDIAYE DIOP</t>
  </si>
  <si>
    <t>PENDA NDAO</t>
  </si>
  <si>
    <t>FATOU DIAW SALL</t>
  </si>
  <si>
    <t>BANDAGNE  DIOP</t>
  </si>
  <si>
    <t>AMINATA NDIAYE</t>
  </si>
  <si>
    <t>FATOU DIAGNE</t>
  </si>
  <si>
    <t>ABSSATOU NDIAYE</t>
  </si>
  <si>
    <t>KHOUDIA DIOP</t>
  </si>
  <si>
    <t>HAWA NDOUR</t>
  </si>
  <si>
    <t>SEYNABOU DIOP</t>
  </si>
  <si>
    <t>AYSSARR DIOP</t>
  </si>
  <si>
    <t>DIATOU DIOP</t>
  </si>
  <si>
    <t>THIORO DIACK</t>
  </si>
  <si>
    <t>FAMA SEYE MBODJ</t>
  </si>
  <si>
    <t>SODA WELLE</t>
  </si>
  <si>
    <t>BINTOU WELLE</t>
  </si>
  <si>
    <t>NDEYE KHADY MBODJ</t>
  </si>
  <si>
    <t>COUMBA DIANG</t>
  </si>
  <si>
    <t>FATOU WADE DIOP</t>
  </si>
  <si>
    <t>AMINATA DIAW NENE</t>
  </si>
  <si>
    <t>KHARDJIATA YAGUE</t>
  </si>
  <si>
    <t>ROKHAYA MBODJ DIAW</t>
  </si>
  <si>
    <t>NDIEUMBEUTE DIOP</t>
  </si>
  <si>
    <t>FATOU FALL MARY</t>
  </si>
  <si>
    <t>NDEYE MBODJ FATOU MBAYE</t>
  </si>
  <si>
    <t>MAYRAMA DIOP AYSSARR</t>
  </si>
  <si>
    <t>PENDA SARR</t>
  </si>
  <si>
    <t>FATOU DIOP PAPE DIOP</t>
  </si>
  <si>
    <t>FOMOUSSE MBODJ</t>
  </si>
  <si>
    <t>AWA CHEIKH NDOGUE</t>
  </si>
  <si>
    <t>ARAMBAKAR DJIGEUL DIAW</t>
  </si>
  <si>
    <t>ROKHAYA DAME DIOP</t>
  </si>
  <si>
    <t>ASTOU THIAM</t>
  </si>
  <si>
    <t>DJOSY SISSOKHO</t>
  </si>
  <si>
    <t>ROKHAYA DIOP</t>
  </si>
  <si>
    <t>YATA MBODJ DIAGNE</t>
  </si>
  <si>
    <t>BOYE SECK</t>
  </si>
  <si>
    <t>AWA DIOP</t>
  </si>
  <si>
    <t>COUMBA DIA</t>
  </si>
  <si>
    <t>NDEYE AICHA WELLE</t>
  </si>
  <si>
    <t>FATOU YAGUE</t>
  </si>
  <si>
    <t>BINTOU NABY BOUSSO</t>
  </si>
  <si>
    <t>YASSINE BOUSSO</t>
  </si>
  <si>
    <t>KALTOUM DIONE</t>
  </si>
  <si>
    <t>SOCE DIOP</t>
  </si>
  <si>
    <t>YACINE YAGUE ARAME</t>
  </si>
  <si>
    <t>FATOU DIOP HAMI</t>
  </si>
  <si>
    <t>FATOU WADE</t>
  </si>
  <si>
    <t>OULIMATA DIOP</t>
  </si>
  <si>
    <t>DIARIYATOU DIOP</t>
  </si>
  <si>
    <t>SOKHNA DIOP</t>
  </si>
  <si>
    <t>NDEYE MAME BOYE</t>
  </si>
  <si>
    <t>MAME WARAKH SALL</t>
  </si>
  <si>
    <t>ABSSA DALY DIAGNE</t>
  </si>
  <si>
    <t>MAMA THIAM</t>
  </si>
  <si>
    <t>FATOU DIOP ANTA DIAW</t>
  </si>
  <si>
    <t>KHARDIATA YATTA MBODJ</t>
  </si>
  <si>
    <t>FATOU DIOP BASSINE</t>
  </si>
  <si>
    <t>AIDA FALL</t>
  </si>
  <si>
    <t>AISSATOU DIOP</t>
  </si>
  <si>
    <t>ASTOU DIOP MBAYE SARR</t>
  </si>
  <si>
    <t>AWA GUEYE SARR</t>
  </si>
  <si>
    <t>SOKHNA DIOP N°2</t>
  </si>
  <si>
    <t>FAMA SARR WELLE</t>
  </si>
  <si>
    <t>FATOU DIAGNE MANDOUNGUE</t>
  </si>
  <si>
    <t>FATOU MBAYE ABDOU</t>
  </si>
  <si>
    <t>YACINE YAGUE</t>
  </si>
  <si>
    <t>MAYRAMA DIOP BABA</t>
  </si>
  <si>
    <t>MAIMOUNA BA</t>
  </si>
  <si>
    <t>FATOU THIAM</t>
  </si>
  <si>
    <t>YACINE DIOP</t>
  </si>
  <si>
    <t>NDEYE GAYE MASSAR</t>
  </si>
  <si>
    <t>AWA DIALLO</t>
  </si>
  <si>
    <t>WOULY MBODJ</t>
  </si>
  <si>
    <t>FAMBODJ MBODJ</t>
  </si>
  <si>
    <t>KHADY MBODJ PAPE MBODJ</t>
  </si>
  <si>
    <t>AMINATA THIOYE</t>
  </si>
  <si>
    <t>KHAR DIALLO</t>
  </si>
  <si>
    <t>FATOU BINTOU DIOP</t>
  </si>
  <si>
    <t>AMINATA THIAM FALL</t>
  </si>
  <si>
    <t>SOKHNA DIAGNE DIOP</t>
  </si>
  <si>
    <t>AIDA SEYE</t>
  </si>
  <si>
    <t>ALASSANE MBOUP</t>
  </si>
  <si>
    <t>AMINTA SY</t>
  </si>
  <si>
    <t>KHARDIATA NDIAYE</t>
  </si>
  <si>
    <t>FATOU LY</t>
  </si>
  <si>
    <t>YACINE NDIAYE</t>
  </si>
  <si>
    <t>FAMA SARR MBODJ</t>
  </si>
  <si>
    <t>MARIEME NDIAYE</t>
  </si>
  <si>
    <t>ASTOU GAYE</t>
  </si>
  <si>
    <t xml:space="preserve">KHADY DIOP </t>
  </si>
  <si>
    <t>NDEYE NDIAYE</t>
  </si>
  <si>
    <t>FABINETA DIAGNE</t>
  </si>
  <si>
    <t>FATOU BINETA SEYE</t>
  </si>
  <si>
    <t>FATOU DIOP SOGUE</t>
  </si>
  <si>
    <t xml:space="preserve">AMINATA DIOP </t>
  </si>
  <si>
    <t>FATIM FALL</t>
  </si>
  <si>
    <t>KHOUDY KANE</t>
  </si>
  <si>
    <t>AWA THIONE</t>
  </si>
  <si>
    <t>SAFIYATOU DIOP</t>
  </si>
  <si>
    <t>TABARA GAYE</t>
  </si>
  <si>
    <t>SOKHNADIOP N°3</t>
  </si>
  <si>
    <t>AIDA SOW</t>
  </si>
  <si>
    <t>NDEYE FATOU SECK</t>
  </si>
  <si>
    <t>YACINE DIOP MAKHTAR</t>
  </si>
  <si>
    <t xml:space="preserve">MAIMOUNA BA </t>
  </si>
  <si>
    <t>FATOU THIAM GAYE</t>
  </si>
  <si>
    <t>AMINTA FALL</t>
  </si>
  <si>
    <t>YATA MBODJ N°1</t>
  </si>
  <si>
    <t>BANINA DIOP</t>
  </si>
  <si>
    <t>GADA GUEYE</t>
  </si>
  <si>
    <t>NDEYE MAYRAME GUEYE</t>
  </si>
  <si>
    <t>KHDY DIOP</t>
  </si>
  <si>
    <t>KHDY SECK</t>
  </si>
  <si>
    <t>ASTA KANE</t>
  </si>
  <si>
    <t>OUMOU KALTOUM MBODJ</t>
  </si>
  <si>
    <t>OULY MBODJ</t>
  </si>
  <si>
    <t>MAYRAMA DIOP</t>
  </si>
  <si>
    <t>MAME WARAKH SARR</t>
  </si>
  <si>
    <t>FATOU BINETOU DIOP</t>
  </si>
  <si>
    <t>FAMBAYE WELLE</t>
  </si>
  <si>
    <t>SEYNABOU SOW</t>
  </si>
  <si>
    <t>FAMBODJ MBODJ N°2</t>
  </si>
  <si>
    <t xml:space="preserve">NAUH MBODJ </t>
  </si>
  <si>
    <t>BRAHIM FAYE</t>
  </si>
  <si>
    <t>GUEM YALLA 2</t>
  </si>
  <si>
    <t>PAPE SEYNY GUEYE</t>
  </si>
  <si>
    <t>MBAYE BA</t>
  </si>
  <si>
    <t>BAYE DIAW</t>
  </si>
  <si>
    <t>MADIOP GUEYE</t>
  </si>
  <si>
    <t>OUSMANE GUEYE</t>
  </si>
  <si>
    <t>YORO GUEYE</t>
  </si>
  <si>
    <t>ABDOULAYE GUEYE</t>
  </si>
  <si>
    <t>OUSMANE DIAW</t>
  </si>
  <si>
    <t>ALIOUNE GUEYE</t>
  </si>
  <si>
    <t>OUSSEYNOU GUEYE</t>
  </si>
  <si>
    <t>MEISSA FALL</t>
  </si>
  <si>
    <t>ALIOUNE FALL</t>
  </si>
  <si>
    <t>BABACAR GUEYE</t>
  </si>
  <si>
    <t>MAMADOU SALL GUEYE</t>
  </si>
  <si>
    <t>AMETH NDIAYE</t>
  </si>
  <si>
    <t>WADEN</t>
  </si>
  <si>
    <t>MOUSSA GUEYE</t>
  </si>
  <si>
    <t>OUSMANE NDIAYE</t>
  </si>
  <si>
    <t>SEYDOU THIAM</t>
  </si>
  <si>
    <t>ABDOU MAGIB GUEYE</t>
  </si>
  <si>
    <t>HABIBOU NDIAYE</t>
  </si>
  <si>
    <t>BADIE GUEYE</t>
  </si>
  <si>
    <t>MEISSA NDIAYE</t>
  </si>
  <si>
    <t>MANKO</t>
  </si>
  <si>
    <t>MANSOUR GUEYE</t>
  </si>
  <si>
    <t>MAODO GUEYE</t>
  </si>
  <si>
    <t>BABA TALL BA</t>
  </si>
  <si>
    <t>YOUSSOUPHA GUEYE</t>
  </si>
  <si>
    <t>NATOUGA GUEYE</t>
  </si>
  <si>
    <t>CHEIKH AMINTA BA</t>
  </si>
  <si>
    <t>PAPE FAYE</t>
  </si>
  <si>
    <t>ABDOULAYE DIALLO</t>
  </si>
  <si>
    <t>BOUBACAR MBODJ</t>
  </si>
  <si>
    <t>ABDOU AZIZ NDIAYE</t>
  </si>
  <si>
    <t>AIDA NDIAYE</t>
  </si>
  <si>
    <t>AMADOU MBODJ</t>
  </si>
  <si>
    <t>AMADOU LAMINE MBODJ</t>
  </si>
  <si>
    <t>GORA FALL</t>
  </si>
  <si>
    <t>NADJIROU FAYE</t>
  </si>
  <si>
    <t>OLA BA</t>
  </si>
  <si>
    <t>Banda  Ngm</t>
  </si>
  <si>
    <t>Saint Louis</t>
  </si>
  <si>
    <t>DIAMA</t>
  </si>
  <si>
    <t>Ngomene</t>
  </si>
  <si>
    <t>Bokk Diom</t>
  </si>
  <si>
    <t>Banda NGOM</t>
  </si>
  <si>
    <t>Fonds Propres</t>
  </si>
  <si>
    <t>Assane  Ngom</t>
  </si>
  <si>
    <t>Iba  Ngom</t>
  </si>
  <si>
    <t>Ousmane  Diallo</t>
  </si>
  <si>
    <t>Moustapha  Samb</t>
  </si>
  <si>
    <t>Ousseynou  Samb</t>
  </si>
  <si>
    <t>Birane  Ngom</t>
  </si>
  <si>
    <t>Seynabou  Seck</t>
  </si>
  <si>
    <t>Papa Saliou Ngom</t>
  </si>
  <si>
    <t>Ali  Seck</t>
  </si>
  <si>
    <t>Abou  Sow</t>
  </si>
  <si>
    <t>Modou  Ngom</t>
  </si>
  <si>
    <t>Barra  Samb</t>
  </si>
  <si>
    <t>Idrissa  Ngom</t>
  </si>
  <si>
    <t>Ousmane  Badiane</t>
  </si>
  <si>
    <t>Ablaye  Badiane</t>
  </si>
  <si>
    <t>Papa Thiafour Ngo</t>
  </si>
  <si>
    <t>Marieme Ngom</t>
  </si>
  <si>
    <t>Saliou Ngom</t>
  </si>
  <si>
    <t>Abdou  Diop</t>
  </si>
  <si>
    <t>Sambane  Hanne</t>
  </si>
  <si>
    <t>Ousmane  Hanne</t>
  </si>
  <si>
    <t>Djiby  Beye</t>
  </si>
  <si>
    <t>Chiekh  Sall</t>
  </si>
  <si>
    <t>Demba  Sow</t>
  </si>
  <si>
    <t>Ameth  Sow</t>
  </si>
  <si>
    <t>Moustapha  Seck</t>
  </si>
  <si>
    <t>And Taku Ligu</t>
  </si>
  <si>
    <t>LBA</t>
  </si>
  <si>
    <t>Moussa  Ngom</t>
  </si>
  <si>
    <t>Massamba Ngom</t>
  </si>
  <si>
    <t>Union</t>
  </si>
  <si>
    <t>Mbaye Sady Ngom</t>
  </si>
  <si>
    <t>Pathe  Ngom</t>
  </si>
  <si>
    <t>Abdou Samb</t>
  </si>
  <si>
    <t>Boubacar  Diop</t>
  </si>
  <si>
    <t>Daouda  Samb</t>
  </si>
  <si>
    <t>Medoune  Samb</t>
  </si>
  <si>
    <t>Samba  Diallo</t>
  </si>
  <si>
    <t>Abdoulaye Ngom</t>
  </si>
  <si>
    <t>Alioune  Ngom</t>
  </si>
  <si>
    <t>Mor  Diop</t>
  </si>
  <si>
    <t>Dame  Ngom</t>
  </si>
  <si>
    <t>Khady  Ngom</t>
  </si>
  <si>
    <t>Magatte  Ngom</t>
  </si>
  <si>
    <t>Baye   Seck</t>
  </si>
  <si>
    <t>Elhadj   Seck</t>
  </si>
  <si>
    <t>Masseck  Seck</t>
  </si>
  <si>
    <t>Massar  Samb</t>
  </si>
  <si>
    <t>Coura  Seye</t>
  </si>
  <si>
    <t>Saliou  Fall</t>
  </si>
  <si>
    <t>Iba  Seck</t>
  </si>
  <si>
    <t>Magatte  Seck</t>
  </si>
  <si>
    <t>Sira  Samb</t>
  </si>
  <si>
    <t>Adama  Seck</t>
  </si>
  <si>
    <t>Mademba  Samb</t>
  </si>
  <si>
    <t>Aminta  Ngom</t>
  </si>
  <si>
    <t>Papa Magatte Diop</t>
  </si>
  <si>
    <t>Amadou L  Gaye</t>
  </si>
  <si>
    <t>Diagambal</t>
  </si>
  <si>
    <t>Ngayenne</t>
  </si>
  <si>
    <t>Ablaye  Gaye</t>
  </si>
  <si>
    <t>Amadou   Gaye</t>
  </si>
  <si>
    <t>Mamadou  Gaye</t>
  </si>
  <si>
    <t>Elhadj Guitte Diagne</t>
  </si>
  <si>
    <t>Fatou Bintou Gaye</t>
  </si>
  <si>
    <t>Abdou Karime Gaye</t>
  </si>
  <si>
    <t>Assane Gaye</t>
  </si>
  <si>
    <t>Ousmane  Gaye</t>
  </si>
  <si>
    <t>Djibi  Gaye</t>
  </si>
  <si>
    <t>Mor Talla Samb</t>
  </si>
  <si>
    <t>Samba  Gaye</t>
  </si>
  <si>
    <t>Awa  Gueye</t>
  </si>
  <si>
    <t>Ousseynou  Mbaye</t>
  </si>
  <si>
    <t>Diappo</t>
  </si>
  <si>
    <t>Ousseynou   Mbaye</t>
  </si>
  <si>
    <t>Ablaye Samb</t>
  </si>
  <si>
    <t>Ablaye   Samb</t>
  </si>
  <si>
    <t>Magatte  Samb</t>
  </si>
  <si>
    <t>Abdou   Mbaye</t>
  </si>
  <si>
    <t>Assane Diop Ngom</t>
  </si>
  <si>
    <t>Papa  Mbaye</t>
  </si>
  <si>
    <t>Rissal  Ngom</t>
  </si>
  <si>
    <t>Fara  Mbaye</t>
  </si>
  <si>
    <t>Dieri  Mbaye</t>
  </si>
  <si>
    <t>Saliou  Mbaye</t>
  </si>
  <si>
    <t>Aly Thiam Gueye</t>
  </si>
  <si>
    <t>Rak Top Makk</t>
  </si>
  <si>
    <t>Fara Gueye</t>
  </si>
  <si>
    <t>Fara   GUEYE</t>
  </si>
  <si>
    <t>OUI</t>
  </si>
  <si>
    <t>Mamadou  Gueye</t>
  </si>
  <si>
    <t>Moussa Gueye 1</t>
  </si>
  <si>
    <t>Moussa Guey2</t>
  </si>
  <si>
    <t>Papa Malick Gueye</t>
  </si>
  <si>
    <t>Birane  Hanne</t>
  </si>
  <si>
    <t>Magatte  Hanne</t>
  </si>
  <si>
    <t>Moussa  Hanne</t>
  </si>
  <si>
    <t>Abdou  Niasse</t>
  </si>
  <si>
    <t>Arona  Hann</t>
  </si>
  <si>
    <t>Assane Niasse</t>
  </si>
  <si>
    <t>Ibrahima  Niasse</t>
  </si>
  <si>
    <t>Modou Niasse</t>
  </si>
  <si>
    <t>Cira  Thiam</t>
  </si>
  <si>
    <t>Moustapha  Hann</t>
  </si>
  <si>
    <t>Elhadj  Hann</t>
  </si>
  <si>
    <t>Mar  Hann</t>
  </si>
  <si>
    <t>Mame Gor Niasse</t>
  </si>
  <si>
    <t>Baye  Hann</t>
  </si>
  <si>
    <t>Mafal  Hann</t>
  </si>
  <si>
    <t>Abdou  Gueye</t>
  </si>
  <si>
    <t>Djibi  Gueye</t>
  </si>
  <si>
    <t>Moussa  Gueye3</t>
  </si>
  <si>
    <t>Marieme  Mbodj</t>
  </si>
  <si>
    <t>Alioune  Gueye</t>
  </si>
  <si>
    <t>Banda  Gueye</t>
  </si>
  <si>
    <t>Aliou  Mbodj</t>
  </si>
  <si>
    <t>Mbodjiene</t>
  </si>
  <si>
    <t>Mame Madicke</t>
  </si>
  <si>
    <t>Doudou  Diop</t>
  </si>
  <si>
    <t>Ndiapaly  Mbodj</t>
  </si>
  <si>
    <t>Natogo  Mbodj</t>
  </si>
  <si>
    <t>Yatoudeme  Thiam</t>
  </si>
  <si>
    <t>Ibrahima Mbodj</t>
  </si>
  <si>
    <t>Saliou  FALL</t>
  </si>
  <si>
    <t>Arame  Mbaye</t>
  </si>
  <si>
    <t>Abdoulaye Thiam</t>
  </si>
  <si>
    <t>Diery  Mbodj</t>
  </si>
  <si>
    <t>Mamadou  Mbodj</t>
  </si>
  <si>
    <t>Fatou Bintou Sene</t>
  </si>
  <si>
    <t>Fambaye  Sene</t>
  </si>
  <si>
    <t>Samba  Souna Thiam</t>
  </si>
  <si>
    <t>Madicke  Mbodj</t>
  </si>
  <si>
    <t>Ibrahima  Diop</t>
  </si>
  <si>
    <t>Ndiogou  Mbodj</t>
  </si>
  <si>
    <t>Mamadou   DIOP</t>
  </si>
  <si>
    <t>Abdoulaye  Sene</t>
  </si>
  <si>
    <t>Moussa   Mbodj</t>
  </si>
  <si>
    <t>Mamadou   Diop</t>
  </si>
  <si>
    <t>Amadou  Mbodj</t>
  </si>
  <si>
    <t>Amadou   L   Diop</t>
  </si>
  <si>
    <t>Yerim   Mbodj</t>
  </si>
  <si>
    <t>Bara   Mbodj</t>
  </si>
  <si>
    <t>Bara  Mbodj</t>
  </si>
  <si>
    <t>Massala  Diop</t>
  </si>
  <si>
    <t>Sambane    Hanne</t>
  </si>
  <si>
    <t>Mamadou    Mbodj</t>
  </si>
  <si>
    <t>Yerime    Mbbodj</t>
  </si>
  <si>
    <t>Mbasla   MBODJ</t>
  </si>
  <si>
    <t>Ibrahima  Mbodj</t>
  </si>
  <si>
    <t>Moussa  Sene</t>
  </si>
  <si>
    <t>Ndiaga   Sene</t>
  </si>
  <si>
    <t>Fabinta   Ndiaye</t>
  </si>
  <si>
    <t>Yerim    Mbaye</t>
  </si>
  <si>
    <t>Alassane   Sene</t>
  </si>
  <si>
    <t>Teguie  Mbodj</t>
  </si>
  <si>
    <t>Abdou  Gaye  Mbodj</t>
  </si>
  <si>
    <t>Yerimbagnick</t>
  </si>
  <si>
    <t>Doudou  Mbodj</t>
  </si>
  <si>
    <t>Saliou  Mbodj</t>
  </si>
  <si>
    <t>Magatte  Mbodj</t>
  </si>
  <si>
    <t>Ndeye  Fatou  Mbaye</t>
  </si>
  <si>
    <t>Alioune   Mbodj</t>
  </si>
  <si>
    <t>Magatte   Mbodj</t>
  </si>
  <si>
    <t>Yirime  Mbodj</t>
  </si>
  <si>
    <t>Papa  Demba  Mbodj</t>
  </si>
  <si>
    <t>Chiekh   Mbodj</t>
  </si>
  <si>
    <t>Ousseynou   Mbodj</t>
  </si>
  <si>
    <t>Abdoulaye   Mbaye</t>
  </si>
  <si>
    <t>Marame  Badiane</t>
  </si>
  <si>
    <t>Doudou  Mbaye</t>
  </si>
  <si>
    <t>Fara   Mbodj</t>
  </si>
  <si>
    <t>Babacar  Mbodj</t>
  </si>
  <si>
    <t>Amadou  Mbaye Mbodj</t>
  </si>
  <si>
    <t>Ndiack  Mbodj</t>
  </si>
  <si>
    <t>Natogo</t>
  </si>
  <si>
    <t>Babacar   Mbodj</t>
  </si>
  <si>
    <t>Aida   Thioye</t>
  </si>
  <si>
    <t>Alassane  Mbodj</t>
  </si>
  <si>
    <t>Birane  Mbaye</t>
  </si>
  <si>
    <t>Madiop   Mbodj</t>
  </si>
  <si>
    <t>Makhtar   Mbodj</t>
  </si>
  <si>
    <t>Makhtar  Mbodj</t>
  </si>
  <si>
    <t>Aly   Thioub</t>
  </si>
  <si>
    <t>Lena   Thioub</t>
  </si>
  <si>
    <t>Adama   Mbodj</t>
  </si>
  <si>
    <t>Awa  Fall</t>
  </si>
  <si>
    <t>Sira  Mbodj</t>
  </si>
  <si>
    <t>Abdou  Mbodj</t>
  </si>
  <si>
    <t>Amadou   Dieng</t>
  </si>
  <si>
    <t>Fara  Gueye</t>
  </si>
  <si>
    <t>Mame  Mambodj</t>
  </si>
  <si>
    <t>Baye  Diagne</t>
  </si>
  <si>
    <t>El Hadj  Diagne</t>
  </si>
  <si>
    <t>Cira Diagne</t>
  </si>
  <si>
    <t>Abdoulaye  Diagne</t>
  </si>
  <si>
    <t>Mbaye  Diagne</t>
  </si>
  <si>
    <t>Abdoul  Aziz  Gueye</t>
  </si>
  <si>
    <t>Malick  Gueye</t>
  </si>
  <si>
    <t>Magueye  Malick Diagne</t>
  </si>
  <si>
    <t>Sabakhaw  Gueye</t>
  </si>
  <si>
    <t>Maradji Ba  Gueye</t>
  </si>
  <si>
    <t>Awa   Gaye</t>
  </si>
  <si>
    <t>Moustapha   Diagne</t>
  </si>
  <si>
    <t>Mamadou   Sarr</t>
  </si>
  <si>
    <t>Babacar   Diagne</t>
  </si>
  <si>
    <t>Malick  Diagne</t>
  </si>
  <si>
    <t>Abdoulaye  Gueye</t>
  </si>
  <si>
    <t>Mamadou   Gaye</t>
  </si>
  <si>
    <t>Amadou   L  Diagne</t>
  </si>
  <si>
    <t>Mambodj   Gueye</t>
  </si>
  <si>
    <t>Mousse  Niang  Gueye</t>
  </si>
  <si>
    <t>Malick  Sokhna Gueye</t>
  </si>
  <si>
    <t>KHar Yalla</t>
  </si>
  <si>
    <t>Malick S Gueye</t>
  </si>
  <si>
    <t>Ibrahima  Ndiaye</t>
  </si>
  <si>
    <t>Ibrahima Ndiaye</t>
  </si>
  <si>
    <t>Magui  Ndoumbe  Gueye</t>
  </si>
  <si>
    <t>Lamine     Seye</t>
  </si>
  <si>
    <t>Becaye    Gueye</t>
  </si>
  <si>
    <t>Elhadj    Gueye</t>
  </si>
  <si>
    <t>Ibrama      Gueye</t>
  </si>
  <si>
    <t>Ousmane    Gueye</t>
  </si>
  <si>
    <t>Mamadou Lamin Gueye</t>
  </si>
  <si>
    <t>Assane   Gueye</t>
  </si>
  <si>
    <t>Malick    Ndiaye</t>
  </si>
  <si>
    <t>Moussa    GAYE</t>
  </si>
  <si>
    <t>Modou    Gueye</t>
  </si>
  <si>
    <t>Sire   Sall</t>
  </si>
  <si>
    <t>Marame    Seck</t>
  </si>
  <si>
    <t>Papa  Malick  Gueye</t>
  </si>
  <si>
    <t>Moussa   S amb</t>
  </si>
  <si>
    <t>Moustaphe  Ndiaye</t>
  </si>
  <si>
    <t>Ndeye  fatou  Gueye</t>
  </si>
  <si>
    <t xml:space="preserve">El Hadj  Magui Gueye </t>
  </si>
  <si>
    <t>Aisatou  Gueye</t>
  </si>
  <si>
    <t>Souleymane  DIOP</t>
  </si>
  <si>
    <t>Ousmane  Gueye</t>
  </si>
  <si>
    <t>Abou  Diallo</t>
  </si>
  <si>
    <t>Abdoulaye  Kontagne</t>
  </si>
  <si>
    <t>Amadou   Fall</t>
  </si>
  <si>
    <t>Arona   Diallo</t>
  </si>
  <si>
    <t>Magatte  Gueye</t>
  </si>
  <si>
    <t>Bokk  Ndeye</t>
  </si>
  <si>
    <t>Magatte Gueye</t>
  </si>
  <si>
    <t>Abdou  Azize  Gueye</t>
  </si>
  <si>
    <t>Moussa  Gueye</t>
  </si>
  <si>
    <t>Mar   Gueye</t>
  </si>
  <si>
    <t>Chiekh Gueye</t>
  </si>
  <si>
    <t>Mamadou  Mbaye</t>
  </si>
  <si>
    <t>Magatte   Gueye</t>
  </si>
  <si>
    <t>Adama   Gueye</t>
  </si>
  <si>
    <t>Moustaphe  Diallo1</t>
  </si>
  <si>
    <t>Moustaphe  Diallo2</t>
  </si>
  <si>
    <t>Moussa   Sow</t>
  </si>
  <si>
    <t>Ndeye  Khady  Gaye</t>
  </si>
  <si>
    <t>Magatte  Mbodj  Gueye</t>
  </si>
  <si>
    <t>Mamadou   Ba</t>
  </si>
  <si>
    <t>Ibrahima   Gueye1</t>
  </si>
  <si>
    <t>Amadel  Diallo</t>
  </si>
  <si>
    <t>Mame  Gor  Gueye</t>
  </si>
  <si>
    <t>Malick Gueye</t>
  </si>
  <si>
    <t>Lamine   Gueye</t>
  </si>
  <si>
    <t>Mor   Thiam</t>
  </si>
  <si>
    <t>Papa   Diop</t>
  </si>
  <si>
    <t>Ndiawar  Boye</t>
  </si>
  <si>
    <t>Mamadou  Penda  Gueye</t>
  </si>
  <si>
    <t>Modou  Mar  Gueye</t>
  </si>
  <si>
    <t>Mambaye Diop Diagne</t>
  </si>
  <si>
    <t>Mame Mambodj</t>
  </si>
  <si>
    <t>Fatou   Diop</t>
  </si>
  <si>
    <t>Anta  Ngouna  Gaye</t>
  </si>
  <si>
    <t>Anta N Gaye</t>
  </si>
  <si>
    <t xml:space="preserve">Adama   Ba  </t>
  </si>
  <si>
    <t>Yarame   Gueye</t>
  </si>
  <si>
    <t>Fatou  Mboddj</t>
  </si>
  <si>
    <t>Soukeyna  Ngom</t>
  </si>
  <si>
    <t>Ndeye  Fall  Ngom</t>
  </si>
  <si>
    <t>Khady  Niasse</t>
  </si>
  <si>
    <t>Khady Niasse</t>
  </si>
  <si>
    <t>Ndeye  Bokhal Gueye</t>
  </si>
  <si>
    <t>Marieme  Ndiaye</t>
  </si>
  <si>
    <t>Fatma    Der</t>
  </si>
  <si>
    <t>Mbaba   Diouf</t>
  </si>
  <si>
    <t>Mbaba Diouf</t>
  </si>
  <si>
    <t>Fambaye Sene</t>
  </si>
  <si>
    <t>Awa  Chiekh Diagne</t>
  </si>
  <si>
    <t>Ndoumbe  Gueye</t>
  </si>
  <si>
    <t>Ndeye Anta  Ngom</t>
  </si>
  <si>
    <t>Awa    Seck</t>
  </si>
  <si>
    <t>Coumba  Thieb  Mbodj</t>
  </si>
  <si>
    <t>Sokhna   Mbodj</t>
  </si>
  <si>
    <t>Khady  Gaye</t>
  </si>
  <si>
    <t>Fatou    Gueye</t>
  </si>
  <si>
    <t>Awa  Daro  Niang</t>
  </si>
  <si>
    <t>Awa D Niang</t>
  </si>
  <si>
    <t>Fatou    Mboddj</t>
  </si>
  <si>
    <t>Diawnar   Ngom</t>
  </si>
  <si>
    <t>Fama   Ndiaye</t>
  </si>
  <si>
    <t>Fatou   Diouf</t>
  </si>
  <si>
    <t>Fatou   Der</t>
  </si>
  <si>
    <t>Amy Cole   Mbodj</t>
  </si>
  <si>
    <t>Fatou   Seck</t>
  </si>
  <si>
    <t>Thiane   Badiane</t>
  </si>
  <si>
    <t>Thiane Badiane</t>
  </si>
  <si>
    <t>NDARY FALL</t>
  </si>
  <si>
    <t>ST-LOUIS</t>
  </si>
  <si>
    <t>PONT-GENDARME</t>
  </si>
  <si>
    <t>ROUME</t>
  </si>
  <si>
    <t>MAGATTE MBAYE</t>
  </si>
  <si>
    <t>TABASKI MBAYE</t>
  </si>
  <si>
    <t>MALICK KHOURY</t>
  </si>
  <si>
    <t>NOAR</t>
  </si>
  <si>
    <t>SIDY DIOP</t>
  </si>
  <si>
    <t>MBAYE SADY DIOP</t>
  </si>
  <si>
    <t>RAWANE DIOP</t>
  </si>
  <si>
    <t>DEGUEUNE DIOP</t>
  </si>
  <si>
    <t>GORA HANN</t>
  </si>
  <si>
    <t>MAMADOU DIOP</t>
  </si>
  <si>
    <t>OUSMANE MBAYE</t>
  </si>
  <si>
    <t>YABA NATTE SECK</t>
  </si>
  <si>
    <t>ABLAYE SECK</t>
  </si>
  <si>
    <t>ABLAYE HANN</t>
  </si>
  <si>
    <t>DABA MBAYE</t>
  </si>
  <si>
    <t>MODY DIOP</t>
  </si>
  <si>
    <t>BAKHAW DIOP</t>
  </si>
  <si>
    <t>BARA DIOP</t>
  </si>
  <si>
    <t>NDEYE DIOP</t>
  </si>
  <si>
    <t>MAROUBA DIOP</t>
  </si>
  <si>
    <t>BINTOU DIOP</t>
  </si>
  <si>
    <t>BIRAHIM MBAYE</t>
  </si>
  <si>
    <t>ARAME GAYE</t>
  </si>
  <si>
    <t>AMINETA FALL</t>
  </si>
  <si>
    <t>ABDOU FALL</t>
  </si>
  <si>
    <t>KHOUDIA HANN</t>
  </si>
  <si>
    <t>BAYE DIOP FALL</t>
  </si>
  <si>
    <t>MALICK FALL</t>
  </si>
  <si>
    <t>YOUSOUPHA MBAYE</t>
  </si>
  <si>
    <t>SALIMATA FALL</t>
  </si>
  <si>
    <t>IDRISSA DIOP</t>
  </si>
  <si>
    <t>ARAME MBAYE</t>
  </si>
  <si>
    <t>ABLAYE MBAYE</t>
  </si>
  <si>
    <t>MOUSSA MBAYE</t>
  </si>
  <si>
    <t>MADICKE MBAYE</t>
  </si>
  <si>
    <t>MAFALL DIOP</t>
  </si>
  <si>
    <t>YERIME DIOP</t>
  </si>
  <si>
    <t>DJIBY FALL</t>
  </si>
  <si>
    <t>BOUNA FALL</t>
  </si>
  <si>
    <t>AMADOU MBAYE</t>
  </si>
  <si>
    <t>SAMBA DIALLO</t>
  </si>
  <si>
    <t>LELE MBAYE</t>
  </si>
  <si>
    <t>MAGUEYE MBAYE</t>
  </si>
  <si>
    <t>MADIOP RIMBA DIOP</t>
  </si>
  <si>
    <t>MADIOP RIMBA  DIOP</t>
  </si>
  <si>
    <t>YAYA KA</t>
  </si>
  <si>
    <t>DJIBY MBAYE</t>
  </si>
  <si>
    <t>MAMADOU</t>
  </si>
  <si>
    <t>ANNA</t>
  </si>
  <si>
    <t>YACINE</t>
  </si>
  <si>
    <t>ABDOU AZIZ</t>
  </si>
  <si>
    <t>ABDOULAYE MBAYE</t>
  </si>
  <si>
    <t>CHEIKH KANE</t>
  </si>
  <si>
    <t>AOUDE DIALLO</t>
  </si>
  <si>
    <t>ARONA DIOP</t>
  </si>
  <si>
    <t>BALLA GUEYE</t>
  </si>
  <si>
    <t>BARA MBAYE</t>
  </si>
  <si>
    <t>CHEIKH DIALLO</t>
  </si>
  <si>
    <t>DAOUDA MBAYE AWA NDIAYE</t>
  </si>
  <si>
    <t>DAOUDA MBAYE DJIBY</t>
  </si>
  <si>
    <t>DOUDOU MBAYE</t>
  </si>
  <si>
    <t>MAMADOU MBAYE</t>
  </si>
  <si>
    <t>MBAYE GUEYE</t>
  </si>
  <si>
    <t>MOUSSA DIALLO</t>
  </si>
  <si>
    <t>ADIOUMA DIOP</t>
  </si>
  <si>
    <t>YOUSSOU MBAYE</t>
  </si>
  <si>
    <t>SAMBA FALL</t>
  </si>
  <si>
    <t>SOULEYMANE BAR</t>
  </si>
  <si>
    <t>ANTA GAYE</t>
  </si>
  <si>
    <t>BARA MBAYE DJIBY</t>
  </si>
  <si>
    <t>LAMINE GUEYE JR</t>
  </si>
  <si>
    <t>alassane sow</t>
  </si>
  <si>
    <t>amadou sow</t>
  </si>
  <si>
    <t xml:space="preserve">arame gaye </t>
  </si>
  <si>
    <t>arona sow</t>
  </si>
  <si>
    <t>baidy sow</t>
  </si>
  <si>
    <t>bakhaw diop</t>
  </si>
  <si>
    <t>djibiyel sow</t>
  </si>
  <si>
    <t>gnanga boye</t>
  </si>
  <si>
    <t>seydou sow</t>
  </si>
  <si>
    <t>sakhary diop</t>
  </si>
  <si>
    <t>aly diop</t>
  </si>
  <si>
    <t>modi hann</t>
  </si>
  <si>
    <t>ibrahima sow</t>
  </si>
  <si>
    <t>massamba hann</t>
  </si>
  <si>
    <t>mame bara diop</t>
  </si>
  <si>
    <t>adama gaye</t>
  </si>
  <si>
    <t>Abdoul Sow</t>
  </si>
  <si>
    <t>ASSY</t>
  </si>
  <si>
    <t>Abdoulaye Sow</t>
  </si>
  <si>
    <t>Abdourahmane Sow</t>
  </si>
  <si>
    <t>Abou Ifra Sow</t>
  </si>
  <si>
    <t>Adama Abdourahmane Sow</t>
  </si>
  <si>
    <t>Amath Sow</t>
  </si>
  <si>
    <t>Arouna Diallo</t>
  </si>
  <si>
    <t>ameth sow</t>
  </si>
  <si>
    <t>moussa ka</t>
  </si>
  <si>
    <t>Djiby Ka</t>
  </si>
  <si>
    <t>Djiba Sow</t>
  </si>
  <si>
    <t>Ifra Sow</t>
  </si>
  <si>
    <t>Mbaye Sow</t>
  </si>
  <si>
    <t>Naidia Dia</t>
  </si>
  <si>
    <t>Naidia Sow</t>
  </si>
  <si>
    <t>Oussey Sow</t>
  </si>
  <si>
    <t>Sogui Sow</t>
  </si>
  <si>
    <t>Direct</t>
  </si>
  <si>
    <t>R1</t>
  </si>
  <si>
    <t>Manuel</t>
  </si>
  <si>
    <t>NDIAYE DENIS DIOP</t>
  </si>
  <si>
    <t>MARY DIAGNE</t>
  </si>
  <si>
    <t>MOUSTAPHA ABLAYE MBODJ</t>
  </si>
  <si>
    <t>AMETH DIOP</t>
  </si>
  <si>
    <t>PAPE DIOP</t>
  </si>
  <si>
    <t>PAPE GAYE</t>
  </si>
  <si>
    <t>MBAYE NGUI SARR</t>
  </si>
  <si>
    <t>OUSMANE GAYE 3</t>
  </si>
  <si>
    <t>MAGATTE MBODJ 1</t>
  </si>
  <si>
    <t>SOULEYEMANE MBODJ</t>
  </si>
  <si>
    <t>BABACAR MBODJ 2</t>
  </si>
  <si>
    <t>ASSANE MBODJ 1</t>
  </si>
  <si>
    <t>NDIKOU MBODJ</t>
  </si>
  <si>
    <t>OUSMANE MBODJ 1</t>
  </si>
  <si>
    <t>IBRAHIMA DIAW</t>
  </si>
  <si>
    <t>ABDOULAYE MBODJ 2</t>
  </si>
  <si>
    <t>AYBALA GAYE</t>
  </si>
  <si>
    <t>AISSATOU MBODJ</t>
  </si>
  <si>
    <t>CHEIKH BA</t>
  </si>
  <si>
    <t>ANTA SARR</t>
  </si>
  <si>
    <t>AYA DIOP 2</t>
  </si>
  <si>
    <t>OUMAR DIOP 1</t>
  </si>
  <si>
    <t>AYA DIOP 1</t>
  </si>
  <si>
    <t>MOUSSA MBODJ 2</t>
  </si>
  <si>
    <t>BASSIROU DIOP 2</t>
  </si>
  <si>
    <t>SERIGNE BABACAR MBODJ</t>
  </si>
  <si>
    <t>KHALIL MBODJ</t>
  </si>
  <si>
    <t>MOUHAMET BA</t>
  </si>
  <si>
    <t>BAYE ALI DIOUGA</t>
  </si>
  <si>
    <t>OUSMANE MBODJ 2</t>
  </si>
  <si>
    <t>OUSSEYNOU GAYE</t>
  </si>
  <si>
    <t>BASSIROU SARR</t>
  </si>
  <si>
    <t>DJERY GAYE</t>
  </si>
  <si>
    <t>AMETH SARR</t>
  </si>
  <si>
    <t>AMATAL GAYE</t>
  </si>
  <si>
    <t>FARA MBODJ</t>
  </si>
  <si>
    <t>PAPE MBODJ 2</t>
  </si>
  <si>
    <t>OUSSEYNOU MBODJ</t>
  </si>
  <si>
    <t>PAPE NDIAYE</t>
  </si>
  <si>
    <t>MOUSTAPHA MBODJ</t>
  </si>
  <si>
    <t>ADAMA MBODJ 2</t>
  </si>
  <si>
    <t>MAHMOUDANE THIAM</t>
  </si>
  <si>
    <t>MAMADOU DIOUGA</t>
  </si>
  <si>
    <t>MOUSSA MBODJ 1</t>
  </si>
  <si>
    <t>ADAMA MBODJ 3</t>
  </si>
  <si>
    <t>AMATAL DIOUGA</t>
  </si>
  <si>
    <t>ABDOU DIAW</t>
  </si>
  <si>
    <t>MOR DIACK DIOP</t>
  </si>
  <si>
    <t>ALY THIAM</t>
  </si>
  <si>
    <t>OUMAR MBODJ</t>
  </si>
  <si>
    <t>NDIAGA CISSE</t>
  </si>
  <si>
    <t>IBRAHIMA MBODJ 1</t>
  </si>
  <si>
    <t>ABASS MBODJ</t>
  </si>
  <si>
    <t>NATOUGA GAYE</t>
  </si>
  <si>
    <t>ADAMA KHALIL MBODJ</t>
  </si>
  <si>
    <t>ABDOURAHMANE KHALIL MBODJ</t>
  </si>
  <si>
    <t>BRAHIM FALL DIOP</t>
  </si>
  <si>
    <t>ABDOULAYE SARR</t>
  </si>
  <si>
    <t>MOUSTAPHA SARR</t>
  </si>
  <si>
    <t>BRAHIM THIAM</t>
  </si>
  <si>
    <t>ABDOULAYE DIOP</t>
  </si>
  <si>
    <t>YERIM MBAGNICK OUSMANE MBODJ</t>
  </si>
  <si>
    <t>OUMAR MBODJ 2</t>
  </si>
  <si>
    <t>MBAYE DIAW</t>
  </si>
  <si>
    <t>IBRAHIMA MBODJ 2</t>
  </si>
  <si>
    <t>DJIBY SALL</t>
  </si>
  <si>
    <t>ASSANE MBODJ MARFALL</t>
  </si>
  <si>
    <t>ABASS MBODJ 2</t>
  </si>
  <si>
    <t>MAMADOU THIAM 1</t>
  </si>
  <si>
    <t>BRAHIM MBODJ</t>
  </si>
  <si>
    <t>NDIAW</t>
  </si>
  <si>
    <t>Mécanique</t>
  </si>
  <si>
    <t>SOULEYMANE THIONE</t>
  </si>
  <si>
    <t>MOUHAMED THIONE</t>
  </si>
  <si>
    <t>SIDATT NDIAYE</t>
  </si>
  <si>
    <t>MASSEY NGOM</t>
  </si>
  <si>
    <t>NATOUGA SECK</t>
  </si>
  <si>
    <t>BOLLE SECK</t>
  </si>
  <si>
    <t>MOUSSA SECK</t>
  </si>
  <si>
    <t>KAGOU DIOP</t>
  </si>
  <si>
    <t>RAWHANE SECK</t>
  </si>
  <si>
    <t>IBRAHIMA NGOM</t>
  </si>
  <si>
    <t>MADIAW KHOR NDAW</t>
  </si>
  <si>
    <t>TAMSIR NGOM</t>
  </si>
  <si>
    <t>ABLAYE NGOM</t>
  </si>
  <si>
    <t>LIMALE NGOM</t>
  </si>
  <si>
    <t>ELIMANE SOW</t>
  </si>
  <si>
    <t>MAKHTAR ALASSANE MBAYE</t>
  </si>
  <si>
    <t>AMETH SOW</t>
  </si>
  <si>
    <t>MOUSTAPHA NDAW</t>
  </si>
  <si>
    <t>IBRAHIMA NDAW</t>
  </si>
  <si>
    <t>ALIOU SOW</t>
  </si>
  <si>
    <t>MEDINA MOUNTAGA</t>
  </si>
  <si>
    <t>LOUGDAYMISS</t>
  </si>
  <si>
    <t>MAMADOU HAMIDOU DIALLO</t>
  </si>
  <si>
    <t>ABDOULAYE KALIDOU DIALLO</t>
  </si>
  <si>
    <t>AMADOU KALIDOU DIALLO</t>
  </si>
  <si>
    <t>AISSATOU MAMADOU DIALLO</t>
  </si>
  <si>
    <t>OULEYE SOW</t>
  </si>
  <si>
    <t>KHARDIATA DJIBY BA</t>
  </si>
  <si>
    <t>BOYE BA</t>
  </si>
  <si>
    <t>SAYDOU BA</t>
  </si>
  <si>
    <t>SAYDOU SOW</t>
  </si>
  <si>
    <t>ABDOULAYE ABOU BA</t>
  </si>
  <si>
    <t>OUSSEYNOU BA</t>
  </si>
  <si>
    <t>AMADOU BASSIROU DIALLO</t>
  </si>
  <si>
    <t>HABY DIALLO 2</t>
  </si>
  <si>
    <t>DJIBY BASSIROU DIALLO</t>
  </si>
  <si>
    <t>AMADOU DIALLO</t>
  </si>
  <si>
    <t>BABOUNE SOW</t>
  </si>
  <si>
    <t>THIOUKEL BA</t>
  </si>
  <si>
    <t>SOULEYE SOW</t>
  </si>
  <si>
    <t>HASSANE SOW</t>
  </si>
  <si>
    <t>DIEYNABA BA</t>
  </si>
  <si>
    <t>EL HADJI MALICK BA</t>
  </si>
  <si>
    <t>MOUSSA BA</t>
  </si>
  <si>
    <t>YORO HAMADY BA</t>
  </si>
  <si>
    <t>IFRA SOW</t>
  </si>
  <si>
    <t>ABOU SOW</t>
  </si>
  <si>
    <t>OUMAR ALIOUNE SOW</t>
  </si>
  <si>
    <t>CHEIKH SAYDOU SOW</t>
  </si>
  <si>
    <t>IDY DIALLO</t>
  </si>
  <si>
    <t>BOUBOU BA</t>
  </si>
  <si>
    <t>BAYAL BA</t>
  </si>
  <si>
    <t>ABDOULAYE AMADOU SOW</t>
  </si>
  <si>
    <t>AMADOU AHMADOU SOW</t>
  </si>
  <si>
    <t>CHEIKH SEYDI SOW 2</t>
  </si>
  <si>
    <t>MALICKH SOW</t>
  </si>
  <si>
    <t>MOUHAMED DIALLO</t>
  </si>
  <si>
    <t>BINTA BA 2</t>
  </si>
  <si>
    <t>DIARY SOW</t>
  </si>
  <si>
    <t>MAYRAMA DIALLO</t>
  </si>
  <si>
    <t>AISSATA ALI DIALLO</t>
  </si>
  <si>
    <t>ALPHA SOW</t>
  </si>
  <si>
    <t>ABDOULAYE ALY BA</t>
  </si>
  <si>
    <t>ABDOULAYE BA 2</t>
  </si>
  <si>
    <t>ABDOULAYE HARONA BA</t>
  </si>
  <si>
    <t>HAMED MAMADOU SOW</t>
  </si>
  <si>
    <t>MAMADOU HARONA BA</t>
  </si>
  <si>
    <t>ALASSANE ALIOU SOW</t>
  </si>
  <si>
    <t>AMADOU ALIOU SOW</t>
  </si>
  <si>
    <t>BINETA GALLO SOW</t>
  </si>
  <si>
    <t>SAMBA ALIOU SOW</t>
  </si>
  <si>
    <t>MBOYO AHMADOU SOW</t>
  </si>
  <si>
    <t>SEYDI ALIOU DIALLO</t>
  </si>
  <si>
    <t>DIEYNABA BA 2</t>
  </si>
  <si>
    <t>HAMADY BA</t>
  </si>
  <si>
    <t>1813/04/2023</t>
  </si>
  <si>
    <t>HAMADY AHMADOU BA</t>
  </si>
  <si>
    <t>MAMADOU SOW</t>
  </si>
  <si>
    <t>AMADOU DIALLO 2</t>
  </si>
  <si>
    <t xml:space="preserve">BAMBOU    SOW                                                                                                                                                             </t>
  </si>
  <si>
    <t>DJIBY AHMADOU SOW</t>
  </si>
  <si>
    <t>CHIEKH DIALLO</t>
  </si>
  <si>
    <t>BAYAL DIALLO</t>
  </si>
  <si>
    <t>OUMAR DIALLO</t>
  </si>
  <si>
    <t>ABDOUL SOW</t>
  </si>
  <si>
    <t>IDY DIALLO 2</t>
  </si>
  <si>
    <t>COUMBADAMA GUEYE</t>
  </si>
  <si>
    <t>BABACAR NDIAYE</t>
  </si>
  <si>
    <t>ALY GUEYE</t>
  </si>
  <si>
    <t>MAMADOU GUEYE</t>
  </si>
  <si>
    <t>MBAYE BACK</t>
  </si>
  <si>
    <t>MAMADOU FAYE</t>
  </si>
  <si>
    <t>CHEIKH TIDIANE GUEYE</t>
  </si>
  <si>
    <t>MEDOUNE NDIAYE</t>
  </si>
  <si>
    <t>KHADY NDIAYE</t>
  </si>
  <si>
    <t>MANSOUR NDIAYE</t>
  </si>
  <si>
    <t>MAPATHE SARR</t>
  </si>
  <si>
    <t>AMINTA MBODJ</t>
  </si>
  <si>
    <t xml:space="preserve">BRAHIM FALL </t>
  </si>
  <si>
    <t>MATALIBOU GUEYE</t>
  </si>
  <si>
    <t>FARMATA NDIAYE</t>
  </si>
  <si>
    <t>MAKHTAR BACK</t>
  </si>
  <si>
    <t>MOUSTAPHA DIOP</t>
  </si>
  <si>
    <t>SOULEYMANE BACK</t>
  </si>
  <si>
    <t>YANKHOBA GUEYE</t>
  </si>
  <si>
    <t>MASSAER  NDIAYE</t>
  </si>
  <si>
    <t>BIRAME SAMBA GUEYE</t>
  </si>
  <si>
    <t>MANIROU NDIAYE</t>
  </si>
  <si>
    <t>AMIDOU FALL</t>
  </si>
  <si>
    <t>BRAHIM SARR</t>
  </si>
  <si>
    <t>MAKHARE NDIAYE</t>
  </si>
  <si>
    <t>PATHE NDIAYE</t>
  </si>
  <si>
    <t>BABATALL BA</t>
  </si>
  <si>
    <t>MOUSTAPHA FAYE</t>
  </si>
  <si>
    <t>NDIACK NIANG</t>
  </si>
  <si>
    <t>PAPE BIRAM FAYE</t>
  </si>
  <si>
    <t>PAPE SEYNI GUEYE</t>
  </si>
  <si>
    <t>YOUSSOUFA GUEYE</t>
  </si>
  <si>
    <t>BAYE DIAW BA</t>
  </si>
  <si>
    <t>Aly  Seck</t>
  </si>
  <si>
    <t>Mambodj  Gueye</t>
  </si>
  <si>
    <t>Babacar  Diagne</t>
  </si>
  <si>
    <t>Mamadou  Sarr</t>
  </si>
  <si>
    <t>Cira  Diagne</t>
  </si>
  <si>
    <t>Malick   Gueye</t>
  </si>
  <si>
    <t>Fara   Gueye</t>
  </si>
  <si>
    <t>Awa   Fall</t>
  </si>
  <si>
    <t>Babacar    Mbodj</t>
  </si>
  <si>
    <t>Moussa   Ngom</t>
  </si>
  <si>
    <t>Massamba  Ngom</t>
  </si>
  <si>
    <t>Khady   Ngom</t>
  </si>
  <si>
    <t>Saliou   Fall</t>
  </si>
  <si>
    <t>Amadou  Lamin  Gaye</t>
  </si>
  <si>
    <t>Assane  Gaye</t>
  </si>
  <si>
    <t>Abdou  Karime Gaye</t>
  </si>
  <si>
    <t>Doudou   Mbodj</t>
  </si>
  <si>
    <t>Ndeye Fatou  Mbaye</t>
  </si>
  <si>
    <t>Amadou Mbay Mbodj</t>
  </si>
  <si>
    <t>Yirime   Mbodj</t>
  </si>
  <si>
    <t>Chiekh    Mbodj</t>
  </si>
  <si>
    <t>Assane  Diop  Ngom</t>
  </si>
  <si>
    <t>Rissale  Ngom</t>
  </si>
  <si>
    <t>Papa   Mbaye</t>
  </si>
  <si>
    <t>Becaye   Gueye</t>
  </si>
  <si>
    <t>Malick   Ndiaye</t>
  </si>
  <si>
    <t>Mamadou  L  Gueye</t>
  </si>
  <si>
    <t>Moussa    Gaye</t>
  </si>
  <si>
    <t>sSira  Sall</t>
  </si>
  <si>
    <t>Malick Sokhna Gueye</t>
  </si>
  <si>
    <t>Lamine    Seye</t>
  </si>
  <si>
    <t>Abdou    Niasse</t>
  </si>
  <si>
    <t>Mafal   Hanne</t>
  </si>
  <si>
    <t>Ibrahima   Niass</t>
  </si>
  <si>
    <t>Moussa   Gueye1</t>
  </si>
  <si>
    <t>Abdou   Gueye</t>
  </si>
  <si>
    <t>Moussa   Gueye3</t>
  </si>
  <si>
    <t>Alassane  Sene</t>
  </si>
  <si>
    <t>Tegue   Mbodj</t>
  </si>
  <si>
    <t>Arame   Mbaye</t>
  </si>
  <si>
    <t>Fambaye    Sene</t>
  </si>
  <si>
    <t>Ibrahima   Mbodj</t>
  </si>
  <si>
    <t>sahel 177</t>
  </si>
  <si>
    <t>sahel 134</t>
  </si>
  <si>
    <t>Alioune ka</t>
  </si>
  <si>
    <t>Harouna ba sow</t>
  </si>
  <si>
    <t>Mamadou Ifra sow</t>
  </si>
  <si>
    <t>Sahel 108</t>
  </si>
  <si>
    <t>Sahel 210</t>
  </si>
  <si>
    <t>Abdoul Diallo</t>
  </si>
  <si>
    <t>DEGGO</t>
  </si>
  <si>
    <t>Abdourahmane Diop</t>
  </si>
  <si>
    <t>SAHEL 209</t>
  </si>
  <si>
    <t>Non déterminé</t>
  </si>
  <si>
    <t>Fond propre</t>
  </si>
  <si>
    <t>Respect du calendrier cultural</t>
  </si>
  <si>
    <t>Utiliser la recolte manuelle</t>
  </si>
  <si>
    <t>Abdou Aziz  Diop</t>
  </si>
  <si>
    <t>SAHEL 208</t>
  </si>
  <si>
    <t>AFRICA RICE</t>
  </si>
  <si>
    <t>Abdou Gaye</t>
  </si>
  <si>
    <t>Abou Diallo</t>
  </si>
  <si>
    <t>Alioune Diop</t>
  </si>
  <si>
    <t>Ameth Fall</t>
  </si>
  <si>
    <t>Arona Diop</t>
  </si>
  <si>
    <t>Assane Seck</t>
  </si>
  <si>
    <t>Assane Maba Gaye</t>
  </si>
  <si>
    <t>Assane Gaye N°1</t>
  </si>
  <si>
    <t>Babacar Gaye 2</t>
  </si>
  <si>
    <t>Bady Mbodj</t>
  </si>
  <si>
    <t>Birahime  Gaye</t>
  </si>
  <si>
    <t>Birane Gaye</t>
  </si>
  <si>
    <t>Balla Guéye</t>
  </si>
  <si>
    <t>Daouda Ba</t>
  </si>
  <si>
    <t>Djiby Gaye</t>
  </si>
  <si>
    <t>Djiby oumar Sow</t>
  </si>
  <si>
    <t>El Hadji Malick  Diop</t>
  </si>
  <si>
    <t>Gounia Gaye</t>
  </si>
  <si>
    <t>Gounia  Gaye 2</t>
  </si>
  <si>
    <t xml:space="preserve">Idrissa Gaye </t>
  </si>
  <si>
    <t>Lamine Diagne</t>
  </si>
  <si>
    <t>Maba Gaye</t>
  </si>
  <si>
    <t>Madieumba Diop</t>
  </si>
  <si>
    <t>Magatte Seck</t>
  </si>
  <si>
    <t>Magaye Gaye</t>
  </si>
  <si>
    <t>Magatte Diop</t>
  </si>
  <si>
    <t>Makhtar Diop</t>
  </si>
  <si>
    <t>Mbaye Diol</t>
  </si>
  <si>
    <t>Mbaye Diop 1</t>
  </si>
  <si>
    <t>Mbaye Diop 2</t>
  </si>
  <si>
    <t>Mbourel Sow l</t>
  </si>
  <si>
    <t>Mody Diop</t>
  </si>
  <si>
    <t>Mody Gaye</t>
  </si>
  <si>
    <t>Moussa Oumar Sow</t>
  </si>
  <si>
    <t>Moustapha Ba</t>
  </si>
  <si>
    <t>Moustapha Sagna</t>
  </si>
  <si>
    <t>Non déterminéiogou Diop</t>
  </si>
  <si>
    <t>Demba Sarr Diop</t>
  </si>
  <si>
    <t>Goumba Diop N°2</t>
  </si>
  <si>
    <t>Nogaye Diop</t>
  </si>
  <si>
    <t>Ousmane Diop</t>
  </si>
  <si>
    <t>Ousmane Fall</t>
  </si>
  <si>
    <t>Ramata Samb</t>
  </si>
  <si>
    <t>Samba Nor Diop</t>
  </si>
  <si>
    <t>Sawady Diop</t>
  </si>
  <si>
    <t>Vieux Magatte Fall</t>
  </si>
  <si>
    <t>Ousseynou Samb</t>
  </si>
  <si>
    <t xml:space="preserve"> Djiby Awa Sow</t>
  </si>
  <si>
    <t>Non déterminééye Diop</t>
  </si>
  <si>
    <t>Moussa Diop 2</t>
  </si>
  <si>
    <t>Papa Gaye</t>
  </si>
  <si>
    <t>Moustapha fall</t>
  </si>
  <si>
    <t>DIOUBO</t>
  </si>
  <si>
    <t>Modou Boye</t>
  </si>
  <si>
    <t>Birane Diagne</t>
  </si>
  <si>
    <t>Massélé Boye I</t>
  </si>
  <si>
    <t>Massamba Boye</t>
  </si>
  <si>
    <t>SAHEL 108</t>
  </si>
  <si>
    <t>Iba Der</t>
  </si>
  <si>
    <t>Massélé Boye II</t>
  </si>
  <si>
    <t>Mamadou Séne</t>
  </si>
  <si>
    <t>Elhadj Mamadou Diop</t>
  </si>
  <si>
    <t>Sa bakhaw Diop</t>
  </si>
  <si>
    <t>Gualy Boye</t>
  </si>
  <si>
    <t>Issakha Diop</t>
  </si>
  <si>
    <t>SAHEL 210</t>
  </si>
  <si>
    <t>Lamine Diop</t>
  </si>
  <si>
    <t>Ibrahima Boye</t>
  </si>
  <si>
    <t>Non déterminéiaga Diop</t>
  </si>
  <si>
    <t>Marame Diop</t>
  </si>
  <si>
    <t>Balla diop</t>
  </si>
  <si>
    <t>Alassane Diop</t>
  </si>
  <si>
    <t>Sowady Diop 2</t>
  </si>
  <si>
    <t>Abdou Diop</t>
  </si>
  <si>
    <t>Sowady Diop 1</t>
  </si>
  <si>
    <t>Fama Guèye</t>
  </si>
  <si>
    <t>Non déterminéeye Fall</t>
  </si>
  <si>
    <t>Mamadou Fall</t>
  </si>
  <si>
    <t>Fatou Diagne</t>
  </si>
  <si>
    <t>Fara Diop</t>
  </si>
  <si>
    <t>Malick Diagne</t>
  </si>
  <si>
    <t>Birahim Diop</t>
  </si>
  <si>
    <t>Arame Diop</t>
  </si>
  <si>
    <t>Oumar Diop</t>
  </si>
  <si>
    <t>Awa Diop</t>
  </si>
  <si>
    <t>Khady Diop</t>
  </si>
  <si>
    <t>Bady Diop</t>
  </si>
  <si>
    <t>Cheikh Boye</t>
  </si>
  <si>
    <t>Madiagne Diagne</t>
  </si>
  <si>
    <t>Aida Fall</t>
  </si>
  <si>
    <t>JAPPO</t>
  </si>
  <si>
    <t>Modou Fall</t>
  </si>
  <si>
    <t>Gueley sow</t>
  </si>
  <si>
    <t>Assane  Guéye</t>
  </si>
  <si>
    <t>Aly Soumaré</t>
  </si>
  <si>
    <t>Assane Mbaye</t>
  </si>
  <si>
    <t xml:space="preserve">Assane Diol </t>
  </si>
  <si>
    <t>Birane Fall</t>
  </si>
  <si>
    <t>Moussa  Sow</t>
  </si>
  <si>
    <t>Daouda Hanne</t>
  </si>
  <si>
    <t>Djibril Mbaye</t>
  </si>
  <si>
    <t>Fatou Thiam Der</t>
  </si>
  <si>
    <t>Papa Guéye</t>
  </si>
  <si>
    <t>Guité Guéye</t>
  </si>
  <si>
    <t>Issa Sow</t>
  </si>
  <si>
    <t>Malick Guéye</t>
  </si>
  <si>
    <t>Mar Fall Gaye</t>
  </si>
  <si>
    <t>Marouba Guéye</t>
  </si>
  <si>
    <t>Natogo Guéye</t>
  </si>
  <si>
    <t>Non déterminéiaNon déterminéame Gaye</t>
  </si>
  <si>
    <t>Papa Diop</t>
  </si>
  <si>
    <t>Samba Issa Diol</t>
  </si>
  <si>
    <t>Vieux Mbaye</t>
  </si>
  <si>
    <t>Yadéme Guéye N°1</t>
  </si>
  <si>
    <t>Yadéme Guéye N°2</t>
  </si>
  <si>
    <t>Babacar Guéye</t>
  </si>
  <si>
    <t>Elhadj Guéye</t>
  </si>
  <si>
    <t>Mamadou Hanne</t>
  </si>
  <si>
    <t>Marame Guéye</t>
  </si>
  <si>
    <t>Atou Guéye</t>
  </si>
  <si>
    <t>SaNon déterminéiara Diop</t>
  </si>
  <si>
    <t>Marietou Guéye</t>
  </si>
  <si>
    <t>Baye Diol</t>
  </si>
  <si>
    <t>Massamba Fall</t>
  </si>
  <si>
    <t>Pape Non déterminéary Fall</t>
  </si>
  <si>
    <t>Ida Fall</t>
  </si>
  <si>
    <t>Madiop Diop</t>
  </si>
  <si>
    <t>Adama Sow</t>
  </si>
  <si>
    <t>Boubou Sow</t>
  </si>
  <si>
    <t>Abdou Diallo</t>
  </si>
  <si>
    <t>Djiby Guéye</t>
  </si>
  <si>
    <t>Khady Diagne</t>
  </si>
  <si>
    <t>Mbaye Sady Diol</t>
  </si>
  <si>
    <t>Idy Sow</t>
  </si>
  <si>
    <t>Alassane MBAYE 1</t>
  </si>
  <si>
    <t>Dame Séne</t>
  </si>
  <si>
    <t>Sakoné Diallo</t>
  </si>
  <si>
    <t>Alassane MBAYE 2</t>
  </si>
  <si>
    <t>Abou Ba</t>
  </si>
  <si>
    <t>Abdourahmane Ba</t>
  </si>
  <si>
    <t>Abdoulaye Séne</t>
  </si>
  <si>
    <t>Amadou MBODJ</t>
  </si>
  <si>
    <t>Amar Mbaye</t>
  </si>
  <si>
    <t>Bathie Sène</t>
  </si>
  <si>
    <t>Birahime SENE</t>
  </si>
  <si>
    <t>Cheikh MBAYE</t>
  </si>
  <si>
    <t>Dame SENE</t>
  </si>
  <si>
    <t>Demba Ada DIOUF</t>
  </si>
  <si>
    <t>Doudou GAYE</t>
  </si>
  <si>
    <t>Ibrahima SENE</t>
  </si>
  <si>
    <t>Ideme Mbaye</t>
  </si>
  <si>
    <t>Madior Sène</t>
  </si>
  <si>
    <t>Malick GUEYE</t>
  </si>
  <si>
    <t>Mbaye Mintou SENE</t>
  </si>
  <si>
    <t>Mody GAYE</t>
  </si>
  <si>
    <t>Moussa GUEYE</t>
  </si>
  <si>
    <t>Nogaye SENE</t>
  </si>
  <si>
    <t>Diogou Mbodj</t>
  </si>
  <si>
    <t>Non déterminéary Mbodj</t>
  </si>
  <si>
    <t>Collé Mbodj</t>
  </si>
  <si>
    <t>Oumar GUEYE</t>
  </si>
  <si>
    <t>Adama Séne</t>
  </si>
  <si>
    <t>Abdou Séne</t>
  </si>
  <si>
    <t>Madiop Diouf</t>
  </si>
  <si>
    <t>Atoumane Séne</t>
  </si>
  <si>
    <t>Sidy DIOUF</t>
  </si>
  <si>
    <t>Vieux MBODJ</t>
  </si>
  <si>
    <t>Yatma SENE</t>
  </si>
  <si>
    <t>Amadou BA</t>
  </si>
  <si>
    <t>Massaer Diouf</t>
  </si>
  <si>
    <t>Babacar Séne</t>
  </si>
  <si>
    <t>Amar Mbaye 2</t>
  </si>
  <si>
    <t xml:space="preserve">Assane Mbodj </t>
  </si>
  <si>
    <t>Modou Guéye</t>
  </si>
  <si>
    <t>DABAKH</t>
  </si>
  <si>
    <t>Lamine Guéye</t>
  </si>
  <si>
    <t>Samba Diouf</t>
  </si>
  <si>
    <t>Dame Guéye</t>
  </si>
  <si>
    <t>Modou Séne</t>
  </si>
  <si>
    <t>Nogaye Séne</t>
  </si>
  <si>
    <t>Birane Guéye</t>
  </si>
  <si>
    <t>Assane Guéye</t>
  </si>
  <si>
    <t>BaNon déterminéa Séne</t>
  </si>
  <si>
    <t>Madior Séne</t>
  </si>
  <si>
    <t>Non déterminéiaga Séne</t>
  </si>
  <si>
    <t>Oumar Mbaye</t>
  </si>
  <si>
    <t>Gora Diop</t>
  </si>
  <si>
    <t>Oumar Guéye</t>
  </si>
  <si>
    <t>Yadéme Guéye</t>
  </si>
  <si>
    <t>Elhadji Malick Diop</t>
  </si>
  <si>
    <t>Macoumba Mbaye</t>
  </si>
  <si>
    <t>Abdou Guéye</t>
  </si>
  <si>
    <t>Massar  Mbaye</t>
  </si>
  <si>
    <t>Vieux Séne</t>
  </si>
  <si>
    <t>Yérim  Mbaye</t>
  </si>
  <si>
    <t>Yérim A Mbaye</t>
  </si>
  <si>
    <t>Mody Sow</t>
  </si>
  <si>
    <t>Abou Sow</t>
  </si>
  <si>
    <t>Oumar Sow</t>
  </si>
  <si>
    <t>Badara Mbaye</t>
  </si>
  <si>
    <t>Moustapha Sarr</t>
  </si>
  <si>
    <t>Racine Guéye</t>
  </si>
  <si>
    <t>Wal Séne 2</t>
  </si>
  <si>
    <t>Alioune Mbaye</t>
  </si>
  <si>
    <t>Moustapha Séne</t>
  </si>
  <si>
    <t>Macoumba Gaye</t>
  </si>
  <si>
    <t>Assane Séne</t>
  </si>
  <si>
    <t>Pape Mbaye</t>
  </si>
  <si>
    <t>Natago Séne</t>
  </si>
  <si>
    <t>Gallo Mbaye</t>
  </si>
  <si>
    <t>Maname Guéye</t>
  </si>
  <si>
    <t>Massamba Gaye</t>
  </si>
  <si>
    <t>Yatma Gaye</t>
  </si>
  <si>
    <t xml:space="preserve">Mar Fall </t>
  </si>
  <si>
    <t>NIAKH DIAR</t>
  </si>
  <si>
    <t>Solace Diop</t>
  </si>
  <si>
    <t>Awa Gaye</t>
  </si>
  <si>
    <t>Birane Cissé</t>
  </si>
  <si>
    <t>Dembané DIOP</t>
  </si>
  <si>
    <t>Madické DER</t>
  </si>
  <si>
    <t>Mai DIOUF</t>
  </si>
  <si>
    <t>Mar CISSE</t>
  </si>
  <si>
    <t>Mbaye CISSE</t>
  </si>
  <si>
    <t>Oumar DER</t>
  </si>
  <si>
    <t>Ousmane CISSE</t>
  </si>
  <si>
    <t>Siré Fall</t>
  </si>
  <si>
    <t>Ousmane SARR</t>
  </si>
  <si>
    <t>Alassane DER</t>
  </si>
  <si>
    <t>Serigne DER</t>
  </si>
  <si>
    <t>Soulace DIOP</t>
  </si>
  <si>
    <t>Vieux CISSE</t>
  </si>
  <si>
    <t>Moustapha Sow</t>
  </si>
  <si>
    <t>Aminata Ngom</t>
  </si>
  <si>
    <t>BOROOM DAR</t>
  </si>
  <si>
    <t>Anta Ngouna Gaye</t>
  </si>
  <si>
    <t>Tacko Gaye</t>
  </si>
  <si>
    <t>Rayana Mbaye</t>
  </si>
  <si>
    <t>Non déterminéoNon déterminéy Sall</t>
  </si>
  <si>
    <t>Ramatoulaye Ngom</t>
  </si>
  <si>
    <t>Abibatou Kane</t>
  </si>
  <si>
    <t>Fatou Binetou Mbodj</t>
  </si>
  <si>
    <t>Khady Guéye</t>
  </si>
  <si>
    <t>Fadiop Sène</t>
  </si>
  <si>
    <t>Ndiaye</t>
  </si>
  <si>
    <t>Lamine Ndiaye</t>
  </si>
  <si>
    <t>UNION Ndiaye</t>
  </si>
  <si>
    <t>Base</t>
  </si>
  <si>
    <t>Sahel 209</t>
  </si>
  <si>
    <t>ND</t>
  </si>
  <si>
    <t>Ndiogou Diop</t>
  </si>
  <si>
    <t>Prébase</t>
  </si>
  <si>
    <t>Ndiaga Diop</t>
  </si>
  <si>
    <t>Ndeye Fall</t>
  </si>
  <si>
    <t>Ndiandame Gaye</t>
  </si>
  <si>
    <t>Banda Séne</t>
  </si>
  <si>
    <t>0ui</t>
  </si>
  <si>
    <t>Watshapps</t>
  </si>
  <si>
    <t>Pluies</t>
  </si>
  <si>
    <t>Respecter le calendrier cultural</t>
  </si>
  <si>
    <t>Preparation de la campagne de récolte</t>
  </si>
  <si>
    <t>Satisfait</t>
  </si>
  <si>
    <t>Climat</t>
  </si>
  <si>
    <t>Radio</t>
  </si>
  <si>
    <t>Telephone</t>
  </si>
  <si>
    <t>Oumar  Diop</t>
  </si>
  <si>
    <t>Djibril  Mbaye</t>
  </si>
  <si>
    <t>Mbaye  Samb</t>
  </si>
  <si>
    <t>Adama  Samb</t>
  </si>
  <si>
    <t>Sahel  108</t>
  </si>
  <si>
    <t>certifiée</t>
  </si>
  <si>
    <t>Nean</t>
  </si>
  <si>
    <t>Sahel   209</t>
  </si>
  <si>
    <t>Sahel  209</t>
  </si>
  <si>
    <t>Sahel  210</t>
  </si>
  <si>
    <t>Union hydraulique</t>
  </si>
  <si>
    <t>Boundoum</t>
  </si>
  <si>
    <t>Thiagar</t>
  </si>
  <si>
    <t>Pont-Gendarme</t>
  </si>
  <si>
    <t>sahel 108</t>
  </si>
  <si>
    <t>Oiseaux</t>
  </si>
  <si>
    <t>Oiseaux , inondation</t>
  </si>
  <si>
    <t>Pluviométrie</t>
  </si>
  <si>
    <t>Télévision</t>
  </si>
  <si>
    <t>Respect d'itinéraire technique</t>
  </si>
  <si>
    <t>Respecter le clandrier cultural</t>
  </si>
  <si>
    <t>Union-Pont Gendarme</t>
  </si>
  <si>
    <t>SOKHNO     MBODJ</t>
  </si>
  <si>
    <t>Saint-Louis</t>
  </si>
  <si>
    <t xml:space="preserve">Dagana </t>
  </si>
  <si>
    <t>Mboundoum Barrage</t>
  </si>
  <si>
    <t>Union locale</t>
  </si>
  <si>
    <t>Internet</t>
  </si>
  <si>
    <t>Meteo</t>
  </si>
  <si>
    <t>Respecter calandrier cultural</t>
  </si>
  <si>
    <t>Recolte mecanique</t>
  </si>
  <si>
    <t>DAOUDA       SOW</t>
  </si>
  <si>
    <t>Television</t>
  </si>
  <si>
    <t>IBA                GUEYE</t>
  </si>
  <si>
    <t>AMADOU FALL DIOP</t>
  </si>
  <si>
    <t>MEISSA                SOW</t>
  </si>
  <si>
    <t>MODY ALIOUNE        KA</t>
  </si>
  <si>
    <t>DAOUDA                  BA</t>
  </si>
  <si>
    <t>AMADOU  ASSANE      KA</t>
  </si>
  <si>
    <t>sahel 210</t>
  </si>
  <si>
    <t>HAMADINE DJIBI    KA</t>
  </si>
  <si>
    <t>ASSANE            DIOP</t>
  </si>
  <si>
    <t>MOUSSA              KA</t>
  </si>
  <si>
    <t>IFRA                     KA</t>
  </si>
  <si>
    <t>Lou</t>
  </si>
  <si>
    <t>GAMOU            GUEYE</t>
  </si>
  <si>
    <t>DIJIBI ALIOUNE      KA</t>
  </si>
  <si>
    <t>SAMBA ALIOUNE  KA</t>
  </si>
  <si>
    <t>OUSMANE           SOW</t>
  </si>
  <si>
    <t>OUMAR ABDOUL  SOW</t>
  </si>
  <si>
    <t>AMADOU AMAT  KA</t>
  </si>
  <si>
    <t>ALIOU                  KA</t>
  </si>
  <si>
    <t>OUSMANE DEMBA KA</t>
  </si>
  <si>
    <t>AMAT                KA</t>
  </si>
  <si>
    <t>OUMAR  AMAT  KA</t>
  </si>
  <si>
    <t>SERIGNE  N DIACK</t>
  </si>
  <si>
    <t>DAOUDA  IDY      KA</t>
  </si>
  <si>
    <t>MICKA          KA</t>
  </si>
  <si>
    <t>ABY                 KA</t>
  </si>
  <si>
    <t xml:space="preserve"> Femme</t>
  </si>
  <si>
    <t>ASSANE  ALIOUNE  KA</t>
  </si>
  <si>
    <t>MATALIBE     DIAGNE</t>
  </si>
  <si>
    <t>YORO                SOW</t>
  </si>
  <si>
    <t>NDIAWAR             FAYE</t>
  </si>
  <si>
    <t>ALIOUNE               FAYE</t>
  </si>
  <si>
    <t>OUMAR                  FAYE</t>
  </si>
  <si>
    <t>ABDOU RAHMANE KA</t>
  </si>
  <si>
    <t>DAME seck</t>
  </si>
  <si>
    <t>AWA sow</t>
  </si>
  <si>
    <t>DJIBI diallo</t>
  </si>
  <si>
    <t>MOUSSA fall</t>
  </si>
  <si>
    <t>NDIAWAR diop</t>
  </si>
  <si>
    <t xml:space="preserve">ABLAYE   seck </t>
  </si>
  <si>
    <t>SIDIYE niang</t>
  </si>
  <si>
    <t>CHEIKH niang</t>
  </si>
  <si>
    <t>KHARDIATA diop</t>
  </si>
  <si>
    <t>BOUDY bousso</t>
  </si>
  <si>
    <t>AMADOU sall</t>
  </si>
  <si>
    <t>SEYBATOU  sall</t>
  </si>
  <si>
    <t>MOUHAMADOU   GUEYE</t>
  </si>
  <si>
    <t>PAPE MANDIAYE  GUEYE</t>
  </si>
  <si>
    <t>FAMA mbaye</t>
  </si>
  <si>
    <t>MBISSANE ndiaye</t>
  </si>
  <si>
    <t>MAKHTAR       FALL</t>
  </si>
  <si>
    <t>MAFALL            FALL</t>
  </si>
  <si>
    <t>FATOU   BINTOU diop</t>
  </si>
  <si>
    <t>NDEYE diagne</t>
  </si>
  <si>
    <t>AMINTOU diop</t>
  </si>
  <si>
    <t>KHARY diop</t>
  </si>
  <si>
    <t>IBRAHIMA diop</t>
  </si>
  <si>
    <t>AISSITOU diop</t>
  </si>
  <si>
    <t>YAGUE diop</t>
  </si>
  <si>
    <t>CHEIKH diop</t>
  </si>
  <si>
    <t>FABINTA  DIOP 3</t>
  </si>
  <si>
    <t>DIARY ndaw</t>
  </si>
  <si>
    <t>BAYE  FARA diop</t>
  </si>
  <si>
    <t>MADEMBA diop</t>
  </si>
  <si>
    <t>BABACAR diop1</t>
  </si>
  <si>
    <t>BABACAR diop2</t>
  </si>
  <si>
    <t>OUMAR ndiaye</t>
  </si>
  <si>
    <t>AMET ABDOULAYE  diop</t>
  </si>
  <si>
    <t>OUSMANE GAYE  diop</t>
  </si>
  <si>
    <t>BANDAGNE mbodj</t>
  </si>
  <si>
    <t>FATOU  BINTOU  wade</t>
  </si>
  <si>
    <t>MAME  PENDA  sene</t>
  </si>
  <si>
    <t xml:space="preserve">AZIZA mbodj </t>
  </si>
  <si>
    <t>ISSA diop</t>
  </si>
  <si>
    <t>PAPA wade</t>
  </si>
  <si>
    <t>OULIMATA gueye</t>
  </si>
  <si>
    <t xml:space="preserve">OUSMANE AMINTOUdiop </t>
  </si>
  <si>
    <t>MOUSTAPHA AMINTOU diop</t>
  </si>
  <si>
    <t>AMINTOU  AMET  diop</t>
  </si>
  <si>
    <t>AMET ABLAYE AMINTOU</t>
  </si>
  <si>
    <t>ABLAYE OUMOU DIOP</t>
  </si>
  <si>
    <t>BIRANE sene</t>
  </si>
  <si>
    <t>NDEYE     DIOP</t>
  </si>
  <si>
    <t>SAER  diop</t>
  </si>
  <si>
    <t>NGONE ngom</t>
  </si>
  <si>
    <t>ALASSANE senghor</t>
  </si>
  <si>
    <t>NDIAWAR diack1</t>
  </si>
  <si>
    <t>NDIAWAR Ndiack2</t>
  </si>
  <si>
    <t>IBRAHIMA diack</t>
  </si>
  <si>
    <t>MAREME sene</t>
  </si>
  <si>
    <t>MOUHAMADOU M DIACK</t>
  </si>
  <si>
    <t>FAMBAYE diop</t>
  </si>
  <si>
    <t>YATMA diop</t>
  </si>
  <si>
    <t>MOUHAMADOU  diop</t>
  </si>
  <si>
    <t>BIRANE diop</t>
  </si>
  <si>
    <t>MAGAYE ndiaye</t>
  </si>
  <si>
    <t>MAMADOU diop</t>
  </si>
  <si>
    <t>MOUSSE  diop</t>
  </si>
  <si>
    <t>ALIMATOU diop</t>
  </si>
  <si>
    <t>NOGAYE mbodj</t>
  </si>
  <si>
    <t>DEGUEUNE mbodj</t>
  </si>
  <si>
    <t>MBAYE mbodj</t>
  </si>
  <si>
    <t>MINTOU mbodj</t>
  </si>
  <si>
    <t>RAHANA diop</t>
  </si>
  <si>
    <t>BIRAMA niang</t>
  </si>
  <si>
    <t>NDIAYE diop</t>
  </si>
  <si>
    <t>AMADOU  Gaye mbodj</t>
  </si>
  <si>
    <t>NDAKHTE diop</t>
  </si>
  <si>
    <t>DEBO diop</t>
  </si>
  <si>
    <t>AMINATA doumbouya</t>
  </si>
  <si>
    <t>NDEYE ndiaye</t>
  </si>
  <si>
    <t>ABIB sy</t>
  </si>
  <si>
    <t>AISSA fall</t>
  </si>
  <si>
    <t>ALIOUNE NIANG  diop</t>
  </si>
  <si>
    <t xml:space="preserve">MAREME    niang  </t>
  </si>
  <si>
    <t xml:space="preserve">AMADOU    ka        </t>
  </si>
  <si>
    <t xml:space="preserve">DADAH   diop          </t>
  </si>
  <si>
    <t>AMADOU SECK    gueye</t>
  </si>
  <si>
    <t xml:space="preserve">BIRAMA   gueye </t>
  </si>
  <si>
    <t xml:space="preserve">MOUSTAPHA     gueye </t>
  </si>
  <si>
    <t xml:space="preserve">MBARICK    gueye   </t>
  </si>
  <si>
    <t xml:space="preserve">EL HADJI      diop  </t>
  </si>
  <si>
    <t>SERIGNE  NDIOL  dicak</t>
  </si>
  <si>
    <t>KHADY  MARONE  hane</t>
  </si>
  <si>
    <t xml:space="preserve">YERIM   gueye     </t>
  </si>
  <si>
    <t>MOUSTAPHA   diop</t>
  </si>
  <si>
    <t xml:space="preserve">NDIAWAR       diop </t>
  </si>
  <si>
    <t xml:space="preserve">BABACAR   ndiaye </t>
  </si>
  <si>
    <t xml:space="preserve">FATIMATOU    diop  </t>
  </si>
  <si>
    <t>MAMOUR DIOP niang</t>
  </si>
  <si>
    <t>ELIMANE   mbaye</t>
  </si>
  <si>
    <t>sahel 109</t>
  </si>
  <si>
    <t>BABACAR      gueye</t>
  </si>
  <si>
    <t>sahel 110</t>
  </si>
  <si>
    <t xml:space="preserve">DAOUDA             diop </t>
  </si>
  <si>
    <t>sahel 111</t>
  </si>
  <si>
    <t>MOUSTAPHA     dieye</t>
  </si>
  <si>
    <t>sahel 112</t>
  </si>
  <si>
    <t xml:space="preserve">ABDOULAYE     wade  </t>
  </si>
  <si>
    <t>sahel 113</t>
  </si>
  <si>
    <t xml:space="preserve">MAMOUR          diop  </t>
  </si>
  <si>
    <t>sahel 114</t>
  </si>
  <si>
    <t>GAMOU  SALL    gueye</t>
  </si>
  <si>
    <t>sahel 115</t>
  </si>
  <si>
    <t>saint-louis</t>
  </si>
  <si>
    <t>non</t>
  </si>
  <si>
    <t>Papa Sandiour Dieye</t>
  </si>
  <si>
    <t>Parcelle  des   femmes</t>
  </si>
  <si>
    <t>Aissata           Thioun</t>
  </si>
  <si>
    <t>Aramane       niang</t>
  </si>
  <si>
    <t>Latyr             Ndiaye</t>
  </si>
  <si>
    <t>Djiby             Sow</t>
  </si>
  <si>
    <t>Mareme       Diagne</t>
  </si>
  <si>
    <t>Coumba  Laobe  Ndao</t>
  </si>
  <si>
    <t>Khady  Mbaye  Gaye</t>
  </si>
  <si>
    <t>Bouna       Ndao 1</t>
  </si>
  <si>
    <t>Bouna        Ndiaye</t>
  </si>
  <si>
    <t>Ibrahima     Faye</t>
  </si>
  <si>
    <t>Fatoumata  Diop</t>
  </si>
  <si>
    <t>Fat   Sall       Dieye</t>
  </si>
  <si>
    <t>Yerime          Dieye</t>
  </si>
  <si>
    <t>Guette          Diagne</t>
  </si>
  <si>
    <t>Salka              Fall</t>
  </si>
  <si>
    <t>Bouna           Ndao 2</t>
  </si>
  <si>
    <t>Daouda        Lo</t>
  </si>
  <si>
    <t>Elhadji          Dia</t>
  </si>
  <si>
    <t>Soulaymane  Niang</t>
  </si>
  <si>
    <t>Serigne Cheikh  Niang</t>
  </si>
  <si>
    <t>Kalidou              Niang</t>
  </si>
  <si>
    <t>06/101961</t>
  </si>
  <si>
    <t>Khary                 Niang</t>
  </si>
  <si>
    <t>00/00/1942</t>
  </si>
  <si>
    <t>Mareme            Niang</t>
  </si>
  <si>
    <t>Ro khaya           sow</t>
  </si>
  <si>
    <t>Magatte            Fall</t>
  </si>
  <si>
    <t>Awayel              Sy</t>
  </si>
  <si>
    <t>Modou            Gaye</t>
  </si>
  <si>
    <t>Anta                Gaye</t>
  </si>
  <si>
    <t>Demba           Ba</t>
  </si>
  <si>
    <t>Maman         Niang</t>
  </si>
  <si>
    <t>Lamine          Niang 1</t>
  </si>
  <si>
    <t>Ndaye   Fatou  Gueye</t>
  </si>
  <si>
    <t>Ablaye           Niang</t>
  </si>
  <si>
    <t>Ngassa           Niang  2</t>
  </si>
  <si>
    <t>Ibrahima        sall</t>
  </si>
  <si>
    <t>Papa               Niang</t>
  </si>
  <si>
    <t>Khoudia         Mbaye</t>
  </si>
  <si>
    <t>Mamadou  Nar  Diop</t>
  </si>
  <si>
    <t>Isseu             Mbaye</t>
  </si>
  <si>
    <t>Aya  Guite   Gaye</t>
  </si>
  <si>
    <t>Cheikh          Gueye</t>
  </si>
  <si>
    <t>Lamine          Niang2</t>
  </si>
  <si>
    <t>Ablaye             Djimbéré</t>
  </si>
  <si>
    <t>Aida                Gueye</t>
  </si>
  <si>
    <t>Ousmane      Yade</t>
  </si>
  <si>
    <t>Magaye        Thiam</t>
  </si>
  <si>
    <t>Mankeur       Dieye</t>
  </si>
  <si>
    <t>Abdou          Fall</t>
  </si>
  <si>
    <t>Famalick       Thiam</t>
  </si>
  <si>
    <t>Salma           Mbaye</t>
  </si>
  <si>
    <t>Alioune         Niang</t>
  </si>
  <si>
    <t>Mamadou     Diagne</t>
  </si>
  <si>
    <t>Yaly                   Diop</t>
  </si>
  <si>
    <t>27/061952</t>
  </si>
  <si>
    <t>Djimby          Gaye</t>
  </si>
  <si>
    <t>01/061942</t>
  </si>
  <si>
    <t>Babacar              Pene</t>
  </si>
  <si>
    <t>Rokhaya             Diagne</t>
  </si>
  <si>
    <t>Boury                Gueye</t>
  </si>
  <si>
    <t>Aly                     Gueye</t>
  </si>
  <si>
    <t>Moustapha       Dieye</t>
  </si>
  <si>
    <t>Ady                    Diagne</t>
  </si>
  <si>
    <t>Faire une recolte mecanique</t>
  </si>
  <si>
    <t>Papa                Gueye</t>
  </si>
  <si>
    <t>Mika               Ka</t>
  </si>
  <si>
    <t>Seydi              Ka</t>
  </si>
  <si>
    <t xml:space="preserve"> Algor              Ndiaye</t>
  </si>
  <si>
    <t>Mame  Mareme  Ndao</t>
  </si>
  <si>
    <t>Mame  Yerime    Ndiaye</t>
  </si>
  <si>
    <t>Aissata   Alpha Anne</t>
  </si>
  <si>
    <t>El Hadji Samba  Diop</t>
  </si>
  <si>
    <t>El Hadji  Ablaye  Diop</t>
  </si>
  <si>
    <t>Amadou  Ablaye Diop</t>
  </si>
  <si>
    <t>Moussa Samba   Diop</t>
  </si>
  <si>
    <t>Abdou Rahmane  Diop</t>
  </si>
  <si>
    <t>Ablaye Ameth     Diop</t>
  </si>
  <si>
    <t>Ciré     Ablaye      Diop</t>
  </si>
  <si>
    <t>Ramata   Ablaye   Diop</t>
  </si>
  <si>
    <t>Ousmane  Moudo  Diop</t>
  </si>
  <si>
    <t>Aly                  Mbaye</t>
  </si>
  <si>
    <t>Faty                   Ly</t>
  </si>
  <si>
    <t>Oumar  Pathe  Sore</t>
  </si>
  <si>
    <t>Aly   Moussa   Sow</t>
  </si>
  <si>
    <t>Ramata            Sow</t>
  </si>
  <si>
    <t>Mary               Tall</t>
  </si>
  <si>
    <t>Aly  Sonko     Ba</t>
  </si>
  <si>
    <t>Awa                 Diagne</t>
  </si>
  <si>
    <t>Papa  Yamar   Diagne</t>
  </si>
  <si>
    <t>Papa   Moussa  Diagne</t>
  </si>
  <si>
    <t>Diago                 Diagne</t>
  </si>
  <si>
    <t>Haiballa           Diallo</t>
  </si>
  <si>
    <t>Babacar          Ndiaye</t>
  </si>
  <si>
    <t>Arona            Gadéga</t>
  </si>
  <si>
    <t>Nogaye          Thiam</t>
  </si>
  <si>
    <t>Moussa  Papa Demba</t>
  </si>
  <si>
    <t>Issa                   Diop</t>
  </si>
  <si>
    <t>Balla                 Diassé</t>
  </si>
  <si>
    <t xml:space="preserve"> Ismaila            Drame</t>
  </si>
  <si>
    <t>Babacar    Diaw (Pape Diaw)</t>
  </si>
  <si>
    <t>Daouda  Aliou   Ba</t>
  </si>
  <si>
    <t>Aliou                  Ba</t>
  </si>
  <si>
    <t>Assane             Ba</t>
  </si>
  <si>
    <t>Adama             Ba</t>
  </si>
  <si>
    <t>Amadou          Ba</t>
  </si>
  <si>
    <t>Mika               Cisse</t>
  </si>
  <si>
    <t>Maciré            Diakhaté</t>
  </si>
  <si>
    <t>Mbaye             Fall</t>
  </si>
  <si>
    <t>Madine            Fall</t>
  </si>
  <si>
    <t>Abdou             Fall</t>
  </si>
  <si>
    <t>Mbenda          Fall</t>
  </si>
  <si>
    <t>Aliou               Fall</t>
  </si>
  <si>
    <t>Magatte          Séne</t>
  </si>
  <si>
    <t>Baye   Daraw   Gueye</t>
  </si>
  <si>
    <t>Mayib           Gaye</t>
  </si>
  <si>
    <t>Djiby              Seye</t>
  </si>
  <si>
    <t>Mairam          won</t>
  </si>
  <si>
    <t>Mademba Niang</t>
  </si>
  <si>
    <t>Oumar             Ndiaye</t>
  </si>
  <si>
    <t>Ibrahima  Ndiaye  (Senghar</t>
  </si>
  <si>
    <t>Cheikh         Ndiaye</t>
  </si>
  <si>
    <t>Baye  Samba  Niass</t>
  </si>
  <si>
    <t>Cheikh          Pene</t>
  </si>
  <si>
    <t>Mamadou      Samb</t>
  </si>
  <si>
    <t>Habib             Sy</t>
  </si>
  <si>
    <t>Khady             Sy</t>
  </si>
  <si>
    <t>Ousmane       SY</t>
  </si>
  <si>
    <t>Abdou          Ngom</t>
  </si>
  <si>
    <t>Bocar            Mall</t>
  </si>
  <si>
    <t>Badara         Mall</t>
  </si>
  <si>
    <t>Mbaye         Seck</t>
  </si>
  <si>
    <t>Ndiaye  Denis  Diop</t>
  </si>
  <si>
    <t>Samba         Tamboura</t>
  </si>
  <si>
    <t>Assane         Ndiagne</t>
  </si>
  <si>
    <t>Massiré        Diakhaté</t>
  </si>
  <si>
    <t>Dame           Diagne</t>
  </si>
  <si>
    <t>Aida               Cissé</t>
  </si>
  <si>
    <t>Doudou         Diagne</t>
  </si>
  <si>
    <t>Moustapha    Diagne</t>
  </si>
  <si>
    <t>Ablaye             Diaw</t>
  </si>
  <si>
    <t>Malamine      Diaw</t>
  </si>
  <si>
    <t>Faly                 Diaw</t>
  </si>
  <si>
    <t>Ndiogou        Diaw</t>
  </si>
  <si>
    <t>Dame             Diaw</t>
  </si>
  <si>
    <t>Babacar          Diop</t>
  </si>
  <si>
    <t>Ousmane        Diop</t>
  </si>
  <si>
    <t>Fatma Fall(Abdou ngom)</t>
  </si>
  <si>
    <t>Djibril              Fall</t>
  </si>
  <si>
    <t>Mamadou        Marra</t>
  </si>
  <si>
    <t>Garba                Traore</t>
  </si>
  <si>
    <t>Rawane            Fall</t>
  </si>
  <si>
    <t>Moustapha     Diop</t>
  </si>
  <si>
    <t>Abdou               Diop</t>
  </si>
  <si>
    <t>Mansour          Diop</t>
  </si>
  <si>
    <t>Cheikh              Diop</t>
  </si>
  <si>
    <t>Djamil               Diop</t>
  </si>
  <si>
    <t>Arona              Gueye</t>
  </si>
  <si>
    <t>Moussa       Tall</t>
  </si>
  <si>
    <t>Issa               Mbaye</t>
  </si>
  <si>
    <t>Abou  Ablaye   Diop</t>
  </si>
  <si>
    <t>Barra              Sow</t>
  </si>
  <si>
    <t>Ahmeth          Sow</t>
  </si>
  <si>
    <t>Ablaye            Thiam</t>
  </si>
  <si>
    <t>Mballo            Gueye</t>
  </si>
  <si>
    <t>Lamine       Ba  Aziz</t>
  </si>
  <si>
    <t>Lamine      Ba   (Khayar)</t>
  </si>
  <si>
    <t>MaGaye            Diop</t>
  </si>
  <si>
    <t>Moustpha        Mbodj</t>
  </si>
  <si>
    <t>Cheikh               Sarr</t>
  </si>
  <si>
    <t>Abou                 Sow</t>
  </si>
  <si>
    <t>Iba                      Gueye</t>
  </si>
  <si>
    <t>SV6</t>
  </si>
  <si>
    <t>Penda            Samb</t>
  </si>
  <si>
    <t>Mamadou  Salif  Sow</t>
  </si>
  <si>
    <t>Skhary         Souware</t>
  </si>
  <si>
    <t>Serigne      Souware</t>
  </si>
  <si>
    <t>Moudou    Souware</t>
  </si>
  <si>
    <t>Madické     Faye</t>
  </si>
  <si>
    <t>Madieye       Mbodj</t>
  </si>
  <si>
    <t>Iba              Ndiaye</t>
  </si>
  <si>
    <t>Ablaye        Sy</t>
  </si>
  <si>
    <t>Mairame      Wone</t>
  </si>
  <si>
    <t>EL Talla        Niang</t>
  </si>
  <si>
    <t>Issa              Niang</t>
  </si>
  <si>
    <t>Mbaye         Ndiaye</t>
  </si>
  <si>
    <t>Amatal         Ba</t>
  </si>
  <si>
    <t>Altine            Ba</t>
  </si>
  <si>
    <t>Moustapha    Ba</t>
  </si>
  <si>
    <t>Assane            Ba</t>
  </si>
  <si>
    <t xml:space="preserve">Ifra   Mbaye   Ka   </t>
  </si>
  <si>
    <t>Yely                Sidibe</t>
  </si>
  <si>
    <t>Makhtar      N diaye</t>
  </si>
  <si>
    <t>Latyr            Lo</t>
  </si>
  <si>
    <t>Samba     Diop  Ndiaye</t>
  </si>
  <si>
    <t>OUMAR      PENE</t>
  </si>
  <si>
    <t>FALY           NDIAYE</t>
  </si>
  <si>
    <t>NDEYE COUMBA  NDIAYE</t>
  </si>
  <si>
    <t>OUSSEYNOU  DIOP</t>
  </si>
  <si>
    <t>Awa Sada      Sow</t>
  </si>
  <si>
    <t>Aminata         Sow</t>
  </si>
  <si>
    <t>Ibrahima Mamadou Watt</t>
  </si>
  <si>
    <t>Idy              KA</t>
  </si>
  <si>
    <t>Tierno        Ka</t>
  </si>
  <si>
    <t>Awa         Aw</t>
  </si>
  <si>
    <t>Coumba  Nor   Diop</t>
  </si>
  <si>
    <t>Djiby               Sow</t>
  </si>
  <si>
    <t>Abou  Yoro    Sow</t>
  </si>
  <si>
    <t>Fatoumata      Seck</t>
  </si>
  <si>
    <t>EL Salif           Ndaw</t>
  </si>
  <si>
    <t>Oumar  Tall    Diop</t>
  </si>
  <si>
    <t>Diorel           Ba</t>
  </si>
  <si>
    <t>Madin          Ndiaye</t>
  </si>
  <si>
    <t>Aicha           Fall</t>
  </si>
  <si>
    <t>Babacar          Seye</t>
  </si>
  <si>
    <t>Ndaye  Diaw   Lo</t>
  </si>
  <si>
    <t>Tapha          Ndour</t>
  </si>
  <si>
    <t>Maria           Thioye</t>
  </si>
  <si>
    <t>Absa            Ba</t>
  </si>
  <si>
    <t>Diadji             Fall</t>
  </si>
  <si>
    <t>Ousseynou    Fall</t>
  </si>
  <si>
    <t>Ida             Ndiaye</t>
  </si>
  <si>
    <t>Moussa     Ndiaye</t>
  </si>
  <si>
    <t>Babacar    Samb</t>
  </si>
  <si>
    <t>Souymane    Niang</t>
  </si>
  <si>
    <t>Galaye          Ndour</t>
  </si>
  <si>
    <t>Mariéme     Dianka</t>
  </si>
  <si>
    <t>Mamadou   Dianka</t>
  </si>
  <si>
    <t>Mbaye          Taye</t>
  </si>
  <si>
    <t>Alioune         Taye</t>
  </si>
  <si>
    <t>Ousmane      lo</t>
  </si>
  <si>
    <t>Seynabou      Gueye</t>
  </si>
  <si>
    <t>Amadou        Sow</t>
  </si>
  <si>
    <t>Alioune          Seye</t>
  </si>
  <si>
    <t>Khady           Ndaw</t>
  </si>
  <si>
    <t>Mawdo        Seye</t>
  </si>
  <si>
    <t>Moussa       Diao</t>
  </si>
  <si>
    <t>Khayar         Diagne</t>
  </si>
  <si>
    <t>Lamine         Ba</t>
  </si>
  <si>
    <t>Baye  Faly   Fall</t>
  </si>
  <si>
    <t>Demba     Baidy     Ba</t>
  </si>
  <si>
    <t>SV9</t>
  </si>
  <si>
    <t>Thierno          Ba</t>
  </si>
  <si>
    <t>Aly                    Fall</t>
  </si>
  <si>
    <t>Douda              Fall</t>
  </si>
  <si>
    <t>Ibrahima         Ndiaye</t>
  </si>
  <si>
    <t>Elhadj              Diagne</t>
  </si>
  <si>
    <t>Diamil             Diop</t>
  </si>
  <si>
    <t>Saide              Fall</t>
  </si>
  <si>
    <t>Baha            Diop</t>
  </si>
  <si>
    <t>Ndaye            Tew</t>
  </si>
  <si>
    <t>Oumar  Siro   Sow</t>
  </si>
  <si>
    <t>Abou    Wourel  Sow</t>
  </si>
  <si>
    <t>Maimouna          Ka</t>
  </si>
  <si>
    <t>Maissa            Diol</t>
  </si>
  <si>
    <t>Mamadou      Ba</t>
  </si>
  <si>
    <t xml:space="preserve"> Soulaymane  Diop</t>
  </si>
  <si>
    <t>Noro              Diaw</t>
  </si>
  <si>
    <t>Ama              Sow</t>
  </si>
  <si>
    <t>Hamidou      Sow</t>
  </si>
  <si>
    <t>Moustapha  Seye</t>
  </si>
  <si>
    <t>Seydi  Demba Ka</t>
  </si>
  <si>
    <t>Seydi   Amath   Ka</t>
  </si>
  <si>
    <t>Sogui              Sow</t>
  </si>
  <si>
    <t>Aliou              Sow</t>
  </si>
  <si>
    <t>Papa              Diop</t>
  </si>
  <si>
    <t>Assane          Ka</t>
  </si>
  <si>
    <t>Mamoudou  Sy</t>
  </si>
  <si>
    <t xml:space="preserve">Ousmane      Ba </t>
  </si>
  <si>
    <t>Mamadou    Toure</t>
  </si>
  <si>
    <t>Moussa        Diop</t>
  </si>
  <si>
    <t>Boubacar     Diop</t>
  </si>
  <si>
    <t>Mamadou   Sidibe</t>
  </si>
  <si>
    <t>Coumba Yel Ba</t>
  </si>
  <si>
    <t>Atou             Niang</t>
  </si>
  <si>
    <t>Bara             Sow</t>
  </si>
  <si>
    <t>Pape            Pene</t>
  </si>
  <si>
    <t>Hamidou    Ba</t>
  </si>
  <si>
    <t>Micka         Cissé</t>
  </si>
  <si>
    <t>Abdourahmane  Ba</t>
  </si>
  <si>
    <t>Gorgui         Ba</t>
  </si>
  <si>
    <t>Alassane     Sow</t>
  </si>
  <si>
    <t>Mamadou  Oustas</t>
  </si>
  <si>
    <t>Yamar   Djibi Ka</t>
  </si>
  <si>
    <t>Alpha   Macky  Gueye</t>
  </si>
  <si>
    <t>Iba   Lo   Seye</t>
  </si>
  <si>
    <t>Doudou        Gaye</t>
  </si>
  <si>
    <t>Amed Pendel Sow</t>
  </si>
  <si>
    <t>Mohamadoune  Diop</t>
  </si>
  <si>
    <t>Samody          Ka</t>
  </si>
  <si>
    <t>SV10</t>
  </si>
  <si>
    <t>Samody ka</t>
  </si>
  <si>
    <t>Faire une récolte mecanique</t>
  </si>
  <si>
    <t>Assane   Demba Ba</t>
  </si>
  <si>
    <t>Gathiel             Ba</t>
  </si>
  <si>
    <t>Bath                 Ba</t>
  </si>
  <si>
    <t>Thierno   Aida Ka</t>
  </si>
  <si>
    <t>Mbaye  Amadou Ka</t>
  </si>
  <si>
    <t>Baboune          Sow</t>
  </si>
  <si>
    <t>Cheikh Cherif  Sow</t>
  </si>
  <si>
    <t xml:space="preserve">Mamadou Mboyo </t>
  </si>
  <si>
    <t>Oumar  Moustaph  Ba</t>
  </si>
  <si>
    <t>Ameth   Alpha  Sow</t>
  </si>
  <si>
    <t>Ousmane  Awa  Ba</t>
  </si>
  <si>
    <t>Baba  Gay        Sow</t>
  </si>
  <si>
    <t>Gallo Moussa  Sow</t>
  </si>
  <si>
    <t>Moussa Bouthéthi Sow</t>
  </si>
  <si>
    <t>Djibi  Amadou   Ka</t>
  </si>
  <si>
    <t>Demba    Oumar  Ba</t>
  </si>
  <si>
    <t>Moussa  Oumar  Ba</t>
  </si>
  <si>
    <t>Ely Thioumbal  Ba</t>
  </si>
  <si>
    <t>Amed Thierno  Ka</t>
  </si>
  <si>
    <t>DEMBA THIERNO  Ka</t>
  </si>
  <si>
    <t>Oumar Aissata Ka</t>
  </si>
  <si>
    <t>Oumar THIERNO Ka</t>
  </si>
  <si>
    <t>OUMOUL Amadou KA</t>
  </si>
  <si>
    <t>Gaye ouldel  Sow</t>
  </si>
  <si>
    <t>Cherif ouldel  Sow</t>
  </si>
  <si>
    <t>Amadou Oumar  Sow</t>
  </si>
  <si>
    <t>Ameth Pendel Sow</t>
  </si>
  <si>
    <t>Idel Amadou Ba</t>
  </si>
  <si>
    <t>Ndiogou Ba</t>
  </si>
  <si>
    <t>Demba Mafall  Ba</t>
  </si>
  <si>
    <t>Mbaye  Koudy  Ba</t>
  </si>
  <si>
    <t>Amath   Ba</t>
  </si>
  <si>
    <t>Mamadou Mayo  Ba</t>
  </si>
  <si>
    <t>Abdoulaye Ameth  Sow</t>
  </si>
  <si>
    <t>Amath   Ka</t>
  </si>
  <si>
    <t>Amadou Samody  Ka</t>
  </si>
  <si>
    <t>Isma Hadji  Ka</t>
  </si>
  <si>
    <t>Mamour                 Diop</t>
  </si>
  <si>
    <t>SV11</t>
  </si>
  <si>
    <t>Abdoukahadre Diack</t>
  </si>
  <si>
    <t>Baye        Dame     Gueye</t>
  </si>
  <si>
    <t>Ibrahima            Mendy</t>
  </si>
  <si>
    <t>Diary                  Ba</t>
  </si>
  <si>
    <t>Aliou     Yakhoul  Ka</t>
  </si>
  <si>
    <t>Pape   Seyni        Wade</t>
  </si>
  <si>
    <t>Kiya                     Djimbere</t>
  </si>
  <si>
    <t>Abdoukhadre        Diack</t>
  </si>
  <si>
    <t>Mamadou         Senghor</t>
  </si>
  <si>
    <t>Khaly              Aidara</t>
  </si>
  <si>
    <t>Mamadou        Dieng</t>
  </si>
  <si>
    <t>Diadji                Wade</t>
  </si>
  <si>
    <t>Djiby                 Diallo</t>
  </si>
  <si>
    <t>Ibrahima         Mbodj</t>
  </si>
  <si>
    <t>Aminta           Sarr</t>
  </si>
  <si>
    <t>Mbaye              Mbodj</t>
  </si>
  <si>
    <t>Khady    Elimane  Diop</t>
  </si>
  <si>
    <t>Coumba  gaye     Diop</t>
  </si>
  <si>
    <t>Thioukaly           Diop</t>
  </si>
  <si>
    <t>Alioune Elimane Diop</t>
  </si>
  <si>
    <t>Pape           Mboup</t>
  </si>
  <si>
    <t>Youssoupha  Diop</t>
  </si>
  <si>
    <t>Ousmane  A  Saloum</t>
  </si>
  <si>
    <t>Amadou        Diop</t>
  </si>
  <si>
    <t>Talab             Diack</t>
  </si>
  <si>
    <t>Oumar  Ablaye   Diop</t>
  </si>
  <si>
    <t>Abdou Khadar   Diop</t>
  </si>
  <si>
    <t>Farba              Diouf</t>
  </si>
  <si>
    <t>Ndaye  Amy   Diop</t>
  </si>
  <si>
    <t>Moustapha     Sy</t>
  </si>
  <si>
    <t>Assane            Lo</t>
  </si>
  <si>
    <t>Mareme        Dieng</t>
  </si>
  <si>
    <t>Bara              Diop</t>
  </si>
  <si>
    <t>Alioune         Sall</t>
  </si>
  <si>
    <t>Makhtar        Fall</t>
  </si>
  <si>
    <t>Oumar   E        Diop</t>
  </si>
  <si>
    <t>Oumar            Sall</t>
  </si>
  <si>
    <t>Ameth            Diallo</t>
  </si>
  <si>
    <t>Saer                Fall</t>
  </si>
  <si>
    <t>Djiby               Seye</t>
  </si>
  <si>
    <t>Alassane           Diop</t>
  </si>
  <si>
    <t>Nakhe           Sow</t>
  </si>
  <si>
    <t>Etienne Ndaye   Gueye</t>
  </si>
  <si>
    <t>Astou              Ndiaye</t>
  </si>
  <si>
    <t>Abdou             Faye</t>
  </si>
  <si>
    <t>Gabar        Fall</t>
  </si>
  <si>
    <t>Ndaye          Diack</t>
  </si>
  <si>
    <t>Baka             Diop</t>
  </si>
  <si>
    <t>Mouhamedine    Diop</t>
  </si>
  <si>
    <t>Ousmane               Sow</t>
  </si>
  <si>
    <t>Bamba               Dieng</t>
  </si>
  <si>
    <t>Adama          Diop</t>
  </si>
  <si>
    <t>Demba            Cisse</t>
  </si>
  <si>
    <t>Ousmane  M    Diop</t>
  </si>
  <si>
    <t xml:space="preserve">Abou              Anne </t>
  </si>
  <si>
    <t>Doudou         Ndiaye</t>
  </si>
  <si>
    <t>Moustapha     Gueye</t>
  </si>
  <si>
    <t>Sileye              Sall</t>
  </si>
  <si>
    <t>Modou  C       Gueye</t>
  </si>
  <si>
    <t xml:space="preserve">Abou          DIOP   </t>
  </si>
  <si>
    <t>Idrissa         Gueye</t>
  </si>
  <si>
    <t>Ousmane  A  Seck</t>
  </si>
  <si>
    <t>Fara                Mbodj</t>
  </si>
  <si>
    <t>Seyni            Diop</t>
  </si>
  <si>
    <t>Oumy           Pene</t>
  </si>
  <si>
    <t>Samba           Thiam</t>
  </si>
  <si>
    <t>Abou             Sow</t>
  </si>
  <si>
    <t>Mbarick       Ndour</t>
  </si>
  <si>
    <t>Ibrahima      Sakho</t>
  </si>
  <si>
    <t>Mamadou Djiby  Diop</t>
  </si>
  <si>
    <t>Mahmout      Diop</t>
  </si>
  <si>
    <t>union locale</t>
  </si>
  <si>
    <t>Mouhamett  Fall  Diop</t>
  </si>
  <si>
    <t>Djibi  Nialel          sow</t>
  </si>
  <si>
    <t>Abou   Amat    ka</t>
  </si>
  <si>
    <t>Fatma           Ba</t>
  </si>
  <si>
    <t>Alpha  Maki     Tall</t>
  </si>
  <si>
    <t>Assane  Abou   Ka</t>
  </si>
  <si>
    <t>Aissata       Ka</t>
  </si>
  <si>
    <t>Abdou  Ousmane  Ka</t>
  </si>
  <si>
    <t>Moussa   Amat   Ka</t>
  </si>
  <si>
    <t>Djibi  Amat          Ka</t>
  </si>
  <si>
    <t>Amat  Idy         Ka</t>
  </si>
  <si>
    <t>Kalidou  Amat   KA</t>
  </si>
  <si>
    <t>Hamidou        Dia</t>
  </si>
  <si>
    <t>Alassane         Sow</t>
  </si>
  <si>
    <t>Oumar   Djibi  Ka</t>
  </si>
  <si>
    <t>Amat  Ndabou   Ka</t>
  </si>
  <si>
    <t>Oumar     Assane  Ka</t>
  </si>
  <si>
    <t>Adama   Yamar  Ka</t>
  </si>
  <si>
    <t>Samba  Biram    Ka</t>
  </si>
  <si>
    <t>Dialor           Ka</t>
  </si>
  <si>
    <t>Abou  Biram  KA</t>
  </si>
  <si>
    <t>Mamadou Yoro  Ka</t>
  </si>
  <si>
    <t>Khadiata     Sy</t>
  </si>
  <si>
    <t>Abdoul     Sow</t>
  </si>
  <si>
    <t>Moussa    Sow</t>
  </si>
  <si>
    <t>Hamadine        Sow</t>
  </si>
  <si>
    <t>Mbaye  Biram   Ka</t>
  </si>
  <si>
    <t>0.Ha89</t>
  </si>
  <si>
    <t>Seydou Norou    Sow</t>
  </si>
  <si>
    <t>Djibi   Mbaye     Sow</t>
  </si>
  <si>
    <t>Aby     Sow</t>
  </si>
  <si>
    <t>Diari   Biressi      Sow</t>
  </si>
  <si>
    <t>Khadim             Toure</t>
  </si>
  <si>
    <t>Samba          Pene</t>
  </si>
  <si>
    <t>Bambi             Ba</t>
  </si>
  <si>
    <t>Idy  Amadou   Ka</t>
  </si>
  <si>
    <t>Amadou         Ka</t>
  </si>
  <si>
    <t>Abdou  Djibi  Sow</t>
  </si>
  <si>
    <t>Amadou        Ba</t>
  </si>
  <si>
    <t>Médoune     Thiam</t>
  </si>
  <si>
    <t>Ngoye            Ndiaye</t>
  </si>
  <si>
    <t>Ousmane         Mbodj</t>
  </si>
  <si>
    <t>Dieynaba         Ka</t>
  </si>
  <si>
    <t>Ablaye           Djimbere</t>
  </si>
  <si>
    <t>Moussa   Idy        Ka</t>
  </si>
  <si>
    <t>Ablaye             Péne</t>
  </si>
  <si>
    <t>Cheikh          Sow</t>
  </si>
  <si>
    <t>Amadou   Moussa   Ka</t>
  </si>
  <si>
    <t>Amet        Moussa    Ka</t>
  </si>
  <si>
    <t>Hamedine  Djibi    Ka</t>
  </si>
  <si>
    <t>Amat      Djibi   Ka</t>
  </si>
  <si>
    <t>Daouda  Djibi    Ka</t>
  </si>
  <si>
    <t>Adama    Yamar  Ka</t>
  </si>
  <si>
    <t>Djibi    Biram     Ka</t>
  </si>
  <si>
    <t>Amat                Ka</t>
  </si>
  <si>
    <t>Abdou           Ka</t>
  </si>
  <si>
    <t>Abdou        Ka</t>
  </si>
  <si>
    <t>Awa         Ka</t>
  </si>
  <si>
    <t>Abou          Ka</t>
  </si>
  <si>
    <t>Issa           Ba</t>
  </si>
  <si>
    <t>Diari             Sow</t>
  </si>
  <si>
    <t>Sadio            Sow</t>
  </si>
  <si>
    <t>Diamo           Sow</t>
  </si>
  <si>
    <t>Oumar   Aly    Ka</t>
  </si>
  <si>
    <t>Yoro    Djibi     Ka</t>
  </si>
  <si>
    <t xml:space="preserve">Assane           Pene  </t>
  </si>
  <si>
    <t>Ousmane       Mbodj</t>
  </si>
  <si>
    <t>Aminata        Sow</t>
  </si>
  <si>
    <t>SOKHNA    MBODJ</t>
  </si>
  <si>
    <t>oui</t>
  </si>
  <si>
    <t>SAER                    FALL</t>
  </si>
  <si>
    <t>innondation</t>
  </si>
  <si>
    <t>SAER  Diop</t>
  </si>
  <si>
    <t>MAREME Sene</t>
  </si>
  <si>
    <t>8/07/016</t>
  </si>
  <si>
    <t>Oiseauxx</t>
  </si>
  <si>
    <t>020/06/2023</t>
  </si>
  <si>
    <t>0206/2023</t>
  </si>
  <si>
    <t>13Z/07/2023</t>
  </si>
  <si>
    <t>Innondation</t>
  </si>
  <si>
    <t>Saint-louis</t>
  </si>
  <si>
    <t>DEMBA thiERNO  Ka</t>
  </si>
  <si>
    <t>Oumar Aissata ka</t>
  </si>
  <si>
    <t>Oumar thierno ka</t>
  </si>
  <si>
    <t>MD01</t>
  </si>
  <si>
    <t>MD02</t>
  </si>
  <si>
    <t>DN02</t>
  </si>
  <si>
    <t>AA02</t>
  </si>
  <si>
    <t>FB02</t>
  </si>
  <si>
    <t>AT02</t>
  </si>
  <si>
    <t>AK02</t>
  </si>
  <si>
    <t>AS02</t>
  </si>
  <si>
    <t>MK02</t>
  </si>
  <si>
    <t>DK02</t>
  </si>
  <si>
    <t>KKA02</t>
  </si>
  <si>
    <t>HD02</t>
  </si>
  <si>
    <t>OK02</t>
  </si>
  <si>
    <t>SK02</t>
  </si>
  <si>
    <t>AKA02</t>
  </si>
  <si>
    <t>KS02</t>
  </si>
  <si>
    <t>MS02</t>
  </si>
  <si>
    <t>HS02</t>
  </si>
  <si>
    <t>SS02</t>
  </si>
  <si>
    <t>DS02</t>
  </si>
  <si>
    <t>KT02</t>
  </si>
  <si>
    <t>SP02</t>
  </si>
  <si>
    <t>BB02</t>
  </si>
  <si>
    <t>IK02</t>
  </si>
  <si>
    <t>AB02</t>
  </si>
  <si>
    <t>MT02</t>
  </si>
  <si>
    <t>NN02</t>
  </si>
  <si>
    <t>OM02</t>
  </si>
  <si>
    <t>AD02</t>
  </si>
  <si>
    <t>AP02</t>
  </si>
  <si>
    <t>CS02</t>
  </si>
  <si>
    <t>HK02</t>
  </si>
  <si>
    <t>AYK01</t>
  </si>
  <si>
    <t>DBK01</t>
  </si>
  <si>
    <t>AAK01</t>
  </si>
  <si>
    <t>AAK02</t>
  </si>
  <si>
    <t>IIB02</t>
  </si>
  <si>
    <t>DDS01</t>
  </si>
  <si>
    <t>SSS01</t>
  </si>
  <si>
    <t>OAK02</t>
  </si>
  <si>
    <t>YDK02</t>
  </si>
  <si>
    <t>AAP12</t>
  </si>
  <si>
    <t>OOM02</t>
  </si>
  <si>
    <t>AAS02</t>
  </si>
  <si>
    <t>Mbenda         Fall</t>
  </si>
  <si>
    <t>Pluie</t>
  </si>
  <si>
    <t>Tacko              Sall</t>
  </si>
  <si>
    <t>Ndeye               Thiam</t>
  </si>
  <si>
    <t>Mareme         Diop</t>
  </si>
  <si>
    <t>Diaynaba         Diop</t>
  </si>
  <si>
    <t>Maritou      Ka</t>
  </si>
  <si>
    <t>Codou         Gaye</t>
  </si>
  <si>
    <t>Khady            Ndiaye</t>
  </si>
  <si>
    <t>Penda           Samba</t>
  </si>
  <si>
    <t>Fassal            Sall</t>
  </si>
  <si>
    <t>Rokhaya          Diagne</t>
  </si>
  <si>
    <t>Aida                    Sow</t>
  </si>
  <si>
    <t>Fatou       Diop  Seyni</t>
  </si>
  <si>
    <t>Aissa              Ndiaye</t>
  </si>
  <si>
    <t>Penda      Sarr  Cisse</t>
  </si>
  <si>
    <t>Fatou           Diop</t>
  </si>
  <si>
    <t>Ramata        Diop</t>
  </si>
  <si>
    <t>Adja              Niang</t>
  </si>
  <si>
    <t>Aissatou      Traore</t>
  </si>
  <si>
    <t>Oulimata     Gaye</t>
  </si>
  <si>
    <t>Mariya          Thioye</t>
  </si>
  <si>
    <t>Awa                Sow</t>
  </si>
  <si>
    <t>Aram             Thioye</t>
  </si>
  <si>
    <t>Penda           Gueye</t>
  </si>
  <si>
    <t>Amy               Diop</t>
  </si>
  <si>
    <t>Fat                Sy</t>
  </si>
  <si>
    <t>Aibatou       Niasse</t>
  </si>
  <si>
    <t>Diago           Diagne</t>
  </si>
  <si>
    <t>Ndeye         Mbaye</t>
  </si>
  <si>
    <t>Maguatte   Dieng</t>
  </si>
  <si>
    <t>Aissata       Sy</t>
  </si>
  <si>
    <t>Awa            Ndiaye</t>
  </si>
  <si>
    <t>Khadiata    Sy</t>
  </si>
  <si>
    <t>Aminata     Diop</t>
  </si>
  <si>
    <t>Rokhaya       Gueye</t>
  </si>
  <si>
    <t>Mariyatou    Hann</t>
  </si>
  <si>
    <t>Mariyam       Hann</t>
  </si>
  <si>
    <t>Aminata       Ba</t>
  </si>
  <si>
    <t>Anta            Ndiaye</t>
  </si>
  <si>
    <t>Fatou                Sene</t>
  </si>
  <si>
    <t>Fatoumetou   Sall</t>
  </si>
  <si>
    <t>Diara                Sarr</t>
  </si>
  <si>
    <t>Absa           Ka</t>
  </si>
  <si>
    <t>Khady           Gueye</t>
  </si>
  <si>
    <t>Coumba   Nor   Diop</t>
  </si>
  <si>
    <t>Fatimata        Seck</t>
  </si>
  <si>
    <t>Amy             Doumbiya</t>
  </si>
  <si>
    <t>Ngone        Dieng</t>
  </si>
  <si>
    <t>Yaram          Sall</t>
  </si>
  <si>
    <t>Sokhna Oumou Fall</t>
  </si>
  <si>
    <t>Aminta    Diop Mbenda</t>
  </si>
  <si>
    <t>Ndeye         Tew</t>
  </si>
  <si>
    <t>Mareme         Ndao</t>
  </si>
  <si>
    <t>Fat               Ba</t>
  </si>
  <si>
    <t>Famabaye    Seck</t>
  </si>
  <si>
    <t>Maritou   Gueye</t>
  </si>
  <si>
    <t>Yaram       Gueye</t>
  </si>
  <si>
    <t>Khady        Seye</t>
  </si>
  <si>
    <t>Dieynaba      Diop</t>
  </si>
  <si>
    <t>Khady        Souare</t>
  </si>
  <si>
    <t>Ndack       Diagne</t>
  </si>
  <si>
    <t>Aissata Alpha Hann</t>
  </si>
  <si>
    <t>Fatimata           Sow</t>
  </si>
  <si>
    <t>Ndeye               Lo</t>
  </si>
  <si>
    <t>Coumba  yaram Gueye</t>
  </si>
  <si>
    <t>Aida                Cisse</t>
  </si>
  <si>
    <t>Marieme         Wone</t>
  </si>
  <si>
    <t>Fary   Diack      Dieye</t>
  </si>
  <si>
    <t>Fatou  Bintou  Wade</t>
  </si>
  <si>
    <t>Adama          Ndiaye</t>
  </si>
  <si>
    <t>Mareme        Mbaye</t>
  </si>
  <si>
    <t>Aminata        Diagne</t>
  </si>
  <si>
    <t>Mareme           Diop</t>
  </si>
  <si>
    <t>Fary                 Ndiaye</t>
  </si>
  <si>
    <t>Fatibinta       Bo</t>
  </si>
  <si>
    <t xml:space="preserve">Khady             Ngom </t>
  </si>
  <si>
    <t>Amina            Diop</t>
  </si>
  <si>
    <t>Mberkam      Diop</t>
  </si>
  <si>
    <t>Moukkayni    Fall</t>
  </si>
  <si>
    <t>Ndaye   Gada   Fall</t>
  </si>
  <si>
    <t>Nday  Ata     Dieye</t>
  </si>
  <si>
    <t>Diorel Dite   Awa      Ba</t>
  </si>
  <si>
    <t>Faty                   Kane</t>
  </si>
  <si>
    <t>Djeynaba  Boubou Sow</t>
  </si>
  <si>
    <t>Khady             Ndaw</t>
  </si>
  <si>
    <t>Ramata         Ba</t>
  </si>
  <si>
    <t>Marietou     Traore</t>
  </si>
  <si>
    <t>Aissata                Sow</t>
  </si>
  <si>
    <t>Ndela            Ba</t>
  </si>
  <si>
    <t>Aminata        Diaw</t>
  </si>
  <si>
    <t>Aminta        Sow</t>
  </si>
  <si>
    <t>Astou Mbodj  Ba</t>
  </si>
  <si>
    <t>Faty           Souare</t>
  </si>
  <si>
    <t>Marieme      Dianka</t>
  </si>
  <si>
    <t>Awa              Diagne</t>
  </si>
  <si>
    <t>Mairame      Camara</t>
  </si>
  <si>
    <t>Penda                Thiam</t>
  </si>
  <si>
    <t>Karo                    Thiam</t>
  </si>
  <si>
    <t>Faty                 Dianka</t>
  </si>
  <si>
    <t>Moutou           Diop</t>
  </si>
  <si>
    <t>Ndaye   Thioro  Sidibe</t>
  </si>
  <si>
    <t>Dethe          Cisse</t>
  </si>
  <si>
    <t>Khadi          Diallo</t>
  </si>
  <si>
    <t>Mareme           Diallo</t>
  </si>
  <si>
    <t>Fama              Diagne</t>
  </si>
  <si>
    <t>Oumou          Dieng</t>
  </si>
  <si>
    <t>Amina           Diop</t>
  </si>
  <si>
    <t>Awa                Fall</t>
  </si>
  <si>
    <t>Coumba        Gueye</t>
  </si>
  <si>
    <t>Seynabou    Gueye</t>
  </si>
  <si>
    <t>Seynabou    Mbodj</t>
  </si>
  <si>
    <t>Fatou           Mbodj</t>
  </si>
  <si>
    <t>Ndaye  Ngone Ndiaye</t>
  </si>
  <si>
    <t>Mariama      Ba</t>
  </si>
  <si>
    <t>Ramata Moussa Sow</t>
  </si>
  <si>
    <t>Aissata   Alpha</t>
  </si>
  <si>
    <t>Codou        Cisse</t>
  </si>
  <si>
    <t>Fat Binta    Ndiaye</t>
  </si>
  <si>
    <t>Khady  Bay      Diop</t>
  </si>
  <si>
    <t>Aby                Diop</t>
  </si>
  <si>
    <t>Ndobou Sene  Fall</t>
  </si>
  <si>
    <t>Yero             Wade</t>
  </si>
  <si>
    <t>Maimouna     Fall</t>
  </si>
  <si>
    <t>Khar Yalla      Diop</t>
  </si>
  <si>
    <t>Dieumba       Thiam</t>
  </si>
  <si>
    <t>Marietou       Gueye</t>
  </si>
  <si>
    <t>Aissa              Mbodj</t>
  </si>
  <si>
    <t>Coumba    Djimbere</t>
  </si>
  <si>
    <t>Aida                Thiam</t>
  </si>
  <si>
    <t>Diara               Diop</t>
  </si>
  <si>
    <t>Diary              Fall</t>
  </si>
  <si>
    <t>Ndaye            Gaye</t>
  </si>
  <si>
    <t>Ndeye  Coumba Diouf</t>
  </si>
  <si>
    <t>Fat  Binta     Ndiaye</t>
  </si>
  <si>
    <t>Fanta           Diop</t>
  </si>
  <si>
    <t>Seynabou     Mbaye</t>
  </si>
  <si>
    <t>Fatoumata     Diop</t>
  </si>
  <si>
    <t>Fama              Diop</t>
  </si>
  <si>
    <t>Aida               Diao</t>
  </si>
  <si>
    <t>Tagaye          Diop</t>
  </si>
  <si>
    <t>MF01</t>
  </si>
  <si>
    <t>TS02</t>
  </si>
  <si>
    <t>Bita                  Ka</t>
  </si>
  <si>
    <t>BK13</t>
  </si>
  <si>
    <t>NT04</t>
  </si>
  <si>
    <t>MD15</t>
  </si>
  <si>
    <t>PD01</t>
  </si>
  <si>
    <t>MK09</t>
  </si>
  <si>
    <t>PS02</t>
  </si>
  <si>
    <t>FS02</t>
  </si>
  <si>
    <t>AN13</t>
  </si>
  <si>
    <t>FD02</t>
  </si>
  <si>
    <t>RD13</t>
  </si>
  <si>
    <t>AN04</t>
  </si>
  <si>
    <t>AT05</t>
  </si>
  <si>
    <t>OG06</t>
  </si>
  <si>
    <t>PD11</t>
  </si>
  <si>
    <t>MT010</t>
  </si>
  <si>
    <t>AS11</t>
  </si>
  <si>
    <t>PG13</t>
  </si>
  <si>
    <t>AD14</t>
  </si>
  <si>
    <t>FS01</t>
  </si>
  <si>
    <t>AN12</t>
  </si>
  <si>
    <t>DD13</t>
  </si>
  <si>
    <t>NM11</t>
  </si>
  <si>
    <t>MD12</t>
  </si>
  <si>
    <t>AS04</t>
  </si>
  <si>
    <t>MH02</t>
  </si>
  <si>
    <t>AN14</t>
  </si>
  <si>
    <t>DS12</t>
  </si>
  <si>
    <t>FS06</t>
  </si>
  <si>
    <t>NC03</t>
  </si>
  <si>
    <t>DD05</t>
  </si>
  <si>
    <t>KS06</t>
  </si>
  <si>
    <t>AH110</t>
  </si>
  <si>
    <t>CG03</t>
  </si>
  <si>
    <t>AC14</t>
  </si>
  <si>
    <t>CB01</t>
  </si>
  <si>
    <t>MW12</t>
  </si>
  <si>
    <t>FW01</t>
  </si>
  <si>
    <t>AD04</t>
  </si>
  <si>
    <t>KN010</t>
  </si>
  <si>
    <t>MF03</t>
  </si>
  <si>
    <t>NF14</t>
  </si>
  <si>
    <t>ND01</t>
  </si>
  <si>
    <t>DB01</t>
  </si>
  <si>
    <t>FK02</t>
  </si>
  <si>
    <t>KN04</t>
  </si>
  <si>
    <t>RB15</t>
  </si>
  <si>
    <t>AS19</t>
  </si>
  <si>
    <t>NB110</t>
  </si>
  <si>
    <t>AD01</t>
  </si>
  <si>
    <t>AS12</t>
  </si>
  <si>
    <t>AB13</t>
  </si>
  <si>
    <t>FS14</t>
  </si>
  <si>
    <t>MD11</t>
  </si>
  <si>
    <t>MC03</t>
  </si>
  <si>
    <t>DC06</t>
  </si>
  <si>
    <t>MD110</t>
  </si>
  <si>
    <t>OD13</t>
  </si>
  <si>
    <t>SG03</t>
  </si>
  <si>
    <t>KD01</t>
  </si>
  <si>
    <t>DT02</t>
  </si>
  <si>
    <t>AM14</t>
  </si>
  <si>
    <t>CD05</t>
  </si>
  <si>
    <t>DD09</t>
  </si>
  <si>
    <t>DF110</t>
  </si>
  <si>
    <t>NG01</t>
  </si>
  <si>
    <t>ND12</t>
  </si>
  <si>
    <t>FD04</t>
  </si>
  <si>
    <t>FD03</t>
  </si>
  <si>
    <t>Djibril dieye n2</t>
  </si>
  <si>
    <t>SAINT LOUIS</t>
  </si>
  <si>
    <t>DIAWAR</t>
  </si>
  <si>
    <t>GIE Silmakha 3</t>
  </si>
  <si>
    <t>UL Diawar</t>
  </si>
  <si>
    <t>Djibril Diéye</t>
  </si>
  <si>
    <t>Ida Diop</t>
  </si>
  <si>
    <t>Silmakha Wade</t>
  </si>
  <si>
    <t>Fabineta Wade</t>
  </si>
  <si>
    <t>Mamour Gueye</t>
  </si>
  <si>
    <t>Althiaka Thiam</t>
  </si>
  <si>
    <t>Abdou khadre wade</t>
  </si>
  <si>
    <t>TABASKI WADE</t>
  </si>
  <si>
    <t>OUMAR WADE</t>
  </si>
  <si>
    <t>Tallab Seyni Wade</t>
  </si>
  <si>
    <t>ALIOUNE Wade</t>
  </si>
  <si>
    <t>Seyni Wade</t>
  </si>
  <si>
    <t>0.90</t>
  </si>
  <si>
    <t>Ndeye Fara Fall</t>
  </si>
  <si>
    <t>0.86</t>
  </si>
  <si>
    <t>Moussa Diéye</t>
  </si>
  <si>
    <t>Pape Mbathio Wade</t>
  </si>
  <si>
    <t>Pape Boufaye Wade</t>
  </si>
  <si>
    <t>Ndobou Séné Wade</t>
  </si>
  <si>
    <t>0.99</t>
  </si>
  <si>
    <t>Fama Sarr Mbodj</t>
  </si>
  <si>
    <t>1.13</t>
  </si>
  <si>
    <t>Ousseynou Gueye</t>
  </si>
  <si>
    <t>0.48</t>
  </si>
  <si>
    <t>Mané Wade Seck</t>
  </si>
  <si>
    <t>Ndickou Ngom</t>
  </si>
  <si>
    <t>Alassane Wade</t>
  </si>
  <si>
    <t>1.20</t>
  </si>
  <si>
    <t>BOUFAY WADE</t>
  </si>
  <si>
    <t>Sakory Wade</t>
  </si>
  <si>
    <t>DJIBRIL WADE</t>
  </si>
  <si>
    <t>1.59</t>
  </si>
  <si>
    <t>Ablaye Gaye   Wade</t>
  </si>
  <si>
    <t>Daouda   Wade</t>
  </si>
  <si>
    <t>0.50</t>
  </si>
  <si>
    <t>Khary   Fall</t>
  </si>
  <si>
    <t>0.60</t>
  </si>
  <si>
    <t>Ibrahima   Diéye</t>
  </si>
  <si>
    <t>CHEIKH    Wade</t>
  </si>
  <si>
    <t>Bouya   Wade</t>
  </si>
  <si>
    <t>PAPE SEYNI WADE</t>
  </si>
  <si>
    <t>SV 2</t>
  </si>
  <si>
    <t>BABACAR DIOP</t>
  </si>
  <si>
    <t>1.61</t>
  </si>
  <si>
    <t>Atoumane Hanne</t>
  </si>
  <si>
    <t>NAR FALL DIEY</t>
  </si>
  <si>
    <t>Ameth Saloum Wade</t>
  </si>
  <si>
    <t>Moussa Diéye n°2</t>
  </si>
  <si>
    <t>Ka Diéye</t>
  </si>
  <si>
    <t>Ka Wade</t>
  </si>
  <si>
    <t>1.15</t>
  </si>
  <si>
    <t>AHMADOU FALL</t>
  </si>
  <si>
    <t>1.37</t>
  </si>
  <si>
    <t>ZAYID FALL</t>
  </si>
  <si>
    <t>0.64</t>
  </si>
  <si>
    <t>Bilal Fall</t>
  </si>
  <si>
    <t>0.82</t>
  </si>
  <si>
    <t>Bouffaye Wade</t>
  </si>
  <si>
    <t>Faly Gaye</t>
  </si>
  <si>
    <t>1.12</t>
  </si>
  <si>
    <t>Bougoul Gueye</t>
  </si>
  <si>
    <t>Mawade Wade</t>
  </si>
  <si>
    <t>Makhtar Diaw</t>
  </si>
  <si>
    <t>Elhadji Seck</t>
  </si>
  <si>
    <t>Birane Wade</t>
  </si>
  <si>
    <t>Aïssatou Kane</t>
  </si>
  <si>
    <t>Amadou Wade</t>
  </si>
  <si>
    <t>2.80</t>
  </si>
  <si>
    <t>Maouloud Fall</t>
  </si>
  <si>
    <t>BIRAHIM FALL</t>
  </si>
  <si>
    <t>Elhadji Wade</t>
  </si>
  <si>
    <t>Doudou Fall</t>
  </si>
  <si>
    <t>Birahim Seck</t>
  </si>
  <si>
    <t>Cheikh Fallou Wade</t>
  </si>
  <si>
    <t>Malick Wade</t>
  </si>
  <si>
    <t>Tallap Alioune Wade</t>
  </si>
  <si>
    <t>Abdou karim    Seck</t>
  </si>
  <si>
    <t>Pape Diop</t>
  </si>
  <si>
    <t>Djibril WAde</t>
  </si>
  <si>
    <t>Samba Nor Niang</t>
  </si>
  <si>
    <t>Macoumba Diop</t>
  </si>
  <si>
    <t>Bara Fall</t>
  </si>
  <si>
    <t>Babacar Diop</t>
  </si>
  <si>
    <t>Birahim Wade</t>
  </si>
  <si>
    <t>Fadiaw Niang</t>
  </si>
  <si>
    <t>Samba Diop</t>
  </si>
  <si>
    <t>Sibaure       GUEYE</t>
  </si>
  <si>
    <t>Mamour  Wade</t>
  </si>
  <si>
    <t>GIE MAME AL WADE</t>
  </si>
  <si>
    <t>Moussa diop</t>
  </si>
  <si>
    <t>Fary  Diop</t>
  </si>
  <si>
    <t>Ablaye  Seck</t>
  </si>
  <si>
    <t>Ndiawar  Fall</t>
  </si>
  <si>
    <t>Atmane  Diallo</t>
  </si>
  <si>
    <t>Madické  Seck</t>
  </si>
  <si>
    <t>Moussé mbaye  Diéye</t>
  </si>
  <si>
    <t>Mawade Seck</t>
  </si>
  <si>
    <t>Iba  Wade</t>
  </si>
  <si>
    <t>Mady  Diéye  Wade</t>
  </si>
  <si>
    <t>Natouga  Gueye</t>
  </si>
  <si>
    <t>Birane  Diop N°2</t>
  </si>
  <si>
    <t>Mbaye  Diop</t>
  </si>
  <si>
    <t>Iba  Séne</t>
  </si>
  <si>
    <t>Diarra  Wade</t>
  </si>
  <si>
    <t>Moustapha  Séne</t>
  </si>
  <si>
    <t>Pape  Fall</t>
  </si>
  <si>
    <t>Cheikh  Gueye</t>
  </si>
  <si>
    <t>SV 8</t>
  </si>
  <si>
    <t>Fanta Wade</t>
  </si>
  <si>
    <t>Boyta  Diéye</t>
  </si>
  <si>
    <t>Faty  Wade</t>
  </si>
  <si>
    <t>alassane Binta Wade</t>
  </si>
  <si>
    <t>Madické  Wade</t>
  </si>
  <si>
    <t>Moussé mbaye Gueye</t>
  </si>
  <si>
    <t>Masséne  Wade</t>
  </si>
  <si>
    <t>Arame Fall Diéye</t>
  </si>
  <si>
    <t>Maby  Wade</t>
  </si>
  <si>
    <t>Mambaye  Séne</t>
  </si>
  <si>
    <t>Mbikha  Fall</t>
  </si>
  <si>
    <t>Yacine  Fall</t>
  </si>
  <si>
    <t>Farmata  Diéye</t>
  </si>
  <si>
    <t>Fama     Gaye</t>
  </si>
  <si>
    <t>Arona  Diop n°1</t>
  </si>
  <si>
    <t>Yelly  Fall</t>
  </si>
  <si>
    <t>Soukeyna Badiane</t>
  </si>
  <si>
    <t>Birahim  Fall</t>
  </si>
  <si>
    <t>Amadou  Wade</t>
  </si>
  <si>
    <t>Ndiawar  Bara Fall</t>
  </si>
  <si>
    <t>SV8</t>
  </si>
  <si>
    <t>Fanta  Wade</t>
  </si>
  <si>
    <t>Lamine Gaye</t>
  </si>
  <si>
    <t>Barka mbaye Fall</t>
  </si>
  <si>
    <t>Samba Fall</t>
  </si>
  <si>
    <t>Moulaye  Wade</t>
  </si>
  <si>
    <t>Ndeye  Cissé</t>
  </si>
  <si>
    <t>SV 7</t>
  </si>
  <si>
    <t>Khady  Wade</t>
  </si>
  <si>
    <t>Fatoubinta  Wade</t>
  </si>
  <si>
    <t>Mouhamédoune  Wade</t>
  </si>
  <si>
    <t>Papa Sibaure  Wade</t>
  </si>
  <si>
    <t>Saer Laye  Seye</t>
  </si>
  <si>
    <t>SV7</t>
  </si>
  <si>
    <t>alioune  Seck</t>
  </si>
  <si>
    <t>Ameth   Sankharé  Ndiaye</t>
  </si>
  <si>
    <t>Cheikhou Oumar Wade</t>
  </si>
  <si>
    <t>Alassane  Diéye</t>
  </si>
  <si>
    <t>Mouhamédoune  Seck</t>
  </si>
  <si>
    <t>Maréme  Gueye</t>
  </si>
  <si>
    <t>Baffa Sankharé Ndiaye</t>
  </si>
  <si>
    <t>amady  Diop</t>
  </si>
  <si>
    <t>Fama  Teuw</t>
  </si>
  <si>
    <t>Birahim Niang n°1</t>
  </si>
  <si>
    <t>SV 1</t>
  </si>
  <si>
    <t>Souleymane Niang</t>
  </si>
  <si>
    <t>Madické Niang</t>
  </si>
  <si>
    <t>Birahim Niang n°2</t>
  </si>
  <si>
    <t>Abdou Rahim Seck</t>
  </si>
  <si>
    <t>OUSSEYNOU NIANG</t>
  </si>
  <si>
    <t>Aïda Diop</t>
  </si>
  <si>
    <t>MOUSTAPHA NIANG</t>
  </si>
  <si>
    <t>Pape Modou Niang</t>
  </si>
  <si>
    <t>Pape Madické Seck</t>
  </si>
  <si>
    <t>Khalipha Seck</t>
  </si>
  <si>
    <t>Saybatou Niang</t>
  </si>
  <si>
    <t>Faly Wade</t>
  </si>
  <si>
    <t>SV 5</t>
  </si>
  <si>
    <t>Amintou Diéye</t>
  </si>
  <si>
    <t>Ablaye wade</t>
  </si>
  <si>
    <t>Samba Niang Wade</t>
  </si>
  <si>
    <t>Ablaye Diéye</t>
  </si>
  <si>
    <t>Alioune Seck</t>
  </si>
  <si>
    <t>Galaye Diack</t>
  </si>
  <si>
    <t>Ameyh Fall Seck</t>
  </si>
  <si>
    <t>Talla Wade</t>
  </si>
  <si>
    <t xml:space="preserve">Maby Diop </t>
  </si>
  <si>
    <t>Moustapha Seck</t>
  </si>
  <si>
    <t>Papa Sall</t>
  </si>
  <si>
    <t>Aminetou Wade</t>
  </si>
  <si>
    <t>Ibrahima Diéye</t>
  </si>
  <si>
    <t>Boufaye Wade</t>
  </si>
  <si>
    <t>Mar Fall Seck</t>
  </si>
  <si>
    <t>Mouhamédoune Wade</t>
  </si>
  <si>
    <t>Kéwé Fall</t>
  </si>
  <si>
    <t>Madické Seck</t>
  </si>
  <si>
    <t>Ablaye  Mbodj</t>
  </si>
  <si>
    <t>GIE AND DAAN SA DOOLE</t>
  </si>
  <si>
    <t>Oumar  Fall</t>
  </si>
  <si>
    <t>Alioune  Wade</t>
  </si>
  <si>
    <t>Ibrahima  Gueye</t>
  </si>
  <si>
    <t>Faly  diéye</t>
  </si>
  <si>
    <t>Maréme  Wade</t>
  </si>
  <si>
    <t>Souleymane Maiga</t>
  </si>
  <si>
    <t>Elimane  Gueye</t>
  </si>
  <si>
    <t>Babady  Wade</t>
  </si>
  <si>
    <t>Boubacar  Wade</t>
  </si>
  <si>
    <t>Adama  Diakhaté</t>
  </si>
  <si>
    <t>Elhadji  Mbodj</t>
  </si>
  <si>
    <t>Tallab Mbodj</t>
  </si>
  <si>
    <t>Daouda  Wade</t>
  </si>
  <si>
    <t>Alassane  Wade</t>
  </si>
  <si>
    <t>Fatou  Wade</t>
  </si>
  <si>
    <t>Massamba  Wade</t>
  </si>
  <si>
    <t>Anta Diop Gueye</t>
  </si>
  <si>
    <t>SV 9</t>
  </si>
  <si>
    <t>Pape Idame Niang</t>
  </si>
  <si>
    <t>alima Gueye</t>
  </si>
  <si>
    <t>Fassal Niang</t>
  </si>
  <si>
    <t>Sibaure  Wade</t>
  </si>
  <si>
    <t>Kitim  Koté</t>
  </si>
  <si>
    <t>Moustapha  Diack</t>
  </si>
  <si>
    <t>Barka Fall</t>
  </si>
  <si>
    <t>Youssoupha Wade</t>
  </si>
  <si>
    <t>Iba natouga  Gueye</t>
  </si>
  <si>
    <t>Youssoupha  Diéye</t>
  </si>
  <si>
    <t>Adiouma  Diéye</t>
  </si>
  <si>
    <t>Iba  Diack</t>
  </si>
  <si>
    <t>Ablaye Birame Gueye</t>
  </si>
  <si>
    <t>abdoulaye Gueye</t>
  </si>
  <si>
    <t>Babacar  Wade</t>
  </si>
  <si>
    <t>Alassane Gueye</t>
  </si>
  <si>
    <t>SV 4</t>
  </si>
  <si>
    <t>Saer  Diéye</t>
  </si>
  <si>
    <t>Diadji  Diéye</t>
  </si>
  <si>
    <t>Pape Aly Seye Wade</t>
  </si>
  <si>
    <t>Diadji  Anna Wade</t>
  </si>
  <si>
    <t>Ndakhté  Wade</t>
  </si>
  <si>
    <t>Elhadji Abib Wade</t>
  </si>
  <si>
    <t>SV4</t>
  </si>
  <si>
    <t>Ablaye seyni Wade</t>
  </si>
  <si>
    <t>Ndeye Wade</t>
  </si>
  <si>
    <t>Masséne Diéye</t>
  </si>
  <si>
    <t>Moustapha  Wade</t>
  </si>
  <si>
    <t>Diadji  Wade</t>
  </si>
  <si>
    <t>Elhadji  Seck</t>
  </si>
  <si>
    <t>Seyni  Wade</t>
  </si>
  <si>
    <t>Madior  Mbodj</t>
  </si>
  <si>
    <t>Saer  Diack</t>
  </si>
  <si>
    <t>Daouda  Diagne</t>
  </si>
  <si>
    <t>Papa  Diop</t>
  </si>
  <si>
    <t>Pape Sibor  Wade</t>
  </si>
  <si>
    <t>Amintou  Wade</t>
  </si>
  <si>
    <t>Ousmane Wade</t>
  </si>
  <si>
    <t>Amadou Nar Gueye</t>
  </si>
  <si>
    <t>SV 3</t>
  </si>
  <si>
    <t>Talla Diéye</t>
  </si>
  <si>
    <t>Papa Diéye</t>
  </si>
  <si>
    <t>Moustapha Diéye</t>
  </si>
  <si>
    <t>Ndiawar  Gueye</t>
  </si>
  <si>
    <t>Amadou  Fall</t>
  </si>
  <si>
    <t>arona  Diop</t>
  </si>
  <si>
    <t>Amadou  Seck Diop</t>
  </si>
  <si>
    <t>Bougoule  Diop</t>
  </si>
  <si>
    <t>Amy  diop</t>
  </si>
  <si>
    <t>Ameth Seye Diop</t>
  </si>
  <si>
    <t>Birane ndiaye  Diéye</t>
  </si>
  <si>
    <t>Mayoro  Diéye2</t>
  </si>
  <si>
    <t>Pape Amadou Wade</t>
  </si>
  <si>
    <t>Ndiawar  Diop</t>
  </si>
  <si>
    <t>Fatimata  Fall</t>
  </si>
  <si>
    <t>Alassane  Gueye</t>
  </si>
  <si>
    <t>Amadou Combo</t>
  </si>
  <si>
    <t>Fama  Diop</t>
  </si>
  <si>
    <t>Mbaye   Diop</t>
  </si>
  <si>
    <t>Habiboulaye  Sy</t>
  </si>
  <si>
    <t>Cheikh  Fall</t>
  </si>
  <si>
    <t>Mame Abdou Fall</t>
  </si>
  <si>
    <t>Elhadji  Wade</t>
  </si>
  <si>
    <t>Cheikh  Diop</t>
  </si>
  <si>
    <t>Elhadji  Fall</t>
  </si>
  <si>
    <t>Barka Diéye</t>
  </si>
  <si>
    <t>Yelly Diop</t>
  </si>
  <si>
    <t>Ablaye  Fall</t>
  </si>
  <si>
    <t>Elhadji  Diop</t>
  </si>
  <si>
    <t>Madiop  Diop</t>
  </si>
  <si>
    <t>Ablaye  Wade</t>
  </si>
  <si>
    <t>Banda  Wade</t>
  </si>
  <si>
    <t>Mamadou Lamine Diop</t>
  </si>
  <si>
    <t>Mbaye  diop</t>
  </si>
  <si>
    <t>Madické  Seck N°2</t>
  </si>
  <si>
    <t>Ameth  Gueye</t>
  </si>
  <si>
    <t>Birane  Sall</t>
  </si>
  <si>
    <t>Khalipha  Gueye</t>
  </si>
  <si>
    <t>Backa  Fall</t>
  </si>
  <si>
    <t>Modou Sall Wade</t>
  </si>
  <si>
    <t>Ablaye  Gueye</t>
  </si>
  <si>
    <t>Tallab  Wade</t>
  </si>
  <si>
    <t>Magueye Séllé Wade</t>
  </si>
  <si>
    <t>Tallab  Seck</t>
  </si>
  <si>
    <t>Bara  Fall</t>
  </si>
  <si>
    <t>Abdoulaye  Sarr</t>
  </si>
  <si>
    <t>Moustapha  Diéye</t>
  </si>
  <si>
    <t>Abdoulaye  wade</t>
  </si>
  <si>
    <t>Djigane  Tine</t>
  </si>
  <si>
    <t>Moussa  Diéye</t>
  </si>
  <si>
    <t>GIE MAME BARKA MBAYE</t>
  </si>
  <si>
    <t>Pathé  Gueye</t>
  </si>
  <si>
    <t>Adou Aziz Wade</t>
  </si>
  <si>
    <t>Ndiawar minti  Fall</t>
  </si>
  <si>
    <t>Abdou  Fall</t>
  </si>
  <si>
    <t>Mama Abdou Fall</t>
  </si>
  <si>
    <t>Amintou  Fall</t>
  </si>
  <si>
    <t>Maréme  Fall</t>
  </si>
  <si>
    <t>Amintou  Gueye</t>
  </si>
  <si>
    <t>Magatte  Fall</t>
  </si>
  <si>
    <t>Assane  Fall N°2</t>
  </si>
  <si>
    <t>Assane Fall N°1</t>
  </si>
  <si>
    <t>Birahim  fall</t>
  </si>
  <si>
    <t>Cheikh  Wade</t>
  </si>
  <si>
    <t>Mayoro  Diéye</t>
  </si>
  <si>
    <t>Mayoro  Diéye N°2</t>
  </si>
  <si>
    <t>Iba  Diéye</t>
  </si>
  <si>
    <t>Safiétou  Diéye</t>
  </si>
  <si>
    <t>Ousseynou  Diéye</t>
  </si>
  <si>
    <t>Assane Wade</t>
  </si>
  <si>
    <t>Malick  Diop</t>
  </si>
  <si>
    <t>ouleymatou  Wade</t>
  </si>
  <si>
    <t>Moudoune  Diop</t>
  </si>
  <si>
    <t>Pape seyni Wade</t>
  </si>
  <si>
    <t>GIE ELIMEN M WADE</t>
  </si>
  <si>
    <t>Alioune Wade</t>
  </si>
  <si>
    <t>Ousmane  Wade</t>
  </si>
  <si>
    <t>Ndobou Séne Wade</t>
  </si>
  <si>
    <t>Farma Wade</t>
  </si>
  <si>
    <t>Aram  Diéye</t>
  </si>
  <si>
    <t>Mouhamed Wade</t>
  </si>
  <si>
    <t>Saidou  Wade</t>
  </si>
  <si>
    <t>Fally  Wade</t>
  </si>
  <si>
    <t>Wassoul</t>
  </si>
  <si>
    <t>Assane MBODJ N°1</t>
  </si>
  <si>
    <t>CMS</t>
  </si>
  <si>
    <t>MOUHAMADOU MBODJ</t>
  </si>
  <si>
    <t>Assane MBODJ N°2</t>
  </si>
  <si>
    <t>MOUBARACK MBODJ 1</t>
  </si>
  <si>
    <t>NDARY SARR</t>
  </si>
  <si>
    <t>FALY SARR</t>
  </si>
  <si>
    <t>MOCTAR MBODJ</t>
  </si>
  <si>
    <t>DAOUDA MBODJ</t>
  </si>
  <si>
    <t>DJIBBIL MBODJ</t>
  </si>
  <si>
    <t>OUSMANE MBODJ n°1</t>
  </si>
  <si>
    <t xml:space="preserve"> ATOUMANE MBODJ</t>
  </si>
  <si>
    <t>MOUSSA MBODJ</t>
  </si>
  <si>
    <t>BATHIE MBODJ</t>
  </si>
  <si>
    <t>AMAR FALL</t>
  </si>
  <si>
    <t>Djibril Sarr</t>
  </si>
  <si>
    <t>Makha SARR</t>
  </si>
  <si>
    <t>Mouhamedou MBODJI</t>
  </si>
  <si>
    <t>MOUBARACK MBODJ 2</t>
  </si>
  <si>
    <t>Alioune MBODJI</t>
  </si>
  <si>
    <t>Ousmane MBODJI n°02</t>
  </si>
  <si>
    <t>Fara MBODJI</t>
  </si>
  <si>
    <t>Mouhamed Ablaye Mbodj</t>
  </si>
  <si>
    <t>Mouslim MBODJI</t>
  </si>
  <si>
    <t>Souleymane MBODJI</t>
  </si>
  <si>
    <t>MOUHAMET SARR</t>
  </si>
  <si>
    <t>Sv3</t>
  </si>
  <si>
    <t>Magatte Mbodj</t>
  </si>
  <si>
    <t>Birama Sarr</t>
  </si>
  <si>
    <t>Birama Mbodj</t>
  </si>
  <si>
    <t>Cheikh Mbodj</t>
  </si>
  <si>
    <t>Abdoukhadre Sarr</t>
  </si>
  <si>
    <t>Abdoulaye Sarr</t>
  </si>
  <si>
    <t>Asmane Sarr</t>
  </si>
  <si>
    <t>Ababacar Sarr</t>
  </si>
  <si>
    <t>Mamadou Coly</t>
  </si>
  <si>
    <t>Assane Mbodj (Madické)</t>
  </si>
  <si>
    <t>Youssoupha Mbodj</t>
  </si>
  <si>
    <t>Ousseynou Mbaye Mbodj</t>
  </si>
  <si>
    <t>Alioune Mbodj</t>
  </si>
  <si>
    <t>Amadou Diaw Mbodj</t>
  </si>
  <si>
    <t>Yatta Mbodj</t>
  </si>
  <si>
    <t>Macoumba Sarr</t>
  </si>
  <si>
    <t>Ndickou SARR</t>
  </si>
  <si>
    <t>Abdou aziz  Mbodj N°1</t>
  </si>
  <si>
    <t>Sv1</t>
  </si>
  <si>
    <t>Youssoupha Mbodj N°2</t>
  </si>
  <si>
    <t>Abdoukhadre Mbodj n°01</t>
  </si>
  <si>
    <t>Amadou Mbodj n°02</t>
  </si>
  <si>
    <t>Ismaila Mbodj</t>
  </si>
  <si>
    <t>Khadim Mbodj</t>
  </si>
  <si>
    <t>Mouhamed Daouda MBODJI</t>
  </si>
  <si>
    <t>Birane Mbodj</t>
  </si>
  <si>
    <t>Mouhamed Mbodj</t>
  </si>
  <si>
    <t>Amadou Mbodj n°01</t>
  </si>
  <si>
    <t>Yely Mbodj</t>
  </si>
  <si>
    <t>Bara Diop</t>
  </si>
  <si>
    <t>Ousseynou  Mbodj</t>
  </si>
  <si>
    <t>Ababacar  SARR</t>
  </si>
  <si>
    <t>Moustapha Mbodj</t>
  </si>
  <si>
    <t>Siry Ndiol Mbodj</t>
  </si>
  <si>
    <t>Ousmane Mbodj</t>
  </si>
  <si>
    <t>Abdoukhadre  Mbodj n°02</t>
  </si>
  <si>
    <t>Oumar Mbodj N°1</t>
  </si>
  <si>
    <t>Sv2</t>
  </si>
  <si>
    <t>Asmane Mbodj</t>
  </si>
  <si>
    <t>Yoro Niang MBODJI</t>
  </si>
  <si>
    <t>Saybatou Mbodj</t>
  </si>
  <si>
    <t>Madické Mbodj</t>
  </si>
  <si>
    <t>Issa Mbodj</t>
  </si>
  <si>
    <t>Assane Mbodj N°2</t>
  </si>
  <si>
    <t>Mame Awa Ndiaye</t>
  </si>
  <si>
    <t>Malick Gaye</t>
  </si>
  <si>
    <t>Sakoura Diaw</t>
  </si>
  <si>
    <t>Assane Mbodj N°1</t>
  </si>
  <si>
    <t>Papa Bougoul Mbodj</t>
  </si>
  <si>
    <t>Abdourakhmane Mbodj</t>
  </si>
  <si>
    <t xml:space="preserve">Makha Sarr </t>
  </si>
  <si>
    <t>Falou Mbodj</t>
  </si>
  <si>
    <t>Birane Mbodj N°2</t>
  </si>
  <si>
    <t>Moubarack Mbodj</t>
  </si>
  <si>
    <t>Mbaye Sarr N°1</t>
  </si>
  <si>
    <t>Mouhamed Sarr</t>
  </si>
  <si>
    <t>Mouhamed Abdourakhmane</t>
  </si>
  <si>
    <t>Ibrahima Mbodj N°2</t>
  </si>
  <si>
    <t>Abdoukhadre Mbodj</t>
  </si>
  <si>
    <t>Makane Mbodj</t>
  </si>
  <si>
    <t>Baba Mbodj</t>
  </si>
  <si>
    <t>Moctar Mbodj</t>
  </si>
  <si>
    <t>Mbaye Mbodj</t>
  </si>
  <si>
    <t>Marème Dièye</t>
  </si>
  <si>
    <t>Mouhamedine Sarr N°1</t>
  </si>
  <si>
    <t>Mouhamedine Sarr N°2</t>
  </si>
  <si>
    <t>Yerim Mbodj</t>
  </si>
  <si>
    <t>Samba Mbodj</t>
  </si>
  <si>
    <t>Saydané Mbodj</t>
  </si>
  <si>
    <t>Yelly Mbodji</t>
  </si>
  <si>
    <t>Abdou lahat MBODJI</t>
  </si>
  <si>
    <t>Mapathé MBODJI</t>
  </si>
  <si>
    <t>Birane Ablaye MBODJI</t>
  </si>
  <si>
    <t>Abdoukhadre SARR</t>
  </si>
  <si>
    <t>Aby Thiam MBODJI</t>
  </si>
  <si>
    <t>Fatou TEUW</t>
  </si>
  <si>
    <t>Pape Mouhamedine SARR</t>
  </si>
  <si>
    <t>Sv5</t>
  </si>
  <si>
    <t>Mouhamadou Mbodj</t>
  </si>
  <si>
    <t>Khalilou   Mbodji</t>
  </si>
  <si>
    <t>Lamine Mbodj</t>
  </si>
  <si>
    <t>Yague Diack</t>
  </si>
  <si>
    <t>Babacar Mbodj</t>
  </si>
  <si>
    <t>Cheikh Sarr</t>
  </si>
  <si>
    <t>Elimane Sarr</t>
  </si>
  <si>
    <t>Falou  Mbodj</t>
  </si>
  <si>
    <t>Madior Fall</t>
  </si>
  <si>
    <t>Ablaye MBODJI</t>
  </si>
  <si>
    <t>Djibril  MBODJI</t>
  </si>
  <si>
    <t>Coumba Lamdou Niang</t>
  </si>
  <si>
    <t>G.Féminin</t>
  </si>
  <si>
    <t>Maïmouna MBODJI</t>
  </si>
  <si>
    <t>Marième MBODJI</t>
  </si>
  <si>
    <t>Seynabou MBODJI</t>
  </si>
  <si>
    <t>Ndèye Fama MBODJI</t>
  </si>
  <si>
    <t>Marième Sarr</t>
  </si>
  <si>
    <t>Ndoumbé MBODJI</t>
  </si>
  <si>
    <t>Bineta DIOP MBODJI</t>
  </si>
  <si>
    <t>Ndickou SARR 2</t>
  </si>
  <si>
    <t>Fary Diack DIAO</t>
  </si>
  <si>
    <t>Coumba Nor DIACK</t>
  </si>
  <si>
    <t>Coumba Guèm MBODJI</t>
  </si>
  <si>
    <t>Ndatté MBODJI</t>
  </si>
  <si>
    <t>Fantou MBODJI</t>
  </si>
  <si>
    <t>Couma GUEYE SALL</t>
  </si>
  <si>
    <t>Marième Teuw Mbodji</t>
  </si>
  <si>
    <t>Gamou Wade</t>
  </si>
  <si>
    <t>Awa MBODJI</t>
  </si>
  <si>
    <t>Coumba SALA MBODJI</t>
  </si>
  <si>
    <t>Khady Fall MBODJI</t>
  </si>
  <si>
    <t>Ken Bougoul MBODJI</t>
  </si>
  <si>
    <t>Bineta DIOP MBODJI 2</t>
  </si>
  <si>
    <t>Awa  SEYE</t>
  </si>
  <si>
    <t>Yacine Pathé MBODJI</t>
  </si>
  <si>
    <t>Birame Kane MBODJI</t>
  </si>
  <si>
    <t xml:space="preserve">Bineta SARR  </t>
  </si>
  <si>
    <t>Fatou Fall TAMBEROU</t>
  </si>
  <si>
    <t>Aïcha Kane MBODJI</t>
  </si>
  <si>
    <t>yacine SARR</t>
  </si>
  <si>
    <t>Coumba MBODJI</t>
  </si>
  <si>
    <t>Ndèye Marième FALL</t>
  </si>
  <si>
    <t>Coumba Guème SARR</t>
  </si>
  <si>
    <t>Khardiata MBODJI</t>
  </si>
  <si>
    <t>Khady Kassé</t>
  </si>
  <si>
    <t>Coumba NDAMA SARR</t>
  </si>
  <si>
    <t>Marième teuw MBODJI</t>
  </si>
  <si>
    <t>Aldiguène DIAO</t>
  </si>
  <si>
    <t>Aminetou MBODJI</t>
  </si>
  <si>
    <t>Aïda GAYE</t>
  </si>
  <si>
    <t>Aïda SECK</t>
  </si>
  <si>
    <t>Yacine GUEYE</t>
  </si>
  <si>
    <t>Marième DIEYE</t>
  </si>
  <si>
    <t>Atta Samba MBODJI</t>
  </si>
  <si>
    <t>Fatoubineta Mbodji</t>
  </si>
  <si>
    <t>Ndèye Fina SARR</t>
  </si>
  <si>
    <t>You Mbodji</t>
  </si>
  <si>
    <t>Atta Samba MBODJI 2</t>
  </si>
  <si>
    <t>Alima MBODJI</t>
  </si>
  <si>
    <t>Fantou SALL</t>
  </si>
  <si>
    <t>aïssatou GAYE</t>
  </si>
  <si>
    <t>Awa Niang DIOP</t>
  </si>
  <si>
    <t>Magatte MBODJI</t>
  </si>
  <si>
    <t>yaram MBODJI</t>
  </si>
  <si>
    <t>coumba Ndiaye MBODJI</t>
  </si>
  <si>
    <t>fatimata DIAW</t>
  </si>
  <si>
    <t>Fatou Teuw</t>
  </si>
  <si>
    <t>Awa DIOP</t>
  </si>
  <si>
    <t xml:space="preserve">Amineta SARR MBODJI </t>
  </si>
  <si>
    <t>Ndèye Awa MBODJI</t>
  </si>
  <si>
    <t>Khady SALL</t>
  </si>
  <si>
    <t>Mané MBODJI</t>
  </si>
  <si>
    <t>Khadissatou MBODJI</t>
  </si>
  <si>
    <t>Aïcha Kane DIOP</t>
  </si>
  <si>
    <t>Fatou Fall MBODji</t>
  </si>
  <si>
    <t>Ndickou SARR MBODJI</t>
  </si>
  <si>
    <t>Aïssatou Mbodji</t>
  </si>
  <si>
    <t>Soukaye MBODJI</t>
  </si>
  <si>
    <t>Sawediatou MBODJI</t>
  </si>
  <si>
    <t>Mody     Niang</t>
  </si>
  <si>
    <t>SV1 B</t>
  </si>
  <si>
    <t>Diaw fall  Diagne</t>
  </si>
  <si>
    <t>Fallou     Ndiaye</t>
  </si>
  <si>
    <t xml:space="preserve">Alioune  Ndiouck </t>
  </si>
  <si>
    <t>Birane    Ndiouck</t>
  </si>
  <si>
    <t>Doudou   Ndiaye</t>
  </si>
  <si>
    <t>Nakhe         Ndiaye</t>
  </si>
  <si>
    <t>Pape Mouhamadou DIEL</t>
  </si>
  <si>
    <t>Alioune    Diel</t>
  </si>
  <si>
    <t>Ass     Diel</t>
  </si>
  <si>
    <t>Issa   Diel</t>
  </si>
  <si>
    <t>Maguette    Diel</t>
  </si>
  <si>
    <t>Konko      Gueye</t>
  </si>
  <si>
    <t>Oumar      Diel</t>
  </si>
  <si>
    <t>Cheikh       Diop</t>
  </si>
  <si>
    <t>Papa           Diop</t>
  </si>
  <si>
    <t>Amadou  Sarr   Ba</t>
  </si>
  <si>
    <t>Ngandji    Diop</t>
  </si>
  <si>
    <t>Baye   Sidy   Diop</t>
  </si>
  <si>
    <t>Ousmane          Diop</t>
  </si>
  <si>
    <t>Abdou NDIOUCK</t>
  </si>
  <si>
    <t xml:space="preserve">Ameth    Ndiouck </t>
  </si>
  <si>
    <t>Mouhamed      Diop</t>
  </si>
  <si>
    <t>Alassane FALL</t>
  </si>
  <si>
    <t>SV 1 B</t>
  </si>
  <si>
    <t>Makhette       Seck</t>
  </si>
  <si>
    <t>SV 4 E</t>
  </si>
  <si>
    <t>Cheikh        Ndao</t>
  </si>
  <si>
    <t>1.48</t>
  </si>
  <si>
    <t>Daouda    Sarr</t>
  </si>
  <si>
    <t>1.02</t>
  </si>
  <si>
    <t>Yoro    Ndir</t>
  </si>
  <si>
    <t>Saybatou       Diop</t>
  </si>
  <si>
    <t>1.72</t>
  </si>
  <si>
    <t>Kharfi        Mbodj</t>
  </si>
  <si>
    <t>1.64</t>
  </si>
  <si>
    <t>Bougoul       Mbodj</t>
  </si>
  <si>
    <t>0.96</t>
  </si>
  <si>
    <t>Alioune     Mbodj</t>
  </si>
  <si>
    <t>0.74</t>
  </si>
  <si>
    <t>Amadou       Mbodj</t>
  </si>
  <si>
    <t>0.52</t>
  </si>
  <si>
    <t>Papa           Sarr</t>
  </si>
  <si>
    <t>1.35</t>
  </si>
  <si>
    <t>Samba       Ndiouck</t>
  </si>
  <si>
    <t>Yacine       Sarr</t>
  </si>
  <si>
    <t>SV4E</t>
  </si>
  <si>
    <t>0.72</t>
  </si>
  <si>
    <t>Bamba     Ndaw</t>
  </si>
  <si>
    <t>SV2C</t>
  </si>
  <si>
    <t>Baye    Fara   Ba</t>
  </si>
  <si>
    <t>Yérim         Mbodj</t>
  </si>
  <si>
    <t>Alioune          Niang</t>
  </si>
  <si>
    <t>Fara           Ndaw</t>
  </si>
  <si>
    <t>Alioune         Fall</t>
  </si>
  <si>
    <t>SV 2 C</t>
  </si>
  <si>
    <t>Souleymane       Fall</t>
  </si>
  <si>
    <t>Ousmane           Fall</t>
  </si>
  <si>
    <t>Ablaye          Fall</t>
  </si>
  <si>
    <t>Mari Teuw  DIAGNE</t>
  </si>
  <si>
    <t>Abdoulaye      Kane</t>
  </si>
  <si>
    <t>Ameth             Ba</t>
  </si>
  <si>
    <t>Iba                   BA</t>
  </si>
  <si>
    <t>Mbaye          Seck</t>
  </si>
  <si>
    <t>Amadou         Kane</t>
  </si>
  <si>
    <t>Ousseynou         Mbodj</t>
  </si>
  <si>
    <t>Natouga          Mbodj</t>
  </si>
  <si>
    <t>Ousmane           Mbodj</t>
  </si>
  <si>
    <t>Ndatta             Mbodji</t>
  </si>
  <si>
    <t>SV2 C</t>
  </si>
  <si>
    <t>Yerim       Fall</t>
  </si>
  <si>
    <t>Papa       DIOP</t>
  </si>
  <si>
    <t>Alboury         Ndiaye</t>
  </si>
  <si>
    <t>Alioune        Ndiaye</t>
  </si>
  <si>
    <t>Papa           Ndiouck</t>
  </si>
  <si>
    <t>Ama            Ndiouck</t>
  </si>
  <si>
    <t>Alioune         Ndiouck</t>
  </si>
  <si>
    <t>Alioune        Diop</t>
  </si>
  <si>
    <t>Mamadou          Diaw</t>
  </si>
  <si>
    <t>Yatma           Diop</t>
  </si>
  <si>
    <t>SV1A</t>
  </si>
  <si>
    <t>Alioune        Diel</t>
  </si>
  <si>
    <t>Magaye        Diagne</t>
  </si>
  <si>
    <t>Babacar        Ndaw</t>
  </si>
  <si>
    <t>Fatou            Diop</t>
  </si>
  <si>
    <t>Mbaye         Ndiouck</t>
  </si>
  <si>
    <t>Ousseynou       Ndiouck</t>
  </si>
  <si>
    <t>Birane            Diop</t>
  </si>
  <si>
    <t>Cheikh           Ndiouck</t>
  </si>
  <si>
    <t>Youssoupha       Ba</t>
  </si>
  <si>
    <t>SV4B</t>
  </si>
  <si>
    <t>Alioune            Ba</t>
  </si>
  <si>
    <t>Alioune       Ndiaye</t>
  </si>
  <si>
    <t>Abdourahmane     Ndiaye</t>
  </si>
  <si>
    <t>Moussa      Ndiaye</t>
  </si>
  <si>
    <t>Balla            Ndiaye</t>
  </si>
  <si>
    <t>Iba             Cissé</t>
  </si>
  <si>
    <t>Makala          Cissé</t>
  </si>
  <si>
    <t>Mouhamed     Ndiaye</t>
  </si>
  <si>
    <t>Assane     Diop</t>
  </si>
  <si>
    <t>Abdoulaye      Ndiouck</t>
  </si>
  <si>
    <t>SV2B</t>
  </si>
  <si>
    <t>Yallé           Sarr</t>
  </si>
  <si>
    <t>Arona       Seck</t>
  </si>
  <si>
    <t>Ibrahima        Seck</t>
  </si>
  <si>
    <t>Sidy         Ba</t>
  </si>
  <si>
    <t>Oumar      Ba</t>
  </si>
  <si>
    <t>Abdoul Aziz     Ba</t>
  </si>
  <si>
    <t>Moustapha       Seck</t>
  </si>
  <si>
    <t>Papa       Seck</t>
  </si>
  <si>
    <t>Adama         Seck</t>
  </si>
  <si>
    <t>Abdou khadre    Seck</t>
  </si>
  <si>
    <t>Ousseynou    Seck</t>
  </si>
  <si>
    <t>AMEDINE TAMEROU</t>
  </si>
  <si>
    <t>Fatou  D.   Ndiaye</t>
  </si>
  <si>
    <t>Boubacar       Kane</t>
  </si>
  <si>
    <t>Cheikh     Kane</t>
  </si>
  <si>
    <t>Mbaye    Ndir</t>
  </si>
  <si>
    <t>Ousmane          Sarr</t>
  </si>
  <si>
    <t>Boubacar          Sarr</t>
  </si>
  <si>
    <t>Samba            Sarr</t>
  </si>
  <si>
    <t>Saloum          Sarr</t>
  </si>
  <si>
    <t>Idrissa DIEL</t>
  </si>
  <si>
    <t>Ama DIEL</t>
  </si>
  <si>
    <t>Cheikh TAMBEROU</t>
  </si>
  <si>
    <t>Natouga   Mbodj</t>
  </si>
  <si>
    <t>SV4C</t>
  </si>
  <si>
    <t>2.11</t>
  </si>
  <si>
    <t>Fara            Mbodj</t>
  </si>
  <si>
    <t>1.04</t>
  </si>
  <si>
    <t>Amadou        Mbodj</t>
  </si>
  <si>
    <t>Ameth        Mbodj</t>
  </si>
  <si>
    <t>0.5</t>
  </si>
  <si>
    <t>Samba        Diel</t>
  </si>
  <si>
    <t>2.92</t>
  </si>
  <si>
    <t>ALioune          Diop</t>
  </si>
  <si>
    <t>2.60</t>
  </si>
  <si>
    <t>Alioune         Diel</t>
  </si>
  <si>
    <t>Kader             Diop</t>
  </si>
  <si>
    <t>2.64</t>
  </si>
  <si>
    <t>Madiop        Diop</t>
  </si>
  <si>
    <t>Mody          Diel</t>
  </si>
  <si>
    <t>Mohamed      Mbodj</t>
  </si>
  <si>
    <t>0.54</t>
  </si>
  <si>
    <t>Amadou    Mansour  Mbodj</t>
  </si>
  <si>
    <t>Sadikh        Mbodj</t>
  </si>
  <si>
    <t>Madiop          Seck</t>
  </si>
  <si>
    <t>E lhadji oumar Gueye</t>
  </si>
  <si>
    <t>2.65</t>
  </si>
  <si>
    <t>Mandiaye        Ndiaye</t>
  </si>
  <si>
    <t>Abdoulaye      Diagne</t>
  </si>
  <si>
    <t>E lhadji            Gueye</t>
  </si>
  <si>
    <t>Cheikh         Diop</t>
  </si>
  <si>
    <t>0.8</t>
  </si>
  <si>
    <t>Ndeye   Salimata   Diop</t>
  </si>
  <si>
    <t>SV2A</t>
  </si>
  <si>
    <t>Ameth    Ndao</t>
  </si>
  <si>
    <t>Makala          Ndao</t>
  </si>
  <si>
    <t>Abdoulaye     Ndao</t>
  </si>
  <si>
    <t>SV 2A</t>
  </si>
  <si>
    <t>Marième Taye  Ndiaye</t>
  </si>
  <si>
    <t>Fatou BA</t>
  </si>
  <si>
    <t>ANNA FALL DIOP</t>
  </si>
  <si>
    <t>Abdoulaye  Issa  Diop</t>
  </si>
  <si>
    <t>SV24</t>
  </si>
  <si>
    <t>Baba     Cissé</t>
  </si>
  <si>
    <t>Mohamed       Diop</t>
  </si>
  <si>
    <t>Ibrahima   Khalil  Diop</t>
  </si>
  <si>
    <t>Awa           Ndiaye</t>
  </si>
  <si>
    <t>Abdoulaye       Ba</t>
  </si>
  <si>
    <t>Saïd         Ba</t>
  </si>
  <si>
    <t>Ahmed       Ba</t>
  </si>
  <si>
    <t>Mademba        Ndiaye</t>
  </si>
  <si>
    <t>Abdoulaye    Ndiouck</t>
  </si>
  <si>
    <t>Ngaye   fara      Ndao</t>
  </si>
  <si>
    <t>Cheikh  Daouda  Diop</t>
  </si>
  <si>
    <t>Médoune      Mbodj</t>
  </si>
  <si>
    <t>MAKALA DIOP</t>
  </si>
  <si>
    <t>SV4A</t>
  </si>
  <si>
    <t>Iba        Diop</t>
  </si>
  <si>
    <t>1.66</t>
  </si>
  <si>
    <t>SACOURA DIOP</t>
  </si>
  <si>
    <t>Moussé  Fall Cissé</t>
  </si>
  <si>
    <t>1.40</t>
  </si>
  <si>
    <t>AMET NDIAYE</t>
  </si>
  <si>
    <t>Maouluod     Diagne</t>
  </si>
  <si>
    <t>Djibril       Diagne</t>
  </si>
  <si>
    <t>Issa            Ndiaye</t>
  </si>
  <si>
    <t>1.25</t>
  </si>
  <si>
    <t>Ayé       Niang</t>
  </si>
  <si>
    <t>1.08</t>
  </si>
  <si>
    <t>Abdoulaye  Diel  Ndiaye</t>
  </si>
  <si>
    <t>1.34</t>
  </si>
  <si>
    <t>Alioune     Diop</t>
  </si>
  <si>
    <t>1.73</t>
  </si>
  <si>
    <t>MOUHAMED NDIAYE</t>
  </si>
  <si>
    <t>1.3</t>
  </si>
  <si>
    <t>Ousseynou    Ndiaye</t>
  </si>
  <si>
    <t>2.26</t>
  </si>
  <si>
    <t>Abdoulaye       Diél</t>
  </si>
  <si>
    <t>4.52</t>
  </si>
  <si>
    <t>Ibrahima            Diél</t>
  </si>
  <si>
    <t>Mbacké        Diaw</t>
  </si>
  <si>
    <t>1.5</t>
  </si>
  <si>
    <t>Daouda         Fall</t>
  </si>
  <si>
    <t>0.47</t>
  </si>
  <si>
    <t>Dada         Fall</t>
  </si>
  <si>
    <t>1.75</t>
  </si>
  <si>
    <t>Abdoulaye        Niang</t>
  </si>
  <si>
    <t>2.45</t>
  </si>
  <si>
    <t>Abdoulaye    Ba</t>
  </si>
  <si>
    <t>2.41</t>
  </si>
  <si>
    <t>Idrissa        Diop</t>
  </si>
  <si>
    <t>3.58</t>
  </si>
  <si>
    <t>Baba            Ndiaye</t>
  </si>
  <si>
    <t>Abdoulaye     Ndiaye</t>
  </si>
  <si>
    <t>2.02</t>
  </si>
  <si>
    <t>Alioune         Seck</t>
  </si>
  <si>
    <t>2.81</t>
  </si>
  <si>
    <t>Chiekh       Niang</t>
  </si>
  <si>
    <t>3.04</t>
  </si>
  <si>
    <t>Lamine      Mbodj</t>
  </si>
  <si>
    <t>1.11</t>
  </si>
  <si>
    <t>Papa               Ndiaye</t>
  </si>
  <si>
    <t>Moussa      Niang</t>
  </si>
  <si>
    <t>3.14</t>
  </si>
  <si>
    <t>Alioune  Ndiaye   Diao</t>
  </si>
  <si>
    <t>1.1</t>
  </si>
  <si>
    <t>Abdoulaye  Ndiaye ( Iba Ndy)</t>
  </si>
  <si>
    <t>Mamadou    Ndao</t>
  </si>
  <si>
    <t>Gora            Ndao</t>
  </si>
  <si>
    <t>O.13</t>
  </si>
  <si>
    <t>Cheikh  Mbacké  Diao</t>
  </si>
  <si>
    <t>1.45</t>
  </si>
  <si>
    <t>Abdoulaye    Tambérou</t>
  </si>
  <si>
    <t>Amadou     Diao</t>
  </si>
  <si>
    <t>1.19</t>
  </si>
  <si>
    <t>Mbaye       Mbodj</t>
  </si>
  <si>
    <t>1.47</t>
  </si>
  <si>
    <t>Papa         Touré</t>
  </si>
  <si>
    <t>1.87</t>
  </si>
  <si>
    <t>Moustapha       Diaw</t>
  </si>
  <si>
    <t>Ndiack           Diao</t>
  </si>
  <si>
    <t>Moctar           Touré</t>
  </si>
  <si>
    <t>Babacar DIOP</t>
  </si>
  <si>
    <t>SV10A</t>
  </si>
  <si>
    <t>0.40</t>
  </si>
  <si>
    <t>ABLAYE NDIAYE</t>
  </si>
  <si>
    <t>WALY NDIAYE</t>
  </si>
  <si>
    <t>0.45</t>
  </si>
  <si>
    <t xml:space="preserve">DIAME SEYE </t>
  </si>
  <si>
    <t>LATYR  MBODJ</t>
  </si>
  <si>
    <t>0.35</t>
  </si>
  <si>
    <t>Abdoulaye Baba Ndiaye</t>
  </si>
  <si>
    <t>Mandiaye  BA</t>
  </si>
  <si>
    <t>0.80</t>
  </si>
  <si>
    <t>DADA MBODJI</t>
  </si>
  <si>
    <t>YOUSSOUPHA MBODJI</t>
  </si>
  <si>
    <t>OUSMANE MBODJI</t>
  </si>
  <si>
    <t>MOUHAMET MBODJI</t>
  </si>
  <si>
    <t xml:space="preserve">ousmane ndiaye  </t>
  </si>
  <si>
    <t>MAMADOU DIEL</t>
  </si>
  <si>
    <t>ALIOUNE DIEL</t>
  </si>
  <si>
    <t>IBRAHIMA FATOU MBODJI</t>
  </si>
  <si>
    <t xml:space="preserve">OUSSEYNOU MBODJI </t>
  </si>
  <si>
    <t>IBRAHIMA SEYDINA MBODJI</t>
  </si>
  <si>
    <t>KADER DIOP</t>
  </si>
  <si>
    <t>ABOU CISSE</t>
  </si>
  <si>
    <t>ABOU NDIAYE</t>
  </si>
  <si>
    <t>MANIANG NIANG</t>
  </si>
  <si>
    <t>BIRANE NIANG</t>
  </si>
  <si>
    <t>ELHADJI OMAR GUEYE</t>
  </si>
  <si>
    <t>MODY NDIAYE</t>
  </si>
  <si>
    <t>ATOUMANE FALL</t>
  </si>
  <si>
    <t>OUSSEYNOU THIAM MBODJI</t>
  </si>
  <si>
    <t>Ousmane diop</t>
  </si>
  <si>
    <t>1.23</t>
  </si>
  <si>
    <t>Iba  mbodj</t>
  </si>
  <si>
    <t>Aye Niang</t>
  </si>
  <si>
    <t>Abdoulaye Diop</t>
  </si>
  <si>
    <t>SV1C</t>
  </si>
  <si>
    <t>Aboulaye Ndiaye</t>
  </si>
  <si>
    <t>Cheikh NDIAYE</t>
  </si>
  <si>
    <t>Moussa Diagne</t>
  </si>
  <si>
    <t>Madiope Seck</t>
  </si>
  <si>
    <t>Alboury Ndiaye</t>
  </si>
  <si>
    <t>Bara NDIAYE</t>
  </si>
  <si>
    <t>Mbaye Ndao</t>
  </si>
  <si>
    <t>SV 6 Ronkh</t>
  </si>
  <si>
    <t>Djibril Diel</t>
  </si>
  <si>
    <t>0.42</t>
  </si>
  <si>
    <t>Mbaye Diop</t>
  </si>
  <si>
    <t>0.37</t>
  </si>
  <si>
    <t>0.36</t>
  </si>
  <si>
    <t>Mody gueye</t>
  </si>
  <si>
    <t>Mody Diel</t>
  </si>
  <si>
    <t>O.37</t>
  </si>
  <si>
    <t>Ousmane Diel</t>
  </si>
  <si>
    <t>Makala Diel</t>
  </si>
  <si>
    <t>0.57</t>
  </si>
  <si>
    <t>Mamadou Diel</t>
  </si>
  <si>
    <t>Assane Tamberou</t>
  </si>
  <si>
    <t>Mandiaye Diop</t>
  </si>
  <si>
    <t>0.49</t>
  </si>
  <si>
    <t>Massar Gueye</t>
  </si>
  <si>
    <t>Cheikh Mbacke Niang</t>
  </si>
  <si>
    <t>Sacoura Diop</t>
  </si>
  <si>
    <t>Djibril Diop</t>
  </si>
  <si>
    <t>0.84</t>
  </si>
  <si>
    <t>DJIBRIL DIAO</t>
  </si>
  <si>
    <t>ousmane ndao</t>
  </si>
  <si>
    <t>ASS AIDARA</t>
  </si>
  <si>
    <t>DAME NDAO</t>
  </si>
  <si>
    <t>OUSMANE DIOP</t>
  </si>
  <si>
    <t>OUSMANE NDIOUCK</t>
  </si>
  <si>
    <t xml:space="preserve"> AMETH NDIOUCK</t>
  </si>
  <si>
    <t>DADA SARR</t>
  </si>
  <si>
    <t>HEDOUHE SARR</t>
  </si>
  <si>
    <t>ADAMA GUEYE</t>
  </si>
  <si>
    <t>DOUDOU NDIAYE</t>
  </si>
  <si>
    <t>NDIAGA BA</t>
  </si>
  <si>
    <t>ABDOULAYE NDIOUCK</t>
  </si>
  <si>
    <t>OUMAR NDIOUCK</t>
  </si>
  <si>
    <t>MOUSTAPHA MBAYE</t>
  </si>
  <si>
    <t>MOUHAMED MBA NDIOUCK</t>
  </si>
  <si>
    <t>MOUHAMED DIOP</t>
  </si>
  <si>
    <t>BIRAHIM DIOP</t>
  </si>
  <si>
    <t>BIRAHIMANE NDIOUCK</t>
  </si>
  <si>
    <t>AMED YAGALA NDIOUCK</t>
  </si>
  <si>
    <t>MAKALA A DIEL</t>
  </si>
  <si>
    <t>ABDOULAYE DIEL</t>
  </si>
  <si>
    <t>OUSMANE SAID DIOP</t>
  </si>
  <si>
    <t>DIAMBAR NDIAYE</t>
  </si>
  <si>
    <t>ALIOUNE DIAO</t>
  </si>
  <si>
    <t>Abdoulaye Ndiaye</t>
  </si>
  <si>
    <t>Maniang Sarr</t>
  </si>
  <si>
    <t xml:space="preserve"> Issakha  Mbodji</t>
  </si>
  <si>
    <t>ABDOULAYE DIAO</t>
  </si>
  <si>
    <t>Abdoulaye Mbodji</t>
  </si>
  <si>
    <t>Balla Ndiaye</t>
  </si>
  <si>
    <t>ALY Fall Diop</t>
  </si>
  <si>
    <t>Mbarack Diop</t>
  </si>
  <si>
    <t>Papa Ndiaye</t>
  </si>
  <si>
    <t>Papa Mbaye</t>
  </si>
  <si>
    <t>Aziz Mbaye</t>
  </si>
  <si>
    <t>Amadou S Mbaye</t>
  </si>
  <si>
    <t>Mamadou Ndiaye</t>
  </si>
  <si>
    <t>Amadou Diao</t>
  </si>
  <si>
    <t xml:space="preserve"> Amed Gaye</t>
  </si>
  <si>
    <t>Amadou Ndiaye</t>
  </si>
  <si>
    <t>Yerim Fall</t>
  </si>
  <si>
    <t xml:space="preserve"> Mbariane Ndiouck</t>
  </si>
  <si>
    <t>Babacar Ndiouck</t>
  </si>
  <si>
    <t>Nakhe Niang</t>
  </si>
  <si>
    <t>Ousmane Ndiouck</t>
  </si>
  <si>
    <t>Adama Ndiouck</t>
  </si>
  <si>
    <t>Babacar mbaye</t>
  </si>
  <si>
    <t>Birane Niang</t>
  </si>
  <si>
    <t>FEGGU</t>
  </si>
  <si>
    <t>11.54</t>
  </si>
  <si>
    <t>Abdoulaye Niang</t>
  </si>
  <si>
    <t>1.60</t>
  </si>
  <si>
    <t>Ass niang</t>
  </si>
  <si>
    <t>1.30</t>
  </si>
  <si>
    <t>Dada ndiaye</t>
  </si>
  <si>
    <t>Bouna Seck</t>
  </si>
  <si>
    <t>12.50</t>
  </si>
  <si>
    <t>makhtar ndao</t>
  </si>
  <si>
    <t>Dada fall</t>
  </si>
  <si>
    <t>Gie FEGGU</t>
  </si>
  <si>
    <t>4.50</t>
  </si>
  <si>
    <t>Khady GUEYE</t>
  </si>
  <si>
    <t>Nancy NDIOUCK</t>
  </si>
  <si>
    <t>Mouhamedou SECK</t>
  </si>
  <si>
    <t>Gie  Moustacikina Bilahi</t>
  </si>
  <si>
    <t>GIE MOUSTAMSKIINA BILLAH</t>
  </si>
  <si>
    <t>ADAMA SECK</t>
  </si>
  <si>
    <t>ABDOULAYE SECK</t>
  </si>
  <si>
    <t>AMINETOU DIAO</t>
  </si>
  <si>
    <t>GIE MOUSTAMSIKIINA BIL</t>
  </si>
  <si>
    <t>OUSMANE CISSE</t>
  </si>
  <si>
    <t>AHMED SECK</t>
  </si>
  <si>
    <t>AHMED LO SECK</t>
  </si>
  <si>
    <t>ABDOUKARIM SECK</t>
  </si>
  <si>
    <t>MBAYE FALL</t>
  </si>
  <si>
    <t>MAME ABLAYE NDIOUCK</t>
  </si>
  <si>
    <t>FANTA GUEYE</t>
  </si>
  <si>
    <t>GIE MAME ABLAYE NDIOUCK</t>
  </si>
  <si>
    <t>FARMTA DIAW</t>
  </si>
  <si>
    <t>Gie Mame Ablaye Ndiouck</t>
  </si>
  <si>
    <t>Adama FALL</t>
  </si>
  <si>
    <t>Makhtar FALL</t>
  </si>
  <si>
    <t>Amet  FALL</t>
  </si>
  <si>
    <t>Alioune Ndiaye FALL</t>
  </si>
  <si>
    <t>Ousmane fall</t>
  </si>
  <si>
    <t>0.51</t>
  </si>
  <si>
    <t>PAPE FALL</t>
  </si>
  <si>
    <t>Aline Dieri DIOP</t>
  </si>
  <si>
    <t>SV 7 RONKH</t>
  </si>
  <si>
    <t>1.85</t>
  </si>
  <si>
    <t>Khadissatou DIAGNE</t>
  </si>
  <si>
    <t>Ndiargaye THIAM</t>
  </si>
  <si>
    <t>Birahim FALL</t>
  </si>
  <si>
    <t>0.44</t>
  </si>
  <si>
    <t>Léna SECK</t>
  </si>
  <si>
    <t>Omar MBODJI</t>
  </si>
  <si>
    <t>0.89</t>
  </si>
  <si>
    <t>Youssoupha MBODJI</t>
  </si>
  <si>
    <t>Daro MBODJI</t>
  </si>
  <si>
    <t>0.43</t>
  </si>
  <si>
    <t>Yatta SARR</t>
  </si>
  <si>
    <t>1.31</t>
  </si>
  <si>
    <t>Alioune NIANG</t>
  </si>
  <si>
    <t>0.41</t>
  </si>
  <si>
    <t>Abdoulahi DIOP</t>
  </si>
  <si>
    <t>Aibatou GUEYE</t>
  </si>
  <si>
    <t>SV7 RONKH</t>
  </si>
  <si>
    <t>Alioune NDIOUCK</t>
  </si>
  <si>
    <t>Abdoulaye NIANG</t>
  </si>
  <si>
    <t>1.27</t>
  </si>
  <si>
    <t>Cheikh SARR</t>
  </si>
  <si>
    <t>Cheikh NIANG</t>
  </si>
  <si>
    <t>Fatou SEYE DIOP</t>
  </si>
  <si>
    <t>Alioune NDIAYE</t>
  </si>
  <si>
    <t>Fatou NDIAYE Diambar</t>
  </si>
  <si>
    <t>Boubacar Sarr  (locate)</t>
  </si>
  <si>
    <t>Omar SECK</t>
  </si>
  <si>
    <t>SV 7  A RONKH</t>
  </si>
  <si>
    <t>Sidy MBAYE SECK</t>
  </si>
  <si>
    <t>0/74</t>
  </si>
  <si>
    <t>0.39</t>
  </si>
  <si>
    <t>AMETH ALIOUNE BA</t>
  </si>
  <si>
    <t>Ameth BA</t>
  </si>
  <si>
    <t>0.93</t>
  </si>
  <si>
    <t>Ameth FALL</t>
  </si>
  <si>
    <t>MEDOUNE KANE</t>
  </si>
  <si>
    <t>Ousmane  KANE</t>
  </si>
  <si>
    <t>2.05</t>
  </si>
  <si>
    <t>Iba Kane</t>
  </si>
  <si>
    <t>Aline Cisse</t>
  </si>
  <si>
    <t>1.89</t>
  </si>
  <si>
    <t>Mbaye DIAGNE</t>
  </si>
  <si>
    <t>Saliou DIAW</t>
  </si>
  <si>
    <t>Papa KANE</t>
  </si>
  <si>
    <t>Boubacar KANE</t>
  </si>
  <si>
    <t>Ablaye niang SECK</t>
  </si>
  <si>
    <t>SV9RONKH</t>
  </si>
  <si>
    <t>Assane SECK</t>
  </si>
  <si>
    <t>SV 9 RONKH</t>
  </si>
  <si>
    <t>Abdou Aziz MBAYE</t>
  </si>
  <si>
    <t>0.62</t>
  </si>
  <si>
    <t>Yérim Thiam FALL</t>
  </si>
  <si>
    <t>1.29</t>
  </si>
  <si>
    <t>Daouda Fall</t>
  </si>
  <si>
    <t>Amadou Tamberou</t>
  </si>
  <si>
    <t>Aladji Niang</t>
  </si>
  <si>
    <t>0.56</t>
  </si>
  <si>
    <t>Adama Tamberou</t>
  </si>
  <si>
    <t>Mouhamth Mbodji</t>
  </si>
  <si>
    <t>O.89</t>
  </si>
  <si>
    <t>Mouhamadou L Niang</t>
  </si>
  <si>
    <t>Moussa niang</t>
  </si>
  <si>
    <t>0.85</t>
  </si>
  <si>
    <t>Issakha Niang</t>
  </si>
  <si>
    <t>0.75</t>
  </si>
  <si>
    <t>ISSA DIEL</t>
  </si>
  <si>
    <t>4.67</t>
  </si>
  <si>
    <t>Maguette mbodj</t>
  </si>
  <si>
    <t>ASS DIEL</t>
  </si>
  <si>
    <t>0.87</t>
  </si>
  <si>
    <t>OUSSEYNOU TAMBEROU</t>
  </si>
  <si>
    <t>MOUSTAPHA NDIAYE</t>
  </si>
  <si>
    <t>BAYE GORE NIANG</t>
  </si>
  <si>
    <t>MADIOP SECK</t>
  </si>
  <si>
    <t>AIDA NDIR</t>
  </si>
  <si>
    <t>OUSMANE TAMBEROU</t>
  </si>
  <si>
    <t>ADAMA DIEL</t>
  </si>
  <si>
    <t>MALICK GUEYE</t>
  </si>
  <si>
    <t>2.2</t>
  </si>
  <si>
    <t>1.92</t>
  </si>
  <si>
    <t>Malick SEYE</t>
  </si>
  <si>
    <t>0.94</t>
  </si>
  <si>
    <t>Nakhé NIANG</t>
  </si>
  <si>
    <t xml:space="preserve">MAKHTAR DIOP </t>
  </si>
  <si>
    <t>Ngaye NDAO</t>
  </si>
  <si>
    <t>SV 10 RONKH</t>
  </si>
  <si>
    <t>YALLE SARR</t>
  </si>
  <si>
    <t>Bada NDIAYE</t>
  </si>
  <si>
    <t>Sidy CISSE</t>
  </si>
  <si>
    <t>REY CISSE</t>
  </si>
  <si>
    <t>DIAME CISSE</t>
  </si>
  <si>
    <t>MAGAYE DIAGNE</t>
  </si>
  <si>
    <t>SADIKH DIOP</t>
  </si>
  <si>
    <t>YATMA DIOP</t>
  </si>
  <si>
    <t>ALINE FALL</t>
  </si>
  <si>
    <t>MADEMBA NDIAYE</t>
  </si>
  <si>
    <t>Ousmane DIOP</t>
  </si>
  <si>
    <t>3.60</t>
  </si>
  <si>
    <t>MOUHAMET NDIAYE</t>
  </si>
  <si>
    <t>OUSMANE ndiaye</t>
  </si>
  <si>
    <t>0.73</t>
  </si>
  <si>
    <t>OUMAR NDIAYE</t>
  </si>
  <si>
    <t>SV10RONKH</t>
  </si>
  <si>
    <t>MEDOUNE SARR</t>
  </si>
  <si>
    <t>MODOU TOURE</t>
  </si>
  <si>
    <t>BASSIROU BA</t>
  </si>
  <si>
    <t>MOUNTAKHA GUEYE</t>
  </si>
  <si>
    <t>SAHITTE       GUEYE</t>
  </si>
  <si>
    <t>MOUHAMADANE  KANE</t>
  </si>
  <si>
    <t xml:space="preserve">ABDOULAHAT </t>
  </si>
  <si>
    <t>KIFFA NDIAYE</t>
  </si>
  <si>
    <t>SV9A</t>
  </si>
  <si>
    <t>MANDIAYE</t>
  </si>
  <si>
    <t>OUSSEYNOU SECK</t>
  </si>
  <si>
    <t>SEYDINA MBODJI</t>
  </si>
  <si>
    <t>AMETH DIAO</t>
  </si>
  <si>
    <t>DAOUDA SARR</t>
  </si>
  <si>
    <t>Bamba          Tambérou</t>
  </si>
  <si>
    <t>MBAYE OUSSEYNOU MBAYE</t>
  </si>
  <si>
    <t>BABA NDIAYE</t>
  </si>
  <si>
    <t>MAMADOU NDAO</t>
  </si>
  <si>
    <t>AMETH NDIOUCK</t>
  </si>
  <si>
    <t>PAPA TOURE</t>
  </si>
  <si>
    <t>SAER FALL</t>
  </si>
  <si>
    <t>SIDYA DIOP</t>
  </si>
  <si>
    <t>BABACAR FALL</t>
  </si>
  <si>
    <t>O.40</t>
  </si>
  <si>
    <t>ABDOULAYE MADIOP DIOP</t>
  </si>
  <si>
    <t>SV11 RONKH</t>
  </si>
  <si>
    <t>MOUHAMED NDIOUCK</t>
  </si>
  <si>
    <t>BABACAR DIAO 1</t>
  </si>
  <si>
    <t>ALIOUNE MODY DIEL</t>
  </si>
  <si>
    <t>DOUDOU MBODJI</t>
  </si>
  <si>
    <t>ASS DIOP</t>
  </si>
  <si>
    <t>NATOUGA DIOP</t>
  </si>
  <si>
    <t>0.34</t>
  </si>
  <si>
    <t>ABDOU DIOP</t>
  </si>
  <si>
    <t>MOUSTAPHA DIAO</t>
  </si>
  <si>
    <t>DEMBA SEYE</t>
  </si>
  <si>
    <t>IBRAHIMA SEYE</t>
  </si>
  <si>
    <t>AMADOU M NDIAYE</t>
  </si>
  <si>
    <t>ARONA ISMA SOW</t>
  </si>
  <si>
    <t>AMETH DIA</t>
  </si>
  <si>
    <t>SAHIT DIOP</t>
  </si>
  <si>
    <t>0.38</t>
  </si>
  <si>
    <t>MOUHAMED NIANG</t>
  </si>
  <si>
    <t>ADAMA DIAO</t>
  </si>
  <si>
    <t>MBAYE THIAM DIOP</t>
  </si>
  <si>
    <t>MBAYE NDIR</t>
  </si>
  <si>
    <t>AMETH B FALL</t>
  </si>
  <si>
    <t>AMETH MAWAD MBODJI</t>
  </si>
  <si>
    <t>SIDY SEYE</t>
  </si>
  <si>
    <t>MBAYE DABA BA</t>
  </si>
  <si>
    <t xml:space="preserve">SOULEYMANE DIEL </t>
  </si>
  <si>
    <t>CHEIKH TAMBEROU</t>
  </si>
  <si>
    <t>MODY GUEYE</t>
  </si>
  <si>
    <t>BAYE BIRANE NIASS</t>
  </si>
  <si>
    <t>MANOUNGOU NIANG</t>
  </si>
  <si>
    <t>BADA AIDARA</t>
  </si>
  <si>
    <t>YELLY AIDARA</t>
  </si>
  <si>
    <t>ARONA DIEL</t>
  </si>
  <si>
    <t>NDETTE MBODJI</t>
  </si>
  <si>
    <t>FATOU NDIAYE</t>
  </si>
  <si>
    <t>NDEYE SARR</t>
  </si>
  <si>
    <t>DIAM AIDARA</t>
  </si>
  <si>
    <t>FARA DIOP</t>
  </si>
  <si>
    <t>SV4 D</t>
  </si>
  <si>
    <t>3.24</t>
  </si>
  <si>
    <t>SAMBA GAYE NIAYE</t>
  </si>
  <si>
    <t>SV4D</t>
  </si>
  <si>
    <t>1.95</t>
  </si>
  <si>
    <t>MASSAR NDIAYE</t>
  </si>
  <si>
    <t>1.05</t>
  </si>
  <si>
    <t>3.26</t>
  </si>
  <si>
    <t>2.5</t>
  </si>
  <si>
    <t>MAKALA NDIAYE</t>
  </si>
  <si>
    <t>ABLAYE NDIAYE MBA</t>
  </si>
  <si>
    <t>1.96</t>
  </si>
  <si>
    <t>SADEKH DIOP</t>
  </si>
  <si>
    <t>TIGUETTE</t>
  </si>
  <si>
    <t>SVT2</t>
  </si>
  <si>
    <t>CERTIFIEES</t>
  </si>
  <si>
    <t>Respecter le calendrier</t>
  </si>
  <si>
    <t>Faire une recolte manuelle</t>
  </si>
  <si>
    <t>AHMETSALOUME DIAGNE</t>
  </si>
  <si>
    <t>ABDOULAYE DIAGNE</t>
  </si>
  <si>
    <t>BEYA DIAGNE</t>
  </si>
  <si>
    <t>AMETHE DIOP</t>
  </si>
  <si>
    <t>TAWBAL DIAGNE</t>
  </si>
  <si>
    <t>SAKHIR DIOP</t>
  </si>
  <si>
    <t>ABDOURAHMANE DIOP</t>
  </si>
  <si>
    <t>MBARKALEIDE DIAGNE</t>
  </si>
  <si>
    <t>BILLAL DIAGNE</t>
  </si>
  <si>
    <t>KHALTY DIAGNE</t>
  </si>
  <si>
    <t>ZOUBAIR DIAGNE</t>
  </si>
  <si>
    <t>BABA SECK</t>
  </si>
  <si>
    <t>NALLA DIAGNE</t>
  </si>
  <si>
    <t>TIDA DIAGNE</t>
  </si>
  <si>
    <t>NDERY DIAGNE</t>
  </si>
  <si>
    <t>MOUHAMED YAMEYTOU DIOP</t>
  </si>
  <si>
    <t>TAMARAZGUINE DIOP</t>
  </si>
  <si>
    <t>MOUHAMEDINE FALL DIOP</t>
  </si>
  <si>
    <t>LOULY DIAW</t>
  </si>
  <si>
    <t>MAKHAIMEDINE DIAGNE</t>
  </si>
  <si>
    <t>MAHMOUDE DIOP</t>
  </si>
  <si>
    <t>YAMAR DIOP</t>
  </si>
  <si>
    <t>MAKHOU DIOP</t>
  </si>
  <si>
    <t>NDIEUMBY DIAGNE</t>
  </si>
  <si>
    <t>TADAR DIAGNE</t>
  </si>
  <si>
    <t>ALAMINE DIAGNE</t>
  </si>
  <si>
    <t>ABDOULAE SOW</t>
  </si>
  <si>
    <t>MOHAMED DIAGNE</t>
  </si>
  <si>
    <t>HANNA DIAGNE</t>
  </si>
  <si>
    <t>AMINATA DIAGNE</t>
  </si>
  <si>
    <t>ALBAR DIAGNE</t>
  </si>
  <si>
    <t>FARA SECK</t>
  </si>
  <si>
    <t>MOUSTAPHA GUEYE</t>
  </si>
  <si>
    <t>AMETHE NDIAYE</t>
  </si>
  <si>
    <t>AMINATA DIOP</t>
  </si>
  <si>
    <t>MAGATTE DIAGNE</t>
  </si>
  <si>
    <t xml:space="preserve"> CERTIFIEES</t>
  </si>
  <si>
    <t>YAMEYTOU GUEYE</t>
  </si>
  <si>
    <t>YATMA GUEYE</t>
  </si>
  <si>
    <t>MOUHAMET ABDOULAYE DIAGNE</t>
  </si>
  <si>
    <t>MAKFODA DIAGNE</t>
  </si>
  <si>
    <t>SOULEYMANE SECK</t>
  </si>
  <si>
    <t>BABACAR SECK</t>
  </si>
  <si>
    <t>MAGATTE SECK</t>
  </si>
  <si>
    <t>BAMBA MBENGUE</t>
  </si>
  <si>
    <t>SVT3</t>
  </si>
  <si>
    <t>GPF TIGUETTE</t>
  </si>
  <si>
    <t>ABDOUKARIM GUEYE</t>
  </si>
  <si>
    <t>DOUDOU GUEYE</t>
  </si>
  <si>
    <t>HABY GUEYE</t>
  </si>
  <si>
    <t>DIRRA MBENGUE</t>
  </si>
  <si>
    <t>BOBANA FALL</t>
  </si>
  <si>
    <t>KEUR CHEIKH</t>
  </si>
  <si>
    <t>ABDOURAHMANE FALL</t>
  </si>
  <si>
    <t>AMINTA HANNE</t>
  </si>
  <si>
    <t>ALIOUNE MBENGUE</t>
  </si>
  <si>
    <t>MAME FAMA NDIOUCK</t>
  </si>
  <si>
    <t>ABRANE GUEYE</t>
  </si>
  <si>
    <t>MOUHAMED GUEYE</t>
  </si>
  <si>
    <t>MAHMOUDANE GUEYE</t>
  </si>
  <si>
    <t>MASSAR SARR</t>
  </si>
  <si>
    <t>DIEYA MBENGUE</t>
  </si>
  <si>
    <t>ABDOULAYE MBENGUE</t>
  </si>
  <si>
    <t>MAGATTE SECK FALL</t>
  </si>
  <si>
    <t>MOUHAMED FALL</t>
  </si>
  <si>
    <t>ASSANE SARR</t>
  </si>
  <si>
    <t>MAKHTAR BA</t>
  </si>
  <si>
    <t>CHEIKH MBENGUE</t>
  </si>
  <si>
    <t>MOUHAMEDINE FALL</t>
  </si>
  <si>
    <t>DIEUMBA FALL MBAYE</t>
  </si>
  <si>
    <t>NDIACK MBENGUE</t>
  </si>
  <si>
    <t>MOUHAMED S MBENGUE</t>
  </si>
  <si>
    <t>AISSITOU FALL</t>
  </si>
  <si>
    <t>AMEDANE GUEYE</t>
  </si>
  <si>
    <t>AHMED MBENGUE</t>
  </si>
  <si>
    <t>MARY SARR SALL</t>
  </si>
  <si>
    <t>BIRAHIM C MBENGUE</t>
  </si>
  <si>
    <t>MOUHAMED S GUEYE</t>
  </si>
  <si>
    <t>MAGATTE FALL SARR</t>
  </si>
  <si>
    <t>FADIAGNE FALL</t>
  </si>
  <si>
    <t>BAYE DIOP</t>
  </si>
  <si>
    <t>ROUGUI DIA</t>
  </si>
  <si>
    <t>CHEIKH M DIOP</t>
  </si>
  <si>
    <t>MAGATTE BA SG</t>
  </si>
  <si>
    <t>MAGATTE SECK BA</t>
  </si>
  <si>
    <t>MOUHAMED SIDI DIOP</t>
  </si>
  <si>
    <t>MOUDOUNE GUEYE</t>
  </si>
  <si>
    <t>MOUHAMED SIDI SARR</t>
  </si>
  <si>
    <t>HABY FALL NDIAYE</t>
  </si>
  <si>
    <t>BARA BA</t>
  </si>
  <si>
    <t>CHERIF BA</t>
  </si>
  <si>
    <t>CHEIKH ND BA</t>
  </si>
  <si>
    <t>DIEYA NDIAYE</t>
  </si>
  <si>
    <t>NDOUNGOU DIEYE</t>
  </si>
  <si>
    <t>BOUNA NDIAYE</t>
  </si>
  <si>
    <t>SALIMATA DIOP</t>
  </si>
  <si>
    <t>YOUSSOUPHA FALL</t>
  </si>
  <si>
    <t>SERIGNE MOUNTAKHA</t>
  </si>
  <si>
    <t>BAYE MAGATTE BA</t>
  </si>
  <si>
    <t>ALLE FALL BA</t>
  </si>
  <si>
    <t>MOHAMED BA</t>
  </si>
  <si>
    <t>ABDOURAHMANE BA</t>
  </si>
  <si>
    <t>YAHINE SALL</t>
  </si>
  <si>
    <t>OUSSEYNOU NDIOUCK</t>
  </si>
  <si>
    <t>AHMADOU NDIOUCK</t>
  </si>
  <si>
    <t>ISSA DIOP</t>
  </si>
  <si>
    <t>MODOU MBOUP</t>
  </si>
  <si>
    <t>CHEIKH MBACKE DIAGNE</t>
  </si>
  <si>
    <t>AHMADOU DIAGNE</t>
  </si>
  <si>
    <t>ABDOURAHMANE NDIOU</t>
  </si>
  <si>
    <t>ISSA DIOP2</t>
  </si>
  <si>
    <t>KHASSOUM DIA</t>
  </si>
  <si>
    <t>ABDOUKARIM FALL</t>
  </si>
  <si>
    <t>ATOUMANE BA</t>
  </si>
  <si>
    <t>BAMBA BA</t>
  </si>
  <si>
    <t>MOUHAMED S FALL</t>
  </si>
  <si>
    <t>MAMOUR FALL</t>
  </si>
  <si>
    <t>MOHAMED FALL</t>
  </si>
  <si>
    <t>SACOURA GAYE</t>
  </si>
  <si>
    <t>AMDOU SAL MBENGUE</t>
  </si>
  <si>
    <t>NDALEYTA GUEYE</t>
  </si>
  <si>
    <t>BIRAHIM HANE FALL</t>
  </si>
  <si>
    <t>SIDI DIAGNE</t>
  </si>
  <si>
    <t>MODOU DIAGNE</t>
  </si>
  <si>
    <t>MAKHTAR DIAGNE</t>
  </si>
  <si>
    <t>OUMAR DIAGNE</t>
  </si>
  <si>
    <t>BIRAHIM NDIOUCK</t>
  </si>
  <si>
    <t>SOKHNA G FALL</t>
  </si>
  <si>
    <t>IBA COUMBA HANNE</t>
  </si>
  <si>
    <t>MADIOP DIOP</t>
  </si>
  <si>
    <t>SVT1</t>
  </si>
  <si>
    <t>CHEIKH M BA</t>
  </si>
  <si>
    <t>MAKHTAR BARA BA</t>
  </si>
  <si>
    <t>ABDOURAHMANE SALL</t>
  </si>
  <si>
    <t>BABACAR SALL</t>
  </si>
  <si>
    <t>MOUSSA SALL</t>
  </si>
  <si>
    <t>DAH MBAYE</t>
  </si>
  <si>
    <t>AWA SALL</t>
  </si>
  <si>
    <t>DJIBY GUEYE</t>
  </si>
  <si>
    <t>IBRAHIMA SALL</t>
  </si>
  <si>
    <t>BABACAR SARR</t>
  </si>
  <si>
    <t>PAPA IBRAHIMA NDIAYE</t>
  </si>
  <si>
    <t>PAPA IBRAHIMA GUEYE</t>
  </si>
  <si>
    <t>BEYA GUEYE</t>
  </si>
  <si>
    <t>MAUYA DIOP</t>
  </si>
  <si>
    <t>ALIOUNE DIOUF</t>
  </si>
  <si>
    <t>DAH DIOP</t>
  </si>
  <si>
    <t>GORA NDIAYE</t>
  </si>
  <si>
    <t>MBOCK DIOP</t>
  </si>
  <si>
    <t>BILAL NDIAYE</t>
  </si>
  <si>
    <t>FATIMETOU GUEYE</t>
  </si>
  <si>
    <t>YALLY GUEYE</t>
  </si>
  <si>
    <t>FALLOU GUEYE</t>
  </si>
  <si>
    <t>AMETH GUEYE</t>
  </si>
  <si>
    <t>KHADY FALL</t>
  </si>
  <si>
    <t>CHEIKH DIAGNE</t>
  </si>
  <si>
    <t>AISSITOU NDIAYE</t>
  </si>
  <si>
    <t>BIRAHIM DIAGNE</t>
  </si>
  <si>
    <t>SOULAEYMANE DIAGNE</t>
  </si>
  <si>
    <t>MAMOUR D NDIAYE</t>
  </si>
  <si>
    <t>MAKHTAR NDIAYE</t>
  </si>
  <si>
    <t>AMINTA NDIAYE</t>
  </si>
  <si>
    <t>ADAMA DIOUF</t>
  </si>
  <si>
    <t>ATOUMANE DIAGNE</t>
  </si>
  <si>
    <t>FATIMETOU DIOP</t>
  </si>
  <si>
    <t>MAGATTE FAL DIAGNE</t>
  </si>
  <si>
    <t>BAYE DIAGNE</t>
  </si>
  <si>
    <t>AMETH SALOUM DIAGNE</t>
  </si>
  <si>
    <t>OUMAR MBAYE DIAGNE</t>
  </si>
  <si>
    <t>OUSSEYNOU SALL</t>
  </si>
  <si>
    <t>AHMADOU SALL2</t>
  </si>
  <si>
    <t>AHMADOU SALL</t>
  </si>
  <si>
    <t>MOUHAMED AB SALL</t>
  </si>
  <si>
    <t>MOUHAMED FAL SALL</t>
  </si>
  <si>
    <t>HAMEDINE FAL SALL</t>
  </si>
  <si>
    <t>OUSSEYNOU SALL2</t>
  </si>
  <si>
    <t>BIRAHIM NDIAYE</t>
  </si>
  <si>
    <t>AHMADOU BAMB NDIAYE</t>
  </si>
  <si>
    <t>FATOU BINTA DIAGNE</t>
  </si>
  <si>
    <t>KHADY DIEYE</t>
  </si>
  <si>
    <t>FATIMETOU BA</t>
  </si>
  <si>
    <t>MAME CHEIKH GUEYE</t>
  </si>
  <si>
    <t>NGOULI NIANG</t>
  </si>
  <si>
    <t>BOUBACAR DIEYE</t>
  </si>
  <si>
    <t>CHEIKH SALL</t>
  </si>
  <si>
    <t>IBRAHIMA DIEYE</t>
  </si>
  <si>
    <t>MOUSSA FALL</t>
  </si>
  <si>
    <t>BASSIROU SALL</t>
  </si>
  <si>
    <t>MOUHAMED SALL</t>
  </si>
  <si>
    <t>ABDOUKHADRE GUEYE</t>
  </si>
  <si>
    <t>MAMEDOUNE GUEYE</t>
  </si>
  <si>
    <t>MOUHAMED FAWFA DIAGNE</t>
  </si>
  <si>
    <t xml:space="preserve"> AHMET SALOUM DIAGNE</t>
  </si>
  <si>
    <t>MAKHTAR BOUBI DIAGNE</t>
  </si>
  <si>
    <t>MINTOU DIOP</t>
  </si>
  <si>
    <t>MBARKALEIDE DIOP</t>
  </si>
  <si>
    <t>BILAL DIAGNE</t>
  </si>
  <si>
    <t>AHMET SALOUM DIAGNE 2</t>
  </si>
  <si>
    <t>BIRAME DIAGNE</t>
  </si>
  <si>
    <t>NDARY DIAGNE</t>
  </si>
  <si>
    <t>MOUHAMED HAMEYTOU</t>
  </si>
  <si>
    <t>DEBI</t>
  </si>
  <si>
    <t>PAPE ABDOU FALL</t>
  </si>
  <si>
    <t>ISMAILA DIAW</t>
  </si>
  <si>
    <t>ABEYE DIOP</t>
  </si>
  <si>
    <t>GORGUI DIOP</t>
  </si>
  <si>
    <t>ABDOULAYE FALL MBAGNICK</t>
  </si>
  <si>
    <t>PAPE DIACK</t>
  </si>
  <si>
    <t>DJIBRIL DIAW</t>
  </si>
  <si>
    <t>BIRAME GUI DIAW</t>
  </si>
  <si>
    <t>FALY FALL</t>
  </si>
  <si>
    <t>IBRAHIMA FALL FATY</t>
  </si>
  <si>
    <t xml:space="preserve">ABDOULAYE FALL  </t>
  </si>
  <si>
    <t>MARIETOU SENE</t>
  </si>
  <si>
    <t>CHEIKH SIDATY</t>
  </si>
  <si>
    <t>BEUH DIOP</t>
  </si>
  <si>
    <t>IBRAHIMA FALL 1</t>
  </si>
  <si>
    <t>ABDOULAYE WADE</t>
  </si>
  <si>
    <t>YARACK DIOP</t>
  </si>
  <si>
    <t>PAPE SARR</t>
  </si>
  <si>
    <t>MOUHAMEDINE FALL 2</t>
  </si>
  <si>
    <t>OUSMANE WADE</t>
  </si>
  <si>
    <t>MOUHAMEDINE WADE</t>
  </si>
  <si>
    <t>BOUKHARY FALL</t>
  </si>
  <si>
    <t>BIRAME NDIAYE</t>
  </si>
  <si>
    <t>OULMACHOUT DIOP</t>
  </si>
  <si>
    <t>OUMAR FALL</t>
  </si>
  <si>
    <t>SEBA DIOP</t>
  </si>
  <si>
    <t>ablaye ndiaye</t>
  </si>
  <si>
    <t>mamadou seydy sy</t>
  </si>
  <si>
    <t>houda sy</t>
  </si>
  <si>
    <t>samba demba  gaye</t>
  </si>
  <si>
    <t>malick ndiaye</t>
  </si>
  <si>
    <t>amadou niang</t>
  </si>
  <si>
    <t>amadou tidiane ndiaye</t>
  </si>
  <si>
    <t>oumar ndiaye</t>
  </si>
  <si>
    <t>ablaye sow</t>
  </si>
  <si>
    <t>djibril  pam  A</t>
  </si>
  <si>
    <t>rahmane sokho</t>
  </si>
  <si>
    <t>djiby pam allassane diallo</t>
  </si>
  <si>
    <t>doro ndiaye</t>
  </si>
  <si>
    <t>mamadou ndiaye</t>
  </si>
  <si>
    <t>hamady gaye</t>
  </si>
  <si>
    <t>hawa diallo</t>
  </si>
  <si>
    <t>Abdoul ndiath</t>
  </si>
  <si>
    <t>Hamdou  ndiath</t>
  </si>
  <si>
    <t>ablaye ly</t>
  </si>
  <si>
    <t>Demba ndiogou ly</t>
  </si>
  <si>
    <t xml:space="preserve">aliou niang  </t>
  </si>
  <si>
    <t>yakouba diarra</t>
  </si>
  <si>
    <t>El hadji  seydou nourou sy</t>
  </si>
  <si>
    <t xml:space="preserve">Abdou toure </t>
  </si>
  <si>
    <t>madani sow</t>
  </si>
  <si>
    <t>ibrahima diop</t>
  </si>
  <si>
    <t>dieynaba diaw</t>
  </si>
  <si>
    <t>mamadou diane</t>
  </si>
  <si>
    <t>farmata hawa ba</t>
  </si>
  <si>
    <t xml:space="preserve">moussa ly </t>
  </si>
  <si>
    <t>aboubacry sarr</t>
  </si>
  <si>
    <t>mamadou adama diaw</t>
  </si>
  <si>
    <t>ibrahima samba diallo</t>
  </si>
  <si>
    <t>mamadou oumar sy</t>
  </si>
  <si>
    <t>Binta wabine</t>
  </si>
  <si>
    <t>fama mamadou ndiathe</t>
  </si>
  <si>
    <t>elimame ibrahima  diallo</t>
  </si>
  <si>
    <t>mamadou diallo</t>
  </si>
  <si>
    <t>seydou marieme  diallo</t>
  </si>
  <si>
    <t>djibril  sy</t>
  </si>
  <si>
    <t xml:space="preserve">Mamadou sy </t>
  </si>
  <si>
    <t>harouna mamadou diah</t>
  </si>
  <si>
    <t>elimame samba diallo</t>
  </si>
  <si>
    <t>djirou diouf</t>
  </si>
  <si>
    <t>diouf et freres</t>
  </si>
  <si>
    <t>salamou sisokho</t>
  </si>
  <si>
    <t>aliou sarr</t>
  </si>
  <si>
    <t>oumar mbaye b1</t>
  </si>
  <si>
    <t xml:space="preserve">ablaye labo sarr </t>
  </si>
  <si>
    <t>adama ndiaye</t>
  </si>
  <si>
    <t>mamadou ibrahima diallo</t>
  </si>
  <si>
    <t>aissata toure</t>
  </si>
  <si>
    <t>allassane  ndiaye</t>
  </si>
  <si>
    <t>binta h diallo</t>
  </si>
  <si>
    <t>fama ndiath</t>
  </si>
  <si>
    <t>amadou labo sarr</t>
  </si>
  <si>
    <t>mbouro  gaye</t>
  </si>
  <si>
    <t>amadou doro sarr</t>
  </si>
  <si>
    <t>oumar diallo</t>
  </si>
  <si>
    <t>amadou sarr</t>
  </si>
  <si>
    <t>amadou i brahima diallo</t>
  </si>
  <si>
    <t>mamadou sadio malor</t>
  </si>
  <si>
    <t>ousmane ly</t>
  </si>
  <si>
    <t>oumar camara</t>
  </si>
  <si>
    <t>yero bocum</t>
  </si>
  <si>
    <t>amadou nguethiane</t>
  </si>
  <si>
    <t>adama nguethiane</t>
  </si>
  <si>
    <t>mama diaw</t>
  </si>
  <si>
    <t>najirou deme</t>
  </si>
  <si>
    <t>Ablaye sow mbelekh</t>
  </si>
  <si>
    <t>amadou tidiane gaye</t>
  </si>
  <si>
    <t>oumar niang</t>
  </si>
  <si>
    <t>aliou diagne</t>
  </si>
  <si>
    <t>amadou deme</t>
  </si>
  <si>
    <t>Abou DIOP  sbll2</t>
  </si>
  <si>
    <t>elhadji diop</t>
  </si>
  <si>
    <t>aliou amadou ndiaye</t>
  </si>
  <si>
    <t>ismaila sarr</t>
  </si>
  <si>
    <t>amadou bayal sow</t>
  </si>
  <si>
    <t>hamadaly diack</t>
  </si>
  <si>
    <t>aissata samba diop</t>
  </si>
  <si>
    <t>Souleymane ndiaye</t>
  </si>
  <si>
    <t>samba diwo diallo</t>
  </si>
  <si>
    <t>mamoudou ly</t>
  </si>
  <si>
    <t>aminata allassane sy</t>
  </si>
  <si>
    <t>ousmane kalidou diop</t>
  </si>
  <si>
    <t>kalidou  magane</t>
  </si>
  <si>
    <t>amadou kamara</t>
  </si>
  <si>
    <t>abou malor</t>
  </si>
  <si>
    <t>thierno  adama  ba</t>
  </si>
  <si>
    <t>mamadou kamara</t>
  </si>
  <si>
    <t>aliou rassoul ndiaye</t>
  </si>
  <si>
    <t>coumba camara</t>
  </si>
  <si>
    <t>aissata ly</t>
  </si>
  <si>
    <t>fatimata nguethiane</t>
  </si>
  <si>
    <t>amadou malor</t>
  </si>
  <si>
    <t>braisse sow</t>
  </si>
  <si>
    <t>adama mbengue</t>
  </si>
  <si>
    <t>Ibahima  MALOR</t>
  </si>
  <si>
    <t>Ablaye malor</t>
  </si>
  <si>
    <t>allassane Diallo</t>
  </si>
  <si>
    <t>ablaye gaye</t>
  </si>
  <si>
    <t>habi watt</t>
  </si>
  <si>
    <t>lamine gaye</t>
  </si>
  <si>
    <t>mama gaye</t>
  </si>
  <si>
    <t>aliou ly</t>
  </si>
  <si>
    <t>Abou DIOP</t>
  </si>
  <si>
    <t>oumar mamadou sarr</t>
  </si>
  <si>
    <t>abou sarr</t>
  </si>
  <si>
    <t>dahirou sarr</t>
  </si>
  <si>
    <t>faty gueye</t>
  </si>
  <si>
    <t>ousmane gueye</t>
  </si>
  <si>
    <t>hamo sy kn 4</t>
  </si>
  <si>
    <t>moustapha sy</t>
  </si>
  <si>
    <t>lamine dieye</t>
  </si>
  <si>
    <t>aliou ly-fammille</t>
  </si>
  <si>
    <t>famille ely sy</t>
  </si>
  <si>
    <t>ablaye sarr</t>
  </si>
  <si>
    <t>alioune diery gaye</t>
  </si>
  <si>
    <t>aissata dia</t>
  </si>
  <si>
    <t>mamadou ibrahima sarr</t>
  </si>
  <si>
    <t>oumou sarr</t>
  </si>
  <si>
    <t xml:space="preserve">ailoune bocoum </t>
  </si>
  <si>
    <t>kalidou sambou</t>
  </si>
  <si>
    <t>seydou keneme</t>
  </si>
  <si>
    <t>adama sarr</t>
  </si>
  <si>
    <t>oumar mbaye</t>
  </si>
  <si>
    <t>amadou bocoum</t>
  </si>
  <si>
    <t>djibril sy (baba thiapato)</t>
  </si>
  <si>
    <t>aissata sarr</t>
  </si>
  <si>
    <t>labo gaye</t>
  </si>
  <si>
    <t>oumar lo</t>
  </si>
  <si>
    <t>aissata aw</t>
  </si>
  <si>
    <t>hamidou gaye</t>
  </si>
  <si>
    <t>moussa ndongo</t>
  </si>
  <si>
    <t xml:space="preserve">tafsir ndongo </t>
  </si>
  <si>
    <t>abou ndiath</t>
  </si>
  <si>
    <t>aissata ndiath</t>
  </si>
  <si>
    <t>Ifra dia 1</t>
  </si>
  <si>
    <t>Hamadi Guissé 2</t>
  </si>
  <si>
    <t>Malick niang</t>
  </si>
  <si>
    <t xml:space="preserve"> aissata thoub</t>
  </si>
  <si>
    <t>amadou kane 1</t>
  </si>
  <si>
    <t>amadou kane 2</t>
  </si>
  <si>
    <t>coumba dado ba</t>
  </si>
  <si>
    <t>demba sow</t>
  </si>
  <si>
    <t>mama diack-faty kebe</t>
  </si>
  <si>
    <t>hamady guissè</t>
  </si>
  <si>
    <t>ablaye pene</t>
  </si>
  <si>
    <t>Hamedou diallo</t>
  </si>
  <si>
    <t>Siley mody diallo</t>
  </si>
  <si>
    <t>Idrissa diallo</t>
  </si>
  <si>
    <t>Arona diallo</t>
  </si>
  <si>
    <t>amadou  doro sarr</t>
  </si>
  <si>
    <t>ifra dia</t>
  </si>
  <si>
    <t>malick ba</t>
  </si>
  <si>
    <t>aliou dibiril sy</t>
  </si>
  <si>
    <t>moussa ndongo 2</t>
  </si>
  <si>
    <t>guithiel diack</t>
  </si>
  <si>
    <t>amadou ndiath</t>
  </si>
  <si>
    <t>ami sow</t>
  </si>
  <si>
    <t xml:space="preserve">ablaye deme </t>
  </si>
  <si>
    <t>yougou deh</t>
  </si>
  <si>
    <t>aliou dia</t>
  </si>
  <si>
    <t>harouna ndongo</t>
  </si>
  <si>
    <t>abdourahman ndongo</t>
  </si>
  <si>
    <t>mody sall</t>
  </si>
  <si>
    <t>mika lame</t>
  </si>
  <si>
    <t>alioune maham sy</t>
  </si>
  <si>
    <t>adama dia</t>
  </si>
  <si>
    <t>djibirou sy</t>
  </si>
  <si>
    <t>yakouba sy</t>
  </si>
  <si>
    <t>alioune  sy</t>
  </si>
  <si>
    <t>abdourahman gaye</t>
  </si>
  <si>
    <t>bodiel  sow</t>
  </si>
  <si>
    <t>allassana diop</t>
  </si>
  <si>
    <t>hamadou diop</t>
  </si>
  <si>
    <t>mamadou ba sow</t>
  </si>
  <si>
    <t>Dahirou sow</t>
  </si>
  <si>
    <t>youssouf lam</t>
  </si>
  <si>
    <t>salamata ndiaye</t>
  </si>
  <si>
    <t>samba sy</t>
  </si>
  <si>
    <t>boye diallo 2</t>
  </si>
  <si>
    <t>boye diallo</t>
  </si>
  <si>
    <t>fama pene</t>
  </si>
  <si>
    <t>mansour sow</t>
  </si>
  <si>
    <t>hamady  syla</t>
  </si>
  <si>
    <t>aliou sow</t>
  </si>
  <si>
    <t>adama diallo</t>
  </si>
  <si>
    <t xml:space="preserve">mountaga sow </t>
  </si>
  <si>
    <t>Mountaga sow n°1</t>
  </si>
  <si>
    <t>Aliou ly kn a</t>
  </si>
  <si>
    <t>Mody Sall ka</t>
  </si>
  <si>
    <t>Aliou demba aw</t>
  </si>
  <si>
    <t>Moussa Aw</t>
  </si>
  <si>
    <t>baydy aw</t>
  </si>
  <si>
    <t>bocar demba  aw</t>
  </si>
  <si>
    <t>ousmane demba  aw</t>
  </si>
  <si>
    <t>dikel sy</t>
  </si>
  <si>
    <t xml:space="preserve">aliou ndiaye </t>
  </si>
  <si>
    <t>mody ndiaye</t>
  </si>
  <si>
    <t>samba ndiaye</t>
  </si>
  <si>
    <t>amdou malick diop</t>
  </si>
  <si>
    <t>mama gala diop</t>
  </si>
  <si>
    <t>aliou badara diop</t>
  </si>
  <si>
    <t>mamadou samba sy</t>
  </si>
  <si>
    <t xml:space="preserve">sadabou sow </t>
  </si>
  <si>
    <t>cheikh sow</t>
  </si>
  <si>
    <t>mamadou cheikh sow</t>
  </si>
  <si>
    <t>amadou cheikh sow</t>
  </si>
  <si>
    <t>ablaye cheikh sow</t>
  </si>
  <si>
    <t>moussa sow</t>
  </si>
  <si>
    <t>kadiata haby dia</t>
  </si>
  <si>
    <t>godal sow</t>
  </si>
  <si>
    <t>amadou mamoudou sow</t>
  </si>
  <si>
    <t>amadou kobor</t>
  </si>
  <si>
    <t>amadou demba diaw</t>
  </si>
  <si>
    <t>moussa demba diaw</t>
  </si>
  <si>
    <t>samba dembe diaw</t>
  </si>
  <si>
    <t>djibiril demba diaw</t>
  </si>
  <si>
    <t>yakhouya diallo</t>
  </si>
  <si>
    <t>amicole diallo</t>
  </si>
  <si>
    <t>alioune diallo</t>
  </si>
  <si>
    <t>cheikh diallo</t>
  </si>
  <si>
    <t>famille aly diallo</t>
  </si>
  <si>
    <t>Demba ly</t>
  </si>
  <si>
    <t>ndiaye kane</t>
  </si>
  <si>
    <t>amadou ndiaye</t>
  </si>
  <si>
    <t>ousmane ba</t>
  </si>
  <si>
    <t>awa   fall</t>
  </si>
  <si>
    <t>abou aliou ba</t>
  </si>
  <si>
    <t>diabery diaw</t>
  </si>
  <si>
    <t>mamadou moussa  diaw</t>
  </si>
  <si>
    <t>thierno  moussa diaw</t>
  </si>
  <si>
    <t>oumar moussa diaw</t>
  </si>
  <si>
    <t>mamadou haby diallo</t>
  </si>
  <si>
    <t>samba  diewo diallo</t>
  </si>
  <si>
    <t>amadou diop sow</t>
  </si>
  <si>
    <t>ablaye thiam</t>
  </si>
  <si>
    <t>fatimata  dia</t>
  </si>
  <si>
    <t>mamadou djiby sy</t>
  </si>
  <si>
    <t>amdou camara</t>
  </si>
  <si>
    <t>ousmane sall</t>
  </si>
  <si>
    <t>oumar sall</t>
  </si>
  <si>
    <t>moussa sall</t>
  </si>
  <si>
    <t>oumar bocar sow</t>
  </si>
  <si>
    <t>aliou diary sow</t>
  </si>
  <si>
    <t>Abdou sy</t>
  </si>
  <si>
    <t>mamadou magassa</t>
  </si>
  <si>
    <t>amadou baydi sy</t>
  </si>
  <si>
    <t>aliou baydy sy</t>
  </si>
  <si>
    <t>ousmane hamdine aw</t>
  </si>
  <si>
    <t>mamadou hamdine aw</t>
  </si>
  <si>
    <t>souleyemane sow</t>
  </si>
  <si>
    <t>daouda baydy sy</t>
  </si>
  <si>
    <t>mamadou penda sow</t>
  </si>
  <si>
    <t>samba ba</t>
  </si>
  <si>
    <t>sileyemane sy</t>
  </si>
  <si>
    <t>hamo sy kn a</t>
  </si>
  <si>
    <t>hamidou fall</t>
  </si>
  <si>
    <t>hamat sall</t>
  </si>
  <si>
    <t>moustapha sow</t>
  </si>
  <si>
    <t>hamet yero aly sow</t>
  </si>
  <si>
    <t>hamet   ALY Diallo</t>
  </si>
  <si>
    <t>aliou bocar sow</t>
  </si>
  <si>
    <t>ibrahima niang</t>
  </si>
  <si>
    <t>coumba ndiaye</t>
  </si>
  <si>
    <t>ablaye sanè</t>
  </si>
  <si>
    <t>mama houleye sy</t>
  </si>
  <si>
    <t>samba aw</t>
  </si>
  <si>
    <t>aissata ba</t>
  </si>
  <si>
    <t>siko sow</t>
  </si>
  <si>
    <t>ousmane ablaye sow</t>
  </si>
  <si>
    <t>fatou diop</t>
  </si>
  <si>
    <t>Lamine  sall</t>
  </si>
  <si>
    <t>amadou ndiaye  n2</t>
  </si>
  <si>
    <t>doudou diallo</t>
  </si>
  <si>
    <t>coumba  tocel sow</t>
  </si>
  <si>
    <t>Aissata  sy</t>
  </si>
  <si>
    <t>Kadiata S SOW</t>
  </si>
  <si>
    <t>Bana BA</t>
  </si>
  <si>
    <t xml:space="preserve"> Assi Toure</t>
  </si>
  <si>
    <t>Hawa dia</t>
  </si>
  <si>
    <t>Oumou kobor</t>
  </si>
  <si>
    <t>Hawa kobor</t>
  </si>
  <si>
    <t>Guedado diallo</t>
  </si>
  <si>
    <t>Dikel   sy</t>
  </si>
  <si>
    <t xml:space="preserve">Coumba    sy </t>
  </si>
  <si>
    <t>Coumba sidi ba</t>
  </si>
  <si>
    <t>Marieme        Sall</t>
  </si>
  <si>
    <t>Aissata   Touré</t>
  </si>
  <si>
    <t>Aissata mayo  sy</t>
  </si>
  <si>
    <t>Aminata diallo</t>
  </si>
  <si>
    <t>Farmata sambou</t>
  </si>
  <si>
    <t>Mame sy</t>
  </si>
  <si>
    <t>Madiouf Ba</t>
  </si>
  <si>
    <t>Marieme        Diop</t>
  </si>
  <si>
    <t xml:space="preserve">Marieme Diamelle </t>
  </si>
  <si>
    <t>Ramata sow</t>
  </si>
  <si>
    <t>Louty SY</t>
  </si>
  <si>
    <t>Toulaye Mgome</t>
  </si>
  <si>
    <t>Oumou  Sylla 1</t>
  </si>
  <si>
    <t>Boudy gaye</t>
  </si>
  <si>
    <t>Aissta dia</t>
  </si>
  <si>
    <t>faty sy</t>
  </si>
  <si>
    <t xml:space="preserve">Kadiata  Kobor </t>
  </si>
  <si>
    <t>seynabou sarr</t>
  </si>
  <si>
    <t>Maimouna barry</t>
  </si>
  <si>
    <t>Mary AW</t>
  </si>
  <si>
    <t>Coumba Diallo 1</t>
  </si>
  <si>
    <t>Awa guisse</t>
  </si>
  <si>
    <t>Aissata seydou diallo</t>
  </si>
  <si>
    <t>Oumou Mamadou Sarr</t>
  </si>
  <si>
    <t>Aminata Ndiaye</t>
  </si>
  <si>
    <t>Coumba Diallo</t>
  </si>
  <si>
    <t>Aissata diallo</t>
  </si>
  <si>
    <t>Aissata   Sarr</t>
  </si>
  <si>
    <t>Kadiata sow</t>
  </si>
  <si>
    <t>Maimouna diop</t>
  </si>
  <si>
    <t>Ramata dia</t>
  </si>
  <si>
    <t>Aminata Sall</t>
  </si>
  <si>
    <t>Aissata sy</t>
  </si>
  <si>
    <t>Aissata tall</t>
  </si>
  <si>
    <t>Ramata diallo</t>
  </si>
  <si>
    <t xml:space="preserve">kardiata   ba </t>
  </si>
  <si>
    <t>Binta hamady Ba</t>
  </si>
  <si>
    <t>Marieme sy</t>
  </si>
  <si>
    <t>Dieynaba yero Diallo</t>
  </si>
  <si>
    <t>Diarry Diallo</t>
  </si>
  <si>
    <t>Coumba ibrahima  Diallo</t>
  </si>
  <si>
    <t>Kardiata  Sarr</t>
  </si>
  <si>
    <t>Hawa ibrahima diallo</t>
  </si>
  <si>
    <t>Dieynaba  Sy</t>
  </si>
  <si>
    <t>Ramata bocar SOW</t>
  </si>
  <si>
    <t>hadji sow</t>
  </si>
  <si>
    <t>kardiata diop</t>
  </si>
  <si>
    <t>Oumou sarr</t>
  </si>
  <si>
    <t>Kolele gaye</t>
  </si>
  <si>
    <t>Souadou Sarr</t>
  </si>
  <si>
    <t>Ouleye</t>
  </si>
  <si>
    <t>Kardiata  sow</t>
  </si>
  <si>
    <t>Oulymata sow</t>
  </si>
  <si>
    <t xml:space="preserve">kardiata sy </t>
  </si>
  <si>
    <t>Aissata hamet sall</t>
  </si>
  <si>
    <t>Aminata diop</t>
  </si>
  <si>
    <t>Dieynaba deme</t>
  </si>
  <si>
    <t>Aissata oumar sarr</t>
  </si>
  <si>
    <t>Marieme yero</t>
  </si>
  <si>
    <t>Farmata diaw</t>
  </si>
  <si>
    <t>Aissata ba</t>
  </si>
  <si>
    <t>Faty boucar sy</t>
  </si>
  <si>
    <t>haby ba</t>
  </si>
  <si>
    <t>khardiata ndiaye</t>
  </si>
  <si>
    <t xml:space="preserve">Rougui ba </t>
  </si>
  <si>
    <t>Aissata Pam</t>
  </si>
  <si>
    <t>Coumba niang</t>
  </si>
  <si>
    <t>Aissata yougou deme</t>
  </si>
  <si>
    <t>Aissata diack</t>
  </si>
  <si>
    <t>Coumba diallo</t>
  </si>
  <si>
    <t>Ndeye sall</t>
  </si>
  <si>
    <t>Faty  SY</t>
  </si>
  <si>
    <t>Oumou coursome sow</t>
  </si>
  <si>
    <t xml:space="preserve">Binta gaye </t>
  </si>
  <si>
    <t>fatouma ablaye nguethiane</t>
  </si>
  <si>
    <t>ramata ndiaye</t>
  </si>
  <si>
    <t>maimouna barry</t>
  </si>
  <si>
    <t>penda diallo</t>
  </si>
  <si>
    <t>Altine BA</t>
  </si>
  <si>
    <t xml:space="preserve">BInta SY </t>
  </si>
  <si>
    <t xml:space="preserve">Fama  Diagne </t>
  </si>
  <si>
    <t>Marieme dieye</t>
  </si>
  <si>
    <t>Fatima sow</t>
  </si>
  <si>
    <t>Aminata kane</t>
  </si>
  <si>
    <t>binta sall</t>
  </si>
  <si>
    <t>Marie kane</t>
  </si>
  <si>
    <t>dieynaba sall</t>
  </si>
  <si>
    <t>Maimouna racine sy</t>
  </si>
  <si>
    <t>Farmata kaw niang</t>
  </si>
  <si>
    <t>Aisstata diallo</t>
  </si>
  <si>
    <t>Binta elimane Diallo</t>
  </si>
  <si>
    <t>Marieme Ndiaye</t>
  </si>
  <si>
    <t>kardiata seydy sy</t>
  </si>
  <si>
    <t>Fama ly</t>
  </si>
  <si>
    <t>Dieyna ba aliou ba</t>
  </si>
  <si>
    <t>marieme abbas gueye</t>
  </si>
  <si>
    <t>Aissata Sarr</t>
  </si>
  <si>
    <t>Tacko kane</t>
  </si>
  <si>
    <t>Daly magassa</t>
  </si>
  <si>
    <t>Rouguiratou ba</t>
  </si>
  <si>
    <t>Coumba Samba Gaye</t>
  </si>
  <si>
    <t>dieyna  fall</t>
  </si>
  <si>
    <t>Hawa diallo</t>
  </si>
  <si>
    <t>Fatima diallo</t>
  </si>
  <si>
    <t>Houleye bakh</t>
  </si>
  <si>
    <t>Aminata  ndiaye</t>
  </si>
  <si>
    <t>Dado lo kane</t>
  </si>
  <si>
    <t>Marieme Diop</t>
  </si>
  <si>
    <t>Faty  kebe</t>
  </si>
  <si>
    <t>Farmata diallo</t>
  </si>
  <si>
    <t>Ramatoulaye diop</t>
  </si>
  <si>
    <t>Aissata Dia</t>
  </si>
  <si>
    <t>Diéwo  sow</t>
  </si>
  <si>
    <t>Maimouna Aw</t>
  </si>
  <si>
    <t>Aminata  diop</t>
  </si>
  <si>
    <t>aissata diop</t>
  </si>
  <si>
    <t>maimouna harouna sy</t>
  </si>
  <si>
    <t>boye sambou</t>
  </si>
  <si>
    <t>maimouna diallo</t>
  </si>
  <si>
    <t>Nene boye lo</t>
  </si>
  <si>
    <t>kadia gaye</t>
  </si>
  <si>
    <t>oumou gueye</t>
  </si>
  <si>
    <t>aminata kane</t>
  </si>
  <si>
    <t>dieynaba lo</t>
  </si>
  <si>
    <t>ramata mamadou wade</t>
  </si>
  <si>
    <t>lala ndiaye</t>
  </si>
  <si>
    <t>souadou diagne</t>
  </si>
  <si>
    <t>fama Diallo</t>
  </si>
  <si>
    <t>oumou lo</t>
  </si>
  <si>
    <t>kardiata thoye</t>
  </si>
  <si>
    <t>labdo gaye</t>
  </si>
  <si>
    <t>rokhaya sall</t>
  </si>
  <si>
    <t>maimouna fofana</t>
  </si>
  <si>
    <t>Fatimata n° 1 Sow</t>
  </si>
  <si>
    <t>haby diop</t>
  </si>
  <si>
    <t>aissata  mamadou Marr</t>
  </si>
  <si>
    <t>aissata sow</t>
  </si>
  <si>
    <t>aminata  ousmane pam</t>
  </si>
  <si>
    <t>Fatimata  sow</t>
  </si>
  <si>
    <t>Rougui diba</t>
  </si>
  <si>
    <t>fatimata ba</t>
  </si>
  <si>
    <t>Marieme ba</t>
  </si>
  <si>
    <t>Adama  diakhaté</t>
  </si>
  <si>
    <t>haby samba ba</t>
  </si>
  <si>
    <t>salamata ousmane niang</t>
  </si>
  <si>
    <t>mama ngome</t>
  </si>
  <si>
    <t xml:space="preserve">marieme kane </t>
  </si>
  <si>
    <t>fatou ndao</t>
  </si>
  <si>
    <t>fadima diaw</t>
  </si>
  <si>
    <t>ouleye guisse</t>
  </si>
  <si>
    <t>awa diallo</t>
  </si>
  <si>
    <t>boudi      kane</t>
  </si>
  <si>
    <t>Dieynaba  sarr</t>
  </si>
  <si>
    <t>Aida gaye</t>
  </si>
  <si>
    <t xml:space="preserve">Martine sambou </t>
  </si>
  <si>
    <t xml:space="preserve">Hawa     sarr </t>
  </si>
  <si>
    <t>Kadiata mamadou tall</t>
  </si>
  <si>
    <t>korka gaye</t>
  </si>
  <si>
    <t>aida medoune diop</t>
  </si>
  <si>
    <t>fatimata samba malor</t>
  </si>
  <si>
    <t>penda camara ndiaye</t>
  </si>
  <si>
    <t>fatou ndiaye</t>
  </si>
  <si>
    <t>aissata gaye</t>
  </si>
  <si>
    <t>oumou ndiaye</t>
  </si>
  <si>
    <t>maimouna malor</t>
  </si>
  <si>
    <t xml:space="preserve">maimouna ndiaye </t>
  </si>
  <si>
    <t>altine aw</t>
  </si>
  <si>
    <t>coumba diallo</t>
  </si>
  <si>
    <t>faty wade</t>
  </si>
  <si>
    <t>haby demba diop</t>
  </si>
  <si>
    <t>aissata ibrahima sy</t>
  </si>
  <si>
    <t>marieme oumar ba</t>
  </si>
  <si>
    <t>seynabou magane</t>
  </si>
  <si>
    <t>kadiata moussa sarr</t>
  </si>
  <si>
    <t>mai ba  gaye</t>
  </si>
  <si>
    <t>aminata djiby   sow</t>
  </si>
  <si>
    <t>aissata mamadou sall</t>
  </si>
  <si>
    <t>thioye demba sow</t>
  </si>
  <si>
    <t>sacke       aw</t>
  </si>
  <si>
    <t>kade ba</t>
  </si>
  <si>
    <t>maimouna aw</t>
  </si>
  <si>
    <t xml:space="preserve">faty ly </t>
  </si>
  <si>
    <t>Rakyb sow</t>
  </si>
  <si>
    <t>aminata    sy</t>
  </si>
  <si>
    <t>binta wabine diop</t>
  </si>
  <si>
    <t>kadio  ba</t>
  </si>
  <si>
    <t>aissata late</t>
  </si>
  <si>
    <t>aminata ndiaye</t>
  </si>
  <si>
    <t>rouuiatou gueye</t>
  </si>
  <si>
    <t>aminata gueye</t>
  </si>
  <si>
    <t>fatimata diaw</t>
  </si>
  <si>
    <t>faty mbaye diaw</t>
  </si>
  <si>
    <t>maimouna ba</t>
  </si>
  <si>
    <t>aissata diallo</t>
  </si>
  <si>
    <t>kardiata   sow</t>
  </si>
  <si>
    <t>aissata kane</t>
  </si>
  <si>
    <t>salamata diack</t>
  </si>
  <si>
    <t>dieynaba  tall</t>
  </si>
  <si>
    <t>kadia diallo</t>
  </si>
  <si>
    <t>fatimata  deme</t>
  </si>
  <si>
    <t xml:space="preserve">oury sow </t>
  </si>
  <si>
    <t xml:space="preserve"> mboya fall</t>
  </si>
  <si>
    <t>binta gueye</t>
  </si>
  <si>
    <t>coumba coulibaly</t>
  </si>
  <si>
    <t>fatou gueye</t>
  </si>
  <si>
    <t>oumou silla sow</t>
  </si>
  <si>
    <t>souadou sarr</t>
  </si>
  <si>
    <t>hawa sarr</t>
  </si>
  <si>
    <t>Sv kassack nord 4</t>
  </si>
  <si>
    <t>Mamadou Ba</t>
  </si>
  <si>
    <t>UGKN</t>
  </si>
  <si>
    <t>RICE ADVICE</t>
  </si>
  <si>
    <t>internet</t>
  </si>
  <si>
    <t>pluie/Vent</t>
  </si>
  <si>
    <t>Alhamdoulilahi</t>
  </si>
  <si>
    <t>Ibrahima diop</t>
  </si>
  <si>
    <t>Souleymane ball 1</t>
  </si>
  <si>
    <t>Ibrahima Dallo</t>
  </si>
  <si>
    <t>Souleymane ball 2</t>
  </si>
  <si>
    <t>Allassane Diallo</t>
  </si>
  <si>
    <t>Kassack nord 4</t>
  </si>
  <si>
    <t>Kassack nord 3</t>
  </si>
  <si>
    <t>Kalidou gaye</t>
  </si>
  <si>
    <t>kassack nord 3</t>
  </si>
  <si>
    <t>Kassack nord A</t>
  </si>
  <si>
    <t>Adama diallo</t>
  </si>
  <si>
    <t>C OT</t>
  </si>
  <si>
    <t>haby Demba diop</t>
  </si>
  <si>
    <t>Mame Kor Diouf</t>
  </si>
  <si>
    <t>Kassack Sud</t>
  </si>
  <si>
    <t>Beug Diam</t>
  </si>
  <si>
    <t>UKS</t>
  </si>
  <si>
    <t>Gaoussou Diop</t>
  </si>
  <si>
    <t>Mamadou Faye</t>
  </si>
  <si>
    <t>Abdoulaye Faye</t>
  </si>
  <si>
    <t>Mariama Faye</t>
  </si>
  <si>
    <t>Gnilane Faye</t>
  </si>
  <si>
    <t>Amicolé Faye</t>
  </si>
  <si>
    <t>Alpha Baldé</t>
  </si>
  <si>
    <t>Teddy Baldé</t>
  </si>
  <si>
    <t>Amadou Sarr</t>
  </si>
  <si>
    <t>Abou Seydou Tall</t>
  </si>
  <si>
    <t>Alassane Seydy</t>
  </si>
  <si>
    <t>Babacar Dieng</t>
  </si>
  <si>
    <t>Mouhamadou Seydy</t>
  </si>
  <si>
    <t>Méta Seydy</t>
  </si>
  <si>
    <t>Ibrahima Ly</t>
  </si>
  <si>
    <t>Samba Deme</t>
  </si>
  <si>
    <t>Issa Diao</t>
  </si>
  <si>
    <t>Coumba Sy</t>
  </si>
  <si>
    <t>Ramata Gano</t>
  </si>
  <si>
    <t>Hamady Diao</t>
  </si>
  <si>
    <t>Salimata Gueye</t>
  </si>
  <si>
    <t>Binta Mballo</t>
  </si>
  <si>
    <t>Mareme Sy</t>
  </si>
  <si>
    <t>Abdou Aziz Sy</t>
  </si>
  <si>
    <t>Youssou Pilor</t>
  </si>
  <si>
    <t>Abdoulaye Pilor</t>
  </si>
  <si>
    <t>Diam Bougoum</t>
  </si>
  <si>
    <t>Oumar Diallo</t>
  </si>
  <si>
    <t>Alassane Thiam</t>
  </si>
  <si>
    <t>Rougui Thiam</t>
  </si>
  <si>
    <t>Abou Thiam</t>
  </si>
  <si>
    <t>Pascal Bassene</t>
  </si>
  <si>
    <t>Cheickh Préra</t>
  </si>
  <si>
    <t>Amadou Fofana</t>
  </si>
  <si>
    <t>Ibrahima Fofana</t>
  </si>
  <si>
    <t>Mamoudou Tall</t>
  </si>
  <si>
    <t>Ndiaga Diaw</t>
  </si>
  <si>
    <t>Mouhamadou FOFANA</t>
  </si>
  <si>
    <t>Abdou Aziz Diallo</t>
  </si>
  <si>
    <t>Alasssane Seydi</t>
  </si>
  <si>
    <t>Sophie Mama Sene</t>
  </si>
  <si>
    <t>Jean Préra</t>
  </si>
  <si>
    <t>Seydou Gaye</t>
  </si>
  <si>
    <t>Khady Diakhaté</t>
  </si>
  <si>
    <t>Oumar Fofana</t>
  </si>
  <si>
    <t>Idy Diallo</t>
  </si>
  <si>
    <t>Ablaye Keita</t>
  </si>
  <si>
    <t>Bassiana Diompi</t>
  </si>
  <si>
    <t>El Hadj kalidou Diallo</t>
  </si>
  <si>
    <t>Amadou Thiam</t>
  </si>
  <si>
    <t>Nestor Mansis</t>
  </si>
  <si>
    <t>Mamadou Bayo</t>
  </si>
  <si>
    <t>Djiby Sarr</t>
  </si>
  <si>
    <t>PAKS</t>
  </si>
  <si>
    <t>Babacar Diouf</t>
  </si>
  <si>
    <t>Djibérou Sy</t>
  </si>
  <si>
    <t>Abdoulaye Sy</t>
  </si>
  <si>
    <t>Diouldé Diallo</t>
  </si>
  <si>
    <t>Mamoudou Sy</t>
  </si>
  <si>
    <t>Moussa Diakhaté Sy</t>
  </si>
  <si>
    <t>Abib Sall</t>
  </si>
  <si>
    <t>Assane Ka</t>
  </si>
  <si>
    <t>Babacr Diop</t>
  </si>
  <si>
    <t>Mame Mor Diouf</t>
  </si>
  <si>
    <t>Mamadou Sow</t>
  </si>
  <si>
    <t>Samba Sy</t>
  </si>
  <si>
    <t>Amadou Ba</t>
  </si>
  <si>
    <t>Ousmane Ly</t>
  </si>
  <si>
    <t>Oumar Ly</t>
  </si>
  <si>
    <t>Aline Fall</t>
  </si>
  <si>
    <t>Aboubacry Diallo</t>
  </si>
  <si>
    <t>Arouna Pene</t>
  </si>
  <si>
    <t xml:space="preserve">Moussa Pene </t>
  </si>
  <si>
    <t>Anta Diaw</t>
  </si>
  <si>
    <t>Malick Ndao</t>
  </si>
  <si>
    <t>Alassane Sy</t>
  </si>
  <si>
    <t>Saly Diallo</t>
  </si>
  <si>
    <t>Ousmane Lo</t>
  </si>
  <si>
    <t>Ababacar Thiam</t>
  </si>
  <si>
    <t>Dental</t>
  </si>
  <si>
    <t>Maréme Thiam</t>
  </si>
  <si>
    <t>Idrissa Fall</t>
  </si>
  <si>
    <t>Boubacar Fall</t>
  </si>
  <si>
    <t>Alassane Niang</t>
  </si>
  <si>
    <t>Alhamdou Niang</t>
  </si>
  <si>
    <t>Moussa Ba</t>
  </si>
  <si>
    <t>Binta Fall</t>
  </si>
  <si>
    <t>Souleymane Fall</t>
  </si>
  <si>
    <t>Tidiane Sarr</t>
  </si>
  <si>
    <t>Léopold Diagne</t>
  </si>
  <si>
    <t>Idrissa Diouf</t>
  </si>
  <si>
    <t>Ablaaye FALL</t>
  </si>
  <si>
    <t>Binta Sow</t>
  </si>
  <si>
    <t>Amadou Sow</t>
  </si>
  <si>
    <t>Mamadou Yero Fall</t>
  </si>
  <si>
    <t>Aliou Ba</t>
  </si>
  <si>
    <t>Seydou Samaké</t>
  </si>
  <si>
    <t>Baba Sarr</t>
  </si>
  <si>
    <t>Ibrahima Sy</t>
  </si>
  <si>
    <t>Farmata Sy</t>
  </si>
  <si>
    <t>Nafi Seck</t>
  </si>
  <si>
    <t>Astou Thiaw</t>
  </si>
  <si>
    <t>Sokhna Faye</t>
  </si>
  <si>
    <t>Amadou Tall</t>
  </si>
  <si>
    <t>Wouro Islam 1</t>
  </si>
  <si>
    <t>Salif ousmane Ka</t>
  </si>
  <si>
    <t>housseynou Ka</t>
  </si>
  <si>
    <t>hassane Ka</t>
  </si>
  <si>
    <t>Aliou ka</t>
  </si>
  <si>
    <t>Mamadou ka</t>
  </si>
  <si>
    <t>Diary Ba</t>
  </si>
  <si>
    <t>Ousso Mamadou Ka</t>
  </si>
  <si>
    <t>Moussa ousso ka</t>
  </si>
  <si>
    <t>Issa Ousso ka</t>
  </si>
  <si>
    <t>Aly mamadou ka</t>
  </si>
  <si>
    <t>Mountaga Aly Ka</t>
  </si>
  <si>
    <t>Mama Aliou Ka</t>
  </si>
  <si>
    <t>Salif Oumar ka</t>
  </si>
  <si>
    <t>Matel Sow</t>
  </si>
  <si>
    <t>Ousmane Ba</t>
  </si>
  <si>
    <t>Aliou Seydi Ka</t>
  </si>
  <si>
    <t>Hamidou Ba</t>
  </si>
  <si>
    <t>Oumoul Ka</t>
  </si>
  <si>
    <t>Salla Mbaye Ka</t>
  </si>
  <si>
    <t>Abou Hamidou Ba</t>
  </si>
  <si>
    <t>Medoune Ka</t>
  </si>
  <si>
    <t>Daouda Oumar Ka</t>
  </si>
  <si>
    <t>Abdoul Aliou Ba</t>
  </si>
  <si>
    <t>Hamet Salma Ka</t>
  </si>
  <si>
    <t>Salma Sambouroou Ka</t>
  </si>
  <si>
    <t>May Fatel Ka</t>
  </si>
  <si>
    <t>Mbanna Galo Ka</t>
  </si>
  <si>
    <t>Abou omar Ka</t>
  </si>
  <si>
    <t>Mamadou Ka</t>
  </si>
  <si>
    <t>Oumar Abdou Ka</t>
  </si>
  <si>
    <t>Hamet mbaye Ka</t>
  </si>
  <si>
    <t>Abdoul Ba</t>
  </si>
  <si>
    <t>Nadiel3</t>
  </si>
  <si>
    <t>Sileye Ba</t>
  </si>
  <si>
    <t>Abdoul H Ba</t>
  </si>
  <si>
    <t>Aliou Sileye Ba</t>
  </si>
  <si>
    <t>Abdou Hawa Ba</t>
  </si>
  <si>
    <t>Alé Ba</t>
  </si>
  <si>
    <t>Daha Ba</t>
  </si>
  <si>
    <t>Alassane Sow</t>
  </si>
  <si>
    <t>Salif Ba</t>
  </si>
  <si>
    <t>Salif Diallo</t>
  </si>
  <si>
    <t>Djiby Ousmane Sow</t>
  </si>
  <si>
    <t>Coura Ba</t>
  </si>
  <si>
    <t>Aliou Sow</t>
  </si>
  <si>
    <t>Mamadou Ousmane BA</t>
  </si>
  <si>
    <t>Haby Ba</t>
  </si>
  <si>
    <t>Diary Sow</t>
  </si>
  <si>
    <t>Asssane Ba</t>
  </si>
  <si>
    <t>Mamadou Sileye Ba</t>
  </si>
  <si>
    <t>Alassane Ba</t>
  </si>
  <si>
    <t>Ahmadou Aliou Ba</t>
  </si>
  <si>
    <t>Ahmadou Ba</t>
  </si>
  <si>
    <t>Hamadou Sileye Ba</t>
  </si>
  <si>
    <t>Siley Sow</t>
  </si>
  <si>
    <t>Odabe Pourogne</t>
  </si>
  <si>
    <t>Ifra Ba</t>
  </si>
  <si>
    <t>Souleye   Sow</t>
  </si>
  <si>
    <t>Abdou Sow</t>
  </si>
  <si>
    <t>Younouss Sow</t>
  </si>
  <si>
    <t>Salif Sow</t>
  </si>
  <si>
    <t>Abou Hamadou Ba</t>
  </si>
  <si>
    <t>Abdoul Aziz Ba</t>
  </si>
  <si>
    <t>Hamadou Sow</t>
  </si>
  <si>
    <t>Debal Ba</t>
  </si>
  <si>
    <t>Bouba SOW</t>
  </si>
  <si>
    <t>Ifra Diallo</t>
  </si>
  <si>
    <t>Aldiouma Sow</t>
  </si>
  <si>
    <t>Galo Ba</t>
  </si>
  <si>
    <t>Abdoulaye Ba</t>
  </si>
  <si>
    <t>Hawa Ba</t>
  </si>
  <si>
    <t>Hassane Diop</t>
  </si>
  <si>
    <t>Sina Sow</t>
  </si>
  <si>
    <t>Aissata Sow</t>
  </si>
  <si>
    <t>Demba Sow</t>
  </si>
  <si>
    <t>Alassane Adama</t>
  </si>
  <si>
    <t>Hamet Sow</t>
  </si>
  <si>
    <t>Sada deme</t>
  </si>
  <si>
    <t>Bokk Xalat</t>
  </si>
  <si>
    <t>Samba deme</t>
  </si>
  <si>
    <t>Oumar Dieng</t>
  </si>
  <si>
    <t>Mor Sy</t>
  </si>
  <si>
    <t>Amadou deme</t>
  </si>
  <si>
    <t>Cheickh Oumar Aidara</t>
  </si>
  <si>
    <t>Kadiata Diallo</t>
  </si>
  <si>
    <t>Djiby Sy</t>
  </si>
  <si>
    <t>Mamadou Mbaye</t>
  </si>
  <si>
    <t>Binta Gaye</t>
  </si>
  <si>
    <t>Oureye touré</t>
  </si>
  <si>
    <t>Fallou Gueye</t>
  </si>
  <si>
    <t>Aliou Mbaye</t>
  </si>
  <si>
    <t>Ouleye Diallo</t>
  </si>
  <si>
    <t>Amadou Mbaye</t>
  </si>
  <si>
    <t>Oumar Sy</t>
  </si>
  <si>
    <t>Samba Sow</t>
  </si>
  <si>
    <t>Younous fofana</t>
  </si>
  <si>
    <t>Pewal</t>
  </si>
  <si>
    <t>Mouhamadou diallo</t>
  </si>
  <si>
    <t>Souleyemane Basse</t>
  </si>
  <si>
    <t xml:space="preserve">Faty Diallo </t>
  </si>
  <si>
    <t>Yero Oumar Thiam</t>
  </si>
  <si>
    <t>Moussa I Diallo</t>
  </si>
  <si>
    <t>Ibrahima Sopérén Diallo</t>
  </si>
  <si>
    <t>Amadou Tidiane Sy</t>
  </si>
  <si>
    <t>Houleye Sy</t>
  </si>
  <si>
    <t>Ibrahima Diallo</t>
  </si>
  <si>
    <t xml:space="preserve">Youssouf Diallo </t>
  </si>
  <si>
    <t>Ndeye Diaw</t>
  </si>
  <si>
    <t>Etienne Sagna</t>
  </si>
  <si>
    <t>Malick Sy</t>
  </si>
  <si>
    <t>Fatoumata sy</t>
  </si>
  <si>
    <t xml:space="preserve">Aboubacry ndiaye </t>
  </si>
  <si>
    <t>Djiby Diaw</t>
  </si>
  <si>
    <t>Ismaila Thiam</t>
  </si>
  <si>
    <t>Farmata Kébé</t>
  </si>
  <si>
    <t xml:space="preserve">Oumar Ndiaye </t>
  </si>
  <si>
    <t>Moussa Ndiaye</t>
  </si>
  <si>
    <t>Alhousseynou Diallo</t>
  </si>
  <si>
    <t>Mouhamadou Mame D iallo</t>
  </si>
  <si>
    <t>kalidou Ba</t>
  </si>
  <si>
    <t>Thierno Bocar Tall</t>
  </si>
  <si>
    <t>Station Famille Ndiaye</t>
  </si>
  <si>
    <t xml:space="preserve">Kaw Kital </t>
  </si>
  <si>
    <t>Moustapha Kital</t>
  </si>
  <si>
    <t>Amadou Diorodou Diallo</t>
  </si>
  <si>
    <t>Modou Dia</t>
  </si>
  <si>
    <t>Pascal Sene</t>
  </si>
  <si>
    <t>Serigne Dia</t>
  </si>
  <si>
    <t>Oumar Dia</t>
  </si>
  <si>
    <t>Moussa Yero Diallo</t>
  </si>
  <si>
    <t>Mamoudou Ndiaye</t>
  </si>
  <si>
    <t>Kadia diallo</t>
  </si>
  <si>
    <t>Mama Diaw</t>
  </si>
  <si>
    <t>Hamidou thiam</t>
  </si>
  <si>
    <t>Djiby Salif Ka</t>
  </si>
  <si>
    <t>SV Wouro lislam</t>
  </si>
  <si>
    <t>Amadou Abdou Ka</t>
  </si>
  <si>
    <t>Assane Idy Ka</t>
  </si>
  <si>
    <t>Aliou Aly Ka</t>
  </si>
  <si>
    <t>Aliou Abdou Ka</t>
  </si>
  <si>
    <t>Galo Abdou Ka</t>
  </si>
  <si>
    <t>Mbaye Aliou Ka</t>
  </si>
  <si>
    <t>Aliou Mbaye Ka</t>
  </si>
  <si>
    <t>Idi Oumar Ka</t>
  </si>
  <si>
    <t>Aliou Alhousseye Ka</t>
  </si>
  <si>
    <t>Abdou Ali Ka</t>
  </si>
  <si>
    <t>Aliou Idi Ka</t>
  </si>
  <si>
    <t>Gaye Oumar Ka</t>
  </si>
  <si>
    <t>Amadou Thierno Ka</t>
  </si>
  <si>
    <t xml:space="preserve">Abdoul Sidi Ka </t>
  </si>
  <si>
    <t>Bouba Mbaye Sow</t>
  </si>
  <si>
    <t>Amadou Rouguiyatou SOW</t>
  </si>
  <si>
    <t>Hamet Samba Sow</t>
  </si>
  <si>
    <t>Demba Thierno Ka</t>
  </si>
  <si>
    <t>Hassane Hadji Ka</t>
  </si>
  <si>
    <t>Wouro Islam 2</t>
  </si>
  <si>
    <t>Amadou Aliou Ka</t>
  </si>
  <si>
    <t>Hassane Ka</t>
  </si>
  <si>
    <t>Hamadou Mbaye Sow</t>
  </si>
  <si>
    <t>Hassane Daouda Ka</t>
  </si>
  <si>
    <t>Abou Khamed KA</t>
  </si>
  <si>
    <t>Aliou Yerel Ka</t>
  </si>
  <si>
    <t>Abou BOUBOU Ka</t>
  </si>
  <si>
    <t>Aliou Moussa Ka</t>
  </si>
  <si>
    <t>Djiby Gallo Ka</t>
  </si>
  <si>
    <t>Seydou Hamet Ka</t>
  </si>
  <si>
    <t>BIROME Baydi Sow</t>
  </si>
  <si>
    <t xml:space="preserve">Khamadou Ka </t>
  </si>
  <si>
    <t xml:space="preserve">Cheickh Ka </t>
  </si>
  <si>
    <t>Aly Hamet Ka</t>
  </si>
  <si>
    <t>Cheikh Hamet Ka</t>
  </si>
  <si>
    <t>Abdourahmane Ka</t>
  </si>
  <si>
    <t>Alassane Moussa Ka</t>
  </si>
  <si>
    <t>Abdoul Moussa Ka</t>
  </si>
  <si>
    <t>Pathé Assane Ka</t>
  </si>
  <si>
    <t>Hamet Ka</t>
  </si>
  <si>
    <t>Djiby Medoune Ka</t>
  </si>
  <si>
    <t>Aliou Boubou Ka</t>
  </si>
  <si>
    <t>Oumar Ka</t>
  </si>
  <si>
    <t>Baba Diop</t>
  </si>
  <si>
    <t>Salif Moussa Ka</t>
  </si>
  <si>
    <t>Alassane Diarry Sow</t>
  </si>
  <si>
    <t>Kassack Nord</t>
  </si>
  <si>
    <t>ablaye diagne</t>
  </si>
  <si>
    <t>ABLAYE CISSE MALE</t>
  </si>
  <si>
    <t>DAGANA 1 A</t>
  </si>
  <si>
    <t>Recpecter le calendrier cultural</t>
  </si>
  <si>
    <t>Prevoir une recolte mecanique</t>
  </si>
  <si>
    <t>ADIOU DIOP</t>
  </si>
  <si>
    <t>ALIOU DIOP</t>
  </si>
  <si>
    <t>CHEIKH MALE</t>
  </si>
  <si>
    <t>DOUDOU MBENGUE</t>
  </si>
  <si>
    <t>IBA  DIOP</t>
  </si>
  <si>
    <t>MBAYE DIEGUI SARR</t>
  </si>
  <si>
    <t>IBA   DIOP</t>
  </si>
  <si>
    <t>ADIOUMA DIAL</t>
  </si>
  <si>
    <t>AMADOU  SARR</t>
  </si>
  <si>
    <t>ELHADJI CISSE</t>
  </si>
  <si>
    <t>MBAYE TALL</t>
  </si>
  <si>
    <t>MATAMBOURA DIAGNE</t>
  </si>
  <si>
    <t>BABACAR NHAM</t>
  </si>
  <si>
    <t>ALY WADE DIAGNE</t>
  </si>
  <si>
    <t>ALHADJI FALL</t>
  </si>
  <si>
    <t>THIERNO TALL</t>
  </si>
  <si>
    <t>OUSMANE SENE</t>
  </si>
  <si>
    <t>VIEUX DIAW</t>
  </si>
  <si>
    <t>PAPE SOULEYMANE DIOP</t>
  </si>
  <si>
    <t>SAMBA KOR TEUW</t>
  </si>
  <si>
    <t>DAME NDIAYE</t>
  </si>
  <si>
    <t>PAPE M GUEYE</t>
  </si>
  <si>
    <t>DOUDOU THIALAB</t>
  </si>
  <si>
    <t>ADAMA YAGUE</t>
  </si>
  <si>
    <t>IBA NIANG</t>
  </si>
  <si>
    <t>ALIOUNE THIAM NDIAYE</t>
  </si>
  <si>
    <t>MAODO SARR</t>
  </si>
  <si>
    <t>IBRAHIMA N'DOYE</t>
  </si>
  <si>
    <t>MOUSSA SY</t>
  </si>
  <si>
    <t>DAGANA 2 A</t>
  </si>
  <si>
    <t>SAMBA NIANG</t>
  </si>
  <si>
    <t>DJIBRIL NDIONE</t>
  </si>
  <si>
    <t>MAMADOU LAMINE SY</t>
  </si>
  <si>
    <t>ABDOULAYE NDIAYE BA</t>
  </si>
  <si>
    <t>ALASSANE CISSE</t>
  </si>
  <si>
    <t>SALEUCK DIENG</t>
  </si>
  <si>
    <t>ALY  SY</t>
  </si>
  <si>
    <t>ISSA NDIAYE</t>
  </si>
  <si>
    <t>AMADOU  NDIONGUE</t>
  </si>
  <si>
    <t>AMADOU KANE</t>
  </si>
  <si>
    <t>TIDIANE SY</t>
  </si>
  <si>
    <t>MOUNIROU DIBA</t>
  </si>
  <si>
    <t>ABDOULAYE TOURE</t>
  </si>
  <si>
    <t>DAGANA 3 A</t>
  </si>
  <si>
    <t xml:space="preserve">OUMAR NDIAYE </t>
  </si>
  <si>
    <t>NDIOGOU BA</t>
  </si>
  <si>
    <t>MOUSTAPHA SAKHO</t>
  </si>
  <si>
    <t>DJIM BATHILY</t>
  </si>
  <si>
    <t>MAMADOU KA</t>
  </si>
  <si>
    <t>IBA NGOM</t>
  </si>
  <si>
    <t>MAFAL THIAM</t>
  </si>
  <si>
    <t>AMADOU DEMBA DIALLO</t>
  </si>
  <si>
    <t>AMETH MBAYE</t>
  </si>
  <si>
    <t>VIEUX WADE</t>
  </si>
  <si>
    <t>ALIOUNE BADARA DIALLO</t>
  </si>
  <si>
    <t>MAYMEUTH FALL</t>
  </si>
  <si>
    <t>AMADOU GAYE NDIAYE</t>
  </si>
  <si>
    <t>SAMBA NGOM</t>
  </si>
  <si>
    <t>IBA SENE</t>
  </si>
  <si>
    <t>AMADINE NDIOM</t>
  </si>
  <si>
    <t>ABDOULAYE CISSE MALE</t>
  </si>
  <si>
    <t xml:space="preserve">OUMAR DIOP </t>
  </si>
  <si>
    <t>OUSMANE  NIANG</t>
  </si>
  <si>
    <t>MBAYE DIAKHATE</t>
  </si>
  <si>
    <t>DAGANA 1 B</t>
  </si>
  <si>
    <t>BABACAR NDIOUCK</t>
  </si>
  <si>
    <t>ABDOU SALAM HANNE</t>
  </si>
  <si>
    <t>SERIGNE ABLAYE DIOP</t>
  </si>
  <si>
    <t>MALICK DIOP SENE</t>
  </si>
  <si>
    <t>LAMINE DIOP</t>
  </si>
  <si>
    <t>BRIGADIER ASIM DIOP</t>
  </si>
  <si>
    <t>SOULEYMANE TOURE</t>
  </si>
  <si>
    <t>MODOU ATOU BA</t>
  </si>
  <si>
    <t>IBRAHIMA SOW</t>
  </si>
  <si>
    <t>MAMADOU LAMINE SOW</t>
  </si>
  <si>
    <t>DAGANA 2 B</t>
  </si>
  <si>
    <t>TIKY FALL</t>
  </si>
  <si>
    <t xml:space="preserve">OUSMANE FALL </t>
  </si>
  <si>
    <t>AMADOU BASSE SEYE</t>
  </si>
  <si>
    <t>ABDOU MOUNAF SOW</t>
  </si>
  <si>
    <t>ADAMA SARR</t>
  </si>
  <si>
    <t>SIDY      FALL</t>
  </si>
  <si>
    <t>YISLIM DIAKHATE</t>
  </si>
  <si>
    <t>MOUSSE MBODJ YAGUE</t>
  </si>
  <si>
    <t>ALIOUNE DIENG</t>
  </si>
  <si>
    <t>MAYORO MBAYE</t>
  </si>
  <si>
    <t>MBAYE DIEGUI DIOP</t>
  </si>
  <si>
    <t>DAGANA 3 B</t>
  </si>
  <si>
    <t>MANSOUR DIOP</t>
  </si>
  <si>
    <t>SOULEYMANE DIOP</t>
  </si>
  <si>
    <t>NASSAR KEITA</t>
  </si>
  <si>
    <t>IBA KANE</t>
  </si>
  <si>
    <t>ABOU DIAKHATE</t>
  </si>
  <si>
    <t>MOUNIROU DIACK</t>
  </si>
  <si>
    <t>AMADOU MBAYE GUEYE</t>
  </si>
  <si>
    <t>DAGANA 1 C</t>
  </si>
  <si>
    <t>AMADOU BASSIROU DIAW</t>
  </si>
  <si>
    <t>MBAYE SEYE CAMARA</t>
  </si>
  <si>
    <t>IBA   GAYE</t>
  </si>
  <si>
    <t>AMADOU DIOP SAMB</t>
  </si>
  <si>
    <t>BALLA  FALL</t>
  </si>
  <si>
    <t>ANDY BOUSSO</t>
  </si>
  <si>
    <t>ALPHA   DIOP</t>
  </si>
  <si>
    <t>ISMAILA  NDIAYE</t>
  </si>
  <si>
    <t>BEBA   DIOP</t>
  </si>
  <si>
    <t>MBAYE SARR</t>
  </si>
  <si>
    <t>ABIB DIOP</t>
  </si>
  <si>
    <t>BOUGOUMA  NIANG</t>
  </si>
  <si>
    <t>ALI  SAMB</t>
  </si>
  <si>
    <t>NDARY  DIOP</t>
  </si>
  <si>
    <t>DAGANA 2 C</t>
  </si>
  <si>
    <t xml:space="preserve">ABDOULAYE DIOP  </t>
  </si>
  <si>
    <t>MOCTAR DIOP</t>
  </si>
  <si>
    <t>MAKHTAR SOW</t>
  </si>
  <si>
    <t>LAMINE SECK</t>
  </si>
  <si>
    <t>YOKA  SOW</t>
  </si>
  <si>
    <t>TASSE DIOP</t>
  </si>
  <si>
    <t>OUMAR  DIOP</t>
  </si>
  <si>
    <t>ABDARA  MBAYE</t>
  </si>
  <si>
    <t>OUMAR GAYE</t>
  </si>
  <si>
    <t>BACAR DIAGNE</t>
  </si>
  <si>
    <t>MOR DIAGNE</t>
  </si>
  <si>
    <t>DJIBRIL DIOP</t>
  </si>
  <si>
    <t>LAMINE  DIOP</t>
  </si>
  <si>
    <t>DAGANA 1 D</t>
  </si>
  <si>
    <t>BIRAHIM  FALL</t>
  </si>
  <si>
    <t>MBAYE  TALL</t>
  </si>
  <si>
    <t>OUSSEYNOU DIAW</t>
  </si>
  <si>
    <t>ASSANE DIAKHATE</t>
  </si>
  <si>
    <t>ALIOUNE LEYE</t>
  </si>
  <si>
    <t>BILAL   FALL</t>
  </si>
  <si>
    <t>MBAYE  SAMB</t>
  </si>
  <si>
    <t>IDA   NIANG</t>
  </si>
  <si>
    <t>SERIGNE ABDOULAYE DIOP</t>
  </si>
  <si>
    <t>MALICK DIA</t>
  </si>
  <si>
    <t>CHEIKH SIDY KA</t>
  </si>
  <si>
    <t>AMADOU DIOP LEYE</t>
  </si>
  <si>
    <t>MAODO DIOP</t>
  </si>
  <si>
    <t>SERIGNE ABDOULAYE LEYE</t>
  </si>
  <si>
    <t>ATTOU BA</t>
  </si>
  <si>
    <t>OUMAR  DIAW</t>
  </si>
  <si>
    <t>NDAMA TALL</t>
  </si>
  <si>
    <t>DAGANA A</t>
  </si>
  <si>
    <t xml:space="preserve">SV3 </t>
  </si>
  <si>
    <t xml:space="preserve"> Sahel 108</t>
  </si>
  <si>
    <t>Tallab M Wade</t>
  </si>
  <si>
    <t>Ablaye   B,   Wade</t>
  </si>
  <si>
    <t>Elhadji Nd, Wade</t>
  </si>
  <si>
    <t>ISRIZ 10</t>
  </si>
  <si>
    <t>BIRAMA SARR</t>
  </si>
  <si>
    <t>ASMANE SARR</t>
  </si>
  <si>
    <t>MACOUMBA SARR</t>
  </si>
  <si>
    <t>ABLAYE MBODJ</t>
  </si>
  <si>
    <t>BASSIROU MBODJ</t>
  </si>
  <si>
    <t>ABDOURAKHMANE MBODJ</t>
  </si>
  <si>
    <t>FALLOU MBODJ</t>
  </si>
  <si>
    <t>Awa Natuga MBODJI</t>
  </si>
  <si>
    <t>rats-insectes oiseaux</t>
  </si>
  <si>
    <t>Inondation</t>
  </si>
  <si>
    <t>Mboundoum Barrage Barrage</t>
  </si>
  <si>
    <t>Union locale Wassoul</t>
  </si>
  <si>
    <t>Union locale Ronkh</t>
  </si>
  <si>
    <t>FPAUNG1</t>
  </si>
  <si>
    <t>FPAUNG2</t>
  </si>
  <si>
    <t>FPAUNG3</t>
  </si>
  <si>
    <t>FPAUNG4</t>
  </si>
  <si>
    <t>FPAUNG5</t>
  </si>
  <si>
    <t>FPAUNG6</t>
  </si>
  <si>
    <t>FPAUNG7</t>
  </si>
  <si>
    <t>FPAUNG8</t>
  </si>
  <si>
    <t>FPAUNG9</t>
  </si>
  <si>
    <t>FPAUNG10</t>
  </si>
  <si>
    <t>FPAUNG11</t>
  </si>
  <si>
    <t>FPAUNG12</t>
  </si>
  <si>
    <t>FPAUNG13</t>
  </si>
  <si>
    <t>FPAUNG14</t>
  </si>
  <si>
    <t>FPAUNG15</t>
  </si>
  <si>
    <t>FPAUNG16</t>
  </si>
  <si>
    <t>FPAUNG17</t>
  </si>
  <si>
    <t>FPAUNG18</t>
  </si>
  <si>
    <t>FPAUNG19</t>
  </si>
  <si>
    <t>FPAUNG20</t>
  </si>
  <si>
    <t>FPAUNG21</t>
  </si>
  <si>
    <t>FPAUNG22</t>
  </si>
  <si>
    <t>FPAUNG23</t>
  </si>
  <si>
    <t>FPAUNG24</t>
  </si>
  <si>
    <t>FPAUNG25</t>
  </si>
  <si>
    <t>FPAUNG26</t>
  </si>
  <si>
    <t>FPAUNG27</t>
  </si>
  <si>
    <t>FPAUNG28</t>
  </si>
  <si>
    <t>FPAUNG29</t>
  </si>
  <si>
    <t>FPAUNG30</t>
  </si>
  <si>
    <t>FPAUNG31</t>
  </si>
  <si>
    <t>FPAUNG32</t>
  </si>
  <si>
    <t>FPAUNG33</t>
  </si>
  <si>
    <t>FPAUNG34</t>
  </si>
  <si>
    <t>FPAUNG35</t>
  </si>
  <si>
    <t>FPAUNG36</t>
  </si>
  <si>
    <t>FPAUNG37</t>
  </si>
  <si>
    <t>FPAUNG38</t>
  </si>
  <si>
    <t>FPAUNG39</t>
  </si>
  <si>
    <t>FPAUNG40</t>
  </si>
  <si>
    <t>FPAUNG41</t>
  </si>
  <si>
    <t>FPAUNG42</t>
  </si>
  <si>
    <t>FPAUNG43</t>
  </si>
  <si>
    <t>FPAUNG44</t>
  </si>
  <si>
    <t>FPAUNG45</t>
  </si>
  <si>
    <t>FPAUNG46</t>
  </si>
  <si>
    <t>FPAUNG47</t>
  </si>
  <si>
    <t>FPAUNG48</t>
  </si>
  <si>
    <t>FPAUNG49</t>
  </si>
  <si>
    <t>FPAUNG50</t>
  </si>
  <si>
    <t>FPAUNG51</t>
  </si>
  <si>
    <t>FPAUNG52</t>
  </si>
  <si>
    <t>FPAUNG53</t>
  </si>
  <si>
    <t>FPAUNG54</t>
  </si>
  <si>
    <t>FPAUNG55</t>
  </si>
  <si>
    <t>FPAUNG56</t>
  </si>
  <si>
    <t>FPAUNG57</t>
  </si>
  <si>
    <t>FPAUNG58</t>
  </si>
  <si>
    <t>FPAUNG59</t>
  </si>
  <si>
    <t>FPAUNG60</t>
  </si>
  <si>
    <t>FPAUNG61</t>
  </si>
  <si>
    <t>FPAUNG62</t>
  </si>
  <si>
    <t>FPAUNG63</t>
  </si>
  <si>
    <t>FPAUNG64</t>
  </si>
  <si>
    <t>FPAUNG65</t>
  </si>
  <si>
    <t>FPAUNG66</t>
  </si>
  <si>
    <t>FPAUNG67</t>
  </si>
  <si>
    <t>FPAUNG68</t>
  </si>
  <si>
    <t>FPAUNG69</t>
  </si>
  <si>
    <t>FPAUNG70</t>
  </si>
  <si>
    <t>FPAUNG71</t>
  </si>
  <si>
    <t>FPAUNG72</t>
  </si>
  <si>
    <t>FPAUNG73</t>
  </si>
  <si>
    <t>FPAUNG74</t>
  </si>
  <si>
    <t>FPAUNG75</t>
  </si>
  <si>
    <t>FPAUNG76</t>
  </si>
  <si>
    <t>FPAUNG77</t>
  </si>
  <si>
    <t>FPAUNG78</t>
  </si>
  <si>
    <t>FPAUNG79</t>
  </si>
  <si>
    <t>FPAUNG80</t>
  </si>
  <si>
    <t>FPAUNG81</t>
  </si>
  <si>
    <t>FPAUNG82</t>
  </si>
  <si>
    <t>FPAUNG83</t>
  </si>
  <si>
    <t>FPAUNG84</t>
  </si>
  <si>
    <t>FPAUNG85</t>
  </si>
  <si>
    <t>FPAUNG86</t>
  </si>
  <si>
    <t>FPAUNG87</t>
  </si>
  <si>
    <t>FPAUNG88</t>
  </si>
  <si>
    <t>FPAUNG89</t>
  </si>
  <si>
    <t>FPAUNG90</t>
  </si>
  <si>
    <t>FPAUNG91</t>
  </si>
  <si>
    <t>FPAUNG92</t>
  </si>
  <si>
    <t>FPAUNG93</t>
  </si>
  <si>
    <t>FPAUNG94</t>
  </si>
  <si>
    <t>FPAUNG95</t>
  </si>
  <si>
    <t>FPAUNG96</t>
  </si>
  <si>
    <t>FPAUNG97</t>
  </si>
  <si>
    <t>FPAUNG98</t>
  </si>
  <si>
    <t>FPAUNG99</t>
  </si>
  <si>
    <t>FPAUNG100</t>
  </si>
  <si>
    <t>FPAUNG101</t>
  </si>
  <si>
    <t>FPAUNG102</t>
  </si>
  <si>
    <t>FPAUNG103</t>
  </si>
  <si>
    <t>FPAUNG104</t>
  </si>
  <si>
    <t>FPAUNG105</t>
  </si>
  <si>
    <t>FPAUNG106</t>
  </si>
  <si>
    <t>FPAUNG107</t>
  </si>
  <si>
    <t>FPAUNG108</t>
  </si>
  <si>
    <t>FPAUNG109</t>
  </si>
  <si>
    <t>FPAUNG110</t>
  </si>
  <si>
    <t>FPAUNG111</t>
  </si>
  <si>
    <t>FPAUNG112</t>
  </si>
  <si>
    <t>FPAUNG113</t>
  </si>
  <si>
    <t>FPAUNG114</t>
  </si>
  <si>
    <t>FPAUNG115</t>
  </si>
  <si>
    <t>FPAUNG116</t>
  </si>
  <si>
    <t>FPAUNG117</t>
  </si>
  <si>
    <t>FPAUNG118</t>
  </si>
  <si>
    <t>FPAUNG119</t>
  </si>
  <si>
    <t>FPAUNG120</t>
  </si>
  <si>
    <t>FPAUNG121</t>
  </si>
  <si>
    <t>FPAUNG122</t>
  </si>
  <si>
    <t>FPAUNG123</t>
  </si>
  <si>
    <t>FPAUNG124</t>
  </si>
  <si>
    <t>FPAUNG125</t>
  </si>
  <si>
    <t>FPAUNG126</t>
  </si>
  <si>
    <t>FPAUNG127</t>
  </si>
  <si>
    <t>FPAUNG128</t>
  </si>
  <si>
    <t>FPAUNG129</t>
  </si>
  <si>
    <t>FPAUNG130</t>
  </si>
  <si>
    <t>FPAUNG131</t>
  </si>
  <si>
    <t>FPAUNG132</t>
  </si>
  <si>
    <t>FPAUNG133</t>
  </si>
  <si>
    <t>FPAUNG134</t>
  </si>
  <si>
    <t>FPAUNG135</t>
  </si>
  <si>
    <t>FPAUNG136</t>
  </si>
  <si>
    <t>FPAUNG137</t>
  </si>
  <si>
    <t>FPAUNG138</t>
  </si>
  <si>
    <t>FPAUNG139</t>
  </si>
  <si>
    <t>FPAUNG140</t>
  </si>
  <si>
    <t>FPAUNG141</t>
  </si>
  <si>
    <t>FPAUNG142</t>
  </si>
  <si>
    <t>FPAUNG143</t>
  </si>
  <si>
    <t>FPAUNG144</t>
  </si>
  <si>
    <t>FPAUNG145</t>
  </si>
  <si>
    <t>FPAUNG146</t>
  </si>
  <si>
    <t>FPAUNG147</t>
  </si>
  <si>
    <t>FPAUNG148</t>
  </si>
  <si>
    <t>FPAUNG149</t>
  </si>
  <si>
    <t>FPAUNG150</t>
  </si>
  <si>
    <t>FPAUNG151</t>
  </si>
  <si>
    <t>FPAUNG152</t>
  </si>
  <si>
    <t>FPAUNG153</t>
  </si>
  <si>
    <t>FPAUNG154</t>
  </si>
  <si>
    <t>FPAUNG155</t>
  </si>
  <si>
    <t>FPAUNG156</t>
  </si>
  <si>
    <t>FPAUNG157</t>
  </si>
  <si>
    <t>FPAUNG158</t>
  </si>
  <si>
    <t>FPAUNG159</t>
  </si>
  <si>
    <t>FPAUNG160</t>
  </si>
  <si>
    <t>FPAUNG161</t>
  </si>
  <si>
    <t>FPAUNG162</t>
  </si>
  <si>
    <t>FPAUNG163</t>
  </si>
  <si>
    <t>FPAUNG164</t>
  </si>
  <si>
    <t>FPAUNG165</t>
  </si>
  <si>
    <t>FPAUNG166</t>
  </si>
  <si>
    <t>FPAUNG167</t>
  </si>
  <si>
    <t>FPAUNG168</t>
  </si>
  <si>
    <t>FPAUNG169</t>
  </si>
  <si>
    <t>FPAUNG170</t>
  </si>
  <si>
    <t>FPAUNG171</t>
  </si>
  <si>
    <t>FPAUNG172</t>
  </si>
  <si>
    <t>FPAUNG173</t>
  </si>
  <si>
    <t>FPAUNG174</t>
  </si>
  <si>
    <t>FPAUNG175</t>
  </si>
  <si>
    <t>FPAUNG176</t>
  </si>
  <si>
    <t>FPAUNG177</t>
  </si>
  <si>
    <t>FPAUNG178</t>
  </si>
  <si>
    <t>FPAUNG179</t>
  </si>
  <si>
    <t>FPAUNG180</t>
  </si>
  <si>
    <t>FPAUNG181</t>
  </si>
  <si>
    <t>FPAUNG182</t>
  </si>
  <si>
    <t>FPAUNG183</t>
  </si>
  <si>
    <t>FPAUNG184</t>
  </si>
  <si>
    <t>FPAUNG185</t>
  </si>
  <si>
    <t>FPAUNG186</t>
  </si>
  <si>
    <t>FPAUNG187</t>
  </si>
  <si>
    <t>FPAUNG188</t>
  </si>
  <si>
    <t>FPAUNG189</t>
  </si>
  <si>
    <t>FPAUNG190</t>
  </si>
  <si>
    <t>FPAUNG191</t>
  </si>
  <si>
    <t>FPAUNG192</t>
  </si>
  <si>
    <t>FPAUNG193</t>
  </si>
  <si>
    <t>FPAUNG194</t>
  </si>
  <si>
    <t>FPAUNG195</t>
  </si>
  <si>
    <t>FPAUNG196</t>
  </si>
  <si>
    <t>FPAUNG197</t>
  </si>
  <si>
    <t>FPAUNG198</t>
  </si>
  <si>
    <t>FPAUNG199</t>
  </si>
  <si>
    <t>FPAUNG200</t>
  </si>
  <si>
    <t>FPAUNG201</t>
  </si>
  <si>
    <t>FPAUNG202</t>
  </si>
  <si>
    <t>FPAUNG203</t>
  </si>
  <si>
    <t>FPAUNG204</t>
  </si>
  <si>
    <t>FPAUNG205</t>
  </si>
  <si>
    <t>FPAUNG206</t>
  </si>
  <si>
    <t>FPAUNG207</t>
  </si>
  <si>
    <t>FPAUNG208</t>
  </si>
  <si>
    <t>FPAUNG209</t>
  </si>
  <si>
    <t>FPAUNG210</t>
  </si>
  <si>
    <t>FPAUNG211</t>
  </si>
  <si>
    <t>FPAUNG212</t>
  </si>
  <si>
    <t>FPAUNG213</t>
  </si>
  <si>
    <t>FPAUNG214</t>
  </si>
  <si>
    <t>FPAUNG215</t>
  </si>
  <si>
    <t>FPAUNG216</t>
  </si>
  <si>
    <t>FPAUNG217</t>
  </si>
  <si>
    <t>FPAUNG218</t>
  </si>
  <si>
    <t>FPAUNG219</t>
  </si>
  <si>
    <t>FPAUNG220</t>
  </si>
  <si>
    <t>FPAUNG221</t>
  </si>
  <si>
    <t>FPAUNG222</t>
  </si>
  <si>
    <t>FPAUNG223</t>
  </si>
  <si>
    <t>FPAUNG224</t>
  </si>
  <si>
    <t>FPAUNG225</t>
  </si>
  <si>
    <t>FPAUNG226</t>
  </si>
  <si>
    <t>FPAUNG227</t>
  </si>
  <si>
    <t>FPAUNG228</t>
  </si>
  <si>
    <t>FPAUNG229</t>
  </si>
  <si>
    <t>FPAUNG230</t>
  </si>
  <si>
    <t>FPAUNG231</t>
  </si>
  <si>
    <t>FPAUNG232</t>
  </si>
  <si>
    <t>FPAUNG233</t>
  </si>
  <si>
    <t>FPAUNG234</t>
  </si>
  <si>
    <t>FPAUNG235</t>
  </si>
  <si>
    <t>FPAUNG236</t>
  </si>
  <si>
    <t>FPAUNG237</t>
  </si>
  <si>
    <t>FPAUNG238</t>
  </si>
  <si>
    <t>FPAUNG239</t>
  </si>
  <si>
    <t>FPAUNG240</t>
  </si>
  <si>
    <t>FPAUNG241</t>
  </si>
  <si>
    <t>FPAUNG242</t>
  </si>
  <si>
    <t>FPAUNG243</t>
  </si>
  <si>
    <t>FPAUNG244</t>
  </si>
  <si>
    <t>FPAUNG245</t>
  </si>
  <si>
    <t>FPAUNG246</t>
  </si>
  <si>
    <t>FPAUNG247</t>
  </si>
  <si>
    <t>FPAUNG248</t>
  </si>
  <si>
    <t>FPAUNG249</t>
  </si>
  <si>
    <t>FPAUNG250</t>
  </si>
  <si>
    <t>FPAUNG251</t>
  </si>
  <si>
    <t>FPAUNG252</t>
  </si>
  <si>
    <t>FPAUNG253</t>
  </si>
  <si>
    <t>FPAUNG254</t>
  </si>
  <si>
    <t>FPAUNG255</t>
  </si>
  <si>
    <t>FPAUNG256</t>
  </si>
  <si>
    <t>FPAUNG257</t>
  </si>
  <si>
    <t>FPAUNG258</t>
  </si>
  <si>
    <t>FPAUNG259</t>
  </si>
  <si>
    <t>FPAUNG260</t>
  </si>
  <si>
    <t>FPAUNG261</t>
  </si>
  <si>
    <t>FPAUNG262</t>
  </si>
  <si>
    <t>FPAUNG263</t>
  </si>
  <si>
    <t>FPAUNG264</t>
  </si>
  <si>
    <t>FPAUNG265</t>
  </si>
  <si>
    <t>FPAUNG266</t>
  </si>
  <si>
    <t>FPAUNG267</t>
  </si>
  <si>
    <t>FPAUNG268</t>
  </si>
  <si>
    <t>FPAUNG269</t>
  </si>
  <si>
    <t>FPAUNG270</t>
  </si>
  <si>
    <t>FPAUNG271</t>
  </si>
  <si>
    <t>FPAUNG272</t>
  </si>
  <si>
    <t>FPAUNG273</t>
  </si>
  <si>
    <t>FPAUNG274</t>
  </si>
  <si>
    <t>FPAUNG275</t>
  </si>
  <si>
    <t>FPAUNG276</t>
  </si>
  <si>
    <t>FPAUNG277</t>
  </si>
  <si>
    <t>FPAUNG278</t>
  </si>
  <si>
    <t>FPAUNG279</t>
  </si>
  <si>
    <t>FPAUNG280</t>
  </si>
  <si>
    <t>FPAUNG281</t>
  </si>
  <si>
    <t>FPAUNG282</t>
  </si>
  <si>
    <t>FPAUNG283</t>
  </si>
  <si>
    <t>FPAUNG284</t>
  </si>
  <si>
    <t>FPAUNG285</t>
  </si>
  <si>
    <t>FPAUNG286</t>
  </si>
  <si>
    <t>FPAUNG287</t>
  </si>
  <si>
    <t>FPAUNG288</t>
  </si>
  <si>
    <t>FPAUNG289</t>
  </si>
  <si>
    <t>FPAUNG290</t>
  </si>
  <si>
    <t>FPAUNG291</t>
  </si>
  <si>
    <t>FPAUNG292</t>
  </si>
  <si>
    <t>FPAUNG293</t>
  </si>
  <si>
    <t>FPAUNG294</t>
  </si>
  <si>
    <t>FPAUNG295</t>
  </si>
  <si>
    <t>FPAUNG296</t>
  </si>
  <si>
    <t>FPAUNG297</t>
  </si>
  <si>
    <t>FPAUNG298</t>
  </si>
  <si>
    <t>FPAUNG299</t>
  </si>
  <si>
    <t>FPAUNG300</t>
  </si>
  <si>
    <t>FPAUNG301</t>
  </si>
  <si>
    <t>FPAUKN1</t>
  </si>
  <si>
    <t>FPAUKN2</t>
  </si>
  <si>
    <t>FPAUKN3</t>
  </si>
  <si>
    <t>FPAUKN4</t>
  </si>
  <si>
    <t>FPAUKN5</t>
  </si>
  <si>
    <t>FPAUKN6</t>
  </si>
  <si>
    <t>FPAUKN7</t>
  </si>
  <si>
    <t>FPAUKN8</t>
  </si>
  <si>
    <t>FPAUKN9</t>
  </si>
  <si>
    <t>FPAUKN10</t>
  </si>
  <si>
    <t>FPAUKN11</t>
  </si>
  <si>
    <t>FPAUKN12</t>
  </si>
  <si>
    <t>FPAUKN13</t>
  </si>
  <si>
    <t>FPAUKN14</t>
  </si>
  <si>
    <t>FPAUKN15</t>
  </si>
  <si>
    <t>FPAUKN16</t>
  </si>
  <si>
    <t>FPAUKN17</t>
  </si>
  <si>
    <t>FPAUKN18</t>
  </si>
  <si>
    <t>FPAUKN19</t>
  </si>
  <si>
    <t>FPAUKN20</t>
  </si>
  <si>
    <t>FPAUKN21</t>
  </si>
  <si>
    <t>FPAUKN22</t>
  </si>
  <si>
    <t>FPAUKN23</t>
  </si>
  <si>
    <t>FPAUKN24</t>
  </si>
  <si>
    <t>FPAUKN25</t>
  </si>
  <si>
    <t>FPAUKN26</t>
  </si>
  <si>
    <t>FPAUKN27</t>
  </si>
  <si>
    <t>FPAUKN28</t>
  </si>
  <si>
    <t>FPAUKN29</t>
  </si>
  <si>
    <t>FPAUKN30</t>
  </si>
  <si>
    <t>FPAUKN31</t>
  </si>
  <si>
    <t>FPAUKN32</t>
  </si>
  <si>
    <t>FPAUKN33</t>
  </si>
  <si>
    <t>FPAUKN34</t>
  </si>
  <si>
    <t>FPAUKN35</t>
  </si>
  <si>
    <t>FPAUKN36</t>
  </si>
  <si>
    <t>FPAUKN37</t>
  </si>
  <si>
    <t>FPAUKN38</t>
  </si>
  <si>
    <t>FPAUKN39</t>
  </si>
  <si>
    <t>FPAUKN40</t>
  </si>
  <si>
    <t>FPAUKN41</t>
  </si>
  <si>
    <t>FPAUKN42</t>
  </si>
  <si>
    <t>FPAUKN43</t>
  </si>
  <si>
    <t>FPAUKN44</t>
  </si>
  <si>
    <t>FPAUKN45</t>
  </si>
  <si>
    <t>FPAUKN46</t>
  </si>
  <si>
    <t>FPAUKN47</t>
  </si>
  <si>
    <t>FPAUKN48</t>
  </si>
  <si>
    <t>FPAUKN49</t>
  </si>
  <si>
    <t>FPAUKN50</t>
  </si>
  <si>
    <t>FPAUKN51</t>
  </si>
  <si>
    <t>FPAUKN52</t>
  </si>
  <si>
    <t>FPAUKN53</t>
  </si>
  <si>
    <t>FPAUKN54</t>
  </si>
  <si>
    <t>FPAUKN55</t>
  </si>
  <si>
    <t>FPAUKN56</t>
  </si>
  <si>
    <t>FPAUKN57</t>
  </si>
  <si>
    <t>FPAUKN58</t>
  </si>
  <si>
    <t>FPAUKN59</t>
  </si>
  <si>
    <t>FPAUKN60</t>
  </si>
  <si>
    <t>FPAUKN61</t>
  </si>
  <si>
    <t>FPAUKN62</t>
  </si>
  <si>
    <t>FPAUKN63</t>
  </si>
  <si>
    <t>FPAUKN64</t>
  </si>
  <si>
    <t>FPAUKN65</t>
  </si>
  <si>
    <t>FPAUKN66</t>
  </si>
  <si>
    <t>FPAUKN67</t>
  </si>
  <si>
    <t>FPAUKN68</t>
  </si>
  <si>
    <t>FPAUKN69</t>
  </si>
  <si>
    <t>FPAUKN70</t>
  </si>
  <si>
    <t>FPAUKN71</t>
  </si>
  <si>
    <t>FPAUKN72</t>
  </si>
  <si>
    <t>FPAUKN73</t>
  </si>
  <si>
    <t>FPAUKN74</t>
  </si>
  <si>
    <t>FPAUKN75</t>
  </si>
  <si>
    <t>FPAUKN76</t>
  </si>
  <si>
    <t>FPAUKN77</t>
  </si>
  <si>
    <t>FPAUKN78</t>
  </si>
  <si>
    <t>FPAUKN79</t>
  </si>
  <si>
    <t>FPAUKN80</t>
  </si>
  <si>
    <t>FPAUKN81</t>
  </si>
  <si>
    <t>FPAUKN82</t>
  </si>
  <si>
    <t>FPAUKN83</t>
  </si>
  <si>
    <t>FPAUKN84</t>
  </si>
  <si>
    <t>FPAUKN85</t>
  </si>
  <si>
    <t>FPAUKN86</t>
  </si>
  <si>
    <t>FPAUKN87</t>
  </si>
  <si>
    <t>FPAUKN88</t>
  </si>
  <si>
    <t>FPAUKN89</t>
  </si>
  <si>
    <t>FPAUKN90</t>
  </si>
  <si>
    <t>FPAUKN91</t>
  </si>
  <si>
    <t>FPAUKN92</t>
  </si>
  <si>
    <t>FPAUKN93</t>
  </si>
  <si>
    <t>FPAUKN94</t>
  </si>
  <si>
    <t>FPAUKN95</t>
  </si>
  <si>
    <t>FPAUKN96</t>
  </si>
  <si>
    <t>FPAUKN97</t>
  </si>
  <si>
    <t>FPAUKN98</t>
  </si>
  <si>
    <t>FPAUKN99</t>
  </si>
  <si>
    <t>FPAUKN100</t>
  </si>
  <si>
    <t>FPAUKN101</t>
  </si>
  <si>
    <t>FPAUKN102</t>
  </si>
  <si>
    <t>FPAUKN103</t>
  </si>
  <si>
    <t>FPAUKN104</t>
  </si>
  <si>
    <t>FPAUKN105</t>
  </si>
  <si>
    <t>FPAUKN106</t>
  </si>
  <si>
    <t>FPAUKN107</t>
  </si>
  <si>
    <t>FPAUKN108</t>
  </si>
  <si>
    <t>FPAUKN109</t>
  </si>
  <si>
    <t>FPAUKN110</t>
  </si>
  <si>
    <t>FPAUKN111</t>
  </si>
  <si>
    <t>FPAUKN112</t>
  </si>
  <si>
    <t>FPAUKN113</t>
  </si>
  <si>
    <t>FPAUKN114</t>
  </si>
  <si>
    <t>FPAUKN115</t>
  </si>
  <si>
    <t>FPAUKN116</t>
  </si>
  <si>
    <t>FPAUKN117</t>
  </si>
  <si>
    <t>FPAUKN118</t>
  </si>
  <si>
    <t>FPAUKN119</t>
  </si>
  <si>
    <t>FPAUKN120</t>
  </si>
  <si>
    <t>FPAUKN121</t>
  </si>
  <si>
    <t>FPAUKN122</t>
  </si>
  <si>
    <t>FPAUKN123</t>
  </si>
  <si>
    <t>FPAUKN124</t>
  </si>
  <si>
    <t>FPAUKN125</t>
  </si>
  <si>
    <t>FPAUKN126</t>
  </si>
  <si>
    <t>FPAUKN127</t>
  </si>
  <si>
    <t>FPAUKN128</t>
  </si>
  <si>
    <t>FPAUKN129</t>
  </si>
  <si>
    <t>FPAUKN130</t>
  </si>
  <si>
    <t>FPAUKN131</t>
  </si>
  <si>
    <t>FPAUKN132</t>
  </si>
  <si>
    <t>FPAUKN133</t>
  </si>
  <si>
    <t>FPAUKN134</t>
  </si>
  <si>
    <t>FPAUKN135</t>
  </si>
  <si>
    <t>FPAUKN136</t>
  </si>
  <si>
    <t>FPAUKN137</t>
  </si>
  <si>
    <t>FPAUKN138</t>
  </si>
  <si>
    <t>FPAUKN139</t>
  </si>
  <si>
    <t>FPAUKN140</t>
  </si>
  <si>
    <t>FPAUKN141</t>
  </si>
  <si>
    <t>FPAUKN142</t>
  </si>
  <si>
    <t>FPAUKN143</t>
  </si>
  <si>
    <t>FPAUKN144</t>
  </si>
  <si>
    <t>FPAUKN145</t>
  </si>
  <si>
    <t>FPAUKN146</t>
  </si>
  <si>
    <t>FPAUKN147</t>
  </si>
  <si>
    <t>FPAUKN148</t>
  </si>
  <si>
    <t>FPAUKN149</t>
  </si>
  <si>
    <t>FPAUKN150</t>
  </si>
  <si>
    <t>FPAUKN151</t>
  </si>
  <si>
    <t>FPAUKN152</t>
  </si>
  <si>
    <t>FPAUKN153</t>
  </si>
  <si>
    <t>FPAUKN154</t>
  </si>
  <si>
    <t>FPAUKN155</t>
  </si>
  <si>
    <t>FPAUKN156</t>
  </si>
  <si>
    <t>FPAUKN157</t>
  </si>
  <si>
    <t>FPAUKN158</t>
  </si>
  <si>
    <t>FPAUKN159</t>
  </si>
  <si>
    <t>FPAUKN160</t>
  </si>
  <si>
    <t>FPAUKN161</t>
  </si>
  <si>
    <t>FPAUKN162</t>
  </si>
  <si>
    <t>FPAUKN163</t>
  </si>
  <si>
    <t>FPAUKN164</t>
  </si>
  <si>
    <t>FPAUKN165</t>
  </si>
  <si>
    <t>FPAUKN166</t>
  </si>
  <si>
    <t>FPAUKN167</t>
  </si>
  <si>
    <t>FPAUKN168</t>
  </si>
  <si>
    <t>FPAUKN169</t>
  </si>
  <si>
    <t>FPAUKN170</t>
  </si>
  <si>
    <t>FPAUKN171</t>
  </si>
  <si>
    <t>FPAUKN172</t>
  </si>
  <si>
    <t>FPAUKN173</t>
  </si>
  <si>
    <t>FPAUKN174</t>
  </si>
  <si>
    <t>FPAUKN175</t>
  </si>
  <si>
    <t>FPAUKN176</t>
  </si>
  <si>
    <t>FPAUKN177</t>
  </si>
  <si>
    <t>FPAUKN178</t>
  </si>
  <si>
    <t>FPAUKN179</t>
  </si>
  <si>
    <t>FPAUKN180</t>
  </si>
  <si>
    <t>FPAUKN181</t>
  </si>
  <si>
    <t>FPAUKN182</t>
  </si>
  <si>
    <t>FPAUKN183</t>
  </si>
  <si>
    <t>FPAUKN184</t>
  </si>
  <si>
    <t>FPAUKN185</t>
  </si>
  <si>
    <t>FPAUKN186</t>
  </si>
  <si>
    <t>FPAUKN187</t>
  </si>
  <si>
    <t>FPAUKN188</t>
  </si>
  <si>
    <t>FPAUKN189</t>
  </si>
  <si>
    <t>FPAUKN190</t>
  </si>
  <si>
    <t>FPAUKN191</t>
  </si>
  <si>
    <t>FPAUKN192</t>
  </si>
  <si>
    <t>FPAUKN193</t>
  </si>
  <si>
    <t>FPAUKN194</t>
  </si>
  <si>
    <t>FPAUKN195</t>
  </si>
  <si>
    <t>FPAUKN196</t>
  </si>
  <si>
    <t>FPAUKN197</t>
  </si>
  <si>
    <t>FPAUKN198</t>
  </si>
  <si>
    <t>FPAUKN199</t>
  </si>
  <si>
    <t>FPAUKN200</t>
  </si>
  <si>
    <t>FPAUKN201</t>
  </si>
  <si>
    <t>FPAUKN202</t>
  </si>
  <si>
    <t>FPAUKN203</t>
  </si>
  <si>
    <t>FPAUKN204</t>
  </si>
  <si>
    <t>FPAUKN205</t>
  </si>
  <si>
    <t>FPAUKN206</t>
  </si>
  <si>
    <t>FPAUKN207</t>
  </si>
  <si>
    <t>FPAUKN208</t>
  </si>
  <si>
    <t>FPAUKN209</t>
  </si>
  <si>
    <t>FPAUKN210</t>
  </si>
  <si>
    <t>FPAUKN211</t>
  </si>
  <si>
    <t>FPAUKN212</t>
  </si>
  <si>
    <t>FPAUKN213</t>
  </si>
  <si>
    <t>FPAUKN214</t>
  </si>
  <si>
    <t>FPAUKN215</t>
  </si>
  <si>
    <t>FPAUKN216</t>
  </si>
  <si>
    <t>FPAUKN217</t>
  </si>
  <si>
    <t>FPAUKN218</t>
  </si>
  <si>
    <t>FPAUKN219</t>
  </si>
  <si>
    <t>FPAUKN220</t>
  </si>
  <si>
    <t>FPAUKN221</t>
  </si>
  <si>
    <t>FPAUKN222</t>
  </si>
  <si>
    <t>FPAUKN223</t>
  </si>
  <si>
    <t>FPAUKN224</t>
  </si>
  <si>
    <t>FPAUKN225</t>
  </si>
  <si>
    <t>FPAUKN226</t>
  </si>
  <si>
    <t>FPAUKN227</t>
  </si>
  <si>
    <t>FPAUKN228</t>
  </si>
  <si>
    <t>FPAUKN229</t>
  </si>
  <si>
    <t>FPAUKN230</t>
  </si>
  <si>
    <t>FPAUKN231</t>
  </si>
  <si>
    <t>FPAUKN232</t>
  </si>
  <si>
    <t>FPAUKN233</t>
  </si>
  <si>
    <t>FPAUKN234</t>
  </si>
  <si>
    <t>FPAUKN235</t>
  </si>
  <si>
    <t>FPAUKN236</t>
  </si>
  <si>
    <t>FPAUKN237</t>
  </si>
  <si>
    <t>FPAUKN238</t>
  </si>
  <si>
    <t>FPAUKN239</t>
  </si>
  <si>
    <t>FPAUKN240</t>
  </si>
  <si>
    <t>FPAUKN241</t>
  </si>
  <si>
    <t>FPAUKN242</t>
  </si>
  <si>
    <t>FPAUKN243</t>
  </si>
  <si>
    <t>FPAUKN244</t>
  </si>
  <si>
    <t>FPAUKN245</t>
  </si>
  <si>
    <t>FPAUKN246</t>
  </si>
  <si>
    <t>FPAUKN247</t>
  </si>
  <si>
    <t>FPAUKN248</t>
  </si>
  <si>
    <t>FPAUKN249</t>
  </si>
  <si>
    <t>FPAUKN250</t>
  </si>
  <si>
    <t>FPAUKN251</t>
  </si>
  <si>
    <t>FPAUKN252</t>
  </si>
  <si>
    <t>FPAUKN253</t>
  </si>
  <si>
    <t>FPAUKN254</t>
  </si>
  <si>
    <t>FPAUKN255</t>
  </si>
  <si>
    <t>FPAUKN256</t>
  </si>
  <si>
    <t>FPAUKN257</t>
  </si>
  <si>
    <t>FPAUKN258</t>
  </si>
  <si>
    <t>FPAUKN259</t>
  </si>
  <si>
    <t>FPAUKN260</t>
  </si>
  <si>
    <t>FPAUKN261</t>
  </si>
  <si>
    <t>FPAUKN262</t>
  </si>
  <si>
    <t>FPAUKN263</t>
  </si>
  <si>
    <t>FPAUKN264</t>
  </si>
  <si>
    <t>FPAUKN265</t>
  </si>
  <si>
    <t>FPAUKN266</t>
  </si>
  <si>
    <t>FPAUKN267</t>
  </si>
  <si>
    <t>FPAUKN268</t>
  </si>
  <si>
    <t>FPAUKN269</t>
  </si>
  <si>
    <t>FPAUKN270</t>
  </si>
  <si>
    <t>FPAUKN271</t>
  </si>
  <si>
    <t>FPAUKN272</t>
  </si>
  <si>
    <t>FPAUKN273</t>
  </si>
  <si>
    <t>FPAUKN274</t>
  </si>
  <si>
    <t>FPAUKN275</t>
  </si>
  <si>
    <t>FPAUKN276</t>
  </si>
  <si>
    <t>FPAUKN277</t>
  </si>
  <si>
    <t>FPAUKN278</t>
  </si>
  <si>
    <t>FPAUKN279</t>
  </si>
  <si>
    <t>FPAUKN280</t>
  </si>
  <si>
    <t>FPAUKN281</t>
  </si>
  <si>
    <t>FPAUKN282</t>
  </si>
  <si>
    <t>FPAUKN283</t>
  </si>
  <si>
    <t>FPAUKN284</t>
  </si>
  <si>
    <t>FPAUKN285</t>
  </si>
  <si>
    <t>FPAUKN286</t>
  </si>
  <si>
    <t>FPAUKN287</t>
  </si>
  <si>
    <t>FPAUKN288</t>
  </si>
  <si>
    <t>FPAUKN289</t>
  </si>
  <si>
    <t>FPAUKN290</t>
  </si>
  <si>
    <t>FPAUKN291</t>
  </si>
  <si>
    <t>FPAUKN292</t>
  </si>
  <si>
    <t>FPAUKN293</t>
  </si>
  <si>
    <t>FPAUKN294</t>
  </si>
  <si>
    <t>FPAUKN295</t>
  </si>
  <si>
    <t>FPAUKN296</t>
  </si>
  <si>
    <t>FPAUKN297</t>
  </si>
  <si>
    <t>FPAUKN298</t>
  </si>
  <si>
    <t>FPAUKN299</t>
  </si>
  <si>
    <t>FPAUKN300</t>
  </si>
  <si>
    <t>FPAUKN301</t>
  </si>
  <si>
    <t>FPAUKN302</t>
  </si>
  <si>
    <t>FPAUKN303</t>
  </si>
  <si>
    <t>FPAUKN304</t>
  </si>
  <si>
    <t>FPAUKN305</t>
  </si>
  <si>
    <t>FPAUKN306</t>
  </si>
  <si>
    <t>FPAUKN307</t>
  </si>
  <si>
    <t>FPAUKN308</t>
  </si>
  <si>
    <t>FPAUKN309</t>
  </si>
  <si>
    <t>FPAUKN310</t>
  </si>
  <si>
    <t>FPAUKN311</t>
  </si>
  <si>
    <t>FPAUKN312</t>
  </si>
  <si>
    <t>FPAUKN313</t>
  </si>
  <si>
    <t>FPAUKN314</t>
  </si>
  <si>
    <t>FPAUKN315</t>
  </si>
  <si>
    <t>FPAUKN316</t>
  </si>
  <si>
    <t>FPAUKN317</t>
  </si>
  <si>
    <t>FPAUKN318</t>
  </si>
  <si>
    <t>FPAUKN319</t>
  </si>
  <si>
    <t>FPAUKN320</t>
  </si>
  <si>
    <t>FPAUKN321</t>
  </si>
  <si>
    <t>FPAUKN322</t>
  </si>
  <si>
    <t>FPAUKN323</t>
  </si>
  <si>
    <t>FPAUKN324</t>
  </si>
  <si>
    <t>FPAUKN325</t>
  </si>
  <si>
    <t>FPAUKN326</t>
  </si>
  <si>
    <t>FPAUKN327</t>
  </si>
  <si>
    <t>FPAUKN328</t>
  </si>
  <si>
    <t>FPAUKN329</t>
  </si>
  <si>
    <t>FPAUKN330</t>
  </si>
  <si>
    <t>FPAUKN331</t>
  </si>
  <si>
    <t>FPAUKN332</t>
  </si>
  <si>
    <t>FPAUKN333</t>
  </si>
  <si>
    <t>FPAUKN334</t>
  </si>
  <si>
    <t>FPAUKN335</t>
  </si>
  <si>
    <t>FPAUKN336</t>
  </si>
  <si>
    <t>FPAUKN337</t>
  </si>
  <si>
    <t>FPAUKN338</t>
  </si>
  <si>
    <t>FPAUKN339</t>
  </si>
  <si>
    <t>FPAUKN340</t>
  </si>
  <si>
    <t>FPAUKN341</t>
  </si>
  <si>
    <t>FPAUKN342</t>
  </si>
  <si>
    <t>FPAUKN343</t>
  </si>
  <si>
    <t>FPAUKN344</t>
  </si>
  <si>
    <t>FPAUKN345</t>
  </si>
  <si>
    <t>FPAUKN346</t>
  </si>
  <si>
    <t>FPAUKN347</t>
  </si>
  <si>
    <t>FPAUKN348</t>
  </si>
  <si>
    <t>FPAUKN349</t>
  </si>
  <si>
    <t>FPAUKN350</t>
  </si>
  <si>
    <t>FPAUKN351</t>
  </si>
  <si>
    <t>FPAUKN352</t>
  </si>
  <si>
    <t>FPAUKN353</t>
  </si>
  <si>
    <t>FPAUKN354</t>
  </si>
  <si>
    <t>FPAUKN355</t>
  </si>
  <si>
    <t>FPAUKN356</t>
  </si>
  <si>
    <t>FPAUKN357</t>
  </si>
  <si>
    <t>FPAUKN358</t>
  </si>
  <si>
    <t>FPAUKN359</t>
  </si>
  <si>
    <t>FPAUKN360</t>
  </si>
  <si>
    <t>FPAUKN361</t>
  </si>
  <si>
    <t>FPAUKN362</t>
  </si>
  <si>
    <t>FPAUKN363</t>
  </si>
  <si>
    <t>FPAUKN364</t>
  </si>
  <si>
    <t>FPAUKN365</t>
  </si>
  <si>
    <t>FPAUKN366</t>
  </si>
  <si>
    <t>FPAUKN367</t>
  </si>
  <si>
    <t>FPAUKN368</t>
  </si>
  <si>
    <t>FPAUKN369</t>
  </si>
  <si>
    <t>FPAUKN370</t>
  </si>
  <si>
    <t>FPAUKN371</t>
  </si>
  <si>
    <t>FPAUKN372</t>
  </si>
  <si>
    <t>FPAUKN373</t>
  </si>
  <si>
    <t>FPAUKN374</t>
  </si>
  <si>
    <t>FPAUKN375</t>
  </si>
  <si>
    <t>FPAUKN376</t>
  </si>
  <si>
    <t>FPAUKN377</t>
  </si>
  <si>
    <t>FPAUKN378</t>
  </si>
  <si>
    <t>FPAUKN379</t>
  </si>
  <si>
    <t>FPAUKN380</t>
  </si>
  <si>
    <t>FPAUKN381</t>
  </si>
  <si>
    <t>FPAUKN382</t>
  </si>
  <si>
    <t>FPAUKN383</t>
  </si>
  <si>
    <t>FPAUKN384</t>
  </si>
  <si>
    <t>FPAUKN385</t>
  </si>
  <si>
    <t>FPAUKN386</t>
  </si>
  <si>
    <t>FPAUKN387</t>
  </si>
  <si>
    <t>FPAUKN388</t>
  </si>
  <si>
    <t>FPAUKN389</t>
  </si>
  <si>
    <t>FPAUKN390</t>
  </si>
  <si>
    <t>FPAUKN391</t>
  </si>
  <si>
    <t>FPAUKN392</t>
  </si>
  <si>
    <t>FPAUKN393</t>
  </si>
  <si>
    <t>FPAUKN394</t>
  </si>
  <si>
    <t>FPAUKN395</t>
  </si>
  <si>
    <t>FPAUKN396</t>
  </si>
  <si>
    <t>FPAUKN397</t>
  </si>
  <si>
    <t>FPAUKN398</t>
  </si>
  <si>
    <t>FPAUKN399</t>
  </si>
  <si>
    <t>FPAUKN400</t>
  </si>
  <si>
    <t>FPAUKN401</t>
  </si>
  <si>
    <t>FPAUKN402</t>
  </si>
  <si>
    <t>FPAUKN403</t>
  </si>
  <si>
    <t>FPAUKN404</t>
  </si>
  <si>
    <t>FPAUKN405</t>
  </si>
  <si>
    <t>FPAUKN406</t>
  </si>
  <si>
    <t>FPAUKN407</t>
  </si>
  <si>
    <t>FPAUKN408</t>
  </si>
  <si>
    <t>FPAUKN409</t>
  </si>
  <si>
    <t>FPAUKN410</t>
  </si>
  <si>
    <t>FPAUKN411</t>
  </si>
  <si>
    <t>FPAUKN412</t>
  </si>
  <si>
    <t>FPAUKN413</t>
  </si>
  <si>
    <t>FPAUKN414</t>
  </si>
  <si>
    <t>FPAUKN415</t>
  </si>
  <si>
    <t>FPAUKN416</t>
  </si>
  <si>
    <t>FPAUKN417</t>
  </si>
  <si>
    <t>FPAUKN418</t>
  </si>
  <si>
    <t>FPAUKN419</t>
  </si>
  <si>
    <t>FPAUKN420</t>
  </si>
  <si>
    <t>FPAUKN421</t>
  </si>
  <si>
    <t>FPAUKN422</t>
  </si>
  <si>
    <t>FPAUKN423</t>
  </si>
  <si>
    <t>FPAUKN424</t>
  </si>
  <si>
    <t>FPAUKN425</t>
  </si>
  <si>
    <t>FPAUKN426</t>
  </si>
  <si>
    <t>FPAUKN427</t>
  </si>
  <si>
    <t>FPAUKN428</t>
  </si>
  <si>
    <t>FPAUKN429</t>
  </si>
  <si>
    <t>FPAUKN430</t>
  </si>
  <si>
    <t>FPAUKN431</t>
  </si>
  <si>
    <t>FPAUKN432</t>
  </si>
  <si>
    <t>FPAUKN433</t>
  </si>
  <si>
    <t>FPAUKN434</t>
  </si>
  <si>
    <t>FPAUKN435</t>
  </si>
  <si>
    <t>FPAUKN436</t>
  </si>
  <si>
    <t>FPAUKN437</t>
  </si>
  <si>
    <t>FPAUKN438</t>
  </si>
  <si>
    <t>FPAUKN439</t>
  </si>
  <si>
    <t>FPAUKN440</t>
  </si>
  <si>
    <t>FPAUKN441</t>
  </si>
  <si>
    <t>FPAUKN442</t>
  </si>
  <si>
    <t>FPAUKN443</t>
  </si>
  <si>
    <t>FPAUKN444</t>
  </si>
  <si>
    <t>FPAUKN445</t>
  </si>
  <si>
    <t>FPAUKN446</t>
  </si>
  <si>
    <t>FPAUKN447</t>
  </si>
  <si>
    <t>FPAUKN448</t>
  </si>
  <si>
    <t>FPAUKN449</t>
  </si>
  <si>
    <t>FPAUKN450</t>
  </si>
  <si>
    <t>FPAUKN451</t>
  </si>
  <si>
    <t>FPAUKN452</t>
  </si>
  <si>
    <t>FPAUKN453</t>
  </si>
  <si>
    <t>FPAUKN454</t>
  </si>
  <si>
    <t>FPAUKN455</t>
  </si>
  <si>
    <t>FPAUKN456</t>
  </si>
  <si>
    <t>FPAUKN457</t>
  </si>
  <si>
    <t>FPAUKN458</t>
  </si>
  <si>
    <t>FPAUKN459</t>
  </si>
  <si>
    <t>FPAUKN460</t>
  </si>
  <si>
    <t>FPAUKN461</t>
  </si>
  <si>
    <t>FPAUKN462</t>
  </si>
  <si>
    <t>FPAUKN463</t>
  </si>
  <si>
    <t>FPAUKN464</t>
  </si>
  <si>
    <t>FPAUKN465</t>
  </si>
  <si>
    <t>FPAUKN466</t>
  </si>
  <si>
    <t>FPAUKN467</t>
  </si>
  <si>
    <t>FPAUKN468</t>
  </si>
  <si>
    <t>FPAUKN469</t>
  </si>
  <si>
    <t>FPAUKN470</t>
  </si>
  <si>
    <t>FPAUKN471</t>
  </si>
  <si>
    <t>FPAUKN472</t>
  </si>
  <si>
    <t>FPAUKN473</t>
  </si>
  <si>
    <t>FPAUKN474</t>
  </si>
  <si>
    <t>FPAUKN475</t>
  </si>
  <si>
    <t>FPAUKN476</t>
  </si>
  <si>
    <t>FPAUKN477</t>
  </si>
  <si>
    <t>FPAUKN478</t>
  </si>
  <si>
    <t>FPAUKN479</t>
  </si>
  <si>
    <t>FPAUKN480</t>
  </si>
  <si>
    <t>FPAUKN481</t>
  </si>
  <si>
    <t>FPAUKN482</t>
  </si>
  <si>
    <t>FPAUKN483</t>
  </si>
  <si>
    <t>FPAUKN484</t>
  </si>
  <si>
    <t>FPAUKN485</t>
  </si>
  <si>
    <t>FPAUKN486</t>
  </si>
  <si>
    <t>FPAUKN487</t>
  </si>
  <si>
    <t>FPAUKN488</t>
  </si>
  <si>
    <t>FPAUKN489</t>
  </si>
  <si>
    <t>FPAUKN490</t>
  </si>
  <si>
    <t>FPAUKN491</t>
  </si>
  <si>
    <t>FPAUKN492</t>
  </si>
  <si>
    <t>FPAUKN493</t>
  </si>
  <si>
    <t>FPAUKN494</t>
  </si>
  <si>
    <t>FPAUKN495</t>
  </si>
  <si>
    <t>FPAUKN496</t>
  </si>
  <si>
    <t>FPAUKN497</t>
  </si>
  <si>
    <t>FPAUKN498</t>
  </si>
  <si>
    <t>FPAUKN499</t>
  </si>
  <si>
    <t>FPAUKN500</t>
  </si>
  <si>
    <t>FPAUKN501</t>
  </si>
  <si>
    <t>FPAUKN502</t>
  </si>
  <si>
    <t>FPAUKN503</t>
  </si>
  <si>
    <t>FPAUKN504</t>
  </si>
  <si>
    <t>FPAUKN505</t>
  </si>
  <si>
    <t>FPAUKN506</t>
  </si>
  <si>
    <t>FPAUKN507</t>
  </si>
  <si>
    <t>FPAUKN508</t>
  </si>
  <si>
    <t>FPAUKN509</t>
  </si>
  <si>
    <t>FPAUKN510</t>
  </si>
  <si>
    <t>FPAUKN511</t>
  </si>
  <si>
    <t>FPAUKN512</t>
  </si>
  <si>
    <t>FPAUKN513</t>
  </si>
  <si>
    <t>FPAUKN514</t>
  </si>
  <si>
    <t>FPAUKN515</t>
  </si>
  <si>
    <t>FPAUKN516</t>
  </si>
  <si>
    <t>FPAUKN517</t>
  </si>
  <si>
    <t>FPAUKN518</t>
  </si>
  <si>
    <t>FPAUKN519</t>
  </si>
  <si>
    <t>FPAUKN520</t>
  </si>
  <si>
    <t>FPAUKN521</t>
  </si>
  <si>
    <t>FPAUKS1</t>
  </si>
  <si>
    <t>FPAUKS2</t>
  </si>
  <si>
    <t>FPAUKS3</t>
  </si>
  <si>
    <t>FPAUKS4</t>
  </si>
  <si>
    <t>FPAUKS5</t>
  </si>
  <si>
    <t>FPAUKS6</t>
  </si>
  <si>
    <t>FPAUKS7</t>
  </si>
  <si>
    <t>FPAUKS8</t>
  </si>
  <si>
    <t>FPAUKS9</t>
  </si>
  <si>
    <t>FPAUKS10</t>
  </si>
  <si>
    <t>FPAUKS11</t>
  </si>
  <si>
    <t>FPAUKS12</t>
  </si>
  <si>
    <t>FPAUKS13</t>
  </si>
  <si>
    <t>FPAUKS14</t>
  </si>
  <si>
    <t>FPAUKS15</t>
  </si>
  <si>
    <t>FPAUKS16</t>
  </si>
  <si>
    <t>FPAUKS17</t>
  </si>
  <si>
    <t>FPAUKS18</t>
  </si>
  <si>
    <t>FPAUKS19</t>
  </si>
  <si>
    <t>FPAUKS20</t>
  </si>
  <si>
    <t>FPAUKS21</t>
  </si>
  <si>
    <t>FPAUKS22</t>
  </si>
  <si>
    <t>FPAUKS23</t>
  </si>
  <si>
    <t>FPAUKS24</t>
  </si>
  <si>
    <t>FPAUKS25</t>
  </si>
  <si>
    <t>FPAUKS26</t>
  </si>
  <si>
    <t>FPAUKS27</t>
  </si>
  <si>
    <t>FPAUKS28</t>
  </si>
  <si>
    <t>FPAUKS29</t>
  </si>
  <si>
    <t>FPAUKS30</t>
  </si>
  <si>
    <t>FPAUKS31</t>
  </si>
  <si>
    <t>FPAUKS32</t>
  </si>
  <si>
    <t>FPAUKS33</t>
  </si>
  <si>
    <t>FPAUKS34</t>
  </si>
  <si>
    <t>FPAUKS35</t>
  </si>
  <si>
    <t>FPAUKS36</t>
  </si>
  <si>
    <t>FPAUKS37</t>
  </si>
  <si>
    <t>FPAUKS38</t>
  </si>
  <si>
    <t>FPAUKS39</t>
  </si>
  <si>
    <t>FPAUKS40</t>
  </si>
  <si>
    <t>FPAUKS41</t>
  </si>
  <si>
    <t>FPAUKS42</t>
  </si>
  <si>
    <t>FPAUKS43</t>
  </si>
  <si>
    <t>FPAUKS44</t>
  </si>
  <si>
    <t>FPAUKS45</t>
  </si>
  <si>
    <t>FPAUKS46</t>
  </si>
  <si>
    <t>FPAUKS47</t>
  </si>
  <si>
    <t>FPAUKS48</t>
  </si>
  <si>
    <t>FPAUKS49</t>
  </si>
  <si>
    <t>FPAUKS50</t>
  </si>
  <si>
    <t>FPAUKS51</t>
  </si>
  <si>
    <t>FPAUKS52</t>
  </si>
  <si>
    <t>FPAUKS53</t>
  </si>
  <si>
    <t>FPAUKS54</t>
  </si>
  <si>
    <t>FPAUKS55</t>
  </si>
  <si>
    <t>FPAUKS56</t>
  </si>
  <si>
    <t>FPAUKS57</t>
  </si>
  <si>
    <t>FPAUKS58</t>
  </si>
  <si>
    <t>FPAUKS59</t>
  </si>
  <si>
    <t>FPAUKS60</t>
  </si>
  <si>
    <t>FPAUKS61</t>
  </si>
  <si>
    <t>FPAUKS62</t>
  </si>
  <si>
    <t>FPAUKS63</t>
  </si>
  <si>
    <t>FPAUKS64</t>
  </si>
  <si>
    <t>FPAUKS65</t>
  </si>
  <si>
    <t>FPAUKS66</t>
  </si>
  <si>
    <t>FPAUKS67</t>
  </si>
  <si>
    <t>FPAUKS68</t>
  </si>
  <si>
    <t>FPAUKS69</t>
  </si>
  <si>
    <t>FPAUKS70</t>
  </si>
  <si>
    <t>FPAUKS71</t>
  </si>
  <si>
    <t>FPAUKS72</t>
  </si>
  <si>
    <t>FPAUKS73</t>
  </si>
  <si>
    <t>FPAUKS74</t>
  </si>
  <si>
    <t>FPAUKS75</t>
  </si>
  <si>
    <t>FPAUKS76</t>
  </si>
  <si>
    <t>FPAUKS77</t>
  </si>
  <si>
    <t>FPAUKS78</t>
  </si>
  <si>
    <t>FPAUKS79</t>
  </si>
  <si>
    <t>FPAUKS80</t>
  </si>
  <si>
    <t>FPAUKS81</t>
  </si>
  <si>
    <t>FPAUKS82</t>
  </si>
  <si>
    <t>FPAUKS83</t>
  </si>
  <si>
    <t>FPAUKS84</t>
  </si>
  <si>
    <t>FPAUKS85</t>
  </si>
  <si>
    <t>FPAUKS86</t>
  </si>
  <si>
    <t>FPAUKS87</t>
  </si>
  <si>
    <t>FPAUKS88</t>
  </si>
  <si>
    <t>FPAUKS89</t>
  </si>
  <si>
    <t>FPAUKS90</t>
  </si>
  <si>
    <t>FPAUKS91</t>
  </si>
  <si>
    <t>FPAUKS92</t>
  </si>
  <si>
    <t>FPAUKS93</t>
  </si>
  <si>
    <t>FPAUKS94</t>
  </si>
  <si>
    <t>FPAUKS95</t>
  </si>
  <si>
    <t>FPAUKS96</t>
  </si>
  <si>
    <t>FPAUKS97</t>
  </si>
  <si>
    <t>FPAUKS98</t>
  </si>
  <si>
    <t>FPAUKS99</t>
  </si>
  <si>
    <t>FPAUKS100</t>
  </si>
  <si>
    <t>FPAUKS101</t>
  </si>
  <si>
    <t>FPAUKS102</t>
  </si>
  <si>
    <t>FPAUKS103</t>
  </si>
  <si>
    <t>FPAUKS104</t>
  </si>
  <si>
    <t>FPAUKS105</t>
  </si>
  <si>
    <t>FPAUKS106</t>
  </si>
  <si>
    <t>FPAUKS107</t>
  </si>
  <si>
    <t>FPAUKS108</t>
  </si>
  <si>
    <t>FPAUKS109</t>
  </si>
  <si>
    <t>FPAUKS110</t>
  </si>
  <si>
    <t>FPAUKS111</t>
  </si>
  <si>
    <t>FPAUKS112</t>
  </si>
  <si>
    <t>FPAUKS113</t>
  </si>
  <si>
    <t>FPAUKS114</t>
  </si>
  <si>
    <t>FPAUKS115</t>
  </si>
  <si>
    <t>FPAUKS116</t>
  </si>
  <si>
    <t>FPAUKS117</t>
  </si>
  <si>
    <t>FPAUKS118</t>
  </si>
  <si>
    <t>FPAUKS119</t>
  </si>
  <si>
    <t>FPAUKS120</t>
  </si>
  <si>
    <t>FPAUKS121</t>
  </si>
  <si>
    <t>FPAUKS122</t>
  </si>
  <si>
    <t>FPAUKS123</t>
  </si>
  <si>
    <t>FPAUKS124</t>
  </si>
  <si>
    <t>FPAUKS125</t>
  </si>
  <si>
    <t>FPAUKS126</t>
  </si>
  <si>
    <t>FPAUKS127</t>
  </si>
  <si>
    <t>FPAUKS128</t>
  </si>
  <si>
    <t>FPAUKS129</t>
  </si>
  <si>
    <t>FPAUKS130</t>
  </si>
  <si>
    <t>FPAUKS131</t>
  </si>
  <si>
    <t>FPAUKS132</t>
  </si>
  <si>
    <t>FPAUKS133</t>
  </si>
  <si>
    <t>FPAUKS134</t>
  </si>
  <si>
    <t>FPAUKS135</t>
  </si>
  <si>
    <t>FPAUKS136</t>
  </si>
  <si>
    <t>FPAUKS137</t>
  </si>
  <si>
    <t>FPAUKS138</t>
  </si>
  <si>
    <t>FPAUKS139</t>
  </si>
  <si>
    <t>FPAUKS140</t>
  </si>
  <si>
    <t>FPAUKS141</t>
  </si>
  <si>
    <t>FPAUKS142</t>
  </si>
  <si>
    <t>FPAUKS143</t>
  </si>
  <si>
    <t>FPAUKS144</t>
  </si>
  <si>
    <t>FPAUKS145</t>
  </si>
  <si>
    <t>FPAUKS146</t>
  </si>
  <si>
    <t>FPAUKS147</t>
  </si>
  <si>
    <t>FPAUKS148</t>
  </si>
  <si>
    <t>FPAUKS149</t>
  </si>
  <si>
    <t>FPAUKS150</t>
  </si>
  <si>
    <t>FPAUKS151</t>
  </si>
  <si>
    <t>FPAUKS152</t>
  </si>
  <si>
    <t>FPAUKS153</t>
  </si>
  <si>
    <t>FPAUKS154</t>
  </si>
  <si>
    <t>FPAUKS155</t>
  </si>
  <si>
    <t>FPAUKS156</t>
  </si>
  <si>
    <t>FPAUKS157</t>
  </si>
  <si>
    <t>FPAUKS158</t>
  </si>
  <si>
    <t>FPAUKS159</t>
  </si>
  <si>
    <t>FPAUKS160</t>
  </si>
  <si>
    <t>FPAUKS161</t>
  </si>
  <si>
    <t>FPAUKS162</t>
  </si>
  <si>
    <t>FPAUKS163</t>
  </si>
  <si>
    <t>FPAUKS164</t>
  </si>
  <si>
    <t>FPAUKS165</t>
  </si>
  <si>
    <t>FPAUKS166</t>
  </si>
  <si>
    <t>FPAUKS167</t>
  </si>
  <si>
    <t>FPAUKS168</t>
  </si>
  <si>
    <t>FPAUKS169</t>
  </si>
  <si>
    <t>FPAUKS170</t>
  </si>
  <si>
    <t>FPAUKS171</t>
  </si>
  <si>
    <t>FPAUKS172</t>
  </si>
  <si>
    <t>FPAUKS173</t>
  </si>
  <si>
    <t>FPAUKS174</t>
  </si>
  <si>
    <t>FPAUKS175</t>
  </si>
  <si>
    <t>FPAUKS176</t>
  </si>
  <si>
    <t>FPAUKS177</t>
  </si>
  <si>
    <t>FPAUKS178</t>
  </si>
  <si>
    <t>FPAUKS179</t>
  </si>
  <si>
    <t>FPAUKS180</t>
  </si>
  <si>
    <t>FPAUKS181</t>
  </si>
  <si>
    <t>FPAUKS182</t>
  </si>
  <si>
    <t>FPAUKS183</t>
  </si>
  <si>
    <t>FPAUKS184</t>
  </si>
  <si>
    <t>FPAUKS185</t>
  </si>
  <si>
    <t>FPAUKS186</t>
  </si>
  <si>
    <t>FPAUKS187</t>
  </si>
  <si>
    <t>FPAUKS188</t>
  </si>
  <si>
    <t>FPAUKS189</t>
  </si>
  <si>
    <t>FPAUKS190</t>
  </si>
  <si>
    <t>FPAUKS191</t>
  </si>
  <si>
    <t>FPAUKS192</t>
  </si>
  <si>
    <t>FPAUKS193</t>
  </si>
  <si>
    <t>FPAUKS194</t>
  </si>
  <si>
    <t>FPAUKS195</t>
  </si>
  <si>
    <t>FPAUKS196</t>
  </si>
  <si>
    <t>FPAUKS197</t>
  </si>
  <si>
    <t>FPAUKS198</t>
  </si>
  <si>
    <t>FPAUKS199</t>
  </si>
  <si>
    <t>FPAUKS200</t>
  </si>
  <si>
    <t>FPAUKS201</t>
  </si>
  <si>
    <t>FPAUKS202</t>
  </si>
  <si>
    <t>FPAUKS203</t>
  </si>
  <si>
    <t>FPAUKS204</t>
  </si>
  <si>
    <t>FPAUKS205</t>
  </si>
  <si>
    <t>FPAUKS206</t>
  </si>
  <si>
    <t>FPAUKS207</t>
  </si>
  <si>
    <t>FPAUKS208</t>
  </si>
  <si>
    <t>FPAUKS209</t>
  </si>
  <si>
    <t>FPAUKS210</t>
  </si>
  <si>
    <t>FPAUKS211</t>
  </si>
  <si>
    <t>FPAUKS212</t>
  </si>
  <si>
    <t>FPAUKS213</t>
  </si>
  <si>
    <t>FPAUKS214</t>
  </si>
  <si>
    <t>FPAUKS215</t>
  </si>
  <si>
    <t>FPAUKS216</t>
  </si>
  <si>
    <t>FPAUKS217</t>
  </si>
  <si>
    <t>FPAUKS218</t>
  </si>
  <si>
    <t>FPAUKS219</t>
  </si>
  <si>
    <t>FPAUKS220</t>
  </si>
  <si>
    <t>FPAUKS221</t>
  </si>
  <si>
    <t>FPAUKS222</t>
  </si>
  <si>
    <t>FPAUKS223</t>
  </si>
  <si>
    <t>FPAUKS224</t>
  </si>
  <si>
    <t>FPAUKS225</t>
  </si>
  <si>
    <t>FPAUKS226</t>
  </si>
  <si>
    <t>FPAUKS227</t>
  </si>
  <si>
    <t>FPAUKS228</t>
  </si>
  <si>
    <t>FPAUKS229</t>
  </si>
  <si>
    <t>FPAUKS230</t>
  </si>
  <si>
    <t>FPAUKS231</t>
  </si>
  <si>
    <t>FPAUKS232</t>
  </si>
  <si>
    <t>FPAUKS233</t>
  </si>
  <si>
    <t>FPAUKS234</t>
  </si>
  <si>
    <t>FPAUKS235</t>
  </si>
  <si>
    <t>FPAUKS236</t>
  </si>
  <si>
    <t>FPAUKS237</t>
  </si>
  <si>
    <t>FPAUKS238</t>
  </si>
  <si>
    <t>FPAUKS239</t>
  </si>
  <si>
    <t>FPAUKS240</t>
  </si>
  <si>
    <t>FPAUKS241</t>
  </si>
  <si>
    <t>FPAUKS242</t>
  </si>
  <si>
    <t>FPAUKS243</t>
  </si>
  <si>
    <t>FPAUKS244</t>
  </si>
  <si>
    <t>FPAUKS245</t>
  </si>
  <si>
    <t>FPAUKS246</t>
  </si>
  <si>
    <t>FPAUKS247</t>
  </si>
  <si>
    <t>FPAUKS248</t>
  </si>
  <si>
    <t>FPAUKS249</t>
  </si>
  <si>
    <t>FPAUKS250</t>
  </si>
  <si>
    <t>FPAUKS251</t>
  </si>
  <si>
    <t>FPAUKS252</t>
  </si>
  <si>
    <t>FPAUKS253</t>
  </si>
  <si>
    <t>FPAUKS254</t>
  </si>
  <si>
    <t>FPAUKS255</t>
  </si>
  <si>
    <t>FPAUKS256</t>
  </si>
  <si>
    <t>FPAUKS257</t>
  </si>
  <si>
    <t>FPAUKS258</t>
  </si>
  <si>
    <t>FPAUKS259</t>
  </si>
  <si>
    <t>FPAUKS260</t>
  </si>
  <si>
    <t>FPAUKS261</t>
  </si>
  <si>
    <t>FPAUKS262</t>
  </si>
  <si>
    <t>FPAUKS263</t>
  </si>
  <si>
    <t>FPAUKS264</t>
  </si>
  <si>
    <t>FPAUKS265</t>
  </si>
  <si>
    <t>FPAUKS266</t>
  </si>
  <si>
    <t>FPAUKS267</t>
  </si>
  <si>
    <t>FPAUKS268</t>
  </si>
  <si>
    <t>FPAUKS269</t>
  </si>
  <si>
    <t>FPAUKS270</t>
  </si>
  <si>
    <t>FPAUKS271</t>
  </si>
  <si>
    <t>FPAUKS272</t>
  </si>
  <si>
    <t>FPAUKS273</t>
  </si>
  <si>
    <t>FPAUKS274</t>
  </si>
  <si>
    <t>FPAUKS275</t>
  </si>
  <si>
    <t>FPAUKS276</t>
  </si>
  <si>
    <t>FPAUKS277</t>
  </si>
  <si>
    <t>FPAUKS278</t>
  </si>
  <si>
    <t>FPAUKS279</t>
  </si>
  <si>
    <t>FPAUKS280</t>
  </si>
  <si>
    <t>FPAUKS281</t>
  </si>
  <si>
    <t>FPAUKS282</t>
  </si>
  <si>
    <t>FPAUKS283</t>
  </si>
  <si>
    <t>FPAUKS284</t>
  </si>
  <si>
    <t>FPAUKS285</t>
  </si>
  <si>
    <t>FPAUKS286</t>
  </si>
  <si>
    <t>FPAUKS287</t>
  </si>
  <si>
    <t>FPAUKS288</t>
  </si>
  <si>
    <t>FPAUKS289</t>
  </si>
  <si>
    <t>FPAUKS290</t>
  </si>
  <si>
    <t>FPAUKS291</t>
  </si>
  <si>
    <t>FPAUKS292</t>
  </si>
  <si>
    <t>FPAUKS293</t>
  </si>
  <si>
    <t>FPAUKS294</t>
  </si>
  <si>
    <t>FPAUKS295</t>
  </si>
  <si>
    <t>FPAUKS296</t>
  </si>
  <si>
    <t>FPAUKS297</t>
  </si>
  <si>
    <t>FPAUKS298</t>
  </si>
  <si>
    <t>FPAUKS299</t>
  </si>
  <si>
    <t>FPAUKS300</t>
  </si>
  <si>
    <t>FPAUKS301</t>
  </si>
  <si>
    <t>FPAUKS302</t>
  </si>
  <si>
    <t>FPAUKS303</t>
  </si>
  <si>
    <t>FPAUKS304</t>
  </si>
  <si>
    <t>FPAUKS305</t>
  </si>
  <si>
    <t>FPAUKS306</t>
  </si>
  <si>
    <t>FPAUKS307</t>
  </si>
  <si>
    <t>FPAUKS308</t>
  </si>
  <si>
    <t>FPAUKS309</t>
  </si>
  <si>
    <t>FPAUKS310</t>
  </si>
  <si>
    <t>FPAUKS311</t>
  </si>
  <si>
    <t>FPAUKS312</t>
  </si>
  <si>
    <t>FPAUKS313</t>
  </si>
  <si>
    <t>FPAUKS314</t>
  </si>
  <si>
    <t>FPAUKS315</t>
  </si>
  <si>
    <t>FPAUKS316</t>
  </si>
  <si>
    <t>FPAUKS317</t>
  </si>
  <si>
    <t>FPAUKS318</t>
  </si>
  <si>
    <t>FPAUKS319</t>
  </si>
  <si>
    <t>FPAUKS320</t>
  </si>
  <si>
    <t>FPAUKS321</t>
  </si>
  <si>
    <t>FPAUDN1</t>
  </si>
  <si>
    <t>FPAUDN2</t>
  </si>
  <si>
    <t>FPAUDN3</t>
  </si>
  <si>
    <t>FPAUDN4</t>
  </si>
  <si>
    <t>FPAUDN5</t>
  </si>
  <si>
    <t>FPAUDN6</t>
  </si>
  <si>
    <t>FPAUDN7</t>
  </si>
  <si>
    <t>FPAUDN8</t>
  </si>
  <si>
    <t>FPAUDN9</t>
  </si>
  <si>
    <t>FPAUDN10</t>
  </si>
  <si>
    <t>FPAUDN11</t>
  </si>
  <si>
    <t>FPAUDN12</t>
  </si>
  <si>
    <t>FPAUDN13</t>
  </si>
  <si>
    <t>FPAUDN14</t>
  </si>
  <si>
    <t>FPAUDN15</t>
  </si>
  <si>
    <t>FPAUDN16</t>
  </si>
  <si>
    <t>FPAUDN17</t>
  </si>
  <si>
    <t>FPAUDN18</t>
  </si>
  <si>
    <t>FPAUDN19</t>
  </si>
  <si>
    <t>FPAUDN20</t>
  </si>
  <si>
    <t>FPAUDN21</t>
  </si>
  <si>
    <t>FPAUDN22</t>
  </si>
  <si>
    <t>FPAUDN23</t>
  </si>
  <si>
    <t>FPAUDN24</t>
  </si>
  <si>
    <t>FPAUDN25</t>
  </si>
  <si>
    <t>FPAUDN26</t>
  </si>
  <si>
    <t>FPAUDN27</t>
  </si>
  <si>
    <t>FPAUDN28</t>
  </si>
  <si>
    <t>FPAUDN29</t>
  </si>
  <si>
    <t>FPAUDN30</t>
  </si>
  <si>
    <t>FPAUDN31</t>
  </si>
  <si>
    <t>FPAUDN32</t>
  </si>
  <si>
    <t>FPAUDN33</t>
  </si>
  <si>
    <t>FPAUDN34</t>
  </si>
  <si>
    <t>FPAUDN35</t>
  </si>
  <si>
    <t>FPAUDN36</t>
  </si>
  <si>
    <t>FPAUDN37</t>
  </si>
  <si>
    <t>FPAUDN38</t>
  </si>
  <si>
    <t>FPAUDN39</t>
  </si>
  <si>
    <t>FPAUDN40</t>
  </si>
  <si>
    <t>FPAUDN41</t>
  </si>
  <si>
    <t>FPAUDN42</t>
  </si>
  <si>
    <t>FPAUDN43</t>
  </si>
  <si>
    <t>FPAUDN44</t>
  </si>
  <si>
    <t>FPAUDN45</t>
  </si>
  <si>
    <t>FPAUDN46</t>
  </si>
  <si>
    <t>FPAUDN47</t>
  </si>
  <si>
    <t>FPAUDN48</t>
  </si>
  <si>
    <t>FPAUDN49</t>
  </si>
  <si>
    <t>FPAUDN50</t>
  </si>
  <si>
    <t>FPAUDN51</t>
  </si>
  <si>
    <t>FPAUDN52</t>
  </si>
  <si>
    <t>FPAUDN53</t>
  </si>
  <si>
    <t>FPAUDN54</t>
  </si>
  <si>
    <t>FPAUDN55</t>
  </si>
  <si>
    <t>FPAUDN56</t>
  </si>
  <si>
    <t>FPAUDN57</t>
  </si>
  <si>
    <t>FPAUDN58</t>
  </si>
  <si>
    <t>FPAUDN59</t>
  </si>
  <si>
    <t>FPAUDN60</t>
  </si>
  <si>
    <t>FPAUDN61</t>
  </si>
  <si>
    <t>FPAUDN62</t>
  </si>
  <si>
    <t>FPAUDN63</t>
  </si>
  <si>
    <t>FPAUDN64</t>
  </si>
  <si>
    <t>FPAUDN65</t>
  </si>
  <si>
    <t>FPAUDN66</t>
  </si>
  <si>
    <t>FPAUDN67</t>
  </si>
  <si>
    <t>FPAUDN68</t>
  </si>
  <si>
    <t>FPAUDN69</t>
  </si>
  <si>
    <t>FPAUDN70</t>
  </si>
  <si>
    <t>FPAUDN71</t>
  </si>
  <si>
    <t>FPAUDN72</t>
  </si>
  <si>
    <t>FPAUDN73</t>
  </si>
  <si>
    <t>FPAUDN74</t>
  </si>
  <si>
    <t>FPAUDN75</t>
  </si>
  <si>
    <t>FPAUDN76</t>
  </si>
  <si>
    <t>FPAUDN77</t>
  </si>
  <si>
    <t>FPAUDN78</t>
  </si>
  <si>
    <t>FPAUDN79</t>
  </si>
  <si>
    <t>FPAUDN80</t>
  </si>
  <si>
    <t>FPAUDN81</t>
  </si>
  <si>
    <t>FPAUDN82</t>
  </si>
  <si>
    <t>FPAUDN83</t>
  </si>
  <si>
    <t>FPAUDN84</t>
  </si>
  <si>
    <t>FPAUDN85</t>
  </si>
  <si>
    <t>FPAUDN86</t>
  </si>
  <si>
    <t>FPAUDN87</t>
  </si>
  <si>
    <t>FPAUDN88</t>
  </si>
  <si>
    <t>FPAUDN89</t>
  </si>
  <si>
    <t>FPAUDN90</t>
  </si>
  <si>
    <t>FPAUDN91</t>
  </si>
  <si>
    <t>FPAUDN92</t>
  </si>
  <si>
    <t>FPAUDN93</t>
  </si>
  <si>
    <t>FPAUDN94</t>
  </si>
  <si>
    <t>FPAUDN95</t>
  </si>
  <si>
    <t>FPAUDN96</t>
  </si>
  <si>
    <t>FPAUDN97</t>
  </si>
  <si>
    <t>FPAUDN98</t>
  </si>
  <si>
    <t>FPAUDN99</t>
  </si>
  <si>
    <t>FPAUDN100</t>
  </si>
  <si>
    <t>FPAUDN101</t>
  </si>
  <si>
    <t>FPAUDN102</t>
  </si>
  <si>
    <t>FPAUDN103</t>
  </si>
  <si>
    <t>FPAUDN104</t>
  </si>
  <si>
    <t>FPAUDN105</t>
  </si>
  <si>
    <t>FPAUDN106</t>
  </si>
  <si>
    <t>FPAUDN107</t>
  </si>
  <si>
    <t>FPAUDN108</t>
  </si>
  <si>
    <t>FPAUDN109</t>
  </si>
  <si>
    <t>FPAUDN110</t>
  </si>
  <si>
    <t>FPAUDN111</t>
  </si>
  <si>
    <t>FPAUDN112</t>
  </si>
  <si>
    <t>FPAUDN113</t>
  </si>
  <si>
    <t>FPAUDN114</t>
  </si>
  <si>
    <t>FPAUDN115</t>
  </si>
  <si>
    <t>FPAUDN116</t>
  </si>
  <si>
    <t>FPAUDN117</t>
  </si>
  <si>
    <t>FPAUDN118</t>
  </si>
  <si>
    <t>FPAUDN119</t>
  </si>
  <si>
    <t>FPAUDN120</t>
  </si>
  <si>
    <t>FPAUDN121</t>
  </si>
  <si>
    <t>FPAUDN122</t>
  </si>
  <si>
    <t>FPAUDN123</t>
  </si>
  <si>
    <t>FPAUDN124</t>
  </si>
  <si>
    <t>FPAUDN125</t>
  </si>
  <si>
    <t>FPAUDN126</t>
  </si>
  <si>
    <t>FPAUDN127</t>
  </si>
  <si>
    <t>FPAUDN128</t>
  </si>
  <si>
    <t>FPAUDN129</t>
  </si>
  <si>
    <t>FPAUDN130</t>
  </si>
  <si>
    <t>FPAUDN131</t>
  </si>
  <si>
    <t>FPAUDN132</t>
  </si>
  <si>
    <t>FPAUDN133</t>
  </si>
  <si>
    <t>FPAUDN134</t>
  </si>
  <si>
    <t>FPAUDN135</t>
  </si>
  <si>
    <t>FPAUDN136</t>
  </si>
  <si>
    <t>FPAUDN137</t>
  </si>
  <si>
    <t>FPAUDN138</t>
  </si>
  <si>
    <t>FPAUDN139</t>
  </si>
  <si>
    <t>FPAUDN140</t>
  </si>
  <si>
    <t>FPAUDN141</t>
  </si>
  <si>
    <t>FPAUDN142</t>
  </si>
  <si>
    <t>FPAUDN143</t>
  </si>
  <si>
    <t>FPAUDN144</t>
  </si>
  <si>
    <t>FPAUDN145</t>
  </si>
  <si>
    <t>FPAUDN146</t>
  </si>
  <si>
    <t>FPAUDN147</t>
  </si>
  <si>
    <t>FPAUDN148</t>
  </si>
  <si>
    <t>FPAUDN149</t>
  </si>
  <si>
    <t>FPAUDN150</t>
  </si>
  <si>
    <t>FPAUTH1</t>
  </si>
  <si>
    <t>FPAUTH2</t>
  </si>
  <si>
    <t>FPAUTH3</t>
  </si>
  <si>
    <t>FPAUTH4</t>
  </si>
  <si>
    <t>FPAUTH5</t>
  </si>
  <si>
    <t>FPAUTH6</t>
  </si>
  <si>
    <t>FPAUTH7</t>
  </si>
  <si>
    <t>FPAUTH8</t>
  </si>
  <si>
    <t>FPAUTH9</t>
  </si>
  <si>
    <t>FPAUTH10</t>
  </si>
  <si>
    <t>FPAUTH11</t>
  </si>
  <si>
    <t>FPAUTH12</t>
  </si>
  <si>
    <t>FPAUTH13</t>
  </si>
  <si>
    <t>FPAUTH14</t>
  </si>
  <si>
    <t>FPAUTH15</t>
  </si>
  <si>
    <t>FPAUTH16</t>
  </si>
  <si>
    <t>FPAUTH17</t>
  </si>
  <si>
    <t>FPAUTH18</t>
  </si>
  <si>
    <t>FPAUTH19</t>
  </si>
  <si>
    <t>FPAUTH20</t>
  </si>
  <si>
    <t>FPAUTH21</t>
  </si>
  <si>
    <t>FPAUTH22</t>
  </si>
  <si>
    <t>FPAUTH23</t>
  </si>
  <si>
    <t>FPAUTH24</t>
  </si>
  <si>
    <t>FPAUTH25</t>
  </si>
  <si>
    <t>FPAUTH26</t>
  </si>
  <si>
    <t>FPAUTH27</t>
  </si>
  <si>
    <t>FPAUTH28</t>
  </si>
  <si>
    <t>FPAUTH29</t>
  </si>
  <si>
    <t>FPAUTH30</t>
  </si>
  <si>
    <t>FPAUTH31</t>
  </si>
  <si>
    <t>FPAUTH32</t>
  </si>
  <si>
    <t>FPAUTH33</t>
  </si>
  <si>
    <t>FPAUTH34</t>
  </si>
  <si>
    <t>FPAUTH35</t>
  </si>
  <si>
    <t>FPAUTH36</t>
  </si>
  <si>
    <t>FPAUTH37</t>
  </si>
  <si>
    <t>FPAUTH38</t>
  </si>
  <si>
    <t>FPAUTH39</t>
  </si>
  <si>
    <t>FPAUTH40</t>
  </si>
  <si>
    <t>FPAUTH41</t>
  </si>
  <si>
    <t>FPAUTH42</t>
  </si>
  <si>
    <t>FPAUTH43</t>
  </si>
  <si>
    <t>FPAUTH44</t>
  </si>
  <si>
    <t>FPAUTH45</t>
  </si>
  <si>
    <t>FPAUTH46</t>
  </si>
  <si>
    <t>FPAUTH47</t>
  </si>
  <si>
    <t>FPAUTH48</t>
  </si>
  <si>
    <t>FPAUTH49</t>
  </si>
  <si>
    <t>FPAUTH50</t>
  </si>
  <si>
    <t>FPAUTH51</t>
  </si>
  <si>
    <t>FPAUTH52</t>
  </si>
  <si>
    <t>FPAUTH53</t>
  </si>
  <si>
    <t>FPAUTH54</t>
  </si>
  <si>
    <t>FPAUTH55</t>
  </si>
  <si>
    <t>FPAUTH56</t>
  </si>
  <si>
    <t>FPAUTH57</t>
  </si>
  <si>
    <t>FPAUTH58</t>
  </si>
  <si>
    <t>FPAUTH59</t>
  </si>
  <si>
    <t>FPAUTH60</t>
  </si>
  <si>
    <t>FPAUTH61</t>
  </si>
  <si>
    <t>FPAUTH62</t>
  </si>
  <si>
    <t>FPAUTH63</t>
  </si>
  <si>
    <t>FPAUTH64</t>
  </si>
  <si>
    <t>FPAUTH65</t>
  </si>
  <si>
    <t>FPAUTH66</t>
  </si>
  <si>
    <t>FPAUTH67</t>
  </si>
  <si>
    <t>FPAUTH68</t>
  </si>
  <si>
    <t>FPAUTH69</t>
  </si>
  <si>
    <t>FPAUTH70</t>
  </si>
  <si>
    <t>FPAUTH71</t>
  </si>
  <si>
    <t>FPAUTH72</t>
  </si>
  <si>
    <t>FPAUTH73</t>
  </si>
  <si>
    <t>FPAUTH74</t>
  </si>
  <si>
    <t>FPAUTH75</t>
  </si>
  <si>
    <t>FPAUTH76</t>
  </si>
  <si>
    <t>FPAUTH77</t>
  </si>
  <si>
    <t>FPAUTH78</t>
  </si>
  <si>
    <t>FPAUTH79</t>
  </si>
  <si>
    <t>FPAUTH80</t>
  </si>
  <si>
    <t>FPAUTH81</t>
  </si>
  <si>
    <t>FPAUTH82</t>
  </si>
  <si>
    <t>FPAUTH83</t>
  </si>
  <si>
    <t>FPAUTH84</t>
  </si>
  <si>
    <t>FPAUTH85</t>
  </si>
  <si>
    <t>FPAUTH86</t>
  </si>
  <si>
    <t>FPAUTH87</t>
  </si>
  <si>
    <t>FPAUTH88</t>
  </si>
  <si>
    <t>FPAUTH89</t>
  </si>
  <si>
    <t>FPAUTH90</t>
  </si>
  <si>
    <t>FPAUTH91</t>
  </si>
  <si>
    <t>FPAUTH92</t>
  </si>
  <si>
    <t>FPAUTH93</t>
  </si>
  <si>
    <t>FPAUTH94</t>
  </si>
  <si>
    <t>FPAUTH95</t>
  </si>
  <si>
    <t>FPAUTH96</t>
  </si>
  <si>
    <t>FPAUTH97</t>
  </si>
  <si>
    <t>FPAUTH98</t>
  </si>
  <si>
    <t>FPAUTH99</t>
  </si>
  <si>
    <t>FPAUTH100</t>
  </si>
  <si>
    <t>FPAUTH101</t>
  </si>
  <si>
    <t>FPAUTH102</t>
  </si>
  <si>
    <t>FPAUTH103</t>
  </si>
  <si>
    <t>FPAUTH104</t>
  </si>
  <si>
    <t>FPAUTH105</t>
  </si>
  <si>
    <t>FPAUTH106</t>
  </si>
  <si>
    <t>FPAUTH107</t>
  </si>
  <si>
    <t>FPAUTH108</t>
  </si>
  <si>
    <t>FPAUTH109</t>
  </si>
  <si>
    <t>FPAUTH110</t>
  </si>
  <si>
    <t>FPAUTH111</t>
  </si>
  <si>
    <t>FPAUTH112</t>
  </si>
  <si>
    <t>FPAUTH113</t>
  </si>
  <si>
    <t>FPAUTH114</t>
  </si>
  <si>
    <t>FPAUTH115</t>
  </si>
  <si>
    <t>FPAUTH116</t>
  </si>
  <si>
    <t>FPAUTH117</t>
  </si>
  <si>
    <t>FPAUTH118</t>
  </si>
  <si>
    <t>FPAUTH119</t>
  </si>
  <si>
    <t>FPAUTH120</t>
  </si>
  <si>
    <t>FPAUTH121</t>
  </si>
  <si>
    <t>FPAUTH122</t>
  </si>
  <si>
    <t>FPAUTH123</t>
  </si>
  <si>
    <t>FPAUTH124</t>
  </si>
  <si>
    <t>FPAUTH125</t>
  </si>
  <si>
    <t>FPAUTH126</t>
  </si>
  <si>
    <t>FPAUTH127</t>
  </si>
  <si>
    <t>FPAUTH128</t>
  </si>
  <si>
    <t>FPAUTH129</t>
  </si>
  <si>
    <t>FPAUTH130</t>
  </si>
  <si>
    <t>FPAUTH131</t>
  </si>
  <si>
    <t>FPAUTH132</t>
  </si>
  <si>
    <t>FPAUTH133</t>
  </si>
  <si>
    <t>FPAUTH134</t>
  </si>
  <si>
    <t>FPAUTH135</t>
  </si>
  <si>
    <t>FPAUTH136</t>
  </si>
  <si>
    <t>FPAUTH137</t>
  </si>
  <si>
    <t>FPAUTH138</t>
  </si>
  <si>
    <t>FPAUTH139</t>
  </si>
  <si>
    <t>FPAUTH140</t>
  </si>
  <si>
    <t>FPAUTH141</t>
  </si>
  <si>
    <t>FPAUTH142</t>
  </si>
  <si>
    <t>FPAUTH143</t>
  </si>
  <si>
    <t>FPAUTH144</t>
  </si>
  <si>
    <t>FPAUTH145</t>
  </si>
  <si>
    <t>FPAUTH146</t>
  </si>
  <si>
    <t>FPAUTH147</t>
  </si>
  <si>
    <t>FPAUTH148</t>
  </si>
  <si>
    <t>FPAUTH149</t>
  </si>
  <si>
    <t>FPAUTH150</t>
  </si>
  <si>
    <t>FPAUTH151</t>
  </si>
  <si>
    <t>FPAUTH152</t>
  </si>
  <si>
    <t>FPAUTH153</t>
  </si>
  <si>
    <t>FPAUTH154</t>
  </si>
  <si>
    <t>FPAUTH155</t>
  </si>
  <si>
    <t>FPAUTH156</t>
  </si>
  <si>
    <t>FPAUTH157</t>
  </si>
  <si>
    <t>FPAUTH158</t>
  </si>
  <si>
    <t>FPAUTH159</t>
  </si>
  <si>
    <t>FPAUTH160</t>
  </si>
  <si>
    <t>FPAUTH161</t>
  </si>
  <si>
    <t>FPAUTH162</t>
  </si>
  <si>
    <t>FPAUTH163</t>
  </si>
  <si>
    <t>FPAUTH164</t>
  </si>
  <si>
    <t>FPAUTH165</t>
  </si>
  <si>
    <t>FPAUTH166</t>
  </si>
  <si>
    <t>FPAUTH167</t>
  </si>
  <si>
    <t>FPAUTH168</t>
  </si>
  <si>
    <t>FPAUTH169</t>
  </si>
  <si>
    <t>FPAUTH170</t>
  </si>
  <si>
    <t>FPAUTH171</t>
  </si>
  <si>
    <t>FPAUTH172</t>
  </si>
  <si>
    <t>FPAUTH173</t>
  </si>
  <si>
    <t>FPAUTH174</t>
  </si>
  <si>
    <t>FPAUTH175</t>
  </si>
  <si>
    <t>FPAUTH176</t>
  </si>
  <si>
    <t>FPAUTH177</t>
  </si>
  <si>
    <t>FPAUTH178</t>
  </si>
  <si>
    <t>FPAUTH179</t>
  </si>
  <si>
    <t>FPAUTH180</t>
  </si>
  <si>
    <t>FPAUTH181</t>
  </si>
  <si>
    <t>FPAUTH182</t>
  </si>
  <si>
    <t>FPAUTH183</t>
  </si>
  <si>
    <t>FPAUTH184</t>
  </si>
  <si>
    <t>FPAUTH185</t>
  </si>
  <si>
    <t>FPAUTH186</t>
  </si>
  <si>
    <t>FPAUTH187</t>
  </si>
  <si>
    <t>FPAUTH188</t>
  </si>
  <si>
    <t>FPAUTH189</t>
  </si>
  <si>
    <t>FPAUTH190</t>
  </si>
  <si>
    <t>FPAUTH191</t>
  </si>
  <si>
    <t>FPAUTH192</t>
  </si>
  <si>
    <t>FPAUTH193</t>
  </si>
  <si>
    <t>FPAUTH194</t>
  </si>
  <si>
    <t>FPAUTH195</t>
  </si>
  <si>
    <t>FPAUTH196</t>
  </si>
  <si>
    <t>FPAUTH197</t>
  </si>
  <si>
    <t>FPAUTH198</t>
  </si>
  <si>
    <t>FPAUTH199</t>
  </si>
  <si>
    <t>FPAUTH200</t>
  </si>
  <si>
    <t>FPAUTH201</t>
  </si>
  <si>
    <t>FPAUTH202</t>
  </si>
  <si>
    <t>FPAUTH203</t>
  </si>
  <si>
    <t>FPAUTH204</t>
  </si>
  <si>
    <t>FPAUTH205</t>
  </si>
  <si>
    <t>FPAUTH206</t>
  </si>
  <si>
    <t>FPAUTH207</t>
  </si>
  <si>
    <t>FPAUTH208</t>
  </si>
  <si>
    <t>FPAUTH209</t>
  </si>
  <si>
    <t>FPAUTH210</t>
  </si>
  <si>
    <t>FPAUTH211</t>
  </si>
  <si>
    <t>FPAUTH212</t>
  </si>
  <si>
    <t>FPAUTH213</t>
  </si>
  <si>
    <t>FPAUTH214</t>
  </si>
  <si>
    <t>FPAUTH215</t>
  </si>
  <si>
    <t>FPAUTH216</t>
  </si>
  <si>
    <t>FPAUTH217</t>
  </si>
  <si>
    <t>FPAUTH218</t>
  </si>
  <si>
    <t>FPAUTH219</t>
  </si>
  <si>
    <t>FPAUTH220</t>
  </si>
  <si>
    <t>FPAUTH221</t>
  </si>
  <si>
    <t>FPAUTH222</t>
  </si>
  <si>
    <t>FPAUTH223</t>
  </si>
  <si>
    <t>FPAUTH224</t>
  </si>
  <si>
    <t>FPAUTH225</t>
  </si>
  <si>
    <t>FPAUTH226</t>
  </si>
  <si>
    <t>FPAUTH227</t>
  </si>
  <si>
    <t>FPAUTH228</t>
  </si>
  <si>
    <t>FPAUTH229</t>
  </si>
  <si>
    <t>FPAUTH230</t>
  </si>
  <si>
    <t>FPAUTH231</t>
  </si>
  <si>
    <t>FPAUTH232</t>
  </si>
  <si>
    <t>FPAUTH233</t>
  </si>
  <si>
    <t>FPAUTH234</t>
  </si>
  <si>
    <t>FPAUTH235</t>
  </si>
  <si>
    <t>FPAUTH236</t>
  </si>
  <si>
    <t>FPAUTH237</t>
  </si>
  <si>
    <t>FPAUTH238</t>
  </si>
  <si>
    <t>FPAUTH239</t>
  </si>
  <si>
    <t>FPAUTH240</t>
  </si>
  <si>
    <t>FPAUTH241</t>
  </si>
  <si>
    <t>FPAUTH242</t>
  </si>
  <si>
    <t>FPAUTH243</t>
  </si>
  <si>
    <t>FPAUTH244</t>
  </si>
  <si>
    <t>FPAUTH245</t>
  </si>
  <si>
    <t>FPAUTH246</t>
  </si>
  <si>
    <t>FPAUTH247</t>
  </si>
  <si>
    <t>FPAUTH248</t>
  </si>
  <si>
    <t>FPAUTH249</t>
  </si>
  <si>
    <t>FPAUTH250</t>
  </si>
  <si>
    <t>FPAUTH251</t>
  </si>
  <si>
    <t>FPAUTH252</t>
  </si>
  <si>
    <t>FPAUTH253</t>
  </si>
  <si>
    <t>FPAUTH254</t>
  </si>
  <si>
    <t>FPAUTH255</t>
  </si>
  <si>
    <t>FPAUTH256</t>
  </si>
  <si>
    <t>FPAUTH257</t>
  </si>
  <si>
    <t>FPAUTH258</t>
  </si>
  <si>
    <t>FPAUTH259</t>
  </si>
  <si>
    <t>FPAUTH260</t>
  </si>
  <si>
    <t>FPAUTH261</t>
  </si>
  <si>
    <t>FPAUTH262</t>
  </si>
  <si>
    <t>FPAUTH263</t>
  </si>
  <si>
    <t>FPAUTH264</t>
  </si>
  <si>
    <t>FPAUTH265</t>
  </si>
  <si>
    <t>FPAUTH266</t>
  </si>
  <si>
    <t>FPAUTH267</t>
  </si>
  <si>
    <t>FPAUTH268</t>
  </si>
  <si>
    <t>FPAUTH269</t>
  </si>
  <si>
    <t>FPAUTH270</t>
  </si>
  <si>
    <t>FPAUTH271</t>
  </si>
  <si>
    <t>FPAUTH272</t>
  </si>
  <si>
    <t>FPAUTH273</t>
  </si>
  <si>
    <t>FPAUTH274</t>
  </si>
  <si>
    <t>FPAUTH275</t>
  </si>
  <si>
    <t>FPAUTH276</t>
  </si>
  <si>
    <t>FPAUTH277</t>
  </si>
  <si>
    <t>FPAUTH278</t>
  </si>
  <si>
    <t>FPAUTH279</t>
  </si>
  <si>
    <t>FPAUTH280</t>
  </si>
  <si>
    <t>FPAUTH281</t>
  </si>
  <si>
    <t>FPAUTH282</t>
  </si>
  <si>
    <t>FPAUTH283</t>
  </si>
  <si>
    <t>FPAUTH284</t>
  </si>
  <si>
    <t>FPAUTH285</t>
  </si>
  <si>
    <t>FPAUTH286</t>
  </si>
  <si>
    <t>FPAUTH287</t>
  </si>
  <si>
    <t>FPAUTH288</t>
  </si>
  <si>
    <t>FPAUTH289</t>
  </si>
  <si>
    <t>FPAUTH290</t>
  </si>
  <si>
    <t>FPAUTH291</t>
  </si>
  <si>
    <t>FPAUTH292</t>
  </si>
  <si>
    <t>FPAUTH293</t>
  </si>
  <si>
    <t>FPAUTH294</t>
  </si>
  <si>
    <t>FPAUTH295</t>
  </si>
  <si>
    <t>FPAUTH296</t>
  </si>
  <si>
    <t>FPAUTH297</t>
  </si>
  <si>
    <t>FPAUTH298</t>
  </si>
  <si>
    <t>FPAUTH299</t>
  </si>
  <si>
    <t>FPAUTH300</t>
  </si>
  <si>
    <t>FPAUTH301</t>
  </si>
  <si>
    <t>FPAUTH302</t>
  </si>
  <si>
    <t>FPAUTH303</t>
  </si>
  <si>
    <t>FPAUTH304</t>
  </si>
  <si>
    <t>FPAUTH305</t>
  </si>
  <si>
    <t>FPAUTH306</t>
  </si>
  <si>
    <t>FPAUTH307</t>
  </si>
  <si>
    <t>FPAUTH308</t>
  </si>
  <si>
    <t>FPAUTH309</t>
  </si>
  <si>
    <t>FPAUTH310</t>
  </si>
  <si>
    <t>FPAUTH311</t>
  </si>
  <si>
    <t>FPAUTH312</t>
  </si>
  <si>
    <t>FPAUTH313</t>
  </si>
  <si>
    <t>FPAUTH314</t>
  </si>
  <si>
    <t>FPAUTH315</t>
  </si>
  <si>
    <t>FPAUTH316</t>
  </si>
  <si>
    <t>FPAUTH317</t>
  </si>
  <si>
    <t>FPAUTH318</t>
  </si>
  <si>
    <t>FPAUTH319</t>
  </si>
  <si>
    <t>FPAUTH320</t>
  </si>
  <si>
    <t>FPAUTH321</t>
  </si>
  <si>
    <t>FPAUTH322</t>
  </si>
  <si>
    <t>FPAUTH323</t>
  </si>
  <si>
    <t>FPAUTH324</t>
  </si>
  <si>
    <t>FPAUTH325</t>
  </si>
  <si>
    <t>FPAUTH326</t>
  </si>
  <si>
    <t>FPAUTH327</t>
  </si>
  <si>
    <t>FPAUTH328</t>
  </si>
  <si>
    <t>FPAUTH329</t>
  </si>
  <si>
    <t>FPAUTH330</t>
  </si>
  <si>
    <t>FPAUTH331</t>
  </si>
  <si>
    <t>FPAUTH332</t>
  </si>
  <si>
    <t>FPAUTH333</t>
  </si>
  <si>
    <t>FPAUTH334</t>
  </si>
  <si>
    <t>FPAUTH335</t>
  </si>
  <si>
    <t>FPAUTH336</t>
  </si>
  <si>
    <t>FPAUTH337</t>
  </si>
  <si>
    <t>FPAUTH338</t>
  </si>
  <si>
    <t>FPAUTH339</t>
  </si>
  <si>
    <t>FPAUTH340</t>
  </si>
  <si>
    <t>FPAUTH341</t>
  </si>
  <si>
    <t>FPAUTH342</t>
  </si>
  <si>
    <t>FPAUTH343</t>
  </si>
  <si>
    <t>FPAUTH344</t>
  </si>
  <si>
    <t>FPAUTH345</t>
  </si>
  <si>
    <t>FPAUTH346</t>
  </si>
  <si>
    <t>FPAUTH347</t>
  </si>
  <si>
    <t>FPAUTH348</t>
  </si>
  <si>
    <t>FPAUTH349</t>
  </si>
  <si>
    <t>FPAUTH350</t>
  </si>
  <si>
    <t>FPAUTH351</t>
  </si>
  <si>
    <t>FPAUTH352</t>
  </si>
  <si>
    <t>FPAUTH353</t>
  </si>
  <si>
    <t>FPAUTH354</t>
  </si>
  <si>
    <t>FPAUTH355</t>
  </si>
  <si>
    <t>FPAUTH356</t>
  </si>
  <si>
    <t>FPAUTH357</t>
  </si>
  <si>
    <t>FPAUTH358</t>
  </si>
  <si>
    <t>FPAUTH359</t>
  </si>
  <si>
    <t>FPAUTH360</t>
  </si>
  <si>
    <t>FPAUTH361</t>
  </si>
  <si>
    <t>FPAUTH362</t>
  </si>
  <si>
    <t>FPAUTH363</t>
  </si>
  <si>
    <t>FPAUTH364</t>
  </si>
  <si>
    <t>FPAUTH365</t>
  </si>
  <si>
    <t>FPAUTH366</t>
  </si>
  <si>
    <t>FPAUTH367</t>
  </si>
  <si>
    <t>FPAUTH368</t>
  </si>
  <si>
    <t>FPAUTH369</t>
  </si>
  <si>
    <t>FPAUTH370</t>
  </si>
  <si>
    <t>FPAUTH371</t>
  </si>
  <si>
    <t>FPAUTH372</t>
  </si>
  <si>
    <t>FPAUTH373</t>
  </si>
  <si>
    <t>FPAUTH374</t>
  </si>
  <si>
    <t>FPAUTH375</t>
  </si>
  <si>
    <t>FPAUTH376</t>
  </si>
  <si>
    <t>FPAUTH377</t>
  </si>
  <si>
    <t>FPAUTH378</t>
  </si>
  <si>
    <t>FPAUTH379</t>
  </si>
  <si>
    <t>FPAUTH380</t>
  </si>
  <si>
    <t>FPAUTH381</t>
  </si>
  <si>
    <t>FPAUTH382</t>
  </si>
  <si>
    <t>FPAUTH383</t>
  </si>
  <si>
    <t>FPAUTH384</t>
  </si>
  <si>
    <t>FPAUTH385</t>
  </si>
  <si>
    <t>FPAUTH386</t>
  </si>
  <si>
    <t>FPAUTH387</t>
  </si>
  <si>
    <t>FPAUTH388</t>
  </si>
  <si>
    <t>FPAUTH389</t>
  </si>
  <si>
    <t>FPAUTH390</t>
  </si>
  <si>
    <t>FPAUTH391</t>
  </si>
  <si>
    <t>FPAUTH392</t>
  </si>
  <si>
    <t>FPAUTH393</t>
  </si>
  <si>
    <t>FPAUTH394</t>
  </si>
  <si>
    <t>FPAUTH395</t>
  </si>
  <si>
    <t>FPAUTH396</t>
  </si>
  <si>
    <t>FPAUTH397</t>
  </si>
  <si>
    <t>FPAUTH398</t>
  </si>
  <si>
    <t>FPAUTH399</t>
  </si>
  <si>
    <t>FPAUTH400</t>
  </si>
  <si>
    <t>FPAUTH401</t>
  </si>
  <si>
    <t>FPAUTH402</t>
  </si>
  <si>
    <t>FPAUTH403</t>
  </si>
  <si>
    <t>FPAUTH404</t>
  </si>
  <si>
    <t>FPAUTH405</t>
  </si>
  <si>
    <t>FPAUTH406</t>
  </si>
  <si>
    <t>FPAUTH407</t>
  </si>
  <si>
    <t>FPAUTH408</t>
  </si>
  <si>
    <t>FPAUTH409</t>
  </si>
  <si>
    <t>FPAUTH410</t>
  </si>
  <si>
    <t>FPAUTH411</t>
  </si>
  <si>
    <t>FPAUTH412</t>
  </si>
  <si>
    <t>FPAUTH413</t>
  </si>
  <si>
    <t>FPAUTH414</t>
  </si>
  <si>
    <t>FPAUTH415</t>
  </si>
  <si>
    <t>FPAUTH416</t>
  </si>
  <si>
    <t>FPAUTH417</t>
  </si>
  <si>
    <t>FPAUTH418</t>
  </si>
  <si>
    <t>FPAUTH419</t>
  </si>
  <si>
    <t>FPAUTH420</t>
  </si>
  <si>
    <t>FPAUTH421</t>
  </si>
  <si>
    <t>FPAUTH422</t>
  </si>
  <si>
    <t>FPAUTH423</t>
  </si>
  <si>
    <t>FPAUTH424</t>
  </si>
  <si>
    <t>FPAUTH425</t>
  </si>
  <si>
    <t>FPAUTH426</t>
  </si>
  <si>
    <t>FPAUTH427</t>
  </si>
  <si>
    <t>FPAUTH428</t>
  </si>
  <si>
    <t>FPAUTH429</t>
  </si>
  <si>
    <t>FPAUTH430</t>
  </si>
  <si>
    <t>FPAUTH431</t>
  </si>
  <si>
    <t>FPAUTH432</t>
  </si>
  <si>
    <t>FPAUTH433</t>
  </si>
  <si>
    <t>FPAUTH434</t>
  </si>
  <si>
    <t>FPAUTH435</t>
  </si>
  <si>
    <t>FPAUTH436</t>
  </si>
  <si>
    <t>FPAUTH437</t>
  </si>
  <si>
    <t>FPAUTH438</t>
  </si>
  <si>
    <t>FPAUTH439</t>
  </si>
  <si>
    <t>FPAUTH440</t>
  </si>
  <si>
    <t>FPAUTH441</t>
  </si>
  <si>
    <t>FPAUTH442</t>
  </si>
  <si>
    <t>FPAUTH443</t>
  </si>
  <si>
    <t>FPAUTH444</t>
  </si>
  <si>
    <t>FPAUTH445</t>
  </si>
  <si>
    <t>FPAUTH446</t>
  </si>
  <si>
    <t>FPAUTH447</t>
  </si>
  <si>
    <t>FPAUTH448</t>
  </si>
  <si>
    <t>FPAUTH449</t>
  </si>
  <si>
    <t>FPAUTH450</t>
  </si>
  <si>
    <t>FPAUTH451</t>
  </si>
  <si>
    <t>FPAUTH452</t>
  </si>
  <si>
    <t>FPAUTH453</t>
  </si>
  <si>
    <t>FPAUTH454</t>
  </si>
  <si>
    <t>FPAUTH455</t>
  </si>
  <si>
    <t>FPAUTH456</t>
  </si>
  <si>
    <t>FPAUTH457</t>
  </si>
  <si>
    <t>FPAUTH458</t>
  </si>
  <si>
    <t>FPAUTH459</t>
  </si>
  <si>
    <t>FPAUTH460</t>
  </si>
  <si>
    <t>FPAUTH461</t>
  </si>
  <si>
    <t>FPAUTH462</t>
  </si>
  <si>
    <t>FPAUTH463</t>
  </si>
  <si>
    <t>FPAUTH464</t>
  </si>
  <si>
    <t>FPAUTH465</t>
  </si>
  <si>
    <t>FPAUTH466</t>
  </si>
  <si>
    <t>FPAUTH467</t>
  </si>
  <si>
    <t>FPAUTH468</t>
  </si>
  <si>
    <t>FPAUTH469</t>
  </si>
  <si>
    <t>FPAUTH470</t>
  </si>
  <si>
    <t>FPAUTH471</t>
  </si>
  <si>
    <t>FPAUTH472</t>
  </si>
  <si>
    <t>FPAUTH473</t>
  </si>
  <si>
    <t>FPAUTH474</t>
  </si>
  <si>
    <t>FPAUTH475</t>
  </si>
  <si>
    <t>FPAUTH476</t>
  </si>
  <si>
    <t>FPAUTH477</t>
  </si>
  <si>
    <t>FPAUTH478</t>
  </si>
  <si>
    <t>FPAUTH479</t>
  </si>
  <si>
    <t>FPAUTH480</t>
  </si>
  <si>
    <t>FPAUTH481</t>
  </si>
  <si>
    <t>FPAUTH482</t>
  </si>
  <si>
    <t>FPAUTH483</t>
  </si>
  <si>
    <t>FPAUTH484</t>
  </si>
  <si>
    <t>FPAUTH485</t>
  </si>
  <si>
    <t>FPAUTH486</t>
  </si>
  <si>
    <t>FPAUTH487</t>
  </si>
  <si>
    <t>FPAUTH488</t>
  </si>
  <si>
    <t>FPAUTH489</t>
  </si>
  <si>
    <t>FPAUTH490</t>
  </si>
  <si>
    <t>FPAUTH491</t>
  </si>
  <si>
    <t>FPAUTH492</t>
  </si>
  <si>
    <t>FPAUTH493</t>
  </si>
  <si>
    <t>FPAUTH494</t>
  </si>
  <si>
    <t>FPAUTH495</t>
  </si>
  <si>
    <t>FPAUTH496</t>
  </si>
  <si>
    <t>FPAUTH497</t>
  </si>
  <si>
    <t>FPAUTH498</t>
  </si>
  <si>
    <t>FPAUTH499</t>
  </si>
  <si>
    <t>FPAUTH500</t>
  </si>
  <si>
    <t>FPAUTH501</t>
  </si>
  <si>
    <t>FPAUTH502</t>
  </si>
  <si>
    <t>FPAUTH503</t>
  </si>
  <si>
    <t>FPAUTH504</t>
  </si>
  <si>
    <t>FPAUTH505</t>
  </si>
  <si>
    <t>FPAUTH506</t>
  </si>
  <si>
    <t>FPAUTH507</t>
  </si>
  <si>
    <t>FPAUTH508</t>
  </si>
  <si>
    <t>FPAUTH509</t>
  </si>
  <si>
    <t>FPAUTH510</t>
  </si>
  <si>
    <t>FPAUTH511</t>
  </si>
  <si>
    <t>FPAUTH512</t>
  </si>
  <si>
    <t>FPAUTH513</t>
  </si>
  <si>
    <t>FPAUTH514</t>
  </si>
  <si>
    <t>FPAUTH515</t>
  </si>
  <si>
    <t>FPAUTH516</t>
  </si>
  <si>
    <t>FPAUTH517</t>
  </si>
  <si>
    <t>FPAUTH518</t>
  </si>
  <si>
    <t>FPAUTH519</t>
  </si>
  <si>
    <t>FPAUTH520</t>
  </si>
  <si>
    <t>FPAUTH521</t>
  </si>
  <si>
    <t>FPAUTH522</t>
  </si>
  <si>
    <t>FPAUTH523</t>
  </si>
  <si>
    <t>FPAUTH524</t>
  </si>
  <si>
    <t>FPAUTH525</t>
  </si>
  <si>
    <t>FPAUTH526</t>
  </si>
  <si>
    <t>FPAUTH527</t>
  </si>
  <si>
    <t>FPAUTH528</t>
  </si>
  <si>
    <t>FPAUTH529</t>
  </si>
  <si>
    <t>FPAUTH530</t>
  </si>
  <si>
    <t>FPAUTH531</t>
  </si>
  <si>
    <t>FPAUTH532</t>
  </si>
  <si>
    <t>FPAUTH533</t>
  </si>
  <si>
    <t>FPAUTH534</t>
  </si>
  <si>
    <t>FPAUTH535</t>
  </si>
  <si>
    <t>FPAUTH536</t>
  </si>
  <si>
    <t>FPAUTH537</t>
  </si>
  <si>
    <t>FPAUTH538</t>
  </si>
  <si>
    <t>FPAUTH539</t>
  </si>
  <si>
    <t>FPAUTH540</t>
  </si>
  <si>
    <t>FPAUTH541</t>
  </si>
  <si>
    <t>FPAUTH542</t>
  </si>
  <si>
    <t>FPAUTH543</t>
  </si>
  <si>
    <t>FPAUTH544</t>
  </si>
  <si>
    <t>FPAUTH545</t>
  </si>
  <si>
    <t>FPAUTH546</t>
  </si>
  <si>
    <t>FPAUTH547</t>
  </si>
  <si>
    <t>FPAUTH548</t>
  </si>
  <si>
    <t>FPAUTH549</t>
  </si>
  <si>
    <t>FPAUTH550</t>
  </si>
  <si>
    <t>FPAUTH551</t>
  </si>
  <si>
    <t>FPAUTH552</t>
  </si>
  <si>
    <t>FPAUTH553</t>
  </si>
  <si>
    <t>FPAUTH554</t>
  </si>
  <si>
    <t>FPAUTH555</t>
  </si>
  <si>
    <t>FPAUTH556</t>
  </si>
  <si>
    <t>FPAUTH557</t>
  </si>
  <si>
    <t>FPAUTH558</t>
  </si>
  <si>
    <t>FPAUTH559</t>
  </si>
  <si>
    <t>FPAUTH560</t>
  </si>
  <si>
    <t>FPAUTH561</t>
  </si>
  <si>
    <t>FPAUTH562</t>
  </si>
  <si>
    <t>FPAUTH563</t>
  </si>
  <si>
    <t>FPAUTH564</t>
  </si>
  <si>
    <t>FPAUTH565</t>
  </si>
  <si>
    <t>FPAUTH566</t>
  </si>
  <si>
    <t>FPAUTH567</t>
  </si>
  <si>
    <t>FPAUTH568</t>
  </si>
  <si>
    <t>FPAUTH569</t>
  </si>
  <si>
    <t>FPAUTH570</t>
  </si>
  <si>
    <t>FPAUTH571</t>
  </si>
  <si>
    <t>FPAUTH572</t>
  </si>
  <si>
    <t>FPAUTH573</t>
  </si>
  <si>
    <t>FPAUTH574</t>
  </si>
  <si>
    <t>FPAUTH575</t>
  </si>
  <si>
    <t>FPAUTH576</t>
  </si>
  <si>
    <t>FPAUTH577</t>
  </si>
  <si>
    <t>FPAUTH578</t>
  </si>
  <si>
    <t>FPAUTH579</t>
  </si>
  <si>
    <t>FPAUTH580</t>
  </si>
  <si>
    <t>FPAUTH581</t>
  </si>
  <si>
    <t>FPAUTH582</t>
  </si>
  <si>
    <t>FPAUTH583</t>
  </si>
  <si>
    <t>FPAUTH584</t>
  </si>
  <si>
    <t>FPAUTH585</t>
  </si>
  <si>
    <t>FPAUTH586</t>
  </si>
  <si>
    <t>FPAUTH587</t>
  </si>
  <si>
    <t>FPAUTH588</t>
  </si>
  <si>
    <t>FPAUTH589</t>
  </si>
  <si>
    <t>FPAUTH590</t>
  </si>
  <si>
    <t>FPAUTH591</t>
  </si>
  <si>
    <t>FPAUTH592</t>
  </si>
  <si>
    <t>FPAUTH593</t>
  </si>
  <si>
    <t>FPAUTH594</t>
  </si>
  <si>
    <t>FPAUTH595</t>
  </si>
  <si>
    <t>FPAUTH596</t>
  </si>
  <si>
    <t>FPAUTH597</t>
  </si>
  <si>
    <t>FPAUTH598</t>
  </si>
  <si>
    <t>FPAUTH599</t>
  </si>
  <si>
    <t>FPAUTH600</t>
  </si>
  <si>
    <t>FPAUTH601</t>
  </si>
  <si>
    <t>FPAUTH602</t>
  </si>
  <si>
    <t>FPAUTH603</t>
  </si>
  <si>
    <t>FPAUTH604</t>
  </si>
  <si>
    <t>FPAUTH605</t>
  </si>
  <si>
    <t>FPAUTH606</t>
  </si>
  <si>
    <t>FPAUTH607</t>
  </si>
  <si>
    <t>FPAUTH608</t>
  </si>
  <si>
    <t>FPAUTH609</t>
  </si>
  <si>
    <t>FPAUTH610</t>
  </si>
  <si>
    <t>FPAUTH611</t>
  </si>
  <si>
    <t>FPAUTH612</t>
  </si>
  <si>
    <t>FPAUTH613</t>
  </si>
  <si>
    <t>FPAUTH614</t>
  </si>
  <si>
    <t>FPAUTH615</t>
  </si>
  <si>
    <t>FPAUTH616</t>
  </si>
  <si>
    <t>FPAUTH617</t>
  </si>
  <si>
    <t>FPAUTH618</t>
  </si>
  <si>
    <t>FPAUTH619</t>
  </si>
  <si>
    <t>FPAUTH620</t>
  </si>
  <si>
    <t>FPAUTH621</t>
  </si>
  <si>
    <t>FPAUTH622</t>
  </si>
  <si>
    <t>FPAUTH623</t>
  </si>
  <si>
    <t>FPAUTH624</t>
  </si>
  <si>
    <t>FPAUTH625</t>
  </si>
  <si>
    <t>FPAUTH626</t>
  </si>
  <si>
    <t>FPAUTH627</t>
  </si>
  <si>
    <t>FPAUTH628</t>
  </si>
  <si>
    <t>FPAUTH629</t>
  </si>
  <si>
    <t>FPAUTH630</t>
  </si>
  <si>
    <t>FPAUTH631</t>
  </si>
  <si>
    <t>FPAUTH632</t>
  </si>
  <si>
    <t>FPAUTH633</t>
  </si>
  <si>
    <t>FPAUTH634</t>
  </si>
  <si>
    <t>FPAUTH635</t>
  </si>
  <si>
    <t>FPAUTH636</t>
  </si>
  <si>
    <t>FPAUTH637</t>
  </si>
  <si>
    <t>FPAUTH638</t>
  </si>
  <si>
    <t>FPAUTH639</t>
  </si>
  <si>
    <t>FPAUTH640</t>
  </si>
  <si>
    <t>FPAUTH641</t>
  </si>
  <si>
    <t>FPAUTH642</t>
  </si>
  <si>
    <t>FPAUTH643</t>
  </si>
  <si>
    <t>FPAUTH644</t>
  </si>
  <si>
    <t>FPAUTH645</t>
  </si>
  <si>
    <t>FPAUTH646</t>
  </si>
  <si>
    <t>FPAUTH647</t>
  </si>
  <si>
    <t>FPAUTH648</t>
  </si>
  <si>
    <t>FPAUTH649</t>
  </si>
  <si>
    <t>FPAUTH650</t>
  </si>
  <si>
    <t>FPAUTH651</t>
  </si>
  <si>
    <t>FPAUTH652</t>
  </si>
  <si>
    <t>FPAUTH653</t>
  </si>
  <si>
    <t>FPAUTH654</t>
  </si>
  <si>
    <t>FPAUTH655</t>
  </si>
  <si>
    <t>FPAUTH656</t>
  </si>
  <si>
    <t>FPAUTH657</t>
  </si>
  <si>
    <t>FPAUTH658</t>
  </si>
  <si>
    <t>FPAUTH659</t>
  </si>
  <si>
    <t>FPAUTH660</t>
  </si>
  <si>
    <t>FPAUTH661</t>
  </si>
  <si>
    <t>FPAUTH662</t>
  </si>
  <si>
    <t>FPAUTH663</t>
  </si>
  <si>
    <t>FPAUTH664</t>
  </si>
  <si>
    <t>FPAUTH665</t>
  </si>
  <si>
    <t>FPAUTH666</t>
  </si>
  <si>
    <t>FPAUTH667</t>
  </si>
  <si>
    <t>FPAUTH668</t>
  </si>
  <si>
    <t>FPAUTH669</t>
  </si>
  <si>
    <t>FPAUTH670</t>
  </si>
  <si>
    <t>FPAUTH671</t>
  </si>
  <si>
    <t>FPAUTH672</t>
  </si>
  <si>
    <t>FPAUTH673</t>
  </si>
  <si>
    <t>FPAUTH674</t>
  </si>
  <si>
    <t>FPAUTH675</t>
  </si>
  <si>
    <t>FPAUTH676</t>
  </si>
  <si>
    <t>FPAUTH677</t>
  </si>
  <si>
    <t>FPAUTH678</t>
  </si>
  <si>
    <t>FPAUTH679</t>
  </si>
  <si>
    <t>FPAUTH680</t>
  </si>
  <si>
    <t>FPAUTH681</t>
  </si>
  <si>
    <t>FPAUTH682</t>
  </si>
  <si>
    <t>FPAUTH683</t>
  </si>
  <si>
    <t>FPAUTH684</t>
  </si>
  <si>
    <t>FPAUTH685</t>
  </si>
  <si>
    <t>FPAUTH686</t>
  </si>
  <si>
    <t>FPAUTH687</t>
  </si>
  <si>
    <t>FPAUTH688</t>
  </si>
  <si>
    <t>FPAUTH689</t>
  </si>
  <si>
    <t>FPAUTH690</t>
  </si>
  <si>
    <t>FPAUTH691</t>
  </si>
  <si>
    <t>FPAUTH692</t>
  </si>
  <si>
    <t>FPAUTH693</t>
  </si>
  <si>
    <t>FPAUTH694</t>
  </si>
  <si>
    <t>FPAUTH695</t>
  </si>
  <si>
    <t>FPAUTH696</t>
  </si>
  <si>
    <t>FPAUTH697</t>
  </si>
  <si>
    <t>FPAUTH698</t>
  </si>
  <si>
    <t>FPAUTH699</t>
  </si>
  <si>
    <t>FPAUTH700</t>
  </si>
  <si>
    <t>FPAUTH701</t>
  </si>
  <si>
    <t>FPAUTH702</t>
  </si>
  <si>
    <t>FPAUTH703</t>
  </si>
  <si>
    <t>FPAUTH704</t>
  </si>
  <si>
    <t>FPAUTH705</t>
  </si>
  <si>
    <t>FPAUTH706</t>
  </si>
  <si>
    <t>FPAUTH707</t>
  </si>
  <si>
    <t>FPAUTH708</t>
  </si>
  <si>
    <t>FPAUTH709</t>
  </si>
  <si>
    <t>FPAUTH710</t>
  </si>
  <si>
    <t>FPAUTH711</t>
  </si>
  <si>
    <t>FPAUTH712</t>
  </si>
  <si>
    <t>FPAUTH713</t>
  </si>
  <si>
    <t>FPAUTH714</t>
  </si>
  <si>
    <t>FPAUTH715</t>
  </si>
  <si>
    <t>FPAUTH716</t>
  </si>
  <si>
    <t>FPAUTH717</t>
  </si>
  <si>
    <t>FPAUTH718</t>
  </si>
  <si>
    <t>FPAUTH719</t>
  </si>
  <si>
    <t>FPAUTH720</t>
  </si>
  <si>
    <t>FPAUTH721</t>
  </si>
  <si>
    <t>FPAUTH722</t>
  </si>
  <si>
    <t>FPAUTH723</t>
  </si>
  <si>
    <t>FPAUTH724</t>
  </si>
  <si>
    <t>FPAUTH725</t>
  </si>
  <si>
    <t>FPAUTH726</t>
  </si>
  <si>
    <t>FPAUTH727</t>
  </si>
  <si>
    <t>FPAUTH728</t>
  </si>
  <si>
    <t>FPAUTH729</t>
  </si>
  <si>
    <t>FPAUTH730</t>
  </si>
  <si>
    <t>FPAUTH731</t>
  </si>
  <si>
    <t>FPAUTH732</t>
  </si>
  <si>
    <t>FPAUTH733</t>
  </si>
  <si>
    <t>FPAUTH734</t>
  </si>
  <si>
    <t>FPAUTH735</t>
  </si>
  <si>
    <t>FPAUTH736</t>
  </si>
  <si>
    <t>FPAUTH737</t>
  </si>
  <si>
    <t>FPAUTH738</t>
  </si>
  <si>
    <t>FPAUTH739</t>
  </si>
  <si>
    <t>FPAUTH740</t>
  </si>
  <si>
    <t>FPAUTH741</t>
  </si>
  <si>
    <t>FPAUTH742</t>
  </si>
  <si>
    <t>FPAUTH743</t>
  </si>
  <si>
    <t>FPAUTH744</t>
  </si>
  <si>
    <t>FPAUTH745</t>
  </si>
  <si>
    <t>FPAUTH746</t>
  </si>
  <si>
    <t>FPAUTH747</t>
  </si>
  <si>
    <t>FPAUTH748</t>
  </si>
  <si>
    <t>FPAUTH749</t>
  </si>
  <si>
    <t>FPAUTH750</t>
  </si>
  <si>
    <t>FPAUTH751</t>
  </si>
  <si>
    <t>FPAUTH752</t>
  </si>
  <si>
    <t>FPAUTH753</t>
  </si>
  <si>
    <t>FPAUTH754</t>
  </si>
  <si>
    <t>FPAUTH755</t>
  </si>
  <si>
    <t>FPAUTH756</t>
  </si>
  <si>
    <t>FPAUTH757</t>
  </si>
  <si>
    <t>FPAUTH758</t>
  </si>
  <si>
    <t>FPAUTH759</t>
  </si>
  <si>
    <t>FPAUTH760</t>
  </si>
  <si>
    <t>FPAUTH761</t>
  </si>
  <si>
    <t>FPAUTH762</t>
  </si>
  <si>
    <t>FPAUTH763</t>
  </si>
  <si>
    <t>FPAUTH764</t>
  </si>
  <si>
    <t>FPAUTH765</t>
  </si>
  <si>
    <t>FPAUTH766</t>
  </si>
  <si>
    <t>FPAUTH767</t>
  </si>
  <si>
    <t>FPAUTH768</t>
  </si>
  <si>
    <t>FPAUTH769</t>
  </si>
  <si>
    <t>FPAUTH770</t>
  </si>
  <si>
    <t>FPAUTH771</t>
  </si>
  <si>
    <t>FPAUTH772</t>
  </si>
  <si>
    <t>FPAUTH773</t>
  </si>
  <si>
    <t>FPAUTH774</t>
  </si>
  <si>
    <t>FPAUTH775</t>
  </si>
  <si>
    <t>FPAUTH776</t>
  </si>
  <si>
    <t>FPAUTH777</t>
  </si>
  <si>
    <t>FPAUTH778</t>
  </si>
  <si>
    <t>FPAUTH779</t>
  </si>
  <si>
    <t>FPAUTH780</t>
  </si>
  <si>
    <t>FPAUTH781</t>
  </si>
  <si>
    <t>FPAUTH782</t>
  </si>
  <si>
    <t>FPAUTH783</t>
  </si>
  <si>
    <t>FPAUTH784</t>
  </si>
  <si>
    <t>FPAUTH785</t>
  </si>
  <si>
    <t>FPAUTH786</t>
  </si>
  <si>
    <t>FPAUTH787</t>
  </si>
  <si>
    <t>FPAUTH788</t>
  </si>
  <si>
    <t>FPAUTH789</t>
  </si>
  <si>
    <t>FPAUTH790</t>
  </si>
  <si>
    <t>FPAUTH791</t>
  </si>
  <si>
    <t>FPAUTH792</t>
  </si>
  <si>
    <t>FPAUTH793</t>
  </si>
  <si>
    <t>FPAUTH794</t>
  </si>
  <si>
    <t>FPAUTH795</t>
  </si>
  <si>
    <t>FPAUTH796</t>
  </si>
  <si>
    <t>FPAUTH797</t>
  </si>
  <si>
    <t>FPAUTH798</t>
  </si>
  <si>
    <t>FPAUTH799</t>
  </si>
  <si>
    <t>FPAUTH800</t>
  </si>
  <si>
    <t>FPAUTH801</t>
  </si>
  <si>
    <t>FPAUTH802</t>
  </si>
  <si>
    <t>FPAUTH803</t>
  </si>
  <si>
    <t>FPAUTH804</t>
  </si>
  <si>
    <t>FPAUTH805</t>
  </si>
  <si>
    <t>FPAUTH806</t>
  </si>
  <si>
    <t>FPAUTH807</t>
  </si>
  <si>
    <t>FPAUTH808</t>
  </si>
  <si>
    <t>FPAUTH809</t>
  </si>
  <si>
    <t>FPAUTH810</t>
  </si>
  <si>
    <t>FPAUTH811</t>
  </si>
  <si>
    <t>FPAUTH812</t>
  </si>
  <si>
    <t>FPAUTH813</t>
  </si>
  <si>
    <t>FPAUTH814</t>
  </si>
  <si>
    <t>FPAUTH815</t>
  </si>
  <si>
    <t>FPAUTH816</t>
  </si>
  <si>
    <t>FPAUTH817</t>
  </si>
  <si>
    <t>FPAUTH818</t>
  </si>
  <si>
    <t>FPAUTH819</t>
  </si>
  <si>
    <t>FPAUTH820</t>
  </si>
  <si>
    <t>FPAUTH821</t>
  </si>
  <si>
    <t>FPAUTH822</t>
  </si>
  <si>
    <t>FPAUTH823</t>
  </si>
  <si>
    <t>FPAUTH824</t>
  </si>
  <si>
    <t>FPAUTH825</t>
  </si>
  <si>
    <t>FPAUTH826</t>
  </si>
  <si>
    <t>FPAUTH827</t>
  </si>
  <si>
    <t>FPAUTH828</t>
  </si>
  <si>
    <t>FPAUTH829</t>
  </si>
  <si>
    <t>FPAUTH830</t>
  </si>
  <si>
    <t>FPAUTH831</t>
  </si>
  <si>
    <t>FPAUTH832</t>
  </si>
  <si>
    <t>FPAUTH833</t>
  </si>
  <si>
    <t>FPAUTH834</t>
  </si>
  <si>
    <t>FPAUTH835</t>
  </si>
  <si>
    <t>FPAUTH836</t>
  </si>
  <si>
    <t>FPAUTH837</t>
  </si>
  <si>
    <t>FPAUTH838</t>
  </si>
  <si>
    <t>FPAUTH839</t>
  </si>
  <si>
    <t>FPAUTH840</t>
  </si>
  <si>
    <t>FPAUTH841</t>
  </si>
  <si>
    <t>FPAUTH842</t>
  </si>
  <si>
    <t>FPAUTH843</t>
  </si>
  <si>
    <t>FPAUTH844</t>
  </si>
  <si>
    <t>FPAUTH845</t>
  </si>
  <si>
    <t>FPAUTH846</t>
  </si>
  <si>
    <t>FPAUTH847</t>
  </si>
  <si>
    <t>FPAUTH848</t>
  </si>
  <si>
    <t>FPAUTH849</t>
  </si>
  <si>
    <t>FPAUTH850</t>
  </si>
  <si>
    <t>FPAUTH851</t>
  </si>
  <si>
    <t>FPAUTH852</t>
  </si>
  <si>
    <t>FPAUTH853</t>
  </si>
  <si>
    <t>FPAUTH854</t>
  </si>
  <si>
    <t>FPAUTH855</t>
  </si>
  <si>
    <t>FPAUTH856</t>
  </si>
  <si>
    <t>FPAUTH857</t>
  </si>
  <si>
    <t>FPAUTH858</t>
  </si>
  <si>
    <t>FPAUTH859</t>
  </si>
  <si>
    <t>FPAUTH860</t>
  </si>
  <si>
    <t>FPAUTH861</t>
  </si>
  <si>
    <t>FPAUTH862</t>
  </si>
  <si>
    <t>FPAUTH863</t>
  </si>
  <si>
    <t>FPAUTH864</t>
  </si>
  <si>
    <t>FPAUTH865</t>
  </si>
  <si>
    <t>FPAUTH866</t>
  </si>
  <si>
    <t>FPAUTH867</t>
  </si>
  <si>
    <t>FPAUTH868</t>
  </si>
  <si>
    <t>FPAUTH869</t>
  </si>
  <si>
    <t>FPAUTH870</t>
  </si>
  <si>
    <t>FPAUTH871</t>
  </si>
  <si>
    <t>FPAUTH872</t>
  </si>
  <si>
    <t>FPAUTH873</t>
  </si>
  <si>
    <t>FPAUTH874</t>
  </si>
  <si>
    <t>FPAUTH875</t>
  </si>
  <si>
    <t>FPAUTH876</t>
  </si>
  <si>
    <t>FPAUTH877</t>
  </si>
  <si>
    <t>FPAUTH878</t>
  </si>
  <si>
    <t>FPAUPG1</t>
  </si>
  <si>
    <t>FPAUPG10</t>
  </si>
  <si>
    <t>FPAUPG11</t>
  </si>
  <si>
    <t>FPAUPG12</t>
  </si>
  <si>
    <t>FPAUPG13</t>
  </si>
  <si>
    <t>FPAUPG14</t>
  </si>
  <si>
    <t>FPAUPG15</t>
  </si>
  <si>
    <t>FPAUPG16</t>
  </si>
  <si>
    <t>FPAUPG17</t>
  </si>
  <si>
    <t>FPAUPG18</t>
  </si>
  <si>
    <t>FPAUPG19</t>
  </si>
  <si>
    <t>FPAUPG100</t>
  </si>
  <si>
    <t>FPAUPG101</t>
  </si>
  <si>
    <t>FPAUPG102</t>
  </si>
  <si>
    <t>FPAUPG103</t>
  </si>
  <si>
    <t>FPAUPG104</t>
  </si>
  <si>
    <t>FPAUPG105</t>
  </si>
  <si>
    <t>FPAUPG106</t>
  </si>
  <si>
    <t>FPAUPG107</t>
  </si>
  <si>
    <t>FPAUPG108</t>
  </si>
  <si>
    <t>FPAUPG109</t>
  </si>
  <si>
    <t>FPAUPG110</t>
  </si>
  <si>
    <t>FPAUPG111</t>
  </si>
  <si>
    <t>FPAUPG112</t>
  </si>
  <si>
    <t>FPAUPG113</t>
  </si>
  <si>
    <t>FPAUPG114</t>
  </si>
  <si>
    <t>FPAUPG115</t>
  </si>
  <si>
    <t>FPAUPG116</t>
  </si>
  <si>
    <t>FPAUPG117</t>
  </si>
  <si>
    <t>FPAUPG118</t>
  </si>
  <si>
    <t>FPAUPG119</t>
  </si>
  <si>
    <t>FPAUPG120</t>
  </si>
  <si>
    <t>FPAUPG121</t>
  </si>
  <si>
    <t>FPAUPG122</t>
  </si>
  <si>
    <t>FPAUPG123</t>
  </si>
  <si>
    <t>FPAUPG124</t>
  </si>
  <si>
    <t>FPAUPG125</t>
  </si>
  <si>
    <t>FPAUPG126</t>
  </si>
  <si>
    <t>FPAUPG127</t>
  </si>
  <si>
    <t>FPAUPG128</t>
  </si>
  <si>
    <t>FPAUPG129</t>
  </si>
  <si>
    <t>FPAUPG130</t>
  </si>
  <si>
    <t>FPAUPG131</t>
  </si>
  <si>
    <t>FPAUPG132</t>
  </si>
  <si>
    <t>FPAUPG2</t>
  </si>
  <si>
    <t>FPAUPG3</t>
  </si>
  <si>
    <t>FPAUPG4</t>
  </si>
  <si>
    <t>FPAUPG5</t>
  </si>
  <si>
    <t>FPAUPG6</t>
  </si>
  <si>
    <t>FPAUPG7</t>
  </si>
  <si>
    <t>FPAUPG8</t>
  </si>
  <si>
    <t>FPAUPG9</t>
  </si>
  <si>
    <t>FPAUPG20</t>
  </si>
  <si>
    <t>FPAUPG21</t>
  </si>
  <si>
    <t>FPAUPG22</t>
  </si>
  <si>
    <t>FPAUPG23</t>
  </si>
  <si>
    <t>FPAUPG24</t>
  </si>
  <si>
    <t>FPAUPG25</t>
  </si>
  <si>
    <t>FPAUPG26</t>
  </si>
  <si>
    <t>FPAUPG27</t>
  </si>
  <si>
    <t>FPAUPG28</t>
  </si>
  <si>
    <t>FPAUPG29</t>
  </si>
  <si>
    <t>FPAUPG30</t>
  </si>
  <si>
    <t>FPAUPG31</t>
  </si>
  <si>
    <t>FPAUPG32</t>
  </si>
  <si>
    <t>FPAUPG33</t>
  </si>
  <si>
    <t>FPAUPG34</t>
  </si>
  <si>
    <t>FPAUPG35</t>
  </si>
  <si>
    <t>FPAUPG36</t>
  </si>
  <si>
    <t>FPAUPG37</t>
  </si>
  <si>
    <t>FPAUPG38</t>
  </si>
  <si>
    <t>FPAUPG39</t>
  </si>
  <si>
    <t>FPAUPG40</t>
  </si>
  <si>
    <t>FPAUPG41</t>
  </si>
  <si>
    <t>FPAUPG42</t>
  </si>
  <si>
    <t>FPAUPG43</t>
  </si>
  <si>
    <t>FPAUPG44</t>
  </si>
  <si>
    <t>FPAUPG45</t>
  </si>
  <si>
    <t>FPAUPG46</t>
  </si>
  <si>
    <t>FPAUPG47</t>
  </si>
  <si>
    <t>FPAUPG48</t>
  </si>
  <si>
    <t>FPAUPG49</t>
  </si>
  <si>
    <t>FPAUPG50</t>
  </si>
  <si>
    <t>FPAUPG51</t>
  </si>
  <si>
    <t>FPAUPG52</t>
  </si>
  <si>
    <t>FPAUPG53</t>
  </si>
  <si>
    <t>FPAUPG54</t>
  </si>
  <si>
    <t>FPAUPG55</t>
  </si>
  <si>
    <t>FPAUPG56</t>
  </si>
  <si>
    <t>FPAUPG57</t>
  </si>
  <si>
    <t>FPAUPG58</t>
  </si>
  <si>
    <t>FPAUPG59</t>
  </si>
  <si>
    <t>FPAUPG60</t>
  </si>
  <si>
    <t>FPAUPG61</t>
  </si>
  <si>
    <t>FPAUPG62</t>
  </si>
  <si>
    <t>FPAUPG63</t>
  </si>
  <si>
    <t>FPAUPG64</t>
  </si>
  <si>
    <t>FPAUPG65</t>
  </si>
  <si>
    <t>FPAUPG66</t>
  </si>
  <si>
    <t>FPAUPG67</t>
  </si>
  <si>
    <t>FPAUPG68</t>
  </si>
  <si>
    <t>FPAUPG69</t>
  </si>
  <si>
    <t>FPAUPG70</t>
  </si>
  <si>
    <t>FPAUPG71</t>
  </si>
  <si>
    <t>FPAUPG72</t>
  </si>
  <si>
    <t>FPAUPG73</t>
  </si>
  <si>
    <t>FPAUPG74</t>
  </si>
  <si>
    <t>FPAUPG75</t>
  </si>
  <si>
    <t>FPAUPG76</t>
  </si>
  <si>
    <t>FPAUPG77</t>
  </si>
  <si>
    <t>FPAUPG78</t>
  </si>
  <si>
    <t>FPAUPG79</t>
  </si>
  <si>
    <t>FPAUPG80</t>
  </si>
  <si>
    <t>FPAUPG81</t>
  </si>
  <si>
    <t>FPAUPG82</t>
  </si>
  <si>
    <t>FPAUPG83</t>
  </si>
  <si>
    <t>FPAUPG84</t>
  </si>
  <si>
    <t>FPAUPG85</t>
  </si>
  <si>
    <t>FPAUPG86</t>
  </si>
  <si>
    <t>FPAUPG87</t>
  </si>
  <si>
    <t>FPAUPG88</t>
  </si>
  <si>
    <t>FPAUPG89</t>
  </si>
  <si>
    <t>FPAUPG90</t>
  </si>
  <si>
    <t>FPAUPG91</t>
  </si>
  <si>
    <t>FPAUPG92</t>
  </si>
  <si>
    <t>FPAUPG93</t>
  </si>
  <si>
    <t>FPAUPG94</t>
  </si>
  <si>
    <t>FPAUPG95</t>
  </si>
  <si>
    <t>FPAUPG96</t>
  </si>
  <si>
    <t>FPAUPG97</t>
  </si>
  <si>
    <t>FPAUPG98</t>
  </si>
  <si>
    <t>FPAUPG99</t>
  </si>
  <si>
    <t>FPAUND1</t>
  </si>
  <si>
    <t>FPAUND2</t>
  </si>
  <si>
    <t>FPAUND3</t>
  </si>
  <si>
    <t>FPAUND4</t>
  </si>
  <si>
    <t>FPAUND5</t>
  </si>
  <si>
    <t>FPAUND6</t>
  </si>
  <si>
    <t>FPAUND7</t>
  </si>
  <si>
    <t>FPAUND8</t>
  </si>
  <si>
    <t>FPAUND9</t>
  </si>
  <si>
    <t>FPAUND10</t>
  </si>
  <si>
    <t>FPAUND11</t>
  </si>
  <si>
    <t>FPAUND12</t>
  </si>
  <si>
    <t>FPAUND13</t>
  </si>
  <si>
    <t>FPAUND14</t>
  </si>
  <si>
    <t>FPAUND15</t>
  </si>
  <si>
    <t>FPAUND16</t>
  </si>
  <si>
    <t>FPAUND17</t>
  </si>
  <si>
    <t>FPAUND18</t>
  </si>
  <si>
    <t>FPAUND19</t>
  </si>
  <si>
    <t>FPAUND20</t>
  </si>
  <si>
    <t>FPAUND21</t>
  </si>
  <si>
    <t>FPAUND22</t>
  </si>
  <si>
    <t>FPAUND23</t>
  </si>
  <si>
    <t>FPAUND24</t>
  </si>
  <si>
    <t>FPAUND25</t>
  </si>
  <si>
    <t>FPAUND26</t>
  </si>
  <si>
    <t>FPAUND27</t>
  </si>
  <si>
    <t>FPAUND28</t>
  </si>
  <si>
    <t>FPAUND29</t>
  </si>
  <si>
    <t>FPAUND30</t>
  </si>
  <si>
    <t>FPAUND31</t>
  </si>
  <si>
    <t>FPAUND32</t>
  </si>
  <si>
    <t>FPAUND33</t>
  </si>
  <si>
    <t>FPAUND34</t>
  </si>
  <si>
    <t>FPAUND35</t>
  </si>
  <si>
    <t>FPAUND36</t>
  </si>
  <si>
    <t>FPAUND37</t>
  </si>
  <si>
    <t>FPAUND38</t>
  </si>
  <si>
    <t>FPAUND39</t>
  </si>
  <si>
    <t>FPAUND40</t>
  </si>
  <si>
    <t>FPAUND41</t>
  </si>
  <si>
    <t>FPAUND42</t>
  </si>
  <si>
    <t>FPAUND43</t>
  </si>
  <si>
    <t>FPAUND44</t>
  </si>
  <si>
    <t>FPAUND45</t>
  </si>
  <si>
    <t>FPAUND46</t>
  </si>
  <si>
    <t>FPAUND47</t>
  </si>
  <si>
    <t>FPAUND48</t>
  </si>
  <si>
    <t>FPAUND49</t>
  </si>
  <si>
    <t>FPAUND50</t>
  </si>
  <si>
    <t>FPAUND51</t>
  </si>
  <si>
    <t>FPAUND52</t>
  </si>
  <si>
    <t>FPAUND53</t>
  </si>
  <si>
    <t>FPAUND54</t>
  </si>
  <si>
    <t>FPAUND55</t>
  </si>
  <si>
    <t>FPAUND56</t>
  </si>
  <si>
    <t>FPAUND57</t>
  </si>
  <si>
    <t>FPAUND58</t>
  </si>
  <si>
    <t>FPAUND59</t>
  </si>
  <si>
    <t>FPAUND60</t>
  </si>
  <si>
    <t>FPAUND61</t>
  </si>
  <si>
    <t>FPAUND62</t>
  </si>
  <si>
    <t>FPAUND63</t>
  </si>
  <si>
    <t>FPAUND64</t>
  </si>
  <si>
    <t>FPAUND65</t>
  </si>
  <si>
    <t>FPAUND66</t>
  </si>
  <si>
    <t>FPAUND67</t>
  </si>
  <si>
    <t>FPAUND68</t>
  </si>
  <si>
    <t>FPAUND69</t>
  </si>
  <si>
    <t>FPAUND70</t>
  </si>
  <si>
    <t>FPAUND71</t>
  </si>
  <si>
    <t>FPAUND72</t>
  </si>
  <si>
    <t>FPAUND73</t>
  </si>
  <si>
    <t>FPAUND74</t>
  </si>
  <si>
    <t>FPAUND75</t>
  </si>
  <si>
    <t>FPAUND76</t>
  </si>
  <si>
    <t>FPAUND77</t>
  </si>
  <si>
    <t>FPAUND78</t>
  </si>
  <si>
    <t>FPAUND79</t>
  </si>
  <si>
    <t>FPAUND80</t>
  </si>
  <si>
    <t>FPAUND81</t>
  </si>
  <si>
    <t>FPAUND82</t>
  </si>
  <si>
    <t>FPAUND83</t>
  </si>
  <si>
    <t>FPAUND84</t>
  </si>
  <si>
    <t>FPAUND85</t>
  </si>
  <si>
    <t>FPAUND86</t>
  </si>
  <si>
    <t>FPAUND87</t>
  </si>
  <si>
    <t>FPAUND88</t>
  </si>
  <si>
    <t>FPAUND89</t>
  </si>
  <si>
    <t>FPAUND90</t>
  </si>
  <si>
    <t>FPAUND91</t>
  </si>
  <si>
    <t>FPAUND92</t>
  </si>
  <si>
    <t>FPAUND93</t>
  </si>
  <si>
    <t>FPAUND94</t>
  </si>
  <si>
    <t>FPAUND95</t>
  </si>
  <si>
    <t>FPAUND96</t>
  </si>
  <si>
    <t>FPAUND97</t>
  </si>
  <si>
    <t>FPAUND98</t>
  </si>
  <si>
    <t>FPAUND99</t>
  </si>
  <si>
    <t>FPAUND100</t>
  </si>
  <si>
    <t>FPAUND101</t>
  </si>
  <si>
    <t>FPAUND102</t>
  </si>
  <si>
    <t>FPAUND103</t>
  </si>
  <si>
    <t>FPAUND104</t>
  </si>
  <si>
    <t>FPAUND105</t>
  </si>
  <si>
    <t>FPAUND106</t>
  </si>
  <si>
    <t>FPAUND107</t>
  </si>
  <si>
    <t>FPAUND108</t>
  </si>
  <si>
    <t>FPAUND109</t>
  </si>
  <si>
    <t>FPAUND110</t>
  </si>
  <si>
    <t>FPAUND111</t>
  </si>
  <si>
    <t>FPAUND112</t>
  </si>
  <si>
    <t>FPAUND113</t>
  </si>
  <si>
    <t>FPAUND114</t>
  </si>
  <si>
    <t>FPAUND115</t>
  </si>
  <si>
    <t>FPAUND116</t>
  </si>
  <si>
    <t>FPAUND117</t>
  </si>
  <si>
    <t>FPAUND118</t>
  </si>
  <si>
    <t>FPAUND119</t>
  </si>
  <si>
    <t>FPAUND120</t>
  </si>
  <si>
    <t>FPAUND121</t>
  </si>
  <si>
    <t>FPAUND122</t>
  </si>
  <si>
    <t>FPAUND123</t>
  </si>
  <si>
    <t>FPAUND124</t>
  </si>
  <si>
    <t>FPAUND125</t>
  </si>
  <si>
    <t>FPAUND126</t>
  </si>
  <si>
    <t>FPAUND127</t>
  </si>
  <si>
    <t>FPAUND128</t>
  </si>
  <si>
    <t>FPAUND129</t>
  </si>
  <si>
    <t>FPAUND130</t>
  </si>
  <si>
    <t>FPAUND131</t>
  </si>
  <si>
    <t>FPAUND132</t>
  </si>
  <si>
    <t>FPAUND133</t>
  </si>
  <si>
    <t>FPAUND134</t>
  </si>
  <si>
    <t>FPAUND135</t>
  </si>
  <si>
    <t>FPAUND136</t>
  </si>
  <si>
    <t>FPAUND137</t>
  </si>
  <si>
    <t>FPAUND138</t>
  </si>
  <si>
    <t>FPAUND139</t>
  </si>
  <si>
    <t>FPAUND140</t>
  </si>
  <si>
    <t>FPAUND141</t>
  </si>
  <si>
    <t>FPAUND142</t>
  </si>
  <si>
    <t>FPAUND143</t>
  </si>
  <si>
    <t>FPAUND144</t>
  </si>
  <si>
    <t>FPAUND145</t>
  </si>
  <si>
    <t>FPAUND146</t>
  </si>
  <si>
    <t>FPAUND147</t>
  </si>
  <si>
    <t>FPAUND148</t>
  </si>
  <si>
    <t>FPAUND149</t>
  </si>
  <si>
    <t>FPAUND150</t>
  </si>
  <si>
    <t>FPAUND151</t>
  </si>
  <si>
    <t>FPAUND152</t>
  </si>
  <si>
    <t>FPAUND153</t>
  </si>
  <si>
    <t>FPAUND154</t>
  </si>
  <si>
    <t>FPAUND155</t>
  </si>
  <si>
    <t>FPAUND156</t>
  </si>
  <si>
    <t>FPAUND157</t>
  </si>
  <si>
    <t>FPAUND158</t>
  </si>
  <si>
    <t>FPAUND159</t>
  </si>
  <si>
    <t>FPAUND160</t>
  </si>
  <si>
    <t>FPAUND161</t>
  </si>
  <si>
    <t>FPAUND162</t>
  </si>
  <si>
    <t>FPAUND163</t>
  </si>
  <si>
    <t>FPAUND164</t>
  </si>
  <si>
    <t>FPAUND165</t>
  </si>
  <si>
    <t>FPAUND166</t>
  </si>
  <si>
    <t>FPAUND167</t>
  </si>
  <si>
    <t>FPAUND168</t>
  </si>
  <si>
    <t>FPAUND169</t>
  </si>
  <si>
    <t>FPAUND170</t>
  </si>
  <si>
    <t>FPAUND171</t>
  </si>
  <si>
    <t>FPAUND172</t>
  </si>
  <si>
    <t>FPAUND173</t>
  </si>
  <si>
    <t>FPAUND174</t>
  </si>
  <si>
    <t>FPAUND175</t>
  </si>
  <si>
    <t>FPAUND176</t>
  </si>
  <si>
    <t>FPAUND177</t>
  </si>
  <si>
    <t>FPAUND178</t>
  </si>
  <si>
    <t>FPAUND179</t>
  </si>
  <si>
    <t>FPAUND180</t>
  </si>
  <si>
    <t>FPAUND181</t>
  </si>
  <si>
    <t>FPAUND182</t>
  </si>
  <si>
    <t>FPAUND183</t>
  </si>
  <si>
    <t>FPAUND184</t>
  </si>
  <si>
    <t>FPAUND185</t>
  </si>
  <si>
    <t>FPAUND186</t>
  </si>
  <si>
    <t>FPAUND187</t>
  </si>
  <si>
    <t>FPAUND188</t>
  </si>
  <si>
    <t>FPAUND189</t>
  </si>
  <si>
    <t>FPAUND190</t>
  </si>
  <si>
    <t>FPAUND191</t>
  </si>
  <si>
    <t>FPAUND192</t>
  </si>
  <si>
    <t>FPAUND193</t>
  </si>
  <si>
    <t>FPAUND194</t>
  </si>
  <si>
    <t>FPAUND195</t>
  </si>
  <si>
    <t>FPAUND196</t>
  </si>
  <si>
    <t>FPAUND197</t>
  </si>
  <si>
    <t>FPAUND198</t>
  </si>
  <si>
    <t>FPAUND199</t>
  </si>
  <si>
    <t>FPAUND200</t>
  </si>
  <si>
    <t>FPAUND201</t>
  </si>
  <si>
    <t>FPAUND202</t>
  </si>
  <si>
    <t>FPAUND203</t>
  </si>
  <si>
    <t>FPAUND204</t>
  </si>
  <si>
    <t>FPAUND205</t>
  </si>
  <si>
    <t>FPAUND206</t>
  </si>
  <si>
    <t>FPAUND207</t>
  </si>
  <si>
    <t>FPAUND208</t>
  </si>
  <si>
    <t>FPAUND209</t>
  </si>
  <si>
    <t>FPAUND210</t>
  </si>
  <si>
    <t>FPAUND211</t>
  </si>
  <si>
    <t>FPAUND212</t>
  </si>
  <si>
    <t>FPAUND213</t>
  </si>
  <si>
    <t>FPAUND214</t>
  </si>
  <si>
    <t>FPAUND215</t>
  </si>
  <si>
    <t>FPAUND216</t>
  </si>
  <si>
    <t>FPAUND217</t>
  </si>
  <si>
    <t>FPAUND218</t>
  </si>
  <si>
    <t>FPAUND219</t>
  </si>
  <si>
    <t>FPAUND220</t>
  </si>
  <si>
    <t>FPAUND221</t>
  </si>
  <si>
    <t>FPAUND222</t>
  </si>
  <si>
    <t>FPAUND223</t>
  </si>
  <si>
    <t>FPAUND224</t>
  </si>
  <si>
    <t>FPAUND225</t>
  </si>
  <si>
    <t>FPAUND226</t>
  </si>
  <si>
    <t>FPAUND227</t>
  </si>
  <si>
    <t>FPAUND228</t>
  </si>
  <si>
    <t>FPAUND229</t>
  </si>
  <si>
    <t>FPAUND230</t>
  </si>
  <si>
    <t>FPAUND231</t>
  </si>
  <si>
    <t>FPAUND232</t>
  </si>
  <si>
    <t>FPAUND233</t>
  </si>
  <si>
    <t>FPAUND234</t>
  </si>
  <si>
    <t>FPAUND235</t>
  </si>
  <si>
    <t>FPAUND236</t>
  </si>
  <si>
    <t>FPAUND237</t>
  </si>
  <si>
    <t>FPAUND238</t>
  </si>
  <si>
    <t>FPAUND239</t>
  </si>
  <si>
    <t>FPAUND240</t>
  </si>
  <si>
    <t>FPAUND241</t>
  </si>
  <si>
    <t>FPAUND242</t>
  </si>
  <si>
    <t>FPAUND243</t>
  </si>
  <si>
    <t>FPAUND244</t>
  </si>
  <si>
    <t>FPAUND245</t>
  </si>
  <si>
    <t>FPAUND246</t>
  </si>
  <si>
    <t>FPAUND247</t>
  </si>
  <si>
    <t>FPAUND248</t>
  </si>
  <si>
    <t>FPAUND249</t>
  </si>
  <si>
    <t>FPAUND250</t>
  </si>
  <si>
    <t>FPAUND251</t>
  </si>
  <si>
    <t>FPAUND252</t>
  </si>
  <si>
    <t>FPAUND253</t>
  </si>
  <si>
    <t>FPAUND254</t>
  </si>
  <si>
    <t>FPAUND255</t>
  </si>
  <si>
    <t>FPAUND256</t>
  </si>
  <si>
    <t>FPAUND257</t>
  </si>
  <si>
    <t>FPAUND258</t>
  </si>
  <si>
    <t>FPAUND259</t>
  </si>
  <si>
    <t>FPAUND260</t>
  </si>
  <si>
    <t>FPAUBN1</t>
  </si>
  <si>
    <t>FPAUBN2</t>
  </si>
  <si>
    <t>FPAUBN3</t>
  </si>
  <si>
    <t>FPAUBN4</t>
  </si>
  <si>
    <t>FPAUBN5</t>
  </si>
  <si>
    <t>FPAUBN6</t>
  </si>
  <si>
    <t>FPAUBN7</t>
  </si>
  <si>
    <t>FPAUBN8</t>
  </si>
  <si>
    <t>FPAUBN9</t>
  </si>
  <si>
    <t>FPAUBN10</t>
  </si>
  <si>
    <t>FPAUBN11</t>
  </si>
  <si>
    <t>FPAUBN12</t>
  </si>
  <si>
    <t>FPAUBN13</t>
  </si>
  <si>
    <t>FPAUBN14</t>
  </si>
  <si>
    <t>FPAUBN15</t>
  </si>
  <si>
    <t>FPAUBN16</t>
  </si>
  <si>
    <t>FPAUBN17</t>
  </si>
  <si>
    <t>FPAUBN18</t>
  </si>
  <si>
    <t>FPAUBN19</t>
  </si>
  <si>
    <t>FPAUBN20</t>
  </si>
  <si>
    <t>FPAUBN21</t>
  </si>
  <si>
    <t>FPAUBN22</t>
  </si>
  <si>
    <t>FPAUBN23</t>
  </si>
  <si>
    <t>FPAUBN24</t>
  </si>
  <si>
    <t>FPAUBN25</t>
  </si>
  <si>
    <t>FPAUBN26</t>
  </si>
  <si>
    <t>FPAUBN27</t>
  </si>
  <si>
    <t>FPAUBN28</t>
  </si>
  <si>
    <t>FPAUBN29</t>
  </si>
  <si>
    <t>FPAUBN30</t>
  </si>
  <si>
    <t>FPAUBN31</t>
  </si>
  <si>
    <t>FPAUBN32</t>
  </si>
  <si>
    <t>FPAUBN33</t>
  </si>
  <si>
    <t>FPAUBN34</t>
  </si>
  <si>
    <t>FPAUBN35</t>
  </si>
  <si>
    <t>FPAUBN36</t>
  </si>
  <si>
    <t>FPAUBN37</t>
  </si>
  <si>
    <t>FPAUBN38</t>
  </si>
  <si>
    <t>FPAUBN39</t>
  </si>
  <si>
    <t>FPAUBN40</t>
  </si>
  <si>
    <t>FPAUBN41</t>
  </si>
  <si>
    <t>FPAUBN42</t>
  </si>
  <si>
    <t>FPAUBN43</t>
  </si>
  <si>
    <t>FPAUBN44</t>
  </si>
  <si>
    <t>FPAUBN45</t>
  </si>
  <si>
    <t>FPAUBN46</t>
  </si>
  <si>
    <t>FPAUBN47</t>
  </si>
  <si>
    <t>FPAUBN48</t>
  </si>
  <si>
    <t>FPAUBN49</t>
  </si>
  <si>
    <t>FPAUBN50</t>
  </si>
  <si>
    <t>FPAUBN51</t>
  </si>
  <si>
    <t>FPAUBN52</t>
  </si>
  <si>
    <t>FPAUBN53</t>
  </si>
  <si>
    <t>FPAUBN54</t>
  </si>
  <si>
    <t>FPAUBN55</t>
  </si>
  <si>
    <t>FPAUBN56</t>
  </si>
  <si>
    <t>FPAUBN57</t>
  </si>
  <si>
    <t>FPAUBN58</t>
  </si>
  <si>
    <t>FPAUBN59</t>
  </si>
  <si>
    <t>FPAUBN60</t>
  </si>
  <si>
    <t>FPAUBN61</t>
  </si>
  <si>
    <t>FPAUBN62</t>
  </si>
  <si>
    <t>FPAUBN63</t>
  </si>
  <si>
    <t>FPAUBN64</t>
  </si>
  <si>
    <t>FPAUBN65</t>
  </si>
  <si>
    <t>FPAUBN66</t>
  </si>
  <si>
    <t>FPAUBN67</t>
  </si>
  <si>
    <t>FPAUBN68</t>
  </si>
  <si>
    <t>FPAUBN69</t>
  </si>
  <si>
    <t>FPAUBN70</t>
  </si>
  <si>
    <t>FPAUBN71</t>
  </si>
  <si>
    <t>FPAUBN72</t>
  </si>
  <si>
    <t>FPAUBN73</t>
  </si>
  <si>
    <t>FPAUBN74</t>
  </si>
  <si>
    <t>FPAUBN75</t>
  </si>
  <si>
    <t>FPAUBN76</t>
  </si>
  <si>
    <t>FPAUBN77</t>
  </si>
  <si>
    <t>FPAUBN78</t>
  </si>
  <si>
    <t>FPAUBN79</t>
  </si>
  <si>
    <t>FPAUBN80</t>
  </si>
  <si>
    <t>FPAUBN81</t>
  </si>
  <si>
    <t>FPAUBN82</t>
  </si>
  <si>
    <t>FPAUBN83</t>
  </si>
  <si>
    <t>FPAUBN84</t>
  </si>
  <si>
    <t>FPAUBN85</t>
  </si>
  <si>
    <t>FPAUBN86</t>
  </si>
  <si>
    <t>FPAUBN87</t>
  </si>
  <si>
    <t>FPAUBN88</t>
  </si>
  <si>
    <t>FPAUBN89</t>
  </si>
  <si>
    <t>FPAUBN90</t>
  </si>
  <si>
    <t>FPAUBN91</t>
  </si>
  <si>
    <t>FPAUBN92</t>
  </si>
  <si>
    <t>FPAUBN93</t>
  </si>
  <si>
    <t>FPAUBN94</t>
  </si>
  <si>
    <t>FPAUBN95</t>
  </si>
  <si>
    <t>FPAUBN96</t>
  </si>
  <si>
    <t>FPAUBN97</t>
  </si>
  <si>
    <t>FPAUBN98</t>
  </si>
  <si>
    <t>FPAUBN99</t>
  </si>
  <si>
    <t>FPAUBN100</t>
  </si>
  <si>
    <t>FPAUBN101</t>
  </si>
  <si>
    <t>FPAUBN102</t>
  </si>
  <si>
    <t>FPAUBN103</t>
  </si>
  <si>
    <t>FPAUBN104</t>
  </si>
  <si>
    <t>FPAUBN105</t>
  </si>
  <si>
    <t>FPAUBN106</t>
  </si>
  <si>
    <t>FPAUBN107</t>
  </si>
  <si>
    <t>FPAUBN108</t>
  </si>
  <si>
    <t>FPAUBN109</t>
  </si>
  <si>
    <t>FPAUBN110</t>
  </si>
  <si>
    <t>FPAUBN111</t>
  </si>
  <si>
    <t>FPAUBN112</t>
  </si>
  <si>
    <t>FPAUBN113</t>
  </si>
  <si>
    <t>FPAUBN114</t>
  </si>
  <si>
    <t>FPAUBN115</t>
  </si>
  <si>
    <t>FPAUBN116</t>
  </si>
  <si>
    <t>FPAUBN117</t>
  </si>
  <si>
    <t>FPAUBN118</t>
  </si>
  <si>
    <t>FPAUBN119</t>
  </si>
  <si>
    <t>FPAUBN120</t>
  </si>
  <si>
    <t>FPAUBN121</t>
  </si>
  <si>
    <t>FPAUBN122</t>
  </si>
  <si>
    <t>FPAUBN123</t>
  </si>
  <si>
    <t>FPAUBN124</t>
  </si>
  <si>
    <t>FPAUBN125</t>
  </si>
  <si>
    <t>FPAUBN126</t>
  </si>
  <si>
    <t>FPAUBN127</t>
  </si>
  <si>
    <t>FPAUBN128</t>
  </si>
  <si>
    <t>FPAUBN129</t>
  </si>
  <si>
    <t>FPAUBN130</t>
  </si>
  <si>
    <t>FPAUBN131</t>
  </si>
  <si>
    <t>FPAUBN132</t>
  </si>
  <si>
    <t>FPAUBN133</t>
  </si>
  <si>
    <t>FPAUBN134</t>
  </si>
  <si>
    <t>FPAUBN135</t>
  </si>
  <si>
    <t>FPAUBN136</t>
  </si>
  <si>
    <t>FPAUBN137</t>
  </si>
  <si>
    <t>FPAUBN138</t>
  </si>
  <si>
    <t>FPAUBN139</t>
  </si>
  <si>
    <t>FPAUBN140</t>
  </si>
  <si>
    <t>FPAUBN141</t>
  </si>
  <si>
    <t>FPAUBN142</t>
  </si>
  <si>
    <t>FPAUBN143</t>
  </si>
  <si>
    <t>FPAUBN144</t>
  </si>
  <si>
    <t>FPAUBN145</t>
  </si>
  <si>
    <t>FPAUBN146</t>
  </si>
  <si>
    <t>FPAUBN147</t>
  </si>
  <si>
    <t>FPAUBN148</t>
  </si>
  <si>
    <t>FPAUBN149</t>
  </si>
  <si>
    <t>FPAUBN150</t>
  </si>
  <si>
    <t>FPAUBN151</t>
  </si>
  <si>
    <t>FPAUBN152</t>
  </si>
  <si>
    <t>FPAUBN153</t>
  </si>
  <si>
    <t>FPAUBN154</t>
  </si>
  <si>
    <t>FPAUBN155</t>
  </si>
  <si>
    <t>FPAUBN156</t>
  </si>
  <si>
    <t>FPAUBN157</t>
  </si>
  <si>
    <t>FPAUBN158</t>
  </si>
  <si>
    <t>FPAUBN159</t>
  </si>
  <si>
    <t>FPAUBN160</t>
  </si>
  <si>
    <t>FPAUBN161</t>
  </si>
  <si>
    <t>FPAUBN162</t>
  </si>
  <si>
    <t>FPAUBN163</t>
  </si>
  <si>
    <t>FPAUBN164</t>
  </si>
  <si>
    <t>FPAUBN165</t>
  </si>
  <si>
    <t>FPAUBN166</t>
  </si>
  <si>
    <t>FPAUBN167</t>
  </si>
  <si>
    <t>FPAUBN168</t>
  </si>
  <si>
    <t>FPAUBN169</t>
  </si>
  <si>
    <t>FPAUBN170</t>
  </si>
  <si>
    <t>FPAUBN171</t>
  </si>
  <si>
    <t>FPAUBN172</t>
  </si>
  <si>
    <t>FPAUBN173</t>
  </si>
  <si>
    <t>FPAUBN174</t>
  </si>
  <si>
    <t>FPAUBN175</t>
  </si>
  <si>
    <t>FPAUBN176</t>
  </si>
  <si>
    <t>FPAUBN177</t>
  </si>
  <si>
    <t>FPAUBN178</t>
  </si>
  <si>
    <t>FPAUBN179</t>
  </si>
  <si>
    <t>FPAUBN180</t>
  </si>
  <si>
    <t>FPAUBN181</t>
  </si>
  <si>
    <t>FPAUBN182</t>
  </si>
  <si>
    <t>FPAUBN183</t>
  </si>
  <si>
    <t>FPAUBN184</t>
  </si>
  <si>
    <t>FPAUBN185</t>
  </si>
  <si>
    <t>FPAUBN186</t>
  </si>
  <si>
    <t>FPAUBN187</t>
  </si>
  <si>
    <t>FPAUBN188</t>
  </si>
  <si>
    <t>FPAUBN189</t>
  </si>
  <si>
    <t>FPAUBN190</t>
  </si>
  <si>
    <t>FPAUBN191</t>
  </si>
  <si>
    <t>FPAUBN192</t>
  </si>
  <si>
    <t>FPAUBN193</t>
  </si>
  <si>
    <t>FPAUBN194</t>
  </si>
  <si>
    <t>FPAUBN195</t>
  </si>
  <si>
    <t>FPAUBN196</t>
  </si>
  <si>
    <t>FPAUBN197</t>
  </si>
  <si>
    <t>FPAUBN198</t>
  </si>
  <si>
    <t>FPAUBN199</t>
  </si>
  <si>
    <t>FPAUBN200</t>
  </si>
  <si>
    <t>FPAUBN201</t>
  </si>
  <si>
    <t>FPAUBN202</t>
  </si>
  <si>
    <t>FPAUBN203</t>
  </si>
  <si>
    <t>FPAUBN204</t>
  </si>
  <si>
    <t>FPAUBN205</t>
  </si>
  <si>
    <t>FPAUBN206</t>
  </si>
  <si>
    <t>FPAUBN207</t>
  </si>
  <si>
    <t>FPAUBN208</t>
  </si>
  <si>
    <t>FPAUBN209</t>
  </si>
  <si>
    <t>FPAUBN210</t>
  </si>
  <si>
    <t>FPAUBN211</t>
  </si>
  <si>
    <t>FPAUBN212</t>
  </si>
  <si>
    <t>FPAUBN213</t>
  </si>
  <si>
    <t>FPAUBN214</t>
  </si>
  <si>
    <t>FPAUBN215</t>
  </si>
  <si>
    <t>FPAUBN216</t>
  </si>
  <si>
    <t>FPAUBN217</t>
  </si>
  <si>
    <t>FPAUBN218</t>
  </si>
  <si>
    <t>FPAUBN219</t>
  </si>
  <si>
    <t>FPAUBN220</t>
  </si>
  <si>
    <t>FPAUBN221</t>
  </si>
  <si>
    <t>FPAUBN222</t>
  </si>
  <si>
    <t>FPAUBN223</t>
  </si>
  <si>
    <t>FPAUBN224</t>
  </si>
  <si>
    <t>FPAUBN225</t>
  </si>
  <si>
    <t>FPAUBN226</t>
  </si>
  <si>
    <t>FPAUBN227</t>
  </si>
  <si>
    <t>FPAUBN228</t>
  </si>
  <si>
    <t>FPAUBN229</t>
  </si>
  <si>
    <t>FPAUBN230</t>
  </si>
  <si>
    <t>FPAUBN231</t>
  </si>
  <si>
    <t>FPAUBN232</t>
  </si>
  <si>
    <t>FPAUBN233</t>
  </si>
  <si>
    <t>FPAUBN234</t>
  </si>
  <si>
    <t>FPAUBN235</t>
  </si>
  <si>
    <t>FPAUBN236</t>
  </si>
  <si>
    <t>FPAUBN237</t>
  </si>
  <si>
    <t>FPAUBN238</t>
  </si>
  <si>
    <t>FPAUBN239</t>
  </si>
  <si>
    <t>FPAUBN240</t>
  </si>
  <si>
    <t>FPAUBN241</t>
  </si>
  <si>
    <t>FPAUBN242</t>
  </si>
  <si>
    <t>FPAUBN243</t>
  </si>
  <si>
    <t>FPAUBN244</t>
  </si>
  <si>
    <t>FPAUBN245</t>
  </si>
  <si>
    <t>FPAUBN246</t>
  </si>
  <si>
    <t>FPAUBN247</t>
  </si>
  <si>
    <t>FPAUBN248</t>
  </si>
  <si>
    <t>FPAUBN249</t>
  </si>
  <si>
    <t>FPAUBN250</t>
  </si>
  <si>
    <t>FPAUBN251</t>
  </si>
  <si>
    <t>FPAUBN252</t>
  </si>
  <si>
    <t>FPAUBN253</t>
  </si>
  <si>
    <t>FPAUBN254</t>
  </si>
  <si>
    <t>FPAUBN255</t>
  </si>
  <si>
    <t>FPAUBN256</t>
  </si>
  <si>
    <t>FPAUBN257</t>
  </si>
  <si>
    <t>FPAUBN258</t>
  </si>
  <si>
    <t>FPAUBN259</t>
  </si>
  <si>
    <t>FPAUBN260</t>
  </si>
  <si>
    <t>FPAUBN261</t>
  </si>
  <si>
    <t>FPAUBN262</t>
  </si>
  <si>
    <t>FPAUBN263</t>
  </si>
  <si>
    <t>FPAUBN264</t>
  </si>
  <si>
    <t>FPAUBN265</t>
  </si>
  <si>
    <t>FPAUBN266</t>
  </si>
  <si>
    <t>FPAUBN267</t>
  </si>
  <si>
    <t>FPAUBN268</t>
  </si>
  <si>
    <t>FPAUBN269</t>
  </si>
  <si>
    <t>FPAUBN270</t>
  </si>
  <si>
    <t>FPAUBN271</t>
  </si>
  <si>
    <t>FPAUBN272</t>
  </si>
  <si>
    <t>FPAUBN273</t>
  </si>
  <si>
    <t>FPAUBN274</t>
  </si>
  <si>
    <t>FPAUBN275</t>
  </si>
  <si>
    <t>FPAUBN276</t>
  </si>
  <si>
    <t>FPAUBN277</t>
  </si>
  <si>
    <t>FPAUBN278</t>
  </si>
  <si>
    <t>FPAUBN279</t>
  </si>
  <si>
    <t>FPAUBN280</t>
  </si>
  <si>
    <t>FPAUBN281</t>
  </si>
  <si>
    <t>FPAUBN282</t>
  </si>
  <si>
    <t>FPAUBN283</t>
  </si>
  <si>
    <t>FPAUBN284</t>
  </si>
  <si>
    <t>FPAUBN285</t>
  </si>
  <si>
    <t>FPAUBN286</t>
  </si>
  <si>
    <t>FPAUBN287</t>
  </si>
  <si>
    <t>FPAUBN288</t>
  </si>
  <si>
    <t>FPAUBN289</t>
  </si>
  <si>
    <t>FPAUBN290</t>
  </si>
  <si>
    <t>FPAUBN291</t>
  </si>
  <si>
    <t>FPAUBN292</t>
  </si>
  <si>
    <t>FPAUBN293</t>
  </si>
  <si>
    <t>FPAUBN294</t>
  </si>
  <si>
    <t>FPAUBN295</t>
  </si>
  <si>
    <t>FPAUBN296</t>
  </si>
  <si>
    <t>FPAUBN297</t>
  </si>
  <si>
    <t>FPAUBN298</t>
  </si>
  <si>
    <t>FPAUBN299</t>
  </si>
  <si>
    <t>FPAUBN300</t>
  </si>
  <si>
    <t>FPAUBN301</t>
  </si>
  <si>
    <t>FPAUBN302</t>
  </si>
  <si>
    <t>FPAUBN303</t>
  </si>
  <si>
    <t>FPAUBN304</t>
  </si>
  <si>
    <t>FPAUBN305</t>
  </si>
  <si>
    <t>FPAUBN306</t>
  </si>
  <si>
    <t>FPAUBN307</t>
  </si>
  <si>
    <t>FPAUBN308</t>
  </si>
  <si>
    <t>FPAUBN309</t>
  </si>
  <si>
    <t>FPAUBN310</t>
  </si>
  <si>
    <t>FPAUBN311</t>
  </si>
  <si>
    <t>FPAUBN312</t>
  </si>
  <si>
    <t>FPAUBN313</t>
  </si>
  <si>
    <t>FPAUBN314</t>
  </si>
  <si>
    <t>FPAUBN315</t>
  </si>
  <si>
    <t>FPAUBN316</t>
  </si>
  <si>
    <t>FPAUBN317</t>
  </si>
  <si>
    <t>FPAUBN318</t>
  </si>
  <si>
    <t>FPAUBN319</t>
  </si>
  <si>
    <t>FPAUBN320</t>
  </si>
  <si>
    <t>FPAUBN321</t>
  </si>
  <si>
    <t>FPAUBN322</t>
  </si>
  <si>
    <t>FPAUBN323</t>
  </si>
  <si>
    <t>FPAUBN324</t>
  </si>
  <si>
    <t>FPAUBN325</t>
  </si>
  <si>
    <t>FPAUBN326</t>
  </si>
  <si>
    <t>FPAUBN327</t>
  </si>
  <si>
    <t>FPAUBN328</t>
  </si>
  <si>
    <t>FPAUBN329</t>
  </si>
  <si>
    <t>FPAUBN330</t>
  </si>
  <si>
    <t>FPAUBN331</t>
  </si>
  <si>
    <t>FPAUBN332</t>
  </si>
  <si>
    <t>FPAUBN333</t>
  </si>
  <si>
    <t>FPAUBN334</t>
  </si>
  <si>
    <t>FPAUBN335</t>
  </si>
  <si>
    <t>FPAUBN336</t>
  </si>
  <si>
    <t>FPAUBN337</t>
  </si>
  <si>
    <t>FPAUBN338</t>
  </si>
  <si>
    <t>FPAUBN339</t>
  </si>
  <si>
    <t>FPAUBN340</t>
  </si>
  <si>
    <t>FPAUBN341</t>
  </si>
  <si>
    <t>FPAUBN342</t>
  </si>
  <si>
    <t>FPAUBN343</t>
  </si>
  <si>
    <t>FPAUBN344</t>
  </si>
  <si>
    <t>FPAUBN345</t>
  </si>
  <si>
    <t>FPAUBN346</t>
  </si>
  <si>
    <t>FPAUBN347</t>
  </si>
  <si>
    <t>FPAUBN348</t>
  </si>
  <si>
    <t>FPAUBN349</t>
  </si>
  <si>
    <t>FPAUBN350</t>
  </si>
  <si>
    <t>FPAUBN351</t>
  </si>
  <si>
    <t>FPAUBN352</t>
  </si>
  <si>
    <t>FPAUBN353</t>
  </si>
  <si>
    <t>FPAUBN354</t>
  </si>
  <si>
    <t>FPAUBN355</t>
  </si>
  <si>
    <t>FPAUBN356</t>
  </si>
  <si>
    <t>FPAUBN357</t>
  </si>
  <si>
    <t>FPAUBN358</t>
  </si>
  <si>
    <t>FPAUBN359</t>
  </si>
  <si>
    <t>FPAUBN360</t>
  </si>
  <si>
    <t>FPAUBN361</t>
  </si>
  <si>
    <t>FPAUBN362</t>
  </si>
  <si>
    <t>FPAUBN363</t>
  </si>
  <si>
    <t>FPAUBN364</t>
  </si>
  <si>
    <t>FPAUBN365</t>
  </si>
  <si>
    <t>FPAUBN366</t>
  </si>
  <si>
    <t>FPAUBN367</t>
  </si>
  <si>
    <t>FPAUBN368</t>
  </si>
  <si>
    <t>FPAUBN369</t>
  </si>
  <si>
    <t>FPAUBN370</t>
  </si>
  <si>
    <t>FPAUBN371</t>
  </si>
  <si>
    <t>FPAUBN372</t>
  </si>
  <si>
    <t>FPAUBN373</t>
  </si>
  <si>
    <t>FPAUBN374</t>
  </si>
  <si>
    <t>FPAUBN375</t>
  </si>
  <si>
    <t>FPAUBN376</t>
  </si>
  <si>
    <t>FPAUBN377</t>
  </si>
  <si>
    <t>FPAUBN378</t>
  </si>
  <si>
    <t>FPAUBN379</t>
  </si>
  <si>
    <t>FPAUBN380</t>
  </si>
  <si>
    <t>FPAUBN381</t>
  </si>
  <si>
    <t>FPAUBN382</t>
  </si>
  <si>
    <t>FPAUBN383</t>
  </si>
  <si>
    <t>FPAUBN384</t>
  </si>
  <si>
    <t>FPAUBN385</t>
  </si>
  <si>
    <t>FPAUBN386</t>
  </si>
  <si>
    <t>FPAUBN387</t>
  </si>
  <si>
    <t>FPAUBN388</t>
  </si>
  <si>
    <t>FPAUBN389</t>
  </si>
  <si>
    <t>FPAUBN390</t>
  </si>
  <si>
    <t>FPAUBN391</t>
  </si>
  <si>
    <t>FPAUBN392</t>
  </si>
  <si>
    <t>FPAUBN393</t>
  </si>
  <si>
    <t>FPAUBN394</t>
  </si>
  <si>
    <t>FPAUBN395</t>
  </si>
  <si>
    <t>FPAUBN396</t>
  </si>
  <si>
    <t>FPAUBN397</t>
  </si>
  <si>
    <t>FPAUBN398</t>
  </si>
  <si>
    <t>FPAUBN399</t>
  </si>
  <si>
    <t>FPAUBN400</t>
  </si>
  <si>
    <t>FPAUBN401</t>
  </si>
  <si>
    <t>FPAUBN402</t>
  </si>
  <si>
    <t>FPAUBN403</t>
  </si>
  <si>
    <t>FPAUBN404</t>
  </si>
  <si>
    <t>FPAUBN405</t>
  </si>
  <si>
    <t>FPAUBN406</t>
  </si>
  <si>
    <t>FPAUBN407</t>
  </si>
  <si>
    <t>FPAUBN408</t>
  </si>
  <si>
    <t>FPAUBN409</t>
  </si>
  <si>
    <t>FPAUBN410</t>
  </si>
  <si>
    <t>FPAUBN411</t>
  </si>
  <si>
    <t>FPAUBN412</t>
  </si>
  <si>
    <t>FPAUBN413</t>
  </si>
  <si>
    <t>FPAUBN414</t>
  </si>
  <si>
    <t>FPAUBN415</t>
  </si>
  <si>
    <t>FPAUBN416</t>
  </si>
  <si>
    <t>FPAUBN417</t>
  </si>
  <si>
    <t>FPAUBN418</t>
  </si>
  <si>
    <t>FPAUBN419</t>
  </si>
  <si>
    <t>FPAUBN420</t>
  </si>
  <si>
    <t>FPAUBN421</t>
  </si>
  <si>
    <t>FPAUBN422</t>
  </si>
  <si>
    <t>FPAUBN423</t>
  </si>
  <si>
    <t>FPAUBN424</t>
  </si>
  <si>
    <t>FPAUBN425</t>
  </si>
  <si>
    <t>FPAUBN426</t>
  </si>
  <si>
    <t>FPAUBN427</t>
  </si>
  <si>
    <t>FPAUBN428</t>
  </si>
  <si>
    <t>FPAUBN429</t>
  </si>
  <si>
    <t>FPAUBN430</t>
  </si>
  <si>
    <t>FPAUBN431</t>
  </si>
  <si>
    <t>FPAUBN432</t>
  </si>
  <si>
    <t>FPAUBN433</t>
  </si>
  <si>
    <t>FPAUBN434</t>
  </si>
  <si>
    <t>FPAUBN435</t>
  </si>
  <si>
    <t>FPAUBN436</t>
  </si>
  <si>
    <t>FPAUBN437</t>
  </si>
  <si>
    <t>FPAUBN438</t>
  </si>
  <si>
    <t>FPAUBN439</t>
  </si>
  <si>
    <t>FPAUBN440</t>
  </si>
  <si>
    <t>FPAUBN441</t>
  </si>
  <si>
    <t>FPAUBN442</t>
  </si>
  <si>
    <t>FPAUBN443</t>
  </si>
  <si>
    <t>FPAUBN444</t>
  </si>
  <si>
    <t>FPAUBN445</t>
  </si>
  <si>
    <t>FPAUBN446</t>
  </si>
  <si>
    <t>FPAUBN447</t>
  </si>
  <si>
    <t>FPAUBN448</t>
  </si>
  <si>
    <t>FPAUBN449</t>
  </si>
  <si>
    <t>FPAUBN450</t>
  </si>
  <si>
    <t>FPAUBN451</t>
  </si>
  <si>
    <t>FPAUBN452</t>
  </si>
  <si>
    <t>FPAUBN453</t>
  </si>
  <si>
    <t>FPAUBN454</t>
  </si>
  <si>
    <t>FPAUBN455</t>
  </si>
  <si>
    <t>FPAUBN456</t>
  </si>
  <si>
    <t>FPAUBN457</t>
  </si>
  <si>
    <t>FPAUBN458</t>
  </si>
  <si>
    <t>FPAUBN459</t>
  </si>
  <si>
    <t>FPAUBN460</t>
  </si>
  <si>
    <t>FPAUBN461</t>
  </si>
  <si>
    <t>FPAUBN462</t>
  </si>
  <si>
    <t>FPAUBN463</t>
  </si>
  <si>
    <t>FPAUBN464</t>
  </si>
  <si>
    <t>FPAUBN465</t>
  </si>
  <si>
    <t>FPAUBN466</t>
  </si>
  <si>
    <t>FPAUBN467</t>
  </si>
  <si>
    <t>FPAUBN468</t>
  </si>
  <si>
    <t>FPAUBN469</t>
  </si>
  <si>
    <t>FPAUBN470</t>
  </si>
  <si>
    <t>FPAUBN471</t>
  </si>
  <si>
    <t>FPAUBN472</t>
  </si>
  <si>
    <t>FPAUBN473</t>
  </si>
  <si>
    <t>FPAUBN474</t>
  </si>
  <si>
    <t>FPAUBN475</t>
  </si>
  <si>
    <t>FPAUBN476</t>
  </si>
  <si>
    <t>FPAUBN477</t>
  </si>
  <si>
    <t>FPAUBN478</t>
  </si>
  <si>
    <t>FPAUBN479</t>
  </si>
  <si>
    <t>FPAUBN480</t>
  </si>
  <si>
    <t>FPAUBN481</t>
  </si>
  <si>
    <t>FPAUBN482</t>
  </si>
  <si>
    <t>FPAUBN483</t>
  </si>
  <si>
    <t>FPAUBN484</t>
  </si>
  <si>
    <t>FPAUBN485</t>
  </si>
  <si>
    <t>FPAUBN486</t>
  </si>
  <si>
    <t>FPAUBN487</t>
  </si>
  <si>
    <t>FPAUBN488</t>
  </si>
  <si>
    <t>FPAUBN489</t>
  </si>
  <si>
    <t>FPAUBN490</t>
  </si>
  <si>
    <t>FPAUBN491</t>
  </si>
  <si>
    <t>FPAUBN492</t>
  </si>
  <si>
    <t>FPAUBN493</t>
  </si>
  <si>
    <t>FPAUBN494</t>
  </si>
  <si>
    <t>FPAUBN495</t>
  </si>
  <si>
    <t>FPAUBN496</t>
  </si>
  <si>
    <t>FPAUBN497</t>
  </si>
  <si>
    <t>FPAUBN498</t>
  </si>
  <si>
    <t>FPAUBN499</t>
  </si>
  <si>
    <t>FPAUBN500</t>
  </si>
  <si>
    <t>FPAUBN501</t>
  </si>
  <si>
    <t>FPAUBN502</t>
  </si>
  <si>
    <t>FPAUBN503</t>
  </si>
  <si>
    <t>FPAUBN504</t>
  </si>
  <si>
    <t>FPAUBN505</t>
  </si>
  <si>
    <t>FPAUBN506</t>
  </si>
  <si>
    <t>FPAUBN507</t>
  </si>
  <si>
    <t>FPAUBN508</t>
  </si>
  <si>
    <t>FPAUBN509</t>
  </si>
  <si>
    <t>FPAUBN510</t>
  </si>
  <si>
    <t>FPAUBN511</t>
  </si>
  <si>
    <t>FPAUBN512</t>
  </si>
  <si>
    <t>FPAUBN513</t>
  </si>
  <si>
    <t>FPAUBN514</t>
  </si>
  <si>
    <t>FPAUBN515</t>
  </si>
  <si>
    <t>FPAUBN516</t>
  </si>
  <si>
    <t>FPAUBN517</t>
  </si>
  <si>
    <t>FPAUBN518</t>
  </si>
  <si>
    <t>FPAUBN519</t>
  </si>
  <si>
    <t>FPAUBN520</t>
  </si>
  <si>
    <t>FPAUBN521</t>
  </si>
  <si>
    <t>FPAUBN522</t>
  </si>
  <si>
    <t>FPAUBN523</t>
  </si>
  <si>
    <t>FPAUBN524</t>
  </si>
  <si>
    <t>FPAUBN525</t>
  </si>
  <si>
    <t>FPAUBN526</t>
  </si>
  <si>
    <t>FPAUBN527</t>
  </si>
  <si>
    <t>FPAUBN528</t>
  </si>
  <si>
    <t>FPAUBN529</t>
  </si>
  <si>
    <t>FPAUBN530</t>
  </si>
  <si>
    <t>FPAUBN531</t>
  </si>
  <si>
    <t>FPAUBN532</t>
  </si>
  <si>
    <t>FPAUBN533</t>
  </si>
  <si>
    <t>FPAUBN534</t>
  </si>
  <si>
    <t>FPAUBN535</t>
  </si>
  <si>
    <t>FPAUBN536</t>
  </si>
  <si>
    <t>FPAUBN537</t>
  </si>
  <si>
    <t>FPAUBN538</t>
  </si>
  <si>
    <t>FPAUBN539</t>
  </si>
  <si>
    <t>FPAUBN540</t>
  </si>
  <si>
    <t>FPAUBN541</t>
  </si>
  <si>
    <t>FPAUBN542</t>
  </si>
  <si>
    <t>FPAUBN543</t>
  </si>
  <si>
    <t>FPAUBN544</t>
  </si>
  <si>
    <t>FPAUBN545</t>
  </si>
  <si>
    <t>FPAUBN546</t>
  </si>
  <si>
    <t>FPAUBN547</t>
  </si>
  <si>
    <t>FPAUBN548</t>
  </si>
  <si>
    <t>FPAUBN549</t>
  </si>
  <si>
    <t>FPAUBN550</t>
  </si>
  <si>
    <t>FPAUBN551</t>
  </si>
  <si>
    <t>FPAUBN552</t>
  </si>
  <si>
    <t>FPAUBN553</t>
  </si>
  <si>
    <t>FPAUBN554</t>
  </si>
  <si>
    <t>FPAUBN555</t>
  </si>
  <si>
    <t>FPAUBN556</t>
  </si>
  <si>
    <t>FPAUBN557</t>
  </si>
  <si>
    <t>FPAUBN558</t>
  </si>
  <si>
    <t>FPAUBN559</t>
  </si>
  <si>
    <t>FPAUBN560</t>
  </si>
  <si>
    <t>FPAUBN561</t>
  </si>
  <si>
    <t>FPAUBN562</t>
  </si>
  <si>
    <t>FPAUBN563</t>
  </si>
  <si>
    <t>FPAUBN564</t>
  </si>
  <si>
    <t>FPAUBN565</t>
  </si>
  <si>
    <t>FPAUBN566</t>
  </si>
  <si>
    <t>FPAUBN567</t>
  </si>
  <si>
    <t>FPAUBN568</t>
  </si>
  <si>
    <t>FPAUBN569</t>
  </si>
  <si>
    <t>FPAUBN570</t>
  </si>
  <si>
    <t>FPAUBN571</t>
  </si>
  <si>
    <t>FPAUBN572</t>
  </si>
  <si>
    <t>FPAUBN573</t>
  </si>
  <si>
    <t>FPAUBN574</t>
  </si>
  <si>
    <t>FPAUBN575</t>
  </si>
  <si>
    <t>FPAUBN576</t>
  </si>
  <si>
    <t>FPAUBN577</t>
  </si>
  <si>
    <t>FPAUBN578</t>
  </si>
  <si>
    <t>FPAUBN579</t>
  </si>
  <si>
    <t>FPAUBN580</t>
  </si>
  <si>
    <t>FPAUBN581</t>
  </si>
  <si>
    <t>FPAUBN582</t>
  </si>
  <si>
    <t>FPAUBN583</t>
  </si>
  <si>
    <t>FPAUBN584</t>
  </si>
  <si>
    <t>FPAUBN585</t>
  </si>
  <si>
    <t>FPAUBN586</t>
  </si>
  <si>
    <t>FPAUBN587</t>
  </si>
  <si>
    <t>FPAUBN588</t>
  </si>
  <si>
    <t>FPAUBN589</t>
  </si>
  <si>
    <t>FPAUBN590</t>
  </si>
  <si>
    <t>FPAUBN591</t>
  </si>
  <si>
    <t>FPAUBN592</t>
  </si>
  <si>
    <t>FPAUBN593</t>
  </si>
  <si>
    <t>FPAUBN594</t>
  </si>
  <si>
    <t>FPAUBN595</t>
  </si>
  <si>
    <t>FPAUBN596</t>
  </si>
  <si>
    <t>FPAUBN597</t>
  </si>
  <si>
    <t>FPAUBN598</t>
  </si>
  <si>
    <t>FPAUBN599</t>
  </si>
  <si>
    <t>FPAUBN600</t>
  </si>
  <si>
    <t>FPAUBN601</t>
  </si>
  <si>
    <t>FPAUBN602</t>
  </si>
  <si>
    <t>FPAUBN603</t>
  </si>
  <si>
    <t>FPAUBN604</t>
  </si>
  <si>
    <t>FPAUBN605</t>
  </si>
  <si>
    <t>FPAUBN606</t>
  </si>
  <si>
    <t>FPAUBN607</t>
  </si>
  <si>
    <t>FPAUBN608</t>
  </si>
  <si>
    <t>FPAUBN609</t>
  </si>
  <si>
    <t>FPAUBN610</t>
  </si>
  <si>
    <t>FPAUBN611</t>
  </si>
  <si>
    <t>FPAUBN612</t>
  </si>
  <si>
    <t>FPAUBN613</t>
  </si>
  <si>
    <t>FPAUBN614</t>
  </si>
  <si>
    <t>FPAUBN615</t>
  </si>
  <si>
    <t>FPAUBN616</t>
  </si>
  <si>
    <t>FPAUBN617</t>
  </si>
  <si>
    <t>FPAUBN618</t>
  </si>
  <si>
    <t>FPAUBN619</t>
  </si>
  <si>
    <t>FPAUBN620</t>
  </si>
  <si>
    <t>FPAUBN621</t>
  </si>
  <si>
    <t>FPAUBN622</t>
  </si>
  <si>
    <t>FPAUBN623</t>
  </si>
  <si>
    <t>FPAUBN624</t>
  </si>
  <si>
    <t>FPAUBN625</t>
  </si>
  <si>
    <t>FPAUBN626</t>
  </si>
  <si>
    <t>FPAUBN627</t>
  </si>
  <si>
    <t>FPAUBN628</t>
  </si>
  <si>
    <t>FPAUBN629</t>
  </si>
  <si>
    <t>FPAUBN630</t>
  </si>
  <si>
    <t>FPAUBN631</t>
  </si>
  <si>
    <t>FPAUBN632</t>
  </si>
  <si>
    <t>FPAUBN633</t>
  </si>
  <si>
    <t>FPAUBN634</t>
  </si>
  <si>
    <t>FPAUBN635</t>
  </si>
  <si>
    <t>FPAUBN636</t>
  </si>
  <si>
    <t>FPAUBN637</t>
  </si>
  <si>
    <t>FPAUBN638</t>
  </si>
  <si>
    <t>FPAUBN639</t>
  </si>
  <si>
    <t>FPAUBN640</t>
  </si>
  <si>
    <t>FPAUBN641</t>
  </si>
  <si>
    <t>FPAUBN642</t>
  </si>
  <si>
    <t>FPAUBN643</t>
  </si>
  <si>
    <t>FPAUBN644</t>
  </si>
  <si>
    <t>FPAUBN645</t>
  </si>
  <si>
    <t>FPAUBN646</t>
  </si>
  <si>
    <t>FPAUBN647</t>
  </si>
  <si>
    <t>FPAUBN648</t>
  </si>
  <si>
    <t>FPAUBN649</t>
  </si>
  <si>
    <t>FPAUBN650</t>
  </si>
  <si>
    <t>FPAUBN651</t>
  </si>
  <si>
    <t>FPAUBN652</t>
  </si>
  <si>
    <t>FPAUBN653</t>
  </si>
  <si>
    <t>FPAUBN654</t>
  </si>
  <si>
    <t>FPAUBN655</t>
  </si>
  <si>
    <t>FPAUBN656</t>
  </si>
  <si>
    <t>FPAUBN657</t>
  </si>
  <si>
    <t>FPAUBN658</t>
  </si>
  <si>
    <t>FPAUBN659</t>
  </si>
  <si>
    <t>FPAUBN660</t>
  </si>
  <si>
    <t>FPAUBN661</t>
  </si>
  <si>
    <t>FPAUBN662</t>
  </si>
  <si>
    <t>FPAUBN663</t>
  </si>
  <si>
    <t>FPAUBN664</t>
  </si>
  <si>
    <t>FPAUBN665</t>
  </si>
  <si>
    <t>FPAUBN666</t>
  </si>
  <si>
    <t>FPAUBN667</t>
  </si>
  <si>
    <t>FPAUBN668</t>
  </si>
  <si>
    <t>FPAUBN669</t>
  </si>
  <si>
    <t>FPAUBN670</t>
  </si>
  <si>
    <t>FPAUBN671</t>
  </si>
  <si>
    <t>FPAUBN672</t>
  </si>
  <si>
    <t>FPAUBN673</t>
  </si>
  <si>
    <t>FPAUBN674</t>
  </si>
  <si>
    <t>FPAUBN675</t>
  </si>
  <si>
    <t>FPAUBN676</t>
  </si>
  <si>
    <t>FPAUBN677</t>
  </si>
  <si>
    <t>FPAUBN678</t>
  </si>
  <si>
    <t>FPAUBN679</t>
  </si>
  <si>
    <t>FPAUBN680</t>
  </si>
  <si>
    <t>FPAUBN681</t>
  </si>
  <si>
    <t>FPAUBN682</t>
  </si>
  <si>
    <t>FPAUBN683</t>
  </si>
  <si>
    <t>FPAUBN684</t>
  </si>
  <si>
    <t>FPAUBN685</t>
  </si>
  <si>
    <t>FPAUBN686</t>
  </si>
  <si>
    <t>FPAUBN687</t>
  </si>
  <si>
    <t>FPAUBN688</t>
  </si>
  <si>
    <t>FPAUBN689</t>
  </si>
  <si>
    <t>FPAUBN690</t>
  </si>
  <si>
    <t>FPAUBN691</t>
  </si>
  <si>
    <t>FPAUBN692</t>
  </si>
  <si>
    <t>FPAUBN693</t>
  </si>
  <si>
    <t>FPAUBN694</t>
  </si>
  <si>
    <t>FPAUBN695</t>
  </si>
  <si>
    <t>FPAUBN696</t>
  </si>
  <si>
    <t>FPAUBN697</t>
  </si>
  <si>
    <t>FPAUBN698</t>
  </si>
  <si>
    <t>FPAUBN699</t>
  </si>
  <si>
    <t>FPAUBN700</t>
  </si>
  <si>
    <t>FPAUBN701</t>
  </si>
  <si>
    <t>FPAUBN702</t>
  </si>
  <si>
    <t>FPAUBN703</t>
  </si>
  <si>
    <t>FPAUBN704</t>
  </si>
  <si>
    <t>FPAUBN705</t>
  </si>
  <si>
    <t>FPAUBN706</t>
  </si>
  <si>
    <t>FPAUBN707</t>
  </si>
  <si>
    <t>FPAUBN708</t>
  </si>
  <si>
    <t>FPAUBN709</t>
  </si>
  <si>
    <t>FPAUBN710</t>
  </si>
  <si>
    <t>FPAUBN711</t>
  </si>
  <si>
    <t>FPAUBN712</t>
  </si>
  <si>
    <t>FPAUBN713</t>
  </si>
  <si>
    <t>FPAUBN714</t>
  </si>
  <si>
    <t>FPAUBN715</t>
  </si>
  <si>
    <t>FPAUBN716</t>
  </si>
  <si>
    <t>FPAUBN717</t>
  </si>
  <si>
    <t>FPAUBN718</t>
  </si>
  <si>
    <t>FPAUBN719</t>
  </si>
  <si>
    <t>FPAUBN720</t>
  </si>
  <si>
    <t>FPAUBN721</t>
  </si>
  <si>
    <t>FPAUBN722</t>
  </si>
  <si>
    <t>FPAUBN723</t>
  </si>
  <si>
    <t>FPAUBN724</t>
  </si>
  <si>
    <t>FPAUBN725</t>
  </si>
  <si>
    <t>FPAUBN726</t>
  </si>
  <si>
    <t>FPAUBN727</t>
  </si>
  <si>
    <t>FPAUBN728</t>
  </si>
  <si>
    <t>FPAUBN729</t>
  </si>
  <si>
    <t>FPAUBN730</t>
  </si>
  <si>
    <t>FPAUBN731</t>
  </si>
  <si>
    <t>FPAUBN732</t>
  </si>
  <si>
    <t>FPAUBN733</t>
  </si>
  <si>
    <t>FPAUBN734</t>
  </si>
  <si>
    <t>FPAUBN735</t>
  </si>
  <si>
    <t>FPAUBN736</t>
  </si>
  <si>
    <t>FPAUBN737</t>
  </si>
  <si>
    <t>FPAUBN738</t>
  </si>
  <si>
    <t>FPAUBN739</t>
  </si>
  <si>
    <t>FPAUBN740</t>
  </si>
  <si>
    <t>FPAUBN741</t>
  </si>
  <si>
    <t>FPAUBN742</t>
  </si>
  <si>
    <t>FPAUBN743</t>
  </si>
  <si>
    <t>FPAUBN744</t>
  </si>
  <si>
    <t>FPAUBN745</t>
  </si>
  <si>
    <t>FPAUBN746</t>
  </si>
  <si>
    <t>FPAUBN747</t>
  </si>
  <si>
    <t>FPAUBN748</t>
  </si>
  <si>
    <t>FPAUBN749</t>
  </si>
  <si>
    <t>FPAUBN750</t>
  </si>
  <si>
    <t>FPAUBN751</t>
  </si>
  <si>
    <t>FPAUBN752</t>
  </si>
  <si>
    <t>FPAUBN753</t>
  </si>
  <si>
    <t>FPAUBN754</t>
  </si>
  <si>
    <t>FPAUBN755</t>
  </si>
  <si>
    <t>FPAUBN756</t>
  </si>
  <si>
    <t>FPAUBN757</t>
  </si>
  <si>
    <t>FPAUBN758</t>
  </si>
  <si>
    <t>FPAUBN759</t>
  </si>
  <si>
    <t>FPAUBN760</t>
  </si>
  <si>
    <t>FPAUBN761</t>
  </si>
  <si>
    <t>FPAUBN762</t>
  </si>
  <si>
    <t>FPAUBN763</t>
  </si>
  <si>
    <t>FPAUBN764</t>
  </si>
  <si>
    <t>FPAUBN765</t>
  </si>
  <si>
    <t>FPAUBN766</t>
  </si>
  <si>
    <t>FPAUBN767</t>
  </si>
  <si>
    <t>FPAUBN768</t>
  </si>
  <si>
    <t>FPAUBN769</t>
  </si>
  <si>
    <t>FPAUBN770</t>
  </si>
  <si>
    <t>FPAUBN771</t>
  </si>
  <si>
    <t>FPAUBN772</t>
  </si>
  <si>
    <t>FPAUBN773</t>
  </si>
  <si>
    <t>FPAUBN774</t>
  </si>
  <si>
    <t>FPAUBN775</t>
  </si>
  <si>
    <t>FPAUBN776</t>
  </si>
  <si>
    <t>FPAUBN777</t>
  </si>
  <si>
    <t>FPAUBN778</t>
  </si>
  <si>
    <t>FPAUBN779</t>
  </si>
  <si>
    <t>FPAUBN780</t>
  </si>
  <si>
    <t>FPAUBN781</t>
  </si>
  <si>
    <t>FPAUBN782</t>
  </si>
  <si>
    <t>FPAUBN783</t>
  </si>
  <si>
    <t>FPAUBN784</t>
  </si>
  <si>
    <t>FPAUBN785</t>
  </si>
  <si>
    <t>FPAUBN786</t>
  </si>
  <si>
    <t>FPAUBN787</t>
  </si>
  <si>
    <t>FPAUBN788</t>
  </si>
  <si>
    <t>FPAUBN789</t>
  </si>
  <si>
    <t>FPAUBN790</t>
  </si>
  <si>
    <t>FPAUBN791</t>
  </si>
  <si>
    <t>FPAUBN792</t>
  </si>
  <si>
    <t>FPAUBN793</t>
  </si>
  <si>
    <t>FPAUBN794</t>
  </si>
  <si>
    <t>FPAUBN795</t>
  </si>
  <si>
    <t>FPAUBN796</t>
  </si>
  <si>
    <t>FPAUBN797</t>
  </si>
  <si>
    <t>FPAUBN798</t>
  </si>
  <si>
    <t>FPAUBN799</t>
  </si>
  <si>
    <t>FPAUBN800</t>
  </si>
  <si>
    <t>FPAUBN801</t>
  </si>
  <si>
    <t>FPAUBN802</t>
  </si>
  <si>
    <t>FPAUBN803</t>
  </si>
  <si>
    <t>FPAUBN804</t>
  </si>
  <si>
    <t>FPAUBN805</t>
  </si>
  <si>
    <t>FPAUBN806</t>
  </si>
  <si>
    <t>FPAUBN807</t>
  </si>
  <si>
    <t>FPAUBN808</t>
  </si>
  <si>
    <t>FPAUBN809</t>
  </si>
  <si>
    <t>FPAUBN810</t>
  </si>
  <si>
    <t>FPAUBN811</t>
  </si>
  <si>
    <t>FPAUBN812</t>
  </si>
  <si>
    <t>FPAUBN813</t>
  </si>
  <si>
    <t>FPAUBN814</t>
  </si>
  <si>
    <t>FPAUBN815</t>
  </si>
  <si>
    <t>FPAUBN816</t>
  </si>
  <si>
    <t>FPAUBN817</t>
  </si>
  <si>
    <t>FPAUBN818</t>
  </si>
  <si>
    <t>FPAUBN819</t>
  </si>
  <si>
    <t>FPAUBN820</t>
  </si>
  <si>
    <t>FPAUBN821</t>
  </si>
  <si>
    <t>FPAUBN822</t>
  </si>
  <si>
    <t>FPAUBN823</t>
  </si>
  <si>
    <t>FPAUBN824</t>
  </si>
  <si>
    <t>FPAUBN825</t>
  </si>
  <si>
    <t>FPAUBN826</t>
  </si>
  <si>
    <t>FPAUBN827</t>
  </si>
  <si>
    <t>FPAUBN828</t>
  </si>
  <si>
    <t>FPAUBN829</t>
  </si>
  <si>
    <t>FPAUBN830</t>
  </si>
  <si>
    <t>FPAUBN831</t>
  </si>
  <si>
    <t>FPAUBN832</t>
  </si>
  <si>
    <t>FPAUBN833</t>
  </si>
  <si>
    <t>FPAUBN834</t>
  </si>
  <si>
    <t>FPAUBN835</t>
  </si>
  <si>
    <t>FPAUBN836</t>
  </si>
  <si>
    <t>FPAUBN837</t>
  </si>
  <si>
    <t>FPAUBN838</t>
  </si>
  <si>
    <t>FPAUBN839</t>
  </si>
  <si>
    <t>FPAUBN840</t>
  </si>
  <si>
    <t>FPAUBN841</t>
  </si>
  <si>
    <t>FPAUBN842</t>
  </si>
  <si>
    <t>FPAUBN843</t>
  </si>
  <si>
    <t>FPAUBN844</t>
  </si>
  <si>
    <t>FPAUBN845</t>
  </si>
  <si>
    <t>FPAUBN846</t>
  </si>
  <si>
    <t>FPAUBN847</t>
  </si>
  <si>
    <t>FPAUBN848</t>
  </si>
  <si>
    <t>FPAUBN849</t>
  </si>
  <si>
    <t>FPAUBN850</t>
  </si>
  <si>
    <t>FPAUBN851</t>
  </si>
  <si>
    <t>FPAUBN852</t>
  </si>
  <si>
    <t>FPAUBN853</t>
  </si>
  <si>
    <t>FPAUBN854</t>
  </si>
  <si>
    <t>FPAUBN855</t>
  </si>
  <si>
    <t>FPAUBN856</t>
  </si>
  <si>
    <t>FPAUBN857</t>
  </si>
  <si>
    <t>FPAUBN858</t>
  </si>
  <si>
    <t>FPAUBN859</t>
  </si>
  <si>
    <t>FPAUBN860</t>
  </si>
  <si>
    <t>FPAUBN861</t>
  </si>
  <si>
    <t>FPAUBN862</t>
  </si>
  <si>
    <t>FPAUBN863</t>
  </si>
  <si>
    <t>FPAUBN864</t>
  </si>
  <si>
    <t>FPAUBN865</t>
  </si>
  <si>
    <t>FPAUBN866</t>
  </si>
  <si>
    <t>FPAUBN867</t>
  </si>
  <si>
    <t>FPAUBN868</t>
  </si>
  <si>
    <t>FPAUBN869</t>
  </si>
  <si>
    <t>FPAUBN870</t>
  </si>
  <si>
    <t>FPAUBN871</t>
  </si>
  <si>
    <t>FPAUBN872</t>
  </si>
  <si>
    <t>FPAUBN873</t>
  </si>
  <si>
    <t>FPAUBN874</t>
  </si>
  <si>
    <t>FPAUBN875</t>
  </si>
  <si>
    <t>FPAUBN876</t>
  </si>
  <si>
    <t>FPAUBN877</t>
  </si>
  <si>
    <t>FPAUBN878</t>
  </si>
  <si>
    <t>FPAUBN879</t>
  </si>
  <si>
    <t>FPAUBN880</t>
  </si>
  <si>
    <t>FPAUBN881</t>
  </si>
  <si>
    <t>FPAUBN882</t>
  </si>
  <si>
    <t>FPAUBN883</t>
  </si>
  <si>
    <t>FPAUBN884</t>
  </si>
  <si>
    <t>FPAUBN885</t>
  </si>
  <si>
    <t>FPAUBN886</t>
  </si>
  <si>
    <t>FPAUBN887</t>
  </si>
  <si>
    <t>FPAUBN888</t>
  </si>
  <si>
    <t>FPAUBN889</t>
  </si>
  <si>
    <t>FPAUBN890</t>
  </si>
  <si>
    <t>FPAUBN891</t>
  </si>
  <si>
    <t>FPAUBN892</t>
  </si>
  <si>
    <t>FPAUBN893</t>
  </si>
  <si>
    <t>FPAUBN894</t>
  </si>
  <si>
    <t>FPAUBN895</t>
  </si>
  <si>
    <t>FPAUBN896</t>
  </si>
  <si>
    <t>FPAUBN897</t>
  </si>
  <si>
    <t>FPAUBN898</t>
  </si>
  <si>
    <t>FPAUBN899</t>
  </si>
  <si>
    <t>FPAUBN900</t>
  </si>
  <si>
    <t>FPAUBN901</t>
  </si>
  <si>
    <t>FPAUBN902</t>
  </si>
  <si>
    <t>FPAUBN903</t>
  </si>
  <si>
    <t>FPAUBN904</t>
  </si>
  <si>
    <t>FPAUBN905</t>
  </si>
  <si>
    <t>FPAUBN906</t>
  </si>
  <si>
    <t>FPAUBN907</t>
  </si>
  <si>
    <t>FPAUBN908</t>
  </si>
  <si>
    <t>FPAUBN909</t>
  </si>
  <si>
    <t>FPAUBN910</t>
  </si>
  <si>
    <t>FPAUBN911</t>
  </si>
  <si>
    <t>FPAUBN912</t>
  </si>
  <si>
    <t>FPAUBN913</t>
  </si>
  <si>
    <t>FPAUBN914</t>
  </si>
  <si>
    <t>FPAUBN915</t>
  </si>
  <si>
    <t>FPAUBN916</t>
  </si>
  <si>
    <t>FPAUBN917</t>
  </si>
  <si>
    <t>FPAUBN918</t>
  </si>
  <si>
    <t>FPAUBN919</t>
  </si>
  <si>
    <t>FPAUBN920</t>
  </si>
  <si>
    <t>FPAUBN921</t>
  </si>
  <si>
    <t>FPAUBN922</t>
  </si>
  <si>
    <t>FPAUBN923</t>
  </si>
  <si>
    <t>FPAUBN924</t>
  </si>
  <si>
    <t>FPAUBN925</t>
  </si>
  <si>
    <t>FPAUBN926</t>
  </si>
  <si>
    <t>FPAUBN927</t>
  </si>
  <si>
    <t>FPAUBN928</t>
  </si>
  <si>
    <t>FPAUBN929</t>
  </si>
  <si>
    <t>FPAUBN930</t>
  </si>
  <si>
    <t>FPAUBN931</t>
  </si>
  <si>
    <t>FPAUBN932</t>
  </si>
  <si>
    <t>FPAUBN933</t>
  </si>
  <si>
    <t>FPAUBN934</t>
  </si>
  <si>
    <t>FPAUBN935</t>
  </si>
  <si>
    <t>FPAUBN936</t>
  </si>
  <si>
    <t>FPAUBN937</t>
  </si>
  <si>
    <t>FPAUBN938</t>
  </si>
  <si>
    <t>FPAUBN939</t>
  </si>
  <si>
    <t>FPAUBN940</t>
  </si>
  <si>
    <t>FPAUBN941</t>
  </si>
  <si>
    <t>FPAUBN942</t>
  </si>
  <si>
    <t>FPAUBN943</t>
  </si>
  <si>
    <t>FPAUBN944</t>
  </si>
  <si>
    <t>FPAUBN945</t>
  </si>
  <si>
    <t>FPAUBN946</t>
  </si>
  <si>
    <t>FPAUBN947</t>
  </si>
  <si>
    <t>FPAUBN948</t>
  </si>
  <si>
    <t>FPAUBN949</t>
  </si>
  <si>
    <t>FPAUBN950</t>
  </si>
  <si>
    <t>FPAUBN951</t>
  </si>
  <si>
    <t>FPAUBN952</t>
  </si>
  <si>
    <t>FPAUBN953</t>
  </si>
  <si>
    <t>FPAUBN954</t>
  </si>
  <si>
    <t>FPAUBN955</t>
  </si>
  <si>
    <t>FPAUBN956</t>
  </si>
  <si>
    <t>FPAUBN957</t>
  </si>
  <si>
    <t>FPAUBN958</t>
  </si>
  <si>
    <t>FPAUBN959</t>
  </si>
  <si>
    <t>FPAUBN960</t>
  </si>
  <si>
    <t>FPAUBN961</t>
  </si>
  <si>
    <t>FPAUBN962</t>
  </si>
  <si>
    <t>FPAUBN963</t>
  </si>
  <si>
    <t>FPAUBN964</t>
  </si>
  <si>
    <t>FPAUBN965</t>
  </si>
  <si>
    <t>FPAUBN966</t>
  </si>
  <si>
    <t>FPAUBN967</t>
  </si>
  <si>
    <t>FPAUBN968</t>
  </si>
  <si>
    <t>FPAUBN969</t>
  </si>
  <si>
    <t>FPAUBN970</t>
  </si>
  <si>
    <t>FPAUBN971</t>
  </si>
  <si>
    <t>FPAUBN972</t>
  </si>
  <si>
    <t>FPAUBN973</t>
  </si>
  <si>
    <t>FPAUBN974</t>
  </si>
  <si>
    <t>FPAUBN975</t>
  </si>
  <si>
    <t>FPAUBN976</t>
  </si>
  <si>
    <t>FPAUBN977</t>
  </si>
  <si>
    <t>FPAUBN978</t>
  </si>
  <si>
    <t>FPAUBN979</t>
  </si>
  <si>
    <t>FPAUBN980</t>
  </si>
  <si>
    <t>FPAUBN981</t>
  </si>
  <si>
    <t>FPAUBN982</t>
  </si>
  <si>
    <t>FPAUBN983</t>
  </si>
  <si>
    <t>FPAUBN984</t>
  </si>
  <si>
    <t>FPAUBN985</t>
  </si>
  <si>
    <t>FPAUBN986</t>
  </si>
  <si>
    <t>FPAUBN987</t>
  </si>
  <si>
    <t>FPAUBN988</t>
  </si>
  <si>
    <t>FPAUBN989</t>
  </si>
  <si>
    <t>FPAUBN990</t>
  </si>
  <si>
    <t>FPAUBN991</t>
  </si>
  <si>
    <t>FPAUBN992</t>
  </si>
  <si>
    <t>FPAUBN993</t>
  </si>
  <si>
    <t>FPAUBN994</t>
  </si>
  <si>
    <t>FPAUBN995</t>
  </si>
  <si>
    <t>FPAUBN996</t>
  </si>
  <si>
    <t>FPAUBN997</t>
  </si>
  <si>
    <t>FPAUBN998</t>
  </si>
  <si>
    <t>FPAUBN999</t>
  </si>
  <si>
    <t>FPAUBN1000</t>
  </si>
  <si>
    <t>FPAUBN1001</t>
  </si>
  <si>
    <t>FPAUBN1002</t>
  </si>
  <si>
    <t>FPAUBN1003</t>
  </si>
  <si>
    <t>FPAUBN1004</t>
  </si>
  <si>
    <t>FPAUBN1005</t>
  </si>
  <si>
    <t>FPAUBN1006</t>
  </si>
  <si>
    <t>FPAUBN1007</t>
  </si>
  <si>
    <t>FPAUBN1008</t>
  </si>
  <si>
    <t>FPAUBN1009</t>
  </si>
  <si>
    <t>FPAUBN1010</t>
  </si>
  <si>
    <t>FPAUBN1011</t>
  </si>
  <si>
    <t>FPAUBN1012</t>
  </si>
  <si>
    <t>FPAUBN1013</t>
  </si>
  <si>
    <t>FPAUBN1014</t>
  </si>
  <si>
    <t>FPAUBN1015</t>
  </si>
  <si>
    <t>FPAUBN1016</t>
  </si>
  <si>
    <t>FPAUBN1017</t>
  </si>
  <si>
    <t>FPAUBN1018</t>
  </si>
  <si>
    <t>FPAUBN1019</t>
  </si>
  <si>
    <t>FPAUBN1020</t>
  </si>
  <si>
    <t>FPAUBN1021</t>
  </si>
  <si>
    <t>FPAUBN1022</t>
  </si>
  <si>
    <t>FPAUBN1023</t>
  </si>
  <si>
    <t>FPAUBN1024</t>
  </si>
  <si>
    <t>FPAUBN1025</t>
  </si>
  <si>
    <t>FPAUBN1026</t>
  </si>
  <si>
    <t>FPAUBN1027</t>
  </si>
  <si>
    <t>FPAUBN1028</t>
  </si>
  <si>
    <t>FPAUBN1029</t>
  </si>
  <si>
    <t>FPAUBN1030</t>
  </si>
  <si>
    <t>FPAUBN1031</t>
  </si>
  <si>
    <t>FPAUBN1032</t>
  </si>
  <si>
    <t>FPAUBN1033</t>
  </si>
  <si>
    <t>FPAUBN1034</t>
  </si>
  <si>
    <t>FPAUBN1035</t>
  </si>
  <si>
    <t>FPAUBN1036</t>
  </si>
  <si>
    <t>FPAUBN1037</t>
  </si>
  <si>
    <t>FPAUBN1038</t>
  </si>
  <si>
    <t>FPAUBN1039</t>
  </si>
  <si>
    <t>FPAUBN1040</t>
  </si>
  <si>
    <t>FPAUBN1041</t>
  </si>
  <si>
    <t>FPAUBN1042</t>
  </si>
  <si>
    <t>FPAUBN1043</t>
  </si>
  <si>
    <t>FPAUBN1044</t>
  </si>
  <si>
    <t>FPAUBN1045</t>
  </si>
  <si>
    <t>FPAUBN1046</t>
  </si>
  <si>
    <t>FPAUBN1047</t>
  </si>
  <si>
    <t>FPAUBN1048</t>
  </si>
  <si>
    <t>FPAUBN1049</t>
  </si>
  <si>
    <t>FPAUBN1050</t>
  </si>
  <si>
    <t>FPAUBN1051</t>
  </si>
  <si>
    <t>FPAUBN1052</t>
  </si>
  <si>
    <t>FPAUBN1053</t>
  </si>
  <si>
    <t>FPAUBN1054</t>
  </si>
  <si>
    <t>FPAUBN1055</t>
  </si>
  <si>
    <t>FPAUBN1056</t>
  </si>
  <si>
    <t>FPAUBN1057</t>
  </si>
  <si>
    <t>FPAUBN1058</t>
  </si>
  <si>
    <t>FPAUBN1059</t>
  </si>
  <si>
    <t>FPAUBN1060</t>
  </si>
  <si>
    <t>FPAUBN1061</t>
  </si>
  <si>
    <t>FPAUBN1062</t>
  </si>
  <si>
    <t>FPAUBN1063</t>
  </si>
  <si>
    <t>FPAUBN1064</t>
  </si>
  <si>
    <t>FPAUBN1065</t>
  </si>
  <si>
    <t>FPAUBN1066</t>
  </si>
  <si>
    <t>FPAUBN1067</t>
  </si>
  <si>
    <t>FPAUBN1068</t>
  </si>
  <si>
    <t>FPAUBN1069</t>
  </si>
  <si>
    <t>FPAUBN1070</t>
  </si>
  <si>
    <t>FPAUBN1071</t>
  </si>
  <si>
    <t>FPAUBN1072</t>
  </si>
  <si>
    <t>FPAUBN1073</t>
  </si>
  <si>
    <t>FPAUBN1074</t>
  </si>
  <si>
    <t>FPAUBN1075</t>
  </si>
  <si>
    <t>FPAUBN1076</t>
  </si>
  <si>
    <t>FPAUBN1077</t>
  </si>
  <si>
    <t>FPAUBN1078</t>
  </si>
  <si>
    <t>FPAUBN1079</t>
  </si>
  <si>
    <t>FPAUBN1080</t>
  </si>
  <si>
    <t>FPAUBN1081</t>
  </si>
  <si>
    <t>FPAUBN1082</t>
  </si>
  <si>
    <t>FPAUBN1083</t>
  </si>
  <si>
    <t>FPAUBN1084</t>
  </si>
  <si>
    <t>FPAUBN1085</t>
  </si>
  <si>
    <t>FPAUBN1086</t>
  </si>
  <si>
    <t>FPAUBN1087</t>
  </si>
  <si>
    <t>FPAUBN1088</t>
  </si>
  <si>
    <t>FPAUBN1089</t>
  </si>
  <si>
    <t>FPAUBN1090</t>
  </si>
  <si>
    <t>FPAUBN1091</t>
  </si>
  <si>
    <t>FPAUBN1092</t>
  </si>
  <si>
    <t>FPAUBN1093</t>
  </si>
  <si>
    <t>FPAUBN1094</t>
  </si>
  <si>
    <t>FPAUBN1095</t>
  </si>
  <si>
    <t>FPAUBN1096</t>
  </si>
  <si>
    <t>FPAUBN1097</t>
  </si>
  <si>
    <t>FPAUBN1098</t>
  </si>
  <si>
    <t>FPAUBN1099</t>
  </si>
  <si>
    <t>FPAUBN1100</t>
  </si>
  <si>
    <t>FPAUBN1101</t>
  </si>
  <si>
    <t>FPAUBN1102</t>
  </si>
  <si>
    <t>FPAUBN1103</t>
  </si>
  <si>
    <t>FPAUBN1104</t>
  </si>
  <si>
    <t>FPAUBN1105</t>
  </si>
  <si>
    <t>FPAUBN1106</t>
  </si>
  <si>
    <t>FPAUBN1107</t>
  </si>
  <si>
    <t>FPAUBN1108</t>
  </si>
  <si>
    <t>FPAUBN1109</t>
  </si>
  <si>
    <t>FPAUBN1110</t>
  </si>
  <si>
    <t>FPAUBN1111</t>
  </si>
  <si>
    <t>FPAUBN1112</t>
  </si>
  <si>
    <t>FPAUBN1113</t>
  </si>
  <si>
    <t>FPAUBN1114</t>
  </si>
  <si>
    <t>FPAUBN1115</t>
  </si>
  <si>
    <t>FPAUBN1116</t>
  </si>
  <si>
    <t>FPAUBN1117</t>
  </si>
  <si>
    <t>FPAUBN1118</t>
  </si>
  <si>
    <t>FPAUBN1119</t>
  </si>
  <si>
    <t>FPAUBN1120</t>
  </si>
  <si>
    <t>FPAUBN1121</t>
  </si>
  <si>
    <t>FPAUBN1122</t>
  </si>
  <si>
    <t>FPAUBN1123</t>
  </si>
  <si>
    <t>FPAUBN1124</t>
  </si>
  <si>
    <t>FPAUBN1125</t>
  </si>
  <si>
    <t>FPAUBN1126</t>
  </si>
  <si>
    <t>FPAUBN1127</t>
  </si>
  <si>
    <t>FPAUBN1128</t>
  </si>
  <si>
    <t>FPAUBN1129</t>
  </si>
  <si>
    <t>FPAUBN1130</t>
  </si>
  <si>
    <t>FPAUBN1131</t>
  </si>
  <si>
    <t>FPAUBN1132</t>
  </si>
  <si>
    <t>FPAUBN1133</t>
  </si>
  <si>
    <t>FPAUBN1134</t>
  </si>
  <si>
    <t>FPAUBN1135</t>
  </si>
  <si>
    <t>FPAUBN1136</t>
  </si>
  <si>
    <t>FPAUBN1137</t>
  </si>
  <si>
    <t>FPAUBN1138</t>
  </si>
  <si>
    <t>FPAUBN1139</t>
  </si>
  <si>
    <t>FPAUBN1140</t>
  </si>
  <si>
    <t>FPAUBN1141</t>
  </si>
  <si>
    <t>FPAUBN1142</t>
  </si>
  <si>
    <t>FPAUBN1143</t>
  </si>
  <si>
    <t>FPAUBN1144</t>
  </si>
  <si>
    <t>FPAUBN1145</t>
  </si>
  <si>
    <t>FPAUBN1146</t>
  </si>
  <si>
    <t>FPAUBN1147</t>
  </si>
  <si>
    <t>FPAUBN1148</t>
  </si>
  <si>
    <t>FPAUBN1149</t>
  </si>
  <si>
    <t>FPAUBN1150</t>
  </si>
  <si>
    <t>FPAUBN1151</t>
  </si>
  <si>
    <t>FPAUBN1152</t>
  </si>
  <si>
    <t>FPAUBN1153</t>
  </si>
  <si>
    <t>FPAUBN1154</t>
  </si>
  <si>
    <t>FPAUBN1155</t>
  </si>
  <si>
    <t>FPAUBN1156</t>
  </si>
  <si>
    <t>FPAUBN1157</t>
  </si>
  <si>
    <t>FPAUBN1158</t>
  </si>
  <si>
    <t>FPAUBN1159</t>
  </si>
  <si>
    <t>FPAUBN1160</t>
  </si>
  <si>
    <t>FPAUBN1161</t>
  </si>
  <si>
    <t>FPAUBN1162</t>
  </si>
  <si>
    <t>FPAUBN1163</t>
  </si>
  <si>
    <t>FPAUBN1164</t>
  </si>
  <si>
    <t>FPAUBN1165</t>
  </si>
  <si>
    <t>FPAUBN1166</t>
  </si>
  <si>
    <t>FPAUBN1167</t>
  </si>
  <si>
    <t>FPAUBN1168</t>
  </si>
  <si>
    <t>FPAUBN1169</t>
  </si>
  <si>
    <t>FPAUBN1170</t>
  </si>
  <si>
    <t>FPAUBN1171</t>
  </si>
  <si>
    <t>FPAUBN1172</t>
  </si>
  <si>
    <t>FPAUBN1173</t>
  </si>
  <si>
    <t>FPAUBN1174</t>
  </si>
  <si>
    <t>FPAUBN1175</t>
  </si>
  <si>
    <t>FPAUBN1176</t>
  </si>
  <si>
    <t>FPAUBN1177</t>
  </si>
  <si>
    <t>FPAUBN1178</t>
  </si>
  <si>
    <t>FPAUBN1179</t>
  </si>
  <si>
    <t>FPAUBN1180</t>
  </si>
  <si>
    <t>FPAUBN1181</t>
  </si>
  <si>
    <t>FPAUBN1182</t>
  </si>
  <si>
    <t>FPAUBN1183</t>
  </si>
  <si>
    <t>FPAUBN1184</t>
  </si>
  <si>
    <t>FPAUBN1185</t>
  </si>
  <si>
    <t>FPAUBN1186</t>
  </si>
  <si>
    <t>FPAUBN1187</t>
  </si>
  <si>
    <t>FPAUBN1188</t>
  </si>
  <si>
    <t>FPAUBN1189</t>
  </si>
  <si>
    <t>FPAUBN1190</t>
  </si>
  <si>
    <t>FPAUBN1191</t>
  </si>
  <si>
    <t>FPAUBN1192</t>
  </si>
  <si>
    <t>FPAUBN1193</t>
  </si>
  <si>
    <t>FPAUBN1194</t>
  </si>
  <si>
    <t>FPAUBN1195</t>
  </si>
  <si>
    <t>FPAUBN1196</t>
  </si>
  <si>
    <t>FPAUBN1197</t>
  </si>
  <si>
    <t>FPAUBN1198</t>
  </si>
  <si>
    <t>FPAUBN1199</t>
  </si>
  <si>
    <t>FPAUBN1200</t>
  </si>
  <si>
    <t>FPAUBN1201</t>
  </si>
  <si>
    <t>FPAUBN1202</t>
  </si>
  <si>
    <t>FPAUBN1203</t>
  </si>
  <si>
    <t>FPAUBN1204</t>
  </si>
  <si>
    <t>FPAUBN1205</t>
  </si>
  <si>
    <t>FPAUBN1206</t>
  </si>
  <si>
    <t>FPAUBN1207</t>
  </si>
  <si>
    <t>FPAUBN1208</t>
  </si>
  <si>
    <t>FPAUBN1209</t>
  </si>
  <si>
    <t>FPAUBN1210</t>
  </si>
  <si>
    <t>FPAUBN1211</t>
  </si>
  <si>
    <t>FPAUBN1212</t>
  </si>
  <si>
    <t>FPAUBN1213</t>
  </si>
  <si>
    <t>FPAUBN1214</t>
  </si>
  <si>
    <t>FPAUBN1215</t>
  </si>
  <si>
    <t>FPAUBN1216</t>
  </si>
  <si>
    <t>FPAUBN1217</t>
  </si>
  <si>
    <t>FPAUBN1218</t>
  </si>
  <si>
    <t>FPAUBN1219</t>
  </si>
  <si>
    <t>FPAUBN1220</t>
  </si>
  <si>
    <t>FPAUBN1221</t>
  </si>
  <si>
    <t>FPAUBN1222</t>
  </si>
  <si>
    <t>FPAUBN1223</t>
  </si>
  <si>
    <t>FPAUBN1224</t>
  </si>
  <si>
    <t>FPAUBN1225</t>
  </si>
  <si>
    <t>FPAUBN1226</t>
  </si>
  <si>
    <t>FPAUBN1227</t>
  </si>
  <si>
    <t>FPAUBN1228</t>
  </si>
  <si>
    <t>FPAUBN1229</t>
  </si>
  <si>
    <t>FPAUBN1230</t>
  </si>
  <si>
    <t>FPAUBN1231</t>
  </si>
  <si>
    <t>FPAUBN1232</t>
  </si>
  <si>
    <t>FPAUBN1233</t>
  </si>
  <si>
    <t>FPAUBN1234</t>
  </si>
  <si>
    <t>FPAUBN1235</t>
  </si>
  <si>
    <t>FPAUBN1236</t>
  </si>
  <si>
    <t>FPAUBN1237</t>
  </si>
  <si>
    <t>FPAUBN1238</t>
  </si>
  <si>
    <t>FPAUBN1239</t>
  </si>
  <si>
    <t>FPAUBN1240</t>
  </si>
  <si>
    <t>FPAUBN1241</t>
  </si>
  <si>
    <t>FPAUBN1242</t>
  </si>
  <si>
    <t>FPAUBN1243</t>
  </si>
  <si>
    <t>FPAUBN1244</t>
  </si>
  <si>
    <t>FPAUBN1245</t>
  </si>
  <si>
    <t>FPAUBN1246</t>
  </si>
  <si>
    <t>FPAUBN1247</t>
  </si>
  <si>
    <t>FPAUBN1248</t>
  </si>
  <si>
    <t>FPAUBN1249</t>
  </si>
  <si>
    <t>FPAUBN1250</t>
  </si>
  <si>
    <t>FPAUBN1251</t>
  </si>
  <si>
    <t>FPAUBN1252</t>
  </si>
  <si>
    <t>FPAUBN1253</t>
  </si>
  <si>
    <t>FPAUBN1254</t>
  </si>
  <si>
    <t>FPAUBN1255</t>
  </si>
  <si>
    <t>FPAUBN1256</t>
  </si>
  <si>
    <t>FPAUBN1257</t>
  </si>
  <si>
    <t>FPAUBN1258</t>
  </si>
  <si>
    <t>FPAUBN1259</t>
  </si>
  <si>
    <t>FPAUBN1260</t>
  </si>
  <si>
    <t>FPAUBN1261</t>
  </si>
  <si>
    <t>FPAUBN1262</t>
  </si>
  <si>
    <t>FPAUBN1263</t>
  </si>
  <si>
    <t>FPAUBN1264</t>
  </si>
  <si>
    <t>FPAUBN1265</t>
  </si>
  <si>
    <t>FPAUBN1266</t>
  </si>
  <si>
    <t>FPAUBN1267</t>
  </si>
  <si>
    <t>FPAUBN1268</t>
  </si>
  <si>
    <t>FPAUBN1269</t>
  </si>
  <si>
    <t>FPAUBN1270</t>
  </si>
  <si>
    <t>FPAUBN1271</t>
  </si>
  <si>
    <t>FPAUBN1272</t>
  </si>
  <si>
    <t>FPAUBN1273</t>
  </si>
  <si>
    <t>FPAUBN1274</t>
  </si>
  <si>
    <t>FPAUBN1275</t>
  </si>
  <si>
    <t>FPAUBN1276</t>
  </si>
  <si>
    <t>FPAUBN1277</t>
  </si>
  <si>
    <t>FPAUBN1278</t>
  </si>
  <si>
    <t>FPAUBN1279</t>
  </si>
  <si>
    <t>FPAUBN1280</t>
  </si>
  <si>
    <t>FPAUBN1281</t>
  </si>
  <si>
    <t>FPAUBN1282</t>
  </si>
  <si>
    <t>FPAUBN1283</t>
  </si>
  <si>
    <t>FPAUBN1284</t>
  </si>
  <si>
    <t>FPAUBN1285</t>
  </si>
  <si>
    <t>FPAUBN1286</t>
  </si>
  <si>
    <t>FPAUBN1287</t>
  </si>
  <si>
    <t>FPAUBN1288</t>
  </si>
  <si>
    <t>FPAUBN1289</t>
  </si>
  <si>
    <t>FPAUBN1290</t>
  </si>
  <si>
    <t>FPAUBN1291</t>
  </si>
  <si>
    <t>FPAUBN1292</t>
  </si>
  <si>
    <t>FPAUBN1293</t>
  </si>
  <si>
    <t>FPAUBN1294</t>
  </si>
  <si>
    <t>FPAUBN1295</t>
  </si>
  <si>
    <t>FPAUBN1296</t>
  </si>
  <si>
    <t>FPAUBN1297</t>
  </si>
  <si>
    <t>FPAUBN1298</t>
  </si>
  <si>
    <t>FPAUBN1299</t>
  </si>
  <si>
    <t>FPAUBN1300</t>
  </si>
  <si>
    <t>FPAUBN1301</t>
  </si>
  <si>
    <t>FPAUBN1302</t>
  </si>
  <si>
    <t>FPAUBN1303</t>
  </si>
  <si>
    <t>FPAUBN1304</t>
  </si>
  <si>
    <t>FPAUBN1305</t>
  </si>
  <si>
    <t>FPAUBN1306</t>
  </si>
  <si>
    <t>FPAUBN1307</t>
  </si>
  <si>
    <t>FPAUBN1308</t>
  </si>
  <si>
    <t>FPAUBN1309</t>
  </si>
  <si>
    <t>FPAUBN1310</t>
  </si>
  <si>
    <t>FPAUBN1311</t>
  </si>
  <si>
    <t>FPAUBN1312</t>
  </si>
  <si>
    <t>FPAUBN1313</t>
  </si>
  <si>
    <t>FPAUBN1314</t>
  </si>
  <si>
    <t>FPAUBN1315</t>
  </si>
  <si>
    <t>FPAUBN1316</t>
  </si>
  <si>
    <t>FPAUBN1317</t>
  </si>
  <si>
    <t>FPAUBN1318</t>
  </si>
  <si>
    <t>FPAUBN1319</t>
  </si>
  <si>
    <t>FPAUBN1320</t>
  </si>
  <si>
    <t>FPAUBN1321</t>
  </si>
  <si>
    <t>FPAUBN1322</t>
  </si>
  <si>
    <t>FPAUBN1323</t>
  </si>
  <si>
    <t>FPAUBN1324</t>
  </si>
  <si>
    <t>FPAUBN1325</t>
  </si>
  <si>
    <t>FPAUBN1326</t>
  </si>
  <si>
    <t>FPAUBN1327</t>
  </si>
  <si>
    <t>FPAUBN1328</t>
  </si>
  <si>
    <t>FPAUBN1329</t>
  </si>
  <si>
    <t>FPAUBN1330</t>
  </si>
  <si>
    <t>FPAUBN1331</t>
  </si>
  <si>
    <t>FPAUBN1332</t>
  </si>
  <si>
    <t>FPAUBN1333</t>
  </si>
  <si>
    <t>FPAUBN1334</t>
  </si>
  <si>
    <t>FPAUBN1335</t>
  </si>
  <si>
    <t>FPAUBN1336</t>
  </si>
  <si>
    <t>FPAUBN1337</t>
  </si>
  <si>
    <t>FPAUBN1338</t>
  </si>
  <si>
    <t>FPAUBN1339</t>
  </si>
  <si>
    <t>FPAUBN1340</t>
  </si>
  <si>
    <t>FPAUBN1341</t>
  </si>
  <si>
    <t>FPAUBN1342</t>
  </si>
  <si>
    <t>FPAUBN1343</t>
  </si>
  <si>
    <t>FPAUBN1344</t>
  </si>
  <si>
    <t>FPAUBN1345</t>
  </si>
  <si>
    <t>FPAUBN1346</t>
  </si>
  <si>
    <t>FPAUBN1347</t>
  </si>
  <si>
    <t>FPAUBN1348</t>
  </si>
  <si>
    <t>FPAUBN1349</t>
  </si>
  <si>
    <t>FPAUBN1350</t>
  </si>
  <si>
    <t>FPAUBN1351</t>
  </si>
  <si>
    <t>FPAUBN1352</t>
  </si>
  <si>
    <t>FPAUBN1353</t>
  </si>
  <si>
    <t>FPAUBN1354</t>
  </si>
  <si>
    <t>FPAUBN1355</t>
  </si>
  <si>
    <t>FPAUBN1356</t>
  </si>
  <si>
    <t>FPAUBN1357</t>
  </si>
  <si>
    <t>FPAUBN1358</t>
  </si>
  <si>
    <t>FPAUBN1359</t>
  </si>
  <si>
    <t>FPAUBN1360</t>
  </si>
  <si>
    <t>FPAUBN1361</t>
  </si>
  <si>
    <t>FPAUBN1362</t>
  </si>
  <si>
    <t>FPAUBN1363</t>
  </si>
  <si>
    <t>FPAUBN1364</t>
  </si>
  <si>
    <t>FPAUBN1365</t>
  </si>
  <si>
    <t>FPAUBN1366</t>
  </si>
  <si>
    <t>FPAUBN1367</t>
  </si>
  <si>
    <t>FPAUBN1368</t>
  </si>
  <si>
    <t>FPAUBN1369</t>
  </si>
  <si>
    <t>FPAUBN1370</t>
  </si>
  <si>
    <t>FPAUBN1371</t>
  </si>
  <si>
    <t>FPAUBN1372</t>
  </si>
  <si>
    <t>FPAUBN1373</t>
  </si>
  <si>
    <t>FPAUBN1374</t>
  </si>
  <si>
    <t>FPAUBN1375</t>
  </si>
  <si>
    <t>FPAUBN1376</t>
  </si>
  <si>
    <t>FPAUBN1377</t>
  </si>
  <si>
    <t>FPAUBN1378</t>
  </si>
  <si>
    <t>FPAUBN1379</t>
  </si>
  <si>
    <t>FPAUBN1380</t>
  </si>
  <si>
    <t>FPAUBN1381</t>
  </si>
  <si>
    <t>FPAUBN1382</t>
  </si>
  <si>
    <t>FPAUBN1383</t>
  </si>
  <si>
    <t>FPAUBN1384</t>
  </si>
  <si>
    <t>FPAUBN1385</t>
  </si>
  <si>
    <t>FPAUBN1386</t>
  </si>
  <si>
    <t>FPAUBN1387</t>
  </si>
  <si>
    <t>FPAUBN1388</t>
  </si>
  <si>
    <t>FPAUBN1389</t>
  </si>
  <si>
    <t>FPAUBN1390</t>
  </si>
  <si>
    <t>FPAUBN1391</t>
  </si>
  <si>
    <t>FPAUBN1392</t>
  </si>
  <si>
    <t>FPAUBN1393</t>
  </si>
  <si>
    <t>FPAUBN1394</t>
  </si>
  <si>
    <t>FPAUBN1395</t>
  </si>
  <si>
    <t>FPAUBN1396</t>
  </si>
  <si>
    <t>FPAUBN1397</t>
  </si>
  <si>
    <t>FPAUBN1398</t>
  </si>
  <si>
    <t>FPAUBN1399</t>
  </si>
  <si>
    <t>FPAUBN1400</t>
  </si>
  <si>
    <t>FPAUBN1401</t>
  </si>
  <si>
    <t>FPAUBN1402</t>
  </si>
  <si>
    <t>FPAUBN1403</t>
  </si>
  <si>
    <t>FPAUBN1404</t>
  </si>
  <si>
    <t>FPAUBN1405</t>
  </si>
  <si>
    <t>FPAUBN1406</t>
  </si>
  <si>
    <t>FPAUBN1407</t>
  </si>
  <si>
    <t>FPAUBN1408</t>
  </si>
  <si>
    <t>FPAUBN1409</t>
  </si>
  <si>
    <t>FPAUBN1410</t>
  </si>
  <si>
    <t>FPAUBN1411</t>
  </si>
  <si>
    <t>FPAUBN1412</t>
  </si>
  <si>
    <t>FPAUBN1413</t>
  </si>
  <si>
    <t>FPAUBN1414</t>
  </si>
  <si>
    <t>FPAUBN1415</t>
  </si>
  <si>
    <t>FPAUBN1416</t>
  </si>
  <si>
    <t>FPAUBN1417</t>
  </si>
  <si>
    <t>FPAUBN1418</t>
  </si>
  <si>
    <t>FPAUBN1419</t>
  </si>
  <si>
    <t>FPAUBN1420</t>
  </si>
  <si>
    <t>FPAUBN1421</t>
  </si>
  <si>
    <t>FPAUBN1422</t>
  </si>
  <si>
    <t>FPAUBN1423</t>
  </si>
  <si>
    <t>FPAUBN1424</t>
  </si>
  <si>
    <t>FPAUBN1425</t>
  </si>
  <si>
    <t>FPAUBN1426</t>
  </si>
  <si>
    <t>FPAUBN1427</t>
  </si>
  <si>
    <t>FPAUBN1428</t>
  </si>
  <si>
    <t>FPAUBN1429</t>
  </si>
  <si>
    <t>FPAUBN1430</t>
  </si>
  <si>
    <t>FPAUBN1431</t>
  </si>
  <si>
    <t>FPAUBN1432</t>
  </si>
  <si>
    <t>FPAUBN1433</t>
  </si>
  <si>
    <t>FPAUBN1434</t>
  </si>
  <si>
    <t>FPAUBN1435</t>
  </si>
  <si>
    <t>FPAUBN1436</t>
  </si>
  <si>
    <t>FPAUBN1437</t>
  </si>
  <si>
    <t>FPAUBN1438</t>
  </si>
  <si>
    <t>FPAUBN1439</t>
  </si>
  <si>
    <t>FPAUBN1440</t>
  </si>
  <si>
    <t>FPAUBN1441</t>
  </si>
  <si>
    <t>FPAUBN1442</t>
  </si>
  <si>
    <t>FPAUBN1443</t>
  </si>
  <si>
    <t>FPAUBN1444</t>
  </si>
  <si>
    <t>FPAUBN1445</t>
  </si>
  <si>
    <t>FPAUBN1446</t>
  </si>
  <si>
    <t>FPAUBN1447</t>
  </si>
  <si>
    <t>FPAUBN1448</t>
  </si>
  <si>
    <t>FPAUBN1449</t>
  </si>
  <si>
    <t>FPAUBN1450</t>
  </si>
  <si>
    <t>FPAUBN1451</t>
  </si>
  <si>
    <t>FPAUBN1452</t>
  </si>
  <si>
    <t>FPAUBN1453</t>
  </si>
  <si>
    <t>FPAUBN1454</t>
  </si>
  <si>
    <t>FPAUBN1455</t>
  </si>
  <si>
    <t>FPAUBN1456</t>
  </si>
  <si>
    <t>FPAUBN1457</t>
  </si>
  <si>
    <t>FPAUBN1458</t>
  </si>
  <si>
    <t>FPAUBN1459</t>
  </si>
  <si>
    <t>FPAUBN1460</t>
  </si>
  <si>
    <t>FPAUBN1461</t>
  </si>
  <si>
    <t>FPAUBN1462</t>
  </si>
  <si>
    <t>FPAUBN1463</t>
  </si>
  <si>
    <t>FPAUBN1464</t>
  </si>
  <si>
    <t>FPAUBN1465</t>
  </si>
  <si>
    <t>FPAUBN1466</t>
  </si>
  <si>
    <t>FPAUBN1467</t>
  </si>
  <si>
    <t>FPAUBN1468</t>
  </si>
  <si>
    <t>FPAUBN1469</t>
  </si>
  <si>
    <t>FPAUBN1470</t>
  </si>
  <si>
    <t>FPAUBN1471</t>
  </si>
  <si>
    <t>FPAUBN1472</t>
  </si>
  <si>
    <t>FPAUBN1473</t>
  </si>
  <si>
    <t>FPAUBN1474</t>
  </si>
  <si>
    <t>FPAUBN1475</t>
  </si>
  <si>
    <t>FPAUBN1476</t>
  </si>
  <si>
    <t>FPAUBN1477</t>
  </si>
  <si>
    <t>FPAUBN1478</t>
  </si>
  <si>
    <t>FPAUBN1479</t>
  </si>
  <si>
    <t>FPAUBN1480</t>
  </si>
  <si>
    <t>FPAUBN1481</t>
  </si>
  <si>
    <t>FPAUBN1482</t>
  </si>
  <si>
    <t>FPAUBN1483</t>
  </si>
  <si>
    <t>FPAUBN1484</t>
  </si>
  <si>
    <t>FPAUBN1485</t>
  </si>
  <si>
    <t>FPAUBN1486</t>
  </si>
  <si>
    <t>FPAUBN1487</t>
  </si>
  <si>
    <t>FPAUBN1488</t>
  </si>
  <si>
    <t>FPAUBN1489</t>
  </si>
  <si>
    <t>FPAUBN1490</t>
  </si>
  <si>
    <t>FPAUBN1491</t>
  </si>
  <si>
    <t>FPAUBN1492</t>
  </si>
  <si>
    <t>FPAUBN1493</t>
  </si>
  <si>
    <t>FPAUBN1494</t>
  </si>
  <si>
    <t>FPAUBN1495</t>
  </si>
  <si>
    <t>FPAUBN1496</t>
  </si>
  <si>
    <t>FPAUBN1497</t>
  </si>
  <si>
    <t>FPAUBN1498</t>
  </si>
  <si>
    <t>FPAUBN1499</t>
  </si>
  <si>
    <t>FPAUBN1500</t>
  </si>
  <si>
    <t>FPAUBN1501</t>
  </si>
  <si>
    <t>FPAUBN1502</t>
  </si>
  <si>
    <t>FPAUBN1503</t>
  </si>
  <si>
    <t>FPAUBN1504</t>
  </si>
  <si>
    <t>FPAUBN1505</t>
  </si>
  <si>
    <t>FPAUBN1506</t>
  </si>
  <si>
    <t>FPAUBN1507</t>
  </si>
  <si>
    <t>FPAUBN1508</t>
  </si>
  <si>
    <t>FPAUBN1509</t>
  </si>
  <si>
    <t>FPAUBN1510</t>
  </si>
  <si>
    <t>FPAUBN1511</t>
  </si>
  <si>
    <t>FPAUBN1512</t>
  </si>
  <si>
    <t>FPAUBN1513</t>
  </si>
  <si>
    <t>FPAUBN1514</t>
  </si>
  <si>
    <t>FPAUBN1515</t>
  </si>
  <si>
    <t>FPAUBN1516</t>
  </si>
  <si>
    <t>FPAUBN1517</t>
  </si>
  <si>
    <t>FPAUBN1518</t>
  </si>
  <si>
    <t>FPAUBN1519</t>
  </si>
  <si>
    <t>FPAUBN1520</t>
  </si>
  <si>
    <t>FPAUBN1521</t>
  </si>
  <si>
    <t>FPAUBN1522</t>
  </si>
  <si>
    <t>FPAUBN1523</t>
  </si>
  <si>
    <t>FPAUBN1524</t>
  </si>
  <si>
    <t>FPAUBN1525</t>
  </si>
  <si>
    <t>FPAUBN1526</t>
  </si>
  <si>
    <t>FPAUBN1527</t>
  </si>
  <si>
    <t>FPAUBN1528</t>
  </si>
  <si>
    <t>FPAUBN1529</t>
  </si>
  <si>
    <t>FPAUBN1530</t>
  </si>
  <si>
    <t>FPAUBN1531</t>
  </si>
  <si>
    <t>FPAUBN1532</t>
  </si>
  <si>
    <t>FPAUBN1533</t>
  </si>
  <si>
    <t>FPAUBN1534</t>
  </si>
  <si>
    <t>FPAUBN1535</t>
  </si>
  <si>
    <t>FPAUBN1536</t>
  </si>
  <si>
    <t>FPAUBN1537</t>
  </si>
  <si>
    <t>FPAUBN1538</t>
  </si>
  <si>
    <t>FPAUBN1539</t>
  </si>
  <si>
    <t>FPAUBN1540</t>
  </si>
  <si>
    <t>FPAUBN1541</t>
  </si>
  <si>
    <t>FPAUBN1542</t>
  </si>
  <si>
    <t>FPAUBN1543</t>
  </si>
  <si>
    <t>FPAUBN1544</t>
  </si>
  <si>
    <t>FPAUBN1545</t>
  </si>
  <si>
    <t>FPAUBN1546</t>
  </si>
  <si>
    <t>FPAUBN1547</t>
  </si>
  <si>
    <t>FPAUBN1548</t>
  </si>
  <si>
    <t>FPAUBN1549</t>
  </si>
  <si>
    <t>FPAUBN1550</t>
  </si>
  <si>
    <t>FPAUBN1551</t>
  </si>
  <si>
    <t>FPAUBN1552</t>
  </si>
  <si>
    <t>FPAUBN1553</t>
  </si>
  <si>
    <t>FPAUBN1554</t>
  </si>
  <si>
    <t>FPAUBN1555</t>
  </si>
  <si>
    <t>FPAUBN1556</t>
  </si>
  <si>
    <t>FPAUBN1557</t>
  </si>
  <si>
    <t>FPAUBN1558</t>
  </si>
  <si>
    <t>FPAUBN1559</t>
  </si>
  <si>
    <t>FPAUBN1560</t>
  </si>
  <si>
    <t>FPAUBN1561</t>
  </si>
  <si>
    <t>FPAUBN1562</t>
  </si>
  <si>
    <t>FPAUBN1563</t>
  </si>
  <si>
    <t>FPAUBN1564</t>
  </si>
  <si>
    <t>FPAUBN1565</t>
  </si>
  <si>
    <t>FPAUBN1566</t>
  </si>
  <si>
    <t>FPAUBN1567</t>
  </si>
  <si>
    <t>FPAUBN1568</t>
  </si>
  <si>
    <t>FPAUBN1569</t>
  </si>
  <si>
    <t>FPAUBN1570</t>
  </si>
  <si>
    <t>FPAUBN1571</t>
  </si>
  <si>
    <t>FPAUBN1572</t>
  </si>
  <si>
    <t>FPAUBN1573</t>
  </si>
  <si>
    <t>FPAUBN1574</t>
  </si>
  <si>
    <t>FPAUBN1575</t>
  </si>
  <si>
    <t>FPAUBN1576</t>
  </si>
  <si>
    <t>FPAUBN1577</t>
  </si>
  <si>
    <t>FPAUBN1578</t>
  </si>
  <si>
    <t>FPAUBN1579</t>
  </si>
  <si>
    <t>FPAUBN1580</t>
  </si>
  <si>
    <t>FPAUBN1581</t>
  </si>
  <si>
    <t>FPAUBN1582</t>
  </si>
  <si>
    <t>FPAUBN1583</t>
  </si>
  <si>
    <t>FPAUBN1584</t>
  </si>
  <si>
    <t>FPAUBN1585</t>
  </si>
  <si>
    <t>FPAUBN1586</t>
  </si>
  <si>
    <t>FPAUBN1587</t>
  </si>
  <si>
    <t>FPAUBN1588</t>
  </si>
  <si>
    <t>FPAUBN1589</t>
  </si>
  <si>
    <t>FPAUBN1590</t>
  </si>
  <si>
    <t>FPAUBN1591</t>
  </si>
  <si>
    <t>FPAUBN1592</t>
  </si>
  <si>
    <t>FPAUBN1593</t>
  </si>
  <si>
    <t>FPAUBN1594</t>
  </si>
  <si>
    <t>FPAUBN1595</t>
  </si>
  <si>
    <t>FPAUBN1596</t>
  </si>
  <si>
    <t>FPAUBN1597</t>
  </si>
  <si>
    <t>FPAUBN1598</t>
  </si>
  <si>
    <t>FPAUBN1599</t>
  </si>
  <si>
    <t>FPAUBN1600</t>
  </si>
  <si>
    <t>FPAUBN1601</t>
  </si>
  <si>
    <t>FPAUBN1602</t>
  </si>
  <si>
    <t>FPAUBN1603</t>
  </si>
  <si>
    <t>FPAUBN1604</t>
  </si>
  <si>
    <t>FPAUBN1605</t>
  </si>
  <si>
    <t>FPAUBN1606</t>
  </si>
  <si>
    <t>FPAUBN1607</t>
  </si>
  <si>
    <t>FPAUBN1608</t>
  </si>
  <si>
    <t>FPAUBN1609</t>
  </si>
  <si>
    <t>FPAUBN1610</t>
  </si>
  <si>
    <t>FPAUBN1611</t>
  </si>
  <si>
    <t>FPAUBN1612</t>
  </si>
  <si>
    <t>FPAUBN1613</t>
  </si>
  <si>
    <t>FPAUBN1614</t>
  </si>
  <si>
    <t>FPAUBN1615</t>
  </si>
  <si>
    <t>FPAUBN1616</t>
  </si>
  <si>
    <t>FPAUBN1617</t>
  </si>
  <si>
    <t>FPAUBN1618</t>
  </si>
  <si>
    <t>FPAUBN1619</t>
  </si>
  <si>
    <t>FPAUBN1620</t>
  </si>
  <si>
    <t>FPAUBN1621</t>
  </si>
  <si>
    <t>FPAUBN1622</t>
  </si>
  <si>
    <t>FPAUBN1623</t>
  </si>
  <si>
    <t>FPAUBN1624</t>
  </si>
  <si>
    <t>FPAUBN1625</t>
  </si>
  <si>
    <t>FPAUBN1626</t>
  </si>
  <si>
    <t>FPAUBN1627</t>
  </si>
  <si>
    <t>FPAUBN1628</t>
  </si>
  <si>
    <t>FPAUBN1629</t>
  </si>
  <si>
    <t>FPAUBN1630</t>
  </si>
  <si>
    <t>FPAUBN1631</t>
  </si>
  <si>
    <t>FPAUBN1632</t>
  </si>
  <si>
    <t>FPAUBN1633</t>
  </si>
  <si>
    <t>FPAUBN1634</t>
  </si>
  <si>
    <t>FPAUBN1635</t>
  </si>
  <si>
    <t>FPAUBN1636</t>
  </si>
  <si>
    <t>FPAUBN1637</t>
  </si>
  <si>
    <t>FPAUBN1638</t>
  </si>
  <si>
    <t>FPAUBN1639</t>
  </si>
  <si>
    <t>FPAUBN1640</t>
  </si>
  <si>
    <t>FPAUBN1641</t>
  </si>
  <si>
    <t>FPAUBN1642</t>
  </si>
  <si>
    <t>FPAUBN1643</t>
  </si>
  <si>
    <t>FPAUBN1644</t>
  </si>
  <si>
    <t>FPAUBN1645</t>
  </si>
  <si>
    <t>FPAUBN1646</t>
  </si>
  <si>
    <t>FPAUBN1647</t>
  </si>
  <si>
    <t>FPAUBN1648</t>
  </si>
  <si>
    <t>FPAUBN1649</t>
  </si>
  <si>
    <t>FPAUBN1650</t>
  </si>
  <si>
    <t>FPAUBN1651</t>
  </si>
  <si>
    <t>FPAUBN1652</t>
  </si>
  <si>
    <t>FPAUBN1653</t>
  </si>
  <si>
    <t>FPAUBN1654</t>
  </si>
  <si>
    <t>FPAUBN1655</t>
  </si>
  <si>
    <t>FPAUBN1656</t>
  </si>
  <si>
    <t>FPAUBN1657</t>
  </si>
  <si>
    <t>FPAUBN1658</t>
  </si>
  <si>
    <t>FPAUBN1659</t>
  </si>
  <si>
    <t>FPAUBN1660</t>
  </si>
  <si>
    <t>FPAUBN1661</t>
  </si>
  <si>
    <t>FPAUBN1662</t>
  </si>
  <si>
    <t>FPAUBN1663</t>
  </si>
  <si>
    <t>FPAUBN1664</t>
  </si>
  <si>
    <t>FPAUBN1665</t>
  </si>
  <si>
    <t>FPAUBN1666</t>
  </si>
  <si>
    <t>FPAUBN1667</t>
  </si>
  <si>
    <t>FPAUBN1668</t>
  </si>
  <si>
    <t>FPAUBN1669</t>
  </si>
  <si>
    <t>FPAUBN1670</t>
  </si>
  <si>
    <t>FPAUBN1671</t>
  </si>
  <si>
    <t>FPAUBN1672</t>
  </si>
  <si>
    <t>FPAUBN1673</t>
  </si>
  <si>
    <t>FPAUBN1674</t>
  </si>
  <si>
    <t>FPAUBN1675</t>
  </si>
  <si>
    <t>FPAUBN1676</t>
  </si>
  <si>
    <t>FPAUBN1677</t>
  </si>
  <si>
    <t>FPAUBN1678</t>
  </si>
  <si>
    <t>FPAUBN1679</t>
  </si>
  <si>
    <t>FPAUBN1680</t>
  </si>
  <si>
    <t>FPAUBN1681</t>
  </si>
  <si>
    <t>FPAUBN1682</t>
  </si>
  <si>
    <t>FPAUBN1683</t>
  </si>
  <si>
    <t>FPAUBN1684</t>
  </si>
  <si>
    <t>FPAUBN1685</t>
  </si>
  <si>
    <t>FPAUBN1686</t>
  </si>
  <si>
    <t>FPAUBN1687</t>
  </si>
  <si>
    <t>FPAUBN1688</t>
  </si>
  <si>
    <t>FPAUBN1689</t>
  </si>
  <si>
    <t>FPAUBN1690</t>
  </si>
  <si>
    <t>FPAUBN1691</t>
  </si>
  <si>
    <t>FPAUBN1692</t>
  </si>
  <si>
    <t>FPAUBN1693</t>
  </si>
  <si>
    <t>FPAUBN1694</t>
  </si>
  <si>
    <t>FPAUBN1695</t>
  </si>
  <si>
    <t>FPAUBN1696</t>
  </si>
  <si>
    <t>FPAUBN1697</t>
  </si>
  <si>
    <t>FPAUBN1698</t>
  </si>
  <si>
    <t>FPAUBN1699</t>
  </si>
  <si>
    <t>FPAUBN1700</t>
  </si>
  <si>
    <t>FPAUBN1701</t>
  </si>
  <si>
    <t>FPAUBN1702</t>
  </si>
  <si>
    <t>FPAUBN1703</t>
  </si>
  <si>
    <t>FPAUBN1704</t>
  </si>
  <si>
    <t>FPAUBN1705</t>
  </si>
  <si>
    <t>FPAUBN1706</t>
  </si>
  <si>
    <t>FPAUBN1707</t>
  </si>
  <si>
    <t>FPAUBN1708</t>
  </si>
  <si>
    <t>FPAUBN1709</t>
  </si>
  <si>
    <t>FPAUBN1710</t>
  </si>
  <si>
    <t>FPAUBN1711</t>
  </si>
  <si>
    <t>FPAUBN1712</t>
  </si>
  <si>
    <t>FPAUBN1713</t>
  </si>
  <si>
    <t>FPAUBN1714</t>
  </si>
  <si>
    <t>FPAUBN1715</t>
  </si>
  <si>
    <t>FPAUBN1716</t>
  </si>
  <si>
    <t>FPAUBN1717</t>
  </si>
  <si>
    <t>FPAUBN1718</t>
  </si>
  <si>
    <t>FPAUBN1719</t>
  </si>
  <si>
    <t>FPAUBN1720</t>
  </si>
  <si>
    <t>FPAUBN1721</t>
  </si>
  <si>
    <t>FPAUBN1722</t>
  </si>
  <si>
    <t>FPAUBN1723</t>
  </si>
  <si>
    <t>FPAUBN1724</t>
  </si>
  <si>
    <t>FPAUBN1725</t>
  </si>
  <si>
    <t>FPAUBN1726</t>
  </si>
  <si>
    <t>FPAUBN1727</t>
  </si>
  <si>
    <t>FPAUBN1728</t>
  </si>
  <si>
    <t>FPAUBN1729</t>
  </si>
  <si>
    <t>FPAUBN1730</t>
  </si>
  <si>
    <t>FPAUBN1731</t>
  </si>
  <si>
    <t>FPAUBN1732</t>
  </si>
  <si>
    <t>FPAUBN1733</t>
  </si>
  <si>
    <t>FPAUBN1734</t>
  </si>
  <si>
    <t>FPAUBN1735</t>
  </si>
  <si>
    <t>FPAUBN1736</t>
  </si>
  <si>
    <t>FPAUBN1737</t>
  </si>
  <si>
    <t>FPAUBN1738</t>
  </si>
  <si>
    <t>FPAUBN1739</t>
  </si>
  <si>
    <t>FPAUBN1740</t>
  </si>
  <si>
    <t>FPAUBN1741</t>
  </si>
  <si>
    <t>FPAUBN1742</t>
  </si>
  <si>
    <t>FPAUBN1743</t>
  </si>
  <si>
    <t>FPAUBN1744</t>
  </si>
  <si>
    <t>FPAUBN1745</t>
  </si>
  <si>
    <t>FPAUBN1746</t>
  </si>
  <si>
    <t>FPAUBN1747</t>
  </si>
  <si>
    <t>FPAUBN1748</t>
  </si>
  <si>
    <t>FPAUBN1749</t>
  </si>
  <si>
    <t>FPAUBN1750</t>
  </si>
  <si>
    <t>FPAUBN1751</t>
  </si>
  <si>
    <t>FPAUBN1752</t>
  </si>
  <si>
    <t>FPAUBN1753</t>
  </si>
  <si>
    <t>FPAUBN1754</t>
  </si>
  <si>
    <t>FPAUBN1755</t>
  </si>
  <si>
    <t>FPAUBN1756</t>
  </si>
  <si>
    <t>FPAUBN1757</t>
  </si>
  <si>
    <t>FPAUBN1758</t>
  </si>
  <si>
    <t>FPAUBN1759</t>
  </si>
  <si>
    <t>FPAUBN1760</t>
  </si>
  <si>
    <t>FPAUBN1761</t>
  </si>
  <si>
    <t>FPAUBN1762</t>
  </si>
  <si>
    <t>FPAUBN1763</t>
  </si>
  <si>
    <t>FPAUBN1764</t>
  </si>
  <si>
    <t>FPAUBN1765</t>
  </si>
  <si>
    <t>FPAUBN1766</t>
  </si>
  <si>
    <t>FPAUBN1767</t>
  </si>
  <si>
    <t>FPAUBN1768</t>
  </si>
  <si>
    <t>FPAUBN1769</t>
  </si>
  <si>
    <t>FPAUBN1770</t>
  </si>
  <si>
    <t>FPAUBN1771</t>
  </si>
  <si>
    <t>FPAUBN1772</t>
  </si>
  <si>
    <t>FPAUBN1773</t>
  </si>
  <si>
    <t>FPAUBN1774</t>
  </si>
  <si>
    <t>FPAUBN1775</t>
  </si>
  <si>
    <t>FPAUBN1776</t>
  </si>
  <si>
    <t>FPAUBN1777</t>
  </si>
  <si>
    <t>FPAUBN1778</t>
  </si>
  <si>
    <t>FPAUBN1779</t>
  </si>
  <si>
    <t>FPAUBN1780</t>
  </si>
  <si>
    <t>FPAUBN1781</t>
  </si>
  <si>
    <t>FPAUBN1782</t>
  </si>
  <si>
    <t>FPAUBN1783</t>
  </si>
  <si>
    <t>FPAUBN1784</t>
  </si>
  <si>
    <t>FPAUBN1785</t>
  </si>
  <si>
    <t>FPAUBN1786</t>
  </si>
  <si>
    <t>FPAUBN1787</t>
  </si>
  <si>
    <t>FPAUBN1788</t>
  </si>
  <si>
    <t>FPAUBN1789</t>
  </si>
  <si>
    <t>FPAUBN1790</t>
  </si>
  <si>
    <t>FPAUBN1791</t>
  </si>
  <si>
    <t>FPAUBN1792</t>
  </si>
  <si>
    <t>FPAUBN1793</t>
  </si>
  <si>
    <t>FPAUBN1794</t>
  </si>
  <si>
    <t>FPAUBN1795</t>
  </si>
  <si>
    <t>FPAUBN1796</t>
  </si>
  <si>
    <t>FPAUBN1797</t>
  </si>
  <si>
    <t>FPAUBN1798</t>
  </si>
  <si>
    <t>FPAUBN1799</t>
  </si>
  <si>
    <t>FPAUBN1800</t>
  </si>
  <si>
    <t>FPAUBN1801</t>
  </si>
  <si>
    <t>FPAUBN1802</t>
  </si>
  <si>
    <t>FPAUBN1803</t>
  </si>
  <si>
    <t>FPAUBN1804</t>
  </si>
  <si>
    <t>FPAUBN1805</t>
  </si>
  <si>
    <t>FPAUBN1806</t>
  </si>
  <si>
    <t>FPAUBN1807</t>
  </si>
  <si>
    <t>FPAUBN1808</t>
  </si>
  <si>
    <t>FPAUBN1809</t>
  </si>
  <si>
    <t>FPAUBN1810</t>
  </si>
  <si>
    <t>FPAUBN1811</t>
  </si>
  <si>
    <t>FPAUBN1812</t>
  </si>
  <si>
    <t>FPAUBN1813</t>
  </si>
  <si>
    <t>FPAUBN1814</t>
  </si>
  <si>
    <t>FPAUBN1815</t>
  </si>
  <si>
    <t>FPAUBN1816</t>
  </si>
  <si>
    <t>FPAUBN1817</t>
  </si>
  <si>
    <t>FPAUBN1818</t>
  </si>
  <si>
    <t>FPAUBN1819</t>
  </si>
  <si>
    <t>FPAUBN1820</t>
  </si>
  <si>
    <t>FPAUBN1821</t>
  </si>
  <si>
    <t>FPAUBN1822</t>
  </si>
  <si>
    <t>FPAUBN1823</t>
  </si>
  <si>
    <t>FPAUBN1824</t>
  </si>
  <si>
    <t>FPAUBN1825</t>
  </si>
  <si>
    <t>FPAUBN1826</t>
  </si>
  <si>
    <t>FPAUBN1827</t>
  </si>
  <si>
    <t>FPAUBN1828</t>
  </si>
  <si>
    <t>FPAUBN1829</t>
  </si>
  <si>
    <t>FPAUBN1830</t>
  </si>
  <si>
    <t>FPAUBN1831</t>
  </si>
  <si>
    <t>FPAUBN1832</t>
  </si>
  <si>
    <t>FPAUBN1833</t>
  </si>
  <si>
    <t>FPAUBN1834</t>
  </si>
  <si>
    <t>FPAUBN1835</t>
  </si>
  <si>
    <t>FPAUBN1836</t>
  </si>
  <si>
    <t>FPAUBN1837</t>
  </si>
  <si>
    <t>FPAUBN1838</t>
  </si>
  <si>
    <t>FPAUBN1839</t>
  </si>
  <si>
    <t>FPAUBN1840</t>
  </si>
  <si>
    <t>FPAUBN1841</t>
  </si>
  <si>
    <t>FPAUBN1842</t>
  </si>
  <si>
    <t>FPAUBN1843</t>
  </si>
  <si>
    <t>FPAUBN1844</t>
  </si>
  <si>
    <t>FPAUBN1845</t>
  </si>
  <si>
    <t>FPAUBN1846</t>
  </si>
  <si>
    <t>FPAUBN1847</t>
  </si>
  <si>
    <t>FPAUBN1848</t>
  </si>
  <si>
    <t>FPAUBN1849</t>
  </si>
  <si>
    <t>FPAUBN1850</t>
  </si>
  <si>
    <t>FPAUBN1851</t>
  </si>
  <si>
    <t>FPAUBN1852</t>
  </si>
  <si>
    <t>FPAUBN1853</t>
  </si>
  <si>
    <t>FPAUBN1854</t>
  </si>
  <si>
    <t>FPAUBN1855</t>
  </si>
  <si>
    <t>FPAUBN1856</t>
  </si>
  <si>
    <t>FPAUBN1857</t>
  </si>
  <si>
    <t>FPAUBN1858</t>
  </si>
  <si>
    <t>FPAUBN1859</t>
  </si>
  <si>
    <t>FPAUBN1860</t>
  </si>
  <si>
    <t>FPAUBN1861</t>
  </si>
  <si>
    <t>FPAUBN1862</t>
  </si>
  <si>
    <t>FPAUBN1863</t>
  </si>
  <si>
    <t>FPAUBN1864</t>
  </si>
  <si>
    <t>FPAUBN1865</t>
  </si>
  <si>
    <t>FPAUBN1866</t>
  </si>
  <si>
    <t>FPAUBN1867</t>
  </si>
  <si>
    <t>FPAUBN1868</t>
  </si>
  <si>
    <t>FPAUBN1869</t>
  </si>
  <si>
    <t>FPAUBN1870</t>
  </si>
  <si>
    <t>FPAUBN1871</t>
  </si>
  <si>
    <t>FPAUBN1872</t>
  </si>
  <si>
    <t>FPAUBN1873</t>
  </si>
  <si>
    <t>FPAUBN1874</t>
  </si>
  <si>
    <t>FPAUBN1875</t>
  </si>
  <si>
    <t>FPAUBN1876</t>
  </si>
  <si>
    <t>FPAUBN1877</t>
  </si>
  <si>
    <t>FPAUBN1878</t>
  </si>
  <si>
    <t>FPAUBN1879</t>
  </si>
  <si>
    <t>FPAUBN1880</t>
  </si>
  <si>
    <t>FPAUBN1881</t>
  </si>
  <si>
    <t>FPAUBN1882</t>
  </si>
  <si>
    <t>FPAUBN1883</t>
  </si>
  <si>
    <t>FPAUBN1884</t>
  </si>
  <si>
    <t>FPAUBN1885</t>
  </si>
  <si>
    <t>FPAUBN1886</t>
  </si>
  <si>
    <t>FPAUBN1887</t>
  </si>
  <si>
    <t>FPAUBN1888</t>
  </si>
  <si>
    <t>FPAUBN1889</t>
  </si>
  <si>
    <t>FPAUBN1890</t>
  </si>
  <si>
    <t>FPAUBN1891</t>
  </si>
  <si>
    <t>FPAUBN1892</t>
  </si>
  <si>
    <t>FPAUBN1893</t>
  </si>
  <si>
    <t>FPAUBN1894</t>
  </si>
  <si>
    <t>FPAUBN1895</t>
  </si>
  <si>
    <t>FPAUBN1896</t>
  </si>
  <si>
    <t>FPAUBN1897</t>
  </si>
  <si>
    <t>FPAUBN1898</t>
  </si>
  <si>
    <t>FPAUBN1899</t>
  </si>
  <si>
    <t>FPAUBN1900</t>
  </si>
  <si>
    <t>FPAUBN1901</t>
  </si>
  <si>
    <t>FPAUBN1902</t>
  </si>
  <si>
    <t>FPAUBN1903</t>
  </si>
  <si>
    <t>FPAUBN1904</t>
  </si>
  <si>
    <t>FPAUBN1905</t>
  </si>
  <si>
    <t>FPAUBN1906</t>
  </si>
  <si>
    <t>FPAUBN1907</t>
  </si>
  <si>
    <t>FPAUBN1908</t>
  </si>
  <si>
    <t>FPAUBN1909</t>
  </si>
  <si>
    <t>FPAUBN1910</t>
  </si>
  <si>
    <t>FPAUBN1911</t>
  </si>
  <si>
    <t>FPAUBN1912</t>
  </si>
  <si>
    <t>FPAUBN1913</t>
  </si>
  <si>
    <t>FPAUBN1914</t>
  </si>
  <si>
    <t>FPAUBN1915</t>
  </si>
  <si>
    <t>FPAUBN1916</t>
  </si>
  <si>
    <t>FPAUBN1917</t>
  </si>
  <si>
    <t>FPAUBN1918</t>
  </si>
  <si>
    <t>FPAUBN1919</t>
  </si>
  <si>
    <t>FPAUBN1920</t>
  </si>
  <si>
    <t>FPAUBN1921</t>
  </si>
  <si>
    <t>FPAUBN1922</t>
  </si>
  <si>
    <t>FPAUBN1923</t>
  </si>
  <si>
    <t>FPAUBN1924</t>
  </si>
  <si>
    <t>FPAUBN1925</t>
  </si>
  <si>
    <t>FPAUBN1926</t>
  </si>
  <si>
    <t>FPAUBN1927</t>
  </si>
  <si>
    <t>FPAUBN1928</t>
  </si>
  <si>
    <t>FPAUBN1929</t>
  </si>
  <si>
    <t>FPAUBN1930</t>
  </si>
  <si>
    <t>FPAUBN1931</t>
  </si>
  <si>
    <t>FPAUBN1932</t>
  </si>
  <si>
    <t>FPAUBN1933</t>
  </si>
  <si>
    <t>FPAUBN1934</t>
  </si>
  <si>
    <t>FPAUBN1935</t>
  </si>
  <si>
    <t>FPAUBN1936</t>
  </si>
  <si>
    <t>FPAUBN1937</t>
  </si>
  <si>
    <t>FPAUBN1938</t>
  </si>
  <si>
    <t>FPAUBN1939</t>
  </si>
  <si>
    <t>FPAUBN1940</t>
  </si>
  <si>
    <t>FPAUBN1941</t>
  </si>
  <si>
    <t>FPAUBN1942</t>
  </si>
  <si>
    <t>FPAUBN1943</t>
  </si>
  <si>
    <t>FPAUBN1944</t>
  </si>
  <si>
    <t>FPAUBN1945</t>
  </si>
  <si>
    <t>FPAUBN1946</t>
  </si>
  <si>
    <t>FPAUBN1947</t>
  </si>
  <si>
    <t>FPAUBN1948</t>
  </si>
  <si>
    <t>FPAUBN1949</t>
  </si>
  <si>
    <t>FPAUBN1950</t>
  </si>
  <si>
    <t>FPAUBN1951</t>
  </si>
  <si>
    <t>FPAUBN1952</t>
  </si>
  <si>
    <t>FPAUBN1953</t>
  </si>
  <si>
    <t>FPAUBN1954</t>
  </si>
  <si>
    <t>FPAUBN1955</t>
  </si>
  <si>
    <t>FPAUBN1956</t>
  </si>
  <si>
    <t>FPAUBN1957</t>
  </si>
  <si>
    <t>FPAUBN1958</t>
  </si>
  <si>
    <t>FPAUBN1959</t>
  </si>
  <si>
    <t>FPAUBN1960</t>
  </si>
  <si>
    <t>FPAUBN1961</t>
  </si>
  <si>
    <t>FPAUBN1962</t>
  </si>
  <si>
    <t>FPAUBN1963</t>
  </si>
  <si>
    <t>FPAUBN1964</t>
  </si>
  <si>
    <t>FPAUBN1965</t>
  </si>
  <si>
    <t>FPAUBN1966</t>
  </si>
  <si>
    <t>FPAUBN1967</t>
  </si>
  <si>
    <t>FPAUBN1968</t>
  </si>
  <si>
    <t>FPAUBN1969</t>
  </si>
  <si>
    <t>FPAUBN1970</t>
  </si>
  <si>
    <t>FPAUBN1971</t>
  </si>
  <si>
    <t>FPAUBN1972</t>
  </si>
  <si>
    <t>FPAUBN1973</t>
  </si>
  <si>
    <t>FPAUBN1974</t>
  </si>
  <si>
    <t>FPAUBN1975</t>
  </si>
  <si>
    <t>FPAUBN1976</t>
  </si>
  <si>
    <t>FPAUBN1977</t>
  </si>
  <si>
    <t>FPAUBN1978</t>
  </si>
  <si>
    <t>FPAUBN1979</t>
  </si>
  <si>
    <t>FPAUBN1980</t>
  </si>
  <si>
    <t>FPAUBN1981</t>
  </si>
  <si>
    <t>FPAUBN1982</t>
  </si>
  <si>
    <t>FPAUBN1983</t>
  </si>
  <si>
    <t>FPAUBN1984</t>
  </si>
  <si>
    <t>FPAUBN1985</t>
  </si>
  <si>
    <t>FPAUBN1986</t>
  </si>
  <si>
    <t>FPAUBN1987</t>
  </si>
  <si>
    <t>FPAUBN1988</t>
  </si>
  <si>
    <t>FPAUBN1989</t>
  </si>
  <si>
    <t>FPAUBN1990</t>
  </si>
  <si>
    <t>FPAUBN1991</t>
  </si>
  <si>
    <t>FPAUBN1992</t>
  </si>
  <si>
    <t>FPAUBN1993</t>
  </si>
  <si>
    <t>FPAUBN1994</t>
  </si>
  <si>
    <t>FPAUBN1995</t>
  </si>
  <si>
    <t>FPAUBN1996</t>
  </si>
  <si>
    <t>FPAUBN1997</t>
  </si>
  <si>
    <t>FPAUBN1998</t>
  </si>
  <si>
    <t>FPAUBN1999</t>
  </si>
  <si>
    <t>FPAUBN2000</t>
  </si>
  <si>
    <t>FPAUBN2001</t>
  </si>
  <si>
    <t>FPAUBN2002</t>
  </si>
  <si>
    <t>FPAUBN2003</t>
  </si>
  <si>
    <t>FPAUBN2004</t>
  </si>
  <si>
    <t>FPAUBN2005</t>
  </si>
  <si>
    <t>FPAUBN2006</t>
  </si>
  <si>
    <t>FPAUBN2007</t>
  </si>
  <si>
    <t>FPAUBN2008</t>
  </si>
  <si>
    <t>FPAUBN2009</t>
  </si>
  <si>
    <t>FPAUBN2010</t>
  </si>
  <si>
    <t>FPAUBN2011</t>
  </si>
  <si>
    <t>FPAUBN2012</t>
  </si>
  <si>
    <t>FPAUBN2013</t>
  </si>
  <si>
    <t>FPAUBN2014</t>
  </si>
  <si>
    <t>FPAUBN2015</t>
  </si>
  <si>
    <t>FPAUBN2016</t>
  </si>
  <si>
    <t>FPAUBN2017</t>
  </si>
  <si>
    <t>FPAUBN2018</t>
  </si>
  <si>
    <t>FPAUBN2019</t>
  </si>
  <si>
    <t>FPAUBN2020</t>
  </si>
  <si>
    <t>FPAUBN2021</t>
  </si>
  <si>
    <t>FPAUBN2022</t>
  </si>
  <si>
    <t>FPAUBN2023</t>
  </si>
  <si>
    <t>FPAUBN2024</t>
  </si>
  <si>
    <t>FPAUBN2025</t>
  </si>
  <si>
    <t>FPAUBN2026</t>
  </si>
  <si>
    <t>FPAUBN2027</t>
  </si>
  <si>
    <t>FPAUBN2028</t>
  </si>
  <si>
    <t>FPAUBN2029</t>
  </si>
  <si>
    <t>FPAUBN2030</t>
  </si>
  <si>
    <t>FPAUBN2031</t>
  </si>
  <si>
    <t>FPAUBN2032</t>
  </si>
  <si>
    <t>FPAUBN2033</t>
  </si>
  <si>
    <t>FPAUBN2034</t>
  </si>
  <si>
    <t>FPAUBN2035</t>
  </si>
  <si>
    <t>FPAUBN2036</t>
  </si>
  <si>
    <t>FPAUBN2037</t>
  </si>
  <si>
    <t>FPAUBN2038</t>
  </si>
  <si>
    <t>FPAUBN2039</t>
  </si>
  <si>
    <t>FPAUBN2040</t>
  </si>
  <si>
    <t>FPAUBN2041</t>
  </si>
  <si>
    <t>FPAUBN2042</t>
  </si>
  <si>
    <t>FPAUBN2043</t>
  </si>
  <si>
    <t>FPAUBN2044</t>
  </si>
  <si>
    <t>FPAUBN2045</t>
  </si>
  <si>
    <t>FPAUBN2046</t>
  </si>
  <si>
    <t>FPAUBN2047</t>
  </si>
  <si>
    <t>FPAUBN2048</t>
  </si>
  <si>
    <t>FPAUBN2049</t>
  </si>
  <si>
    <t>FPAUBN2050</t>
  </si>
  <si>
    <t>FPAUBN2051</t>
  </si>
  <si>
    <t>FPAUBN2052</t>
  </si>
  <si>
    <t>FPAUBN2053</t>
  </si>
  <si>
    <t>FPAUBN2054</t>
  </si>
  <si>
    <t>FPAUBN2055</t>
  </si>
  <si>
    <t>FPAUBN2056</t>
  </si>
  <si>
    <t>FPAUBN2057</t>
  </si>
  <si>
    <t>FPAUBN2058</t>
  </si>
  <si>
    <t>FPAUBN2059</t>
  </si>
  <si>
    <t>FPAUBN2060</t>
  </si>
  <si>
    <t>FPAUBN2061</t>
  </si>
  <si>
    <t>FPAUBN2062</t>
  </si>
  <si>
    <t>FPAUBN2063</t>
  </si>
  <si>
    <t>FPAUBN2064</t>
  </si>
  <si>
    <t>FPAUBN2065</t>
  </si>
  <si>
    <t>FPAUBN2066</t>
  </si>
  <si>
    <t>FPAUBN2067</t>
  </si>
  <si>
    <t>FPAUBN2068</t>
  </si>
  <si>
    <t>FPAUBN2069</t>
  </si>
  <si>
    <t>FPAUBN2070</t>
  </si>
  <si>
    <t>FPAUBN2071</t>
  </si>
  <si>
    <t>FPAUBN2072</t>
  </si>
  <si>
    <t>FPAUBN2073</t>
  </si>
  <si>
    <t>FPAUBN2074</t>
  </si>
  <si>
    <t>FPAUBN2075</t>
  </si>
  <si>
    <t>FPAUBN2076</t>
  </si>
  <si>
    <t>FPAUBN2077</t>
  </si>
  <si>
    <t>FPAUBN2078</t>
  </si>
  <si>
    <t>FPAUBN2079</t>
  </si>
  <si>
    <t>FPAUBN2080</t>
  </si>
  <si>
    <t>FPAUBN2081</t>
  </si>
  <si>
    <t>FPAUBN2082</t>
  </si>
  <si>
    <t>FPAUBN2083</t>
  </si>
  <si>
    <t>FPAUBN2084</t>
  </si>
  <si>
    <t>FPAUBN2085</t>
  </si>
  <si>
    <t>FPAUBN2086</t>
  </si>
  <si>
    <t>FPAUBN2087</t>
  </si>
  <si>
    <t>FPAUBN2088</t>
  </si>
  <si>
    <t>FPAUBN2089</t>
  </si>
  <si>
    <t>FPAUBN2090</t>
  </si>
  <si>
    <t>FPAUBN2091</t>
  </si>
  <si>
    <t>FPAUBN2092</t>
  </si>
  <si>
    <t>FPAUBN2093</t>
  </si>
  <si>
    <t>FPAUBN2094</t>
  </si>
  <si>
    <t>FPAUBN2095</t>
  </si>
  <si>
    <t>FPAUBN2096</t>
  </si>
  <si>
    <t>FPAUBN2097</t>
  </si>
  <si>
    <t>FPAUBN2098</t>
  </si>
  <si>
    <t>FPAUBN2099</t>
  </si>
  <si>
    <t>FPAUBN2100</t>
  </si>
  <si>
    <t>FPAUBN2101</t>
  </si>
  <si>
    <t>FPAUBN2102</t>
  </si>
  <si>
    <t>FPAUBN2103</t>
  </si>
  <si>
    <t>FPAUBN2104</t>
  </si>
  <si>
    <t>FPAUBN2105</t>
  </si>
  <si>
    <t>FPAUBN2106</t>
  </si>
  <si>
    <t>FPAUBN2107</t>
  </si>
  <si>
    <t>FPAUBN2108</t>
  </si>
  <si>
    <t>FPAUBN2109</t>
  </si>
  <si>
    <t>FPAUBN2110</t>
  </si>
  <si>
    <t>FPAUBN2111</t>
  </si>
  <si>
    <t>FPAUBN2112</t>
  </si>
  <si>
    <t>FPAUBN2113</t>
  </si>
  <si>
    <t>FPAUBN2114</t>
  </si>
  <si>
    <t>FPAUBN2115</t>
  </si>
  <si>
    <t>FPAUBN2116</t>
  </si>
  <si>
    <t>FPAUBN2117</t>
  </si>
  <si>
    <t>FPAUBN2118</t>
  </si>
  <si>
    <t>FPAUBN2119</t>
  </si>
  <si>
    <t>FPAUBN2120</t>
  </si>
  <si>
    <t>FPAUBN2121</t>
  </si>
  <si>
    <t>FPAUBN2122</t>
  </si>
  <si>
    <t>FPAUBN2123</t>
  </si>
  <si>
    <t>FPAUBN2124</t>
  </si>
  <si>
    <t>FPAUBN2125</t>
  </si>
  <si>
    <t>FPAUBN2126</t>
  </si>
  <si>
    <t>FPAUBN2127</t>
  </si>
  <si>
    <t>FPAUBN2128</t>
  </si>
  <si>
    <t>FPAUBN2129</t>
  </si>
  <si>
    <t>FPAUBN2130</t>
  </si>
  <si>
    <t>FPAUBN2131</t>
  </si>
  <si>
    <t>FPAUBN2132</t>
  </si>
  <si>
    <t>FPAUBN2133</t>
  </si>
  <si>
    <t>FPAUBN2134</t>
  </si>
  <si>
    <t>FPAUBN2135</t>
  </si>
  <si>
    <t>FPAUBN2136</t>
  </si>
  <si>
    <t>FPAUBN2137</t>
  </si>
  <si>
    <t>FPAUBN2138</t>
  </si>
  <si>
    <t>FPAUBN2139</t>
  </si>
  <si>
    <t>FPAUBN2140</t>
  </si>
  <si>
    <t>FPAUBN2141</t>
  </si>
  <si>
    <t>FPAUBN2142</t>
  </si>
  <si>
    <t>FPAUBN2143</t>
  </si>
  <si>
    <t>FPAUBN2144</t>
  </si>
  <si>
    <t>FPAUBN2145</t>
  </si>
  <si>
    <t>FPAUBN2146</t>
  </si>
  <si>
    <t>FPAUBN2147</t>
  </si>
  <si>
    <t>FPAUBN2148</t>
  </si>
  <si>
    <t>FPAUBN2149</t>
  </si>
  <si>
    <t>FPAUBN2150</t>
  </si>
  <si>
    <t>FPAUBN2151</t>
  </si>
  <si>
    <t>FPAUBN2152</t>
  </si>
  <si>
    <t>FPAUBN2153</t>
  </si>
  <si>
    <t>FPAUBN2154</t>
  </si>
  <si>
    <t>FPAUBN2155</t>
  </si>
  <si>
    <t>FPAUBN2156</t>
  </si>
  <si>
    <t>FPAUBN2157</t>
  </si>
  <si>
    <t>FPAUBN2158</t>
  </si>
  <si>
    <t>FPAUBN2159</t>
  </si>
  <si>
    <t>FPAUBN2160</t>
  </si>
  <si>
    <t>FPAUBN2161</t>
  </si>
  <si>
    <t>FPAUBN2162</t>
  </si>
  <si>
    <t>FPAUBN2163</t>
  </si>
  <si>
    <t>FPAUBN2164</t>
  </si>
  <si>
    <t>FPAUBN2165</t>
  </si>
  <si>
    <t>FPAUBN2166</t>
  </si>
  <si>
    <t>FPAUBN2167</t>
  </si>
  <si>
    <t>FPAUBN2168</t>
  </si>
  <si>
    <t>FPAUBN2169</t>
  </si>
  <si>
    <t>FPAUBN2170</t>
  </si>
  <si>
    <t>FPAUBN2171</t>
  </si>
  <si>
    <t>FPAUBN2172</t>
  </si>
  <si>
    <t>FPAUBN2173</t>
  </si>
  <si>
    <t>FPAUBN2174</t>
  </si>
  <si>
    <t>FPAUBN2175</t>
  </si>
  <si>
    <t>FPAUBN2176</t>
  </si>
  <si>
    <t>FPAUBN2177</t>
  </si>
  <si>
    <t>FPAUBN2178</t>
  </si>
  <si>
    <t>FPAUBN2179</t>
  </si>
  <si>
    <t>FPAUBN2180</t>
  </si>
  <si>
    <t>FPAUBN2181</t>
  </si>
  <si>
    <t>FPAUBN2182</t>
  </si>
  <si>
    <t>FPAUBN2183</t>
  </si>
  <si>
    <t>FPAUBN2184</t>
  </si>
  <si>
    <t>FPAUBN2185</t>
  </si>
  <si>
    <t>FPAUBN2186</t>
  </si>
  <si>
    <t>FPAUBN2187</t>
  </si>
  <si>
    <t>FPAUBN2188</t>
  </si>
  <si>
    <t>FPAUBN2189</t>
  </si>
  <si>
    <t>FPAUBN2190</t>
  </si>
  <si>
    <t>FPAUBN2191</t>
  </si>
  <si>
    <t>FPAUBN2192</t>
  </si>
  <si>
    <t>FPAUBN2193</t>
  </si>
  <si>
    <t>FPAUBN2194</t>
  </si>
  <si>
    <t>FPAUBN2195</t>
  </si>
  <si>
    <t>FPAUBN2196</t>
  </si>
  <si>
    <t>FPAUBN2197</t>
  </si>
  <si>
    <t>FPAUBN2198</t>
  </si>
  <si>
    <t>FPAUBN2199</t>
  </si>
  <si>
    <t>FPAUBN2200</t>
  </si>
  <si>
    <t>FPAUBN2201</t>
  </si>
  <si>
    <t>FPAUBN2202</t>
  </si>
  <si>
    <t>FPAUBN2203</t>
  </si>
  <si>
    <t>FPAUBN2204</t>
  </si>
  <si>
    <t>FPAUBN2205</t>
  </si>
  <si>
    <t>FPAUBN2206</t>
  </si>
  <si>
    <t>FPAUBN2207</t>
  </si>
  <si>
    <t>FPAUBN2208</t>
  </si>
  <si>
    <t>FPAUBN2209</t>
  </si>
  <si>
    <t>FPAUBN2210</t>
  </si>
  <si>
    <t>FPAUBN2211</t>
  </si>
  <si>
    <t>FPAUBN2212</t>
  </si>
  <si>
    <t>FPAUBN2213</t>
  </si>
  <si>
    <t>FPAUBN2214</t>
  </si>
  <si>
    <t>FPAUBN2215</t>
  </si>
  <si>
    <t>FPAUBN2216</t>
  </si>
  <si>
    <t>FPAUBN2217</t>
  </si>
  <si>
    <t>FPAUBN2218</t>
  </si>
  <si>
    <t>FPAUBN2219</t>
  </si>
  <si>
    <t>FPAUBN2220</t>
  </si>
  <si>
    <t>FPAUBN2221</t>
  </si>
  <si>
    <t>FPAUBN2222</t>
  </si>
  <si>
    <t>FPAUBN2223</t>
  </si>
  <si>
    <t>FPAUBN2224</t>
  </si>
  <si>
    <t>FPAUBN2225</t>
  </si>
  <si>
    <t>FPAUBN2226</t>
  </si>
  <si>
    <t>FPAUBN2227</t>
  </si>
  <si>
    <t>FPAUBN2228</t>
  </si>
  <si>
    <t>FPAUBN2229</t>
  </si>
  <si>
    <t>FPAUBN2230</t>
  </si>
  <si>
    <t>FPAUBN2231</t>
  </si>
  <si>
    <t>FPAUBN2232</t>
  </si>
  <si>
    <t>FPAUBN2233</t>
  </si>
  <si>
    <t>FPAUBN2234</t>
  </si>
  <si>
    <t>FPAUBN2235</t>
  </si>
  <si>
    <t>FPAUBN2236</t>
  </si>
  <si>
    <t>FPAUBN2237</t>
  </si>
  <si>
    <t>FPAUBN2238</t>
  </si>
  <si>
    <t>FPAUBN2239</t>
  </si>
  <si>
    <t>FPAUBN2240</t>
  </si>
  <si>
    <t>FPAUBN2241</t>
  </si>
  <si>
    <t>FPAUBN2242</t>
  </si>
  <si>
    <t>FPAUBN2243</t>
  </si>
  <si>
    <t>FPAUBN2244</t>
  </si>
  <si>
    <t>FPAUBN2245</t>
  </si>
  <si>
    <t>FPAUBN2246</t>
  </si>
  <si>
    <t>FPAUBN2247</t>
  </si>
  <si>
    <t>FPAUBN2248</t>
  </si>
  <si>
    <t>FPAUBN2249</t>
  </si>
  <si>
    <t>FPAUBN2250</t>
  </si>
  <si>
    <t>FPAUBN2251</t>
  </si>
  <si>
    <t>FPAUBN2252</t>
  </si>
  <si>
    <t>FPAUBN2253</t>
  </si>
  <si>
    <t>FPAUBN2254</t>
  </si>
  <si>
    <t>FPAUBN2255</t>
  </si>
  <si>
    <t>FPAUBN2256</t>
  </si>
  <si>
    <t>FPAUBN2257</t>
  </si>
  <si>
    <t>FPAUBN2258</t>
  </si>
  <si>
    <t>FPAUBN2259</t>
  </si>
  <si>
    <t>FPAUBN2260</t>
  </si>
  <si>
    <t>FPAUBN2261</t>
  </si>
  <si>
    <t>FPAUBN2262</t>
  </si>
  <si>
    <t>FPAUBN2263</t>
  </si>
  <si>
    <t>FPAUBN2264</t>
  </si>
  <si>
    <t>FPAUBN2265</t>
  </si>
  <si>
    <t>FPAUBN2266</t>
  </si>
  <si>
    <t>FPAUBN2267</t>
  </si>
  <si>
    <t>FPAUBN2268</t>
  </si>
  <si>
    <t>FPAUBN2269</t>
  </si>
  <si>
    <t>FPAUBN2270</t>
  </si>
  <si>
    <t>FPAUBN2271</t>
  </si>
  <si>
    <t>FPAUBN2272</t>
  </si>
  <si>
    <t>FPAUBN2273</t>
  </si>
  <si>
    <t>FPAUBN2274</t>
  </si>
  <si>
    <t>FPAUBN2275</t>
  </si>
  <si>
    <t>FPAUBN2276</t>
  </si>
  <si>
    <t>FPAUBN2277</t>
  </si>
  <si>
    <t>FPAUBN2278</t>
  </si>
  <si>
    <t>FPAUBN2279</t>
  </si>
  <si>
    <t>FPAUBN2280</t>
  </si>
  <si>
    <t>FPAUBN2281</t>
  </si>
  <si>
    <t>FPAUBN2282</t>
  </si>
  <si>
    <t>FPAUBN2283</t>
  </si>
  <si>
    <t>FPAUBN2284</t>
  </si>
  <si>
    <t>FPAUBN2285</t>
  </si>
  <si>
    <t>FPAUBN2286</t>
  </si>
  <si>
    <t>FPAUBN2287</t>
  </si>
  <si>
    <t>FPAUBN2288</t>
  </si>
  <si>
    <t>FPAUBN2289</t>
  </si>
  <si>
    <t>FPAUBN2290</t>
  </si>
  <si>
    <t>FPAUBN2291</t>
  </si>
  <si>
    <t>FPAUBN2292</t>
  </si>
  <si>
    <t>FPAUBN2293</t>
  </si>
  <si>
    <t>FPAUBN2294</t>
  </si>
  <si>
    <t>FPAUBN2295</t>
  </si>
  <si>
    <t>FPAUBN2296</t>
  </si>
  <si>
    <t>FPAUBN2297</t>
  </si>
  <si>
    <t>FPAUTG1</t>
  </si>
  <si>
    <t>FPAUTG2</t>
  </si>
  <si>
    <t>FPAUTG3</t>
  </si>
  <si>
    <t>FPAUTG4</t>
  </si>
  <si>
    <t>FPAUTG5</t>
  </si>
  <si>
    <t>FPAUTG6</t>
  </si>
  <si>
    <t>FPAUTG7</t>
  </si>
  <si>
    <t>FPAUTG8</t>
  </si>
  <si>
    <t>FPAUTG9</t>
  </si>
  <si>
    <t>FPAUTG10</t>
  </si>
  <si>
    <t>FPAUTG11</t>
  </si>
  <si>
    <t>FPAUTG12</t>
  </si>
  <si>
    <t>FPAUTG13</t>
  </si>
  <si>
    <t>FPAUTG14</t>
  </si>
  <si>
    <t>FPAUTG15</t>
  </si>
  <si>
    <t>FPAUTG16</t>
  </si>
  <si>
    <t>FPAUTG17</t>
  </si>
  <si>
    <t>FPAUTG18</t>
  </si>
  <si>
    <t>FPAUTG19</t>
  </si>
  <si>
    <t>FPAUTG20</t>
  </si>
  <si>
    <t>FPAUTG21</t>
  </si>
  <si>
    <t>FPAUTG22</t>
  </si>
  <si>
    <t>FPAUTG23</t>
  </si>
  <si>
    <t>FPAUTG24</t>
  </si>
  <si>
    <t>FPAUTG25</t>
  </si>
  <si>
    <t>FPAUTG26</t>
  </si>
  <si>
    <t>FPAUTG27</t>
  </si>
  <si>
    <t>FPAUTG28</t>
  </si>
  <si>
    <t>FPAUTG29</t>
  </si>
  <si>
    <t>FPAUTG30</t>
  </si>
  <si>
    <t>FPAUTG31</t>
  </si>
  <si>
    <t>FPAUTG32</t>
  </si>
  <si>
    <t>FPAUTG33</t>
  </si>
  <si>
    <t>FPAUTG34</t>
  </si>
  <si>
    <t>FPAUTG35</t>
  </si>
  <si>
    <t>FPAUTG36</t>
  </si>
  <si>
    <t>FPAUTG37</t>
  </si>
  <si>
    <t>FPAUTG38</t>
  </si>
  <si>
    <t>FPAUTG39</t>
  </si>
  <si>
    <t>FPAUTG40</t>
  </si>
  <si>
    <t>FPAUTG41</t>
  </si>
  <si>
    <t>FPAUTG42</t>
  </si>
  <si>
    <t>FPAUTG43</t>
  </si>
  <si>
    <t>FPAUTG44</t>
  </si>
  <si>
    <t>FPAUTG45</t>
  </si>
  <si>
    <t>FPAUTG46</t>
  </si>
  <si>
    <t>FPAUTG47</t>
  </si>
  <si>
    <t>FPAUTG48</t>
  </si>
  <si>
    <t>FPAUTG49</t>
  </si>
  <si>
    <t>FPAUTG50</t>
  </si>
  <si>
    <t>FPAUTG51</t>
  </si>
  <si>
    <t>FPAUTG52</t>
  </si>
  <si>
    <t>FPAUTG53</t>
  </si>
  <si>
    <t>FPAUTG54</t>
  </si>
  <si>
    <t>FPAUTG55</t>
  </si>
  <si>
    <t>FPAUTG56</t>
  </si>
  <si>
    <t>FPAUTG57</t>
  </si>
  <si>
    <t>FPAUTG58</t>
  </si>
  <si>
    <t>FPAUTG59</t>
  </si>
  <si>
    <t>FPAUTG60</t>
  </si>
  <si>
    <t>FPAUTG61</t>
  </si>
  <si>
    <t>FPAUTG62</t>
  </si>
  <si>
    <t>FPAUTG63</t>
  </si>
  <si>
    <t>FPAUTG64</t>
  </si>
  <si>
    <t>FPAUTG65</t>
  </si>
  <si>
    <t>FPAUTG66</t>
  </si>
  <si>
    <t>FPAUTG67</t>
  </si>
  <si>
    <t>FPAUTG68</t>
  </si>
  <si>
    <t>FPAUTG69</t>
  </si>
  <si>
    <t>FPAUTG70</t>
  </si>
  <si>
    <t>FPAUTG71</t>
  </si>
  <si>
    <t>FPAUTG72</t>
  </si>
  <si>
    <t>FPAUTG73</t>
  </si>
  <si>
    <t>FPAUTG74</t>
  </si>
  <si>
    <t>FPAUTG75</t>
  </si>
  <si>
    <t>FPAUTG76</t>
  </si>
  <si>
    <t>FPAUTG77</t>
  </si>
  <si>
    <t>FPAUTG78</t>
  </si>
  <si>
    <t>FPAUTG79</t>
  </si>
  <si>
    <t>FPAUTG80</t>
  </si>
  <si>
    <t>FPAUTG81</t>
  </si>
  <si>
    <t>FPAUTG82</t>
  </si>
  <si>
    <t>FPAUTG83</t>
  </si>
  <si>
    <t>FPAUTG84</t>
  </si>
  <si>
    <t>FPAUTG85</t>
  </si>
  <si>
    <t>FPAUTG86</t>
  </si>
  <si>
    <t>FPAUTG87</t>
  </si>
  <si>
    <t>FPAUTG88</t>
  </si>
  <si>
    <t>FPAUTG89</t>
  </si>
  <si>
    <t>FPAUTG90</t>
  </si>
  <si>
    <t>FPAUTG91</t>
  </si>
  <si>
    <t>FPAUTG92</t>
  </si>
  <si>
    <t>FPAUTG93</t>
  </si>
  <si>
    <t>FPAUTG94</t>
  </si>
  <si>
    <t>FPAUTG95</t>
  </si>
  <si>
    <t>FPAUTG96</t>
  </si>
  <si>
    <t>FPAUTG97</t>
  </si>
  <si>
    <t>FPAUTG98</t>
  </si>
  <si>
    <t>FPAUTG99</t>
  </si>
  <si>
    <t>FPAUTG100</t>
  </si>
  <si>
    <t>FPAUTG101</t>
  </si>
  <si>
    <t>FPAUTG102</t>
  </si>
  <si>
    <t>FPAUTG103</t>
  </si>
  <si>
    <t>FPAUTG104</t>
  </si>
  <si>
    <t>FPAUTG105</t>
  </si>
  <si>
    <t>FPAUTG106</t>
  </si>
  <si>
    <t>FPAUTG107</t>
  </si>
  <si>
    <t>FPAUTG108</t>
  </si>
  <si>
    <t>FPAUTG109</t>
  </si>
  <si>
    <t>FPAUTG110</t>
  </si>
  <si>
    <t>FPAUTG111</t>
  </si>
  <si>
    <t>FPAUTG112</t>
  </si>
  <si>
    <t>FPAUTG113</t>
  </si>
  <si>
    <t>FPAUTG114</t>
  </si>
  <si>
    <t>FPAUTG115</t>
  </si>
  <si>
    <t>FPAUTG116</t>
  </si>
  <si>
    <t>FPAUTG117</t>
  </si>
  <si>
    <t>FPAUTG118</t>
  </si>
  <si>
    <t>FPAUTG119</t>
  </si>
  <si>
    <t>FPAUTG120</t>
  </si>
  <si>
    <t>FPAUTG121</t>
  </si>
  <si>
    <t>FPAUTG122</t>
  </si>
  <si>
    <t>FPAUTG123</t>
  </si>
  <si>
    <t>FPAUTG124</t>
  </si>
  <si>
    <t>FPAUTG125</t>
  </si>
  <si>
    <t>FPAUTG126</t>
  </si>
  <si>
    <t>FPAUTG127</t>
  </si>
  <si>
    <t>FPAUTG128</t>
  </si>
  <si>
    <t>FPAUTG129</t>
  </si>
  <si>
    <t>FPAUTG130</t>
  </si>
  <si>
    <t>FPAUTG131</t>
  </si>
  <si>
    <t>FPAUTG132</t>
  </si>
  <si>
    <t>FPAUTG133</t>
  </si>
  <si>
    <t>FPAUTG134</t>
  </si>
  <si>
    <t>FPAUTG135</t>
  </si>
  <si>
    <t>FPAUTG136</t>
  </si>
  <si>
    <t>FPAUTG137</t>
  </si>
  <si>
    <t>FPAUTG138</t>
  </si>
  <si>
    <t>FPAUTG139</t>
  </si>
  <si>
    <t>FPAUTG140</t>
  </si>
  <si>
    <t>FPAUTG141</t>
  </si>
  <si>
    <t>FPAUTG142</t>
  </si>
  <si>
    <t>FPAUTG143</t>
  </si>
  <si>
    <t>FPAUTG144</t>
  </si>
  <si>
    <t>FPAUTG145</t>
  </si>
  <si>
    <t>FPAUTG146</t>
  </si>
  <si>
    <t>FPAUTG147</t>
  </si>
  <si>
    <t>FPAUTG148</t>
  </si>
  <si>
    <t>FPAUTG149</t>
  </si>
  <si>
    <t>FPAUTG150</t>
  </si>
  <si>
    <t>FPAUTG151</t>
  </si>
  <si>
    <t>FPAUTG152</t>
  </si>
  <si>
    <t>FPAUTG153</t>
  </si>
  <si>
    <t>FPAUTG154</t>
  </si>
  <si>
    <t>FPAUTG155</t>
  </si>
  <si>
    <t>FPAUTG156</t>
  </si>
  <si>
    <t>FPAUTG157</t>
  </si>
  <si>
    <t>FPAUTG158</t>
  </si>
  <si>
    <t>FPAUTG159</t>
  </si>
  <si>
    <t>FPAUTG160</t>
  </si>
  <si>
    <t>FPAUTG161</t>
  </si>
  <si>
    <t>FPAUTG162</t>
  </si>
  <si>
    <t>FPAUTG163</t>
  </si>
  <si>
    <t>FPAUTG164</t>
  </si>
  <si>
    <t>FPAUTG165</t>
  </si>
  <si>
    <t>FPAUTG166</t>
  </si>
  <si>
    <t>FPAUTG167</t>
  </si>
  <si>
    <t>FPAUTG168</t>
  </si>
  <si>
    <t>FPAUTG169</t>
  </si>
  <si>
    <t>FPAUTG170</t>
  </si>
  <si>
    <t>FPAUTG171</t>
  </si>
  <si>
    <t>FPAUTG172</t>
  </si>
  <si>
    <t>FPAUTG173</t>
  </si>
  <si>
    <t>FPAUTG174</t>
  </si>
  <si>
    <t>FPAUTG175</t>
  </si>
  <si>
    <t>FPAUTG176</t>
  </si>
  <si>
    <t>FPAUTG177</t>
  </si>
  <si>
    <t>FPAUTG178</t>
  </si>
  <si>
    <t>FPAUTG179</t>
  </si>
  <si>
    <t>FPAUTG180</t>
  </si>
  <si>
    <t>FPAUTG181</t>
  </si>
  <si>
    <t>FPAUTG182</t>
  </si>
  <si>
    <t>FPAUTG183</t>
  </si>
  <si>
    <t>FPAUTG184</t>
  </si>
  <si>
    <t>FPAUTG185</t>
  </si>
  <si>
    <t>FPAUTG186</t>
  </si>
  <si>
    <t>FPAUTG187</t>
  </si>
  <si>
    <t>FPAUTG188</t>
  </si>
  <si>
    <t>FPAUTG189</t>
  </si>
  <si>
    <t>FPAUTG190</t>
  </si>
  <si>
    <t>FPAUTG191</t>
  </si>
  <si>
    <t>FPAUTG192</t>
  </si>
  <si>
    <t>FPAUTG193</t>
  </si>
  <si>
    <t>FPAUTG194</t>
  </si>
  <si>
    <t>FPAUTG195</t>
  </si>
  <si>
    <t>FPAUTG196</t>
  </si>
  <si>
    <t>FPAUTG197</t>
  </si>
  <si>
    <t>FPAUTG198</t>
  </si>
  <si>
    <t>FPAUTG199</t>
  </si>
  <si>
    <t>FPAUTG200</t>
  </si>
  <si>
    <t>FPAUTG201</t>
  </si>
  <si>
    <t>FPAUTG202</t>
  </si>
  <si>
    <t>FPAUTG203</t>
  </si>
  <si>
    <t>FPAUTG204</t>
  </si>
  <si>
    <t>FPAUTG205</t>
  </si>
  <si>
    <t>FPAUTG206</t>
  </si>
  <si>
    <t>FPAUTG207</t>
  </si>
  <si>
    <t>FPAUTG208</t>
  </si>
  <si>
    <t>FPAUTG209</t>
  </si>
  <si>
    <t>FPAUTG210</t>
  </si>
  <si>
    <t>FPAUTG211</t>
  </si>
  <si>
    <t>FPAUTG212</t>
  </si>
  <si>
    <t>FPAUTG213</t>
  </si>
  <si>
    <t>FPAUTG214</t>
  </si>
  <si>
    <t>FPAUTG215</t>
  </si>
  <si>
    <t>FPAUTG216</t>
  </si>
  <si>
    <t>FPAUTG217</t>
  </si>
  <si>
    <t>FPAUTG218</t>
  </si>
  <si>
    <t>FPAUTG219</t>
  </si>
  <si>
    <t>FPAUTG220</t>
  </si>
  <si>
    <t>FPAUTG221</t>
  </si>
  <si>
    <t>FPAUTG222</t>
  </si>
  <si>
    <t>FPAUTG223</t>
  </si>
  <si>
    <t>FPAUTG224</t>
  </si>
  <si>
    <t>FPAUTG225</t>
  </si>
  <si>
    <t>FPAUTG226</t>
  </si>
  <si>
    <t>FPAUTG227</t>
  </si>
  <si>
    <t>FPAUTG228</t>
  </si>
  <si>
    <t>FPAUTG229</t>
  </si>
  <si>
    <t>FPAUTG230</t>
  </si>
  <si>
    <t>FPAUTG231</t>
  </si>
  <si>
    <t>FPAUTG232</t>
  </si>
  <si>
    <t>FPAUTG233</t>
  </si>
  <si>
    <t>FPAUTG234</t>
  </si>
  <si>
    <t>FPAUTG235</t>
  </si>
  <si>
    <t>FPAUTG236</t>
  </si>
  <si>
    <t>FPAUTG237</t>
  </si>
  <si>
    <t>FPAUTG238</t>
  </si>
  <si>
    <t>FPAUTG239</t>
  </si>
  <si>
    <t>FPAUTG240</t>
  </si>
  <si>
    <t>FPAUTG241</t>
  </si>
  <si>
    <t>FPAUTG242</t>
  </si>
  <si>
    <t>FPAUTG243</t>
  </si>
  <si>
    <t>FPAUTG244</t>
  </si>
  <si>
    <t>FPAUTG245</t>
  </si>
  <si>
    <t>FPAUTG246</t>
  </si>
  <si>
    <t>FPAUTG247</t>
  </si>
  <si>
    <t>FPAUTG248</t>
  </si>
  <si>
    <t>FPAUNDSA1</t>
  </si>
  <si>
    <t>FPAUNDSA2</t>
  </si>
  <si>
    <t>FPAUNDSA3</t>
  </si>
  <si>
    <t>FPAUNDSA4</t>
  </si>
  <si>
    <t>FPAUNDSA5</t>
  </si>
  <si>
    <t>FPAUNDSA6</t>
  </si>
  <si>
    <t>FPAUNDSA7</t>
  </si>
  <si>
    <t>FPAUNDSA8</t>
  </si>
  <si>
    <t>FPAUNDSA9</t>
  </si>
  <si>
    <t>FPAUNDSA10</t>
  </si>
  <si>
    <t>FPAUNDSA11</t>
  </si>
  <si>
    <t>FPAUNDSA12</t>
  </si>
  <si>
    <t>FPAUNDSA13</t>
  </si>
  <si>
    <t>FPAUNDSA14</t>
  </si>
  <si>
    <t>FPAUNDSA15</t>
  </si>
  <si>
    <t>FPAUNDSA16</t>
  </si>
  <si>
    <t>FPAUNDSA17</t>
  </si>
  <si>
    <t>FPAUNDSA18</t>
  </si>
  <si>
    <t>FPAUNDSA19</t>
  </si>
  <si>
    <t>FPAUNDSA20</t>
  </si>
  <si>
    <t>FPAUNDSA21</t>
  </si>
  <si>
    <t>FPAUNDSA22</t>
  </si>
  <si>
    <t>FPAUNDSA23</t>
  </si>
  <si>
    <t>FPAUNDSA24</t>
  </si>
  <si>
    <t>FPAUNDSA25</t>
  </si>
  <si>
    <t>FPAUNDSA26</t>
  </si>
  <si>
    <t>FPAUNDSA27</t>
  </si>
  <si>
    <t>FPAUNDSA28</t>
  </si>
  <si>
    <t>FPAUNDSA29</t>
  </si>
  <si>
    <t>FPAUNDSA30</t>
  </si>
  <si>
    <t>FPAUNDSA31</t>
  </si>
  <si>
    <t>FPAUNDSA32</t>
  </si>
  <si>
    <t>FPAUNDSA33</t>
  </si>
  <si>
    <t>FPAUNDSA34</t>
  </si>
  <si>
    <t>FPAUNDSA35</t>
  </si>
  <si>
    <t>FPAUNDSA36</t>
  </si>
  <si>
    <t>FPAUNDSA37</t>
  </si>
  <si>
    <t>FPAUNDSA38</t>
  </si>
  <si>
    <t>FPAUNDSA39</t>
  </si>
  <si>
    <t>FPAUNDSA40</t>
  </si>
  <si>
    <t>FPAUNDSA41</t>
  </si>
  <si>
    <t>FPAUNDSA42</t>
  </si>
  <si>
    <t>FPAUNDSA43</t>
  </si>
  <si>
    <t>FPAUNDSA44</t>
  </si>
  <si>
    <t>FPAUNDSA45</t>
  </si>
  <si>
    <t>FPAUNDSA46</t>
  </si>
  <si>
    <t>FPAUNDSA47</t>
  </si>
  <si>
    <t>FPAUNDSA48</t>
  </si>
  <si>
    <t>FPAUNDSA49</t>
  </si>
  <si>
    <t>FPAUNDSA50</t>
  </si>
  <si>
    <t>FPAUNDSA51</t>
  </si>
  <si>
    <t>FPAUNDSA52</t>
  </si>
  <si>
    <t>FPAUNDSA53</t>
  </si>
  <si>
    <t>FPAUNDSA54</t>
  </si>
  <si>
    <t>FPAUNDSA55</t>
  </si>
  <si>
    <t>FPAUNDSA56</t>
  </si>
  <si>
    <t>FPAUNDSA57</t>
  </si>
  <si>
    <t>FPAUNDSA58</t>
  </si>
  <si>
    <t>FPAUNDSA59</t>
  </si>
  <si>
    <t>FPAUNDSA60</t>
  </si>
  <si>
    <t>FPAUNDSA61</t>
  </si>
  <si>
    <t>FPAUNDSA62</t>
  </si>
  <si>
    <t>FPAUNDSA63</t>
  </si>
  <si>
    <t>FPAUNDSA64</t>
  </si>
  <si>
    <t>FPAUNDSA65</t>
  </si>
  <si>
    <t>FPAUNGSA66</t>
  </si>
  <si>
    <t>FPAUNGSA44</t>
  </si>
  <si>
    <t>FPAUNGSA55</t>
  </si>
  <si>
    <t>FPAUNGSA33</t>
  </si>
  <si>
    <t>FPAUNGSA22</t>
  </si>
  <si>
    <t>FPAUNGSA67</t>
  </si>
  <si>
    <t>FPAUNGSA1</t>
  </si>
  <si>
    <t>FPAUNGSA2</t>
  </si>
  <si>
    <t>FPAUNGSA3</t>
  </si>
  <si>
    <t>FPAUNGSA4</t>
  </si>
  <si>
    <t>FPAUNGSA5</t>
  </si>
  <si>
    <t>FPAUNGSA6</t>
  </si>
  <si>
    <t>FPAUNGSA7</t>
  </si>
  <si>
    <t>FPAUNGSA8</t>
  </si>
  <si>
    <t>FPAUNGSA9</t>
  </si>
  <si>
    <t>FPAUNGSA10</t>
  </si>
  <si>
    <t>FPAUNGSA11</t>
  </si>
  <si>
    <t>FPAUNGSA12</t>
  </si>
  <si>
    <t>FPAUNGSA13</t>
  </si>
  <si>
    <t>FPAUNGSA14</t>
  </si>
  <si>
    <t>FPAUNGSA15</t>
  </si>
  <si>
    <t>FPAUNGSA16</t>
  </si>
  <si>
    <t>FPAUNGSA17</t>
  </si>
  <si>
    <t>FPAUNGSA18</t>
  </si>
  <si>
    <t>FPAUNGSA19</t>
  </si>
  <si>
    <t>FPAUNGSA20</t>
  </si>
  <si>
    <t>FPAUNGSA21</t>
  </si>
  <si>
    <t>FPAUNGSA23</t>
  </si>
  <si>
    <t>FPAUNGSA24</t>
  </si>
  <si>
    <t>FPAUNGSA25</t>
  </si>
  <si>
    <t>FPAUNGSA26</t>
  </si>
  <si>
    <t>FPAUNGSA27</t>
  </si>
  <si>
    <t>FPAUNGSA28</t>
  </si>
  <si>
    <t>FPAUNGSA29</t>
  </si>
  <si>
    <t>FPAUNGSA30</t>
  </si>
  <si>
    <t>FPAUNGSA31</t>
  </si>
  <si>
    <t>FPAUNGSA32</t>
  </si>
  <si>
    <t>FPAUNGSA34</t>
  </si>
  <si>
    <t>FPAUNGSA35</t>
  </si>
  <si>
    <t>FPAUNGSA36</t>
  </si>
  <si>
    <t>FPAUNGSA37</t>
  </si>
  <si>
    <t>FPAUNGSA38</t>
  </si>
  <si>
    <t>FPAUNGSA39</t>
  </si>
  <si>
    <t>FPAUNGSA40</t>
  </si>
  <si>
    <t>FPAUNGSA41</t>
  </si>
  <si>
    <t>FPAUNGSA42</t>
  </si>
  <si>
    <t>FPAUNGSA43</t>
  </si>
  <si>
    <t>FPAUNGSA45</t>
  </si>
  <si>
    <t>FPAUNGSA46</t>
  </si>
  <si>
    <t>FPAUNGSA47</t>
  </si>
  <si>
    <t>FPAUNGSA48</t>
  </si>
  <si>
    <t>FPAUNGSA49</t>
  </si>
  <si>
    <t>FPAUNGSA50</t>
  </si>
  <si>
    <t>FPAUNGSA51</t>
  </si>
  <si>
    <t>FPAUNGSA52</t>
  </si>
  <si>
    <t>FPAUNGSA53</t>
  </si>
  <si>
    <t>FPAUNGSA54</t>
  </si>
  <si>
    <t>FPAUNGSA56</t>
  </si>
  <si>
    <t>FPAUNGSA57</t>
  </si>
  <si>
    <t>FPAUNGSA58</t>
  </si>
  <si>
    <t>FPAUNGSA59</t>
  </si>
  <si>
    <t>FPAUNGSA60</t>
  </si>
  <si>
    <t>FPAUNGSA61</t>
  </si>
  <si>
    <t>FPAUNGSA62</t>
  </si>
  <si>
    <t>FPAUNGSA63</t>
  </si>
  <si>
    <t>FPAUNGSA64</t>
  </si>
  <si>
    <t>FPAUNGSA65</t>
  </si>
  <si>
    <t>FPAUNGSA68</t>
  </si>
  <si>
    <t>FPAUNGSA69</t>
  </si>
  <si>
    <t>FPAUNGSA70</t>
  </si>
  <si>
    <t>FPAUNGSA71</t>
  </si>
  <si>
    <t>FPAUNGSA72</t>
  </si>
  <si>
    <t>FPAUNGSA73</t>
  </si>
  <si>
    <t>FPAUNGSA74</t>
  </si>
  <si>
    <t>FPAUNGSA75</t>
  </si>
  <si>
    <t>FPAUNGSA76</t>
  </si>
  <si>
    <t>FPAUNGSA77</t>
  </si>
  <si>
    <t>FPAUNGSA78</t>
  </si>
  <si>
    <t>FPAUNGSA79</t>
  </si>
  <si>
    <t>FPAUNGSA80</t>
  </si>
  <si>
    <t>FPAUPGSA1</t>
  </si>
  <si>
    <t>FPAUPGSA2</t>
  </si>
  <si>
    <t>FPAUPGSA3</t>
  </si>
  <si>
    <t>FPAUPGSA4</t>
  </si>
  <si>
    <t>FPAUPGSA5</t>
  </si>
  <si>
    <t>FPAUPGSA6</t>
  </si>
  <si>
    <t>FPAUPGSA7</t>
  </si>
  <si>
    <t>FPAUPGSA8</t>
  </si>
  <si>
    <t>FPAUPGSA9</t>
  </si>
  <si>
    <t>FPAUPGSA10</t>
  </si>
  <si>
    <t>FPAUPGSA11</t>
  </si>
  <si>
    <t>FPAUPGSA12</t>
  </si>
  <si>
    <t>FPAUPGSA13</t>
  </si>
  <si>
    <t>FPAUPGSA14</t>
  </si>
  <si>
    <t>FPAUPGSA15</t>
  </si>
  <si>
    <t>FPAUPGSA16</t>
  </si>
  <si>
    <t>FPAUPGSA17</t>
  </si>
  <si>
    <t>FPAUPGSA18</t>
  </si>
  <si>
    <t>FPAUPGSA19</t>
  </si>
  <si>
    <t>FPAUPGSA20</t>
  </si>
  <si>
    <t>FPAUPGSA21</t>
  </si>
  <si>
    <t>FPAUPGSA22</t>
  </si>
  <si>
    <t>FPAUPGSA23</t>
  </si>
  <si>
    <t>FPAUPGSA24</t>
  </si>
  <si>
    <t>FPAUPGSA25</t>
  </si>
  <si>
    <t>FPAUPGSA26</t>
  </si>
  <si>
    <t>FPAUPGSA27</t>
  </si>
  <si>
    <t>FPAUPGSA28</t>
  </si>
  <si>
    <t>FPAUPGSA29</t>
  </si>
  <si>
    <t>FPAUPGSA30</t>
  </si>
  <si>
    <t>FPAUPGSA31</t>
  </si>
  <si>
    <t>FPAUPGSA32</t>
  </si>
  <si>
    <t>FPAUPGSA33</t>
  </si>
  <si>
    <t>FPAUPGSA34</t>
  </si>
  <si>
    <t>FPAUPGSA35</t>
  </si>
  <si>
    <t>FPAUBNSA1</t>
  </si>
  <si>
    <t>FPAUBNSA2</t>
  </si>
  <si>
    <t>FPAUBNSA3</t>
  </si>
  <si>
    <t>FPAUBNSA4</t>
  </si>
  <si>
    <t>FPAUBNSA5</t>
  </si>
  <si>
    <t>FPAUBNSA6</t>
  </si>
  <si>
    <t>FPAUBNSA7</t>
  </si>
  <si>
    <t>FPAUBNSA8</t>
  </si>
  <si>
    <t>FPAUBNSA9</t>
  </si>
  <si>
    <t>FPAUBNSA10</t>
  </si>
  <si>
    <t>FPAUBNSA11</t>
  </si>
  <si>
    <t>FPAUBNSA12</t>
  </si>
  <si>
    <t>FPAUBNSA13</t>
  </si>
  <si>
    <t>FPAUBNSA14</t>
  </si>
  <si>
    <t>FPAUBNSA15</t>
  </si>
  <si>
    <t>FPAUBNSA16</t>
  </si>
  <si>
    <t>FPAUBNSA17</t>
  </si>
  <si>
    <t>FPAUBNSA18</t>
  </si>
  <si>
    <t>FPAUBNSA19</t>
  </si>
  <si>
    <t>FPAUBNSA20</t>
  </si>
  <si>
    <t>FPAUBNSA21</t>
  </si>
  <si>
    <t>FPAUBNSA22</t>
  </si>
  <si>
    <t>FPAUBNSA23</t>
  </si>
  <si>
    <t>FPAUBNSA24</t>
  </si>
  <si>
    <t>FPAUBNSA25</t>
  </si>
  <si>
    <t>FPAUBNSA26</t>
  </si>
  <si>
    <t>FPAUBNSA27</t>
  </si>
  <si>
    <t>FPAUBNSA28</t>
  </si>
  <si>
    <t>FPAUBNSA29</t>
  </si>
  <si>
    <t>FPAUBNSA30</t>
  </si>
  <si>
    <t>FPAUBNSA31</t>
  </si>
  <si>
    <t>FPAUBNSA32</t>
  </si>
  <si>
    <t>FPAUBNSA33</t>
  </si>
  <si>
    <t>FPAUBNSA34</t>
  </si>
  <si>
    <t>FPAUBNSA35</t>
  </si>
  <si>
    <t>FPAUBNSA36</t>
  </si>
  <si>
    <t>FPAUBNSA37</t>
  </si>
  <si>
    <t>FPAUBNSA38</t>
  </si>
  <si>
    <t>FPAUBNSA39</t>
  </si>
  <si>
    <t>FPAUBNSA40</t>
  </si>
  <si>
    <t>FPAUBNSA41</t>
  </si>
  <si>
    <t>FPAUBNSA42</t>
  </si>
  <si>
    <t>FPAUBNSA43</t>
  </si>
  <si>
    <t>FPAUBNSA44</t>
  </si>
  <si>
    <t>FPAUBNSA45</t>
  </si>
  <si>
    <t>FPAUBNSA46</t>
  </si>
  <si>
    <t>FPAUBNSA47</t>
  </si>
  <si>
    <t>FPAUBNSA48</t>
  </si>
  <si>
    <t>FPAUBNSA49</t>
  </si>
  <si>
    <t>FPAUBNSA50</t>
  </si>
  <si>
    <t>FPAUBNSA51</t>
  </si>
  <si>
    <t>FPAUBNSA52</t>
  </si>
  <si>
    <t>FPAUBNSA53</t>
  </si>
  <si>
    <t>FPAUBNSA54</t>
  </si>
  <si>
    <t>FPAUBNSA55</t>
  </si>
  <si>
    <t>FPAUBNSA56</t>
  </si>
  <si>
    <t>FPAUBNSA57</t>
  </si>
  <si>
    <t>FPAUBNSA58</t>
  </si>
  <si>
    <t>FPAUBNSA59</t>
  </si>
  <si>
    <t>FPAUBNSA60</t>
  </si>
  <si>
    <t>FPAUBNSA61</t>
  </si>
  <si>
    <t>FPAUBNSA62</t>
  </si>
  <si>
    <t>FPAUBNSA63</t>
  </si>
  <si>
    <t>FPAUBNSA64</t>
  </si>
  <si>
    <t>FPAUBNSA65</t>
  </si>
  <si>
    <t>FPAUBNSA66</t>
  </si>
  <si>
    <t>FPAUBNSA67</t>
  </si>
  <si>
    <t>FPAUBNSA68</t>
  </si>
  <si>
    <t>FPAUBNSA69</t>
  </si>
  <si>
    <t>FPAUBNSA70</t>
  </si>
  <si>
    <t>FPAUBNSA71</t>
  </si>
  <si>
    <t>FPAUBNSA72</t>
  </si>
  <si>
    <t>FPAUBNSA73</t>
  </si>
  <si>
    <t>FPAUBNSA74</t>
  </si>
  <si>
    <t>FPAUBNSA75</t>
  </si>
  <si>
    <t>FPAUBNSA76</t>
  </si>
  <si>
    <t>FPAUBNSA77</t>
  </si>
  <si>
    <t>FPAUBNSA78</t>
  </si>
  <si>
    <t>FPAUBNSA79</t>
  </si>
  <si>
    <t>FPAUBNSA80</t>
  </si>
  <si>
    <t>FPAUBNSA81</t>
  </si>
  <si>
    <t>FPAUBNSA82</t>
  </si>
  <si>
    <t>FPAUBNSA83</t>
  </si>
  <si>
    <t>FPAUBNSA84</t>
  </si>
  <si>
    <t>FPAUBNSA85</t>
  </si>
  <si>
    <t>FPAUBNSA86</t>
  </si>
  <si>
    <t>FPAUBNSA87</t>
  </si>
  <si>
    <t>FPAUBNSA88</t>
  </si>
  <si>
    <t>FPAUBNSA89</t>
  </si>
  <si>
    <t>FPAUBNSA90</t>
  </si>
  <si>
    <t>FPAUBNSA91</t>
  </si>
  <si>
    <t>FPAUBNSA92</t>
  </si>
  <si>
    <t>FPAUBNSA93</t>
  </si>
  <si>
    <t>FPAUBNSA94</t>
  </si>
  <si>
    <t>FPAUBNSA95</t>
  </si>
  <si>
    <t>FPAUBNSA96</t>
  </si>
  <si>
    <t>FPAUBNSA97</t>
  </si>
  <si>
    <t>FPAUBNSA98</t>
  </si>
  <si>
    <t>FPAUBNSA99</t>
  </si>
  <si>
    <t>FPAUBNSA100</t>
  </si>
  <si>
    <t>FPAUBNSA101</t>
  </si>
  <si>
    <t>FPAUBNSA102</t>
  </si>
  <si>
    <t>FPAUBNSA103</t>
  </si>
  <si>
    <t>FPAUBNSA104</t>
  </si>
  <si>
    <t>FPAUBNSA105</t>
  </si>
  <si>
    <t>FPAUBNSA106</t>
  </si>
  <si>
    <t>FPAUBNSA107</t>
  </si>
  <si>
    <t>FPAUBNSA108</t>
  </si>
  <si>
    <t>FPAUBNSA109</t>
  </si>
  <si>
    <t>FPAUBNSA110</t>
  </si>
  <si>
    <t>FPAUBNSA111</t>
  </si>
  <si>
    <t>FPAUBNSA112</t>
  </si>
  <si>
    <t>FPAUBNSA113</t>
  </si>
  <si>
    <t>FPAUBNSA114</t>
  </si>
  <si>
    <t>FPAUBNSA115</t>
  </si>
  <si>
    <t>FPAUBNSA116</t>
  </si>
  <si>
    <t>FPAUBNSA117</t>
  </si>
  <si>
    <t>FPAUBNSA118</t>
  </si>
  <si>
    <t>FPAUBNSA119</t>
  </si>
  <si>
    <t>FPAUBNSA120</t>
  </si>
  <si>
    <t>FPAUBNSA121</t>
  </si>
  <si>
    <t>FPAUBNSA122</t>
  </si>
  <si>
    <t>FPAUBNSA123</t>
  </si>
  <si>
    <t>FPAUBNSA124</t>
  </si>
  <si>
    <t>FPAUBNSA125</t>
  </si>
  <si>
    <t>FPAUBNSA126</t>
  </si>
  <si>
    <t>FPAUBNSA127</t>
  </si>
  <si>
    <t>FPAUBNSA128</t>
  </si>
  <si>
    <t>FPAUBNSA129</t>
  </si>
  <si>
    <t>FPAUBNSA130</t>
  </si>
  <si>
    <t>FPAUBNSA131</t>
  </si>
  <si>
    <t>FPAUBNSA132</t>
  </si>
  <si>
    <t>FPAUBNSA133</t>
  </si>
  <si>
    <t>FPAUBNSA134</t>
  </si>
  <si>
    <t>FPAUBNSA135</t>
  </si>
  <si>
    <t>FPAUBNSA136</t>
  </si>
  <si>
    <t>FPAUBNSA137</t>
  </si>
  <si>
    <t>FPAUBNSA138</t>
  </si>
  <si>
    <t>FPAUBNSA139</t>
  </si>
  <si>
    <t>FPAUBNSA140</t>
  </si>
  <si>
    <t>FPAUBNSA141</t>
  </si>
  <si>
    <t>FPAUBNSA142</t>
  </si>
  <si>
    <t>FPAUBNSA143</t>
  </si>
  <si>
    <t>FPAUBNSA144</t>
  </si>
  <si>
    <t>FPAUBNSA145</t>
  </si>
  <si>
    <t>FPAUBNSA146</t>
  </si>
  <si>
    <t>FPAUBNSA147</t>
  </si>
  <si>
    <t>FPAUBNSA148</t>
  </si>
  <si>
    <t>FPAUBNSA149</t>
  </si>
  <si>
    <t>FPAUBNSA150</t>
  </si>
  <si>
    <t>FPAUBNSA151</t>
  </si>
  <si>
    <t>FPAUBNSA152</t>
  </si>
  <si>
    <t>FPAUBNSA153</t>
  </si>
  <si>
    <t>FPAUBNSA154</t>
  </si>
  <si>
    <t>FPAUBNSA155</t>
  </si>
  <si>
    <t>FPAUBNSA156</t>
  </si>
  <si>
    <t>FPAUBNSA157</t>
  </si>
  <si>
    <t>FPAUBNSA158</t>
  </si>
  <si>
    <t>FPAUBNSA159</t>
  </si>
  <si>
    <t>FPAUBNSA160</t>
  </si>
  <si>
    <t>FPAUBNSA161</t>
  </si>
  <si>
    <t>FPAUBNSA162</t>
  </si>
  <si>
    <t>FPAUBNSA163</t>
  </si>
  <si>
    <t>FPAUBNSA164</t>
  </si>
  <si>
    <t>FPAUBNSA165</t>
  </si>
  <si>
    <t>FPAUBNSA166</t>
  </si>
  <si>
    <t>FPAUBNSA167</t>
  </si>
  <si>
    <t>FPAUBNSA168</t>
  </si>
  <si>
    <t>FPAUBNSA169</t>
  </si>
  <si>
    <t>FPAUBNSA170</t>
  </si>
  <si>
    <t>FPAUBNSA171</t>
  </si>
  <si>
    <t>FPAUBNSA172</t>
  </si>
  <si>
    <t>FPAUBNSA173</t>
  </si>
  <si>
    <t>FPAUBNSA174</t>
  </si>
  <si>
    <t>FPAUBNSA175</t>
  </si>
  <si>
    <t>FPAUBNSA176</t>
  </si>
  <si>
    <t>FPAUBNSA177</t>
  </si>
  <si>
    <t>FPAUBNSA178</t>
  </si>
  <si>
    <t>FPAUBNSA179</t>
  </si>
  <si>
    <t>FPAUBNSA180</t>
  </si>
  <si>
    <t>FPAUBNSA181</t>
  </si>
  <si>
    <t>FPAUBNSA182</t>
  </si>
  <si>
    <t>FPAUBNSA183</t>
  </si>
  <si>
    <t>FPAUBNSA184</t>
  </si>
  <si>
    <t>FPAUBNSA185</t>
  </si>
  <si>
    <t>FPAUBNSA186</t>
  </si>
  <si>
    <t>FPAUBNSA187</t>
  </si>
  <si>
    <t>FPAUBNSA188</t>
  </si>
  <si>
    <t>FPAUBNSA189</t>
  </si>
  <si>
    <t>FPAUBNSA190</t>
  </si>
  <si>
    <t>FPAUBNSA191</t>
  </si>
  <si>
    <t>FPAUBNSA192</t>
  </si>
  <si>
    <t>FPAUBNSA193</t>
  </si>
  <si>
    <t>FPAUBNSA194</t>
  </si>
  <si>
    <t>FPAUBNSA195</t>
  </si>
  <si>
    <t>FPAUBNSA196</t>
  </si>
  <si>
    <t>FPAUBNSA197</t>
  </si>
  <si>
    <t>FPAUBNSA198</t>
  </si>
  <si>
    <t>FPAUBNSA199</t>
  </si>
  <si>
    <t>FPAUBNSA200</t>
  </si>
  <si>
    <t>FPAUBNSA201</t>
  </si>
  <si>
    <t>FPAUBNSA202</t>
  </si>
  <si>
    <t>FPAUBNSA203</t>
  </si>
  <si>
    <t>FPAUBNSA204</t>
  </si>
  <si>
    <t>FPAUBNSA205</t>
  </si>
  <si>
    <t>FPAUBNSA206</t>
  </si>
  <si>
    <t>FPAUBNSA207</t>
  </si>
  <si>
    <t>FPAUBNSA208</t>
  </si>
  <si>
    <t>FPAUBNSA209</t>
  </si>
  <si>
    <t>FPAUBNSA210</t>
  </si>
  <si>
    <t>FPAUBNSA211</t>
  </si>
  <si>
    <t>FPAUBNSA212</t>
  </si>
  <si>
    <t>FPAUBNSA213</t>
  </si>
  <si>
    <t>FPAUBNSA214</t>
  </si>
  <si>
    <t>FPAUBNSA215</t>
  </si>
  <si>
    <t>FPAUBNSA216</t>
  </si>
  <si>
    <t>FPAUBNSA217</t>
  </si>
  <si>
    <t>FPAUBNSA218</t>
  </si>
  <si>
    <t>FPAUBNSA219</t>
  </si>
  <si>
    <t>FPAUBNSA220</t>
  </si>
  <si>
    <t>FPAUBNSA221</t>
  </si>
  <si>
    <t>FPAUBNSA222</t>
  </si>
  <si>
    <t>FPAUBNSA223</t>
  </si>
  <si>
    <t>FPAUBNSA224</t>
  </si>
  <si>
    <t>FPAUBNSA225</t>
  </si>
  <si>
    <t>FPAUBNSA226</t>
  </si>
  <si>
    <t>FPAUBNSA227</t>
  </si>
  <si>
    <t>FPAUBNSA228</t>
  </si>
  <si>
    <t>FPAUBNSA229</t>
  </si>
  <si>
    <t>FPAUBNSA230</t>
  </si>
  <si>
    <t>FPAUBNSA231</t>
  </si>
  <si>
    <t>FPAUBNSA232</t>
  </si>
  <si>
    <t>FPAUBNSA233</t>
  </si>
  <si>
    <t>FPAUBNSA234</t>
  </si>
  <si>
    <t>FPAUBNSA235</t>
  </si>
  <si>
    <t>FPAUBNSA236</t>
  </si>
  <si>
    <t>FPAUBNSA237</t>
  </si>
  <si>
    <t>FPAUBNSA238</t>
  </si>
  <si>
    <t>FPAUBNSA239</t>
  </si>
  <si>
    <t>FPAUBNSA240</t>
  </si>
  <si>
    <t>FPAUBNSA241</t>
  </si>
  <si>
    <t>FPAUBNSA242</t>
  </si>
  <si>
    <t>FPAUBNSA243</t>
  </si>
  <si>
    <t>FPAUBNSA244</t>
  </si>
  <si>
    <t>FPAUBNSA245</t>
  </si>
  <si>
    <t>FPAUBNSA246</t>
  </si>
  <si>
    <t>FPAUBNSA247</t>
  </si>
  <si>
    <t>FPAUBNSA248</t>
  </si>
  <si>
    <t>FPAUBNSA249</t>
  </si>
  <si>
    <t>FPAUBNSA250</t>
  </si>
  <si>
    <t>FPAUBNSA251</t>
  </si>
  <si>
    <t>FPAUBNSA252</t>
  </si>
  <si>
    <t>FPAUBNSA253</t>
  </si>
  <si>
    <t>FPAUBNSA254</t>
  </si>
  <si>
    <t>FPAUBNSA255</t>
  </si>
  <si>
    <t>FPAUBNSA256</t>
  </si>
  <si>
    <t>FPAUBNSA257</t>
  </si>
  <si>
    <t>FPAUBNSA258</t>
  </si>
  <si>
    <t>FPAUBNSA259</t>
  </si>
  <si>
    <t>FPAUBNSA260</t>
  </si>
  <si>
    <t>FPAUBNSA261</t>
  </si>
  <si>
    <t>FPAUBNSA262</t>
  </si>
  <si>
    <t>FPAUBNSA263</t>
  </si>
  <si>
    <t>FPAUBNSA264</t>
  </si>
  <si>
    <t>FPAUBNSA265</t>
  </si>
  <si>
    <t>FPAUBNSA266</t>
  </si>
  <si>
    <t>FPAUBNSA267</t>
  </si>
  <si>
    <t>FPAUBNSA268</t>
  </si>
  <si>
    <t>FPAUBNSA269</t>
  </si>
  <si>
    <t>FPAUBNSA270</t>
  </si>
  <si>
    <t>FPAUBNSA271</t>
  </si>
  <si>
    <t>FPAUBNSA272</t>
  </si>
  <si>
    <t>FPAUBNSA273</t>
  </si>
  <si>
    <t>FPAUBNSA274</t>
  </si>
  <si>
    <t>FPAUBNSA275</t>
  </si>
  <si>
    <t>FPAUBNSA276</t>
  </si>
  <si>
    <t>FPAUBNSA277</t>
  </si>
  <si>
    <t>FPAUBNSA278</t>
  </si>
  <si>
    <t>FPAUBNSA279</t>
  </si>
  <si>
    <t>FPAUBNSA280</t>
  </si>
  <si>
    <t>FPAUBNSA281</t>
  </si>
  <si>
    <t>FPAUBNSA282</t>
  </si>
  <si>
    <t>FPAUBNSA283</t>
  </si>
  <si>
    <t>FPAUBNSA284</t>
  </si>
  <si>
    <t>FPAUBNSA285</t>
  </si>
  <si>
    <t>FPAUBNSA286</t>
  </si>
  <si>
    <t>FPAUBNSA287</t>
  </si>
  <si>
    <t>FPAUBNSA288</t>
  </si>
  <si>
    <t>FPAUBNSA289</t>
  </si>
  <si>
    <t>FPAUBNSA290</t>
  </si>
  <si>
    <t>FPAUBNSA291</t>
  </si>
  <si>
    <t>FPAUBNSA292</t>
  </si>
  <si>
    <t>FPAUBNSA293</t>
  </si>
  <si>
    <t>FPAUBNSA294</t>
  </si>
  <si>
    <t>FPAUBNSA295</t>
  </si>
  <si>
    <t>FPAUBNSA296</t>
  </si>
  <si>
    <t>FPAUBNSA297</t>
  </si>
  <si>
    <t>FPAUBNSA298</t>
  </si>
  <si>
    <t>FPAUBNSA299</t>
  </si>
  <si>
    <t>FPAUBNSA300</t>
  </si>
  <si>
    <t>FPAUBNSA301</t>
  </si>
  <si>
    <t>FPAUBNSA302</t>
  </si>
  <si>
    <t>FPAUBNSA303</t>
  </si>
  <si>
    <t>FPAUBNSA304</t>
  </si>
  <si>
    <t>FPAUBNSA305</t>
  </si>
  <si>
    <t>FPAUBNSA306</t>
  </si>
  <si>
    <t>FPAUBNSA307</t>
  </si>
  <si>
    <t>FPAUBNSA308</t>
  </si>
  <si>
    <t>FPAUBNSA309</t>
  </si>
  <si>
    <t>FPAUBNSA310</t>
  </si>
  <si>
    <t>FPAUBNSA311</t>
  </si>
  <si>
    <t>FPAUBNSA312</t>
  </si>
  <si>
    <t>FPAUBNSA313</t>
  </si>
  <si>
    <t>FPAUBNSA314</t>
  </si>
  <si>
    <t>FPAUBNSA315</t>
  </si>
  <si>
    <t>FPAUBNSA316</t>
  </si>
  <si>
    <t>FPAUBNSA317</t>
  </si>
  <si>
    <t>FPAUBNSA318</t>
  </si>
  <si>
    <t>FPAUBNSA319</t>
  </si>
  <si>
    <t>FPAUBNSA320</t>
  </si>
  <si>
    <t>FPAUBNSA321</t>
  </si>
  <si>
    <t>FPAUBNSA322</t>
  </si>
  <si>
    <t>FPAUBNSA323</t>
  </si>
  <si>
    <t>FPAUBNSA324</t>
  </si>
  <si>
    <t>FPAUBNSA325</t>
  </si>
  <si>
    <t>FPAUBNSA326</t>
  </si>
  <si>
    <t>FPAUBNSA327</t>
  </si>
  <si>
    <t>FPAUBNSA328</t>
  </si>
  <si>
    <t>FPAUBNSA329</t>
  </si>
  <si>
    <t>FPAUBNSA330</t>
  </si>
  <si>
    <t>FPAUBNSA331</t>
  </si>
  <si>
    <t>FPAUBNSA332</t>
  </si>
  <si>
    <t>FPAUBNSA333</t>
  </si>
  <si>
    <t>FPAUBNSA334</t>
  </si>
  <si>
    <t>FPAUBNSA335</t>
  </si>
  <si>
    <t>FPAUBNSA336</t>
  </si>
  <si>
    <t>FPAUBNSA337</t>
  </si>
  <si>
    <t>FPAUBNSA338</t>
  </si>
  <si>
    <t>FPAUBNSA339</t>
  </si>
  <si>
    <t>FPAUBNSA340</t>
  </si>
  <si>
    <t>FPAUBNSA341</t>
  </si>
  <si>
    <t>FPAUBNSA342</t>
  </si>
  <si>
    <t>FPAUBNSA343</t>
  </si>
  <si>
    <t>FPAUBNSA344</t>
  </si>
  <si>
    <t>FPAUBNSA345</t>
  </si>
  <si>
    <t>FPAUBNSA346</t>
  </si>
  <si>
    <t>FPAUBNSA347</t>
  </si>
  <si>
    <t>FPAUBNSA348</t>
  </si>
  <si>
    <t>FPAUBNSA349</t>
  </si>
  <si>
    <t>FPAUBNSA350</t>
  </si>
  <si>
    <t>FPAUBNSA351</t>
  </si>
  <si>
    <t>FPAUBNSA352</t>
  </si>
  <si>
    <t>FPAUBNSA353</t>
  </si>
  <si>
    <t>FPAUBNSA354</t>
  </si>
  <si>
    <t>FPAUBNSA355</t>
  </si>
  <si>
    <t>FPAUBNSA356</t>
  </si>
  <si>
    <t>FPAUBNSA357</t>
  </si>
  <si>
    <t>FPAUBNSA358</t>
  </si>
  <si>
    <t>FPAUBNSA359</t>
  </si>
  <si>
    <t>FPAUBNSA360</t>
  </si>
  <si>
    <t>FPAUBNSA361</t>
  </si>
  <si>
    <t>FPAUBNSA362</t>
  </si>
  <si>
    <t>FPAUBNSA363</t>
  </si>
  <si>
    <t>FPAUBNSA364</t>
  </si>
  <si>
    <t>FPAUBNSA365</t>
  </si>
  <si>
    <t>FPAUBNSA366</t>
  </si>
  <si>
    <t>FPAUBNSA367</t>
  </si>
  <si>
    <t>FPAUBNSA368</t>
  </si>
  <si>
    <t>FPAUBNSA369</t>
  </si>
  <si>
    <t>FPAUBNSA370</t>
  </si>
  <si>
    <t>FPAUBNSA371</t>
  </si>
  <si>
    <t>FPAUBNSA372</t>
  </si>
  <si>
    <t>FPAUBNSA373</t>
  </si>
  <si>
    <t>FPAUBNSA374</t>
  </si>
  <si>
    <t>FPAUBNSA375</t>
  </si>
  <si>
    <t>FPAUBNSA376</t>
  </si>
  <si>
    <t>FPAUBNSA377</t>
  </si>
  <si>
    <t>FPAUBNSA378</t>
  </si>
  <si>
    <t>FPAUBNSA379</t>
  </si>
  <si>
    <t>FPAUBNSA380</t>
  </si>
  <si>
    <t>FPAUBNSA381</t>
  </si>
  <si>
    <t>FPAUBNSA382</t>
  </si>
  <si>
    <t>FPAUBNSA383</t>
  </si>
  <si>
    <t>FPAUBNSA384</t>
  </si>
  <si>
    <t>FPAUBNSA385</t>
  </si>
  <si>
    <t>FPAUBNSA386</t>
  </si>
  <si>
    <t>FPAUBNSA387</t>
  </si>
  <si>
    <t>FPAUBNSA388</t>
  </si>
  <si>
    <t>FPAUBNSA389</t>
  </si>
  <si>
    <t>FPAUBNSA390</t>
  </si>
  <si>
    <t>FPAUBNSA391</t>
  </si>
  <si>
    <t>FPAUBNSA392</t>
  </si>
  <si>
    <t>FPAUBNSA393</t>
  </si>
  <si>
    <t>FPAUBNSA394</t>
  </si>
  <si>
    <t>FPAUBNSA395</t>
  </si>
  <si>
    <t>FPAUBNSA396</t>
  </si>
  <si>
    <t>FPAUBNSA397</t>
  </si>
  <si>
    <t>FPAUBNSA398</t>
  </si>
  <si>
    <t>FPAUBNSA399</t>
  </si>
  <si>
    <t>FPAUBNSA400</t>
  </si>
  <si>
    <t>FPAUBNSA401</t>
  </si>
  <si>
    <t>FPAUBNSA402</t>
  </si>
  <si>
    <t>FPAUBNSA403</t>
  </si>
  <si>
    <t>FPAUBNSA404</t>
  </si>
  <si>
    <t>FPAUBNSA405</t>
  </si>
  <si>
    <t>FPAUBNSA406</t>
  </si>
  <si>
    <t>FPAUBNSA407</t>
  </si>
  <si>
    <t>FPAUBNSA408</t>
  </si>
  <si>
    <t>FPAUBNSA409</t>
  </si>
  <si>
    <t>FPAUBNSA410</t>
  </si>
  <si>
    <t>FPAUBNSA411</t>
  </si>
  <si>
    <t>FPAUBNSA412</t>
  </si>
  <si>
    <t>FPAUBNSA413</t>
  </si>
  <si>
    <t>FPAUBNSA414</t>
  </si>
  <si>
    <t>FPAUBNSA415</t>
  </si>
  <si>
    <t>FPAUBNSA416</t>
  </si>
  <si>
    <t>FPAUBNSA417</t>
  </si>
  <si>
    <t>FPAUBNSA418</t>
  </si>
  <si>
    <t>FPAUBNSA419</t>
  </si>
  <si>
    <t>FPAUBNSA420</t>
  </si>
  <si>
    <t>FPAUBNSA421</t>
  </si>
  <si>
    <t>FPAUBNSA422</t>
  </si>
  <si>
    <t>FPAUBNSA423</t>
  </si>
  <si>
    <t>FPAUBNSA424</t>
  </si>
  <si>
    <t>FPAUBNSA425</t>
  </si>
  <si>
    <t>FPAUBNSA426</t>
  </si>
  <si>
    <t>FPAUBNSA427</t>
  </si>
  <si>
    <t>FPAUBNSA428</t>
  </si>
  <si>
    <t>FPAUBNSA429</t>
  </si>
  <si>
    <t>FPAUBNSA430</t>
  </si>
  <si>
    <t>FPAUBNSA431</t>
  </si>
  <si>
    <t>FPAUBNSA432</t>
  </si>
  <si>
    <t>FPAUBNSA433</t>
  </si>
  <si>
    <t>FPAUBNSA434</t>
  </si>
  <si>
    <t>FPAUBNSA435</t>
  </si>
  <si>
    <t>FPAUBNSA436</t>
  </si>
  <si>
    <t>FPAUBNSA437</t>
  </si>
  <si>
    <t>FPAUBNSA438</t>
  </si>
  <si>
    <t>FPAUBNSA439</t>
  </si>
  <si>
    <t>FPAUBNSA440</t>
  </si>
  <si>
    <t>FPAUBNSA441</t>
  </si>
  <si>
    <t>FPAUBNSA442</t>
  </si>
  <si>
    <t>FPAUBNSA443</t>
  </si>
  <si>
    <t>FPAUBNSA444</t>
  </si>
  <si>
    <t>FPAUBNSA445</t>
  </si>
  <si>
    <t>FPAUBNSA446</t>
  </si>
  <si>
    <t>FPAUBNSA447</t>
  </si>
  <si>
    <t>FPAUBNSA448</t>
  </si>
  <si>
    <t>FPAUBNSA449</t>
  </si>
  <si>
    <t>FPAUBNSA450</t>
  </si>
  <si>
    <t>FPAUBNSA451</t>
  </si>
  <si>
    <t>FPAUBNSA452</t>
  </si>
  <si>
    <t>FPAUBNSA453</t>
  </si>
  <si>
    <t>FPAUBNSA454</t>
  </si>
  <si>
    <t>FPAUBNSA455</t>
  </si>
  <si>
    <t>FPAUBNSA456</t>
  </si>
  <si>
    <t>FPAUBNSA457</t>
  </si>
  <si>
    <t>FPAUBNSA458</t>
  </si>
  <si>
    <t>FPAUBNSA459</t>
  </si>
  <si>
    <t>FPAUBNSA460</t>
  </si>
  <si>
    <t>FPAUBNSA461</t>
  </si>
  <si>
    <t>FPAUBNSA462</t>
  </si>
  <si>
    <t>FPAUBNSA463</t>
  </si>
  <si>
    <t>FPAUBNSA464</t>
  </si>
  <si>
    <t>FPAUBNSA465</t>
  </si>
  <si>
    <t>FPAUBNSA466</t>
  </si>
  <si>
    <t>FPAUBNSA467</t>
  </si>
  <si>
    <t>FPAUBNSA468</t>
  </si>
  <si>
    <t>FPAUBNSA469</t>
  </si>
  <si>
    <t>FPAUBNSA470</t>
  </si>
  <si>
    <t>FPAUBNSA471</t>
  </si>
  <si>
    <t>FPAUBNSA472</t>
  </si>
  <si>
    <t>FPAUBNSA473</t>
  </si>
  <si>
    <t>FPAUBNSA474</t>
  </si>
  <si>
    <t>FPAUBNSA475</t>
  </si>
  <si>
    <t>FPAUBNSA476</t>
  </si>
  <si>
    <t>FPAUBNSA477</t>
  </si>
  <si>
    <t>FPAUBNSA478</t>
  </si>
  <si>
    <t>FPAUBNSA479</t>
  </si>
  <si>
    <t>FPAUBNSA480</t>
  </si>
  <si>
    <t>FPAUBNSA481</t>
  </si>
  <si>
    <t>FPAUBNSA482</t>
  </si>
  <si>
    <t>FPAUBNSA483</t>
  </si>
  <si>
    <t>FPAUBNSA484</t>
  </si>
  <si>
    <t>FPAUBNSA485</t>
  </si>
  <si>
    <t>FPAUBNSA486</t>
  </si>
  <si>
    <t>FPAUBNSA487</t>
  </si>
  <si>
    <t>FPAUBNSA488</t>
  </si>
  <si>
    <t>FPAUBNSA489</t>
  </si>
  <si>
    <t>FPAUBNSA490</t>
  </si>
  <si>
    <t>FPAUBNSA491</t>
  </si>
  <si>
    <t>FPAUBNSA492</t>
  </si>
  <si>
    <t>FPAUBNSA493</t>
  </si>
  <si>
    <t>FPAUBNSA494</t>
  </si>
  <si>
    <t>FPAUBNSA495</t>
  </si>
  <si>
    <t>FPAUBNSA496</t>
  </si>
  <si>
    <t>FPAUBNSA497</t>
  </si>
  <si>
    <t>FPAUBNSA498</t>
  </si>
  <si>
    <t>FPAUBNSA499</t>
  </si>
  <si>
    <t>FPAUBNSA500</t>
  </si>
  <si>
    <t>FPAUBNSA501</t>
  </si>
  <si>
    <t>FPAUBNSA502</t>
  </si>
  <si>
    <t>FPAUBNSA503</t>
  </si>
  <si>
    <t>FPAUBNSA504</t>
  </si>
  <si>
    <t>FPAUBNSA505</t>
  </si>
  <si>
    <t>FPAUBNSA506</t>
  </si>
  <si>
    <t>FPAUBNSA507</t>
  </si>
  <si>
    <t>FPAUBNSA508</t>
  </si>
  <si>
    <t>FPAUBNSA509</t>
  </si>
  <si>
    <t>FPAUBNSA510</t>
  </si>
  <si>
    <t>FPAUBNSA511</t>
  </si>
  <si>
    <t>FPAUBNSA512</t>
  </si>
  <si>
    <t>FPAUBNSA513</t>
  </si>
  <si>
    <t>FPAUBNSA514</t>
  </si>
  <si>
    <t>FPAUBNSA515</t>
  </si>
  <si>
    <t>FPAUBNSA516</t>
  </si>
  <si>
    <t>FPAUBNSA517</t>
  </si>
  <si>
    <t>FPAUBNSA518</t>
  </si>
  <si>
    <t>FPAUBNSA519</t>
  </si>
  <si>
    <t>FPAUBNSA520</t>
  </si>
  <si>
    <t>FPAUBNSA521</t>
  </si>
  <si>
    <t>FPAUBNSA522</t>
  </si>
  <si>
    <t>FPAUBNSA523</t>
  </si>
  <si>
    <t>FPAUBNSA524</t>
  </si>
  <si>
    <t>FPAUBNSA525</t>
  </si>
  <si>
    <t>FPAUBNSA526</t>
  </si>
  <si>
    <t>FPAUBNSA527</t>
  </si>
  <si>
    <t>FPAUBNSA528</t>
  </si>
  <si>
    <t>FPAUBNSA529</t>
  </si>
  <si>
    <t>FPAUBNSA530</t>
  </si>
  <si>
    <t>FPAUBNSA531</t>
  </si>
  <si>
    <t>FPAUBNSA532</t>
  </si>
  <si>
    <t>FPAUBNSA533</t>
  </si>
  <si>
    <t>FPAUBNSA534</t>
  </si>
  <si>
    <t>FPAUBNSA535</t>
  </si>
  <si>
    <t>FPAUBNSA536</t>
  </si>
  <si>
    <t>FPAUBNSA537</t>
  </si>
  <si>
    <t>FPAUBNSA538</t>
  </si>
  <si>
    <t>FPAUBNSA539</t>
  </si>
  <si>
    <t>FPAUBNSA540</t>
  </si>
  <si>
    <t>FPAUBNSA541</t>
  </si>
  <si>
    <t>FPAUBNSA542</t>
  </si>
  <si>
    <t>FPAUBNSA543</t>
  </si>
  <si>
    <t>FPAUBNSA544</t>
  </si>
  <si>
    <t>FPAUBNSA545</t>
  </si>
  <si>
    <t>FPAUBNSA546</t>
  </si>
  <si>
    <t>FPAUBNSA547</t>
  </si>
  <si>
    <t>FPAUBNSA548</t>
  </si>
  <si>
    <t>FPAUBNSA549</t>
  </si>
  <si>
    <t>FPAUBNSA550</t>
  </si>
  <si>
    <t>FPAUBNSA551</t>
  </si>
  <si>
    <t>FPAUBNSA552</t>
  </si>
  <si>
    <t>FPAUBNSA553</t>
  </si>
  <si>
    <t>FPAUBNSA554</t>
  </si>
  <si>
    <t>FPAUBNSA555</t>
  </si>
  <si>
    <t>FPAUBNSA556</t>
  </si>
  <si>
    <t>FPAUBNSA557</t>
  </si>
  <si>
    <t>FPAUBNSA558</t>
  </si>
  <si>
    <t>FPAUBNSA559</t>
  </si>
  <si>
    <t>FPAUBNSA560</t>
  </si>
  <si>
    <t>FPAUBNSA561</t>
  </si>
  <si>
    <t>FPAUBNSA562</t>
  </si>
  <si>
    <t>FPAUBNSA563</t>
  </si>
  <si>
    <t>FPAUBNSA564</t>
  </si>
  <si>
    <t>FPAUBNSA565</t>
  </si>
  <si>
    <t>FPAUBNSA566</t>
  </si>
  <si>
    <t>FPAUBNSA567</t>
  </si>
  <si>
    <t>FPAUBNSA568</t>
  </si>
  <si>
    <t>FPAUBNSA569</t>
  </si>
  <si>
    <t>FPAUBNSA570</t>
  </si>
  <si>
    <t>FPAUBNSA571</t>
  </si>
  <si>
    <t>FPAUBNSA572</t>
  </si>
  <si>
    <t>FPAUBNSA573</t>
  </si>
  <si>
    <t>FPAUBNSA574</t>
  </si>
  <si>
    <t>FPAUBNSA575</t>
  </si>
  <si>
    <t>FPAUBNSA576</t>
  </si>
  <si>
    <t>FPAUBNSA577</t>
  </si>
  <si>
    <t>FPAUBNSA578</t>
  </si>
  <si>
    <t>FPAUBNSA579</t>
  </si>
  <si>
    <t>FPAUBNSA580</t>
  </si>
  <si>
    <t>FPAUBNSA581</t>
  </si>
  <si>
    <t>FPAUBNSA582</t>
  </si>
  <si>
    <t>FPAUBNSA583</t>
  </si>
  <si>
    <t>FPAUBNSA584</t>
  </si>
  <si>
    <t>FPAUBNSA585</t>
  </si>
  <si>
    <t>FPAUBNSA586</t>
  </si>
  <si>
    <t>FPAUBNSA587</t>
  </si>
  <si>
    <t>FPAUBNSA588</t>
  </si>
  <si>
    <t>FPAUBNSA589</t>
  </si>
  <si>
    <t>FPAUBNSA590</t>
  </si>
  <si>
    <t>FPAUBNSA591</t>
  </si>
  <si>
    <t>FPAUBNSA592</t>
  </si>
  <si>
    <t>FPAUBNSA593</t>
  </si>
  <si>
    <t>FPAUBNSA594</t>
  </si>
  <si>
    <t>FPAUBNSA595</t>
  </si>
  <si>
    <t>FPAUBNSA596</t>
  </si>
  <si>
    <t>FPAUBNSA597</t>
  </si>
  <si>
    <t>FPAUBNSA598</t>
  </si>
  <si>
    <t>FPAUBNSA599</t>
  </si>
  <si>
    <t>FPAUBNSA600</t>
  </si>
  <si>
    <t>FPAUBNSA601</t>
  </si>
  <si>
    <t>FPAUBNSA602</t>
  </si>
  <si>
    <t>FPAUBNSA603</t>
  </si>
  <si>
    <t>FPAUBNSA604</t>
  </si>
  <si>
    <t>FPAUBNSA605</t>
  </si>
  <si>
    <t>FPAUBNSA606</t>
  </si>
  <si>
    <t>FPAUBNSA607</t>
  </si>
  <si>
    <t>FPAUBNSA608</t>
  </si>
  <si>
    <t>FPAUBNSA609</t>
  </si>
  <si>
    <t>FPAUBNSA610</t>
  </si>
  <si>
    <t>FPAUBNSA611</t>
  </si>
  <si>
    <t>FPAUBNSA612</t>
  </si>
  <si>
    <t>FPAUBNSA613</t>
  </si>
  <si>
    <t>FPAUBNSA614</t>
  </si>
  <si>
    <t>FPAUBNSA615</t>
  </si>
  <si>
    <t>FPAUBNSA616</t>
  </si>
  <si>
    <t>FPAUBNSA617</t>
  </si>
  <si>
    <t>FPAUBNSA618</t>
  </si>
  <si>
    <t>FPAUBNSA619</t>
  </si>
  <si>
    <t>FPAUBNSA620</t>
  </si>
  <si>
    <t>FPAUBNSA621</t>
  </si>
  <si>
    <t>FPAUBNSA622</t>
  </si>
  <si>
    <t>FPAUBNSA623</t>
  </si>
  <si>
    <t>FPAUBNSA624</t>
  </si>
  <si>
    <t>FPAUBNSA625</t>
  </si>
  <si>
    <t>FPAUBNSA626</t>
  </si>
  <si>
    <t>FPAUBNSA627</t>
  </si>
  <si>
    <t>FPAUBNSA628</t>
  </si>
  <si>
    <t>FPAUBNSA629</t>
  </si>
  <si>
    <t>FPAUBNSA630</t>
  </si>
  <si>
    <t>FPAUBNSA631</t>
  </si>
  <si>
    <t>FPAUBNSA632</t>
  </si>
  <si>
    <t>FPAUBNSA633</t>
  </si>
  <si>
    <t>FPAUBNSA634</t>
  </si>
  <si>
    <t>FPAUBNSA635</t>
  </si>
  <si>
    <t>FPAUBNSA636</t>
  </si>
  <si>
    <t>FPAUBNSA637</t>
  </si>
  <si>
    <t>FPAUBNSA638</t>
  </si>
  <si>
    <t>FPAUBNSA639</t>
  </si>
  <si>
    <t>FPAUBNSA640</t>
  </si>
  <si>
    <t>FPAUBNSA641</t>
  </si>
  <si>
    <t>FPAUBNSA642</t>
  </si>
  <si>
    <t>FPAUBNSA643</t>
  </si>
  <si>
    <t>FPAUBNSA644</t>
  </si>
  <si>
    <t>FPAUBNSA645</t>
  </si>
  <si>
    <t>FPAUBNSA646</t>
  </si>
  <si>
    <t>FPAUBNSA647</t>
  </si>
  <si>
    <t>FPAUBNSA648</t>
  </si>
  <si>
    <t>FPAUBNSA649</t>
  </si>
  <si>
    <t>FPAUBNSA650</t>
  </si>
  <si>
    <t>FPAUBNSA651</t>
  </si>
  <si>
    <t>FPAUBNSA652</t>
  </si>
  <si>
    <t>FPAUBNSA653</t>
  </si>
  <si>
    <t>FPAUBNSA654</t>
  </si>
  <si>
    <t>FPAUBNSA655</t>
  </si>
  <si>
    <t>FPAUBNSA656</t>
  </si>
  <si>
    <t>FPAUBNSA657</t>
  </si>
  <si>
    <t>FPAUBNSA658</t>
  </si>
  <si>
    <t>FPAUBNSA659</t>
  </si>
  <si>
    <t>FPAUBNSA660</t>
  </si>
  <si>
    <t>FPAUBNSA661</t>
  </si>
  <si>
    <t>FPAUBNSA662</t>
  </si>
  <si>
    <t>FPAUBNSA663</t>
  </si>
  <si>
    <t>FPAUBNSA664</t>
  </si>
  <si>
    <t>FPAUBNSA665</t>
  </si>
  <si>
    <t>FPAUBNSA666</t>
  </si>
  <si>
    <t>FPAUBNSA667</t>
  </si>
  <si>
    <t>FPAUBNSA668</t>
  </si>
  <si>
    <t>FPAUBNSA669</t>
  </si>
  <si>
    <t>FPAUBNSA670</t>
  </si>
  <si>
    <t>FPAUBNSA671</t>
  </si>
  <si>
    <t>FPAUBNSA672</t>
  </si>
  <si>
    <t>FPAUBNSA673</t>
  </si>
  <si>
    <t>FPAUBNSA674</t>
  </si>
  <si>
    <t>FPAUBNSA675</t>
  </si>
  <si>
    <t>FPAUBNSA676</t>
  </si>
  <si>
    <t>FPAUBNSA677</t>
  </si>
  <si>
    <t>FPAUBNSA678</t>
  </si>
  <si>
    <t>FPAUBNSA679</t>
  </si>
  <si>
    <t>FPAUBNSA680</t>
  </si>
  <si>
    <t>FPAUBNSA681</t>
  </si>
  <si>
    <t>FPAUBNSA682</t>
  </si>
  <si>
    <t>FPAUBNSA683</t>
  </si>
  <si>
    <t>FPAUBNSA684</t>
  </si>
  <si>
    <t>FPAUBNSA685</t>
  </si>
  <si>
    <t>FPAUBNSA686</t>
  </si>
  <si>
    <t>FPAUBNSA687</t>
  </si>
  <si>
    <t>FPAUBNSA688</t>
  </si>
  <si>
    <t>FPAUBNSA689</t>
  </si>
  <si>
    <t>FPAUBNSA690</t>
  </si>
  <si>
    <t>FPAUBNSA691</t>
  </si>
  <si>
    <t>FPAUBNSA692</t>
  </si>
  <si>
    <t>FPAUBNSA693</t>
  </si>
  <si>
    <t>FPAUBNSA694</t>
  </si>
  <si>
    <t>FPAUBNSA695</t>
  </si>
  <si>
    <t>FPAUBNSA696</t>
  </si>
  <si>
    <t>FPAUBNSA697</t>
  </si>
  <si>
    <t>FPAUBNSA698</t>
  </si>
  <si>
    <t>FPAUBNSA699</t>
  </si>
  <si>
    <t>FPAUBNSA700</t>
  </si>
  <si>
    <t>FPAUBNSA701</t>
  </si>
  <si>
    <t>FPAUBNSA702</t>
  </si>
  <si>
    <t>FPAUBNSA703</t>
  </si>
  <si>
    <t>FPAUBNSA704</t>
  </si>
  <si>
    <t>FPAUBNSA705</t>
  </si>
  <si>
    <t>FPAUBNSA706</t>
  </si>
  <si>
    <t>FPAUBNSA707</t>
  </si>
  <si>
    <t>FPAUBNSA708</t>
  </si>
  <si>
    <t>FPAUBNSA709</t>
  </si>
  <si>
    <t>FPAUBNSA710</t>
  </si>
  <si>
    <t>FPAUBNSA711</t>
  </si>
  <si>
    <t>FPAUBNSA712</t>
  </si>
  <si>
    <t>FPAUBNSA713</t>
  </si>
  <si>
    <t>FPAUBNSA714</t>
  </si>
  <si>
    <t>FPAUBNSA715</t>
  </si>
  <si>
    <t>FPAUBNSA716</t>
  </si>
  <si>
    <t>FPAUBNSA717</t>
  </si>
  <si>
    <t>FPAUBNSA718</t>
  </si>
  <si>
    <t>FPAUBNSA719</t>
  </si>
  <si>
    <t>FPAUBNSA720</t>
  </si>
  <si>
    <t>FPAUBNSA721</t>
  </si>
  <si>
    <t>FPAUBNSA722</t>
  </si>
  <si>
    <t>FPAUBNSA723</t>
  </si>
  <si>
    <t>FPAUBNSA724</t>
  </si>
  <si>
    <t>FPAUBNSA725</t>
  </si>
  <si>
    <t>FPAUBNSA726</t>
  </si>
  <si>
    <t>FPAUBNSA727</t>
  </si>
  <si>
    <t>FPAUBNSA728</t>
  </si>
  <si>
    <t>FPAUBNSA729</t>
  </si>
  <si>
    <t>FPAUBNSA730</t>
  </si>
  <si>
    <t>FPAUBNSA731</t>
  </si>
  <si>
    <t>FPAUBNSA732</t>
  </si>
  <si>
    <t>FPAUBNSA733</t>
  </si>
  <si>
    <t>FPAUBNSA734</t>
  </si>
  <si>
    <t>FPAUBNSA735</t>
  </si>
  <si>
    <t>FPAUBNSA736</t>
  </si>
  <si>
    <t>FPAUBNSA737</t>
  </si>
  <si>
    <t>FPAUBNSA738</t>
  </si>
  <si>
    <t>FPAUBNSA739</t>
  </si>
  <si>
    <t>FPAUBNSA740</t>
  </si>
  <si>
    <t>FPAUBNSA741</t>
  </si>
  <si>
    <t>FPAUBNSA742</t>
  </si>
  <si>
    <t>FPAUBNSA743</t>
  </si>
  <si>
    <t>FPAUBNSA744</t>
  </si>
  <si>
    <t>FPAUBNSA745</t>
  </si>
  <si>
    <t>FPAUBNSA746</t>
  </si>
  <si>
    <t>FPAUBNSA747</t>
  </si>
  <si>
    <t>FPAUBNSA748</t>
  </si>
  <si>
    <t>FPAUBNSA749</t>
  </si>
  <si>
    <t>FPAUBNSA750</t>
  </si>
  <si>
    <t>FPAUBNSA751</t>
  </si>
  <si>
    <t>FPAUBNSA752</t>
  </si>
  <si>
    <t>FPAUBNSA753</t>
  </si>
  <si>
    <t>FPAUBNSA754</t>
  </si>
  <si>
    <t>FPAUBNSA755</t>
  </si>
  <si>
    <t>FPAUBNSA756</t>
  </si>
  <si>
    <t>FPAUBNSA757</t>
  </si>
  <si>
    <t>FPAUBNSA758</t>
  </si>
  <si>
    <t>FPAUBNSA759</t>
  </si>
  <si>
    <t>FPAUBNSA760</t>
  </si>
  <si>
    <t>FPAUBNSA761</t>
  </si>
  <si>
    <t>FPAUBNSA762</t>
  </si>
  <si>
    <t>FPAUBNSA763</t>
  </si>
  <si>
    <t>FPAUBNSA764</t>
  </si>
  <si>
    <t>FPAUBNSA765</t>
  </si>
  <si>
    <t>FPAUBNSA766</t>
  </si>
  <si>
    <t>FPAUBNSA767</t>
  </si>
  <si>
    <t>FPAUBNSA768</t>
  </si>
  <si>
    <t>FPAUBNSA769</t>
  </si>
  <si>
    <t>FPAUBNSA770</t>
  </si>
  <si>
    <t>FPAUBNSA771</t>
  </si>
  <si>
    <t>FPAUBNSA772</t>
  </si>
  <si>
    <t>FPAUBNSA773</t>
  </si>
  <si>
    <t>FPAUBNSA774</t>
  </si>
  <si>
    <t>FPAUBNSA775</t>
  </si>
  <si>
    <t>FPAUBNSA776</t>
  </si>
  <si>
    <t>FPAUBNSA777</t>
  </si>
  <si>
    <t>FPAUBNSA778</t>
  </si>
  <si>
    <t>FPAUBNSA779</t>
  </si>
  <si>
    <t>FPAUBNSA780</t>
  </si>
  <si>
    <t>FPAUBNSA781</t>
  </si>
  <si>
    <t>FPAUBNSA782</t>
  </si>
  <si>
    <t>FPAUBNSA783</t>
  </si>
  <si>
    <t>FPAUBNSA784</t>
  </si>
  <si>
    <t>FPAUBNSA785</t>
  </si>
  <si>
    <t>FPAUBNSA786</t>
  </si>
  <si>
    <t>FPAUBNSA787</t>
  </si>
  <si>
    <t>FPAUBNSA788</t>
  </si>
  <si>
    <t>FPAUBNSA789</t>
  </si>
  <si>
    <t>FPAUBNSA790</t>
  </si>
  <si>
    <t>FPAUBNSA791</t>
  </si>
  <si>
    <t>FPAUBNSA792</t>
  </si>
  <si>
    <t>FPAUBNSA793</t>
  </si>
  <si>
    <t>FPAUBNSA794</t>
  </si>
  <si>
    <t>FPAUBNSA795</t>
  </si>
  <si>
    <t>FPAUBNSA796</t>
  </si>
  <si>
    <t>FPAUBNSA797</t>
  </si>
  <si>
    <t>FPAUBNSA798</t>
  </si>
  <si>
    <t>FPAUBNSA799</t>
  </si>
  <si>
    <t>FPAUBNSA800</t>
  </si>
  <si>
    <t>FPAUBNSA801</t>
  </si>
  <si>
    <t>FPAUBNSA802</t>
  </si>
  <si>
    <t>FPAUBNSA803</t>
  </si>
  <si>
    <t>FPAUBNSA804</t>
  </si>
  <si>
    <t>FPAUBNSA805</t>
  </si>
  <si>
    <t>FPAUBNSA806</t>
  </si>
  <si>
    <t>FPAUBNSA807</t>
  </si>
  <si>
    <t>FPAUBNSA808</t>
  </si>
  <si>
    <t>FPAUBNSA809</t>
  </si>
  <si>
    <t>FPAUBNSA810</t>
  </si>
  <si>
    <t>FPAUBNSA811</t>
  </si>
  <si>
    <t>FPAUBNSA812</t>
  </si>
  <si>
    <t>FPAUBNSA813</t>
  </si>
  <si>
    <t>FPAUBNSA814</t>
  </si>
  <si>
    <t>FPAUBNSA815</t>
  </si>
  <si>
    <t>FPAUBNSA816</t>
  </si>
  <si>
    <t>FPAUBNSA817</t>
  </si>
  <si>
    <t>FPAUBNSA818</t>
  </si>
  <si>
    <t>FPAUBNSA819</t>
  </si>
  <si>
    <t>FPAUBNSA820</t>
  </si>
  <si>
    <t>FPAUBNSA821</t>
  </si>
  <si>
    <t>FPAUBNSA822</t>
  </si>
  <si>
    <t>FPAUBNSA823</t>
  </si>
  <si>
    <t>FPAUBNSA824</t>
  </si>
  <si>
    <t>FPAUBNSA825</t>
  </si>
  <si>
    <t>FPAUBNSA826</t>
  </si>
  <si>
    <t>FPAUBNSA827</t>
  </si>
  <si>
    <t>FPAUBNSA828</t>
  </si>
  <si>
    <t>FPAUBNSA829</t>
  </si>
  <si>
    <t>FPAUBNSA830</t>
  </si>
  <si>
    <t>FPAUBNSA831</t>
  </si>
  <si>
    <t>FPAUBNSA832</t>
  </si>
  <si>
    <t>FPAUBNSA833</t>
  </si>
  <si>
    <t>FPAUBNSA834</t>
  </si>
  <si>
    <t>FPAUBNSA835</t>
  </si>
  <si>
    <t>FPAUBNSA836</t>
  </si>
  <si>
    <t>FPAUBNSA837</t>
  </si>
  <si>
    <t>FPAUBNSA838</t>
  </si>
  <si>
    <t>FPAUBNSA839</t>
  </si>
  <si>
    <t>FPAUBNSA840</t>
  </si>
  <si>
    <t>FPAUBNSA841</t>
  </si>
  <si>
    <t>FPAUBNSA842</t>
  </si>
  <si>
    <t>FPAUBNSA843</t>
  </si>
  <si>
    <t>FPAUBNSA844</t>
  </si>
  <si>
    <t>FPAUBNSA845</t>
  </si>
  <si>
    <t>FPAUBNSA846</t>
  </si>
  <si>
    <t>FPAUBNSA847</t>
  </si>
  <si>
    <t>FPAUBNSA848</t>
  </si>
  <si>
    <t>FPAUBNSA849</t>
  </si>
  <si>
    <t>FPAUBNSA850</t>
  </si>
  <si>
    <t>FPAUBNSA851</t>
  </si>
  <si>
    <t>FPAUBNSA852</t>
  </si>
  <si>
    <t>FPAUBNSA853</t>
  </si>
  <si>
    <t>FPAUBNSA854</t>
  </si>
  <si>
    <t>FPAUBNSA855</t>
  </si>
  <si>
    <t>FPAUBNSA856</t>
  </si>
  <si>
    <t>FPAUBNSA857</t>
  </si>
  <si>
    <t>FPAUBNSA858</t>
  </si>
  <si>
    <t>FPAUBNSA859</t>
  </si>
  <si>
    <t>FPAUBNSA860</t>
  </si>
  <si>
    <t>FPAUBNSA861</t>
  </si>
  <si>
    <t>FPAUBNSA862</t>
  </si>
  <si>
    <t>FPAUBNSA863</t>
  </si>
  <si>
    <t>FPAUBNSA864</t>
  </si>
  <si>
    <t>FPAUBNSA865</t>
  </si>
  <si>
    <t>FPAUBNSA866</t>
  </si>
  <si>
    <t>FPAUBNSA867</t>
  </si>
  <si>
    <t>FPAUBNSA868</t>
  </si>
  <si>
    <t>FPAUBNSA869</t>
  </si>
  <si>
    <t>FPAUBNSA870</t>
  </si>
  <si>
    <t>FPAUBNSA871</t>
  </si>
  <si>
    <t>FPAUBNSA872</t>
  </si>
  <si>
    <t>FPAUBNSA873</t>
  </si>
  <si>
    <t>FPAUBNSA874</t>
  </si>
  <si>
    <t>FPAUBNSA875</t>
  </si>
  <si>
    <t>FPAUBNSA876</t>
  </si>
  <si>
    <t>FPAUBNSA877</t>
  </si>
  <si>
    <t>FPAUBNSA878</t>
  </si>
  <si>
    <t>FPAUBNSA879</t>
  </si>
  <si>
    <t>FPAUBNSA880</t>
  </si>
  <si>
    <t>FPAUBNSA881</t>
  </si>
  <si>
    <t>FPAUTGSA1</t>
  </si>
  <si>
    <t>FPAUTGSA3</t>
  </si>
  <si>
    <t>FPAUTGSA4</t>
  </si>
  <si>
    <t>FPAUTGSA5</t>
  </si>
  <si>
    <t>FPAUTGSA6</t>
  </si>
  <si>
    <t>FPAUTGSA7</t>
  </si>
  <si>
    <t>FPAUTGSA8</t>
  </si>
  <si>
    <t>FPAUTGSA9</t>
  </si>
  <si>
    <t>FPAUTGSA2</t>
  </si>
  <si>
    <t>FPAUTGSA10</t>
  </si>
  <si>
    <t>FPAUTGSA11</t>
  </si>
  <si>
    <t>FPAUTGSA12</t>
  </si>
  <si>
    <t>FPAUTGSA13</t>
  </si>
  <si>
    <t>FPAUTGSA14</t>
  </si>
  <si>
    <t>FPAUTGSA15</t>
  </si>
  <si>
    <t>FPAUTGSA16</t>
  </si>
  <si>
    <t>FPAUTGSA17</t>
  </si>
  <si>
    <t>FPAUTGSA18</t>
  </si>
  <si>
    <t>FPAUTGSA19</t>
  </si>
  <si>
    <t>FPAUTGSA20</t>
  </si>
  <si>
    <t>FPAUDBSA1</t>
  </si>
  <si>
    <t>FPAUDBSA2</t>
  </si>
  <si>
    <t>FPAUDBSA3</t>
  </si>
  <si>
    <t>FPAUDBSA4</t>
  </si>
  <si>
    <t>FPAUDBSA5</t>
  </si>
  <si>
    <t>FPAUDBSA6</t>
  </si>
  <si>
    <t>FPAUDBSA7</t>
  </si>
  <si>
    <t>FPAUDBSA8</t>
  </si>
  <si>
    <t>FPAUDBSA9</t>
  </si>
  <si>
    <t>FPAUDBSA10</t>
  </si>
  <si>
    <t>FPAUDBSA11</t>
  </si>
  <si>
    <t>FPAUDBSA12</t>
  </si>
  <si>
    <t>FPAUDBSA13</t>
  </si>
  <si>
    <t>FPAUDBSA14</t>
  </si>
  <si>
    <t>FPAUDBSA15</t>
  </si>
  <si>
    <t>FPAUDBSA16</t>
  </si>
  <si>
    <t>FPAUDBSA17</t>
  </si>
  <si>
    <t>FPAUDBSA18</t>
  </si>
  <si>
    <t>FPAUDBSA19</t>
  </si>
  <si>
    <t>FPAUDBSA20</t>
  </si>
  <si>
    <t>FPAUDBSA21</t>
  </si>
  <si>
    <t>FPAUDBSA22</t>
  </si>
  <si>
    <t>FPAUDBSA23</t>
  </si>
  <si>
    <t>FPAUDBSA24</t>
  </si>
  <si>
    <t>FPAUDBSA25</t>
  </si>
  <si>
    <t>FPAUDBSA26</t>
  </si>
  <si>
    <t>FPAUDBSA27</t>
  </si>
  <si>
    <t>FPAUDBSA28</t>
  </si>
  <si>
    <t>FPAUDBSA29</t>
  </si>
  <si>
    <t>FPAUDBSA30</t>
  </si>
  <si>
    <t>FPAUDBSA31</t>
  </si>
  <si>
    <t>FPAUDBSA32</t>
  </si>
  <si>
    <t>FPAUDBSA33</t>
  </si>
  <si>
    <t>FPAUDBSA34</t>
  </si>
  <si>
    <t>FPAUDBSA35</t>
  </si>
  <si>
    <t>FPAUTHSA1</t>
  </si>
  <si>
    <t>FPAUTHSA2</t>
  </si>
  <si>
    <t>FPAUTHSA3</t>
  </si>
  <si>
    <t>FPAUTHSA4</t>
  </si>
  <si>
    <t>FPAUTHSA5</t>
  </si>
  <si>
    <t>FPAUTHSA6</t>
  </si>
  <si>
    <t>FPAUTHSA7</t>
  </si>
  <si>
    <t>FPAUTHSA8</t>
  </si>
  <si>
    <t>FPAUTHSA9</t>
  </si>
  <si>
    <t>FPAUTHSA10</t>
  </si>
  <si>
    <t>FPAUTHSA11</t>
  </si>
  <si>
    <t>FPAUTHSA12</t>
  </si>
  <si>
    <t>FPAUTHSA13</t>
  </si>
  <si>
    <t>FPAUTHSA14</t>
  </si>
  <si>
    <t>FPAUTHSA15</t>
  </si>
  <si>
    <t>FPAUTHSA16</t>
  </si>
  <si>
    <t>FPAUTHSA17</t>
  </si>
  <si>
    <t>FPAUTHSA18</t>
  </si>
  <si>
    <t>FPAUTHSA19</t>
  </si>
  <si>
    <t>FPAUTHSA20</t>
  </si>
  <si>
    <t>FPAUTHSA21</t>
  </si>
  <si>
    <t>FPAUTHSA22</t>
  </si>
  <si>
    <t>FPAUTHSA23</t>
  </si>
  <si>
    <t>FPAUTHSA24</t>
  </si>
  <si>
    <t>FPAUTHSA25</t>
  </si>
  <si>
    <t>FPAUTHSA26</t>
  </si>
  <si>
    <t>FPAUTHSA27</t>
  </si>
  <si>
    <t>FPAUTHSA28</t>
  </si>
  <si>
    <t>FPAUTHSA29</t>
  </si>
  <si>
    <t>FPAUTHSA30</t>
  </si>
  <si>
    <t>FPAUTHSA31</t>
  </si>
  <si>
    <t>FPAUTHSA32</t>
  </si>
  <si>
    <t>FPAUTHSA33</t>
  </si>
  <si>
    <t>FPAUTHSA34</t>
  </si>
  <si>
    <t>FPAUTHSA35</t>
  </si>
  <si>
    <t>FPAUTHSA36</t>
  </si>
  <si>
    <t>FPAUTHSA37</t>
  </si>
  <si>
    <t>FPAUTHSA38</t>
  </si>
  <si>
    <t>FPAUTHSA39</t>
  </si>
  <si>
    <t>FPAUTHSA40</t>
  </si>
  <si>
    <t>FPAUTHSA41</t>
  </si>
  <si>
    <t>FPAUTHSA42</t>
  </si>
  <si>
    <t>FPAUTHSA43</t>
  </si>
  <si>
    <t>FPAUTHSA44</t>
  </si>
  <si>
    <t>FPAUTHSA45</t>
  </si>
  <si>
    <t>FPAUTHSA46</t>
  </si>
  <si>
    <t>FPAUTHSA47</t>
  </si>
  <si>
    <t>FPAUTHSA48</t>
  </si>
  <si>
    <t>FPAUTHSA49</t>
  </si>
  <si>
    <t>FPAUTHSA50</t>
  </si>
  <si>
    <t>FPAUTHSA51</t>
  </si>
  <si>
    <t>FPAUTHSA52</t>
  </si>
  <si>
    <t>FPAUTHSA53</t>
  </si>
  <si>
    <t>FPAUTHSA54</t>
  </si>
  <si>
    <t>FPAUTHSA55</t>
  </si>
  <si>
    <t>FPAUTHSA56</t>
  </si>
  <si>
    <t>FPAUTHSA57</t>
  </si>
  <si>
    <t>FPAUTHSA58</t>
  </si>
  <si>
    <t>FPAUTHSA59</t>
  </si>
  <si>
    <t>FPAUTHSA60</t>
  </si>
  <si>
    <t>FPAUTHSA61</t>
  </si>
  <si>
    <t>FPAUTHSA62</t>
  </si>
  <si>
    <t>FPAUTHSA63</t>
  </si>
  <si>
    <t>FPAUTHSA64</t>
  </si>
  <si>
    <t>FPAUTHSA65</t>
  </si>
  <si>
    <t>FPAUTHSA66</t>
  </si>
  <si>
    <t>FPAUTHSA67</t>
  </si>
  <si>
    <t>FPAUTHSA68</t>
  </si>
  <si>
    <t>FPAUTHSA69</t>
  </si>
  <si>
    <t>FPAUTHSA70</t>
  </si>
  <si>
    <t>FPAUTHSA71</t>
  </si>
  <si>
    <t>FPAUTHSA72</t>
  </si>
  <si>
    <t>FPAUTHSA73</t>
  </si>
  <si>
    <t>FPAUTHSA74</t>
  </si>
  <si>
    <t>FPAUTHSA75</t>
  </si>
  <si>
    <t>FPAUTHSA76</t>
  </si>
  <si>
    <t>FPAUTHSA77</t>
  </si>
  <si>
    <t>FPAUTHSA78</t>
  </si>
  <si>
    <t>FPAUTHSA79</t>
  </si>
  <si>
    <t>FPAUTHSA80</t>
  </si>
  <si>
    <t>FPAUTHSA81</t>
  </si>
  <si>
    <t>FPAUTHSA82</t>
  </si>
  <si>
    <t>FPAUTHSA83</t>
  </si>
  <si>
    <t>FPAUTHSA84</t>
  </si>
  <si>
    <t>FPAUTHSA85</t>
  </si>
  <si>
    <t>FPAUTHSA86</t>
  </si>
  <si>
    <t>FPAUTHSA87</t>
  </si>
  <si>
    <t>FPAUTHSA88</t>
  </si>
  <si>
    <t>FPAUTHSA89</t>
  </si>
  <si>
    <t>FPAUTHSA90</t>
  </si>
  <si>
    <t>FPAUTHSA91</t>
  </si>
  <si>
    <t>FPAUTHSA92</t>
  </si>
  <si>
    <t>FPAUTHSA93</t>
  </si>
  <si>
    <t>FPAUTHSA94</t>
  </si>
  <si>
    <t>FPAUTHSA95</t>
  </si>
  <si>
    <t>FPAUTHSA96</t>
  </si>
  <si>
    <t>FPAUTHSA97</t>
  </si>
  <si>
    <t>FPAUTHSA98</t>
  </si>
  <si>
    <t>FPAUTHSA99</t>
  </si>
  <si>
    <t>FPAUTHSA100</t>
  </si>
  <si>
    <t>FPAUTHSA101</t>
  </si>
  <si>
    <t>FPAUTHSA102</t>
  </si>
  <si>
    <t>FPAUTHSA103</t>
  </si>
  <si>
    <t>FPAUTHSA104</t>
  </si>
  <si>
    <t>FPAUTHSA105</t>
  </si>
  <si>
    <t>FPAUTHSA106</t>
  </si>
  <si>
    <t>FPAUTHSA107</t>
  </si>
  <si>
    <t>FPAUTHSA108</t>
  </si>
  <si>
    <t>FPAUTHSA109</t>
  </si>
  <si>
    <t>FPAUTHSA110</t>
  </si>
  <si>
    <t>FPAUTHSA111</t>
  </si>
  <si>
    <t>FPAUTHSA112</t>
  </si>
  <si>
    <t>FPAUTHSA113</t>
  </si>
  <si>
    <t>FPAUTHSA114</t>
  </si>
  <si>
    <t>FPAUTHSA115</t>
  </si>
  <si>
    <t>FPAUTHSA116</t>
  </si>
  <si>
    <t>FPAUTHSA117</t>
  </si>
  <si>
    <t>FPAUTHSA118</t>
  </si>
  <si>
    <t>FPAUTHSA119</t>
  </si>
  <si>
    <t>FPAUTHSA120</t>
  </si>
  <si>
    <t>FPAUTHSA121</t>
  </si>
  <si>
    <t>FPAUTHSA122</t>
  </si>
  <si>
    <t>FPAUTHSA123</t>
  </si>
  <si>
    <t>FPAUTHSA124</t>
  </si>
  <si>
    <t>FPAUTHSA125</t>
  </si>
  <si>
    <t>FPAUTHSA126</t>
  </si>
  <si>
    <t>FPAUTHSA127</t>
  </si>
  <si>
    <t>FPAUTHSA128</t>
  </si>
  <si>
    <t>FPAUTHSA129</t>
  </si>
  <si>
    <t>FPAUTHSA130</t>
  </si>
  <si>
    <t>FPAUTHSA131</t>
  </si>
  <si>
    <t>FPAUTHSA132</t>
  </si>
  <si>
    <t>FPAUTHSA133</t>
  </si>
  <si>
    <t>FPAUTHSA134</t>
  </si>
  <si>
    <t>FPAUTHSA135</t>
  </si>
  <si>
    <t>FPAUTHSA136</t>
  </si>
  <si>
    <t>FPAUTHSA137</t>
  </si>
  <si>
    <t>FPAUTHSA138</t>
  </si>
  <si>
    <t>FPAUTHSA139</t>
  </si>
  <si>
    <t>FPAUTHSA140</t>
  </si>
  <si>
    <t>FPAUTHSA141</t>
  </si>
  <si>
    <t>FPAUTHSA142</t>
  </si>
  <si>
    <t>FPAUTHSA143</t>
  </si>
  <si>
    <t>FPAUTHSA144</t>
  </si>
  <si>
    <t>FPAUTHSA145</t>
  </si>
  <si>
    <t>FPAUTHSA146</t>
  </si>
  <si>
    <t>FPAUTHSA147</t>
  </si>
  <si>
    <t>FPAUTHSA148</t>
  </si>
  <si>
    <t>FPAUTHSA149</t>
  </si>
  <si>
    <t>FPAUTHSA150</t>
  </si>
  <si>
    <t>FPAUTHSA151</t>
  </si>
  <si>
    <t>FPAUTHSA152</t>
  </si>
  <si>
    <t>FPAUTHSA153</t>
  </si>
  <si>
    <t>FPAUTHSA154</t>
  </si>
  <si>
    <t>FPAUTHSA155</t>
  </si>
  <si>
    <t>FPAUTHSA156</t>
  </si>
  <si>
    <t>FPAUTHSA157</t>
  </si>
  <si>
    <t>FPAUTHSA158</t>
  </si>
  <si>
    <t>FPAUTHSA159</t>
  </si>
  <si>
    <t>FPAUTHSA160</t>
  </si>
  <si>
    <t>FPAUTHSA161</t>
  </si>
  <si>
    <t>FPAUTHSA162</t>
  </si>
  <si>
    <t>FPAUTHSA163</t>
  </si>
  <si>
    <t>FPAUTHSA164</t>
  </si>
  <si>
    <t>FPAUTHSA165</t>
  </si>
  <si>
    <t>FPAUTHSA166</t>
  </si>
  <si>
    <t>FPAUTHSA167</t>
  </si>
  <si>
    <t>FPAUTHSA168</t>
  </si>
  <si>
    <t>FPAUTHSA169</t>
  </si>
  <si>
    <t>FPAUTHSA170</t>
  </si>
  <si>
    <t>FPAUTHSA171</t>
  </si>
  <si>
    <t>FPAUTHSA172</t>
  </si>
  <si>
    <t>FPAUTHSA173</t>
  </si>
  <si>
    <t>FPAUTHSA174</t>
  </si>
  <si>
    <t>FPAUTHSA175</t>
  </si>
  <si>
    <t>FPAUTHSA176</t>
  </si>
  <si>
    <t>FPAUTHSA177</t>
  </si>
  <si>
    <t>FPAUTHSA178</t>
  </si>
  <si>
    <t>FPAUTHSA179</t>
  </si>
  <si>
    <t>FPAUTHSA180</t>
  </si>
  <si>
    <t>FPAUTHSA181</t>
  </si>
  <si>
    <t>FPAUTHSA182</t>
  </si>
  <si>
    <t>FPAUTHSA183</t>
  </si>
  <si>
    <t>FPAUTHSA184</t>
  </si>
  <si>
    <t>FPAUTHSA185</t>
  </si>
  <si>
    <t>FPAUTHSA186</t>
  </si>
  <si>
    <t>FPAUTHSA187</t>
  </si>
  <si>
    <t>FPAUTHSA188</t>
  </si>
  <si>
    <t>FPAUTHSA189</t>
  </si>
  <si>
    <t>FPAUTHSA190</t>
  </si>
  <si>
    <t>FPAUTHSA191</t>
  </si>
  <si>
    <t>FPAUTHSA192</t>
  </si>
  <si>
    <t>FPAUTHSA193</t>
  </si>
  <si>
    <t>FPAUTHSA194</t>
  </si>
  <si>
    <t>FPAUTHSA195</t>
  </si>
  <si>
    <t>FPAUTHSA196</t>
  </si>
  <si>
    <t>FPAUTHSA197</t>
  </si>
  <si>
    <t>FPAUTHSA198</t>
  </si>
  <si>
    <t>FPAUTHSA199</t>
  </si>
  <si>
    <t>FPAUTHSA200</t>
  </si>
  <si>
    <t>FPAUTHSA201</t>
  </si>
  <si>
    <t>FPAUTHSA202</t>
  </si>
  <si>
    <t>FPAUTHSA203</t>
  </si>
  <si>
    <t>FPAUTHSA204</t>
  </si>
  <si>
    <t>FPAUTHSA205</t>
  </si>
  <si>
    <t>FPAUTHSA206</t>
  </si>
  <si>
    <t>FPAUTHSA207</t>
  </si>
  <si>
    <t>FPAUTHSA208</t>
  </si>
  <si>
    <t>FPAUTHSA209</t>
  </si>
  <si>
    <t>FPAUTHSA210</t>
  </si>
  <si>
    <t>FPAUTHSA211</t>
  </si>
  <si>
    <t>FPAUTHSA212</t>
  </si>
  <si>
    <t>FPAUTHSA213</t>
  </si>
  <si>
    <t>FPAUTHSA214</t>
  </si>
  <si>
    <t>FPAUTHSA215</t>
  </si>
  <si>
    <t>FPAUTHSA216</t>
  </si>
  <si>
    <t>FPAUTHSA217</t>
  </si>
  <si>
    <t>FPAUTHSA218</t>
  </si>
  <si>
    <t>FPAUTHSA219</t>
  </si>
  <si>
    <t>FPAUTHSA220</t>
  </si>
  <si>
    <t>FPAUTHSA221</t>
  </si>
  <si>
    <t>FPAUTHSA222</t>
  </si>
  <si>
    <t>FPAUTHSA223</t>
  </si>
  <si>
    <t>FPAUTHSA224</t>
  </si>
  <si>
    <t>FPAUTHSA225</t>
  </si>
  <si>
    <t>FPAUTHSA226</t>
  </si>
  <si>
    <t>FPAUTHSA227</t>
  </si>
  <si>
    <t>FPAUTHSA228</t>
  </si>
  <si>
    <t>FPAUTHSA229</t>
  </si>
  <si>
    <t>FPAUTHSA230</t>
  </si>
  <si>
    <t>FPAUTHSA231</t>
  </si>
  <si>
    <t>FPAUTHSA232</t>
  </si>
  <si>
    <t>FPAUTHSA233</t>
  </si>
  <si>
    <t>FPAUTHSA234</t>
  </si>
  <si>
    <t>FPAUTHSA235</t>
  </si>
  <si>
    <t>FPAUTHSA236</t>
  </si>
  <si>
    <t>FPAUTHSA237</t>
  </si>
  <si>
    <t>FPAUTHSA238</t>
  </si>
  <si>
    <t>FPAUTHSA239</t>
  </si>
  <si>
    <t>FPAUTHSA240</t>
  </si>
  <si>
    <t>FPAUTHSA241</t>
  </si>
  <si>
    <t>FPAUTHSA242</t>
  </si>
  <si>
    <t>FPAUTHSA243</t>
  </si>
  <si>
    <t>FPAUTHSA244</t>
  </si>
  <si>
    <t>FPAUTHSA245</t>
  </si>
  <si>
    <t>FPAUTHSA246</t>
  </si>
  <si>
    <t>FPAUTHSA247</t>
  </si>
  <si>
    <t>FPAUTHSA248</t>
  </si>
  <si>
    <t>FPAUTHSA249</t>
  </si>
  <si>
    <t>FPAUTHSA250</t>
  </si>
  <si>
    <t>FPAUTHSA251</t>
  </si>
  <si>
    <t>FPAUTHSA252</t>
  </si>
  <si>
    <t>FPAUTHSA253</t>
  </si>
  <si>
    <t>FPAUTHSA254</t>
  </si>
  <si>
    <t>FPAUTHSA255</t>
  </si>
  <si>
    <t>FPAUTHSA256</t>
  </si>
  <si>
    <t>FPAUTHSA257</t>
  </si>
  <si>
    <t>FPAUTHSA258</t>
  </si>
  <si>
    <t>FPAUTHSA259</t>
  </si>
  <si>
    <t>FPAUTHSA260</t>
  </si>
  <si>
    <t>FPAUTHSA261</t>
  </si>
  <si>
    <t>FPAUTHSA262</t>
  </si>
  <si>
    <t>FPAUTHSA263</t>
  </si>
  <si>
    <t>FPAUTHSA264</t>
  </si>
  <si>
    <t>FPAUTHSA265</t>
  </si>
  <si>
    <t>FPAUTHSA266</t>
  </si>
  <si>
    <t>FPAUTHSA267</t>
  </si>
  <si>
    <t>FPAUTHSA268</t>
  </si>
  <si>
    <t>FPAUTHSA269</t>
  </si>
  <si>
    <t>FPAUTHSA270</t>
  </si>
  <si>
    <t>FPAUTHSA271</t>
  </si>
  <si>
    <t>FPAUTHSA272</t>
  </si>
  <si>
    <t>FPAUTHSA273</t>
  </si>
  <si>
    <t>FPAUTHSA274</t>
  </si>
  <si>
    <t>FPAUTHSA275</t>
  </si>
  <si>
    <t>FPAUTHSA276</t>
  </si>
  <si>
    <t>FPAUTHSA277</t>
  </si>
  <si>
    <t>FPAUTHSA278</t>
  </si>
  <si>
    <t>FPAUTHSA279</t>
  </si>
  <si>
    <t>FPAUTHSA280</t>
  </si>
  <si>
    <t>FPAUTHSA281</t>
  </si>
  <si>
    <t>FPAUTHSA282</t>
  </si>
  <si>
    <t>FPAUTHSA283</t>
  </si>
  <si>
    <t>FPAUTHSA284</t>
  </si>
  <si>
    <t>FPAUTHSA285</t>
  </si>
  <si>
    <t>FPAUTHSA286</t>
  </si>
  <si>
    <t>FPAUTHSA287</t>
  </si>
  <si>
    <t>FPAUTHSA288</t>
  </si>
  <si>
    <t>FPAUTHSA289</t>
  </si>
  <si>
    <t>FPAUTHSA290</t>
  </si>
  <si>
    <t>FPAUTHSA291</t>
  </si>
  <si>
    <t>FPAUTHSA292</t>
  </si>
  <si>
    <t>FPAUTHSA293</t>
  </si>
  <si>
    <t>FPAUTHSA294</t>
  </si>
  <si>
    <t>FPAUTHSA295</t>
  </si>
  <si>
    <t>FPAUTHSA296</t>
  </si>
  <si>
    <t>FPAUTHSA297</t>
  </si>
  <si>
    <t>FPAUTHSA298</t>
  </si>
  <si>
    <t>FPAUTHSA299</t>
  </si>
  <si>
    <t>FPAUTHSA300</t>
  </si>
  <si>
    <t>FPAUTHSA301</t>
  </si>
  <si>
    <t>FPAUTHSA302</t>
  </si>
  <si>
    <t>FPAUTHSA303</t>
  </si>
  <si>
    <t>FPAUTHSA304</t>
  </si>
  <si>
    <t>FPAUTHSA305</t>
  </si>
  <si>
    <t>FPAUTHSA306</t>
  </si>
  <si>
    <t>FPAUTHSA307</t>
  </si>
  <si>
    <t>FPAUTHSA308</t>
  </si>
  <si>
    <t>FPAUTHSA309</t>
  </si>
  <si>
    <t>FPAUTHSA310</t>
  </si>
  <si>
    <t>FPAUTHSA311</t>
  </si>
  <si>
    <t>FPAUTHSA312</t>
  </si>
  <si>
    <t>FPAUTHSA313</t>
  </si>
  <si>
    <t>FPAUTHSA314</t>
  </si>
  <si>
    <t>FPAUTHSA315</t>
  </si>
  <si>
    <t>FPAUTHSA316</t>
  </si>
  <si>
    <t>FPAUTHSA317</t>
  </si>
  <si>
    <t>FPAUTHSA318</t>
  </si>
  <si>
    <t>FPAUTHSA319</t>
  </si>
  <si>
    <t>FPAUTHSA320</t>
  </si>
  <si>
    <t>FPAUTHSA321</t>
  </si>
  <si>
    <t>FPAUTHSA322</t>
  </si>
  <si>
    <t>FPAUTHSA323</t>
  </si>
  <si>
    <t>FPAUTHSA324</t>
  </si>
  <si>
    <t>FPAUTHSA325</t>
  </si>
  <si>
    <t>FPAUTHSA326</t>
  </si>
  <si>
    <t>FPAUTHSA327</t>
  </si>
  <si>
    <t>FPAUTHSA328</t>
  </si>
  <si>
    <t>FPAUTHSA329</t>
  </si>
  <si>
    <t>FPAUTHSA330</t>
  </si>
  <si>
    <t>FPAUTHSA331</t>
  </si>
  <si>
    <t>FPAUTHSA332</t>
  </si>
  <si>
    <t>FPAUTHSA333</t>
  </si>
  <si>
    <t>FPAUTHSA334</t>
  </si>
  <si>
    <t>FPAUTHSA335</t>
  </si>
  <si>
    <t>FPAUTHSA336</t>
  </si>
  <si>
    <t>FPAUTHSA337</t>
  </si>
  <si>
    <t>FPAUTHSA338</t>
  </si>
  <si>
    <t>FPAUTHSA339</t>
  </si>
  <si>
    <t>FPAUTHSA340</t>
  </si>
  <si>
    <t>FPAUTHSA341</t>
  </si>
  <si>
    <t>FPAUTHSA342</t>
  </si>
  <si>
    <t>FPAUTHSA343</t>
  </si>
  <si>
    <t>FPAUTHSA344</t>
  </si>
  <si>
    <t>FPAUTHSA345</t>
  </si>
  <si>
    <t>FPAUTHSA346</t>
  </si>
  <si>
    <t>FPAUTHSA347</t>
  </si>
  <si>
    <t>FPAUTHSA348</t>
  </si>
  <si>
    <t>FPAUTHSA349</t>
  </si>
  <si>
    <t>FPAUTHSA350</t>
  </si>
  <si>
    <t>FPAUTHSA351</t>
  </si>
  <si>
    <t>FPAUTHSA352</t>
  </si>
  <si>
    <t>FPAUTHSA353</t>
  </si>
  <si>
    <t>FPAUTHSA354</t>
  </si>
  <si>
    <t>FPAUTHSA355</t>
  </si>
  <si>
    <t>FPAUTHSA356</t>
  </si>
  <si>
    <t>FPAUTHSA357</t>
  </si>
  <si>
    <t>FPAUTHSA358</t>
  </si>
  <si>
    <t>FPAUTHSA359</t>
  </si>
  <si>
    <t>FPAUTHSA360</t>
  </si>
  <si>
    <t>FPAUTHSA361</t>
  </si>
  <si>
    <t>FPAUTHSA362</t>
  </si>
  <si>
    <t>FPAUTHSA363</t>
  </si>
  <si>
    <t>FPAUTHSA364</t>
  </si>
  <si>
    <t>FPAUTHSA365</t>
  </si>
  <si>
    <t>FPAUTHSA366</t>
  </si>
  <si>
    <t>FPAUTHSA367</t>
  </si>
  <si>
    <t>FPAUTHSA368</t>
  </si>
  <si>
    <t>FPAUTHSA369</t>
  </si>
  <si>
    <t>FPAUTHSA370</t>
  </si>
  <si>
    <t>FPAUTHSA371</t>
  </si>
  <si>
    <t>FPAUTHSA372</t>
  </si>
  <si>
    <t>FPAUTHSA373</t>
  </si>
  <si>
    <t>FPAUTHSA374</t>
  </si>
  <si>
    <t>FPAUTHSA375</t>
  </si>
  <si>
    <t>FPAUTHSA376</t>
  </si>
  <si>
    <t>FPAUTHSA377</t>
  </si>
  <si>
    <t>FPAUTHSA378</t>
  </si>
  <si>
    <t>FPAUTHSA379</t>
  </si>
  <si>
    <t>FPAUTHSA380</t>
  </si>
  <si>
    <t>FPAUTHSA381</t>
  </si>
  <si>
    <t>FPAUTHSA382</t>
  </si>
  <si>
    <t>FPAUTHSA383</t>
  </si>
  <si>
    <t>FPAUTHSA384</t>
  </si>
  <si>
    <t>FPAUTHSA385</t>
  </si>
  <si>
    <t>FPAUTHSA386</t>
  </si>
  <si>
    <t>FPAUTHSA387</t>
  </si>
  <si>
    <t>FPAUTHSA388</t>
  </si>
  <si>
    <t>FPAUTHSA389</t>
  </si>
  <si>
    <t>FPAUTHSA390</t>
  </si>
  <si>
    <t>FPAUTHSA391</t>
  </si>
  <si>
    <t>FPAUTHSA392</t>
  </si>
  <si>
    <t>FPAUTHSA393</t>
  </si>
  <si>
    <t>FPAUTHSA394</t>
  </si>
  <si>
    <t>FPAUTHSA395</t>
  </si>
  <si>
    <t>FPAUTHSA396</t>
  </si>
  <si>
    <t>FPAUTHSA397</t>
  </si>
  <si>
    <t>FPAUTHSA398</t>
  </si>
  <si>
    <t>FPAUTHSA399</t>
  </si>
  <si>
    <t>FPAUTHSA400</t>
  </si>
  <si>
    <t>FPAUTHSA401</t>
  </si>
  <si>
    <t>FPAUTHSA402</t>
  </si>
  <si>
    <t>FPAUTHSA403</t>
  </si>
  <si>
    <t>FPAUTHSA404</t>
  </si>
  <si>
    <t>FPAUTHSA405</t>
  </si>
  <si>
    <t>FPAUTHSA406</t>
  </si>
  <si>
    <t>FPAUTHSA407</t>
  </si>
  <si>
    <t>FPAUTHSA408</t>
  </si>
  <si>
    <t>FPAUTHSA409</t>
  </si>
  <si>
    <t>Non CERTIFIEES</t>
  </si>
  <si>
    <t xml:space="preserve"> Non CERTIFIEES</t>
  </si>
  <si>
    <r>
      <t xml:space="preserve">Genre </t>
    </r>
    <r>
      <rPr>
        <b/>
        <sz val="12"/>
        <color theme="1"/>
        <rFont val="Candara"/>
        <family val="2"/>
      </rPr>
      <t>(Homme/ Femme)</t>
    </r>
  </si>
  <si>
    <r>
      <t xml:space="preserve">Quantité Urée 1 </t>
    </r>
    <r>
      <rPr>
        <b/>
        <u/>
        <sz val="12"/>
        <color theme="1"/>
        <rFont val="Candara"/>
        <family val="2"/>
      </rPr>
      <t>appliquée</t>
    </r>
    <r>
      <rPr>
        <b/>
        <sz val="12"/>
        <color theme="1"/>
        <rFont val="Candara"/>
        <family val="2"/>
      </rPr>
      <t xml:space="preserve"> (Kg) </t>
    </r>
  </si>
  <si>
    <r>
      <t xml:space="preserve">Date d'application </t>
    </r>
    <r>
      <rPr>
        <b/>
        <u/>
        <sz val="12"/>
        <color theme="1"/>
        <rFont val="Candara"/>
        <family val="2"/>
      </rPr>
      <t>Urée 2</t>
    </r>
  </si>
  <si>
    <r>
      <t xml:space="preserve">Date d'application </t>
    </r>
    <r>
      <rPr>
        <b/>
        <u/>
        <sz val="12"/>
        <color theme="1"/>
        <rFont val="Candara"/>
        <family val="2"/>
      </rPr>
      <t>Urée 3</t>
    </r>
  </si>
  <si>
    <r>
      <t>Nombre de main d'œuvre (</t>
    </r>
    <r>
      <rPr>
        <b/>
        <sz val="12"/>
        <color theme="1"/>
        <rFont val="Candara"/>
        <family val="2"/>
      </rPr>
      <t xml:space="preserve">Hors familliale) </t>
    </r>
  </si>
  <si>
    <r>
      <t>Rendement (</t>
    </r>
    <r>
      <rPr>
        <b/>
        <sz val="12"/>
        <color theme="1"/>
        <rFont val="Candara"/>
        <family val="2"/>
      </rPr>
      <t xml:space="preserve">T/Ha) </t>
    </r>
  </si>
  <si>
    <r>
      <t>Production obtenue  (</t>
    </r>
    <r>
      <rPr>
        <b/>
        <sz val="12"/>
        <color theme="1"/>
        <rFont val="Candara"/>
        <family val="2"/>
      </rPr>
      <t>Tonne)</t>
    </r>
  </si>
  <si>
    <r>
      <t>Moyen de récolte
(</t>
    </r>
    <r>
      <rPr>
        <b/>
        <sz val="12"/>
        <color theme="1"/>
        <rFont val="Candara"/>
        <family val="2"/>
      </rPr>
      <t>Mécanique/Manuel)</t>
    </r>
  </si>
  <si>
    <t>Date d'application Urée 1 Kg</t>
  </si>
  <si>
    <t>Date d'application Weedon-Propanyl</t>
  </si>
  <si>
    <r>
      <t xml:space="preserve">Quantité DAP </t>
    </r>
    <r>
      <rPr>
        <b/>
        <u/>
        <sz val="11"/>
        <color theme="0"/>
        <rFont val="Candara"/>
        <family val="2"/>
      </rPr>
      <t>appliquée</t>
    </r>
    <r>
      <rPr>
        <b/>
        <sz val="11"/>
        <color theme="0"/>
        <rFont val="Candara"/>
        <family val="2"/>
      </rPr>
      <t xml:space="preserve"> (Kg)  </t>
    </r>
  </si>
  <si>
    <r>
      <t xml:space="preserve">Genre </t>
    </r>
    <r>
      <rPr>
        <b/>
        <sz val="10"/>
        <color theme="0"/>
        <rFont val="Calibri"/>
        <family val="2"/>
        <scheme val="minor"/>
      </rPr>
      <t>(Homme/ Femme)</t>
    </r>
  </si>
  <si>
    <t>faty  djiby sy</t>
  </si>
  <si>
    <t>Quantité Urée 2 appliquée (Kg)</t>
  </si>
  <si>
    <t>TELEPHONE</t>
  </si>
  <si>
    <t>CNI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</si>
</sst>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-* #,##0.00_-;\-* #,##0.00_-;_-* &quot;-&quot;??_-;_-@_-"/>
    <numFmt numFmtId="165" formatCode="[$-F800]dddd\,\ mmmm\ dd\,\ yyyy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0"/>
      <name val="Candara"/>
      <family val="2"/>
    </font>
    <font>
      <b/>
      <sz val="10"/>
      <color theme="0"/>
      <name val="Calibri"/>
      <family val="2"/>
      <scheme val="minor"/>
    </font>
    <font>
      <b/>
      <sz val="12"/>
      <color theme="1"/>
      <name val="Candara"/>
      <family val="2"/>
    </font>
    <font>
      <sz val="8"/>
      <name val="Calibri"/>
      <family val="2"/>
      <scheme val="minor"/>
    </font>
    <font>
      <b/>
      <u/>
      <sz val="12"/>
      <color theme="1"/>
      <name val="Candara"/>
      <family val="2"/>
    </font>
    <font>
      <b/>
      <sz val="12"/>
      <color theme="1"/>
      <name val="Calibri"/>
      <family val="2"/>
      <scheme val="minor"/>
    </font>
    <font>
      <b/>
      <u/>
      <sz val="11"/>
      <color theme="0"/>
      <name val="Candara"/>
      <family val="2"/>
    </font>
    <font>
      <sz val="11"/>
      <color theme="0"/>
      <name val="Calibri"/>
      <family val="2"/>
      <scheme val="minor"/>
    </font>
    <font>
      <b/>
      <sz val="10"/>
      <color theme="0"/>
      <name val="Times New Roman"/>
      <family val="1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2">
    <xf numFmtId="0" fontId="0" fillId="0" borderId="0" xfId="0"/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0" fillId="0" borderId="8" xfId="0" applyBorder="1"/>
    <xf numFmtId="0" fontId="3" fillId="0" borderId="6" xfId="0" applyFont="1" applyBorder="1" applyAlignment="1">
      <alignment horizontal="center" vertical="center" wrapText="1"/>
    </xf>
    <xf numFmtId="0" fontId="0" fillId="0" borderId="9" xfId="0" applyBorder="1"/>
    <xf numFmtId="0" fontId="3" fillId="0" borderId="10" xfId="0" applyFont="1" applyBorder="1" applyAlignment="1">
      <alignment horizontal="center" vertical="center" wrapText="1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0" xfId="0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center"/>
    </xf>
    <xf numFmtId="0" fontId="8" fillId="0" borderId="0" xfId="0" applyFont="1" applyAlignment="1">
      <alignment vertical="center"/>
    </xf>
    <xf numFmtId="14" fontId="8" fillId="0" borderId="0" xfId="0" applyNumberFormat="1" applyFont="1" applyAlignment="1">
      <alignment vertical="center"/>
    </xf>
    <xf numFmtId="14" fontId="0" fillId="0" borderId="0" xfId="0" applyNumberFormat="1" applyAlignment="1">
      <alignment horizontal="right"/>
    </xf>
    <xf numFmtId="14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right" vertical="center"/>
    </xf>
    <xf numFmtId="2" fontId="0" fillId="0" borderId="0" xfId="0" applyNumberFormat="1" applyAlignment="1">
      <alignment horizontal="center"/>
    </xf>
    <xf numFmtId="0" fontId="11" fillId="0" borderId="2" xfId="0" applyFont="1" applyBorder="1" applyAlignment="1">
      <alignment horizontal="center" vertical="center" wrapText="1"/>
    </xf>
    <xf numFmtId="1" fontId="2" fillId="0" borderId="4" xfId="1" applyNumberFormat="1" applyFont="1" applyBorder="1" applyAlignment="1">
      <alignment horizontal="center" vertical="center" wrapText="1"/>
    </xf>
    <xf numFmtId="2" fontId="2" fillId="0" borderId="4" xfId="0" applyNumberFormat="1" applyFont="1" applyBorder="1" applyAlignment="1">
      <alignment horizontal="center" vertical="center" wrapText="1"/>
    </xf>
    <xf numFmtId="0" fontId="12" fillId="0" borderId="4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2" fontId="3" fillId="2" borderId="7" xfId="0" applyNumberFormat="1" applyFont="1" applyFill="1" applyBorder="1" applyAlignment="1">
      <alignment horizontal="center" vertical="center" wrapText="1"/>
    </xf>
    <xf numFmtId="165" fontId="0" fillId="0" borderId="0" xfId="0" applyNumberFormat="1" applyAlignment="1">
      <alignment horizontal="right"/>
    </xf>
  </cellXfs>
  <cellStyles count="3">
    <cellStyle name="Milliers" xfId="1" builtinId="3"/>
    <cellStyle name="Milliers 2" xfId="2" xr:uid="{DA7376FF-5501-4940-98FA-139D58C8C42A}"/>
    <cellStyle name="Normal" xfId="0" builtinId="0"/>
  </cellStyles>
  <dxfs count="102"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left style="thin">
          <color theme="0"/>
        </left>
        <right style="thin">
          <color theme="0"/>
        </right>
        <bottom style="thin">
          <color theme="0"/>
        </bottom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ndara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" formatCode="0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FF"/>
        </patternFill>
      </fill>
    </dxf>
    <dxf>
      <fill>
        <patternFill>
          <bgColor rgb="FFE6B8B7"/>
        </patternFill>
      </fill>
      <border>
        <left style="thin">
          <color rgb="FFAC0000"/>
        </left>
        <right style="thin">
          <color rgb="FFAC0000"/>
        </right>
        <top style="thin">
          <color rgb="FFAC0000"/>
        </top>
        <bottom style="thin">
          <color rgb="FFAC0000"/>
        </bottom>
        <vertical style="thin">
          <color rgb="FFAC0000"/>
        </vertical>
        <horizontal style="thin">
          <color rgb="FFAC0000"/>
        </horizontal>
      </border>
    </dxf>
    <dxf>
      <fill>
        <patternFill>
          <bgColor rgb="FF632523"/>
        </patternFill>
      </fill>
    </dxf>
    <dxf>
      <fill>
        <patternFill>
          <bgColor rgb="FFFF7C80"/>
        </patternFill>
      </fill>
      <border>
        <left style="thin">
          <color rgb="FF990000"/>
        </left>
        <right style="thin">
          <color rgb="FF990000"/>
        </right>
        <top style="thin">
          <color rgb="FF990000"/>
        </top>
        <bottom style="thin">
          <color rgb="FF990000"/>
        </bottom>
        <vertical style="thin">
          <color rgb="FF990000"/>
        </vertical>
        <horizontal style="thin">
          <color rgb="FF990000"/>
        </horizontal>
      </border>
    </dxf>
    <dxf>
      <border>
        <left style="thin">
          <color rgb="FFAC0000"/>
        </left>
        <right style="thin">
          <color rgb="FFAC0000"/>
        </right>
        <top style="thin">
          <color rgb="FFAC0000"/>
        </top>
        <bottom style="thin">
          <color rgb="FFAC0000"/>
        </bottom>
        <vertical style="thin">
          <color rgb="FFAC0000"/>
        </vertical>
        <horizontal style="thin">
          <color rgb="FFAC0000"/>
        </horizontal>
      </border>
    </dxf>
    <dxf>
      <fill>
        <patternFill>
          <bgColor rgb="FFFF7C80"/>
        </patternFill>
      </fill>
    </dxf>
    <dxf>
      <fill>
        <patternFill>
          <bgColor rgb="FFAC0000"/>
        </patternFill>
      </fill>
    </dxf>
    <dxf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  <vertical style="thin">
          <color theme="4" tint="-0.499984740745262"/>
        </vertical>
        <horizontal style="thin">
          <color theme="4" tint="-0.499984740745262"/>
        </horizontal>
      </border>
    </dxf>
    <dxf>
      <fill>
        <patternFill>
          <bgColor theme="4" tint="-0.24994659260841701"/>
        </patternFill>
      </fill>
    </dxf>
    <dxf>
      <fill>
        <patternFill>
          <bgColor theme="4" tint="-0.499984740745262"/>
        </patternFill>
      </fill>
    </dxf>
    <dxf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  <vertical style="thin">
          <color theme="4" tint="-0.499984740745262"/>
        </vertical>
        <horizontal style="thin">
          <color theme="4" tint="-0.499984740745262"/>
        </horizontal>
      </border>
    </dxf>
    <dxf>
      <fill>
        <patternFill patternType="solid">
          <fgColor rgb="FF7030A0"/>
        </patternFill>
      </fill>
    </dxf>
  </dxfs>
  <tableStyles count="4" defaultTableStyle="TableStyleMedium2" defaultPivotStyle="PivotStyleLight16">
    <tableStyle name="Style de tableau 1" pivot="0" count="1" xr9:uid="{CE339C12-BBC2-4215-AB82-50E6C84D71A1}">
      <tableStyleElement type="wholeTable" dxfId="101"/>
    </tableStyle>
    <tableStyle name="Style de tableau 2" pivot="0" count="4" xr9:uid="{9736AC8D-E8EB-4860-AC78-9BF02AD89C64}">
      <tableStyleElement type="wholeTable" dxfId="100"/>
      <tableStyleElement type="headerRow" dxfId="99"/>
      <tableStyleElement type="firstRowStripe" dxfId="98"/>
      <tableStyleElement type="secondRowStripe" dxfId="97"/>
    </tableStyle>
    <tableStyle name="Style de tableau 3" pivot="0" count="3" xr9:uid="{BDE60516-7BE3-420F-B9DF-052794E4C795}">
      <tableStyleElement type="headerRow" dxfId="96"/>
      <tableStyleElement type="firstRowStripe" dxfId="95"/>
      <tableStyleElement type="firstColumnStripe" dxfId="94"/>
    </tableStyle>
    <tableStyle name="Style de tableau 4" pivot="0" count="4" xr9:uid="{55EE0FA0-D35C-48C0-97EC-9C6CA6826D7F}">
      <tableStyleElement type="wholeTable" dxfId="93"/>
      <tableStyleElement type="headerRow" dxfId="92"/>
      <tableStyleElement type="firstRowStripe" dxfId="91"/>
      <tableStyleElement type="secondRowStripe" dxfId="90"/>
    </tableStyle>
  </tableStyles>
  <colors>
    <mruColors>
      <color rgb="FF990000"/>
      <color rgb="FFFFDDE3"/>
      <color rgb="FFFFEBEF"/>
      <color rgb="FFCCECFF"/>
      <color rgb="FFFF0000"/>
      <color rgb="FF800000"/>
      <color rgb="FF632523"/>
      <color rgb="FFE6B8B7"/>
      <color rgb="FFFFFF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26" Type="http://schemas.microsoft.com/office/2017/10/relationships/person" Target="persons/person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28" Type="http://schemas.microsoft.com/office/2017/10/relationships/person" Target="persons/person0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Relationship Id="rId27" Type="http://schemas.microsoft.com/office/2017/10/relationships/person" Target="persons/person2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9A012AF-54C7-4670-9C31-1685A89FD825}" name="Tableau5" displayName="Tableau5" ref="A1:BK5109" totalsRowShown="0" headerRowDxfId="89" dataDxfId="87" headerRowBorderDxfId="88">
  <tableColumns count="63">
    <tableColumn id="1" xr3:uid="{6488DF91-7DED-4860-9C2E-DFC227D2E47E}" name="N° d'ordre"/>
    <tableColumn id="2" xr3:uid="{DE3120ED-3135-48E2-BC3A-0E7A5C4FB84D}" name="Campagne"/>
    <tableColumn id="3" xr3:uid="{B41F3E9D-B105-4C20-9879-31D92C5E1A87}" name="Code producteur"/>
    <tableColumn id="4" xr3:uid="{6C8D2995-C7A6-4F9F-8F87-620147CC90EB}" name="Prénom &amp; Nom" dataDxfId="86"/>
    <tableColumn id="5" xr3:uid="{4AEABC53-FFAF-4480-9D52-AECDDFA867ED}" name="Genre (Homme/ Femme)" dataDxfId="85"/>
    <tableColumn id="6" xr3:uid="{D57937FA-45CE-4546-95EA-68DA15159D1C}" name="Année de Naissance" dataDxfId="84"/>
    <tableColumn id="7" xr3:uid="{2E27BA0E-9EA4-47AF-A727-51D21BC332BA}" name="Région" dataDxfId="83"/>
    <tableColumn id="8" xr3:uid="{D6D593D4-F7DF-4757-A683-7BED996D3C03}" name="Département" dataDxfId="82"/>
    <tableColumn id="9" xr3:uid="{DC90F783-9DEF-4770-BE03-9F8EE12E44E9}" name="Commune" dataDxfId="81"/>
    <tableColumn id="10" xr3:uid="{FC2A3CBF-1928-42E2-B092-5DD0A47C86EC}" name="Union hydraulique" dataDxfId="80"/>
    <tableColumn id="11" xr3:uid="{3BA622B8-E4F8-4A64-854F-72A210A1E219}" name="Village" dataDxfId="79"/>
    <tableColumn id="12" xr3:uid="{E42302C9-453F-4BA0-8819-1D86BBED011B}" name="TELEPHONE" dataDxfId="78"/>
    <tableColumn id="13" xr3:uid="{2F739791-CCEF-4B5E-8BB3-BDF1490CBE67}" name="CNI" dataDxfId="77"/>
    <tableColumn id="14" xr3:uid="{8D7933E7-17D2-4F76-B5B9-6A963E9DC24A}" name="Statut du producteur" dataDxfId="76"/>
    <tableColumn id="15" xr3:uid="{CAFEEFA2-BDEA-48D6-BF9D-BFF5ACE16202}" name="Organisation de base" dataDxfId="75"/>
    <tableColumn id="16" xr3:uid="{2B933852-C94C-4776-8349-A35D7D38B588}" name="Statut organisation de base" dataDxfId="74"/>
    <tableColumn id="17" xr3:uid="{06D5F1AA-9FD1-4B72-8933-A93BBEB63D6A}" name="Année d'implication dans le projet Dooleel Mbay" dataDxfId="73"/>
    <tableColumn id="18" xr3:uid="{ABD88FD9-411F-4B90-8BEA-9D724661FF5A}" name="Superficie totale prévue dans le Réseau  (Ha)" dataDxfId="72"/>
    <tableColumn id="19" xr3:uid="{40403FF1-1103-4480-A8D3-A5D38C64B4CA}" name="Autres superficies cultivées en Riz (Ha)" dataDxfId="71"/>
    <tableColumn id="20" xr3:uid="{E2E83D6C-FB2C-4B1E-9688-4A9E9F7F13EC}" name="Droit d'adhésion (FCFA)" dataDxfId="70"/>
    <tableColumn id="21" xr3:uid="{C821EF32-4260-41A3-B72E-07349D381830}" name="Nom du Producteur leader" dataDxfId="69"/>
    <tableColumn id="22" xr3:uid="{6ADF07CF-FE0D-42A6-9F9A-8FA8D820EC7E}" name="Chef de ménage" dataDxfId="68"/>
    <tableColumn id="23" xr3:uid="{D17BF1D2-497A-470D-96AE-F1CA9467F6FC}" name="Membre d'un ménage dont le chef est appuyé" dataDxfId="67"/>
    <tableColumn id="24" xr3:uid="{B8E0D03B-F8B7-490A-B877-DA2A8E0CE698}" name="Nombre de Chaines de valeur concernées" dataDxfId="66"/>
    <tableColumn id="25" xr3:uid="{8E8B925E-1AE9-4AA6-92FE-930A2189EFDB}" name="Taille du ménage" dataDxfId="65"/>
    <tableColumn id="26" xr3:uid="{D80EF3FA-0004-4251-95DA-148E806E2D2F}" name="Supérficie prévue (Ha)" dataDxfId="64"/>
    <tableColumn id="27" xr3:uid="{16BC8EF7-9BDB-49D7-A3AE-22425027139F}" name="Quantité semences reçue (Kg)" dataDxfId="63">
      <calculatedColumnFormula>Z2*120</calculatedColumnFormula>
    </tableColumn>
    <tableColumn id="28" xr3:uid="{156151FD-D226-43F4-89CD-577BC16D2CF7}" name="Variété" dataDxfId="62"/>
    <tableColumn id="29" xr3:uid="{3542564D-83D6-4563-B148-7101305FA02B}" name="Source semences reçues" dataDxfId="61"/>
    <tableColumn id="30" xr3:uid="{5DDFAB74-0605-494C-930F-33AA9F3E2ED7}" name="Valeur Semences reçues (FCFA)" dataDxfId="60">
      <calculatedColumnFormula>AA2*350</calculatedColumnFormula>
    </tableColumn>
    <tableColumn id="31" xr3:uid="{133EB4F9-6F48-453F-9FA4-634F89952F8B}" name="Quantité urée reçue (Kg)" dataDxfId="59"/>
    <tableColumn id="32" xr3:uid="{2003DFF3-AAE6-431F-B24C-5C29C1FD861F}" name="Valeur urée reçue (FCFA)" dataDxfId="58">
      <calculatedColumnFormula>AE2*375</calculatedColumnFormula>
    </tableColumn>
    <tableColumn id="33" xr3:uid="{336444F5-660B-4726-89B8-99BE02D44281}" name="Quantité DAP reçue (Kg)" dataDxfId="57">
      <calculatedColumnFormula>100*Z2</calculatedColumnFormula>
    </tableColumn>
    <tableColumn id="34" xr3:uid="{0508F213-5D14-43AE-89EE-907829369812}" name="Valeur DAP reçue (FCFA)" dataDxfId="56">
      <calculatedColumnFormula>AG2*0</calculatedColumnFormula>
    </tableColumn>
    <tableColumn id="35" xr3:uid="{E99568BB-BF39-41E1-98B3-939B0D73F218}" name="Quantité weedon   &amp; Propanyl (L)" dataDxfId="55">
      <calculatedColumnFormula>7*Z2</calculatedColumnFormula>
    </tableColumn>
    <tableColumn id="36" xr3:uid="{7A5CF5DA-E6E6-46DB-884F-E1E7AE5647CA}" name="Valeur Weedon-propanyl reçue (FCFA)" dataDxfId="54">
      <calculatedColumnFormula>AI2*4000</calculatedColumnFormula>
    </tableColumn>
    <tableColumn id="37" xr3:uid="{817E2A59-2395-4588-860B-BA63741CAAF7}" name="Quantité londax reçue (G)" dataDxfId="53">
      <calculatedColumnFormula>Z2*500</calculatedColumnFormula>
    </tableColumn>
    <tableColumn id="38" xr3:uid="{A382785B-E971-4902-AE41-F5C7F7ED7A3B}" name="Valeur Londax reçue (FCFA)" dataDxfId="52">
      <calculatedColumnFormula>1*5000*Z2</calculatedColumnFormula>
    </tableColumn>
    <tableColumn id="39" xr3:uid="{BF0155D6-417B-4A20-B978-0E3D3AE9B2D1}" name="Coût d'irrigation (FCFA)" dataDxfId="51">
      <calculatedColumnFormula>Z2*95000</calculatedColumnFormula>
    </tableColumn>
    <tableColumn id="40" xr3:uid="{91CFB3D2-BFB9-4CF0-B3FB-4260FCC12984}" name="Montant crédit reçu (FCFA)" dataDxfId="50">
      <calculatedColumnFormula>AM2+AL2+AJ2+AF2+AD2</calculatedColumnFormula>
    </tableColumn>
    <tableColumn id="41" xr3:uid="{1737B044-DED0-4398-8CCE-6099ECA31B54}" name="Source de financement" dataDxfId="49"/>
    <tableColumn id="42" xr3:uid="{B78049B2-F51B-4FE9-AB48-CB07DE156CE8}" name="Superficie assurée (ha)" dataDxfId="48"/>
    <tableColumn id="43" xr3:uid="{128B7AE8-2653-4877-9D8E-0837CF674C20}" name="Accès aux TIC" dataDxfId="47"/>
    <tableColumn id="44" xr3:uid="{4EE0F915-6BC1-421C-B256-893947879026}" name="Technologie appliquée " dataDxfId="46"/>
    <tableColumn id="45" xr3:uid="{EE6CCB58-127D-435B-A193-77BC712547ED}" name="Canal de l'Information climatique" dataDxfId="45"/>
    <tableColumn id="46" xr3:uid="{CC075349-BA07-41DF-8FC0-525489171D49}" name="Type d'information" dataDxfId="44"/>
    <tableColumn id="47" xr3:uid="{C1B70C57-AFE1-4C6D-9029-6FF9A1DF2FAD}" name="Décisions prises en debut de campagne"/>
    <tableColumn id="48" xr3:uid="{694BFA91-C958-4B5C-9390-4E95CC8F231D}" name="Decisions en cours et en fin de campagne" dataDxfId="43"/>
    <tableColumn id="49" xr3:uid="{FBE5A7CB-E395-46E1-9A86-9B712F31DC91}" name="Appréciation" dataDxfId="42"/>
    <tableColumn id="50" xr3:uid="{F9377D1A-A708-47F7-A47C-9AF6A6CF53C7}" name="Formation BPA" dataDxfId="41"/>
    <tableColumn id="51" xr3:uid="{60DAA5A0-0EA3-4FF4-B9D8-CCCCD511A529}" name="Formation Post récolte" dataDxfId="40"/>
    <tableColumn id="52" xr3:uid="{8DE40B6F-E889-4F04-98FA-A689BEF2FA3D}" name="Formation Agréage qualité" dataDxfId="39"/>
    <tableColumn id="53" xr3:uid="{2AE013CB-557B-4A19-B052-445FD5A03422}" name="Sensibilisation Changement climatique" dataDxfId="38"/>
    <tableColumn id="54" xr3:uid="{B98C292A-128D-4D27-BC67-E8947455DFC3}" name="Autres thèmes de formation" dataDxfId="37"/>
    <tableColumn id="55" xr3:uid="{D29BB400-2873-4B86-B300-69EE9787EB9B}" name="Superficie totale récoltée (Ha)" dataDxfId="36"/>
    <tableColumn id="56" xr3:uid="{D663A8E3-2179-4D5E-8879-FA68E73BEFC4}" name="Production totale obtenue (T)" dataDxfId="35">
      <calculatedColumnFormula>5.5*BC2</calculatedColumnFormula>
    </tableColumn>
    <tableColumn id="57" xr3:uid="{0F7EDC89-6154-4CBF-8F02-DDA23D536A5F}" name="Quantité remboursée Crédit (kg)" dataDxfId="34">
      <calculatedColumnFormula>AN2/160</calculatedColumnFormula>
    </tableColumn>
    <tableColumn id="58" xr3:uid="{C78D9141-4123-4756-AC66-3E8EEDB9B3E5}" name="Quantité Commercialisée au Réseau (Kg)" dataDxfId="33"/>
    <tableColumn id="59" xr3:uid="{59CB733F-A455-41A0-8F16-4FC2F4BBC5C7}" name="Quantité Commercialisée Hors du Réseau (Kg)" dataDxfId="32">
      <calculatedColumnFormula>2100*BC2</calculatedColumnFormula>
    </tableColumn>
    <tableColumn id="60" xr3:uid="{10351031-71B8-46D7-B843-52D85881A5D5}" name="Quantité destinée à la consommation familiale (Kg)" dataDxfId="31">
      <calculatedColumnFormula>2000*BC2</calculatedColumnFormula>
    </tableColumn>
    <tableColumn id="61" xr3:uid="{48E68AB5-0D77-45D2-A76D-073AAEB7DA90}" name="Quantité Paddy Stocké par le ménage  (Sacs)" dataDxfId="30">
      <calculatedColumnFormula>BH2/80</calculatedColumnFormula>
    </tableColumn>
    <tableColumn id="62" xr3:uid="{1BC5F1DC-287D-45EE-A944-850BF5D5E4E7}" name="Quantité Paddy Transformé (Kg)" dataDxfId="29"/>
    <tableColumn id="63" xr3:uid="{CB04FD57-DA76-45F8-A12A-15407333416C}" name="OBSERVATIONS" dataDxfId="28"/>
  </tableColumns>
  <tableStyleInfo name="Style de tableau 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1560512-E7A9-44AB-8E2C-6F999F31EE1E}" name="Tableau4" displayName="Tableau4" ref="A1:AU1526" totalsRowShown="0" headerRowDxfId="27">
  <autoFilter ref="A1:AU1526" xr:uid="{91560512-E7A9-44AB-8E2C-6F999F31EE1E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</autoFilter>
  <tableColumns count="47">
    <tableColumn id="1" xr3:uid="{1CB7EF07-3A28-46ED-832D-A46F08EF544C}" name="N° Identification"/>
    <tableColumn id="2" xr3:uid="{A95D77E5-81B8-40CB-98BD-5981E4E4156C}" name="Campagne"/>
    <tableColumn id="3" xr3:uid="{AC095423-9C1C-49C0-9B40-167D0BF3B5E7}" name="Code producteur"/>
    <tableColumn id="4" xr3:uid="{80235B91-FEA1-42BD-8422-73567519C297}" name="Prénom &amp; Nom"/>
    <tableColumn id="5" xr3:uid="{8CB3F288-B73B-4803-BD6B-031A3B5B7C84}" name="Genre (Homme/ Femme)"/>
    <tableColumn id="6" xr3:uid="{7E40ADCB-CAF8-4C89-882B-3779DC0AFD49}" name="Année de Naissance"/>
    <tableColumn id="7" xr3:uid="{4BA8E7E7-96E2-4BDE-899D-5D48EAA5DCFA}" name="Région"/>
    <tableColumn id="8" xr3:uid="{1B98F23F-105E-4D5A-92A7-6ABC71194EF1}" name="Département"/>
    <tableColumn id="9" xr3:uid="{82328E2C-CD7E-4E0E-B424-3602B20B4600}" name="Commune"/>
    <tableColumn id="10" xr3:uid="{C6B3F366-330D-4A69-96AC-7328B2478F9A}" name="Village"/>
    <tableColumn id="11" xr3:uid="{F23F4E9E-11A9-4C2E-A32C-17783C63B85C}" name="Village de  Locatisation parcelle"/>
    <tableColumn id="12" xr3:uid="{E2E7D771-C868-45D7-B398-ACCCFBB9B4A0}" name="Code parcelle"/>
    <tableColumn id="13" xr3:uid="{69F277C9-625D-4606-85D1-37457BBB10E6}" name="Production de semence"/>
    <tableColumn id="14" xr3:uid="{4672205B-298F-4690-A11A-ED15100F9A6C}" name="Superficie déclarée (Ha)"/>
    <tableColumn id="15" xr3:uid="{9BC900F1-6F29-4DBC-B601-B64A7A12A094}" name="Superficie mesurée (Ha)"/>
    <tableColumn id="16" xr3:uid="{BD2F4578-FD08-4CB4-9A6B-F8021290F3C3}" name="Coordonnées X"/>
    <tableColumn id="17" xr3:uid="{7762A954-2E0F-4BAC-A9B8-3D424C1B3B93}" name="Coordonnées Y"/>
    <tableColumn id="18" xr3:uid="{20B956F6-8242-4F58-B42D-37EA2575FFAA}" name="Date d'offsetage" dataDxfId="26"/>
    <tableColumn id="19" xr3:uid="{890E409F-AFF1-43C2-92FE-B85676216A35}" name="Double culture"/>
    <tableColumn id="20" xr3:uid="{8D9FA02D-B4D6-41A7-A6A0-73DD3D83BBFC}" name="Date de semis ou repiquage" dataDxfId="25"/>
    <tableColumn id="21" xr3:uid="{9AF61A06-14DA-4870-B8E8-0684AD575F20}" name="Mode de semis" dataDxfId="24"/>
    <tableColumn id="22" xr3:uid="{EFB7647B-4933-446A-B825-1C2E1F775573}" name="Quantité de semence utilisée (Kg)" dataDxfId="23"/>
    <tableColumn id="23" xr3:uid="{4851319F-CA29-4454-981B-194B4B22222D}" name="Variété de Riz" dataDxfId="22"/>
    <tableColumn id="24" xr3:uid="{8F3A94CA-3264-4294-AE31-C13157E31E85}" name="Utilisation semoir à Riz"/>
    <tableColumn id="25" xr3:uid="{42CF4CCC-4BA1-4AA6-9C9B-4295F704910B}" name="Niveau semence utilisée" dataDxfId="21"/>
    <tableColumn id="26" xr3:uid="{8AFEED3C-040F-4DC9-B334-649DC61E7A13}" name="Semence certifiée ou améliorée" dataDxfId="20"/>
    <tableColumn id="27" xr3:uid="{56EDA1FD-CB9F-427B-A83E-D1AAA9EA9A00}" name="Date pépinière" dataDxfId="19"/>
    <tableColumn id="28" xr3:uid="{B5C7830F-03A9-4637-BE5F-C5307F3692D8}" name="Quantité DAP appliquée (Kg)  " dataDxfId="18">
      <calculatedColumnFormula>N2*100</calculatedColumnFormula>
    </tableColumn>
    <tableColumn id="29" xr3:uid="{FFBD74EC-8266-4B77-A79E-417A67CC4E4B}" name="Date d'application DAP" dataDxfId="17"/>
    <tableColumn id="30" xr3:uid="{ABB03365-9B20-42BD-BD62-1F791B5125DD}" name="Quantité Urée 1 appliquée (Kg) "/>
    <tableColumn id="31" xr3:uid="{90D3E2A1-98C8-447F-B18E-5D2F9D42F81B}" name="Date d'application Urée 1 Kg" dataDxfId="16"/>
    <tableColumn id="32" xr3:uid="{B8FE5931-5C01-45B9-8B8B-A96133AFA762}" name="Quantité Urée 2 appliquée (Kg)"/>
    <tableColumn id="33" xr3:uid="{0E1DD596-11CD-4F22-B7E0-9785F27D1D34}" name="Date d'application Urée 2" dataDxfId="15"/>
    <tableColumn id="34" xr3:uid="{59375322-C9E6-4610-B069-D1EED7CB6053}" name="Quantité Weendon - Propanyl appliquée (L)"/>
    <tableColumn id="35" xr3:uid="{B82E2F71-A497-440B-8105-1B52E705732C}" name="Date d'application Weedon-Propanyl" dataDxfId="14"/>
    <tableColumn id="36" xr3:uid="{14562705-5F47-4C5A-9295-246470228B01}" name="Quantité Urée 3 appliquée (Kg)"/>
    <tableColumn id="37" xr3:uid="{32DF82EF-CE03-4295-9FDE-56C687057F44}" name="Date d'application Urée 3" dataDxfId="13"/>
    <tableColumn id="38" xr3:uid="{79B704D1-F93F-48C7-9A00-BB3E621BC22D}" name="Nombre de main d'œuvre (Hors familliale) "/>
    <tableColumn id="39" xr3:uid="{A9A9542D-F237-487C-ADA8-205400E50F8D}" name="Types d'Attaques "/>
    <tableColumn id="40" xr3:uid="{63987E5B-52F0-4E1E-8AB0-6F8F3F44F434}" name="Parcelle récolté"/>
    <tableColumn id="41" xr3:uid="{2FBA189D-B9CC-4876-A4AB-7915B284F4E1}" name="Date dernier drainage" dataDxfId="12"/>
    <tableColumn id="42" xr3:uid="{8971BE3C-DA88-4B87-94FE-F0DEE8B05848}" name="Date de début récolte" dataDxfId="11"/>
    <tableColumn id="43" xr3:uid="{9F9B08E1-93BB-4ECC-8BDC-386477BD11AB}" name="Date de fin récolte" dataDxfId="10"/>
    <tableColumn id="44" xr3:uid="{F63FF711-AF02-4DC0-95BA-596FC4968D78}" name="Rendement (T/Ha) "/>
    <tableColumn id="45" xr3:uid="{366837E2-2F50-4CBD-A997-E6EE280E02F0}" name="Production obtenue  (Tonne)"/>
    <tableColumn id="46" xr3:uid="{779BFB00-4854-48C0-BBB9-12FEEC7E1FDD}" name="Moyen de récolte_x000a_(Mécanique/Manuel)"/>
    <tableColumn id="47" xr3:uid="{5E2C76C2-4297-4827-A12E-1590CC3E8AD4}" name="Observations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9B94983-C798-4E9F-A5BF-35CBD8CDA79F}" name="Tableau3" displayName="Tableau3" ref="A1:G190" totalsRowShown="0" headerRowDxfId="9" dataDxfId="8" tableBorderDxfId="7">
  <tableColumns count="7">
    <tableColumn id="1" xr3:uid="{ADD8F1B4-11CF-4A64-BA2F-684002774F23}" name="N° d'ordre" dataDxfId="6"/>
    <tableColumn id="2" xr3:uid="{C223C85B-0A54-4B6D-B20B-31D0F2696143}" name="Date " dataDxfId="5"/>
    <tableColumn id="3" xr3:uid="{1749906E-C8ED-4288-A77D-BA57A40217AE}" name="Quantité Paddy transformée (Kg)" dataDxfId="4"/>
    <tableColumn id="4" xr3:uid="{90194BC0-475B-40CA-B8AA-781E9BD2D0FE}" name="Variété" dataDxfId="3"/>
    <tableColumn id="5" xr3:uid="{783E3698-27D0-43E2-BAB2-A374045DD7A2}" name="Origine _x000a_(site de production/ Organisation)" dataDxfId="2"/>
    <tableColumn id="6" xr3:uid="{D49AF43A-F88C-4736-BBF8-BA12FB26D8EE}" name="Quantité Riz blanc obtenue (Kg)" dataDxfId="1"/>
    <tableColumn id="7" xr3:uid="{F17B6276-7B1F-4999-9DA2-4FB86FB95E16}" name="Observations" dataDxfId="0"/>
  </tableColumns>
  <tableStyleInfo name="TableStyleMedium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81846-9118-498E-816E-D6EFA861B37A}">
  <sheetPr>
    <tabColor rgb="FF800000"/>
  </sheetPr>
  <dimension ref="A1:BK5110"/>
  <sheetViews>
    <sheetView tabSelected="1" topLeftCell="A1736" workbookViewId="0">
      <selection activeCell="F2249" sqref="F2249:F2250"/>
    </sheetView>
  </sheetViews>
  <sheetFormatPr baseColWidth="10" defaultColWidth="11.453125" defaultRowHeight="14.5" x14ac:dyDescent="0.35"/>
  <cols>
    <col min="1" max="1" width="11.453125" customWidth="1"/>
    <col min="2" max="2" width="12.453125" customWidth="1"/>
    <col min="3" max="3" width="17" customWidth="1"/>
    <col min="4" max="4" width="17.81640625" style="15" customWidth="1"/>
    <col min="5" max="5" width="22.26953125" style="12" customWidth="1"/>
    <col min="6" max="6" width="18" style="16" customWidth="1"/>
    <col min="7" max="7" width="13.54296875" style="12" customWidth="1"/>
    <col min="8" max="8" width="15.26953125" style="12" customWidth="1"/>
    <col min="9" max="9" width="13.54296875" style="12" customWidth="1"/>
    <col min="10" max="10" width="18.26953125" style="12" customWidth="1"/>
    <col min="11" max="11" width="16.453125" style="12" customWidth="1"/>
    <col min="12" max="12" width="14.7265625" style="16" customWidth="1"/>
    <col min="13" max="13" width="23.08984375" style="17" customWidth="1"/>
    <col min="14" max="14" width="20.54296875" style="16" customWidth="1"/>
    <col min="15" max="15" width="20.453125" style="16" customWidth="1"/>
    <col min="16" max="16" width="25.81640625" style="12" customWidth="1"/>
    <col min="17" max="17" width="43.453125" style="16" customWidth="1"/>
    <col min="18" max="18" width="40" style="16" customWidth="1"/>
    <col min="19" max="19" width="34.81640625" style="16" customWidth="1"/>
    <col min="20" max="20" width="22.54296875" style="16" customWidth="1"/>
    <col min="21" max="21" width="25.08984375" style="16" customWidth="1"/>
    <col min="22" max="22" width="16.26953125" style="12" customWidth="1"/>
    <col min="23" max="23" width="41.26953125" style="12" customWidth="1"/>
    <col min="24" max="24" width="37.26953125" style="16" customWidth="1"/>
    <col min="25" max="25" width="16.90625" style="16" customWidth="1"/>
    <col min="26" max="26" width="21.26953125" style="16" customWidth="1"/>
    <col min="27" max="27" width="27.7265625" style="16" customWidth="1"/>
    <col min="28" max="28" width="14.7265625" style="16" customWidth="1"/>
    <col min="29" max="29" width="23" style="16" customWidth="1"/>
    <col min="30" max="30" width="28.7265625" style="16" customWidth="1"/>
    <col min="31" max="31" width="23.36328125" style="16" customWidth="1"/>
    <col min="32" max="32" width="23.453125" style="16" customWidth="1"/>
    <col min="33" max="33" width="23.08984375" style="16" customWidth="1"/>
    <col min="34" max="34" width="23.1796875" style="12" customWidth="1"/>
    <col min="35" max="35" width="30.7265625" style="16" customWidth="1"/>
    <col min="36" max="36" width="34.81640625" style="16" customWidth="1"/>
    <col min="37" max="37" width="24.453125" style="16" customWidth="1"/>
    <col min="38" max="38" width="25.6328125" style="16" customWidth="1"/>
    <col min="39" max="39" width="22.26953125" style="16" customWidth="1"/>
    <col min="40" max="40" width="25.453125" style="16" customWidth="1"/>
    <col min="41" max="41" width="22" style="12" customWidth="1"/>
    <col min="42" max="42" width="21.7265625" style="16" customWidth="1"/>
    <col min="43" max="43" width="14" style="16" customWidth="1"/>
    <col min="44" max="44" width="22" style="16" customWidth="1"/>
    <col min="45" max="45" width="30.6328125" style="16" customWidth="1"/>
    <col min="46" max="46" width="18.81640625" style="16" customWidth="1"/>
    <col min="47" max="47" width="35.54296875" customWidth="1"/>
    <col min="48" max="48" width="37.08984375" style="15" customWidth="1"/>
    <col min="49" max="49" width="14.7265625" style="16" customWidth="1"/>
    <col min="50" max="50" width="15.36328125" style="16" customWidth="1"/>
    <col min="51" max="51" width="22" style="16" customWidth="1"/>
    <col min="52" max="52" width="25" style="16" customWidth="1"/>
    <col min="53" max="53" width="35" style="16" customWidth="1"/>
    <col min="54" max="54" width="26.54296875" style="16" customWidth="1"/>
    <col min="55" max="55" width="27.7265625" style="16" customWidth="1"/>
    <col min="56" max="56" width="27.81640625" style="16" customWidth="1"/>
    <col min="57" max="57" width="30.08984375" style="16" customWidth="1"/>
    <col min="58" max="58" width="36.6328125" style="16" customWidth="1"/>
    <col min="59" max="59" width="41.08984375" style="16" customWidth="1"/>
    <col min="60" max="60" width="45.54296875" style="16" customWidth="1"/>
    <col min="61" max="61" width="39.90625" style="16" customWidth="1"/>
    <col min="62" max="62" width="29.81640625" style="16" customWidth="1"/>
    <col min="63" max="63" width="15.7265625" style="16" customWidth="1"/>
    <col min="64" max="64" width="21.453125" customWidth="1"/>
  </cols>
  <sheetData>
    <row r="1" spans="1:63" s="29" customFormat="1" ht="46" customHeight="1" x14ac:dyDescent="0.35">
      <c r="A1" s="1" t="s">
        <v>1</v>
      </c>
      <c r="B1" s="2" t="s">
        <v>2</v>
      </c>
      <c r="C1" s="2" t="s">
        <v>3</v>
      </c>
      <c r="D1" s="2" t="s">
        <v>4</v>
      </c>
      <c r="E1" s="2" t="s">
        <v>12268</v>
      </c>
      <c r="F1" s="24" t="s">
        <v>5</v>
      </c>
      <c r="G1" s="2" t="s">
        <v>6</v>
      </c>
      <c r="H1" s="2" t="s">
        <v>7</v>
      </c>
      <c r="I1" s="2" t="s">
        <v>8</v>
      </c>
      <c r="J1" s="2" t="s">
        <v>2400</v>
      </c>
      <c r="K1" s="2" t="s">
        <v>9</v>
      </c>
      <c r="L1" s="2" t="s">
        <v>12271</v>
      </c>
      <c r="M1" s="25" t="s">
        <v>12272</v>
      </c>
      <c r="N1" s="2" t="s">
        <v>10</v>
      </c>
      <c r="O1" s="2" t="s">
        <v>11</v>
      </c>
      <c r="P1" s="2" t="s">
        <v>12</v>
      </c>
      <c r="Q1" s="2" t="s">
        <v>59</v>
      </c>
      <c r="R1" s="2" t="s">
        <v>60</v>
      </c>
      <c r="S1" s="2" t="s">
        <v>61</v>
      </c>
      <c r="T1" s="2" t="s">
        <v>62</v>
      </c>
      <c r="U1" s="2" t="s">
        <v>63</v>
      </c>
      <c r="V1" s="2" t="s">
        <v>13</v>
      </c>
      <c r="W1" s="2" t="s">
        <v>14</v>
      </c>
      <c r="X1" s="2" t="s">
        <v>64</v>
      </c>
      <c r="Y1" s="2" t="s">
        <v>15</v>
      </c>
      <c r="Z1" s="2" t="s">
        <v>65</v>
      </c>
      <c r="AA1" s="2" t="s">
        <v>16</v>
      </c>
      <c r="AB1" s="2" t="s">
        <v>56</v>
      </c>
      <c r="AC1" s="2" t="s">
        <v>66</v>
      </c>
      <c r="AD1" s="26" t="s">
        <v>67</v>
      </c>
      <c r="AE1" s="2" t="s">
        <v>18</v>
      </c>
      <c r="AF1" s="2" t="s">
        <v>68</v>
      </c>
      <c r="AG1" s="2" t="s">
        <v>17</v>
      </c>
      <c r="AH1" s="2" t="s">
        <v>69</v>
      </c>
      <c r="AI1" s="2" t="s">
        <v>70</v>
      </c>
      <c r="AJ1" s="2" t="s">
        <v>71</v>
      </c>
      <c r="AK1" s="2" t="s">
        <v>19</v>
      </c>
      <c r="AL1" s="2" t="s">
        <v>72</v>
      </c>
      <c r="AM1" s="2" t="s">
        <v>20</v>
      </c>
      <c r="AN1" s="2" t="s">
        <v>21</v>
      </c>
      <c r="AO1" s="2" t="s">
        <v>22</v>
      </c>
      <c r="AP1" s="2" t="s">
        <v>23</v>
      </c>
      <c r="AQ1" s="2" t="s">
        <v>37</v>
      </c>
      <c r="AR1" s="2" t="s">
        <v>73</v>
      </c>
      <c r="AS1" s="2" t="s">
        <v>74</v>
      </c>
      <c r="AT1" s="2" t="s">
        <v>75</v>
      </c>
      <c r="AU1" s="2" t="s">
        <v>76</v>
      </c>
      <c r="AV1" s="2" t="s">
        <v>77</v>
      </c>
      <c r="AW1" s="2" t="s">
        <v>78</v>
      </c>
      <c r="AX1" s="2" t="s">
        <v>24</v>
      </c>
      <c r="AY1" s="2" t="s">
        <v>25</v>
      </c>
      <c r="AZ1" s="2" t="s">
        <v>26</v>
      </c>
      <c r="BA1" s="2" t="s">
        <v>27</v>
      </c>
      <c r="BB1" s="2" t="s">
        <v>28</v>
      </c>
      <c r="BC1" s="2" t="s">
        <v>29</v>
      </c>
      <c r="BD1" s="27" t="s">
        <v>30</v>
      </c>
      <c r="BE1" s="27" t="s">
        <v>31</v>
      </c>
      <c r="BF1" s="27" t="s">
        <v>32</v>
      </c>
      <c r="BG1" s="27" t="s">
        <v>33</v>
      </c>
      <c r="BH1" s="27" t="s">
        <v>34</v>
      </c>
      <c r="BI1" s="27" t="s">
        <v>35</v>
      </c>
      <c r="BJ1" s="27" t="s">
        <v>36</v>
      </c>
      <c r="BK1" s="28" t="s">
        <v>38</v>
      </c>
    </row>
    <row r="2" spans="1:63" ht="20.149999999999999" customHeight="1" x14ac:dyDescent="0.35">
      <c r="A2">
        <v>1</v>
      </c>
      <c r="B2" t="s">
        <v>360</v>
      </c>
      <c r="C2" t="s">
        <v>6915</v>
      </c>
      <c r="D2" s="15" t="s">
        <v>587</v>
      </c>
      <c r="E2" s="12" t="s">
        <v>98</v>
      </c>
      <c r="F2" s="16">
        <v>1962</v>
      </c>
      <c r="G2" s="12" t="s">
        <v>588</v>
      </c>
      <c r="H2" s="12" t="s">
        <v>589</v>
      </c>
      <c r="I2" s="12" t="s">
        <v>590</v>
      </c>
      <c r="J2" s="12" t="s">
        <v>2402</v>
      </c>
      <c r="K2" s="12" t="s">
        <v>1945</v>
      </c>
      <c r="N2" s="16" t="s">
        <v>206</v>
      </c>
      <c r="O2" s="16" t="s">
        <v>591</v>
      </c>
      <c r="P2" s="12" t="s">
        <v>482</v>
      </c>
      <c r="Q2" s="16">
        <v>2023</v>
      </c>
      <c r="R2" s="16">
        <v>0.84</v>
      </c>
      <c r="S2" s="16">
        <v>0</v>
      </c>
      <c r="T2" s="16">
        <v>0</v>
      </c>
      <c r="V2" s="12" t="s">
        <v>204</v>
      </c>
      <c r="W2" s="12" t="s">
        <v>204</v>
      </c>
      <c r="X2" s="16">
        <v>1</v>
      </c>
      <c r="Y2" s="16">
        <v>9</v>
      </c>
      <c r="Z2" s="16">
        <v>0.84</v>
      </c>
      <c r="AA2" s="16">
        <f>Z2*120</f>
        <v>100.8</v>
      </c>
      <c r="AB2" s="16" t="s">
        <v>2114</v>
      </c>
      <c r="AC2" s="16" t="s">
        <v>592</v>
      </c>
      <c r="AD2" s="16">
        <f>AA2*350</f>
        <v>35280</v>
      </c>
      <c r="AE2" s="16">
        <f>Z2*350</f>
        <v>294</v>
      </c>
      <c r="AF2" s="16">
        <f>AE2*375</f>
        <v>110250</v>
      </c>
      <c r="AG2" s="16">
        <f>Z2*100</f>
        <v>84</v>
      </c>
      <c r="AH2" s="12">
        <v>0</v>
      </c>
      <c r="AI2" s="16">
        <f>7*Z2</f>
        <v>5.88</v>
      </c>
      <c r="AJ2" s="16">
        <f>AI2*3450</f>
        <v>20286</v>
      </c>
      <c r="AK2" s="16">
        <f>Z2*500</f>
        <v>420</v>
      </c>
      <c r="AL2" s="16">
        <f>1*Z2*5000</f>
        <v>4200</v>
      </c>
      <c r="AM2" s="16">
        <f>90000*Z2</f>
        <v>75600</v>
      </c>
      <c r="AN2" s="16">
        <f>AM2+AL2+AJ2+AF2+AD2</f>
        <v>245616</v>
      </c>
      <c r="AO2" s="12" t="s">
        <v>592</v>
      </c>
      <c r="AP2" s="16" t="s">
        <v>207</v>
      </c>
      <c r="AQ2" s="16" t="s">
        <v>204</v>
      </c>
      <c r="AS2" s="16" t="s">
        <v>2408</v>
      </c>
      <c r="AT2" s="16" t="s">
        <v>2407</v>
      </c>
      <c r="AU2" t="s">
        <v>2410</v>
      </c>
      <c r="AV2" s="15" t="s">
        <v>2409</v>
      </c>
      <c r="AW2" s="16" t="s">
        <v>593</v>
      </c>
      <c r="AX2" s="16" t="s">
        <v>204</v>
      </c>
      <c r="AY2" s="16" t="s">
        <v>204</v>
      </c>
      <c r="AZ2" s="16" t="s">
        <v>204</v>
      </c>
      <c r="BA2" s="16" t="s">
        <v>204</v>
      </c>
      <c r="BB2" s="16" t="s">
        <v>204</v>
      </c>
      <c r="BC2" s="16">
        <v>0.84</v>
      </c>
      <c r="BD2" s="16">
        <v>5.6</v>
      </c>
      <c r="BE2" s="16">
        <v>2000</v>
      </c>
      <c r="BF2" s="16">
        <v>0</v>
      </c>
      <c r="BG2" s="16">
        <v>2000</v>
      </c>
      <c r="BH2" s="16">
        <v>1200</v>
      </c>
      <c r="BI2" s="16">
        <v>400</v>
      </c>
      <c r="BJ2" s="16">
        <v>0</v>
      </c>
    </row>
    <row r="3" spans="1:63" x14ac:dyDescent="0.35">
      <c r="A3">
        <v>2</v>
      </c>
      <c r="B3" t="s">
        <v>360</v>
      </c>
      <c r="C3" t="s">
        <v>6916</v>
      </c>
      <c r="D3" s="15" t="s">
        <v>594</v>
      </c>
      <c r="E3" s="12" t="s">
        <v>98</v>
      </c>
      <c r="F3" s="16">
        <v>1955</v>
      </c>
      <c r="G3" s="12" t="s">
        <v>588</v>
      </c>
      <c r="H3" s="12" t="s">
        <v>589</v>
      </c>
      <c r="I3" s="12" t="s">
        <v>590</v>
      </c>
      <c r="J3" s="12" t="s">
        <v>2402</v>
      </c>
      <c r="K3" s="12" t="s">
        <v>1945</v>
      </c>
      <c r="N3" s="16" t="s">
        <v>206</v>
      </c>
      <c r="O3" s="16" t="s">
        <v>591</v>
      </c>
      <c r="P3" s="12" t="s">
        <v>482</v>
      </c>
      <c r="Q3" s="16">
        <v>2023</v>
      </c>
      <c r="R3" s="16">
        <v>0.76</v>
      </c>
      <c r="S3" s="16">
        <v>0</v>
      </c>
      <c r="T3" s="16">
        <v>0</v>
      </c>
      <c r="V3" s="12" t="s">
        <v>204</v>
      </c>
      <c r="W3" s="12" t="s">
        <v>204</v>
      </c>
      <c r="X3" s="16">
        <v>1</v>
      </c>
      <c r="Y3" s="16">
        <v>5</v>
      </c>
      <c r="Z3" s="16">
        <v>0.76</v>
      </c>
      <c r="AA3" s="16">
        <f>Z3*120</f>
        <v>91.2</v>
      </c>
      <c r="AB3" s="16" t="s">
        <v>2114</v>
      </c>
      <c r="AC3" s="16" t="s">
        <v>592</v>
      </c>
      <c r="AD3" s="16">
        <f t="shared" ref="AD3:AD66" si="0">AA3*350</f>
        <v>31920</v>
      </c>
      <c r="AE3" s="16">
        <f>Z3*350</f>
        <v>266</v>
      </c>
      <c r="AF3" s="16">
        <f>AE3*375</f>
        <v>99750</v>
      </c>
      <c r="AG3" s="16">
        <f t="shared" ref="AG3:AG66" si="1">Z3*100</f>
        <v>76</v>
      </c>
      <c r="AH3" s="12">
        <v>0</v>
      </c>
      <c r="AI3" s="16">
        <f t="shared" ref="AI3:AI66" si="2">7*Z3</f>
        <v>5.32</v>
      </c>
      <c r="AJ3" s="16">
        <f t="shared" ref="AJ3:AJ66" si="3">AI3*3450</f>
        <v>18354</v>
      </c>
      <c r="AK3" s="16">
        <f t="shared" ref="AK3:AK66" si="4">Z3*500</f>
        <v>380</v>
      </c>
      <c r="AL3" s="16">
        <f t="shared" ref="AL3:AL66" si="5">1*Z3*5000</f>
        <v>3800</v>
      </c>
      <c r="AM3" s="16">
        <f t="shared" ref="AM3:AM66" si="6">90000*Z3</f>
        <v>68400</v>
      </c>
      <c r="AN3" s="16">
        <f t="shared" ref="AN3:AN66" si="7">AM3+AL3+AJ3+AF3+AD3</f>
        <v>222224</v>
      </c>
      <c r="AO3" s="12" t="s">
        <v>592</v>
      </c>
      <c r="AP3" s="16" t="s">
        <v>207</v>
      </c>
      <c r="AQ3" s="16" t="s">
        <v>204</v>
      </c>
      <c r="AS3" s="16" t="s">
        <v>2408</v>
      </c>
      <c r="AT3" s="16" t="s">
        <v>2407</v>
      </c>
      <c r="AU3" t="s">
        <v>2410</v>
      </c>
      <c r="AV3" s="15" t="s">
        <v>2409</v>
      </c>
      <c r="AW3" s="16" t="s">
        <v>593</v>
      </c>
      <c r="AX3" s="16" t="s">
        <v>204</v>
      </c>
      <c r="AY3" s="16" t="s">
        <v>204</v>
      </c>
      <c r="AZ3" s="16" t="s">
        <v>204</v>
      </c>
      <c r="BA3" s="16" t="s">
        <v>204</v>
      </c>
      <c r="BB3" s="16" t="s">
        <v>204</v>
      </c>
      <c r="BC3" s="16">
        <v>0.76</v>
      </c>
      <c r="BD3" s="16">
        <v>5.2</v>
      </c>
      <c r="BE3" s="16">
        <v>1840</v>
      </c>
      <c r="BF3" s="16">
        <v>0</v>
      </c>
      <c r="BG3" s="16">
        <v>1600</v>
      </c>
      <c r="BH3" s="16">
        <v>960</v>
      </c>
      <c r="BI3" s="16">
        <v>800</v>
      </c>
      <c r="BJ3" s="16">
        <v>0</v>
      </c>
    </row>
    <row r="4" spans="1:63" x14ac:dyDescent="0.35">
      <c r="A4">
        <v>3</v>
      </c>
      <c r="B4" t="s">
        <v>360</v>
      </c>
      <c r="C4" t="s">
        <v>6917</v>
      </c>
      <c r="D4" s="15" t="s">
        <v>595</v>
      </c>
      <c r="E4" s="12" t="s">
        <v>98</v>
      </c>
      <c r="F4" s="16">
        <v>1953</v>
      </c>
      <c r="G4" s="12" t="s">
        <v>588</v>
      </c>
      <c r="H4" s="12" t="s">
        <v>589</v>
      </c>
      <c r="I4" s="12" t="s">
        <v>590</v>
      </c>
      <c r="J4" s="12" t="s">
        <v>2402</v>
      </c>
      <c r="K4" s="12" t="s">
        <v>1945</v>
      </c>
      <c r="N4" s="16" t="s">
        <v>206</v>
      </c>
      <c r="O4" s="16" t="s">
        <v>591</v>
      </c>
      <c r="P4" s="12" t="s">
        <v>482</v>
      </c>
      <c r="Q4" s="16">
        <v>2023</v>
      </c>
      <c r="R4" s="16">
        <v>0.76</v>
      </c>
      <c r="S4" s="16">
        <v>0</v>
      </c>
      <c r="T4" s="16">
        <v>0</v>
      </c>
      <c r="V4" s="12" t="s">
        <v>204</v>
      </c>
      <c r="W4" s="12" t="s">
        <v>204</v>
      </c>
      <c r="X4" s="16">
        <v>1</v>
      </c>
      <c r="Y4" s="16">
        <v>4</v>
      </c>
      <c r="Z4" s="16">
        <v>0.76</v>
      </c>
      <c r="AA4" s="16">
        <f t="shared" ref="AA4:AA67" si="8">Z4*120</f>
        <v>91.2</v>
      </c>
      <c r="AB4" s="16" t="s">
        <v>2114</v>
      </c>
      <c r="AC4" s="16" t="s">
        <v>592</v>
      </c>
      <c r="AD4" s="16">
        <f t="shared" si="0"/>
        <v>31920</v>
      </c>
      <c r="AE4" s="16">
        <f t="shared" ref="AE4:AE66" si="9">Z4*350</f>
        <v>266</v>
      </c>
      <c r="AF4" s="16">
        <f t="shared" ref="AF4:AF66" si="10">AE4*375</f>
        <v>99750</v>
      </c>
      <c r="AG4" s="16">
        <f t="shared" si="1"/>
        <v>76</v>
      </c>
      <c r="AH4" s="12">
        <v>0</v>
      </c>
      <c r="AI4" s="16">
        <f t="shared" si="2"/>
        <v>5.32</v>
      </c>
      <c r="AJ4" s="16">
        <f t="shared" si="3"/>
        <v>18354</v>
      </c>
      <c r="AK4" s="16">
        <f t="shared" si="4"/>
        <v>380</v>
      </c>
      <c r="AL4" s="16">
        <f t="shared" si="5"/>
        <v>3800</v>
      </c>
      <c r="AM4" s="16">
        <f t="shared" si="6"/>
        <v>68400</v>
      </c>
      <c r="AN4" s="16">
        <f t="shared" si="7"/>
        <v>222224</v>
      </c>
      <c r="AO4" s="12" t="s">
        <v>592</v>
      </c>
      <c r="AP4" s="16" t="s">
        <v>207</v>
      </c>
      <c r="AQ4" s="16" t="s">
        <v>204</v>
      </c>
      <c r="AS4" s="16" t="s">
        <v>2408</v>
      </c>
      <c r="AT4" s="16" t="s">
        <v>2407</v>
      </c>
      <c r="AU4" t="s">
        <v>2410</v>
      </c>
      <c r="AV4" s="15" t="s">
        <v>2409</v>
      </c>
      <c r="AW4" s="16" t="s">
        <v>593</v>
      </c>
      <c r="AX4" s="16" t="s">
        <v>204</v>
      </c>
      <c r="AY4" s="16" t="s">
        <v>204</v>
      </c>
      <c r="AZ4" s="16" t="s">
        <v>204</v>
      </c>
      <c r="BA4" s="16" t="s">
        <v>204</v>
      </c>
      <c r="BB4" s="16" t="s">
        <v>204</v>
      </c>
      <c r="BC4" s="16">
        <v>0.76</v>
      </c>
      <c r="BD4" s="16">
        <v>5.6</v>
      </c>
      <c r="BE4" s="16">
        <v>1920</v>
      </c>
      <c r="BF4" s="16">
        <v>0</v>
      </c>
      <c r="BG4" s="16">
        <v>2400</v>
      </c>
      <c r="BH4" s="16">
        <v>800</v>
      </c>
      <c r="BI4" s="16">
        <v>480</v>
      </c>
      <c r="BJ4" s="16">
        <v>0</v>
      </c>
    </row>
    <row r="5" spans="1:63" x14ac:dyDescent="0.35">
      <c r="A5">
        <v>4</v>
      </c>
      <c r="B5" t="s">
        <v>360</v>
      </c>
      <c r="C5" t="s">
        <v>6918</v>
      </c>
      <c r="D5" s="15" t="s">
        <v>596</v>
      </c>
      <c r="E5" s="12" t="s">
        <v>98</v>
      </c>
      <c r="F5" s="16">
        <v>1970</v>
      </c>
      <c r="G5" s="12" t="s">
        <v>588</v>
      </c>
      <c r="H5" s="12" t="s">
        <v>589</v>
      </c>
      <c r="I5" s="12" t="s">
        <v>590</v>
      </c>
      <c r="J5" s="12" t="s">
        <v>2402</v>
      </c>
      <c r="K5" s="12" t="s">
        <v>1945</v>
      </c>
      <c r="N5" s="16" t="s">
        <v>206</v>
      </c>
      <c r="O5" s="16" t="s">
        <v>591</v>
      </c>
      <c r="P5" s="12" t="s">
        <v>482</v>
      </c>
      <c r="Q5" s="16">
        <v>2023</v>
      </c>
      <c r="R5" s="16">
        <v>0.78</v>
      </c>
      <c r="S5" s="16">
        <v>0</v>
      </c>
      <c r="T5" s="16">
        <v>0</v>
      </c>
      <c r="V5" s="12" t="s">
        <v>204</v>
      </c>
      <c r="W5" s="12" t="s">
        <v>204</v>
      </c>
      <c r="X5" s="16">
        <v>1</v>
      </c>
      <c r="Y5" s="16">
        <v>10</v>
      </c>
      <c r="Z5" s="16">
        <v>0.78</v>
      </c>
      <c r="AA5" s="16">
        <f t="shared" si="8"/>
        <v>93.600000000000009</v>
      </c>
      <c r="AB5" s="16" t="s">
        <v>2114</v>
      </c>
      <c r="AC5" s="16" t="s">
        <v>592</v>
      </c>
      <c r="AD5" s="16">
        <f t="shared" si="0"/>
        <v>32760.000000000004</v>
      </c>
      <c r="AE5" s="16">
        <f t="shared" si="9"/>
        <v>273</v>
      </c>
      <c r="AF5" s="16">
        <f t="shared" si="10"/>
        <v>102375</v>
      </c>
      <c r="AG5" s="16">
        <f t="shared" si="1"/>
        <v>78</v>
      </c>
      <c r="AH5" s="12">
        <v>0</v>
      </c>
      <c r="AI5" s="16">
        <f t="shared" si="2"/>
        <v>5.46</v>
      </c>
      <c r="AJ5" s="16">
        <f t="shared" si="3"/>
        <v>18837</v>
      </c>
      <c r="AK5" s="16">
        <f t="shared" si="4"/>
        <v>390</v>
      </c>
      <c r="AL5" s="16">
        <f t="shared" si="5"/>
        <v>3900</v>
      </c>
      <c r="AM5" s="16">
        <f t="shared" si="6"/>
        <v>70200</v>
      </c>
      <c r="AN5" s="16">
        <f t="shared" si="7"/>
        <v>228072</v>
      </c>
      <c r="AO5" s="12" t="s">
        <v>592</v>
      </c>
      <c r="AP5" s="16" t="s">
        <v>207</v>
      </c>
      <c r="AQ5" s="16" t="s">
        <v>204</v>
      </c>
      <c r="AS5" s="16" t="s">
        <v>2408</v>
      </c>
      <c r="AT5" s="16" t="s">
        <v>2407</v>
      </c>
      <c r="AU5" t="s">
        <v>2410</v>
      </c>
      <c r="AV5" s="15" t="s">
        <v>2409</v>
      </c>
      <c r="AW5" s="16" t="s">
        <v>593</v>
      </c>
      <c r="AX5" s="16" t="s">
        <v>204</v>
      </c>
      <c r="AY5" s="16" t="s">
        <v>204</v>
      </c>
      <c r="AZ5" s="16" t="s">
        <v>204</v>
      </c>
      <c r="BA5" s="16" t="s">
        <v>204</v>
      </c>
      <c r="BB5" s="16" t="s">
        <v>204</v>
      </c>
      <c r="BC5" s="16">
        <v>0.78</v>
      </c>
      <c r="BD5" s="16">
        <v>6</v>
      </c>
      <c r="BE5" s="16">
        <v>1760</v>
      </c>
      <c r="BF5" s="16">
        <v>0</v>
      </c>
      <c r="BG5" s="16">
        <v>2240</v>
      </c>
      <c r="BH5" s="16">
        <v>1200</v>
      </c>
      <c r="BI5" s="16">
        <v>400</v>
      </c>
      <c r="BJ5" s="16">
        <v>0</v>
      </c>
    </row>
    <row r="6" spans="1:63" x14ac:dyDescent="0.35">
      <c r="A6">
        <v>5</v>
      </c>
      <c r="B6" t="s">
        <v>360</v>
      </c>
      <c r="C6" t="s">
        <v>6919</v>
      </c>
      <c r="D6" s="15" t="s">
        <v>597</v>
      </c>
      <c r="E6" s="12" t="s">
        <v>98</v>
      </c>
      <c r="F6" s="16">
        <v>1975</v>
      </c>
      <c r="G6" s="12" t="s">
        <v>588</v>
      </c>
      <c r="H6" s="12" t="s">
        <v>589</v>
      </c>
      <c r="I6" s="12" t="s">
        <v>590</v>
      </c>
      <c r="J6" s="12" t="s">
        <v>2402</v>
      </c>
      <c r="K6" s="12" t="s">
        <v>1945</v>
      </c>
      <c r="N6" s="16" t="s">
        <v>206</v>
      </c>
      <c r="O6" s="16" t="s">
        <v>591</v>
      </c>
      <c r="P6" s="12" t="s">
        <v>482</v>
      </c>
      <c r="Q6" s="16">
        <v>2023</v>
      </c>
      <c r="R6" s="16">
        <v>0.81</v>
      </c>
      <c r="S6" s="16">
        <v>0</v>
      </c>
      <c r="T6" s="16">
        <v>0</v>
      </c>
      <c r="V6" s="12" t="s">
        <v>204</v>
      </c>
      <c r="W6" s="12" t="s">
        <v>204</v>
      </c>
      <c r="X6" s="16">
        <v>1</v>
      </c>
      <c r="Y6" s="16">
        <v>4</v>
      </c>
      <c r="Z6" s="16">
        <v>0.81</v>
      </c>
      <c r="AA6" s="16">
        <f t="shared" si="8"/>
        <v>97.2</v>
      </c>
      <c r="AB6" s="16" t="s">
        <v>2114</v>
      </c>
      <c r="AC6" s="16" t="s">
        <v>592</v>
      </c>
      <c r="AD6" s="16">
        <f t="shared" si="0"/>
        <v>34020</v>
      </c>
      <c r="AE6" s="16">
        <f t="shared" si="9"/>
        <v>283.5</v>
      </c>
      <c r="AF6" s="16">
        <f t="shared" si="10"/>
        <v>106312.5</v>
      </c>
      <c r="AG6" s="16">
        <f t="shared" si="1"/>
        <v>81</v>
      </c>
      <c r="AH6" s="12">
        <v>0</v>
      </c>
      <c r="AI6" s="16">
        <f t="shared" si="2"/>
        <v>5.67</v>
      </c>
      <c r="AJ6" s="16">
        <f t="shared" si="3"/>
        <v>19561.5</v>
      </c>
      <c r="AK6" s="16">
        <f t="shared" si="4"/>
        <v>405</v>
      </c>
      <c r="AL6" s="16">
        <f t="shared" si="5"/>
        <v>4050.0000000000005</v>
      </c>
      <c r="AM6" s="16">
        <f t="shared" si="6"/>
        <v>72900</v>
      </c>
      <c r="AN6" s="16">
        <f t="shared" si="7"/>
        <v>236844</v>
      </c>
      <c r="AO6" s="12" t="s">
        <v>592</v>
      </c>
      <c r="AP6" s="16" t="s">
        <v>207</v>
      </c>
      <c r="AQ6" s="16" t="s">
        <v>204</v>
      </c>
      <c r="AS6" s="16" t="s">
        <v>2408</v>
      </c>
      <c r="AT6" s="16" t="s">
        <v>2407</v>
      </c>
      <c r="AU6" t="s">
        <v>2410</v>
      </c>
      <c r="AV6" s="15" t="s">
        <v>2409</v>
      </c>
      <c r="AW6" s="16" t="s">
        <v>593</v>
      </c>
      <c r="AX6" s="16" t="s">
        <v>204</v>
      </c>
      <c r="AY6" s="16" t="s">
        <v>204</v>
      </c>
      <c r="AZ6" s="16" t="s">
        <v>204</v>
      </c>
      <c r="BA6" s="16" t="s">
        <v>204</v>
      </c>
      <c r="BB6" s="16" t="s">
        <v>204</v>
      </c>
      <c r="BC6" s="16">
        <v>0.81</v>
      </c>
      <c r="BD6" s="16">
        <v>6</v>
      </c>
      <c r="BE6" s="16">
        <v>2400</v>
      </c>
      <c r="BF6" s="16">
        <v>0</v>
      </c>
      <c r="BG6" s="16">
        <v>2000</v>
      </c>
      <c r="BH6" s="16">
        <v>1200</v>
      </c>
      <c r="BI6" s="16">
        <v>800</v>
      </c>
      <c r="BJ6" s="16">
        <v>0</v>
      </c>
    </row>
    <row r="7" spans="1:63" x14ac:dyDescent="0.35">
      <c r="A7">
        <v>6</v>
      </c>
      <c r="B7" t="s">
        <v>360</v>
      </c>
      <c r="C7" t="s">
        <v>6920</v>
      </c>
      <c r="D7" s="15" t="s">
        <v>598</v>
      </c>
      <c r="E7" s="12" t="s">
        <v>98</v>
      </c>
      <c r="F7" s="16">
        <v>1968</v>
      </c>
      <c r="G7" s="12" t="s">
        <v>588</v>
      </c>
      <c r="H7" s="12" t="s">
        <v>589</v>
      </c>
      <c r="I7" s="12" t="s">
        <v>590</v>
      </c>
      <c r="J7" s="12" t="s">
        <v>2402</v>
      </c>
      <c r="K7" s="12" t="s">
        <v>1945</v>
      </c>
      <c r="N7" s="16" t="s">
        <v>206</v>
      </c>
      <c r="O7" s="16" t="s">
        <v>591</v>
      </c>
      <c r="P7" s="12" t="s">
        <v>482</v>
      </c>
      <c r="Q7" s="16">
        <v>2023</v>
      </c>
      <c r="R7" s="16">
        <v>1.1599999999999999</v>
      </c>
      <c r="S7" s="16">
        <v>0</v>
      </c>
      <c r="T7" s="16">
        <v>0</v>
      </c>
      <c r="V7" s="12" t="s">
        <v>204</v>
      </c>
      <c r="W7" s="12" t="s">
        <v>204</v>
      </c>
      <c r="X7" s="16">
        <v>1</v>
      </c>
      <c r="Y7" s="16">
        <v>5</v>
      </c>
      <c r="Z7" s="16">
        <v>1.1599999999999999</v>
      </c>
      <c r="AA7" s="16">
        <f t="shared" si="8"/>
        <v>139.19999999999999</v>
      </c>
      <c r="AB7" s="16" t="s">
        <v>2114</v>
      </c>
      <c r="AC7" s="16" t="s">
        <v>592</v>
      </c>
      <c r="AD7" s="16">
        <f t="shared" si="0"/>
        <v>48719.999999999993</v>
      </c>
      <c r="AE7" s="16">
        <f t="shared" si="9"/>
        <v>406</v>
      </c>
      <c r="AF7" s="16">
        <f t="shared" si="10"/>
        <v>152250</v>
      </c>
      <c r="AG7" s="16">
        <f t="shared" si="1"/>
        <v>115.99999999999999</v>
      </c>
      <c r="AH7" s="12">
        <v>0</v>
      </c>
      <c r="AI7" s="16">
        <f t="shared" si="2"/>
        <v>8.1199999999999992</v>
      </c>
      <c r="AJ7" s="16">
        <f t="shared" si="3"/>
        <v>28013.999999999996</v>
      </c>
      <c r="AK7" s="16">
        <f t="shared" si="4"/>
        <v>580</v>
      </c>
      <c r="AL7" s="16">
        <f t="shared" si="5"/>
        <v>5800</v>
      </c>
      <c r="AM7" s="16">
        <f t="shared" si="6"/>
        <v>104400</v>
      </c>
      <c r="AN7" s="16">
        <f t="shared" si="7"/>
        <v>339184</v>
      </c>
      <c r="AO7" s="12" t="s">
        <v>592</v>
      </c>
      <c r="AP7" s="16" t="s">
        <v>207</v>
      </c>
      <c r="AQ7" s="16" t="s">
        <v>204</v>
      </c>
      <c r="AS7" s="16" t="s">
        <v>2408</v>
      </c>
      <c r="AT7" s="16" t="s">
        <v>2407</v>
      </c>
      <c r="AU7" t="s">
        <v>2410</v>
      </c>
      <c r="AV7" s="15" t="s">
        <v>2409</v>
      </c>
      <c r="AW7" s="16" t="s">
        <v>593</v>
      </c>
      <c r="AX7" s="16" t="s">
        <v>204</v>
      </c>
      <c r="AY7" s="16" t="s">
        <v>204</v>
      </c>
      <c r="AZ7" s="16" t="s">
        <v>204</v>
      </c>
      <c r="BA7" s="16" t="s">
        <v>204</v>
      </c>
      <c r="BB7" s="16" t="s">
        <v>204</v>
      </c>
      <c r="BC7" s="16">
        <v>1.1599999999999999</v>
      </c>
      <c r="BD7" s="16">
        <v>8</v>
      </c>
      <c r="BE7" s="16">
        <v>3200</v>
      </c>
      <c r="BF7" s="16">
        <v>0</v>
      </c>
      <c r="BG7" s="16">
        <v>2800</v>
      </c>
      <c r="BH7" s="16">
        <v>1200</v>
      </c>
      <c r="BI7" s="16">
        <v>400</v>
      </c>
      <c r="BJ7" s="16">
        <v>0</v>
      </c>
    </row>
    <row r="8" spans="1:63" x14ac:dyDescent="0.35">
      <c r="A8">
        <v>7</v>
      </c>
      <c r="B8" t="s">
        <v>360</v>
      </c>
      <c r="C8" t="s">
        <v>6921</v>
      </c>
      <c r="D8" s="15" t="s">
        <v>599</v>
      </c>
      <c r="E8" s="12" t="s">
        <v>98</v>
      </c>
      <c r="F8" s="16">
        <v>1977</v>
      </c>
      <c r="G8" s="12" t="s">
        <v>588</v>
      </c>
      <c r="H8" s="12" t="s">
        <v>589</v>
      </c>
      <c r="I8" s="12" t="s">
        <v>590</v>
      </c>
      <c r="J8" s="12" t="s">
        <v>2402</v>
      </c>
      <c r="K8" s="12" t="s">
        <v>1945</v>
      </c>
      <c r="N8" s="16" t="s">
        <v>206</v>
      </c>
      <c r="O8" s="16" t="s">
        <v>591</v>
      </c>
      <c r="P8" s="12" t="s">
        <v>482</v>
      </c>
      <c r="Q8" s="16">
        <v>2023</v>
      </c>
      <c r="R8" s="16">
        <v>0.91</v>
      </c>
      <c r="S8" s="16">
        <v>0</v>
      </c>
      <c r="T8" s="16">
        <v>0</v>
      </c>
      <c r="V8" s="12" t="s">
        <v>204</v>
      </c>
      <c r="W8" s="12" t="s">
        <v>204</v>
      </c>
      <c r="X8" s="16">
        <v>1</v>
      </c>
      <c r="Y8" s="16">
        <v>9</v>
      </c>
      <c r="Z8" s="16">
        <v>0.91</v>
      </c>
      <c r="AA8" s="16">
        <f t="shared" si="8"/>
        <v>109.2</v>
      </c>
      <c r="AB8" s="16" t="s">
        <v>2114</v>
      </c>
      <c r="AC8" s="16" t="s">
        <v>592</v>
      </c>
      <c r="AD8" s="16">
        <f t="shared" si="0"/>
        <v>38220</v>
      </c>
      <c r="AE8" s="16">
        <f t="shared" si="9"/>
        <v>318.5</v>
      </c>
      <c r="AF8" s="16">
        <f t="shared" si="10"/>
        <v>119437.5</v>
      </c>
      <c r="AG8" s="16">
        <f t="shared" si="1"/>
        <v>91</v>
      </c>
      <c r="AH8" s="12">
        <v>0</v>
      </c>
      <c r="AI8" s="16">
        <f t="shared" si="2"/>
        <v>6.37</v>
      </c>
      <c r="AJ8" s="16">
        <f t="shared" si="3"/>
        <v>21976.5</v>
      </c>
      <c r="AK8" s="16">
        <f t="shared" si="4"/>
        <v>455</v>
      </c>
      <c r="AL8" s="16">
        <f t="shared" si="5"/>
        <v>4550</v>
      </c>
      <c r="AM8" s="16">
        <f t="shared" si="6"/>
        <v>81900</v>
      </c>
      <c r="AN8" s="16">
        <f t="shared" si="7"/>
        <v>266084</v>
      </c>
      <c r="AO8" s="12" t="s">
        <v>592</v>
      </c>
      <c r="AP8" s="16" t="s">
        <v>207</v>
      </c>
      <c r="AQ8" s="16" t="s">
        <v>204</v>
      </c>
      <c r="AS8" s="16" t="s">
        <v>2408</v>
      </c>
      <c r="AT8" s="16" t="s">
        <v>2407</v>
      </c>
      <c r="AU8" t="s">
        <v>2410</v>
      </c>
      <c r="AV8" s="15" t="s">
        <v>2409</v>
      </c>
      <c r="AW8" s="16" t="s">
        <v>593</v>
      </c>
      <c r="AX8" s="16" t="s">
        <v>204</v>
      </c>
      <c r="AY8" s="16" t="s">
        <v>204</v>
      </c>
      <c r="AZ8" s="16" t="s">
        <v>204</v>
      </c>
      <c r="BA8" s="16" t="s">
        <v>204</v>
      </c>
      <c r="BB8" s="16" t="s">
        <v>204</v>
      </c>
      <c r="BC8" s="16">
        <v>0.91</v>
      </c>
      <c r="BD8" s="16">
        <v>6.9</v>
      </c>
      <c r="BE8" s="16">
        <v>2800</v>
      </c>
      <c r="BF8" s="16">
        <v>0</v>
      </c>
      <c r="BG8" s="16">
        <v>2400</v>
      </c>
      <c r="BH8" s="16">
        <v>800</v>
      </c>
      <c r="BI8" s="16">
        <v>800</v>
      </c>
      <c r="BJ8" s="16">
        <v>0</v>
      </c>
    </row>
    <row r="9" spans="1:63" x14ac:dyDescent="0.35">
      <c r="A9">
        <v>8</v>
      </c>
      <c r="B9" t="s">
        <v>360</v>
      </c>
      <c r="C9" t="s">
        <v>6922</v>
      </c>
      <c r="D9" s="15" t="s">
        <v>600</v>
      </c>
      <c r="E9" s="12" t="s">
        <v>98</v>
      </c>
      <c r="F9" s="16">
        <v>1955</v>
      </c>
      <c r="G9" s="12" t="s">
        <v>588</v>
      </c>
      <c r="H9" s="12" t="s">
        <v>589</v>
      </c>
      <c r="I9" s="12" t="s">
        <v>590</v>
      </c>
      <c r="J9" s="12" t="s">
        <v>2402</v>
      </c>
      <c r="K9" s="12" t="s">
        <v>1945</v>
      </c>
      <c r="N9" s="16" t="s">
        <v>205</v>
      </c>
      <c r="O9" s="16" t="s">
        <v>601</v>
      </c>
      <c r="P9" s="12" t="s">
        <v>482</v>
      </c>
      <c r="Q9" s="16">
        <v>2023</v>
      </c>
      <c r="R9" s="16">
        <v>0.97</v>
      </c>
      <c r="S9" s="16">
        <v>0</v>
      </c>
      <c r="T9" s="16">
        <v>0</v>
      </c>
      <c r="V9" s="12" t="s">
        <v>204</v>
      </c>
      <c r="W9" s="12" t="s">
        <v>204</v>
      </c>
      <c r="X9" s="16">
        <v>1</v>
      </c>
      <c r="Y9" s="16">
        <v>8</v>
      </c>
      <c r="Z9" s="16">
        <v>0.97</v>
      </c>
      <c r="AA9" s="16">
        <f t="shared" si="8"/>
        <v>116.39999999999999</v>
      </c>
      <c r="AB9" s="16" t="s">
        <v>2114</v>
      </c>
      <c r="AC9" s="16" t="s">
        <v>592</v>
      </c>
      <c r="AD9" s="16">
        <f t="shared" si="0"/>
        <v>40740</v>
      </c>
      <c r="AE9" s="16">
        <f t="shared" si="9"/>
        <v>339.5</v>
      </c>
      <c r="AF9" s="16">
        <f t="shared" si="10"/>
        <v>127312.5</v>
      </c>
      <c r="AG9" s="16">
        <f t="shared" si="1"/>
        <v>97</v>
      </c>
      <c r="AH9" s="12">
        <v>0</v>
      </c>
      <c r="AI9" s="16">
        <f t="shared" si="2"/>
        <v>6.79</v>
      </c>
      <c r="AJ9" s="16">
        <f t="shared" si="3"/>
        <v>23425.5</v>
      </c>
      <c r="AK9" s="16">
        <f t="shared" si="4"/>
        <v>485</v>
      </c>
      <c r="AL9" s="16">
        <f t="shared" si="5"/>
        <v>4850</v>
      </c>
      <c r="AM9" s="16">
        <f t="shared" si="6"/>
        <v>87300</v>
      </c>
      <c r="AN9" s="16">
        <f t="shared" si="7"/>
        <v>283628</v>
      </c>
      <c r="AO9" s="12" t="s">
        <v>592</v>
      </c>
      <c r="AP9" s="16" t="s">
        <v>207</v>
      </c>
      <c r="AQ9" s="16" t="s">
        <v>204</v>
      </c>
      <c r="AS9" s="16" t="s">
        <v>2408</v>
      </c>
      <c r="AT9" s="16" t="s">
        <v>2407</v>
      </c>
      <c r="AU9" t="s">
        <v>2410</v>
      </c>
      <c r="AV9" s="15" t="s">
        <v>2409</v>
      </c>
      <c r="AW9" s="16" t="s">
        <v>593</v>
      </c>
      <c r="AX9" s="16" t="s">
        <v>204</v>
      </c>
      <c r="AY9" s="16" t="s">
        <v>204</v>
      </c>
      <c r="AZ9" s="16" t="s">
        <v>204</v>
      </c>
      <c r="BA9" s="16" t="s">
        <v>204</v>
      </c>
      <c r="BB9" s="16" t="s">
        <v>204</v>
      </c>
      <c r="BC9" s="16">
        <v>0.97</v>
      </c>
      <c r="BD9" s="16">
        <v>7.2</v>
      </c>
      <c r="BE9" s="16">
        <v>2960</v>
      </c>
      <c r="BF9" s="16">
        <v>0</v>
      </c>
      <c r="BG9" s="16">
        <v>2640</v>
      </c>
      <c r="BH9" s="16">
        <v>1200</v>
      </c>
      <c r="BI9" s="16">
        <v>1200</v>
      </c>
      <c r="BJ9" s="16">
        <v>0</v>
      </c>
    </row>
    <row r="10" spans="1:63" x14ac:dyDescent="0.35">
      <c r="A10">
        <v>9</v>
      </c>
      <c r="B10" t="s">
        <v>360</v>
      </c>
      <c r="C10" t="s">
        <v>6923</v>
      </c>
      <c r="D10" s="15" t="s">
        <v>602</v>
      </c>
      <c r="E10" s="12" t="s">
        <v>98</v>
      </c>
      <c r="F10" s="16">
        <v>1972</v>
      </c>
      <c r="G10" s="12" t="s">
        <v>588</v>
      </c>
      <c r="H10" s="12" t="s">
        <v>589</v>
      </c>
      <c r="I10" s="12" t="s">
        <v>590</v>
      </c>
      <c r="J10" s="12" t="s">
        <v>2402</v>
      </c>
      <c r="K10" s="12" t="s">
        <v>1945</v>
      </c>
      <c r="N10" s="16" t="s">
        <v>206</v>
      </c>
      <c r="O10" s="16" t="s">
        <v>601</v>
      </c>
      <c r="P10" s="12" t="s">
        <v>482</v>
      </c>
      <c r="Q10" s="16">
        <v>2023</v>
      </c>
      <c r="R10" s="16">
        <v>0.97</v>
      </c>
      <c r="S10" s="16">
        <v>0</v>
      </c>
      <c r="T10" s="16">
        <v>0</v>
      </c>
      <c r="V10" s="12" t="s">
        <v>204</v>
      </c>
      <c r="W10" s="12" t="s">
        <v>204</v>
      </c>
      <c r="X10" s="16">
        <v>1</v>
      </c>
      <c r="Y10" s="16">
        <v>4</v>
      </c>
      <c r="Z10" s="16">
        <v>0.97</v>
      </c>
      <c r="AA10" s="16">
        <f t="shared" si="8"/>
        <v>116.39999999999999</v>
      </c>
      <c r="AB10" s="16" t="s">
        <v>2114</v>
      </c>
      <c r="AC10" s="16" t="s">
        <v>592</v>
      </c>
      <c r="AD10" s="16">
        <f t="shared" si="0"/>
        <v>40740</v>
      </c>
      <c r="AE10" s="16">
        <f t="shared" si="9"/>
        <v>339.5</v>
      </c>
      <c r="AF10" s="16">
        <f t="shared" si="10"/>
        <v>127312.5</v>
      </c>
      <c r="AG10" s="16">
        <f t="shared" si="1"/>
        <v>97</v>
      </c>
      <c r="AH10" s="12">
        <v>0</v>
      </c>
      <c r="AI10" s="16">
        <f t="shared" si="2"/>
        <v>6.79</v>
      </c>
      <c r="AJ10" s="16">
        <f t="shared" si="3"/>
        <v>23425.5</v>
      </c>
      <c r="AK10" s="16">
        <f t="shared" si="4"/>
        <v>485</v>
      </c>
      <c r="AL10" s="16">
        <f t="shared" si="5"/>
        <v>4850</v>
      </c>
      <c r="AM10" s="16">
        <f t="shared" si="6"/>
        <v>87300</v>
      </c>
      <c r="AN10" s="16">
        <f t="shared" si="7"/>
        <v>283628</v>
      </c>
      <c r="AO10" s="12" t="s">
        <v>592</v>
      </c>
      <c r="AP10" s="16" t="s">
        <v>207</v>
      </c>
      <c r="AQ10" s="16" t="s">
        <v>204</v>
      </c>
      <c r="AS10" s="16" t="s">
        <v>2408</v>
      </c>
      <c r="AT10" s="16" t="s">
        <v>2407</v>
      </c>
      <c r="AU10" t="s">
        <v>2410</v>
      </c>
      <c r="AV10" s="15" t="s">
        <v>2409</v>
      </c>
      <c r="AW10" s="16" t="s">
        <v>593</v>
      </c>
      <c r="AX10" s="16" t="s">
        <v>204</v>
      </c>
      <c r="AY10" s="16" t="s">
        <v>204</v>
      </c>
      <c r="AZ10" s="16" t="s">
        <v>204</v>
      </c>
      <c r="BA10" s="16" t="s">
        <v>204</v>
      </c>
      <c r="BB10" s="16" t="s">
        <v>204</v>
      </c>
      <c r="BC10" s="16">
        <v>0.97</v>
      </c>
      <c r="BD10" s="16">
        <v>7.5</v>
      </c>
      <c r="BE10" s="16">
        <v>2960</v>
      </c>
      <c r="BF10" s="16">
        <v>0</v>
      </c>
      <c r="BG10" s="16">
        <v>2960</v>
      </c>
      <c r="BH10" s="16">
        <v>1040</v>
      </c>
      <c r="BI10" s="16">
        <v>800</v>
      </c>
      <c r="BJ10" s="16">
        <v>0</v>
      </c>
    </row>
    <row r="11" spans="1:63" x14ac:dyDescent="0.35">
      <c r="A11">
        <v>10</v>
      </c>
      <c r="B11" t="s">
        <v>360</v>
      </c>
      <c r="C11" t="s">
        <v>6924</v>
      </c>
      <c r="D11" s="15" t="s">
        <v>603</v>
      </c>
      <c r="E11" s="12" t="s">
        <v>98</v>
      </c>
      <c r="F11" s="16">
        <v>1974</v>
      </c>
      <c r="G11" s="12" t="s">
        <v>588</v>
      </c>
      <c r="H11" s="12" t="s">
        <v>589</v>
      </c>
      <c r="I11" s="12" t="s">
        <v>590</v>
      </c>
      <c r="J11" s="12" t="s">
        <v>2402</v>
      </c>
      <c r="K11" s="12" t="s">
        <v>1945</v>
      </c>
      <c r="N11" s="16" t="s">
        <v>206</v>
      </c>
      <c r="O11" s="16" t="s">
        <v>601</v>
      </c>
      <c r="P11" s="12" t="s">
        <v>482</v>
      </c>
      <c r="Q11" s="16">
        <v>2023</v>
      </c>
      <c r="R11" s="16">
        <v>0.97</v>
      </c>
      <c r="S11" s="16">
        <v>0</v>
      </c>
      <c r="T11" s="16">
        <v>0</v>
      </c>
      <c r="V11" s="12" t="s">
        <v>204</v>
      </c>
      <c r="W11" s="12" t="s">
        <v>204</v>
      </c>
      <c r="X11" s="16">
        <v>1</v>
      </c>
      <c r="Y11" s="16">
        <v>10</v>
      </c>
      <c r="Z11" s="16">
        <v>0.97</v>
      </c>
      <c r="AA11" s="16">
        <f t="shared" si="8"/>
        <v>116.39999999999999</v>
      </c>
      <c r="AB11" s="16" t="s">
        <v>2114</v>
      </c>
      <c r="AC11" s="16" t="s">
        <v>592</v>
      </c>
      <c r="AD11" s="16">
        <f t="shared" si="0"/>
        <v>40740</v>
      </c>
      <c r="AE11" s="16">
        <f t="shared" si="9"/>
        <v>339.5</v>
      </c>
      <c r="AF11" s="16">
        <f t="shared" si="10"/>
        <v>127312.5</v>
      </c>
      <c r="AG11" s="16">
        <f t="shared" si="1"/>
        <v>97</v>
      </c>
      <c r="AH11" s="12">
        <v>0</v>
      </c>
      <c r="AI11" s="16">
        <f t="shared" si="2"/>
        <v>6.79</v>
      </c>
      <c r="AJ11" s="16">
        <f t="shared" si="3"/>
        <v>23425.5</v>
      </c>
      <c r="AK11" s="16">
        <f t="shared" si="4"/>
        <v>485</v>
      </c>
      <c r="AL11" s="16">
        <f t="shared" si="5"/>
        <v>4850</v>
      </c>
      <c r="AM11" s="16">
        <f t="shared" si="6"/>
        <v>87300</v>
      </c>
      <c r="AN11" s="16">
        <f t="shared" si="7"/>
        <v>283628</v>
      </c>
      <c r="AO11" s="12" t="s">
        <v>592</v>
      </c>
      <c r="AP11" s="16" t="s">
        <v>207</v>
      </c>
      <c r="AQ11" s="16" t="s">
        <v>204</v>
      </c>
      <c r="AS11" s="16" t="s">
        <v>2408</v>
      </c>
      <c r="AT11" s="16" t="s">
        <v>2407</v>
      </c>
      <c r="AU11" t="s">
        <v>2410</v>
      </c>
      <c r="AV11" s="15" t="s">
        <v>2409</v>
      </c>
      <c r="AW11" s="16" t="s">
        <v>593</v>
      </c>
      <c r="AX11" s="16" t="s">
        <v>204</v>
      </c>
      <c r="AY11" s="16" t="s">
        <v>204</v>
      </c>
      <c r="AZ11" s="16" t="s">
        <v>204</v>
      </c>
      <c r="BA11" s="16" t="s">
        <v>204</v>
      </c>
      <c r="BB11" s="16" t="s">
        <v>204</v>
      </c>
      <c r="BC11" s="16">
        <v>0.97</v>
      </c>
      <c r="BD11" s="16">
        <v>7.1</v>
      </c>
      <c r="BE11" s="16">
        <v>2960</v>
      </c>
      <c r="BF11" s="16">
        <v>0</v>
      </c>
      <c r="BG11" s="16">
        <v>2000</v>
      </c>
      <c r="BH11" s="16">
        <v>1360</v>
      </c>
      <c r="BI11" s="16">
        <v>800</v>
      </c>
      <c r="BJ11" s="16">
        <v>0</v>
      </c>
    </row>
    <row r="12" spans="1:63" x14ac:dyDescent="0.35">
      <c r="A12">
        <v>11</v>
      </c>
      <c r="B12" t="s">
        <v>360</v>
      </c>
      <c r="C12" t="s">
        <v>6925</v>
      </c>
      <c r="D12" s="15" t="s">
        <v>604</v>
      </c>
      <c r="E12" s="12" t="s">
        <v>98</v>
      </c>
      <c r="F12" s="16">
        <v>1949</v>
      </c>
      <c r="G12" s="12" t="s">
        <v>588</v>
      </c>
      <c r="H12" s="12" t="s">
        <v>589</v>
      </c>
      <c r="I12" s="12" t="s">
        <v>590</v>
      </c>
      <c r="J12" s="12" t="s">
        <v>2402</v>
      </c>
      <c r="K12" s="12" t="s">
        <v>1945</v>
      </c>
      <c r="N12" s="16" t="s">
        <v>206</v>
      </c>
      <c r="O12" s="16" t="s">
        <v>601</v>
      </c>
      <c r="P12" s="12" t="s">
        <v>482</v>
      </c>
      <c r="Q12" s="16">
        <v>2023</v>
      </c>
      <c r="R12" s="16">
        <v>0.97</v>
      </c>
      <c r="S12" s="16">
        <v>0</v>
      </c>
      <c r="T12" s="16">
        <v>0</v>
      </c>
      <c r="V12" s="12" t="s">
        <v>204</v>
      </c>
      <c r="W12" s="12" t="s">
        <v>204</v>
      </c>
      <c r="X12" s="16">
        <v>1</v>
      </c>
      <c r="Y12" s="16">
        <v>6</v>
      </c>
      <c r="Z12" s="16">
        <v>0.97</v>
      </c>
      <c r="AA12" s="16">
        <f t="shared" si="8"/>
        <v>116.39999999999999</v>
      </c>
      <c r="AB12" s="16" t="s">
        <v>2114</v>
      </c>
      <c r="AC12" s="16" t="s">
        <v>592</v>
      </c>
      <c r="AD12" s="16">
        <f t="shared" si="0"/>
        <v>40740</v>
      </c>
      <c r="AE12" s="16">
        <f t="shared" si="9"/>
        <v>339.5</v>
      </c>
      <c r="AF12" s="16">
        <f t="shared" si="10"/>
        <v>127312.5</v>
      </c>
      <c r="AG12" s="16">
        <f t="shared" si="1"/>
        <v>97</v>
      </c>
      <c r="AH12" s="12">
        <v>0</v>
      </c>
      <c r="AI12" s="16">
        <f t="shared" si="2"/>
        <v>6.79</v>
      </c>
      <c r="AJ12" s="16">
        <f t="shared" si="3"/>
        <v>23425.5</v>
      </c>
      <c r="AK12" s="16">
        <f t="shared" si="4"/>
        <v>485</v>
      </c>
      <c r="AL12" s="16">
        <f t="shared" si="5"/>
        <v>4850</v>
      </c>
      <c r="AM12" s="16">
        <f t="shared" si="6"/>
        <v>87300</v>
      </c>
      <c r="AN12" s="16">
        <f t="shared" si="7"/>
        <v>283628</v>
      </c>
      <c r="AO12" s="12" t="s">
        <v>592</v>
      </c>
      <c r="AP12" s="16" t="s">
        <v>207</v>
      </c>
      <c r="AQ12" s="16" t="s">
        <v>204</v>
      </c>
      <c r="AS12" s="16" t="s">
        <v>2408</v>
      </c>
      <c r="AT12" s="16" t="s">
        <v>2407</v>
      </c>
      <c r="AU12" t="s">
        <v>2410</v>
      </c>
      <c r="AV12" s="15" t="s">
        <v>2409</v>
      </c>
      <c r="AW12" s="16" t="s">
        <v>593</v>
      </c>
      <c r="AX12" s="16" t="s">
        <v>204</v>
      </c>
      <c r="AY12" s="16" t="s">
        <v>204</v>
      </c>
      <c r="AZ12" s="16" t="s">
        <v>204</v>
      </c>
      <c r="BA12" s="16" t="s">
        <v>204</v>
      </c>
      <c r="BB12" s="16" t="s">
        <v>204</v>
      </c>
      <c r="BC12" s="16">
        <v>0.97</v>
      </c>
      <c r="BD12" s="16">
        <v>6.9</v>
      </c>
      <c r="BE12" s="16">
        <v>2960</v>
      </c>
      <c r="BF12" s="16">
        <v>0</v>
      </c>
      <c r="BG12" s="16">
        <v>2400</v>
      </c>
      <c r="BH12" s="16">
        <v>800</v>
      </c>
      <c r="BI12" s="16">
        <v>800</v>
      </c>
      <c r="BJ12" s="16">
        <v>0</v>
      </c>
    </row>
    <row r="13" spans="1:63" x14ac:dyDescent="0.35">
      <c r="A13">
        <v>12</v>
      </c>
      <c r="B13" t="s">
        <v>360</v>
      </c>
      <c r="C13" t="s">
        <v>6926</v>
      </c>
      <c r="D13" s="15" t="s">
        <v>605</v>
      </c>
      <c r="E13" s="12" t="s">
        <v>98</v>
      </c>
      <c r="F13" s="16">
        <v>1968</v>
      </c>
      <c r="G13" s="12" t="s">
        <v>588</v>
      </c>
      <c r="H13" s="12" t="s">
        <v>589</v>
      </c>
      <c r="I13" s="12" t="s">
        <v>590</v>
      </c>
      <c r="J13" s="12" t="s">
        <v>2402</v>
      </c>
      <c r="K13" s="12" t="s">
        <v>1945</v>
      </c>
      <c r="N13" s="16" t="s">
        <v>206</v>
      </c>
      <c r="O13" s="16" t="s">
        <v>601</v>
      </c>
      <c r="P13" s="12" t="s">
        <v>482</v>
      </c>
      <c r="Q13" s="16">
        <v>2023</v>
      </c>
      <c r="R13" s="16">
        <v>0.9</v>
      </c>
      <c r="S13" s="16">
        <v>0</v>
      </c>
      <c r="T13" s="16">
        <v>0</v>
      </c>
      <c r="V13" s="12" t="s">
        <v>204</v>
      </c>
      <c r="W13" s="12" t="s">
        <v>204</v>
      </c>
      <c r="X13" s="16">
        <v>1</v>
      </c>
      <c r="Y13" s="16">
        <v>7</v>
      </c>
      <c r="Z13" s="16">
        <v>0.9</v>
      </c>
      <c r="AA13" s="16">
        <f t="shared" si="8"/>
        <v>108</v>
      </c>
      <c r="AB13" s="16" t="s">
        <v>2114</v>
      </c>
      <c r="AC13" s="16" t="s">
        <v>592</v>
      </c>
      <c r="AD13" s="16">
        <f t="shared" si="0"/>
        <v>37800</v>
      </c>
      <c r="AE13" s="16">
        <f t="shared" si="9"/>
        <v>315</v>
      </c>
      <c r="AF13" s="16">
        <f t="shared" si="10"/>
        <v>118125</v>
      </c>
      <c r="AG13" s="16">
        <f t="shared" si="1"/>
        <v>90</v>
      </c>
      <c r="AH13" s="12">
        <v>0</v>
      </c>
      <c r="AI13" s="16">
        <f t="shared" si="2"/>
        <v>6.3</v>
      </c>
      <c r="AJ13" s="16">
        <f t="shared" si="3"/>
        <v>21735</v>
      </c>
      <c r="AK13" s="16">
        <f t="shared" si="4"/>
        <v>450</v>
      </c>
      <c r="AL13" s="16">
        <f t="shared" si="5"/>
        <v>4500</v>
      </c>
      <c r="AM13" s="16">
        <f t="shared" si="6"/>
        <v>81000</v>
      </c>
      <c r="AN13" s="16">
        <f t="shared" si="7"/>
        <v>263160</v>
      </c>
      <c r="AO13" s="12" t="s">
        <v>592</v>
      </c>
      <c r="AP13" s="16" t="s">
        <v>207</v>
      </c>
      <c r="AQ13" s="16" t="s">
        <v>204</v>
      </c>
      <c r="AS13" s="16" t="s">
        <v>2408</v>
      </c>
      <c r="AT13" s="16" t="s">
        <v>2407</v>
      </c>
      <c r="AU13" t="s">
        <v>2410</v>
      </c>
      <c r="AV13" s="15" t="s">
        <v>2409</v>
      </c>
      <c r="AW13" s="16" t="s">
        <v>593</v>
      </c>
      <c r="AX13" s="16" t="s">
        <v>204</v>
      </c>
      <c r="AY13" s="16" t="s">
        <v>204</v>
      </c>
      <c r="AZ13" s="16" t="s">
        <v>204</v>
      </c>
      <c r="BA13" s="16" t="s">
        <v>204</v>
      </c>
      <c r="BB13" s="16" t="s">
        <v>204</v>
      </c>
      <c r="BC13" s="16">
        <v>0.9</v>
      </c>
      <c r="BD13" s="16">
        <v>6.4</v>
      </c>
      <c r="BE13" s="16">
        <v>2800</v>
      </c>
      <c r="BF13" s="16">
        <v>0</v>
      </c>
      <c r="BG13" s="16">
        <v>2000</v>
      </c>
      <c r="BH13" s="16">
        <v>800</v>
      </c>
      <c r="BI13" s="16">
        <v>800</v>
      </c>
      <c r="BJ13" s="16">
        <v>0</v>
      </c>
    </row>
    <row r="14" spans="1:63" x14ac:dyDescent="0.35">
      <c r="A14">
        <v>13</v>
      </c>
      <c r="B14" t="s">
        <v>360</v>
      </c>
      <c r="C14" t="s">
        <v>6927</v>
      </c>
      <c r="D14" s="15" t="s">
        <v>606</v>
      </c>
      <c r="E14" s="12" t="s">
        <v>98</v>
      </c>
      <c r="F14" s="16">
        <v>1977</v>
      </c>
      <c r="G14" s="12" t="s">
        <v>588</v>
      </c>
      <c r="H14" s="12" t="s">
        <v>589</v>
      </c>
      <c r="I14" s="12" t="s">
        <v>590</v>
      </c>
      <c r="J14" s="12" t="s">
        <v>2402</v>
      </c>
      <c r="K14" s="12" t="s">
        <v>1945</v>
      </c>
      <c r="N14" s="16" t="s">
        <v>206</v>
      </c>
      <c r="O14" s="16" t="s">
        <v>601</v>
      </c>
      <c r="P14" s="12" t="s">
        <v>482</v>
      </c>
      <c r="Q14" s="16">
        <v>2023</v>
      </c>
      <c r="R14" s="16">
        <v>0.97</v>
      </c>
      <c r="S14" s="16">
        <v>0</v>
      </c>
      <c r="T14" s="16">
        <v>0</v>
      </c>
      <c r="V14" s="12" t="s">
        <v>204</v>
      </c>
      <c r="W14" s="12" t="s">
        <v>204</v>
      </c>
      <c r="X14" s="16">
        <v>1</v>
      </c>
      <c r="Y14" s="16">
        <v>11</v>
      </c>
      <c r="Z14" s="16">
        <v>0.97</v>
      </c>
      <c r="AA14" s="16">
        <f t="shared" si="8"/>
        <v>116.39999999999999</v>
      </c>
      <c r="AB14" s="16" t="s">
        <v>2114</v>
      </c>
      <c r="AC14" s="16" t="s">
        <v>592</v>
      </c>
      <c r="AD14" s="16">
        <f t="shared" si="0"/>
        <v>40740</v>
      </c>
      <c r="AE14" s="16">
        <f t="shared" si="9"/>
        <v>339.5</v>
      </c>
      <c r="AF14" s="16">
        <f t="shared" si="10"/>
        <v>127312.5</v>
      </c>
      <c r="AG14" s="16">
        <f t="shared" si="1"/>
        <v>97</v>
      </c>
      <c r="AH14" s="12">
        <v>0</v>
      </c>
      <c r="AI14" s="16">
        <f t="shared" si="2"/>
        <v>6.79</v>
      </c>
      <c r="AJ14" s="16">
        <f t="shared" si="3"/>
        <v>23425.5</v>
      </c>
      <c r="AK14" s="16">
        <f t="shared" si="4"/>
        <v>485</v>
      </c>
      <c r="AL14" s="16">
        <f t="shared" si="5"/>
        <v>4850</v>
      </c>
      <c r="AM14" s="16">
        <f t="shared" si="6"/>
        <v>87300</v>
      </c>
      <c r="AN14" s="16">
        <f t="shared" si="7"/>
        <v>283628</v>
      </c>
      <c r="AO14" s="12" t="s">
        <v>592</v>
      </c>
      <c r="AP14" s="16" t="s">
        <v>207</v>
      </c>
      <c r="AQ14" s="16" t="s">
        <v>204</v>
      </c>
      <c r="AS14" s="16" t="s">
        <v>2408</v>
      </c>
      <c r="AT14" s="16" t="s">
        <v>2407</v>
      </c>
      <c r="AU14" t="s">
        <v>2410</v>
      </c>
      <c r="AV14" s="15" t="s">
        <v>2409</v>
      </c>
      <c r="AW14" s="16" t="s">
        <v>593</v>
      </c>
      <c r="AX14" s="16" t="s">
        <v>204</v>
      </c>
      <c r="AY14" s="16" t="s">
        <v>204</v>
      </c>
      <c r="AZ14" s="16" t="s">
        <v>204</v>
      </c>
      <c r="BA14" s="16" t="s">
        <v>204</v>
      </c>
      <c r="BB14" s="16" t="s">
        <v>204</v>
      </c>
      <c r="BC14" s="16">
        <v>0.97</v>
      </c>
      <c r="BD14" s="16">
        <v>7.3</v>
      </c>
      <c r="BE14" s="16">
        <v>2960</v>
      </c>
      <c r="BF14" s="16">
        <v>0</v>
      </c>
      <c r="BG14" s="16">
        <v>2400</v>
      </c>
      <c r="BH14" s="16">
        <v>1200</v>
      </c>
      <c r="BI14" s="16">
        <v>800</v>
      </c>
      <c r="BJ14" s="16">
        <v>0</v>
      </c>
    </row>
    <row r="15" spans="1:63" x14ac:dyDescent="0.35">
      <c r="A15">
        <v>14</v>
      </c>
      <c r="B15" t="s">
        <v>360</v>
      </c>
      <c r="C15" t="s">
        <v>6928</v>
      </c>
      <c r="D15" s="15" t="s">
        <v>607</v>
      </c>
      <c r="E15" s="12" t="s">
        <v>98</v>
      </c>
      <c r="F15" s="16">
        <v>1961</v>
      </c>
      <c r="G15" s="12" t="s">
        <v>588</v>
      </c>
      <c r="H15" s="12" t="s">
        <v>589</v>
      </c>
      <c r="I15" s="12" t="s">
        <v>590</v>
      </c>
      <c r="J15" s="12" t="s">
        <v>2402</v>
      </c>
      <c r="K15" s="12" t="s">
        <v>1945</v>
      </c>
      <c r="N15" s="16" t="s">
        <v>206</v>
      </c>
      <c r="O15" s="16" t="s">
        <v>601</v>
      </c>
      <c r="P15" s="12" t="s">
        <v>482</v>
      </c>
      <c r="Q15" s="16">
        <v>2023</v>
      </c>
      <c r="R15" s="16">
        <v>0.97</v>
      </c>
      <c r="S15" s="16">
        <v>0</v>
      </c>
      <c r="T15" s="16">
        <v>0</v>
      </c>
      <c r="V15" s="12" t="s">
        <v>204</v>
      </c>
      <c r="W15" s="12" t="s">
        <v>204</v>
      </c>
      <c r="X15" s="16">
        <v>1</v>
      </c>
      <c r="Y15" s="16">
        <v>13</v>
      </c>
      <c r="Z15" s="16">
        <v>0.97</v>
      </c>
      <c r="AA15" s="16">
        <f t="shared" si="8"/>
        <v>116.39999999999999</v>
      </c>
      <c r="AB15" s="16" t="s">
        <v>2114</v>
      </c>
      <c r="AC15" s="16" t="s">
        <v>592</v>
      </c>
      <c r="AD15" s="16">
        <f t="shared" si="0"/>
        <v>40740</v>
      </c>
      <c r="AE15" s="16">
        <f t="shared" si="9"/>
        <v>339.5</v>
      </c>
      <c r="AF15" s="16">
        <f t="shared" si="10"/>
        <v>127312.5</v>
      </c>
      <c r="AG15" s="16">
        <f t="shared" si="1"/>
        <v>97</v>
      </c>
      <c r="AH15" s="12">
        <v>0</v>
      </c>
      <c r="AI15" s="16">
        <f t="shared" si="2"/>
        <v>6.79</v>
      </c>
      <c r="AJ15" s="16">
        <f t="shared" si="3"/>
        <v>23425.5</v>
      </c>
      <c r="AK15" s="16">
        <f t="shared" si="4"/>
        <v>485</v>
      </c>
      <c r="AL15" s="16">
        <f t="shared" si="5"/>
        <v>4850</v>
      </c>
      <c r="AM15" s="16">
        <f t="shared" si="6"/>
        <v>87300</v>
      </c>
      <c r="AN15" s="16">
        <f t="shared" si="7"/>
        <v>283628</v>
      </c>
      <c r="AO15" s="12" t="s">
        <v>592</v>
      </c>
      <c r="AP15" s="16" t="s">
        <v>207</v>
      </c>
      <c r="AQ15" s="16" t="s">
        <v>204</v>
      </c>
      <c r="AS15" s="16" t="s">
        <v>2408</v>
      </c>
      <c r="AT15" s="16" t="s">
        <v>2407</v>
      </c>
      <c r="AU15" t="s">
        <v>2410</v>
      </c>
      <c r="AV15" s="15" t="s">
        <v>2409</v>
      </c>
      <c r="AW15" s="16" t="s">
        <v>593</v>
      </c>
      <c r="AX15" s="16" t="s">
        <v>204</v>
      </c>
      <c r="AY15" s="16" t="s">
        <v>204</v>
      </c>
      <c r="AZ15" s="16" t="s">
        <v>204</v>
      </c>
      <c r="BA15" s="16" t="s">
        <v>204</v>
      </c>
      <c r="BB15" s="16" t="s">
        <v>204</v>
      </c>
      <c r="BC15" s="16">
        <v>0.97</v>
      </c>
      <c r="BD15" s="16">
        <v>6.7</v>
      </c>
      <c r="BE15" s="16">
        <v>2960</v>
      </c>
      <c r="BF15" s="16">
        <v>0</v>
      </c>
      <c r="BG15" s="16">
        <v>2400</v>
      </c>
      <c r="BH15" s="16">
        <v>800</v>
      </c>
      <c r="BI15" s="16">
        <v>400</v>
      </c>
      <c r="BJ15" s="16">
        <v>0</v>
      </c>
    </row>
    <row r="16" spans="1:63" x14ac:dyDescent="0.35">
      <c r="A16">
        <v>15</v>
      </c>
      <c r="B16" t="s">
        <v>360</v>
      </c>
      <c r="C16" t="s">
        <v>6929</v>
      </c>
      <c r="D16" s="15" t="s">
        <v>608</v>
      </c>
      <c r="E16" s="12" t="s">
        <v>98</v>
      </c>
      <c r="F16" s="16">
        <v>1964</v>
      </c>
      <c r="G16" s="12" t="s">
        <v>588</v>
      </c>
      <c r="H16" s="12" t="s">
        <v>589</v>
      </c>
      <c r="I16" s="12" t="s">
        <v>590</v>
      </c>
      <c r="J16" s="12" t="s">
        <v>2402</v>
      </c>
      <c r="K16" s="12" t="s">
        <v>1945</v>
      </c>
      <c r="N16" s="16" t="s">
        <v>206</v>
      </c>
      <c r="O16" s="16" t="s">
        <v>601</v>
      </c>
      <c r="P16" s="12" t="s">
        <v>482</v>
      </c>
      <c r="Q16" s="16">
        <v>2023</v>
      </c>
      <c r="R16" s="16">
        <v>0.97</v>
      </c>
      <c r="S16" s="16">
        <v>0</v>
      </c>
      <c r="T16" s="16">
        <v>0</v>
      </c>
      <c r="V16" s="12" t="s">
        <v>204</v>
      </c>
      <c r="W16" s="12" t="s">
        <v>204</v>
      </c>
      <c r="X16" s="16">
        <v>1</v>
      </c>
      <c r="Y16" s="16">
        <v>14</v>
      </c>
      <c r="Z16" s="16">
        <v>0.97</v>
      </c>
      <c r="AA16" s="16">
        <f t="shared" si="8"/>
        <v>116.39999999999999</v>
      </c>
      <c r="AB16" s="16" t="s">
        <v>2114</v>
      </c>
      <c r="AC16" s="16" t="s">
        <v>592</v>
      </c>
      <c r="AD16" s="16">
        <f t="shared" si="0"/>
        <v>40740</v>
      </c>
      <c r="AE16" s="16">
        <f t="shared" si="9"/>
        <v>339.5</v>
      </c>
      <c r="AF16" s="16">
        <f t="shared" si="10"/>
        <v>127312.5</v>
      </c>
      <c r="AG16" s="16">
        <f t="shared" si="1"/>
        <v>97</v>
      </c>
      <c r="AH16" s="12">
        <v>0</v>
      </c>
      <c r="AI16" s="16">
        <f t="shared" si="2"/>
        <v>6.79</v>
      </c>
      <c r="AJ16" s="16">
        <f t="shared" si="3"/>
        <v>23425.5</v>
      </c>
      <c r="AK16" s="16">
        <f t="shared" si="4"/>
        <v>485</v>
      </c>
      <c r="AL16" s="16">
        <f t="shared" si="5"/>
        <v>4850</v>
      </c>
      <c r="AM16" s="16">
        <f t="shared" si="6"/>
        <v>87300</v>
      </c>
      <c r="AN16" s="16">
        <f t="shared" si="7"/>
        <v>283628</v>
      </c>
      <c r="AO16" s="12" t="s">
        <v>592</v>
      </c>
      <c r="AP16" s="16" t="s">
        <v>207</v>
      </c>
      <c r="AQ16" s="16" t="s">
        <v>204</v>
      </c>
      <c r="AS16" s="16" t="s">
        <v>2408</v>
      </c>
      <c r="AT16" s="16" t="s">
        <v>2407</v>
      </c>
      <c r="AU16" t="s">
        <v>2410</v>
      </c>
      <c r="AV16" s="15" t="s">
        <v>2409</v>
      </c>
      <c r="AW16" s="16" t="s">
        <v>593</v>
      </c>
      <c r="AX16" s="16" t="s">
        <v>204</v>
      </c>
      <c r="AY16" s="16" t="s">
        <v>204</v>
      </c>
      <c r="AZ16" s="16" t="s">
        <v>204</v>
      </c>
      <c r="BA16" s="16" t="s">
        <v>204</v>
      </c>
      <c r="BB16" s="16" t="s">
        <v>204</v>
      </c>
      <c r="BC16" s="16">
        <v>0.97</v>
      </c>
      <c r="BD16" s="16">
        <v>7.3</v>
      </c>
      <c r="BE16" s="16">
        <v>2960</v>
      </c>
      <c r="BF16" s="16">
        <v>0</v>
      </c>
      <c r="BG16" s="16">
        <v>2400</v>
      </c>
      <c r="BH16" s="16">
        <v>1200</v>
      </c>
      <c r="BI16" s="16">
        <v>800</v>
      </c>
      <c r="BJ16" s="16">
        <v>0</v>
      </c>
    </row>
    <row r="17" spans="1:62" x14ac:dyDescent="0.35">
      <c r="A17">
        <v>16</v>
      </c>
      <c r="B17" t="s">
        <v>360</v>
      </c>
      <c r="C17" t="s">
        <v>6930</v>
      </c>
      <c r="D17" s="15" t="s">
        <v>609</v>
      </c>
      <c r="E17" s="12" t="s">
        <v>93</v>
      </c>
      <c r="F17" s="16">
        <v>1967</v>
      </c>
      <c r="G17" s="12" t="s">
        <v>588</v>
      </c>
      <c r="H17" s="12" t="s">
        <v>589</v>
      </c>
      <c r="I17" s="12" t="s">
        <v>590</v>
      </c>
      <c r="J17" s="12" t="s">
        <v>2402</v>
      </c>
      <c r="K17" s="12" t="s">
        <v>1945</v>
      </c>
      <c r="N17" s="16" t="s">
        <v>206</v>
      </c>
      <c r="O17" s="16" t="s">
        <v>601</v>
      </c>
      <c r="P17" s="12" t="s">
        <v>482</v>
      </c>
      <c r="Q17" s="16">
        <v>2023</v>
      </c>
      <c r="R17" s="16">
        <v>0.33</v>
      </c>
      <c r="S17" s="16">
        <v>0</v>
      </c>
      <c r="T17" s="16">
        <v>0</v>
      </c>
      <c r="V17" s="12" t="s">
        <v>204</v>
      </c>
      <c r="W17" s="12" t="s">
        <v>204</v>
      </c>
      <c r="X17" s="16">
        <v>1</v>
      </c>
      <c r="Y17" s="16">
        <v>6</v>
      </c>
      <c r="Z17" s="16">
        <v>0.33</v>
      </c>
      <c r="AA17" s="16">
        <f t="shared" si="8"/>
        <v>39.6</v>
      </c>
      <c r="AB17" s="16" t="s">
        <v>2114</v>
      </c>
      <c r="AC17" s="16" t="s">
        <v>592</v>
      </c>
      <c r="AD17" s="16">
        <f t="shared" si="0"/>
        <v>13860</v>
      </c>
      <c r="AE17" s="16">
        <f t="shared" si="9"/>
        <v>115.5</v>
      </c>
      <c r="AF17" s="16">
        <f t="shared" si="10"/>
        <v>43312.5</v>
      </c>
      <c r="AG17" s="16">
        <f t="shared" si="1"/>
        <v>33</v>
      </c>
      <c r="AH17" s="12">
        <v>0</v>
      </c>
      <c r="AI17" s="16">
        <f t="shared" si="2"/>
        <v>2.31</v>
      </c>
      <c r="AJ17" s="16">
        <f t="shared" si="3"/>
        <v>7969.5</v>
      </c>
      <c r="AK17" s="16">
        <f t="shared" si="4"/>
        <v>165</v>
      </c>
      <c r="AL17" s="16">
        <f t="shared" si="5"/>
        <v>1650</v>
      </c>
      <c r="AM17" s="16">
        <f t="shared" si="6"/>
        <v>29700</v>
      </c>
      <c r="AN17" s="16">
        <f t="shared" si="7"/>
        <v>96492</v>
      </c>
      <c r="AO17" s="12" t="s">
        <v>592</v>
      </c>
      <c r="AP17" s="16" t="s">
        <v>207</v>
      </c>
      <c r="AQ17" s="16" t="s">
        <v>204</v>
      </c>
      <c r="AS17" s="16" t="s">
        <v>2408</v>
      </c>
      <c r="AT17" s="16" t="s">
        <v>2407</v>
      </c>
      <c r="AU17" t="s">
        <v>2410</v>
      </c>
      <c r="AV17" s="15" t="s">
        <v>2409</v>
      </c>
      <c r="AW17" s="16" t="s">
        <v>593</v>
      </c>
      <c r="AX17" s="16" t="s">
        <v>204</v>
      </c>
      <c r="AY17" s="16" t="s">
        <v>204</v>
      </c>
      <c r="AZ17" s="16" t="s">
        <v>204</v>
      </c>
      <c r="BA17" s="16" t="s">
        <v>204</v>
      </c>
      <c r="BB17" s="16" t="s">
        <v>204</v>
      </c>
      <c r="BC17" s="16">
        <v>0.33</v>
      </c>
      <c r="BD17" s="16">
        <v>2.4</v>
      </c>
      <c r="BE17" s="16">
        <v>800</v>
      </c>
      <c r="BF17" s="16">
        <v>0</v>
      </c>
      <c r="BG17" s="16">
        <v>800</v>
      </c>
      <c r="BH17" s="16">
        <v>400</v>
      </c>
      <c r="BI17" s="16">
        <v>400</v>
      </c>
      <c r="BJ17" s="16">
        <v>0</v>
      </c>
    </row>
    <row r="18" spans="1:62" x14ac:dyDescent="0.35">
      <c r="A18">
        <v>17</v>
      </c>
      <c r="B18" t="s">
        <v>360</v>
      </c>
      <c r="C18" t="s">
        <v>6931</v>
      </c>
      <c r="D18" s="15" t="s">
        <v>610</v>
      </c>
      <c r="E18" s="12" t="s">
        <v>93</v>
      </c>
      <c r="F18" s="16">
        <v>1965</v>
      </c>
      <c r="G18" s="12" t="s">
        <v>588</v>
      </c>
      <c r="H18" s="12" t="s">
        <v>589</v>
      </c>
      <c r="I18" s="12" t="s">
        <v>590</v>
      </c>
      <c r="J18" s="12" t="s">
        <v>2402</v>
      </c>
      <c r="K18" s="12" t="s">
        <v>1945</v>
      </c>
      <c r="N18" s="16" t="s">
        <v>206</v>
      </c>
      <c r="O18" s="16" t="s">
        <v>601</v>
      </c>
      <c r="P18" s="12" t="s">
        <v>482</v>
      </c>
      <c r="Q18" s="16">
        <v>2023</v>
      </c>
      <c r="R18" s="16">
        <v>0.34</v>
      </c>
      <c r="S18" s="16">
        <v>0</v>
      </c>
      <c r="T18" s="16">
        <v>0</v>
      </c>
      <c r="V18" s="12" t="s">
        <v>204</v>
      </c>
      <c r="W18" s="12" t="s">
        <v>204</v>
      </c>
      <c r="X18" s="16">
        <v>1</v>
      </c>
      <c r="Y18" s="16">
        <v>9</v>
      </c>
      <c r="Z18" s="16">
        <v>0.34</v>
      </c>
      <c r="AA18" s="16">
        <f t="shared" si="8"/>
        <v>40.800000000000004</v>
      </c>
      <c r="AB18" s="16" t="s">
        <v>2114</v>
      </c>
      <c r="AC18" s="16" t="s">
        <v>592</v>
      </c>
      <c r="AD18" s="16">
        <f t="shared" si="0"/>
        <v>14280.000000000002</v>
      </c>
      <c r="AE18" s="16">
        <f t="shared" si="9"/>
        <v>119.00000000000001</v>
      </c>
      <c r="AF18" s="16">
        <f t="shared" si="10"/>
        <v>44625.000000000007</v>
      </c>
      <c r="AG18" s="16">
        <f t="shared" si="1"/>
        <v>34</v>
      </c>
      <c r="AH18" s="12">
        <v>0</v>
      </c>
      <c r="AI18" s="16">
        <f t="shared" si="2"/>
        <v>2.3800000000000003</v>
      </c>
      <c r="AJ18" s="16">
        <f t="shared" si="3"/>
        <v>8211.0000000000018</v>
      </c>
      <c r="AK18" s="16">
        <f t="shared" si="4"/>
        <v>170</v>
      </c>
      <c r="AL18" s="16">
        <f t="shared" si="5"/>
        <v>1700.0000000000002</v>
      </c>
      <c r="AM18" s="16">
        <f t="shared" si="6"/>
        <v>30600.000000000004</v>
      </c>
      <c r="AN18" s="16">
        <f t="shared" si="7"/>
        <v>99416.000000000015</v>
      </c>
      <c r="AO18" s="12" t="s">
        <v>592</v>
      </c>
      <c r="AP18" s="16" t="s">
        <v>207</v>
      </c>
      <c r="AQ18" s="16" t="s">
        <v>204</v>
      </c>
      <c r="AS18" s="16" t="s">
        <v>2408</v>
      </c>
      <c r="AT18" s="16" t="s">
        <v>2407</v>
      </c>
      <c r="AU18" t="s">
        <v>2410</v>
      </c>
      <c r="AV18" s="15" t="s">
        <v>2409</v>
      </c>
      <c r="AW18" s="16" t="s">
        <v>593</v>
      </c>
      <c r="AX18" s="16" t="s">
        <v>204</v>
      </c>
      <c r="AY18" s="16" t="s">
        <v>204</v>
      </c>
      <c r="AZ18" s="16" t="s">
        <v>204</v>
      </c>
      <c r="BA18" s="16" t="s">
        <v>204</v>
      </c>
      <c r="BB18" s="16" t="s">
        <v>204</v>
      </c>
      <c r="BC18" s="16">
        <v>0.34</v>
      </c>
      <c r="BD18" s="16">
        <v>2.4</v>
      </c>
      <c r="BE18" s="16">
        <v>800</v>
      </c>
      <c r="BF18" s="16">
        <v>800</v>
      </c>
      <c r="BG18" s="16">
        <v>0</v>
      </c>
      <c r="BH18" s="16">
        <v>400</v>
      </c>
      <c r="BI18" s="16">
        <v>400</v>
      </c>
      <c r="BJ18" s="16">
        <v>0</v>
      </c>
    </row>
    <row r="19" spans="1:62" x14ac:dyDescent="0.35">
      <c r="A19">
        <v>18</v>
      </c>
      <c r="B19" t="s">
        <v>360</v>
      </c>
      <c r="C19" t="s">
        <v>6932</v>
      </c>
      <c r="D19" s="15" t="s">
        <v>611</v>
      </c>
      <c r="E19" s="12" t="s">
        <v>98</v>
      </c>
      <c r="F19" s="16">
        <v>1969</v>
      </c>
      <c r="G19" s="12" t="s">
        <v>588</v>
      </c>
      <c r="H19" s="12" t="s">
        <v>589</v>
      </c>
      <c r="I19" s="12" t="s">
        <v>590</v>
      </c>
      <c r="J19" s="12" t="s">
        <v>2402</v>
      </c>
      <c r="K19" s="12" t="s">
        <v>1945</v>
      </c>
      <c r="N19" s="16" t="s">
        <v>206</v>
      </c>
      <c r="O19" s="16" t="s">
        <v>601</v>
      </c>
      <c r="P19" s="12" t="s">
        <v>482</v>
      </c>
      <c r="Q19" s="16">
        <v>2023</v>
      </c>
      <c r="R19" s="16">
        <v>0.93</v>
      </c>
      <c r="S19" s="16">
        <v>0</v>
      </c>
      <c r="T19" s="16">
        <v>0</v>
      </c>
      <c r="V19" s="12" t="s">
        <v>204</v>
      </c>
      <c r="W19" s="12" t="s">
        <v>204</v>
      </c>
      <c r="X19" s="16">
        <v>1</v>
      </c>
      <c r="Y19" s="16">
        <v>5</v>
      </c>
      <c r="Z19" s="16">
        <v>0.93</v>
      </c>
      <c r="AA19" s="16">
        <f t="shared" si="8"/>
        <v>111.60000000000001</v>
      </c>
      <c r="AB19" s="16" t="s">
        <v>2114</v>
      </c>
      <c r="AC19" s="16" t="s">
        <v>592</v>
      </c>
      <c r="AD19" s="16">
        <f t="shared" si="0"/>
        <v>39060</v>
      </c>
      <c r="AE19" s="16">
        <f t="shared" si="9"/>
        <v>325.5</v>
      </c>
      <c r="AF19" s="16">
        <f t="shared" si="10"/>
        <v>122062.5</v>
      </c>
      <c r="AG19" s="16">
        <f t="shared" si="1"/>
        <v>93</v>
      </c>
      <c r="AH19" s="12">
        <v>0</v>
      </c>
      <c r="AI19" s="16">
        <f t="shared" si="2"/>
        <v>6.5100000000000007</v>
      </c>
      <c r="AJ19" s="16">
        <f t="shared" si="3"/>
        <v>22459.500000000004</v>
      </c>
      <c r="AK19" s="16">
        <f t="shared" si="4"/>
        <v>465</v>
      </c>
      <c r="AL19" s="16">
        <f t="shared" si="5"/>
        <v>4650</v>
      </c>
      <c r="AM19" s="16">
        <f t="shared" si="6"/>
        <v>83700</v>
      </c>
      <c r="AN19" s="16">
        <f t="shared" si="7"/>
        <v>271932</v>
      </c>
      <c r="AO19" s="12" t="s">
        <v>592</v>
      </c>
      <c r="AP19" s="16" t="s">
        <v>207</v>
      </c>
      <c r="AQ19" s="16" t="s">
        <v>204</v>
      </c>
      <c r="AS19" s="16" t="s">
        <v>2408</v>
      </c>
      <c r="AT19" s="16" t="s">
        <v>2407</v>
      </c>
      <c r="AU19" t="s">
        <v>2410</v>
      </c>
      <c r="AV19" s="15" t="s">
        <v>2409</v>
      </c>
      <c r="AW19" s="16" t="s">
        <v>593</v>
      </c>
      <c r="AX19" s="16" t="s">
        <v>204</v>
      </c>
      <c r="AY19" s="16" t="s">
        <v>204</v>
      </c>
      <c r="AZ19" s="16" t="s">
        <v>204</v>
      </c>
      <c r="BA19" s="16" t="s">
        <v>204</v>
      </c>
      <c r="BB19" s="16" t="s">
        <v>204</v>
      </c>
      <c r="BC19" s="16">
        <v>0.93</v>
      </c>
      <c r="BD19" s="16">
        <v>7.04</v>
      </c>
      <c r="BE19" s="16">
        <v>2640</v>
      </c>
      <c r="BF19" s="16">
        <v>2400</v>
      </c>
      <c r="BG19" s="16">
        <v>0</v>
      </c>
      <c r="BH19" s="16">
        <v>1040</v>
      </c>
      <c r="BI19" s="16">
        <v>800</v>
      </c>
      <c r="BJ19" s="16">
        <v>0</v>
      </c>
    </row>
    <row r="20" spans="1:62" x14ac:dyDescent="0.35">
      <c r="A20">
        <v>19</v>
      </c>
      <c r="B20" t="s">
        <v>360</v>
      </c>
      <c r="C20" t="s">
        <v>6933</v>
      </c>
      <c r="D20" s="15" t="s">
        <v>612</v>
      </c>
      <c r="E20" s="12" t="s">
        <v>93</v>
      </c>
      <c r="F20" s="16">
        <v>1961</v>
      </c>
      <c r="G20" s="12" t="s">
        <v>588</v>
      </c>
      <c r="H20" s="12" t="s">
        <v>589</v>
      </c>
      <c r="I20" s="12" t="s">
        <v>590</v>
      </c>
      <c r="J20" s="12" t="s">
        <v>2402</v>
      </c>
      <c r="K20" s="12" t="s">
        <v>1945</v>
      </c>
      <c r="N20" s="16" t="s">
        <v>206</v>
      </c>
      <c r="O20" s="16" t="s">
        <v>601</v>
      </c>
      <c r="P20" s="12" t="s">
        <v>482</v>
      </c>
      <c r="Q20" s="16">
        <v>2023</v>
      </c>
      <c r="R20" s="16">
        <v>0.63</v>
      </c>
      <c r="S20" s="16">
        <v>0</v>
      </c>
      <c r="T20" s="16">
        <v>0</v>
      </c>
      <c r="V20" s="12" t="s">
        <v>204</v>
      </c>
      <c r="W20" s="12" t="s">
        <v>204</v>
      </c>
      <c r="X20" s="16">
        <v>1</v>
      </c>
      <c r="Y20" s="16">
        <v>12</v>
      </c>
      <c r="Z20" s="16">
        <v>0.63</v>
      </c>
      <c r="AA20" s="16">
        <f t="shared" si="8"/>
        <v>75.599999999999994</v>
      </c>
      <c r="AB20" s="16" t="s">
        <v>2114</v>
      </c>
      <c r="AC20" s="16" t="s">
        <v>592</v>
      </c>
      <c r="AD20" s="16">
        <f t="shared" si="0"/>
        <v>26459.999999999996</v>
      </c>
      <c r="AE20" s="16">
        <f t="shared" si="9"/>
        <v>220.5</v>
      </c>
      <c r="AF20" s="16">
        <f t="shared" si="10"/>
        <v>82687.5</v>
      </c>
      <c r="AG20" s="16">
        <f t="shared" si="1"/>
        <v>63</v>
      </c>
      <c r="AH20" s="12">
        <v>0</v>
      </c>
      <c r="AI20" s="16">
        <f t="shared" si="2"/>
        <v>4.41</v>
      </c>
      <c r="AJ20" s="16">
        <f t="shared" si="3"/>
        <v>15214.5</v>
      </c>
      <c r="AK20" s="16">
        <f t="shared" si="4"/>
        <v>315</v>
      </c>
      <c r="AL20" s="16">
        <f t="shared" si="5"/>
        <v>3150</v>
      </c>
      <c r="AM20" s="16">
        <f t="shared" si="6"/>
        <v>56700</v>
      </c>
      <c r="AN20" s="16">
        <f t="shared" si="7"/>
        <v>184212</v>
      </c>
      <c r="AO20" s="12" t="s">
        <v>592</v>
      </c>
      <c r="AP20" s="16" t="s">
        <v>207</v>
      </c>
      <c r="AQ20" s="16" t="s">
        <v>204</v>
      </c>
      <c r="AS20" s="16" t="s">
        <v>2408</v>
      </c>
      <c r="AT20" s="16" t="s">
        <v>2407</v>
      </c>
      <c r="AU20" t="s">
        <v>2410</v>
      </c>
      <c r="AV20" s="15" t="s">
        <v>2409</v>
      </c>
      <c r="AW20" s="16" t="s">
        <v>593</v>
      </c>
      <c r="AX20" s="16" t="s">
        <v>204</v>
      </c>
      <c r="AY20" s="16" t="s">
        <v>204</v>
      </c>
      <c r="AZ20" s="16" t="s">
        <v>204</v>
      </c>
      <c r="BA20" s="16" t="s">
        <v>204</v>
      </c>
      <c r="BB20" s="16" t="s">
        <v>204</v>
      </c>
      <c r="BC20" s="16">
        <v>0.63</v>
      </c>
      <c r="BD20" s="16">
        <v>4.7</v>
      </c>
      <c r="BE20" s="16">
        <v>1760</v>
      </c>
      <c r="BF20" s="16">
        <v>1200</v>
      </c>
      <c r="BG20" s="16">
        <v>0</v>
      </c>
      <c r="BH20" s="16">
        <v>960</v>
      </c>
      <c r="BI20" s="16">
        <v>800</v>
      </c>
      <c r="BJ20" s="16">
        <v>0</v>
      </c>
    </row>
    <row r="21" spans="1:62" x14ac:dyDescent="0.35">
      <c r="A21">
        <v>20</v>
      </c>
      <c r="B21" t="s">
        <v>360</v>
      </c>
      <c r="C21" t="s">
        <v>6934</v>
      </c>
      <c r="D21" s="15" t="s">
        <v>613</v>
      </c>
      <c r="E21" s="12" t="s">
        <v>98</v>
      </c>
      <c r="F21" s="16">
        <v>1967</v>
      </c>
      <c r="G21" s="12" t="s">
        <v>588</v>
      </c>
      <c r="H21" s="12" t="s">
        <v>589</v>
      </c>
      <c r="I21" s="12" t="s">
        <v>590</v>
      </c>
      <c r="J21" s="12" t="s">
        <v>2402</v>
      </c>
      <c r="K21" s="12" t="s">
        <v>1945</v>
      </c>
      <c r="N21" s="16" t="s">
        <v>206</v>
      </c>
      <c r="O21" s="16" t="s">
        <v>601</v>
      </c>
      <c r="P21" s="12" t="s">
        <v>482</v>
      </c>
      <c r="Q21" s="16">
        <v>2023</v>
      </c>
      <c r="R21" s="16">
        <v>0.97</v>
      </c>
      <c r="S21" s="16">
        <v>0</v>
      </c>
      <c r="T21" s="16">
        <v>0</v>
      </c>
      <c r="V21" s="12" t="s">
        <v>204</v>
      </c>
      <c r="W21" s="12" t="s">
        <v>204</v>
      </c>
      <c r="X21" s="16">
        <v>1</v>
      </c>
      <c r="Y21" s="16">
        <v>15</v>
      </c>
      <c r="Z21" s="16">
        <v>0.97</v>
      </c>
      <c r="AA21" s="16">
        <f t="shared" si="8"/>
        <v>116.39999999999999</v>
      </c>
      <c r="AB21" s="16" t="s">
        <v>2114</v>
      </c>
      <c r="AC21" s="16" t="s">
        <v>592</v>
      </c>
      <c r="AD21" s="16">
        <f t="shared" si="0"/>
        <v>40740</v>
      </c>
      <c r="AE21" s="16">
        <f t="shared" si="9"/>
        <v>339.5</v>
      </c>
      <c r="AF21" s="16">
        <f t="shared" si="10"/>
        <v>127312.5</v>
      </c>
      <c r="AG21" s="16">
        <f t="shared" si="1"/>
        <v>97</v>
      </c>
      <c r="AH21" s="12">
        <v>0</v>
      </c>
      <c r="AI21" s="16">
        <f t="shared" si="2"/>
        <v>6.79</v>
      </c>
      <c r="AJ21" s="16">
        <f t="shared" si="3"/>
        <v>23425.5</v>
      </c>
      <c r="AK21" s="16">
        <f t="shared" si="4"/>
        <v>485</v>
      </c>
      <c r="AL21" s="16">
        <f t="shared" si="5"/>
        <v>4850</v>
      </c>
      <c r="AM21" s="16">
        <f t="shared" si="6"/>
        <v>87300</v>
      </c>
      <c r="AN21" s="16">
        <f t="shared" si="7"/>
        <v>283628</v>
      </c>
      <c r="AO21" s="12" t="s">
        <v>592</v>
      </c>
      <c r="AP21" s="16" t="s">
        <v>207</v>
      </c>
      <c r="AQ21" s="16" t="s">
        <v>204</v>
      </c>
      <c r="AS21" s="16" t="s">
        <v>2408</v>
      </c>
      <c r="AT21" s="16" t="s">
        <v>2407</v>
      </c>
      <c r="AU21" t="s">
        <v>2410</v>
      </c>
      <c r="AV21" s="15" t="s">
        <v>2409</v>
      </c>
      <c r="AW21" s="16" t="s">
        <v>593</v>
      </c>
      <c r="AX21" s="16" t="s">
        <v>204</v>
      </c>
      <c r="AY21" s="16" t="s">
        <v>204</v>
      </c>
      <c r="AZ21" s="16" t="s">
        <v>204</v>
      </c>
      <c r="BA21" s="16" t="s">
        <v>204</v>
      </c>
      <c r="BB21" s="16" t="s">
        <v>204</v>
      </c>
      <c r="BC21" s="16">
        <v>0.97</v>
      </c>
      <c r="BD21" s="16">
        <v>7.3</v>
      </c>
      <c r="BE21" s="16">
        <v>2960</v>
      </c>
      <c r="BF21" s="16">
        <v>2000</v>
      </c>
      <c r="BG21" s="16">
        <v>0</v>
      </c>
      <c r="BH21" s="16">
        <v>1200</v>
      </c>
      <c r="BI21" s="16">
        <v>1200</v>
      </c>
      <c r="BJ21" s="16">
        <v>0</v>
      </c>
    </row>
    <row r="22" spans="1:62" x14ac:dyDescent="0.35">
      <c r="A22">
        <v>21</v>
      </c>
      <c r="B22" t="s">
        <v>360</v>
      </c>
      <c r="C22" t="s">
        <v>6935</v>
      </c>
      <c r="D22" s="15" t="s">
        <v>614</v>
      </c>
      <c r="E22" s="12" t="s">
        <v>98</v>
      </c>
      <c r="F22" s="16">
        <v>1977</v>
      </c>
      <c r="G22" s="12" t="s">
        <v>588</v>
      </c>
      <c r="H22" s="12" t="s">
        <v>589</v>
      </c>
      <c r="I22" s="12" t="s">
        <v>590</v>
      </c>
      <c r="J22" s="12" t="s">
        <v>2402</v>
      </c>
      <c r="K22" s="12" t="s">
        <v>1945</v>
      </c>
      <c r="N22" s="16" t="s">
        <v>206</v>
      </c>
      <c r="O22" s="16" t="s">
        <v>601</v>
      </c>
      <c r="P22" s="12" t="s">
        <v>482</v>
      </c>
      <c r="Q22" s="16">
        <v>2023</v>
      </c>
      <c r="R22" s="16">
        <v>0.97</v>
      </c>
      <c r="S22" s="16">
        <v>0</v>
      </c>
      <c r="T22" s="16">
        <v>0</v>
      </c>
      <c r="V22" s="12" t="s">
        <v>204</v>
      </c>
      <c r="W22" s="12" t="s">
        <v>204</v>
      </c>
      <c r="X22" s="16">
        <v>1</v>
      </c>
      <c r="Y22" s="16">
        <v>9</v>
      </c>
      <c r="Z22" s="16">
        <v>0.97</v>
      </c>
      <c r="AA22" s="16">
        <f t="shared" si="8"/>
        <v>116.39999999999999</v>
      </c>
      <c r="AB22" s="16" t="s">
        <v>2114</v>
      </c>
      <c r="AC22" s="16" t="s">
        <v>592</v>
      </c>
      <c r="AD22" s="16">
        <f t="shared" si="0"/>
        <v>40740</v>
      </c>
      <c r="AE22" s="16">
        <f t="shared" si="9"/>
        <v>339.5</v>
      </c>
      <c r="AF22" s="16">
        <f t="shared" si="10"/>
        <v>127312.5</v>
      </c>
      <c r="AG22" s="16">
        <f t="shared" si="1"/>
        <v>97</v>
      </c>
      <c r="AH22" s="12">
        <v>0</v>
      </c>
      <c r="AI22" s="16">
        <f t="shared" si="2"/>
        <v>6.79</v>
      </c>
      <c r="AJ22" s="16">
        <f t="shared" si="3"/>
        <v>23425.5</v>
      </c>
      <c r="AK22" s="16">
        <f t="shared" si="4"/>
        <v>485</v>
      </c>
      <c r="AL22" s="16">
        <f t="shared" si="5"/>
        <v>4850</v>
      </c>
      <c r="AM22" s="16">
        <f t="shared" si="6"/>
        <v>87300</v>
      </c>
      <c r="AN22" s="16">
        <f t="shared" si="7"/>
        <v>283628</v>
      </c>
      <c r="AO22" s="12" t="s">
        <v>592</v>
      </c>
      <c r="AP22" s="16" t="s">
        <v>207</v>
      </c>
      <c r="AQ22" s="16" t="s">
        <v>204</v>
      </c>
      <c r="AS22" s="16" t="s">
        <v>2408</v>
      </c>
      <c r="AT22" s="16" t="s">
        <v>2407</v>
      </c>
      <c r="AU22" t="s">
        <v>2410</v>
      </c>
      <c r="AV22" s="15" t="s">
        <v>2409</v>
      </c>
      <c r="AW22" s="16" t="s">
        <v>593</v>
      </c>
      <c r="AX22" s="16" t="s">
        <v>204</v>
      </c>
      <c r="AY22" s="16" t="s">
        <v>204</v>
      </c>
      <c r="AZ22" s="16" t="s">
        <v>204</v>
      </c>
      <c r="BA22" s="16" t="s">
        <v>204</v>
      </c>
      <c r="BB22" s="16" t="s">
        <v>204</v>
      </c>
      <c r="BC22" s="16">
        <v>0.97</v>
      </c>
      <c r="BD22" s="16">
        <v>7.2</v>
      </c>
      <c r="BE22" s="16">
        <v>2960</v>
      </c>
      <c r="BF22" s="16">
        <v>2400</v>
      </c>
      <c r="BG22" s="16">
        <v>0</v>
      </c>
      <c r="BH22" s="16">
        <v>1120</v>
      </c>
      <c r="BI22" s="16">
        <v>800</v>
      </c>
      <c r="BJ22" s="16">
        <v>0</v>
      </c>
    </row>
    <row r="23" spans="1:62" x14ac:dyDescent="0.35">
      <c r="A23">
        <v>22</v>
      </c>
      <c r="B23" t="s">
        <v>360</v>
      </c>
      <c r="C23" t="s">
        <v>6936</v>
      </c>
      <c r="D23" s="15" t="s">
        <v>615</v>
      </c>
      <c r="E23" s="12" t="s">
        <v>98</v>
      </c>
      <c r="F23" s="16">
        <v>1978</v>
      </c>
      <c r="G23" s="12" t="s">
        <v>588</v>
      </c>
      <c r="H23" s="12" t="s">
        <v>589</v>
      </c>
      <c r="I23" s="12" t="s">
        <v>590</v>
      </c>
      <c r="J23" s="12" t="s">
        <v>2402</v>
      </c>
      <c r="K23" s="12" t="s">
        <v>1945</v>
      </c>
      <c r="N23" s="16" t="s">
        <v>206</v>
      </c>
      <c r="O23" s="16" t="s">
        <v>601</v>
      </c>
      <c r="P23" s="12" t="s">
        <v>482</v>
      </c>
      <c r="Q23" s="16">
        <v>2023</v>
      </c>
      <c r="R23" s="16">
        <v>0.93</v>
      </c>
      <c r="S23" s="16">
        <v>0</v>
      </c>
      <c r="T23" s="16">
        <v>0</v>
      </c>
      <c r="V23" s="12" t="s">
        <v>204</v>
      </c>
      <c r="W23" s="12" t="s">
        <v>204</v>
      </c>
      <c r="X23" s="16">
        <v>1</v>
      </c>
      <c r="Y23" s="16">
        <v>10</v>
      </c>
      <c r="Z23" s="16">
        <v>0.93</v>
      </c>
      <c r="AA23" s="16">
        <f t="shared" si="8"/>
        <v>111.60000000000001</v>
      </c>
      <c r="AB23" s="16" t="s">
        <v>2114</v>
      </c>
      <c r="AC23" s="16" t="s">
        <v>592</v>
      </c>
      <c r="AD23" s="16">
        <f t="shared" si="0"/>
        <v>39060</v>
      </c>
      <c r="AE23" s="16">
        <f t="shared" si="9"/>
        <v>325.5</v>
      </c>
      <c r="AF23" s="16">
        <f t="shared" si="10"/>
        <v>122062.5</v>
      </c>
      <c r="AG23" s="16">
        <f t="shared" si="1"/>
        <v>93</v>
      </c>
      <c r="AH23" s="12">
        <v>0</v>
      </c>
      <c r="AI23" s="16">
        <f t="shared" si="2"/>
        <v>6.5100000000000007</v>
      </c>
      <c r="AJ23" s="16">
        <f t="shared" si="3"/>
        <v>22459.500000000004</v>
      </c>
      <c r="AK23" s="16">
        <f t="shared" si="4"/>
        <v>465</v>
      </c>
      <c r="AL23" s="16">
        <f t="shared" si="5"/>
        <v>4650</v>
      </c>
      <c r="AM23" s="16">
        <f t="shared" si="6"/>
        <v>83700</v>
      </c>
      <c r="AN23" s="16">
        <f t="shared" si="7"/>
        <v>271932</v>
      </c>
      <c r="AO23" s="12" t="s">
        <v>592</v>
      </c>
      <c r="AP23" s="16" t="s">
        <v>207</v>
      </c>
      <c r="AQ23" s="16" t="s">
        <v>204</v>
      </c>
      <c r="AS23" s="16" t="s">
        <v>2408</v>
      </c>
      <c r="AT23" s="16" t="s">
        <v>2407</v>
      </c>
      <c r="AU23" t="s">
        <v>2410</v>
      </c>
      <c r="AV23" s="15" t="s">
        <v>2409</v>
      </c>
      <c r="AW23" s="16" t="s">
        <v>593</v>
      </c>
      <c r="AX23" s="16" t="s">
        <v>204</v>
      </c>
      <c r="AY23" s="16" t="s">
        <v>204</v>
      </c>
      <c r="AZ23" s="16" t="s">
        <v>204</v>
      </c>
      <c r="BA23" s="16" t="s">
        <v>204</v>
      </c>
      <c r="BB23" s="16" t="s">
        <v>204</v>
      </c>
      <c r="BC23" s="16">
        <v>0.93</v>
      </c>
      <c r="BD23" s="16">
        <v>6.6</v>
      </c>
      <c r="BE23" s="16">
        <v>2640</v>
      </c>
      <c r="BF23" s="16">
        <v>2000</v>
      </c>
      <c r="BG23" s="16">
        <v>0</v>
      </c>
      <c r="BH23" s="16">
        <v>1200</v>
      </c>
      <c r="BI23" s="16">
        <v>1200</v>
      </c>
      <c r="BJ23" s="16">
        <v>0</v>
      </c>
    </row>
    <row r="24" spans="1:62" x14ac:dyDescent="0.35">
      <c r="A24">
        <v>23</v>
      </c>
      <c r="B24" t="s">
        <v>360</v>
      </c>
      <c r="C24" t="s">
        <v>6937</v>
      </c>
      <c r="D24" s="15" t="s">
        <v>616</v>
      </c>
      <c r="E24" s="12" t="s">
        <v>98</v>
      </c>
      <c r="F24" s="16">
        <v>1959</v>
      </c>
      <c r="G24" s="12" t="s">
        <v>588</v>
      </c>
      <c r="H24" s="12" t="s">
        <v>589</v>
      </c>
      <c r="I24" s="12" t="s">
        <v>590</v>
      </c>
      <c r="J24" s="12" t="s">
        <v>2402</v>
      </c>
      <c r="K24" s="12" t="s">
        <v>1945</v>
      </c>
      <c r="N24" s="16" t="s">
        <v>206</v>
      </c>
      <c r="O24" s="16" t="s">
        <v>601</v>
      </c>
      <c r="P24" s="12" t="s">
        <v>482</v>
      </c>
      <c r="Q24" s="16">
        <v>2023</v>
      </c>
      <c r="R24" s="16">
        <v>0.97</v>
      </c>
      <c r="S24" s="16">
        <v>0</v>
      </c>
      <c r="T24" s="16">
        <v>0</v>
      </c>
      <c r="V24" s="12" t="s">
        <v>204</v>
      </c>
      <c r="W24" s="12" t="s">
        <v>204</v>
      </c>
      <c r="X24" s="16">
        <v>1</v>
      </c>
      <c r="Y24" s="16">
        <v>14</v>
      </c>
      <c r="Z24" s="16">
        <v>0.97</v>
      </c>
      <c r="AA24" s="16">
        <f t="shared" si="8"/>
        <v>116.39999999999999</v>
      </c>
      <c r="AB24" s="16" t="s">
        <v>2114</v>
      </c>
      <c r="AC24" s="16" t="s">
        <v>592</v>
      </c>
      <c r="AD24" s="16">
        <f t="shared" si="0"/>
        <v>40740</v>
      </c>
      <c r="AE24" s="16">
        <f t="shared" si="9"/>
        <v>339.5</v>
      </c>
      <c r="AF24" s="16">
        <f t="shared" si="10"/>
        <v>127312.5</v>
      </c>
      <c r="AG24" s="16">
        <f t="shared" si="1"/>
        <v>97</v>
      </c>
      <c r="AH24" s="12">
        <v>0</v>
      </c>
      <c r="AI24" s="16">
        <f t="shared" si="2"/>
        <v>6.79</v>
      </c>
      <c r="AJ24" s="16">
        <f t="shared" si="3"/>
        <v>23425.5</v>
      </c>
      <c r="AK24" s="16">
        <f t="shared" si="4"/>
        <v>485</v>
      </c>
      <c r="AL24" s="16">
        <f t="shared" si="5"/>
        <v>4850</v>
      </c>
      <c r="AM24" s="16">
        <f t="shared" si="6"/>
        <v>87300</v>
      </c>
      <c r="AN24" s="16">
        <f t="shared" si="7"/>
        <v>283628</v>
      </c>
      <c r="AO24" s="12" t="s">
        <v>592</v>
      </c>
      <c r="AP24" s="16" t="s">
        <v>207</v>
      </c>
      <c r="AQ24" s="16" t="s">
        <v>204</v>
      </c>
      <c r="AS24" s="16" t="s">
        <v>2408</v>
      </c>
      <c r="AT24" s="16" t="s">
        <v>2407</v>
      </c>
      <c r="AU24" t="s">
        <v>2410</v>
      </c>
      <c r="AV24" s="15" t="s">
        <v>2409</v>
      </c>
      <c r="AW24" s="16" t="s">
        <v>593</v>
      </c>
      <c r="AX24" s="16" t="s">
        <v>204</v>
      </c>
      <c r="AY24" s="16" t="s">
        <v>204</v>
      </c>
      <c r="AZ24" s="16" t="s">
        <v>204</v>
      </c>
      <c r="BA24" s="16" t="s">
        <v>204</v>
      </c>
      <c r="BB24" s="16" t="s">
        <v>204</v>
      </c>
      <c r="BC24" s="16">
        <v>0.97</v>
      </c>
      <c r="BD24" s="16">
        <v>7.2</v>
      </c>
      <c r="BE24" s="16">
        <v>2960</v>
      </c>
      <c r="BF24" s="16">
        <v>2400</v>
      </c>
      <c r="BG24" s="16">
        <v>0</v>
      </c>
      <c r="BH24" s="16">
        <v>1200</v>
      </c>
      <c r="BI24" s="16">
        <v>800</v>
      </c>
      <c r="BJ24" s="16">
        <v>0</v>
      </c>
    </row>
    <row r="25" spans="1:62" x14ac:dyDescent="0.35">
      <c r="A25">
        <v>24</v>
      </c>
      <c r="B25" t="s">
        <v>360</v>
      </c>
      <c r="C25" t="s">
        <v>6938</v>
      </c>
      <c r="D25" s="15" t="s">
        <v>617</v>
      </c>
      <c r="E25" s="12" t="s">
        <v>98</v>
      </c>
      <c r="F25" s="16">
        <v>1950</v>
      </c>
      <c r="G25" s="12" t="s">
        <v>588</v>
      </c>
      <c r="H25" s="12" t="s">
        <v>589</v>
      </c>
      <c r="I25" s="12" t="s">
        <v>590</v>
      </c>
      <c r="J25" s="12" t="s">
        <v>2402</v>
      </c>
      <c r="K25" s="12" t="s">
        <v>1945</v>
      </c>
      <c r="N25" s="16" t="s">
        <v>206</v>
      </c>
      <c r="O25" s="16" t="s">
        <v>601</v>
      </c>
      <c r="P25" s="12" t="s">
        <v>482</v>
      </c>
      <c r="Q25" s="16">
        <v>2023</v>
      </c>
      <c r="R25" s="16">
        <v>0.97</v>
      </c>
      <c r="S25" s="16">
        <v>0</v>
      </c>
      <c r="T25" s="16">
        <v>0</v>
      </c>
      <c r="V25" s="12" t="s">
        <v>204</v>
      </c>
      <c r="W25" s="12" t="s">
        <v>204</v>
      </c>
      <c r="X25" s="16">
        <v>1</v>
      </c>
      <c r="Y25" s="16">
        <v>8</v>
      </c>
      <c r="Z25" s="16">
        <v>0.97</v>
      </c>
      <c r="AA25" s="16">
        <f t="shared" si="8"/>
        <v>116.39999999999999</v>
      </c>
      <c r="AB25" s="16" t="s">
        <v>2114</v>
      </c>
      <c r="AC25" s="16" t="s">
        <v>592</v>
      </c>
      <c r="AD25" s="16">
        <f t="shared" si="0"/>
        <v>40740</v>
      </c>
      <c r="AE25" s="16">
        <f t="shared" si="9"/>
        <v>339.5</v>
      </c>
      <c r="AF25" s="16">
        <f t="shared" si="10"/>
        <v>127312.5</v>
      </c>
      <c r="AG25" s="16">
        <f t="shared" si="1"/>
        <v>97</v>
      </c>
      <c r="AH25" s="12">
        <v>0</v>
      </c>
      <c r="AI25" s="16">
        <f t="shared" si="2"/>
        <v>6.79</v>
      </c>
      <c r="AJ25" s="16">
        <f t="shared" si="3"/>
        <v>23425.5</v>
      </c>
      <c r="AK25" s="16">
        <f t="shared" si="4"/>
        <v>485</v>
      </c>
      <c r="AL25" s="16">
        <f t="shared" si="5"/>
        <v>4850</v>
      </c>
      <c r="AM25" s="16">
        <f t="shared" si="6"/>
        <v>87300</v>
      </c>
      <c r="AN25" s="16">
        <f t="shared" si="7"/>
        <v>283628</v>
      </c>
      <c r="AO25" s="12" t="s">
        <v>592</v>
      </c>
      <c r="AP25" s="16" t="s">
        <v>207</v>
      </c>
      <c r="AQ25" s="16" t="s">
        <v>204</v>
      </c>
      <c r="AS25" s="16" t="s">
        <v>2408</v>
      </c>
      <c r="AT25" s="16" t="s">
        <v>2407</v>
      </c>
      <c r="AU25" t="s">
        <v>2410</v>
      </c>
      <c r="AV25" s="15" t="s">
        <v>2409</v>
      </c>
      <c r="AW25" s="16" t="s">
        <v>593</v>
      </c>
      <c r="AX25" s="16" t="s">
        <v>204</v>
      </c>
      <c r="AY25" s="16" t="s">
        <v>204</v>
      </c>
      <c r="AZ25" s="16" t="s">
        <v>204</v>
      </c>
      <c r="BA25" s="16" t="s">
        <v>204</v>
      </c>
      <c r="BB25" s="16" t="s">
        <v>204</v>
      </c>
      <c r="BC25" s="16">
        <v>0.97</v>
      </c>
      <c r="BD25" s="16">
        <v>7.2</v>
      </c>
      <c r="BE25" s="16">
        <v>2960</v>
      </c>
      <c r="BF25" s="16">
        <v>2400</v>
      </c>
      <c r="BG25" s="16">
        <v>0</v>
      </c>
      <c r="BH25" s="16">
        <v>1200</v>
      </c>
      <c r="BI25" s="16">
        <v>1200</v>
      </c>
      <c r="BJ25" s="16">
        <v>0</v>
      </c>
    </row>
    <row r="26" spans="1:62" x14ac:dyDescent="0.35">
      <c r="A26">
        <v>25</v>
      </c>
      <c r="B26" t="s">
        <v>360</v>
      </c>
      <c r="C26" t="s">
        <v>6939</v>
      </c>
      <c r="D26" s="15" t="s">
        <v>618</v>
      </c>
      <c r="E26" s="12" t="s">
        <v>98</v>
      </c>
      <c r="F26" s="16">
        <v>1953</v>
      </c>
      <c r="G26" s="12" t="s">
        <v>588</v>
      </c>
      <c r="H26" s="12" t="s">
        <v>589</v>
      </c>
      <c r="I26" s="12" t="s">
        <v>590</v>
      </c>
      <c r="J26" s="12" t="s">
        <v>2402</v>
      </c>
      <c r="K26" s="12" t="s">
        <v>1945</v>
      </c>
      <c r="N26" s="16" t="s">
        <v>205</v>
      </c>
      <c r="O26" s="16" t="s">
        <v>619</v>
      </c>
      <c r="P26" s="12" t="s">
        <v>482</v>
      </c>
      <c r="Q26" s="16">
        <v>2023</v>
      </c>
      <c r="R26" s="16">
        <v>3</v>
      </c>
      <c r="S26" s="16">
        <v>0</v>
      </c>
      <c r="T26" s="16">
        <v>0</v>
      </c>
      <c r="V26" s="12" t="s">
        <v>204</v>
      </c>
      <c r="W26" s="12" t="s">
        <v>204</v>
      </c>
      <c r="X26" s="16">
        <v>1</v>
      </c>
      <c r="Y26" s="16">
        <v>6</v>
      </c>
      <c r="Z26" s="16">
        <v>3</v>
      </c>
      <c r="AA26" s="16">
        <f t="shared" si="8"/>
        <v>360</v>
      </c>
      <c r="AB26" s="16" t="s">
        <v>2114</v>
      </c>
      <c r="AC26" s="16" t="s">
        <v>592</v>
      </c>
      <c r="AD26" s="16">
        <f t="shared" si="0"/>
        <v>126000</v>
      </c>
      <c r="AE26" s="16">
        <f t="shared" si="9"/>
        <v>1050</v>
      </c>
      <c r="AF26" s="16">
        <f t="shared" si="10"/>
        <v>393750</v>
      </c>
      <c r="AG26" s="16">
        <f t="shared" si="1"/>
        <v>300</v>
      </c>
      <c r="AH26" s="12">
        <v>0</v>
      </c>
      <c r="AI26" s="16">
        <f t="shared" si="2"/>
        <v>21</v>
      </c>
      <c r="AJ26" s="16">
        <f t="shared" si="3"/>
        <v>72450</v>
      </c>
      <c r="AK26" s="16">
        <f t="shared" si="4"/>
        <v>1500</v>
      </c>
      <c r="AL26" s="16">
        <f t="shared" si="5"/>
        <v>15000</v>
      </c>
      <c r="AM26" s="16">
        <f t="shared" si="6"/>
        <v>270000</v>
      </c>
      <c r="AN26" s="16">
        <f t="shared" si="7"/>
        <v>877200</v>
      </c>
      <c r="AO26" s="12" t="s">
        <v>592</v>
      </c>
      <c r="AP26" s="16" t="s">
        <v>207</v>
      </c>
      <c r="AQ26" s="16" t="s">
        <v>204</v>
      </c>
      <c r="AS26" s="16" t="s">
        <v>2408</v>
      </c>
      <c r="AT26" s="16" t="s">
        <v>2407</v>
      </c>
      <c r="AU26" t="s">
        <v>2410</v>
      </c>
      <c r="AV26" s="15" t="s">
        <v>2409</v>
      </c>
      <c r="AW26" s="16" t="s">
        <v>593</v>
      </c>
      <c r="AX26" s="16" t="s">
        <v>204</v>
      </c>
      <c r="AY26" s="16" t="s">
        <v>204</v>
      </c>
      <c r="AZ26" s="16" t="s">
        <v>204</v>
      </c>
      <c r="BA26" s="16" t="s">
        <v>204</v>
      </c>
      <c r="BB26" s="16" t="s">
        <v>204</v>
      </c>
      <c r="BC26" s="16">
        <v>3</v>
      </c>
      <c r="BD26" s="16">
        <v>21.6</v>
      </c>
      <c r="BE26" s="16">
        <v>9600</v>
      </c>
      <c r="BF26" s="16">
        <v>8000</v>
      </c>
      <c r="BG26" s="16">
        <v>0</v>
      </c>
      <c r="BH26" s="16">
        <v>2400</v>
      </c>
      <c r="BI26" s="16">
        <v>1600</v>
      </c>
      <c r="BJ26" s="16">
        <v>0</v>
      </c>
    </row>
    <row r="27" spans="1:62" x14ac:dyDescent="0.35">
      <c r="A27">
        <v>26</v>
      </c>
      <c r="B27" t="s">
        <v>360</v>
      </c>
      <c r="C27" t="s">
        <v>6940</v>
      </c>
      <c r="D27" s="15" t="s">
        <v>620</v>
      </c>
      <c r="E27" s="12" t="s">
        <v>98</v>
      </c>
      <c r="F27" s="16">
        <v>1960</v>
      </c>
      <c r="G27" s="12" t="s">
        <v>588</v>
      </c>
      <c r="H27" s="12" t="s">
        <v>589</v>
      </c>
      <c r="I27" s="12" t="s">
        <v>590</v>
      </c>
      <c r="J27" s="12" t="s">
        <v>2402</v>
      </c>
      <c r="K27" s="12" t="s">
        <v>1945</v>
      </c>
      <c r="N27" s="16" t="s">
        <v>206</v>
      </c>
      <c r="O27" s="16" t="s">
        <v>619</v>
      </c>
      <c r="P27" s="12" t="s">
        <v>482</v>
      </c>
      <c r="Q27" s="16">
        <v>2023</v>
      </c>
      <c r="R27" s="16">
        <v>1</v>
      </c>
      <c r="S27" s="16">
        <v>0</v>
      </c>
      <c r="T27" s="16">
        <v>0</v>
      </c>
      <c r="V27" s="12" t="s">
        <v>204</v>
      </c>
      <c r="W27" s="12" t="s">
        <v>204</v>
      </c>
      <c r="X27" s="16">
        <v>1</v>
      </c>
      <c r="Y27" s="16">
        <v>15</v>
      </c>
      <c r="Z27" s="16">
        <v>1</v>
      </c>
      <c r="AA27" s="16">
        <f t="shared" si="8"/>
        <v>120</v>
      </c>
      <c r="AB27" s="16" t="s">
        <v>2114</v>
      </c>
      <c r="AC27" s="16" t="s">
        <v>592</v>
      </c>
      <c r="AD27" s="16">
        <f t="shared" si="0"/>
        <v>42000</v>
      </c>
      <c r="AE27" s="16">
        <f t="shared" si="9"/>
        <v>350</v>
      </c>
      <c r="AF27" s="16">
        <f t="shared" si="10"/>
        <v>131250</v>
      </c>
      <c r="AG27" s="16">
        <f t="shared" si="1"/>
        <v>100</v>
      </c>
      <c r="AH27" s="12">
        <v>0</v>
      </c>
      <c r="AI27" s="16">
        <f t="shared" si="2"/>
        <v>7</v>
      </c>
      <c r="AJ27" s="16">
        <f t="shared" si="3"/>
        <v>24150</v>
      </c>
      <c r="AK27" s="16">
        <f t="shared" si="4"/>
        <v>500</v>
      </c>
      <c r="AL27" s="16">
        <f t="shared" si="5"/>
        <v>5000</v>
      </c>
      <c r="AM27" s="16">
        <f t="shared" si="6"/>
        <v>90000</v>
      </c>
      <c r="AN27" s="16">
        <f t="shared" si="7"/>
        <v>292400</v>
      </c>
      <c r="AO27" s="12" t="s">
        <v>592</v>
      </c>
      <c r="AP27" s="16" t="s">
        <v>207</v>
      </c>
      <c r="AQ27" s="16" t="s">
        <v>204</v>
      </c>
      <c r="AS27" s="16" t="s">
        <v>2408</v>
      </c>
      <c r="AT27" s="16" t="s">
        <v>2407</v>
      </c>
      <c r="AU27" t="s">
        <v>2410</v>
      </c>
      <c r="AV27" s="15" t="s">
        <v>2409</v>
      </c>
      <c r="AW27" s="16" t="s">
        <v>593</v>
      </c>
      <c r="AX27" s="16" t="s">
        <v>204</v>
      </c>
      <c r="AY27" s="16" t="s">
        <v>204</v>
      </c>
      <c r="AZ27" s="16" t="s">
        <v>204</v>
      </c>
      <c r="BA27" s="16" t="s">
        <v>204</v>
      </c>
      <c r="BB27" s="16" t="s">
        <v>204</v>
      </c>
      <c r="BC27" s="16">
        <v>1</v>
      </c>
      <c r="BD27" s="16">
        <v>7.6</v>
      </c>
      <c r="BE27" s="16">
        <v>3600</v>
      </c>
      <c r="BF27" s="16">
        <v>2400</v>
      </c>
      <c r="BG27" s="16">
        <v>0</v>
      </c>
      <c r="BH27" s="16">
        <v>880</v>
      </c>
      <c r="BI27" s="16">
        <v>800</v>
      </c>
      <c r="BJ27" s="16">
        <v>0</v>
      </c>
    </row>
    <row r="28" spans="1:62" x14ac:dyDescent="0.35">
      <c r="A28">
        <v>27</v>
      </c>
      <c r="B28" t="s">
        <v>360</v>
      </c>
      <c r="C28" t="s">
        <v>6941</v>
      </c>
      <c r="D28" s="15" t="s">
        <v>621</v>
      </c>
      <c r="E28" s="12" t="s">
        <v>98</v>
      </c>
      <c r="F28" s="16">
        <v>1962</v>
      </c>
      <c r="G28" s="12" t="s">
        <v>588</v>
      </c>
      <c r="H28" s="12" t="s">
        <v>589</v>
      </c>
      <c r="I28" s="12" t="s">
        <v>590</v>
      </c>
      <c r="J28" s="12" t="s">
        <v>2402</v>
      </c>
      <c r="K28" s="12" t="s">
        <v>1945</v>
      </c>
      <c r="N28" s="16" t="s">
        <v>206</v>
      </c>
      <c r="O28" s="16" t="s">
        <v>619</v>
      </c>
      <c r="P28" s="12" t="s">
        <v>482</v>
      </c>
      <c r="Q28" s="16">
        <v>2023</v>
      </c>
      <c r="R28" s="16">
        <v>1</v>
      </c>
      <c r="S28" s="16">
        <v>0</v>
      </c>
      <c r="T28" s="16">
        <v>0</v>
      </c>
      <c r="V28" s="12" t="s">
        <v>204</v>
      </c>
      <c r="W28" s="12" t="s">
        <v>204</v>
      </c>
      <c r="X28" s="16">
        <v>1</v>
      </c>
      <c r="Y28" s="16">
        <v>11</v>
      </c>
      <c r="Z28" s="16">
        <v>1</v>
      </c>
      <c r="AA28" s="16">
        <f t="shared" si="8"/>
        <v>120</v>
      </c>
      <c r="AB28" s="16" t="s">
        <v>2114</v>
      </c>
      <c r="AC28" s="16" t="s">
        <v>592</v>
      </c>
      <c r="AD28" s="16">
        <f t="shared" si="0"/>
        <v>42000</v>
      </c>
      <c r="AE28" s="16">
        <f t="shared" si="9"/>
        <v>350</v>
      </c>
      <c r="AF28" s="16">
        <f t="shared" si="10"/>
        <v>131250</v>
      </c>
      <c r="AG28" s="16">
        <f t="shared" si="1"/>
        <v>100</v>
      </c>
      <c r="AH28" s="12">
        <v>0</v>
      </c>
      <c r="AI28" s="16">
        <f t="shared" si="2"/>
        <v>7</v>
      </c>
      <c r="AJ28" s="16">
        <f t="shared" si="3"/>
        <v>24150</v>
      </c>
      <c r="AK28" s="16">
        <f t="shared" si="4"/>
        <v>500</v>
      </c>
      <c r="AL28" s="16">
        <f t="shared" si="5"/>
        <v>5000</v>
      </c>
      <c r="AM28" s="16">
        <f t="shared" si="6"/>
        <v>90000</v>
      </c>
      <c r="AN28" s="16">
        <f t="shared" si="7"/>
        <v>292400</v>
      </c>
      <c r="AO28" s="12" t="s">
        <v>592</v>
      </c>
      <c r="AP28" s="16" t="s">
        <v>207</v>
      </c>
      <c r="AQ28" s="16" t="s">
        <v>204</v>
      </c>
      <c r="AS28" s="16" t="s">
        <v>2408</v>
      </c>
      <c r="AT28" s="16" t="s">
        <v>2407</v>
      </c>
      <c r="AU28" t="s">
        <v>2410</v>
      </c>
      <c r="AV28" s="15" t="s">
        <v>2409</v>
      </c>
      <c r="AW28" s="16" t="s">
        <v>593</v>
      </c>
      <c r="AX28" s="16" t="s">
        <v>204</v>
      </c>
      <c r="AY28" s="16" t="s">
        <v>204</v>
      </c>
      <c r="AZ28" s="16" t="s">
        <v>204</v>
      </c>
      <c r="BA28" s="16" t="s">
        <v>204</v>
      </c>
      <c r="BB28" s="16" t="s">
        <v>204</v>
      </c>
      <c r="BC28" s="16">
        <v>1</v>
      </c>
      <c r="BD28" s="16">
        <v>7.3</v>
      </c>
      <c r="BE28" s="16">
        <v>3600</v>
      </c>
      <c r="BF28" s="16">
        <v>2560</v>
      </c>
      <c r="BG28" s="16">
        <v>0</v>
      </c>
      <c r="BH28" s="16">
        <v>800</v>
      </c>
      <c r="BI28" s="16">
        <v>400</v>
      </c>
      <c r="BJ28" s="16">
        <v>0</v>
      </c>
    </row>
    <row r="29" spans="1:62" x14ac:dyDescent="0.35">
      <c r="A29">
        <v>28</v>
      </c>
      <c r="B29" t="s">
        <v>360</v>
      </c>
      <c r="C29" t="s">
        <v>6942</v>
      </c>
      <c r="D29" s="15" t="s">
        <v>622</v>
      </c>
      <c r="E29" s="12" t="s">
        <v>98</v>
      </c>
      <c r="F29" s="16">
        <v>1960</v>
      </c>
      <c r="G29" s="12" t="s">
        <v>588</v>
      </c>
      <c r="H29" s="12" t="s">
        <v>589</v>
      </c>
      <c r="I29" s="12" t="s">
        <v>590</v>
      </c>
      <c r="J29" s="12" t="s">
        <v>2402</v>
      </c>
      <c r="K29" s="12" t="s">
        <v>1945</v>
      </c>
      <c r="N29" s="16" t="s">
        <v>206</v>
      </c>
      <c r="O29" s="16" t="s">
        <v>619</v>
      </c>
      <c r="P29" s="12" t="s">
        <v>482</v>
      </c>
      <c r="Q29" s="16">
        <v>2023</v>
      </c>
      <c r="R29" s="16">
        <v>1</v>
      </c>
      <c r="S29" s="16">
        <v>0</v>
      </c>
      <c r="T29" s="16">
        <v>0</v>
      </c>
      <c r="V29" s="12" t="s">
        <v>204</v>
      </c>
      <c r="W29" s="12" t="s">
        <v>204</v>
      </c>
      <c r="X29" s="16">
        <v>1</v>
      </c>
      <c r="Y29" s="16">
        <v>12</v>
      </c>
      <c r="Z29" s="16">
        <v>1</v>
      </c>
      <c r="AA29" s="16">
        <f t="shared" si="8"/>
        <v>120</v>
      </c>
      <c r="AB29" s="16" t="s">
        <v>2114</v>
      </c>
      <c r="AC29" s="16" t="s">
        <v>592</v>
      </c>
      <c r="AD29" s="16">
        <f t="shared" si="0"/>
        <v>42000</v>
      </c>
      <c r="AE29" s="16">
        <f t="shared" si="9"/>
        <v>350</v>
      </c>
      <c r="AF29" s="16">
        <f t="shared" si="10"/>
        <v>131250</v>
      </c>
      <c r="AG29" s="16">
        <f t="shared" si="1"/>
        <v>100</v>
      </c>
      <c r="AH29" s="12">
        <v>0</v>
      </c>
      <c r="AI29" s="16">
        <f t="shared" si="2"/>
        <v>7</v>
      </c>
      <c r="AJ29" s="16">
        <f t="shared" si="3"/>
        <v>24150</v>
      </c>
      <c r="AK29" s="16">
        <f t="shared" si="4"/>
        <v>500</v>
      </c>
      <c r="AL29" s="16">
        <f t="shared" si="5"/>
        <v>5000</v>
      </c>
      <c r="AM29" s="16">
        <f t="shared" si="6"/>
        <v>90000</v>
      </c>
      <c r="AN29" s="16">
        <f t="shared" si="7"/>
        <v>292400</v>
      </c>
      <c r="AO29" s="12" t="s">
        <v>592</v>
      </c>
      <c r="AP29" s="16" t="s">
        <v>207</v>
      </c>
      <c r="AQ29" s="16" t="s">
        <v>204</v>
      </c>
      <c r="AS29" s="16" t="s">
        <v>2408</v>
      </c>
      <c r="AT29" s="16" t="s">
        <v>2407</v>
      </c>
      <c r="AU29" t="s">
        <v>2410</v>
      </c>
      <c r="AV29" s="15" t="s">
        <v>2409</v>
      </c>
      <c r="AW29" s="16" t="s">
        <v>593</v>
      </c>
      <c r="AX29" s="16" t="s">
        <v>204</v>
      </c>
      <c r="AY29" s="16" t="s">
        <v>204</v>
      </c>
      <c r="AZ29" s="16" t="s">
        <v>204</v>
      </c>
      <c r="BA29" s="16" t="s">
        <v>204</v>
      </c>
      <c r="BB29" s="16" t="s">
        <v>204</v>
      </c>
      <c r="BC29" s="16">
        <v>1</v>
      </c>
      <c r="BD29" s="16">
        <v>7.5</v>
      </c>
      <c r="BE29" s="16">
        <v>3600</v>
      </c>
      <c r="BF29" s="16">
        <v>2400</v>
      </c>
      <c r="BG29" s="16">
        <v>0</v>
      </c>
      <c r="BH29" s="16">
        <v>1520</v>
      </c>
      <c r="BI29" s="16">
        <v>800</v>
      </c>
      <c r="BJ29" s="16">
        <v>0</v>
      </c>
    </row>
    <row r="30" spans="1:62" x14ac:dyDescent="0.35">
      <c r="A30">
        <v>29</v>
      </c>
      <c r="B30" t="s">
        <v>360</v>
      </c>
      <c r="C30" t="s">
        <v>6943</v>
      </c>
      <c r="D30" s="15" t="s">
        <v>623</v>
      </c>
      <c r="E30" s="12" t="s">
        <v>98</v>
      </c>
      <c r="F30" s="16">
        <v>1986</v>
      </c>
      <c r="G30" s="12" t="s">
        <v>588</v>
      </c>
      <c r="H30" s="12" t="s">
        <v>589</v>
      </c>
      <c r="I30" s="12" t="s">
        <v>590</v>
      </c>
      <c r="J30" s="12" t="s">
        <v>2402</v>
      </c>
      <c r="K30" s="12" t="s">
        <v>1945</v>
      </c>
      <c r="N30" s="16" t="s">
        <v>206</v>
      </c>
      <c r="O30" s="16" t="s">
        <v>619</v>
      </c>
      <c r="P30" s="12" t="s">
        <v>482</v>
      </c>
      <c r="Q30" s="16">
        <v>2023</v>
      </c>
      <c r="R30" s="16">
        <v>1</v>
      </c>
      <c r="S30" s="16">
        <v>0</v>
      </c>
      <c r="T30" s="16">
        <v>0</v>
      </c>
      <c r="V30" s="12" t="s">
        <v>204</v>
      </c>
      <c r="W30" s="12" t="s">
        <v>204</v>
      </c>
      <c r="X30" s="16">
        <v>1</v>
      </c>
      <c r="Y30" s="16">
        <v>11</v>
      </c>
      <c r="Z30" s="16">
        <v>1</v>
      </c>
      <c r="AA30" s="16">
        <f t="shared" si="8"/>
        <v>120</v>
      </c>
      <c r="AB30" s="16" t="s">
        <v>2114</v>
      </c>
      <c r="AC30" s="16" t="s">
        <v>592</v>
      </c>
      <c r="AD30" s="16">
        <f t="shared" si="0"/>
        <v>42000</v>
      </c>
      <c r="AE30" s="16">
        <f t="shared" si="9"/>
        <v>350</v>
      </c>
      <c r="AF30" s="16">
        <f t="shared" si="10"/>
        <v>131250</v>
      </c>
      <c r="AG30" s="16">
        <f t="shared" si="1"/>
        <v>100</v>
      </c>
      <c r="AH30" s="12">
        <v>0</v>
      </c>
      <c r="AI30" s="16">
        <f t="shared" si="2"/>
        <v>7</v>
      </c>
      <c r="AJ30" s="16">
        <f t="shared" si="3"/>
        <v>24150</v>
      </c>
      <c r="AK30" s="16">
        <f t="shared" si="4"/>
        <v>500</v>
      </c>
      <c r="AL30" s="16">
        <f t="shared" si="5"/>
        <v>5000</v>
      </c>
      <c r="AM30" s="16">
        <f t="shared" si="6"/>
        <v>90000</v>
      </c>
      <c r="AN30" s="16">
        <f t="shared" si="7"/>
        <v>292400</v>
      </c>
      <c r="AO30" s="12" t="s">
        <v>592</v>
      </c>
      <c r="AP30" s="16" t="s">
        <v>207</v>
      </c>
      <c r="AQ30" s="16" t="s">
        <v>204</v>
      </c>
      <c r="AS30" s="16" t="s">
        <v>2408</v>
      </c>
      <c r="AT30" s="16" t="s">
        <v>2407</v>
      </c>
      <c r="AU30" t="s">
        <v>2410</v>
      </c>
      <c r="AV30" s="15" t="s">
        <v>2409</v>
      </c>
      <c r="AW30" s="16" t="s">
        <v>593</v>
      </c>
      <c r="AX30" s="16" t="s">
        <v>204</v>
      </c>
      <c r="AY30" s="16" t="s">
        <v>204</v>
      </c>
      <c r="AZ30" s="16" t="s">
        <v>204</v>
      </c>
      <c r="BA30" s="16" t="s">
        <v>204</v>
      </c>
      <c r="BB30" s="16" t="s">
        <v>204</v>
      </c>
      <c r="BC30" s="16">
        <v>1</v>
      </c>
      <c r="BD30" s="16">
        <v>7.2</v>
      </c>
      <c r="BE30" s="16">
        <v>3600</v>
      </c>
      <c r="BF30" s="16">
        <v>2250</v>
      </c>
      <c r="BG30" s="16">
        <v>0</v>
      </c>
      <c r="BH30" s="16">
        <v>800</v>
      </c>
      <c r="BI30" s="16">
        <v>800</v>
      </c>
      <c r="BJ30" s="16">
        <v>0</v>
      </c>
    </row>
    <row r="31" spans="1:62" x14ac:dyDescent="0.35">
      <c r="A31">
        <v>30</v>
      </c>
      <c r="B31" t="s">
        <v>360</v>
      </c>
      <c r="C31" t="s">
        <v>6944</v>
      </c>
      <c r="D31" s="15" t="s">
        <v>624</v>
      </c>
      <c r="E31" s="12" t="s">
        <v>98</v>
      </c>
      <c r="F31" s="16">
        <v>1980</v>
      </c>
      <c r="G31" s="12" t="s">
        <v>588</v>
      </c>
      <c r="H31" s="12" t="s">
        <v>589</v>
      </c>
      <c r="I31" s="12" t="s">
        <v>590</v>
      </c>
      <c r="J31" s="12" t="s">
        <v>2402</v>
      </c>
      <c r="K31" s="12" t="s">
        <v>1945</v>
      </c>
      <c r="N31" s="16" t="s">
        <v>206</v>
      </c>
      <c r="O31" s="16" t="s">
        <v>619</v>
      </c>
      <c r="P31" s="12" t="s">
        <v>482</v>
      </c>
      <c r="Q31" s="16">
        <v>2023</v>
      </c>
      <c r="R31" s="16">
        <v>1</v>
      </c>
      <c r="S31" s="16">
        <v>0</v>
      </c>
      <c r="T31" s="16">
        <v>0</v>
      </c>
      <c r="V31" s="12" t="s">
        <v>204</v>
      </c>
      <c r="W31" s="12" t="s">
        <v>204</v>
      </c>
      <c r="X31" s="16">
        <v>1</v>
      </c>
      <c r="Y31" s="16">
        <v>11</v>
      </c>
      <c r="Z31" s="16">
        <v>1</v>
      </c>
      <c r="AA31" s="16">
        <f t="shared" si="8"/>
        <v>120</v>
      </c>
      <c r="AB31" s="16" t="s">
        <v>2114</v>
      </c>
      <c r="AC31" s="16" t="s">
        <v>592</v>
      </c>
      <c r="AD31" s="16">
        <f t="shared" si="0"/>
        <v>42000</v>
      </c>
      <c r="AE31" s="16">
        <f t="shared" si="9"/>
        <v>350</v>
      </c>
      <c r="AF31" s="16">
        <f t="shared" si="10"/>
        <v>131250</v>
      </c>
      <c r="AG31" s="16">
        <f t="shared" si="1"/>
        <v>100</v>
      </c>
      <c r="AH31" s="12">
        <v>0</v>
      </c>
      <c r="AI31" s="16">
        <f t="shared" si="2"/>
        <v>7</v>
      </c>
      <c r="AJ31" s="16">
        <f t="shared" si="3"/>
        <v>24150</v>
      </c>
      <c r="AK31" s="16">
        <f t="shared" si="4"/>
        <v>500</v>
      </c>
      <c r="AL31" s="16">
        <f t="shared" si="5"/>
        <v>5000</v>
      </c>
      <c r="AM31" s="16">
        <f t="shared" si="6"/>
        <v>90000</v>
      </c>
      <c r="AN31" s="16">
        <f t="shared" si="7"/>
        <v>292400</v>
      </c>
      <c r="AO31" s="12" t="s">
        <v>592</v>
      </c>
      <c r="AP31" s="16" t="s">
        <v>207</v>
      </c>
      <c r="AQ31" s="16" t="s">
        <v>204</v>
      </c>
      <c r="AS31" s="16" t="s">
        <v>2408</v>
      </c>
      <c r="AT31" s="16" t="s">
        <v>2407</v>
      </c>
      <c r="AU31" t="s">
        <v>2410</v>
      </c>
      <c r="AV31" s="15" t="s">
        <v>2409</v>
      </c>
      <c r="AW31" s="16" t="s">
        <v>593</v>
      </c>
      <c r="AX31" s="16" t="s">
        <v>204</v>
      </c>
      <c r="AY31" s="16" t="s">
        <v>204</v>
      </c>
      <c r="AZ31" s="16" t="s">
        <v>204</v>
      </c>
      <c r="BA31" s="16" t="s">
        <v>204</v>
      </c>
      <c r="BB31" s="16" t="s">
        <v>204</v>
      </c>
      <c r="BC31" s="16">
        <v>1</v>
      </c>
      <c r="BD31" s="16">
        <v>7.6</v>
      </c>
      <c r="BE31" s="16">
        <v>3600</v>
      </c>
      <c r="BF31" s="16">
        <v>1760</v>
      </c>
      <c r="BG31" s="16">
        <v>0</v>
      </c>
      <c r="BH31" s="16">
        <v>1280</v>
      </c>
      <c r="BI31" s="16">
        <v>800</v>
      </c>
      <c r="BJ31" s="16">
        <v>0</v>
      </c>
    </row>
    <row r="32" spans="1:62" x14ac:dyDescent="0.35">
      <c r="A32">
        <v>31</v>
      </c>
      <c r="B32" t="s">
        <v>360</v>
      </c>
      <c r="C32" t="s">
        <v>6945</v>
      </c>
      <c r="D32" s="15" t="s">
        <v>625</v>
      </c>
      <c r="E32" s="12" t="s">
        <v>98</v>
      </c>
      <c r="F32" s="16">
        <v>1970</v>
      </c>
      <c r="G32" s="12" t="s">
        <v>588</v>
      </c>
      <c r="H32" s="12" t="s">
        <v>589</v>
      </c>
      <c r="I32" s="12" t="s">
        <v>590</v>
      </c>
      <c r="J32" s="12" t="s">
        <v>2402</v>
      </c>
      <c r="K32" s="12" t="s">
        <v>1945</v>
      </c>
      <c r="N32" s="16" t="s">
        <v>206</v>
      </c>
      <c r="O32" s="16" t="s">
        <v>619</v>
      </c>
      <c r="P32" s="12" t="s">
        <v>482</v>
      </c>
      <c r="Q32" s="16">
        <v>2023</v>
      </c>
      <c r="R32" s="16">
        <v>1</v>
      </c>
      <c r="S32" s="16">
        <v>0</v>
      </c>
      <c r="T32" s="16">
        <v>0</v>
      </c>
      <c r="V32" s="12" t="s">
        <v>204</v>
      </c>
      <c r="W32" s="12" t="s">
        <v>204</v>
      </c>
      <c r="X32" s="16">
        <v>1</v>
      </c>
      <c r="Y32" s="16">
        <v>8</v>
      </c>
      <c r="Z32" s="16">
        <v>1</v>
      </c>
      <c r="AA32" s="16">
        <f t="shared" si="8"/>
        <v>120</v>
      </c>
      <c r="AB32" s="16" t="s">
        <v>2114</v>
      </c>
      <c r="AC32" s="16" t="s">
        <v>592</v>
      </c>
      <c r="AD32" s="16">
        <f t="shared" si="0"/>
        <v>42000</v>
      </c>
      <c r="AE32" s="16">
        <f t="shared" si="9"/>
        <v>350</v>
      </c>
      <c r="AF32" s="16">
        <f t="shared" si="10"/>
        <v>131250</v>
      </c>
      <c r="AG32" s="16">
        <f t="shared" si="1"/>
        <v>100</v>
      </c>
      <c r="AH32" s="12">
        <v>0</v>
      </c>
      <c r="AI32" s="16">
        <f t="shared" si="2"/>
        <v>7</v>
      </c>
      <c r="AJ32" s="16">
        <f t="shared" si="3"/>
        <v>24150</v>
      </c>
      <c r="AK32" s="16">
        <f t="shared" si="4"/>
        <v>500</v>
      </c>
      <c r="AL32" s="16">
        <f t="shared" si="5"/>
        <v>5000</v>
      </c>
      <c r="AM32" s="16">
        <f t="shared" si="6"/>
        <v>90000</v>
      </c>
      <c r="AN32" s="16">
        <f t="shared" si="7"/>
        <v>292400</v>
      </c>
      <c r="AO32" s="12" t="s">
        <v>592</v>
      </c>
      <c r="AP32" s="16" t="s">
        <v>207</v>
      </c>
      <c r="AQ32" s="16" t="s">
        <v>204</v>
      </c>
      <c r="AS32" s="16" t="s">
        <v>2408</v>
      </c>
      <c r="AT32" s="16" t="s">
        <v>2407</v>
      </c>
      <c r="AU32" t="s">
        <v>2410</v>
      </c>
      <c r="AV32" s="15" t="s">
        <v>2409</v>
      </c>
      <c r="AW32" s="16" t="s">
        <v>593</v>
      </c>
      <c r="AX32" s="16" t="s">
        <v>204</v>
      </c>
      <c r="AY32" s="16" t="s">
        <v>204</v>
      </c>
      <c r="AZ32" s="16" t="s">
        <v>204</v>
      </c>
      <c r="BA32" s="16" t="s">
        <v>204</v>
      </c>
      <c r="BB32" s="16" t="s">
        <v>204</v>
      </c>
      <c r="BC32" s="16">
        <v>1</v>
      </c>
      <c r="BD32" s="16">
        <v>7.5</v>
      </c>
      <c r="BE32" s="16">
        <v>3600</v>
      </c>
      <c r="BF32" s="16">
        <v>2000</v>
      </c>
      <c r="BG32" s="16">
        <v>0</v>
      </c>
      <c r="BH32" s="16">
        <v>1520</v>
      </c>
      <c r="BI32" s="16">
        <v>800</v>
      </c>
      <c r="BJ32" s="16">
        <v>0</v>
      </c>
    </row>
    <row r="33" spans="1:62" x14ac:dyDescent="0.35">
      <c r="A33">
        <v>32</v>
      </c>
      <c r="B33" t="s">
        <v>360</v>
      </c>
      <c r="C33" t="s">
        <v>6946</v>
      </c>
      <c r="D33" s="15" t="s">
        <v>626</v>
      </c>
      <c r="E33" s="12" t="s">
        <v>98</v>
      </c>
      <c r="F33" s="16">
        <v>1962</v>
      </c>
      <c r="G33" s="12" t="s">
        <v>588</v>
      </c>
      <c r="H33" s="12" t="s">
        <v>589</v>
      </c>
      <c r="I33" s="12" t="s">
        <v>590</v>
      </c>
      <c r="J33" s="12" t="s">
        <v>2402</v>
      </c>
      <c r="K33" s="12" t="s">
        <v>1945</v>
      </c>
      <c r="N33" s="16" t="s">
        <v>206</v>
      </c>
      <c r="O33" s="16" t="s">
        <v>619</v>
      </c>
      <c r="P33" s="12" t="s">
        <v>482</v>
      </c>
      <c r="Q33" s="16">
        <v>2023</v>
      </c>
      <c r="R33" s="16">
        <v>1</v>
      </c>
      <c r="S33" s="16">
        <v>0</v>
      </c>
      <c r="T33" s="16">
        <v>0</v>
      </c>
      <c r="V33" s="12" t="s">
        <v>204</v>
      </c>
      <c r="W33" s="12" t="s">
        <v>204</v>
      </c>
      <c r="X33" s="16">
        <v>1</v>
      </c>
      <c r="Y33" s="16">
        <v>6</v>
      </c>
      <c r="Z33" s="16">
        <v>1</v>
      </c>
      <c r="AA33" s="16">
        <f t="shared" si="8"/>
        <v>120</v>
      </c>
      <c r="AB33" s="16" t="s">
        <v>2114</v>
      </c>
      <c r="AC33" s="16" t="s">
        <v>592</v>
      </c>
      <c r="AD33" s="16">
        <f t="shared" si="0"/>
        <v>42000</v>
      </c>
      <c r="AE33" s="16">
        <f t="shared" si="9"/>
        <v>350</v>
      </c>
      <c r="AF33" s="16">
        <f t="shared" si="10"/>
        <v>131250</v>
      </c>
      <c r="AG33" s="16">
        <f t="shared" si="1"/>
        <v>100</v>
      </c>
      <c r="AH33" s="12">
        <v>0</v>
      </c>
      <c r="AI33" s="16">
        <f t="shared" si="2"/>
        <v>7</v>
      </c>
      <c r="AJ33" s="16">
        <f t="shared" si="3"/>
        <v>24150</v>
      </c>
      <c r="AK33" s="16">
        <f t="shared" si="4"/>
        <v>500</v>
      </c>
      <c r="AL33" s="16">
        <f t="shared" si="5"/>
        <v>5000</v>
      </c>
      <c r="AM33" s="16">
        <f t="shared" si="6"/>
        <v>90000</v>
      </c>
      <c r="AN33" s="16">
        <f t="shared" si="7"/>
        <v>292400</v>
      </c>
      <c r="AO33" s="12" t="s">
        <v>592</v>
      </c>
      <c r="AP33" s="16" t="s">
        <v>207</v>
      </c>
      <c r="AQ33" s="16" t="s">
        <v>204</v>
      </c>
      <c r="AS33" s="16" t="s">
        <v>2408</v>
      </c>
      <c r="AT33" s="16" t="s">
        <v>2407</v>
      </c>
      <c r="AU33" t="s">
        <v>2410</v>
      </c>
      <c r="AV33" s="15" t="s">
        <v>2409</v>
      </c>
      <c r="AW33" s="16" t="s">
        <v>593</v>
      </c>
      <c r="AX33" s="16" t="s">
        <v>204</v>
      </c>
      <c r="AY33" s="16" t="s">
        <v>204</v>
      </c>
      <c r="AZ33" s="16" t="s">
        <v>204</v>
      </c>
      <c r="BA33" s="16" t="s">
        <v>204</v>
      </c>
      <c r="BB33" s="16" t="s">
        <v>204</v>
      </c>
      <c r="BC33" s="16">
        <v>1</v>
      </c>
      <c r="BD33" s="16">
        <v>7.1</v>
      </c>
      <c r="BE33" s="16">
        <v>3600</v>
      </c>
      <c r="BF33" s="16">
        <v>1600</v>
      </c>
      <c r="BG33" s="16">
        <v>0</v>
      </c>
      <c r="BH33" s="16">
        <v>800</v>
      </c>
      <c r="BI33" s="16">
        <v>400</v>
      </c>
      <c r="BJ33" s="16">
        <v>0</v>
      </c>
    </row>
    <row r="34" spans="1:62" x14ac:dyDescent="0.35">
      <c r="A34">
        <v>33</v>
      </c>
      <c r="B34" t="s">
        <v>360</v>
      </c>
      <c r="C34" t="s">
        <v>6947</v>
      </c>
      <c r="D34" s="15" t="s">
        <v>627</v>
      </c>
      <c r="E34" s="12" t="s">
        <v>98</v>
      </c>
      <c r="F34" s="16">
        <v>1952</v>
      </c>
      <c r="G34" s="12" t="s">
        <v>588</v>
      </c>
      <c r="H34" s="12" t="s">
        <v>589</v>
      </c>
      <c r="I34" s="12" t="s">
        <v>590</v>
      </c>
      <c r="J34" s="12" t="s">
        <v>2402</v>
      </c>
      <c r="K34" s="12" t="s">
        <v>1945</v>
      </c>
      <c r="N34" s="16" t="s">
        <v>206</v>
      </c>
      <c r="O34" s="16" t="s">
        <v>619</v>
      </c>
      <c r="P34" s="12" t="s">
        <v>482</v>
      </c>
      <c r="Q34" s="16">
        <v>2023</v>
      </c>
      <c r="R34" s="16">
        <v>2</v>
      </c>
      <c r="S34" s="16">
        <v>0</v>
      </c>
      <c r="T34" s="16">
        <v>0</v>
      </c>
      <c r="V34" s="12" t="s">
        <v>204</v>
      </c>
      <c r="W34" s="12" t="s">
        <v>204</v>
      </c>
      <c r="X34" s="16">
        <v>1</v>
      </c>
      <c r="Y34" s="16">
        <v>16</v>
      </c>
      <c r="Z34" s="16">
        <v>2</v>
      </c>
      <c r="AA34" s="16">
        <f t="shared" si="8"/>
        <v>240</v>
      </c>
      <c r="AB34" s="16" t="s">
        <v>2114</v>
      </c>
      <c r="AC34" s="16" t="s">
        <v>592</v>
      </c>
      <c r="AD34" s="16">
        <f t="shared" si="0"/>
        <v>84000</v>
      </c>
      <c r="AE34" s="16">
        <f t="shared" si="9"/>
        <v>700</v>
      </c>
      <c r="AF34" s="16">
        <f t="shared" si="10"/>
        <v>262500</v>
      </c>
      <c r="AG34" s="16">
        <f t="shared" si="1"/>
        <v>200</v>
      </c>
      <c r="AH34" s="12">
        <v>0</v>
      </c>
      <c r="AI34" s="16">
        <f t="shared" si="2"/>
        <v>14</v>
      </c>
      <c r="AJ34" s="16">
        <f t="shared" si="3"/>
        <v>48300</v>
      </c>
      <c r="AK34" s="16">
        <f t="shared" si="4"/>
        <v>1000</v>
      </c>
      <c r="AL34" s="16">
        <f t="shared" si="5"/>
        <v>10000</v>
      </c>
      <c r="AM34" s="16">
        <f t="shared" si="6"/>
        <v>180000</v>
      </c>
      <c r="AN34" s="16">
        <f t="shared" si="7"/>
        <v>584800</v>
      </c>
      <c r="AO34" s="12" t="s">
        <v>592</v>
      </c>
      <c r="AP34" s="16" t="s">
        <v>207</v>
      </c>
      <c r="AQ34" s="16" t="s">
        <v>204</v>
      </c>
      <c r="AS34" s="16" t="s">
        <v>2408</v>
      </c>
      <c r="AT34" s="16" t="s">
        <v>2407</v>
      </c>
      <c r="AU34" t="s">
        <v>2410</v>
      </c>
      <c r="AV34" s="15" t="s">
        <v>2409</v>
      </c>
      <c r="AW34" s="16" t="s">
        <v>593</v>
      </c>
      <c r="AX34" s="16" t="s">
        <v>204</v>
      </c>
      <c r="AY34" s="16" t="s">
        <v>204</v>
      </c>
      <c r="AZ34" s="16" t="s">
        <v>204</v>
      </c>
      <c r="BA34" s="16" t="s">
        <v>204</v>
      </c>
      <c r="BB34" s="16" t="s">
        <v>204</v>
      </c>
      <c r="BC34" s="16">
        <v>2</v>
      </c>
      <c r="BD34" s="16">
        <v>14.4</v>
      </c>
      <c r="BE34" s="16">
        <v>7200</v>
      </c>
      <c r="BF34" s="16">
        <v>4000</v>
      </c>
      <c r="BG34" s="16">
        <v>0</v>
      </c>
      <c r="BH34" s="16">
        <v>1600</v>
      </c>
      <c r="BI34" s="16">
        <v>1600</v>
      </c>
      <c r="BJ34" s="16">
        <v>0</v>
      </c>
    </row>
    <row r="35" spans="1:62" x14ac:dyDescent="0.35">
      <c r="A35">
        <v>34</v>
      </c>
      <c r="B35" t="s">
        <v>360</v>
      </c>
      <c r="C35" t="s">
        <v>6948</v>
      </c>
      <c r="D35" s="15" t="s">
        <v>628</v>
      </c>
      <c r="E35" s="12" t="s">
        <v>98</v>
      </c>
      <c r="F35" s="16">
        <v>1955</v>
      </c>
      <c r="G35" s="12" t="s">
        <v>588</v>
      </c>
      <c r="H35" s="12" t="s">
        <v>589</v>
      </c>
      <c r="I35" s="12" t="s">
        <v>590</v>
      </c>
      <c r="J35" s="12" t="s">
        <v>2402</v>
      </c>
      <c r="K35" s="12" t="s">
        <v>1945</v>
      </c>
      <c r="N35" s="16" t="s">
        <v>206</v>
      </c>
      <c r="O35" s="16" t="s">
        <v>619</v>
      </c>
      <c r="P35" s="12" t="s">
        <v>482</v>
      </c>
      <c r="Q35" s="16">
        <v>2023</v>
      </c>
      <c r="R35" s="16">
        <v>1</v>
      </c>
      <c r="S35" s="16">
        <v>0</v>
      </c>
      <c r="T35" s="16">
        <v>0</v>
      </c>
      <c r="V35" s="12" t="s">
        <v>204</v>
      </c>
      <c r="W35" s="12" t="s">
        <v>204</v>
      </c>
      <c r="X35" s="16">
        <v>1</v>
      </c>
      <c r="Y35" s="16">
        <v>14</v>
      </c>
      <c r="Z35" s="16">
        <v>1</v>
      </c>
      <c r="AA35" s="16">
        <f t="shared" si="8"/>
        <v>120</v>
      </c>
      <c r="AB35" s="16" t="s">
        <v>2114</v>
      </c>
      <c r="AC35" s="16" t="s">
        <v>592</v>
      </c>
      <c r="AD35" s="16">
        <f t="shared" si="0"/>
        <v>42000</v>
      </c>
      <c r="AE35" s="16">
        <f t="shared" si="9"/>
        <v>350</v>
      </c>
      <c r="AF35" s="16">
        <f t="shared" si="10"/>
        <v>131250</v>
      </c>
      <c r="AG35" s="16">
        <f t="shared" si="1"/>
        <v>100</v>
      </c>
      <c r="AH35" s="12">
        <v>0</v>
      </c>
      <c r="AI35" s="16">
        <f t="shared" si="2"/>
        <v>7</v>
      </c>
      <c r="AJ35" s="16">
        <f t="shared" si="3"/>
        <v>24150</v>
      </c>
      <c r="AK35" s="16">
        <f t="shared" si="4"/>
        <v>500</v>
      </c>
      <c r="AL35" s="16">
        <f t="shared" si="5"/>
        <v>5000</v>
      </c>
      <c r="AM35" s="16">
        <f t="shared" si="6"/>
        <v>90000</v>
      </c>
      <c r="AN35" s="16">
        <f t="shared" si="7"/>
        <v>292400</v>
      </c>
      <c r="AO35" s="12" t="s">
        <v>592</v>
      </c>
      <c r="AP35" s="16" t="s">
        <v>207</v>
      </c>
      <c r="AQ35" s="16" t="s">
        <v>204</v>
      </c>
      <c r="AS35" s="16" t="s">
        <v>2408</v>
      </c>
      <c r="AT35" s="16" t="s">
        <v>2407</v>
      </c>
      <c r="AU35" t="s">
        <v>2410</v>
      </c>
      <c r="AV35" s="15" t="s">
        <v>2409</v>
      </c>
      <c r="AW35" s="16" t="s">
        <v>593</v>
      </c>
      <c r="AX35" s="16" t="s">
        <v>204</v>
      </c>
      <c r="AY35" s="16" t="s">
        <v>204</v>
      </c>
      <c r="AZ35" s="16" t="s">
        <v>204</v>
      </c>
      <c r="BA35" s="16" t="s">
        <v>204</v>
      </c>
      <c r="BB35" s="16" t="s">
        <v>204</v>
      </c>
      <c r="BC35" s="16">
        <v>1</v>
      </c>
      <c r="BD35" s="16">
        <v>6.9</v>
      </c>
      <c r="BE35" s="16">
        <v>3600</v>
      </c>
      <c r="BF35" s="16">
        <v>1600</v>
      </c>
      <c r="BG35" s="16">
        <v>0</v>
      </c>
      <c r="BH35" s="16">
        <v>960</v>
      </c>
      <c r="BI35" s="16">
        <v>400</v>
      </c>
      <c r="BJ35" s="16">
        <v>0</v>
      </c>
    </row>
    <row r="36" spans="1:62" x14ac:dyDescent="0.35">
      <c r="A36">
        <v>35</v>
      </c>
      <c r="B36" t="s">
        <v>360</v>
      </c>
      <c r="C36" t="s">
        <v>6949</v>
      </c>
      <c r="D36" s="15" t="s">
        <v>629</v>
      </c>
      <c r="E36" s="12" t="s">
        <v>98</v>
      </c>
      <c r="F36" s="16">
        <v>1986</v>
      </c>
      <c r="G36" s="12" t="s">
        <v>588</v>
      </c>
      <c r="H36" s="12" t="s">
        <v>589</v>
      </c>
      <c r="I36" s="12" t="s">
        <v>590</v>
      </c>
      <c r="J36" s="12" t="s">
        <v>2402</v>
      </c>
      <c r="K36" s="12" t="s">
        <v>1945</v>
      </c>
      <c r="N36" s="16" t="s">
        <v>206</v>
      </c>
      <c r="O36" s="16" t="s">
        <v>619</v>
      </c>
      <c r="P36" s="12" t="s">
        <v>482</v>
      </c>
      <c r="Q36" s="16">
        <v>2023</v>
      </c>
      <c r="R36" s="16">
        <v>1</v>
      </c>
      <c r="S36" s="16">
        <v>0</v>
      </c>
      <c r="T36" s="16">
        <v>0</v>
      </c>
      <c r="V36" s="12" t="s">
        <v>204</v>
      </c>
      <c r="W36" s="12" t="s">
        <v>204</v>
      </c>
      <c r="X36" s="16">
        <v>1</v>
      </c>
      <c r="Y36" s="16">
        <v>12</v>
      </c>
      <c r="Z36" s="16">
        <v>1</v>
      </c>
      <c r="AA36" s="16">
        <f t="shared" si="8"/>
        <v>120</v>
      </c>
      <c r="AB36" s="16" t="s">
        <v>2114</v>
      </c>
      <c r="AC36" s="16" t="s">
        <v>592</v>
      </c>
      <c r="AD36" s="16">
        <f t="shared" si="0"/>
        <v>42000</v>
      </c>
      <c r="AE36" s="16">
        <f t="shared" si="9"/>
        <v>350</v>
      </c>
      <c r="AF36" s="16">
        <f t="shared" si="10"/>
        <v>131250</v>
      </c>
      <c r="AG36" s="16">
        <f t="shared" si="1"/>
        <v>100</v>
      </c>
      <c r="AH36" s="12">
        <v>0</v>
      </c>
      <c r="AI36" s="16">
        <f t="shared" si="2"/>
        <v>7</v>
      </c>
      <c r="AJ36" s="16">
        <f t="shared" si="3"/>
        <v>24150</v>
      </c>
      <c r="AK36" s="16">
        <f t="shared" si="4"/>
        <v>500</v>
      </c>
      <c r="AL36" s="16">
        <f t="shared" si="5"/>
        <v>5000</v>
      </c>
      <c r="AM36" s="16">
        <f t="shared" si="6"/>
        <v>90000</v>
      </c>
      <c r="AN36" s="16">
        <f t="shared" si="7"/>
        <v>292400</v>
      </c>
      <c r="AO36" s="12" t="s">
        <v>592</v>
      </c>
      <c r="AP36" s="16" t="s">
        <v>207</v>
      </c>
      <c r="AQ36" s="16" t="s">
        <v>204</v>
      </c>
      <c r="AS36" s="16" t="s">
        <v>2408</v>
      </c>
      <c r="AT36" s="16" t="s">
        <v>2407</v>
      </c>
      <c r="AU36" t="s">
        <v>2410</v>
      </c>
      <c r="AV36" s="15" t="s">
        <v>2409</v>
      </c>
      <c r="AW36" s="16" t="s">
        <v>593</v>
      </c>
      <c r="AX36" s="16" t="s">
        <v>204</v>
      </c>
      <c r="AY36" s="16" t="s">
        <v>204</v>
      </c>
      <c r="AZ36" s="16" t="s">
        <v>204</v>
      </c>
      <c r="BA36" s="16" t="s">
        <v>204</v>
      </c>
      <c r="BB36" s="16" t="s">
        <v>204</v>
      </c>
      <c r="BC36" s="16">
        <v>1</v>
      </c>
      <c r="BD36" s="16">
        <v>7.44</v>
      </c>
      <c r="BE36" s="16">
        <v>3600</v>
      </c>
      <c r="BF36" s="16">
        <v>2000</v>
      </c>
      <c r="BG36" s="16">
        <v>0</v>
      </c>
      <c r="BH36" s="16">
        <v>1040</v>
      </c>
      <c r="BI36" s="16">
        <v>800</v>
      </c>
      <c r="BJ36" s="16">
        <v>0</v>
      </c>
    </row>
    <row r="37" spans="1:62" x14ac:dyDescent="0.35">
      <c r="A37">
        <v>36</v>
      </c>
      <c r="B37" t="s">
        <v>360</v>
      </c>
      <c r="C37" t="s">
        <v>6950</v>
      </c>
      <c r="D37" s="15" t="s">
        <v>630</v>
      </c>
      <c r="E37" s="12" t="s">
        <v>98</v>
      </c>
      <c r="F37" s="16">
        <v>1965</v>
      </c>
      <c r="G37" s="12" t="s">
        <v>588</v>
      </c>
      <c r="H37" s="12" t="s">
        <v>589</v>
      </c>
      <c r="I37" s="12" t="s">
        <v>590</v>
      </c>
      <c r="J37" s="12" t="s">
        <v>2402</v>
      </c>
      <c r="K37" s="12" t="s">
        <v>1945</v>
      </c>
      <c r="N37" s="16" t="s">
        <v>206</v>
      </c>
      <c r="O37" s="16" t="s">
        <v>619</v>
      </c>
      <c r="P37" s="12" t="s">
        <v>482</v>
      </c>
      <c r="Q37" s="16">
        <v>2023</v>
      </c>
      <c r="R37" s="16">
        <v>1</v>
      </c>
      <c r="S37" s="16">
        <v>0</v>
      </c>
      <c r="T37" s="16">
        <v>0</v>
      </c>
      <c r="V37" s="12" t="s">
        <v>204</v>
      </c>
      <c r="W37" s="12" t="s">
        <v>204</v>
      </c>
      <c r="X37" s="16">
        <v>1</v>
      </c>
      <c r="Y37" s="16">
        <v>6</v>
      </c>
      <c r="Z37" s="16">
        <v>1</v>
      </c>
      <c r="AA37" s="16">
        <f t="shared" si="8"/>
        <v>120</v>
      </c>
      <c r="AB37" s="16" t="s">
        <v>2114</v>
      </c>
      <c r="AC37" s="16" t="s">
        <v>592</v>
      </c>
      <c r="AD37" s="16">
        <f t="shared" si="0"/>
        <v>42000</v>
      </c>
      <c r="AE37" s="16">
        <f t="shared" si="9"/>
        <v>350</v>
      </c>
      <c r="AF37" s="16">
        <f t="shared" si="10"/>
        <v>131250</v>
      </c>
      <c r="AG37" s="16">
        <f t="shared" si="1"/>
        <v>100</v>
      </c>
      <c r="AH37" s="12">
        <v>0</v>
      </c>
      <c r="AI37" s="16">
        <f t="shared" si="2"/>
        <v>7</v>
      </c>
      <c r="AJ37" s="16">
        <f t="shared" si="3"/>
        <v>24150</v>
      </c>
      <c r="AK37" s="16">
        <f t="shared" si="4"/>
        <v>500</v>
      </c>
      <c r="AL37" s="16">
        <f t="shared" si="5"/>
        <v>5000</v>
      </c>
      <c r="AM37" s="16">
        <f t="shared" si="6"/>
        <v>90000</v>
      </c>
      <c r="AN37" s="16">
        <f t="shared" si="7"/>
        <v>292400</v>
      </c>
      <c r="AO37" s="12" t="s">
        <v>592</v>
      </c>
      <c r="AP37" s="16" t="s">
        <v>207</v>
      </c>
      <c r="AQ37" s="16" t="s">
        <v>204</v>
      </c>
      <c r="AS37" s="16" t="s">
        <v>2408</v>
      </c>
      <c r="AT37" s="16" t="s">
        <v>2407</v>
      </c>
      <c r="AU37" t="s">
        <v>2410</v>
      </c>
      <c r="AV37" s="15" t="s">
        <v>2409</v>
      </c>
      <c r="AW37" s="16" t="s">
        <v>593</v>
      </c>
      <c r="AX37" s="16" t="s">
        <v>204</v>
      </c>
      <c r="AY37" s="16" t="s">
        <v>204</v>
      </c>
      <c r="AZ37" s="16" t="s">
        <v>204</v>
      </c>
      <c r="BA37" s="16" t="s">
        <v>204</v>
      </c>
      <c r="BB37" s="16" t="s">
        <v>204</v>
      </c>
      <c r="BC37" s="16">
        <v>1</v>
      </c>
      <c r="BD37" s="16">
        <v>7.2</v>
      </c>
      <c r="BE37" s="16">
        <v>3600</v>
      </c>
      <c r="BF37" s="16">
        <v>1600</v>
      </c>
      <c r="BG37" s="16">
        <v>0</v>
      </c>
      <c r="BH37" s="16">
        <v>1200</v>
      </c>
      <c r="BI37" s="16">
        <v>800</v>
      </c>
      <c r="BJ37" s="16">
        <v>0</v>
      </c>
    </row>
    <row r="38" spans="1:62" x14ac:dyDescent="0.35">
      <c r="A38">
        <v>37</v>
      </c>
      <c r="B38" t="s">
        <v>360</v>
      </c>
      <c r="C38" t="s">
        <v>6951</v>
      </c>
      <c r="D38" s="15" t="s">
        <v>631</v>
      </c>
      <c r="E38" s="12" t="s">
        <v>98</v>
      </c>
      <c r="F38" s="16">
        <v>1950</v>
      </c>
      <c r="G38" s="12" t="s">
        <v>588</v>
      </c>
      <c r="H38" s="12" t="s">
        <v>589</v>
      </c>
      <c r="I38" s="12" t="s">
        <v>590</v>
      </c>
      <c r="J38" s="12" t="s">
        <v>2402</v>
      </c>
      <c r="K38" s="12" t="s">
        <v>1945</v>
      </c>
      <c r="N38" s="16" t="s">
        <v>206</v>
      </c>
      <c r="O38" s="16" t="s">
        <v>619</v>
      </c>
      <c r="P38" s="12" t="s">
        <v>482</v>
      </c>
      <c r="Q38" s="16">
        <v>2023</v>
      </c>
      <c r="R38" s="16">
        <v>1</v>
      </c>
      <c r="S38" s="16">
        <v>0</v>
      </c>
      <c r="T38" s="16">
        <v>0</v>
      </c>
      <c r="V38" s="12" t="s">
        <v>204</v>
      </c>
      <c r="W38" s="12" t="s">
        <v>204</v>
      </c>
      <c r="X38" s="16">
        <v>1</v>
      </c>
      <c r="Y38" s="16">
        <v>9</v>
      </c>
      <c r="Z38" s="16">
        <v>1</v>
      </c>
      <c r="AA38" s="16">
        <f t="shared" si="8"/>
        <v>120</v>
      </c>
      <c r="AB38" s="16" t="s">
        <v>2114</v>
      </c>
      <c r="AC38" s="16" t="s">
        <v>592</v>
      </c>
      <c r="AD38" s="16">
        <f t="shared" si="0"/>
        <v>42000</v>
      </c>
      <c r="AE38" s="16">
        <f t="shared" si="9"/>
        <v>350</v>
      </c>
      <c r="AF38" s="16">
        <f t="shared" si="10"/>
        <v>131250</v>
      </c>
      <c r="AG38" s="16">
        <f t="shared" si="1"/>
        <v>100</v>
      </c>
      <c r="AH38" s="12">
        <v>0</v>
      </c>
      <c r="AI38" s="16">
        <f t="shared" si="2"/>
        <v>7</v>
      </c>
      <c r="AJ38" s="16">
        <f t="shared" si="3"/>
        <v>24150</v>
      </c>
      <c r="AK38" s="16">
        <f t="shared" si="4"/>
        <v>500</v>
      </c>
      <c r="AL38" s="16">
        <f t="shared" si="5"/>
        <v>5000</v>
      </c>
      <c r="AM38" s="16">
        <f t="shared" si="6"/>
        <v>90000</v>
      </c>
      <c r="AN38" s="16">
        <f t="shared" si="7"/>
        <v>292400</v>
      </c>
      <c r="AO38" s="12" t="s">
        <v>592</v>
      </c>
      <c r="AP38" s="16" t="s">
        <v>207</v>
      </c>
      <c r="AQ38" s="16" t="s">
        <v>204</v>
      </c>
      <c r="AS38" s="16" t="s">
        <v>2408</v>
      </c>
      <c r="AT38" s="16" t="s">
        <v>2407</v>
      </c>
      <c r="AU38" t="s">
        <v>2410</v>
      </c>
      <c r="AV38" s="15" t="s">
        <v>2409</v>
      </c>
      <c r="AW38" s="16" t="s">
        <v>593</v>
      </c>
      <c r="AX38" s="16" t="s">
        <v>204</v>
      </c>
      <c r="AY38" s="16" t="s">
        <v>204</v>
      </c>
      <c r="AZ38" s="16" t="s">
        <v>204</v>
      </c>
      <c r="BA38" s="16" t="s">
        <v>204</v>
      </c>
      <c r="BB38" s="16" t="s">
        <v>204</v>
      </c>
      <c r="BC38" s="16">
        <v>1</v>
      </c>
      <c r="BD38" s="16">
        <v>7.68</v>
      </c>
      <c r="BE38" s="16">
        <v>3600</v>
      </c>
      <c r="BF38" s="16">
        <v>1600</v>
      </c>
      <c r="BG38" s="16">
        <v>0</v>
      </c>
      <c r="BH38" s="16">
        <v>1200</v>
      </c>
      <c r="BI38" s="16">
        <v>1280</v>
      </c>
      <c r="BJ38" s="16">
        <v>0</v>
      </c>
    </row>
    <row r="39" spans="1:62" x14ac:dyDescent="0.35">
      <c r="A39">
        <v>38</v>
      </c>
      <c r="B39" t="s">
        <v>360</v>
      </c>
      <c r="C39" t="s">
        <v>6952</v>
      </c>
      <c r="D39" s="15" t="s">
        <v>632</v>
      </c>
      <c r="E39" s="12" t="s">
        <v>98</v>
      </c>
      <c r="F39" s="16">
        <v>1952</v>
      </c>
      <c r="G39" s="12" t="s">
        <v>588</v>
      </c>
      <c r="H39" s="12" t="s">
        <v>589</v>
      </c>
      <c r="I39" s="12" t="s">
        <v>590</v>
      </c>
      <c r="J39" s="12" t="s">
        <v>2402</v>
      </c>
      <c r="K39" s="12" t="s">
        <v>1945</v>
      </c>
      <c r="N39" s="16" t="s">
        <v>206</v>
      </c>
      <c r="O39" s="16" t="s">
        <v>619</v>
      </c>
      <c r="P39" s="12" t="s">
        <v>482</v>
      </c>
      <c r="Q39" s="16">
        <v>2023</v>
      </c>
      <c r="R39" s="16">
        <v>1</v>
      </c>
      <c r="S39" s="16">
        <v>0</v>
      </c>
      <c r="T39" s="16">
        <v>0</v>
      </c>
      <c r="V39" s="12" t="s">
        <v>204</v>
      </c>
      <c r="W39" s="12" t="s">
        <v>204</v>
      </c>
      <c r="X39" s="16">
        <v>1</v>
      </c>
      <c r="Y39" s="16">
        <v>9</v>
      </c>
      <c r="Z39" s="16">
        <v>1</v>
      </c>
      <c r="AA39" s="16">
        <f t="shared" si="8"/>
        <v>120</v>
      </c>
      <c r="AB39" s="16" t="s">
        <v>2114</v>
      </c>
      <c r="AC39" s="16" t="s">
        <v>592</v>
      </c>
      <c r="AD39" s="16">
        <f t="shared" si="0"/>
        <v>42000</v>
      </c>
      <c r="AE39" s="16">
        <f t="shared" si="9"/>
        <v>350</v>
      </c>
      <c r="AF39" s="16">
        <f t="shared" si="10"/>
        <v>131250</v>
      </c>
      <c r="AG39" s="16">
        <f t="shared" si="1"/>
        <v>100</v>
      </c>
      <c r="AH39" s="12">
        <v>0</v>
      </c>
      <c r="AI39" s="16">
        <f t="shared" si="2"/>
        <v>7</v>
      </c>
      <c r="AJ39" s="16">
        <f t="shared" si="3"/>
        <v>24150</v>
      </c>
      <c r="AK39" s="16">
        <f t="shared" si="4"/>
        <v>500</v>
      </c>
      <c r="AL39" s="16">
        <f t="shared" si="5"/>
        <v>5000</v>
      </c>
      <c r="AM39" s="16">
        <f t="shared" si="6"/>
        <v>90000</v>
      </c>
      <c r="AN39" s="16">
        <f t="shared" si="7"/>
        <v>292400</v>
      </c>
      <c r="AO39" s="12" t="s">
        <v>592</v>
      </c>
      <c r="AP39" s="16" t="s">
        <v>207</v>
      </c>
      <c r="AQ39" s="16" t="s">
        <v>204</v>
      </c>
      <c r="AS39" s="16" t="s">
        <v>2408</v>
      </c>
      <c r="AT39" s="16" t="s">
        <v>2407</v>
      </c>
      <c r="AU39" t="s">
        <v>2410</v>
      </c>
      <c r="AV39" s="15" t="s">
        <v>2409</v>
      </c>
      <c r="AW39" s="16" t="s">
        <v>593</v>
      </c>
      <c r="AX39" s="16" t="s">
        <v>204</v>
      </c>
      <c r="AY39" s="16" t="s">
        <v>204</v>
      </c>
      <c r="AZ39" s="16" t="s">
        <v>204</v>
      </c>
      <c r="BA39" s="16" t="s">
        <v>204</v>
      </c>
      <c r="BB39" s="16" t="s">
        <v>204</v>
      </c>
      <c r="BC39" s="16">
        <v>1</v>
      </c>
      <c r="BD39" s="16">
        <v>7.2</v>
      </c>
      <c r="BE39" s="16">
        <v>3600</v>
      </c>
      <c r="BF39" s="16">
        <v>1600</v>
      </c>
      <c r="BG39" s="16">
        <v>0</v>
      </c>
      <c r="BH39" s="16">
        <v>1200</v>
      </c>
      <c r="BI39" s="16">
        <v>800</v>
      </c>
      <c r="BJ39" s="16">
        <v>0</v>
      </c>
    </row>
    <row r="40" spans="1:62" x14ac:dyDescent="0.35">
      <c r="A40">
        <v>39</v>
      </c>
      <c r="B40" t="s">
        <v>360</v>
      </c>
      <c r="C40" t="s">
        <v>6953</v>
      </c>
      <c r="D40" s="15" t="s">
        <v>633</v>
      </c>
      <c r="E40" s="12" t="s">
        <v>98</v>
      </c>
      <c r="F40" s="16">
        <v>1949</v>
      </c>
      <c r="G40" s="12" t="s">
        <v>588</v>
      </c>
      <c r="H40" s="12" t="s">
        <v>589</v>
      </c>
      <c r="I40" s="12" t="s">
        <v>590</v>
      </c>
      <c r="J40" s="12" t="s">
        <v>2402</v>
      </c>
      <c r="K40" s="12" t="s">
        <v>1945</v>
      </c>
      <c r="N40" s="16" t="s">
        <v>206</v>
      </c>
      <c r="O40" s="16" t="s">
        <v>619</v>
      </c>
      <c r="P40" s="12" t="s">
        <v>482</v>
      </c>
      <c r="Q40" s="16">
        <v>2023</v>
      </c>
      <c r="R40" s="16">
        <v>1</v>
      </c>
      <c r="S40" s="16">
        <v>0</v>
      </c>
      <c r="T40" s="16">
        <v>0</v>
      </c>
      <c r="V40" s="12" t="s">
        <v>204</v>
      </c>
      <c r="W40" s="12" t="s">
        <v>204</v>
      </c>
      <c r="X40" s="16">
        <v>1</v>
      </c>
      <c r="Y40" s="16">
        <v>11</v>
      </c>
      <c r="Z40" s="16">
        <v>1</v>
      </c>
      <c r="AA40" s="16">
        <f t="shared" si="8"/>
        <v>120</v>
      </c>
      <c r="AB40" s="16" t="s">
        <v>2114</v>
      </c>
      <c r="AC40" s="16" t="s">
        <v>592</v>
      </c>
      <c r="AD40" s="16">
        <f t="shared" si="0"/>
        <v>42000</v>
      </c>
      <c r="AE40" s="16">
        <f t="shared" si="9"/>
        <v>350</v>
      </c>
      <c r="AF40" s="16">
        <f t="shared" si="10"/>
        <v>131250</v>
      </c>
      <c r="AG40" s="16">
        <f t="shared" si="1"/>
        <v>100</v>
      </c>
      <c r="AH40" s="12">
        <v>0</v>
      </c>
      <c r="AI40" s="16">
        <f t="shared" si="2"/>
        <v>7</v>
      </c>
      <c r="AJ40" s="16">
        <f t="shared" si="3"/>
        <v>24150</v>
      </c>
      <c r="AK40" s="16">
        <f t="shared" si="4"/>
        <v>500</v>
      </c>
      <c r="AL40" s="16">
        <f t="shared" si="5"/>
        <v>5000</v>
      </c>
      <c r="AM40" s="16">
        <f t="shared" si="6"/>
        <v>90000</v>
      </c>
      <c r="AN40" s="16">
        <f t="shared" si="7"/>
        <v>292400</v>
      </c>
      <c r="AO40" s="12" t="s">
        <v>592</v>
      </c>
      <c r="AP40" s="16" t="s">
        <v>207</v>
      </c>
      <c r="AQ40" s="16" t="s">
        <v>204</v>
      </c>
      <c r="AS40" s="16" t="s">
        <v>2408</v>
      </c>
      <c r="AT40" s="16" t="s">
        <v>2407</v>
      </c>
      <c r="AU40" t="s">
        <v>2410</v>
      </c>
      <c r="AV40" s="15" t="s">
        <v>2409</v>
      </c>
      <c r="AW40" s="16" t="s">
        <v>593</v>
      </c>
      <c r="AX40" s="16" t="s">
        <v>204</v>
      </c>
      <c r="AY40" s="16" t="s">
        <v>204</v>
      </c>
      <c r="AZ40" s="16" t="s">
        <v>204</v>
      </c>
      <c r="BA40" s="16" t="s">
        <v>204</v>
      </c>
      <c r="BB40" s="16" t="s">
        <v>204</v>
      </c>
      <c r="BC40" s="16">
        <v>1</v>
      </c>
      <c r="BD40" s="16">
        <v>7.12</v>
      </c>
      <c r="BE40" s="16">
        <v>3600</v>
      </c>
      <c r="BF40" s="16">
        <v>1600</v>
      </c>
      <c r="BG40" s="16">
        <v>0</v>
      </c>
      <c r="BH40" s="16">
        <v>1120</v>
      </c>
      <c r="BI40" s="16">
        <v>800</v>
      </c>
      <c r="BJ40" s="16">
        <v>0</v>
      </c>
    </row>
    <row r="41" spans="1:62" x14ac:dyDescent="0.35">
      <c r="A41">
        <v>40</v>
      </c>
      <c r="B41" t="s">
        <v>360</v>
      </c>
      <c r="C41" t="s">
        <v>6954</v>
      </c>
      <c r="D41" s="15" t="s">
        <v>634</v>
      </c>
      <c r="E41" s="12" t="s">
        <v>98</v>
      </c>
      <c r="F41" s="16">
        <v>1958</v>
      </c>
      <c r="G41" s="12" t="s">
        <v>588</v>
      </c>
      <c r="H41" s="12" t="s">
        <v>589</v>
      </c>
      <c r="I41" s="12" t="s">
        <v>590</v>
      </c>
      <c r="J41" s="12" t="s">
        <v>2402</v>
      </c>
      <c r="K41" s="12" t="s">
        <v>1945</v>
      </c>
      <c r="N41" s="16" t="s">
        <v>206</v>
      </c>
      <c r="O41" s="16" t="s">
        <v>619</v>
      </c>
      <c r="P41" s="12" t="s">
        <v>482</v>
      </c>
      <c r="Q41" s="16">
        <v>2023</v>
      </c>
      <c r="R41" s="16">
        <v>1</v>
      </c>
      <c r="S41" s="16">
        <v>0</v>
      </c>
      <c r="T41" s="16">
        <v>0</v>
      </c>
      <c r="V41" s="12" t="s">
        <v>204</v>
      </c>
      <c r="W41" s="12" t="s">
        <v>204</v>
      </c>
      <c r="X41" s="16">
        <v>1</v>
      </c>
      <c r="Y41" s="16">
        <v>11</v>
      </c>
      <c r="Z41" s="16">
        <v>1</v>
      </c>
      <c r="AA41" s="16">
        <f t="shared" si="8"/>
        <v>120</v>
      </c>
      <c r="AB41" s="16" t="s">
        <v>2114</v>
      </c>
      <c r="AC41" s="16" t="s">
        <v>592</v>
      </c>
      <c r="AD41" s="16">
        <f t="shared" si="0"/>
        <v>42000</v>
      </c>
      <c r="AE41" s="16">
        <f t="shared" si="9"/>
        <v>350</v>
      </c>
      <c r="AF41" s="16">
        <f t="shared" si="10"/>
        <v>131250</v>
      </c>
      <c r="AG41" s="16">
        <f t="shared" si="1"/>
        <v>100</v>
      </c>
      <c r="AH41" s="12">
        <v>0</v>
      </c>
      <c r="AI41" s="16">
        <f t="shared" si="2"/>
        <v>7</v>
      </c>
      <c r="AJ41" s="16">
        <f t="shared" si="3"/>
        <v>24150</v>
      </c>
      <c r="AK41" s="16">
        <f t="shared" si="4"/>
        <v>500</v>
      </c>
      <c r="AL41" s="16">
        <f t="shared" si="5"/>
        <v>5000</v>
      </c>
      <c r="AM41" s="16">
        <f t="shared" si="6"/>
        <v>90000</v>
      </c>
      <c r="AN41" s="16">
        <f t="shared" si="7"/>
        <v>292400</v>
      </c>
      <c r="AO41" s="12" t="s">
        <v>592</v>
      </c>
      <c r="AP41" s="16" t="s">
        <v>207</v>
      </c>
      <c r="AQ41" s="16" t="s">
        <v>204</v>
      </c>
      <c r="AS41" s="16" t="s">
        <v>2408</v>
      </c>
      <c r="AT41" s="16" t="s">
        <v>2407</v>
      </c>
      <c r="AU41" t="s">
        <v>2410</v>
      </c>
      <c r="AV41" s="15" t="s">
        <v>2409</v>
      </c>
      <c r="AW41" s="16" t="s">
        <v>593</v>
      </c>
      <c r="AX41" s="16" t="s">
        <v>204</v>
      </c>
      <c r="AY41" s="16" t="s">
        <v>204</v>
      </c>
      <c r="AZ41" s="16" t="s">
        <v>204</v>
      </c>
      <c r="BA41" s="16" t="s">
        <v>204</v>
      </c>
      <c r="BB41" s="16" t="s">
        <v>204</v>
      </c>
      <c r="BC41" s="16">
        <v>1</v>
      </c>
      <c r="BD41" s="16">
        <v>7.04</v>
      </c>
      <c r="BE41" s="16">
        <v>3600</v>
      </c>
      <c r="BF41" s="16">
        <v>1600</v>
      </c>
      <c r="BG41" s="16">
        <v>0</v>
      </c>
      <c r="BH41" s="16">
        <v>1040</v>
      </c>
      <c r="BI41" s="16">
        <v>800</v>
      </c>
      <c r="BJ41" s="16">
        <v>0</v>
      </c>
    </row>
    <row r="42" spans="1:62" x14ac:dyDescent="0.35">
      <c r="A42">
        <v>41</v>
      </c>
      <c r="B42" t="s">
        <v>360</v>
      </c>
      <c r="C42" t="s">
        <v>6955</v>
      </c>
      <c r="D42" s="15" t="s">
        <v>635</v>
      </c>
      <c r="E42" s="12" t="s">
        <v>98</v>
      </c>
      <c r="F42" s="16">
        <v>1967</v>
      </c>
      <c r="G42" s="12" t="s">
        <v>588</v>
      </c>
      <c r="H42" s="12" t="s">
        <v>589</v>
      </c>
      <c r="I42" s="12" t="s">
        <v>590</v>
      </c>
      <c r="J42" s="12" t="s">
        <v>2402</v>
      </c>
      <c r="K42" s="12" t="s">
        <v>1945</v>
      </c>
      <c r="N42" s="16" t="s">
        <v>206</v>
      </c>
      <c r="O42" s="16" t="s">
        <v>619</v>
      </c>
      <c r="P42" s="12" t="s">
        <v>482</v>
      </c>
      <c r="Q42" s="16">
        <v>2023</v>
      </c>
      <c r="R42" s="16">
        <v>1</v>
      </c>
      <c r="S42" s="16">
        <v>0</v>
      </c>
      <c r="T42" s="16">
        <v>0</v>
      </c>
      <c r="V42" s="12" t="s">
        <v>204</v>
      </c>
      <c r="W42" s="12" t="s">
        <v>204</v>
      </c>
      <c r="X42" s="16">
        <v>1</v>
      </c>
      <c r="Y42" s="16">
        <v>13</v>
      </c>
      <c r="Z42" s="16">
        <v>1</v>
      </c>
      <c r="AA42" s="16">
        <f t="shared" si="8"/>
        <v>120</v>
      </c>
      <c r="AB42" s="16" t="s">
        <v>2114</v>
      </c>
      <c r="AC42" s="16" t="s">
        <v>592</v>
      </c>
      <c r="AD42" s="16">
        <f t="shared" si="0"/>
        <v>42000</v>
      </c>
      <c r="AE42" s="16">
        <f t="shared" si="9"/>
        <v>350</v>
      </c>
      <c r="AF42" s="16">
        <f t="shared" si="10"/>
        <v>131250</v>
      </c>
      <c r="AG42" s="16">
        <f t="shared" si="1"/>
        <v>100</v>
      </c>
      <c r="AH42" s="12">
        <v>0</v>
      </c>
      <c r="AI42" s="16">
        <f t="shared" si="2"/>
        <v>7</v>
      </c>
      <c r="AJ42" s="16">
        <f t="shared" si="3"/>
        <v>24150</v>
      </c>
      <c r="AK42" s="16">
        <f t="shared" si="4"/>
        <v>500</v>
      </c>
      <c r="AL42" s="16">
        <f t="shared" si="5"/>
        <v>5000</v>
      </c>
      <c r="AM42" s="16">
        <f t="shared" si="6"/>
        <v>90000</v>
      </c>
      <c r="AN42" s="16">
        <f t="shared" si="7"/>
        <v>292400</v>
      </c>
      <c r="AO42" s="12" t="s">
        <v>592</v>
      </c>
      <c r="AP42" s="16" t="s">
        <v>207</v>
      </c>
      <c r="AQ42" s="16" t="s">
        <v>204</v>
      </c>
      <c r="AS42" s="16" t="s">
        <v>2408</v>
      </c>
      <c r="AT42" s="16" t="s">
        <v>2407</v>
      </c>
      <c r="AU42" t="s">
        <v>2410</v>
      </c>
      <c r="AV42" s="15" t="s">
        <v>2409</v>
      </c>
      <c r="AW42" s="16" t="s">
        <v>593</v>
      </c>
      <c r="AX42" s="16" t="s">
        <v>204</v>
      </c>
      <c r="AY42" s="16" t="s">
        <v>204</v>
      </c>
      <c r="AZ42" s="16" t="s">
        <v>204</v>
      </c>
      <c r="BA42" s="16" t="s">
        <v>204</v>
      </c>
      <c r="BB42" s="16" t="s">
        <v>204</v>
      </c>
      <c r="BC42" s="16">
        <v>1</v>
      </c>
      <c r="BD42" s="16">
        <v>7.2</v>
      </c>
      <c r="BE42" s="16">
        <v>3600</v>
      </c>
      <c r="BF42" s="16">
        <v>1600</v>
      </c>
      <c r="BG42" s="16">
        <v>0</v>
      </c>
      <c r="BH42" s="16">
        <v>1200</v>
      </c>
      <c r="BI42" s="16">
        <v>800</v>
      </c>
      <c r="BJ42" s="16">
        <v>0</v>
      </c>
    </row>
    <row r="43" spans="1:62" x14ac:dyDescent="0.35">
      <c r="A43">
        <v>42</v>
      </c>
      <c r="B43" t="s">
        <v>360</v>
      </c>
      <c r="C43" t="s">
        <v>6956</v>
      </c>
      <c r="D43" s="15" t="s">
        <v>636</v>
      </c>
      <c r="E43" s="12" t="s">
        <v>98</v>
      </c>
      <c r="F43" s="16">
        <v>1965</v>
      </c>
      <c r="G43" s="12" t="s">
        <v>588</v>
      </c>
      <c r="H43" s="12" t="s">
        <v>589</v>
      </c>
      <c r="I43" s="12" t="s">
        <v>590</v>
      </c>
      <c r="J43" s="12" t="s">
        <v>2402</v>
      </c>
      <c r="K43" s="12" t="s">
        <v>1945</v>
      </c>
      <c r="N43" s="16" t="s">
        <v>206</v>
      </c>
      <c r="O43" s="16" t="s">
        <v>619</v>
      </c>
      <c r="P43" s="12" t="s">
        <v>482</v>
      </c>
      <c r="Q43" s="16">
        <v>2023</v>
      </c>
      <c r="R43" s="16">
        <v>1</v>
      </c>
      <c r="S43" s="16">
        <v>0</v>
      </c>
      <c r="T43" s="16">
        <v>0</v>
      </c>
      <c r="V43" s="12" t="s">
        <v>204</v>
      </c>
      <c r="W43" s="12" t="s">
        <v>204</v>
      </c>
      <c r="X43" s="16">
        <v>1</v>
      </c>
      <c r="Y43" s="16">
        <v>14</v>
      </c>
      <c r="Z43" s="16">
        <v>1</v>
      </c>
      <c r="AA43" s="16">
        <f t="shared" si="8"/>
        <v>120</v>
      </c>
      <c r="AB43" s="16" t="s">
        <v>2114</v>
      </c>
      <c r="AC43" s="16" t="s">
        <v>592</v>
      </c>
      <c r="AD43" s="16">
        <f t="shared" si="0"/>
        <v>42000</v>
      </c>
      <c r="AE43" s="16">
        <f t="shared" si="9"/>
        <v>350</v>
      </c>
      <c r="AF43" s="16">
        <f t="shared" si="10"/>
        <v>131250</v>
      </c>
      <c r="AG43" s="16">
        <f t="shared" si="1"/>
        <v>100</v>
      </c>
      <c r="AH43" s="12">
        <v>0</v>
      </c>
      <c r="AI43" s="16">
        <f t="shared" si="2"/>
        <v>7</v>
      </c>
      <c r="AJ43" s="16">
        <f t="shared" si="3"/>
        <v>24150</v>
      </c>
      <c r="AK43" s="16">
        <f t="shared" si="4"/>
        <v>500</v>
      </c>
      <c r="AL43" s="16">
        <f t="shared" si="5"/>
        <v>5000</v>
      </c>
      <c r="AM43" s="16">
        <f t="shared" si="6"/>
        <v>90000</v>
      </c>
      <c r="AN43" s="16">
        <f t="shared" si="7"/>
        <v>292400</v>
      </c>
      <c r="AO43" s="12" t="s">
        <v>592</v>
      </c>
      <c r="AP43" s="16" t="s">
        <v>207</v>
      </c>
      <c r="AQ43" s="16" t="s">
        <v>204</v>
      </c>
      <c r="AS43" s="16" t="s">
        <v>2408</v>
      </c>
      <c r="AT43" s="16" t="s">
        <v>2407</v>
      </c>
      <c r="AU43" t="s">
        <v>2410</v>
      </c>
      <c r="AV43" s="15" t="s">
        <v>2409</v>
      </c>
      <c r="AW43" s="16" t="s">
        <v>593</v>
      </c>
      <c r="AX43" s="16" t="s">
        <v>204</v>
      </c>
      <c r="AY43" s="16" t="s">
        <v>204</v>
      </c>
      <c r="AZ43" s="16" t="s">
        <v>204</v>
      </c>
      <c r="BA43" s="16" t="s">
        <v>204</v>
      </c>
      <c r="BB43" s="16" t="s">
        <v>204</v>
      </c>
      <c r="BC43" s="16">
        <v>1</v>
      </c>
      <c r="BD43" s="16">
        <v>7.2</v>
      </c>
      <c r="BE43" s="16">
        <v>3600</v>
      </c>
      <c r="BF43" s="16">
        <v>1600</v>
      </c>
      <c r="BG43" s="16">
        <v>0</v>
      </c>
      <c r="BH43" s="16">
        <v>1200</v>
      </c>
      <c r="BI43" s="16">
        <v>800</v>
      </c>
      <c r="BJ43" s="16">
        <v>0</v>
      </c>
    </row>
    <row r="44" spans="1:62" x14ac:dyDescent="0.35">
      <c r="A44">
        <v>43</v>
      </c>
      <c r="B44" t="s">
        <v>360</v>
      </c>
      <c r="C44" t="s">
        <v>6957</v>
      </c>
      <c r="D44" s="15" t="s">
        <v>637</v>
      </c>
      <c r="E44" s="12" t="s">
        <v>98</v>
      </c>
      <c r="F44" s="16">
        <v>1946</v>
      </c>
      <c r="G44" s="12" t="s">
        <v>588</v>
      </c>
      <c r="H44" s="12" t="s">
        <v>589</v>
      </c>
      <c r="I44" s="12" t="s">
        <v>590</v>
      </c>
      <c r="J44" s="12" t="s">
        <v>2402</v>
      </c>
      <c r="K44" s="12" t="s">
        <v>1945</v>
      </c>
      <c r="N44" s="16" t="s">
        <v>206</v>
      </c>
      <c r="O44" s="16" t="s">
        <v>591</v>
      </c>
      <c r="P44" s="12" t="s">
        <v>482</v>
      </c>
      <c r="Q44" s="16">
        <v>2023</v>
      </c>
      <c r="R44" s="16">
        <v>0.78</v>
      </c>
      <c r="S44" s="16">
        <v>0</v>
      </c>
      <c r="T44" s="16">
        <v>0</v>
      </c>
      <c r="V44" s="12" t="s">
        <v>204</v>
      </c>
      <c r="W44" s="12" t="s">
        <v>204</v>
      </c>
      <c r="X44" s="16">
        <v>1</v>
      </c>
      <c r="Y44" s="16">
        <v>9</v>
      </c>
      <c r="Z44" s="16">
        <v>0.78</v>
      </c>
      <c r="AA44" s="16">
        <f t="shared" si="8"/>
        <v>93.600000000000009</v>
      </c>
      <c r="AB44" s="16" t="s">
        <v>2114</v>
      </c>
      <c r="AC44" s="16" t="s">
        <v>592</v>
      </c>
      <c r="AD44" s="16">
        <f t="shared" si="0"/>
        <v>32760.000000000004</v>
      </c>
      <c r="AE44" s="16">
        <f t="shared" si="9"/>
        <v>273</v>
      </c>
      <c r="AF44" s="16">
        <f t="shared" si="10"/>
        <v>102375</v>
      </c>
      <c r="AG44" s="16">
        <f t="shared" si="1"/>
        <v>78</v>
      </c>
      <c r="AH44" s="12">
        <v>0</v>
      </c>
      <c r="AI44" s="16">
        <f t="shared" si="2"/>
        <v>5.46</v>
      </c>
      <c r="AJ44" s="16">
        <f t="shared" si="3"/>
        <v>18837</v>
      </c>
      <c r="AK44" s="16">
        <f t="shared" si="4"/>
        <v>390</v>
      </c>
      <c r="AL44" s="16">
        <f t="shared" si="5"/>
        <v>3900</v>
      </c>
      <c r="AM44" s="16">
        <f t="shared" si="6"/>
        <v>70200</v>
      </c>
      <c r="AN44" s="16">
        <f t="shared" si="7"/>
        <v>228072</v>
      </c>
      <c r="AO44" s="12" t="s">
        <v>592</v>
      </c>
      <c r="AP44" s="16" t="s">
        <v>207</v>
      </c>
      <c r="AQ44" s="16" t="s">
        <v>204</v>
      </c>
      <c r="AS44" s="16" t="s">
        <v>2408</v>
      </c>
      <c r="AT44" s="16" t="s">
        <v>2407</v>
      </c>
      <c r="AU44" t="s">
        <v>2410</v>
      </c>
      <c r="AV44" s="15" t="s">
        <v>2409</v>
      </c>
      <c r="AW44" s="16" t="s">
        <v>593</v>
      </c>
      <c r="AX44" s="16" t="s">
        <v>204</v>
      </c>
      <c r="AY44" s="16" t="s">
        <v>204</v>
      </c>
      <c r="AZ44" s="16" t="s">
        <v>204</v>
      </c>
      <c r="BA44" s="16" t="s">
        <v>204</v>
      </c>
      <c r="BB44" s="16" t="s">
        <v>204</v>
      </c>
      <c r="BC44" s="16">
        <v>0.78</v>
      </c>
      <c r="BD44" s="16">
        <v>5.6</v>
      </c>
      <c r="BE44" s="16">
        <v>1600</v>
      </c>
      <c r="BF44" s="16">
        <v>1600</v>
      </c>
      <c r="BG44" s="16">
        <v>0</v>
      </c>
      <c r="BH44" s="16">
        <v>1200</v>
      </c>
      <c r="BI44" s="16">
        <v>1200</v>
      </c>
      <c r="BJ44" s="16">
        <v>0</v>
      </c>
    </row>
    <row r="45" spans="1:62" x14ac:dyDescent="0.35">
      <c r="A45">
        <v>44</v>
      </c>
      <c r="B45" t="s">
        <v>360</v>
      </c>
      <c r="C45" t="s">
        <v>6958</v>
      </c>
      <c r="D45" s="15" t="s">
        <v>638</v>
      </c>
      <c r="E45" s="12" t="s">
        <v>98</v>
      </c>
      <c r="F45" s="16">
        <v>19949</v>
      </c>
      <c r="G45" s="12" t="s">
        <v>588</v>
      </c>
      <c r="H45" s="12" t="s">
        <v>589</v>
      </c>
      <c r="I45" s="12" t="s">
        <v>590</v>
      </c>
      <c r="J45" s="12" t="s">
        <v>2402</v>
      </c>
      <c r="K45" s="12" t="s">
        <v>1945</v>
      </c>
      <c r="N45" s="16" t="s">
        <v>205</v>
      </c>
      <c r="O45" s="16" t="s">
        <v>591</v>
      </c>
      <c r="P45" s="12" t="s">
        <v>482</v>
      </c>
      <c r="Q45" s="16">
        <v>2023</v>
      </c>
      <c r="R45" s="16">
        <v>0.86</v>
      </c>
      <c r="S45" s="16">
        <v>0</v>
      </c>
      <c r="T45" s="16">
        <v>0</v>
      </c>
      <c r="V45" s="12" t="s">
        <v>204</v>
      </c>
      <c r="W45" s="12" t="s">
        <v>204</v>
      </c>
      <c r="X45" s="16">
        <v>1</v>
      </c>
      <c r="Y45" s="16">
        <v>7</v>
      </c>
      <c r="Z45" s="16">
        <v>0.86</v>
      </c>
      <c r="AA45" s="16">
        <f t="shared" si="8"/>
        <v>103.2</v>
      </c>
      <c r="AB45" s="16" t="s">
        <v>2114</v>
      </c>
      <c r="AC45" s="16" t="s">
        <v>592</v>
      </c>
      <c r="AD45" s="16">
        <f t="shared" si="0"/>
        <v>36120</v>
      </c>
      <c r="AE45" s="16">
        <f t="shared" si="9"/>
        <v>301</v>
      </c>
      <c r="AF45" s="16">
        <f t="shared" si="10"/>
        <v>112875</v>
      </c>
      <c r="AG45" s="16">
        <f t="shared" si="1"/>
        <v>86</v>
      </c>
      <c r="AH45" s="12">
        <v>0</v>
      </c>
      <c r="AI45" s="16">
        <f t="shared" si="2"/>
        <v>6.02</v>
      </c>
      <c r="AJ45" s="16">
        <f t="shared" si="3"/>
        <v>20769</v>
      </c>
      <c r="AK45" s="16">
        <f t="shared" si="4"/>
        <v>430</v>
      </c>
      <c r="AL45" s="16">
        <f t="shared" si="5"/>
        <v>4300</v>
      </c>
      <c r="AM45" s="16">
        <f t="shared" si="6"/>
        <v>77400</v>
      </c>
      <c r="AN45" s="16">
        <f t="shared" si="7"/>
        <v>251464</v>
      </c>
      <c r="AO45" s="12" t="s">
        <v>592</v>
      </c>
      <c r="AP45" s="16" t="s">
        <v>207</v>
      </c>
      <c r="AQ45" s="16" t="s">
        <v>204</v>
      </c>
      <c r="AS45" s="16" t="s">
        <v>2408</v>
      </c>
      <c r="AT45" s="16" t="s">
        <v>2407</v>
      </c>
      <c r="AU45" t="s">
        <v>2410</v>
      </c>
      <c r="AV45" s="15" t="s">
        <v>2409</v>
      </c>
      <c r="AW45" s="16" t="s">
        <v>593</v>
      </c>
      <c r="AX45" s="16" t="s">
        <v>204</v>
      </c>
      <c r="AY45" s="16" t="s">
        <v>204</v>
      </c>
      <c r="AZ45" s="16" t="s">
        <v>204</v>
      </c>
      <c r="BA45" s="16" t="s">
        <v>204</v>
      </c>
      <c r="BB45" s="16" t="s">
        <v>204</v>
      </c>
      <c r="BC45" s="16">
        <v>0.86</v>
      </c>
      <c r="BD45" s="16">
        <v>6</v>
      </c>
      <c r="BE45" s="16">
        <v>2160</v>
      </c>
      <c r="BF45" s="16">
        <v>1600</v>
      </c>
      <c r="BG45" s="16">
        <v>0</v>
      </c>
      <c r="BH45" s="16">
        <v>1440</v>
      </c>
      <c r="BI45" s="16">
        <v>800</v>
      </c>
      <c r="BJ45" s="16">
        <v>0</v>
      </c>
    </row>
    <row r="46" spans="1:62" x14ac:dyDescent="0.35">
      <c r="A46">
        <v>45</v>
      </c>
      <c r="B46" t="s">
        <v>360</v>
      </c>
      <c r="C46" t="s">
        <v>6959</v>
      </c>
      <c r="D46" s="15" t="s">
        <v>639</v>
      </c>
      <c r="E46" s="12" t="s">
        <v>98</v>
      </c>
      <c r="F46" s="16">
        <v>1947</v>
      </c>
      <c r="G46" s="12" t="s">
        <v>588</v>
      </c>
      <c r="H46" s="12" t="s">
        <v>589</v>
      </c>
      <c r="I46" s="12" t="s">
        <v>640</v>
      </c>
      <c r="J46" s="12" t="s">
        <v>2402</v>
      </c>
      <c r="K46" s="12" t="s">
        <v>641</v>
      </c>
      <c r="N46" s="16" t="s">
        <v>205</v>
      </c>
      <c r="O46" s="16" t="s">
        <v>642</v>
      </c>
      <c r="P46" s="12" t="s">
        <v>482</v>
      </c>
      <c r="Q46" s="16">
        <v>2023</v>
      </c>
      <c r="R46" s="16">
        <v>0.77</v>
      </c>
      <c r="S46" s="16">
        <v>0</v>
      </c>
      <c r="T46" s="16">
        <v>0</v>
      </c>
      <c r="V46" s="12" t="s">
        <v>204</v>
      </c>
      <c r="W46" s="12" t="s">
        <v>204</v>
      </c>
      <c r="X46" s="16">
        <v>1</v>
      </c>
      <c r="Y46" s="16">
        <v>9</v>
      </c>
      <c r="Z46" s="16">
        <v>0.77</v>
      </c>
      <c r="AA46" s="16">
        <f t="shared" si="8"/>
        <v>92.4</v>
      </c>
      <c r="AB46" s="16" t="s">
        <v>643</v>
      </c>
      <c r="AC46" s="16" t="s">
        <v>592</v>
      </c>
      <c r="AD46" s="16">
        <f t="shared" si="0"/>
        <v>32340.000000000004</v>
      </c>
      <c r="AE46" s="16">
        <f t="shared" si="9"/>
        <v>269.5</v>
      </c>
      <c r="AF46" s="16">
        <f t="shared" si="10"/>
        <v>101062.5</v>
      </c>
      <c r="AG46" s="16">
        <f t="shared" si="1"/>
        <v>77</v>
      </c>
      <c r="AH46" s="12">
        <v>0</v>
      </c>
      <c r="AI46" s="16">
        <f t="shared" si="2"/>
        <v>5.3900000000000006</v>
      </c>
      <c r="AJ46" s="16">
        <f t="shared" si="3"/>
        <v>18595.500000000004</v>
      </c>
      <c r="AK46" s="16">
        <f t="shared" si="4"/>
        <v>385</v>
      </c>
      <c r="AL46" s="16">
        <f t="shared" si="5"/>
        <v>3850</v>
      </c>
      <c r="AM46" s="16">
        <f t="shared" si="6"/>
        <v>69300</v>
      </c>
      <c r="AN46" s="16">
        <f t="shared" si="7"/>
        <v>225148</v>
      </c>
      <c r="AO46" s="12" t="s">
        <v>644</v>
      </c>
      <c r="AP46" s="16" t="s">
        <v>207</v>
      </c>
      <c r="AQ46" s="16" t="s">
        <v>204</v>
      </c>
      <c r="AS46" s="16" t="s">
        <v>2408</v>
      </c>
      <c r="AT46" s="16" t="s">
        <v>2407</v>
      </c>
      <c r="AU46" t="s">
        <v>2410</v>
      </c>
      <c r="AV46" s="15" t="s">
        <v>2409</v>
      </c>
      <c r="AW46" s="16" t="s">
        <v>593</v>
      </c>
      <c r="AX46" s="16" t="s">
        <v>204</v>
      </c>
      <c r="AY46" s="16" t="s">
        <v>204</v>
      </c>
      <c r="AZ46" s="16" t="s">
        <v>204</v>
      </c>
      <c r="BA46" s="16" t="s">
        <v>204</v>
      </c>
      <c r="BB46" s="16" t="s">
        <v>204</v>
      </c>
      <c r="BC46" s="16">
        <v>0.77</v>
      </c>
      <c r="BD46" s="16">
        <v>5.6</v>
      </c>
      <c r="BE46" s="16">
        <v>1600</v>
      </c>
      <c r="BF46" s="16">
        <v>1600</v>
      </c>
      <c r="BG46" s="16">
        <v>0</v>
      </c>
      <c r="BH46" s="16">
        <v>1200</v>
      </c>
      <c r="BI46" s="16">
        <v>1200</v>
      </c>
      <c r="BJ46" s="16">
        <v>0</v>
      </c>
    </row>
    <row r="47" spans="1:62" x14ac:dyDescent="0.35">
      <c r="A47">
        <v>46</v>
      </c>
      <c r="B47" t="s">
        <v>360</v>
      </c>
      <c r="C47" t="s">
        <v>6960</v>
      </c>
      <c r="D47" s="15" t="s">
        <v>645</v>
      </c>
      <c r="E47" s="12" t="s">
        <v>98</v>
      </c>
      <c r="F47" s="16">
        <v>1972</v>
      </c>
      <c r="G47" s="12" t="s">
        <v>588</v>
      </c>
      <c r="H47" s="12" t="s">
        <v>589</v>
      </c>
      <c r="I47" s="12" t="s">
        <v>640</v>
      </c>
      <c r="J47" s="12" t="s">
        <v>2402</v>
      </c>
      <c r="K47" s="12" t="s">
        <v>641</v>
      </c>
      <c r="N47" s="16" t="s">
        <v>205</v>
      </c>
      <c r="O47" s="16" t="s">
        <v>642</v>
      </c>
      <c r="P47" s="12" t="s">
        <v>482</v>
      </c>
      <c r="Q47" s="16">
        <v>2023</v>
      </c>
      <c r="R47" s="16">
        <v>0.36</v>
      </c>
      <c r="S47" s="16">
        <v>0</v>
      </c>
      <c r="T47" s="16">
        <v>0</v>
      </c>
      <c r="V47" s="12" t="s">
        <v>204</v>
      </c>
      <c r="W47" s="12" t="s">
        <v>204</v>
      </c>
      <c r="X47" s="16">
        <v>1</v>
      </c>
      <c r="Y47" s="16">
        <v>5</v>
      </c>
      <c r="Z47" s="16">
        <v>0.36</v>
      </c>
      <c r="AA47" s="16">
        <f t="shared" si="8"/>
        <v>43.199999999999996</v>
      </c>
      <c r="AB47" s="16" t="s">
        <v>643</v>
      </c>
      <c r="AC47" s="16" t="s">
        <v>592</v>
      </c>
      <c r="AD47" s="16">
        <f t="shared" si="0"/>
        <v>15119.999999999998</v>
      </c>
      <c r="AE47" s="16">
        <f t="shared" si="9"/>
        <v>126</v>
      </c>
      <c r="AF47" s="16">
        <f t="shared" si="10"/>
        <v>47250</v>
      </c>
      <c r="AG47" s="16">
        <f t="shared" si="1"/>
        <v>36</v>
      </c>
      <c r="AH47" s="12">
        <v>0</v>
      </c>
      <c r="AI47" s="16">
        <f t="shared" si="2"/>
        <v>2.52</v>
      </c>
      <c r="AJ47" s="16">
        <f t="shared" si="3"/>
        <v>8694</v>
      </c>
      <c r="AK47" s="16">
        <f t="shared" si="4"/>
        <v>180</v>
      </c>
      <c r="AL47" s="16">
        <f t="shared" si="5"/>
        <v>1800</v>
      </c>
      <c r="AM47" s="16">
        <f t="shared" si="6"/>
        <v>32400</v>
      </c>
      <c r="AN47" s="16">
        <f t="shared" si="7"/>
        <v>105264</v>
      </c>
      <c r="AO47" s="12" t="s">
        <v>644</v>
      </c>
      <c r="AP47" s="16" t="s">
        <v>207</v>
      </c>
      <c r="AQ47" s="16" t="s">
        <v>204</v>
      </c>
      <c r="AS47" s="16" t="s">
        <v>2408</v>
      </c>
      <c r="AT47" s="16" t="s">
        <v>2407</v>
      </c>
      <c r="AU47" t="s">
        <v>2410</v>
      </c>
      <c r="AV47" s="15" t="s">
        <v>2409</v>
      </c>
      <c r="AW47" s="16" t="s">
        <v>593</v>
      </c>
      <c r="AX47" s="16" t="s">
        <v>204</v>
      </c>
      <c r="AY47" s="16" t="s">
        <v>204</v>
      </c>
      <c r="AZ47" s="16" t="s">
        <v>204</v>
      </c>
      <c r="BA47" s="16" t="s">
        <v>204</v>
      </c>
      <c r="BB47" s="16" t="s">
        <v>204</v>
      </c>
      <c r="BC47" s="16">
        <v>0.36</v>
      </c>
      <c r="BD47" s="16">
        <v>2.8</v>
      </c>
      <c r="BE47" s="16">
        <v>800</v>
      </c>
      <c r="BF47" s="16">
        <v>800</v>
      </c>
      <c r="BG47" s="16">
        <v>0</v>
      </c>
      <c r="BH47" s="16">
        <v>800</v>
      </c>
      <c r="BI47" s="16">
        <v>400</v>
      </c>
      <c r="BJ47" s="16">
        <v>0</v>
      </c>
    </row>
    <row r="48" spans="1:62" x14ac:dyDescent="0.35">
      <c r="A48">
        <v>47</v>
      </c>
      <c r="B48" t="s">
        <v>360</v>
      </c>
      <c r="C48" t="s">
        <v>6961</v>
      </c>
      <c r="D48" s="15" t="s">
        <v>646</v>
      </c>
      <c r="E48" s="12" t="s">
        <v>98</v>
      </c>
      <c r="F48" s="16">
        <v>1977</v>
      </c>
      <c r="G48" s="12" t="s">
        <v>588</v>
      </c>
      <c r="H48" s="12" t="s">
        <v>589</v>
      </c>
      <c r="I48" s="12" t="s">
        <v>640</v>
      </c>
      <c r="J48" s="12" t="s">
        <v>2402</v>
      </c>
      <c r="K48" s="12" t="s">
        <v>641</v>
      </c>
      <c r="N48" s="16" t="s">
        <v>206</v>
      </c>
      <c r="O48" s="16" t="s">
        <v>642</v>
      </c>
      <c r="P48" s="12" t="s">
        <v>482</v>
      </c>
      <c r="Q48" s="16">
        <v>2023</v>
      </c>
      <c r="R48" s="16">
        <v>0.87</v>
      </c>
      <c r="S48" s="16">
        <v>0</v>
      </c>
      <c r="T48" s="16">
        <v>0</v>
      </c>
      <c r="V48" s="12" t="s">
        <v>204</v>
      </c>
      <c r="W48" s="12" t="s">
        <v>204</v>
      </c>
      <c r="X48" s="16">
        <v>1</v>
      </c>
      <c r="Y48" s="16">
        <v>10</v>
      </c>
      <c r="Z48" s="16">
        <v>0.87</v>
      </c>
      <c r="AA48" s="16">
        <f t="shared" si="8"/>
        <v>104.4</v>
      </c>
      <c r="AB48" s="16" t="s">
        <v>643</v>
      </c>
      <c r="AC48" s="16" t="s">
        <v>592</v>
      </c>
      <c r="AD48" s="16">
        <f t="shared" si="0"/>
        <v>36540</v>
      </c>
      <c r="AE48" s="16">
        <f t="shared" si="9"/>
        <v>304.5</v>
      </c>
      <c r="AF48" s="16">
        <f t="shared" si="10"/>
        <v>114187.5</v>
      </c>
      <c r="AG48" s="16">
        <f t="shared" si="1"/>
        <v>87</v>
      </c>
      <c r="AH48" s="12">
        <v>0</v>
      </c>
      <c r="AI48" s="16">
        <f t="shared" si="2"/>
        <v>6.09</v>
      </c>
      <c r="AJ48" s="16">
        <f t="shared" si="3"/>
        <v>21010.5</v>
      </c>
      <c r="AK48" s="16">
        <f t="shared" si="4"/>
        <v>435</v>
      </c>
      <c r="AL48" s="16">
        <f t="shared" si="5"/>
        <v>4350</v>
      </c>
      <c r="AM48" s="16">
        <f t="shared" si="6"/>
        <v>78300</v>
      </c>
      <c r="AN48" s="16">
        <f t="shared" si="7"/>
        <v>254388</v>
      </c>
      <c r="AO48" s="12" t="s">
        <v>644</v>
      </c>
      <c r="AP48" s="16" t="s">
        <v>207</v>
      </c>
      <c r="AQ48" s="16" t="s">
        <v>204</v>
      </c>
      <c r="AS48" s="16" t="s">
        <v>2408</v>
      </c>
      <c r="AT48" s="16" t="s">
        <v>2407</v>
      </c>
      <c r="AU48" t="s">
        <v>2410</v>
      </c>
      <c r="AV48" s="15" t="s">
        <v>2409</v>
      </c>
      <c r="AW48" s="16" t="s">
        <v>593</v>
      </c>
      <c r="AX48" s="16" t="s">
        <v>204</v>
      </c>
      <c r="AY48" s="16" t="s">
        <v>204</v>
      </c>
      <c r="AZ48" s="16" t="s">
        <v>204</v>
      </c>
      <c r="BA48" s="16" t="s">
        <v>204</v>
      </c>
      <c r="BB48" s="16" t="s">
        <v>204</v>
      </c>
      <c r="BC48" s="16">
        <v>0.87</v>
      </c>
      <c r="BD48" s="16">
        <v>6</v>
      </c>
      <c r="BE48" s="16">
        <v>21600</v>
      </c>
      <c r="BF48" s="16">
        <v>1600</v>
      </c>
      <c r="BG48" s="16">
        <v>0</v>
      </c>
      <c r="BH48" s="16">
        <v>1440</v>
      </c>
      <c r="BI48" s="16">
        <v>800</v>
      </c>
      <c r="BJ48" s="16">
        <v>0</v>
      </c>
    </row>
    <row r="49" spans="1:62" x14ac:dyDescent="0.35">
      <c r="A49">
        <v>48</v>
      </c>
      <c r="B49" t="s">
        <v>360</v>
      </c>
      <c r="C49" t="s">
        <v>6962</v>
      </c>
      <c r="D49" s="15" t="s">
        <v>647</v>
      </c>
      <c r="E49" s="12" t="s">
        <v>98</v>
      </c>
      <c r="F49" s="16">
        <v>1977</v>
      </c>
      <c r="G49" s="12" t="s">
        <v>588</v>
      </c>
      <c r="H49" s="12" t="s">
        <v>589</v>
      </c>
      <c r="I49" s="12" t="s">
        <v>640</v>
      </c>
      <c r="J49" s="12" t="s">
        <v>2402</v>
      </c>
      <c r="K49" s="12" t="s">
        <v>641</v>
      </c>
      <c r="N49" s="16" t="s">
        <v>206</v>
      </c>
      <c r="O49" s="16" t="s">
        <v>642</v>
      </c>
      <c r="P49" s="12" t="s">
        <v>482</v>
      </c>
      <c r="Q49" s="16">
        <v>2023</v>
      </c>
      <c r="R49" s="16">
        <v>0.5</v>
      </c>
      <c r="S49" s="16">
        <v>0</v>
      </c>
      <c r="T49" s="16">
        <v>0</v>
      </c>
      <c r="V49" s="12" t="s">
        <v>204</v>
      </c>
      <c r="W49" s="12" t="s">
        <v>204</v>
      </c>
      <c r="X49" s="16">
        <v>1</v>
      </c>
      <c r="Y49" s="16">
        <v>14</v>
      </c>
      <c r="Z49" s="16">
        <v>0.5</v>
      </c>
      <c r="AA49" s="16">
        <f t="shared" si="8"/>
        <v>60</v>
      </c>
      <c r="AB49" s="16" t="s">
        <v>643</v>
      </c>
      <c r="AC49" s="16" t="s">
        <v>592</v>
      </c>
      <c r="AD49" s="16">
        <f t="shared" si="0"/>
        <v>21000</v>
      </c>
      <c r="AE49" s="16">
        <f t="shared" si="9"/>
        <v>175</v>
      </c>
      <c r="AF49" s="16">
        <f t="shared" si="10"/>
        <v>65625</v>
      </c>
      <c r="AG49" s="16">
        <f t="shared" si="1"/>
        <v>50</v>
      </c>
      <c r="AH49" s="12">
        <v>0</v>
      </c>
      <c r="AI49" s="16">
        <f t="shared" si="2"/>
        <v>3.5</v>
      </c>
      <c r="AJ49" s="16">
        <f t="shared" si="3"/>
        <v>12075</v>
      </c>
      <c r="AK49" s="16">
        <f t="shared" si="4"/>
        <v>250</v>
      </c>
      <c r="AL49" s="16">
        <f t="shared" si="5"/>
        <v>2500</v>
      </c>
      <c r="AM49" s="16">
        <f t="shared" si="6"/>
        <v>45000</v>
      </c>
      <c r="AN49" s="16">
        <f t="shared" si="7"/>
        <v>146200</v>
      </c>
      <c r="AO49" s="12" t="s">
        <v>644</v>
      </c>
      <c r="AP49" s="16" t="s">
        <v>207</v>
      </c>
      <c r="AQ49" s="16" t="s">
        <v>204</v>
      </c>
      <c r="AS49" s="16" t="s">
        <v>2408</v>
      </c>
      <c r="AT49" s="16" t="s">
        <v>2407</v>
      </c>
      <c r="AU49" t="s">
        <v>2410</v>
      </c>
      <c r="AV49" s="15" t="s">
        <v>2409</v>
      </c>
      <c r="AW49" s="16" t="s">
        <v>593</v>
      </c>
      <c r="AX49" s="16" t="s">
        <v>204</v>
      </c>
      <c r="AY49" s="16" t="s">
        <v>204</v>
      </c>
      <c r="AZ49" s="16" t="s">
        <v>204</v>
      </c>
      <c r="BA49" s="16" t="s">
        <v>204</v>
      </c>
      <c r="BB49" s="16" t="s">
        <v>204</v>
      </c>
      <c r="BC49" s="16">
        <v>0.5</v>
      </c>
      <c r="BD49" s="16">
        <v>4</v>
      </c>
      <c r="BE49" s="16">
        <v>1200</v>
      </c>
      <c r="BF49" s="16">
        <v>1200</v>
      </c>
      <c r="BG49" s="16">
        <v>0</v>
      </c>
      <c r="BH49" s="16">
        <v>800</v>
      </c>
      <c r="BI49" s="16">
        <v>800</v>
      </c>
      <c r="BJ49" s="16">
        <v>0</v>
      </c>
    </row>
    <row r="50" spans="1:62" x14ac:dyDescent="0.35">
      <c r="A50">
        <v>49</v>
      </c>
      <c r="B50" t="s">
        <v>360</v>
      </c>
      <c r="C50" t="s">
        <v>6963</v>
      </c>
      <c r="D50" s="15" t="s">
        <v>648</v>
      </c>
      <c r="E50" s="12" t="s">
        <v>98</v>
      </c>
      <c r="F50" s="16">
        <v>1979</v>
      </c>
      <c r="G50" s="12" t="s">
        <v>588</v>
      </c>
      <c r="H50" s="12" t="s">
        <v>589</v>
      </c>
      <c r="I50" s="12" t="s">
        <v>640</v>
      </c>
      <c r="J50" s="12" t="s">
        <v>2402</v>
      </c>
      <c r="K50" s="12" t="s">
        <v>641</v>
      </c>
      <c r="N50" s="16" t="s">
        <v>206</v>
      </c>
      <c r="O50" s="16" t="s">
        <v>642</v>
      </c>
      <c r="P50" s="12" t="s">
        <v>482</v>
      </c>
      <c r="Q50" s="16">
        <v>2023</v>
      </c>
      <c r="R50" s="16">
        <v>0.33</v>
      </c>
      <c r="S50" s="16">
        <v>0</v>
      </c>
      <c r="T50" s="16">
        <v>0</v>
      </c>
      <c r="V50" s="12" t="s">
        <v>204</v>
      </c>
      <c r="W50" s="12" t="s">
        <v>204</v>
      </c>
      <c r="X50" s="16">
        <v>1</v>
      </c>
      <c r="Y50" s="16">
        <v>9</v>
      </c>
      <c r="Z50" s="16">
        <v>0.33</v>
      </c>
      <c r="AA50" s="16">
        <f t="shared" si="8"/>
        <v>39.6</v>
      </c>
      <c r="AB50" s="16" t="s">
        <v>643</v>
      </c>
      <c r="AC50" s="16" t="s">
        <v>592</v>
      </c>
      <c r="AD50" s="16">
        <f t="shared" si="0"/>
        <v>13860</v>
      </c>
      <c r="AE50" s="16">
        <f t="shared" si="9"/>
        <v>115.5</v>
      </c>
      <c r="AF50" s="16">
        <f t="shared" si="10"/>
        <v>43312.5</v>
      </c>
      <c r="AG50" s="16">
        <f t="shared" si="1"/>
        <v>33</v>
      </c>
      <c r="AH50" s="12">
        <v>0</v>
      </c>
      <c r="AI50" s="16">
        <f t="shared" si="2"/>
        <v>2.31</v>
      </c>
      <c r="AJ50" s="16">
        <f t="shared" si="3"/>
        <v>7969.5</v>
      </c>
      <c r="AK50" s="16">
        <f t="shared" si="4"/>
        <v>165</v>
      </c>
      <c r="AL50" s="16">
        <f t="shared" si="5"/>
        <v>1650</v>
      </c>
      <c r="AM50" s="16">
        <f t="shared" si="6"/>
        <v>29700</v>
      </c>
      <c r="AN50" s="16">
        <f t="shared" si="7"/>
        <v>96492</v>
      </c>
      <c r="AO50" s="12" t="s">
        <v>644</v>
      </c>
      <c r="AP50" s="16" t="s">
        <v>207</v>
      </c>
      <c r="AQ50" s="16" t="s">
        <v>204</v>
      </c>
      <c r="AS50" s="16" t="s">
        <v>2408</v>
      </c>
      <c r="AT50" s="16" t="s">
        <v>2407</v>
      </c>
      <c r="AU50" t="s">
        <v>2410</v>
      </c>
      <c r="AV50" s="15" t="s">
        <v>2409</v>
      </c>
      <c r="AW50" s="16" t="s">
        <v>593</v>
      </c>
      <c r="AX50" s="16" t="s">
        <v>204</v>
      </c>
      <c r="AY50" s="16" t="s">
        <v>204</v>
      </c>
      <c r="AZ50" s="16" t="s">
        <v>204</v>
      </c>
      <c r="BA50" s="16" t="s">
        <v>204</v>
      </c>
      <c r="BB50" s="16" t="s">
        <v>204</v>
      </c>
      <c r="BC50" s="16">
        <v>0.33</v>
      </c>
      <c r="BD50" s="16">
        <v>2.4</v>
      </c>
      <c r="BE50" s="16">
        <v>720</v>
      </c>
      <c r="BF50" s="16">
        <v>800</v>
      </c>
      <c r="BG50" s="16">
        <v>0</v>
      </c>
      <c r="BH50" s="16">
        <v>800</v>
      </c>
      <c r="BI50" s="16">
        <v>800</v>
      </c>
      <c r="BJ50" s="16">
        <v>0</v>
      </c>
    </row>
    <row r="51" spans="1:62" x14ac:dyDescent="0.35">
      <c r="A51">
        <v>50</v>
      </c>
      <c r="B51" t="s">
        <v>360</v>
      </c>
      <c r="C51" t="s">
        <v>6964</v>
      </c>
      <c r="D51" s="15" t="s">
        <v>649</v>
      </c>
      <c r="E51" s="12" t="s">
        <v>98</v>
      </c>
      <c r="F51" s="16">
        <v>1964</v>
      </c>
      <c r="G51" s="12" t="s">
        <v>588</v>
      </c>
      <c r="H51" s="12" t="s">
        <v>589</v>
      </c>
      <c r="I51" s="12" t="s">
        <v>640</v>
      </c>
      <c r="J51" s="12" t="s">
        <v>2402</v>
      </c>
      <c r="K51" s="12" t="s">
        <v>641</v>
      </c>
      <c r="N51" s="16" t="s">
        <v>206</v>
      </c>
      <c r="O51" s="16" t="s">
        <v>642</v>
      </c>
      <c r="P51" s="12" t="s">
        <v>482</v>
      </c>
      <c r="Q51" s="16">
        <v>2023</v>
      </c>
      <c r="R51" s="16">
        <v>0.83</v>
      </c>
      <c r="S51" s="16">
        <v>0</v>
      </c>
      <c r="T51" s="16">
        <v>0</v>
      </c>
      <c r="V51" s="12" t="s">
        <v>204</v>
      </c>
      <c r="W51" s="12" t="s">
        <v>204</v>
      </c>
      <c r="X51" s="16">
        <v>1</v>
      </c>
      <c r="Y51" s="16">
        <v>8</v>
      </c>
      <c r="Z51" s="16">
        <v>0.83</v>
      </c>
      <c r="AA51" s="16">
        <f t="shared" si="8"/>
        <v>99.6</v>
      </c>
      <c r="AB51" s="16" t="s">
        <v>643</v>
      </c>
      <c r="AC51" s="16" t="s">
        <v>592</v>
      </c>
      <c r="AD51" s="16">
        <f t="shared" si="0"/>
        <v>34860</v>
      </c>
      <c r="AE51" s="16">
        <f t="shared" si="9"/>
        <v>290.5</v>
      </c>
      <c r="AF51" s="16">
        <f t="shared" si="10"/>
        <v>108937.5</v>
      </c>
      <c r="AG51" s="16">
        <f t="shared" si="1"/>
        <v>83</v>
      </c>
      <c r="AH51" s="12">
        <v>0</v>
      </c>
      <c r="AI51" s="16">
        <f t="shared" si="2"/>
        <v>5.81</v>
      </c>
      <c r="AJ51" s="16">
        <f t="shared" si="3"/>
        <v>20044.5</v>
      </c>
      <c r="AK51" s="16">
        <f t="shared" si="4"/>
        <v>415</v>
      </c>
      <c r="AL51" s="16">
        <f t="shared" si="5"/>
        <v>4150</v>
      </c>
      <c r="AM51" s="16">
        <f t="shared" si="6"/>
        <v>74700</v>
      </c>
      <c r="AN51" s="16">
        <f t="shared" si="7"/>
        <v>242692</v>
      </c>
      <c r="AO51" s="12" t="s">
        <v>644</v>
      </c>
      <c r="AP51" s="16" t="s">
        <v>207</v>
      </c>
      <c r="AQ51" s="16" t="s">
        <v>204</v>
      </c>
      <c r="AS51" s="16" t="s">
        <v>2408</v>
      </c>
      <c r="AT51" s="16" t="s">
        <v>2407</v>
      </c>
      <c r="AU51" t="s">
        <v>2410</v>
      </c>
      <c r="AV51" s="15" t="s">
        <v>2409</v>
      </c>
      <c r="AW51" s="16" t="s">
        <v>593</v>
      </c>
      <c r="AX51" s="16" t="s">
        <v>204</v>
      </c>
      <c r="AY51" s="16" t="s">
        <v>204</v>
      </c>
      <c r="AZ51" s="16" t="s">
        <v>204</v>
      </c>
      <c r="BA51" s="16" t="s">
        <v>204</v>
      </c>
      <c r="BB51" s="16" t="s">
        <v>204</v>
      </c>
      <c r="BC51" s="16">
        <v>0.83</v>
      </c>
      <c r="BD51" s="16">
        <v>6.4</v>
      </c>
      <c r="BE51" s="16">
        <v>2400</v>
      </c>
      <c r="BF51" s="16">
        <v>2000</v>
      </c>
      <c r="BG51" s="16">
        <v>0</v>
      </c>
      <c r="BH51" s="16">
        <v>1200</v>
      </c>
      <c r="BI51" s="16">
        <v>1200</v>
      </c>
      <c r="BJ51" s="16">
        <v>0</v>
      </c>
    </row>
    <row r="52" spans="1:62" x14ac:dyDescent="0.35">
      <c r="A52">
        <v>51</v>
      </c>
      <c r="B52" t="s">
        <v>360</v>
      </c>
      <c r="C52" t="s">
        <v>6965</v>
      </c>
      <c r="D52" s="15" t="s">
        <v>650</v>
      </c>
      <c r="E52" s="12" t="s">
        <v>98</v>
      </c>
      <c r="F52" s="16">
        <v>1978</v>
      </c>
      <c r="G52" s="12" t="s">
        <v>588</v>
      </c>
      <c r="H52" s="12" t="s">
        <v>589</v>
      </c>
      <c r="I52" s="12" t="s">
        <v>640</v>
      </c>
      <c r="J52" s="12" t="s">
        <v>2402</v>
      </c>
      <c r="K52" s="12" t="s">
        <v>641</v>
      </c>
      <c r="N52" s="16" t="s">
        <v>206</v>
      </c>
      <c r="O52" s="16" t="s">
        <v>642</v>
      </c>
      <c r="P52" s="12" t="s">
        <v>482</v>
      </c>
      <c r="Q52" s="16">
        <v>2023</v>
      </c>
      <c r="R52" s="16">
        <v>0.96</v>
      </c>
      <c r="S52" s="16">
        <v>0</v>
      </c>
      <c r="T52" s="16">
        <v>0</v>
      </c>
      <c r="V52" s="12" t="s">
        <v>204</v>
      </c>
      <c r="W52" s="12" t="s">
        <v>204</v>
      </c>
      <c r="X52" s="16">
        <v>1</v>
      </c>
      <c r="Y52" s="16">
        <v>15</v>
      </c>
      <c r="Z52" s="16">
        <v>0.96</v>
      </c>
      <c r="AA52" s="16">
        <f t="shared" si="8"/>
        <v>115.19999999999999</v>
      </c>
      <c r="AB52" s="16" t="s">
        <v>643</v>
      </c>
      <c r="AC52" s="16" t="s">
        <v>592</v>
      </c>
      <c r="AD52" s="16">
        <f t="shared" si="0"/>
        <v>40319.999999999993</v>
      </c>
      <c r="AE52" s="16">
        <f t="shared" si="9"/>
        <v>336</v>
      </c>
      <c r="AF52" s="16">
        <f t="shared" si="10"/>
        <v>126000</v>
      </c>
      <c r="AG52" s="16">
        <f t="shared" si="1"/>
        <v>96</v>
      </c>
      <c r="AH52" s="12">
        <v>0</v>
      </c>
      <c r="AI52" s="16">
        <f t="shared" si="2"/>
        <v>6.72</v>
      </c>
      <c r="AJ52" s="16">
        <f t="shared" si="3"/>
        <v>23184</v>
      </c>
      <c r="AK52" s="16">
        <f t="shared" si="4"/>
        <v>480</v>
      </c>
      <c r="AL52" s="16">
        <f t="shared" si="5"/>
        <v>4800</v>
      </c>
      <c r="AM52" s="16">
        <f t="shared" si="6"/>
        <v>86400</v>
      </c>
      <c r="AN52" s="16">
        <f t="shared" si="7"/>
        <v>280704</v>
      </c>
      <c r="AO52" s="12" t="s">
        <v>644</v>
      </c>
      <c r="AP52" s="16" t="s">
        <v>207</v>
      </c>
      <c r="AQ52" s="16" t="s">
        <v>204</v>
      </c>
      <c r="AS52" s="16" t="s">
        <v>2408</v>
      </c>
      <c r="AT52" s="16" t="s">
        <v>2407</v>
      </c>
      <c r="AU52" t="s">
        <v>2410</v>
      </c>
      <c r="AV52" s="15" t="s">
        <v>2409</v>
      </c>
      <c r="AW52" s="16" t="s">
        <v>593</v>
      </c>
      <c r="AX52" s="16" t="s">
        <v>204</v>
      </c>
      <c r="AY52" s="16" t="s">
        <v>204</v>
      </c>
      <c r="AZ52" s="16" t="s">
        <v>204</v>
      </c>
      <c r="BA52" s="16" t="s">
        <v>204</v>
      </c>
      <c r="BB52" s="16" t="s">
        <v>204</v>
      </c>
      <c r="BC52" s="16">
        <v>0.96</v>
      </c>
      <c r="BD52" s="16">
        <v>7.2</v>
      </c>
      <c r="BE52" s="16">
        <v>3200</v>
      </c>
      <c r="BF52" s="16">
        <v>2400</v>
      </c>
      <c r="BG52" s="16">
        <v>0</v>
      </c>
      <c r="BH52" s="16">
        <v>1200</v>
      </c>
      <c r="BI52" s="16">
        <v>800</v>
      </c>
      <c r="BJ52" s="16">
        <v>0</v>
      </c>
    </row>
    <row r="53" spans="1:62" x14ac:dyDescent="0.35">
      <c r="A53">
        <v>52</v>
      </c>
      <c r="B53" t="s">
        <v>360</v>
      </c>
      <c r="C53" t="s">
        <v>6966</v>
      </c>
      <c r="D53" s="15" t="s">
        <v>651</v>
      </c>
      <c r="E53" s="12" t="s">
        <v>98</v>
      </c>
      <c r="F53" s="16">
        <v>1953</v>
      </c>
      <c r="G53" s="12" t="s">
        <v>588</v>
      </c>
      <c r="H53" s="12" t="s">
        <v>589</v>
      </c>
      <c r="I53" s="12" t="s">
        <v>640</v>
      </c>
      <c r="J53" s="12" t="s">
        <v>2402</v>
      </c>
      <c r="K53" s="12" t="s">
        <v>641</v>
      </c>
      <c r="N53" s="16" t="s">
        <v>206</v>
      </c>
      <c r="O53" s="16" t="s">
        <v>642</v>
      </c>
      <c r="P53" s="12" t="s">
        <v>482</v>
      </c>
      <c r="Q53" s="16">
        <v>2023</v>
      </c>
      <c r="R53" s="16">
        <v>0.94</v>
      </c>
      <c r="S53" s="16">
        <v>0</v>
      </c>
      <c r="T53" s="16">
        <v>0</v>
      </c>
      <c r="V53" s="12" t="s">
        <v>204</v>
      </c>
      <c r="W53" s="12" t="s">
        <v>204</v>
      </c>
      <c r="X53" s="16">
        <v>1</v>
      </c>
      <c r="Y53" s="16">
        <v>13</v>
      </c>
      <c r="Z53" s="16">
        <v>0.94</v>
      </c>
      <c r="AA53" s="16">
        <f t="shared" si="8"/>
        <v>112.8</v>
      </c>
      <c r="AB53" s="16" t="s">
        <v>643</v>
      </c>
      <c r="AC53" s="16" t="s">
        <v>592</v>
      </c>
      <c r="AD53" s="16">
        <f t="shared" si="0"/>
        <v>39480</v>
      </c>
      <c r="AE53" s="16">
        <f t="shared" si="9"/>
        <v>329</v>
      </c>
      <c r="AF53" s="16">
        <f t="shared" si="10"/>
        <v>123375</v>
      </c>
      <c r="AG53" s="16">
        <f t="shared" si="1"/>
        <v>94</v>
      </c>
      <c r="AH53" s="12">
        <v>0</v>
      </c>
      <c r="AI53" s="16">
        <f t="shared" si="2"/>
        <v>6.58</v>
      </c>
      <c r="AJ53" s="16">
        <f t="shared" si="3"/>
        <v>22701</v>
      </c>
      <c r="AK53" s="16">
        <f t="shared" si="4"/>
        <v>470</v>
      </c>
      <c r="AL53" s="16">
        <f t="shared" si="5"/>
        <v>4700</v>
      </c>
      <c r="AM53" s="16">
        <f t="shared" si="6"/>
        <v>84600</v>
      </c>
      <c r="AN53" s="16">
        <f t="shared" si="7"/>
        <v>274856</v>
      </c>
      <c r="AO53" s="12" t="s">
        <v>644</v>
      </c>
      <c r="AP53" s="16" t="s">
        <v>207</v>
      </c>
      <c r="AQ53" s="16" t="s">
        <v>204</v>
      </c>
      <c r="AS53" s="16" t="s">
        <v>2408</v>
      </c>
      <c r="AT53" s="16" t="s">
        <v>2407</v>
      </c>
      <c r="AU53" t="s">
        <v>2410</v>
      </c>
      <c r="AV53" s="15" t="s">
        <v>2409</v>
      </c>
      <c r="AW53" s="16" t="s">
        <v>593</v>
      </c>
      <c r="AX53" s="16" t="s">
        <v>204</v>
      </c>
      <c r="AY53" s="16" t="s">
        <v>204</v>
      </c>
      <c r="AZ53" s="16" t="s">
        <v>204</v>
      </c>
      <c r="BA53" s="16" t="s">
        <v>204</v>
      </c>
      <c r="BB53" s="16" t="s">
        <v>204</v>
      </c>
      <c r="BC53" s="16">
        <v>0.94</v>
      </c>
      <c r="BD53" s="16">
        <v>6.8</v>
      </c>
      <c r="BE53" s="16">
        <v>3040</v>
      </c>
      <c r="BF53" s="16">
        <v>2400</v>
      </c>
      <c r="BG53" s="16">
        <v>0</v>
      </c>
      <c r="BH53" s="16">
        <v>960</v>
      </c>
      <c r="BI53" s="16">
        <v>800</v>
      </c>
      <c r="BJ53" s="16">
        <v>0</v>
      </c>
    </row>
    <row r="54" spans="1:62" x14ac:dyDescent="0.35">
      <c r="A54">
        <v>53</v>
      </c>
      <c r="B54" t="s">
        <v>360</v>
      </c>
      <c r="C54" t="s">
        <v>6967</v>
      </c>
      <c r="D54" s="15" t="s">
        <v>652</v>
      </c>
      <c r="E54" s="12" t="s">
        <v>98</v>
      </c>
      <c r="F54" s="16">
        <v>1943</v>
      </c>
      <c r="G54" s="12" t="s">
        <v>588</v>
      </c>
      <c r="H54" s="12" t="s">
        <v>589</v>
      </c>
      <c r="I54" s="12" t="s">
        <v>640</v>
      </c>
      <c r="J54" s="12" t="s">
        <v>2402</v>
      </c>
      <c r="K54" s="12" t="s">
        <v>641</v>
      </c>
      <c r="N54" s="16" t="s">
        <v>206</v>
      </c>
      <c r="O54" s="16" t="s">
        <v>642</v>
      </c>
      <c r="P54" s="12" t="s">
        <v>482</v>
      </c>
      <c r="Q54" s="16">
        <v>2023</v>
      </c>
      <c r="R54" s="16">
        <v>1.07</v>
      </c>
      <c r="S54" s="16">
        <v>0</v>
      </c>
      <c r="T54" s="16">
        <v>0</v>
      </c>
      <c r="V54" s="12" t="s">
        <v>204</v>
      </c>
      <c r="W54" s="12" t="s">
        <v>204</v>
      </c>
      <c r="X54" s="16">
        <v>1</v>
      </c>
      <c r="Y54" s="16">
        <v>12</v>
      </c>
      <c r="Z54" s="16">
        <v>1.07</v>
      </c>
      <c r="AA54" s="16">
        <f t="shared" si="8"/>
        <v>128.4</v>
      </c>
      <c r="AB54" s="16" t="s">
        <v>643</v>
      </c>
      <c r="AC54" s="16" t="s">
        <v>592</v>
      </c>
      <c r="AD54" s="16">
        <f t="shared" si="0"/>
        <v>44940</v>
      </c>
      <c r="AE54" s="16">
        <f t="shared" si="9"/>
        <v>374.5</v>
      </c>
      <c r="AF54" s="16">
        <f t="shared" si="10"/>
        <v>140437.5</v>
      </c>
      <c r="AG54" s="16">
        <f t="shared" si="1"/>
        <v>107</v>
      </c>
      <c r="AH54" s="12">
        <v>0</v>
      </c>
      <c r="AI54" s="16">
        <f t="shared" si="2"/>
        <v>7.49</v>
      </c>
      <c r="AJ54" s="16">
        <f t="shared" si="3"/>
        <v>25840.5</v>
      </c>
      <c r="AK54" s="16">
        <f t="shared" si="4"/>
        <v>535</v>
      </c>
      <c r="AL54" s="16">
        <f t="shared" si="5"/>
        <v>5350</v>
      </c>
      <c r="AM54" s="16">
        <f t="shared" si="6"/>
        <v>96300</v>
      </c>
      <c r="AN54" s="16">
        <f t="shared" si="7"/>
        <v>312868</v>
      </c>
      <c r="AO54" s="12" t="s">
        <v>644</v>
      </c>
      <c r="AP54" s="16" t="s">
        <v>207</v>
      </c>
      <c r="AQ54" s="16" t="s">
        <v>204</v>
      </c>
      <c r="AS54" s="16" t="s">
        <v>2408</v>
      </c>
      <c r="AT54" s="16" t="s">
        <v>2407</v>
      </c>
      <c r="AU54" t="s">
        <v>2410</v>
      </c>
      <c r="AV54" s="15" t="s">
        <v>2409</v>
      </c>
      <c r="AW54" s="16" t="s">
        <v>593</v>
      </c>
      <c r="AX54" s="16" t="s">
        <v>204</v>
      </c>
      <c r="AY54" s="16" t="s">
        <v>204</v>
      </c>
      <c r="AZ54" s="16" t="s">
        <v>204</v>
      </c>
      <c r="BA54" s="16" t="s">
        <v>204</v>
      </c>
      <c r="BB54" s="16" t="s">
        <v>204</v>
      </c>
      <c r="BC54" s="16">
        <v>1.07</v>
      </c>
      <c r="BD54" s="16">
        <v>7.76</v>
      </c>
      <c r="BE54" s="16">
        <v>4000</v>
      </c>
      <c r="BF54" s="16">
        <v>2400</v>
      </c>
      <c r="BG54" s="16">
        <v>0</v>
      </c>
      <c r="BH54" s="16">
        <v>560</v>
      </c>
      <c r="BI54" s="16">
        <v>800</v>
      </c>
      <c r="BJ54" s="16">
        <v>0</v>
      </c>
    </row>
    <row r="55" spans="1:62" x14ac:dyDescent="0.35">
      <c r="A55">
        <v>54</v>
      </c>
      <c r="B55" t="s">
        <v>360</v>
      </c>
      <c r="C55" t="s">
        <v>6968</v>
      </c>
      <c r="D55" s="15" t="s">
        <v>653</v>
      </c>
      <c r="E55" s="12" t="s">
        <v>98</v>
      </c>
      <c r="F55" s="16">
        <v>1979</v>
      </c>
      <c r="G55" s="12" t="s">
        <v>588</v>
      </c>
      <c r="H55" s="12" t="s">
        <v>589</v>
      </c>
      <c r="I55" s="12" t="s">
        <v>640</v>
      </c>
      <c r="J55" s="12" t="s">
        <v>2402</v>
      </c>
      <c r="K55" s="12" t="s">
        <v>641</v>
      </c>
      <c r="N55" s="16" t="s">
        <v>206</v>
      </c>
      <c r="O55" s="16" t="s">
        <v>642</v>
      </c>
      <c r="P55" s="12" t="s">
        <v>482</v>
      </c>
      <c r="Q55" s="16">
        <v>2023</v>
      </c>
      <c r="R55" s="16">
        <v>0.86</v>
      </c>
      <c r="S55" s="16">
        <v>0</v>
      </c>
      <c r="T55" s="16">
        <v>0</v>
      </c>
      <c r="V55" s="12" t="s">
        <v>204</v>
      </c>
      <c r="W55" s="12" t="s">
        <v>204</v>
      </c>
      <c r="X55" s="16">
        <v>1</v>
      </c>
      <c r="Y55" s="16">
        <v>16</v>
      </c>
      <c r="Z55" s="16">
        <v>0.86</v>
      </c>
      <c r="AA55" s="16">
        <f t="shared" si="8"/>
        <v>103.2</v>
      </c>
      <c r="AB55" s="16" t="s">
        <v>643</v>
      </c>
      <c r="AC55" s="16" t="s">
        <v>592</v>
      </c>
      <c r="AD55" s="16">
        <f t="shared" si="0"/>
        <v>36120</v>
      </c>
      <c r="AE55" s="16">
        <f t="shared" si="9"/>
        <v>301</v>
      </c>
      <c r="AF55" s="16">
        <f t="shared" si="10"/>
        <v>112875</v>
      </c>
      <c r="AG55" s="16">
        <f t="shared" si="1"/>
        <v>86</v>
      </c>
      <c r="AH55" s="12">
        <v>0</v>
      </c>
      <c r="AI55" s="16">
        <f t="shared" si="2"/>
        <v>6.02</v>
      </c>
      <c r="AJ55" s="16">
        <f t="shared" si="3"/>
        <v>20769</v>
      </c>
      <c r="AK55" s="16">
        <f t="shared" si="4"/>
        <v>430</v>
      </c>
      <c r="AL55" s="16">
        <f t="shared" si="5"/>
        <v>4300</v>
      </c>
      <c r="AM55" s="16">
        <f t="shared" si="6"/>
        <v>77400</v>
      </c>
      <c r="AN55" s="16">
        <f t="shared" si="7"/>
        <v>251464</v>
      </c>
      <c r="AO55" s="12" t="s">
        <v>644</v>
      </c>
      <c r="AP55" s="16" t="s">
        <v>207</v>
      </c>
      <c r="AQ55" s="16" t="s">
        <v>204</v>
      </c>
      <c r="AS55" s="16" t="s">
        <v>2408</v>
      </c>
      <c r="AT55" s="16" t="s">
        <v>2407</v>
      </c>
      <c r="AU55" t="s">
        <v>2410</v>
      </c>
      <c r="AV55" s="15" t="s">
        <v>2409</v>
      </c>
      <c r="AW55" s="16" t="s">
        <v>593</v>
      </c>
      <c r="AX55" s="16" t="s">
        <v>204</v>
      </c>
      <c r="AY55" s="16" t="s">
        <v>204</v>
      </c>
      <c r="AZ55" s="16" t="s">
        <v>204</v>
      </c>
      <c r="BA55" s="16" t="s">
        <v>204</v>
      </c>
      <c r="BB55" s="16" t="s">
        <v>204</v>
      </c>
      <c r="BC55" s="16">
        <v>0.86</v>
      </c>
      <c r="BD55" s="16">
        <v>6.4</v>
      </c>
      <c r="BE55" s="16">
        <v>2400</v>
      </c>
      <c r="BF55" s="16">
        <v>2000</v>
      </c>
      <c r="BG55" s="16">
        <v>0</v>
      </c>
      <c r="BH55" s="16">
        <v>1200</v>
      </c>
      <c r="BI55" s="16">
        <v>800</v>
      </c>
      <c r="BJ55" s="16">
        <v>0</v>
      </c>
    </row>
    <row r="56" spans="1:62" x14ac:dyDescent="0.35">
      <c r="A56">
        <v>55</v>
      </c>
      <c r="B56" t="s">
        <v>360</v>
      </c>
      <c r="C56" t="s">
        <v>6969</v>
      </c>
      <c r="D56" s="15" t="s">
        <v>654</v>
      </c>
      <c r="E56" s="12" t="s">
        <v>93</v>
      </c>
      <c r="F56" s="16">
        <v>1965</v>
      </c>
      <c r="G56" s="12" t="s">
        <v>588</v>
      </c>
      <c r="H56" s="12" t="s">
        <v>589</v>
      </c>
      <c r="I56" s="12" t="s">
        <v>640</v>
      </c>
      <c r="J56" s="12" t="s">
        <v>2402</v>
      </c>
      <c r="K56" s="12" t="s">
        <v>641</v>
      </c>
      <c r="N56" s="16" t="s">
        <v>206</v>
      </c>
      <c r="O56" s="16" t="s">
        <v>642</v>
      </c>
      <c r="P56" s="12" t="s">
        <v>482</v>
      </c>
      <c r="Q56" s="16">
        <v>2023</v>
      </c>
      <c r="R56" s="16">
        <v>0.69</v>
      </c>
      <c r="S56" s="16">
        <v>0</v>
      </c>
      <c r="T56" s="16">
        <v>0</v>
      </c>
      <c r="V56" s="12" t="s">
        <v>204</v>
      </c>
      <c r="W56" s="12" t="s">
        <v>204</v>
      </c>
      <c r="X56" s="16">
        <v>1</v>
      </c>
      <c r="Y56" s="16">
        <v>9</v>
      </c>
      <c r="Z56" s="16">
        <v>0.69</v>
      </c>
      <c r="AA56" s="16">
        <f t="shared" si="8"/>
        <v>82.8</v>
      </c>
      <c r="AB56" s="16" t="s">
        <v>643</v>
      </c>
      <c r="AC56" s="16" t="s">
        <v>592</v>
      </c>
      <c r="AD56" s="16">
        <f t="shared" si="0"/>
        <v>28980</v>
      </c>
      <c r="AE56" s="16">
        <f t="shared" si="9"/>
        <v>241.49999999999997</v>
      </c>
      <c r="AF56" s="16">
        <f t="shared" si="10"/>
        <v>90562.499999999985</v>
      </c>
      <c r="AG56" s="16">
        <f t="shared" si="1"/>
        <v>69</v>
      </c>
      <c r="AH56" s="12">
        <v>0</v>
      </c>
      <c r="AI56" s="16">
        <f t="shared" si="2"/>
        <v>4.83</v>
      </c>
      <c r="AJ56" s="16">
        <f t="shared" si="3"/>
        <v>16663.5</v>
      </c>
      <c r="AK56" s="16">
        <f t="shared" si="4"/>
        <v>345</v>
      </c>
      <c r="AL56" s="16">
        <f t="shared" si="5"/>
        <v>3449.9999999999995</v>
      </c>
      <c r="AM56" s="16">
        <f t="shared" si="6"/>
        <v>62099.999999999993</v>
      </c>
      <c r="AN56" s="16">
        <f t="shared" si="7"/>
        <v>201755.99999999997</v>
      </c>
      <c r="AO56" s="12" t="s">
        <v>644</v>
      </c>
      <c r="AP56" s="16" t="s">
        <v>207</v>
      </c>
      <c r="AQ56" s="16" t="s">
        <v>204</v>
      </c>
      <c r="AS56" s="16" t="s">
        <v>2408</v>
      </c>
      <c r="AT56" s="16" t="s">
        <v>2407</v>
      </c>
      <c r="AU56" t="s">
        <v>2410</v>
      </c>
      <c r="AV56" s="15" t="s">
        <v>2409</v>
      </c>
      <c r="AW56" s="16" t="s">
        <v>593</v>
      </c>
      <c r="AX56" s="16" t="s">
        <v>204</v>
      </c>
      <c r="AY56" s="16" t="s">
        <v>204</v>
      </c>
      <c r="AZ56" s="16" t="s">
        <v>204</v>
      </c>
      <c r="BA56" s="16" t="s">
        <v>204</v>
      </c>
      <c r="BB56" s="16" t="s">
        <v>204</v>
      </c>
      <c r="BC56" s="16">
        <v>0.69</v>
      </c>
      <c r="BD56" s="16">
        <v>4.96</v>
      </c>
      <c r="BE56" s="16">
        <v>2560</v>
      </c>
      <c r="BF56" s="16">
        <v>1600</v>
      </c>
      <c r="BG56" s="16">
        <v>0</v>
      </c>
      <c r="BH56" s="16">
        <v>800</v>
      </c>
      <c r="BI56" s="16">
        <v>800</v>
      </c>
      <c r="BJ56" s="16">
        <v>0</v>
      </c>
    </row>
    <row r="57" spans="1:62" x14ac:dyDescent="0.35">
      <c r="A57">
        <v>56</v>
      </c>
      <c r="B57" t="s">
        <v>360</v>
      </c>
      <c r="C57" t="s">
        <v>6970</v>
      </c>
      <c r="D57" s="15" t="s">
        <v>655</v>
      </c>
      <c r="E57" s="12" t="s">
        <v>98</v>
      </c>
      <c r="F57" s="16">
        <v>1980</v>
      </c>
      <c r="G57" s="12" t="s">
        <v>588</v>
      </c>
      <c r="H57" s="12" t="s">
        <v>589</v>
      </c>
      <c r="I57" s="12" t="s">
        <v>640</v>
      </c>
      <c r="J57" s="12" t="s">
        <v>2402</v>
      </c>
      <c r="K57" s="12" t="s">
        <v>641</v>
      </c>
      <c r="N57" s="16" t="s">
        <v>206</v>
      </c>
      <c r="O57" s="16" t="s">
        <v>642</v>
      </c>
      <c r="P57" s="12" t="s">
        <v>482</v>
      </c>
      <c r="Q57" s="16">
        <v>2023</v>
      </c>
      <c r="R57" s="16">
        <v>0.88</v>
      </c>
      <c r="S57" s="16">
        <v>0</v>
      </c>
      <c r="T57" s="16">
        <v>0</v>
      </c>
      <c r="V57" s="12" t="s">
        <v>204</v>
      </c>
      <c r="W57" s="12" t="s">
        <v>204</v>
      </c>
      <c r="X57" s="16">
        <v>1</v>
      </c>
      <c r="Y57" s="16">
        <v>8</v>
      </c>
      <c r="Z57" s="16">
        <v>0.88</v>
      </c>
      <c r="AA57" s="16">
        <f t="shared" si="8"/>
        <v>105.6</v>
      </c>
      <c r="AB57" s="16" t="s">
        <v>643</v>
      </c>
      <c r="AC57" s="16" t="s">
        <v>592</v>
      </c>
      <c r="AD57" s="16">
        <f t="shared" si="0"/>
        <v>36960</v>
      </c>
      <c r="AE57" s="16">
        <f t="shared" si="9"/>
        <v>308</v>
      </c>
      <c r="AF57" s="16">
        <f t="shared" si="10"/>
        <v>115500</v>
      </c>
      <c r="AG57" s="16">
        <f t="shared" si="1"/>
        <v>88</v>
      </c>
      <c r="AH57" s="12">
        <v>0</v>
      </c>
      <c r="AI57" s="16">
        <f t="shared" si="2"/>
        <v>6.16</v>
      </c>
      <c r="AJ57" s="16">
        <f t="shared" si="3"/>
        <v>21252</v>
      </c>
      <c r="AK57" s="16">
        <f t="shared" si="4"/>
        <v>440</v>
      </c>
      <c r="AL57" s="16">
        <f t="shared" si="5"/>
        <v>4400</v>
      </c>
      <c r="AM57" s="16">
        <f t="shared" si="6"/>
        <v>79200</v>
      </c>
      <c r="AN57" s="16">
        <f t="shared" si="7"/>
        <v>257312</v>
      </c>
      <c r="AO57" s="12" t="s">
        <v>644</v>
      </c>
      <c r="AP57" s="16" t="s">
        <v>207</v>
      </c>
      <c r="AQ57" s="16" t="s">
        <v>204</v>
      </c>
      <c r="AS57" s="16" t="s">
        <v>2408</v>
      </c>
      <c r="AT57" s="16" t="s">
        <v>2407</v>
      </c>
      <c r="AU57" t="s">
        <v>2410</v>
      </c>
      <c r="AV57" s="15" t="s">
        <v>2409</v>
      </c>
      <c r="AW57" s="16" t="s">
        <v>593</v>
      </c>
      <c r="AX57" s="16" t="s">
        <v>204</v>
      </c>
      <c r="AY57" s="16" t="s">
        <v>204</v>
      </c>
      <c r="AZ57" s="16" t="s">
        <v>204</v>
      </c>
      <c r="BA57" s="16" t="s">
        <v>204</v>
      </c>
      <c r="BB57" s="16" t="s">
        <v>204</v>
      </c>
      <c r="BC57" s="16">
        <v>0.88</v>
      </c>
      <c r="BD57" s="16">
        <v>6.4</v>
      </c>
      <c r="BE57" s="16">
        <v>2640</v>
      </c>
      <c r="BF57" s="16">
        <v>1600</v>
      </c>
      <c r="BG57" s="16">
        <v>0</v>
      </c>
      <c r="BH57" s="16">
        <v>1360</v>
      </c>
      <c r="BI57" s="16">
        <v>800</v>
      </c>
      <c r="BJ57" s="16">
        <v>0</v>
      </c>
    </row>
    <row r="58" spans="1:62" x14ac:dyDescent="0.35">
      <c r="A58">
        <v>57</v>
      </c>
      <c r="B58" t="s">
        <v>360</v>
      </c>
      <c r="C58" t="s">
        <v>6971</v>
      </c>
      <c r="D58" s="15" t="s">
        <v>656</v>
      </c>
      <c r="E58" s="12" t="s">
        <v>98</v>
      </c>
      <c r="F58" s="16">
        <v>1955</v>
      </c>
      <c r="G58" s="12" t="s">
        <v>588</v>
      </c>
      <c r="H58" s="12" t="s">
        <v>589</v>
      </c>
      <c r="I58" s="12" t="s">
        <v>640</v>
      </c>
      <c r="J58" s="12" t="s">
        <v>2402</v>
      </c>
      <c r="K58" s="12" t="s">
        <v>641</v>
      </c>
      <c r="N58" s="16" t="s">
        <v>205</v>
      </c>
      <c r="O58" s="16" t="s">
        <v>657</v>
      </c>
      <c r="P58" s="12" t="s">
        <v>482</v>
      </c>
      <c r="Q58" s="16">
        <v>2023</v>
      </c>
      <c r="R58" s="16">
        <v>1</v>
      </c>
      <c r="S58" s="16">
        <v>0</v>
      </c>
      <c r="T58" s="16">
        <v>0</v>
      </c>
      <c r="V58" s="12" t="s">
        <v>204</v>
      </c>
      <c r="W58" s="12" t="s">
        <v>204</v>
      </c>
      <c r="X58" s="16">
        <v>1</v>
      </c>
      <c r="Y58" s="16">
        <v>14</v>
      </c>
      <c r="Z58" s="16">
        <v>1</v>
      </c>
      <c r="AA58" s="16">
        <f t="shared" si="8"/>
        <v>120</v>
      </c>
      <c r="AB58" s="16" t="s">
        <v>643</v>
      </c>
      <c r="AC58" s="16" t="s">
        <v>592</v>
      </c>
      <c r="AD58" s="16">
        <f t="shared" si="0"/>
        <v>42000</v>
      </c>
      <c r="AE58" s="16">
        <f t="shared" si="9"/>
        <v>350</v>
      </c>
      <c r="AF58" s="16">
        <f t="shared" si="10"/>
        <v>131250</v>
      </c>
      <c r="AG58" s="16">
        <f t="shared" si="1"/>
        <v>100</v>
      </c>
      <c r="AH58" s="12">
        <v>0</v>
      </c>
      <c r="AI58" s="16">
        <f t="shared" si="2"/>
        <v>7</v>
      </c>
      <c r="AJ58" s="16">
        <f t="shared" si="3"/>
        <v>24150</v>
      </c>
      <c r="AK58" s="16">
        <f t="shared" si="4"/>
        <v>500</v>
      </c>
      <c r="AL58" s="16">
        <f t="shared" si="5"/>
        <v>5000</v>
      </c>
      <c r="AM58" s="16">
        <f t="shared" si="6"/>
        <v>90000</v>
      </c>
      <c r="AN58" s="16">
        <f t="shared" si="7"/>
        <v>292400</v>
      </c>
      <c r="AO58" s="12" t="s">
        <v>644</v>
      </c>
      <c r="AP58" s="16" t="s">
        <v>207</v>
      </c>
      <c r="AQ58" s="16" t="s">
        <v>204</v>
      </c>
      <c r="AS58" s="16" t="s">
        <v>2408</v>
      </c>
      <c r="AT58" s="16" t="s">
        <v>2407</v>
      </c>
      <c r="AU58" t="s">
        <v>2410</v>
      </c>
      <c r="AV58" s="15" t="s">
        <v>2409</v>
      </c>
      <c r="AW58" s="16" t="s">
        <v>593</v>
      </c>
      <c r="AX58" s="16" t="s">
        <v>204</v>
      </c>
      <c r="AY58" s="16" t="s">
        <v>204</v>
      </c>
      <c r="AZ58" s="16" t="s">
        <v>204</v>
      </c>
      <c r="BA58" s="16" t="s">
        <v>204</v>
      </c>
      <c r="BB58" s="16" t="s">
        <v>204</v>
      </c>
      <c r="BC58" s="16">
        <v>1</v>
      </c>
      <c r="BD58" s="16">
        <v>7.6</v>
      </c>
      <c r="BE58" s="16">
        <v>3120</v>
      </c>
      <c r="BF58" s="16">
        <v>2000</v>
      </c>
      <c r="BG58" s="16">
        <v>0</v>
      </c>
      <c r="BH58" s="16">
        <v>1200</v>
      </c>
      <c r="BI58" s="16">
        <v>1280</v>
      </c>
      <c r="BJ58" s="16">
        <v>0</v>
      </c>
    </row>
    <row r="59" spans="1:62" x14ac:dyDescent="0.35">
      <c r="A59">
        <v>58</v>
      </c>
      <c r="B59" t="s">
        <v>360</v>
      </c>
      <c r="C59" t="s">
        <v>6972</v>
      </c>
      <c r="D59" s="15" t="s">
        <v>658</v>
      </c>
      <c r="E59" s="12" t="s">
        <v>98</v>
      </c>
      <c r="F59" s="16">
        <v>1978</v>
      </c>
      <c r="G59" s="12" t="s">
        <v>588</v>
      </c>
      <c r="H59" s="12" t="s">
        <v>589</v>
      </c>
      <c r="I59" s="12" t="s">
        <v>640</v>
      </c>
      <c r="J59" s="12" t="s">
        <v>2402</v>
      </c>
      <c r="K59" s="12" t="s">
        <v>641</v>
      </c>
      <c r="N59" s="16" t="s">
        <v>205</v>
      </c>
      <c r="O59" s="16" t="s">
        <v>657</v>
      </c>
      <c r="P59" s="12" t="s">
        <v>482</v>
      </c>
      <c r="Q59" s="16">
        <v>2023</v>
      </c>
      <c r="R59" s="16">
        <v>1.1100000000000001</v>
      </c>
      <c r="S59" s="16">
        <v>0</v>
      </c>
      <c r="T59" s="16">
        <v>0</v>
      </c>
      <c r="V59" s="12" t="s">
        <v>204</v>
      </c>
      <c r="W59" s="12" t="s">
        <v>204</v>
      </c>
      <c r="X59" s="16">
        <v>1</v>
      </c>
      <c r="Y59" s="16">
        <v>7</v>
      </c>
      <c r="Z59" s="16">
        <v>1.1100000000000001</v>
      </c>
      <c r="AA59" s="16">
        <f t="shared" si="8"/>
        <v>133.20000000000002</v>
      </c>
      <c r="AB59" s="16" t="s">
        <v>643</v>
      </c>
      <c r="AC59" s="16" t="s">
        <v>592</v>
      </c>
      <c r="AD59" s="16">
        <f t="shared" si="0"/>
        <v>46620.000000000007</v>
      </c>
      <c r="AE59" s="16">
        <f t="shared" si="9"/>
        <v>388.50000000000006</v>
      </c>
      <c r="AF59" s="16">
        <f t="shared" si="10"/>
        <v>145687.50000000003</v>
      </c>
      <c r="AG59" s="16">
        <f t="shared" si="1"/>
        <v>111.00000000000001</v>
      </c>
      <c r="AH59" s="12">
        <v>0</v>
      </c>
      <c r="AI59" s="16">
        <f t="shared" si="2"/>
        <v>7.7700000000000005</v>
      </c>
      <c r="AJ59" s="16">
        <f t="shared" si="3"/>
        <v>26806.5</v>
      </c>
      <c r="AK59" s="16">
        <f t="shared" si="4"/>
        <v>555</v>
      </c>
      <c r="AL59" s="16">
        <f t="shared" si="5"/>
        <v>5550.0000000000009</v>
      </c>
      <c r="AM59" s="16">
        <f t="shared" si="6"/>
        <v>99900.000000000015</v>
      </c>
      <c r="AN59" s="16">
        <f t="shared" si="7"/>
        <v>324564</v>
      </c>
      <c r="AO59" s="12" t="s">
        <v>644</v>
      </c>
      <c r="AP59" s="16" t="s">
        <v>207</v>
      </c>
      <c r="AQ59" s="16" t="s">
        <v>204</v>
      </c>
      <c r="AS59" s="16" t="s">
        <v>2408</v>
      </c>
      <c r="AT59" s="16" t="s">
        <v>2407</v>
      </c>
      <c r="AU59" t="s">
        <v>2410</v>
      </c>
      <c r="AV59" s="15" t="s">
        <v>2409</v>
      </c>
      <c r="AW59" s="16" t="s">
        <v>593</v>
      </c>
      <c r="AX59" s="16" t="s">
        <v>204</v>
      </c>
      <c r="AY59" s="16" t="s">
        <v>204</v>
      </c>
      <c r="AZ59" s="16" t="s">
        <v>204</v>
      </c>
      <c r="BA59" s="16" t="s">
        <v>204</v>
      </c>
      <c r="BB59" s="16" t="s">
        <v>204</v>
      </c>
      <c r="BC59" s="16">
        <v>1.1100000000000001</v>
      </c>
      <c r="BD59" s="16">
        <v>8</v>
      </c>
      <c r="BE59" s="16">
        <v>3840</v>
      </c>
      <c r="BF59" s="16">
        <v>2400</v>
      </c>
      <c r="BG59" s="16">
        <v>0</v>
      </c>
      <c r="BH59" s="16">
        <v>960</v>
      </c>
      <c r="BI59" s="16">
        <v>800</v>
      </c>
      <c r="BJ59" s="16">
        <v>0</v>
      </c>
    </row>
    <row r="60" spans="1:62" x14ac:dyDescent="0.35">
      <c r="A60">
        <v>59</v>
      </c>
      <c r="B60" t="s">
        <v>360</v>
      </c>
      <c r="C60" t="s">
        <v>6973</v>
      </c>
      <c r="D60" s="15" t="s">
        <v>647</v>
      </c>
      <c r="E60" s="12" t="s">
        <v>98</v>
      </c>
      <c r="F60" s="16">
        <v>1960</v>
      </c>
      <c r="G60" s="12" t="s">
        <v>588</v>
      </c>
      <c r="H60" s="12" t="s">
        <v>589</v>
      </c>
      <c r="I60" s="12" t="s">
        <v>640</v>
      </c>
      <c r="J60" s="12" t="s">
        <v>2402</v>
      </c>
      <c r="K60" s="12" t="s">
        <v>641</v>
      </c>
      <c r="N60" s="16" t="s">
        <v>206</v>
      </c>
      <c r="O60" s="16" t="s">
        <v>657</v>
      </c>
      <c r="P60" s="12" t="s">
        <v>482</v>
      </c>
      <c r="Q60" s="16">
        <v>2023</v>
      </c>
      <c r="R60" s="16">
        <v>2.11</v>
      </c>
      <c r="S60" s="16">
        <v>0</v>
      </c>
      <c r="T60" s="16">
        <v>0</v>
      </c>
      <c r="V60" s="12" t="s">
        <v>204</v>
      </c>
      <c r="W60" s="12" t="s">
        <v>204</v>
      </c>
      <c r="X60" s="16">
        <v>1</v>
      </c>
      <c r="Y60" s="16">
        <v>12</v>
      </c>
      <c r="Z60" s="16">
        <v>2.11</v>
      </c>
      <c r="AA60" s="16">
        <f t="shared" si="8"/>
        <v>253.2</v>
      </c>
      <c r="AB60" s="16" t="s">
        <v>643</v>
      </c>
      <c r="AC60" s="16" t="s">
        <v>592</v>
      </c>
      <c r="AD60" s="16">
        <f t="shared" si="0"/>
        <v>88620</v>
      </c>
      <c r="AE60" s="16">
        <f t="shared" si="9"/>
        <v>738.5</v>
      </c>
      <c r="AF60" s="16">
        <f t="shared" si="10"/>
        <v>276937.5</v>
      </c>
      <c r="AG60" s="16">
        <f t="shared" si="1"/>
        <v>211</v>
      </c>
      <c r="AH60" s="12">
        <v>0</v>
      </c>
      <c r="AI60" s="16">
        <f t="shared" si="2"/>
        <v>14.77</v>
      </c>
      <c r="AJ60" s="16">
        <f t="shared" si="3"/>
        <v>50956.5</v>
      </c>
      <c r="AK60" s="16">
        <f t="shared" si="4"/>
        <v>1055</v>
      </c>
      <c r="AL60" s="16">
        <f t="shared" si="5"/>
        <v>10550</v>
      </c>
      <c r="AM60" s="16">
        <f t="shared" si="6"/>
        <v>189900</v>
      </c>
      <c r="AN60" s="16">
        <f t="shared" si="7"/>
        <v>616964</v>
      </c>
      <c r="AO60" s="12" t="s">
        <v>644</v>
      </c>
      <c r="AP60" s="16" t="s">
        <v>207</v>
      </c>
      <c r="AQ60" s="16" t="s">
        <v>204</v>
      </c>
      <c r="AS60" s="16" t="s">
        <v>2408</v>
      </c>
      <c r="AT60" s="16" t="s">
        <v>2407</v>
      </c>
      <c r="AU60" t="s">
        <v>2410</v>
      </c>
      <c r="AV60" s="15" t="s">
        <v>2409</v>
      </c>
      <c r="AW60" s="16" t="s">
        <v>593</v>
      </c>
      <c r="AX60" s="16" t="s">
        <v>204</v>
      </c>
      <c r="AY60" s="16" t="s">
        <v>204</v>
      </c>
      <c r="AZ60" s="16" t="s">
        <v>204</v>
      </c>
      <c r="BA60" s="16" t="s">
        <v>204</v>
      </c>
      <c r="BB60" s="16" t="s">
        <v>204</v>
      </c>
      <c r="BC60" s="16">
        <v>2.11</v>
      </c>
      <c r="BD60" s="16">
        <v>15.52</v>
      </c>
      <c r="BE60" s="16">
        <v>7520</v>
      </c>
      <c r="BF60" s="16">
        <v>4000</v>
      </c>
      <c r="BG60" s="16">
        <v>0</v>
      </c>
      <c r="BH60" s="16">
        <v>1600</v>
      </c>
      <c r="BI60" s="16">
        <v>2000</v>
      </c>
      <c r="BJ60" s="16">
        <v>0</v>
      </c>
    </row>
    <row r="61" spans="1:62" x14ac:dyDescent="0.35">
      <c r="A61">
        <v>60</v>
      </c>
      <c r="B61" t="s">
        <v>360</v>
      </c>
      <c r="C61" t="s">
        <v>6974</v>
      </c>
      <c r="D61" s="15" t="s">
        <v>659</v>
      </c>
      <c r="E61" s="12" t="s">
        <v>98</v>
      </c>
      <c r="F61" s="16">
        <v>1968</v>
      </c>
      <c r="G61" s="12" t="s">
        <v>588</v>
      </c>
      <c r="H61" s="12" t="s">
        <v>589</v>
      </c>
      <c r="I61" s="12" t="s">
        <v>640</v>
      </c>
      <c r="J61" s="12" t="s">
        <v>2402</v>
      </c>
      <c r="K61" s="12" t="s">
        <v>641</v>
      </c>
      <c r="N61" s="16" t="s">
        <v>206</v>
      </c>
      <c r="O61" s="16" t="s">
        <v>657</v>
      </c>
      <c r="P61" s="12" t="s">
        <v>482</v>
      </c>
      <c r="Q61" s="16">
        <v>2023</v>
      </c>
      <c r="R61" s="16">
        <v>0.5</v>
      </c>
      <c r="S61" s="16">
        <v>0</v>
      </c>
      <c r="T61" s="16">
        <v>0</v>
      </c>
      <c r="V61" s="12" t="s">
        <v>204</v>
      </c>
      <c r="W61" s="12" t="s">
        <v>204</v>
      </c>
      <c r="X61" s="16">
        <v>1</v>
      </c>
      <c r="Y61" s="16">
        <v>14</v>
      </c>
      <c r="Z61" s="16">
        <v>0.5</v>
      </c>
      <c r="AA61" s="16">
        <f t="shared" si="8"/>
        <v>60</v>
      </c>
      <c r="AB61" s="16" t="s">
        <v>643</v>
      </c>
      <c r="AC61" s="16" t="s">
        <v>592</v>
      </c>
      <c r="AD61" s="16">
        <f t="shared" si="0"/>
        <v>21000</v>
      </c>
      <c r="AE61" s="16">
        <f t="shared" si="9"/>
        <v>175</v>
      </c>
      <c r="AF61" s="16">
        <f t="shared" si="10"/>
        <v>65625</v>
      </c>
      <c r="AG61" s="16">
        <f t="shared" si="1"/>
        <v>50</v>
      </c>
      <c r="AH61" s="12">
        <v>0</v>
      </c>
      <c r="AI61" s="16">
        <f t="shared" si="2"/>
        <v>3.5</v>
      </c>
      <c r="AJ61" s="16">
        <f t="shared" si="3"/>
        <v>12075</v>
      </c>
      <c r="AK61" s="16">
        <f t="shared" si="4"/>
        <v>250</v>
      </c>
      <c r="AL61" s="16">
        <f t="shared" si="5"/>
        <v>2500</v>
      </c>
      <c r="AM61" s="16">
        <f t="shared" si="6"/>
        <v>45000</v>
      </c>
      <c r="AN61" s="16">
        <f t="shared" si="7"/>
        <v>146200</v>
      </c>
      <c r="AO61" s="12" t="s">
        <v>644</v>
      </c>
      <c r="AP61" s="16" t="s">
        <v>207</v>
      </c>
      <c r="AQ61" s="16" t="s">
        <v>204</v>
      </c>
      <c r="AS61" s="16" t="s">
        <v>2408</v>
      </c>
      <c r="AT61" s="16" t="s">
        <v>2407</v>
      </c>
      <c r="AU61" t="s">
        <v>2410</v>
      </c>
      <c r="AV61" s="15" t="s">
        <v>2409</v>
      </c>
      <c r="AW61" s="16" t="s">
        <v>593</v>
      </c>
      <c r="AX61" s="16" t="s">
        <v>204</v>
      </c>
      <c r="AY61" s="16" t="s">
        <v>204</v>
      </c>
      <c r="AZ61" s="16" t="s">
        <v>204</v>
      </c>
      <c r="BA61" s="16" t="s">
        <v>204</v>
      </c>
      <c r="BB61" s="16" t="s">
        <v>204</v>
      </c>
      <c r="BC61" s="16">
        <v>0.5</v>
      </c>
      <c r="BD61" s="16">
        <v>3.6</v>
      </c>
      <c r="BE61" s="16">
        <v>1200</v>
      </c>
      <c r="BF61" s="16">
        <v>1600</v>
      </c>
      <c r="BG61" s="16">
        <v>0</v>
      </c>
      <c r="BH61" s="16">
        <v>400</v>
      </c>
      <c r="BI61" s="16">
        <v>400</v>
      </c>
      <c r="BJ61" s="16">
        <v>0</v>
      </c>
    </row>
    <row r="62" spans="1:62" x14ac:dyDescent="0.35">
      <c r="A62">
        <v>61</v>
      </c>
      <c r="B62" t="s">
        <v>360</v>
      </c>
      <c r="C62" t="s">
        <v>6975</v>
      </c>
      <c r="D62" s="15" t="s">
        <v>660</v>
      </c>
      <c r="E62" s="12" t="s">
        <v>98</v>
      </c>
      <c r="F62" s="16">
        <v>1975</v>
      </c>
      <c r="G62" s="12" t="s">
        <v>588</v>
      </c>
      <c r="H62" s="12" t="s">
        <v>589</v>
      </c>
      <c r="I62" s="12" t="s">
        <v>640</v>
      </c>
      <c r="J62" s="12" t="s">
        <v>2402</v>
      </c>
      <c r="K62" s="12" t="s">
        <v>641</v>
      </c>
      <c r="N62" s="16" t="s">
        <v>206</v>
      </c>
      <c r="O62" s="16" t="s">
        <v>657</v>
      </c>
      <c r="P62" s="12" t="s">
        <v>482</v>
      </c>
      <c r="Q62" s="16">
        <v>2023</v>
      </c>
      <c r="R62" s="16">
        <v>2</v>
      </c>
      <c r="S62" s="16">
        <v>0</v>
      </c>
      <c r="T62" s="16">
        <v>0</v>
      </c>
      <c r="V62" s="12" t="s">
        <v>204</v>
      </c>
      <c r="W62" s="12" t="s">
        <v>204</v>
      </c>
      <c r="X62" s="16">
        <v>1</v>
      </c>
      <c r="Y62" s="16">
        <v>9</v>
      </c>
      <c r="Z62" s="16">
        <v>2</v>
      </c>
      <c r="AA62" s="16">
        <f t="shared" si="8"/>
        <v>240</v>
      </c>
      <c r="AB62" s="16" t="s">
        <v>643</v>
      </c>
      <c r="AC62" s="16" t="s">
        <v>592</v>
      </c>
      <c r="AD62" s="16">
        <f t="shared" si="0"/>
        <v>84000</v>
      </c>
      <c r="AE62" s="16">
        <f t="shared" si="9"/>
        <v>700</v>
      </c>
      <c r="AF62" s="16">
        <f t="shared" si="10"/>
        <v>262500</v>
      </c>
      <c r="AG62" s="16">
        <f t="shared" si="1"/>
        <v>200</v>
      </c>
      <c r="AH62" s="12">
        <v>0</v>
      </c>
      <c r="AI62" s="16">
        <f t="shared" si="2"/>
        <v>14</v>
      </c>
      <c r="AJ62" s="16">
        <f t="shared" si="3"/>
        <v>48300</v>
      </c>
      <c r="AK62" s="16">
        <f t="shared" si="4"/>
        <v>1000</v>
      </c>
      <c r="AL62" s="16">
        <f t="shared" si="5"/>
        <v>10000</v>
      </c>
      <c r="AM62" s="16">
        <f t="shared" si="6"/>
        <v>180000</v>
      </c>
      <c r="AN62" s="16">
        <f t="shared" si="7"/>
        <v>584800</v>
      </c>
      <c r="AO62" s="12" t="s">
        <v>644</v>
      </c>
      <c r="AP62" s="16" t="s">
        <v>207</v>
      </c>
      <c r="AQ62" s="16" t="s">
        <v>204</v>
      </c>
      <c r="AS62" s="16" t="s">
        <v>2408</v>
      </c>
      <c r="AT62" s="16" t="s">
        <v>2407</v>
      </c>
      <c r="AU62" t="s">
        <v>2410</v>
      </c>
      <c r="AV62" s="15" t="s">
        <v>2409</v>
      </c>
      <c r="AW62" s="16" t="s">
        <v>593</v>
      </c>
      <c r="AX62" s="16" t="s">
        <v>204</v>
      </c>
      <c r="AY62" s="16" t="s">
        <v>204</v>
      </c>
      <c r="AZ62" s="16" t="s">
        <v>204</v>
      </c>
      <c r="BA62" s="16" t="s">
        <v>204</v>
      </c>
      <c r="BB62" s="16" t="s">
        <v>204</v>
      </c>
      <c r="BC62" s="16">
        <v>2</v>
      </c>
      <c r="BD62" s="16">
        <v>14.4</v>
      </c>
      <c r="BE62" s="16">
        <v>7200</v>
      </c>
      <c r="BF62" s="16">
        <v>3600</v>
      </c>
      <c r="BG62" s="16">
        <v>0</v>
      </c>
      <c r="BH62" s="16">
        <v>1600</v>
      </c>
      <c r="BI62" s="16">
        <v>2000</v>
      </c>
      <c r="BJ62" s="16">
        <v>0</v>
      </c>
    </row>
    <row r="63" spans="1:62" x14ac:dyDescent="0.35">
      <c r="A63">
        <v>62</v>
      </c>
      <c r="B63" t="s">
        <v>360</v>
      </c>
      <c r="C63" t="s">
        <v>6976</v>
      </c>
      <c r="D63" s="15" t="s">
        <v>661</v>
      </c>
      <c r="E63" s="12" t="s">
        <v>98</v>
      </c>
      <c r="F63" s="16">
        <v>1952</v>
      </c>
      <c r="G63" s="12" t="s">
        <v>588</v>
      </c>
      <c r="H63" s="12" t="s">
        <v>589</v>
      </c>
      <c r="I63" s="12" t="s">
        <v>640</v>
      </c>
      <c r="J63" s="12" t="s">
        <v>2402</v>
      </c>
      <c r="K63" s="12" t="s">
        <v>641</v>
      </c>
      <c r="N63" s="16" t="s">
        <v>206</v>
      </c>
      <c r="O63" s="16" t="s">
        <v>657</v>
      </c>
      <c r="P63" s="12" t="s">
        <v>482</v>
      </c>
      <c r="Q63" s="16">
        <v>2023</v>
      </c>
      <c r="R63" s="16">
        <v>1.2</v>
      </c>
      <c r="S63" s="16">
        <v>0</v>
      </c>
      <c r="T63" s="16">
        <v>0</v>
      </c>
      <c r="V63" s="12" t="s">
        <v>204</v>
      </c>
      <c r="W63" s="12" t="s">
        <v>204</v>
      </c>
      <c r="X63" s="16">
        <v>1</v>
      </c>
      <c r="Y63" s="16">
        <v>8</v>
      </c>
      <c r="Z63" s="16">
        <v>1.2</v>
      </c>
      <c r="AA63" s="16">
        <f t="shared" si="8"/>
        <v>144</v>
      </c>
      <c r="AB63" s="16" t="s">
        <v>643</v>
      </c>
      <c r="AC63" s="16" t="s">
        <v>592</v>
      </c>
      <c r="AD63" s="16">
        <f t="shared" si="0"/>
        <v>50400</v>
      </c>
      <c r="AE63" s="16">
        <f t="shared" si="9"/>
        <v>420</v>
      </c>
      <c r="AF63" s="16">
        <f t="shared" si="10"/>
        <v>157500</v>
      </c>
      <c r="AG63" s="16">
        <f t="shared" si="1"/>
        <v>120</v>
      </c>
      <c r="AH63" s="12">
        <v>0</v>
      </c>
      <c r="AI63" s="16">
        <f t="shared" si="2"/>
        <v>8.4</v>
      </c>
      <c r="AJ63" s="16">
        <f t="shared" si="3"/>
        <v>28980</v>
      </c>
      <c r="AK63" s="16">
        <f t="shared" si="4"/>
        <v>600</v>
      </c>
      <c r="AL63" s="16">
        <f t="shared" si="5"/>
        <v>6000</v>
      </c>
      <c r="AM63" s="16">
        <f t="shared" si="6"/>
        <v>108000</v>
      </c>
      <c r="AN63" s="16">
        <f t="shared" si="7"/>
        <v>350880</v>
      </c>
      <c r="AO63" s="12" t="s">
        <v>644</v>
      </c>
      <c r="AP63" s="16" t="s">
        <v>207</v>
      </c>
      <c r="AQ63" s="16" t="s">
        <v>204</v>
      </c>
      <c r="AS63" s="16" t="s">
        <v>2408</v>
      </c>
      <c r="AT63" s="16" t="s">
        <v>2407</v>
      </c>
      <c r="AU63" t="s">
        <v>2410</v>
      </c>
      <c r="AV63" s="15" t="s">
        <v>2409</v>
      </c>
      <c r="AW63" s="16" t="s">
        <v>593</v>
      </c>
      <c r="AX63" s="16" t="s">
        <v>204</v>
      </c>
      <c r="AY63" s="16" t="s">
        <v>204</v>
      </c>
      <c r="AZ63" s="16" t="s">
        <v>204</v>
      </c>
      <c r="BA63" s="16" t="s">
        <v>204</v>
      </c>
      <c r="BB63" s="16" t="s">
        <v>204</v>
      </c>
      <c r="BC63" s="16">
        <v>1.2</v>
      </c>
      <c r="BD63" s="16">
        <v>8</v>
      </c>
      <c r="BE63" s="16">
        <v>4000</v>
      </c>
      <c r="BF63" s="16">
        <v>2400</v>
      </c>
      <c r="BG63" s="16">
        <v>0</v>
      </c>
      <c r="BH63" s="16">
        <v>800</v>
      </c>
      <c r="BI63" s="16">
        <v>800</v>
      </c>
      <c r="BJ63" s="16">
        <v>0</v>
      </c>
    </row>
    <row r="64" spans="1:62" x14ac:dyDescent="0.35">
      <c r="A64">
        <v>63</v>
      </c>
      <c r="B64" t="s">
        <v>360</v>
      </c>
      <c r="C64" t="s">
        <v>6977</v>
      </c>
      <c r="D64" s="15" t="s">
        <v>662</v>
      </c>
      <c r="E64" s="12" t="s">
        <v>98</v>
      </c>
      <c r="F64" s="16">
        <v>1960</v>
      </c>
      <c r="G64" s="12" t="s">
        <v>588</v>
      </c>
      <c r="H64" s="12" t="s">
        <v>589</v>
      </c>
      <c r="I64" s="12" t="s">
        <v>640</v>
      </c>
      <c r="J64" s="12" t="s">
        <v>2402</v>
      </c>
      <c r="K64" s="12" t="s">
        <v>641</v>
      </c>
      <c r="N64" s="16" t="s">
        <v>206</v>
      </c>
      <c r="O64" s="16" t="s">
        <v>657</v>
      </c>
      <c r="P64" s="12" t="s">
        <v>482</v>
      </c>
      <c r="Q64" s="16">
        <v>2023</v>
      </c>
      <c r="R64" s="16">
        <v>1.1100000000000001</v>
      </c>
      <c r="S64" s="16">
        <v>0</v>
      </c>
      <c r="T64" s="16">
        <v>0</v>
      </c>
      <c r="V64" s="12" t="s">
        <v>204</v>
      </c>
      <c r="W64" s="12" t="s">
        <v>204</v>
      </c>
      <c r="X64" s="16">
        <v>1</v>
      </c>
      <c r="Y64" s="16">
        <v>13</v>
      </c>
      <c r="Z64" s="16">
        <v>1.1100000000000001</v>
      </c>
      <c r="AA64" s="16">
        <f t="shared" si="8"/>
        <v>133.20000000000002</v>
      </c>
      <c r="AB64" s="16" t="s">
        <v>643</v>
      </c>
      <c r="AC64" s="16" t="s">
        <v>592</v>
      </c>
      <c r="AD64" s="16">
        <f t="shared" si="0"/>
        <v>46620.000000000007</v>
      </c>
      <c r="AE64" s="16">
        <f t="shared" si="9"/>
        <v>388.50000000000006</v>
      </c>
      <c r="AF64" s="16">
        <f t="shared" si="10"/>
        <v>145687.50000000003</v>
      </c>
      <c r="AG64" s="16">
        <f t="shared" si="1"/>
        <v>111.00000000000001</v>
      </c>
      <c r="AH64" s="12">
        <v>0</v>
      </c>
      <c r="AI64" s="16">
        <f t="shared" si="2"/>
        <v>7.7700000000000005</v>
      </c>
      <c r="AJ64" s="16">
        <f t="shared" si="3"/>
        <v>26806.5</v>
      </c>
      <c r="AK64" s="16">
        <f t="shared" si="4"/>
        <v>555</v>
      </c>
      <c r="AL64" s="16">
        <f t="shared" si="5"/>
        <v>5550.0000000000009</v>
      </c>
      <c r="AM64" s="16">
        <f t="shared" si="6"/>
        <v>99900.000000000015</v>
      </c>
      <c r="AN64" s="16">
        <f t="shared" si="7"/>
        <v>324564</v>
      </c>
      <c r="AO64" s="12" t="s">
        <v>644</v>
      </c>
      <c r="AP64" s="16" t="s">
        <v>207</v>
      </c>
      <c r="AQ64" s="16" t="s">
        <v>204</v>
      </c>
      <c r="AS64" s="16" t="s">
        <v>2408</v>
      </c>
      <c r="AT64" s="16" t="s">
        <v>2407</v>
      </c>
      <c r="AU64" t="s">
        <v>2410</v>
      </c>
      <c r="AV64" s="15" t="s">
        <v>2409</v>
      </c>
      <c r="AW64" s="16" t="s">
        <v>593</v>
      </c>
      <c r="AX64" s="16" t="s">
        <v>204</v>
      </c>
      <c r="AY64" s="16" t="s">
        <v>204</v>
      </c>
      <c r="AZ64" s="16" t="s">
        <v>204</v>
      </c>
      <c r="BA64" s="16" t="s">
        <v>204</v>
      </c>
      <c r="BB64" s="16" t="s">
        <v>204</v>
      </c>
      <c r="BC64" s="16">
        <v>1.1100000000000001</v>
      </c>
      <c r="BD64" s="16">
        <v>7.84</v>
      </c>
      <c r="BE64" s="16">
        <v>3760</v>
      </c>
      <c r="BF64" s="16">
        <v>2000</v>
      </c>
      <c r="BG64" s="16">
        <v>0</v>
      </c>
      <c r="BH64" s="16">
        <v>800</v>
      </c>
      <c r="BI64" s="16">
        <v>1280</v>
      </c>
      <c r="BJ64" s="16">
        <v>0</v>
      </c>
    </row>
    <row r="65" spans="1:62" x14ac:dyDescent="0.35">
      <c r="A65">
        <v>64</v>
      </c>
      <c r="B65" t="s">
        <v>360</v>
      </c>
      <c r="C65" t="s">
        <v>6978</v>
      </c>
      <c r="D65" s="15" t="s">
        <v>663</v>
      </c>
      <c r="E65" s="12" t="s">
        <v>98</v>
      </c>
      <c r="F65" s="16">
        <v>1947</v>
      </c>
      <c r="G65" s="12" t="s">
        <v>588</v>
      </c>
      <c r="H65" s="12" t="s">
        <v>589</v>
      </c>
      <c r="I65" s="12" t="s">
        <v>640</v>
      </c>
      <c r="J65" s="12" t="s">
        <v>2402</v>
      </c>
      <c r="K65" s="12" t="s">
        <v>641</v>
      </c>
      <c r="N65" s="16" t="s">
        <v>206</v>
      </c>
      <c r="O65" s="16" t="s">
        <v>657</v>
      </c>
      <c r="P65" s="12" t="s">
        <v>482</v>
      </c>
      <c r="Q65" s="16">
        <v>2023</v>
      </c>
      <c r="R65" s="16">
        <v>1.06</v>
      </c>
      <c r="S65" s="16">
        <v>0</v>
      </c>
      <c r="T65" s="16">
        <v>0</v>
      </c>
      <c r="V65" s="12" t="s">
        <v>204</v>
      </c>
      <c r="W65" s="12" t="s">
        <v>204</v>
      </c>
      <c r="X65" s="16">
        <v>1</v>
      </c>
      <c r="Y65" s="16">
        <v>16</v>
      </c>
      <c r="Z65" s="16">
        <v>1.06</v>
      </c>
      <c r="AA65" s="16">
        <f t="shared" si="8"/>
        <v>127.2</v>
      </c>
      <c r="AB65" s="16" t="s">
        <v>643</v>
      </c>
      <c r="AC65" s="16" t="s">
        <v>592</v>
      </c>
      <c r="AD65" s="16">
        <f t="shared" si="0"/>
        <v>44520</v>
      </c>
      <c r="AE65" s="16">
        <f t="shared" si="9"/>
        <v>371</v>
      </c>
      <c r="AF65" s="16">
        <f t="shared" si="10"/>
        <v>139125</v>
      </c>
      <c r="AG65" s="16">
        <f t="shared" si="1"/>
        <v>106</v>
      </c>
      <c r="AH65" s="12">
        <v>0</v>
      </c>
      <c r="AI65" s="16">
        <f t="shared" si="2"/>
        <v>7.42</v>
      </c>
      <c r="AJ65" s="16">
        <f t="shared" si="3"/>
        <v>25599</v>
      </c>
      <c r="AK65" s="16">
        <f t="shared" si="4"/>
        <v>530</v>
      </c>
      <c r="AL65" s="16">
        <f t="shared" si="5"/>
        <v>5300</v>
      </c>
      <c r="AM65" s="16">
        <f t="shared" si="6"/>
        <v>95400</v>
      </c>
      <c r="AN65" s="16">
        <f t="shared" si="7"/>
        <v>309944</v>
      </c>
      <c r="AO65" s="12" t="s">
        <v>644</v>
      </c>
      <c r="AP65" s="16" t="s">
        <v>207</v>
      </c>
      <c r="AQ65" s="16" t="s">
        <v>204</v>
      </c>
      <c r="AS65" s="16" t="s">
        <v>2408</v>
      </c>
      <c r="AT65" s="16" t="s">
        <v>2407</v>
      </c>
      <c r="AU65" t="s">
        <v>2410</v>
      </c>
      <c r="AV65" s="15" t="s">
        <v>2409</v>
      </c>
      <c r="AW65" s="16" t="s">
        <v>593</v>
      </c>
      <c r="AX65" s="16" t="s">
        <v>204</v>
      </c>
      <c r="AY65" s="16" t="s">
        <v>204</v>
      </c>
      <c r="AZ65" s="16" t="s">
        <v>204</v>
      </c>
      <c r="BA65" s="16" t="s">
        <v>204</v>
      </c>
      <c r="BB65" s="16" t="s">
        <v>204</v>
      </c>
      <c r="BC65" s="16">
        <v>1.06</v>
      </c>
      <c r="BD65" s="16">
        <v>7.84</v>
      </c>
      <c r="BE65" s="16">
        <v>3840</v>
      </c>
      <c r="BF65" s="16">
        <v>2400</v>
      </c>
      <c r="BG65" s="16">
        <v>0</v>
      </c>
      <c r="BH65" s="16">
        <v>800</v>
      </c>
      <c r="BI65" s="16">
        <v>800</v>
      </c>
      <c r="BJ65" s="16">
        <v>0</v>
      </c>
    </row>
    <row r="66" spans="1:62" x14ac:dyDescent="0.35">
      <c r="A66">
        <v>65</v>
      </c>
      <c r="B66" t="s">
        <v>360</v>
      </c>
      <c r="C66" t="s">
        <v>6979</v>
      </c>
      <c r="D66" s="15" t="s">
        <v>664</v>
      </c>
      <c r="E66" s="12" t="s">
        <v>98</v>
      </c>
      <c r="F66" s="16">
        <v>1956</v>
      </c>
      <c r="G66" s="12" t="s">
        <v>588</v>
      </c>
      <c r="H66" s="12" t="s">
        <v>589</v>
      </c>
      <c r="I66" s="12" t="s">
        <v>640</v>
      </c>
      <c r="J66" s="12" t="s">
        <v>2402</v>
      </c>
      <c r="K66" s="12" t="s">
        <v>641</v>
      </c>
      <c r="N66" s="16" t="s">
        <v>206</v>
      </c>
      <c r="O66" s="16" t="s">
        <v>657</v>
      </c>
      <c r="P66" s="12" t="s">
        <v>482</v>
      </c>
      <c r="Q66" s="16">
        <v>2023</v>
      </c>
      <c r="R66" s="16">
        <v>1.08</v>
      </c>
      <c r="S66" s="16">
        <v>0</v>
      </c>
      <c r="T66" s="16">
        <v>0</v>
      </c>
      <c r="V66" s="12" t="s">
        <v>204</v>
      </c>
      <c r="W66" s="12" t="s">
        <v>204</v>
      </c>
      <c r="X66" s="16">
        <v>1</v>
      </c>
      <c r="Y66" s="16">
        <v>6</v>
      </c>
      <c r="Z66" s="16">
        <v>1.08</v>
      </c>
      <c r="AA66" s="16">
        <f t="shared" si="8"/>
        <v>129.60000000000002</v>
      </c>
      <c r="AB66" s="16" t="s">
        <v>643</v>
      </c>
      <c r="AC66" s="16" t="s">
        <v>592</v>
      </c>
      <c r="AD66" s="16">
        <f t="shared" si="0"/>
        <v>45360.000000000007</v>
      </c>
      <c r="AE66" s="16">
        <f t="shared" si="9"/>
        <v>378</v>
      </c>
      <c r="AF66" s="16">
        <f t="shared" si="10"/>
        <v>141750</v>
      </c>
      <c r="AG66" s="16">
        <f t="shared" si="1"/>
        <v>108</v>
      </c>
      <c r="AH66" s="12">
        <v>0</v>
      </c>
      <c r="AI66" s="16">
        <f t="shared" si="2"/>
        <v>7.5600000000000005</v>
      </c>
      <c r="AJ66" s="16">
        <f t="shared" si="3"/>
        <v>26082</v>
      </c>
      <c r="AK66" s="16">
        <f t="shared" si="4"/>
        <v>540</v>
      </c>
      <c r="AL66" s="16">
        <f t="shared" si="5"/>
        <v>5400</v>
      </c>
      <c r="AM66" s="16">
        <f t="shared" si="6"/>
        <v>97200</v>
      </c>
      <c r="AN66" s="16">
        <f t="shared" si="7"/>
        <v>315792</v>
      </c>
      <c r="AO66" s="12" t="s">
        <v>644</v>
      </c>
      <c r="AP66" s="16" t="s">
        <v>207</v>
      </c>
      <c r="AQ66" s="16" t="s">
        <v>204</v>
      </c>
      <c r="AS66" s="16" t="s">
        <v>2408</v>
      </c>
      <c r="AT66" s="16" t="s">
        <v>2407</v>
      </c>
      <c r="AU66" t="s">
        <v>2410</v>
      </c>
      <c r="AV66" s="15" t="s">
        <v>2409</v>
      </c>
      <c r="AW66" s="16" t="s">
        <v>593</v>
      </c>
      <c r="AX66" s="16" t="s">
        <v>204</v>
      </c>
      <c r="AY66" s="16" t="s">
        <v>204</v>
      </c>
      <c r="AZ66" s="16" t="s">
        <v>204</v>
      </c>
      <c r="BA66" s="16" t="s">
        <v>204</v>
      </c>
      <c r="BB66" s="16" t="s">
        <v>204</v>
      </c>
      <c r="BC66" s="16">
        <v>1.08</v>
      </c>
      <c r="BD66" s="16">
        <v>7.92</v>
      </c>
      <c r="BE66" s="16">
        <v>3760</v>
      </c>
      <c r="BF66" s="16">
        <v>2400</v>
      </c>
      <c r="BG66" s="16">
        <v>0</v>
      </c>
      <c r="BH66" s="16">
        <v>800</v>
      </c>
      <c r="BI66" s="16">
        <v>960</v>
      </c>
      <c r="BJ66" s="16">
        <v>0</v>
      </c>
    </row>
    <row r="67" spans="1:62" x14ac:dyDescent="0.35">
      <c r="A67">
        <v>66</v>
      </c>
      <c r="B67" t="s">
        <v>360</v>
      </c>
      <c r="C67" t="s">
        <v>6980</v>
      </c>
      <c r="D67" s="15" t="s">
        <v>665</v>
      </c>
      <c r="E67" s="12" t="s">
        <v>98</v>
      </c>
      <c r="F67" s="16">
        <v>1955</v>
      </c>
      <c r="G67" s="12" t="s">
        <v>588</v>
      </c>
      <c r="H67" s="12" t="s">
        <v>589</v>
      </c>
      <c r="I67" s="12" t="s">
        <v>640</v>
      </c>
      <c r="J67" s="12" t="s">
        <v>2402</v>
      </c>
      <c r="K67" s="12" t="s">
        <v>641</v>
      </c>
      <c r="N67" s="16" t="s">
        <v>206</v>
      </c>
      <c r="O67" s="16" t="s">
        <v>657</v>
      </c>
      <c r="P67" s="12" t="s">
        <v>482</v>
      </c>
      <c r="Q67" s="16">
        <v>2023</v>
      </c>
      <c r="R67" s="16">
        <v>1.07</v>
      </c>
      <c r="S67" s="16">
        <v>0</v>
      </c>
      <c r="T67" s="16">
        <v>0</v>
      </c>
      <c r="V67" s="12" t="s">
        <v>204</v>
      </c>
      <c r="W67" s="12" t="s">
        <v>204</v>
      </c>
      <c r="X67" s="16">
        <v>1</v>
      </c>
      <c r="Y67" s="16">
        <v>8</v>
      </c>
      <c r="Z67" s="16">
        <v>1.07</v>
      </c>
      <c r="AA67" s="16">
        <f t="shared" si="8"/>
        <v>128.4</v>
      </c>
      <c r="AB67" s="16" t="s">
        <v>643</v>
      </c>
      <c r="AC67" s="16" t="s">
        <v>592</v>
      </c>
      <c r="AD67" s="16">
        <f t="shared" ref="AD67:AD130" si="11">AA67*350</f>
        <v>44940</v>
      </c>
      <c r="AE67" s="16">
        <f t="shared" ref="AE67:AE130" si="12">Z67*350</f>
        <v>374.5</v>
      </c>
      <c r="AF67" s="16">
        <f t="shared" ref="AF67:AF130" si="13">AE67*375</f>
        <v>140437.5</v>
      </c>
      <c r="AG67" s="16">
        <f t="shared" ref="AG67:AG130" si="14">Z67*100</f>
        <v>107</v>
      </c>
      <c r="AH67" s="12">
        <v>0</v>
      </c>
      <c r="AI67" s="16">
        <f t="shared" ref="AI67:AI130" si="15">7*Z67</f>
        <v>7.49</v>
      </c>
      <c r="AJ67" s="16">
        <f t="shared" ref="AJ67:AJ130" si="16">AI67*3450</f>
        <v>25840.5</v>
      </c>
      <c r="AK67" s="16">
        <f t="shared" ref="AK67:AK130" si="17">Z67*500</f>
        <v>535</v>
      </c>
      <c r="AL67" s="16">
        <f t="shared" ref="AL67:AL130" si="18">1*Z67*5000</f>
        <v>5350</v>
      </c>
      <c r="AM67" s="16">
        <f t="shared" ref="AM67:AM130" si="19">90000*Z67</f>
        <v>96300</v>
      </c>
      <c r="AN67" s="16">
        <f t="shared" ref="AN67:AN130" si="20">AM67+AL67+AJ67+AF67+AD67</f>
        <v>312868</v>
      </c>
      <c r="AO67" s="12" t="s">
        <v>644</v>
      </c>
      <c r="AP67" s="16" t="s">
        <v>207</v>
      </c>
      <c r="AQ67" s="16" t="s">
        <v>204</v>
      </c>
      <c r="AS67" s="16" t="s">
        <v>2408</v>
      </c>
      <c r="AT67" s="16" t="s">
        <v>2407</v>
      </c>
      <c r="AU67" t="s">
        <v>2410</v>
      </c>
      <c r="AV67" s="15" t="s">
        <v>2409</v>
      </c>
      <c r="AW67" s="16" t="s">
        <v>593</v>
      </c>
      <c r="AX67" s="16" t="s">
        <v>204</v>
      </c>
      <c r="AY67" s="16" t="s">
        <v>204</v>
      </c>
      <c r="AZ67" s="16" t="s">
        <v>204</v>
      </c>
      <c r="BA67" s="16" t="s">
        <v>204</v>
      </c>
      <c r="BB67" s="16" t="s">
        <v>204</v>
      </c>
      <c r="BC67" s="16">
        <v>1.07</v>
      </c>
      <c r="BD67" s="16">
        <v>7.68</v>
      </c>
      <c r="BE67" s="16">
        <v>3760</v>
      </c>
      <c r="BF67" s="16">
        <v>2000</v>
      </c>
      <c r="BG67" s="16">
        <v>0</v>
      </c>
      <c r="BH67" s="16">
        <v>1040</v>
      </c>
      <c r="BI67" s="16">
        <v>800</v>
      </c>
      <c r="BJ67" s="16">
        <v>0</v>
      </c>
    </row>
    <row r="68" spans="1:62" x14ac:dyDescent="0.35">
      <c r="A68">
        <v>67</v>
      </c>
      <c r="B68" t="s">
        <v>360</v>
      </c>
      <c r="C68" t="s">
        <v>6981</v>
      </c>
      <c r="D68" s="15" t="s">
        <v>666</v>
      </c>
      <c r="E68" s="12" t="s">
        <v>98</v>
      </c>
      <c r="F68" s="16">
        <v>1947</v>
      </c>
      <c r="G68" s="12" t="s">
        <v>588</v>
      </c>
      <c r="H68" s="12" t="s">
        <v>589</v>
      </c>
      <c r="I68" s="12" t="s">
        <v>640</v>
      </c>
      <c r="J68" s="12" t="s">
        <v>2402</v>
      </c>
      <c r="K68" s="12" t="s">
        <v>641</v>
      </c>
      <c r="N68" s="16" t="s">
        <v>206</v>
      </c>
      <c r="O68" s="16" t="s">
        <v>657</v>
      </c>
      <c r="P68" s="12" t="s">
        <v>482</v>
      </c>
      <c r="Q68" s="16">
        <v>2023</v>
      </c>
      <c r="R68" s="16">
        <v>1.8</v>
      </c>
      <c r="S68" s="16">
        <v>0</v>
      </c>
      <c r="T68" s="16">
        <v>0</v>
      </c>
      <c r="V68" s="12" t="s">
        <v>204</v>
      </c>
      <c r="W68" s="12" t="s">
        <v>204</v>
      </c>
      <c r="X68" s="16">
        <v>1</v>
      </c>
      <c r="Y68" s="16">
        <v>5</v>
      </c>
      <c r="Z68" s="16">
        <v>1.8</v>
      </c>
      <c r="AA68" s="16">
        <f t="shared" ref="AA68:AA131" si="21">Z68*120</f>
        <v>216</v>
      </c>
      <c r="AB68" s="16" t="s">
        <v>643</v>
      </c>
      <c r="AC68" s="16" t="s">
        <v>592</v>
      </c>
      <c r="AD68" s="16">
        <f t="shared" si="11"/>
        <v>75600</v>
      </c>
      <c r="AE68" s="16">
        <f t="shared" si="12"/>
        <v>630</v>
      </c>
      <c r="AF68" s="16">
        <f t="shared" si="13"/>
        <v>236250</v>
      </c>
      <c r="AG68" s="16">
        <f t="shared" si="14"/>
        <v>180</v>
      </c>
      <c r="AH68" s="12">
        <v>0</v>
      </c>
      <c r="AI68" s="16">
        <f t="shared" si="15"/>
        <v>12.6</v>
      </c>
      <c r="AJ68" s="16">
        <f t="shared" si="16"/>
        <v>43470</v>
      </c>
      <c r="AK68" s="16">
        <f t="shared" si="17"/>
        <v>900</v>
      </c>
      <c r="AL68" s="16">
        <f t="shared" si="18"/>
        <v>9000</v>
      </c>
      <c r="AM68" s="16">
        <f t="shared" si="19"/>
        <v>162000</v>
      </c>
      <c r="AN68" s="16">
        <f t="shared" si="20"/>
        <v>526320</v>
      </c>
      <c r="AO68" s="12" t="s">
        <v>644</v>
      </c>
      <c r="AP68" s="16" t="s">
        <v>207</v>
      </c>
      <c r="AQ68" s="16" t="s">
        <v>204</v>
      </c>
      <c r="AS68" s="16" t="s">
        <v>2408</v>
      </c>
      <c r="AT68" s="16" t="s">
        <v>2407</v>
      </c>
      <c r="AU68" t="s">
        <v>2410</v>
      </c>
      <c r="AV68" s="15" t="s">
        <v>2409</v>
      </c>
      <c r="AW68" s="16" t="s">
        <v>593</v>
      </c>
      <c r="AX68" s="16" t="s">
        <v>204</v>
      </c>
      <c r="AY68" s="16" t="s">
        <v>204</v>
      </c>
      <c r="AZ68" s="16" t="s">
        <v>204</v>
      </c>
      <c r="BA68" s="16" t="s">
        <v>204</v>
      </c>
      <c r="BB68" s="16" t="s">
        <v>204</v>
      </c>
      <c r="BC68" s="16">
        <v>1.8</v>
      </c>
      <c r="BD68" s="16">
        <v>12.8</v>
      </c>
      <c r="BE68" s="16">
        <v>4400</v>
      </c>
      <c r="BF68" s="16">
        <v>2400</v>
      </c>
      <c r="BG68" s="16">
        <v>0</v>
      </c>
      <c r="BH68" s="16">
        <v>2000</v>
      </c>
      <c r="BI68" s="16">
        <v>2400</v>
      </c>
      <c r="BJ68" s="16">
        <v>0</v>
      </c>
    </row>
    <row r="69" spans="1:62" x14ac:dyDescent="0.35">
      <c r="A69">
        <v>68</v>
      </c>
      <c r="B69" t="s">
        <v>360</v>
      </c>
      <c r="C69" t="s">
        <v>6982</v>
      </c>
      <c r="D69" s="15" t="s">
        <v>667</v>
      </c>
      <c r="E69" s="12" t="s">
        <v>93</v>
      </c>
      <c r="F69" s="16">
        <v>1951</v>
      </c>
      <c r="G69" s="12" t="s">
        <v>588</v>
      </c>
      <c r="H69" s="12" t="s">
        <v>589</v>
      </c>
      <c r="I69" s="12" t="s">
        <v>640</v>
      </c>
      <c r="J69" s="12" t="s">
        <v>2402</v>
      </c>
      <c r="K69" s="12" t="s">
        <v>641</v>
      </c>
      <c r="N69" s="16" t="s">
        <v>206</v>
      </c>
      <c r="O69" s="16" t="s">
        <v>657</v>
      </c>
      <c r="P69" s="12" t="s">
        <v>482</v>
      </c>
      <c r="Q69" s="16">
        <v>2023</v>
      </c>
      <c r="R69" s="16">
        <v>0.5</v>
      </c>
      <c r="S69" s="16">
        <v>0</v>
      </c>
      <c r="T69" s="16">
        <v>0</v>
      </c>
      <c r="V69" s="12" t="s">
        <v>204</v>
      </c>
      <c r="W69" s="12" t="s">
        <v>204</v>
      </c>
      <c r="X69" s="16">
        <v>1</v>
      </c>
      <c r="Y69" s="16">
        <v>9</v>
      </c>
      <c r="Z69" s="16">
        <v>0.5</v>
      </c>
      <c r="AA69" s="16">
        <f t="shared" si="21"/>
        <v>60</v>
      </c>
      <c r="AB69" s="16" t="s">
        <v>643</v>
      </c>
      <c r="AC69" s="16" t="s">
        <v>592</v>
      </c>
      <c r="AD69" s="16">
        <f t="shared" si="11"/>
        <v>21000</v>
      </c>
      <c r="AE69" s="16">
        <f t="shared" si="12"/>
        <v>175</v>
      </c>
      <c r="AF69" s="16">
        <f t="shared" si="13"/>
        <v>65625</v>
      </c>
      <c r="AG69" s="16">
        <f t="shared" si="14"/>
        <v>50</v>
      </c>
      <c r="AH69" s="12">
        <v>0</v>
      </c>
      <c r="AI69" s="16">
        <f t="shared" si="15"/>
        <v>3.5</v>
      </c>
      <c r="AJ69" s="16">
        <f t="shared" si="16"/>
        <v>12075</v>
      </c>
      <c r="AK69" s="16">
        <f t="shared" si="17"/>
        <v>250</v>
      </c>
      <c r="AL69" s="16">
        <f t="shared" si="18"/>
        <v>2500</v>
      </c>
      <c r="AM69" s="16">
        <f t="shared" si="19"/>
        <v>45000</v>
      </c>
      <c r="AN69" s="16">
        <f t="shared" si="20"/>
        <v>146200</v>
      </c>
      <c r="AO69" s="12" t="s">
        <v>644</v>
      </c>
      <c r="AP69" s="16" t="s">
        <v>207</v>
      </c>
      <c r="AQ69" s="16" t="s">
        <v>204</v>
      </c>
      <c r="AS69" s="16" t="s">
        <v>2408</v>
      </c>
      <c r="AT69" s="16" t="s">
        <v>2407</v>
      </c>
      <c r="AU69" t="s">
        <v>2410</v>
      </c>
      <c r="AV69" s="15" t="s">
        <v>2409</v>
      </c>
      <c r="AW69" s="16" t="s">
        <v>593</v>
      </c>
      <c r="AX69" s="16" t="s">
        <v>204</v>
      </c>
      <c r="AY69" s="16" t="s">
        <v>204</v>
      </c>
      <c r="AZ69" s="16" t="s">
        <v>204</v>
      </c>
      <c r="BA69" s="16" t="s">
        <v>204</v>
      </c>
      <c r="BB69" s="16" t="s">
        <v>204</v>
      </c>
      <c r="BC69" s="16">
        <v>0.5</v>
      </c>
      <c r="BD69" s="16">
        <v>3.6</v>
      </c>
      <c r="BE69" s="16">
        <v>1200</v>
      </c>
      <c r="BF69" s="16">
        <v>1200</v>
      </c>
      <c r="BG69" s="16">
        <v>0</v>
      </c>
      <c r="BH69" s="16">
        <v>400</v>
      </c>
      <c r="BI69" s="16">
        <v>800</v>
      </c>
      <c r="BJ69" s="16">
        <v>0</v>
      </c>
    </row>
    <row r="70" spans="1:62" x14ac:dyDescent="0.35">
      <c r="A70">
        <v>69</v>
      </c>
      <c r="B70" t="s">
        <v>360</v>
      </c>
      <c r="C70" t="s">
        <v>6983</v>
      </c>
      <c r="D70" s="15" t="s">
        <v>668</v>
      </c>
      <c r="E70" s="12" t="s">
        <v>98</v>
      </c>
      <c r="F70" s="16">
        <v>1964</v>
      </c>
      <c r="G70" s="12" t="s">
        <v>588</v>
      </c>
      <c r="H70" s="12" t="s">
        <v>589</v>
      </c>
      <c r="I70" s="12" t="s">
        <v>640</v>
      </c>
      <c r="J70" s="12" t="s">
        <v>2402</v>
      </c>
      <c r="K70" s="12" t="s">
        <v>641</v>
      </c>
      <c r="N70" s="16" t="s">
        <v>206</v>
      </c>
      <c r="O70" s="16" t="s">
        <v>657</v>
      </c>
      <c r="P70" s="12" t="s">
        <v>482</v>
      </c>
      <c r="Q70" s="16">
        <v>2023</v>
      </c>
      <c r="R70" s="16">
        <v>0.5</v>
      </c>
      <c r="S70" s="16">
        <v>0</v>
      </c>
      <c r="T70" s="16">
        <v>0</v>
      </c>
      <c r="V70" s="12" t="s">
        <v>204</v>
      </c>
      <c r="W70" s="12" t="s">
        <v>204</v>
      </c>
      <c r="X70" s="16">
        <v>1</v>
      </c>
      <c r="Y70" s="16">
        <v>9</v>
      </c>
      <c r="Z70" s="16">
        <v>0.5</v>
      </c>
      <c r="AA70" s="16">
        <f t="shared" si="21"/>
        <v>60</v>
      </c>
      <c r="AB70" s="16" t="s">
        <v>643</v>
      </c>
      <c r="AC70" s="16" t="s">
        <v>592</v>
      </c>
      <c r="AD70" s="16">
        <f t="shared" si="11"/>
        <v>21000</v>
      </c>
      <c r="AE70" s="16">
        <f t="shared" si="12"/>
        <v>175</v>
      </c>
      <c r="AF70" s="16">
        <f t="shared" si="13"/>
        <v>65625</v>
      </c>
      <c r="AG70" s="16">
        <f t="shared" si="14"/>
        <v>50</v>
      </c>
      <c r="AH70" s="12">
        <v>0</v>
      </c>
      <c r="AI70" s="16">
        <f t="shared" si="15"/>
        <v>3.5</v>
      </c>
      <c r="AJ70" s="16">
        <f t="shared" si="16"/>
        <v>12075</v>
      </c>
      <c r="AK70" s="16">
        <f t="shared" si="17"/>
        <v>250</v>
      </c>
      <c r="AL70" s="16">
        <f t="shared" si="18"/>
        <v>2500</v>
      </c>
      <c r="AM70" s="16">
        <f t="shared" si="19"/>
        <v>45000</v>
      </c>
      <c r="AN70" s="16">
        <f t="shared" si="20"/>
        <v>146200</v>
      </c>
      <c r="AO70" s="12" t="s">
        <v>644</v>
      </c>
      <c r="AP70" s="16" t="s">
        <v>207</v>
      </c>
      <c r="AQ70" s="16" t="s">
        <v>204</v>
      </c>
      <c r="AS70" s="16" t="s">
        <v>2408</v>
      </c>
      <c r="AT70" s="16" t="s">
        <v>2407</v>
      </c>
      <c r="AU70" t="s">
        <v>2410</v>
      </c>
      <c r="AV70" s="15" t="s">
        <v>2409</v>
      </c>
      <c r="AW70" s="16" t="s">
        <v>593</v>
      </c>
      <c r="AX70" s="16" t="s">
        <v>204</v>
      </c>
      <c r="AY70" s="16" t="s">
        <v>204</v>
      </c>
      <c r="AZ70" s="16" t="s">
        <v>204</v>
      </c>
      <c r="BA70" s="16" t="s">
        <v>204</v>
      </c>
      <c r="BB70" s="16" t="s">
        <v>204</v>
      </c>
      <c r="BC70" s="16">
        <v>0.5</v>
      </c>
      <c r="BD70" s="16">
        <v>3.84</v>
      </c>
      <c r="BE70" s="16">
        <v>1200</v>
      </c>
      <c r="BF70" s="16">
        <v>800</v>
      </c>
      <c r="BG70" s="16">
        <v>0</v>
      </c>
      <c r="BH70" s="16">
        <v>1200</v>
      </c>
      <c r="BI70" s="16">
        <v>400</v>
      </c>
      <c r="BJ70" s="16">
        <v>0</v>
      </c>
    </row>
    <row r="71" spans="1:62" x14ac:dyDescent="0.35">
      <c r="A71">
        <v>70</v>
      </c>
      <c r="B71" t="s">
        <v>360</v>
      </c>
      <c r="C71" t="s">
        <v>6984</v>
      </c>
      <c r="D71" s="15" t="s">
        <v>669</v>
      </c>
      <c r="E71" s="12" t="s">
        <v>98</v>
      </c>
      <c r="F71" s="16">
        <v>1950</v>
      </c>
      <c r="G71" s="12" t="s">
        <v>588</v>
      </c>
      <c r="H71" s="12" t="s">
        <v>589</v>
      </c>
      <c r="I71" s="12" t="s">
        <v>640</v>
      </c>
      <c r="J71" s="12" t="s">
        <v>2402</v>
      </c>
      <c r="K71" s="12" t="s">
        <v>641</v>
      </c>
      <c r="N71" s="16" t="s">
        <v>206</v>
      </c>
      <c r="O71" s="16" t="s">
        <v>657</v>
      </c>
      <c r="P71" s="12" t="s">
        <v>482</v>
      </c>
      <c r="Q71" s="16">
        <v>2023</v>
      </c>
      <c r="R71" s="16">
        <v>1</v>
      </c>
      <c r="S71" s="16">
        <v>0</v>
      </c>
      <c r="T71" s="16">
        <v>0</v>
      </c>
      <c r="V71" s="12" t="s">
        <v>204</v>
      </c>
      <c r="W71" s="12" t="s">
        <v>204</v>
      </c>
      <c r="X71" s="16">
        <v>1</v>
      </c>
      <c r="Y71" s="16">
        <v>8</v>
      </c>
      <c r="Z71" s="16">
        <v>1</v>
      </c>
      <c r="AA71" s="16">
        <f t="shared" si="21"/>
        <v>120</v>
      </c>
      <c r="AB71" s="16" t="s">
        <v>643</v>
      </c>
      <c r="AC71" s="16" t="s">
        <v>592</v>
      </c>
      <c r="AD71" s="16">
        <f t="shared" si="11"/>
        <v>42000</v>
      </c>
      <c r="AE71" s="16">
        <f t="shared" si="12"/>
        <v>350</v>
      </c>
      <c r="AF71" s="16">
        <f t="shared" si="13"/>
        <v>131250</v>
      </c>
      <c r="AG71" s="16">
        <f t="shared" si="14"/>
        <v>100</v>
      </c>
      <c r="AH71" s="12">
        <v>0</v>
      </c>
      <c r="AI71" s="16">
        <f t="shared" si="15"/>
        <v>7</v>
      </c>
      <c r="AJ71" s="16">
        <f t="shared" si="16"/>
        <v>24150</v>
      </c>
      <c r="AK71" s="16">
        <f t="shared" si="17"/>
        <v>500</v>
      </c>
      <c r="AL71" s="16">
        <f t="shared" si="18"/>
        <v>5000</v>
      </c>
      <c r="AM71" s="16">
        <f t="shared" si="19"/>
        <v>90000</v>
      </c>
      <c r="AN71" s="16">
        <f t="shared" si="20"/>
        <v>292400</v>
      </c>
      <c r="AO71" s="12" t="s">
        <v>644</v>
      </c>
      <c r="AP71" s="16" t="s">
        <v>207</v>
      </c>
      <c r="AQ71" s="16" t="s">
        <v>204</v>
      </c>
      <c r="AS71" s="16" t="s">
        <v>2408</v>
      </c>
      <c r="AT71" s="16" t="s">
        <v>2407</v>
      </c>
      <c r="AU71" t="s">
        <v>2410</v>
      </c>
      <c r="AV71" s="15" t="s">
        <v>2409</v>
      </c>
      <c r="AW71" s="16" t="s">
        <v>593</v>
      </c>
      <c r="AX71" s="16" t="s">
        <v>204</v>
      </c>
      <c r="AY71" s="16" t="s">
        <v>204</v>
      </c>
      <c r="AZ71" s="16" t="s">
        <v>204</v>
      </c>
      <c r="BA71" s="16" t="s">
        <v>204</v>
      </c>
      <c r="BB71" s="16" t="s">
        <v>204</v>
      </c>
      <c r="BC71" s="16">
        <v>1</v>
      </c>
      <c r="BD71" s="16">
        <v>7.6</v>
      </c>
      <c r="BE71" s="16">
        <v>2800</v>
      </c>
      <c r="BF71" s="16">
        <v>2400</v>
      </c>
      <c r="BG71" s="16">
        <v>0</v>
      </c>
      <c r="BH71" s="16">
        <v>1200</v>
      </c>
      <c r="BI71" s="16">
        <v>1200</v>
      </c>
      <c r="BJ71" s="16">
        <v>0</v>
      </c>
    </row>
    <row r="72" spans="1:62" x14ac:dyDescent="0.35">
      <c r="A72">
        <v>71</v>
      </c>
      <c r="B72" t="s">
        <v>360</v>
      </c>
      <c r="C72" t="s">
        <v>6985</v>
      </c>
      <c r="D72" s="15" t="s">
        <v>670</v>
      </c>
      <c r="E72" s="12" t="s">
        <v>98</v>
      </c>
      <c r="F72" s="16">
        <v>1953</v>
      </c>
      <c r="G72" s="12" t="s">
        <v>588</v>
      </c>
      <c r="H72" s="12" t="s">
        <v>589</v>
      </c>
      <c r="I72" s="12" t="s">
        <v>640</v>
      </c>
      <c r="J72" s="12" t="s">
        <v>2402</v>
      </c>
      <c r="K72" s="12" t="s">
        <v>641</v>
      </c>
      <c r="N72" s="16" t="s">
        <v>206</v>
      </c>
      <c r="O72" s="16" t="s">
        <v>657</v>
      </c>
      <c r="P72" s="12" t="s">
        <v>482</v>
      </c>
      <c r="Q72" s="16">
        <v>2023</v>
      </c>
      <c r="R72" s="16">
        <v>1.04</v>
      </c>
      <c r="S72" s="16">
        <v>0</v>
      </c>
      <c r="T72" s="16">
        <v>0</v>
      </c>
      <c r="V72" s="12" t="s">
        <v>204</v>
      </c>
      <c r="W72" s="12" t="s">
        <v>204</v>
      </c>
      <c r="X72" s="16">
        <v>1</v>
      </c>
      <c r="Y72" s="16">
        <v>8</v>
      </c>
      <c r="Z72" s="16">
        <v>1.04</v>
      </c>
      <c r="AA72" s="16">
        <f t="shared" si="21"/>
        <v>124.80000000000001</v>
      </c>
      <c r="AB72" s="16" t="s">
        <v>643</v>
      </c>
      <c r="AC72" s="16" t="s">
        <v>592</v>
      </c>
      <c r="AD72" s="16">
        <f t="shared" si="11"/>
        <v>43680.000000000007</v>
      </c>
      <c r="AE72" s="16">
        <f t="shared" si="12"/>
        <v>364</v>
      </c>
      <c r="AF72" s="16">
        <f t="shared" si="13"/>
        <v>136500</v>
      </c>
      <c r="AG72" s="16">
        <f t="shared" si="14"/>
        <v>104</v>
      </c>
      <c r="AH72" s="12">
        <v>0</v>
      </c>
      <c r="AI72" s="16">
        <f t="shared" si="15"/>
        <v>7.28</v>
      </c>
      <c r="AJ72" s="16">
        <f t="shared" si="16"/>
        <v>25116</v>
      </c>
      <c r="AK72" s="16">
        <f t="shared" si="17"/>
        <v>520</v>
      </c>
      <c r="AL72" s="16">
        <f t="shared" si="18"/>
        <v>5200</v>
      </c>
      <c r="AM72" s="16">
        <f t="shared" si="19"/>
        <v>93600</v>
      </c>
      <c r="AN72" s="16">
        <f t="shared" si="20"/>
        <v>304096</v>
      </c>
      <c r="AO72" s="12" t="s">
        <v>644</v>
      </c>
      <c r="AP72" s="16" t="s">
        <v>207</v>
      </c>
      <c r="AQ72" s="16" t="s">
        <v>204</v>
      </c>
      <c r="AS72" s="16" t="s">
        <v>2408</v>
      </c>
      <c r="AT72" s="16" t="s">
        <v>2407</v>
      </c>
      <c r="AU72" t="s">
        <v>2410</v>
      </c>
      <c r="AV72" s="15" t="s">
        <v>2409</v>
      </c>
      <c r="AW72" s="16" t="s">
        <v>593</v>
      </c>
      <c r="AX72" s="16" t="s">
        <v>204</v>
      </c>
      <c r="AY72" s="16" t="s">
        <v>204</v>
      </c>
      <c r="AZ72" s="16" t="s">
        <v>204</v>
      </c>
      <c r="BA72" s="16" t="s">
        <v>204</v>
      </c>
      <c r="BB72" s="16" t="s">
        <v>204</v>
      </c>
      <c r="BC72" s="16">
        <v>1.04</v>
      </c>
      <c r="BD72" s="16">
        <v>7.2</v>
      </c>
      <c r="BE72" s="16">
        <v>2960</v>
      </c>
      <c r="BF72" s="16">
        <v>2000</v>
      </c>
      <c r="BG72" s="16">
        <v>0</v>
      </c>
      <c r="BH72" s="16">
        <v>1120</v>
      </c>
      <c r="BI72" s="16">
        <v>1120</v>
      </c>
      <c r="BJ72" s="16">
        <v>0</v>
      </c>
    </row>
    <row r="73" spans="1:62" x14ac:dyDescent="0.35">
      <c r="A73">
        <v>72</v>
      </c>
      <c r="B73" t="s">
        <v>360</v>
      </c>
      <c r="C73" t="s">
        <v>6986</v>
      </c>
      <c r="D73" s="15" t="s">
        <v>671</v>
      </c>
      <c r="E73" s="12" t="s">
        <v>98</v>
      </c>
      <c r="F73" s="16">
        <v>1946</v>
      </c>
      <c r="G73" s="12" t="s">
        <v>588</v>
      </c>
      <c r="H73" s="12" t="s">
        <v>589</v>
      </c>
      <c r="I73" s="12" t="s">
        <v>640</v>
      </c>
      <c r="J73" s="12" t="s">
        <v>2402</v>
      </c>
      <c r="K73" s="12" t="s">
        <v>641</v>
      </c>
      <c r="N73" s="16" t="s">
        <v>206</v>
      </c>
      <c r="O73" s="16" t="s">
        <v>657</v>
      </c>
      <c r="P73" s="12" t="s">
        <v>482</v>
      </c>
      <c r="Q73" s="16">
        <v>2023</v>
      </c>
      <c r="R73" s="16">
        <v>1.1100000000000001</v>
      </c>
      <c r="S73" s="16">
        <v>0</v>
      </c>
      <c r="T73" s="16">
        <v>0</v>
      </c>
      <c r="V73" s="12" t="s">
        <v>204</v>
      </c>
      <c r="W73" s="12" t="s">
        <v>204</v>
      </c>
      <c r="X73" s="16">
        <v>1</v>
      </c>
      <c r="Y73" s="16">
        <v>10</v>
      </c>
      <c r="Z73" s="16">
        <v>1.1100000000000001</v>
      </c>
      <c r="AA73" s="16">
        <f t="shared" si="21"/>
        <v>133.20000000000002</v>
      </c>
      <c r="AB73" s="16" t="s">
        <v>643</v>
      </c>
      <c r="AC73" s="16" t="s">
        <v>592</v>
      </c>
      <c r="AD73" s="16">
        <f t="shared" si="11"/>
        <v>46620.000000000007</v>
      </c>
      <c r="AE73" s="16">
        <f t="shared" si="12"/>
        <v>388.50000000000006</v>
      </c>
      <c r="AF73" s="16">
        <f t="shared" si="13"/>
        <v>145687.50000000003</v>
      </c>
      <c r="AG73" s="16">
        <f t="shared" si="14"/>
        <v>111.00000000000001</v>
      </c>
      <c r="AH73" s="12">
        <v>0</v>
      </c>
      <c r="AI73" s="16">
        <f t="shared" si="15"/>
        <v>7.7700000000000005</v>
      </c>
      <c r="AJ73" s="16">
        <f t="shared" si="16"/>
        <v>26806.5</v>
      </c>
      <c r="AK73" s="16">
        <f t="shared" si="17"/>
        <v>555</v>
      </c>
      <c r="AL73" s="16">
        <f t="shared" si="18"/>
        <v>5550.0000000000009</v>
      </c>
      <c r="AM73" s="16">
        <f t="shared" si="19"/>
        <v>99900.000000000015</v>
      </c>
      <c r="AN73" s="16">
        <f t="shared" si="20"/>
        <v>324564</v>
      </c>
      <c r="AO73" s="12" t="s">
        <v>644</v>
      </c>
      <c r="AP73" s="16" t="s">
        <v>207</v>
      </c>
      <c r="AQ73" s="16" t="s">
        <v>204</v>
      </c>
      <c r="AS73" s="16" t="s">
        <v>2408</v>
      </c>
      <c r="AT73" s="16" t="s">
        <v>2407</v>
      </c>
      <c r="AU73" t="s">
        <v>2410</v>
      </c>
      <c r="AV73" s="15" t="s">
        <v>2409</v>
      </c>
      <c r="AW73" s="16" t="s">
        <v>593</v>
      </c>
      <c r="AX73" s="16" t="s">
        <v>204</v>
      </c>
      <c r="AY73" s="16" t="s">
        <v>204</v>
      </c>
      <c r="AZ73" s="16" t="s">
        <v>204</v>
      </c>
      <c r="BA73" s="16" t="s">
        <v>204</v>
      </c>
      <c r="BB73" s="16" t="s">
        <v>204</v>
      </c>
      <c r="BC73" s="16">
        <v>1.1100000000000001</v>
      </c>
      <c r="BD73" s="16">
        <v>7.92</v>
      </c>
      <c r="BE73" s="16">
        <v>3200</v>
      </c>
      <c r="BF73" s="16">
        <v>2000</v>
      </c>
      <c r="BG73" s="16">
        <v>0</v>
      </c>
      <c r="BH73" s="16">
        <v>1200</v>
      </c>
      <c r="BI73" s="16">
        <v>1600</v>
      </c>
      <c r="BJ73" s="16">
        <v>0</v>
      </c>
    </row>
    <row r="74" spans="1:62" x14ac:dyDescent="0.35">
      <c r="A74">
        <v>73</v>
      </c>
      <c r="B74" t="s">
        <v>360</v>
      </c>
      <c r="C74" t="s">
        <v>6987</v>
      </c>
      <c r="D74" s="15" t="s">
        <v>672</v>
      </c>
      <c r="E74" s="12" t="s">
        <v>98</v>
      </c>
      <c r="F74" s="16">
        <v>1948</v>
      </c>
      <c r="G74" s="12" t="s">
        <v>588</v>
      </c>
      <c r="H74" s="12" t="s">
        <v>589</v>
      </c>
      <c r="I74" s="12" t="s">
        <v>640</v>
      </c>
      <c r="J74" s="12" t="s">
        <v>2402</v>
      </c>
      <c r="K74" s="12" t="s">
        <v>641</v>
      </c>
      <c r="N74" s="16" t="s">
        <v>206</v>
      </c>
      <c r="O74" s="16" t="s">
        <v>657</v>
      </c>
      <c r="P74" s="12" t="s">
        <v>482</v>
      </c>
      <c r="Q74" s="16">
        <v>2023</v>
      </c>
      <c r="R74" s="16">
        <v>0.96</v>
      </c>
      <c r="S74" s="16">
        <v>0</v>
      </c>
      <c r="T74" s="16">
        <v>0</v>
      </c>
      <c r="V74" s="12" t="s">
        <v>204</v>
      </c>
      <c r="W74" s="12" t="s">
        <v>204</v>
      </c>
      <c r="X74" s="16">
        <v>1</v>
      </c>
      <c r="Y74" s="16">
        <v>12</v>
      </c>
      <c r="Z74" s="16">
        <v>0.96</v>
      </c>
      <c r="AA74" s="16">
        <f t="shared" si="21"/>
        <v>115.19999999999999</v>
      </c>
      <c r="AB74" s="16" t="s">
        <v>643</v>
      </c>
      <c r="AC74" s="16" t="s">
        <v>592</v>
      </c>
      <c r="AD74" s="16">
        <f t="shared" si="11"/>
        <v>40319.999999999993</v>
      </c>
      <c r="AE74" s="16">
        <f t="shared" si="12"/>
        <v>336</v>
      </c>
      <c r="AF74" s="16">
        <f t="shared" si="13"/>
        <v>126000</v>
      </c>
      <c r="AG74" s="16">
        <f t="shared" si="14"/>
        <v>96</v>
      </c>
      <c r="AH74" s="12">
        <v>0</v>
      </c>
      <c r="AI74" s="16">
        <f t="shared" si="15"/>
        <v>6.72</v>
      </c>
      <c r="AJ74" s="16">
        <f t="shared" si="16"/>
        <v>23184</v>
      </c>
      <c r="AK74" s="16">
        <f t="shared" si="17"/>
        <v>480</v>
      </c>
      <c r="AL74" s="16">
        <f t="shared" si="18"/>
        <v>4800</v>
      </c>
      <c r="AM74" s="16">
        <f t="shared" si="19"/>
        <v>86400</v>
      </c>
      <c r="AN74" s="16">
        <f t="shared" si="20"/>
        <v>280704</v>
      </c>
      <c r="AO74" s="12" t="s">
        <v>644</v>
      </c>
      <c r="AP74" s="16" t="s">
        <v>207</v>
      </c>
      <c r="AQ74" s="16" t="s">
        <v>204</v>
      </c>
      <c r="AS74" s="16" t="s">
        <v>2408</v>
      </c>
      <c r="AT74" s="16" t="s">
        <v>2407</v>
      </c>
      <c r="AU74" t="s">
        <v>2410</v>
      </c>
      <c r="AV74" s="15" t="s">
        <v>2409</v>
      </c>
      <c r="AW74" s="16" t="s">
        <v>593</v>
      </c>
      <c r="AX74" s="16" t="s">
        <v>204</v>
      </c>
      <c r="AY74" s="16" t="s">
        <v>204</v>
      </c>
      <c r="AZ74" s="16" t="s">
        <v>204</v>
      </c>
      <c r="BA74" s="16" t="s">
        <v>204</v>
      </c>
      <c r="BB74" s="16" t="s">
        <v>204</v>
      </c>
      <c r="BC74" s="16">
        <v>0.96</v>
      </c>
      <c r="BD74" s="16">
        <v>7.2</v>
      </c>
      <c r="BE74" s="16">
        <v>2720</v>
      </c>
      <c r="BF74" s="16">
        <v>2400</v>
      </c>
      <c r="BG74" s="16">
        <v>0</v>
      </c>
      <c r="BH74" s="16">
        <v>800</v>
      </c>
      <c r="BI74" s="16">
        <v>1280</v>
      </c>
      <c r="BJ74" s="16">
        <v>0</v>
      </c>
    </row>
    <row r="75" spans="1:62" x14ac:dyDescent="0.35">
      <c r="A75">
        <v>74</v>
      </c>
      <c r="B75" t="s">
        <v>360</v>
      </c>
      <c r="C75" t="s">
        <v>6988</v>
      </c>
      <c r="D75" s="15" t="s">
        <v>673</v>
      </c>
      <c r="E75" s="12" t="s">
        <v>98</v>
      </c>
      <c r="F75" s="16">
        <v>1975</v>
      </c>
      <c r="G75" s="12" t="s">
        <v>588</v>
      </c>
      <c r="H75" s="12" t="s">
        <v>589</v>
      </c>
      <c r="I75" s="12" t="s">
        <v>640</v>
      </c>
      <c r="J75" s="12" t="s">
        <v>2402</v>
      </c>
      <c r="K75" s="12" t="s">
        <v>641</v>
      </c>
      <c r="N75" s="16" t="s">
        <v>206</v>
      </c>
      <c r="O75" s="16" t="s">
        <v>657</v>
      </c>
      <c r="P75" s="12" t="s">
        <v>482</v>
      </c>
      <c r="Q75" s="16">
        <v>2023</v>
      </c>
      <c r="R75" s="16">
        <v>1.2</v>
      </c>
      <c r="S75" s="16">
        <v>0</v>
      </c>
      <c r="T75" s="16">
        <v>0</v>
      </c>
      <c r="V75" s="12" t="s">
        <v>204</v>
      </c>
      <c r="W75" s="12" t="s">
        <v>204</v>
      </c>
      <c r="X75" s="16">
        <v>1</v>
      </c>
      <c r="Y75" s="16">
        <v>14</v>
      </c>
      <c r="Z75" s="16">
        <v>1.2</v>
      </c>
      <c r="AA75" s="16">
        <f t="shared" si="21"/>
        <v>144</v>
      </c>
      <c r="AB75" s="16" t="s">
        <v>643</v>
      </c>
      <c r="AC75" s="16" t="s">
        <v>592</v>
      </c>
      <c r="AD75" s="16">
        <f t="shared" si="11"/>
        <v>50400</v>
      </c>
      <c r="AE75" s="16">
        <f t="shared" si="12"/>
        <v>420</v>
      </c>
      <c r="AF75" s="16">
        <f t="shared" si="13"/>
        <v>157500</v>
      </c>
      <c r="AG75" s="16">
        <f t="shared" si="14"/>
        <v>120</v>
      </c>
      <c r="AH75" s="12">
        <v>0</v>
      </c>
      <c r="AI75" s="16">
        <f t="shared" si="15"/>
        <v>8.4</v>
      </c>
      <c r="AJ75" s="16">
        <f t="shared" si="16"/>
        <v>28980</v>
      </c>
      <c r="AK75" s="16">
        <f t="shared" si="17"/>
        <v>600</v>
      </c>
      <c r="AL75" s="16">
        <f t="shared" si="18"/>
        <v>6000</v>
      </c>
      <c r="AM75" s="16">
        <f t="shared" si="19"/>
        <v>108000</v>
      </c>
      <c r="AN75" s="16">
        <f t="shared" si="20"/>
        <v>350880</v>
      </c>
      <c r="AO75" s="12" t="s">
        <v>644</v>
      </c>
      <c r="AP75" s="16" t="s">
        <v>207</v>
      </c>
      <c r="AQ75" s="16" t="s">
        <v>204</v>
      </c>
      <c r="AS75" s="16" t="s">
        <v>2408</v>
      </c>
      <c r="AT75" s="16" t="s">
        <v>2407</v>
      </c>
      <c r="AU75" t="s">
        <v>2410</v>
      </c>
      <c r="AV75" s="15" t="s">
        <v>2409</v>
      </c>
      <c r="AW75" s="16" t="s">
        <v>593</v>
      </c>
      <c r="AX75" s="16" t="s">
        <v>204</v>
      </c>
      <c r="AY75" s="16" t="s">
        <v>204</v>
      </c>
      <c r="AZ75" s="16" t="s">
        <v>204</v>
      </c>
      <c r="BA75" s="16" t="s">
        <v>204</v>
      </c>
      <c r="BB75" s="16" t="s">
        <v>204</v>
      </c>
      <c r="BC75" s="16">
        <v>1.2</v>
      </c>
      <c r="BD75" s="16">
        <v>8</v>
      </c>
      <c r="BE75" s="16">
        <v>3360</v>
      </c>
      <c r="BF75" s="16">
        <v>2400</v>
      </c>
      <c r="BG75" s="16">
        <v>0</v>
      </c>
      <c r="BH75" s="16">
        <v>1120</v>
      </c>
      <c r="BI75" s="16">
        <v>1120</v>
      </c>
      <c r="BJ75" s="16">
        <v>0</v>
      </c>
    </row>
    <row r="76" spans="1:62" x14ac:dyDescent="0.35">
      <c r="A76">
        <v>75</v>
      </c>
      <c r="B76" t="s">
        <v>360</v>
      </c>
      <c r="C76" t="s">
        <v>6989</v>
      </c>
      <c r="D76" s="15" t="s">
        <v>674</v>
      </c>
      <c r="E76" s="12" t="s">
        <v>98</v>
      </c>
      <c r="F76" s="16">
        <v>1949</v>
      </c>
      <c r="G76" s="12" t="s">
        <v>588</v>
      </c>
      <c r="H76" s="12" t="s">
        <v>589</v>
      </c>
      <c r="I76" s="12" t="s">
        <v>640</v>
      </c>
      <c r="J76" s="12" t="s">
        <v>2402</v>
      </c>
      <c r="K76" s="12" t="s">
        <v>641</v>
      </c>
      <c r="N76" s="16" t="s">
        <v>206</v>
      </c>
      <c r="O76" s="16" t="s">
        <v>657</v>
      </c>
      <c r="P76" s="12" t="s">
        <v>482</v>
      </c>
      <c r="Q76" s="16">
        <v>2023</v>
      </c>
      <c r="R76" s="16">
        <v>0.96</v>
      </c>
      <c r="S76" s="16">
        <v>0</v>
      </c>
      <c r="T76" s="16">
        <v>0</v>
      </c>
      <c r="V76" s="12" t="s">
        <v>204</v>
      </c>
      <c r="W76" s="12" t="s">
        <v>204</v>
      </c>
      <c r="X76" s="16">
        <v>1</v>
      </c>
      <c r="Y76" s="16">
        <v>9</v>
      </c>
      <c r="Z76" s="16">
        <v>0.96</v>
      </c>
      <c r="AA76" s="16">
        <f t="shared" si="21"/>
        <v>115.19999999999999</v>
      </c>
      <c r="AB76" s="16" t="s">
        <v>643</v>
      </c>
      <c r="AC76" s="16" t="s">
        <v>592</v>
      </c>
      <c r="AD76" s="16">
        <f t="shared" si="11"/>
        <v>40319.999999999993</v>
      </c>
      <c r="AE76" s="16">
        <f t="shared" si="12"/>
        <v>336</v>
      </c>
      <c r="AF76" s="16">
        <f t="shared" si="13"/>
        <v>126000</v>
      </c>
      <c r="AG76" s="16">
        <f t="shared" si="14"/>
        <v>96</v>
      </c>
      <c r="AH76" s="12">
        <v>0</v>
      </c>
      <c r="AI76" s="16">
        <f t="shared" si="15"/>
        <v>6.72</v>
      </c>
      <c r="AJ76" s="16">
        <f t="shared" si="16"/>
        <v>23184</v>
      </c>
      <c r="AK76" s="16">
        <f t="shared" si="17"/>
        <v>480</v>
      </c>
      <c r="AL76" s="16">
        <f t="shared" si="18"/>
        <v>4800</v>
      </c>
      <c r="AM76" s="16">
        <f t="shared" si="19"/>
        <v>86400</v>
      </c>
      <c r="AN76" s="16">
        <f t="shared" si="20"/>
        <v>280704</v>
      </c>
      <c r="AO76" s="12" t="s">
        <v>644</v>
      </c>
      <c r="AP76" s="16" t="s">
        <v>207</v>
      </c>
      <c r="AQ76" s="16" t="s">
        <v>204</v>
      </c>
      <c r="AS76" s="16" t="s">
        <v>2408</v>
      </c>
      <c r="AT76" s="16" t="s">
        <v>2407</v>
      </c>
      <c r="AU76" t="s">
        <v>2410</v>
      </c>
      <c r="AV76" s="15" t="s">
        <v>2409</v>
      </c>
      <c r="AW76" s="16" t="s">
        <v>593</v>
      </c>
      <c r="AX76" s="16" t="s">
        <v>204</v>
      </c>
      <c r="AY76" s="16" t="s">
        <v>204</v>
      </c>
      <c r="AZ76" s="16" t="s">
        <v>204</v>
      </c>
      <c r="BA76" s="16" t="s">
        <v>204</v>
      </c>
      <c r="BB76" s="16" t="s">
        <v>204</v>
      </c>
      <c r="BC76" s="16">
        <v>0.96</v>
      </c>
      <c r="BD76" s="16">
        <v>7.12</v>
      </c>
      <c r="BE76" s="16">
        <v>2720</v>
      </c>
      <c r="BF76" s="16">
        <v>2000</v>
      </c>
      <c r="BG76" s="16">
        <v>0</v>
      </c>
      <c r="BH76" s="16">
        <v>800</v>
      </c>
      <c r="BI76" s="16">
        <v>1200</v>
      </c>
      <c r="BJ76" s="16">
        <v>0</v>
      </c>
    </row>
    <row r="77" spans="1:62" x14ac:dyDescent="0.35">
      <c r="A77">
        <v>76</v>
      </c>
      <c r="B77" t="s">
        <v>360</v>
      </c>
      <c r="C77" t="s">
        <v>6990</v>
      </c>
      <c r="D77" s="15" t="s">
        <v>675</v>
      </c>
      <c r="E77" s="12" t="s">
        <v>98</v>
      </c>
      <c r="F77" s="16">
        <v>1946</v>
      </c>
      <c r="G77" s="12" t="s">
        <v>588</v>
      </c>
      <c r="H77" s="12" t="s">
        <v>589</v>
      </c>
      <c r="I77" s="12" t="s">
        <v>640</v>
      </c>
      <c r="J77" s="12" t="s">
        <v>2402</v>
      </c>
      <c r="K77" s="12" t="s">
        <v>641</v>
      </c>
      <c r="N77" s="16" t="s">
        <v>205</v>
      </c>
      <c r="O77" s="16" t="s">
        <v>676</v>
      </c>
      <c r="P77" s="12" t="s">
        <v>482</v>
      </c>
      <c r="Q77" s="16">
        <v>2023</v>
      </c>
      <c r="R77" s="16">
        <v>1.1000000000000001</v>
      </c>
      <c r="S77" s="16">
        <v>0</v>
      </c>
      <c r="T77" s="16">
        <v>0</v>
      </c>
      <c r="V77" s="12" t="s">
        <v>204</v>
      </c>
      <c r="W77" s="12" t="s">
        <v>204</v>
      </c>
      <c r="X77" s="16">
        <v>1</v>
      </c>
      <c r="Y77" s="16">
        <v>6</v>
      </c>
      <c r="Z77" s="16">
        <v>1.1000000000000001</v>
      </c>
      <c r="AA77" s="16">
        <f t="shared" si="21"/>
        <v>132</v>
      </c>
      <c r="AB77" s="16" t="s">
        <v>643</v>
      </c>
      <c r="AC77" s="16" t="s">
        <v>592</v>
      </c>
      <c r="AD77" s="16">
        <f t="shared" si="11"/>
        <v>46200</v>
      </c>
      <c r="AE77" s="16">
        <f t="shared" si="12"/>
        <v>385.00000000000006</v>
      </c>
      <c r="AF77" s="16">
        <f t="shared" si="13"/>
        <v>144375.00000000003</v>
      </c>
      <c r="AG77" s="16">
        <f t="shared" si="14"/>
        <v>110.00000000000001</v>
      </c>
      <c r="AH77" s="12">
        <v>0</v>
      </c>
      <c r="AI77" s="16">
        <f t="shared" si="15"/>
        <v>7.7000000000000011</v>
      </c>
      <c r="AJ77" s="16">
        <f t="shared" si="16"/>
        <v>26565.000000000004</v>
      </c>
      <c r="AK77" s="16">
        <f t="shared" si="17"/>
        <v>550</v>
      </c>
      <c r="AL77" s="16">
        <f t="shared" si="18"/>
        <v>5500</v>
      </c>
      <c r="AM77" s="16">
        <f t="shared" si="19"/>
        <v>99000.000000000015</v>
      </c>
      <c r="AN77" s="16">
        <f t="shared" si="20"/>
        <v>321640.00000000006</v>
      </c>
      <c r="AO77" s="12" t="s">
        <v>644</v>
      </c>
      <c r="AP77" s="16" t="s">
        <v>207</v>
      </c>
      <c r="AQ77" s="16" t="s">
        <v>204</v>
      </c>
      <c r="AS77" s="16" t="s">
        <v>2408</v>
      </c>
      <c r="AT77" s="16" t="s">
        <v>2407</v>
      </c>
      <c r="AU77" t="s">
        <v>2410</v>
      </c>
      <c r="AV77" s="15" t="s">
        <v>2409</v>
      </c>
      <c r="AW77" s="16" t="s">
        <v>593</v>
      </c>
      <c r="AX77" s="16" t="s">
        <v>204</v>
      </c>
      <c r="AY77" s="16" t="s">
        <v>204</v>
      </c>
      <c r="AZ77" s="16" t="s">
        <v>204</v>
      </c>
      <c r="BA77" s="16" t="s">
        <v>204</v>
      </c>
      <c r="BB77" s="16" t="s">
        <v>204</v>
      </c>
      <c r="BC77" s="16">
        <v>1.1000000000000001</v>
      </c>
      <c r="BD77" s="16">
        <v>7.84</v>
      </c>
      <c r="BE77" s="16">
        <v>3440</v>
      </c>
      <c r="BF77" s="16">
        <v>2400</v>
      </c>
      <c r="BG77" s="16">
        <v>0</v>
      </c>
      <c r="BH77" s="16">
        <v>800</v>
      </c>
      <c r="BI77" s="16">
        <v>1200</v>
      </c>
      <c r="BJ77" s="16">
        <v>0</v>
      </c>
    </row>
    <row r="78" spans="1:62" x14ac:dyDescent="0.35">
      <c r="A78">
        <v>77</v>
      </c>
      <c r="B78" t="s">
        <v>360</v>
      </c>
      <c r="C78" t="s">
        <v>6991</v>
      </c>
      <c r="D78" s="15" t="s">
        <v>677</v>
      </c>
      <c r="E78" s="12" t="s">
        <v>98</v>
      </c>
      <c r="F78" s="16">
        <v>1962</v>
      </c>
      <c r="G78" s="12" t="s">
        <v>588</v>
      </c>
      <c r="H78" s="12" t="s">
        <v>589</v>
      </c>
      <c r="I78" s="12" t="s">
        <v>640</v>
      </c>
      <c r="J78" s="12" t="s">
        <v>2402</v>
      </c>
      <c r="K78" s="12" t="s">
        <v>641</v>
      </c>
      <c r="N78" s="16" t="s">
        <v>205</v>
      </c>
      <c r="O78" s="16" t="s">
        <v>676</v>
      </c>
      <c r="P78" s="12" t="s">
        <v>482</v>
      </c>
      <c r="Q78" s="16">
        <v>2023</v>
      </c>
      <c r="R78" s="16">
        <v>0.7</v>
      </c>
      <c r="S78" s="16">
        <v>0</v>
      </c>
      <c r="T78" s="16">
        <v>0</v>
      </c>
      <c r="V78" s="12" t="s">
        <v>204</v>
      </c>
      <c r="W78" s="12" t="s">
        <v>204</v>
      </c>
      <c r="X78" s="16">
        <v>1</v>
      </c>
      <c r="Y78" s="16">
        <v>9</v>
      </c>
      <c r="Z78" s="16">
        <v>0.7</v>
      </c>
      <c r="AA78" s="16">
        <f t="shared" si="21"/>
        <v>84</v>
      </c>
      <c r="AB78" s="16" t="s">
        <v>643</v>
      </c>
      <c r="AC78" s="16" t="s">
        <v>592</v>
      </c>
      <c r="AD78" s="16">
        <f t="shared" si="11"/>
        <v>29400</v>
      </c>
      <c r="AE78" s="16">
        <f t="shared" si="12"/>
        <v>244.99999999999997</v>
      </c>
      <c r="AF78" s="16">
        <f t="shared" si="13"/>
        <v>91874.999999999985</v>
      </c>
      <c r="AG78" s="16">
        <f t="shared" si="14"/>
        <v>70</v>
      </c>
      <c r="AH78" s="12">
        <v>0</v>
      </c>
      <c r="AI78" s="16">
        <f t="shared" si="15"/>
        <v>4.8999999999999995</v>
      </c>
      <c r="AJ78" s="16">
        <f t="shared" si="16"/>
        <v>16904.999999999996</v>
      </c>
      <c r="AK78" s="16">
        <f t="shared" si="17"/>
        <v>350</v>
      </c>
      <c r="AL78" s="16">
        <f t="shared" si="18"/>
        <v>3500</v>
      </c>
      <c r="AM78" s="16">
        <f t="shared" si="19"/>
        <v>62999.999999999993</v>
      </c>
      <c r="AN78" s="16">
        <f t="shared" si="20"/>
        <v>204680</v>
      </c>
      <c r="AO78" s="12" t="s">
        <v>644</v>
      </c>
      <c r="AP78" s="16" t="s">
        <v>207</v>
      </c>
      <c r="AQ78" s="16" t="s">
        <v>204</v>
      </c>
      <c r="AS78" s="16" t="s">
        <v>2408</v>
      </c>
      <c r="AT78" s="16" t="s">
        <v>2407</v>
      </c>
      <c r="AU78" t="s">
        <v>2410</v>
      </c>
      <c r="AV78" s="15" t="s">
        <v>2409</v>
      </c>
      <c r="AW78" s="16" t="s">
        <v>593</v>
      </c>
      <c r="AX78" s="16" t="s">
        <v>204</v>
      </c>
      <c r="AY78" s="16" t="s">
        <v>204</v>
      </c>
      <c r="AZ78" s="16" t="s">
        <v>204</v>
      </c>
      <c r="BA78" s="16" t="s">
        <v>204</v>
      </c>
      <c r="BB78" s="16" t="s">
        <v>204</v>
      </c>
      <c r="BC78" s="16">
        <v>0.7</v>
      </c>
      <c r="BD78" s="16">
        <v>5.6</v>
      </c>
      <c r="BE78" s="16">
        <v>2160</v>
      </c>
      <c r="BF78" s="16">
        <v>2000</v>
      </c>
      <c r="BG78" s="16">
        <v>0</v>
      </c>
      <c r="BH78" s="16">
        <v>640</v>
      </c>
      <c r="BI78" s="16">
        <v>800</v>
      </c>
      <c r="BJ78" s="16">
        <v>0</v>
      </c>
    </row>
    <row r="79" spans="1:62" x14ac:dyDescent="0.35">
      <c r="A79">
        <v>78</v>
      </c>
      <c r="B79" t="s">
        <v>360</v>
      </c>
      <c r="C79" t="s">
        <v>6992</v>
      </c>
      <c r="D79" s="15" t="s">
        <v>678</v>
      </c>
      <c r="E79" s="12" t="s">
        <v>98</v>
      </c>
      <c r="F79" s="16">
        <v>1955</v>
      </c>
      <c r="G79" s="12" t="s">
        <v>588</v>
      </c>
      <c r="H79" s="12" t="s">
        <v>589</v>
      </c>
      <c r="I79" s="12" t="s">
        <v>640</v>
      </c>
      <c r="J79" s="12" t="s">
        <v>2402</v>
      </c>
      <c r="K79" s="12" t="s">
        <v>641</v>
      </c>
      <c r="N79" s="16" t="s">
        <v>206</v>
      </c>
      <c r="O79" s="16" t="s">
        <v>676</v>
      </c>
      <c r="P79" s="12" t="s">
        <v>482</v>
      </c>
      <c r="Q79" s="16">
        <v>2023</v>
      </c>
      <c r="R79" s="16">
        <v>0.7</v>
      </c>
      <c r="S79" s="16">
        <v>0</v>
      </c>
      <c r="T79" s="16">
        <v>0</v>
      </c>
      <c r="V79" s="12" t="s">
        <v>204</v>
      </c>
      <c r="W79" s="12" t="s">
        <v>204</v>
      </c>
      <c r="X79" s="16">
        <v>1</v>
      </c>
      <c r="Y79" s="16">
        <v>5</v>
      </c>
      <c r="Z79" s="16">
        <v>0.7</v>
      </c>
      <c r="AA79" s="16">
        <f t="shared" si="21"/>
        <v>84</v>
      </c>
      <c r="AB79" s="16" t="s">
        <v>643</v>
      </c>
      <c r="AC79" s="16" t="s">
        <v>592</v>
      </c>
      <c r="AD79" s="16">
        <f t="shared" si="11"/>
        <v>29400</v>
      </c>
      <c r="AE79" s="16">
        <f t="shared" si="12"/>
        <v>244.99999999999997</v>
      </c>
      <c r="AF79" s="16">
        <f t="shared" si="13"/>
        <v>91874.999999999985</v>
      </c>
      <c r="AG79" s="16">
        <f t="shared" si="14"/>
        <v>70</v>
      </c>
      <c r="AH79" s="12">
        <v>0</v>
      </c>
      <c r="AI79" s="16">
        <f t="shared" si="15"/>
        <v>4.8999999999999995</v>
      </c>
      <c r="AJ79" s="16">
        <f t="shared" si="16"/>
        <v>16904.999999999996</v>
      </c>
      <c r="AK79" s="16">
        <f t="shared" si="17"/>
        <v>350</v>
      </c>
      <c r="AL79" s="16">
        <f t="shared" si="18"/>
        <v>3500</v>
      </c>
      <c r="AM79" s="16">
        <f t="shared" si="19"/>
        <v>62999.999999999993</v>
      </c>
      <c r="AN79" s="16">
        <f t="shared" si="20"/>
        <v>204680</v>
      </c>
      <c r="AO79" s="12" t="s">
        <v>644</v>
      </c>
      <c r="AP79" s="16" t="s">
        <v>207</v>
      </c>
      <c r="AQ79" s="16" t="s">
        <v>204</v>
      </c>
      <c r="AS79" s="16" t="s">
        <v>2408</v>
      </c>
      <c r="AT79" s="16" t="s">
        <v>2407</v>
      </c>
      <c r="AU79" t="s">
        <v>2410</v>
      </c>
      <c r="AV79" s="15" t="s">
        <v>2409</v>
      </c>
      <c r="AW79" s="16" t="s">
        <v>593</v>
      </c>
      <c r="AX79" s="16" t="s">
        <v>204</v>
      </c>
      <c r="AY79" s="16" t="s">
        <v>204</v>
      </c>
      <c r="AZ79" s="16" t="s">
        <v>204</v>
      </c>
      <c r="BA79" s="16" t="s">
        <v>204</v>
      </c>
      <c r="BB79" s="16" t="s">
        <v>204</v>
      </c>
      <c r="BC79" s="16">
        <v>0.7</v>
      </c>
      <c r="BD79" s="16">
        <v>5.2</v>
      </c>
      <c r="BE79" s="16">
        <v>2160</v>
      </c>
      <c r="BF79" s="16">
        <v>1600</v>
      </c>
      <c r="BG79" s="16">
        <v>0</v>
      </c>
      <c r="BH79" s="16">
        <v>640</v>
      </c>
      <c r="BI79" s="16">
        <v>800</v>
      </c>
      <c r="BJ79" s="16">
        <v>0</v>
      </c>
    </row>
    <row r="80" spans="1:62" x14ac:dyDescent="0.35">
      <c r="A80">
        <v>79</v>
      </c>
      <c r="B80" t="s">
        <v>360</v>
      </c>
      <c r="C80" t="s">
        <v>6993</v>
      </c>
      <c r="D80" s="15" t="s">
        <v>679</v>
      </c>
      <c r="E80" s="12" t="s">
        <v>98</v>
      </c>
      <c r="F80" s="16">
        <v>1958</v>
      </c>
      <c r="G80" s="12" t="s">
        <v>588</v>
      </c>
      <c r="H80" s="12" t="s">
        <v>589</v>
      </c>
      <c r="I80" s="12" t="s">
        <v>640</v>
      </c>
      <c r="J80" s="12" t="s">
        <v>2402</v>
      </c>
      <c r="K80" s="12" t="s">
        <v>641</v>
      </c>
      <c r="N80" s="16" t="s">
        <v>206</v>
      </c>
      <c r="O80" s="16" t="s">
        <v>676</v>
      </c>
      <c r="P80" s="12" t="s">
        <v>482</v>
      </c>
      <c r="Q80" s="16">
        <v>2023</v>
      </c>
      <c r="R80" s="16">
        <v>0.7</v>
      </c>
      <c r="S80" s="16">
        <v>0</v>
      </c>
      <c r="T80" s="16">
        <v>0</v>
      </c>
      <c r="V80" s="12" t="s">
        <v>204</v>
      </c>
      <c r="W80" s="12" t="s">
        <v>204</v>
      </c>
      <c r="X80" s="16">
        <v>1</v>
      </c>
      <c r="Y80" s="16">
        <v>4</v>
      </c>
      <c r="Z80" s="16">
        <v>0.7</v>
      </c>
      <c r="AA80" s="16">
        <f t="shared" si="21"/>
        <v>84</v>
      </c>
      <c r="AB80" s="16" t="s">
        <v>643</v>
      </c>
      <c r="AC80" s="16" t="s">
        <v>592</v>
      </c>
      <c r="AD80" s="16">
        <f t="shared" si="11"/>
        <v>29400</v>
      </c>
      <c r="AE80" s="16">
        <f t="shared" si="12"/>
        <v>244.99999999999997</v>
      </c>
      <c r="AF80" s="16">
        <f t="shared" si="13"/>
        <v>91874.999999999985</v>
      </c>
      <c r="AG80" s="16">
        <f t="shared" si="14"/>
        <v>70</v>
      </c>
      <c r="AH80" s="12">
        <v>0</v>
      </c>
      <c r="AI80" s="16">
        <f t="shared" si="15"/>
        <v>4.8999999999999995</v>
      </c>
      <c r="AJ80" s="16">
        <f t="shared" si="16"/>
        <v>16904.999999999996</v>
      </c>
      <c r="AK80" s="16">
        <f t="shared" si="17"/>
        <v>350</v>
      </c>
      <c r="AL80" s="16">
        <f t="shared" si="18"/>
        <v>3500</v>
      </c>
      <c r="AM80" s="16">
        <f t="shared" si="19"/>
        <v>62999.999999999993</v>
      </c>
      <c r="AN80" s="16">
        <f t="shared" si="20"/>
        <v>204680</v>
      </c>
      <c r="AO80" s="12" t="s">
        <v>644</v>
      </c>
      <c r="AP80" s="16" t="s">
        <v>207</v>
      </c>
      <c r="AQ80" s="16" t="s">
        <v>204</v>
      </c>
      <c r="AS80" s="16" t="s">
        <v>2408</v>
      </c>
      <c r="AT80" s="16" t="s">
        <v>2407</v>
      </c>
      <c r="AU80" t="s">
        <v>2410</v>
      </c>
      <c r="AV80" s="15" t="s">
        <v>2409</v>
      </c>
      <c r="AW80" s="16" t="s">
        <v>593</v>
      </c>
      <c r="AX80" s="16" t="s">
        <v>204</v>
      </c>
      <c r="AY80" s="16" t="s">
        <v>204</v>
      </c>
      <c r="AZ80" s="16" t="s">
        <v>204</v>
      </c>
      <c r="BA80" s="16" t="s">
        <v>204</v>
      </c>
      <c r="BB80" s="16" t="s">
        <v>204</v>
      </c>
      <c r="BC80" s="16">
        <v>0.7</v>
      </c>
      <c r="BD80" s="16">
        <v>5.36</v>
      </c>
      <c r="BE80" s="16">
        <v>2160</v>
      </c>
      <c r="BF80" s="16">
        <v>1600</v>
      </c>
      <c r="BG80" s="16">
        <v>0</v>
      </c>
      <c r="BH80" s="16">
        <v>800</v>
      </c>
      <c r="BI80" s="16">
        <v>800</v>
      </c>
      <c r="BJ80" s="16">
        <v>0</v>
      </c>
    </row>
    <row r="81" spans="1:62" x14ac:dyDescent="0.35">
      <c r="A81">
        <v>80</v>
      </c>
      <c r="B81" t="s">
        <v>360</v>
      </c>
      <c r="C81" t="s">
        <v>6994</v>
      </c>
      <c r="D81" s="15" t="s">
        <v>680</v>
      </c>
      <c r="E81" s="12" t="s">
        <v>93</v>
      </c>
      <c r="F81" s="16">
        <v>1968</v>
      </c>
      <c r="G81" s="12" t="s">
        <v>588</v>
      </c>
      <c r="H81" s="12" t="s">
        <v>589</v>
      </c>
      <c r="I81" s="12" t="s">
        <v>640</v>
      </c>
      <c r="J81" s="12" t="s">
        <v>2402</v>
      </c>
      <c r="K81" s="12" t="s">
        <v>641</v>
      </c>
      <c r="N81" s="16" t="s">
        <v>206</v>
      </c>
      <c r="O81" s="16" t="s">
        <v>676</v>
      </c>
      <c r="P81" s="12" t="s">
        <v>482</v>
      </c>
      <c r="Q81" s="16">
        <v>2023</v>
      </c>
      <c r="R81" s="16">
        <v>0.6</v>
      </c>
      <c r="S81" s="16">
        <v>0</v>
      </c>
      <c r="T81" s="16">
        <v>0</v>
      </c>
      <c r="V81" s="12" t="s">
        <v>204</v>
      </c>
      <c r="W81" s="12" t="s">
        <v>204</v>
      </c>
      <c r="X81" s="16">
        <v>1</v>
      </c>
      <c r="Y81" s="16">
        <v>2</v>
      </c>
      <c r="Z81" s="16">
        <v>0.6</v>
      </c>
      <c r="AA81" s="16">
        <f t="shared" si="21"/>
        <v>72</v>
      </c>
      <c r="AB81" s="16" t="s">
        <v>643</v>
      </c>
      <c r="AC81" s="16" t="s">
        <v>592</v>
      </c>
      <c r="AD81" s="16">
        <f t="shared" si="11"/>
        <v>25200</v>
      </c>
      <c r="AE81" s="16">
        <f t="shared" si="12"/>
        <v>210</v>
      </c>
      <c r="AF81" s="16">
        <f t="shared" si="13"/>
        <v>78750</v>
      </c>
      <c r="AG81" s="16">
        <f t="shared" si="14"/>
        <v>60</v>
      </c>
      <c r="AH81" s="12">
        <v>0</v>
      </c>
      <c r="AI81" s="16">
        <f t="shared" si="15"/>
        <v>4.2</v>
      </c>
      <c r="AJ81" s="16">
        <f t="shared" si="16"/>
        <v>14490</v>
      </c>
      <c r="AK81" s="16">
        <f t="shared" si="17"/>
        <v>300</v>
      </c>
      <c r="AL81" s="16">
        <f t="shared" si="18"/>
        <v>3000</v>
      </c>
      <c r="AM81" s="16">
        <f t="shared" si="19"/>
        <v>54000</v>
      </c>
      <c r="AN81" s="16">
        <f t="shared" si="20"/>
        <v>175440</v>
      </c>
      <c r="AO81" s="12" t="s">
        <v>644</v>
      </c>
      <c r="AP81" s="16" t="s">
        <v>207</v>
      </c>
      <c r="AQ81" s="16" t="s">
        <v>204</v>
      </c>
      <c r="AS81" s="16" t="s">
        <v>2408</v>
      </c>
      <c r="AT81" s="16" t="s">
        <v>2407</v>
      </c>
      <c r="AU81" t="s">
        <v>2410</v>
      </c>
      <c r="AV81" s="15" t="s">
        <v>2409</v>
      </c>
      <c r="AW81" s="16" t="s">
        <v>593</v>
      </c>
      <c r="AX81" s="16" t="s">
        <v>204</v>
      </c>
      <c r="AY81" s="16" t="s">
        <v>204</v>
      </c>
      <c r="AZ81" s="16" t="s">
        <v>204</v>
      </c>
      <c r="BA81" s="16" t="s">
        <v>204</v>
      </c>
      <c r="BB81" s="16" t="s">
        <v>204</v>
      </c>
      <c r="BC81" s="16">
        <v>0.6</v>
      </c>
      <c r="BD81" s="16">
        <v>4.8</v>
      </c>
      <c r="BE81" s="16">
        <v>1360</v>
      </c>
      <c r="BF81" s="16">
        <v>1600</v>
      </c>
      <c r="BG81" s="16">
        <v>0</v>
      </c>
      <c r="BH81" s="16">
        <v>800</v>
      </c>
      <c r="BI81" s="16">
        <v>1040</v>
      </c>
      <c r="BJ81" s="16">
        <v>0</v>
      </c>
    </row>
    <row r="82" spans="1:62" x14ac:dyDescent="0.35">
      <c r="A82">
        <v>81</v>
      </c>
      <c r="B82" t="s">
        <v>360</v>
      </c>
      <c r="C82" t="s">
        <v>6995</v>
      </c>
      <c r="D82" s="15" t="s">
        <v>681</v>
      </c>
      <c r="E82" s="12" t="s">
        <v>98</v>
      </c>
      <c r="F82" s="16">
        <v>1950</v>
      </c>
      <c r="G82" s="12" t="s">
        <v>588</v>
      </c>
      <c r="H82" s="12" t="s">
        <v>589</v>
      </c>
      <c r="I82" s="12" t="s">
        <v>640</v>
      </c>
      <c r="J82" s="12" t="s">
        <v>2402</v>
      </c>
      <c r="K82" s="12" t="s">
        <v>641</v>
      </c>
      <c r="N82" s="16" t="s">
        <v>206</v>
      </c>
      <c r="O82" s="16" t="s">
        <v>676</v>
      </c>
      <c r="P82" s="12" t="s">
        <v>482</v>
      </c>
      <c r="Q82" s="16">
        <v>2023</v>
      </c>
      <c r="R82" s="16">
        <v>0.5</v>
      </c>
      <c r="S82" s="16">
        <v>0</v>
      </c>
      <c r="T82" s="16">
        <v>0</v>
      </c>
      <c r="V82" s="12" t="s">
        <v>204</v>
      </c>
      <c r="W82" s="12" t="s">
        <v>204</v>
      </c>
      <c r="X82" s="16">
        <v>1</v>
      </c>
      <c r="Y82" s="16">
        <v>4</v>
      </c>
      <c r="Z82" s="16">
        <v>0.5</v>
      </c>
      <c r="AA82" s="16">
        <f t="shared" si="21"/>
        <v>60</v>
      </c>
      <c r="AB82" s="16" t="s">
        <v>643</v>
      </c>
      <c r="AC82" s="16" t="s">
        <v>592</v>
      </c>
      <c r="AD82" s="16">
        <f t="shared" si="11"/>
        <v>21000</v>
      </c>
      <c r="AE82" s="16">
        <f t="shared" si="12"/>
        <v>175</v>
      </c>
      <c r="AF82" s="16">
        <f t="shared" si="13"/>
        <v>65625</v>
      </c>
      <c r="AG82" s="16">
        <f t="shared" si="14"/>
        <v>50</v>
      </c>
      <c r="AH82" s="12">
        <v>0</v>
      </c>
      <c r="AI82" s="16">
        <f t="shared" si="15"/>
        <v>3.5</v>
      </c>
      <c r="AJ82" s="16">
        <f t="shared" si="16"/>
        <v>12075</v>
      </c>
      <c r="AK82" s="16">
        <f t="shared" si="17"/>
        <v>250</v>
      </c>
      <c r="AL82" s="16">
        <f t="shared" si="18"/>
        <v>2500</v>
      </c>
      <c r="AM82" s="16">
        <f t="shared" si="19"/>
        <v>45000</v>
      </c>
      <c r="AN82" s="16">
        <f t="shared" si="20"/>
        <v>146200</v>
      </c>
      <c r="AO82" s="12" t="s">
        <v>644</v>
      </c>
      <c r="AP82" s="16" t="s">
        <v>207</v>
      </c>
      <c r="AQ82" s="16" t="s">
        <v>204</v>
      </c>
      <c r="AS82" s="16" t="s">
        <v>2408</v>
      </c>
      <c r="AT82" s="16" t="s">
        <v>2407</v>
      </c>
      <c r="AU82" t="s">
        <v>2410</v>
      </c>
      <c r="AV82" s="15" t="s">
        <v>2409</v>
      </c>
      <c r="AW82" s="16" t="s">
        <v>593</v>
      </c>
      <c r="AX82" s="16" t="s">
        <v>204</v>
      </c>
      <c r="AY82" s="16" t="s">
        <v>204</v>
      </c>
      <c r="AZ82" s="16" t="s">
        <v>204</v>
      </c>
      <c r="BA82" s="16" t="s">
        <v>204</v>
      </c>
      <c r="BB82" s="16" t="s">
        <v>204</v>
      </c>
      <c r="BC82" s="16">
        <v>0.5</v>
      </c>
      <c r="BD82" s="16">
        <v>3.6</v>
      </c>
      <c r="BE82" s="16">
        <v>1200</v>
      </c>
      <c r="BF82" s="16">
        <v>1600</v>
      </c>
      <c r="BG82" s="16">
        <v>0</v>
      </c>
      <c r="BH82" s="16">
        <v>800</v>
      </c>
      <c r="BI82" s="16">
        <v>800</v>
      </c>
      <c r="BJ82" s="16">
        <v>0</v>
      </c>
    </row>
    <row r="83" spans="1:62" x14ac:dyDescent="0.35">
      <c r="A83">
        <v>82</v>
      </c>
      <c r="B83" t="s">
        <v>360</v>
      </c>
      <c r="C83" t="s">
        <v>6996</v>
      </c>
      <c r="D83" s="15" t="s">
        <v>682</v>
      </c>
      <c r="E83" s="12" t="s">
        <v>98</v>
      </c>
      <c r="F83" s="16">
        <v>1961</v>
      </c>
      <c r="G83" s="12" t="s">
        <v>588</v>
      </c>
      <c r="H83" s="12" t="s">
        <v>589</v>
      </c>
      <c r="I83" s="12" t="s">
        <v>640</v>
      </c>
      <c r="J83" s="12" t="s">
        <v>2402</v>
      </c>
      <c r="K83" s="12" t="s">
        <v>641</v>
      </c>
      <c r="N83" s="16" t="s">
        <v>206</v>
      </c>
      <c r="O83" s="16" t="s">
        <v>676</v>
      </c>
      <c r="P83" s="12" t="s">
        <v>482</v>
      </c>
      <c r="Q83" s="16">
        <v>2023</v>
      </c>
      <c r="R83" s="16">
        <v>1.1000000000000001</v>
      </c>
      <c r="S83" s="16">
        <v>0</v>
      </c>
      <c r="T83" s="16">
        <v>0</v>
      </c>
      <c r="V83" s="12" t="s">
        <v>204</v>
      </c>
      <c r="W83" s="12" t="s">
        <v>204</v>
      </c>
      <c r="X83" s="16">
        <v>1</v>
      </c>
      <c r="Y83" s="16">
        <v>5</v>
      </c>
      <c r="Z83" s="16">
        <v>1.1000000000000001</v>
      </c>
      <c r="AA83" s="16">
        <f t="shared" si="21"/>
        <v>132</v>
      </c>
      <c r="AB83" s="16" t="s">
        <v>643</v>
      </c>
      <c r="AC83" s="16" t="s">
        <v>592</v>
      </c>
      <c r="AD83" s="16">
        <f t="shared" si="11"/>
        <v>46200</v>
      </c>
      <c r="AE83" s="16">
        <f t="shared" si="12"/>
        <v>385.00000000000006</v>
      </c>
      <c r="AF83" s="16">
        <f t="shared" si="13"/>
        <v>144375.00000000003</v>
      </c>
      <c r="AG83" s="16">
        <f t="shared" si="14"/>
        <v>110.00000000000001</v>
      </c>
      <c r="AH83" s="12">
        <v>0</v>
      </c>
      <c r="AI83" s="16">
        <f t="shared" si="15"/>
        <v>7.7000000000000011</v>
      </c>
      <c r="AJ83" s="16">
        <f t="shared" si="16"/>
        <v>26565.000000000004</v>
      </c>
      <c r="AK83" s="16">
        <f t="shared" si="17"/>
        <v>550</v>
      </c>
      <c r="AL83" s="16">
        <f t="shared" si="18"/>
        <v>5500</v>
      </c>
      <c r="AM83" s="16">
        <f t="shared" si="19"/>
        <v>99000.000000000015</v>
      </c>
      <c r="AN83" s="16">
        <f t="shared" si="20"/>
        <v>321640.00000000006</v>
      </c>
      <c r="AO83" s="12" t="s">
        <v>644</v>
      </c>
      <c r="AP83" s="16" t="s">
        <v>207</v>
      </c>
      <c r="AQ83" s="16" t="s">
        <v>204</v>
      </c>
      <c r="AS83" s="16" t="s">
        <v>2408</v>
      </c>
      <c r="AT83" s="16" t="s">
        <v>2407</v>
      </c>
      <c r="AU83" t="s">
        <v>2410</v>
      </c>
      <c r="AV83" s="15" t="s">
        <v>2409</v>
      </c>
      <c r="AW83" s="16" t="s">
        <v>593</v>
      </c>
      <c r="AX83" s="16" t="s">
        <v>204</v>
      </c>
      <c r="AY83" s="16" t="s">
        <v>204</v>
      </c>
      <c r="AZ83" s="16" t="s">
        <v>204</v>
      </c>
      <c r="BA83" s="16" t="s">
        <v>204</v>
      </c>
      <c r="BB83" s="16" t="s">
        <v>204</v>
      </c>
      <c r="BC83" s="16">
        <v>1.1000000000000001</v>
      </c>
      <c r="BD83" s="16">
        <v>7.84</v>
      </c>
      <c r="BE83" s="16">
        <v>3200</v>
      </c>
      <c r="BF83" s="16">
        <v>2400</v>
      </c>
      <c r="BG83" s="16">
        <v>0</v>
      </c>
      <c r="BH83" s="16">
        <v>1120</v>
      </c>
      <c r="BI83" s="16">
        <v>1120</v>
      </c>
      <c r="BJ83" s="16">
        <v>0</v>
      </c>
    </row>
    <row r="84" spans="1:62" x14ac:dyDescent="0.35">
      <c r="A84">
        <v>83</v>
      </c>
      <c r="B84" t="s">
        <v>360</v>
      </c>
      <c r="C84" t="s">
        <v>6997</v>
      </c>
      <c r="D84" s="15" t="s">
        <v>647</v>
      </c>
      <c r="E84" s="12" t="s">
        <v>98</v>
      </c>
      <c r="F84" s="16">
        <v>1962</v>
      </c>
      <c r="G84" s="12" t="s">
        <v>588</v>
      </c>
      <c r="H84" s="12" t="s">
        <v>589</v>
      </c>
      <c r="I84" s="12" t="s">
        <v>640</v>
      </c>
      <c r="J84" s="12" t="s">
        <v>2402</v>
      </c>
      <c r="K84" s="12" t="s">
        <v>641</v>
      </c>
      <c r="N84" s="16" t="s">
        <v>206</v>
      </c>
      <c r="O84" s="16" t="s">
        <v>676</v>
      </c>
      <c r="P84" s="12" t="s">
        <v>482</v>
      </c>
      <c r="Q84" s="16">
        <v>2023</v>
      </c>
      <c r="R84" s="16">
        <v>0.45</v>
      </c>
      <c r="S84" s="16">
        <v>0</v>
      </c>
      <c r="T84" s="16">
        <v>0</v>
      </c>
      <c r="V84" s="12" t="s">
        <v>204</v>
      </c>
      <c r="W84" s="12" t="s">
        <v>204</v>
      </c>
      <c r="X84" s="16">
        <v>1</v>
      </c>
      <c r="Y84" s="16">
        <v>3</v>
      </c>
      <c r="Z84" s="16">
        <v>0.45</v>
      </c>
      <c r="AA84" s="16">
        <f t="shared" si="21"/>
        <v>54</v>
      </c>
      <c r="AB84" s="16" t="s">
        <v>643</v>
      </c>
      <c r="AC84" s="16" t="s">
        <v>592</v>
      </c>
      <c r="AD84" s="16">
        <f t="shared" si="11"/>
        <v>18900</v>
      </c>
      <c r="AE84" s="16">
        <f t="shared" si="12"/>
        <v>157.5</v>
      </c>
      <c r="AF84" s="16">
        <f t="shared" si="13"/>
        <v>59062.5</v>
      </c>
      <c r="AG84" s="16">
        <f t="shared" si="14"/>
        <v>45</v>
      </c>
      <c r="AH84" s="12">
        <v>0</v>
      </c>
      <c r="AI84" s="16">
        <f t="shared" si="15"/>
        <v>3.15</v>
      </c>
      <c r="AJ84" s="16">
        <f t="shared" si="16"/>
        <v>10867.5</v>
      </c>
      <c r="AK84" s="16">
        <f t="shared" si="17"/>
        <v>225</v>
      </c>
      <c r="AL84" s="16">
        <f t="shared" si="18"/>
        <v>2250</v>
      </c>
      <c r="AM84" s="16">
        <f t="shared" si="19"/>
        <v>40500</v>
      </c>
      <c r="AN84" s="16">
        <f t="shared" si="20"/>
        <v>131580</v>
      </c>
      <c r="AO84" s="12" t="s">
        <v>644</v>
      </c>
      <c r="AP84" s="16" t="s">
        <v>207</v>
      </c>
      <c r="AQ84" s="16" t="s">
        <v>204</v>
      </c>
      <c r="AS84" s="16" t="s">
        <v>2408</v>
      </c>
      <c r="AT84" s="16" t="s">
        <v>2407</v>
      </c>
      <c r="AU84" t="s">
        <v>2410</v>
      </c>
      <c r="AV84" s="15" t="s">
        <v>2409</v>
      </c>
      <c r="AW84" s="16" t="s">
        <v>593</v>
      </c>
      <c r="AX84" s="16" t="s">
        <v>204</v>
      </c>
      <c r="AY84" s="16" t="s">
        <v>204</v>
      </c>
      <c r="AZ84" s="16" t="s">
        <v>204</v>
      </c>
      <c r="BA84" s="16" t="s">
        <v>204</v>
      </c>
      <c r="BB84" s="16" t="s">
        <v>204</v>
      </c>
      <c r="BC84" s="16">
        <v>0.45</v>
      </c>
      <c r="BD84" s="16">
        <v>3.2</v>
      </c>
      <c r="BE84" s="16">
        <v>800</v>
      </c>
      <c r="BF84" s="16">
        <v>800</v>
      </c>
      <c r="BG84" s="16">
        <v>0</v>
      </c>
      <c r="BH84" s="16">
        <v>1200</v>
      </c>
      <c r="BI84" s="16">
        <v>400</v>
      </c>
      <c r="BJ84" s="16">
        <v>0</v>
      </c>
    </row>
    <row r="85" spans="1:62" x14ac:dyDescent="0.35">
      <c r="A85">
        <v>84</v>
      </c>
      <c r="B85" t="s">
        <v>360</v>
      </c>
      <c r="C85" t="s">
        <v>6998</v>
      </c>
      <c r="D85" s="15" t="s">
        <v>683</v>
      </c>
      <c r="E85" s="12" t="s">
        <v>98</v>
      </c>
      <c r="F85" s="16">
        <v>1947</v>
      </c>
      <c r="G85" s="12" t="s">
        <v>588</v>
      </c>
      <c r="H85" s="12" t="s">
        <v>589</v>
      </c>
      <c r="I85" s="12" t="s">
        <v>640</v>
      </c>
      <c r="J85" s="12" t="s">
        <v>2402</v>
      </c>
      <c r="K85" s="12" t="s">
        <v>641</v>
      </c>
      <c r="N85" s="16" t="s">
        <v>206</v>
      </c>
      <c r="O85" s="16" t="s">
        <v>676</v>
      </c>
      <c r="P85" s="12" t="s">
        <v>482</v>
      </c>
      <c r="Q85" s="16">
        <v>2023</v>
      </c>
      <c r="R85" s="16">
        <v>0.7</v>
      </c>
      <c r="S85" s="16">
        <v>0</v>
      </c>
      <c r="T85" s="16">
        <v>0</v>
      </c>
      <c r="V85" s="12" t="s">
        <v>204</v>
      </c>
      <c r="W85" s="12" t="s">
        <v>204</v>
      </c>
      <c r="X85" s="16">
        <v>1</v>
      </c>
      <c r="Y85" s="16">
        <v>8</v>
      </c>
      <c r="Z85" s="16">
        <v>0.7</v>
      </c>
      <c r="AA85" s="16">
        <f t="shared" si="21"/>
        <v>84</v>
      </c>
      <c r="AB85" s="16" t="s">
        <v>643</v>
      </c>
      <c r="AC85" s="16" t="s">
        <v>592</v>
      </c>
      <c r="AD85" s="16">
        <f t="shared" si="11"/>
        <v>29400</v>
      </c>
      <c r="AE85" s="16">
        <f t="shared" si="12"/>
        <v>244.99999999999997</v>
      </c>
      <c r="AF85" s="16">
        <f t="shared" si="13"/>
        <v>91874.999999999985</v>
      </c>
      <c r="AG85" s="16">
        <f t="shared" si="14"/>
        <v>70</v>
      </c>
      <c r="AH85" s="12">
        <v>0</v>
      </c>
      <c r="AI85" s="16">
        <f t="shared" si="15"/>
        <v>4.8999999999999995</v>
      </c>
      <c r="AJ85" s="16">
        <f t="shared" si="16"/>
        <v>16904.999999999996</v>
      </c>
      <c r="AK85" s="16">
        <f t="shared" si="17"/>
        <v>350</v>
      </c>
      <c r="AL85" s="16">
        <f t="shared" si="18"/>
        <v>3500</v>
      </c>
      <c r="AM85" s="16">
        <f t="shared" si="19"/>
        <v>62999.999999999993</v>
      </c>
      <c r="AN85" s="16">
        <f t="shared" si="20"/>
        <v>204680</v>
      </c>
      <c r="AO85" s="12" t="s">
        <v>644</v>
      </c>
      <c r="AP85" s="16" t="s">
        <v>207</v>
      </c>
      <c r="AQ85" s="16" t="s">
        <v>204</v>
      </c>
      <c r="AS85" s="16" t="s">
        <v>2408</v>
      </c>
      <c r="AT85" s="16" t="s">
        <v>2407</v>
      </c>
      <c r="AU85" t="s">
        <v>2410</v>
      </c>
      <c r="AV85" s="15" t="s">
        <v>2409</v>
      </c>
      <c r="AW85" s="16" t="s">
        <v>593</v>
      </c>
      <c r="AX85" s="16" t="s">
        <v>204</v>
      </c>
      <c r="AY85" s="16" t="s">
        <v>204</v>
      </c>
      <c r="AZ85" s="16" t="s">
        <v>204</v>
      </c>
      <c r="BA85" s="16" t="s">
        <v>204</v>
      </c>
      <c r="BB85" s="16" t="s">
        <v>204</v>
      </c>
      <c r="BC85" s="16">
        <v>0.7</v>
      </c>
      <c r="BD85" s="16">
        <v>5.2</v>
      </c>
      <c r="BE85" s="16">
        <v>2160</v>
      </c>
      <c r="BF85" s="16">
        <v>1600</v>
      </c>
      <c r="BG85" s="16">
        <v>0</v>
      </c>
      <c r="BH85" s="16">
        <v>640</v>
      </c>
      <c r="BI85" s="16">
        <v>800</v>
      </c>
      <c r="BJ85" s="16">
        <v>0</v>
      </c>
    </row>
    <row r="86" spans="1:62" x14ac:dyDescent="0.35">
      <c r="A86">
        <v>85</v>
      </c>
      <c r="B86" t="s">
        <v>360</v>
      </c>
      <c r="C86" t="s">
        <v>6999</v>
      </c>
      <c r="D86" s="15" t="s">
        <v>684</v>
      </c>
      <c r="E86" s="12" t="s">
        <v>98</v>
      </c>
      <c r="F86" s="16">
        <v>1967</v>
      </c>
      <c r="G86" s="12" t="s">
        <v>588</v>
      </c>
      <c r="H86" s="12" t="s">
        <v>589</v>
      </c>
      <c r="I86" s="12" t="s">
        <v>640</v>
      </c>
      <c r="J86" s="12" t="s">
        <v>2402</v>
      </c>
      <c r="K86" s="12" t="s">
        <v>641</v>
      </c>
      <c r="N86" s="16" t="s">
        <v>206</v>
      </c>
      <c r="O86" s="16" t="s">
        <v>676</v>
      </c>
      <c r="P86" s="12" t="s">
        <v>482</v>
      </c>
      <c r="Q86" s="16">
        <v>2023</v>
      </c>
      <c r="R86" s="16">
        <v>0.59</v>
      </c>
      <c r="S86" s="16">
        <v>0</v>
      </c>
      <c r="T86" s="16">
        <v>0</v>
      </c>
      <c r="V86" s="12" t="s">
        <v>204</v>
      </c>
      <c r="W86" s="12" t="s">
        <v>204</v>
      </c>
      <c r="X86" s="16">
        <v>1</v>
      </c>
      <c r="Y86" s="16">
        <v>4</v>
      </c>
      <c r="Z86" s="16">
        <v>0.59</v>
      </c>
      <c r="AA86" s="16">
        <f t="shared" si="21"/>
        <v>70.8</v>
      </c>
      <c r="AB86" s="16" t="s">
        <v>643</v>
      </c>
      <c r="AC86" s="16" t="s">
        <v>592</v>
      </c>
      <c r="AD86" s="16">
        <f t="shared" si="11"/>
        <v>24780</v>
      </c>
      <c r="AE86" s="16">
        <f t="shared" si="12"/>
        <v>206.5</v>
      </c>
      <c r="AF86" s="16">
        <f t="shared" si="13"/>
        <v>77437.5</v>
      </c>
      <c r="AG86" s="16">
        <f t="shared" si="14"/>
        <v>59</v>
      </c>
      <c r="AH86" s="12">
        <v>0</v>
      </c>
      <c r="AI86" s="16">
        <f t="shared" si="15"/>
        <v>4.13</v>
      </c>
      <c r="AJ86" s="16">
        <f t="shared" si="16"/>
        <v>14248.5</v>
      </c>
      <c r="AK86" s="16">
        <f t="shared" si="17"/>
        <v>295</v>
      </c>
      <c r="AL86" s="16">
        <f t="shared" si="18"/>
        <v>2950</v>
      </c>
      <c r="AM86" s="16">
        <f t="shared" si="19"/>
        <v>53100</v>
      </c>
      <c r="AN86" s="16">
        <f t="shared" si="20"/>
        <v>172516</v>
      </c>
      <c r="AO86" s="12" t="s">
        <v>644</v>
      </c>
      <c r="AP86" s="16" t="s">
        <v>207</v>
      </c>
      <c r="AQ86" s="16" t="s">
        <v>204</v>
      </c>
      <c r="AS86" s="16" t="s">
        <v>2408</v>
      </c>
      <c r="AT86" s="16" t="s">
        <v>2407</v>
      </c>
      <c r="AU86" t="s">
        <v>2410</v>
      </c>
      <c r="AV86" s="15" t="s">
        <v>2409</v>
      </c>
      <c r="AW86" s="16" t="s">
        <v>593</v>
      </c>
      <c r="AX86" s="16" t="s">
        <v>204</v>
      </c>
      <c r="AY86" s="16" t="s">
        <v>204</v>
      </c>
      <c r="AZ86" s="16" t="s">
        <v>204</v>
      </c>
      <c r="BA86" s="16" t="s">
        <v>204</v>
      </c>
      <c r="BB86" s="16" t="s">
        <v>204</v>
      </c>
      <c r="BC86" s="16">
        <v>0.59</v>
      </c>
      <c r="BD86" s="16">
        <v>4.4000000000000004</v>
      </c>
      <c r="BE86" s="16">
        <v>1600</v>
      </c>
      <c r="BF86" s="16">
        <v>1600</v>
      </c>
      <c r="BG86" s="16">
        <v>0</v>
      </c>
      <c r="BH86" s="16">
        <v>800</v>
      </c>
      <c r="BI86" s="16">
        <v>400</v>
      </c>
      <c r="BJ86" s="16">
        <v>0</v>
      </c>
    </row>
    <row r="87" spans="1:62" x14ac:dyDescent="0.35">
      <c r="A87">
        <v>86</v>
      </c>
      <c r="B87" t="s">
        <v>360</v>
      </c>
      <c r="C87" t="s">
        <v>7000</v>
      </c>
      <c r="D87" s="15" t="s">
        <v>685</v>
      </c>
      <c r="E87" s="12" t="s">
        <v>98</v>
      </c>
      <c r="F87" s="16">
        <v>1949</v>
      </c>
      <c r="G87" s="12" t="s">
        <v>588</v>
      </c>
      <c r="H87" s="12" t="s">
        <v>589</v>
      </c>
      <c r="I87" s="12" t="s">
        <v>640</v>
      </c>
      <c r="J87" s="12" t="s">
        <v>2402</v>
      </c>
      <c r="K87" s="12" t="s">
        <v>641</v>
      </c>
      <c r="N87" s="16" t="s">
        <v>205</v>
      </c>
      <c r="O87" s="16" t="s">
        <v>686</v>
      </c>
      <c r="P87" s="12" t="s">
        <v>482</v>
      </c>
      <c r="Q87" s="16">
        <v>2023</v>
      </c>
      <c r="R87" s="16">
        <v>0.73</v>
      </c>
      <c r="S87" s="16">
        <v>0</v>
      </c>
      <c r="T87" s="16">
        <v>0</v>
      </c>
      <c r="V87" s="12" t="s">
        <v>204</v>
      </c>
      <c r="W87" s="12" t="s">
        <v>204</v>
      </c>
      <c r="X87" s="16">
        <v>1</v>
      </c>
      <c r="Y87" s="16">
        <v>10</v>
      </c>
      <c r="Z87" s="16">
        <v>0.73</v>
      </c>
      <c r="AA87" s="16">
        <f t="shared" si="21"/>
        <v>87.6</v>
      </c>
      <c r="AB87" s="16" t="s">
        <v>643</v>
      </c>
      <c r="AC87" s="16" t="s">
        <v>592</v>
      </c>
      <c r="AD87" s="16">
        <f t="shared" si="11"/>
        <v>30659.999999999996</v>
      </c>
      <c r="AE87" s="16">
        <f t="shared" si="12"/>
        <v>255.5</v>
      </c>
      <c r="AF87" s="16">
        <f t="shared" si="13"/>
        <v>95812.5</v>
      </c>
      <c r="AG87" s="16">
        <f t="shared" si="14"/>
        <v>73</v>
      </c>
      <c r="AH87" s="12">
        <v>0</v>
      </c>
      <c r="AI87" s="16">
        <f t="shared" si="15"/>
        <v>5.1099999999999994</v>
      </c>
      <c r="AJ87" s="16">
        <f t="shared" si="16"/>
        <v>17629.499999999996</v>
      </c>
      <c r="AK87" s="16">
        <f t="shared" si="17"/>
        <v>365</v>
      </c>
      <c r="AL87" s="16">
        <f t="shared" si="18"/>
        <v>3650</v>
      </c>
      <c r="AM87" s="16">
        <f t="shared" si="19"/>
        <v>65700</v>
      </c>
      <c r="AN87" s="16">
        <f t="shared" si="20"/>
        <v>213452</v>
      </c>
      <c r="AO87" s="12" t="s">
        <v>644</v>
      </c>
      <c r="AP87" s="16" t="s">
        <v>207</v>
      </c>
      <c r="AQ87" s="16" t="s">
        <v>204</v>
      </c>
      <c r="AS87" s="16" t="s">
        <v>2408</v>
      </c>
      <c r="AT87" s="16" t="s">
        <v>2407</v>
      </c>
      <c r="AU87" t="s">
        <v>2410</v>
      </c>
      <c r="AV87" s="15" t="s">
        <v>2409</v>
      </c>
      <c r="AW87" s="16" t="s">
        <v>593</v>
      </c>
      <c r="AX87" s="16" t="s">
        <v>204</v>
      </c>
      <c r="AY87" s="16" t="s">
        <v>204</v>
      </c>
      <c r="AZ87" s="16" t="s">
        <v>204</v>
      </c>
      <c r="BA87" s="16" t="s">
        <v>204</v>
      </c>
      <c r="BB87" s="16" t="s">
        <v>204</v>
      </c>
      <c r="BC87" s="16">
        <v>0.73</v>
      </c>
      <c r="BD87" s="16">
        <v>5.6</v>
      </c>
      <c r="BE87" s="16">
        <v>1840</v>
      </c>
      <c r="BF87" s="16">
        <v>1600</v>
      </c>
      <c r="BG87" s="16">
        <v>0</v>
      </c>
      <c r="BH87" s="16">
        <v>800</v>
      </c>
      <c r="BI87" s="16">
        <v>1360</v>
      </c>
      <c r="BJ87" s="16">
        <v>0</v>
      </c>
    </row>
    <row r="88" spans="1:62" x14ac:dyDescent="0.35">
      <c r="A88">
        <v>87</v>
      </c>
      <c r="B88" t="s">
        <v>360</v>
      </c>
      <c r="C88" t="s">
        <v>7001</v>
      </c>
      <c r="D88" s="15" t="s">
        <v>687</v>
      </c>
      <c r="E88" s="12" t="s">
        <v>98</v>
      </c>
      <c r="F88" s="16">
        <v>1955</v>
      </c>
      <c r="G88" s="12" t="s">
        <v>588</v>
      </c>
      <c r="H88" s="12" t="s">
        <v>589</v>
      </c>
      <c r="I88" s="12" t="s">
        <v>640</v>
      </c>
      <c r="J88" s="12" t="s">
        <v>2402</v>
      </c>
      <c r="K88" s="12" t="s">
        <v>641</v>
      </c>
      <c r="N88" s="16" t="s">
        <v>205</v>
      </c>
      <c r="O88" s="16" t="s">
        <v>686</v>
      </c>
      <c r="P88" s="12" t="s">
        <v>482</v>
      </c>
      <c r="Q88" s="16">
        <v>2023</v>
      </c>
      <c r="R88" s="16">
        <v>0.76</v>
      </c>
      <c r="S88" s="16">
        <v>0</v>
      </c>
      <c r="T88" s="16">
        <v>0</v>
      </c>
      <c r="V88" s="12" t="s">
        <v>204</v>
      </c>
      <c r="W88" s="12" t="s">
        <v>204</v>
      </c>
      <c r="X88" s="16">
        <v>1</v>
      </c>
      <c r="Y88" s="16">
        <v>6</v>
      </c>
      <c r="Z88" s="16">
        <v>0.76</v>
      </c>
      <c r="AA88" s="16">
        <f t="shared" si="21"/>
        <v>91.2</v>
      </c>
      <c r="AB88" s="16" t="s">
        <v>643</v>
      </c>
      <c r="AC88" s="16" t="s">
        <v>592</v>
      </c>
      <c r="AD88" s="16">
        <f t="shared" si="11"/>
        <v>31920</v>
      </c>
      <c r="AE88" s="16">
        <f t="shared" si="12"/>
        <v>266</v>
      </c>
      <c r="AF88" s="16">
        <f t="shared" si="13"/>
        <v>99750</v>
      </c>
      <c r="AG88" s="16">
        <f t="shared" si="14"/>
        <v>76</v>
      </c>
      <c r="AH88" s="12">
        <v>0</v>
      </c>
      <c r="AI88" s="16">
        <f t="shared" si="15"/>
        <v>5.32</v>
      </c>
      <c r="AJ88" s="16">
        <f t="shared" si="16"/>
        <v>18354</v>
      </c>
      <c r="AK88" s="16">
        <f t="shared" si="17"/>
        <v>380</v>
      </c>
      <c r="AL88" s="16">
        <f t="shared" si="18"/>
        <v>3800</v>
      </c>
      <c r="AM88" s="16">
        <f t="shared" si="19"/>
        <v>68400</v>
      </c>
      <c r="AN88" s="16">
        <f t="shared" si="20"/>
        <v>222224</v>
      </c>
      <c r="AO88" s="12" t="s">
        <v>644</v>
      </c>
      <c r="AP88" s="16" t="s">
        <v>207</v>
      </c>
      <c r="AQ88" s="16" t="s">
        <v>204</v>
      </c>
      <c r="AS88" s="16" t="s">
        <v>2408</v>
      </c>
      <c r="AT88" s="16" t="s">
        <v>2407</v>
      </c>
      <c r="AU88" t="s">
        <v>2410</v>
      </c>
      <c r="AV88" s="15" t="s">
        <v>2409</v>
      </c>
      <c r="AW88" s="16" t="s">
        <v>593</v>
      </c>
      <c r="AX88" s="16" t="s">
        <v>204</v>
      </c>
      <c r="AY88" s="16" t="s">
        <v>204</v>
      </c>
      <c r="AZ88" s="16" t="s">
        <v>204</v>
      </c>
      <c r="BA88" s="16" t="s">
        <v>204</v>
      </c>
      <c r="BB88" s="16" t="s">
        <v>204</v>
      </c>
      <c r="BC88" s="16">
        <v>0.76</v>
      </c>
      <c r="BD88" s="16">
        <v>5.76</v>
      </c>
      <c r="BE88" s="16">
        <v>1920</v>
      </c>
      <c r="BF88" s="16">
        <v>1600</v>
      </c>
      <c r="BG88" s="16">
        <v>0</v>
      </c>
      <c r="BH88" s="16">
        <v>800</v>
      </c>
      <c r="BI88" s="16">
        <v>1440</v>
      </c>
      <c r="BJ88" s="16">
        <v>0</v>
      </c>
    </row>
    <row r="89" spans="1:62" x14ac:dyDescent="0.35">
      <c r="A89">
        <v>88</v>
      </c>
      <c r="B89" t="s">
        <v>360</v>
      </c>
      <c r="C89" t="s">
        <v>7002</v>
      </c>
      <c r="D89" s="15" t="s">
        <v>688</v>
      </c>
      <c r="E89" s="12" t="s">
        <v>98</v>
      </c>
      <c r="F89" s="16">
        <v>1962</v>
      </c>
      <c r="G89" s="12" t="s">
        <v>588</v>
      </c>
      <c r="H89" s="12" t="s">
        <v>589</v>
      </c>
      <c r="I89" s="12" t="s">
        <v>640</v>
      </c>
      <c r="J89" s="12" t="s">
        <v>2402</v>
      </c>
      <c r="K89" s="12" t="s">
        <v>641</v>
      </c>
      <c r="N89" s="16" t="s">
        <v>206</v>
      </c>
      <c r="O89" s="16" t="s">
        <v>686</v>
      </c>
      <c r="P89" s="12" t="s">
        <v>482</v>
      </c>
      <c r="Q89" s="16">
        <v>2023</v>
      </c>
      <c r="R89" s="16">
        <v>1.17</v>
      </c>
      <c r="S89" s="16">
        <v>0</v>
      </c>
      <c r="T89" s="16">
        <v>0</v>
      </c>
      <c r="V89" s="12" t="s">
        <v>204</v>
      </c>
      <c r="W89" s="12" t="s">
        <v>204</v>
      </c>
      <c r="X89" s="16">
        <v>1</v>
      </c>
      <c r="Y89" s="16">
        <v>7</v>
      </c>
      <c r="Z89" s="16">
        <v>1.17</v>
      </c>
      <c r="AA89" s="16">
        <f t="shared" si="21"/>
        <v>140.39999999999998</v>
      </c>
      <c r="AB89" s="16" t="s">
        <v>643</v>
      </c>
      <c r="AC89" s="16" t="s">
        <v>592</v>
      </c>
      <c r="AD89" s="16">
        <f t="shared" si="11"/>
        <v>49139.999999999993</v>
      </c>
      <c r="AE89" s="16">
        <f t="shared" si="12"/>
        <v>409.5</v>
      </c>
      <c r="AF89" s="16">
        <f t="shared" si="13"/>
        <v>153562.5</v>
      </c>
      <c r="AG89" s="16">
        <f t="shared" si="14"/>
        <v>117</v>
      </c>
      <c r="AH89" s="12">
        <v>0</v>
      </c>
      <c r="AI89" s="16">
        <f t="shared" si="15"/>
        <v>8.19</v>
      </c>
      <c r="AJ89" s="16">
        <f t="shared" si="16"/>
        <v>28255.5</v>
      </c>
      <c r="AK89" s="16">
        <f t="shared" si="17"/>
        <v>585</v>
      </c>
      <c r="AL89" s="16">
        <f t="shared" si="18"/>
        <v>5850</v>
      </c>
      <c r="AM89" s="16">
        <f t="shared" si="19"/>
        <v>105300</v>
      </c>
      <c r="AN89" s="16">
        <f t="shared" si="20"/>
        <v>342108</v>
      </c>
      <c r="AO89" s="12" t="s">
        <v>644</v>
      </c>
      <c r="AP89" s="16" t="s">
        <v>207</v>
      </c>
      <c r="AQ89" s="16" t="s">
        <v>204</v>
      </c>
      <c r="AS89" s="16" t="s">
        <v>2408</v>
      </c>
      <c r="AT89" s="16" t="s">
        <v>2407</v>
      </c>
      <c r="AU89" t="s">
        <v>2410</v>
      </c>
      <c r="AV89" s="15" t="s">
        <v>2409</v>
      </c>
      <c r="AW89" s="16" t="s">
        <v>593</v>
      </c>
      <c r="AX89" s="16" t="s">
        <v>204</v>
      </c>
      <c r="AY89" s="16" t="s">
        <v>204</v>
      </c>
      <c r="AZ89" s="16" t="s">
        <v>204</v>
      </c>
      <c r="BA89" s="16" t="s">
        <v>204</v>
      </c>
      <c r="BB89" s="16" t="s">
        <v>204</v>
      </c>
      <c r="BC89" s="16">
        <v>1.17</v>
      </c>
      <c r="BD89" s="16">
        <v>9.6</v>
      </c>
      <c r="BE89" s="16">
        <v>3840</v>
      </c>
      <c r="BF89" s="16">
        <v>2400</v>
      </c>
      <c r="BG89" s="16">
        <v>0</v>
      </c>
      <c r="BH89" s="16">
        <v>1600</v>
      </c>
      <c r="BI89" s="16">
        <v>1760</v>
      </c>
      <c r="BJ89" s="16">
        <v>0</v>
      </c>
    </row>
    <row r="90" spans="1:62" x14ac:dyDescent="0.35">
      <c r="A90">
        <v>89</v>
      </c>
      <c r="B90" t="s">
        <v>360</v>
      </c>
      <c r="C90" t="s">
        <v>7003</v>
      </c>
      <c r="D90" s="15" t="s">
        <v>689</v>
      </c>
      <c r="E90" s="12" t="s">
        <v>98</v>
      </c>
      <c r="F90" s="16">
        <v>1980</v>
      </c>
      <c r="G90" s="12" t="s">
        <v>588</v>
      </c>
      <c r="H90" s="12" t="s">
        <v>589</v>
      </c>
      <c r="I90" s="12" t="s">
        <v>640</v>
      </c>
      <c r="J90" s="12" t="s">
        <v>2402</v>
      </c>
      <c r="K90" s="12" t="s">
        <v>641</v>
      </c>
      <c r="N90" s="16" t="s">
        <v>206</v>
      </c>
      <c r="O90" s="16" t="s">
        <v>686</v>
      </c>
      <c r="P90" s="12" t="s">
        <v>482</v>
      </c>
      <c r="Q90" s="16">
        <v>2023</v>
      </c>
      <c r="R90" s="16">
        <v>0.95</v>
      </c>
      <c r="S90" s="16">
        <v>0</v>
      </c>
      <c r="T90" s="16">
        <v>0</v>
      </c>
      <c r="V90" s="12" t="s">
        <v>204</v>
      </c>
      <c r="W90" s="12" t="s">
        <v>204</v>
      </c>
      <c r="X90" s="16">
        <v>1</v>
      </c>
      <c r="Y90" s="16">
        <v>11</v>
      </c>
      <c r="Z90" s="16">
        <v>0.95</v>
      </c>
      <c r="AA90" s="16">
        <f t="shared" si="21"/>
        <v>114</v>
      </c>
      <c r="AB90" s="16" t="s">
        <v>643</v>
      </c>
      <c r="AC90" s="16" t="s">
        <v>592</v>
      </c>
      <c r="AD90" s="16">
        <f t="shared" si="11"/>
        <v>39900</v>
      </c>
      <c r="AE90" s="16">
        <f t="shared" si="12"/>
        <v>332.5</v>
      </c>
      <c r="AF90" s="16">
        <f t="shared" si="13"/>
        <v>124687.5</v>
      </c>
      <c r="AG90" s="16">
        <f t="shared" si="14"/>
        <v>95</v>
      </c>
      <c r="AH90" s="12">
        <v>0</v>
      </c>
      <c r="AI90" s="16">
        <f t="shared" si="15"/>
        <v>6.6499999999999995</v>
      </c>
      <c r="AJ90" s="16">
        <f t="shared" si="16"/>
        <v>22942.499999999996</v>
      </c>
      <c r="AK90" s="16">
        <f t="shared" si="17"/>
        <v>475</v>
      </c>
      <c r="AL90" s="16">
        <f t="shared" si="18"/>
        <v>4750</v>
      </c>
      <c r="AM90" s="16">
        <f t="shared" si="19"/>
        <v>85500</v>
      </c>
      <c r="AN90" s="16">
        <f t="shared" si="20"/>
        <v>277780</v>
      </c>
      <c r="AO90" s="12" t="s">
        <v>644</v>
      </c>
      <c r="AP90" s="16" t="s">
        <v>207</v>
      </c>
      <c r="AQ90" s="16" t="s">
        <v>204</v>
      </c>
      <c r="AS90" s="16" t="s">
        <v>2408</v>
      </c>
      <c r="AT90" s="16" t="s">
        <v>2407</v>
      </c>
      <c r="AU90" t="s">
        <v>2410</v>
      </c>
      <c r="AV90" s="15" t="s">
        <v>2409</v>
      </c>
      <c r="AW90" s="16" t="s">
        <v>593</v>
      </c>
      <c r="AX90" s="16" t="s">
        <v>204</v>
      </c>
      <c r="AY90" s="16" t="s">
        <v>204</v>
      </c>
      <c r="AZ90" s="16" t="s">
        <v>204</v>
      </c>
      <c r="BA90" s="16" t="s">
        <v>204</v>
      </c>
      <c r="BB90" s="16" t="s">
        <v>204</v>
      </c>
      <c r="BC90" s="16">
        <v>0.95</v>
      </c>
      <c r="BD90" s="16">
        <v>7.2</v>
      </c>
      <c r="BE90" s="16">
        <v>2400</v>
      </c>
      <c r="BF90" s="16">
        <v>2000</v>
      </c>
      <c r="BG90" s="16">
        <v>0</v>
      </c>
      <c r="BH90" s="16">
        <v>1600</v>
      </c>
      <c r="BI90" s="16">
        <v>1200</v>
      </c>
      <c r="BJ90" s="16">
        <v>0</v>
      </c>
    </row>
    <row r="91" spans="1:62" x14ac:dyDescent="0.35">
      <c r="A91">
        <v>90</v>
      </c>
      <c r="B91" t="s">
        <v>360</v>
      </c>
      <c r="C91" t="s">
        <v>7004</v>
      </c>
      <c r="D91" s="15" t="s">
        <v>690</v>
      </c>
      <c r="E91" s="12" t="s">
        <v>98</v>
      </c>
      <c r="F91" s="16">
        <v>1960</v>
      </c>
      <c r="G91" s="12" t="s">
        <v>588</v>
      </c>
      <c r="H91" s="12" t="s">
        <v>589</v>
      </c>
      <c r="I91" s="12" t="s">
        <v>640</v>
      </c>
      <c r="J91" s="12" t="s">
        <v>2402</v>
      </c>
      <c r="K91" s="12" t="s">
        <v>641</v>
      </c>
      <c r="N91" s="16" t="s">
        <v>206</v>
      </c>
      <c r="O91" s="16" t="s">
        <v>686</v>
      </c>
      <c r="P91" s="12" t="s">
        <v>482</v>
      </c>
      <c r="Q91" s="16">
        <v>2023</v>
      </c>
      <c r="R91" s="16">
        <v>0.93</v>
      </c>
      <c r="S91" s="16">
        <v>0</v>
      </c>
      <c r="T91" s="16">
        <v>0</v>
      </c>
      <c r="V91" s="12" t="s">
        <v>204</v>
      </c>
      <c r="W91" s="12" t="s">
        <v>204</v>
      </c>
      <c r="X91" s="16">
        <v>1</v>
      </c>
      <c r="Y91" s="16">
        <v>13</v>
      </c>
      <c r="Z91" s="16">
        <v>0.93</v>
      </c>
      <c r="AA91" s="16">
        <f t="shared" si="21"/>
        <v>111.60000000000001</v>
      </c>
      <c r="AB91" s="16" t="s">
        <v>643</v>
      </c>
      <c r="AC91" s="16" t="s">
        <v>592</v>
      </c>
      <c r="AD91" s="16">
        <f t="shared" si="11"/>
        <v>39060</v>
      </c>
      <c r="AE91" s="16">
        <f t="shared" si="12"/>
        <v>325.5</v>
      </c>
      <c r="AF91" s="16">
        <f t="shared" si="13"/>
        <v>122062.5</v>
      </c>
      <c r="AG91" s="16">
        <f t="shared" si="14"/>
        <v>93</v>
      </c>
      <c r="AH91" s="12">
        <v>0</v>
      </c>
      <c r="AI91" s="16">
        <f t="shared" si="15"/>
        <v>6.5100000000000007</v>
      </c>
      <c r="AJ91" s="16">
        <f t="shared" si="16"/>
        <v>22459.500000000004</v>
      </c>
      <c r="AK91" s="16">
        <f t="shared" si="17"/>
        <v>465</v>
      </c>
      <c r="AL91" s="16">
        <f t="shared" si="18"/>
        <v>4650</v>
      </c>
      <c r="AM91" s="16">
        <f t="shared" si="19"/>
        <v>83700</v>
      </c>
      <c r="AN91" s="16">
        <f t="shared" si="20"/>
        <v>271932</v>
      </c>
      <c r="AO91" s="12" t="s">
        <v>644</v>
      </c>
      <c r="AP91" s="16" t="s">
        <v>207</v>
      </c>
      <c r="AQ91" s="16" t="s">
        <v>204</v>
      </c>
      <c r="AS91" s="16" t="s">
        <v>2408</v>
      </c>
      <c r="AT91" s="16" t="s">
        <v>2407</v>
      </c>
      <c r="AU91" t="s">
        <v>2410</v>
      </c>
      <c r="AV91" s="15" t="s">
        <v>2409</v>
      </c>
      <c r="AW91" s="16" t="s">
        <v>593</v>
      </c>
      <c r="AX91" s="16" t="s">
        <v>204</v>
      </c>
      <c r="AY91" s="16" t="s">
        <v>204</v>
      </c>
      <c r="AZ91" s="16" t="s">
        <v>204</v>
      </c>
      <c r="BA91" s="16" t="s">
        <v>204</v>
      </c>
      <c r="BB91" s="16" t="s">
        <v>204</v>
      </c>
      <c r="BC91" s="16">
        <v>0.93</v>
      </c>
      <c r="BD91" s="16">
        <v>6.8</v>
      </c>
      <c r="BE91" s="16">
        <v>2400</v>
      </c>
      <c r="BF91" s="16">
        <v>1600</v>
      </c>
      <c r="BG91" s="16">
        <v>0</v>
      </c>
      <c r="BH91" s="16">
        <v>1600</v>
      </c>
      <c r="BI91" s="16">
        <v>1200</v>
      </c>
      <c r="BJ91" s="16">
        <v>0</v>
      </c>
    </row>
    <row r="92" spans="1:62" x14ac:dyDescent="0.35">
      <c r="A92">
        <v>91</v>
      </c>
      <c r="B92" t="s">
        <v>360</v>
      </c>
      <c r="C92" t="s">
        <v>7005</v>
      </c>
      <c r="D92" s="15" t="s">
        <v>691</v>
      </c>
      <c r="E92" s="12" t="s">
        <v>98</v>
      </c>
      <c r="F92" s="16">
        <v>1940</v>
      </c>
      <c r="G92" s="12" t="s">
        <v>588</v>
      </c>
      <c r="H92" s="12" t="s">
        <v>589</v>
      </c>
      <c r="I92" s="12" t="s">
        <v>640</v>
      </c>
      <c r="J92" s="12" t="s">
        <v>2402</v>
      </c>
      <c r="K92" s="12" t="s">
        <v>641</v>
      </c>
      <c r="N92" s="16" t="s">
        <v>206</v>
      </c>
      <c r="O92" s="16" t="s">
        <v>686</v>
      </c>
      <c r="P92" s="12" t="s">
        <v>482</v>
      </c>
      <c r="Q92" s="16">
        <v>2023</v>
      </c>
      <c r="R92" s="16">
        <v>0.75</v>
      </c>
      <c r="S92" s="16">
        <v>0</v>
      </c>
      <c r="T92" s="16">
        <v>0</v>
      </c>
      <c r="V92" s="12" t="s">
        <v>204</v>
      </c>
      <c r="W92" s="12" t="s">
        <v>204</v>
      </c>
      <c r="X92" s="16">
        <v>1</v>
      </c>
      <c r="Y92" s="16">
        <v>14</v>
      </c>
      <c r="Z92" s="16">
        <v>0.75</v>
      </c>
      <c r="AA92" s="16">
        <f t="shared" si="21"/>
        <v>90</v>
      </c>
      <c r="AB92" s="16" t="s">
        <v>643</v>
      </c>
      <c r="AC92" s="16" t="s">
        <v>592</v>
      </c>
      <c r="AD92" s="16">
        <f t="shared" si="11"/>
        <v>31500</v>
      </c>
      <c r="AE92" s="16">
        <f t="shared" si="12"/>
        <v>262.5</v>
      </c>
      <c r="AF92" s="16">
        <f t="shared" si="13"/>
        <v>98437.5</v>
      </c>
      <c r="AG92" s="16">
        <f t="shared" si="14"/>
        <v>75</v>
      </c>
      <c r="AH92" s="12">
        <v>0</v>
      </c>
      <c r="AI92" s="16">
        <f t="shared" si="15"/>
        <v>5.25</v>
      </c>
      <c r="AJ92" s="16">
        <f t="shared" si="16"/>
        <v>18112.5</v>
      </c>
      <c r="AK92" s="16">
        <f t="shared" si="17"/>
        <v>375</v>
      </c>
      <c r="AL92" s="16">
        <f t="shared" si="18"/>
        <v>3750</v>
      </c>
      <c r="AM92" s="16">
        <f t="shared" si="19"/>
        <v>67500</v>
      </c>
      <c r="AN92" s="16">
        <f t="shared" si="20"/>
        <v>219300</v>
      </c>
      <c r="AO92" s="12" t="s">
        <v>644</v>
      </c>
      <c r="AP92" s="16" t="s">
        <v>207</v>
      </c>
      <c r="AQ92" s="16" t="s">
        <v>204</v>
      </c>
      <c r="AS92" s="16" t="s">
        <v>2408</v>
      </c>
      <c r="AT92" s="16" t="s">
        <v>2407</v>
      </c>
      <c r="AU92" t="s">
        <v>2410</v>
      </c>
      <c r="AV92" s="15" t="s">
        <v>2409</v>
      </c>
      <c r="AW92" s="16" t="s">
        <v>593</v>
      </c>
      <c r="AX92" s="16" t="s">
        <v>204</v>
      </c>
      <c r="AY92" s="16" t="s">
        <v>204</v>
      </c>
      <c r="AZ92" s="16" t="s">
        <v>204</v>
      </c>
      <c r="BA92" s="16" t="s">
        <v>204</v>
      </c>
      <c r="BB92" s="16" t="s">
        <v>204</v>
      </c>
      <c r="BC92" s="16">
        <v>0.75</v>
      </c>
      <c r="BD92" s="16">
        <v>5.6</v>
      </c>
      <c r="BE92" s="16">
        <v>1920</v>
      </c>
      <c r="BF92" s="16">
        <v>1600</v>
      </c>
      <c r="BG92" s="16">
        <v>0</v>
      </c>
      <c r="BH92" s="16">
        <v>1280</v>
      </c>
      <c r="BI92" s="16">
        <v>800</v>
      </c>
      <c r="BJ92" s="16">
        <v>0</v>
      </c>
    </row>
    <row r="93" spans="1:62" x14ac:dyDescent="0.35">
      <c r="A93">
        <v>92</v>
      </c>
      <c r="B93" t="s">
        <v>360</v>
      </c>
      <c r="C93" t="s">
        <v>7006</v>
      </c>
      <c r="D93" s="15" t="s">
        <v>692</v>
      </c>
      <c r="E93" s="12" t="s">
        <v>98</v>
      </c>
      <c r="F93" s="16">
        <v>1970</v>
      </c>
      <c r="G93" s="12" t="s">
        <v>588</v>
      </c>
      <c r="H93" s="12" t="s">
        <v>589</v>
      </c>
      <c r="I93" s="12" t="s">
        <v>640</v>
      </c>
      <c r="J93" s="12" t="s">
        <v>2402</v>
      </c>
      <c r="K93" s="12" t="s">
        <v>641</v>
      </c>
      <c r="N93" s="16" t="s">
        <v>206</v>
      </c>
      <c r="O93" s="16" t="s">
        <v>686</v>
      </c>
      <c r="P93" s="12" t="s">
        <v>482</v>
      </c>
      <c r="Q93" s="16">
        <v>2023</v>
      </c>
      <c r="R93" s="16">
        <v>0.86</v>
      </c>
      <c r="S93" s="16">
        <v>0</v>
      </c>
      <c r="T93" s="16">
        <v>0</v>
      </c>
      <c r="V93" s="12" t="s">
        <v>204</v>
      </c>
      <c r="W93" s="12" t="s">
        <v>204</v>
      </c>
      <c r="X93" s="16">
        <v>1</v>
      </c>
      <c r="Y93" s="16">
        <v>6</v>
      </c>
      <c r="Z93" s="16">
        <v>0.86</v>
      </c>
      <c r="AA93" s="16">
        <f t="shared" si="21"/>
        <v>103.2</v>
      </c>
      <c r="AB93" s="16" t="s">
        <v>643</v>
      </c>
      <c r="AC93" s="16" t="s">
        <v>592</v>
      </c>
      <c r="AD93" s="16">
        <f t="shared" si="11"/>
        <v>36120</v>
      </c>
      <c r="AE93" s="16">
        <f t="shared" si="12"/>
        <v>301</v>
      </c>
      <c r="AF93" s="16">
        <f t="shared" si="13"/>
        <v>112875</v>
      </c>
      <c r="AG93" s="16">
        <f t="shared" si="14"/>
        <v>86</v>
      </c>
      <c r="AH93" s="12">
        <v>0</v>
      </c>
      <c r="AI93" s="16">
        <f t="shared" si="15"/>
        <v>6.02</v>
      </c>
      <c r="AJ93" s="16">
        <f t="shared" si="16"/>
        <v>20769</v>
      </c>
      <c r="AK93" s="16">
        <f t="shared" si="17"/>
        <v>430</v>
      </c>
      <c r="AL93" s="16">
        <f t="shared" si="18"/>
        <v>4300</v>
      </c>
      <c r="AM93" s="16">
        <f t="shared" si="19"/>
        <v>77400</v>
      </c>
      <c r="AN93" s="16">
        <f t="shared" si="20"/>
        <v>251464</v>
      </c>
      <c r="AO93" s="12" t="s">
        <v>644</v>
      </c>
      <c r="AP93" s="16" t="s">
        <v>207</v>
      </c>
      <c r="AQ93" s="16" t="s">
        <v>204</v>
      </c>
      <c r="AS93" s="16" t="s">
        <v>2408</v>
      </c>
      <c r="AT93" s="16" t="s">
        <v>2407</v>
      </c>
      <c r="AU93" t="s">
        <v>2410</v>
      </c>
      <c r="AV93" s="15" t="s">
        <v>2409</v>
      </c>
      <c r="AW93" s="16" t="s">
        <v>593</v>
      </c>
      <c r="AX93" s="16" t="s">
        <v>204</v>
      </c>
      <c r="AY93" s="16" t="s">
        <v>204</v>
      </c>
      <c r="AZ93" s="16" t="s">
        <v>204</v>
      </c>
      <c r="BA93" s="16" t="s">
        <v>204</v>
      </c>
      <c r="BB93" s="16" t="s">
        <v>204</v>
      </c>
      <c r="BC93" s="16">
        <v>0.86</v>
      </c>
      <c r="BD93" s="16">
        <v>6.4</v>
      </c>
      <c r="BE93" s="16">
        <v>2320</v>
      </c>
      <c r="BF93" s="16">
        <v>2000</v>
      </c>
      <c r="BG93" s="16">
        <v>0</v>
      </c>
      <c r="BH93" s="16">
        <v>800</v>
      </c>
      <c r="BI93" s="16">
        <v>1280</v>
      </c>
      <c r="BJ93" s="16">
        <v>0</v>
      </c>
    </row>
    <row r="94" spans="1:62" x14ac:dyDescent="0.35">
      <c r="A94">
        <v>93</v>
      </c>
      <c r="B94" t="s">
        <v>360</v>
      </c>
      <c r="C94" t="s">
        <v>7007</v>
      </c>
      <c r="D94" s="15" t="s">
        <v>693</v>
      </c>
      <c r="E94" s="12" t="s">
        <v>98</v>
      </c>
      <c r="F94" s="16">
        <v>1979</v>
      </c>
      <c r="G94" s="12" t="s">
        <v>588</v>
      </c>
      <c r="H94" s="12" t="s">
        <v>589</v>
      </c>
      <c r="I94" s="12" t="s">
        <v>640</v>
      </c>
      <c r="J94" s="12" t="s">
        <v>2402</v>
      </c>
      <c r="K94" s="12" t="s">
        <v>641</v>
      </c>
      <c r="N94" s="16" t="s">
        <v>206</v>
      </c>
      <c r="O94" s="16" t="s">
        <v>686</v>
      </c>
      <c r="P94" s="12" t="s">
        <v>482</v>
      </c>
      <c r="Q94" s="16">
        <v>2023</v>
      </c>
      <c r="R94" s="16">
        <v>0.89</v>
      </c>
      <c r="S94" s="16">
        <v>0</v>
      </c>
      <c r="T94" s="16">
        <v>0</v>
      </c>
      <c r="V94" s="12" t="s">
        <v>204</v>
      </c>
      <c r="W94" s="12" t="s">
        <v>204</v>
      </c>
      <c r="X94" s="16">
        <v>1</v>
      </c>
      <c r="Y94" s="16">
        <v>9</v>
      </c>
      <c r="Z94" s="16">
        <v>0.89</v>
      </c>
      <c r="AA94" s="16">
        <f t="shared" si="21"/>
        <v>106.8</v>
      </c>
      <c r="AB94" s="16" t="s">
        <v>643</v>
      </c>
      <c r="AC94" s="16" t="s">
        <v>592</v>
      </c>
      <c r="AD94" s="16">
        <f t="shared" si="11"/>
        <v>37380</v>
      </c>
      <c r="AE94" s="16">
        <f t="shared" si="12"/>
        <v>311.5</v>
      </c>
      <c r="AF94" s="16">
        <f t="shared" si="13"/>
        <v>116812.5</v>
      </c>
      <c r="AG94" s="16">
        <f t="shared" si="14"/>
        <v>89</v>
      </c>
      <c r="AH94" s="12">
        <v>0</v>
      </c>
      <c r="AI94" s="16">
        <f t="shared" si="15"/>
        <v>6.23</v>
      </c>
      <c r="AJ94" s="16">
        <f t="shared" si="16"/>
        <v>21493.5</v>
      </c>
      <c r="AK94" s="16">
        <f t="shared" si="17"/>
        <v>445</v>
      </c>
      <c r="AL94" s="16">
        <f t="shared" si="18"/>
        <v>4450</v>
      </c>
      <c r="AM94" s="16">
        <f t="shared" si="19"/>
        <v>80100</v>
      </c>
      <c r="AN94" s="16">
        <f t="shared" si="20"/>
        <v>260236</v>
      </c>
      <c r="AO94" s="12" t="s">
        <v>644</v>
      </c>
      <c r="AP94" s="16" t="s">
        <v>207</v>
      </c>
      <c r="AQ94" s="16" t="s">
        <v>204</v>
      </c>
      <c r="AS94" s="16" t="s">
        <v>2408</v>
      </c>
      <c r="AT94" s="16" t="s">
        <v>2407</v>
      </c>
      <c r="AU94" t="s">
        <v>2410</v>
      </c>
      <c r="AV94" s="15" t="s">
        <v>2409</v>
      </c>
      <c r="AW94" s="16" t="s">
        <v>593</v>
      </c>
      <c r="AX94" s="16" t="s">
        <v>204</v>
      </c>
      <c r="AY94" s="16" t="s">
        <v>204</v>
      </c>
      <c r="AZ94" s="16" t="s">
        <v>204</v>
      </c>
      <c r="BA94" s="16" t="s">
        <v>204</v>
      </c>
      <c r="BB94" s="16" t="s">
        <v>204</v>
      </c>
      <c r="BC94" s="16">
        <v>0.89</v>
      </c>
      <c r="BD94" s="16">
        <v>6.4</v>
      </c>
      <c r="BE94" s="16">
        <v>2400</v>
      </c>
      <c r="BF94" s="16">
        <v>1600</v>
      </c>
      <c r="BG94" s="16">
        <v>0</v>
      </c>
      <c r="BH94" s="16">
        <v>1200</v>
      </c>
      <c r="BI94" s="16">
        <v>1200</v>
      </c>
      <c r="BJ94" s="16">
        <v>0</v>
      </c>
    </row>
    <row r="95" spans="1:62" x14ac:dyDescent="0.35">
      <c r="A95">
        <v>94</v>
      </c>
      <c r="B95" t="s">
        <v>360</v>
      </c>
      <c r="C95" t="s">
        <v>7008</v>
      </c>
      <c r="D95" s="15" t="s">
        <v>694</v>
      </c>
      <c r="E95" s="12" t="s">
        <v>98</v>
      </c>
      <c r="F95" s="16">
        <v>1968</v>
      </c>
      <c r="G95" s="12" t="s">
        <v>588</v>
      </c>
      <c r="H95" s="12" t="s">
        <v>589</v>
      </c>
      <c r="I95" s="12" t="s">
        <v>640</v>
      </c>
      <c r="J95" s="12" t="s">
        <v>2402</v>
      </c>
      <c r="K95" s="12" t="s">
        <v>641</v>
      </c>
      <c r="N95" s="16" t="s">
        <v>206</v>
      </c>
      <c r="O95" s="16" t="s">
        <v>686</v>
      </c>
      <c r="P95" s="12" t="s">
        <v>482</v>
      </c>
      <c r="Q95" s="16">
        <v>2023</v>
      </c>
      <c r="R95" s="16">
        <v>0.5</v>
      </c>
      <c r="S95" s="16">
        <v>0</v>
      </c>
      <c r="T95" s="16">
        <v>0</v>
      </c>
      <c r="V95" s="12" t="s">
        <v>204</v>
      </c>
      <c r="W95" s="12" t="s">
        <v>204</v>
      </c>
      <c r="X95" s="16">
        <v>1</v>
      </c>
      <c r="Y95" s="16">
        <v>5</v>
      </c>
      <c r="Z95" s="16">
        <v>0.5</v>
      </c>
      <c r="AA95" s="16">
        <f t="shared" si="21"/>
        <v>60</v>
      </c>
      <c r="AB95" s="16" t="s">
        <v>643</v>
      </c>
      <c r="AC95" s="16" t="s">
        <v>592</v>
      </c>
      <c r="AD95" s="16">
        <f t="shared" si="11"/>
        <v>21000</v>
      </c>
      <c r="AE95" s="16">
        <f t="shared" si="12"/>
        <v>175</v>
      </c>
      <c r="AF95" s="16">
        <f t="shared" si="13"/>
        <v>65625</v>
      </c>
      <c r="AG95" s="16">
        <f t="shared" si="14"/>
        <v>50</v>
      </c>
      <c r="AH95" s="12">
        <v>0</v>
      </c>
      <c r="AI95" s="16">
        <f t="shared" si="15"/>
        <v>3.5</v>
      </c>
      <c r="AJ95" s="16">
        <f t="shared" si="16"/>
        <v>12075</v>
      </c>
      <c r="AK95" s="16">
        <f t="shared" si="17"/>
        <v>250</v>
      </c>
      <c r="AL95" s="16">
        <f t="shared" si="18"/>
        <v>2500</v>
      </c>
      <c r="AM95" s="16">
        <f t="shared" si="19"/>
        <v>45000</v>
      </c>
      <c r="AN95" s="16">
        <f t="shared" si="20"/>
        <v>146200</v>
      </c>
      <c r="AO95" s="12" t="s">
        <v>644</v>
      </c>
      <c r="AP95" s="16" t="s">
        <v>207</v>
      </c>
      <c r="AQ95" s="16" t="s">
        <v>204</v>
      </c>
      <c r="AS95" s="16" t="s">
        <v>2408</v>
      </c>
      <c r="AT95" s="16" t="s">
        <v>2407</v>
      </c>
      <c r="AU95" t="s">
        <v>2410</v>
      </c>
      <c r="AV95" s="15" t="s">
        <v>2409</v>
      </c>
      <c r="AW95" s="16" t="s">
        <v>593</v>
      </c>
      <c r="AX95" s="16" t="s">
        <v>204</v>
      </c>
      <c r="AY95" s="16" t="s">
        <v>204</v>
      </c>
      <c r="AZ95" s="16" t="s">
        <v>204</v>
      </c>
      <c r="BA95" s="16" t="s">
        <v>204</v>
      </c>
      <c r="BB95" s="16" t="s">
        <v>204</v>
      </c>
      <c r="BC95" s="16">
        <v>0.5</v>
      </c>
      <c r="BD95" s="16">
        <v>3.6</v>
      </c>
      <c r="BE95" s="16">
        <v>1200</v>
      </c>
      <c r="BF95" s="16">
        <v>1600</v>
      </c>
      <c r="BG95" s="16">
        <v>0</v>
      </c>
      <c r="BH95" s="16">
        <v>1200</v>
      </c>
      <c r="BI95" s="16">
        <v>400</v>
      </c>
      <c r="BJ95" s="16">
        <v>0</v>
      </c>
    </row>
    <row r="96" spans="1:62" x14ac:dyDescent="0.35">
      <c r="A96">
        <v>95</v>
      </c>
      <c r="B96" t="s">
        <v>360</v>
      </c>
      <c r="C96" t="s">
        <v>7009</v>
      </c>
      <c r="D96" s="15" t="s">
        <v>674</v>
      </c>
      <c r="E96" s="12" t="s">
        <v>98</v>
      </c>
      <c r="F96" s="16">
        <v>1970</v>
      </c>
      <c r="G96" s="12" t="s">
        <v>588</v>
      </c>
      <c r="H96" s="12" t="s">
        <v>589</v>
      </c>
      <c r="I96" s="12" t="s">
        <v>640</v>
      </c>
      <c r="J96" s="12" t="s">
        <v>2402</v>
      </c>
      <c r="K96" s="12" t="s">
        <v>641</v>
      </c>
      <c r="N96" s="16" t="s">
        <v>206</v>
      </c>
      <c r="O96" s="16" t="s">
        <v>686</v>
      </c>
      <c r="P96" s="12" t="s">
        <v>482</v>
      </c>
      <c r="Q96" s="16">
        <v>2023</v>
      </c>
      <c r="R96" s="16">
        <v>0.5</v>
      </c>
      <c r="S96" s="16">
        <v>0</v>
      </c>
      <c r="T96" s="16">
        <v>0</v>
      </c>
      <c r="V96" s="12" t="s">
        <v>204</v>
      </c>
      <c r="W96" s="12" t="s">
        <v>204</v>
      </c>
      <c r="X96" s="16">
        <v>1</v>
      </c>
      <c r="Y96" s="16">
        <v>12</v>
      </c>
      <c r="Z96" s="16">
        <v>0.5</v>
      </c>
      <c r="AA96" s="16">
        <f t="shared" si="21"/>
        <v>60</v>
      </c>
      <c r="AB96" s="16" t="s">
        <v>643</v>
      </c>
      <c r="AC96" s="16" t="s">
        <v>592</v>
      </c>
      <c r="AD96" s="16">
        <f t="shared" si="11"/>
        <v>21000</v>
      </c>
      <c r="AE96" s="16">
        <f t="shared" si="12"/>
        <v>175</v>
      </c>
      <c r="AF96" s="16">
        <f t="shared" si="13"/>
        <v>65625</v>
      </c>
      <c r="AG96" s="16">
        <f t="shared" si="14"/>
        <v>50</v>
      </c>
      <c r="AH96" s="12">
        <v>0</v>
      </c>
      <c r="AI96" s="16">
        <f t="shared" si="15"/>
        <v>3.5</v>
      </c>
      <c r="AJ96" s="16">
        <f t="shared" si="16"/>
        <v>12075</v>
      </c>
      <c r="AK96" s="16">
        <f t="shared" si="17"/>
        <v>250</v>
      </c>
      <c r="AL96" s="16">
        <f t="shared" si="18"/>
        <v>2500</v>
      </c>
      <c r="AM96" s="16">
        <f t="shared" si="19"/>
        <v>45000</v>
      </c>
      <c r="AN96" s="16">
        <f t="shared" si="20"/>
        <v>146200</v>
      </c>
      <c r="AO96" s="12" t="s">
        <v>644</v>
      </c>
      <c r="AP96" s="16" t="s">
        <v>207</v>
      </c>
      <c r="AQ96" s="16" t="s">
        <v>204</v>
      </c>
      <c r="AS96" s="16" t="s">
        <v>2408</v>
      </c>
      <c r="AT96" s="16" t="s">
        <v>2407</v>
      </c>
      <c r="AU96" t="s">
        <v>2410</v>
      </c>
      <c r="AV96" s="15" t="s">
        <v>2409</v>
      </c>
      <c r="AW96" s="16" t="s">
        <v>593</v>
      </c>
      <c r="AX96" s="16" t="s">
        <v>204</v>
      </c>
      <c r="AY96" s="16" t="s">
        <v>204</v>
      </c>
      <c r="AZ96" s="16" t="s">
        <v>204</v>
      </c>
      <c r="BA96" s="16" t="s">
        <v>204</v>
      </c>
      <c r="BB96" s="16" t="s">
        <v>204</v>
      </c>
      <c r="BC96" s="16">
        <v>0.5</v>
      </c>
      <c r="BD96" s="16">
        <v>3.6</v>
      </c>
      <c r="BE96" s="16">
        <v>1200</v>
      </c>
      <c r="BF96" s="16">
        <v>1600</v>
      </c>
      <c r="BG96" s="16">
        <v>0</v>
      </c>
      <c r="BH96" s="16">
        <v>800</v>
      </c>
      <c r="BI96" s="16">
        <v>800</v>
      </c>
      <c r="BJ96" s="16">
        <v>0</v>
      </c>
    </row>
    <row r="97" spans="1:62" x14ac:dyDescent="0.35">
      <c r="A97">
        <v>96</v>
      </c>
      <c r="B97" t="s">
        <v>360</v>
      </c>
      <c r="C97" t="s">
        <v>7010</v>
      </c>
      <c r="D97" s="15" t="s">
        <v>695</v>
      </c>
      <c r="E97" s="12" t="s">
        <v>98</v>
      </c>
      <c r="F97" s="16">
        <v>1950</v>
      </c>
      <c r="G97" s="12" t="s">
        <v>588</v>
      </c>
      <c r="H97" s="12" t="s">
        <v>589</v>
      </c>
      <c r="I97" s="12" t="s">
        <v>640</v>
      </c>
      <c r="J97" s="12" t="s">
        <v>2402</v>
      </c>
      <c r="K97" s="12" t="s">
        <v>641</v>
      </c>
      <c r="N97" s="16" t="s">
        <v>206</v>
      </c>
      <c r="O97" s="16" t="s">
        <v>686</v>
      </c>
      <c r="P97" s="12" t="s">
        <v>482</v>
      </c>
      <c r="Q97" s="16">
        <v>2023</v>
      </c>
      <c r="R97" s="16">
        <v>0.59</v>
      </c>
      <c r="S97" s="16">
        <v>0</v>
      </c>
      <c r="T97" s="16">
        <v>0</v>
      </c>
      <c r="V97" s="12" t="s">
        <v>204</v>
      </c>
      <c r="W97" s="12" t="s">
        <v>204</v>
      </c>
      <c r="X97" s="16">
        <v>1</v>
      </c>
      <c r="Y97" s="16">
        <v>15</v>
      </c>
      <c r="Z97" s="16">
        <v>0.59</v>
      </c>
      <c r="AA97" s="16">
        <f t="shared" si="21"/>
        <v>70.8</v>
      </c>
      <c r="AB97" s="16" t="s">
        <v>643</v>
      </c>
      <c r="AC97" s="16" t="s">
        <v>592</v>
      </c>
      <c r="AD97" s="16">
        <f t="shared" si="11"/>
        <v>24780</v>
      </c>
      <c r="AE97" s="16">
        <f t="shared" si="12"/>
        <v>206.5</v>
      </c>
      <c r="AF97" s="16">
        <f t="shared" si="13"/>
        <v>77437.5</v>
      </c>
      <c r="AG97" s="16">
        <f t="shared" si="14"/>
        <v>59</v>
      </c>
      <c r="AH97" s="12">
        <v>0</v>
      </c>
      <c r="AI97" s="16">
        <f t="shared" si="15"/>
        <v>4.13</v>
      </c>
      <c r="AJ97" s="16">
        <f t="shared" si="16"/>
        <v>14248.5</v>
      </c>
      <c r="AK97" s="16">
        <f t="shared" si="17"/>
        <v>295</v>
      </c>
      <c r="AL97" s="16">
        <f t="shared" si="18"/>
        <v>2950</v>
      </c>
      <c r="AM97" s="16">
        <f t="shared" si="19"/>
        <v>53100</v>
      </c>
      <c r="AN97" s="16">
        <f t="shared" si="20"/>
        <v>172516</v>
      </c>
      <c r="AO97" s="12" t="s">
        <v>644</v>
      </c>
      <c r="AP97" s="16" t="s">
        <v>207</v>
      </c>
      <c r="AQ97" s="16" t="s">
        <v>204</v>
      </c>
      <c r="AS97" s="16" t="s">
        <v>2408</v>
      </c>
      <c r="AT97" s="16" t="s">
        <v>2407</v>
      </c>
      <c r="AU97" t="s">
        <v>2410</v>
      </c>
      <c r="AV97" s="15" t="s">
        <v>2409</v>
      </c>
      <c r="AW97" s="16" t="s">
        <v>593</v>
      </c>
      <c r="AX97" s="16" t="s">
        <v>204</v>
      </c>
      <c r="AY97" s="16" t="s">
        <v>204</v>
      </c>
      <c r="AZ97" s="16" t="s">
        <v>204</v>
      </c>
      <c r="BA97" s="16" t="s">
        <v>204</v>
      </c>
      <c r="BB97" s="16" t="s">
        <v>204</v>
      </c>
      <c r="BC97" s="16">
        <v>0.59</v>
      </c>
      <c r="BD97" s="16">
        <v>4.4000000000000004</v>
      </c>
      <c r="BE97" s="16">
        <v>1840</v>
      </c>
      <c r="BF97" s="16">
        <v>1200</v>
      </c>
      <c r="BG97" s="16">
        <v>0</v>
      </c>
      <c r="BH97" s="16">
        <v>800</v>
      </c>
      <c r="BI97" s="16">
        <v>960</v>
      </c>
      <c r="BJ97" s="16">
        <v>0</v>
      </c>
    </row>
    <row r="98" spans="1:62" x14ac:dyDescent="0.35">
      <c r="A98">
        <v>97</v>
      </c>
      <c r="B98" t="s">
        <v>360</v>
      </c>
      <c r="C98" t="s">
        <v>7011</v>
      </c>
      <c r="D98" s="15" t="s">
        <v>696</v>
      </c>
      <c r="E98" s="12" t="s">
        <v>98</v>
      </c>
      <c r="F98" s="16">
        <v>1984</v>
      </c>
      <c r="G98" s="12" t="s">
        <v>588</v>
      </c>
      <c r="H98" s="12" t="s">
        <v>589</v>
      </c>
      <c r="I98" s="12" t="s">
        <v>640</v>
      </c>
      <c r="J98" s="12" t="s">
        <v>2402</v>
      </c>
      <c r="K98" s="12" t="s">
        <v>641</v>
      </c>
      <c r="N98" s="16" t="s">
        <v>206</v>
      </c>
      <c r="O98" s="16" t="s">
        <v>686</v>
      </c>
      <c r="P98" s="12" t="s">
        <v>482</v>
      </c>
      <c r="Q98" s="16">
        <v>2023</v>
      </c>
      <c r="R98" s="16">
        <v>0.92</v>
      </c>
      <c r="S98" s="16">
        <v>0</v>
      </c>
      <c r="T98" s="16">
        <v>0</v>
      </c>
      <c r="V98" s="12" t="s">
        <v>204</v>
      </c>
      <c r="W98" s="12" t="s">
        <v>204</v>
      </c>
      <c r="X98" s="16">
        <v>1</v>
      </c>
      <c r="Y98" s="16">
        <v>9</v>
      </c>
      <c r="Z98" s="16">
        <v>0.92</v>
      </c>
      <c r="AA98" s="16">
        <f t="shared" si="21"/>
        <v>110.4</v>
      </c>
      <c r="AB98" s="16" t="s">
        <v>643</v>
      </c>
      <c r="AC98" s="16" t="s">
        <v>592</v>
      </c>
      <c r="AD98" s="16">
        <f t="shared" si="11"/>
        <v>38640</v>
      </c>
      <c r="AE98" s="16">
        <f t="shared" si="12"/>
        <v>322</v>
      </c>
      <c r="AF98" s="16">
        <f t="shared" si="13"/>
        <v>120750</v>
      </c>
      <c r="AG98" s="16">
        <f t="shared" si="14"/>
        <v>92</v>
      </c>
      <c r="AH98" s="12">
        <v>0</v>
      </c>
      <c r="AI98" s="16">
        <f t="shared" si="15"/>
        <v>6.44</v>
      </c>
      <c r="AJ98" s="16">
        <f t="shared" si="16"/>
        <v>22218</v>
      </c>
      <c r="AK98" s="16">
        <f t="shared" si="17"/>
        <v>460</v>
      </c>
      <c r="AL98" s="16">
        <f t="shared" si="18"/>
        <v>4600</v>
      </c>
      <c r="AM98" s="16">
        <f t="shared" si="19"/>
        <v>82800</v>
      </c>
      <c r="AN98" s="16">
        <f t="shared" si="20"/>
        <v>269008</v>
      </c>
      <c r="AO98" s="12" t="s">
        <v>644</v>
      </c>
      <c r="AP98" s="16" t="s">
        <v>207</v>
      </c>
      <c r="AQ98" s="16" t="s">
        <v>204</v>
      </c>
      <c r="AS98" s="16" t="s">
        <v>2408</v>
      </c>
      <c r="AT98" s="16" t="s">
        <v>2407</v>
      </c>
      <c r="AU98" t="s">
        <v>2410</v>
      </c>
      <c r="AV98" s="15" t="s">
        <v>2409</v>
      </c>
      <c r="AW98" s="16" t="s">
        <v>593</v>
      </c>
      <c r="AX98" s="16" t="s">
        <v>204</v>
      </c>
      <c r="AY98" s="16" t="s">
        <v>204</v>
      </c>
      <c r="AZ98" s="16" t="s">
        <v>204</v>
      </c>
      <c r="BA98" s="16" t="s">
        <v>204</v>
      </c>
      <c r="BB98" s="16" t="s">
        <v>204</v>
      </c>
      <c r="BC98" s="16">
        <v>0.92</v>
      </c>
      <c r="BD98" s="16">
        <v>6.8</v>
      </c>
      <c r="BE98" s="16">
        <v>2400</v>
      </c>
      <c r="BF98" s="16">
        <v>1600</v>
      </c>
      <c r="BG98" s="16">
        <v>0</v>
      </c>
      <c r="BH98" s="16">
        <v>1600</v>
      </c>
      <c r="BI98" s="16">
        <v>1200</v>
      </c>
      <c r="BJ98" s="16">
        <v>0</v>
      </c>
    </row>
    <row r="99" spans="1:62" x14ac:dyDescent="0.35">
      <c r="A99">
        <v>98</v>
      </c>
      <c r="B99" t="s">
        <v>360</v>
      </c>
      <c r="C99" t="s">
        <v>7012</v>
      </c>
      <c r="D99" s="15" t="s">
        <v>697</v>
      </c>
      <c r="E99" s="12" t="s">
        <v>98</v>
      </c>
      <c r="F99" s="16">
        <v>1965</v>
      </c>
      <c r="G99" s="12" t="s">
        <v>588</v>
      </c>
      <c r="H99" s="12" t="s">
        <v>589</v>
      </c>
      <c r="I99" s="12" t="s">
        <v>640</v>
      </c>
      <c r="J99" s="12" t="s">
        <v>2402</v>
      </c>
      <c r="K99" s="12" t="s">
        <v>641</v>
      </c>
      <c r="N99" s="16" t="s">
        <v>206</v>
      </c>
      <c r="O99" s="16" t="s">
        <v>686</v>
      </c>
      <c r="P99" s="12" t="s">
        <v>482</v>
      </c>
      <c r="Q99" s="16">
        <v>2023</v>
      </c>
      <c r="R99" s="16">
        <v>0.32</v>
      </c>
      <c r="S99" s="16">
        <v>0</v>
      </c>
      <c r="T99" s="16">
        <v>0</v>
      </c>
      <c r="V99" s="12" t="s">
        <v>204</v>
      </c>
      <c r="W99" s="12" t="s">
        <v>204</v>
      </c>
      <c r="X99" s="16">
        <v>1</v>
      </c>
      <c r="Y99" s="16">
        <v>10</v>
      </c>
      <c r="Z99" s="16">
        <v>0.32</v>
      </c>
      <c r="AA99" s="16">
        <f t="shared" si="21"/>
        <v>38.4</v>
      </c>
      <c r="AB99" s="16" t="s">
        <v>643</v>
      </c>
      <c r="AC99" s="16" t="s">
        <v>592</v>
      </c>
      <c r="AD99" s="16">
        <f t="shared" si="11"/>
        <v>13440</v>
      </c>
      <c r="AE99" s="16">
        <f t="shared" si="12"/>
        <v>112</v>
      </c>
      <c r="AF99" s="16">
        <f t="shared" si="13"/>
        <v>42000</v>
      </c>
      <c r="AG99" s="16">
        <f t="shared" si="14"/>
        <v>32</v>
      </c>
      <c r="AH99" s="12">
        <v>0</v>
      </c>
      <c r="AI99" s="16">
        <f t="shared" si="15"/>
        <v>2.2400000000000002</v>
      </c>
      <c r="AJ99" s="16">
        <f t="shared" si="16"/>
        <v>7728.0000000000009</v>
      </c>
      <c r="AK99" s="16">
        <f t="shared" si="17"/>
        <v>160</v>
      </c>
      <c r="AL99" s="16">
        <f t="shared" si="18"/>
        <v>1600</v>
      </c>
      <c r="AM99" s="16">
        <f t="shared" si="19"/>
        <v>28800</v>
      </c>
      <c r="AN99" s="16">
        <f t="shared" si="20"/>
        <v>93568</v>
      </c>
      <c r="AO99" s="12" t="s">
        <v>644</v>
      </c>
      <c r="AP99" s="16" t="s">
        <v>207</v>
      </c>
      <c r="AQ99" s="16" t="s">
        <v>204</v>
      </c>
      <c r="AS99" s="16" t="s">
        <v>2408</v>
      </c>
      <c r="AT99" s="16" t="s">
        <v>2407</v>
      </c>
      <c r="AU99" t="s">
        <v>2410</v>
      </c>
      <c r="AV99" s="15" t="s">
        <v>2409</v>
      </c>
      <c r="AW99" s="16" t="s">
        <v>593</v>
      </c>
      <c r="AX99" s="16" t="s">
        <v>204</v>
      </c>
      <c r="AY99" s="16" t="s">
        <v>204</v>
      </c>
      <c r="AZ99" s="16" t="s">
        <v>204</v>
      </c>
      <c r="BA99" s="16" t="s">
        <v>204</v>
      </c>
      <c r="BB99" s="16" t="s">
        <v>204</v>
      </c>
      <c r="BC99" s="16">
        <v>0.32</v>
      </c>
      <c r="BD99" s="16">
        <v>2.46</v>
      </c>
      <c r="BE99" s="16">
        <v>800</v>
      </c>
      <c r="BF99" s="16">
        <v>800</v>
      </c>
      <c r="BG99" s="16">
        <v>0</v>
      </c>
      <c r="BH99" s="16">
        <v>400</v>
      </c>
      <c r="BI99" s="16">
        <v>400</v>
      </c>
      <c r="BJ99" s="16">
        <v>0</v>
      </c>
    </row>
    <row r="100" spans="1:62" x14ac:dyDescent="0.35">
      <c r="A100">
        <v>99</v>
      </c>
      <c r="B100" t="s">
        <v>360</v>
      </c>
      <c r="C100" t="s">
        <v>7013</v>
      </c>
      <c r="D100" s="15" t="s">
        <v>698</v>
      </c>
      <c r="E100" s="12" t="s">
        <v>98</v>
      </c>
      <c r="F100" s="16">
        <v>1943</v>
      </c>
      <c r="G100" s="12" t="s">
        <v>588</v>
      </c>
      <c r="H100" s="12" t="s">
        <v>589</v>
      </c>
      <c r="I100" s="12" t="s">
        <v>640</v>
      </c>
      <c r="J100" s="12" t="s">
        <v>2402</v>
      </c>
      <c r="K100" s="12" t="s">
        <v>641</v>
      </c>
      <c r="N100" s="16" t="s">
        <v>206</v>
      </c>
      <c r="O100" s="16" t="s">
        <v>686</v>
      </c>
      <c r="P100" s="12" t="s">
        <v>482</v>
      </c>
      <c r="Q100" s="16">
        <v>2023</v>
      </c>
      <c r="R100" s="16">
        <v>0.35</v>
      </c>
      <c r="S100" s="16">
        <v>0</v>
      </c>
      <c r="T100" s="16">
        <v>0</v>
      </c>
      <c r="V100" s="12" t="s">
        <v>204</v>
      </c>
      <c r="W100" s="12" t="s">
        <v>204</v>
      </c>
      <c r="X100" s="16">
        <v>1</v>
      </c>
      <c r="Y100" s="16">
        <v>14</v>
      </c>
      <c r="Z100" s="16">
        <v>0.35</v>
      </c>
      <c r="AA100" s="16">
        <f t="shared" si="21"/>
        <v>42</v>
      </c>
      <c r="AB100" s="16" t="s">
        <v>643</v>
      </c>
      <c r="AC100" s="16" t="s">
        <v>592</v>
      </c>
      <c r="AD100" s="16">
        <f t="shared" si="11"/>
        <v>14700</v>
      </c>
      <c r="AE100" s="16">
        <f t="shared" si="12"/>
        <v>122.49999999999999</v>
      </c>
      <c r="AF100" s="16">
        <f t="shared" si="13"/>
        <v>45937.499999999993</v>
      </c>
      <c r="AG100" s="16">
        <f t="shared" si="14"/>
        <v>35</v>
      </c>
      <c r="AH100" s="12">
        <v>0</v>
      </c>
      <c r="AI100" s="16">
        <f t="shared" si="15"/>
        <v>2.4499999999999997</v>
      </c>
      <c r="AJ100" s="16">
        <f t="shared" si="16"/>
        <v>8452.4999999999982</v>
      </c>
      <c r="AK100" s="16">
        <f t="shared" si="17"/>
        <v>175</v>
      </c>
      <c r="AL100" s="16">
        <f t="shared" si="18"/>
        <v>1750</v>
      </c>
      <c r="AM100" s="16">
        <f t="shared" si="19"/>
        <v>31499.999999999996</v>
      </c>
      <c r="AN100" s="16">
        <f t="shared" si="20"/>
        <v>102340</v>
      </c>
      <c r="AO100" s="12" t="s">
        <v>644</v>
      </c>
      <c r="AP100" s="16" t="s">
        <v>207</v>
      </c>
      <c r="AQ100" s="16" t="s">
        <v>204</v>
      </c>
      <c r="AS100" s="16" t="s">
        <v>2408</v>
      </c>
      <c r="AT100" s="16" t="s">
        <v>2407</v>
      </c>
      <c r="AU100" t="s">
        <v>2410</v>
      </c>
      <c r="AV100" s="15" t="s">
        <v>2409</v>
      </c>
      <c r="AW100" s="16" t="s">
        <v>593</v>
      </c>
      <c r="AX100" s="16" t="s">
        <v>204</v>
      </c>
      <c r="AY100" s="16" t="s">
        <v>204</v>
      </c>
      <c r="AZ100" s="16" t="s">
        <v>204</v>
      </c>
      <c r="BA100" s="16" t="s">
        <v>204</v>
      </c>
      <c r="BB100" s="16" t="s">
        <v>204</v>
      </c>
      <c r="BC100" s="16">
        <v>0.35</v>
      </c>
      <c r="BD100" s="16">
        <v>2.64</v>
      </c>
      <c r="BE100" s="16">
        <v>800</v>
      </c>
      <c r="BF100" s="16">
        <v>800</v>
      </c>
      <c r="BG100" s="16">
        <v>0</v>
      </c>
      <c r="BH100" s="16">
        <v>800</v>
      </c>
      <c r="BI100" s="16">
        <v>240</v>
      </c>
      <c r="BJ100" s="16">
        <v>0</v>
      </c>
    </row>
    <row r="101" spans="1:62" x14ac:dyDescent="0.35">
      <c r="A101">
        <v>100</v>
      </c>
      <c r="B101" t="s">
        <v>360</v>
      </c>
      <c r="C101" t="s">
        <v>7014</v>
      </c>
      <c r="D101" s="15" t="s">
        <v>699</v>
      </c>
      <c r="E101" s="12" t="s">
        <v>93</v>
      </c>
      <c r="F101" s="16">
        <v>1950</v>
      </c>
      <c r="G101" s="12" t="s">
        <v>588</v>
      </c>
      <c r="H101" s="12" t="s">
        <v>589</v>
      </c>
      <c r="I101" s="12" t="s">
        <v>640</v>
      </c>
      <c r="J101" s="12" t="s">
        <v>2402</v>
      </c>
      <c r="K101" s="12" t="s">
        <v>641</v>
      </c>
      <c r="N101" s="16" t="s">
        <v>206</v>
      </c>
      <c r="O101" s="16" t="s">
        <v>686</v>
      </c>
      <c r="P101" s="12" t="s">
        <v>482</v>
      </c>
      <c r="Q101" s="16">
        <v>2023</v>
      </c>
      <c r="R101" s="16">
        <v>0.17</v>
      </c>
      <c r="S101" s="16">
        <v>0</v>
      </c>
      <c r="T101" s="16">
        <v>0</v>
      </c>
      <c r="V101" s="12" t="s">
        <v>204</v>
      </c>
      <c r="W101" s="12" t="s">
        <v>204</v>
      </c>
      <c r="X101" s="16">
        <v>1</v>
      </c>
      <c r="Y101" s="16">
        <v>8</v>
      </c>
      <c r="Z101" s="16">
        <v>0.17</v>
      </c>
      <c r="AA101" s="16">
        <f t="shared" si="21"/>
        <v>20.400000000000002</v>
      </c>
      <c r="AB101" s="16" t="s">
        <v>643</v>
      </c>
      <c r="AC101" s="16" t="s">
        <v>592</v>
      </c>
      <c r="AD101" s="16">
        <f t="shared" si="11"/>
        <v>7140.0000000000009</v>
      </c>
      <c r="AE101" s="16">
        <f t="shared" si="12"/>
        <v>59.500000000000007</v>
      </c>
      <c r="AF101" s="16">
        <f t="shared" si="13"/>
        <v>22312.500000000004</v>
      </c>
      <c r="AG101" s="16">
        <f t="shared" si="14"/>
        <v>17</v>
      </c>
      <c r="AH101" s="12">
        <v>0</v>
      </c>
      <c r="AI101" s="16">
        <f t="shared" si="15"/>
        <v>1.1900000000000002</v>
      </c>
      <c r="AJ101" s="16">
        <f t="shared" si="16"/>
        <v>4105.5000000000009</v>
      </c>
      <c r="AK101" s="16">
        <f t="shared" si="17"/>
        <v>85</v>
      </c>
      <c r="AL101" s="16">
        <f t="shared" si="18"/>
        <v>850.00000000000011</v>
      </c>
      <c r="AM101" s="16">
        <f t="shared" si="19"/>
        <v>15300.000000000002</v>
      </c>
      <c r="AN101" s="16">
        <f t="shared" si="20"/>
        <v>49708.000000000007</v>
      </c>
      <c r="AO101" s="12" t="s">
        <v>644</v>
      </c>
      <c r="AP101" s="16" t="s">
        <v>207</v>
      </c>
      <c r="AQ101" s="16" t="s">
        <v>204</v>
      </c>
      <c r="AS101" s="16" t="s">
        <v>2408</v>
      </c>
      <c r="AT101" s="16" t="s">
        <v>2407</v>
      </c>
      <c r="AU101" t="s">
        <v>2410</v>
      </c>
      <c r="AV101" s="15" t="s">
        <v>2409</v>
      </c>
      <c r="AW101" s="16" t="s">
        <v>593</v>
      </c>
      <c r="AX101" s="16" t="s">
        <v>204</v>
      </c>
      <c r="AY101" s="16" t="s">
        <v>204</v>
      </c>
      <c r="AZ101" s="16" t="s">
        <v>204</v>
      </c>
      <c r="BA101" s="16" t="s">
        <v>204</v>
      </c>
      <c r="BB101" s="16" t="s">
        <v>204</v>
      </c>
      <c r="BC101" s="16">
        <v>0.17</v>
      </c>
      <c r="BD101" s="16">
        <v>1.36</v>
      </c>
      <c r="BE101" s="16">
        <v>480</v>
      </c>
      <c r="BF101" s="16">
        <v>480</v>
      </c>
      <c r="BG101" s="16">
        <v>0</v>
      </c>
      <c r="BH101" s="16">
        <v>0</v>
      </c>
      <c r="BI101" s="16">
        <v>400</v>
      </c>
      <c r="BJ101" s="16">
        <v>0</v>
      </c>
    </row>
    <row r="102" spans="1:62" x14ac:dyDescent="0.35">
      <c r="A102">
        <v>101</v>
      </c>
      <c r="B102" t="s">
        <v>360</v>
      </c>
      <c r="C102" t="s">
        <v>7015</v>
      </c>
      <c r="D102" s="15" t="s">
        <v>700</v>
      </c>
      <c r="E102" s="12" t="s">
        <v>98</v>
      </c>
      <c r="F102" s="16">
        <v>1970</v>
      </c>
      <c r="G102" s="12" t="s">
        <v>588</v>
      </c>
      <c r="H102" s="12" t="s">
        <v>589</v>
      </c>
      <c r="I102" s="12" t="s">
        <v>640</v>
      </c>
      <c r="J102" s="12" t="s">
        <v>2402</v>
      </c>
      <c r="K102" s="12" t="s">
        <v>641</v>
      </c>
      <c r="N102" s="16" t="s">
        <v>206</v>
      </c>
      <c r="O102" s="16" t="s">
        <v>686</v>
      </c>
      <c r="P102" s="12" t="s">
        <v>482</v>
      </c>
      <c r="Q102" s="16">
        <v>2023</v>
      </c>
      <c r="R102" s="16">
        <v>0.9</v>
      </c>
      <c r="S102" s="16">
        <v>0</v>
      </c>
      <c r="T102" s="16">
        <v>0</v>
      </c>
      <c r="V102" s="12" t="s">
        <v>204</v>
      </c>
      <c r="W102" s="12" t="s">
        <v>204</v>
      </c>
      <c r="X102" s="16">
        <v>1</v>
      </c>
      <c r="Y102" s="16">
        <v>6</v>
      </c>
      <c r="Z102" s="16">
        <v>0.9</v>
      </c>
      <c r="AA102" s="16">
        <f t="shared" si="21"/>
        <v>108</v>
      </c>
      <c r="AB102" s="16" t="s">
        <v>643</v>
      </c>
      <c r="AC102" s="16" t="s">
        <v>592</v>
      </c>
      <c r="AD102" s="16">
        <f t="shared" si="11"/>
        <v>37800</v>
      </c>
      <c r="AE102" s="16">
        <f t="shared" si="12"/>
        <v>315</v>
      </c>
      <c r="AF102" s="16">
        <f t="shared" si="13"/>
        <v>118125</v>
      </c>
      <c r="AG102" s="16">
        <f t="shared" si="14"/>
        <v>90</v>
      </c>
      <c r="AH102" s="12">
        <v>0</v>
      </c>
      <c r="AI102" s="16">
        <f t="shared" si="15"/>
        <v>6.3</v>
      </c>
      <c r="AJ102" s="16">
        <f t="shared" si="16"/>
        <v>21735</v>
      </c>
      <c r="AK102" s="16">
        <f t="shared" si="17"/>
        <v>450</v>
      </c>
      <c r="AL102" s="16">
        <f t="shared" si="18"/>
        <v>4500</v>
      </c>
      <c r="AM102" s="16">
        <f t="shared" si="19"/>
        <v>81000</v>
      </c>
      <c r="AN102" s="16">
        <f t="shared" si="20"/>
        <v>263160</v>
      </c>
      <c r="AO102" s="12" t="s">
        <v>644</v>
      </c>
      <c r="AP102" s="16" t="s">
        <v>207</v>
      </c>
      <c r="AQ102" s="16" t="s">
        <v>204</v>
      </c>
      <c r="AS102" s="16" t="s">
        <v>2408</v>
      </c>
      <c r="AT102" s="16" t="s">
        <v>2407</v>
      </c>
      <c r="AU102" t="s">
        <v>2410</v>
      </c>
      <c r="AV102" s="15" t="s">
        <v>2409</v>
      </c>
      <c r="AW102" s="16" t="s">
        <v>593</v>
      </c>
      <c r="AX102" s="16" t="s">
        <v>204</v>
      </c>
      <c r="AY102" s="16" t="s">
        <v>204</v>
      </c>
      <c r="AZ102" s="16" t="s">
        <v>204</v>
      </c>
      <c r="BA102" s="16" t="s">
        <v>204</v>
      </c>
      <c r="BB102" s="16" t="s">
        <v>204</v>
      </c>
      <c r="BC102" s="16">
        <v>0.9</v>
      </c>
      <c r="BD102" s="16">
        <v>6.8</v>
      </c>
      <c r="BE102" s="16">
        <v>2400</v>
      </c>
      <c r="BF102" s="16">
        <v>1600</v>
      </c>
      <c r="BG102" s="16">
        <v>0</v>
      </c>
      <c r="BH102" s="16">
        <v>1200</v>
      </c>
      <c r="BI102" s="16">
        <v>1600</v>
      </c>
      <c r="BJ102" s="16">
        <v>0</v>
      </c>
    </row>
    <row r="103" spans="1:62" x14ac:dyDescent="0.35">
      <c r="A103">
        <v>102</v>
      </c>
      <c r="B103" t="s">
        <v>360</v>
      </c>
      <c r="C103" t="s">
        <v>7016</v>
      </c>
      <c r="D103" s="15" t="s">
        <v>701</v>
      </c>
      <c r="E103" s="12" t="s">
        <v>98</v>
      </c>
      <c r="F103" s="16">
        <v>1956</v>
      </c>
      <c r="G103" s="12" t="s">
        <v>588</v>
      </c>
      <c r="H103" s="12" t="s">
        <v>589</v>
      </c>
      <c r="I103" s="12" t="s">
        <v>640</v>
      </c>
      <c r="J103" s="12" t="s">
        <v>2402</v>
      </c>
      <c r="K103" s="12" t="s">
        <v>641</v>
      </c>
      <c r="N103" s="16" t="s">
        <v>206</v>
      </c>
      <c r="O103" s="16" t="s">
        <v>686</v>
      </c>
      <c r="P103" s="12" t="s">
        <v>482</v>
      </c>
      <c r="Q103" s="16">
        <v>2023</v>
      </c>
      <c r="R103" s="16">
        <v>0.5</v>
      </c>
      <c r="S103" s="16">
        <v>0</v>
      </c>
      <c r="T103" s="16">
        <v>0</v>
      </c>
      <c r="V103" s="12" t="s">
        <v>204</v>
      </c>
      <c r="W103" s="12" t="s">
        <v>204</v>
      </c>
      <c r="X103" s="16">
        <v>1</v>
      </c>
      <c r="Y103" s="16">
        <v>15</v>
      </c>
      <c r="Z103" s="16">
        <v>0.5</v>
      </c>
      <c r="AA103" s="16">
        <f t="shared" si="21"/>
        <v>60</v>
      </c>
      <c r="AB103" s="16" t="s">
        <v>643</v>
      </c>
      <c r="AC103" s="16" t="s">
        <v>592</v>
      </c>
      <c r="AD103" s="16">
        <f t="shared" si="11"/>
        <v>21000</v>
      </c>
      <c r="AE103" s="16">
        <f t="shared" si="12"/>
        <v>175</v>
      </c>
      <c r="AF103" s="16">
        <f t="shared" si="13"/>
        <v>65625</v>
      </c>
      <c r="AG103" s="16">
        <f t="shared" si="14"/>
        <v>50</v>
      </c>
      <c r="AH103" s="12">
        <v>0</v>
      </c>
      <c r="AI103" s="16">
        <f t="shared" si="15"/>
        <v>3.5</v>
      </c>
      <c r="AJ103" s="16">
        <f t="shared" si="16"/>
        <v>12075</v>
      </c>
      <c r="AK103" s="16">
        <f t="shared" si="17"/>
        <v>250</v>
      </c>
      <c r="AL103" s="16">
        <f t="shared" si="18"/>
        <v>2500</v>
      </c>
      <c r="AM103" s="16">
        <f t="shared" si="19"/>
        <v>45000</v>
      </c>
      <c r="AN103" s="16">
        <f t="shared" si="20"/>
        <v>146200</v>
      </c>
      <c r="AO103" s="12" t="s">
        <v>644</v>
      </c>
      <c r="AP103" s="16" t="s">
        <v>207</v>
      </c>
      <c r="AQ103" s="16" t="s">
        <v>204</v>
      </c>
      <c r="AS103" s="16" t="s">
        <v>2408</v>
      </c>
      <c r="AT103" s="16" t="s">
        <v>2407</v>
      </c>
      <c r="AU103" t="s">
        <v>2410</v>
      </c>
      <c r="AV103" s="15" t="s">
        <v>2409</v>
      </c>
      <c r="AW103" s="16" t="s">
        <v>593</v>
      </c>
      <c r="AX103" s="16" t="s">
        <v>204</v>
      </c>
      <c r="AY103" s="16" t="s">
        <v>204</v>
      </c>
      <c r="AZ103" s="16" t="s">
        <v>204</v>
      </c>
      <c r="BA103" s="16" t="s">
        <v>204</v>
      </c>
      <c r="BB103" s="16" t="s">
        <v>204</v>
      </c>
      <c r="BC103" s="16">
        <v>0.5</v>
      </c>
      <c r="BD103" s="16">
        <v>3.76</v>
      </c>
      <c r="BE103" s="16">
        <v>1200</v>
      </c>
      <c r="BF103" s="16">
        <v>1200</v>
      </c>
      <c r="BG103" s="16">
        <v>0</v>
      </c>
      <c r="BH103" s="16">
        <v>800</v>
      </c>
      <c r="BI103" s="16">
        <v>560</v>
      </c>
      <c r="BJ103" s="16">
        <v>0</v>
      </c>
    </row>
    <row r="104" spans="1:62" x14ac:dyDescent="0.35">
      <c r="A104">
        <v>103</v>
      </c>
      <c r="B104" t="s">
        <v>360</v>
      </c>
      <c r="C104" t="s">
        <v>7017</v>
      </c>
      <c r="D104" s="15" t="s">
        <v>702</v>
      </c>
      <c r="E104" s="12" t="s">
        <v>93</v>
      </c>
      <c r="F104" s="16">
        <v>1951</v>
      </c>
      <c r="G104" s="12" t="s">
        <v>588</v>
      </c>
      <c r="H104" s="12" t="s">
        <v>589</v>
      </c>
      <c r="I104" s="12" t="s">
        <v>640</v>
      </c>
      <c r="J104" s="12" t="s">
        <v>2402</v>
      </c>
      <c r="K104" s="12" t="s">
        <v>641</v>
      </c>
      <c r="N104" s="16" t="s">
        <v>206</v>
      </c>
      <c r="O104" s="16" t="s">
        <v>686</v>
      </c>
      <c r="P104" s="12" t="s">
        <v>482</v>
      </c>
      <c r="Q104" s="16">
        <v>2023</v>
      </c>
      <c r="R104" s="16">
        <v>0.48</v>
      </c>
      <c r="S104" s="16">
        <v>0</v>
      </c>
      <c r="T104" s="16">
        <v>0</v>
      </c>
      <c r="V104" s="12" t="s">
        <v>204</v>
      </c>
      <c r="W104" s="12" t="s">
        <v>204</v>
      </c>
      <c r="X104" s="16">
        <v>1</v>
      </c>
      <c r="Y104" s="16">
        <v>11</v>
      </c>
      <c r="Z104" s="16">
        <v>0.48</v>
      </c>
      <c r="AA104" s="16">
        <f t="shared" si="21"/>
        <v>57.599999999999994</v>
      </c>
      <c r="AB104" s="16" t="s">
        <v>643</v>
      </c>
      <c r="AC104" s="16" t="s">
        <v>592</v>
      </c>
      <c r="AD104" s="16">
        <f t="shared" si="11"/>
        <v>20159.999999999996</v>
      </c>
      <c r="AE104" s="16">
        <f t="shared" si="12"/>
        <v>168</v>
      </c>
      <c r="AF104" s="16">
        <f t="shared" si="13"/>
        <v>63000</v>
      </c>
      <c r="AG104" s="16">
        <f t="shared" si="14"/>
        <v>48</v>
      </c>
      <c r="AH104" s="12">
        <v>0</v>
      </c>
      <c r="AI104" s="16">
        <f t="shared" si="15"/>
        <v>3.36</v>
      </c>
      <c r="AJ104" s="16">
        <f t="shared" si="16"/>
        <v>11592</v>
      </c>
      <c r="AK104" s="16">
        <f t="shared" si="17"/>
        <v>240</v>
      </c>
      <c r="AL104" s="16">
        <f t="shared" si="18"/>
        <v>2400</v>
      </c>
      <c r="AM104" s="16">
        <f t="shared" si="19"/>
        <v>43200</v>
      </c>
      <c r="AN104" s="16">
        <f t="shared" si="20"/>
        <v>140352</v>
      </c>
      <c r="AO104" s="12" t="s">
        <v>644</v>
      </c>
      <c r="AP104" s="16" t="s">
        <v>207</v>
      </c>
      <c r="AQ104" s="16" t="s">
        <v>204</v>
      </c>
      <c r="AS104" s="16" t="s">
        <v>2408</v>
      </c>
      <c r="AT104" s="16" t="s">
        <v>2407</v>
      </c>
      <c r="AU104" t="s">
        <v>2410</v>
      </c>
      <c r="AV104" s="15" t="s">
        <v>2409</v>
      </c>
      <c r="AW104" s="16" t="s">
        <v>593</v>
      </c>
      <c r="AX104" s="16" t="s">
        <v>204</v>
      </c>
      <c r="AY104" s="16" t="s">
        <v>204</v>
      </c>
      <c r="AZ104" s="16" t="s">
        <v>204</v>
      </c>
      <c r="BA104" s="16" t="s">
        <v>204</v>
      </c>
      <c r="BB104" s="16" t="s">
        <v>204</v>
      </c>
      <c r="BC104" s="16">
        <v>0.48</v>
      </c>
      <c r="BD104" s="16">
        <v>3.2</v>
      </c>
      <c r="BE104" s="16">
        <v>960</v>
      </c>
      <c r="BF104" s="16">
        <v>800</v>
      </c>
      <c r="BG104" s="16">
        <v>0</v>
      </c>
      <c r="BH104" s="16">
        <v>800</v>
      </c>
      <c r="BI104" s="16">
        <v>640</v>
      </c>
      <c r="BJ104" s="16">
        <v>0</v>
      </c>
    </row>
    <row r="105" spans="1:62" x14ac:dyDescent="0.35">
      <c r="A105">
        <v>104</v>
      </c>
      <c r="B105" t="s">
        <v>360</v>
      </c>
      <c r="C105" t="s">
        <v>7018</v>
      </c>
      <c r="D105" s="15" t="s">
        <v>703</v>
      </c>
      <c r="E105" s="12" t="s">
        <v>98</v>
      </c>
      <c r="F105" s="16">
        <v>1980</v>
      </c>
      <c r="G105" s="12" t="s">
        <v>588</v>
      </c>
      <c r="H105" s="12" t="s">
        <v>589</v>
      </c>
      <c r="I105" s="12" t="s">
        <v>640</v>
      </c>
      <c r="J105" s="12" t="s">
        <v>2402</v>
      </c>
      <c r="K105" s="12" t="s">
        <v>641</v>
      </c>
      <c r="N105" s="16" t="s">
        <v>206</v>
      </c>
      <c r="O105" s="16" t="s">
        <v>686</v>
      </c>
      <c r="P105" s="12" t="s">
        <v>482</v>
      </c>
      <c r="Q105" s="16">
        <v>2023</v>
      </c>
      <c r="R105" s="16">
        <v>0.32</v>
      </c>
      <c r="S105" s="16">
        <v>0</v>
      </c>
      <c r="T105" s="16">
        <v>0</v>
      </c>
      <c r="V105" s="12" t="s">
        <v>204</v>
      </c>
      <c r="W105" s="12" t="s">
        <v>204</v>
      </c>
      <c r="X105" s="16">
        <v>1</v>
      </c>
      <c r="Y105" s="16">
        <v>12</v>
      </c>
      <c r="Z105" s="16">
        <v>0.32</v>
      </c>
      <c r="AA105" s="16">
        <f t="shared" si="21"/>
        <v>38.4</v>
      </c>
      <c r="AB105" s="16" t="s">
        <v>643</v>
      </c>
      <c r="AC105" s="16" t="s">
        <v>592</v>
      </c>
      <c r="AD105" s="16">
        <f t="shared" si="11"/>
        <v>13440</v>
      </c>
      <c r="AE105" s="16">
        <f t="shared" si="12"/>
        <v>112</v>
      </c>
      <c r="AF105" s="16">
        <f t="shared" si="13"/>
        <v>42000</v>
      </c>
      <c r="AG105" s="16">
        <f t="shared" si="14"/>
        <v>32</v>
      </c>
      <c r="AH105" s="12">
        <v>0</v>
      </c>
      <c r="AI105" s="16">
        <f t="shared" si="15"/>
        <v>2.2400000000000002</v>
      </c>
      <c r="AJ105" s="16">
        <f t="shared" si="16"/>
        <v>7728.0000000000009</v>
      </c>
      <c r="AK105" s="16">
        <f t="shared" si="17"/>
        <v>160</v>
      </c>
      <c r="AL105" s="16">
        <f t="shared" si="18"/>
        <v>1600</v>
      </c>
      <c r="AM105" s="16">
        <f t="shared" si="19"/>
        <v>28800</v>
      </c>
      <c r="AN105" s="16">
        <f t="shared" si="20"/>
        <v>93568</v>
      </c>
      <c r="AO105" s="12" t="s">
        <v>644</v>
      </c>
      <c r="AP105" s="16" t="s">
        <v>207</v>
      </c>
      <c r="AQ105" s="16" t="s">
        <v>204</v>
      </c>
      <c r="AS105" s="16" t="s">
        <v>2408</v>
      </c>
      <c r="AT105" s="16" t="s">
        <v>2407</v>
      </c>
      <c r="AU105" t="s">
        <v>2410</v>
      </c>
      <c r="AV105" s="15" t="s">
        <v>2409</v>
      </c>
      <c r="AW105" s="16" t="s">
        <v>593</v>
      </c>
      <c r="AX105" s="16" t="s">
        <v>204</v>
      </c>
      <c r="AY105" s="16" t="s">
        <v>204</v>
      </c>
      <c r="AZ105" s="16" t="s">
        <v>204</v>
      </c>
      <c r="BA105" s="16" t="s">
        <v>204</v>
      </c>
      <c r="BB105" s="16" t="s">
        <v>204</v>
      </c>
      <c r="BC105" s="16">
        <v>0.32</v>
      </c>
      <c r="BD105" s="16">
        <v>2.46</v>
      </c>
      <c r="BE105" s="16">
        <v>800</v>
      </c>
      <c r="BF105" s="16">
        <v>800</v>
      </c>
      <c r="BG105" s="16">
        <v>0</v>
      </c>
      <c r="BH105" s="16">
        <v>400</v>
      </c>
      <c r="BI105" s="16">
        <v>400</v>
      </c>
      <c r="BJ105" s="16">
        <v>0</v>
      </c>
    </row>
    <row r="106" spans="1:62" x14ac:dyDescent="0.35">
      <c r="A106">
        <v>105</v>
      </c>
      <c r="B106" t="s">
        <v>360</v>
      </c>
      <c r="C106" t="s">
        <v>7019</v>
      </c>
      <c r="D106" s="15" t="s">
        <v>704</v>
      </c>
      <c r="E106" s="12" t="s">
        <v>98</v>
      </c>
      <c r="F106" s="16">
        <v>1958</v>
      </c>
      <c r="G106" s="12" t="s">
        <v>588</v>
      </c>
      <c r="H106" s="12" t="s">
        <v>589</v>
      </c>
      <c r="I106" s="12" t="s">
        <v>640</v>
      </c>
      <c r="J106" s="12" t="s">
        <v>2402</v>
      </c>
      <c r="K106" s="12" t="s">
        <v>641</v>
      </c>
      <c r="N106" s="16" t="s">
        <v>205</v>
      </c>
      <c r="O106" s="16" t="s">
        <v>705</v>
      </c>
      <c r="P106" s="12" t="s">
        <v>482</v>
      </c>
      <c r="Q106" s="16">
        <v>2023</v>
      </c>
      <c r="R106" s="16">
        <v>0.36</v>
      </c>
      <c r="S106" s="16">
        <v>0</v>
      </c>
      <c r="T106" s="16">
        <v>0</v>
      </c>
      <c r="V106" s="12" t="s">
        <v>204</v>
      </c>
      <c r="W106" s="12" t="s">
        <v>204</v>
      </c>
      <c r="X106" s="16">
        <v>1</v>
      </c>
      <c r="Y106" s="16">
        <v>11</v>
      </c>
      <c r="Z106" s="16">
        <v>0.36</v>
      </c>
      <c r="AA106" s="16">
        <f t="shared" si="21"/>
        <v>43.199999999999996</v>
      </c>
      <c r="AB106" s="16" t="s">
        <v>643</v>
      </c>
      <c r="AC106" s="16" t="s">
        <v>592</v>
      </c>
      <c r="AD106" s="16">
        <f t="shared" si="11"/>
        <v>15119.999999999998</v>
      </c>
      <c r="AE106" s="16">
        <f t="shared" si="12"/>
        <v>126</v>
      </c>
      <c r="AF106" s="16">
        <f t="shared" si="13"/>
        <v>47250</v>
      </c>
      <c r="AG106" s="16">
        <f t="shared" si="14"/>
        <v>36</v>
      </c>
      <c r="AH106" s="12">
        <v>0</v>
      </c>
      <c r="AI106" s="16">
        <f t="shared" si="15"/>
        <v>2.52</v>
      </c>
      <c r="AJ106" s="16">
        <f t="shared" si="16"/>
        <v>8694</v>
      </c>
      <c r="AK106" s="16">
        <f t="shared" si="17"/>
        <v>180</v>
      </c>
      <c r="AL106" s="16">
        <f t="shared" si="18"/>
        <v>1800</v>
      </c>
      <c r="AM106" s="16">
        <f t="shared" si="19"/>
        <v>32400</v>
      </c>
      <c r="AN106" s="16">
        <f t="shared" si="20"/>
        <v>105264</v>
      </c>
      <c r="AO106" s="12" t="s">
        <v>592</v>
      </c>
      <c r="AP106" s="16" t="s">
        <v>207</v>
      </c>
      <c r="AQ106" s="16" t="s">
        <v>204</v>
      </c>
      <c r="AS106" s="16" t="s">
        <v>2408</v>
      </c>
      <c r="AT106" s="16" t="s">
        <v>2407</v>
      </c>
      <c r="AU106" t="s">
        <v>2410</v>
      </c>
      <c r="AV106" s="15" t="s">
        <v>2409</v>
      </c>
      <c r="AW106" s="16" t="s">
        <v>593</v>
      </c>
      <c r="AX106" s="16" t="s">
        <v>204</v>
      </c>
      <c r="AY106" s="16" t="s">
        <v>204</v>
      </c>
      <c r="AZ106" s="16" t="s">
        <v>204</v>
      </c>
      <c r="BA106" s="16" t="s">
        <v>204</v>
      </c>
      <c r="BB106" s="16" t="s">
        <v>204</v>
      </c>
      <c r="BC106" s="16">
        <v>0.36</v>
      </c>
      <c r="BD106" s="16">
        <v>2.88</v>
      </c>
      <c r="BE106" s="16">
        <v>800</v>
      </c>
      <c r="BF106" s="16">
        <v>800</v>
      </c>
      <c r="BG106" s="16">
        <v>0</v>
      </c>
      <c r="BH106" s="16">
        <v>480</v>
      </c>
      <c r="BI106" s="16">
        <v>800</v>
      </c>
      <c r="BJ106" s="16">
        <v>0</v>
      </c>
    </row>
    <row r="107" spans="1:62" x14ac:dyDescent="0.35">
      <c r="A107">
        <v>106</v>
      </c>
      <c r="B107" t="s">
        <v>360</v>
      </c>
      <c r="C107" t="s">
        <v>7020</v>
      </c>
      <c r="D107" s="15" t="s">
        <v>706</v>
      </c>
      <c r="E107" s="12" t="s">
        <v>93</v>
      </c>
      <c r="F107" s="16">
        <v>1965</v>
      </c>
      <c r="G107" s="12" t="s">
        <v>588</v>
      </c>
      <c r="H107" s="12" t="s">
        <v>589</v>
      </c>
      <c r="I107" s="12" t="s">
        <v>640</v>
      </c>
      <c r="J107" s="12" t="s">
        <v>2402</v>
      </c>
      <c r="K107" s="12" t="s">
        <v>641</v>
      </c>
      <c r="N107" s="16" t="s">
        <v>206</v>
      </c>
      <c r="O107" s="16" t="s">
        <v>705</v>
      </c>
      <c r="P107" s="12" t="s">
        <v>482</v>
      </c>
      <c r="Q107" s="16">
        <v>2023</v>
      </c>
      <c r="R107" s="16">
        <v>0.12</v>
      </c>
      <c r="S107" s="16">
        <v>0</v>
      </c>
      <c r="T107" s="16">
        <v>0</v>
      </c>
      <c r="V107" s="12" t="s">
        <v>204</v>
      </c>
      <c r="W107" s="12" t="s">
        <v>204</v>
      </c>
      <c r="X107" s="16">
        <v>1</v>
      </c>
      <c r="Y107" s="16">
        <v>11</v>
      </c>
      <c r="Z107" s="16">
        <v>0.12</v>
      </c>
      <c r="AA107" s="16">
        <f t="shared" si="21"/>
        <v>14.399999999999999</v>
      </c>
      <c r="AB107" s="16" t="s">
        <v>643</v>
      </c>
      <c r="AC107" s="16" t="s">
        <v>592</v>
      </c>
      <c r="AD107" s="16">
        <f t="shared" si="11"/>
        <v>5039.9999999999991</v>
      </c>
      <c r="AE107" s="16">
        <f t="shared" si="12"/>
        <v>42</v>
      </c>
      <c r="AF107" s="16">
        <f t="shared" si="13"/>
        <v>15750</v>
      </c>
      <c r="AG107" s="16">
        <f t="shared" si="14"/>
        <v>12</v>
      </c>
      <c r="AH107" s="12">
        <v>0</v>
      </c>
      <c r="AI107" s="16">
        <f t="shared" si="15"/>
        <v>0.84</v>
      </c>
      <c r="AJ107" s="16">
        <f t="shared" si="16"/>
        <v>2898</v>
      </c>
      <c r="AK107" s="16">
        <f t="shared" si="17"/>
        <v>60</v>
      </c>
      <c r="AL107" s="16">
        <f t="shared" si="18"/>
        <v>600</v>
      </c>
      <c r="AM107" s="16">
        <f t="shared" si="19"/>
        <v>10800</v>
      </c>
      <c r="AN107" s="16">
        <f t="shared" si="20"/>
        <v>35088</v>
      </c>
      <c r="AO107" s="12" t="s">
        <v>592</v>
      </c>
      <c r="AP107" s="16" t="s">
        <v>207</v>
      </c>
      <c r="AQ107" s="16" t="s">
        <v>204</v>
      </c>
      <c r="AS107" s="16" t="s">
        <v>2408</v>
      </c>
      <c r="AT107" s="16" t="s">
        <v>2407</v>
      </c>
      <c r="AU107" t="s">
        <v>2410</v>
      </c>
      <c r="AV107" s="15" t="s">
        <v>2409</v>
      </c>
      <c r="AW107" s="16" t="s">
        <v>593</v>
      </c>
      <c r="AX107" s="16" t="s">
        <v>204</v>
      </c>
      <c r="AY107" s="16" t="s">
        <v>204</v>
      </c>
      <c r="AZ107" s="16" t="s">
        <v>204</v>
      </c>
      <c r="BA107" s="16" t="s">
        <v>204</v>
      </c>
      <c r="BB107" s="16" t="s">
        <v>204</v>
      </c>
      <c r="BC107" s="16">
        <v>0.12</v>
      </c>
      <c r="BD107" s="16">
        <v>0.96</v>
      </c>
      <c r="BE107" s="16">
        <v>400</v>
      </c>
      <c r="BF107" s="16">
        <v>400</v>
      </c>
      <c r="BG107" s="16">
        <v>0</v>
      </c>
      <c r="BH107" s="16">
        <v>640</v>
      </c>
      <c r="BI107" s="16">
        <v>0</v>
      </c>
      <c r="BJ107" s="16">
        <v>0</v>
      </c>
    </row>
    <row r="108" spans="1:62" x14ac:dyDescent="0.35">
      <c r="A108">
        <v>107</v>
      </c>
      <c r="B108" t="s">
        <v>360</v>
      </c>
      <c r="C108" t="s">
        <v>7021</v>
      </c>
      <c r="D108" s="15" t="s">
        <v>707</v>
      </c>
      <c r="E108" s="12" t="s">
        <v>98</v>
      </c>
      <c r="F108" s="16">
        <v>1972</v>
      </c>
      <c r="G108" s="12" t="s">
        <v>588</v>
      </c>
      <c r="H108" s="12" t="s">
        <v>589</v>
      </c>
      <c r="I108" s="12" t="s">
        <v>640</v>
      </c>
      <c r="J108" s="12" t="s">
        <v>2402</v>
      </c>
      <c r="K108" s="12" t="s">
        <v>641</v>
      </c>
      <c r="N108" s="16" t="s">
        <v>206</v>
      </c>
      <c r="O108" s="16" t="s">
        <v>705</v>
      </c>
      <c r="P108" s="12" t="s">
        <v>482</v>
      </c>
      <c r="Q108" s="16">
        <v>2023</v>
      </c>
      <c r="R108" s="16">
        <v>0.52</v>
      </c>
      <c r="S108" s="16">
        <v>0</v>
      </c>
      <c r="T108" s="16">
        <v>0</v>
      </c>
      <c r="V108" s="12" t="s">
        <v>204</v>
      </c>
      <c r="W108" s="12" t="s">
        <v>204</v>
      </c>
      <c r="X108" s="16">
        <v>1</v>
      </c>
      <c r="Y108" s="16">
        <v>8</v>
      </c>
      <c r="Z108" s="16">
        <v>0.52</v>
      </c>
      <c r="AA108" s="16">
        <f t="shared" si="21"/>
        <v>62.400000000000006</v>
      </c>
      <c r="AB108" s="16" t="s">
        <v>643</v>
      </c>
      <c r="AC108" s="16" t="s">
        <v>592</v>
      </c>
      <c r="AD108" s="16">
        <f t="shared" si="11"/>
        <v>21840.000000000004</v>
      </c>
      <c r="AE108" s="16">
        <f t="shared" si="12"/>
        <v>182</v>
      </c>
      <c r="AF108" s="16">
        <f t="shared" si="13"/>
        <v>68250</v>
      </c>
      <c r="AG108" s="16">
        <f t="shared" si="14"/>
        <v>52</v>
      </c>
      <c r="AH108" s="12">
        <v>0</v>
      </c>
      <c r="AI108" s="16">
        <f t="shared" si="15"/>
        <v>3.64</v>
      </c>
      <c r="AJ108" s="16">
        <f t="shared" si="16"/>
        <v>12558</v>
      </c>
      <c r="AK108" s="16">
        <f t="shared" si="17"/>
        <v>260</v>
      </c>
      <c r="AL108" s="16">
        <f t="shared" si="18"/>
        <v>2600</v>
      </c>
      <c r="AM108" s="16">
        <f t="shared" si="19"/>
        <v>46800</v>
      </c>
      <c r="AN108" s="16">
        <f t="shared" si="20"/>
        <v>152048</v>
      </c>
      <c r="AO108" s="12" t="s">
        <v>592</v>
      </c>
      <c r="AP108" s="16" t="s">
        <v>207</v>
      </c>
      <c r="AQ108" s="16" t="s">
        <v>204</v>
      </c>
      <c r="AS108" s="16" t="s">
        <v>2408</v>
      </c>
      <c r="AT108" s="16" t="s">
        <v>2407</v>
      </c>
      <c r="AU108" t="s">
        <v>2410</v>
      </c>
      <c r="AV108" s="15" t="s">
        <v>2409</v>
      </c>
      <c r="AW108" s="16" t="s">
        <v>593</v>
      </c>
      <c r="AX108" s="16" t="s">
        <v>204</v>
      </c>
      <c r="AY108" s="16" t="s">
        <v>204</v>
      </c>
      <c r="AZ108" s="16" t="s">
        <v>204</v>
      </c>
      <c r="BA108" s="16" t="s">
        <v>204</v>
      </c>
      <c r="BB108" s="16" t="s">
        <v>204</v>
      </c>
      <c r="BC108" s="16">
        <v>0.52</v>
      </c>
      <c r="BD108" s="16">
        <v>4.8</v>
      </c>
      <c r="BE108" s="16">
        <v>1200</v>
      </c>
      <c r="BF108" s="16">
        <v>800</v>
      </c>
      <c r="BG108" s="16">
        <v>0</v>
      </c>
      <c r="BH108" s="16">
        <v>800</v>
      </c>
      <c r="BI108" s="16">
        <v>1200</v>
      </c>
      <c r="BJ108" s="16">
        <v>0</v>
      </c>
    </row>
    <row r="109" spans="1:62" x14ac:dyDescent="0.35">
      <c r="A109">
        <v>108</v>
      </c>
      <c r="B109" t="s">
        <v>360</v>
      </c>
      <c r="C109" t="s">
        <v>7022</v>
      </c>
      <c r="D109" s="15" t="s">
        <v>708</v>
      </c>
      <c r="E109" s="12" t="s">
        <v>98</v>
      </c>
      <c r="F109" s="16">
        <v>1970</v>
      </c>
      <c r="G109" s="12" t="s">
        <v>588</v>
      </c>
      <c r="H109" s="12" t="s">
        <v>589</v>
      </c>
      <c r="I109" s="12" t="s">
        <v>640</v>
      </c>
      <c r="J109" s="12" t="s">
        <v>2402</v>
      </c>
      <c r="K109" s="12" t="s">
        <v>641</v>
      </c>
      <c r="N109" s="16" t="s">
        <v>206</v>
      </c>
      <c r="O109" s="16" t="s">
        <v>705</v>
      </c>
      <c r="P109" s="12" t="s">
        <v>482</v>
      </c>
      <c r="Q109" s="16">
        <v>2023</v>
      </c>
      <c r="R109" s="16">
        <v>0.54</v>
      </c>
      <c r="S109" s="16">
        <v>0</v>
      </c>
      <c r="T109" s="16">
        <v>0</v>
      </c>
      <c r="V109" s="12" t="s">
        <v>204</v>
      </c>
      <c r="W109" s="12" t="s">
        <v>204</v>
      </c>
      <c r="X109" s="16">
        <v>1</v>
      </c>
      <c r="Y109" s="16">
        <v>6</v>
      </c>
      <c r="Z109" s="16">
        <v>0.54</v>
      </c>
      <c r="AA109" s="16">
        <f t="shared" si="21"/>
        <v>64.800000000000011</v>
      </c>
      <c r="AB109" s="16" t="s">
        <v>643</v>
      </c>
      <c r="AC109" s="16" t="s">
        <v>592</v>
      </c>
      <c r="AD109" s="16">
        <f t="shared" si="11"/>
        <v>22680.000000000004</v>
      </c>
      <c r="AE109" s="16">
        <f t="shared" si="12"/>
        <v>189</v>
      </c>
      <c r="AF109" s="16">
        <f t="shared" si="13"/>
        <v>70875</v>
      </c>
      <c r="AG109" s="16">
        <f t="shared" si="14"/>
        <v>54</v>
      </c>
      <c r="AH109" s="12">
        <v>0</v>
      </c>
      <c r="AI109" s="16">
        <f t="shared" si="15"/>
        <v>3.7800000000000002</v>
      </c>
      <c r="AJ109" s="16">
        <f t="shared" si="16"/>
        <v>13041</v>
      </c>
      <c r="AK109" s="16">
        <f t="shared" si="17"/>
        <v>270</v>
      </c>
      <c r="AL109" s="16">
        <f t="shared" si="18"/>
        <v>2700</v>
      </c>
      <c r="AM109" s="16">
        <f t="shared" si="19"/>
        <v>48600</v>
      </c>
      <c r="AN109" s="16">
        <f t="shared" si="20"/>
        <v>157896</v>
      </c>
      <c r="AO109" s="12" t="s">
        <v>592</v>
      </c>
      <c r="AP109" s="16" t="s">
        <v>207</v>
      </c>
      <c r="AQ109" s="16" t="s">
        <v>204</v>
      </c>
      <c r="AS109" s="16" t="s">
        <v>2408</v>
      </c>
      <c r="AT109" s="16" t="s">
        <v>2407</v>
      </c>
      <c r="AU109" t="s">
        <v>2410</v>
      </c>
      <c r="AV109" s="15" t="s">
        <v>2409</v>
      </c>
      <c r="AW109" s="16" t="s">
        <v>593</v>
      </c>
      <c r="AX109" s="16" t="s">
        <v>204</v>
      </c>
      <c r="AY109" s="16" t="s">
        <v>204</v>
      </c>
      <c r="AZ109" s="16" t="s">
        <v>204</v>
      </c>
      <c r="BA109" s="16" t="s">
        <v>204</v>
      </c>
      <c r="BB109" s="16" t="s">
        <v>204</v>
      </c>
      <c r="BC109" s="16">
        <v>0.54</v>
      </c>
      <c r="BD109" s="16">
        <v>4.24</v>
      </c>
      <c r="BE109" s="16">
        <v>1280</v>
      </c>
      <c r="BF109" s="16">
        <v>1120</v>
      </c>
      <c r="BG109" s="16">
        <v>0</v>
      </c>
      <c r="BH109" s="16">
        <v>1040</v>
      </c>
      <c r="BI109" s="16">
        <v>800</v>
      </c>
      <c r="BJ109" s="16">
        <v>0</v>
      </c>
    </row>
    <row r="110" spans="1:62" x14ac:dyDescent="0.35">
      <c r="A110">
        <v>109</v>
      </c>
      <c r="B110" t="s">
        <v>360</v>
      </c>
      <c r="C110" t="s">
        <v>7023</v>
      </c>
      <c r="D110" s="15" t="s">
        <v>635</v>
      </c>
      <c r="E110" s="12" t="s">
        <v>98</v>
      </c>
      <c r="F110" s="16">
        <v>1973</v>
      </c>
      <c r="G110" s="12" t="s">
        <v>588</v>
      </c>
      <c r="H110" s="12" t="s">
        <v>589</v>
      </c>
      <c r="I110" s="12" t="s">
        <v>640</v>
      </c>
      <c r="J110" s="12" t="s">
        <v>2402</v>
      </c>
      <c r="K110" s="12" t="s">
        <v>641</v>
      </c>
      <c r="N110" s="16" t="s">
        <v>206</v>
      </c>
      <c r="O110" s="16" t="s">
        <v>705</v>
      </c>
      <c r="P110" s="12" t="s">
        <v>482</v>
      </c>
      <c r="Q110" s="16">
        <v>2023</v>
      </c>
      <c r="R110" s="16">
        <v>0.56000000000000005</v>
      </c>
      <c r="S110" s="16">
        <v>0</v>
      </c>
      <c r="T110" s="16">
        <v>0</v>
      </c>
      <c r="V110" s="12" t="s">
        <v>204</v>
      </c>
      <c r="W110" s="12" t="s">
        <v>204</v>
      </c>
      <c r="X110" s="16">
        <v>1</v>
      </c>
      <c r="Y110" s="16">
        <v>16</v>
      </c>
      <c r="Z110" s="16">
        <v>0.56000000000000005</v>
      </c>
      <c r="AA110" s="16">
        <f t="shared" si="21"/>
        <v>67.2</v>
      </c>
      <c r="AB110" s="16" t="s">
        <v>643</v>
      </c>
      <c r="AC110" s="16" t="s">
        <v>592</v>
      </c>
      <c r="AD110" s="16">
        <f t="shared" si="11"/>
        <v>23520</v>
      </c>
      <c r="AE110" s="16">
        <f t="shared" si="12"/>
        <v>196.00000000000003</v>
      </c>
      <c r="AF110" s="16">
        <f t="shared" si="13"/>
        <v>73500.000000000015</v>
      </c>
      <c r="AG110" s="16">
        <f t="shared" si="14"/>
        <v>56.000000000000007</v>
      </c>
      <c r="AH110" s="12">
        <v>0</v>
      </c>
      <c r="AI110" s="16">
        <f t="shared" si="15"/>
        <v>3.9200000000000004</v>
      </c>
      <c r="AJ110" s="16">
        <f t="shared" si="16"/>
        <v>13524.000000000002</v>
      </c>
      <c r="AK110" s="16">
        <f t="shared" si="17"/>
        <v>280</v>
      </c>
      <c r="AL110" s="16">
        <f t="shared" si="18"/>
        <v>2800.0000000000005</v>
      </c>
      <c r="AM110" s="16">
        <f t="shared" si="19"/>
        <v>50400.000000000007</v>
      </c>
      <c r="AN110" s="16">
        <f t="shared" si="20"/>
        <v>163744.00000000003</v>
      </c>
      <c r="AO110" s="12" t="s">
        <v>592</v>
      </c>
      <c r="AP110" s="16" t="s">
        <v>207</v>
      </c>
      <c r="AQ110" s="16" t="s">
        <v>204</v>
      </c>
      <c r="AS110" s="16" t="s">
        <v>2408</v>
      </c>
      <c r="AT110" s="16" t="s">
        <v>2407</v>
      </c>
      <c r="AU110" t="s">
        <v>2410</v>
      </c>
      <c r="AV110" s="15" t="s">
        <v>2409</v>
      </c>
      <c r="AW110" s="16" t="s">
        <v>593</v>
      </c>
      <c r="AX110" s="16" t="s">
        <v>204</v>
      </c>
      <c r="AY110" s="16" t="s">
        <v>204</v>
      </c>
      <c r="AZ110" s="16" t="s">
        <v>204</v>
      </c>
      <c r="BA110" s="16" t="s">
        <v>204</v>
      </c>
      <c r="BB110" s="16" t="s">
        <v>204</v>
      </c>
      <c r="BC110" s="16">
        <v>0.56000000000000005</v>
      </c>
      <c r="BD110" s="16">
        <v>4.4800000000000004</v>
      </c>
      <c r="BE110" s="16">
        <v>1360</v>
      </c>
      <c r="BF110" s="16">
        <v>1200</v>
      </c>
      <c r="BG110" s="16">
        <v>0</v>
      </c>
      <c r="BH110" s="16">
        <v>960</v>
      </c>
      <c r="BI110" s="16">
        <v>960</v>
      </c>
      <c r="BJ110" s="16">
        <v>0</v>
      </c>
    </row>
    <row r="111" spans="1:62" x14ac:dyDescent="0.35">
      <c r="A111">
        <v>110</v>
      </c>
      <c r="B111" t="s">
        <v>360</v>
      </c>
      <c r="C111" t="s">
        <v>7024</v>
      </c>
      <c r="D111" s="15" t="s">
        <v>709</v>
      </c>
      <c r="E111" s="12" t="s">
        <v>98</v>
      </c>
      <c r="F111" s="16">
        <v>1968</v>
      </c>
      <c r="G111" s="12" t="s">
        <v>588</v>
      </c>
      <c r="H111" s="12" t="s">
        <v>589</v>
      </c>
      <c r="I111" s="12" t="s">
        <v>640</v>
      </c>
      <c r="J111" s="12" t="s">
        <v>2402</v>
      </c>
      <c r="K111" s="12" t="s">
        <v>641</v>
      </c>
      <c r="N111" s="16" t="s">
        <v>206</v>
      </c>
      <c r="O111" s="16" t="s">
        <v>705</v>
      </c>
      <c r="P111" s="12" t="s">
        <v>482</v>
      </c>
      <c r="Q111" s="16">
        <v>2023</v>
      </c>
      <c r="R111" s="16">
        <v>1.03</v>
      </c>
      <c r="S111" s="16">
        <v>0</v>
      </c>
      <c r="T111" s="16">
        <v>0</v>
      </c>
      <c r="V111" s="12" t="s">
        <v>204</v>
      </c>
      <c r="W111" s="12" t="s">
        <v>204</v>
      </c>
      <c r="X111" s="16">
        <v>1</v>
      </c>
      <c r="Y111" s="16">
        <v>14</v>
      </c>
      <c r="Z111" s="16">
        <v>1.03</v>
      </c>
      <c r="AA111" s="16">
        <f t="shared" si="21"/>
        <v>123.60000000000001</v>
      </c>
      <c r="AB111" s="16" t="s">
        <v>643</v>
      </c>
      <c r="AC111" s="16" t="s">
        <v>592</v>
      </c>
      <c r="AD111" s="16">
        <f t="shared" si="11"/>
        <v>43260</v>
      </c>
      <c r="AE111" s="16">
        <f t="shared" si="12"/>
        <v>360.5</v>
      </c>
      <c r="AF111" s="16">
        <f t="shared" si="13"/>
        <v>135187.5</v>
      </c>
      <c r="AG111" s="16">
        <f t="shared" si="14"/>
        <v>103</v>
      </c>
      <c r="AH111" s="12">
        <v>0</v>
      </c>
      <c r="AI111" s="16">
        <f t="shared" si="15"/>
        <v>7.21</v>
      </c>
      <c r="AJ111" s="16">
        <f t="shared" si="16"/>
        <v>24874.5</v>
      </c>
      <c r="AK111" s="16">
        <f t="shared" si="17"/>
        <v>515</v>
      </c>
      <c r="AL111" s="16">
        <f t="shared" si="18"/>
        <v>5150</v>
      </c>
      <c r="AM111" s="16">
        <f t="shared" si="19"/>
        <v>92700</v>
      </c>
      <c r="AN111" s="16">
        <f t="shared" si="20"/>
        <v>301172</v>
      </c>
      <c r="AO111" s="12" t="s">
        <v>592</v>
      </c>
      <c r="AP111" s="16" t="s">
        <v>207</v>
      </c>
      <c r="AQ111" s="16" t="s">
        <v>204</v>
      </c>
      <c r="AS111" s="16" t="s">
        <v>2408</v>
      </c>
      <c r="AT111" s="16" t="s">
        <v>2407</v>
      </c>
      <c r="AU111" t="s">
        <v>2410</v>
      </c>
      <c r="AV111" s="15" t="s">
        <v>2409</v>
      </c>
      <c r="AW111" s="16" t="s">
        <v>593</v>
      </c>
      <c r="AX111" s="16" t="s">
        <v>204</v>
      </c>
      <c r="AY111" s="16" t="s">
        <v>204</v>
      </c>
      <c r="AZ111" s="16" t="s">
        <v>204</v>
      </c>
      <c r="BA111" s="16" t="s">
        <v>204</v>
      </c>
      <c r="BB111" s="16" t="s">
        <v>204</v>
      </c>
      <c r="BC111" s="16">
        <v>1.03</v>
      </c>
      <c r="BD111" s="16">
        <v>7.84</v>
      </c>
      <c r="BE111" s="16">
        <v>2400</v>
      </c>
      <c r="BF111" s="16">
        <v>2400</v>
      </c>
      <c r="BG111" s="16">
        <v>0</v>
      </c>
      <c r="BH111" s="16">
        <v>1600</v>
      </c>
      <c r="BI111" s="16">
        <v>1600</v>
      </c>
      <c r="BJ111" s="16">
        <v>0</v>
      </c>
    </row>
    <row r="112" spans="1:62" x14ac:dyDescent="0.35">
      <c r="A112">
        <v>111</v>
      </c>
      <c r="B112" t="s">
        <v>360</v>
      </c>
      <c r="C112" t="s">
        <v>7025</v>
      </c>
      <c r="D112" s="15" t="s">
        <v>710</v>
      </c>
      <c r="E112" s="12" t="s">
        <v>98</v>
      </c>
      <c r="F112" s="16">
        <v>1977</v>
      </c>
      <c r="G112" s="12" t="s">
        <v>588</v>
      </c>
      <c r="H112" s="12" t="s">
        <v>589</v>
      </c>
      <c r="I112" s="12" t="s">
        <v>640</v>
      </c>
      <c r="J112" s="12" t="s">
        <v>2402</v>
      </c>
      <c r="K112" s="12" t="s">
        <v>641</v>
      </c>
      <c r="N112" s="16" t="s">
        <v>206</v>
      </c>
      <c r="O112" s="16" t="s">
        <v>705</v>
      </c>
      <c r="P112" s="12" t="s">
        <v>482</v>
      </c>
      <c r="Q112" s="16">
        <v>2023</v>
      </c>
      <c r="R112" s="16">
        <v>0.95</v>
      </c>
      <c r="S112" s="16">
        <v>0</v>
      </c>
      <c r="T112" s="16">
        <v>0</v>
      </c>
      <c r="V112" s="12" t="s">
        <v>204</v>
      </c>
      <c r="W112" s="12" t="s">
        <v>204</v>
      </c>
      <c r="X112" s="16">
        <v>1</v>
      </c>
      <c r="Y112" s="16">
        <v>12</v>
      </c>
      <c r="Z112" s="16">
        <v>0.95</v>
      </c>
      <c r="AA112" s="16">
        <f t="shared" si="21"/>
        <v>114</v>
      </c>
      <c r="AB112" s="16" t="s">
        <v>643</v>
      </c>
      <c r="AC112" s="16" t="s">
        <v>592</v>
      </c>
      <c r="AD112" s="16">
        <f t="shared" si="11"/>
        <v>39900</v>
      </c>
      <c r="AE112" s="16">
        <f t="shared" si="12"/>
        <v>332.5</v>
      </c>
      <c r="AF112" s="16">
        <f t="shared" si="13"/>
        <v>124687.5</v>
      </c>
      <c r="AG112" s="16">
        <f t="shared" si="14"/>
        <v>95</v>
      </c>
      <c r="AH112" s="12">
        <v>0</v>
      </c>
      <c r="AI112" s="16">
        <f t="shared" si="15"/>
        <v>6.6499999999999995</v>
      </c>
      <c r="AJ112" s="16">
        <f t="shared" si="16"/>
        <v>22942.499999999996</v>
      </c>
      <c r="AK112" s="16">
        <f t="shared" si="17"/>
        <v>475</v>
      </c>
      <c r="AL112" s="16">
        <f t="shared" si="18"/>
        <v>4750</v>
      </c>
      <c r="AM112" s="16">
        <f t="shared" si="19"/>
        <v>85500</v>
      </c>
      <c r="AN112" s="16">
        <f t="shared" si="20"/>
        <v>277780</v>
      </c>
      <c r="AO112" s="12" t="s">
        <v>592</v>
      </c>
      <c r="AP112" s="16" t="s">
        <v>207</v>
      </c>
      <c r="AQ112" s="16" t="s">
        <v>204</v>
      </c>
      <c r="AS112" s="16" t="s">
        <v>2408</v>
      </c>
      <c r="AT112" s="16" t="s">
        <v>2407</v>
      </c>
      <c r="AU112" t="s">
        <v>2410</v>
      </c>
      <c r="AV112" s="15" t="s">
        <v>2409</v>
      </c>
      <c r="AW112" s="16" t="s">
        <v>593</v>
      </c>
      <c r="AX112" s="16" t="s">
        <v>204</v>
      </c>
      <c r="AY112" s="16" t="s">
        <v>204</v>
      </c>
      <c r="AZ112" s="16" t="s">
        <v>204</v>
      </c>
      <c r="BA112" s="16" t="s">
        <v>204</v>
      </c>
      <c r="BB112" s="16" t="s">
        <v>204</v>
      </c>
      <c r="BC112" s="16">
        <v>0.95</v>
      </c>
      <c r="BD112" s="16">
        <v>7.2</v>
      </c>
      <c r="BE112" s="16">
        <v>2000</v>
      </c>
      <c r="BF112" s="16">
        <v>1600</v>
      </c>
      <c r="BG112" s="16">
        <v>0</v>
      </c>
      <c r="BH112" s="16">
        <v>1600</v>
      </c>
      <c r="BI112" s="16">
        <v>2000</v>
      </c>
      <c r="BJ112" s="16">
        <v>0</v>
      </c>
    </row>
    <row r="113" spans="1:62" x14ac:dyDescent="0.35">
      <c r="A113">
        <v>112</v>
      </c>
      <c r="B113" t="s">
        <v>360</v>
      </c>
      <c r="C113" t="s">
        <v>7026</v>
      </c>
      <c r="D113" s="15" t="s">
        <v>711</v>
      </c>
      <c r="E113" s="12" t="s">
        <v>98</v>
      </c>
      <c r="F113" s="16">
        <v>1975</v>
      </c>
      <c r="G113" s="12" t="s">
        <v>588</v>
      </c>
      <c r="H113" s="12" t="s">
        <v>589</v>
      </c>
      <c r="I113" s="12" t="s">
        <v>640</v>
      </c>
      <c r="J113" s="12" t="s">
        <v>2402</v>
      </c>
      <c r="K113" s="12" t="s">
        <v>641</v>
      </c>
      <c r="N113" s="16" t="s">
        <v>206</v>
      </c>
      <c r="O113" s="16" t="s">
        <v>705</v>
      </c>
      <c r="P113" s="12" t="s">
        <v>482</v>
      </c>
      <c r="Q113" s="16">
        <v>2023</v>
      </c>
      <c r="R113" s="16">
        <v>0.78</v>
      </c>
      <c r="S113" s="16">
        <v>0</v>
      </c>
      <c r="T113" s="16">
        <v>0</v>
      </c>
      <c r="V113" s="12" t="s">
        <v>204</v>
      </c>
      <c r="W113" s="12" t="s">
        <v>204</v>
      </c>
      <c r="X113" s="16">
        <v>1</v>
      </c>
      <c r="Y113" s="16">
        <v>6</v>
      </c>
      <c r="Z113" s="16">
        <v>0.78</v>
      </c>
      <c r="AA113" s="16">
        <f t="shared" si="21"/>
        <v>93.600000000000009</v>
      </c>
      <c r="AB113" s="16" t="s">
        <v>643</v>
      </c>
      <c r="AC113" s="16" t="s">
        <v>592</v>
      </c>
      <c r="AD113" s="16">
        <f t="shared" si="11"/>
        <v>32760.000000000004</v>
      </c>
      <c r="AE113" s="16">
        <f t="shared" si="12"/>
        <v>273</v>
      </c>
      <c r="AF113" s="16">
        <f t="shared" si="13"/>
        <v>102375</v>
      </c>
      <c r="AG113" s="16">
        <f t="shared" si="14"/>
        <v>78</v>
      </c>
      <c r="AH113" s="12">
        <v>0</v>
      </c>
      <c r="AI113" s="16">
        <f t="shared" si="15"/>
        <v>5.46</v>
      </c>
      <c r="AJ113" s="16">
        <f t="shared" si="16"/>
        <v>18837</v>
      </c>
      <c r="AK113" s="16">
        <f t="shared" si="17"/>
        <v>390</v>
      </c>
      <c r="AL113" s="16">
        <f t="shared" si="18"/>
        <v>3900</v>
      </c>
      <c r="AM113" s="16">
        <f t="shared" si="19"/>
        <v>70200</v>
      </c>
      <c r="AN113" s="16">
        <f t="shared" si="20"/>
        <v>228072</v>
      </c>
      <c r="AO113" s="12" t="s">
        <v>592</v>
      </c>
      <c r="AP113" s="16" t="s">
        <v>207</v>
      </c>
      <c r="AQ113" s="16" t="s">
        <v>204</v>
      </c>
      <c r="AS113" s="16" t="s">
        <v>2408</v>
      </c>
      <c r="AT113" s="16" t="s">
        <v>2407</v>
      </c>
      <c r="AU113" t="s">
        <v>2410</v>
      </c>
      <c r="AV113" s="15" t="s">
        <v>2409</v>
      </c>
      <c r="AW113" s="16" t="s">
        <v>593</v>
      </c>
      <c r="AX113" s="16" t="s">
        <v>204</v>
      </c>
      <c r="AY113" s="16" t="s">
        <v>204</v>
      </c>
      <c r="AZ113" s="16" t="s">
        <v>204</v>
      </c>
      <c r="BA113" s="16" t="s">
        <v>204</v>
      </c>
      <c r="BB113" s="16" t="s">
        <v>204</v>
      </c>
      <c r="BC113" s="16">
        <v>0.78</v>
      </c>
      <c r="BD113" s="16">
        <v>5.6</v>
      </c>
      <c r="BE113" s="16">
        <v>1440</v>
      </c>
      <c r="BF113" s="16">
        <v>2000</v>
      </c>
      <c r="BG113" s="16">
        <v>0</v>
      </c>
      <c r="BH113" s="16">
        <v>800</v>
      </c>
      <c r="BI113" s="16">
        <v>1360</v>
      </c>
      <c r="BJ113" s="16">
        <v>0</v>
      </c>
    </row>
    <row r="114" spans="1:62" x14ac:dyDescent="0.35">
      <c r="A114">
        <v>113</v>
      </c>
      <c r="B114" t="s">
        <v>360</v>
      </c>
      <c r="C114" t="s">
        <v>7027</v>
      </c>
      <c r="D114" s="15" t="s">
        <v>712</v>
      </c>
      <c r="E114" s="12" t="s">
        <v>98</v>
      </c>
      <c r="F114" s="16">
        <v>1975</v>
      </c>
      <c r="G114" s="12" t="s">
        <v>588</v>
      </c>
      <c r="H114" s="12" t="s">
        <v>589</v>
      </c>
      <c r="I114" s="12" t="s">
        <v>640</v>
      </c>
      <c r="J114" s="12" t="s">
        <v>2402</v>
      </c>
      <c r="K114" s="12" t="s">
        <v>641</v>
      </c>
      <c r="N114" s="16" t="s">
        <v>206</v>
      </c>
      <c r="O114" s="16" t="s">
        <v>705</v>
      </c>
      <c r="P114" s="12" t="s">
        <v>482</v>
      </c>
      <c r="Q114" s="16">
        <v>2023</v>
      </c>
      <c r="R114" s="16">
        <v>0.36</v>
      </c>
      <c r="S114" s="16">
        <v>0</v>
      </c>
      <c r="T114" s="16">
        <v>0</v>
      </c>
      <c r="V114" s="12" t="s">
        <v>204</v>
      </c>
      <c r="W114" s="12" t="s">
        <v>204</v>
      </c>
      <c r="X114" s="16">
        <v>1</v>
      </c>
      <c r="Y114" s="16">
        <v>9</v>
      </c>
      <c r="Z114" s="16">
        <v>0.36</v>
      </c>
      <c r="AA114" s="16">
        <f t="shared" si="21"/>
        <v>43.199999999999996</v>
      </c>
      <c r="AB114" s="16" t="s">
        <v>643</v>
      </c>
      <c r="AC114" s="16" t="s">
        <v>592</v>
      </c>
      <c r="AD114" s="16">
        <f t="shared" si="11"/>
        <v>15119.999999999998</v>
      </c>
      <c r="AE114" s="16">
        <f t="shared" si="12"/>
        <v>126</v>
      </c>
      <c r="AF114" s="16">
        <f t="shared" si="13"/>
        <v>47250</v>
      </c>
      <c r="AG114" s="16">
        <f t="shared" si="14"/>
        <v>36</v>
      </c>
      <c r="AH114" s="12">
        <v>0</v>
      </c>
      <c r="AI114" s="16">
        <f t="shared" si="15"/>
        <v>2.52</v>
      </c>
      <c r="AJ114" s="16">
        <f t="shared" si="16"/>
        <v>8694</v>
      </c>
      <c r="AK114" s="16">
        <f t="shared" si="17"/>
        <v>180</v>
      </c>
      <c r="AL114" s="16">
        <f t="shared" si="18"/>
        <v>1800</v>
      </c>
      <c r="AM114" s="16">
        <f t="shared" si="19"/>
        <v>32400</v>
      </c>
      <c r="AN114" s="16">
        <f t="shared" si="20"/>
        <v>105264</v>
      </c>
      <c r="AO114" s="12" t="s">
        <v>592</v>
      </c>
      <c r="AP114" s="16" t="s">
        <v>207</v>
      </c>
      <c r="AQ114" s="16" t="s">
        <v>204</v>
      </c>
      <c r="AS114" s="16" t="s">
        <v>2408</v>
      </c>
      <c r="AT114" s="16" t="s">
        <v>2407</v>
      </c>
      <c r="AU114" t="s">
        <v>2410</v>
      </c>
      <c r="AV114" s="15" t="s">
        <v>2409</v>
      </c>
      <c r="AW114" s="16" t="s">
        <v>593</v>
      </c>
      <c r="AX114" s="16" t="s">
        <v>204</v>
      </c>
      <c r="AY114" s="16" t="s">
        <v>204</v>
      </c>
      <c r="AZ114" s="16" t="s">
        <v>204</v>
      </c>
      <c r="BA114" s="16" t="s">
        <v>204</v>
      </c>
      <c r="BB114" s="16" t="s">
        <v>204</v>
      </c>
      <c r="BC114" s="16">
        <v>0.36</v>
      </c>
      <c r="BD114" s="16">
        <v>2.88</v>
      </c>
      <c r="BE114" s="16">
        <v>800</v>
      </c>
      <c r="BF114" s="16">
        <v>800</v>
      </c>
      <c r="BG114" s="16">
        <v>0</v>
      </c>
      <c r="BH114" s="16">
        <v>1040</v>
      </c>
      <c r="BI114" s="16">
        <v>1040</v>
      </c>
      <c r="BJ114" s="16">
        <v>0</v>
      </c>
    </row>
    <row r="115" spans="1:62" x14ac:dyDescent="0.35">
      <c r="A115">
        <v>114</v>
      </c>
      <c r="B115" t="s">
        <v>360</v>
      </c>
      <c r="C115" t="s">
        <v>7028</v>
      </c>
      <c r="D115" s="15" t="s">
        <v>713</v>
      </c>
      <c r="E115" s="12" t="s">
        <v>98</v>
      </c>
      <c r="F115" s="16">
        <v>1940</v>
      </c>
      <c r="G115" s="12" t="s">
        <v>588</v>
      </c>
      <c r="H115" s="12" t="s">
        <v>589</v>
      </c>
      <c r="I115" s="12" t="s">
        <v>640</v>
      </c>
      <c r="J115" s="12" t="s">
        <v>2402</v>
      </c>
      <c r="K115" s="12" t="s">
        <v>641</v>
      </c>
      <c r="N115" s="16" t="s">
        <v>206</v>
      </c>
      <c r="O115" s="16" t="s">
        <v>705</v>
      </c>
      <c r="P115" s="12" t="s">
        <v>482</v>
      </c>
      <c r="Q115" s="16">
        <v>2023</v>
      </c>
      <c r="R115" s="16">
        <v>0.36</v>
      </c>
      <c r="S115" s="16">
        <v>0</v>
      </c>
      <c r="T115" s="16">
        <v>0</v>
      </c>
      <c r="V115" s="12" t="s">
        <v>204</v>
      </c>
      <c r="W115" s="12" t="s">
        <v>204</v>
      </c>
      <c r="X115" s="16">
        <v>1</v>
      </c>
      <c r="Y115" s="16">
        <v>9</v>
      </c>
      <c r="Z115" s="16">
        <v>0.36</v>
      </c>
      <c r="AA115" s="16">
        <f t="shared" si="21"/>
        <v>43.199999999999996</v>
      </c>
      <c r="AB115" s="16" t="s">
        <v>643</v>
      </c>
      <c r="AC115" s="16" t="s">
        <v>592</v>
      </c>
      <c r="AD115" s="16">
        <f t="shared" si="11"/>
        <v>15119.999999999998</v>
      </c>
      <c r="AE115" s="16">
        <f t="shared" si="12"/>
        <v>126</v>
      </c>
      <c r="AF115" s="16">
        <f t="shared" si="13"/>
        <v>47250</v>
      </c>
      <c r="AG115" s="16">
        <f t="shared" si="14"/>
        <v>36</v>
      </c>
      <c r="AH115" s="12">
        <v>0</v>
      </c>
      <c r="AI115" s="16">
        <f t="shared" si="15"/>
        <v>2.52</v>
      </c>
      <c r="AJ115" s="16">
        <f t="shared" si="16"/>
        <v>8694</v>
      </c>
      <c r="AK115" s="16">
        <f t="shared" si="17"/>
        <v>180</v>
      </c>
      <c r="AL115" s="16">
        <f t="shared" si="18"/>
        <v>1800</v>
      </c>
      <c r="AM115" s="16">
        <f t="shared" si="19"/>
        <v>32400</v>
      </c>
      <c r="AN115" s="16">
        <f t="shared" si="20"/>
        <v>105264</v>
      </c>
      <c r="AO115" s="12" t="s">
        <v>592</v>
      </c>
      <c r="AP115" s="16" t="s">
        <v>207</v>
      </c>
      <c r="AQ115" s="16" t="s">
        <v>204</v>
      </c>
      <c r="AS115" s="16" t="s">
        <v>2408</v>
      </c>
      <c r="AT115" s="16" t="s">
        <v>2407</v>
      </c>
      <c r="AU115" t="s">
        <v>2410</v>
      </c>
      <c r="AV115" s="15" t="s">
        <v>2409</v>
      </c>
      <c r="AW115" s="16" t="s">
        <v>593</v>
      </c>
      <c r="AX115" s="16" t="s">
        <v>204</v>
      </c>
      <c r="AY115" s="16" t="s">
        <v>204</v>
      </c>
      <c r="AZ115" s="16" t="s">
        <v>204</v>
      </c>
      <c r="BA115" s="16" t="s">
        <v>204</v>
      </c>
      <c r="BB115" s="16" t="s">
        <v>204</v>
      </c>
      <c r="BC115" s="16">
        <v>0.36</v>
      </c>
      <c r="BD115" s="16">
        <v>2.48</v>
      </c>
      <c r="BE115" s="16">
        <v>800</v>
      </c>
      <c r="BF115" s="16">
        <v>1040</v>
      </c>
      <c r="BG115" s="16">
        <v>0</v>
      </c>
      <c r="BH115" s="16">
        <v>800</v>
      </c>
      <c r="BI115" s="16">
        <v>1040</v>
      </c>
      <c r="BJ115" s="16">
        <v>0</v>
      </c>
    </row>
    <row r="116" spans="1:62" x14ac:dyDescent="0.35">
      <c r="A116">
        <v>115</v>
      </c>
      <c r="B116" t="s">
        <v>360</v>
      </c>
      <c r="C116" t="s">
        <v>7029</v>
      </c>
      <c r="D116" s="15" t="s">
        <v>714</v>
      </c>
      <c r="E116" s="12" t="s">
        <v>98</v>
      </c>
      <c r="F116" s="16">
        <v>1986</v>
      </c>
      <c r="G116" s="12" t="s">
        <v>588</v>
      </c>
      <c r="H116" s="12" t="s">
        <v>589</v>
      </c>
      <c r="I116" s="12" t="s">
        <v>640</v>
      </c>
      <c r="J116" s="12" t="s">
        <v>2402</v>
      </c>
      <c r="K116" s="12" t="s">
        <v>641</v>
      </c>
      <c r="N116" s="16" t="s">
        <v>206</v>
      </c>
      <c r="O116" s="16" t="s">
        <v>705</v>
      </c>
      <c r="P116" s="12" t="s">
        <v>482</v>
      </c>
      <c r="Q116" s="16">
        <v>2023</v>
      </c>
      <c r="R116" s="16">
        <v>0.93</v>
      </c>
      <c r="S116" s="16">
        <v>0</v>
      </c>
      <c r="T116" s="16">
        <v>0</v>
      </c>
      <c r="V116" s="12" t="s">
        <v>204</v>
      </c>
      <c r="W116" s="12" t="s">
        <v>204</v>
      </c>
      <c r="X116" s="16">
        <v>1</v>
      </c>
      <c r="Y116" s="16">
        <v>11</v>
      </c>
      <c r="Z116" s="16">
        <v>0.93</v>
      </c>
      <c r="AA116" s="16">
        <f t="shared" si="21"/>
        <v>111.60000000000001</v>
      </c>
      <c r="AB116" s="16" t="s">
        <v>643</v>
      </c>
      <c r="AC116" s="16" t="s">
        <v>592</v>
      </c>
      <c r="AD116" s="16">
        <f t="shared" si="11"/>
        <v>39060</v>
      </c>
      <c r="AE116" s="16">
        <f t="shared" si="12"/>
        <v>325.5</v>
      </c>
      <c r="AF116" s="16">
        <f t="shared" si="13"/>
        <v>122062.5</v>
      </c>
      <c r="AG116" s="16">
        <f t="shared" si="14"/>
        <v>93</v>
      </c>
      <c r="AH116" s="12">
        <v>0</v>
      </c>
      <c r="AI116" s="16">
        <f t="shared" si="15"/>
        <v>6.5100000000000007</v>
      </c>
      <c r="AJ116" s="16">
        <f t="shared" si="16"/>
        <v>22459.500000000004</v>
      </c>
      <c r="AK116" s="16">
        <f t="shared" si="17"/>
        <v>465</v>
      </c>
      <c r="AL116" s="16">
        <f t="shared" si="18"/>
        <v>4650</v>
      </c>
      <c r="AM116" s="16">
        <f t="shared" si="19"/>
        <v>83700</v>
      </c>
      <c r="AN116" s="16">
        <f t="shared" si="20"/>
        <v>271932</v>
      </c>
      <c r="AO116" s="12" t="s">
        <v>592</v>
      </c>
      <c r="AP116" s="16" t="s">
        <v>207</v>
      </c>
      <c r="AQ116" s="16" t="s">
        <v>204</v>
      </c>
      <c r="AS116" s="16" t="s">
        <v>2408</v>
      </c>
      <c r="AT116" s="16" t="s">
        <v>2407</v>
      </c>
      <c r="AU116" t="s">
        <v>2410</v>
      </c>
      <c r="AV116" s="15" t="s">
        <v>2409</v>
      </c>
      <c r="AW116" s="16" t="s">
        <v>593</v>
      </c>
      <c r="AX116" s="16" t="s">
        <v>204</v>
      </c>
      <c r="AY116" s="16" t="s">
        <v>204</v>
      </c>
      <c r="AZ116" s="16" t="s">
        <v>204</v>
      </c>
      <c r="BA116" s="16" t="s">
        <v>204</v>
      </c>
      <c r="BB116" s="16" t="s">
        <v>204</v>
      </c>
      <c r="BC116" s="16">
        <v>0.93</v>
      </c>
      <c r="BD116" s="16">
        <v>7.44</v>
      </c>
      <c r="BE116" s="16">
        <v>2240</v>
      </c>
      <c r="BF116" s="16">
        <v>1600</v>
      </c>
      <c r="BG116" s="16">
        <v>0</v>
      </c>
      <c r="BH116" s="16">
        <v>1600</v>
      </c>
      <c r="BI116" s="16">
        <v>2000</v>
      </c>
      <c r="BJ116" s="16">
        <v>0</v>
      </c>
    </row>
    <row r="117" spans="1:62" x14ac:dyDescent="0.35">
      <c r="A117">
        <v>116</v>
      </c>
      <c r="B117" t="s">
        <v>360</v>
      </c>
      <c r="C117" t="s">
        <v>7030</v>
      </c>
      <c r="D117" s="15" t="s">
        <v>715</v>
      </c>
      <c r="E117" s="12" t="s">
        <v>98</v>
      </c>
      <c r="F117" s="16">
        <v>1982</v>
      </c>
      <c r="G117" s="12" t="s">
        <v>588</v>
      </c>
      <c r="H117" s="12" t="s">
        <v>589</v>
      </c>
      <c r="I117" s="12" t="s">
        <v>640</v>
      </c>
      <c r="J117" s="12" t="s">
        <v>2402</v>
      </c>
      <c r="K117" s="12" t="s">
        <v>641</v>
      </c>
      <c r="N117" s="16" t="s">
        <v>206</v>
      </c>
      <c r="O117" s="16" t="s">
        <v>705</v>
      </c>
      <c r="P117" s="12" t="s">
        <v>482</v>
      </c>
      <c r="Q117" s="16">
        <v>2023</v>
      </c>
      <c r="R117" s="16">
        <v>0.63</v>
      </c>
      <c r="S117" s="16">
        <v>0</v>
      </c>
      <c r="T117" s="16">
        <v>0</v>
      </c>
      <c r="V117" s="12" t="s">
        <v>204</v>
      </c>
      <c r="W117" s="12" t="s">
        <v>204</v>
      </c>
      <c r="X117" s="16">
        <v>1</v>
      </c>
      <c r="Y117" s="16">
        <v>11</v>
      </c>
      <c r="Z117" s="16">
        <v>0.63</v>
      </c>
      <c r="AA117" s="16">
        <f t="shared" si="21"/>
        <v>75.599999999999994</v>
      </c>
      <c r="AB117" s="16" t="s">
        <v>643</v>
      </c>
      <c r="AC117" s="16" t="s">
        <v>592</v>
      </c>
      <c r="AD117" s="16">
        <f t="shared" si="11"/>
        <v>26459.999999999996</v>
      </c>
      <c r="AE117" s="16">
        <f t="shared" si="12"/>
        <v>220.5</v>
      </c>
      <c r="AF117" s="16">
        <f t="shared" si="13"/>
        <v>82687.5</v>
      </c>
      <c r="AG117" s="16">
        <f t="shared" si="14"/>
        <v>63</v>
      </c>
      <c r="AH117" s="12">
        <v>0</v>
      </c>
      <c r="AI117" s="16">
        <f t="shared" si="15"/>
        <v>4.41</v>
      </c>
      <c r="AJ117" s="16">
        <f t="shared" si="16"/>
        <v>15214.5</v>
      </c>
      <c r="AK117" s="16">
        <f t="shared" si="17"/>
        <v>315</v>
      </c>
      <c r="AL117" s="16">
        <f t="shared" si="18"/>
        <v>3150</v>
      </c>
      <c r="AM117" s="16">
        <f t="shared" si="19"/>
        <v>56700</v>
      </c>
      <c r="AN117" s="16">
        <f t="shared" si="20"/>
        <v>184212</v>
      </c>
      <c r="AO117" s="12" t="s">
        <v>592</v>
      </c>
      <c r="AP117" s="16" t="s">
        <v>207</v>
      </c>
      <c r="AQ117" s="16" t="s">
        <v>204</v>
      </c>
      <c r="AS117" s="16" t="s">
        <v>2408</v>
      </c>
      <c r="AT117" s="16" t="s">
        <v>2407</v>
      </c>
      <c r="AU117" t="s">
        <v>2410</v>
      </c>
      <c r="AV117" s="15" t="s">
        <v>2409</v>
      </c>
      <c r="AW117" s="16" t="s">
        <v>593</v>
      </c>
      <c r="AX117" s="16" t="s">
        <v>204</v>
      </c>
      <c r="AY117" s="16" t="s">
        <v>204</v>
      </c>
      <c r="AZ117" s="16" t="s">
        <v>204</v>
      </c>
      <c r="BA117" s="16" t="s">
        <v>204</v>
      </c>
      <c r="BB117" s="16" t="s">
        <v>204</v>
      </c>
      <c r="BC117" s="16">
        <v>0.63</v>
      </c>
      <c r="BD117" s="16">
        <v>4.8</v>
      </c>
      <c r="BE117" s="16">
        <v>1360</v>
      </c>
      <c r="BF117" s="16">
        <v>1600</v>
      </c>
      <c r="BG117" s="16">
        <v>0</v>
      </c>
      <c r="BH117" s="16">
        <v>800</v>
      </c>
      <c r="BI117" s="16">
        <v>1040</v>
      </c>
      <c r="BJ117" s="16">
        <v>0</v>
      </c>
    </row>
    <row r="118" spans="1:62" x14ac:dyDescent="0.35">
      <c r="A118">
        <v>117</v>
      </c>
      <c r="B118" t="s">
        <v>360</v>
      </c>
      <c r="C118" t="s">
        <v>7031</v>
      </c>
      <c r="D118" s="15" t="s">
        <v>716</v>
      </c>
      <c r="E118" s="12" t="s">
        <v>98</v>
      </c>
      <c r="F118" s="16">
        <v>1949</v>
      </c>
      <c r="G118" s="12" t="s">
        <v>588</v>
      </c>
      <c r="H118" s="12" t="s">
        <v>589</v>
      </c>
      <c r="I118" s="12" t="s">
        <v>640</v>
      </c>
      <c r="J118" s="12" t="s">
        <v>2402</v>
      </c>
      <c r="K118" s="12" t="s">
        <v>641</v>
      </c>
      <c r="N118" s="16" t="s">
        <v>206</v>
      </c>
      <c r="O118" s="16" t="s">
        <v>705</v>
      </c>
      <c r="P118" s="12" t="s">
        <v>482</v>
      </c>
      <c r="Q118" s="16">
        <v>2023</v>
      </c>
      <c r="R118" s="16">
        <v>1.26</v>
      </c>
      <c r="S118" s="16">
        <v>0</v>
      </c>
      <c r="T118" s="16">
        <v>0</v>
      </c>
      <c r="V118" s="12" t="s">
        <v>204</v>
      </c>
      <c r="W118" s="12" t="s">
        <v>204</v>
      </c>
      <c r="X118" s="16">
        <v>1</v>
      </c>
      <c r="Y118" s="16">
        <v>13</v>
      </c>
      <c r="Z118" s="16">
        <v>1.26</v>
      </c>
      <c r="AA118" s="16">
        <f t="shared" si="21"/>
        <v>151.19999999999999</v>
      </c>
      <c r="AB118" s="16" t="s">
        <v>643</v>
      </c>
      <c r="AC118" s="16" t="s">
        <v>592</v>
      </c>
      <c r="AD118" s="16">
        <f t="shared" si="11"/>
        <v>52919.999999999993</v>
      </c>
      <c r="AE118" s="16">
        <f t="shared" si="12"/>
        <v>441</v>
      </c>
      <c r="AF118" s="16">
        <f t="shared" si="13"/>
        <v>165375</v>
      </c>
      <c r="AG118" s="16">
        <f t="shared" si="14"/>
        <v>126</v>
      </c>
      <c r="AH118" s="12">
        <v>0</v>
      </c>
      <c r="AI118" s="16">
        <f t="shared" si="15"/>
        <v>8.82</v>
      </c>
      <c r="AJ118" s="16">
        <f t="shared" si="16"/>
        <v>30429</v>
      </c>
      <c r="AK118" s="16">
        <f t="shared" si="17"/>
        <v>630</v>
      </c>
      <c r="AL118" s="16">
        <f t="shared" si="18"/>
        <v>6300</v>
      </c>
      <c r="AM118" s="16">
        <f t="shared" si="19"/>
        <v>113400</v>
      </c>
      <c r="AN118" s="16">
        <f t="shared" si="20"/>
        <v>368424</v>
      </c>
      <c r="AO118" s="12" t="s">
        <v>592</v>
      </c>
      <c r="AP118" s="16" t="s">
        <v>207</v>
      </c>
      <c r="AQ118" s="16" t="s">
        <v>204</v>
      </c>
      <c r="AS118" s="16" t="s">
        <v>2408</v>
      </c>
      <c r="AT118" s="16" t="s">
        <v>2407</v>
      </c>
      <c r="AU118" t="s">
        <v>2410</v>
      </c>
      <c r="AV118" s="15" t="s">
        <v>2409</v>
      </c>
      <c r="AW118" s="16" t="s">
        <v>593</v>
      </c>
      <c r="AX118" s="16" t="s">
        <v>204</v>
      </c>
      <c r="AY118" s="16" t="s">
        <v>204</v>
      </c>
      <c r="AZ118" s="16" t="s">
        <v>204</v>
      </c>
      <c r="BA118" s="16" t="s">
        <v>204</v>
      </c>
      <c r="BB118" s="16" t="s">
        <v>204</v>
      </c>
      <c r="BC118" s="16">
        <v>1.26</v>
      </c>
      <c r="BD118" s="16">
        <v>8.8000000000000007</v>
      </c>
      <c r="BE118" s="16">
        <v>3200</v>
      </c>
      <c r="BF118" s="16">
        <v>2000</v>
      </c>
      <c r="BG118" s="16">
        <v>0</v>
      </c>
      <c r="BH118" s="16">
        <v>1600</v>
      </c>
      <c r="BI118" s="16">
        <v>2000</v>
      </c>
      <c r="BJ118" s="16">
        <v>0</v>
      </c>
    </row>
    <row r="119" spans="1:62" x14ac:dyDescent="0.35">
      <c r="A119">
        <v>118</v>
      </c>
      <c r="B119" t="s">
        <v>360</v>
      </c>
      <c r="C119" t="s">
        <v>7032</v>
      </c>
      <c r="D119" s="15" t="s">
        <v>717</v>
      </c>
      <c r="E119" s="12" t="s">
        <v>98</v>
      </c>
      <c r="F119" s="16">
        <v>1958</v>
      </c>
      <c r="G119" s="12" t="s">
        <v>588</v>
      </c>
      <c r="H119" s="12" t="s">
        <v>589</v>
      </c>
      <c r="I119" s="12" t="s">
        <v>640</v>
      </c>
      <c r="J119" s="12" t="s">
        <v>2402</v>
      </c>
      <c r="K119" s="12" t="s">
        <v>641</v>
      </c>
      <c r="N119" s="16" t="s">
        <v>206</v>
      </c>
      <c r="O119" s="16" t="s">
        <v>705</v>
      </c>
      <c r="P119" s="12" t="s">
        <v>482</v>
      </c>
      <c r="Q119" s="16">
        <v>2023</v>
      </c>
      <c r="R119" s="16">
        <v>0.49</v>
      </c>
      <c r="S119" s="16">
        <v>0</v>
      </c>
      <c r="T119" s="16">
        <v>0</v>
      </c>
      <c r="V119" s="12" t="s">
        <v>204</v>
      </c>
      <c r="W119" s="12" t="s">
        <v>204</v>
      </c>
      <c r="X119" s="16">
        <v>1</v>
      </c>
      <c r="Y119" s="16">
        <v>14</v>
      </c>
      <c r="Z119" s="16">
        <v>0.49</v>
      </c>
      <c r="AA119" s="16">
        <f t="shared" si="21"/>
        <v>58.8</v>
      </c>
      <c r="AB119" s="16" t="s">
        <v>643</v>
      </c>
      <c r="AC119" s="16" t="s">
        <v>592</v>
      </c>
      <c r="AD119" s="16">
        <f t="shared" si="11"/>
        <v>20580</v>
      </c>
      <c r="AE119" s="16">
        <f t="shared" si="12"/>
        <v>171.5</v>
      </c>
      <c r="AF119" s="16">
        <f t="shared" si="13"/>
        <v>64312.5</v>
      </c>
      <c r="AG119" s="16">
        <f t="shared" si="14"/>
        <v>49</v>
      </c>
      <c r="AH119" s="12">
        <v>0</v>
      </c>
      <c r="AI119" s="16">
        <f t="shared" si="15"/>
        <v>3.4299999999999997</v>
      </c>
      <c r="AJ119" s="16">
        <f t="shared" si="16"/>
        <v>11833.499999999998</v>
      </c>
      <c r="AK119" s="16">
        <f t="shared" si="17"/>
        <v>245</v>
      </c>
      <c r="AL119" s="16">
        <f t="shared" si="18"/>
        <v>2450</v>
      </c>
      <c r="AM119" s="16">
        <f t="shared" si="19"/>
        <v>44100</v>
      </c>
      <c r="AN119" s="16">
        <f t="shared" si="20"/>
        <v>143276</v>
      </c>
      <c r="AO119" s="12" t="s">
        <v>592</v>
      </c>
      <c r="AP119" s="16" t="s">
        <v>207</v>
      </c>
      <c r="AQ119" s="16" t="s">
        <v>204</v>
      </c>
      <c r="AS119" s="16" t="s">
        <v>2408</v>
      </c>
      <c r="AT119" s="16" t="s">
        <v>2407</v>
      </c>
      <c r="AU119" t="s">
        <v>2410</v>
      </c>
      <c r="AV119" s="15" t="s">
        <v>2409</v>
      </c>
      <c r="AW119" s="16" t="s">
        <v>593</v>
      </c>
      <c r="AX119" s="16" t="s">
        <v>204</v>
      </c>
      <c r="AY119" s="16" t="s">
        <v>204</v>
      </c>
      <c r="AZ119" s="16" t="s">
        <v>204</v>
      </c>
      <c r="BA119" s="16" t="s">
        <v>204</v>
      </c>
      <c r="BB119" s="16" t="s">
        <v>204</v>
      </c>
      <c r="BC119" s="16">
        <v>0.49</v>
      </c>
      <c r="BD119" s="16">
        <v>3.2</v>
      </c>
      <c r="BE119" s="16">
        <v>1200</v>
      </c>
      <c r="BF119" s="16">
        <v>1200</v>
      </c>
      <c r="BG119" s="16">
        <v>0</v>
      </c>
      <c r="BH119" s="16">
        <v>800</v>
      </c>
      <c r="BI119" s="16">
        <v>800</v>
      </c>
      <c r="BJ119" s="16">
        <v>0</v>
      </c>
    </row>
    <row r="120" spans="1:62" x14ac:dyDescent="0.35">
      <c r="A120">
        <v>119</v>
      </c>
      <c r="B120" t="s">
        <v>360</v>
      </c>
      <c r="C120" t="s">
        <v>7033</v>
      </c>
      <c r="D120" s="15" t="s">
        <v>718</v>
      </c>
      <c r="E120" s="12" t="s">
        <v>98</v>
      </c>
      <c r="F120" s="16">
        <v>1975</v>
      </c>
      <c r="G120" s="12" t="s">
        <v>588</v>
      </c>
      <c r="H120" s="12" t="s">
        <v>589</v>
      </c>
      <c r="I120" s="12" t="s">
        <v>640</v>
      </c>
      <c r="J120" s="12" t="s">
        <v>2402</v>
      </c>
      <c r="K120" s="12" t="s">
        <v>641</v>
      </c>
      <c r="N120" s="16" t="s">
        <v>206</v>
      </c>
      <c r="O120" s="16" t="s">
        <v>705</v>
      </c>
      <c r="P120" s="12" t="s">
        <v>482</v>
      </c>
      <c r="Q120" s="16">
        <v>2023</v>
      </c>
      <c r="R120" s="16">
        <v>0.57999999999999996</v>
      </c>
      <c r="S120" s="16">
        <v>0</v>
      </c>
      <c r="T120" s="16">
        <v>0</v>
      </c>
      <c r="V120" s="12" t="s">
        <v>204</v>
      </c>
      <c r="W120" s="12" t="s">
        <v>204</v>
      </c>
      <c r="X120" s="16">
        <v>1</v>
      </c>
      <c r="Y120" s="16">
        <v>9</v>
      </c>
      <c r="Z120" s="16">
        <v>0.57999999999999996</v>
      </c>
      <c r="AA120" s="16">
        <f t="shared" si="21"/>
        <v>69.599999999999994</v>
      </c>
      <c r="AB120" s="16" t="s">
        <v>643</v>
      </c>
      <c r="AC120" s="16" t="s">
        <v>592</v>
      </c>
      <c r="AD120" s="16">
        <f t="shared" si="11"/>
        <v>24359.999999999996</v>
      </c>
      <c r="AE120" s="16">
        <f t="shared" si="12"/>
        <v>203</v>
      </c>
      <c r="AF120" s="16">
        <f t="shared" si="13"/>
        <v>76125</v>
      </c>
      <c r="AG120" s="16">
        <f t="shared" si="14"/>
        <v>57.999999999999993</v>
      </c>
      <c r="AH120" s="12">
        <v>0</v>
      </c>
      <c r="AI120" s="16">
        <f t="shared" si="15"/>
        <v>4.0599999999999996</v>
      </c>
      <c r="AJ120" s="16">
        <f t="shared" si="16"/>
        <v>14006.999999999998</v>
      </c>
      <c r="AK120" s="16">
        <f t="shared" si="17"/>
        <v>290</v>
      </c>
      <c r="AL120" s="16">
        <f t="shared" si="18"/>
        <v>2900</v>
      </c>
      <c r="AM120" s="16">
        <f t="shared" si="19"/>
        <v>52200</v>
      </c>
      <c r="AN120" s="16">
        <f t="shared" si="20"/>
        <v>169592</v>
      </c>
      <c r="AO120" s="12" t="s">
        <v>592</v>
      </c>
      <c r="AP120" s="16" t="s">
        <v>207</v>
      </c>
      <c r="AQ120" s="16" t="s">
        <v>204</v>
      </c>
      <c r="AS120" s="16" t="s">
        <v>2408</v>
      </c>
      <c r="AT120" s="16" t="s">
        <v>2407</v>
      </c>
      <c r="AU120" t="s">
        <v>2410</v>
      </c>
      <c r="AV120" s="15" t="s">
        <v>2409</v>
      </c>
      <c r="AW120" s="16" t="s">
        <v>593</v>
      </c>
      <c r="AX120" s="16" t="s">
        <v>204</v>
      </c>
      <c r="AY120" s="16" t="s">
        <v>204</v>
      </c>
      <c r="AZ120" s="16" t="s">
        <v>204</v>
      </c>
      <c r="BA120" s="16" t="s">
        <v>204</v>
      </c>
      <c r="BB120" s="16" t="s">
        <v>204</v>
      </c>
      <c r="BC120" s="16">
        <v>0.57999999999999996</v>
      </c>
      <c r="BD120" s="16">
        <v>4</v>
      </c>
      <c r="BE120" s="16">
        <v>1280</v>
      </c>
      <c r="BF120" s="16">
        <v>1200</v>
      </c>
      <c r="BG120" s="16">
        <v>0</v>
      </c>
      <c r="BH120" s="16">
        <v>800</v>
      </c>
      <c r="BI120" s="16">
        <v>720</v>
      </c>
      <c r="BJ120" s="16">
        <v>0</v>
      </c>
    </row>
    <row r="121" spans="1:62" x14ac:dyDescent="0.35">
      <c r="A121">
        <v>120</v>
      </c>
      <c r="B121" t="s">
        <v>360</v>
      </c>
      <c r="C121" t="s">
        <v>7034</v>
      </c>
      <c r="D121" s="15" t="s">
        <v>719</v>
      </c>
      <c r="E121" s="12" t="s">
        <v>98</v>
      </c>
      <c r="F121" s="16">
        <v>1977</v>
      </c>
      <c r="G121" s="12" t="s">
        <v>588</v>
      </c>
      <c r="H121" s="12" t="s">
        <v>589</v>
      </c>
      <c r="I121" s="12" t="s">
        <v>640</v>
      </c>
      <c r="J121" s="12" t="s">
        <v>2402</v>
      </c>
      <c r="K121" s="12" t="s">
        <v>641</v>
      </c>
      <c r="N121" s="16" t="s">
        <v>206</v>
      </c>
      <c r="O121" s="16" t="s">
        <v>705</v>
      </c>
      <c r="P121" s="12" t="s">
        <v>482</v>
      </c>
      <c r="Q121" s="16">
        <v>2023</v>
      </c>
      <c r="R121" s="16">
        <v>0.28000000000000003</v>
      </c>
      <c r="S121" s="16">
        <v>0</v>
      </c>
      <c r="T121" s="16">
        <v>0</v>
      </c>
      <c r="V121" s="12" t="s">
        <v>204</v>
      </c>
      <c r="W121" s="12" t="s">
        <v>204</v>
      </c>
      <c r="X121" s="16">
        <v>1</v>
      </c>
      <c r="Y121" s="16">
        <v>7</v>
      </c>
      <c r="Z121" s="16">
        <v>0.28000000000000003</v>
      </c>
      <c r="AA121" s="16">
        <f t="shared" si="21"/>
        <v>33.6</v>
      </c>
      <c r="AB121" s="16" t="s">
        <v>643</v>
      </c>
      <c r="AC121" s="16" t="s">
        <v>592</v>
      </c>
      <c r="AD121" s="16">
        <f t="shared" si="11"/>
        <v>11760</v>
      </c>
      <c r="AE121" s="16">
        <f t="shared" si="12"/>
        <v>98.000000000000014</v>
      </c>
      <c r="AF121" s="16">
        <f t="shared" si="13"/>
        <v>36750.000000000007</v>
      </c>
      <c r="AG121" s="16">
        <f t="shared" si="14"/>
        <v>28.000000000000004</v>
      </c>
      <c r="AH121" s="12">
        <v>0</v>
      </c>
      <c r="AI121" s="16">
        <f t="shared" si="15"/>
        <v>1.9600000000000002</v>
      </c>
      <c r="AJ121" s="16">
        <f t="shared" si="16"/>
        <v>6762.0000000000009</v>
      </c>
      <c r="AK121" s="16">
        <f t="shared" si="17"/>
        <v>140</v>
      </c>
      <c r="AL121" s="16">
        <f t="shared" si="18"/>
        <v>1400.0000000000002</v>
      </c>
      <c r="AM121" s="16">
        <f t="shared" si="19"/>
        <v>25200.000000000004</v>
      </c>
      <c r="AN121" s="16">
        <f t="shared" si="20"/>
        <v>81872.000000000015</v>
      </c>
      <c r="AO121" s="12" t="s">
        <v>592</v>
      </c>
      <c r="AP121" s="16" t="s">
        <v>207</v>
      </c>
      <c r="AQ121" s="16" t="s">
        <v>204</v>
      </c>
      <c r="AS121" s="16" t="s">
        <v>2408</v>
      </c>
      <c r="AT121" s="16" t="s">
        <v>2407</v>
      </c>
      <c r="AU121" t="s">
        <v>2410</v>
      </c>
      <c r="AV121" s="15" t="s">
        <v>2409</v>
      </c>
      <c r="AW121" s="16" t="s">
        <v>593</v>
      </c>
      <c r="AX121" s="16" t="s">
        <v>204</v>
      </c>
      <c r="AY121" s="16" t="s">
        <v>204</v>
      </c>
      <c r="AZ121" s="16" t="s">
        <v>204</v>
      </c>
      <c r="BA121" s="16" t="s">
        <v>204</v>
      </c>
      <c r="BB121" s="16" t="s">
        <v>204</v>
      </c>
      <c r="BC121" s="16">
        <v>0.28000000000000003</v>
      </c>
      <c r="BD121" s="16">
        <v>2.2400000000000002</v>
      </c>
      <c r="BE121" s="16">
        <v>640</v>
      </c>
      <c r="BF121" s="16">
        <v>640</v>
      </c>
      <c r="BG121" s="16">
        <v>0</v>
      </c>
      <c r="BH121" s="16">
        <v>480</v>
      </c>
      <c r="BI121" s="16">
        <v>480</v>
      </c>
      <c r="BJ121" s="16">
        <v>0</v>
      </c>
    </row>
    <row r="122" spans="1:62" x14ac:dyDescent="0.35">
      <c r="A122">
        <v>121</v>
      </c>
      <c r="B122" t="s">
        <v>360</v>
      </c>
      <c r="C122" t="s">
        <v>7035</v>
      </c>
      <c r="D122" s="15" t="s">
        <v>720</v>
      </c>
      <c r="E122" s="12" t="s">
        <v>98</v>
      </c>
      <c r="F122" s="16">
        <v>1978</v>
      </c>
      <c r="G122" s="12" t="s">
        <v>588</v>
      </c>
      <c r="H122" s="12" t="s">
        <v>589</v>
      </c>
      <c r="I122" s="12" t="s">
        <v>640</v>
      </c>
      <c r="J122" s="12" t="s">
        <v>2402</v>
      </c>
      <c r="K122" s="12" t="s">
        <v>641</v>
      </c>
      <c r="N122" s="16" t="s">
        <v>206</v>
      </c>
      <c r="O122" s="16" t="s">
        <v>705</v>
      </c>
      <c r="P122" s="12" t="s">
        <v>482</v>
      </c>
      <c r="Q122" s="16">
        <v>2023</v>
      </c>
      <c r="R122" s="16">
        <v>0.4</v>
      </c>
      <c r="S122" s="16">
        <v>0</v>
      </c>
      <c r="T122" s="16">
        <v>0</v>
      </c>
      <c r="V122" s="12" t="s">
        <v>204</v>
      </c>
      <c r="W122" s="12" t="s">
        <v>204</v>
      </c>
      <c r="X122" s="16">
        <v>1</v>
      </c>
      <c r="Y122" s="16">
        <v>9</v>
      </c>
      <c r="Z122" s="16">
        <v>0.4</v>
      </c>
      <c r="AA122" s="16">
        <f t="shared" si="21"/>
        <v>48</v>
      </c>
      <c r="AB122" s="16" t="s">
        <v>643</v>
      </c>
      <c r="AC122" s="16" t="s">
        <v>592</v>
      </c>
      <c r="AD122" s="16">
        <f t="shared" si="11"/>
        <v>16800</v>
      </c>
      <c r="AE122" s="16">
        <f t="shared" si="12"/>
        <v>140</v>
      </c>
      <c r="AF122" s="16">
        <f t="shared" si="13"/>
        <v>52500</v>
      </c>
      <c r="AG122" s="16">
        <f t="shared" si="14"/>
        <v>40</v>
      </c>
      <c r="AH122" s="12">
        <v>0</v>
      </c>
      <c r="AI122" s="16">
        <f t="shared" si="15"/>
        <v>2.8000000000000003</v>
      </c>
      <c r="AJ122" s="16">
        <f t="shared" si="16"/>
        <v>9660.0000000000018</v>
      </c>
      <c r="AK122" s="16">
        <f t="shared" si="17"/>
        <v>200</v>
      </c>
      <c r="AL122" s="16">
        <f t="shared" si="18"/>
        <v>2000</v>
      </c>
      <c r="AM122" s="16">
        <f t="shared" si="19"/>
        <v>36000</v>
      </c>
      <c r="AN122" s="16">
        <f t="shared" si="20"/>
        <v>116960</v>
      </c>
      <c r="AO122" s="12" t="s">
        <v>592</v>
      </c>
      <c r="AP122" s="16" t="s">
        <v>207</v>
      </c>
      <c r="AQ122" s="16" t="s">
        <v>204</v>
      </c>
      <c r="AS122" s="16" t="s">
        <v>2408</v>
      </c>
      <c r="AT122" s="16" t="s">
        <v>2407</v>
      </c>
      <c r="AU122" t="s">
        <v>2410</v>
      </c>
      <c r="AV122" s="15" t="s">
        <v>2409</v>
      </c>
      <c r="AW122" s="16" t="s">
        <v>593</v>
      </c>
      <c r="AX122" s="16" t="s">
        <v>204</v>
      </c>
      <c r="AY122" s="16" t="s">
        <v>204</v>
      </c>
      <c r="AZ122" s="16" t="s">
        <v>204</v>
      </c>
      <c r="BA122" s="16" t="s">
        <v>204</v>
      </c>
      <c r="BB122" s="16" t="s">
        <v>204</v>
      </c>
      <c r="BC122" s="16">
        <v>0.4</v>
      </c>
      <c r="BD122" s="16">
        <v>3.2</v>
      </c>
      <c r="BE122" s="16">
        <v>960</v>
      </c>
      <c r="BF122" s="16">
        <v>480</v>
      </c>
      <c r="BG122" s="16">
        <v>0</v>
      </c>
      <c r="BH122" s="16">
        <v>800</v>
      </c>
      <c r="BI122" s="16">
        <v>960</v>
      </c>
      <c r="BJ122" s="16">
        <v>0</v>
      </c>
    </row>
    <row r="123" spans="1:62" x14ac:dyDescent="0.35">
      <c r="A123">
        <v>122</v>
      </c>
      <c r="B123" t="s">
        <v>360</v>
      </c>
      <c r="C123" t="s">
        <v>7036</v>
      </c>
      <c r="D123" s="15" t="s">
        <v>721</v>
      </c>
      <c r="E123" s="12" t="s">
        <v>98</v>
      </c>
      <c r="F123" s="16">
        <v>1970</v>
      </c>
      <c r="G123" s="12" t="s">
        <v>588</v>
      </c>
      <c r="H123" s="12" t="s">
        <v>589</v>
      </c>
      <c r="I123" s="12" t="s">
        <v>640</v>
      </c>
      <c r="J123" s="12" t="s">
        <v>2402</v>
      </c>
      <c r="K123" s="12" t="s">
        <v>641</v>
      </c>
      <c r="N123" s="16" t="s">
        <v>205</v>
      </c>
      <c r="O123" s="16" t="s">
        <v>705</v>
      </c>
      <c r="P123" s="12" t="s">
        <v>482</v>
      </c>
      <c r="Q123" s="16">
        <v>2023</v>
      </c>
      <c r="R123" s="16">
        <v>0.56000000000000005</v>
      </c>
      <c r="S123" s="16">
        <v>0</v>
      </c>
      <c r="T123" s="16">
        <v>0</v>
      </c>
      <c r="V123" s="12" t="s">
        <v>204</v>
      </c>
      <c r="W123" s="12" t="s">
        <v>204</v>
      </c>
      <c r="X123" s="16">
        <v>1</v>
      </c>
      <c r="Y123" s="16">
        <v>5</v>
      </c>
      <c r="Z123" s="16">
        <v>0.56000000000000005</v>
      </c>
      <c r="AA123" s="16">
        <f t="shared" si="21"/>
        <v>67.2</v>
      </c>
      <c r="AB123" s="16" t="s">
        <v>643</v>
      </c>
      <c r="AC123" s="16" t="s">
        <v>592</v>
      </c>
      <c r="AD123" s="16">
        <f t="shared" si="11"/>
        <v>23520</v>
      </c>
      <c r="AE123" s="16">
        <f t="shared" si="12"/>
        <v>196.00000000000003</v>
      </c>
      <c r="AF123" s="16">
        <f t="shared" si="13"/>
        <v>73500.000000000015</v>
      </c>
      <c r="AG123" s="16">
        <f t="shared" si="14"/>
        <v>56.000000000000007</v>
      </c>
      <c r="AH123" s="12">
        <v>0</v>
      </c>
      <c r="AI123" s="16">
        <f t="shared" si="15"/>
        <v>3.9200000000000004</v>
      </c>
      <c r="AJ123" s="16">
        <f t="shared" si="16"/>
        <v>13524.000000000002</v>
      </c>
      <c r="AK123" s="16">
        <f t="shared" si="17"/>
        <v>280</v>
      </c>
      <c r="AL123" s="16">
        <f t="shared" si="18"/>
        <v>2800.0000000000005</v>
      </c>
      <c r="AM123" s="16">
        <f t="shared" si="19"/>
        <v>50400.000000000007</v>
      </c>
      <c r="AN123" s="16">
        <f t="shared" si="20"/>
        <v>163744.00000000003</v>
      </c>
      <c r="AO123" s="12" t="s">
        <v>592</v>
      </c>
      <c r="AP123" s="16" t="s">
        <v>207</v>
      </c>
      <c r="AQ123" s="16" t="s">
        <v>204</v>
      </c>
      <c r="AS123" s="16" t="s">
        <v>2408</v>
      </c>
      <c r="AT123" s="16" t="s">
        <v>2407</v>
      </c>
      <c r="AU123" t="s">
        <v>2410</v>
      </c>
      <c r="AV123" s="15" t="s">
        <v>2409</v>
      </c>
      <c r="AW123" s="16" t="s">
        <v>593</v>
      </c>
      <c r="AX123" s="16" t="s">
        <v>204</v>
      </c>
      <c r="AY123" s="16" t="s">
        <v>204</v>
      </c>
      <c r="AZ123" s="16" t="s">
        <v>204</v>
      </c>
      <c r="BA123" s="16" t="s">
        <v>204</v>
      </c>
      <c r="BB123" s="16" t="s">
        <v>204</v>
      </c>
      <c r="BC123" s="16">
        <v>0.56000000000000005</v>
      </c>
      <c r="BD123" s="16">
        <v>4.24</v>
      </c>
      <c r="BE123" s="16">
        <v>1360</v>
      </c>
      <c r="BF123" s="16">
        <v>800</v>
      </c>
      <c r="BG123" s="16">
        <v>0</v>
      </c>
      <c r="BH123" s="16">
        <v>800</v>
      </c>
      <c r="BI123" s="16">
        <v>1040</v>
      </c>
      <c r="BJ123" s="16">
        <v>0</v>
      </c>
    </row>
    <row r="124" spans="1:62" x14ac:dyDescent="0.35">
      <c r="A124">
        <v>123</v>
      </c>
      <c r="B124" t="s">
        <v>360</v>
      </c>
      <c r="C124" t="s">
        <v>7037</v>
      </c>
      <c r="D124" s="15" t="s">
        <v>722</v>
      </c>
      <c r="E124" s="12" t="s">
        <v>98</v>
      </c>
      <c r="F124" s="16">
        <v>1958</v>
      </c>
      <c r="G124" s="12" t="s">
        <v>588</v>
      </c>
      <c r="H124" s="12" t="s">
        <v>589</v>
      </c>
      <c r="I124" s="12" t="s">
        <v>640</v>
      </c>
      <c r="J124" s="12" t="s">
        <v>2402</v>
      </c>
      <c r="K124" s="12" t="s">
        <v>641</v>
      </c>
      <c r="N124" s="16" t="s">
        <v>206</v>
      </c>
      <c r="O124" s="16" t="s">
        <v>705</v>
      </c>
      <c r="P124" s="12" t="s">
        <v>482</v>
      </c>
      <c r="Q124" s="16">
        <v>2023</v>
      </c>
      <c r="R124" s="16">
        <v>0.64</v>
      </c>
      <c r="S124" s="16">
        <v>0</v>
      </c>
      <c r="T124" s="16">
        <v>0</v>
      </c>
      <c r="V124" s="12" t="s">
        <v>204</v>
      </c>
      <c r="W124" s="12" t="s">
        <v>204</v>
      </c>
      <c r="X124" s="16">
        <v>1</v>
      </c>
      <c r="Y124" s="16">
        <v>10</v>
      </c>
      <c r="Z124" s="16">
        <v>0.64</v>
      </c>
      <c r="AA124" s="16">
        <f t="shared" si="21"/>
        <v>76.8</v>
      </c>
      <c r="AB124" s="16" t="s">
        <v>643</v>
      </c>
      <c r="AC124" s="16" t="s">
        <v>592</v>
      </c>
      <c r="AD124" s="16">
        <f t="shared" si="11"/>
        <v>26880</v>
      </c>
      <c r="AE124" s="16">
        <f t="shared" si="12"/>
        <v>224</v>
      </c>
      <c r="AF124" s="16">
        <f t="shared" si="13"/>
        <v>84000</v>
      </c>
      <c r="AG124" s="16">
        <f t="shared" si="14"/>
        <v>64</v>
      </c>
      <c r="AH124" s="12">
        <v>0</v>
      </c>
      <c r="AI124" s="16">
        <f t="shared" si="15"/>
        <v>4.4800000000000004</v>
      </c>
      <c r="AJ124" s="16">
        <f t="shared" si="16"/>
        <v>15456.000000000002</v>
      </c>
      <c r="AK124" s="16">
        <f t="shared" si="17"/>
        <v>320</v>
      </c>
      <c r="AL124" s="16">
        <f t="shared" si="18"/>
        <v>3200</v>
      </c>
      <c r="AM124" s="16">
        <f t="shared" si="19"/>
        <v>57600</v>
      </c>
      <c r="AN124" s="16">
        <f t="shared" si="20"/>
        <v>187136</v>
      </c>
      <c r="AO124" s="12" t="s">
        <v>592</v>
      </c>
      <c r="AP124" s="16" t="s">
        <v>207</v>
      </c>
      <c r="AQ124" s="16" t="s">
        <v>204</v>
      </c>
      <c r="AS124" s="16" t="s">
        <v>2408</v>
      </c>
      <c r="AT124" s="16" t="s">
        <v>2407</v>
      </c>
      <c r="AU124" t="s">
        <v>2410</v>
      </c>
      <c r="AV124" s="15" t="s">
        <v>2409</v>
      </c>
      <c r="AW124" s="16" t="s">
        <v>593</v>
      </c>
      <c r="AX124" s="16" t="s">
        <v>204</v>
      </c>
      <c r="AY124" s="16" t="s">
        <v>204</v>
      </c>
      <c r="AZ124" s="16" t="s">
        <v>204</v>
      </c>
      <c r="BA124" s="16" t="s">
        <v>204</v>
      </c>
      <c r="BB124" s="16" t="s">
        <v>204</v>
      </c>
      <c r="BC124" s="16">
        <v>0.64</v>
      </c>
      <c r="BD124" s="16">
        <v>4.8</v>
      </c>
      <c r="BE124" s="16">
        <v>1360</v>
      </c>
      <c r="BF124" s="16">
        <v>800</v>
      </c>
      <c r="BG124" s="16">
        <v>0</v>
      </c>
      <c r="BH124" s="16">
        <v>1200</v>
      </c>
      <c r="BI124" s="16">
        <v>1440</v>
      </c>
      <c r="BJ124" s="16">
        <v>0</v>
      </c>
    </row>
    <row r="125" spans="1:62" x14ac:dyDescent="0.35">
      <c r="A125">
        <v>124</v>
      </c>
      <c r="B125" t="s">
        <v>360</v>
      </c>
      <c r="C125" t="s">
        <v>7038</v>
      </c>
      <c r="D125" s="15" t="s">
        <v>723</v>
      </c>
      <c r="E125" s="12" t="s">
        <v>98</v>
      </c>
      <c r="F125" s="16">
        <v>1979</v>
      </c>
      <c r="G125" s="12" t="s">
        <v>588</v>
      </c>
      <c r="H125" s="12" t="s">
        <v>589</v>
      </c>
      <c r="I125" s="12" t="s">
        <v>640</v>
      </c>
      <c r="J125" s="12" t="s">
        <v>2402</v>
      </c>
      <c r="K125" s="12" t="s">
        <v>641</v>
      </c>
      <c r="N125" s="16" t="s">
        <v>206</v>
      </c>
      <c r="O125" s="16" t="s">
        <v>705</v>
      </c>
      <c r="P125" s="12" t="s">
        <v>482</v>
      </c>
      <c r="Q125" s="16">
        <v>2023</v>
      </c>
      <c r="R125" s="16">
        <v>0.74</v>
      </c>
      <c r="S125" s="16">
        <v>0</v>
      </c>
      <c r="T125" s="16">
        <v>0</v>
      </c>
      <c r="V125" s="12" t="s">
        <v>204</v>
      </c>
      <c r="W125" s="12" t="s">
        <v>204</v>
      </c>
      <c r="X125" s="16">
        <v>1</v>
      </c>
      <c r="Y125" s="16">
        <v>14</v>
      </c>
      <c r="Z125" s="16">
        <v>0.74</v>
      </c>
      <c r="AA125" s="16">
        <f t="shared" si="21"/>
        <v>88.8</v>
      </c>
      <c r="AB125" s="16" t="s">
        <v>643</v>
      </c>
      <c r="AC125" s="16" t="s">
        <v>592</v>
      </c>
      <c r="AD125" s="16">
        <f t="shared" si="11"/>
        <v>31080</v>
      </c>
      <c r="AE125" s="16">
        <f t="shared" si="12"/>
        <v>259</v>
      </c>
      <c r="AF125" s="16">
        <f t="shared" si="13"/>
        <v>97125</v>
      </c>
      <c r="AG125" s="16">
        <f t="shared" si="14"/>
        <v>74</v>
      </c>
      <c r="AH125" s="12">
        <v>0</v>
      </c>
      <c r="AI125" s="16">
        <f t="shared" si="15"/>
        <v>5.18</v>
      </c>
      <c r="AJ125" s="16">
        <f t="shared" si="16"/>
        <v>17871</v>
      </c>
      <c r="AK125" s="16">
        <f t="shared" si="17"/>
        <v>370</v>
      </c>
      <c r="AL125" s="16">
        <f t="shared" si="18"/>
        <v>3700</v>
      </c>
      <c r="AM125" s="16">
        <f t="shared" si="19"/>
        <v>66600</v>
      </c>
      <c r="AN125" s="16">
        <f t="shared" si="20"/>
        <v>216376</v>
      </c>
      <c r="AO125" s="12" t="s">
        <v>592</v>
      </c>
      <c r="AP125" s="16" t="s">
        <v>207</v>
      </c>
      <c r="AQ125" s="16" t="s">
        <v>204</v>
      </c>
      <c r="AS125" s="16" t="s">
        <v>2408</v>
      </c>
      <c r="AT125" s="16" t="s">
        <v>2407</v>
      </c>
      <c r="AU125" t="s">
        <v>2410</v>
      </c>
      <c r="AV125" s="15" t="s">
        <v>2409</v>
      </c>
      <c r="AW125" s="16" t="s">
        <v>593</v>
      </c>
      <c r="AX125" s="16" t="s">
        <v>204</v>
      </c>
      <c r="AY125" s="16" t="s">
        <v>204</v>
      </c>
      <c r="AZ125" s="16" t="s">
        <v>204</v>
      </c>
      <c r="BA125" s="16" t="s">
        <v>204</v>
      </c>
      <c r="BB125" s="16" t="s">
        <v>204</v>
      </c>
      <c r="BC125" s="16">
        <v>0.74</v>
      </c>
      <c r="BD125" s="16">
        <v>5.92</v>
      </c>
      <c r="BE125" s="16">
        <v>1440</v>
      </c>
      <c r="BF125" s="16">
        <v>1200</v>
      </c>
      <c r="BG125" s="16">
        <v>0</v>
      </c>
      <c r="BH125" s="16">
        <v>800</v>
      </c>
      <c r="BI125" s="16">
        <v>2240</v>
      </c>
      <c r="BJ125" s="16">
        <v>0</v>
      </c>
    </row>
    <row r="126" spans="1:62" x14ac:dyDescent="0.35">
      <c r="A126">
        <v>125</v>
      </c>
      <c r="B126" t="s">
        <v>360</v>
      </c>
      <c r="C126" t="s">
        <v>7039</v>
      </c>
      <c r="D126" s="15" t="s">
        <v>724</v>
      </c>
      <c r="E126" s="12" t="s">
        <v>98</v>
      </c>
      <c r="F126" s="16">
        <v>1955</v>
      </c>
      <c r="G126" s="12" t="s">
        <v>588</v>
      </c>
      <c r="H126" s="12" t="s">
        <v>589</v>
      </c>
      <c r="I126" s="12" t="s">
        <v>640</v>
      </c>
      <c r="J126" s="12" t="s">
        <v>2402</v>
      </c>
      <c r="K126" s="12" t="s">
        <v>641</v>
      </c>
      <c r="N126" s="16" t="s">
        <v>206</v>
      </c>
      <c r="O126" s="16" t="s">
        <v>705</v>
      </c>
      <c r="P126" s="12" t="s">
        <v>482</v>
      </c>
      <c r="Q126" s="16">
        <v>2023</v>
      </c>
      <c r="R126" s="16">
        <v>0.92</v>
      </c>
      <c r="S126" s="16">
        <v>0</v>
      </c>
      <c r="T126" s="16">
        <v>0</v>
      </c>
      <c r="V126" s="12" t="s">
        <v>204</v>
      </c>
      <c r="W126" s="12" t="s">
        <v>204</v>
      </c>
      <c r="X126" s="16">
        <v>1</v>
      </c>
      <c r="Y126" s="16">
        <v>9</v>
      </c>
      <c r="Z126" s="16">
        <v>0.92</v>
      </c>
      <c r="AA126" s="16">
        <f t="shared" si="21"/>
        <v>110.4</v>
      </c>
      <c r="AB126" s="16" t="s">
        <v>643</v>
      </c>
      <c r="AC126" s="16" t="s">
        <v>592</v>
      </c>
      <c r="AD126" s="16">
        <f t="shared" si="11"/>
        <v>38640</v>
      </c>
      <c r="AE126" s="16">
        <f t="shared" si="12"/>
        <v>322</v>
      </c>
      <c r="AF126" s="16">
        <f t="shared" si="13"/>
        <v>120750</v>
      </c>
      <c r="AG126" s="16">
        <f t="shared" si="14"/>
        <v>92</v>
      </c>
      <c r="AH126" s="12">
        <v>0</v>
      </c>
      <c r="AI126" s="16">
        <f t="shared" si="15"/>
        <v>6.44</v>
      </c>
      <c r="AJ126" s="16">
        <f t="shared" si="16"/>
        <v>22218</v>
      </c>
      <c r="AK126" s="16">
        <f t="shared" si="17"/>
        <v>460</v>
      </c>
      <c r="AL126" s="16">
        <f t="shared" si="18"/>
        <v>4600</v>
      </c>
      <c r="AM126" s="16">
        <f t="shared" si="19"/>
        <v>82800</v>
      </c>
      <c r="AN126" s="16">
        <f t="shared" si="20"/>
        <v>269008</v>
      </c>
      <c r="AO126" s="12" t="s">
        <v>592</v>
      </c>
      <c r="AP126" s="16" t="s">
        <v>207</v>
      </c>
      <c r="AQ126" s="16" t="s">
        <v>204</v>
      </c>
      <c r="AS126" s="16" t="s">
        <v>2408</v>
      </c>
      <c r="AT126" s="16" t="s">
        <v>2407</v>
      </c>
      <c r="AU126" t="s">
        <v>2410</v>
      </c>
      <c r="AV126" s="15" t="s">
        <v>2409</v>
      </c>
      <c r="AW126" s="16" t="s">
        <v>593</v>
      </c>
      <c r="AX126" s="16" t="s">
        <v>204</v>
      </c>
      <c r="AY126" s="16" t="s">
        <v>204</v>
      </c>
      <c r="AZ126" s="16" t="s">
        <v>204</v>
      </c>
      <c r="BA126" s="16" t="s">
        <v>204</v>
      </c>
      <c r="BB126" s="16" t="s">
        <v>204</v>
      </c>
      <c r="BC126" s="16">
        <v>0.92</v>
      </c>
      <c r="BD126" s="16">
        <v>7.2</v>
      </c>
      <c r="BE126" s="16">
        <v>2240</v>
      </c>
      <c r="BF126" s="16">
        <v>1600</v>
      </c>
      <c r="BG126" s="16">
        <v>0</v>
      </c>
      <c r="BH126" s="16">
        <v>1600</v>
      </c>
      <c r="BI126" s="16">
        <v>2000</v>
      </c>
      <c r="BJ126" s="16">
        <v>0</v>
      </c>
    </row>
    <row r="127" spans="1:62" x14ac:dyDescent="0.35">
      <c r="A127">
        <v>126</v>
      </c>
      <c r="B127" t="s">
        <v>360</v>
      </c>
      <c r="C127" t="s">
        <v>7040</v>
      </c>
      <c r="D127" s="15" t="s">
        <v>725</v>
      </c>
      <c r="E127" s="12" t="s">
        <v>98</v>
      </c>
      <c r="F127" s="16">
        <v>1962</v>
      </c>
      <c r="G127" s="12" t="s">
        <v>588</v>
      </c>
      <c r="H127" s="12" t="s">
        <v>589</v>
      </c>
      <c r="I127" s="12" t="s">
        <v>640</v>
      </c>
      <c r="J127" s="12" t="s">
        <v>2402</v>
      </c>
      <c r="K127" s="12" t="s">
        <v>641</v>
      </c>
      <c r="N127" s="16" t="s">
        <v>206</v>
      </c>
      <c r="O127" s="16" t="s">
        <v>705</v>
      </c>
      <c r="P127" s="12" t="s">
        <v>482</v>
      </c>
      <c r="Q127" s="16">
        <v>2023</v>
      </c>
      <c r="R127" s="16">
        <v>0.82</v>
      </c>
      <c r="S127" s="16">
        <v>0</v>
      </c>
      <c r="T127" s="16">
        <v>0</v>
      </c>
      <c r="V127" s="12" t="s">
        <v>204</v>
      </c>
      <c r="W127" s="12" t="s">
        <v>204</v>
      </c>
      <c r="X127" s="16">
        <v>1</v>
      </c>
      <c r="Y127" s="16">
        <v>8</v>
      </c>
      <c r="Z127" s="16">
        <v>0.82</v>
      </c>
      <c r="AA127" s="16">
        <f t="shared" si="21"/>
        <v>98.399999999999991</v>
      </c>
      <c r="AB127" s="16" t="s">
        <v>643</v>
      </c>
      <c r="AC127" s="16" t="s">
        <v>592</v>
      </c>
      <c r="AD127" s="16">
        <f t="shared" si="11"/>
        <v>34440</v>
      </c>
      <c r="AE127" s="16">
        <f t="shared" si="12"/>
        <v>287</v>
      </c>
      <c r="AF127" s="16">
        <f t="shared" si="13"/>
        <v>107625</v>
      </c>
      <c r="AG127" s="16">
        <f t="shared" si="14"/>
        <v>82</v>
      </c>
      <c r="AH127" s="12">
        <v>0</v>
      </c>
      <c r="AI127" s="16">
        <f t="shared" si="15"/>
        <v>5.7399999999999993</v>
      </c>
      <c r="AJ127" s="16">
        <f t="shared" si="16"/>
        <v>19802.999999999996</v>
      </c>
      <c r="AK127" s="16">
        <f t="shared" si="17"/>
        <v>410</v>
      </c>
      <c r="AL127" s="16">
        <f t="shared" si="18"/>
        <v>4100</v>
      </c>
      <c r="AM127" s="16">
        <f t="shared" si="19"/>
        <v>73800</v>
      </c>
      <c r="AN127" s="16">
        <f t="shared" si="20"/>
        <v>239768</v>
      </c>
      <c r="AO127" s="12" t="s">
        <v>592</v>
      </c>
      <c r="AP127" s="16" t="s">
        <v>207</v>
      </c>
      <c r="AQ127" s="16" t="s">
        <v>204</v>
      </c>
      <c r="AS127" s="16" t="s">
        <v>2408</v>
      </c>
      <c r="AT127" s="16" t="s">
        <v>2407</v>
      </c>
      <c r="AU127" t="s">
        <v>2410</v>
      </c>
      <c r="AV127" s="15" t="s">
        <v>2409</v>
      </c>
      <c r="AW127" s="16" t="s">
        <v>593</v>
      </c>
      <c r="AX127" s="16" t="s">
        <v>204</v>
      </c>
      <c r="AY127" s="16" t="s">
        <v>204</v>
      </c>
      <c r="AZ127" s="16" t="s">
        <v>204</v>
      </c>
      <c r="BA127" s="16" t="s">
        <v>204</v>
      </c>
      <c r="BB127" s="16" t="s">
        <v>204</v>
      </c>
      <c r="BC127" s="16">
        <v>0.82</v>
      </c>
      <c r="BD127" s="16">
        <v>6.4</v>
      </c>
      <c r="BE127" s="16">
        <v>1600</v>
      </c>
      <c r="BF127" s="16">
        <v>1200</v>
      </c>
      <c r="BG127" s="16">
        <v>0</v>
      </c>
      <c r="BH127" s="16">
        <v>1600</v>
      </c>
      <c r="BI127" s="16">
        <v>2000</v>
      </c>
      <c r="BJ127" s="16">
        <v>0</v>
      </c>
    </row>
    <row r="128" spans="1:62" x14ac:dyDescent="0.35">
      <c r="A128">
        <v>127</v>
      </c>
      <c r="B128" t="s">
        <v>360</v>
      </c>
      <c r="C128" t="s">
        <v>7041</v>
      </c>
      <c r="D128" s="15" t="s">
        <v>726</v>
      </c>
      <c r="E128" s="12" t="s">
        <v>98</v>
      </c>
      <c r="F128" s="16">
        <v>1960</v>
      </c>
      <c r="G128" s="12" t="s">
        <v>588</v>
      </c>
      <c r="H128" s="12" t="s">
        <v>589</v>
      </c>
      <c r="I128" s="12" t="s">
        <v>640</v>
      </c>
      <c r="J128" s="12" t="s">
        <v>2402</v>
      </c>
      <c r="K128" s="12" t="s">
        <v>641</v>
      </c>
      <c r="N128" s="16" t="s">
        <v>206</v>
      </c>
      <c r="O128" s="16" t="s">
        <v>705</v>
      </c>
      <c r="P128" s="12" t="s">
        <v>482</v>
      </c>
      <c r="Q128" s="16">
        <v>2023</v>
      </c>
      <c r="R128" s="16">
        <v>0.89</v>
      </c>
      <c r="S128" s="16">
        <v>0</v>
      </c>
      <c r="T128" s="16">
        <v>0</v>
      </c>
      <c r="V128" s="12" t="s">
        <v>204</v>
      </c>
      <c r="W128" s="12" t="s">
        <v>204</v>
      </c>
      <c r="X128" s="16">
        <v>1</v>
      </c>
      <c r="Y128" s="16">
        <v>15</v>
      </c>
      <c r="Z128" s="16">
        <v>0.89</v>
      </c>
      <c r="AA128" s="16">
        <f t="shared" si="21"/>
        <v>106.8</v>
      </c>
      <c r="AB128" s="16" t="s">
        <v>643</v>
      </c>
      <c r="AC128" s="16" t="s">
        <v>592</v>
      </c>
      <c r="AD128" s="16">
        <f t="shared" si="11"/>
        <v>37380</v>
      </c>
      <c r="AE128" s="16">
        <f t="shared" si="12"/>
        <v>311.5</v>
      </c>
      <c r="AF128" s="16">
        <f t="shared" si="13"/>
        <v>116812.5</v>
      </c>
      <c r="AG128" s="16">
        <f t="shared" si="14"/>
        <v>89</v>
      </c>
      <c r="AH128" s="12">
        <v>0</v>
      </c>
      <c r="AI128" s="16">
        <f t="shared" si="15"/>
        <v>6.23</v>
      </c>
      <c r="AJ128" s="16">
        <f t="shared" si="16"/>
        <v>21493.5</v>
      </c>
      <c r="AK128" s="16">
        <f t="shared" si="17"/>
        <v>445</v>
      </c>
      <c r="AL128" s="16">
        <f t="shared" si="18"/>
        <v>4450</v>
      </c>
      <c r="AM128" s="16">
        <f t="shared" si="19"/>
        <v>80100</v>
      </c>
      <c r="AN128" s="16">
        <f t="shared" si="20"/>
        <v>260236</v>
      </c>
      <c r="AO128" s="12" t="s">
        <v>592</v>
      </c>
      <c r="AP128" s="16" t="s">
        <v>207</v>
      </c>
      <c r="AQ128" s="16" t="s">
        <v>204</v>
      </c>
      <c r="AS128" s="16" t="s">
        <v>2408</v>
      </c>
      <c r="AT128" s="16" t="s">
        <v>2407</v>
      </c>
      <c r="AU128" t="s">
        <v>2410</v>
      </c>
      <c r="AV128" s="15" t="s">
        <v>2409</v>
      </c>
      <c r="AW128" s="16" t="s">
        <v>593</v>
      </c>
      <c r="AX128" s="16" t="s">
        <v>204</v>
      </c>
      <c r="AY128" s="16" t="s">
        <v>204</v>
      </c>
      <c r="AZ128" s="16" t="s">
        <v>204</v>
      </c>
      <c r="BA128" s="16" t="s">
        <v>204</v>
      </c>
      <c r="BB128" s="16" t="s">
        <v>204</v>
      </c>
      <c r="BC128" s="16">
        <v>0.89</v>
      </c>
      <c r="BD128" s="16">
        <v>6.8</v>
      </c>
      <c r="BE128" s="16">
        <v>2160</v>
      </c>
      <c r="BF128" s="16">
        <v>2000</v>
      </c>
      <c r="BG128" s="16">
        <v>0</v>
      </c>
      <c r="BH128" s="16">
        <v>1200</v>
      </c>
      <c r="BI128" s="16">
        <v>1440</v>
      </c>
      <c r="BJ128" s="16">
        <v>0</v>
      </c>
    </row>
    <row r="129" spans="1:62" x14ac:dyDescent="0.35">
      <c r="A129">
        <v>128</v>
      </c>
      <c r="B129" t="s">
        <v>360</v>
      </c>
      <c r="C129" t="s">
        <v>7042</v>
      </c>
      <c r="D129" s="15" t="s">
        <v>727</v>
      </c>
      <c r="E129" s="12" t="s">
        <v>98</v>
      </c>
      <c r="F129" s="16">
        <v>1961</v>
      </c>
      <c r="G129" s="12" t="s">
        <v>588</v>
      </c>
      <c r="H129" s="12" t="s">
        <v>589</v>
      </c>
      <c r="I129" s="12" t="s">
        <v>640</v>
      </c>
      <c r="J129" s="12" t="s">
        <v>2402</v>
      </c>
      <c r="K129" s="12" t="s">
        <v>641</v>
      </c>
      <c r="N129" s="16" t="s">
        <v>206</v>
      </c>
      <c r="O129" s="16" t="s">
        <v>705</v>
      </c>
      <c r="P129" s="12" t="s">
        <v>482</v>
      </c>
      <c r="Q129" s="16">
        <v>2023</v>
      </c>
      <c r="R129" s="16">
        <v>0.26</v>
      </c>
      <c r="S129" s="16">
        <v>0</v>
      </c>
      <c r="T129" s="16">
        <v>0</v>
      </c>
      <c r="V129" s="12" t="s">
        <v>204</v>
      </c>
      <c r="W129" s="12" t="s">
        <v>204</v>
      </c>
      <c r="X129" s="16">
        <v>1</v>
      </c>
      <c r="Y129" s="16">
        <v>13</v>
      </c>
      <c r="Z129" s="16">
        <v>0.26</v>
      </c>
      <c r="AA129" s="16">
        <f t="shared" si="21"/>
        <v>31.200000000000003</v>
      </c>
      <c r="AB129" s="16" t="s">
        <v>643</v>
      </c>
      <c r="AC129" s="16" t="s">
        <v>592</v>
      </c>
      <c r="AD129" s="16">
        <f t="shared" si="11"/>
        <v>10920.000000000002</v>
      </c>
      <c r="AE129" s="16">
        <f t="shared" si="12"/>
        <v>91</v>
      </c>
      <c r="AF129" s="16">
        <f t="shared" si="13"/>
        <v>34125</v>
      </c>
      <c r="AG129" s="16">
        <f t="shared" si="14"/>
        <v>26</v>
      </c>
      <c r="AH129" s="12">
        <v>0</v>
      </c>
      <c r="AI129" s="16">
        <f t="shared" si="15"/>
        <v>1.82</v>
      </c>
      <c r="AJ129" s="16">
        <f t="shared" si="16"/>
        <v>6279</v>
      </c>
      <c r="AK129" s="16">
        <f t="shared" si="17"/>
        <v>130</v>
      </c>
      <c r="AL129" s="16">
        <f t="shared" si="18"/>
        <v>1300</v>
      </c>
      <c r="AM129" s="16">
        <f t="shared" si="19"/>
        <v>23400</v>
      </c>
      <c r="AN129" s="16">
        <f t="shared" si="20"/>
        <v>76024</v>
      </c>
      <c r="AO129" s="12" t="s">
        <v>592</v>
      </c>
      <c r="AP129" s="16" t="s">
        <v>207</v>
      </c>
      <c r="AQ129" s="16" t="s">
        <v>204</v>
      </c>
      <c r="AS129" s="16" t="s">
        <v>2408</v>
      </c>
      <c r="AT129" s="16" t="s">
        <v>2407</v>
      </c>
      <c r="AU129" t="s">
        <v>2410</v>
      </c>
      <c r="AV129" s="15" t="s">
        <v>2409</v>
      </c>
      <c r="AW129" s="16" t="s">
        <v>593</v>
      </c>
      <c r="AX129" s="16" t="s">
        <v>204</v>
      </c>
      <c r="AY129" s="16" t="s">
        <v>204</v>
      </c>
      <c r="AZ129" s="16" t="s">
        <v>204</v>
      </c>
      <c r="BA129" s="16" t="s">
        <v>204</v>
      </c>
      <c r="BB129" s="16" t="s">
        <v>204</v>
      </c>
      <c r="BC129" s="16">
        <v>0.26</v>
      </c>
      <c r="BD129" s="16">
        <v>2.08</v>
      </c>
      <c r="BE129" s="16">
        <v>480</v>
      </c>
      <c r="BF129" s="16">
        <v>480</v>
      </c>
      <c r="BG129" s="16">
        <v>0</v>
      </c>
      <c r="BH129" s="16">
        <v>560</v>
      </c>
      <c r="BI129" s="16">
        <v>560</v>
      </c>
      <c r="BJ129" s="16">
        <v>0</v>
      </c>
    </row>
    <row r="130" spans="1:62" x14ac:dyDescent="0.35">
      <c r="A130">
        <v>129</v>
      </c>
      <c r="B130" t="s">
        <v>360</v>
      </c>
      <c r="C130" t="s">
        <v>7043</v>
      </c>
      <c r="D130" s="15" t="s">
        <v>728</v>
      </c>
      <c r="E130" s="12" t="s">
        <v>98</v>
      </c>
      <c r="F130" s="16">
        <v>1976</v>
      </c>
      <c r="G130" s="12" t="s">
        <v>588</v>
      </c>
      <c r="H130" s="12" t="s">
        <v>589</v>
      </c>
      <c r="I130" s="12" t="s">
        <v>640</v>
      </c>
      <c r="J130" s="12" t="s">
        <v>2402</v>
      </c>
      <c r="K130" s="12" t="s">
        <v>641</v>
      </c>
      <c r="N130" s="16" t="s">
        <v>206</v>
      </c>
      <c r="O130" s="16" t="s">
        <v>705</v>
      </c>
      <c r="P130" s="12" t="s">
        <v>482</v>
      </c>
      <c r="Q130" s="16">
        <v>2023</v>
      </c>
      <c r="R130" s="16">
        <v>0.74</v>
      </c>
      <c r="S130" s="16">
        <v>0</v>
      </c>
      <c r="T130" s="16">
        <v>0</v>
      </c>
      <c r="V130" s="12" t="s">
        <v>204</v>
      </c>
      <c r="W130" s="12" t="s">
        <v>204</v>
      </c>
      <c r="X130" s="16">
        <v>1</v>
      </c>
      <c r="Y130" s="16">
        <v>12</v>
      </c>
      <c r="Z130" s="16">
        <v>0.74</v>
      </c>
      <c r="AA130" s="16">
        <f t="shared" si="21"/>
        <v>88.8</v>
      </c>
      <c r="AB130" s="16" t="s">
        <v>643</v>
      </c>
      <c r="AC130" s="16" t="s">
        <v>592</v>
      </c>
      <c r="AD130" s="16">
        <f t="shared" si="11"/>
        <v>31080</v>
      </c>
      <c r="AE130" s="16">
        <f t="shared" si="12"/>
        <v>259</v>
      </c>
      <c r="AF130" s="16">
        <f t="shared" si="13"/>
        <v>97125</v>
      </c>
      <c r="AG130" s="16">
        <f t="shared" si="14"/>
        <v>74</v>
      </c>
      <c r="AH130" s="12">
        <v>0</v>
      </c>
      <c r="AI130" s="16">
        <f t="shared" si="15"/>
        <v>5.18</v>
      </c>
      <c r="AJ130" s="16">
        <f t="shared" si="16"/>
        <v>17871</v>
      </c>
      <c r="AK130" s="16">
        <f t="shared" si="17"/>
        <v>370</v>
      </c>
      <c r="AL130" s="16">
        <f t="shared" si="18"/>
        <v>3700</v>
      </c>
      <c r="AM130" s="16">
        <f t="shared" si="19"/>
        <v>66600</v>
      </c>
      <c r="AN130" s="16">
        <f t="shared" si="20"/>
        <v>216376</v>
      </c>
      <c r="AO130" s="12" t="s">
        <v>592</v>
      </c>
      <c r="AP130" s="16" t="s">
        <v>207</v>
      </c>
      <c r="AQ130" s="16" t="s">
        <v>204</v>
      </c>
      <c r="AS130" s="16" t="s">
        <v>2408</v>
      </c>
      <c r="AT130" s="16" t="s">
        <v>2407</v>
      </c>
      <c r="AU130" t="s">
        <v>2410</v>
      </c>
      <c r="AV130" s="15" t="s">
        <v>2409</v>
      </c>
      <c r="AW130" s="16" t="s">
        <v>593</v>
      </c>
      <c r="AX130" s="16" t="s">
        <v>204</v>
      </c>
      <c r="AY130" s="16" t="s">
        <v>204</v>
      </c>
      <c r="AZ130" s="16" t="s">
        <v>204</v>
      </c>
      <c r="BA130" s="16" t="s">
        <v>204</v>
      </c>
      <c r="BB130" s="16" t="s">
        <v>204</v>
      </c>
      <c r="BC130" s="16">
        <v>0.74</v>
      </c>
      <c r="BD130" s="16">
        <v>5.6</v>
      </c>
      <c r="BE130" s="16">
        <v>2000</v>
      </c>
      <c r="BF130" s="16">
        <v>1600</v>
      </c>
      <c r="BG130" s="16">
        <v>0</v>
      </c>
      <c r="BH130" s="16">
        <v>800</v>
      </c>
      <c r="BI130" s="16">
        <v>1200</v>
      </c>
      <c r="BJ130" s="16">
        <v>0</v>
      </c>
    </row>
    <row r="131" spans="1:62" x14ac:dyDescent="0.35">
      <c r="A131">
        <v>130</v>
      </c>
      <c r="B131" t="s">
        <v>360</v>
      </c>
      <c r="C131" t="s">
        <v>7044</v>
      </c>
      <c r="D131" s="15" t="s">
        <v>729</v>
      </c>
      <c r="E131" s="12" t="s">
        <v>98</v>
      </c>
      <c r="F131" s="16">
        <v>1977</v>
      </c>
      <c r="G131" s="12" t="s">
        <v>588</v>
      </c>
      <c r="H131" s="12" t="s">
        <v>589</v>
      </c>
      <c r="I131" s="12" t="s">
        <v>640</v>
      </c>
      <c r="J131" s="12" t="s">
        <v>2402</v>
      </c>
      <c r="K131" s="12" t="s">
        <v>641</v>
      </c>
      <c r="N131" s="16" t="s">
        <v>206</v>
      </c>
      <c r="O131" s="16" t="s">
        <v>705</v>
      </c>
      <c r="P131" s="12" t="s">
        <v>482</v>
      </c>
      <c r="Q131" s="16">
        <v>2023</v>
      </c>
      <c r="R131" s="16">
        <v>1.18</v>
      </c>
      <c r="S131" s="16">
        <v>0</v>
      </c>
      <c r="T131" s="16">
        <v>0</v>
      </c>
      <c r="V131" s="12" t="s">
        <v>204</v>
      </c>
      <c r="W131" s="12" t="s">
        <v>204</v>
      </c>
      <c r="X131" s="16">
        <v>1</v>
      </c>
      <c r="Y131" s="16">
        <v>16</v>
      </c>
      <c r="Z131" s="16">
        <v>1.18</v>
      </c>
      <c r="AA131" s="16">
        <f t="shared" si="21"/>
        <v>141.6</v>
      </c>
      <c r="AB131" s="16" t="s">
        <v>643</v>
      </c>
      <c r="AC131" s="16" t="s">
        <v>592</v>
      </c>
      <c r="AD131" s="16">
        <f t="shared" ref="AD131:AD194" si="22">AA131*350</f>
        <v>49560</v>
      </c>
      <c r="AE131" s="16">
        <f t="shared" ref="AE131:AE194" si="23">Z131*350</f>
        <v>413</v>
      </c>
      <c r="AF131" s="16">
        <f t="shared" ref="AF131:AF194" si="24">AE131*375</f>
        <v>154875</v>
      </c>
      <c r="AG131" s="16">
        <f t="shared" ref="AG131:AG194" si="25">Z131*100</f>
        <v>118</v>
      </c>
      <c r="AH131" s="12">
        <v>0</v>
      </c>
      <c r="AI131" s="16">
        <f t="shared" ref="AI131:AI194" si="26">7*Z131</f>
        <v>8.26</v>
      </c>
      <c r="AJ131" s="16">
        <f t="shared" ref="AJ131:AJ194" si="27">AI131*3450</f>
        <v>28497</v>
      </c>
      <c r="AK131" s="16">
        <f t="shared" ref="AK131:AK194" si="28">Z131*500</f>
        <v>590</v>
      </c>
      <c r="AL131" s="16">
        <f t="shared" ref="AL131:AL194" si="29">1*Z131*5000</f>
        <v>5900</v>
      </c>
      <c r="AM131" s="16">
        <f t="shared" ref="AM131:AM194" si="30">90000*Z131</f>
        <v>106200</v>
      </c>
      <c r="AN131" s="16">
        <f t="shared" ref="AN131:AN194" si="31">AM131+AL131+AJ131+AF131+AD131</f>
        <v>345032</v>
      </c>
      <c r="AO131" s="12" t="s">
        <v>592</v>
      </c>
      <c r="AP131" s="16" t="s">
        <v>207</v>
      </c>
      <c r="AQ131" s="16" t="s">
        <v>204</v>
      </c>
      <c r="AS131" s="16" t="s">
        <v>2408</v>
      </c>
      <c r="AT131" s="16" t="s">
        <v>2407</v>
      </c>
      <c r="AU131" t="s">
        <v>2410</v>
      </c>
      <c r="AV131" s="15" t="s">
        <v>2409</v>
      </c>
      <c r="AW131" s="16" t="s">
        <v>593</v>
      </c>
      <c r="AX131" s="16" t="s">
        <v>204</v>
      </c>
      <c r="AY131" s="16" t="s">
        <v>204</v>
      </c>
      <c r="AZ131" s="16" t="s">
        <v>204</v>
      </c>
      <c r="BA131" s="16" t="s">
        <v>204</v>
      </c>
      <c r="BB131" s="16" t="s">
        <v>204</v>
      </c>
      <c r="BC131" s="16">
        <v>1.18</v>
      </c>
      <c r="BD131" s="16">
        <v>8</v>
      </c>
      <c r="BE131" s="16">
        <v>3200</v>
      </c>
      <c r="BF131" s="16">
        <v>2000</v>
      </c>
      <c r="BG131" s="16">
        <v>0</v>
      </c>
      <c r="BH131" s="16">
        <v>1200</v>
      </c>
      <c r="BI131" s="16">
        <v>1600</v>
      </c>
      <c r="BJ131" s="16">
        <v>0</v>
      </c>
    </row>
    <row r="132" spans="1:62" x14ac:dyDescent="0.35">
      <c r="A132">
        <v>131</v>
      </c>
      <c r="B132" t="s">
        <v>360</v>
      </c>
      <c r="C132" t="s">
        <v>7045</v>
      </c>
      <c r="D132" s="15" t="s">
        <v>730</v>
      </c>
      <c r="E132" s="12" t="s">
        <v>98</v>
      </c>
      <c r="F132" s="16">
        <v>1975</v>
      </c>
      <c r="G132" s="12" t="s">
        <v>588</v>
      </c>
      <c r="H132" s="12" t="s">
        <v>589</v>
      </c>
      <c r="I132" s="12" t="s">
        <v>640</v>
      </c>
      <c r="J132" s="12" t="s">
        <v>2402</v>
      </c>
      <c r="K132" s="12" t="s">
        <v>641</v>
      </c>
      <c r="N132" s="16" t="s">
        <v>205</v>
      </c>
      <c r="O132" s="16" t="s">
        <v>731</v>
      </c>
      <c r="P132" s="12" t="s">
        <v>482</v>
      </c>
      <c r="Q132" s="16">
        <v>2023</v>
      </c>
      <c r="R132" s="16">
        <v>0.41</v>
      </c>
      <c r="S132" s="16">
        <v>0</v>
      </c>
      <c r="T132" s="16">
        <v>0</v>
      </c>
      <c r="V132" s="12" t="s">
        <v>204</v>
      </c>
      <c r="W132" s="12" t="s">
        <v>204</v>
      </c>
      <c r="X132" s="16">
        <v>1</v>
      </c>
      <c r="Y132" s="16">
        <v>9</v>
      </c>
      <c r="Z132" s="16">
        <v>0.41</v>
      </c>
      <c r="AA132" s="16">
        <f t="shared" ref="AA132:AA195" si="32">Z132*120</f>
        <v>49.199999999999996</v>
      </c>
      <c r="AB132" s="16" t="s">
        <v>643</v>
      </c>
      <c r="AC132" s="16" t="s">
        <v>732</v>
      </c>
      <c r="AD132" s="16">
        <f t="shared" si="22"/>
        <v>17220</v>
      </c>
      <c r="AE132" s="16">
        <f t="shared" si="23"/>
        <v>143.5</v>
      </c>
      <c r="AF132" s="16">
        <f t="shared" si="24"/>
        <v>53812.5</v>
      </c>
      <c r="AG132" s="16">
        <f t="shared" si="25"/>
        <v>41</v>
      </c>
      <c r="AH132" s="12">
        <v>0</v>
      </c>
      <c r="AI132" s="16">
        <f t="shared" si="26"/>
        <v>2.8699999999999997</v>
      </c>
      <c r="AJ132" s="16">
        <f t="shared" si="27"/>
        <v>9901.4999999999982</v>
      </c>
      <c r="AK132" s="16">
        <f t="shared" si="28"/>
        <v>205</v>
      </c>
      <c r="AL132" s="16">
        <f t="shared" si="29"/>
        <v>2050</v>
      </c>
      <c r="AM132" s="16">
        <f t="shared" si="30"/>
        <v>36900</v>
      </c>
      <c r="AN132" s="16">
        <f t="shared" si="31"/>
        <v>119884</v>
      </c>
      <c r="AO132" s="12" t="s">
        <v>732</v>
      </c>
      <c r="AP132" s="16" t="s">
        <v>207</v>
      </c>
      <c r="AQ132" s="16" t="s">
        <v>204</v>
      </c>
      <c r="AS132" s="16" t="s">
        <v>2408</v>
      </c>
      <c r="AT132" s="16" t="s">
        <v>2407</v>
      </c>
      <c r="AU132" t="s">
        <v>2410</v>
      </c>
      <c r="AV132" s="15" t="s">
        <v>2409</v>
      </c>
      <c r="AW132" s="16" t="s">
        <v>593</v>
      </c>
      <c r="AX132" s="16" t="s">
        <v>204</v>
      </c>
      <c r="AY132" s="16" t="s">
        <v>204</v>
      </c>
      <c r="AZ132" s="16" t="s">
        <v>204</v>
      </c>
      <c r="BA132" s="16" t="s">
        <v>204</v>
      </c>
      <c r="BB132" s="16" t="s">
        <v>204</v>
      </c>
      <c r="BC132" s="16">
        <v>0.41</v>
      </c>
      <c r="BD132" s="16">
        <v>3.2</v>
      </c>
      <c r="BE132" s="16">
        <v>1200</v>
      </c>
      <c r="BF132" s="16">
        <v>800</v>
      </c>
      <c r="BG132" s="16">
        <v>0</v>
      </c>
      <c r="BH132" s="16">
        <v>800</v>
      </c>
      <c r="BI132" s="16">
        <v>400</v>
      </c>
      <c r="BJ132" s="16">
        <v>0</v>
      </c>
    </row>
    <row r="133" spans="1:62" x14ac:dyDescent="0.35">
      <c r="A133">
        <v>132</v>
      </c>
      <c r="B133" t="s">
        <v>360</v>
      </c>
      <c r="C133" t="s">
        <v>7046</v>
      </c>
      <c r="D133" s="15" t="s">
        <v>733</v>
      </c>
      <c r="E133" s="12" t="s">
        <v>98</v>
      </c>
      <c r="F133" s="16">
        <v>1970</v>
      </c>
      <c r="G133" s="12" t="s">
        <v>588</v>
      </c>
      <c r="H133" s="12" t="s">
        <v>589</v>
      </c>
      <c r="I133" s="12" t="s">
        <v>641</v>
      </c>
      <c r="J133" s="12" t="s">
        <v>2402</v>
      </c>
      <c r="K133" s="12" t="s">
        <v>641</v>
      </c>
      <c r="N133" s="16" t="s">
        <v>206</v>
      </c>
      <c r="O133" s="16" t="s">
        <v>731</v>
      </c>
      <c r="P133" s="12" t="s">
        <v>482</v>
      </c>
      <c r="Q133" s="16">
        <v>2023</v>
      </c>
      <c r="R133" s="16">
        <v>1.04</v>
      </c>
      <c r="S133" s="16">
        <v>0</v>
      </c>
      <c r="T133" s="16">
        <v>0</v>
      </c>
      <c r="V133" s="12" t="s">
        <v>204</v>
      </c>
      <c r="W133" s="12" t="s">
        <v>204</v>
      </c>
      <c r="X133" s="16">
        <v>1</v>
      </c>
      <c r="Y133" s="16">
        <v>8</v>
      </c>
      <c r="Z133" s="16">
        <v>1.04</v>
      </c>
      <c r="AA133" s="16">
        <f t="shared" si="32"/>
        <v>124.80000000000001</v>
      </c>
      <c r="AB133" s="16" t="s">
        <v>643</v>
      </c>
      <c r="AC133" s="16" t="s">
        <v>732</v>
      </c>
      <c r="AD133" s="16">
        <f t="shared" si="22"/>
        <v>43680.000000000007</v>
      </c>
      <c r="AE133" s="16">
        <f t="shared" si="23"/>
        <v>364</v>
      </c>
      <c r="AF133" s="16">
        <f t="shared" si="24"/>
        <v>136500</v>
      </c>
      <c r="AG133" s="16">
        <f t="shared" si="25"/>
        <v>104</v>
      </c>
      <c r="AH133" s="12">
        <v>0</v>
      </c>
      <c r="AI133" s="16">
        <f t="shared" si="26"/>
        <v>7.28</v>
      </c>
      <c r="AJ133" s="16">
        <f t="shared" si="27"/>
        <v>25116</v>
      </c>
      <c r="AK133" s="16">
        <f t="shared" si="28"/>
        <v>520</v>
      </c>
      <c r="AL133" s="16">
        <f t="shared" si="29"/>
        <v>5200</v>
      </c>
      <c r="AM133" s="16">
        <f t="shared" si="30"/>
        <v>93600</v>
      </c>
      <c r="AN133" s="16">
        <f t="shared" si="31"/>
        <v>304096</v>
      </c>
      <c r="AO133" s="12" t="s">
        <v>732</v>
      </c>
      <c r="AP133" s="16" t="s">
        <v>207</v>
      </c>
      <c r="AQ133" s="16" t="s">
        <v>204</v>
      </c>
      <c r="AS133" s="16" t="s">
        <v>2408</v>
      </c>
      <c r="AT133" s="16" t="s">
        <v>2407</v>
      </c>
      <c r="AU133" t="s">
        <v>2410</v>
      </c>
      <c r="AV133" s="15" t="s">
        <v>2409</v>
      </c>
      <c r="AW133" s="16" t="s">
        <v>593</v>
      </c>
      <c r="AX133" s="16" t="s">
        <v>204</v>
      </c>
      <c r="AY133" s="16" t="s">
        <v>204</v>
      </c>
      <c r="AZ133" s="16" t="s">
        <v>204</v>
      </c>
      <c r="BA133" s="16" t="s">
        <v>204</v>
      </c>
      <c r="BB133" s="16" t="s">
        <v>204</v>
      </c>
      <c r="BC133" s="16">
        <v>1.04</v>
      </c>
      <c r="BD133" s="16">
        <v>7.6</v>
      </c>
      <c r="BE133" s="16">
        <v>2400</v>
      </c>
      <c r="BF133" s="16">
        <v>1600</v>
      </c>
      <c r="BG133" s="16">
        <v>0</v>
      </c>
      <c r="BH133" s="16">
        <v>1600</v>
      </c>
      <c r="BI133" s="16">
        <v>2000</v>
      </c>
      <c r="BJ133" s="16">
        <v>0</v>
      </c>
    </row>
    <row r="134" spans="1:62" x14ac:dyDescent="0.35">
      <c r="A134">
        <v>133</v>
      </c>
      <c r="B134" t="s">
        <v>360</v>
      </c>
      <c r="C134" t="s">
        <v>7047</v>
      </c>
      <c r="D134" s="15" t="s">
        <v>734</v>
      </c>
      <c r="E134" s="12" t="s">
        <v>98</v>
      </c>
      <c r="F134" s="16">
        <v>1948</v>
      </c>
      <c r="G134" s="12" t="s">
        <v>588</v>
      </c>
      <c r="H134" s="12" t="s">
        <v>589</v>
      </c>
      <c r="I134" s="12" t="s">
        <v>640</v>
      </c>
      <c r="J134" s="12" t="s">
        <v>2402</v>
      </c>
      <c r="K134" s="12" t="s">
        <v>641</v>
      </c>
      <c r="N134" s="16" t="s">
        <v>206</v>
      </c>
      <c r="O134" s="16" t="s">
        <v>731</v>
      </c>
      <c r="P134" s="12" t="s">
        <v>482</v>
      </c>
      <c r="Q134" s="16">
        <v>2023</v>
      </c>
      <c r="R134" s="16">
        <v>0.98</v>
      </c>
      <c r="S134" s="16">
        <v>0</v>
      </c>
      <c r="T134" s="16">
        <v>0</v>
      </c>
      <c r="V134" s="12" t="s">
        <v>204</v>
      </c>
      <c r="W134" s="12" t="s">
        <v>204</v>
      </c>
      <c r="X134" s="16">
        <v>1</v>
      </c>
      <c r="Y134" s="16">
        <v>14</v>
      </c>
      <c r="Z134" s="16">
        <v>0.98</v>
      </c>
      <c r="AA134" s="16">
        <f t="shared" si="32"/>
        <v>117.6</v>
      </c>
      <c r="AB134" s="16" t="s">
        <v>643</v>
      </c>
      <c r="AC134" s="16" t="s">
        <v>732</v>
      </c>
      <c r="AD134" s="16">
        <f t="shared" si="22"/>
        <v>41160</v>
      </c>
      <c r="AE134" s="16">
        <f t="shared" si="23"/>
        <v>343</v>
      </c>
      <c r="AF134" s="16">
        <f t="shared" si="24"/>
        <v>128625</v>
      </c>
      <c r="AG134" s="16">
        <f t="shared" si="25"/>
        <v>98</v>
      </c>
      <c r="AH134" s="12">
        <v>0</v>
      </c>
      <c r="AI134" s="16">
        <f t="shared" si="26"/>
        <v>6.8599999999999994</v>
      </c>
      <c r="AJ134" s="16">
        <f t="shared" si="27"/>
        <v>23666.999999999996</v>
      </c>
      <c r="AK134" s="16">
        <f t="shared" si="28"/>
        <v>490</v>
      </c>
      <c r="AL134" s="16">
        <f t="shared" si="29"/>
        <v>4900</v>
      </c>
      <c r="AM134" s="16">
        <f t="shared" si="30"/>
        <v>88200</v>
      </c>
      <c r="AN134" s="16">
        <f t="shared" si="31"/>
        <v>286552</v>
      </c>
      <c r="AO134" s="12" t="s">
        <v>732</v>
      </c>
      <c r="AP134" s="16" t="s">
        <v>207</v>
      </c>
      <c r="AQ134" s="16" t="s">
        <v>204</v>
      </c>
      <c r="AS134" s="16" t="s">
        <v>2408</v>
      </c>
      <c r="AT134" s="16" t="s">
        <v>2407</v>
      </c>
      <c r="AU134" t="s">
        <v>2410</v>
      </c>
      <c r="AV134" s="15" t="s">
        <v>2409</v>
      </c>
      <c r="AW134" s="16" t="s">
        <v>593</v>
      </c>
      <c r="AX134" s="16" t="s">
        <v>204</v>
      </c>
      <c r="AY134" s="16" t="s">
        <v>204</v>
      </c>
      <c r="AZ134" s="16" t="s">
        <v>204</v>
      </c>
      <c r="BA134" s="16" t="s">
        <v>204</v>
      </c>
      <c r="BB134" s="16" t="s">
        <v>204</v>
      </c>
      <c r="BC134" s="16">
        <v>0.98</v>
      </c>
      <c r="BD134" s="16">
        <v>6.8</v>
      </c>
      <c r="BE134" s="16">
        <v>2000</v>
      </c>
      <c r="BF134" s="16">
        <v>1600</v>
      </c>
      <c r="BG134" s="16">
        <v>0</v>
      </c>
      <c r="BH134" s="16">
        <v>1600</v>
      </c>
      <c r="BI134" s="16">
        <v>1600</v>
      </c>
      <c r="BJ134" s="16">
        <v>0</v>
      </c>
    </row>
    <row r="135" spans="1:62" x14ac:dyDescent="0.35">
      <c r="A135">
        <v>134</v>
      </c>
      <c r="B135" t="s">
        <v>360</v>
      </c>
      <c r="C135" t="s">
        <v>7048</v>
      </c>
      <c r="D135" s="15" t="s">
        <v>735</v>
      </c>
      <c r="E135" s="12" t="s">
        <v>98</v>
      </c>
      <c r="F135" s="16">
        <v>1977</v>
      </c>
      <c r="G135" s="12" t="s">
        <v>588</v>
      </c>
      <c r="H135" s="12" t="s">
        <v>589</v>
      </c>
      <c r="I135" s="12" t="s">
        <v>640</v>
      </c>
      <c r="J135" s="12" t="s">
        <v>2402</v>
      </c>
      <c r="K135" s="12" t="s">
        <v>641</v>
      </c>
      <c r="N135" s="16" t="s">
        <v>206</v>
      </c>
      <c r="O135" s="16" t="s">
        <v>731</v>
      </c>
      <c r="P135" s="12" t="s">
        <v>482</v>
      </c>
      <c r="Q135" s="16">
        <v>2023</v>
      </c>
      <c r="R135" s="16">
        <v>0.92</v>
      </c>
      <c r="S135" s="16">
        <v>0</v>
      </c>
      <c r="T135" s="16">
        <v>0</v>
      </c>
      <c r="V135" s="12" t="s">
        <v>204</v>
      </c>
      <c r="W135" s="12" t="s">
        <v>204</v>
      </c>
      <c r="X135" s="16">
        <v>1</v>
      </c>
      <c r="Y135" s="16">
        <v>7</v>
      </c>
      <c r="Z135" s="16">
        <v>0.92</v>
      </c>
      <c r="AA135" s="16">
        <f t="shared" si="32"/>
        <v>110.4</v>
      </c>
      <c r="AB135" s="16" t="s">
        <v>643</v>
      </c>
      <c r="AC135" s="16" t="s">
        <v>732</v>
      </c>
      <c r="AD135" s="16">
        <f t="shared" si="22"/>
        <v>38640</v>
      </c>
      <c r="AE135" s="16">
        <f t="shared" si="23"/>
        <v>322</v>
      </c>
      <c r="AF135" s="16">
        <f t="shared" si="24"/>
        <v>120750</v>
      </c>
      <c r="AG135" s="16">
        <f t="shared" si="25"/>
        <v>92</v>
      </c>
      <c r="AH135" s="12">
        <v>0</v>
      </c>
      <c r="AI135" s="16">
        <f t="shared" si="26"/>
        <v>6.44</v>
      </c>
      <c r="AJ135" s="16">
        <f t="shared" si="27"/>
        <v>22218</v>
      </c>
      <c r="AK135" s="16">
        <f t="shared" si="28"/>
        <v>460</v>
      </c>
      <c r="AL135" s="16">
        <f t="shared" si="29"/>
        <v>4600</v>
      </c>
      <c r="AM135" s="16">
        <f t="shared" si="30"/>
        <v>82800</v>
      </c>
      <c r="AN135" s="16">
        <f t="shared" si="31"/>
        <v>269008</v>
      </c>
      <c r="AO135" s="12" t="s">
        <v>732</v>
      </c>
      <c r="AP135" s="16" t="s">
        <v>207</v>
      </c>
      <c r="AQ135" s="16" t="s">
        <v>204</v>
      </c>
      <c r="AS135" s="16" t="s">
        <v>2408</v>
      </c>
      <c r="AT135" s="16" t="s">
        <v>2407</v>
      </c>
      <c r="AU135" t="s">
        <v>2410</v>
      </c>
      <c r="AV135" s="15" t="s">
        <v>2409</v>
      </c>
      <c r="AW135" s="16" t="s">
        <v>593</v>
      </c>
      <c r="AX135" s="16" t="s">
        <v>204</v>
      </c>
      <c r="AY135" s="16" t="s">
        <v>204</v>
      </c>
      <c r="AZ135" s="16" t="s">
        <v>204</v>
      </c>
      <c r="BA135" s="16" t="s">
        <v>204</v>
      </c>
      <c r="BB135" s="16" t="s">
        <v>204</v>
      </c>
      <c r="BC135" s="16">
        <v>0.92</v>
      </c>
      <c r="BD135" s="16">
        <v>7.2</v>
      </c>
      <c r="BE135" s="16">
        <v>1920</v>
      </c>
      <c r="BF135" s="16">
        <v>1600</v>
      </c>
      <c r="BG135" s="16">
        <v>0</v>
      </c>
      <c r="BH135" s="16">
        <v>2080</v>
      </c>
      <c r="BI135" s="16">
        <v>1600</v>
      </c>
      <c r="BJ135" s="16">
        <v>0</v>
      </c>
    </row>
    <row r="136" spans="1:62" x14ac:dyDescent="0.35">
      <c r="A136">
        <v>135</v>
      </c>
      <c r="B136" t="s">
        <v>360</v>
      </c>
      <c r="C136" t="s">
        <v>7049</v>
      </c>
      <c r="D136" s="15" t="s">
        <v>736</v>
      </c>
      <c r="E136" s="12" t="s">
        <v>98</v>
      </c>
      <c r="F136" s="16">
        <v>1955</v>
      </c>
      <c r="G136" s="12" t="s">
        <v>588</v>
      </c>
      <c r="H136" s="12" t="s">
        <v>589</v>
      </c>
      <c r="I136" s="12" t="s">
        <v>640</v>
      </c>
      <c r="J136" s="12" t="s">
        <v>2402</v>
      </c>
      <c r="K136" s="12" t="s">
        <v>641</v>
      </c>
      <c r="N136" s="16" t="s">
        <v>206</v>
      </c>
      <c r="O136" s="16" t="s">
        <v>731</v>
      </c>
      <c r="P136" s="12" t="s">
        <v>482</v>
      </c>
      <c r="Q136" s="16">
        <v>2023</v>
      </c>
      <c r="R136" s="16">
        <v>1</v>
      </c>
      <c r="S136" s="16">
        <v>0</v>
      </c>
      <c r="T136" s="16">
        <v>0</v>
      </c>
      <c r="V136" s="12" t="s">
        <v>204</v>
      </c>
      <c r="W136" s="12" t="s">
        <v>204</v>
      </c>
      <c r="X136" s="16">
        <v>1</v>
      </c>
      <c r="Y136" s="16">
        <v>12</v>
      </c>
      <c r="Z136" s="16">
        <v>1</v>
      </c>
      <c r="AA136" s="16">
        <f t="shared" si="32"/>
        <v>120</v>
      </c>
      <c r="AB136" s="16" t="s">
        <v>643</v>
      </c>
      <c r="AC136" s="16" t="s">
        <v>732</v>
      </c>
      <c r="AD136" s="16">
        <f t="shared" si="22"/>
        <v>42000</v>
      </c>
      <c r="AE136" s="16">
        <f t="shared" si="23"/>
        <v>350</v>
      </c>
      <c r="AF136" s="16">
        <f t="shared" si="24"/>
        <v>131250</v>
      </c>
      <c r="AG136" s="16">
        <f t="shared" si="25"/>
        <v>100</v>
      </c>
      <c r="AH136" s="12">
        <v>0</v>
      </c>
      <c r="AI136" s="16">
        <f t="shared" si="26"/>
        <v>7</v>
      </c>
      <c r="AJ136" s="16">
        <f t="shared" si="27"/>
        <v>24150</v>
      </c>
      <c r="AK136" s="16">
        <f t="shared" si="28"/>
        <v>500</v>
      </c>
      <c r="AL136" s="16">
        <f t="shared" si="29"/>
        <v>5000</v>
      </c>
      <c r="AM136" s="16">
        <f t="shared" si="30"/>
        <v>90000</v>
      </c>
      <c r="AN136" s="16">
        <f t="shared" si="31"/>
        <v>292400</v>
      </c>
      <c r="AO136" s="12" t="s">
        <v>732</v>
      </c>
      <c r="AP136" s="16" t="s">
        <v>207</v>
      </c>
      <c r="AQ136" s="16" t="s">
        <v>204</v>
      </c>
      <c r="AS136" s="16" t="s">
        <v>2408</v>
      </c>
      <c r="AT136" s="16" t="s">
        <v>2407</v>
      </c>
      <c r="AU136" t="s">
        <v>2410</v>
      </c>
      <c r="AV136" s="15" t="s">
        <v>2409</v>
      </c>
      <c r="AW136" s="16" t="s">
        <v>593</v>
      </c>
      <c r="AX136" s="16" t="s">
        <v>204</v>
      </c>
      <c r="AY136" s="16" t="s">
        <v>204</v>
      </c>
      <c r="AZ136" s="16" t="s">
        <v>204</v>
      </c>
      <c r="BA136" s="16" t="s">
        <v>204</v>
      </c>
      <c r="BB136" s="16" t="s">
        <v>204</v>
      </c>
      <c r="BC136" s="16">
        <v>1</v>
      </c>
      <c r="BD136" s="16">
        <v>7.6</v>
      </c>
      <c r="BE136" s="16">
        <v>2800</v>
      </c>
      <c r="BF136" s="16">
        <v>2000</v>
      </c>
      <c r="BG136" s="16">
        <v>0</v>
      </c>
      <c r="BH136" s="16">
        <v>1200</v>
      </c>
      <c r="BI136" s="16">
        <v>1600</v>
      </c>
      <c r="BJ136" s="16">
        <v>0</v>
      </c>
    </row>
    <row r="137" spans="1:62" x14ac:dyDescent="0.35">
      <c r="A137">
        <v>136</v>
      </c>
      <c r="B137" t="s">
        <v>360</v>
      </c>
      <c r="C137" t="s">
        <v>7050</v>
      </c>
      <c r="D137" s="15" t="s">
        <v>709</v>
      </c>
      <c r="E137" s="12" t="s">
        <v>98</v>
      </c>
      <c r="F137" s="16">
        <v>1948</v>
      </c>
      <c r="G137" s="12" t="s">
        <v>588</v>
      </c>
      <c r="H137" s="12" t="s">
        <v>589</v>
      </c>
      <c r="I137" s="12" t="s">
        <v>640</v>
      </c>
      <c r="J137" s="12" t="s">
        <v>2402</v>
      </c>
      <c r="K137" s="12" t="s">
        <v>641</v>
      </c>
      <c r="N137" s="16" t="s">
        <v>206</v>
      </c>
      <c r="O137" s="16" t="s">
        <v>731</v>
      </c>
      <c r="P137" s="12" t="s">
        <v>482</v>
      </c>
      <c r="Q137" s="16">
        <v>2023</v>
      </c>
      <c r="R137" s="16">
        <v>1</v>
      </c>
      <c r="S137" s="16">
        <v>0</v>
      </c>
      <c r="T137" s="16">
        <v>0</v>
      </c>
      <c r="V137" s="12" t="s">
        <v>204</v>
      </c>
      <c r="W137" s="12" t="s">
        <v>204</v>
      </c>
      <c r="X137" s="16">
        <v>1</v>
      </c>
      <c r="Y137" s="16">
        <v>14</v>
      </c>
      <c r="Z137" s="16">
        <v>1</v>
      </c>
      <c r="AA137" s="16">
        <f t="shared" si="32"/>
        <v>120</v>
      </c>
      <c r="AB137" s="16" t="s">
        <v>643</v>
      </c>
      <c r="AC137" s="16" t="s">
        <v>732</v>
      </c>
      <c r="AD137" s="16">
        <f t="shared" si="22"/>
        <v>42000</v>
      </c>
      <c r="AE137" s="16">
        <f t="shared" si="23"/>
        <v>350</v>
      </c>
      <c r="AF137" s="16">
        <f t="shared" si="24"/>
        <v>131250</v>
      </c>
      <c r="AG137" s="16">
        <f t="shared" si="25"/>
        <v>100</v>
      </c>
      <c r="AH137" s="12">
        <v>0</v>
      </c>
      <c r="AI137" s="16">
        <f t="shared" si="26"/>
        <v>7</v>
      </c>
      <c r="AJ137" s="16">
        <f t="shared" si="27"/>
        <v>24150</v>
      </c>
      <c r="AK137" s="16">
        <f t="shared" si="28"/>
        <v>500</v>
      </c>
      <c r="AL137" s="16">
        <f t="shared" si="29"/>
        <v>5000</v>
      </c>
      <c r="AM137" s="16">
        <f t="shared" si="30"/>
        <v>90000</v>
      </c>
      <c r="AN137" s="16">
        <f t="shared" si="31"/>
        <v>292400</v>
      </c>
      <c r="AO137" s="12" t="s">
        <v>732</v>
      </c>
      <c r="AP137" s="16" t="s">
        <v>207</v>
      </c>
      <c r="AQ137" s="16" t="s">
        <v>204</v>
      </c>
      <c r="AS137" s="16" t="s">
        <v>2408</v>
      </c>
      <c r="AT137" s="16" t="s">
        <v>2407</v>
      </c>
      <c r="AU137" t="s">
        <v>2410</v>
      </c>
      <c r="AV137" s="15" t="s">
        <v>2409</v>
      </c>
      <c r="AW137" s="16" t="s">
        <v>593</v>
      </c>
      <c r="AX137" s="16" t="s">
        <v>204</v>
      </c>
      <c r="AY137" s="16" t="s">
        <v>204</v>
      </c>
      <c r="AZ137" s="16" t="s">
        <v>204</v>
      </c>
      <c r="BA137" s="16" t="s">
        <v>204</v>
      </c>
      <c r="BB137" s="16" t="s">
        <v>204</v>
      </c>
      <c r="BC137" s="16">
        <v>1</v>
      </c>
      <c r="BD137" s="16">
        <v>6.8</v>
      </c>
      <c r="BE137" s="16">
        <v>2800</v>
      </c>
      <c r="BF137" s="16">
        <v>1600</v>
      </c>
      <c r="BG137" s="16">
        <v>0</v>
      </c>
      <c r="BH137" s="16">
        <v>1200</v>
      </c>
      <c r="BI137" s="16">
        <v>1200</v>
      </c>
      <c r="BJ137" s="16">
        <v>0</v>
      </c>
    </row>
    <row r="138" spans="1:62" x14ac:dyDescent="0.35">
      <c r="A138">
        <v>137</v>
      </c>
      <c r="B138" t="s">
        <v>360</v>
      </c>
      <c r="C138" t="s">
        <v>7051</v>
      </c>
      <c r="D138" s="15" t="s">
        <v>737</v>
      </c>
      <c r="E138" s="12" t="s">
        <v>98</v>
      </c>
      <c r="F138" s="16">
        <v>1970</v>
      </c>
      <c r="G138" s="12" t="s">
        <v>588</v>
      </c>
      <c r="H138" s="12" t="s">
        <v>589</v>
      </c>
      <c r="I138" s="12" t="s">
        <v>640</v>
      </c>
      <c r="J138" s="12" t="s">
        <v>2402</v>
      </c>
      <c r="K138" s="12" t="s">
        <v>641</v>
      </c>
      <c r="N138" s="16" t="s">
        <v>206</v>
      </c>
      <c r="O138" s="16" t="s">
        <v>731</v>
      </c>
      <c r="P138" s="12" t="s">
        <v>482</v>
      </c>
      <c r="Q138" s="16">
        <v>2023</v>
      </c>
      <c r="R138" s="16">
        <v>0.42</v>
      </c>
      <c r="S138" s="16">
        <v>0</v>
      </c>
      <c r="T138" s="16">
        <v>0</v>
      </c>
      <c r="V138" s="12" t="s">
        <v>204</v>
      </c>
      <c r="W138" s="12" t="s">
        <v>204</v>
      </c>
      <c r="X138" s="16">
        <v>1</v>
      </c>
      <c r="Y138" s="16">
        <v>9</v>
      </c>
      <c r="Z138" s="16">
        <v>0.42</v>
      </c>
      <c r="AA138" s="16">
        <f t="shared" si="32"/>
        <v>50.4</v>
      </c>
      <c r="AB138" s="16" t="s">
        <v>643</v>
      </c>
      <c r="AC138" s="16" t="s">
        <v>732</v>
      </c>
      <c r="AD138" s="16">
        <f t="shared" si="22"/>
        <v>17640</v>
      </c>
      <c r="AE138" s="16">
        <f t="shared" si="23"/>
        <v>147</v>
      </c>
      <c r="AF138" s="16">
        <f t="shared" si="24"/>
        <v>55125</v>
      </c>
      <c r="AG138" s="16">
        <f t="shared" si="25"/>
        <v>42</v>
      </c>
      <c r="AH138" s="12">
        <v>0</v>
      </c>
      <c r="AI138" s="16">
        <f t="shared" si="26"/>
        <v>2.94</v>
      </c>
      <c r="AJ138" s="16">
        <f t="shared" si="27"/>
        <v>10143</v>
      </c>
      <c r="AK138" s="16">
        <f t="shared" si="28"/>
        <v>210</v>
      </c>
      <c r="AL138" s="16">
        <f t="shared" si="29"/>
        <v>2100</v>
      </c>
      <c r="AM138" s="16">
        <f t="shared" si="30"/>
        <v>37800</v>
      </c>
      <c r="AN138" s="16">
        <f t="shared" si="31"/>
        <v>122808</v>
      </c>
      <c r="AO138" s="12" t="s">
        <v>732</v>
      </c>
      <c r="AP138" s="16" t="s">
        <v>207</v>
      </c>
      <c r="AQ138" s="16" t="s">
        <v>204</v>
      </c>
      <c r="AS138" s="16" t="s">
        <v>2408</v>
      </c>
      <c r="AT138" s="16" t="s">
        <v>2407</v>
      </c>
      <c r="AU138" t="s">
        <v>2410</v>
      </c>
      <c r="AV138" s="15" t="s">
        <v>2409</v>
      </c>
      <c r="AW138" s="16" t="s">
        <v>593</v>
      </c>
      <c r="AX138" s="16" t="s">
        <v>204</v>
      </c>
      <c r="AY138" s="16" t="s">
        <v>204</v>
      </c>
      <c r="AZ138" s="16" t="s">
        <v>204</v>
      </c>
      <c r="BA138" s="16" t="s">
        <v>204</v>
      </c>
      <c r="BB138" s="16" t="s">
        <v>204</v>
      </c>
      <c r="BC138" s="16">
        <v>0.42</v>
      </c>
      <c r="BD138" s="16">
        <v>3.2</v>
      </c>
      <c r="BE138" s="16">
        <v>1200</v>
      </c>
      <c r="BF138" s="16">
        <v>800</v>
      </c>
      <c r="BG138" s="16">
        <v>0</v>
      </c>
      <c r="BH138" s="16">
        <v>800</v>
      </c>
      <c r="BI138" s="16">
        <v>400</v>
      </c>
      <c r="BJ138" s="16">
        <v>0</v>
      </c>
    </row>
    <row r="139" spans="1:62" x14ac:dyDescent="0.35">
      <c r="A139">
        <v>138</v>
      </c>
      <c r="B139" t="s">
        <v>360</v>
      </c>
      <c r="C139" t="s">
        <v>7052</v>
      </c>
      <c r="D139" s="15" t="s">
        <v>738</v>
      </c>
      <c r="E139" s="12" t="s">
        <v>98</v>
      </c>
      <c r="F139" s="16">
        <v>1958</v>
      </c>
      <c r="G139" s="12" t="s">
        <v>588</v>
      </c>
      <c r="H139" s="12" t="s">
        <v>589</v>
      </c>
      <c r="I139" s="12" t="s">
        <v>640</v>
      </c>
      <c r="J139" s="12" t="s">
        <v>2402</v>
      </c>
      <c r="K139" s="12" t="s">
        <v>641</v>
      </c>
      <c r="N139" s="16" t="s">
        <v>206</v>
      </c>
      <c r="O139" s="16" t="s">
        <v>705</v>
      </c>
      <c r="P139" s="12" t="s">
        <v>482</v>
      </c>
      <c r="Q139" s="16">
        <v>2023</v>
      </c>
      <c r="R139" s="16">
        <v>0.68</v>
      </c>
      <c r="S139" s="16">
        <v>0</v>
      </c>
      <c r="T139" s="16">
        <v>0</v>
      </c>
      <c r="V139" s="12" t="s">
        <v>204</v>
      </c>
      <c r="W139" s="12" t="s">
        <v>204</v>
      </c>
      <c r="X139" s="16">
        <v>1</v>
      </c>
      <c r="Y139" s="16">
        <v>8</v>
      </c>
      <c r="Z139" s="16">
        <v>0.68</v>
      </c>
      <c r="AA139" s="16">
        <f t="shared" si="32"/>
        <v>81.600000000000009</v>
      </c>
      <c r="AB139" s="16" t="s">
        <v>643</v>
      </c>
      <c r="AC139" s="16" t="s">
        <v>732</v>
      </c>
      <c r="AD139" s="16">
        <f t="shared" si="22"/>
        <v>28560.000000000004</v>
      </c>
      <c r="AE139" s="16">
        <f t="shared" si="23"/>
        <v>238.00000000000003</v>
      </c>
      <c r="AF139" s="16">
        <f t="shared" si="24"/>
        <v>89250.000000000015</v>
      </c>
      <c r="AG139" s="16">
        <f t="shared" si="25"/>
        <v>68</v>
      </c>
      <c r="AH139" s="12">
        <v>0</v>
      </c>
      <c r="AI139" s="16">
        <f t="shared" si="26"/>
        <v>4.7600000000000007</v>
      </c>
      <c r="AJ139" s="16">
        <f t="shared" si="27"/>
        <v>16422.000000000004</v>
      </c>
      <c r="AK139" s="16">
        <f t="shared" si="28"/>
        <v>340</v>
      </c>
      <c r="AL139" s="16">
        <f t="shared" si="29"/>
        <v>3400.0000000000005</v>
      </c>
      <c r="AM139" s="16">
        <f t="shared" si="30"/>
        <v>61200.000000000007</v>
      </c>
      <c r="AN139" s="16">
        <f t="shared" si="31"/>
        <v>198832.00000000003</v>
      </c>
      <c r="AO139" s="12" t="s">
        <v>732</v>
      </c>
      <c r="AP139" s="16" t="s">
        <v>207</v>
      </c>
      <c r="AQ139" s="16" t="s">
        <v>204</v>
      </c>
      <c r="AS139" s="16" t="s">
        <v>2408</v>
      </c>
      <c r="AT139" s="16" t="s">
        <v>2407</v>
      </c>
      <c r="AU139" t="s">
        <v>2410</v>
      </c>
      <c r="AV139" s="15" t="s">
        <v>2409</v>
      </c>
      <c r="AW139" s="16" t="s">
        <v>593</v>
      </c>
      <c r="AX139" s="16" t="s">
        <v>204</v>
      </c>
      <c r="AY139" s="16" t="s">
        <v>204</v>
      </c>
      <c r="AZ139" s="16" t="s">
        <v>204</v>
      </c>
      <c r="BA139" s="16" t="s">
        <v>204</v>
      </c>
      <c r="BB139" s="16" t="s">
        <v>204</v>
      </c>
      <c r="BC139" s="16">
        <v>0.68</v>
      </c>
      <c r="BD139" s="16">
        <v>4.8</v>
      </c>
      <c r="BE139" s="16">
        <v>1440</v>
      </c>
      <c r="BF139" s="16">
        <v>1200</v>
      </c>
      <c r="BG139" s="16">
        <v>0</v>
      </c>
      <c r="BH139" s="16">
        <v>800</v>
      </c>
      <c r="BI139" s="16">
        <v>1360</v>
      </c>
      <c r="BJ139" s="16">
        <v>0</v>
      </c>
    </row>
    <row r="140" spans="1:62" x14ac:dyDescent="0.35">
      <c r="A140">
        <v>139</v>
      </c>
      <c r="B140" t="s">
        <v>360</v>
      </c>
      <c r="C140" t="s">
        <v>7053</v>
      </c>
      <c r="D140" s="15" t="s">
        <v>739</v>
      </c>
      <c r="E140" s="12" t="s">
        <v>98</v>
      </c>
      <c r="F140" s="16">
        <v>1976</v>
      </c>
      <c r="G140" s="12" t="s">
        <v>588</v>
      </c>
      <c r="H140" s="12" t="s">
        <v>589</v>
      </c>
      <c r="I140" s="12" t="s">
        <v>640</v>
      </c>
      <c r="J140" s="12" t="s">
        <v>2402</v>
      </c>
      <c r="K140" s="12" t="s">
        <v>641</v>
      </c>
      <c r="N140" s="16" t="s">
        <v>206</v>
      </c>
      <c r="O140" s="16" t="s">
        <v>731</v>
      </c>
      <c r="P140" s="12" t="s">
        <v>482</v>
      </c>
      <c r="Q140" s="16">
        <v>2023</v>
      </c>
      <c r="R140" s="16">
        <v>1</v>
      </c>
      <c r="S140" s="16">
        <v>0</v>
      </c>
      <c r="T140" s="16">
        <v>0</v>
      </c>
      <c r="V140" s="12" t="s">
        <v>204</v>
      </c>
      <c r="W140" s="12" t="s">
        <v>204</v>
      </c>
      <c r="X140" s="16">
        <v>1</v>
      </c>
      <c r="Y140" s="16">
        <v>13</v>
      </c>
      <c r="Z140" s="16">
        <v>1</v>
      </c>
      <c r="AA140" s="16">
        <f t="shared" si="32"/>
        <v>120</v>
      </c>
      <c r="AB140" s="16" t="s">
        <v>643</v>
      </c>
      <c r="AC140" s="16" t="s">
        <v>732</v>
      </c>
      <c r="AD140" s="16">
        <f t="shared" si="22"/>
        <v>42000</v>
      </c>
      <c r="AE140" s="16">
        <f t="shared" si="23"/>
        <v>350</v>
      </c>
      <c r="AF140" s="16">
        <f t="shared" si="24"/>
        <v>131250</v>
      </c>
      <c r="AG140" s="16">
        <f t="shared" si="25"/>
        <v>100</v>
      </c>
      <c r="AH140" s="12">
        <v>0</v>
      </c>
      <c r="AI140" s="16">
        <f t="shared" si="26"/>
        <v>7</v>
      </c>
      <c r="AJ140" s="16">
        <f t="shared" si="27"/>
        <v>24150</v>
      </c>
      <c r="AK140" s="16">
        <f t="shared" si="28"/>
        <v>500</v>
      </c>
      <c r="AL140" s="16">
        <f t="shared" si="29"/>
        <v>5000</v>
      </c>
      <c r="AM140" s="16">
        <f t="shared" si="30"/>
        <v>90000</v>
      </c>
      <c r="AN140" s="16">
        <f t="shared" si="31"/>
        <v>292400</v>
      </c>
      <c r="AO140" s="12" t="s">
        <v>732</v>
      </c>
      <c r="AP140" s="16" t="s">
        <v>207</v>
      </c>
      <c r="AQ140" s="16" t="s">
        <v>204</v>
      </c>
      <c r="AS140" s="16" t="s">
        <v>2408</v>
      </c>
      <c r="AT140" s="16" t="s">
        <v>2407</v>
      </c>
      <c r="AU140" t="s">
        <v>2410</v>
      </c>
      <c r="AV140" s="15" t="s">
        <v>2409</v>
      </c>
      <c r="AW140" s="16" t="s">
        <v>593</v>
      </c>
      <c r="AX140" s="16" t="s">
        <v>204</v>
      </c>
      <c r="AY140" s="16" t="s">
        <v>204</v>
      </c>
      <c r="AZ140" s="16" t="s">
        <v>204</v>
      </c>
      <c r="BA140" s="16" t="s">
        <v>204</v>
      </c>
      <c r="BB140" s="16" t="s">
        <v>204</v>
      </c>
      <c r="BC140" s="16">
        <v>1</v>
      </c>
      <c r="BD140" s="16">
        <v>6.96</v>
      </c>
      <c r="BE140" s="16">
        <v>2800</v>
      </c>
      <c r="BF140" s="16">
        <v>1200</v>
      </c>
      <c r="BG140" s="16">
        <v>0</v>
      </c>
      <c r="BH140" s="16">
        <v>800</v>
      </c>
      <c r="BI140" s="16">
        <v>1360</v>
      </c>
      <c r="BJ140" s="16">
        <v>0</v>
      </c>
    </row>
    <row r="141" spans="1:62" x14ac:dyDescent="0.35">
      <c r="A141">
        <v>140</v>
      </c>
      <c r="B141" t="s">
        <v>360</v>
      </c>
      <c r="C141" t="s">
        <v>7054</v>
      </c>
      <c r="D141" s="15" t="s">
        <v>740</v>
      </c>
      <c r="E141" s="12" t="s">
        <v>98</v>
      </c>
      <c r="F141" s="16">
        <v>1985</v>
      </c>
      <c r="G141" s="12" t="s">
        <v>588</v>
      </c>
      <c r="H141" s="12" t="s">
        <v>589</v>
      </c>
      <c r="I141" s="12" t="s">
        <v>640</v>
      </c>
      <c r="J141" s="12" t="s">
        <v>2402</v>
      </c>
      <c r="K141" s="12" t="s">
        <v>641</v>
      </c>
      <c r="N141" s="16" t="s">
        <v>206</v>
      </c>
      <c r="O141" s="16" t="s">
        <v>731</v>
      </c>
      <c r="P141" s="12" t="s">
        <v>482</v>
      </c>
      <c r="Q141" s="16">
        <v>2023</v>
      </c>
      <c r="R141" s="16">
        <v>0.56999999999999995</v>
      </c>
      <c r="S141" s="16">
        <v>0</v>
      </c>
      <c r="T141" s="16">
        <v>0</v>
      </c>
      <c r="V141" s="12" t="s">
        <v>204</v>
      </c>
      <c r="W141" s="12" t="s">
        <v>204</v>
      </c>
      <c r="X141" s="16">
        <v>1</v>
      </c>
      <c r="Y141" s="16">
        <v>16</v>
      </c>
      <c r="Z141" s="16">
        <v>0.56999999999999995</v>
      </c>
      <c r="AA141" s="16">
        <f t="shared" si="32"/>
        <v>68.399999999999991</v>
      </c>
      <c r="AB141" s="16" t="s">
        <v>643</v>
      </c>
      <c r="AC141" s="16" t="s">
        <v>732</v>
      </c>
      <c r="AD141" s="16">
        <f t="shared" si="22"/>
        <v>23939.999999999996</v>
      </c>
      <c r="AE141" s="16">
        <f t="shared" si="23"/>
        <v>199.49999999999997</v>
      </c>
      <c r="AF141" s="16">
        <f t="shared" si="24"/>
        <v>74812.499999999985</v>
      </c>
      <c r="AG141" s="16">
        <f t="shared" si="25"/>
        <v>56.999999999999993</v>
      </c>
      <c r="AH141" s="12">
        <v>0</v>
      </c>
      <c r="AI141" s="16">
        <f t="shared" si="26"/>
        <v>3.9899999999999998</v>
      </c>
      <c r="AJ141" s="16">
        <f t="shared" si="27"/>
        <v>13765.5</v>
      </c>
      <c r="AK141" s="16">
        <f t="shared" si="28"/>
        <v>285</v>
      </c>
      <c r="AL141" s="16">
        <f t="shared" si="29"/>
        <v>2849.9999999999995</v>
      </c>
      <c r="AM141" s="16">
        <f t="shared" si="30"/>
        <v>51299.999999999993</v>
      </c>
      <c r="AN141" s="16">
        <f t="shared" si="31"/>
        <v>166668</v>
      </c>
      <c r="AO141" s="12" t="s">
        <v>732</v>
      </c>
      <c r="AP141" s="16" t="s">
        <v>207</v>
      </c>
      <c r="AQ141" s="16" t="s">
        <v>204</v>
      </c>
      <c r="AS141" s="16" t="s">
        <v>2408</v>
      </c>
      <c r="AT141" s="16" t="s">
        <v>2407</v>
      </c>
      <c r="AU141" t="s">
        <v>2410</v>
      </c>
      <c r="AV141" s="15" t="s">
        <v>2409</v>
      </c>
      <c r="AW141" s="16" t="s">
        <v>593</v>
      </c>
      <c r="AX141" s="16" t="s">
        <v>204</v>
      </c>
      <c r="AY141" s="16" t="s">
        <v>204</v>
      </c>
      <c r="AZ141" s="16" t="s">
        <v>204</v>
      </c>
      <c r="BA141" s="16" t="s">
        <v>204</v>
      </c>
      <c r="BB141" s="16" t="s">
        <v>204</v>
      </c>
      <c r="BC141" s="16">
        <v>0.56999999999999995</v>
      </c>
      <c r="BD141" s="16">
        <v>4</v>
      </c>
      <c r="BE141" s="16">
        <v>960</v>
      </c>
      <c r="BF141" s="16">
        <v>800</v>
      </c>
      <c r="BG141" s="16">
        <v>0</v>
      </c>
      <c r="BH141" s="16">
        <v>800</v>
      </c>
      <c r="BI141" s="16">
        <v>1440</v>
      </c>
      <c r="BJ141" s="16">
        <v>0</v>
      </c>
    </row>
    <row r="142" spans="1:62" x14ac:dyDescent="0.35">
      <c r="A142">
        <v>141</v>
      </c>
      <c r="B142" t="s">
        <v>360</v>
      </c>
      <c r="C142" t="s">
        <v>7055</v>
      </c>
      <c r="D142" s="15" t="s">
        <v>661</v>
      </c>
      <c r="E142" s="12" t="s">
        <v>98</v>
      </c>
      <c r="F142" s="16">
        <v>1980</v>
      </c>
      <c r="G142" s="12" t="s">
        <v>588</v>
      </c>
      <c r="H142" s="12" t="s">
        <v>589</v>
      </c>
      <c r="I142" s="12" t="s">
        <v>640</v>
      </c>
      <c r="J142" s="12" t="s">
        <v>2402</v>
      </c>
      <c r="K142" s="12" t="s">
        <v>641</v>
      </c>
      <c r="N142" s="16" t="s">
        <v>205</v>
      </c>
      <c r="O142" s="16" t="s">
        <v>731</v>
      </c>
      <c r="P142" s="12" t="s">
        <v>482</v>
      </c>
      <c r="Q142" s="16">
        <v>2023</v>
      </c>
      <c r="R142" s="16">
        <v>0.62</v>
      </c>
      <c r="S142" s="16">
        <v>0</v>
      </c>
      <c r="T142" s="16">
        <v>0</v>
      </c>
      <c r="V142" s="12" t="s">
        <v>204</v>
      </c>
      <c r="W142" s="12" t="s">
        <v>204</v>
      </c>
      <c r="X142" s="16">
        <v>1</v>
      </c>
      <c r="Y142" s="16">
        <v>6</v>
      </c>
      <c r="Z142" s="16">
        <v>0.62</v>
      </c>
      <c r="AA142" s="16">
        <f t="shared" si="32"/>
        <v>74.400000000000006</v>
      </c>
      <c r="AB142" s="16" t="s">
        <v>643</v>
      </c>
      <c r="AC142" s="16" t="s">
        <v>732</v>
      </c>
      <c r="AD142" s="16">
        <f t="shared" si="22"/>
        <v>26040.000000000004</v>
      </c>
      <c r="AE142" s="16">
        <f t="shared" si="23"/>
        <v>217</v>
      </c>
      <c r="AF142" s="16">
        <f t="shared" si="24"/>
        <v>81375</v>
      </c>
      <c r="AG142" s="16">
        <f t="shared" si="25"/>
        <v>62</v>
      </c>
      <c r="AH142" s="12">
        <v>0</v>
      </c>
      <c r="AI142" s="16">
        <f t="shared" si="26"/>
        <v>4.34</v>
      </c>
      <c r="AJ142" s="16">
        <f t="shared" si="27"/>
        <v>14973</v>
      </c>
      <c r="AK142" s="16">
        <f t="shared" si="28"/>
        <v>310</v>
      </c>
      <c r="AL142" s="16">
        <f t="shared" si="29"/>
        <v>3100</v>
      </c>
      <c r="AM142" s="16">
        <f t="shared" si="30"/>
        <v>55800</v>
      </c>
      <c r="AN142" s="16">
        <f t="shared" si="31"/>
        <v>181288</v>
      </c>
      <c r="AO142" s="12" t="s">
        <v>732</v>
      </c>
      <c r="AP142" s="16" t="s">
        <v>207</v>
      </c>
      <c r="AQ142" s="16" t="s">
        <v>204</v>
      </c>
      <c r="AS142" s="16" t="s">
        <v>2408</v>
      </c>
      <c r="AT142" s="16" t="s">
        <v>2407</v>
      </c>
      <c r="AU142" t="s">
        <v>2410</v>
      </c>
      <c r="AV142" s="15" t="s">
        <v>2409</v>
      </c>
      <c r="AW142" s="16" t="s">
        <v>593</v>
      </c>
      <c r="AX142" s="16" t="s">
        <v>204</v>
      </c>
      <c r="AY142" s="16" t="s">
        <v>204</v>
      </c>
      <c r="AZ142" s="16" t="s">
        <v>204</v>
      </c>
      <c r="BA142" s="16" t="s">
        <v>204</v>
      </c>
      <c r="BB142" s="16" t="s">
        <v>204</v>
      </c>
      <c r="BC142" s="16">
        <v>0.62</v>
      </c>
      <c r="BD142" s="16">
        <v>4.8</v>
      </c>
      <c r="BE142" s="16">
        <v>1200</v>
      </c>
      <c r="BF142" s="16">
        <v>800</v>
      </c>
      <c r="BG142" s="16">
        <v>0</v>
      </c>
      <c r="BH142" s="16">
        <v>1200</v>
      </c>
      <c r="BI142" s="16">
        <v>1600</v>
      </c>
      <c r="BJ142" s="16">
        <v>0</v>
      </c>
    </row>
    <row r="143" spans="1:62" x14ac:dyDescent="0.35">
      <c r="A143">
        <v>142</v>
      </c>
      <c r="B143" t="s">
        <v>360</v>
      </c>
      <c r="C143" t="s">
        <v>7056</v>
      </c>
      <c r="D143" s="15" t="s">
        <v>741</v>
      </c>
      <c r="E143" s="12" t="s">
        <v>98</v>
      </c>
      <c r="F143" s="16">
        <v>1977</v>
      </c>
      <c r="G143" s="12" t="s">
        <v>588</v>
      </c>
      <c r="H143" s="12" t="s">
        <v>589</v>
      </c>
      <c r="I143" s="12" t="s">
        <v>640</v>
      </c>
      <c r="J143" s="12" t="s">
        <v>2402</v>
      </c>
      <c r="K143" s="12" t="s">
        <v>641</v>
      </c>
      <c r="N143" s="16" t="s">
        <v>206</v>
      </c>
      <c r="O143" s="16" t="s">
        <v>742</v>
      </c>
      <c r="P143" s="12" t="s">
        <v>482</v>
      </c>
      <c r="Q143" s="16">
        <v>2023</v>
      </c>
      <c r="R143" s="16">
        <v>1.4</v>
      </c>
      <c r="S143" s="16">
        <v>0</v>
      </c>
      <c r="T143" s="16">
        <v>0</v>
      </c>
      <c r="V143" s="12" t="s">
        <v>204</v>
      </c>
      <c r="W143" s="12" t="s">
        <v>204</v>
      </c>
      <c r="X143" s="16">
        <v>1</v>
      </c>
      <c r="Y143" s="16">
        <v>8</v>
      </c>
      <c r="Z143" s="16">
        <v>1.4</v>
      </c>
      <c r="AA143" s="16">
        <f t="shared" si="32"/>
        <v>168</v>
      </c>
      <c r="AB143" s="16" t="s">
        <v>643</v>
      </c>
      <c r="AC143" s="16" t="s">
        <v>592</v>
      </c>
      <c r="AD143" s="16">
        <f t="shared" si="22"/>
        <v>58800</v>
      </c>
      <c r="AE143" s="16">
        <f t="shared" si="23"/>
        <v>489.99999999999994</v>
      </c>
      <c r="AF143" s="16">
        <f t="shared" si="24"/>
        <v>183749.99999999997</v>
      </c>
      <c r="AG143" s="16">
        <f t="shared" si="25"/>
        <v>140</v>
      </c>
      <c r="AH143" s="12">
        <v>0</v>
      </c>
      <c r="AI143" s="16">
        <f t="shared" si="26"/>
        <v>9.7999999999999989</v>
      </c>
      <c r="AJ143" s="16">
        <f t="shared" si="27"/>
        <v>33809.999999999993</v>
      </c>
      <c r="AK143" s="16">
        <f t="shared" si="28"/>
        <v>700</v>
      </c>
      <c r="AL143" s="16">
        <f t="shared" si="29"/>
        <v>7000</v>
      </c>
      <c r="AM143" s="16">
        <f t="shared" si="30"/>
        <v>125999.99999999999</v>
      </c>
      <c r="AN143" s="16">
        <f t="shared" si="31"/>
        <v>409360</v>
      </c>
      <c r="AO143" s="12" t="s">
        <v>644</v>
      </c>
      <c r="AP143" s="16" t="s">
        <v>207</v>
      </c>
      <c r="AQ143" s="16" t="s">
        <v>204</v>
      </c>
      <c r="AS143" s="16" t="s">
        <v>2408</v>
      </c>
      <c r="AT143" s="16" t="s">
        <v>2407</v>
      </c>
      <c r="AU143" t="s">
        <v>2410</v>
      </c>
      <c r="AV143" s="15" t="s">
        <v>2409</v>
      </c>
      <c r="AW143" s="16" t="s">
        <v>593</v>
      </c>
      <c r="AX143" s="16" t="s">
        <v>204</v>
      </c>
      <c r="AY143" s="16" t="s">
        <v>204</v>
      </c>
      <c r="AZ143" s="16" t="s">
        <v>204</v>
      </c>
      <c r="BA143" s="16" t="s">
        <v>204</v>
      </c>
      <c r="BB143" s="16" t="s">
        <v>204</v>
      </c>
      <c r="BC143" s="16">
        <v>1.4</v>
      </c>
      <c r="BD143" s="16">
        <v>9.6</v>
      </c>
      <c r="BE143" s="16">
        <v>3600</v>
      </c>
      <c r="BF143" s="16">
        <v>2000</v>
      </c>
      <c r="BG143" s="16">
        <v>0</v>
      </c>
      <c r="BH143" s="16">
        <v>2000</v>
      </c>
      <c r="BI143" s="16">
        <v>2000</v>
      </c>
      <c r="BJ143" s="16">
        <v>0</v>
      </c>
    </row>
    <row r="144" spans="1:62" x14ac:dyDescent="0.35">
      <c r="A144">
        <v>143</v>
      </c>
      <c r="B144" t="s">
        <v>360</v>
      </c>
      <c r="C144" t="s">
        <v>7057</v>
      </c>
      <c r="D144" s="15" t="s">
        <v>743</v>
      </c>
      <c r="E144" s="12" t="s">
        <v>98</v>
      </c>
      <c r="F144" s="16">
        <v>1955</v>
      </c>
      <c r="G144" s="12" t="s">
        <v>588</v>
      </c>
      <c r="H144" s="12" t="s">
        <v>589</v>
      </c>
      <c r="I144" s="12" t="s">
        <v>640</v>
      </c>
      <c r="J144" s="12" t="s">
        <v>2402</v>
      </c>
      <c r="K144" s="12" t="s">
        <v>641</v>
      </c>
      <c r="N144" s="16" t="s">
        <v>206</v>
      </c>
      <c r="O144" s="16" t="s">
        <v>742</v>
      </c>
      <c r="P144" s="12" t="s">
        <v>482</v>
      </c>
      <c r="Q144" s="16">
        <v>2023</v>
      </c>
      <c r="R144" s="16">
        <v>1.5</v>
      </c>
      <c r="S144" s="16">
        <v>0</v>
      </c>
      <c r="T144" s="16">
        <v>0</v>
      </c>
      <c r="V144" s="12" t="s">
        <v>204</v>
      </c>
      <c r="W144" s="12" t="s">
        <v>204</v>
      </c>
      <c r="X144" s="16">
        <v>1</v>
      </c>
      <c r="Y144" s="16">
        <v>5</v>
      </c>
      <c r="Z144" s="16">
        <v>1.5</v>
      </c>
      <c r="AA144" s="16">
        <f t="shared" si="32"/>
        <v>180</v>
      </c>
      <c r="AB144" s="16" t="s">
        <v>643</v>
      </c>
      <c r="AC144" s="16" t="s">
        <v>592</v>
      </c>
      <c r="AD144" s="16">
        <f t="shared" si="22"/>
        <v>63000</v>
      </c>
      <c r="AE144" s="16">
        <f t="shared" si="23"/>
        <v>525</v>
      </c>
      <c r="AF144" s="16">
        <f t="shared" si="24"/>
        <v>196875</v>
      </c>
      <c r="AG144" s="16">
        <f t="shared" si="25"/>
        <v>150</v>
      </c>
      <c r="AH144" s="12">
        <v>0</v>
      </c>
      <c r="AI144" s="16">
        <f t="shared" si="26"/>
        <v>10.5</v>
      </c>
      <c r="AJ144" s="16">
        <f t="shared" si="27"/>
        <v>36225</v>
      </c>
      <c r="AK144" s="16">
        <f t="shared" si="28"/>
        <v>750</v>
      </c>
      <c r="AL144" s="16">
        <f t="shared" si="29"/>
        <v>7500</v>
      </c>
      <c r="AM144" s="16">
        <f t="shared" si="30"/>
        <v>135000</v>
      </c>
      <c r="AN144" s="16">
        <f t="shared" si="31"/>
        <v>438600</v>
      </c>
      <c r="AO144" s="12" t="s">
        <v>644</v>
      </c>
      <c r="AP144" s="16" t="s">
        <v>207</v>
      </c>
      <c r="AQ144" s="16" t="s">
        <v>204</v>
      </c>
      <c r="AS144" s="16" t="s">
        <v>2408</v>
      </c>
      <c r="AT144" s="16" t="s">
        <v>2407</v>
      </c>
      <c r="AU144" t="s">
        <v>2410</v>
      </c>
      <c r="AV144" s="15" t="s">
        <v>2409</v>
      </c>
      <c r="AW144" s="16" t="s">
        <v>593</v>
      </c>
      <c r="AX144" s="16" t="s">
        <v>204</v>
      </c>
      <c r="AY144" s="16" t="s">
        <v>204</v>
      </c>
      <c r="AZ144" s="16" t="s">
        <v>204</v>
      </c>
      <c r="BA144" s="16" t="s">
        <v>204</v>
      </c>
      <c r="BB144" s="16" t="s">
        <v>204</v>
      </c>
      <c r="BC144" s="16">
        <v>1.5</v>
      </c>
      <c r="BD144" s="16">
        <v>10.4</v>
      </c>
      <c r="BE144" s="16">
        <v>3680</v>
      </c>
      <c r="BF144" s="16">
        <v>2000</v>
      </c>
      <c r="BG144" s="16">
        <v>0</v>
      </c>
      <c r="BH144" s="16">
        <v>2320</v>
      </c>
      <c r="BI144" s="16">
        <v>2400</v>
      </c>
      <c r="BJ144" s="16">
        <v>0</v>
      </c>
    </row>
    <row r="145" spans="1:62" x14ac:dyDescent="0.35">
      <c r="A145">
        <v>144</v>
      </c>
      <c r="B145" t="s">
        <v>360</v>
      </c>
      <c r="C145" t="s">
        <v>7058</v>
      </c>
      <c r="D145" s="15" t="s">
        <v>744</v>
      </c>
      <c r="E145" s="12" t="s">
        <v>98</v>
      </c>
      <c r="F145" s="16">
        <v>1962</v>
      </c>
      <c r="G145" s="12" t="s">
        <v>588</v>
      </c>
      <c r="H145" s="12" t="s">
        <v>589</v>
      </c>
      <c r="I145" s="12" t="s">
        <v>640</v>
      </c>
      <c r="J145" s="12" t="s">
        <v>2402</v>
      </c>
      <c r="K145" s="12" t="s">
        <v>641</v>
      </c>
      <c r="N145" s="16" t="s">
        <v>206</v>
      </c>
      <c r="O145" s="16" t="s">
        <v>742</v>
      </c>
      <c r="P145" s="12" t="s">
        <v>482</v>
      </c>
      <c r="Q145" s="16">
        <v>2023</v>
      </c>
      <c r="R145" s="16">
        <v>0.9</v>
      </c>
      <c r="S145" s="16">
        <v>0</v>
      </c>
      <c r="T145" s="16">
        <v>0</v>
      </c>
      <c r="V145" s="12" t="s">
        <v>204</v>
      </c>
      <c r="W145" s="12" t="s">
        <v>204</v>
      </c>
      <c r="X145" s="16">
        <v>1</v>
      </c>
      <c r="Y145" s="16">
        <v>9</v>
      </c>
      <c r="Z145" s="16">
        <v>0.9</v>
      </c>
      <c r="AA145" s="16">
        <f t="shared" si="32"/>
        <v>108</v>
      </c>
      <c r="AB145" s="16" t="s">
        <v>643</v>
      </c>
      <c r="AC145" s="16" t="s">
        <v>592</v>
      </c>
      <c r="AD145" s="16">
        <f t="shared" si="22"/>
        <v>37800</v>
      </c>
      <c r="AE145" s="16">
        <f t="shared" si="23"/>
        <v>315</v>
      </c>
      <c r="AF145" s="16">
        <f t="shared" si="24"/>
        <v>118125</v>
      </c>
      <c r="AG145" s="16">
        <f t="shared" si="25"/>
        <v>90</v>
      </c>
      <c r="AH145" s="12">
        <v>0</v>
      </c>
      <c r="AI145" s="16">
        <f t="shared" si="26"/>
        <v>6.3</v>
      </c>
      <c r="AJ145" s="16">
        <f t="shared" si="27"/>
        <v>21735</v>
      </c>
      <c r="AK145" s="16">
        <f t="shared" si="28"/>
        <v>450</v>
      </c>
      <c r="AL145" s="16">
        <f t="shared" si="29"/>
        <v>4500</v>
      </c>
      <c r="AM145" s="16">
        <f t="shared" si="30"/>
        <v>81000</v>
      </c>
      <c r="AN145" s="16">
        <f t="shared" si="31"/>
        <v>263160</v>
      </c>
      <c r="AO145" s="12" t="s">
        <v>644</v>
      </c>
      <c r="AP145" s="16" t="s">
        <v>207</v>
      </c>
      <c r="AQ145" s="16" t="s">
        <v>204</v>
      </c>
      <c r="AS145" s="16" t="s">
        <v>2408</v>
      </c>
      <c r="AT145" s="16" t="s">
        <v>2407</v>
      </c>
      <c r="AU145" t="s">
        <v>2410</v>
      </c>
      <c r="AV145" s="15" t="s">
        <v>2409</v>
      </c>
      <c r="AW145" s="16" t="s">
        <v>593</v>
      </c>
      <c r="AX145" s="16" t="s">
        <v>204</v>
      </c>
      <c r="AY145" s="16" t="s">
        <v>204</v>
      </c>
      <c r="AZ145" s="16" t="s">
        <v>204</v>
      </c>
      <c r="BA145" s="16" t="s">
        <v>204</v>
      </c>
      <c r="BB145" s="16" t="s">
        <v>204</v>
      </c>
      <c r="BC145" s="16">
        <v>0.9</v>
      </c>
      <c r="BD145" s="16">
        <v>6.72</v>
      </c>
      <c r="BE145" s="16">
        <v>2640</v>
      </c>
      <c r="BF145" s="16">
        <v>1600</v>
      </c>
      <c r="BG145" s="16">
        <v>0</v>
      </c>
      <c r="BH145" s="16">
        <v>1280</v>
      </c>
      <c r="BI145" s="16">
        <v>1200</v>
      </c>
      <c r="BJ145" s="16">
        <v>0</v>
      </c>
    </row>
    <row r="146" spans="1:62" x14ac:dyDescent="0.35">
      <c r="A146">
        <v>145</v>
      </c>
      <c r="B146" t="s">
        <v>360</v>
      </c>
      <c r="C146" t="s">
        <v>7059</v>
      </c>
      <c r="D146" s="15" t="s">
        <v>745</v>
      </c>
      <c r="E146" s="12" t="s">
        <v>98</v>
      </c>
      <c r="F146" s="16">
        <v>1986</v>
      </c>
      <c r="G146" s="12" t="s">
        <v>588</v>
      </c>
      <c r="H146" s="12" t="s">
        <v>589</v>
      </c>
      <c r="I146" s="12" t="s">
        <v>640</v>
      </c>
      <c r="J146" s="12" t="s">
        <v>2402</v>
      </c>
      <c r="K146" s="12" t="s">
        <v>641</v>
      </c>
      <c r="N146" s="16" t="s">
        <v>206</v>
      </c>
      <c r="O146" s="16" t="s">
        <v>742</v>
      </c>
      <c r="P146" s="12" t="s">
        <v>482</v>
      </c>
      <c r="Q146" s="16">
        <v>2023</v>
      </c>
      <c r="R146" s="16">
        <v>0.2</v>
      </c>
      <c r="S146" s="16">
        <v>0</v>
      </c>
      <c r="T146" s="16">
        <v>0</v>
      </c>
      <c r="V146" s="12" t="s">
        <v>204</v>
      </c>
      <c r="W146" s="12" t="s">
        <v>204</v>
      </c>
      <c r="X146" s="16">
        <v>1</v>
      </c>
      <c r="Y146" s="16">
        <v>9</v>
      </c>
      <c r="Z146" s="16">
        <v>0.2</v>
      </c>
      <c r="AA146" s="16">
        <f t="shared" si="32"/>
        <v>24</v>
      </c>
      <c r="AB146" s="16" t="s">
        <v>643</v>
      </c>
      <c r="AC146" s="16" t="s">
        <v>592</v>
      </c>
      <c r="AD146" s="16">
        <f t="shared" si="22"/>
        <v>8400</v>
      </c>
      <c r="AE146" s="16">
        <f t="shared" si="23"/>
        <v>70</v>
      </c>
      <c r="AF146" s="16">
        <f t="shared" si="24"/>
        <v>26250</v>
      </c>
      <c r="AG146" s="16">
        <f t="shared" si="25"/>
        <v>20</v>
      </c>
      <c r="AH146" s="12">
        <v>0</v>
      </c>
      <c r="AI146" s="16">
        <f t="shared" si="26"/>
        <v>1.4000000000000001</v>
      </c>
      <c r="AJ146" s="16">
        <f t="shared" si="27"/>
        <v>4830.0000000000009</v>
      </c>
      <c r="AK146" s="16">
        <f t="shared" si="28"/>
        <v>100</v>
      </c>
      <c r="AL146" s="16">
        <f t="shared" si="29"/>
        <v>1000</v>
      </c>
      <c r="AM146" s="16">
        <f t="shared" si="30"/>
        <v>18000</v>
      </c>
      <c r="AN146" s="16">
        <f t="shared" si="31"/>
        <v>58480</v>
      </c>
      <c r="AO146" s="12" t="s">
        <v>644</v>
      </c>
      <c r="AP146" s="16" t="s">
        <v>207</v>
      </c>
      <c r="AQ146" s="16" t="s">
        <v>204</v>
      </c>
      <c r="AS146" s="16" t="s">
        <v>2408</v>
      </c>
      <c r="AT146" s="16" t="s">
        <v>2407</v>
      </c>
      <c r="AU146" t="s">
        <v>2410</v>
      </c>
      <c r="AV146" s="15" t="s">
        <v>2409</v>
      </c>
      <c r="AW146" s="16" t="s">
        <v>593</v>
      </c>
      <c r="AX146" s="16" t="s">
        <v>204</v>
      </c>
      <c r="AY146" s="16" t="s">
        <v>204</v>
      </c>
      <c r="AZ146" s="16" t="s">
        <v>204</v>
      </c>
      <c r="BA146" s="16" t="s">
        <v>204</v>
      </c>
      <c r="BB146" s="16" t="s">
        <v>204</v>
      </c>
      <c r="BC146" s="16">
        <v>0.2</v>
      </c>
      <c r="BD146" s="16">
        <v>1.6</v>
      </c>
      <c r="BE146" s="16">
        <v>640</v>
      </c>
      <c r="BF146" s="16">
        <v>400</v>
      </c>
      <c r="BG146" s="16">
        <v>0</v>
      </c>
      <c r="BH146" s="16">
        <v>240</v>
      </c>
      <c r="BI146" s="16">
        <v>320</v>
      </c>
      <c r="BJ146" s="16">
        <v>0</v>
      </c>
    </row>
    <row r="147" spans="1:62" x14ac:dyDescent="0.35">
      <c r="A147">
        <v>146</v>
      </c>
      <c r="B147" t="s">
        <v>360</v>
      </c>
      <c r="C147" t="s">
        <v>7060</v>
      </c>
      <c r="D147" s="15" t="s">
        <v>746</v>
      </c>
      <c r="E147" s="12" t="s">
        <v>98</v>
      </c>
      <c r="F147" s="16">
        <v>1977</v>
      </c>
      <c r="G147" s="12" t="s">
        <v>588</v>
      </c>
      <c r="H147" s="12" t="s">
        <v>589</v>
      </c>
      <c r="I147" s="12" t="s">
        <v>640</v>
      </c>
      <c r="J147" s="12" t="s">
        <v>2402</v>
      </c>
      <c r="K147" s="12" t="s">
        <v>641</v>
      </c>
      <c r="N147" s="16" t="s">
        <v>206</v>
      </c>
      <c r="O147" s="16" t="s">
        <v>747</v>
      </c>
      <c r="P147" s="12" t="s">
        <v>482</v>
      </c>
      <c r="Q147" s="16">
        <v>2023</v>
      </c>
      <c r="R147" s="16">
        <v>0.59</v>
      </c>
      <c r="S147" s="16">
        <v>0</v>
      </c>
      <c r="T147" s="16">
        <v>0</v>
      </c>
      <c r="V147" s="12" t="s">
        <v>204</v>
      </c>
      <c r="W147" s="12" t="s">
        <v>204</v>
      </c>
      <c r="X147" s="16">
        <v>1</v>
      </c>
      <c r="Y147" s="16">
        <v>8</v>
      </c>
      <c r="Z147" s="16">
        <v>0.59</v>
      </c>
      <c r="AA147" s="16">
        <f t="shared" si="32"/>
        <v>70.8</v>
      </c>
      <c r="AB147" s="16" t="s">
        <v>643</v>
      </c>
      <c r="AC147" s="16" t="s">
        <v>592</v>
      </c>
      <c r="AD147" s="16">
        <f t="shared" si="22"/>
        <v>24780</v>
      </c>
      <c r="AE147" s="16">
        <f t="shared" si="23"/>
        <v>206.5</v>
      </c>
      <c r="AF147" s="16">
        <f t="shared" si="24"/>
        <v>77437.5</v>
      </c>
      <c r="AG147" s="16">
        <f t="shared" si="25"/>
        <v>59</v>
      </c>
      <c r="AH147" s="12">
        <v>0</v>
      </c>
      <c r="AI147" s="16">
        <f t="shared" si="26"/>
        <v>4.13</v>
      </c>
      <c r="AJ147" s="16">
        <f t="shared" si="27"/>
        <v>14248.5</v>
      </c>
      <c r="AK147" s="16">
        <f t="shared" si="28"/>
        <v>295</v>
      </c>
      <c r="AL147" s="16">
        <f t="shared" si="29"/>
        <v>2950</v>
      </c>
      <c r="AM147" s="16">
        <f t="shared" si="30"/>
        <v>53100</v>
      </c>
      <c r="AN147" s="16">
        <f t="shared" si="31"/>
        <v>172516</v>
      </c>
      <c r="AO147" s="12" t="s">
        <v>644</v>
      </c>
      <c r="AP147" s="16" t="s">
        <v>207</v>
      </c>
      <c r="AQ147" s="16" t="s">
        <v>204</v>
      </c>
      <c r="AS147" s="16" t="s">
        <v>2408</v>
      </c>
      <c r="AT147" s="16" t="s">
        <v>2407</v>
      </c>
      <c r="AU147" t="s">
        <v>2410</v>
      </c>
      <c r="AV147" s="15" t="s">
        <v>2409</v>
      </c>
      <c r="AW147" s="16" t="s">
        <v>593</v>
      </c>
      <c r="AX147" s="16" t="s">
        <v>204</v>
      </c>
      <c r="AY147" s="16" t="s">
        <v>204</v>
      </c>
      <c r="AZ147" s="16" t="s">
        <v>204</v>
      </c>
      <c r="BA147" s="16" t="s">
        <v>204</v>
      </c>
      <c r="BB147" s="16" t="s">
        <v>204</v>
      </c>
      <c r="BC147" s="16">
        <v>0.59</v>
      </c>
      <c r="BD147" s="16">
        <v>4.4000000000000004</v>
      </c>
      <c r="BE147" s="16">
        <v>1200</v>
      </c>
      <c r="BF147" s="16">
        <v>800</v>
      </c>
      <c r="BG147" s="16">
        <v>0</v>
      </c>
      <c r="BH147" s="16">
        <v>1200</v>
      </c>
      <c r="BI147" s="16">
        <v>1200</v>
      </c>
      <c r="BJ147" s="16">
        <v>0</v>
      </c>
    </row>
    <row r="148" spans="1:62" x14ac:dyDescent="0.35">
      <c r="A148">
        <v>147</v>
      </c>
      <c r="B148" t="s">
        <v>360</v>
      </c>
      <c r="C148" t="s">
        <v>7061</v>
      </c>
      <c r="D148" s="15" t="s">
        <v>723</v>
      </c>
      <c r="E148" s="12" t="s">
        <v>98</v>
      </c>
      <c r="F148" s="16">
        <v>1979</v>
      </c>
      <c r="G148" s="12" t="s">
        <v>588</v>
      </c>
      <c r="H148" s="12" t="s">
        <v>589</v>
      </c>
      <c r="I148" s="12" t="s">
        <v>640</v>
      </c>
      <c r="J148" s="12" t="s">
        <v>2402</v>
      </c>
      <c r="K148" s="12" t="s">
        <v>641</v>
      </c>
      <c r="N148" s="16" t="s">
        <v>206</v>
      </c>
      <c r="O148" s="16" t="s">
        <v>742</v>
      </c>
      <c r="P148" s="12" t="s">
        <v>482</v>
      </c>
      <c r="Q148" s="16">
        <v>2023</v>
      </c>
      <c r="R148" s="16">
        <v>0.7</v>
      </c>
      <c r="S148" s="16">
        <v>0</v>
      </c>
      <c r="T148" s="16">
        <v>0</v>
      </c>
      <c r="V148" s="12" t="s">
        <v>204</v>
      </c>
      <c r="W148" s="12" t="s">
        <v>204</v>
      </c>
      <c r="X148" s="16">
        <v>1</v>
      </c>
      <c r="Y148" s="16">
        <v>8</v>
      </c>
      <c r="Z148" s="16">
        <v>0.7</v>
      </c>
      <c r="AA148" s="16">
        <f t="shared" si="32"/>
        <v>84</v>
      </c>
      <c r="AB148" s="16" t="s">
        <v>643</v>
      </c>
      <c r="AC148" s="16" t="s">
        <v>592</v>
      </c>
      <c r="AD148" s="16">
        <f t="shared" si="22"/>
        <v>29400</v>
      </c>
      <c r="AE148" s="16">
        <f t="shared" si="23"/>
        <v>244.99999999999997</v>
      </c>
      <c r="AF148" s="16">
        <f t="shared" si="24"/>
        <v>91874.999999999985</v>
      </c>
      <c r="AG148" s="16">
        <f t="shared" si="25"/>
        <v>70</v>
      </c>
      <c r="AH148" s="12">
        <v>0</v>
      </c>
      <c r="AI148" s="16">
        <f t="shared" si="26"/>
        <v>4.8999999999999995</v>
      </c>
      <c r="AJ148" s="16">
        <f t="shared" si="27"/>
        <v>16904.999999999996</v>
      </c>
      <c r="AK148" s="16">
        <f t="shared" si="28"/>
        <v>350</v>
      </c>
      <c r="AL148" s="16">
        <f t="shared" si="29"/>
        <v>3500</v>
      </c>
      <c r="AM148" s="16">
        <f t="shared" si="30"/>
        <v>62999.999999999993</v>
      </c>
      <c r="AN148" s="16">
        <f t="shared" si="31"/>
        <v>204680</v>
      </c>
      <c r="AO148" s="12" t="s">
        <v>644</v>
      </c>
      <c r="AP148" s="16" t="s">
        <v>207</v>
      </c>
      <c r="AQ148" s="16" t="s">
        <v>204</v>
      </c>
      <c r="AS148" s="16" t="s">
        <v>2408</v>
      </c>
      <c r="AT148" s="16" t="s">
        <v>2407</v>
      </c>
      <c r="AU148" t="s">
        <v>2410</v>
      </c>
      <c r="AV148" s="15" t="s">
        <v>2409</v>
      </c>
      <c r="AW148" s="16" t="s">
        <v>593</v>
      </c>
      <c r="AX148" s="16" t="s">
        <v>204</v>
      </c>
      <c r="AY148" s="16" t="s">
        <v>204</v>
      </c>
      <c r="AZ148" s="16" t="s">
        <v>204</v>
      </c>
      <c r="BA148" s="16" t="s">
        <v>204</v>
      </c>
      <c r="BB148" s="16" t="s">
        <v>204</v>
      </c>
      <c r="BC148" s="16">
        <v>0.7</v>
      </c>
      <c r="BD148" s="16">
        <v>5.6</v>
      </c>
      <c r="BE148" s="16">
        <v>1600</v>
      </c>
      <c r="BF148" s="16">
        <v>800</v>
      </c>
      <c r="BG148" s="16">
        <v>0</v>
      </c>
      <c r="BH148" s="16">
        <v>1600</v>
      </c>
      <c r="BI148" s="16">
        <v>1600</v>
      </c>
      <c r="BJ148" s="16">
        <v>0</v>
      </c>
    </row>
    <row r="149" spans="1:62" x14ac:dyDescent="0.35">
      <c r="A149">
        <v>148</v>
      </c>
      <c r="B149" t="s">
        <v>360</v>
      </c>
      <c r="C149" t="s">
        <v>7062</v>
      </c>
      <c r="D149" s="15" t="s">
        <v>748</v>
      </c>
      <c r="E149" s="12" t="s">
        <v>98</v>
      </c>
      <c r="F149" s="16">
        <v>1970</v>
      </c>
      <c r="G149" s="12" t="s">
        <v>588</v>
      </c>
      <c r="H149" s="12" t="s">
        <v>589</v>
      </c>
      <c r="I149" s="12" t="s">
        <v>640</v>
      </c>
      <c r="J149" s="12" t="s">
        <v>2402</v>
      </c>
      <c r="K149" s="12" t="s">
        <v>641</v>
      </c>
      <c r="N149" s="16" t="s">
        <v>206</v>
      </c>
      <c r="O149" s="16" t="s">
        <v>747</v>
      </c>
      <c r="P149" s="12" t="s">
        <v>482</v>
      </c>
      <c r="Q149" s="16">
        <v>2023</v>
      </c>
      <c r="R149" s="16">
        <v>0.55000000000000004</v>
      </c>
      <c r="S149" s="16">
        <v>0</v>
      </c>
      <c r="T149" s="16">
        <v>0</v>
      </c>
      <c r="V149" s="12" t="s">
        <v>204</v>
      </c>
      <c r="W149" s="12" t="s">
        <v>204</v>
      </c>
      <c r="X149" s="16">
        <v>1</v>
      </c>
      <c r="Y149" s="16">
        <v>10</v>
      </c>
      <c r="Z149" s="16">
        <v>0.55000000000000004</v>
      </c>
      <c r="AA149" s="16">
        <f t="shared" si="32"/>
        <v>66</v>
      </c>
      <c r="AB149" s="16" t="s">
        <v>643</v>
      </c>
      <c r="AC149" s="16" t="s">
        <v>592</v>
      </c>
      <c r="AD149" s="16">
        <f t="shared" si="22"/>
        <v>23100</v>
      </c>
      <c r="AE149" s="16">
        <f t="shared" si="23"/>
        <v>192.50000000000003</v>
      </c>
      <c r="AF149" s="16">
        <f t="shared" si="24"/>
        <v>72187.500000000015</v>
      </c>
      <c r="AG149" s="16">
        <f t="shared" si="25"/>
        <v>55.000000000000007</v>
      </c>
      <c r="AH149" s="12">
        <v>0</v>
      </c>
      <c r="AI149" s="16">
        <f t="shared" si="26"/>
        <v>3.8500000000000005</v>
      </c>
      <c r="AJ149" s="16">
        <f t="shared" si="27"/>
        <v>13282.500000000002</v>
      </c>
      <c r="AK149" s="16">
        <f t="shared" si="28"/>
        <v>275</v>
      </c>
      <c r="AL149" s="16">
        <f t="shared" si="29"/>
        <v>2750</v>
      </c>
      <c r="AM149" s="16">
        <f t="shared" si="30"/>
        <v>49500.000000000007</v>
      </c>
      <c r="AN149" s="16">
        <f t="shared" si="31"/>
        <v>160820.00000000003</v>
      </c>
      <c r="AO149" s="12" t="s">
        <v>644</v>
      </c>
      <c r="AP149" s="16" t="s">
        <v>207</v>
      </c>
      <c r="AQ149" s="16" t="s">
        <v>204</v>
      </c>
      <c r="AS149" s="16" t="s">
        <v>2408</v>
      </c>
      <c r="AT149" s="16" t="s">
        <v>2407</v>
      </c>
      <c r="AU149" t="s">
        <v>2410</v>
      </c>
      <c r="AV149" s="15" t="s">
        <v>2409</v>
      </c>
      <c r="AW149" s="16" t="s">
        <v>593</v>
      </c>
      <c r="AX149" s="16" t="s">
        <v>204</v>
      </c>
      <c r="AY149" s="16" t="s">
        <v>204</v>
      </c>
      <c r="AZ149" s="16" t="s">
        <v>204</v>
      </c>
      <c r="BA149" s="16" t="s">
        <v>204</v>
      </c>
      <c r="BB149" s="16" t="s">
        <v>204</v>
      </c>
      <c r="BC149" s="16">
        <v>0.55000000000000004</v>
      </c>
      <c r="BD149" s="16">
        <v>4</v>
      </c>
      <c r="BE149" s="16">
        <v>1040</v>
      </c>
      <c r="BF149" s="16">
        <v>800</v>
      </c>
      <c r="BG149" s="16">
        <v>0</v>
      </c>
      <c r="BH149" s="16">
        <v>800</v>
      </c>
      <c r="BI149" s="16">
        <v>1360</v>
      </c>
      <c r="BJ149" s="16">
        <v>0</v>
      </c>
    </row>
    <row r="150" spans="1:62" x14ac:dyDescent="0.35">
      <c r="A150">
        <v>149</v>
      </c>
      <c r="B150" t="s">
        <v>360</v>
      </c>
      <c r="C150" t="s">
        <v>7063</v>
      </c>
      <c r="D150" s="15" t="s">
        <v>749</v>
      </c>
      <c r="E150" s="12" t="s">
        <v>98</v>
      </c>
      <c r="F150" s="16">
        <v>1981</v>
      </c>
      <c r="G150" s="12" t="s">
        <v>588</v>
      </c>
      <c r="H150" s="12" t="s">
        <v>589</v>
      </c>
      <c r="I150" s="12" t="s">
        <v>640</v>
      </c>
      <c r="J150" s="12" t="s">
        <v>2402</v>
      </c>
      <c r="K150" s="12" t="s">
        <v>641</v>
      </c>
      <c r="N150" s="16" t="s">
        <v>206</v>
      </c>
      <c r="O150" s="16" t="s">
        <v>742</v>
      </c>
      <c r="P150" s="12" t="s">
        <v>482</v>
      </c>
      <c r="Q150" s="16">
        <v>2023</v>
      </c>
      <c r="R150" s="16">
        <v>1.5</v>
      </c>
      <c r="S150" s="16">
        <v>0</v>
      </c>
      <c r="T150" s="16">
        <v>0</v>
      </c>
      <c r="V150" s="12" t="s">
        <v>204</v>
      </c>
      <c r="W150" s="12" t="s">
        <v>204</v>
      </c>
      <c r="X150" s="16">
        <v>1</v>
      </c>
      <c r="Y150" s="16">
        <v>12</v>
      </c>
      <c r="Z150" s="16">
        <v>1.5</v>
      </c>
      <c r="AA150" s="16">
        <f t="shared" si="32"/>
        <v>180</v>
      </c>
      <c r="AB150" s="16" t="s">
        <v>643</v>
      </c>
      <c r="AC150" s="16" t="s">
        <v>592</v>
      </c>
      <c r="AD150" s="16">
        <f t="shared" si="22"/>
        <v>63000</v>
      </c>
      <c r="AE150" s="16">
        <f t="shared" si="23"/>
        <v>525</v>
      </c>
      <c r="AF150" s="16">
        <f t="shared" si="24"/>
        <v>196875</v>
      </c>
      <c r="AG150" s="16">
        <f t="shared" si="25"/>
        <v>150</v>
      </c>
      <c r="AH150" s="12">
        <v>0</v>
      </c>
      <c r="AI150" s="16">
        <f t="shared" si="26"/>
        <v>10.5</v>
      </c>
      <c r="AJ150" s="16">
        <f t="shared" si="27"/>
        <v>36225</v>
      </c>
      <c r="AK150" s="16">
        <f t="shared" si="28"/>
        <v>750</v>
      </c>
      <c r="AL150" s="16">
        <f t="shared" si="29"/>
        <v>7500</v>
      </c>
      <c r="AM150" s="16">
        <f t="shared" si="30"/>
        <v>135000</v>
      </c>
      <c r="AN150" s="16">
        <f t="shared" si="31"/>
        <v>438600</v>
      </c>
      <c r="AO150" s="12" t="s">
        <v>644</v>
      </c>
      <c r="AP150" s="16" t="s">
        <v>207</v>
      </c>
      <c r="AQ150" s="16" t="s">
        <v>204</v>
      </c>
      <c r="AS150" s="16" t="s">
        <v>2408</v>
      </c>
      <c r="AT150" s="16" t="s">
        <v>2407</v>
      </c>
      <c r="AU150" t="s">
        <v>2410</v>
      </c>
      <c r="AV150" s="15" t="s">
        <v>2409</v>
      </c>
      <c r="AW150" s="16" t="s">
        <v>593</v>
      </c>
      <c r="AX150" s="16" t="s">
        <v>204</v>
      </c>
      <c r="AY150" s="16" t="s">
        <v>204</v>
      </c>
      <c r="AZ150" s="16" t="s">
        <v>204</v>
      </c>
      <c r="BA150" s="16" t="s">
        <v>204</v>
      </c>
      <c r="BB150" s="16" t="s">
        <v>204</v>
      </c>
      <c r="BC150" s="16">
        <v>1.5</v>
      </c>
      <c r="BD150" s="16">
        <v>10.4</v>
      </c>
      <c r="BE150" s="16">
        <v>3680</v>
      </c>
      <c r="BF150" s="16">
        <v>2000</v>
      </c>
      <c r="BG150" s="16">
        <v>0</v>
      </c>
      <c r="BH150" s="16">
        <v>2320</v>
      </c>
      <c r="BI150" s="16">
        <v>2400</v>
      </c>
      <c r="BJ150" s="16">
        <v>0</v>
      </c>
    </row>
    <row r="151" spans="1:62" x14ac:dyDescent="0.35">
      <c r="A151">
        <v>150</v>
      </c>
      <c r="B151" t="s">
        <v>360</v>
      </c>
      <c r="C151" t="s">
        <v>7064</v>
      </c>
      <c r="D151" s="15" t="s">
        <v>750</v>
      </c>
      <c r="E151" s="12" t="s">
        <v>98</v>
      </c>
      <c r="F151" s="16">
        <v>1953</v>
      </c>
      <c r="G151" s="12" t="s">
        <v>588</v>
      </c>
      <c r="H151" s="12" t="s">
        <v>589</v>
      </c>
      <c r="I151" s="12" t="s">
        <v>640</v>
      </c>
      <c r="J151" s="12" t="s">
        <v>2402</v>
      </c>
      <c r="K151" s="12" t="s">
        <v>641</v>
      </c>
      <c r="N151" s="16" t="s">
        <v>206</v>
      </c>
      <c r="O151" s="16" t="s">
        <v>742</v>
      </c>
      <c r="P151" s="12" t="s">
        <v>482</v>
      </c>
      <c r="Q151" s="16">
        <v>2023</v>
      </c>
      <c r="R151" s="16">
        <v>0.6</v>
      </c>
      <c r="S151" s="16">
        <v>0</v>
      </c>
      <c r="T151" s="16">
        <v>0</v>
      </c>
      <c r="V151" s="12" t="s">
        <v>204</v>
      </c>
      <c r="W151" s="12" t="s">
        <v>204</v>
      </c>
      <c r="X151" s="16">
        <v>1</v>
      </c>
      <c r="Y151" s="16">
        <v>14</v>
      </c>
      <c r="Z151" s="16">
        <v>0.6</v>
      </c>
      <c r="AA151" s="16">
        <f t="shared" si="32"/>
        <v>72</v>
      </c>
      <c r="AB151" s="16" t="s">
        <v>643</v>
      </c>
      <c r="AC151" s="16" t="s">
        <v>592</v>
      </c>
      <c r="AD151" s="16">
        <f t="shared" si="22"/>
        <v>25200</v>
      </c>
      <c r="AE151" s="16">
        <f t="shared" si="23"/>
        <v>210</v>
      </c>
      <c r="AF151" s="16">
        <f t="shared" si="24"/>
        <v>78750</v>
      </c>
      <c r="AG151" s="16">
        <f t="shared" si="25"/>
        <v>60</v>
      </c>
      <c r="AH151" s="12">
        <v>0</v>
      </c>
      <c r="AI151" s="16">
        <f t="shared" si="26"/>
        <v>4.2</v>
      </c>
      <c r="AJ151" s="16">
        <f t="shared" si="27"/>
        <v>14490</v>
      </c>
      <c r="AK151" s="16">
        <f t="shared" si="28"/>
        <v>300</v>
      </c>
      <c r="AL151" s="16">
        <f t="shared" si="29"/>
        <v>3000</v>
      </c>
      <c r="AM151" s="16">
        <f t="shared" si="30"/>
        <v>54000</v>
      </c>
      <c r="AN151" s="16">
        <f t="shared" si="31"/>
        <v>175440</v>
      </c>
      <c r="AO151" s="12" t="s">
        <v>644</v>
      </c>
      <c r="AP151" s="16" t="s">
        <v>207</v>
      </c>
      <c r="AQ151" s="16" t="s">
        <v>204</v>
      </c>
      <c r="AS151" s="16" t="s">
        <v>2408</v>
      </c>
      <c r="AT151" s="16" t="s">
        <v>2407</v>
      </c>
      <c r="AU151" t="s">
        <v>2410</v>
      </c>
      <c r="AV151" s="15" t="s">
        <v>2409</v>
      </c>
      <c r="AW151" s="16" t="s">
        <v>593</v>
      </c>
      <c r="AX151" s="16" t="s">
        <v>204</v>
      </c>
      <c r="AY151" s="16" t="s">
        <v>204</v>
      </c>
      <c r="AZ151" s="16" t="s">
        <v>204</v>
      </c>
      <c r="BA151" s="16" t="s">
        <v>204</v>
      </c>
      <c r="BB151" s="16" t="s">
        <v>204</v>
      </c>
      <c r="BC151" s="16">
        <v>0.6</v>
      </c>
      <c r="BD151" s="16">
        <v>4.8</v>
      </c>
      <c r="BE151" s="16">
        <v>1120</v>
      </c>
      <c r="BF151" s="16">
        <v>800</v>
      </c>
      <c r="BG151" s="16">
        <v>0</v>
      </c>
      <c r="BH151" s="16">
        <v>1280</v>
      </c>
      <c r="BI151" s="16">
        <v>1600</v>
      </c>
      <c r="BJ151" s="16">
        <v>0</v>
      </c>
    </row>
    <row r="152" spans="1:62" x14ac:dyDescent="0.35">
      <c r="A152">
        <v>151</v>
      </c>
      <c r="B152" t="s">
        <v>360</v>
      </c>
      <c r="C152" t="s">
        <v>7065</v>
      </c>
      <c r="D152" s="15" t="s">
        <v>751</v>
      </c>
      <c r="E152" s="12" t="s">
        <v>98</v>
      </c>
      <c r="F152" s="16">
        <v>1970</v>
      </c>
      <c r="G152" s="12" t="s">
        <v>588</v>
      </c>
      <c r="H152" s="12" t="s">
        <v>589</v>
      </c>
      <c r="I152" s="12" t="s">
        <v>640</v>
      </c>
      <c r="J152" s="12" t="s">
        <v>2402</v>
      </c>
      <c r="K152" s="12" t="s">
        <v>641</v>
      </c>
      <c r="N152" s="16" t="s">
        <v>206</v>
      </c>
      <c r="O152" s="16" t="s">
        <v>742</v>
      </c>
      <c r="P152" s="12" t="s">
        <v>482</v>
      </c>
      <c r="Q152" s="16">
        <v>2023</v>
      </c>
      <c r="R152" s="16">
        <v>0.7</v>
      </c>
      <c r="S152" s="16">
        <v>0</v>
      </c>
      <c r="T152" s="16">
        <v>0</v>
      </c>
      <c r="V152" s="12" t="s">
        <v>204</v>
      </c>
      <c r="W152" s="12" t="s">
        <v>204</v>
      </c>
      <c r="X152" s="16">
        <v>1</v>
      </c>
      <c r="Y152" s="16">
        <v>9</v>
      </c>
      <c r="Z152" s="16">
        <v>0.7</v>
      </c>
      <c r="AA152" s="16">
        <f t="shared" si="32"/>
        <v>84</v>
      </c>
      <c r="AB152" s="16" t="s">
        <v>643</v>
      </c>
      <c r="AC152" s="16" t="s">
        <v>592</v>
      </c>
      <c r="AD152" s="16">
        <f t="shared" si="22"/>
        <v>29400</v>
      </c>
      <c r="AE152" s="16">
        <f t="shared" si="23"/>
        <v>244.99999999999997</v>
      </c>
      <c r="AF152" s="16">
        <f t="shared" si="24"/>
        <v>91874.999999999985</v>
      </c>
      <c r="AG152" s="16">
        <f t="shared" si="25"/>
        <v>70</v>
      </c>
      <c r="AH152" s="12">
        <v>0</v>
      </c>
      <c r="AI152" s="16">
        <f t="shared" si="26"/>
        <v>4.8999999999999995</v>
      </c>
      <c r="AJ152" s="16">
        <f t="shared" si="27"/>
        <v>16904.999999999996</v>
      </c>
      <c r="AK152" s="16">
        <f t="shared" si="28"/>
        <v>350</v>
      </c>
      <c r="AL152" s="16">
        <f t="shared" si="29"/>
        <v>3500</v>
      </c>
      <c r="AM152" s="16">
        <f t="shared" si="30"/>
        <v>62999.999999999993</v>
      </c>
      <c r="AN152" s="16">
        <f t="shared" si="31"/>
        <v>204680</v>
      </c>
      <c r="AO152" s="12" t="s">
        <v>644</v>
      </c>
      <c r="AP152" s="16" t="s">
        <v>207</v>
      </c>
      <c r="AQ152" s="16" t="s">
        <v>204</v>
      </c>
      <c r="AS152" s="16" t="s">
        <v>2408</v>
      </c>
      <c r="AT152" s="16" t="s">
        <v>2407</v>
      </c>
      <c r="AU152" t="s">
        <v>2410</v>
      </c>
      <c r="AV152" s="15" t="s">
        <v>2409</v>
      </c>
      <c r="AW152" s="16" t="s">
        <v>593</v>
      </c>
      <c r="AX152" s="16" t="s">
        <v>204</v>
      </c>
      <c r="AY152" s="16" t="s">
        <v>204</v>
      </c>
      <c r="AZ152" s="16" t="s">
        <v>204</v>
      </c>
      <c r="BA152" s="16" t="s">
        <v>204</v>
      </c>
      <c r="BB152" s="16" t="s">
        <v>204</v>
      </c>
      <c r="BC152" s="16">
        <v>0.7</v>
      </c>
      <c r="BD152" s="16">
        <v>5.6</v>
      </c>
      <c r="BE152" s="16">
        <v>1600</v>
      </c>
      <c r="BF152" s="16">
        <v>1600</v>
      </c>
      <c r="BG152" s="16">
        <v>0</v>
      </c>
      <c r="BH152" s="16">
        <v>800</v>
      </c>
      <c r="BI152" s="16">
        <v>1600</v>
      </c>
      <c r="BJ152" s="16">
        <v>0</v>
      </c>
    </row>
    <row r="153" spans="1:62" x14ac:dyDescent="0.35">
      <c r="A153">
        <v>152</v>
      </c>
      <c r="B153" t="s">
        <v>360</v>
      </c>
      <c r="C153" t="s">
        <v>7066</v>
      </c>
      <c r="D153" s="15" t="s">
        <v>752</v>
      </c>
      <c r="E153" s="12" t="s">
        <v>98</v>
      </c>
      <c r="F153" s="16">
        <v>1982</v>
      </c>
      <c r="G153" s="12" t="s">
        <v>588</v>
      </c>
      <c r="H153" s="12" t="s">
        <v>589</v>
      </c>
      <c r="I153" s="12" t="s">
        <v>640</v>
      </c>
      <c r="J153" s="12" t="s">
        <v>2402</v>
      </c>
      <c r="K153" s="12" t="s">
        <v>641</v>
      </c>
      <c r="N153" s="16" t="s">
        <v>206</v>
      </c>
      <c r="O153" s="16" t="s">
        <v>742</v>
      </c>
      <c r="P153" s="12" t="s">
        <v>482</v>
      </c>
      <c r="Q153" s="16">
        <v>2023</v>
      </c>
      <c r="R153" s="16">
        <v>0.5</v>
      </c>
      <c r="S153" s="16">
        <v>0</v>
      </c>
      <c r="T153" s="16">
        <v>0</v>
      </c>
      <c r="V153" s="12" t="s">
        <v>204</v>
      </c>
      <c r="W153" s="12" t="s">
        <v>204</v>
      </c>
      <c r="X153" s="16">
        <v>1</v>
      </c>
      <c r="Y153" s="16">
        <v>6</v>
      </c>
      <c r="Z153" s="16">
        <v>0.5</v>
      </c>
      <c r="AA153" s="16">
        <f t="shared" si="32"/>
        <v>60</v>
      </c>
      <c r="AB153" s="16" t="s">
        <v>643</v>
      </c>
      <c r="AC153" s="16" t="s">
        <v>592</v>
      </c>
      <c r="AD153" s="16">
        <f t="shared" si="22"/>
        <v>21000</v>
      </c>
      <c r="AE153" s="16">
        <f t="shared" si="23"/>
        <v>175</v>
      </c>
      <c r="AF153" s="16">
        <f t="shared" si="24"/>
        <v>65625</v>
      </c>
      <c r="AG153" s="16">
        <f t="shared" si="25"/>
        <v>50</v>
      </c>
      <c r="AH153" s="12">
        <v>0</v>
      </c>
      <c r="AI153" s="16">
        <f t="shared" si="26"/>
        <v>3.5</v>
      </c>
      <c r="AJ153" s="16">
        <f t="shared" si="27"/>
        <v>12075</v>
      </c>
      <c r="AK153" s="16">
        <f t="shared" si="28"/>
        <v>250</v>
      </c>
      <c r="AL153" s="16">
        <f t="shared" si="29"/>
        <v>2500</v>
      </c>
      <c r="AM153" s="16">
        <f t="shared" si="30"/>
        <v>45000</v>
      </c>
      <c r="AN153" s="16">
        <f t="shared" si="31"/>
        <v>146200</v>
      </c>
      <c r="AO153" s="12" t="s">
        <v>644</v>
      </c>
      <c r="AP153" s="16" t="s">
        <v>207</v>
      </c>
      <c r="AQ153" s="16" t="s">
        <v>204</v>
      </c>
      <c r="AS153" s="16" t="s">
        <v>2408</v>
      </c>
      <c r="AT153" s="16" t="s">
        <v>2407</v>
      </c>
      <c r="AU153" t="s">
        <v>2410</v>
      </c>
      <c r="AV153" s="15" t="s">
        <v>2409</v>
      </c>
      <c r="AW153" s="16" t="s">
        <v>593</v>
      </c>
      <c r="AX153" s="16" t="s">
        <v>204</v>
      </c>
      <c r="AY153" s="16" t="s">
        <v>204</v>
      </c>
      <c r="AZ153" s="16" t="s">
        <v>204</v>
      </c>
      <c r="BA153" s="16" t="s">
        <v>204</v>
      </c>
      <c r="BB153" s="16" t="s">
        <v>204</v>
      </c>
      <c r="BC153" s="16">
        <v>0.5</v>
      </c>
      <c r="BD153" s="16">
        <v>4</v>
      </c>
      <c r="BE153" s="16">
        <v>1280</v>
      </c>
      <c r="BF153" s="16">
        <v>800</v>
      </c>
      <c r="BG153" s="16">
        <v>0</v>
      </c>
      <c r="BH153" s="16">
        <v>960</v>
      </c>
      <c r="BI153" s="16">
        <v>960</v>
      </c>
      <c r="BJ153" s="16">
        <v>0</v>
      </c>
    </row>
    <row r="154" spans="1:62" x14ac:dyDescent="0.35">
      <c r="A154">
        <v>153</v>
      </c>
      <c r="B154" t="s">
        <v>360</v>
      </c>
      <c r="C154" t="s">
        <v>7067</v>
      </c>
      <c r="D154" s="15" t="s">
        <v>753</v>
      </c>
      <c r="E154" s="12" t="s">
        <v>98</v>
      </c>
      <c r="F154" s="16">
        <v>1983</v>
      </c>
      <c r="G154" s="12" t="s">
        <v>588</v>
      </c>
      <c r="H154" s="12" t="s">
        <v>589</v>
      </c>
      <c r="I154" s="12" t="s">
        <v>640</v>
      </c>
      <c r="J154" s="12" t="s">
        <v>2402</v>
      </c>
      <c r="K154" s="12" t="s">
        <v>641</v>
      </c>
      <c r="N154" s="16" t="s">
        <v>206</v>
      </c>
      <c r="O154" s="16" t="s">
        <v>742</v>
      </c>
      <c r="P154" s="12" t="s">
        <v>482</v>
      </c>
      <c r="Q154" s="16">
        <v>2023</v>
      </c>
      <c r="R154" s="16">
        <v>0.83</v>
      </c>
      <c r="S154" s="16">
        <v>0</v>
      </c>
      <c r="T154" s="16">
        <v>0</v>
      </c>
      <c r="V154" s="12" t="s">
        <v>204</v>
      </c>
      <c r="W154" s="12" t="s">
        <v>204</v>
      </c>
      <c r="X154" s="16">
        <v>1</v>
      </c>
      <c r="Y154" s="16">
        <v>9</v>
      </c>
      <c r="Z154" s="16">
        <v>0.83</v>
      </c>
      <c r="AA154" s="16">
        <f t="shared" si="32"/>
        <v>99.6</v>
      </c>
      <c r="AB154" s="16" t="s">
        <v>643</v>
      </c>
      <c r="AC154" s="16" t="s">
        <v>592</v>
      </c>
      <c r="AD154" s="16">
        <f t="shared" si="22"/>
        <v>34860</v>
      </c>
      <c r="AE154" s="16">
        <f t="shared" si="23"/>
        <v>290.5</v>
      </c>
      <c r="AF154" s="16">
        <f t="shared" si="24"/>
        <v>108937.5</v>
      </c>
      <c r="AG154" s="16">
        <f t="shared" si="25"/>
        <v>83</v>
      </c>
      <c r="AH154" s="12">
        <v>0</v>
      </c>
      <c r="AI154" s="16">
        <f t="shared" si="26"/>
        <v>5.81</v>
      </c>
      <c r="AJ154" s="16">
        <f t="shared" si="27"/>
        <v>20044.5</v>
      </c>
      <c r="AK154" s="16">
        <f t="shared" si="28"/>
        <v>415</v>
      </c>
      <c r="AL154" s="16">
        <f t="shared" si="29"/>
        <v>4150</v>
      </c>
      <c r="AM154" s="16">
        <f t="shared" si="30"/>
        <v>74700</v>
      </c>
      <c r="AN154" s="16">
        <f t="shared" si="31"/>
        <v>242692</v>
      </c>
      <c r="AO154" s="12" t="s">
        <v>644</v>
      </c>
      <c r="AP154" s="16" t="s">
        <v>207</v>
      </c>
      <c r="AQ154" s="16" t="s">
        <v>204</v>
      </c>
      <c r="AS154" s="16" t="s">
        <v>2408</v>
      </c>
      <c r="AT154" s="16" t="s">
        <v>2407</v>
      </c>
      <c r="AU154" t="s">
        <v>2410</v>
      </c>
      <c r="AV154" s="15" t="s">
        <v>2409</v>
      </c>
      <c r="AW154" s="16" t="s">
        <v>593</v>
      </c>
      <c r="AX154" s="16" t="s">
        <v>204</v>
      </c>
      <c r="AY154" s="16" t="s">
        <v>204</v>
      </c>
      <c r="AZ154" s="16" t="s">
        <v>204</v>
      </c>
      <c r="BA154" s="16" t="s">
        <v>204</v>
      </c>
      <c r="BB154" s="16" t="s">
        <v>204</v>
      </c>
      <c r="BC154" s="16">
        <v>0.83</v>
      </c>
      <c r="BD154" s="16">
        <v>6.4</v>
      </c>
      <c r="BE154" s="16">
        <v>2080</v>
      </c>
      <c r="BF154" s="16">
        <v>1600</v>
      </c>
      <c r="BG154" s="16">
        <v>0</v>
      </c>
      <c r="BH154" s="16">
        <v>1120</v>
      </c>
      <c r="BI154" s="16">
        <v>1600</v>
      </c>
      <c r="BJ154" s="16">
        <v>0</v>
      </c>
    </row>
    <row r="155" spans="1:62" x14ac:dyDescent="0.35">
      <c r="A155">
        <v>154</v>
      </c>
      <c r="B155" t="s">
        <v>360</v>
      </c>
      <c r="C155" t="s">
        <v>7068</v>
      </c>
      <c r="D155" s="15" t="s">
        <v>754</v>
      </c>
      <c r="E155" s="12" t="s">
        <v>98</v>
      </c>
      <c r="F155" s="16">
        <v>1975</v>
      </c>
      <c r="G155" s="12" t="s">
        <v>588</v>
      </c>
      <c r="H155" s="12" t="s">
        <v>589</v>
      </c>
      <c r="I155" s="12" t="s">
        <v>640</v>
      </c>
      <c r="J155" s="12" t="s">
        <v>2402</v>
      </c>
      <c r="K155" s="12" t="s">
        <v>641</v>
      </c>
      <c r="N155" s="16" t="s">
        <v>206</v>
      </c>
      <c r="O155" s="16" t="s">
        <v>742</v>
      </c>
      <c r="P155" s="12" t="s">
        <v>482</v>
      </c>
      <c r="Q155" s="16">
        <v>2023</v>
      </c>
      <c r="R155" s="16">
        <v>2</v>
      </c>
      <c r="S155" s="16">
        <v>0</v>
      </c>
      <c r="T155" s="16">
        <v>0</v>
      </c>
      <c r="V155" s="12" t="s">
        <v>204</v>
      </c>
      <c r="W155" s="12" t="s">
        <v>204</v>
      </c>
      <c r="X155" s="16">
        <v>1</v>
      </c>
      <c r="Y155" s="16">
        <v>5</v>
      </c>
      <c r="Z155" s="16">
        <v>2</v>
      </c>
      <c r="AA155" s="16">
        <f t="shared" si="32"/>
        <v>240</v>
      </c>
      <c r="AB155" s="16" t="s">
        <v>643</v>
      </c>
      <c r="AC155" s="16" t="s">
        <v>592</v>
      </c>
      <c r="AD155" s="16">
        <f t="shared" si="22"/>
        <v>84000</v>
      </c>
      <c r="AE155" s="16">
        <f t="shared" si="23"/>
        <v>700</v>
      </c>
      <c r="AF155" s="16">
        <f t="shared" si="24"/>
        <v>262500</v>
      </c>
      <c r="AG155" s="16">
        <f t="shared" si="25"/>
        <v>200</v>
      </c>
      <c r="AH155" s="12">
        <v>0</v>
      </c>
      <c r="AI155" s="16">
        <f t="shared" si="26"/>
        <v>14</v>
      </c>
      <c r="AJ155" s="16">
        <f t="shared" si="27"/>
        <v>48300</v>
      </c>
      <c r="AK155" s="16">
        <f t="shared" si="28"/>
        <v>1000</v>
      </c>
      <c r="AL155" s="16">
        <f t="shared" si="29"/>
        <v>10000</v>
      </c>
      <c r="AM155" s="16">
        <f t="shared" si="30"/>
        <v>180000</v>
      </c>
      <c r="AN155" s="16">
        <f t="shared" si="31"/>
        <v>584800</v>
      </c>
      <c r="AO155" s="12" t="s">
        <v>644</v>
      </c>
      <c r="AP155" s="16" t="s">
        <v>207</v>
      </c>
      <c r="AQ155" s="16" t="s">
        <v>204</v>
      </c>
      <c r="AS155" s="16" t="s">
        <v>2408</v>
      </c>
      <c r="AT155" s="16" t="s">
        <v>2407</v>
      </c>
      <c r="AU155" t="s">
        <v>2410</v>
      </c>
      <c r="AV155" s="15" t="s">
        <v>2409</v>
      </c>
      <c r="AW155" s="16" t="s">
        <v>593</v>
      </c>
      <c r="AX155" s="16" t="s">
        <v>204</v>
      </c>
      <c r="AY155" s="16" t="s">
        <v>204</v>
      </c>
      <c r="AZ155" s="16" t="s">
        <v>204</v>
      </c>
      <c r="BA155" s="16" t="s">
        <v>204</v>
      </c>
      <c r="BB155" s="16" t="s">
        <v>204</v>
      </c>
      <c r="BC155" s="16">
        <v>2</v>
      </c>
      <c r="BD155" s="16">
        <v>12.8</v>
      </c>
      <c r="BE155" s="16">
        <v>5600</v>
      </c>
      <c r="BF155" s="16">
        <v>2400</v>
      </c>
      <c r="BG155" s="16">
        <v>0</v>
      </c>
      <c r="BH155" s="16">
        <v>2400</v>
      </c>
      <c r="BI155" s="16">
        <v>2400</v>
      </c>
      <c r="BJ155" s="16">
        <v>0</v>
      </c>
    </row>
    <row r="156" spans="1:62" x14ac:dyDescent="0.35">
      <c r="A156">
        <v>155</v>
      </c>
      <c r="B156" t="s">
        <v>360</v>
      </c>
      <c r="C156" t="s">
        <v>7069</v>
      </c>
      <c r="D156" s="15" t="s">
        <v>755</v>
      </c>
      <c r="E156" s="12" t="s">
        <v>98</v>
      </c>
      <c r="F156" s="16">
        <v>1973</v>
      </c>
      <c r="G156" s="12" t="s">
        <v>588</v>
      </c>
      <c r="H156" s="12" t="s">
        <v>589</v>
      </c>
      <c r="I156" s="12" t="s">
        <v>640</v>
      </c>
      <c r="J156" s="12" t="s">
        <v>2402</v>
      </c>
      <c r="K156" s="12" t="s">
        <v>641</v>
      </c>
      <c r="N156" s="16" t="s">
        <v>206</v>
      </c>
      <c r="O156" s="16" t="s">
        <v>742</v>
      </c>
      <c r="P156" s="12" t="s">
        <v>482</v>
      </c>
      <c r="Q156" s="16">
        <v>2023</v>
      </c>
      <c r="R156" s="16">
        <v>0.9</v>
      </c>
      <c r="S156" s="16">
        <v>0</v>
      </c>
      <c r="T156" s="16">
        <v>0</v>
      </c>
      <c r="V156" s="12" t="s">
        <v>204</v>
      </c>
      <c r="W156" s="12" t="s">
        <v>204</v>
      </c>
      <c r="X156" s="16">
        <v>1</v>
      </c>
      <c r="Y156" s="16">
        <v>4</v>
      </c>
      <c r="Z156" s="16">
        <v>0.9</v>
      </c>
      <c r="AA156" s="16">
        <f t="shared" si="32"/>
        <v>108</v>
      </c>
      <c r="AB156" s="16" t="s">
        <v>643</v>
      </c>
      <c r="AC156" s="16" t="s">
        <v>592</v>
      </c>
      <c r="AD156" s="16">
        <f t="shared" si="22"/>
        <v>37800</v>
      </c>
      <c r="AE156" s="16">
        <f t="shared" si="23"/>
        <v>315</v>
      </c>
      <c r="AF156" s="16">
        <f t="shared" si="24"/>
        <v>118125</v>
      </c>
      <c r="AG156" s="16">
        <f t="shared" si="25"/>
        <v>90</v>
      </c>
      <c r="AH156" s="12">
        <v>0</v>
      </c>
      <c r="AI156" s="16">
        <f t="shared" si="26"/>
        <v>6.3</v>
      </c>
      <c r="AJ156" s="16">
        <f t="shared" si="27"/>
        <v>21735</v>
      </c>
      <c r="AK156" s="16">
        <f t="shared" si="28"/>
        <v>450</v>
      </c>
      <c r="AL156" s="16">
        <f t="shared" si="29"/>
        <v>4500</v>
      </c>
      <c r="AM156" s="16">
        <f t="shared" si="30"/>
        <v>81000</v>
      </c>
      <c r="AN156" s="16">
        <f t="shared" si="31"/>
        <v>263160</v>
      </c>
      <c r="AO156" s="12" t="s">
        <v>644</v>
      </c>
      <c r="AP156" s="16" t="s">
        <v>207</v>
      </c>
      <c r="AQ156" s="16" t="s">
        <v>204</v>
      </c>
      <c r="AS156" s="16" t="s">
        <v>2408</v>
      </c>
      <c r="AT156" s="16" t="s">
        <v>2407</v>
      </c>
      <c r="AU156" t="s">
        <v>2410</v>
      </c>
      <c r="AV156" s="15" t="s">
        <v>2409</v>
      </c>
      <c r="AW156" s="16" t="s">
        <v>593</v>
      </c>
      <c r="AX156" s="16" t="s">
        <v>204</v>
      </c>
      <c r="AY156" s="16" t="s">
        <v>204</v>
      </c>
      <c r="AZ156" s="16" t="s">
        <v>204</v>
      </c>
      <c r="BA156" s="16" t="s">
        <v>204</v>
      </c>
      <c r="BB156" s="16" t="s">
        <v>204</v>
      </c>
      <c r="BC156" s="16">
        <v>0.9</v>
      </c>
      <c r="BD156" s="16">
        <v>6.72</v>
      </c>
      <c r="BE156" s="16">
        <v>1600</v>
      </c>
      <c r="BF156" s="16">
        <v>2640</v>
      </c>
      <c r="BG156" s="16">
        <v>0</v>
      </c>
      <c r="BH156" s="16">
        <v>1200</v>
      </c>
      <c r="BI156" s="16">
        <v>1280</v>
      </c>
      <c r="BJ156" s="16">
        <v>0</v>
      </c>
    </row>
    <row r="157" spans="1:62" x14ac:dyDescent="0.35">
      <c r="A157">
        <v>156</v>
      </c>
      <c r="B157" t="s">
        <v>360</v>
      </c>
      <c r="C157" t="s">
        <v>7070</v>
      </c>
      <c r="D157" s="15" t="s">
        <v>756</v>
      </c>
      <c r="E157" s="12" t="s">
        <v>98</v>
      </c>
      <c r="F157" s="16">
        <v>1971</v>
      </c>
      <c r="G157" s="12" t="s">
        <v>588</v>
      </c>
      <c r="H157" s="12" t="s">
        <v>589</v>
      </c>
      <c r="I157" s="12" t="s">
        <v>640</v>
      </c>
      <c r="J157" s="12" t="s">
        <v>2402</v>
      </c>
      <c r="K157" s="12" t="s">
        <v>641</v>
      </c>
      <c r="N157" s="16" t="s">
        <v>206</v>
      </c>
      <c r="O157" s="16" t="s">
        <v>742</v>
      </c>
      <c r="P157" s="12" t="s">
        <v>482</v>
      </c>
      <c r="Q157" s="16">
        <v>2023</v>
      </c>
      <c r="R157" s="16">
        <v>0.6</v>
      </c>
      <c r="S157" s="16">
        <v>0</v>
      </c>
      <c r="T157" s="16">
        <v>0</v>
      </c>
      <c r="V157" s="12" t="s">
        <v>204</v>
      </c>
      <c r="W157" s="12" t="s">
        <v>204</v>
      </c>
      <c r="X157" s="16">
        <v>1</v>
      </c>
      <c r="Y157" s="16">
        <v>2</v>
      </c>
      <c r="Z157" s="16">
        <v>0.6</v>
      </c>
      <c r="AA157" s="16">
        <f t="shared" si="32"/>
        <v>72</v>
      </c>
      <c r="AB157" s="16" t="s">
        <v>643</v>
      </c>
      <c r="AC157" s="16" t="s">
        <v>592</v>
      </c>
      <c r="AD157" s="16">
        <f t="shared" si="22"/>
        <v>25200</v>
      </c>
      <c r="AE157" s="16">
        <f t="shared" si="23"/>
        <v>210</v>
      </c>
      <c r="AF157" s="16">
        <f t="shared" si="24"/>
        <v>78750</v>
      </c>
      <c r="AG157" s="16">
        <f t="shared" si="25"/>
        <v>60</v>
      </c>
      <c r="AH157" s="12">
        <v>0</v>
      </c>
      <c r="AI157" s="16">
        <f t="shared" si="26"/>
        <v>4.2</v>
      </c>
      <c r="AJ157" s="16">
        <f t="shared" si="27"/>
        <v>14490</v>
      </c>
      <c r="AK157" s="16">
        <f t="shared" si="28"/>
        <v>300</v>
      </c>
      <c r="AL157" s="16">
        <f t="shared" si="29"/>
        <v>3000</v>
      </c>
      <c r="AM157" s="16">
        <f t="shared" si="30"/>
        <v>54000</v>
      </c>
      <c r="AN157" s="16">
        <f t="shared" si="31"/>
        <v>175440</v>
      </c>
      <c r="AO157" s="12" t="s">
        <v>644</v>
      </c>
      <c r="AP157" s="16" t="s">
        <v>207</v>
      </c>
      <c r="AQ157" s="16" t="s">
        <v>204</v>
      </c>
      <c r="AS157" s="16" t="s">
        <v>2408</v>
      </c>
      <c r="AT157" s="16" t="s">
        <v>2407</v>
      </c>
      <c r="AU157" t="s">
        <v>2410</v>
      </c>
      <c r="AV157" s="15" t="s">
        <v>2409</v>
      </c>
      <c r="AW157" s="16" t="s">
        <v>593</v>
      </c>
      <c r="AX157" s="16" t="s">
        <v>204</v>
      </c>
      <c r="AY157" s="16" t="s">
        <v>204</v>
      </c>
      <c r="AZ157" s="16" t="s">
        <v>204</v>
      </c>
      <c r="BA157" s="16" t="s">
        <v>204</v>
      </c>
      <c r="BB157" s="16" t="s">
        <v>204</v>
      </c>
      <c r="BC157" s="16">
        <v>0.6</v>
      </c>
      <c r="BD157" s="16">
        <v>4.8</v>
      </c>
      <c r="BE157" s="16">
        <v>1120</v>
      </c>
      <c r="BF157" s="16">
        <v>1280</v>
      </c>
      <c r="BG157" s="16">
        <v>0</v>
      </c>
      <c r="BH157" s="16">
        <v>1600</v>
      </c>
      <c r="BI157" s="16">
        <v>800</v>
      </c>
      <c r="BJ157" s="16">
        <v>0</v>
      </c>
    </row>
    <row r="158" spans="1:62" x14ac:dyDescent="0.35">
      <c r="A158">
        <v>157</v>
      </c>
      <c r="B158" t="s">
        <v>360</v>
      </c>
      <c r="C158" t="s">
        <v>7071</v>
      </c>
      <c r="D158" s="15" t="s">
        <v>757</v>
      </c>
      <c r="E158" s="12" t="s">
        <v>98</v>
      </c>
      <c r="F158" s="16">
        <v>1984</v>
      </c>
      <c r="G158" s="12" t="s">
        <v>588</v>
      </c>
      <c r="H158" s="12" t="s">
        <v>589</v>
      </c>
      <c r="I158" s="12" t="s">
        <v>640</v>
      </c>
      <c r="J158" s="12" t="s">
        <v>2402</v>
      </c>
      <c r="K158" s="12" t="s">
        <v>641</v>
      </c>
      <c r="N158" s="16" t="s">
        <v>206</v>
      </c>
      <c r="O158" s="16" t="s">
        <v>742</v>
      </c>
      <c r="P158" s="12" t="s">
        <v>482</v>
      </c>
      <c r="Q158" s="16">
        <v>2023</v>
      </c>
      <c r="R158" s="16">
        <v>1</v>
      </c>
      <c r="S158" s="16">
        <v>0</v>
      </c>
      <c r="T158" s="16">
        <v>0</v>
      </c>
      <c r="V158" s="12" t="s">
        <v>204</v>
      </c>
      <c r="W158" s="12" t="s">
        <v>204</v>
      </c>
      <c r="X158" s="16">
        <v>1</v>
      </c>
      <c r="Y158" s="16">
        <v>4</v>
      </c>
      <c r="Z158" s="16">
        <v>1</v>
      </c>
      <c r="AA158" s="16">
        <f t="shared" si="32"/>
        <v>120</v>
      </c>
      <c r="AB158" s="16" t="s">
        <v>643</v>
      </c>
      <c r="AC158" s="16" t="s">
        <v>592</v>
      </c>
      <c r="AD158" s="16">
        <f t="shared" si="22"/>
        <v>42000</v>
      </c>
      <c r="AE158" s="16">
        <f t="shared" si="23"/>
        <v>350</v>
      </c>
      <c r="AF158" s="16">
        <f t="shared" si="24"/>
        <v>131250</v>
      </c>
      <c r="AG158" s="16">
        <f t="shared" si="25"/>
        <v>100</v>
      </c>
      <c r="AH158" s="12">
        <v>0</v>
      </c>
      <c r="AI158" s="16">
        <f t="shared" si="26"/>
        <v>7</v>
      </c>
      <c r="AJ158" s="16">
        <f t="shared" si="27"/>
        <v>24150</v>
      </c>
      <c r="AK158" s="16">
        <f t="shared" si="28"/>
        <v>500</v>
      </c>
      <c r="AL158" s="16">
        <f t="shared" si="29"/>
        <v>5000</v>
      </c>
      <c r="AM158" s="16">
        <f t="shared" si="30"/>
        <v>90000</v>
      </c>
      <c r="AN158" s="16">
        <f t="shared" si="31"/>
        <v>292400</v>
      </c>
      <c r="AO158" s="12" t="s">
        <v>644</v>
      </c>
      <c r="AP158" s="16" t="s">
        <v>207</v>
      </c>
      <c r="AQ158" s="16" t="s">
        <v>204</v>
      </c>
      <c r="AS158" s="16" t="s">
        <v>2408</v>
      </c>
      <c r="AT158" s="16" t="s">
        <v>2407</v>
      </c>
      <c r="AU158" t="s">
        <v>2410</v>
      </c>
      <c r="AV158" s="15" t="s">
        <v>2409</v>
      </c>
      <c r="AW158" s="16" t="s">
        <v>593</v>
      </c>
      <c r="AX158" s="16" t="s">
        <v>204</v>
      </c>
      <c r="AY158" s="16" t="s">
        <v>204</v>
      </c>
      <c r="AZ158" s="16" t="s">
        <v>204</v>
      </c>
      <c r="BA158" s="16" t="s">
        <v>204</v>
      </c>
      <c r="BB158" s="16" t="s">
        <v>204</v>
      </c>
      <c r="BC158" s="16">
        <v>1</v>
      </c>
      <c r="BD158" s="16">
        <v>7.2</v>
      </c>
      <c r="BE158" s="16">
        <v>2800</v>
      </c>
      <c r="BF158" s="16">
        <v>1600</v>
      </c>
      <c r="BG158" s="16">
        <v>0</v>
      </c>
      <c r="BH158" s="16">
        <v>1600</v>
      </c>
      <c r="BI158" s="16">
        <v>1200</v>
      </c>
      <c r="BJ158" s="16">
        <v>0</v>
      </c>
    </row>
    <row r="159" spans="1:62" x14ac:dyDescent="0.35">
      <c r="A159">
        <v>158</v>
      </c>
      <c r="B159" t="s">
        <v>360</v>
      </c>
      <c r="C159" t="s">
        <v>7072</v>
      </c>
      <c r="D159" s="15" t="s">
        <v>758</v>
      </c>
      <c r="E159" s="12" t="s">
        <v>98</v>
      </c>
      <c r="F159" s="16">
        <v>1977</v>
      </c>
      <c r="G159" s="12" t="s">
        <v>588</v>
      </c>
      <c r="H159" s="12" t="s">
        <v>589</v>
      </c>
      <c r="I159" s="12" t="s">
        <v>640</v>
      </c>
      <c r="J159" s="12" t="s">
        <v>2402</v>
      </c>
      <c r="K159" s="12" t="s">
        <v>641</v>
      </c>
      <c r="N159" s="16" t="s">
        <v>206</v>
      </c>
      <c r="O159" s="16" t="s">
        <v>742</v>
      </c>
      <c r="P159" s="12" t="s">
        <v>482</v>
      </c>
      <c r="Q159" s="16">
        <v>2023</v>
      </c>
      <c r="R159" s="16">
        <v>0.8</v>
      </c>
      <c r="S159" s="16">
        <v>0</v>
      </c>
      <c r="T159" s="16">
        <v>0</v>
      </c>
      <c r="V159" s="12" t="s">
        <v>204</v>
      </c>
      <c r="W159" s="12" t="s">
        <v>204</v>
      </c>
      <c r="X159" s="16">
        <v>1</v>
      </c>
      <c r="Y159" s="16">
        <v>5</v>
      </c>
      <c r="Z159" s="16">
        <v>0.8</v>
      </c>
      <c r="AA159" s="16">
        <f t="shared" si="32"/>
        <v>96</v>
      </c>
      <c r="AB159" s="16" t="s">
        <v>643</v>
      </c>
      <c r="AC159" s="16" t="s">
        <v>592</v>
      </c>
      <c r="AD159" s="16">
        <f t="shared" si="22"/>
        <v>33600</v>
      </c>
      <c r="AE159" s="16">
        <f t="shared" si="23"/>
        <v>280</v>
      </c>
      <c r="AF159" s="16">
        <f t="shared" si="24"/>
        <v>105000</v>
      </c>
      <c r="AG159" s="16">
        <f t="shared" si="25"/>
        <v>80</v>
      </c>
      <c r="AH159" s="12">
        <v>0</v>
      </c>
      <c r="AI159" s="16">
        <f t="shared" si="26"/>
        <v>5.6000000000000005</v>
      </c>
      <c r="AJ159" s="16">
        <f t="shared" si="27"/>
        <v>19320.000000000004</v>
      </c>
      <c r="AK159" s="16">
        <f t="shared" si="28"/>
        <v>400</v>
      </c>
      <c r="AL159" s="16">
        <f t="shared" si="29"/>
        <v>4000</v>
      </c>
      <c r="AM159" s="16">
        <f t="shared" si="30"/>
        <v>72000</v>
      </c>
      <c r="AN159" s="16">
        <f t="shared" si="31"/>
        <v>233920</v>
      </c>
      <c r="AO159" s="12" t="s">
        <v>644</v>
      </c>
      <c r="AP159" s="16" t="s">
        <v>207</v>
      </c>
      <c r="AQ159" s="16" t="s">
        <v>204</v>
      </c>
      <c r="AS159" s="16" t="s">
        <v>2408</v>
      </c>
      <c r="AT159" s="16" t="s">
        <v>2407</v>
      </c>
      <c r="AU159" t="s">
        <v>2410</v>
      </c>
      <c r="AV159" s="15" t="s">
        <v>2409</v>
      </c>
      <c r="AW159" s="16" t="s">
        <v>593</v>
      </c>
      <c r="AX159" s="16" t="s">
        <v>204</v>
      </c>
      <c r="AY159" s="16" t="s">
        <v>204</v>
      </c>
      <c r="AZ159" s="16" t="s">
        <v>204</v>
      </c>
      <c r="BA159" s="16" t="s">
        <v>204</v>
      </c>
      <c r="BB159" s="16" t="s">
        <v>204</v>
      </c>
      <c r="BC159" s="16">
        <v>0.8</v>
      </c>
      <c r="BD159" s="16">
        <v>6</v>
      </c>
      <c r="BE159" s="16">
        <v>1920</v>
      </c>
      <c r="BF159" s="16">
        <v>1600</v>
      </c>
      <c r="BG159" s="16">
        <v>0</v>
      </c>
      <c r="BH159" s="16">
        <v>2080</v>
      </c>
      <c r="BI159" s="16">
        <v>2880</v>
      </c>
      <c r="BJ159" s="16">
        <v>0</v>
      </c>
    </row>
    <row r="160" spans="1:62" x14ac:dyDescent="0.35">
      <c r="A160">
        <v>159</v>
      </c>
      <c r="B160" t="s">
        <v>360</v>
      </c>
      <c r="C160" t="s">
        <v>7073</v>
      </c>
      <c r="D160" s="15" t="s">
        <v>759</v>
      </c>
      <c r="E160" s="12" t="s">
        <v>98</v>
      </c>
      <c r="F160" s="16">
        <v>1961</v>
      </c>
      <c r="G160" s="12" t="s">
        <v>588</v>
      </c>
      <c r="H160" s="12" t="s">
        <v>589</v>
      </c>
      <c r="I160" s="12" t="s">
        <v>640</v>
      </c>
      <c r="J160" s="12" t="s">
        <v>2402</v>
      </c>
      <c r="K160" s="12" t="s">
        <v>641</v>
      </c>
      <c r="N160" s="16" t="s">
        <v>206</v>
      </c>
      <c r="O160" s="16" t="s">
        <v>742</v>
      </c>
      <c r="P160" s="12" t="s">
        <v>482</v>
      </c>
      <c r="Q160" s="16">
        <v>2023</v>
      </c>
      <c r="R160" s="16">
        <v>0.3</v>
      </c>
      <c r="S160" s="16">
        <v>0</v>
      </c>
      <c r="T160" s="16">
        <v>0</v>
      </c>
      <c r="V160" s="12" t="s">
        <v>204</v>
      </c>
      <c r="W160" s="12" t="s">
        <v>204</v>
      </c>
      <c r="X160" s="16">
        <v>1</v>
      </c>
      <c r="Y160" s="16">
        <v>3</v>
      </c>
      <c r="Z160" s="16">
        <v>0.3</v>
      </c>
      <c r="AA160" s="16">
        <f t="shared" si="32"/>
        <v>36</v>
      </c>
      <c r="AB160" s="16" t="s">
        <v>643</v>
      </c>
      <c r="AC160" s="16" t="s">
        <v>592</v>
      </c>
      <c r="AD160" s="16">
        <f t="shared" si="22"/>
        <v>12600</v>
      </c>
      <c r="AE160" s="16">
        <f t="shared" si="23"/>
        <v>105</v>
      </c>
      <c r="AF160" s="16">
        <f t="shared" si="24"/>
        <v>39375</v>
      </c>
      <c r="AG160" s="16">
        <f t="shared" si="25"/>
        <v>30</v>
      </c>
      <c r="AH160" s="12">
        <v>0</v>
      </c>
      <c r="AI160" s="16">
        <f t="shared" si="26"/>
        <v>2.1</v>
      </c>
      <c r="AJ160" s="16">
        <f t="shared" si="27"/>
        <v>7245</v>
      </c>
      <c r="AK160" s="16">
        <f t="shared" si="28"/>
        <v>150</v>
      </c>
      <c r="AL160" s="16">
        <f t="shared" si="29"/>
        <v>1500</v>
      </c>
      <c r="AM160" s="16">
        <f t="shared" si="30"/>
        <v>27000</v>
      </c>
      <c r="AN160" s="16">
        <f t="shared" si="31"/>
        <v>87720</v>
      </c>
      <c r="AO160" s="12" t="s">
        <v>644</v>
      </c>
      <c r="AP160" s="16" t="s">
        <v>207</v>
      </c>
      <c r="AQ160" s="16" t="s">
        <v>204</v>
      </c>
      <c r="AS160" s="16" t="s">
        <v>2408</v>
      </c>
      <c r="AT160" s="16" t="s">
        <v>2407</v>
      </c>
      <c r="AU160" t="s">
        <v>2410</v>
      </c>
      <c r="AV160" s="15" t="s">
        <v>2409</v>
      </c>
      <c r="AW160" s="16" t="s">
        <v>593</v>
      </c>
      <c r="AX160" s="16" t="s">
        <v>204</v>
      </c>
      <c r="AY160" s="16" t="s">
        <v>204</v>
      </c>
      <c r="AZ160" s="16" t="s">
        <v>204</v>
      </c>
      <c r="BA160" s="16" t="s">
        <v>204</v>
      </c>
      <c r="BB160" s="16" t="s">
        <v>204</v>
      </c>
      <c r="BC160" s="16">
        <v>0.3</v>
      </c>
      <c r="BD160" s="16">
        <v>2.4</v>
      </c>
      <c r="BE160" s="16">
        <v>560</v>
      </c>
      <c r="BF160" s="16">
        <v>560</v>
      </c>
      <c r="BG160" s="16">
        <v>0</v>
      </c>
      <c r="BH160" s="16">
        <v>480</v>
      </c>
      <c r="BI160" s="16">
        <v>800</v>
      </c>
      <c r="BJ160" s="16">
        <v>0</v>
      </c>
    </row>
    <row r="161" spans="1:62" x14ac:dyDescent="0.35">
      <c r="A161">
        <v>160</v>
      </c>
      <c r="B161" t="s">
        <v>360</v>
      </c>
      <c r="C161" t="s">
        <v>7074</v>
      </c>
      <c r="D161" s="15" t="s">
        <v>760</v>
      </c>
      <c r="E161" s="12" t="s">
        <v>98</v>
      </c>
      <c r="F161" s="16">
        <v>1970</v>
      </c>
      <c r="G161" s="12" t="s">
        <v>588</v>
      </c>
      <c r="H161" s="12" t="s">
        <v>589</v>
      </c>
      <c r="I161" s="12" t="s">
        <v>640</v>
      </c>
      <c r="J161" s="12" t="s">
        <v>2402</v>
      </c>
      <c r="K161" s="12" t="s">
        <v>641</v>
      </c>
      <c r="N161" s="16" t="s">
        <v>206</v>
      </c>
      <c r="O161" s="16" t="s">
        <v>742</v>
      </c>
      <c r="P161" s="12" t="s">
        <v>482</v>
      </c>
      <c r="Q161" s="16">
        <v>2023</v>
      </c>
      <c r="R161" s="16">
        <v>1</v>
      </c>
      <c r="S161" s="16">
        <v>0</v>
      </c>
      <c r="T161" s="16">
        <v>0</v>
      </c>
      <c r="V161" s="12" t="s">
        <v>204</v>
      </c>
      <c r="W161" s="12" t="s">
        <v>204</v>
      </c>
      <c r="X161" s="16">
        <v>1</v>
      </c>
      <c r="Y161" s="16">
        <v>8</v>
      </c>
      <c r="Z161" s="16">
        <v>1</v>
      </c>
      <c r="AA161" s="16">
        <f t="shared" si="32"/>
        <v>120</v>
      </c>
      <c r="AB161" s="16" t="s">
        <v>643</v>
      </c>
      <c r="AC161" s="16" t="s">
        <v>592</v>
      </c>
      <c r="AD161" s="16">
        <f t="shared" si="22"/>
        <v>42000</v>
      </c>
      <c r="AE161" s="16">
        <f t="shared" si="23"/>
        <v>350</v>
      </c>
      <c r="AF161" s="16">
        <f t="shared" si="24"/>
        <v>131250</v>
      </c>
      <c r="AG161" s="16">
        <f t="shared" si="25"/>
        <v>100</v>
      </c>
      <c r="AH161" s="12">
        <v>0</v>
      </c>
      <c r="AI161" s="16">
        <f t="shared" si="26"/>
        <v>7</v>
      </c>
      <c r="AJ161" s="16">
        <f t="shared" si="27"/>
        <v>24150</v>
      </c>
      <c r="AK161" s="16">
        <f t="shared" si="28"/>
        <v>500</v>
      </c>
      <c r="AL161" s="16">
        <f t="shared" si="29"/>
        <v>5000</v>
      </c>
      <c r="AM161" s="16">
        <f t="shared" si="30"/>
        <v>90000</v>
      </c>
      <c r="AN161" s="16">
        <f t="shared" si="31"/>
        <v>292400</v>
      </c>
      <c r="AO161" s="12" t="s">
        <v>644</v>
      </c>
      <c r="AP161" s="16" t="s">
        <v>207</v>
      </c>
      <c r="AQ161" s="16" t="s">
        <v>204</v>
      </c>
      <c r="AS161" s="16" t="s">
        <v>2408</v>
      </c>
      <c r="AT161" s="16" t="s">
        <v>2407</v>
      </c>
      <c r="AU161" t="s">
        <v>2410</v>
      </c>
      <c r="AV161" s="15" t="s">
        <v>2409</v>
      </c>
      <c r="AW161" s="16" t="s">
        <v>593</v>
      </c>
      <c r="AX161" s="16" t="s">
        <v>204</v>
      </c>
      <c r="AY161" s="16" t="s">
        <v>204</v>
      </c>
      <c r="AZ161" s="16" t="s">
        <v>204</v>
      </c>
      <c r="BA161" s="16" t="s">
        <v>204</v>
      </c>
      <c r="BB161" s="16" t="s">
        <v>204</v>
      </c>
      <c r="BC161" s="16">
        <v>1</v>
      </c>
      <c r="BD161" s="16">
        <v>7.2</v>
      </c>
      <c r="BE161" s="16">
        <v>2800</v>
      </c>
      <c r="BF161" s="16">
        <v>2000</v>
      </c>
      <c r="BG161" s="16">
        <v>0</v>
      </c>
      <c r="BH161" s="16">
        <v>1200</v>
      </c>
      <c r="BI161" s="16">
        <v>1200</v>
      </c>
      <c r="BJ161" s="16">
        <v>0</v>
      </c>
    </row>
    <row r="162" spans="1:62" ht="20.149999999999999" customHeight="1" x14ac:dyDescent="0.35">
      <c r="A162">
        <v>161</v>
      </c>
      <c r="B162" t="s">
        <v>360</v>
      </c>
      <c r="C162" t="s">
        <v>7075</v>
      </c>
      <c r="D162" s="15" t="s">
        <v>761</v>
      </c>
      <c r="E162" s="12" t="s">
        <v>98</v>
      </c>
      <c r="F162" s="16">
        <v>1968</v>
      </c>
      <c r="G162" s="12" t="s">
        <v>588</v>
      </c>
      <c r="H162" s="12" t="s">
        <v>589</v>
      </c>
      <c r="I162" s="12" t="s">
        <v>640</v>
      </c>
      <c r="J162" s="12" t="s">
        <v>2402</v>
      </c>
      <c r="K162" s="12" t="s">
        <v>641</v>
      </c>
      <c r="N162" s="16" t="s">
        <v>206</v>
      </c>
      <c r="O162" s="16" t="s">
        <v>742</v>
      </c>
      <c r="P162" s="12" t="s">
        <v>482</v>
      </c>
      <c r="Q162" s="16">
        <v>2023</v>
      </c>
      <c r="R162" s="16">
        <v>0.8</v>
      </c>
      <c r="S162" s="16">
        <v>0</v>
      </c>
      <c r="T162" s="16">
        <v>0</v>
      </c>
      <c r="V162" s="12" t="s">
        <v>204</v>
      </c>
      <c r="W162" s="12" t="s">
        <v>204</v>
      </c>
      <c r="X162" s="16">
        <v>1</v>
      </c>
      <c r="Y162" s="16">
        <v>4</v>
      </c>
      <c r="Z162" s="16">
        <v>0.8</v>
      </c>
      <c r="AA162" s="16">
        <f t="shared" si="32"/>
        <v>96</v>
      </c>
      <c r="AB162" s="16" t="s">
        <v>643</v>
      </c>
      <c r="AC162" s="16" t="s">
        <v>592</v>
      </c>
      <c r="AD162" s="16">
        <f t="shared" si="22"/>
        <v>33600</v>
      </c>
      <c r="AE162" s="16">
        <f t="shared" si="23"/>
        <v>280</v>
      </c>
      <c r="AF162" s="16">
        <f t="shared" si="24"/>
        <v>105000</v>
      </c>
      <c r="AG162" s="16">
        <f t="shared" si="25"/>
        <v>80</v>
      </c>
      <c r="AH162" s="12">
        <v>0</v>
      </c>
      <c r="AI162" s="16">
        <f t="shared" si="26"/>
        <v>5.6000000000000005</v>
      </c>
      <c r="AJ162" s="16">
        <f t="shared" si="27"/>
        <v>19320.000000000004</v>
      </c>
      <c r="AK162" s="16">
        <f t="shared" si="28"/>
        <v>400</v>
      </c>
      <c r="AL162" s="16">
        <f t="shared" si="29"/>
        <v>4000</v>
      </c>
      <c r="AM162" s="16">
        <f t="shared" si="30"/>
        <v>72000</v>
      </c>
      <c r="AN162" s="16">
        <f t="shared" si="31"/>
        <v>233920</v>
      </c>
      <c r="AO162" s="12" t="s">
        <v>644</v>
      </c>
      <c r="AP162" s="16" t="s">
        <v>207</v>
      </c>
      <c r="AQ162" s="16" t="s">
        <v>204</v>
      </c>
      <c r="AS162" s="16" t="s">
        <v>2408</v>
      </c>
      <c r="AT162" s="16" t="s">
        <v>2407</v>
      </c>
      <c r="AU162" t="s">
        <v>2410</v>
      </c>
      <c r="AV162" s="15" t="s">
        <v>2409</v>
      </c>
      <c r="AW162" s="16" t="s">
        <v>593</v>
      </c>
      <c r="AX162" s="16" t="s">
        <v>204</v>
      </c>
      <c r="AY162" s="16" t="s">
        <v>204</v>
      </c>
      <c r="AZ162" s="16" t="s">
        <v>204</v>
      </c>
      <c r="BA162" s="16" t="s">
        <v>204</v>
      </c>
      <c r="BB162" s="16" t="s">
        <v>204</v>
      </c>
      <c r="BC162" s="16">
        <v>0.8</v>
      </c>
      <c r="BD162" s="16">
        <v>6</v>
      </c>
      <c r="BE162" s="16">
        <v>1920</v>
      </c>
      <c r="BF162" s="16">
        <v>1600</v>
      </c>
      <c r="BG162" s="16">
        <v>0</v>
      </c>
      <c r="BH162" s="16">
        <v>1280</v>
      </c>
      <c r="BI162" s="16">
        <v>1200</v>
      </c>
      <c r="BJ162" s="16">
        <v>0</v>
      </c>
    </row>
    <row r="163" spans="1:62" ht="20.149999999999999" customHeight="1" x14ac:dyDescent="0.35">
      <c r="A163">
        <v>162</v>
      </c>
      <c r="B163" t="s">
        <v>360</v>
      </c>
      <c r="C163" t="s">
        <v>7076</v>
      </c>
      <c r="D163" s="15" t="s">
        <v>762</v>
      </c>
      <c r="E163" s="12" t="s">
        <v>98</v>
      </c>
      <c r="F163" s="16">
        <v>1968</v>
      </c>
      <c r="G163" s="12" t="s">
        <v>588</v>
      </c>
      <c r="H163" s="12" t="s">
        <v>589</v>
      </c>
      <c r="I163" s="12" t="s">
        <v>640</v>
      </c>
      <c r="J163" s="12" t="s">
        <v>2402</v>
      </c>
      <c r="K163" s="12" t="s">
        <v>641</v>
      </c>
      <c r="N163" s="16" t="s">
        <v>206</v>
      </c>
      <c r="O163" s="16" t="s">
        <v>742</v>
      </c>
      <c r="P163" s="12" t="s">
        <v>482</v>
      </c>
      <c r="Q163" s="16">
        <v>2023</v>
      </c>
      <c r="R163" s="16">
        <v>0.3</v>
      </c>
      <c r="S163" s="16">
        <v>0</v>
      </c>
      <c r="T163" s="16">
        <v>0</v>
      </c>
      <c r="V163" s="12" t="s">
        <v>204</v>
      </c>
      <c r="W163" s="12" t="s">
        <v>204</v>
      </c>
      <c r="X163" s="16">
        <v>1</v>
      </c>
      <c r="Y163" s="16">
        <v>10</v>
      </c>
      <c r="Z163" s="16">
        <v>0.3</v>
      </c>
      <c r="AA163" s="16">
        <f t="shared" si="32"/>
        <v>36</v>
      </c>
      <c r="AB163" s="16" t="s">
        <v>643</v>
      </c>
      <c r="AC163" s="16" t="s">
        <v>592</v>
      </c>
      <c r="AD163" s="16">
        <f t="shared" si="22"/>
        <v>12600</v>
      </c>
      <c r="AE163" s="16">
        <f t="shared" si="23"/>
        <v>105</v>
      </c>
      <c r="AF163" s="16">
        <f t="shared" si="24"/>
        <v>39375</v>
      </c>
      <c r="AG163" s="16">
        <f t="shared" si="25"/>
        <v>30</v>
      </c>
      <c r="AH163" s="12">
        <v>0</v>
      </c>
      <c r="AI163" s="16">
        <f t="shared" si="26"/>
        <v>2.1</v>
      </c>
      <c r="AJ163" s="16">
        <f t="shared" si="27"/>
        <v>7245</v>
      </c>
      <c r="AK163" s="16">
        <f t="shared" si="28"/>
        <v>150</v>
      </c>
      <c r="AL163" s="16">
        <f t="shared" si="29"/>
        <v>1500</v>
      </c>
      <c r="AM163" s="16">
        <f t="shared" si="30"/>
        <v>27000</v>
      </c>
      <c r="AN163" s="16">
        <f t="shared" si="31"/>
        <v>87720</v>
      </c>
      <c r="AO163" s="12" t="s">
        <v>644</v>
      </c>
      <c r="AP163" s="16" t="s">
        <v>207</v>
      </c>
      <c r="AQ163" s="16" t="s">
        <v>204</v>
      </c>
      <c r="AS163" s="16" t="s">
        <v>2408</v>
      </c>
      <c r="AT163" s="16" t="s">
        <v>2407</v>
      </c>
      <c r="AU163" t="s">
        <v>2410</v>
      </c>
      <c r="AV163" s="15" t="s">
        <v>2409</v>
      </c>
      <c r="AW163" s="16" t="s">
        <v>593</v>
      </c>
      <c r="AX163" s="16" t="s">
        <v>204</v>
      </c>
      <c r="AY163" s="16" t="s">
        <v>204</v>
      </c>
      <c r="AZ163" s="16" t="s">
        <v>204</v>
      </c>
      <c r="BA163" s="16" t="s">
        <v>204</v>
      </c>
      <c r="BB163" s="16" t="s">
        <v>204</v>
      </c>
      <c r="BC163" s="16">
        <v>0.3</v>
      </c>
      <c r="BD163" s="16">
        <v>2.4</v>
      </c>
      <c r="BE163" s="16">
        <v>560</v>
      </c>
      <c r="BF163" s="16">
        <v>560</v>
      </c>
      <c r="BG163" s="16">
        <v>0</v>
      </c>
      <c r="BH163" s="16">
        <v>800</v>
      </c>
      <c r="BI163" s="16">
        <v>480</v>
      </c>
      <c r="BJ163" s="16">
        <v>0</v>
      </c>
    </row>
    <row r="164" spans="1:62" ht="20.149999999999999" customHeight="1" x14ac:dyDescent="0.35">
      <c r="A164">
        <v>163</v>
      </c>
      <c r="B164" t="s">
        <v>360</v>
      </c>
      <c r="C164" t="s">
        <v>7077</v>
      </c>
      <c r="D164" s="15" t="s">
        <v>763</v>
      </c>
      <c r="E164" s="12" t="s">
        <v>98</v>
      </c>
      <c r="F164" s="16">
        <v>1977</v>
      </c>
      <c r="G164" s="12" t="s">
        <v>588</v>
      </c>
      <c r="H164" s="12" t="s">
        <v>589</v>
      </c>
      <c r="I164" s="12" t="s">
        <v>640</v>
      </c>
      <c r="J164" s="12" t="s">
        <v>2402</v>
      </c>
      <c r="K164" s="12" t="s">
        <v>641</v>
      </c>
      <c r="N164" s="16" t="s">
        <v>206</v>
      </c>
      <c r="O164" s="16" t="s">
        <v>742</v>
      </c>
      <c r="P164" s="12" t="s">
        <v>482</v>
      </c>
      <c r="Q164" s="16">
        <v>2023</v>
      </c>
      <c r="R164" s="16">
        <v>0.6</v>
      </c>
      <c r="S164" s="16">
        <v>0</v>
      </c>
      <c r="T164" s="16">
        <v>0</v>
      </c>
      <c r="V164" s="12" t="s">
        <v>204</v>
      </c>
      <c r="W164" s="12" t="s">
        <v>204</v>
      </c>
      <c r="X164" s="16">
        <v>1</v>
      </c>
      <c r="Y164" s="16">
        <v>6</v>
      </c>
      <c r="Z164" s="16">
        <v>0.6</v>
      </c>
      <c r="AA164" s="16">
        <f t="shared" si="32"/>
        <v>72</v>
      </c>
      <c r="AB164" s="16" t="s">
        <v>643</v>
      </c>
      <c r="AC164" s="16" t="s">
        <v>592</v>
      </c>
      <c r="AD164" s="16">
        <f t="shared" si="22"/>
        <v>25200</v>
      </c>
      <c r="AE164" s="16">
        <f t="shared" si="23"/>
        <v>210</v>
      </c>
      <c r="AF164" s="16">
        <f t="shared" si="24"/>
        <v>78750</v>
      </c>
      <c r="AG164" s="16">
        <f t="shared" si="25"/>
        <v>60</v>
      </c>
      <c r="AH164" s="12">
        <v>0</v>
      </c>
      <c r="AI164" s="16">
        <f t="shared" si="26"/>
        <v>4.2</v>
      </c>
      <c r="AJ164" s="16">
        <f t="shared" si="27"/>
        <v>14490</v>
      </c>
      <c r="AK164" s="16">
        <f t="shared" si="28"/>
        <v>300</v>
      </c>
      <c r="AL164" s="16">
        <f t="shared" si="29"/>
        <v>3000</v>
      </c>
      <c r="AM164" s="16">
        <f t="shared" si="30"/>
        <v>54000</v>
      </c>
      <c r="AN164" s="16">
        <f t="shared" si="31"/>
        <v>175440</v>
      </c>
      <c r="AO164" s="12" t="s">
        <v>644</v>
      </c>
      <c r="AP164" s="16" t="s">
        <v>207</v>
      </c>
      <c r="AQ164" s="16" t="s">
        <v>204</v>
      </c>
      <c r="AS164" s="16" t="s">
        <v>2408</v>
      </c>
      <c r="AT164" s="16" t="s">
        <v>2407</v>
      </c>
      <c r="AU164" t="s">
        <v>2410</v>
      </c>
      <c r="AV164" s="15" t="s">
        <v>2409</v>
      </c>
      <c r="AW164" s="16" t="s">
        <v>593</v>
      </c>
      <c r="AX164" s="16" t="s">
        <v>204</v>
      </c>
      <c r="AY164" s="16" t="s">
        <v>204</v>
      </c>
      <c r="AZ164" s="16" t="s">
        <v>204</v>
      </c>
      <c r="BA164" s="16" t="s">
        <v>204</v>
      </c>
      <c r="BB164" s="16" t="s">
        <v>204</v>
      </c>
      <c r="BC164" s="16">
        <v>0.6</v>
      </c>
      <c r="BD164" s="16">
        <v>4.8</v>
      </c>
      <c r="BE164" s="16">
        <v>1120</v>
      </c>
      <c r="BF164" s="16">
        <v>1280</v>
      </c>
      <c r="BG164" s="16">
        <v>0</v>
      </c>
      <c r="BH164" s="16">
        <v>800</v>
      </c>
      <c r="BI164" s="16">
        <v>1600</v>
      </c>
      <c r="BJ164" s="16">
        <v>0</v>
      </c>
    </row>
    <row r="165" spans="1:62" ht="20.149999999999999" customHeight="1" x14ac:dyDescent="0.35">
      <c r="A165">
        <v>164</v>
      </c>
      <c r="B165" t="s">
        <v>360</v>
      </c>
      <c r="C165" t="s">
        <v>7078</v>
      </c>
      <c r="D165" s="15" t="s">
        <v>764</v>
      </c>
      <c r="E165" s="12" t="s">
        <v>98</v>
      </c>
      <c r="F165" s="16">
        <v>1975</v>
      </c>
      <c r="G165" s="12" t="s">
        <v>588</v>
      </c>
      <c r="H165" s="12" t="s">
        <v>589</v>
      </c>
      <c r="I165" s="12" t="s">
        <v>640</v>
      </c>
      <c r="J165" s="12" t="s">
        <v>2402</v>
      </c>
      <c r="K165" s="12" t="s">
        <v>641</v>
      </c>
      <c r="N165" s="16" t="s">
        <v>206</v>
      </c>
      <c r="O165" s="16" t="s">
        <v>742</v>
      </c>
      <c r="P165" s="12" t="s">
        <v>482</v>
      </c>
      <c r="Q165" s="16">
        <v>2023</v>
      </c>
      <c r="R165" s="16">
        <v>0.2</v>
      </c>
      <c r="S165" s="16">
        <v>0</v>
      </c>
      <c r="T165" s="16">
        <v>0</v>
      </c>
      <c r="V165" s="12" t="s">
        <v>204</v>
      </c>
      <c r="W165" s="12" t="s">
        <v>204</v>
      </c>
      <c r="X165" s="16">
        <v>1</v>
      </c>
      <c r="Y165" s="16">
        <v>7</v>
      </c>
      <c r="Z165" s="16">
        <v>0.2</v>
      </c>
      <c r="AA165" s="16">
        <f t="shared" si="32"/>
        <v>24</v>
      </c>
      <c r="AB165" s="16" t="s">
        <v>643</v>
      </c>
      <c r="AC165" s="16" t="s">
        <v>592</v>
      </c>
      <c r="AD165" s="16">
        <f t="shared" si="22"/>
        <v>8400</v>
      </c>
      <c r="AE165" s="16">
        <f t="shared" si="23"/>
        <v>70</v>
      </c>
      <c r="AF165" s="16">
        <f t="shared" si="24"/>
        <v>26250</v>
      </c>
      <c r="AG165" s="16">
        <f t="shared" si="25"/>
        <v>20</v>
      </c>
      <c r="AH165" s="12">
        <v>0</v>
      </c>
      <c r="AI165" s="16">
        <f t="shared" si="26"/>
        <v>1.4000000000000001</v>
      </c>
      <c r="AJ165" s="16">
        <f t="shared" si="27"/>
        <v>4830.0000000000009</v>
      </c>
      <c r="AK165" s="16">
        <f t="shared" si="28"/>
        <v>100</v>
      </c>
      <c r="AL165" s="16">
        <f t="shared" si="29"/>
        <v>1000</v>
      </c>
      <c r="AM165" s="16">
        <f t="shared" si="30"/>
        <v>18000</v>
      </c>
      <c r="AN165" s="16">
        <f t="shared" si="31"/>
        <v>58480</v>
      </c>
      <c r="AO165" s="12" t="s">
        <v>644</v>
      </c>
      <c r="AP165" s="16" t="s">
        <v>207</v>
      </c>
      <c r="AQ165" s="16" t="s">
        <v>204</v>
      </c>
      <c r="AS165" s="16" t="s">
        <v>2408</v>
      </c>
      <c r="AT165" s="16" t="s">
        <v>2407</v>
      </c>
      <c r="AU165" t="s">
        <v>2410</v>
      </c>
      <c r="AV165" s="15" t="s">
        <v>2409</v>
      </c>
      <c r="AW165" s="16" t="s">
        <v>593</v>
      </c>
      <c r="AX165" s="16" t="s">
        <v>204</v>
      </c>
      <c r="AY165" s="16" t="s">
        <v>204</v>
      </c>
      <c r="AZ165" s="16" t="s">
        <v>204</v>
      </c>
      <c r="BA165" s="16" t="s">
        <v>204</v>
      </c>
      <c r="BB165" s="16" t="s">
        <v>204</v>
      </c>
      <c r="BC165" s="16">
        <v>0.2</v>
      </c>
      <c r="BD165" s="16">
        <v>1.6</v>
      </c>
      <c r="BE165" s="16">
        <v>400</v>
      </c>
      <c r="BF165" s="16">
        <v>400</v>
      </c>
      <c r="BG165" s="16">
        <v>0</v>
      </c>
      <c r="BH165" s="16">
        <v>400</v>
      </c>
      <c r="BI165" s="16">
        <v>400</v>
      </c>
      <c r="BJ165" s="16">
        <v>0</v>
      </c>
    </row>
    <row r="166" spans="1:62" ht="20.149999999999999" customHeight="1" x14ac:dyDescent="0.35">
      <c r="A166">
        <v>165</v>
      </c>
      <c r="B166" t="s">
        <v>360</v>
      </c>
      <c r="C166" t="s">
        <v>7079</v>
      </c>
      <c r="D166" s="15" t="s">
        <v>765</v>
      </c>
      <c r="E166" s="12" t="s">
        <v>98</v>
      </c>
      <c r="F166" s="16">
        <v>1977</v>
      </c>
      <c r="G166" s="12" t="s">
        <v>588</v>
      </c>
      <c r="H166" s="12" t="s">
        <v>589</v>
      </c>
      <c r="I166" s="12" t="s">
        <v>640</v>
      </c>
      <c r="J166" s="12" t="s">
        <v>2402</v>
      </c>
      <c r="K166" s="12" t="s">
        <v>641</v>
      </c>
      <c r="N166" s="16" t="s">
        <v>206</v>
      </c>
      <c r="O166" s="16" t="s">
        <v>742</v>
      </c>
      <c r="P166" s="12" t="s">
        <v>482</v>
      </c>
      <c r="Q166" s="16">
        <v>2023</v>
      </c>
      <c r="R166" s="16">
        <v>0.28999999999999998</v>
      </c>
      <c r="S166" s="16">
        <v>0</v>
      </c>
      <c r="T166" s="16">
        <v>0</v>
      </c>
      <c r="V166" s="12" t="s">
        <v>204</v>
      </c>
      <c r="W166" s="12" t="s">
        <v>204</v>
      </c>
      <c r="X166" s="16">
        <v>1</v>
      </c>
      <c r="Y166" s="16">
        <v>11</v>
      </c>
      <c r="Z166" s="16">
        <v>0.28999999999999998</v>
      </c>
      <c r="AA166" s="16">
        <f t="shared" si="32"/>
        <v>34.799999999999997</v>
      </c>
      <c r="AB166" s="16" t="s">
        <v>643</v>
      </c>
      <c r="AC166" s="16" t="s">
        <v>592</v>
      </c>
      <c r="AD166" s="16">
        <f t="shared" si="22"/>
        <v>12179.999999999998</v>
      </c>
      <c r="AE166" s="16">
        <f t="shared" si="23"/>
        <v>101.5</v>
      </c>
      <c r="AF166" s="16">
        <f t="shared" si="24"/>
        <v>38062.5</v>
      </c>
      <c r="AG166" s="16">
        <f t="shared" si="25"/>
        <v>28.999999999999996</v>
      </c>
      <c r="AH166" s="12">
        <v>0</v>
      </c>
      <c r="AI166" s="16">
        <f t="shared" si="26"/>
        <v>2.0299999999999998</v>
      </c>
      <c r="AJ166" s="16">
        <f t="shared" si="27"/>
        <v>7003.4999999999991</v>
      </c>
      <c r="AK166" s="16">
        <f t="shared" si="28"/>
        <v>145</v>
      </c>
      <c r="AL166" s="16">
        <f t="shared" si="29"/>
        <v>1450</v>
      </c>
      <c r="AM166" s="16">
        <f t="shared" si="30"/>
        <v>26100</v>
      </c>
      <c r="AN166" s="16">
        <f t="shared" si="31"/>
        <v>84796</v>
      </c>
      <c r="AO166" s="12" t="s">
        <v>644</v>
      </c>
      <c r="AP166" s="16" t="s">
        <v>207</v>
      </c>
      <c r="AQ166" s="16" t="s">
        <v>204</v>
      </c>
      <c r="AS166" s="16" t="s">
        <v>2408</v>
      </c>
      <c r="AT166" s="16" t="s">
        <v>2407</v>
      </c>
      <c r="AU166" t="s">
        <v>2410</v>
      </c>
      <c r="AV166" s="15" t="s">
        <v>2409</v>
      </c>
      <c r="AW166" s="16" t="s">
        <v>593</v>
      </c>
      <c r="AX166" s="16" t="s">
        <v>204</v>
      </c>
      <c r="AY166" s="16" t="s">
        <v>204</v>
      </c>
      <c r="AZ166" s="16" t="s">
        <v>204</v>
      </c>
      <c r="BA166" s="16" t="s">
        <v>204</v>
      </c>
      <c r="BB166" s="16" t="s">
        <v>204</v>
      </c>
      <c r="BC166" s="16">
        <v>0.28999999999999998</v>
      </c>
      <c r="BD166" s="16">
        <v>2.3199999999999998</v>
      </c>
      <c r="BE166" s="16">
        <v>560</v>
      </c>
      <c r="BF166" s="16">
        <v>400</v>
      </c>
      <c r="BG166" s="16">
        <v>0</v>
      </c>
      <c r="BH166" s="16">
        <v>560</v>
      </c>
      <c r="BI166" s="16">
        <v>800</v>
      </c>
      <c r="BJ166" s="16">
        <v>0</v>
      </c>
    </row>
    <row r="167" spans="1:62" ht="20.149999999999999" customHeight="1" x14ac:dyDescent="0.35">
      <c r="A167">
        <v>166</v>
      </c>
      <c r="B167" t="s">
        <v>360</v>
      </c>
      <c r="C167" t="s">
        <v>7080</v>
      </c>
      <c r="D167" s="15" t="s">
        <v>766</v>
      </c>
      <c r="E167" s="12" t="s">
        <v>98</v>
      </c>
      <c r="F167" s="16">
        <v>1970</v>
      </c>
      <c r="G167" s="12" t="s">
        <v>588</v>
      </c>
      <c r="H167" s="12" t="s">
        <v>589</v>
      </c>
      <c r="I167" s="12" t="s">
        <v>640</v>
      </c>
      <c r="J167" s="12" t="s">
        <v>2402</v>
      </c>
      <c r="K167" s="12" t="s">
        <v>641</v>
      </c>
      <c r="N167" s="16" t="s">
        <v>205</v>
      </c>
      <c r="O167" s="16" t="s">
        <v>742</v>
      </c>
      <c r="P167" s="12" t="s">
        <v>482</v>
      </c>
      <c r="Q167" s="16">
        <v>2023</v>
      </c>
      <c r="R167" s="16">
        <v>0.6</v>
      </c>
      <c r="S167" s="16">
        <v>0</v>
      </c>
      <c r="T167" s="16">
        <v>0</v>
      </c>
      <c r="V167" s="12" t="s">
        <v>204</v>
      </c>
      <c r="W167" s="12" t="s">
        <v>204</v>
      </c>
      <c r="X167" s="16">
        <v>1</v>
      </c>
      <c r="Y167" s="16">
        <v>13</v>
      </c>
      <c r="Z167" s="16">
        <v>0.6</v>
      </c>
      <c r="AA167" s="16">
        <f t="shared" si="32"/>
        <v>72</v>
      </c>
      <c r="AB167" s="16" t="s">
        <v>643</v>
      </c>
      <c r="AC167" s="16" t="s">
        <v>592</v>
      </c>
      <c r="AD167" s="16">
        <f t="shared" si="22"/>
        <v>25200</v>
      </c>
      <c r="AE167" s="16">
        <f t="shared" si="23"/>
        <v>210</v>
      </c>
      <c r="AF167" s="16">
        <f t="shared" si="24"/>
        <v>78750</v>
      </c>
      <c r="AG167" s="16">
        <f t="shared" si="25"/>
        <v>60</v>
      </c>
      <c r="AH167" s="12">
        <v>0</v>
      </c>
      <c r="AI167" s="16">
        <f t="shared" si="26"/>
        <v>4.2</v>
      </c>
      <c r="AJ167" s="16">
        <f t="shared" si="27"/>
        <v>14490</v>
      </c>
      <c r="AK167" s="16">
        <f t="shared" si="28"/>
        <v>300</v>
      </c>
      <c r="AL167" s="16">
        <f t="shared" si="29"/>
        <v>3000</v>
      </c>
      <c r="AM167" s="16">
        <f t="shared" si="30"/>
        <v>54000</v>
      </c>
      <c r="AN167" s="16">
        <f t="shared" si="31"/>
        <v>175440</v>
      </c>
      <c r="AO167" s="12" t="s">
        <v>644</v>
      </c>
      <c r="AP167" s="16" t="s">
        <v>207</v>
      </c>
      <c r="AQ167" s="16" t="s">
        <v>204</v>
      </c>
      <c r="AS167" s="16" t="s">
        <v>2408</v>
      </c>
      <c r="AT167" s="16" t="s">
        <v>2407</v>
      </c>
      <c r="AU167" t="s">
        <v>2410</v>
      </c>
      <c r="AV167" s="15" t="s">
        <v>2409</v>
      </c>
      <c r="AW167" s="16" t="s">
        <v>593</v>
      </c>
      <c r="AX167" s="16" t="s">
        <v>204</v>
      </c>
      <c r="AY167" s="16" t="s">
        <v>204</v>
      </c>
      <c r="AZ167" s="16" t="s">
        <v>204</v>
      </c>
      <c r="BA167" s="16" t="s">
        <v>204</v>
      </c>
      <c r="BB167" s="16" t="s">
        <v>204</v>
      </c>
      <c r="BC167" s="16">
        <v>0.6</v>
      </c>
      <c r="BD167" s="16">
        <v>4.8</v>
      </c>
      <c r="BE167" s="16">
        <v>1920</v>
      </c>
      <c r="BF167" s="16">
        <v>1600</v>
      </c>
      <c r="BG167" s="16">
        <v>0</v>
      </c>
      <c r="BH167" s="16">
        <v>800</v>
      </c>
      <c r="BI167" s="16">
        <v>1280</v>
      </c>
      <c r="BJ167" s="16">
        <v>0</v>
      </c>
    </row>
    <row r="168" spans="1:62" ht="20.149999999999999" customHeight="1" x14ac:dyDescent="0.35">
      <c r="A168">
        <v>167</v>
      </c>
      <c r="B168" t="s">
        <v>360</v>
      </c>
      <c r="C168" t="s">
        <v>7081</v>
      </c>
      <c r="D168" s="15" t="s">
        <v>767</v>
      </c>
      <c r="E168" s="12" t="s">
        <v>98</v>
      </c>
      <c r="F168" s="16">
        <v>1976</v>
      </c>
      <c r="G168" s="12" t="s">
        <v>588</v>
      </c>
      <c r="H168" s="12" t="s">
        <v>589</v>
      </c>
      <c r="I168" s="12" t="s">
        <v>640</v>
      </c>
      <c r="J168" s="12" t="s">
        <v>2402</v>
      </c>
      <c r="K168" s="12" t="s">
        <v>641</v>
      </c>
      <c r="N168" s="16" t="s">
        <v>206</v>
      </c>
      <c r="O168" s="16" t="s">
        <v>742</v>
      </c>
      <c r="P168" s="12" t="s">
        <v>482</v>
      </c>
      <c r="Q168" s="16">
        <v>2023</v>
      </c>
      <c r="R168" s="16">
        <v>0.3</v>
      </c>
      <c r="S168" s="16">
        <v>0</v>
      </c>
      <c r="T168" s="16">
        <v>0</v>
      </c>
      <c r="V168" s="12" t="s">
        <v>204</v>
      </c>
      <c r="W168" s="12" t="s">
        <v>204</v>
      </c>
      <c r="X168" s="16">
        <v>1</v>
      </c>
      <c r="Y168" s="16">
        <v>14</v>
      </c>
      <c r="Z168" s="16">
        <v>0.3</v>
      </c>
      <c r="AA168" s="16">
        <f t="shared" si="32"/>
        <v>36</v>
      </c>
      <c r="AB168" s="16" t="s">
        <v>643</v>
      </c>
      <c r="AC168" s="16" t="s">
        <v>592</v>
      </c>
      <c r="AD168" s="16">
        <f t="shared" si="22"/>
        <v>12600</v>
      </c>
      <c r="AE168" s="16">
        <f t="shared" si="23"/>
        <v>105</v>
      </c>
      <c r="AF168" s="16">
        <f t="shared" si="24"/>
        <v>39375</v>
      </c>
      <c r="AG168" s="16">
        <f t="shared" si="25"/>
        <v>30</v>
      </c>
      <c r="AH168" s="12">
        <v>0</v>
      </c>
      <c r="AI168" s="16">
        <f t="shared" si="26"/>
        <v>2.1</v>
      </c>
      <c r="AJ168" s="16">
        <f t="shared" si="27"/>
        <v>7245</v>
      </c>
      <c r="AK168" s="16">
        <f t="shared" si="28"/>
        <v>150</v>
      </c>
      <c r="AL168" s="16">
        <f t="shared" si="29"/>
        <v>1500</v>
      </c>
      <c r="AM168" s="16">
        <f t="shared" si="30"/>
        <v>27000</v>
      </c>
      <c r="AN168" s="16">
        <f t="shared" si="31"/>
        <v>87720</v>
      </c>
      <c r="AO168" s="12" t="s">
        <v>644</v>
      </c>
      <c r="AP168" s="16" t="s">
        <v>207</v>
      </c>
      <c r="AQ168" s="16" t="s">
        <v>204</v>
      </c>
      <c r="AS168" s="16" t="s">
        <v>2408</v>
      </c>
      <c r="AT168" s="16" t="s">
        <v>2407</v>
      </c>
      <c r="AU168" t="s">
        <v>2410</v>
      </c>
      <c r="AV168" s="15" t="s">
        <v>2409</v>
      </c>
      <c r="AW168" s="16" t="s">
        <v>593</v>
      </c>
      <c r="AX168" s="16" t="s">
        <v>204</v>
      </c>
      <c r="AY168" s="16" t="s">
        <v>204</v>
      </c>
      <c r="AZ168" s="16" t="s">
        <v>204</v>
      </c>
      <c r="BA168" s="16" t="s">
        <v>204</v>
      </c>
      <c r="BB168" s="16" t="s">
        <v>204</v>
      </c>
      <c r="BC168" s="16">
        <v>0.3</v>
      </c>
      <c r="BD168" s="16">
        <v>2.4</v>
      </c>
      <c r="BE168" s="16">
        <v>560</v>
      </c>
      <c r="BF168" s="16">
        <v>560</v>
      </c>
      <c r="BG168" s="16">
        <v>0</v>
      </c>
      <c r="BH168" s="16">
        <v>480</v>
      </c>
      <c r="BI168" s="16">
        <v>800</v>
      </c>
      <c r="BJ168" s="16">
        <v>0</v>
      </c>
    </row>
    <row r="169" spans="1:62" ht="20.149999999999999" customHeight="1" x14ac:dyDescent="0.35">
      <c r="A169">
        <v>168</v>
      </c>
      <c r="B169" t="s">
        <v>360</v>
      </c>
      <c r="C169" t="s">
        <v>7082</v>
      </c>
      <c r="D169" s="15" t="s">
        <v>768</v>
      </c>
      <c r="E169" s="12" t="s">
        <v>98</v>
      </c>
      <c r="F169" s="16">
        <v>1979</v>
      </c>
      <c r="G169" s="12" t="s">
        <v>588</v>
      </c>
      <c r="H169" s="12" t="s">
        <v>589</v>
      </c>
      <c r="I169" s="12" t="s">
        <v>640</v>
      </c>
      <c r="J169" s="12" t="s">
        <v>2402</v>
      </c>
      <c r="K169" s="12" t="s">
        <v>641</v>
      </c>
      <c r="N169" s="16" t="s">
        <v>206</v>
      </c>
      <c r="O169" s="16" t="s">
        <v>742</v>
      </c>
      <c r="P169" s="12" t="s">
        <v>482</v>
      </c>
      <c r="Q169" s="16">
        <v>2023</v>
      </c>
      <c r="R169" s="16">
        <v>0.9</v>
      </c>
      <c r="S169" s="16">
        <v>0</v>
      </c>
      <c r="T169" s="16">
        <v>0</v>
      </c>
      <c r="V169" s="12" t="s">
        <v>204</v>
      </c>
      <c r="W169" s="12" t="s">
        <v>204</v>
      </c>
      <c r="X169" s="16">
        <v>1</v>
      </c>
      <c r="Y169" s="16">
        <v>6</v>
      </c>
      <c r="Z169" s="16">
        <v>0.9</v>
      </c>
      <c r="AA169" s="16">
        <f t="shared" si="32"/>
        <v>108</v>
      </c>
      <c r="AB169" s="16" t="s">
        <v>643</v>
      </c>
      <c r="AC169" s="16" t="s">
        <v>592</v>
      </c>
      <c r="AD169" s="16">
        <f t="shared" si="22"/>
        <v>37800</v>
      </c>
      <c r="AE169" s="16">
        <f t="shared" si="23"/>
        <v>315</v>
      </c>
      <c r="AF169" s="16">
        <f t="shared" si="24"/>
        <v>118125</v>
      </c>
      <c r="AG169" s="16">
        <f t="shared" si="25"/>
        <v>90</v>
      </c>
      <c r="AH169" s="12">
        <v>0</v>
      </c>
      <c r="AI169" s="16">
        <f t="shared" si="26"/>
        <v>6.3</v>
      </c>
      <c r="AJ169" s="16">
        <f t="shared" si="27"/>
        <v>21735</v>
      </c>
      <c r="AK169" s="16">
        <f t="shared" si="28"/>
        <v>450</v>
      </c>
      <c r="AL169" s="16">
        <f t="shared" si="29"/>
        <v>4500</v>
      </c>
      <c r="AM169" s="16">
        <f t="shared" si="30"/>
        <v>81000</v>
      </c>
      <c r="AN169" s="16">
        <f t="shared" si="31"/>
        <v>263160</v>
      </c>
      <c r="AO169" s="12" t="s">
        <v>644</v>
      </c>
      <c r="AP169" s="16" t="s">
        <v>207</v>
      </c>
      <c r="AQ169" s="16" t="s">
        <v>204</v>
      </c>
      <c r="AS169" s="16" t="s">
        <v>2408</v>
      </c>
      <c r="AT169" s="16" t="s">
        <v>2407</v>
      </c>
      <c r="AU169" t="s">
        <v>2410</v>
      </c>
      <c r="AV169" s="15" t="s">
        <v>2409</v>
      </c>
      <c r="AW169" s="16" t="s">
        <v>593</v>
      </c>
      <c r="AX169" s="16" t="s">
        <v>204</v>
      </c>
      <c r="AY169" s="16" t="s">
        <v>204</v>
      </c>
      <c r="AZ169" s="16" t="s">
        <v>204</v>
      </c>
      <c r="BA169" s="16" t="s">
        <v>204</v>
      </c>
      <c r="BB169" s="16" t="s">
        <v>204</v>
      </c>
      <c r="BC169" s="16">
        <v>0.9</v>
      </c>
      <c r="BD169" s="16">
        <v>6.72</v>
      </c>
      <c r="BE169" s="16">
        <v>1600</v>
      </c>
      <c r="BF169" s="16">
        <v>2640</v>
      </c>
      <c r="BG169" s="16">
        <v>0</v>
      </c>
      <c r="BH169" s="16">
        <v>1280</v>
      </c>
      <c r="BI169" s="16">
        <v>1200</v>
      </c>
      <c r="BJ169" s="16">
        <v>0</v>
      </c>
    </row>
    <row r="170" spans="1:62" ht="20.149999999999999" customHeight="1" x14ac:dyDescent="0.35">
      <c r="A170">
        <v>169</v>
      </c>
      <c r="B170" t="s">
        <v>360</v>
      </c>
      <c r="C170" t="s">
        <v>7083</v>
      </c>
      <c r="D170" s="15" t="s">
        <v>769</v>
      </c>
      <c r="E170" s="12" t="s">
        <v>98</v>
      </c>
      <c r="F170" s="16">
        <v>1977</v>
      </c>
      <c r="G170" s="12" t="s">
        <v>588</v>
      </c>
      <c r="H170" s="12" t="s">
        <v>589</v>
      </c>
      <c r="I170" s="12" t="s">
        <v>640</v>
      </c>
      <c r="J170" s="12" t="s">
        <v>2402</v>
      </c>
      <c r="K170" s="12" t="s">
        <v>770</v>
      </c>
      <c r="N170" s="16" t="s">
        <v>206</v>
      </c>
      <c r="O170" s="16" t="s">
        <v>771</v>
      </c>
      <c r="P170" s="12" t="s">
        <v>482</v>
      </c>
      <c r="Q170" s="16">
        <v>2023</v>
      </c>
      <c r="R170" s="16">
        <v>2.1</v>
      </c>
      <c r="S170" s="16">
        <v>0</v>
      </c>
      <c r="T170" s="16">
        <v>0</v>
      </c>
      <c r="V170" s="12" t="s">
        <v>204</v>
      </c>
      <c r="W170" s="12" t="s">
        <v>204</v>
      </c>
      <c r="X170" s="16">
        <v>1</v>
      </c>
      <c r="Y170" s="16">
        <v>9</v>
      </c>
      <c r="Z170" s="16">
        <v>2.1</v>
      </c>
      <c r="AA170" s="16">
        <f t="shared" si="32"/>
        <v>252</v>
      </c>
      <c r="AB170" s="16" t="s">
        <v>2114</v>
      </c>
      <c r="AC170" s="16" t="s">
        <v>732</v>
      </c>
      <c r="AD170" s="16">
        <f t="shared" si="22"/>
        <v>88200</v>
      </c>
      <c r="AE170" s="16">
        <f t="shared" si="23"/>
        <v>735</v>
      </c>
      <c r="AF170" s="16">
        <f t="shared" si="24"/>
        <v>275625</v>
      </c>
      <c r="AG170" s="16">
        <f t="shared" si="25"/>
        <v>210</v>
      </c>
      <c r="AH170" s="12">
        <v>0</v>
      </c>
      <c r="AI170" s="16">
        <f t="shared" si="26"/>
        <v>14.700000000000001</v>
      </c>
      <c r="AJ170" s="16">
        <f t="shared" si="27"/>
        <v>50715.000000000007</v>
      </c>
      <c r="AK170" s="16">
        <f t="shared" si="28"/>
        <v>1050</v>
      </c>
      <c r="AL170" s="16">
        <f t="shared" si="29"/>
        <v>10500</v>
      </c>
      <c r="AM170" s="16">
        <f t="shared" si="30"/>
        <v>189000</v>
      </c>
      <c r="AN170" s="16">
        <f t="shared" si="31"/>
        <v>614040</v>
      </c>
      <c r="AO170" s="12" t="s">
        <v>732</v>
      </c>
      <c r="AP170" s="16" t="s">
        <v>207</v>
      </c>
      <c r="AQ170" s="16" t="s">
        <v>204</v>
      </c>
      <c r="AS170" s="16" t="s">
        <v>2408</v>
      </c>
      <c r="AT170" s="16" t="s">
        <v>2407</v>
      </c>
      <c r="AU170" t="s">
        <v>2410</v>
      </c>
      <c r="AV170" s="15" t="s">
        <v>2409</v>
      </c>
      <c r="AW170" s="16" t="s">
        <v>593</v>
      </c>
      <c r="AX170" s="16" t="s">
        <v>204</v>
      </c>
      <c r="AY170" s="16" t="s">
        <v>204</v>
      </c>
      <c r="AZ170" s="16" t="s">
        <v>204</v>
      </c>
      <c r="BA170" s="16" t="s">
        <v>204</v>
      </c>
      <c r="BB170" s="16" t="s">
        <v>204</v>
      </c>
      <c r="BC170" s="16">
        <v>2.1</v>
      </c>
      <c r="BD170" s="16">
        <v>15.2</v>
      </c>
      <c r="BE170" s="16">
        <v>5840</v>
      </c>
      <c r="BF170" s="16">
        <v>2400</v>
      </c>
      <c r="BG170" s="16">
        <v>0</v>
      </c>
      <c r="BH170" s="16">
        <v>3200</v>
      </c>
      <c r="BI170" s="16">
        <v>3760</v>
      </c>
      <c r="BJ170" s="16">
        <v>0</v>
      </c>
    </row>
    <row r="171" spans="1:62" ht="20.149999999999999" customHeight="1" x14ac:dyDescent="0.35">
      <c r="A171">
        <v>170</v>
      </c>
      <c r="B171" t="s">
        <v>360</v>
      </c>
      <c r="C171" t="s">
        <v>7084</v>
      </c>
      <c r="D171" s="15" t="s">
        <v>772</v>
      </c>
      <c r="E171" s="12" t="s">
        <v>98</v>
      </c>
      <c r="F171" s="16">
        <v>1961</v>
      </c>
      <c r="G171" s="12" t="s">
        <v>588</v>
      </c>
      <c r="H171" s="12" t="s">
        <v>589</v>
      </c>
      <c r="I171" s="12" t="s">
        <v>640</v>
      </c>
      <c r="J171" s="12" t="s">
        <v>2402</v>
      </c>
      <c r="K171" s="12" t="s">
        <v>770</v>
      </c>
      <c r="N171" s="16" t="s">
        <v>205</v>
      </c>
      <c r="O171" s="16" t="s">
        <v>771</v>
      </c>
      <c r="P171" s="12" t="s">
        <v>482</v>
      </c>
      <c r="Q171" s="16">
        <v>2023</v>
      </c>
      <c r="R171" s="16">
        <v>2.75</v>
      </c>
      <c r="S171" s="16">
        <v>0</v>
      </c>
      <c r="T171" s="16">
        <v>0</v>
      </c>
      <c r="V171" s="12" t="s">
        <v>204</v>
      </c>
      <c r="W171" s="12" t="s">
        <v>204</v>
      </c>
      <c r="X171" s="16">
        <v>1</v>
      </c>
      <c r="Y171" s="16">
        <v>5</v>
      </c>
      <c r="Z171" s="16">
        <v>2.75</v>
      </c>
      <c r="AA171" s="16">
        <f t="shared" si="32"/>
        <v>330</v>
      </c>
      <c r="AB171" s="16" t="s">
        <v>2114</v>
      </c>
      <c r="AC171" s="16" t="s">
        <v>732</v>
      </c>
      <c r="AD171" s="16">
        <f t="shared" si="22"/>
        <v>115500</v>
      </c>
      <c r="AE171" s="16">
        <f t="shared" si="23"/>
        <v>962.5</v>
      </c>
      <c r="AF171" s="16">
        <f t="shared" si="24"/>
        <v>360937.5</v>
      </c>
      <c r="AG171" s="16">
        <f t="shared" si="25"/>
        <v>275</v>
      </c>
      <c r="AH171" s="12">
        <v>0</v>
      </c>
      <c r="AI171" s="16">
        <f t="shared" si="26"/>
        <v>19.25</v>
      </c>
      <c r="AJ171" s="16">
        <f t="shared" si="27"/>
        <v>66412.5</v>
      </c>
      <c r="AK171" s="16">
        <f t="shared" si="28"/>
        <v>1375</v>
      </c>
      <c r="AL171" s="16">
        <f t="shared" si="29"/>
        <v>13750</v>
      </c>
      <c r="AM171" s="16">
        <f t="shared" si="30"/>
        <v>247500</v>
      </c>
      <c r="AN171" s="16">
        <f t="shared" si="31"/>
        <v>804100</v>
      </c>
      <c r="AO171" s="12" t="s">
        <v>732</v>
      </c>
      <c r="AP171" s="16" t="s">
        <v>207</v>
      </c>
      <c r="AQ171" s="16" t="s">
        <v>204</v>
      </c>
      <c r="AS171" s="16" t="s">
        <v>2408</v>
      </c>
      <c r="AT171" s="16" t="s">
        <v>2407</v>
      </c>
      <c r="AU171" t="s">
        <v>2410</v>
      </c>
      <c r="AV171" s="15" t="s">
        <v>2409</v>
      </c>
      <c r="AW171" s="16" t="s">
        <v>593</v>
      </c>
      <c r="AX171" s="16" t="s">
        <v>204</v>
      </c>
      <c r="AY171" s="16" t="s">
        <v>204</v>
      </c>
      <c r="AZ171" s="16" t="s">
        <v>204</v>
      </c>
      <c r="BA171" s="16" t="s">
        <v>204</v>
      </c>
      <c r="BB171" s="16" t="s">
        <v>204</v>
      </c>
      <c r="BC171" s="16">
        <v>2.75</v>
      </c>
      <c r="BD171" s="16">
        <v>16.8</v>
      </c>
      <c r="BE171" s="16">
        <v>6400</v>
      </c>
      <c r="BF171" s="16">
        <v>2400</v>
      </c>
      <c r="BG171" s="16">
        <v>0</v>
      </c>
      <c r="BH171" s="16">
        <v>5200</v>
      </c>
      <c r="BI171" s="16">
        <v>5200</v>
      </c>
      <c r="BJ171" s="16">
        <v>0</v>
      </c>
    </row>
    <row r="172" spans="1:62" ht="20.149999999999999" customHeight="1" x14ac:dyDescent="0.35">
      <c r="A172">
        <v>171</v>
      </c>
      <c r="B172" t="s">
        <v>360</v>
      </c>
      <c r="C172" t="s">
        <v>7085</v>
      </c>
      <c r="D172" s="15" t="s">
        <v>773</v>
      </c>
      <c r="E172" s="12" t="s">
        <v>98</v>
      </c>
      <c r="F172" s="16">
        <v>1955</v>
      </c>
      <c r="G172" s="12" t="s">
        <v>588</v>
      </c>
      <c r="H172" s="12" t="s">
        <v>589</v>
      </c>
      <c r="I172" s="12" t="s">
        <v>640</v>
      </c>
      <c r="J172" s="12" t="s">
        <v>2402</v>
      </c>
      <c r="K172" s="12" t="s">
        <v>770</v>
      </c>
      <c r="N172" s="16" t="s">
        <v>206</v>
      </c>
      <c r="O172" s="16" t="s">
        <v>771</v>
      </c>
      <c r="P172" s="12" t="s">
        <v>482</v>
      </c>
      <c r="Q172" s="16">
        <v>2023</v>
      </c>
      <c r="R172" s="16">
        <v>1.8</v>
      </c>
      <c r="S172" s="16">
        <v>0</v>
      </c>
      <c r="T172" s="16">
        <v>0</v>
      </c>
      <c r="V172" s="12" t="s">
        <v>204</v>
      </c>
      <c r="W172" s="12" t="s">
        <v>204</v>
      </c>
      <c r="X172" s="16">
        <v>1</v>
      </c>
      <c r="Y172" s="16">
        <v>12</v>
      </c>
      <c r="Z172" s="16">
        <v>1.8</v>
      </c>
      <c r="AA172" s="16">
        <f t="shared" si="32"/>
        <v>216</v>
      </c>
      <c r="AB172" s="16" t="s">
        <v>2114</v>
      </c>
      <c r="AC172" s="16" t="s">
        <v>732</v>
      </c>
      <c r="AD172" s="16">
        <f t="shared" si="22"/>
        <v>75600</v>
      </c>
      <c r="AE172" s="16">
        <f t="shared" si="23"/>
        <v>630</v>
      </c>
      <c r="AF172" s="16">
        <f t="shared" si="24"/>
        <v>236250</v>
      </c>
      <c r="AG172" s="16">
        <f t="shared" si="25"/>
        <v>180</v>
      </c>
      <c r="AH172" s="12">
        <v>0</v>
      </c>
      <c r="AI172" s="16">
        <f t="shared" si="26"/>
        <v>12.6</v>
      </c>
      <c r="AJ172" s="16">
        <f t="shared" si="27"/>
        <v>43470</v>
      </c>
      <c r="AK172" s="16">
        <f t="shared" si="28"/>
        <v>900</v>
      </c>
      <c r="AL172" s="16">
        <f t="shared" si="29"/>
        <v>9000</v>
      </c>
      <c r="AM172" s="16">
        <f t="shared" si="30"/>
        <v>162000</v>
      </c>
      <c r="AN172" s="16">
        <f t="shared" si="31"/>
        <v>526320</v>
      </c>
      <c r="AO172" s="12" t="s">
        <v>732</v>
      </c>
      <c r="AP172" s="16" t="s">
        <v>207</v>
      </c>
      <c r="AQ172" s="16" t="s">
        <v>204</v>
      </c>
      <c r="AS172" s="16" t="s">
        <v>2408</v>
      </c>
      <c r="AT172" s="16" t="s">
        <v>2407</v>
      </c>
      <c r="AU172" t="s">
        <v>2410</v>
      </c>
      <c r="AV172" s="15" t="s">
        <v>2409</v>
      </c>
      <c r="AW172" s="16" t="s">
        <v>593</v>
      </c>
      <c r="AX172" s="16" t="s">
        <v>204</v>
      </c>
      <c r="AY172" s="16" t="s">
        <v>204</v>
      </c>
      <c r="AZ172" s="16" t="s">
        <v>204</v>
      </c>
      <c r="BA172" s="16" t="s">
        <v>204</v>
      </c>
      <c r="BB172" s="16" t="s">
        <v>204</v>
      </c>
      <c r="BC172" s="16">
        <v>1.8</v>
      </c>
      <c r="BD172" s="16">
        <v>9.6</v>
      </c>
      <c r="BE172" s="16">
        <v>5200</v>
      </c>
      <c r="BF172" s="16">
        <v>2400</v>
      </c>
      <c r="BG172" s="16">
        <v>0</v>
      </c>
      <c r="BH172" s="16">
        <v>1200</v>
      </c>
      <c r="BI172" s="16">
        <v>1600</v>
      </c>
      <c r="BJ172" s="16">
        <v>0</v>
      </c>
    </row>
    <row r="173" spans="1:62" ht="20.149999999999999" customHeight="1" x14ac:dyDescent="0.35">
      <c r="A173">
        <v>172</v>
      </c>
      <c r="B173" t="s">
        <v>360</v>
      </c>
      <c r="C173" t="s">
        <v>7086</v>
      </c>
      <c r="D173" s="15" t="s">
        <v>774</v>
      </c>
      <c r="E173" s="12" t="s">
        <v>98</v>
      </c>
      <c r="F173" s="16">
        <v>1950</v>
      </c>
      <c r="G173" s="12" t="s">
        <v>588</v>
      </c>
      <c r="H173" s="12" t="s">
        <v>589</v>
      </c>
      <c r="I173" s="12" t="s">
        <v>640</v>
      </c>
      <c r="J173" s="12" t="s">
        <v>2402</v>
      </c>
      <c r="K173" s="12" t="s">
        <v>770</v>
      </c>
      <c r="N173" s="16" t="s">
        <v>206</v>
      </c>
      <c r="O173" s="16" t="s">
        <v>771</v>
      </c>
      <c r="P173" s="12" t="s">
        <v>482</v>
      </c>
      <c r="Q173" s="16">
        <v>2023</v>
      </c>
      <c r="R173" s="16">
        <v>1.1599999999999999</v>
      </c>
      <c r="S173" s="16">
        <v>0</v>
      </c>
      <c r="T173" s="16">
        <v>0</v>
      </c>
      <c r="V173" s="12" t="s">
        <v>204</v>
      </c>
      <c r="W173" s="12" t="s">
        <v>204</v>
      </c>
      <c r="X173" s="16">
        <v>1</v>
      </c>
      <c r="Y173" s="16">
        <v>15</v>
      </c>
      <c r="Z173" s="16">
        <v>1.1599999999999999</v>
      </c>
      <c r="AA173" s="16">
        <f t="shared" si="32"/>
        <v>139.19999999999999</v>
      </c>
      <c r="AB173" s="16" t="s">
        <v>2114</v>
      </c>
      <c r="AC173" s="16" t="s">
        <v>732</v>
      </c>
      <c r="AD173" s="16">
        <f t="shared" si="22"/>
        <v>48719.999999999993</v>
      </c>
      <c r="AE173" s="16">
        <f t="shared" si="23"/>
        <v>406</v>
      </c>
      <c r="AF173" s="16">
        <f t="shared" si="24"/>
        <v>152250</v>
      </c>
      <c r="AG173" s="16">
        <f t="shared" si="25"/>
        <v>115.99999999999999</v>
      </c>
      <c r="AH173" s="12">
        <v>0</v>
      </c>
      <c r="AI173" s="16">
        <f t="shared" si="26"/>
        <v>8.1199999999999992</v>
      </c>
      <c r="AJ173" s="16">
        <f t="shared" si="27"/>
        <v>28013.999999999996</v>
      </c>
      <c r="AK173" s="16">
        <f t="shared" si="28"/>
        <v>580</v>
      </c>
      <c r="AL173" s="16">
        <f t="shared" si="29"/>
        <v>5800</v>
      </c>
      <c r="AM173" s="16">
        <f t="shared" si="30"/>
        <v>104400</v>
      </c>
      <c r="AN173" s="16">
        <f t="shared" si="31"/>
        <v>339184</v>
      </c>
      <c r="AO173" s="12" t="s">
        <v>732</v>
      </c>
      <c r="AP173" s="16" t="s">
        <v>207</v>
      </c>
      <c r="AQ173" s="16" t="s">
        <v>204</v>
      </c>
      <c r="AS173" s="16" t="s">
        <v>2408</v>
      </c>
      <c r="AT173" s="16" t="s">
        <v>2407</v>
      </c>
      <c r="AU173" t="s">
        <v>2410</v>
      </c>
      <c r="AV173" s="15" t="s">
        <v>2409</v>
      </c>
      <c r="AW173" s="16" t="s">
        <v>593</v>
      </c>
      <c r="AX173" s="16" t="s">
        <v>204</v>
      </c>
      <c r="AY173" s="16" t="s">
        <v>204</v>
      </c>
      <c r="AZ173" s="16" t="s">
        <v>204</v>
      </c>
      <c r="BA173" s="16" t="s">
        <v>204</v>
      </c>
      <c r="BB173" s="16" t="s">
        <v>204</v>
      </c>
      <c r="BC173" s="16">
        <v>1.1599999999999999</v>
      </c>
      <c r="BD173" s="16">
        <v>7.92</v>
      </c>
      <c r="BE173" s="16">
        <v>3200</v>
      </c>
      <c r="BF173" s="16">
        <v>2000</v>
      </c>
      <c r="BG173" s="16">
        <v>0</v>
      </c>
      <c r="BH173" s="16">
        <v>800</v>
      </c>
      <c r="BI173" s="16">
        <v>1920</v>
      </c>
      <c r="BJ173" s="16">
        <v>0</v>
      </c>
    </row>
    <row r="174" spans="1:62" ht="20.149999999999999" customHeight="1" x14ac:dyDescent="0.35">
      <c r="A174">
        <v>173</v>
      </c>
      <c r="B174" t="s">
        <v>360</v>
      </c>
      <c r="C174" t="s">
        <v>7087</v>
      </c>
      <c r="D174" s="15" t="s">
        <v>674</v>
      </c>
      <c r="E174" s="12" t="s">
        <v>98</v>
      </c>
      <c r="F174" s="16">
        <v>1975</v>
      </c>
      <c r="G174" s="12" t="s">
        <v>588</v>
      </c>
      <c r="H174" s="12" t="s">
        <v>589</v>
      </c>
      <c r="I174" s="12" t="s">
        <v>640</v>
      </c>
      <c r="J174" s="12" t="s">
        <v>2402</v>
      </c>
      <c r="K174" s="12" t="s">
        <v>770</v>
      </c>
      <c r="N174" s="16" t="s">
        <v>206</v>
      </c>
      <c r="O174" s="16" t="s">
        <v>771</v>
      </c>
      <c r="P174" s="12" t="s">
        <v>482</v>
      </c>
      <c r="Q174" s="16">
        <v>2023</v>
      </c>
      <c r="R174" s="16">
        <v>1.3</v>
      </c>
      <c r="S174" s="16">
        <v>0</v>
      </c>
      <c r="T174" s="16">
        <v>0</v>
      </c>
      <c r="V174" s="12" t="s">
        <v>204</v>
      </c>
      <c r="W174" s="12" t="s">
        <v>204</v>
      </c>
      <c r="X174" s="16">
        <v>1</v>
      </c>
      <c r="Y174" s="16">
        <v>9</v>
      </c>
      <c r="Z174" s="16">
        <v>1.3</v>
      </c>
      <c r="AA174" s="16">
        <f t="shared" si="32"/>
        <v>156</v>
      </c>
      <c r="AB174" s="16" t="s">
        <v>2114</v>
      </c>
      <c r="AC174" s="16" t="s">
        <v>732</v>
      </c>
      <c r="AD174" s="16">
        <f t="shared" si="22"/>
        <v>54600</v>
      </c>
      <c r="AE174" s="16">
        <f t="shared" si="23"/>
        <v>455</v>
      </c>
      <c r="AF174" s="16">
        <f t="shared" si="24"/>
        <v>170625</v>
      </c>
      <c r="AG174" s="16">
        <f t="shared" si="25"/>
        <v>130</v>
      </c>
      <c r="AH174" s="12">
        <v>0</v>
      </c>
      <c r="AI174" s="16">
        <f t="shared" si="26"/>
        <v>9.1</v>
      </c>
      <c r="AJ174" s="16">
        <f t="shared" si="27"/>
        <v>31395</v>
      </c>
      <c r="AK174" s="16">
        <f t="shared" si="28"/>
        <v>650</v>
      </c>
      <c r="AL174" s="16">
        <f t="shared" si="29"/>
        <v>6500</v>
      </c>
      <c r="AM174" s="16">
        <f t="shared" si="30"/>
        <v>117000</v>
      </c>
      <c r="AN174" s="16">
        <f t="shared" si="31"/>
        <v>380120</v>
      </c>
      <c r="AO174" s="12" t="s">
        <v>732</v>
      </c>
      <c r="AP174" s="16" t="s">
        <v>207</v>
      </c>
      <c r="AQ174" s="16" t="s">
        <v>204</v>
      </c>
      <c r="AS174" s="16" t="s">
        <v>2408</v>
      </c>
      <c r="AT174" s="16" t="s">
        <v>2407</v>
      </c>
      <c r="AU174" t="s">
        <v>2410</v>
      </c>
      <c r="AV174" s="15" t="s">
        <v>2409</v>
      </c>
      <c r="AW174" s="16" t="s">
        <v>593</v>
      </c>
      <c r="AX174" s="16" t="s">
        <v>204</v>
      </c>
      <c r="AY174" s="16" t="s">
        <v>204</v>
      </c>
      <c r="AZ174" s="16" t="s">
        <v>204</v>
      </c>
      <c r="BA174" s="16" t="s">
        <v>204</v>
      </c>
      <c r="BB174" s="16" t="s">
        <v>204</v>
      </c>
      <c r="BC174" s="16">
        <v>1.3</v>
      </c>
      <c r="BD174" s="16">
        <v>8</v>
      </c>
      <c r="BE174" s="16">
        <v>4000</v>
      </c>
      <c r="BF174" s="16">
        <v>1600</v>
      </c>
      <c r="BG174" s="16">
        <v>0</v>
      </c>
      <c r="BH174" s="16">
        <v>1200</v>
      </c>
      <c r="BI174" s="16">
        <v>1200</v>
      </c>
      <c r="BJ174" s="16">
        <v>0</v>
      </c>
    </row>
    <row r="175" spans="1:62" ht="20.149999999999999" customHeight="1" x14ac:dyDescent="0.35">
      <c r="A175">
        <v>174</v>
      </c>
      <c r="B175" t="s">
        <v>360</v>
      </c>
      <c r="C175" t="s">
        <v>7088</v>
      </c>
      <c r="D175" s="15" t="s">
        <v>775</v>
      </c>
      <c r="E175" s="12" t="s">
        <v>98</v>
      </c>
      <c r="F175" s="16">
        <v>1979</v>
      </c>
      <c r="G175" s="12" t="s">
        <v>588</v>
      </c>
      <c r="H175" s="12" t="s">
        <v>589</v>
      </c>
      <c r="I175" s="12" t="s">
        <v>640</v>
      </c>
      <c r="J175" s="12" t="s">
        <v>2402</v>
      </c>
      <c r="K175" s="12" t="s">
        <v>770</v>
      </c>
      <c r="N175" s="16" t="s">
        <v>206</v>
      </c>
      <c r="O175" s="16" t="s">
        <v>771</v>
      </c>
      <c r="P175" s="12" t="s">
        <v>482</v>
      </c>
      <c r="Q175" s="16">
        <v>2023</v>
      </c>
      <c r="R175" s="16">
        <v>1.21</v>
      </c>
      <c r="S175" s="16">
        <v>0</v>
      </c>
      <c r="T175" s="16">
        <v>0</v>
      </c>
      <c r="V175" s="12" t="s">
        <v>204</v>
      </c>
      <c r="W175" s="12" t="s">
        <v>204</v>
      </c>
      <c r="X175" s="16">
        <v>1</v>
      </c>
      <c r="Y175" s="16">
        <v>10</v>
      </c>
      <c r="Z175" s="16">
        <v>1.21</v>
      </c>
      <c r="AA175" s="16">
        <f t="shared" si="32"/>
        <v>145.19999999999999</v>
      </c>
      <c r="AB175" s="16" t="s">
        <v>2114</v>
      </c>
      <c r="AC175" s="16" t="s">
        <v>732</v>
      </c>
      <c r="AD175" s="16">
        <f t="shared" si="22"/>
        <v>50819.999999999993</v>
      </c>
      <c r="AE175" s="16">
        <f t="shared" si="23"/>
        <v>423.5</v>
      </c>
      <c r="AF175" s="16">
        <f t="shared" si="24"/>
        <v>158812.5</v>
      </c>
      <c r="AG175" s="16">
        <f t="shared" si="25"/>
        <v>121</v>
      </c>
      <c r="AH175" s="12">
        <v>0</v>
      </c>
      <c r="AI175" s="16">
        <f t="shared" si="26"/>
        <v>8.4699999999999989</v>
      </c>
      <c r="AJ175" s="16">
        <f t="shared" si="27"/>
        <v>29221.499999999996</v>
      </c>
      <c r="AK175" s="16">
        <f t="shared" si="28"/>
        <v>605</v>
      </c>
      <c r="AL175" s="16">
        <f t="shared" si="29"/>
        <v>6050</v>
      </c>
      <c r="AM175" s="16">
        <f t="shared" si="30"/>
        <v>108900</v>
      </c>
      <c r="AN175" s="16">
        <f t="shared" si="31"/>
        <v>353804</v>
      </c>
      <c r="AO175" s="12" t="s">
        <v>732</v>
      </c>
      <c r="AP175" s="16" t="s">
        <v>207</v>
      </c>
      <c r="AQ175" s="16" t="s">
        <v>204</v>
      </c>
      <c r="AS175" s="16" t="s">
        <v>2408</v>
      </c>
      <c r="AT175" s="16" t="s">
        <v>2407</v>
      </c>
      <c r="AU175" t="s">
        <v>2410</v>
      </c>
      <c r="AV175" s="15" t="s">
        <v>2409</v>
      </c>
      <c r="AW175" s="16" t="s">
        <v>593</v>
      </c>
      <c r="AX175" s="16" t="s">
        <v>204</v>
      </c>
      <c r="AY175" s="16" t="s">
        <v>204</v>
      </c>
      <c r="AZ175" s="16" t="s">
        <v>204</v>
      </c>
      <c r="BA175" s="16" t="s">
        <v>204</v>
      </c>
      <c r="BB175" s="16" t="s">
        <v>204</v>
      </c>
      <c r="BC175" s="16">
        <v>1.21</v>
      </c>
      <c r="BD175" s="16">
        <v>9.1999999999999993</v>
      </c>
      <c r="BE175" s="16">
        <v>3280</v>
      </c>
      <c r="BF175" s="16">
        <v>2000</v>
      </c>
      <c r="BG175" s="16">
        <v>0</v>
      </c>
      <c r="BH175" s="16">
        <v>2000</v>
      </c>
      <c r="BI175" s="16">
        <v>1920</v>
      </c>
      <c r="BJ175" s="16">
        <v>0</v>
      </c>
    </row>
    <row r="176" spans="1:62" ht="20.149999999999999" customHeight="1" x14ac:dyDescent="0.35">
      <c r="A176">
        <v>175</v>
      </c>
      <c r="B176" t="s">
        <v>360</v>
      </c>
      <c r="C176" t="s">
        <v>7089</v>
      </c>
      <c r="D176" s="15" t="s">
        <v>776</v>
      </c>
      <c r="E176" s="12" t="s">
        <v>98</v>
      </c>
      <c r="F176" s="16">
        <v>1943</v>
      </c>
      <c r="G176" s="12" t="s">
        <v>588</v>
      </c>
      <c r="H176" s="12" t="s">
        <v>589</v>
      </c>
      <c r="I176" s="12" t="s">
        <v>640</v>
      </c>
      <c r="J176" s="12" t="s">
        <v>2402</v>
      </c>
      <c r="K176" s="12" t="s">
        <v>770</v>
      </c>
      <c r="N176" s="16" t="s">
        <v>206</v>
      </c>
      <c r="O176" s="16" t="s">
        <v>771</v>
      </c>
      <c r="P176" s="12" t="s">
        <v>482</v>
      </c>
      <c r="Q176" s="16">
        <v>2023</v>
      </c>
      <c r="R176" s="16">
        <v>0.95</v>
      </c>
      <c r="S176" s="16">
        <v>0</v>
      </c>
      <c r="T176" s="16">
        <v>0</v>
      </c>
      <c r="V176" s="12" t="s">
        <v>204</v>
      </c>
      <c r="W176" s="12" t="s">
        <v>204</v>
      </c>
      <c r="X176" s="16">
        <v>1</v>
      </c>
      <c r="Y176" s="16">
        <v>14</v>
      </c>
      <c r="Z176" s="16">
        <v>0.95</v>
      </c>
      <c r="AA176" s="16">
        <f t="shared" si="32"/>
        <v>114</v>
      </c>
      <c r="AB176" s="16" t="s">
        <v>2114</v>
      </c>
      <c r="AC176" s="16" t="s">
        <v>732</v>
      </c>
      <c r="AD176" s="16">
        <f t="shared" si="22"/>
        <v>39900</v>
      </c>
      <c r="AE176" s="16">
        <f t="shared" si="23"/>
        <v>332.5</v>
      </c>
      <c r="AF176" s="16">
        <f t="shared" si="24"/>
        <v>124687.5</v>
      </c>
      <c r="AG176" s="16">
        <f t="shared" si="25"/>
        <v>95</v>
      </c>
      <c r="AH176" s="12">
        <v>0</v>
      </c>
      <c r="AI176" s="16">
        <f t="shared" si="26"/>
        <v>6.6499999999999995</v>
      </c>
      <c r="AJ176" s="16">
        <f t="shared" si="27"/>
        <v>22942.499999999996</v>
      </c>
      <c r="AK176" s="16">
        <f t="shared" si="28"/>
        <v>475</v>
      </c>
      <c r="AL176" s="16">
        <f t="shared" si="29"/>
        <v>4750</v>
      </c>
      <c r="AM176" s="16">
        <f t="shared" si="30"/>
        <v>85500</v>
      </c>
      <c r="AN176" s="16">
        <f t="shared" si="31"/>
        <v>277780</v>
      </c>
      <c r="AO176" s="12" t="s">
        <v>732</v>
      </c>
      <c r="AP176" s="16" t="s">
        <v>207</v>
      </c>
      <c r="AQ176" s="16" t="s">
        <v>204</v>
      </c>
      <c r="AS176" s="16" t="s">
        <v>2408</v>
      </c>
      <c r="AT176" s="16" t="s">
        <v>2407</v>
      </c>
      <c r="AU176" t="s">
        <v>2410</v>
      </c>
      <c r="AV176" s="15" t="s">
        <v>2409</v>
      </c>
      <c r="AW176" s="16" t="s">
        <v>593</v>
      </c>
      <c r="AX176" s="16" t="s">
        <v>204</v>
      </c>
      <c r="AY176" s="16" t="s">
        <v>204</v>
      </c>
      <c r="AZ176" s="16" t="s">
        <v>204</v>
      </c>
      <c r="BA176" s="16" t="s">
        <v>204</v>
      </c>
      <c r="BB176" s="16" t="s">
        <v>204</v>
      </c>
      <c r="BC176" s="16">
        <v>0.95</v>
      </c>
      <c r="BD176" s="16">
        <v>7.2</v>
      </c>
      <c r="BE176" s="16">
        <v>2640</v>
      </c>
      <c r="BF176" s="16">
        <v>1600</v>
      </c>
      <c r="BG176" s="16">
        <v>0</v>
      </c>
      <c r="BH176" s="16">
        <v>1360</v>
      </c>
      <c r="BI176" s="16">
        <v>1600</v>
      </c>
      <c r="BJ176" s="16">
        <v>0</v>
      </c>
    </row>
    <row r="177" spans="1:62" ht="20.149999999999999" customHeight="1" x14ac:dyDescent="0.35">
      <c r="A177">
        <v>176</v>
      </c>
      <c r="B177" t="s">
        <v>360</v>
      </c>
      <c r="C177" t="s">
        <v>7090</v>
      </c>
      <c r="D177" s="15" t="s">
        <v>777</v>
      </c>
      <c r="E177" s="12" t="s">
        <v>98</v>
      </c>
      <c r="F177" s="16">
        <v>1968</v>
      </c>
      <c r="G177" s="12" t="s">
        <v>588</v>
      </c>
      <c r="H177" s="12" t="s">
        <v>589</v>
      </c>
      <c r="I177" s="12" t="s">
        <v>640</v>
      </c>
      <c r="J177" s="12" t="s">
        <v>2402</v>
      </c>
      <c r="K177" s="12" t="s">
        <v>770</v>
      </c>
      <c r="N177" s="16" t="s">
        <v>206</v>
      </c>
      <c r="O177" s="16" t="s">
        <v>771</v>
      </c>
      <c r="P177" s="12" t="s">
        <v>482</v>
      </c>
      <c r="Q177" s="16">
        <v>2023</v>
      </c>
      <c r="R177" s="16">
        <v>0.5</v>
      </c>
      <c r="S177" s="16">
        <v>0</v>
      </c>
      <c r="T177" s="16">
        <v>0</v>
      </c>
      <c r="V177" s="12" t="s">
        <v>204</v>
      </c>
      <c r="W177" s="12" t="s">
        <v>204</v>
      </c>
      <c r="X177" s="16">
        <v>1</v>
      </c>
      <c r="Y177" s="16">
        <v>8</v>
      </c>
      <c r="Z177" s="16">
        <v>0.5</v>
      </c>
      <c r="AA177" s="16">
        <f t="shared" si="32"/>
        <v>60</v>
      </c>
      <c r="AB177" s="16" t="s">
        <v>2114</v>
      </c>
      <c r="AC177" s="16" t="s">
        <v>732</v>
      </c>
      <c r="AD177" s="16">
        <f t="shared" si="22"/>
        <v>21000</v>
      </c>
      <c r="AE177" s="16">
        <f t="shared" si="23"/>
        <v>175</v>
      </c>
      <c r="AF177" s="16">
        <f t="shared" si="24"/>
        <v>65625</v>
      </c>
      <c r="AG177" s="16">
        <f t="shared" si="25"/>
        <v>50</v>
      </c>
      <c r="AH177" s="12">
        <v>0</v>
      </c>
      <c r="AI177" s="16">
        <f t="shared" si="26"/>
        <v>3.5</v>
      </c>
      <c r="AJ177" s="16">
        <f t="shared" si="27"/>
        <v>12075</v>
      </c>
      <c r="AK177" s="16">
        <f t="shared" si="28"/>
        <v>250</v>
      </c>
      <c r="AL177" s="16">
        <f t="shared" si="29"/>
        <v>2500</v>
      </c>
      <c r="AM177" s="16">
        <f t="shared" si="30"/>
        <v>45000</v>
      </c>
      <c r="AN177" s="16">
        <f t="shared" si="31"/>
        <v>146200</v>
      </c>
      <c r="AO177" s="12" t="s">
        <v>732</v>
      </c>
      <c r="AP177" s="16" t="s">
        <v>207</v>
      </c>
      <c r="AQ177" s="16" t="s">
        <v>204</v>
      </c>
      <c r="AS177" s="16" t="s">
        <v>2408</v>
      </c>
      <c r="AT177" s="16" t="s">
        <v>2407</v>
      </c>
      <c r="AU177" t="s">
        <v>2410</v>
      </c>
      <c r="AV177" s="15" t="s">
        <v>2409</v>
      </c>
      <c r="AW177" s="16" t="s">
        <v>593</v>
      </c>
      <c r="AX177" s="16" t="s">
        <v>204</v>
      </c>
      <c r="AY177" s="16" t="s">
        <v>204</v>
      </c>
      <c r="AZ177" s="16" t="s">
        <v>204</v>
      </c>
      <c r="BA177" s="16" t="s">
        <v>204</v>
      </c>
      <c r="BB177" s="16" t="s">
        <v>204</v>
      </c>
      <c r="BC177" s="16">
        <v>0.5</v>
      </c>
      <c r="BD177" s="16">
        <v>4</v>
      </c>
      <c r="BE177" s="16">
        <v>1280</v>
      </c>
      <c r="BF177" s="16">
        <v>800</v>
      </c>
      <c r="BG177" s="16">
        <v>0</v>
      </c>
      <c r="BH177" s="16">
        <v>960</v>
      </c>
      <c r="BI177" s="16">
        <v>960</v>
      </c>
      <c r="BJ177" s="16">
        <v>0</v>
      </c>
    </row>
    <row r="178" spans="1:62" ht="20.149999999999999" customHeight="1" x14ac:dyDescent="0.35">
      <c r="A178">
        <v>177</v>
      </c>
      <c r="B178" t="s">
        <v>360</v>
      </c>
      <c r="C178" t="s">
        <v>7091</v>
      </c>
      <c r="D178" s="15" t="s">
        <v>778</v>
      </c>
      <c r="E178" s="12" t="s">
        <v>98</v>
      </c>
      <c r="F178" s="16">
        <v>1970</v>
      </c>
      <c r="G178" s="12" t="s">
        <v>588</v>
      </c>
      <c r="H178" s="12" t="s">
        <v>589</v>
      </c>
      <c r="I178" s="12" t="s">
        <v>640</v>
      </c>
      <c r="J178" s="12" t="s">
        <v>2402</v>
      </c>
      <c r="K178" s="12" t="s">
        <v>770</v>
      </c>
      <c r="N178" s="16" t="s">
        <v>206</v>
      </c>
      <c r="O178" s="16" t="s">
        <v>771</v>
      </c>
      <c r="P178" s="12" t="s">
        <v>482</v>
      </c>
      <c r="Q178" s="16">
        <v>2023</v>
      </c>
      <c r="R178" s="16">
        <v>1.25</v>
      </c>
      <c r="S178" s="16">
        <v>0</v>
      </c>
      <c r="T178" s="16">
        <v>0</v>
      </c>
      <c r="V178" s="12" t="s">
        <v>204</v>
      </c>
      <c r="W178" s="12" t="s">
        <v>204</v>
      </c>
      <c r="X178" s="16">
        <v>1</v>
      </c>
      <c r="Y178" s="16">
        <v>6</v>
      </c>
      <c r="Z178" s="16">
        <v>1.25</v>
      </c>
      <c r="AA178" s="16">
        <f t="shared" si="32"/>
        <v>150</v>
      </c>
      <c r="AB178" s="16" t="s">
        <v>2114</v>
      </c>
      <c r="AC178" s="16" t="s">
        <v>732</v>
      </c>
      <c r="AD178" s="16">
        <f t="shared" si="22"/>
        <v>52500</v>
      </c>
      <c r="AE178" s="16">
        <f t="shared" si="23"/>
        <v>437.5</v>
      </c>
      <c r="AF178" s="16">
        <f t="shared" si="24"/>
        <v>164062.5</v>
      </c>
      <c r="AG178" s="16">
        <f t="shared" si="25"/>
        <v>125</v>
      </c>
      <c r="AH178" s="12">
        <v>0</v>
      </c>
      <c r="AI178" s="16">
        <f t="shared" si="26"/>
        <v>8.75</v>
      </c>
      <c r="AJ178" s="16">
        <f t="shared" si="27"/>
        <v>30187.5</v>
      </c>
      <c r="AK178" s="16">
        <f t="shared" si="28"/>
        <v>625</v>
      </c>
      <c r="AL178" s="16">
        <f t="shared" si="29"/>
        <v>6250</v>
      </c>
      <c r="AM178" s="16">
        <f t="shared" si="30"/>
        <v>112500</v>
      </c>
      <c r="AN178" s="16">
        <f t="shared" si="31"/>
        <v>365500</v>
      </c>
      <c r="AO178" s="12" t="s">
        <v>732</v>
      </c>
      <c r="AP178" s="16" t="s">
        <v>207</v>
      </c>
      <c r="AQ178" s="16" t="s">
        <v>204</v>
      </c>
      <c r="AS178" s="16" t="s">
        <v>2408</v>
      </c>
      <c r="AT178" s="16" t="s">
        <v>2407</v>
      </c>
      <c r="AU178" t="s">
        <v>2410</v>
      </c>
      <c r="AV178" s="15" t="s">
        <v>2409</v>
      </c>
      <c r="AW178" s="16" t="s">
        <v>593</v>
      </c>
      <c r="AX178" s="16" t="s">
        <v>204</v>
      </c>
      <c r="AY178" s="16" t="s">
        <v>204</v>
      </c>
      <c r="AZ178" s="16" t="s">
        <v>204</v>
      </c>
      <c r="BA178" s="16" t="s">
        <v>204</v>
      </c>
      <c r="BB178" s="16" t="s">
        <v>204</v>
      </c>
      <c r="BC178" s="16">
        <v>1.25</v>
      </c>
      <c r="BD178" s="16">
        <v>8.8000000000000007</v>
      </c>
      <c r="BE178" s="16">
        <v>3360</v>
      </c>
      <c r="BF178" s="16">
        <v>2400</v>
      </c>
      <c r="BG178" s="16">
        <v>0</v>
      </c>
      <c r="BH178" s="16">
        <v>1440</v>
      </c>
      <c r="BI178" s="16">
        <v>1600</v>
      </c>
      <c r="BJ178" s="16">
        <v>0</v>
      </c>
    </row>
    <row r="179" spans="1:62" ht="20.149999999999999" customHeight="1" x14ac:dyDescent="0.35">
      <c r="A179">
        <v>178</v>
      </c>
      <c r="B179" t="s">
        <v>360</v>
      </c>
      <c r="C179" t="s">
        <v>7092</v>
      </c>
      <c r="D179" s="15" t="s">
        <v>779</v>
      </c>
      <c r="E179" s="12" t="s">
        <v>98</v>
      </c>
      <c r="F179" s="16">
        <v>1973</v>
      </c>
      <c r="G179" s="12" t="s">
        <v>588</v>
      </c>
      <c r="H179" s="12" t="s">
        <v>589</v>
      </c>
      <c r="I179" s="12" t="s">
        <v>640</v>
      </c>
      <c r="J179" s="12" t="s">
        <v>2402</v>
      </c>
      <c r="K179" s="12" t="s">
        <v>770</v>
      </c>
      <c r="N179" s="16" t="s">
        <v>206</v>
      </c>
      <c r="O179" s="16" t="s">
        <v>771</v>
      </c>
      <c r="P179" s="12" t="s">
        <v>482</v>
      </c>
      <c r="Q179" s="16">
        <v>2023</v>
      </c>
      <c r="R179" s="16">
        <v>0.9</v>
      </c>
      <c r="S179" s="16">
        <v>0</v>
      </c>
      <c r="T179" s="16">
        <v>0</v>
      </c>
      <c r="V179" s="12" t="s">
        <v>204</v>
      </c>
      <c r="W179" s="12" t="s">
        <v>204</v>
      </c>
      <c r="X179" s="16">
        <v>1</v>
      </c>
      <c r="Y179" s="16">
        <v>15</v>
      </c>
      <c r="Z179" s="16">
        <v>0.9</v>
      </c>
      <c r="AA179" s="16">
        <f t="shared" si="32"/>
        <v>108</v>
      </c>
      <c r="AB179" s="16" t="s">
        <v>2114</v>
      </c>
      <c r="AC179" s="16" t="s">
        <v>732</v>
      </c>
      <c r="AD179" s="16">
        <f t="shared" si="22"/>
        <v>37800</v>
      </c>
      <c r="AE179" s="16">
        <f t="shared" si="23"/>
        <v>315</v>
      </c>
      <c r="AF179" s="16">
        <f t="shared" si="24"/>
        <v>118125</v>
      </c>
      <c r="AG179" s="16">
        <f t="shared" si="25"/>
        <v>90</v>
      </c>
      <c r="AH179" s="12">
        <v>0</v>
      </c>
      <c r="AI179" s="16">
        <f t="shared" si="26"/>
        <v>6.3</v>
      </c>
      <c r="AJ179" s="16">
        <f t="shared" si="27"/>
        <v>21735</v>
      </c>
      <c r="AK179" s="16">
        <f t="shared" si="28"/>
        <v>450</v>
      </c>
      <c r="AL179" s="16">
        <f t="shared" si="29"/>
        <v>4500</v>
      </c>
      <c r="AM179" s="16">
        <f t="shared" si="30"/>
        <v>81000</v>
      </c>
      <c r="AN179" s="16">
        <f t="shared" si="31"/>
        <v>263160</v>
      </c>
      <c r="AO179" s="12" t="s">
        <v>732</v>
      </c>
      <c r="AP179" s="16" t="s">
        <v>207</v>
      </c>
      <c r="AQ179" s="16" t="s">
        <v>204</v>
      </c>
      <c r="AS179" s="16" t="s">
        <v>2408</v>
      </c>
      <c r="AT179" s="16" t="s">
        <v>2407</v>
      </c>
      <c r="AU179" t="s">
        <v>2410</v>
      </c>
      <c r="AV179" s="15" t="s">
        <v>2409</v>
      </c>
      <c r="AW179" s="16" t="s">
        <v>593</v>
      </c>
      <c r="AX179" s="16" t="s">
        <v>204</v>
      </c>
      <c r="AY179" s="16" t="s">
        <v>204</v>
      </c>
      <c r="AZ179" s="16" t="s">
        <v>204</v>
      </c>
      <c r="BA179" s="16" t="s">
        <v>204</v>
      </c>
      <c r="BB179" s="16" t="s">
        <v>204</v>
      </c>
      <c r="BC179" s="16">
        <v>0.9</v>
      </c>
      <c r="BD179" s="16">
        <v>6.8</v>
      </c>
      <c r="BE179" s="16">
        <v>2560</v>
      </c>
      <c r="BF179" s="16">
        <v>2000</v>
      </c>
      <c r="BG179" s="16">
        <v>0</v>
      </c>
      <c r="BH179" s="16">
        <v>1120</v>
      </c>
      <c r="BI179" s="16">
        <v>1120</v>
      </c>
      <c r="BJ179" s="16">
        <v>0</v>
      </c>
    </row>
    <row r="180" spans="1:62" ht="20.149999999999999" customHeight="1" x14ac:dyDescent="0.35">
      <c r="A180">
        <v>179</v>
      </c>
      <c r="B180" t="s">
        <v>360</v>
      </c>
      <c r="C180" t="s">
        <v>7093</v>
      </c>
      <c r="D180" s="15" t="s">
        <v>780</v>
      </c>
      <c r="E180" s="12" t="s">
        <v>98</v>
      </c>
      <c r="F180" s="16">
        <v>1984</v>
      </c>
      <c r="G180" s="12" t="s">
        <v>588</v>
      </c>
      <c r="H180" s="12" t="s">
        <v>589</v>
      </c>
      <c r="I180" s="12" t="s">
        <v>640</v>
      </c>
      <c r="J180" s="12" t="s">
        <v>2402</v>
      </c>
      <c r="K180" s="12" t="s">
        <v>770</v>
      </c>
      <c r="N180" s="16" t="s">
        <v>206</v>
      </c>
      <c r="O180" s="16" t="s">
        <v>771</v>
      </c>
      <c r="P180" s="12" t="s">
        <v>482</v>
      </c>
      <c r="Q180" s="16">
        <v>2023</v>
      </c>
      <c r="R180" s="16">
        <v>0.65</v>
      </c>
      <c r="S180" s="16">
        <v>0</v>
      </c>
      <c r="T180" s="16">
        <v>0</v>
      </c>
      <c r="V180" s="12" t="s">
        <v>204</v>
      </c>
      <c r="W180" s="12" t="s">
        <v>204</v>
      </c>
      <c r="X180" s="16">
        <v>1</v>
      </c>
      <c r="Y180" s="16">
        <v>11</v>
      </c>
      <c r="Z180" s="16">
        <v>0.65</v>
      </c>
      <c r="AA180" s="16">
        <f t="shared" si="32"/>
        <v>78</v>
      </c>
      <c r="AB180" s="16" t="s">
        <v>2114</v>
      </c>
      <c r="AC180" s="16" t="s">
        <v>732</v>
      </c>
      <c r="AD180" s="16">
        <f t="shared" si="22"/>
        <v>27300</v>
      </c>
      <c r="AE180" s="16">
        <f t="shared" si="23"/>
        <v>227.5</v>
      </c>
      <c r="AF180" s="16">
        <f t="shared" si="24"/>
        <v>85312.5</v>
      </c>
      <c r="AG180" s="16">
        <f t="shared" si="25"/>
        <v>65</v>
      </c>
      <c r="AH180" s="12">
        <v>0</v>
      </c>
      <c r="AI180" s="16">
        <f t="shared" si="26"/>
        <v>4.55</v>
      </c>
      <c r="AJ180" s="16">
        <f t="shared" si="27"/>
        <v>15697.5</v>
      </c>
      <c r="AK180" s="16">
        <f t="shared" si="28"/>
        <v>325</v>
      </c>
      <c r="AL180" s="16">
        <f t="shared" si="29"/>
        <v>3250</v>
      </c>
      <c r="AM180" s="16">
        <f t="shared" si="30"/>
        <v>58500</v>
      </c>
      <c r="AN180" s="16">
        <f t="shared" si="31"/>
        <v>190060</v>
      </c>
      <c r="AO180" s="12" t="s">
        <v>732</v>
      </c>
      <c r="AP180" s="16" t="s">
        <v>207</v>
      </c>
      <c r="AQ180" s="16" t="s">
        <v>204</v>
      </c>
      <c r="AS180" s="16" t="s">
        <v>2408</v>
      </c>
      <c r="AT180" s="16" t="s">
        <v>2407</v>
      </c>
      <c r="AU180" t="s">
        <v>2410</v>
      </c>
      <c r="AV180" s="15" t="s">
        <v>2409</v>
      </c>
      <c r="AW180" s="16" t="s">
        <v>593</v>
      </c>
      <c r="AX180" s="16" t="s">
        <v>204</v>
      </c>
      <c r="AY180" s="16" t="s">
        <v>204</v>
      </c>
      <c r="AZ180" s="16" t="s">
        <v>204</v>
      </c>
      <c r="BA180" s="16" t="s">
        <v>204</v>
      </c>
      <c r="BB180" s="16" t="s">
        <v>204</v>
      </c>
      <c r="BC180" s="16">
        <v>0.65</v>
      </c>
      <c r="BD180" s="16">
        <v>4.8</v>
      </c>
      <c r="BE180" s="16">
        <v>1200</v>
      </c>
      <c r="BF180" s="16">
        <v>1600</v>
      </c>
      <c r="BG180" s="16">
        <v>0</v>
      </c>
      <c r="BH180" s="16">
        <v>800</v>
      </c>
      <c r="BI180" s="16">
        <v>1200</v>
      </c>
      <c r="BJ180" s="16">
        <v>0</v>
      </c>
    </row>
    <row r="181" spans="1:62" ht="20.149999999999999" customHeight="1" x14ac:dyDescent="0.35">
      <c r="A181">
        <v>180</v>
      </c>
      <c r="B181" t="s">
        <v>360</v>
      </c>
      <c r="C181" t="s">
        <v>7094</v>
      </c>
      <c r="D181" s="15" t="s">
        <v>781</v>
      </c>
      <c r="E181" s="12" t="s">
        <v>98</v>
      </c>
      <c r="F181" s="16">
        <v>1958</v>
      </c>
      <c r="G181" s="12" t="s">
        <v>588</v>
      </c>
      <c r="H181" s="12" t="s">
        <v>589</v>
      </c>
      <c r="I181" s="12" t="s">
        <v>640</v>
      </c>
      <c r="J181" s="12" t="s">
        <v>2402</v>
      </c>
      <c r="K181" s="12" t="s">
        <v>770</v>
      </c>
      <c r="N181" s="16" t="s">
        <v>206</v>
      </c>
      <c r="O181" s="16" t="s">
        <v>771</v>
      </c>
      <c r="P181" s="12" t="s">
        <v>482</v>
      </c>
      <c r="Q181" s="16">
        <v>2023</v>
      </c>
      <c r="R181" s="16">
        <v>1.22</v>
      </c>
      <c r="S181" s="16">
        <v>0</v>
      </c>
      <c r="T181" s="16">
        <v>0</v>
      </c>
      <c r="V181" s="12" t="s">
        <v>204</v>
      </c>
      <c r="W181" s="12" t="s">
        <v>204</v>
      </c>
      <c r="X181" s="16">
        <v>1</v>
      </c>
      <c r="Y181" s="16">
        <v>12</v>
      </c>
      <c r="Z181" s="16">
        <v>1.22</v>
      </c>
      <c r="AA181" s="16">
        <f t="shared" si="32"/>
        <v>146.4</v>
      </c>
      <c r="AB181" s="16" t="s">
        <v>2114</v>
      </c>
      <c r="AC181" s="16" t="s">
        <v>732</v>
      </c>
      <c r="AD181" s="16">
        <f t="shared" si="22"/>
        <v>51240</v>
      </c>
      <c r="AE181" s="16">
        <f t="shared" si="23"/>
        <v>427</v>
      </c>
      <c r="AF181" s="16">
        <f t="shared" si="24"/>
        <v>160125</v>
      </c>
      <c r="AG181" s="16">
        <f t="shared" si="25"/>
        <v>122</v>
      </c>
      <c r="AH181" s="12">
        <v>0</v>
      </c>
      <c r="AI181" s="16">
        <f t="shared" si="26"/>
        <v>8.5399999999999991</v>
      </c>
      <c r="AJ181" s="16">
        <f t="shared" si="27"/>
        <v>29462.999999999996</v>
      </c>
      <c r="AK181" s="16">
        <f t="shared" si="28"/>
        <v>610</v>
      </c>
      <c r="AL181" s="16">
        <f t="shared" si="29"/>
        <v>6100</v>
      </c>
      <c r="AM181" s="16">
        <f t="shared" si="30"/>
        <v>109800</v>
      </c>
      <c r="AN181" s="16">
        <f t="shared" si="31"/>
        <v>356728</v>
      </c>
      <c r="AO181" s="12" t="s">
        <v>732</v>
      </c>
      <c r="AP181" s="16" t="s">
        <v>207</v>
      </c>
      <c r="AQ181" s="16" t="s">
        <v>204</v>
      </c>
      <c r="AS181" s="16" t="s">
        <v>2408</v>
      </c>
      <c r="AT181" s="16" t="s">
        <v>2407</v>
      </c>
      <c r="AU181" t="s">
        <v>2410</v>
      </c>
      <c r="AV181" s="15" t="s">
        <v>2409</v>
      </c>
      <c r="AW181" s="16" t="s">
        <v>593</v>
      </c>
      <c r="AX181" s="16" t="s">
        <v>204</v>
      </c>
      <c r="AY181" s="16" t="s">
        <v>204</v>
      </c>
      <c r="AZ181" s="16" t="s">
        <v>204</v>
      </c>
      <c r="BA181" s="16" t="s">
        <v>204</v>
      </c>
      <c r="BB181" s="16" t="s">
        <v>204</v>
      </c>
      <c r="BC181" s="16">
        <v>1.22</v>
      </c>
      <c r="BD181" s="16">
        <v>9.1999999999999993</v>
      </c>
      <c r="BE181" s="16">
        <v>3280</v>
      </c>
      <c r="BF181" s="16">
        <v>2000</v>
      </c>
      <c r="BG181" s="16">
        <v>0</v>
      </c>
      <c r="BH181" s="16">
        <v>1920</v>
      </c>
      <c r="BI181" s="16">
        <v>2000</v>
      </c>
      <c r="BJ181" s="16">
        <v>0</v>
      </c>
    </row>
    <row r="182" spans="1:62" ht="20.149999999999999" customHeight="1" x14ac:dyDescent="0.35">
      <c r="A182">
        <v>181</v>
      </c>
      <c r="B182" t="s">
        <v>360</v>
      </c>
      <c r="C182" t="s">
        <v>7095</v>
      </c>
      <c r="D182" s="15" t="s">
        <v>782</v>
      </c>
      <c r="E182" s="12" t="s">
        <v>98</v>
      </c>
      <c r="F182" s="16">
        <v>1970</v>
      </c>
      <c r="G182" s="12" t="s">
        <v>588</v>
      </c>
      <c r="H182" s="12" t="s">
        <v>589</v>
      </c>
      <c r="I182" s="12" t="s">
        <v>640</v>
      </c>
      <c r="J182" s="12" t="s">
        <v>2402</v>
      </c>
      <c r="K182" s="12" t="s">
        <v>770</v>
      </c>
      <c r="N182" s="16" t="s">
        <v>205</v>
      </c>
      <c r="O182" s="16" t="s">
        <v>783</v>
      </c>
      <c r="P182" s="12" t="s">
        <v>482</v>
      </c>
      <c r="Q182" s="16">
        <v>2023</v>
      </c>
      <c r="R182" s="16">
        <v>0.6</v>
      </c>
      <c r="S182" s="16">
        <v>0</v>
      </c>
      <c r="T182" s="16">
        <v>0</v>
      </c>
      <c r="V182" s="12" t="s">
        <v>204</v>
      </c>
      <c r="W182" s="12" t="s">
        <v>204</v>
      </c>
      <c r="X182" s="16">
        <v>1</v>
      </c>
      <c r="Y182" s="16">
        <v>11</v>
      </c>
      <c r="Z182" s="16">
        <v>0.6</v>
      </c>
      <c r="AA182" s="16">
        <f t="shared" si="32"/>
        <v>72</v>
      </c>
      <c r="AB182" s="16" t="s">
        <v>2114</v>
      </c>
      <c r="AC182" s="16" t="s">
        <v>732</v>
      </c>
      <c r="AD182" s="16">
        <f t="shared" si="22"/>
        <v>25200</v>
      </c>
      <c r="AE182" s="16">
        <f t="shared" si="23"/>
        <v>210</v>
      </c>
      <c r="AF182" s="16">
        <f t="shared" si="24"/>
        <v>78750</v>
      </c>
      <c r="AG182" s="16">
        <f t="shared" si="25"/>
        <v>60</v>
      </c>
      <c r="AH182" s="12">
        <v>0</v>
      </c>
      <c r="AI182" s="16">
        <f t="shared" si="26"/>
        <v>4.2</v>
      </c>
      <c r="AJ182" s="16">
        <f t="shared" si="27"/>
        <v>14490</v>
      </c>
      <c r="AK182" s="16">
        <f t="shared" si="28"/>
        <v>300</v>
      </c>
      <c r="AL182" s="16">
        <f t="shared" si="29"/>
        <v>3000</v>
      </c>
      <c r="AM182" s="16">
        <f t="shared" si="30"/>
        <v>54000</v>
      </c>
      <c r="AN182" s="16">
        <f t="shared" si="31"/>
        <v>175440</v>
      </c>
      <c r="AO182" s="12" t="s">
        <v>732</v>
      </c>
      <c r="AP182" s="16" t="s">
        <v>207</v>
      </c>
      <c r="AQ182" s="16" t="s">
        <v>204</v>
      </c>
      <c r="AS182" s="16" t="s">
        <v>2408</v>
      </c>
      <c r="AT182" s="16" t="s">
        <v>2407</v>
      </c>
      <c r="AU182" t="s">
        <v>2410</v>
      </c>
      <c r="AV182" s="15" t="s">
        <v>2409</v>
      </c>
      <c r="AW182" s="16" t="s">
        <v>593</v>
      </c>
      <c r="AX182" s="16" t="s">
        <v>204</v>
      </c>
      <c r="AY182" s="16" t="s">
        <v>204</v>
      </c>
      <c r="AZ182" s="16" t="s">
        <v>204</v>
      </c>
      <c r="BA182" s="16" t="s">
        <v>204</v>
      </c>
      <c r="BB182" s="16" t="s">
        <v>204</v>
      </c>
      <c r="BC182" s="16">
        <v>0.6</v>
      </c>
      <c r="BD182" s="16">
        <v>4.8</v>
      </c>
      <c r="BE182" s="16">
        <v>1920</v>
      </c>
      <c r="BF182" s="16">
        <v>1600</v>
      </c>
      <c r="BG182" s="16">
        <v>0</v>
      </c>
      <c r="BH182" s="16">
        <v>800</v>
      </c>
      <c r="BI182" s="16">
        <v>1280</v>
      </c>
      <c r="BJ182" s="16">
        <v>0</v>
      </c>
    </row>
    <row r="183" spans="1:62" ht="20.149999999999999" customHeight="1" x14ac:dyDescent="0.35">
      <c r="A183">
        <v>182</v>
      </c>
      <c r="B183" t="s">
        <v>360</v>
      </c>
      <c r="C183" t="s">
        <v>7096</v>
      </c>
      <c r="D183" s="15" t="s">
        <v>784</v>
      </c>
      <c r="E183" s="12" t="s">
        <v>98</v>
      </c>
      <c r="F183" s="16">
        <v>1968</v>
      </c>
      <c r="G183" s="12" t="s">
        <v>588</v>
      </c>
      <c r="H183" s="12" t="s">
        <v>589</v>
      </c>
      <c r="I183" s="12" t="s">
        <v>640</v>
      </c>
      <c r="J183" s="12" t="s">
        <v>2402</v>
      </c>
      <c r="K183" s="12" t="s">
        <v>770</v>
      </c>
      <c r="N183" s="16" t="s">
        <v>206</v>
      </c>
      <c r="O183" s="16" t="s">
        <v>783</v>
      </c>
      <c r="P183" s="12" t="s">
        <v>482</v>
      </c>
      <c r="Q183" s="16">
        <v>2023</v>
      </c>
      <c r="R183" s="16">
        <v>1.65</v>
      </c>
      <c r="S183" s="16">
        <v>0</v>
      </c>
      <c r="T183" s="16">
        <v>0</v>
      </c>
      <c r="V183" s="12" t="s">
        <v>204</v>
      </c>
      <c r="W183" s="12" t="s">
        <v>204</v>
      </c>
      <c r="X183" s="16">
        <v>1</v>
      </c>
      <c r="Y183" s="16">
        <v>11</v>
      </c>
      <c r="Z183" s="16">
        <v>1.65</v>
      </c>
      <c r="AA183" s="16">
        <f t="shared" si="32"/>
        <v>198</v>
      </c>
      <c r="AB183" s="16" t="s">
        <v>2114</v>
      </c>
      <c r="AC183" s="16" t="s">
        <v>732</v>
      </c>
      <c r="AD183" s="16">
        <f t="shared" si="22"/>
        <v>69300</v>
      </c>
      <c r="AE183" s="16">
        <f t="shared" si="23"/>
        <v>577.5</v>
      </c>
      <c r="AF183" s="16">
        <f t="shared" si="24"/>
        <v>216562.5</v>
      </c>
      <c r="AG183" s="16">
        <f t="shared" si="25"/>
        <v>165</v>
      </c>
      <c r="AH183" s="12">
        <v>0</v>
      </c>
      <c r="AI183" s="16">
        <f t="shared" si="26"/>
        <v>11.549999999999999</v>
      </c>
      <c r="AJ183" s="16">
        <f t="shared" si="27"/>
        <v>39847.499999999993</v>
      </c>
      <c r="AK183" s="16">
        <f t="shared" si="28"/>
        <v>825</v>
      </c>
      <c r="AL183" s="16">
        <f t="shared" si="29"/>
        <v>8250</v>
      </c>
      <c r="AM183" s="16">
        <f t="shared" si="30"/>
        <v>148500</v>
      </c>
      <c r="AN183" s="16">
        <f t="shared" si="31"/>
        <v>482460</v>
      </c>
      <c r="AO183" s="12" t="s">
        <v>732</v>
      </c>
      <c r="AP183" s="16" t="s">
        <v>207</v>
      </c>
      <c r="AQ183" s="16" t="s">
        <v>204</v>
      </c>
      <c r="AS183" s="16" t="s">
        <v>2408</v>
      </c>
      <c r="AT183" s="16" t="s">
        <v>2407</v>
      </c>
      <c r="AU183" t="s">
        <v>2410</v>
      </c>
      <c r="AV183" s="15" t="s">
        <v>2409</v>
      </c>
      <c r="AW183" s="16" t="s">
        <v>593</v>
      </c>
      <c r="AX183" s="16" t="s">
        <v>204</v>
      </c>
      <c r="AY183" s="16" t="s">
        <v>204</v>
      </c>
      <c r="AZ183" s="16" t="s">
        <v>204</v>
      </c>
      <c r="BA183" s="16" t="s">
        <v>204</v>
      </c>
      <c r="BB183" s="16" t="s">
        <v>204</v>
      </c>
      <c r="BC183" s="16">
        <v>1.65</v>
      </c>
      <c r="BD183" s="16">
        <v>9.6</v>
      </c>
      <c r="BE183" s="16">
        <v>5200</v>
      </c>
      <c r="BF183" s="16">
        <v>2400</v>
      </c>
      <c r="BG183" s="16">
        <v>0</v>
      </c>
      <c r="BH183" s="16">
        <v>800</v>
      </c>
      <c r="BI183" s="16">
        <v>1200</v>
      </c>
      <c r="BJ183" s="16">
        <v>0</v>
      </c>
    </row>
    <row r="184" spans="1:62" ht="20.149999999999999" customHeight="1" x14ac:dyDescent="0.35">
      <c r="A184">
        <v>183</v>
      </c>
      <c r="B184" t="s">
        <v>360</v>
      </c>
      <c r="C184" t="s">
        <v>7097</v>
      </c>
      <c r="D184" s="15" t="s">
        <v>785</v>
      </c>
      <c r="E184" s="12" t="s">
        <v>93</v>
      </c>
      <c r="F184" s="16">
        <v>1975</v>
      </c>
      <c r="G184" s="12" t="s">
        <v>588</v>
      </c>
      <c r="H184" s="12" t="s">
        <v>589</v>
      </c>
      <c r="I184" s="12" t="s">
        <v>640</v>
      </c>
      <c r="J184" s="12" t="s">
        <v>2402</v>
      </c>
      <c r="K184" s="12" t="s">
        <v>770</v>
      </c>
      <c r="N184" s="16" t="s">
        <v>206</v>
      </c>
      <c r="O184" s="16" t="s">
        <v>783</v>
      </c>
      <c r="P184" s="12" t="s">
        <v>482</v>
      </c>
      <c r="Q184" s="16">
        <v>2023</v>
      </c>
      <c r="R184" s="16">
        <v>0.24</v>
      </c>
      <c r="S184" s="16">
        <v>0</v>
      </c>
      <c r="T184" s="16">
        <v>0</v>
      </c>
      <c r="V184" s="12" t="s">
        <v>204</v>
      </c>
      <c r="W184" s="12" t="s">
        <v>204</v>
      </c>
      <c r="X184" s="16">
        <v>1</v>
      </c>
      <c r="Y184" s="16">
        <v>8</v>
      </c>
      <c r="Z184" s="16">
        <v>0.24</v>
      </c>
      <c r="AA184" s="16">
        <f t="shared" si="32"/>
        <v>28.799999999999997</v>
      </c>
      <c r="AB184" s="16" t="s">
        <v>2114</v>
      </c>
      <c r="AC184" s="16" t="s">
        <v>732</v>
      </c>
      <c r="AD184" s="16">
        <f t="shared" si="22"/>
        <v>10079.999999999998</v>
      </c>
      <c r="AE184" s="16">
        <f t="shared" si="23"/>
        <v>84</v>
      </c>
      <c r="AF184" s="16">
        <f t="shared" si="24"/>
        <v>31500</v>
      </c>
      <c r="AG184" s="16">
        <f t="shared" si="25"/>
        <v>24</v>
      </c>
      <c r="AH184" s="12">
        <v>0</v>
      </c>
      <c r="AI184" s="16">
        <f t="shared" si="26"/>
        <v>1.68</v>
      </c>
      <c r="AJ184" s="16">
        <f t="shared" si="27"/>
        <v>5796</v>
      </c>
      <c r="AK184" s="16">
        <f t="shared" si="28"/>
        <v>120</v>
      </c>
      <c r="AL184" s="16">
        <f t="shared" si="29"/>
        <v>1200</v>
      </c>
      <c r="AM184" s="16">
        <f t="shared" si="30"/>
        <v>21600</v>
      </c>
      <c r="AN184" s="16">
        <f t="shared" si="31"/>
        <v>70176</v>
      </c>
      <c r="AO184" s="12" t="s">
        <v>732</v>
      </c>
      <c r="AP184" s="16" t="s">
        <v>207</v>
      </c>
      <c r="AQ184" s="16" t="s">
        <v>204</v>
      </c>
      <c r="AS184" s="16" t="s">
        <v>2408</v>
      </c>
      <c r="AT184" s="16" t="s">
        <v>2407</v>
      </c>
      <c r="AU184" t="s">
        <v>2410</v>
      </c>
      <c r="AV184" s="15" t="s">
        <v>2409</v>
      </c>
      <c r="AW184" s="16" t="s">
        <v>593</v>
      </c>
      <c r="AX184" s="16" t="s">
        <v>204</v>
      </c>
      <c r="AY184" s="16" t="s">
        <v>204</v>
      </c>
      <c r="AZ184" s="16" t="s">
        <v>204</v>
      </c>
      <c r="BA184" s="16" t="s">
        <v>204</v>
      </c>
      <c r="BB184" s="16" t="s">
        <v>204</v>
      </c>
      <c r="BC184" s="16">
        <v>0.24</v>
      </c>
      <c r="BD184" s="16">
        <v>1.92</v>
      </c>
      <c r="BE184" s="16">
        <v>640</v>
      </c>
      <c r="BF184" s="16">
        <v>640</v>
      </c>
      <c r="BG184" s="16">
        <v>0</v>
      </c>
      <c r="BH184" s="16">
        <v>240</v>
      </c>
      <c r="BI184" s="16">
        <v>240</v>
      </c>
      <c r="BJ184" s="16">
        <v>0</v>
      </c>
    </row>
    <row r="185" spans="1:62" ht="20.149999999999999" customHeight="1" x14ac:dyDescent="0.35">
      <c r="A185">
        <v>184</v>
      </c>
      <c r="B185" t="s">
        <v>360</v>
      </c>
      <c r="C185" t="s">
        <v>7098</v>
      </c>
      <c r="D185" s="15" t="s">
        <v>786</v>
      </c>
      <c r="E185" s="12" t="s">
        <v>98</v>
      </c>
      <c r="F185" s="16">
        <v>1980</v>
      </c>
      <c r="G185" s="12" t="s">
        <v>588</v>
      </c>
      <c r="H185" s="12" t="s">
        <v>589</v>
      </c>
      <c r="I185" s="12" t="s">
        <v>640</v>
      </c>
      <c r="J185" s="12" t="s">
        <v>2402</v>
      </c>
      <c r="K185" s="12" t="s">
        <v>770</v>
      </c>
      <c r="N185" s="16" t="s">
        <v>206</v>
      </c>
      <c r="O185" s="16" t="s">
        <v>783</v>
      </c>
      <c r="P185" s="12" t="s">
        <v>482</v>
      </c>
      <c r="Q185" s="16">
        <v>2023</v>
      </c>
      <c r="R185" s="16">
        <v>3.6</v>
      </c>
      <c r="S185" s="16">
        <v>0</v>
      </c>
      <c r="T185" s="16">
        <v>0</v>
      </c>
      <c r="V185" s="12" t="s">
        <v>204</v>
      </c>
      <c r="W185" s="12" t="s">
        <v>204</v>
      </c>
      <c r="X185" s="16">
        <v>1</v>
      </c>
      <c r="Y185" s="16">
        <v>6</v>
      </c>
      <c r="Z185" s="16">
        <v>3.6</v>
      </c>
      <c r="AA185" s="16">
        <f t="shared" si="32"/>
        <v>432</v>
      </c>
      <c r="AB185" s="16" t="s">
        <v>2114</v>
      </c>
      <c r="AC185" s="16" t="s">
        <v>732</v>
      </c>
      <c r="AD185" s="16">
        <f t="shared" si="22"/>
        <v>151200</v>
      </c>
      <c r="AE185" s="16">
        <f t="shared" si="23"/>
        <v>1260</v>
      </c>
      <c r="AF185" s="16">
        <f t="shared" si="24"/>
        <v>472500</v>
      </c>
      <c r="AG185" s="16">
        <f t="shared" si="25"/>
        <v>360</v>
      </c>
      <c r="AH185" s="12">
        <v>0</v>
      </c>
      <c r="AI185" s="16">
        <f t="shared" si="26"/>
        <v>25.2</v>
      </c>
      <c r="AJ185" s="16">
        <f t="shared" si="27"/>
        <v>86940</v>
      </c>
      <c r="AK185" s="16">
        <f t="shared" si="28"/>
        <v>1800</v>
      </c>
      <c r="AL185" s="16">
        <f t="shared" si="29"/>
        <v>18000</v>
      </c>
      <c r="AM185" s="16">
        <f t="shared" si="30"/>
        <v>324000</v>
      </c>
      <c r="AN185" s="16">
        <f t="shared" si="31"/>
        <v>1052640</v>
      </c>
      <c r="AO185" s="12" t="s">
        <v>732</v>
      </c>
      <c r="AP185" s="16" t="s">
        <v>207</v>
      </c>
      <c r="AQ185" s="16" t="s">
        <v>204</v>
      </c>
      <c r="AS185" s="16" t="s">
        <v>2408</v>
      </c>
      <c r="AT185" s="16" t="s">
        <v>2407</v>
      </c>
      <c r="AU185" t="s">
        <v>2410</v>
      </c>
      <c r="AV185" s="15" t="s">
        <v>2409</v>
      </c>
      <c r="AW185" s="16" t="s">
        <v>593</v>
      </c>
      <c r="AX185" s="16" t="s">
        <v>204</v>
      </c>
      <c r="AY185" s="16" t="s">
        <v>204</v>
      </c>
      <c r="AZ185" s="16" t="s">
        <v>204</v>
      </c>
      <c r="BA185" s="16" t="s">
        <v>204</v>
      </c>
      <c r="BB185" s="16" t="s">
        <v>204</v>
      </c>
      <c r="BC185" s="16">
        <v>3.6</v>
      </c>
      <c r="BD185" s="16">
        <v>24</v>
      </c>
      <c r="BE185" s="16">
        <v>9600</v>
      </c>
      <c r="BF185" s="16">
        <v>2400</v>
      </c>
      <c r="BG185" s="16">
        <v>0</v>
      </c>
      <c r="BH185" s="16">
        <v>6000</v>
      </c>
      <c r="BI185" s="16">
        <v>6000</v>
      </c>
      <c r="BJ185" s="16">
        <v>0</v>
      </c>
    </row>
    <row r="186" spans="1:62" ht="20.149999999999999" customHeight="1" x14ac:dyDescent="0.35">
      <c r="A186">
        <v>185</v>
      </c>
      <c r="B186" t="s">
        <v>360</v>
      </c>
      <c r="C186" t="s">
        <v>7099</v>
      </c>
      <c r="D186" s="15" t="s">
        <v>787</v>
      </c>
      <c r="E186" s="12" t="s">
        <v>98</v>
      </c>
      <c r="F186" s="16">
        <v>1982</v>
      </c>
      <c r="G186" s="12" t="s">
        <v>588</v>
      </c>
      <c r="H186" s="12" t="s">
        <v>589</v>
      </c>
      <c r="I186" s="12" t="s">
        <v>640</v>
      </c>
      <c r="J186" s="12" t="s">
        <v>2402</v>
      </c>
      <c r="K186" s="12" t="s">
        <v>770</v>
      </c>
      <c r="N186" s="16" t="s">
        <v>206</v>
      </c>
      <c r="O186" s="16" t="s">
        <v>783</v>
      </c>
      <c r="P186" s="12" t="s">
        <v>482</v>
      </c>
      <c r="Q186" s="16">
        <v>2023</v>
      </c>
      <c r="R186" s="16">
        <v>0.96</v>
      </c>
      <c r="S186" s="16">
        <v>0</v>
      </c>
      <c r="T186" s="16">
        <v>0</v>
      </c>
      <c r="V186" s="12" t="s">
        <v>204</v>
      </c>
      <c r="W186" s="12" t="s">
        <v>204</v>
      </c>
      <c r="X186" s="16">
        <v>1</v>
      </c>
      <c r="Y186" s="16">
        <v>16</v>
      </c>
      <c r="Z186" s="16">
        <v>0.96</v>
      </c>
      <c r="AA186" s="16">
        <f t="shared" si="32"/>
        <v>115.19999999999999</v>
      </c>
      <c r="AB186" s="16" t="s">
        <v>2114</v>
      </c>
      <c r="AC186" s="16" t="s">
        <v>732</v>
      </c>
      <c r="AD186" s="16">
        <f t="shared" si="22"/>
        <v>40319.999999999993</v>
      </c>
      <c r="AE186" s="16">
        <f t="shared" si="23"/>
        <v>336</v>
      </c>
      <c r="AF186" s="16">
        <f t="shared" si="24"/>
        <v>126000</v>
      </c>
      <c r="AG186" s="16">
        <f t="shared" si="25"/>
        <v>96</v>
      </c>
      <c r="AH186" s="12">
        <v>0</v>
      </c>
      <c r="AI186" s="16">
        <f t="shared" si="26"/>
        <v>6.72</v>
      </c>
      <c r="AJ186" s="16">
        <f t="shared" si="27"/>
        <v>23184</v>
      </c>
      <c r="AK186" s="16">
        <f t="shared" si="28"/>
        <v>480</v>
      </c>
      <c r="AL186" s="16">
        <f t="shared" si="29"/>
        <v>4800</v>
      </c>
      <c r="AM186" s="16">
        <f t="shared" si="30"/>
        <v>86400</v>
      </c>
      <c r="AN186" s="16">
        <f t="shared" si="31"/>
        <v>280704</v>
      </c>
      <c r="AO186" s="12" t="s">
        <v>732</v>
      </c>
      <c r="AP186" s="16" t="s">
        <v>207</v>
      </c>
      <c r="AQ186" s="16" t="s">
        <v>204</v>
      </c>
      <c r="AS186" s="16" t="s">
        <v>2408</v>
      </c>
      <c r="AT186" s="16" t="s">
        <v>2407</v>
      </c>
      <c r="AU186" t="s">
        <v>2410</v>
      </c>
      <c r="AV186" s="15" t="s">
        <v>2409</v>
      </c>
      <c r="AW186" s="16" t="s">
        <v>593</v>
      </c>
      <c r="AX186" s="16" t="s">
        <v>204</v>
      </c>
      <c r="AY186" s="16" t="s">
        <v>204</v>
      </c>
      <c r="AZ186" s="16" t="s">
        <v>204</v>
      </c>
      <c r="BA186" s="16" t="s">
        <v>204</v>
      </c>
      <c r="BB186" s="16" t="s">
        <v>204</v>
      </c>
      <c r="BC186" s="16">
        <v>0.96</v>
      </c>
      <c r="BD186" s="16">
        <v>7.2</v>
      </c>
      <c r="BE186" s="16">
        <v>2640</v>
      </c>
      <c r="BF186" s="16">
        <v>1600</v>
      </c>
      <c r="BG186" s="16">
        <v>0</v>
      </c>
      <c r="BH186" s="16">
        <v>1360</v>
      </c>
      <c r="BI186" s="16">
        <v>1600</v>
      </c>
      <c r="BJ186" s="16">
        <v>0</v>
      </c>
    </row>
    <row r="187" spans="1:62" ht="20.149999999999999" customHeight="1" x14ac:dyDescent="0.35">
      <c r="A187">
        <v>186</v>
      </c>
      <c r="B187" t="s">
        <v>360</v>
      </c>
      <c r="C187" t="s">
        <v>7100</v>
      </c>
      <c r="D187" s="15" t="s">
        <v>788</v>
      </c>
      <c r="E187" s="12" t="s">
        <v>98</v>
      </c>
      <c r="F187" s="16">
        <v>1970</v>
      </c>
      <c r="G187" s="12" t="s">
        <v>588</v>
      </c>
      <c r="H187" s="12" t="s">
        <v>589</v>
      </c>
      <c r="I187" s="12" t="s">
        <v>640</v>
      </c>
      <c r="J187" s="12" t="s">
        <v>2402</v>
      </c>
      <c r="K187" s="12" t="s">
        <v>770</v>
      </c>
      <c r="N187" s="16" t="s">
        <v>206</v>
      </c>
      <c r="O187" s="16" t="s">
        <v>783</v>
      </c>
      <c r="P187" s="12" t="s">
        <v>482</v>
      </c>
      <c r="Q187" s="16">
        <v>2023</v>
      </c>
      <c r="R187" s="16">
        <v>0.87</v>
      </c>
      <c r="S187" s="16">
        <v>0</v>
      </c>
      <c r="T187" s="16">
        <v>0</v>
      </c>
      <c r="V187" s="12" t="s">
        <v>204</v>
      </c>
      <c r="W187" s="12" t="s">
        <v>204</v>
      </c>
      <c r="X187" s="16">
        <v>1</v>
      </c>
      <c r="Y187" s="16">
        <v>14</v>
      </c>
      <c r="Z187" s="16">
        <v>0.87</v>
      </c>
      <c r="AA187" s="16">
        <f t="shared" si="32"/>
        <v>104.4</v>
      </c>
      <c r="AB187" s="16" t="s">
        <v>2114</v>
      </c>
      <c r="AC187" s="16" t="s">
        <v>732</v>
      </c>
      <c r="AD187" s="16">
        <f t="shared" si="22"/>
        <v>36540</v>
      </c>
      <c r="AE187" s="16">
        <f t="shared" si="23"/>
        <v>304.5</v>
      </c>
      <c r="AF187" s="16">
        <f t="shared" si="24"/>
        <v>114187.5</v>
      </c>
      <c r="AG187" s="16">
        <f t="shared" si="25"/>
        <v>87</v>
      </c>
      <c r="AH187" s="12">
        <v>0</v>
      </c>
      <c r="AI187" s="16">
        <f t="shared" si="26"/>
        <v>6.09</v>
      </c>
      <c r="AJ187" s="16">
        <f t="shared" si="27"/>
        <v>21010.5</v>
      </c>
      <c r="AK187" s="16">
        <f t="shared" si="28"/>
        <v>435</v>
      </c>
      <c r="AL187" s="16">
        <f t="shared" si="29"/>
        <v>4350</v>
      </c>
      <c r="AM187" s="16">
        <f t="shared" si="30"/>
        <v>78300</v>
      </c>
      <c r="AN187" s="16">
        <f t="shared" si="31"/>
        <v>254388</v>
      </c>
      <c r="AO187" s="12" t="s">
        <v>732</v>
      </c>
      <c r="AP187" s="16" t="s">
        <v>207</v>
      </c>
      <c r="AQ187" s="16" t="s">
        <v>204</v>
      </c>
      <c r="AS187" s="16" t="s">
        <v>2408</v>
      </c>
      <c r="AT187" s="16" t="s">
        <v>2407</v>
      </c>
      <c r="AU187" t="s">
        <v>2410</v>
      </c>
      <c r="AV187" s="15" t="s">
        <v>2409</v>
      </c>
      <c r="AW187" s="16" t="s">
        <v>593</v>
      </c>
      <c r="AX187" s="16" t="s">
        <v>204</v>
      </c>
      <c r="AY187" s="16" t="s">
        <v>204</v>
      </c>
      <c r="AZ187" s="16" t="s">
        <v>204</v>
      </c>
      <c r="BA187" s="16" t="s">
        <v>204</v>
      </c>
      <c r="BB187" s="16" t="s">
        <v>204</v>
      </c>
      <c r="BC187" s="16">
        <v>0.87</v>
      </c>
      <c r="BD187" s="16">
        <v>6.4</v>
      </c>
      <c r="BE187" s="16">
        <v>2000</v>
      </c>
      <c r="BF187" s="16">
        <v>1600</v>
      </c>
      <c r="BG187" s="16">
        <v>0</v>
      </c>
      <c r="BH187" s="16">
        <v>800</v>
      </c>
      <c r="BI187" s="16">
        <v>1200</v>
      </c>
      <c r="BJ187" s="16">
        <v>0</v>
      </c>
    </row>
    <row r="188" spans="1:62" ht="20.149999999999999" customHeight="1" x14ac:dyDescent="0.35">
      <c r="A188">
        <v>187</v>
      </c>
      <c r="B188" t="s">
        <v>360</v>
      </c>
      <c r="C188" t="s">
        <v>7101</v>
      </c>
      <c r="D188" s="15" t="s">
        <v>789</v>
      </c>
      <c r="E188" s="12" t="s">
        <v>98</v>
      </c>
      <c r="F188" s="16">
        <v>1977</v>
      </c>
      <c r="G188" s="12" t="s">
        <v>588</v>
      </c>
      <c r="H188" s="12" t="s">
        <v>589</v>
      </c>
      <c r="I188" s="12" t="s">
        <v>640</v>
      </c>
      <c r="J188" s="12" t="s">
        <v>2402</v>
      </c>
      <c r="K188" s="12" t="s">
        <v>770</v>
      </c>
      <c r="N188" s="16" t="s">
        <v>206</v>
      </c>
      <c r="O188" s="16" t="s">
        <v>783</v>
      </c>
      <c r="P188" s="12" t="s">
        <v>482</v>
      </c>
      <c r="Q188" s="16">
        <v>2023</v>
      </c>
      <c r="R188" s="16">
        <v>0.56000000000000005</v>
      </c>
      <c r="S188" s="16">
        <v>0</v>
      </c>
      <c r="T188" s="16">
        <v>0</v>
      </c>
      <c r="V188" s="12" t="s">
        <v>204</v>
      </c>
      <c r="W188" s="12" t="s">
        <v>204</v>
      </c>
      <c r="X188" s="16">
        <v>1</v>
      </c>
      <c r="Y188" s="16">
        <v>12</v>
      </c>
      <c r="Z188" s="16">
        <v>0.56000000000000005</v>
      </c>
      <c r="AA188" s="16">
        <f t="shared" si="32"/>
        <v>67.2</v>
      </c>
      <c r="AB188" s="16" t="s">
        <v>2114</v>
      </c>
      <c r="AC188" s="16" t="s">
        <v>732</v>
      </c>
      <c r="AD188" s="16">
        <f t="shared" si="22"/>
        <v>23520</v>
      </c>
      <c r="AE188" s="16">
        <f t="shared" si="23"/>
        <v>196.00000000000003</v>
      </c>
      <c r="AF188" s="16">
        <f t="shared" si="24"/>
        <v>73500.000000000015</v>
      </c>
      <c r="AG188" s="16">
        <f t="shared" si="25"/>
        <v>56.000000000000007</v>
      </c>
      <c r="AH188" s="12">
        <v>0</v>
      </c>
      <c r="AI188" s="16">
        <f t="shared" si="26"/>
        <v>3.9200000000000004</v>
      </c>
      <c r="AJ188" s="16">
        <f t="shared" si="27"/>
        <v>13524.000000000002</v>
      </c>
      <c r="AK188" s="16">
        <f t="shared" si="28"/>
        <v>280</v>
      </c>
      <c r="AL188" s="16">
        <f t="shared" si="29"/>
        <v>2800.0000000000005</v>
      </c>
      <c r="AM188" s="16">
        <f t="shared" si="30"/>
        <v>50400.000000000007</v>
      </c>
      <c r="AN188" s="16">
        <f t="shared" si="31"/>
        <v>163744.00000000003</v>
      </c>
      <c r="AO188" s="12" t="s">
        <v>732</v>
      </c>
      <c r="AP188" s="16" t="s">
        <v>207</v>
      </c>
      <c r="AQ188" s="16" t="s">
        <v>204</v>
      </c>
      <c r="AS188" s="16" t="s">
        <v>2408</v>
      </c>
      <c r="AT188" s="16" t="s">
        <v>2407</v>
      </c>
      <c r="AU188" t="s">
        <v>2410</v>
      </c>
      <c r="AV188" s="15" t="s">
        <v>2409</v>
      </c>
      <c r="AW188" s="16" t="s">
        <v>593</v>
      </c>
      <c r="AX188" s="16" t="s">
        <v>204</v>
      </c>
      <c r="AY188" s="16" t="s">
        <v>204</v>
      </c>
      <c r="AZ188" s="16" t="s">
        <v>204</v>
      </c>
      <c r="BA188" s="16" t="s">
        <v>204</v>
      </c>
      <c r="BB188" s="16" t="s">
        <v>204</v>
      </c>
      <c r="BC188" s="16">
        <v>0.56000000000000005</v>
      </c>
      <c r="BD188" s="16">
        <v>4.8</v>
      </c>
      <c r="BE188" s="16">
        <v>1200</v>
      </c>
      <c r="BF188" s="16">
        <v>1200</v>
      </c>
      <c r="BG188" s="16">
        <v>0</v>
      </c>
      <c r="BH188" s="16">
        <v>800</v>
      </c>
      <c r="BI188" s="16">
        <v>1280</v>
      </c>
      <c r="BJ188" s="16">
        <v>0</v>
      </c>
    </row>
    <row r="189" spans="1:62" ht="20.149999999999999" customHeight="1" x14ac:dyDescent="0.35">
      <c r="A189">
        <v>188</v>
      </c>
      <c r="B189" t="s">
        <v>360</v>
      </c>
      <c r="C189" t="s">
        <v>7102</v>
      </c>
      <c r="D189" s="15" t="s">
        <v>790</v>
      </c>
      <c r="E189" s="12" t="s">
        <v>98</v>
      </c>
      <c r="F189" s="16">
        <v>1973</v>
      </c>
      <c r="G189" s="12" t="s">
        <v>588</v>
      </c>
      <c r="H189" s="12" t="s">
        <v>589</v>
      </c>
      <c r="I189" s="12" t="s">
        <v>640</v>
      </c>
      <c r="J189" s="12" t="s">
        <v>2402</v>
      </c>
      <c r="K189" s="12" t="s">
        <v>770</v>
      </c>
      <c r="N189" s="16" t="s">
        <v>206</v>
      </c>
      <c r="O189" s="16" t="s">
        <v>783</v>
      </c>
      <c r="P189" s="12" t="s">
        <v>482</v>
      </c>
      <c r="Q189" s="16">
        <v>2023</v>
      </c>
      <c r="R189" s="16">
        <v>0.89</v>
      </c>
      <c r="S189" s="16">
        <v>0</v>
      </c>
      <c r="T189" s="16">
        <v>0</v>
      </c>
      <c r="V189" s="12" t="s">
        <v>204</v>
      </c>
      <c r="W189" s="12" t="s">
        <v>204</v>
      </c>
      <c r="X189" s="16">
        <v>1</v>
      </c>
      <c r="Y189" s="16">
        <v>6</v>
      </c>
      <c r="Z189" s="16">
        <v>0.89</v>
      </c>
      <c r="AA189" s="16">
        <f t="shared" si="32"/>
        <v>106.8</v>
      </c>
      <c r="AB189" s="16" t="s">
        <v>2114</v>
      </c>
      <c r="AC189" s="16" t="s">
        <v>732</v>
      </c>
      <c r="AD189" s="16">
        <f t="shared" si="22"/>
        <v>37380</v>
      </c>
      <c r="AE189" s="16">
        <f t="shared" si="23"/>
        <v>311.5</v>
      </c>
      <c r="AF189" s="16">
        <f t="shared" si="24"/>
        <v>116812.5</v>
      </c>
      <c r="AG189" s="16">
        <f t="shared" si="25"/>
        <v>89</v>
      </c>
      <c r="AH189" s="12">
        <v>0</v>
      </c>
      <c r="AI189" s="16">
        <f t="shared" si="26"/>
        <v>6.23</v>
      </c>
      <c r="AJ189" s="16">
        <f t="shared" si="27"/>
        <v>21493.5</v>
      </c>
      <c r="AK189" s="16">
        <f t="shared" si="28"/>
        <v>445</v>
      </c>
      <c r="AL189" s="16">
        <f t="shared" si="29"/>
        <v>4450</v>
      </c>
      <c r="AM189" s="16">
        <f t="shared" si="30"/>
        <v>80100</v>
      </c>
      <c r="AN189" s="16">
        <f t="shared" si="31"/>
        <v>260236</v>
      </c>
      <c r="AO189" s="12" t="s">
        <v>732</v>
      </c>
      <c r="AP189" s="16" t="s">
        <v>207</v>
      </c>
      <c r="AQ189" s="16" t="s">
        <v>204</v>
      </c>
      <c r="AS189" s="16" t="s">
        <v>2408</v>
      </c>
      <c r="AT189" s="16" t="s">
        <v>2407</v>
      </c>
      <c r="AU189" t="s">
        <v>2410</v>
      </c>
      <c r="AV189" s="15" t="s">
        <v>2409</v>
      </c>
      <c r="AW189" s="16" t="s">
        <v>593</v>
      </c>
      <c r="AX189" s="16" t="s">
        <v>204</v>
      </c>
      <c r="AY189" s="16" t="s">
        <v>204</v>
      </c>
      <c r="AZ189" s="16" t="s">
        <v>204</v>
      </c>
      <c r="BA189" s="16" t="s">
        <v>204</v>
      </c>
      <c r="BB189" s="16" t="s">
        <v>204</v>
      </c>
      <c r="BC189" s="16">
        <v>0.89</v>
      </c>
      <c r="BD189" s="16">
        <v>6.4</v>
      </c>
      <c r="BE189" s="16">
        <v>2080</v>
      </c>
      <c r="BF189" s="16">
        <v>1200</v>
      </c>
      <c r="BG189" s="16">
        <v>0</v>
      </c>
      <c r="BH189" s="16">
        <v>1520</v>
      </c>
      <c r="BI189" s="16">
        <v>1600</v>
      </c>
      <c r="BJ189" s="16">
        <v>0</v>
      </c>
    </row>
    <row r="190" spans="1:62" ht="20.149999999999999" customHeight="1" x14ac:dyDescent="0.35">
      <c r="A190">
        <v>189</v>
      </c>
      <c r="B190" t="s">
        <v>360</v>
      </c>
      <c r="C190" t="s">
        <v>7103</v>
      </c>
      <c r="D190" s="15" t="s">
        <v>791</v>
      </c>
      <c r="E190" s="12" t="s">
        <v>98</v>
      </c>
      <c r="F190" s="16">
        <v>1958</v>
      </c>
      <c r="G190" s="12" t="s">
        <v>588</v>
      </c>
      <c r="H190" s="12" t="s">
        <v>589</v>
      </c>
      <c r="I190" s="12" t="s">
        <v>640</v>
      </c>
      <c r="J190" s="12" t="s">
        <v>2402</v>
      </c>
      <c r="K190" s="12" t="s">
        <v>770</v>
      </c>
      <c r="N190" s="16" t="s">
        <v>206</v>
      </c>
      <c r="O190" s="16" t="s">
        <v>783</v>
      </c>
      <c r="P190" s="12" t="s">
        <v>482</v>
      </c>
      <c r="Q190" s="16">
        <v>2023</v>
      </c>
      <c r="R190" s="16">
        <v>1.06</v>
      </c>
      <c r="S190" s="16">
        <v>0</v>
      </c>
      <c r="T190" s="16">
        <v>0</v>
      </c>
      <c r="V190" s="12" t="s">
        <v>204</v>
      </c>
      <c r="W190" s="12" t="s">
        <v>204</v>
      </c>
      <c r="X190" s="16">
        <v>1</v>
      </c>
      <c r="Y190" s="16">
        <v>9</v>
      </c>
      <c r="Z190" s="16">
        <v>1.06</v>
      </c>
      <c r="AA190" s="16">
        <f t="shared" si="32"/>
        <v>127.2</v>
      </c>
      <c r="AB190" s="16" t="s">
        <v>2114</v>
      </c>
      <c r="AC190" s="16" t="s">
        <v>732</v>
      </c>
      <c r="AD190" s="16">
        <f t="shared" si="22"/>
        <v>44520</v>
      </c>
      <c r="AE190" s="16">
        <f t="shared" si="23"/>
        <v>371</v>
      </c>
      <c r="AF190" s="16">
        <f t="shared" si="24"/>
        <v>139125</v>
      </c>
      <c r="AG190" s="16">
        <f t="shared" si="25"/>
        <v>106</v>
      </c>
      <c r="AH190" s="12">
        <v>0</v>
      </c>
      <c r="AI190" s="16">
        <f t="shared" si="26"/>
        <v>7.42</v>
      </c>
      <c r="AJ190" s="16">
        <f t="shared" si="27"/>
        <v>25599</v>
      </c>
      <c r="AK190" s="16">
        <f t="shared" si="28"/>
        <v>530</v>
      </c>
      <c r="AL190" s="16">
        <f t="shared" si="29"/>
        <v>5300</v>
      </c>
      <c r="AM190" s="16">
        <f t="shared" si="30"/>
        <v>95400</v>
      </c>
      <c r="AN190" s="16">
        <f t="shared" si="31"/>
        <v>309944</v>
      </c>
      <c r="AO190" s="12" t="s">
        <v>732</v>
      </c>
      <c r="AP190" s="16" t="s">
        <v>207</v>
      </c>
      <c r="AQ190" s="16" t="s">
        <v>204</v>
      </c>
      <c r="AS190" s="16" t="s">
        <v>2408</v>
      </c>
      <c r="AT190" s="16" t="s">
        <v>2407</v>
      </c>
      <c r="AU190" t="s">
        <v>2410</v>
      </c>
      <c r="AV190" s="15" t="s">
        <v>2409</v>
      </c>
      <c r="AW190" s="16" t="s">
        <v>593</v>
      </c>
      <c r="AX190" s="16" t="s">
        <v>204</v>
      </c>
      <c r="AY190" s="16" t="s">
        <v>204</v>
      </c>
      <c r="AZ190" s="16" t="s">
        <v>204</v>
      </c>
      <c r="BA190" s="16" t="s">
        <v>204</v>
      </c>
      <c r="BB190" s="16" t="s">
        <v>204</v>
      </c>
      <c r="BC190" s="16">
        <v>1.06</v>
      </c>
      <c r="BD190" s="16">
        <v>8</v>
      </c>
      <c r="BE190" s="16">
        <v>2960</v>
      </c>
      <c r="BF190" s="16">
        <v>1600</v>
      </c>
      <c r="BG190" s="16">
        <v>0</v>
      </c>
      <c r="BH190" s="16">
        <v>1600</v>
      </c>
      <c r="BI190" s="16">
        <v>1840</v>
      </c>
      <c r="BJ190" s="16">
        <v>0</v>
      </c>
    </row>
    <row r="191" spans="1:62" ht="20.149999999999999" customHeight="1" x14ac:dyDescent="0.35">
      <c r="A191">
        <v>190</v>
      </c>
      <c r="B191" t="s">
        <v>360</v>
      </c>
      <c r="C191" t="s">
        <v>7104</v>
      </c>
      <c r="D191" s="15" t="s">
        <v>792</v>
      </c>
      <c r="E191" s="12" t="s">
        <v>98</v>
      </c>
      <c r="F191" s="16">
        <v>1968</v>
      </c>
      <c r="G191" s="12" t="s">
        <v>588</v>
      </c>
      <c r="H191" s="12" t="s">
        <v>589</v>
      </c>
      <c r="I191" s="12" t="s">
        <v>640</v>
      </c>
      <c r="J191" s="12" t="s">
        <v>2402</v>
      </c>
      <c r="K191" s="12" t="s">
        <v>770</v>
      </c>
      <c r="N191" s="16" t="s">
        <v>206</v>
      </c>
      <c r="O191" s="16" t="s">
        <v>783</v>
      </c>
      <c r="P191" s="12" t="s">
        <v>482</v>
      </c>
      <c r="Q191" s="16">
        <v>2023</v>
      </c>
      <c r="R191" s="16">
        <v>0.24</v>
      </c>
      <c r="S191" s="16">
        <v>0</v>
      </c>
      <c r="T191" s="16">
        <v>0</v>
      </c>
      <c r="V191" s="12" t="s">
        <v>204</v>
      </c>
      <c r="W191" s="12" t="s">
        <v>204</v>
      </c>
      <c r="X191" s="16">
        <v>1</v>
      </c>
      <c r="Y191" s="16">
        <v>9</v>
      </c>
      <c r="Z191" s="16">
        <v>0.24</v>
      </c>
      <c r="AA191" s="16">
        <f t="shared" si="32"/>
        <v>28.799999999999997</v>
      </c>
      <c r="AB191" s="16" t="s">
        <v>2114</v>
      </c>
      <c r="AC191" s="16" t="s">
        <v>732</v>
      </c>
      <c r="AD191" s="16">
        <f t="shared" si="22"/>
        <v>10079.999999999998</v>
      </c>
      <c r="AE191" s="16">
        <f t="shared" si="23"/>
        <v>84</v>
      </c>
      <c r="AF191" s="16">
        <f t="shared" si="24"/>
        <v>31500</v>
      </c>
      <c r="AG191" s="16">
        <f t="shared" si="25"/>
        <v>24</v>
      </c>
      <c r="AH191" s="12">
        <v>0</v>
      </c>
      <c r="AI191" s="16">
        <f t="shared" si="26"/>
        <v>1.68</v>
      </c>
      <c r="AJ191" s="16">
        <f t="shared" si="27"/>
        <v>5796</v>
      </c>
      <c r="AK191" s="16">
        <f t="shared" si="28"/>
        <v>120</v>
      </c>
      <c r="AL191" s="16">
        <f t="shared" si="29"/>
        <v>1200</v>
      </c>
      <c r="AM191" s="16">
        <f t="shared" si="30"/>
        <v>21600</v>
      </c>
      <c r="AN191" s="16">
        <f t="shared" si="31"/>
        <v>70176</v>
      </c>
      <c r="AO191" s="12" t="s">
        <v>732</v>
      </c>
      <c r="AP191" s="16" t="s">
        <v>207</v>
      </c>
      <c r="AQ191" s="16" t="s">
        <v>204</v>
      </c>
      <c r="AS191" s="16" t="s">
        <v>2408</v>
      </c>
      <c r="AT191" s="16" t="s">
        <v>2407</v>
      </c>
      <c r="AU191" t="s">
        <v>2410</v>
      </c>
      <c r="AV191" s="15" t="s">
        <v>2409</v>
      </c>
      <c r="AW191" s="16" t="s">
        <v>593</v>
      </c>
      <c r="AX191" s="16" t="s">
        <v>204</v>
      </c>
      <c r="AY191" s="16" t="s">
        <v>204</v>
      </c>
      <c r="AZ191" s="16" t="s">
        <v>204</v>
      </c>
      <c r="BA191" s="16" t="s">
        <v>204</v>
      </c>
      <c r="BB191" s="16" t="s">
        <v>204</v>
      </c>
      <c r="BC191" s="16">
        <v>0.24</v>
      </c>
      <c r="BD191" s="16">
        <v>1.92</v>
      </c>
      <c r="BE191" s="16">
        <v>640</v>
      </c>
      <c r="BF191" s="16">
        <v>640</v>
      </c>
      <c r="BG191" s="16">
        <v>0</v>
      </c>
      <c r="BH191" s="16">
        <v>240</v>
      </c>
      <c r="BI191" s="16">
        <v>240</v>
      </c>
      <c r="BJ191" s="16">
        <v>0</v>
      </c>
    </row>
    <row r="192" spans="1:62" ht="20.149999999999999" customHeight="1" x14ac:dyDescent="0.35">
      <c r="A192">
        <v>191</v>
      </c>
      <c r="B192" t="s">
        <v>360</v>
      </c>
      <c r="C192" t="s">
        <v>7105</v>
      </c>
      <c r="D192" s="15" t="s">
        <v>793</v>
      </c>
      <c r="E192" s="12" t="s">
        <v>98</v>
      </c>
      <c r="F192" s="16">
        <v>1967</v>
      </c>
      <c r="G192" s="12" t="s">
        <v>588</v>
      </c>
      <c r="H192" s="12" t="s">
        <v>589</v>
      </c>
      <c r="I192" s="12" t="s">
        <v>640</v>
      </c>
      <c r="J192" s="12" t="s">
        <v>2402</v>
      </c>
      <c r="K192" s="12" t="s">
        <v>770</v>
      </c>
      <c r="N192" s="16" t="s">
        <v>206</v>
      </c>
      <c r="O192" s="16" t="s">
        <v>783</v>
      </c>
      <c r="P192" s="12" t="s">
        <v>482</v>
      </c>
      <c r="Q192" s="16">
        <v>2023</v>
      </c>
      <c r="R192" s="16">
        <v>1.07</v>
      </c>
      <c r="S192" s="16">
        <v>0</v>
      </c>
      <c r="T192" s="16">
        <v>0</v>
      </c>
      <c r="V192" s="12" t="s">
        <v>204</v>
      </c>
      <c r="W192" s="12" t="s">
        <v>204</v>
      </c>
      <c r="X192" s="16">
        <v>1</v>
      </c>
      <c r="Y192" s="16">
        <v>11</v>
      </c>
      <c r="Z192" s="16">
        <v>1.07</v>
      </c>
      <c r="AA192" s="16">
        <f t="shared" si="32"/>
        <v>128.4</v>
      </c>
      <c r="AB192" s="16" t="s">
        <v>2114</v>
      </c>
      <c r="AC192" s="16" t="s">
        <v>732</v>
      </c>
      <c r="AD192" s="16">
        <f t="shared" si="22"/>
        <v>44940</v>
      </c>
      <c r="AE192" s="16">
        <f t="shared" si="23"/>
        <v>374.5</v>
      </c>
      <c r="AF192" s="16">
        <f t="shared" si="24"/>
        <v>140437.5</v>
      </c>
      <c r="AG192" s="16">
        <f t="shared" si="25"/>
        <v>107</v>
      </c>
      <c r="AH192" s="12">
        <v>0</v>
      </c>
      <c r="AI192" s="16">
        <f t="shared" si="26"/>
        <v>7.49</v>
      </c>
      <c r="AJ192" s="16">
        <f t="shared" si="27"/>
        <v>25840.5</v>
      </c>
      <c r="AK192" s="16">
        <f t="shared" si="28"/>
        <v>535</v>
      </c>
      <c r="AL192" s="16">
        <f t="shared" si="29"/>
        <v>5350</v>
      </c>
      <c r="AM192" s="16">
        <f t="shared" si="30"/>
        <v>96300</v>
      </c>
      <c r="AN192" s="16">
        <f t="shared" si="31"/>
        <v>312868</v>
      </c>
      <c r="AO192" s="12" t="s">
        <v>732</v>
      </c>
      <c r="AP192" s="16" t="s">
        <v>207</v>
      </c>
      <c r="AQ192" s="16" t="s">
        <v>204</v>
      </c>
      <c r="AS192" s="16" t="s">
        <v>2408</v>
      </c>
      <c r="AT192" s="16" t="s">
        <v>2407</v>
      </c>
      <c r="AU192" t="s">
        <v>2410</v>
      </c>
      <c r="AV192" s="15" t="s">
        <v>2409</v>
      </c>
      <c r="AW192" s="16" t="s">
        <v>593</v>
      </c>
      <c r="AX192" s="16" t="s">
        <v>204</v>
      </c>
      <c r="AY192" s="16" t="s">
        <v>204</v>
      </c>
      <c r="AZ192" s="16" t="s">
        <v>204</v>
      </c>
      <c r="BA192" s="16" t="s">
        <v>204</v>
      </c>
      <c r="BB192" s="16" t="s">
        <v>204</v>
      </c>
      <c r="BC192" s="16">
        <v>1.07</v>
      </c>
      <c r="BD192" s="16">
        <v>7.92</v>
      </c>
      <c r="BE192" s="16">
        <v>2960</v>
      </c>
      <c r="BF192" s="16">
        <v>2000</v>
      </c>
      <c r="BG192" s="16">
        <v>0</v>
      </c>
      <c r="BH192" s="16">
        <v>1360</v>
      </c>
      <c r="BI192" s="16">
        <v>1600</v>
      </c>
      <c r="BJ192" s="16">
        <v>0</v>
      </c>
    </row>
    <row r="193" spans="1:62" ht="20.149999999999999" customHeight="1" x14ac:dyDescent="0.35">
      <c r="A193">
        <v>192</v>
      </c>
      <c r="B193" t="s">
        <v>360</v>
      </c>
      <c r="C193" t="s">
        <v>7106</v>
      </c>
      <c r="D193" s="15" t="s">
        <v>794</v>
      </c>
      <c r="E193" s="12" t="s">
        <v>98</v>
      </c>
      <c r="F193" s="16">
        <v>1953</v>
      </c>
      <c r="G193" s="12" t="s">
        <v>588</v>
      </c>
      <c r="H193" s="12" t="s">
        <v>589</v>
      </c>
      <c r="I193" s="12" t="s">
        <v>640</v>
      </c>
      <c r="J193" s="12" t="s">
        <v>2402</v>
      </c>
      <c r="K193" s="12" t="s">
        <v>770</v>
      </c>
      <c r="N193" s="16" t="s">
        <v>205</v>
      </c>
      <c r="O193" s="16" t="s">
        <v>783</v>
      </c>
      <c r="P193" s="12" t="s">
        <v>482</v>
      </c>
      <c r="Q193" s="16">
        <v>2023</v>
      </c>
      <c r="R193" s="16">
        <v>1.04</v>
      </c>
      <c r="S193" s="16">
        <v>0</v>
      </c>
      <c r="T193" s="16">
        <v>0</v>
      </c>
      <c r="V193" s="12" t="s">
        <v>204</v>
      </c>
      <c r="W193" s="12" t="s">
        <v>204</v>
      </c>
      <c r="X193" s="16">
        <v>1</v>
      </c>
      <c r="Y193" s="16">
        <v>11</v>
      </c>
      <c r="Z193" s="16">
        <v>1.04</v>
      </c>
      <c r="AA193" s="16">
        <f t="shared" si="32"/>
        <v>124.80000000000001</v>
      </c>
      <c r="AB193" s="16" t="s">
        <v>2114</v>
      </c>
      <c r="AC193" s="16" t="s">
        <v>732</v>
      </c>
      <c r="AD193" s="16">
        <f t="shared" si="22"/>
        <v>43680.000000000007</v>
      </c>
      <c r="AE193" s="16">
        <f t="shared" si="23"/>
        <v>364</v>
      </c>
      <c r="AF193" s="16">
        <f t="shared" si="24"/>
        <v>136500</v>
      </c>
      <c r="AG193" s="16">
        <f t="shared" si="25"/>
        <v>104</v>
      </c>
      <c r="AH193" s="12">
        <v>0</v>
      </c>
      <c r="AI193" s="16">
        <f t="shared" si="26"/>
        <v>7.28</v>
      </c>
      <c r="AJ193" s="16">
        <f t="shared" si="27"/>
        <v>25116</v>
      </c>
      <c r="AK193" s="16">
        <f t="shared" si="28"/>
        <v>520</v>
      </c>
      <c r="AL193" s="16">
        <f t="shared" si="29"/>
        <v>5200</v>
      </c>
      <c r="AM193" s="16">
        <f t="shared" si="30"/>
        <v>93600</v>
      </c>
      <c r="AN193" s="16">
        <f t="shared" si="31"/>
        <v>304096</v>
      </c>
      <c r="AO193" s="12" t="s">
        <v>732</v>
      </c>
      <c r="AP193" s="16" t="s">
        <v>207</v>
      </c>
      <c r="AQ193" s="16" t="s">
        <v>204</v>
      </c>
      <c r="AS193" s="16" t="s">
        <v>2408</v>
      </c>
      <c r="AT193" s="16" t="s">
        <v>2407</v>
      </c>
      <c r="AU193" t="s">
        <v>2410</v>
      </c>
      <c r="AV193" s="15" t="s">
        <v>2409</v>
      </c>
      <c r="AW193" s="16" t="s">
        <v>593</v>
      </c>
      <c r="AX193" s="16" t="s">
        <v>204</v>
      </c>
      <c r="AY193" s="16" t="s">
        <v>204</v>
      </c>
      <c r="AZ193" s="16" t="s">
        <v>204</v>
      </c>
      <c r="BA193" s="16" t="s">
        <v>204</v>
      </c>
      <c r="BB193" s="16" t="s">
        <v>204</v>
      </c>
      <c r="BC193" s="16">
        <v>1.04</v>
      </c>
      <c r="BD193" s="16">
        <v>7.6</v>
      </c>
      <c r="BE193" s="16">
        <v>2720</v>
      </c>
      <c r="BF193" s="16">
        <v>2000</v>
      </c>
      <c r="BG193" s="16">
        <v>0</v>
      </c>
      <c r="BH193" s="16">
        <v>1280</v>
      </c>
      <c r="BI193" s="16">
        <v>1600</v>
      </c>
      <c r="BJ193" s="16">
        <v>0</v>
      </c>
    </row>
    <row r="194" spans="1:62" ht="20.149999999999999" customHeight="1" x14ac:dyDescent="0.35">
      <c r="A194">
        <v>193</v>
      </c>
      <c r="B194" t="s">
        <v>360</v>
      </c>
      <c r="C194" t="s">
        <v>7107</v>
      </c>
      <c r="D194" s="15" t="s">
        <v>795</v>
      </c>
      <c r="E194" s="12" t="s">
        <v>98</v>
      </c>
      <c r="F194" s="16">
        <v>1980</v>
      </c>
      <c r="G194" s="12" t="s">
        <v>588</v>
      </c>
      <c r="H194" s="12" t="s">
        <v>589</v>
      </c>
      <c r="I194" s="12" t="s">
        <v>640</v>
      </c>
      <c r="J194" s="12" t="s">
        <v>2402</v>
      </c>
      <c r="K194" s="12" t="s">
        <v>770</v>
      </c>
      <c r="N194" s="16" t="s">
        <v>206</v>
      </c>
      <c r="O194" s="16" t="s">
        <v>783</v>
      </c>
      <c r="P194" s="12" t="s">
        <v>482</v>
      </c>
      <c r="Q194" s="16">
        <v>2023</v>
      </c>
      <c r="R194" s="16">
        <v>0.73</v>
      </c>
      <c r="S194" s="16">
        <v>0</v>
      </c>
      <c r="T194" s="16">
        <v>0</v>
      </c>
      <c r="V194" s="12" t="s">
        <v>204</v>
      </c>
      <c r="W194" s="12" t="s">
        <v>204</v>
      </c>
      <c r="X194" s="16">
        <v>1</v>
      </c>
      <c r="Y194" s="16">
        <v>13</v>
      </c>
      <c r="Z194" s="16">
        <v>0.73</v>
      </c>
      <c r="AA194" s="16">
        <f t="shared" si="32"/>
        <v>87.6</v>
      </c>
      <c r="AB194" s="16" t="s">
        <v>2114</v>
      </c>
      <c r="AC194" s="16" t="s">
        <v>732</v>
      </c>
      <c r="AD194" s="16">
        <f t="shared" si="22"/>
        <v>30659.999999999996</v>
      </c>
      <c r="AE194" s="16">
        <f t="shared" si="23"/>
        <v>255.5</v>
      </c>
      <c r="AF194" s="16">
        <f t="shared" si="24"/>
        <v>95812.5</v>
      </c>
      <c r="AG194" s="16">
        <f t="shared" si="25"/>
        <v>73</v>
      </c>
      <c r="AH194" s="12">
        <v>0</v>
      </c>
      <c r="AI194" s="16">
        <f t="shared" si="26"/>
        <v>5.1099999999999994</v>
      </c>
      <c r="AJ194" s="16">
        <f t="shared" si="27"/>
        <v>17629.499999999996</v>
      </c>
      <c r="AK194" s="16">
        <f t="shared" si="28"/>
        <v>365</v>
      </c>
      <c r="AL194" s="16">
        <f t="shared" si="29"/>
        <v>3650</v>
      </c>
      <c r="AM194" s="16">
        <f t="shared" si="30"/>
        <v>65700</v>
      </c>
      <c r="AN194" s="16">
        <f t="shared" si="31"/>
        <v>213452</v>
      </c>
      <c r="AO194" s="12" t="s">
        <v>732</v>
      </c>
      <c r="AP194" s="16" t="s">
        <v>207</v>
      </c>
      <c r="AQ194" s="16" t="s">
        <v>204</v>
      </c>
      <c r="AS194" s="16" t="s">
        <v>2408</v>
      </c>
      <c r="AT194" s="16" t="s">
        <v>2407</v>
      </c>
      <c r="AU194" t="s">
        <v>2410</v>
      </c>
      <c r="AV194" s="15" t="s">
        <v>2409</v>
      </c>
      <c r="AW194" s="16" t="s">
        <v>593</v>
      </c>
      <c r="AX194" s="16" t="s">
        <v>204</v>
      </c>
      <c r="AY194" s="16" t="s">
        <v>204</v>
      </c>
      <c r="AZ194" s="16" t="s">
        <v>204</v>
      </c>
      <c r="BA194" s="16" t="s">
        <v>204</v>
      </c>
      <c r="BB194" s="16" t="s">
        <v>204</v>
      </c>
      <c r="BC194" s="16">
        <v>0.73</v>
      </c>
      <c r="BD194" s="16">
        <v>5.6</v>
      </c>
      <c r="BE194" s="16">
        <v>2000</v>
      </c>
      <c r="BF194" s="16">
        <v>1200</v>
      </c>
      <c r="BG194" s="16">
        <v>0</v>
      </c>
      <c r="BH194" s="16">
        <v>1200</v>
      </c>
      <c r="BI194" s="16">
        <v>1200</v>
      </c>
      <c r="BJ194" s="16">
        <v>0</v>
      </c>
    </row>
    <row r="195" spans="1:62" ht="20.149999999999999" customHeight="1" x14ac:dyDescent="0.35">
      <c r="A195">
        <v>194</v>
      </c>
      <c r="B195" t="s">
        <v>360</v>
      </c>
      <c r="C195" t="s">
        <v>7108</v>
      </c>
      <c r="D195" s="15" t="s">
        <v>796</v>
      </c>
      <c r="E195" s="12" t="s">
        <v>98</v>
      </c>
      <c r="F195" s="16">
        <v>1962</v>
      </c>
      <c r="G195" s="12" t="s">
        <v>588</v>
      </c>
      <c r="H195" s="12" t="s">
        <v>589</v>
      </c>
      <c r="I195" s="12" t="s">
        <v>640</v>
      </c>
      <c r="J195" s="12" t="s">
        <v>2402</v>
      </c>
      <c r="K195" s="12" t="s">
        <v>770</v>
      </c>
      <c r="N195" s="16" t="s">
        <v>206</v>
      </c>
      <c r="O195" s="16" t="s">
        <v>797</v>
      </c>
      <c r="P195" s="12" t="s">
        <v>482</v>
      </c>
      <c r="Q195" s="16">
        <v>2023</v>
      </c>
      <c r="R195" s="16">
        <v>3.14</v>
      </c>
      <c r="S195" s="16">
        <v>0</v>
      </c>
      <c r="T195" s="16">
        <v>0</v>
      </c>
      <c r="V195" s="12" t="s">
        <v>204</v>
      </c>
      <c r="W195" s="12" t="s">
        <v>204</v>
      </c>
      <c r="X195" s="16">
        <v>1</v>
      </c>
      <c r="Y195" s="16">
        <v>14</v>
      </c>
      <c r="Z195" s="16">
        <v>3.14</v>
      </c>
      <c r="AA195" s="16">
        <f t="shared" si="32"/>
        <v>376.8</v>
      </c>
      <c r="AB195" s="16" t="s">
        <v>2114</v>
      </c>
      <c r="AC195" s="16" t="s">
        <v>732</v>
      </c>
      <c r="AD195" s="16">
        <f t="shared" ref="AD195:AD258" si="33">AA195*350</f>
        <v>131880</v>
      </c>
      <c r="AE195" s="16">
        <f t="shared" ref="AE195:AE258" si="34">Z195*350</f>
        <v>1099</v>
      </c>
      <c r="AF195" s="16">
        <f t="shared" ref="AF195:AF258" si="35">AE195*375</f>
        <v>412125</v>
      </c>
      <c r="AG195" s="16">
        <f t="shared" ref="AG195:AG258" si="36">Z195*100</f>
        <v>314</v>
      </c>
      <c r="AH195" s="12">
        <v>0</v>
      </c>
      <c r="AI195" s="16">
        <f t="shared" ref="AI195:AI258" si="37">7*Z195</f>
        <v>21.98</v>
      </c>
      <c r="AJ195" s="16">
        <f t="shared" ref="AJ195:AJ258" si="38">AI195*3450</f>
        <v>75831</v>
      </c>
      <c r="AK195" s="16">
        <f t="shared" ref="AK195:AK258" si="39">Z195*500</f>
        <v>1570</v>
      </c>
      <c r="AL195" s="16">
        <f t="shared" ref="AL195:AL258" si="40">1*Z195*5000</f>
        <v>15700</v>
      </c>
      <c r="AM195" s="16">
        <f t="shared" ref="AM195:AM258" si="41">90000*Z195</f>
        <v>282600</v>
      </c>
      <c r="AN195" s="16">
        <f t="shared" ref="AN195:AN258" si="42">AM195+AL195+AJ195+AF195+AD195</f>
        <v>918136</v>
      </c>
      <c r="AO195" s="12" t="s">
        <v>732</v>
      </c>
      <c r="AP195" s="16" t="s">
        <v>207</v>
      </c>
      <c r="AQ195" s="16" t="s">
        <v>204</v>
      </c>
      <c r="AS195" s="16" t="s">
        <v>2408</v>
      </c>
      <c r="AT195" s="16" t="s">
        <v>2407</v>
      </c>
      <c r="AU195" t="s">
        <v>2410</v>
      </c>
      <c r="AV195" s="15" t="s">
        <v>2409</v>
      </c>
      <c r="AW195" s="16" t="s">
        <v>593</v>
      </c>
      <c r="AX195" s="16" t="s">
        <v>204</v>
      </c>
      <c r="AY195" s="16" t="s">
        <v>204</v>
      </c>
      <c r="AZ195" s="16" t="s">
        <v>204</v>
      </c>
      <c r="BA195" s="16" t="s">
        <v>204</v>
      </c>
      <c r="BB195" s="16" t="s">
        <v>204</v>
      </c>
      <c r="BC195" s="16">
        <v>3.14</v>
      </c>
      <c r="BD195" s="16">
        <v>23.6</v>
      </c>
      <c r="BE195" s="16">
        <v>8640</v>
      </c>
      <c r="BF195" s="16">
        <v>3200</v>
      </c>
      <c r="BG195" s="16">
        <v>0</v>
      </c>
      <c r="BH195" s="16">
        <v>3760</v>
      </c>
      <c r="BI195" s="16">
        <v>8000</v>
      </c>
      <c r="BJ195" s="16">
        <v>0</v>
      </c>
    </row>
    <row r="196" spans="1:62" ht="20.149999999999999" customHeight="1" x14ac:dyDescent="0.35">
      <c r="A196">
        <v>195</v>
      </c>
      <c r="B196" t="s">
        <v>360</v>
      </c>
      <c r="C196" t="s">
        <v>7109</v>
      </c>
      <c r="D196" s="15" t="s">
        <v>798</v>
      </c>
      <c r="E196" s="12" t="s">
        <v>98</v>
      </c>
      <c r="F196" s="16">
        <v>1968</v>
      </c>
      <c r="G196" s="12" t="s">
        <v>588</v>
      </c>
      <c r="H196" s="12" t="s">
        <v>589</v>
      </c>
      <c r="I196" s="12" t="s">
        <v>640</v>
      </c>
      <c r="J196" s="12" t="s">
        <v>2402</v>
      </c>
      <c r="K196" s="12" t="s">
        <v>770</v>
      </c>
      <c r="N196" s="16" t="s">
        <v>206</v>
      </c>
      <c r="O196" s="16" t="s">
        <v>797</v>
      </c>
      <c r="P196" s="12" t="s">
        <v>482</v>
      </c>
      <c r="Q196" s="16">
        <v>2023</v>
      </c>
      <c r="R196" s="16">
        <v>0.77</v>
      </c>
      <c r="S196" s="16">
        <v>0</v>
      </c>
      <c r="T196" s="16">
        <v>0</v>
      </c>
      <c r="V196" s="12" t="s">
        <v>204</v>
      </c>
      <c r="W196" s="12" t="s">
        <v>204</v>
      </c>
      <c r="X196" s="16">
        <v>1</v>
      </c>
      <c r="Y196" s="16">
        <v>9</v>
      </c>
      <c r="Z196" s="16">
        <v>0.77</v>
      </c>
      <c r="AA196" s="16">
        <f t="shared" ref="AA196:AA259" si="43">Z196*120</f>
        <v>92.4</v>
      </c>
      <c r="AB196" s="16" t="s">
        <v>2114</v>
      </c>
      <c r="AC196" s="16" t="s">
        <v>732</v>
      </c>
      <c r="AD196" s="16">
        <f t="shared" si="33"/>
        <v>32340.000000000004</v>
      </c>
      <c r="AE196" s="16">
        <f t="shared" si="34"/>
        <v>269.5</v>
      </c>
      <c r="AF196" s="16">
        <f t="shared" si="35"/>
        <v>101062.5</v>
      </c>
      <c r="AG196" s="16">
        <f t="shared" si="36"/>
        <v>77</v>
      </c>
      <c r="AH196" s="12">
        <v>0</v>
      </c>
      <c r="AI196" s="16">
        <f t="shared" si="37"/>
        <v>5.3900000000000006</v>
      </c>
      <c r="AJ196" s="16">
        <f t="shared" si="38"/>
        <v>18595.500000000004</v>
      </c>
      <c r="AK196" s="16">
        <f t="shared" si="39"/>
        <v>385</v>
      </c>
      <c r="AL196" s="16">
        <f t="shared" si="40"/>
        <v>3850</v>
      </c>
      <c r="AM196" s="16">
        <f t="shared" si="41"/>
        <v>69300</v>
      </c>
      <c r="AN196" s="16">
        <f t="shared" si="42"/>
        <v>225148</v>
      </c>
      <c r="AO196" s="12" t="s">
        <v>732</v>
      </c>
      <c r="AP196" s="16" t="s">
        <v>207</v>
      </c>
      <c r="AQ196" s="16" t="s">
        <v>204</v>
      </c>
      <c r="AS196" s="16" t="s">
        <v>2408</v>
      </c>
      <c r="AT196" s="16" t="s">
        <v>2407</v>
      </c>
      <c r="AU196" t="s">
        <v>2410</v>
      </c>
      <c r="AV196" s="15" t="s">
        <v>2409</v>
      </c>
      <c r="AW196" s="16" t="s">
        <v>593</v>
      </c>
      <c r="AX196" s="16" t="s">
        <v>204</v>
      </c>
      <c r="AY196" s="16" t="s">
        <v>204</v>
      </c>
      <c r="AZ196" s="16" t="s">
        <v>204</v>
      </c>
      <c r="BA196" s="16" t="s">
        <v>204</v>
      </c>
      <c r="BB196" s="16" t="s">
        <v>204</v>
      </c>
      <c r="BC196" s="16">
        <v>0.77</v>
      </c>
      <c r="BD196" s="16">
        <v>5.6</v>
      </c>
      <c r="BE196" s="16">
        <v>1600</v>
      </c>
      <c r="BF196" s="16">
        <v>800</v>
      </c>
      <c r="BG196" s="16">
        <v>0</v>
      </c>
      <c r="BH196" s="16">
        <v>1600</v>
      </c>
      <c r="BI196" s="16">
        <v>1600</v>
      </c>
      <c r="BJ196" s="16">
        <v>0</v>
      </c>
    </row>
    <row r="197" spans="1:62" ht="20.149999999999999" customHeight="1" x14ac:dyDescent="0.35">
      <c r="A197">
        <v>196</v>
      </c>
      <c r="B197" t="s">
        <v>360</v>
      </c>
      <c r="C197" t="s">
        <v>7110</v>
      </c>
      <c r="D197" s="15" t="s">
        <v>799</v>
      </c>
      <c r="E197" s="12" t="s">
        <v>98</v>
      </c>
      <c r="F197" s="16">
        <v>1958</v>
      </c>
      <c r="G197" s="12" t="s">
        <v>588</v>
      </c>
      <c r="H197" s="12" t="s">
        <v>589</v>
      </c>
      <c r="I197" s="12" t="s">
        <v>640</v>
      </c>
      <c r="J197" s="12" t="s">
        <v>2402</v>
      </c>
      <c r="K197" s="12" t="s">
        <v>770</v>
      </c>
      <c r="N197" s="16" t="s">
        <v>206</v>
      </c>
      <c r="O197" s="16" t="s">
        <v>797</v>
      </c>
      <c r="P197" s="12" t="s">
        <v>482</v>
      </c>
      <c r="Q197" s="16">
        <v>2023</v>
      </c>
      <c r="R197" s="16">
        <v>1.51</v>
      </c>
      <c r="S197" s="16">
        <v>0</v>
      </c>
      <c r="T197" s="16">
        <v>0</v>
      </c>
      <c r="V197" s="12" t="s">
        <v>204</v>
      </c>
      <c r="W197" s="12" t="s">
        <v>204</v>
      </c>
      <c r="X197" s="16">
        <v>1</v>
      </c>
      <c r="Y197" s="16">
        <v>7</v>
      </c>
      <c r="Z197" s="16">
        <v>1.51</v>
      </c>
      <c r="AA197" s="16">
        <f t="shared" si="43"/>
        <v>181.2</v>
      </c>
      <c r="AB197" s="16" t="s">
        <v>2114</v>
      </c>
      <c r="AC197" s="16" t="s">
        <v>732</v>
      </c>
      <c r="AD197" s="16">
        <f t="shared" si="33"/>
        <v>63419.999999999993</v>
      </c>
      <c r="AE197" s="16">
        <f t="shared" si="34"/>
        <v>528.5</v>
      </c>
      <c r="AF197" s="16">
        <f t="shared" si="35"/>
        <v>198187.5</v>
      </c>
      <c r="AG197" s="16">
        <f t="shared" si="36"/>
        <v>151</v>
      </c>
      <c r="AH197" s="12">
        <v>0</v>
      </c>
      <c r="AI197" s="16">
        <f t="shared" si="37"/>
        <v>10.57</v>
      </c>
      <c r="AJ197" s="16">
        <f t="shared" si="38"/>
        <v>36466.5</v>
      </c>
      <c r="AK197" s="16">
        <f t="shared" si="39"/>
        <v>755</v>
      </c>
      <c r="AL197" s="16">
        <f t="shared" si="40"/>
        <v>7550</v>
      </c>
      <c r="AM197" s="16">
        <f t="shared" si="41"/>
        <v>135900</v>
      </c>
      <c r="AN197" s="16">
        <f t="shared" si="42"/>
        <v>441524</v>
      </c>
      <c r="AO197" s="12" t="s">
        <v>732</v>
      </c>
      <c r="AP197" s="16" t="s">
        <v>207</v>
      </c>
      <c r="AQ197" s="16" t="s">
        <v>204</v>
      </c>
      <c r="AS197" s="16" t="s">
        <v>2408</v>
      </c>
      <c r="AT197" s="16" t="s">
        <v>2407</v>
      </c>
      <c r="AU197" t="s">
        <v>2410</v>
      </c>
      <c r="AV197" s="15" t="s">
        <v>2409</v>
      </c>
      <c r="AW197" s="16" t="s">
        <v>593</v>
      </c>
      <c r="AX197" s="16" t="s">
        <v>204</v>
      </c>
      <c r="AY197" s="16" t="s">
        <v>204</v>
      </c>
      <c r="AZ197" s="16" t="s">
        <v>204</v>
      </c>
      <c r="BA197" s="16" t="s">
        <v>204</v>
      </c>
      <c r="BB197" s="16" t="s">
        <v>204</v>
      </c>
      <c r="BC197" s="16">
        <v>1.51</v>
      </c>
      <c r="BD197" s="16">
        <v>9.6</v>
      </c>
      <c r="BE197" s="16">
        <v>3.84</v>
      </c>
      <c r="BF197" s="16">
        <v>2400</v>
      </c>
      <c r="BG197" s="16">
        <v>0</v>
      </c>
      <c r="BH197" s="16">
        <v>1600</v>
      </c>
      <c r="BI197" s="16">
        <v>1760</v>
      </c>
      <c r="BJ197" s="16">
        <v>0</v>
      </c>
    </row>
    <row r="198" spans="1:62" ht="20.149999999999999" customHeight="1" x14ac:dyDescent="0.35">
      <c r="A198">
        <v>197</v>
      </c>
      <c r="B198" t="s">
        <v>360</v>
      </c>
      <c r="C198" t="s">
        <v>7111</v>
      </c>
      <c r="D198" s="15" t="s">
        <v>800</v>
      </c>
      <c r="E198" s="12" t="s">
        <v>98</v>
      </c>
      <c r="F198" s="16">
        <v>1970</v>
      </c>
      <c r="G198" s="12" t="s">
        <v>588</v>
      </c>
      <c r="H198" s="12" t="s">
        <v>589</v>
      </c>
      <c r="I198" s="12" t="s">
        <v>640</v>
      </c>
      <c r="J198" s="12" t="s">
        <v>2402</v>
      </c>
      <c r="K198" s="12" t="s">
        <v>770</v>
      </c>
      <c r="N198" s="16" t="s">
        <v>206</v>
      </c>
      <c r="O198" s="16" t="s">
        <v>797</v>
      </c>
      <c r="P198" s="12" t="s">
        <v>482</v>
      </c>
      <c r="Q198" s="16">
        <v>2023</v>
      </c>
      <c r="R198" s="16">
        <v>1.98</v>
      </c>
      <c r="S198" s="16">
        <v>0</v>
      </c>
      <c r="T198" s="16">
        <v>0</v>
      </c>
      <c r="V198" s="12" t="s">
        <v>204</v>
      </c>
      <c r="W198" s="12" t="s">
        <v>204</v>
      </c>
      <c r="X198" s="16">
        <v>1</v>
      </c>
      <c r="Y198" s="16">
        <v>9</v>
      </c>
      <c r="Z198" s="16">
        <v>1.98</v>
      </c>
      <c r="AA198" s="16">
        <f t="shared" si="43"/>
        <v>237.6</v>
      </c>
      <c r="AB198" s="16" t="s">
        <v>2114</v>
      </c>
      <c r="AC198" s="16" t="s">
        <v>732</v>
      </c>
      <c r="AD198" s="16">
        <f t="shared" si="33"/>
        <v>83160</v>
      </c>
      <c r="AE198" s="16">
        <f t="shared" si="34"/>
        <v>693</v>
      </c>
      <c r="AF198" s="16">
        <f t="shared" si="35"/>
        <v>259875</v>
      </c>
      <c r="AG198" s="16">
        <f t="shared" si="36"/>
        <v>198</v>
      </c>
      <c r="AH198" s="12">
        <v>0</v>
      </c>
      <c r="AI198" s="16">
        <f t="shared" si="37"/>
        <v>13.86</v>
      </c>
      <c r="AJ198" s="16">
        <f t="shared" si="38"/>
        <v>47817</v>
      </c>
      <c r="AK198" s="16">
        <f t="shared" si="39"/>
        <v>990</v>
      </c>
      <c r="AL198" s="16">
        <f t="shared" si="40"/>
        <v>9900</v>
      </c>
      <c r="AM198" s="16">
        <f t="shared" si="41"/>
        <v>178200</v>
      </c>
      <c r="AN198" s="16">
        <f t="shared" si="42"/>
        <v>578952</v>
      </c>
      <c r="AO198" s="12" t="s">
        <v>732</v>
      </c>
      <c r="AP198" s="16" t="s">
        <v>207</v>
      </c>
      <c r="AQ198" s="16" t="s">
        <v>204</v>
      </c>
      <c r="AS198" s="16" t="s">
        <v>2408</v>
      </c>
      <c r="AT198" s="16" t="s">
        <v>2407</v>
      </c>
      <c r="AU198" t="s">
        <v>2410</v>
      </c>
      <c r="AV198" s="15" t="s">
        <v>2409</v>
      </c>
      <c r="AW198" s="16" t="s">
        <v>593</v>
      </c>
      <c r="AX198" s="16" t="s">
        <v>204</v>
      </c>
      <c r="AY198" s="16" t="s">
        <v>204</v>
      </c>
      <c r="AZ198" s="16" t="s">
        <v>204</v>
      </c>
      <c r="BA198" s="16" t="s">
        <v>204</v>
      </c>
      <c r="BB198" s="16" t="s">
        <v>204</v>
      </c>
      <c r="BC198" s="16">
        <v>1.98</v>
      </c>
      <c r="BD198" s="16">
        <v>13.6</v>
      </c>
      <c r="BE198" s="16">
        <v>5600</v>
      </c>
      <c r="BF198" s="16">
        <v>2400</v>
      </c>
      <c r="BG198" s="16">
        <v>0</v>
      </c>
      <c r="BH198" s="16">
        <v>2400</v>
      </c>
      <c r="BI198" s="16">
        <v>3200</v>
      </c>
      <c r="BJ198" s="16">
        <v>0</v>
      </c>
    </row>
    <row r="199" spans="1:62" ht="20.149999999999999" customHeight="1" x14ac:dyDescent="0.35">
      <c r="A199">
        <v>198</v>
      </c>
      <c r="B199" t="s">
        <v>360</v>
      </c>
      <c r="C199" t="s">
        <v>7112</v>
      </c>
      <c r="D199" s="15" t="s">
        <v>801</v>
      </c>
      <c r="E199" s="12" t="s">
        <v>98</v>
      </c>
      <c r="F199" s="16">
        <v>1984</v>
      </c>
      <c r="G199" s="12" t="s">
        <v>588</v>
      </c>
      <c r="H199" s="12" t="s">
        <v>589</v>
      </c>
      <c r="I199" s="12" t="s">
        <v>640</v>
      </c>
      <c r="J199" s="12" t="s">
        <v>2402</v>
      </c>
      <c r="K199" s="12" t="s">
        <v>770</v>
      </c>
      <c r="N199" s="16" t="s">
        <v>206</v>
      </c>
      <c r="O199" s="16" t="s">
        <v>797</v>
      </c>
      <c r="P199" s="12" t="s">
        <v>482</v>
      </c>
      <c r="Q199" s="16">
        <v>2023</v>
      </c>
      <c r="R199" s="16">
        <v>0.68</v>
      </c>
      <c r="S199" s="16">
        <v>0</v>
      </c>
      <c r="T199" s="16">
        <v>0</v>
      </c>
      <c r="V199" s="12" t="s">
        <v>204</v>
      </c>
      <c r="W199" s="12" t="s">
        <v>204</v>
      </c>
      <c r="X199" s="16">
        <v>1</v>
      </c>
      <c r="Y199" s="16">
        <v>10</v>
      </c>
      <c r="Z199" s="16">
        <v>0.68</v>
      </c>
      <c r="AA199" s="16">
        <f t="shared" si="43"/>
        <v>81.600000000000009</v>
      </c>
      <c r="AB199" s="16" t="s">
        <v>2114</v>
      </c>
      <c r="AC199" s="16" t="s">
        <v>732</v>
      </c>
      <c r="AD199" s="16">
        <f t="shared" si="33"/>
        <v>28560.000000000004</v>
      </c>
      <c r="AE199" s="16">
        <f t="shared" si="34"/>
        <v>238.00000000000003</v>
      </c>
      <c r="AF199" s="16">
        <f t="shared" si="35"/>
        <v>89250.000000000015</v>
      </c>
      <c r="AG199" s="16">
        <f t="shared" si="36"/>
        <v>68</v>
      </c>
      <c r="AH199" s="12">
        <v>0</v>
      </c>
      <c r="AI199" s="16">
        <f t="shared" si="37"/>
        <v>4.7600000000000007</v>
      </c>
      <c r="AJ199" s="16">
        <f t="shared" si="38"/>
        <v>16422.000000000004</v>
      </c>
      <c r="AK199" s="16">
        <f t="shared" si="39"/>
        <v>340</v>
      </c>
      <c r="AL199" s="16">
        <f t="shared" si="40"/>
        <v>3400.0000000000005</v>
      </c>
      <c r="AM199" s="16">
        <f t="shared" si="41"/>
        <v>61200.000000000007</v>
      </c>
      <c r="AN199" s="16">
        <f t="shared" si="42"/>
        <v>198832.00000000003</v>
      </c>
      <c r="AO199" s="12" t="s">
        <v>732</v>
      </c>
      <c r="AP199" s="16" t="s">
        <v>207</v>
      </c>
      <c r="AQ199" s="16" t="s">
        <v>204</v>
      </c>
      <c r="AS199" s="16" t="s">
        <v>2408</v>
      </c>
      <c r="AT199" s="16" t="s">
        <v>2407</v>
      </c>
      <c r="AU199" t="s">
        <v>2410</v>
      </c>
      <c r="AV199" s="15" t="s">
        <v>2409</v>
      </c>
      <c r="AW199" s="16" t="s">
        <v>593</v>
      </c>
      <c r="AX199" s="16" t="s">
        <v>204</v>
      </c>
      <c r="AY199" s="16" t="s">
        <v>204</v>
      </c>
      <c r="AZ199" s="16" t="s">
        <v>204</v>
      </c>
      <c r="BA199" s="16" t="s">
        <v>204</v>
      </c>
      <c r="BB199" s="16" t="s">
        <v>204</v>
      </c>
      <c r="BC199" s="16">
        <v>0.68</v>
      </c>
      <c r="BD199" s="16">
        <v>4.4000000000000004</v>
      </c>
      <c r="BE199" s="16">
        <v>1440</v>
      </c>
      <c r="BF199" s="16">
        <v>800</v>
      </c>
      <c r="BG199" s="16">
        <v>0</v>
      </c>
      <c r="BH199" s="16">
        <v>800</v>
      </c>
      <c r="BI199" s="16">
        <v>1360</v>
      </c>
      <c r="BJ199" s="16">
        <v>0</v>
      </c>
    </row>
    <row r="200" spans="1:62" ht="20.149999999999999" customHeight="1" x14ac:dyDescent="0.35">
      <c r="A200">
        <v>199</v>
      </c>
      <c r="B200" t="s">
        <v>360</v>
      </c>
      <c r="C200" t="s">
        <v>7113</v>
      </c>
      <c r="D200" s="15" t="s">
        <v>802</v>
      </c>
      <c r="E200" s="12" t="s">
        <v>98</v>
      </c>
      <c r="F200" s="16">
        <v>1960</v>
      </c>
      <c r="G200" s="12" t="s">
        <v>588</v>
      </c>
      <c r="H200" s="12" t="s">
        <v>589</v>
      </c>
      <c r="I200" s="12" t="s">
        <v>640</v>
      </c>
      <c r="J200" s="12" t="s">
        <v>2402</v>
      </c>
      <c r="K200" s="12" t="s">
        <v>770</v>
      </c>
      <c r="N200" s="16" t="s">
        <v>206</v>
      </c>
      <c r="O200" s="16" t="s">
        <v>797</v>
      </c>
      <c r="P200" s="12" t="s">
        <v>482</v>
      </c>
      <c r="Q200" s="16">
        <v>2023</v>
      </c>
      <c r="R200" s="16">
        <v>1.87</v>
      </c>
      <c r="S200" s="16">
        <v>0</v>
      </c>
      <c r="T200" s="16">
        <v>0</v>
      </c>
      <c r="V200" s="12" t="s">
        <v>204</v>
      </c>
      <c r="W200" s="12" t="s">
        <v>204</v>
      </c>
      <c r="X200" s="16">
        <v>1</v>
      </c>
      <c r="Y200" s="16">
        <v>14</v>
      </c>
      <c r="Z200" s="16">
        <v>1.87</v>
      </c>
      <c r="AA200" s="16">
        <f t="shared" si="43"/>
        <v>224.4</v>
      </c>
      <c r="AB200" s="16" t="s">
        <v>2114</v>
      </c>
      <c r="AC200" s="16" t="s">
        <v>732</v>
      </c>
      <c r="AD200" s="16">
        <f t="shared" si="33"/>
        <v>78540</v>
      </c>
      <c r="AE200" s="16">
        <f t="shared" si="34"/>
        <v>654.5</v>
      </c>
      <c r="AF200" s="16">
        <f t="shared" si="35"/>
        <v>245437.5</v>
      </c>
      <c r="AG200" s="16">
        <f t="shared" si="36"/>
        <v>187</v>
      </c>
      <c r="AH200" s="12">
        <v>0</v>
      </c>
      <c r="AI200" s="16">
        <f t="shared" si="37"/>
        <v>13.09</v>
      </c>
      <c r="AJ200" s="16">
        <f t="shared" si="38"/>
        <v>45160.5</v>
      </c>
      <c r="AK200" s="16">
        <f t="shared" si="39"/>
        <v>935</v>
      </c>
      <c r="AL200" s="16">
        <f t="shared" si="40"/>
        <v>9350</v>
      </c>
      <c r="AM200" s="16">
        <f t="shared" si="41"/>
        <v>168300</v>
      </c>
      <c r="AN200" s="16">
        <f t="shared" si="42"/>
        <v>546788</v>
      </c>
      <c r="AO200" s="12" t="s">
        <v>732</v>
      </c>
      <c r="AP200" s="16" t="s">
        <v>207</v>
      </c>
      <c r="AQ200" s="16" t="s">
        <v>204</v>
      </c>
      <c r="AS200" s="16" t="s">
        <v>2408</v>
      </c>
      <c r="AT200" s="16" t="s">
        <v>2407</v>
      </c>
      <c r="AU200" t="s">
        <v>2410</v>
      </c>
      <c r="AV200" s="15" t="s">
        <v>2409</v>
      </c>
      <c r="AW200" s="16" t="s">
        <v>593</v>
      </c>
      <c r="AX200" s="16" t="s">
        <v>204</v>
      </c>
      <c r="AY200" s="16" t="s">
        <v>204</v>
      </c>
      <c r="AZ200" s="16" t="s">
        <v>204</v>
      </c>
      <c r="BA200" s="16" t="s">
        <v>204</v>
      </c>
      <c r="BB200" s="16" t="s">
        <v>204</v>
      </c>
      <c r="BC200" s="16">
        <v>1.87</v>
      </c>
      <c r="BD200" s="16">
        <v>11.2</v>
      </c>
      <c r="BE200" s="16">
        <v>4800</v>
      </c>
      <c r="BF200" s="16">
        <v>2000</v>
      </c>
      <c r="BG200" s="16">
        <v>0</v>
      </c>
      <c r="BH200" s="16">
        <v>2000</v>
      </c>
      <c r="BI200" s="16">
        <v>2800</v>
      </c>
      <c r="BJ200" s="16">
        <v>0</v>
      </c>
    </row>
    <row r="201" spans="1:62" ht="20.149999999999999" customHeight="1" x14ac:dyDescent="0.35">
      <c r="A201">
        <v>200</v>
      </c>
      <c r="B201" t="s">
        <v>360</v>
      </c>
      <c r="C201" t="s">
        <v>7114</v>
      </c>
      <c r="D201" s="15" t="s">
        <v>803</v>
      </c>
      <c r="E201" s="12" t="s">
        <v>98</v>
      </c>
      <c r="F201" s="16">
        <v>1968</v>
      </c>
      <c r="G201" s="12" t="s">
        <v>588</v>
      </c>
      <c r="H201" s="12" t="s">
        <v>589</v>
      </c>
      <c r="I201" s="12" t="s">
        <v>640</v>
      </c>
      <c r="J201" s="12" t="s">
        <v>2402</v>
      </c>
      <c r="K201" s="12" t="s">
        <v>770</v>
      </c>
      <c r="N201" s="16" t="s">
        <v>206</v>
      </c>
      <c r="O201" s="16" t="s">
        <v>797</v>
      </c>
      <c r="P201" s="12" t="s">
        <v>482</v>
      </c>
      <c r="Q201" s="16">
        <v>2023</v>
      </c>
      <c r="R201" s="16">
        <v>1.37</v>
      </c>
      <c r="S201" s="16">
        <v>0</v>
      </c>
      <c r="T201" s="16">
        <v>0</v>
      </c>
      <c r="V201" s="12" t="s">
        <v>204</v>
      </c>
      <c r="W201" s="12" t="s">
        <v>204</v>
      </c>
      <c r="X201" s="16">
        <v>1</v>
      </c>
      <c r="Y201" s="16">
        <v>9</v>
      </c>
      <c r="Z201" s="16">
        <v>1.37</v>
      </c>
      <c r="AA201" s="16">
        <f t="shared" si="43"/>
        <v>164.4</v>
      </c>
      <c r="AB201" s="16" t="s">
        <v>2114</v>
      </c>
      <c r="AC201" s="16" t="s">
        <v>732</v>
      </c>
      <c r="AD201" s="16">
        <f t="shared" si="33"/>
        <v>57540</v>
      </c>
      <c r="AE201" s="16">
        <f t="shared" si="34"/>
        <v>479.50000000000006</v>
      </c>
      <c r="AF201" s="16">
        <f t="shared" si="35"/>
        <v>179812.50000000003</v>
      </c>
      <c r="AG201" s="16">
        <f t="shared" si="36"/>
        <v>137</v>
      </c>
      <c r="AH201" s="12">
        <v>0</v>
      </c>
      <c r="AI201" s="16">
        <f t="shared" si="37"/>
        <v>9.59</v>
      </c>
      <c r="AJ201" s="16">
        <f t="shared" si="38"/>
        <v>33085.5</v>
      </c>
      <c r="AK201" s="16">
        <f t="shared" si="39"/>
        <v>685</v>
      </c>
      <c r="AL201" s="16">
        <f t="shared" si="40"/>
        <v>6850.0000000000009</v>
      </c>
      <c r="AM201" s="16">
        <f t="shared" si="41"/>
        <v>123300.00000000001</v>
      </c>
      <c r="AN201" s="16">
        <f t="shared" si="42"/>
        <v>400588</v>
      </c>
      <c r="AO201" s="12" t="s">
        <v>732</v>
      </c>
      <c r="AP201" s="16" t="s">
        <v>207</v>
      </c>
      <c r="AQ201" s="16" t="s">
        <v>204</v>
      </c>
      <c r="AS201" s="16" t="s">
        <v>2408</v>
      </c>
      <c r="AT201" s="16" t="s">
        <v>2407</v>
      </c>
      <c r="AU201" t="s">
        <v>2410</v>
      </c>
      <c r="AV201" s="15" t="s">
        <v>2409</v>
      </c>
      <c r="AW201" s="16" t="s">
        <v>593</v>
      </c>
      <c r="AX201" s="16" t="s">
        <v>204</v>
      </c>
      <c r="AY201" s="16" t="s">
        <v>204</v>
      </c>
      <c r="AZ201" s="16" t="s">
        <v>204</v>
      </c>
      <c r="BA201" s="16" t="s">
        <v>204</v>
      </c>
      <c r="BB201" s="16" t="s">
        <v>204</v>
      </c>
      <c r="BC201" s="16">
        <v>1.37</v>
      </c>
      <c r="BD201" s="16">
        <v>9.6</v>
      </c>
      <c r="BE201" s="16">
        <v>3440</v>
      </c>
      <c r="BF201" s="16">
        <v>1600</v>
      </c>
      <c r="BG201" s="16">
        <v>0</v>
      </c>
      <c r="BH201" s="16">
        <v>2160</v>
      </c>
      <c r="BI201" s="16">
        <v>2400</v>
      </c>
      <c r="BJ201" s="16">
        <v>0</v>
      </c>
    </row>
    <row r="202" spans="1:62" ht="20.149999999999999" customHeight="1" x14ac:dyDescent="0.35">
      <c r="A202">
        <v>201</v>
      </c>
      <c r="B202" t="s">
        <v>360</v>
      </c>
      <c r="C202" t="s">
        <v>7115</v>
      </c>
      <c r="D202" s="15" t="s">
        <v>804</v>
      </c>
      <c r="E202" s="12" t="s">
        <v>98</v>
      </c>
      <c r="F202" s="16">
        <v>1970</v>
      </c>
      <c r="G202" s="12" t="s">
        <v>588</v>
      </c>
      <c r="H202" s="12" t="s">
        <v>589</v>
      </c>
      <c r="I202" s="12" t="s">
        <v>640</v>
      </c>
      <c r="J202" s="12" t="s">
        <v>2402</v>
      </c>
      <c r="K202" s="12" t="s">
        <v>641</v>
      </c>
      <c r="N202" s="16" t="s">
        <v>205</v>
      </c>
      <c r="O202" s="16" t="s">
        <v>805</v>
      </c>
      <c r="P202" s="12" t="s">
        <v>482</v>
      </c>
      <c r="Q202" s="16">
        <v>2023</v>
      </c>
      <c r="R202" s="16">
        <v>1</v>
      </c>
      <c r="S202" s="16">
        <v>0</v>
      </c>
      <c r="T202" s="16">
        <v>0</v>
      </c>
      <c r="V202" s="12" t="s">
        <v>204</v>
      </c>
      <c r="W202" s="12" t="s">
        <v>204</v>
      </c>
      <c r="X202" s="16">
        <v>1</v>
      </c>
      <c r="Y202" s="16">
        <v>8</v>
      </c>
      <c r="Z202" s="16">
        <v>1</v>
      </c>
      <c r="AA202" s="16">
        <f t="shared" si="43"/>
        <v>120</v>
      </c>
      <c r="AB202" s="16" t="s">
        <v>643</v>
      </c>
      <c r="AC202" s="16" t="s">
        <v>592</v>
      </c>
      <c r="AD202" s="16">
        <f t="shared" si="33"/>
        <v>42000</v>
      </c>
      <c r="AE202" s="16">
        <f t="shared" si="34"/>
        <v>350</v>
      </c>
      <c r="AF202" s="16">
        <f t="shared" si="35"/>
        <v>131250</v>
      </c>
      <c r="AG202" s="16">
        <f t="shared" si="36"/>
        <v>100</v>
      </c>
      <c r="AH202" s="12">
        <v>0</v>
      </c>
      <c r="AI202" s="16">
        <f t="shared" si="37"/>
        <v>7</v>
      </c>
      <c r="AJ202" s="16">
        <f t="shared" si="38"/>
        <v>24150</v>
      </c>
      <c r="AK202" s="16">
        <f t="shared" si="39"/>
        <v>500</v>
      </c>
      <c r="AL202" s="16">
        <f t="shared" si="40"/>
        <v>5000</v>
      </c>
      <c r="AM202" s="16">
        <f t="shared" si="41"/>
        <v>90000</v>
      </c>
      <c r="AN202" s="16">
        <f t="shared" si="42"/>
        <v>292400</v>
      </c>
      <c r="AO202" s="12" t="s">
        <v>644</v>
      </c>
      <c r="AP202" s="16" t="s">
        <v>207</v>
      </c>
      <c r="AQ202" s="16" t="s">
        <v>204</v>
      </c>
      <c r="AS202" s="16" t="s">
        <v>2408</v>
      </c>
      <c r="AT202" s="16" t="s">
        <v>2407</v>
      </c>
      <c r="AU202" t="s">
        <v>2410</v>
      </c>
      <c r="AV202" s="15" t="s">
        <v>2409</v>
      </c>
      <c r="AW202" s="16" t="s">
        <v>593</v>
      </c>
      <c r="AX202" s="16" t="s">
        <v>204</v>
      </c>
      <c r="AY202" s="16" t="s">
        <v>204</v>
      </c>
      <c r="AZ202" s="16" t="s">
        <v>204</v>
      </c>
      <c r="BA202" s="16" t="s">
        <v>204</v>
      </c>
      <c r="BB202" s="16" t="s">
        <v>204</v>
      </c>
      <c r="BC202" s="16">
        <v>1</v>
      </c>
      <c r="BD202" s="16">
        <v>7.6</v>
      </c>
      <c r="BE202" s="16">
        <v>2800</v>
      </c>
      <c r="BF202" s="16">
        <v>1600</v>
      </c>
      <c r="BG202" s="16">
        <v>0</v>
      </c>
      <c r="BH202" s="16">
        <v>1600</v>
      </c>
      <c r="BI202" s="16">
        <v>1600</v>
      </c>
      <c r="BJ202" s="16">
        <v>0</v>
      </c>
    </row>
    <row r="203" spans="1:62" ht="20.149999999999999" customHeight="1" x14ac:dyDescent="0.35">
      <c r="A203">
        <v>202</v>
      </c>
      <c r="B203" t="s">
        <v>360</v>
      </c>
      <c r="C203" t="s">
        <v>7116</v>
      </c>
      <c r="D203" s="15" t="s">
        <v>806</v>
      </c>
      <c r="E203" s="12" t="s">
        <v>98</v>
      </c>
      <c r="F203" s="16">
        <v>1961</v>
      </c>
      <c r="G203" s="12" t="s">
        <v>588</v>
      </c>
      <c r="H203" s="12" t="s">
        <v>589</v>
      </c>
      <c r="I203" s="12" t="s">
        <v>640</v>
      </c>
      <c r="J203" s="12" t="s">
        <v>2402</v>
      </c>
      <c r="K203" s="12" t="s">
        <v>641</v>
      </c>
      <c r="N203" s="16" t="s">
        <v>206</v>
      </c>
      <c r="O203" s="16" t="s">
        <v>805</v>
      </c>
      <c r="P203" s="12" t="s">
        <v>482</v>
      </c>
      <c r="Q203" s="16">
        <v>2023</v>
      </c>
      <c r="R203" s="16">
        <v>0.76</v>
      </c>
      <c r="S203" s="16">
        <v>0</v>
      </c>
      <c r="T203" s="16">
        <v>0</v>
      </c>
      <c r="V203" s="12" t="s">
        <v>204</v>
      </c>
      <c r="W203" s="12" t="s">
        <v>204</v>
      </c>
      <c r="X203" s="16">
        <v>1</v>
      </c>
      <c r="Y203" s="16">
        <v>15</v>
      </c>
      <c r="Z203" s="16">
        <v>0.76</v>
      </c>
      <c r="AA203" s="16">
        <f t="shared" si="43"/>
        <v>91.2</v>
      </c>
      <c r="AB203" s="16" t="s">
        <v>643</v>
      </c>
      <c r="AC203" s="16" t="s">
        <v>592</v>
      </c>
      <c r="AD203" s="16">
        <f t="shared" si="33"/>
        <v>31920</v>
      </c>
      <c r="AE203" s="16">
        <f t="shared" si="34"/>
        <v>266</v>
      </c>
      <c r="AF203" s="16">
        <f t="shared" si="35"/>
        <v>99750</v>
      </c>
      <c r="AG203" s="16">
        <f t="shared" si="36"/>
        <v>76</v>
      </c>
      <c r="AH203" s="12">
        <v>0</v>
      </c>
      <c r="AI203" s="16">
        <f t="shared" si="37"/>
        <v>5.32</v>
      </c>
      <c r="AJ203" s="16">
        <f t="shared" si="38"/>
        <v>18354</v>
      </c>
      <c r="AK203" s="16">
        <f t="shared" si="39"/>
        <v>380</v>
      </c>
      <c r="AL203" s="16">
        <f t="shared" si="40"/>
        <v>3800</v>
      </c>
      <c r="AM203" s="16">
        <f t="shared" si="41"/>
        <v>68400</v>
      </c>
      <c r="AN203" s="16">
        <f t="shared" si="42"/>
        <v>222224</v>
      </c>
      <c r="AO203" s="12" t="s">
        <v>644</v>
      </c>
      <c r="AP203" s="16" t="s">
        <v>207</v>
      </c>
      <c r="AQ203" s="16" t="s">
        <v>204</v>
      </c>
      <c r="AS203" s="16" t="s">
        <v>2408</v>
      </c>
      <c r="AT203" s="16" t="s">
        <v>2407</v>
      </c>
      <c r="AU203" t="s">
        <v>2410</v>
      </c>
      <c r="AV203" s="15" t="s">
        <v>2409</v>
      </c>
      <c r="AW203" s="16" t="s">
        <v>593</v>
      </c>
      <c r="AX203" s="16" t="s">
        <v>204</v>
      </c>
      <c r="AY203" s="16" t="s">
        <v>204</v>
      </c>
      <c r="AZ203" s="16" t="s">
        <v>204</v>
      </c>
      <c r="BA203" s="16" t="s">
        <v>204</v>
      </c>
      <c r="BB203" s="16" t="s">
        <v>204</v>
      </c>
      <c r="BC203" s="16">
        <v>0.76</v>
      </c>
      <c r="BD203" s="16">
        <v>5.6</v>
      </c>
      <c r="BE203" s="16">
        <v>1600</v>
      </c>
      <c r="BF203" s="16">
        <v>1600</v>
      </c>
      <c r="BG203" s="16">
        <v>0</v>
      </c>
      <c r="BH203" s="16">
        <v>800</v>
      </c>
      <c r="BI203" s="16">
        <v>1600</v>
      </c>
      <c r="BJ203" s="16">
        <v>0</v>
      </c>
    </row>
    <row r="204" spans="1:62" ht="20.149999999999999" customHeight="1" x14ac:dyDescent="0.35">
      <c r="A204">
        <v>203</v>
      </c>
      <c r="B204" t="s">
        <v>360</v>
      </c>
      <c r="C204" t="s">
        <v>7117</v>
      </c>
      <c r="D204" s="15" t="s">
        <v>807</v>
      </c>
      <c r="E204" s="12" t="s">
        <v>98</v>
      </c>
      <c r="F204" s="16">
        <v>1975</v>
      </c>
      <c r="G204" s="12" t="s">
        <v>588</v>
      </c>
      <c r="H204" s="12" t="s">
        <v>589</v>
      </c>
      <c r="I204" s="12" t="s">
        <v>640</v>
      </c>
      <c r="J204" s="12" t="s">
        <v>2402</v>
      </c>
      <c r="K204" s="12" t="s">
        <v>641</v>
      </c>
      <c r="N204" s="16" t="s">
        <v>206</v>
      </c>
      <c r="O204" s="16" t="s">
        <v>805</v>
      </c>
      <c r="P204" s="12" t="s">
        <v>482</v>
      </c>
      <c r="Q204" s="16">
        <v>2023</v>
      </c>
      <c r="R204" s="16">
        <v>0.44</v>
      </c>
      <c r="S204" s="16">
        <v>0</v>
      </c>
      <c r="T204" s="16">
        <v>0</v>
      </c>
      <c r="V204" s="12" t="s">
        <v>204</v>
      </c>
      <c r="W204" s="12" t="s">
        <v>204</v>
      </c>
      <c r="X204" s="16">
        <v>1</v>
      </c>
      <c r="Y204" s="16">
        <v>13</v>
      </c>
      <c r="Z204" s="16">
        <v>0.44</v>
      </c>
      <c r="AA204" s="16">
        <f t="shared" si="43"/>
        <v>52.8</v>
      </c>
      <c r="AB204" s="16" t="s">
        <v>643</v>
      </c>
      <c r="AC204" s="16" t="s">
        <v>592</v>
      </c>
      <c r="AD204" s="16">
        <f t="shared" si="33"/>
        <v>18480</v>
      </c>
      <c r="AE204" s="16">
        <f t="shared" si="34"/>
        <v>154</v>
      </c>
      <c r="AF204" s="16">
        <f t="shared" si="35"/>
        <v>57750</v>
      </c>
      <c r="AG204" s="16">
        <f t="shared" si="36"/>
        <v>44</v>
      </c>
      <c r="AH204" s="12">
        <v>0</v>
      </c>
      <c r="AI204" s="16">
        <f t="shared" si="37"/>
        <v>3.08</v>
      </c>
      <c r="AJ204" s="16">
        <f t="shared" si="38"/>
        <v>10626</v>
      </c>
      <c r="AK204" s="16">
        <f t="shared" si="39"/>
        <v>220</v>
      </c>
      <c r="AL204" s="16">
        <f t="shared" si="40"/>
        <v>2200</v>
      </c>
      <c r="AM204" s="16">
        <f t="shared" si="41"/>
        <v>39600</v>
      </c>
      <c r="AN204" s="16">
        <f t="shared" si="42"/>
        <v>128656</v>
      </c>
      <c r="AO204" s="12" t="s">
        <v>644</v>
      </c>
      <c r="AP204" s="16" t="s">
        <v>207</v>
      </c>
      <c r="AQ204" s="16" t="s">
        <v>204</v>
      </c>
      <c r="AS204" s="16" t="s">
        <v>2408</v>
      </c>
      <c r="AT204" s="16" t="s">
        <v>2407</v>
      </c>
      <c r="AU204" t="s">
        <v>2410</v>
      </c>
      <c r="AV204" s="15" t="s">
        <v>2409</v>
      </c>
      <c r="AW204" s="16" t="s">
        <v>593</v>
      </c>
      <c r="AX204" s="16" t="s">
        <v>204</v>
      </c>
      <c r="AY204" s="16" t="s">
        <v>204</v>
      </c>
      <c r="AZ204" s="16" t="s">
        <v>204</v>
      </c>
      <c r="BA204" s="16" t="s">
        <v>204</v>
      </c>
      <c r="BB204" s="16" t="s">
        <v>204</v>
      </c>
      <c r="BC204" s="16">
        <v>0.44</v>
      </c>
      <c r="BD204" s="16">
        <v>3.2</v>
      </c>
      <c r="BE204" s="16">
        <v>1040</v>
      </c>
      <c r="BF204" s="16">
        <v>800</v>
      </c>
      <c r="BG204" s="16">
        <v>0</v>
      </c>
      <c r="BH204" s="16">
        <v>560</v>
      </c>
      <c r="BI204" s="16">
        <v>800</v>
      </c>
      <c r="BJ204" s="16">
        <v>0</v>
      </c>
    </row>
    <row r="205" spans="1:62" ht="20.149999999999999" customHeight="1" x14ac:dyDescent="0.35">
      <c r="A205">
        <v>204</v>
      </c>
      <c r="B205" t="s">
        <v>360</v>
      </c>
      <c r="C205" t="s">
        <v>7118</v>
      </c>
      <c r="D205" s="15" t="s">
        <v>808</v>
      </c>
      <c r="E205" s="12" t="s">
        <v>98</v>
      </c>
      <c r="F205" s="16">
        <v>1972</v>
      </c>
      <c r="G205" s="12" t="s">
        <v>588</v>
      </c>
      <c r="H205" s="12" t="s">
        <v>589</v>
      </c>
      <c r="I205" s="12" t="s">
        <v>640</v>
      </c>
      <c r="J205" s="12" t="s">
        <v>2402</v>
      </c>
      <c r="K205" s="12" t="s">
        <v>641</v>
      </c>
      <c r="N205" s="16" t="s">
        <v>206</v>
      </c>
      <c r="O205" s="16" t="s">
        <v>805</v>
      </c>
      <c r="P205" s="12" t="s">
        <v>482</v>
      </c>
      <c r="Q205" s="16">
        <v>2023</v>
      </c>
      <c r="R205" s="16">
        <v>0.55000000000000004</v>
      </c>
      <c r="S205" s="16">
        <v>0</v>
      </c>
      <c r="T205" s="16">
        <v>0</v>
      </c>
      <c r="V205" s="12" t="s">
        <v>204</v>
      </c>
      <c r="W205" s="12" t="s">
        <v>204</v>
      </c>
      <c r="X205" s="16">
        <v>1</v>
      </c>
      <c r="Y205" s="16">
        <v>12</v>
      </c>
      <c r="Z205" s="16">
        <v>0.55000000000000004</v>
      </c>
      <c r="AA205" s="16">
        <f t="shared" si="43"/>
        <v>66</v>
      </c>
      <c r="AB205" s="16" t="s">
        <v>643</v>
      </c>
      <c r="AC205" s="16" t="s">
        <v>592</v>
      </c>
      <c r="AD205" s="16">
        <f t="shared" si="33"/>
        <v>23100</v>
      </c>
      <c r="AE205" s="16">
        <f t="shared" si="34"/>
        <v>192.50000000000003</v>
      </c>
      <c r="AF205" s="16">
        <f t="shared" si="35"/>
        <v>72187.500000000015</v>
      </c>
      <c r="AG205" s="16">
        <f t="shared" si="36"/>
        <v>55.000000000000007</v>
      </c>
      <c r="AH205" s="12">
        <v>0</v>
      </c>
      <c r="AI205" s="16">
        <f t="shared" si="37"/>
        <v>3.8500000000000005</v>
      </c>
      <c r="AJ205" s="16">
        <f t="shared" si="38"/>
        <v>13282.500000000002</v>
      </c>
      <c r="AK205" s="16">
        <f t="shared" si="39"/>
        <v>275</v>
      </c>
      <c r="AL205" s="16">
        <f t="shared" si="40"/>
        <v>2750</v>
      </c>
      <c r="AM205" s="16">
        <f t="shared" si="41"/>
        <v>49500.000000000007</v>
      </c>
      <c r="AN205" s="16">
        <f t="shared" si="42"/>
        <v>160820.00000000003</v>
      </c>
      <c r="AO205" s="12" t="s">
        <v>644</v>
      </c>
      <c r="AP205" s="16" t="s">
        <v>207</v>
      </c>
      <c r="AQ205" s="16" t="s">
        <v>204</v>
      </c>
      <c r="AS205" s="16" t="s">
        <v>2408</v>
      </c>
      <c r="AT205" s="16" t="s">
        <v>2407</v>
      </c>
      <c r="AU205" t="s">
        <v>2410</v>
      </c>
      <c r="AV205" s="15" t="s">
        <v>2409</v>
      </c>
      <c r="AW205" s="16" t="s">
        <v>593</v>
      </c>
      <c r="AX205" s="16" t="s">
        <v>204</v>
      </c>
      <c r="AY205" s="16" t="s">
        <v>204</v>
      </c>
      <c r="AZ205" s="16" t="s">
        <v>204</v>
      </c>
      <c r="BA205" s="16" t="s">
        <v>204</v>
      </c>
      <c r="BB205" s="16" t="s">
        <v>204</v>
      </c>
      <c r="BC205" s="16">
        <v>0.55000000000000004</v>
      </c>
      <c r="BD205" s="16">
        <v>4</v>
      </c>
      <c r="BE205" s="16">
        <v>1200</v>
      </c>
      <c r="BF205" s="16">
        <v>800</v>
      </c>
      <c r="BG205" s="16">
        <v>0</v>
      </c>
      <c r="BH205" s="16">
        <v>800</v>
      </c>
      <c r="BI205" s="16">
        <v>1200</v>
      </c>
      <c r="BJ205" s="16">
        <v>0</v>
      </c>
    </row>
    <row r="206" spans="1:62" ht="20.149999999999999" customHeight="1" x14ac:dyDescent="0.35">
      <c r="A206">
        <v>205</v>
      </c>
      <c r="B206" t="s">
        <v>360</v>
      </c>
      <c r="C206" t="s">
        <v>7119</v>
      </c>
      <c r="D206" s="15" t="s">
        <v>809</v>
      </c>
      <c r="E206" s="12" t="s">
        <v>98</v>
      </c>
      <c r="F206" s="16">
        <v>1943</v>
      </c>
      <c r="G206" s="12" t="s">
        <v>588</v>
      </c>
      <c r="H206" s="12" t="s">
        <v>589</v>
      </c>
      <c r="I206" s="12" t="s">
        <v>640</v>
      </c>
      <c r="J206" s="12" t="s">
        <v>2402</v>
      </c>
      <c r="K206" s="12" t="s">
        <v>641</v>
      </c>
      <c r="N206" s="16" t="s">
        <v>206</v>
      </c>
      <c r="O206" s="16" t="s">
        <v>805</v>
      </c>
      <c r="P206" s="12" t="s">
        <v>482</v>
      </c>
      <c r="Q206" s="16">
        <v>2023</v>
      </c>
      <c r="R206" s="16">
        <v>0.76</v>
      </c>
      <c r="S206" s="16">
        <v>0</v>
      </c>
      <c r="T206" s="16">
        <v>0</v>
      </c>
      <c r="V206" s="12" t="s">
        <v>204</v>
      </c>
      <c r="W206" s="12" t="s">
        <v>204</v>
      </c>
      <c r="X206" s="16">
        <v>1</v>
      </c>
      <c r="Y206" s="16">
        <v>16</v>
      </c>
      <c r="Z206" s="16">
        <v>0.76</v>
      </c>
      <c r="AA206" s="16">
        <f t="shared" si="43"/>
        <v>91.2</v>
      </c>
      <c r="AB206" s="16" t="s">
        <v>643</v>
      </c>
      <c r="AC206" s="16" t="s">
        <v>592</v>
      </c>
      <c r="AD206" s="16">
        <f t="shared" si="33"/>
        <v>31920</v>
      </c>
      <c r="AE206" s="16">
        <f t="shared" si="34"/>
        <v>266</v>
      </c>
      <c r="AF206" s="16">
        <f t="shared" si="35"/>
        <v>99750</v>
      </c>
      <c r="AG206" s="16">
        <f t="shared" si="36"/>
        <v>76</v>
      </c>
      <c r="AH206" s="12">
        <v>0</v>
      </c>
      <c r="AI206" s="16">
        <f t="shared" si="37"/>
        <v>5.32</v>
      </c>
      <c r="AJ206" s="16">
        <f t="shared" si="38"/>
        <v>18354</v>
      </c>
      <c r="AK206" s="16">
        <f t="shared" si="39"/>
        <v>380</v>
      </c>
      <c r="AL206" s="16">
        <f t="shared" si="40"/>
        <v>3800</v>
      </c>
      <c r="AM206" s="16">
        <f t="shared" si="41"/>
        <v>68400</v>
      </c>
      <c r="AN206" s="16">
        <f t="shared" si="42"/>
        <v>222224</v>
      </c>
      <c r="AO206" s="12" t="s">
        <v>644</v>
      </c>
      <c r="AP206" s="16" t="s">
        <v>207</v>
      </c>
      <c r="AQ206" s="16" t="s">
        <v>204</v>
      </c>
      <c r="AS206" s="16" t="s">
        <v>2408</v>
      </c>
      <c r="AT206" s="16" t="s">
        <v>2407</v>
      </c>
      <c r="AU206" t="s">
        <v>2410</v>
      </c>
      <c r="AV206" s="15" t="s">
        <v>2409</v>
      </c>
      <c r="AW206" s="16" t="s">
        <v>593</v>
      </c>
      <c r="AX206" s="16" t="s">
        <v>204</v>
      </c>
      <c r="AY206" s="16" t="s">
        <v>204</v>
      </c>
      <c r="AZ206" s="16" t="s">
        <v>204</v>
      </c>
      <c r="BA206" s="16" t="s">
        <v>204</v>
      </c>
      <c r="BB206" s="16" t="s">
        <v>204</v>
      </c>
      <c r="BC206" s="16">
        <v>0.76</v>
      </c>
      <c r="BD206" s="16">
        <v>55.6</v>
      </c>
      <c r="BE206" s="16">
        <v>1600</v>
      </c>
      <c r="BF206" s="16">
        <v>1600</v>
      </c>
      <c r="BG206" s="16">
        <v>0</v>
      </c>
      <c r="BH206" s="16">
        <v>800</v>
      </c>
      <c r="BI206" s="16">
        <v>1600</v>
      </c>
      <c r="BJ206" s="16">
        <v>0</v>
      </c>
    </row>
    <row r="207" spans="1:62" ht="20.149999999999999" customHeight="1" x14ac:dyDescent="0.35">
      <c r="A207">
        <v>206</v>
      </c>
      <c r="B207" t="s">
        <v>360</v>
      </c>
      <c r="C207" t="s">
        <v>7120</v>
      </c>
      <c r="D207" s="15" t="s">
        <v>810</v>
      </c>
      <c r="E207" s="12" t="s">
        <v>98</v>
      </c>
      <c r="F207" s="16">
        <v>1958</v>
      </c>
      <c r="G207" s="12" t="s">
        <v>588</v>
      </c>
      <c r="H207" s="12" t="s">
        <v>589</v>
      </c>
      <c r="I207" s="12" t="s">
        <v>640</v>
      </c>
      <c r="J207" s="12" t="s">
        <v>2402</v>
      </c>
      <c r="K207" s="12" t="s">
        <v>641</v>
      </c>
      <c r="N207" s="16" t="s">
        <v>206</v>
      </c>
      <c r="O207" s="16" t="s">
        <v>805</v>
      </c>
      <c r="P207" s="12" t="s">
        <v>482</v>
      </c>
      <c r="Q207" s="16">
        <v>2023</v>
      </c>
      <c r="R207" s="16">
        <v>0.78</v>
      </c>
      <c r="S207" s="16">
        <v>0</v>
      </c>
      <c r="T207" s="16">
        <v>0</v>
      </c>
      <c r="V207" s="12" t="s">
        <v>204</v>
      </c>
      <c r="W207" s="12" t="s">
        <v>204</v>
      </c>
      <c r="X207" s="16">
        <v>1</v>
      </c>
      <c r="Y207" s="16">
        <v>9</v>
      </c>
      <c r="Z207" s="16">
        <v>0.78</v>
      </c>
      <c r="AA207" s="16">
        <f t="shared" si="43"/>
        <v>93.600000000000009</v>
      </c>
      <c r="AB207" s="16" t="s">
        <v>643</v>
      </c>
      <c r="AC207" s="16" t="s">
        <v>592</v>
      </c>
      <c r="AD207" s="16">
        <f t="shared" si="33"/>
        <v>32760.000000000004</v>
      </c>
      <c r="AE207" s="16">
        <f t="shared" si="34"/>
        <v>273</v>
      </c>
      <c r="AF207" s="16">
        <f t="shared" si="35"/>
        <v>102375</v>
      </c>
      <c r="AG207" s="16">
        <f t="shared" si="36"/>
        <v>78</v>
      </c>
      <c r="AH207" s="12">
        <v>0</v>
      </c>
      <c r="AI207" s="16">
        <f t="shared" si="37"/>
        <v>5.46</v>
      </c>
      <c r="AJ207" s="16">
        <f t="shared" si="38"/>
        <v>18837</v>
      </c>
      <c r="AK207" s="16">
        <f t="shared" si="39"/>
        <v>390</v>
      </c>
      <c r="AL207" s="16">
        <f t="shared" si="40"/>
        <v>3900</v>
      </c>
      <c r="AM207" s="16">
        <f t="shared" si="41"/>
        <v>70200</v>
      </c>
      <c r="AN207" s="16">
        <f t="shared" si="42"/>
        <v>228072</v>
      </c>
      <c r="AO207" s="12" t="s">
        <v>644</v>
      </c>
      <c r="AP207" s="16" t="s">
        <v>207</v>
      </c>
      <c r="AQ207" s="16" t="s">
        <v>204</v>
      </c>
      <c r="AS207" s="16" t="s">
        <v>2408</v>
      </c>
      <c r="AT207" s="16" t="s">
        <v>2407</v>
      </c>
      <c r="AU207" t="s">
        <v>2410</v>
      </c>
      <c r="AV207" s="15" t="s">
        <v>2409</v>
      </c>
      <c r="AW207" s="16" t="s">
        <v>593</v>
      </c>
      <c r="AX207" s="16" t="s">
        <v>204</v>
      </c>
      <c r="AY207" s="16" t="s">
        <v>204</v>
      </c>
      <c r="AZ207" s="16" t="s">
        <v>204</v>
      </c>
      <c r="BA207" s="16" t="s">
        <v>204</v>
      </c>
      <c r="BB207" s="16" t="s">
        <v>204</v>
      </c>
      <c r="BC207" s="16">
        <v>0.78</v>
      </c>
      <c r="BD207" s="16">
        <v>6</v>
      </c>
      <c r="BE207" s="16">
        <v>1600</v>
      </c>
      <c r="BF207" s="16">
        <v>1600</v>
      </c>
      <c r="BG207" s="16">
        <v>0</v>
      </c>
      <c r="BH207" s="16">
        <v>1200</v>
      </c>
      <c r="BI207" s="16">
        <v>1600</v>
      </c>
      <c r="BJ207" s="16">
        <v>0</v>
      </c>
    </row>
    <row r="208" spans="1:62" ht="20.149999999999999" customHeight="1" x14ac:dyDescent="0.35">
      <c r="A208">
        <v>207</v>
      </c>
      <c r="B208" t="s">
        <v>360</v>
      </c>
      <c r="C208" t="s">
        <v>7121</v>
      </c>
      <c r="D208" s="15" t="s">
        <v>615</v>
      </c>
      <c r="E208" s="12" t="s">
        <v>98</v>
      </c>
      <c r="F208" s="16">
        <v>1979</v>
      </c>
      <c r="G208" s="12" t="s">
        <v>588</v>
      </c>
      <c r="H208" s="12" t="s">
        <v>589</v>
      </c>
      <c r="I208" s="12" t="s">
        <v>640</v>
      </c>
      <c r="J208" s="12" t="s">
        <v>2402</v>
      </c>
      <c r="K208" s="12" t="s">
        <v>641</v>
      </c>
      <c r="N208" s="16" t="s">
        <v>206</v>
      </c>
      <c r="O208" s="16" t="s">
        <v>805</v>
      </c>
      <c r="P208" s="12" t="s">
        <v>482</v>
      </c>
      <c r="Q208" s="16">
        <v>2023</v>
      </c>
      <c r="R208" s="16">
        <v>0.68</v>
      </c>
      <c r="S208" s="16">
        <v>0</v>
      </c>
      <c r="T208" s="16">
        <v>0</v>
      </c>
      <c r="V208" s="12" t="s">
        <v>204</v>
      </c>
      <c r="W208" s="12" t="s">
        <v>204</v>
      </c>
      <c r="X208" s="16">
        <v>1</v>
      </c>
      <c r="Y208" s="16">
        <v>8</v>
      </c>
      <c r="Z208" s="16">
        <v>0.68</v>
      </c>
      <c r="AA208" s="16">
        <f t="shared" si="43"/>
        <v>81.600000000000009</v>
      </c>
      <c r="AB208" s="16" t="s">
        <v>643</v>
      </c>
      <c r="AC208" s="16" t="s">
        <v>592</v>
      </c>
      <c r="AD208" s="16">
        <f t="shared" si="33"/>
        <v>28560.000000000004</v>
      </c>
      <c r="AE208" s="16">
        <f t="shared" si="34"/>
        <v>238.00000000000003</v>
      </c>
      <c r="AF208" s="16">
        <f t="shared" si="35"/>
        <v>89250.000000000015</v>
      </c>
      <c r="AG208" s="16">
        <f t="shared" si="36"/>
        <v>68</v>
      </c>
      <c r="AH208" s="12">
        <v>0</v>
      </c>
      <c r="AI208" s="16">
        <f t="shared" si="37"/>
        <v>4.7600000000000007</v>
      </c>
      <c r="AJ208" s="16">
        <f t="shared" si="38"/>
        <v>16422.000000000004</v>
      </c>
      <c r="AK208" s="16">
        <f t="shared" si="39"/>
        <v>340</v>
      </c>
      <c r="AL208" s="16">
        <f t="shared" si="40"/>
        <v>3400.0000000000005</v>
      </c>
      <c r="AM208" s="16">
        <f t="shared" si="41"/>
        <v>61200.000000000007</v>
      </c>
      <c r="AN208" s="16">
        <f t="shared" si="42"/>
        <v>198832.00000000003</v>
      </c>
      <c r="AO208" s="12" t="s">
        <v>644</v>
      </c>
      <c r="AP208" s="16" t="s">
        <v>207</v>
      </c>
      <c r="AQ208" s="16" t="s">
        <v>204</v>
      </c>
      <c r="AS208" s="16" t="s">
        <v>2408</v>
      </c>
      <c r="AT208" s="16" t="s">
        <v>2407</v>
      </c>
      <c r="AU208" t="s">
        <v>2410</v>
      </c>
      <c r="AV208" s="15" t="s">
        <v>2409</v>
      </c>
      <c r="AW208" s="16" t="s">
        <v>593</v>
      </c>
      <c r="AX208" s="16" t="s">
        <v>204</v>
      </c>
      <c r="AY208" s="16" t="s">
        <v>204</v>
      </c>
      <c r="AZ208" s="16" t="s">
        <v>204</v>
      </c>
      <c r="BA208" s="16" t="s">
        <v>204</v>
      </c>
      <c r="BB208" s="16" t="s">
        <v>204</v>
      </c>
      <c r="BC208" s="16">
        <v>0.68</v>
      </c>
      <c r="BD208" s="16">
        <v>4.4000000000000004</v>
      </c>
      <c r="BE208" s="16">
        <v>1440</v>
      </c>
      <c r="BF208" s="16">
        <v>800</v>
      </c>
      <c r="BG208" s="16">
        <v>0</v>
      </c>
      <c r="BH208" s="16">
        <v>1040</v>
      </c>
      <c r="BI208" s="16">
        <v>1120</v>
      </c>
      <c r="BJ208" s="16">
        <v>0</v>
      </c>
    </row>
    <row r="209" spans="1:62" ht="20.149999999999999" customHeight="1" x14ac:dyDescent="0.35">
      <c r="A209">
        <v>208</v>
      </c>
      <c r="B209" t="s">
        <v>360</v>
      </c>
      <c r="C209" t="s">
        <v>7122</v>
      </c>
      <c r="D209" s="15" t="s">
        <v>811</v>
      </c>
      <c r="E209" s="12" t="s">
        <v>98</v>
      </c>
      <c r="F209" s="16">
        <v>1968</v>
      </c>
      <c r="G209" s="12" t="s">
        <v>588</v>
      </c>
      <c r="H209" s="12" t="s">
        <v>589</v>
      </c>
      <c r="I209" s="12" t="s">
        <v>640</v>
      </c>
      <c r="J209" s="12" t="s">
        <v>2402</v>
      </c>
      <c r="K209" s="12" t="s">
        <v>641</v>
      </c>
      <c r="N209" s="16" t="s">
        <v>206</v>
      </c>
      <c r="O209" s="16" t="s">
        <v>805</v>
      </c>
      <c r="P209" s="12" t="s">
        <v>482</v>
      </c>
      <c r="Q209" s="16">
        <v>2023</v>
      </c>
      <c r="R209" s="16">
        <v>0.47</v>
      </c>
      <c r="S209" s="16">
        <v>0</v>
      </c>
      <c r="T209" s="16">
        <v>0</v>
      </c>
      <c r="V209" s="12" t="s">
        <v>204</v>
      </c>
      <c r="W209" s="12" t="s">
        <v>204</v>
      </c>
      <c r="X209" s="16">
        <v>1</v>
      </c>
      <c r="Y209" s="16">
        <v>14</v>
      </c>
      <c r="Z209" s="16">
        <v>0.47</v>
      </c>
      <c r="AA209" s="16">
        <f t="shared" si="43"/>
        <v>56.4</v>
      </c>
      <c r="AB209" s="16" t="s">
        <v>643</v>
      </c>
      <c r="AC209" s="16" t="s">
        <v>592</v>
      </c>
      <c r="AD209" s="16">
        <f t="shared" si="33"/>
        <v>19740</v>
      </c>
      <c r="AE209" s="16">
        <f t="shared" si="34"/>
        <v>164.5</v>
      </c>
      <c r="AF209" s="16">
        <f t="shared" si="35"/>
        <v>61687.5</v>
      </c>
      <c r="AG209" s="16">
        <f t="shared" si="36"/>
        <v>47</v>
      </c>
      <c r="AH209" s="12">
        <v>0</v>
      </c>
      <c r="AI209" s="16">
        <f t="shared" si="37"/>
        <v>3.29</v>
      </c>
      <c r="AJ209" s="16">
        <f t="shared" si="38"/>
        <v>11350.5</v>
      </c>
      <c r="AK209" s="16">
        <f t="shared" si="39"/>
        <v>235</v>
      </c>
      <c r="AL209" s="16">
        <f t="shared" si="40"/>
        <v>2350</v>
      </c>
      <c r="AM209" s="16">
        <f t="shared" si="41"/>
        <v>42300</v>
      </c>
      <c r="AN209" s="16">
        <f t="shared" si="42"/>
        <v>137428</v>
      </c>
      <c r="AO209" s="12" t="s">
        <v>644</v>
      </c>
      <c r="AP209" s="16" t="s">
        <v>207</v>
      </c>
      <c r="AQ209" s="16" t="s">
        <v>204</v>
      </c>
      <c r="AS209" s="16" t="s">
        <v>2408</v>
      </c>
      <c r="AT209" s="16" t="s">
        <v>2407</v>
      </c>
      <c r="AU209" t="s">
        <v>2410</v>
      </c>
      <c r="AV209" s="15" t="s">
        <v>2409</v>
      </c>
      <c r="AW209" s="16" t="s">
        <v>593</v>
      </c>
      <c r="AX209" s="16" t="s">
        <v>204</v>
      </c>
      <c r="AY209" s="16" t="s">
        <v>204</v>
      </c>
      <c r="AZ209" s="16" t="s">
        <v>204</v>
      </c>
      <c r="BA209" s="16" t="s">
        <v>204</v>
      </c>
      <c r="BB209" s="16" t="s">
        <v>204</v>
      </c>
      <c r="BC209" s="16">
        <v>0.47</v>
      </c>
      <c r="BD209" s="16">
        <v>3.6</v>
      </c>
      <c r="BE209" s="16">
        <v>1120</v>
      </c>
      <c r="BF209" s="16">
        <v>800</v>
      </c>
      <c r="BG209" s="16">
        <v>0</v>
      </c>
      <c r="BH209" s="16">
        <v>800</v>
      </c>
      <c r="BI209" s="16">
        <v>880</v>
      </c>
      <c r="BJ209" s="16">
        <v>0</v>
      </c>
    </row>
    <row r="210" spans="1:62" ht="20.149999999999999" customHeight="1" x14ac:dyDescent="0.35">
      <c r="A210">
        <v>209</v>
      </c>
      <c r="B210" t="s">
        <v>360</v>
      </c>
      <c r="C210" t="s">
        <v>7123</v>
      </c>
      <c r="D210" s="15" t="s">
        <v>812</v>
      </c>
      <c r="E210" s="12" t="s">
        <v>93</v>
      </c>
      <c r="F210" s="16">
        <v>1970</v>
      </c>
      <c r="G210" s="12" t="s">
        <v>588</v>
      </c>
      <c r="H210" s="12" t="s">
        <v>589</v>
      </c>
      <c r="I210" s="12" t="s">
        <v>640</v>
      </c>
      <c r="J210" s="12" t="s">
        <v>2402</v>
      </c>
      <c r="K210" s="12" t="s">
        <v>641</v>
      </c>
      <c r="N210" s="16" t="s">
        <v>206</v>
      </c>
      <c r="O210" s="16" t="s">
        <v>805</v>
      </c>
      <c r="P210" s="12" t="s">
        <v>482</v>
      </c>
      <c r="Q210" s="16">
        <v>2023</v>
      </c>
      <c r="R210" s="16">
        <v>0.28000000000000003</v>
      </c>
      <c r="S210" s="16">
        <v>0</v>
      </c>
      <c r="T210" s="16">
        <v>0</v>
      </c>
      <c r="V210" s="12" t="s">
        <v>204</v>
      </c>
      <c r="W210" s="12" t="s">
        <v>204</v>
      </c>
      <c r="X210" s="16">
        <v>1</v>
      </c>
      <c r="Y210" s="16">
        <v>7</v>
      </c>
      <c r="Z210" s="16">
        <v>0.28000000000000003</v>
      </c>
      <c r="AA210" s="16">
        <f t="shared" si="43"/>
        <v>33.6</v>
      </c>
      <c r="AB210" s="16" t="s">
        <v>643</v>
      </c>
      <c r="AC210" s="16" t="s">
        <v>592</v>
      </c>
      <c r="AD210" s="16">
        <f t="shared" si="33"/>
        <v>11760</v>
      </c>
      <c r="AE210" s="16">
        <f t="shared" si="34"/>
        <v>98.000000000000014</v>
      </c>
      <c r="AF210" s="16">
        <f t="shared" si="35"/>
        <v>36750.000000000007</v>
      </c>
      <c r="AG210" s="16">
        <f t="shared" si="36"/>
        <v>28.000000000000004</v>
      </c>
      <c r="AH210" s="12">
        <v>0</v>
      </c>
      <c r="AI210" s="16">
        <f t="shared" si="37"/>
        <v>1.9600000000000002</v>
      </c>
      <c r="AJ210" s="16">
        <f t="shared" si="38"/>
        <v>6762.0000000000009</v>
      </c>
      <c r="AK210" s="16">
        <f t="shared" si="39"/>
        <v>140</v>
      </c>
      <c r="AL210" s="16">
        <f t="shared" si="40"/>
        <v>1400.0000000000002</v>
      </c>
      <c r="AM210" s="16">
        <f t="shared" si="41"/>
        <v>25200.000000000004</v>
      </c>
      <c r="AN210" s="16">
        <f t="shared" si="42"/>
        <v>81872.000000000015</v>
      </c>
      <c r="AO210" s="12" t="s">
        <v>644</v>
      </c>
      <c r="AP210" s="16" t="s">
        <v>207</v>
      </c>
      <c r="AQ210" s="16" t="s">
        <v>204</v>
      </c>
      <c r="AS210" s="16" t="s">
        <v>2408</v>
      </c>
      <c r="AT210" s="16" t="s">
        <v>2407</v>
      </c>
      <c r="AU210" t="s">
        <v>2410</v>
      </c>
      <c r="AV210" s="15" t="s">
        <v>2409</v>
      </c>
      <c r="AW210" s="16" t="s">
        <v>593</v>
      </c>
      <c r="AX210" s="16" t="s">
        <v>204</v>
      </c>
      <c r="AY210" s="16" t="s">
        <v>204</v>
      </c>
      <c r="AZ210" s="16" t="s">
        <v>204</v>
      </c>
      <c r="BA210" s="16" t="s">
        <v>204</v>
      </c>
      <c r="BB210" s="16" t="s">
        <v>204</v>
      </c>
      <c r="BC210" s="16">
        <v>0.28000000000000003</v>
      </c>
      <c r="BD210" s="16">
        <v>1.6</v>
      </c>
      <c r="BE210" s="16">
        <v>560</v>
      </c>
      <c r="BF210" s="16">
        <v>560</v>
      </c>
      <c r="BG210" s="16">
        <v>0</v>
      </c>
      <c r="BH210" s="16">
        <v>240</v>
      </c>
      <c r="BI210" s="16">
        <v>240</v>
      </c>
      <c r="BJ210" s="16">
        <v>0</v>
      </c>
    </row>
    <row r="211" spans="1:62" ht="20.149999999999999" customHeight="1" x14ac:dyDescent="0.35">
      <c r="A211">
        <v>210</v>
      </c>
      <c r="B211" t="s">
        <v>360</v>
      </c>
      <c r="C211" t="s">
        <v>7124</v>
      </c>
      <c r="D211" s="15" t="s">
        <v>670</v>
      </c>
      <c r="E211" s="12" t="s">
        <v>98</v>
      </c>
      <c r="F211" s="16">
        <v>1967</v>
      </c>
      <c r="G211" s="12" t="s">
        <v>588</v>
      </c>
      <c r="H211" s="12" t="s">
        <v>589</v>
      </c>
      <c r="I211" s="12" t="s">
        <v>640</v>
      </c>
      <c r="J211" s="12" t="s">
        <v>2402</v>
      </c>
      <c r="K211" s="12" t="s">
        <v>641</v>
      </c>
      <c r="N211" s="16" t="s">
        <v>206</v>
      </c>
      <c r="O211" s="16" t="s">
        <v>805</v>
      </c>
      <c r="P211" s="12" t="s">
        <v>482</v>
      </c>
      <c r="Q211" s="16">
        <v>2023</v>
      </c>
      <c r="R211" s="16">
        <v>0.83</v>
      </c>
      <c r="S211" s="16">
        <v>0</v>
      </c>
      <c r="T211" s="16">
        <v>0</v>
      </c>
      <c r="V211" s="12" t="s">
        <v>204</v>
      </c>
      <c r="W211" s="12" t="s">
        <v>204</v>
      </c>
      <c r="X211" s="16">
        <v>1</v>
      </c>
      <c r="Y211" s="16">
        <v>12</v>
      </c>
      <c r="Z211" s="16">
        <v>0.83</v>
      </c>
      <c r="AA211" s="16">
        <f t="shared" si="43"/>
        <v>99.6</v>
      </c>
      <c r="AB211" s="16" t="s">
        <v>643</v>
      </c>
      <c r="AC211" s="16" t="s">
        <v>592</v>
      </c>
      <c r="AD211" s="16">
        <f t="shared" si="33"/>
        <v>34860</v>
      </c>
      <c r="AE211" s="16">
        <f t="shared" si="34"/>
        <v>290.5</v>
      </c>
      <c r="AF211" s="16">
        <f t="shared" si="35"/>
        <v>108937.5</v>
      </c>
      <c r="AG211" s="16">
        <f t="shared" si="36"/>
        <v>83</v>
      </c>
      <c r="AH211" s="12">
        <v>0</v>
      </c>
      <c r="AI211" s="16">
        <f t="shared" si="37"/>
        <v>5.81</v>
      </c>
      <c r="AJ211" s="16">
        <f t="shared" si="38"/>
        <v>20044.5</v>
      </c>
      <c r="AK211" s="16">
        <f t="shared" si="39"/>
        <v>415</v>
      </c>
      <c r="AL211" s="16">
        <f t="shared" si="40"/>
        <v>4150</v>
      </c>
      <c r="AM211" s="16">
        <f t="shared" si="41"/>
        <v>74700</v>
      </c>
      <c r="AN211" s="16">
        <f t="shared" si="42"/>
        <v>242692</v>
      </c>
      <c r="AO211" s="12" t="s">
        <v>644</v>
      </c>
      <c r="AP211" s="16" t="s">
        <v>207</v>
      </c>
      <c r="AQ211" s="16" t="s">
        <v>204</v>
      </c>
      <c r="AS211" s="16" t="s">
        <v>2408</v>
      </c>
      <c r="AT211" s="16" t="s">
        <v>2407</v>
      </c>
      <c r="AU211" t="s">
        <v>2410</v>
      </c>
      <c r="AV211" s="15" t="s">
        <v>2409</v>
      </c>
      <c r="AW211" s="16" t="s">
        <v>593</v>
      </c>
      <c r="AX211" s="16" t="s">
        <v>204</v>
      </c>
      <c r="AY211" s="16" t="s">
        <v>204</v>
      </c>
      <c r="AZ211" s="16" t="s">
        <v>204</v>
      </c>
      <c r="BA211" s="16" t="s">
        <v>204</v>
      </c>
      <c r="BB211" s="16" t="s">
        <v>204</v>
      </c>
      <c r="BC211" s="16">
        <v>0.83</v>
      </c>
      <c r="BD211" s="16">
        <v>6.4</v>
      </c>
      <c r="BE211" s="16">
        <v>2080</v>
      </c>
      <c r="BF211" s="16">
        <v>1600</v>
      </c>
      <c r="BG211" s="16">
        <v>0</v>
      </c>
      <c r="BH211" s="16">
        <v>1120</v>
      </c>
      <c r="BI211" s="16">
        <v>1600</v>
      </c>
      <c r="BJ211" s="16">
        <v>0</v>
      </c>
    </row>
    <row r="212" spans="1:62" ht="20.149999999999999" customHeight="1" x14ac:dyDescent="0.35">
      <c r="A212">
        <v>211</v>
      </c>
      <c r="B212" t="s">
        <v>360</v>
      </c>
      <c r="C212" t="s">
        <v>7125</v>
      </c>
      <c r="D212" s="15" t="s">
        <v>813</v>
      </c>
      <c r="E212" s="12" t="s">
        <v>98</v>
      </c>
      <c r="F212" s="16">
        <v>1970</v>
      </c>
      <c r="G212" s="12" t="s">
        <v>588</v>
      </c>
      <c r="H212" s="12" t="s">
        <v>589</v>
      </c>
      <c r="I212" s="12" t="s">
        <v>640</v>
      </c>
      <c r="J212" s="12" t="s">
        <v>2402</v>
      </c>
      <c r="K212" s="12" t="s">
        <v>641</v>
      </c>
      <c r="N212" s="16" t="s">
        <v>206</v>
      </c>
      <c r="O212" s="16" t="s">
        <v>805</v>
      </c>
      <c r="P212" s="12" t="s">
        <v>482</v>
      </c>
      <c r="Q212" s="16">
        <v>2023</v>
      </c>
      <c r="R212" s="16">
        <v>0.43</v>
      </c>
      <c r="S212" s="16">
        <v>0</v>
      </c>
      <c r="T212" s="16">
        <v>0</v>
      </c>
      <c r="V212" s="12" t="s">
        <v>204</v>
      </c>
      <c r="W212" s="12" t="s">
        <v>204</v>
      </c>
      <c r="X212" s="16">
        <v>1</v>
      </c>
      <c r="Y212" s="16">
        <v>14</v>
      </c>
      <c r="Z212" s="16">
        <v>0.43</v>
      </c>
      <c r="AA212" s="16">
        <f t="shared" si="43"/>
        <v>51.6</v>
      </c>
      <c r="AB212" s="16" t="s">
        <v>643</v>
      </c>
      <c r="AC212" s="16" t="s">
        <v>592</v>
      </c>
      <c r="AD212" s="16">
        <f t="shared" si="33"/>
        <v>18060</v>
      </c>
      <c r="AE212" s="16">
        <f t="shared" si="34"/>
        <v>150.5</v>
      </c>
      <c r="AF212" s="16">
        <f t="shared" si="35"/>
        <v>56437.5</v>
      </c>
      <c r="AG212" s="16">
        <f t="shared" si="36"/>
        <v>43</v>
      </c>
      <c r="AH212" s="12">
        <v>0</v>
      </c>
      <c r="AI212" s="16">
        <f t="shared" si="37"/>
        <v>3.01</v>
      </c>
      <c r="AJ212" s="16">
        <f t="shared" si="38"/>
        <v>10384.5</v>
      </c>
      <c r="AK212" s="16">
        <f t="shared" si="39"/>
        <v>215</v>
      </c>
      <c r="AL212" s="16">
        <f t="shared" si="40"/>
        <v>2150</v>
      </c>
      <c r="AM212" s="16">
        <f t="shared" si="41"/>
        <v>38700</v>
      </c>
      <c r="AN212" s="16">
        <f t="shared" si="42"/>
        <v>125732</v>
      </c>
      <c r="AO212" s="12" t="s">
        <v>644</v>
      </c>
      <c r="AP212" s="16" t="s">
        <v>207</v>
      </c>
      <c r="AQ212" s="16" t="s">
        <v>204</v>
      </c>
      <c r="AS212" s="16" t="s">
        <v>2408</v>
      </c>
      <c r="AT212" s="16" t="s">
        <v>2407</v>
      </c>
      <c r="AU212" t="s">
        <v>2410</v>
      </c>
      <c r="AV212" s="15" t="s">
        <v>2409</v>
      </c>
      <c r="AW212" s="16" t="s">
        <v>593</v>
      </c>
      <c r="AX212" s="16" t="s">
        <v>204</v>
      </c>
      <c r="AY212" s="16" t="s">
        <v>204</v>
      </c>
      <c r="AZ212" s="16" t="s">
        <v>204</v>
      </c>
      <c r="BA212" s="16" t="s">
        <v>204</v>
      </c>
      <c r="BB212" s="16" t="s">
        <v>204</v>
      </c>
      <c r="BC212" s="16">
        <v>0.43</v>
      </c>
      <c r="BD212" s="16">
        <v>3.2</v>
      </c>
      <c r="BE212" s="16">
        <v>1040</v>
      </c>
      <c r="BF212" s="16">
        <v>560</v>
      </c>
      <c r="BG212" s="16">
        <v>0</v>
      </c>
      <c r="BH212" s="16">
        <v>800</v>
      </c>
      <c r="BI212" s="16">
        <v>800</v>
      </c>
      <c r="BJ212" s="16">
        <v>0</v>
      </c>
    </row>
    <row r="213" spans="1:62" ht="20.149999999999999" customHeight="1" x14ac:dyDescent="0.35">
      <c r="A213">
        <v>212</v>
      </c>
      <c r="B213" t="s">
        <v>360</v>
      </c>
      <c r="C213" t="s">
        <v>7126</v>
      </c>
      <c r="D213" s="15" t="s">
        <v>814</v>
      </c>
      <c r="E213" s="12" t="s">
        <v>98</v>
      </c>
      <c r="F213" s="16">
        <v>1948</v>
      </c>
      <c r="G213" s="12" t="s">
        <v>588</v>
      </c>
      <c r="H213" s="12" t="s">
        <v>589</v>
      </c>
      <c r="I213" s="12" t="s">
        <v>640</v>
      </c>
      <c r="J213" s="12" t="s">
        <v>2402</v>
      </c>
      <c r="K213" s="12" t="s">
        <v>641</v>
      </c>
      <c r="N213" s="16" t="s">
        <v>206</v>
      </c>
      <c r="O213" s="16" t="s">
        <v>805</v>
      </c>
      <c r="P213" s="12" t="s">
        <v>482</v>
      </c>
      <c r="Q213" s="16">
        <v>2023</v>
      </c>
      <c r="R213" s="16">
        <v>0.41</v>
      </c>
      <c r="S213" s="16">
        <v>0</v>
      </c>
      <c r="T213" s="16">
        <v>0</v>
      </c>
      <c r="V213" s="12" t="s">
        <v>204</v>
      </c>
      <c r="W213" s="12" t="s">
        <v>204</v>
      </c>
      <c r="X213" s="16">
        <v>1</v>
      </c>
      <c r="Y213" s="16">
        <v>9</v>
      </c>
      <c r="Z213" s="16">
        <v>0.41</v>
      </c>
      <c r="AA213" s="16">
        <f t="shared" si="43"/>
        <v>49.199999999999996</v>
      </c>
      <c r="AB213" s="16" t="s">
        <v>643</v>
      </c>
      <c r="AC213" s="16" t="s">
        <v>592</v>
      </c>
      <c r="AD213" s="16">
        <f t="shared" si="33"/>
        <v>17220</v>
      </c>
      <c r="AE213" s="16">
        <f t="shared" si="34"/>
        <v>143.5</v>
      </c>
      <c r="AF213" s="16">
        <f t="shared" si="35"/>
        <v>53812.5</v>
      </c>
      <c r="AG213" s="16">
        <f t="shared" si="36"/>
        <v>41</v>
      </c>
      <c r="AH213" s="12">
        <v>0</v>
      </c>
      <c r="AI213" s="16">
        <f t="shared" si="37"/>
        <v>2.8699999999999997</v>
      </c>
      <c r="AJ213" s="16">
        <f t="shared" si="38"/>
        <v>9901.4999999999982</v>
      </c>
      <c r="AK213" s="16">
        <f t="shared" si="39"/>
        <v>205</v>
      </c>
      <c r="AL213" s="16">
        <f t="shared" si="40"/>
        <v>2050</v>
      </c>
      <c r="AM213" s="16">
        <f t="shared" si="41"/>
        <v>36900</v>
      </c>
      <c r="AN213" s="16">
        <f t="shared" si="42"/>
        <v>119884</v>
      </c>
      <c r="AO213" s="12" t="s">
        <v>644</v>
      </c>
      <c r="AP213" s="16" t="s">
        <v>207</v>
      </c>
      <c r="AQ213" s="16" t="s">
        <v>204</v>
      </c>
      <c r="AS213" s="16" t="s">
        <v>2408</v>
      </c>
      <c r="AT213" s="16" t="s">
        <v>2407</v>
      </c>
      <c r="AU213" t="s">
        <v>2410</v>
      </c>
      <c r="AV213" s="15" t="s">
        <v>2409</v>
      </c>
      <c r="AW213" s="16" t="s">
        <v>593</v>
      </c>
      <c r="AX213" s="16" t="s">
        <v>204</v>
      </c>
      <c r="AY213" s="16" t="s">
        <v>204</v>
      </c>
      <c r="AZ213" s="16" t="s">
        <v>204</v>
      </c>
      <c r="BA213" s="16" t="s">
        <v>204</v>
      </c>
      <c r="BB213" s="16" t="s">
        <v>204</v>
      </c>
      <c r="BC213" s="16">
        <v>0.41</v>
      </c>
      <c r="BD213" s="16">
        <v>3.2</v>
      </c>
      <c r="BE213" s="16">
        <v>1120</v>
      </c>
      <c r="BF213" s="16">
        <v>800</v>
      </c>
      <c r="BG213" s="16">
        <v>0</v>
      </c>
      <c r="BH213" s="16">
        <v>800</v>
      </c>
      <c r="BI213" s="16">
        <v>1200</v>
      </c>
      <c r="BJ213" s="16">
        <v>0</v>
      </c>
    </row>
    <row r="214" spans="1:62" ht="20.149999999999999" customHeight="1" x14ac:dyDescent="0.35">
      <c r="A214">
        <v>213</v>
      </c>
      <c r="B214" t="s">
        <v>360</v>
      </c>
      <c r="C214" t="s">
        <v>7127</v>
      </c>
      <c r="D214" s="15" t="s">
        <v>815</v>
      </c>
      <c r="E214" s="12" t="s">
        <v>98</v>
      </c>
      <c r="F214" s="16">
        <v>1950</v>
      </c>
      <c r="G214" s="12" t="s">
        <v>588</v>
      </c>
      <c r="H214" s="12" t="s">
        <v>589</v>
      </c>
      <c r="I214" s="12" t="s">
        <v>640</v>
      </c>
      <c r="J214" s="12" t="s">
        <v>2402</v>
      </c>
      <c r="K214" s="12" t="s">
        <v>641</v>
      </c>
      <c r="N214" s="16" t="s">
        <v>206</v>
      </c>
      <c r="O214" s="16" t="s">
        <v>805</v>
      </c>
      <c r="P214" s="12" t="s">
        <v>482</v>
      </c>
      <c r="Q214" s="16">
        <v>2023</v>
      </c>
      <c r="R214" s="16">
        <v>0.43</v>
      </c>
      <c r="S214" s="16">
        <v>0</v>
      </c>
      <c r="T214" s="16">
        <v>0</v>
      </c>
      <c r="V214" s="12" t="s">
        <v>204</v>
      </c>
      <c r="W214" s="12" t="s">
        <v>204</v>
      </c>
      <c r="X214" s="16">
        <v>1</v>
      </c>
      <c r="Y214" s="16">
        <v>8</v>
      </c>
      <c r="Z214" s="16">
        <v>0.43</v>
      </c>
      <c r="AA214" s="16">
        <f t="shared" si="43"/>
        <v>51.6</v>
      </c>
      <c r="AB214" s="16" t="s">
        <v>643</v>
      </c>
      <c r="AC214" s="16" t="s">
        <v>592</v>
      </c>
      <c r="AD214" s="16">
        <f t="shared" si="33"/>
        <v>18060</v>
      </c>
      <c r="AE214" s="16">
        <f t="shared" si="34"/>
        <v>150.5</v>
      </c>
      <c r="AF214" s="16">
        <f t="shared" si="35"/>
        <v>56437.5</v>
      </c>
      <c r="AG214" s="16">
        <f t="shared" si="36"/>
        <v>43</v>
      </c>
      <c r="AH214" s="12">
        <v>0</v>
      </c>
      <c r="AI214" s="16">
        <f t="shared" si="37"/>
        <v>3.01</v>
      </c>
      <c r="AJ214" s="16">
        <f t="shared" si="38"/>
        <v>10384.5</v>
      </c>
      <c r="AK214" s="16">
        <f t="shared" si="39"/>
        <v>215</v>
      </c>
      <c r="AL214" s="16">
        <f t="shared" si="40"/>
        <v>2150</v>
      </c>
      <c r="AM214" s="16">
        <f t="shared" si="41"/>
        <v>38700</v>
      </c>
      <c r="AN214" s="16">
        <f t="shared" si="42"/>
        <v>125732</v>
      </c>
      <c r="AO214" s="12" t="s">
        <v>644</v>
      </c>
      <c r="AP214" s="16" t="s">
        <v>207</v>
      </c>
      <c r="AQ214" s="16" t="s">
        <v>204</v>
      </c>
      <c r="AS214" s="16" t="s">
        <v>2408</v>
      </c>
      <c r="AT214" s="16" t="s">
        <v>2407</v>
      </c>
      <c r="AU214" t="s">
        <v>2410</v>
      </c>
      <c r="AV214" s="15" t="s">
        <v>2409</v>
      </c>
      <c r="AW214" s="16" t="s">
        <v>593</v>
      </c>
      <c r="AX214" s="16" t="s">
        <v>204</v>
      </c>
      <c r="AY214" s="16" t="s">
        <v>204</v>
      </c>
      <c r="AZ214" s="16" t="s">
        <v>204</v>
      </c>
      <c r="BA214" s="16" t="s">
        <v>204</v>
      </c>
      <c r="BB214" s="16" t="s">
        <v>204</v>
      </c>
      <c r="BC214" s="16">
        <v>0.43</v>
      </c>
      <c r="BD214" s="16">
        <v>3.2</v>
      </c>
      <c r="BE214" s="16">
        <v>1040</v>
      </c>
      <c r="BF214" s="16">
        <v>560</v>
      </c>
      <c r="BG214" s="16">
        <v>0</v>
      </c>
      <c r="BH214" s="16">
        <v>800</v>
      </c>
      <c r="BI214" s="16">
        <v>800</v>
      </c>
      <c r="BJ214" s="16">
        <v>0</v>
      </c>
    </row>
    <row r="215" spans="1:62" ht="20.149999999999999" customHeight="1" x14ac:dyDescent="0.35">
      <c r="A215">
        <v>214</v>
      </c>
      <c r="B215" t="s">
        <v>360</v>
      </c>
      <c r="C215" t="s">
        <v>7128</v>
      </c>
      <c r="D215" s="15" t="s">
        <v>816</v>
      </c>
      <c r="E215" s="12" t="s">
        <v>98</v>
      </c>
      <c r="F215" s="16">
        <v>1953</v>
      </c>
      <c r="G215" s="12" t="s">
        <v>588</v>
      </c>
      <c r="H215" s="12" t="s">
        <v>589</v>
      </c>
      <c r="I215" s="12" t="s">
        <v>640</v>
      </c>
      <c r="J215" s="12" t="s">
        <v>2402</v>
      </c>
      <c r="K215" s="12" t="s">
        <v>641</v>
      </c>
      <c r="N215" s="16" t="s">
        <v>206</v>
      </c>
      <c r="O215" s="16" t="s">
        <v>805</v>
      </c>
      <c r="P215" s="12" t="s">
        <v>482</v>
      </c>
      <c r="Q215" s="16">
        <v>2023</v>
      </c>
      <c r="R215" s="16">
        <v>0.51</v>
      </c>
      <c r="S215" s="16">
        <v>0</v>
      </c>
      <c r="T215" s="16">
        <v>0</v>
      </c>
      <c r="V215" s="12" t="s">
        <v>204</v>
      </c>
      <c r="W215" s="12" t="s">
        <v>204</v>
      </c>
      <c r="X215" s="16">
        <v>1</v>
      </c>
      <c r="Y215" s="16">
        <v>13</v>
      </c>
      <c r="Z215" s="16">
        <v>0.51</v>
      </c>
      <c r="AA215" s="16">
        <f t="shared" si="43"/>
        <v>61.2</v>
      </c>
      <c r="AB215" s="16" t="s">
        <v>643</v>
      </c>
      <c r="AC215" s="16" t="s">
        <v>592</v>
      </c>
      <c r="AD215" s="16">
        <f t="shared" si="33"/>
        <v>21420</v>
      </c>
      <c r="AE215" s="16">
        <f t="shared" si="34"/>
        <v>178.5</v>
      </c>
      <c r="AF215" s="16">
        <f t="shared" si="35"/>
        <v>66937.5</v>
      </c>
      <c r="AG215" s="16">
        <f t="shared" si="36"/>
        <v>51</v>
      </c>
      <c r="AH215" s="12">
        <v>0</v>
      </c>
      <c r="AI215" s="16">
        <f t="shared" si="37"/>
        <v>3.5700000000000003</v>
      </c>
      <c r="AJ215" s="16">
        <f t="shared" si="38"/>
        <v>12316.500000000002</v>
      </c>
      <c r="AK215" s="16">
        <f t="shared" si="39"/>
        <v>255</v>
      </c>
      <c r="AL215" s="16">
        <f t="shared" si="40"/>
        <v>2550</v>
      </c>
      <c r="AM215" s="16">
        <f t="shared" si="41"/>
        <v>45900</v>
      </c>
      <c r="AN215" s="16">
        <f t="shared" si="42"/>
        <v>149124</v>
      </c>
      <c r="AO215" s="12" t="s">
        <v>644</v>
      </c>
      <c r="AP215" s="16" t="s">
        <v>207</v>
      </c>
      <c r="AQ215" s="16" t="s">
        <v>204</v>
      </c>
      <c r="AS215" s="16" t="s">
        <v>2408</v>
      </c>
      <c r="AT215" s="16" t="s">
        <v>2407</v>
      </c>
      <c r="AU215" t="s">
        <v>2410</v>
      </c>
      <c r="AV215" s="15" t="s">
        <v>2409</v>
      </c>
      <c r="AW215" s="16" t="s">
        <v>593</v>
      </c>
      <c r="AX215" s="16" t="s">
        <v>204</v>
      </c>
      <c r="AY215" s="16" t="s">
        <v>204</v>
      </c>
      <c r="AZ215" s="16" t="s">
        <v>204</v>
      </c>
      <c r="BA215" s="16" t="s">
        <v>204</v>
      </c>
      <c r="BB215" s="16" t="s">
        <v>204</v>
      </c>
      <c r="BC215" s="16">
        <v>0.51</v>
      </c>
      <c r="BD215" s="16">
        <v>4</v>
      </c>
      <c r="BE215" s="16">
        <v>1360</v>
      </c>
      <c r="BF215" s="16">
        <v>800</v>
      </c>
      <c r="BG215" s="16">
        <v>0</v>
      </c>
      <c r="BH215" s="16">
        <v>800</v>
      </c>
      <c r="BI215" s="16">
        <v>1040</v>
      </c>
      <c r="BJ215" s="16">
        <v>0</v>
      </c>
    </row>
    <row r="216" spans="1:62" ht="20.149999999999999" customHeight="1" x14ac:dyDescent="0.35">
      <c r="A216">
        <v>215</v>
      </c>
      <c r="B216" t="s">
        <v>360</v>
      </c>
      <c r="C216" t="s">
        <v>7129</v>
      </c>
      <c r="D216" s="15" t="s">
        <v>817</v>
      </c>
      <c r="E216" s="12" t="s">
        <v>98</v>
      </c>
      <c r="F216" s="16">
        <v>1971</v>
      </c>
      <c r="G216" s="12" t="s">
        <v>588</v>
      </c>
      <c r="H216" s="12" t="s">
        <v>589</v>
      </c>
      <c r="I216" s="12" t="s">
        <v>640</v>
      </c>
      <c r="J216" s="12" t="s">
        <v>2402</v>
      </c>
      <c r="K216" s="12" t="s">
        <v>641</v>
      </c>
      <c r="N216" s="16" t="s">
        <v>206</v>
      </c>
      <c r="O216" s="16" t="s">
        <v>805</v>
      </c>
      <c r="P216" s="12" t="s">
        <v>482</v>
      </c>
      <c r="Q216" s="16">
        <v>2023</v>
      </c>
      <c r="R216" s="16">
        <v>0.27</v>
      </c>
      <c r="S216" s="16">
        <v>0</v>
      </c>
      <c r="T216" s="16">
        <v>0</v>
      </c>
      <c r="V216" s="12" t="s">
        <v>204</v>
      </c>
      <c r="W216" s="12" t="s">
        <v>204</v>
      </c>
      <c r="X216" s="16">
        <v>1</v>
      </c>
      <c r="Y216" s="16">
        <v>16</v>
      </c>
      <c r="Z216" s="16">
        <v>0.27</v>
      </c>
      <c r="AA216" s="16">
        <f t="shared" si="43"/>
        <v>32.400000000000006</v>
      </c>
      <c r="AB216" s="16" t="s">
        <v>643</v>
      </c>
      <c r="AC216" s="16" t="s">
        <v>592</v>
      </c>
      <c r="AD216" s="16">
        <f t="shared" si="33"/>
        <v>11340.000000000002</v>
      </c>
      <c r="AE216" s="16">
        <f t="shared" si="34"/>
        <v>94.5</v>
      </c>
      <c r="AF216" s="16">
        <f t="shared" si="35"/>
        <v>35437.5</v>
      </c>
      <c r="AG216" s="16">
        <f t="shared" si="36"/>
        <v>27</v>
      </c>
      <c r="AH216" s="12">
        <v>0</v>
      </c>
      <c r="AI216" s="16">
        <f t="shared" si="37"/>
        <v>1.8900000000000001</v>
      </c>
      <c r="AJ216" s="16">
        <f t="shared" si="38"/>
        <v>6520.5</v>
      </c>
      <c r="AK216" s="16">
        <f t="shared" si="39"/>
        <v>135</v>
      </c>
      <c r="AL216" s="16">
        <f t="shared" si="40"/>
        <v>1350</v>
      </c>
      <c r="AM216" s="16">
        <f t="shared" si="41"/>
        <v>24300</v>
      </c>
      <c r="AN216" s="16">
        <f t="shared" si="42"/>
        <v>78948</v>
      </c>
      <c r="AO216" s="12" t="s">
        <v>644</v>
      </c>
      <c r="AP216" s="16" t="s">
        <v>207</v>
      </c>
      <c r="AQ216" s="16" t="s">
        <v>204</v>
      </c>
      <c r="AS216" s="16" t="s">
        <v>2408</v>
      </c>
      <c r="AT216" s="16" t="s">
        <v>2407</v>
      </c>
      <c r="AU216" t="s">
        <v>2410</v>
      </c>
      <c r="AV216" s="15" t="s">
        <v>2409</v>
      </c>
      <c r="AW216" s="16" t="s">
        <v>593</v>
      </c>
      <c r="AX216" s="16" t="s">
        <v>204</v>
      </c>
      <c r="AY216" s="16" t="s">
        <v>204</v>
      </c>
      <c r="AZ216" s="16" t="s">
        <v>204</v>
      </c>
      <c r="BA216" s="16" t="s">
        <v>204</v>
      </c>
      <c r="BB216" s="16" t="s">
        <v>204</v>
      </c>
      <c r="BC216" s="16">
        <v>0.27</v>
      </c>
      <c r="BD216" s="16">
        <v>2</v>
      </c>
      <c r="BE216" s="16">
        <v>640</v>
      </c>
      <c r="BF216" s="16">
        <v>400</v>
      </c>
      <c r="BG216" s="16">
        <v>0</v>
      </c>
      <c r="BH216" s="16">
        <v>480</v>
      </c>
      <c r="BI216" s="16">
        <v>480</v>
      </c>
      <c r="BJ216" s="16">
        <v>0</v>
      </c>
    </row>
    <row r="217" spans="1:62" ht="20.149999999999999" customHeight="1" x14ac:dyDescent="0.35">
      <c r="A217">
        <v>216</v>
      </c>
      <c r="B217" t="s">
        <v>360</v>
      </c>
      <c r="C217" t="s">
        <v>7130</v>
      </c>
      <c r="D217" s="15" t="s">
        <v>818</v>
      </c>
      <c r="E217" s="12" t="s">
        <v>98</v>
      </c>
      <c r="F217" s="16">
        <v>1975</v>
      </c>
      <c r="G217" s="12" t="s">
        <v>588</v>
      </c>
      <c r="H217" s="12" t="s">
        <v>589</v>
      </c>
      <c r="I217" s="12" t="s">
        <v>640</v>
      </c>
      <c r="J217" s="12" t="s">
        <v>2402</v>
      </c>
      <c r="K217" s="12" t="s">
        <v>641</v>
      </c>
      <c r="N217" s="16" t="s">
        <v>206</v>
      </c>
      <c r="O217" s="16" t="s">
        <v>805</v>
      </c>
      <c r="P217" s="12" t="s">
        <v>482</v>
      </c>
      <c r="Q217" s="16">
        <v>2023</v>
      </c>
      <c r="R217" s="16">
        <v>0.36</v>
      </c>
      <c r="S217" s="16">
        <v>0</v>
      </c>
      <c r="T217" s="16">
        <v>0</v>
      </c>
      <c r="V217" s="12" t="s">
        <v>204</v>
      </c>
      <c r="W217" s="12" t="s">
        <v>204</v>
      </c>
      <c r="X217" s="16">
        <v>1</v>
      </c>
      <c r="Y217" s="16">
        <v>6</v>
      </c>
      <c r="Z217" s="16">
        <v>0.36</v>
      </c>
      <c r="AA217" s="16">
        <f t="shared" si="43"/>
        <v>43.199999999999996</v>
      </c>
      <c r="AB217" s="16" t="s">
        <v>643</v>
      </c>
      <c r="AC217" s="16" t="s">
        <v>592</v>
      </c>
      <c r="AD217" s="16">
        <f t="shared" si="33"/>
        <v>15119.999999999998</v>
      </c>
      <c r="AE217" s="16">
        <f t="shared" si="34"/>
        <v>126</v>
      </c>
      <c r="AF217" s="16">
        <f t="shared" si="35"/>
        <v>47250</v>
      </c>
      <c r="AG217" s="16">
        <f t="shared" si="36"/>
        <v>36</v>
      </c>
      <c r="AH217" s="12">
        <v>0</v>
      </c>
      <c r="AI217" s="16">
        <f t="shared" si="37"/>
        <v>2.52</v>
      </c>
      <c r="AJ217" s="16">
        <f t="shared" si="38"/>
        <v>8694</v>
      </c>
      <c r="AK217" s="16">
        <f t="shared" si="39"/>
        <v>180</v>
      </c>
      <c r="AL217" s="16">
        <f t="shared" si="40"/>
        <v>1800</v>
      </c>
      <c r="AM217" s="16">
        <f t="shared" si="41"/>
        <v>32400</v>
      </c>
      <c r="AN217" s="16">
        <f t="shared" si="42"/>
        <v>105264</v>
      </c>
      <c r="AO217" s="12" t="s">
        <v>644</v>
      </c>
      <c r="AP217" s="16" t="s">
        <v>207</v>
      </c>
      <c r="AQ217" s="16" t="s">
        <v>204</v>
      </c>
      <c r="AS217" s="16" t="s">
        <v>2408</v>
      </c>
      <c r="AT217" s="16" t="s">
        <v>2407</v>
      </c>
      <c r="AU217" t="s">
        <v>2410</v>
      </c>
      <c r="AV217" s="15" t="s">
        <v>2409</v>
      </c>
      <c r="AW217" s="16" t="s">
        <v>593</v>
      </c>
      <c r="AX217" s="16" t="s">
        <v>204</v>
      </c>
      <c r="AY217" s="16" t="s">
        <v>204</v>
      </c>
      <c r="AZ217" s="16" t="s">
        <v>204</v>
      </c>
      <c r="BA217" s="16" t="s">
        <v>204</v>
      </c>
      <c r="BB217" s="16" t="s">
        <v>204</v>
      </c>
      <c r="BC217" s="16">
        <v>0.36</v>
      </c>
      <c r="BD217" s="16">
        <v>2.4</v>
      </c>
      <c r="BE217" s="16">
        <v>800</v>
      </c>
      <c r="BF217" s="16">
        <v>400</v>
      </c>
      <c r="BG217" s="16">
        <v>0</v>
      </c>
      <c r="BH217" s="16">
        <v>400</v>
      </c>
      <c r="BI217" s="16">
        <v>800</v>
      </c>
      <c r="BJ217" s="16">
        <v>0</v>
      </c>
    </row>
    <row r="218" spans="1:62" ht="20.149999999999999" customHeight="1" x14ac:dyDescent="0.35">
      <c r="A218">
        <v>217</v>
      </c>
      <c r="B218" t="s">
        <v>360</v>
      </c>
      <c r="C218" t="s">
        <v>7131</v>
      </c>
      <c r="D218" s="15" t="s">
        <v>819</v>
      </c>
      <c r="E218" s="12" t="s">
        <v>98</v>
      </c>
      <c r="F218" s="16">
        <v>1983</v>
      </c>
      <c r="G218" s="12" t="s">
        <v>588</v>
      </c>
      <c r="H218" s="12" t="s">
        <v>589</v>
      </c>
      <c r="I218" s="12" t="s">
        <v>640</v>
      </c>
      <c r="J218" s="12" t="s">
        <v>2402</v>
      </c>
      <c r="K218" s="12" t="s">
        <v>641</v>
      </c>
      <c r="N218" s="16" t="s">
        <v>206</v>
      </c>
      <c r="O218" s="16" t="s">
        <v>805</v>
      </c>
      <c r="P218" s="12" t="s">
        <v>482</v>
      </c>
      <c r="Q218" s="16">
        <v>2023</v>
      </c>
      <c r="R218" s="16">
        <v>0.52</v>
      </c>
      <c r="S218" s="16">
        <v>0</v>
      </c>
      <c r="T218" s="16">
        <v>0</v>
      </c>
      <c r="V218" s="12" t="s">
        <v>204</v>
      </c>
      <c r="W218" s="12" t="s">
        <v>204</v>
      </c>
      <c r="X218" s="16">
        <v>1</v>
      </c>
      <c r="Y218" s="16">
        <v>8</v>
      </c>
      <c r="Z218" s="16">
        <v>0.52</v>
      </c>
      <c r="AA218" s="16">
        <f t="shared" si="43"/>
        <v>62.400000000000006</v>
      </c>
      <c r="AB218" s="16" t="s">
        <v>643</v>
      </c>
      <c r="AC218" s="16" t="s">
        <v>592</v>
      </c>
      <c r="AD218" s="16">
        <f t="shared" si="33"/>
        <v>21840.000000000004</v>
      </c>
      <c r="AE218" s="16">
        <f t="shared" si="34"/>
        <v>182</v>
      </c>
      <c r="AF218" s="16">
        <f t="shared" si="35"/>
        <v>68250</v>
      </c>
      <c r="AG218" s="16">
        <f t="shared" si="36"/>
        <v>52</v>
      </c>
      <c r="AH218" s="12">
        <v>0</v>
      </c>
      <c r="AI218" s="16">
        <f t="shared" si="37"/>
        <v>3.64</v>
      </c>
      <c r="AJ218" s="16">
        <f t="shared" si="38"/>
        <v>12558</v>
      </c>
      <c r="AK218" s="16">
        <f t="shared" si="39"/>
        <v>260</v>
      </c>
      <c r="AL218" s="16">
        <f t="shared" si="40"/>
        <v>2600</v>
      </c>
      <c r="AM218" s="16">
        <f t="shared" si="41"/>
        <v>46800</v>
      </c>
      <c r="AN218" s="16">
        <f t="shared" si="42"/>
        <v>152048</v>
      </c>
      <c r="AO218" s="12" t="s">
        <v>644</v>
      </c>
      <c r="AP218" s="16" t="s">
        <v>207</v>
      </c>
      <c r="AQ218" s="16" t="s">
        <v>204</v>
      </c>
      <c r="AS218" s="16" t="s">
        <v>2408</v>
      </c>
      <c r="AT218" s="16" t="s">
        <v>2407</v>
      </c>
      <c r="AU218" t="s">
        <v>2410</v>
      </c>
      <c r="AV218" s="15" t="s">
        <v>2409</v>
      </c>
      <c r="AW218" s="16" t="s">
        <v>593</v>
      </c>
      <c r="AX218" s="16" t="s">
        <v>204</v>
      </c>
      <c r="AY218" s="16" t="s">
        <v>204</v>
      </c>
      <c r="AZ218" s="16" t="s">
        <v>204</v>
      </c>
      <c r="BA218" s="16" t="s">
        <v>204</v>
      </c>
      <c r="BB218" s="16" t="s">
        <v>204</v>
      </c>
      <c r="BC218" s="16">
        <v>0.52</v>
      </c>
      <c r="BD218" s="16">
        <v>4</v>
      </c>
      <c r="BE218" s="16">
        <v>1360</v>
      </c>
      <c r="BF218" s="16">
        <v>800</v>
      </c>
      <c r="BG218" s="16">
        <v>0</v>
      </c>
      <c r="BH218" s="16">
        <v>1040</v>
      </c>
      <c r="BI218" s="16">
        <v>800</v>
      </c>
      <c r="BJ218" s="16">
        <v>0</v>
      </c>
    </row>
    <row r="219" spans="1:62" ht="20.149999999999999" customHeight="1" x14ac:dyDescent="0.35">
      <c r="A219">
        <v>218</v>
      </c>
      <c r="B219" t="s">
        <v>360</v>
      </c>
      <c r="C219" t="s">
        <v>7132</v>
      </c>
      <c r="D219" s="15" t="s">
        <v>820</v>
      </c>
      <c r="E219" s="12" t="s">
        <v>98</v>
      </c>
      <c r="F219" s="16">
        <v>1960</v>
      </c>
      <c r="G219" s="12" t="s">
        <v>588</v>
      </c>
      <c r="H219" s="12" t="s">
        <v>589</v>
      </c>
      <c r="I219" s="12" t="s">
        <v>640</v>
      </c>
      <c r="J219" s="12" t="s">
        <v>2402</v>
      </c>
      <c r="K219" s="12" t="s">
        <v>641</v>
      </c>
      <c r="N219" s="16" t="s">
        <v>206</v>
      </c>
      <c r="O219" s="16" t="s">
        <v>821</v>
      </c>
      <c r="P219" s="12" t="s">
        <v>482</v>
      </c>
      <c r="Q219" s="16">
        <v>2023</v>
      </c>
      <c r="R219" s="16">
        <v>1</v>
      </c>
      <c r="S219" s="16">
        <v>0</v>
      </c>
      <c r="T219" s="16">
        <v>0</v>
      </c>
      <c r="V219" s="12" t="s">
        <v>204</v>
      </c>
      <c r="W219" s="12" t="s">
        <v>204</v>
      </c>
      <c r="X219" s="16">
        <v>1</v>
      </c>
      <c r="Y219" s="16">
        <v>5</v>
      </c>
      <c r="Z219" s="16">
        <v>1</v>
      </c>
      <c r="AA219" s="16">
        <f t="shared" si="43"/>
        <v>120</v>
      </c>
      <c r="AB219" s="16" t="s">
        <v>643</v>
      </c>
      <c r="AC219" s="16" t="s">
        <v>592</v>
      </c>
      <c r="AD219" s="16">
        <f t="shared" si="33"/>
        <v>42000</v>
      </c>
      <c r="AE219" s="16">
        <f t="shared" si="34"/>
        <v>350</v>
      </c>
      <c r="AF219" s="16">
        <f t="shared" si="35"/>
        <v>131250</v>
      </c>
      <c r="AG219" s="16">
        <f t="shared" si="36"/>
        <v>100</v>
      </c>
      <c r="AH219" s="12">
        <v>0</v>
      </c>
      <c r="AI219" s="16">
        <f t="shared" si="37"/>
        <v>7</v>
      </c>
      <c r="AJ219" s="16">
        <f t="shared" si="38"/>
        <v>24150</v>
      </c>
      <c r="AK219" s="16">
        <f t="shared" si="39"/>
        <v>500</v>
      </c>
      <c r="AL219" s="16">
        <f t="shared" si="40"/>
        <v>5000</v>
      </c>
      <c r="AM219" s="16">
        <f t="shared" si="41"/>
        <v>90000</v>
      </c>
      <c r="AN219" s="16">
        <f t="shared" si="42"/>
        <v>292400</v>
      </c>
      <c r="AO219" s="12" t="s">
        <v>644</v>
      </c>
      <c r="AP219" s="16" t="s">
        <v>207</v>
      </c>
      <c r="AQ219" s="16" t="s">
        <v>204</v>
      </c>
      <c r="AS219" s="16" t="s">
        <v>2408</v>
      </c>
      <c r="AT219" s="16" t="s">
        <v>2407</v>
      </c>
      <c r="AU219" t="s">
        <v>2410</v>
      </c>
      <c r="AV219" s="15" t="s">
        <v>2409</v>
      </c>
      <c r="AW219" s="16" t="s">
        <v>593</v>
      </c>
      <c r="AX219" s="16" t="s">
        <v>204</v>
      </c>
      <c r="AY219" s="16" t="s">
        <v>204</v>
      </c>
      <c r="AZ219" s="16" t="s">
        <v>204</v>
      </c>
      <c r="BA219" s="16" t="s">
        <v>204</v>
      </c>
      <c r="BB219" s="16" t="s">
        <v>204</v>
      </c>
      <c r="BC219" s="16">
        <v>1</v>
      </c>
      <c r="BD219" s="16">
        <v>7.2</v>
      </c>
      <c r="BE219" s="16">
        <v>2800</v>
      </c>
      <c r="BF219" s="16">
        <v>1600</v>
      </c>
      <c r="BG219" s="16">
        <v>0</v>
      </c>
      <c r="BH219" s="16">
        <v>1200</v>
      </c>
      <c r="BI219" s="16">
        <v>2000</v>
      </c>
      <c r="BJ219" s="16">
        <v>0</v>
      </c>
    </row>
    <row r="220" spans="1:62" ht="20.149999999999999" customHeight="1" x14ac:dyDescent="0.35">
      <c r="A220">
        <v>219</v>
      </c>
      <c r="B220" t="s">
        <v>360</v>
      </c>
      <c r="C220" t="s">
        <v>7133</v>
      </c>
      <c r="D220" s="15" t="s">
        <v>822</v>
      </c>
      <c r="E220" s="12" t="s">
        <v>98</v>
      </c>
      <c r="F220" s="16">
        <v>1979</v>
      </c>
      <c r="G220" s="12" t="s">
        <v>588</v>
      </c>
      <c r="H220" s="12" t="s">
        <v>589</v>
      </c>
      <c r="I220" s="12" t="s">
        <v>640</v>
      </c>
      <c r="J220" s="12" t="s">
        <v>2402</v>
      </c>
      <c r="K220" s="12" t="s">
        <v>641</v>
      </c>
      <c r="N220" s="16" t="s">
        <v>206</v>
      </c>
      <c r="O220" s="16" t="s">
        <v>821</v>
      </c>
      <c r="P220" s="12" t="s">
        <v>482</v>
      </c>
      <c r="Q220" s="16">
        <v>2023</v>
      </c>
      <c r="R220" s="16">
        <v>1</v>
      </c>
      <c r="S220" s="16">
        <v>0</v>
      </c>
      <c r="T220" s="16">
        <v>0</v>
      </c>
      <c r="V220" s="12" t="s">
        <v>204</v>
      </c>
      <c r="W220" s="12" t="s">
        <v>204</v>
      </c>
      <c r="X220" s="16">
        <v>1</v>
      </c>
      <c r="Y220" s="16">
        <v>9</v>
      </c>
      <c r="Z220" s="16">
        <v>1</v>
      </c>
      <c r="AA220" s="16">
        <f t="shared" si="43"/>
        <v>120</v>
      </c>
      <c r="AB220" s="16" t="s">
        <v>643</v>
      </c>
      <c r="AC220" s="16" t="s">
        <v>592</v>
      </c>
      <c r="AD220" s="16">
        <f t="shared" si="33"/>
        <v>42000</v>
      </c>
      <c r="AE220" s="16">
        <f t="shared" si="34"/>
        <v>350</v>
      </c>
      <c r="AF220" s="16">
        <f t="shared" si="35"/>
        <v>131250</v>
      </c>
      <c r="AG220" s="16">
        <f t="shared" si="36"/>
        <v>100</v>
      </c>
      <c r="AH220" s="12">
        <v>0</v>
      </c>
      <c r="AI220" s="16">
        <f t="shared" si="37"/>
        <v>7</v>
      </c>
      <c r="AJ220" s="16">
        <f t="shared" si="38"/>
        <v>24150</v>
      </c>
      <c r="AK220" s="16">
        <f t="shared" si="39"/>
        <v>500</v>
      </c>
      <c r="AL220" s="16">
        <f t="shared" si="40"/>
        <v>5000</v>
      </c>
      <c r="AM220" s="16">
        <f t="shared" si="41"/>
        <v>90000</v>
      </c>
      <c r="AN220" s="16">
        <f t="shared" si="42"/>
        <v>292400</v>
      </c>
      <c r="AO220" s="12" t="s">
        <v>644</v>
      </c>
      <c r="AP220" s="16" t="s">
        <v>207</v>
      </c>
      <c r="AQ220" s="16" t="s">
        <v>204</v>
      </c>
      <c r="AS220" s="16" t="s">
        <v>2408</v>
      </c>
      <c r="AT220" s="16" t="s">
        <v>2407</v>
      </c>
      <c r="AU220" t="s">
        <v>2410</v>
      </c>
      <c r="AV220" s="15" t="s">
        <v>2409</v>
      </c>
      <c r="AW220" s="16" t="s">
        <v>593</v>
      </c>
      <c r="AX220" s="16" t="s">
        <v>204</v>
      </c>
      <c r="AY220" s="16" t="s">
        <v>204</v>
      </c>
      <c r="AZ220" s="16" t="s">
        <v>204</v>
      </c>
      <c r="BA220" s="16" t="s">
        <v>204</v>
      </c>
      <c r="BB220" s="16" t="s">
        <v>204</v>
      </c>
      <c r="BC220" s="16">
        <v>1</v>
      </c>
      <c r="BD220" s="16">
        <v>7.6</v>
      </c>
      <c r="BE220" s="16">
        <v>2800</v>
      </c>
      <c r="BF220" s="16">
        <v>1600</v>
      </c>
      <c r="BG220" s="16">
        <v>0</v>
      </c>
      <c r="BH220" s="16">
        <v>1600</v>
      </c>
      <c r="BI220" s="16">
        <v>1600</v>
      </c>
      <c r="BJ220" s="16">
        <v>0</v>
      </c>
    </row>
    <row r="221" spans="1:62" ht="20.149999999999999" customHeight="1" x14ac:dyDescent="0.35">
      <c r="A221">
        <v>220</v>
      </c>
      <c r="B221" t="s">
        <v>360</v>
      </c>
      <c r="C221" t="s">
        <v>7134</v>
      </c>
      <c r="D221" s="15" t="s">
        <v>823</v>
      </c>
      <c r="E221" s="12" t="s">
        <v>98</v>
      </c>
      <c r="F221" s="16">
        <v>1955</v>
      </c>
      <c r="G221" s="12" t="s">
        <v>588</v>
      </c>
      <c r="H221" s="12" t="s">
        <v>589</v>
      </c>
      <c r="I221" s="12" t="s">
        <v>640</v>
      </c>
      <c r="J221" s="12" t="s">
        <v>2402</v>
      </c>
      <c r="K221" s="12" t="s">
        <v>641</v>
      </c>
      <c r="N221" s="16" t="s">
        <v>206</v>
      </c>
      <c r="O221" s="16" t="s">
        <v>821</v>
      </c>
      <c r="P221" s="12" t="s">
        <v>482</v>
      </c>
      <c r="Q221" s="16">
        <v>2023</v>
      </c>
      <c r="R221" s="16">
        <v>1</v>
      </c>
      <c r="S221" s="16">
        <v>0</v>
      </c>
      <c r="T221" s="16">
        <v>0</v>
      </c>
      <c r="V221" s="12" t="s">
        <v>204</v>
      </c>
      <c r="W221" s="12" t="s">
        <v>204</v>
      </c>
      <c r="X221" s="16">
        <v>1</v>
      </c>
      <c r="Y221" s="16">
        <v>9</v>
      </c>
      <c r="Z221" s="16">
        <v>1</v>
      </c>
      <c r="AA221" s="16">
        <f t="shared" si="43"/>
        <v>120</v>
      </c>
      <c r="AB221" s="16" t="s">
        <v>643</v>
      </c>
      <c r="AC221" s="16" t="s">
        <v>592</v>
      </c>
      <c r="AD221" s="16">
        <f t="shared" si="33"/>
        <v>42000</v>
      </c>
      <c r="AE221" s="16">
        <f t="shared" si="34"/>
        <v>350</v>
      </c>
      <c r="AF221" s="16">
        <f t="shared" si="35"/>
        <v>131250</v>
      </c>
      <c r="AG221" s="16">
        <f t="shared" si="36"/>
        <v>100</v>
      </c>
      <c r="AH221" s="12">
        <v>0</v>
      </c>
      <c r="AI221" s="16">
        <f t="shared" si="37"/>
        <v>7</v>
      </c>
      <c r="AJ221" s="16">
        <f t="shared" si="38"/>
        <v>24150</v>
      </c>
      <c r="AK221" s="16">
        <f t="shared" si="39"/>
        <v>500</v>
      </c>
      <c r="AL221" s="16">
        <f t="shared" si="40"/>
        <v>5000</v>
      </c>
      <c r="AM221" s="16">
        <f t="shared" si="41"/>
        <v>90000</v>
      </c>
      <c r="AN221" s="16">
        <f t="shared" si="42"/>
        <v>292400</v>
      </c>
      <c r="AO221" s="12" t="s">
        <v>644</v>
      </c>
      <c r="AP221" s="16" t="s">
        <v>207</v>
      </c>
      <c r="AQ221" s="16" t="s">
        <v>204</v>
      </c>
      <c r="AS221" s="16" t="s">
        <v>2408</v>
      </c>
      <c r="AT221" s="16" t="s">
        <v>2407</v>
      </c>
      <c r="AU221" t="s">
        <v>2410</v>
      </c>
      <c r="AV221" s="15" t="s">
        <v>2409</v>
      </c>
      <c r="AW221" s="16" t="s">
        <v>593</v>
      </c>
      <c r="AX221" s="16" t="s">
        <v>204</v>
      </c>
      <c r="AY221" s="16" t="s">
        <v>204</v>
      </c>
      <c r="AZ221" s="16" t="s">
        <v>204</v>
      </c>
      <c r="BA221" s="16" t="s">
        <v>204</v>
      </c>
      <c r="BB221" s="16" t="s">
        <v>204</v>
      </c>
      <c r="BC221" s="16">
        <v>1</v>
      </c>
      <c r="BD221" s="16">
        <v>7.36</v>
      </c>
      <c r="BE221" s="16">
        <v>2800</v>
      </c>
      <c r="BF221" s="16">
        <v>1200</v>
      </c>
      <c r="BG221" s="16">
        <v>0</v>
      </c>
      <c r="BH221" s="16">
        <v>1600</v>
      </c>
      <c r="BI221" s="16">
        <v>1760</v>
      </c>
      <c r="BJ221" s="16">
        <v>0</v>
      </c>
    </row>
    <row r="222" spans="1:62" ht="20.149999999999999" customHeight="1" x14ac:dyDescent="0.35">
      <c r="A222">
        <v>221</v>
      </c>
      <c r="B222" t="s">
        <v>360</v>
      </c>
      <c r="C222" t="s">
        <v>7135</v>
      </c>
      <c r="D222" s="15" t="s">
        <v>824</v>
      </c>
      <c r="E222" s="12" t="s">
        <v>98</v>
      </c>
      <c r="F222" s="16">
        <v>1958</v>
      </c>
      <c r="G222" s="12" t="s">
        <v>588</v>
      </c>
      <c r="H222" s="12" t="s">
        <v>589</v>
      </c>
      <c r="I222" s="12" t="s">
        <v>640</v>
      </c>
      <c r="J222" s="12" t="s">
        <v>2402</v>
      </c>
      <c r="K222" s="12" t="s">
        <v>641</v>
      </c>
      <c r="N222" s="16" t="s">
        <v>205</v>
      </c>
      <c r="O222" s="16" t="s">
        <v>821</v>
      </c>
      <c r="P222" s="12" t="s">
        <v>482</v>
      </c>
      <c r="Q222" s="16">
        <v>2023</v>
      </c>
      <c r="R222" s="16">
        <v>1</v>
      </c>
      <c r="S222" s="16">
        <v>0</v>
      </c>
      <c r="T222" s="16">
        <v>0</v>
      </c>
      <c r="V222" s="12" t="s">
        <v>204</v>
      </c>
      <c r="W222" s="12" t="s">
        <v>204</v>
      </c>
      <c r="X222" s="16">
        <v>1</v>
      </c>
      <c r="Y222" s="16">
        <v>8</v>
      </c>
      <c r="Z222" s="16">
        <v>1</v>
      </c>
      <c r="AA222" s="16">
        <f t="shared" si="43"/>
        <v>120</v>
      </c>
      <c r="AB222" s="16" t="s">
        <v>643</v>
      </c>
      <c r="AC222" s="16" t="s">
        <v>592</v>
      </c>
      <c r="AD222" s="16">
        <f t="shared" si="33"/>
        <v>42000</v>
      </c>
      <c r="AE222" s="16">
        <f t="shared" si="34"/>
        <v>350</v>
      </c>
      <c r="AF222" s="16">
        <f t="shared" si="35"/>
        <v>131250</v>
      </c>
      <c r="AG222" s="16">
        <f t="shared" si="36"/>
        <v>100</v>
      </c>
      <c r="AH222" s="12">
        <v>0</v>
      </c>
      <c r="AI222" s="16">
        <f t="shared" si="37"/>
        <v>7</v>
      </c>
      <c r="AJ222" s="16">
        <f t="shared" si="38"/>
        <v>24150</v>
      </c>
      <c r="AK222" s="16">
        <f t="shared" si="39"/>
        <v>500</v>
      </c>
      <c r="AL222" s="16">
        <f t="shared" si="40"/>
        <v>5000</v>
      </c>
      <c r="AM222" s="16">
        <f t="shared" si="41"/>
        <v>90000</v>
      </c>
      <c r="AN222" s="16">
        <f t="shared" si="42"/>
        <v>292400</v>
      </c>
      <c r="AO222" s="12" t="s">
        <v>644</v>
      </c>
      <c r="AP222" s="16" t="s">
        <v>207</v>
      </c>
      <c r="AQ222" s="16" t="s">
        <v>204</v>
      </c>
      <c r="AS222" s="16" t="s">
        <v>2408</v>
      </c>
      <c r="AT222" s="16" t="s">
        <v>2407</v>
      </c>
      <c r="AU222" t="s">
        <v>2410</v>
      </c>
      <c r="AV222" s="15" t="s">
        <v>2409</v>
      </c>
      <c r="AW222" s="16" t="s">
        <v>593</v>
      </c>
      <c r="AX222" s="16" t="s">
        <v>204</v>
      </c>
      <c r="AY222" s="16" t="s">
        <v>204</v>
      </c>
      <c r="AZ222" s="16" t="s">
        <v>204</v>
      </c>
      <c r="BA222" s="16" t="s">
        <v>204</v>
      </c>
      <c r="BB222" s="16" t="s">
        <v>204</v>
      </c>
      <c r="BC222" s="16">
        <v>1</v>
      </c>
      <c r="BD222" s="16">
        <v>7.76</v>
      </c>
      <c r="BE222" s="16">
        <v>2800</v>
      </c>
      <c r="BF222" s="16">
        <v>1600</v>
      </c>
      <c r="BG222" s="16">
        <v>0</v>
      </c>
      <c r="BH222" s="16">
        <v>1600</v>
      </c>
      <c r="BI222" s="16">
        <v>1760</v>
      </c>
      <c r="BJ222" s="16">
        <v>0</v>
      </c>
    </row>
    <row r="223" spans="1:62" ht="20.149999999999999" customHeight="1" x14ac:dyDescent="0.35">
      <c r="A223">
        <v>222</v>
      </c>
      <c r="B223" t="s">
        <v>360</v>
      </c>
      <c r="C223" t="s">
        <v>7136</v>
      </c>
      <c r="D223" s="15" t="s">
        <v>825</v>
      </c>
      <c r="E223" s="12" t="s">
        <v>98</v>
      </c>
      <c r="F223" s="16">
        <v>1953</v>
      </c>
      <c r="G223" s="12" t="s">
        <v>588</v>
      </c>
      <c r="H223" s="12" t="s">
        <v>589</v>
      </c>
      <c r="I223" s="12" t="s">
        <v>640</v>
      </c>
      <c r="J223" s="12" t="s">
        <v>2402</v>
      </c>
      <c r="K223" s="12" t="s">
        <v>641</v>
      </c>
      <c r="N223" s="16" t="s">
        <v>206</v>
      </c>
      <c r="O223" s="16" t="s">
        <v>821</v>
      </c>
      <c r="P223" s="12" t="s">
        <v>482</v>
      </c>
      <c r="Q223" s="16">
        <v>2023</v>
      </c>
      <c r="R223" s="16">
        <v>1.26</v>
      </c>
      <c r="S223" s="16">
        <v>0</v>
      </c>
      <c r="T223" s="16">
        <v>0</v>
      </c>
      <c r="V223" s="12" t="s">
        <v>204</v>
      </c>
      <c r="W223" s="12" t="s">
        <v>204</v>
      </c>
      <c r="X223" s="16">
        <v>1</v>
      </c>
      <c r="Y223" s="16">
        <v>8</v>
      </c>
      <c r="Z223" s="16">
        <v>1.26</v>
      </c>
      <c r="AA223" s="16">
        <f t="shared" si="43"/>
        <v>151.19999999999999</v>
      </c>
      <c r="AB223" s="16" t="s">
        <v>643</v>
      </c>
      <c r="AC223" s="16" t="s">
        <v>592</v>
      </c>
      <c r="AD223" s="16">
        <f t="shared" si="33"/>
        <v>52919.999999999993</v>
      </c>
      <c r="AE223" s="16">
        <f t="shared" si="34"/>
        <v>441</v>
      </c>
      <c r="AF223" s="16">
        <f t="shared" si="35"/>
        <v>165375</v>
      </c>
      <c r="AG223" s="16">
        <f t="shared" si="36"/>
        <v>126</v>
      </c>
      <c r="AH223" s="12">
        <v>0</v>
      </c>
      <c r="AI223" s="16">
        <f t="shared" si="37"/>
        <v>8.82</v>
      </c>
      <c r="AJ223" s="16">
        <f t="shared" si="38"/>
        <v>30429</v>
      </c>
      <c r="AK223" s="16">
        <f t="shared" si="39"/>
        <v>630</v>
      </c>
      <c r="AL223" s="16">
        <f t="shared" si="40"/>
        <v>6300</v>
      </c>
      <c r="AM223" s="16">
        <f t="shared" si="41"/>
        <v>113400</v>
      </c>
      <c r="AN223" s="16">
        <f t="shared" si="42"/>
        <v>368424</v>
      </c>
      <c r="AO223" s="12" t="s">
        <v>644</v>
      </c>
      <c r="AP223" s="16" t="s">
        <v>207</v>
      </c>
      <c r="AQ223" s="16" t="s">
        <v>204</v>
      </c>
      <c r="AS223" s="16" t="s">
        <v>2408</v>
      </c>
      <c r="AT223" s="16" t="s">
        <v>2407</v>
      </c>
      <c r="AU223" t="s">
        <v>2410</v>
      </c>
      <c r="AV223" s="15" t="s">
        <v>2409</v>
      </c>
      <c r="AW223" s="16" t="s">
        <v>593</v>
      </c>
      <c r="AX223" s="16" t="s">
        <v>204</v>
      </c>
      <c r="AY223" s="16" t="s">
        <v>204</v>
      </c>
      <c r="AZ223" s="16" t="s">
        <v>204</v>
      </c>
      <c r="BA223" s="16" t="s">
        <v>204</v>
      </c>
      <c r="BB223" s="16" t="s">
        <v>204</v>
      </c>
      <c r="BC223" s="16">
        <v>1.26</v>
      </c>
      <c r="BD223" s="16">
        <v>8.8000000000000007</v>
      </c>
      <c r="BE223" s="16">
        <v>2800</v>
      </c>
      <c r="BF223" s="16">
        <v>2000</v>
      </c>
      <c r="BG223" s="16">
        <v>0</v>
      </c>
      <c r="BH223" s="16">
        <v>2000</v>
      </c>
      <c r="BI223" s="16">
        <v>2000</v>
      </c>
      <c r="BJ223" s="16">
        <v>0</v>
      </c>
    </row>
    <row r="224" spans="1:62" ht="20.149999999999999" customHeight="1" x14ac:dyDescent="0.35">
      <c r="A224">
        <v>223</v>
      </c>
      <c r="B224" t="s">
        <v>360</v>
      </c>
      <c r="C224" t="s">
        <v>7137</v>
      </c>
      <c r="D224" s="15" t="s">
        <v>826</v>
      </c>
      <c r="E224" s="12" t="s">
        <v>98</v>
      </c>
      <c r="F224" s="16">
        <v>1953</v>
      </c>
      <c r="G224" s="12" t="s">
        <v>588</v>
      </c>
      <c r="H224" s="12" t="s">
        <v>589</v>
      </c>
      <c r="I224" s="12" t="s">
        <v>640</v>
      </c>
      <c r="J224" s="12" t="s">
        <v>2402</v>
      </c>
      <c r="K224" s="12" t="s">
        <v>641</v>
      </c>
      <c r="N224" s="16" t="s">
        <v>206</v>
      </c>
      <c r="O224" s="16" t="s">
        <v>821</v>
      </c>
      <c r="P224" s="12" t="s">
        <v>482</v>
      </c>
      <c r="Q224" s="16">
        <v>2023</v>
      </c>
      <c r="R224" s="16">
        <v>1</v>
      </c>
      <c r="S224" s="16">
        <v>0</v>
      </c>
      <c r="T224" s="16">
        <v>0</v>
      </c>
      <c r="V224" s="12" t="s">
        <v>204</v>
      </c>
      <c r="W224" s="12" t="s">
        <v>204</v>
      </c>
      <c r="X224" s="16">
        <v>1</v>
      </c>
      <c r="Y224" s="16">
        <v>10</v>
      </c>
      <c r="Z224" s="16">
        <v>1</v>
      </c>
      <c r="AA224" s="16">
        <f t="shared" si="43"/>
        <v>120</v>
      </c>
      <c r="AB224" s="16" t="s">
        <v>643</v>
      </c>
      <c r="AC224" s="16" t="s">
        <v>592</v>
      </c>
      <c r="AD224" s="16">
        <f t="shared" si="33"/>
        <v>42000</v>
      </c>
      <c r="AE224" s="16">
        <f t="shared" si="34"/>
        <v>350</v>
      </c>
      <c r="AF224" s="16">
        <f t="shared" si="35"/>
        <v>131250</v>
      </c>
      <c r="AG224" s="16">
        <f t="shared" si="36"/>
        <v>100</v>
      </c>
      <c r="AH224" s="12">
        <v>0</v>
      </c>
      <c r="AI224" s="16">
        <f t="shared" si="37"/>
        <v>7</v>
      </c>
      <c r="AJ224" s="16">
        <f t="shared" si="38"/>
        <v>24150</v>
      </c>
      <c r="AK224" s="16">
        <f t="shared" si="39"/>
        <v>500</v>
      </c>
      <c r="AL224" s="16">
        <f t="shared" si="40"/>
        <v>5000</v>
      </c>
      <c r="AM224" s="16">
        <f t="shared" si="41"/>
        <v>90000</v>
      </c>
      <c r="AN224" s="16">
        <f t="shared" si="42"/>
        <v>292400</v>
      </c>
      <c r="AO224" s="12" t="s">
        <v>644</v>
      </c>
      <c r="AP224" s="16" t="s">
        <v>207</v>
      </c>
      <c r="AQ224" s="16" t="s">
        <v>204</v>
      </c>
      <c r="AS224" s="16" t="s">
        <v>2408</v>
      </c>
      <c r="AT224" s="16" t="s">
        <v>2407</v>
      </c>
      <c r="AU224" t="s">
        <v>2410</v>
      </c>
      <c r="AV224" s="15" t="s">
        <v>2409</v>
      </c>
      <c r="AW224" s="16" t="s">
        <v>593</v>
      </c>
      <c r="AX224" s="16" t="s">
        <v>204</v>
      </c>
      <c r="AY224" s="16" t="s">
        <v>204</v>
      </c>
      <c r="AZ224" s="16" t="s">
        <v>204</v>
      </c>
      <c r="BA224" s="16" t="s">
        <v>204</v>
      </c>
      <c r="BB224" s="16" t="s">
        <v>204</v>
      </c>
      <c r="BC224" s="16">
        <v>1</v>
      </c>
      <c r="BD224" s="16">
        <v>7.28</v>
      </c>
      <c r="BE224" s="16">
        <v>2800</v>
      </c>
      <c r="BF224" s="16">
        <v>1600</v>
      </c>
      <c r="BG224" s="16">
        <v>0</v>
      </c>
      <c r="BH224" s="16">
        <v>800</v>
      </c>
      <c r="BI224" s="16">
        <v>2080</v>
      </c>
      <c r="BJ224" s="16">
        <v>0</v>
      </c>
    </row>
    <row r="225" spans="1:62" ht="20.149999999999999" customHeight="1" x14ac:dyDescent="0.35">
      <c r="A225">
        <v>224</v>
      </c>
      <c r="B225" t="s">
        <v>360</v>
      </c>
      <c r="C225" t="s">
        <v>7138</v>
      </c>
      <c r="D225" s="15" t="s">
        <v>665</v>
      </c>
      <c r="E225" s="12" t="s">
        <v>98</v>
      </c>
      <c r="F225" s="16">
        <v>1949</v>
      </c>
      <c r="G225" s="12" t="s">
        <v>588</v>
      </c>
      <c r="H225" s="12" t="s">
        <v>589</v>
      </c>
      <c r="I225" s="12" t="s">
        <v>640</v>
      </c>
      <c r="J225" s="12" t="s">
        <v>2402</v>
      </c>
      <c r="K225" s="12" t="s">
        <v>641</v>
      </c>
      <c r="N225" s="16" t="s">
        <v>206</v>
      </c>
      <c r="O225" s="16" t="s">
        <v>821</v>
      </c>
      <c r="P225" s="12" t="s">
        <v>482</v>
      </c>
      <c r="Q225" s="16">
        <v>2023</v>
      </c>
      <c r="R225" s="16">
        <v>1</v>
      </c>
      <c r="S225" s="16">
        <v>0</v>
      </c>
      <c r="T225" s="16">
        <v>0</v>
      </c>
      <c r="V225" s="12" t="s">
        <v>204</v>
      </c>
      <c r="W225" s="12" t="s">
        <v>204</v>
      </c>
      <c r="X225" s="16">
        <v>1</v>
      </c>
      <c r="Y225" s="16">
        <v>12</v>
      </c>
      <c r="Z225" s="16">
        <v>1</v>
      </c>
      <c r="AA225" s="16">
        <f t="shared" si="43"/>
        <v>120</v>
      </c>
      <c r="AB225" s="16" t="s">
        <v>643</v>
      </c>
      <c r="AC225" s="16" t="s">
        <v>592</v>
      </c>
      <c r="AD225" s="16">
        <f t="shared" si="33"/>
        <v>42000</v>
      </c>
      <c r="AE225" s="16">
        <f t="shared" si="34"/>
        <v>350</v>
      </c>
      <c r="AF225" s="16">
        <f t="shared" si="35"/>
        <v>131250</v>
      </c>
      <c r="AG225" s="16">
        <f t="shared" si="36"/>
        <v>100</v>
      </c>
      <c r="AH225" s="12">
        <v>0</v>
      </c>
      <c r="AI225" s="16">
        <f t="shared" si="37"/>
        <v>7</v>
      </c>
      <c r="AJ225" s="16">
        <f t="shared" si="38"/>
        <v>24150</v>
      </c>
      <c r="AK225" s="16">
        <f t="shared" si="39"/>
        <v>500</v>
      </c>
      <c r="AL225" s="16">
        <f t="shared" si="40"/>
        <v>5000</v>
      </c>
      <c r="AM225" s="16">
        <f t="shared" si="41"/>
        <v>90000</v>
      </c>
      <c r="AN225" s="16">
        <f t="shared" si="42"/>
        <v>292400</v>
      </c>
      <c r="AO225" s="12" t="s">
        <v>644</v>
      </c>
      <c r="AP225" s="16" t="s">
        <v>207</v>
      </c>
      <c r="AQ225" s="16" t="s">
        <v>204</v>
      </c>
      <c r="AS225" s="16" t="s">
        <v>2408</v>
      </c>
      <c r="AT225" s="16" t="s">
        <v>2407</v>
      </c>
      <c r="AU225" t="s">
        <v>2410</v>
      </c>
      <c r="AV225" s="15" t="s">
        <v>2409</v>
      </c>
      <c r="AW225" s="16" t="s">
        <v>593</v>
      </c>
      <c r="AX225" s="16" t="s">
        <v>204</v>
      </c>
      <c r="AY225" s="16" t="s">
        <v>204</v>
      </c>
      <c r="AZ225" s="16" t="s">
        <v>204</v>
      </c>
      <c r="BA225" s="16" t="s">
        <v>204</v>
      </c>
      <c r="BB225" s="16" t="s">
        <v>204</v>
      </c>
      <c r="BC225" s="16">
        <v>1</v>
      </c>
      <c r="BD225" s="16">
        <v>7.44</v>
      </c>
      <c r="BE225" s="16">
        <v>2800</v>
      </c>
      <c r="BF225" s="16">
        <v>1200</v>
      </c>
      <c r="BG225" s="16">
        <v>0</v>
      </c>
      <c r="BH225" s="16">
        <v>1600</v>
      </c>
      <c r="BI225" s="16">
        <v>1840</v>
      </c>
      <c r="BJ225" s="16">
        <v>0</v>
      </c>
    </row>
    <row r="226" spans="1:62" ht="20.149999999999999" customHeight="1" x14ac:dyDescent="0.35">
      <c r="A226">
        <v>225</v>
      </c>
      <c r="B226" t="s">
        <v>360</v>
      </c>
      <c r="C226" t="s">
        <v>7139</v>
      </c>
      <c r="D226" s="15" t="s">
        <v>827</v>
      </c>
      <c r="E226" s="12" t="s">
        <v>98</v>
      </c>
      <c r="F226" s="16">
        <v>1949</v>
      </c>
      <c r="G226" s="12" t="s">
        <v>588</v>
      </c>
      <c r="H226" s="12" t="s">
        <v>589</v>
      </c>
      <c r="I226" s="12" t="s">
        <v>640</v>
      </c>
      <c r="J226" s="12" t="s">
        <v>2402</v>
      </c>
      <c r="K226" s="12" t="s">
        <v>641</v>
      </c>
      <c r="N226" s="16" t="s">
        <v>206</v>
      </c>
      <c r="O226" s="16" t="s">
        <v>821</v>
      </c>
      <c r="P226" s="12" t="s">
        <v>482</v>
      </c>
      <c r="Q226" s="16">
        <v>2023</v>
      </c>
      <c r="R226" s="16">
        <v>2</v>
      </c>
      <c r="S226" s="16">
        <v>0</v>
      </c>
      <c r="T226" s="16">
        <v>0</v>
      </c>
      <c r="V226" s="12" t="s">
        <v>204</v>
      </c>
      <c r="W226" s="12" t="s">
        <v>204</v>
      </c>
      <c r="X226" s="16">
        <v>1</v>
      </c>
      <c r="Y226" s="16">
        <v>14</v>
      </c>
      <c r="Z226" s="16">
        <v>2</v>
      </c>
      <c r="AA226" s="16">
        <f t="shared" si="43"/>
        <v>240</v>
      </c>
      <c r="AB226" s="16" t="s">
        <v>643</v>
      </c>
      <c r="AC226" s="16" t="s">
        <v>592</v>
      </c>
      <c r="AD226" s="16">
        <f t="shared" si="33"/>
        <v>84000</v>
      </c>
      <c r="AE226" s="16">
        <f t="shared" si="34"/>
        <v>700</v>
      </c>
      <c r="AF226" s="16">
        <f t="shared" si="35"/>
        <v>262500</v>
      </c>
      <c r="AG226" s="16">
        <f t="shared" si="36"/>
        <v>200</v>
      </c>
      <c r="AH226" s="12">
        <v>0</v>
      </c>
      <c r="AI226" s="16">
        <f t="shared" si="37"/>
        <v>14</v>
      </c>
      <c r="AJ226" s="16">
        <f t="shared" si="38"/>
        <v>48300</v>
      </c>
      <c r="AK226" s="16">
        <f t="shared" si="39"/>
        <v>1000</v>
      </c>
      <c r="AL226" s="16">
        <f t="shared" si="40"/>
        <v>10000</v>
      </c>
      <c r="AM226" s="16">
        <f t="shared" si="41"/>
        <v>180000</v>
      </c>
      <c r="AN226" s="16">
        <f t="shared" si="42"/>
        <v>584800</v>
      </c>
      <c r="AO226" s="12" t="s">
        <v>644</v>
      </c>
      <c r="AP226" s="16" t="s">
        <v>207</v>
      </c>
      <c r="AQ226" s="16" t="s">
        <v>204</v>
      </c>
      <c r="AS226" s="16" t="s">
        <v>2408</v>
      </c>
      <c r="AT226" s="16" t="s">
        <v>2407</v>
      </c>
      <c r="AU226" t="s">
        <v>2410</v>
      </c>
      <c r="AV226" s="15" t="s">
        <v>2409</v>
      </c>
      <c r="AW226" s="16" t="s">
        <v>593</v>
      </c>
      <c r="AX226" s="16" t="s">
        <v>204</v>
      </c>
      <c r="AY226" s="16" t="s">
        <v>204</v>
      </c>
      <c r="AZ226" s="16" t="s">
        <v>204</v>
      </c>
      <c r="BA226" s="16" t="s">
        <v>204</v>
      </c>
      <c r="BB226" s="16" t="s">
        <v>204</v>
      </c>
      <c r="BC226" s="16">
        <v>2</v>
      </c>
      <c r="BD226" s="16">
        <v>14.4</v>
      </c>
      <c r="BE226" s="16">
        <v>5600</v>
      </c>
      <c r="BF226" s="16">
        <v>2000</v>
      </c>
      <c r="BG226" s="16">
        <v>0</v>
      </c>
      <c r="BH226" s="16">
        <v>3200</v>
      </c>
      <c r="BI226" s="16">
        <v>3600</v>
      </c>
      <c r="BJ226" s="16">
        <v>0</v>
      </c>
    </row>
    <row r="227" spans="1:62" ht="20.149999999999999" customHeight="1" x14ac:dyDescent="0.35">
      <c r="A227">
        <v>226</v>
      </c>
      <c r="B227" t="s">
        <v>360</v>
      </c>
      <c r="C227" t="s">
        <v>7140</v>
      </c>
      <c r="D227" s="15" t="s">
        <v>652</v>
      </c>
      <c r="E227" s="12" t="s">
        <v>98</v>
      </c>
      <c r="F227" s="16">
        <v>1977</v>
      </c>
      <c r="G227" s="12" t="s">
        <v>588</v>
      </c>
      <c r="H227" s="12" t="s">
        <v>589</v>
      </c>
      <c r="I227" s="12" t="s">
        <v>640</v>
      </c>
      <c r="J227" s="12" t="s">
        <v>2402</v>
      </c>
      <c r="K227" s="12" t="s">
        <v>641</v>
      </c>
      <c r="N227" s="16" t="s">
        <v>206</v>
      </c>
      <c r="O227" s="16" t="s">
        <v>821</v>
      </c>
      <c r="P227" s="12" t="s">
        <v>482</v>
      </c>
      <c r="Q227" s="16">
        <v>2023</v>
      </c>
      <c r="R227" s="16">
        <v>1</v>
      </c>
      <c r="S227" s="16">
        <v>0</v>
      </c>
      <c r="T227" s="16">
        <v>0</v>
      </c>
      <c r="V227" s="12" t="s">
        <v>204</v>
      </c>
      <c r="W227" s="12" t="s">
        <v>204</v>
      </c>
      <c r="X227" s="16">
        <v>1</v>
      </c>
      <c r="Y227" s="16">
        <v>9</v>
      </c>
      <c r="Z227" s="16">
        <v>1</v>
      </c>
      <c r="AA227" s="16">
        <f t="shared" si="43"/>
        <v>120</v>
      </c>
      <c r="AB227" s="16" t="s">
        <v>643</v>
      </c>
      <c r="AC227" s="16" t="s">
        <v>592</v>
      </c>
      <c r="AD227" s="16">
        <f t="shared" si="33"/>
        <v>42000</v>
      </c>
      <c r="AE227" s="16">
        <f t="shared" si="34"/>
        <v>350</v>
      </c>
      <c r="AF227" s="16">
        <f t="shared" si="35"/>
        <v>131250</v>
      </c>
      <c r="AG227" s="16">
        <f t="shared" si="36"/>
        <v>100</v>
      </c>
      <c r="AH227" s="12">
        <v>0</v>
      </c>
      <c r="AI227" s="16">
        <f t="shared" si="37"/>
        <v>7</v>
      </c>
      <c r="AJ227" s="16">
        <f t="shared" si="38"/>
        <v>24150</v>
      </c>
      <c r="AK227" s="16">
        <f t="shared" si="39"/>
        <v>500</v>
      </c>
      <c r="AL227" s="16">
        <f t="shared" si="40"/>
        <v>5000</v>
      </c>
      <c r="AM227" s="16">
        <f t="shared" si="41"/>
        <v>90000</v>
      </c>
      <c r="AN227" s="16">
        <f t="shared" si="42"/>
        <v>292400</v>
      </c>
      <c r="AO227" s="12" t="s">
        <v>644</v>
      </c>
      <c r="AP227" s="16" t="s">
        <v>207</v>
      </c>
      <c r="AQ227" s="16" t="s">
        <v>204</v>
      </c>
      <c r="AS227" s="16" t="s">
        <v>2408</v>
      </c>
      <c r="AT227" s="16" t="s">
        <v>2407</v>
      </c>
      <c r="AU227" t="s">
        <v>2410</v>
      </c>
      <c r="AV227" s="15" t="s">
        <v>2409</v>
      </c>
      <c r="AW227" s="16" t="s">
        <v>593</v>
      </c>
      <c r="AX227" s="16" t="s">
        <v>204</v>
      </c>
      <c r="AY227" s="16" t="s">
        <v>204</v>
      </c>
      <c r="AZ227" s="16" t="s">
        <v>204</v>
      </c>
      <c r="BA227" s="16" t="s">
        <v>204</v>
      </c>
      <c r="BB227" s="16" t="s">
        <v>204</v>
      </c>
      <c r="BC227" s="16">
        <v>1</v>
      </c>
      <c r="BD227" s="16">
        <v>7.6</v>
      </c>
      <c r="BE227" s="16">
        <v>2800</v>
      </c>
      <c r="BF227" s="16">
        <v>1600</v>
      </c>
      <c r="BG227" s="16">
        <v>0</v>
      </c>
      <c r="BH227" s="16">
        <v>1600</v>
      </c>
      <c r="BI227" s="16">
        <v>1600</v>
      </c>
      <c r="BJ227" s="16">
        <v>0</v>
      </c>
    </row>
    <row r="228" spans="1:62" ht="20.149999999999999" customHeight="1" x14ac:dyDescent="0.35">
      <c r="A228">
        <v>227</v>
      </c>
      <c r="B228" t="s">
        <v>360</v>
      </c>
      <c r="C228" t="s">
        <v>7141</v>
      </c>
      <c r="D228" s="15" t="s">
        <v>828</v>
      </c>
      <c r="E228" s="12" t="s">
        <v>93</v>
      </c>
      <c r="F228" s="16">
        <v>1969</v>
      </c>
      <c r="G228" s="12" t="s">
        <v>588</v>
      </c>
      <c r="H228" s="12" t="s">
        <v>589</v>
      </c>
      <c r="I228" s="12" t="s">
        <v>640</v>
      </c>
      <c r="J228" s="12" t="s">
        <v>2402</v>
      </c>
      <c r="K228" s="12" t="s">
        <v>641</v>
      </c>
      <c r="N228" s="16" t="s">
        <v>206</v>
      </c>
      <c r="O228" s="16" t="s">
        <v>821</v>
      </c>
      <c r="P228" s="12" t="s">
        <v>482</v>
      </c>
      <c r="Q228" s="16">
        <v>2023</v>
      </c>
      <c r="R228" s="16">
        <v>0.45</v>
      </c>
      <c r="S228" s="16">
        <v>0</v>
      </c>
      <c r="T228" s="16">
        <v>0</v>
      </c>
      <c r="V228" s="12" t="s">
        <v>204</v>
      </c>
      <c r="W228" s="12" t="s">
        <v>204</v>
      </c>
      <c r="X228" s="16">
        <v>1</v>
      </c>
      <c r="Y228" s="16">
        <v>6</v>
      </c>
      <c r="Z228" s="16">
        <v>0.45</v>
      </c>
      <c r="AA228" s="16">
        <f t="shared" si="43"/>
        <v>54</v>
      </c>
      <c r="AB228" s="16" t="s">
        <v>643</v>
      </c>
      <c r="AC228" s="16" t="s">
        <v>592</v>
      </c>
      <c r="AD228" s="16">
        <f t="shared" si="33"/>
        <v>18900</v>
      </c>
      <c r="AE228" s="16">
        <f t="shared" si="34"/>
        <v>157.5</v>
      </c>
      <c r="AF228" s="16">
        <f t="shared" si="35"/>
        <v>59062.5</v>
      </c>
      <c r="AG228" s="16">
        <f t="shared" si="36"/>
        <v>45</v>
      </c>
      <c r="AH228" s="12">
        <v>0</v>
      </c>
      <c r="AI228" s="16">
        <f t="shared" si="37"/>
        <v>3.15</v>
      </c>
      <c r="AJ228" s="16">
        <f t="shared" si="38"/>
        <v>10867.5</v>
      </c>
      <c r="AK228" s="16">
        <f t="shared" si="39"/>
        <v>225</v>
      </c>
      <c r="AL228" s="16">
        <f t="shared" si="40"/>
        <v>2250</v>
      </c>
      <c r="AM228" s="16">
        <f t="shared" si="41"/>
        <v>40500</v>
      </c>
      <c r="AN228" s="16">
        <f t="shared" si="42"/>
        <v>131580</v>
      </c>
      <c r="AO228" s="12" t="s">
        <v>644</v>
      </c>
      <c r="AP228" s="16" t="s">
        <v>207</v>
      </c>
      <c r="AQ228" s="16" t="s">
        <v>204</v>
      </c>
      <c r="AS228" s="16" t="s">
        <v>2408</v>
      </c>
      <c r="AT228" s="16" t="s">
        <v>2407</v>
      </c>
      <c r="AU228" t="s">
        <v>2410</v>
      </c>
      <c r="AV228" s="15" t="s">
        <v>2409</v>
      </c>
      <c r="AW228" s="16" t="s">
        <v>593</v>
      </c>
      <c r="AX228" s="16" t="s">
        <v>204</v>
      </c>
      <c r="AY228" s="16" t="s">
        <v>204</v>
      </c>
      <c r="AZ228" s="16" t="s">
        <v>204</v>
      </c>
      <c r="BA228" s="16" t="s">
        <v>204</v>
      </c>
      <c r="BB228" s="16" t="s">
        <v>204</v>
      </c>
      <c r="BC228" s="16">
        <v>0.45</v>
      </c>
      <c r="BD228" s="16">
        <v>3.2</v>
      </c>
      <c r="BE228" s="16">
        <v>1360</v>
      </c>
      <c r="BF228" s="16">
        <v>800</v>
      </c>
      <c r="BG228" s="16">
        <v>0</v>
      </c>
      <c r="BH228" s="16">
        <v>240</v>
      </c>
      <c r="BI228" s="16">
        <v>800</v>
      </c>
      <c r="BJ228" s="16">
        <v>0</v>
      </c>
    </row>
    <row r="229" spans="1:62" ht="20.149999999999999" customHeight="1" x14ac:dyDescent="0.35">
      <c r="A229">
        <v>228</v>
      </c>
      <c r="B229" t="s">
        <v>360</v>
      </c>
      <c r="C229" t="s">
        <v>7142</v>
      </c>
      <c r="D229" s="15" t="s">
        <v>829</v>
      </c>
      <c r="E229" s="12" t="s">
        <v>98</v>
      </c>
      <c r="F229" s="16">
        <v>1977</v>
      </c>
      <c r="G229" s="12" t="s">
        <v>588</v>
      </c>
      <c r="H229" s="12" t="s">
        <v>589</v>
      </c>
      <c r="I229" s="12" t="s">
        <v>640</v>
      </c>
      <c r="J229" s="12" t="s">
        <v>2402</v>
      </c>
      <c r="K229" s="12" t="s">
        <v>641</v>
      </c>
      <c r="N229" s="16" t="s">
        <v>206</v>
      </c>
      <c r="O229" s="16" t="s">
        <v>821</v>
      </c>
      <c r="P229" s="12" t="s">
        <v>482</v>
      </c>
      <c r="Q229" s="16">
        <v>2023</v>
      </c>
      <c r="R229" s="16">
        <v>0.74</v>
      </c>
      <c r="S229" s="16">
        <v>0</v>
      </c>
      <c r="T229" s="16">
        <v>0</v>
      </c>
      <c r="V229" s="12" t="s">
        <v>204</v>
      </c>
      <c r="W229" s="12" t="s">
        <v>204</v>
      </c>
      <c r="X229" s="16">
        <v>1</v>
      </c>
      <c r="Y229" s="16">
        <v>9</v>
      </c>
      <c r="Z229" s="16">
        <v>0.74</v>
      </c>
      <c r="AA229" s="16">
        <f t="shared" si="43"/>
        <v>88.8</v>
      </c>
      <c r="AB229" s="16" t="s">
        <v>643</v>
      </c>
      <c r="AC229" s="16" t="s">
        <v>592</v>
      </c>
      <c r="AD229" s="16">
        <f t="shared" si="33"/>
        <v>31080</v>
      </c>
      <c r="AE229" s="16">
        <f t="shared" si="34"/>
        <v>259</v>
      </c>
      <c r="AF229" s="16">
        <f t="shared" si="35"/>
        <v>97125</v>
      </c>
      <c r="AG229" s="16">
        <f t="shared" si="36"/>
        <v>74</v>
      </c>
      <c r="AH229" s="12">
        <v>0</v>
      </c>
      <c r="AI229" s="16">
        <f t="shared" si="37"/>
        <v>5.18</v>
      </c>
      <c r="AJ229" s="16">
        <f t="shared" si="38"/>
        <v>17871</v>
      </c>
      <c r="AK229" s="16">
        <f t="shared" si="39"/>
        <v>370</v>
      </c>
      <c r="AL229" s="16">
        <f t="shared" si="40"/>
        <v>3700</v>
      </c>
      <c r="AM229" s="16">
        <f t="shared" si="41"/>
        <v>66600</v>
      </c>
      <c r="AN229" s="16">
        <f t="shared" si="42"/>
        <v>216376</v>
      </c>
      <c r="AO229" s="12" t="s">
        <v>644</v>
      </c>
      <c r="AP229" s="16" t="s">
        <v>207</v>
      </c>
      <c r="AQ229" s="16" t="s">
        <v>204</v>
      </c>
      <c r="AS229" s="16" t="s">
        <v>2408</v>
      </c>
      <c r="AT229" s="16" t="s">
        <v>2407</v>
      </c>
      <c r="AU229" t="s">
        <v>2410</v>
      </c>
      <c r="AV229" s="15" t="s">
        <v>2409</v>
      </c>
      <c r="AW229" s="16" t="s">
        <v>593</v>
      </c>
      <c r="AX229" s="16" t="s">
        <v>204</v>
      </c>
      <c r="AY229" s="16" t="s">
        <v>204</v>
      </c>
      <c r="AZ229" s="16" t="s">
        <v>204</v>
      </c>
      <c r="BA229" s="16" t="s">
        <v>204</v>
      </c>
      <c r="BB229" s="16" t="s">
        <v>204</v>
      </c>
      <c r="BC229" s="16">
        <v>0.74</v>
      </c>
      <c r="BD229" s="16">
        <v>5.6</v>
      </c>
      <c r="BE229" s="16">
        <v>1600</v>
      </c>
      <c r="BF229" s="16">
        <v>1600</v>
      </c>
      <c r="BG229" s="16">
        <v>0</v>
      </c>
      <c r="BH229" s="16">
        <v>1200</v>
      </c>
      <c r="BI229" s="16">
        <v>1200</v>
      </c>
      <c r="BJ229" s="16">
        <v>0</v>
      </c>
    </row>
    <row r="230" spans="1:62" ht="20.149999999999999" customHeight="1" x14ac:dyDescent="0.35">
      <c r="A230">
        <v>229</v>
      </c>
      <c r="B230" t="s">
        <v>360</v>
      </c>
      <c r="C230" t="s">
        <v>7143</v>
      </c>
      <c r="D230" s="15" t="s">
        <v>830</v>
      </c>
      <c r="E230" s="12" t="s">
        <v>98</v>
      </c>
      <c r="F230" s="16">
        <v>1977</v>
      </c>
      <c r="G230" s="12" t="s">
        <v>588</v>
      </c>
      <c r="H230" s="12" t="s">
        <v>589</v>
      </c>
      <c r="I230" s="12" t="s">
        <v>640</v>
      </c>
      <c r="J230" s="12" t="s">
        <v>2402</v>
      </c>
      <c r="K230" s="12" t="s">
        <v>641</v>
      </c>
      <c r="N230" s="16" t="s">
        <v>206</v>
      </c>
      <c r="O230" s="16" t="s">
        <v>831</v>
      </c>
      <c r="P230" s="12" t="s">
        <v>482</v>
      </c>
      <c r="Q230" s="16">
        <v>2023</v>
      </c>
      <c r="R230" s="16">
        <v>0.57999999999999996</v>
      </c>
      <c r="S230" s="16">
        <v>0</v>
      </c>
      <c r="T230" s="16">
        <v>0</v>
      </c>
      <c r="V230" s="12" t="s">
        <v>204</v>
      </c>
      <c r="W230" s="12" t="s">
        <v>204</v>
      </c>
      <c r="X230" s="16">
        <v>1</v>
      </c>
      <c r="Y230" s="16">
        <v>5</v>
      </c>
      <c r="Z230" s="16">
        <v>0.57999999999999996</v>
      </c>
      <c r="AA230" s="16">
        <f t="shared" si="43"/>
        <v>69.599999999999994</v>
      </c>
      <c r="AB230" s="16" t="s">
        <v>643</v>
      </c>
      <c r="AC230" s="16" t="s">
        <v>592</v>
      </c>
      <c r="AD230" s="16">
        <f t="shared" si="33"/>
        <v>24359.999999999996</v>
      </c>
      <c r="AE230" s="16">
        <f t="shared" si="34"/>
        <v>203</v>
      </c>
      <c r="AF230" s="16">
        <f t="shared" si="35"/>
        <v>76125</v>
      </c>
      <c r="AG230" s="16">
        <f t="shared" si="36"/>
        <v>57.999999999999993</v>
      </c>
      <c r="AH230" s="12">
        <v>0</v>
      </c>
      <c r="AI230" s="16">
        <f t="shared" si="37"/>
        <v>4.0599999999999996</v>
      </c>
      <c r="AJ230" s="16">
        <f t="shared" si="38"/>
        <v>14006.999999999998</v>
      </c>
      <c r="AK230" s="16">
        <f t="shared" si="39"/>
        <v>290</v>
      </c>
      <c r="AL230" s="16">
        <f t="shared" si="40"/>
        <v>2900</v>
      </c>
      <c r="AM230" s="16">
        <f t="shared" si="41"/>
        <v>52200</v>
      </c>
      <c r="AN230" s="16">
        <f t="shared" si="42"/>
        <v>169592</v>
      </c>
      <c r="AO230" s="12" t="s">
        <v>644</v>
      </c>
      <c r="AP230" s="16" t="s">
        <v>207</v>
      </c>
      <c r="AQ230" s="16" t="s">
        <v>204</v>
      </c>
      <c r="AS230" s="16" t="s">
        <v>2408</v>
      </c>
      <c r="AT230" s="16" t="s">
        <v>2407</v>
      </c>
      <c r="AU230" t="s">
        <v>2410</v>
      </c>
      <c r="AV230" s="15" t="s">
        <v>2409</v>
      </c>
      <c r="AW230" s="16" t="s">
        <v>593</v>
      </c>
      <c r="AX230" s="16" t="s">
        <v>204</v>
      </c>
      <c r="AY230" s="16" t="s">
        <v>204</v>
      </c>
      <c r="AZ230" s="16" t="s">
        <v>204</v>
      </c>
      <c r="BA230" s="16" t="s">
        <v>204</v>
      </c>
      <c r="BB230" s="16" t="s">
        <v>204</v>
      </c>
      <c r="BC230" s="16">
        <v>0.57999999999999996</v>
      </c>
      <c r="BD230" s="16">
        <v>4.4000000000000004</v>
      </c>
      <c r="BE230" s="16">
        <v>1440</v>
      </c>
      <c r="BF230" s="16">
        <v>800</v>
      </c>
      <c r="BG230" s="16">
        <v>0</v>
      </c>
      <c r="BH230" s="16">
        <v>800</v>
      </c>
      <c r="BI230" s="16">
        <v>1360</v>
      </c>
      <c r="BJ230" s="16">
        <v>0</v>
      </c>
    </row>
    <row r="231" spans="1:62" ht="20.149999999999999" customHeight="1" x14ac:dyDescent="0.35">
      <c r="A231">
        <v>230</v>
      </c>
      <c r="B231" t="s">
        <v>360</v>
      </c>
      <c r="C231" t="s">
        <v>7144</v>
      </c>
      <c r="D231" s="15" t="s">
        <v>832</v>
      </c>
      <c r="E231" s="12" t="s">
        <v>98</v>
      </c>
      <c r="F231" s="16">
        <v>1949</v>
      </c>
      <c r="G231" s="12" t="s">
        <v>588</v>
      </c>
      <c r="H231" s="12" t="s">
        <v>589</v>
      </c>
      <c r="I231" s="12" t="s">
        <v>640</v>
      </c>
      <c r="J231" s="12" t="s">
        <v>2402</v>
      </c>
      <c r="K231" s="12" t="s">
        <v>641</v>
      </c>
      <c r="N231" s="16" t="s">
        <v>205</v>
      </c>
      <c r="O231" s="16" t="s">
        <v>831</v>
      </c>
      <c r="P231" s="12" t="s">
        <v>482</v>
      </c>
      <c r="Q231" s="16">
        <v>2023</v>
      </c>
      <c r="R231" s="16">
        <v>1.5</v>
      </c>
      <c r="S231" s="16">
        <v>0</v>
      </c>
      <c r="T231" s="16">
        <v>0</v>
      </c>
      <c r="V231" s="12" t="s">
        <v>204</v>
      </c>
      <c r="W231" s="12" t="s">
        <v>204</v>
      </c>
      <c r="X231" s="16">
        <v>1</v>
      </c>
      <c r="Y231" s="16">
        <v>4</v>
      </c>
      <c r="Z231" s="16">
        <v>1.5</v>
      </c>
      <c r="AA231" s="16">
        <f t="shared" si="43"/>
        <v>180</v>
      </c>
      <c r="AB231" s="16" t="s">
        <v>643</v>
      </c>
      <c r="AC231" s="16" t="s">
        <v>592</v>
      </c>
      <c r="AD231" s="16">
        <f t="shared" si="33"/>
        <v>63000</v>
      </c>
      <c r="AE231" s="16">
        <f t="shared" si="34"/>
        <v>525</v>
      </c>
      <c r="AF231" s="16">
        <f t="shared" si="35"/>
        <v>196875</v>
      </c>
      <c r="AG231" s="16">
        <f t="shared" si="36"/>
        <v>150</v>
      </c>
      <c r="AH231" s="12">
        <v>0</v>
      </c>
      <c r="AI231" s="16">
        <f t="shared" si="37"/>
        <v>10.5</v>
      </c>
      <c r="AJ231" s="16">
        <f t="shared" si="38"/>
        <v>36225</v>
      </c>
      <c r="AK231" s="16">
        <f t="shared" si="39"/>
        <v>750</v>
      </c>
      <c r="AL231" s="16">
        <f t="shared" si="40"/>
        <v>7500</v>
      </c>
      <c r="AM231" s="16">
        <f t="shared" si="41"/>
        <v>135000</v>
      </c>
      <c r="AN231" s="16">
        <f t="shared" si="42"/>
        <v>438600</v>
      </c>
      <c r="AO231" s="12" t="s">
        <v>644</v>
      </c>
      <c r="AP231" s="16" t="s">
        <v>207</v>
      </c>
      <c r="AQ231" s="16" t="s">
        <v>204</v>
      </c>
      <c r="AS231" s="16" t="s">
        <v>2408</v>
      </c>
      <c r="AT231" s="16" t="s">
        <v>2407</v>
      </c>
      <c r="AU231" t="s">
        <v>2410</v>
      </c>
      <c r="AV231" s="15" t="s">
        <v>2409</v>
      </c>
      <c r="AW231" s="16" t="s">
        <v>593</v>
      </c>
      <c r="AX231" s="16" t="s">
        <v>204</v>
      </c>
      <c r="AY231" s="16" t="s">
        <v>204</v>
      </c>
      <c r="AZ231" s="16" t="s">
        <v>204</v>
      </c>
      <c r="BA231" s="16" t="s">
        <v>204</v>
      </c>
      <c r="BB231" s="16" t="s">
        <v>204</v>
      </c>
      <c r="BC231" s="16">
        <v>1.5</v>
      </c>
      <c r="BD231" s="16">
        <v>9.6</v>
      </c>
      <c r="BE231" s="16">
        <v>4100</v>
      </c>
      <c r="BF231" s="16">
        <v>2000</v>
      </c>
      <c r="BG231" s="16">
        <v>0</v>
      </c>
      <c r="BH231" s="16">
        <v>1600</v>
      </c>
      <c r="BI231" s="16">
        <v>1840</v>
      </c>
      <c r="BJ231" s="16">
        <v>0</v>
      </c>
    </row>
    <row r="232" spans="1:62" ht="20.149999999999999" customHeight="1" x14ac:dyDescent="0.35">
      <c r="A232">
        <v>231</v>
      </c>
      <c r="B232" t="s">
        <v>360</v>
      </c>
      <c r="C232" t="s">
        <v>7145</v>
      </c>
      <c r="D232" s="15" t="s">
        <v>833</v>
      </c>
      <c r="E232" s="12" t="s">
        <v>98</v>
      </c>
      <c r="F232" s="16">
        <v>1962</v>
      </c>
      <c r="G232" s="12" t="s">
        <v>588</v>
      </c>
      <c r="H232" s="12" t="s">
        <v>589</v>
      </c>
      <c r="I232" s="12" t="s">
        <v>640</v>
      </c>
      <c r="J232" s="12" t="s">
        <v>2402</v>
      </c>
      <c r="K232" s="12" t="s">
        <v>641</v>
      </c>
      <c r="N232" s="16" t="s">
        <v>205</v>
      </c>
      <c r="O232" s="16" t="s">
        <v>831</v>
      </c>
      <c r="P232" s="12" t="s">
        <v>482</v>
      </c>
      <c r="Q232" s="16">
        <v>2023</v>
      </c>
      <c r="R232" s="16">
        <v>1.54</v>
      </c>
      <c r="S232" s="16">
        <v>0</v>
      </c>
      <c r="T232" s="16">
        <v>0</v>
      </c>
      <c r="V232" s="12" t="s">
        <v>204</v>
      </c>
      <c r="W232" s="12" t="s">
        <v>204</v>
      </c>
      <c r="X232" s="16">
        <v>1</v>
      </c>
      <c r="Y232" s="16">
        <v>2</v>
      </c>
      <c r="Z232" s="16">
        <v>1.54</v>
      </c>
      <c r="AA232" s="16">
        <f t="shared" si="43"/>
        <v>184.8</v>
      </c>
      <c r="AB232" s="16" t="s">
        <v>643</v>
      </c>
      <c r="AC232" s="16" t="s">
        <v>592</v>
      </c>
      <c r="AD232" s="16">
        <f t="shared" si="33"/>
        <v>64680.000000000007</v>
      </c>
      <c r="AE232" s="16">
        <f t="shared" si="34"/>
        <v>539</v>
      </c>
      <c r="AF232" s="16">
        <f t="shared" si="35"/>
        <v>202125</v>
      </c>
      <c r="AG232" s="16">
        <f t="shared" si="36"/>
        <v>154</v>
      </c>
      <c r="AH232" s="12">
        <v>0</v>
      </c>
      <c r="AI232" s="16">
        <f t="shared" si="37"/>
        <v>10.780000000000001</v>
      </c>
      <c r="AJ232" s="16">
        <f t="shared" si="38"/>
        <v>37191.000000000007</v>
      </c>
      <c r="AK232" s="16">
        <f t="shared" si="39"/>
        <v>770</v>
      </c>
      <c r="AL232" s="16">
        <f t="shared" si="40"/>
        <v>7700</v>
      </c>
      <c r="AM232" s="16">
        <f t="shared" si="41"/>
        <v>138600</v>
      </c>
      <c r="AN232" s="16">
        <f t="shared" si="42"/>
        <v>450296</v>
      </c>
      <c r="AO232" s="12" t="s">
        <v>644</v>
      </c>
      <c r="AP232" s="16" t="s">
        <v>207</v>
      </c>
      <c r="AQ232" s="16" t="s">
        <v>204</v>
      </c>
      <c r="AS232" s="16" t="s">
        <v>2408</v>
      </c>
      <c r="AT232" s="16" t="s">
        <v>2407</v>
      </c>
      <c r="AU232" t="s">
        <v>2410</v>
      </c>
      <c r="AV232" s="15" t="s">
        <v>2409</v>
      </c>
      <c r="AW232" s="16" t="s">
        <v>593</v>
      </c>
      <c r="AX232" s="16" t="s">
        <v>204</v>
      </c>
      <c r="AY232" s="16" t="s">
        <v>204</v>
      </c>
      <c r="AZ232" s="16" t="s">
        <v>204</v>
      </c>
      <c r="BA232" s="16" t="s">
        <v>204</v>
      </c>
      <c r="BB232" s="16" t="s">
        <v>204</v>
      </c>
      <c r="BC232" s="16">
        <v>1.54</v>
      </c>
      <c r="BD232" s="16">
        <v>10.4</v>
      </c>
      <c r="BE232" s="16">
        <v>4240</v>
      </c>
      <c r="BF232" s="16">
        <v>2000</v>
      </c>
      <c r="BG232" s="16">
        <v>0</v>
      </c>
      <c r="BH232" s="16">
        <v>1760</v>
      </c>
      <c r="BI232" s="16">
        <v>2400</v>
      </c>
      <c r="BJ232" s="16">
        <v>0</v>
      </c>
    </row>
    <row r="233" spans="1:62" ht="20.149999999999999" customHeight="1" x14ac:dyDescent="0.35">
      <c r="A233">
        <v>232</v>
      </c>
      <c r="B233" t="s">
        <v>360</v>
      </c>
      <c r="C233" t="s">
        <v>7146</v>
      </c>
      <c r="D233" s="15" t="s">
        <v>834</v>
      </c>
      <c r="E233" s="12" t="s">
        <v>98</v>
      </c>
      <c r="F233" s="16">
        <v>1962</v>
      </c>
      <c r="G233" s="12" t="s">
        <v>588</v>
      </c>
      <c r="H233" s="12" t="s">
        <v>589</v>
      </c>
      <c r="I233" s="12" t="s">
        <v>640</v>
      </c>
      <c r="J233" s="12" t="s">
        <v>2402</v>
      </c>
      <c r="K233" s="12" t="s">
        <v>641</v>
      </c>
      <c r="N233" s="16" t="s">
        <v>206</v>
      </c>
      <c r="O233" s="16" t="s">
        <v>831</v>
      </c>
      <c r="P233" s="12" t="s">
        <v>482</v>
      </c>
      <c r="Q233" s="16">
        <v>2023</v>
      </c>
      <c r="R233" s="16">
        <v>0.2</v>
      </c>
      <c r="S233" s="16">
        <v>0</v>
      </c>
      <c r="T233" s="16">
        <v>0</v>
      </c>
      <c r="V233" s="12" t="s">
        <v>204</v>
      </c>
      <c r="W233" s="12" t="s">
        <v>204</v>
      </c>
      <c r="X233" s="16">
        <v>1</v>
      </c>
      <c r="Y233" s="16">
        <v>4</v>
      </c>
      <c r="Z233" s="16">
        <v>0.2</v>
      </c>
      <c r="AA233" s="16">
        <f t="shared" si="43"/>
        <v>24</v>
      </c>
      <c r="AB233" s="16" t="s">
        <v>643</v>
      </c>
      <c r="AC233" s="16" t="s">
        <v>592</v>
      </c>
      <c r="AD233" s="16">
        <f t="shared" si="33"/>
        <v>8400</v>
      </c>
      <c r="AE233" s="16">
        <f t="shared" si="34"/>
        <v>70</v>
      </c>
      <c r="AF233" s="16">
        <f t="shared" si="35"/>
        <v>26250</v>
      </c>
      <c r="AG233" s="16">
        <f t="shared" si="36"/>
        <v>20</v>
      </c>
      <c r="AH233" s="12">
        <v>0</v>
      </c>
      <c r="AI233" s="16">
        <f t="shared" si="37"/>
        <v>1.4000000000000001</v>
      </c>
      <c r="AJ233" s="16">
        <f t="shared" si="38"/>
        <v>4830.0000000000009</v>
      </c>
      <c r="AK233" s="16">
        <f t="shared" si="39"/>
        <v>100</v>
      </c>
      <c r="AL233" s="16">
        <f t="shared" si="40"/>
        <v>1000</v>
      </c>
      <c r="AM233" s="16">
        <f t="shared" si="41"/>
        <v>18000</v>
      </c>
      <c r="AN233" s="16">
        <f t="shared" si="42"/>
        <v>58480</v>
      </c>
      <c r="AO233" s="12" t="s">
        <v>644</v>
      </c>
      <c r="AP233" s="16" t="s">
        <v>207</v>
      </c>
      <c r="AQ233" s="16" t="s">
        <v>204</v>
      </c>
      <c r="AS233" s="16" t="s">
        <v>2408</v>
      </c>
      <c r="AT233" s="16" t="s">
        <v>2407</v>
      </c>
      <c r="AU233" t="s">
        <v>2410</v>
      </c>
      <c r="AV233" s="15" t="s">
        <v>2409</v>
      </c>
      <c r="AW233" s="16" t="s">
        <v>593</v>
      </c>
      <c r="AX233" s="16" t="s">
        <v>204</v>
      </c>
      <c r="AY233" s="16" t="s">
        <v>204</v>
      </c>
      <c r="AZ233" s="16" t="s">
        <v>204</v>
      </c>
      <c r="BA233" s="16" t="s">
        <v>204</v>
      </c>
      <c r="BB233" s="16" t="s">
        <v>204</v>
      </c>
      <c r="BC233" s="16">
        <v>0.2</v>
      </c>
      <c r="BD233" s="16">
        <v>1.6</v>
      </c>
      <c r="BE233" s="16">
        <v>480</v>
      </c>
      <c r="BF233" s="16">
        <v>480</v>
      </c>
      <c r="BG233" s="16">
        <v>0</v>
      </c>
      <c r="BH233" s="16">
        <v>320</v>
      </c>
      <c r="BI233" s="16">
        <v>320</v>
      </c>
      <c r="BJ233" s="16">
        <v>0</v>
      </c>
    </row>
    <row r="234" spans="1:62" ht="20.149999999999999" customHeight="1" x14ac:dyDescent="0.35">
      <c r="A234">
        <v>233</v>
      </c>
      <c r="B234" t="s">
        <v>360</v>
      </c>
      <c r="C234" t="s">
        <v>7147</v>
      </c>
      <c r="D234" s="15" t="s">
        <v>692</v>
      </c>
      <c r="E234" s="12" t="s">
        <v>98</v>
      </c>
      <c r="F234" s="16">
        <v>1975</v>
      </c>
      <c r="G234" s="12" t="s">
        <v>588</v>
      </c>
      <c r="H234" s="12" t="s">
        <v>589</v>
      </c>
      <c r="I234" s="12" t="s">
        <v>640</v>
      </c>
      <c r="J234" s="12" t="s">
        <v>2402</v>
      </c>
      <c r="K234" s="12" t="s">
        <v>641</v>
      </c>
      <c r="N234" s="16" t="s">
        <v>206</v>
      </c>
      <c r="O234" s="16" t="s">
        <v>831</v>
      </c>
      <c r="P234" s="12" t="s">
        <v>482</v>
      </c>
      <c r="Q234" s="16">
        <v>2023</v>
      </c>
      <c r="R234" s="16">
        <v>0.86</v>
      </c>
      <c r="S234" s="16">
        <v>0</v>
      </c>
      <c r="T234" s="16">
        <v>0</v>
      </c>
      <c r="V234" s="12" t="s">
        <v>204</v>
      </c>
      <c r="W234" s="12" t="s">
        <v>204</v>
      </c>
      <c r="X234" s="16">
        <v>1</v>
      </c>
      <c r="Y234" s="16">
        <v>5</v>
      </c>
      <c r="Z234" s="16">
        <v>0.86</v>
      </c>
      <c r="AA234" s="16">
        <f t="shared" si="43"/>
        <v>103.2</v>
      </c>
      <c r="AB234" s="16" t="s">
        <v>643</v>
      </c>
      <c r="AC234" s="16" t="s">
        <v>592</v>
      </c>
      <c r="AD234" s="16">
        <f t="shared" si="33"/>
        <v>36120</v>
      </c>
      <c r="AE234" s="16">
        <f t="shared" si="34"/>
        <v>301</v>
      </c>
      <c r="AF234" s="16">
        <f t="shared" si="35"/>
        <v>112875</v>
      </c>
      <c r="AG234" s="16">
        <f t="shared" si="36"/>
        <v>86</v>
      </c>
      <c r="AH234" s="12">
        <v>0</v>
      </c>
      <c r="AI234" s="16">
        <f t="shared" si="37"/>
        <v>6.02</v>
      </c>
      <c r="AJ234" s="16">
        <f t="shared" si="38"/>
        <v>20769</v>
      </c>
      <c r="AK234" s="16">
        <f t="shared" si="39"/>
        <v>430</v>
      </c>
      <c r="AL234" s="16">
        <f t="shared" si="40"/>
        <v>4300</v>
      </c>
      <c r="AM234" s="16">
        <f t="shared" si="41"/>
        <v>77400</v>
      </c>
      <c r="AN234" s="16">
        <f t="shared" si="42"/>
        <v>251464</v>
      </c>
      <c r="AO234" s="12" t="s">
        <v>644</v>
      </c>
      <c r="AP234" s="16" t="s">
        <v>207</v>
      </c>
      <c r="AQ234" s="16" t="s">
        <v>204</v>
      </c>
      <c r="AS234" s="16" t="s">
        <v>2408</v>
      </c>
      <c r="AT234" s="16" t="s">
        <v>2407</v>
      </c>
      <c r="AU234" t="s">
        <v>2410</v>
      </c>
      <c r="AV234" s="15" t="s">
        <v>2409</v>
      </c>
      <c r="AW234" s="16" t="s">
        <v>593</v>
      </c>
      <c r="AX234" s="16" t="s">
        <v>204</v>
      </c>
      <c r="AY234" s="16" t="s">
        <v>204</v>
      </c>
      <c r="AZ234" s="16" t="s">
        <v>204</v>
      </c>
      <c r="BA234" s="16" t="s">
        <v>204</v>
      </c>
      <c r="BB234" s="16" t="s">
        <v>204</v>
      </c>
      <c r="BC234" s="16">
        <v>0.86</v>
      </c>
      <c r="BD234" s="16">
        <v>6.4</v>
      </c>
      <c r="BE234" s="16">
        <v>2160</v>
      </c>
      <c r="BF234" s="16">
        <v>800</v>
      </c>
      <c r="BG234" s="16">
        <v>0</v>
      </c>
      <c r="BH234" s="16">
        <v>1600</v>
      </c>
      <c r="BI234" s="16">
        <v>1840</v>
      </c>
      <c r="BJ234" s="16">
        <v>0</v>
      </c>
    </row>
    <row r="235" spans="1:62" ht="20.149999999999999" customHeight="1" x14ac:dyDescent="0.35">
      <c r="A235">
        <v>234</v>
      </c>
      <c r="B235" t="s">
        <v>360</v>
      </c>
      <c r="C235" t="s">
        <v>7148</v>
      </c>
      <c r="D235" s="15" t="s">
        <v>835</v>
      </c>
      <c r="E235" s="12" t="s">
        <v>98</v>
      </c>
      <c r="F235" s="16">
        <v>1970</v>
      </c>
      <c r="G235" s="12" t="s">
        <v>588</v>
      </c>
      <c r="H235" s="12" t="s">
        <v>589</v>
      </c>
      <c r="I235" s="12" t="s">
        <v>640</v>
      </c>
      <c r="J235" s="12" t="s">
        <v>2402</v>
      </c>
      <c r="K235" s="12" t="s">
        <v>641</v>
      </c>
      <c r="N235" s="16" t="s">
        <v>206</v>
      </c>
      <c r="O235" s="16" t="s">
        <v>831</v>
      </c>
      <c r="P235" s="12" t="s">
        <v>482</v>
      </c>
      <c r="Q235" s="16">
        <v>2023</v>
      </c>
      <c r="R235" s="16">
        <v>0.75</v>
      </c>
      <c r="S235" s="16">
        <v>0</v>
      </c>
      <c r="T235" s="16">
        <v>0</v>
      </c>
      <c r="V235" s="12" t="s">
        <v>204</v>
      </c>
      <c r="W235" s="12" t="s">
        <v>204</v>
      </c>
      <c r="X235" s="16">
        <v>1</v>
      </c>
      <c r="Y235" s="16">
        <v>3</v>
      </c>
      <c r="Z235" s="16">
        <v>0.75</v>
      </c>
      <c r="AA235" s="16">
        <f t="shared" si="43"/>
        <v>90</v>
      </c>
      <c r="AB235" s="16" t="s">
        <v>643</v>
      </c>
      <c r="AC235" s="16" t="s">
        <v>592</v>
      </c>
      <c r="AD235" s="16">
        <f t="shared" si="33"/>
        <v>31500</v>
      </c>
      <c r="AE235" s="16">
        <f t="shared" si="34"/>
        <v>262.5</v>
      </c>
      <c r="AF235" s="16">
        <f t="shared" si="35"/>
        <v>98437.5</v>
      </c>
      <c r="AG235" s="16">
        <f t="shared" si="36"/>
        <v>75</v>
      </c>
      <c r="AH235" s="12">
        <v>0</v>
      </c>
      <c r="AI235" s="16">
        <f t="shared" si="37"/>
        <v>5.25</v>
      </c>
      <c r="AJ235" s="16">
        <f t="shared" si="38"/>
        <v>18112.5</v>
      </c>
      <c r="AK235" s="16">
        <f t="shared" si="39"/>
        <v>375</v>
      </c>
      <c r="AL235" s="16">
        <f t="shared" si="40"/>
        <v>3750</v>
      </c>
      <c r="AM235" s="16">
        <f t="shared" si="41"/>
        <v>67500</v>
      </c>
      <c r="AN235" s="16">
        <f t="shared" si="42"/>
        <v>219300</v>
      </c>
      <c r="AO235" s="12" t="s">
        <v>644</v>
      </c>
      <c r="AP235" s="16" t="s">
        <v>207</v>
      </c>
      <c r="AQ235" s="16" t="s">
        <v>204</v>
      </c>
      <c r="AS235" s="16" t="s">
        <v>2408</v>
      </c>
      <c r="AT235" s="16" t="s">
        <v>2407</v>
      </c>
      <c r="AU235" t="s">
        <v>2410</v>
      </c>
      <c r="AV235" s="15" t="s">
        <v>2409</v>
      </c>
      <c r="AW235" s="16" t="s">
        <v>593</v>
      </c>
      <c r="AX235" s="16" t="s">
        <v>204</v>
      </c>
      <c r="AY235" s="16" t="s">
        <v>204</v>
      </c>
      <c r="AZ235" s="16" t="s">
        <v>204</v>
      </c>
      <c r="BA235" s="16" t="s">
        <v>204</v>
      </c>
      <c r="BB235" s="16" t="s">
        <v>204</v>
      </c>
      <c r="BC235" s="16">
        <v>0.75</v>
      </c>
      <c r="BD235" s="16">
        <v>5.6</v>
      </c>
      <c r="BE235" s="16">
        <v>2000</v>
      </c>
      <c r="BF235" s="16">
        <v>800</v>
      </c>
      <c r="BG235" s="16">
        <v>0</v>
      </c>
      <c r="BH235" s="16">
        <v>1200</v>
      </c>
      <c r="BI235" s="16">
        <v>1600</v>
      </c>
      <c r="BJ235" s="16">
        <v>0</v>
      </c>
    </row>
    <row r="236" spans="1:62" ht="20.149999999999999" customHeight="1" x14ac:dyDescent="0.35">
      <c r="A236">
        <v>235</v>
      </c>
      <c r="B236" t="s">
        <v>360</v>
      </c>
      <c r="C236" t="s">
        <v>7149</v>
      </c>
      <c r="D236" s="15" t="s">
        <v>674</v>
      </c>
      <c r="E236" s="12" t="s">
        <v>98</v>
      </c>
      <c r="F236" s="16">
        <v>1970</v>
      </c>
      <c r="G236" s="12" t="s">
        <v>588</v>
      </c>
      <c r="H236" s="12" t="s">
        <v>589</v>
      </c>
      <c r="I236" s="12" t="s">
        <v>640</v>
      </c>
      <c r="J236" s="12" t="s">
        <v>2402</v>
      </c>
      <c r="K236" s="12" t="s">
        <v>641</v>
      </c>
      <c r="N236" s="16" t="s">
        <v>206</v>
      </c>
      <c r="O236" s="16" t="s">
        <v>831</v>
      </c>
      <c r="P236" s="12" t="s">
        <v>482</v>
      </c>
      <c r="Q236" s="16">
        <v>2023</v>
      </c>
      <c r="R236" s="16">
        <v>1.1499999999999999</v>
      </c>
      <c r="S236" s="16">
        <v>0</v>
      </c>
      <c r="T236" s="16">
        <v>0</v>
      </c>
      <c r="V236" s="12" t="s">
        <v>204</v>
      </c>
      <c r="W236" s="12" t="s">
        <v>204</v>
      </c>
      <c r="X236" s="16">
        <v>1</v>
      </c>
      <c r="Y236" s="16">
        <v>8</v>
      </c>
      <c r="Z236" s="16">
        <v>1.1499999999999999</v>
      </c>
      <c r="AA236" s="16">
        <f t="shared" si="43"/>
        <v>138</v>
      </c>
      <c r="AB236" s="16" t="s">
        <v>643</v>
      </c>
      <c r="AC236" s="16" t="s">
        <v>592</v>
      </c>
      <c r="AD236" s="16">
        <f t="shared" si="33"/>
        <v>48300</v>
      </c>
      <c r="AE236" s="16">
        <f t="shared" si="34"/>
        <v>402.49999999999994</v>
      </c>
      <c r="AF236" s="16">
        <f t="shared" si="35"/>
        <v>150937.49999999997</v>
      </c>
      <c r="AG236" s="16">
        <f t="shared" si="36"/>
        <v>114.99999999999999</v>
      </c>
      <c r="AH236" s="12">
        <v>0</v>
      </c>
      <c r="AI236" s="16">
        <f t="shared" si="37"/>
        <v>8.0499999999999989</v>
      </c>
      <c r="AJ236" s="16">
        <f t="shared" si="38"/>
        <v>27772.499999999996</v>
      </c>
      <c r="AK236" s="16">
        <f t="shared" si="39"/>
        <v>575</v>
      </c>
      <c r="AL236" s="16">
        <f t="shared" si="40"/>
        <v>5750</v>
      </c>
      <c r="AM236" s="16">
        <f t="shared" si="41"/>
        <v>103499.99999999999</v>
      </c>
      <c r="AN236" s="16">
        <f t="shared" si="42"/>
        <v>336259.99999999994</v>
      </c>
      <c r="AO236" s="12" t="s">
        <v>644</v>
      </c>
      <c r="AP236" s="16" t="s">
        <v>207</v>
      </c>
      <c r="AQ236" s="16" t="s">
        <v>204</v>
      </c>
      <c r="AS236" s="16" t="s">
        <v>2408</v>
      </c>
      <c r="AT236" s="16" t="s">
        <v>2407</v>
      </c>
      <c r="AU236" t="s">
        <v>2410</v>
      </c>
      <c r="AV236" s="15" t="s">
        <v>2409</v>
      </c>
      <c r="AW236" s="16" t="s">
        <v>593</v>
      </c>
      <c r="AX236" s="16" t="s">
        <v>204</v>
      </c>
      <c r="AY236" s="16" t="s">
        <v>204</v>
      </c>
      <c r="AZ236" s="16" t="s">
        <v>204</v>
      </c>
      <c r="BA236" s="16" t="s">
        <v>204</v>
      </c>
      <c r="BB236" s="16" t="s">
        <v>204</v>
      </c>
      <c r="BC236" s="16">
        <v>1.1499999999999999</v>
      </c>
      <c r="BD236" s="16">
        <v>8.4</v>
      </c>
      <c r="BE236" s="16">
        <v>3040</v>
      </c>
      <c r="BF236" s="16">
        <v>800</v>
      </c>
      <c r="BG236" s="16">
        <v>0</v>
      </c>
      <c r="BH236" s="16">
        <v>2160</v>
      </c>
      <c r="BI236" s="16">
        <v>2400</v>
      </c>
      <c r="BJ236" s="16">
        <v>0</v>
      </c>
    </row>
    <row r="237" spans="1:62" ht="20.149999999999999" customHeight="1" x14ac:dyDescent="0.35">
      <c r="A237">
        <v>236</v>
      </c>
      <c r="B237" t="s">
        <v>360</v>
      </c>
      <c r="C237" t="s">
        <v>7150</v>
      </c>
      <c r="D237" s="15" t="s">
        <v>836</v>
      </c>
      <c r="E237" s="12" t="s">
        <v>98</v>
      </c>
      <c r="F237" s="16">
        <v>1953</v>
      </c>
      <c r="G237" s="12" t="s">
        <v>588</v>
      </c>
      <c r="H237" s="12" t="s">
        <v>589</v>
      </c>
      <c r="I237" s="12" t="s">
        <v>640</v>
      </c>
      <c r="J237" s="12" t="s">
        <v>2402</v>
      </c>
      <c r="K237" s="12" t="s">
        <v>641</v>
      </c>
      <c r="N237" s="16" t="s">
        <v>206</v>
      </c>
      <c r="O237" s="16" t="s">
        <v>831</v>
      </c>
      <c r="P237" s="12" t="s">
        <v>482</v>
      </c>
      <c r="Q237" s="16">
        <v>2023</v>
      </c>
      <c r="R237" s="16">
        <v>0.27</v>
      </c>
      <c r="S237" s="16">
        <v>0</v>
      </c>
      <c r="T237" s="16">
        <v>0</v>
      </c>
      <c r="V237" s="12" t="s">
        <v>204</v>
      </c>
      <c r="W237" s="12" t="s">
        <v>204</v>
      </c>
      <c r="X237" s="16">
        <v>1</v>
      </c>
      <c r="Y237" s="16">
        <v>4</v>
      </c>
      <c r="Z237" s="16">
        <v>0.27</v>
      </c>
      <c r="AA237" s="16">
        <f t="shared" si="43"/>
        <v>32.400000000000006</v>
      </c>
      <c r="AB237" s="16" t="s">
        <v>643</v>
      </c>
      <c r="AC237" s="16" t="s">
        <v>592</v>
      </c>
      <c r="AD237" s="16">
        <f t="shared" si="33"/>
        <v>11340.000000000002</v>
      </c>
      <c r="AE237" s="16">
        <f t="shared" si="34"/>
        <v>94.5</v>
      </c>
      <c r="AF237" s="16">
        <f t="shared" si="35"/>
        <v>35437.5</v>
      </c>
      <c r="AG237" s="16">
        <f t="shared" si="36"/>
        <v>27</v>
      </c>
      <c r="AH237" s="12">
        <v>0</v>
      </c>
      <c r="AI237" s="16">
        <f t="shared" si="37"/>
        <v>1.8900000000000001</v>
      </c>
      <c r="AJ237" s="16">
        <f t="shared" si="38"/>
        <v>6520.5</v>
      </c>
      <c r="AK237" s="16">
        <f t="shared" si="39"/>
        <v>135</v>
      </c>
      <c r="AL237" s="16">
        <f t="shared" si="40"/>
        <v>1350</v>
      </c>
      <c r="AM237" s="16">
        <f t="shared" si="41"/>
        <v>24300</v>
      </c>
      <c r="AN237" s="16">
        <f t="shared" si="42"/>
        <v>78948</v>
      </c>
      <c r="AO237" s="12" t="s">
        <v>644</v>
      </c>
      <c r="AP237" s="16" t="s">
        <v>207</v>
      </c>
      <c r="AQ237" s="16" t="s">
        <v>204</v>
      </c>
      <c r="AS237" s="16" t="s">
        <v>2408</v>
      </c>
      <c r="AT237" s="16" t="s">
        <v>2407</v>
      </c>
      <c r="AU237" t="s">
        <v>2410</v>
      </c>
      <c r="AV237" s="15" t="s">
        <v>2409</v>
      </c>
      <c r="AW237" s="16" t="s">
        <v>593</v>
      </c>
      <c r="AX237" s="16" t="s">
        <v>204</v>
      </c>
      <c r="AY237" s="16" t="s">
        <v>204</v>
      </c>
      <c r="AZ237" s="16" t="s">
        <v>204</v>
      </c>
      <c r="BA237" s="16" t="s">
        <v>204</v>
      </c>
      <c r="BB237" s="16" t="s">
        <v>204</v>
      </c>
      <c r="BC237" s="16">
        <v>0.27</v>
      </c>
      <c r="BD237" s="16">
        <v>1.76</v>
      </c>
      <c r="BE237" s="16">
        <v>640</v>
      </c>
      <c r="BF237" s="16">
        <v>640</v>
      </c>
      <c r="BG237" s="16">
        <v>0</v>
      </c>
      <c r="BH237" s="16">
        <v>240</v>
      </c>
      <c r="BI237" s="16">
        <v>240</v>
      </c>
      <c r="BJ237" s="16">
        <v>0</v>
      </c>
    </row>
    <row r="238" spans="1:62" ht="20.149999999999999" customHeight="1" x14ac:dyDescent="0.35">
      <c r="A238">
        <v>237</v>
      </c>
      <c r="B238" t="s">
        <v>360</v>
      </c>
      <c r="C238" t="s">
        <v>7151</v>
      </c>
      <c r="D238" s="15" t="s">
        <v>818</v>
      </c>
      <c r="E238" s="12" t="s">
        <v>98</v>
      </c>
      <c r="F238" s="16">
        <v>1978</v>
      </c>
      <c r="G238" s="12" t="s">
        <v>588</v>
      </c>
      <c r="H238" s="12" t="s">
        <v>589</v>
      </c>
      <c r="I238" s="12" t="s">
        <v>640</v>
      </c>
      <c r="J238" s="12" t="s">
        <v>2402</v>
      </c>
      <c r="K238" s="12" t="s">
        <v>641</v>
      </c>
      <c r="N238" s="16" t="s">
        <v>206</v>
      </c>
      <c r="O238" s="16" t="s">
        <v>831</v>
      </c>
      <c r="P238" s="12" t="s">
        <v>482</v>
      </c>
      <c r="Q238" s="16">
        <v>2023</v>
      </c>
      <c r="R238" s="16">
        <v>0.54</v>
      </c>
      <c r="S238" s="16">
        <v>0</v>
      </c>
      <c r="T238" s="16">
        <v>0</v>
      </c>
      <c r="V238" s="12" t="s">
        <v>204</v>
      </c>
      <c r="W238" s="12" t="s">
        <v>204</v>
      </c>
      <c r="X238" s="16">
        <v>1</v>
      </c>
      <c r="Y238" s="16">
        <v>10</v>
      </c>
      <c r="Z238" s="16">
        <v>0.54</v>
      </c>
      <c r="AA238" s="16">
        <f t="shared" si="43"/>
        <v>64.800000000000011</v>
      </c>
      <c r="AB238" s="16" t="s">
        <v>643</v>
      </c>
      <c r="AC238" s="16" t="s">
        <v>592</v>
      </c>
      <c r="AD238" s="16">
        <f t="shared" si="33"/>
        <v>22680.000000000004</v>
      </c>
      <c r="AE238" s="16">
        <f t="shared" si="34"/>
        <v>189</v>
      </c>
      <c r="AF238" s="16">
        <f t="shared" si="35"/>
        <v>70875</v>
      </c>
      <c r="AG238" s="16">
        <f t="shared" si="36"/>
        <v>54</v>
      </c>
      <c r="AH238" s="12">
        <v>0</v>
      </c>
      <c r="AI238" s="16">
        <f t="shared" si="37"/>
        <v>3.7800000000000002</v>
      </c>
      <c r="AJ238" s="16">
        <f t="shared" si="38"/>
        <v>13041</v>
      </c>
      <c r="AK238" s="16">
        <f t="shared" si="39"/>
        <v>270</v>
      </c>
      <c r="AL238" s="16">
        <f t="shared" si="40"/>
        <v>2700</v>
      </c>
      <c r="AM238" s="16">
        <f t="shared" si="41"/>
        <v>48600</v>
      </c>
      <c r="AN238" s="16">
        <f t="shared" si="42"/>
        <v>157896</v>
      </c>
      <c r="AO238" s="12" t="s">
        <v>644</v>
      </c>
      <c r="AP238" s="16" t="s">
        <v>207</v>
      </c>
      <c r="AQ238" s="16" t="s">
        <v>204</v>
      </c>
      <c r="AS238" s="16" t="s">
        <v>2408</v>
      </c>
      <c r="AT238" s="16" t="s">
        <v>2407</v>
      </c>
      <c r="AU238" t="s">
        <v>2410</v>
      </c>
      <c r="AV238" s="15" t="s">
        <v>2409</v>
      </c>
      <c r="AW238" s="16" t="s">
        <v>593</v>
      </c>
      <c r="AX238" s="16" t="s">
        <v>204</v>
      </c>
      <c r="AY238" s="16" t="s">
        <v>204</v>
      </c>
      <c r="AZ238" s="16" t="s">
        <v>204</v>
      </c>
      <c r="BA238" s="16" t="s">
        <v>204</v>
      </c>
      <c r="BB238" s="16" t="s">
        <v>204</v>
      </c>
      <c r="BC238" s="16">
        <v>0.54</v>
      </c>
      <c r="BD238" s="16">
        <v>4</v>
      </c>
      <c r="BE238" s="16">
        <v>2480</v>
      </c>
      <c r="BF238" s="16">
        <v>800</v>
      </c>
      <c r="BG238" s="16">
        <v>0</v>
      </c>
      <c r="BH238" s="16">
        <v>400</v>
      </c>
      <c r="BI238" s="16">
        <v>320</v>
      </c>
      <c r="BJ238" s="16">
        <v>0</v>
      </c>
    </row>
    <row r="239" spans="1:62" ht="20.149999999999999" customHeight="1" x14ac:dyDescent="0.35">
      <c r="A239">
        <v>238</v>
      </c>
      <c r="B239" t="s">
        <v>360</v>
      </c>
      <c r="C239" t="s">
        <v>7152</v>
      </c>
      <c r="D239" s="15" t="s">
        <v>837</v>
      </c>
      <c r="E239" s="12" t="s">
        <v>98</v>
      </c>
      <c r="F239" s="16">
        <v>1975</v>
      </c>
      <c r="G239" s="12" t="s">
        <v>588</v>
      </c>
      <c r="H239" s="12" t="s">
        <v>589</v>
      </c>
      <c r="I239" s="12" t="s">
        <v>640</v>
      </c>
      <c r="J239" s="12" t="s">
        <v>2402</v>
      </c>
      <c r="K239" s="12" t="s">
        <v>641</v>
      </c>
      <c r="N239" s="16" t="s">
        <v>206</v>
      </c>
      <c r="O239" s="16" t="s">
        <v>831</v>
      </c>
      <c r="P239" s="12" t="s">
        <v>482</v>
      </c>
      <c r="Q239" s="16">
        <v>2023</v>
      </c>
      <c r="R239" s="16">
        <v>1</v>
      </c>
      <c r="S239" s="16">
        <v>0</v>
      </c>
      <c r="T239" s="16">
        <v>0</v>
      </c>
      <c r="V239" s="12" t="s">
        <v>204</v>
      </c>
      <c r="W239" s="12" t="s">
        <v>204</v>
      </c>
      <c r="X239" s="16">
        <v>1</v>
      </c>
      <c r="Y239" s="16">
        <v>6</v>
      </c>
      <c r="Z239" s="16">
        <v>1</v>
      </c>
      <c r="AA239" s="16">
        <f t="shared" si="43"/>
        <v>120</v>
      </c>
      <c r="AB239" s="16" t="s">
        <v>643</v>
      </c>
      <c r="AC239" s="16" t="s">
        <v>592</v>
      </c>
      <c r="AD239" s="16">
        <f t="shared" si="33"/>
        <v>42000</v>
      </c>
      <c r="AE239" s="16">
        <f t="shared" si="34"/>
        <v>350</v>
      </c>
      <c r="AF239" s="16">
        <f t="shared" si="35"/>
        <v>131250</v>
      </c>
      <c r="AG239" s="16">
        <f t="shared" si="36"/>
        <v>100</v>
      </c>
      <c r="AH239" s="12">
        <v>0</v>
      </c>
      <c r="AI239" s="16">
        <f t="shared" si="37"/>
        <v>7</v>
      </c>
      <c r="AJ239" s="16">
        <f t="shared" si="38"/>
        <v>24150</v>
      </c>
      <c r="AK239" s="16">
        <f t="shared" si="39"/>
        <v>500</v>
      </c>
      <c r="AL239" s="16">
        <f t="shared" si="40"/>
        <v>5000</v>
      </c>
      <c r="AM239" s="16">
        <f t="shared" si="41"/>
        <v>90000</v>
      </c>
      <c r="AN239" s="16">
        <f t="shared" si="42"/>
        <v>292400</v>
      </c>
      <c r="AO239" s="12" t="s">
        <v>644</v>
      </c>
      <c r="AP239" s="16" t="s">
        <v>207</v>
      </c>
      <c r="AQ239" s="16" t="s">
        <v>204</v>
      </c>
      <c r="AS239" s="16" t="s">
        <v>2408</v>
      </c>
      <c r="AT239" s="16" t="s">
        <v>2407</v>
      </c>
      <c r="AU239" t="s">
        <v>2410</v>
      </c>
      <c r="AV239" s="15" t="s">
        <v>2409</v>
      </c>
      <c r="AW239" s="16" t="s">
        <v>593</v>
      </c>
      <c r="AX239" s="16" t="s">
        <v>204</v>
      </c>
      <c r="AY239" s="16" t="s">
        <v>204</v>
      </c>
      <c r="AZ239" s="16" t="s">
        <v>204</v>
      </c>
      <c r="BA239" s="16" t="s">
        <v>204</v>
      </c>
      <c r="BB239" s="16" t="s">
        <v>204</v>
      </c>
      <c r="BC239" s="16">
        <v>1</v>
      </c>
      <c r="BD239" s="16">
        <v>7.2</v>
      </c>
      <c r="BE239" s="16">
        <v>2800</v>
      </c>
      <c r="BF239" s="16">
        <v>1600</v>
      </c>
      <c r="BG239" s="16">
        <v>0</v>
      </c>
      <c r="BH239" s="16">
        <v>1200</v>
      </c>
      <c r="BI239" s="16">
        <v>1600</v>
      </c>
      <c r="BJ239" s="16">
        <v>0</v>
      </c>
    </row>
    <row r="240" spans="1:62" ht="20.149999999999999" customHeight="1" x14ac:dyDescent="0.35">
      <c r="A240">
        <v>239</v>
      </c>
      <c r="B240" t="s">
        <v>360</v>
      </c>
      <c r="C240" t="s">
        <v>7153</v>
      </c>
      <c r="D240" s="15" t="s">
        <v>838</v>
      </c>
      <c r="E240" s="12" t="s">
        <v>98</v>
      </c>
      <c r="F240" s="16">
        <v>1968</v>
      </c>
      <c r="G240" s="12" t="s">
        <v>588</v>
      </c>
      <c r="H240" s="12" t="s">
        <v>589</v>
      </c>
      <c r="I240" s="12" t="s">
        <v>640</v>
      </c>
      <c r="J240" s="12" t="s">
        <v>2402</v>
      </c>
      <c r="K240" s="12" t="s">
        <v>641</v>
      </c>
      <c r="N240" s="16" t="s">
        <v>206</v>
      </c>
      <c r="O240" s="16" t="s">
        <v>831</v>
      </c>
      <c r="P240" s="12" t="s">
        <v>482</v>
      </c>
      <c r="Q240" s="16">
        <v>2023</v>
      </c>
      <c r="R240" s="16">
        <v>0.56999999999999995</v>
      </c>
      <c r="S240" s="16">
        <v>0</v>
      </c>
      <c r="T240" s="16">
        <v>0</v>
      </c>
      <c r="V240" s="12" t="s">
        <v>204</v>
      </c>
      <c r="W240" s="12" t="s">
        <v>204</v>
      </c>
      <c r="X240" s="16">
        <v>1</v>
      </c>
      <c r="Y240" s="16">
        <v>7</v>
      </c>
      <c r="Z240" s="16">
        <v>0.56999999999999995</v>
      </c>
      <c r="AA240" s="16">
        <f t="shared" si="43"/>
        <v>68.399999999999991</v>
      </c>
      <c r="AB240" s="16" t="s">
        <v>643</v>
      </c>
      <c r="AC240" s="16" t="s">
        <v>592</v>
      </c>
      <c r="AD240" s="16">
        <f t="shared" si="33"/>
        <v>23939.999999999996</v>
      </c>
      <c r="AE240" s="16">
        <f t="shared" si="34"/>
        <v>199.49999999999997</v>
      </c>
      <c r="AF240" s="16">
        <f t="shared" si="35"/>
        <v>74812.499999999985</v>
      </c>
      <c r="AG240" s="16">
        <f t="shared" si="36"/>
        <v>56.999999999999993</v>
      </c>
      <c r="AH240" s="12">
        <v>0</v>
      </c>
      <c r="AI240" s="16">
        <f t="shared" si="37"/>
        <v>3.9899999999999998</v>
      </c>
      <c r="AJ240" s="16">
        <f t="shared" si="38"/>
        <v>13765.5</v>
      </c>
      <c r="AK240" s="16">
        <f t="shared" si="39"/>
        <v>285</v>
      </c>
      <c r="AL240" s="16">
        <f t="shared" si="40"/>
        <v>2849.9999999999995</v>
      </c>
      <c r="AM240" s="16">
        <f t="shared" si="41"/>
        <v>51299.999999999993</v>
      </c>
      <c r="AN240" s="16">
        <f t="shared" si="42"/>
        <v>166668</v>
      </c>
      <c r="AO240" s="12" t="s">
        <v>644</v>
      </c>
      <c r="AP240" s="16" t="s">
        <v>207</v>
      </c>
      <c r="AQ240" s="16" t="s">
        <v>204</v>
      </c>
      <c r="AS240" s="16" t="s">
        <v>2408</v>
      </c>
      <c r="AT240" s="16" t="s">
        <v>2407</v>
      </c>
      <c r="AU240" t="s">
        <v>2410</v>
      </c>
      <c r="AV240" s="15" t="s">
        <v>2409</v>
      </c>
      <c r="AW240" s="16" t="s">
        <v>593</v>
      </c>
      <c r="AX240" s="16" t="s">
        <v>204</v>
      </c>
      <c r="AY240" s="16" t="s">
        <v>204</v>
      </c>
      <c r="AZ240" s="16" t="s">
        <v>204</v>
      </c>
      <c r="BA240" s="16" t="s">
        <v>204</v>
      </c>
      <c r="BB240" s="16" t="s">
        <v>204</v>
      </c>
      <c r="BC240" s="16">
        <v>0.56999999999999995</v>
      </c>
      <c r="BD240" s="16">
        <v>4.4000000000000004</v>
      </c>
      <c r="BE240" s="16">
        <v>1440</v>
      </c>
      <c r="BF240" s="16">
        <v>800</v>
      </c>
      <c r="BG240" s="16">
        <v>0</v>
      </c>
      <c r="BH240" s="16">
        <v>800</v>
      </c>
      <c r="BI240" s="16">
        <v>1360</v>
      </c>
      <c r="BJ240" s="16">
        <v>0</v>
      </c>
    </row>
    <row r="241" spans="1:62" ht="20.149999999999999" customHeight="1" x14ac:dyDescent="0.35">
      <c r="A241">
        <v>240</v>
      </c>
      <c r="B241" t="s">
        <v>360</v>
      </c>
      <c r="C241" t="s">
        <v>7154</v>
      </c>
      <c r="D241" s="15" t="s">
        <v>839</v>
      </c>
      <c r="E241" s="12" t="s">
        <v>98</v>
      </c>
      <c r="F241" s="16">
        <v>1986</v>
      </c>
      <c r="G241" s="12" t="s">
        <v>588</v>
      </c>
      <c r="H241" s="12" t="s">
        <v>589</v>
      </c>
      <c r="I241" s="12" t="s">
        <v>640</v>
      </c>
      <c r="J241" s="12" t="s">
        <v>2402</v>
      </c>
      <c r="K241" s="12" t="s">
        <v>641</v>
      </c>
      <c r="N241" s="16" t="s">
        <v>206</v>
      </c>
      <c r="O241" s="16" t="s">
        <v>831</v>
      </c>
      <c r="P241" s="12" t="s">
        <v>482</v>
      </c>
      <c r="Q241" s="16">
        <v>2023</v>
      </c>
      <c r="R241" s="16">
        <v>0.95</v>
      </c>
      <c r="S241" s="16">
        <v>0</v>
      </c>
      <c r="T241" s="16">
        <v>0</v>
      </c>
      <c r="V241" s="12" t="s">
        <v>204</v>
      </c>
      <c r="W241" s="12" t="s">
        <v>204</v>
      </c>
      <c r="X241" s="16">
        <v>1</v>
      </c>
      <c r="Y241" s="16">
        <v>11</v>
      </c>
      <c r="Z241" s="16">
        <v>0.95</v>
      </c>
      <c r="AA241" s="16">
        <f t="shared" si="43"/>
        <v>114</v>
      </c>
      <c r="AB241" s="16" t="s">
        <v>643</v>
      </c>
      <c r="AC241" s="16" t="s">
        <v>592</v>
      </c>
      <c r="AD241" s="16">
        <f t="shared" si="33"/>
        <v>39900</v>
      </c>
      <c r="AE241" s="16">
        <f t="shared" si="34"/>
        <v>332.5</v>
      </c>
      <c r="AF241" s="16">
        <f t="shared" si="35"/>
        <v>124687.5</v>
      </c>
      <c r="AG241" s="16">
        <f t="shared" si="36"/>
        <v>95</v>
      </c>
      <c r="AH241" s="12">
        <v>0</v>
      </c>
      <c r="AI241" s="16">
        <f t="shared" si="37"/>
        <v>6.6499999999999995</v>
      </c>
      <c r="AJ241" s="16">
        <f t="shared" si="38"/>
        <v>22942.499999999996</v>
      </c>
      <c r="AK241" s="16">
        <f t="shared" si="39"/>
        <v>475</v>
      </c>
      <c r="AL241" s="16">
        <f t="shared" si="40"/>
        <v>4750</v>
      </c>
      <c r="AM241" s="16">
        <f t="shared" si="41"/>
        <v>85500</v>
      </c>
      <c r="AN241" s="16">
        <f t="shared" si="42"/>
        <v>277780</v>
      </c>
      <c r="AO241" s="12" t="s">
        <v>644</v>
      </c>
      <c r="AP241" s="16" t="s">
        <v>207</v>
      </c>
      <c r="AQ241" s="16" t="s">
        <v>204</v>
      </c>
      <c r="AS241" s="16" t="s">
        <v>2408</v>
      </c>
      <c r="AT241" s="16" t="s">
        <v>2407</v>
      </c>
      <c r="AU241" t="s">
        <v>2410</v>
      </c>
      <c r="AV241" s="15" t="s">
        <v>2409</v>
      </c>
      <c r="AW241" s="16" t="s">
        <v>593</v>
      </c>
      <c r="AX241" s="16" t="s">
        <v>204</v>
      </c>
      <c r="AY241" s="16" t="s">
        <v>204</v>
      </c>
      <c r="AZ241" s="16" t="s">
        <v>204</v>
      </c>
      <c r="BA241" s="16" t="s">
        <v>204</v>
      </c>
      <c r="BB241" s="16" t="s">
        <v>204</v>
      </c>
      <c r="BC241" s="16">
        <v>0.95</v>
      </c>
      <c r="BD241" s="16">
        <v>6.8</v>
      </c>
      <c r="BE241" s="16">
        <v>2000</v>
      </c>
      <c r="BF241" s="16">
        <v>800</v>
      </c>
      <c r="BG241" s="16">
        <v>0</v>
      </c>
      <c r="BH241" s="16">
        <v>2000</v>
      </c>
      <c r="BI241" s="16">
        <v>2000</v>
      </c>
      <c r="BJ241" s="16">
        <v>0</v>
      </c>
    </row>
    <row r="242" spans="1:62" ht="20.149999999999999" customHeight="1" x14ac:dyDescent="0.35">
      <c r="A242">
        <v>241</v>
      </c>
      <c r="B242" t="s">
        <v>360</v>
      </c>
      <c r="C242" t="s">
        <v>7155</v>
      </c>
      <c r="D242" s="15" t="s">
        <v>840</v>
      </c>
      <c r="E242" s="12" t="s">
        <v>98</v>
      </c>
      <c r="F242" s="16">
        <v>1948</v>
      </c>
      <c r="G242" s="12" t="s">
        <v>588</v>
      </c>
      <c r="H242" s="12" t="s">
        <v>589</v>
      </c>
      <c r="I242" s="12" t="s">
        <v>640</v>
      </c>
      <c r="J242" s="12" t="s">
        <v>2402</v>
      </c>
      <c r="K242" s="12" t="s">
        <v>641</v>
      </c>
      <c r="N242" s="16" t="s">
        <v>206</v>
      </c>
      <c r="O242" s="16" t="s">
        <v>831</v>
      </c>
      <c r="P242" s="12" t="s">
        <v>482</v>
      </c>
      <c r="Q242" s="16">
        <v>2023</v>
      </c>
      <c r="R242" s="16">
        <v>2.78</v>
      </c>
      <c r="S242" s="16">
        <v>0</v>
      </c>
      <c r="T242" s="16">
        <v>0</v>
      </c>
      <c r="V242" s="12" t="s">
        <v>204</v>
      </c>
      <c r="W242" s="12" t="s">
        <v>204</v>
      </c>
      <c r="X242" s="16">
        <v>1</v>
      </c>
      <c r="Y242" s="16">
        <v>13</v>
      </c>
      <c r="Z242" s="16">
        <v>2.78</v>
      </c>
      <c r="AA242" s="16">
        <f t="shared" si="43"/>
        <v>333.59999999999997</v>
      </c>
      <c r="AB242" s="16" t="s">
        <v>643</v>
      </c>
      <c r="AC242" s="16" t="s">
        <v>592</v>
      </c>
      <c r="AD242" s="16">
        <f t="shared" si="33"/>
        <v>116759.99999999999</v>
      </c>
      <c r="AE242" s="16">
        <f t="shared" si="34"/>
        <v>972.99999999999989</v>
      </c>
      <c r="AF242" s="16">
        <f t="shared" si="35"/>
        <v>364874.99999999994</v>
      </c>
      <c r="AG242" s="16">
        <f t="shared" si="36"/>
        <v>278</v>
      </c>
      <c r="AH242" s="12">
        <v>0</v>
      </c>
      <c r="AI242" s="16">
        <f t="shared" si="37"/>
        <v>19.459999999999997</v>
      </c>
      <c r="AJ242" s="16">
        <f t="shared" si="38"/>
        <v>67136.999999999985</v>
      </c>
      <c r="AK242" s="16">
        <f t="shared" si="39"/>
        <v>1390</v>
      </c>
      <c r="AL242" s="16">
        <f t="shared" si="40"/>
        <v>13899.999999999998</v>
      </c>
      <c r="AM242" s="16">
        <f t="shared" si="41"/>
        <v>250199.99999999997</v>
      </c>
      <c r="AN242" s="16">
        <f t="shared" si="42"/>
        <v>812871.99999999988</v>
      </c>
      <c r="AO242" s="12" t="s">
        <v>644</v>
      </c>
      <c r="AP242" s="16" t="s">
        <v>207</v>
      </c>
      <c r="AQ242" s="16" t="s">
        <v>204</v>
      </c>
      <c r="AS242" s="16" t="s">
        <v>2408</v>
      </c>
      <c r="AT242" s="16" t="s">
        <v>2407</v>
      </c>
      <c r="AU242" t="s">
        <v>2410</v>
      </c>
      <c r="AV242" s="15" t="s">
        <v>2409</v>
      </c>
      <c r="AW242" s="16" t="s">
        <v>593</v>
      </c>
      <c r="AX242" s="16" t="s">
        <v>204</v>
      </c>
      <c r="AY242" s="16" t="s">
        <v>204</v>
      </c>
      <c r="AZ242" s="16" t="s">
        <v>204</v>
      </c>
      <c r="BA242" s="16" t="s">
        <v>204</v>
      </c>
      <c r="BB242" s="16" t="s">
        <v>204</v>
      </c>
      <c r="BC242" s="16">
        <v>2.78</v>
      </c>
      <c r="BD242" s="16">
        <v>18.399999999999999</v>
      </c>
      <c r="BE242" s="16">
        <v>6800</v>
      </c>
      <c r="BF242" s="16">
        <v>2400</v>
      </c>
      <c r="BG242" s="16">
        <v>0</v>
      </c>
      <c r="BH242" s="16">
        <v>4000</v>
      </c>
      <c r="BI242" s="16">
        <v>5200</v>
      </c>
      <c r="BJ242" s="16">
        <v>0</v>
      </c>
    </row>
    <row r="243" spans="1:62" ht="20.149999999999999" customHeight="1" x14ac:dyDescent="0.35">
      <c r="A243">
        <v>242</v>
      </c>
      <c r="B243" t="s">
        <v>360</v>
      </c>
      <c r="C243" t="s">
        <v>7156</v>
      </c>
      <c r="D243" s="15" t="s">
        <v>841</v>
      </c>
      <c r="E243" s="12" t="s">
        <v>98</v>
      </c>
      <c r="F243" s="16">
        <v>1970</v>
      </c>
      <c r="G243" s="12" t="s">
        <v>588</v>
      </c>
      <c r="H243" s="12" t="s">
        <v>589</v>
      </c>
      <c r="I243" s="12" t="s">
        <v>640</v>
      </c>
      <c r="J243" s="12" t="s">
        <v>2402</v>
      </c>
      <c r="K243" s="12" t="s">
        <v>641</v>
      </c>
      <c r="N243" s="16" t="s">
        <v>206</v>
      </c>
      <c r="O243" s="16" t="s">
        <v>831</v>
      </c>
      <c r="P243" s="12" t="s">
        <v>482</v>
      </c>
      <c r="Q243" s="16">
        <v>2023</v>
      </c>
      <c r="R243" s="16">
        <v>0.83</v>
      </c>
      <c r="S243" s="16">
        <v>0</v>
      </c>
      <c r="T243" s="16">
        <v>0</v>
      </c>
      <c r="V243" s="12" t="s">
        <v>204</v>
      </c>
      <c r="W243" s="12" t="s">
        <v>204</v>
      </c>
      <c r="X243" s="16">
        <v>1</v>
      </c>
      <c r="Y243" s="16">
        <v>14</v>
      </c>
      <c r="Z243" s="16">
        <v>0.83</v>
      </c>
      <c r="AA243" s="16">
        <f t="shared" si="43"/>
        <v>99.6</v>
      </c>
      <c r="AB243" s="16" t="s">
        <v>643</v>
      </c>
      <c r="AC243" s="16" t="s">
        <v>592</v>
      </c>
      <c r="AD243" s="16">
        <f t="shared" si="33"/>
        <v>34860</v>
      </c>
      <c r="AE243" s="16">
        <f t="shared" si="34"/>
        <v>290.5</v>
      </c>
      <c r="AF243" s="16">
        <f t="shared" si="35"/>
        <v>108937.5</v>
      </c>
      <c r="AG243" s="16">
        <f t="shared" si="36"/>
        <v>83</v>
      </c>
      <c r="AH243" s="12">
        <v>0</v>
      </c>
      <c r="AI243" s="16">
        <f t="shared" si="37"/>
        <v>5.81</v>
      </c>
      <c r="AJ243" s="16">
        <f t="shared" si="38"/>
        <v>20044.5</v>
      </c>
      <c r="AK243" s="16">
        <f t="shared" si="39"/>
        <v>415</v>
      </c>
      <c r="AL243" s="16">
        <f t="shared" si="40"/>
        <v>4150</v>
      </c>
      <c r="AM243" s="16">
        <f t="shared" si="41"/>
        <v>74700</v>
      </c>
      <c r="AN243" s="16">
        <f t="shared" si="42"/>
        <v>242692</v>
      </c>
      <c r="AO243" s="12" t="s">
        <v>644</v>
      </c>
      <c r="AP243" s="16" t="s">
        <v>207</v>
      </c>
      <c r="AQ243" s="16" t="s">
        <v>204</v>
      </c>
      <c r="AS243" s="16" t="s">
        <v>2408</v>
      </c>
      <c r="AT243" s="16" t="s">
        <v>2407</v>
      </c>
      <c r="AU243" t="s">
        <v>2410</v>
      </c>
      <c r="AV243" s="15" t="s">
        <v>2409</v>
      </c>
      <c r="AW243" s="16" t="s">
        <v>593</v>
      </c>
      <c r="AX243" s="16" t="s">
        <v>204</v>
      </c>
      <c r="AY243" s="16" t="s">
        <v>204</v>
      </c>
      <c r="AZ243" s="16" t="s">
        <v>204</v>
      </c>
      <c r="BA243" s="16" t="s">
        <v>204</v>
      </c>
      <c r="BB243" s="16" t="s">
        <v>204</v>
      </c>
      <c r="BC243" s="16">
        <v>0.83</v>
      </c>
      <c r="BD243" s="16">
        <v>6.4</v>
      </c>
      <c r="BE243" s="16">
        <v>2080</v>
      </c>
      <c r="BF243" s="16">
        <v>1200</v>
      </c>
      <c r="BG243" s="16">
        <v>0</v>
      </c>
      <c r="BH243" s="16">
        <v>1600</v>
      </c>
      <c r="BI243" s="16">
        <v>2240</v>
      </c>
      <c r="BJ243" s="16">
        <v>0</v>
      </c>
    </row>
    <row r="244" spans="1:62" ht="20.149999999999999" customHeight="1" x14ac:dyDescent="0.35">
      <c r="A244">
        <v>243</v>
      </c>
      <c r="B244" t="s">
        <v>360</v>
      </c>
      <c r="C244" t="s">
        <v>7157</v>
      </c>
      <c r="D244" s="15" t="s">
        <v>842</v>
      </c>
      <c r="E244" s="12" t="s">
        <v>98</v>
      </c>
      <c r="F244" s="16">
        <v>1962</v>
      </c>
      <c r="G244" s="12" t="s">
        <v>588</v>
      </c>
      <c r="H244" s="12" t="s">
        <v>589</v>
      </c>
      <c r="I244" s="12" t="s">
        <v>640</v>
      </c>
      <c r="J244" s="12" t="s">
        <v>2402</v>
      </c>
      <c r="K244" s="12" t="s">
        <v>641</v>
      </c>
      <c r="N244" s="16" t="s">
        <v>206</v>
      </c>
      <c r="O244" s="16" t="s">
        <v>831</v>
      </c>
      <c r="P244" s="12" t="s">
        <v>482</v>
      </c>
      <c r="Q244" s="16">
        <v>2023</v>
      </c>
      <c r="R244" s="16">
        <v>0.56000000000000005</v>
      </c>
      <c r="S244" s="16">
        <v>0</v>
      </c>
      <c r="T244" s="16">
        <v>0</v>
      </c>
      <c r="V244" s="12" t="s">
        <v>204</v>
      </c>
      <c r="W244" s="12" t="s">
        <v>204</v>
      </c>
      <c r="X244" s="16">
        <v>1</v>
      </c>
      <c r="Y244" s="16">
        <v>6</v>
      </c>
      <c r="Z244" s="16">
        <v>0.56000000000000005</v>
      </c>
      <c r="AA244" s="16">
        <f t="shared" si="43"/>
        <v>67.2</v>
      </c>
      <c r="AB244" s="16" t="s">
        <v>643</v>
      </c>
      <c r="AC244" s="16" t="s">
        <v>592</v>
      </c>
      <c r="AD244" s="16">
        <f t="shared" si="33"/>
        <v>23520</v>
      </c>
      <c r="AE244" s="16">
        <f t="shared" si="34"/>
        <v>196.00000000000003</v>
      </c>
      <c r="AF244" s="16">
        <f t="shared" si="35"/>
        <v>73500.000000000015</v>
      </c>
      <c r="AG244" s="16">
        <f t="shared" si="36"/>
        <v>56.000000000000007</v>
      </c>
      <c r="AH244" s="12">
        <v>0</v>
      </c>
      <c r="AI244" s="16">
        <f t="shared" si="37"/>
        <v>3.9200000000000004</v>
      </c>
      <c r="AJ244" s="16">
        <f t="shared" si="38"/>
        <v>13524.000000000002</v>
      </c>
      <c r="AK244" s="16">
        <f t="shared" si="39"/>
        <v>280</v>
      </c>
      <c r="AL244" s="16">
        <f t="shared" si="40"/>
        <v>2800.0000000000005</v>
      </c>
      <c r="AM244" s="16">
        <f t="shared" si="41"/>
        <v>50400.000000000007</v>
      </c>
      <c r="AN244" s="16">
        <f t="shared" si="42"/>
        <v>163744.00000000003</v>
      </c>
      <c r="AO244" s="12" t="s">
        <v>644</v>
      </c>
      <c r="AP244" s="16" t="s">
        <v>207</v>
      </c>
      <c r="AQ244" s="16" t="s">
        <v>204</v>
      </c>
      <c r="AS244" s="16" t="s">
        <v>2408</v>
      </c>
      <c r="AT244" s="16" t="s">
        <v>2407</v>
      </c>
      <c r="AU244" t="s">
        <v>2410</v>
      </c>
      <c r="AV244" s="15" t="s">
        <v>2409</v>
      </c>
      <c r="AW244" s="16" t="s">
        <v>593</v>
      </c>
      <c r="AX244" s="16" t="s">
        <v>204</v>
      </c>
      <c r="AY244" s="16" t="s">
        <v>204</v>
      </c>
      <c r="AZ244" s="16" t="s">
        <v>204</v>
      </c>
      <c r="BA244" s="16" t="s">
        <v>204</v>
      </c>
      <c r="BB244" s="16" t="s">
        <v>204</v>
      </c>
      <c r="BC244" s="16">
        <v>0.56000000000000005</v>
      </c>
      <c r="BD244" s="16">
        <v>4.4000000000000004</v>
      </c>
      <c r="BE244" s="16">
        <v>1440</v>
      </c>
      <c r="BF244" s="16">
        <v>800</v>
      </c>
      <c r="BG244" s="16">
        <v>0</v>
      </c>
      <c r="BH244" s="16">
        <v>1360</v>
      </c>
      <c r="BI244" s="16">
        <v>800</v>
      </c>
      <c r="BJ244" s="16">
        <v>0</v>
      </c>
    </row>
    <row r="245" spans="1:62" ht="20.149999999999999" customHeight="1" x14ac:dyDescent="0.35">
      <c r="A245">
        <v>244</v>
      </c>
      <c r="B245" t="s">
        <v>360</v>
      </c>
      <c r="C245" t="s">
        <v>7158</v>
      </c>
      <c r="D245" s="15" t="s">
        <v>843</v>
      </c>
      <c r="E245" s="12" t="s">
        <v>98</v>
      </c>
      <c r="F245" s="16">
        <v>1984</v>
      </c>
      <c r="G245" s="12" t="s">
        <v>588</v>
      </c>
      <c r="H245" s="12" t="s">
        <v>589</v>
      </c>
      <c r="I245" s="12" t="s">
        <v>640</v>
      </c>
      <c r="J245" s="12" t="s">
        <v>2402</v>
      </c>
      <c r="K245" s="12" t="s">
        <v>641</v>
      </c>
      <c r="N245" s="16" t="s">
        <v>206</v>
      </c>
      <c r="O245" s="16" t="s">
        <v>831</v>
      </c>
      <c r="P245" s="12" t="s">
        <v>482</v>
      </c>
      <c r="Q245" s="16">
        <v>2023</v>
      </c>
      <c r="R245" s="16">
        <v>0.25</v>
      </c>
      <c r="S245" s="16">
        <v>0</v>
      </c>
      <c r="T245" s="16">
        <v>0</v>
      </c>
      <c r="V245" s="12" t="s">
        <v>204</v>
      </c>
      <c r="W245" s="12" t="s">
        <v>204</v>
      </c>
      <c r="X245" s="16">
        <v>1</v>
      </c>
      <c r="Y245" s="16">
        <v>9</v>
      </c>
      <c r="Z245" s="16">
        <v>0.25</v>
      </c>
      <c r="AA245" s="16">
        <f t="shared" si="43"/>
        <v>30</v>
      </c>
      <c r="AB245" s="16" t="s">
        <v>643</v>
      </c>
      <c r="AC245" s="16" t="s">
        <v>592</v>
      </c>
      <c r="AD245" s="16">
        <f t="shared" si="33"/>
        <v>10500</v>
      </c>
      <c r="AE245" s="16">
        <f t="shared" si="34"/>
        <v>87.5</v>
      </c>
      <c r="AF245" s="16">
        <f t="shared" si="35"/>
        <v>32812.5</v>
      </c>
      <c r="AG245" s="16">
        <f t="shared" si="36"/>
        <v>25</v>
      </c>
      <c r="AH245" s="12">
        <v>0</v>
      </c>
      <c r="AI245" s="16">
        <f t="shared" si="37"/>
        <v>1.75</v>
      </c>
      <c r="AJ245" s="16">
        <f t="shared" si="38"/>
        <v>6037.5</v>
      </c>
      <c r="AK245" s="16">
        <f t="shared" si="39"/>
        <v>125</v>
      </c>
      <c r="AL245" s="16">
        <f t="shared" si="40"/>
        <v>1250</v>
      </c>
      <c r="AM245" s="16">
        <f t="shared" si="41"/>
        <v>22500</v>
      </c>
      <c r="AN245" s="16">
        <f t="shared" si="42"/>
        <v>73100</v>
      </c>
      <c r="AO245" s="12" t="s">
        <v>644</v>
      </c>
      <c r="AP245" s="16" t="s">
        <v>207</v>
      </c>
      <c r="AQ245" s="16" t="s">
        <v>204</v>
      </c>
      <c r="AS245" s="16" t="s">
        <v>2408</v>
      </c>
      <c r="AT245" s="16" t="s">
        <v>2407</v>
      </c>
      <c r="AU245" t="s">
        <v>2410</v>
      </c>
      <c r="AV245" s="15" t="s">
        <v>2409</v>
      </c>
      <c r="AW245" s="16" t="s">
        <v>593</v>
      </c>
      <c r="AX245" s="16" t="s">
        <v>204</v>
      </c>
      <c r="AY245" s="16" t="s">
        <v>204</v>
      </c>
      <c r="AZ245" s="16" t="s">
        <v>204</v>
      </c>
      <c r="BA245" s="16" t="s">
        <v>204</v>
      </c>
      <c r="BB245" s="16" t="s">
        <v>204</v>
      </c>
      <c r="BC245" s="16">
        <v>0.25</v>
      </c>
      <c r="BD245" s="16">
        <v>2</v>
      </c>
      <c r="BE245" s="16">
        <v>560</v>
      </c>
      <c r="BF245" s="16">
        <v>560</v>
      </c>
      <c r="BG245" s="16">
        <v>0</v>
      </c>
      <c r="BH245" s="16">
        <v>400</v>
      </c>
      <c r="BI245" s="16">
        <v>480</v>
      </c>
      <c r="BJ245" s="16">
        <v>0</v>
      </c>
    </row>
    <row r="246" spans="1:62" ht="20.149999999999999" customHeight="1" x14ac:dyDescent="0.35">
      <c r="A246">
        <v>245</v>
      </c>
      <c r="B246" t="s">
        <v>360</v>
      </c>
      <c r="C246" t="s">
        <v>7159</v>
      </c>
      <c r="D246" s="15" t="s">
        <v>844</v>
      </c>
      <c r="E246" s="12" t="s">
        <v>98</v>
      </c>
      <c r="F246" s="16">
        <v>1974</v>
      </c>
      <c r="G246" s="12" t="s">
        <v>588</v>
      </c>
      <c r="H246" s="12" t="s">
        <v>589</v>
      </c>
      <c r="I246" s="12" t="s">
        <v>640</v>
      </c>
      <c r="J246" s="12" t="s">
        <v>2402</v>
      </c>
      <c r="K246" s="12" t="s">
        <v>641</v>
      </c>
      <c r="N246" s="16" t="s">
        <v>206</v>
      </c>
      <c r="O246" s="16" t="s">
        <v>831</v>
      </c>
      <c r="P246" s="12" t="s">
        <v>482</v>
      </c>
      <c r="Q246" s="16">
        <v>2023</v>
      </c>
      <c r="R246" s="16">
        <v>0.38</v>
      </c>
      <c r="S246" s="16">
        <v>0</v>
      </c>
      <c r="T246" s="16">
        <v>0</v>
      </c>
      <c r="V246" s="12" t="s">
        <v>204</v>
      </c>
      <c r="W246" s="12" t="s">
        <v>204</v>
      </c>
      <c r="X246" s="16">
        <v>1</v>
      </c>
      <c r="Y246" s="16">
        <v>5</v>
      </c>
      <c r="Z246" s="16">
        <v>0.38</v>
      </c>
      <c r="AA246" s="16">
        <f t="shared" si="43"/>
        <v>45.6</v>
      </c>
      <c r="AB246" s="16" t="s">
        <v>643</v>
      </c>
      <c r="AC246" s="16" t="s">
        <v>592</v>
      </c>
      <c r="AD246" s="16">
        <f t="shared" si="33"/>
        <v>15960</v>
      </c>
      <c r="AE246" s="16">
        <f t="shared" si="34"/>
        <v>133</v>
      </c>
      <c r="AF246" s="16">
        <f t="shared" si="35"/>
        <v>49875</v>
      </c>
      <c r="AG246" s="16">
        <f t="shared" si="36"/>
        <v>38</v>
      </c>
      <c r="AH246" s="12">
        <v>0</v>
      </c>
      <c r="AI246" s="16">
        <f t="shared" si="37"/>
        <v>2.66</v>
      </c>
      <c r="AJ246" s="16">
        <f t="shared" si="38"/>
        <v>9177</v>
      </c>
      <c r="AK246" s="16">
        <f t="shared" si="39"/>
        <v>190</v>
      </c>
      <c r="AL246" s="16">
        <f t="shared" si="40"/>
        <v>1900</v>
      </c>
      <c r="AM246" s="16">
        <f t="shared" si="41"/>
        <v>34200</v>
      </c>
      <c r="AN246" s="16">
        <f t="shared" si="42"/>
        <v>111112</v>
      </c>
      <c r="AO246" s="12" t="s">
        <v>644</v>
      </c>
      <c r="AP246" s="16" t="s">
        <v>207</v>
      </c>
      <c r="AQ246" s="16" t="s">
        <v>204</v>
      </c>
      <c r="AS246" s="16" t="s">
        <v>2408</v>
      </c>
      <c r="AT246" s="16" t="s">
        <v>2407</v>
      </c>
      <c r="AU246" t="s">
        <v>2410</v>
      </c>
      <c r="AV246" s="15" t="s">
        <v>2409</v>
      </c>
      <c r="AW246" s="16" t="s">
        <v>593</v>
      </c>
      <c r="AX246" s="16" t="s">
        <v>204</v>
      </c>
      <c r="AY246" s="16" t="s">
        <v>204</v>
      </c>
      <c r="AZ246" s="16" t="s">
        <v>204</v>
      </c>
      <c r="BA246" s="16" t="s">
        <v>204</v>
      </c>
      <c r="BB246" s="16" t="s">
        <v>204</v>
      </c>
      <c r="BC246" s="16">
        <v>0.38</v>
      </c>
      <c r="BD246" s="16">
        <v>2.8</v>
      </c>
      <c r="BE246" s="16">
        <v>800</v>
      </c>
      <c r="BF246" s="16">
        <v>400</v>
      </c>
      <c r="BG246" s="16">
        <v>0</v>
      </c>
      <c r="BH246" s="16">
        <v>800</v>
      </c>
      <c r="BI246" s="16">
        <v>800</v>
      </c>
      <c r="BJ246" s="16">
        <v>0</v>
      </c>
    </row>
    <row r="247" spans="1:62" ht="20.149999999999999" customHeight="1" x14ac:dyDescent="0.35">
      <c r="A247">
        <v>246</v>
      </c>
      <c r="B247" t="s">
        <v>360</v>
      </c>
      <c r="C247" t="s">
        <v>7160</v>
      </c>
      <c r="D247" s="15" t="s">
        <v>845</v>
      </c>
      <c r="E247" s="12" t="s">
        <v>98</v>
      </c>
      <c r="F247" s="16">
        <v>1970</v>
      </c>
      <c r="G247" s="12" t="s">
        <v>588</v>
      </c>
      <c r="H247" s="12" t="s">
        <v>589</v>
      </c>
      <c r="I247" s="12" t="s">
        <v>640</v>
      </c>
      <c r="J247" s="12" t="s">
        <v>2402</v>
      </c>
      <c r="K247" s="12" t="s">
        <v>641</v>
      </c>
      <c r="N247" s="16" t="s">
        <v>206</v>
      </c>
      <c r="O247" s="16" t="s">
        <v>831</v>
      </c>
      <c r="P247" s="12" t="s">
        <v>482</v>
      </c>
      <c r="Q247" s="16">
        <v>2023</v>
      </c>
      <c r="R247" s="16">
        <v>0.5</v>
      </c>
      <c r="S247" s="16">
        <v>0</v>
      </c>
      <c r="T247" s="16">
        <v>0</v>
      </c>
      <c r="V247" s="12" t="s">
        <v>204</v>
      </c>
      <c r="W247" s="12" t="s">
        <v>204</v>
      </c>
      <c r="X247" s="16">
        <v>1</v>
      </c>
      <c r="Y247" s="16">
        <v>12</v>
      </c>
      <c r="Z247" s="16">
        <v>0.5</v>
      </c>
      <c r="AA247" s="16">
        <f t="shared" si="43"/>
        <v>60</v>
      </c>
      <c r="AB247" s="16" t="s">
        <v>643</v>
      </c>
      <c r="AC247" s="16" t="s">
        <v>592</v>
      </c>
      <c r="AD247" s="16">
        <f t="shared" si="33"/>
        <v>21000</v>
      </c>
      <c r="AE247" s="16">
        <f t="shared" si="34"/>
        <v>175</v>
      </c>
      <c r="AF247" s="16">
        <f t="shared" si="35"/>
        <v>65625</v>
      </c>
      <c r="AG247" s="16">
        <f t="shared" si="36"/>
        <v>50</v>
      </c>
      <c r="AH247" s="12">
        <v>0</v>
      </c>
      <c r="AI247" s="16">
        <f t="shared" si="37"/>
        <v>3.5</v>
      </c>
      <c r="AJ247" s="16">
        <f t="shared" si="38"/>
        <v>12075</v>
      </c>
      <c r="AK247" s="16">
        <f t="shared" si="39"/>
        <v>250</v>
      </c>
      <c r="AL247" s="16">
        <f t="shared" si="40"/>
        <v>2500</v>
      </c>
      <c r="AM247" s="16">
        <f t="shared" si="41"/>
        <v>45000</v>
      </c>
      <c r="AN247" s="16">
        <f t="shared" si="42"/>
        <v>146200</v>
      </c>
      <c r="AO247" s="12" t="s">
        <v>644</v>
      </c>
      <c r="AP247" s="16" t="s">
        <v>207</v>
      </c>
      <c r="AQ247" s="16" t="s">
        <v>204</v>
      </c>
      <c r="AS247" s="16" t="s">
        <v>2408</v>
      </c>
      <c r="AT247" s="16" t="s">
        <v>2407</v>
      </c>
      <c r="AU247" t="s">
        <v>2410</v>
      </c>
      <c r="AV247" s="15" t="s">
        <v>2409</v>
      </c>
      <c r="AW247" s="16" t="s">
        <v>593</v>
      </c>
      <c r="AX247" s="16" t="s">
        <v>204</v>
      </c>
      <c r="AY247" s="16" t="s">
        <v>204</v>
      </c>
      <c r="AZ247" s="16" t="s">
        <v>204</v>
      </c>
      <c r="BA247" s="16" t="s">
        <v>204</v>
      </c>
      <c r="BB247" s="16" t="s">
        <v>204</v>
      </c>
      <c r="BC247" s="16">
        <v>0.5</v>
      </c>
      <c r="BD247" s="16">
        <v>4</v>
      </c>
      <c r="BE247" s="16">
        <v>1360</v>
      </c>
      <c r="BF247" s="16">
        <v>800</v>
      </c>
      <c r="BG247" s="16">
        <v>0</v>
      </c>
      <c r="BH247" s="16">
        <v>1040</v>
      </c>
      <c r="BI247" s="16">
        <v>800</v>
      </c>
      <c r="BJ247" s="16">
        <v>0</v>
      </c>
    </row>
    <row r="248" spans="1:62" ht="20.149999999999999" customHeight="1" x14ac:dyDescent="0.35">
      <c r="A248">
        <v>247</v>
      </c>
      <c r="B248" t="s">
        <v>360</v>
      </c>
      <c r="C248" t="s">
        <v>7161</v>
      </c>
      <c r="D248" s="15" t="s">
        <v>846</v>
      </c>
      <c r="E248" s="12" t="s">
        <v>93</v>
      </c>
      <c r="F248" s="16">
        <v>1990</v>
      </c>
      <c r="G248" s="12" t="s">
        <v>588</v>
      </c>
      <c r="H248" s="12" t="s">
        <v>589</v>
      </c>
      <c r="I248" s="12" t="s">
        <v>640</v>
      </c>
      <c r="J248" s="12" t="s">
        <v>2402</v>
      </c>
      <c r="K248" s="12" t="s">
        <v>641</v>
      </c>
      <c r="N248" s="16" t="s">
        <v>206</v>
      </c>
      <c r="O248" s="16" t="s">
        <v>831</v>
      </c>
      <c r="P248" s="12" t="s">
        <v>482</v>
      </c>
      <c r="Q248" s="16">
        <v>2023</v>
      </c>
      <c r="R248" s="16">
        <v>0.39</v>
      </c>
      <c r="S248" s="16">
        <v>0</v>
      </c>
      <c r="T248" s="16">
        <v>0</v>
      </c>
      <c r="V248" s="12" t="s">
        <v>204</v>
      </c>
      <c r="W248" s="12" t="s">
        <v>204</v>
      </c>
      <c r="X248" s="16">
        <v>1</v>
      </c>
      <c r="Y248" s="16">
        <v>15</v>
      </c>
      <c r="Z248" s="16">
        <v>0.39</v>
      </c>
      <c r="AA248" s="16">
        <f t="shared" si="43"/>
        <v>46.800000000000004</v>
      </c>
      <c r="AB248" s="16" t="s">
        <v>643</v>
      </c>
      <c r="AC248" s="16" t="s">
        <v>592</v>
      </c>
      <c r="AD248" s="16">
        <f t="shared" si="33"/>
        <v>16380.000000000002</v>
      </c>
      <c r="AE248" s="16">
        <f t="shared" si="34"/>
        <v>136.5</v>
      </c>
      <c r="AF248" s="16">
        <f t="shared" si="35"/>
        <v>51187.5</v>
      </c>
      <c r="AG248" s="16">
        <f t="shared" si="36"/>
        <v>39</v>
      </c>
      <c r="AH248" s="12">
        <v>0</v>
      </c>
      <c r="AI248" s="16">
        <f t="shared" si="37"/>
        <v>2.73</v>
      </c>
      <c r="AJ248" s="16">
        <f t="shared" si="38"/>
        <v>9418.5</v>
      </c>
      <c r="AK248" s="16">
        <f t="shared" si="39"/>
        <v>195</v>
      </c>
      <c r="AL248" s="16">
        <f t="shared" si="40"/>
        <v>1950</v>
      </c>
      <c r="AM248" s="16">
        <f t="shared" si="41"/>
        <v>35100</v>
      </c>
      <c r="AN248" s="16">
        <f t="shared" si="42"/>
        <v>114036</v>
      </c>
      <c r="AO248" s="12" t="s">
        <v>644</v>
      </c>
      <c r="AP248" s="16" t="s">
        <v>207</v>
      </c>
      <c r="AQ248" s="16" t="s">
        <v>204</v>
      </c>
      <c r="AS248" s="16" t="s">
        <v>2408</v>
      </c>
      <c r="AT248" s="16" t="s">
        <v>2407</v>
      </c>
      <c r="AU248" t="s">
        <v>2410</v>
      </c>
      <c r="AV248" s="15" t="s">
        <v>2409</v>
      </c>
      <c r="AW248" s="16" t="s">
        <v>593</v>
      </c>
      <c r="AX248" s="16" t="s">
        <v>204</v>
      </c>
      <c r="AY248" s="16" t="s">
        <v>204</v>
      </c>
      <c r="AZ248" s="16" t="s">
        <v>204</v>
      </c>
      <c r="BA248" s="16" t="s">
        <v>204</v>
      </c>
      <c r="BB248" s="16" t="s">
        <v>204</v>
      </c>
      <c r="BC248" s="16">
        <v>0.39</v>
      </c>
      <c r="BD248" s="16">
        <v>2.8</v>
      </c>
      <c r="BE248" s="16">
        <v>800</v>
      </c>
      <c r="BF248" s="16">
        <v>800</v>
      </c>
      <c r="BG248" s="16">
        <v>0</v>
      </c>
      <c r="BH248" s="16">
        <v>800</v>
      </c>
      <c r="BI248" s="16">
        <v>800</v>
      </c>
      <c r="BJ248" s="16">
        <v>0</v>
      </c>
    </row>
    <row r="249" spans="1:62" ht="20.149999999999999" customHeight="1" x14ac:dyDescent="0.35">
      <c r="A249">
        <v>248</v>
      </c>
      <c r="B249" t="s">
        <v>360</v>
      </c>
      <c r="C249" t="s">
        <v>7162</v>
      </c>
      <c r="D249" s="15" t="s">
        <v>721</v>
      </c>
      <c r="E249" s="12" t="s">
        <v>98</v>
      </c>
      <c r="F249" s="16">
        <v>1977</v>
      </c>
      <c r="G249" s="12" t="s">
        <v>588</v>
      </c>
      <c r="H249" s="12" t="s">
        <v>589</v>
      </c>
      <c r="I249" s="12" t="s">
        <v>640</v>
      </c>
      <c r="J249" s="12" t="s">
        <v>2402</v>
      </c>
      <c r="K249" s="12" t="s">
        <v>641</v>
      </c>
      <c r="N249" s="16" t="s">
        <v>206</v>
      </c>
      <c r="O249" s="16" t="s">
        <v>831</v>
      </c>
      <c r="P249" s="12" t="s">
        <v>482</v>
      </c>
      <c r="Q249" s="16">
        <v>2023</v>
      </c>
      <c r="R249" s="16">
        <v>0.26</v>
      </c>
      <c r="S249" s="16">
        <v>0</v>
      </c>
      <c r="T249" s="16">
        <v>0</v>
      </c>
      <c r="V249" s="12" t="s">
        <v>204</v>
      </c>
      <c r="W249" s="12" t="s">
        <v>204</v>
      </c>
      <c r="X249" s="16">
        <v>1</v>
      </c>
      <c r="Y249" s="16">
        <v>9</v>
      </c>
      <c r="Z249" s="16">
        <v>0.26</v>
      </c>
      <c r="AA249" s="16">
        <f t="shared" si="43"/>
        <v>31.200000000000003</v>
      </c>
      <c r="AB249" s="16" t="s">
        <v>643</v>
      </c>
      <c r="AC249" s="16" t="s">
        <v>592</v>
      </c>
      <c r="AD249" s="16">
        <f t="shared" si="33"/>
        <v>10920.000000000002</v>
      </c>
      <c r="AE249" s="16">
        <f t="shared" si="34"/>
        <v>91</v>
      </c>
      <c r="AF249" s="16">
        <f t="shared" si="35"/>
        <v>34125</v>
      </c>
      <c r="AG249" s="16">
        <f t="shared" si="36"/>
        <v>26</v>
      </c>
      <c r="AH249" s="12">
        <v>0</v>
      </c>
      <c r="AI249" s="16">
        <f t="shared" si="37"/>
        <v>1.82</v>
      </c>
      <c r="AJ249" s="16">
        <f t="shared" si="38"/>
        <v>6279</v>
      </c>
      <c r="AK249" s="16">
        <f t="shared" si="39"/>
        <v>130</v>
      </c>
      <c r="AL249" s="16">
        <f t="shared" si="40"/>
        <v>1300</v>
      </c>
      <c r="AM249" s="16">
        <f t="shared" si="41"/>
        <v>23400</v>
      </c>
      <c r="AN249" s="16">
        <f t="shared" si="42"/>
        <v>76024</v>
      </c>
      <c r="AO249" s="12" t="s">
        <v>644</v>
      </c>
      <c r="AP249" s="16" t="s">
        <v>207</v>
      </c>
      <c r="AQ249" s="16" t="s">
        <v>204</v>
      </c>
      <c r="AS249" s="16" t="s">
        <v>2408</v>
      </c>
      <c r="AT249" s="16" t="s">
        <v>2407</v>
      </c>
      <c r="AU249" t="s">
        <v>2410</v>
      </c>
      <c r="AV249" s="15" t="s">
        <v>2409</v>
      </c>
      <c r="AW249" s="16" t="s">
        <v>593</v>
      </c>
      <c r="AX249" s="16" t="s">
        <v>204</v>
      </c>
      <c r="AY249" s="16" t="s">
        <v>204</v>
      </c>
      <c r="AZ249" s="16" t="s">
        <v>204</v>
      </c>
      <c r="BA249" s="16" t="s">
        <v>204</v>
      </c>
      <c r="BB249" s="16" t="s">
        <v>204</v>
      </c>
      <c r="BC249" s="16">
        <v>0.26</v>
      </c>
      <c r="BD249" s="16">
        <v>1.76</v>
      </c>
      <c r="BE249" s="16">
        <v>640</v>
      </c>
      <c r="BF249" s="16">
        <v>640</v>
      </c>
      <c r="BG249" s="16">
        <v>0</v>
      </c>
      <c r="BH249" s="16">
        <v>240</v>
      </c>
      <c r="BI249" s="16">
        <v>240</v>
      </c>
      <c r="BJ249" s="16">
        <v>0</v>
      </c>
    </row>
    <row r="250" spans="1:62" ht="20.149999999999999" customHeight="1" x14ac:dyDescent="0.35">
      <c r="A250">
        <v>249</v>
      </c>
      <c r="B250" t="s">
        <v>360</v>
      </c>
      <c r="C250" t="s">
        <v>7163</v>
      </c>
      <c r="D250" s="15" t="s">
        <v>847</v>
      </c>
      <c r="E250" s="12" t="s">
        <v>98</v>
      </c>
      <c r="F250" s="16">
        <v>1940</v>
      </c>
      <c r="G250" s="12" t="s">
        <v>588</v>
      </c>
      <c r="H250" s="12" t="s">
        <v>589</v>
      </c>
      <c r="I250" s="12" t="s">
        <v>640</v>
      </c>
      <c r="J250" s="12" t="s">
        <v>2402</v>
      </c>
      <c r="K250" s="12" t="s">
        <v>641</v>
      </c>
      <c r="N250" s="16" t="s">
        <v>206</v>
      </c>
      <c r="O250" s="16" t="s">
        <v>831</v>
      </c>
      <c r="P250" s="12" t="s">
        <v>482</v>
      </c>
      <c r="Q250" s="16">
        <v>2023</v>
      </c>
      <c r="R250" s="16">
        <v>1.6</v>
      </c>
      <c r="S250" s="16">
        <v>0</v>
      </c>
      <c r="T250" s="16">
        <v>0</v>
      </c>
      <c r="V250" s="12" t="s">
        <v>204</v>
      </c>
      <c r="W250" s="12" t="s">
        <v>204</v>
      </c>
      <c r="X250" s="16">
        <v>1</v>
      </c>
      <c r="Y250" s="16">
        <v>10</v>
      </c>
      <c r="Z250" s="16">
        <v>1.6</v>
      </c>
      <c r="AA250" s="16">
        <f t="shared" si="43"/>
        <v>192</v>
      </c>
      <c r="AB250" s="16" t="s">
        <v>643</v>
      </c>
      <c r="AC250" s="16" t="s">
        <v>592</v>
      </c>
      <c r="AD250" s="16">
        <f t="shared" si="33"/>
        <v>67200</v>
      </c>
      <c r="AE250" s="16">
        <f t="shared" si="34"/>
        <v>560</v>
      </c>
      <c r="AF250" s="16">
        <f t="shared" si="35"/>
        <v>210000</v>
      </c>
      <c r="AG250" s="16">
        <f t="shared" si="36"/>
        <v>160</v>
      </c>
      <c r="AH250" s="12">
        <v>0</v>
      </c>
      <c r="AI250" s="16">
        <f t="shared" si="37"/>
        <v>11.200000000000001</v>
      </c>
      <c r="AJ250" s="16">
        <f t="shared" si="38"/>
        <v>38640.000000000007</v>
      </c>
      <c r="AK250" s="16">
        <f t="shared" si="39"/>
        <v>800</v>
      </c>
      <c r="AL250" s="16">
        <f t="shared" si="40"/>
        <v>8000</v>
      </c>
      <c r="AM250" s="16">
        <f t="shared" si="41"/>
        <v>144000</v>
      </c>
      <c r="AN250" s="16">
        <f t="shared" si="42"/>
        <v>467840</v>
      </c>
      <c r="AO250" s="12" t="s">
        <v>644</v>
      </c>
      <c r="AP250" s="16" t="s">
        <v>207</v>
      </c>
      <c r="AQ250" s="16" t="s">
        <v>204</v>
      </c>
      <c r="AS250" s="16" t="s">
        <v>2408</v>
      </c>
      <c r="AT250" s="16" t="s">
        <v>2407</v>
      </c>
      <c r="AU250" t="s">
        <v>2410</v>
      </c>
      <c r="AV250" s="15" t="s">
        <v>2409</v>
      </c>
      <c r="AW250" s="16" t="s">
        <v>593</v>
      </c>
      <c r="AX250" s="16" t="s">
        <v>204</v>
      </c>
      <c r="AY250" s="16" t="s">
        <v>204</v>
      </c>
      <c r="AZ250" s="16" t="s">
        <v>204</v>
      </c>
      <c r="BA250" s="16" t="s">
        <v>204</v>
      </c>
      <c r="BB250" s="16" t="s">
        <v>204</v>
      </c>
      <c r="BC250" s="16">
        <v>1.6</v>
      </c>
      <c r="BD250" s="16">
        <v>9.6</v>
      </c>
      <c r="BE250" s="16">
        <v>4100</v>
      </c>
      <c r="BF250" s="16">
        <v>2000</v>
      </c>
      <c r="BG250" s="16">
        <v>0</v>
      </c>
      <c r="BH250" s="16">
        <v>1840</v>
      </c>
      <c r="BI250" s="16">
        <v>1600</v>
      </c>
      <c r="BJ250" s="16">
        <v>0</v>
      </c>
    </row>
    <row r="251" spans="1:62" ht="20.149999999999999" customHeight="1" x14ac:dyDescent="0.35">
      <c r="A251">
        <v>250</v>
      </c>
      <c r="B251" t="s">
        <v>360</v>
      </c>
      <c r="C251" t="s">
        <v>7164</v>
      </c>
      <c r="D251" s="15" t="s">
        <v>848</v>
      </c>
      <c r="E251" s="12" t="s">
        <v>98</v>
      </c>
      <c r="F251" s="16">
        <v>1984</v>
      </c>
      <c r="G251" s="12" t="s">
        <v>588</v>
      </c>
      <c r="H251" s="12" t="s">
        <v>589</v>
      </c>
      <c r="I251" s="12" t="s">
        <v>640</v>
      </c>
      <c r="J251" s="12" t="s">
        <v>2402</v>
      </c>
      <c r="K251" s="12" t="s">
        <v>641</v>
      </c>
      <c r="N251" s="16" t="s">
        <v>206</v>
      </c>
      <c r="O251" s="16" t="s">
        <v>831</v>
      </c>
      <c r="P251" s="12" t="s">
        <v>482</v>
      </c>
      <c r="Q251" s="16">
        <v>2023</v>
      </c>
      <c r="R251" s="16">
        <v>0.6</v>
      </c>
      <c r="S251" s="16">
        <v>0</v>
      </c>
      <c r="T251" s="16">
        <v>0</v>
      </c>
      <c r="V251" s="12" t="s">
        <v>204</v>
      </c>
      <c r="W251" s="12" t="s">
        <v>204</v>
      </c>
      <c r="X251" s="16">
        <v>1</v>
      </c>
      <c r="Y251" s="16">
        <v>14</v>
      </c>
      <c r="Z251" s="16">
        <v>0.6</v>
      </c>
      <c r="AA251" s="16">
        <f t="shared" si="43"/>
        <v>72</v>
      </c>
      <c r="AB251" s="16" t="s">
        <v>643</v>
      </c>
      <c r="AC251" s="16" t="s">
        <v>592</v>
      </c>
      <c r="AD251" s="16">
        <f t="shared" si="33"/>
        <v>25200</v>
      </c>
      <c r="AE251" s="16">
        <f t="shared" si="34"/>
        <v>210</v>
      </c>
      <c r="AF251" s="16">
        <f t="shared" si="35"/>
        <v>78750</v>
      </c>
      <c r="AG251" s="16">
        <f t="shared" si="36"/>
        <v>60</v>
      </c>
      <c r="AH251" s="12">
        <v>0</v>
      </c>
      <c r="AI251" s="16">
        <f t="shared" si="37"/>
        <v>4.2</v>
      </c>
      <c r="AJ251" s="16">
        <f t="shared" si="38"/>
        <v>14490</v>
      </c>
      <c r="AK251" s="16">
        <f t="shared" si="39"/>
        <v>300</v>
      </c>
      <c r="AL251" s="16">
        <f t="shared" si="40"/>
        <v>3000</v>
      </c>
      <c r="AM251" s="16">
        <f t="shared" si="41"/>
        <v>54000</v>
      </c>
      <c r="AN251" s="16">
        <f t="shared" si="42"/>
        <v>175440</v>
      </c>
      <c r="AO251" s="12" t="s">
        <v>644</v>
      </c>
      <c r="AP251" s="16" t="s">
        <v>207</v>
      </c>
      <c r="AQ251" s="16" t="s">
        <v>204</v>
      </c>
      <c r="AS251" s="16" t="s">
        <v>2408</v>
      </c>
      <c r="AT251" s="16" t="s">
        <v>2407</v>
      </c>
      <c r="AU251" t="s">
        <v>2410</v>
      </c>
      <c r="AV251" s="15" t="s">
        <v>2409</v>
      </c>
      <c r="AW251" s="16" t="s">
        <v>593</v>
      </c>
      <c r="AX251" s="16" t="s">
        <v>204</v>
      </c>
      <c r="AY251" s="16" t="s">
        <v>204</v>
      </c>
      <c r="AZ251" s="16" t="s">
        <v>204</v>
      </c>
      <c r="BA251" s="16" t="s">
        <v>204</v>
      </c>
      <c r="BB251" s="16" t="s">
        <v>204</v>
      </c>
      <c r="BC251" s="16">
        <v>0.6</v>
      </c>
      <c r="BD251" s="16">
        <v>4.8</v>
      </c>
      <c r="BE251" s="16">
        <v>1440</v>
      </c>
      <c r="BF251" s="16">
        <v>800</v>
      </c>
      <c r="BG251" s="16">
        <v>0</v>
      </c>
      <c r="BH251" s="16">
        <v>960</v>
      </c>
      <c r="BI251" s="16">
        <v>1600</v>
      </c>
      <c r="BJ251" s="16">
        <v>0</v>
      </c>
    </row>
    <row r="252" spans="1:62" ht="20.149999999999999" customHeight="1" x14ac:dyDescent="0.35">
      <c r="A252">
        <v>251</v>
      </c>
      <c r="B252" t="s">
        <v>360</v>
      </c>
      <c r="C252" t="s">
        <v>7165</v>
      </c>
      <c r="D252" s="15" t="s">
        <v>849</v>
      </c>
      <c r="E252" s="12" t="s">
        <v>93</v>
      </c>
      <c r="F252" s="16">
        <v>1975</v>
      </c>
      <c r="G252" s="12" t="s">
        <v>588</v>
      </c>
      <c r="H252" s="12" t="s">
        <v>589</v>
      </c>
      <c r="I252" s="12" t="s">
        <v>640</v>
      </c>
      <c r="J252" s="12" t="s">
        <v>2402</v>
      </c>
      <c r="K252" s="12" t="s">
        <v>641</v>
      </c>
      <c r="N252" s="16" t="s">
        <v>206</v>
      </c>
      <c r="O252" s="16" t="s">
        <v>831</v>
      </c>
      <c r="P252" s="12" t="s">
        <v>482</v>
      </c>
      <c r="Q252" s="16">
        <v>2023</v>
      </c>
      <c r="R252" s="16">
        <v>0.6</v>
      </c>
      <c r="S252" s="16">
        <v>0</v>
      </c>
      <c r="T252" s="16">
        <v>0</v>
      </c>
      <c r="V252" s="12" t="s">
        <v>204</v>
      </c>
      <c r="W252" s="12" t="s">
        <v>204</v>
      </c>
      <c r="X252" s="16">
        <v>1</v>
      </c>
      <c r="Y252" s="16">
        <v>8</v>
      </c>
      <c r="Z252" s="16">
        <v>0.6</v>
      </c>
      <c r="AA252" s="16">
        <f t="shared" si="43"/>
        <v>72</v>
      </c>
      <c r="AB252" s="16" t="s">
        <v>643</v>
      </c>
      <c r="AC252" s="16" t="s">
        <v>592</v>
      </c>
      <c r="AD252" s="16">
        <f t="shared" si="33"/>
        <v>25200</v>
      </c>
      <c r="AE252" s="16">
        <f t="shared" si="34"/>
        <v>210</v>
      </c>
      <c r="AF252" s="16">
        <f t="shared" si="35"/>
        <v>78750</v>
      </c>
      <c r="AG252" s="16">
        <f t="shared" si="36"/>
        <v>60</v>
      </c>
      <c r="AH252" s="12">
        <v>0</v>
      </c>
      <c r="AI252" s="16">
        <f t="shared" si="37"/>
        <v>4.2</v>
      </c>
      <c r="AJ252" s="16">
        <f t="shared" si="38"/>
        <v>14490</v>
      </c>
      <c r="AK252" s="16">
        <f t="shared" si="39"/>
        <v>300</v>
      </c>
      <c r="AL252" s="16">
        <f t="shared" si="40"/>
        <v>3000</v>
      </c>
      <c r="AM252" s="16">
        <f t="shared" si="41"/>
        <v>54000</v>
      </c>
      <c r="AN252" s="16">
        <f t="shared" si="42"/>
        <v>175440</v>
      </c>
      <c r="AO252" s="12" t="s">
        <v>644</v>
      </c>
      <c r="AP252" s="16" t="s">
        <v>207</v>
      </c>
      <c r="AQ252" s="16" t="s">
        <v>204</v>
      </c>
      <c r="AS252" s="16" t="s">
        <v>2408</v>
      </c>
      <c r="AT252" s="16" t="s">
        <v>2407</v>
      </c>
      <c r="AU252" t="s">
        <v>2410</v>
      </c>
      <c r="AV252" s="15" t="s">
        <v>2409</v>
      </c>
      <c r="AW252" s="16" t="s">
        <v>593</v>
      </c>
      <c r="AX252" s="16" t="s">
        <v>204</v>
      </c>
      <c r="AY252" s="16" t="s">
        <v>204</v>
      </c>
      <c r="AZ252" s="16" t="s">
        <v>204</v>
      </c>
      <c r="BA252" s="16" t="s">
        <v>204</v>
      </c>
      <c r="BB252" s="16" t="s">
        <v>204</v>
      </c>
      <c r="BC252" s="16">
        <v>0.6</v>
      </c>
      <c r="BD252" s="16">
        <v>4.4000000000000004</v>
      </c>
      <c r="BE252" s="16">
        <v>1440</v>
      </c>
      <c r="BF252" s="16">
        <v>800</v>
      </c>
      <c r="BG252" s="16">
        <v>0</v>
      </c>
      <c r="BH252" s="16">
        <v>960</v>
      </c>
      <c r="BI252" s="16">
        <v>1200</v>
      </c>
      <c r="BJ252" s="16">
        <v>0</v>
      </c>
    </row>
    <row r="253" spans="1:62" ht="20.149999999999999" customHeight="1" x14ac:dyDescent="0.35">
      <c r="A253">
        <v>252</v>
      </c>
      <c r="B253" t="s">
        <v>360</v>
      </c>
      <c r="C253" t="s">
        <v>7166</v>
      </c>
      <c r="D253" s="15" t="s">
        <v>850</v>
      </c>
      <c r="E253" s="12" t="s">
        <v>98</v>
      </c>
      <c r="F253" s="16">
        <v>1953</v>
      </c>
      <c r="G253" s="12" t="s">
        <v>588</v>
      </c>
      <c r="H253" s="12" t="s">
        <v>589</v>
      </c>
      <c r="I253" s="12" t="s">
        <v>640</v>
      </c>
      <c r="J253" s="12" t="s">
        <v>2402</v>
      </c>
      <c r="K253" s="12" t="s">
        <v>851</v>
      </c>
      <c r="N253" s="16" t="s">
        <v>205</v>
      </c>
      <c r="O253" s="16" t="s">
        <v>852</v>
      </c>
      <c r="P253" s="12" t="s">
        <v>482</v>
      </c>
      <c r="Q253" s="16">
        <v>2023</v>
      </c>
      <c r="R253" s="16">
        <v>8.5</v>
      </c>
      <c r="S253" s="16">
        <v>0</v>
      </c>
      <c r="T253" s="16">
        <v>0</v>
      </c>
      <c r="V253" s="12" t="s">
        <v>204</v>
      </c>
      <c r="W253" s="12" t="s">
        <v>204</v>
      </c>
      <c r="X253" s="16">
        <v>1</v>
      </c>
      <c r="Y253" s="16">
        <v>6</v>
      </c>
      <c r="Z253" s="16">
        <v>8.5</v>
      </c>
      <c r="AA253" s="16">
        <f t="shared" si="43"/>
        <v>1020</v>
      </c>
      <c r="AB253" s="16" t="s">
        <v>643</v>
      </c>
      <c r="AC253" s="16" t="s">
        <v>592</v>
      </c>
      <c r="AD253" s="16">
        <f t="shared" si="33"/>
        <v>357000</v>
      </c>
      <c r="AE253" s="16">
        <f t="shared" si="34"/>
        <v>2975</v>
      </c>
      <c r="AF253" s="16">
        <f t="shared" si="35"/>
        <v>1115625</v>
      </c>
      <c r="AG253" s="16">
        <f t="shared" si="36"/>
        <v>850</v>
      </c>
      <c r="AH253" s="12">
        <v>0</v>
      </c>
      <c r="AI253" s="16">
        <f t="shared" si="37"/>
        <v>59.5</v>
      </c>
      <c r="AJ253" s="16">
        <f t="shared" si="38"/>
        <v>205275</v>
      </c>
      <c r="AK253" s="16">
        <f t="shared" si="39"/>
        <v>4250</v>
      </c>
      <c r="AL253" s="16">
        <f t="shared" si="40"/>
        <v>42500</v>
      </c>
      <c r="AM253" s="16">
        <f t="shared" si="41"/>
        <v>765000</v>
      </c>
      <c r="AN253" s="16">
        <f t="shared" si="42"/>
        <v>2485400</v>
      </c>
      <c r="AO253" s="12" t="s">
        <v>592</v>
      </c>
      <c r="AP253" s="16" t="s">
        <v>207</v>
      </c>
      <c r="AQ253" s="16" t="s">
        <v>204</v>
      </c>
      <c r="AS253" s="16" t="s">
        <v>2408</v>
      </c>
      <c r="AT253" s="16" t="s">
        <v>2407</v>
      </c>
      <c r="AU253" t="s">
        <v>2410</v>
      </c>
      <c r="AV253" s="15" t="s">
        <v>2409</v>
      </c>
      <c r="AW253" s="16" t="s">
        <v>593</v>
      </c>
      <c r="AX253" s="16" t="s">
        <v>204</v>
      </c>
      <c r="AY253" s="16" t="s">
        <v>204</v>
      </c>
      <c r="AZ253" s="16" t="s">
        <v>204</v>
      </c>
      <c r="BA253" s="16" t="s">
        <v>204</v>
      </c>
      <c r="BB253" s="16" t="s">
        <v>204</v>
      </c>
      <c r="BC253" s="16">
        <v>8.5</v>
      </c>
      <c r="BD253" s="16">
        <v>57.6</v>
      </c>
      <c r="BE253" s="16">
        <v>23040</v>
      </c>
      <c r="BF253" s="16">
        <v>8000</v>
      </c>
      <c r="BG253" s="16">
        <v>0</v>
      </c>
      <c r="BH253" s="16">
        <v>10560</v>
      </c>
      <c r="BI253" s="16">
        <v>16000</v>
      </c>
      <c r="BJ253" s="16">
        <v>0</v>
      </c>
    </row>
    <row r="254" spans="1:62" ht="20.149999999999999" customHeight="1" x14ac:dyDescent="0.35">
      <c r="A254">
        <v>253</v>
      </c>
      <c r="B254" t="s">
        <v>360</v>
      </c>
      <c r="C254" t="s">
        <v>7167</v>
      </c>
      <c r="D254" s="15" t="s">
        <v>853</v>
      </c>
      <c r="E254" s="12" t="s">
        <v>93</v>
      </c>
      <c r="F254" s="16">
        <v>1977</v>
      </c>
      <c r="G254" s="12" t="s">
        <v>588</v>
      </c>
      <c r="H254" s="12" t="s">
        <v>589</v>
      </c>
      <c r="I254" s="12" t="s">
        <v>640</v>
      </c>
      <c r="J254" s="12" t="s">
        <v>2402</v>
      </c>
      <c r="K254" s="12" t="s">
        <v>851</v>
      </c>
      <c r="N254" s="16" t="s">
        <v>206</v>
      </c>
      <c r="O254" s="16" t="s">
        <v>852</v>
      </c>
      <c r="P254" s="12" t="s">
        <v>482</v>
      </c>
      <c r="Q254" s="16">
        <v>2023</v>
      </c>
      <c r="R254" s="16">
        <v>1</v>
      </c>
      <c r="S254" s="16">
        <v>0</v>
      </c>
      <c r="T254" s="16">
        <v>0</v>
      </c>
      <c r="V254" s="12" t="s">
        <v>204</v>
      </c>
      <c r="W254" s="12" t="s">
        <v>204</v>
      </c>
      <c r="X254" s="16">
        <v>1</v>
      </c>
      <c r="Y254" s="16">
        <v>15</v>
      </c>
      <c r="Z254" s="16">
        <v>1</v>
      </c>
      <c r="AA254" s="16">
        <f t="shared" si="43"/>
        <v>120</v>
      </c>
      <c r="AB254" s="16" t="s">
        <v>643</v>
      </c>
      <c r="AC254" s="16" t="s">
        <v>592</v>
      </c>
      <c r="AD254" s="16">
        <f t="shared" si="33"/>
        <v>42000</v>
      </c>
      <c r="AE254" s="16">
        <f t="shared" si="34"/>
        <v>350</v>
      </c>
      <c r="AF254" s="16">
        <f t="shared" si="35"/>
        <v>131250</v>
      </c>
      <c r="AG254" s="16">
        <f t="shared" si="36"/>
        <v>100</v>
      </c>
      <c r="AH254" s="12">
        <v>0</v>
      </c>
      <c r="AI254" s="16">
        <f t="shared" si="37"/>
        <v>7</v>
      </c>
      <c r="AJ254" s="16">
        <f t="shared" si="38"/>
        <v>24150</v>
      </c>
      <c r="AK254" s="16">
        <f t="shared" si="39"/>
        <v>500</v>
      </c>
      <c r="AL254" s="16">
        <f t="shared" si="40"/>
        <v>5000</v>
      </c>
      <c r="AM254" s="16">
        <f t="shared" si="41"/>
        <v>90000</v>
      </c>
      <c r="AN254" s="16">
        <f t="shared" si="42"/>
        <v>292400</v>
      </c>
      <c r="AO254" s="12" t="s">
        <v>592</v>
      </c>
      <c r="AP254" s="16" t="s">
        <v>207</v>
      </c>
      <c r="AQ254" s="16" t="s">
        <v>204</v>
      </c>
      <c r="AS254" s="16" t="s">
        <v>2408</v>
      </c>
      <c r="AT254" s="16" t="s">
        <v>2407</v>
      </c>
      <c r="AU254" t="s">
        <v>2410</v>
      </c>
      <c r="AV254" s="15" t="s">
        <v>2409</v>
      </c>
      <c r="AW254" s="16" t="s">
        <v>593</v>
      </c>
      <c r="AX254" s="16" t="s">
        <v>204</v>
      </c>
      <c r="AY254" s="16" t="s">
        <v>204</v>
      </c>
      <c r="AZ254" s="16" t="s">
        <v>204</v>
      </c>
      <c r="BA254" s="16" t="s">
        <v>204</v>
      </c>
      <c r="BB254" s="16" t="s">
        <v>204</v>
      </c>
      <c r="BC254" s="16">
        <v>1</v>
      </c>
      <c r="BD254" s="16">
        <v>7.6</v>
      </c>
      <c r="BE254" s="16">
        <v>2800</v>
      </c>
      <c r="BF254" s="16">
        <v>1600</v>
      </c>
      <c r="BG254" s="16">
        <v>0</v>
      </c>
      <c r="BH254" s="16">
        <v>1600</v>
      </c>
      <c r="BI254" s="16">
        <v>1600</v>
      </c>
      <c r="BJ254" s="16">
        <v>0</v>
      </c>
    </row>
    <row r="255" spans="1:62" ht="20.149999999999999" customHeight="1" x14ac:dyDescent="0.35">
      <c r="A255">
        <v>254</v>
      </c>
      <c r="B255" t="s">
        <v>360</v>
      </c>
      <c r="C255" t="s">
        <v>7168</v>
      </c>
      <c r="D255" s="15" t="s">
        <v>854</v>
      </c>
      <c r="E255" s="12" t="s">
        <v>98</v>
      </c>
      <c r="F255" s="16">
        <v>1978</v>
      </c>
      <c r="G255" s="12" t="s">
        <v>588</v>
      </c>
      <c r="H255" s="12" t="s">
        <v>589</v>
      </c>
      <c r="I255" s="12" t="s">
        <v>640</v>
      </c>
      <c r="J255" s="12" t="s">
        <v>2402</v>
      </c>
      <c r="K255" s="12" t="s">
        <v>851</v>
      </c>
      <c r="N255" s="16" t="s">
        <v>206</v>
      </c>
      <c r="O255" s="16" t="s">
        <v>852</v>
      </c>
      <c r="P255" s="12" t="s">
        <v>482</v>
      </c>
      <c r="Q255" s="16">
        <v>2023</v>
      </c>
      <c r="R255" s="16">
        <v>2</v>
      </c>
      <c r="S255" s="16">
        <v>0</v>
      </c>
      <c r="T255" s="16">
        <v>0</v>
      </c>
      <c r="V255" s="12" t="s">
        <v>204</v>
      </c>
      <c r="W255" s="12" t="s">
        <v>204</v>
      </c>
      <c r="X255" s="16">
        <v>1</v>
      </c>
      <c r="Y255" s="16">
        <v>11</v>
      </c>
      <c r="Z255" s="16">
        <v>2</v>
      </c>
      <c r="AA255" s="16">
        <f t="shared" si="43"/>
        <v>240</v>
      </c>
      <c r="AB255" s="16" t="s">
        <v>643</v>
      </c>
      <c r="AC255" s="16" t="s">
        <v>592</v>
      </c>
      <c r="AD255" s="16">
        <f t="shared" si="33"/>
        <v>84000</v>
      </c>
      <c r="AE255" s="16">
        <f t="shared" si="34"/>
        <v>700</v>
      </c>
      <c r="AF255" s="16">
        <f t="shared" si="35"/>
        <v>262500</v>
      </c>
      <c r="AG255" s="16">
        <f t="shared" si="36"/>
        <v>200</v>
      </c>
      <c r="AH255" s="12">
        <v>0</v>
      </c>
      <c r="AI255" s="16">
        <f t="shared" si="37"/>
        <v>14</v>
      </c>
      <c r="AJ255" s="16">
        <f t="shared" si="38"/>
        <v>48300</v>
      </c>
      <c r="AK255" s="16">
        <f t="shared" si="39"/>
        <v>1000</v>
      </c>
      <c r="AL255" s="16">
        <f t="shared" si="40"/>
        <v>10000</v>
      </c>
      <c r="AM255" s="16">
        <f t="shared" si="41"/>
        <v>180000</v>
      </c>
      <c r="AN255" s="16">
        <f t="shared" si="42"/>
        <v>584800</v>
      </c>
      <c r="AO255" s="12" t="s">
        <v>592</v>
      </c>
      <c r="AP255" s="16" t="s">
        <v>207</v>
      </c>
      <c r="AQ255" s="16" t="s">
        <v>204</v>
      </c>
      <c r="AS255" s="16" t="s">
        <v>2408</v>
      </c>
      <c r="AT255" s="16" t="s">
        <v>2407</v>
      </c>
      <c r="AU255" t="s">
        <v>2410</v>
      </c>
      <c r="AV255" s="15" t="s">
        <v>2409</v>
      </c>
      <c r="AW255" s="16" t="s">
        <v>593</v>
      </c>
      <c r="AX255" s="16" t="s">
        <v>204</v>
      </c>
      <c r="AY255" s="16" t="s">
        <v>204</v>
      </c>
      <c r="AZ255" s="16" t="s">
        <v>204</v>
      </c>
      <c r="BA255" s="16" t="s">
        <v>204</v>
      </c>
      <c r="BB255" s="16" t="s">
        <v>204</v>
      </c>
      <c r="BC255" s="16">
        <v>2</v>
      </c>
      <c r="BD255" s="16">
        <v>14.4</v>
      </c>
      <c r="BE255" s="16">
        <v>5600</v>
      </c>
      <c r="BF255" s="16">
        <v>2400</v>
      </c>
      <c r="BG255" s="16">
        <v>0</v>
      </c>
      <c r="BH255" s="16">
        <v>3200</v>
      </c>
      <c r="BI255" s="16">
        <v>3200</v>
      </c>
      <c r="BJ255" s="16">
        <v>0</v>
      </c>
    </row>
    <row r="256" spans="1:62" ht="20.149999999999999" customHeight="1" x14ac:dyDescent="0.35">
      <c r="A256">
        <v>255</v>
      </c>
      <c r="B256" t="s">
        <v>360</v>
      </c>
      <c r="C256" t="s">
        <v>7169</v>
      </c>
      <c r="D256" s="15" t="s">
        <v>855</v>
      </c>
      <c r="E256" s="12" t="s">
        <v>98</v>
      </c>
      <c r="F256" s="16">
        <v>1968</v>
      </c>
      <c r="G256" s="12" t="s">
        <v>588</v>
      </c>
      <c r="H256" s="12" t="s">
        <v>589</v>
      </c>
      <c r="I256" s="12" t="s">
        <v>640</v>
      </c>
      <c r="J256" s="12" t="s">
        <v>2402</v>
      </c>
      <c r="K256" s="12" t="s">
        <v>851</v>
      </c>
      <c r="N256" s="16" t="s">
        <v>206</v>
      </c>
      <c r="O256" s="16" t="s">
        <v>852</v>
      </c>
      <c r="P256" s="12" t="s">
        <v>482</v>
      </c>
      <c r="Q256" s="16">
        <v>2023</v>
      </c>
      <c r="R256" s="16">
        <v>3</v>
      </c>
      <c r="S256" s="16">
        <v>0</v>
      </c>
      <c r="T256" s="16">
        <v>0</v>
      </c>
      <c r="V256" s="12" t="s">
        <v>204</v>
      </c>
      <c r="W256" s="12" t="s">
        <v>204</v>
      </c>
      <c r="X256" s="16">
        <v>1</v>
      </c>
      <c r="Y256" s="16">
        <v>12</v>
      </c>
      <c r="Z256" s="16">
        <v>3</v>
      </c>
      <c r="AA256" s="16">
        <f t="shared" si="43"/>
        <v>360</v>
      </c>
      <c r="AB256" s="16" t="s">
        <v>643</v>
      </c>
      <c r="AC256" s="16" t="s">
        <v>592</v>
      </c>
      <c r="AD256" s="16">
        <f t="shared" si="33"/>
        <v>126000</v>
      </c>
      <c r="AE256" s="16">
        <f t="shared" si="34"/>
        <v>1050</v>
      </c>
      <c r="AF256" s="16">
        <f t="shared" si="35"/>
        <v>393750</v>
      </c>
      <c r="AG256" s="16">
        <f t="shared" si="36"/>
        <v>300</v>
      </c>
      <c r="AH256" s="12">
        <v>0</v>
      </c>
      <c r="AI256" s="16">
        <f t="shared" si="37"/>
        <v>21</v>
      </c>
      <c r="AJ256" s="16">
        <f t="shared" si="38"/>
        <v>72450</v>
      </c>
      <c r="AK256" s="16">
        <f t="shared" si="39"/>
        <v>1500</v>
      </c>
      <c r="AL256" s="16">
        <f t="shared" si="40"/>
        <v>15000</v>
      </c>
      <c r="AM256" s="16">
        <f t="shared" si="41"/>
        <v>270000</v>
      </c>
      <c r="AN256" s="16">
        <f t="shared" si="42"/>
        <v>877200</v>
      </c>
      <c r="AO256" s="12" t="s">
        <v>592</v>
      </c>
      <c r="AP256" s="16" t="s">
        <v>207</v>
      </c>
      <c r="AQ256" s="16" t="s">
        <v>204</v>
      </c>
      <c r="AS256" s="16" t="s">
        <v>2408</v>
      </c>
      <c r="AT256" s="16" t="s">
        <v>2407</v>
      </c>
      <c r="AU256" t="s">
        <v>2410</v>
      </c>
      <c r="AV256" s="15" t="s">
        <v>2409</v>
      </c>
      <c r="AW256" s="16" t="s">
        <v>593</v>
      </c>
      <c r="AX256" s="16" t="s">
        <v>204</v>
      </c>
      <c r="AY256" s="16" t="s">
        <v>204</v>
      </c>
      <c r="AZ256" s="16" t="s">
        <v>204</v>
      </c>
      <c r="BA256" s="16" t="s">
        <v>204</v>
      </c>
      <c r="BB256" s="16" t="s">
        <v>204</v>
      </c>
      <c r="BC256" s="16">
        <v>3</v>
      </c>
      <c r="BD256" s="16">
        <v>21.6</v>
      </c>
      <c r="BE256" s="16">
        <v>8400</v>
      </c>
      <c r="BF256" s="16">
        <v>3200</v>
      </c>
      <c r="BG256" s="16">
        <v>0</v>
      </c>
      <c r="BH256" s="16">
        <v>4000</v>
      </c>
      <c r="BI256" s="16">
        <v>6000</v>
      </c>
      <c r="BJ256" s="16">
        <v>0</v>
      </c>
    </row>
    <row r="257" spans="1:62" ht="20.149999999999999" customHeight="1" x14ac:dyDescent="0.35">
      <c r="A257">
        <v>256</v>
      </c>
      <c r="B257" t="s">
        <v>360</v>
      </c>
      <c r="C257" t="s">
        <v>7170</v>
      </c>
      <c r="D257" s="15" t="s">
        <v>856</v>
      </c>
      <c r="E257" s="12" t="s">
        <v>98</v>
      </c>
      <c r="F257" s="16">
        <v>1955</v>
      </c>
      <c r="G257" s="12" t="s">
        <v>588</v>
      </c>
      <c r="H257" s="12" t="s">
        <v>589</v>
      </c>
      <c r="I257" s="12" t="s">
        <v>640</v>
      </c>
      <c r="J257" s="12" t="s">
        <v>2402</v>
      </c>
      <c r="K257" s="12" t="s">
        <v>851</v>
      </c>
      <c r="N257" s="16" t="s">
        <v>206</v>
      </c>
      <c r="O257" s="16" t="s">
        <v>852</v>
      </c>
      <c r="P257" s="12" t="s">
        <v>482</v>
      </c>
      <c r="Q257" s="16">
        <v>2023</v>
      </c>
      <c r="R257" s="16">
        <v>2</v>
      </c>
      <c r="S257" s="16">
        <v>0</v>
      </c>
      <c r="T257" s="16">
        <v>0</v>
      </c>
      <c r="V257" s="12" t="s">
        <v>204</v>
      </c>
      <c r="W257" s="12" t="s">
        <v>204</v>
      </c>
      <c r="X257" s="16">
        <v>1</v>
      </c>
      <c r="Y257" s="16">
        <v>11</v>
      </c>
      <c r="Z257" s="16">
        <v>2</v>
      </c>
      <c r="AA257" s="16">
        <f t="shared" si="43"/>
        <v>240</v>
      </c>
      <c r="AB257" s="16" t="s">
        <v>643</v>
      </c>
      <c r="AC257" s="16" t="s">
        <v>592</v>
      </c>
      <c r="AD257" s="16">
        <f t="shared" si="33"/>
        <v>84000</v>
      </c>
      <c r="AE257" s="16">
        <f t="shared" si="34"/>
        <v>700</v>
      </c>
      <c r="AF257" s="16">
        <f t="shared" si="35"/>
        <v>262500</v>
      </c>
      <c r="AG257" s="16">
        <f t="shared" si="36"/>
        <v>200</v>
      </c>
      <c r="AH257" s="12">
        <v>0</v>
      </c>
      <c r="AI257" s="16">
        <f t="shared" si="37"/>
        <v>14</v>
      </c>
      <c r="AJ257" s="16">
        <f t="shared" si="38"/>
        <v>48300</v>
      </c>
      <c r="AK257" s="16">
        <f t="shared" si="39"/>
        <v>1000</v>
      </c>
      <c r="AL257" s="16">
        <f t="shared" si="40"/>
        <v>10000</v>
      </c>
      <c r="AM257" s="16">
        <f t="shared" si="41"/>
        <v>180000</v>
      </c>
      <c r="AN257" s="16">
        <f t="shared" si="42"/>
        <v>584800</v>
      </c>
      <c r="AO257" s="12" t="s">
        <v>592</v>
      </c>
      <c r="AP257" s="16" t="s">
        <v>207</v>
      </c>
      <c r="AQ257" s="16" t="s">
        <v>204</v>
      </c>
      <c r="AS257" s="16" t="s">
        <v>2408</v>
      </c>
      <c r="AT257" s="16" t="s">
        <v>2407</v>
      </c>
      <c r="AU257" t="s">
        <v>2410</v>
      </c>
      <c r="AV257" s="15" t="s">
        <v>2409</v>
      </c>
      <c r="AW257" s="16" t="s">
        <v>593</v>
      </c>
      <c r="AX257" s="16" t="s">
        <v>204</v>
      </c>
      <c r="AY257" s="16" t="s">
        <v>204</v>
      </c>
      <c r="AZ257" s="16" t="s">
        <v>204</v>
      </c>
      <c r="BA257" s="16" t="s">
        <v>204</v>
      </c>
      <c r="BB257" s="16" t="s">
        <v>204</v>
      </c>
      <c r="BC257" s="16">
        <v>2</v>
      </c>
      <c r="BD257" s="16">
        <v>15.2</v>
      </c>
      <c r="BE257" s="16">
        <v>5600</v>
      </c>
      <c r="BF257" s="16">
        <v>3200</v>
      </c>
      <c r="BG257" s="16">
        <v>0</v>
      </c>
      <c r="BH257" s="16">
        <v>3200</v>
      </c>
      <c r="BI257" s="16">
        <v>3200</v>
      </c>
      <c r="BJ257" s="16">
        <v>0</v>
      </c>
    </row>
    <row r="258" spans="1:62" ht="20.149999999999999" customHeight="1" x14ac:dyDescent="0.35">
      <c r="A258">
        <v>257</v>
      </c>
      <c r="B258" t="s">
        <v>360</v>
      </c>
      <c r="C258" t="s">
        <v>7171</v>
      </c>
      <c r="D258" s="15" t="s">
        <v>857</v>
      </c>
      <c r="E258" s="12" t="s">
        <v>98</v>
      </c>
      <c r="F258" s="16">
        <v>1955</v>
      </c>
      <c r="G258" s="12" t="s">
        <v>588</v>
      </c>
      <c r="H258" s="12" t="s">
        <v>589</v>
      </c>
      <c r="I258" s="12" t="s">
        <v>640</v>
      </c>
      <c r="J258" s="12" t="s">
        <v>2402</v>
      </c>
      <c r="K258" s="12" t="s">
        <v>851</v>
      </c>
      <c r="N258" s="16" t="s">
        <v>206</v>
      </c>
      <c r="O258" s="16" t="s">
        <v>852</v>
      </c>
      <c r="P258" s="12" t="s">
        <v>482</v>
      </c>
      <c r="Q258" s="16">
        <v>2023</v>
      </c>
      <c r="R258" s="16">
        <v>3</v>
      </c>
      <c r="S258" s="16">
        <v>0</v>
      </c>
      <c r="T258" s="16">
        <v>0</v>
      </c>
      <c r="V258" s="12" t="s">
        <v>204</v>
      </c>
      <c r="W258" s="12" t="s">
        <v>204</v>
      </c>
      <c r="X258" s="16">
        <v>1</v>
      </c>
      <c r="Y258" s="16">
        <v>11</v>
      </c>
      <c r="Z258" s="16">
        <v>3</v>
      </c>
      <c r="AA258" s="16">
        <f t="shared" si="43"/>
        <v>360</v>
      </c>
      <c r="AB258" s="16" t="s">
        <v>643</v>
      </c>
      <c r="AC258" s="16" t="s">
        <v>592</v>
      </c>
      <c r="AD258" s="16">
        <f t="shared" si="33"/>
        <v>126000</v>
      </c>
      <c r="AE258" s="16">
        <f t="shared" si="34"/>
        <v>1050</v>
      </c>
      <c r="AF258" s="16">
        <f t="shared" si="35"/>
        <v>393750</v>
      </c>
      <c r="AG258" s="16">
        <f t="shared" si="36"/>
        <v>300</v>
      </c>
      <c r="AH258" s="12">
        <v>0</v>
      </c>
      <c r="AI258" s="16">
        <f t="shared" si="37"/>
        <v>21</v>
      </c>
      <c r="AJ258" s="16">
        <f t="shared" si="38"/>
        <v>72450</v>
      </c>
      <c r="AK258" s="16">
        <f t="shared" si="39"/>
        <v>1500</v>
      </c>
      <c r="AL258" s="16">
        <f t="shared" si="40"/>
        <v>15000</v>
      </c>
      <c r="AM258" s="16">
        <f t="shared" si="41"/>
        <v>270000</v>
      </c>
      <c r="AN258" s="16">
        <f t="shared" si="42"/>
        <v>877200</v>
      </c>
      <c r="AO258" s="12" t="s">
        <v>592</v>
      </c>
      <c r="AP258" s="16" t="s">
        <v>207</v>
      </c>
      <c r="AQ258" s="16" t="s">
        <v>204</v>
      </c>
      <c r="AS258" s="16" t="s">
        <v>2408</v>
      </c>
      <c r="AT258" s="16" t="s">
        <v>2407</v>
      </c>
      <c r="AU258" t="s">
        <v>2410</v>
      </c>
      <c r="AV258" s="15" t="s">
        <v>2409</v>
      </c>
      <c r="AW258" s="16" t="s">
        <v>593</v>
      </c>
      <c r="AX258" s="16" t="s">
        <v>204</v>
      </c>
      <c r="AY258" s="16" t="s">
        <v>204</v>
      </c>
      <c r="AZ258" s="16" t="s">
        <v>204</v>
      </c>
      <c r="BA258" s="16" t="s">
        <v>204</v>
      </c>
      <c r="BB258" s="16" t="s">
        <v>204</v>
      </c>
      <c r="BC258" s="16">
        <v>3</v>
      </c>
      <c r="BD258" s="16">
        <v>20.399999999999999</v>
      </c>
      <c r="BE258" s="16">
        <v>8400</v>
      </c>
      <c r="BF258" s="16">
        <v>3200</v>
      </c>
      <c r="BG258" s="16">
        <v>0</v>
      </c>
      <c r="BH258" s="16">
        <v>4400</v>
      </c>
      <c r="BI258" s="16">
        <v>4400</v>
      </c>
      <c r="BJ258" s="16">
        <v>0</v>
      </c>
    </row>
    <row r="259" spans="1:62" ht="20.149999999999999" customHeight="1" x14ac:dyDescent="0.35">
      <c r="A259">
        <v>258</v>
      </c>
      <c r="B259" t="s">
        <v>360</v>
      </c>
      <c r="C259" t="s">
        <v>7172</v>
      </c>
      <c r="D259" s="15" t="s">
        <v>858</v>
      </c>
      <c r="E259" s="12" t="s">
        <v>93</v>
      </c>
      <c r="F259" s="16">
        <v>1970</v>
      </c>
      <c r="G259" s="12" t="s">
        <v>588</v>
      </c>
      <c r="H259" s="12" t="s">
        <v>589</v>
      </c>
      <c r="I259" s="12" t="s">
        <v>640</v>
      </c>
      <c r="J259" s="12" t="s">
        <v>2402</v>
      </c>
      <c r="K259" s="12" t="s">
        <v>851</v>
      </c>
      <c r="N259" s="16" t="s">
        <v>206</v>
      </c>
      <c r="O259" s="16" t="s">
        <v>852</v>
      </c>
      <c r="P259" s="12" t="s">
        <v>482</v>
      </c>
      <c r="Q259" s="16">
        <v>2023</v>
      </c>
      <c r="R259" s="16">
        <v>1</v>
      </c>
      <c r="S259" s="16">
        <v>0</v>
      </c>
      <c r="T259" s="16">
        <v>0</v>
      </c>
      <c r="V259" s="12" t="s">
        <v>204</v>
      </c>
      <c r="W259" s="12" t="s">
        <v>204</v>
      </c>
      <c r="X259" s="16">
        <v>1</v>
      </c>
      <c r="Y259" s="16">
        <v>8</v>
      </c>
      <c r="Z259" s="16">
        <v>1</v>
      </c>
      <c r="AA259" s="16">
        <f t="shared" si="43"/>
        <v>120</v>
      </c>
      <c r="AB259" s="16" t="s">
        <v>643</v>
      </c>
      <c r="AC259" s="16" t="s">
        <v>592</v>
      </c>
      <c r="AD259" s="16">
        <f t="shared" ref="AD259:AD322" si="44">AA259*350</f>
        <v>42000</v>
      </c>
      <c r="AE259" s="16">
        <f t="shared" ref="AE259:AE322" si="45">Z259*350</f>
        <v>350</v>
      </c>
      <c r="AF259" s="16">
        <f t="shared" ref="AF259:AF322" si="46">AE259*375</f>
        <v>131250</v>
      </c>
      <c r="AG259" s="16">
        <f t="shared" ref="AG259:AG322" si="47">Z259*100</f>
        <v>100</v>
      </c>
      <c r="AH259" s="12">
        <v>0</v>
      </c>
      <c r="AI259" s="16">
        <f t="shared" ref="AI259:AI322" si="48">7*Z259</f>
        <v>7</v>
      </c>
      <c r="AJ259" s="16">
        <f t="shared" ref="AJ259:AJ322" si="49">AI259*3450</f>
        <v>24150</v>
      </c>
      <c r="AK259" s="16">
        <f t="shared" ref="AK259:AK322" si="50">Z259*500</f>
        <v>500</v>
      </c>
      <c r="AL259" s="16">
        <f t="shared" ref="AL259:AL322" si="51">1*Z259*5000</f>
        <v>5000</v>
      </c>
      <c r="AM259" s="16">
        <f t="shared" ref="AM259:AM322" si="52">90000*Z259</f>
        <v>90000</v>
      </c>
      <c r="AN259" s="16">
        <f t="shared" ref="AN259:AN322" si="53">AM259+AL259+AJ259+AF259+AD259</f>
        <v>292400</v>
      </c>
      <c r="AO259" s="12" t="s">
        <v>592</v>
      </c>
      <c r="AP259" s="16" t="s">
        <v>207</v>
      </c>
      <c r="AQ259" s="16" t="s">
        <v>204</v>
      </c>
      <c r="AS259" s="16" t="s">
        <v>2408</v>
      </c>
      <c r="AT259" s="16" t="s">
        <v>2407</v>
      </c>
      <c r="AU259" t="s">
        <v>2410</v>
      </c>
      <c r="AV259" s="15" t="s">
        <v>2409</v>
      </c>
      <c r="AW259" s="16" t="s">
        <v>593</v>
      </c>
      <c r="AX259" s="16" t="s">
        <v>204</v>
      </c>
      <c r="AY259" s="16" t="s">
        <v>204</v>
      </c>
      <c r="AZ259" s="16" t="s">
        <v>204</v>
      </c>
      <c r="BA259" s="16" t="s">
        <v>204</v>
      </c>
      <c r="BB259" s="16" t="s">
        <v>204</v>
      </c>
      <c r="BC259" s="16">
        <v>1</v>
      </c>
      <c r="BD259" s="16">
        <v>6.8</v>
      </c>
      <c r="BE259" s="16">
        <v>2800</v>
      </c>
      <c r="BF259" s="16">
        <v>1600</v>
      </c>
      <c r="BG259" s="16">
        <v>0</v>
      </c>
      <c r="BH259" s="16">
        <v>1200</v>
      </c>
      <c r="BI259" s="16">
        <v>1200</v>
      </c>
      <c r="BJ259" s="16">
        <v>0</v>
      </c>
    </row>
    <row r="260" spans="1:62" ht="20.149999999999999" customHeight="1" x14ac:dyDescent="0.35">
      <c r="A260">
        <v>259</v>
      </c>
      <c r="B260" t="s">
        <v>360</v>
      </c>
      <c r="C260" t="s">
        <v>7173</v>
      </c>
      <c r="D260" s="15" t="s">
        <v>859</v>
      </c>
      <c r="E260" s="12" t="s">
        <v>98</v>
      </c>
      <c r="F260" s="16">
        <v>1953</v>
      </c>
      <c r="G260" s="12" t="s">
        <v>588</v>
      </c>
      <c r="H260" s="12" t="s">
        <v>589</v>
      </c>
      <c r="I260" s="12" t="s">
        <v>640</v>
      </c>
      <c r="J260" s="12" t="s">
        <v>2402</v>
      </c>
      <c r="K260" s="12" t="s">
        <v>851</v>
      </c>
      <c r="N260" s="16" t="s">
        <v>206</v>
      </c>
      <c r="O260" s="16" t="s">
        <v>852</v>
      </c>
      <c r="P260" s="12" t="s">
        <v>482</v>
      </c>
      <c r="Q260" s="16">
        <v>2023</v>
      </c>
      <c r="R260" s="16">
        <v>2</v>
      </c>
      <c r="S260" s="16">
        <v>0</v>
      </c>
      <c r="T260" s="16">
        <v>0</v>
      </c>
      <c r="V260" s="12" t="s">
        <v>204</v>
      </c>
      <c r="W260" s="12" t="s">
        <v>204</v>
      </c>
      <c r="X260" s="16">
        <v>1</v>
      </c>
      <c r="Y260" s="16">
        <v>6</v>
      </c>
      <c r="Z260" s="16">
        <v>2</v>
      </c>
      <c r="AA260" s="16">
        <f t="shared" ref="AA260:AA323" si="54">Z260*120</f>
        <v>240</v>
      </c>
      <c r="AB260" s="16" t="s">
        <v>643</v>
      </c>
      <c r="AC260" s="16" t="s">
        <v>592</v>
      </c>
      <c r="AD260" s="16">
        <f t="shared" si="44"/>
        <v>84000</v>
      </c>
      <c r="AE260" s="16">
        <f t="shared" si="45"/>
        <v>700</v>
      </c>
      <c r="AF260" s="16">
        <f t="shared" si="46"/>
        <v>262500</v>
      </c>
      <c r="AG260" s="16">
        <f t="shared" si="47"/>
        <v>200</v>
      </c>
      <c r="AH260" s="12">
        <v>0</v>
      </c>
      <c r="AI260" s="16">
        <f t="shared" si="48"/>
        <v>14</v>
      </c>
      <c r="AJ260" s="16">
        <f t="shared" si="49"/>
        <v>48300</v>
      </c>
      <c r="AK260" s="16">
        <f t="shared" si="50"/>
        <v>1000</v>
      </c>
      <c r="AL260" s="16">
        <f t="shared" si="51"/>
        <v>10000</v>
      </c>
      <c r="AM260" s="16">
        <f t="shared" si="52"/>
        <v>180000</v>
      </c>
      <c r="AN260" s="16">
        <f t="shared" si="53"/>
        <v>584800</v>
      </c>
      <c r="AO260" s="12" t="s">
        <v>592</v>
      </c>
      <c r="AP260" s="16" t="s">
        <v>207</v>
      </c>
      <c r="AQ260" s="16" t="s">
        <v>204</v>
      </c>
      <c r="AS260" s="16" t="s">
        <v>2408</v>
      </c>
      <c r="AT260" s="16" t="s">
        <v>2407</v>
      </c>
      <c r="AU260" t="s">
        <v>2410</v>
      </c>
      <c r="AV260" s="15" t="s">
        <v>2409</v>
      </c>
      <c r="AW260" s="16" t="s">
        <v>593</v>
      </c>
      <c r="AX260" s="16" t="s">
        <v>204</v>
      </c>
      <c r="AY260" s="16" t="s">
        <v>204</v>
      </c>
      <c r="AZ260" s="16" t="s">
        <v>204</v>
      </c>
      <c r="BA260" s="16" t="s">
        <v>204</v>
      </c>
      <c r="BB260" s="16" t="s">
        <v>204</v>
      </c>
      <c r="BC260" s="16">
        <v>2</v>
      </c>
      <c r="BD260" s="16">
        <v>14.08</v>
      </c>
      <c r="BE260" s="16">
        <v>5600</v>
      </c>
      <c r="BF260" s="16">
        <v>3200</v>
      </c>
      <c r="BG260" s="16">
        <v>0</v>
      </c>
      <c r="BH260" s="16">
        <v>2640</v>
      </c>
      <c r="BI260" s="16">
        <v>2640</v>
      </c>
      <c r="BJ260" s="16">
        <v>0</v>
      </c>
    </row>
    <row r="261" spans="1:62" ht="20.149999999999999" customHeight="1" x14ac:dyDescent="0.35">
      <c r="A261">
        <v>260</v>
      </c>
      <c r="B261" t="s">
        <v>360</v>
      </c>
      <c r="C261" t="s">
        <v>7174</v>
      </c>
      <c r="D261" s="15" t="s">
        <v>860</v>
      </c>
      <c r="E261" s="12" t="s">
        <v>98</v>
      </c>
      <c r="F261" s="16">
        <v>1978</v>
      </c>
      <c r="G261" s="12" t="s">
        <v>588</v>
      </c>
      <c r="H261" s="12" t="s">
        <v>589</v>
      </c>
      <c r="I261" s="12" t="s">
        <v>640</v>
      </c>
      <c r="J261" s="12" t="s">
        <v>2402</v>
      </c>
      <c r="K261" s="12" t="s">
        <v>851</v>
      </c>
      <c r="N261" s="16" t="s">
        <v>206</v>
      </c>
      <c r="O261" s="16" t="s">
        <v>852</v>
      </c>
      <c r="P261" s="12" t="s">
        <v>482</v>
      </c>
      <c r="Q261" s="16">
        <v>2023</v>
      </c>
      <c r="R261" s="16">
        <v>1</v>
      </c>
      <c r="S261" s="16">
        <v>0</v>
      </c>
      <c r="T261" s="16">
        <v>0</v>
      </c>
      <c r="V261" s="12" t="s">
        <v>204</v>
      </c>
      <c r="W261" s="12" t="s">
        <v>204</v>
      </c>
      <c r="X261" s="16">
        <v>1</v>
      </c>
      <c r="Y261" s="16">
        <v>16</v>
      </c>
      <c r="Z261" s="16">
        <v>1</v>
      </c>
      <c r="AA261" s="16">
        <f t="shared" si="54"/>
        <v>120</v>
      </c>
      <c r="AB261" s="16" t="s">
        <v>643</v>
      </c>
      <c r="AC261" s="16" t="s">
        <v>592</v>
      </c>
      <c r="AD261" s="16">
        <f t="shared" si="44"/>
        <v>42000</v>
      </c>
      <c r="AE261" s="16">
        <f t="shared" si="45"/>
        <v>350</v>
      </c>
      <c r="AF261" s="16">
        <f t="shared" si="46"/>
        <v>131250</v>
      </c>
      <c r="AG261" s="16">
        <f t="shared" si="47"/>
        <v>100</v>
      </c>
      <c r="AH261" s="12">
        <v>0</v>
      </c>
      <c r="AI261" s="16">
        <f t="shared" si="48"/>
        <v>7</v>
      </c>
      <c r="AJ261" s="16">
        <f t="shared" si="49"/>
        <v>24150</v>
      </c>
      <c r="AK261" s="16">
        <f t="shared" si="50"/>
        <v>500</v>
      </c>
      <c r="AL261" s="16">
        <f t="shared" si="51"/>
        <v>5000</v>
      </c>
      <c r="AM261" s="16">
        <f t="shared" si="52"/>
        <v>90000</v>
      </c>
      <c r="AN261" s="16">
        <f t="shared" si="53"/>
        <v>292400</v>
      </c>
      <c r="AO261" s="12" t="s">
        <v>592</v>
      </c>
      <c r="AP261" s="16" t="s">
        <v>207</v>
      </c>
      <c r="AQ261" s="16" t="s">
        <v>204</v>
      </c>
      <c r="AS261" s="16" t="s">
        <v>2408</v>
      </c>
      <c r="AT261" s="16" t="s">
        <v>2407</v>
      </c>
      <c r="AU261" t="s">
        <v>2410</v>
      </c>
      <c r="AV261" s="15" t="s">
        <v>2409</v>
      </c>
      <c r="AW261" s="16" t="s">
        <v>593</v>
      </c>
      <c r="AX261" s="16" t="s">
        <v>204</v>
      </c>
      <c r="AY261" s="16" t="s">
        <v>204</v>
      </c>
      <c r="AZ261" s="16" t="s">
        <v>204</v>
      </c>
      <c r="BA261" s="16" t="s">
        <v>204</v>
      </c>
      <c r="BB261" s="16" t="s">
        <v>204</v>
      </c>
      <c r="BC261" s="16">
        <v>1</v>
      </c>
      <c r="BD261" s="16">
        <v>7.32</v>
      </c>
      <c r="BE261" s="16">
        <v>2800</v>
      </c>
      <c r="BF261" s="16">
        <v>1600</v>
      </c>
      <c r="BG261" s="16">
        <v>0</v>
      </c>
      <c r="BH261" s="16">
        <v>1360</v>
      </c>
      <c r="BI261" s="16">
        <v>1600</v>
      </c>
      <c r="BJ261" s="16">
        <v>0</v>
      </c>
    </row>
    <row r="262" spans="1:62" ht="20.149999999999999" customHeight="1" x14ac:dyDescent="0.35">
      <c r="A262">
        <v>261</v>
      </c>
      <c r="B262" t="s">
        <v>360</v>
      </c>
      <c r="C262" t="s">
        <v>7175</v>
      </c>
      <c r="D262" s="15" t="s">
        <v>861</v>
      </c>
      <c r="E262" s="12" t="s">
        <v>98</v>
      </c>
      <c r="F262" s="16">
        <v>1953</v>
      </c>
      <c r="G262" s="12" t="s">
        <v>588</v>
      </c>
      <c r="H262" s="12" t="s">
        <v>589</v>
      </c>
      <c r="I262" s="12" t="s">
        <v>640</v>
      </c>
      <c r="J262" s="12" t="s">
        <v>2402</v>
      </c>
      <c r="K262" s="12" t="s">
        <v>851</v>
      </c>
      <c r="N262" s="16" t="s">
        <v>206</v>
      </c>
      <c r="O262" s="16" t="s">
        <v>852</v>
      </c>
      <c r="P262" s="12" t="s">
        <v>482</v>
      </c>
      <c r="Q262" s="16">
        <v>2023</v>
      </c>
      <c r="R262" s="16">
        <v>1</v>
      </c>
      <c r="S262" s="16">
        <v>0</v>
      </c>
      <c r="T262" s="16">
        <v>0</v>
      </c>
      <c r="V262" s="12" t="s">
        <v>204</v>
      </c>
      <c r="W262" s="12" t="s">
        <v>204</v>
      </c>
      <c r="X262" s="16">
        <v>1</v>
      </c>
      <c r="Y262" s="16">
        <v>14</v>
      </c>
      <c r="Z262" s="16">
        <v>1</v>
      </c>
      <c r="AA262" s="16">
        <f t="shared" si="54"/>
        <v>120</v>
      </c>
      <c r="AB262" s="16" t="s">
        <v>643</v>
      </c>
      <c r="AC262" s="16" t="s">
        <v>592</v>
      </c>
      <c r="AD262" s="16">
        <f t="shared" si="44"/>
        <v>42000</v>
      </c>
      <c r="AE262" s="16">
        <f t="shared" si="45"/>
        <v>350</v>
      </c>
      <c r="AF262" s="16">
        <f t="shared" si="46"/>
        <v>131250</v>
      </c>
      <c r="AG262" s="16">
        <f t="shared" si="47"/>
        <v>100</v>
      </c>
      <c r="AH262" s="12">
        <v>0</v>
      </c>
      <c r="AI262" s="16">
        <f t="shared" si="48"/>
        <v>7</v>
      </c>
      <c r="AJ262" s="16">
        <f t="shared" si="49"/>
        <v>24150</v>
      </c>
      <c r="AK262" s="16">
        <f t="shared" si="50"/>
        <v>500</v>
      </c>
      <c r="AL262" s="16">
        <f t="shared" si="51"/>
        <v>5000</v>
      </c>
      <c r="AM262" s="16">
        <f t="shared" si="52"/>
        <v>90000</v>
      </c>
      <c r="AN262" s="16">
        <f t="shared" si="53"/>
        <v>292400</v>
      </c>
      <c r="AO262" s="12" t="s">
        <v>592</v>
      </c>
      <c r="AP262" s="16" t="s">
        <v>207</v>
      </c>
      <c r="AQ262" s="16" t="s">
        <v>204</v>
      </c>
      <c r="AS262" s="16" t="s">
        <v>2408</v>
      </c>
      <c r="AT262" s="16" t="s">
        <v>2407</v>
      </c>
      <c r="AU262" t="s">
        <v>2410</v>
      </c>
      <c r="AV262" s="15" t="s">
        <v>2409</v>
      </c>
      <c r="AW262" s="16" t="s">
        <v>593</v>
      </c>
      <c r="AX262" s="16" t="s">
        <v>204</v>
      </c>
      <c r="AY262" s="16" t="s">
        <v>204</v>
      </c>
      <c r="AZ262" s="16" t="s">
        <v>204</v>
      </c>
      <c r="BA262" s="16" t="s">
        <v>204</v>
      </c>
      <c r="BB262" s="16" t="s">
        <v>204</v>
      </c>
      <c r="BC262" s="16">
        <v>1</v>
      </c>
      <c r="BD262" s="16">
        <v>7.04</v>
      </c>
      <c r="BE262" s="16">
        <v>2800</v>
      </c>
      <c r="BF262" s="16">
        <v>2000</v>
      </c>
      <c r="BG262" s="16">
        <v>0</v>
      </c>
      <c r="BH262" s="16">
        <v>1440</v>
      </c>
      <c r="BI262" s="16">
        <v>800</v>
      </c>
      <c r="BJ262" s="16">
        <v>0</v>
      </c>
    </row>
    <row r="263" spans="1:62" ht="20.149999999999999" customHeight="1" x14ac:dyDescent="0.35">
      <c r="A263">
        <v>262</v>
      </c>
      <c r="B263" t="s">
        <v>360</v>
      </c>
      <c r="C263" t="s">
        <v>7176</v>
      </c>
      <c r="D263" s="15" t="s">
        <v>862</v>
      </c>
      <c r="E263" s="12" t="s">
        <v>98</v>
      </c>
      <c r="F263" s="16">
        <v>1962</v>
      </c>
      <c r="G263" s="12" t="s">
        <v>588</v>
      </c>
      <c r="H263" s="12" t="s">
        <v>589</v>
      </c>
      <c r="I263" s="12" t="s">
        <v>640</v>
      </c>
      <c r="J263" s="12" t="s">
        <v>2402</v>
      </c>
      <c r="K263" s="12" t="s">
        <v>851</v>
      </c>
      <c r="N263" s="16" t="s">
        <v>206</v>
      </c>
      <c r="O263" s="16" t="s">
        <v>852</v>
      </c>
      <c r="P263" s="12" t="s">
        <v>482</v>
      </c>
      <c r="Q263" s="16">
        <v>2023</v>
      </c>
      <c r="R263" s="16">
        <v>1</v>
      </c>
      <c r="S263" s="16">
        <v>0</v>
      </c>
      <c r="T263" s="16">
        <v>0</v>
      </c>
      <c r="V263" s="12" t="s">
        <v>204</v>
      </c>
      <c r="W263" s="12" t="s">
        <v>204</v>
      </c>
      <c r="X263" s="16">
        <v>1</v>
      </c>
      <c r="Y263" s="16">
        <v>12</v>
      </c>
      <c r="Z263" s="16">
        <v>1</v>
      </c>
      <c r="AA263" s="16">
        <f t="shared" si="54"/>
        <v>120</v>
      </c>
      <c r="AB263" s="16" t="s">
        <v>643</v>
      </c>
      <c r="AC263" s="16" t="s">
        <v>592</v>
      </c>
      <c r="AD263" s="16">
        <f t="shared" si="44"/>
        <v>42000</v>
      </c>
      <c r="AE263" s="16">
        <f t="shared" si="45"/>
        <v>350</v>
      </c>
      <c r="AF263" s="16">
        <f t="shared" si="46"/>
        <v>131250</v>
      </c>
      <c r="AG263" s="16">
        <f t="shared" si="47"/>
        <v>100</v>
      </c>
      <c r="AH263" s="12">
        <v>0</v>
      </c>
      <c r="AI263" s="16">
        <f t="shared" si="48"/>
        <v>7</v>
      </c>
      <c r="AJ263" s="16">
        <f t="shared" si="49"/>
        <v>24150</v>
      </c>
      <c r="AK263" s="16">
        <f t="shared" si="50"/>
        <v>500</v>
      </c>
      <c r="AL263" s="16">
        <f t="shared" si="51"/>
        <v>5000</v>
      </c>
      <c r="AM263" s="16">
        <f t="shared" si="52"/>
        <v>90000</v>
      </c>
      <c r="AN263" s="16">
        <f t="shared" si="53"/>
        <v>292400</v>
      </c>
      <c r="AO263" s="12" t="s">
        <v>592</v>
      </c>
      <c r="AP263" s="16" t="s">
        <v>207</v>
      </c>
      <c r="AQ263" s="16" t="s">
        <v>204</v>
      </c>
      <c r="AS263" s="16" t="s">
        <v>2408</v>
      </c>
      <c r="AT263" s="16" t="s">
        <v>2407</v>
      </c>
      <c r="AU263" t="s">
        <v>2410</v>
      </c>
      <c r="AV263" s="15" t="s">
        <v>2409</v>
      </c>
      <c r="AW263" s="16" t="s">
        <v>593</v>
      </c>
      <c r="AX263" s="16" t="s">
        <v>204</v>
      </c>
      <c r="AY263" s="16" t="s">
        <v>204</v>
      </c>
      <c r="AZ263" s="16" t="s">
        <v>204</v>
      </c>
      <c r="BA263" s="16" t="s">
        <v>204</v>
      </c>
      <c r="BB263" s="16" t="s">
        <v>204</v>
      </c>
      <c r="BC263" s="16">
        <v>1</v>
      </c>
      <c r="BD263" s="16">
        <v>7.36</v>
      </c>
      <c r="BE263" s="16">
        <v>2800</v>
      </c>
      <c r="BF263" s="16">
        <v>1360</v>
      </c>
      <c r="BG263" s="16">
        <v>0</v>
      </c>
      <c r="BH263" s="16">
        <v>1600</v>
      </c>
      <c r="BI263" s="16">
        <v>1600</v>
      </c>
      <c r="BJ263" s="16">
        <v>0</v>
      </c>
    </row>
    <row r="264" spans="1:62" ht="20.149999999999999" customHeight="1" x14ac:dyDescent="0.35">
      <c r="A264">
        <v>263</v>
      </c>
      <c r="B264" t="s">
        <v>360</v>
      </c>
      <c r="C264" t="s">
        <v>7177</v>
      </c>
      <c r="D264" s="15" t="s">
        <v>863</v>
      </c>
      <c r="E264" s="12" t="s">
        <v>98</v>
      </c>
      <c r="F264" s="16">
        <v>1975</v>
      </c>
      <c r="G264" s="12" t="s">
        <v>588</v>
      </c>
      <c r="H264" s="12" t="s">
        <v>589</v>
      </c>
      <c r="I264" s="12" t="s">
        <v>640</v>
      </c>
      <c r="J264" s="12" t="s">
        <v>2402</v>
      </c>
      <c r="K264" s="12" t="s">
        <v>851</v>
      </c>
      <c r="N264" s="16" t="s">
        <v>206</v>
      </c>
      <c r="O264" s="16" t="s">
        <v>852</v>
      </c>
      <c r="P264" s="12" t="s">
        <v>482</v>
      </c>
      <c r="Q264" s="16">
        <v>2023</v>
      </c>
      <c r="R264" s="16">
        <v>1</v>
      </c>
      <c r="S264" s="16">
        <v>0</v>
      </c>
      <c r="T264" s="16">
        <v>0</v>
      </c>
      <c r="V264" s="12" t="s">
        <v>204</v>
      </c>
      <c r="W264" s="12" t="s">
        <v>204</v>
      </c>
      <c r="X264" s="16">
        <v>1</v>
      </c>
      <c r="Y264" s="16">
        <v>6</v>
      </c>
      <c r="Z264" s="16">
        <v>1</v>
      </c>
      <c r="AA264" s="16">
        <f t="shared" si="54"/>
        <v>120</v>
      </c>
      <c r="AB264" s="16" t="s">
        <v>643</v>
      </c>
      <c r="AC264" s="16" t="s">
        <v>592</v>
      </c>
      <c r="AD264" s="16">
        <f t="shared" si="44"/>
        <v>42000</v>
      </c>
      <c r="AE264" s="16">
        <f t="shared" si="45"/>
        <v>350</v>
      </c>
      <c r="AF264" s="16">
        <f t="shared" si="46"/>
        <v>131250</v>
      </c>
      <c r="AG264" s="16">
        <f t="shared" si="47"/>
        <v>100</v>
      </c>
      <c r="AH264" s="12">
        <v>0</v>
      </c>
      <c r="AI264" s="16">
        <f t="shared" si="48"/>
        <v>7</v>
      </c>
      <c r="AJ264" s="16">
        <f t="shared" si="49"/>
        <v>24150</v>
      </c>
      <c r="AK264" s="16">
        <f t="shared" si="50"/>
        <v>500</v>
      </c>
      <c r="AL264" s="16">
        <f t="shared" si="51"/>
        <v>5000</v>
      </c>
      <c r="AM264" s="16">
        <f t="shared" si="52"/>
        <v>90000</v>
      </c>
      <c r="AN264" s="16">
        <f t="shared" si="53"/>
        <v>292400</v>
      </c>
      <c r="AO264" s="12" t="s">
        <v>592</v>
      </c>
      <c r="AP264" s="16" t="s">
        <v>207</v>
      </c>
      <c r="AQ264" s="16" t="s">
        <v>204</v>
      </c>
      <c r="AS264" s="16" t="s">
        <v>2408</v>
      </c>
      <c r="AT264" s="16" t="s">
        <v>2407</v>
      </c>
      <c r="AU264" t="s">
        <v>2410</v>
      </c>
      <c r="AV264" s="15" t="s">
        <v>2409</v>
      </c>
      <c r="AW264" s="16" t="s">
        <v>593</v>
      </c>
      <c r="AX264" s="16" t="s">
        <v>204</v>
      </c>
      <c r="AY264" s="16" t="s">
        <v>204</v>
      </c>
      <c r="AZ264" s="16" t="s">
        <v>204</v>
      </c>
      <c r="BA264" s="16" t="s">
        <v>204</v>
      </c>
      <c r="BB264" s="16" t="s">
        <v>204</v>
      </c>
      <c r="BC264" s="16">
        <v>1</v>
      </c>
      <c r="BD264" s="16">
        <v>6.72</v>
      </c>
      <c r="BE264" s="16">
        <v>2800</v>
      </c>
      <c r="BF264" s="16">
        <v>1600</v>
      </c>
      <c r="BG264" s="16">
        <v>0</v>
      </c>
      <c r="BH264" s="16">
        <v>1520</v>
      </c>
      <c r="BI264" s="16">
        <v>800</v>
      </c>
      <c r="BJ264" s="16">
        <v>0</v>
      </c>
    </row>
    <row r="265" spans="1:62" ht="20.149999999999999" customHeight="1" x14ac:dyDescent="0.35">
      <c r="A265">
        <v>264</v>
      </c>
      <c r="B265" t="s">
        <v>360</v>
      </c>
      <c r="C265" t="s">
        <v>7178</v>
      </c>
      <c r="D265" s="15" t="s">
        <v>864</v>
      </c>
      <c r="E265" s="12" t="s">
        <v>93</v>
      </c>
      <c r="F265" s="16">
        <v>1970</v>
      </c>
      <c r="G265" s="12" t="s">
        <v>588</v>
      </c>
      <c r="H265" s="12" t="s">
        <v>589</v>
      </c>
      <c r="I265" s="12" t="s">
        <v>640</v>
      </c>
      <c r="J265" s="12" t="s">
        <v>2402</v>
      </c>
      <c r="K265" s="12" t="s">
        <v>851</v>
      </c>
      <c r="N265" s="16" t="s">
        <v>206</v>
      </c>
      <c r="O265" s="16" t="s">
        <v>852</v>
      </c>
      <c r="P265" s="12" t="s">
        <v>482</v>
      </c>
      <c r="Q265" s="16">
        <v>2023</v>
      </c>
      <c r="R265" s="16">
        <v>0.5</v>
      </c>
      <c r="S265" s="16">
        <v>0</v>
      </c>
      <c r="T265" s="16">
        <v>0</v>
      </c>
      <c r="V265" s="12" t="s">
        <v>204</v>
      </c>
      <c r="W265" s="12" t="s">
        <v>204</v>
      </c>
      <c r="X265" s="16">
        <v>1</v>
      </c>
      <c r="Y265" s="16">
        <v>9</v>
      </c>
      <c r="Z265" s="16">
        <v>0.5</v>
      </c>
      <c r="AA265" s="16">
        <f t="shared" si="54"/>
        <v>60</v>
      </c>
      <c r="AB265" s="16" t="s">
        <v>643</v>
      </c>
      <c r="AC265" s="16" t="s">
        <v>592</v>
      </c>
      <c r="AD265" s="16">
        <f t="shared" si="44"/>
        <v>21000</v>
      </c>
      <c r="AE265" s="16">
        <f t="shared" si="45"/>
        <v>175</v>
      </c>
      <c r="AF265" s="16">
        <f t="shared" si="46"/>
        <v>65625</v>
      </c>
      <c r="AG265" s="16">
        <f t="shared" si="47"/>
        <v>50</v>
      </c>
      <c r="AH265" s="12">
        <v>0</v>
      </c>
      <c r="AI265" s="16">
        <f t="shared" si="48"/>
        <v>3.5</v>
      </c>
      <c r="AJ265" s="16">
        <f t="shared" si="49"/>
        <v>12075</v>
      </c>
      <c r="AK265" s="16">
        <f t="shared" si="50"/>
        <v>250</v>
      </c>
      <c r="AL265" s="16">
        <f t="shared" si="51"/>
        <v>2500</v>
      </c>
      <c r="AM265" s="16">
        <f t="shared" si="52"/>
        <v>45000</v>
      </c>
      <c r="AN265" s="16">
        <f t="shared" si="53"/>
        <v>146200</v>
      </c>
      <c r="AO265" s="12" t="s">
        <v>592</v>
      </c>
      <c r="AP265" s="16" t="s">
        <v>207</v>
      </c>
      <c r="AQ265" s="16" t="s">
        <v>204</v>
      </c>
      <c r="AS265" s="16" t="s">
        <v>2408</v>
      </c>
      <c r="AT265" s="16" t="s">
        <v>2407</v>
      </c>
      <c r="AU265" t="s">
        <v>2410</v>
      </c>
      <c r="AV265" s="15" t="s">
        <v>2409</v>
      </c>
      <c r="AW265" s="16" t="s">
        <v>593</v>
      </c>
      <c r="AX265" s="16" t="s">
        <v>204</v>
      </c>
      <c r="AY265" s="16" t="s">
        <v>204</v>
      </c>
      <c r="AZ265" s="16" t="s">
        <v>204</v>
      </c>
      <c r="BA265" s="16" t="s">
        <v>204</v>
      </c>
      <c r="BB265" s="16" t="s">
        <v>204</v>
      </c>
      <c r="BC265" s="16">
        <v>0.5</v>
      </c>
      <c r="BD265" s="16">
        <v>3.6</v>
      </c>
      <c r="BE265" s="16">
        <v>1360</v>
      </c>
      <c r="BF265" s="16">
        <v>800</v>
      </c>
      <c r="BG265" s="16">
        <v>0</v>
      </c>
      <c r="BH265" s="16">
        <v>640</v>
      </c>
      <c r="BI265" s="16">
        <v>800</v>
      </c>
      <c r="BJ265" s="16">
        <v>0</v>
      </c>
    </row>
    <row r="266" spans="1:62" ht="20.149999999999999" customHeight="1" x14ac:dyDescent="0.35">
      <c r="A266">
        <v>265</v>
      </c>
      <c r="B266" t="s">
        <v>360</v>
      </c>
      <c r="C266" t="s">
        <v>7179</v>
      </c>
      <c r="D266" s="15" t="s">
        <v>865</v>
      </c>
      <c r="E266" s="12" t="s">
        <v>98</v>
      </c>
      <c r="F266" s="16">
        <v>1958</v>
      </c>
      <c r="G266" s="12" t="s">
        <v>588</v>
      </c>
      <c r="H266" s="12" t="s">
        <v>589</v>
      </c>
      <c r="I266" s="12" t="s">
        <v>640</v>
      </c>
      <c r="J266" s="12" t="s">
        <v>2402</v>
      </c>
      <c r="K266" s="12" t="s">
        <v>851</v>
      </c>
      <c r="N266" s="16" t="s">
        <v>206</v>
      </c>
      <c r="O266" s="16" t="s">
        <v>852</v>
      </c>
      <c r="P266" s="12" t="s">
        <v>482</v>
      </c>
      <c r="Q266" s="16">
        <v>2023</v>
      </c>
      <c r="R266" s="16">
        <v>1</v>
      </c>
      <c r="S266" s="16">
        <v>0</v>
      </c>
      <c r="T266" s="16">
        <v>0</v>
      </c>
      <c r="V266" s="12" t="s">
        <v>204</v>
      </c>
      <c r="W266" s="12" t="s">
        <v>204</v>
      </c>
      <c r="X266" s="16">
        <v>1</v>
      </c>
      <c r="Y266" s="16">
        <v>9</v>
      </c>
      <c r="Z266" s="16">
        <v>1</v>
      </c>
      <c r="AA266" s="16">
        <f t="shared" si="54"/>
        <v>120</v>
      </c>
      <c r="AB266" s="16" t="s">
        <v>643</v>
      </c>
      <c r="AC266" s="16" t="s">
        <v>592</v>
      </c>
      <c r="AD266" s="16">
        <f t="shared" si="44"/>
        <v>42000</v>
      </c>
      <c r="AE266" s="16">
        <f t="shared" si="45"/>
        <v>350</v>
      </c>
      <c r="AF266" s="16">
        <f t="shared" si="46"/>
        <v>131250</v>
      </c>
      <c r="AG266" s="16">
        <f t="shared" si="47"/>
        <v>100</v>
      </c>
      <c r="AH266" s="12">
        <v>0</v>
      </c>
      <c r="AI266" s="16">
        <f t="shared" si="48"/>
        <v>7</v>
      </c>
      <c r="AJ266" s="16">
        <f t="shared" si="49"/>
        <v>24150</v>
      </c>
      <c r="AK266" s="16">
        <f t="shared" si="50"/>
        <v>500</v>
      </c>
      <c r="AL266" s="16">
        <f t="shared" si="51"/>
        <v>5000</v>
      </c>
      <c r="AM266" s="16">
        <f t="shared" si="52"/>
        <v>90000</v>
      </c>
      <c r="AN266" s="16">
        <f t="shared" si="53"/>
        <v>292400</v>
      </c>
      <c r="AO266" s="12" t="s">
        <v>592</v>
      </c>
      <c r="AP266" s="16" t="s">
        <v>207</v>
      </c>
      <c r="AQ266" s="16" t="s">
        <v>204</v>
      </c>
      <c r="AS266" s="16" t="s">
        <v>2408</v>
      </c>
      <c r="AT266" s="16" t="s">
        <v>2407</v>
      </c>
      <c r="AU266" t="s">
        <v>2410</v>
      </c>
      <c r="AV266" s="15" t="s">
        <v>2409</v>
      </c>
      <c r="AW266" s="16" t="s">
        <v>593</v>
      </c>
      <c r="AX266" s="16" t="s">
        <v>204</v>
      </c>
      <c r="AY266" s="16" t="s">
        <v>204</v>
      </c>
      <c r="AZ266" s="16" t="s">
        <v>204</v>
      </c>
      <c r="BA266" s="16" t="s">
        <v>204</v>
      </c>
      <c r="BB266" s="16" t="s">
        <v>204</v>
      </c>
      <c r="BC266" s="16">
        <v>1</v>
      </c>
      <c r="BD266" s="16">
        <v>7.2</v>
      </c>
      <c r="BE266" s="16">
        <v>2800</v>
      </c>
      <c r="BF266" s="16">
        <v>1600</v>
      </c>
      <c r="BG266" s="16">
        <v>0</v>
      </c>
      <c r="BH266" s="16">
        <v>1200</v>
      </c>
      <c r="BI266" s="16">
        <v>1600</v>
      </c>
      <c r="BJ266" s="16">
        <v>0</v>
      </c>
    </row>
    <row r="267" spans="1:62" ht="20.149999999999999" customHeight="1" x14ac:dyDescent="0.35">
      <c r="A267">
        <v>266</v>
      </c>
      <c r="B267" t="s">
        <v>360</v>
      </c>
      <c r="C267" t="s">
        <v>7180</v>
      </c>
      <c r="D267" s="15" t="s">
        <v>866</v>
      </c>
      <c r="E267" s="12" t="s">
        <v>98</v>
      </c>
      <c r="F267" s="16">
        <v>1955</v>
      </c>
      <c r="G267" s="12" t="s">
        <v>588</v>
      </c>
      <c r="H267" s="12" t="s">
        <v>589</v>
      </c>
      <c r="I267" s="12" t="s">
        <v>640</v>
      </c>
      <c r="J267" s="12" t="s">
        <v>2402</v>
      </c>
      <c r="K267" s="12" t="s">
        <v>851</v>
      </c>
      <c r="N267" s="16" t="s">
        <v>206</v>
      </c>
      <c r="O267" s="16" t="s">
        <v>852</v>
      </c>
      <c r="P267" s="12" t="s">
        <v>482</v>
      </c>
      <c r="Q267" s="16">
        <v>2023</v>
      </c>
      <c r="R267" s="16">
        <v>1</v>
      </c>
      <c r="S267" s="16">
        <v>0</v>
      </c>
      <c r="T267" s="16">
        <v>0</v>
      </c>
      <c r="V267" s="12" t="s">
        <v>204</v>
      </c>
      <c r="W267" s="12" t="s">
        <v>204</v>
      </c>
      <c r="X267" s="16">
        <v>1</v>
      </c>
      <c r="Y267" s="16">
        <v>11</v>
      </c>
      <c r="Z267" s="16">
        <v>1</v>
      </c>
      <c r="AA267" s="16">
        <f t="shared" si="54"/>
        <v>120</v>
      </c>
      <c r="AB267" s="16" t="s">
        <v>643</v>
      </c>
      <c r="AC267" s="16" t="s">
        <v>592</v>
      </c>
      <c r="AD267" s="16">
        <f t="shared" si="44"/>
        <v>42000</v>
      </c>
      <c r="AE267" s="16">
        <f t="shared" si="45"/>
        <v>350</v>
      </c>
      <c r="AF267" s="16">
        <f t="shared" si="46"/>
        <v>131250</v>
      </c>
      <c r="AG267" s="16">
        <f t="shared" si="47"/>
        <v>100</v>
      </c>
      <c r="AH267" s="12">
        <v>0</v>
      </c>
      <c r="AI267" s="16">
        <f t="shared" si="48"/>
        <v>7</v>
      </c>
      <c r="AJ267" s="16">
        <f t="shared" si="49"/>
        <v>24150</v>
      </c>
      <c r="AK267" s="16">
        <f t="shared" si="50"/>
        <v>500</v>
      </c>
      <c r="AL267" s="16">
        <f t="shared" si="51"/>
        <v>5000</v>
      </c>
      <c r="AM267" s="16">
        <f t="shared" si="52"/>
        <v>90000</v>
      </c>
      <c r="AN267" s="16">
        <f t="shared" si="53"/>
        <v>292400</v>
      </c>
      <c r="AO267" s="12" t="s">
        <v>592</v>
      </c>
      <c r="AP267" s="16" t="s">
        <v>207</v>
      </c>
      <c r="AQ267" s="16" t="s">
        <v>204</v>
      </c>
      <c r="AS267" s="16" t="s">
        <v>2408</v>
      </c>
      <c r="AT267" s="16" t="s">
        <v>2407</v>
      </c>
      <c r="AU267" t="s">
        <v>2410</v>
      </c>
      <c r="AV267" s="15" t="s">
        <v>2409</v>
      </c>
      <c r="AW267" s="16" t="s">
        <v>593</v>
      </c>
      <c r="AX267" s="16" t="s">
        <v>204</v>
      </c>
      <c r="AY267" s="16" t="s">
        <v>204</v>
      </c>
      <c r="AZ267" s="16" t="s">
        <v>204</v>
      </c>
      <c r="BA267" s="16" t="s">
        <v>204</v>
      </c>
      <c r="BB267" s="16" t="s">
        <v>204</v>
      </c>
      <c r="BC267" s="16">
        <v>1</v>
      </c>
      <c r="BD267" s="16">
        <v>7.44</v>
      </c>
      <c r="BE267" s="16">
        <v>2800</v>
      </c>
      <c r="BF267" s="16">
        <v>2000</v>
      </c>
      <c r="BG267" s="16">
        <v>0</v>
      </c>
      <c r="BH267" s="16">
        <v>800</v>
      </c>
      <c r="BI267" s="16">
        <v>1840</v>
      </c>
      <c r="BJ267" s="16">
        <v>0</v>
      </c>
    </row>
    <row r="268" spans="1:62" ht="20.149999999999999" customHeight="1" x14ac:dyDescent="0.35">
      <c r="A268">
        <v>267</v>
      </c>
      <c r="B268" t="s">
        <v>360</v>
      </c>
      <c r="C268" t="s">
        <v>7181</v>
      </c>
      <c r="D268" s="15" t="s">
        <v>867</v>
      </c>
      <c r="E268" s="12" t="s">
        <v>98</v>
      </c>
      <c r="F268" s="16">
        <v>1947</v>
      </c>
      <c r="G268" s="12" t="s">
        <v>588</v>
      </c>
      <c r="H268" s="12" t="s">
        <v>589</v>
      </c>
      <c r="I268" s="12" t="s">
        <v>640</v>
      </c>
      <c r="J268" s="12" t="s">
        <v>2402</v>
      </c>
      <c r="K268" s="12" t="s">
        <v>851</v>
      </c>
      <c r="N268" s="16" t="s">
        <v>206</v>
      </c>
      <c r="O268" s="16" t="s">
        <v>852</v>
      </c>
      <c r="P268" s="12" t="s">
        <v>482</v>
      </c>
      <c r="Q268" s="16">
        <v>2023</v>
      </c>
      <c r="R268" s="16">
        <v>3</v>
      </c>
      <c r="S268" s="16">
        <v>0</v>
      </c>
      <c r="T268" s="16">
        <v>0</v>
      </c>
      <c r="V268" s="12" t="s">
        <v>204</v>
      </c>
      <c r="W268" s="12" t="s">
        <v>204</v>
      </c>
      <c r="X268" s="16">
        <v>1</v>
      </c>
      <c r="Y268" s="16">
        <v>11</v>
      </c>
      <c r="Z268" s="16">
        <v>3</v>
      </c>
      <c r="AA268" s="16">
        <f t="shared" si="54"/>
        <v>360</v>
      </c>
      <c r="AB268" s="16" t="s">
        <v>643</v>
      </c>
      <c r="AC268" s="16" t="s">
        <v>592</v>
      </c>
      <c r="AD268" s="16">
        <f t="shared" si="44"/>
        <v>126000</v>
      </c>
      <c r="AE268" s="16">
        <f t="shared" si="45"/>
        <v>1050</v>
      </c>
      <c r="AF268" s="16">
        <f t="shared" si="46"/>
        <v>393750</v>
      </c>
      <c r="AG268" s="16">
        <f t="shared" si="47"/>
        <v>300</v>
      </c>
      <c r="AH268" s="12">
        <v>0</v>
      </c>
      <c r="AI268" s="16">
        <f t="shared" si="48"/>
        <v>21</v>
      </c>
      <c r="AJ268" s="16">
        <f t="shared" si="49"/>
        <v>72450</v>
      </c>
      <c r="AK268" s="16">
        <f t="shared" si="50"/>
        <v>1500</v>
      </c>
      <c r="AL268" s="16">
        <f t="shared" si="51"/>
        <v>15000</v>
      </c>
      <c r="AM268" s="16">
        <f t="shared" si="52"/>
        <v>270000</v>
      </c>
      <c r="AN268" s="16">
        <f t="shared" si="53"/>
        <v>877200</v>
      </c>
      <c r="AO268" s="12" t="s">
        <v>592</v>
      </c>
      <c r="AP268" s="16" t="s">
        <v>207</v>
      </c>
      <c r="AQ268" s="16" t="s">
        <v>204</v>
      </c>
      <c r="AS268" s="16" t="s">
        <v>2408</v>
      </c>
      <c r="AT268" s="16" t="s">
        <v>2407</v>
      </c>
      <c r="AU268" t="s">
        <v>2410</v>
      </c>
      <c r="AV268" s="15" t="s">
        <v>2409</v>
      </c>
      <c r="AW268" s="16" t="s">
        <v>593</v>
      </c>
      <c r="AX268" s="16" t="s">
        <v>204</v>
      </c>
      <c r="AY268" s="16" t="s">
        <v>204</v>
      </c>
      <c r="AZ268" s="16" t="s">
        <v>204</v>
      </c>
      <c r="BA268" s="16" t="s">
        <v>204</v>
      </c>
      <c r="BB268" s="16" t="s">
        <v>204</v>
      </c>
      <c r="BC268" s="16">
        <v>3</v>
      </c>
      <c r="BD268" s="16">
        <v>21.12</v>
      </c>
      <c r="BE268" s="16">
        <v>8400</v>
      </c>
      <c r="BF268" s="16">
        <v>3200</v>
      </c>
      <c r="BG268" s="16">
        <v>0</v>
      </c>
      <c r="BH268" s="16">
        <v>6000</v>
      </c>
      <c r="BI268" s="16">
        <v>3520</v>
      </c>
      <c r="BJ268" s="16">
        <v>0</v>
      </c>
    </row>
    <row r="269" spans="1:62" ht="20.149999999999999" customHeight="1" x14ac:dyDescent="0.35">
      <c r="A269">
        <v>268</v>
      </c>
      <c r="B269" t="s">
        <v>360</v>
      </c>
      <c r="C269" t="s">
        <v>7182</v>
      </c>
      <c r="D269" s="15" t="s">
        <v>868</v>
      </c>
      <c r="E269" s="12" t="s">
        <v>93</v>
      </c>
      <c r="F269" s="16">
        <v>1975</v>
      </c>
      <c r="G269" s="12" t="s">
        <v>588</v>
      </c>
      <c r="H269" s="12" t="s">
        <v>589</v>
      </c>
      <c r="I269" s="12" t="s">
        <v>640</v>
      </c>
      <c r="J269" s="12" t="s">
        <v>2402</v>
      </c>
      <c r="K269" s="12" t="s">
        <v>851</v>
      </c>
      <c r="N269" s="16" t="s">
        <v>206</v>
      </c>
      <c r="O269" s="16" t="s">
        <v>852</v>
      </c>
      <c r="P269" s="12" t="s">
        <v>482</v>
      </c>
      <c r="Q269" s="16">
        <v>2023</v>
      </c>
      <c r="R269" s="16">
        <v>1</v>
      </c>
      <c r="S269" s="16">
        <v>0</v>
      </c>
      <c r="T269" s="16">
        <v>0</v>
      </c>
      <c r="V269" s="12" t="s">
        <v>204</v>
      </c>
      <c r="W269" s="12" t="s">
        <v>204</v>
      </c>
      <c r="X269" s="16">
        <v>1</v>
      </c>
      <c r="Y269" s="16">
        <v>13</v>
      </c>
      <c r="Z269" s="16">
        <v>1</v>
      </c>
      <c r="AA269" s="16">
        <f t="shared" si="54"/>
        <v>120</v>
      </c>
      <c r="AB269" s="16" t="s">
        <v>643</v>
      </c>
      <c r="AC269" s="16" t="s">
        <v>592</v>
      </c>
      <c r="AD269" s="16">
        <f t="shared" si="44"/>
        <v>42000</v>
      </c>
      <c r="AE269" s="16">
        <f t="shared" si="45"/>
        <v>350</v>
      </c>
      <c r="AF269" s="16">
        <f t="shared" si="46"/>
        <v>131250</v>
      </c>
      <c r="AG269" s="16">
        <f t="shared" si="47"/>
        <v>100</v>
      </c>
      <c r="AH269" s="12">
        <v>0</v>
      </c>
      <c r="AI269" s="16">
        <f t="shared" si="48"/>
        <v>7</v>
      </c>
      <c r="AJ269" s="16">
        <f t="shared" si="49"/>
        <v>24150</v>
      </c>
      <c r="AK269" s="16">
        <f t="shared" si="50"/>
        <v>500</v>
      </c>
      <c r="AL269" s="16">
        <f t="shared" si="51"/>
        <v>5000</v>
      </c>
      <c r="AM269" s="16">
        <f t="shared" si="52"/>
        <v>90000</v>
      </c>
      <c r="AN269" s="16">
        <f t="shared" si="53"/>
        <v>292400</v>
      </c>
      <c r="AO269" s="12" t="s">
        <v>592</v>
      </c>
      <c r="AP269" s="16" t="s">
        <v>207</v>
      </c>
      <c r="AQ269" s="16" t="s">
        <v>204</v>
      </c>
      <c r="AS269" s="16" t="s">
        <v>2408</v>
      </c>
      <c r="AT269" s="16" t="s">
        <v>2407</v>
      </c>
      <c r="AU269" t="s">
        <v>2410</v>
      </c>
      <c r="AV269" s="15" t="s">
        <v>2409</v>
      </c>
      <c r="AW269" s="16" t="s">
        <v>593</v>
      </c>
      <c r="AX269" s="16" t="s">
        <v>204</v>
      </c>
      <c r="AY269" s="16" t="s">
        <v>204</v>
      </c>
      <c r="AZ269" s="16" t="s">
        <v>204</v>
      </c>
      <c r="BA269" s="16" t="s">
        <v>204</v>
      </c>
      <c r="BB269" s="16" t="s">
        <v>204</v>
      </c>
      <c r="BC269" s="16">
        <v>1</v>
      </c>
      <c r="BD269" s="16">
        <v>7.52</v>
      </c>
      <c r="BE269" s="16">
        <v>2800</v>
      </c>
      <c r="BF269" s="16">
        <v>2000</v>
      </c>
      <c r="BG269" s="16">
        <v>0</v>
      </c>
      <c r="BH269" s="16">
        <v>1120</v>
      </c>
      <c r="BI269" s="16">
        <v>1600</v>
      </c>
      <c r="BJ269" s="16">
        <v>0</v>
      </c>
    </row>
    <row r="270" spans="1:62" ht="20.149999999999999" customHeight="1" x14ac:dyDescent="0.35">
      <c r="A270">
        <v>269</v>
      </c>
      <c r="B270" t="s">
        <v>360</v>
      </c>
      <c r="C270" t="s">
        <v>7183</v>
      </c>
      <c r="D270" s="15" t="s">
        <v>869</v>
      </c>
      <c r="E270" s="12" t="s">
        <v>93</v>
      </c>
      <c r="F270" s="16">
        <v>1977</v>
      </c>
      <c r="G270" s="12" t="s">
        <v>588</v>
      </c>
      <c r="H270" s="12" t="s">
        <v>589</v>
      </c>
      <c r="I270" s="12" t="s">
        <v>640</v>
      </c>
      <c r="J270" s="12" t="s">
        <v>2402</v>
      </c>
      <c r="K270" s="12" t="s">
        <v>851</v>
      </c>
      <c r="N270" s="16" t="s">
        <v>206</v>
      </c>
      <c r="O270" s="16" t="s">
        <v>852</v>
      </c>
      <c r="P270" s="12" t="s">
        <v>482</v>
      </c>
      <c r="Q270" s="16">
        <v>2023</v>
      </c>
      <c r="R270" s="16">
        <v>0.5</v>
      </c>
      <c r="S270" s="16">
        <v>0</v>
      </c>
      <c r="T270" s="16">
        <v>0</v>
      </c>
      <c r="V270" s="12" t="s">
        <v>204</v>
      </c>
      <c r="W270" s="12" t="s">
        <v>204</v>
      </c>
      <c r="X270" s="16">
        <v>1</v>
      </c>
      <c r="Y270" s="16">
        <v>14</v>
      </c>
      <c r="Z270" s="16">
        <v>0.5</v>
      </c>
      <c r="AA270" s="16">
        <f t="shared" si="54"/>
        <v>60</v>
      </c>
      <c r="AB270" s="16" t="s">
        <v>643</v>
      </c>
      <c r="AC270" s="16" t="s">
        <v>592</v>
      </c>
      <c r="AD270" s="16">
        <f t="shared" si="44"/>
        <v>21000</v>
      </c>
      <c r="AE270" s="16">
        <f t="shared" si="45"/>
        <v>175</v>
      </c>
      <c r="AF270" s="16">
        <f t="shared" si="46"/>
        <v>65625</v>
      </c>
      <c r="AG270" s="16">
        <f t="shared" si="47"/>
        <v>50</v>
      </c>
      <c r="AH270" s="12">
        <v>0</v>
      </c>
      <c r="AI270" s="16">
        <f t="shared" si="48"/>
        <v>3.5</v>
      </c>
      <c r="AJ270" s="16">
        <f t="shared" si="49"/>
        <v>12075</v>
      </c>
      <c r="AK270" s="16">
        <f t="shared" si="50"/>
        <v>250</v>
      </c>
      <c r="AL270" s="16">
        <f t="shared" si="51"/>
        <v>2500</v>
      </c>
      <c r="AM270" s="16">
        <f t="shared" si="52"/>
        <v>45000</v>
      </c>
      <c r="AN270" s="16">
        <f t="shared" si="53"/>
        <v>146200</v>
      </c>
      <c r="AO270" s="12" t="s">
        <v>592</v>
      </c>
      <c r="AP270" s="16" t="s">
        <v>207</v>
      </c>
      <c r="AQ270" s="16" t="s">
        <v>204</v>
      </c>
      <c r="AS270" s="16" t="s">
        <v>2408</v>
      </c>
      <c r="AT270" s="16" t="s">
        <v>2407</v>
      </c>
      <c r="AU270" t="s">
        <v>2410</v>
      </c>
      <c r="AV270" s="15" t="s">
        <v>2409</v>
      </c>
      <c r="AW270" s="16" t="s">
        <v>593</v>
      </c>
      <c r="AX270" s="16" t="s">
        <v>204</v>
      </c>
      <c r="AY270" s="16" t="s">
        <v>204</v>
      </c>
      <c r="AZ270" s="16" t="s">
        <v>204</v>
      </c>
      <c r="BA270" s="16" t="s">
        <v>204</v>
      </c>
      <c r="BB270" s="16" t="s">
        <v>204</v>
      </c>
      <c r="BC270" s="16">
        <v>0.5</v>
      </c>
      <c r="BD270" s="16">
        <v>4</v>
      </c>
      <c r="BE270" s="16">
        <v>1360</v>
      </c>
      <c r="BF270" s="16">
        <v>1200</v>
      </c>
      <c r="BG270" s="16">
        <v>0</v>
      </c>
      <c r="BH270" s="16">
        <v>640</v>
      </c>
      <c r="BI270" s="16">
        <v>800</v>
      </c>
      <c r="BJ270" s="16">
        <v>0</v>
      </c>
    </row>
    <row r="271" spans="1:62" ht="20.149999999999999" customHeight="1" x14ac:dyDescent="0.35">
      <c r="A271">
        <v>270</v>
      </c>
      <c r="B271" t="s">
        <v>360</v>
      </c>
      <c r="C271" t="s">
        <v>7184</v>
      </c>
      <c r="D271" s="15" t="s">
        <v>870</v>
      </c>
      <c r="E271" s="12" t="s">
        <v>93</v>
      </c>
      <c r="F271" s="16">
        <v>1949</v>
      </c>
      <c r="G271" s="12" t="s">
        <v>588</v>
      </c>
      <c r="H271" s="12" t="s">
        <v>589</v>
      </c>
      <c r="I271" s="12" t="s">
        <v>640</v>
      </c>
      <c r="J271" s="12" t="s">
        <v>2402</v>
      </c>
      <c r="K271" s="12" t="s">
        <v>851</v>
      </c>
      <c r="N271" s="16" t="s">
        <v>206</v>
      </c>
      <c r="O271" s="16" t="s">
        <v>852</v>
      </c>
      <c r="P271" s="12" t="s">
        <v>482</v>
      </c>
      <c r="Q271" s="16">
        <v>2023</v>
      </c>
      <c r="R271" s="16">
        <v>1</v>
      </c>
      <c r="S271" s="16">
        <v>0</v>
      </c>
      <c r="T271" s="16">
        <v>0</v>
      </c>
      <c r="V271" s="12" t="s">
        <v>204</v>
      </c>
      <c r="W271" s="12" t="s">
        <v>204</v>
      </c>
      <c r="X271" s="16">
        <v>1</v>
      </c>
      <c r="Y271" s="16">
        <v>9</v>
      </c>
      <c r="Z271" s="16">
        <v>1</v>
      </c>
      <c r="AA271" s="16">
        <f t="shared" si="54"/>
        <v>120</v>
      </c>
      <c r="AB271" s="16" t="s">
        <v>643</v>
      </c>
      <c r="AC271" s="16" t="s">
        <v>592</v>
      </c>
      <c r="AD271" s="16">
        <f t="shared" si="44"/>
        <v>42000</v>
      </c>
      <c r="AE271" s="16">
        <f t="shared" si="45"/>
        <v>350</v>
      </c>
      <c r="AF271" s="16">
        <f t="shared" si="46"/>
        <v>131250</v>
      </c>
      <c r="AG271" s="16">
        <f t="shared" si="47"/>
        <v>100</v>
      </c>
      <c r="AH271" s="12">
        <v>0</v>
      </c>
      <c r="AI271" s="16">
        <f t="shared" si="48"/>
        <v>7</v>
      </c>
      <c r="AJ271" s="16">
        <f t="shared" si="49"/>
        <v>24150</v>
      </c>
      <c r="AK271" s="16">
        <f t="shared" si="50"/>
        <v>500</v>
      </c>
      <c r="AL271" s="16">
        <f t="shared" si="51"/>
        <v>5000</v>
      </c>
      <c r="AM271" s="16">
        <f t="shared" si="52"/>
        <v>90000</v>
      </c>
      <c r="AN271" s="16">
        <f t="shared" si="53"/>
        <v>292400</v>
      </c>
      <c r="AO271" s="12" t="s">
        <v>592</v>
      </c>
      <c r="AP271" s="16" t="s">
        <v>207</v>
      </c>
      <c r="AQ271" s="16" t="s">
        <v>204</v>
      </c>
      <c r="AS271" s="16" t="s">
        <v>2408</v>
      </c>
      <c r="AT271" s="16" t="s">
        <v>2407</v>
      </c>
      <c r="AU271" t="s">
        <v>2410</v>
      </c>
      <c r="AV271" s="15" t="s">
        <v>2409</v>
      </c>
      <c r="AW271" s="16" t="s">
        <v>593</v>
      </c>
      <c r="AX271" s="16" t="s">
        <v>204</v>
      </c>
      <c r="AY271" s="16" t="s">
        <v>204</v>
      </c>
      <c r="AZ271" s="16" t="s">
        <v>204</v>
      </c>
      <c r="BA271" s="16" t="s">
        <v>204</v>
      </c>
      <c r="BB271" s="16" t="s">
        <v>204</v>
      </c>
      <c r="BC271" s="16">
        <v>1</v>
      </c>
      <c r="BD271" s="16">
        <v>6.96</v>
      </c>
      <c r="BE271" s="16">
        <v>2800</v>
      </c>
      <c r="BF271" s="16">
        <v>1600</v>
      </c>
      <c r="BG271" s="16">
        <v>0</v>
      </c>
      <c r="BH271" s="16">
        <v>960</v>
      </c>
      <c r="BI271" s="16">
        <v>1600</v>
      </c>
      <c r="BJ271" s="16">
        <v>0</v>
      </c>
    </row>
    <row r="272" spans="1:62" ht="20.149999999999999" customHeight="1" x14ac:dyDescent="0.35">
      <c r="A272">
        <v>271</v>
      </c>
      <c r="B272" t="s">
        <v>360</v>
      </c>
      <c r="C272" t="s">
        <v>7185</v>
      </c>
      <c r="D272" s="15" t="s">
        <v>871</v>
      </c>
      <c r="E272" s="12" t="s">
        <v>98</v>
      </c>
      <c r="F272" s="16">
        <v>1975</v>
      </c>
      <c r="G272" s="12" t="s">
        <v>588</v>
      </c>
      <c r="H272" s="12" t="s">
        <v>589</v>
      </c>
      <c r="I272" s="12" t="s">
        <v>640</v>
      </c>
      <c r="J272" s="12" t="s">
        <v>2402</v>
      </c>
      <c r="K272" s="12" t="s">
        <v>851</v>
      </c>
      <c r="N272" s="16" t="s">
        <v>205</v>
      </c>
      <c r="O272" s="16" t="s">
        <v>872</v>
      </c>
      <c r="P272" s="12" t="s">
        <v>482</v>
      </c>
      <c r="Q272" s="16">
        <v>2023</v>
      </c>
      <c r="R272" s="16">
        <v>1</v>
      </c>
      <c r="S272" s="16">
        <v>0</v>
      </c>
      <c r="T272" s="16">
        <v>0</v>
      </c>
      <c r="V272" s="12" t="s">
        <v>204</v>
      </c>
      <c r="W272" s="12" t="s">
        <v>204</v>
      </c>
      <c r="X272" s="16">
        <v>1</v>
      </c>
      <c r="Y272" s="16">
        <v>7</v>
      </c>
      <c r="Z272" s="16">
        <v>1</v>
      </c>
      <c r="AA272" s="16">
        <f t="shared" si="54"/>
        <v>120</v>
      </c>
      <c r="AB272" s="16" t="s">
        <v>643</v>
      </c>
      <c r="AC272" s="16" t="s">
        <v>592</v>
      </c>
      <c r="AD272" s="16">
        <f t="shared" si="44"/>
        <v>42000</v>
      </c>
      <c r="AE272" s="16">
        <f t="shared" si="45"/>
        <v>350</v>
      </c>
      <c r="AF272" s="16">
        <f t="shared" si="46"/>
        <v>131250</v>
      </c>
      <c r="AG272" s="16">
        <f t="shared" si="47"/>
        <v>100</v>
      </c>
      <c r="AH272" s="12">
        <v>0</v>
      </c>
      <c r="AI272" s="16">
        <f t="shared" si="48"/>
        <v>7</v>
      </c>
      <c r="AJ272" s="16">
        <f t="shared" si="49"/>
        <v>24150</v>
      </c>
      <c r="AK272" s="16">
        <f t="shared" si="50"/>
        <v>500</v>
      </c>
      <c r="AL272" s="16">
        <f t="shared" si="51"/>
        <v>5000</v>
      </c>
      <c r="AM272" s="16">
        <f t="shared" si="52"/>
        <v>90000</v>
      </c>
      <c r="AN272" s="16">
        <f t="shared" si="53"/>
        <v>292400</v>
      </c>
      <c r="AO272" s="12" t="s">
        <v>592</v>
      </c>
      <c r="AP272" s="16" t="s">
        <v>207</v>
      </c>
      <c r="AQ272" s="16" t="s">
        <v>204</v>
      </c>
      <c r="AS272" s="16" t="s">
        <v>2408</v>
      </c>
      <c r="AT272" s="16" t="s">
        <v>2407</v>
      </c>
      <c r="AU272" t="s">
        <v>2410</v>
      </c>
      <c r="AV272" s="15" t="s">
        <v>2409</v>
      </c>
      <c r="AW272" s="16" t="s">
        <v>593</v>
      </c>
      <c r="AX272" s="16" t="s">
        <v>204</v>
      </c>
      <c r="AY272" s="16" t="s">
        <v>204</v>
      </c>
      <c r="AZ272" s="16" t="s">
        <v>204</v>
      </c>
      <c r="BA272" s="16" t="s">
        <v>204</v>
      </c>
      <c r="BB272" s="16" t="s">
        <v>204</v>
      </c>
      <c r="BC272" s="16">
        <v>1</v>
      </c>
      <c r="BD272" s="16">
        <v>7.28</v>
      </c>
      <c r="BE272" s="16">
        <v>2800</v>
      </c>
      <c r="BF272" s="16">
        <v>1200</v>
      </c>
      <c r="BG272" s="16">
        <v>0</v>
      </c>
      <c r="BH272" s="16">
        <v>1680</v>
      </c>
      <c r="BI272" s="16">
        <v>1600</v>
      </c>
      <c r="BJ272" s="16">
        <v>0</v>
      </c>
    </row>
    <row r="273" spans="1:62" ht="20.149999999999999" customHeight="1" x14ac:dyDescent="0.35">
      <c r="A273">
        <v>272</v>
      </c>
      <c r="B273" t="s">
        <v>360</v>
      </c>
      <c r="C273" t="s">
        <v>7186</v>
      </c>
      <c r="D273" s="15" t="s">
        <v>873</v>
      </c>
      <c r="E273" s="12" t="s">
        <v>98</v>
      </c>
      <c r="F273" s="16">
        <v>1956</v>
      </c>
      <c r="G273" s="12" t="s">
        <v>588</v>
      </c>
      <c r="H273" s="12" t="s">
        <v>589</v>
      </c>
      <c r="I273" s="12" t="s">
        <v>640</v>
      </c>
      <c r="J273" s="12" t="s">
        <v>2402</v>
      </c>
      <c r="K273" s="12" t="s">
        <v>851</v>
      </c>
      <c r="N273" s="16" t="s">
        <v>206</v>
      </c>
      <c r="O273" s="16" t="s">
        <v>872</v>
      </c>
      <c r="P273" s="12" t="s">
        <v>482</v>
      </c>
      <c r="Q273" s="16">
        <v>2023</v>
      </c>
      <c r="R273" s="16">
        <v>1</v>
      </c>
      <c r="S273" s="16">
        <v>0</v>
      </c>
      <c r="T273" s="16">
        <v>0</v>
      </c>
      <c r="V273" s="12" t="s">
        <v>204</v>
      </c>
      <c r="W273" s="12" t="s">
        <v>204</v>
      </c>
      <c r="X273" s="16">
        <v>1</v>
      </c>
      <c r="Y273" s="16">
        <v>9</v>
      </c>
      <c r="Z273" s="16">
        <v>1</v>
      </c>
      <c r="AA273" s="16">
        <f t="shared" si="54"/>
        <v>120</v>
      </c>
      <c r="AB273" s="16" t="s">
        <v>643</v>
      </c>
      <c r="AC273" s="16" t="s">
        <v>592</v>
      </c>
      <c r="AD273" s="16">
        <f t="shared" si="44"/>
        <v>42000</v>
      </c>
      <c r="AE273" s="16">
        <f t="shared" si="45"/>
        <v>350</v>
      </c>
      <c r="AF273" s="16">
        <f t="shared" si="46"/>
        <v>131250</v>
      </c>
      <c r="AG273" s="16">
        <f t="shared" si="47"/>
        <v>100</v>
      </c>
      <c r="AH273" s="12">
        <v>0</v>
      </c>
      <c r="AI273" s="16">
        <f t="shared" si="48"/>
        <v>7</v>
      </c>
      <c r="AJ273" s="16">
        <f t="shared" si="49"/>
        <v>24150</v>
      </c>
      <c r="AK273" s="16">
        <f t="shared" si="50"/>
        <v>500</v>
      </c>
      <c r="AL273" s="16">
        <f t="shared" si="51"/>
        <v>5000</v>
      </c>
      <c r="AM273" s="16">
        <f t="shared" si="52"/>
        <v>90000</v>
      </c>
      <c r="AN273" s="16">
        <f t="shared" si="53"/>
        <v>292400</v>
      </c>
      <c r="AO273" s="12" t="s">
        <v>592</v>
      </c>
      <c r="AP273" s="16" t="s">
        <v>207</v>
      </c>
      <c r="AQ273" s="16" t="s">
        <v>204</v>
      </c>
      <c r="AS273" s="16" t="s">
        <v>2408</v>
      </c>
      <c r="AT273" s="16" t="s">
        <v>2407</v>
      </c>
      <c r="AU273" t="s">
        <v>2410</v>
      </c>
      <c r="AV273" s="15" t="s">
        <v>2409</v>
      </c>
      <c r="AW273" s="16" t="s">
        <v>593</v>
      </c>
      <c r="AX273" s="16" t="s">
        <v>204</v>
      </c>
      <c r="AY273" s="16" t="s">
        <v>204</v>
      </c>
      <c r="AZ273" s="16" t="s">
        <v>204</v>
      </c>
      <c r="BA273" s="16" t="s">
        <v>204</v>
      </c>
      <c r="BB273" s="16" t="s">
        <v>204</v>
      </c>
      <c r="BC273" s="16">
        <v>1</v>
      </c>
      <c r="BD273" s="16">
        <v>7.52</v>
      </c>
      <c r="BE273" s="16">
        <v>2800</v>
      </c>
      <c r="BF273" s="16">
        <v>1600</v>
      </c>
      <c r="BG273" s="16">
        <v>0</v>
      </c>
      <c r="BH273" s="16">
        <v>1520</v>
      </c>
      <c r="BI273" s="16">
        <v>1600</v>
      </c>
      <c r="BJ273" s="16">
        <v>0</v>
      </c>
    </row>
    <row r="274" spans="1:62" ht="20.149999999999999" customHeight="1" x14ac:dyDescent="0.35">
      <c r="A274">
        <v>273</v>
      </c>
      <c r="B274" t="s">
        <v>360</v>
      </c>
      <c r="C274" t="s">
        <v>7187</v>
      </c>
      <c r="D274" s="15" t="s">
        <v>854</v>
      </c>
      <c r="E274" s="12" t="s">
        <v>98</v>
      </c>
      <c r="F274" s="16">
        <v>1984</v>
      </c>
      <c r="G274" s="12" t="s">
        <v>588</v>
      </c>
      <c r="H274" s="12" t="s">
        <v>589</v>
      </c>
      <c r="I274" s="12" t="s">
        <v>640</v>
      </c>
      <c r="J274" s="12" t="s">
        <v>2402</v>
      </c>
      <c r="K274" s="12" t="s">
        <v>851</v>
      </c>
      <c r="N274" s="16" t="s">
        <v>206</v>
      </c>
      <c r="O274" s="16" t="s">
        <v>872</v>
      </c>
      <c r="P274" s="12" t="s">
        <v>482</v>
      </c>
      <c r="Q274" s="16">
        <v>2023</v>
      </c>
      <c r="R274" s="16">
        <v>2</v>
      </c>
      <c r="S274" s="16">
        <v>0</v>
      </c>
      <c r="T274" s="16">
        <v>0</v>
      </c>
      <c r="V274" s="12" t="s">
        <v>204</v>
      </c>
      <c r="W274" s="12" t="s">
        <v>204</v>
      </c>
      <c r="X274" s="16">
        <v>1</v>
      </c>
      <c r="Y274" s="16">
        <v>5</v>
      </c>
      <c r="Z274" s="16">
        <v>2</v>
      </c>
      <c r="AA274" s="16">
        <f t="shared" si="54"/>
        <v>240</v>
      </c>
      <c r="AB274" s="16" t="s">
        <v>643</v>
      </c>
      <c r="AC274" s="16" t="s">
        <v>592</v>
      </c>
      <c r="AD274" s="16">
        <f t="shared" si="44"/>
        <v>84000</v>
      </c>
      <c r="AE274" s="16">
        <f t="shared" si="45"/>
        <v>700</v>
      </c>
      <c r="AF274" s="16">
        <f t="shared" si="46"/>
        <v>262500</v>
      </c>
      <c r="AG274" s="16">
        <f t="shared" si="47"/>
        <v>200</v>
      </c>
      <c r="AH274" s="12">
        <v>0</v>
      </c>
      <c r="AI274" s="16">
        <f t="shared" si="48"/>
        <v>14</v>
      </c>
      <c r="AJ274" s="16">
        <f t="shared" si="49"/>
        <v>48300</v>
      </c>
      <c r="AK274" s="16">
        <f t="shared" si="50"/>
        <v>1000</v>
      </c>
      <c r="AL274" s="16">
        <f t="shared" si="51"/>
        <v>10000</v>
      </c>
      <c r="AM274" s="16">
        <f t="shared" si="52"/>
        <v>180000</v>
      </c>
      <c r="AN274" s="16">
        <f t="shared" si="53"/>
        <v>584800</v>
      </c>
      <c r="AO274" s="12" t="s">
        <v>592</v>
      </c>
      <c r="AP274" s="16" t="s">
        <v>207</v>
      </c>
      <c r="AQ274" s="16" t="s">
        <v>204</v>
      </c>
      <c r="AS274" s="16" t="s">
        <v>2408</v>
      </c>
      <c r="AT274" s="16" t="s">
        <v>2407</v>
      </c>
      <c r="AU274" t="s">
        <v>2410</v>
      </c>
      <c r="AV274" s="15" t="s">
        <v>2409</v>
      </c>
      <c r="AW274" s="16" t="s">
        <v>593</v>
      </c>
      <c r="AX274" s="16" t="s">
        <v>204</v>
      </c>
      <c r="AY274" s="16" t="s">
        <v>204</v>
      </c>
      <c r="AZ274" s="16" t="s">
        <v>204</v>
      </c>
      <c r="BA274" s="16" t="s">
        <v>204</v>
      </c>
      <c r="BB274" s="16" t="s">
        <v>204</v>
      </c>
      <c r="BC274" s="16">
        <v>2</v>
      </c>
      <c r="BD274" s="16">
        <v>14.24</v>
      </c>
      <c r="BE274" s="16">
        <v>5600</v>
      </c>
      <c r="BF274" s="16">
        <v>3200</v>
      </c>
      <c r="BG274" s="16">
        <v>0</v>
      </c>
      <c r="BH274" s="16">
        <v>2720</v>
      </c>
      <c r="BI274" s="16">
        <v>2720</v>
      </c>
      <c r="BJ274" s="16">
        <v>0</v>
      </c>
    </row>
    <row r="275" spans="1:62" ht="20.149999999999999" customHeight="1" x14ac:dyDescent="0.35">
      <c r="A275">
        <v>274</v>
      </c>
      <c r="B275" t="s">
        <v>360</v>
      </c>
      <c r="C275" t="s">
        <v>7188</v>
      </c>
      <c r="D275" s="15" t="s">
        <v>874</v>
      </c>
      <c r="E275" s="12" t="s">
        <v>98</v>
      </c>
      <c r="F275" s="16">
        <v>1988</v>
      </c>
      <c r="G275" s="12" t="s">
        <v>588</v>
      </c>
      <c r="H275" s="12" t="s">
        <v>589</v>
      </c>
      <c r="I275" s="12" t="s">
        <v>640</v>
      </c>
      <c r="J275" s="12" t="s">
        <v>2402</v>
      </c>
      <c r="K275" s="12" t="s">
        <v>851</v>
      </c>
      <c r="N275" s="16" t="s">
        <v>206</v>
      </c>
      <c r="O275" s="16" t="s">
        <v>872</v>
      </c>
      <c r="P275" s="12" t="s">
        <v>482</v>
      </c>
      <c r="Q275" s="16">
        <v>2023</v>
      </c>
      <c r="R275" s="16">
        <v>1</v>
      </c>
      <c r="S275" s="16">
        <v>0</v>
      </c>
      <c r="T275" s="16">
        <v>0</v>
      </c>
      <c r="V275" s="12" t="s">
        <v>204</v>
      </c>
      <c r="W275" s="12" t="s">
        <v>204</v>
      </c>
      <c r="X275" s="16">
        <v>1</v>
      </c>
      <c r="Y275" s="16">
        <v>10</v>
      </c>
      <c r="Z275" s="16">
        <v>1</v>
      </c>
      <c r="AA275" s="16">
        <f t="shared" si="54"/>
        <v>120</v>
      </c>
      <c r="AB275" s="16" t="s">
        <v>643</v>
      </c>
      <c r="AC275" s="16" t="s">
        <v>592</v>
      </c>
      <c r="AD275" s="16">
        <f t="shared" si="44"/>
        <v>42000</v>
      </c>
      <c r="AE275" s="16">
        <f t="shared" si="45"/>
        <v>350</v>
      </c>
      <c r="AF275" s="16">
        <f t="shared" si="46"/>
        <v>131250</v>
      </c>
      <c r="AG275" s="16">
        <f t="shared" si="47"/>
        <v>100</v>
      </c>
      <c r="AH275" s="12">
        <v>0</v>
      </c>
      <c r="AI275" s="16">
        <f t="shared" si="48"/>
        <v>7</v>
      </c>
      <c r="AJ275" s="16">
        <f t="shared" si="49"/>
        <v>24150</v>
      </c>
      <c r="AK275" s="16">
        <f t="shared" si="50"/>
        <v>500</v>
      </c>
      <c r="AL275" s="16">
        <f t="shared" si="51"/>
        <v>5000</v>
      </c>
      <c r="AM275" s="16">
        <f t="shared" si="52"/>
        <v>90000</v>
      </c>
      <c r="AN275" s="16">
        <f t="shared" si="53"/>
        <v>292400</v>
      </c>
      <c r="AO275" s="12" t="s">
        <v>592</v>
      </c>
      <c r="AP275" s="16" t="s">
        <v>207</v>
      </c>
      <c r="AQ275" s="16" t="s">
        <v>204</v>
      </c>
      <c r="AS275" s="16" t="s">
        <v>2408</v>
      </c>
      <c r="AT275" s="16" t="s">
        <v>2407</v>
      </c>
      <c r="AU275" t="s">
        <v>2410</v>
      </c>
      <c r="AV275" s="15" t="s">
        <v>2409</v>
      </c>
      <c r="AW275" s="16" t="s">
        <v>593</v>
      </c>
      <c r="AX275" s="16" t="s">
        <v>204</v>
      </c>
      <c r="AY275" s="16" t="s">
        <v>204</v>
      </c>
      <c r="AZ275" s="16" t="s">
        <v>204</v>
      </c>
      <c r="BA275" s="16" t="s">
        <v>204</v>
      </c>
      <c r="BB275" s="16" t="s">
        <v>204</v>
      </c>
      <c r="BC275" s="16">
        <v>1</v>
      </c>
      <c r="BD275" s="16">
        <v>7.44</v>
      </c>
      <c r="BE275" s="16">
        <v>2800</v>
      </c>
      <c r="BF275" s="16">
        <v>1600</v>
      </c>
      <c r="BG275" s="16">
        <v>0</v>
      </c>
      <c r="BH275" s="16">
        <v>1440</v>
      </c>
      <c r="BI275" s="16">
        <v>1600</v>
      </c>
      <c r="BJ275" s="16">
        <v>0</v>
      </c>
    </row>
    <row r="276" spans="1:62" ht="20.149999999999999" customHeight="1" x14ac:dyDescent="0.35">
      <c r="A276">
        <v>275</v>
      </c>
      <c r="B276" t="s">
        <v>360</v>
      </c>
      <c r="C276" t="s">
        <v>7189</v>
      </c>
      <c r="D276" s="15" t="s">
        <v>875</v>
      </c>
      <c r="E276" s="12" t="s">
        <v>93</v>
      </c>
      <c r="F276" s="16">
        <v>1987</v>
      </c>
      <c r="G276" s="12" t="s">
        <v>588</v>
      </c>
      <c r="H276" s="12" t="s">
        <v>589</v>
      </c>
      <c r="I276" s="12" t="s">
        <v>640</v>
      </c>
      <c r="J276" s="12" t="s">
        <v>2402</v>
      </c>
      <c r="K276" s="12" t="s">
        <v>851</v>
      </c>
      <c r="N276" s="16" t="s">
        <v>206</v>
      </c>
      <c r="O276" s="16" t="s">
        <v>872</v>
      </c>
      <c r="P276" s="12" t="s">
        <v>482</v>
      </c>
      <c r="Q276" s="16">
        <v>2023</v>
      </c>
      <c r="R276" s="16">
        <v>1</v>
      </c>
      <c r="S276" s="16">
        <v>0</v>
      </c>
      <c r="T276" s="16">
        <v>0</v>
      </c>
      <c r="V276" s="12" t="s">
        <v>204</v>
      </c>
      <c r="W276" s="12" t="s">
        <v>204</v>
      </c>
      <c r="X276" s="16">
        <v>1</v>
      </c>
      <c r="Y276" s="16">
        <v>14</v>
      </c>
      <c r="Z276" s="16">
        <v>1</v>
      </c>
      <c r="AA276" s="16">
        <f t="shared" si="54"/>
        <v>120</v>
      </c>
      <c r="AB276" s="16" t="s">
        <v>643</v>
      </c>
      <c r="AC276" s="16" t="s">
        <v>592</v>
      </c>
      <c r="AD276" s="16">
        <f t="shared" si="44"/>
        <v>42000</v>
      </c>
      <c r="AE276" s="16">
        <f t="shared" si="45"/>
        <v>350</v>
      </c>
      <c r="AF276" s="16">
        <f t="shared" si="46"/>
        <v>131250</v>
      </c>
      <c r="AG276" s="16">
        <f t="shared" si="47"/>
        <v>100</v>
      </c>
      <c r="AH276" s="12">
        <v>0</v>
      </c>
      <c r="AI276" s="16">
        <f t="shared" si="48"/>
        <v>7</v>
      </c>
      <c r="AJ276" s="16">
        <f t="shared" si="49"/>
        <v>24150</v>
      </c>
      <c r="AK276" s="16">
        <f t="shared" si="50"/>
        <v>500</v>
      </c>
      <c r="AL276" s="16">
        <f t="shared" si="51"/>
        <v>5000</v>
      </c>
      <c r="AM276" s="16">
        <f t="shared" si="52"/>
        <v>90000</v>
      </c>
      <c r="AN276" s="16">
        <f t="shared" si="53"/>
        <v>292400</v>
      </c>
      <c r="AO276" s="12" t="s">
        <v>592</v>
      </c>
      <c r="AP276" s="16" t="s">
        <v>207</v>
      </c>
      <c r="AQ276" s="16" t="s">
        <v>204</v>
      </c>
      <c r="AS276" s="16" t="s">
        <v>2408</v>
      </c>
      <c r="AT276" s="16" t="s">
        <v>2407</v>
      </c>
      <c r="AU276" t="s">
        <v>2410</v>
      </c>
      <c r="AV276" s="15" t="s">
        <v>2409</v>
      </c>
      <c r="AW276" s="16" t="s">
        <v>593</v>
      </c>
      <c r="AX276" s="16" t="s">
        <v>204</v>
      </c>
      <c r="AY276" s="16" t="s">
        <v>204</v>
      </c>
      <c r="AZ276" s="16" t="s">
        <v>204</v>
      </c>
      <c r="BA276" s="16" t="s">
        <v>204</v>
      </c>
      <c r="BB276" s="16" t="s">
        <v>204</v>
      </c>
      <c r="BC276" s="16">
        <v>1</v>
      </c>
      <c r="BD276" s="16">
        <v>6.96</v>
      </c>
      <c r="BE276" s="16">
        <v>2800</v>
      </c>
      <c r="BF276" s="16">
        <v>1200</v>
      </c>
      <c r="BG276" s="16">
        <v>0</v>
      </c>
      <c r="BH276" s="16">
        <v>1360</v>
      </c>
      <c r="BI276" s="16">
        <v>1600</v>
      </c>
      <c r="BJ276" s="16">
        <v>0</v>
      </c>
    </row>
    <row r="277" spans="1:62" ht="20.149999999999999" customHeight="1" x14ac:dyDescent="0.35">
      <c r="A277">
        <v>276</v>
      </c>
      <c r="B277" t="s">
        <v>360</v>
      </c>
      <c r="C277" t="s">
        <v>7190</v>
      </c>
      <c r="D277" s="15" t="s">
        <v>876</v>
      </c>
      <c r="E277" s="12" t="s">
        <v>93</v>
      </c>
      <c r="F277" s="16">
        <v>1979</v>
      </c>
      <c r="G277" s="12" t="s">
        <v>588</v>
      </c>
      <c r="H277" s="12" t="s">
        <v>589</v>
      </c>
      <c r="I277" s="12" t="s">
        <v>640</v>
      </c>
      <c r="J277" s="12" t="s">
        <v>2402</v>
      </c>
      <c r="K277" s="12" t="s">
        <v>851</v>
      </c>
      <c r="N277" s="16" t="s">
        <v>206</v>
      </c>
      <c r="O277" s="16" t="s">
        <v>872</v>
      </c>
      <c r="P277" s="12" t="s">
        <v>482</v>
      </c>
      <c r="Q277" s="16">
        <v>2023</v>
      </c>
      <c r="R277" s="16">
        <v>1</v>
      </c>
      <c r="S277" s="16">
        <v>0</v>
      </c>
      <c r="T277" s="16">
        <v>0</v>
      </c>
      <c r="V277" s="12" t="s">
        <v>204</v>
      </c>
      <c r="W277" s="12" t="s">
        <v>204</v>
      </c>
      <c r="X277" s="16">
        <v>1</v>
      </c>
      <c r="Y277" s="16">
        <v>9</v>
      </c>
      <c r="Z277" s="16">
        <v>1</v>
      </c>
      <c r="AA277" s="16">
        <f t="shared" si="54"/>
        <v>120</v>
      </c>
      <c r="AB277" s="16" t="s">
        <v>643</v>
      </c>
      <c r="AC277" s="16" t="s">
        <v>592</v>
      </c>
      <c r="AD277" s="16">
        <f t="shared" si="44"/>
        <v>42000</v>
      </c>
      <c r="AE277" s="16">
        <f t="shared" si="45"/>
        <v>350</v>
      </c>
      <c r="AF277" s="16">
        <f t="shared" si="46"/>
        <v>131250</v>
      </c>
      <c r="AG277" s="16">
        <f t="shared" si="47"/>
        <v>100</v>
      </c>
      <c r="AH277" s="12">
        <v>0</v>
      </c>
      <c r="AI277" s="16">
        <f t="shared" si="48"/>
        <v>7</v>
      </c>
      <c r="AJ277" s="16">
        <f t="shared" si="49"/>
        <v>24150</v>
      </c>
      <c r="AK277" s="16">
        <f t="shared" si="50"/>
        <v>500</v>
      </c>
      <c r="AL277" s="16">
        <f t="shared" si="51"/>
        <v>5000</v>
      </c>
      <c r="AM277" s="16">
        <f t="shared" si="52"/>
        <v>90000</v>
      </c>
      <c r="AN277" s="16">
        <f t="shared" si="53"/>
        <v>292400</v>
      </c>
      <c r="AO277" s="12" t="s">
        <v>592</v>
      </c>
      <c r="AP277" s="16" t="s">
        <v>207</v>
      </c>
      <c r="AQ277" s="16" t="s">
        <v>204</v>
      </c>
      <c r="AS277" s="16" t="s">
        <v>2408</v>
      </c>
      <c r="AT277" s="16" t="s">
        <v>2407</v>
      </c>
      <c r="AU277" t="s">
        <v>2410</v>
      </c>
      <c r="AV277" s="15" t="s">
        <v>2409</v>
      </c>
      <c r="AW277" s="16" t="s">
        <v>593</v>
      </c>
      <c r="AX277" s="16" t="s">
        <v>204</v>
      </c>
      <c r="AY277" s="16" t="s">
        <v>204</v>
      </c>
      <c r="AZ277" s="16" t="s">
        <v>204</v>
      </c>
      <c r="BA277" s="16" t="s">
        <v>204</v>
      </c>
      <c r="BB277" s="16" t="s">
        <v>204</v>
      </c>
      <c r="BC277" s="16">
        <v>1</v>
      </c>
      <c r="BD277" s="16">
        <v>7.36</v>
      </c>
      <c r="BE277" s="16">
        <v>2800</v>
      </c>
      <c r="BF277" s="16">
        <v>1200</v>
      </c>
      <c r="BG277" s="16">
        <v>0</v>
      </c>
      <c r="BH277" s="16">
        <v>1680</v>
      </c>
      <c r="BI277" s="16">
        <v>1680</v>
      </c>
      <c r="BJ277" s="16">
        <v>0</v>
      </c>
    </row>
    <row r="278" spans="1:62" ht="20.149999999999999" customHeight="1" x14ac:dyDescent="0.35">
      <c r="A278">
        <v>277</v>
      </c>
      <c r="B278" t="s">
        <v>360</v>
      </c>
      <c r="C278" t="s">
        <v>7191</v>
      </c>
      <c r="D278" s="15" t="s">
        <v>877</v>
      </c>
      <c r="E278" s="12" t="s">
        <v>93</v>
      </c>
      <c r="F278" s="16">
        <v>1962</v>
      </c>
      <c r="G278" s="12" t="s">
        <v>588</v>
      </c>
      <c r="H278" s="12" t="s">
        <v>589</v>
      </c>
      <c r="I278" s="12" t="s">
        <v>640</v>
      </c>
      <c r="J278" s="12" t="s">
        <v>2402</v>
      </c>
      <c r="K278" s="12" t="s">
        <v>851</v>
      </c>
      <c r="N278" s="16" t="s">
        <v>206</v>
      </c>
      <c r="O278" s="16" t="s">
        <v>872</v>
      </c>
      <c r="P278" s="12" t="s">
        <v>482</v>
      </c>
      <c r="Q278" s="16">
        <v>2023</v>
      </c>
      <c r="R278" s="16">
        <v>0.5</v>
      </c>
      <c r="S278" s="16">
        <v>0</v>
      </c>
      <c r="T278" s="16">
        <v>0</v>
      </c>
      <c r="V278" s="12" t="s">
        <v>204</v>
      </c>
      <c r="W278" s="12" t="s">
        <v>204</v>
      </c>
      <c r="X278" s="16">
        <v>1</v>
      </c>
      <c r="Y278" s="16">
        <v>8</v>
      </c>
      <c r="Z278" s="16">
        <v>0.5</v>
      </c>
      <c r="AA278" s="16">
        <f t="shared" si="54"/>
        <v>60</v>
      </c>
      <c r="AB278" s="16" t="s">
        <v>643</v>
      </c>
      <c r="AC278" s="16" t="s">
        <v>592</v>
      </c>
      <c r="AD278" s="16">
        <f t="shared" si="44"/>
        <v>21000</v>
      </c>
      <c r="AE278" s="16">
        <f t="shared" si="45"/>
        <v>175</v>
      </c>
      <c r="AF278" s="16">
        <f t="shared" si="46"/>
        <v>65625</v>
      </c>
      <c r="AG278" s="16">
        <f t="shared" si="47"/>
        <v>50</v>
      </c>
      <c r="AH278" s="12">
        <v>0</v>
      </c>
      <c r="AI278" s="16">
        <f t="shared" si="48"/>
        <v>3.5</v>
      </c>
      <c r="AJ278" s="16">
        <f t="shared" si="49"/>
        <v>12075</v>
      </c>
      <c r="AK278" s="16">
        <f t="shared" si="50"/>
        <v>250</v>
      </c>
      <c r="AL278" s="16">
        <f t="shared" si="51"/>
        <v>2500</v>
      </c>
      <c r="AM278" s="16">
        <f t="shared" si="52"/>
        <v>45000</v>
      </c>
      <c r="AN278" s="16">
        <f t="shared" si="53"/>
        <v>146200</v>
      </c>
      <c r="AO278" s="12" t="s">
        <v>592</v>
      </c>
      <c r="AP278" s="16" t="s">
        <v>207</v>
      </c>
      <c r="AQ278" s="16" t="s">
        <v>204</v>
      </c>
      <c r="AS278" s="16" t="s">
        <v>2408</v>
      </c>
      <c r="AT278" s="16" t="s">
        <v>2407</v>
      </c>
      <c r="AU278" t="s">
        <v>2410</v>
      </c>
      <c r="AV278" s="15" t="s">
        <v>2409</v>
      </c>
      <c r="AW278" s="16" t="s">
        <v>593</v>
      </c>
      <c r="AX278" s="16" t="s">
        <v>204</v>
      </c>
      <c r="AY278" s="16" t="s">
        <v>204</v>
      </c>
      <c r="AZ278" s="16" t="s">
        <v>204</v>
      </c>
      <c r="BA278" s="16" t="s">
        <v>204</v>
      </c>
      <c r="BB278" s="16" t="s">
        <v>204</v>
      </c>
      <c r="BC278" s="16">
        <v>0.5</v>
      </c>
      <c r="BD278" s="16">
        <v>3.84</v>
      </c>
      <c r="BE278" s="16">
        <v>1360</v>
      </c>
      <c r="BF278" s="16">
        <v>800</v>
      </c>
      <c r="BG278" s="16">
        <v>0</v>
      </c>
      <c r="BH278" s="16">
        <v>880</v>
      </c>
      <c r="BI278" s="16">
        <v>800</v>
      </c>
      <c r="BJ278" s="16">
        <v>0</v>
      </c>
    </row>
    <row r="279" spans="1:62" ht="20.149999999999999" customHeight="1" x14ac:dyDescent="0.35">
      <c r="A279">
        <v>278</v>
      </c>
      <c r="B279" t="s">
        <v>360</v>
      </c>
      <c r="C279" t="s">
        <v>7192</v>
      </c>
      <c r="D279" s="15" t="s">
        <v>878</v>
      </c>
      <c r="E279" s="12" t="s">
        <v>93</v>
      </c>
      <c r="F279" s="16">
        <v>1986</v>
      </c>
      <c r="G279" s="12" t="s">
        <v>588</v>
      </c>
      <c r="H279" s="12" t="s">
        <v>589</v>
      </c>
      <c r="I279" s="12" t="s">
        <v>640</v>
      </c>
      <c r="J279" s="12" t="s">
        <v>2402</v>
      </c>
      <c r="K279" s="12" t="s">
        <v>851</v>
      </c>
      <c r="N279" s="16" t="s">
        <v>206</v>
      </c>
      <c r="O279" s="16" t="s">
        <v>872</v>
      </c>
      <c r="P279" s="12" t="s">
        <v>482</v>
      </c>
      <c r="Q279" s="16">
        <v>2023</v>
      </c>
      <c r="R279" s="16">
        <v>1</v>
      </c>
      <c r="S279" s="16">
        <v>0</v>
      </c>
      <c r="T279" s="16">
        <v>0</v>
      </c>
      <c r="V279" s="12" t="s">
        <v>204</v>
      </c>
      <c r="W279" s="12" t="s">
        <v>204</v>
      </c>
      <c r="X279" s="16">
        <v>1</v>
      </c>
      <c r="Y279" s="16">
        <v>15</v>
      </c>
      <c r="Z279" s="16">
        <v>1</v>
      </c>
      <c r="AA279" s="16">
        <f t="shared" si="54"/>
        <v>120</v>
      </c>
      <c r="AB279" s="16" t="s">
        <v>643</v>
      </c>
      <c r="AC279" s="16" t="s">
        <v>592</v>
      </c>
      <c r="AD279" s="16">
        <f t="shared" si="44"/>
        <v>42000</v>
      </c>
      <c r="AE279" s="16">
        <f t="shared" si="45"/>
        <v>350</v>
      </c>
      <c r="AF279" s="16">
        <f t="shared" si="46"/>
        <v>131250</v>
      </c>
      <c r="AG279" s="16">
        <f t="shared" si="47"/>
        <v>100</v>
      </c>
      <c r="AH279" s="12">
        <v>0</v>
      </c>
      <c r="AI279" s="16">
        <f t="shared" si="48"/>
        <v>7</v>
      </c>
      <c r="AJ279" s="16">
        <f t="shared" si="49"/>
        <v>24150</v>
      </c>
      <c r="AK279" s="16">
        <f t="shared" si="50"/>
        <v>500</v>
      </c>
      <c r="AL279" s="16">
        <f t="shared" si="51"/>
        <v>5000</v>
      </c>
      <c r="AM279" s="16">
        <f t="shared" si="52"/>
        <v>90000</v>
      </c>
      <c r="AN279" s="16">
        <f t="shared" si="53"/>
        <v>292400</v>
      </c>
      <c r="AO279" s="12" t="s">
        <v>592</v>
      </c>
      <c r="AP279" s="16" t="s">
        <v>207</v>
      </c>
      <c r="AQ279" s="16" t="s">
        <v>204</v>
      </c>
      <c r="AS279" s="16" t="s">
        <v>2408</v>
      </c>
      <c r="AT279" s="16" t="s">
        <v>2407</v>
      </c>
      <c r="AU279" t="s">
        <v>2410</v>
      </c>
      <c r="AV279" s="15" t="s">
        <v>2409</v>
      </c>
      <c r="AW279" s="16" t="s">
        <v>593</v>
      </c>
      <c r="AX279" s="16" t="s">
        <v>204</v>
      </c>
      <c r="AY279" s="16" t="s">
        <v>204</v>
      </c>
      <c r="AZ279" s="16" t="s">
        <v>204</v>
      </c>
      <c r="BA279" s="16" t="s">
        <v>204</v>
      </c>
      <c r="BB279" s="16" t="s">
        <v>204</v>
      </c>
      <c r="BC279" s="16">
        <v>1</v>
      </c>
      <c r="BD279" s="16">
        <v>7.6</v>
      </c>
      <c r="BE279" s="16">
        <v>2800</v>
      </c>
      <c r="BF279" s="16">
        <v>1600</v>
      </c>
      <c r="BG279" s="16">
        <v>0</v>
      </c>
      <c r="BH279" s="16">
        <v>1600</v>
      </c>
      <c r="BI279" s="16">
        <v>1600</v>
      </c>
      <c r="BJ279" s="16">
        <v>0</v>
      </c>
    </row>
    <row r="280" spans="1:62" ht="20.149999999999999" customHeight="1" x14ac:dyDescent="0.35">
      <c r="A280">
        <v>279</v>
      </c>
      <c r="B280" t="s">
        <v>360</v>
      </c>
      <c r="C280" t="s">
        <v>7193</v>
      </c>
      <c r="D280" s="15" t="s">
        <v>879</v>
      </c>
      <c r="E280" s="12" t="s">
        <v>98</v>
      </c>
      <c r="F280" s="16">
        <v>1978</v>
      </c>
      <c r="G280" s="12" t="s">
        <v>588</v>
      </c>
      <c r="H280" s="12" t="s">
        <v>589</v>
      </c>
      <c r="I280" s="12" t="s">
        <v>640</v>
      </c>
      <c r="J280" s="12" t="s">
        <v>2402</v>
      </c>
      <c r="K280" s="12" t="s">
        <v>851</v>
      </c>
      <c r="N280" s="16" t="s">
        <v>206</v>
      </c>
      <c r="O280" s="16" t="s">
        <v>872</v>
      </c>
      <c r="P280" s="12" t="s">
        <v>482</v>
      </c>
      <c r="Q280" s="16">
        <v>2023</v>
      </c>
      <c r="R280" s="16">
        <v>1</v>
      </c>
      <c r="S280" s="16">
        <v>0</v>
      </c>
      <c r="T280" s="16">
        <v>0</v>
      </c>
      <c r="V280" s="12" t="s">
        <v>204</v>
      </c>
      <c r="W280" s="12" t="s">
        <v>204</v>
      </c>
      <c r="X280" s="16">
        <v>1</v>
      </c>
      <c r="Y280" s="16">
        <v>13</v>
      </c>
      <c r="Z280" s="16">
        <v>1</v>
      </c>
      <c r="AA280" s="16">
        <f t="shared" si="54"/>
        <v>120</v>
      </c>
      <c r="AB280" s="16" t="s">
        <v>643</v>
      </c>
      <c r="AC280" s="16" t="s">
        <v>592</v>
      </c>
      <c r="AD280" s="16">
        <f t="shared" si="44"/>
        <v>42000</v>
      </c>
      <c r="AE280" s="16">
        <f t="shared" si="45"/>
        <v>350</v>
      </c>
      <c r="AF280" s="16">
        <f t="shared" si="46"/>
        <v>131250</v>
      </c>
      <c r="AG280" s="16">
        <f t="shared" si="47"/>
        <v>100</v>
      </c>
      <c r="AH280" s="12">
        <v>0</v>
      </c>
      <c r="AI280" s="16">
        <f t="shared" si="48"/>
        <v>7</v>
      </c>
      <c r="AJ280" s="16">
        <f t="shared" si="49"/>
        <v>24150</v>
      </c>
      <c r="AK280" s="16">
        <f t="shared" si="50"/>
        <v>500</v>
      </c>
      <c r="AL280" s="16">
        <f t="shared" si="51"/>
        <v>5000</v>
      </c>
      <c r="AM280" s="16">
        <f t="shared" si="52"/>
        <v>90000</v>
      </c>
      <c r="AN280" s="16">
        <f t="shared" si="53"/>
        <v>292400</v>
      </c>
      <c r="AO280" s="12" t="s">
        <v>592</v>
      </c>
      <c r="AP280" s="16" t="s">
        <v>207</v>
      </c>
      <c r="AQ280" s="16" t="s">
        <v>204</v>
      </c>
      <c r="AS280" s="16" t="s">
        <v>2408</v>
      </c>
      <c r="AT280" s="16" t="s">
        <v>2407</v>
      </c>
      <c r="AU280" t="s">
        <v>2410</v>
      </c>
      <c r="AV280" s="15" t="s">
        <v>2409</v>
      </c>
      <c r="AW280" s="16" t="s">
        <v>593</v>
      </c>
      <c r="AX280" s="16" t="s">
        <v>204</v>
      </c>
      <c r="AY280" s="16" t="s">
        <v>204</v>
      </c>
      <c r="AZ280" s="16" t="s">
        <v>204</v>
      </c>
      <c r="BA280" s="16" t="s">
        <v>204</v>
      </c>
      <c r="BB280" s="16" t="s">
        <v>204</v>
      </c>
      <c r="BC280" s="16">
        <v>1</v>
      </c>
      <c r="BD280" s="16">
        <v>6.88</v>
      </c>
      <c r="BE280" s="16">
        <v>2800</v>
      </c>
      <c r="BF280" s="16">
        <v>2000</v>
      </c>
      <c r="BG280" s="16">
        <v>0</v>
      </c>
      <c r="BH280" s="16">
        <v>800</v>
      </c>
      <c r="BI280" s="16">
        <v>1280</v>
      </c>
      <c r="BJ280" s="16">
        <v>0</v>
      </c>
    </row>
    <row r="281" spans="1:62" ht="20.149999999999999" customHeight="1" x14ac:dyDescent="0.35">
      <c r="A281">
        <v>280</v>
      </c>
      <c r="B281" t="s">
        <v>360</v>
      </c>
      <c r="C281" t="s">
        <v>7194</v>
      </c>
      <c r="D281" s="15" t="s">
        <v>880</v>
      </c>
      <c r="E281" s="12" t="s">
        <v>93</v>
      </c>
      <c r="F281" s="16">
        <v>1977</v>
      </c>
      <c r="G281" s="12" t="s">
        <v>588</v>
      </c>
      <c r="H281" s="12" t="s">
        <v>589</v>
      </c>
      <c r="I281" s="12" t="s">
        <v>640</v>
      </c>
      <c r="J281" s="12" t="s">
        <v>2402</v>
      </c>
      <c r="K281" s="12" t="s">
        <v>851</v>
      </c>
      <c r="N281" s="16" t="s">
        <v>206</v>
      </c>
      <c r="O281" s="16" t="s">
        <v>872</v>
      </c>
      <c r="P281" s="12" t="s">
        <v>482</v>
      </c>
      <c r="Q281" s="16">
        <v>2023</v>
      </c>
      <c r="R281" s="16">
        <v>1</v>
      </c>
      <c r="S281" s="16">
        <v>0</v>
      </c>
      <c r="T281" s="16">
        <v>0</v>
      </c>
      <c r="V281" s="12" t="s">
        <v>204</v>
      </c>
      <c r="W281" s="12" t="s">
        <v>204</v>
      </c>
      <c r="X281" s="16">
        <v>1</v>
      </c>
      <c r="Y281" s="16">
        <v>12</v>
      </c>
      <c r="Z281" s="16">
        <v>1</v>
      </c>
      <c r="AA281" s="16">
        <f t="shared" si="54"/>
        <v>120</v>
      </c>
      <c r="AB281" s="16" t="s">
        <v>643</v>
      </c>
      <c r="AC281" s="16" t="s">
        <v>592</v>
      </c>
      <c r="AD281" s="16">
        <f t="shared" si="44"/>
        <v>42000</v>
      </c>
      <c r="AE281" s="16">
        <f t="shared" si="45"/>
        <v>350</v>
      </c>
      <c r="AF281" s="16">
        <f t="shared" si="46"/>
        <v>131250</v>
      </c>
      <c r="AG281" s="16">
        <f t="shared" si="47"/>
        <v>100</v>
      </c>
      <c r="AH281" s="12">
        <v>0</v>
      </c>
      <c r="AI281" s="16">
        <f t="shared" si="48"/>
        <v>7</v>
      </c>
      <c r="AJ281" s="16">
        <f t="shared" si="49"/>
        <v>24150</v>
      </c>
      <c r="AK281" s="16">
        <f t="shared" si="50"/>
        <v>500</v>
      </c>
      <c r="AL281" s="16">
        <f t="shared" si="51"/>
        <v>5000</v>
      </c>
      <c r="AM281" s="16">
        <f t="shared" si="52"/>
        <v>90000</v>
      </c>
      <c r="AN281" s="16">
        <f t="shared" si="53"/>
        <v>292400</v>
      </c>
      <c r="AO281" s="12" t="s">
        <v>592</v>
      </c>
      <c r="AP281" s="16" t="s">
        <v>207</v>
      </c>
      <c r="AQ281" s="16" t="s">
        <v>204</v>
      </c>
      <c r="AS281" s="16" t="s">
        <v>2408</v>
      </c>
      <c r="AT281" s="16" t="s">
        <v>2407</v>
      </c>
      <c r="AU281" t="s">
        <v>2410</v>
      </c>
      <c r="AV281" s="15" t="s">
        <v>2409</v>
      </c>
      <c r="AW281" s="16" t="s">
        <v>593</v>
      </c>
      <c r="AX281" s="16" t="s">
        <v>204</v>
      </c>
      <c r="AY281" s="16" t="s">
        <v>204</v>
      </c>
      <c r="AZ281" s="16" t="s">
        <v>204</v>
      </c>
      <c r="BA281" s="16" t="s">
        <v>204</v>
      </c>
      <c r="BB281" s="16" t="s">
        <v>204</v>
      </c>
      <c r="BC281" s="16">
        <v>1</v>
      </c>
      <c r="BD281" s="16">
        <v>7.28</v>
      </c>
      <c r="BE281" s="16">
        <v>2800</v>
      </c>
      <c r="BF281" s="16">
        <v>1600</v>
      </c>
      <c r="BG281" s="16">
        <v>0</v>
      </c>
      <c r="BH281" s="16">
        <v>1280</v>
      </c>
      <c r="BI281" s="16">
        <v>1600</v>
      </c>
      <c r="BJ281" s="16">
        <v>0</v>
      </c>
    </row>
    <row r="282" spans="1:62" ht="20.149999999999999" customHeight="1" x14ac:dyDescent="0.35">
      <c r="A282">
        <v>281</v>
      </c>
      <c r="B282" t="s">
        <v>360</v>
      </c>
      <c r="C282" t="s">
        <v>7195</v>
      </c>
      <c r="D282" s="15" t="s">
        <v>867</v>
      </c>
      <c r="E282" s="12" t="s">
        <v>98</v>
      </c>
      <c r="F282" s="16">
        <v>1989</v>
      </c>
      <c r="G282" s="12" t="s">
        <v>588</v>
      </c>
      <c r="H282" s="12" t="s">
        <v>589</v>
      </c>
      <c r="I282" s="12" t="s">
        <v>640</v>
      </c>
      <c r="J282" s="12" t="s">
        <v>2402</v>
      </c>
      <c r="K282" s="12" t="s">
        <v>851</v>
      </c>
      <c r="N282" s="16" t="s">
        <v>206</v>
      </c>
      <c r="O282" s="16" t="s">
        <v>872</v>
      </c>
      <c r="P282" s="12" t="s">
        <v>482</v>
      </c>
      <c r="Q282" s="16">
        <v>2023</v>
      </c>
      <c r="R282" s="16">
        <v>1</v>
      </c>
      <c r="S282" s="16">
        <v>0</v>
      </c>
      <c r="T282" s="16">
        <v>0</v>
      </c>
      <c r="V282" s="12" t="s">
        <v>204</v>
      </c>
      <c r="W282" s="12" t="s">
        <v>204</v>
      </c>
      <c r="X282" s="16">
        <v>1</v>
      </c>
      <c r="Y282" s="16">
        <v>16</v>
      </c>
      <c r="Z282" s="16">
        <v>1</v>
      </c>
      <c r="AA282" s="16">
        <f t="shared" si="54"/>
        <v>120</v>
      </c>
      <c r="AB282" s="16" t="s">
        <v>643</v>
      </c>
      <c r="AC282" s="16" t="s">
        <v>592</v>
      </c>
      <c r="AD282" s="16">
        <f t="shared" si="44"/>
        <v>42000</v>
      </c>
      <c r="AE282" s="16">
        <f t="shared" si="45"/>
        <v>350</v>
      </c>
      <c r="AF282" s="16">
        <f t="shared" si="46"/>
        <v>131250</v>
      </c>
      <c r="AG282" s="16">
        <f t="shared" si="47"/>
        <v>100</v>
      </c>
      <c r="AH282" s="12">
        <v>0</v>
      </c>
      <c r="AI282" s="16">
        <f t="shared" si="48"/>
        <v>7</v>
      </c>
      <c r="AJ282" s="16">
        <f t="shared" si="49"/>
        <v>24150</v>
      </c>
      <c r="AK282" s="16">
        <f t="shared" si="50"/>
        <v>500</v>
      </c>
      <c r="AL282" s="16">
        <f t="shared" si="51"/>
        <v>5000</v>
      </c>
      <c r="AM282" s="16">
        <f t="shared" si="52"/>
        <v>90000</v>
      </c>
      <c r="AN282" s="16">
        <f t="shared" si="53"/>
        <v>292400</v>
      </c>
      <c r="AO282" s="12" t="s">
        <v>592</v>
      </c>
      <c r="AP282" s="16" t="s">
        <v>207</v>
      </c>
      <c r="AQ282" s="16" t="s">
        <v>204</v>
      </c>
      <c r="AS282" s="16" t="s">
        <v>2408</v>
      </c>
      <c r="AT282" s="16" t="s">
        <v>2407</v>
      </c>
      <c r="AU282" t="s">
        <v>2410</v>
      </c>
      <c r="AV282" s="15" t="s">
        <v>2409</v>
      </c>
      <c r="AW282" s="16" t="s">
        <v>593</v>
      </c>
      <c r="AX282" s="16" t="s">
        <v>204</v>
      </c>
      <c r="AY282" s="16" t="s">
        <v>204</v>
      </c>
      <c r="AZ282" s="16" t="s">
        <v>204</v>
      </c>
      <c r="BA282" s="16" t="s">
        <v>204</v>
      </c>
      <c r="BB282" s="16" t="s">
        <v>204</v>
      </c>
      <c r="BC282" s="16">
        <v>1</v>
      </c>
      <c r="BD282" s="16">
        <v>7.04</v>
      </c>
      <c r="BE282" s="16">
        <v>2800</v>
      </c>
      <c r="BF282" s="16">
        <v>1200</v>
      </c>
      <c r="BG282" s="16">
        <v>0</v>
      </c>
      <c r="BH282" s="16">
        <v>1440</v>
      </c>
      <c r="BI282" s="16">
        <v>1600</v>
      </c>
      <c r="BJ282" s="16">
        <v>0</v>
      </c>
    </row>
    <row r="283" spans="1:62" ht="20.149999999999999" customHeight="1" x14ac:dyDescent="0.35">
      <c r="A283">
        <v>282</v>
      </c>
      <c r="B283" t="s">
        <v>360</v>
      </c>
      <c r="C283" t="s">
        <v>7196</v>
      </c>
      <c r="D283" s="15" t="s">
        <v>881</v>
      </c>
      <c r="E283" s="12" t="s">
        <v>98</v>
      </c>
      <c r="F283" s="16">
        <v>1980</v>
      </c>
      <c r="G283" s="12" t="s">
        <v>588</v>
      </c>
      <c r="H283" s="12" t="s">
        <v>589</v>
      </c>
      <c r="I283" s="12" t="s">
        <v>640</v>
      </c>
      <c r="J283" s="12" t="s">
        <v>2402</v>
      </c>
      <c r="K283" s="12" t="s">
        <v>851</v>
      </c>
      <c r="N283" s="16" t="s">
        <v>206</v>
      </c>
      <c r="O283" s="16" t="s">
        <v>872</v>
      </c>
      <c r="P283" s="12" t="s">
        <v>482</v>
      </c>
      <c r="Q283" s="16">
        <v>2023</v>
      </c>
      <c r="R283" s="16">
        <v>1</v>
      </c>
      <c r="S283" s="16">
        <v>0</v>
      </c>
      <c r="T283" s="16">
        <v>0</v>
      </c>
      <c r="V283" s="12" t="s">
        <v>204</v>
      </c>
      <c r="W283" s="12" t="s">
        <v>204</v>
      </c>
      <c r="X283" s="16">
        <v>1</v>
      </c>
      <c r="Y283" s="16">
        <v>9</v>
      </c>
      <c r="Z283" s="16">
        <v>1</v>
      </c>
      <c r="AA283" s="16">
        <f t="shared" si="54"/>
        <v>120</v>
      </c>
      <c r="AB283" s="16" t="s">
        <v>643</v>
      </c>
      <c r="AC283" s="16" t="s">
        <v>592</v>
      </c>
      <c r="AD283" s="16">
        <f t="shared" si="44"/>
        <v>42000</v>
      </c>
      <c r="AE283" s="16">
        <f t="shared" si="45"/>
        <v>350</v>
      </c>
      <c r="AF283" s="16">
        <f t="shared" si="46"/>
        <v>131250</v>
      </c>
      <c r="AG283" s="16">
        <f t="shared" si="47"/>
        <v>100</v>
      </c>
      <c r="AH283" s="12">
        <v>0</v>
      </c>
      <c r="AI283" s="16">
        <f t="shared" si="48"/>
        <v>7</v>
      </c>
      <c r="AJ283" s="16">
        <f t="shared" si="49"/>
        <v>24150</v>
      </c>
      <c r="AK283" s="16">
        <f t="shared" si="50"/>
        <v>500</v>
      </c>
      <c r="AL283" s="16">
        <f t="shared" si="51"/>
        <v>5000</v>
      </c>
      <c r="AM283" s="16">
        <f t="shared" si="52"/>
        <v>90000</v>
      </c>
      <c r="AN283" s="16">
        <f t="shared" si="53"/>
        <v>292400</v>
      </c>
      <c r="AO283" s="12" t="s">
        <v>592</v>
      </c>
      <c r="AP283" s="16" t="s">
        <v>207</v>
      </c>
      <c r="AQ283" s="16" t="s">
        <v>204</v>
      </c>
      <c r="AS283" s="16" t="s">
        <v>2408</v>
      </c>
      <c r="AT283" s="16" t="s">
        <v>2407</v>
      </c>
      <c r="AU283" t="s">
        <v>2410</v>
      </c>
      <c r="AV283" s="15" t="s">
        <v>2409</v>
      </c>
      <c r="AW283" s="16" t="s">
        <v>593</v>
      </c>
      <c r="AX283" s="16" t="s">
        <v>204</v>
      </c>
      <c r="AY283" s="16" t="s">
        <v>204</v>
      </c>
      <c r="AZ283" s="16" t="s">
        <v>204</v>
      </c>
      <c r="BA283" s="16" t="s">
        <v>204</v>
      </c>
      <c r="BB283" s="16" t="s">
        <v>204</v>
      </c>
      <c r="BC283" s="16">
        <v>1</v>
      </c>
      <c r="BD283" s="16">
        <v>7.36</v>
      </c>
      <c r="BE283" s="16">
        <v>2800</v>
      </c>
      <c r="BF283" s="16">
        <v>1600</v>
      </c>
      <c r="BG283" s="16">
        <v>0</v>
      </c>
      <c r="BH283" s="16">
        <v>1360</v>
      </c>
      <c r="BI283" s="16">
        <v>1600</v>
      </c>
      <c r="BJ283" s="16">
        <v>0</v>
      </c>
    </row>
    <row r="284" spans="1:62" ht="20.149999999999999" customHeight="1" x14ac:dyDescent="0.35">
      <c r="A284">
        <v>283</v>
      </c>
      <c r="B284" t="s">
        <v>360</v>
      </c>
      <c r="C284" t="s">
        <v>7197</v>
      </c>
      <c r="D284" s="15" t="s">
        <v>882</v>
      </c>
      <c r="E284" s="12" t="s">
        <v>98</v>
      </c>
      <c r="F284" s="16">
        <v>1962</v>
      </c>
      <c r="G284" s="12" t="s">
        <v>588</v>
      </c>
      <c r="H284" s="12" t="s">
        <v>589</v>
      </c>
      <c r="I284" s="12" t="s">
        <v>640</v>
      </c>
      <c r="J284" s="12" t="s">
        <v>2402</v>
      </c>
      <c r="K284" s="12" t="s">
        <v>851</v>
      </c>
      <c r="N284" s="16" t="s">
        <v>206</v>
      </c>
      <c r="O284" s="16" t="s">
        <v>872</v>
      </c>
      <c r="P284" s="12" t="s">
        <v>482</v>
      </c>
      <c r="Q284" s="16">
        <v>2023</v>
      </c>
      <c r="R284" s="16">
        <v>0.5</v>
      </c>
      <c r="S284" s="16">
        <v>0</v>
      </c>
      <c r="T284" s="16">
        <v>0</v>
      </c>
      <c r="V284" s="12" t="s">
        <v>204</v>
      </c>
      <c r="W284" s="12" t="s">
        <v>204</v>
      </c>
      <c r="X284" s="16">
        <v>1</v>
      </c>
      <c r="Y284" s="16">
        <v>8</v>
      </c>
      <c r="Z284" s="16">
        <v>0.5</v>
      </c>
      <c r="AA284" s="16">
        <f t="shared" si="54"/>
        <v>60</v>
      </c>
      <c r="AB284" s="16" t="s">
        <v>643</v>
      </c>
      <c r="AC284" s="16" t="s">
        <v>592</v>
      </c>
      <c r="AD284" s="16">
        <f t="shared" si="44"/>
        <v>21000</v>
      </c>
      <c r="AE284" s="16">
        <f t="shared" si="45"/>
        <v>175</v>
      </c>
      <c r="AF284" s="16">
        <f t="shared" si="46"/>
        <v>65625</v>
      </c>
      <c r="AG284" s="16">
        <f t="shared" si="47"/>
        <v>50</v>
      </c>
      <c r="AH284" s="12">
        <v>0</v>
      </c>
      <c r="AI284" s="16">
        <f t="shared" si="48"/>
        <v>3.5</v>
      </c>
      <c r="AJ284" s="16">
        <f t="shared" si="49"/>
        <v>12075</v>
      </c>
      <c r="AK284" s="16">
        <f t="shared" si="50"/>
        <v>250</v>
      </c>
      <c r="AL284" s="16">
        <f t="shared" si="51"/>
        <v>2500</v>
      </c>
      <c r="AM284" s="16">
        <f t="shared" si="52"/>
        <v>45000</v>
      </c>
      <c r="AN284" s="16">
        <f t="shared" si="53"/>
        <v>146200</v>
      </c>
      <c r="AO284" s="12" t="s">
        <v>592</v>
      </c>
      <c r="AP284" s="16" t="s">
        <v>207</v>
      </c>
      <c r="AQ284" s="16" t="s">
        <v>204</v>
      </c>
      <c r="AS284" s="16" t="s">
        <v>2408</v>
      </c>
      <c r="AT284" s="16" t="s">
        <v>2407</v>
      </c>
      <c r="AU284" t="s">
        <v>2410</v>
      </c>
      <c r="AV284" s="15" t="s">
        <v>2409</v>
      </c>
      <c r="AW284" s="16" t="s">
        <v>593</v>
      </c>
      <c r="AX284" s="16" t="s">
        <v>204</v>
      </c>
      <c r="AY284" s="16" t="s">
        <v>204</v>
      </c>
      <c r="AZ284" s="16" t="s">
        <v>204</v>
      </c>
      <c r="BA284" s="16" t="s">
        <v>204</v>
      </c>
      <c r="BB284" s="16" t="s">
        <v>204</v>
      </c>
      <c r="BC284" s="16">
        <v>0.5</v>
      </c>
      <c r="BD284" s="16">
        <v>4</v>
      </c>
      <c r="BE284" s="16">
        <v>1360</v>
      </c>
      <c r="BF284" s="16">
        <v>800</v>
      </c>
      <c r="BG284" s="16">
        <v>0</v>
      </c>
      <c r="BH284" s="16">
        <v>800</v>
      </c>
      <c r="BI284" s="16">
        <v>1040</v>
      </c>
      <c r="BJ284" s="16">
        <v>0</v>
      </c>
    </row>
    <row r="285" spans="1:62" ht="20.149999999999999" customHeight="1" x14ac:dyDescent="0.35">
      <c r="A285">
        <v>284</v>
      </c>
      <c r="B285" t="s">
        <v>360</v>
      </c>
      <c r="C285" t="s">
        <v>7198</v>
      </c>
      <c r="D285" s="15" t="s">
        <v>883</v>
      </c>
      <c r="E285" s="12" t="s">
        <v>93</v>
      </c>
      <c r="F285" s="16">
        <v>1970</v>
      </c>
      <c r="G285" s="12" t="s">
        <v>588</v>
      </c>
      <c r="H285" s="12" t="s">
        <v>589</v>
      </c>
      <c r="I285" s="12" t="s">
        <v>640</v>
      </c>
      <c r="J285" s="12" t="s">
        <v>2402</v>
      </c>
      <c r="K285" s="12" t="s">
        <v>851</v>
      </c>
      <c r="N285" s="16" t="s">
        <v>206</v>
      </c>
      <c r="O285" s="16" t="s">
        <v>872</v>
      </c>
      <c r="P285" s="12" t="s">
        <v>482</v>
      </c>
      <c r="Q285" s="16">
        <v>2023</v>
      </c>
      <c r="R285" s="16">
        <v>1</v>
      </c>
      <c r="S285" s="16">
        <v>0</v>
      </c>
      <c r="T285" s="16">
        <v>0</v>
      </c>
      <c r="V285" s="12" t="s">
        <v>204</v>
      </c>
      <c r="W285" s="12" t="s">
        <v>204</v>
      </c>
      <c r="X285" s="16">
        <v>1</v>
      </c>
      <c r="Y285" s="16">
        <v>14</v>
      </c>
      <c r="Z285" s="16">
        <v>1</v>
      </c>
      <c r="AA285" s="16">
        <f t="shared" si="54"/>
        <v>120</v>
      </c>
      <c r="AB285" s="16" t="s">
        <v>643</v>
      </c>
      <c r="AC285" s="16" t="s">
        <v>592</v>
      </c>
      <c r="AD285" s="16">
        <f t="shared" si="44"/>
        <v>42000</v>
      </c>
      <c r="AE285" s="16">
        <f t="shared" si="45"/>
        <v>350</v>
      </c>
      <c r="AF285" s="16">
        <f t="shared" si="46"/>
        <v>131250</v>
      </c>
      <c r="AG285" s="16">
        <f t="shared" si="47"/>
        <v>100</v>
      </c>
      <c r="AH285" s="12">
        <v>0</v>
      </c>
      <c r="AI285" s="16">
        <f t="shared" si="48"/>
        <v>7</v>
      </c>
      <c r="AJ285" s="16">
        <f t="shared" si="49"/>
        <v>24150</v>
      </c>
      <c r="AK285" s="16">
        <f t="shared" si="50"/>
        <v>500</v>
      </c>
      <c r="AL285" s="16">
        <f t="shared" si="51"/>
        <v>5000</v>
      </c>
      <c r="AM285" s="16">
        <f t="shared" si="52"/>
        <v>90000</v>
      </c>
      <c r="AN285" s="16">
        <f t="shared" si="53"/>
        <v>292400</v>
      </c>
      <c r="AO285" s="12" t="s">
        <v>592</v>
      </c>
      <c r="AP285" s="16" t="s">
        <v>207</v>
      </c>
      <c r="AQ285" s="16" t="s">
        <v>204</v>
      </c>
      <c r="AS285" s="16" t="s">
        <v>2408</v>
      </c>
      <c r="AT285" s="16" t="s">
        <v>2407</v>
      </c>
      <c r="AU285" t="s">
        <v>2410</v>
      </c>
      <c r="AV285" s="15" t="s">
        <v>2409</v>
      </c>
      <c r="AW285" s="16" t="s">
        <v>593</v>
      </c>
      <c r="AX285" s="16" t="s">
        <v>204</v>
      </c>
      <c r="AY285" s="16" t="s">
        <v>204</v>
      </c>
      <c r="AZ285" s="16" t="s">
        <v>204</v>
      </c>
      <c r="BA285" s="16" t="s">
        <v>204</v>
      </c>
      <c r="BB285" s="16" t="s">
        <v>204</v>
      </c>
      <c r="BC285" s="16">
        <v>1</v>
      </c>
      <c r="BD285" s="16">
        <v>7.6</v>
      </c>
      <c r="BE285" s="16">
        <v>2800</v>
      </c>
      <c r="BF285" s="16">
        <v>1600</v>
      </c>
      <c r="BG285" s="16">
        <v>0</v>
      </c>
      <c r="BH285" s="16">
        <v>1600</v>
      </c>
      <c r="BI285" s="16">
        <v>1600</v>
      </c>
      <c r="BJ285" s="16">
        <v>0</v>
      </c>
    </row>
    <row r="286" spans="1:62" ht="20.149999999999999" customHeight="1" x14ac:dyDescent="0.35">
      <c r="A286">
        <v>285</v>
      </c>
      <c r="B286" t="s">
        <v>360</v>
      </c>
      <c r="C286" t="s">
        <v>7199</v>
      </c>
      <c r="D286" s="15" t="s">
        <v>884</v>
      </c>
      <c r="E286" s="12" t="s">
        <v>93</v>
      </c>
      <c r="F286" s="16">
        <v>1977</v>
      </c>
      <c r="G286" s="12" t="s">
        <v>588</v>
      </c>
      <c r="H286" s="12" t="s">
        <v>589</v>
      </c>
      <c r="I286" s="12" t="s">
        <v>640</v>
      </c>
      <c r="J286" s="12" t="s">
        <v>2402</v>
      </c>
      <c r="K286" s="12" t="s">
        <v>851</v>
      </c>
      <c r="N286" s="16" t="s">
        <v>206</v>
      </c>
      <c r="O286" s="16" t="s">
        <v>872</v>
      </c>
      <c r="P286" s="12" t="s">
        <v>482</v>
      </c>
      <c r="Q286" s="16">
        <v>2023</v>
      </c>
      <c r="R286" s="16">
        <v>1</v>
      </c>
      <c r="S286" s="16">
        <v>0</v>
      </c>
      <c r="T286" s="16">
        <v>0</v>
      </c>
      <c r="V286" s="12" t="s">
        <v>204</v>
      </c>
      <c r="W286" s="12" t="s">
        <v>204</v>
      </c>
      <c r="X286" s="16">
        <v>1</v>
      </c>
      <c r="Y286" s="16">
        <v>7</v>
      </c>
      <c r="Z286" s="16">
        <v>1</v>
      </c>
      <c r="AA286" s="16">
        <f t="shared" si="54"/>
        <v>120</v>
      </c>
      <c r="AB286" s="16" t="s">
        <v>643</v>
      </c>
      <c r="AC286" s="16" t="s">
        <v>592</v>
      </c>
      <c r="AD286" s="16">
        <f t="shared" si="44"/>
        <v>42000</v>
      </c>
      <c r="AE286" s="16">
        <f t="shared" si="45"/>
        <v>350</v>
      </c>
      <c r="AF286" s="16">
        <f t="shared" si="46"/>
        <v>131250</v>
      </c>
      <c r="AG286" s="16">
        <f t="shared" si="47"/>
        <v>100</v>
      </c>
      <c r="AH286" s="12">
        <v>0</v>
      </c>
      <c r="AI286" s="16">
        <f t="shared" si="48"/>
        <v>7</v>
      </c>
      <c r="AJ286" s="16">
        <f t="shared" si="49"/>
        <v>24150</v>
      </c>
      <c r="AK286" s="16">
        <f t="shared" si="50"/>
        <v>500</v>
      </c>
      <c r="AL286" s="16">
        <f t="shared" si="51"/>
        <v>5000</v>
      </c>
      <c r="AM286" s="16">
        <f t="shared" si="52"/>
        <v>90000</v>
      </c>
      <c r="AN286" s="16">
        <f t="shared" si="53"/>
        <v>292400</v>
      </c>
      <c r="AO286" s="12" t="s">
        <v>592</v>
      </c>
      <c r="AP286" s="16" t="s">
        <v>207</v>
      </c>
      <c r="AQ286" s="16" t="s">
        <v>204</v>
      </c>
      <c r="AS286" s="16" t="s">
        <v>2408</v>
      </c>
      <c r="AT286" s="16" t="s">
        <v>2407</v>
      </c>
      <c r="AU286" t="s">
        <v>2410</v>
      </c>
      <c r="AV286" s="15" t="s">
        <v>2409</v>
      </c>
      <c r="AW286" s="16" t="s">
        <v>593</v>
      </c>
      <c r="AX286" s="16" t="s">
        <v>204</v>
      </c>
      <c r="AY286" s="16" t="s">
        <v>204</v>
      </c>
      <c r="AZ286" s="16" t="s">
        <v>204</v>
      </c>
      <c r="BA286" s="16" t="s">
        <v>204</v>
      </c>
      <c r="BB286" s="16" t="s">
        <v>204</v>
      </c>
      <c r="BC286" s="16">
        <v>1</v>
      </c>
      <c r="BD286" s="16">
        <v>6.96</v>
      </c>
      <c r="BE286" s="16">
        <v>2800</v>
      </c>
      <c r="BF286" s="16">
        <v>1200</v>
      </c>
      <c r="BG286" s="16">
        <v>0</v>
      </c>
      <c r="BH286" s="16">
        <v>1360</v>
      </c>
      <c r="BI286" s="16">
        <v>1600</v>
      </c>
      <c r="BJ286" s="16">
        <v>0</v>
      </c>
    </row>
    <row r="287" spans="1:62" ht="20.149999999999999" customHeight="1" x14ac:dyDescent="0.35">
      <c r="A287">
        <v>286</v>
      </c>
      <c r="B287" t="s">
        <v>360</v>
      </c>
      <c r="C287" t="s">
        <v>7200</v>
      </c>
      <c r="D287" s="15" t="s">
        <v>885</v>
      </c>
      <c r="E287" s="12" t="s">
        <v>98</v>
      </c>
      <c r="F287" s="16">
        <v>1968</v>
      </c>
      <c r="G287" s="12" t="s">
        <v>588</v>
      </c>
      <c r="H287" s="12" t="s">
        <v>589</v>
      </c>
      <c r="I287" s="12" t="s">
        <v>640</v>
      </c>
      <c r="J287" s="12" t="s">
        <v>2402</v>
      </c>
      <c r="K287" s="12" t="s">
        <v>851</v>
      </c>
      <c r="N287" s="16" t="s">
        <v>206</v>
      </c>
      <c r="O287" s="16" t="s">
        <v>872</v>
      </c>
      <c r="P287" s="12" t="s">
        <v>482</v>
      </c>
      <c r="Q287" s="16">
        <v>2023</v>
      </c>
      <c r="R287" s="16">
        <v>1</v>
      </c>
      <c r="S287" s="16">
        <v>0</v>
      </c>
      <c r="T287" s="16">
        <v>0</v>
      </c>
      <c r="V287" s="12" t="s">
        <v>204</v>
      </c>
      <c r="W287" s="12" t="s">
        <v>204</v>
      </c>
      <c r="X287" s="16">
        <v>1</v>
      </c>
      <c r="Y287" s="16">
        <v>12</v>
      </c>
      <c r="Z287" s="16">
        <v>1</v>
      </c>
      <c r="AA287" s="16">
        <f t="shared" si="54"/>
        <v>120</v>
      </c>
      <c r="AB287" s="16" t="s">
        <v>643</v>
      </c>
      <c r="AC287" s="16" t="s">
        <v>592</v>
      </c>
      <c r="AD287" s="16">
        <f t="shared" si="44"/>
        <v>42000</v>
      </c>
      <c r="AE287" s="16">
        <f t="shared" si="45"/>
        <v>350</v>
      </c>
      <c r="AF287" s="16">
        <f t="shared" si="46"/>
        <v>131250</v>
      </c>
      <c r="AG287" s="16">
        <f t="shared" si="47"/>
        <v>100</v>
      </c>
      <c r="AH287" s="12">
        <v>0</v>
      </c>
      <c r="AI287" s="16">
        <f t="shared" si="48"/>
        <v>7</v>
      </c>
      <c r="AJ287" s="16">
        <f t="shared" si="49"/>
        <v>24150</v>
      </c>
      <c r="AK287" s="16">
        <f t="shared" si="50"/>
        <v>500</v>
      </c>
      <c r="AL287" s="16">
        <f t="shared" si="51"/>
        <v>5000</v>
      </c>
      <c r="AM287" s="16">
        <f t="shared" si="52"/>
        <v>90000</v>
      </c>
      <c r="AN287" s="16">
        <f t="shared" si="53"/>
        <v>292400</v>
      </c>
      <c r="AO287" s="12" t="s">
        <v>592</v>
      </c>
      <c r="AP287" s="16" t="s">
        <v>207</v>
      </c>
      <c r="AQ287" s="16" t="s">
        <v>204</v>
      </c>
      <c r="AS287" s="16" t="s">
        <v>2408</v>
      </c>
      <c r="AT287" s="16" t="s">
        <v>2407</v>
      </c>
      <c r="AU287" t="s">
        <v>2410</v>
      </c>
      <c r="AV287" s="15" t="s">
        <v>2409</v>
      </c>
      <c r="AW287" s="16" t="s">
        <v>593</v>
      </c>
      <c r="AX287" s="16" t="s">
        <v>204</v>
      </c>
      <c r="AY287" s="16" t="s">
        <v>204</v>
      </c>
      <c r="AZ287" s="16" t="s">
        <v>204</v>
      </c>
      <c r="BA287" s="16" t="s">
        <v>204</v>
      </c>
      <c r="BB287" s="16" t="s">
        <v>204</v>
      </c>
      <c r="BC287" s="16">
        <v>1</v>
      </c>
      <c r="BD287" s="16">
        <v>7.12</v>
      </c>
      <c r="BE287" s="16">
        <v>2800</v>
      </c>
      <c r="BF287" s="16">
        <v>1200</v>
      </c>
      <c r="BG287" s="16">
        <v>0</v>
      </c>
      <c r="BH287" s="16">
        <v>1520</v>
      </c>
      <c r="BI287" s="16">
        <v>1600</v>
      </c>
      <c r="BJ287" s="16">
        <v>0</v>
      </c>
    </row>
    <row r="288" spans="1:62" ht="20.149999999999999" customHeight="1" x14ac:dyDescent="0.35">
      <c r="A288">
        <v>287</v>
      </c>
      <c r="B288" t="s">
        <v>360</v>
      </c>
      <c r="C288" t="s">
        <v>7201</v>
      </c>
      <c r="D288" s="15" t="s">
        <v>886</v>
      </c>
      <c r="E288" s="12" t="s">
        <v>98</v>
      </c>
      <c r="F288" s="16">
        <v>1953</v>
      </c>
      <c r="G288" s="12" t="s">
        <v>588</v>
      </c>
      <c r="H288" s="12" t="s">
        <v>589</v>
      </c>
      <c r="I288" s="12" t="s">
        <v>640</v>
      </c>
      <c r="J288" s="12" t="s">
        <v>2402</v>
      </c>
      <c r="K288" s="12" t="s">
        <v>851</v>
      </c>
      <c r="N288" s="16" t="s">
        <v>206</v>
      </c>
      <c r="O288" s="16" t="s">
        <v>872</v>
      </c>
      <c r="P288" s="12" t="s">
        <v>482</v>
      </c>
      <c r="Q288" s="16">
        <v>2023</v>
      </c>
      <c r="R288" s="16">
        <v>7</v>
      </c>
      <c r="S288" s="16">
        <v>0</v>
      </c>
      <c r="T288" s="16">
        <v>0</v>
      </c>
      <c r="V288" s="12" t="s">
        <v>204</v>
      </c>
      <c r="W288" s="12" t="s">
        <v>204</v>
      </c>
      <c r="X288" s="16">
        <v>1</v>
      </c>
      <c r="Y288" s="16">
        <v>14</v>
      </c>
      <c r="Z288" s="16">
        <v>7</v>
      </c>
      <c r="AA288" s="16">
        <f t="shared" si="54"/>
        <v>840</v>
      </c>
      <c r="AB288" s="16" t="s">
        <v>643</v>
      </c>
      <c r="AC288" s="16" t="s">
        <v>592</v>
      </c>
      <c r="AD288" s="16">
        <f t="shared" si="44"/>
        <v>294000</v>
      </c>
      <c r="AE288" s="16">
        <f t="shared" si="45"/>
        <v>2450</v>
      </c>
      <c r="AF288" s="16">
        <f t="shared" si="46"/>
        <v>918750</v>
      </c>
      <c r="AG288" s="16">
        <f t="shared" si="47"/>
        <v>700</v>
      </c>
      <c r="AH288" s="12">
        <v>0</v>
      </c>
      <c r="AI288" s="16">
        <f t="shared" si="48"/>
        <v>49</v>
      </c>
      <c r="AJ288" s="16">
        <f t="shared" si="49"/>
        <v>169050</v>
      </c>
      <c r="AK288" s="16">
        <f t="shared" si="50"/>
        <v>3500</v>
      </c>
      <c r="AL288" s="16">
        <f t="shared" si="51"/>
        <v>35000</v>
      </c>
      <c r="AM288" s="16">
        <f t="shared" si="52"/>
        <v>630000</v>
      </c>
      <c r="AN288" s="16">
        <f t="shared" si="53"/>
        <v>2046800</v>
      </c>
      <c r="AO288" s="12" t="s">
        <v>592</v>
      </c>
      <c r="AP288" s="16" t="s">
        <v>207</v>
      </c>
      <c r="AQ288" s="16" t="s">
        <v>204</v>
      </c>
      <c r="AS288" s="16" t="s">
        <v>2408</v>
      </c>
      <c r="AT288" s="16" t="s">
        <v>2407</v>
      </c>
      <c r="AU288" t="s">
        <v>2410</v>
      </c>
      <c r="AV288" s="15" t="s">
        <v>2409</v>
      </c>
      <c r="AW288" s="16" t="s">
        <v>593</v>
      </c>
      <c r="AX288" s="16" t="s">
        <v>204</v>
      </c>
      <c r="AY288" s="16" t="s">
        <v>204</v>
      </c>
      <c r="AZ288" s="16" t="s">
        <v>204</v>
      </c>
      <c r="BA288" s="16" t="s">
        <v>204</v>
      </c>
      <c r="BB288" s="16" t="s">
        <v>204</v>
      </c>
      <c r="BC288" s="16">
        <v>7</v>
      </c>
      <c r="BD288" s="16">
        <v>49.84</v>
      </c>
      <c r="BE288" s="16">
        <v>19600</v>
      </c>
      <c r="BF288" s="16">
        <v>8000</v>
      </c>
      <c r="BG288" s="16">
        <v>0</v>
      </c>
      <c r="BH288" s="16">
        <v>10240</v>
      </c>
      <c r="BI288" s="16">
        <v>12000</v>
      </c>
      <c r="BJ288" s="16">
        <v>0</v>
      </c>
    </row>
    <row r="289" spans="1:62" ht="20.149999999999999" customHeight="1" x14ac:dyDescent="0.35">
      <c r="A289">
        <v>288</v>
      </c>
      <c r="B289" t="s">
        <v>360</v>
      </c>
      <c r="C289" t="s">
        <v>7202</v>
      </c>
      <c r="D289" s="15" t="s">
        <v>887</v>
      </c>
      <c r="E289" s="12" t="s">
        <v>98</v>
      </c>
      <c r="F289" s="16">
        <v>1967</v>
      </c>
      <c r="G289" s="12" t="s">
        <v>588</v>
      </c>
      <c r="H289" s="12" t="s">
        <v>589</v>
      </c>
      <c r="I289" s="12" t="s">
        <v>640</v>
      </c>
      <c r="J289" s="12" t="s">
        <v>2402</v>
      </c>
      <c r="K289" s="12" t="s">
        <v>851</v>
      </c>
      <c r="N289" s="16" t="s">
        <v>206</v>
      </c>
      <c r="O289" s="16" t="s">
        <v>888</v>
      </c>
      <c r="P289" s="12" t="s">
        <v>482</v>
      </c>
      <c r="Q289" s="16">
        <v>2023</v>
      </c>
      <c r="R289" s="16">
        <v>1</v>
      </c>
      <c r="S289" s="16">
        <v>0</v>
      </c>
      <c r="T289" s="16">
        <v>0</v>
      </c>
      <c r="V289" s="12" t="s">
        <v>204</v>
      </c>
      <c r="W289" s="12" t="s">
        <v>204</v>
      </c>
      <c r="X289" s="16">
        <v>1</v>
      </c>
      <c r="Y289" s="16">
        <v>9</v>
      </c>
      <c r="Z289" s="16">
        <v>1</v>
      </c>
      <c r="AA289" s="16">
        <f t="shared" si="54"/>
        <v>120</v>
      </c>
      <c r="AB289" s="16" t="s">
        <v>643</v>
      </c>
      <c r="AC289" s="16" t="s">
        <v>592</v>
      </c>
      <c r="AD289" s="16">
        <f t="shared" si="44"/>
        <v>42000</v>
      </c>
      <c r="AE289" s="16">
        <f t="shared" si="45"/>
        <v>350</v>
      </c>
      <c r="AF289" s="16">
        <f t="shared" si="46"/>
        <v>131250</v>
      </c>
      <c r="AG289" s="16">
        <f t="shared" si="47"/>
        <v>100</v>
      </c>
      <c r="AH289" s="12">
        <v>0</v>
      </c>
      <c r="AI289" s="16">
        <f t="shared" si="48"/>
        <v>7</v>
      </c>
      <c r="AJ289" s="16">
        <f t="shared" si="49"/>
        <v>24150</v>
      </c>
      <c r="AK289" s="16">
        <f t="shared" si="50"/>
        <v>500</v>
      </c>
      <c r="AL289" s="16">
        <f t="shared" si="51"/>
        <v>5000</v>
      </c>
      <c r="AM289" s="16">
        <f t="shared" si="52"/>
        <v>90000</v>
      </c>
      <c r="AN289" s="16">
        <f t="shared" si="53"/>
        <v>292400</v>
      </c>
      <c r="AO289" s="12" t="s">
        <v>592</v>
      </c>
      <c r="AP289" s="16" t="s">
        <v>207</v>
      </c>
      <c r="AQ289" s="16" t="s">
        <v>204</v>
      </c>
      <c r="AS289" s="16" t="s">
        <v>2408</v>
      </c>
      <c r="AT289" s="16" t="s">
        <v>2407</v>
      </c>
      <c r="AU289" t="s">
        <v>2410</v>
      </c>
      <c r="AV289" s="15" t="s">
        <v>2409</v>
      </c>
      <c r="AW289" s="16" t="s">
        <v>593</v>
      </c>
      <c r="AX289" s="16" t="s">
        <v>204</v>
      </c>
      <c r="AY289" s="16" t="s">
        <v>204</v>
      </c>
      <c r="AZ289" s="16" t="s">
        <v>204</v>
      </c>
      <c r="BA289" s="16" t="s">
        <v>204</v>
      </c>
      <c r="BB289" s="16" t="s">
        <v>204</v>
      </c>
      <c r="BC289" s="16">
        <v>1</v>
      </c>
      <c r="BD289" s="16">
        <v>6.96</v>
      </c>
      <c r="BE289" s="16">
        <v>2800</v>
      </c>
      <c r="BF289" s="16">
        <v>1200</v>
      </c>
      <c r="BG289" s="16">
        <v>0</v>
      </c>
      <c r="BH289" s="16">
        <v>1360</v>
      </c>
      <c r="BI289" s="16">
        <v>1600</v>
      </c>
      <c r="BJ289" s="16">
        <v>0</v>
      </c>
    </row>
    <row r="290" spans="1:62" ht="20.149999999999999" customHeight="1" x14ac:dyDescent="0.35">
      <c r="A290">
        <v>289</v>
      </c>
      <c r="B290" t="s">
        <v>360</v>
      </c>
      <c r="C290" t="s">
        <v>7203</v>
      </c>
      <c r="D290" s="15" t="s">
        <v>889</v>
      </c>
      <c r="E290" s="12" t="s">
        <v>93</v>
      </c>
      <c r="F290" s="16">
        <v>1975</v>
      </c>
      <c r="G290" s="12" t="s">
        <v>588</v>
      </c>
      <c r="H290" s="12" t="s">
        <v>589</v>
      </c>
      <c r="I290" s="12" t="s">
        <v>640</v>
      </c>
      <c r="J290" s="12" t="s">
        <v>2402</v>
      </c>
      <c r="K290" s="12" t="s">
        <v>851</v>
      </c>
      <c r="N290" s="16" t="s">
        <v>206</v>
      </c>
      <c r="O290" s="16" t="s">
        <v>888</v>
      </c>
      <c r="P290" s="12" t="s">
        <v>482</v>
      </c>
      <c r="Q290" s="16">
        <v>2023</v>
      </c>
      <c r="R290" s="16">
        <v>1</v>
      </c>
      <c r="S290" s="16">
        <v>0</v>
      </c>
      <c r="T290" s="16">
        <v>0</v>
      </c>
      <c r="V290" s="12" t="s">
        <v>204</v>
      </c>
      <c r="W290" s="12" t="s">
        <v>204</v>
      </c>
      <c r="X290" s="16">
        <v>1</v>
      </c>
      <c r="Y290" s="16">
        <v>8</v>
      </c>
      <c r="Z290" s="16">
        <v>1</v>
      </c>
      <c r="AA290" s="16">
        <f t="shared" si="54"/>
        <v>120</v>
      </c>
      <c r="AB290" s="16" t="s">
        <v>643</v>
      </c>
      <c r="AC290" s="16" t="s">
        <v>592</v>
      </c>
      <c r="AD290" s="16">
        <f t="shared" si="44"/>
        <v>42000</v>
      </c>
      <c r="AE290" s="16">
        <f t="shared" si="45"/>
        <v>350</v>
      </c>
      <c r="AF290" s="16">
        <f t="shared" si="46"/>
        <v>131250</v>
      </c>
      <c r="AG290" s="16">
        <f t="shared" si="47"/>
        <v>100</v>
      </c>
      <c r="AH290" s="12">
        <v>0</v>
      </c>
      <c r="AI290" s="16">
        <f t="shared" si="48"/>
        <v>7</v>
      </c>
      <c r="AJ290" s="16">
        <f t="shared" si="49"/>
        <v>24150</v>
      </c>
      <c r="AK290" s="16">
        <f t="shared" si="50"/>
        <v>500</v>
      </c>
      <c r="AL290" s="16">
        <f t="shared" si="51"/>
        <v>5000</v>
      </c>
      <c r="AM290" s="16">
        <f t="shared" si="52"/>
        <v>90000</v>
      </c>
      <c r="AN290" s="16">
        <f t="shared" si="53"/>
        <v>292400</v>
      </c>
      <c r="AO290" s="12" t="s">
        <v>592</v>
      </c>
      <c r="AP290" s="16" t="s">
        <v>207</v>
      </c>
      <c r="AQ290" s="16" t="s">
        <v>204</v>
      </c>
      <c r="AS290" s="16" t="s">
        <v>2408</v>
      </c>
      <c r="AT290" s="16" t="s">
        <v>2407</v>
      </c>
      <c r="AU290" t="s">
        <v>2410</v>
      </c>
      <c r="AV290" s="15" t="s">
        <v>2409</v>
      </c>
      <c r="AW290" s="16" t="s">
        <v>593</v>
      </c>
      <c r="AX290" s="16" t="s">
        <v>204</v>
      </c>
      <c r="AY290" s="16" t="s">
        <v>204</v>
      </c>
      <c r="AZ290" s="16" t="s">
        <v>204</v>
      </c>
      <c r="BA290" s="16" t="s">
        <v>204</v>
      </c>
      <c r="BB290" s="16" t="s">
        <v>204</v>
      </c>
      <c r="BC290" s="16">
        <v>1</v>
      </c>
      <c r="BD290" s="16">
        <v>7.36</v>
      </c>
      <c r="BE290" s="16">
        <v>2800</v>
      </c>
      <c r="BF290" s="16">
        <v>1200</v>
      </c>
      <c r="BG290" s="16">
        <v>0</v>
      </c>
      <c r="BH290" s="16">
        <v>1600</v>
      </c>
      <c r="BI290" s="16">
        <v>1760</v>
      </c>
      <c r="BJ290" s="16">
        <v>0</v>
      </c>
    </row>
    <row r="291" spans="1:62" ht="20.149999999999999" customHeight="1" x14ac:dyDescent="0.35">
      <c r="A291">
        <v>290</v>
      </c>
      <c r="B291" t="s">
        <v>360</v>
      </c>
      <c r="C291" t="s">
        <v>7204</v>
      </c>
      <c r="D291" s="15" t="s">
        <v>877</v>
      </c>
      <c r="E291" s="12" t="s">
        <v>93</v>
      </c>
      <c r="F291" s="16">
        <v>1970</v>
      </c>
      <c r="G291" s="12" t="s">
        <v>588</v>
      </c>
      <c r="H291" s="12" t="s">
        <v>589</v>
      </c>
      <c r="I291" s="12" t="s">
        <v>640</v>
      </c>
      <c r="J291" s="12" t="s">
        <v>2402</v>
      </c>
      <c r="K291" s="12" t="s">
        <v>851</v>
      </c>
      <c r="N291" s="16" t="s">
        <v>206</v>
      </c>
      <c r="O291" s="16" t="s">
        <v>888</v>
      </c>
      <c r="P291" s="12" t="s">
        <v>482</v>
      </c>
      <c r="Q291" s="16">
        <v>2023</v>
      </c>
      <c r="R291" s="16">
        <v>1</v>
      </c>
      <c r="S291" s="16">
        <v>0</v>
      </c>
      <c r="T291" s="16">
        <v>0</v>
      </c>
      <c r="V291" s="12" t="s">
        <v>204</v>
      </c>
      <c r="W291" s="12" t="s">
        <v>204</v>
      </c>
      <c r="X291" s="16">
        <v>1</v>
      </c>
      <c r="Y291" s="16">
        <v>13</v>
      </c>
      <c r="Z291" s="16">
        <v>1</v>
      </c>
      <c r="AA291" s="16">
        <f t="shared" si="54"/>
        <v>120</v>
      </c>
      <c r="AB291" s="16" t="s">
        <v>643</v>
      </c>
      <c r="AC291" s="16" t="s">
        <v>592</v>
      </c>
      <c r="AD291" s="16">
        <f t="shared" si="44"/>
        <v>42000</v>
      </c>
      <c r="AE291" s="16">
        <f t="shared" si="45"/>
        <v>350</v>
      </c>
      <c r="AF291" s="16">
        <f t="shared" si="46"/>
        <v>131250</v>
      </c>
      <c r="AG291" s="16">
        <f t="shared" si="47"/>
        <v>100</v>
      </c>
      <c r="AH291" s="12">
        <v>0</v>
      </c>
      <c r="AI291" s="16">
        <f t="shared" si="48"/>
        <v>7</v>
      </c>
      <c r="AJ291" s="16">
        <f t="shared" si="49"/>
        <v>24150</v>
      </c>
      <c r="AK291" s="16">
        <f t="shared" si="50"/>
        <v>500</v>
      </c>
      <c r="AL291" s="16">
        <f t="shared" si="51"/>
        <v>5000</v>
      </c>
      <c r="AM291" s="16">
        <f t="shared" si="52"/>
        <v>90000</v>
      </c>
      <c r="AN291" s="16">
        <f t="shared" si="53"/>
        <v>292400</v>
      </c>
      <c r="AO291" s="12" t="s">
        <v>592</v>
      </c>
      <c r="AP291" s="16" t="s">
        <v>207</v>
      </c>
      <c r="AQ291" s="16" t="s">
        <v>204</v>
      </c>
      <c r="AS291" s="16" t="s">
        <v>2408</v>
      </c>
      <c r="AT291" s="16" t="s">
        <v>2407</v>
      </c>
      <c r="AU291" t="s">
        <v>2410</v>
      </c>
      <c r="AV291" s="15" t="s">
        <v>2409</v>
      </c>
      <c r="AW291" s="16" t="s">
        <v>593</v>
      </c>
      <c r="AX291" s="16" t="s">
        <v>204</v>
      </c>
      <c r="AY291" s="16" t="s">
        <v>204</v>
      </c>
      <c r="AZ291" s="16" t="s">
        <v>204</v>
      </c>
      <c r="BA291" s="16" t="s">
        <v>204</v>
      </c>
      <c r="BB291" s="16" t="s">
        <v>204</v>
      </c>
      <c r="BC291" s="16">
        <v>1</v>
      </c>
      <c r="BD291" s="16">
        <v>7.12</v>
      </c>
      <c r="BE291" s="16">
        <v>2800</v>
      </c>
      <c r="BF291" s="16">
        <v>1600</v>
      </c>
      <c r="BG291" s="16">
        <v>0</v>
      </c>
      <c r="BH291" s="16">
        <v>1120</v>
      </c>
      <c r="BI291" s="16">
        <v>1600</v>
      </c>
      <c r="BJ291" s="16">
        <v>0</v>
      </c>
    </row>
    <row r="292" spans="1:62" ht="20.149999999999999" customHeight="1" x14ac:dyDescent="0.35">
      <c r="A292">
        <v>291</v>
      </c>
      <c r="B292" t="s">
        <v>360</v>
      </c>
      <c r="C292" t="s">
        <v>7205</v>
      </c>
      <c r="D292" s="15" t="s">
        <v>890</v>
      </c>
      <c r="E292" s="12" t="s">
        <v>98</v>
      </c>
      <c r="F292" s="16">
        <v>1955</v>
      </c>
      <c r="G292" s="12" t="s">
        <v>588</v>
      </c>
      <c r="H292" s="12" t="s">
        <v>589</v>
      </c>
      <c r="I292" s="12" t="s">
        <v>640</v>
      </c>
      <c r="J292" s="12" t="s">
        <v>2402</v>
      </c>
      <c r="K292" s="12" t="s">
        <v>851</v>
      </c>
      <c r="N292" s="16" t="s">
        <v>206</v>
      </c>
      <c r="O292" s="16" t="s">
        <v>888</v>
      </c>
      <c r="P292" s="12" t="s">
        <v>482</v>
      </c>
      <c r="Q292" s="16">
        <v>2023</v>
      </c>
      <c r="R292" s="16">
        <v>1</v>
      </c>
      <c r="S292" s="16">
        <v>0</v>
      </c>
      <c r="T292" s="16">
        <v>0</v>
      </c>
      <c r="V292" s="12" t="s">
        <v>204</v>
      </c>
      <c r="W292" s="12" t="s">
        <v>204</v>
      </c>
      <c r="X292" s="16">
        <v>1</v>
      </c>
      <c r="Y292" s="16">
        <v>16</v>
      </c>
      <c r="Z292" s="16">
        <v>1</v>
      </c>
      <c r="AA292" s="16">
        <f t="shared" si="54"/>
        <v>120</v>
      </c>
      <c r="AB292" s="16" t="s">
        <v>643</v>
      </c>
      <c r="AC292" s="16" t="s">
        <v>592</v>
      </c>
      <c r="AD292" s="16">
        <f t="shared" si="44"/>
        <v>42000</v>
      </c>
      <c r="AE292" s="16">
        <f t="shared" si="45"/>
        <v>350</v>
      </c>
      <c r="AF292" s="16">
        <f t="shared" si="46"/>
        <v>131250</v>
      </c>
      <c r="AG292" s="16">
        <f t="shared" si="47"/>
        <v>100</v>
      </c>
      <c r="AH292" s="12">
        <v>0</v>
      </c>
      <c r="AI292" s="16">
        <f t="shared" si="48"/>
        <v>7</v>
      </c>
      <c r="AJ292" s="16">
        <f t="shared" si="49"/>
        <v>24150</v>
      </c>
      <c r="AK292" s="16">
        <f t="shared" si="50"/>
        <v>500</v>
      </c>
      <c r="AL292" s="16">
        <f t="shared" si="51"/>
        <v>5000</v>
      </c>
      <c r="AM292" s="16">
        <f t="shared" si="52"/>
        <v>90000</v>
      </c>
      <c r="AN292" s="16">
        <f t="shared" si="53"/>
        <v>292400</v>
      </c>
      <c r="AO292" s="12" t="s">
        <v>592</v>
      </c>
      <c r="AP292" s="16" t="s">
        <v>207</v>
      </c>
      <c r="AQ292" s="16" t="s">
        <v>204</v>
      </c>
      <c r="AS292" s="16" t="s">
        <v>2408</v>
      </c>
      <c r="AT292" s="16" t="s">
        <v>2407</v>
      </c>
      <c r="AU292" t="s">
        <v>2410</v>
      </c>
      <c r="AV292" s="15" t="s">
        <v>2409</v>
      </c>
      <c r="AW292" s="16" t="s">
        <v>593</v>
      </c>
      <c r="AX292" s="16" t="s">
        <v>204</v>
      </c>
      <c r="AY292" s="16" t="s">
        <v>204</v>
      </c>
      <c r="AZ292" s="16" t="s">
        <v>204</v>
      </c>
      <c r="BA292" s="16" t="s">
        <v>204</v>
      </c>
      <c r="BB292" s="16" t="s">
        <v>204</v>
      </c>
      <c r="BC292" s="16">
        <v>1</v>
      </c>
      <c r="BD292" s="16">
        <v>6.88</v>
      </c>
      <c r="BE292" s="16">
        <v>2800</v>
      </c>
      <c r="BF292" s="16">
        <v>2000</v>
      </c>
      <c r="BG292" s="16">
        <v>0</v>
      </c>
      <c r="BH292" s="16">
        <v>800</v>
      </c>
      <c r="BI292" s="16">
        <v>1280</v>
      </c>
      <c r="BJ292" s="16">
        <v>0</v>
      </c>
    </row>
    <row r="293" spans="1:62" ht="20.149999999999999" customHeight="1" x14ac:dyDescent="0.35">
      <c r="A293">
        <v>292</v>
      </c>
      <c r="B293" t="s">
        <v>360</v>
      </c>
      <c r="C293" t="s">
        <v>7206</v>
      </c>
      <c r="D293" s="15" t="s">
        <v>873</v>
      </c>
      <c r="E293" s="12" t="s">
        <v>93</v>
      </c>
      <c r="F293" s="16">
        <v>1957</v>
      </c>
      <c r="G293" s="12" t="s">
        <v>588</v>
      </c>
      <c r="H293" s="12" t="s">
        <v>589</v>
      </c>
      <c r="I293" s="12" t="s">
        <v>640</v>
      </c>
      <c r="J293" s="12" t="s">
        <v>2402</v>
      </c>
      <c r="K293" s="12" t="s">
        <v>851</v>
      </c>
      <c r="N293" s="16" t="s">
        <v>206</v>
      </c>
      <c r="O293" s="16" t="s">
        <v>888</v>
      </c>
      <c r="P293" s="12" t="s">
        <v>482</v>
      </c>
      <c r="Q293" s="16">
        <v>2023</v>
      </c>
      <c r="R293" s="16">
        <v>1</v>
      </c>
      <c r="S293" s="16">
        <v>0</v>
      </c>
      <c r="T293" s="16">
        <v>0</v>
      </c>
      <c r="V293" s="12" t="s">
        <v>204</v>
      </c>
      <c r="W293" s="12" t="s">
        <v>204</v>
      </c>
      <c r="X293" s="16">
        <v>1</v>
      </c>
      <c r="Y293" s="16">
        <v>6</v>
      </c>
      <c r="Z293" s="16">
        <v>1</v>
      </c>
      <c r="AA293" s="16">
        <f t="shared" si="54"/>
        <v>120</v>
      </c>
      <c r="AB293" s="16" t="s">
        <v>643</v>
      </c>
      <c r="AC293" s="16" t="s">
        <v>592</v>
      </c>
      <c r="AD293" s="16">
        <f t="shared" si="44"/>
        <v>42000</v>
      </c>
      <c r="AE293" s="16">
        <f t="shared" si="45"/>
        <v>350</v>
      </c>
      <c r="AF293" s="16">
        <f t="shared" si="46"/>
        <v>131250</v>
      </c>
      <c r="AG293" s="16">
        <f t="shared" si="47"/>
        <v>100</v>
      </c>
      <c r="AH293" s="12">
        <v>0</v>
      </c>
      <c r="AI293" s="16">
        <f t="shared" si="48"/>
        <v>7</v>
      </c>
      <c r="AJ293" s="16">
        <f t="shared" si="49"/>
        <v>24150</v>
      </c>
      <c r="AK293" s="16">
        <f t="shared" si="50"/>
        <v>500</v>
      </c>
      <c r="AL293" s="16">
        <f t="shared" si="51"/>
        <v>5000</v>
      </c>
      <c r="AM293" s="16">
        <f t="shared" si="52"/>
        <v>90000</v>
      </c>
      <c r="AN293" s="16">
        <f t="shared" si="53"/>
        <v>292400</v>
      </c>
      <c r="AO293" s="12" t="s">
        <v>592</v>
      </c>
      <c r="AP293" s="16" t="s">
        <v>207</v>
      </c>
      <c r="AQ293" s="16" t="s">
        <v>204</v>
      </c>
      <c r="AS293" s="16" t="s">
        <v>2408</v>
      </c>
      <c r="AT293" s="16" t="s">
        <v>2407</v>
      </c>
      <c r="AU293" t="s">
        <v>2410</v>
      </c>
      <c r="AV293" s="15" t="s">
        <v>2409</v>
      </c>
      <c r="AW293" s="16" t="s">
        <v>593</v>
      </c>
      <c r="AX293" s="16" t="s">
        <v>204</v>
      </c>
      <c r="AY293" s="16" t="s">
        <v>204</v>
      </c>
      <c r="AZ293" s="16" t="s">
        <v>204</v>
      </c>
      <c r="BA293" s="16" t="s">
        <v>204</v>
      </c>
      <c r="BB293" s="16" t="s">
        <v>204</v>
      </c>
      <c r="BC293" s="16">
        <v>1</v>
      </c>
      <c r="BD293" s="16">
        <v>6.64</v>
      </c>
      <c r="BE293" s="16">
        <v>2800</v>
      </c>
      <c r="BF293" s="16">
        <v>1200</v>
      </c>
      <c r="BG293" s="16">
        <v>0</v>
      </c>
      <c r="BH293" s="16">
        <v>1280</v>
      </c>
      <c r="BI293" s="16">
        <v>1360</v>
      </c>
      <c r="BJ293" s="16">
        <v>0</v>
      </c>
    </row>
    <row r="294" spans="1:62" ht="20.149999999999999" customHeight="1" x14ac:dyDescent="0.35">
      <c r="A294">
        <v>293</v>
      </c>
      <c r="B294" t="s">
        <v>360</v>
      </c>
      <c r="C294" t="s">
        <v>7207</v>
      </c>
      <c r="D294" s="15" t="s">
        <v>891</v>
      </c>
      <c r="E294" s="12" t="s">
        <v>93</v>
      </c>
      <c r="F294" s="16">
        <v>1977</v>
      </c>
      <c r="G294" s="12" t="s">
        <v>588</v>
      </c>
      <c r="H294" s="12" t="s">
        <v>589</v>
      </c>
      <c r="I294" s="12" t="s">
        <v>640</v>
      </c>
      <c r="J294" s="12" t="s">
        <v>2402</v>
      </c>
      <c r="K294" s="12" t="s">
        <v>851</v>
      </c>
      <c r="N294" s="16" t="s">
        <v>206</v>
      </c>
      <c r="O294" s="16" t="s">
        <v>888</v>
      </c>
      <c r="P294" s="12" t="s">
        <v>482</v>
      </c>
      <c r="Q294" s="16">
        <v>2023</v>
      </c>
      <c r="R294" s="16">
        <v>1</v>
      </c>
      <c r="S294" s="16">
        <v>0</v>
      </c>
      <c r="T294" s="16">
        <v>0</v>
      </c>
      <c r="V294" s="12" t="s">
        <v>204</v>
      </c>
      <c r="W294" s="12" t="s">
        <v>204</v>
      </c>
      <c r="X294" s="16">
        <v>1</v>
      </c>
      <c r="Y294" s="16">
        <v>8</v>
      </c>
      <c r="Z294" s="16">
        <v>1</v>
      </c>
      <c r="AA294" s="16">
        <f t="shared" si="54"/>
        <v>120</v>
      </c>
      <c r="AB294" s="16" t="s">
        <v>643</v>
      </c>
      <c r="AC294" s="16" t="s">
        <v>592</v>
      </c>
      <c r="AD294" s="16">
        <f t="shared" si="44"/>
        <v>42000</v>
      </c>
      <c r="AE294" s="16">
        <f t="shared" si="45"/>
        <v>350</v>
      </c>
      <c r="AF294" s="16">
        <f t="shared" si="46"/>
        <v>131250</v>
      </c>
      <c r="AG294" s="16">
        <f t="shared" si="47"/>
        <v>100</v>
      </c>
      <c r="AH294" s="12">
        <v>0</v>
      </c>
      <c r="AI294" s="16">
        <f t="shared" si="48"/>
        <v>7</v>
      </c>
      <c r="AJ294" s="16">
        <f t="shared" si="49"/>
        <v>24150</v>
      </c>
      <c r="AK294" s="16">
        <f t="shared" si="50"/>
        <v>500</v>
      </c>
      <c r="AL294" s="16">
        <f t="shared" si="51"/>
        <v>5000</v>
      </c>
      <c r="AM294" s="16">
        <f t="shared" si="52"/>
        <v>90000</v>
      </c>
      <c r="AN294" s="16">
        <f t="shared" si="53"/>
        <v>292400</v>
      </c>
      <c r="AO294" s="12" t="s">
        <v>592</v>
      </c>
      <c r="AP294" s="16" t="s">
        <v>207</v>
      </c>
      <c r="AQ294" s="16" t="s">
        <v>204</v>
      </c>
      <c r="AS294" s="16" t="s">
        <v>2408</v>
      </c>
      <c r="AT294" s="16" t="s">
        <v>2407</v>
      </c>
      <c r="AU294" t="s">
        <v>2410</v>
      </c>
      <c r="AV294" s="15" t="s">
        <v>2409</v>
      </c>
      <c r="AW294" s="16" t="s">
        <v>593</v>
      </c>
      <c r="AX294" s="16" t="s">
        <v>204</v>
      </c>
      <c r="AY294" s="16" t="s">
        <v>204</v>
      </c>
      <c r="AZ294" s="16" t="s">
        <v>204</v>
      </c>
      <c r="BA294" s="16" t="s">
        <v>204</v>
      </c>
      <c r="BB294" s="16" t="s">
        <v>204</v>
      </c>
      <c r="BC294" s="16">
        <v>1</v>
      </c>
      <c r="BD294" s="16">
        <v>7.04</v>
      </c>
      <c r="BE294" s="16">
        <v>2800</v>
      </c>
      <c r="BF294" s="16">
        <v>1600</v>
      </c>
      <c r="BG294" s="16">
        <v>0</v>
      </c>
      <c r="BH294" s="16">
        <v>1280</v>
      </c>
      <c r="BI294" s="16">
        <v>1360</v>
      </c>
      <c r="BJ294" s="16">
        <v>0</v>
      </c>
    </row>
    <row r="295" spans="1:62" ht="20.149999999999999" customHeight="1" x14ac:dyDescent="0.35">
      <c r="A295">
        <v>294</v>
      </c>
      <c r="B295" t="s">
        <v>360</v>
      </c>
      <c r="C295" t="s">
        <v>7208</v>
      </c>
      <c r="D295" s="15" t="s">
        <v>892</v>
      </c>
      <c r="E295" s="12" t="s">
        <v>98</v>
      </c>
      <c r="F295" s="16">
        <v>1962</v>
      </c>
      <c r="G295" s="12" t="s">
        <v>588</v>
      </c>
      <c r="H295" s="12" t="s">
        <v>589</v>
      </c>
      <c r="I295" s="12" t="s">
        <v>640</v>
      </c>
      <c r="J295" s="12" t="s">
        <v>2402</v>
      </c>
      <c r="K295" s="12" t="s">
        <v>851</v>
      </c>
      <c r="N295" s="16" t="s">
        <v>205</v>
      </c>
      <c r="O295" s="16" t="s">
        <v>893</v>
      </c>
      <c r="P295" s="12" t="s">
        <v>482</v>
      </c>
      <c r="Q295" s="16">
        <v>2023</v>
      </c>
      <c r="R295" s="16">
        <v>2</v>
      </c>
      <c r="S295" s="16">
        <v>0</v>
      </c>
      <c r="T295" s="16">
        <v>0</v>
      </c>
      <c r="V295" s="12" t="s">
        <v>204</v>
      </c>
      <c r="W295" s="12" t="s">
        <v>204</v>
      </c>
      <c r="X295" s="16">
        <v>1</v>
      </c>
      <c r="Y295" s="16">
        <v>5</v>
      </c>
      <c r="Z295" s="16">
        <v>2</v>
      </c>
      <c r="AA295" s="16">
        <f t="shared" si="54"/>
        <v>240</v>
      </c>
      <c r="AB295" s="16" t="s">
        <v>643</v>
      </c>
      <c r="AC295" s="16" t="s">
        <v>592</v>
      </c>
      <c r="AD295" s="16">
        <f t="shared" si="44"/>
        <v>84000</v>
      </c>
      <c r="AE295" s="16">
        <f t="shared" si="45"/>
        <v>700</v>
      </c>
      <c r="AF295" s="16">
        <f t="shared" si="46"/>
        <v>262500</v>
      </c>
      <c r="AG295" s="16">
        <f t="shared" si="47"/>
        <v>200</v>
      </c>
      <c r="AH295" s="12">
        <v>0</v>
      </c>
      <c r="AI295" s="16">
        <f t="shared" si="48"/>
        <v>14</v>
      </c>
      <c r="AJ295" s="16">
        <f t="shared" si="49"/>
        <v>48300</v>
      </c>
      <c r="AK295" s="16">
        <f t="shared" si="50"/>
        <v>1000</v>
      </c>
      <c r="AL295" s="16">
        <f t="shared" si="51"/>
        <v>10000</v>
      </c>
      <c r="AM295" s="16">
        <f t="shared" si="52"/>
        <v>180000</v>
      </c>
      <c r="AN295" s="16">
        <f t="shared" si="53"/>
        <v>584800</v>
      </c>
      <c r="AO295" s="12" t="s">
        <v>592</v>
      </c>
      <c r="AP295" s="16" t="s">
        <v>207</v>
      </c>
      <c r="AQ295" s="16" t="s">
        <v>204</v>
      </c>
      <c r="AS295" s="16" t="s">
        <v>2408</v>
      </c>
      <c r="AT295" s="16" t="s">
        <v>2407</v>
      </c>
      <c r="AU295" t="s">
        <v>2410</v>
      </c>
      <c r="AV295" s="15" t="s">
        <v>2409</v>
      </c>
      <c r="AW295" s="16" t="s">
        <v>593</v>
      </c>
      <c r="AX295" s="16" t="s">
        <v>204</v>
      </c>
      <c r="AY295" s="16" t="s">
        <v>204</v>
      </c>
      <c r="AZ295" s="16" t="s">
        <v>204</v>
      </c>
      <c r="BA295" s="16" t="s">
        <v>204</v>
      </c>
      <c r="BB295" s="16" t="s">
        <v>204</v>
      </c>
      <c r="BC295" s="16">
        <v>2</v>
      </c>
      <c r="BD295" s="16">
        <v>14.4</v>
      </c>
      <c r="BE295" s="16">
        <v>5600</v>
      </c>
      <c r="BF295" s="16">
        <v>3200</v>
      </c>
      <c r="BG295" s="16">
        <v>0</v>
      </c>
      <c r="BH295" s="16">
        <v>2400</v>
      </c>
      <c r="BI295" s="16">
        <v>3200</v>
      </c>
      <c r="BJ295" s="16">
        <v>0</v>
      </c>
    </row>
    <row r="296" spans="1:62" ht="20.149999999999999" customHeight="1" x14ac:dyDescent="0.35">
      <c r="A296">
        <v>295</v>
      </c>
      <c r="B296" t="s">
        <v>360</v>
      </c>
      <c r="C296" t="s">
        <v>7209</v>
      </c>
      <c r="D296" s="15" t="s">
        <v>894</v>
      </c>
      <c r="E296" s="12" t="s">
        <v>98</v>
      </c>
      <c r="F296" s="16">
        <v>1962</v>
      </c>
      <c r="G296" s="12" t="s">
        <v>588</v>
      </c>
      <c r="H296" s="12" t="s">
        <v>589</v>
      </c>
      <c r="I296" s="12" t="s">
        <v>640</v>
      </c>
      <c r="J296" s="12" t="s">
        <v>2402</v>
      </c>
      <c r="K296" s="12" t="s">
        <v>851</v>
      </c>
      <c r="N296" s="16" t="s">
        <v>206</v>
      </c>
      <c r="O296" s="16" t="s">
        <v>893</v>
      </c>
      <c r="P296" s="12" t="s">
        <v>482</v>
      </c>
      <c r="Q296" s="16">
        <v>2023</v>
      </c>
      <c r="R296" s="16">
        <v>3</v>
      </c>
      <c r="S296" s="16">
        <v>0</v>
      </c>
      <c r="T296" s="16">
        <v>0</v>
      </c>
      <c r="V296" s="12" t="s">
        <v>204</v>
      </c>
      <c r="W296" s="12" t="s">
        <v>204</v>
      </c>
      <c r="X296" s="16">
        <v>1</v>
      </c>
      <c r="Y296" s="16">
        <v>9</v>
      </c>
      <c r="Z296" s="16">
        <v>3</v>
      </c>
      <c r="AA296" s="16">
        <f t="shared" si="54"/>
        <v>360</v>
      </c>
      <c r="AB296" s="16" t="s">
        <v>643</v>
      </c>
      <c r="AC296" s="16" t="s">
        <v>592</v>
      </c>
      <c r="AD296" s="16">
        <f t="shared" si="44"/>
        <v>126000</v>
      </c>
      <c r="AE296" s="16">
        <f t="shared" si="45"/>
        <v>1050</v>
      </c>
      <c r="AF296" s="16">
        <f t="shared" si="46"/>
        <v>393750</v>
      </c>
      <c r="AG296" s="16">
        <f t="shared" si="47"/>
        <v>300</v>
      </c>
      <c r="AH296" s="12">
        <v>0</v>
      </c>
      <c r="AI296" s="16">
        <f t="shared" si="48"/>
        <v>21</v>
      </c>
      <c r="AJ296" s="16">
        <f t="shared" si="49"/>
        <v>72450</v>
      </c>
      <c r="AK296" s="16">
        <f t="shared" si="50"/>
        <v>1500</v>
      </c>
      <c r="AL296" s="16">
        <f t="shared" si="51"/>
        <v>15000</v>
      </c>
      <c r="AM296" s="16">
        <f t="shared" si="52"/>
        <v>270000</v>
      </c>
      <c r="AN296" s="16">
        <f t="shared" si="53"/>
        <v>877200</v>
      </c>
      <c r="AO296" s="12" t="s">
        <v>592</v>
      </c>
      <c r="AP296" s="16" t="s">
        <v>207</v>
      </c>
      <c r="AQ296" s="16" t="s">
        <v>204</v>
      </c>
      <c r="AS296" s="16" t="s">
        <v>2408</v>
      </c>
      <c r="AT296" s="16" t="s">
        <v>2407</v>
      </c>
      <c r="AU296" t="s">
        <v>2410</v>
      </c>
      <c r="AV296" s="15" t="s">
        <v>2409</v>
      </c>
      <c r="AW296" s="16" t="s">
        <v>593</v>
      </c>
      <c r="AX296" s="16" t="s">
        <v>204</v>
      </c>
      <c r="AY296" s="16" t="s">
        <v>204</v>
      </c>
      <c r="AZ296" s="16" t="s">
        <v>204</v>
      </c>
      <c r="BA296" s="16" t="s">
        <v>204</v>
      </c>
      <c r="BB296" s="16" t="s">
        <v>204</v>
      </c>
      <c r="BC296" s="16">
        <v>3</v>
      </c>
      <c r="BD296" s="16">
        <v>21.84</v>
      </c>
      <c r="BE296" s="16">
        <v>8400</v>
      </c>
      <c r="BF296" s="16">
        <v>3200</v>
      </c>
      <c r="BG296" s="16">
        <v>0</v>
      </c>
      <c r="BH296" s="16">
        <v>4240</v>
      </c>
      <c r="BI296" s="16">
        <v>6000</v>
      </c>
      <c r="BJ296" s="16">
        <v>0</v>
      </c>
    </row>
    <row r="297" spans="1:62" ht="20.149999999999999" customHeight="1" x14ac:dyDescent="0.35">
      <c r="A297">
        <v>296</v>
      </c>
      <c r="B297" t="s">
        <v>360</v>
      </c>
      <c r="C297" t="s">
        <v>7210</v>
      </c>
      <c r="D297" s="15" t="s">
        <v>895</v>
      </c>
      <c r="E297" s="12" t="s">
        <v>98</v>
      </c>
      <c r="F297" s="16">
        <v>1953</v>
      </c>
      <c r="G297" s="12" t="s">
        <v>588</v>
      </c>
      <c r="H297" s="12" t="s">
        <v>589</v>
      </c>
      <c r="I297" s="12" t="s">
        <v>640</v>
      </c>
      <c r="J297" s="12" t="s">
        <v>2402</v>
      </c>
      <c r="K297" s="12" t="s">
        <v>851</v>
      </c>
      <c r="N297" s="16" t="s">
        <v>206</v>
      </c>
      <c r="O297" s="16" t="s">
        <v>893</v>
      </c>
      <c r="P297" s="12" t="s">
        <v>482</v>
      </c>
      <c r="Q297" s="16">
        <v>2023</v>
      </c>
      <c r="R297" s="16">
        <v>1</v>
      </c>
      <c r="S297" s="16">
        <v>0</v>
      </c>
      <c r="T297" s="16">
        <v>0</v>
      </c>
      <c r="V297" s="12" t="s">
        <v>204</v>
      </c>
      <c r="W297" s="12" t="s">
        <v>204</v>
      </c>
      <c r="X297" s="16">
        <v>1</v>
      </c>
      <c r="Y297" s="16">
        <v>9</v>
      </c>
      <c r="Z297" s="16">
        <v>1</v>
      </c>
      <c r="AA297" s="16">
        <f t="shared" si="54"/>
        <v>120</v>
      </c>
      <c r="AB297" s="16" t="s">
        <v>643</v>
      </c>
      <c r="AC297" s="16" t="s">
        <v>592</v>
      </c>
      <c r="AD297" s="16">
        <f t="shared" si="44"/>
        <v>42000</v>
      </c>
      <c r="AE297" s="16">
        <f t="shared" si="45"/>
        <v>350</v>
      </c>
      <c r="AF297" s="16">
        <f t="shared" si="46"/>
        <v>131250</v>
      </c>
      <c r="AG297" s="16">
        <f t="shared" si="47"/>
        <v>100</v>
      </c>
      <c r="AH297" s="12">
        <v>0</v>
      </c>
      <c r="AI297" s="16">
        <f t="shared" si="48"/>
        <v>7</v>
      </c>
      <c r="AJ297" s="16">
        <f t="shared" si="49"/>
        <v>24150</v>
      </c>
      <c r="AK297" s="16">
        <f t="shared" si="50"/>
        <v>500</v>
      </c>
      <c r="AL297" s="16">
        <f t="shared" si="51"/>
        <v>5000</v>
      </c>
      <c r="AM297" s="16">
        <f t="shared" si="52"/>
        <v>90000</v>
      </c>
      <c r="AN297" s="16">
        <f t="shared" si="53"/>
        <v>292400</v>
      </c>
      <c r="AO297" s="12" t="s">
        <v>592</v>
      </c>
      <c r="AP297" s="16" t="s">
        <v>207</v>
      </c>
      <c r="AQ297" s="16" t="s">
        <v>204</v>
      </c>
      <c r="AS297" s="16" t="s">
        <v>2408</v>
      </c>
      <c r="AT297" s="16" t="s">
        <v>2407</v>
      </c>
      <c r="AU297" t="s">
        <v>2410</v>
      </c>
      <c r="AV297" s="15" t="s">
        <v>2409</v>
      </c>
      <c r="AW297" s="16" t="s">
        <v>593</v>
      </c>
      <c r="AX297" s="16" t="s">
        <v>204</v>
      </c>
      <c r="AY297" s="16" t="s">
        <v>204</v>
      </c>
      <c r="AZ297" s="16" t="s">
        <v>204</v>
      </c>
      <c r="BA297" s="16" t="s">
        <v>204</v>
      </c>
      <c r="BB297" s="16" t="s">
        <v>204</v>
      </c>
      <c r="BC297" s="16">
        <v>1</v>
      </c>
      <c r="BD297" s="16">
        <v>7.04</v>
      </c>
      <c r="BE297" s="16">
        <v>2800</v>
      </c>
      <c r="BF297" s="16">
        <v>1200</v>
      </c>
      <c r="BG297" s="16">
        <v>0</v>
      </c>
      <c r="BH297" s="16">
        <v>1440</v>
      </c>
      <c r="BI297" s="16">
        <v>1600</v>
      </c>
      <c r="BJ297" s="16">
        <v>0</v>
      </c>
    </row>
    <row r="298" spans="1:62" ht="20.149999999999999" customHeight="1" x14ac:dyDescent="0.35">
      <c r="A298">
        <v>297</v>
      </c>
      <c r="B298" t="s">
        <v>360</v>
      </c>
      <c r="C298" t="s">
        <v>7211</v>
      </c>
      <c r="D298" s="15" t="s">
        <v>896</v>
      </c>
      <c r="E298" s="12" t="s">
        <v>98</v>
      </c>
      <c r="F298" s="16">
        <v>1958</v>
      </c>
      <c r="G298" s="12" t="s">
        <v>588</v>
      </c>
      <c r="H298" s="12" t="s">
        <v>589</v>
      </c>
      <c r="I298" s="12" t="s">
        <v>640</v>
      </c>
      <c r="J298" s="12" t="s">
        <v>2402</v>
      </c>
      <c r="K298" s="12" t="s">
        <v>851</v>
      </c>
      <c r="N298" s="16" t="s">
        <v>206</v>
      </c>
      <c r="O298" s="16" t="s">
        <v>893</v>
      </c>
      <c r="P298" s="12" t="s">
        <v>482</v>
      </c>
      <c r="Q298" s="16">
        <v>2023</v>
      </c>
      <c r="R298" s="16">
        <v>1</v>
      </c>
      <c r="S298" s="16">
        <v>0</v>
      </c>
      <c r="T298" s="16">
        <v>0</v>
      </c>
      <c r="V298" s="12" t="s">
        <v>204</v>
      </c>
      <c r="W298" s="12" t="s">
        <v>204</v>
      </c>
      <c r="X298" s="16">
        <v>1</v>
      </c>
      <c r="Y298" s="16">
        <v>8</v>
      </c>
      <c r="Z298" s="16">
        <v>1</v>
      </c>
      <c r="AA298" s="16">
        <f t="shared" si="54"/>
        <v>120</v>
      </c>
      <c r="AB298" s="16" t="s">
        <v>643</v>
      </c>
      <c r="AC298" s="16" t="s">
        <v>592</v>
      </c>
      <c r="AD298" s="16">
        <f t="shared" si="44"/>
        <v>42000</v>
      </c>
      <c r="AE298" s="16">
        <f t="shared" si="45"/>
        <v>350</v>
      </c>
      <c r="AF298" s="16">
        <f t="shared" si="46"/>
        <v>131250</v>
      </c>
      <c r="AG298" s="16">
        <f t="shared" si="47"/>
        <v>100</v>
      </c>
      <c r="AH298" s="12">
        <v>0</v>
      </c>
      <c r="AI298" s="16">
        <f t="shared" si="48"/>
        <v>7</v>
      </c>
      <c r="AJ298" s="16">
        <f t="shared" si="49"/>
        <v>24150</v>
      </c>
      <c r="AK298" s="16">
        <f t="shared" si="50"/>
        <v>500</v>
      </c>
      <c r="AL298" s="16">
        <f t="shared" si="51"/>
        <v>5000</v>
      </c>
      <c r="AM298" s="16">
        <f t="shared" si="52"/>
        <v>90000</v>
      </c>
      <c r="AN298" s="16">
        <f t="shared" si="53"/>
        <v>292400</v>
      </c>
      <c r="AO298" s="12" t="s">
        <v>592</v>
      </c>
      <c r="AP298" s="16" t="s">
        <v>207</v>
      </c>
      <c r="AQ298" s="16" t="s">
        <v>204</v>
      </c>
      <c r="AS298" s="16" t="s">
        <v>2408</v>
      </c>
      <c r="AT298" s="16" t="s">
        <v>2407</v>
      </c>
      <c r="AU298" t="s">
        <v>2410</v>
      </c>
      <c r="AV298" s="15" t="s">
        <v>2409</v>
      </c>
      <c r="AW298" s="16" t="s">
        <v>593</v>
      </c>
      <c r="AX298" s="16" t="s">
        <v>204</v>
      </c>
      <c r="AY298" s="16" t="s">
        <v>204</v>
      </c>
      <c r="AZ298" s="16" t="s">
        <v>204</v>
      </c>
      <c r="BA298" s="16" t="s">
        <v>204</v>
      </c>
      <c r="BB298" s="16" t="s">
        <v>204</v>
      </c>
      <c r="BC298" s="16">
        <v>1</v>
      </c>
      <c r="BD298" s="16">
        <v>7.52</v>
      </c>
      <c r="BE298" s="16">
        <v>2800</v>
      </c>
      <c r="BF298" s="16">
        <v>1600</v>
      </c>
      <c r="BG298" s="16">
        <v>0</v>
      </c>
      <c r="BH298" s="16">
        <v>1520</v>
      </c>
      <c r="BI298" s="16">
        <v>1600</v>
      </c>
      <c r="BJ298" s="16">
        <v>0</v>
      </c>
    </row>
    <row r="299" spans="1:62" ht="20.149999999999999" customHeight="1" x14ac:dyDescent="0.35">
      <c r="A299">
        <v>298</v>
      </c>
      <c r="B299" t="s">
        <v>360</v>
      </c>
      <c r="C299" t="s">
        <v>7212</v>
      </c>
      <c r="D299" s="15" t="s">
        <v>897</v>
      </c>
      <c r="E299" s="12" t="s">
        <v>93</v>
      </c>
      <c r="F299" s="16">
        <v>1970</v>
      </c>
      <c r="G299" s="12" t="s">
        <v>588</v>
      </c>
      <c r="H299" s="12" t="s">
        <v>589</v>
      </c>
      <c r="I299" s="12" t="s">
        <v>640</v>
      </c>
      <c r="J299" s="12" t="s">
        <v>2402</v>
      </c>
      <c r="K299" s="12" t="s">
        <v>851</v>
      </c>
      <c r="N299" s="16" t="s">
        <v>206</v>
      </c>
      <c r="O299" s="16" t="s">
        <v>893</v>
      </c>
      <c r="P299" s="12" t="s">
        <v>482</v>
      </c>
      <c r="Q299" s="16">
        <v>2023</v>
      </c>
      <c r="R299" s="16">
        <v>1</v>
      </c>
      <c r="S299" s="16">
        <v>0</v>
      </c>
      <c r="T299" s="16">
        <v>0</v>
      </c>
      <c r="V299" s="12" t="s">
        <v>204</v>
      </c>
      <c r="W299" s="12" t="s">
        <v>204</v>
      </c>
      <c r="X299" s="16">
        <v>1</v>
      </c>
      <c r="Y299" s="16">
        <v>8</v>
      </c>
      <c r="Z299" s="16">
        <v>1</v>
      </c>
      <c r="AA299" s="16">
        <f t="shared" si="54"/>
        <v>120</v>
      </c>
      <c r="AB299" s="16" t="s">
        <v>643</v>
      </c>
      <c r="AC299" s="16" t="s">
        <v>592</v>
      </c>
      <c r="AD299" s="16">
        <f t="shared" si="44"/>
        <v>42000</v>
      </c>
      <c r="AE299" s="16">
        <f t="shared" si="45"/>
        <v>350</v>
      </c>
      <c r="AF299" s="16">
        <f t="shared" si="46"/>
        <v>131250</v>
      </c>
      <c r="AG299" s="16">
        <f t="shared" si="47"/>
        <v>100</v>
      </c>
      <c r="AH299" s="12">
        <v>0</v>
      </c>
      <c r="AI299" s="16">
        <f t="shared" si="48"/>
        <v>7</v>
      </c>
      <c r="AJ299" s="16">
        <f t="shared" si="49"/>
        <v>24150</v>
      </c>
      <c r="AK299" s="16">
        <f t="shared" si="50"/>
        <v>500</v>
      </c>
      <c r="AL299" s="16">
        <f t="shared" si="51"/>
        <v>5000</v>
      </c>
      <c r="AM299" s="16">
        <f t="shared" si="52"/>
        <v>90000</v>
      </c>
      <c r="AN299" s="16">
        <f t="shared" si="53"/>
        <v>292400</v>
      </c>
      <c r="AO299" s="12" t="s">
        <v>592</v>
      </c>
      <c r="AP299" s="16" t="s">
        <v>207</v>
      </c>
      <c r="AQ299" s="16" t="s">
        <v>204</v>
      </c>
      <c r="AS299" s="16" t="s">
        <v>2408</v>
      </c>
      <c r="AT299" s="16" t="s">
        <v>2407</v>
      </c>
      <c r="AU299" t="s">
        <v>2410</v>
      </c>
      <c r="AV299" s="15" t="s">
        <v>2409</v>
      </c>
      <c r="AW299" s="16" t="s">
        <v>593</v>
      </c>
      <c r="AX299" s="16" t="s">
        <v>204</v>
      </c>
      <c r="AY299" s="16" t="s">
        <v>204</v>
      </c>
      <c r="AZ299" s="16" t="s">
        <v>204</v>
      </c>
      <c r="BA299" s="16" t="s">
        <v>204</v>
      </c>
      <c r="BB299" s="16" t="s">
        <v>204</v>
      </c>
      <c r="BC299" s="16">
        <v>1</v>
      </c>
      <c r="BD299" s="16">
        <v>6.96</v>
      </c>
      <c r="BE299" s="16">
        <v>2800</v>
      </c>
      <c r="BF299" s="16">
        <v>1200</v>
      </c>
      <c r="BG299" s="16">
        <v>0</v>
      </c>
      <c r="BH299" s="16">
        <v>1360</v>
      </c>
      <c r="BI299" s="16">
        <v>1600</v>
      </c>
      <c r="BJ299" s="16">
        <v>0</v>
      </c>
    </row>
    <row r="300" spans="1:62" ht="20.149999999999999" customHeight="1" x14ac:dyDescent="0.35">
      <c r="A300">
        <v>299</v>
      </c>
      <c r="B300" t="s">
        <v>360</v>
      </c>
      <c r="C300" t="s">
        <v>7213</v>
      </c>
      <c r="D300" s="15" t="s">
        <v>898</v>
      </c>
      <c r="E300" s="12" t="s">
        <v>98</v>
      </c>
      <c r="F300" s="16">
        <v>1967</v>
      </c>
      <c r="G300" s="12" t="s">
        <v>588</v>
      </c>
      <c r="H300" s="12" t="s">
        <v>589</v>
      </c>
      <c r="I300" s="12" t="s">
        <v>640</v>
      </c>
      <c r="J300" s="12" t="s">
        <v>2402</v>
      </c>
      <c r="K300" s="12" t="s">
        <v>851</v>
      </c>
      <c r="N300" s="16" t="s">
        <v>206</v>
      </c>
      <c r="O300" s="16" t="s">
        <v>893</v>
      </c>
      <c r="P300" s="12" t="s">
        <v>482</v>
      </c>
      <c r="Q300" s="16">
        <v>2023</v>
      </c>
      <c r="R300" s="16">
        <v>1</v>
      </c>
      <c r="S300" s="16">
        <v>0</v>
      </c>
      <c r="T300" s="16">
        <v>0</v>
      </c>
      <c r="V300" s="12" t="s">
        <v>204</v>
      </c>
      <c r="W300" s="12" t="s">
        <v>204</v>
      </c>
      <c r="X300" s="16">
        <v>1</v>
      </c>
      <c r="Y300" s="16">
        <v>10</v>
      </c>
      <c r="Z300" s="16">
        <v>1</v>
      </c>
      <c r="AA300" s="16">
        <f t="shared" si="54"/>
        <v>120</v>
      </c>
      <c r="AB300" s="16" t="s">
        <v>643</v>
      </c>
      <c r="AC300" s="16" t="s">
        <v>592</v>
      </c>
      <c r="AD300" s="16">
        <f t="shared" si="44"/>
        <v>42000</v>
      </c>
      <c r="AE300" s="16">
        <f t="shared" si="45"/>
        <v>350</v>
      </c>
      <c r="AF300" s="16">
        <f t="shared" si="46"/>
        <v>131250</v>
      </c>
      <c r="AG300" s="16">
        <f t="shared" si="47"/>
        <v>100</v>
      </c>
      <c r="AH300" s="12">
        <v>0</v>
      </c>
      <c r="AI300" s="16">
        <f t="shared" si="48"/>
        <v>7</v>
      </c>
      <c r="AJ300" s="16">
        <f t="shared" si="49"/>
        <v>24150</v>
      </c>
      <c r="AK300" s="16">
        <f t="shared" si="50"/>
        <v>500</v>
      </c>
      <c r="AL300" s="16">
        <f t="shared" si="51"/>
        <v>5000</v>
      </c>
      <c r="AM300" s="16">
        <f t="shared" si="52"/>
        <v>90000</v>
      </c>
      <c r="AN300" s="16">
        <f t="shared" si="53"/>
        <v>292400</v>
      </c>
      <c r="AO300" s="12" t="s">
        <v>592</v>
      </c>
      <c r="AP300" s="16" t="s">
        <v>207</v>
      </c>
      <c r="AQ300" s="16" t="s">
        <v>204</v>
      </c>
      <c r="AS300" s="16" t="s">
        <v>2408</v>
      </c>
      <c r="AT300" s="16" t="s">
        <v>2407</v>
      </c>
      <c r="AU300" t="s">
        <v>2410</v>
      </c>
      <c r="AV300" s="15" t="s">
        <v>2409</v>
      </c>
      <c r="AW300" s="16" t="s">
        <v>593</v>
      </c>
      <c r="AX300" s="16" t="s">
        <v>204</v>
      </c>
      <c r="AY300" s="16" t="s">
        <v>204</v>
      </c>
      <c r="AZ300" s="16" t="s">
        <v>204</v>
      </c>
      <c r="BA300" s="16" t="s">
        <v>204</v>
      </c>
      <c r="BB300" s="16" t="s">
        <v>204</v>
      </c>
      <c r="BC300" s="16">
        <v>1</v>
      </c>
      <c r="BD300" s="16">
        <v>7.2</v>
      </c>
      <c r="BE300" s="16">
        <v>2800</v>
      </c>
      <c r="BF300" s="16">
        <v>1600</v>
      </c>
      <c r="BG300" s="16">
        <v>0</v>
      </c>
      <c r="BH300" s="16">
        <v>1200</v>
      </c>
      <c r="BI300" s="16">
        <v>1600</v>
      </c>
      <c r="BJ300" s="16">
        <v>0</v>
      </c>
    </row>
    <row r="301" spans="1:62" ht="20.149999999999999" customHeight="1" x14ac:dyDescent="0.35">
      <c r="A301">
        <v>300</v>
      </c>
      <c r="B301" t="s">
        <v>360</v>
      </c>
      <c r="C301" t="s">
        <v>7214</v>
      </c>
      <c r="D301" s="15" t="s">
        <v>869</v>
      </c>
      <c r="E301" s="12" t="s">
        <v>93</v>
      </c>
      <c r="F301" s="16">
        <v>1979</v>
      </c>
      <c r="G301" s="12" t="s">
        <v>588</v>
      </c>
      <c r="H301" s="12" t="s">
        <v>589</v>
      </c>
      <c r="I301" s="12" t="s">
        <v>640</v>
      </c>
      <c r="J301" s="12" t="s">
        <v>2402</v>
      </c>
      <c r="K301" s="12" t="s">
        <v>851</v>
      </c>
      <c r="N301" s="16" t="s">
        <v>206</v>
      </c>
      <c r="O301" s="16" t="s">
        <v>893</v>
      </c>
      <c r="P301" s="12" t="s">
        <v>482</v>
      </c>
      <c r="Q301" s="16">
        <v>2023</v>
      </c>
      <c r="R301" s="16">
        <v>0.5</v>
      </c>
      <c r="S301" s="16">
        <v>0</v>
      </c>
      <c r="T301" s="16">
        <v>0</v>
      </c>
      <c r="V301" s="12" t="s">
        <v>204</v>
      </c>
      <c r="W301" s="12" t="s">
        <v>204</v>
      </c>
      <c r="X301" s="16">
        <v>1</v>
      </c>
      <c r="Y301" s="16">
        <v>12</v>
      </c>
      <c r="Z301" s="16">
        <v>0.5</v>
      </c>
      <c r="AA301" s="16">
        <f t="shared" si="54"/>
        <v>60</v>
      </c>
      <c r="AB301" s="16" t="s">
        <v>643</v>
      </c>
      <c r="AC301" s="16" t="s">
        <v>592</v>
      </c>
      <c r="AD301" s="16">
        <f t="shared" si="44"/>
        <v>21000</v>
      </c>
      <c r="AE301" s="16">
        <f t="shared" si="45"/>
        <v>175</v>
      </c>
      <c r="AF301" s="16">
        <f t="shared" si="46"/>
        <v>65625</v>
      </c>
      <c r="AG301" s="16">
        <f t="shared" si="47"/>
        <v>50</v>
      </c>
      <c r="AH301" s="12">
        <v>0</v>
      </c>
      <c r="AI301" s="16">
        <f t="shared" si="48"/>
        <v>3.5</v>
      </c>
      <c r="AJ301" s="16">
        <f t="shared" si="49"/>
        <v>12075</v>
      </c>
      <c r="AK301" s="16">
        <f t="shared" si="50"/>
        <v>250</v>
      </c>
      <c r="AL301" s="16">
        <f t="shared" si="51"/>
        <v>2500</v>
      </c>
      <c r="AM301" s="16">
        <f t="shared" si="52"/>
        <v>45000</v>
      </c>
      <c r="AN301" s="16">
        <f t="shared" si="53"/>
        <v>146200</v>
      </c>
      <c r="AO301" s="12" t="s">
        <v>592</v>
      </c>
      <c r="AP301" s="16" t="s">
        <v>207</v>
      </c>
      <c r="AQ301" s="16" t="s">
        <v>204</v>
      </c>
      <c r="AS301" s="16" t="s">
        <v>2408</v>
      </c>
      <c r="AT301" s="16" t="s">
        <v>2407</v>
      </c>
      <c r="AU301" t="s">
        <v>2410</v>
      </c>
      <c r="AV301" s="15" t="s">
        <v>2409</v>
      </c>
      <c r="AW301" s="16" t="s">
        <v>593</v>
      </c>
      <c r="AX301" s="16" t="s">
        <v>204</v>
      </c>
      <c r="AY301" s="16" t="s">
        <v>204</v>
      </c>
      <c r="AZ301" s="16" t="s">
        <v>204</v>
      </c>
      <c r="BA301" s="16" t="s">
        <v>204</v>
      </c>
      <c r="BB301" s="16" t="s">
        <v>204</v>
      </c>
      <c r="BC301" s="16">
        <v>0.5</v>
      </c>
      <c r="BD301" s="16">
        <v>4</v>
      </c>
      <c r="BE301" s="16">
        <v>1360</v>
      </c>
      <c r="BF301" s="16">
        <v>800</v>
      </c>
      <c r="BG301" s="16">
        <v>0</v>
      </c>
      <c r="BH301" s="16">
        <v>1040</v>
      </c>
      <c r="BI301" s="16">
        <v>800</v>
      </c>
      <c r="BJ301" s="16">
        <v>0</v>
      </c>
    </row>
    <row r="302" spans="1:62" ht="20.149999999999999" customHeight="1" x14ac:dyDescent="0.35">
      <c r="A302">
        <v>301</v>
      </c>
      <c r="B302" t="s">
        <v>360</v>
      </c>
      <c r="C302" t="s">
        <v>7215</v>
      </c>
      <c r="D302" s="15" t="s">
        <v>899</v>
      </c>
      <c r="E302" s="12" t="s">
        <v>93</v>
      </c>
      <c r="G302" s="12" t="s">
        <v>588</v>
      </c>
      <c r="H302" s="12" t="s">
        <v>589</v>
      </c>
      <c r="I302" s="12" t="s">
        <v>640</v>
      </c>
      <c r="J302" s="12" t="s">
        <v>2402</v>
      </c>
      <c r="K302" s="12" t="s">
        <v>851</v>
      </c>
      <c r="N302" s="16" t="s">
        <v>206</v>
      </c>
      <c r="O302" s="16" t="s">
        <v>893</v>
      </c>
      <c r="P302" s="12" t="s">
        <v>482</v>
      </c>
      <c r="Q302" s="16">
        <v>2023</v>
      </c>
      <c r="R302" s="16">
        <v>0.5</v>
      </c>
      <c r="S302" s="16">
        <v>0</v>
      </c>
      <c r="T302" s="16">
        <v>0</v>
      </c>
      <c r="V302" s="12" t="s">
        <v>204</v>
      </c>
      <c r="W302" s="12" t="s">
        <v>204</v>
      </c>
      <c r="X302" s="16">
        <v>1</v>
      </c>
      <c r="Y302" s="16">
        <v>14</v>
      </c>
      <c r="Z302" s="16">
        <v>0.5</v>
      </c>
      <c r="AA302" s="16">
        <f t="shared" si="54"/>
        <v>60</v>
      </c>
      <c r="AB302" s="16" t="s">
        <v>643</v>
      </c>
      <c r="AC302" s="16" t="s">
        <v>592</v>
      </c>
      <c r="AD302" s="16">
        <f t="shared" si="44"/>
        <v>21000</v>
      </c>
      <c r="AE302" s="16">
        <f t="shared" si="45"/>
        <v>175</v>
      </c>
      <c r="AF302" s="16">
        <f t="shared" si="46"/>
        <v>65625</v>
      </c>
      <c r="AG302" s="16">
        <f t="shared" si="47"/>
        <v>50</v>
      </c>
      <c r="AH302" s="12">
        <v>0</v>
      </c>
      <c r="AI302" s="16">
        <f t="shared" si="48"/>
        <v>3.5</v>
      </c>
      <c r="AJ302" s="16">
        <f t="shared" si="49"/>
        <v>12075</v>
      </c>
      <c r="AK302" s="16">
        <f t="shared" si="50"/>
        <v>250</v>
      </c>
      <c r="AL302" s="16">
        <f t="shared" si="51"/>
        <v>2500</v>
      </c>
      <c r="AM302" s="16">
        <f t="shared" si="52"/>
        <v>45000</v>
      </c>
      <c r="AN302" s="16">
        <f t="shared" si="53"/>
        <v>146200</v>
      </c>
      <c r="AO302" s="12" t="s">
        <v>592</v>
      </c>
      <c r="AP302" s="16" t="s">
        <v>207</v>
      </c>
      <c r="AQ302" s="16" t="s">
        <v>204</v>
      </c>
      <c r="AS302" s="16" t="s">
        <v>2408</v>
      </c>
      <c r="AT302" s="16" t="s">
        <v>2407</v>
      </c>
      <c r="AU302" t="s">
        <v>2410</v>
      </c>
      <c r="AV302" s="15" t="s">
        <v>2409</v>
      </c>
      <c r="AW302" s="16" t="s">
        <v>593</v>
      </c>
      <c r="AX302" s="16" t="s">
        <v>204</v>
      </c>
      <c r="AY302" s="16" t="s">
        <v>204</v>
      </c>
      <c r="AZ302" s="16" t="s">
        <v>204</v>
      </c>
      <c r="BA302" s="16" t="s">
        <v>204</v>
      </c>
      <c r="BB302" s="16" t="s">
        <v>204</v>
      </c>
      <c r="BC302" s="16">
        <v>0.5</v>
      </c>
      <c r="BD302" s="16">
        <v>3.76</v>
      </c>
      <c r="BE302" s="16">
        <v>1360</v>
      </c>
      <c r="BF302" s="16">
        <v>800</v>
      </c>
      <c r="BG302" s="16">
        <v>0</v>
      </c>
      <c r="BH302" s="16">
        <v>800</v>
      </c>
      <c r="BI302" s="16">
        <v>800</v>
      </c>
      <c r="BJ302" s="16">
        <v>0</v>
      </c>
    </row>
    <row r="303" spans="1:62" ht="20.149999999999999" customHeight="1" x14ac:dyDescent="0.35">
      <c r="A303">
        <v>302</v>
      </c>
      <c r="B303" t="s">
        <v>360</v>
      </c>
      <c r="C303" t="s">
        <v>7216</v>
      </c>
      <c r="D303" s="15" t="s">
        <v>900</v>
      </c>
      <c r="E303" s="12" t="s">
        <v>93</v>
      </c>
      <c r="G303" s="12" t="s">
        <v>588</v>
      </c>
      <c r="H303" s="12" t="s">
        <v>589</v>
      </c>
      <c r="I303" s="12" t="s">
        <v>640</v>
      </c>
      <c r="J303" s="12" t="s">
        <v>2402</v>
      </c>
      <c r="K303" s="12" t="s">
        <v>851</v>
      </c>
      <c r="N303" s="16" t="s">
        <v>205</v>
      </c>
      <c r="O303" s="16" t="s">
        <v>901</v>
      </c>
      <c r="P303" s="12" t="s">
        <v>482</v>
      </c>
      <c r="Q303" s="16">
        <v>2023</v>
      </c>
      <c r="R303" s="16">
        <v>1</v>
      </c>
      <c r="S303" s="16">
        <v>0</v>
      </c>
      <c r="T303" s="16">
        <v>0</v>
      </c>
      <c r="V303" s="12" t="s">
        <v>204</v>
      </c>
      <c r="W303" s="12" t="s">
        <v>204</v>
      </c>
      <c r="X303" s="16">
        <v>1</v>
      </c>
      <c r="Y303" s="16">
        <v>9</v>
      </c>
      <c r="Z303" s="16">
        <v>1</v>
      </c>
      <c r="AA303" s="16">
        <f t="shared" si="54"/>
        <v>120</v>
      </c>
      <c r="AB303" s="16" t="s">
        <v>643</v>
      </c>
      <c r="AC303" s="16" t="s">
        <v>592</v>
      </c>
      <c r="AD303" s="16">
        <f t="shared" si="44"/>
        <v>42000</v>
      </c>
      <c r="AE303" s="16">
        <f t="shared" si="45"/>
        <v>350</v>
      </c>
      <c r="AF303" s="16">
        <f t="shared" si="46"/>
        <v>131250</v>
      </c>
      <c r="AG303" s="16">
        <f t="shared" si="47"/>
        <v>100</v>
      </c>
      <c r="AH303" s="12">
        <v>0</v>
      </c>
      <c r="AI303" s="16">
        <f t="shared" si="48"/>
        <v>7</v>
      </c>
      <c r="AJ303" s="16">
        <f t="shared" si="49"/>
        <v>24150</v>
      </c>
      <c r="AK303" s="16">
        <f t="shared" si="50"/>
        <v>500</v>
      </c>
      <c r="AL303" s="16">
        <f t="shared" si="51"/>
        <v>5000</v>
      </c>
      <c r="AM303" s="16">
        <f t="shared" si="52"/>
        <v>90000</v>
      </c>
      <c r="AN303" s="16">
        <f t="shared" si="53"/>
        <v>292400</v>
      </c>
      <c r="AO303" s="12" t="s">
        <v>592</v>
      </c>
      <c r="AP303" s="16" t="s">
        <v>207</v>
      </c>
      <c r="AQ303" s="16" t="s">
        <v>204</v>
      </c>
      <c r="AS303" s="16" t="s">
        <v>2408</v>
      </c>
      <c r="AT303" s="16" t="s">
        <v>2407</v>
      </c>
      <c r="AU303" t="s">
        <v>2410</v>
      </c>
      <c r="AV303" s="15" t="s">
        <v>2409</v>
      </c>
      <c r="AW303" s="16" t="s">
        <v>593</v>
      </c>
      <c r="AX303" s="16" t="s">
        <v>204</v>
      </c>
      <c r="AY303" s="16" t="s">
        <v>204</v>
      </c>
      <c r="AZ303" s="16" t="s">
        <v>204</v>
      </c>
      <c r="BA303" s="16" t="s">
        <v>204</v>
      </c>
      <c r="BB303" s="16" t="s">
        <v>204</v>
      </c>
      <c r="BC303" s="16">
        <v>1</v>
      </c>
      <c r="BD303" s="16">
        <v>7.84</v>
      </c>
      <c r="BE303" s="16">
        <v>2800</v>
      </c>
      <c r="BF303" s="16">
        <v>1600</v>
      </c>
      <c r="BG303" s="16">
        <v>0</v>
      </c>
      <c r="BH303" s="16">
        <v>1840</v>
      </c>
      <c r="BI303" s="16">
        <v>1600</v>
      </c>
      <c r="BJ303" s="16">
        <v>0</v>
      </c>
    </row>
    <row r="304" spans="1:62" ht="20.149999999999999" customHeight="1" x14ac:dyDescent="0.35">
      <c r="A304">
        <v>303</v>
      </c>
      <c r="B304" t="s">
        <v>360</v>
      </c>
      <c r="C304" t="s">
        <v>7217</v>
      </c>
      <c r="D304" s="15" t="s">
        <v>902</v>
      </c>
      <c r="E304" s="12" t="s">
        <v>98</v>
      </c>
      <c r="G304" s="12" t="s">
        <v>588</v>
      </c>
      <c r="H304" s="12" t="s">
        <v>589</v>
      </c>
      <c r="I304" s="12" t="s">
        <v>640</v>
      </c>
      <c r="J304" s="12" t="s">
        <v>2402</v>
      </c>
      <c r="K304" s="12" t="s">
        <v>851</v>
      </c>
      <c r="N304" s="16" t="s">
        <v>206</v>
      </c>
      <c r="O304" s="16" t="s">
        <v>901</v>
      </c>
      <c r="P304" s="12" t="s">
        <v>482</v>
      </c>
      <c r="Q304" s="16">
        <v>2023</v>
      </c>
      <c r="R304" s="16">
        <v>1</v>
      </c>
      <c r="S304" s="16">
        <v>0</v>
      </c>
      <c r="T304" s="16">
        <v>0</v>
      </c>
      <c r="V304" s="12" t="s">
        <v>204</v>
      </c>
      <c r="W304" s="12" t="s">
        <v>204</v>
      </c>
      <c r="X304" s="16">
        <v>1</v>
      </c>
      <c r="Y304" s="16">
        <v>6</v>
      </c>
      <c r="Z304" s="16">
        <v>1</v>
      </c>
      <c r="AA304" s="16">
        <f t="shared" si="54"/>
        <v>120</v>
      </c>
      <c r="AB304" s="16" t="s">
        <v>643</v>
      </c>
      <c r="AC304" s="16" t="s">
        <v>592</v>
      </c>
      <c r="AD304" s="16">
        <f t="shared" si="44"/>
        <v>42000</v>
      </c>
      <c r="AE304" s="16">
        <f t="shared" si="45"/>
        <v>350</v>
      </c>
      <c r="AF304" s="16">
        <f t="shared" si="46"/>
        <v>131250</v>
      </c>
      <c r="AG304" s="16">
        <f t="shared" si="47"/>
        <v>100</v>
      </c>
      <c r="AH304" s="12">
        <v>0</v>
      </c>
      <c r="AI304" s="16">
        <f t="shared" si="48"/>
        <v>7</v>
      </c>
      <c r="AJ304" s="16">
        <f t="shared" si="49"/>
        <v>24150</v>
      </c>
      <c r="AK304" s="16">
        <f t="shared" si="50"/>
        <v>500</v>
      </c>
      <c r="AL304" s="16">
        <f t="shared" si="51"/>
        <v>5000</v>
      </c>
      <c r="AM304" s="16">
        <f t="shared" si="52"/>
        <v>90000</v>
      </c>
      <c r="AN304" s="16">
        <f t="shared" si="53"/>
        <v>292400</v>
      </c>
      <c r="AO304" s="12" t="s">
        <v>592</v>
      </c>
      <c r="AP304" s="16" t="s">
        <v>207</v>
      </c>
      <c r="AQ304" s="16" t="s">
        <v>204</v>
      </c>
      <c r="AS304" s="16" t="s">
        <v>2408</v>
      </c>
      <c r="AT304" s="16" t="s">
        <v>2407</v>
      </c>
      <c r="AU304" t="s">
        <v>2410</v>
      </c>
      <c r="AV304" s="15" t="s">
        <v>2409</v>
      </c>
      <c r="AW304" s="16" t="s">
        <v>593</v>
      </c>
      <c r="AX304" s="16" t="s">
        <v>204</v>
      </c>
      <c r="AY304" s="16" t="s">
        <v>204</v>
      </c>
      <c r="AZ304" s="16" t="s">
        <v>204</v>
      </c>
      <c r="BA304" s="16" t="s">
        <v>204</v>
      </c>
      <c r="BB304" s="16" t="s">
        <v>204</v>
      </c>
      <c r="BC304" s="16">
        <v>1</v>
      </c>
      <c r="BD304" s="16">
        <v>7.52</v>
      </c>
      <c r="BE304" s="16">
        <v>2800</v>
      </c>
      <c r="BF304" s="16">
        <v>1600</v>
      </c>
      <c r="BG304" s="16">
        <v>0</v>
      </c>
      <c r="BH304" s="16">
        <v>1520</v>
      </c>
      <c r="BI304" s="16">
        <v>1600</v>
      </c>
      <c r="BJ304" s="16">
        <v>0</v>
      </c>
    </row>
    <row r="305" spans="1:62" ht="20.149999999999999" customHeight="1" x14ac:dyDescent="0.35">
      <c r="A305">
        <v>304</v>
      </c>
      <c r="B305" t="s">
        <v>360</v>
      </c>
      <c r="C305" t="s">
        <v>7218</v>
      </c>
      <c r="D305" s="15" t="s">
        <v>903</v>
      </c>
      <c r="E305" s="12" t="s">
        <v>98</v>
      </c>
      <c r="G305" s="12" t="s">
        <v>588</v>
      </c>
      <c r="H305" s="12" t="s">
        <v>589</v>
      </c>
      <c r="I305" s="12" t="s">
        <v>640</v>
      </c>
      <c r="J305" s="12" t="s">
        <v>2402</v>
      </c>
      <c r="K305" s="12" t="s">
        <v>851</v>
      </c>
      <c r="N305" s="16" t="s">
        <v>206</v>
      </c>
      <c r="O305" s="16" t="s">
        <v>901</v>
      </c>
      <c r="P305" s="12" t="s">
        <v>482</v>
      </c>
      <c r="Q305" s="16">
        <v>2023</v>
      </c>
      <c r="R305" s="16">
        <v>1</v>
      </c>
      <c r="S305" s="16">
        <v>0</v>
      </c>
      <c r="T305" s="16">
        <v>0</v>
      </c>
      <c r="V305" s="12" t="s">
        <v>204</v>
      </c>
      <c r="W305" s="12" t="s">
        <v>204</v>
      </c>
      <c r="X305" s="16">
        <v>1</v>
      </c>
      <c r="Y305" s="16">
        <v>10</v>
      </c>
      <c r="Z305" s="16">
        <v>1</v>
      </c>
      <c r="AA305" s="16">
        <f t="shared" si="54"/>
        <v>120</v>
      </c>
      <c r="AB305" s="16" t="s">
        <v>643</v>
      </c>
      <c r="AC305" s="16" t="s">
        <v>592</v>
      </c>
      <c r="AD305" s="16">
        <f t="shared" si="44"/>
        <v>42000</v>
      </c>
      <c r="AE305" s="16">
        <f t="shared" si="45"/>
        <v>350</v>
      </c>
      <c r="AF305" s="16">
        <f t="shared" si="46"/>
        <v>131250</v>
      </c>
      <c r="AG305" s="16">
        <f t="shared" si="47"/>
        <v>100</v>
      </c>
      <c r="AH305" s="12">
        <v>0</v>
      </c>
      <c r="AI305" s="16">
        <f t="shared" si="48"/>
        <v>7</v>
      </c>
      <c r="AJ305" s="16">
        <f t="shared" si="49"/>
        <v>24150</v>
      </c>
      <c r="AK305" s="16">
        <f t="shared" si="50"/>
        <v>500</v>
      </c>
      <c r="AL305" s="16">
        <f t="shared" si="51"/>
        <v>5000</v>
      </c>
      <c r="AM305" s="16">
        <f t="shared" si="52"/>
        <v>90000</v>
      </c>
      <c r="AN305" s="16">
        <f t="shared" si="53"/>
        <v>292400</v>
      </c>
      <c r="AO305" s="12" t="s">
        <v>592</v>
      </c>
      <c r="AP305" s="16" t="s">
        <v>207</v>
      </c>
      <c r="AQ305" s="16" t="s">
        <v>204</v>
      </c>
      <c r="AS305" s="16" t="s">
        <v>2408</v>
      </c>
      <c r="AT305" s="16" t="s">
        <v>2407</v>
      </c>
      <c r="AU305" t="s">
        <v>2410</v>
      </c>
      <c r="AV305" s="15" t="s">
        <v>2409</v>
      </c>
      <c r="AW305" s="16" t="s">
        <v>593</v>
      </c>
      <c r="AX305" s="16" t="s">
        <v>204</v>
      </c>
      <c r="AY305" s="16" t="s">
        <v>204</v>
      </c>
      <c r="AZ305" s="16" t="s">
        <v>204</v>
      </c>
      <c r="BA305" s="16" t="s">
        <v>204</v>
      </c>
      <c r="BB305" s="16" t="s">
        <v>204</v>
      </c>
      <c r="BC305" s="16">
        <v>1</v>
      </c>
      <c r="BD305" s="16">
        <v>7.92</v>
      </c>
      <c r="BE305" s="16">
        <v>2800</v>
      </c>
      <c r="BF305" s="16">
        <v>1200</v>
      </c>
      <c r="BG305" s="16">
        <v>0</v>
      </c>
      <c r="BH305" s="16">
        <v>1600</v>
      </c>
      <c r="BI305" s="16">
        <v>2320</v>
      </c>
      <c r="BJ305" s="16">
        <v>0</v>
      </c>
    </row>
    <row r="306" spans="1:62" ht="20.149999999999999" customHeight="1" x14ac:dyDescent="0.35">
      <c r="A306">
        <v>305</v>
      </c>
      <c r="B306" t="s">
        <v>360</v>
      </c>
      <c r="C306" t="s">
        <v>7219</v>
      </c>
      <c r="D306" s="15" t="s">
        <v>904</v>
      </c>
      <c r="E306" s="12" t="s">
        <v>93</v>
      </c>
      <c r="G306" s="12" t="s">
        <v>588</v>
      </c>
      <c r="H306" s="12" t="s">
        <v>589</v>
      </c>
      <c r="I306" s="12" t="s">
        <v>640</v>
      </c>
      <c r="J306" s="12" t="s">
        <v>2402</v>
      </c>
      <c r="K306" s="12" t="s">
        <v>851</v>
      </c>
      <c r="N306" s="16" t="s">
        <v>206</v>
      </c>
      <c r="O306" s="16" t="s">
        <v>901</v>
      </c>
      <c r="P306" s="12" t="s">
        <v>482</v>
      </c>
      <c r="Q306" s="16">
        <v>2023</v>
      </c>
      <c r="R306" s="16">
        <v>0.5</v>
      </c>
      <c r="S306" s="16">
        <v>0</v>
      </c>
      <c r="T306" s="16">
        <v>0</v>
      </c>
      <c r="V306" s="12" t="s">
        <v>204</v>
      </c>
      <c r="W306" s="12" t="s">
        <v>204</v>
      </c>
      <c r="X306" s="16">
        <v>1</v>
      </c>
      <c r="Y306" s="16">
        <v>14</v>
      </c>
      <c r="Z306" s="16">
        <v>0.5</v>
      </c>
      <c r="AA306" s="16">
        <f t="shared" si="54"/>
        <v>60</v>
      </c>
      <c r="AB306" s="16" t="s">
        <v>643</v>
      </c>
      <c r="AC306" s="16" t="s">
        <v>592</v>
      </c>
      <c r="AD306" s="16">
        <f t="shared" si="44"/>
        <v>21000</v>
      </c>
      <c r="AE306" s="16">
        <f t="shared" si="45"/>
        <v>175</v>
      </c>
      <c r="AF306" s="16">
        <f t="shared" si="46"/>
        <v>65625</v>
      </c>
      <c r="AG306" s="16">
        <f t="shared" si="47"/>
        <v>50</v>
      </c>
      <c r="AH306" s="12">
        <v>0</v>
      </c>
      <c r="AI306" s="16">
        <f t="shared" si="48"/>
        <v>3.5</v>
      </c>
      <c r="AJ306" s="16">
        <f t="shared" si="49"/>
        <v>12075</v>
      </c>
      <c r="AK306" s="16">
        <f t="shared" si="50"/>
        <v>250</v>
      </c>
      <c r="AL306" s="16">
        <f t="shared" si="51"/>
        <v>2500</v>
      </c>
      <c r="AM306" s="16">
        <f t="shared" si="52"/>
        <v>45000</v>
      </c>
      <c r="AN306" s="16">
        <f t="shared" si="53"/>
        <v>146200</v>
      </c>
      <c r="AO306" s="12" t="s">
        <v>592</v>
      </c>
      <c r="AP306" s="16" t="s">
        <v>207</v>
      </c>
      <c r="AQ306" s="16" t="s">
        <v>204</v>
      </c>
      <c r="AS306" s="16" t="s">
        <v>2408</v>
      </c>
      <c r="AT306" s="16" t="s">
        <v>2407</v>
      </c>
      <c r="AU306" t="s">
        <v>2410</v>
      </c>
      <c r="AV306" s="15" t="s">
        <v>2409</v>
      </c>
      <c r="AW306" s="16" t="s">
        <v>593</v>
      </c>
      <c r="AX306" s="16" t="s">
        <v>204</v>
      </c>
      <c r="AY306" s="16" t="s">
        <v>204</v>
      </c>
      <c r="AZ306" s="16" t="s">
        <v>204</v>
      </c>
      <c r="BA306" s="16" t="s">
        <v>204</v>
      </c>
      <c r="BB306" s="16" t="s">
        <v>204</v>
      </c>
      <c r="BC306" s="16">
        <v>0.5</v>
      </c>
      <c r="BD306" s="16">
        <v>3.76</v>
      </c>
      <c r="BE306" s="16">
        <v>1360</v>
      </c>
      <c r="BF306" s="16">
        <v>800</v>
      </c>
      <c r="BG306" s="16">
        <v>0</v>
      </c>
      <c r="BH306" s="16">
        <v>480</v>
      </c>
      <c r="BI306" s="16">
        <v>480</v>
      </c>
      <c r="BJ306" s="16">
        <v>0</v>
      </c>
    </row>
    <row r="307" spans="1:62" ht="20.149999999999999" customHeight="1" x14ac:dyDescent="0.35">
      <c r="A307">
        <v>306</v>
      </c>
      <c r="B307" t="s">
        <v>360</v>
      </c>
      <c r="C307" t="s">
        <v>7220</v>
      </c>
      <c r="D307" s="15" t="s">
        <v>905</v>
      </c>
      <c r="E307" s="12" t="s">
        <v>93</v>
      </c>
      <c r="G307" s="12" t="s">
        <v>588</v>
      </c>
      <c r="H307" s="12" t="s">
        <v>589</v>
      </c>
      <c r="I307" s="12" t="s">
        <v>640</v>
      </c>
      <c r="J307" s="12" t="s">
        <v>2402</v>
      </c>
      <c r="K307" s="12" t="s">
        <v>851</v>
      </c>
      <c r="N307" s="16" t="s">
        <v>206</v>
      </c>
      <c r="O307" s="16" t="s">
        <v>901</v>
      </c>
      <c r="P307" s="12" t="s">
        <v>482</v>
      </c>
      <c r="Q307" s="16">
        <v>2023</v>
      </c>
      <c r="R307" s="16">
        <v>0.5</v>
      </c>
      <c r="S307" s="16">
        <v>0</v>
      </c>
      <c r="T307" s="16">
        <v>0</v>
      </c>
      <c r="V307" s="12" t="s">
        <v>204</v>
      </c>
      <c r="W307" s="12" t="s">
        <v>204</v>
      </c>
      <c r="X307" s="16">
        <v>1</v>
      </c>
      <c r="Y307" s="16">
        <v>8</v>
      </c>
      <c r="Z307" s="16">
        <v>0.5</v>
      </c>
      <c r="AA307" s="16">
        <f t="shared" si="54"/>
        <v>60</v>
      </c>
      <c r="AB307" s="16" t="s">
        <v>643</v>
      </c>
      <c r="AC307" s="16" t="s">
        <v>592</v>
      </c>
      <c r="AD307" s="16">
        <f t="shared" si="44"/>
        <v>21000</v>
      </c>
      <c r="AE307" s="16">
        <f t="shared" si="45"/>
        <v>175</v>
      </c>
      <c r="AF307" s="16">
        <f t="shared" si="46"/>
        <v>65625</v>
      </c>
      <c r="AG307" s="16">
        <f t="shared" si="47"/>
        <v>50</v>
      </c>
      <c r="AH307" s="12">
        <v>0</v>
      </c>
      <c r="AI307" s="16">
        <f t="shared" si="48"/>
        <v>3.5</v>
      </c>
      <c r="AJ307" s="16">
        <f t="shared" si="49"/>
        <v>12075</v>
      </c>
      <c r="AK307" s="16">
        <f t="shared" si="50"/>
        <v>250</v>
      </c>
      <c r="AL307" s="16">
        <f t="shared" si="51"/>
        <v>2500</v>
      </c>
      <c r="AM307" s="16">
        <f t="shared" si="52"/>
        <v>45000</v>
      </c>
      <c r="AN307" s="16">
        <f t="shared" si="53"/>
        <v>146200</v>
      </c>
      <c r="AO307" s="12" t="s">
        <v>592</v>
      </c>
      <c r="AP307" s="16" t="s">
        <v>207</v>
      </c>
      <c r="AQ307" s="16" t="s">
        <v>204</v>
      </c>
      <c r="AS307" s="16" t="s">
        <v>2408</v>
      </c>
      <c r="AT307" s="16" t="s">
        <v>2407</v>
      </c>
      <c r="AU307" t="s">
        <v>2410</v>
      </c>
      <c r="AV307" s="15" t="s">
        <v>2409</v>
      </c>
      <c r="AW307" s="16" t="s">
        <v>593</v>
      </c>
      <c r="AX307" s="16" t="s">
        <v>204</v>
      </c>
      <c r="AY307" s="16" t="s">
        <v>204</v>
      </c>
      <c r="AZ307" s="16" t="s">
        <v>204</v>
      </c>
      <c r="BA307" s="16" t="s">
        <v>204</v>
      </c>
      <c r="BB307" s="16" t="s">
        <v>204</v>
      </c>
      <c r="BC307" s="16">
        <v>0.5</v>
      </c>
      <c r="BD307" s="16">
        <v>3.92</v>
      </c>
      <c r="BE307" s="16">
        <v>1360</v>
      </c>
      <c r="BF307" s="16">
        <v>800</v>
      </c>
      <c r="BG307" s="16">
        <v>0</v>
      </c>
      <c r="BH307" s="16">
        <v>880</v>
      </c>
      <c r="BI307" s="16">
        <v>880</v>
      </c>
      <c r="BJ307" s="16">
        <v>0</v>
      </c>
    </row>
    <row r="308" spans="1:62" ht="20.149999999999999" customHeight="1" x14ac:dyDescent="0.35">
      <c r="A308">
        <v>307</v>
      </c>
      <c r="B308" t="s">
        <v>360</v>
      </c>
      <c r="C308" t="s">
        <v>7221</v>
      </c>
      <c r="D308" s="15" t="s">
        <v>906</v>
      </c>
      <c r="E308" s="12" t="s">
        <v>93</v>
      </c>
      <c r="G308" s="12" t="s">
        <v>588</v>
      </c>
      <c r="H308" s="12" t="s">
        <v>589</v>
      </c>
      <c r="I308" s="12" t="s">
        <v>640</v>
      </c>
      <c r="J308" s="12" t="s">
        <v>2402</v>
      </c>
      <c r="K308" s="12" t="s">
        <v>851</v>
      </c>
      <c r="N308" s="16" t="s">
        <v>206</v>
      </c>
      <c r="O308" s="16" t="s">
        <v>901</v>
      </c>
      <c r="P308" s="12" t="s">
        <v>482</v>
      </c>
      <c r="Q308" s="16">
        <v>2023</v>
      </c>
      <c r="R308" s="16">
        <v>0.5</v>
      </c>
      <c r="S308" s="16">
        <v>0</v>
      </c>
      <c r="T308" s="16">
        <v>0</v>
      </c>
      <c r="V308" s="12" t="s">
        <v>204</v>
      </c>
      <c r="W308" s="12" t="s">
        <v>204</v>
      </c>
      <c r="X308" s="16">
        <v>1</v>
      </c>
      <c r="Y308" s="16">
        <v>6</v>
      </c>
      <c r="Z308" s="16">
        <v>0.5</v>
      </c>
      <c r="AA308" s="16">
        <f t="shared" si="54"/>
        <v>60</v>
      </c>
      <c r="AB308" s="16" t="s">
        <v>643</v>
      </c>
      <c r="AC308" s="16" t="s">
        <v>592</v>
      </c>
      <c r="AD308" s="16">
        <f t="shared" si="44"/>
        <v>21000</v>
      </c>
      <c r="AE308" s="16">
        <f t="shared" si="45"/>
        <v>175</v>
      </c>
      <c r="AF308" s="16">
        <f t="shared" si="46"/>
        <v>65625</v>
      </c>
      <c r="AG308" s="16">
        <f t="shared" si="47"/>
        <v>50</v>
      </c>
      <c r="AH308" s="12">
        <v>0</v>
      </c>
      <c r="AI308" s="16">
        <f t="shared" si="48"/>
        <v>3.5</v>
      </c>
      <c r="AJ308" s="16">
        <f t="shared" si="49"/>
        <v>12075</v>
      </c>
      <c r="AK308" s="16">
        <f t="shared" si="50"/>
        <v>250</v>
      </c>
      <c r="AL308" s="16">
        <f t="shared" si="51"/>
        <v>2500</v>
      </c>
      <c r="AM308" s="16">
        <f t="shared" si="52"/>
        <v>45000</v>
      </c>
      <c r="AN308" s="16">
        <f t="shared" si="53"/>
        <v>146200</v>
      </c>
      <c r="AO308" s="12" t="s">
        <v>592</v>
      </c>
      <c r="AP308" s="16" t="s">
        <v>207</v>
      </c>
      <c r="AQ308" s="16" t="s">
        <v>204</v>
      </c>
      <c r="AS308" s="16" t="s">
        <v>2408</v>
      </c>
      <c r="AT308" s="16" t="s">
        <v>2407</v>
      </c>
      <c r="AU308" t="s">
        <v>2410</v>
      </c>
      <c r="AV308" s="15" t="s">
        <v>2409</v>
      </c>
      <c r="AW308" s="16" t="s">
        <v>593</v>
      </c>
      <c r="AX308" s="16" t="s">
        <v>204</v>
      </c>
      <c r="AY308" s="16" t="s">
        <v>204</v>
      </c>
      <c r="AZ308" s="16" t="s">
        <v>204</v>
      </c>
      <c r="BA308" s="16" t="s">
        <v>204</v>
      </c>
      <c r="BB308" s="16" t="s">
        <v>204</v>
      </c>
      <c r="BC308" s="16">
        <v>0.5</v>
      </c>
      <c r="BD308" s="16">
        <v>4</v>
      </c>
      <c r="BE308" s="16">
        <v>1360</v>
      </c>
      <c r="BF308" s="16">
        <v>1200</v>
      </c>
      <c r="BG308" s="16">
        <v>0</v>
      </c>
      <c r="BH308" s="16">
        <v>640</v>
      </c>
      <c r="BI308" s="16">
        <v>800</v>
      </c>
      <c r="BJ308" s="16">
        <v>0</v>
      </c>
    </row>
    <row r="309" spans="1:62" ht="20.149999999999999" customHeight="1" x14ac:dyDescent="0.35">
      <c r="A309">
        <v>308</v>
      </c>
      <c r="B309" t="s">
        <v>360</v>
      </c>
      <c r="C309" t="s">
        <v>7222</v>
      </c>
      <c r="D309" s="15" t="s">
        <v>907</v>
      </c>
      <c r="E309" s="12" t="s">
        <v>98</v>
      </c>
      <c r="G309" s="12" t="s">
        <v>588</v>
      </c>
      <c r="H309" s="12" t="s">
        <v>589</v>
      </c>
      <c r="I309" s="12" t="s">
        <v>640</v>
      </c>
      <c r="J309" s="12" t="s">
        <v>2402</v>
      </c>
      <c r="K309" s="12" t="s">
        <v>851</v>
      </c>
      <c r="N309" s="16" t="s">
        <v>206</v>
      </c>
      <c r="O309" s="16" t="s">
        <v>901</v>
      </c>
      <c r="P309" s="12" t="s">
        <v>482</v>
      </c>
      <c r="Q309" s="16">
        <v>2023</v>
      </c>
      <c r="R309" s="16">
        <v>1</v>
      </c>
      <c r="S309" s="16">
        <v>0</v>
      </c>
      <c r="T309" s="16">
        <v>0</v>
      </c>
      <c r="V309" s="12" t="s">
        <v>204</v>
      </c>
      <c r="W309" s="12" t="s">
        <v>204</v>
      </c>
      <c r="X309" s="16">
        <v>1</v>
      </c>
      <c r="Y309" s="16">
        <v>15</v>
      </c>
      <c r="Z309" s="16">
        <v>1</v>
      </c>
      <c r="AA309" s="16">
        <f t="shared" si="54"/>
        <v>120</v>
      </c>
      <c r="AB309" s="16" t="s">
        <v>643</v>
      </c>
      <c r="AC309" s="16" t="s">
        <v>592</v>
      </c>
      <c r="AD309" s="16">
        <f t="shared" si="44"/>
        <v>42000</v>
      </c>
      <c r="AE309" s="16">
        <f t="shared" si="45"/>
        <v>350</v>
      </c>
      <c r="AF309" s="16">
        <f t="shared" si="46"/>
        <v>131250</v>
      </c>
      <c r="AG309" s="16">
        <f t="shared" si="47"/>
        <v>100</v>
      </c>
      <c r="AH309" s="12">
        <v>0</v>
      </c>
      <c r="AI309" s="16">
        <f t="shared" si="48"/>
        <v>7</v>
      </c>
      <c r="AJ309" s="16">
        <f t="shared" si="49"/>
        <v>24150</v>
      </c>
      <c r="AK309" s="16">
        <f t="shared" si="50"/>
        <v>500</v>
      </c>
      <c r="AL309" s="16">
        <f t="shared" si="51"/>
        <v>5000</v>
      </c>
      <c r="AM309" s="16">
        <f t="shared" si="52"/>
        <v>90000</v>
      </c>
      <c r="AN309" s="16">
        <f t="shared" si="53"/>
        <v>292400</v>
      </c>
      <c r="AO309" s="12" t="s">
        <v>592</v>
      </c>
      <c r="AP309" s="16" t="s">
        <v>207</v>
      </c>
      <c r="AQ309" s="16" t="s">
        <v>204</v>
      </c>
      <c r="AS309" s="16" t="s">
        <v>2408</v>
      </c>
      <c r="AT309" s="16" t="s">
        <v>2407</v>
      </c>
      <c r="AU309" t="s">
        <v>2410</v>
      </c>
      <c r="AV309" s="15" t="s">
        <v>2409</v>
      </c>
      <c r="AW309" s="16" t="s">
        <v>593</v>
      </c>
      <c r="AX309" s="16" t="s">
        <v>204</v>
      </c>
      <c r="AY309" s="16" t="s">
        <v>204</v>
      </c>
      <c r="AZ309" s="16" t="s">
        <v>204</v>
      </c>
      <c r="BA309" s="16" t="s">
        <v>204</v>
      </c>
      <c r="BB309" s="16" t="s">
        <v>204</v>
      </c>
      <c r="BC309" s="16">
        <v>1</v>
      </c>
      <c r="BD309" s="16">
        <v>6.8</v>
      </c>
      <c r="BE309" s="16">
        <v>2800</v>
      </c>
      <c r="BF309" s="16">
        <v>1600</v>
      </c>
      <c r="BG309" s="16">
        <v>0</v>
      </c>
      <c r="BH309" s="16">
        <v>1200</v>
      </c>
      <c r="BI309" s="16">
        <v>1200</v>
      </c>
      <c r="BJ309" s="16">
        <v>0</v>
      </c>
    </row>
    <row r="310" spans="1:62" ht="20.149999999999999" customHeight="1" x14ac:dyDescent="0.35">
      <c r="A310">
        <v>309</v>
      </c>
      <c r="B310" t="s">
        <v>360</v>
      </c>
      <c r="C310" t="s">
        <v>7223</v>
      </c>
      <c r="D310" s="15" t="s">
        <v>908</v>
      </c>
      <c r="E310" s="12" t="s">
        <v>98</v>
      </c>
      <c r="G310" s="12" t="s">
        <v>588</v>
      </c>
      <c r="H310" s="12" t="s">
        <v>589</v>
      </c>
      <c r="I310" s="12" t="s">
        <v>640</v>
      </c>
      <c r="J310" s="12" t="s">
        <v>2402</v>
      </c>
      <c r="K310" s="12" t="s">
        <v>851</v>
      </c>
      <c r="N310" s="16" t="s">
        <v>206</v>
      </c>
      <c r="O310" s="16" t="s">
        <v>901</v>
      </c>
      <c r="P310" s="12" t="s">
        <v>482</v>
      </c>
      <c r="Q310" s="16">
        <v>2023</v>
      </c>
      <c r="R310" s="16">
        <v>1</v>
      </c>
      <c r="S310" s="16">
        <v>0</v>
      </c>
      <c r="T310" s="16">
        <v>0</v>
      </c>
      <c r="V310" s="12" t="s">
        <v>204</v>
      </c>
      <c r="W310" s="12" t="s">
        <v>204</v>
      </c>
      <c r="X310" s="16">
        <v>1</v>
      </c>
      <c r="Y310" s="16">
        <v>11</v>
      </c>
      <c r="Z310" s="16">
        <v>1</v>
      </c>
      <c r="AA310" s="16">
        <f t="shared" si="54"/>
        <v>120</v>
      </c>
      <c r="AB310" s="16" t="s">
        <v>643</v>
      </c>
      <c r="AC310" s="16" t="s">
        <v>592</v>
      </c>
      <c r="AD310" s="16">
        <f t="shared" si="44"/>
        <v>42000</v>
      </c>
      <c r="AE310" s="16">
        <f t="shared" si="45"/>
        <v>350</v>
      </c>
      <c r="AF310" s="16">
        <f t="shared" si="46"/>
        <v>131250</v>
      </c>
      <c r="AG310" s="16">
        <f t="shared" si="47"/>
        <v>100</v>
      </c>
      <c r="AH310" s="12">
        <v>0</v>
      </c>
      <c r="AI310" s="16">
        <f t="shared" si="48"/>
        <v>7</v>
      </c>
      <c r="AJ310" s="16">
        <f t="shared" si="49"/>
        <v>24150</v>
      </c>
      <c r="AK310" s="16">
        <f t="shared" si="50"/>
        <v>500</v>
      </c>
      <c r="AL310" s="16">
        <f t="shared" si="51"/>
        <v>5000</v>
      </c>
      <c r="AM310" s="16">
        <f t="shared" si="52"/>
        <v>90000</v>
      </c>
      <c r="AN310" s="16">
        <f t="shared" si="53"/>
        <v>292400</v>
      </c>
      <c r="AO310" s="12" t="s">
        <v>592</v>
      </c>
      <c r="AP310" s="16" t="s">
        <v>207</v>
      </c>
      <c r="AQ310" s="16" t="s">
        <v>204</v>
      </c>
      <c r="AS310" s="16" t="s">
        <v>2408</v>
      </c>
      <c r="AT310" s="16" t="s">
        <v>2407</v>
      </c>
      <c r="AU310" t="s">
        <v>2410</v>
      </c>
      <c r="AV310" s="15" t="s">
        <v>2409</v>
      </c>
      <c r="AW310" s="16" t="s">
        <v>593</v>
      </c>
      <c r="AX310" s="16" t="s">
        <v>204</v>
      </c>
      <c r="AY310" s="16" t="s">
        <v>204</v>
      </c>
      <c r="AZ310" s="16" t="s">
        <v>204</v>
      </c>
      <c r="BA310" s="16" t="s">
        <v>204</v>
      </c>
      <c r="BB310" s="16" t="s">
        <v>204</v>
      </c>
      <c r="BC310" s="16">
        <v>1</v>
      </c>
      <c r="BD310" s="16">
        <v>7.2</v>
      </c>
      <c r="BE310" s="16">
        <v>2800</v>
      </c>
      <c r="BF310" s="16">
        <v>1600</v>
      </c>
      <c r="BG310" s="16">
        <v>0</v>
      </c>
      <c r="BH310" s="16">
        <v>1200</v>
      </c>
      <c r="BI310" s="16">
        <v>1600</v>
      </c>
      <c r="BJ310" s="16">
        <v>0</v>
      </c>
    </row>
    <row r="311" spans="1:62" ht="20.149999999999999" customHeight="1" x14ac:dyDescent="0.35">
      <c r="A311">
        <v>310</v>
      </c>
      <c r="B311" t="s">
        <v>360</v>
      </c>
      <c r="C311" t="s">
        <v>7224</v>
      </c>
      <c r="D311" s="15" t="s">
        <v>854</v>
      </c>
      <c r="E311" s="12" t="s">
        <v>98</v>
      </c>
      <c r="G311" s="12" t="s">
        <v>588</v>
      </c>
      <c r="H311" s="12" t="s">
        <v>589</v>
      </c>
      <c r="I311" s="12" t="s">
        <v>640</v>
      </c>
      <c r="J311" s="12" t="s">
        <v>2402</v>
      </c>
      <c r="K311" s="12" t="s">
        <v>851</v>
      </c>
      <c r="N311" s="16" t="s">
        <v>205</v>
      </c>
      <c r="O311" s="16" t="s">
        <v>909</v>
      </c>
      <c r="P311" s="12" t="s">
        <v>482</v>
      </c>
      <c r="Q311" s="16">
        <v>2023</v>
      </c>
      <c r="R311" s="16">
        <v>3</v>
      </c>
      <c r="S311" s="16">
        <v>0</v>
      </c>
      <c r="T311" s="16">
        <v>0</v>
      </c>
      <c r="V311" s="12" t="s">
        <v>204</v>
      </c>
      <c r="W311" s="12" t="s">
        <v>204</v>
      </c>
      <c r="X311" s="16">
        <v>1</v>
      </c>
      <c r="Y311" s="16">
        <v>12</v>
      </c>
      <c r="Z311" s="16">
        <v>3</v>
      </c>
      <c r="AA311" s="16">
        <f t="shared" si="54"/>
        <v>360</v>
      </c>
      <c r="AB311" s="16" t="s">
        <v>643</v>
      </c>
      <c r="AC311" s="16" t="s">
        <v>592</v>
      </c>
      <c r="AD311" s="16">
        <f t="shared" si="44"/>
        <v>126000</v>
      </c>
      <c r="AE311" s="16">
        <f t="shared" si="45"/>
        <v>1050</v>
      </c>
      <c r="AF311" s="16">
        <f t="shared" si="46"/>
        <v>393750</v>
      </c>
      <c r="AG311" s="16">
        <f t="shared" si="47"/>
        <v>300</v>
      </c>
      <c r="AH311" s="12">
        <v>0</v>
      </c>
      <c r="AI311" s="16">
        <f t="shared" si="48"/>
        <v>21</v>
      </c>
      <c r="AJ311" s="16">
        <f t="shared" si="49"/>
        <v>72450</v>
      </c>
      <c r="AK311" s="16">
        <f t="shared" si="50"/>
        <v>1500</v>
      </c>
      <c r="AL311" s="16">
        <f t="shared" si="51"/>
        <v>15000</v>
      </c>
      <c r="AM311" s="16">
        <f t="shared" si="52"/>
        <v>270000</v>
      </c>
      <c r="AN311" s="16">
        <f t="shared" si="53"/>
        <v>877200</v>
      </c>
      <c r="AO311" s="12" t="s">
        <v>592</v>
      </c>
      <c r="AP311" s="16" t="s">
        <v>207</v>
      </c>
      <c r="AQ311" s="16" t="s">
        <v>204</v>
      </c>
      <c r="AS311" s="16" t="s">
        <v>2408</v>
      </c>
      <c r="AT311" s="16" t="s">
        <v>2407</v>
      </c>
      <c r="AU311" t="s">
        <v>2410</v>
      </c>
      <c r="AV311" s="15" t="s">
        <v>2409</v>
      </c>
      <c r="AW311" s="16" t="s">
        <v>593</v>
      </c>
      <c r="AX311" s="16" t="s">
        <v>204</v>
      </c>
      <c r="AY311" s="16" t="s">
        <v>204</v>
      </c>
      <c r="AZ311" s="16" t="s">
        <v>204</v>
      </c>
      <c r="BA311" s="16" t="s">
        <v>204</v>
      </c>
      <c r="BB311" s="16" t="s">
        <v>204</v>
      </c>
      <c r="BC311" s="16">
        <v>3</v>
      </c>
      <c r="BD311" s="16">
        <v>20.399999999999999</v>
      </c>
      <c r="BE311" s="16">
        <v>8400</v>
      </c>
      <c r="BF311" s="16">
        <v>3200</v>
      </c>
      <c r="BG311" s="16">
        <v>0</v>
      </c>
      <c r="BH311" s="16">
        <v>4000</v>
      </c>
      <c r="BI311" s="16">
        <v>4800</v>
      </c>
      <c r="BJ311" s="16">
        <v>0</v>
      </c>
    </row>
    <row r="312" spans="1:62" ht="20.149999999999999" customHeight="1" x14ac:dyDescent="0.35">
      <c r="A312">
        <v>311</v>
      </c>
      <c r="B312" t="s">
        <v>360</v>
      </c>
      <c r="C312" t="s">
        <v>7225</v>
      </c>
      <c r="D312" s="15" t="s">
        <v>910</v>
      </c>
      <c r="E312" s="12" t="s">
        <v>98</v>
      </c>
      <c r="G312" s="12" t="s">
        <v>588</v>
      </c>
      <c r="H312" s="12" t="s">
        <v>589</v>
      </c>
      <c r="I312" s="12" t="s">
        <v>640</v>
      </c>
      <c r="J312" s="12" t="s">
        <v>2402</v>
      </c>
      <c r="K312" s="12" t="s">
        <v>851</v>
      </c>
      <c r="N312" s="16" t="s">
        <v>206</v>
      </c>
      <c r="O312" s="16" t="s">
        <v>909</v>
      </c>
      <c r="P312" s="12" t="s">
        <v>482</v>
      </c>
      <c r="Q312" s="16">
        <v>2023</v>
      </c>
      <c r="R312" s="16">
        <v>2</v>
      </c>
      <c r="S312" s="16">
        <v>0</v>
      </c>
      <c r="T312" s="16">
        <v>0</v>
      </c>
      <c r="V312" s="12" t="s">
        <v>204</v>
      </c>
      <c r="W312" s="12" t="s">
        <v>204</v>
      </c>
      <c r="X312" s="16">
        <v>1</v>
      </c>
      <c r="Y312" s="16">
        <v>11</v>
      </c>
      <c r="Z312" s="16">
        <v>2</v>
      </c>
      <c r="AA312" s="16">
        <f t="shared" si="54"/>
        <v>240</v>
      </c>
      <c r="AB312" s="16" t="s">
        <v>643</v>
      </c>
      <c r="AC312" s="16" t="s">
        <v>592</v>
      </c>
      <c r="AD312" s="16">
        <f t="shared" si="44"/>
        <v>84000</v>
      </c>
      <c r="AE312" s="16">
        <f t="shared" si="45"/>
        <v>700</v>
      </c>
      <c r="AF312" s="16">
        <f t="shared" si="46"/>
        <v>262500</v>
      </c>
      <c r="AG312" s="16">
        <f t="shared" si="47"/>
        <v>200</v>
      </c>
      <c r="AH312" s="12">
        <v>0</v>
      </c>
      <c r="AI312" s="16">
        <f t="shared" si="48"/>
        <v>14</v>
      </c>
      <c r="AJ312" s="16">
        <f t="shared" si="49"/>
        <v>48300</v>
      </c>
      <c r="AK312" s="16">
        <f t="shared" si="50"/>
        <v>1000</v>
      </c>
      <c r="AL312" s="16">
        <f t="shared" si="51"/>
        <v>10000</v>
      </c>
      <c r="AM312" s="16">
        <f t="shared" si="52"/>
        <v>180000</v>
      </c>
      <c r="AN312" s="16">
        <f t="shared" si="53"/>
        <v>584800</v>
      </c>
      <c r="AO312" s="12" t="s">
        <v>592</v>
      </c>
      <c r="AP312" s="16" t="s">
        <v>207</v>
      </c>
      <c r="AQ312" s="16" t="s">
        <v>204</v>
      </c>
      <c r="AS312" s="16" t="s">
        <v>2408</v>
      </c>
      <c r="AT312" s="16" t="s">
        <v>2407</v>
      </c>
      <c r="AU312" t="s">
        <v>2410</v>
      </c>
      <c r="AV312" s="15" t="s">
        <v>2409</v>
      </c>
      <c r="AW312" s="16" t="s">
        <v>593</v>
      </c>
      <c r="AX312" s="16" t="s">
        <v>204</v>
      </c>
      <c r="AY312" s="16" t="s">
        <v>204</v>
      </c>
      <c r="AZ312" s="16" t="s">
        <v>204</v>
      </c>
      <c r="BA312" s="16" t="s">
        <v>204</v>
      </c>
      <c r="BB312" s="16" t="s">
        <v>204</v>
      </c>
      <c r="BC312" s="16">
        <v>2</v>
      </c>
      <c r="BD312" s="16">
        <v>14.72</v>
      </c>
      <c r="BE312" s="16">
        <v>5600</v>
      </c>
      <c r="BF312" s="16">
        <v>3200</v>
      </c>
      <c r="BG312" s="16">
        <v>0</v>
      </c>
      <c r="BH312" s="16">
        <v>2720</v>
      </c>
      <c r="BI312" s="16">
        <v>3200</v>
      </c>
      <c r="BJ312" s="16">
        <v>0</v>
      </c>
    </row>
    <row r="313" spans="1:62" ht="20.149999999999999" customHeight="1" x14ac:dyDescent="0.35">
      <c r="A313">
        <v>312</v>
      </c>
      <c r="B313" t="s">
        <v>360</v>
      </c>
      <c r="C313" t="s">
        <v>7226</v>
      </c>
      <c r="D313" s="15" t="s">
        <v>911</v>
      </c>
      <c r="E313" s="12" t="s">
        <v>98</v>
      </c>
      <c r="G313" s="12" t="s">
        <v>588</v>
      </c>
      <c r="H313" s="12" t="s">
        <v>589</v>
      </c>
      <c r="I313" s="12" t="s">
        <v>640</v>
      </c>
      <c r="J313" s="12" t="s">
        <v>2402</v>
      </c>
      <c r="K313" s="12" t="s">
        <v>851</v>
      </c>
      <c r="N313" s="16" t="s">
        <v>206</v>
      </c>
      <c r="O313" s="16" t="s">
        <v>909</v>
      </c>
      <c r="P313" s="12" t="s">
        <v>482</v>
      </c>
      <c r="Q313" s="16">
        <v>2023</v>
      </c>
      <c r="R313" s="16">
        <v>3</v>
      </c>
      <c r="S313" s="16">
        <v>0</v>
      </c>
      <c r="T313" s="16">
        <v>0</v>
      </c>
      <c r="V313" s="12" t="s">
        <v>204</v>
      </c>
      <c r="W313" s="12" t="s">
        <v>204</v>
      </c>
      <c r="X313" s="16">
        <v>1</v>
      </c>
      <c r="Y313" s="16">
        <v>11</v>
      </c>
      <c r="Z313" s="16">
        <v>3</v>
      </c>
      <c r="AA313" s="16">
        <f t="shared" si="54"/>
        <v>360</v>
      </c>
      <c r="AB313" s="16" t="s">
        <v>643</v>
      </c>
      <c r="AC313" s="16" t="s">
        <v>592</v>
      </c>
      <c r="AD313" s="16">
        <f t="shared" si="44"/>
        <v>126000</v>
      </c>
      <c r="AE313" s="16">
        <f t="shared" si="45"/>
        <v>1050</v>
      </c>
      <c r="AF313" s="16">
        <f t="shared" si="46"/>
        <v>393750</v>
      </c>
      <c r="AG313" s="16">
        <f t="shared" si="47"/>
        <v>300</v>
      </c>
      <c r="AH313" s="12">
        <v>0</v>
      </c>
      <c r="AI313" s="16">
        <f t="shared" si="48"/>
        <v>21</v>
      </c>
      <c r="AJ313" s="16">
        <f t="shared" si="49"/>
        <v>72450</v>
      </c>
      <c r="AK313" s="16">
        <f t="shared" si="50"/>
        <v>1500</v>
      </c>
      <c r="AL313" s="16">
        <f t="shared" si="51"/>
        <v>15000</v>
      </c>
      <c r="AM313" s="16">
        <f t="shared" si="52"/>
        <v>270000</v>
      </c>
      <c r="AN313" s="16">
        <f t="shared" si="53"/>
        <v>877200</v>
      </c>
      <c r="AO313" s="12" t="s">
        <v>592</v>
      </c>
      <c r="AP313" s="16" t="s">
        <v>207</v>
      </c>
      <c r="AQ313" s="16" t="s">
        <v>204</v>
      </c>
      <c r="AS313" s="16" t="s">
        <v>2408</v>
      </c>
      <c r="AT313" s="16" t="s">
        <v>2407</v>
      </c>
      <c r="AU313" t="s">
        <v>2410</v>
      </c>
      <c r="AV313" s="15" t="s">
        <v>2409</v>
      </c>
      <c r="AW313" s="16" t="s">
        <v>593</v>
      </c>
      <c r="AX313" s="16" t="s">
        <v>204</v>
      </c>
      <c r="AY313" s="16" t="s">
        <v>204</v>
      </c>
      <c r="AZ313" s="16" t="s">
        <v>204</v>
      </c>
      <c r="BA313" s="16" t="s">
        <v>204</v>
      </c>
      <c r="BB313" s="16" t="s">
        <v>204</v>
      </c>
      <c r="BC313" s="16">
        <v>3</v>
      </c>
      <c r="BD313" s="16">
        <v>22.08</v>
      </c>
      <c r="BE313" s="16">
        <v>8400</v>
      </c>
      <c r="BF313" s="16">
        <v>3200</v>
      </c>
      <c r="BG313" s="16">
        <v>0</v>
      </c>
      <c r="BH313" s="16">
        <v>4880</v>
      </c>
      <c r="BI313" s="16">
        <v>5600</v>
      </c>
      <c r="BJ313" s="16">
        <v>0</v>
      </c>
    </row>
    <row r="314" spans="1:62" ht="20.149999999999999" customHeight="1" x14ac:dyDescent="0.35">
      <c r="A314">
        <v>313</v>
      </c>
      <c r="B314" t="s">
        <v>360</v>
      </c>
      <c r="C314" t="s">
        <v>7227</v>
      </c>
      <c r="D314" s="15" t="s">
        <v>912</v>
      </c>
      <c r="E314" s="12" t="s">
        <v>98</v>
      </c>
      <c r="G314" s="12" t="s">
        <v>588</v>
      </c>
      <c r="H314" s="12" t="s">
        <v>589</v>
      </c>
      <c r="I314" s="12" t="s">
        <v>640</v>
      </c>
      <c r="J314" s="12" t="s">
        <v>2402</v>
      </c>
      <c r="K314" s="12" t="s">
        <v>851</v>
      </c>
      <c r="N314" s="16" t="s">
        <v>206</v>
      </c>
      <c r="O314" s="16" t="s">
        <v>909</v>
      </c>
      <c r="P314" s="12" t="s">
        <v>482</v>
      </c>
      <c r="Q314" s="16">
        <v>2023</v>
      </c>
      <c r="R314" s="16">
        <v>2</v>
      </c>
      <c r="S314" s="16">
        <v>0</v>
      </c>
      <c r="T314" s="16">
        <v>0</v>
      </c>
      <c r="V314" s="12" t="s">
        <v>204</v>
      </c>
      <c r="W314" s="12" t="s">
        <v>204</v>
      </c>
      <c r="X314" s="16">
        <v>1</v>
      </c>
      <c r="Y314" s="16">
        <v>8</v>
      </c>
      <c r="Z314" s="16">
        <v>2</v>
      </c>
      <c r="AA314" s="16">
        <f t="shared" si="54"/>
        <v>240</v>
      </c>
      <c r="AB314" s="16" t="s">
        <v>643</v>
      </c>
      <c r="AC314" s="16" t="s">
        <v>592</v>
      </c>
      <c r="AD314" s="16">
        <f t="shared" si="44"/>
        <v>84000</v>
      </c>
      <c r="AE314" s="16">
        <f t="shared" si="45"/>
        <v>700</v>
      </c>
      <c r="AF314" s="16">
        <f t="shared" si="46"/>
        <v>262500</v>
      </c>
      <c r="AG314" s="16">
        <f t="shared" si="47"/>
        <v>200</v>
      </c>
      <c r="AH314" s="12">
        <v>0</v>
      </c>
      <c r="AI314" s="16">
        <f t="shared" si="48"/>
        <v>14</v>
      </c>
      <c r="AJ314" s="16">
        <f t="shared" si="49"/>
        <v>48300</v>
      </c>
      <c r="AK314" s="16">
        <f t="shared" si="50"/>
        <v>1000</v>
      </c>
      <c r="AL314" s="16">
        <f t="shared" si="51"/>
        <v>10000</v>
      </c>
      <c r="AM314" s="16">
        <f t="shared" si="52"/>
        <v>180000</v>
      </c>
      <c r="AN314" s="16">
        <f t="shared" si="53"/>
        <v>584800</v>
      </c>
      <c r="AO314" s="12" t="s">
        <v>592</v>
      </c>
      <c r="AP314" s="16" t="s">
        <v>207</v>
      </c>
      <c r="AQ314" s="16" t="s">
        <v>204</v>
      </c>
      <c r="AS314" s="16" t="s">
        <v>2408</v>
      </c>
      <c r="AT314" s="16" t="s">
        <v>2407</v>
      </c>
      <c r="AU314" t="s">
        <v>2410</v>
      </c>
      <c r="AV314" s="15" t="s">
        <v>2409</v>
      </c>
      <c r="AW314" s="16" t="s">
        <v>593</v>
      </c>
      <c r="AX314" s="16" t="s">
        <v>204</v>
      </c>
      <c r="AY314" s="16" t="s">
        <v>204</v>
      </c>
      <c r="AZ314" s="16" t="s">
        <v>204</v>
      </c>
      <c r="BA314" s="16" t="s">
        <v>204</v>
      </c>
      <c r="BB314" s="16" t="s">
        <v>204</v>
      </c>
      <c r="BC314" s="16">
        <v>2</v>
      </c>
      <c r="BD314" s="16">
        <v>14.4</v>
      </c>
      <c r="BE314" s="16">
        <v>5600</v>
      </c>
      <c r="BF314" s="16">
        <v>3200</v>
      </c>
      <c r="BG314" s="16">
        <v>0</v>
      </c>
      <c r="BH314" s="16">
        <v>2400</v>
      </c>
      <c r="BI314" s="16">
        <v>3200</v>
      </c>
      <c r="BJ314" s="16">
        <v>0</v>
      </c>
    </row>
    <row r="315" spans="1:62" ht="20.149999999999999" customHeight="1" x14ac:dyDescent="0.35">
      <c r="A315">
        <v>314</v>
      </c>
      <c r="B315" t="s">
        <v>360</v>
      </c>
      <c r="C315" t="s">
        <v>7228</v>
      </c>
      <c r="D315" s="15" t="s">
        <v>913</v>
      </c>
      <c r="E315" s="12" t="s">
        <v>98</v>
      </c>
      <c r="G315" s="12" t="s">
        <v>588</v>
      </c>
      <c r="H315" s="12" t="s">
        <v>589</v>
      </c>
      <c r="I315" s="12" t="s">
        <v>640</v>
      </c>
      <c r="J315" s="12" t="s">
        <v>2402</v>
      </c>
      <c r="K315" s="12" t="s">
        <v>851</v>
      </c>
      <c r="N315" s="16" t="s">
        <v>206</v>
      </c>
      <c r="O315" s="16" t="s">
        <v>909</v>
      </c>
      <c r="P315" s="12" t="s">
        <v>482</v>
      </c>
      <c r="Q315" s="16">
        <v>2023</v>
      </c>
      <c r="R315" s="16">
        <v>1</v>
      </c>
      <c r="S315" s="16">
        <v>0</v>
      </c>
      <c r="T315" s="16">
        <v>0</v>
      </c>
      <c r="V315" s="12" t="s">
        <v>204</v>
      </c>
      <c r="W315" s="12" t="s">
        <v>204</v>
      </c>
      <c r="X315" s="16">
        <v>1</v>
      </c>
      <c r="Y315" s="16">
        <v>6</v>
      </c>
      <c r="Z315" s="16">
        <v>1</v>
      </c>
      <c r="AA315" s="16">
        <f t="shared" si="54"/>
        <v>120</v>
      </c>
      <c r="AB315" s="16" t="s">
        <v>643</v>
      </c>
      <c r="AC315" s="16" t="s">
        <v>592</v>
      </c>
      <c r="AD315" s="16">
        <f t="shared" si="44"/>
        <v>42000</v>
      </c>
      <c r="AE315" s="16">
        <f t="shared" si="45"/>
        <v>350</v>
      </c>
      <c r="AF315" s="16">
        <f t="shared" si="46"/>
        <v>131250</v>
      </c>
      <c r="AG315" s="16">
        <f t="shared" si="47"/>
        <v>100</v>
      </c>
      <c r="AH315" s="12">
        <v>0</v>
      </c>
      <c r="AI315" s="16">
        <f t="shared" si="48"/>
        <v>7</v>
      </c>
      <c r="AJ315" s="16">
        <f t="shared" si="49"/>
        <v>24150</v>
      </c>
      <c r="AK315" s="16">
        <f t="shared" si="50"/>
        <v>500</v>
      </c>
      <c r="AL315" s="16">
        <f t="shared" si="51"/>
        <v>5000</v>
      </c>
      <c r="AM315" s="16">
        <f t="shared" si="52"/>
        <v>90000</v>
      </c>
      <c r="AN315" s="16">
        <f t="shared" si="53"/>
        <v>292400</v>
      </c>
      <c r="AO315" s="12" t="s">
        <v>592</v>
      </c>
      <c r="AP315" s="16" t="s">
        <v>207</v>
      </c>
      <c r="AQ315" s="16" t="s">
        <v>204</v>
      </c>
      <c r="AS315" s="16" t="s">
        <v>2408</v>
      </c>
      <c r="AT315" s="16" t="s">
        <v>2407</v>
      </c>
      <c r="AU315" t="s">
        <v>2410</v>
      </c>
      <c r="AV315" s="15" t="s">
        <v>2409</v>
      </c>
      <c r="AW315" s="16" t="s">
        <v>593</v>
      </c>
      <c r="AX315" s="16" t="s">
        <v>204</v>
      </c>
      <c r="AY315" s="16" t="s">
        <v>204</v>
      </c>
      <c r="AZ315" s="16" t="s">
        <v>204</v>
      </c>
      <c r="BA315" s="16" t="s">
        <v>204</v>
      </c>
      <c r="BB315" s="16" t="s">
        <v>204</v>
      </c>
      <c r="BC315" s="16">
        <v>1</v>
      </c>
      <c r="BD315" s="16">
        <v>7.52</v>
      </c>
      <c r="BE315" s="16">
        <v>2800</v>
      </c>
      <c r="BF315" s="16">
        <v>1600</v>
      </c>
      <c r="BG315" s="16">
        <v>0</v>
      </c>
      <c r="BH315" s="16">
        <v>1520</v>
      </c>
      <c r="BI315" s="16">
        <v>1600</v>
      </c>
      <c r="BJ315" s="16">
        <v>0</v>
      </c>
    </row>
    <row r="316" spans="1:62" ht="20.149999999999999" customHeight="1" x14ac:dyDescent="0.35">
      <c r="A316">
        <v>315</v>
      </c>
      <c r="B316" t="s">
        <v>360</v>
      </c>
      <c r="C316" t="s">
        <v>7229</v>
      </c>
      <c r="D316" s="15" t="s">
        <v>908</v>
      </c>
      <c r="E316" s="12" t="s">
        <v>98</v>
      </c>
      <c r="G316" s="12" t="s">
        <v>588</v>
      </c>
      <c r="H316" s="12" t="s">
        <v>589</v>
      </c>
      <c r="I316" s="12" t="s">
        <v>640</v>
      </c>
      <c r="J316" s="12" t="s">
        <v>2402</v>
      </c>
      <c r="K316" s="12" t="s">
        <v>851</v>
      </c>
      <c r="N316" s="16" t="s">
        <v>206</v>
      </c>
      <c r="O316" s="16" t="s">
        <v>909</v>
      </c>
      <c r="P316" s="12" t="s">
        <v>482</v>
      </c>
      <c r="Q316" s="16">
        <v>2023</v>
      </c>
      <c r="R316" s="16">
        <v>0.5</v>
      </c>
      <c r="S316" s="16">
        <v>0</v>
      </c>
      <c r="T316" s="16">
        <v>0</v>
      </c>
      <c r="V316" s="12" t="s">
        <v>204</v>
      </c>
      <c r="W316" s="12" t="s">
        <v>204</v>
      </c>
      <c r="X316" s="16">
        <v>1</v>
      </c>
      <c r="Y316" s="16">
        <v>16</v>
      </c>
      <c r="Z316" s="16">
        <v>0.5</v>
      </c>
      <c r="AA316" s="16">
        <f t="shared" si="54"/>
        <v>60</v>
      </c>
      <c r="AB316" s="16" t="s">
        <v>643</v>
      </c>
      <c r="AC316" s="16" t="s">
        <v>592</v>
      </c>
      <c r="AD316" s="16">
        <f t="shared" si="44"/>
        <v>21000</v>
      </c>
      <c r="AE316" s="16">
        <f t="shared" si="45"/>
        <v>175</v>
      </c>
      <c r="AF316" s="16">
        <f t="shared" si="46"/>
        <v>65625</v>
      </c>
      <c r="AG316" s="16">
        <f t="shared" si="47"/>
        <v>50</v>
      </c>
      <c r="AH316" s="12">
        <v>0</v>
      </c>
      <c r="AI316" s="16">
        <f t="shared" si="48"/>
        <v>3.5</v>
      </c>
      <c r="AJ316" s="16">
        <f t="shared" si="49"/>
        <v>12075</v>
      </c>
      <c r="AK316" s="16">
        <f t="shared" si="50"/>
        <v>250</v>
      </c>
      <c r="AL316" s="16">
        <f t="shared" si="51"/>
        <v>2500</v>
      </c>
      <c r="AM316" s="16">
        <f t="shared" si="52"/>
        <v>45000</v>
      </c>
      <c r="AN316" s="16">
        <f t="shared" si="53"/>
        <v>146200</v>
      </c>
      <c r="AO316" s="12" t="s">
        <v>592</v>
      </c>
      <c r="AP316" s="16" t="s">
        <v>207</v>
      </c>
      <c r="AQ316" s="16" t="s">
        <v>204</v>
      </c>
      <c r="AS316" s="16" t="s">
        <v>2408</v>
      </c>
      <c r="AT316" s="16" t="s">
        <v>2407</v>
      </c>
      <c r="AU316" t="s">
        <v>2410</v>
      </c>
      <c r="AV316" s="15" t="s">
        <v>2409</v>
      </c>
      <c r="AW316" s="16" t="s">
        <v>593</v>
      </c>
      <c r="AX316" s="16" t="s">
        <v>204</v>
      </c>
      <c r="AY316" s="16" t="s">
        <v>204</v>
      </c>
      <c r="AZ316" s="16" t="s">
        <v>204</v>
      </c>
      <c r="BA316" s="16" t="s">
        <v>204</v>
      </c>
      <c r="BB316" s="16" t="s">
        <v>204</v>
      </c>
      <c r="BC316" s="16">
        <v>0.5</v>
      </c>
      <c r="BD316" s="16">
        <v>4</v>
      </c>
      <c r="BE316" s="16">
        <v>1360</v>
      </c>
      <c r="BF316" s="16">
        <v>800</v>
      </c>
      <c r="BG316" s="16">
        <v>0</v>
      </c>
      <c r="BH316" s="16">
        <v>1040</v>
      </c>
      <c r="BI316" s="16">
        <v>800</v>
      </c>
      <c r="BJ316" s="16">
        <v>0</v>
      </c>
    </row>
    <row r="317" spans="1:62" ht="20.149999999999999" customHeight="1" x14ac:dyDescent="0.35">
      <c r="A317">
        <v>316</v>
      </c>
      <c r="B317" t="s">
        <v>360</v>
      </c>
      <c r="C317" t="s">
        <v>7230</v>
      </c>
      <c r="D317" s="15" t="s">
        <v>914</v>
      </c>
      <c r="E317" s="12" t="s">
        <v>98</v>
      </c>
      <c r="G317" s="12" t="s">
        <v>588</v>
      </c>
      <c r="H317" s="12" t="s">
        <v>589</v>
      </c>
      <c r="I317" s="12" t="s">
        <v>640</v>
      </c>
      <c r="J317" s="12" t="s">
        <v>2402</v>
      </c>
      <c r="K317" s="12" t="s">
        <v>851</v>
      </c>
      <c r="N317" s="16" t="s">
        <v>206</v>
      </c>
      <c r="O317" s="16" t="s">
        <v>909</v>
      </c>
      <c r="P317" s="12" t="s">
        <v>482</v>
      </c>
      <c r="Q317" s="16">
        <v>2023</v>
      </c>
      <c r="R317" s="16">
        <v>2</v>
      </c>
      <c r="S317" s="16">
        <v>0</v>
      </c>
      <c r="T317" s="16">
        <v>0</v>
      </c>
      <c r="V317" s="12" t="s">
        <v>204</v>
      </c>
      <c r="W317" s="12" t="s">
        <v>204</v>
      </c>
      <c r="X317" s="16">
        <v>1</v>
      </c>
      <c r="Y317" s="16">
        <v>14</v>
      </c>
      <c r="Z317" s="16">
        <v>2</v>
      </c>
      <c r="AA317" s="16">
        <f t="shared" si="54"/>
        <v>240</v>
      </c>
      <c r="AB317" s="16" t="s">
        <v>643</v>
      </c>
      <c r="AC317" s="16" t="s">
        <v>592</v>
      </c>
      <c r="AD317" s="16">
        <f t="shared" si="44"/>
        <v>84000</v>
      </c>
      <c r="AE317" s="16">
        <f t="shared" si="45"/>
        <v>700</v>
      </c>
      <c r="AF317" s="16">
        <f t="shared" si="46"/>
        <v>262500</v>
      </c>
      <c r="AG317" s="16">
        <f t="shared" si="47"/>
        <v>200</v>
      </c>
      <c r="AH317" s="12">
        <v>0</v>
      </c>
      <c r="AI317" s="16">
        <f t="shared" si="48"/>
        <v>14</v>
      </c>
      <c r="AJ317" s="16">
        <f t="shared" si="49"/>
        <v>48300</v>
      </c>
      <c r="AK317" s="16">
        <f t="shared" si="50"/>
        <v>1000</v>
      </c>
      <c r="AL317" s="16">
        <f t="shared" si="51"/>
        <v>10000</v>
      </c>
      <c r="AM317" s="16">
        <f t="shared" si="52"/>
        <v>180000</v>
      </c>
      <c r="AN317" s="16">
        <f t="shared" si="53"/>
        <v>584800</v>
      </c>
      <c r="AO317" s="12" t="s">
        <v>592</v>
      </c>
      <c r="AP317" s="16" t="s">
        <v>207</v>
      </c>
      <c r="AQ317" s="16" t="s">
        <v>204</v>
      </c>
      <c r="AS317" s="16" t="s">
        <v>2408</v>
      </c>
      <c r="AT317" s="16" t="s">
        <v>2407</v>
      </c>
      <c r="AU317" t="s">
        <v>2410</v>
      </c>
      <c r="AV317" s="15" t="s">
        <v>2409</v>
      </c>
      <c r="AW317" s="16" t="s">
        <v>593</v>
      </c>
      <c r="AX317" s="16" t="s">
        <v>204</v>
      </c>
      <c r="AY317" s="16" t="s">
        <v>204</v>
      </c>
      <c r="AZ317" s="16" t="s">
        <v>204</v>
      </c>
      <c r="BA317" s="16" t="s">
        <v>204</v>
      </c>
      <c r="BB317" s="16" t="s">
        <v>204</v>
      </c>
      <c r="BC317" s="16">
        <v>2</v>
      </c>
      <c r="BD317" s="16">
        <v>15.36</v>
      </c>
      <c r="BE317" s="16">
        <v>5600</v>
      </c>
      <c r="BF317" s="16">
        <v>3200</v>
      </c>
      <c r="BG317" s="16">
        <v>0</v>
      </c>
      <c r="BH317" s="16">
        <v>3200</v>
      </c>
      <c r="BI317" s="16">
        <v>3360</v>
      </c>
      <c r="BJ317" s="16">
        <v>0</v>
      </c>
    </row>
    <row r="318" spans="1:62" ht="20.149999999999999" customHeight="1" x14ac:dyDescent="0.35">
      <c r="A318">
        <v>317</v>
      </c>
      <c r="B318" t="s">
        <v>360</v>
      </c>
      <c r="C318" t="s">
        <v>7231</v>
      </c>
      <c r="D318" s="15" t="s">
        <v>915</v>
      </c>
      <c r="E318" s="12" t="s">
        <v>98</v>
      </c>
      <c r="G318" s="12" t="s">
        <v>588</v>
      </c>
      <c r="H318" s="12" t="s">
        <v>589</v>
      </c>
      <c r="I318" s="12" t="s">
        <v>640</v>
      </c>
      <c r="J318" s="12" t="s">
        <v>2402</v>
      </c>
      <c r="K318" s="12" t="s">
        <v>851</v>
      </c>
      <c r="N318" s="16" t="s">
        <v>206</v>
      </c>
      <c r="O318" s="16" t="s">
        <v>909</v>
      </c>
      <c r="P318" s="12" t="s">
        <v>482</v>
      </c>
      <c r="Q318" s="16">
        <v>2023</v>
      </c>
      <c r="R318" s="16">
        <v>5</v>
      </c>
      <c r="S318" s="16">
        <v>0</v>
      </c>
      <c r="T318" s="16">
        <v>0</v>
      </c>
      <c r="V318" s="12" t="s">
        <v>204</v>
      </c>
      <c r="W318" s="12" t="s">
        <v>204</v>
      </c>
      <c r="X318" s="16">
        <v>1</v>
      </c>
      <c r="Y318" s="16">
        <v>12</v>
      </c>
      <c r="Z318" s="16">
        <v>5</v>
      </c>
      <c r="AA318" s="16">
        <f t="shared" si="54"/>
        <v>600</v>
      </c>
      <c r="AB318" s="16" t="s">
        <v>643</v>
      </c>
      <c r="AC318" s="16" t="s">
        <v>592</v>
      </c>
      <c r="AD318" s="16">
        <f t="shared" si="44"/>
        <v>210000</v>
      </c>
      <c r="AE318" s="16">
        <f t="shared" si="45"/>
        <v>1750</v>
      </c>
      <c r="AF318" s="16">
        <f t="shared" si="46"/>
        <v>656250</v>
      </c>
      <c r="AG318" s="16">
        <f t="shared" si="47"/>
        <v>500</v>
      </c>
      <c r="AH318" s="12">
        <v>0</v>
      </c>
      <c r="AI318" s="16">
        <f t="shared" si="48"/>
        <v>35</v>
      </c>
      <c r="AJ318" s="16">
        <f t="shared" si="49"/>
        <v>120750</v>
      </c>
      <c r="AK318" s="16">
        <f t="shared" si="50"/>
        <v>2500</v>
      </c>
      <c r="AL318" s="16">
        <f t="shared" si="51"/>
        <v>25000</v>
      </c>
      <c r="AM318" s="16">
        <f t="shared" si="52"/>
        <v>450000</v>
      </c>
      <c r="AN318" s="16">
        <f t="shared" si="53"/>
        <v>1462000</v>
      </c>
      <c r="AO318" s="12" t="s">
        <v>592</v>
      </c>
      <c r="AP318" s="16" t="s">
        <v>207</v>
      </c>
      <c r="AQ318" s="16" t="s">
        <v>204</v>
      </c>
      <c r="AS318" s="16" t="s">
        <v>2408</v>
      </c>
      <c r="AT318" s="16" t="s">
        <v>2407</v>
      </c>
      <c r="AU318" t="s">
        <v>2410</v>
      </c>
      <c r="AV318" s="15" t="s">
        <v>2409</v>
      </c>
      <c r="AW318" s="16" t="s">
        <v>593</v>
      </c>
      <c r="AX318" s="16" t="s">
        <v>204</v>
      </c>
      <c r="AY318" s="16" t="s">
        <v>204</v>
      </c>
      <c r="AZ318" s="16" t="s">
        <v>204</v>
      </c>
      <c r="BA318" s="16" t="s">
        <v>204</v>
      </c>
      <c r="BB318" s="16" t="s">
        <v>204</v>
      </c>
      <c r="BC318" s="16">
        <v>5</v>
      </c>
      <c r="BD318" s="16">
        <v>36</v>
      </c>
      <c r="BE318" s="16">
        <v>14000</v>
      </c>
      <c r="BF318" s="16">
        <v>6400</v>
      </c>
      <c r="BG318" s="16">
        <v>0</v>
      </c>
      <c r="BH318" s="16">
        <v>7600</v>
      </c>
      <c r="BI318" s="16">
        <v>8000</v>
      </c>
      <c r="BJ318" s="16">
        <v>0</v>
      </c>
    </row>
    <row r="319" spans="1:62" ht="20.149999999999999" customHeight="1" x14ac:dyDescent="0.35">
      <c r="A319">
        <v>318</v>
      </c>
      <c r="B319" t="s">
        <v>360</v>
      </c>
      <c r="C319" t="s">
        <v>7232</v>
      </c>
      <c r="D319" s="15" t="s">
        <v>916</v>
      </c>
      <c r="E319" s="12" t="s">
        <v>98</v>
      </c>
      <c r="G319" s="12" t="s">
        <v>588</v>
      </c>
      <c r="H319" s="12" t="s">
        <v>589</v>
      </c>
      <c r="I319" s="12" t="s">
        <v>640</v>
      </c>
      <c r="J319" s="12" t="s">
        <v>2402</v>
      </c>
      <c r="K319" s="12" t="s">
        <v>851</v>
      </c>
      <c r="N319" s="16" t="s">
        <v>206</v>
      </c>
      <c r="O319" s="16" t="s">
        <v>909</v>
      </c>
      <c r="P319" s="12" t="s">
        <v>482</v>
      </c>
      <c r="Q319" s="16">
        <v>2023</v>
      </c>
      <c r="R319" s="16">
        <v>1</v>
      </c>
      <c r="S319" s="16">
        <v>0</v>
      </c>
      <c r="T319" s="16">
        <v>0</v>
      </c>
      <c r="V319" s="12" t="s">
        <v>204</v>
      </c>
      <c r="W319" s="12" t="s">
        <v>204</v>
      </c>
      <c r="X319" s="16">
        <v>1</v>
      </c>
      <c r="Y319" s="16">
        <v>6</v>
      </c>
      <c r="Z319" s="16">
        <v>1</v>
      </c>
      <c r="AA319" s="16">
        <f t="shared" si="54"/>
        <v>120</v>
      </c>
      <c r="AB319" s="16" t="s">
        <v>643</v>
      </c>
      <c r="AC319" s="16" t="s">
        <v>592</v>
      </c>
      <c r="AD319" s="16">
        <f t="shared" si="44"/>
        <v>42000</v>
      </c>
      <c r="AE319" s="16">
        <f t="shared" si="45"/>
        <v>350</v>
      </c>
      <c r="AF319" s="16">
        <f t="shared" si="46"/>
        <v>131250</v>
      </c>
      <c r="AG319" s="16">
        <f t="shared" si="47"/>
        <v>100</v>
      </c>
      <c r="AH319" s="12">
        <v>0</v>
      </c>
      <c r="AI319" s="16">
        <f t="shared" si="48"/>
        <v>7</v>
      </c>
      <c r="AJ319" s="16">
        <f t="shared" si="49"/>
        <v>24150</v>
      </c>
      <c r="AK319" s="16">
        <f t="shared" si="50"/>
        <v>500</v>
      </c>
      <c r="AL319" s="16">
        <f t="shared" si="51"/>
        <v>5000</v>
      </c>
      <c r="AM319" s="16">
        <f t="shared" si="52"/>
        <v>90000</v>
      </c>
      <c r="AN319" s="16">
        <f t="shared" si="53"/>
        <v>292400</v>
      </c>
      <c r="AO319" s="12" t="s">
        <v>592</v>
      </c>
      <c r="AP319" s="16" t="s">
        <v>207</v>
      </c>
      <c r="AQ319" s="16" t="s">
        <v>204</v>
      </c>
      <c r="AS319" s="16" t="s">
        <v>2408</v>
      </c>
      <c r="AT319" s="16" t="s">
        <v>2407</v>
      </c>
      <c r="AU319" t="s">
        <v>2410</v>
      </c>
      <c r="AV319" s="15" t="s">
        <v>2409</v>
      </c>
      <c r="AW319" s="16" t="s">
        <v>593</v>
      </c>
      <c r="AX319" s="16" t="s">
        <v>204</v>
      </c>
      <c r="AY319" s="16" t="s">
        <v>204</v>
      </c>
      <c r="AZ319" s="16" t="s">
        <v>204</v>
      </c>
      <c r="BA319" s="16" t="s">
        <v>204</v>
      </c>
      <c r="BB319" s="16" t="s">
        <v>204</v>
      </c>
      <c r="BC319" s="16">
        <v>1</v>
      </c>
      <c r="BD319" s="16">
        <v>7.6</v>
      </c>
      <c r="BE319" s="16">
        <v>2800</v>
      </c>
      <c r="BF319" s="16">
        <v>2000</v>
      </c>
      <c r="BG319" s="16">
        <v>0</v>
      </c>
      <c r="BH319" s="16">
        <v>1200</v>
      </c>
      <c r="BI319" s="16">
        <v>1600</v>
      </c>
      <c r="BJ319" s="16">
        <v>0</v>
      </c>
    </row>
    <row r="320" spans="1:62" ht="20.149999999999999" customHeight="1" x14ac:dyDescent="0.35">
      <c r="A320">
        <v>319</v>
      </c>
      <c r="B320" t="s">
        <v>360</v>
      </c>
      <c r="C320" t="s">
        <v>7233</v>
      </c>
      <c r="D320" s="15" t="s">
        <v>917</v>
      </c>
      <c r="E320" s="12" t="s">
        <v>98</v>
      </c>
      <c r="G320" s="12" t="s">
        <v>588</v>
      </c>
      <c r="H320" s="12" t="s">
        <v>589</v>
      </c>
      <c r="I320" s="12" t="s">
        <v>640</v>
      </c>
      <c r="J320" s="12" t="s">
        <v>2402</v>
      </c>
      <c r="K320" s="12" t="s">
        <v>851</v>
      </c>
      <c r="N320" s="16" t="s">
        <v>206</v>
      </c>
      <c r="O320" s="16" t="s">
        <v>909</v>
      </c>
      <c r="P320" s="12" t="s">
        <v>482</v>
      </c>
      <c r="Q320" s="16">
        <v>2023</v>
      </c>
      <c r="R320" s="16">
        <v>5</v>
      </c>
      <c r="S320" s="16">
        <v>0</v>
      </c>
      <c r="T320" s="16">
        <v>0</v>
      </c>
      <c r="V320" s="12" t="s">
        <v>204</v>
      </c>
      <c r="W320" s="12" t="s">
        <v>204</v>
      </c>
      <c r="X320" s="16">
        <v>1</v>
      </c>
      <c r="Y320" s="16">
        <v>9</v>
      </c>
      <c r="Z320" s="16">
        <v>5</v>
      </c>
      <c r="AA320" s="16">
        <f t="shared" si="54"/>
        <v>600</v>
      </c>
      <c r="AB320" s="16" t="s">
        <v>643</v>
      </c>
      <c r="AC320" s="16" t="s">
        <v>592</v>
      </c>
      <c r="AD320" s="16">
        <f t="shared" si="44"/>
        <v>210000</v>
      </c>
      <c r="AE320" s="16">
        <f t="shared" si="45"/>
        <v>1750</v>
      </c>
      <c r="AF320" s="16">
        <f t="shared" si="46"/>
        <v>656250</v>
      </c>
      <c r="AG320" s="16">
        <f t="shared" si="47"/>
        <v>500</v>
      </c>
      <c r="AH320" s="12">
        <v>0</v>
      </c>
      <c r="AI320" s="16">
        <f t="shared" si="48"/>
        <v>35</v>
      </c>
      <c r="AJ320" s="16">
        <f t="shared" si="49"/>
        <v>120750</v>
      </c>
      <c r="AK320" s="16">
        <f t="shared" si="50"/>
        <v>2500</v>
      </c>
      <c r="AL320" s="16">
        <f t="shared" si="51"/>
        <v>25000</v>
      </c>
      <c r="AM320" s="16">
        <f t="shared" si="52"/>
        <v>450000</v>
      </c>
      <c r="AN320" s="16">
        <f t="shared" si="53"/>
        <v>1462000</v>
      </c>
      <c r="AO320" s="12" t="s">
        <v>592</v>
      </c>
      <c r="AP320" s="16" t="s">
        <v>207</v>
      </c>
      <c r="AQ320" s="16" t="s">
        <v>204</v>
      </c>
      <c r="AS320" s="16" t="s">
        <v>2408</v>
      </c>
      <c r="AT320" s="16" t="s">
        <v>2407</v>
      </c>
      <c r="AU320" t="s">
        <v>2410</v>
      </c>
      <c r="AV320" s="15" t="s">
        <v>2409</v>
      </c>
      <c r="AW320" s="16" t="s">
        <v>593</v>
      </c>
      <c r="AX320" s="16" t="s">
        <v>204</v>
      </c>
      <c r="AY320" s="16" t="s">
        <v>204</v>
      </c>
      <c r="AZ320" s="16" t="s">
        <v>204</v>
      </c>
      <c r="BA320" s="16" t="s">
        <v>204</v>
      </c>
      <c r="BB320" s="16" t="s">
        <v>204</v>
      </c>
      <c r="BC320" s="16">
        <v>5</v>
      </c>
      <c r="BD320" s="16">
        <v>36.799999999999997</v>
      </c>
      <c r="BE320" s="16">
        <v>14000</v>
      </c>
      <c r="BF320" s="16">
        <v>6400</v>
      </c>
      <c r="BG320" s="16">
        <v>0</v>
      </c>
      <c r="BH320" s="16">
        <v>9600</v>
      </c>
      <c r="BI320" s="16">
        <v>10000</v>
      </c>
      <c r="BJ320" s="16">
        <v>0</v>
      </c>
    </row>
    <row r="321" spans="1:62" ht="20.149999999999999" customHeight="1" x14ac:dyDescent="0.35">
      <c r="A321">
        <v>320</v>
      </c>
      <c r="B321" t="s">
        <v>360</v>
      </c>
      <c r="C321" t="s">
        <v>7234</v>
      </c>
      <c r="D321" s="15" t="s">
        <v>595</v>
      </c>
      <c r="E321" s="12" t="s">
        <v>98</v>
      </c>
      <c r="G321" s="12" t="s">
        <v>588</v>
      </c>
      <c r="H321" s="12" t="s">
        <v>589</v>
      </c>
      <c r="I321" s="12" t="s">
        <v>640</v>
      </c>
      <c r="J321" s="12" t="s">
        <v>2402</v>
      </c>
      <c r="K321" s="12" t="s">
        <v>851</v>
      </c>
      <c r="N321" s="16" t="s">
        <v>206</v>
      </c>
      <c r="O321" s="16" t="s">
        <v>909</v>
      </c>
      <c r="P321" s="12" t="s">
        <v>482</v>
      </c>
      <c r="Q321" s="16">
        <v>2023</v>
      </c>
      <c r="R321" s="16">
        <v>2.5</v>
      </c>
      <c r="S321" s="16">
        <v>0</v>
      </c>
      <c r="T321" s="16">
        <v>0</v>
      </c>
      <c r="V321" s="12" t="s">
        <v>204</v>
      </c>
      <c r="W321" s="12" t="s">
        <v>204</v>
      </c>
      <c r="X321" s="16">
        <v>1</v>
      </c>
      <c r="Y321" s="16">
        <v>9</v>
      </c>
      <c r="Z321" s="16">
        <v>2.5</v>
      </c>
      <c r="AA321" s="16">
        <f t="shared" si="54"/>
        <v>300</v>
      </c>
      <c r="AB321" s="16" t="s">
        <v>643</v>
      </c>
      <c r="AC321" s="16" t="s">
        <v>592</v>
      </c>
      <c r="AD321" s="16">
        <f t="shared" si="44"/>
        <v>105000</v>
      </c>
      <c r="AE321" s="16">
        <f t="shared" si="45"/>
        <v>875</v>
      </c>
      <c r="AF321" s="16">
        <f t="shared" si="46"/>
        <v>328125</v>
      </c>
      <c r="AG321" s="16">
        <f t="shared" si="47"/>
        <v>250</v>
      </c>
      <c r="AH321" s="12">
        <v>0</v>
      </c>
      <c r="AI321" s="16">
        <f t="shared" si="48"/>
        <v>17.5</v>
      </c>
      <c r="AJ321" s="16">
        <f t="shared" si="49"/>
        <v>60375</v>
      </c>
      <c r="AK321" s="16">
        <f t="shared" si="50"/>
        <v>1250</v>
      </c>
      <c r="AL321" s="16">
        <f t="shared" si="51"/>
        <v>12500</v>
      </c>
      <c r="AM321" s="16">
        <f t="shared" si="52"/>
        <v>225000</v>
      </c>
      <c r="AN321" s="16">
        <f t="shared" si="53"/>
        <v>731000</v>
      </c>
      <c r="AO321" s="12" t="s">
        <v>592</v>
      </c>
      <c r="AP321" s="16" t="s">
        <v>207</v>
      </c>
      <c r="AQ321" s="16" t="s">
        <v>204</v>
      </c>
      <c r="AS321" s="16" t="s">
        <v>2408</v>
      </c>
      <c r="AT321" s="16" t="s">
        <v>2407</v>
      </c>
      <c r="AU321" t="s">
        <v>2410</v>
      </c>
      <c r="AV321" s="15" t="s">
        <v>2409</v>
      </c>
      <c r="AW321" s="16" t="s">
        <v>593</v>
      </c>
      <c r="AX321" s="16" t="s">
        <v>204</v>
      </c>
      <c r="AY321" s="16" t="s">
        <v>204</v>
      </c>
      <c r="AZ321" s="16" t="s">
        <v>204</v>
      </c>
      <c r="BA321" s="16" t="s">
        <v>204</v>
      </c>
      <c r="BB321" s="16" t="s">
        <v>204</v>
      </c>
      <c r="BC321" s="16">
        <v>2.5</v>
      </c>
      <c r="BD321" s="16">
        <v>18.399999999999999</v>
      </c>
      <c r="BE321" s="16">
        <v>6960</v>
      </c>
      <c r="BF321" s="16">
        <v>3200</v>
      </c>
      <c r="BG321" s="16">
        <v>0</v>
      </c>
      <c r="BH321" s="16">
        <v>4000</v>
      </c>
      <c r="BI321" s="16">
        <v>4240</v>
      </c>
      <c r="BJ321" s="16">
        <v>0</v>
      </c>
    </row>
    <row r="322" spans="1:62" ht="20.149999999999999" customHeight="1" x14ac:dyDescent="0.35">
      <c r="A322">
        <v>321</v>
      </c>
      <c r="B322" t="s">
        <v>360</v>
      </c>
      <c r="C322" t="s">
        <v>7235</v>
      </c>
      <c r="D322" s="15" t="s">
        <v>918</v>
      </c>
      <c r="E322" s="12" t="s">
        <v>98</v>
      </c>
      <c r="G322" s="12" t="s">
        <v>588</v>
      </c>
      <c r="H322" s="12" t="s">
        <v>589</v>
      </c>
      <c r="I322" s="12" t="s">
        <v>640</v>
      </c>
      <c r="J322" s="12" t="s">
        <v>2402</v>
      </c>
      <c r="K322" s="12" t="s">
        <v>851</v>
      </c>
      <c r="N322" s="16" t="s">
        <v>206</v>
      </c>
      <c r="O322" s="16" t="s">
        <v>909</v>
      </c>
      <c r="P322" s="12" t="s">
        <v>482</v>
      </c>
      <c r="Q322" s="16">
        <v>2023</v>
      </c>
      <c r="R322" s="16">
        <v>3</v>
      </c>
      <c r="S322" s="16">
        <v>0</v>
      </c>
      <c r="T322" s="16">
        <v>0</v>
      </c>
      <c r="V322" s="12" t="s">
        <v>204</v>
      </c>
      <c r="W322" s="12" t="s">
        <v>204</v>
      </c>
      <c r="X322" s="16">
        <v>1</v>
      </c>
      <c r="Y322" s="16">
        <v>11</v>
      </c>
      <c r="Z322" s="16">
        <v>3</v>
      </c>
      <c r="AA322" s="16">
        <f t="shared" si="54"/>
        <v>360</v>
      </c>
      <c r="AB322" s="16" t="s">
        <v>643</v>
      </c>
      <c r="AC322" s="16" t="s">
        <v>592</v>
      </c>
      <c r="AD322" s="16">
        <f t="shared" si="44"/>
        <v>126000</v>
      </c>
      <c r="AE322" s="16">
        <f t="shared" si="45"/>
        <v>1050</v>
      </c>
      <c r="AF322" s="16">
        <f t="shared" si="46"/>
        <v>393750</v>
      </c>
      <c r="AG322" s="16">
        <f t="shared" si="47"/>
        <v>300</v>
      </c>
      <c r="AH322" s="12">
        <v>0</v>
      </c>
      <c r="AI322" s="16">
        <f t="shared" si="48"/>
        <v>21</v>
      </c>
      <c r="AJ322" s="16">
        <f t="shared" si="49"/>
        <v>72450</v>
      </c>
      <c r="AK322" s="16">
        <f t="shared" si="50"/>
        <v>1500</v>
      </c>
      <c r="AL322" s="16">
        <f t="shared" si="51"/>
        <v>15000</v>
      </c>
      <c r="AM322" s="16">
        <f t="shared" si="52"/>
        <v>270000</v>
      </c>
      <c r="AN322" s="16">
        <f t="shared" si="53"/>
        <v>877200</v>
      </c>
      <c r="AO322" s="12" t="s">
        <v>592</v>
      </c>
      <c r="AP322" s="16" t="s">
        <v>207</v>
      </c>
      <c r="AQ322" s="16" t="s">
        <v>204</v>
      </c>
      <c r="AS322" s="16" t="s">
        <v>2408</v>
      </c>
      <c r="AT322" s="16" t="s">
        <v>2407</v>
      </c>
      <c r="AU322" t="s">
        <v>2410</v>
      </c>
      <c r="AV322" s="15" t="s">
        <v>2409</v>
      </c>
      <c r="AW322" s="16" t="s">
        <v>593</v>
      </c>
      <c r="AX322" s="16" t="s">
        <v>204</v>
      </c>
      <c r="AY322" s="16" t="s">
        <v>204</v>
      </c>
      <c r="AZ322" s="16" t="s">
        <v>204</v>
      </c>
      <c r="BA322" s="16" t="s">
        <v>204</v>
      </c>
      <c r="BB322" s="16" t="s">
        <v>204</v>
      </c>
      <c r="BC322" s="16">
        <v>3</v>
      </c>
      <c r="BD322" s="16">
        <v>21.12</v>
      </c>
      <c r="BE322" s="16">
        <v>8400</v>
      </c>
      <c r="BF322" s="16">
        <v>3200</v>
      </c>
      <c r="BG322" s="16">
        <v>0</v>
      </c>
      <c r="BH322" s="16">
        <v>4000</v>
      </c>
      <c r="BI322" s="16">
        <v>5520</v>
      </c>
      <c r="BJ322" s="16">
        <v>0</v>
      </c>
    </row>
    <row r="323" spans="1:62" ht="20.149999999999999" customHeight="1" x14ac:dyDescent="0.35">
      <c r="A323">
        <v>322</v>
      </c>
      <c r="B323" t="s">
        <v>360</v>
      </c>
      <c r="C323" t="s">
        <v>7236</v>
      </c>
      <c r="D323" s="15" t="s">
        <v>919</v>
      </c>
      <c r="E323" s="12" t="s">
        <v>98</v>
      </c>
      <c r="G323" s="12" t="s">
        <v>588</v>
      </c>
      <c r="H323" s="12" t="s">
        <v>589</v>
      </c>
      <c r="I323" s="12" t="s">
        <v>640</v>
      </c>
      <c r="J323" s="12" t="s">
        <v>2402</v>
      </c>
      <c r="K323" s="12" t="s">
        <v>851</v>
      </c>
      <c r="N323" s="16" t="s">
        <v>206</v>
      </c>
      <c r="O323" s="16" t="s">
        <v>909</v>
      </c>
      <c r="P323" s="12" t="s">
        <v>482</v>
      </c>
      <c r="Q323" s="16">
        <v>2023</v>
      </c>
      <c r="R323" s="16">
        <v>1</v>
      </c>
      <c r="S323" s="16">
        <v>0</v>
      </c>
      <c r="T323" s="16">
        <v>0</v>
      </c>
      <c r="V323" s="12" t="s">
        <v>204</v>
      </c>
      <c r="W323" s="12" t="s">
        <v>204</v>
      </c>
      <c r="X323" s="16">
        <v>1</v>
      </c>
      <c r="Y323" s="16">
        <v>11</v>
      </c>
      <c r="Z323" s="16">
        <v>1</v>
      </c>
      <c r="AA323" s="16">
        <f t="shared" si="54"/>
        <v>120</v>
      </c>
      <c r="AB323" s="16" t="s">
        <v>643</v>
      </c>
      <c r="AC323" s="16" t="s">
        <v>592</v>
      </c>
      <c r="AD323" s="16">
        <f t="shared" ref="AD323:AD386" si="55">AA323*350</f>
        <v>42000</v>
      </c>
      <c r="AE323" s="16">
        <f t="shared" ref="AE323:AE386" si="56">Z323*350</f>
        <v>350</v>
      </c>
      <c r="AF323" s="16">
        <f t="shared" ref="AF323:AF386" si="57">AE323*375</f>
        <v>131250</v>
      </c>
      <c r="AG323" s="16">
        <f t="shared" ref="AG323:AG386" si="58">Z323*100</f>
        <v>100</v>
      </c>
      <c r="AH323" s="12">
        <v>0</v>
      </c>
      <c r="AI323" s="16">
        <f t="shared" ref="AI323:AI386" si="59">7*Z323</f>
        <v>7</v>
      </c>
      <c r="AJ323" s="16">
        <f t="shared" ref="AJ323:AJ386" si="60">AI323*3450</f>
        <v>24150</v>
      </c>
      <c r="AK323" s="16">
        <f t="shared" ref="AK323:AK386" si="61">Z323*500</f>
        <v>500</v>
      </c>
      <c r="AL323" s="16">
        <f t="shared" ref="AL323:AL386" si="62">1*Z323*5000</f>
        <v>5000</v>
      </c>
      <c r="AM323" s="16">
        <f t="shared" ref="AM323:AM386" si="63">90000*Z323</f>
        <v>90000</v>
      </c>
      <c r="AN323" s="16">
        <f t="shared" ref="AN323:AN386" si="64">AM323+AL323+AJ323+AF323+AD323</f>
        <v>292400</v>
      </c>
      <c r="AO323" s="12" t="s">
        <v>592</v>
      </c>
      <c r="AP323" s="16" t="s">
        <v>207</v>
      </c>
      <c r="AQ323" s="16" t="s">
        <v>204</v>
      </c>
      <c r="AS323" s="16" t="s">
        <v>2408</v>
      </c>
      <c r="AT323" s="16" t="s">
        <v>2407</v>
      </c>
      <c r="AU323" t="s">
        <v>2410</v>
      </c>
      <c r="AV323" s="15" t="s">
        <v>2409</v>
      </c>
      <c r="AW323" s="16" t="s">
        <v>593</v>
      </c>
      <c r="AX323" s="16" t="s">
        <v>204</v>
      </c>
      <c r="AY323" s="16" t="s">
        <v>204</v>
      </c>
      <c r="AZ323" s="16" t="s">
        <v>204</v>
      </c>
      <c r="BA323" s="16" t="s">
        <v>204</v>
      </c>
      <c r="BB323" s="16" t="s">
        <v>204</v>
      </c>
      <c r="BC323" s="16">
        <v>1</v>
      </c>
      <c r="BD323" s="16">
        <v>7.6</v>
      </c>
      <c r="BE323" s="16">
        <v>2800</v>
      </c>
      <c r="BF323" s="16">
        <v>1600</v>
      </c>
      <c r="BG323" s="16">
        <v>0</v>
      </c>
      <c r="BH323" s="16">
        <v>3200</v>
      </c>
      <c r="BI323" s="16">
        <v>3200</v>
      </c>
      <c r="BJ323" s="16">
        <v>0</v>
      </c>
    </row>
    <row r="324" spans="1:62" ht="20.149999999999999" customHeight="1" x14ac:dyDescent="0.35">
      <c r="A324">
        <v>323</v>
      </c>
      <c r="B324" t="s">
        <v>360</v>
      </c>
      <c r="C324" t="s">
        <v>7237</v>
      </c>
      <c r="D324" s="15" t="s">
        <v>920</v>
      </c>
      <c r="E324" s="12" t="s">
        <v>93</v>
      </c>
      <c r="G324" s="12" t="s">
        <v>588</v>
      </c>
      <c r="H324" s="12" t="s">
        <v>589</v>
      </c>
      <c r="I324" s="12" t="s">
        <v>640</v>
      </c>
      <c r="J324" s="12" t="s">
        <v>2402</v>
      </c>
      <c r="K324" s="12" t="s">
        <v>851</v>
      </c>
      <c r="N324" s="16" t="s">
        <v>206</v>
      </c>
      <c r="O324" s="16" t="s">
        <v>909</v>
      </c>
      <c r="P324" s="12" t="s">
        <v>482</v>
      </c>
      <c r="Q324" s="16">
        <v>2023</v>
      </c>
      <c r="R324" s="16">
        <v>1</v>
      </c>
      <c r="S324" s="16">
        <v>0</v>
      </c>
      <c r="T324" s="16">
        <v>0</v>
      </c>
      <c r="V324" s="12" t="s">
        <v>204</v>
      </c>
      <c r="W324" s="12" t="s">
        <v>204</v>
      </c>
      <c r="X324" s="16">
        <v>1</v>
      </c>
      <c r="Y324" s="16">
        <v>13</v>
      </c>
      <c r="Z324" s="16">
        <v>1</v>
      </c>
      <c r="AA324" s="16">
        <f t="shared" ref="AA324:AA387" si="65">Z324*120</f>
        <v>120</v>
      </c>
      <c r="AB324" s="16" t="s">
        <v>643</v>
      </c>
      <c r="AC324" s="16" t="s">
        <v>592</v>
      </c>
      <c r="AD324" s="16">
        <f t="shared" si="55"/>
        <v>42000</v>
      </c>
      <c r="AE324" s="16">
        <f t="shared" si="56"/>
        <v>350</v>
      </c>
      <c r="AF324" s="16">
        <f t="shared" si="57"/>
        <v>131250</v>
      </c>
      <c r="AG324" s="16">
        <f t="shared" si="58"/>
        <v>100</v>
      </c>
      <c r="AH324" s="12">
        <v>0</v>
      </c>
      <c r="AI324" s="16">
        <f t="shared" si="59"/>
        <v>7</v>
      </c>
      <c r="AJ324" s="16">
        <f t="shared" si="60"/>
        <v>24150</v>
      </c>
      <c r="AK324" s="16">
        <f t="shared" si="61"/>
        <v>500</v>
      </c>
      <c r="AL324" s="16">
        <f t="shared" si="62"/>
        <v>5000</v>
      </c>
      <c r="AM324" s="16">
        <f t="shared" si="63"/>
        <v>90000</v>
      </c>
      <c r="AN324" s="16">
        <f t="shared" si="64"/>
        <v>292400</v>
      </c>
      <c r="AO324" s="12" t="s">
        <v>592</v>
      </c>
      <c r="AP324" s="16" t="s">
        <v>207</v>
      </c>
      <c r="AQ324" s="16" t="s">
        <v>204</v>
      </c>
      <c r="AS324" s="16" t="s">
        <v>2408</v>
      </c>
      <c r="AT324" s="16" t="s">
        <v>2407</v>
      </c>
      <c r="AU324" t="s">
        <v>2410</v>
      </c>
      <c r="AV324" s="15" t="s">
        <v>2409</v>
      </c>
      <c r="AW324" s="16" t="s">
        <v>593</v>
      </c>
      <c r="AX324" s="16" t="s">
        <v>204</v>
      </c>
      <c r="AY324" s="16" t="s">
        <v>204</v>
      </c>
      <c r="AZ324" s="16" t="s">
        <v>204</v>
      </c>
      <c r="BA324" s="16" t="s">
        <v>204</v>
      </c>
      <c r="BB324" s="16" t="s">
        <v>204</v>
      </c>
      <c r="BC324" s="16">
        <v>1</v>
      </c>
      <c r="BD324" s="16">
        <v>7.04</v>
      </c>
      <c r="BE324" s="16">
        <v>2800</v>
      </c>
      <c r="BF324" s="16">
        <v>1600</v>
      </c>
      <c r="BG324" s="16">
        <v>0</v>
      </c>
      <c r="BH324" s="16">
        <v>1040</v>
      </c>
      <c r="BI324" s="16">
        <v>1600</v>
      </c>
      <c r="BJ324" s="16">
        <v>0</v>
      </c>
    </row>
    <row r="325" spans="1:62" ht="20.149999999999999" customHeight="1" x14ac:dyDescent="0.35">
      <c r="A325">
        <v>324</v>
      </c>
      <c r="B325" t="s">
        <v>360</v>
      </c>
      <c r="C325" t="s">
        <v>7238</v>
      </c>
      <c r="D325" s="15" t="s">
        <v>921</v>
      </c>
      <c r="E325" s="12" t="s">
        <v>98</v>
      </c>
      <c r="G325" s="12" t="s">
        <v>588</v>
      </c>
      <c r="H325" s="12" t="s">
        <v>589</v>
      </c>
      <c r="I325" s="12" t="s">
        <v>640</v>
      </c>
      <c r="J325" s="12" t="s">
        <v>2402</v>
      </c>
      <c r="K325" s="12" t="s">
        <v>851</v>
      </c>
      <c r="N325" s="16" t="s">
        <v>206</v>
      </c>
      <c r="O325" s="16" t="s">
        <v>909</v>
      </c>
      <c r="P325" s="12" t="s">
        <v>482</v>
      </c>
      <c r="Q325" s="16">
        <v>2023</v>
      </c>
      <c r="R325" s="16">
        <v>1</v>
      </c>
      <c r="S325" s="16">
        <v>0</v>
      </c>
      <c r="T325" s="16">
        <v>0</v>
      </c>
      <c r="V325" s="12" t="s">
        <v>204</v>
      </c>
      <c r="W325" s="12" t="s">
        <v>204</v>
      </c>
      <c r="X325" s="16">
        <v>1</v>
      </c>
      <c r="Y325" s="16">
        <v>14</v>
      </c>
      <c r="Z325" s="16">
        <v>1</v>
      </c>
      <c r="AA325" s="16">
        <f t="shared" si="65"/>
        <v>120</v>
      </c>
      <c r="AB325" s="16" t="s">
        <v>643</v>
      </c>
      <c r="AC325" s="16" t="s">
        <v>592</v>
      </c>
      <c r="AD325" s="16">
        <f t="shared" si="55"/>
        <v>42000</v>
      </c>
      <c r="AE325" s="16">
        <f t="shared" si="56"/>
        <v>350</v>
      </c>
      <c r="AF325" s="16">
        <f t="shared" si="57"/>
        <v>131250</v>
      </c>
      <c r="AG325" s="16">
        <f t="shared" si="58"/>
        <v>100</v>
      </c>
      <c r="AH325" s="12">
        <v>0</v>
      </c>
      <c r="AI325" s="16">
        <f t="shared" si="59"/>
        <v>7</v>
      </c>
      <c r="AJ325" s="16">
        <f t="shared" si="60"/>
        <v>24150</v>
      </c>
      <c r="AK325" s="16">
        <f t="shared" si="61"/>
        <v>500</v>
      </c>
      <c r="AL325" s="16">
        <f t="shared" si="62"/>
        <v>5000</v>
      </c>
      <c r="AM325" s="16">
        <f t="shared" si="63"/>
        <v>90000</v>
      </c>
      <c r="AN325" s="16">
        <f t="shared" si="64"/>
        <v>292400</v>
      </c>
      <c r="AO325" s="12" t="s">
        <v>592</v>
      </c>
      <c r="AP325" s="16" t="s">
        <v>207</v>
      </c>
      <c r="AQ325" s="16" t="s">
        <v>204</v>
      </c>
      <c r="AS325" s="16" t="s">
        <v>2408</v>
      </c>
      <c r="AT325" s="16" t="s">
        <v>2407</v>
      </c>
      <c r="AU325" t="s">
        <v>2410</v>
      </c>
      <c r="AV325" s="15" t="s">
        <v>2409</v>
      </c>
      <c r="AW325" s="16" t="s">
        <v>593</v>
      </c>
      <c r="AX325" s="16" t="s">
        <v>204</v>
      </c>
      <c r="AY325" s="16" t="s">
        <v>204</v>
      </c>
      <c r="AZ325" s="16" t="s">
        <v>204</v>
      </c>
      <c r="BA325" s="16" t="s">
        <v>204</v>
      </c>
      <c r="BB325" s="16" t="s">
        <v>204</v>
      </c>
      <c r="BC325" s="16">
        <v>1</v>
      </c>
      <c r="BD325" s="16">
        <v>7.36</v>
      </c>
      <c r="BE325" s="16">
        <v>2800</v>
      </c>
      <c r="BF325" s="16">
        <v>1200</v>
      </c>
      <c r="BG325" s="16">
        <v>0</v>
      </c>
      <c r="BH325" s="16">
        <v>1760</v>
      </c>
      <c r="BI325" s="16">
        <v>1600</v>
      </c>
      <c r="BJ325" s="16">
        <v>0</v>
      </c>
    </row>
    <row r="326" spans="1:62" ht="20.149999999999999" customHeight="1" x14ac:dyDescent="0.35">
      <c r="A326">
        <v>325</v>
      </c>
      <c r="B326" t="s">
        <v>360</v>
      </c>
      <c r="C326" t="s">
        <v>7239</v>
      </c>
      <c r="D326" s="15" t="s">
        <v>922</v>
      </c>
      <c r="E326" s="12" t="s">
        <v>98</v>
      </c>
      <c r="G326" s="12" t="s">
        <v>588</v>
      </c>
      <c r="H326" s="12" t="s">
        <v>589</v>
      </c>
      <c r="I326" s="12" t="s">
        <v>640</v>
      </c>
      <c r="J326" s="12" t="s">
        <v>2402</v>
      </c>
      <c r="K326" s="12" t="s">
        <v>851</v>
      </c>
      <c r="N326" s="16" t="s">
        <v>206</v>
      </c>
      <c r="O326" s="16" t="s">
        <v>923</v>
      </c>
      <c r="P326" s="12" t="s">
        <v>482</v>
      </c>
      <c r="Q326" s="16">
        <v>2023</v>
      </c>
      <c r="R326" s="16">
        <v>1</v>
      </c>
      <c r="S326" s="16">
        <v>0</v>
      </c>
      <c r="T326" s="16">
        <v>0</v>
      </c>
      <c r="V326" s="12" t="s">
        <v>204</v>
      </c>
      <c r="W326" s="12" t="s">
        <v>204</v>
      </c>
      <c r="X326" s="16">
        <v>1</v>
      </c>
      <c r="Y326" s="16">
        <v>9</v>
      </c>
      <c r="Z326" s="16">
        <v>1</v>
      </c>
      <c r="AA326" s="16">
        <f t="shared" si="65"/>
        <v>120</v>
      </c>
      <c r="AB326" s="16" t="s">
        <v>643</v>
      </c>
      <c r="AC326" s="16" t="s">
        <v>592</v>
      </c>
      <c r="AD326" s="16">
        <f t="shared" si="55"/>
        <v>42000</v>
      </c>
      <c r="AE326" s="16">
        <f t="shared" si="56"/>
        <v>350</v>
      </c>
      <c r="AF326" s="16">
        <f t="shared" si="57"/>
        <v>131250</v>
      </c>
      <c r="AG326" s="16">
        <f t="shared" si="58"/>
        <v>100</v>
      </c>
      <c r="AH326" s="12">
        <v>0</v>
      </c>
      <c r="AI326" s="16">
        <f t="shared" si="59"/>
        <v>7</v>
      </c>
      <c r="AJ326" s="16">
        <f t="shared" si="60"/>
        <v>24150</v>
      </c>
      <c r="AK326" s="16">
        <f t="shared" si="61"/>
        <v>500</v>
      </c>
      <c r="AL326" s="16">
        <f t="shared" si="62"/>
        <v>5000</v>
      </c>
      <c r="AM326" s="16">
        <f t="shared" si="63"/>
        <v>90000</v>
      </c>
      <c r="AN326" s="16">
        <f t="shared" si="64"/>
        <v>292400</v>
      </c>
      <c r="AO326" s="12" t="s">
        <v>592</v>
      </c>
      <c r="AP326" s="16" t="s">
        <v>207</v>
      </c>
      <c r="AQ326" s="16" t="s">
        <v>204</v>
      </c>
      <c r="AS326" s="16" t="s">
        <v>2408</v>
      </c>
      <c r="AT326" s="16" t="s">
        <v>2407</v>
      </c>
      <c r="AU326" t="s">
        <v>2410</v>
      </c>
      <c r="AV326" s="15" t="s">
        <v>2409</v>
      </c>
      <c r="AW326" s="16" t="s">
        <v>593</v>
      </c>
      <c r="AX326" s="16" t="s">
        <v>204</v>
      </c>
      <c r="AY326" s="16" t="s">
        <v>204</v>
      </c>
      <c r="AZ326" s="16" t="s">
        <v>204</v>
      </c>
      <c r="BA326" s="16" t="s">
        <v>204</v>
      </c>
      <c r="BB326" s="16" t="s">
        <v>204</v>
      </c>
      <c r="BC326" s="16">
        <v>1</v>
      </c>
      <c r="BD326" s="16">
        <v>7.44</v>
      </c>
      <c r="BE326" s="16">
        <v>2800</v>
      </c>
      <c r="BF326" s="16">
        <v>2000</v>
      </c>
      <c r="BG326" s="16">
        <v>0</v>
      </c>
      <c r="BH326" s="16">
        <v>1040</v>
      </c>
      <c r="BI326" s="16">
        <v>1600</v>
      </c>
      <c r="BJ326" s="16">
        <v>0</v>
      </c>
    </row>
    <row r="327" spans="1:62" ht="20.149999999999999" customHeight="1" x14ac:dyDescent="0.35">
      <c r="A327">
        <v>326</v>
      </c>
      <c r="B327" t="s">
        <v>360</v>
      </c>
      <c r="C327" t="s">
        <v>7240</v>
      </c>
      <c r="D327" s="15" t="s">
        <v>924</v>
      </c>
      <c r="E327" s="12" t="s">
        <v>98</v>
      </c>
      <c r="G327" s="12" t="s">
        <v>588</v>
      </c>
      <c r="H327" s="12" t="s">
        <v>589</v>
      </c>
      <c r="I327" s="12" t="s">
        <v>640</v>
      </c>
      <c r="J327" s="12" t="s">
        <v>2402</v>
      </c>
      <c r="K327" s="12" t="s">
        <v>851</v>
      </c>
      <c r="N327" s="16" t="s">
        <v>205</v>
      </c>
      <c r="O327" s="16" t="s">
        <v>923</v>
      </c>
      <c r="P327" s="12" t="s">
        <v>482</v>
      </c>
      <c r="Q327" s="16">
        <v>2023</v>
      </c>
      <c r="R327" s="16">
        <v>1</v>
      </c>
      <c r="S327" s="16">
        <v>0</v>
      </c>
      <c r="T327" s="16">
        <v>0</v>
      </c>
      <c r="V327" s="12" t="s">
        <v>204</v>
      </c>
      <c r="W327" s="12" t="s">
        <v>204</v>
      </c>
      <c r="X327" s="16">
        <v>1</v>
      </c>
      <c r="Y327" s="16">
        <v>7</v>
      </c>
      <c r="Z327" s="16">
        <v>1</v>
      </c>
      <c r="AA327" s="16">
        <f t="shared" si="65"/>
        <v>120</v>
      </c>
      <c r="AB327" s="16" t="s">
        <v>643</v>
      </c>
      <c r="AC327" s="16" t="s">
        <v>592</v>
      </c>
      <c r="AD327" s="16">
        <f t="shared" si="55"/>
        <v>42000</v>
      </c>
      <c r="AE327" s="16">
        <f t="shared" si="56"/>
        <v>350</v>
      </c>
      <c r="AF327" s="16">
        <f t="shared" si="57"/>
        <v>131250</v>
      </c>
      <c r="AG327" s="16">
        <f t="shared" si="58"/>
        <v>100</v>
      </c>
      <c r="AH327" s="12">
        <v>0</v>
      </c>
      <c r="AI327" s="16">
        <f t="shared" si="59"/>
        <v>7</v>
      </c>
      <c r="AJ327" s="16">
        <f t="shared" si="60"/>
        <v>24150</v>
      </c>
      <c r="AK327" s="16">
        <f t="shared" si="61"/>
        <v>500</v>
      </c>
      <c r="AL327" s="16">
        <f t="shared" si="62"/>
        <v>5000</v>
      </c>
      <c r="AM327" s="16">
        <f t="shared" si="63"/>
        <v>90000</v>
      </c>
      <c r="AN327" s="16">
        <f t="shared" si="64"/>
        <v>292400</v>
      </c>
      <c r="AO327" s="12" t="s">
        <v>592</v>
      </c>
      <c r="AP327" s="16" t="s">
        <v>207</v>
      </c>
      <c r="AQ327" s="16" t="s">
        <v>204</v>
      </c>
      <c r="AS327" s="16" t="s">
        <v>2408</v>
      </c>
      <c r="AT327" s="16" t="s">
        <v>2407</v>
      </c>
      <c r="AU327" t="s">
        <v>2410</v>
      </c>
      <c r="AV327" s="15" t="s">
        <v>2409</v>
      </c>
      <c r="AW327" s="16" t="s">
        <v>593</v>
      </c>
      <c r="AX327" s="16" t="s">
        <v>204</v>
      </c>
      <c r="AY327" s="16" t="s">
        <v>204</v>
      </c>
      <c r="AZ327" s="16" t="s">
        <v>204</v>
      </c>
      <c r="BA327" s="16" t="s">
        <v>204</v>
      </c>
      <c r="BB327" s="16" t="s">
        <v>204</v>
      </c>
      <c r="BC327" s="16">
        <v>1</v>
      </c>
      <c r="BD327" s="16">
        <v>7.28</v>
      </c>
      <c r="BE327" s="16">
        <v>2800</v>
      </c>
      <c r="BF327" s="16">
        <v>1600</v>
      </c>
      <c r="BG327" s="16">
        <v>0</v>
      </c>
      <c r="BH327" s="16">
        <v>1280</v>
      </c>
      <c r="BI327" s="16">
        <v>1600</v>
      </c>
      <c r="BJ327" s="16">
        <v>0</v>
      </c>
    </row>
    <row r="328" spans="1:62" ht="20.149999999999999" customHeight="1" x14ac:dyDescent="0.35">
      <c r="A328">
        <v>327</v>
      </c>
      <c r="B328" t="s">
        <v>360</v>
      </c>
      <c r="C328" t="s">
        <v>7241</v>
      </c>
      <c r="D328" s="15" t="s">
        <v>925</v>
      </c>
      <c r="E328" s="12" t="s">
        <v>98</v>
      </c>
      <c r="G328" s="12" t="s">
        <v>588</v>
      </c>
      <c r="H328" s="12" t="s">
        <v>589</v>
      </c>
      <c r="I328" s="12" t="s">
        <v>640</v>
      </c>
      <c r="J328" s="12" t="s">
        <v>2402</v>
      </c>
      <c r="K328" s="12" t="s">
        <v>851</v>
      </c>
      <c r="N328" s="16" t="s">
        <v>206</v>
      </c>
      <c r="O328" s="16" t="s">
        <v>923</v>
      </c>
      <c r="P328" s="12" t="s">
        <v>482</v>
      </c>
      <c r="Q328" s="16">
        <v>2023</v>
      </c>
      <c r="R328" s="16">
        <v>1</v>
      </c>
      <c r="S328" s="16">
        <v>0</v>
      </c>
      <c r="T328" s="16">
        <v>0</v>
      </c>
      <c r="V328" s="12" t="s">
        <v>204</v>
      </c>
      <c r="W328" s="12" t="s">
        <v>204</v>
      </c>
      <c r="X328" s="16">
        <v>1</v>
      </c>
      <c r="Y328" s="16">
        <v>9</v>
      </c>
      <c r="Z328" s="16">
        <v>1</v>
      </c>
      <c r="AA328" s="16">
        <f t="shared" si="65"/>
        <v>120</v>
      </c>
      <c r="AB328" s="16" t="s">
        <v>643</v>
      </c>
      <c r="AC328" s="16" t="s">
        <v>592</v>
      </c>
      <c r="AD328" s="16">
        <f t="shared" si="55"/>
        <v>42000</v>
      </c>
      <c r="AE328" s="16">
        <f t="shared" si="56"/>
        <v>350</v>
      </c>
      <c r="AF328" s="16">
        <f t="shared" si="57"/>
        <v>131250</v>
      </c>
      <c r="AG328" s="16">
        <f t="shared" si="58"/>
        <v>100</v>
      </c>
      <c r="AH328" s="12">
        <v>0</v>
      </c>
      <c r="AI328" s="16">
        <f t="shared" si="59"/>
        <v>7</v>
      </c>
      <c r="AJ328" s="16">
        <f t="shared" si="60"/>
        <v>24150</v>
      </c>
      <c r="AK328" s="16">
        <f t="shared" si="61"/>
        <v>500</v>
      </c>
      <c r="AL328" s="16">
        <f t="shared" si="62"/>
        <v>5000</v>
      </c>
      <c r="AM328" s="16">
        <f t="shared" si="63"/>
        <v>90000</v>
      </c>
      <c r="AN328" s="16">
        <f t="shared" si="64"/>
        <v>292400</v>
      </c>
      <c r="AO328" s="12" t="s">
        <v>592</v>
      </c>
      <c r="AP328" s="16" t="s">
        <v>207</v>
      </c>
      <c r="AQ328" s="16" t="s">
        <v>204</v>
      </c>
      <c r="AS328" s="16" t="s">
        <v>2408</v>
      </c>
      <c r="AT328" s="16" t="s">
        <v>2407</v>
      </c>
      <c r="AU328" t="s">
        <v>2410</v>
      </c>
      <c r="AV328" s="15" t="s">
        <v>2409</v>
      </c>
      <c r="AW328" s="16" t="s">
        <v>593</v>
      </c>
      <c r="AX328" s="16" t="s">
        <v>204</v>
      </c>
      <c r="AY328" s="16" t="s">
        <v>204</v>
      </c>
      <c r="AZ328" s="16" t="s">
        <v>204</v>
      </c>
      <c r="BA328" s="16" t="s">
        <v>204</v>
      </c>
      <c r="BB328" s="16" t="s">
        <v>204</v>
      </c>
      <c r="BC328" s="16">
        <v>1</v>
      </c>
      <c r="BD328" s="16">
        <v>7.12</v>
      </c>
      <c r="BE328" s="16">
        <v>2800</v>
      </c>
      <c r="BF328" s="16">
        <v>1200</v>
      </c>
      <c r="BG328" s="16">
        <v>0</v>
      </c>
      <c r="BH328" s="16">
        <v>1520</v>
      </c>
      <c r="BI328" s="16">
        <v>1600</v>
      </c>
      <c r="BJ328" s="16">
        <v>0</v>
      </c>
    </row>
    <row r="329" spans="1:62" ht="20.149999999999999" customHeight="1" x14ac:dyDescent="0.35">
      <c r="A329">
        <v>328</v>
      </c>
      <c r="B329" t="s">
        <v>360</v>
      </c>
      <c r="C329" t="s">
        <v>7242</v>
      </c>
      <c r="D329" s="15" t="s">
        <v>926</v>
      </c>
      <c r="E329" s="12" t="s">
        <v>93</v>
      </c>
      <c r="G329" s="12" t="s">
        <v>588</v>
      </c>
      <c r="H329" s="12" t="s">
        <v>589</v>
      </c>
      <c r="I329" s="12" t="s">
        <v>640</v>
      </c>
      <c r="J329" s="12" t="s">
        <v>2402</v>
      </c>
      <c r="K329" s="12" t="s">
        <v>851</v>
      </c>
      <c r="N329" s="16" t="s">
        <v>206</v>
      </c>
      <c r="O329" s="16" t="s">
        <v>923</v>
      </c>
      <c r="P329" s="12" t="s">
        <v>482</v>
      </c>
      <c r="Q329" s="16">
        <v>2023</v>
      </c>
      <c r="R329" s="16">
        <v>1</v>
      </c>
      <c r="S329" s="16">
        <v>0</v>
      </c>
      <c r="T329" s="16">
        <v>0</v>
      </c>
      <c r="V329" s="12" t="s">
        <v>204</v>
      </c>
      <c r="W329" s="12" t="s">
        <v>204</v>
      </c>
      <c r="X329" s="16">
        <v>1</v>
      </c>
      <c r="Y329" s="16">
        <v>5</v>
      </c>
      <c r="Z329" s="16">
        <v>1</v>
      </c>
      <c r="AA329" s="16">
        <f t="shared" si="65"/>
        <v>120</v>
      </c>
      <c r="AB329" s="16" t="s">
        <v>643</v>
      </c>
      <c r="AC329" s="16" t="s">
        <v>592</v>
      </c>
      <c r="AD329" s="16">
        <f t="shared" si="55"/>
        <v>42000</v>
      </c>
      <c r="AE329" s="16">
        <f t="shared" si="56"/>
        <v>350</v>
      </c>
      <c r="AF329" s="16">
        <f t="shared" si="57"/>
        <v>131250</v>
      </c>
      <c r="AG329" s="16">
        <f t="shared" si="58"/>
        <v>100</v>
      </c>
      <c r="AH329" s="12">
        <v>0</v>
      </c>
      <c r="AI329" s="16">
        <f t="shared" si="59"/>
        <v>7</v>
      </c>
      <c r="AJ329" s="16">
        <f t="shared" si="60"/>
        <v>24150</v>
      </c>
      <c r="AK329" s="16">
        <f t="shared" si="61"/>
        <v>500</v>
      </c>
      <c r="AL329" s="16">
        <f t="shared" si="62"/>
        <v>5000</v>
      </c>
      <c r="AM329" s="16">
        <f t="shared" si="63"/>
        <v>90000</v>
      </c>
      <c r="AN329" s="16">
        <f t="shared" si="64"/>
        <v>292400</v>
      </c>
      <c r="AO329" s="12" t="s">
        <v>592</v>
      </c>
      <c r="AP329" s="16" t="s">
        <v>207</v>
      </c>
      <c r="AQ329" s="16" t="s">
        <v>204</v>
      </c>
      <c r="AS329" s="16" t="s">
        <v>2408</v>
      </c>
      <c r="AT329" s="16" t="s">
        <v>2407</v>
      </c>
      <c r="AU329" t="s">
        <v>2410</v>
      </c>
      <c r="AV329" s="15" t="s">
        <v>2409</v>
      </c>
      <c r="AW329" s="16" t="s">
        <v>593</v>
      </c>
      <c r="AX329" s="16" t="s">
        <v>204</v>
      </c>
      <c r="AY329" s="16" t="s">
        <v>204</v>
      </c>
      <c r="AZ329" s="16" t="s">
        <v>204</v>
      </c>
      <c r="BA329" s="16" t="s">
        <v>204</v>
      </c>
      <c r="BB329" s="16" t="s">
        <v>204</v>
      </c>
      <c r="BC329" s="16">
        <v>1</v>
      </c>
      <c r="BD329" s="16">
        <v>7.76</v>
      </c>
      <c r="BE329" s="16">
        <v>2800</v>
      </c>
      <c r="BF329" s="16">
        <v>2000</v>
      </c>
      <c r="BG329" s="16">
        <v>0</v>
      </c>
      <c r="BH329" s="16">
        <v>1360</v>
      </c>
      <c r="BI329" s="16">
        <v>1600</v>
      </c>
      <c r="BJ329" s="16">
        <v>0</v>
      </c>
    </row>
    <row r="330" spans="1:62" ht="20.149999999999999" customHeight="1" x14ac:dyDescent="0.35">
      <c r="A330">
        <v>329</v>
      </c>
      <c r="B330" t="s">
        <v>360</v>
      </c>
      <c r="C330" t="s">
        <v>7243</v>
      </c>
      <c r="D330" s="15" t="s">
        <v>927</v>
      </c>
      <c r="E330" s="12" t="s">
        <v>93</v>
      </c>
      <c r="G330" s="12" t="s">
        <v>588</v>
      </c>
      <c r="H330" s="12" t="s">
        <v>589</v>
      </c>
      <c r="I330" s="12" t="s">
        <v>640</v>
      </c>
      <c r="J330" s="12" t="s">
        <v>2402</v>
      </c>
      <c r="K330" s="12" t="s">
        <v>851</v>
      </c>
      <c r="N330" s="16" t="s">
        <v>206</v>
      </c>
      <c r="O330" s="16" t="s">
        <v>923</v>
      </c>
      <c r="P330" s="12" t="s">
        <v>482</v>
      </c>
      <c r="Q330" s="16">
        <v>2023</v>
      </c>
      <c r="R330" s="16">
        <v>1</v>
      </c>
      <c r="S330" s="16">
        <v>0</v>
      </c>
      <c r="T330" s="16">
        <v>0</v>
      </c>
      <c r="V330" s="12" t="s">
        <v>204</v>
      </c>
      <c r="W330" s="12" t="s">
        <v>204</v>
      </c>
      <c r="X330" s="16">
        <v>1</v>
      </c>
      <c r="Y330" s="16">
        <v>10</v>
      </c>
      <c r="Z330" s="16">
        <v>1</v>
      </c>
      <c r="AA330" s="16">
        <f t="shared" si="65"/>
        <v>120</v>
      </c>
      <c r="AB330" s="16" t="s">
        <v>643</v>
      </c>
      <c r="AC330" s="16" t="s">
        <v>592</v>
      </c>
      <c r="AD330" s="16">
        <f t="shared" si="55"/>
        <v>42000</v>
      </c>
      <c r="AE330" s="16">
        <f t="shared" si="56"/>
        <v>350</v>
      </c>
      <c r="AF330" s="16">
        <f t="shared" si="57"/>
        <v>131250</v>
      </c>
      <c r="AG330" s="16">
        <f t="shared" si="58"/>
        <v>100</v>
      </c>
      <c r="AH330" s="12">
        <v>0</v>
      </c>
      <c r="AI330" s="16">
        <f t="shared" si="59"/>
        <v>7</v>
      </c>
      <c r="AJ330" s="16">
        <f t="shared" si="60"/>
        <v>24150</v>
      </c>
      <c r="AK330" s="16">
        <f t="shared" si="61"/>
        <v>500</v>
      </c>
      <c r="AL330" s="16">
        <f t="shared" si="62"/>
        <v>5000</v>
      </c>
      <c r="AM330" s="16">
        <f t="shared" si="63"/>
        <v>90000</v>
      </c>
      <c r="AN330" s="16">
        <f t="shared" si="64"/>
        <v>292400</v>
      </c>
      <c r="AO330" s="12" t="s">
        <v>592</v>
      </c>
      <c r="AP330" s="16" t="s">
        <v>207</v>
      </c>
      <c r="AQ330" s="16" t="s">
        <v>204</v>
      </c>
      <c r="AS330" s="16" t="s">
        <v>2408</v>
      </c>
      <c r="AT330" s="16" t="s">
        <v>2407</v>
      </c>
      <c r="AU330" t="s">
        <v>2410</v>
      </c>
      <c r="AV330" s="15" t="s">
        <v>2409</v>
      </c>
      <c r="AW330" s="16" t="s">
        <v>593</v>
      </c>
      <c r="AX330" s="16" t="s">
        <v>204</v>
      </c>
      <c r="AY330" s="16" t="s">
        <v>204</v>
      </c>
      <c r="AZ330" s="16" t="s">
        <v>204</v>
      </c>
      <c r="BA330" s="16" t="s">
        <v>204</v>
      </c>
      <c r="BB330" s="16" t="s">
        <v>204</v>
      </c>
      <c r="BC330" s="16">
        <v>1</v>
      </c>
      <c r="BD330" s="16">
        <v>7.76</v>
      </c>
      <c r="BE330" s="16">
        <v>2800</v>
      </c>
      <c r="BF330" s="16">
        <v>1600</v>
      </c>
      <c r="BG330" s="16">
        <v>0</v>
      </c>
      <c r="BH330" s="16">
        <v>960</v>
      </c>
      <c r="BI330" s="16">
        <v>1600</v>
      </c>
      <c r="BJ330" s="16">
        <v>0</v>
      </c>
    </row>
    <row r="331" spans="1:62" ht="20.149999999999999" customHeight="1" x14ac:dyDescent="0.35">
      <c r="A331">
        <v>330</v>
      </c>
      <c r="B331" t="s">
        <v>360</v>
      </c>
      <c r="C331" t="s">
        <v>7244</v>
      </c>
      <c r="D331" s="15" t="s">
        <v>928</v>
      </c>
      <c r="E331" s="12" t="s">
        <v>98</v>
      </c>
      <c r="G331" s="12" t="s">
        <v>588</v>
      </c>
      <c r="H331" s="12" t="s">
        <v>589</v>
      </c>
      <c r="I331" s="12" t="s">
        <v>640</v>
      </c>
      <c r="J331" s="12" t="s">
        <v>2402</v>
      </c>
      <c r="K331" s="12" t="s">
        <v>851</v>
      </c>
      <c r="N331" s="16" t="s">
        <v>206</v>
      </c>
      <c r="O331" s="16" t="s">
        <v>923</v>
      </c>
      <c r="P331" s="12" t="s">
        <v>482</v>
      </c>
      <c r="Q331" s="16">
        <v>2023</v>
      </c>
      <c r="R331" s="16">
        <v>1</v>
      </c>
      <c r="S331" s="16">
        <v>0</v>
      </c>
      <c r="T331" s="16">
        <v>0</v>
      </c>
      <c r="V331" s="12" t="s">
        <v>204</v>
      </c>
      <c r="W331" s="12" t="s">
        <v>204</v>
      </c>
      <c r="X331" s="16">
        <v>1</v>
      </c>
      <c r="Y331" s="16">
        <v>14</v>
      </c>
      <c r="Z331" s="16">
        <v>1</v>
      </c>
      <c r="AA331" s="16">
        <f t="shared" si="65"/>
        <v>120</v>
      </c>
      <c r="AB331" s="16" t="s">
        <v>643</v>
      </c>
      <c r="AC331" s="16" t="s">
        <v>592</v>
      </c>
      <c r="AD331" s="16">
        <f t="shared" si="55"/>
        <v>42000</v>
      </c>
      <c r="AE331" s="16">
        <f t="shared" si="56"/>
        <v>350</v>
      </c>
      <c r="AF331" s="16">
        <f t="shared" si="57"/>
        <v>131250</v>
      </c>
      <c r="AG331" s="16">
        <f t="shared" si="58"/>
        <v>100</v>
      </c>
      <c r="AH331" s="12">
        <v>0</v>
      </c>
      <c r="AI331" s="16">
        <f t="shared" si="59"/>
        <v>7</v>
      </c>
      <c r="AJ331" s="16">
        <f t="shared" si="60"/>
        <v>24150</v>
      </c>
      <c r="AK331" s="16">
        <f t="shared" si="61"/>
        <v>500</v>
      </c>
      <c r="AL331" s="16">
        <f t="shared" si="62"/>
        <v>5000</v>
      </c>
      <c r="AM331" s="16">
        <f t="shared" si="63"/>
        <v>90000</v>
      </c>
      <c r="AN331" s="16">
        <f t="shared" si="64"/>
        <v>292400</v>
      </c>
      <c r="AO331" s="12" t="s">
        <v>592</v>
      </c>
      <c r="AP331" s="16" t="s">
        <v>207</v>
      </c>
      <c r="AQ331" s="16" t="s">
        <v>204</v>
      </c>
      <c r="AS331" s="16" t="s">
        <v>2408</v>
      </c>
      <c r="AT331" s="16" t="s">
        <v>2407</v>
      </c>
      <c r="AU331" t="s">
        <v>2410</v>
      </c>
      <c r="AV331" s="15" t="s">
        <v>2409</v>
      </c>
      <c r="AW331" s="16" t="s">
        <v>593</v>
      </c>
      <c r="AX331" s="16" t="s">
        <v>204</v>
      </c>
      <c r="AY331" s="16" t="s">
        <v>204</v>
      </c>
      <c r="AZ331" s="16" t="s">
        <v>204</v>
      </c>
      <c r="BA331" s="16" t="s">
        <v>204</v>
      </c>
      <c r="BB331" s="16" t="s">
        <v>204</v>
      </c>
      <c r="BC331" s="16">
        <v>1</v>
      </c>
      <c r="BD331" s="16">
        <v>7.2</v>
      </c>
      <c r="BE331" s="16">
        <v>2800</v>
      </c>
      <c r="BF331" s="16">
        <v>1200</v>
      </c>
      <c r="BG331" s="16">
        <v>0</v>
      </c>
      <c r="BH331" s="16">
        <v>1600</v>
      </c>
      <c r="BI331" s="16">
        <v>1600</v>
      </c>
      <c r="BJ331" s="16">
        <v>0</v>
      </c>
    </row>
    <row r="332" spans="1:62" ht="20.149999999999999" customHeight="1" x14ac:dyDescent="0.35">
      <c r="A332">
        <v>331</v>
      </c>
      <c r="B332" t="s">
        <v>360</v>
      </c>
      <c r="C332" t="s">
        <v>7245</v>
      </c>
      <c r="D332" s="15" t="s">
        <v>929</v>
      </c>
      <c r="E332" s="12" t="s">
        <v>98</v>
      </c>
      <c r="G332" s="12" t="s">
        <v>588</v>
      </c>
      <c r="H332" s="12" t="s">
        <v>589</v>
      </c>
      <c r="I332" s="12" t="s">
        <v>640</v>
      </c>
      <c r="J332" s="12" t="s">
        <v>2402</v>
      </c>
      <c r="K332" s="12" t="s">
        <v>851</v>
      </c>
      <c r="N332" s="16" t="s">
        <v>206</v>
      </c>
      <c r="O332" s="16" t="s">
        <v>923</v>
      </c>
      <c r="P332" s="12" t="s">
        <v>482</v>
      </c>
      <c r="Q332" s="16">
        <v>2023</v>
      </c>
      <c r="R332" s="16">
        <v>1</v>
      </c>
      <c r="S332" s="16">
        <v>0</v>
      </c>
      <c r="T332" s="16">
        <v>0</v>
      </c>
      <c r="V332" s="12" t="s">
        <v>204</v>
      </c>
      <c r="W332" s="12" t="s">
        <v>204</v>
      </c>
      <c r="X332" s="16">
        <v>1</v>
      </c>
      <c r="Y332" s="16">
        <v>9</v>
      </c>
      <c r="Z332" s="16">
        <v>1</v>
      </c>
      <c r="AA332" s="16">
        <f t="shared" si="65"/>
        <v>120</v>
      </c>
      <c r="AB332" s="16" t="s">
        <v>643</v>
      </c>
      <c r="AC332" s="16" t="s">
        <v>592</v>
      </c>
      <c r="AD332" s="16">
        <f t="shared" si="55"/>
        <v>42000</v>
      </c>
      <c r="AE332" s="16">
        <f t="shared" si="56"/>
        <v>350</v>
      </c>
      <c r="AF332" s="16">
        <f t="shared" si="57"/>
        <v>131250</v>
      </c>
      <c r="AG332" s="16">
        <f t="shared" si="58"/>
        <v>100</v>
      </c>
      <c r="AH332" s="12">
        <v>0</v>
      </c>
      <c r="AI332" s="16">
        <f t="shared" si="59"/>
        <v>7</v>
      </c>
      <c r="AJ332" s="16">
        <f t="shared" si="60"/>
        <v>24150</v>
      </c>
      <c r="AK332" s="16">
        <f t="shared" si="61"/>
        <v>500</v>
      </c>
      <c r="AL332" s="16">
        <f t="shared" si="62"/>
        <v>5000</v>
      </c>
      <c r="AM332" s="16">
        <f t="shared" si="63"/>
        <v>90000</v>
      </c>
      <c r="AN332" s="16">
        <f t="shared" si="64"/>
        <v>292400</v>
      </c>
      <c r="AO332" s="12" t="s">
        <v>592</v>
      </c>
      <c r="AP332" s="16" t="s">
        <v>207</v>
      </c>
      <c r="AQ332" s="16" t="s">
        <v>204</v>
      </c>
      <c r="AS332" s="16" t="s">
        <v>2408</v>
      </c>
      <c r="AT332" s="16" t="s">
        <v>2407</v>
      </c>
      <c r="AU332" t="s">
        <v>2410</v>
      </c>
      <c r="AV332" s="15" t="s">
        <v>2409</v>
      </c>
      <c r="AW332" s="16" t="s">
        <v>593</v>
      </c>
      <c r="AX332" s="16" t="s">
        <v>204</v>
      </c>
      <c r="AY332" s="16" t="s">
        <v>204</v>
      </c>
      <c r="AZ332" s="16" t="s">
        <v>204</v>
      </c>
      <c r="BA332" s="16" t="s">
        <v>204</v>
      </c>
      <c r="BB332" s="16" t="s">
        <v>204</v>
      </c>
      <c r="BC332" s="16">
        <v>1</v>
      </c>
      <c r="BD332" s="16">
        <v>7.12</v>
      </c>
      <c r="BE332" s="16">
        <v>2800</v>
      </c>
      <c r="BF332" s="16">
        <v>1600</v>
      </c>
      <c r="BG332" s="16">
        <v>0</v>
      </c>
      <c r="BH332" s="16">
        <v>1120</v>
      </c>
      <c r="BI332" s="16">
        <v>1600</v>
      </c>
      <c r="BJ332" s="16">
        <v>0</v>
      </c>
    </row>
    <row r="333" spans="1:62" ht="20.149999999999999" customHeight="1" x14ac:dyDescent="0.35">
      <c r="A333">
        <v>332</v>
      </c>
      <c r="B333" t="s">
        <v>360</v>
      </c>
      <c r="C333" t="s">
        <v>7246</v>
      </c>
      <c r="D333" s="15" t="s">
        <v>930</v>
      </c>
      <c r="E333" s="12" t="s">
        <v>93</v>
      </c>
      <c r="G333" s="12" t="s">
        <v>588</v>
      </c>
      <c r="H333" s="12" t="s">
        <v>589</v>
      </c>
      <c r="I333" s="12" t="s">
        <v>640</v>
      </c>
      <c r="J333" s="12" t="s">
        <v>2402</v>
      </c>
      <c r="K333" s="12" t="s">
        <v>851</v>
      </c>
      <c r="N333" s="16" t="s">
        <v>206</v>
      </c>
      <c r="O333" s="16" t="s">
        <v>923</v>
      </c>
      <c r="P333" s="12" t="s">
        <v>482</v>
      </c>
      <c r="Q333" s="16">
        <v>2023</v>
      </c>
      <c r="R333" s="16">
        <v>2</v>
      </c>
      <c r="S333" s="16">
        <v>0</v>
      </c>
      <c r="T333" s="16">
        <v>0</v>
      </c>
      <c r="V333" s="12" t="s">
        <v>204</v>
      </c>
      <c r="W333" s="12" t="s">
        <v>204</v>
      </c>
      <c r="X333" s="16">
        <v>1</v>
      </c>
      <c r="Y333" s="16">
        <v>8</v>
      </c>
      <c r="Z333" s="16">
        <v>2</v>
      </c>
      <c r="AA333" s="16">
        <f t="shared" si="65"/>
        <v>240</v>
      </c>
      <c r="AB333" s="16" t="s">
        <v>643</v>
      </c>
      <c r="AC333" s="16" t="s">
        <v>592</v>
      </c>
      <c r="AD333" s="16">
        <f t="shared" si="55"/>
        <v>84000</v>
      </c>
      <c r="AE333" s="16">
        <f t="shared" si="56"/>
        <v>700</v>
      </c>
      <c r="AF333" s="16">
        <f t="shared" si="57"/>
        <v>262500</v>
      </c>
      <c r="AG333" s="16">
        <f t="shared" si="58"/>
        <v>200</v>
      </c>
      <c r="AH333" s="12">
        <v>0</v>
      </c>
      <c r="AI333" s="16">
        <f t="shared" si="59"/>
        <v>14</v>
      </c>
      <c r="AJ333" s="16">
        <f t="shared" si="60"/>
        <v>48300</v>
      </c>
      <c r="AK333" s="16">
        <f t="shared" si="61"/>
        <v>1000</v>
      </c>
      <c r="AL333" s="16">
        <f t="shared" si="62"/>
        <v>10000</v>
      </c>
      <c r="AM333" s="16">
        <f t="shared" si="63"/>
        <v>180000</v>
      </c>
      <c r="AN333" s="16">
        <f t="shared" si="64"/>
        <v>584800</v>
      </c>
      <c r="AO333" s="12" t="s">
        <v>592</v>
      </c>
      <c r="AP333" s="16" t="s">
        <v>207</v>
      </c>
      <c r="AQ333" s="16" t="s">
        <v>204</v>
      </c>
      <c r="AS333" s="16" t="s">
        <v>2408</v>
      </c>
      <c r="AT333" s="16" t="s">
        <v>2407</v>
      </c>
      <c r="AU333" t="s">
        <v>2410</v>
      </c>
      <c r="AV333" s="15" t="s">
        <v>2409</v>
      </c>
      <c r="AW333" s="16" t="s">
        <v>593</v>
      </c>
      <c r="AX333" s="16" t="s">
        <v>204</v>
      </c>
      <c r="AY333" s="16" t="s">
        <v>204</v>
      </c>
      <c r="AZ333" s="16" t="s">
        <v>204</v>
      </c>
      <c r="BA333" s="16" t="s">
        <v>204</v>
      </c>
      <c r="BB333" s="16" t="s">
        <v>204</v>
      </c>
      <c r="BC333" s="16">
        <v>2</v>
      </c>
      <c r="BD333" s="16">
        <v>14.4</v>
      </c>
      <c r="BE333" s="16">
        <v>5600</v>
      </c>
      <c r="BF333" s="16">
        <v>2000</v>
      </c>
      <c r="BG333" s="16">
        <v>0</v>
      </c>
      <c r="BH333" s="16">
        <v>3600</v>
      </c>
      <c r="BI333" s="16">
        <v>3200</v>
      </c>
      <c r="BJ333" s="16">
        <v>0</v>
      </c>
    </row>
    <row r="334" spans="1:62" ht="20.149999999999999" customHeight="1" x14ac:dyDescent="0.35">
      <c r="A334">
        <v>333</v>
      </c>
      <c r="B334" t="s">
        <v>360</v>
      </c>
      <c r="C334" t="s">
        <v>7247</v>
      </c>
      <c r="D334" s="15" t="s">
        <v>931</v>
      </c>
      <c r="E334" s="12" t="s">
        <v>93</v>
      </c>
      <c r="G334" s="12" t="s">
        <v>588</v>
      </c>
      <c r="H334" s="12" t="s">
        <v>589</v>
      </c>
      <c r="I334" s="12" t="s">
        <v>640</v>
      </c>
      <c r="J334" s="12" t="s">
        <v>2402</v>
      </c>
      <c r="K334" s="12" t="s">
        <v>851</v>
      </c>
      <c r="N334" s="16" t="s">
        <v>206</v>
      </c>
      <c r="O334" s="16" t="s">
        <v>923</v>
      </c>
      <c r="P334" s="12" t="s">
        <v>482</v>
      </c>
      <c r="Q334" s="16">
        <v>2023</v>
      </c>
      <c r="R334" s="16">
        <v>1</v>
      </c>
      <c r="S334" s="16">
        <v>0</v>
      </c>
      <c r="T334" s="16">
        <v>0</v>
      </c>
      <c r="V334" s="12" t="s">
        <v>204</v>
      </c>
      <c r="W334" s="12" t="s">
        <v>204</v>
      </c>
      <c r="X334" s="16">
        <v>1</v>
      </c>
      <c r="Y334" s="16">
        <v>15</v>
      </c>
      <c r="Z334" s="16">
        <v>1</v>
      </c>
      <c r="AA334" s="16">
        <f t="shared" si="65"/>
        <v>120</v>
      </c>
      <c r="AB334" s="16" t="s">
        <v>643</v>
      </c>
      <c r="AC334" s="16" t="s">
        <v>592</v>
      </c>
      <c r="AD334" s="16">
        <f t="shared" si="55"/>
        <v>42000</v>
      </c>
      <c r="AE334" s="16">
        <f t="shared" si="56"/>
        <v>350</v>
      </c>
      <c r="AF334" s="16">
        <f t="shared" si="57"/>
        <v>131250</v>
      </c>
      <c r="AG334" s="16">
        <f t="shared" si="58"/>
        <v>100</v>
      </c>
      <c r="AH334" s="12">
        <v>0</v>
      </c>
      <c r="AI334" s="16">
        <f t="shared" si="59"/>
        <v>7</v>
      </c>
      <c r="AJ334" s="16">
        <f t="shared" si="60"/>
        <v>24150</v>
      </c>
      <c r="AK334" s="16">
        <f t="shared" si="61"/>
        <v>500</v>
      </c>
      <c r="AL334" s="16">
        <f t="shared" si="62"/>
        <v>5000</v>
      </c>
      <c r="AM334" s="16">
        <f t="shared" si="63"/>
        <v>90000</v>
      </c>
      <c r="AN334" s="16">
        <f t="shared" si="64"/>
        <v>292400</v>
      </c>
      <c r="AO334" s="12" t="s">
        <v>592</v>
      </c>
      <c r="AP334" s="16" t="s">
        <v>207</v>
      </c>
      <c r="AQ334" s="16" t="s">
        <v>204</v>
      </c>
      <c r="AS334" s="16" t="s">
        <v>2408</v>
      </c>
      <c r="AT334" s="16" t="s">
        <v>2407</v>
      </c>
      <c r="AU334" t="s">
        <v>2410</v>
      </c>
      <c r="AV334" s="15" t="s">
        <v>2409</v>
      </c>
      <c r="AW334" s="16" t="s">
        <v>593</v>
      </c>
      <c r="AX334" s="16" t="s">
        <v>204</v>
      </c>
      <c r="AY334" s="16" t="s">
        <v>204</v>
      </c>
      <c r="AZ334" s="16" t="s">
        <v>204</v>
      </c>
      <c r="BA334" s="16" t="s">
        <v>204</v>
      </c>
      <c r="BB334" s="16" t="s">
        <v>204</v>
      </c>
      <c r="BC334" s="16">
        <v>1</v>
      </c>
      <c r="BD334" s="16">
        <v>7.36</v>
      </c>
      <c r="BE334" s="16">
        <v>2800</v>
      </c>
      <c r="BF334" s="16">
        <v>1600</v>
      </c>
      <c r="BG334" s="16">
        <v>0</v>
      </c>
      <c r="BH334" s="16">
        <v>1360</v>
      </c>
      <c r="BI334" s="16">
        <v>1600</v>
      </c>
      <c r="BJ334" s="16">
        <v>0</v>
      </c>
    </row>
    <row r="335" spans="1:62" ht="20.149999999999999" customHeight="1" x14ac:dyDescent="0.35">
      <c r="A335">
        <v>334</v>
      </c>
      <c r="B335" t="s">
        <v>360</v>
      </c>
      <c r="C335" t="s">
        <v>7248</v>
      </c>
      <c r="D335" s="15" t="s">
        <v>932</v>
      </c>
      <c r="E335" s="12" t="s">
        <v>93</v>
      </c>
      <c r="G335" s="12" t="s">
        <v>588</v>
      </c>
      <c r="H335" s="12" t="s">
        <v>589</v>
      </c>
      <c r="I335" s="12" t="s">
        <v>640</v>
      </c>
      <c r="J335" s="12" t="s">
        <v>2402</v>
      </c>
      <c r="K335" s="12" t="s">
        <v>851</v>
      </c>
      <c r="N335" s="16" t="s">
        <v>206</v>
      </c>
      <c r="O335" s="16" t="s">
        <v>923</v>
      </c>
      <c r="P335" s="12" t="s">
        <v>482</v>
      </c>
      <c r="Q335" s="16">
        <v>2023</v>
      </c>
      <c r="R335" s="16">
        <v>1</v>
      </c>
      <c r="S335" s="16">
        <v>0</v>
      </c>
      <c r="T335" s="16">
        <v>0</v>
      </c>
      <c r="V335" s="12" t="s">
        <v>204</v>
      </c>
      <c r="W335" s="12" t="s">
        <v>204</v>
      </c>
      <c r="X335" s="16">
        <v>1</v>
      </c>
      <c r="Y335" s="16">
        <v>13</v>
      </c>
      <c r="Z335" s="16">
        <v>1</v>
      </c>
      <c r="AA335" s="16">
        <f t="shared" si="65"/>
        <v>120</v>
      </c>
      <c r="AB335" s="16" t="s">
        <v>643</v>
      </c>
      <c r="AC335" s="16" t="s">
        <v>592</v>
      </c>
      <c r="AD335" s="16">
        <f t="shared" si="55"/>
        <v>42000</v>
      </c>
      <c r="AE335" s="16">
        <f t="shared" si="56"/>
        <v>350</v>
      </c>
      <c r="AF335" s="16">
        <f t="shared" si="57"/>
        <v>131250</v>
      </c>
      <c r="AG335" s="16">
        <f t="shared" si="58"/>
        <v>100</v>
      </c>
      <c r="AH335" s="12">
        <v>0</v>
      </c>
      <c r="AI335" s="16">
        <f t="shared" si="59"/>
        <v>7</v>
      </c>
      <c r="AJ335" s="16">
        <f t="shared" si="60"/>
        <v>24150</v>
      </c>
      <c r="AK335" s="16">
        <f t="shared" si="61"/>
        <v>500</v>
      </c>
      <c r="AL335" s="16">
        <f t="shared" si="62"/>
        <v>5000</v>
      </c>
      <c r="AM335" s="16">
        <f t="shared" si="63"/>
        <v>90000</v>
      </c>
      <c r="AN335" s="16">
        <f t="shared" si="64"/>
        <v>292400</v>
      </c>
      <c r="AO335" s="12" t="s">
        <v>592</v>
      </c>
      <c r="AP335" s="16" t="s">
        <v>207</v>
      </c>
      <c r="AQ335" s="16" t="s">
        <v>204</v>
      </c>
      <c r="AS335" s="16" t="s">
        <v>2408</v>
      </c>
      <c r="AT335" s="16" t="s">
        <v>2407</v>
      </c>
      <c r="AU335" t="s">
        <v>2410</v>
      </c>
      <c r="AV335" s="15" t="s">
        <v>2409</v>
      </c>
      <c r="AW335" s="16" t="s">
        <v>593</v>
      </c>
      <c r="AX335" s="16" t="s">
        <v>204</v>
      </c>
      <c r="AY335" s="16" t="s">
        <v>204</v>
      </c>
      <c r="AZ335" s="16" t="s">
        <v>204</v>
      </c>
      <c r="BA335" s="16" t="s">
        <v>204</v>
      </c>
      <c r="BB335" s="16" t="s">
        <v>204</v>
      </c>
      <c r="BC335" s="16">
        <v>1</v>
      </c>
      <c r="BD335" s="16">
        <v>7.84</v>
      </c>
      <c r="BE335" s="16">
        <v>2800</v>
      </c>
      <c r="BF335" s="16">
        <v>2000</v>
      </c>
      <c r="BG335" s="16">
        <v>0</v>
      </c>
      <c r="BH335" s="16">
        <v>1600</v>
      </c>
      <c r="BI335" s="16">
        <v>1440</v>
      </c>
      <c r="BJ335" s="16">
        <v>0</v>
      </c>
    </row>
    <row r="336" spans="1:62" ht="20.149999999999999" customHeight="1" x14ac:dyDescent="0.35">
      <c r="A336">
        <v>335</v>
      </c>
      <c r="B336" t="s">
        <v>360</v>
      </c>
      <c r="C336" t="s">
        <v>7249</v>
      </c>
      <c r="D336" s="15" t="s">
        <v>933</v>
      </c>
      <c r="E336" s="12" t="s">
        <v>98</v>
      </c>
      <c r="G336" s="12" t="s">
        <v>588</v>
      </c>
      <c r="H336" s="12" t="s">
        <v>589</v>
      </c>
      <c r="I336" s="12" t="s">
        <v>640</v>
      </c>
      <c r="J336" s="12" t="s">
        <v>2402</v>
      </c>
      <c r="K336" s="12" t="s">
        <v>851</v>
      </c>
      <c r="N336" s="16" t="s">
        <v>206</v>
      </c>
      <c r="O336" s="16" t="s">
        <v>923</v>
      </c>
      <c r="P336" s="12" t="s">
        <v>482</v>
      </c>
      <c r="Q336" s="16">
        <v>2023</v>
      </c>
      <c r="R336" s="16">
        <v>5</v>
      </c>
      <c r="S336" s="16">
        <v>0</v>
      </c>
      <c r="T336" s="16">
        <v>0</v>
      </c>
      <c r="V336" s="12" t="s">
        <v>204</v>
      </c>
      <c r="W336" s="12" t="s">
        <v>204</v>
      </c>
      <c r="X336" s="16">
        <v>1</v>
      </c>
      <c r="Y336" s="16">
        <v>12</v>
      </c>
      <c r="Z336" s="16">
        <v>5</v>
      </c>
      <c r="AA336" s="16">
        <f t="shared" si="65"/>
        <v>600</v>
      </c>
      <c r="AB336" s="16" t="s">
        <v>643</v>
      </c>
      <c r="AC336" s="16" t="s">
        <v>592</v>
      </c>
      <c r="AD336" s="16">
        <f t="shared" si="55"/>
        <v>210000</v>
      </c>
      <c r="AE336" s="16">
        <f t="shared" si="56"/>
        <v>1750</v>
      </c>
      <c r="AF336" s="16">
        <f t="shared" si="57"/>
        <v>656250</v>
      </c>
      <c r="AG336" s="16">
        <f t="shared" si="58"/>
        <v>500</v>
      </c>
      <c r="AH336" s="12">
        <v>0</v>
      </c>
      <c r="AI336" s="16">
        <f t="shared" si="59"/>
        <v>35</v>
      </c>
      <c r="AJ336" s="16">
        <f t="shared" si="60"/>
        <v>120750</v>
      </c>
      <c r="AK336" s="16">
        <f t="shared" si="61"/>
        <v>2500</v>
      </c>
      <c r="AL336" s="16">
        <f t="shared" si="62"/>
        <v>25000</v>
      </c>
      <c r="AM336" s="16">
        <f t="shared" si="63"/>
        <v>450000</v>
      </c>
      <c r="AN336" s="16">
        <f t="shared" si="64"/>
        <v>1462000</v>
      </c>
      <c r="AO336" s="12" t="s">
        <v>592</v>
      </c>
      <c r="AP336" s="16" t="s">
        <v>207</v>
      </c>
      <c r="AQ336" s="16" t="s">
        <v>204</v>
      </c>
      <c r="AS336" s="16" t="s">
        <v>2408</v>
      </c>
      <c r="AT336" s="16" t="s">
        <v>2407</v>
      </c>
      <c r="AU336" t="s">
        <v>2410</v>
      </c>
      <c r="AV336" s="15" t="s">
        <v>2409</v>
      </c>
      <c r="AW336" s="16" t="s">
        <v>593</v>
      </c>
      <c r="AX336" s="16" t="s">
        <v>204</v>
      </c>
      <c r="AY336" s="16" t="s">
        <v>204</v>
      </c>
      <c r="AZ336" s="16" t="s">
        <v>204</v>
      </c>
      <c r="BA336" s="16" t="s">
        <v>204</v>
      </c>
      <c r="BB336" s="16" t="s">
        <v>204</v>
      </c>
      <c r="BC336" s="16">
        <v>5</v>
      </c>
      <c r="BD336" s="16">
        <v>35.6</v>
      </c>
      <c r="BE336" s="16">
        <v>14000</v>
      </c>
      <c r="BF336" s="16">
        <v>4000</v>
      </c>
      <c r="BG336" s="16">
        <v>0</v>
      </c>
      <c r="BH336" s="16">
        <v>8800</v>
      </c>
      <c r="BI336" s="16">
        <v>8800</v>
      </c>
      <c r="BJ336" s="16">
        <v>0</v>
      </c>
    </row>
    <row r="337" spans="1:62" ht="20.149999999999999" customHeight="1" x14ac:dyDescent="0.35">
      <c r="A337">
        <v>336</v>
      </c>
      <c r="B337" t="s">
        <v>360</v>
      </c>
      <c r="C337" t="s">
        <v>7250</v>
      </c>
      <c r="D337" s="15" t="s">
        <v>934</v>
      </c>
      <c r="E337" s="12" t="s">
        <v>98</v>
      </c>
      <c r="G337" s="12" t="s">
        <v>588</v>
      </c>
      <c r="H337" s="12" t="s">
        <v>589</v>
      </c>
      <c r="I337" s="12" t="s">
        <v>640</v>
      </c>
      <c r="J337" s="12" t="s">
        <v>2402</v>
      </c>
      <c r="K337" s="12" t="s">
        <v>851</v>
      </c>
      <c r="N337" s="16" t="s">
        <v>206</v>
      </c>
      <c r="O337" s="16" t="s">
        <v>923</v>
      </c>
      <c r="P337" s="12" t="s">
        <v>482</v>
      </c>
      <c r="Q337" s="16">
        <v>2023</v>
      </c>
      <c r="R337" s="16">
        <v>1</v>
      </c>
      <c r="S337" s="16">
        <v>0</v>
      </c>
      <c r="T337" s="16">
        <v>0</v>
      </c>
      <c r="V337" s="12" t="s">
        <v>204</v>
      </c>
      <c r="W337" s="12" t="s">
        <v>204</v>
      </c>
      <c r="X337" s="16">
        <v>1</v>
      </c>
      <c r="Y337" s="16">
        <v>16</v>
      </c>
      <c r="Z337" s="16">
        <v>1</v>
      </c>
      <c r="AA337" s="16">
        <f t="shared" si="65"/>
        <v>120</v>
      </c>
      <c r="AB337" s="16" t="s">
        <v>643</v>
      </c>
      <c r="AC337" s="16" t="s">
        <v>592</v>
      </c>
      <c r="AD337" s="16">
        <f t="shared" si="55"/>
        <v>42000</v>
      </c>
      <c r="AE337" s="16">
        <f t="shared" si="56"/>
        <v>350</v>
      </c>
      <c r="AF337" s="16">
        <f t="shared" si="57"/>
        <v>131250</v>
      </c>
      <c r="AG337" s="16">
        <f t="shared" si="58"/>
        <v>100</v>
      </c>
      <c r="AH337" s="12">
        <v>0</v>
      </c>
      <c r="AI337" s="16">
        <f t="shared" si="59"/>
        <v>7</v>
      </c>
      <c r="AJ337" s="16">
        <f t="shared" si="60"/>
        <v>24150</v>
      </c>
      <c r="AK337" s="16">
        <f t="shared" si="61"/>
        <v>500</v>
      </c>
      <c r="AL337" s="16">
        <f t="shared" si="62"/>
        <v>5000</v>
      </c>
      <c r="AM337" s="16">
        <f t="shared" si="63"/>
        <v>90000</v>
      </c>
      <c r="AN337" s="16">
        <f t="shared" si="64"/>
        <v>292400</v>
      </c>
      <c r="AO337" s="12" t="s">
        <v>592</v>
      </c>
      <c r="AP337" s="16" t="s">
        <v>207</v>
      </c>
      <c r="AQ337" s="16" t="s">
        <v>204</v>
      </c>
      <c r="AS337" s="16" t="s">
        <v>2408</v>
      </c>
      <c r="AT337" s="16" t="s">
        <v>2407</v>
      </c>
      <c r="AU337" t="s">
        <v>2410</v>
      </c>
      <c r="AV337" s="15" t="s">
        <v>2409</v>
      </c>
      <c r="AW337" s="16" t="s">
        <v>593</v>
      </c>
      <c r="AX337" s="16" t="s">
        <v>204</v>
      </c>
      <c r="AY337" s="16" t="s">
        <v>204</v>
      </c>
      <c r="AZ337" s="16" t="s">
        <v>204</v>
      </c>
      <c r="BA337" s="16" t="s">
        <v>204</v>
      </c>
      <c r="BB337" s="16" t="s">
        <v>204</v>
      </c>
      <c r="BC337" s="16">
        <v>1</v>
      </c>
      <c r="BD337" s="16">
        <v>7.28</v>
      </c>
      <c r="BE337" s="16">
        <v>2800</v>
      </c>
      <c r="BF337" s="16">
        <v>1600</v>
      </c>
      <c r="BG337" s="16">
        <v>0</v>
      </c>
      <c r="BH337" s="16">
        <v>1200</v>
      </c>
      <c r="BI337" s="16">
        <v>1680</v>
      </c>
      <c r="BJ337" s="16">
        <v>0</v>
      </c>
    </row>
    <row r="338" spans="1:62" ht="20.149999999999999" customHeight="1" x14ac:dyDescent="0.35">
      <c r="A338">
        <v>337</v>
      </c>
      <c r="B338" t="s">
        <v>360</v>
      </c>
      <c r="C338" t="s">
        <v>7251</v>
      </c>
      <c r="D338" s="15" t="s">
        <v>935</v>
      </c>
      <c r="E338" s="12" t="s">
        <v>98</v>
      </c>
      <c r="G338" s="12" t="s">
        <v>588</v>
      </c>
      <c r="H338" s="12" t="s">
        <v>589</v>
      </c>
      <c r="I338" s="12" t="s">
        <v>640</v>
      </c>
      <c r="J338" s="12" t="s">
        <v>2402</v>
      </c>
      <c r="K338" s="12" t="s">
        <v>851</v>
      </c>
      <c r="N338" s="16" t="s">
        <v>206</v>
      </c>
      <c r="O338" s="16" t="s">
        <v>923</v>
      </c>
      <c r="P338" s="12" t="s">
        <v>482</v>
      </c>
      <c r="Q338" s="16">
        <v>2023</v>
      </c>
      <c r="R338" s="16">
        <v>1</v>
      </c>
      <c r="S338" s="16">
        <v>0</v>
      </c>
      <c r="T338" s="16">
        <v>0</v>
      </c>
      <c r="V338" s="12" t="s">
        <v>204</v>
      </c>
      <c r="W338" s="12" t="s">
        <v>204</v>
      </c>
      <c r="X338" s="16">
        <v>1</v>
      </c>
      <c r="Y338" s="16">
        <v>9</v>
      </c>
      <c r="Z338" s="16">
        <v>1</v>
      </c>
      <c r="AA338" s="16">
        <f t="shared" si="65"/>
        <v>120</v>
      </c>
      <c r="AB338" s="16" t="s">
        <v>643</v>
      </c>
      <c r="AC338" s="16" t="s">
        <v>592</v>
      </c>
      <c r="AD338" s="16">
        <f t="shared" si="55"/>
        <v>42000</v>
      </c>
      <c r="AE338" s="16">
        <f t="shared" si="56"/>
        <v>350</v>
      </c>
      <c r="AF338" s="16">
        <f t="shared" si="57"/>
        <v>131250</v>
      </c>
      <c r="AG338" s="16">
        <f t="shared" si="58"/>
        <v>100</v>
      </c>
      <c r="AH338" s="12">
        <v>0</v>
      </c>
      <c r="AI338" s="16">
        <f t="shared" si="59"/>
        <v>7</v>
      </c>
      <c r="AJ338" s="16">
        <f t="shared" si="60"/>
        <v>24150</v>
      </c>
      <c r="AK338" s="16">
        <f t="shared" si="61"/>
        <v>500</v>
      </c>
      <c r="AL338" s="16">
        <f t="shared" si="62"/>
        <v>5000</v>
      </c>
      <c r="AM338" s="16">
        <f t="shared" si="63"/>
        <v>90000</v>
      </c>
      <c r="AN338" s="16">
        <f t="shared" si="64"/>
        <v>292400</v>
      </c>
      <c r="AO338" s="12" t="s">
        <v>592</v>
      </c>
      <c r="AP338" s="16" t="s">
        <v>207</v>
      </c>
      <c r="AQ338" s="16" t="s">
        <v>204</v>
      </c>
      <c r="AS338" s="16" t="s">
        <v>2408</v>
      </c>
      <c r="AT338" s="16" t="s">
        <v>2407</v>
      </c>
      <c r="AU338" t="s">
        <v>2410</v>
      </c>
      <c r="AV338" s="15" t="s">
        <v>2409</v>
      </c>
      <c r="AW338" s="16" t="s">
        <v>593</v>
      </c>
      <c r="AX338" s="16" t="s">
        <v>204</v>
      </c>
      <c r="AY338" s="16" t="s">
        <v>204</v>
      </c>
      <c r="AZ338" s="16" t="s">
        <v>204</v>
      </c>
      <c r="BA338" s="16" t="s">
        <v>204</v>
      </c>
      <c r="BB338" s="16" t="s">
        <v>204</v>
      </c>
      <c r="BC338" s="16">
        <v>1</v>
      </c>
      <c r="BD338" s="16">
        <v>7.36</v>
      </c>
      <c r="BE338" s="16">
        <v>2800</v>
      </c>
      <c r="BF338" s="16">
        <v>1200</v>
      </c>
      <c r="BG338" s="16">
        <v>0</v>
      </c>
      <c r="BH338" s="16">
        <v>1600</v>
      </c>
      <c r="BI338" s="16">
        <v>1760</v>
      </c>
      <c r="BJ338" s="16">
        <v>0</v>
      </c>
    </row>
    <row r="339" spans="1:62" ht="20.149999999999999" customHeight="1" x14ac:dyDescent="0.35">
      <c r="A339">
        <v>338</v>
      </c>
      <c r="B339" t="s">
        <v>360</v>
      </c>
      <c r="C339" t="s">
        <v>7252</v>
      </c>
      <c r="D339" s="15" t="s">
        <v>936</v>
      </c>
      <c r="E339" s="12" t="s">
        <v>98</v>
      </c>
      <c r="G339" s="12" t="s">
        <v>588</v>
      </c>
      <c r="H339" s="12" t="s">
        <v>589</v>
      </c>
      <c r="I339" s="12" t="s">
        <v>640</v>
      </c>
      <c r="J339" s="12" t="s">
        <v>2402</v>
      </c>
      <c r="K339" s="12" t="s">
        <v>851</v>
      </c>
      <c r="N339" s="16" t="s">
        <v>206</v>
      </c>
      <c r="O339" s="16" t="s">
        <v>923</v>
      </c>
      <c r="P339" s="12" t="s">
        <v>482</v>
      </c>
      <c r="Q339" s="16">
        <v>2023</v>
      </c>
      <c r="R339" s="16">
        <v>1</v>
      </c>
      <c r="S339" s="16">
        <v>0</v>
      </c>
      <c r="T339" s="16">
        <v>0</v>
      </c>
      <c r="V339" s="12" t="s">
        <v>204</v>
      </c>
      <c r="W339" s="12" t="s">
        <v>204</v>
      </c>
      <c r="X339" s="16">
        <v>1</v>
      </c>
      <c r="Y339" s="16">
        <v>8</v>
      </c>
      <c r="Z339" s="16">
        <v>1</v>
      </c>
      <c r="AA339" s="16">
        <f t="shared" si="65"/>
        <v>120</v>
      </c>
      <c r="AB339" s="16" t="s">
        <v>643</v>
      </c>
      <c r="AC339" s="16" t="s">
        <v>592</v>
      </c>
      <c r="AD339" s="16">
        <f t="shared" si="55"/>
        <v>42000</v>
      </c>
      <c r="AE339" s="16">
        <f t="shared" si="56"/>
        <v>350</v>
      </c>
      <c r="AF339" s="16">
        <f t="shared" si="57"/>
        <v>131250</v>
      </c>
      <c r="AG339" s="16">
        <f t="shared" si="58"/>
        <v>100</v>
      </c>
      <c r="AH339" s="12">
        <v>0</v>
      </c>
      <c r="AI339" s="16">
        <f t="shared" si="59"/>
        <v>7</v>
      </c>
      <c r="AJ339" s="16">
        <f t="shared" si="60"/>
        <v>24150</v>
      </c>
      <c r="AK339" s="16">
        <f t="shared" si="61"/>
        <v>500</v>
      </c>
      <c r="AL339" s="16">
        <f t="shared" si="62"/>
        <v>5000</v>
      </c>
      <c r="AM339" s="16">
        <f t="shared" si="63"/>
        <v>90000</v>
      </c>
      <c r="AN339" s="16">
        <f t="shared" si="64"/>
        <v>292400</v>
      </c>
      <c r="AO339" s="12" t="s">
        <v>592</v>
      </c>
      <c r="AP339" s="16" t="s">
        <v>207</v>
      </c>
      <c r="AQ339" s="16" t="s">
        <v>204</v>
      </c>
      <c r="AS339" s="16" t="s">
        <v>2408</v>
      </c>
      <c r="AT339" s="16" t="s">
        <v>2407</v>
      </c>
      <c r="AU339" t="s">
        <v>2410</v>
      </c>
      <c r="AV339" s="15" t="s">
        <v>2409</v>
      </c>
      <c r="AW339" s="16" t="s">
        <v>593</v>
      </c>
      <c r="AX339" s="16" t="s">
        <v>204</v>
      </c>
      <c r="AY339" s="16" t="s">
        <v>204</v>
      </c>
      <c r="AZ339" s="16" t="s">
        <v>204</v>
      </c>
      <c r="BA339" s="16" t="s">
        <v>204</v>
      </c>
      <c r="BB339" s="16" t="s">
        <v>204</v>
      </c>
      <c r="BC339" s="16">
        <v>1</v>
      </c>
      <c r="BD339" s="16">
        <v>7.44</v>
      </c>
      <c r="BE339" s="16">
        <v>2800</v>
      </c>
      <c r="BF339" s="16">
        <v>1200</v>
      </c>
      <c r="BG339" s="16">
        <v>0</v>
      </c>
      <c r="BH339" s="16">
        <v>1040</v>
      </c>
      <c r="BI339" s="16">
        <v>2400</v>
      </c>
      <c r="BJ339" s="16">
        <v>0</v>
      </c>
    </row>
    <row r="340" spans="1:62" ht="20.149999999999999" customHeight="1" x14ac:dyDescent="0.35">
      <c r="A340">
        <v>339</v>
      </c>
      <c r="B340" t="s">
        <v>360</v>
      </c>
      <c r="C340" t="s">
        <v>7253</v>
      </c>
      <c r="D340" s="15" t="s">
        <v>937</v>
      </c>
      <c r="E340" s="12" t="s">
        <v>98</v>
      </c>
      <c r="G340" s="12" t="s">
        <v>588</v>
      </c>
      <c r="H340" s="12" t="s">
        <v>589</v>
      </c>
      <c r="I340" s="12" t="s">
        <v>640</v>
      </c>
      <c r="J340" s="12" t="s">
        <v>2402</v>
      </c>
      <c r="K340" s="12" t="s">
        <v>851</v>
      </c>
      <c r="N340" s="16" t="s">
        <v>206</v>
      </c>
      <c r="O340" s="16" t="s">
        <v>923</v>
      </c>
      <c r="P340" s="12" t="s">
        <v>482</v>
      </c>
      <c r="Q340" s="16">
        <v>2023</v>
      </c>
      <c r="R340" s="16">
        <v>1</v>
      </c>
      <c r="S340" s="16">
        <v>0</v>
      </c>
      <c r="T340" s="16">
        <v>0</v>
      </c>
      <c r="V340" s="12" t="s">
        <v>204</v>
      </c>
      <c r="W340" s="12" t="s">
        <v>204</v>
      </c>
      <c r="X340" s="16">
        <v>1</v>
      </c>
      <c r="Y340" s="16">
        <v>14</v>
      </c>
      <c r="Z340" s="16">
        <v>1</v>
      </c>
      <c r="AA340" s="16">
        <f t="shared" si="65"/>
        <v>120</v>
      </c>
      <c r="AB340" s="16" t="s">
        <v>643</v>
      </c>
      <c r="AC340" s="16" t="s">
        <v>592</v>
      </c>
      <c r="AD340" s="16">
        <f t="shared" si="55"/>
        <v>42000</v>
      </c>
      <c r="AE340" s="16">
        <f t="shared" si="56"/>
        <v>350</v>
      </c>
      <c r="AF340" s="16">
        <f t="shared" si="57"/>
        <v>131250</v>
      </c>
      <c r="AG340" s="16">
        <f t="shared" si="58"/>
        <v>100</v>
      </c>
      <c r="AH340" s="12">
        <v>0</v>
      </c>
      <c r="AI340" s="16">
        <f t="shared" si="59"/>
        <v>7</v>
      </c>
      <c r="AJ340" s="16">
        <f t="shared" si="60"/>
        <v>24150</v>
      </c>
      <c r="AK340" s="16">
        <f t="shared" si="61"/>
        <v>500</v>
      </c>
      <c r="AL340" s="16">
        <f t="shared" si="62"/>
        <v>5000</v>
      </c>
      <c r="AM340" s="16">
        <f t="shared" si="63"/>
        <v>90000</v>
      </c>
      <c r="AN340" s="16">
        <f t="shared" si="64"/>
        <v>292400</v>
      </c>
      <c r="AO340" s="12" t="s">
        <v>592</v>
      </c>
      <c r="AP340" s="16" t="s">
        <v>207</v>
      </c>
      <c r="AQ340" s="16" t="s">
        <v>204</v>
      </c>
      <c r="AS340" s="16" t="s">
        <v>2408</v>
      </c>
      <c r="AT340" s="16" t="s">
        <v>2407</v>
      </c>
      <c r="AU340" t="s">
        <v>2410</v>
      </c>
      <c r="AV340" s="15" t="s">
        <v>2409</v>
      </c>
      <c r="AW340" s="16" t="s">
        <v>593</v>
      </c>
      <c r="AX340" s="16" t="s">
        <v>204</v>
      </c>
      <c r="AY340" s="16" t="s">
        <v>204</v>
      </c>
      <c r="AZ340" s="16" t="s">
        <v>204</v>
      </c>
      <c r="BA340" s="16" t="s">
        <v>204</v>
      </c>
      <c r="BB340" s="16" t="s">
        <v>204</v>
      </c>
      <c r="BC340" s="16">
        <v>1</v>
      </c>
      <c r="BD340" s="16">
        <v>7.2</v>
      </c>
      <c r="BE340" s="16">
        <v>2800</v>
      </c>
      <c r="BF340" s="16">
        <v>1600</v>
      </c>
      <c r="BG340" s="16">
        <v>0</v>
      </c>
      <c r="BH340" s="16">
        <v>1600</v>
      </c>
      <c r="BI340" s="16">
        <v>1200</v>
      </c>
      <c r="BJ340" s="16">
        <v>0</v>
      </c>
    </row>
    <row r="341" spans="1:62" ht="20.149999999999999" customHeight="1" x14ac:dyDescent="0.35">
      <c r="A341">
        <v>340</v>
      </c>
      <c r="B341" t="s">
        <v>360</v>
      </c>
      <c r="C341" t="s">
        <v>7254</v>
      </c>
      <c r="D341" s="15" t="s">
        <v>938</v>
      </c>
      <c r="E341" s="12" t="s">
        <v>98</v>
      </c>
      <c r="G341" s="12" t="s">
        <v>588</v>
      </c>
      <c r="H341" s="12" t="s">
        <v>589</v>
      </c>
      <c r="I341" s="12" t="s">
        <v>640</v>
      </c>
      <c r="J341" s="12" t="s">
        <v>2402</v>
      </c>
      <c r="K341" s="12" t="s">
        <v>851</v>
      </c>
      <c r="N341" s="16" t="s">
        <v>206</v>
      </c>
      <c r="O341" s="16" t="s">
        <v>939</v>
      </c>
      <c r="P341" s="12" t="s">
        <v>482</v>
      </c>
      <c r="Q341" s="16">
        <v>2023</v>
      </c>
      <c r="R341" s="16">
        <v>1</v>
      </c>
      <c r="S341" s="16">
        <v>0</v>
      </c>
      <c r="T341" s="16">
        <v>0</v>
      </c>
      <c r="V341" s="12" t="s">
        <v>204</v>
      </c>
      <c r="W341" s="12" t="s">
        <v>204</v>
      </c>
      <c r="X341" s="16">
        <v>1</v>
      </c>
      <c r="Y341" s="16">
        <v>7</v>
      </c>
      <c r="Z341" s="16">
        <v>1</v>
      </c>
      <c r="AA341" s="16">
        <f t="shared" si="65"/>
        <v>120</v>
      </c>
      <c r="AB341" s="16" t="s">
        <v>643</v>
      </c>
      <c r="AC341" s="16" t="s">
        <v>592</v>
      </c>
      <c r="AD341" s="16">
        <f t="shared" si="55"/>
        <v>42000</v>
      </c>
      <c r="AE341" s="16">
        <f t="shared" si="56"/>
        <v>350</v>
      </c>
      <c r="AF341" s="16">
        <f t="shared" si="57"/>
        <v>131250</v>
      </c>
      <c r="AG341" s="16">
        <f t="shared" si="58"/>
        <v>100</v>
      </c>
      <c r="AH341" s="12">
        <v>0</v>
      </c>
      <c r="AI341" s="16">
        <f t="shared" si="59"/>
        <v>7</v>
      </c>
      <c r="AJ341" s="16">
        <f t="shared" si="60"/>
        <v>24150</v>
      </c>
      <c r="AK341" s="16">
        <f t="shared" si="61"/>
        <v>500</v>
      </c>
      <c r="AL341" s="16">
        <f t="shared" si="62"/>
        <v>5000</v>
      </c>
      <c r="AM341" s="16">
        <f t="shared" si="63"/>
        <v>90000</v>
      </c>
      <c r="AN341" s="16">
        <f t="shared" si="64"/>
        <v>292400</v>
      </c>
      <c r="AO341" s="12" t="s">
        <v>592</v>
      </c>
      <c r="AP341" s="16" t="s">
        <v>207</v>
      </c>
      <c r="AQ341" s="16" t="s">
        <v>204</v>
      </c>
      <c r="AS341" s="16" t="s">
        <v>2408</v>
      </c>
      <c r="AT341" s="16" t="s">
        <v>2407</v>
      </c>
      <c r="AU341" t="s">
        <v>2410</v>
      </c>
      <c r="AV341" s="15" t="s">
        <v>2409</v>
      </c>
      <c r="AW341" s="16" t="s">
        <v>593</v>
      </c>
      <c r="AX341" s="16" t="s">
        <v>204</v>
      </c>
      <c r="AY341" s="16" t="s">
        <v>204</v>
      </c>
      <c r="AZ341" s="16" t="s">
        <v>204</v>
      </c>
      <c r="BA341" s="16" t="s">
        <v>204</v>
      </c>
      <c r="BB341" s="16" t="s">
        <v>204</v>
      </c>
      <c r="BC341" s="16">
        <v>1</v>
      </c>
      <c r="BD341" s="16">
        <v>7.12</v>
      </c>
      <c r="BE341" s="16">
        <v>2800</v>
      </c>
      <c r="BF341" s="16">
        <v>1600</v>
      </c>
      <c r="BG341" s="16">
        <v>0</v>
      </c>
      <c r="BH341" s="16">
        <v>1600</v>
      </c>
      <c r="BI341" s="16">
        <v>1120</v>
      </c>
      <c r="BJ341" s="16">
        <v>0</v>
      </c>
    </row>
    <row r="342" spans="1:62" ht="20.149999999999999" customHeight="1" x14ac:dyDescent="0.35">
      <c r="A342">
        <v>341</v>
      </c>
      <c r="B342" t="s">
        <v>360</v>
      </c>
      <c r="C342" t="s">
        <v>7255</v>
      </c>
      <c r="D342" s="15" t="s">
        <v>940</v>
      </c>
      <c r="E342" s="12" t="s">
        <v>98</v>
      </c>
      <c r="G342" s="12" t="s">
        <v>588</v>
      </c>
      <c r="H342" s="12" t="s">
        <v>589</v>
      </c>
      <c r="I342" s="12" t="s">
        <v>640</v>
      </c>
      <c r="J342" s="12" t="s">
        <v>2402</v>
      </c>
      <c r="K342" s="12" t="s">
        <v>851</v>
      </c>
      <c r="N342" s="16" t="s">
        <v>206</v>
      </c>
      <c r="O342" s="16" t="s">
        <v>939</v>
      </c>
      <c r="P342" s="12" t="s">
        <v>482</v>
      </c>
      <c r="Q342" s="16">
        <v>2023</v>
      </c>
      <c r="R342" s="16">
        <v>2</v>
      </c>
      <c r="S342" s="16">
        <v>0</v>
      </c>
      <c r="T342" s="16">
        <v>0</v>
      </c>
      <c r="V342" s="12" t="s">
        <v>204</v>
      </c>
      <c r="W342" s="12" t="s">
        <v>204</v>
      </c>
      <c r="X342" s="16">
        <v>1</v>
      </c>
      <c r="Y342" s="16">
        <v>12</v>
      </c>
      <c r="Z342" s="16">
        <v>2</v>
      </c>
      <c r="AA342" s="16">
        <f t="shared" si="65"/>
        <v>240</v>
      </c>
      <c r="AB342" s="16" t="s">
        <v>643</v>
      </c>
      <c r="AC342" s="16" t="s">
        <v>592</v>
      </c>
      <c r="AD342" s="16">
        <f t="shared" si="55"/>
        <v>84000</v>
      </c>
      <c r="AE342" s="16">
        <f t="shared" si="56"/>
        <v>700</v>
      </c>
      <c r="AF342" s="16">
        <f t="shared" si="57"/>
        <v>262500</v>
      </c>
      <c r="AG342" s="16">
        <f t="shared" si="58"/>
        <v>200</v>
      </c>
      <c r="AH342" s="12">
        <v>0</v>
      </c>
      <c r="AI342" s="16">
        <f t="shared" si="59"/>
        <v>14</v>
      </c>
      <c r="AJ342" s="16">
        <f t="shared" si="60"/>
        <v>48300</v>
      </c>
      <c r="AK342" s="16">
        <f t="shared" si="61"/>
        <v>1000</v>
      </c>
      <c r="AL342" s="16">
        <f t="shared" si="62"/>
        <v>10000</v>
      </c>
      <c r="AM342" s="16">
        <f t="shared" si="63"/>
        <v>180000</v>
      </c>
      <c r="AN342" s="16">
        <f t="shared" si="64"/>
        <v>584800</v>
      </c>
      <c r="AO342" s="12" t="s">
        <v>592</v>
      </c>
      <c r="AP342" s="16" t="s">
        <v>207</v>
      </c>
      <c r="AQ342" s="16" t="s">
        <v>204</v>
      </c>
      <c r="AS342" s="16" t="s">
        <v>2408</v>
      </c>
      <c r="AT342" s="16" t="s">
        <v>2407</v>
      </c>
      <c r="AU342" t="s">
        <v>2410</v>
      </c>
      <c r="AV342" s="15" t="s">
        <v>2409</v>
      </c>
      <c r="AW342" s="16" t="s">
        <v>593</v>
      </c>
      <c r="AX342" s="16" t="s">
        <v>204</v>
      </c>
      <c r="AY342" s="16" t="s">
        <v>204</v>
      </c>
      <c r="AZ342" s="16" t="s">
        <v>204</v>
      </c>
      <c r="BA342" s="16" t="s">
        <v>204</v>
      </c>
      <c r="BB342" s="16" t="s">
        <v>204</v>
      </c>
      <c r="BC342" s="16">
        <v>2</v>
      </c>
      <c r="BD342" s="16">
        <v>14.72</v>
      </c>
      <c r="BE342" s="16">
        <v>5600</v>
      </c>
      <c r="BF342" s="16">
        <v>3200</v>
      </c>
      <c r="BG342" s="16">
        <v>0</v>
      </c>
      <c r="BH342" s="16">
        <v>3200</v>
      </c>
      <c r="BI342" s="16">
        <v>3520</v>
      </c>
      <c r="BJ342" s="16">
        <v>0</v>
      </c>
    </row>
    <row r="343" spans="1:62" ht="20.149999999999999" customHeight="1" x14ac:dyDescent="0.35">
      <c r="A343">
        <v>342</v>
      </c>
      <c r="B343" t="s">
        <v>360</v>
      </c>
      <c r="C343" t="s">
        <v>7256</v>
      </c>
      <c r="D343" s="15" t="s">
        <v>856</v>
      </c>
      <c r="E343" s="12" t="s">
        <v>98</v>
      </c>
      <c r="G343" s="12" t="s">
        <v>588</v>
      </c>
      <c r="H343" s="12" t="s">
        <v>589</v>
      </c>
      <c r="I343" s="12" t="s">
        <v>640</v>
      </c>
      <c r="J343" s="12" t="s">
        <v>2402</v>
      </c>
      <c r="K343" s="12" t="s">
        <v>851</v>
      </c>
      <c r="N343" s="16" t="s">
        <v>206</v>
      </c>
      <c r="O343" s="16" t="s">
        <v>939</v>
      </c>
      <c r="P343" s="12" t="s">
        <v>482</v>
      </c>
      <c r="Q343" s="16">
        <v>2023</v>
      </c>
      <c r="R343" s="16">
        <v>3</v>
      </c>
      <c r="S343" s="16">
        <v>0</v>
      </c>
      <c r="T343" s="16">
        <v>0</v>
      </c>
      <c r="V343" s="12" t="s">
        <v>204</v>
      </c>
      <c r="W343" s="12" t="s">
        <v>204</v>
      </c>
      <c r="X343" s="16">
        <v>1</v>
      </c>
      <c r="Y343" s="16">
        <v>14</v>
      </c>
      <c r="Z343" s="16">
        <v>3</v>
      </c>
      <c r="AA343" s="16">
        <f t="shared" si="65"/>
        <v>360</v>
      </c>
      <c r="AB343" s="16" t="s">
        <v>643</v>
      </c>
      <c r="AC343" s="16" t="s">
        <v>592</v>
      </c>
      <c r="AD343" s="16">
        <f t="shared" si="55"/>
        <v>126000</v>
      </c>
      <c r="AE343" s="16">
        <f t="shared" si="56"/>
        <v>1050</v>
      </c>
      <c r="AF343" s="16">
        <f t="shared" si="57"/>
        <v>393750</v>
      </c>
      <c r="AG343" s="16">
        <f t="shared" si="58"/>
        <v>300</v>
      </c>
      <c r="AH343" s="12">
        <v>0</v>
      </c>
      <c r="AI343" s="16">
        <f t="shared" si="59"/>
        <v>21</v>
      </c>
      <c r="AJ343" s="16">
        <f t="shared" si="60"/>
        <v>72450</v>
      </c>
      <c r="AK343" s="16">
        <f t="shared" si="61"/>
        <v>1500</v>
      </c>
      <c r="AL343" s="16">
        <f t="shared" si="62"/>
        <v>15000</v>
      </c>
      <c r="AM343" s="16">
        <f t="shared" si="63"/>
        <v>270000</v>
      </c>
      <c r="AN343" s="16">
        <f t="shared" si="64"/>
        <v>877200</v>
      </c>
      <c r="AO343" s="12" t="s">
        <v>592</v>
      </c>
      <c r="AP343" s="16" t="s">
        <v>207</v>
      </c>
      <c r="AQ343" s="16" t="s">
        <v>204</v>
      </c>
      <c r="AS343" s="16" t="s">
        <v>2408</v>
      </c>
      <c r="AT343" s="16" t="s">
        <v>2407</v>
      </c>
      <c r="AU343" t="s">
        <v>2410</v>
      </c>
      <c r="AV343" s="15" t="s">
        <v>2409</v>
      </c>
      <c r="AW343" s="16" t="s">
        <v>593</v>
      </c>
      <c r="AX343" s="16" t="s">
        <v>204</v>
      </c>
      <c r="AY343" s="16" t="s">
        <v>204</v>
      </c>
      <c r="AZ343" s="16" t="s">
        <v>204</v>
      </c>
      <c r="BA343" s="16" t="s">
        <v>204</v>
      </c>
      <c r="BB343" s="16" t="s">
        <v>204</v>
      </c>
      <c r="BC343" s="16">
        <v>3</v>
      </c>
      <c r="BD343" s="16">
        <v>21.6</v>
      </c>
      <c r="BE343" s="16">
        <v>8400</v>
      </c>
      <c r="BF343" s="16">
        <v>4000</v>
      </c>
      <c r="BG343" s="16">
        <v>0</v>
      </c>
      <c r="BH343" s="16">
        <v>4000</v>
      </c>
      <c r="BI343" s="16">
        <v>5200</v>
      </c>
      <c r="BJ343" s="16">
        <v>0</v>
      </c>
    </row>
    <row r="344" spans="1:62" ht="20.149999999999999" customHeight="1" x14ac:dyDescent="0.35">
      <c r="A344">
        <v>343</v>
      </c>
      <c r="B344" t="s">
        <v>360</v>
      </c>
      <c r="C344" t="s">
        <v>7257</v>
      </c>
      <c r="D344" s="15" t="s">
        <v>941</v>
      </c>
      <c r="E344" s="12" t="s">
        <v>98</v>
      </c>
      <c r="G344" s="12" t="s">
        <v>588</v>
      </c>
      <c r="H344" s="12" t="s">
        <v>589</v>
      </c>
      <c r="I344" s="12" t="s">
        <v>640</v>
      </c>
      <c r="J344" s="12" t="s">
        <v>2402</v>
      </c>
      <c r="K344" s="12" t="s">
        <v>851</v>
      </c>
      <c r="N344" s="16" t="s">
        <v>206</v>
      </c>
      <c r="O344" s="16" t="s">
        <v>939</v>
      </c>
      <c r="P344" s="12" t="s">
        <v>482</v>
      </c>
      <c r="Q344" s="16">
        <v>2023</v>
      </c>
      <c r="R344" s="16">
        <v>2</v>
      </c>
      <c r="S344" s="16">
        <v>0</v>
      </c>
      <c r="T344" s="16">
        <v>0</v>
      </c>
      <c r="V344" s="12" t="s">
        <v>204</v>
      </c>
      <c r="W344" s="12" t="s">
        <v>204</v>
      </c>
      <c r="X344" s="16">
        <v>1</v>
      </c>
      <c r="Y344" s="16">
        <v>16</v>
      </c>
      <c r="Z344" s="16">
        <v>2</v>
      </c>
      <c r="AA344" s="16">
        <f t="shared" si="65"/>
        <v>240</v>
      </c>
      <c r="AB344" s="16" t="s">
        <v>643</v>
      </c>
      <c r="AC344" s="16" t="s">
        <v>592</v>
      </c>
      <c r="AD344" s="16">
        <f t="shared" si="55"/>
        <v>84000</v>
      </c>
      <c r="AE344" s="16">
        <f t="shared" si="56"/>
        <v>700</v>
      </c>
      <c r="AF344" s="16">
        <f t="shared" si="57"/>
        <v>262500</v>
      </c>
      <c r="AG344" s="16">
        <f t="shared" si="58"/>
        <v>200</v>
      </c>
      <c r="AH344" s="12">
        <v>0</v>
      </c>
      <c r="AI344" s="16">
        <f t="shared" si="59"/>
        <v>14</v>
      </c>
      <c r="AJ344" s="16">
        <f t="shared" si="60"/>
        <v>48300</v>
      </c>
      <c r="AK344" s="16">
        <f t="shared" si="61"/>
        <v>1000</v>
      </c>
      <c r="AL344" s="16">
        <f t="shared" si="62"/>
        <v>10000</v>
      </c>
      <c r="AM344" s="16">
        <f t="shared" si="63"/>
        <v>180000</v>
      </c>
      <c r="AN344" s="16">
        <f t="shared" si="64"/>
        <v>584800</v>
      </c>
      <c r="AO344" s="12" t="s">
        <v>592</v>
      </c>
      <c r="AP344" s="16" t="s">
        <v>207</v>
      </c>
      <c r="AQ344" s="16" t="s">
        <v>204</v>
      </c>
      <c r="AS344" s="16" t="s">
        <v>2408</v>
      </c>
      <c r="AT344" s="16" t="s">
        <v>2407</v>
      </c>
      <c r="AU344" t="s">
        <v>2410</v>
      </c>
      <c r="AV344" s="15" t="s">
        <v>2409</v>
      </c>
      <c r="AW344" s="16" t="s">
        <v>593</v>
      </c>
      <c r="AX344" s="16" t="s">
        <v>204</v>
      </c>
      <c r="AY344" s="16" t="s">
        <v>204</v>
      </c>
      <c r="AZ344" s="16" t="s">
        <v>204</v>
      </c>
      <c r="BA344" s="16" t="s">
        <v>204</v>
      </c>
      <c r="BB344" s="16" t="s">
        <v>204</v>
      </c>
      <c r="BC344" s="16">
        <v>2</v>
      </c>
      <c r="BD344" s="16">
        <v>13.6</v>
      </c>
      <c r="BE344" s="16">
        <v>5600</v>
      </c>
      <c r="BF344" s="16">
        <v>3200</v>
      </c>
      <c r="BG344" s="16">
        <v>0</v>
      </c>
      <c r="BH344" s="16">
        <v>2400</v>
      </c>
      <c r="BI344" s="16">
        <v>2400</v>
      </c>
      <c r="BJ344" s="16">
        <v>0</v>
      </c>
    </row>
    <row r="345" spans="1:62" ht="20.149999999999999" customHeight="1" x14ac:dyDescent="0.35">
      <c r="A345">
        <v>344</v>
      </c>
      <c r="B345" t="s">
        <v>360</v>
      </c>
      <c r="C345" t="s">
        <v>7258</v>
      </c>
      <c r="D345" s="15" t="s">
        <v>942</v>
      </c>
      <c r="E345" s="12" t="s">
        <v>98</v>
      </c>
      <c r="G345" s="12" t="s">
        <v>588</v>
      </c>
      <c r="H345" s="12" t="s">
        <v>589</v>
      </c>
      <c r="I345" s="12" t="s">
        <v>640</v>
      </c>
      <c r="J345" s="12" t="s">
        <v>2402</v>
      </c>
      <c r="K345" s="12" t="s">
        <v>851</v>
      </c>
      <c r="N345" s="16" t="s">
        <v>206</v>
      </c>
      <c r="O345" s="16" t="s">
        <v>939</v>
      </c>
      <c r="P345" s="12" t="s">
        <v>482</v>
      </c>
      <c r="Q345" s="16">
        <v>2023</v>
      </c>
      <c r="R345" s="16">
        <v>1</v>
      </c>
      <c r="S345" s="16">
        <v>0</v>
      </c>
      <c r="T345" s="16">
        <v>0</v>
      </c>
      <c r="V345" s="12" t="s">
        <v>204</v>
      </c>
      <c r="W345" s="12" t="s">
        <v>204</v>
      </c>
      <c r="X345" s="16">
        <v>1</v>
      </c>
      <c r="Y345" s="16">
        <v>14</v>
      </c>
      <c r="Z345" s="16">
        <v>1</v>
      </c>
      <c r="AA345" s="16">
        <f t="shared" si="65"/>
        <v>120</v>
      </c>
      <c r="AB345" s="16" t="s">
        <v>643</v>
      </c>
      <c r="AC345" s="16" t="s">
        <v>592</v>
      </c>
      <c r="AD345" s="16">
        <f t="shared" si="55"/>
        <v>42000</v>
      </c>
      <c r="AE345" s="16">
        <f t="shared" si="56"/>
        <v>350</v>
      </c>
      <c r="AF345" s="16">
        <f t="shared" si="57"/>
        <v>131250</v>
      </c>
      <c r="AG345" s="16">
        <f t="shared" si="58"/>
        <v>100</v>
      </c>
      <c r="AH345" s="12">
        <v>0</v>
      </c>
      <c r="AI345" s="16">
        <f t="shared" si="59"/>
        <v>7</v>
      </c>
      <c r="AJ345" s="16">
        <f t="shared" si="60"/>
        <v>24150</v>
      </c>
      <c r="AK345" s="16">
        <f t="shared" si="61"/>
        <v>500</v>
      </c>
      <c r="AL345" s="16">
        <f t="shared" si="62"/>
        <v>5000</v>
      </c>
      <c r="AM345" s="16">
        <f t="shared" si="63"/>
        <v>90000</v>
      </c>
      <c r="AN345" s="16">
        <f t="shared" si="64"/>
        <v>292400</v>
      </c>
      <c r="AO345" s="12" t="s">
        <v>592</v>
      </c>
      <c r="AP345" s="16" t="s">
        <v>207</v>
      </c>
      <c r="AQ345" s="16" t="s">
        <v>204</v>
      </c>
      <c r="AS345" s="16" t="s">
        <v>2408</v>
      </c>
      <c r="AT345" s="16" t="s">
        <v>2407</v>
      </c>
      <c r="AU345" t="s">
        <v>2410</v>
      </c>
      <c r="AV345" s="15" t="s">
        <v>2409</v>
      </c>
      <c r="AW345" s="16" t="s">
        <v>593</v>
      </c>
      <c r="AX345" s="16" t="s">
        <v>204</v>
      </c>
      <c r="AY345" s="16" t="s">
        <v>204</v>
      </c>
      <c r="AZ345" s="16" t="s">
        <v>204</v>
      </c>
      <c r="BA345" s="16" t="s">
        <v>204</v>
      </c>
      <c r="BB345" s="16" t="s">
        <v>204</v>
      </c>
      <c r="BC345" s="16">
        <v>1</v>
      </c>
      <c r="BD345" s="16">
        <v>7.6</v>
      </c>
      <c r="BE345" s="16">
        <v>2800</v>
      </c>
      <c r="BF345" s="16">
        <v>1600</v>
      </c>
      <c r="BG345" s="16">
        <v>0</v>
      </c>
      <c r="BH345" s="16">
        <v>1600</v>
      </c>
      <c r="BI345" s="16">
        <v>1600</v>
      </c>
      <c r="BJ345" s="16">
        <v>0</v>
      </c>
    </row>
    <row r="346" spans="1:62" ht="20.149999999999999" customHeight="1" x14ac:dyDescent="0.35">
      <c r="A346">
        <v>345</v>
      </c>
      <c r="B346" t="s">
        <v>360</v>
      </c>
      <c r="C346" t="s">
        <v>7259</v>
      </c>
      <c r="D346" s="15" t="s">
        <v>943</v>
      </c>
      <c r="E346" s="12" t="s">
        <v>98</v>
      </c>
      <c r="G346" s="12" t="s">
        <v>588</v>
      </c>
      <c r="H346" s="12" t="s">
        <v>589</v>
      </c>
      <c r="I346" s="12" t="s">
        <v>640</v>
      </c>
      <c r="J346" s="12" t="s">
        <v>2402</v>
      </c>
      <c r="K346" s="12" t="s">
        <v>851</v>
      </c>
      <c r="N346" s="16" t="s">
        <v>206</v>
      </c>
      <c r="O346" s="16" t="s">
        <v>944</v>
      </c>
      <c r="P346" s="12" t="s">
        <v>482</v>
      </c>
      <c r="Q346" s="16">
        <v>2023</v>
      </c>
      <c r="R346" s="16">
        <v>1</v>
      </c>
      <c r="S346" s="16">
        <v>0</v>
      </c>
      <c r="T346" s="16">
        <v>0</v>
      </c>
      <c r="V346" s="12" t="s">
        <v>204</v>
      </c>
      <c r="W346" s="12" t="s">
        <v>204</v>
      </c>
      <c r="X346" s="16">
        <v>1</v>
      </c>
      <c r="Y346" s="16">
        <v>12</v>
      </c>
      <c r="Z346" s="16">
        <v>1</v>
      </c>
      <c r="AA346" s="16">
        <f t="shared" si="65"/>
        <v>120</v>
      </c>
      <c r="AB346" s="16" t="s">
        <v>643</v>
      </c>
      <c r="AC346" s="16" t="s">
        <v>592</v>
      </c>
      <c r="AD346" s="16">
        <f t="shared" si="55"/>
        <v>42000</v>
      </c>
      <c r="AE346" s="16">
        <f t="shared" si="56"/>
        <v>350</v>
      </c>
      <c r="AF346" s="16">
        <f t="shared" si="57"/>
        <v>131250</v>
      </c>
      <c r="AG346" s="16">
        <f t="shared" si="58"/>
        <v>100</v>
      </c>
      <c r="AH346" s="12">
        <v>0</v>
      </c>
      <c r="AI346" s="16">
        <f t="shared" si="59"/>
        <v>7</v>
      </c>
      <c r="AJ346" s="16">
        <f t="shared" si="60"/>
        <v>24150</v>
      </c>
      <c r="AK346" s="16">
        <f t="shared" si="61"/>
        <v>500</v>
      </c>
      <c r="AL346" s="16">
        <f t="shared" si="62"/>
        <v>5000</v>
      </c>
      <c r="AM346" s="16">
        <f t="shared" si="63"/>
        <v>90000</v>
      </c>
      <c r="AN346" s="16">
        <f t="shared" si="64"/>
        <v>292400</v>
      </c>
      <c r="AO346" s="12" t="s">
        <v>592</v>
      </c>
      <c r="AP346" s="16" t="s">
        <v>207</v>
      </c>
      <c r="AQ346" s="16" t="s">
        <v>204</v>
      </c>
      <c r="AS346" s="16" t="s">
        <v>2408</v>
      </c>
      <c r="AT346" s="16" t="s">
        <v>2407</v>
      </c>
      <c r="AU346" t="s">
        <v>2410</v>
      </c>
      <c r="AV346" s="15" t="s">
        <v>2409</v>
      </c>
      <c r="AW346" s="16" t="s">
        <v>593</v>
      </c>
      <c r="AX346" s="16" t="s">
        <v>204</v>
      </c>
      <c r="AY346" s="16" t="s">
        <v>204</v>
      </c>
      <c r="AZ346" s="16" t="s">
        <v>204</v>
      </c>
      <c r="BA346" s="16" t="s">
        <v>204</v>
      </c>
      <c r="BB346" s="16" t="s">
        <v>204</v>
      </c>
      <c r="BC346" s="16">
        <v>1</v>
      </c>
      <c r="BD346" s="16">
        <v>7.04</v>
      </c>
      <c r="BE346" s="16">
        <v>2800</v>
      </c>
      <c r="BF346" s="16">
        <v>2000</v>
      </c>
      <c r="BG346" s="16">
        <v>0</v>
      </c>
      <c r="BH346" s="16">
        <v>1120</v>
      </c>
      <c r="BI346" s="16">
        <v>1120</v>
      </c>
      <c r="BJ346" s="16">
        <v>0</v>
      </c>
    </row>
    <row r="347" spans="1:62" ht="20.149999999999999" customHeight="1" x14ac:dyDescent="0.35">
      <c r="A347">
        <v>346</v>
      </c>
      <c r="B347" t="s">
        <v>360</v>
      </c>
      <c r="C347" t="s">
        <v>7260</v>
      </c>
      <c r="D347" s="15" t="s">
        <v>945</v>
      </c>
      <c r="E347" s="12" t="s">
        <v>93</v>
      </c>
      <c r="G347" s="12" t="s">
        <v>588</v>
      </c>
      <c r="H347" s="12" t="s">
        <v>589</v>
      </c>
      <c r="I347" s="12" t="s">
        <v>640</v>
      </c>
      <c r="J347" s="12" t="s">
        <v>2402</v>
      </c>
      <c r="K347" s="12" t="s">
        <v>851</v>
      </c>
      <c r="N347" s="16" t="s">
        <v>206</v>
      </c>
      <c r="O347" s="16" t="s">
        <v>944</v>
      </c>
      <c r="P347" s="12" t="s">
        <v>482</v>
      </c>
      <c r="Q347" s="16">
        <v>2023</v>
      </c>
      <c r="R347" s="16">
        <v>10</v>
      </c>
      <c r="S347" s="16">
        <v>0</v>
      </c>
      <c r="T347" s="16">
        <v>0</v>
      </c>
      <c r="V347" s="12" t="s">
        <v>204</v>
      </c>
      <c r="W347" s="12" t="s">
        <v>204</v>
      </c>
      <c r="X347" s="16">
        <v>1</v>
      </c>
      <c r="Y347" s="16">
        <v>6</v>
      </c>
      <c r="Z347" s="16">
        <v>10</v>
      </c>
      <c r="AA347" s="16">
        <f t="shared" si="65"/>
        <v>1200</v>
      </c>
      <c r="AB347" s="16" t="s">
        <v>643</v>
      </c>
      <c r="AC347" s="16" t="s">
        <v>592</v>
      </c>
      <c r="AD347" s="16">
        <f t="shared" si="55"/>
        <v>420000</v>
      </c>
      <c r="AE347" s="16">
        <f t="shared" si="56"/>
        <v>3500</v>
      </c>
      <c r="AF347" s="16">
        <f t="shared" si="57"/>
        <v>1312500</v>
      </c>
      <c r="AG347" s="16">
        <f t="shared" si="58"/>
        <v>1000</v>
      </c>
      <c r="AH347" s="12">
        <v>0</v>
      </c>
      <c r="AI347" s="16">
        <f t="shared" si="59"/>
        <v>70</v>
      </c>
      <c r="AJ347" s="16">
        <f t="shared" si="60"/>
        <v>241500</v>
      </c>
      <c r="AK347" s="16">
        <f t="shared" si="61"/>
        <v>5000</v>
      </c>
      <c r="AL347" s="16">
        <f t="shared" si="62"/>
        <v>50000</v>
      </c>
      <c r="AM347" s="16">
        <f t="shared" si="63"/>
        <v>900000</v>
      </c>
      <c r="AN347" s="16">
        <f t="shared" si="64"/>
        <v>2924000</v>
      </c>
      <c r="AO347" s="12" t="s">
        <v>592</v>
      </c>
      <c r="AP347" s="16" t="s">
        <v>207</v>
      </c>
      <c r="AQ347" s="16" t="s">
        <v>204</v>
      </c>
      <c r="AS347" s="16" t="s">
        <v>2408</v>
      </c>
      <c r="AT347" s="16" t="s">
        <v>2407</v>
      </c>
      <c r="AU347" t="s">
        <v>2410</v>
      </c>
      <c r="AV347" s="15" t="s">
        <v>2409</v>
      </c>
      <c r="AW347" s="16" t="s">
        <v>593</v>
      </c>
      <c r="AX347" s="16" t="s">
        <v>204</v>
      </c>
      <c r="AY347" s="16" t="s">
        <v>204</v>
      </c>
      <c r="AZ347" s="16" t="s">
        <v>204</v>
      </c>
      <c r="BA347" s="16" t="s">
        <v>204</v>
      </c>
      <c r="BB347" s="16" t="s">
        <v>204</v>
      </c>
      <c r="BC347" s="16">
        <v>10</v>
      </c>
      <c r="BD347" s="16">
        <v>72</v>
      </c>
      <c r="BE347" s="16">
        <v>28000</v>
      </c>
      <c r="BF347" s="16">
        <v>16000</v>
      </c>
      <c r="BG347" s="16">
        <v>0</v>
      </c>
      <c r="BH347" s="16">
        <v>14000</v>
      </c>
      <c r="BI347" s="16">
        <v>14000</v>
      </c>
      <c r="BJ347" s="16">
        <v>0</v>
      </c>
    </row>
    <row r="348" spans="1:62" ht="20.149999999999999" customHeight="1" x14ac:dyDescent="0.35">
      <c r="A348">
        <v>347</v>
      </c>
      <c r="B348" t="s">
        <v>360</v>
      </c>
      <c r="C348" t="s">
        <v>7261</v>
      </c>
      <c r="D348" s="15" t="s">
        <v>946</v>
      </c>
      <c r="E348" s="12" t="s">
        <v>98</v>
      </c>
      <c r="G348" s="12" t="s">
        <v>588</v>
      </c>
      <c r="H348" s="12" t="s">
        <v>589</v>
      </c>
      <c r="I348" s="12" t="s">
        <v>640</v>
      </c>
      <c r="J348" s="12" t="s">
        <v>2402</v>
      </c>
      <c r="K348" s="12" t="s">
        <v>851</v>
      </c>
      <c r="N348" s="16" t="s">
        <v>206</v>
      </c>
      <c r="O348" s="16" t="s">
        <v>944</v>
      </c>
      <c r="P348" s="12" t="s">
        <v>482</v>
      </c>
      <c r="Q348" s="16">
        <v>2023</v>
      </c>
      <c r="R348" s="16">
        <v>1</v>
      </c>
      <c r="S348" s="16">
        <v>0</v>
      </c>
      <c r="T348" s="16">
        <v>0</v>
      </c>
      <c r="V348" s="12" t="s">
        <v>204</v>
      </c>
      <c r="W348" s="12" t="s">
        <v>204</v>
      </c>
      <c r="X348" s="16">
        <v>1</v>
      </c>
      <c r="Y348" s="16">
        <v>9</v>
      </c>
      <c r="Z348" s="16">
        <v>1</v>
      </c>
      <c r="AA348" s="16">
        <f t="shared" si="65"/>
        <v>120</v>
      </c>
      <c r="AB348" s="16" t="s">
        <v>643</v>
      </c>
      <c r="AC348" s="16" t="s">
        <v>592</v>
      </c>
      <c r="AD348" s="16">
        <f t="shared" si="55"/>
        <v>42000</v>
      </c>
      <c r="AE348" s="16">
        <f t="shared" si="56"/>
        <v>350</v>
      </c>
      <c r="AF348" s="16">
        <f t="shared" si="57"/>
        <v>131250</v>
      </c>
      <c r="AG348" s="16">
        <f t="shared" si="58"/>
        <v>100</v>
      </c>
      <c r="AH348" s="12">
        <v>0</v>
      </c>
      <c r="AI348" s="16">
        <f t="shared" si="59"/>
        <v>7</v>
      </c>
      <c r="AJ348" s="16">
        <f t="shared" si="60"/>
        <v>24150</v>
      </c>
      <c r="AK348" s="16">
        <f t="shared" si="61"/>
        <v>500</v>
      </c>
      <c r="AL348" s="16">
        <f t="shared" si="62"/>
        <v>5000</v>
      </c>
      <c r="AM348" s="16">
        <f t="shared" si="63"/>
        <v>90000</v>
      </c>
      <c r="AN348" s="16">
        <f t="shared" si="64"/>
        <v>292400</v>
      </c>
      <c r="AO348" s="12" t="s">
        <v>592</v>
      </c>
      <c r="AP348" s="16" t="s">
        <v>207</v>
      </c>
      <c r="AQ348" s="16" t="s">
        <v>204</v>
      </c>
      <c r="AS348" s="16" t="s">
        <v>2408</v>
      </c>
      <c r="AT348" s="16" t="s">
        <v>2407</v>
      </c>
      <c r="AU348" t="s">
        <v>2410</v>
      </c>
      <c r="AV348" s="15" t="s">
        <v>2409</v>
      </c>
      <c r="AW348" s="16" t="s">
        <v>593</v>
      </c>
      <c r="AX348" s="16" t="s">
        <v>204</v>
      </c>
      <c r="AY348" s="16" t="s">
        <v>204</v>
      </c>
      <c r="AZ348" s="16" t="s">
        <v>204</v>
      </c>
      <c r="BA348" s="16" t="s">
        <v>204</v>
      </c>
      <c r="BB348" s="16" t="s">
        <v>204</v>
      </c>
      <c r="BC348" s="16">
        <v>1</v>
      </c>
      <c r="BD348" s="16">
        <v>7.52</v>
      </c>
      <c r="BE348" s="16">
        <v>2800</v>
      </c>
      <c r="BF348" s="16">
        <v>1360</v>
      </c>
      <c r="BG348" s="16">
        <v>0</v>
      </c>
      <c r="BH348" s="16">
        <v>1680</v>
      </c>
      <c r="BI348" s="16">
        <v>1680</v>
      </c>
      <c r="BJ348" s="16">
        <v>0</v>
      </c>
    </row>
    <row r="349" spans="1:62" ht="20.149999999999999" customHeight="1" x14ac:dyDescent="0.35">
      <c r="A349">
        <v>348</v>
      </c>
      <c r="B349" t="s">
        <v>360</v>
      </c>
      <c r="C349" t="s">
        <v>7262</v>
      </c>
      <c r="D349" s="15" t="s">
        <v>947</v>
      </c>
      <c r="E349" s="12" t="s">
        <v>93</v>
      </c>
      <c r="G349" s="12" t="s">
        <v>588</v>
      </c>
      <c r="H349" s="12" t="s">
        <v>589</v>
      </c>
      <c r="I349" s="12" t="s">
        <v>640</v>
      </c>
      <c r="J349" s="12" t="s">
        <v>2402</v>
      </c>
      <c r="K349" s="12" t="s">
        <v>851</v>
      </c>
      <c r="N349" s="16" t="s">
        <v>206</v>
      </c>
      <c r="O349" s="16" t="s">
        <v>944</v>
      </c>
      <c r="P349" s="12" t="s">
        <v>482</v>
      </c>
      <c r="Q349" s="16">
        <v>2023</v>
      </c>
      <c r="R349" s="16">
        <v>0.5</v>
      </c>
      <c r="S349" s="16">
        <v>0</v>
      </c>
      <c r="T349" s="16">
        <v>0</v>
      </c>
      <c r="V349" s="12" t="s">
        <v>204</v>
      </c>
      <c r="W349" s="12" t="s">
        <v>204</v>
      </c>
      <c r="X349" s="16">
        <v>1</v>
      </c>
      <c r="Y349" s="16">
        <v>9</v>
      </c>
      <c r="Z349" s="16">
        <v>0.5</v>
      </c>
      <c r="AA349" s="16">
        <f t="shared" si="65"/>
        <v>60</v>
      </c>
      <c r="AB349" s="16" t="s">
        <v>643</v>
      </c>
      <c r="AC349" s="16" t="s">
        <v>592</v>
      </c>
      <c r="AD349" s="16">
        <f t="shared" si="55"/>
        <v>21000</v>
      </c>
      <c r="AE349" s="16">
        <f t="shared" si="56"/>
        <v>175</v>
      </c>
      <c r="AF349" s="16">
        <f t="shared" si="57"/>
        <v>65625</v>
      </c>
      <c r="AG349" s="16">
        <f t="shared" si="58"/>
        <v>50</v>
      </c>
      <c r="AH349" s="12">
        <v>0</v>
      </c>
      <c r="AI349" s="16">
        <f t="shared" si="59"/>
        <v>3.5</v>
      </c>
      <c r="AJ349" s="16">
        <f t="shared" si="60"/>
        <v>12075</v>
      </c>
      <c r="AK349" s="16">
        <f t="shared" si="61"/>
        <v>250</v>
      </c>
      <c r="AL349" s="16">
        <f t="shared" si="62"/>
        <v>2500</v>
      </c>
      <c r="AM349" s="16">
        <f t="shared" si="63"/>
        <v>45000</v>
      </c>
      <c r="AN349" s="16">
        <f t="shared" si="64"/>
        <v>146200</v>
      </c>
      <c r="AO349" s="12" t="s">
        <v>592</v>
      </c>
      <c r="AP349" s="16" t="s">
        <v>207</v>
      </c>
      <c r="AQ349" s="16" t="s">
        <v>204</v>
      </c>
      <c r="AS349" s="16" t="s">
        <v>2408</v>
      </c>
      <c r="AT349" s="16" t="s">
        <v>2407</v>
      </c>
      <c r="AU349" t="s">
        <v>2410</v>
      </c>
      <c r="AV349" s="15" t="s">
        <v>2409</v>
      </c>
      <c r="AW349" s="16" t="s">
        <v>593</v>
      </c>
      <c r="AX349" s="16" t="s">
        <v>204</v>
      </c>
      <c r="AY349" s="16" t="s">
        <v>204</v>
      </c>
      <c r="AZ349" s="16" t="s">
        <v>204</v>
      </c>
      <c r="BA349" s="16" t="s">
        <v>204</v>
      </c>
      <c r="BB349" s="16" t="s">
        <v>204</v>
      </c>
      <c r="BC349" s="16">
        <v>0.5</v>
      </c>
      <c r="BD349" s="16">
        <v>4</v>
      </c>
      <c r="BE349" s="16">
        <v>1360</v>
      </c>
      <c r="BF349" s="16">
        <v>800</v>
      </c>
      <c r="BG349" s="16">
        <v>0</v>
      </c>
      <c r="BH349" s="16">
        <v>1600</v>
      </c>
      <c r="BI349" s="16">
        <v>1040</v>
      </c>
      <c r="BJ349" s="16">
        <v>0</v>
      </c>
    </row>
    <row r="350" spans="1:62" ht="20.149999999999999" customHeight="1" x14ac:dyDescent="0.35">
      <c r="A350">
        <v>349</v>
      </c>
      <c r="B350" t="s">
        <v>360</v>
      </c>
      <c r="C350" t="s">
        <v>7263</v>
      </c>
      <c r="D350" s="15" t="s">
        <v>910</v>
      </c>
      <c r="E350" s="12" t="s">
        <v>98</v>
      </c>
      <c r="G350" s="12" t="s">
        <v>588</v>
      </c>
      <c r="H350" s="12" t="s">
        <v>589</v>
      </c>
      <c r="I350" s="12" t="s">
        <v>640</v>
      </c>
      <c r="J350" s="12" t="s">
        <v>2402</v>
      </c>
      <c r="K350" s="12" t="s">
        <v>851</v>
      </c>
      <c r="N350" s="16" t="s">
        <v>206</v>
      </c>
      <c r="O350" s="16" t="s">
        <v>944</v>
      </c>
      <c r="P350" s="12" t="s">
        <v>482</v>
      </c>
      <c r="Q350" s="16">
        <v>2023</v>
      </c>
      <c r="R350" s="16">
        <v>0.5</v>
      </c>
      <c r="S350" s="16">
        <v>0</v>
      </c>
      <c r="T350" s="16">
        <v>0</v>
      </c>
      <c r="V350" s="12" t="s">
        <v>204</v>
      </c>
      <c r="W350" s="12" t="s">
        <v>204</v>
      </c>
      <c r="X350" s="16">
        <v>1</v>
      </c>
      <c r="Y350" s="16">
        <v>11</v>
      </c>
      <c r="Z350" s="16">
        <v>0.5</v>
      </c>
      <c r="AA350" s="16">
        <f t="shared" si="65"/>
        <v>60</v>
      </c>
      <c r="AB350" s="16" t="s">
        <v>643</v>
      </c>
      <c r="AC350" s="16" t="s">
        <v>592</v>
      </c>
      <c r="AD350" s="16">
        <f t="shared" si="55"/>
        <v>21000</v>
      </c>
      <c r="AE350" s="16">
        <f t="shared" si="56"/>
        <v>175</v>
      </c>
      <c r="AF350" s="16">
        <f t="shared" si="57"/>
        <v>65625</v>
      </c>
      <c r="AG350" s="16">
        <f t="shared" si="58"/>
        <v>50</v>
      </c>
      <c r="AH350" s="12">
        <v>0</v>
      </c>
      <c r="AI350" s="16">
        <f t="shared" si="59"/>
        <v>3.5</v>
      </c>
      <c r="AJ350" s="16">
        <f t="shared" si="60"/>
        <v>12075</v>
      </c>
      <c r="AK350" s="16">
        <f t="shared" si="61"/>
        <v>250</v>
      </c>
      <c r="AL350" s="16">
        <f t="shared" si="62"/>
        <v>2500</v>
      </c>
      <c r="AM350" s="16">
        <f t="shared" si="63"/>
        <v>45000</v>
      </c>
      <c r="AN350" s="16">
        <f t="shared" si="64"/>
        <v>146200</v>
      </c>
      <c r="AO350" s="12" t="s">
        <v>592</v>
      </c>
      <c r="AP350" s="16" t="s">
        <v>207</v>
      </c>
      <c r="AQ350" s="16" t="s">
        <v>204</v>
      </c>
      <c r="AS350" s="16" t="s">
        <v>2408</v>
      </c>
      <c r="AT350" s="16" t="s">
        <v>2407</v>
      </c>
      <c r="AU350" t="s">
        <v>2410</v>
      </c>
      <c r="AV350" s="15" t="s">
        <v>2409</v>
      </c>
      <c r="AW350" s="16" t="s">
        <v>593</v>
      </c>
      <c r="AX350" s="16" t="s">
        <v>204</v>
      </c>
      <c r="AY350" s="16" t="s">
        <v>204</v>
      </c>
      <c r="AZ350" s="16" t="s">
        <v>204</v>
      </c>
      <c r="BA350" s="16" t="s">
        <v>204</v>
      </c>
      <c r="BB350" s="16" t="s">
        <v>204</v>
      </c>
      <c r="BC350" s="16">
        <v>0.5</v>
      </c>
      <c r="BD350" s="16">
        <v>3.84</v>
      </c>
      <c r="BE350" s="16">
        <v>1360</v>
      </c>
      <c r="BF350" s="16">
        <v>800</v>
      </c>
      <c r="BG350" s="16">
        <v>0</v>
      </c>
      <c r="BH350" s="16">
        <v>800</v>
      </c>
      <c r="BI350" s="16">
        <v>880</v>
      </c>
      <c r="BJ350" s="16">
        <v>0</v>
      </c>
    </row>
    <row r="351" spans="1:62" ht="20.149999999999999" customHeight="1" x14ac:dyDescent="0.35">
      <c r="A351">
        <v>350</v>
      </c>
      <c r="B351" t="s">
        <v>360</v>
      </c>
      <c r="C351" t="s">
        <v>7264</v>
      </c>
      <c r="D351" s="15" t="s">
        <v>948</v>
      </c>
      <c r="E351" s="12" t="s">
        <v>93</v>
      </c>
      <c r="G351" s="12" t="s">
        <v>588</v>
      </c>
      <c r="H351" s="12" t="s">
        <v>589</v>
      </c>
      <c r="I351" s="12" t="s">
        <v>640</v>
      </c>
      <c r="J351" s="12" t="s">
        <v>2402</v>
      </c>
      <c r="K351" s="12" t="s">
        <v>851</v>
      </c>
      <c r="N351" s="16" t="s">
        <v>206</v>
      </c>
      <c r="O351" s="16" t="s">
        <v>944</v>
      </c>
      <c r="P351" s="12" t="s">
        <v>482</v>
      </c>
      <c r="Q351" s="16">
        <v>2023</v>
      </c>
      <c r="R351" s="16">
        <v>0.5</v>
      </c>
      <c r="S351" s="16">
        <v>0</v>
      </c>
      <c r="T351" s="16">
        <v>0</v>
      </c>
      <c r="V351" s="12" t="s">
        <v>204</v>
      </c>
      <c r="W351" s="12" t="s">
        <v>204</v>
      </c>
      <c r="X351" s="16">
        <v>1</v>
      </c>
      <c r="Y351" s="16">
        <v>11</v>
      </c>
      <c r="Z351" s="16">
        <v>0.5</v>
      </c>
      <c r="AA351" s="16">
        <f t="shared" si="65"/>
        <v>60</v>
      </c>
      <c r="AB351" s="16" t="s">
        <v>643</v>
      </c>
      <c r="AC351" s="16" t="s">
        <v>592</v>
      </c>
      <c r="AD351" s="16">
        <f t="shared" si="55"/>
        <v>21000</v>
      </c>
      <c r="AE351" s="16">
        <f t="shared" si="56"/>
        <v>175</v>
      </c>
      <c r="AF351" s="16">
        <f t="shared" si="57"/>
        <v>65625</v>
      </c>
      <c r="AG351" s="16">
        <f t="shared" si="58"/>
        <v>50</v>
      </c>
      <c r="AH351" s="12">
        <v>0</v>
      </c>
      <c r="AI351" s="16">
        <f t="shared" si="59"/>
        <v>3.5</v>
      </c>
      <c r="AJ351" s="16">
        <f t="shared" si="60"/>
        <v>12075</v>
      </c>
      <c r="AK351" s="16">
        <f t="shared" si="61"/>
        <v>250</v>
      </c>
      <c r="AL351" s="16">
        <f t="shared" si="62"/>
        <v>2500</v>
      </c>
      <c r="AM351" s="16">
        <f t="shared" si="63"/>
        <v>45000</v>
      </c>
      <c r="AN351" s="16">
        <f t="shared" si="64"/>
        <v>146200</v>
      </c>
      <c r="AO351" s="12" t="s">
        <v>592</v>
      </c>
      <c r="AP351" s="16" t="s">
        <v>207</v>
      </c>
      <c r="AQ351" s="16" t="s">
        <v>204</v>
      </c>
      <c r="AS351" s="16" t="s">
        <v>2408</v>
      </c>
      <c r="AT351" s="16" t="s">
        <v>2407</v>
      </c>
      <c r="AU351" t="s">
        <v>2410</v>
      </c>
      <c r="AV351" s="15" t="s">
        <v>2409</v>
      </c>
      <c r="AW351" s="16" t="s">
        <v>593</v>
      </c>
      <c r="AX351" s="16" t="s">
        <v>204</v>
      </c>
      <c r="AY351" s="16" t="s">
        <v>204</v>
      </c>
      <c r="AZ351" s="16" t="s">
        <v>204</v>
      </c>
      <c r="BA351" s="16" t="s">
        <v>204</v>
      </c>
      <c r="BB351" s="16" t="s">
        <v>204</v>
      </c>
      <c r="BC351" s="16">
        <v>0.5</v>
      </c>
      <c r="BD351" s="16">
        <v>3.92</v>
      </c>
      <c r="BE351" s="16">
        <v>1360</v>
      </c>
      <c r="BF351" s="16">
        <v>960</v>
      </c>
      <c r="BG351" s="16">
        <v>0</v>
      </c>
      <c r="BH351" s="16">
        <v>800</v>
      </c>
      <c r="BI351" s="16">
        <v>800</v>
      </c>
      <c r="BJ351" s="16">
        <v>0</v>
      </c>
    </row>
    <row r="352" spans="1:62" ht="20.149999999999999" customHeight="1" x14ac:dyDescent="0.35">
      <c r="A352">
        <v>351</v>
      </c>
      <c r="B352" t="s">
        <v>360</v>
      </c>
      <c r="C352" t="s">
        <v>7265</v>
      </c>
      <c r="D352" s="15" t="s">
        <v>949</v>
      </c>
      <c r="E352" s="12" t="s">
        <v>98</v>
      </c>
      <c r="G352" s="12" t="s">
        <v>588</v>
      </c>
      <c r="H352" s="12" t="s">
        <v>589</v>
      </c>
      <c r="I352" s="12" t="s">
        <v>640</v>
      </c>
      <c r="J352" s="12" t="s">
        <v>2402</v>
      </c>
      <c r="K352" s="12" t="s">
        <v>851</v>
      </c>
      <c r="N352" s="16" t="s">
        <v>206</v>
      </c>
      <c r="O352" s="16" t="s">
        <v>944</v>
      </c>
      <c r="P352" s="12" t="s">
        <v>482</v>
      </c>
      <c r="Q352" s="16">
        <v>2023</v>
      </c>
      <c r="R352" s="16">
        <v>0.5</v>
      </c>
      <c r="S352" s="16">
        <v>0</v>
      </c>
      <c r="T352" s="16">
        <v>0</v>
      </c>
      <c r="V352" s="12" t="s">
        <v>204</v>
      </c>
      <c r="W352" s="12" t="s">
        <v>204</v>
      </c>
      <c r="X352" s="16">
        <v>1</v>
      </c>
      <c r="Y352" s="16">
        <v>13</v>
      </c>
      <c r="Z352" s="16">
        <v>0.5</v>
      </c>
      <c r="AA352" s="16">
        <f t="shared" si="65"/>
        <v>60</v>
      </c>
      <c r="AB352" s="16" t="s">
        <v>643</v>
      </c>
      <c r="AC352" s="16" t="s">
        <v>592</v>
      </c>
      <c r="AD352" s="16">
        <f t="shared" si="55"/>
        <v>21000</v>
      </c>
      <c r="AE352" s="16">
        <f t="shared" si="56"/>
        <v>175</v>
      </c>
      <c r="AF352" s="16">
        <f t="shared" si="57"/>
        <v>65625</v>
      </c>
      <c r="AG352" s="16">
        <f t="shared" si="58"/>
        <v>50</v>
      </c>
      <c r="AH352" s="12">
        <v>0</v>
      </c>
      <c r="AI352" s="16">
        <f t="shared" si="59"/>
        <v>3.5</v>
      </c>
      <c r="AJ352" s="16">
        <f t="shared" si="60"/>
        <v>12075</v>
      </c>
      <c r="AK352" s="16">
        <f t="shared" si="61"/>
        <v>250</v>
      </c>
      <c r="AL352" s="16">
        <f t="shared" si="62"/>
        <v>2500</v>
      </c>
      <c r="AM352" s="16">
        <f t="shared" si="63"/>
        <v>45000</v>
      </c>
      <c r="AN352" s="16">
        <f t="shared" si="64"/>
        <v>146200</v>
      </c>
      <c r="AO352" s="12" t="s">
        <v>592</v>
      </c>
      <c r="AP352" s="16" t="s">
        <v>207</v>
      </c>
      <c r="AQ352" s="16" t="s">
        <v>204</v>
      </c>
      <c r="AS352" s="16" t="s">
        <v>2408</v>
      </c>
      <c r="AT352" s="16" t="s">
        <v>2407</v>
      </c>
      <c r="AU352" t="s">
        <v>2410</v>
      </c>
      <c r="AV352" s="15" t="s">
        <v>2409</v>
      </c>
      <c r="AW352" s="16" t="s">
        <v>593</v>
      </c>
      <c r="AX352" s="16" t="s">
        <v>204</v>
      </c>
      <c r="AY352" s="16" t="s">
        <v>204</v>
      </c>
      <c r="AZ352" s="16" t="s">
        <v>204</v>
      </c>
      <c r="BA352" s="16" t="s">
        <v>204</v>
      </c>
      <c r="BB352" s="16" t="s">
        <v>204</v>
      </c>
      <c r="BC352" s="16">
        <v>0.5</v>
      </c>
      <c r="BD352" s="16">
        <v>3.76</v>
      </c>
      <c r="BE352" s="16">
        <v>1360</v>
      </c>
      <c r="BF352" s="16">
        <v>800</v>
      </c>
      <c r="BG352" s="16">
        <v>0</v>
      </c>
      <c r="BH352" s="16">
        <v>800</v>
      </c>
      <c r="BI352" s="16">
        <v>800</v>
      </c>
      <c r="BJ352" s="16">
        <v>0</v>
      </c>
    </row>
    <row r="353" spans="1:62" ht="20.149999999999999" customHeight="1" x14ac:dyDescent="0.35">
      <c r="A353">
        <v>352</v>
      </c>
      <c r="B353" t="s">
        <v>360</v>
      </c>
      <c r="C353" t="s">
        <v>7266</v>
      </c>
      <c r="D353" s="15" t="s">
        <v>950</v>
      </c>
      <c r="E353" s="12" t="s">
        <v>93</v>
      </c>
      <c r="G353" s="12" t="s">
        <v>588</v>
      </c>
      <c r="H353" s="12" t="s">
        <v>589</v>
      </c>
      <c r="I353" s="12" t="s">
        <v>640</v>
      </c>
      <c r="J353" s="12" t="s">
        <v>2402</v>
      </c>
      <c r="K353" s="12" t="s">
        <v>851</v>
      </c>
      <c r="N353" s="16" t="s">
        <v>206</v>
      </c>
      <c r="O353" s="16" t="s">
        <v>944</v>
      </c>
      <c r="P353" s="12" t="s">
        <v>482</v>
      </c>
      <c r="Q353" s="16">
        <v>2023</v>
      </c>
      <c r="R353" s="16">
        <v>0.5</v>
      </c>
      <c r="S353" s="16">
        <v>0</v>
      </c>
      <c r="T353" s="16">
        <v>0</v>
      </c>
      <c r="V353" s="12" t="s">
        <v>204</v>
      </c>
      <c r="W353" s="12" t="s">
        <v>204</v>
      </c>
      <c r="X353" s="16">
        <v>1</v>
      </c>
      <c r="Y353" s="16">
        <v>14</v>
      </c>
      <c r="Z353" s="16">
        <v>0.5</v>
      </c>
      <c r="AA353" s="16">
        <f t="shared" si="65"/>
        <v>60</v>
      </c>
      <c r="AB353" s="16" t="s">
        <v>643</v>
      </c>
      <c r="AC353" s="16" t="s">
        <v>592</v>
      </c>
      <c r="AD353" s="16">
        <f t="shared" si="55"/>
        <v>21000</v>
      </c>
      <c r="AE353" s="16">
        <f t="shared" si="56"/>
        <v>175</v>
      </c>
      <c r="AF353" s="16">
        <f t="shared" si="57"/>
        <v>65625</v>
      </c>
      <c r="AG353" s="16">
        <f t="shared" si="58"/>
        <v>50</v>
      </c>
      <c r="AH353" s="12">
        <v>0</v>
      </c>
      <c r="AI353" s="16">
        <f t="shared" si="59"/>
        <v>3.5</v>
      </c>
      <c r="AJ353" s="16">
        <f t="shared" si="60"/>
        <v>12075</v>
      </c>
      <c r="AK353" s="16">
        <f t="shared" si="61"/>
        <v>250</v>
      </c>
      <c r="AL353" s="16">
        <f t="shared" si="62"/>
        <v>2500</v>
      </c>
      <c r="AM353" s="16">
        <f t="shared" si="63"/>
        <v>45000</v>
      </c>
      <c r="AN353" s="16">
        <f t="shared" si="64"/>
        <v>146200</v>
      </c>
      <c r="AO353" s="12" t="s">
        <v>592</v>
      </c>
      <c r="AP353" s="16" t="s">
        <v>207</v>
      </c>
      <c r="AQ353" s="16" t="s">
        <v>204</v>
      </c>
      <c r="AS353" s="16" t="s">
        <v>2408</v>
      </c>
      <c r="AT353" s="16" t="s">
        <v>2407</v>
      </c>
      <c r="AU353" t="s">
        <v>2410</v>
      </c>
      <c r="AV353" s="15" t="s">
        <v>2409</v>
      </c>
      <c r="AW353" s="16" t="s">
        <v>593</v>
      </c>
      <c r="AX353" s="16" t="s">
        <v>204</v>
      </c>
      <c r="AY353" s="16" t="s">
        <v>204</v>
      </c>
      <c r="AZ353" s="16" t="s">
        <v>204</v>
      </c>
      <c r="BA353" s="16" t="s">
        <v>204</v>
      </c>
      <c r="BB353" s="16" t="s">
        <v>204</v>
      </c>
      <c r="BC353" s="16">
        <v>0.5</v>
      </c>
      <c r="BD353" s="16">
        <v>3.92</v>
      </c>
      <c r="BE353" s="16">
        <v>1360</v>
      </c>
      <c r="BF353" s="16">
        <v>800</v>
      </c>
      <c r="BG353" s="16">
        <v>0</v>
      </c>
      <c r="BH353" s="16">
        <v>880</v>
      </c>
      <c r="BI353" s="16">
        <v>880</v>
      </c>
      <c r="BJ353" s="16">
        <v>0</v>
      </c>
    </row>
    <row r="354" spans="1:62" ht="20.149999999999999" customHeight="1" x14ac:dyDescent="0.35">
      <c r="A354">
        <v>353</v>
      </c>
      <c r="B354" t="s">
        <v>360</v>
      </c>
      <c r="C354" t="s">
        <v>7267</v>
      </c>
      <c r="D354" s="15" t="s">
        <v>951</v>
      </c>
      <c r="E354" s="12" t="s">
        <v>98</v>
      </c>
      <c r="G354" s="12" t="s">
        <v>588</v>
      </c>
      <c r="H354" s="12" t="s">
        <v>589</v>
      </c>
      <c r="I354" s="12" t="s">
        <v>640</v>
      </c>
      <c r="J354" s="12" t="s">
        <v>2402</v>
      </c>
      <c r="K354" s="12" t="s">
        <v>851</v>
      </c>
      <c r="N354" s="16" t="s">
        <v>206</v>
      </c>
      <c r="O354" s="16" t="s">
        <v>944</v>
      </c>
      <c r="P354" s="12" t="s">
        <v>482</v>
      </c>
      <c r="Q354" s="16">
        <v>2023</v>
      </c>
      <c r="R354" s="16">
        <v>0.5</v>
      </c>
      <c r="S354" s="16">
        <v>0</v>
      </c>
      <c r="T354" s="16">
        <v>0</v>
      </c>
      <c r="V354" s="12" t="s">
        <v>204</v>
      </c>
      <c r="W354" s="12" t="s">
        <v>204</v>
      </c>
      <c r="X354" s="16">
        <v>1</v>
      </c>
      <c r="Y354" s="16">
        <v>9</v>
      </c>
      <c r="Z354" s="16">
        <v>0.5</v>
      </c>
      <c r="AA354" s="16">
        <f t="shared" si="65"/>
        <v>60</v>
      </c>
      <c r="AB354" s="16" t="s">
        <v>643</v>
      </c>
      <c r="AC354" s="16" t="s">
        <v>592</v>
      </c>
      <c r="AD354" s="16">
        <f t="shared" si="55"/>
        <v>21000</v>
      </c>
      <c r="AE354" s="16">
        <f t="shared" si="56"/>
        <v>175</v>
      </c>
      <c r="AF354" s="16">
        <f t="shared" si="57"/>
        <v>65625</v>
      </c>
      <c r="AG354" s="16">
        <f t="shared" si="58"/>
        <v>50</v>
      </c>
      <c r="AH354" s="12">
        <v>0</v>
      </c>
      <c r="AI354" s="16">
        <f t="shared" si="59"/>
        <v>3.5</v>
      </c>
      <c r="AJ354" s="16">
        <f t="shared" si="60"/>
        <v>12075</v>
      </c>
      <c r="AK354" s="16">
        <f t="shared" si="61"/>
        <v>250</v>
      </c>
      <c r="AL354" s="16">
        <f t="shared" si="62"/>
        <v>2500</v>
      </c>
      <c r="AM354" s="16">
        <f t="shared" si="63"/>
        <v>45000</v>
      </c>
      <c r="AN354" s="16">
        <f t="shared" si="64"/>
        <v>146200</v>
      </c>
      <c r="AO354" s="12" t="s">
        <v>592</v>
      </c>
      <c r="AP354" s="16" t="s">
        <v>207</v>
      </c>
      <c r="AQ354" s="16" t="s">
        <v>204</v>
      </c>
      <c r="AS354" s="16" t="s">
        <v>2408</v>
      </c>
      <c r="AT354" s="16" t="s">
        <v>2407</v>
      </c>
      <c r="AU354" t="s">
        <v>2410</v>
      </c>
      <c r="AV354" s="15" t="s">
        <v>2409</v>
      </c>
      <c r="AW354" s="16" t="s">
        <v>593</v>
      </c>
      <c r="AX354" s="16" t="s">
        <v>204</v>
      </c>
      <c r="AY354" s="16" t="s">
        <v>204</v>
      </c>
      <c r="AZ354" s="16" t="s">
        <v>204</v>
      </c>
      <c r="BA354" s="16" t="s">
        <v>204</v>
      </c>
      <c r="BB354" s="16" t="s">
        <v>204</v>
      </c>
      <c r="BC354" s="16">
        <v>0.5</v>
      </c>
      <c r="BD354" s="16">
        <v>4</v>
      </c>
      <c r="BE354" s="16">
        <v>1360</v>
      </c>
      <c r="BF354" s="16">
        <v>640</v>
      </c>
      <c r="BG354" s="16">
        <v>0</v>
      </c>
      <c r="BH354" s="16">
        <v>800</v>
      </c>
      <c r="BI354" s="16">
        <v>1200</v>
      </c>
      <c r="BJ354" s="16">
        <v>0</v>
      </c>
    </row>
    <row r="355" spans="1:62" ht="20.149999999999999" customHeight="1" x14ac:dyDescent="0.35">
      <c r="A355">
        <v>354</v>
      </c>
      <c r="B355" t="s">
        <v>360</v>
      </c>
      <c r="C355" t="s">
        <v>7268</v>
      </c>
      <c r="D355" s="15" t="s">
        <v>952</v>
      </c>
      <c r="E355" s="12" t="s">
        <v>93</v>
      </c>
      <c r="G355" s="12" t="s">
        <v>588</v>
      </c>
      <c r="H355" s="12" t="s">
        <v>589</v>
      </c>
      <c r="I355" s="12" t="s">
        <v>640</v>
      </c>
      <c r="J355" s="12" t="s">
        <v>2402</v>
      </c>
      <c r="K355" s="12" t="s">
        <v>851</v>
      </c>
      <c r="N355" s="16" t="s">
        <v>206</v>
      </c>
      <c r="O355" s="16" t="s">
        <v>944</v>
      </c>
      <c r="P355" s="12" t="s">
        <v>482</v>
      </c>
      <c r="Q355" s="16">
        <v>2023</v>
      </c>
      <c r="R355" s="16">
        <v>0.5</v>
      </c>
      <c r="S355" s="16">
        <v>0</v>
      </c>
      <c r="T355" s="16">
        <v>0</v>
      </c>
      <c r="V355" s="12" t="s">
        <v>204</v>
      </c>
      <c r="W355" s="12" t="s">
        <v>204</v>
      </c>
      <c r="X355" s="16">
        <v>1</v>
      </c>
      <c r="Y355" s="16">
        <v>7</v>
      </c>
      <c r="Z355" s="16">
        <v>0.5</v>
      </c>
      <c r="AA355" s="16">
        <f t="shared" si="65"/>
        <v>60</v>
      </c>
      <c r="AB355" s="16" t="s">
        <v>643</v>
      </c>
      <c r="AC355" s="16" t="s">
        <v>592</v>
      </c>
      <c r="AD355" s="16">
        <f t="shared" si="55"/>
        <v>21000</v>
      </c>
      <c r="AE355" s="16">
        <f t="shared" si="56"/>
        <v>175</v>
      </c>
      <c r="AF355" s="16">
        <f t="shared" si="57"/>
        <v>65625</v>
      </c>
      <c r="AG355" s="16">
        <f t="shared" si="58"/>
        <v>50</v>
      </c>
      <c r="AH355" s="12">
        <v>0</v>
      </c>
      <c r="AI355" s="16">
        <f t="shared" si="59"/>
        <v>3.5</v>
      </c>
      <c r="AJ355" s="16">
        <f t="shared" si="60"/>
        <v>12075</v>
      </c>
      <c r="AK355" s="16">
        <f t="shared" si="61"/>
        <v>250</v>
      </c>
      <c r="AL355" s="16">
        <f t="shared" si="62"/>
        <v>2500</v>
      </c>
      <c r="AM355" s="16">
        <f t="shared" si="63"/>
        <v>45000</v>
      </c>
      <c r="AN355" s="16">
        <f t="shared" si="64"/>
        <v>146200</v>
      </c>
      <c r="AO355" s="12" t="s">
        <v>592</v>
      </c>
      <c r="AP355" s="16" t="s">
        <v>207</v>
      </c>
      <c r="AQ355" s="16" t="s">
        <v>204</v>
      </c>
      <c r="AS355" s="16" t="s">
        <v>2408</v>
      </c>
      <c r="AT355" s="16" t="s">
        <v>2407</v>
      </c>
      <c r="AU355" t="s">
        <v>2410</v>
      </c>
      <c r="AV355" s="15" t="s">
        <v>2409</v>
      </c>
      <c r="AW355" s="16" t="s">
        <v>593</v>
      </c>
      <c r="AX355" s="16" t="s">
        <v>204</v>
      </c>
      <c r="AY355" s="16" t="s">
        <v>204</v>
      </c>
      <c r="AZ355" s="16" t="s">
        <v>204</v>
      </c>
      <c r="BA355" s="16" t="s">
        <v>204</v>
      </c>
      <c r="BB355" s="16" t="s">
        <v>204</v>
      </c>
      <c r="BC355" s="16">
        <v>0.5</v>
      </c>
      <c r="BD355" s="16">
        <v>3.84</v>
      </c>
      <c r="BE355" s="16">
        <v>1360</v>
      </c>
      <c r="BF355" s="16">
        <v>560</v>
      </c>
      <c r="BG355" s="16">
        <v>0</v>
      </c>
      <c r="BH355" s="16">
        <v>960</v>
      </c>
      <c r="BI355" s="16">
        <v>960</v>
      </c>
      <c r="BJ355" s="16">
        <v>0</v>
      </c>
    </row>
    <row r="356" spans="1:62" ht="20.149999999999999" customHeight="1" x14ac:dyDescent="0.35">
      <c r="A356">
        <v>355</v>
      </c>
      <c r="B356" t="s">
        <v>360</v>
      </c>
      <c r="C356" t="s">
        <v>7269</v>
      </c>
      <c r="D356" s="15" t="s">
        <v>916</v>
      </c>
      <c r="E356" s="12" t="s">
        <v>98</v>
      </c>
      <c r="G356" s="12" t="s">
        <v>588</v>
      </c>
      <c r="H356" s="12" t="s">
        <v>589</v>
      </c>
      <c r="I356" s="12" t="s">
        <v>640</v>
      </c>
      <c r="J356" s="12" t="s">
        <v>2402</v>
      </c>
      <c r="K356" s="12" t="s">
        <v>851</v>
      </c>
      <c r="N356" s="16" t="s">
        <v>206</v>
      </c>
      <c r="O356" s="16" t="s">
        <v>944</v>
      </c>
      <c r="P356" s="12" t="s">
        <v>482</v>
      </c>
      <c r="Q356" s="16">
        <v>2023</v>
      </c>
      <c r="R356" s="16">
        <v>0.5</v>
      </c>
      <c r="S356" s="16">
        <v>0</v>
      </c>
      <c r="T356" s="16">
        <v>0</v>
      </c>
      <c r="V356" s="12" t="s">
        <v>204</v>
      </c>
      <c r="W356" s="12" t="s">
        <v>204</v>
      </c>
      <c r="X356" s="16">
        <v>1</v>
      </c>
      <c r="Y356" s="16">
        <v>9</v>
      </c>
      <c r="Z356" s="16">
        <v>0.5</v>
      </c>
      <c r="AA356" s="16">
        <f t="shared" si="65"/>
        <v>60</v>
      </c>
      <c r="AB356" s="16" t="s">
        <v>643</v>
      </c>
      <c r="AC356" s="16" t="s">
        <v>592</v>
      </c>
      <c r="AD356" s="16">
        <f t="shared" si="55"/>
        <v>21000</v>
      </c>
      <c r="AE356" s="16">
        <f t="shared" si="56"/>
        <v>175</v>
      </c>
      <c r="AF356" s="16">
        <f t="shared" si="57"/>
        <v>65625</v>
      </c>
      <c r="AG356" s="16">
        <f t="shared" si="58"/>
        <v>50</v>
      </c>
      <c r="AH356" s="12">
        <v>0</v>
      </c>
      <c r="AI356" s="16">
        <f t="shared" si="59"/>
        <v>3.5</v>
      </c>
      <c r="AJ356" s="16">
        <f t="shared" si="60"/>
        <v>12075</v>
      </c>
      <c r="AK356" s="16">
        <f t="shared" si="61"/>
        <v>250</v>
      </c>
      <c r="AL356" s="16">
        <f t="shared" si="62"/>
        <v>2500</v>
      </c>
      <c r="AM356" s="16">
        <f t="shared" si="63"/>
        <v>45000</v>
      </c>
      <c r="AN356" s="16">
        <f t="shared" si="64"/>
        <v>146200</v>
      </c>
      <c r="AO356" s="12" t="s">
        <v>592</v>
      </c>
      <c r="AP356" s="16" t="s">
        <v>207</v>
      </c>
      <c r="AQ356" s="16" t="s">
        <v>204</v>
      </c>
      <c r="AS356" s="16" t="s">
        <v>2408</v>
      </c>
      <c r="AT356" s="16" t="s">
        <v>2407</v>
      </c>
      <c r="AU356" t="s">
        <v>2410</v>
      </c>
      <c r="AV356" s="15" t="s">
        <v>2409</v>
      </c>
      <c r="AW356" s="16" t="s">
        <v>593</v>
      </c>
      <c r="AX356" s="16" t="s">
        <v>204</v>
      </c>
      <c r="AY356" s="16" t="s">
        <v>204</v>
      </c>
      <c r="AZ356" s="16" t="s">
        <v>204</v>
      </c>
      <c r="BA356" s="16" t="s">
        <v>204</v>
      </c>
      <c r="BB356" s="16" t="s">
        <v>204</v>
      </c>
      <c r="BC356" s="16">
        <v>0.5</v>
      </c>
      <c r="BD356" s="16">
        <v>3.76</v>
      </c>
      <c r="BE356" s="16">
        <v>1360</v>
      </c>
      <c r="BF356" s="16">
        <v>560</v>
      </c>
      <c r="BG356" s="16">
        <v>0</v>
      </c>
      <c r="BH356" s="16">
        <v>1040</v>
      </c>
      <c r="BI356" s="16">
        <v>800</v>
      </c>
      <c r="BJ356" s="16">
        <v>0</v>
      </c>
    </row>
    <row r="357" spans="1:62" ht="20.149999999999999" customHeight="1" x14ac:dyDescent="0.35">
      <c r="A357">
        <v>356</v>
      </c>
      <c r="B357" t="s">
        <v>360</v>
      </c>
      <c r="C357" t="s">
        <v>7270</v>
      </c>
      <c r="D357" s="15" t="s">
        <v>953</v>
      </c>
      <c r="E357" s="12" t="s">
        <v>93</v>
      </c>
      <c r="G357" s="12" t="s">
        <v>588</v>
      </c>
      <c r="H357" s="12" t="s">
        <v>589</v>
      </c>
      <c r="I357" s="12" t="s">
        <v>640</v>
      </c>
      <c r="J357" s="12" t="s">
        <v>2402</v>
      </c>
      <c r="K357" s="12" t="s">
        <v>851</v>
      </c>
      <c r="N357" s="16" t="s">
        <v>206</v>
      </c>
      <c r="O357" s="16" t="s">
        <v>944</v>
      </c>
      <c r="P357" s="12" t="s">
        <v>482</v>
      </c>
      <c r="Q357" s="16">
        <v>2023</v>
      </c>
      <c r="R357" s="16">
        <v>1.5</v>
      </c>
      <c r="S357" s="16">
        <v>0</v>
      </c>
      <c r="T357" s="16">
        <v>0</v>
      </c>
      <c r="V357" s="12" t="s">
        <v>204</v>
      </c>
      <c r="W357" s="12" t="s">
        <v>204</v>
      </c>
      <c r="X357" s="16">
        <v>1</v>
      </c>
      <c r="Y357" s="16">
        <v>5</v>
      </c>
      <c r="Z357" s="16">
        <v>1.5</v>
      </c>
      <c r="AA357" s="16">
        <f t="shared" si="65"/>
        <v>180</v>
      </c>
      <c r="AB357" s="16" t="s">
        <v>643</v>
      </c>
      <c r="AC357" s="16" t="s">
        <v>592</v>
      </c>
      <c r="AD357" s="16">
        <f t="shared" si="55"/>
        <v>63000</v>
      </c>
      <c r="AE357" s="16">
        <f t="shared" si="56"/>
        <v>525</v>
      </c>
      <c r="AF357" s="16">
        <f t="shared" si="57"/>
        <v>196875</v>
      </c>
      <c r="AG357" s="16">
        <f t="shared" si="58"/>
        <v>150</v>
      </c>
      <c r="AH357" s="12">
        <v>0</v>
      </c>
      <c r="AI357" s="16">
        <f t="shared" si="59"/>
        <v>10.5</v>
      </c>
      <c r="AJ357" s="16">
        <f t="shared" si="60"/>
        <v>36225</v>
      </c>
      <c r="AK357" s="16">
        <f t="shared" si="61"/>
        <v>750</v>
      </c>
      <c r="AL357" s="16">
        <f t="shared" si="62"/>
        <v>7500</v>
      </c>
      <c r="AM357" s="16">
        <f t="shared" si="63"/>
        <v>135000</v>
      </c>
      <c r="AN357" s="16">
        <f t="shared" si="64"/>
        <v>438600</v>
      </c>
      <c r="AO357" s="12" t="s">
        <v>592</v>
      </c>
      <c r="AP357" s="16" t="s">
        <v>207</v>
      </c>
      <c r="AQ357" s="16" t="s">
        <v>204</v>
      </c>
      <c r="AS357" s="16" t="s">
        <v>2408</v>
      </c>
      <c r="AT357" s="16" t="s">
        <v>2407</v>
      </c>
      <c r="AU357" t="s">
        <v>2410</v>
      </c>
      <c r="AV357" s="15" t="s">
        <v>2409</v>
      </c>
      <c r="AW357" s="16" t="s">
        <v>593</v>
      </c>
      <c r="AX357" s="16" t="s">
        <v>204</v>
      </c>
      <c r="AY357" s="16" t="s">
        <v>204</v>
      </c>
      <c r="AZ357" s="16" t="s">
        <v>204</v>
      </c>
      <c r="BA357" s="16" t="s">
        <v>204</v>
      </c>
      <c r="BB357" s="16" t="s">
        <v>204</v>
      </c>
      <c r="BC357" s="16">
        <v>1.5</v>
      </c>
      <c r="BD357" s="16">
        <v>10.8</v>
      </c>
      <c r="BE357" s="16">
        <v>4160</v>
      </c>
      <c r="BF357" s="16">
        <v>2400</v>
      </c>
      <c r="BG357" s="16">
        <v>0</v>
      </c>
      <c r="BH357" s="16">
        <v>1680</v>
      </c>
      <c r="BI357" s="16">
        <v>1760</v>
      </c>
      <c r="BJ357" s="16">
        <v>0</v>
      </c>
    </row>
    <row r="358" spans="1:62" ht="20.149999999999999" customHeight="1" x14ac:dyDescent="0.35">
      <c r="A358">
        <v>357</v>
      </c>
      <c r="B358" t="s">
        <v>360</v>
      </c>
      <c r="C358" t="s">
        <v>7271</v>
      </c>
      <c r="D358" s="15" t="s">
        <v>954</v>
      </c>
      <c r="E358" s="12" t="s">
        <v>93</v>
      </c>
      <c r="G358" s="12" t="s">
        <v>588</v>
      </c>
      <c r="H358" s="12" t="s">
        <v>589</v>
      </c>
      <c r="I358" s="12" t="s">
        <v>640</v>
      </c>
      <c r="J358" s="12" t="s">
        <v>2402</v>
      </c>
      <c r="K358" s="12" t="s">
        <v>851</v>
      </c>
      <c r="N358" s="16" t="s">
        <v>206</v>
      </c>
      <c r="O358" s="16" t="s">
        <v>944</v>
      </c>
      <c r="P358" s="12" t="s">
        <v>482</v>
      </c>
      <c r="Q358" s="16">
        <v>2023</v>
      </c>
      <c r="R358" s="16">
        <v>0.5</v>
      </c>
      <c r="S358" s="16">
        <v>0</v>
      </c>
      <c r="T358" s="16">
        <v>0</v>
      </c>
      <c r="V358" s="12" t="s">
        <v>204</v>
      </c>
      <c r="W358" s="12" t="s">
        <v>204</v>
      </c>
      <c r="X358" s="16">
        <v>1</v>
      </c>
      <c r="Y358" s="16">
        <v>10</v>
      </c>
      <c r="Z358" s="16">
        <v>0.5</v>
      </c>
      <c r="AA358" s="16">
        <f t="shared" si="65"/>
        <v>60</v>
      </c>
      <c r="AB358" s="16" t="s">
        <v>643</v>
      </c>
      <c r="AC358" s="16" t="s">
        <v>592</v>
      </c>
      <c r="AD358" s="16">
        <f t="shared" si="55"/>
        <v>21000</v>
      </c>
      <c r="AE358" s="16">
        <f t="shared" si="56"/>
        <v>175</v>
      </c>
      <c r="AF358" s="16">
        <f t="shared" si="57"/>
        <v>65625</v>
      </c>
      <c r="AG358" s="16">
        <f t="shared" si="58"/>
        <v>50</v>
      </c>
      <c r="AH358" s="12">
        <v>0</v>
      </c>
      <c r="AI358" s="16">
        <f t="shared" si="59"/>
        <v>3.5</v>
      </c>
      <c r="AJ358" s="16">
        <f t="shared" si="60"/>
        <v>12075</v>
      </c>
      <c r="AK358" s="16">
        <f t="shared" si="61"/>
        <v>250</v>
      </c>
      <c r="AL358" s="16">
        <f t="shared" si="62"/>
        <v>2500</v>
      </c>
      <c r="AM358" s="16">
        <f t="shared" si="63"/>
        <v>45000</v>
      </c>
      <c r="AN358" s="16">
        <f t="shared" si="64"/>
        <v>146200</v>
      </c>
      <c r="AO358" s="12" t="s">
        <v>592</v>
      </c>
      <c r="AP358" s="16" t="s">
        <v>207</v>
      </c>
      <c r="AQ358" s="16" t="s">
        <v>204</v>
      </c>
      <c r="AS358" s="16" t="s">
        <v>2408</v>
      </c>
      <c r="AT358" s="16" t="s">
        <v>2407</v>
      </c>
      <c r="AU358" t="s">
        <v>2410</v>
      </c>
      <c r="AV358" s="15" t="s">
        <v>2409</v>
      </c>
      <c r="AW358" s="16" t="s">
        <v>593</v>
      </c>
      <c r="AX358" s="16" t="s">
        <v>204</v>
      </c>
      <c r="AY358" s="16" t="s">
        <v>204</v>
      </c>
      <c r="AZ358" s="16" t="s">
        <v>204</v>
      </c>
      <c r="BA358" s="16" t="s">
        <v>204</v>
      </c>
      <c r="BB358" s="16" t="s">
        <v>204</v>
      </c>
      <c r="BC358" s="16">
        <v>0.5</v>
      </c>
      <c r="BD358" s="16">
        <v>3.76</v>
      </c>
      <c r="BE358" s="16">
        <v>1360</v>
      </c>
      <c r="BF358" s="16">
        <v>800</v>
      </c>
      <c r="BG358" s="16">
        <v>0</v>
      </c>
      <c r="BH358" s="16">
        <v>800</v>
      </c>
      <c r="BI358" s="16">
        <v>800</v>
      </c>
      <c r="BJ358" s="16">
        <v>0</v>
      </c>
    </row>
    <row r="359" spans="1:62" ht="20.149999999999999" customHeight="1" x14ac:dyDescent="0.35">
      <c r="A359">
        <v>358</v>
      </c>
      <c r="B359" t="s">
        <v>360</v>
      </c>
      <c r="C359" t="s">
        <v>7272</v>
      </c>
      <c r="D359" s="15" t="s">
        <v>955</v>
      </c>
      <c r="E359" s="12" t="s">
        <v>93</v>
      </c>
      <c r="G359" s="12" t="s">
        <v>588</v>
      </c>
      <c r="H359" s="12" t="s">
        <v>589</v>
      </c>
      <c r="I359" s="12" t="s">
        <v>640</v>
      </c>
      <c r="J359" s="12" t="s">
        <v>2402</v>
      </c>
      <c r="K359" s="12" t="s">
        <v>851</v>
      </c>
      <c r="N359" s="16" t="s">
        <v>206</v>
      </c>
      <c r="O359" s="16" t="s">
        <v>944</v>
      </c>
      <c r="P359" s="12" t="s">
        <v>482</v>
      </c>
      <c r="Q359" s="16">
        <v>2023</v>
      </c>
      <c r="R359" s="16">
        <v>0.5</v>
      </c>
      <c r="S359" s="16">
        <v>0</v>
      </c>
      <c r="T359" s="16">
        <v>0</v>
      </c>
      <c r="V359" s="12" t="s">
        <v>204</v>
      </c>
      <c r="W359" s="12" t="s">
        <v>204</v>
      </c>
      <c r="X359" s="16">
        <v>1</v>
      </c>
      <c r="Y359" s="16">
        <v>14</v>
      </c>
      <c r="Z359" s="16">
        <v>0.5</v>
      </c>
      <c r="AA359" s="16">
        <f t="shared" si="65"/>
        <v>60</v>
      </c>
      <c r="AB359" s="16" t="s">
        <v>643</v>
      </c>
      <c r="AC359" s="16" t="s">
        <v>592</v>
      </c>
      <c r="AD359" s="16">
        <f t="shared" si="55"/>
        <v>21000</v>
      </c>
      <c r="AE359" s="16">
        <f t="shared" si="56"/>
        <v>175</v>
      </c>
      <c r="AF359" s="16">
        <f t="shared" si="57"/>
        <v>65625</v>
      </c>
      <c r="AG359" s="16">
        <f t="shared" si="58"/>
        <v>50</v>
      </c>
      <c r="AH359" s="12">
        <v>0</v>
      </c>
      <c r="AI359" s="16">
        <f t="shared" si="59"/>
        <v>3.5</v>
      </c>
      <c r="AJ359" s="16">
        <f t="shared" si="60"/>
        <v>12075</v>
      </c>
      <c r="AK359" s="16">
        <f t="shared" si="61"/>
        <v>250</v>
      </c>
      <c r="AL359" s="16">
        <f t="shared" si="62"/>
        <v>2500</v>
      </c>
      <c r="AM359" s="16">
        <f t="shared" si="63"/>
        <v>45000</v>
      </c>
      <c r="AN359" s="16">
        <f t="shared" si="64"/>
        <v>146200</v>
      </c>
      <c r="AO359" s="12" t="s">
        <v>592</v>
      </c>
      <c r="AP359" s="16" t="s">
        <v>207</v>
      </c>
      <c r="AQ359" s="16" t="s">
        <v>204</v>
      </c>
      <c r="AS359" s="16" t="s">
        <v>2408</v>
      </c>
      <c r="AT359" s="16" t="s">
        <v>2407</v>
      </c>
      <c r="AU359" t="s">
        <v>2410</v>
      </c>
      <c r="AV359" s="15" t="s">
        <v>2409</v>
      </c>
      <c r="AW359" s="16" t="s">
        <v>593</v>
      </c>
      <c r="AX359" s="16" t="s">
        <v>204</v>
      </c>
      <c r="AY359" s="16" t="s">
        <v>204</v>
      </c>
      <c r="AZ359" s="16" t="s">
        <v>204</v>
      </c>
      <c r="BA359" s="16" t="s">
        <v>204</v>
      </c>
      <c r="BB359" s="16" t="s">
        <v>204</v>
      </c>
      <c r="BC359" s="16">
        <v>0.5</v>
      </c>
      <c r="BD359" s="16">
        <v>3.92</v>
      </c>
      <c r="BE359" s="16">
        <v>1360</v>
      </c>
      <c r="BF359" s="16">
        <v>1200</v>
      </c>
      <c r="BG359" s="16">
        <v>0</v>
      </c>
      <c r="BH359" s="16">
        <v>560</v>
      </c>
      <c r="BI359" s="16">
        <v>800</v>
      </c>
      <c r="BJ359" s="16">
        <v>0</v>
      </c>
    </row>
    <row r="360" spans="1:62" x14ac:dyDescent="0.35">
      <c r="A360">
        <v>359</v>
      </c>
      <c r="B360" t="s">
        <v>360</v>
      </c>
      <c r="C360" t="s">
        <v>7273</v>
      </c>
      <c r="D360" s="15" t="s">
        <v>956</v>
      </c>
      <c r="E360" s="12" t="s">
        <v>93</v>
      </c>
      <c r="G360" s="12" t="s">
        <v>588</v>
      </c>
      <c r="H360" s="12" t="s">
        <v>589</v>
      </c>
      <c r="I360" s="12" t="s">
        <v>640</v>
      </c>
      <c r="J360" s="12" t="s">
        <v>2402</v>
      </c>
      <c r="K360" s="12" t="s">
        <v>851</v>
      </c>
      <c r="N360" s="16" t="s">
        <v>206</v>
      </c>
      <c r="O360" s="16" t="s">
        <v>944</v>
      </c>
      <c r="P360" s="12" t="s">
        <v>482</v>
      </c>
      <c r="Q360" s="16">
        <v>2023</v>
      </c>
      <c r="R360" s="16">
        <v>0.5</v>
      </c>
      <c r="S360" s="16">
        <v>0</v>
      </c>
      <c r="T360" s="16">
        <v>0</v>
      </c>
      <c r="V360" s="12" t="s">
        <v>204</v>
      </c>
      <c r="W360" s="12" t="s">
        <v>204</v>
      </c>
      <c r="X360" s="16">
        <v>1</v>
      </c>
      <c r="Y360" s="16">
        <v>9</v>
      </c>
      <c r="Z360" s="16">
        <v>0.5</v>
      </c>
      <c r="AA360" s="16">
        <f t="shared" si="65"/>
        <v>60</v>
      </c>
      <c r="AB360" s="16" t="s">
        <v>643</v>
      </c>
      <c r="AC360" s="16" t="s">
        <v>592</v>
      </c>
      <c r="AD360" s="16">
        <f t="shared" si="55"/>
        <v>21000</v>
      </c>
      <c r="AE360" s="16">
        <f t="shared" si="56"/>
        <v>175</v>
      </c>
      <c r="AF360" s="16">
        <f t="shared" si="57"/>
        <v>65625</v>
      </c>
      <c r="AG360" s="16">
        <f t="shared" si="58"/>
        <v>50</v>
      </c>
      <c r="AH360" s="12">
        <v>0</v>
      </c>
      <c r="AI360" s="16">
        <f t="shared" si="59"/>
        <v>3.5</v>
      </c>
      <c r="AJ360" s="16">
        <f t="shared" si="60"/>
        <v>12075</v>
      </c>
      <c r="AK360" s="16">
        <f t="shared" si="61"/>
        <v>250</v>
      </c>
      <c r="AL360" s="16">
        <f t="shared" si="62"/>
        <v>2500</v>
      </c>
      <c r="AM360" s="16">
        <f t="shared" si="63"/>
        <v>45000</v>
      </c>
      <c r="AN360" s="16">
        <f t="shared" si="64"/>
        <v>146200</v>
      </c>
      <c r="AO360" s="12" t="s">
        <v>592</v>
      </c>
      <c r="AP360" s="16" t="s">
        <v>207</v>
      </c>
      <c r="AQ360" s="16" t="s">
        <v>204</v>
      </c>
      <c r="AS360" s="16" t="s">
        <v>2408</v>
      </c>
      <c r="AT360" s="16" t="s">
        <v>2407</v>
      </c>
      <c r="AU360" t="s">
        <v>2410</v>
      </c>
      <c r="AV360" s="15" t="s">
        <v>2409</v>
      </c>
      <c r="AW360" s="16" t="s">
        <v>593</v>
      </c>
      <c r="AX360" s="16" t="s">
        <v>204</v>
      </c>
      <c r="AY360" s="16" t="s">
        <v>204</v>
      </c>
      <c r="AZ360" s="16" t="s">
        <v>204</v>
      </c>
      <c r="BA360" s="16" t="s">
        <v>204</v>
      </c>
      <c r="BB360" s="16" t="s">
        <v>204</v>
      </c>
      <c r="BC360" s="16">
        <v>0.5</v>
      </c>
      <c r="BD360" s="16">
        <v>4</v>
      </c>
      <c r="BE360" s="16">
        <v>1360</v>
      </c>
      <c r="BF360" s="16">
        <v>1200</v>
      </c>
      <c r="BG360" s="16">
        <v>0</v>
      </c>
      <c r="BH360" s="16">
        <v>640</v>
      </c>
      <c r="BI360" s="16">
        <v>800</v>
      </c>
      <c r="BJ360" s="16">
        <v>0</v>
      </c>
    </row>
    <row r="361" spans="1:62" x14ac:dyDescent="0.35">
      <c r="A361">
        <v>360</v>
      </c>
      <c r="B361" t="s">
        <v>360</v>
      </c>
      <c r="C361" t="s">
        <v>7274</v>
      </c>
      <c r="D361" s="15" t="s">
        <v>914</v>
      </c>
      <c r="E361" s="12" t="s">
        <v>98</v>
      </c>
      <c r="G361" s="12" t="s">
        <v>588</v>
      </c>
      <c r="H361" s="12" t="s">
        <v>589</v>
      </c>
      <c r="I361" s="12" t="s">
        <v>640</v>
      </c>
      <c r="J361" s="12" t="s">
        <v>2402</v>
      </c>
      <c r="K361" s="12" t="s">
        <v>851</v>
      </c>
      <c r="N361" s="16" t="s">
        <v>206</v>
      </c>
      <c r="O361" s="16" t="s">
        <v>944</v>
      </c>
      <c r="P361" s="12" t="s">
        <v>482</v>
      </c>
      <c r="Q361" s="16">
        <v>2023</v>
      </c>
      <c r="R361" s="16">
        <v>0.5</v>
      </c>
      <c r="S361" s="16">
        <v>0</v>
      </c>
      <c r="T361" s="16">
        <v>0</v>
      </c>
      <c r="V361" s="12" t="s">
        <v>204</v>
      </c>
      <c r="W361" s="12" t="s">
        <v>204</v>
      </c>
      <c r="X361" s="16">
        <v>1</v>
      </c>
      <c r="Y361" s="16">
        <v>8</v>
      </c>
      <c r="Z361" s="16">
        <v>0.5</v>
      </c>
      <c r="AA361" s="16">
        <f t="shared" si="65"/>
        <v>60</v>
      </c>
      <c r="AB361" s="16" t="s">
        <v>643</v>
      </c>
      <c r="AC361" s="16" t="s">
        <v>592</v>
      </c>
      <c r="AD361" s="16">
        <f t="shared" si="55"/>
        <v>21000</v>
      </c>
      <c r="AE361" s="16">
        <f t="shared" si="56"/>
        <v>175</v>
      </c>
      <c r="AF361" s="16">
        <f t="shared" si="57"/>
        <v>65625</v>
      </c>
      <c r="AG361" s="16">
        <f t="shared" si="58"/>
        <v>50</v>
      </c>
      <c r="AH361" s="12">
        <v>0</v>
      </c>
      <c r="AI361" s="16">
        <f t="shared" si="59"/>
        <v>3.5</v>
      </c>
      <c r="AJ361" s="16">
        <f t="shared" si="60"/>
        <v>12075</v>
      </c>
      <c r="AK361" s="16">
        <f t="shared" si="61"/>
        <v>250</v>
      </c>
      <c r="AL361" s="16">
        <f t="shared" si="62"/>
        <v>2500</v>
      </c>
      <c r="AM361" s="16">
        <f t="shared" si="63"/>
        <v>45000</v>
      </c>
      <c r="AN361" s="16">
        <f t="shared" si="64"/>
        <v>146200</v>
      </c>
      <c r="AO361" s="12" t="s">
        <v>592</v>
      </c>
      <c r="AP361" s="16" t="s">
        <v>207</v>
      </c>
      <c r="AQ361" s="16" t="s">
        <v>204</v>
      </c>
      <c r="AS361" s="16" t="s">
        <v>2408</v>
      </c>
      <c r="AT361" s="16" t="s">
        <v>2407</v>
      </c>
      <c r="AU361" t="s">
        <v>2410</v>
      </c>
      <c r="AV361" s="15" t="s">
        <v>2409</v>
      </c>
      <c r="AW361" s="16" t="s">
        <v>593</v>
      </c>
      <c r="AX361" s="16" t="s">
        <v>204</v>
      </c>
      <c r="AY361" s="16" t="s">
        <v>204</v>
      </c>
      <c r="AZ361" s="16" t="s">
        <v>204</v>
      </c>
      <c r="BA361" s="16" t="s">
        <v>204</v>
      </c>
      <c r="BB361" s="16" t="s">
        <v>204</v>
      </c>
      <c r="BC361" s="16">
        <v>0.5</v>
      </c>
      <c r="BD361" s="16">
        <v>3.84</v>
      </c>
      <c r="BE361" s="16">
        <v>1360</v>
      </c>
      <c r="BF361" s="16">
        <v>640</v>
      </c>
      <c r="BG361" s="16">
        <v>0</v>
      </c>
      <c r="BH361" s="16">
        <v>800</v>
      </c>
      <c r="BI361" s="16">
        <v>1040</v>
      </c>
      <c r="BJ361" s="16">
        <v>0</v>
      </c>
    </row>
    <row r="362" spans="1:62" x14ac:dyDescent="0.35">
      <c r="A362">
        <v>361</v>
      </c>
      <c r="B362" t="s">
        <v>360</v>
      </c>
      <c r="C362" t="s">
        <v>7275</v>
      </c>
      <c r="D362" s="15" t="s">
        <v>957</v>
      </c>
      <c r="E362" s="12" t="s">
        <v>98</v>
      </c>
      <c r="G362" s="12" t="s">
        <v>588</v>
      </c>
      <c r="H362" s="12" t="s">
        <v>589</v>
      </c>
      <c r="I362" s="12" t="s">
        <v>640</v>
      </c>
      <c r="J362" s="12" t="s">
        <v>2402</v>
      </c>
      <c r="K362" s="12" t="s">
        <v>851</v>
      </c>
      <c r="N362" s="16" t="s">
        <v>206</v>
      </c>
      <c r="O362" s="16" t="s">
        <v>944</v>
      </c>
      <c r="P362" s="12" t="s">
        <v>482</v>
      </c>
      <c r="Q362" s="16">
        <v>2023</v>
      </c>
      <c r="R362" s="16">
        <v>0.5</v>
      </c>
      <c r="S362" s="16">
        <v>0</v>
      </c>
      <c r="T362" s="16">
        <v>0</v>
      </c>
      <c r="V362" s="12" t="s">
        <v>204</v>
      </c>
      <c r="W362" s="12" t="s">
        <v>204</v>
      </c>
      <c r="X362" s="16">
        <v>1</v>
      </c>
      <c r="Y362" s="16">
        <v>15</v>
      </c>
      <c r="Z362" s="16">
        <v>0.5</v>
      </c>
      <c r="AA362" s="16">
        <f t="shared" si="65"/>
        <v>60</v>
      </c>
      <c r="AB362" s="16" t="s">
        <v>643</v>
      </c>
      <c r="AC362" s="16" t="s">
        <v>592</v>
      </c>
      <c r="AD362" s="16">
        <f t="shared" si="55"/>
        <v>21000</v>
      </c>
      <c r="AE362" s="16">
        <f t="shared" si="56"/>
        <v>175</v>
      </c>
      <c r="AF362" s="16">
        <f t="shared" si="57"/>
        <v>65625</v>
      </c>
      <c r="AG362" s="16">
        <f t="shared" si="58"/>
        <v>50</v>
      </c>
      <c r="AH362" s="12">
        <v>0</v>
      </c>
      <c r="AI362" s="16">
        <f t="shared" si="59"/>
        <v>3.5</v>
      </c>
      <c r="AJ362" s="16">
        <f t="shared" si="60"/>
        <v>12075</v>
      </c>
      <c r="AK362" s="16">
        <f t="shared" si="61"/>
        <v>250</v>
      </c>
      <c r="AL362" s="16">
        <f t="shared" si="62"/>
        <v>2500</v>
      </c>
      <c r="AM362" s="16">
        <f t="shared" si="63"/>
        <v>45000</v>
      </c>
      <c r="AN362" s="16">
        <f t="shared" si="64"/>
        <v>146200</v>
      </c>
      <c r="AO362" s="12" t="s">
        <v>592</v>
      </c>
      <c r="AP362" s="16" t="s">
        <v>207</v>
      </c>
      <c r="AQ362" s="16" t="s">
        <v>204</v>
      </c>
      <c r="AS362" s="16" t="s">
        <v>2408</v>
      </c>
      <c r="AT362" s="16" t="s">
        <v>2407</v>
      </c>
      <c r="AU362" t="s">
        <v>2410</v>
      </c>
      <c r="AV362" s="15" t="s">
        <v>2409</v>
      </c>
      <c r="AW362" s="16" t="s">
        <v>593</v>
      </c>
      <c r="AX362" s="16" t="s">
        <v>204</v>
      </c>
      <c r="AY362" s="16" t="s">
        <v>204</v>
      </c>
      <c r="AZ362" s="16" t="s">
        <v>204</v>
      </c>
      <c r="BA362" s="16" t="s">
        <v>204</v>
      </c>
      <c r="BB362" s="16" t="s">
        <v>204</v>
      </c>
      <c r="BC362" s="16">
        <v>0.5</v>
      </c>
      <c r="BD362" s="16">
        <v>4</v>
      </c>
      <c r="BE362" s="16">
        <v>1360</v>
      </c>
      <c r="BF362" s="16">
        <v>800</v>
      </c>
      <c r="BG362" s="16">
        <v>0</v>
      </c>
      <c r="BH362" s="16">
        <v>880</v>
      </c>
      <c r="BI362" s="16">
        <v>960</v>
      </c>
      <c r="BJ362" s="16">
        <v>0</v>
      </c>
    </row>
    <row r="363" spans="1:62" x14ac:dyDescent="0.35">
      <c r="A363">
        <v>362</v>
      </c>
      <c r="B363" t="s">
        <v>360</v>
      </c>
      <c r="C363" t="s">
        <v>7276</v>
      </c>
      <c r="D363" s="15" t="s">
        <v>958</v>
      </c>
      <c r="E363" s="12" t="s">
        <v>98</v>
      </c>
      <c r="G363" s="12" t="s">
        <v>588</v>
      </c>
      <c r="H363" s="12" t="s">
        <v>589</v>
      </c>
      <c r="I363" s="12" t="s">
        <v>640</v>
      </c>
      <c r="J363" s="12" t="s">
        <v>2402</v>
      </c>
      <c r="K363" s="12" t="s">
        <v>851</v>
      </c>
      <c r="N363" s="16" t="s">
        <v>206</v>
      </c>
      <c r="O363" s="16" t="s">
        <v>959</v>
      </c>
      <c r="P363" s="12" t="s">
        <v>482</v>
      </c>
      <c r="Q363" s="16">
        <v>2023</v>
      </c>
      <c r="R363" s="16">
        <v>1</v>
      </c>
      <c r="S363" s="16">
        <v>0</v>
      </c>
      <c r="T363" s="16">
        <v>0</v>
      </c>
      <c r="V363" s="12" t="s">
        <v>204</v>
      </c>
      <c r="W363" s="12" t="s">
        <v>204</v>
      </c>
      <c r="X363" s="16">
        <v>1</v>
      </c>
      <c r="Y363" s="16">
        <v>13</v>
      </c>
      <c r="Z363" s="16">
        <v>1</v>
      </c>
      <c r="AA363" s="16">
        <f t="shared" si="65"/>
        <v>120</v>
      </c>
      <c r="AB363" s="16" t="s">
        <v>643</v>
      </c>
      <c r="AC363" s="16" t="s">
        <v>592</v>
      </c>
      <c r="AD363" s="16">
        <f t="shared" si="55"/>
        <v>42000</v>
      </c>
      <c r="AE363" s="16">
        <f t="shared" si="56"/>
        <v>350</v>
      </c>
      <c r="AF363" s="16">
        <f t="shared" si="57"/>
        <v>131250</v>
      </c>
      <c r="AG363" s="16">
        <f t="shared" si="58"/>
        <v>100</v>
      </c>
      <c r="AH363" s="12">
        <v>0</v>
      </c>
      <c r="AI363" s="16">
        <f t="shared" si="59"/>
        <v>7</v>
      </c>
      <c r="AJ363" s="16">
        <f t="shared" si="60"/>
        <v>24150</v>
      </c>
      <c r="AK363" s="16">
        <f t="shared" si="61"/>
        <v>500</v>
      </c>
      <c r="AL363" s="16">
        <f t="shared" si="62"/>
        <v>5000</v>
      </c>
      <c r="AM363" s="16">
        <f t="shared" si="63"/>
        <v>90000</v>
      </c>
      <c r="AN363" s="16">
        <f t="shared" si="64"/>
        <v>292400</v>
      </c>
      <c r="AO363" s="12" t="s">
        <v>592</v>
      </c>
      <c r="AP363" s="16" t="s">
        <v>207</v>
      </c>
      <c r="AQ363" s="16" t="s">
        <v>204</v>
      </c>
      <c r="AS363" s="16" t="s">
        <v>2408</v>
      </c>
      <c r="AT363" s="16" t="s">
        <v>2407</v>
      </c>
      <c r="AU363" t="s">
        <v>2410</v>
      </c>
      <c r="AV363" s="15" t="s">
        <v>2409</v>
      </c>
      <c r="AW363" s="16" t="s">
        <v>593</v>
      </c>
      <c r="AX363" s="16" t="s">
        <v>204</v>
      </c>
      <c r="AY363" s="16" t="s">
        <v>204</v>
      </c>
      <c r="AZ363" s="16" t="s">
        <v>204</v>
      </c>
      <c r="BA363" s="16" t="s">
        <v>204</v>
      </c>
      <c r="BB363" s="16" t="s">
        <v>204</v>
      </c>
      <c r="BC363" s="16">
        <v>1</v>
      </c>
      <c r="BD363" s="16">
        <v>7.6</v>
      </c>
      <c r="BE363" s="16">
        <v>2800</v>
      </c>
      <c r="BF363" s="16">
        <v>2000</v>
      </c>
      <c r="BG363" s="16">
        <v>0</v>
      </c>
      <c r="BH363" s="16">
        <v>800</v>
      </c>
      <c r="BI363" s="16">
        <v>2000</v>
      </c>
      <c r="BJ363" s="16">
        <v>0</v>
      </c>
    </row>
    <row r="364" spans="1:62" x14ac:dyDescent="0.35">
      <c r="A364">
        <v>363</v>
      </c>
      <c r="B364" t="s">
        <v>360</v>
      </c>
      <c r="C364" t="s">
        <v>7277</v>
      </c>
      <c r="D364" s="15" t="s">
        <v>960</v>
      </c>
      <c r="E364" s="12" t="s">
        <v>98</v>
      </c>
      <c r="G364" s="12" t="s">
        <v>588</v>
      </c>
      <c r="H364" s="12" t="s">
        <v>589</v>
      </c>
      <c r="I364" s="12" t="s">
        <v>640</v>
      </c>
      <c r="J364" s="12" t="s">
        <v>2402</v>
      </c>
      <c r="K364" s="12" t="s">
        <v>851</v>
      </c>
      <c r="N364" s="16" t="s">
        <v>206</v>
      </c>
      <c r="O364" s="16" t="s">
        <v>959</v>
      </c>
      <c r="P364" s="12" t="s">
        <v>482</v>
      </c>
      <c r="Q364" s="16">
        <v>2023</v>
      </c>
      <c r="R364" s="16">
        <v>3</v>
      </c>
      <c r="S364" s="16">
        <v>0</v>
      </c>
      <c r="T364" s="16">
        <v>0</v>
      </c>
      <c r="V364" s="12" t="s">
        <v>204</v>
      </c>
      <c r="W364" s="12" t="s">
        <v>204</v>
      </c>
      <c r="X364" s="16">
        <v>1</v>
      </c>
      <c r="Y364" s="16">
        <v>12</v>
      </c>
      <c r="Z364" s="16">
        <v>3</v>
      </c>
      <c r="AA364" s="16">
        <f t="shared" si="65"/>
        <v>360</v>
      </c>
      <c r="AB364" s="16" t="s">
        <v>643</v>
      </c>
      <c r="AC364" s="16" t="s">
        <v>592</v>
      </c>
      <c r="AD364" s="16">
        <f t="shared" si="55"/>
        <v>126000</v>
      </c>
      <c r="AE364" s="16">
        <f t="shared" si="56"/>
        <v>1050</v>
      </c>
      <c r="AF364" s="16">
        <f t="shared" si="57"/>
        <v>393750</v>
      </c>
      <c r="AG364" s="16">
        <f t="shared" si="58"/>
        <v>300</v>
      </c>
      <c r="AH364" s="12">
        <v>0</v>
      </c>
      <c r="AI364" s="16">
        <f t="shared" si="59"/>
        <v>21</v>
      </c>
      <c r="AJ364" s="16">
        <f t="shared" si="60"/>
        <v>72450</v>
      </c>
      <c r="AK364" s="16">
        <f t="shared" si="61"/>
        <v>1500</v>
      </c>
      <c r="AL364" s="16">
        <f t="shared" si="62"/>
        <v>15000</v>
      </c>
      <c r="AM364" s="16">
        <f t="shared" si="63"/>
        <v>270000</v>
      </c>
      <c r="AN364" s="16">
        <f t="shared" si="64"/>
        <v>877200</v>
      </c>
      <c r="AO364" s="12" t="s">
        <v>592</v>
      </c>
      <c r="AP364" s="16" t="s">
        <v>207</v>
      </c>
      <c r="AQ364" s="16" t="s">
        <v>204</v>
      </c>
      <c r="AS364" s="16" t="s">
        <v>2408</v>
      </c>
      <c r="AT364" s="16" t="s">
        <v>2407</v>
      </c>
      <c r="AU364" t="s">
        <v>2410</v>
      </c>
      <c r="AV364" s="15" t="s">
        <v>2409</v>
      </c>
      <c r="AW364" s="16" t="s">
        <v>593</v>
      </c>
      <c r="AX364" s="16" t="s">
        <v>204</v>
      </c>
      <c r="AY364" s="16" t="s">
        <v>204</v>
      </c>
      <c r="AZ364" s="16" t="s">
        <v>204</v>
      </c>
      <c r="BA364" s="16" t="s">
        <v>204</v>
      </c>
      <c r="BB364" s="16" t="s">
        <v>204</v>
      </c>
      <c r="BC364" s="16">
        <v>3</v>
      </c>
      <c r="BD364" s="16">
        <v>21.6</v>
      </c>
      <c r="BE364" s="16">
        <v>8400</v>
      </c>
      <c r="BF364" s="16">
        <v>3200</v>
      </c>
      <c r="BG364" s="16">
        <v>0</v>
      </c>
      <c r="BH364" s="16">
        <v>4000</v>
      </c>
      <c r="BI364" s="16">
        <v>6000</v>
      </c>
      <c r="BJ364" s="16">
        <v>0</v>
      </c>
    </row>
    <row r="365" spans="1:62" x14ac:dyDescent="0.35">
      <c r="A365">
        <v>364</v>
      </c>
      <c r="B365" t="s">
        <v>360</v>
      </c>
      <c r="C365" t="s">
        <v>7278</v>
      </c>
      <c r="D365" s="15" t="s">
        <v>961</v>
      </c>
      <c r="E365" s="12" t="s">
        <v>93</v>
      </c>
      <c r="G365" s="12" t="s">
        <v>588</v>
      </c>
      <c r="H365" s="12" t="s">
        <v>589</v>
      </c>
      <c r="I365" s="12" t="s">
        <v>640</v>
      </c>
      <c r="J365" s="12" t="s">
        <v>2402</v>
      </c>
      <c r="K365" s="12" t="s">
        <v>851</v>
      </c>
      <c r="N365" s="16" t="s">
        <v>206</v>
      </c>
      <c r="O365" s="16" t="s">
        <v>959</v>
      </c>
      <c r="P365" s="12" t="s">
        <v>482</v>
      </c>
      <c r="Q365" s="16">
        <v>2023</v>
      </c>
      <c r="R365" s="16">
        <v>3</v>
      </c>
      <c r="S365" s="16">
        <v>0</v>
      </c>
      <c r="T365" s="16">
        <v>0</v>
      </c>
      <c r="V365" s="12" t="s">
        <v>204</v>
      </c>
      <c r="W365" s="12" t="s">
        <v>204</v>
      </c>
      <c r="X365" s="16">
        <v>1</v>
      </c>
      <c r="Y365" s="16">
        <v>16</v>
      </c>
      <c r="Z365" s="16">
        <v>3</v>
      </c>
      <c r="AA365" s="16">
        <f t="shared" si="65"/>
        <v>360</v>
      </c>
      <c r="AB365" s="16" t="s">
        <v>643</v>
      </c>
      <c r="AC365" s="16" t="s">
        <v>592</v>
      </c>
      <c r="AD365" s="16">
        <f t="shared" si="55"/>
        <v>126000</v>
      </c>
      <c r="AE365" s="16">
        <f t="shared" si="56"/>
        <v>1050</v>
      </c>
      <c r="AF365" s="16">
        <f t="shared" si="57"/>
        <v>393750</v>
      </c>
      <c r="AG365" s="16">
        <f t="shared" si="58"/>
        <v>300</v>
      </c>
      <c r="AH365" s="12">
        <v>0</v>
      </c>
      <c r="AI365" s="16">
        <f t="shared" si="59"/>
        <v>21</v>
      </c>
      <c r="AJ365" s="16">
        <f t="shared" si="60"/>
        <v>72450</v>
      </c>
      <c r="AK365" s="16">
        <f t="shared" si="61"/>
        <v>1500</v>
      </c>
      <c r="AL365" s="16">
        <f t="shared" si="62"/>
        <v>15000</v>
      </c>
      <c r="AM365" s="16">
        <f t="shared" si="63"/>
        <v>270000</v>
      </c>
      <c r="AN365" s="16">
        <f t="shared" si="64"/>
        <v>877200</v>
      </c>
      <c r="AO365" s="12" t="s">
        <v>592</v>
      </c>
      <c r="AP365" s="16" t="s">
        <v>207</v>
      </c>
      <c r="AQ365" s="16" t="s">
        <v>204</v>
      </c>
      <c r="AS365" s="16" t="s">
        <v>2408</v>
      </c>
      <c r="AT365" s="16" t="s">
        <v>2407</v>
      </c>
      <c r="AU365" t="s">
        <v>2410</v>
      </c>
      <c r="AV365" s="15" t="s">
        <v>2409</v>
      </c>
      <c r="AW365" s="16" t="s">
        <v>593</v>
      </c>
      <c r="AX365" s="16" t="s">
        <v>204</v>
      </c>
      <c r="AY365" s="16" t="s">
        <v>204</v>
      </c>
      <c r="AZ365" s="16" t="s">
        <v>204</v>
      </c>
      <c r="BA365" s="16" t="s">
        <v>204</v>
      </c>
      <c r="BB365" s="16" t="s">
        <v>204</v>
      </c>
      <c r="BC365" s="16">
        <v>3</v>
      </c>
      <c r="BD365" s="16">
        <v>21.36</v>
      </c>
      <c r="BE365" s="16">
        <v>8400</v>
      </c>
      <c r="BF365" s="16">
        <v>3200</v>
      </c>
      <c r="BG365" s="16">
        <v>0</v>
      </c>
      <c r="BH365" s="16">
        <v>5760</v>
      </c>
      <c r="BI365" s="16">
        <v>4000</v>
      </c>
      <c r="BJ365" s="16">
        <v>0</v>
      </c>
    </row>
    <row r="366" spans="1:62" x14ac:dyDescent="0.35">
      <c r="A366">
        <v>365</v>
      </c>
      <c r="B366" t="s">
        <v>360</v>
      </c>
      <c r="C366" t="s">
        <v>7279</v>
      </c>
      <c r="D366" s="15" t="s">
        <v>962</v>
      </c>
      <c r="E366" s="12" t="s">
        <v>93</v>
      </c>
      <c r="G366" s="12" t="s">
        <v>588</v>
      </c>
      <c r="H366" s="12" t="s">
        <v>589</v>
      </c>
      <c r="I366" s="12" t="s">
        <v>640</v>
      </c>
      <c r="J366" s="12" t="s">
        <v>2402</v>
      </c>
      <c r="K366" s="12" t="s">
        <v>851</v>
      </c>
      <c r="N366" s="16" t="s">
        <v>206</v>
      </c>
      <c r="O366" s="16" t="s">
        <v>959</v>
      </c>
      <c r="P366" s="12" t="s">
        <v>482</v>
      </c>
      <c r="Q366" s="16">
        <v>2023</v>
      </c>
      <c r="R366" s="16">
        <v>1</v>
      </c>
      <c r="S366" s="16">
        <v>0</v>
      </c>
      <c r="T366" s="16">
        <v>0</v>
      </c>
      <c r="V366" s="12" t="s">
        <v>204</v>
      </c>
      <c r="W366" s="12" t="s">
        <v>204</v>
      </c>
      <c r="X366" s="16">
        <v>1</v>
      </c>
      <c r="Y366" s="16">
        <v>9</v>
      </c>
      <c r="Z366" s="16">
        <v>1</v>
      </c>
      <c r="AA366" s="16">
        <f t="shared" si="65"/>
        <v>120</v>
      </c>
      <c r="AB366" s="16" t="s">
        <v>643</v>
      </c>
      <c r="AC366" s="16" t="s">
        <v>592</v>
      </c>
      <c r="AD366" s="16">
        <f t="shared" si="55"/>
        <v>42000</v>
      </c>
      <c r="AE366" s="16">
        <f t="shared" si="56"/>
        <v>350</v>
      </c>
      <c r="AF366" s="16">
        <f t="shared" si="57"/>
        <v>131250</v>
      </c>
      <c r="AG366" s="16">
        <f t="shared" si="58"/>
        <v>100</v>
      </c>
      <c r="AH366" s="12">
        <v>0</v>
      </c>
      <c r="AI366" s="16">
        <f t="shared" si="59"/>
        <v>7</v>
      </c>
      <c r="AJ366" s="16">
        <f t="shared" si="60"/>
        <v>24150</v>
      </c>
      <c r="AK366" s="16">
        <f t="shared" si="61"/>
        <v>500</v>
      </c>
      <c r="AL366" s="16">
        <f t="shared" si="62"/>
        <v>5000</v>
      </c>
      <c r="AM366" s="16">
        <f t="shared" si="63"/>
        <v>90000</v>
      </c>
      <c r="AN366" s="16">
        <f t="shared" si="64"/>
        <v>292400</v>
      </c>
      <c r="AO366" s="12" t="s">
        <v>592</v>
      </c>
      <c r="AP366" s="16" t="s">
        <v>207</v>
      </c>
      <c r="AQ366" s="16" t="s">
        <v>204</v>
      </c>
      <c r="AS366" s="16" t="s">
        <v>2408</v>
      </c>
      <c r="AT366" s="16" t="s">
        <v>2407</v>
      </c>
      <c r="AU366" t="s">
        <v>2410</v>
      </c>
      <c r="AV366" s="15" t="s">
        <v>2409</v>
      </c>
      <c r="AW366" s="16" t="s">
        <v>593</v>
      </c>
      <c r="AX366" s="16" t="s">
        <v>204</v>
      </c>
      <c r="AY366" s="16" t="s">
        <v>204</v>
      </c>
      <c r="AZ366" s="16" t="s">
        <v>204</v>
      </c>
      <c r="BA366" s="16" t="s">
        <v>204</v>
      </c>
      <c r="BB366" s="16" t="s">
        <v>204</v>
      </c>
      <c r="BC366" s="16">
        <v>1</v>
      </c>
      <c r="BD366" s="16">
        <v>7.36</v>
      </c>
      <c r="BE366" s="16">
        <v>2800</v>
      </c>
      <c r="BF366" s="16">
        <v>1600</v>
      </c>
      <c r="BG366" s="16">
        <v>0</v>
      </c>
      <c r="BH366" s="16">
        <v>2000</v>
      </c>
      <c r="BI366" s="16">
        <v>2400</v>
      </c>
      <c r="BJ366" s="16">
        <v>0</v>
      </c>
    </row>
    <row r="367" spans="1:62" x14ac:dyDescent="0.35">
      <c r="A367">
        <v>366</v>
      </c>
      <c r="B367" t="s">
        <v>360</v>
      </c>
      <c r="C367" t="s">
        <v>7280</v>
      </c>
      <c r="D367" s="15" t="s">
        <v>963</v>
      </c>
      <c r="E367" s="12" t="s">
        <v>98</v>
      </c>
      <c r="G367" s="12" t="s">
        <v>588</v>
      </c>
      <c r="H367" s="12" t="s">
        <v>589</v>
      </c>
      <c r="I367" s="12" t="s">
        <v>640</v>
      </c>
      <c r="J367" s="12" t="s">
        <v>2402</v>
      </c>
      <c r="K367" s="12" t="s">
        <v>851</v>
      </c>
      <c r="N367" s="16" t="s">
        <v>206</v>
      </c>
      <c r="O367" s="16" t="s">
        <v>959</v>
      </c>
      <c r="P367" s="12" t="s">
        <v>482</v>
      </c>
      <c r="Q367" s="16">
        <v>2023</v>
      </c>
      <c r="R367" s="16">
        <v>0.5</v>
      </c>
      <c r="S367" s="16">
        <v>0</v>
      </c>
      <c r="T367" s="16">
        <v>0</v>
      </c>
      <c r="V367" s="12" t="s">
        <v>204</v>
      </c>
      <c r="W367" s="12" t="s">
        <v>204</v>
      </c>
      <c r="X367" s="16">
        <v>1</v>
      </c>
      <c r="Y367" s="16">
        <v>8</v>
      </c>
      <c r="Z367" s="16">
        <v>0.5</v>
      </c>
      <c r="AA367" s="16">
        <f t="shared" si="65"/>
        <v>60</v>
      </c>
      <c r="AB367" s="16" t="s">
        <v>643</v>
      </c>
      <c r="AC367" s="16" t="s">
        <v>592</v>
      </c>
      <c r="AD367" s="16">
        <f t="shared" si="55"/>
        <v>21000</v>
      </c>
      <c r="AE367" s="16">
        <f t="shared" si="56"/>
        <v>175</v>
      </c>
      <c r="AF367" s="16">
        <f t="shared" si="57"/>
        <v>65625</v>
      </c>
      <c r="AG367" s="16">
        <f t="shared" si="58"/>
        <v>50</v>
      </c>
      <c r="AH367" s="12">
        <v>0</v>
      </c>
      <c r="AI367" s="16">
        <f t="shared" si="59"/>
        <v>3.5</v>
      </c>
      <c r="AJ367" s="16">
        <f t="shared" si="60"/>
        <v>12075</v>
      </c>
      <c r="AK367" s="16">
        <f t="shared" si="61"/>
        <v>250</v>
      </c>
      <c r="AL367" s="16">
        <f t="shared" si="62"/>
        <v>2500</v>
      </c>
      <c r="AM367" s="16">
        <f t="shared" si="63"/>
        <v>45000</v>
      </c>
      <c r="AN367" s="16">
        <f t="shared" si="64"/>
        <v>146200</v>
      </c>
      <c r="AO367" s="12" t="s">
        <v>592</v>
      </c>
      <c r="AP367" s="16" t="s">
        <v>207</v>
      </c>
      <c r="AQ367" s="16" t="s">
        <v>204</v>
      </c>
      <c r="AS367" s="16" t="s">
        <v>2408</v>
      </c>
      <c r="AT367" s="16" t="s">
        <v>2407</v>
      </c>
      <c r="AU367" t="s">
        <v>2410</v>
      </c>
      <c r="AV367" s="15" t="s">
        <v>2409</v>
      </c>
      <c r="AW367" s="16" t="s">
        <v>593</v>
      </c>
      <c r="AX367" s="16" t="s">
        <v>204</v>
      </c>
      <c r="AY367" s="16" t="s">
        <v>204</v>
      </c>
      <c r="AZ367" s="16" t="s">
        <v>204</v>
      </c>
      <c r="BA367" s="16" t="s">
        <v>204</v>
      </c>
      <c r="BB367" s="16" t="s">
        <v>204</v>
      </c>
      <c r="BC367" s="16">
        <v>0.5</v>
      </c>
      <c r="BD367" s="16">
        <v>3.84</v>
      </c>
      <c r="BE367" s="16">
        <v>1360</v>
      </c>
      <c r="BF367" s="16">
        <v>800</v>
      </c>
      <c r="BG367" s="16">
        <v>0</v>
      </c>
      <c r="BH367" s="16">
        <v>800</v>
      </c>
      <c r="BI367" s="16">
        <v>880</v>
      </c>
      <c r="BJ367" s="16">
        <v>0</v>
      </c>
    </row>
    <row r="368" spans="1:62" x14ac:dyDescent="0.35">
      <c r="A368">
        <v>367</v>
      </c>
      <c r="B368" t="s">
        <v>360</v>
      </c>
      <c r="C368" t="s">
        <v>7281</v>
      </c>
      <c r="D368" s="15" t="s">
        <v>964</v>
      </c>
      <c r="E368" s="12" t="s">
        <v>98</v>
      </c>
      <c r="G368" s="12" t="s">
        <v>588</v>
      </c>
      <c r="H368" s="12" t="s">
        <v>589</v>
      </c>
      <c r="I368" s="12" t="s">
        <v>640</v>
      </c>
      <c r="J368" s="12" t="s">
        <v>2402</v>
      </c>
      <c r="K368" s="12" t="s">
        <v>851</v>
      </c>
      <c r="N368" s="16" t="s">
        <v>206</v>
      </c>
      <c r="O368" s="16" t="s">
        <v>852</v>
      </c>
      <c r="P368" s="12" t="s">
        <v>482</v>
      </c>
      <c r="Q368" s="16">
        <v>2023</v>
      </c>
      <c r="R368" s="16">
        <v>0.5</v>
      </c>
      <c r="S368" s="16">
        <v>0</v>
      </c>
      <c r="T368" s="16">
        <v>0</v>
      </c>
      <c r="V368" s="12" t="s">
        <v>204</v>
      </c>
      <c r="W368" s="12" t="s">
        <v>204</v>
      </c>
      <c r="X368" s="16">
        <v>1</v>
      </c>
      <c r="Y368" s="16">
        <v>14</v>
      </c>
      <c r="Z368" s="16">
        <v>0.5</v>
      </c>
      <c r="AA368" s="16">
        <f t="shared" si="65"/>
        <v>60</v>
      </c>
      <c r="AB368" s="16" t="s">
        <v>643</v>
      </c>
      <c r="AC368" s="16" t="s">
        <v>592</v>
      </c>
      <c r="AD368" s="16">
        <f t="shared" si="55"/>
        <v>21000</v>
      </c>
      <c r="AE368" s="16">
        <f t="shared" si="56"/>
        <v>175</v>
      </c>
      <c r="AF368" s="16">
        <f t="shared" si="57"/>
        <v>65625</v>
      </c>
      <c r="AG368" s="16">
        <f t="shared" si="58"/>
        <v>50</v>
      </c>
      <c r="AH368" s="12">
        <v>0</v>
      </c>
      <c r="AI368" s="16">
        <f t="shared" si="59"/>
        <v>3.5</v>
      </c>
      <c r="AJ368" s="16">
        <f t="shared" si="60"/>
        <v>12075</v>
      </c>
      <c r="AK368" s="16">
        <f t="shared" si="61"/>
        <v>250</v>
      </c>
      <c r="AL368" s="16">
        <f t="shared" si="62"/>
        <v>2500</v>
      </c>
      <c r="AM368" s="16">
        <f t="shared" si="63"/>
        <v>45000</v>
      </c>
      <c r="AN368" s="16">
        <f t="shared" si="64"/>
        <v>146200</v>
      </c>
      <c r="AO368" s="12" t="s">
        <v>592</v>
      </c>
      <c r="AP368" s="16" t="s">
        <v>207</v>
      </c>
      <c r="AQ368" s="16" t="s">
        <v>204</v>
      </c>
      <c r="AS368" s="16" t="s">
        <v>2408</v>
      </c>
      <c r="AT368" s="16" t="s">
        <v>2407</v>
      </c>
      <c r="AU368" t="s">
        <v>2410</v>
      </c>
      <c r="AV368" s="15" t="s">
        <v>2409</v>
      </c>
      <c r="AW368" s="16" t="s">
        <v>593</v>
      </c>
      <c r="AX368" s="16" t="s">
        <v>204</v>
      </c>
      <c r="AY368" s="16" t="s">
        <v>204</v>
      </c>
      <c r="AZ368" s="16" t="s">
        <v>204</v>
      </c>
      <c r="BA368" s="16" t="s">
        <v>204</v>
      </c>
      <c r="BB368" s="16" t="s">
        <v>204</v>
      </c>
      <c r="BC368" s="16">
        <v>0.5</v>
      </c>
      <c r="BD368" s="16">
        <v>3.6</v>
      </c>
      <c r="BE368" s="16">
        <v>1360</v>
      </c>
      <c r="BF368" s="16">
        <v>800</v>
      </c>
      <c r="BG368" s="16">
        <v>0</v>
      </c>
      <c r="BH368" s="16">
        <v>640</v>
      </c>
      <c r="BI368" s="16">
        <v>800</v>
      </c>
      <c r="BJ368" s="16">
        <v>0</v>
      </c>
    </row>
    <row r="369" spans="1:62" x14ac:dyDescent="0.35">
      <c r="A369">
        <v>368</v>
      </c>
      <c r="B369" t="s">
        <v>360</v>
      </c>
      <c r="C369" t="s">
        <v>7282</v>
      </c>
      <c r="D369" s="15" t="s">
        <v>910</v>
      </c>
      <c r="E369" s="12" t="s">
        <v>98</v>
      </c>
      <c r="G369" s="12" t="s">
        <v>588</v>
      </c>
      <c r="H369" s="12" t="s">
        <v>589</v>
      </c>
      <c r="I369" s="12" t="s">
        <v>640</v>
      </c>
      <c r="J369" s="12" t="s">
        <v>2402</v>
      </c>
      <c r="K369" s="12" t="s">
        <v>851</v>
      </c>
      <c r="N369" s="16" t="s">
        <v>206</v>
      </c>
      <c r="O369" s="16" t="s">
        <v>852</v>
      </c>
      <c r="P369" s="12" t="s">
        <v>482</v>
      </c>
      <c r="Q369" s="16">
        <v>2023</v>
      </c>
      <c r="R369" s="16">
        <v>0.5</v>
      </c>
      <c r="S369" s="16">
        <v>0</v>
      </c>
      <c r="T369" s="16">
        <v>0</v>
      </c>
      <c r="V369" s="12" t="s">
        <v>204</v>
      </c>
      <c r="W369" s="12" t="s">
        <v>204</v>
      </c>
      <c r="X369" s="16">
        <v>1</v>
      </c>
      <c r="Y369" s="16">
        <v>7</v>
      </c>
      <c r="Z369" s="16">
        <v>0.5</v>
      </c>
      <c r="AA369" s="16">
        <f t="shared" si="65"/>
        <v>60</v>
      </c>
      <c r="AB369" s="16" t="s">
        <v>643</v>
      </c>
      <c r="AC369" s="16" t="s">
        <v>592</v>
      </c>
      <c r="AD369" s="16">
        <f t="shared" si="55"/>
        <v>21000</v>
      </c>
      <c r="AE369" s="16">
        <f t="shared" si="56"/>
        <v>175</v>
      </c>
      <c r="AF369" s="16">
        <f t="shared" si="57"/>
        <v>65625</v>
      </c>
      <c r="AG369" s="16">
        <f t="shared" si="58"/>
        <v>50</v>
      </c>
      <c r="AH369" s="12">
        <v>0</v>
      </c>
      <c r="AI369" s="16">
        <f t="shared" si="59"/>
        <v>3.5</v>
      </c>
      <c r="AJ369" s="16">
        <f t="shared" si="60"/>
        <v>12075</v>
      </c>
      <c r="AK369" s="16">
        <f t="shared" si="61"/>
        <v>250</v>
      </c>
      <c r="AL369" s="16">
        <f t="shared" si="62"/>
        <v>2500</v>
      </c>
      <c r="AM369" s="16">
        <f t="shared" si="63"/>
        <v>45000</v>
      </c>
      <c r="AN369" s="16">
        <f t="shared" si="64"/>
        <v>146200</v>
      </c>
      <c r="AO369" s="12" t="s">
        <v>592</v>
      </c>
      <c r="AP369" s="16" t="s">
        <v>207</v>
      </c>
      <c r="AQ369" s="16" t="s">
        <v>204</v>
      </c>
      <c r="AS369" s="16" t="s">
        <v>2408</v>
      </c>
      <c r="AT369" s="16" t="s">
        <v>2407</v>
      </c>
      <c r="AU369" t="s">
        <v>2410</v>
      </c>
      <c r="AV369" s="15" t="s">
        <v>2409</v>
      </c>
      <c r="AW369" s="16" t="s">
        <v>593</v>
      </c>
      <c r="AX369" s="16" t="s">
        <v>204</v>
      </c>
      <c r="AY369" s="16" t="s">
        <v>204</v>
      </c>
      <c r="AZ369" s="16" t="s">
        <v>204</v>
      </c>
      <c r="BA369" s="16" t="s">
        <v>204</v>
      </c>
      <c r="BB369" s="16" t="s">
        <v>204</v>
      </c>
      <c r="BC369" s="16">
        <v>0.5</v>
      </c>
      <c r="BD369" s="16">
        <v>4</v>
      </c>
      <c r="BE369" s="16">
        <v>1360</v>
      </c>
      <c r="BF369" s="16">
        <v>800</v>
      </c>
      <c r="BG369" s="16">
        <v>0</v>
      </c>
      <c r="BH369" s="16">
        <v>800</v>
      </c>
      <c r="BI369" s="16">
        <v>1040</v>
      </c>
      <c r="BJ369" s="16">
        <v>0</v>
      </c>
    </row>
    <row r="370" spans="1:62" x14ac:dyDescent="0.35">
      <c r="A370">
        <v>369</v>
      </c>
      <c r="B370" t="s">
        <v>360</v>
      </c>
      <c r="C370" t="s">
        <v>7283</v>
      </c>
      <c r="D370" s="15" t="s">
        <v>965</v>
      </c>
      <c r="E370" s="12" t="s">
        <v>98</v>
      </c>
      <c r="G370" s="12" t="s">
        <v>588</v>
      </c>
      <c r="H370" s="12" t="s">
        <v>589</v>
      </c>
      <c r="I370" s="12" t="s">
        <v>640</v>
      </c>
      <c r="J370" s="12" t="s">
        <v>2402</v>
      </c>
      <c r="K370" s="12" t="s">
        <v>851</v>
      </c>
      <c r="N370" s="16" t="s">
        <v>205</v>
      </c>
      <c r="O370" s="16" t="s">
        <v>966</v>
      </c>
      <c r="P370" s="12" t="s">
        <v>482</v>
      </c>
      <c r="Q370" s="16">
        <v>2023</v>
      </c>
      <c r="R370" s="16">
        <v>4</v>
      </c>
      <c r="S370" s="16">
        <v>0</v>
      </c>
      <c r="T370" s="16">
        <v>0</v>
      </c>
      <c r="V370" s="12" t="s">
        <v>204</v>
      </c>
      <c r="W370" s="12" t="s">
        <v>204</v>
      </c>
      <c r="X370" s="16">
        <v>1</v>
      </c>
      <c r="Y370" s="16">
        <v>12</v>
      </c>
      <c r="Z370" s="16">
        <v>4</v>
      </c>
      <c r="AA370" s="16">
        <f t="shared" si="65"/>
        <v>480</v>
      </c>
      <c r="AB370" s="16" t="s">
        <v>643</v>
      </c>
      <c r="AC370" s="16" t="s">
        <v>592</v>
      </c>
      <c r="AD370" s="16">
        <f t="shared" si="55"/>
        <v>168000</v>
      </c>
      <c r="AE370" s="16">
        <f t="shared" si="56"/>
        <v>1400</v>
      </c>
      <c r="AF370" s="16">
        <f t="shared" si="57"/>
        <v>525000</v>
      </c>
      <c r="AG370" s="16">
        <f t="shared" si="58"/>
        <v>400</v>
      </c>
      <c r="AH370" s="12">
        <v>0</v>
      </c>
      <c r="AI370" s="16">
        <f t="shared" si="59"/>
        <v>28</v>
      </c>
      <c r="AJ370" s="16">
        <f t="shared" si="60"/>
        <v>96600</v>
      </c>
      <c r="AK370" s="16">
        <f t="shared" si="61"/>
        <v>2000</v>
      </c>
      <c r="AL370" s="16">
        <f t="shared" si="62"/>
        <v>20000</v>
      </c>
      <c r="AM370" s="16">
        <f t="shared" si="63"/>
        <v>360000</v>
      </c>
      <c r="AN370" s="16">
        <f t="shared" si="64"/>
        <v>1169600</v>
      </c>
      <c r="AO370" s="12" t="s">
        <v>592</v>
      </c>
      <c r="AP370" s="16" t="s">
        <v>207</v>
      </c>
      <c r="AQ370" s="16" t="s">
        <v>204</v>
      </c>
      <c r="AS370" s="16" t="s">
        <v>2408</v>
      </c>
      <c r="AT370" s="16" t="s">
        <v>2407</v>
      </c>
      <c r="AU370" t="s">
        <v>2410</v>
      </c>
      <c r="AV370" s="15" t="s">
        <v>2409</v>
      </c>
      <c r="AW370" s="16" t="s">
        <v>593</v>
      </c>
      <c r="AX370" s="16" t="s">
        <v>204</v>
      </c>
      <c r="AY370" s="16" t="s">
        <v>204</v>
      </c>
      <c r="AZ370" s="16" t="s">
        <v>204</v>
      </c>
      <c r="BA370" s="16" t="s">
        <v>204</v>
      </c>
      <c r="BB370" s="16" t="s">
        <v>204</v>
      </c>
      <c r="BC370" s="16">
        <v>4</v>
      </c>
      <c r="BD370" s="16">
        <v>29.44</v>
      </c>
      <c r="BE370" s="16">
        <v>11200</v>
      </c>
      <c r="BF370" s="16">
        <v>3200</v>
      </c>
      <c r="BG370" s="16">
        <v>0</v>
      </c>
      <c r="BH370" s="16">
        <v>7040</v>
      </c>
      <c r="BI370" s="16">
        <v>8000</v>
      </c>
      <c r="BJ370" s="16">
        <v>0</v>
      </c>
    </row>
    <row r="371" spans="1:62" x14ac:dyDescent="0.35">
      <c r="A371">
        <v>370</v>
      </c>
      <c r="B371" t="s">
        <v>360</v>
      </c>
      <c r="C371" t="s">
        <v>7284</v>
      </c>
      <c r="D371" s="15" t="s">
        <v>960</v>
      </c>
      <c r="E371" s="12" t="s">
        <v>98</v>
      </c>
      <c r="G371" s="12" t="s">
        <v>588</v>
      </c>
      <c r="H371" s="12" t="s">
        <v>589</v>
      </c>
      <c r="I371" s="12" t="s">
        <v>640</v>
      </c>
      <c r="J371" s="12" t="s">
        <v>2402</v>
      </c>
      <c r="K371" s="12" t="s">
        <v>851</v>
      </c>
      <c r="N371" s="16" t="s">
        <v>206</v>
      </c>
      <c r="O371" s="16" t="s">
        <v>966</v>
      </c>
      <c r="P371" s="12" t="s">
        <v>482</v>
      </c>
      <c r="Q371" s="16">
        <v>2023</v>
      </c>
      <c r="R371" s="16">
        <v>1</v>
      </c>
      <c r="S371" s="16">
        <v>0</v>
      </c>
      <c r="T371" s="16">
        <v>0</v>
      </c>
      <c r="V371" s="12" t="s">
        <v>204</v>
      </c>
      <c r="W371" s="12" t="s">
        <v>204</v>
      </c>
      <c r="X371" s="16">
        <v>1</v>
      </c>
      <c r="Y371" s="16">
        <v>14</v>
      </c>
      <c r="Z371" s="16">
        <v>1</v>
      </c>
      <c r="AA371" s="16">
        <f t="shared" si="65"/>
        <v>120</v>
      </c>
      <c r="AB371" s="16" t="s">
        <v>643</v>
      </c>
      <c r="AC371" s="16" t="s">
        <v>592</v>
      </c>
      <c r="AD371" s="16">
        <f t="shared" si="55"/>
        <v>42000</v>
      </c>
      <c r="AE371" s="16">
        <f t="shared" si="56"/>
        <v>350</v>
      </c>
      <c r="AF371" s="16">
        <f t="shared" si="57"/>
        <v>131250</v>
      </c>
      <c r="AG371" s="16">
        <f t="shared" si="58"/>
        <v>100</v>
      </c>
      <c r="AH371" s="12">
        <v>0</v>
      </c>
      <c r="AI371" s="16">
        <f t="shared" si="59"/>
        <v>7</v>
      </c>
      <c r="AJ371" s="16">
        <f t="shared" si="60"/>
        <v>24150</v>
      </c>
      <c r="AK371" s="16">
        <f t="shared" si="61"/>
        <v>500</v>
      </c>
      <c r="AL371" s="16">
        <f t="shared" si="62"/>
        <v>5000</v>
      </c>
      <c r="AM371" s="16">
        <f t="shared" si="63"/>
        <v>90000</v>
      </c>
      <c r="AN371" s="16">
        <f t="shared" si="64"/>
        <v>292400</v>
      </c>
      <c r="AO371" s="12" t="s">
        <v>592</v>
      </c>
      <c r="AP371" s="16" t="s">
        <v>207</v>
      </c>
      <c r="AQ371" s="16" t="s">
        <v>204</v>
      </c>
      <c r="AS371" s="16" t="s">
        <v>2408</v>
      </c>
      <c r="AT371" s="16" t="s">
        <v>2407</v>
      </c>
      <c r="AU371" t="s">
        <v>2410</v>
      </c>
      <c r="AV371" s="15" t="s">
        <v>2409</v>
      </c>
      <c r="AW371" s="16" t="s">
        <v>593</v>
      </c>
      <c r="AX371" s="16" t="s">
        <v>204</v>
      </c>
      <c r="AY371" s="16" t="s">
        <v>204</v>
      </c>
      <c r="AZ371" s="16" t="s">
        <v>204</v>
      </c>
      <c r="BA371" s="16" t="s">
        <v>204</v>
      </c>
      <c r="BB371" s="16" t="s">
        <v>204</v>
      </c>
      <c r="BC371" s="16">
        <v>1</v>
      </c>
      <c r="BD371" s="16">
        <v>7.04</v>
      </c>
      <c r="BE371" s="16">
        <v>2800</v>
      </c>
      <c r="BF371" s="16">
        <v>2000</v>
      </c>
      <c r="BG371" s="16">
        <v>0</v>
      </c>
      <c r="BH371" s="16">
        <v>1120</v>
      </c>
      <c r="BI371" s="16">
        <v>1120</v>
      </c>
      <c r="BJ371" s="16">
        <v>0</v>
      </c>
    </row>
    <row r="372" spans="1:62" x14ac:dyDescent="0.35">
      <c r="A372">
        <v>371</v>
      </c>
      <c r="B372" t="s">
        <v>360</v>
      </c>
      <c r="C372" t="s">
        <v>7285</v>
      </c>
      <c r="D372" s="15" t="s">
        <v>929</v>
      </c>
      <c r="E372" s="12" t="s">
        <v>98</v>
      </c>
      <c r="G372" s="12" t="s">
        <v>588</v>
      </c>
      <c r="H372" s="12" t="s">
        <v>589</v>
      </c>
      <c r="I372" s="12" t="s">
        <v>640</v>
      </c>
      <c r="J372" s="12" t="s">
        <v>2402</v>
      </c>
      <c r="K372" s="12" t="s">
        <v>851</v>
      </c>
      <c r="N372" s="16" t="s">
        <v>206</v>
      </c>
      <c r="O372" s="16" t="s">
        <v>966</v>
      </c>
      <c r="P372" s="12" t="s">
        <v>482</v>
      </c>
      <c r="Q372" s="16">
        <v>2023</v>
      </c>
      <c r="R372" s="16">
        <v>4</v>
      </c>
      <c r="S372" s="16">
        <v>0</v>
      </c>
      <c r="T372" s="16">
        <v>0</v>
      </c>
      <c r="V372" s="12" t="s">
        <v>204</v>
      </c>
      <c r="W372" s="12" t="s">
        <v>204</v>
      </c>
      <c r="X372" s="16">
        <v>1</v>
      </c>
      <c r="Y372" s="16">
        <v>9</v>
      </c>
      <c r="Z372" s="16">
        <v>4</v>
      </c>
      <c r="AA372" s="16">
        <f t="shared" si="65"/>
        <v>480</v>
      </c>
      <c r="AB372" s="16" t="s">
        <v>643</v>
      </c>
      <c r="AC372" s="16" t="s">
        <v>592</v>
      </c>
      <c r="AD372" s="16">
        <f t="shared" si="55"/>
        <v>168000</v>
      </c>
      <c r="AE372" s="16">
        <f t="shared" si="56"/>
        <v>1400</v>
      </c>
      <c r="AF372" s="16">
        <f t="shared" si="57"/>
        <v>525000</v>
      </c>
      <c r="AG372" s="16">
        <f t="shared" si="58"/>
        <v>400</v>
      </c>
      <c r="AH372" s="12">
        <v>0</v>
      </c>
      <c r="AI372" s="16">
        <f t="shared" si="59"/>
        <v>28</v>
      </c>
      <c r="AJ372" s="16">
        <f t="shared" si="60"/>
        <v>96600</v>
      </c>
      <c r="AK372" s="16">
        <f t="shared" si="61"/>
        <v>2000</v>
      </c>
      <c r="AL372" s="16">
        <f t="shared" si="62"/>
        <v>20000</v>
      </c>
      <c r="AM372" s="16">
        <f t="shared" si="63"/>
        <v>360000</v>
      </c>
      <c r="AN372" s="16">
        <f t="shared" si="64"/>
        <v>1169600</v>
      </c>
      <c r="AO372" s="12" t="s">
        <v>592</v>
      </c>
      <c r="AP372" s="16" t="s">
        <v>207</v>
      </c>
      <c r="AQ372" s="16" t="s">
        <v>204</v>
      </c>
      <c r="AS372" s="16" t="s">
        <v>2408</v>
      </c>
      <c r="AT372" s="16" t="s">
        <v>2407</v>
      </c>
      <c r="AU372" t="s">
        <v>2410</v>
      </c>
      <c r="AV372" s="15" t="s">
        <v>2409</v>
      </c>
      <c r="AW372" s="16" t="s">
        <v>593</v>
      </c>
      <c r="AX372" s="16" t="s">
        <v>204</v>
      </c>
      <c r="AY372" s="16" t="s">
        <v>204</v>
      </c>
      <c r="AZ372" s="16" t="s">
        <v>204</v>
      </c>
      <c r="BA372" s="16" t="s">
        <v>204</v>
      </c>
      <c r="BB372" s="16" t="s">
        <v>204</v>
      </c>
      <c r="BC372" s="16">
        <v>4</v>
      </c>
      <c r="BD372" s="16">
        <v>30.4</v>
      </c>
      <c r="BE372" s="16">
        <v>11200</v>
      </c>
      <c r="BF372" s="16">
        <v>4000</v>
      </c>
      <c r="BG372" s="16">
        <v>0</v>
      </c>
      <c r="BH372" s="16">
        <v>7200</v>
      </c>
      <c r="BI372" s="16">
        <v>8000</v>
      </c>
      <c r="BJ372" s="16">
        <v>0</v>
      </c>
    </row>
    <row r="373" spans="1:62" x14ac:dyDescent="0.35">
      <c r="A373">
        <v>372</v>
      </c>
      <c r="B373" t="s">
        <v>360</v>
      </c>
      <c r="C373" t="s">
        <v>7286</v>
      </c>
      <c r="D373" s="15" t="s">
        <v>960</v>
      </c>
      <c r="E373" s="12" t="s">
        <v>98</v>
      </c>
      <c r="G373" s="12" t="s">
        <v>588</v>
      </c>
      <c r="H373" s="12" t="s">
        <v>589</v>
      </c>
      <c r="I373" s="12" t="s">
        <v>640</v>
      </c>
      <c r="J373" s="12" t="s">
        <v>2402</v>
      </c>
      <c r="K373" s="12" t="s">
        <v>851</v>
      </c>
      <c r="N373" s="16" t="s">
        <v>206</v>
      </c>
      <c r="O373" s="16" t="s">
        <v>966</v>
      </c>
      <c r="P373" s="12" t="s">
        <v>482</v>
      </c>
      <c r="Q373" s="16">
        <v>2023</v>
      </c>
      <c r="R373" s="16">
        <v>1.3</v>
      </c>
      <c r="S373" s="16">
        <v>0</v>
      </c>
      <c r="T373" s="16">
        <v>0</v>
      </c>
      <c r="V373" s="12" t="s">
        <v>204</v>
      </c>
      <c r="W373" s="12" t="s">
        <v>204</v>
      </c>
      <c r="X373" s="16">
        <v>1</v>
      </c>
      <c r="Y373" s="16">
        <v>8</v>
      </c>
      <c r="Z373" s="16">
        <v>1.3</v>
      </c>
      <c r="AA373" s="16">
        <f t="shared" si="65"/>
        <v>156</v>
      </c>
      <c r="AB373" s="16" t="s">
        <v>643</v>
      </c>
      <c r="AC373" s="16" t="s">
        <v>592</v>
      </c>
      <c r="AD373" s="16">
        <f t="shared" si="55"/>
        <v>54600</v>
      </c>
      <c r="AE373" s="16">
        <f t="shared" si="56"/>
        <v>455</v>
      </c>
      <c r="AF373" s="16">
        <f t="shared" si="57"/>
        <v>170625</v>
      </c>
      <c r="AG373" s="16">
        <f t="shared" si="58"/>
        <v>130</v>
      </c>
      <c r="AH373" s="12">
        <v>0</v>
      </c>
      <c r="AI373" s="16">
        <f t="shared" si="59"/>
        <v>9.1</v>
      </c>
      <c r="AJ373" s="16">
        <f t="shared" si="60"/>
        <v>31395</v>
      </c>
      <c r="AK373" s="16">
        <f t="shared" si="61"/>
        <v>650</v>
      </c>
      <c r="AL373" s="16">
        <f t="shared" si="62"/>
        <v>6500</v>
      </c>
      <c r="AM373" s="16">
        <f t="shared" si="63"/>
        <v>117000</v>
      </c>
      <c r="AN373" s="16">
        <f t="shared" si="64"/>
        <v>380120</v>
      </c>
      <c r="AO373" s="12" t="s">
        <v>592</v>
      </c>
      <c r="AP373" s="16" t="s">
        <v>207</v>
      </c>
      <c r="AQ373" s="16" t="s">
        <v>204</v>
      </c>
      <c r="AS373" s="16" t="s">
        <v>2408</v>
      </c>
      <c r="AT373" s="16" t="s">
        <v>2407</v>
      </c>
      <c r="AU373" t="s">
        <v>2410</v>
      </c>
      <c r="AV373" s="15" t="s">
        <v>2409</v>
      </c>
      <c r="AW373" s="16" t="s">
        <v>593</v>
      </c>
      <c r="AX373" s="16" t="s">
        <v>204</v>
      </c>
      <c r="AY373" s="16" t="s">
        <v>204</v>
      </c>
      <c r="AZ373" s="16" t="s">
        <v>204</v>
      </c>
      <c r="BA373" s="16" t="s">
        <v>204</v>
      </c>
      <c r="BB373" s="16" t="s">
        <v>204</v>
      </c>
      <c r="BC373" s="16">
        <v>1.3</v>
      </c>
      <c r="BD373" s="16">
        <v>9.1999999999999993</v>
      </c>
      <c r="BE373" s="16">
        <v>3440</v>
      </c>
      <c r="BF373" s="16">
        <v>2000</v>
      </c>
      <c r="BG373" s="16">
        <v>0</v>
      </c>
      <c r="BH373" s="16">
        <v>1600</v>
      </c>
      <c r="BI373" s="16">
        <v>2160</v>
      </c>
      <c r="BJ373" s="16">
        <v>0</v>
      </c>
    </row>
    <row r="374" spans="1:62" x14ac:dyDescent="0.35">
      <c r="A374">
        <v>373</v>
      </c>
      <c r="B374" t="s">
        <v>360</v>
      </c>
      <c r="C374" t="s">
        <v>7287</v>
      </c>
      <c r="D374" s="15" t="s">
        <v>967</v>
      </c>
      <c r="E374" s="12" t="s">
        <v>93</v>
      </c>
      <c r="G374" s="12" t="s">
        <v>588</v>
      </c>
      <c r="H374" s="12" t="s">
        <v>589</v>
      </c>
      <c r="I374" s="12" t="s">
        <v>640</v>
      </c>
      <c r="J374" s="12" t="s">
        <v>2402</v>
      </c>
      <c r="K374" s="12" t="s">
        <v>851</v>
      </c>
      <c r="N374" s="16" t="s">
        <v>206</v>
      </c>
      <c r="O374" s="16" t="s">
        <v>966</v>
      </c>
      <c r="P374" s="12" t="s">
        <v>482</v>
      </c>
      <c r="Q374" s="16">
        <v>2023</v>
      </c>
      <c r="R374" s="16">
        <v>1</v>
      </c>
      <c r="S374" s="16">
        <v>0</v>
      </c>
      <c r="T374" s="16">
        <v>0</v>
      </c>
      <c r="V374" s="12" t="s">
        <v>204</v>
      </c>
      <c r="W374" s="12" t="s">
        <v>204</v>
      </c>
      <c r="X374" s="16">
        <v>1</v>
      </c>
      <c r="Y374" s="16">
        <v>13</v>
      </c>
      <c r="Z374" s="16">
        <v>1</v>
      </c>
      <c r="AA374" s="16">
        <f t="shared" si="65"/>
        <v>120</v>
      </c>
      <c r="AB374" s="16" t="s">
        <v>643</v>
      </c>
      <c r="AC374" s="16" t="s">
        <v>592</v>
      </c>
      <c r="AD374" s="16">
        <f t="shared" si="55"/>
        <v>42000</v>
      </c>
      <c r="AE374" s="16">
        <f t="shared" si="56"/>
        <v>350</v>
      </c>
      <c r="AF374" s="16">
        <f t="shared" si="57"/>
        <v>131250</v>
      </c>
      <c r="AG374" s="16">
        <f t="shared" si="58"/>
        <v>100</v>
      </c>
      <c r="AH374" s="12">
        <v>0</v>
      </c>
      <c r="AI374" s="16">
        <f t="shared" si="59"/>
        <v>7</v>
      </c>
      <c r="AJ374" s="16">
        <f t="shared" si="60"/>
        <v>24150</v>
      </c>
      <c r="AK374" s="16">
        <f t="shared" si="61"/>
        <v>500</v>
      </c>
      <c r="AL374" s="16">
        <f t="shared" si="62"/>
        <v>5000</v>
      </c>
      <c r="AM374" s="16">
        <f t="shared" si="63"/>
        <v>90000</v>
      </c>
      <c r="AN374" s="16">
        <f t="shared" si="64"/>
        <v>292400</v>
      </c>
      <c r="AO374" s="12" t="s">
        <v>592</v>
      </c>
      <c r="AP374" s="16" t="s">
        <v>207</v>
      </c>
      <c r="AQ374" s="16" t="s">
        <v>204</v>
      </c>
      <c r="AS374" s="16" t="s">
        <v>2408</v>
      </c>
      <c r="AT374" s="16" t="s">
        <v>2407</v>
      </c>
      <c r="AU374" t="s">
        <v>2410</v>
      </c>
      <c r="AV374" s="15" t="s">
        <v>2409</v>
      </c>
      <c r="AW374" s="16" t="s">
        <v>593</v>
      </c>
      <c r="AX374" s="16" t="s">
        <v>204</v>
      </c>
      <c r="AY374" s="16" t="s">
        <v>204</v>
      </c>
      <c r="AZ374" s="16" t="s">
        <v>204</v>
      </c>
      <c r="BA374" s="16" t="s">
        <v>204</v>
      </c>
      <c r="BB374" s="16" t="s">
        <v>204</v>
      </c>
      <c r="BC374" s="16">
        <v>1</v>
      </c>
      <c r="BD374" s="16">
        <v>7.52</v>
      </c>
      <c r="BE374" s="16">
        <v>2800</v>
      </c>
      <c r="BF374" s="16">
        <v>1600</v>
      </c>
      <c r="BG374" s="16">
        <v>0</v>
      </c>
      <c r="BH374" s="16">
        <v>1600</v>
      </c>
      <c r="BI374" s="16">
        <v>2320</v>
      </c>
      <c r="BJ374" s="16">
        <v>0</v>
      </c>
    </row>
    <row r="375" spans="1:62" x14ac:dyDescent="0.35">
      <c r="A375">
        <v>374</v>
      </c>
      <c r="B375" t="s">
        <v>360</v>
      </c>
      <c r="C375" t="s">
        <v>7288</v>
      </c>
      <c r="D375" s="15" t="s">
        <v>953</v>
      </c>
      <c r="E375" s="12" t="s">
        <v>93</v>
      </c>
      <c r="G375" s="12" t="s">
        <v>588</v>
      </c>
      <c r="H375" s="12" t="s">
        <v>589</v>
      </c>
      <c r="I375" s="12" t="s">
        <v>640</v>
      </c>
      <c r="J375" s="12" t="s">
        <v>2402</v>
      </c>
      <c r="K375" s="12" t="s">
        <v>851</v>
      </c>
      <c r="N375" s="16" t="s">
        <v>206</v>
      </c>
      <c r="O375" s="16" t="s">
        <v>966</v>
      </c>
      <c r="P375" s="12" t="s">
        <v>482</v>
      </c>
      <c r="Q375" s="16">
        <v>2023</v>
      </c>
      <c r="R375" s="16">
        <v>0.5</v>
      </c>
      <c r="S375" s="16">
        <v>0</v>
      </c>
      <c r="T375" s="16">
        <v>0</v>
      </c>
      <c r="V375" s="12" t="s">
        <v>204</v>
      </c>
      <c r="W375" s="12" t="s">
        <v>204</v>
      </c>
      <c r="X375" s="16">
        <v>1</v>
      </c>
      <c r="Y375" s="16">
        <v>16</v>
      </c>
      <c r="Z375" s="16">
        <v>0.5</v>
      </c>
      <c r="AA375" s="16">
        <f t="shared" si="65"/>
        <v>60</v>
      </c>
      <c r="AB375" s="16" t="s">
        <v>643</v>
      </c>
      <c r="AC375" s="16" t="s">
        <v>592</v>
      </c>
      <c r="AD375" s="16">
        <f t="shared" si="55"/>
        <v>21000</v>
      </c>
      <c r="AE375" s="16">
        <f t="shared" si="56"/>
        <v>175</v>
      </c>
      <c r="AF375" s="16">
        <f t="shared" si="57"/>
        <v>65625</v>
      </c>
      <c r="AG375" s="16">
        <f t="shared" si="58"/>
        <v>50</v>
      </c>
      <c r="AH375" s="12">
        <v>0</v>
      </c>
      <c r="AI375" s="16">
        <f t="shared" si="59"/>
        <v>3.5</v>
      </c>
      <c r="AJ375" s="16">
        <f t="shared" si="60"/>
        <v>12075</v>
      </c>
      <c r="AK375" s="16">
        <f t="shared" si="61"/>
        <v>250</v>
      </c>
      <c r="AL375" s="16">
        <f t="shared" si="62"/>
        <v>2500</v>
      </c>
      <c r="AM375" s="16">
        <f t="shared" si="63"/>
        <v>45000</v>
      </c>
      <c r="AN375" s="16">
        <f t="shared" si="64"/>
        <v>146200</v>
      </c>
      <c r="AO375" s="12" t="s">
        <v>592</v>
      </c>
      <c r="AP375" s="16" t="s">
        <v>207</v>
      </c>
      <c r="AQ375" s="16" t="s">
        <v>204</v>
      </c>
      <c r="AS375" s="16" t="s">
        <v>2408</v>
      </c>
      <c r="AT375" s="16" t="s">
        <v>2407</v>
      </c>
      <c r="AU375" t="s">
        <v>2410</v>
      </c>
      <c r="AV375" s="15" t="s">
        <v>2409</v>
      </c>
      <c r="AW375" s="16" t="s">
        <v>593</v>
      </c>
      <c r="AX375" s="16" t="s">
        <v>204</v>
      </c>
      <c r="AY375" s="16" t="s">
        <v>204</v>
      </c>
      <c r="AZ375" s="16" t="s">
        <v>204</v>
      </c>
      <c r="BA375" s="16" t="s">
        <v>204</v>
      </c>
      <c r="BB375" s="16" t="s">
        <v>204</v>
      </c>
      <c r="BC375" s="16">
        <v>0.5</v>
      </c>
      <c r="BD375" s="16">
        <v>3.68</v>
      </c>
      <c r="BE375" s="16">
        <v>1360</v>
      </c>
      <c r="BF375" s="16">
        <v>800</v>
      </c>
      <c r="BG375" s="16">
        <v>0</v>
      </c>
      <c r="BH375" s="16">
        <v>720</v>
      </c>
      <c r="BI375" s="16">
        <v>800</v>
      </c>
      <c r="BJ375" s="16">
        <v>0</v>
      </c>
    </row>
    <row r="376" spans="1:62" x14ac:dyDescent="0.35">
      <c r="A376">
        <v>375</v>
      </c>
      <c r="B376" t="s">
        <v>360</v>
      </c>
      <c r="C376" t="s">
        <v>7289</v>
      </c>
      <c r="D376" s="15" t="s">
        <v>968</v>
      </c>
      <c r="E376" s="12" t="s">
        <v>93</v>
      </c>
      <c r="G376" s="12" t="s">
        <v>588</v>
      </c>
      <c r="H376" s="12" t="s">
        <v>589</v>
      </c>
      <c r="I376" s="12" t="s">
        <v>640</v>
      </c>
      <c r="J376" s="12" t="s">
        <v>2402</v>
      </c>
      <c r="K376" s="12" t="s">
        <v>851</v>
      </c>
      <c r="N376" s="16" t="s">
        <v>206</v>
      </c>
      <c r="O376" s="16" t="s">
        <v>966</v>
      </c>
      <c r="P376" s="12" t="s">
        <v>482</v>
      </c>
      <c r="Q376" s="16">
        <v>2023</v>
      </c>
      <c r="R376" s="16">
        <v>0.5</v>
      </c>
      <c r="S376" s="16">
        <v>0</v>
      </c>
      <c r="T376" s="16">
        <v>0</v>
      </c>
      <c r="V376" s="12" t="s">
        <v>204</v>
      </c>
      <c r="W376" s="12" t="s">
        <v>204</v>
      </c>
      <c r="X376" s="16">
        <v>1</v>
      </c>
      <c r="Y376" s="16">
        <v>6</v>
      </c>
      <c r="Z376" s="16">
        <v>0.5</v>
      </c>
      <c r="AA376" s="16">
        <f t="shared" si="65"/>
        <v>60</v>
      </c>
      <c r="AB376" s="16" t="s">
        <v>643</v>
      </c>
      <c r="AC376" s="16" t="s">
        <v>592</v>
      </c>
      <c r="AD376" s="16">
        <f t="shared" si="55"/>
        <v>21000</v>
      </c>
      <c r="AE376" s="16">
        <f t="shared" si="56"/>
        <v>175</v>
      </c>
      <c r="AF376" s="16">
        <f t="shared" si="57"/>
        <v>65625</v>
      </c>
      <c r="AG376" s="16">
        <f t="shared" si="58"/>
        <v>50</v>
      </c>
      <c r="AH376" s="12">
        <v>0</v>
      </c>
      <c r="AI376" s="16">
        <f t="shared" si="59"/>
        <v>3.5</v>
      </c>
      <c r="AJ376" s="16">
        <f t="shared" si="60"/>
        <v>12075</v>
      </c>
      <c r="AK376" s="16">
        <f t="shared" si="61"/>
        <v>250</v>
      </c>
      <c r="AL376" s="16">
        <f t="shared" si="62"/>
        <v>2500</v>
      </c>
      <c r="AM376" s="16">
        <f t="shared" si="63"/>
        <v>45000</v>
      </c>
      <c r="AN376" s="16">
        <f t="shared" si="64"/>
        <v>146200</v>
      </c>
      <c r="AO376" s="12" t="s">
        <v>592</v>
      </c>
      <c r="AP376" s="16" t="s">
        <v>207</v>
      </c>
      <c r="AQ376" s="16" t="s">
        <v>204</v>
      </c>
      <c r="AS376" s="16" t="s">
        <v>2408</v>
      </c>
      <c r="AT376" s="16" t="s">
        <v>2407</v>
      </c>
      <c r="AU376" t="s">
        <v>2410</v>
      </c>
      <c r="AV376" s="15" t="s">
        <v>2409</v>
      </c>
      <c r="AW376" s="16" t="s">
        <v>593</v>
      </c>
      <c r="AX376" s="16" t="s">
        <v>204</v>
      </c>
      <c r="AY376" s="16" t="s">
        <v>204</v>
      </c>
      <c r="AZ376" s="16" t="s">
        <v>204</v>
      </c>
      <c r="BA376" s="16" t="s">
        <v>204</v>
      </c>
      <c r="BB376" s="16" t="s">
        <v>204</v>
      </c>
      <c r="BC376" s="16">
        <v>0.5</v>
      </c>
      <c r="BD376" s="16">
        <v>4</v>
      </c>
      <c r="BE376" s="16">
        <v>1360</v>
      </c>
      <c r="BF376" s="16">
        <v>1200</v>
      </c>
      <c r="BG376" s="16">
        <v>0</v>
      </c>
      <c r="BH376" s="16">
        <v>640</v>
      </c>
      <c r="BI376" s="16">
        <v>800</v>
      </c>
      <c r="BJ376" s="16">
        <v>0</v>
      </c>
    </row>
    <row r="377" spans="1:62" x14ac:dyDescent="0.35">
      <c r="A377">
        <v>376</v>
      </c>
      <c r="B377" t="s">
        <v>360</v>
      </c>
      <c r="C377" t="s">
        <v>7290</v>
      </c>
      <c r="D377" s="15" t="s">
        <v>929</v>
      </c>
      <c r="E377" s="12" t="s">
        <v>98</v>
      </c>
      <c r="G377" s="12" t="s">
        <v>588</v>
      </c>
      <c r="H377" s="12" t="s">
        <v>589</v>
      </c>
      <c r="I377" s="12" t="s">
        <v>640</v>
      </c>
      <c r="J377" s="12" t="s">
        <v>2402</v>
      </c>
      <c r="K377" s="12" t="s">
        <v>851</v>
      </c>
      <c r="N377" s="16" t="s">
        <v>206</v>
      </c>
      <c r="O377" s="16" t="s">
        <v>966</v>
      </c>
      <c r="P377" s="12" t="s">
        <v>482</v>
      </c>
      <c r="Q377" s="16">
        <v>2023</v>
      </c>
      <c r="R377" s="16">
        <v>1</v>
      </c>
      <c r="S377" s="16">
        <v>0</v>
      </c>
      <c r="T377" s="16">
        <v>0</v>
      </c>
      <c r="V377" s="12" t="s">
        <v>204</v>
      </c>
      <c r="W377" s="12" t="s">
        <v>204</v>
      </c>
      <c r="X377" s="16">
        <v>1</v>
      </c>
      <c r="Y377" s="16">
        <v>8</v>
      </c>
      <c r="Z377" s="16">
        <v>1</v>
      </c>
      <c r="AA377" s="16">
        <f t="shared" si="65"/>
        <v>120</v>
      </c>
      <c r="AB377" s="16" t="s">
        <v>643</v>
      </c>
      <c r="AC377" s="16" t="s">
        <v>592</v>
      </c>
      <c r="AD377" s="16">
        <f t="shared" si="55"/>
        <v>42000</v>
      </c>
      <c r="AE377" s="16">
        <f t="shared" si="56"/>
        <v>350</v>
      </c>
      <c r="AF377" s="16">
        <f t="shared" si="57"/>
        <v>131250</v>
      </c>
      <c r="AG377" s="16">
        <f t="shared" si="58"/>
        <v>100</v>
      </c>
      <c r="AH377" s="12">
        <v>0</v>
      </c>
      <c r="AI377" s="16">
        <f t="shared" si="59"/>
        <v>7</v>
      </c>
      <c r="AJ377" s="16">
        <f t="shared" si="60"/>
        <v>24150</v>
      </c>
      <c r="AK377" s="16">
        <f t="shared" si="61"/>
        <v>500</v>
      </c>
      <c r="AL377" s="16">
        <f t="shared" si="62"/>
        <v>5000</v>
      </c>
      <c r="AM377" s="16">
        <f t="shared" si="63"/>
        <v>90000</v>
      </c>
      <c r="AN377" s="16">
        <f t="shared" si="64"/>
        <v>292400</v>
      </c>
      <c r="AO377" s="12" t="s">
        <v>592</v>
      </c>
      <c r="AP377" s="16" t="s">
        <v>207</v>
      </c>
      <c r="AQ377" s="16" t="s">
        <v>204</v>
      </c>
      <c r="AS377" s="16" t="s">
        <v>2408</v>
      </c>
      <c r="AT377" s="16" t="s">
        <v>2407</v>
      </c>
      <c r="AU377" t="s">
        <v>2410</v>
      </c>
      <c r="AV377" s="15" t="s">
        <v>2409</v>
      </c>
      <c r="AW377" s="16" t="s">
        <v>593</v>
      </c>
      <c r="AX377" s="16" t="s">
        <v>204</v>
      </c>
      <c r="AY377" s="16" t="s">
        <v>204</v>
      </c>
      <c r="AZ377" s="16" t="s">
        <v>204</v>
      </c>
      <c r="BA377" s="16" t="s">
        <v>204</v>
      </c>
      <c r="BB377" s="16" t="s">
        <v>204</v>
      </c>
      <c r="BC377" s="16">
        <v>1</v>
      </c>
      <c r="BD377" s="16">
        <v>7.52</v>
      </c>
      <c r="BE377" s="16">
        <v>2800</v>
      </c>
      <c r="BF377" s="16">
        <v>1600</v>
      </c>
      <c r="BG377" s="16">
        <v>0</v>
      </c>
      <c r="BH377" s="16">
        <v>1520</v>
      </c>
      <c r="BI377" s="16">
        <v>1600</v>
      </c>
      <c r="BJ377" s="16">
        <v>0</v>
      </c>
    </row>
    <row r="378" spans="1:62" x14ac:dyDescent="0.35">
      <c r="A378">
        <v>377</v>
      </c>
      <c r="B378" t="s">
        <v>360</v>
      </c>
      <c r="C378" t="s">
        <v>7291</v>
      </c>
      <c r="D378" s="15" t="s">
        <v>969</v>
      </c>
      <c r="E378" s="12" t="s">
        <v>98</v>
      </c>
      <c r="G378" s="12" t="s">
        <v>588</v>
      </c>
      <c r="H378" s="12" t="s">
        <v>589</v>
      </c>
      <c r="I378" s="12" t="s">
        <v>640</v>
      </c>
      <c r="J378" s="12" t="s">
        <v>2402</v>
      </c>
      <c r="K378" s="12" t="s">
        <v>851</v>
      </c>
      <c r="N378" s="16" t="s">
        <v>206</v>
      </c>
      <c r="O378" s="16" t="s">
        <v>966</v>
      </c>
      <c r="P378" s="12" t="s">
        <v>482</v>
      </c>
      <c r="Q378" s="16">
        <v>2023</v>
      </c>
      <c r="R378" s="16">
        <v>1</v>
      </c>
      <c r="S378" s="16">
        <v>0</v>
      </c>
      <c r="T378" s="16">
        <v>0</v>
      </c>
      <c r="V378" s="12" t="s">
        <v>204</v>
      </c>
      <c r="W378" s="12" t="s">
        <v>204</v>
      </c>
      <c r="X378" s="16">
        <v>1</v>
      </c>
      <c r="Y378" s="16">
        <v>5</v>
      </c>
      <c r="Z378" s="16">
        <v>1</v>
      </c>
      <c r="AA378" s="16">
        <f t="shared" si="65"/>
        <v>120</v>
      </c>
      <c r="AB378" s="16" t="s">
        <v>643</v>
      </c>
      <c r="AC378" s="16" t="s">
        <v>592</v>
      </c>
      <c r="AD378" s="16">
        <f t="shared" si="55"/>
        <v>42000</v>
      </c>
      <c r="AE378" s="16">
        <f t="shared" si="56"/>
        <v>350</v>
      </c>
      <c r="AF378" s="16">
        <f t="shared" si="57"/>
        <v>131250</v>
      </c>
      <c r="AG378" s="16">
        <f t="shared" si="58"/>
        <v>100</v>
      </c>
      <c r="AH378" s="12">
        <v>0</v>
      </c>
      <c r="AI378" s="16">
        <f t="shared" si="59"/>
        <v>7</v>
      </c>
      <c r="AJ378" s="16">
        <f t="shared" si="60"/>
        <v>24150</v>
      </c>
      <c r="AK378" s="16">
        <f t="shared" si="61"/>
        <v>500</v>
      </c>
      <c r="AL378" s="16">
        <f t="shared" si="62"/>
        <v>5000</v>
      </c>
      <c r="AM378" s="16">
        <f t="shared" si="63"/>
        <v>90000</v>
      </c>
      <c r="AN378" s="16">
        <f t="shared" si="64"/>
        <v>292400</v>
      </c>
      <c r="AO378" s="12" t="s">
        <v>592</v>
      </c>
      <c r="AP378" s="16" t="s">
        <v>207</v>
      </c>
      <c r="AQ378" s="16" t="s">
        <v>204</v>
      </c>
      <c r="AS378" s="16" t="s">
        <v>2408</v>
      </c>
      <c r="AT378" s="16" t="s">
        <v>2407</v>
      </c>
      <c r="AU378" t="s">
        <v>2410</v>
      </c>
      <c r="AV378" s="15" t="s">
        <v>2409</v>
      </c>
      <c r="AW378" s="16" t="s">
        <v>593</v>
      </c>
      <c r="AX378" s="16" t="s">
        <v>204</v>
      </c>
      <c r="AY378" s="16" t="s">
        <v>204</v>
      </c>
      <c r="AZ378" s="16" t="s">
        <v>204</v>
      </c>
      <c r="BA378" s="16" t="s">
        <v>204</v>
      </c>
      <c r="BB378" s="16" t="s">
        <v>204</v>
      </c>
      <c r="BC378" s="16">
        <v>1</v>
      </c>
      <c r="BD378" s="16">
        <v>7.68</v>
      </c>
      <c r="BE378" s="16">
        <v>2800</v>
      </c>
      <c r="BF378" s="16">
        <v>2000</v>
      </c>
      <c r="BG378" s="16">
        <v>0</v>
      </c>
      <c r="BH378" s="16">
        <v>1280</v>
      </c>
      <c r="BI378" s="16">
        <v>1600</v>
      </c>
      <c r="BJ378" s="16">
        <v>0</v>
      </c>
    </row>
    <row r="379" spans="1:62" x14ac:dyDescent="0.35">
      <c r="A379">
        <v>378</v>
      </c>
      <c r="B379" t="s">
        <v>360</v>
      </c>
      <c r="C379" t="s">
        <v>7292</v>
      </c>
      <c r="D379" s="15" t="s">
        <v>908</v>
      </c>
      <c r="E379" s="12" t="s">
        <v>98</v>
      </c>
      <c r="G379" s="12" t="s">
        <v>588</v>
      </c>
      <c r="H379" s="12" t="s">
        <v>589</v>
      </c>
      <c r="I379" s="12" t="s">
        <v>640</v>
      </c>
      <c r="J379" s="12" t="s">
        <v>2402</v>
      </c>
      <c r="K379" s="12" t="s">
        <v>851</v>
      </c>
      <c r="N379" s="16" t="s">
        <v>206</v>
      </c>
      <c r="O379" s="16" t="s">
        <v>966</v>
      </c>
      <c r="P379" s="12" t="s">
        <v>482</v>
      </c>
      <c r="Q379" s="16">
        <v>2023</v>
      </c>
      <c r="R379" s="16">
        <v>1</v>
      </c>
      <c r="S379" s="16">
        <v>0</v>
      </c>
      <c r="T379" s="16">
        <v>0</v>
      </c>
      <c r="V379" s="12" t="s">
        <v>204</v>
      </c>
      <c r="W379" s="12" t="s">
        <v>204</v>
      </c>
      <c r="X379" s="16">
        <v>1</v>
      </c>
      <c r="Y379" s="16">
        <v>9</v>
      </c>
      <c r="Z379" s="16">
        <v>1</v>
      </c>
      <c r="AA379" s="16">
        <f t="shared" si="65"/>
        <v>120</v>
      </c>
      <c r="AB379" s="16" t="s">
        <v>643</v>
      </c>
      <c r="AC379" s="16" t="s">
        <v>592</v>
      </c>
      <c r="AD379" s="16">
        <f t="shared" si="55"/>
        <v>42000</v>
      </c>
      <c r="AE379" s="16">
        <f t="shared" si="56"/>
        <v>350</v>
      </c>
      <c r="AF379" s="16">
        <f t="shared" si="57"/>
        <v>131250</v>
      </c>
      <c r="AG379" s="16">
        <f t="shared" si="58"/>
        <v>100</v>
      </c>
      <c r="AH379" s="12">
        <v>0</v>
      </c>
      <c r="AI379" s="16">
        <f t="shared" si="59"/>
        <v>7</v>
      </c>
      <c r="AJ379" s="16">
        <f t="shared" si="60"/>
        <v>24150</v>
      </c>
      <c r="AK379" s="16">
        <f t="shared" si="61"/>
        <v>500</v>
      </c>
      <c r="AL379" s="16">
        <f t="shared" si="62"/>
        <v>5000</v>
      </c>
      <c r="AM379" s="16">
        <f t="shared" si="63"/>
        <v>90000</v>
      </c>
      <c r="AN379" s="16">
        <f t="shared" si="64"/>
        <v>292400</v>
      </c>
      <c r="AO379" s="12" t="s">
        <v>592</v>
      </c>
      <c r="AP379" s="16" t="s">
        <v>207</v>
      </c>
      <c r="AQ379" s="16" t="s">
        <v>204</v>
      </c>
      <c r="AS379" s="16" t="s">
        <v>2408</v>
      </c>
      <c r="AT379" s="16" t="s">
        <v>2407</v>
      </c>
      <c r="AU379" t="s">
        <v>2410</v>
      </c>
      <c r="AV379" s="15" t="s">
        <v>2409</v>
      </c>
      <c r="AW379" s="16" t="s">
        <v>593</v>
      </c>
      <c r="AX379" s="16" t="s">
        <v>204</v>
      </c>
      <c r="AY379" s="16" t="s">
        <v>204</v>
      </c>
      <c r="AZ379" s="16" t="s">
        <v>204</v>
      </c>
      <c r="BA379" s="16" t="s">
        <v>204</v>
      </c>
      <c r="BB379" s="16" t="s">
        <v>204</v>
      </c>
      <c r="BC379" s="16">
        <v>1</v>
      </c>
      <c r="BD379" s="16">
        <v>7.12</v>
      </c>
      <c r="BE379" s="16">
        <v>2800</v>
      </c>
      <c r="BF379" s="16">
        <v>1600</v>
      </c>
      <c r="BG379" s="16">
        <v>0</v>
      </c>
      <c r="BH379" s="16">
        <v>1120</v>
      </c>
      <c r="BI379" s="16">
        <v>1600</v>
      </c>
      <c r="BJ379" s="16">
        <v>0</v>
      </c>
    </row>
    <row r="380" spans="1:62" x14ac:dyDescent="0.35">
      <c r="A380">
        <v>379</v>
      </c>
      <c r="B380" t="s">
        <v>360</v>
      </c>
      <c r="C380" t="s">
        <v>7293</v>
      </c>
      <c r="D380" s="15" t="s">
        <v>970</v>
      </c>
      <c r="E380" s="12" t="s">
        <v>98</v>
      </c>
      <c r="G380" s="12" t="s">
        <v>588</v>
      </c>
      <c r="H380" s="12" t="s">
        <v>589</v>
      </c>
      <c r="I380" s="12" t="s">
        <v>640</v>
      </c>
      <c r="J380" s="12" t="s">
        <v>2402</v>
      </c>
      <c r="K380" s="12" t="s">
        <v>851</v>
      </c>
      <c r="N380" s="16" t="s">
        <v>206</v>
      </c>
      <c r="O380" s="16" t="s">
        <v>966</v>
      </c>
      <c r="P380" s="12" t="s">
        <v>482</v>
      </c>
      <c r="Q380" s="16">
        <v>2023</v>
      </c>
      <c r="R380" s="16">
        <v>1</v>
      </c>
      <c r="S380" s="16">
        <v>0</v>
      </c>
      <c r="T380" s="16">
        <v>0</v>
      </c>
      <c r="V380" s="12" t="s">
        <v>204</v>
      </c>
      <c r="W380" s="12" t="s">
        <v>204</v>
      </c>
      <c r="X380" s="16">
        <v>1</v>
      </c>
      <c r="Y380" s="16">
        <v>9</v>
      </c>
      <c r="Z380" s="16">
        <v>1</v>
      </c>
      <c r="AA380" s="16">
        <f t="shared" si="65"/>
        <v>120</v>
      </c>
      <c r="AB380" s="16" t="s">
        <v>643</v>
      </c>
      <c r="AC380" s="16" t="s">
        <v>592</v>
      </c>
      <c r="AD380" s="16">
        <f t="shared" si="55"/>
        <v>42000</v>
      </c>
      <c r="AE380" s="16">
        <f t="shared" si="56"/>
        <v>350</v>
      </c>
      <c r="AF380" s="16">
        <f t="shared" si="57"/>
        <v>131250</v>
      </c>
      <c r="AG380" s="16">
        <f t="shared" si="58"/>
        <v>100</v>
      </c>
      <c r="AH380" s="12">
        <v>0</v>
      </c>
      <c r="AI380" s="16">
        <f t="shared" si="59"/>
        <v>7</v>
      </c>
      <c r="AJ380" s="16">
        <f t="shared" si="60"/>
        <v>24150</v>
      </c>
      <c r="AK380" s="16">
        <f t="shared" si="61"/>
        <v>500</v>
      </c>
      <c r="AL380" s="16">
        <f t="shared" si="62"/>
        <v>5000</v>
      </c>
      <c r="AM380" s="16">
        <f t="shared" si="63"/>
        <v>90000</v>
      </c>
      <c r="AN380" s="16">
        <f t="shared" si="64"/>
        <v>292400</v>
      </c>
      <c r="AO380" s="12" t="s">
        <v>592</v>
      </c>
      <c r="AP380" s="16" t="s">
        <v>207</v>
      </c>
      <c r="AQ380" s="16" t="s">
        <v>204</v>
      </c>
      <c r="AS380" s="16" t="s">
        <v>2408</v>
      </c>
      <c r="AT380" s="16" t="s">
        <v>2407</v>
      </c>
      <c r="AU380" t="s">
        <v>2410</v>
      </c>
      <c r="AV380" s="15" t="s">
        <v>2409</v>
      </c>
      <c r="AW380" s="16" t="s">
        <v>593</v>
      </c>
      <c r="AX380" s="16" t="s">
        <v>204</v>
      </c>
      <c r="AY380" s="16" t="s">
        <v>204</v>
      </c>
      <c r="AZ380" s="16" t="s">
        <v>204</v>
      </c>
      <c r="BA380" s="16" t="s">
        <v>204</v>
      </c>
      <c r="BB380" s="16" t="s">
        <v>204</v>
      </c>
      <c r="BC380" s="16">
        <v>1</v>
      </c>
      <c r="BD380" s="16">
        <v>7.36</v>
      </c>
      <c r="BE380" s="16">
        <v>2800</v>
      </c>
      <c r="BF380" s="16">
        <v>1600</v>
      </c>
      <c r="BG380" s="16">
        <v>0</v>
      </c>
      <c r="BH380" s="16">
        <v>1360</v>
      </c>
      <c r="BI380" s="16">
        <v>1600</v>
      </c>
      <c r="BJ380" s="16">
        <v>0</v>
      </c>
    </row>
    <row r="381" spans="1:62" x14ac:dyDescent="0.35">
      <c r="A381">
        <v>380</v>
      </c>
      <c r="B381" t="s">
        <v>360</v>
      </c>
      <c r="C381" t="s">
        <v>7294</v>
      </c>
      <c r="D381" s="15" t="s">
        <v>874</v>
      </c>
      <c r="E381" s="12" t="s">
        <v>98</v>
      </c>
      <c r="G381" s="12" t="s">
        <v>588</v>
      </c>
      <c r="H381" s="12" t="s">
        <v>589</v>
      </c>
      <c r="I381" s="12" t="s">
        <v>640</v>
      </c>
      <c r="J381" s="12" t="s">
        <v>2402</v>
      </c>
      <c r="K381" s="12" t="s">
        <v>851</v>
      </c>
      <c r="N381" s="16" t="s">
        <v>206</v>
      </c>
      <c r="O381" s="16" t="s">
        <v>966</v>
      </c>
      <c r="P381" s="12" t="s">
        <v>482</v>
      </c>
      <c r="Q381" s="16">
        <v>2023</v>
      </c>
      <c r="R381" s="16">
        <v>0.5</v>
      </c>
      <c r="S381" s="16">
        <v>0</v>
      </c>
      <c r="T381" s="16">
        <v>0</v>
      </c>
      <c r="V381" s="12" t="s">
        <v>204</v>
      </c>
      <c r="W381" s="12" t="s">
        <v>204</v>
      </c>
      <c r="X381" s="16">
        <v>1</v>
      </c>
      <c r="Y381" s="16">
        <v>8</v>
      </c>
      <c r="Z381" s="16">
        <v>0.5</v>
      </c>
      <c r="AA381" s="16">
        <f t="shared" si="65"/>
        <v>60</v>
      </c>
      <c r="AB381" s="16" t="s">
        <v>643</v>
      </c>
      <c r="AC381" s="16" t="s">
        <v>592</v>
      </c>
      <c r="AD381" s="16">
        <f t="shared" si="55"/>
        <v>21000</v>
      </c>
      <c r="AE381" s="16">
        <f t="shared" si="56"/>
        <v>175</v>
      </c>
      <c r="AF381" s="16">
        <f t="shared" si="57"/>
        <v>65625</v>
      </c>
      <c r="AG381" s="16">
        <f t="shared" si="58"/>
        <v>50</v>
      </c>
      <c r="AH381" s="12">
        <v>0</v>
      </c>
      <c r="AI381" s="16">
        <f t="shared" si="59"/>
        <v>3.5</v>
      </c>
      <c r="AJ381" s="16">
        <f t="shared" si="60"/>
        <v>12075</v>
      </c>
      <c r="AK381" s="16">
        <f t="shared" si="61"/>
        <v>250</v>
      </c>
      <c r="AL381" s="16">
        <f t="shared" si="62"/>
        <v>2500</v>
      </c>
      <c r="AM381" s="16">
        <f t="shared" si="63"/>
        <v>45000</v>
      </c>
      <c r="AN381" s="16">
        <f t="shared" si="64"/>
        <v>146200</v>
      </c>
      <c r="AO381" s="12" t="s">
        <v>592</v>
      </c>
      <c r="AP381" s="16" t="s">
        <v>207</v>
      </c>
      <c r="AQ381" s="16" t="s">
        <v>204</v>
      </c>
      <c r="AS381" s="16" t="s">
        <v>2408</v>
      </c>
      <c r="AT381" s="16" t="s">
        <v>2407</v>
      </c>
      <c r="AU381" t="s">
        <v>2410</v>
      </c>
      <c r="AV381" s="15" t="s">
        <v>2409</v>
      </c>
      <c r="AW381" s="16" t="s">
        <v>593</v>
      </c>
      <c r="AX381" s="16" t="s">
        <v>204</v>
      </c>
      <c r="AY381" s="16" t="s">
        <v>204</v>
      </c>
      <c r="AZ381" s="16" t="s">
        <v>204</v>
      </c>
      <c r="BA381" s="16" t="s">
        <v>204</v>
      </c>
      <c r="BB381" s="16" t="s">
        <v>204</v>
      </c>
      <c r="BC381" s="16">
        <v>0.5</v>
      </c>
      <c r="BD381" s="16">
        <v>3.36</v>
      </c>
      <c r="BE381" s="16">
        <v>1360</v>
      </c>
      <c r="BF381" s="16">
        <v>800</v>
      </c>
      <c r="BG381" s="16">
        <v>0</v>
      </c>
      <c r="BH381" s="16">
        <v>400</v>
      </c>
      <c r="BI381" s="16">
        <v>800</v>
      </c>
      <c r="BJ381" s="16">
        <v>0</v>
      </c>
    </row>
    <row r="382" spans="1:62" x14ac:dyDescent="0.35">
      <c r="A382">
        <v>381</v>
      </c>
      <c r="B382" t="s">
        <v>360</v>
      </c>
      <c r="C382" t="s">
        <v>7295</v>
      </c>
      <c r="D382" s="15" t="s">
        <v>971</v>
      </c>
      <c r="E382" s="12" t="s">
        <v>98</v>
      </c>
      <c r="G382" s="12" t="s">
        <v>588</v>
      </c>
      <c r="H382" s="12" t="s">
        <v>589</v>
      </c>
      <c r="I382" s="12" t="s">
        <v>640</v>
      </c>
      <c r="J382" s="12" t="s">
        <v>2402</v>
      </c>
      <c r="K382" s="12" t="s">
        <v>851</v>
      </c>
      <c r="N382" s="16" t="s">
        <v>206</v>
      </c>
      <c r="O382" s="16" t="s">
        <v>966</v>
      </c>
      <c r="P382" s="12" t="s">
        <v>482</v>
      </c>
      <c r="Q382" s="16">
        <v>2023</v>
      </c>
      <c r="R382" s="16">
        <v>1</v>
      </c>
      <c r="S382" s="16">
        <v>0</v>
      </c>
      <c r="T382" s="16">
        <v>0</v>
      </c>
      <c r="V382" s="12" t="s">
        <v>204</v>
      </c>
      <c r="W382" s="12" t="s">
        <v>204</v>
      </c>
      <c r="X382" s="16">
        <v>1</v>
      </c>
      <c r="Y382" s="16">
        <v>8</v>
      </c>
      <c r="Z382" s="16">
        <v>1</v>
      </c>
      <c r="AA382" s="16">
        <f t="shared" si="65"/>
        <v>120</v>
      </c>
      <c r="AB382" s="16" t="s">
        <v>643</v>
      </c>
      <c r="AC382" s="16" t="s">
        <v>592</v>
      </c>
      <c r="AD382" s="16">
        <f t="shared" si="55"/>
        <v>42000</v>
      </c>
      <c r="AE382" s="16">
        <f t="shared" si="56"/>
        <v>350</v>
      </c>
      <c r="AF382" s="16">
        <f t="shared" si="57"/>
        <v>131250</v>
      </c>
      <c r="AG382" s="16">
        <f t="shared" si="58"/>
        <v>100</v>
      </c>
      <c r="AH382" s="12">
        <v>0</v>
      </c>
      <c r="AI382" s="16">
        <f t="shared" si="59"/>
        <v>7</v>
      </c>
      <c r="AJ382" s="16">
        <f t="shared" si="60"/>
        <v>24150</v>
      </c>
      <c r="AK382" s="16">
        <f t="shared" si="61"/>
        <v>500</v>
      </c>
      <c r="AL382" s="16">
        <f t="shared" si="62"/>
        <v>5000</v>
      </c>
      <c r="AM382" s="16">
        <f t="shared" si="63"/>
        <v>90000</v>
      </c>
      <c r="AN382" s="16">
        <f t="shared" si="64"/>
        <v>292400</v>
      </c>
      <c r="AO382" s="12" t="s">
        <v>592</v>
      </c>
      <c r="AP382" s="16" t="s">
        <v>207</v>
      </c>
      <c r="AQ382" s="16" t="s">
        <v>204</v>
      </c>
      <c r="AS382" s="16" t="s">
        <v>2408</v>
      </c>
      <c r="AT382" s="16" t="s">
        <v>2407</v>
      </c>
      <c r="AU382" t="s">
        <v>2410</v>
      </c>
      <c r="AV382" s="15" t="s">
        <v>2409</v>
      </c>
      <c r="AW382" s="16" t="s">
        <v>593</v>
      </c>
      <c r="AX382" s="16" t="s">
        <v>204</v>
      </c>
      <c r="AY382" s="16" t="s">
        <v>204</v>
      </c>
      <c r="AZ382" s="16" t="s">
        <v>204</v>
      </c>
      <c r="BA382" s="16" t="s">
        <v>204</v>
      </c>
      <c r="BB382" s="16" t="s">
        <v>204</v>
      </c>
      <c r="BC382" s="16">
        <v>1</v>
      </c>
      <c r="BD382" s="16">
        <v>7.6</v>
      </c>
      <c r="BE382" s="16">
        <v>2800</v>
      </c>
      <c r="BF382" s="16">
        <v>2000</v>
      </c>
      <c r="BG382" s="16">
        <v>0</v>
      </c>
      <c r="BH382" s="16">
        <v>1200</v>
      </c>
      <c r="BI382" s="16">
        <v>1600</v>
      </c>
      <c r="BJ382" s="16">
        <v>0</v>
      </c>
    </row>
    <row r="383" spans="1:62" x14ac:dyDescent="0.35">
      <c r="A383">
        <v>382</v>
      </c>
      <c r="B383" t="s">
        <v>360</v>
      </c>
      <c r="C383" t="s">
        <v>7296</v>
      </c>
      <c r="D383" s="15" t="s">
        <v>972</v>
      </c>
      <c r="E383" s="12" t="s">
        <v>98</v>
      </c>
      <c r="G383" s="12" t="s">
        <v>588</v>
      </c>
      <c r="H383" s="12" t="s">
        <v>589</v>
      </c>
      <c r="I383" s="12" t="s">
        <v>640</v>
      </c>
      <c r="J383" s="12" t="s">
        <v>2402</v>
      </c>
      <c r="K383" s="12" t="s">
        <v>851</v>
      </c>
      <c r="N383" s="16" t="s">
        <v>206</v>
      </c>
      <c r="O383" s="16" t="s">
        <v>966</v>
      </c>
      <c r="P383" s="12" t="s">
        <v>482</v>
      </c>
      <c r="Q383" s="16">
        <v>2023</v>
      </c>
      <c r="R383" s="16">
        <v>0.5</v>
      </c>
      <c r="S383" s="16">
        <v>0</v>
      </c>
      <c r="T383" s="16">
        <v>0</v>
      </c>
      <c r="V383" s="12" t="s">
        <v>204</v>
      </c>
      <c r="W383" s="12" t="s">
        <v>204</v>
      </c>
      <c r="X383" s="16">
        <v>1</v>
      </c>
      <c r="Y383" s="16">
        <v>10</v>
      </c>
      <c r="Z383" s="16">
        <v>0.5</v>
      </c>
      <c r="AA383" s="16">
        <f t="shared" si="65"/>
        <v>60</v>
      </c>
      <c r="AB383" s="16" t="s">
        <v>643</v>
      </c>
      <c r="AC383" s="16" t="s">
        <v>592</v>
      </c>
      <c r="AD383" s="16">
        <f t="shared" si="55"/>
        <v>21000</v>
      </c>
      <c r="AE383" s="16">
        <f t="shared" si="56"/>
        <v>175</v>
      </c>
      <c r="AF383" s="16">
        <f t="shared" si="57"/>
        <v>65625</v>
      </c>
      <c r="AG383" s="16">
        <f t="shared" si="58"/>
        <v>50</v>
      </c>
      <c r="AH383" s="12">
        <v>0</v>
      </c>
      <c r="AI383" s="16">
        <f t="shared" si="59"/>
        <v>3.5</v>
      </c>
      <c r="AJ383" s="16">
        <f t="shared" si="60"/>
        <v>12075</v>
      </c>
      <c r="AK383" s="16">
        <f t="shared" si="61"/>
        <v>250</v>
      </c>
      <c r="AL383" s="16">
        <f t="shared" si="62"/>
        <v>2500</v>
      </c>
      <c r="AM383" s="16">
        <f t="shared" si="63"/>
        <v>45000</v>
      </c>
      <c r="AN383" s="16">
        <f t="shared" si="64"/>
        <v>146200</v>
      </c>
      <c r="AO383" s="12" t="s">
        <v>592</v>
      </c>
      <c r="AP383" s="16" t="s">
        <v>207</v>
      </c>
      <c r="AQ383" s="16" t="s">
        <v>204</v>
      </c>
      <c r="AS383" s="16" t="s">
        <v>2408</v>
      </c>
      <c r="AT383" s="16" t="s">
        <v>2407</v>
      </c>
      <c r="AU383" t="s">
        <v>2410</v>
      </c>
      <c r="AV383" s="15" t="s">
        <v>2409</v>
      </c>
      <c r="AW383" s="16" t="s">
        <v>593</v>
      </c>
      <c r="AX383" s="16" t="s">
        <v>204</v>
      </c>
      <c r="AY383" s="16" t="s">
        <v>204</v>
      </c>
      <c r="AZ383" s="16" t="s">
        <v>204</v>
      </c>
      <c r="BA383" s="16" t="s">
        <v>204</v>
      </c>
      <c r="BB383" s="16" t="s">
        <v>204</v>
      </c>
      <c r="BC383" s="16">
        <v>0.5</v>
      </c>
      <c r="BD383" s="16">
        <v>3.6</v>
      </c>
      <c r="BE383" s="16">
        <v>1360</v>
      </c>
      <c r="BF383" s="16">
        <v>1200</v>
      </c>
      <c r="BG383" s="16">
        <v>0</v>
      </c>
      <c r="BH383" s="16">
        <v>560</v>
      </c>
      <c r="BI383" s="16">
        <v>480</v>
      </c>
      <c r="BJ383" s="16">
        <v>0</v>
      </c>
    </row>
    <row r="384" spans="1:62" x14ac:dyDescent="0.35">
      <c r="A384">
        <v>383</v>
      </c>
      <c r="B384" t="s">
        <v>360</v>
      </c>
      <c r="C384" t="s">
        <v>7297</v>
      </c>
      <c r="D384" s="15" t="s">
        <v>973</v>
      </c>
      <c r="E384" s="12" t="s">
        <v>93</v>
      </c>
      <c r="G384" s="12" t="s">
        <v>588</v>
      </c>
      <c r="H384" s="12" t="s">
        <v>589</v>
      </c>
      <c r="I384" s="12" t="s">
        <v>640</v>
      </c>
      <c r="J384" s="12" t="s">
        <v>2402</v>
      </c>
      <c r="K384" s="12" t="s">
        <v>851</v>
      </c>
      <c r="N384" s="16" t="s">
        <v>206</v>
      </c>
      <c r="O384" s="16" t="s">
        <v>966</v>
      </c>
      <c r="P384" s="12" t="s">
        <v>482</v>
      </c>
      <c r="Q384" s="16">
        <v>2023</v>
      </c>
      <c r="R384" s="16">
        <v>0.5</v>
      </c>
      <c r="S384" s="16">
        <v>0</v>
      </c>
      <c r="T384" s="16">
        <v>0</v>
      </c>
      <c r="V384" s="12" t="s">
        <v>204</v>
      </c>
      <c r="W384" s="12" t="s">
        <v>204</v>
      </c>
      <c r="X384" s="16">
        <v>1</v>
      </c>
      <c r="Y384" s="16">
        <v>12</v>
      </c>
      <c r="Z384" s="16">
        <v>0.5</v>
      </c>
      <c r="AA384" s="16">
        <f t="shared" si="65"/>
        <v>60</v>
      </c>
      <c r="AB384" s="16" t="s">
        <v>643</v>
      </c>
      <c r="AC384" s="16" t="s">
        <v>592</v>
      </c>
      <c r="AD384" s="16">
        <f t="shared" si="55"/>
        <v>21000</v>
      </c>
      <c r="AE384" s="16">
        <f t="shared" si="56"/>
        <v>175</v>
      </c>
      <c r="AF384" s="16">
        <f t="shared" si="57"/>
        <v>65625</v>
      </c>
      <c r="AG384" s="16">
        <f t="shared" si="58"/>
        <v>50</v>
      </c>
      <c r="AH384" s="12">
        <v>0</v>
      </c>
      <c r="AI384" s="16">
        <f t="shared" si="59"/>
        <v>3.5</v>
      </c>
      <c r="AJ384" s="16">
        <f t="shared" si="60"/>
        <v>12075</v>
      </c>
      <c r="AK384" s="16">
        <f t="shared" si="61"/>
        <v>250</v>
      </c>
      <c r="AL384" s="16">
        <f t="shared" si="62"/>
        <v>2500</v>
      </c>
      <c r="AM384" s="16">
        <f t="shared" si="63"/>
        <v>45000</v>
      </c>
      <c r="AN384" s="16">
        <f t="shared" si="64"/>
        <v>146200</v>
      </c>
      <c r="AO384" s="12" t="s">
        <v>592</v>
      </c>
      <c r="AP384" s="16" t="s">
        <v>207</v>
      </c>
      <c r="AQ384" s="16" t="s">
        <v>204</v>
      </c>
      <c r="AS384" s="16" t="s">
        <v>2408</v>
      </c>
      <c r="AT384" s="16" t="s">
        <v>2407</v>
      </c>
      <c r="AU384" t="s">
        <v>2410</v>
      </c>
      <c r="AV384" s="15" t="s">
        <v>2409</v>
      </c>
      <c r="AW384" s="16" t="s">
        <v>593</v>
      </c>
      <c r="AX384" s="16" t="s">
        <v>204</v>
      </c>
      <c r="AY384" s="16" t="s">
        <v>204</v>
      </c>
      <c r="AZ384" s="16" t="s">
        <v>204</v>
      </c>
      <c r="BA384" s="16" t="s">
        <v>204</v>
      </c>
      <c r="BB384" s="16" t="s">
        <v>204</v>
      </c>
      <c r="BC384" s="16">
        <v>0.5</v>
      </c>
      <c r="BD384" s="16">
        <v>3.84</v>
      </c>
      <c r="BE384" s="16">
        <v>1360</v>
      </c>
      <c r="BF384" s="16">
        <v>800</v>
      </c>
      <c r="BG384" s="16">
        <v>0</v>
      </c>
      <c r="BH384" s="16">
        <v>880</v>
      </c>
      <c r="BI384" s="16">
        <v>800</v>
      </c>
      <c r="BJ384" s="16">
        <v>0</v>
      </c>
    </row>
    <row r="385" spans="1:62" x14ac:dyDescent="0.35">
      <c r="A385">
        <v>384</v>
      </c>
      <c r="B385" t="s">
        <v>360</v>
      </c>
      <c r="C385" t="s">
        <v>7298</v>
      </c>
      <c r="D385" s="15" t="s">
        <v>896</v>
      </c>
      <c r="E385" s="12" t="s">
        <v>98</v>
      </c>
      <c r="G385" s="12" t="s">
        <v>588</v>
      </c>
      <c r="H385" s="12" t="s">
        <v>589</v>
      </c>
      <c r="I385" s="12" t="s">
        <v>640</v>
      </c>
      <c r="J385" s="12" t="s">
        <v>2402</v>
      </c>
      <c r="K385" s="12" t="s">
        <v>851</v>
      </c>
      <c r="N385" s="16" t="s">
        <v>206</v>
      </c>
      <c r="O385" s="16" t="s">
        <v>966</v>
      </c>
      <c r="P385" s="12" t="s">
        <v>482</v>
      </c>
      <c r="Q385" s="16">
        <v>2023</v>
      </c>
      <c r="R385" s="16">
        <v>1</v>
      </c>
      <c r="S385" s="16">
        <v>0</v>
      </c>
      <c r="T385" s="16">
        <v>0</v>
      </c>
      <c r="V385" s="12" t="s">
        <v>204</v>
      </c>
      <c r="W385" s="12" t="s">
        <v>204</v>
      </c>
      <c r="X385" s="16">
        <v>1</v>
      </c>
      <c r="Y385" s="16">
        <v>14</v>
      </c>
      <c r="Z385" s="16">
        <v>1</v>
      </c>
      <c r="AA385" s="16">
        <f t="shared" si="65"/>
        <v>120</v>
      </c>
      <c r="AB385" s="16" t="s">
        <v>643</v>
      </c>
      <c r="AC385" s="16" t="s">
        <v>592</v>
      </c>
      <c r="AD385" s="16">
        <f t="shared" si="55"/>
        <v>42000</v>
      </c>
      <c r="AE385" s="16">
        <f t="shared" si="56"/>
        <v>350</v>
      </c>
      <c r="AF385" s="16">
        <f t="shared" si="57"/>
        <v>131250</v>
      </c>
      <c r="AG385" s="16">
        <f t="shared" si="58"/>
        <v>100</v>
      </c>
      <c r="AH385" s="12">
        <v>0</v>
      </c>
      <c r="AI385" s="16">
        <f t="shared" si="59"/>
        <v>7</v>
      </c>
      <c r="AJ385" s="16">
        <f t="shared" si="60"/>
        <v>24150</v>
      </c>
      <c r="AK385" s="16">
        <f t="shared" si="61"/>
        <v>500</v>
      </c>
      <c r="AL385" s="16">
        <f t="shared" si="62"/>
        <v>5000</v>
      </c>
      <c r="AM385" s="16">
        <f t="shared" si="63"/>
        <v>90000</v>
      </c>
      <c r="AN385" s="16">
        <f t="shared" si="64"/>
        <v>292400</v>
      </c>
      <c r="AO385" s="12" t="s">
        <v>592</v>
      </c>
      <c r="AP385" s="16" t="s">
        <v>207</v>
      </c>
      <c r="AQ385" s="16" t="s">
        <v>204</v>
      </c>
      <c r="AS385" s="16" t="s">
        <v>2408</v>
      </c>
      <c r="AT385" s="16" t="s">
        <v>2407</v>
      </c>
      <c r="AU385" t="s">
        <v>2410</v>
      </c>
      <c r="AV385" s="15" t="s">
        <v>2409</v>
      </c>
      <c r="AW385" s="16" t="s">
        <v>593</v>
      </c>
      <c r="AX385" s="16" t="s">
        <v>204</v>
      </c>
      <c r="AY385" s="16" t="s">
        <v>204</v>
      </c>
      <c r="AZ385" s="16" t="s">
        <v>204</v>
      </c>
      <c r="BA385" s="16" t="s">
        <v>204</v>
      </c>
      <c r="BB385" s="16" t="s">
        <v>204</v>
      </c>
      <c r="BC385" s="16">
        <v>1</v>
      </c>
      <c r="BD385" s="16">
        <v>7.68</v>
      </c>
      <c r="BE385" s="16">
        <v>2800</v>
      </c>
      <c r="BF385" s="16">
        <v>2000</v>
      </c>
      <c r="BG385" s="16">
        <v>0</v>
      </c>
      <c r="BH385" s="16">
        <v>1280</v>
      </c>
      <c r="BI385" s="16">
        <v>1600</v>
      </c>
      <c r="BJ385" s="16">
        <v>0</v>
      </c>
    </row>
    <row r="386" spans="1:62" x14ac:dyDescent="0.35">
      <c r="A386">
        <v>385</v>
      </c>
      <c r="B386" t="s">
        <v>360</v>
      </c>
      <c r="C386" t="s">
        <v>7299</v>
      </c>
      <c r="D386" s="15" t="s">
        <v>974</v>
      </c>
      <c r="E386" s="12" t="s">
        <v>98</v>
      </c>
      <c r="G386" s="12" t="s">
        <v>588</v>
      </c>
      <c r="H386" s="12" t="s">
        <v>589</v>
      </c>
      <c r="I386" s="12" t="s">
        <v>640</v>
      </c>
      <c r="J386" s="12" t="s">
        <v>2402</v>
      </c>
      <c r="K386" s="12" t="s">
        <v>851</v>
      </c>
      <c r="N386" s="16" t="s">
        <v>206</v>
      </c>
      <c r="O386" s="16" t="s">
        <v>966</v>
      </c>
      <c r="P386" s="12" t="s">
        <v>482</v>
      </c>
      <c r="Q386" s="16">
        <v>2023</v>
      </c>
      <c r="R386" s="16">
        <v>0.5</v>
      </c>
      <c r="S386" s="16">
        <v>0</v>
      </c>
      <c r="T386" s="16">
        <v>0</v>
      </c>
      <c r="V386" s="12" t="s">
        <v>204</v>
      </c>
      <c r="W386" s="12" t="s">
        <v>204</v>
      </c>
      <c r="X386" s="16">
        <v>1</v>
      </c>
      <c r="Y386" s="16">
        <v>9</v>
      </c>
      <c r="Z386" s="16">
        <v>0.5</v>
      </c>
      <c r="AA386" s="16">
        <f t="shared" si="65"/>
        <v>60</v>
      </c>
      <c r="AB386" s="16" t="s">
        <v>643</v>
      </c>
      <c r="AC386" s="16" t="s">
        <v>592</v>
      </c>
      <c r="AD386" s="16">
        <f t="shared" si="55"/>
        <v>21000</v>
      </c>
      <c r="AE386" s="16">
        <f t="shared" si="56"/>
        <v>175</v>
      </c>
      <c r="AF386" s="16">
        <f t="shared" si="57"/>
        <v>65625</v>
      </c>
      <c r="AG386" s="16">
        <f t="shared" si="58"/>
        <v>50</v>
      </c>
      <c r="AH386" s="12">
        <v>0</v>
      </c>
      <c r="AI386" s="16">
        <f t="shared" si="59"/>
        <v>3.5</v>
      </c>
      <c r="AJ386" s="16">
        <f t="shared" si="60"/>
        <v>12075</v>
      </c>
      <c r="AK386" s="16">
        <f t="shared" si="61"/>
        <v>250</v>
      </c>
      <c r="AL386" s="16">
        <f t="shared" si="62"/>
        <v>2500</v>
      </c>
      <c r="AM386" s="16">
        <f t="shared" si="63"/>
        <v>45000</v>
      </c>
      <c r="AN386" s="16">
        <f t="shared" si="64"/>
        <v>146200</v>
      </c>
      <c r="AO386" s="12" t="s">
        <v>592</v>
      </c>
      <c r="AP386" s="16" t="s">
        <v>207</v>
      </c>
      <c r="AQ386" s="16" t="s">
        <v>204</v>
      </c>
      <c r="AS386" s="16" t="s">
        <v>2408</v>
      </c>
      <c r="AT386" s="16" t="s">
        <v>2407</v>
      </c>
      <c r="AU386" t="s">
        <v>2410</v>
      </c>
      <c r="AV386" s="15" t="s">
        <v>2409</v>
      </c>
      <c r="AW386" s="16" t="s">
        <v>593</v>
      </c>
      <c r="AX386" s="16" t="s">
        <v>204</v>
      </c>
      <c r="AY386" s="16" t="s">
        <v>204</v>
      </c>
      <c r="AZ386" s="16" t="s">
        <v>204</v>
      </c>
      <c r="BA386" s="16" t="s">
        <v>204</v>
      </c>
      <c r="BB386" s="16" t="s">
        <v>204</v>
      </c>
      <c r="BC386" s="16">
        <v>0.5</v>
      </c>
      <c r="BD386" s="16">
        <v>3.84</v>
      </c>
      <c r="BE386" s="16">
        <v>1360</v>
      </c>
      <c r="BF386" s="16">
        <v>800</v>
      </c>
      <c r="BG386" s="16">
        <v>0</v>
      </c>
      <c r="BH386" s="16">
        <v>800</v>
      </c>
      <c r="BI386" s="16">
        <v>880</v>
      </c>
      <c r="BJ386" s="16">
        <v>0</v>
      </c>
    </row>
    <row r="387" spans="1:62" x14ac:dyDescent="0.35">
      <c r="A387">
        <v>386</v>
      </c>
      <c r="B387" t="s">
        <v>360</v>
      </c>
      <c r="C387" t="s">
        <v>7300</v>
      </c>
      <c r="D387" s="15" t="s">
        <v>975</v>
      </c>
      <c r="E387" s="12" t="s">
        <v>98</v>
      </c>
      <c r="G387" s="12" t="s">
        <v>588</v>
      </c>
      <c r="H387" s="12" t="s">
        <v>589</v>
      </c>
      <c r="I387" s="12" t="s">
        <v>640</v>
      </c>
      <c r="J387" s="12" t="s">
        <v>2402</v>
      </c>
      <c r="K387" s="12" t="s">
        <v>851</v>
      </c>
      <c r="N387" s="16" t="s">
        <v>206</v>
      </c>
      <c r="O387" s="16" t="s">
        <v>966</v>
      </c>
      <c r="P387" s="12" t="s">
        <v>482</v>
      </c>
      <c r="Q387" s="16">
        <v>2023</v>
      </c>
      <c r="R387" s="16">
        <v>1</v>
      </c>
      <c r="S387" s="16">
        <v>0</v>
      </c>
      <c r="T387" s="16">
        <v>0</v>
      </c>
      <c r="V387" s="12" t="s">
        <v>204</v>
      </c>
      <c r="W387" s="12" t="s">
        <v>204</v>
      </c>
      <c r="X387" s="16">
        <v>1</v>
      </c>
      <c r="Y387" s="16">
        <v>6</v>
      </c>
      <c r="Z387" s="16">
        <v>1</v>
      </c>
      <c r="AA387" s="16">
        <f t="shared" si="65"/>
        <v>120</v>
      </c>
      <c r="AB387" s="16" t="s">
        <v>643</v>
      </c>
      <c r="AC387" s="16" t="s">
        <v>592</v>
      </c>
      <c r="AD387" s="16">
        <f t="shared" ref="AD387:AD450" si="66">AA387*350</f>
        <v>42000</v>
      </c>
      <c r="AE387" s="16">
        <f t="shared" ref="AE387:AE450" si="67">Z387*350</f>
        <v>350</v>
      </c>
      <c r="AF387" s="16">
        <f t="shared" ref="AF387:AF450" si="68">AE387*375</f>
        <v>131250</v>
      </c>
      <c r="AG387" s="16">
        <f t="shared" ref="AG387:AG450" si="69">Z387*100</f>
        <v>100</v>
      </c>
      <c r="AH387" s="12">
        <v>0</v>
      </c>
      <c r="AI387" s="16">
        <f t="shared" ref="AI387:AI450" si="70">7*Z387</f>
        <v>7</v>
      </c>
      <c r="AJ387" s="16">
        <f t="shared" ref="AJ387:AJ450" si="71">AI387*3450</f>
        <v>24150</v>
      </c>
      <c r="AK387" s="16">
        <f t="shared" ref="AK387:AK450" si="72">Z387*500</f>
        <v>500</v>
      </c>
      <c r="AL387" s="16">
        <f t="shared" ref="AL387:AL450" si="73">1*Z387*5000</f>
        <v>5000</v>
      </c>
      <c r="AM387" s="16">
        <f t="shared" ref="AM387:AM450" si="74">90000*Z387</f>
        <v>90000</v>
      </c>
      <c r="AN387" s="16">
        <f t="shared" ref="AN387:AN450" si="75">AM387+AL387+AJ387+AF387+AD387</f>
        <v>292400</v>
      </c>
      <c r="AO387" s="12" t="s">
        <v>592</v>
      </c>
      <c r="AP387" s="16" t="s">
        <v>207</v>
      </c>
      <c r="AQ387" s="16" t="s">
        <v>204</v>
      </c>
      <c r="AS387" s="16" t="s">
        <v>2408</v>
      </c>
      <c r="AT387" s="16" t="s">
        <v>2407</v>
      </c>
      <c r="AU387" t="s">
        <v>2410</v>
      </c>
      <c r="AV387" s="15" t="s">
        <v>2409</v>
      </c>
      <c r="AW387" s="16" t="s">
        <v>593</v>
      </c>
      <c r="AX387" s="16" t="s">
        <v>204</v>
      </c>
      <c r="AY387" s="16" t="s">
        <v>204</v>
      </c>
      <c r="AZ387" s="16" t="s">
        <v>204</v>
      </c>
      <c r="BA387" s="16" t="s">
        <v>204</v>
      </c>
      <c r="BB387" s="16" t="s">
        <v>204</v>
      </c>
      <c r="BC387" s="16">
        <v>1</v>
      </c>
      <c r="BD387" s="16">
        <v>7.28</v>
      </c>
      <c r="BE387" s="16">
        <v>2800</v>
      </c>
      <c r="BF387" s="16">
        <v>2000</v>
      </c>
      <c r="BG387" s="16">
        <v>0</v>
      </c>
      <c r="BH387" s="16">
        <v>1200</v>
      </c>
      <c r="BI387" s="16">
        <v>1280</v>
      </c>
      <c r="BJ387" s="16">
        <v>0</v>
      </c>
    </row>
    <row r="388" spans="1:62" x14ac:dyDescent="0.35">
      <c r="A388">
        <v>387</v>
      </c>
      <c r="B388" t="s">
        <v>360</v>
      </c>
      <c r="C388" t="s">
        <v>7301</v>
      </c>
      <c r="D388" s="15" t="s">
        <v>976</v>
      </c>
      <c r="E388" s="12" t="s">
        <v>98</v>
      </c>
      <c r="G388" s="12" t="s">
        <v>588</v>
      </c>
      <c r="H388" s="12" t="s">
        <v>589</v>
      </c>
      <c r="I388" s="12" t="s">
        <v>640</v>
      </c>
      <c r="J388" s="12" t="s">
        <v>2402</v>
      </c>
      <c r="K388" s="12" t="s">
        <v>851</v>
      </c>
      <c r="N388" s="16" t="s">
        <v>206</v>
      </c>
      <c r="O388" s="16" t="s">
        <v>966</v>
      </c>
      <c r="P388" s="12" t="s">
        <v>482</v>
      </c>
      <c r="Q388" s="16">
        <v>2023</v>
      </c>
      <c r="R388" s="16">
        <v>1</v>
      </c>
      <c r="S388" s="16">
        <v>0</v>
      </c>
      <c r="T388" s="16">
        <v>0</v>
      </c>
      <c r="V388" s="12" t="s">
        <v>204</v>
      </c>
      <c r="W388" s="12" t="s">
        <v>204</v>
      </c>
      <c r="X388" s="16">
        <v>1</v>
      </c>
      <c r="Y388" s="16">
        <v>10</v>
      </c>
      <c r="Z388" s="16">
        <v>1</v>
      </c>
      <c r="AA388" s="16">
        <f t="shared" ref="AA388:AA451" si="76">Z388*120</f>
        <v>120</v>
      </c>
      <c r="AB388" s="16" t="s">
        <v>643</v>
      </c>
      <c r="AC388" s="16" t="s">
        <v>592</v>
      </c>
      <c r="AD388" s="16">
        <f t="shared" si="66"/>
        <v>42000</v>
      </c>
      <c r="AE388" s="16">
        <f t="shared" si="67"/>
        <v>350</v>
      </c>
      <c r="AF388" s="16">
        <f t="shared" si="68"/>
        <v>131250</v>
      </c>
      <c r="AG388" s="16">
        <f t="shared" si="69"/>
        <v>100</v>
      </c>
      <c r="AH388" s="12">
        <v>0</v>
      </c>
      <c r="AI388" s="16">
        <f t="shared" si="70"/>
        <v>7</v>
      </c>
      <c r="AJ388" s="16">
        <f t="shared" si="71"/>
        <v>24150</v>
      </c>
      <c r="AK388" s="16">
        <f t="shared" si="72"/>
        <v>500</v>
      </c>
      <c r="AL388" s="16">
        <f t="shared" si="73"/>
        <v>5000</v>
      </c>
      <c r="AM388" s="16">
        <f t="shared" si="74"/>
        <v>90000</v>
      </c>
      <c r="AN388" s="16">
        <f t="shared" si="75"/>
        <v>292400</v>
      </c>
      <c r="AO388" s="12" t="s">
        <v>592</v>
      </c>
      <c r="AP388" s="16" t="s">
        <v>207</v>
      </c>
      <c r="AQ388" s="16" t="s">
        <v>204</v>
      </c>
      <c r="AS388" s="16" t="s">
        <v>2408</v>
      </c>
      <c r="AT388" s="16" t="s">
        <v>2407</v>
      </c>
      <c r="AU388" t="s">
        <v>2410</v>
      </c>
      <c r="AV388" s="15" t="s">
        <v>2409</v>
      </c>
      <c r="AW388" s="16" t="s">
        <v>593</v>
      </c>
      <c r="AX388" s="16" t="s">
        <v>204</v>
      </c>
      <c r="AY388" s="16" t="s">
        <v>204</v>
      </c>
      <c r="AZ388" s="16" t="s">
        <v>204</v>
      </c>
      <c r="BA388" s="16" t="s">
        <v>204</v>
      </c>
      <c r="BB388" s="16" t="s">
        <v>204</v>
      </c>
      <c r="BC388" s="16">
        <v>1</v>
      </c>
      <c r="BD388" s="16">
        <v>7.2</v>
      </c>
      <c r="BE388" s="16">
        <v>2800</v>
      </c>
      <c r="BF388" s="16">
        <v>2000</v>
      </c>
      <c r="BG388" s="16">
        <v>0</v>
      </c>
      <c r="BH388" s="16">
        <v>1200</v>
      </c>
      <c r="BI388" s="16">
        <v>1200</v>
      </c>
      <c r="BJ388" s="16">
        <v>0</v>
      </c>
    </row>
    <row r="389" spans="1:62" x14ac:dyDescent="0.35">
      <c r="A389">
        <v>388</v>
      </c>
      <c r="B389" t="s">
        <v>360</v>
      </c>
      <c r="C389" t="s">
        <v>7302</v>
      </c>
      <c r="D389" s="15" t="s">
        <v>977</v>
      </c>
      <c r="E389" s="12" t="s">
        <v>98</v>
      </c>
      <c r="G389" s="12" t="s">
        <v>588</v>
      </c>
      <c r="H389" s="12" t="s">
        <v>589</v>
      </c>
      <c r="I389" s="12" t="s">
        <v>640</v>
      </c>
      <c r="J389" s="12" t="s">
        <v>2402</v>
      </c>
      <c r="K389" s="12" t="s">
        <v>851</v>
      </c>
      <c r="N389" s="16" t="s">
        <v>206</v>
      </c>
      <c r="O389" s="16" t="s">
        <v>966</v>
      </c>
      <c r="P389" s="12" t="s">
        <v>482</v>
      </c>
      <c r="Q389" s="16">
        <v>2023</v>
      </c>
      <c r="R389" s="16">
        <v>0.5</v>
      </c>
      <c r="S389" s="16">
        <v>0</v>
      </c>
      <c r="T389" s="16">
        <v>0</v>
      </c>
      <c r="V389" s="12" t="s">
        <v>204</v>
      </c>
      <c r="W389" s="12" t="s">
        <v>204</v>
      </c>
      <c r="X389" s="16">
        <v>1</v>
      </c>
      <c r="Y389" s="16">
        <v>14</v>
      </c>
      <c r="Z389" s="16">
        <v>0.5</v>
      </c>
      <c r="AA389" s="16">
        <f t="shared" si="76"/>
        <v>60</v>
      </c>
      <c r="AB389" s="16" t="s">
        <v>643</v>
      </c>
      <c r="AC389" s="16" t="s">
        <v>592</v>
      </c>
      <c r="AD389" s="16">
        <f t="shared" si="66"/>
        <v>21000</v>
      </c>
      <c r="AE389" s="16">
        <f t="shared" si="67"/>
        <v>175</v>
      </c>
      <c r="AF389" s="16">
        <f t="shared" si="68"/>
        <v>65625</v>
      </c>
      <c r="AG389" s="16">
        <f t="shared" si="69"/>
        <v>50</v>
      </c>
      <c r="AH389" s="12">
        <v>0</v>
      </c>
      <c r="AI389" s="16">
        <f t="shared" si="70"/>
        <v>3.5</v>
      </c>
      <c r="AJ389" s="16">
        <f t="shared" si="71"/>
        <v>12075</v>
      </c>
      <c r="AK389" s="16">
        <f t="shared" si="72"/>
        <v>250</v>
      </c>
      <c r="AL389" s="16">
        <f t="shared" si="73"/>
        <v>2500</v>
      </c>
      <c r="AM389" s="16">
        <f t="shared" si="74"/>
        <v>45000</v>
      </c>
      <c r="AN389" s="16">
        <f t="shared" si="75"/>
        <v>146200</v>
      </c>
      <c r="AO389" s="12" t="s">
        <v>592</v>
      </c>
      <c r="AP389" s="16" t="s">
        <v>207</v>
      </c>
      <c r="AQ389" s="16" t="s">
        <v>204</v>
      </c>
      <c r="AS389" s="16" t="s">
        <v>2408</v>
      </c>
      <c r="AT389" s="16" t="s">
        <v>2407</v>
      </c>
      <c r="AU389" t="s">
        <v>2410</v>
      </c>
      <c r="AV389" s="15" t="s">
        <v>2409</v>
      </c>
      <c r="AW389" s="16" t="s">
        <v>593</v>
      </c>
      <c r="AX389" s="16" t="s">
        <v>204</v>
      </c>
      <c r="AY389" s="16" t="s">
        <v>204</v>
      </c>
      <c r="AZ389" s="16" t="s">
        <v>204</v>
      </c>
      <c r="BA389" s="16" t="s">
        <v>204</v>
      </c>
      <c r="BB389" s="16" t="s">
        <v>204</v>
      </c>
      <c r="BC389" s="16">
        <v>0.5</v>
      </c>
      <c r="BD389" s="16">
        <v>3.76</v>
      </c>
      <c r="BE389" s="16">
        <v>1360</v>
      </c>
      <c r="BF389" s="16">
        <v>800</v>
      </c>
      <c r="BG389" s="16">
        <v>0</v>
      </c>
      <c r="BH389" s="16">
        <v>800</v>
      </c>
      <c r="BI389" s="16">
        <v>800</v>
      </c>
      <c r="BJ389" s="16">
        <v>0</v>
      </c>
    </row>
    <row r="390" spans="1:62" x14ac:dyDescent="0.35">
      <c r="A390">
        <v>389</v>
      </c>
      <c r="B390" t="s">
        <v>360</v>
      </c>
      <c r="C390" t="s">
        <v>7303</v>
      </c>
      <c r="D390" s="15" t="s">
        <v>978</v>
      </c>
      <c r="E390" s="12" t="s">
        <v>98</v>
      </c>
      <c r="G390" s="12" t="s">
        <v>588</v>
      </c>
      <c r="H390" s="12" t="s">
        <v>589</v>
      </c>
      <c r="I390" s="12" t="s">
        <v>640</v>
      </c>
      <c r="J390" s="12" t="s">
        <v>2402</v>
      </c>
      <c r="K390" s="12" t="s">
        <v>851</v>
      </c>
      <c r="N390" s="16" t="s">
        <v>206</v>
      </c>
      <c r="O390" s="16" t="s">
        <v>966</v>
      </c>
      <c r="P390" s="12" t="s">
        <v>482</v>
      </c>
      <c r="Q390" s="16">
        <v>2023</v>
      </c>
      <c r="R390" s="16">
        <v>0.5</v>
      </c>
      <c r="S390" s="16">
        <v>0</v>
      </c>
      <c r="T390" s="16">
        <v>0</v>
      </c>
      <c r="V390" s="12" t="s">
        <v>204</v>
      </c>
      <c r="W390" s="12" t="s">
        <v>204</v>
      </c>
      <c r="X390" s="16">
        <v>1</v>
      </c>
      <c r="Y390" s="16">
        <v>8</v>
      </c>
      <c r="Z390" s="16">
        <v>0.5</v>
      </c>
      <c r="AA390" s="16">
        <f t="shared" si="76"/>
        <v>60</v>
      </c>
      <c r="AB390" s="16" t="s">
        <v>643</v>
      </c>
      <c r="AC390" s="16" t="s">
        <v>592</v>
      </c>
      <c r="AD390" s="16">
        <f t="shared" si="66"/>
        <v>21000</v>
      </c>
      <c r="AE390" s="16">
        <f t="shared" si="67"/>
        <v>175</v>
      </c>
      <c r="AF390" s="16">
        <f t="shared" si="68"/>
        <v>65625</v>
      </c>
      <c r="AG390" s="16">
        <f t="shared" si="69"/>
        <v>50</v>
      </c>
      <c r="AH390" s="12">
        <v>0</v>
      </c>
      <c r="AI390" s="16">
        <f t="shared" si="70"/>
        <v>3.5</v>
      </c>
      <c r="AJ390" s="16">
        <f t="shared" si="71"/>
        <v>12075</v>
      </c>
      <c r="AK390" s="16">
        <f t="shared" si="72"/>
        <v>250</v>
      </c>
      <c r="AL390" s="16">
        <f t="shared" si="73"/>
        <v>2500</v>
      </c>
      <c r="AM390" s="16">
        <f t="shared" si="74"/>
        <v>45000</v>
      </c>
      <c r="AN390" s="16">
        <f t="shared" si="75"/>
        <v>146200</v>
      </c>
      <c r="AO390" s="12" t="s">
        <v>592</v>
      </c>
      <c r="AP390" s="16" t="s">
        <v>207</v>
      </c>
      <c r="AQ390" s="16" t="s">
        <v>204</v>
      </c>
      <c r="AS390" s="16" t="s">
        <v>2408</v>
      </c>
      <c r="AT390" s="16" t="s">
        <v>2407</v>
      </c>
      <c r="AU390" t="s">
        <v>2410</v>
      </c>
      <c r="AV390" s="15" t="s">
        <v>2409</v>
      </c>
      <c r="AW390" s="16" t="s">
        <v>593</v>
      </c>
      <c r="AX390" s="16" t="s">
        <v>204</v>
      </c>
      <c r="AY390" s="16" t="s">
        <v>204</v>
      </c>
      <c r="AZ390" s="16" t="s">
        <v>204</v>
      </c>
      <c r="BA390" s="16" t="s">
        <v>204</v>
      </c>
      <c r="BB390" s="16" t="s">
        <v>204</v>
      </c>
      <c r="BC390" s="16">
        <v>0.5</v>
      </c>
      <c r="BD390" s="16">
        <v>3.92</v>
      </c>
      <c r="BE390" s="16">
        <v>1360</v>
      </c>
      <c r="BF390" s="16">
        <v>800</v>
      </c>
      <c r="BG390" s="16">
        <v>0</v>
      </c>
      <c r="BH390" s="16">
        <v>880</v>
      </c>
      <c r="BI390" s="16">
        <v>880</v>
      </c>
      <c r="BJ390" s="16">
        <v>0</v>
      </c>
    </row>
    <row r="391" spans="1:62" x14ac:dyDescent="0.35">
      <c r="A391">
        <v>390</v>
      </c>
      <c r="B391" t="s">
        <v>360</v>
      </c>
      <c r="C391" t="s">
        <v>7304</v>
      </c>
      <c r="D391" s="15" t="s">
        <v>979</v>
      </c>
      <c r="E391" s="12" t="s">
        <v>98</v>
      </c>
      <c r="G391" s="12" t="s">
        <v>588</v>
      </c>
      <c r="H391" s="12" t="s">
        <v>589</v>
      </c>
      <c r="I391" s="12" t="s">
        <v>640</v>
      </c>
      <c r="J391" s="12" t="s">
        <v>2402</v>
      </c>
      <c r="K391" s="12" t="s">
        <v>770</v>
      </c>
      <c r="N391" s="16" t="s">
        <v>205</v>
      </c>
      <c r="O391" s="16" t="s">
        <v>980</v>
      </c>
      <c r="P391" s="12" t="s">
        <v>482</v>
      </c>
      <c r="Q391" s="16">
        <v>2023</v>
      </c>
      <c r="R391" s="16">
        <v>1.5</v>
      </c>
      <c r="S391" s="16">
        <v>0</v>
      </c>
      <c r="T391" s="16">
        <v>0</v>
      </c>
      <c r="V391" s="12" t="s">
        <v>204</v>
      </c>
      <c r="W391" s="12" t="s">
        <v>204</v>
      </c>
      <c r="X391" s="16">
        <v>1</v>
      </c>
      <c r="Y391" s="16">
        <v>6</v>
      </c>
      <c r="Z391" s="16">
        <v>1.5</v>
      </c>
      <c r="AA391" s="16">
        <f t="shared" si="76"/>
        <v>180</v>
      </c>
      <c r="AB391" s="16" t="s">
        <v>643</v>
      </c>
      <c r="AC391" s="16" t="s">
        <v>981</v>
      </c>
      <c r="AD391" s="16">
        <f t="shared" si="66"/>
        <v>63000</v>
      </c>
      <c r="AE391" s="16">
        <f t="shared" si="67"/>
        <v>525</v>
      </c>
      <c r="AF391" s="16">
        <f t="shared" si="68"/>
        <v>196875</v>
      </c>
      <c r="AG391" s="16">
        <f t="shared" si="69"/>
        <v>150</v>
      </c>
      <c r="AH391" s="12">
        <v>0</v>
      </c>
      <c r="AI391" s="16">
        <f t="shared" si="70"/>
        <v>10.5</v>
      </c>
      <c r="AJ391" s="16">
        <f t="shared" si="71"/>
        <v>36225</v>
      </c>
      <c r="AK391" s="16">
        <f t="shared" si="72"/>
        <v>750</v>
      </c>
      <c r="AL391" s="16">
        <f t="shared" si="73"/>
        <v>7500</v>
      </c>
      <c r="AM391" s="16">
        <f t="shared" si="74"/>
        <v>135000</v>
      </c>
      <c r="AN391" s="16">
        <f t="shared" si="75"/>
        <v>438600</v>
      </c>
      <c r="AO391" s="12" t="s">
        <v>981</v>
      </c>
      <c r="AP391" s="16" t="s">
        <v>207</v>
      </c>
      <c r="AQ391" s="16" t="s">
        <v>204</v>
      </c>
      <c r="AS391" s="16" t="s">
        <v>2408</v>
      </c>
      <c r="AT391" s="16" t="s">
        <v>2407</v>
      </c>
      <c r="AU391" t="s">
        <v>2410</v>
      </c>
      <c r="AV391" s="15" t="s">
        <v>2409</v>
      </c>
      <c r="AW391" s="16" t="s">
        <v>593</v>
      </c>
      <c r="AX391" s="16" t="s">
        <v>204</v>
      </c>
      <c r="AY391" s="16" t="s">
        <v>204</v>
      </c>
      <c r="AZ391" s="16" t="s">
        <v>204</v>
      </c>
      <c r="BA391" s="16" t="s">
        <v>204</v>
      </c>
      <c r="BB391" s="16" t="s">
        <v>204</v>
      </c>
      <c r="BC391" s="16">
        <v>1.5</v>
      </c>
      <c r="BD391" s="16">
        <v>11040</v>
      </c>
      <c r="BE391" s="16">
        <v>4160</v>
      </c>
      <c r="BF391" s="16">
        <v>2400</v>
      </c>
      <c r="BG391" s="16">
        <v>0</v>
      </c>
      <c r="BH391" s="16">
        <v>2080</v>
      </c>
      <c r="BI391" s="16">
        <v>2400</v>
      </c>
      <c r="BJ391" s="16">
        <v>0</v>
      </c>
    </row>
    <row r="392" spans="1:62" x14ac:dyDescent="0.35">
      <c r="A392">
        <v>391</v>
      </c>
      <c r="B392" t="s">
        <v>360</v>
      </c>
      <c r="C392" t="s">
        <v>7305</v>
      </c>
      <c r="D392" s="15" t="s">
        <v>982</v>
      </c>
      <c r="E392" s="12" t="s">
        <v>98</v>
      </c>
      <c r="G392" s="12" t="s">
        <v>588</v>
      </c>
      <c r="H392" s="12" t="s">
        <v>589</v>
      </c>
      <c r="I392" s="12" t="s">
        <v>640</v>
      </c>
      <c r="J392" s="12" t="s">
        <v>2402</v>
      </c>
      <c r="K392" s="12" t="s">
        <v>770</v>
      </c>
      <c r="N392" s="16" t="s">
        <v>206</v>
      </c>
      <c r="O392" s="16" t="s">
        <v>980</v>
      </c>
      <c r="P392" s="12" t="s">
        <v>482</v>
      </c>
      <c r="Q392" s="16">
        <v>2023</v>
      </c>
      <c r="R392" s="16">
        <v>1.25</v>
      </c>
      <c r="S392" s="16">
        <v>0</v>
      </c>
      <c r="T392" s="16">
        <v>0</v>
      </c>
      <c r="V392" s="12" t="s">
        <v>204</v>
      </c>
      <c r="W392" s="12" t="s">
        <v>204</v>
      </c>
      <c r="X392" s="16">
        <v>1</v>
      </c>
      <c r="Y392" s="16">
        <v>15</v>
      </c>
      <c r="Z392" s="16">
        <v>1.25</v>
      </c>
      <c r="AA392" s="16">
        <f t="shared" si="76"/>
        <v>150</v>
      </c>
      <c r="AB392" s="16" t="s">
        <v>643</v>
      </c>
      <c r="AC392" s="16" t="s">
        <v>981</v>
      </c>
      <c r="AD392" s="16">
        <f t="shared" si="66"/>
        <v>52500</v>
      </c>
      <c r="AE392" s="16">
        <f t="shared" si="67"/>
        <v>437.5</v>
      </c>
      <c r="AF392" s="16">
        <f t="shared" si="68"/>
        <v>164062.5</v>
      </c>
      <c r="AG392" s="16">
        <f t="shared" si="69"/>
        <v>125</v>
      </c>
      <c r="AH392" s="12">
        <v>0</v>
      </c>
      <c r="AI392" s="16">
        <f t="shared" si="70"/>
        <v>8.75</v>
      </c>
      <c r="AJ392" s="16">
        <f t="shared" si="71"/>
        <v>30187.5</v>
      </c>
      <c r="AK392" s="16">
        <f t="shared" si="72"/>
        <v>625</v>
      </c>
      <c r="AL392" s="16">
        <f t="shared" si="73"/>
        <v>6250</v>
      </c>
      <c r="AM392" s="16">
        <f t="shared" si="74"/>
        <v>112500</v>
      </c>
      <c r="AN392" s="16">
        <f t="shared" si="75"/>
        <v>365500</v>
      </c>
      <c r="AO392" s="12" t="s">
        <v>981</v>
      </c>
      <c r="AP392" s="16" t="s">
        <v>207</v>
      </c>
      <c r="AQ392" s="16" t="s">
        <v>204</v>
      </c>
      <c r="AS392" s="16" t="s">
        <v>2408</v>
      </c>
      <c r="AT392" s="16" t="s">
        <v>2407</v>
      </c>
      <c r="AU392" t="s">
        <v>2410</v>
      </c>
      <c r="AV392" s="15" t="s">
        <v>2409</v>
      </c>
      <c r="AW392" s="16" t="s">
        <v>593</v>
      </c>
      <c r="AX392" s="16" t="s">
        <v>204</v>
      </c>
      <c r="AY392" s="16" t="s">
        <v>204</v>
      </c>
      <c r="AZ392" s="16" t="s">
        <v>204</v>
      </c>
      <c r="BA392" s="16" t="s">
        <v>204</v>
      </c>
      <c r="BB392" s="16" t="s">
        <v>204</v>
      </c>
      <c r="BC392" s="16">
        <v>1.25</v>
      </c>
      <c r="BD392" s="16">
        <v>8960</v>
      </c>
      <c r="BE392" s="16">
        <v>3440</v>
      </c>
      <c r="BF392" s="16">
        <v>1600</v>
      </c>
      <c r="BG392" s="16">
        <v>0</v>
      </c>
      <c r="BH392" s="16">
        <v>1600</v>
      </c>
      <c r="BI392" s="16">
        <v>2320</v>
      </c>
      <c r="BJ392" s="16">
        <v>0</v>
      </c>
    </row>
    <row r="393" spans="1:62" x14ac:dyDescent="0.35">
      <c r="A393">
        <v>392</v>
      </c>
      <c r="B393" t="s">
        <v>360</v>
      </c>
      <c r="C393" t="s">
        <v>7306</v>
      </c>
      <c r="D393" s="15" t="s">
        <v>983</v>
      </c>
      <c r="E393" s="12" t="s">
        <v>98</v>
      </c>
      <c r="G393" s="12" t="s">
        <v>588</v>
      </c>
      <c r="H393" s="12" t="s">
        <v>589</v>
      </c>
      <c r="I393" s="12" t="s">
        <v>640</v>
      </c>
      <c r="J393" s="12" t="s">
        <v>2402</v>
      </c>
      <c r="K393" s="12" t="s">
        <v>770</v>
      </c>
      <c r="N393" s="16" t="s">
        <v>206</v>
      </c>
      <c r="O393" s="16" t="s">
        <v>980</v>
      </c>
      <c r="P393" s="12" t="s">
        <v>482</v>
      </c>
      <c r="Q393" s="16">
        <v>2023</v>
      </c>
      <c r="R393" s="16">
        <v>1</v>
      </c>
      <c r="S393" s="16">
        <v>0</v>
      </c>
      <c r="T393" s="16">
        <v>0</v>
      </c>
      <c r="V393" s="12" t="s">
        <v>204</v>
      </c>
      <c r="W393" s="12" t="s">
        <v>204</v>
      </c>
      <c r="X393" s="16">
        <v>1</v>
      </c>
      <c r="Y393" s="16">
        <v>11</v>
      </c>
      <c r="Z393" s="16">
        <v>1</v>
      </c>
      <c r="AA393" s="16">
        <f t="shared" si="76"/>
        <v>120</v>
      </c>
      <c r="AB393" s="16" t="s">
        <v>643</v>
      </c>
      <c r="AC393" s="16" t="s">
        <v>981</v>
      </c>
      <c r="AD393" s="16">
        <f t="shared" si="66"/>
        <v>42000</v>
      </c>
      <c r="AE393" s="16">
        <f t="shared" si="67"/>
        <v>350</v>
      </c>
      <c r="AF393" s="16">
        <f t="shared" si="68"/>
        <v>131250</v>
      </c>
      <c r="AG393" s="16">
        <f t="shared" si="69"/>
        <v>100</v>
      </c>
      <c r="AH393" s="12">
        <v>0</v>
      </c>
      <c r="AI393" s="16">
        <f t="shared" si="70"/>
        <v>7</v>
      </c>
      <c r="AJ393" s="16">
        <f t="shared" si="71"/>
        <v>24150</v>
      </c>
      <c r="AK393" s="16">
        <f t="shared" si="72"/>
        <v>500</v>
      </c>
      <c r="AL393" s="16">
        <f t="shared" si="73"/>
        <v>5000</v>
      </c>
      <c r="AM393" s="16">
        <f t="shared" si="74"/>
        <v>90000</v>
      </c>
      <c r="AN393" s="16">
        <f t="shared" si="75"/>
        <v>292400</v>
      </c>
      <c r="AO393" s="12" t="s">
        <v>981</v>
      </c>
      <c r="AP393" s="16" t="s">
        <v>207</v>
      </c>
      <c r="AQ393" s="16" t="s">
        <v>204</v>
      </c>
      <c r="AS393" s="16" t="s">
        <v>2408</v>
      </c>
      <c r="AT393" s="16" t="s">
        <v>2407</v>
      </c>
      <c r="AU393" t="s">
        <v>2410</v>
      </c>
      <c r="AV393" s="15" t="s">
        <v>2409</v>
      </c>
      <c r="AW393" s="16" t="s">
        <v>593</v>
      </c>
      <c r="AX393" s="16" t="s">
        <v>204</v>
      </c>
      <c r="AY393" s="16" t="s">
        <v>204</v>
      </c>
      <c r="AZ393" s="16" t="s">
        <v>204</v>
      </c>
      <c r="BA393" s="16" t="s">
        <v>204</v>
      </c>
      <c r="BB393" s="16" t="s">
        <v>204</v>
      </c>
      <c r="BC393" s="16">
        <v>1</v>
      </c>
      <c r="BD393" s="16">
        <v>7.84</v>
      </c>
      <c r="BE393" s="16">
        <v>2800</v>
      </c>
      <c r="BF393" s="16">
        <v>2400</v>
      </c>
      <c r="BG393" s="16">
        <v>0</v>
      </c>
      <c r="BH393" s="16">
        <v>1200</v>
      </c>
      <c r="BI393" s="16">
        <v>1440</v>
      </c>
      <c r="BJ393" s="16">
        <v>0</v>
      </c>
    </row>
    <row r="394" spans="1:62" x14ac:dyDescent="0.35">
      <c r="A394">
        <v>393</v>
      </c>
      <c r="B394" t="s">
        <v>360</v>
      </c>
      <c r="C394" t="s">
        <v>7307</v>
      </c>
      <c r="D394" s="15" t="s">
        <v>984</v>
      </c>
      <c r="E394" s="12" t="s">
        <v>98</v>
      </c>
      <c r="G394" s="12" t="s">
        <v>588</v>
      </c>
      <c r="H394" s="12" t="s">
        <v>589</v>
      </c>
      <c r="I394" s="12" t="s">
        <v>640</v>
      </c>
      <c r="J394" s="12" t="s">
        <v>2402</v>
      </c>
      <c r="K394" s="12" t="s">
        <v>770</v>
      </c>
      <c r="N394" s="16" t="s">
        <v>206</v>
      </c>
      <c r="O394" s="16" t="s">
        <v>980</v>
      </c>
      <c r="P394" s="12" t="s">
        <v>482</v>
      </c>
      <c r="Q394" s="16">
        <v>2023</v>
      </c>
      <c r="R394" s="16">
        <v>0.5</v>
      </c>
      <c r="S394" s="16">
        <v>0</v>
      </c>
      <c r="T394" s="16">
        <v>0</v>
      </c>
      <c r="V394" s="12" t="s">
        <v>204</v>
      </c>
      <c r="W394" s="12" t="s">
        <v>204</v>
      </c>
      <c r="X394" s="16">
        <v>1</v>
      </c>
      <c r="Y394" s="16">
        <v>12</v>
      </c>
      <c r="Z394" s="16">
        <v>0.5</v>
      </c>
      <c r="AA394" s="16">
        <f t="shared" si="76"/>
        <v>60</v>
      </c>
      <c r="AB394" s="16" t="s">
        <v>643</v>
      </c>
      <c r="AC394" s="16" t="s">
        <v>981</v>
      </c>
      <c r="AD394" s="16">
        <f t="shared" si="66"/>
        <v>21000</v>
      </c>
      <c r="AE394" s="16">
        <f t="shared" si="67"/>
        <v>175</v>
      </c>
      <c r="AF394" s="16">
        <f t="shared" si="68"/>
        <v>65625</v>
      </c>
      <c r="AG394" s="16">
        <f t="shared" si="69"/>
        <v>50</v>
      </c>
      <c r="AH394" s="12">
        <v>0</v>
      </c>
      <c r="AI394" s="16">
        <f t="shared" si="70"/>
        <v>3.5</v>
      </c>
      <c r="AJ394" s="16">
        <f t="shared" si="71"/>
        <v>12075</v>
      </c>
      <c r="AK394" s="16">
        <f t="shared" si="72"/>
        <v>250</v>
      </c>
      <c r="AL394" s="16">
        <f t="shared" si="73"/>
        <v>2500</v>
      </c>
      <c r="AM394" s="16">
        <f t="shared" si="74"/>
        <v>45000</v>
      </c>
      <c r="AN394" s="16">
        <f t="shared" si="75"/>
        <v>146200</v>
      </c>
      <c r="AO394" s="12" t="s">
        <v>981</v>
      </c>
      <c r="AP394" s="16" t="s">
        <v>207</v>
      </c>
      <c r="AQ394" s="16" t="s">
        <v>204</v>
      </c>
      <c r="AS394" s="16" t="s">
        <v>2408</v>
      </c>
      <c r="AT394" s="16" t="s">
        <v>2407</v>
      </c>
      <c r="AU394" t="s">
        <v>2410</v>
      </c>
      <c r="AV394" s="15" t="s">
        <v>2409</v>
      </c>
      <c r="AW394" s="16" t="s">
        <v>593</v>
      </c>
      <c r="AX394" s="16" t="s">
        <v>204</v>
      </c>
      <c r="AY394" s="16" t="s">
        <v>204</v>
      </c>
      <c r="AZ394" s="16" t="s">
        <v>204</v>
      </c>
      <c r="BA394" s="16" t="s">
        <v>204</v>
      </c>
      <c r="BB394" s="16" t="s">
        <v>204</v>
      </c>
      <c r="BC394" s="16">
        <v>0.5</v>
      </c>
      <c r="BD394" s="16">
        <v>3.6</v>
      </c>
      <c r="BE394" s="16">
        <v>1360</v>
      </c>
      <c r="BF394" s="16">
        <v>1200</v>
      </c>
      <c r="BG394" s="16">
        <v>0</v>
      </c>
      <c r="BH394" s="16">
        <v>560</v>
      </c>
      <c r="BI394" s="16">
        <v>480</v>
      </c>
      <c r="BJ394" s="16">
        <v>0</v>
      </c>
    </row>
    <row r="395" spans="1:62" x14ac:dyDescent="0.35">
      <c r="A395">
        <v>394</v>
      </c>
      <c r="B395" t="s">
        <v>360</v>
      </c>
      <c r="C395" t="s">
        <v>7308</v>
      </c>
      <c r="D395" s="15" t="s">
        <v>985</v>
      </c>
      <c r="E395" s="12" t="s">
        <v>98</v>
      </c>
      <c r="G395" s="12" t="s">
        <v>588</v>
      </c>
      <c r="H395" s="12" t="s">
        <v>589</v>
      </c>
      <c r="I395" s="12" t="s">
        <v>640</v>
      </c>
      <c r="J395" s="12" t="s">
        <v>2402</v>
      </c>
      <c r="K395" s="12" t="s">
        <v>770</v>
      </c>
      <c r="N395" s="16" t="s">
        <v>206</v>
      </c>
      <c r="O395" s="16" t="s">
        <v>980</v>
      </c>
      <c r="P395" s="12" t="s">
        <v>482</v>
      </c>
      <c r="Q395" s="16">
        <v>2023</v>
      </c>
      <c r="R395" s="16">
        <v>0.8</v>
      </c>
      <c r="S395" s="16">
        <v>0</v>
      </c>
      <c r="T395" s="16">
        <v>0</v>
      </c>
      <c r="V395" s="12" t="s">
        <v>204</v>
      </c>
      <c r="W395" s="12" t="s">
        <v>204</v>
      </c>
      <c r="X395" s="16">
        <v>1</v>
      </c>
      <c r="Y395" s="16">
        <v>11</v>
      </c>
      <c r="Z395" s="16">
        <v>0.8</v>
      </c>
      <c r="AA395" s="16">
        <f t="shared" si="76"/>
        <v>96</v>
      </c>
      <c r="AB395" s="16" t="s">
        <v>643</v>
      </c>
      <c r="AC395" s="16" t="s">
        <v>981</v>
      </c>
      <c r="AD395" s="16">
        <f t="shared" si="66"/>
        <v>33600</v>
      </c>
      <c r="AE395" s="16">
        <f t="shared" si="67"/>
        <v>280</v>
      </c>
      <c r="AF395" s="16">
        <f t="shared" si="68"/>
        <v>105000</v>
      </c>
      <c r="AG395" s="16">
        <f t="shared" si="69"/>
        <v>80</v>
      </c>
      <c r="AH395" s="12">
        <v>0</v>
      </c>
      <c r="AI395" s="16">
        <f t="shared" si="70"/>
        <v>5.6000000000000005</v>
      </c>
      <c r="AJ395" s="16">
        <f t="shared" si="71"/>
        <v>19320.000000000004</v>
      </c>
      <c r="AK395" s="16">
        <f t="shared" si="72"/>
        <v>400</v>
      </c>
      <c r="AL395" s="16">
        <f t="shared" si="73"/>
        <v>4000</v>
      </c>
      <c r="AM395" s="16">
        <f t="shared" si="74"/>
        <v>72000</v>
      </c>
      <c r="AN395" s="16">
        <f t="shared" si="75"/>
        <v>233920</v>
      </c>
      <c r="AO395" s="12" t="s">
        <v>981</v>
      </c>
      <c r="AP395" s="16" t="s">
        <v>207</v>
      </c>
      <c r="AQ395" s="16" t="s">
        <v>204</v>
      </c>
      <c r="AS395" s="16" t="s">
        <v>2408</v>
      </c>
      <c r="AT395" s="16" t="s">
        <v>2407</v>
      </c>
      <c r="AU395" t="s">
        <v>2410</v>
      </c>
      <c r="AV395" s="15" t="s">
        <v>2409</v>
      </c>
      <c r="AW395" s="16" t="s">
        <v>593</v>
      </c>
      <c r="AX395" s="16" t="s">
        <v>204</v>
      </c>
      <c r="AY395" s="16" t="s">
        <v>204</v>
      </c>
      <c r="AZ395" s="16" t="s">
        <v>204</v>
      </c>
      <c r="BA395" s="16" t="s">
        <v>204</v>
      </c>
      <c r="BB395" s="16" t="s">
        <v>204</v>
      </c>
      <c r="BC395" s="16">
        <v>0.8</v>
      </c>
      <c r="BD395" s="16">
        <v>604</v>
      </c>
      <c r="BE395" s="16">
        <v>2560</v>
      </c>
      <c r="BF395" s="16">
        <v>1200</v>
      </c>
      <c r="BG395" s="16">
        <v>0</v>
      </c>
      <c r="BH395" s="16">
        <v>1200</v>
      </c>
      <c r="BI395" s="16">
        <v>1440</v>
      </c>
      <c r="BJ395" s="16">
        <v>0</v>
      </c>
    </row>
    <row r="396" spans="1:62" x14ac:dyDescent="0.35">
      <c r="A396">
        <v>395</v>
      </c>
      <c r="B396" t="s">
        <v>360</v>
      </c>
      <c r="C396" t="s">
        <v>7309</v>
      </c>
      <c r="D396" s="15" t="s">
        <v>986</v>
      </c>
      <c r="E396" s="12" t="s">
        <v>98</v>
      </c>
      <c r="G396" s="12" t="s">
        <v>588</v>
      </c>
      <c r="H396" s="12" t="s">
        <v>589</v>
      </c>
      <c r="I396" s="12" t="s">
        <v>640</v>
      </c>
      <c r="J396" s="12" t="s">
        <v>2402</v>
      </c>
      <c r="K396" s="12" t="s">
        <v>770</v>
      </c>
      <c r="N396" s="16" t="s">
        <v>206</v>
      </c>
      <c r="O396" s="16" t="s">
        <v>980</v>
      </c>
      <c r="P396" s="12" t="s">
        <v>482</v>
      </c>
      <c r="Q396" s="16">
        <v>2023</v>
      </c>
      <c r="R396" s="16">
        <v>0.5</v>
      </c>
      <c r="S396" s="16">
        <v>0</v>
      </c>
      <c r="T396" s="16">
        <v>0</v>
      </c>
      <c r="V396" s="12" t="s">
        <v>204</v>
      </c>
      <c r="W396" s="12" t="s">
        <v>204</v>
      </c>
      <c r="X396" s="16">
        <v>1</v>
      </c>
      <c r="Y396" s="16">
        <v>11</v>
      </c>
      <c r="Z396" s="16">
        <v>0.5</v>
      </c>
      <c r="AA396" s="16">
        <f t="shared" si="76"/>
        <v>60</v>
      </c>
      <c r="AB396" s="16" t="s">
        <v>643</v>
      </c>
      <c r="AC396" s="16" t="s">
        <v>981</v>
      </c>
      <c r="AD396" s="16">
        <f t="shared" si="66"/>
        <v>21000</v>
      </c>
      <c r="AE396" s="16">
        <f t="shared" si="67"/>
        <v>175</v>
      </c>
      <c r="AF396" s="16">
        <f t="shared" si="68"/>
        <v>65625</v>
      </c>
      <c r="AG396" s="16">
        <f t="shared" si="69"/>
        <v>50</v>
      </c>
      <c r="AH396" s="12">
        <v>0</v>
      </c>
      <c r="AI396" s="16">
        <f t="shared" si="70"/>
        <v>3.5</v>
      </c>
      <c r="AJ396" s="16">
        <f t="shared" si="71"/>
        <v>12075</v>
      </c>
      <c r="AK396" s="16">
        <f t="shared" si="72"/>
        <v>250</v>
      </c>
      <c r="AL396" s="16">
        <f t="shared" si="73"/>
        <v>2500</v>
      </c>
      <c r="AM396" s="16">
        <f t="shared" si="74"/>
        <v>45000</v>
      </c>
      <c r="AN396" s="16">
        <f t="shared" si="75"/>
        <v>146200</v>
      </c>
      <c r="AO396" s="12" t="s">
        <v>981</v>
      </c>
      <c r="AP396" s="16" t="s">
        <v>207</v>
      </c>
      <c r="AQ396" s="16" t="s">
        <v>204</v>
      </c>
      <c r="AS396" s="16" t="s">
        <v>2408</v>
      </c>
      <c r="AT396" s="16" t="s">
        <v>2407</v>
      </c>
      <c r="AU396" t="s">
        <v>2410</v>
      </c>
      <c r="AV396" s="15" t="s">
        <v>2409</v>
      </c>
      <c r="AW396" s="16" t="s">
        <v>593</v>
      </c>
      <c r="AX396" s="16" t="s">
        <v>204</v>
      </c>
      <c r="AY396" s="16" t="s">
        <v>204</v>
      </c>
      <c r="AZ396" s="16" t="s">
        <v>204</v>
      </c>
      <c r="BA396" s="16" t="s">
        <v>204</v>
      </c>
      <c r="BB396" s="16" t="s">
        <v>204</v>
      </c>
      <c r="BC396" s="16">
        <v>0.5</v>
      </c>
      <c r="BD396" s="16">
        <v>3.44</v>
      </c>
      <c r="BE396" s="16">
        <v>1360</v>
      </c>
      <c r="BF396" s="16">
        <v>800</v>
      </c>
      <c r="BG396" s="16">
        <v>0</v>
      </c>
      <c r="BH396" s="16">
        <v>640</v>
      </c>
      <c r="BI396" s="16">
        <v>640</v>
      </c>
      <c r="BJ396" s="16">
        <v>0</v>
      </c>
    </row>
    <row r="397" spans="1:62" x14ac:dyDescent="0.35">
      <c r="A397">
        <v>396</v>
      </c>
      <c r="B397" t="s">
        <v>360</v>
      </c>
      <c r="C397" t="s">
        <v>7310</v>
      </c>
      <c r="D397" s="15" t="s">
        <v>987</v>
      </c>
      <c r="E397" s="12" t="s">
        <v>98</v>
      </c>
      <c r="G397" s="12" t="s">
        <v>588</v>
      </c>
      <c r="H397" s="12" t="s">
        <v>589</v>
      </c>
      <c r="I397" s="12" t="s">
        <v>640</v>
      </c>
      <c r="J397" s="12" t="s">
        <v>2402</v>
      </c>
      <c r="K397" s="12" t="s">
        <v>770</v>
      </c>
      <c r="N397" s="16" t="s">
        <v>206</v>
      </c>
      <c r="O397" s="16" t="s">
        <v>980</v>
      </c>
      <c r="P397" s="12" t="s">
        <v>482</v>
      </c>
      <c r="Q397" s="16">
        <v>2023</v>
      </c>
      <c r="R397" s="16">
        <v>0.24</v>
      </c>
      <c r="S397" s="16">
        <v>0</v>
      </c>
      <c r="T397" s="16">
        <v>0</v>
      </c>
      <c r="V397" s="12" t="s">
        <v>204</v>
      </c>
      <c r="W397" s="12" t="s">
        <v>204</v>
      </c>
      <c r="X397" s="16">
        <v>1</v>
      </c>
      <c r="Y397" s="16">
        <v>8</v>
      </c>
      <c r="Z397" s="16">
        <v>0.24</v>
      </c>
      <c r="AA397" s="16">
        <f t="shared" si="76"/>
        <v>28.799999999999997</v>
      </c>
      <c r="AB397" s="16" t="s">
        <v>643</v>
      </c>
      <c r="AC397" s="16" t="s">
        <v>981</v>
      </c>
      <c r="AD397" s="16">
        <f t="shared" si="66"/>
        <v>10079.999999999998</v>
      </c>
      <c r="AE397" s="16">
        <f t="shared" si="67"/>
        <v>84</v>
      </c>
      <c r="AF397" s="16">
        <f t="shared" si="68"/>
        <v>31500</v>
      </c>
      <c r="AG397" s="16">
        <f t="shared" si="69"/>
        <v>24</v>
      </c>
      <c r="AH397" s="12">
        <v>0</v>
      </c>
      <c r="AI397" s="16">
        <f t="shared" si="70"/>
        <v>1.68</v>
      </c>
      <c r="AJ397" s="16">
        <f t="shared" si="71"/>
        <v>5796</v>
      </c>
      <c r="AK397" s="16">
        <f t="shared" si="72"/>
        <v>120</v>
      </c>
      <c r="AL397" s="16">
        <f t="shared" si="73"/>
        <v>1200</v>
      </c>
      <c r="AM397" s="16">
        <f t="shared" si="74"/>
        <v>21600</v>
      </c>
      <c r="AN397" s="16">
        <f t="shared" si="75"/>
        <v>70176</v>
      </c>
      <c r="AO397" s="12" t="s">
        <v>981</v>
      </c>
      <c r="AP397" s="16" t="s">
        <v>207</v>
      </c>
      <c r="AQ397" s="16" t="s">
        <v>204</v>
      </c>
      <c r="AS397" s="16" t="s">
        <v>2408</v>
      </c>
      <c r="AT397" s="16" t="s">
        <v>2407</v>
      </c>
      <c r="AU397" t="s">
        <v>2410</v>
      </c>
      <c r="AV397" s="15" t="s">
        <v>2409</v>
      </c>
      <c r="AW397" s="16" t="s">
        <v>593</v>
      </c>
      <c r="AX397" s="16" t="s">
        <v>204</v>
      </c>
      <c r="AY397" s="16" t="s">
        <v>204</v>
      </c>
      <c r="AZ397" s="16" t="s">
        <v>204</v>
      </c>
      <c r="BA397" s="16" t="s">
        <v>204</v>
      </c>
      <c r="BB397" s="16" t="s">
        <v>204</v>
      </c>
      <c r="BC397" s="16">
        <v>0.24</v>
      </c>
      <c r="BD397" s="16">
        <v>1.92</v>
      </c>
      <c r="BE397" s="16">
        <v>560</v>
      </c>
      <c r="BF397" s="16">
        <v>560</v>
      </c>
      <c r="BG397" s="16">
        <v>0</v>
      </c>
      <c r="BH397" s="16">
        <v>400</v>
      </c>
      <c r="BI397" s="16">
        <v>400</v>
      </c>
      <c r="BJ397" s="16">
        <v>0</v>
      </c>
    </row>
    <row r="398" spans="1:62" x14ac:dyDescent="0.35">
      <c r="A398">
        <v>397</v>
      </c>
      <c r="B398" t="s">
        <v>360</v>
      </c>
      <c r="C398" t="s">
        <v>7311</v>
      </c>
      <c r="D398" s="15" t="s">
        <v>988</v>
      </c>
      <c r="E398" s="12" t="s">
        <v>93</v>
      </c>
      <c r="G398" s="12" t="s">
        <v>588</v>
      </c>
      <c r="H398" s="12" t="s">
        <v>589</v>
      </c>
      <c r="I398" s="12" t="s">
        <v>640</v>
      </c>
      <c r="J398" s="12" t="s">
        <v>2402</v>
      </c>
      <c r="K398" s="12" t="s">
        <v>770</v>
      </c>
      <c r="N398" s="16" t="s">
        <v>206</v>
      </c>
      <c r="O398" s="16" t="s">
        <v>980</v>
      </c>
      <c r="P398" s="12" t="s">
        <v>482</v>
      </c>
      <c r="Q398" s="16">
        <v>2023</v>
      </c>
      <c r="R398" s="16">
        <v>3.99</v>
      </c>
      <c r="S398" s="16">
        <v>0</v>
      </c>
      <c r="T398" s="16">
        <v>0</v>
      </c>
      <c r="V398" s="12" t="s">
        <v>204</v>
      </c>
      <c r="W398" s="12" t="s">
        <v>204</v>
      </c>
      <c r="X398" s="16">
        <v>1</v>
      </c>
      <c r="Y398" s="16">
        <v>6</v>
      </c>
      <c r="Z398" s="16">
        <v>3.99</v>
      </c>
      <c r="AA398" s="16">
        <f t="shared" si="76"/>
        <v>478.8</v>
      </c>
      <c r="AB398" s="16" t="s">
        <v>643</v>
      </c>
      <c r="AC398" s="16" t="s">
        <v>981</v>
      </c>
      <c r="AD398" s="16">
        <f t="shared" si="66"/>
        <v>167580</v>
      </c>
      <c r="AE398" s="16">
        <f t="shared" si="67"/>
        <v>1396.5</v>
      </c>
      <c r="AF398" s="16">
        <f t="shared" si="68"/>
        <v>523687.5</v>
      </c>
      <c r="AG398" s="16">
        <f t="shared" si="69"/>
        <v>399</v>
      </c>
      <c r="AH398" s="12">
        <v>0</v>
      </c>
      <c r="AI398" s="16">
        <f t="shared" si="70"/>
        <v>27.93</v>
      </c>
      <c r="AJ398" s="16">
        <f t="shared" si="71"/>
        <v>96358.5</v>
      </c>
      <c r="AK398" s="16">
        <f t="shared" si="72"/>
        <v>1995</v>
      </c>
      <c r="AL398" s="16">
        <f t="shared" si="73"/>
        <v>19950</v>
      </c>
      <c r="AM398" s="16">
        <f t="shared" si="74"/>
        <v>359100</v>
      </c>
      <c r="AN398" s="16">
        <f t="shared" si="75"/>
        <v>1166676</v>
      </c>
      <c r="AO398" s="12" t="s">
        <v>981</v>
      </c>
      <c r="AP398" s="16" t="s">
        <v>207</v>
      </c>
      <c r="AQ398" s="16" t="s">
        <v>204</v>
      </c>
      <c r="AS398" s="16" t="s">
        <v>2408</v>
      </c>
      <c r="AT398" s="16" t="s">
        <v>2407</v>
      </c>
      <c r="AU398" t="s">
        <v>2410</v>
      </c>
      <c r="AV398" s="15" t="s">
        <v>2409</v>
      </c>
      <c r="AW398" s="16" t="s">
        <v>593</v>
      </c>
      <c r="AX398" s="16" t="s">
        <v>204</v>
      </c>
      <c r="AY398" s="16" t="s">
        <v>204</v>
      </c>
      <c r="AZ398" s="16" t="s">
        <v>204</v>
      </c>
      <c r="BA398" s="16" t="s">
        <v>204</v>
      </c>
      <c r="BB398" s="16" t="s">
        <v>204</v>
      </c>
      <c r="BC398" s="16">
        <v>3.99</v>
      </c>
      <c r="BD398" s="16">
        <v>29.12</v>
      </c>
      <c r="BE398" s="16">
        <v>11200</v>
      </c>
      <c r="BF398" s="16">
        <v>4000</v>
      </c>
      <c r="BG398" s="16">
        <v>0</v>
      </c>
      <c r="BH398" s="16">
        <v>5920</v>
      </c>
      <c r="BI398" s="16">
        <v>8000</v>
      </c>
      <c r="BJ398" s="16">
        <v>0</v>
      </c>
    </row>
    <row r="399" spans="1:62" x14ac:dyDescent="0.35">
      <c r="A399">
        <v>398</v>
      </c>
      <c r="B399" t="s">
        <v>360</v>
      </c>
      <c r="C399" t="s">
        <v>7312</v>
      </c>
      <c r="D399" s="15" t="s">
        <v>636</v>
      </c>
      <c r="E399" s="12" t="s">
        <v>98</v>
      </c>
      <c r="G399" s="12" t="s">
        <v>588</v>
      </c>
      <c r="H399" s="12" t="s">
        <v>589</v>
      </c>
      <c r="I399" s="12" t="s">
        <v>640</v>
      </c>
      <c r="J399" s="12" t="s">
        <v>2402</v>
      </c>
      <c r="K399" s="12" t="s">
        <v>770</v>
      </c>
      <c r="N399" s="16" t="s">
        <v>206</v>
      </c>
      <c r="O399" s="16" t="s">
        <v>989</v>
      </c>
      <c r="P399" s="12" t="s">
        <v>482</v>
      </c>
      <c r="Q399" s="16">
        <v>2023</v>
      </c>
      <c r="R399" s="16">
        <v>1.3</v>
      </c>
      <c r="S399" s="16">
        <v>0</v>
      </c>
      <c r="T399" s="16">
        <v>0</v>
      </c>
      <c r="V399" s="12" t="s">
        <v>204</v>
      </c>
      <c r="W399" s="12" t="s">
        <v>204</v>
      </c>
      <c r="X399" s="16">
        <v>1</v>
      </c>
      <c r="Y399" s="16">
        <v>16</v>
      </c>
      <c r="Z399" s="16">
        <v>1.3</v>
      </c>
      <c r="AA399" s="16">
        <f t="shared" si="76"/>
        <v>156</v>
      </c>
      <c r="AB399" s="16" t="s">
        <v>643</v>
      </c>
      <c r="AC399" s="16" t="s">
        <v>592</v>
      </c>
      <c r="AD399" s="16">
        <f t="shared" si="66"/>
        <v>54600</v>
      </c>
      <c r="AE399" s="16">
        <f t="shared" si="67"/>
        <v>455</v>
      </c>
      <c r="AF399" s="16">
        <f t="shared" si="68"/>
        <v>170625</v>
      </c>
      <c r="AG399" s="16">
        <f t="shared" si="69"/>
        <v>130</v>
      </c>
      <c r="AH399" s="12">
        <v>0</v>
      </c>
      <c r="AI399" s="16">
        <f t="shared" si="70"/>
        <v>9.1</v>
      </c>
      <c r="AJ399" s="16">
        <f t="shared" si="71"/>
        <v>31395</v>
      </c>
      <c r="AK399" s="16">
        <f t="shared" si="72"/>
        <v>650</v>
      </c>
      <c r="AL399" s="16">
        <f t="shared" si="73"/>
        <v>6500</v>
      </c>
      <c r="AM399" s="16">
        <f t="shared" si="74"/>
        <v>117000</v>
      </c>
      <c r="AN399" s="16">
        <f t="shared" si="75"/>
        <v>380120</v>
      </c>
      <c r="AO399" s="12" t="s">
        <v>592</v>
      </c>
      <c r="AP399" s="16" t="s">
        <v>207</v>
      </c>
      <c r="AQ399" s="16" t="s">
        <v>204</v>
      </c>
      <c r="AS399" s="16" t="s">
        <v>2408</v>
      </c>
      <c r="AT399" s="16" t="s">
        <v>2407</v>
      </c>
      <c r="AU399" t="s">
        <v>2410</v>
      </c>
      <c r="AV399" s="15" t="s">
        <v>2409</v>
      </c>
      <c r="AW399" s="16" t="s">
        <v>593</v>
      </c>
      <c r="AX399" s="16" t="s">
        <v>204</v>
      </c>
      <c r="AY399" s="16" t="s">
        <v>204</v>
      </c>
      <c r="AZ399" s="16" t="s">
        <v>204</v>
      </c>
      <c r="BA399" s="16" t="s">
        <v>204</v>
      </c>
      <c r="BB399" s="16" t="s">
        <v>204</v>
      </c>
      <c r="BC399" s="16">
        <v>1.3</v>
      </c>
      <c r="BD399" s="16">
        <v>9.44</v>
      </c>
      <c r="BE399" s="16">
        <v>3520</v>
      </c>
      <c r="BF399" s="16">
        <v>2000</v>
      </c>
      <c r="BG399" s="16">
        <v>0</v>
      </c>
      <c r="BH399" s="16">
        <v>2320</v>
      </c>
      <c r="BI399" s="16">
        <v>1600</v>
      </c>
      <c r="BJ399" s="16">
        <v>0</v>
      </c>
    </row>
    <row r="400" spans="1:62" x14ac:dyDescent="0.35">
      <c r="A400">
        <v>399</v>
      </c>
      <c r="B400" t="s">
        <v>360</v>
      </c>
      <c r="C400" t="s">
        <v>7313</v>
      </c>
      <c r="D400" s="15" t="s">
        <v>985</v>
      </c>
      <c r="E400" s="12" t="s">
        <v>98</v>
      </c>
      <c r="G400" s="12" t="s">
        <v>588</v>
      </c>
      <c r="H400" s="12" t="s">
        <v>589</v>
      </c>
      <c r="I400" s="12" t="s">
        <v>640</v>
      </c>
      <c r="J400" s="12" t="s">
        <v>2402</v>
      </c>
      <c r="K400" s="12" t="s">
        <v>770</v>
      </c>
      <c r="N400" s="16" t="s">
        <v>206</v>
      </c>
      <c r="O400" s="16" t="s">
        <v>989</v>
      </c>
      <c r="P400" s="12" t="s">
        <v>482</v>
      </c>
      <c r="Q400" s="16">
        <v>2023</v>
      </c>
      <c r="R400" s="16">
        <v>0.8</v>
      </c>
      <c r="S400" s="16">
        <v>0</v>
      </c>
      <c r="T400" s="16">
        <v>0</v>
      </c>
      <c r="V400" s="12" t="s">
        <v>204</v>
      </c>
      <c r="W400" s="12" t="s">
        <v>204</v>
      </c>
      <c r="X400" s="16">
        <v>1</v>
      </c>
      <c r="Y400" s="16">
        <v>14</v>
      </c>
      <c r="Z400" s="16">
        <v>0.8</v>
      </c>
      <c r="AA400" s="16">
        <f t="shared" si="76"/>
        <v>96</v>
      </c>
      <c r="AB400" s="16" t="s">
        <v>643</v>
      </c>
      <c r="AC400" s="16" t="s">
        <v>592</v>
      </c>
      <c r="AD400" s="16">
        <f t="shared" si="66"/>
        <v>33600</v>
      </c>
      <c r="AE400" s="16">
        <f t="shared" si="67"/>
        <v>280</v>
      </c>
      <c r="AF400" s="16">
        <f t="shared" si="68"/>
        <v>105000</v>
      </c>
      <c r="AG400" s="16">
        <f t="shared" si="69"/>
        <v>80</v>
      </c>
      <c r="AH400" s="12">
        <v>0</v>
      </c>
      <c r="AI400" s="16">
        <f t="shared" si="70"/>
        <v>5.6000000000000005</v>
      </c>
      <c r="AJ400" s="16">
        <f t="shared" si="71"/>
        <v>19320.000000000004</v>
      </c>
      <c r="AK400" s="16">
        <f t="shared" si="72"/>
        <v>400</v>
      </c>
      <c r="AL400" s="16">
        <f t="shared" si="73"/>
        <v>4000</v>
      </c>
      <c r="AM400" s="16">
        <f t="shared" si="74"/>
        <v>72000</v>
      </c>
      <c r="AN400" s="16">
        <f t="shared" si="75"/>
        <v>233920</v>
      </c>
      <c r="AO400" s="12" t="s">
        <v>592</v>
      </c>
      <c r="AP400" s="16" t="s">
        <v>207</v>
      </c>
      <c r="AQ400" s="16" t="s">
        <v>204</v>
      </c>
      <c r="AS400" s="16" t="s">
        <v>2408</v>
      </c>
      <c r="AT400" s="16" t="s">
        <v>2407</v>
      </c>
      <c r="AU400" t="s">
        <v>2410</v>
      </c>
      <c r="AV400" s="15" t="s">
        <v>2409</v>
      </c>
      <c r="AW400" s="16" t="s">
        <v>593</v>
      </c>
      <c r="AX400" s="16" t="s">
        <v>204</v>
      </c>
      <c r="AY400" s="16" t="s">
        <v>204</v>
      </c>
      <c r="AZ400" s="16" t="s">
        <v>204</v>
      </c>
      <c r="BA400" s="16" t="s">
        <v>204</v>
      </c>
      <c r="BB400" s="16" t="s">
        <v>204</v>
      </c>
      <c r="BC400" s="16">
        <v>0.8</v>
      </c>
      <c r="BD400" s="16">
        <v>6.4</v>
      </c>
      <c r="BE400" s="16">
        <v>2560</v>
      </c>
      <c r="BF400" s="16">
        <v>1600</v>
      </c>
      <c r="BG400" s="16">
        <v>0</v>
      </c>
      <c r="BH400" s="16">
        <v>1120</v>
      </c>
      <c r="BI400" s="16">
        <v>1120</v>
      </c>
      <c r="BJ400" s="16">
        <v>0</v>
      </c>
    </row>
    <row r="401" spans="1:62" x14ac:dyDescent="0.35">
      <c r="A401">
        <v>400</v>
      </c>
      <c r="B401" t="s">
        <v>360</v>
      </c>
      <c r="C401" t="s">
        <v>7314</v>
      </c>
      <c r="D401" s="15" t="s">
        <v>990</v>
      </c>
      <c r="E401" s="12" t="s">
        <v>98</v>
      </c>
      <c r="G401" s="12" t="s">
        <v>588</v>
      </c>
      <c r="H401" s="12" t="s">
        <v>589</v>
      </c>
      <c r="I401" s="12" t="s">
        <v>640</v>
      </c>
      <c r="J401" s="12" t="s">
        <v>2402</v>
      </c>
      <c r="K401" s="12" t="s">
        <v>770</v>
      </c>
      <c r="N401" s="16" t="s">
        <v>206</v>
      </c>
      <c r="O401" s="16" t="s">
        <v>989</v>
      </c>
      <c r="P401" s="12" t="s">
        <v>482</v>
      </c>
      <c r="Q401" s="16">
        <v>2023</v>
      </c>
      <c r="R401" s="16">
        <v>2.2999999999999998</v>
      </c>
      <c r="S401" s="16">
        <v>0</v>
      </c>
      <c r="T401" s="16">
        <v>0</v>
      </c>
      <c r="V401" s="12" t="s">
        <v>204</v>
      </c>
      <c r="W401" s="12" t="s">
        <v>204</v>
      </c>
      <c r="X401" s="16">
        <v>1</v>
      </c>
      <c r="Y401" s="16">
        <v>12</v>
      </c>
      <c r="Z401" s="16">
        <v>2.2999999999999998</v>
      </c>
      <c r="AA401" s="16">
        <f t="shared" si="76"/>
        <v>276</v>
      </c>
      <c r="AB401" s="16" t="s">
        <v>643</v>
      </c>
      <c r="AC401" s="16" t="s">
        <v>592</v>
      </c>
      <c r="AD401" s="16">
        <f t="shared" si="66"/>
        <v>96600</v>
      </c>
      <c r="AE401" s="16">
        <f t="shared" si="67"/>
        <v>804.99999999999989</v>
      </c>
      <c r="AF401" s="16">
        <f t="shared" si="68"/>
        <v>301874.99999999994</v>
      </c>
      <c r="AG401" s="16">
        <f t="shared" si="69"/>
        <v>229.99999999999997</v>
      </c>
      <c r="AH401" s="12">
        <v>0</v>
      </c>
      <c r="AI401" s="16">
        <f t="shared" si="70"/>
        <v>16.099999999999998</v>
      </c>
      <c r="AJ401" s="16">
        <f t="shared" si="71"/>
        <v>55544.999999999993</v>
      </c>
      <c r="AK401" s="16">
        <f t="shared" si="72"/>
        <v>1150</v>
      </c>
      <c r="AL401" s="16">
        <f t="shared" si="73"/>
        <v>11500</v>
      </c>
      <c r="AM401" s="16">
        <f t="shared" si="74"/>
        <v>206999.99999999997</v>
      </c>
      <c r="AN401" s="16">
        <f t="shared" si="75"/>
        <v>672519.99999999988</v>
      </c>
      <c r="AO401" s="12" t="s">
        <v>592</v>
      </c>
      <c r="AP401" s="16" t="s">
        <v>207</v>
      </c>
      <c r="AQ401" s="16" t="s">
        <v>204</v>
      </c>
      <c r="AS401" s="16" t="s">
        <v>2408</v>
      </c>
      <c r="AT401" s="16" t="s">
        <v>2407</v>
      </c>
      <c r="AU401" t="s">
        <v>2410</v>
      </c>
      <c r="AV401" s="15" t="s">
        <v>2409</v>
      </c>
      <c r="AW401" s="16" t="s">
        <v>593</v>
      </c>
      <c r="AX401" s="16" t="s">
        <v>204</v>
      </c>
      <c r="AY401" s="16" t="s">
        <v>204</v>
      </c>
      <c r="AZ401" s="16" t="s">
        <v>204</v>
      </c>
      <c r="BA401" s="16" t="s">
        <v>204</v>
      </c>
      <c r="BB401" s="16" t="s">
        <v>204</v>
      </c>
      <c r="BC401" s="16">
        <v>2.2999999999999998</v>
      </c>
      <c r="BD401" s="16">
        <v>16.399999999999999</v>
      </c>
      <c r="BE401" s="16">
        <v>6240</v>
      </c>
      <c r="BF401" s="16">
        <v>3200</v>
      </c>
      <c r="BG401" s="16">
        <v>0</v>
      </c>
      <c r="BH401" s="16">
        <v>3200</v>
      </c>
      <c r="BI401" s="16">
        <v>3760</v>
      </c>
      <c r="BJ401" s="16">
        <v>0</v>
      </c>
    </row>
    <row r="402" spans="1:62" x14ac:dyDescent="0.35">
      <c r="A402">
        <v>401</v>
      </c>
      <c r="B402" t="s">
        <v>360</v>
      </c>
      <c r="C402" t="s">
        <v>7315</v>
      </c>
      <c r="D402" s="15" t="s">
        <v>991</v>
      </c>
      <c r="E402" s="12" t="s">
        <v>98</v>
      </c>
      <c r="G402" s="12" t="s">
        <v>588</v>
      </c>
      <c r="H402" s="12" t="s">
        <v>589</v>
      </c>
      <c r="I402" s="12" t="s">
        <v>640</v>
      </c>
      <c r="J402" s="12" t="s">
        <v>2402</v>
      </c>
      <c r="K402" s="12" t="s">
        <v>770</v>
      </c>
      <c r="N402" s="16" t="s">
        <v>206</v>
      </c>
      <c r="O402" s="16" t="s">
        <v>989</v>
      </c>
      <c r="P402" s="12" t="s">
        <v>482</v>
      </c>
      <c r="Q402" s="16">
        <v>2023</v>
      </c>
      <c r="R402" s="16">
        <v>0.8</v>
      </c>
      <c r="S402" s="16">
        <v>0</v>
      </c>
      <c r="T402" s="16">
        <v>0</v>
      </c>
      <c r="V402" s="12" t="s">
        <v>204</v>
      </c>
      <c r="W402" s="12" t="s">
        <v>204</v>
      </c>
      <c r="X402" s="16">
        <v>1</v>
      </c>
      <c r="Y402" s="16">
        <v>6</v>
      </c>
      <c r="Z402" s="16">
        <v>0.8</v>
      </c>
      <c r="AA402" s="16">
        <f t="shared" si="76"/>
        <v>96</v>
      </c>
      <c r="AB402" s="16" t="s">
        <v>643</v>
      </c>
      <c r="AC402" s="16" t="s">
        <v>592</v>
      </c>
      <c r="AD402" s="16">
        <f t="shared" si="66"/>
        <v>33600</v>
      </c>
      <c r="AE402" s="16">
        <f t="shared" si="67"/>
        <v>280</v>
      </c>
      <c r="AF402" s="16">
        <f t="shared" si="68"/>
        <v>105000</v>
      </c>
      <c r="AG402" s="16">
        <f t="shared" si="69"/>
        <v>80</v>
      </c>
      <c r="AH402" s="12">
        <v>0</v>
      </c>
      <c r="AI402" s="16">
        <f t="shared" si="70"/>
        <v>5.6000000000000005</v>
      </c>
      <c r="AJ402" s="16">
        <f t="shared" si="71"/>
        <v>19320.000000000004</v>
      </c>
      <c r="AK402" s="16">
        <f t="shared" si="72"/>
        <v>400</v>
      </c>
      <c r="AL402" s="16">
        <f t="shared" si="73"/>
        <v>4000</v>
      </c>
      <c r="AM402" s="16">
        <f t="shared" si="74"/>
        <v>72000</v>
      </c>
      <c r="AN402" s="16">
        <f t="shared" si="75"/>
        <v>233920</v>
      </c>
      <c r="AO402" s="12" t="s">
        <v>592</v>
      </c>
      <c r="AP402" s="16" t="s">
        <v>207</v>
      </c>
      <c r="AQ402" s="16" t="s">
        <v>204</v>
      </c>
      <c r="AS402" s="16" t="s">
        <v>2408</v>
      </c>
      <c r="AT402" s="16" t="s">
        <v>2407</v>
      </c>
      <c r="AU402" t="s">
        <v>2410</v>
      </c>
      <c r="AV402" s="15" t="s">
        <v>2409</v>
      </c>
      <c r="AW402" s="16" t="s">
        <v>593</v>
      </c>
      <c r="AX402" s="16" t="s">
        <v>204</v>
      </c>
      <c r="AY402" s="16" t="s">
        <v>204</v>
      </c>
      <c r="AZ402" s="16" t="s">
        <v>204</v>
      </c>
      <c r="BA402" s="16" t="s">
        <v>204</v>
      </c>
      <c r="BB402" s="16" t="s">
        <v>204</v>
      </c>
      <c r="BC402" s="16">
        <v>0.8</v>
      </c>
      <c r="BD402" s="16">
        <v>6.24</v>
      </c>
      <c r="BE402" s="16">
        <v>2560</v>
      </c>
      <c r="BF402" s="16">
        <v>1600</v>
      </c>
      <c r="BG402" s="16">
        <v>0</v>
      </c>
      <c r="BH402" s="16">
        <v>1040</v>
      </c>
      <c r="BI402" s="16">
        <v>1040</v>
      </c>
      <c r="BJ402" s="16">
        <v>0</v>
      </c>
    </row>
    <row r="403" spans="1:62" x14ac:dyDescent="0.35">
      <c r="A403">
        <v>402</v>
      </c>
      <c r="B403" t="s">
        <v>360</v>
      </c>
      <c r="C403" t="s">
        <v>7316</v>
      </c>
      <c r="D403" s="15" t="s">
        <v>992</v>
      </c>
      <c r="E403" s="12" t="s">
        <v>98</v>
      </c>
      <c r="G403" s="12" t="s">
        <v>588</v>
      </c>
      <c r="H403" s="12" t="s">
        <v>589</v>
      </c>
      <c r="I403" s="12" t="s">
        <v>640</v>
      </c>
      <c r="J403" s="12" t="s">
        <v>2402</v>
      </c>
      <c r="K403" s="12" t="s">
        <v>770</v>
      </c>
      <c r="N403" s="16" t="s">
        <v>206</v>
      </c>
      <c r="O403" s="16" t="s">
        <v>993</v>
      </c>
      <c r="P403" s="12" t="s">
        <v>482</v>
      </c>
      <c r="Q403" s="16">
        <v>2023</v>
      </c>
      <c r="R403" s="16">
        <v>0.69</v>
      </c>
      <c r="S403" s="16">
        <v>0</v>
      </c>
      <c r="T403" s="16">
        <v>0</v>
      </c>
      <c r="V403" s="12" t="s">
        <v>204</v>
      </c>
      <c r="W403" s="12" t="s">
        <v>204</v>
      </c>
      <c r="X403" s="16">
        <v>1</v>
      </c>
      <c r="Y403" s="16">
        <v>9</v>
      </c>
      <c r="Z403" s="16">
        <v>0.69</v>
      </c>
      <c r="AA403" s="16">
        <f t="shared" si="76"/>
        <v>82.8</v>
      </c>
      <c r="AB403" s="16" t="s">
        <v>643</v>
      </c>
      <c r="AC403" s="16" t="s">
        <v>592</v>
      </c>
      <c r="AD403" s="16">
        <f t="shared" si="66"/>
        <v>28980</v>
      </c>
      <c r="AE403" s="16">
        <f t="shared" si="67"/>
        <v>241.49999999999997</v>
      </c>
      <c r="AF403" s="16">
        <f t="shared" si="68"/>
        <v>90562.499999999985</v>
      </c>
      <c r="AG403" s="16">
        <f t="shared" si="69"/>
        <v>69</v>
      </c>
      <c r="AH403" s="12">
        <v>0</v>
      </c>
      <c r="AI403" s="16">
        <f t="shared" si="70"/>
        <v>4.83</v>
      </c>
      <c r="AJ403" s="16">
        <f t="shared" si="71"/>
        <v>16663.5</v>
      </c>
      <c r="AK403" s="16">
        <f t="shared" si="72"/>
        <v>345</v>
      </c>
      <c r="AL403" s="16">
        <f t="shared" si="73"/>
        <v>3449.9999999999995</v>
      </c>
      <c r="AM403" s="16">
        <f t="shared" si="74"/>
        <v>62099.999999999993</v>
      </c>
      <c r="AN403" s="16">
        <f t="shared" si="75"/>
        <v>201755.99999999997</v>
      </c>
      <c r="AO403" s="12" t="s">
        <v>592</v>
      </c>
      <c r="AP403" s="16" t="s">
        <v>207</v>
      </c>
      <c r="AQ403" s="16" t="s">
        <v>204</v>
      </c>
      <c r="AS403" s="16" t="s">
        <v>2408</v>
      </c>
      <c r="AT403" s="16" t="s">
        <v>2407</v>
      </c>
      <c r="AU403" t="s">
        <v>2410</v>
      </c>
      <c r="AV403" s="15" t="s">
        <v>2409</v>
      </c>
      <c r="AW403" s="16" t="s">
        <v>593</v>
      </c>
      <c r="AX403" s="16" t="s">
        <v>204</v>
      </c>
      <c r="AY403" s="16" t="s">
        <v>204</v>
      </c>
      <c r="AZ403" s="16" t="s">
        <v>204</v>
      </c>
      <c r="BA403" s="16" t="s">
        <v>204</v>
      </c>
      <c r="BB403" s="16" t="s">
        <v>204</v>
      </c>
      <c r="BC403" s="16">
        <v>0.69</v>
      </c>
      <c r="BD403" s="16">
        <v>5.36</v>
      </c>
      <c r="BE403" s="16">
        <v>1280</v>
      </c>
      <c r="BF403" s="16">
        <v>1200</v>
      </c>
      <c r="BG403" s="16">
        <v>0</v>
      </c>
      <c r="BH403" s="16">
        <v>1680</v>
      </c>
      <c r="BI403" s="16">
        <v>1680</v>
      </c>
      <c r="BJ403" s="16">
        <v>0</v>
      </c>
    </row>
    <row r="404" spans="1:62" x14ac:dyDescent="0.35">
      <c r="A404">
        <v>403</v>
      </c>
      <c r="B404" t="s">
        <v>360</v>
      </c>
      <c r="C404" t="s">
        <v>7317</v>
      </c>
      <c r="D404" s="15" t="s">
        <v>994</v>
      </c>
      <c r="E404" s="12" t="s">
        <v>98</v>
      </c>
      <c r="G404" s="12" t="s">
        <v>588</v>
      </c>
      <c r="H404" s="12" t="s">
        <v>589</v>
      </c>
      <c r="I404" s="12" t="s">
        <v>640</v>
      </c>
      <c r="J404" s="12" t="s">
        <v>2402</v>
      </c>
      <c r="K404" s="12" t="s">
        <v>770</v>
      </c>
      <c r="N404" s="16" t="s">
        <v>206</v>
      </c>
      <c r="O404" s="16" t="s">
        <v>989</v>
      </c>
      <c r="P404" s="12" t="s">
        <v>482</v>
      </c>
      <c r="Q404" s="16">
        <v>2023</v>
      </c>
      <c r="R404" s="16">
        <v>0.24</v>
      </c>
      <c r="S404" s="16">
        <v>0</v>
      </c>
      <c r="T404" s="16">
        <v>0</v>
      </c>
      <c r="V404" s="12" t="s">
        <v>204</v>
      </c>
      <c r="W404" s="12" t="s">
        <v>204</v>
      </c>
      <c r="X404" s="16">
        <v>1</v>
      </c>
      <c r="Y404" s="16">
        <v>9</v>
      </c>
      <c r="Z404" s="16">
        <v>0.24</v>
      </c>
      <c r="AA404" s="16">
        <f t="shared" si="76"/>
        <v>28.799999999999997</v>
      </c>
      <c r="AB404" s="16" t="s">
        <v>643</v>
      </c>
      <c r="AC404" s="16" t="s">
        <v>592</v>
      </c>
      <c r="AD404" s="16">
        <f t="shared" si="66"/>
        <v>10079.999999999998</v>
      </c>
      <c r="AE404" s="16">
        <f t="shared" si="67"/>
        <v>84</v>
      </c>
      <c r="AF404" s="16">
        <f t="shared" si="68"/>
        <v>31500</v>
      </c>
      <c r="AG404" s="16">
        <f t="shared" si="69"/>
        <v>24</v>
      </c>
      <c r="AH404" s="12">
        <v>0</v>
      </c>
      <c r="AI404" s="16">
        <f t="shared" si="70"/>
        <v>1.68</v>
      </c>
      <c r="AJ404" s="16">
        <f t="shared" si="71"/>
        <v>5796</v>
      </c>
      <c r="AK404" s="16">
        <f t="shared" si="72"/>
        <v>120</v>
      </c>
      <c r="AL404" s="16">
        <f t="shared" si="73"/>
        <v>1200</v>
      </c>
      <c r="AM404" s="16">
        <f t="shared" si="74"/>
        <v>21600</v>
      </c>
      <c r="AN404" s="16">
        <f t="shared" si="75"/>
        <v>70176</v>
      </c>
      <c r="AO404" s="12" t="s">
        <v>592</v>
      </c>
      <c r="AP404" s="16" t="s">
        <v>207</v>
      </c>
      <c r="AQ404" s="16" t="s">
        <v>204</v>
      </c>
      <c r="AS404" s="16" t="s">
        <v>2408</v>
      </c>
      <c r="AT404" s="16" t="s">
        <v>2407</v>
      </c>
      <c r="AU404" t="s">
        <v>2410</v>
      </c>
      <c r="AV404" s="15" t="s">
        <v>2409</v>
      </c>
      <c r="AW404" s="16" t="s">
        <v>593</v>
      </c>
      <c r="AX404" s="16" t="s">
        <v>204</v>
      </c>
      <c r="AY404" s="16" t="s">
        <v>204</v>
      </c>
      <c r="AZ404" s="16" t="s">
        <v>204</v>
      </c>
      <c r="BA404" s="16" t="s">
        <v>204</v>
      </c>
      <c r="BB404" s="16" t="s">
        <v>204</v>
      </c>
      <c r="BC404" s="16">
        <v>0.24</v>
      </c>
      <c r="BD404" s="16">
        <v>1.68</v>
      </c>
      <c r="BE404" s="16">
        <v>560</v>
      </c>
      <c r="BF404" s="16">
        <v>560</v>
      </c>
      <c r="BG404" s="16">
        <v>0</v>
      </c>
      <c r="BH404" s="16">
        <v>320</v>
      </c>
      <c r="BI404" s="16">
        <v>240</v>
      </c>
      <c r="BJ404" s="16">
        <v>0</v>
      </c>
    </row>
    <row r="405" spans="1:62" x14ac:dyDescent="0.35">
      <c r="A405">
        <v>404</v>
      </c>
      <c r="B405" t="s">
        <v>360</v>
      </c>
      <c r="C405" t="s">
        <v>7318</v>
      </c>
      <c r="D405" s="15" t="s">
        <v>995</v>
      </c>
      <c r="E405" s="12" t="s">
        <v>98</v>
      </c>
      <c r="G405" s="12" t="s">
        <v>588</v>
      </c>
      <c r="H405" s="12" t="s">
        <v>589</v>
      </c>
      <c r="I405" s="12" t="s">
        <v>640</v>
      </c>
      <c r="J405" s="12" t="s">
        <v>2402</v>
      </c>
      <c r="K405" s="12" t="s">
        <v>770</v>
      </c>
      <c r="N405" s="16" t="s">
        <v>206</v>
      </c>
      <c r="O405" s="16" t="s">
        <v>993</v>
      </c>
      <c r="P405" s="12" t="s">
        <v>482</v>
      </c>
      <c r="Q405" s="16">
        <v>2023</v>
      </c>
      <c r="R405" s="16">
        <v>0.55000000000000004</v>
      </c>
      <c r="S405" s="16">
        <v>0</v>
      </c>
      <c r="T405" s="16">
        <v>0</v>
      </c>
      <c r="V405" s="12" t="s">
        <v>204</v>
      </c>
      <c r="W405" s="12" t="s">
        <v>204</v>
      </c>
      <c r="X405" s="16">
        <v>1</v>
      </c>
      <c r="Y405" s="16">
        <v>11</v>
      </c>
      <c r="Z405" s="16">
        <v>0.55000000000000004</v>
      </c>
      <c r="AA405" s="16">
        <f t="shared" si="76"/>
        <v>66</v>
      </c>
      <c r="AB405" s="16" t="s">
        <v>643</v>
      </c>
      <c r="AC405" s="16" t="s">
        <v>592</v>
      </c>
      <c r="AD405" s="16">
        <f t="shared" si="66"/>
        <v>23100</v>
      </c>
      <c r="AE405" s="16">
        <f t="shared" si="67"/>
        <v>192.50000000000003</v>
      </c>
      <c r="AF405" s="16">
        <f t="shared" si="68"/>
        <v>72187.500000000015</v>
      </c>
      <c r="AG405" s="16">
        <f t="shared" si="69"/>
        <v>55.000000000000007</v>
      </c>
      <c r="AH405" s="12">
        <v>0</v>
      </c>
      <c r="AI405" s="16">
        <f t="shared" si="70"/>
        <v>3.8500000000000005</v>
      </c>
      <c r="AJ405" s="16">
        <f t="shared" si="71"/>
        <v>13282.500000000002</v>
      </c>
      <c r="AK405" s="16">
        <f t="shared" si="72"/>
        <v>275</v>
      </c>
      <c r="AL405" s="16">
        <f t="shared" si="73"/>
        <v>2750</v>
      </c>
      <c r="AM405" s="16">
        <f t="shared" si="74"/>
        <v>49500.000000000007</v>
      </c>
      <c r="AN405" s="16">
        <f t="shared" si="75"/>
        <v>160820.00000000003</v>
      </c>
      <c r="AO405" s="12" t="s">
        <v>592</v>
      </c>
      <c r="AP405" s="16" t="s">
        <v>207</v>
      </c>
      <c r="AQ405" s="16" t="s">
        <v>204</v>
      </c>
      <c r="AS405" s="16" t="s">
        <v>2408</v>
      </c>
      <c r="AT405" s="16" t="s">
        <v>2407</v>
      </c>
      <c r="AU405" t="s">
        <v>2410</v>
      </c>
      <c r="AV405" s="15" t="s">
        <v>2409</v>
      </c>
      <c r="AW405" s="16" t="s">
        <v>593</v>
      </c>
      <c r="AX405" s="16" t="s">
        <v>204</v>
      </c>
      <c r="AY405" s="16" t="s">
        <v>204</v>
      </c>
      <c r="AZ405" s="16" t="s">
        <v>204</v>
      </c>
      <c r="BA405" s="16" t="s">
        <v>204</v>
      </c>
      <c r="BB405" s="16" t="s">
        <v>204</v>
      </c>
      <c r="BC405" s="16">
        <v>0.55000000000000004</v>
      </c>
      <c r="BD405" s="16">
        <v>4.4000000000000004</v>
      </c>
      <c r="BE405" s="16">
        <v>1520</v>
      </c>
      <c r="BF405" s="16">
        <v>1200</v>
      </c>
      <c r="BG405" s="16">
        <v>0</v>
      </c>
      <c r="BH405" s="16">
        <v>800</v>
      </c>
      <c r="BI405" s="16">
        <v>880</v>
      </c>
      <c r="BJ405" s="16">
        <v>0</v>
      </c>
    </row>
    <row r="406" spans="1:62" x14ac:dyDescent="0.35">
      <c r="A406">
        <v>405</v>
      </c>
      <c r="B406" t="s">
        <v>360</v>
      </c>
      <c r="C406" t="s">
        <v>7319</v>
      </c>
      <c r="D406" s="15" t="s">
        <v>996</v>
      </c>
      <c r="E406" s="12" t="s">
        <v>98</v>
      </c>
      <c r="G406" s="12" t="s">
        <v>588</v>
      </c>
      <c r="H406" s="12" t="s">
        <v>589</v>
      </c>
      <c r="I406" s="12" t="s">
        <v>640</v>
      </c>
      <c r="J406" s="12" t="s">
        <v>2402</v>
      </c>
      <c r="K406" s="12" t="s">
        <v>770</v>
      </c>
      <c r="N406" s="16" t="s">
        <v>206</v>
      </c>
      <c r="O406" s="16" t="s">
        <v>997</v>
      </c>
      <c r="P406" s="12" t="s">
        <v>482</v>
      </c>
      <c r="Q406" s="16">
        <v>2023</v>
      </c>
      <c r="R406" s="16">
        <v>1.87</v>
      </c>
      <c r="S406" s="16">
        <v>0</v>
      </c>
      <c r="T406" s="16">
        <v>0</v>
      </c>
      <c r="V406" s="12" t="s">
        <v>204</v>
      </c>
      <c r="W406" s="12" t="s">
        <v>204</v>
      </c>
      <c r="X406" s="16">
        <v>1</v>
      </c>
      <c r="Y406" s="16">
        <v>11</v>
      </c>
      <c r="Z406" s="16">
        <v>1.87</v>
      </c>
      <c r="AA406" s="16">
        <f t="shared" si="76"/>
        <v>224.4</v>
      </c>
      <c r="AB406" s="16" t="s">
        <v>643</v>
      </c>
      <c r="AC406" s="16" t="s">
        <v>592</v>
      </c>
      <c r="AD406" s="16">
        <f t="shared" si="66"/>
        <v>78540</v>
      </c>
      <c r="AE406" s="16">
        <f t="shared" si="67"/>
        <v>654.5</v>
      </c>
      <c r="AF406" s="16">
        <f t="shared" si="68"/>
        <v>245437.5</v>
      </c>
      <c r="AG406" s="16">
        <f t="shared" si="69"/>
        <v>187</v>
      </c>
      <c r="AH406" s="12">
        <v>0</v>
      </c>
      <c r="AI406" s="16">
        <f t="shared" si="70"/>
        <v>13.09</v>
      </c>
      <c r="AJ406" s="16">
        <f t="shared" si="71"/>
        <v>45160.5</v>
      </c>
      <c r="AK406" s="16">
        <f t="shared" si="72"/>
        <v>935</v>
      </c>
      <c r="AL406" s="16">
        <f t="shared" si="73"/>
        <v>9350</v>
      </c>
      <c r="AM406" s="16">
        <f t="shared" si="74"/>
        <v>168300</v>
      </c>
      <c r="AN406" s="16">
        <f t="shared" si="75"/>
        <v>546788</v>
      </c>
      <c r="AO406" s="12" t="s">
        <v>592</v>
      </c>
      <c r="AP406" s="16" t="s">
        <v>207</v>
      </c>
      <c r="AQ406" s="16" t="s">
        <v>204</v>
      </c>
      <c r="AS406" s="16" t="s">
        <v>2408</v>
      </c>
      <c r="AT406" s="16" t="s">
        <v>2407</v>
      </c>
      <c r="AU406" t="s">
        <v>2410</v>
      </c>
      <c r="AV406" s="15" t="s">
        <v>2409</v>
      </c>
      <c r="AW406" s="16" t="s">
        <v>593</v>
      </c>
      <c r="AX406" s="16" t="s">
        <v>204</v>
      </c>
      <c r="AY406" s="16" t="s">
        <v>204</v>
      </c>
      <c r="AZ406" s="16" t="s">
        <v>204</v>
      </c>
      <c r="BA406" s="16" t="s">
        <v>204</v>
      </c>
      <c r="BB406" s="16" t="s">
        <v>204</v>
      </c>
      <c r="BC406" s="16">
        <v>1.87</v>
      </c>
      <c r="BD406" s="16">
        <v>1368</v>
      </c>
      <c r="BE406" s="16">
        <v>5440</v>
      </c>
      <c r="BF406" s="16">
        <v>1600</v>
      </c>
      <c r="BG406" s="16">
        <v>0</v>
      </c>
      <c r="BH406" s="16">
        <v>4720</v>
      </c>
      <c r="BI406" s="16">
        <v>4720</v>
      </c>
      <c r="BJ406" s="16">
        <v>0</v>
      </c>
    </row>
    <row r="407" spans="1:62" x14ac:dyDescent="0.35">
      <c r="A407">
        <v>406</v>
      </c>
      <c r="B407" t="s">
        <v>360</v>
      </c>
      <c r="C407" t="s">
        <v>7320</v>
      </c>
      <c r="D407" s="15" t="s">
        <v>998</v>
      </c>
      <c r="E407" s="12" t="s">
        <v>93</v>
      </c>
      <c r="G407" s="12" t="s">
        <v>588</v>
      </c>
      <c r="H407" s="12" t="s">
        <v>589</v>
      </c>
      <c r="I407" s="12" t="s">
        <v>640</v>
      </c>
      <c r="J407" s="12" t="s">
        <v>2402</v>
      </c>
      <c r="K407" s="12" t="s">
        <v>770</v>
      </c>
      <c r="N407" s="16" t="s">
        <v>206</v>
      </c>
      <c r="O407" s="16" t="s">
        <v>999</v>
      </c>
      <c r="P407" s="12" t="s">
        <v>482</v>
      </c>
      <c r="Q407" s="16">
        <v>2023</v>
      </c>
      <c r="R407" s="16">
        <v>1.66</v>
      </c>
      <c r="S407" s="16">
        <v>0</v>
      </c>
      <c r="T407" s="16">
        <v>0</v>
      </c>
      <c r="V407" s="12" t="s">
        <v>204</v>
      </c>
      <c r="W407" s="12" t="s">
        <v>204</v>
      </c>
      <c r="X407" s="16">
        <v>1</v>
      </c>
      <c r="Y407" s="16">
        <v>13</v>
      </c>
      <c r="Z407" s="16">
        <v>1.66</v>
      </c>
      <c r="AA407" s="16">
        <f t="shared" si="76"/>
        <v>199.2</v>
      </c>
      <c r="AB407" s="16" t="s">
        <v>643</v>
      </c>
      <c r="AC407" s="16" t="s">
        <v>592</v>
      </c>
      <c r="AD407" s="16">
        <f t="shared" si="66"/>
        <v>69720</v>
      </c>
      <c r="AE407" s="16">
        <f t="shared" si="67"/>
        <v>581</v>
      </c>
      <c r="AF407" s="16">
        <f t="shared" si="68"/>
        <v>217875</v>
      </c>
      <c r="AG407" s="16">
        <f t="shared" si="69"/>
        <v>166</v>
      </c>
      <c r="AH407" s="12">
        <v>0</v>
      </c>
      <c r="AI407" s="16">
        <f t="shared" si="70"/>
        <v>11.62</v>
      </c>
      <c r="AJ407" s="16">
        <f t="shared" si="71"/>
        <v>40089</v>
      </c>
      <c r="AK407" s="16">
        <f t="shared" si="72"/>
        <v>830</v>
      </c>
      <c r="AL407" s="16">
        <f t="shared" si="73"/>
        <v>8300</v>
      </c>
      <c r="AM407" s="16">
        <f t="shared" si="74"/>
        <v>149400</v>
      </c>
      <c r="AN407" s="16">
        <f t="shared" si="75"/>
        <v>485384</v>
      </c>
      <c r="AO407" s="12" t="s">
        <v>592</v>
      </c>
      <c r="AP407" s="16" t="s">
        <v>207</v>
      </c>
      <c r="AQ407" s="16" t="s">
        <v>204</v>
      </c>
      <c r="AS407" s="16" t="s">
        <v>2408</v>
      </c>
      <c r="AT407" s="16" t="s">
        <v>2407</v>
      </c>
      <c r="AU407" t="s">
        <v>2410</v>
      </c>
      <c r="AV407" s="15" t="s">
        <v>2409</v>
      </c>
      <c r="AW407" s="16" t="s">
        <v>593</v>
      </c>
      <c r="AX407" s="16" t="s">
        <v>204</v>
      </c>
      <c r="AY407" s="16" t="s">
        <v>204</v>
      </c>
      <c r="AZ407" s="16" t="s">
        <v>204</v>
      </c>
      <c r="BA407" s="16" t="s">
        <v>204</v>
      </c>
      <c r="BB407" s="16" t="s">
        <v>204</v>
      </c>
      <c r="BC407" s="16">
        <v>1.66</v>
      </c>
      <c r="BD407" s="16">
        <v>12</v>
      </c>
      <c r="BE407" s="16">
        <v>4000</v>
      </c>
      <c r="BF407" s="16">
        <v>2400</v>
      </c>
      <c r="BG407" s="16">
        <v>0</v>
      </c>
      <c r="BH407" s="16">
        <v>2400</v>
      </c>
      <c r="BI407" s="16">
        <v>3200</v>
      </c>
      <c r="BJ407" s="16">
        <v>0</v>
      </c>
    </row>
    <row r="408" spans="1:62" x14ac:dyDescent="0.35">
      <c r="A408">
        <v>407</v>
      </c>
      <c r="B408" t="s">
        <v>360</v>
      </c>
      <c r="C408" t="s">
        <v>7321</v>
      </c>
      <c r="D408" s="15" t="s">
        <v>1000</v>
      </c>
      <c r="E408" s="12" t="s">
        <v>98</v>
      </c>
      <c r="G408" s="12" t="s">
        <v>588</v>
      </c>
      <c r="H408" s="12" t="s">
        <v>589</v>
      </c>
      <c r="I408" s="12" t="s">
        <v>640</v>
      </c>
      <c r="J408" s="12" t="s">
        <v>2402</v>
      </c>
      <c r="K408" s="12" t="s">
        <v>770</v>
      </c>
      <c r="N408" s="16" t="s">
        <v>206</v>
      </c>
      <c r="O408" s="16" t="s">
        <v>993</v>
      </c>
      <c r="P408" s="12" t="s">
        <v>482</v>
      </c>
      <c r="Q408" s="16">
        <v>2023</v>
      </c>
      <c r="R408" s="16">
        <v>1.24</v>
      </c>
      <c r="S408" s="16">
        <v>0</v>
      </c>
      <c r="T408" s="16">
        <v>0</v>
      </c>
      <c r="V408" s="12" t="s">
        <v>204</v>
      </c>
      <c r="W408" s="12" t="s">
        <v>204</v>
      </c>
      <c r="X408" s="16">
        <v>1</v>
      </c>
      <c r="Y408" s="16">
        <v>14</v>
      </c>
      <c r="Z408" s="16">
        <v>1.24</v>
      </c>
      <c r="AA408" s="16">
        <f t="shared" si="76"/>
        <v>148.80000000000001</v>
      </c>
      <c r="AB408" s="16" t="s">
        <v>643</v>
      </c>
      <c r="AC408" s="16" t="s">
        <v>592</v>
      </c>
      <c r="AD408" s="16">
        <f t="shared" si="66"/>
        <v>52080.000000000007</v>
      </c>
      <c r="AE408" s="16">
        <f t="shared" si="67"/>
        <v>434</v>
      </c>
      <c r="AF408" s="16">
        <f t="shared" si="68"/>
        <v>162750</v>
      </c>
      <c r="AG408" s="16">
        <f t="shared" si="69"/>
        <v>124</v>
      </c>
      <c r="AH408" s="12">
        <v>0</v>
      </c>
      <c r="AI408" s="16">
        <f t="shared" si="70"/>
        <v>8.68</v>
      </c>
      <c r="AJ408" s="16">
        <f t="shared" si="71"/>
        <v>29946</v>
      </c>
      <c r="AK408" s="16">
        <f t="shared" si="72"/>
        <v>620</v>
      </c>
      <c r="AL408" s="16">
        <f t="shared" si="73"/>
        <v>6200</v>
      </c>
      <c r="AM408" s="16">
        <f t="shared" si="74"/>
        <v>111600</v>
      </c>
      <c r="AN408" s="16">
        <f t="shared" si="75"/>
        <v>362576</v>
      </c>
      <c r="AO408" s="12" t="s">
        <v>592</v>
      </c>
      <c r="AP408" s="16" t="s">
        <v>207</v>
      </c>
      <c r="AQ408" s="16" t="s">
        <v>204</v>
      </c>
      <c r="AS408" s="16" t="s">
        <v>2408</v>
      </c>
      <c r="AT408" s="16" t="s">
        <v>2407</v>
      </c>
      <c r="AU408" t="s">
        <v>2410</v>
      </c>
      <c r="AV408" s="15" t="s">
        <v>2409</v>
      </c>
      <c r="AW408" s="16" t="s">
        <v>593</v>
      </c>
      <c r="AX408" s="16" t="s">
        <v>204</v>
      </c>
      <c r="AY408" s="16" t="s">
        <v>204</v>
      </c>
      <c r="AZ408" s="16" t="s">
        <v>204</v>
      </c>
      <c r="BA408" s="16" t="s">
        <v>204</v>
      </c>
      <c r="BB408" s="16" t="s">
        <v>204</v>
      </c>
      <c r="BC408" s="16">
        <v>1.24</v>
      </c>
      <c r="BD408" s="16">
        <v>8.8000000000000007</v>
      </c>
      <c r="BE408" s="16">
        <v>3360</v>
      </c>
      <c r="BF408" s="16">
        <v>2000</v>
      </c>
      <c r="BG408" s="16">
        <v>0</v>
      </c>
      <c r="BH408" s="16">
        <v>1600</v>
      </c>
      <c r="BI408" s="16">
        <v>1840</v>
      </c>
      <c r="BJ408" s="16">
        <v>0</v>
      </c>
    </row>
    <row r="409" spans="1:62" x14ac:dyDescent="0.35">
      <c r="A409">
        <v>408</v>
      </c>
      <c r="B409" t="s">
        <v>360</v>
      </c>
      <c r="C409" t="s">
        <v>7322</v>
      </c>
      <c r="D409" s="15" t="s">
        <v>1001</v>
      </c>
      <c r="E409" s="12" t="s">
        <v>98</v>
      </c>
      <c r="G409" s="12" t="s">
        <v>588</v>
      </c>
      <c r="H409" s="12" t="s">
        <v>589</v>
      </c>
      <c r="I409" s="12" t="s">
        <v>640</v>
      </c>
      <c r="J409" s="12" t="s">
        <v>2402</v>
      </c>
      <c r="K409" s="12" t="s">
        <v>770</v>
      </c>
      <c r="N409" s="16" t="s">
        <v>206</v>
      </c>
      <c r="O409" s="16" t="s">
        <v>993</v>
      </c>
      <c r="P409" s="12" t="s">
        <v>482</v>
      </c>
      <c r="Q409" s="16">
        <v>2023</v>
      </c>
      <c r="R409" s="16">
        <v>1.35</v>
      </c>
      <c r="S409" s="16">
        <v>0</v>
      </c>
      <c r="T409" s="16">
        <v>0</v>
      </c>
      <c r="V409" s="12" t="s">
        <v>204</v>
      </c>
      <c r="W409" s="12" t="s">
        <v>204</v>
      </c>
      <c r="X409" s="16">
        <v>1</v>
      </c>
      <c r="Y409" s="16">
        <v>9</v>
      </c>
      <c r="Z409" s="16">
        <v>1.35</v>
      </c>
      <c r="AA409" s="16">
        <f t="shared" si="76"/>
        <v>162</v>
      </c>
      <c r="AB409" s="16" t="s">
        <v>643</v>
      </c>
      <c r="AC409" s="16" t="s">
        <v>592</v>
      </c>
      <c r="AD409" s="16">
        <f t="shared" si="66"/>
        <v>56700</v>
      </c>
      <c r="AE409" s="16">
        <f t="shared" si="67"/>
        <v>472.50000000000006</v>
      </c>
      <c r="AF409" s="16">
        <f t="shared" si="68"/>
        <v>177187.50000000003</v>
      </c>
      <c r="AG409" s="16">
        <f t="shared" si="69"/>
        <v>135</v>
      </c>
      <c r="AH409" s="12">
        <v>0</v>
      </c>
      <c r="AI409" s="16">
        <f t="shared" si="70"/>
        <v>9.4500000000000011</v>
      </c>
      <c r="AJ409" s="16">
        <f t="shared" si="71"/>
        <v>32602.500000000004</v>
      </c>
      <c r="AK409" s="16">
        <f t="shared" si="72"/>
        <v>675</v>
      </c>
      <c r="AL409" s="16">
        <f t="shared" si="73"/>
        <v>6750</v>
      </c>
      <c r="AM409" s="16">
        <f t="shared" si="74"/>
        <v>121500.00000000001</v>
      </c>
      <c r="AN409" s="16">
        <f t="shared" si="75"/>
        <v>394740.00000000006</v>
      </c>
      <c r="AO409" s="12" t="s">
        <v>592</v>
      </c>
      <c r="AP409" s="16" t="s">
        <v>207</v>
      </c>
      <c r="AQ409" s="16" t="s">
        <v>204</v>
      </c>
      <c r="AS409" s="16" t="s">
        <v>2408</v>
      </c>
      <c r="AT409" s="16" t="s">
        <v>2407</v>
      </c>
      <c r="AU409" t="s">
        <v>2410</v>
      </c>
      <c r="AV409" s="15" t="s">
        <v>2409</v>
      </c>
      <c r="AW409" s="16" t="s">
        <v>593</v>
      </c>
      <c r="AX409" s="16" t="s">
        <v>204</v>
      </c>
      <c r="AY409" s="16" t="s">
        <v>204</v>
      </c>
      <c r="AZ409" s="16" t="s">
        <v>204</v>
      </c>
      <c r="BA409" s="16" t="s">
        <v>204</v>
      </c>
      <c r="BB409" s="16" t="s">
        <v>204</v>
      </c>
      <c r="BC409" s="16">
        <v>1.35</v>
      </c>
      <c r="BD409" s="16">
        <v>10</v>
      </c>
      <c r="BE409" s="16">
        <v>3520</v>
      </c>
      <c r="BF409" s="16">
        <v>2400</v>
      </c>
      <c r="BG409" s="16">
        <v>0</v>
      </c>
      <c r="BH409" s="16">
        <v>1680</v>
      </c>
      <c r="BI409" s="16">
        <v>2400</v>
      </c>
      <c r="BJ409" s="16">
        <v>0</v>
      </c>
    </row>
    <row r="410" spans="1:62" x14ac:dyDescent="0.35">
      <c r="A410">
        <v>409</v>
      </c>
      <c r="B410" t="s">
        <v>360</v>
      </c>
      <c r="C410" t="s">
        <v>7323</v>
      </c>
      <c r="D410" s="15" t="s">
        <v>1002</v>
      </c>
      <c r="E410" s="12" t="s">
        <v>98</v>
      </c>
      <c r="G410" s="12" t="s">
        <v>588</v>
      </c>
      <c r="H410" s="12" t="s">
        <v>589</v>
      </c>
      <c r="I410" s="12" t="s">
        <v>640</v>
      </c>
      <c r="J410" s="12" t="s">
        <v>2402</v>
      </c>
      <c r="K410" s="12" t="s">
        <v>641</v>
      </c>
      <c r="N410" s="16" t="s">
        <v>206</v>
      </c>
      <c r="O410" s="16" t="s">
        <v>1003</v>
      </c>
      <c r="P410" s="12" t="s">
        <v>482</v>
      </c>
      <c r="Q410" s="16">
        <v>2023</v>
      </c>
      <c r="R410" s="16">
        <v>0.56999999999999995</v>
      </c>
      <c r="S410" s="16">
        <v>0</v>
      </c>
      <c r="T410" s="16">
        <v>0</v>
      </c>
      <c r="V410" s="12" t="s">
        <v>204</v>
      </c>
      <c r="W410" s="12" t="s">
        <v>204</v>
      </c>
      <c r="X410" s="16">
        <v>1</v>
      </c>
      <c r="Y410" s="16">
        <v>7</v>
      </c>
      <c r="Z410" s="16">
        <v>0.56999999999999995</v>
      </c>
      <c r="AA410" s="16">
        <f t="shared" si="76"/>
        <v>68.399999999999991</v>
      </c>
      <c r="AB410" s="16" t="s">
        <v>643</v>
      </c>
      <c r="AC410" s="16" t="s">
        <v>592</v>
      </c>
      <c r="AD410" s="16">
        <f t="shared" si="66"/>
        <v>23939.999999999996</v>
      </c>
      <c r="AE410" s="16">
        <f t="shared" si="67"/>
        <v>199.49999999999997</v>
      </c>
      <c r="AF410" s="16">
        <f t="shared" si="68"/>
        <v>74812.499999999985</v>
      </c>
      <c r="AG410" s="16">
        <f t="shared" si="69"/>
        <v>56.999999999999993</v>
      </c>
      <c r="AH410" s="12">
        <v>0</v>
      </c>
      <c r="AI410" s="16">
        <f t="shared" si="70"/>
        <v>3.9899999999999998</v>
      </c>
      <c r="AJ410" s="16">
        <f t="shared" si="71"/>
        <v>13765.5</v>
      </c>
      <c r="AK410" s="16">
        <f t="shared" si="72"/>
        <v>285</v>
      </c>
      <c r="AL410" s="16">
        <f t="shared" si="73"/>
        <v>2849.9999999999995</v>
      </c>
      <c r="AM410" s="16">
        <f t="shared" si="74"/>
        <v>51299.999999999993</v>
      </c>
      <c r="AN410" s="16">
        <f t="shared" si="75"/>
        <v>166668</v>
      </c>
      <c r="AO410" s="12" t="s">
        <v>592</v>
      </c>
      <c r="AP410" s="16" t="s">
        <v>207</v>
      </c>
      <c r="AQ410" s="16" t="s">
        <v>204</v>
      </c>
      <c r="AS410" s="16" t="s">
        <v>2408</v>
      </c>
      <c r="AT410" s="16" t="s">
        <v>2407</v>
      </c>
      <c r="AU410" t="s">
        <v>2410</v>
      </c>
      <c r="AV410" s="15" t="s">
        <v>2409</v>
      </c>
      <c r="AW410" s="16" t="s">
        <v>593</v>
      </c>
      <c r="AX410" s="16" t="s">
        <v>204</v>
      </c>
      <c r="AY410" s="16" t="s">
        <v>204</v>
      </c>
      <c r="AZ410" s="16" t="s">
        <v>204</v>
      </c>
      <c r="BA410" s="16" t="s">
        <v>204</v>
      </c>
      <c r="BB410" s="16" t="s">
        <v>204</v>
      </c>
      <c r="BC410" s="16">
        <v>0.56999999999999995</v>
      </c>
      <c r="BD410" s="16">
        <v>4.4000000000000004</v>
      </c>
      <c r="BE410" s="16">
        <v>1440</v>
      </c>
      <c r="BF410" s="16">
        <v>800</v>
      </c>
      <c r="BG410" s="16">
        <v>0</v>
      </c>
      <c r="BH410" s="16">
        <v>1040</v>
      </c>
      <c r="BI410" s="16">
        <v>1120</v>
      </c>
      <c r="BJ410" s="16">
        <v>0</v>
      </c>
    </row>
    <row r="411" spans="1:62" x14ac:dyDescent="0.35">
      <c r="A411">
        <v>410</v>
      </c>
      <c r="B411" t="s">
        <v>360</v>
      </c>
      <c r="C411" t="s">
        <v>7324</v>
      </c>
      <c r="D411" s="15" t="s">
        <v>697</v>
      </c>
      <c r="E411" s="12" t="s">
        <v>98</v>
      </c>
      <c r="G411" s="12" t="s">
        <v>588</v>
      </c>
      <c r="H411" s="12" t="s">
        <v>589</v>
      </c>
      <c r="I411" s="12" t="s">
        <v>640</v>
      </c>
      <c r="J411" s="12" t="s">
        <v>2402</v>
      </c>
      <c r="K411" s="12" t="s">
        <v>641</v>
      </c>
      <c r="N411" s="16" t="s">
        <v>205</v>
      </c>
      <c r="O411" s="16" t="s">
        <v>1004</v>
      </c>
      <c r="P411" s="12" t="s">
        <v>482</v>
      </c>
      <c r="Q411" s="16">
        <v>2023</v>
      </c>
      <c r="R411" s="16">
        <v>1.1399999999999999</v>
      </c>
      <c r="S411" s="16">
        <v>0</v>
      </c>
      <c r="T411" s="16">
        <v>0</v>
      </c>
      <c r="V411" s="12" t="s">
        <v>204</v>
      </c>
      <c r="W411" s="12" t="s">
        <v>204</v>
      </c>
      <c r="X411" s="16">
        <v>1</v>
      </c>
      <c r="Y411" s="16">
        <v>9</v>
      </c>
      <c r="Z411" s="16">
        <v>1.1399999999999999</v>
      </c>
      <c r="AA411" s="16">
        <f t="shared" si="76"/>
        <v>136.79999999999998</v>
      </c>
      <c r="AB411" s="16" t="s">
        <v>643</v>
      </c>
      <c r="AC411" s="16" t="s">
        <v>592</v>
      </c>
      <c r="AD411" s="16">
        <f t="shared" si="66"/>
        <v>47879.999999999993</v>
      </c>
      <c r="AE411" s="16">
        <f t="shared" si="67"/>
        <v>398.99999999999994</v>
      </c>
      <c r="AF411" s="16">
        <f t="shared" si="68"/>
        <v>149624.99999999997</v>
      </c>
      <c r="AG411" s="16">
        <f t="shared" si="69"/>
        <v>113.99999999999999</v>
      </c>
      <c r="AH411" s="12">
        <v>0</v>
      </c>
      <c r="AI411" s="16">
        <f t="shared" si="70"/>
        <v>7.9799999999999995</v>
      </c>
      <c r="AJ411" s="16">
        <f t="shared" si="71"/>
        <v>27531</v>
      </c>
      <c r="AK411" s="16">
        <f t="shared" si="72"/>
        <v>570</v>
      </c>
      <c r="AL411" s="16">
        <f t="shared" si="73"/>
        <v>5699.9999999999991</v>
      </c>
      <c r="AM411" s="16">
        <f t="shared" si="74"/>
        <v>102599.99999999999</v>
      </c>
      <c r="AN411" s="16">
        <f t="shared" si="75"/>
        <v>333336</v>
      </c>
      <c r="AO411" s="12" t="s">
        <v>592</v>
      </c>
      <c r="AP411" s="16" t="s">
        <v>207</v>
      </c>
      <c r="AQ411" s="16" t="s">
        <v>204</v>
      </c>
      <c r="AS411" s="16" t="s">
        <v>2408</v>
      </c>
      <c r="AT411" s="16" t="s">
        <v>2407</v>
      </c>
      <c r="AU411" t="s">
        <v>2410</v>
      </c>
      <c r="AV411" s="15" t="s">
        <v>2409</v>
      </c>
      <c r="AW411" s="16" t="s">
        <v>593</v>
      </c>
      <c r="AX411" s="16" t="s">
        <v>204</v>
      </c>
      <c r="AY411" s="16" t="s">
        <v>204</v>
      </c>
      <c r="AZ411" s="16" t="s">
        <v>204</v>
      </c>
      <c r="BA411" s="16" t="s">
        <v>204</v>
      </c>
      <c r="BB411" s="16" t="s">
        <v>204</v>
      </c>
      <c r="BC411" s="16">
        <v>1.1399999999999999</v>
      </c>
      <c r="BD411" s="16">
        <v>8.4</v>
      </c>
      <c r="BE411" s="16">
        <v>3040</v>
      </c>
      <c r="BF411" s="16">
        <v>2000</v>
      </c>
      <c r="BG411" s="16">
        <v>0</v>
      </c>
      <c r="BH411" s="16">
        <v>1680</v>
      </c>
      <c r="BI411" s="16">
        <v>1680</v>
      </c>
      <c r="BJ411" s="16">
        <v>0</v>
      </c>
    </row>
    <row r="412" spans="1:62" x14ac:dyDescent="0.35">
      <c r="A412">
        <v>411</v>
      </c>
      <c r="B412" t="s">
        <v>360</v>
      </c>
      <c r="C412" t="s">
        <v>7325</v>
      </c>
      <c r="D412" s="15" t="s">
        <v>1005</v>
      </c>
      <c r="E412" s="12" t="s">
        <v>98</v>
      </c>
      <c r="G412" s="12" t="s">
        <v>588</v>
      </c>
      <c r="H412" s="12" t="s">
        <v>589</v>
      </c>
      <c r="I412" s="12" t="s">
        <v>640</v>
      </c>
      <c r="J412" s="12" t="s">
        <v>2402</v>
      </c>
      <c r="K412" s="12" t="s">
        <v>641</v>
      </c>
      <c r="N412" s="16" t="s">
        <v>205</v>
      </c>
      <c r="O412" s="16" t="s">
        <v>1004</v>
      </c>
      <c r="P412" s="12" t="s">
        <v>482</v>
      </c>
      <c r="Q412" s="16">
        <v>2023</v>
      </c>
      <c r="R412" s="16">
        <v>2</v>
      </c>
      <c r="S412" s="16">
        <v>0</v>
      </c>
      <c r="T412" s="16">
        <v>0</v>
      </c>
      <c r="V412" s="12" t="s">
        <v>204</v>
      </c>
      <c r="W412" s="12" t="s">
        <v>204</v>
      </c>
      <c r="X412" s="16">
        <v>1</v>
      </c>
      <c r="Y412" s="16">
        <v>5</v>
      </c>
      <c r="Z412" s="16">
        <v>2</v>
      </c>
      <c r="AA412" s="16">
        <f t="shared" si="76"/>
        <v>240</v>
      </c>
      <c r="AB412" s="16" t="s">
        <v>643</v>
      </c>
      <c r="AC412" s="16" t="s">
        <v>592</v>
      </c>
      <c r="AD412" s="16">
        <f t="shared" si="66"/>
        <v>84000</v>
      </c>
      <c r="AE412" s="16">
        <f t="shared" si="67"/>
        <v>700</v>
      </c>
      <c r="AF412" s="16">
        <f t="shared" si="68"/>
        <v>262500</v>
      </c>
      <c r="AG412" s="16">
        <f t="shared" si="69"/>
        <v>200</v>
      </c>
      <c r="AH412" s="12">
        <v>0</v>
      </c>
      <c r="AI412" s="16">
        <f t="shared" si="70"/>
        <v>14</v>
      </c>
      <c r="AJ412" s="16">
        <f t="shared" si="71"/>
        <v>48300</v>
      </c>
      <c r="AK412" s="16">
        <f t="shared" si="72"/>
        <v>1000</v>
      </c>
      <c r="AL412" s="16">
        <f t="shared" si="73"/>
        <v>10000</v>
      </c>
      <c r="AM412" s="16">
        <f t="shared" si="74"/>
        <v>180000</v>
      </c>
      <c r="AN412" s="16">
        <f t="shared" si="75"/>
        <v>584800</v>
      </c>
      <c r="AO412" s="12" t="s">
        <v>592</v>
      </c>
      <c r="AP412" s="16" t="s">
        <v>207</v>
      </c>
      <c r="AQ412" s="16" t="s">
        <v>204</v>
      </c>
      <c r="AS412" s="16" t="s">
        <v>2408</v>
      </c>
      <c r="AT412" s="16" t="s">
        <v>2407</v>
      </c>
      <c r="AU412" t="s">
        <v>2410</v>
      </c>
      <c r="AV412" s="15" t="s">
        <v>2409</v>
      </c>
      <c r="AW412" s="16" t="s">
        <v>593</v>
      </c>
      <c r="AX412" s="16" t="s">
        <v>204</v>
      </c>
      <c r="AY412" s="16" t="s">
        <v>204</v>
      </c>
      <c r="AZ412" s="16" t="s">
        <v>204</v>
      </c>
      <c r="BA412" s="16" t="s">
        <v>204</v>
      </c>
      <c r="BB412" s="16" t="s">
        <v>204</v>
      </c>
      <c r="BC412" s="16">
        <v>2</v>
      </c>
      <c r="BD412" s="16">
        <v>15.2</v>
      </c>
      <c r="BE412" s="16">
        <v>5600</v>
      </c>
      <c r="BF412" s="16">
        <v>2400</v>
      </c>
      <c r="BG412" s="16">
        <v>0</v>
      </c>
      <c r="BH412" s="16">
        <v>3200</v>
      </c>
      <c r="BI412" s="16">
        <v>4000</v>
      </c>
      <c r="BJ412" s="16">
        <v>0</v>
      </c>
    </row>
    <row r="413" spans="1:62" x14ac:dyDescent="0.35">
      <c r="A413">
        <v>412</v>
      </c>
      <c r="B413" t="s">
        <v>360</v>
      </c>
      <c r="C413" t="s">
        <v>7326</v>
      </c>
      <c r="D413" s="15" t="s">
        <v>1006</v>
      </c>
      <c r="E413" s="12" t="s">
        <v>98</v>
      </c>
      <c r="G413" s="12" t="s">
        <v>588</v>
      </c>
      <c r="H413" s="12" t="s">
        <v>589</v>
      </c>
      <c r="I413" s="12" t="s">
        <v>640</v>
      </c>
      <c r="J413" s="12" t="s">
        <v>2402</v>
      </c>
      <c r="K413" s="12" t="s">
        <v>641</v>
      </c>
      <c r="N413" s="16" t="s">
        <v>206</v>
      </c>
      <c r="O413" s="16" t="s">
        <v>1004</v>
      </c>
      <c r="P413" s="12" t="s">
        <v>482</v>
      </c>
      <c r="Q413" s="16">
        <v>2023</v>
      </c>
      <c r="R413" s="16">
        <v>3.81</v>
      </c>
      <c r="S413" s="16">
        <v>0</v>
      </c>
      <c r="T413" s="16">
        <v>0</v>
      </c>
      <c r="V413" s="12" t="s">
        <v>204</v>
      </c>
      <c r="W413" s="12" t="s">
        <v>204</v>
      </c>
      <c r="X413" s="16">
        <v>1</v>
      </c>
      <c r="Y413" s="16">
        <v>10</v>
      </c>
      <c r="Z413" s="16">
        <v>3.81</v>
      </c>
      <c r="AA413" s="16">
        <f t="shared" si="76"/>
        <v>457.2</v>
      </c>
      <c r="AB413" s="16" t="s">
        <v>643</v>
      </c>
      <c r="AC413" s="16" t="s">
        <v>592</v>
      </c>
      <c r="AD413" s="16">
        <f t="shared" si="66"/>
        <v>160020</v>
      </c>
      <c r="AE413" s="16">
        <f t="shared" si="67"/>
        <v>1333.5</v>
      </c>
      <c r="AF413" s="16">
        <f t="shared" si="68"/>
        <v>500062.5</v>
      </c>
      <c r="AG413" s="16">
        <f t="shared" si="69"/>
        <v>381</v>
      </c>
      <c r="AH413" s="12">
        <v>0</v>
      </c>
      <c r="AI413" s="16">
        <f t="shared" si="70"/>
        <v>26.67</v>
      </c>
      <c r="AJ413" s="16">
        <f t="shared" si="71"/>
        <v>92011.5</v>
      </c>
      <c r="AK413" s="16">
        <f t="shared" si="72"/>
        <v>1905</v>
      </c>
      <c r="AL413" s="16">
        <f t="shared" si="73"/>
        <v>19050</v>
      </c>
      <c r="AM413" s="16">
        <f t="shared" si="74"/>
        <v>342900</v>
      </c>
      <c r="AN413" s="16">
        <f t="shared" si="75"/>
        <v>1114044</v>
      </c>
      <c r="AO413" s="12" t="s">
        <v>592</v>
      </c>
      <c r="AP413" s="16" t="s">
        <v>207</v>
      </c>
      <c r="AQ413" s="16" t="s">
        <v>204</v>
      </c>
      <c r="AS413" s="16" t="s">
        <v>2408</v>
      </c>
      <c r="AT413" s="16" t="s">
        <v>2407</v>
      </c>
      <c r="AU413" t="s">
        <v>2410</v>
      </c>
      <c r="AV413" s="15" t="s">
        <v>2409</v>
      </c>
      <c r="AW413" s="16" t="s">
        <v>593</v>
      </c>
      <c r="AX413" s="16" t="s">
        <v>204</v>
      </c>
      <c r="AY413" s="16" t="s">
        <v>204</v>
      </c>
      <c r="AZ413" s="16" t="s">
        <v>204</v>
      </c>
      <c r="BA413" s="16" t="s">
        <v>204</v>
      </c>
      <c r="BB413" s="16" t="s">
        <v>204</v>
      </c>
      <c r="BC413" s="16">
        <v>3.81</v>
      </c>
      <c r="BD413" s="16">
        <v>27.2</v>
      </c>
      <c r="BE413" s="16">
        <v>10880</v>
      </c>
      <c r="BF413" s="16">
        <v>4000</v>
      </c>
      <c r="BG413" s="16">
        <v>0</v>
      </c>
      <c r="BH413" s="16">
        <v>6400</v>
      </c>
      <c r="BI413" s="16">
        <v>6400</v>
      </c>
      <c r="BJ413" s="16">
        <v>0</v>
      </c>
    </row>
    <row r="414" spans="1:62" x14ac:dyDescent="0.35">
      <c r="A414">
        <v>413</v>
      </c>
      <c r="B414" t="s">
        <v>360</v>
      </c>
      <c r="C414" t="s">
        <v>7327</v>
      </c>
      <c r="D414" s="15" t="s">
        <v>1007</v>
      </c>
      <c r="E414" s="12" t="s">
        <v>98</v>
      </c>
      <c r="G414" s="12" t="s">
        <v>588</v>
      </c>
      <c r="H414" s="12" t="s">
        <v>589</v>
      </c>
      <c r="I414" s="12" t="s">
        <v>640</v>
      </c>
      <c r="J414" s="12" t="s">
        <v>2402</v>
      </c>
      <c r="K414" s="12" t="s">
        <v>641</v>
      </c>
      <c r="N414" s="16" t="s">
        <v>206</v>
      </c>
      <c r="O414" s="16" t="s">
        <v>1004</v>
      </c>
      <c r="P414" s="12" t="s">
        <v>482</v>
      </c>
      <c r="Q414" s="16">
        <v>2023</v>
      </c>
      <c r="R414" s="16">
        <v>1.1599999999999999</v>
      </c>
      <c r="S414" s="16">
        <v>0</v>
      </c>
      <c r="T414" s="16">
        <v>0</v>
      </c>
      <c r="V414" s="12" t="s">
        <v>204</v>
      </c>
      <c r="W414" s="12" t="s">
        <v>204</v>
      </c>
      <c r="X414" s="16">
        <v>1</v>
      </c>
      <c r="Y414" s="16">
        <v>14</v>
      </c>
      <c r="Z414" s="16">
        <v>1.1599999999999999</v>
      </c>
      <c r="AA414" s="16">
        <f t="shared" si="76"/>
        <v>139.19999999999999</v>
      </c>
      <c r="AB414" s="16" t="s">
        <v>643</v>
      </c>
      <c r="AC414" s="16" t="s">
        <v>592</v>
      </c>
      <c r="AD414" s="16">
        <f t="shared" si="66"/>
        <v>48719.999999999993</v>
      </c>
      <c r="AE414" s="16">
        <f t="shared" si="67"/>
        <v>406</v>
      </c>
      <c r="AF414" s="16">
        <f t="shared" si="68"/>
        <v>152250</v>
      </c>
      <c r="AG414" s="16">
        <f t="shared" si="69"/>
        <v>115.99999999999999</v>
      </c>
      <c r="AH414" s="12">
        <v>0</v>
      </c>
      <c r="AI414" s="16">
        <f t="shared" si="70"/>
        <v>8.1199999999999992</v>
      </c>
      <c r="AJ414" s="16">
        <f t="shared" si="71"/>
        <v>28013.999999999996</v>
      </c>
      <c r="AK414" s="16">
        <f t="shared" si="72"/>
        <v>580</v>
      </c>
      <c r="AL414" s="16">
        <f t="shared" si="73"/>
        <v>5800</v>
      </c>
      <c r="AM414" s="16">
        <f t="shared" si="74"/>
        <v>104400</v>
      </c>
      <c r="AN414" s="16">
        <f t="shared" si="75"/>
        <v>339184</v>
      </c>
      <c r="AO414" s="12" t="s">
        <v>592</v>
      </c>
      <c r="AP414" s="16" t="s">
        <v>207</v>
      </c>
      <c r="AQ414" s="16" t="s">
        <v>204</v>
      </c>
      <c r="AS414" s="16" t="s">
        <v>2408</v>
      </c>
      <c r="AT414" s="16" t="s">
        <v>2407</v>
      </c>
      <c r="AU414" t="s">
        <v>2410</v>
      </c>
      <c r="AV414" s="15" t="s">
        <v>2409</v>
      </c>
      <c r="AW414" s="16" t="s">
        <v>593</v>
      </c>
      <c r="AX414" s="16" t="s">
        <v>204</v>
      </c>
      <c r="AY414" s="16" t="s">
        <v>204</v>
      </c>
      <c r="AZ414" s="16" t="s">
        <v>204</v>
      </c>
      <c r="BA414" s="16" t="s">
        <v>204</v>
      </c>
      <c r="BB414" s="16" t="s">
        <v>204</v>
      </c>
      <c r="BC414" s="16">
        <v>1.1599999999999999</v>
      </c>
      <c r="BD414" s="16">
        <v>8.4</v>
      </c>
      <c r="BE414" s="16">
        <v>3120</v>
      </c>
      <c r="BF414" s="16">
        <v>2000</v>
      </c>
      <c r="BG414" s="16">
        <v>0</v>
      </c>
      <c r="BH414" s="16">
        <v>1600</v>
      </c>
      <c r="BI414" s="16">
        <v>1680</v>
      </c>
      <c r="BJ414" s="16">
        <v>0</v>
      </c>
    </row>
    <row r="415" spans="1:62" x14ac:dyDescent="0.35">
      <c r="A415">
        <v>414</v>
      </c>
      <c r="B415" t="s">
        <v>360</v>
      </c>
      <c r="C415" t="s">
        <v>7328</v>
      </c>
      <c r="D415" s="15" t="s">
        <v>1008</v>
      </c>
      <c r="E415" s="12" t="s">
        <v>98</v>
      </c>
      <c r="G415" s="12" t="s">
        <v>588</v>
      </c>
      <c r="H415" s="12" t="s">
        <v>589</v>
      </c>
      <c r="I415" s="12" t="s">
        <v>640</v>
      </c>
      <c r="J415" s="12" t="s">
        <v>2402</v>
      </c>
      <c r="K415" s="12" t="s">
        <v>641</v>
      </c>
      <c r="N415" s="16" t="s">
        <v>206</v>
      </c>
      <c r="O415" s="16" t="s">
        <v>1004</v>
      </c>
      <c r="P415" s="12" t="s">
        <v>482</v>
      </c>
      <c r="Q415" s="16">
        <v>2023</v>
      </c>
      <c r="R415" s="16">
        <v>2.08</v>
      </c>
      <c r="S415" s="16">
        <v>0</v>
      </c>
      <c r="T415" s="16">
        <v>0</v>
      </c>
      <c r="V415" s="12" t="s">
        <v>204</v>
      </c>
      <c r="W415" s="12" t="s">
        <v>204</v>
      </c>
      <c r="X415" s="16">
        <v>1</v>
      </c>
      <c r="Y415" s="16">
        <v>9</v>
      </c>
      <c r="Z415" s="16">
        <v>2.08</v>
      </c>
      <c r="AA415" s="16">
        <f t="shared" si="76"/>
        <v>249.60000000000002</v>
      </c>
      <c r="AB415" s="16" t="s">
        <v>643</v>
      </c>
      <c r="AC415" s="16" t="s">
        <v>592</v>
      </c>
      <c r="AD415" s="16">
        <f t="shared" si="66"/>
        <v>87360.000000000015</v>
      </c>
      <c r="AE415" s="16">
        <f t="shared" si="67"/>
        <v>728</v>
      </c>
      <c r="AF415" s="16">
        <f t="shared" si="68"/>
        <v>273000</v>
      </c>
      <c r="AG415" s="16">
        <f t="shared" si="69"/>
        <v>208</v>
      </c>
      <c r="AH415" s="12">
        <v>0</v>
      </c>
      <c r="AI415" s="16">
        <f t="shared" si="70"/>
        <v>14.56</v>
      </c>
      <c r="AJ415" s="16">
        <f t="shared" si="71"/>
        <v>50232</v>
      </c>
      <c r="AK415" s="16">
        <f t="shared" si="72"/>
        <v>1040</v>
      </c>
      <c r="AL415" s="16">
        <f t="shared" si="73"/>
        <v>10400</v>
      </c>
      <c r="AM415" s="16">
        <f t="shared" si="74"/>
        <v>187200</v>
      </c>
      <c r="AN415" s="16">
        <f t="shared" si="75"/>
        <v>608192</v>
      </c>
      <c r="AO415" s="12" t="s">
        <v>592</v>
      </c>
      <c r="AP415" s="16" t="s">
        <v>207</v>
      </c>
      <c r="AQ415" s="16" t="s">
        <v>204</v>
      </c>
      <c r="AS415" s="16" t="s">
        <v>2408</v>
      </c>
      <c r="AT415" s="16" t="s">
        <v>2407</v>
      </c>
      <c r="AU415" t="s">
        <v>2410</v>
      </c>
      <c r="AV415" s="15" t="s">
        <v>2409</v>
      </c>
      <c r="AW415" s="16" t="s">
        <v>593</v>
      </c>
      <c r="AX415" s="16" t="s">
        <v>204</v>
      </c>
      <c r="AY415" s="16" t="s">
        <v>204</v>
      </c>
      <c r="AZ415" s="16" t="s">
        <v>204</v>
      </c>
      <c r="BA415" s="16" t="s">
        <v>204</v>
      </c>
      <c r="BB415" s="16" t="s">
        <v>204</v>
      </c>
      <c r="BC415" s="16">
        <v>2.08</v>
      </c>
      <c r="BD415" s="16">
        <v>14.72</v>
      </c>
      <c r="BE415" s="16">
        <v>6080</v>
      </c>
      <c r="BF415" s="16">
        <v>2400</v>
      </c>
      <c r="BG415" s="16">
        <v>0</v>
      </c>
      <c r="BH415" s="16">
        <v>3120</v>
      </c>
      <c r="BI415" s="16">
        <v>3120</v>
      </c>
      <c r="BJ415" s="16">
        <v>0</v>
      </c>
    </row>
    <row r="416" spans="1:62" x14ac:dyDescent="0.35">
      <c r="A416">
        <v>415</v>
      </c>
      <c r="B416" t="s">
        <v>360</v>
      </c>
      <c r="C416" t="s">
        <v>7329</v>
      </c>
      <c r="D416" s="15" t="s">
        <v>1009</v>
      </c>
      <c r="E416" s="12" t="s">
        <v>98</v>
      </c>
      <c r="G416" s="12" t="s">
        <v>588</v>
      </c>
      <c r="H416" s="12" t="s">
        <v>589</v>
      </c>
      <c r="I416" s="12" t="s">
        <v>640</v>
      </c>
      <c r="J416" s="12" t="s">
        <v>2402</v>
      </c>
      <c r="K416" s="12" t="s">
        <v>641</v>
      </c>
      <c r="N416" s="16" t="s">
        <v>206</v>
      </c>
      <c r="O416" s="16" t="s">
        <v>1004</v>
      </c>
      <c r="P416" s="12" t="s">
        <v>482</v>
      </c>
      <c r="Q416" s="16">
        <v>2023</v>
      </c>
      <c r="R416" s="16">
        <v>0.81</v>
      </c>
      <c r="S416" s="16">
        <v>0</v>
      </c>
      <c r="T416" s="16">
        <v>0</v>
      </c>
      <c r="V416" s="12" t="s">
        <v>204</v>
      </c>
      <c r="W416" s="12" t="s">
        <v>204</v>
      </c>
      <c r="X416" s="16">
        <v>1</v>
      </c>
      <c r="Y416" s="16">
        <v>8</v>
      </c>
      <c r="Z416" s="16">
        <v>0.81</v>
      </c>
      <c r="AA416" s="16">
        <f t="shared" si="76"/>
        <v>97.2</v>
      </c>
      <c r="AB416" s="16" t="s">
        <v>643</v>
      </c>
      <c r="AC416" s="16" t="s">
        <v>592</v>
      </c>
      <c r="AD416" s="16">
        <f t="shared" si="66"/>
        <v>34020</v>
      </c>
      <c r="AE416" s="16">
        <f t="shared" si="67"/>
        <v>283.5</v>
      </c>
      <c r="AF416" s="16">
        <f t="shared" si="68"/>
        <v>106312.5</v>
      </c>
      <c r="AG416" s="16">
        <f t="shared" si="69"/>
        <v>81</v>
      </c>
      <c r="AH416" s="12">
        <v>0</v>
      </c>
      <c r="AI416" s="16">
        <f t="shared" si="70"/>
        <v>5.67</v>
      </c>
      <c r="AJ416" s="16">
        <f t="shared" si="71"/>
        <v>19561.5</v>
      </c>
      <c r="AK416" s="16">
        <f t="shared" si="72"/>
        <v>405</v>
      </c>
      <c r="AL416" s="16">
        <f t="shared" si="73"/>
        <v>4050.0000000000005</v>
      </c>
      <c r="AM416" s="16">
        <f t="shared" si="74"/>
        <v>72900</v>
      </c>
      <c r="AN416" s="16">
        <f t="shared" si="75"/>
        <v>236844</v>
      </c>
      <c r="AO416" s="12" t="s">
        <v>592</v>
      </c>
      <c r="AP416" s="16" t="s">
        <v>207</v>
      </c>
      <c r="AQ416" s="16" t="s">
        <v>204</v>
      </c>
      <c r="AS416" s="16" t="s">
        <v>2408</v>
      </c>
      <c r="AT416" s="16" t="s">
        <v>2407</v>
      </c>
      <c r="AU416" t="s">
        <v>2410</v>
      </c>
      <c r="AV416" s="15" t="s">
        <v>2409</v>
      </c>
      <c r="AW416" s="16" t="s">
        <v>593</v>
      </c>
      <c r="AX416" s="16" t="s">
        <v>204</v>
      </c>
      <c r="AY416" s="16" t="s">
        <v>204</v>
      </c>
      <c r="AZ416" s="16" t="s">
        <v>204</v>
      </c>
      <c r="BA416" s="16" t="s">
        <v>204</v>
      </c>
      <c r="BB416" s="16" t="s">
        <v>204</v>
      </c>
      <c r="BC416" s="16">
        <v>0.81</v>
      </c>
      <c r="BD416" s="16">
        <v>6.24</v>
      </c>
      <c r="BE416" s="16">
        <v>2560</v>
      </c>
      <c r="BF416" s="16">
        <v>1600</v>
      </c>
      <c r="BG416" s="16">
        <v>0</v>
      </c>
      <c r="BH416" s="16">
        <v>1040</v>
      </c>
      <c r="BI416" s="16">
        <v>1040</v>
      </c>
      <c r="BJ416" s="16">
        <v>0</v>
      </c>
    </row>
    <row r="417" spans="1:62" x14ac:dyDescent="0.35">
      <c r="A417">
        <v>416</v>
      </c>
      <c r="B417" t="s">
        <v>360</v>
      </c>
      <c r="C417" t="s">
        <v>7330</v>
      </c>
      <c r="D417" s="15" t="s">
        <v>1010</v>
      </c>
      <c r="E417" s="12" t="s">
        <v>98</v>
      </c>
      <c r="G417" s="12" t="s">
        <v>588</v>
      </c>
      <c r="H417" s="12" t="s">
        <v>589</v>
      </c>
      <c r="I417" s="12" t="s">
        <v>640</v>
      </c>
      <c r="J417" s="12" t="s">
        <v>2402</v>
      </c>
      <c r="K417" s="12" t="s">
        <v>641</v>
      </c>
      <c r="N417" s="16" t="s">
        <v>206</v>
      </c>
      <c r="O417" s="16" t="s">
        <v>1004</v>
      </c>
      <c r="P417" s="12" t="s">
        <v>482</v>
      </c>
      <c r="Q417" s="16">
        <v>2023</v>
      </c>
      <c r="R417" s="16">
        <v>0.56999999999999995</v>
      </c>
      <c r="S417" s="16">
        <v>0</v>
      </c>
      <c r="T417" s="16">
        <v>0</v>
      </c>
      <c r="V417" s="12" t="s">
        <v>204</v>
      </c>
      <c r="W417" s="12" t="s">
        <v>204</v>
      </c>
      <c r="X417" s="16">
        <v>1</v>
      </c>
      <c r="Y417" s="16">
        <v>15</v>
      </c>
      <c r="Z417" s="16">
        <v>0.56999999999999995</v>
      </c>
      <c r="AA417" s="16">
        <f t="shared" si="76"/>
        <v>68.399999999999991</v>
      </c>
      <c r="AB417" s="16" t="s">
        <v>643</v>
      </c>
      <c r="AC417" s="16" t="s">
        <v>592</v>
      </c>
      <c r="AD417" s="16">
        <f t="shared" si="66"/>
        <v>23939.999999999996</v>
      </c>
      <c r="AE417" s="16">
        <f t="shared" si="67"/>
        <v>199.49999999999997</v>
      </c>
      <c r="AF417" s="16">
        <f t="shared" si="68"/>
        <v>74812.499999999985</v>
      </c>
      <c r="AG417" s="16">
        <f t="shared" si="69"/>
        <v>56.999999999999993</v>
      </c>
      <c r="AH417" s="12">
        <v>0</v>
      </c>
      <c r="AI417" s="16">
        <f t="shared" si="70"/>
        <v>3.9899999999999998</v>
      </c>
      <c r="AJ417" s="16">
        <f t="shared" si="71"/>
        <v>13765.5</v>
      </c>
      <c r="AK417" s="16">
        <f t="shared" si="72"/>
        <v>285</v>
      </c>
      <c r="AL417" s="16">
        <f t="shared" si="73"/>
        <v>2849.9999999999995</v>
      </c>
      <c r="AM417" s="16">
        <f t="shared" si="74"/>
        <v>51299.999999999993</v>
      </c>
      <c r="AN417" s="16">
        <f t="shared" si="75"/>
        <v>166668</v>
      </c>
      <c r="AO417" s="12" t="s">
        <v>592</v>
      </c>
      <c r="AP417" s="16" t="s">
        <v>207</v>
      </c>
      <c r="AQ417" s="16" t="s">
        <v>204</v>
      </c>
      <c r="AS417" s="16" t="s">
        <v>2408</v>
      </c>
      <c r="AT417" s="16" t="s">
        <v>2407</v>
      </c>
      <c r="AU417" t="s">
        <v>2410</v>
      </c>
      <c r="AV417" s="15" t="s">
        <v>2409</v>
      </c>
      <c r="AW417" s="16" t="s">
        <v>593</v>
      </c>
      <c r="AX417" s="16" t="s">
        <v>204</v>
      </c>
      <c r="AY417" s="16" t="s">
        <v>204</v>
      </c>
      <c r="AZ417" s="16" t="s">
        <v>204</v>
      </c>
      <c r="BA417" s="16" t="s">
        <v>204</v>
      </c>
      <c r="BB417" s="16" t="s">
        <v>204</v>
      </c>
      <c r="BC417" s="16">
        <v>0.56999999999999995</v>
      </c>
      <c r="BD417" s="16">
        <v>4</v>
      </c>
      <c r="BE417" s="16">
        <v>1440</v>
      </c>
      <c r="BF417" s="16">
        <v>800</v>
      </c>
      <c r="BG417" s="16">
        <v>0</v>
      </c>
      <c r="BH417" s="16">
        <v>880</v>
      </c>
      <c r="BI417" s="16">
        <v>880</v>
      </c>
      <c r="BJ417" s="16">
        <v>0</v>
      </c>
    </row>
    <row r="418" spans="1:62" x14ac:dyDescent="0.35">
      <c r="A418">
        <v>417</v>
      </c>
      <c r="B418" t="s">
        <v>360</v>
      </c>
      <c r="C418" t="s">
        <v>7331</v>
      </c>
      <c r="D418" s="15" t="s">
        <v>1011</v>
      </c>
      <c r="E418" s="12" t="s">
        <v>98</v>
      </c>
      <c r="G418" s="12" t="s">
        <v>588</v>
      </c>
      <c r="H418" s="12" t="s">
        <v>589</v>
      </c>
      <c r="I418" s="12" t="s">
        <v>640</v>
      </c>
      <c r="J418" s="12" t="s">
        <v>2402</v>
      </c>
      <c r="K418" s="12" t="s">
        <v>641</v>
      </c>
      <c r="N418" s="16" t="s">
        <v>206</v>
      </c>
      <c r="O418" s="16" t="s">
        <v>1004</v>
      </c>
      <c r="P418" s="12" t="s">
        <v>482</v>
      </c>
      <c r="Q418" s="16">
        <v>2023</v>
      </c>
      <c r="R418" s="16">
        <v>0.5</v>
      </c>
      <c r="S418" s="16">
        <v>0</v>
      </c>
      <c r="T418" s="16">
        <v>0</v>
      </c>
      <c r="V418" s="12" t="s">
        <v>204</v>
      </c>
      <c r="W418" s="12" t="s">
        <v>204</v>
      </c>
      <c r="X418" s="16">
        <v>1</v>
      </c>
      <c r="Y418" s="16">
        <v>13</v>
      </c>
      <c r="Z418" s="16">
        <v>0.5</v>
      </c>
      <c r="AA418" s="16">
        <f t="shared" si="76"/>
        <v>60</v>
      </c>
      <c r="AB418" s="16" t="s">
        <v>643</v>
      </c>
      <c r="AC418" s="16" t="s">
        <v>592</v>
      </c>
      <c r="AD418" s="16">
        <f t="shared" si="66"/>
        <v>21000</v>
      </c>
      <c r="AE418" s="16">
        <f t="shared" si="67"/>
        <v>175</v>
      </c>
      <c r="AF418" s="16">
        <f t="shared" si="68"/>
        <v>65625</v>
      </c>
      <c r="AG418" s="16">
        <f t="shared" si="69"/>
        <v>50</v>
      </c>
      <c r="AH418" s="12">
        <v>0</v>
      </c>
      <c r="AI418" s="16">
        <f t="shared" si="70"/>
        <v>3.5</v>
      </c>
      <c r="AJ418" s="16">
        <f t="shared" si="71"/>
        <v>12075</v>
      </c>
      <c r="AK418" s="16">
        <f t="shared" si="72"/>
        <v>250</v>
      </c>
      <c r="AL418" s="16">
        <f t="shared" si="73"/>
        <v>2500</v>
      </c>
      <c r="AM418" s="16">
        <f t="shared" si="74"/>
        <v>45000</v>
      </c>
      <c r="AN418" s="16">
        <f t="shared" si="75"/>
        <v>146200</v>
      </c>
      <c r="AO418" s="12" t="s">
        <v>592</v>
      </c>
      <c r="AP418" s="16" t="s">
        <v>207</v>
      </c>
      <c r="AQ418" s="16" t="s">
        <v>204</v>
      </c>
      <c r="AS418" s="16" t="s">
        <v>2408</v>
      </c>
      <c r="AT418" s="16" t="s">
        <v>2407</v>
      </c>
      <c r="AU418" t="s">
        <v>2410</v>
      </c>
      <c r="AV418" s="15" t="s">
        <v>2409</v>
      </c>
      <c r="AW418" s="16" t="s">
        <v>593</v>
      </c>
      <c r="AX418" s="16" t="s">
        <v>204</v>
      </c>
      <c r="AY418" s="16" t="s">
        <v>204</v>
      </c>
      <c r="AZ418" s="16" t="s">
        <v>204</v>
      </c>
      <c r="BA418" s="16" t="s">
        <v>204</v>
      </c>
      <c r="BB418" s="16" t="s">
        <v>204</v>
      </c>
      <c r="BC418" s="16">
        <v>0.5</v>
      </c>
      <c r="BD418" s="16">
        <v>3.76</v>
      </c>
      <c r="BE418" s="16">
        <v>1360</v>
      </c>
      <c r="BF418" s="16">
        <v>800</v>
      </c>
      <c r="BG418" s="16">
        <v>0</v>
      </c>
      <c r="BH418" s="16">
        <v>800</v>
      </c>
      <c r="BI418" s="16">
        <v>800</v>
      </c>
      <c r="BJ418" s="16">
        <v>0</v>
      </c>
    </row>
    <row r="419" spans="1:62" x14ac:dyDescent="0.35">
      <c r="A419">
        <v>418</v>
      </c>
      <c r="B419" t="s">
        <v>360</v>
      </c>
      <c r="C419" t="s">
        <v>7332</v>
      </c>
      <c r="D419" s="15" t="s">
        <v>1012</v>
      </c>
      <c r="E419" s="12" t="s">
        <v>93</v>
      </c>
      <c r="G419" s="12" t="s">
        <v>588</v>
      </c>
      <c r="H419" s="12" t="s">
        <v>589</v>
      </c>
      <c r="I419" s="12" t="s">
        <v>640</v>
      </c>
      <c r="J419" s="12" t="s">
        <v>2402</v>
      </c>
      <c r="K419" s="12" t="s">
        <v>641</v>
      </c>
      <c r="N419" s="16" t="s">
        <v>206</v>
      </c>
      <c r="O419" s="16" t="s">
        <v>1004</v>
      </c>
      <c r="P419" s="12" t="s">
        <v>482</v>
      </c>
      <c r="Q419" s="16">
        <v>2023</v>
      </c>
      <c r="R419" s="16">
        <v>1.7</v>
      </c>
      <c r="S419" s="16">
        <v>0</v>
      </c>
      <c r="T419" s="16">
        <v>0</v>
      </c>
      <c r="V419" s="12" t="s">
        <v>204</v>
      </c>
      <c r="W419" s="12" t="s">
        <v>204</v>
      </c>
      <c r="X419" s="16">
        <v>1</v>
      </c>
      <c r="Y419" s="16">
        <v>12</v>
      </c>
      <c r="Z419" s="16">
        <v>1.7</v>
      </c>
      <c r="AA419" s="16">
        <f t="shared" si="76"/>
        <v>204</v>
      </c>
      <c r="AB419" s="16" t="s">
        <v>643</v>
      </c>
      <c r="AC419" s="16" t="s">
        <v>592</v>
      </c>
      <c r="AD419" s="16">
        <f t="shared" si="66"/>
        <v>71400</v>
      </c>
      <c r="AE419" s="16">
        <f t="shared" si="67"/>
        <v>595</v>
      </c>
      <c r="AF419" s="16">
        <f t="shared" si="68"/>
        <v>223125</v>
      </c>
      <c r="AG419" s="16">
        <f t="shared" si="69"/>
        <v>170</v>
      </c>
      <c r="AH419" s="12">
        <v>0</v>
      </c>
      <c r="AI419" s="16">
        <f t="shared" si="70"/>
        <v>11.9</v>
      </c>
      <c r="AJ419" s="16">
        <f t="shared" si="71"/>
        <v>41055</v>
      </c>
      <c r="AK419" s="16">
        <f t="shared" si="72"/>
        <v>850</v>
      </c>
      <c r="AL419" s="16">
        <f t="shared" si="73"/>
        <v>8500</v>
      </c>
      <c r="AM419" s="16">
        <f t="shared" si="74"/>
        <v>153000</v>
      </c>
      <c r="AN419" s="16">
        <f t="shared" si="75"/>
        <v>497080</v>
      </c>
      <c r="AO419" s="12" t="s">
        <v>592</v>
      </c>
      <c r="AP419" s="16" t="s">
        <v>207</v>
      </c>
      <c r="AQ419" s="16" t="s">
        <v>204</v>
      </c>
      <c r="AS419" s="16" t="s">
        <v>2408</v>
      </c>
      <c r="AT419" s="16" t="s">
        <v>2407</v>
      </c>
      <c r="AU419" t="s">
        <v>2410</v>
      </c>
      <c r="AV419" s="15" t="s">
        <v>2409</v>
      </c>
      <c r="AW419" s="16" t="s">
        <v>593</v>
      </c>
      <c r="AX419" s="16" t="s">
        <v>204</v>
      </c>
      <c r="AY419" s="16" t="s">
        <v>204</v>
      </c>
      <c r="AZ419" s="16" t="s">
        <v>204</v>
      </c>
      <c r="BA419" s="16" t="s">
        <v>204</v>
      </c>
      <c r="BB419" s="16" t="s">
        <v>204</v>
      </c>
      <c r="BC419" s="16">
        <v>1.7</v>
      </c>
      <c r="BD419" s="16">
        <v>10.4</v>
      </c>
      <c r="BE419" s="16">
        <v>4240</v>
      </c>
      <c r="BF419" s="16">
        <v>2000</v>
      </c>
      <c r="BG419" s="16">
        <v>0</v>
      </c>
      <c r="BH419" s="16">
        <v>1760</v>
      </c>
      <c r="BI419" s="16">
        <v>2400</v>
      </c>
      <c r="BJ419" s="16">
        <v>0</v>
      </c>
    </row>
    <row r="420" spans="1:62" x14ac:dyDescent="0.35">
      <c r="A420">
        <v>419</v>
      </c>
      <c r="B420" t="s">
        <v>360</v>
      </c>
      <c r="C420" t="s">
        <v>7333</v>
      </c>
      <c r="D420" s="15" t="s">
        <v>1013</v>
      </c>
      <c r="E420" s="12" t="s">
        <v>98</v>
      </c>
      <c r="G420" s="12" t="s">
        <v>588</v>
      </c>
      <c r="H420" s="12" t="s">
        <v>589</v>
      </c>
      <c r="I420" s="12" t="s">
        <v>640</v>
      </c>
      <c r="J420" s="12" t="s">
        <v>2402</v>
      </c>
      <c r="K420" s="12" t="s">
        <v>641</v>
      </c>
      <c r="N420" s="16" t="s">
        <v>206</v>
      </c>
      <c r="O420" s="16" t="s">
        <v>1004</v>
      </c>
      <c r="P420" s="12" t="s">
        <v>482</v>
      </c>
      <c r="Q420" s="16">
        <v>2023</v>
      </c>
      <c r="R420" s="16">
        <v>1.3</v>
      </c>
      <c r="S420" s="16">
        <v>0</v>
      </c>
      <c r="T420" s="16">
        <v>0</v>
      </c>
      <c r="V420" s="12" t="s">
        <v>204</v>
      </c>
      <c r="W420" s="12" t="s">
        <v>204</v>
      </c>
      <c r="X420" s="16">
        <v>1</v>
      </c>
      <c r="Y420" s="16">
        <v>16</v>
      </c>
      <c r="Z420" s="16">
        <v>1.3</v>
      </c>
      <c r="AA420" s="16">
        <f t="shared" si="76"/>
        <v>156</v>
      </c>
      <c r="AB420" s="16" t="s">
        <v>643</v>
      </c>
      <c r="AC420" s="16" t="s">
        <v>592</v>
      </c>
      <c r="AD420" s="16">
        <f t="shared" si="66"/>
        <v>54600</v>
      </c>
      <c r="AE420" s="16">
        <f t="shared" si="67"/>
        <v>455</v>
      </c>
      <c r="AF420" s="16">
        <f t="shared" si="68"/>
        <v>170625</v>
      </c>
      <c r="AG420" s="16">
        <f t="shared" si="69"/>
        <v>130</v>
      </c>
      <c r="AH420" s="12">
        <v>0</v>
      </c>
      <c r="AI420" s="16">
        <f t="shared" si="70"/>
        <v>9.1</v>
      </c>
      <c r="AJ420" s="16">
        <f t="shared" si="71"/>
        <v>31395</v>
      </c>
      <c r="AK420" s="16">
        <f t="shared" si="72"/>
        <v>650</v>
      </c>
      <c r="AL420" s="16">
        <f t="shared" si="73"/>
        <v>6500</v>
      </c>
      <c r="AM420" s="16">
        <f t="shared" si="74"/>
        <v>117000</v>
      </c>
      <c r="AN420" s="16">
        <f t="shared" si="75"/>
        <v>380120</v>
      </c>
      <c r="AO420" s="12" t="s">
        <v>592</v>
      </c>
      <c r="AP420" s="16" t="s">
        <v>207</v>
      </c>
      <c r="AQ420" s="16" t="s">
        <v>204</v>
      </c>
      <c r="AS420" s="16" t="s">
        <v>2408</v>
      </c>
      <c r="AT420" s="16" t="s">
        <v>2407</v>
      </c>
      <c r="AU420" t="s">
        <v>2410</v>
      </c>
      <c r="AV420" s="15" t="s">
        <v>2409</v>
      </c>
      <c r="AW420" s="16" t="s">
        <v>593</v>
      </c>
      <c r="AX420" s="16" t="s">
        <v>204</v>
      </c>
      <c r="AY420" s="16" t="s">
        <v>204</v>
      </c>
      <c r="AZ420" s="16" t="s">
        <v>204</v>
      </c>
      <c r="BA420" s="16" t="s">
        <v>204</v>
      </c>
      <c r="BB420" s="16" t="s">
        <v>204</v>
      </c>
      <c r="BC420" s="16">
        <v>1.3</v>
      </c>
      <c r="BD420" s="16">
        <v>8</v>
      </c>
      <c r="BE420" s="16">
        <v>3520</v>
      </c>
      <c r="BF420" s="16">
        <v>1600</v>
      </c>
      <c r="BG420" s="16">
        <v>0</v>
      </c>
      <c r="BH420" s="16">
        <v>1440</v>
      </c>
      <c r="BI420" s="16">
        <v>1440</v>
      </c>
      <c r="BJ420" s="16">
        <v>0</v>
      </c>
    </row>
    <row r="421" spans="1:62" x14ac:dyDescent="0.35">
      <c r="A421">
        <v>420</v>
      </c>
      <c r="B421" t="s">
        <v>360</v>
      </c>
      <c r="C421" t="s">
        <v>7334</v>
      </c>
      <c r="D421" s="15" t="s">
        <v>1014</v>
      </c>
      <c r="E421" s="12" t="s">
        <v>98</v>
      </c>
      <c r="G421" s="12" t="s">
        <v>588</v>
      </c>
      <c r="H421" s="12" t="s">
        <v>589</v>
      </c>
      <c r="I421" s="12" t="s">
        <v>640</v>
      </c>
      <c r="J421" s="12" t="s">
        <v>2402</v>
      </c>
      <c r="K421" s="12" t="s">
        <v>641</v>
      </c>
      <c r="N421" s="16" t="s">
        <v>206</v>
      </c>
      <c r="O421" s="16" t="s">
        <v>1004</v>
      </c>
      <c r="P421" s="12" t="s">
        <v>482</v>
      </c>
      <c r="Q421" s="16">
        <v>2023</v>
      </c>
      <c r="R421" s="16">
        <v>0.98</v>
      </c>
      <c r="S421" s="16">
        <v>0</v>
      </c>
      <c r="T421" s="16">
        <v>0</v>
      </c>
      <c r="V421" s="12" t="s">
        <v>204</v>
      </c>
      <c r="W421" s="12" t="s">
        <v>204</v>
      </c>
      <c r="X421" s="16">
        <v>1</v>
      </c>
      <c r="Y421" s="16">
        <v>9</v>
      </c>
      <c r="Z421" s="16">
        <v>0.98</v>
      </c>
      <c r="AA421" s="16">
        <f t="shared" si="76"/>
        <v>117.6</v>
      </c>
      <c r="AB421" s="16" t="s">
        <v>643</v>
      </c>
      <c r="AC421" s="16" t="s">
        <v>592</v>
      </c>
      <c r="AD421" s="16">
        <f t="shared" si="66"/>
        <v>41160</v>
      </c>
      <c r="AE421" s="16">
        <f t="shared" si="67"/>
        <v>343</v>
      </c>
      <c r="AF421" s="16">
        <f t="shared" si="68"/>
        <v>128625</v>
      </c>
      <c r="AG421" s="16">
        <f t="shared" si="69"/>
        <v>98</v>
      </c>
      <c r="AH421" s="12">
        <v>0</v>
      </c>
      <c r="AI421" s="16">
        <f t="shared" si="70"/>
        <v>6.8599999999999994</v>
      </c>
      <c r="AJ421" s="16">
        <f t="shared" si="71"/>
        <v>23666.999999999996</v>
      </c>
      <c r="AK421" s="16">
        <f t="shared" si="72"/>
        <v>490</v>
      </c>
      <c r="AL421" s="16">
        <f t="shared" si="73"/>
        <v>4900</v>
      </c>
      <c r="AM421" s="16">
        <f t="shared" si="74"/>
        <v>88200</v>
      </c>
      <c r="AN421" s="16">
        <f t="shared" si="75"/>
        <v>286552</v>
      </c>
      <c r="AO421" s="12" t="s">
        <v>592</v>
      </c>
      <c r="AP421" s="16" t="s">
        <v>207</v>
      </c>
      <c r="AQ421" s="16" t="s">
        <v>204</v>
      </c>
      <c r="AS421" s="16" t="s">
        <v>2408</v>
      </c>
      <c r="AT421" s="16" t="s">
        <v>2407</v>
      </c>
      <c r="AU421" t="s">
        <v>2410</v>
      </c>
      <c r="AV421" s="15" t="s">
        <v>2409</v>
      </c>
      <c r="AW421" s="16" t="s">
        <v>593</v>
      </c>
      <c r="AX421" s="16" t="s">
        <v>204</v>
      </c>
      <c r="AY421" s="16" t="s">
        <v>204</v>
      </c>
      <c r="AZ421" s="16" t="s">
        <v>204</v>
      </c>
      <c r="BA421" s="16" t="s">
        <v>204</v>
      </c>
      <c r="BB421" s="16" t="s">
        <v>204</v>
      </c>
      <c r="BC421" s="16">
        <v>0.98</v>
      </c>
      <c r="BD421" s="16">
        <v>7.2</v>
      </c>
      <c r="BE421" s="16">
        <v>2720</v>
      </c>
      <c r="BF421" s="16">
        <v>1600</v>
      </c>
      <c r="BG421" s="16">
        <v>0</v>
      </c>
      <c r="BH421" s="16">
        <v>1440</v>
      </c>
      <c r="BI421" s="16">
        <v>1440</v>
      </c>
      <c r="BJ421" s="16">
        <v>0</v>
      </c>
    </row>
    <row r="422" spans="1:62" ht="20.149999999999999" customHeight="1" x14ac:dyDescent="0.35">
      <c r="A422">
        <v>421</v>
      </c>
      <c r="B422" t="s">
        <v>360</v>
      </c>
      <c r="C422" t="s">
        <v>7335</v>
      </c>
      <c r="D422" s="15" t="s">
        <v>1015</v>
      </c>
      <c r="E422" s="12" t="s">
        <v>98</v>
      </c>
      <c r="G422" s="12" t="s">
        <v>588</v>
      </c>
      <c r="H422" s="12" t="s">
        <v>589</v>
      </c>
      <c r="I422" s="12" t="s">
        <v>640</v>
      </c>
      <c r="J422" s="12" t="s">
        <v>2402</v>
      </c>
      <c r="K422" s="12" t="s">
        <v>641</v>
      </c>
      <c r="N422" s="16" t="s">
        <v>206</v>
      </c>
      <c r="O422" s="16" t="s">
        <v>1004</v>
      </c>
      <c r="P422" s="12" t="s">
        <v>482</v>
      </c>
      <c r="Q422" s="16">
        <v>2023</v>
      </c>
      <c r="R422" s="16">
        <v>0.71</v>
      </c>
      <c r="S422" s="16">
        <v>0</v>
      </c>
      <c r="T422" s="16">
        <v>0</v>
      </c>
      <c r="V422" s="12" t="s">
        <v>204</v>
      </c>
      <c r="W422" s="12" t="s">
        <v>204</v>
      </c>
      <c r="X422" s="16">
        <v>1</v>
      </c>
      <c r="Y422" s="16">
        <v>8</v>
      </c>
      <c r="Z422" s="16">
        <v>0.71</v>
      </c>
      <c r="AA422" s="16">
        <f t="shared" si="76"/>
        <v>85.199999999999989</v>
      </c>
      <c r="AB422" s="16" t="s">
        <v>643</v>
      </c>
      <c r="AC422" s="16" t="s">
        <v>592</v>
      </c>
      <c r="AD422" s="16">
        <f t="shared" si="66"/>
        <v>29819.999999999996</v>
      </c>
      <c r="AE422" s="16">
        <f t="shared" si="67"/>
        <v>248.5</v>
      </c>
      <c r="AF422" s="16">
        <f t="shared" si="68"/>
        <v>93187.5</v>
      </c>
      <c r="AG422" s="16">
        <f t="shared" si="69"/>
        <v>71</v>
      </c>
      <c r="AH422" s="12">
        <v>0</v>
      </c>
      <c r="AI422" s="16">
        <f t="shared" si="70"/>
        <v>4.97</v>
      </c>
      <c r="AJ422" s="16">
        <f t="shared" si="71"/>
        <v>17146.5</v>
      </c>
      <c r="AK422" s="16">
        <f t="shared" si="72"/>
        <v>355</v>
      </c>
      <c r="AL422" s="16">
        <f t="shared" si="73"/>
        <v>3550</v>
      </c>
      <c r="AM422" s="16">
        <f t="shared" si="74"/>
        <v>63900</v>
      </c>
      <c r="AN422" s="16">
        <f t="shared" si="75"/>
        <v>207604</v>
      </c>
      <c r="AO422" s="12" t="s">
        <v>592</v>
      </c>
      <c r="AP422" s="16" t="s">
        <v>207</v>
      </c>
      <c r="AQ422" s="16" t="s">
        <v>204</v>
      </c>
      <c r="AS422" s="16" t="s">
        <v>2408</v>
      </c>
      <c r="AT422" s="16" t="s">
        <v>2407</v>
      </c>
      <c r="AU422" t="s">
        <v>2410</v>
      </c>
      <c r="AV422" s="15" t="s">
        <v>2409</v>
      </c>
      <c r="AW422" s="16" t="s">
        <v>593</v>
      </c>
      <c r="AX422" s="16" t="s">
        <v>204</v>
      </c>
      <c r="AY422" s="16" t="s">
        <v>204</v>
      </c>
      <c r="AZ422" s="16" t="s">
        <v>204</v>
      </c>
      <c r="BA422" s="16" t="s">
        <v>204</v>
      </c>
      <c r="BB422" s="16" t="s">
        <v>204</v>
      </c>
      <c r="BC422" s="16">
        <v>0.71</v>
      </c>
      <c r="BD422" s="16">
        <v>5.6</v>
      </c>
      <c r="BE422" s="16">
        <v>1520</v>
      </c>
      <c r="BF422" s="16">
        <v>1200</v>
      </c>
      <c r="BG422" s="16">
        <v>0</v>
      </c>
      <c r="BH422" s="16">
        <v>1040</v>
      </c>
      <c r="BI422" s="16">
        <v>1040</v>
      </c>
      <c r="BJ422" s="16">
        <v>0</v>
      </c>
    </row>
    <row r="423" spans="1:62" ht="20.149999999999999" customHeight="1" x14ac:dyDescent="0.35">
      <c r="A423">
        <v>422</v>
      </c>
      <c r="B423" t="s">
        <v>360</v>
      </c>
      <c r="C423" t="s">
        <v>7336</v>
      </c>
      <c r="D423" s="15" t="s">
        <v>1016</v>
      </c>
      <c r="E423" s="12" t="s">
        <v>98</v>
      </c>
      <c r="G423" s="12" t="s">
        <v>588</v>
      </c>
      <c r="H423" s="12" t="s">
        <v>589</v>
      </c>
      <c r="I423" s="12" t="s">
        <v>640</v>
      </c>
      <c r="J423" s="12" t="s">
        <v>2402</v>
      </c>
      <c r="K423" s="12" t="s">
        <v>641</v>
      </c>
      <c r="N423" s="16" t="s">
        <v>206</v>
      </c>
      <c r="O423" s="16" t="s">
        <v>1004</v>
      </c>
      <c r="P423" s="12" t="s">
        <v>482</v>
      </c>
      <c r="Q423" s="16">
        <v>2023</v>
      </c>
      <c r="R423" s="16">
        <v>0.67</v>
      </c>
      <c r="S423" s="16">
        <v>0</v>
      </c>
      <c r="T423" s="16">
        <v>0</v>
      </c>
      <c r="V423" s="12" t="s">
        <v>204</v>
      </c>
      <c r="W423" s="12" t="s">
        <v>204</v>
      </c>
      <c r="X423" s="16">
        <v>1</v>
      </c>
      <c r="Y423" s="16">
        <v>14</v>
      </c>
      <c r="Z423" s="16">
        <v>0.67</v>
      </c>
      <c r="AA423" s="16">
        <f t="shared" si="76"/>
        <v>80.400000000000006</v>
      </c>
      <c r="AB423" s="16" t="s">
        <v>643</v>
      </c>
      <c r="AC423" s="16" t="s">
        <v>592</v>
      </c>
      <c r="AD423" s="16">
        <f t="shared" si="66"/>
        <v>28140.000000000004</v>
      </c>
      <c r="AE423" s="16">
        <f t="shared" si="67"/>
        <v>234.5</v>
      </c>
      <c r="AF423" s="16">
        <f t="shared" si="68"/>
        <v>87937.5</v>
      </c>
      <c r="AG423" s="16">
        <f t="shared" si="69"/>
        <v>67</v>
      </c>
      <c r="AH423" s="12">
        <v>0</v>
      </c>
      <c r="AI423" s="16">
        <f t="shared" si="70"/>
        <v>4.6900000000000004</v>
      </c>
      <c r="AJ423" s="16">
        <f t="shared" si="71"/>
        <v>16180.500000000002</v>
      </c>
      <c r="AK423" s="16">
        <f t="shared" si="72"/>
        <v>335</v>
      </c>
      <c r="AL423" s="16">
        <f t="shared" si="73"/>
        <v>3350</v>
      </c>
      <c r="AM423" s="16">
        <f t="shared" si="74"/>
        <v>60300</v>
      </c>
      <c r="AN423" s="16">
        <f t="shared" si="75"/>
        <v>195908</v>
      </c>
      <c r="AO423" s="12" t="s">
        <v>592</v>
      </c>
      <c r="AP423" s="16" t="s">
        <v>207</v>
      </c>
      <c r="AQ423" s="16" t="s">
        <v>204</v>
      </c>
      <c r="AS423" s="16" t="s">
        <v>2408</v>
      </c>
      <c r="AT423" s="16" t="s">
        <v>2407</v>
      </c>
      <c r="AU423" t="s">
        <v>2410</v>
      </c>
      <c r="AV423" s="15" t="s">
        <v>2409</v>
      </c>
      <c r="AW423" s="16" t="s">
        <v>593</v>
      </c>
      <c r="AX423" s="16" t="s">
        <v>204</v>
      </c>
      <c r="AY423" s="16" t="s">
        <v>204</v>
      </c>
      <c r="AZ423" s="16" t="s">
        <v>204</v>
      </c>
      <c r="BA423" s="16" t="s">
        <v>204</v>
      </c>
      <c r="BB423" s="16" t="s">
        <v>204</v>
      </c>
      <c r="BC423" s="16">
        <v>0.67</v>
      </c>
      <c r="BD423" s="16">
        <v>4.8</v>
      </c>
      <c r="BE423" s="16">
        <v>1600</v>
      </c>
      <c r="BF423" s="16">
        <v>800</v>
      </c>
      <c r="BG423" s="16">
        <v>0</v>
      </c>
      <c r="BH423" s="16">
        <v>1200</v>
      </c>
      <c r="BI423" s="16">
        <v>1200</v>
      </c>
      <c r="BJ423" s="16">
        <v>0</v>
      </c>
    </row>
    <row r="424" spans="1:62" ht="20.149999999999999" customHeight="1" x14ac:dyDescent="0.35">
      <c r="A424">
        <v>423</v>
      </c>
      <c r="B424" t="s">
        <v>360</v>
      </c>
      <c r="C424" t="s">
        <v>7337</v>
      </c>
      <c r="D424" s="15" t="s">
        <v>834</v>
      </c>
      <c r="E424" s="12" t="s">
        <v>98</v>
      </c>
      <c r="G424" s="12" t="s">
        <v>588</v>
      </c>
      <c r="H424" s="12" t="s">
        <v>589</v>
      </c>
      <c r="I424" s="12" t="s">
        <v>640</v>
      </c>
      <c r="J424" s="12" t="s">
        <v>2402</v>
      </c>
      <c r="K424" s="12" t="s">
        <v>641</v>
      </c>
      <c r="N424" s="16" t="s">
        <v>206</v>
      </c>
      <c r="O424" s="16" t="s">
        <v>1004</v>
      </c>
      <c r="P424" s="12" t="s">
        <v>482</v>
      </c>
      <c r="Q424" s="16">
        <v>2023</v>
      </c>
      <c r="R424" s="16">
        <v>1.68</v>
      </c>
      <c r="S424" s="16">
        <v>0</v>
      </c>
      <c r="T424" s="16">
        <v>0</v>
      </c>
      <c r="V424" s="12" t="s">
        <v>204</v>
      </c>
      <c r="W424" s="12" t="s">
        <v>204</v>
      </c>
      <c r="X424" s="16">
        <v>1</v>
      </c>
      <c r="Y424" s="16">
        <v>7</v>
      </c>
      <c r="Z424" s="16">
        <v>1.68</v>
      </c>
      <c r="AA424" s="16">
        <f t="shared" si="76"/>
        <v>201.6</v>
      </c>
      <c r="AB424" s="16" t="s">
        <v>643</v>
      </c>
      <c r="AC424" s="16" t="s">
        <v>592</v>
      </c>
      <c r="AD424" s="16">
        <f t="shared" si="66"/>
        <v>70560</v>
      </c>
      <c r="AE424" s="16">
        <f t="shared" si="67"/>
        <v>588</v>
      </c>
      <c r="AF424" s="16">
        <f t="shared" si="68"/>
        <v>220500</v>
      </c>
      <c r="AG424" s="16">
        <f t="shared" si="69"/>
        <v>168</v>
      </c>
      <c r="AH424" s="12">
        <v>0</v>
      </c>
      <c r="AI424" s="16">
        <f t="shared" si="70"/>
        <v>11.76</v>
      </c>
      <c r="AJ424" s="16">
        <f t="shared" si="71"/>
        <v>40572</v>
      </c>
      <c r="AK424" s="16">
        <f t="shared" si="72"/>
        <v>840</v>
      </c>
      <c r="AL424" s="16">
        <f t="shared" si="73"/>
        <v>8400</v>
      </c>
      <c r="AM424" s="16">
        <f t="shared" si="74"/>
        <v>151200</v>
      </c>
      <c r="AN424" s="16">
        <f t="shared" si="75"/>
        <v>491232</v>
      </c>
      <c r="AO424" s="12" t="s">
        <v>592</v>
      </c>
      <c r="AP424" s="16" t="s">
        <v>207</v>
      </c>
      <c r="AQ424" s="16" t="s">
        <v>204</v>
      </c>
      <c r="AS424" s="16" t="s">
        <v>2408</v>
      </c>
      <c r="AT424" s="16" t="s">
        <v>2407</v>
      </c>
      <c r="AU424" t="s">
        <v>2410</v>
      </c>
      <c r="AV424" s="15" t="s">
        <v>2409</v>
      </c>
      <c r="AW424" s="16" t="s">
        <v>593</v>
      </c>
      <c r="AX424" s="16" t="s">
        <v>204</v>
      </c>
      <c r="AY424" s="16" t="s">
        <v>204</v>
      </c>
      <c r="AZ424" s="16" t="s">
        <v>204</v>
      </c>
      <c r="BA424" s="16" t="s">
        <v>204</v>
      </c>
      <c r="BB424" s="16" t="s">
        <v>204</v>
      </c>
      <c r="BC424" s="16">
        <v>1.68</v>
      </c>
      <c r="BD424" s="16">
        <v>12</v>
      </c>
      <c r="BE424" s="16">
        <v>4400</v>
      </c>
      <c r="BF424" s="16">
        <v>2400</v>
      </c>
      <c r="BG424" s="16">
        <v>0</v>
      </c>
      <c r="BH424" s="16">
        <v>2400</v>
      </c>
      <c r="BI424" s="16">
        <v>2800</v>
      </c>
      <c r="BJ424" s="16">
        <v>0</v>
      </c>
    </row>
    <row r="425" spans="1:62" ht="20.149999999999999" customHeight="1" x14ac:dyDescent="0.35">
      <c r="A425">
        <v>424</v>
      </c>
      <c r="B425" t="s">
        <v>360</v>
      </c>
      <c r="C425" t="s">
        <v>7338</v>
      </c>
      <c r="D425" s="15" t="s">
        <v>1017</v>
      </c>
      <c r="E425" s="12" t="s">
        <v>98</v>
      </c>
      <c r="G425" s="12" t="s">
        <v>588</v>
      </c>
      <c r="H425" s="12" t="s">
        <v>589</v>
      </c>
      <c r="I425" s="12" t="s">
        <v>640</v>
      </c>
      <c r="J425" s="12" t="s">
        <v>2402</v>
      </c>
      <c r="K425" s="12" t="s">
        <v>641</v>
      </c>
      <c r="N425" s="16" t="s">
        <v>206</v>
      </c>
      <c r="O425" s="16" t="s">
        <v>1004</v>
      </c>
      <c r="P425" s="12" t="s">
        <v>482</v>
      </c>
      <c r="Q425" s="16">
        <v>2023</v>
      </c>
      <c r="R425" s="16">
        <v>0.82</v>
      </c>
      <c r="S425" s="16">
        <v>0</v>
      </c>
      <c r="T425" s="16">
        <v>0</v>
      </c>
      <c r="V425" s="12" t="s">
        <v>204</v>
      </c>
      <c r="W425" s="12" t="s">
        <v>204</v>
      </c>
      <c r="X425" s="16">
        <v>1</v>
      </c>
      <c r="Y425" s="16">
        <v>12</v>
      </c>
      <c r="Z425" s="16">
        <v>0.82</v>
      </c>
      <c r="AA425" s="16">
        <f t="shared" si="76"/>
        <v>98.399999999999991</v>
      </c>
      <c r="AB425" s="16" t="s">
        <v>643</v>
      </c>
      <c r="AC425" s="16" t="s">
        <v>592</v>
      </c>
      <c r="AD425" s="16">
        <f t="shared" si="66"/>
        <v>34440</v>
      </c>
      <c r="AE425" s="16">
        <f t="shared" si="67"/>
        <v>287</v>
      </c>
      <c r="AF425" s="16">
        <f t="shared" si="68"/>
        <v>107625</v>
      </c>
      <c r="AG425" s="16">
        <f t="shared" si="69"/>
        <v>82</v>
      </c>
      <c r="AH425" s="12">
        <v>0</v>
      </c>
      <c r="AI425" s="16">
        <f t="shared" si="70"/>
        <v>5.7399999999999993</v>
      </c>
      <c r="AJ425" s="16">
        <f t="shared" si="71"/>
        <v>19802.999999999996</v>
      </c>
      <c r="AK425" s="16">
        <f t="shared" si="72"/>
        <v>410</v>
      </c>
      <c r="AL425" s="16">
        <f t="shared" si="73"/>
        <v>4100</v>
      </c>
      <c r="AM425" s="16">
        <f t="shared" si="74"/>
        <v>73800</v>
      </c>
      <c r="AN425" s="16">
        <f t="shared" si="75"/>
        <v>239768</v>
      </c>
      <c r="AO425" s="12" t="s">
        <v>592</v>
      </c>
      <c r="AP425" s="16" t="s">
        <v>207</v>
      </c>
      <c r="AQ425" s="16" t="s">
        <v>204</v>
      </c>
      <c r="AS425" s="16" t="s">
        <v>2408</v>
      </c>
      <c r="AT425" s="16" t="s">
        <v>2407</v>
      </c>
      <c r="AU425" t="s">
        <v>2410</v>
      </c>
      <c r="AV425" s="15" t="s">
        <v>2409</v>
      </c>
      <c r="AW425" s="16" t="s">
        <v>593</v>
      </c>
      <c r="AX425" s="16" t="s">
        <v>204</v>
      </c>
      <c r="AY425" s="16" t="s">
        <v>204</v>
      </c>
      <c r="AZ425" s="16" t="s">
        <v>204</v>
      </c>
      <c r="BA425" s="16" t="s">
        <v>204</v>
      </c>
      <c r="BB425" s="16" t="s">
        <v>204</v>
      </c>
      <c r="BC425" s="16">
        <v>0.82</v>
      </c>
      <c r="BD425" s="16">
        <v>6.24</v>
      </c>
      <c r="BE425" s="16">
        <v>2560</v>
      </c>
      <c r="BF425" s="16">
        <v>1600</v>
      </c>
      <c r="BG425" s="16">
        <v>0</v>
      </c>
      <c r="BH425" s="16">
        <v>1040</v>
      </c>
      <c r="BI425" s="16">
        <v>1040</v>
      </c>
      <c r="BJ425" s="16">
        <v>0</v>
      </c>
    </row>
    <row r="426" spans="1:62" ht="20.149999999999999" customHeight="1" x14ac:dyDescent="0.35">
      <c r="A426">
        <v>425</v>
      </c>
      <c r="B426" t="s">
        <v>360</v>
      </c>
      <c r="C426" t="s">
        <v>7339</v>
      </c>
      <c r="D426" s="15" t="s">
        <v>1018</v>
      </c>
      <c r="E426" s="12" t="s">
        <v>98</v>
      </c>
      <c r="G426" s="12" t="s">
        <v>588</v>
      </c>
      <c r="H426" s="12" t="s">
        <v>589</v>
      </c>
      <c r="I426" s="12" t="s">
        <v>640</v>
      </c>
      <c r="J426" s="12" t="s">
        <v>2402</v>
      </c>
      <c r="K426" s="12" t="s">
        <v>641</v>
      </c>
      <c r="N426" s="16" t="s">
        <v>206</v>
      </c>
      <c r="O426" s="16" t="s">
        <v>1004</v>
      </c>
      <c r="P426" s="12" t="s">
        <v>482</v>
      </c>
      <c r="Q426" s="16">
        <v>2023</v>
      </c>
      <c r="R426" s="16">
        <v>1.2</v>
      </c>
      <c r="S426" s="16">
        <v>0</v>
      </c>
      <c r="T426" s="16">
        <v>0</v>
      </c>
      <c r="V426" s="12" t="s">
        <v>204</v>
      </c>
      <c r="W426" s="12" t="s">
        <v>204</v>
      </c>
      <c r="X426" s="16">
        <v>1</v>
      </c>
      <c r="Y426" s="16">
        <v>14</v>
      </c>
      <c r="Z426" s="16">
        <v>1.2</v>
      </c>
      <c r="AA426" s="16">
        <f t="shared" si="76"/>
        <v>144</v>
      </c>
      <c r="AB426" s="16" t="s">
        <v>643</v>
      </c>
      <c r="AC426" s="16" t="s">
        <v>592</v>
      </c>
      <c r="AD426" s="16">
        <f t="shared" si="66"/>
        <v>50400</v>
      </c>
      <c r="AE426" s="16">
        <f t="shared" si="67"/>
        <v>420</v>
      </c>
      <c r="AF426" s="16">
        <f t="shared" si="68"/>
        <v>157500</v>
      </c>
      <c r="AG426" s="16">
        <f t="shared" si="69"/>
        <v>120</v>
      </c>
      <c r="AH426" s="12">
        <v>0</v>
      </c>
      <c r="AI426" s="16">
        <f t="shared" si="70"/>
        <v>8.4</v>
      </c>
      <c r="AJ426" s="16">
        <f t="shared" si="71"/>
        <v>28980</v>
      </c>
      <c r="AK426" s="16">
        <f t="shared" si="72"/>
        <v>600</v>
      </c>
      <c r="AL426" s="16">
        <f t="shared" si="73"/>
        <v>6000</v>
      </c>
      <c r="AM426" s="16">
        <f t="shared" si="74"/>
        <v>108000</v>
      </c>
      <c r="AN426" s="16">
        <f t="shared" si="75"/>
        <v>350880</v>
      </c>
      <c r="AO426" s="12" t="s">
        <v>592</v>
      </c>
      <c r="AP426" s="16" t="s">
        <v>207</v>
      </c>
      <c r="AQ426" s="16" t="s">
        <v>204</v>
      </c>
      <c r="AS426" s="16" t="s">
        <v>2408</v>
      </c>
      <c r="AT426" s="16" t="s">
        <v>2407</v>
      </c>
      <c r="AU426" t="s">
        <v>2410</v>
      </c>
      <c r="AV426" s="15" t="s">
        <v>2409</v>
      </c>
      <c r="AW426" s="16" t="s">
        <v>593</v>
      </c>
      <c r="AX426" s="16" t="s">
        <v>204</v>
      </c>
      <c r="AY426" s="16" t="s">
        <v>204</v>
      </c>
      <c r="AZ426" s="16" t="s">
        <v>204</v>
      </c>
      <c r="BA426" s="16" t="s">
        <v>204</v>
      </c>
      <c r="BB426" s="16" t="s">
        <v>204</v>
      </c>
      <c r="BC426" s="16">
        <v>1.2</v>
      </c>
      <c r="BD426" s="16">
        <v>8.4</v>
      </c>
      <c r="BE426" s="16">
        <v>3280</v>
      </c>
      <c r="BF426" s="16">
        <v>2000</v>
      </c>
      <c r="BG426" s="16">
        <v>0</v>
      </c>
      <c r="BH426" s="16">
        <v>1520</v>
      </c>
      <c r="BI426" s="16">
        <v>1600</v>
      </c>
      <c r="BJ426" s="16">
        <v>0</v>
      </c>
    </row>
    <row r="427" spans="1:62" ht="20.149999999999999" customHeight="1" x14ac:dyDescent="0.35">
      <c r="A427">
        <v>426</v>
      </c>
      <c r="B427" t="s">
        <v>360</v>
      </c>
      <c r="C427" t="s">
        <v>7340</v>
      </c>
      <c r="D427" s="15" t="s">
        <v>1019</v>
      </c>
      <c r="E427" s="12" t="s">
        <v>98</v>
      </c>
      <c r="G427" s="12" t="s">
        <v>588</v>
      </c>
      <c r="H427" s="12" t="s">
        <v>589</v>
      </c>
      <c r="I427" s="12" t="s">
        <v>640</v>
      </c>
      <c r="J427" s="12" t="s">
        <v>2402</v>
      </c>
      <c r="K427" s="12" t="s">
        <v>641</v>
      </c>
      <c r="N427" s="16" t="s">
        <v>206</v>
      </c>
      <c r="O427" s="16" t="s">
        <v>1004</v>
      </c>
      <c r="P427" s="12" t="s">
        <v>482</v>
      </c>
      <c r="Q427" s="16">
        <v>2023</v>
      </c>
      <c r="R427" s="16">
        <v>1.5</v>
      </c>
      <c r="S427" s="16">
        <v>0</v>
      </c>
      <c r="T427" s="16">
        <v>0</v>
      </c>
      <c r="V427" s="12" t="s">
        <v>204</v>
      </c>
      <c r="W427" s="12" t="s">
        <v>204</v>
      </c>
      <c r="X427" s="16">
        <v>1</v>
      </c>
      <c r="Y427" s="16">
        <v>11</v>
      </c>
      <c r="Z427" s="16">
        <v>1.5</v>
      </c>
      <c r="AA427" s="16">
        <f t="shared" si="76"/>
        <v>180</v>
      </c>
      <c r="AB427" s="16" t="s">
        <v>643</v>
      </c>
      <c r="AC427" s="16" t="s">
        <v>592</v>
      </c>
      <c r="AD427" s="16">
        <f t="shared" si="66"/>
        <v>63000</v>
      </c>
      <c r="AE427" s="16">
        <f t="shared" si="67"/>
        <v>525</v>
      </c>
      <c r="AF427" s="16">
        <f t="shared" si="68"/>
        <v>196875</v>
      </c>
      <c r="AG427" s="16">
        <f t="shared" si="69"/>
        <v>150</v>
      </c>
      <c r="AH427" s="12">
        <v>0</v>
      </c>
      <c r="AI427" s="16">
        <f t="shared" si="70"/>
        <v>10.5</v>
      </c>
      <c r="AJ427" s="16">
        <f t="shared" si="71"/>
        <v>36225</v>
      </c>
      <c r="AK427" s="16">
        <f t="shared" si="72"/>
        <v>750</v>
      </c>
      <c r="AL427" s="16">
        <f t="shared" si="73"/>
        <v>7500</v>
      </c>
      <c r="AM427" s="16">
        <f t="shared" si="74"/>
        <v>135000</v>
      </c>
      <c r="AN427" s="16">
        <f t="shared" si="75"/>
        <v>438600</v>
      </c>
      <c r="AO427" s="12" t="s">
        <v>592</v>
      </c>
      <c r="AP427" s="16" t="s">
        <v>207</v>
      </c>
      <c r="AQ427" s="16" t="s">
        <v>204</v>
      </c>
      <c r="AS427" s="16" t="s">
        <v>2408</v>
      </c>
      <c r="AT427" s="16" t="s">
        <v>2407</v>
      </c>
      <c r="AU427" t="s">
        <v>2410</v>
      </c>
      <c r="AV427" s="15" t="s">
        <v>2409</v>
      </c>
      <c r="AW427" s="16" t="s">
        <v>593</v>
      </c>
      <c r="AX427" s="16" t="s">
        <v>204</v>
      </c>
      <c r="AY427" s="16" t="s">
        <v>204</v>
      </c>
      <c r="AZ427" s="16" t="s">
        <v>204</v>
      </c>
      <c r="BA427" s="16" t="s">
        <v>204</v>
      </c>
      <c r="BB427" s="16" t="s">
        <v>204</v>
      </c>
      <c r="BC427" s="16">
        <v>1.5</v>
      </c>
      <c r="BD427" s="16">
        <v>10.4</v>
      </c>
      <c r="BE427" s="16">
        <v>4160</v>
      </c>
      <c r="BF427" s="16">
        <v>2000</v>
      </c>
      <c r="BG427" s="16">
        <v>0</v>
      </c>
      <c r="BH427" s="16">
        <v>1840</v>
      </c>
      <c r="BI427" s="16">
        <v>2400</v>
      </c>
      <c r="BJ427" s="16">
        <v>0</v>
      </c>
    </row>
    <row r="428" spans="1:62" ht="20.149999999999999" customHeight="1" x14ac:dyDescent="0.35">
      <c r="A428">
        <v>427</v>
      </c>
      <c r="B428" t="s">
        <v>360</v>
      </c>
      <c r="C428" t="s">
        <v>7341</v>
      </c>
      <c r="D428" s="15" t="s">
        <v>651</v>
      </c>
      <c r="E428" s="12" t="s">
        <v>98</v>
      </c>
      <c r="G428" s="12" t="s">
        <v>588</v>
      </c>
      <c r="H428" s="12" t="s">
        <v>589</v>
      </c>
      <c r="I428" s="12" t="s">
        <v>640</v>
      </c>
      <c r="J428" s="12" t="s">
        <v>2402</v>
      </c>
      <c r="K428" s="12" t="s">
        <v>641</v>
      </c>
      <c r="N428" s="16" t="s">
        <v>206</v>
      </c>
      <c r="O428" s="16" t="s">
        <v>1004</v>
      </c>
      <c r="P428" s="12" t="s">
        <v>482</v>
      </c>
      <c r="Q428" s="16">
        <v>2023</v>
      </c>
      <c r="R428" s="16">
        <v>0.7</v>
      </c>
      <c r="S428" s="16">
        <v>0</v>
      </c>
      <c r="T428" s="16">
        <v>0</v>
      </c>
      <c r="V428" s="12" t="s">
        <v>204</v>
      </c>
      <c r="W428" s="12" t="s">
        <v>204</v>
      </c>
      <c r="X428" s="16">
        <v>1</v>
      </c>
      <c r="Y428" s="16">
        <v>13</v>
      </c>
      <c r="Z428" s="16">
        <v>0.7</v>
      </c>
      <c r="AA428" s="16">
        <f t="shared" si="76"/>
        <v>84</v>
      </c>
      <c r="AB428" s="16" t="s">
        <v>643</v>
      </c>
      <c r="AC428" s="16" t="s">
        <v>592</v>
      </c>
      <c r="AD428" s="16">
        <f t="shared" si="66"/>
        <v>29400</v>
      </c>
      <c r="AE428" s="16">
        <f t="shared" si="67"/>
        <v>244.99999999999997</v>
      </c>
      <c r="AF428" s="16">
        <f t="shared" si="68"/>
        <v>91874.999999999985</v>
      </c>
      <c r="AG428" s="16">
        <f t="shared" si="69"/>
        <v>70</v>
      </c>
      <c r="AH428" s="12">
        <v>0</v>
      </c>
      <c r="AI428" s="16">
        <f t="shared" si="70"/>
        <v>4.8999999999999995</v>
      </c>
      <c r="AJ428" s="16">
        <f t="shared" si="71"/>
        <v>16904.999999999996</v>
      </c>
      <c r="AK428" s="16">
        <f t="shared" si="72"/>
        <v>350</v>
      </c>
      <c r="AL428" s="16">
        <f t="shared" si="73"/>
        <v>3500</v>
      </c>
      <c r="AM428" s="16">
        <f t="shared" si="74"/>
        <v>62999.999999999993</v>
      </c>
      <c r="AN428" s="16">
        <f t="shared" si="75"/>
        <v>204680</v>
      </c>
      <c r="AO428" s="12" t="s">
        <v>592</v>
      </c>
      <c r="AP428" s="16" t="s">
        <v>207</v>
      </c>
      <c r="AQ428" s="16" t="s">
        <v>204</v>
      </c>
      <c r="AS428" s="16" t="s">
        <v>2408</v>
      </c>
      <c r="AT428" s="16" t="s">
        <v>2407</v>
      </c>
      <c r="AU428" t="s">
        <v>2410</v>
      </c>
      <c r="AV428" s="15" t="s">
        <v>2409</v>
      </c>
      <c r="AW428" s="16" t="s">
        <v>593</v>
      </c>
      <c r="AX428" s="16" t="s">
        <v>204</v>
      </c>
      <c r="AY428" s="16" t="s">
        <v>204</v>
      </c>
      <c r="AZ428" s="16" t="s">
        <v>204</v>
      </c>
      <c r="BA428" s="16" t="s">
        <v>204</v>
      </c>
      <c r="BB428" s="16" t="s">
        <v>204</v>
      </c>
      <c r="BC428" s="16">
        <v>0.7</v>
      </c>
      <c r="BD428" s="16">
        <v>5.2</v>
      </c>
      <c r="BE428" s="16">
        <v>1520</v>
      </c>
      <c r="BF428" s="16">
        <v>1200</v>
      </c>
      <c r="BG428" s="16">
        <v>0</v>
      </c>
      <c r="BH428" s="16">
        <v>1280</v>
      </c>
      <c r="BI428" s="16">
        <v>1200</v>
      </c>
      <c r="BJ428" s="16">
        <v>0</v>
      </c>
    </row>
    <row r="429" spans="1:62" ht="20.149999999999999" customHeight="1" x14ac:dyDescent="0.35">
      <c r="A429">
        <v>428</v>
      </c>
      <c r="B429" t="s">
        <v>360</v>
      </c>
      <c r="C429" t="s">
        <v>7342</v>
      </c>
      <c r="D429" s="15" t="s">
        <v>1020</v>
      </c>
      <c r="E429" s="12" t="s">
        <v>98</v>
      </c>
      <c r="G429" s="12" t="s">
        <v>588</v>
      </c>
      <c r="H429" s="12" t="s">
        <v>589</v>
      </c>
      <c r="I429" s="12" t="s">
        <v>640</v>
      </c>
      <c r="J429" s="12" t="s">
        <v>2402</v>
      </c>
      <c r="K429" s="12" t="s">
        <v>641</v>
      </c>
      <c r="N429" s="16" t="s">
        <v>206</v>
      </c>
      <c r="O429" s="16" t="s">
        <v>1004</v>
      </c>
      <c r="P429" s="12" t="s">
        <v>482</v>
      </c>
      <c r="Q429" s="16">
        <v>2023</v>
      </c>
      <c r="R429" s="16">
        <v>1.4</v>
      </c>
      <c r="S429" s="16">
        <v>0</v>
      </c>
      <c r="T429" s="16">
        <v>0</v>
      </c>
      <c r="V429" s="12" t="s">
        <v>204</v>
      </c>
      <c r="W429" s="12" t="s">
        <v>204</v>
      </c>
      <c r="X429" s="16">
        <v>1</v>
      </c>
      <c r="Y429" s="16">
        <v>14</v>
      </c>
      <c r="Z429" s="16">
        <v>1.4</v>
      </c>
      <c r="AA429" s="16">
        <f t="shared" si="76"/>
        <v>168</v>
      </c>
      <c r="AB429" s="16" t="s">
        <v>643</v>
      </c>
      <c r="AC429" s="16" t="s">
        <v>592</v>
      </c>
      <c r="AD429" s="16">
        <f t="shared" si="66"/>
        <v>58800</v>
      </c>
      <c r="AE429" s="16">
        <f t="shared" si="67"/>
        <v>489.99999999999994</v>
      </c>
      <c r="AF429" s="16">
        <f t="shared" si="68"/>
        <v>183749.99999999997</v>
      </c>
      <c r="AG429" s="16">
        <f t="shared" si="69"/>
        <v>140</v>
      </c>
      <c r="AH429" s="12">
        <v>0</v>
      </c>
      <c r="AI429" s="16">
        <f t="shared" si="70"/>
        <v>9.7999999999999989</v>
      </c>
      <c r="AJ429" s="16">
        <f t="shared" si="71"/>
        <v>33809.999999999993</v>
      </c>
      <c r="AK429" s="16">
        <f t="shared" si="72"/>
        <v>700</v>
      </c>
      <c r="AL429" s="16">
        <f t="shared" si="73"/>
        <v>7000</v>
      </c>
      <c r="AM429" s="16">
        <f t="shared" si="74"/>
        <v>125999.99999999999</v>
      </c>
      <c r="AN429" s="16">
        <f t="shared" si="75"/>
        <v>409360</v>
      </c>
      <c r="AO429" s="12" t="s">
        <v>592</v>
      </c>
      <c r="AP429" s="16" t="s">
        <v>207</v>
      </c>
      <c r="AQ429" s="16" t="s">
        <v>204</v>
      </c>
      <c r="AS429" s="16" t="s">
        <v>2408</v>
      </c>
      <c r="AT429" s="16" t="s">
        <v>2407</v>
      </c>
      <c r="AU429" t="s">
        <v>2410</v>
      </c>
      <c r="AV429" s="15" t="s">
        <v>2409</v>
      </c>
      <c r="AW429" s="16" t="s">
        <v>593</v>
      </c>
      <c r="AX429" s="16" t="s">
        <v>204</v>
      </c>
      <c r="AY429" s="16" t="s">
        <v>204</v>
      </c>
      <c r="AZ429" s="16" t="s">
        <v>204</v>
      </c>
      <c r="BA429" s="16" t="s">
        <v>204</v>
      </c>
      <c r="BB429" s="16" t="s">
        <v>204</v>
      </c>
      <c r="BC429" s="16">
        <v>1.4</v>
      </c>
      <c r="BD429" s="16">
        <v>8.8000000000000007</v>
      </c>
      <c r="BE429" s="16">
        <v>4000</v>
      </c>
      <c r="BF429" s="16">
        <v>2400</v>
      </c>
      <c r="BG429" s="16">
        <v>0</v>
      </c>
      <c r="BH429" s="16">
        <v>1200</v>
      </c>
      <c r="BI429" s="16">
        <v>1200</v>
      </c>
      <c r="BJ429" s="16">
        <v>0</v>
      </c>
    </row>
    <row r="430" spans="1:62" ht="20.149999999999999" customHeight="1" x14ac:dyDescent="0.35">
      <c r="A430">
        <v>429</v>
      </c>
      <c r="B430" t="s">
        <v>360</v>
      </c>
      <c r="C430" t="s">
        <v>7343</v>
      </c>
      <c r="D430" s="15" t="s">
        <v>871</v>
      </c>
      <c r="E430" s="12" t="s">
        <v>98</v>
      </c>
      <c r="G430" s="12" t="s">
        <v>588</v>
      </c>
      <c r="H430" s="12" t="s">
        <v>589</v>
      </c>
      <c r="I430" s="12" t="s">
        <v>640</v>
      </c>
      <c r="J430" s="12" t="s">
        <v>2402</v>
      </c>
      <c r="K430" s="12" t="s">
        <v>641</v>
      </c>
      <c r="N430" s="16" t="s">
        <v>206</v>
      </c>
      <c r="O430" s="16" t="s">
        <v>1004</v>
      </c>
      <c r="P430" s="12" t="s">
        <v>482</v>
      </c>
      <c r="Q430" s="16">
        <v>2023</v>
      </c>
      <c r="R430" s="16">
        <v>0.68</v>
      </c>
      <c r="S430" s="16">
        <v>0</v>
      </c>
      <c r="T430" s="16">
        <v>0</v>
      </c>
      <c r="V430" s="12" t="s">
        <v>204</v>
      </c>
      <c r="W430" s="12" t="s">
        <v>204</v>
      </c>
      <c r="X430" s="16">
        <v>1</v>
      </c>
      <c r="Y430" s="16">
        <v>9</v>
      </c>
      <c r="Z430" s="16">
        <v>0.68</v>
      </c>
      <c r="AA430" s="16">
        <f t="shared" si="76"/>
        <v>81.600000000000009</v>
      </c>
      <c r="AB430" s="16" t="s">
        <v>643</v>
      </c>
      <c r="AC430" s="16" t="s">
        <v>592</v>
      </c>
      <c r="AD430" s="16">
        <f t="shared" si="66"/>
        <v>28560.000000000004</v>
      </c>
      <c r="AE430" s="16">
        <f t="shared" si="67"/>
        <v>238.00000000000003</v>
      </c>
      <c r="AF430" s="16">
        <f t="shared" si="68"/>
        <v>89250.000000000015</v>
      </c>
      <c r="AG430" s="16">
        <f t="shared" si="69"/>
        <v>68</v>
      </c>
      <c r="AH430" s="12">
        <v>0</v>
      </c>
      <c r="AI430" s="16">
        <f t="shared" si="70"/>
        <v>4.7600000000000007</v>
      </c>
      <c r="AJ430" s="16">
        <f t="shared" si="71"/>
        <v>16422.000000000004</v>
      </c>
      <c r="AK430" s="16">
        <f t="shared" si="72"/>
        <v>340</v>
      </c>
      <c r="AL430" s="16">
        <f t="shared" si="73"/>
        <v>3400.0000000000005</v>
      </c>
      <c r="AM430" s="16">
        <f t="shared" si="74"/>
        <v>61200.000000000007</v>
      </c>
      <c r="AN430" s="16">
        <f t="shared" si="75"/>
        <v>198832.00000000003</v>
      </c>
      <c r="AO430" s="12" t="s">
        <v>592</v>
      </c>
      <c r="AP430" s="16" t="s">
        <v>207</v>
      </c>
      <c r="AQ430" s="16" t="s">
        <v>204</v>
      </c>
      <c r="AS430" s="16" t="s">
        <v>2408</v>
      </c>
      <c r="AT430" s="16" t="s">
        <v>2407</v>
      </c>
      <c r="AU430" t="s">
        <v>2410</v>
      </c>
      <c r="AV430" s="15" t="s">
        <v>2409</v>
      </c>
      <c r="AW430" s="16" t="s">
        <v>593</v>
      </c>
      <c r="AX430" s="16" t="s">
        <v>204</v>
      </c>
      <c r="AY430" s="16" t="s">
        <v>204</v>
      </c>
      <c r="AZ430" s="16" t="s">
        <v>204</v>
      </c>
      <c r="BA430" s="16" t="s">
        <v>204</v>
      </c>
      <c r="BB430" s="16" t="s">
        <v>204</v>
      </c>
      <c r="BC430" s="16">
        <v>0.68</v>
      </c>
      <c r="BD430" s="16">
        <v>4.96</v>
      </c>
      <c r="BE430" s="16">
        <v>1600</v>
      </c>
      <c r="BF430" s="16">
        <v>800</v>
      </c>
      <c r="BG430" s="16">
        <v>0</v>
      </c>
      <c r="BH430" s="16">
        <v>1280</v>
      </c>
      <c r="BI430" s="16">
        <v>1280</v>
      </c>
      <c r="BJ430" s="16">
        <v>0</v>
      </c>
    </row>
    <row r="431" spans="1:62" ht="20.149999999999999" customHeight="1" x14ac:dyDescent="0.35">
      <c r="A431">
        <v>430</v>
      </c>
      <c r="B431" t="s">
        <v>360</v>
      </c>
      <c r="C431" t="s">
        <v>7344</v>
      </c>
      <c r="D431" s="15" t="s">
        <v>1021</v>
      </c>
      <c r="E431" s="12" t="s">
        <v>98</v>
      </c>
      <c r="G431" s="12" t="s">
        <v>588</v>
      </c>
      <c r="H431" s="12" t="s">
        <v>589</v>
      </c>
      <c r="I431" s="12" t="s">
        <v>640</v>
      </c>
      <c r="J431" s="12" t="s">
        <v>2402</v>
      </c>
      <c r="K431" s="12" t="s">
        <v>641</v>
      </c>
      <c r="N431" s="16" t="s">
        <v>206</v>
      </c>
      <c r="O431" s="16" t="s">
        <v>1004</v>
      </c>
      <c r="P431" s="12" t="s">
        <v>482</v>
      </c>
      <c r="Q431" s="16">
        <v>2023</v>
      </c>
      <c r="R431" s="16">
        <v>0.5</v>
      </c>
      <c r="S431" s="16">
        <v>0</v>
      </c>
      <c r="T431" s="16">
        <v>0</v>
      </c>
      <c r="V431" s="12" t="s">
        <v>204</v>
      </c>
      <c r="W431" s="12" t="s">
        <v>204</v>
      </c>
      <c r="X431" s="16">
        <v>1</v>
      </c>
      <c r="Y431" s="16">
        <v>7</v>
      </c>
      <c r="Z431" s="16">
        <v>0.5</v>
      </c>
      <c r="AA431" s="16">
        <f t="shared" si="76"/>
        <v>60</v>
      </c>
      <c r="AB431" s="16" t="s">
        <v>643</v>
      </c>
      <c r="AC431" s="16" t="s">
        <v>592</v>
      </c>
      <c r="AD431" s="16">
        <f t="shared" si="66"/>
        <v>21000</v>
      </c>
      <c r="AE431" s="16">
        <f t="shared" si="67"/>
        <v>175</v>
      </c>
      <c r="AF431" s="16">
        <f t="shared" si="68"/>
        <v>65625</v>
      </c>
      <c r="AG431" s="16">
        <f t="shared" si="69"/>
        <v>50</v>
      </c>
      <c r="AH431" s="12">
        <v>0</v>
      </c>
      <c r="AI431" s="16">
        <f t="shared" si="70"/>
        <v>3.5</v>
      </c>
      <c r="AJ431" s="16">
        <f t="shared" si="71"/>
        <v>12075</v>
      </c>
      <c r="AK431" s="16">
        <f t="shared" si="72"/>
        <v>250</v>
      </c>
      <c r="AL431" s="16">
        <f t="shared" si="73"/>
        <v>2500</v>
      </c>
      <c r="AM431" s="16">
        <f t="shared" si="74"/>
        <v>45000</v>
      </c>
      <c r="AN431" s="16">
        <f t="shared" si="75"/>
        <v>146200</v>
      </c>
      <c r="AO431" s="12" t="s">
        <v>592</v>
      </c>
      <c r="AP431" s="16" t="s">
        <v>207</v>
      </c>
      <c r="AQ431" s="16" t="s">
        <v>204</v>
      </c>
      <c r="AS431" s="16" t="s">
        <v>2408</v>
      </c>
      <c r="AT431" s="16" t="s">
        <v>2407</v>
      </c>
      <c r="AU431" t="s">
        <v>2410</v>
      </c>
      <c r="AV431" s="15" t="s">
        <v>2409</v>
      </c>
      <c r="AW431" s="16" t="s">
        <v>593</v>
      </c>
      <c r="AX431" s="16" t="s">
        <v>204</v>
      </c>
      <c r="AY431" s="16" t="s">
        <v>204</v>
      </c>
      <c r="AZ431" s="16" t="s">
        <v>204</v>
      </c>
      <c r="BA431" s="16" t="s">
        <v>204</v>
      </c>
      <c r="BB431" s="16" t="s">
        <v>204</v>
      </c>
      <c r="BC431" s="16">
        <v>0.5</v>
      </c>
      <c r="BD431" s="16">
        <v>4</v>
      </c>
      <c r="BE431" s="16">
        <v>1360</v>
      </c>
      <c r="BF431" s="16">
        <v>1200</v>
      </c>
      <c r="BG431" s="16">
        <v>0</v>
      </c>
      <c r="BH431" s="16">
        <v>640</v>
      </c>
      <c r="BI431" s="16">
        <v>800</v>
      </c>
      <c r="BJ431" s="16">
        <v>0</v>
      </c>
    </row>
    <row r="432" spans="1:62" ht="20.149999999999999" customHeight="1" x14ac:dyDescent="0.35">
      <c r="A432">
        <v>431</v>
      </c>
      <c r="B432" t="s">
        <v>360</v>
      </c>
      <c r="C432" t="s">
        <v>7345</v>
      </c>
      <c r="D432" s="15" t="s">
        <v>1022</v>
      </c>
      <c r="E432" s="12" t="s">
        <v>98</v>
      </c>
      <c r="G432" s="12" t="s">
        <v>588</v>
      </c>
      <c r="H432" s="12" t="s">
        <v>589</v>
      </c>
      <c r="I432" s="12" t="s">
        <v>640</v>
      </c>
      <c r="J432" s="12" t="s">
        <v>2402</v>
      </c>
      <c r="K432" s="12" t="s">
        <v>641</v>
      </c>
      <c r="N432" s="16" t="s">
        <v>206</v>
      </c>
      <c r="O432" s="16" t="s">
        <v>1004</v>
      </c>
      <c r="P432" s="12" t="s">
        <v>482</v>
      </c>
      <c r="Q432" s="16">
        <v>2023</v>
      </c>
      <c r="R432" s="16">
        <v>0.5</v>
      </c>
      <c r="S432" s="16">
        <v>0</v>
      </c>
      <c r="T432" s="16">
        <v>0</v>
      </c>
      <c r="V432" s="12" t="s">
        <v>204</v>
      </c>
      <c r="W432" s="12" t="s">
        <v>204</v>
      </c>
      <c r="X432" s="16">
        <v>1</v>
      </c>
      <c r="Y432" s="16">
        <v>9</v>
      </c>
      <c r="Z432" s="16">
        <v>0.5</v>
      </c>
      <c r="AA432" s="16">
        <f t="shared" si="76"/>
        <v>60</v>
      </c>
      <c r="AB432" s="16" t="s">
        <v>643</v>
      </c>
      <c r="AC432" s="16" t="s">
        <v>592</v>
      </c>
      <c r="AD432" s="16">
        <f t="shared" si="66"/>
        <v>21000</v>
      </c>
      <c r="AE432" s="16">
        <f t="shared" si="67"/>
        <v>175</v>
      </c>
      <c r="AF432" s="16">
        <f t="shared" si="68"/>
        <v>65625</v>
      </c>
      <c r="AG432" s="16">
        <f t="shared" si="69"/>
        <v>50</v>
      </c>
      <c r="AH432" s="12">
        <v>0</v>
      </c>
      <c r="AI432" s="16">
        <f t="shared" si="70"/>
        <v>3.5</v>
      </c>
      <c r="AJ432" s="16">
        <f t="shared" si="71"/>
        <v>12075</v>
      </c>
      <c r="AK432" s="16">
        <f t="shared" si="72"/>
        <v>250</v>
      </c>
      <c r="AL432" s="16">
        <f t="shared" si="73"/>
        <v>2500</v>
      </c>
      <c r="AM432" s="16">
        <f t="shared" si="74"/>
        <v>45000</v>
      </c>
      <c r="AN432" s="16">
        <f t="shared" si="75"/>
        <v>146200</v>
      </c>
      <c r="AO432" s="12" t="s">
        <v>592</v>
      </c>
      <c r="AP432" s="16" t="s">
        <v>207</v>
      </c>
      <c r="AQ432" s="16" t="s">
        <v>204</v>
      </c>
      <c r="AS432" s="16" t="s">
        <v>2408</v>
      </c>
      <c r="AT432" s="16" t="s">
        <v>2407</v>
      </c>
      <c r="AU432" t="s">
        <v>2410</v>
      </c>
      <c r="AV432" s="15" t="s">
        <v>2409</v>
      </c>
      <c r="AW432" s="16" t="s">
        <v>593</v>
      </c>
      <c r="AX432" s="16" t="s">
        <v>204</v>
      </c>
      <c r="AY432" s="16" t="s">
        <v>204</v>
      </c>
      <c r="AZ432" s="16" t="s">
        <v>204</v>
      </c>
      <c r="BA432" s="16" t="s">
        <v>204</v>
      </c>
      <c r="BB432" s="16" t="s">
        <v>204</v>
      </c>
      <c r="BC432" s="16">
        <v>0.5</v>
      </c>
      <c r="BD432" s="16">
        <v>3.84</v>
      </c>
      <c r="BE432" s="16">
        <v>1360</v>
      </c>
      <c r="BF432" s="16">
        <v>800</v>
      </c>
      <c r="BG432" s="16">
        <v>0</v>
      </c>
      <c r="BH432" s="16">
        <v>800</v>
      </c>
      <c r="BI432" s="16">
        <v>880</v>
      </c>
      <c r="BJ432" s="16">
        <v>0</v>
      </c>
    </row>
    <row r="433" spans="1:62" ht="20.149999999999999" customHeight="1" x14ac:dyDescent="0.35">
      <c r="A433">
        <v>432</v>
      </c>
      <c r="B433" t="s">
        <v>360</v>
      </c>
      <c r="C433" t="s">
        <v>7346</v>
      </c>
      <c r="D433" s="15" t="s">
        <v>1023</v>
      </c>
      <c r="E433" s="12" t="s">
        <v>98</v>
      </c>
      <c r="G433" s="12" t="s">
        <v>588</v>
      </c>
      <c r="H433" s="12" t="s">
        <v>589</v>
      </c>
      <c r="I433" s="12" t="s">
        <v>640</v>
      </c>
      <c r="J433" s="12" t="s">
        <v>2402</v>
      </c>
      <c r="K433" s="12" t="s">
        <v>641</v>
      </c>
      <c r="N433" s="16" t="s">
        <v>206</v>
      </c>
      <c r="O433" s="16" t="s">
        <v>1004</v>
      </c>
      <c r="P433" s="12" t="s">
        <v>482</v>
      </c>
      <c r="Q433" s="16">
        <v>2023</v>
      </c>
      <c r="R433" s="16">
        <v>0.83</v>
      </c>
      <c r="S433" s="16">
        <v>0</v>
      </c>
      <c r="T433" s="16">
        <v>0</v>
      </c>
      <c r="V433" s="12" t="s">
        <v>204</v>
      </c>
      <c r="W433" s="12" t="s">
        <v>204</v>
      </c>
      <c r="X433" s="16">
        <v>1</v>
      </c>
      <c r="Y433" s="16">
        <v>5</v>
      </c>
      <c r="Z433" s="16">
        <v>0.83</v>
      </c>
      <c r="AA433" s="16">
        <f t="shared" si="76"/>
        <v>99.6</v>
      </c>
      <c r="AB433" s="16" t="s">
        <v>643</v>
      </c>
      <c r="AC433" s="16" t="s">
        <v>592</v>
      </c>
      <c r="AD433" s="16">
        <f t="shared" si="66"/>
        <v>34860</v>
      </c>
      <c r="AE433" s="16">
        <f t="shared" si="67"/>
        <v>290.5</v>
      </c>
      <c r="AF433" s="16">
        <f t="shared" si="68"/>
        <v>108937.5</v>
      </c>
      <c r="AG433" s="16">
        <f t="shared" si="69"/>
        <v>83</v>
      </c>
      <c r="AH433" s="12">
        <v>0</v>
      </c>
      <c r="AI433" s="16">
        <f t="shared" si="70"/>
        <v>5.81</v>
      </c>
      <c r="AJ433" s="16">
        <f t="shared" si="71"/>
        <v>20044.5</v>
      </c>
      <c r="AK433" s="16">
        <f t="shared" si="72"/>
        <v>415</v>
      </c>
      <c r="AL433" s="16">
        <f t="shared" si="73"/>
        <v>4150</v>
      </c>
      <c r="AM433" s="16">
        <f t="shared" si="74"/>
        <v>74700</v>
      </c>
      <c r="AN433" s="16">
        <f t="shared" si="75"/>
        <v>242692</v>
      </c>
      <c r="AO433" s="12" t="s">
        <v>592</v>
      </c>
      <c r="AP433" s="16" t="s">
        <v>207</v>
      </c>
      <c r="AQ433" s="16" t="s">
        <v>204</v>
      </c>
      <c r="AS433" s="16" t="s">
        <v>2408</v>
      </c>
      <c r="AT433" s="16" t="s">
        <v>2407</v>
      </c>
      <c r="AU433" t="s">
        <v>2410</v>
      </c>
      <c r="AV433" s="15" t="s">
        <v>2409</v>
      </c>
      <c r="AW433" s="16" t="s">
        <v>593</v>
      </c>
      <c r="AX433" s="16" t="s">
        <v>204</v>
      </c>
      <c r="AY433" s="16" t="s">
        <v>204</v>
      </c>
      <c r="AZ433" s="16" t="s">
        <v>204</v>
      </c>
      <c r="BA433" s="16" t="s">
        <v>204</v>
      </c>
      <c r="BB433" s="16" t="s">
        <v>204</v>
      </c>
      <c r="BC433" s="16">
        <v>0.83</v>
      </c>
      <c r="BD433" s="16">
        <v>6.4</v>
      </c>
      <c r="BE433" s="16">
        <v>2160</v>
      </c>
      <c r="BF433" s="16">
        <v>1600</v>
      </c>
      <c r="BG433" s="16">
        <v>0</v>
      </c>
      <c r="BH433" s="16">
        <v>1200</v>
      </c>
      <c r="BI433" s="16">
        <v>1440</v>
      </c>
      <c r="BJ433" s="16">
        <v>0</v>
      </c>
    </row>
    <row r="434" spans="1:62" ht="20.149999999999999" customHeight="1" x14ac:dyDescent="0.35">
      <c r="A434">
        <v>433</v>
      </c>
      <c r="B434" t="s">
        <v>360</v>
      </c>
      <c r="C434" t="s">
        <v>7347</v>
      </c>
      <c r="D434" s="15" t="s">
        <v>1024</v>
      </c>
      <c r="E434" s="12" t="s">
        <v>98</v>
      </c>
      <c r="G434" s="12" t="s">
        <v>588</v>
      </c>
      <c r="H434" s="12" t="s">
        <v>589</v>
      </c>
      <c r="I434" s="12" t="s">
        <v>640</v>
      </c>
      <c r="J434" s="12" t="s">
        <v>2402</v>
      </c>
      <c r="K434" s="12" t="s">
        <v>641</v>
      </c>
      <c r="N434" s="16" t="s">
        <v>206</v>
      </c>
      <c r="O434" s="16" t="s">
        <v>1004</v>
      </c>
      <c r="P434" s="12" t="s">
        <v>482</v>
      </c>
      <c r="Q434" s="16">
        <v>2023</v>
      </c>
      <c r="R434" s="16">
        <v>0.98</v>
      </c>
      <c r="S434" s="16">
        <v>0</v>
      </c>
      <c r="T434" s="16">
        <v>0</v>
      </c>
      <c r="V434" s="12" t="s">
        <v>204</v>
      </c>
      <c r="W434" s="12" t="s">
        <v>204</v>
      </c>
      <c r="X434" s="16">
        <v>1</v>
      </c>
      <c r="Y434" s="16">
        <v>10</v>
      </c>
      <c r="Z434" s="16">
        <v>0.98</v>
      </c>
      <c r="AA434" s="16">
        <f t="shared" si="76"/>
        <v>117.6</v>
      </c>
      <c r="AB434" s="16" t="s">
        <v>643</v>
      </c>
      <c r="AC434" s="16" t="s">
        <v>592</v>
      </c>
      <c r="AD434" s="16">
        <f t="shared" si="66"/>
        <v>41160</v>
      </c>
      <c r="AE434" s="16">
        <f t="shared" si="67"/>
        <v>343</v>
      </c>
      <c r="AF434" s="16">
        <f t="shared" si="68"/>
        <v>128625</v>
      </c>
      <c r="AG434" s="16">
        <f t="shared" si="69"/>
        <v>98</v>
      </c>
      <c r="AH434" s="12">
        <v>0</v>
      </c>
      <c r="AI434" s="16">
        <f t="shared" si="70"/>
        <v>6.8599999999999994</v>
      </c>
      <c r="AJ434" s="16">
        <f t="shared" si="71"/>
        <v>23666.999999999996</v>
      </c>
      <c r="AK434" s="16">
        <f t="shared" si="72"/>
        <v>490</v>
      </c>
      <c r="AL434" s="16">
        <f t="shared" si="73"/>
        <v>4900</v>
      </c>
      <c r="AM434" s="16">
        <f t="shared" si="74"/>
        <v>88200</v>
      </c>
      <c r="AN434" s="16">
        <f t="shared" si="75"/>
        <v>286552</v>
      </c>
      <c r="AO434" s="12" t="s">
        <v>592</v>
      </c>
      <c r="AP434" s="16" t="s">
        <v>207</v>
      </c>
      <c r="AQ434" s="16" t="s">
        <v>204</v>
      </c>
      <c r="AS434" s="16" t="s">
        <v>2408</v>
      </c>
      <c r="AT434" s="16" t="s">
        <v>2407</v>
      </c>
      <c r="AU434" t="s">
        <v>2410</v>
      </c>
      <c r="AV434" s="15" t="s">
        <v>2409</v>
      </c>
      <c r="AW434" s="16" t="s">
        <v>593</v>
      </c>
      <c r="AX434" s="16" t="s">
        <v>204</v>
      </c>
      <c r="AY434" s="16" t="s">
        <v>204</v>
      </c>
      <c r="AZ434" s="16" t="s">
        <v>204</v>
      </c>
      <c r="BA434" s="16" t="s">
        <v>204</v>
      </c>
      <c r="BB434" s="16" t="s">
        <v>204</v>
      </c>
      <c r="BC434" s="16">
        <v>0.98</v>
      </c>
      <c r="BD434" s="16">
        <v>7.2</v>
      </c>
      <c r="BE434" s="16">
        <v>2720</v>
      </c>
      <c r="BF434" s="16">
        <v>1440</v>
      </c>
      <c r="BG434" s="16">
        <v>0</v>
      </c>
      <c r="BH434" s="16">
        <v>1600</v>
      </c>
      <c r="BI434" s="16">
        <v>1440</v>
      </c>
      <c r="BJ434" s="16">
        <v>0</v>
      </c>
    </row>
    <row r="435" spans="1:62" ht="20.149999999999999" customHeight="1" x14ac:dyDescent="0.35">
      <c r="A435">
        <v>434</v>
      </c>
      <c r="B435" t="s">
        <v>360</v>
      </c>
      <c r="C435" t="s">
        <v>7348</v>
      </c>
      <c r="D435" s="15" t="s">
        <v>1025</v>
      </c>
      <c r="E435" s="12" t="s">
        <v>98</v>
      </c>
      <c r="G435" s="12" t="s">
        <v>588</v>
      </c>
      <c r="H435" s="12" t="s">
        <v>589</v>
      </c>
      <c r="I435" s="12" t="s">
        <v>640</v>
      </c>
      <c r="J435" s="12" t="s">
        <v>2402</v>
      </c>
      <c r="K435" s="12" t="s">
        <v>641</v>
      </c>
      <c r="N435" s="16" t="s">
        <v>205</v>
      </c>
      <c r="O435" s="16" t="s">
        <v>1026</v>
      </c>
      <c r="P435" s="12" t="s">
        <v>482</v>
      </c>
      <c r="Q435" s="16">
        <v>2023</v>
      </c>
      <c r="R435" s="16">
        <v>0.8</v>
      </c>
      <c r="S435" s="16">
        <v>0</v>
      </c>
      <c r="T435" s="16">
        <v>0</v>
      </c>
      <c r="V435" s="12" t="s">
        <v>204</v>
      </c>
      <c r="W435" s="12" t="s">
        <v>204</v>
      </c>
      <c r="X435" s="16">
        <v>1</v>
      </c>
      <c r="Y435" s="16">
        <v>14</v>
      </c>
      <c r="Z435" s="16">
        <v>0.8</v>
      </c>
      <c r="AA435" s="16">
        <f t="shared" si="76"/>
        <v>96</v>
      </c>
      <c r="AB435" s="16" t="s">
        <v>643</v>
      </c>
      <c r="AC435" s="16" t="s">
        <v>592</v>
      </c>
      <c r="AD435" s="16">
        <f t="shared" si="66"/>
        <v>33600</v>
      </c>
      <c r="AE435" s="16">
        <f t="shared" si="67"/>
        <v>280</v>
      </c>
      <c r="AF435" s="16">
        <f t="shared" si="68"/>
        <v>105000</v>
      </c>
      <c r="AG435" s="16">
        <f t="shared" si="69"/>
        <v>80</v>
      </c>
      <c r="AH435" s="12">
        <v>0</v>
      </c>
      <c r="AI435" s="16">
        <f t="shared" si="70"/>
        <v>5.6000000000000005</v>
      </c>
      <c r="AJ435" s="16">
        <f t="shared" si="71"/>
        <v>19320.000000000004</v>
      </c>
      <c r="AK435" s="16">
        <f t="shared" si="72"/>
        <v>400</v>
      </c>
      <c r="AL435" s="16">
        <f t="shared" si="73"/>
        <v>4000</v>
      </c>
      <c r="AM435" s="16">
        <f t="shared" si="74"/>
        <v>72000</v>
      </c>
      <c r="AN435" s="16">
        <f t="shared" si="75"/>
        <v>233920</v>
      </c>
      <c r="AO435" s="12" t="s">
        <v>592</v>
      </c>
      <c r="AP435" s="16" t="s">
        <v>207</v>
      </c>
      <c r="AQ435" s="16" t="s">
        <v>204</v>
      </c>
      <c r="AS435" s="16" t="s">
        <v>2408</v>
      </c>
      <c r="AT435" s="16" t="s">
        <v>2407</v>
      </c>
      <c r="AU435" t="s">
        <v>2410</v>
      </c>
      <c r="AV435" s="15" t="s">
        <v>2409</v>
      </c>
      <c r="AW435" s="16" t="s">
        <v>593</v>
      </c>
      <c r="AX435" s="16" t="s">
        <v>204</v>
      </c>
      <c r="AY435" s="16" t="s">
        <v>204</v>
      </c>
      <c r="AZ435" s="16" t="s">
        <v>204</v>
      </c>
      <c r="BA435" s="16" t="s">
        <v>204</v>
      </c>
      <c r="BB435" s="16" t="s">
        <v>204</v>
      </c>
      <c r="BC435" s="16">
        <v>0.8</v>
      </c>
      <c r="BD435" s="16">
        <v>6.4</v>
      </c>
      <c r="BE435" s="16">
        <v>2400</v>
      </c>
      <c r="BF435" s="16">
        <v>1600</v>
      </c>
      <c r="BG435" s="16">
        <v>0</v>
      </c>
      <c r="BH435" s="16">
        <v>1200</v>
      </c>
      <c r="BI435" s="16">
        <v>1200</v>
      </c>
      <c r="BJ435" s="16">
        <v>0</v>
      </c>
    </row>
    <row r="436" spans="1:62" ht="20.149999999999999" customHeight="1" x14ac:dyDescent="0.35">
      <c r="A436">
        <v>435</v>
      </c>
      <c r="B436" t="s">
        <v>360</v>
      </c>
      <c r="C436" t="s">
        <v>7349</v>
      </c>
      <c r="D436" s="15" t="s">
        <v>1027</v>
      </c>
      <c r="E436" s="12" t="s">
        <v>98</v>
      </c>
      <c r="G436" s="12" t="s">
        <v>588</v>
      </c>
      <c r="H436" s="12" t="s">
        <v>589</v>
      </c>
      <c r="I436" s="12" t="s">
        <v>640</v>
      </c>
      <c r="J436" s="12" t="s">
        <v>2402</v>
      </c>
      <c r="K436" s="12" t="s">
        <v>641</v>
      </c>
      <c r="N436" s="16" t="s">
        <v>206</v>
      </c>
      <c r="O436" s="16" t="s">
        <v>1026</v>
      </c>
      <c r="P436" s="12" t="s">
        <v>482</v>
      </c>
      <c r="Q436" s="16">
        <v>2023</v>
      </c>
      <c r="R436" s="16">
        <v>1.1200000000000001</v>
      </c>
      <c r="S436" s="16">
        <v>0</v>
      </c>
      <c r="T436" s="16">
        <v>0</v>
      </c>
      <c r="V436" s="12" t="s">
        <v>204</v>
      </c>
      <c r="W436" s="12" t="s">
        <v>204</v>
      </c>
      <c r="X436" s="16">
        <v>1</v>
      </c>
      <c r="Y436" s="16">
        <v>9</v>
      </c>
      <c r="Z436" s="16">
        <v>1.1200000000000001</v>
      </c>
      <c r="AA436" s="16">
        <f t="shared" si="76"/>
        <v>134.4</v>
      </c>
      <c r="AB436" s="16" t="s">
        <v>643</v>
      </c>
      <c r="AC436" s="16" t="s">
        <v>592</v>
      </c>
      <c r="AD436" s="16">
        <f t="shared" si="66"/>
        <v>47040</v>
      </c>
      <c r="AE436" s="16">
        <f t="shared" si="67"/>
        <v>392.00000000000006</v>
      </c>
      <c r="AF436" s="16">
        <f t="shared" si="68"/>
        <v>147000.00000000003</v>
      </c>
      <c r="AG436" s="16">
        <f t="shared" si="69"/>
        <v>112.00000000000001</v>
      </c>
      <c r="AH436" s="12">
        <v>0</v>
      </c>
      <c r="AI436" s="16">
        <f t="shared" si="70"/>
        <v>7.8400000000000007</v>
      </c>
      <c r="AJ436" s="16">
        <f t="shared" si="71"/>
        <v>27048.000000000004</v>
      </c>
      <c r="AK436" s="16">
        <f t="shared" si="72"/>
        <v>560</v>
      </c>
      <c r="AL436" s="16">
        <f t="shared" si="73"/>
        <v>5600.0000000000009</v>
      </c>
      <c r="AM436" s="16">
        <f t="shared" si="74"/>
        <v>100800.00000000001</v>
      </c>
      <c r="AN436" s="16">
        <f t="shared" si="75"/>
        <v>327488.00000000006</v>
      </c>
      <c r="AO436" s="12" t="s">
        <v>592</v>
      </c>
      <c r="AP436" s="16" t="s">
        <v>207</v>
      </c>
      <c r="AQ436" s="16" t="s">
        <v>204</v>
      </c>
      <c r="AS436" s="16" t="s">
        <v>2408</v>
      </c>
      <c r="AT436" s="16" t="s">
        <v>2407</v>
      </c>
      <c r="AU436" t="s">
        <v>2410</v>
      </c>
      <c r="AV436" s="15" t="s">
        <v>2409</v>
      </c>
      <c r="AW436" s="16" t="s">
        <v>593</v>
      </c>
      <c r="AX436" s="16" t="s">
        <v>204</v>
      </c>
      <c r="AY436" s="16" t="s">
        <v>204</v>
      </c>
      <c r="AZ436" s="16" t="s">
        <v>204</v>
      </c>
      <c r="BA436" s="16" t="s">
        <v>204</v>
      </c>
      <c r="BB436" s="16" t="s">
        <v>204</v>
      </c>
      <c r="BC436" s="16">
        <v>1.1200000000000001</v>
      </c>
      <c r="BD436" s="16">
        <v>8</v>
      </c>
      <c r="BE436" s="16">
        <v>3040</v>
      </c>
      <c r="BF436" s="16">
        <v>2000</v>
      </c>
      <c r="BG436" s="16">
        <v>0</v>
      </c>
      <c r="BH436" s="16">
        <v>1360</v>
      </c>
      <c r="BI436" s="16">
        <v>1600</v>
      </c>
      <c r="BJ436" s="16">
        <v>0</v>
      </c>
    </row>
    <row r="437" spans="1:62" ht="20.149999999999999" customHeight="1" x14ac:dyDescent="0.35">
      <c r="A437">
        <v>436</v>
      </c>
      <c r="B437" t="s">
        <v>360</v>
      </c>
      <c r="C437" t="s">
        <v>7350</v>
      </c>
      <c r="D437" s="15" t="s">
        <v>1028</v>
      </c>
      <c r="E437" s="12" t="s">
        <v>98</v>
      </c>
      <c r="G437" s="12" t="s">
        <v>588</v>
      </c>
      <c r="H437" s="12" t="s">
        <v>589</v>
      </c>
      <c r="I437" s="12" t="s">
        <v>640</v>
      </c>
      <c r="J437" s="12" t="s">
        <v>2402</v>
      </c>
      <c r="K437" s="12" t="s">
        <v>641</v>
      </c>
      <c r="N437" s="16" t="s">
        <v>206</v>
      </c>
      <c r="O437" s="16" t="s">
        <v>1026</v>
      </c>
      <c r="P437" s="12" t="s">
        <v>482</v>
      </c>
      <c r="Q437" s="16">
        <v>2023</v>
      </c>
      <c r="R437" s="16">
        <v>1.47</v>
      </c>
      <c r="S437" s="16">
        <v>0</v>
      </c>
      <c r="T437" s="16">
        <v>0</v>
      </c>
      <c r="V437" s="12" t="s">
        <v>204</v>
      </c>
      <c r="W437" s="12" t="s">
        <v>204</v>
      </c>
      <c r="X437" s="16">
        <v>1</v>
      </c>
      <c r="Y437" s="16">
        <v>8</v>
      </c>
      <c r="Z437" s="16">
        <v>1.47</v>
      </c>
      <c r="AA437" s="16">
        <f t="shared" si="76"/>
        <v>176.4</v>
      </c>
      <c r="AB437" s="16" t="s">
        <v>643</v>
      </c>
      <c r="AC437" s="16" t="s">
        <v>592</v>
      </c>
      <c r="AD437" s="16">
        <f t="shared" si="66"/>
        <v>61740</v>
      </c>
      <c r="AE437" s="16">
        <f t="shared" si="67"/>
        <v>514.5</v>
      </c>
      <c r="AF437" s="16">
        <f t="shared" si="68"/>
        <v>192937.5</v>
      </c>
      <c r="AG437" s="16">
        <f t="shared" si="69"/>
        <v>147</v>
      </c>
      <c r="AH437" s="12">
        <v>0</v>
      </c>
      <c r="AI437" s="16">
        <f t="shared" si="70"/>
        <v>10.29</v>
      </c>
      <c r="AJ437" s="16">
        <f t="shared" si="71"/>
        <v>35500.5</v>
      </c>
      <c r="AK437" s="16">
        <f t="shared" si="72"/>
        <v>735</v>
      </c>
      <c r="AL437" s="16">
        <f t="shared" si="73"/>
        <v>7350</v>
      </c>
      <c r="AM437" s="16">
        <f t="shared" si="74"/>
        <v>132300</v>
      </c>
      <c r="AN437" s="16">
        <f t="shared" si="75"/>
        <v>429828</v>
      </c>
      <c r="AO437" s="12" t="s">
        <v>592</v>
      </c>
      <c r="AP437" s="16" t="s">
        <v>207</v>
      </c>
      <c r="AQ437" s="16" t="s">
        <v>204</v>
      </c>
      <c r="AS437" s="16" t="s">
        <v>2408</v>
      </c>
      <c r="AT437" s="16" t="s">
        <v>2407</v>
      </c>
      <c r="AU437" t="s">
        <v>2410</v>
      </c>
      <c r="AV437" s="15" t="s">
        <v>2409</v>
      </c>
      <c r="AW437" s="16" t="s">
        <v>593</v>
      </c>
      <c r="AX437" s="16" t="s">
        <v>204</v>
      </c>
      <c r="AY437" s="16" t="s">
        <v>204</v>
      </c>
      <c r="AZ437" s="16" t="s">
        <v>204</v>
      </c>
      <c r="BA437" s="16" t="s">
        <v>204</v>
      </c>
      <c r="BB437" s="16" t="s">
        <v>204</v>
      </c>
      <c r="BC437" s="16">
        <v>1.47</v>
      </c>
      <c r="BD437" s="16">
        <v>9.1999999999999993</v>
      </c>
      <c r="BE437" s="16">
        <v>4000</v>
      </c>
      <c r="BF437" s="16">
        <v>2000</v>
      </c>
      <c r="BG437" s="16">
        <v>0</v>
      </c>
      <c r="BH437" s="16">
        <v>1600</v>
      </c>
      <c r="BI437" s="16">
        <v>1600</v>
      </c>
      <c r="BJ437" s="16">
        <v>0</v>
      </c>
    </row>
    <row r="438" spans="1:62" ht="20.149999999999999" customHeight="1" x14ac:dyDescent="0.35">
      <c r="A438">
        <v>437</v>
      </c>
      <c r="B438" t="s">
        <v>360</v>
      </c>
      <c r="C438" t="s">
        <v>7351</v>
      </c>
      <c r="D438" s="15" t="s">
        <v>674</v>
      </c>
      <c r="E438" s="12" t="s">
        <v>98</v>
      </c>
      <c r="G438" s="12" t="s">
        <v>588</v>
      </c>
      <c r="H438" s="12" t="s">
        <v>589</v>
      </c>
      <c r="I438" s="12" t="s">
        <v>640</v>
      </c>
      <c r="J438" s="12" t="s">
        <v>2402</v>
      </c>
      <c r="K438" s="12" t="s">
        <v>641</v>
      </c>
      <c r="N438" s="16" t="s">
        <v>206</v>
      </c>
      <c r="O438" s="16" t="s">
        <v>1026</v>
      </c>
      <c r="P438" s="12" t="s">
        <v>482</v>
      </c>
      <c r="Q438" s="16">
        <v>2023</v>
      </c>
      <c r="R438" s="16">
        <v>0.5</v>
      </c>
      <c r="S438" s="16">
        <v>0</v>
      </c>
      <c r="T438" s="16">
        <v>0</v>
      </c>
      <c r="V438" s="12" t="s">
        <v>204</v>
      </c>
      <c r="W438" s="12" t="s">
        <v>204</v>
      </c>
      <c r="X438" s="16">
        <v>1</v>
      </c>
      <c r="Y438" s="16">
        <v>15</v>
      </c>
      <c r="Z438" s="16">
        <v>0.5</v>
      </c>
      <c r="AA438" s="16">
        <f t="shared" si="76"/>
        <v>60</v>
      </c>
      <c r="AB438" s="16" t="s">
        <v>643</v>
      </c>
      <c r="AC438" s="16" t="s">
        <v>592</v>
      </c>
      <c r="AD438" s="16">
        <f t="shared" si="66"/>
        <v>21000</v>
      </c>
      <c r="AE438" s="16">
        <f t="shared" si="67"/>
        <v>175</v>
      </c>
      <c r="AF438" s="16">
        <f t="shared" si="68"/>
        <v>65625</v>
      </c>
      <c r="AG438" s="16">
        <f t="shared" si="69"/>
        <v>50</v>
      </c>
      <c r="AH438" s="12">
        <v>0</v>
      </c>
      <c r="AI438" s="16">
        <f t="shared" si="70"/>
        <v>3.5</v>
      </c>
      <c r="AJ438" s="16">
        <f t="shared" si="71"/>
        <v>12075</v>
      </c>
      <c r="AK438" s="16">
        <f t="shared" si="72"/>
        <v>250</v>
      </c>
      <c r="AL438" s="16">
        <f t="shared" si="73"/>
        <v>2500</v>
      </c>
      <c r="AM438" s="16">
        <f t="shared" si="74"/>
        <v>45000</v>
      </c>
      <c r="AN438" s="16">
        <f t="shared" si="75"/>
        <v>146200</v>
      </c>
      <c r="AO438" s="12" t="s">
        <v>592</v>
      </c>
      <c r="AP438" s="16" t="s">
        <v>207</v>
      </c>
      <c r="AQ438" s="16" t="s">
        <v>204</v>
      </c>
      <c r="AS438" s="16" t="s">
        <v>2408</v>
      </c>
      <c r="AT438" s="16" t="s">
        <v>2407</v>
      </c>
      <c r="AU438" t="s">
        <v>2410</v>
      </c>
      <c r="AV438" s="15" t="s">
        <v>2409</v>
      </c>
      <c r="AW438" s="16" t="s">
        <v>593</v>
      </c>
      <c r="AX438" s="16" t="s">
        <v>204</v>
      </c>
      <c r="AY438" s="16" t="s">
        <v>204</v>
      </c>
      <c r="AZ438" s="16" t="s">
        <v>204</v>
      </c>
      <c r="BA438" s="16" t="s">
        <v>204</v>
      </c>
      <c r="BB438" s="16" t="s">
        <v>204</v>
      </c>
      <c r="BC438" s="16">
        <v>0.5</v>
      </c>
      <c r="BD438" s="16">
        <v>4</v>
      </c>
      <c r="BE438" s="16">
        <v>1360</v>
      </c>
      <c r="BF438" s="16">
        <v>800</v>
      </c>
      <c r="BG438" s="16">
        <v>0</v>
      </c>
      <c r="BH438" s="16">
        <v>1040</v>
      </c>
      <c r="BI438" s="16">
        <v>800</v>
      </c>
      <c r="BJ438" s="16">
        <v>0</v>
      </c>
    </row>
    <row r="439" spans="1:62" ht="20.149999999999999" customHeight="1" x14ac:dyDescent="0.35">
      <c r="A439">
        <v>438</v>
      </c>
      <c r="B439" t="s">
        <v>360</v>
      </c>
      <c r="C439" t="s">
        <v>7352</v>
      </c>
      <c r="D439" s="15" t="s">
        <v>1029</v>
      </c>
      <c r="E439" s="12" t="s">
        <v>98</v>
      </c>
      <c r="G439" s="12" t="s">
        <v>588</v>
      </c>
      <c r="H439" s="12" t="s">
        <v>589</v>
      </c>
      <c r="I439" s="12" t="s">
        <v>640</v>
      </c>
      <c r="J439" s="12" t="s">
        <v>2402</v>
      </c>
      <c r="K439" s="12" t="s">
        <v>641</v>
      </c>
      <c r="N439" s="16" t="s">
        <v>206</v>
      </c>
      <c r="O439" s="16" t="s">
        <v>1026</v>
      </c>
      <c r="P439" s="12" t="s">
        <v>482</v>
      </c>
      <c r="Q439" s="16">
        <v>2023</v>
      </c>
      <c r="R439" s="16">
        <v>0.4</v>
      </c>
      <c r="S439" s="16">
        <v>0</v>
      </c>
      <c r="T439" s="16">
        <v>0</v>
      </c>
      <c r="V439" s="12" t="s">
        <v>204</v>
      </c>
      <c r="W439" s="12" t="s">
        <v>204</v>
      </c>
      <c r="X439" s="16">
        <v>1</v>
      </c>
      <c r="Y439" s="16">
        <v>13</v>
      </c>
      <c r="Z439" s="16">
        <v>0.4</v>
      </c>
      <c r="AA439" s="16">
        <f t="shared" si="76"/>
        <v>48</v>
      </c>
      <c r="AB439" s="16" t="s">
        <v>643</v>
      </c>
      <c r="AC439" s="16" t="s">
        <v>592</v>
      </c>
      <c r="AD439" s="16">
        <f t="shared" si="66"/>
        <v>16800</v>
      </c>
      <c r="AE439" s="16">
        <f t="shared" si="67"/>
        <v>140</v>
      </c>
      <c r="AF439" s="16">
        <f t="shared" si="68"/>
        <v>52500</v>
      </c>
      <c r="AG439" s="16">
        <f t="shared" si="69"/>
        <v>40</v>
      </c>
      <c r="AH439" s="12">
        <v>0</v>
      </c>
      <c r="AI439" s="16">
        <f t="shared" si="70"/>
        <v>2.8000000000000003</v>
      </c>
      <c r="AJ439" s="16">
        <f t="shared" si="71"/>
        <v>9660.0000000000018</v>
      </c>
      <c r="AK439" s="16">
        <f t="shared" si="72"/>
        <v>200</v>
      </c>
      <c r="AL439" s="16">
        <f t="shared" si="73"/>
        <v>2000</v>
      </c>
      <c r="AM439" s="16">
        <f t="shared" si="74"/>
        <v>36000</v>
      </c>
      <c r="AN439" s="16">
        <f t="shared" si="75"/>
        <v>116960</v>
      </c>
      <c r="AO439" s="12" t="s">
        <v>592</v>
      </c>
      <c r="AP439" s="16" t="s">
        <v>207</v>
      </c>
      <c r="AQ439" s="16" t="s">
        <v>204</v>
      </c>
      <c r="AS439" s="16" t="s">
        <v>2408</v>
      </c>
      <c r="AT439" s="16" t="s">
        <v>2407</v>
      </c>
      <c r="AU439" t="s">
        <v>2410</v>
      </c>
      <c r="AV439" s="15" t="s">
        <v>2409</v>
      </c>
      <c r="AW439" s="16" t="s">
        <v>593</v>
      </c>
      <c r="AX439" s="16" t="s">
        <v>204</v>
      </c>
      <c r="AY439" s="16" t="s">
        <v>204</v>
      </c>
      <c r="AZ439" s="16" t="s">
        <v>204</v>
      </c>
      <c r="BA439" s="16" t="s">
        <v>204</v>
      </c>
      <c r="BB439" s="16" t="s">
        <v>204</v>
      </c>
      <c r="BC439" s="16">
        <v>0.4</v>
      </c>
      <c r="BD439" s="16">
        <v>3.2</v>
      </c>
      <c r="BE439" s="16">
        <v>1200</v>
      </c>
      <c r="BF439" s="16">
        <v>800</v>
      </c>
      <c r="BG439" s="16">
        <v>0</v>
      </c>
      <c r="BH439" s="16">
        <v>400</v>
      </c>
      <c r="BI439" s="16">
        <v>800</v>
      </c>
      <c r="BJ439" s="16">
        <v>0</v>
      </c>
    </row>
    <row r="440" spans="1:62" ht="20.149999999999999" customHeight="1" x14ac:dyDescent="0.35">
      <c r="A440">
        <v>439</v>
      </c>
      <c r="B440" t="s">
        <v>360</v>
      </c>
      <c r="C440" t="s">
        <v>7353</v>
      </c>
      <c r="D440" s="15" t="s">
        <v>1011</v>
      </c>
      <c r="E440" s="12" t="s">
        <v>98</v>
      </c>
      <c r="G440" s="12" t="s">
        <v>588</v>
      </c>
      <c r="H440" s="12" t="s">
        <v>589</v>
      </c>
      <c r="I440" s="12" t="s">
        <v>640</v>
      </c>
      <c r="J440" s="12" t="s">
        <v>2402</v>
      </c>
      <c r="K440" s="12" t="s">
        <v>641</v>
      </c>
      <c r="N440" s="16" t="s">
        <v>206</v>
      </c>
      <c r="O440" s="16" t="s">
        <v>1026</v>
      </c>
      <c r="P440" s="12" t="s">
        <v>482</v>
      </c>
      <c r="Q440" s="16">
        <v>2023</v>
      </c>
      <c r="R440" s="16">
        <v>0.5</v>
      </c>
      <c r="S440" s="16">
        <v>0</v>
      </c>
      <c r="T440" s="16">
        <v>0</v>
      </c>
      <c r="V440" s="12" t="s">
        <v>204</v>
      </c>
      <c r="W440" s="12" t="s">
        <v>204</v>
      </c>
      <c r="X440" s="16">
        <v>1</v>
      </c>
      <c r="Y440" s="16">
        <v>12</v>
      </c>
      <c r="Z440" s="16">
        <v>0.5</v>
      </c>
      <c r="AA440" s="16">
        <f t="shared" si="76"/>
        <v>60</v>
      </c>
      <c r="AB440" s="16" t="s">
        <v>643</v>
      </c>
      <c r="AC440" s="16" t="s">
        <v>592</v>
      </c>
      <c r="AD440" s="16">
        <f t="shared" si="66"/>
        <v>21000</v>
      </c>
      <c r="AE440" s="16">
        <f t="shared" si="67"/>
        <v>175</v>
      </c>
      <c r="AF440" s="16">
        <f t="shared" si="68"/>
        <v>65625</v>
      </c>
      <c r="AG440" s="16">
        <f t="shared" si="69"/>
        <v>50</v>
      </c>
      <c r="AH440" s="12">
        <v>0</v>
      </c>
      <c r="AI440" s="16">
        <f t="shared" si="70"/>
        <v>3.5</v>
      </c>
      <c r="AJ440" s="16">
        <f t="shared" si="71"/>
        <v>12075</v>
      </c>
      <c r="AK440" s="16">
        <f t="shared" si="72"/>
        <v>250</v>
      </c>
      <c r="AL440" s="16">
        <f t="shared" si="73"/>
        <v>2500</v>
      </c>
      <c r="AM440" s="16">
        <f t="shared" si="74"/>
        <v>45000</v>
      </c>
      <c r="AN440" s="16">
        <f t="shared" si="75"/>
        <v>146200</v>
      </c>
      <c r="AO440" s="12" t="s">
        <v>592</v>
      </c>
      <c r="AP440" s="16" t="s">
        <v>207</v>
      </c>
      <c r="AQ440" s="16" t="s">
        <v>204</v>
      </c>
      <c r="AS440" s="16" t="s">
        <v>2408</v>
      </c>
      <c r="AT440" s="16" t="s">
        <v>2407</v>
      </c>
      <c r="AU440" t="s">
        <v>2410</v>
      </c>
      <c r="AV440" s="15" t="s">
        <v>2409</v>
      </c>
      <c r="AW440" s="16" t="s">
        <v>593</v>
      </c>
      <c r="AX440" s="16" t="s">
        <v>204</v>
      </c>
      <c r="AY440" s="16" t="s">
        <v>204</v>
      </c>
      <c r="AZ440" s="16" t="s">
        <v>204</v>
      </c>
      <c r="BA440" s="16" t="s">
        <v>204</v>
      </c>
      <c r="BB440" s="16" t="s">
        <v>204</v>
      </c>
      <c r="BC440" s="16">
        <v>0.5</v>
      </c>
      <c r="BD440" s="16">
        <v>3.6</v>
      </c>
      <c r="BE440" s="16">
        <v>1360</v>
      </c>
      <c r="BF440" s="16">
        <v>800</v>
      </c>
      <c r="BG440" s="16">
        <v>0</v>
      </c>
      <c r="BH440" s="16">
        <v>640</v>
      </c>
      <c r="BI440" s="16">
        <v>800</v>
      </c>
      <c r="BJ440" s="16">
        <v>0</v>
      </c>
    </row>
    <row r="441" spans="1:62" ht="20.149999999999999" customHeight="1" x14ac:dyDescent="0.35">
      <c r="A441">
        <v>440</v>
      </c>
      <c r="B441" t="s">
        <v>360</v>
      </c>
      <c r="C441" t="s">
        <v>7354</v>
      </c>
      <c r="D441" s="15" t="s">
        <v>709</v>
      </c>
      <c r="E441" s="12" t="s">
        <v>98</v>
      </c>
      <c r="G441" s="12" t="s">
        <v>588</v>
      </c>
      <c r="H441" s="12" t="s">
        <v>589</v>
      </c>
      <c r="I441" s="12" t="s">
        <v>640</v>
      </c>
      <c r="J441" s="12" t="s">
        <v>2402</v>
      </c>
      <c r="K441" s="12" t="s">
        <v>641</v>
      </c>
      <c r="N441" s="16" t="s">
        <v>206</v>
      </c>
      <c r="O441" s="16" t="s">
        <v>1026</v>
      </c>
      <c r="P441" s="12" t="s">
        <v>482</v>
      </c>
      <c r="Q441" s="16">
        <v>2023</v>
      </c>
      <c r="R441" s="16">
        <v>0.28000000000000003</v>
      </c>
      <c r="S441" s="16">
        <v>0</v>
      </c>
      <c r="T441" s="16">
        <v>0</v>
      </c>
      <c r="V441" s="12" t="s">
        <v>204</v>
      </c>
      <c r="W441" s="12" t="s">
        <v>204</v>
      </c>
      <c r="X441" s="16">
        <v>1</v>
      </c>
      <c r="Y441" s="16">
        <v>16</v>
      </c>
      <c r="Z441" s="16">
        <v>0.28000000000000003</v>
      </c>
      <c r="AA441" s="16">
        <f t="shared" si="76"/>
        <v>33.6</v>
      </c>
      <c r="AB441" s="16" t="s">
        <v>643</v>
      </c>
      <c r="AC441" s="16" t="s">
        <v>592</v>
      </c>
      <c r="AD441" s="16">
        <f t="shared" si="66"/>
        <v>11760</v>
      </c>
      <c r="AE441" s="16">
        <f t="shared" si="67"/>
        <v>98.000000000000014</v>
      </c>
      <c r="AF441" s="16">
        <f t="shared" si="68"/>
        <v>36750.000000000007</v>
      </c>
      <c r="AG441" s="16">
        <f t="shared" si="69"/>
        <v>28.000000000000004</v>
      </c>
      <c r="AH441" s="12">
        <v>0</v>
      </c>
      <c r="AI441" s="16">
        <f t="shared" si="70"/>
        <v>1.9600000000000002</v>
      </c>
      <c r="AJ441" s="16">
        <f t="shared" si="71"/>
        <v>6762.0000000000009</v>
      </c>
      <c r="AK441" s="16">
        <f t="shared" si="72"/>
        <v>140</v>
      </c>
      <c r="AL441" s="16">
        <f t="shared" si="73"/>
        <v>1400.0000000000002</v>
      </c>
      <c r="AM441" s="16">
        <f t="shared" si="74"/>
        <v>25200.000000000004</v>
      </c>
      <c r="AN441" s="16">
        <f t="shared" si="75"/>
        <v>81872.000000000015</v>
      </c>
      <c r="AO441" s="12" t="s">
        <v>592</v>
      </c>
      <c r="AP441" s="16" t="s">
        <v>207</v>
      </c>
      <c r="AQ441" s="16" t="s">
        <v>204</v>
      </c>
      <c r="AS441" s="16" t="s">
        <v>2408</v>
      </c>
      <c r="AT441" s="16" t="s">
        <v>2407</v>
      </c>
      <c r="AU441" t="s">
        <v>2410</v>
      </c>
      <c r="AV441" s="15" t="s">
        <v>2409</v>
      </c>
      <c r="AW441" s="16" t="s">
        <v>593</v>
      </c>
      <c r="AX441" s="16" t="s">
        <v>204</v>
      </c>
      <c r="AY441" s="16" t="s">
        <v>204</v>
      </c>
      <c r="AZ441" s="16" t="s">
        <v>204</v>
      </c>
      <c r="BA441" s="16" t="s">
        <v>204</v>
      </c>
      <c r="BB441" s="16" t="s">
        <v>204</v>
      </c>
      <c r="BC441" s="16">
        <v>0.28000000000000003</v>
      </c>
      <c r="BD441" s="16">
        <v>2.6</v>
      </c>
      <c r="BE441" s="16">
        <v>640</v>
      </c>
      <c r="BF441" s="16">
        <v>640</v>
      </c>
      <c r="BG441" s="16">
        <v>0</v>
      </c>
      <c r="BH441" s="16">
        <v>800</v>
      </c>
      <c r="BI441" s="16">
        <v>880</v>
      </c>
      <c r="BJ441" s="16">
        <v>0</v>
      </c>
    </row>
    <row r="442" spans="1:62" ht="20.149999999999999" customHeight="1" x14ac:dyDescent="0.35">
      <c r="A442">
        <v>441</v>
      </c>
      <c r="B442" t="s">
        <v>360</v>
      </c>
      <c r="C442" t="s">
        <v>7355</v>
      </c>
      <c r="D442" s="15" t="s">
        <v>1030</v>
      </c>
      <c r="E442" s="12" t="s">
        <v>98</v>
      </c>
      <c r="G442" s="12" t="s">
        <v>588</v>
      </c>
      <c r="H442" s="12" t="s">
        <v>589</v>
      </c>
      <c r="I442" s="12" t="s">
        <v>640</v>
      </c>
      <c r="J442" s="12" t="s">
        <v>2402</v>
      </c>
      <c r="K442" s="12" t="s">
        <v>641</v>
      </c>
      <c r="N442" s="16" t="s">
        <v>206</v>
      </c>
      <c r="O442" s="16" t="s">
        <v>1026</v>
      </c>
      <c r="P442" s="12" t="s">
        <v>482</v>
      </c>
      <c r="Q442" s="16">
        <v>2023</v>
      </c>
      <c r="R442" s="16">
        <v>5.81</v>
      </c>
      <c r="S442" s="16">
        <v>0</v>
      </c>
      <c r="T442" s="16">
        <v>0</v>
      </c>
      <c r="V442" s="12" t="s">
        <v>204</v>
      </c>
      <c r="W442" s="12" t="s">
        <v>204</v>
      </c>
      <c r="X442" s="16">
        <v>1</v>
      </c>
      <c r="Y442" s="16">
        <v>9</v>
      </c>
      <c r="Z442" s="16">
        <v>5.81</v>
      </c>
      <c r="AA442" s="16">
        <f t="shared" si="76"/>
        <v>697.19999999999993</v>
      </c>
      <c r="AB442" s="16" t="s">
        <v>643</v>
      </c>
      <c r="AC442" s="16" t="s">
        <v>592</v>
      </c>
      <c r="AD442" s="16">
        <f t="shared" si="66"/>
        <v>244019.99999999997</v>
      </c>
      <c r="AE442" s="16">
        <f t="shared" si="67"/>
        <v>2033.4999999999998</v>
      </c>
      <c r="AF442" s="16">
        <f t="shared" si="68"/>
        <v>762562.49999999988</v>
      </c>
      <c r="AG442" s="16">
        <f t="shared" si="69"/>
        <v>581</v>
      </c>
      <c r="AH442" s="12">
        <v>0</v>
      </c>
      <c r="AI442" s="16">
        <f t="shared" si="70"/>
        <v>40.669999999999995</v>
      </c>
      <c r="AJ442" s="16">
        <f t="shared" si="71"/>
        <v>140311.49999999997</v>
      </c>
      <c r="AK442" s="16">
        <f t="shared" si="72"/>
        <v>2905</v>
      </c>
      <c r="AL442" s="16">
        <f t="shared" si="73"/>
        <v>29049.999999999996</v>
      </c>
      <c r="AM442" s="16">
        <f t="shared" si="74"/>
        <v>522899.99999999994</v>
      </c>
      <c r="AN442" s="16">
        <f t="shared" si="75"/>
        <v>1698843.9999999998</v>
      </c>
      <c r="AO442" s="12" t="s">
        <v>592</v>
      </c>
      <c r="AP442" s="16" t="s">
        <v>207</v>
      </c>
      <c r="AQ442" s="16" t="s">
        <v>204</v>
      </c>
      <c r="AS442" s="16" t="s">
        <v>2408</v>
      </c>
      <c r="AT442" s="16" t="s">
        <v>2407</v>
      </c>
      <c r="AU442" t="s">
        <v>2410</v>
      </c>
      <c r="AV442" s="15" t="s">
        <v>2409</v>
      </c>
      <c r="AW442" s="16" t="s">
        <v>593</v>
      </c>
      <c r="AX442" s="16" t="s">
        <v>204</v>
      </c>
      <c r="AY442" s="16" t="s">
        <v>204</v>
      </c>
      <c r="AZ442" s="16" t="s">
        <v>204</v>
      </c>
      <c r="BA442" s="16" t="s">
        <v>204</v>
      </c>
      <c r="BB442" s="16" t="s">
        <v>204</v>
      </c>
      <c r="BC442" s="16">
        <v>5.81</v>
      </c>
      <c r="BD442" s="16">
        <v>40.799999999999997</v>
      </c>
      <c r="BE442" s="16">
        <v>16320</v>
      </c>
      <c r="BF442" s="16">
        <v>8000</v>
      </c>
      <c r="BG442" s="16">
        <v>0</v>
      </c>
      <c r="BH442" s="16">
        <v>8000</v>
      </c>
      <c r="BI442" s="16">
        <v>8480</v>
      </c>
      <c r="BJ442" s="16">
        <v>0</v>
      </c>
    </row>
    <row r="443" spans="1:62" ht="20.149999999999999" customHeight="1" x14ac:dyDescent="0.35">
      <c r="A443">
        <v>442</v>
      </c>
      <c r="B443" t="s">
        <v>360</v>
      </c>
      <c r="C443" t="s">
        <v>7356</v>
      </c>
      <c r="D443" s="15" t="s">
        <v>1031</v>
      </c>
      <c r="E443" s="12" t="s">
        <v>98</v>
      </c>
      <c r="G443" s="12" t="s">
        <v>588</v>
      </c>
      <c r="H443" s="12" t="s">
        <v>589</v>
      </c>
      <c r="I443" s="12" t="s">
        <v>640</v>
      </c>
      <c r="J443" s="12" t="s">
        <v>2402</v>
      </c>
      <c r="K443" s="12" t="s">
        <v>641</v>
      </c>
      <c r="N443" s="16" t="s">
        <v>206</v>
      </c>
      <c r="O443" s="16" t="s">
        <v>1026</v>
      </c>
      <c r="P443" s="12" t="s">
        <v>482</v>
      </c>
      <c r="Q443" s="16">
        <v>2023</v>
      </c>
      <c r="R443" s="16">
        <v>2.2200000000000002</v>
      </c>
      <c r="S443" s="16">
        <v>0</v>
      </c>
      <c r="T443" s="16">
        <v>0</v>
      </c>
      <c r="V443" s="12" t="s">
        <v>204</v>
      </c>
      <c r="W443" s="12" t="s">
        <v>204</v>
      </c>
      <c r="X443" s="16">
        <v>1</v>
      </c>
      <c r="Y443" s="16">
        <v>8</v>
      </c>
      <c r="Z443" s="16">
        <v>2.2200000000000002</v>
      </c>
      <c r="AA443" s="16">
        <f t="shared" si="76"/>
        <v>266.40000000000003</v>
      </c>
      <c r="AB443" s="16" t="s">
        <v>643</v>
      </c>
      <c r="AC443" s="16" t="s">
        <v>592</v>
      </c>
      <c r="AD443" s="16">
        <f t="shared" si="66"/>
        <v>93240.000000000015</v>
      </c>
      <c r="AE443" s="16">
        <f t="shared" si="67"/>
        <v>777.00000000000011</v>
      </c>
      <c r="AF443" s="16">
        <f t="shared" si="68"/>
        <v>291375.00000000006</v>
      </c>
      <c r="AG443" s="16">
        <f t="shared" si="69"/>
        <v>222.00000000000003</v>
      </c>
      <c r="AH443" s="12">
        <v>0</v>
      </c>
      <c r="AI443" s="16">
        <f t="shared" si="70"/>
        <v>15.540000000000001</v>
      </c>
      <c r="AJ443" s="16">
        <f t="shared" si="71"/>
        <v>53613</v>
      </c>
      <c r="AK443" s="16">
        <f t="shared" si="72"/>
        <v>1110</v>
      </c>
      <c r="AL443" s="16">
        <f t="shared" si="73"/>
        <v>11100.000000000002</v>
      </c>
      <c r="AM443" s="16">
        <f t="shared" si="74"/>
        <v>199800.00000000003</v>
      </c>
      <c r="AN443" s="16">
        <f t="shared" si="75"/>
        <v>649128</v>
      </c>
      <c r="AO443" s="12" t="s">
        <v>592</v>
      </c>
      <c r="AP443" s="16" t="s">
        <v>207</v>
      </c>
      <c r="AQ443" s="16" t="s">
        <v>204</v>
      </c>
      <c r="AS443" s="16" t="s">
        <v>2408</v>
      </c>
      <c r="AT443" s="16" t="s">
        <v>2407</v>
      </c>
      <c r="AU443" t="s">
        <v>2410</v>
      </c>
      <c r="AV443" s="15" t="s">
        <v>2409</v>
      </c>
      <c r="AW443" s="16" t="s">
        <v>593</v>
      </c>
      <c r="AX443" s="16" t="s">
        <v>204</v>
      </c>
      <c r="AY443" s="16" t="s">
        <v>204</v>
      </c>
      <c r="AZ443" s="16" t="s">
        <v>204</v>
      </c>
      <c r="BA443" s="16" t="s">
        <v>204</v>
      </c>
      <c r="BB443" s="16" t="s">
        <v>204</v>
      </c>
      <c r="BC443" s="16">
        <v>2.2200000000000002</v>
      </c>
      <c r="BD443" s="16">
        <v>15.6</v>
      </c>
      <c r="BE443" s="16">
        <v>6160</v>
      </c>
      <c r="BF443" s="16">
        <v>3200</v>
      </c>
      <c r="BG443" s="16">
        <v>0</v>
      </c>
      <c r="BH443" s="16">
        <v>3120</v>
      </c>
      <c r="BI443" s="16">
        <v>3120</v>
      </c>
      <c r="BJ443" s="16">
        <v>0</v>
      </c>
    </row>
    <row r="444" spans="1:62" ht="20.149999999999999" customHeight="1" x14ac:dyDescent="0.35">
      <c r="A444">
        <v>443</v>
      </c>
      <c r="B444" t="s">
        <v>360</v>
      </c>
      <c r="C444" t="s">
        <v>7357</v>
      </c>
      <c r="D444" s="15" t="s">
        <v>1032</v>
      </c>
      <c r="E444" s="12" t="s">
        <v>98</v>
      </c>
      <c r="G444" s="12" t="s">
        <v>588</v>
      </c>
      <c r="H444" s="12" t="s">
        <v>589</v>
      </c>
      <c r="I444" s="12" t="s">
        <v>640</v>
      </c>
      <c r="J444" s="12" t="s">
        <v>2402</v>
      </c>
      <c r="K444" s="12" t="s">
        <v>641</v>
      </c>
      <c r="N444" s="16" t="s">
        <v>206</v>
      </c>
      <c r="O444" s="16" t="s">
        <v>1033</v>
      </c>
      <c r="P444" s="12" t="s">
        <v>482</v>
      </c>
      <c r="Q444" s="16">
        <v>2023</v>
      </c>
      <c r="R444" s="16">
        <v>1.5</v>
      </c>
      <c r="S444" s="16">
        <v>0</v>
      </c>
      <c r="T444" s="16">
        <v>0</v>
      </c>
      <c r="V444" s="12" t="s">
        <v>204</v>
      </c>
      <c r="W444" s="12" t="s">
        <v>204</v>
      </c>
      <c r="X444" s="16">
        <v>1</v>
      </c>
      <c r="Y444" s="16">
        <v>14</v>
      </c>
      <c r="Z444" s="16">
        <v>1.5</v>
      </c>
      <c r="AA444" s="16">
        <f t="shared" si="76"/>
        <v>180</v>
      </c>
      <c r="AB444" s="16" t="s">
        <v>643</v>
      </c>
      <c r="AC444" s="16" t="s">
        <v>592</v>
      </c>
      <c r="AD444" s="16">
        <f t="shared" si="66"/>
        <v>63000</v>
      </c>
      <c r="AE444" s="16">
        <f t="shared" si="67"/>
        <v>525</v>
      </c>
      <c r="AF444" s="16">
        <f t="shared" si="68"/>
        <v>196875</v>
      </c>
      <c r="AG444" s="16">
        <f t="shared" si="69"/>
        <v>150</v>
      </c>
      <c r="AH444" s="12">
        <v>0</v>
      </c>
      <c r="AI444" s="16">
        <f t="shared" si="70"/>
        <v>10.5</v>
      </c>
      <c r="AJ444" s="16">
        <f t="shared" si="71"/>
        <v>36225</v>
      </c>
      <c r="AK444" s="16">
        <f t="shared" si="72"/>
        <v>750</v>
      </c>
      <c r="AL444" s="16">
        <f t="shared" si="73"/>
        <v>7500</v>
      </c>
      <c r="AM444" s="16">
        <f t="shared" si="74"/>
        <v>135000</v>
      </c>
      <c r="AN444" s="16">
        <f t="shared" si="75"/>
        <v>438600</v>
      </c>
      <c r="AO444" s="12" t="s">
        <v>592</v>
      </c>
      <c r="AP444" s="16" t="s">
        <v>207</v>
      </c>
      <c r="AQ444" s="16" t="s">
        <v>204</v>
      </c>
      <c r="AS444" s="16" t="s">
        <v>2408</v>
      </c>
      <c r="AT444" s="16" t="s">
        <v>2407</v>
      </c>
      <c r="AU444" t="s">
        <v>2410</v>
      </c>
      <c r="AV444" s="15" t="s">
        <v>2409</v>
      </c>
      <c r="AW444" s="16" t="s">
        <v>593</v>
      </c>
      <c r="AX444" s="16" t="s">
        <v>204</v>
      </c>
      <c r="AY444" s="16" t="s">
        <v>204</v>
      </c>
      <c r="AZ444" s="16" t="s">
        <v>204</v>
      </c>
      <c r="BA444" s="16" t="s">
        <v>204</v>
      </c>
      <c r="BB444" s="16" t="s">
        <v>204</v>
      </c>
      <c r="BC444" s="16">
        <v>1.5</v>
      </c>
      <c r="BD444" s="16">
        <v>11.2</v>
      </c>
      <c r="BE444" s="16">
        <v>4160</v>
      </c>
      <c r="BF444" s="16">
        <v>2000</v>
      </c>
      <c r="BG444" s="16">
        <v>0</v>
      </c>
      <c r="BH444" s="16">
        <v>2400</v>
      </c>
      <c r="BI444" s="16">
        <v>2640</v>
      </c>
      <c r="BJ444" s="16">
        <v>0</v>
      </c>
    </row>
    <row r="445" spans="1:62" ht="20.149999999999999" customHeight="1" x14ac:dyDescent="0.35">
      <c r="A445">
        <v>444</v>
      </c>
      <c r="B445" t="s">
        <v>360</v>
      </c>
      <c r="C445" t="s">
        <v>7358</v>
      </c>
      <c r="D445" s="15" t="s">
        <v>1034</v>
      </c>
      <c r="E445" s="12" t="s">
        <v>98</v>
      </c>
      <c r="G445" s="12" t="s">
        <v>588</v>
      </c>
      <c r="H445" s="12" t="s">
        <v>589</v>
      </c>
      <c r="I445" s="12" t="s">
        <v>640</v>
      </c>
      <c r="J445" s="12" t="s">
        <v>2402</v>
      </c>
      <c r="K445" s="12" t="s">
        <v>641</v>
      </c>
      <c r="N445" s="16" t="s">
        <v>206</v>
      </c>
      <c r="O445" s="16" t="s">
        <v>1033</v>
      </c>
      <c r="P445" s="12" t="s">
        <v>482</v>
      </c>
      <c r="Q445" s="16">
        <v>2023</v>
      </c>
      <c r="R445" s="16">
        <v>0.62</v>
      </c>
      <c r="S445" s="16">
        <v>0</v>
      </c>
      <c r="T445" s="16">
        <v>0</v>
      </c>
      <c r="V445" s="12" t="s">
        <v>204</v>
      </c>
      <c r="W445" s="12" t="s">
        <v>204</v>
      </c>
      <c r="X445" s="16">
        <v>1</v>
      </c>
      <c r="Y445" s="16">
        <v>7</v>
      </c>
      <c r="Z445" s="16">
        <v>0.62</v>
      </c>
      <c r="AA445" s="16">
        <f t="shared" si="76"/>
        <v>74.400000000000006</v>
      </c>
      <c r="AB445" s="16" t="s">
        <v>643</v>
      </c>
      <c r="AC445" s="16" t="s">
        <v>592</v>
      </c>
      <c r="AD445" s="16">
        <f t="shared" si="66"/>
        <v>26040.000000000004</v>
      </c>
      <c r="AE445" s="16">
        <f t="shared" si="67"/>
        <v>217</v>
      </c>
      <c r="AF445" s="16">
        <f t="shared" si="68"/>
        <v>81375</v>
      </c>
      <c r="AG445" s="16">
        <f t="shared" si="69"/>
        <v>62</v>
      </c>
      <c r="AH445" s="12">
        <v>0</v>
      </c>
      <c r="AI445" s="16">
        <f t="shared" si="70"/>
        <v>4.34</v>
      </c>
      <c r="AJ445" s="16">
        <f t="shared" si="71"/>
        <v>14973</v>
      </c>
      <c r="AK445" s="16">
        <f t="shared" si="72"/>
        <v>310</v>
      </c>
      <c r="AL445" s="16">
        <f t="shared" si="73"/>
        <v>3100</v>
      </c>
      <c r="AM445" s="16">
        <f t="shared" si="74"/>
        <v>55800</v>
      </c>
      <c r="AN445" s="16">
        <f t="shared" si="75"/>
        <v>181288</v>
      </c>
      <c r="AO445" s="12" t="s">
        <v>592</v>
      </c>
      <c r="AP445" s="16" t="s">
        <v>207</v>
      </c>
      <c r="AQ445" s="16" t="s">
        <v>204</v>
      </c>
      <c r="AS445" s="16" t="s">
        <v>2408</v>
      </c>
      <c r="AT445" s="16" t="s">
        <v>2407</v>
      </c>
      <c r="AU445" t="s">
        <v>2410</v>
      </c>
      <c r="AV445" s="15" t="s">
        <v>2409</v>
      </c>
      <c r="AW445" s="16" t="s">
        <v>593</v>
      </c>
      <c r="AX445" s="16" t="s">
        <v>204</v>
      </c>
      <c r="AY445" s="16" t="s">
        <v>204</v>
      </c>
      <c r="AZ445" s="16" t="s">
        <v>204</v>
      </c>
      <c r="BA445" s="16" t="s">
        <v>204</v>
      </c>
      <c r="BB445" s="16" t="s">
        <v>204</v>
      </c>
      <c r="BC445" s="16">
        <v>0.62</v>
      </c>
      <c r="BD445" s="16">
        <v>4.8</v>
      </c>
      <c r="BE445" s="16">
        <v>1600</v>
      </c>
      <c r="BF445" s="16">
        <v>800</v>
      </c>
      <c r="BG445" s="16">
        <v>0</v>
      </c>
      <c r="BH445" s="16">
        <v>1200</v>
      </c>
      <c r="BI445" s="16">
        <v>1200</v>
      </c>
      <c r="BJ445" s="16">
        <v>0</v>
      </c>
    </row>
    <row r="446" spans="1:62" ht="20.149999999999999" customHeight="1" x14ac:dyDescent="0.35">
      <c r="A446">
        <v>445</v>
      </c>
      <c r="B446" t="s">
        <v>360</v>
      </c>
      <c r="C446" t="s">
        <v>7359</v>
      </c>
      <c r="D446" s="15" t="s">
        <v>1035</v>
      </c>
      <c r="E446" s="12" t="s">
        <v>98</v>
      </c>
      <c r="G446" s="12" t="s">
        <v>588</v>
      </c>
      <c r="H446" s="12" t="s">
        <v>589</v>
      </c>
      <c r="I446" s="12" t="s">
        <v>640</v>
      </c>
      <c r="J446" s="12" t="s">
        <v>2402</v>
      </c>
      <c r="K446" s="12" t="s">
        <v>641</v>
      </c>
      <c r="N446" s="16" t="s">
        <v>206</v>
      </c>
      <c r="O446" s="16" t="s">
        <v>1033</v>
      </c>
      <c r="P446" s="12" t="s">
        <v>482</v>
      </c>
      <c r="Q446" s="16">
        <v>2023</v>
      </c>
      <c r="R446" s="16">
        <v>0.53</v>
      </c>
      <c r="S446" s="16">
        <v>0</v>
      </c>
      <c r="T446" s="16">
        <v>0</v>
      </c>
      <c r="V446" s="12" t="s">
        <v>204</v>
      </c>
      <c r="W446" s="12" t="s">
        <v>204</v>
      </c>
      <c r="X446" s="16">
        <v>1</v>
      </c>
      <c r="Y446" s="16">
        <v>12</v>
      </c>
      <c r="Z446" s="16">
        <v>0.53</v>
      </c>
      <c r="AA446" s="16">
        <f t="shared" si="76"/>
        <v>63.6</v>
      </c>
      <c r="AB446" s="16" t="s">
        <v>643</v>
      </c>
      <c r="AC446" s="16" t="s">
        <v>592</v>
      </c>
      <c r="AD446" s="16">
        <f t="shared" si="66"/>
        <v>22260</v>
      </c>
      <c r="AE446" s="16">
        <f t="shared" si="67"/>
        <v>185.5</v>
      </c>
      <c r="AF446" s="16">
        <f t="shared" si="68"/>
        <v>69562.5</v>
      </c>
      <c r="AG446" s="16">
        <f t="shared" si="69"/>
        <v>53</v>
      </c>
      <c r="AH446" s="12">
        <v>0</v>
      </c>
      <c r="AI446" s="16">
        <f t="shared" si="70"/>
        <v>3.71</v>
      </c>
      <c r="AJ446" s="16">
        <f t="shared" si="71"/>
        <v>12799.5</v>
      </c>
      <c r="AK446" s="16">
        <f t="shared" si="72"/>
        <v>265</v>
      </c>
      <c r="AL446" s="16">
        <f t="shared" si="73"/>
        <v>2650</v>
      </c>
      <c r="AM446" s="16">
        <f t="shared" si="74"/>
        <v>47700</v>
      </c>
      <c r="AN446" s="16">
        <f t="shared" si="75"/>
        <v>154972</v>
      </c>
      <c r="AO446" s="12" t="s">
        <v>592</v>
      </c>
      <c r="AP446" s="16" t="s">
        <v>207</v>
      </c>
      <c r="AQ446" s="16" t="s">
        <v>204</v>
      </c>
      <c r="AS446" s="16" t="s">
        <v>2408</v>
      </c>
      <c r="AT446" s="16" t="s">
        <v>2407</v>
      </c>
      <c r="AU446" t="s">
        <v>2410</v>
      </c>
      <c r="AV446" s="15" t="s">
        <v>2409</v>
      </c>
      <c r="AW446" s="16" t="s">
        <v>593</v>
      </c>
      <c r="AX446" s="16" t="s">
        <v>204</v>
      </c>
      <c r="AY446" s="16" t="s">
        <v>204</v>
      </c>
      <c r="AZ446" s="16" t="s">
        <v>204</v>
      </c>
      <c r="BA446" s="16" t="s">
        <v>204</v>
      </c>
      <c r="BB446" s="16" t="s">
        <v>204</v>
      </c>
      <c r="BC446" s="16">
        <v>0.53</v>
      </c>
      <c r="BD446" s="16">
        <v>4</v>
      </c>
      <c r="BE446" s="16">
        <v>1440</v>
      </c>
      <c r="BF446" s="16">
        <v>800</v>
      </c>
      <c r="BG446" s="16">
        <v>0</v>
      </c>
      <c r="BH446" s="16">
        <v>880</v>
      </c>
      <c r="BI446" s="16">
        <v>880</v>
      </c>
      <c r="BJ446" s="16">
        <v>0</v>
      </c>
    </row>
    <row r="447" spans="1:62" ht="20.149999999999999" customHeight="1" x14ac:dyDescent="0.35">
      <c r="A447">
        <v>446</v>
      </c>
      <c r="B447" t="s">
        <v>360</v>
      </c>
      <c r="C447" t="s">
        <v>7360</v>
      </c>
      <c r="D447" s="15" t="s">
        <v>1036</v>
      </c>
      <c r="E447" s="12" t="s">
        <v>98</v>
      </c>
      <c r="G447" s="12" t="s">
        <v>588</v>
      </c>
      <c r="H447" s="12" t="s">
        <v>589</v>
      </c>
      <c r="I447" s="12" t="s">
        <v>640</v>
      </c>
      <c r="J447" s="12" t="s">
        <v>2402</v>
      </c>
      <c r="K447" s="12" t="s">
        <v>641</v>
      </c>
      <c r="N447" s="16" t="s">
        <v>206</v>
      </c>
      <c r="O447" s="16" t="s">
        <v>1033</v>
      </c>
      <c r="P447" s="12" t="s">
        <v>482</v>
      </c>
      <c r="Q447" s="16">
        <v>2023</v>
      </c>
      <c r="R447" s="16">
        <v>0.72</v>
      </c>
      <c r="S447" s="16">
        <v>0</v>
      </c>
      <c r="T447" s="16">
        <v>0</v>
      </c>
      <c r="V447" s="12" t="s">
        <v>204</v>
      </c>
      <c r="W447" s="12" t="s">
        <v>204</v>
      </c>
      <c r="X447" s="16">
        <v>1</v>
      </c>
      <c r="Y447" s="16">
        <v>14</v>
      </c>
      <c r="Z447" s="16">
        <v>0.72</v>
      </c>
      <c r="AA447" s="16">
        <f t="shared" si="76"/>
        <v>86.399999999999991</v>
      </c>
      <c r="AB447" s="16" t="s">
        <v>643</v>
      </c>
      <c r="AC447" s="16" t="s">
        <v>592</v>
      </c>
      <c r="AD447" s="16">
        <f t="shared" si="66"/>
        <v>30239.999999999996</v>
      </c>
      <c r="AE447" s="16">
        <f t="shared" si="67"/>
        <v>252</v>
      </c>
      <c r="AF447" s="16">
        <f t="shared" si="68"/>
        <v>94500</v>
      </c>
      <c r="AG447" s="16">
        <f t="shared" si="69"/>
        <v>72</v>
      </c>
      <c r="AH447" s="12">
        <v>0</v>
      </c>
      <c r="AI447" s="16">
        <f t="shared" si="70"/>
        <v>5.04</v>
      </c>
      <c r="AJ447" s="16">
        <f t="shared" si="71"/>
        <v>17388</v>
      </c>
      <c r="AK447" s="16">
        <f t="shared" si="72"/>
        <v>360</v>
      </c>
      <c r="AL447" s="16">
        <f t="shared" si="73"/>
        <v>3600</v>
      </c>
      <c r="AM447" s="16">
        <f t="shared" si="74"/>
        <v>64800</v>
      </c>
      <c r="AN447" s="16">
        <f t="shared" si="75"/>
        <v>210528</v>
      </c>
      <c r="AO447" s="12" t="s">
        <v>592</v>
      </c>
      <c r="AP447" s="16" t="s">
        <v>207</v>
      </c>
      <c r="AQ447" s="16" t="s">
        <v>204</v>
      </c>
      <c r="AS447" s="16" t="s">
        <v>2408</v>
      </c>
      <c r="AT447" s="16" t="s">
        <v>2407</v>
      </c>
      <c r="AU447" t="s">
        <v>2410</v>
      </c>
      <c r="AV447" s="15" t="s">
        <v>2409</v>
      </c>
      <c r="AW447" s="16" t="s">
        <v>593</v>
      </c>
      <c r="AX447" s="16" t="s">
        <v>204</v>
      </c>
      <c r="AY447" s="16" t="s">
        <v>204</v>
      </c>
      <c r="AZ447" s="16" t="s">
        <v>204</v>
      </c>
      <c r="BA447" s="16" t="s">
        <v>204</v>
      </c>
      <c r="BB447" s="16" t="s">
        <v>204</v>
      </c>
      <c r="BC447" s="16">
        <v>0.72</v>
      </c>
      <c r="BD447" s="16">
        <v>5.6</v>
      </c>
      <c r="BE447" s="16">
        <v>2000</v>
      </c>
      <c r="BF447" s="16">
        <v>800</v>
      </c>
      <c r="BG447" s="16">
        <v>0</v>
      </c>
      <c r="BH447" s="16">
        <v>1200</v>
      </c>
      <c r="BI447" s="16">
        <v>1600</v>
      </c>
      <c r="BJ447" s="16">
        <v>0</v>
      </c>
    </row>
    <row r="448" spans="1:62" ht="20.149999999999999" customHeight="1" x14ac:dyDescent="0.35">
      <c r="A448">
        <v>447</v>
      </c>
      <c r="B448" t="s">
        <v>360</v>
      </c>
      <c r="C448" t="s">
        <v>7361</v>
      </c>
      <c r="D448" s="15" t="s">
        <v>1037</v>
      </c>
      <c r="E448" s="12" t="s">
        <v>98</v>
      </c>
      <c r="G448" s="12" t="s">
        <v>588</v>
      </c>
      <c r="H448" s="12" t="s">
        <v>589</v>
      </c>
      <c r="I448" s="12" t="s">
        <v>640</v>
      </c>
      <c r="J448" s="12" t="s">
        <v>2402</v>
      </c>
      <c r="K448" s="12" t="s">
        <v>641</v>
      </c>
      <c r="N448" s="16" t="s">
        <v>206</v>
      </c>
      <c r="O448" s="16" t="s">
        <v>1033</v>
      </c>
      <c r="P448" s="12" t="s">
        <v>482</v>
      </c>
      <c r="Q448" s="16">
        <v>2023</v>
      </c>
      <c r="R448" s="16">
        <v>0.72</v>
      </c>
      <c r="S448" s="16">
        <v>0</v>
      </c>
      <c r="T448" s="16">
        <v>0</v>
      </c>
      <c r="V448" s="12" t="s">
        <v>204</v>
      </c>
      <c r="W448" s="12" t="s">
        <v>204</v>
      </c>
      <c r="X448" s="16">
        <v>1</v>
      </c>
      <c r="Y448" s="16">
        <v>9</v>
      </c>
      <c r="Z448" s="16">
        <v>0.72</v>
      </c>
      <c r="AA448" s="16">
        <f t="shared" si="76"/>
        <v>86.399999999999991</v>
      </c>
      <c r="AB448" s="16" t="s">
        <v>643</v>
      </c>
      <c r="AC448" s="16" t="s">
        <v>592</v>
      </c>
      <c r="AD448" s="16">
        <f t="shared" si="66"/>
        <v>30239.999999999996</v>
      </c>
      <c r="AE448" s="16">
        <f t="shared" si="67"/>
        <v>252</v>
      </c>
      <c r="AF448" s="16">
        <f t="shared" si="68"/>
        <v>94500</v>
      </c>
      <c r="AG448" s="16">
        <f t="shared" si="69"/>
        <v>72</v>
      </c>
      <c r="AH448" s="12">
        <v>0</v>
      </c>
      <c r="AI448" s="16">
        <f t="shared" si="70"/>
        <v>5.04</v>
      </c>
      <c r="AJ448" s="16">
        <f t="shared" si="71"/>
        <v>17388</v>
      </c>
      <c r="AK448" s="16">
        <f t="shared" si="72"/>
        <v>360</v>
      </c>
      <c r="AL448" s="16">
        <f t="shared" si="73"/>
        <v>3600</v>
      </c>
      <c r="AM448" s="16">
        <f t="shared" si="74"/>
        <v>64800</v>
      </c>
      <c r="AN448" s="16">
        <f t="shared" si="75"/>
        <v>210528</v>
      </c>
      <c r="AO448" s="12" t="s">
        <v>592</v>
      </c>
      <c r="AP448" s="16" t="s">
        <v>207</v>
      </c>
      <c r="AQ448" s="16" t="s">
        <v>204</v>
      </c>
      <c r="AS448" s="16" t="s">
        <v>2408</v>
      </c>
      <c r="AT448" s="16" t="s">
        <v>2407</v>
      </c>
      <c r="AU448" t="s">
        <v>2410</v>
      </c>
      <c r="AV448" s="15" t="s">
        <v>2409</v>
      </c>
      <c r="AW448" s="16" t="s">
        <v>593</v>
      </c>
      <c r="AX448" s="16" t="s">
        <v>204</v>
      </c>
      <c r="AY448" s="16" t="s">
        <v>204</v>
      </c>
      <c r="AZ448" s="16" t="s">
        <v>204</v>
      </c>
      <c r="BA448" s="16" t="s">
        <v>204</v>
      </c>
      <c r="BB448" s="16" t="s">
        <v>204</v>
      </c>
      <c r="BC448" s="16">
        <v>0.72</v>
      </c>
      <c r="BD448" s="16">
        <v>5.2</v>
      </c>
      <c r="BE448" s="16">
        <v>2000</v>
      </c>
      <c r="BF448" s="16">
        <v>1200</v>
      </c>
      <c r="BG448" s="16">
        <v>0</v>
      </c>
      <c r="BH448" s="16">
        <v>800</v>
      </c>
      <c r="BI448" s="16">
        <v>1200</v>
      </c>
      <c r="BJ448" s="16">
        <v>0</v>
      </c>
    </row>
    <row r="449" spans="1:62" ht="20.149999999999999" customHeight="1" x14ac:dyDescent="0.35">
      <c r="A449">
        <v>448</v>
      </c>
      <c r="B449" t="s">
        <v>360</v>
      </c>
      <c r="C449" t="s">
        <v>7362</v>
      </c>
      <c r="D449" s="15" t="s">
        <v>1038</v>
      </c>
      <c r="E449" s="12" t="s">
        <v>98</v>
      </c>
      <c r="G449" s="12" t="s">
        <v>588</v>
      </c>
      <c r="H449" s="12" t="s">
        <v>589</v>
      </c>
      <c r="I449" s="12" t="s">
        <v>640</v>
      </c>
      <c r="J449" s="12" t="s">
        <v>2402</v>
      </c>
      <c r="K449" s="12" t="s">
        <v>641</v>
      </c>
      <c r="N449" s="16" t="s">
        <v>206</v>
      </c>
      <c r="O449" s="16" t="s">
        <v>1033</v>
      </c>
      <c r="P449" s="12" t="s">
        <v>482</v>
      </c>
      <c r="Q449" s="16">
        <v>2023</v>
      </c>
      <c r="R449" s="16">
        <v>0.83</v>
      </c>
      <c r="S449" s="16">
        <v>0</v>
      </c>
      <c r="T449" s="16">
        <v>0</v>
      </c>
      <c r="V449" s="12" t="s">
        <v>204</v>
      </c>
      <c r="W449" s="12" t="s">
        <v>204</v>
      </c>
      <c r="X449" s="16">
        <v>1</v>
      </c>
      <c r="Y449" s="16">
        <v>8</v>
      </c>
      <c r="Z449" s="16">
        <v>0.83</v>
      </c>
      <c r="AA449" s="16">
        <f t="shared" si="76"/>
        <v>99.6</v>
      </c>
      <c r="AB449" s="16" t="s">
        <v>643</v>
      </c>
      <c r="AC449" s="16" t="s">
        <v>592</v>
      </c>
      <c r="AD449" s="16">
        <f t="shared" si="66"/>
        <v>34860</v>
      </c>
      <c r="AE449" s="16">
        <f t="shared" si="67"/>
        <v>290.5</v>
      </c>
      <c r="AF449" s="16">
        <f t="shared" si="68"/>
        <v>108937.5</v>
      </c>
      <c r="AG449" s="16">
        <f t="shared" si="69"/>
        <v>83</v>
      </c>
      <c r="AH449" s="12">
        <v>0</v>
      </c>
      <c r="AI449" s="16">
        <f t="shared" si="70"/>
        <v>5.81</v>
      </c>
      <c r="AJ449" s="16">
        <f t="shared" si="71"/>
        <v>20044.5</v>
      </c>
      <c r="AK449" s="16">
        <f t="shared" si="72"/>
        <v>415</v>
      </c>
      <c r="AL449" s="16">
        <f t="shared" si="73"/>
        <v>4150</v>
      </c>
      <c r="AM449" s="16">
        <f t="shared" si="74"/>
        <v>74700</v>
      </c>
      <c r="AN449" s="16">
        <f t="shared" si="75"/>
        <v>242692</v>
      </c>
      <c r="AO449" s="12" t="s">
        <v>592</v>
      </c>
      <c r="AP449" s="16" t="s">
        <v>207</v>
      </c>
      <c r="AQ449" s="16" t="s">
        <v>204</v>
      </c>
      <c r="AS449" s="16" t="s">
        <v>2408</v>
      </c>
      <c r="AT449" s="16" t="s">
        <v>2407</v>
      </c>
      <c r="AU449" t="s">
        <v>2410</v>
      </c>
      <c r="AV449" s="15" t="s">
        <v>2409</v>
      </c>
      <c r="AW449" s="16" t="s">
        <v>593</v>
      </c>
      <c r="AX449" s="16" t="s">
        <v>204</v>
      </c>
      <c r="AY449" s="16" t="s">
        <v>204</v>
      </c>
      <c r="AZ449" s="16" t="s">
        <v>204</v>
      </c>
      <c r="BA449" s="16" t="s">
        <v>204</v>
      </c>
      <c r="BB449" s="16" t="s">
        <v>204</v>
      </c>
      <c r="BC449" s="16">
        <v>0.83</v>
      </c>
      <c r="BD449" s="16">
        <v>6.4</v>
      </c>
      <c r="BE449" s="16">
        <v>2160</v>
      </c>
      <c r="BF449" s="16">
        <v>1600</v>
      </c>
      <c r="BG449" s="16">
        <v>0</v>
      </c>
      <c r="BH449" s="16">
        <v>1200</v>
      </c>
      <c r="BI449" s="16">
        <v>1440</v>
      </c>
      <c r="BJ449" s="16">
        <v>0</v>
      </c>
    </row>
    <row r="450" spans="1:62" ht="20.149999999999999" customHeight="1" x14ac:dyDescent="0.35">
      <c r="A450">
        <v>449</v>
      </c>
      <c r="B450" t="s">
        <v>360</v>
      </c>
      <c r="C450" t="s">
        <v>7363</v>
      </c>
      <c r="D450" s="15" t="s">
        <v>808</v>
      </c>
      <c r="E450" s="12" t="s">
        <v>98</v>
      </c>
      <c r="G450" s="12" t="s">
        <v>588</v>
      </c>
      <c r="H450" s="12" t="s">
        <v>589</v>
      </c>
      <c r="I450" s="12" t="s">
        <v>640</v>
      </c>
      <c r="J450" s="12" t="s">
        <v>2402</v>
      </c>
      <c r="K450" s="12" t="s">
        <v>641</v>
      </c>
      <c r="N450" s="16" t="s">
        <v>206</v>
      </c>
      <c r="O450" s="16" t="s">
        <v>1033</v>
      </c>
      <c r="P450" s="12" t="s">
        <v>482</v>
      </c>
      <c r="Q450" s="16">
        <v>2023</v>
      </c>
      <c r="R450" s="16">
        <v>0.85</v>
      </c>
      <c r="S450" s="16">
        <v>0</v>
      </c>
      <c r="T450" s="16">
        <v>0</v>
      </c>
      <c r="V450" s="12" t="s">
        <v>204</v>
      </c>
      <c r="W450" s="12" t="s">
        <v>204</v>
      </c>
      <c r="X450" s="16">
        <v>1</v>
      </c>
      <c r="Y450" s="16">
        <v>13</v>
      </c>
      <c r="Z450" s="16">
        <v>0.85</v>
      </c>
      <c r="AA450" s="16">
        <f t="shared" si="76"/>
        <v>102</v>
      </c>
      <c r="AB450" s="16" t="s">
        <v>643</v>
      </c>
      <c r="AC450" s="16" t="s">
        <v>592</v>
      </c>
      <c r="AD450" s="16">
        <f t="shared" si="66"/>
        <v>35700</v>
      </c>
      <c r="AE450" s="16">
        <f t="shared" si="67"/>
        <v>297.5</v>
      </c>
      <c r="AF450" s="16">
        <f t="shared" si="68"/>
        <v>111562.5</v>
      </c>
      <c r="AG450" s="16">
        <f t="shared" si="69"/>
        <v>85</v>
      </c>
      <c r="AH450" s="12">
        <v>0</v>
      </c>
      <c r="AI450" s="16">
        <f t="shared" si="70"/>
        <v>5.95</v>
      </c>
      <c r="AJ450" s="16">
        <f t="shared" si="71"/>
        <v>20527.5</v>
      </c>
      <c r="AK450" s="16">
        <f t="shared" si="72"/>
        <v>425</v>
      </c>
      <c r="AL450" s="16">
        <f t="shared" si="73"/>
        <v>4250</v>
      </c>
      <c r="AM450" s="16">
        <f t="shared" si="74"/>
        <v>76500</v>
      </c>
      <c r="AN450" s="16">
        <f t="shared" si="75"/>
        <v>248540</v>
      </c>
      <c r="AO450" s="12" t="s">
        <v>592</v>
      </c>
      <c r="AP450" s="16" t="s">
        <v>207</v>
      </c>
      <c r="AQ450" s="16" t="s">
        <v>204</v>
      </c>
      <c r="AS450" s="16" t="s">
        <v>2408</v>
      </c>
      <c r="AT450" s="16" t="s">
        <v>2407</v>
      </c>
      <c r="AU450" t="s">
        <v>2410</v>
      </c>
      <c r="AV450" s="15" t="s">
        <v>2409</v>
      </c>
      <c r="AW450" s="16" t="s">
        <v>593</v>
      </c>
      <c r="AX450" s="16" t="s">
        <v>204</v>
      </c>
      <c r="AY450" s="16" t="s">
        <v>204</v>
      </c>
      <c r="AZ450" s="16" t="s">
        <v>204</v>
      </c>
      <c r="BA450" s="16" t="s">
        <v>204</v>
      </c>
      <c r="BB450" s="16" t="s">
        <v>204</v>
      </c>
      <c r="BC450" s="16">
        <v>0.85</v>
      </c>
      <c r="BD450" s="16">
        <v>6</v>
      </c>
      <c r="BE450" s="16">
        <v>2240</v>
      </c>
      <c r="BF450" s="16">
        <v>1200</v>
      </c>
      <c r="BG450" s="16">
        <v>0</v>
      </c>
      <c r="BH450" s="16">
        <v>1200</v>
      </c>
      <c r="BI450" s="16">
        <v>1340</v>
      </c>
      <c r="BJ450" s="16">
        <v>0</v>
      </c>
    </row>
    <row r="451" spans="1:62" ht="20.149999999999999" customHeight="1" x14ac:dyDescent="0.35">
      <c r="A451">
        <v>450</v>
      </c>
      <c r="B451" t="s">
        <v>360</v>
      </c>
      <c r="C451" t="s">
        <v>7364</v>
      </c>
      <c r="D451" s="15" t="s">
        <v>1039</v>
      </c>
      <c r="E451" s="12" t="s">
        <v>98</v>
      </c>
      <c r="G451" s="12" t="s">
        <v>588</v>
      </c>
      <c r="H451" s="12" t="s">
        <v>589</v>
      </c>
      <c r="I451" s="12" t="s">
        <v>640</v>
      </c>
      <c r="J451" s="12" t="s">
        <v>2402</v>
      </c>
      <c r="K451" s="12" t="s">
        <v>641</v>
      </c>
      <c r="N451" s="16" t="s">
        <v>206</v>
      </c>
      <c r="O451" s="16" t="s">
        <v>1033</v>
      </c>
      <c r="P451" s="12" t="s">
        <v>482</v>
      </c>
      <c r="Q451" s="16">
        <v>2023</v>
      </c>
      <c r="R451" s="16">
        <v>1.91</v>
      </c>
      <c r="S451" s="16">
        <v>0</v>
      </c>
      <c r="T451" s="16">
        <v>0</v>
      </c>
      <c r="V451" s="12" t="s">
        <v>204</v>
      </c>
      <c r="W451" s="12" t="s">
        <v>204</v>
      </c>
      <c r="X451" s="16">
        <v>1</v>
      </c>
      <c r="Y451" s="16">
        <v>16</v>
      </c>
      <c r="Z451" s="16">
        <v>1.91</v>
      </c>
      <c r="AA451" s="16">
        <f t="shared" si="76"/>
        <v>229.2</v>
      </c>
      <c r="AB451" s="16" t="s">
        <v>643</v>
      </c>
      <c r="AC451" s="16" t="s">
        <v>592</v>
      </c>
      <c r="AD451" s="16">
        <f t="shared" ref="AD451:AD514" si="77">AA451*350</f>
        <v>80220</v>
      </c>
      <c r="AE451" s="16">
        <f t="shared" ref="AE451:AE514" si="78">Z451*350</f>
        <v>668.5</v>
      </c>
      <c r="AF451" s="16">
        <f t="shared" ref="AF451:AF514" si="79">AE451*375</f>
        <v>250687.5</v>
      </c>
      <c r="AG451" s="16">
        <f t="shared" ref="AG451:AG514" si="80">Z451*100</f>
        <v>191</v>
      </c>
      <c r="AH451" s="12">
        <v>0</v>
      </c>
      <c r="AI451" s="16">
        <f t="shared" ref="AI451:AI514" si="81">7*Z451</f>
        <v>13.37</v>
      </c>
      <c r="AJ451" s="16">
        <f t="shared" ref="AJ451:AJ514" si="82">AI451*3450</f>
        <v>46126.5</v>
      </c>
      <c r="AK451" s="16">
        <f t="shared" ref="AK451:AK514" si="83">Z451*500</f>
        <v>955</v>
      </c>
      <c r="AL451" s="16">
        <f t="shared" ref="AL451:AL514" si="84">1*Z451*5000</f>
        <v>9550</v>
      </c>
      <c r="AM451" s="16">
        <f t="shared" ref="AM451:AM514" si="85">90000*Z451</f>
        <v>171900</v>
      </c>
      <c r="AN451" s="16">
        <f t="shared" ref="AN451:AN514" si="86">AM451+AL451+AJ451+AF451+AD451</f>
        <v>558484</v>
      </c>
      <c r="AO451" s="12" t="s">
        <v>592</v>
      </c>
      <c r="AP451" s="16" t="s">
        <v>207</v>
      </c>
      <c r="AQ451" s="16" t="s">
        <v>204</v>
      </c>
      <c r="AS451" s="16" t="s">
        <v>2408</v>
      </c>
      <c r="AT451" s="16" t="s">
        <v>2407</v>
      </c>
      <c r="AU451" t="s">
        <v>2410</v>
      </c>
      <c r="AV451" s="15" t="s">
        <v>2409</v>
      </c>
      <c r="AW451" s="16" t="s">
        <v>593</v>
      </c>
      <c r="AX451" s="16" t="s">
        <v>204</v>
      </c>
      <c r="AY451" s="16" t="s">
        <v>204</v>
      </c>
      <c r="AZ451" s="16" t="s">
        <v>204</v>
      </c>
      <c r="BA451" s="16" t="s">
        <v>204</v>
      </c>
      <c r="BB451" s="16" t="s">
        <v>204</v>
      </c>
      <c r="BC451" s="16">
        <v>1.91</v>
      </c>
      <c r="BD451" s="16">
        <v>14.56</v>
      </c>
      <c r="BE451" s="16">
        <v>5440</v>
      </c>
      <c r="BF451" s="16">
        <v>2400</v>
      </c>
      <c r="BG451" s="16">
        <v>0</v>
      </c>
      <c r="BH451" s="16">
        <v>3360</v>
      </c>
      <c r="BI451" s="16">
        <v>3360</v>
      </c>
      <c r="BJ451" s="16">
        <v>0</v>
      </c>
    </row>
    <row r="452" spans="1:62" ht="20.149999999999999" customHeight="1" x14ac:dyDescent="0.35">
      <c r="A452">
        <v>451</v>
      </c>
      <c r="B452" t="s">
        <v>360</v>
      </c>
      <c r="C452" t="s">
        <v>7365</v>
      </c>
      <c r="D452" s="15" t="s">
        <v>1040</v>
      </c>
      <c r="E452" s="12" t="s">
        <v>98</v>
      </c>
      <c r="G452" s="12" t="s">
        <v>588</v>
      </c>
      <c r="H452" s="12" t="s">
        <v>589</v>
      </c>
      <c r="I452" s="12" t="s">
        <v>640</v>
      </c>
      <c r="J452" s="12" t="s">
        <v>2402</v>
      </c>
      <c r="K452" s="12" t="s">
        <v>641</v>
      </c>
      <c r="N452" s="16" t="s">
        <v>206</v>
      </c>
      <c r="O452" s="16" t="s">
        <v>1033</v>
      </c>
      <c r="P452" s="12" t="s">
        <v>482</v>
      </c>
      <c r="Q452" s="16">
        <v>2023</v>
      </c>
      <c r="R452" s="16">
        <v>1</v>
      </c>
      <c r="S452" s="16">
        <v>0</v>
      </c>
      <c r="T452" s="16">
        <v>0</v>
      </c>
      <c r="V452" s="12" t="s">
        <v>204</v>
      </c>
      <c r="W452" s="12" t="s">
        <v>204</v>
      </c>
      <c r="X452" s="16">
        <v>1</v>
      </c>
      <c r="Y452" s="16">
        <v>6</v>
      </c>
      <c r="Z452" s="16">
        <v>1</v>
      </c>
      <c r="AA452" s="16">
        <f t="shared" ref="AA452:AA515" si="87">Z452*120</f>
        <v>120</v>
      </c>
      <c r="AB452" s="16" t="s">
        <v>643</v>
      </c>
      <c r="AC452" s="16" t="s">
        <v>592</v>
      </c>
      <c r="AD452" s="16">
        <f t="shared" si="77"/>
        <v>42000</v>
      </c>
      <c r="AE452" s="16">
        <f t="shared" si="78"/>
        <v>350</v>
      </c>
      <c r="AF452" s="16">
        <f t="shared" si="79"/>
        <v>131250</v>
      </c>
      <c r="AG452" s="16">
        <f t="shared" si="80"/>
        <v>100</v>
      </c>
      <c r="AH452" s="12">
        <v>0</v>
      </c>
      <c r="AI452" s="16">
        <f t="shared" si="81"/>
        <v>7</v>
      </c>
      <c r="AJ452" s="16">
        <f t="shared" si="82"/>
        <v>24150</v>
      </c>
      <c r="AK452" s="16">
        <f t="shared" si="83"/>
        <v>500</v>
      </c>
      <c r="AL452" s="16">
        <f t="shared" si="84"/>
        <v>5000</v>
      </c>
      <c r="AM452" s="16">
        <f t="shared" si="85"/>
        <v>90000</v>
      </c>
      <c r="AN452" s="16">
        <f t="shared" si="86"/>
        <v>292400</v>
      </c>
      <c r="AO452" s="12" t="s">
        <v>592</v>
      </c>
      <c r="AP452" s="16" t="s">
        <v>207</v>
      </c>
      <c r="AQ452" s="16" t="s">
        <v>204</v>
      </c>
      <c r="AS452" s="16" t="s">
        <v>2408</v>
      </c>
      <c r="AT452" s="16" t="s">
        <v>2407</v>
      </c>
      <c r="AU452" t="s">
        <v>2410</v>
      </c>
      <c r="AV452" s="15" t="s">
        <v>2409</v>
      </c>
      <c r="AW452" s="16" t="s">
        <v>593</v>
      </c>
      <c r="AX452" s="16" t="s">
        <v>204</v>
      </c>
      <c r="AY452" s="16" t="s">
        <v>204</v>
      </c>
      <c r="AZ452" s="16" t="s">
        <v>204</v>
      </c>
      <c r="BA452" s="16" t="s">
        <v>204</v>
      </c>
      <c r="BB452" s="16" t="s">
        <v>204</v>
      </c>
      <c r="BC452" s="16">
        <v>1</v>
      </c>
      <c r="BD452" s="16">
        <v>7.6</v>
      </c>
      <c r="BE452" s="16">
        <v>2800</v>
      </c>
      <c r="BF452" s="16">
        <v>1200</v>
      </c>
      <c r="BG452" s="16">
        <v>0</v>
      </c>
      <c r="BH452" s="16">
        <v>1600</v>
      </c>
      <c r="BI452" s="16">
        <v>2000</v>
      </c>
      <c r="BJ452" s="16">
        <v>0</v>
      </c>
    </row>
    <row r="453" spans="1:62" ht="20.149999999999999" customHeight="1" x14ac:dyDescent="0.35">
      <c r="A453">
        <v>452</v>
      </c>
      <c r="B453" t="s">
        <v>360</v>
      </c>
      <c r="C453" t="s">
        <v>7366</v>
      </c>
      <c r="D453" s="15" t="s">
        <v>1041</v>
      </c>
      <c r="E453" s="12" t="s">
        <v>98</v>
      </c>
      <c r="G453" s="12" t="s">
        <v>588</v>
      </c>
      <c r="H453" s="12" t="s">
        <v>589</v>
      </c>
      <c r="I453" s="12" t="s">
        <v>640</v>
      </c>
      <c r="J453" s="12" t="s">
        <v>2402</v>
      </c>
      <c r="K453" s="12" t="s">
        <v>641</v>
      </c>
      <c r="N453" s="16" t="s">
        <v>206</v>
      </c>
      <c r="O453" s="16" t="s">
        <v>1033</v>
      </c>
      <c r="P453" s="12" t="s">
        <v>482</v>
      </c>
      <c r="Q453" s="16">
        <v>2023</v>
      </c>
      <c r="R453" s="16">
        <v>0.62</v>
      </c>
      <c r="S453" s="16">
        <v>0</v>
      </c>
      <c r="T453" s="16">
        <v>0</v>
      </c>
      <c r="V453" s="12" t="s">
        <v>204</v>
      </c>
      <c r="W453" s="12" t="s">
        <v>204</v>
      </c>
      <c r="X453" s="16">
        <v>1</v>
      </c>
      <c r="Y453" s="16">
        <v>8</v>
      </c>
      <c r="Z453" s="16">
        <v>0.62</v>
      </c>
      <c r="AA453" s="16">
        <f t="shared" si="87"/>
        <v>74.400000000000006</v>
      </c>
      <c r="AB453" s="16" t="s">
        <v>643</v>
      </c>
      <c r="AC453" s="16" t="s">
        <v>592</v>
      </c>
      <c r="AD453" s="16">
        <f t="shared" si="77"/>
        <v>26040.000000000004</v>
      </c>
      <c r="AE453" s="16">
        <f t="shared" si="78"/>
        <v>217</v>
      </c>
      <c r="AF453" s="16">
        <f t="shared" si="79"/>
        <v>81375</v>
      </c>
      <c r="AG453" s="16">
        <f t="shared" si="80"/>
        <v>62</v>
      </c>
      <c r="AH453" s="12">
        <v>0</v>
      </c>
      <c r="AI453" s="16">
        <f t="shared" si="81"/>
        <v>4.34</v>
      </c>
      <c r="AJ453" s="16">
        <f t="shared" si="82"/>
        <v>14973</v>
      </c>
      <c r="AK453" s="16">
        <f t="shared" si="83"/>
        <v>310</v>
      </c>
      <c r="AL453" s="16">
        <f t="shared" si="84"/>
        <v>3100</v>
      </c>
      <c r="AM453" s="16">
        <f t="shared" si="85"/>
        <v>55800</v>
      </c>
      <c r="AN453" s="16">
        <f t="shared" si="86"/>
        <v>181288</v>
      </c>
      <c r="AO453" s="12" t="s">
        <v>592</v>
      </c>
      <c r="AP453" s="16" t="s">
        <v>207</v>
      </c>
      <c r="AQ453" s="16" t="s">
        <v>204</v>
      </c>
      <c r="AS453" s="16" t="s">
        <v>2408</v>
      </c>
      <c r="AT453" s="16" t="s">
        <v>2407</v>
      </c>
      <c r="AU453" t="s">
        <v>2410</v>
      </c>
      <c r="AV453" s="15" t="s">
        <v>2409</v>
      </c>
      <c r="AW453" s="16" t="s">
        <v>593</v>
      </c>
      <c r="AX453" s="16" t="s">
        <v>204</v>
      </c>
      <c r="AY453" s="16" t="s">
        <v>204</v>
      </c>
      <c r="AZ453" s="16" t="s">
        <v>204</v>
      </c>
      <c r="BA453" s="16" t="s">
        <v>204</v>
      </c>
      <c r="BB453" s="16" t="s">
        <v>204</v>
      </c>
      <c r="BC453" s="16">
        <v>0.62</v>
      </c>
      <c r="BD453" s="16">
        <v>4.8</v>
      </c>
      <c r="BE453" s="16">
        <v>1600</v>
      </c>
      <c r="BF453" s="16">
        <v>800</v>
      </c>
      <c r="BG453" s="16">
        <v>0</v>
      </c>
      <c r="BH453" s="16">
        <v>2400</v>
      </c>
      <c r="BI453" s="16">
        <v>2400</v>
      </c>
      <c r="BJ453" s="16">
        <v>0</v>
      </c>
    </row>
    <row r="454" spans="1:62" ht="20.149999999999999" customHeight="1" x14ac:dyDescent="0.35">
      <c r="A454">
        <v>453</v>
      </c>
      <c r="B454" t="s">
        <v>360</v>
      </c>
      <c r="C454" t="s">
        <v>7367</v>
      </c>
      <c r="D454" s="15" t="s">
        <v>1042</v>
      </c>
      <c r="E454" s="12" t="s">
        <v>98</v>
      </c>
      <c r="G454" s="12" t="s">
        <v>588</v>
      </c>
      <c r="H454" s="12" t="s">
        <v>589</v>
      </c>
      <c r="I454" s="12" t="s">
        <v>640</v>
      </c>
      <c r="J454" s="12" t="s">
        <v>2402</v>
      </c>
      <c r="K454" s="12" t="s">
        <v>641</v>
      </c>
      <c r="N454" s="16" t="s">
        <v>206</v>
      </c>
      <c r="O454" s="16" t="s">
        <v>1033</v>
      </c>
      <c r="P454" s="12" t="s">
        <v>482</v>
      </c>
      <c r="Q454" s="16">
        <v>2023</v>
      </c>
      <c r="R454" s="16">
        <v>0.45</v>
      </c>
      <c r="S454" s="16">
        <v>0</v>
      </c>
      <c r="T454" s="16">
        <v>0</v>
      </c>
      <c r="V454" s="12" t="s">
        <v>204</v>
      </c>
      <c r="W454" s="12" t="s">
        <v>204</v>
      </c>
      <c r="X454" s="16">
        <v>1</v>
      </c>
      <c r="Y454" s="16">
        <v>5</v>
      </c>
      <c r="Z454" s="16">
        <v>0.45</v>
      </c>
      <c r="AA454" s="16">
        <f t="shared" si="87"/>
        <v>54</v>
      </c>
      <c r="AB454" s="16" t="s">
        <v>643</v>
      </c>
      <c r="AC454" s="16" t="s">
        <v>592</v>
      </c>
      <c r="AD454" s="16">
        <f t="shared" si="77"/>
        <v>18900</v>
      </c>
      <c r="AE454" s="16">
        <f t="shared" si="78"/>
        <v>157.5</v>
      </c>
      <c r="AF454" s="16">
        <f t="shared" si="79"/>
        <v>59062.5</v>
      </c>
      <c r="AG454" s="16">
        <f t="shared" si="80"/>
        <v>45</v>
      </c>
      <c r="AH454" s="12">
        <v>0</v>
      </c>
      <c r="AI454" s="16">
        <f t="shared" si="81"/>
        <v>3.15</v>
      </c>
      <c r="AJ454" s="16">
        <f t="shared" si="82"/>
        <v>10867.5</v>
      </c>
      <c r="AK454" s="16">
        <f t="shared" si="83"/>
        <v>225</v>
      </c>
      <c r="AL454" s="16">
        <f t="shared" si="84"/>
        <v>2250</v>
      </c>
      <c r="AM454" s="16">
        <f t="shared" si="85"/>
        <v>40500</v>
      </c>
      <c r="AN454" s="16">
        <f t="shared" si="86"/>
        <v>131580</v>
      </c>
      <c r="AO454" s="12" t="s">
        <v>592</v>
      </c>
      <c r="AP454" s="16" t="s">
        <v>207</v>
      </c>
      <c r="AQ454" s="16" t="s">
        <v>204</v>
      </c>
      <c r="AS454" s="16" t="s">
        <v>2408</v>
      </c>
      <c r="AT454" s="16" t="s">
        <v>2407</v>
      </c>
      <c r="AU454" t="s">
        <v>2410</v>
      </c>
      <c r="AV454" s="15" t="s">
        <v>2409</v>
      </c>
      <c r="AW454" s="16" t="s">
        <v>593</v>
      </c>
      <c r="AX454" s="16" t="s">
        <v>204</v>
      </c>
      <c r="AY454" s="16" t="s">
        <v>204</v>
      </c>
      <c r="AZ454" s="16" t="s">
        <v>204</v>
      </c>
      <c r="BA454" s="16" t="s">
        <v>204</v>
      </c>
      <c r="BB454" s="16" t="s">
        <v>204</v>
      </c>
      <c r="BC454" s="16">
        <v>0.45</v>
      </c>
      <c r="BD454" s="16">
        <v>3.6</v>
      </c>
      <c r="BE454" s="16">
        <v>1200</v>
      </c>
      <c r="BF454" s="16">
        <v>800</v>
      </c>
      <c r="BG454" s="16">
        <v>0</v>
      </c>
      <c r="BH454" s="16">
        <v>800</v>
      </c>
      <c r="BI454" s="16">
        <v>800</v>
      </c>
      <c r="BJ454" s="16">
        <v>0</v>
      </c>
    </row>
    <row r="455" spans="1:62" ht="20.149999999999999" customHeight="1" x14ac:dyDescent="0.35">
      <c r="A455">
        <v>454</v>
      </c>
      <c r="B455" t="s">
        <v>360</v>
      </c>
      <c r="C455" t="s">
        <v>7368</v>
      </c>
      <c r="D455" s="15" t="s">
        <v>1043</v>
      </c>
      <c r="E455" s="12" t="s">
        <v>98</v>
      </c>
      <c r="G455" s="12" t="s">
        <v>588</v>
      </c>
      <c r="H455" s="12" t="s">
        <v>589</v>
      </c>
      <c r="I455" s="12" t="s">
        <v>640</v>
      </c>
      <c r="J455" s="12" t="s">
        <v>2402</v>
      </c>
      <c r="K455" s="12" t="s">
        <v>641</v>
      </c>
      <c r="N455" s="16" t="s">
        <v>206</v>
      </c>
      <c r="O455" s="16" t="s">
        <v>1033</v>
      </c>
      <c r="P455" s="12" t="s">
        <v>482</v>
      </c>
      <c r="Q455" s="16">
        <v>2023</v>
      </c>
      <c r="R455" s="16">
        <v>0.55000000000000004</v>
      </c>
      <c r="S455" s="16">
        <v>0</v>
      </c>
      <c r="T455" s="16">
        <v>0</v>
      </c>
      <c r="V455" s="12" t="s">
        <v>204</v>
      </c>
      <c r="W455" s="12" t="s">
        <v>204</v>
      </c>
      <c r="X455" s="16">
        <v>1</v>
      </c>
      <c r="Y455" s="16">
        <v>9</v>
      </c>
      <c r="Z455" s="16">
        <v>0.55000000000000004</v>
      </c>
      <c r="AA455" s="16">
        <f t="shared" si="87"/>
        <v>66</v>
      </c>
      <c r="AB455" s="16" t="s">
        <v>643</v>
      </c>
      <c r="AC455" s="16" t="s">
        <v>592</v>
      </c>
      <c r="AD455" s="16">
        <f t="shared" si="77"/>
        <v>23100</v>
      </c>
      <c r="AE455" s="16">
        <f t="shared" si="78"/>
        <v>192.50000000000003</v>
      </c>
      <c r="AF455" s="16">
        <f t="shared" si="79"/>
        <v>72187.500000000015</v>
      </c>
      <c r="AG455" s="16">
        <f t="shared" si="80"/>
        <v>55.000000000000007</v>
      </c>
      <c r="AH455" s="12">
        <v>0</v>
      </c>
      <c r="AI455" s="16">
        <f t="shared" si="81"/>
        <v>3.8500000000000005</v>
      </c>
      <c r="AJ455" s="16">
        <f t="shared" si="82"/>
        <v>13282.500000000002</v>
      </c>
      <c r="AK455" s="16">
        <f t="shared" si="83"/>
        <v>275</v>
      </c>
      <c r="AL455" s="16">
        <f t="shared" si="84"/>
        <v>2750</v>
      </c>
      <c r="AM455" s="16">
        <f t="shared" si="85"/>
        <v>49500.000000000007</v>
      </c>
      <c r="AN455" s="16">
        <f t="shared" si="86"/>
        <v>160820.00000000003</v>
      </c>
      <c r="AO455" s="12" t="s">
        <v>592</v>
      </c>
      <c r="AP455" s="16" t="s">
        <v>207</v>
      </c>
      <c r="AQ455" s="16" t="s">
        <v>204</v>
      </c>
      <c r="AS455" s="16" t="s">
        <v>2408</v>
      </c>
      <c r="AT455" s="16" t="s">
        <v>2407</v>
      </c>
      <c r="AU455" t="s">
        <v>2410</v>
      </c>
      <c r="AV455" s="15" t="s">
        <v>2409</v>
      </c>
      <c r="AW455" s="16" t="s">
        <v>593</v>
      </c>
      <c r="AX455" s="16" t="s">
        <v>204</v>
      </c>
      <c r="AY455" s="16" t="s">
        <v>204</v>
      </c>
      <c r="AZ455" s="16" t="s">
        <v>204</v>
      </c>
      <c r="BA455" s="16" t="s">
        <v>204</v>
      </c>
      <c r="BB455" s="16" t="s">
        <v>204</v>
      </c>
      <c r="BC455" s="16">
        <v>0.55000000000000004</v>
      </c>
      <c r="BD455" s="16">
        <v>4</v>
      </c>
      <c r="BE455" s="16">
        <v>1440</v>
      </c>
      <c r="BF455" s="16">
        <v>800</v>
      </c>
      <c r="BG455" s="16">
        <v>0</v>
      </c>
      <c r="BH455" s="16">
        <v>2000</v>
      </c>
      <c r="BI455" s="16">
        <v>2160</v>
      </c>
      <c r="BJ455" s="16">
        <v>0</v>
      </c>
    </row>
    <row r="456" spans="1:62" ht="20.149999999999999" customHeight="1" x14ac:dyDescent="0.35">
      <c r="A456">
        <v>455</v>
      </c>
      <c r="B456" t="s">
        <v>360</v>
      </c>
      <c r="C456" t="s">
        <v>7369</v>
      </c>
      <c r="D456" s="15" t="s">
        <v>1044</v>
      </c>
      <c r="E456" s="12" t="s">
        <v>98</v>
      </c>
      <c r="G456" s="12" t="s">
        <v>588</v>
      </c>
      <c r="H456" s="12" t="s">
        <v>589</v>
      </c>
      <c r="I456" s="12" t="s">
        <v>640</v>
      </c>
      <c r="J456" s="12" t="s">
        <v>2402</v>
      </c>
      <c r="K456" s="12" t="s">
        <v>641</v>
      </c>
      <c r="N456" s="16" t="s">
        <v>206</v>
      </c>
      <c r="O456" s="16" t="s">
        <v>1033</v>
      </c>
      <c r="P456" s="12" t="s">
        <v>482</v>
      </c>
      <c r="Q456" s="16">
        <v>2023</v>
      </c>
      <c r="R456" s="16">
        <v>0.2</v>
      </c>
      <c r="S456" s="16">
        <v>0</v>
      </c>
      <c r="T456" s="16">
        <v>0</v>
      </c>
      <c r="V456" s="12" t="s">
        <v>204</v>
      </c>
      <c r="W456" s="12" t="s">
        <v>204</v>
      </c>
      <c r="X456" s="16">
        <v>1</v>
      </c>
      <c r="Y456" s="16">
        <v>9</v>
      </c>
      <c r="Z456" s="16">
        <v>0.2</v>
      </c>
      <c r="AA456" s="16">
        <f t="shared" si="87"/>
        <v>24</v>
      </c>
      <c r="AB456" s="16" t="s">
        <v>643</v>
      </c>
      <c r="AC456" s="16" t="s">
        <v>592</v>
      </c>
      <c r="AD456" s="16">
        <f t="shared" si="77"/>
        <v>8400</v>
      </c>
      <c r="AE456" s="16">
        <f t="shared" si="78"/>
        <v>70</v>
      </c>
      <c r="AF456" s="16">
        <f t="shared" si="79"/>
        <v>26250</v>
      </c>
      <c r="AG456" s="16">
        <f t="shared" si="80"/>
        <v>20</v>
      </c>
      <c r="AH456" s="12">
        <v>0</v>
      </c>
      <c r="AI456" s="16">
        <f t="shared" si="81"/>
        <v>1.4000000000000001</v>
      </c>
      <c r="AJ456" s="16">
        <f t="shared" si="82"/>
        <v>4830.0000000000009</v>
      </c>
      <c r="AK456" s="16">
        <f t="shared" si="83"/>
        <v>100</v>
      </c>
      <c r="AL456" s="16">
        <f t="shared" si="84"/>
        <v>1000</v>
      </c>
      <c r="AM456" s="16">
        <f t="shared" si="85"/>
        <v>18000</v>
      </c>
      <c r="AN456" s="16">
        <f t="shared" si="86"/>
        <v>58480</v>
      </c>
      <c r="AO456" s="12" t="s">
        <v>592</v>
      </c>
      <c r="AP456" s="16" t="s">
        <v>207</v>
      </c>
      <c r="AQ456" s="16" t="s">
        <v>204</v>
      </c>
      <c r="AS456" s="16" t="s">
        <v>2408</v>
      </c>
      <c r="AT456" s="16" t="s">
        <v>2407</v>
      </c>
      <c r="AU456" t="s">
        <v>2410</v>
      </c>
      <c r="AV456" s="15" t="s">
        <v>2409</v>
      </c>
      <c r="AW456" s="16" t="s">
        <v>593</v>
      </c>
      <c r="AX456" s="16" t="s">
        <v>204</v>
      </c>
      <c r="AY456" s="16" t="s">
        <v>204</v>
      </c>
      <c r="AZ456" s="16" t="s">
        <v>204</v>
      </c>
      <c r="BA456" s="16" t="s">
        <v>204</v>
      </c>
      <c r="BB456" s="16" t="s">
        <v>204</v>
      </c>
      <c r="BC456" s="16">
        <v>0.2</v>
      </c>
      <c r="BD456" s="16">
        <v>1.6</v>
      </c>
      <c r="BE456" s="16">
        <v>640</v>
      </c>
      <c r="BF456" s="16">
        <v>400</v>
      </c>
      <c r="BG456" s="16">
        <v>0</v>
      </c>
      <c r="BH456" s="16">
        <v>320</v>
      </c>
      <c r="BI456" s="16">
        <v>240</v>
      </c>
      <c r="BJ456" s="16">
        <v>0</v>
      </c>
    </row>
    <row r="457" spans="1:62" ht="20.149999999999999" customHeight="1" x14ac:dyDescent="0.35">
      <c r="A457">
        <v>456</v>
      </c>
      <c r="B457" t="s">
        <v>360</v>
      </c>
      <c r="C457" t="s">
        <v>7370</v>
      </c>
      <c r="D457" s="15" t="s">
        <v>1045</v>
      </c>
      <c r="E457" s="12" t="s">
        <v>98</v>
      </c>
      <c r="G457" s="12" t="s">
        <v>588</v>
      </c>
      <c r="H457" s="12" t="s">
        <v>589</v>
      </c>
      <c r="I457" s="12" t="s">
        <v>640</v>
      </c>
      <c r="J457" s="12" t="s">
        <v>2402</v>
      </c>
      <c r="K457" s="12" t="s">
        <v>641</v>
      </c>
      <c r="N457" s="16" t="s">
        <v>206</v>
      </c>
      <c r="O457" s="16" t="s">
        <v>1033</v>
      </c>
      <c r="P457" s="12" t="s">
        <v>482</v>
      </c>
      <c r="Q457" s="16">
        <v>2023</v>
      </c>
      <c r="R457" s="16">
        <v>0.25</v>
      </c>
      <c r="S457" s="16">
        <v>0</v>
      </c>
      <c r="T457" s="16">
        <v>0</v>
      </c>
      <c r="V457" s="12" t="s">
        <v>204</v>
      </c>
      <c r="W457" s="12" t="s">
        <v>204</v>
      </c>
      <c r="X457" s="16">
        <v>1</v>
      </c>
      <c r="Y457" s="16">
        <v>8</v>
      </c>
      <c r="Z457" s="16">
        <v>0.25</v>
      </c>
      <c r="AA457" s="16">
        <f t="shared" si="87"/>
        <v>30</v>
      </c>
      <c r="AB457" s="16" t="s">
        <v>643</v>
      </c>
      <c r="AC457" s="16" t="s">
        <v>592</v>
      </c>
      <c r="AD457" s="16">
        <f t="shared" si="77"/>
        <v>10500</v>
      </c>
      <c r="AE457" s="16">
        <f t="shared" si="78"/>
        <v>87.5</v>
      </c>
      <c r="AF457" s="16">
        <f t="shared" si="79"/>
        <v>32812.5</v>
      </c>
      <c r="AG457" s="16">
        <f t="shared" si="80"/>
        <v>25</v>
      </c>
      <c r="AH457" s="12">
        <v>0</v>
      </c>
      <c r="AI457" s="16">
        <f t="shared" si="81"/>
        <v>1.75</v>
      </c>
      <c r="AJ457" s="16">
        <f t="shared" si="82"/>
        <v>6037.5</v>
      </c>
      <c r="AK457" s="16">
        <f t="shared" si="83"/>
        <v>125</v>
      </c>
      <c r="AL457" s="16">
        <f t="shared" si="84"/>
        <v>1250</v>
      </c>
      <c r="AM457" s="16">
        <f t="shared" si="85"/>
        <v>22500</v>
      </c>
      <c r="AN457" s="16">
        <f t="shared" si="86"/>
        <v>73100</v>
      </c>
      <c r="AO457" s="12" t="s">
        <v>592</v>
      </c>
      <c r="AP457" s="16" t="s">
        <v>207</v>
      </c>
      <c r="AQ457" s="16" t="s">
        <v>204</v>
      </c>
      <c r="AS457" s="16" t="s">
        <v>2408</v>
      </c>
      <c r="AT457" s="16" t="s">
        <v>2407</v>
      </c>
      <c r="AU457" t="s">
        <v>2410</v>
      </c>
      <c r="AV457" s="15" t="s">
        <v>2409</v>
      </c>
      <c r="AW457" s="16" t="s">
        <v>593</v>
      </c>
      <c r="AX457" s="16" t="s">
        <v>204</v>
      </c>
      <c r="AY457" s="16" t="s">
        <v>204</v>
      </c>
      <c r="AZ457" s="16" t="s">
        <v>204</v>
      </c>
      <c r="BA457" s="16" t="s">
        <v>204</v>
      </c>
      <c r="BB457" s="16" t="s">
        <v>204</v>
      </c>
      <c r="BC457" s="16">
        <v>0.25</v>
      </c>
      <c r="BD457" s="16">
        <v>2</v>
      </c>
      <c r="BE457" s="16">
        <v>720</v>
      </c>
      <c r="BF457" s="16">
        <v>400</v>
      </c>
      <c r="BG457" s="16">
        <v>0</v>
      </c>
      <c r="BH457" s="16">
        <v>800</v>
      </c>
      <c r="BI457" s="16">
        <v>880</v>
      </c>
      <c r="BJ457" s="16">
        <v>0</v>
      </c>
    </row>
    <row r="458" spans="1:62" ht="20.149999999999999" customHeight="1" x14ac:dyDescent="0.35">
      <c r="A458">
        <v>457</v>
      </c>
      <c r="B458" t="s">
        <v>360</v>
      </c>
      <c r="C458" t="s">
        <v>7371</v>
      </c>
      <c r="D458" s="15" t="s">
        <v>1046</v>
      </c>
      <c r="E458" s="12" t="s">
        <v>98</v>
      </c>
      <c r="G458" s="12" t="s">
        <v>588</v>
      </c>
      <c r="H458" s="12" t="s">
        <v>589</v>
      </c>
      <c r="I458" s="12" t="s">
        <v>640</v>
      </c>
      <c r="J458" s="12" t="s">
        <v>2402</v>
      </c>
      <c r="K458" s="12" t="s">
        <v>641</v>
      </c>
      <c r="N458" s="16" t="s">
        <v>206</v>
      </c>
      <c r="O458" s="16" t="s">
        <v>1033</v>
      </c>
      <c r="P458" s="12" t="s">
        <v>482</v>
      </c>
      <c r="Q458" s="16">
        <v>2023</v>
      </c>
      <c r="R458" s="16">
        <v>0.3</v>
      </c>
      <c r="S458" s="16">
        <v>0</v>
      </c>
      <c r="T458" s="16">
        <v>0</v>
      </c>
      <c r="V458" s="12" t="s">
        <v>204</v>
      </c>
      <c r="W458" s="12" t="s">
        <v>204</v>
      </c>
      <c r="X458" s="16">
        <v>1</v>
      </c>
      <c r="Y458" s="16">
        <v>8</v>
      </c>
      <c r="Z458" s="16">
        <v>0.3</v>
      </c>
      <c r="AA458" s="16">
        <f t="shared" si="87"/>
        <v>36</v>
      </c>
      <c r="AB458" s="16" t="s">
        <v>643</v>
      </c>
      <c r="AC458" s="16" t="s">
        <v>592</v>
      </c>
      <c r="AD458" s="16">
        <f t="shared" si="77"/>
        <v>12600</v>
      </c>
      <c r="AE458" s="16">
        <f t="shared" si="78"/>
        <v>105</v>
      </c>
      <c r="AF458" s="16">
        <f t="shared" si="79"/>
        <v>39375</v>
      </c>
      <c r="AG458" s="16">
        <f t="shared" si="80"/>
        <v>30</v>
      </c>
      <c r="AH458" s="12">
        <v>0</v>
      </c>
      <c r="AI458" s="16">
        <f t="shared" si="81"/>
        <v>2.1</v>
      </c>
      <c r="AJ458" s="16">
        <f t="shared" si="82"/>
        <v>7245</v>
      </c>
      <c r="AK458" s="16">
        <f t="shared" si="83"/>
        <v>150</v>
      </c>
      <c r="AL458" s="16">
        <f t="shared" si="84"/>
        <v>1500</v>
      </c>
      <c r="AM458" s="16">
        <f t="shared" si="85"/>
        <v>27000</v>
      </c>
      <c r="AN458" s="16">
        <f t="shared" si="86"/>
        <v>87720</v>
      </c>
      <c r="AO458" s="12" t="s">
        <v>592</v>
      </c>
      <c r="AP458" s="16" t="s">
        <v>207</v>
      </c>
      <c r="AQ458" s="16" t="s">
        <v>204</v>
      </c>
      <c r="AS458" s="16" t="s">
        <v>2408</v>
      </c>
      <c r="AT458" s="16" t="s">
        <v>2407</v>
      </c>
      <c r="AU458" t="s">
        <v>2410</v>
      </c>
      <c r="AV458" s="15" t="s">
        <v>2409</v>
      </c>
      <c r="AW458" s="16" t="s">
        <v>593</v>
      </c>
      <c r="AX458" s="16" t="s">
        <v>204</v>
      </c>
      <c r="AY458" s="16" t="s">
        <v>204</v>
      </c>
      <c r="AZ458" s="16" t="s">
        <v>204</v>
      </c>
      <c r="BA458" s="16" t="s">
        <v>204</v>
      </c>
      <c r="BB458" s="16" t="s">
        <v>204</v>
      </c>
      <c r="BC458" s="16">
        <v>0.3</v>
      </c>
      <c r="BD458" s="16">
        <v>2.4</v>
      </c>
      <c r="BE458" s="16">
        <v>800</v>
      </c>
      <c r="BF458" s="16">
        <v>400</v>
      </c>
      <c r="BG458" s="16">
        <v>0</v>
      </c>
      <c r="BH458" s="16">
        <v>320</v>
      </c>
      <c r="BI458" s="16">
        <v>240</v>
      </c>
      <c r="BJ458" s="16">
        <v>0</v>
      </c>
    </row>
    <row r="459" spans="1:62" ht="20.149999999999999" customHeight="1" x14ac:dyDescent="0.35">
      <c r="A459">
        <v>458</v>
      </c>
      <c r="B459" t="s">
        <v>360</v>
      </c>
      <c r="C459" t="s">
        <v>7372</v>
      </c>
      <c r="D459" s="15" t="s">
        <v>1047</v>
      </c>
      <c r="E459" s="12" t="s">
        <v>98</v>
      </c>
      <c r="G459" s="12" t="s">
        <v>588</v>
      </c>
      <c r="H459" s="12" t="s">
        <v>589</v>
      </c>
      <c r="I459" s="12" t="s">
        <v>640</v>
      </c>
      <c r="J459" s="12" t="s">
        <v>2402</v>
      </c>
      <c r="K459" s="12" t="s">
        <v>641</v>
      </c>
      <c r="N459" s="16" t="s">
        <v>206</v>
      </c>
      <c r="O459" s="16" t="s">
        <v>1048</v>
      </c>
      <c r="P459" s="12" t="s">
        <v>482</v>
      </c>
      <c r="Q459" s="16">
        <v>2023</v>
      </c>
      <c r="R459" s="16">
        <v>2.77</v>
      </c>
      <c r="S459" s="16">
        <v>0</v>
      </c>
      <c r="T459" s="16">
        <v>0</v>
      </c>
      <c r="V459" s="12" t="s">
        <v>204</v>
      </c>
      <c r="W459" s="12" t="s">
        <v>204</v>
      </c>
      <c r="X459" s="16">
        <v>1</v>
      </c>
      <c r="Y459" s="16">
        <v>10</v>
      </c>
      <c r="Z459" s="16">
        <v>2.77</v>
      </c>
      <c r="AA459" s="16">
        <f t="shared" si="87"/>
        <v>332.4</v>
      </c>
      <c r="AB459" s="16" t="s">
        <v>643</v>
      </c>
      <c r="AC459" s="16" t="s">
        <v>592</v>
      </c>
      <c r="AD459" s="16">
        <f t="shared" si="77"/>
        <v>116339.99999999999</v>
      </c>
      <c r="AE459" s="16">
        <f t="shared" si="78"/>
        <v>969.5</v>
      </c>
      <c r="AF459" s="16">
        <f t="shared" si="79"/>
        <v>363562.5</v>
      </c>
      <c r="AG459" s="16">
        <f t="shared" si="80"/>
        <v>277</v>
      </c>
      <c r="AH459" s="12">
        <v>0</v>
      </c>
      <c r="AI459" s="16">
        <f t="shared" si="81"/>
        <v>19.39</v>
      </c>
      <c r="AJ459" s="16">
        <f t="shared" si="82"/>
        <v>66895.5</v>
      </c>
      <c r="AK459" s="16">
        <f t="shared" si="83"/>
        <v>1385</v>
      </c>
      <c r="AL459" s="16">
        <f t="shared" si="84"/>
        <v>13850</v>
      </c>
      <c r="AM459" s="16">
        <f t="shared" si="85"/>
        <v>249300</v>
      </c>
      <c r="AN459" s="16">
        <f t="shared" si="86"/>
        <v>809948</v>
      </c>
      <c r="AO459" s="12" t="s">
        <v>592</v>
      </c>
      <c r="AP459" s="16" t="s">
        <v>207</v>
      </c>
      <c r="AQ459" s="16" t="s">
        <v>204</v>
      </c>
      <c r="AS459" s="16" t="s">
        <v>2408</v>
      </c>
      <c r="AT459" s="16" t="s">
        <v>2407</v>
      </c>
      <c r="AU459" t="s">
        <v>2410</v>
      </c>
      <c r="AV459" s="15" t="s">
        <v>2409</v>
      </c>
      <c r="AW459" s="16" t="s">
        <v>593</v>
      </c>
      <c r="AX459" s="16" t="s">
        <v>204</v>
      </c>
      <c r="AY459" s="16" t="s">
        <v>204</v>
      </c>
      <c r="AZ459" s="16" t="s">
        <v>204</v>
      </c>
      <c r="BA459" s="16" t="s">
        <v>204</v>
      </c>
      <c r="BB459" s="16" t="s">
        <v>204</v>
      </c>
      <c r="BC459" s="16">
        <v>2.77</v>
      </c>
      <c r="BD459" s="16">
        <v>12.8</v>
      </c>
      <c r="BE459" s="16">
        <v>7760</v>
      </c>
      <c r="BF459" s="16">
        <v>2400</v>
      </c>
      <c r="BG459" s="16">
        <v>0</v>
      </c>
      <c r="BH459" s="16">
        <v>1840</v>
      </c>
      <c r="BI459" s="16">
        <v>2400</v>
      </c>
      <c r="BJ459" s="16">
        <v>0</v>
      </c>
    </row>
    <row r="460" spans="1:62" ht="20.149999999999999" customHeight="1" x14ac:dyDescent="0.35">
      <c r="A460">
        <v>459</v>
      </c>
      <c r="B460" t="s">
        <v>360</v>
      </c>
      <c r="C460" t="s">
        <v>7373</v>
      </c>
      <c r="D460" s="15" t="s">
        <v>1049</v>
      </c>
      <c r="E460" s="12" t="s">
        <v>98</v>
      </c>
      <c r="G460" s="12" t="s">
        <v>588</v>
      </c>
      <c r="H460" s="12" t="s">
        <v>589</v>
      </c>
      <c r="I460" s="12" t="s">
        <v>640</v>
      </c>
      <c r="J460" s="12" t="s">
        <v>2402</v>
      </c>
      <c r="K460" s="12" t="s">
        <v>641</v>
      </c>
      <c r="N460" s="16" t="s">
        <v>206</v>
      </c>
      <c r="O460" s="16" t="s">
        <v>1048</v>
      </c>
      <c r="P460" s="12" t="s">
        <v>482</v>
      </c>
      <c r="Q460" s="16">
        <v>2023</v>
      </c>
      <c r="R460" s="16">
        <v>1</v>
      </c>
      <c r="S460" s="16">
        <v>0</v>
      </c>
      <c r="T460" s="16">
        <v>0</v>
      </c>
      <c r="V460" s="12" t="s">
        <v>204</v>
      </c>
      <c r="W460" s="12" t="s">
        <v>204</v>
      </c>
      <c r="X460" s="16">
        <v>1</v>
      </c>
      <c r="Y460" s="16">
        <v>12</v>
      </c>
      <c r="Z460" s="16">
        <v>1</v>
      </c>
      <c r="AA460" s="16">
        <f t="shared" si="87"/>
        <v>120</v>
      </c>
      <c r="AB460" s="16" t="s">
        <v>643</v>
      </c>
      <c r="AC460" s="16" t="s">
        <v>592</v>
      </c>
      <c r="AD460" s="16">
        <f t="shared" si="77"/>
        <v>42000</v>
      </c>
      <c r="AE460" s="16">
        <f t="shared" si="78"/>
        <v>350</v>
      </c>
      <c r="AF460" s="16">
        <f t="shared" si="79"/>
        <v>131250</v>
      </c>
      <c r="AG460" s="16">
        <f t="shared" si="80"/>
        <v>100</v>
      </c>
      <c r="AH460" s="12">
        <v>0</v>
      </c>
      <c r="AI460" s="16">
        <f t="shared" si="81"/>
        <v>7</v>
      </c>
      <c r="AJ460" s="16">
        <f t="shared" si="82"/>
        <v>24150</v>
      </c>
      <c r="AK460" s="16">
        <f t="shared" si="83"/>
        <v>500</v>
      </c>
      <c r="AL460" s="16">
        <f t="shared" si="84"/>
        <v>5000</v>
      </c>
      <c r="AM460" s="16">
        <f t="shared" si="85"/>
        <v>90000</v>
      </c>
      <c r="AN460" s="16">
        <f t="shared" si="86"/>
        <v>292400</v>
      </c>
      <c r="AO460" s="12" t="s">
        <v>592</v>
      </c>
      <c r="AP460" s="16" t="s">
        <v>207</v>
      </c>
      <c r="AQ460" s="16" t="s">
        <v>204</v>
      </c>
      <c r="AS460" s="16" t="s">
        <v>2408</v>
      </c>
      <c r="AT460" s="16" t="s">
        <v>2407</v>
      </c>
      <c r="AU460" t="s">
        <v>2410</v>
      </c>
      <c r="AV460" s="15" t="s">
        <v>2409</v>
      </c>
      <c r="AW460" s="16" t="s">
        <v>593</v>
      </c>
      <c r="AX460" s="16" t="s">
        <v>204</v>
      </c>
      <c r="AY460" s="16" t="s">
        <v>204</v>
      </c>
      <c r="AZ460" s="16" t="s">
        <v>204</v>
      </c>
      <c r="BA460" s="16" t="s">
        <v>204</v>
      </c>
      <c r="BB460" s="16" t="s">
        <v>204</v>
      </c>
      <c r="BC460" s="16">
        <v>1</v>
      </c>
      <c r="BD460" s="16">
        <v>6.8</v>
      </c>
      <c r="BE460" s="16">
        <v>2800</v>
      </c>
      <c r="BF460" s="16">
        <v>1600</v>
      </c>
      <c r="BG460" s="16">
        <v>0</v>
      </c>
      <c r="BH460" s="16">
        <v>1200</v>
      </c>
      <c r="BI460" s="16">
        <v>1200</v>
      </c>
      <c r="BJ460" s="16">
        <v>0</v>
      </c>
    </row>
    <row r="461" spans="1:62" ht="20.149999999999999" customHeight="1" x14ac:dyDescent="0.35">
      <c r="A461">
        <v>460</v>
      </c>
      <c r="B461" t="s">
        <v>360</v>
      </c>
      <c r="C461" t="s">
        <v>7374</v>
      </c>
      <c r="D461" s="15" t="s">
        <v>1050</v>
      </c>
      <c r="E461" s="12" t="s">
        <v>98</v>
      </c>
      <c r="G461" s="12" t="s">
        <v>588</v>
      </c>
      <c r="H461" s="12" t="s">
        <v>589</v>
      </c>
      <c r="I461" s="12" t="s">
        <v>640</v>
      </c>
      <c r="J461" s="12" t="s">
        <v>2402</v>
      </c>
      <c r="K461" s="12" t="s">
        <v>641</v>
      </c>
      <c r="N461" s="16" t="s">
        <v>206</v>
      </c>
      <c r="O461" s="16" t="s">
        <v>1051</v>
      </c>
      <c r="P461" s="12" t="s">
        <v>482</v>
      </c>
      <c r="Q461" s="16">
        <v>2023</v>
      </c>
      <c r="R461" s="16">
        <v>1</v>
      </c>
      <c r="S461" s="16">
        <v>0</v>
      </c>
      <c r="T461" s="16">
        <v>0</v>
      </c>
      <c r="V461" s="12" t="s">
        <v>204</v>
      </c>
      <c r="W461" s="12" t="s">
        <v>204</v>
      </c>
      <c r="X461" s="16">
        <v>1</v>
      </c>
      <c r="Y461" s="16">
        <v>14</v>
      </c>
      <c r="Z461" s="16">
        <v>1</v>
      </c>
      <c r="AA461" s="16">
        <f t="shared" si="87"/>
        <v>120</v>
      </c>
      <c r="AB461" s="16" t="s">
        <v>643</v>
      </c>
      <c r="AC461" s="16" t="s">
        <v>592</v>
      </c>
      <c r="AD461" s="16">
        <f t="shared" si="77"/>
        <v>42000</v>
      </c>
      <c r="AE461" s="16">
        <f t="shared" si="78"/>
        <v>350</v>
      </c>
      <c r="AF461" s="16">
        <f t="shared" si="79"/>
        <v>131250</v>
      </c>
      <c r="AG461" s="16">
        <f t="shared" si="80"/>
        <v>100</v>
      </c>
      <c r="AH461" s="12">
        <v>0</v>
      </c>
      <c r="AI461" s="16">
        <f t="shared" si="81"/>
        <v>7</v>
      </c>
      <c r="AJ461" s="16">
        <f t="shared" si="82"/>
        <v>24150</v>
      </c>
      <c r="AK461" s="16">
        <f t="shared" si="83"/>
        <v>500</v>
      </c>
      <c r="AL461" s="16">
        <f t="shared" si="84"/>
        <v>5000</v>
      </c>
      <c r="AM461" s="16">
        <f t="shared" si="85"/>
        <v>90000</v>
      </c>
      <c r="AN461" s="16">
        <f t="shared" si="86"/>
        <v>292400</v>
      </c>
      <c r="AO461" s="12" t="s">
        <v>592</v>
      </c>
      <c r="AP461" s="16" t="s">
        <v>207</v>
      </c>
      <c r="AQ461" s="16" t="s">
        <v>204</v>
      </c>
      <c r="AS461" s="16" t="s">
        <v>2408</v>
      </c>
      <c r="AT461" s="16" t="s">
        <v>2407</v>
      </c>
      <c r="AU461" t="s">
        <v>2410</v>
      </c>
      <c r="AV461" s="15" t="s">
        <v>2409</v>
      </c>
      <c r="AW461" s="16" t="s">
        <v>593</v>
      </c>
      <c r="AX461" s="16" t="s">
        <v>204</v>
      </c>
      <c r="AY461" s="16" t="s">
        <v>204</v>
      </c>
      <c r="AZ461" s="16" t="s">
        <v>204</v>
      </c>
      <c r="BA461" s="16" t="s">
        <v>204</v>
      </c>
      <c r="BB461" s="16" t="s">
        <v>204</v>
      </c>
      <c r="BC461" s="16">
        <v>1</v>
      </c>
      <c r="BD461" s="16">
        <v>7.2</v>
      </c>
      <c r="BE461" s="16">
        <v>2800</v>
      </c>
      <c r="BF461" s="16">
        <v>2000</v>
      </c>
      <c r="BG461" s="16">
        <v>0</v>
      </c>
      <c r="BH461" s="16">
        <v>1200</v>
      </c>
      <c r="BI461" s="16">
        <v>1200</v>
      </c>
      <c r="BJ461" s="16">
        <v>0</v>
      </c>
    </row>
    <row r="462" spans="1:62" ht="20.149999999999999" customHeight="1" x14ac:dyDescent="0.35">
      <c r="A462">
        <v>461</v>
      </c>
      <c r="B462" t="s">
        <v>360</v>
      </c>
      <c r="C462" t="s">
        <v>7375</v>
      </c>
      <c r="D462" s="15" t="s">
        <v>1052</v>
      </c>
      <c r="E462" s="12" t="s">
        <v>93</v>
      </c>
      <c r="G462" s="12" t="s">
        <v>588</v>
      </c>
      <c r="H462" s="12" t="s">
        <v>589</v>
      </c>
      <c r="I462" s="12" t="s">
        <v>640</v>
      </c>
      <c r="J462" s="12" t="s">
        <v>2402</v>
      </c>
      <c r="K462" s="12" t="s">
        <v>641</v>
      </c>
      <c r="N462" s="16" t="s">
        <v>206</v>
      </c>
      <c r="O462" s="16" t="s">
        <v>1051</v>
      </c>
      <c r="P462" s="12" t="s">
        <v>482</v>
      </c>
      <c r="Q462" s="16">
        <v>2023</v>
      </c>
      <c r="R462" s="16">
        <v>1</v>
      </c>
      <c r="S462" s="16">
        <v>0</v>
      </c>
      <c r="T462" s="16">
        <v>0</v>
      </c>
      <c r="V462" s="12" t="s">
        <v>204</v>
      </c>
      <c r="W462" s="12" t="s">
        <v>204</v>
      </c>
      <c r="X462" s="16">
        <v>1</v>
      </c>
      <c r="Y462" s="16">
        <v>9</v>
      </c>
      <c r="Z462" s="16">
        <v>1</v>
      </c>
      <c r="AA462" s="16">
        <f t="shared" si="87"/>
        <v>120</v>
      </c>
      <c r="AB462" s="16" t="s">
        <v>643</v>
      </c>
      <c r="AC462" s="16" t="s">
        <v>592</v>
      </c>
      <c r="AD462" s="16">
        <f t="shared" si="77"/>
        <v>42000</v>
      </c>
      <c r="AE462" s="16">
        <f t="shared" si="78"/>
        <v>350</v>
      </c>
      <c r="AF462" s="16">
        <f t="shared" si="79"/>
        <v>131250</v>
      </c>
      <c r="AG462" s="16">
        <f t="shared" si="80"/>
        <v>100</v>
      </c>
      <c r="AH462" s="12">
        <v>0</v>
      </c>
      <c r="AI462" s="16">
        <f t="shared" si="81"/>
        <v>7</v>
      </c>
      <c r="AJ462" s="16">
        <f t="shared" si="82"/>
        <v>24150</v>
      </c>
      <c r="AK462" s="16">
        <f t="shared" si="83"/>
        <v>500</v>
      </c>
      <c r="AL462" s="16">
        <f t="shared" si="84"/>
        <v>5000</v>
      </c>
      <c r="AM462" s="16">
        <f t="shared" si="85"/>
        <v>90000</v>
      </c>
      <c r="AN462" s="16">
        <f t="shared" si="86"/>
        <v>292400</v>
      </c>
      <c r="AO462" s="12" t="s">
        <v>592</v>
      </c>
      <c r="AP462" s="16" t="s">
        <v>207</v>
      </c>
      <c r="AQ462" s="16" t="s">
        <v>204</v>
      </c>
      <c r="AS462" s="16" t="s">
        <v>2408</v>
      </c>
      <c r="AT462" s="16" t="s">
        <v>2407</v>
      </c>
      <c r="AU462" t="s">
        <v>2410</v>
      </c>
      <c r="AV462" s="15" t="s">
        <v>2409</v>
      </c>
      <c r="AW462" s="16" t="s">
        <v>593</v>
      </c>
      <c r="AX462" s="16" t="s">
        <v>204</v>
      </c>
      <c r="AY462" s="16" t="s">
        <v>204</v>
      </c>
      <c r="AZ462" s="16" t="s">
        <v>204</v>
      </c>
      <c r="BA462" s="16" t="s">
        <v>204</v>
      </c>
      <c r="BB462" s="16" t="s">
        <v>204</v>
      </c>
      <c r="BC462" s="16">
        <v>1</v>
      </c>
      <c r="BD462" s="16">
        <v>7.84</v>
      </c>
      <c r="BE462" s="16">
        <v>2800</v>
      </c>
      <c r="BF462" s="16">
        <v>1200</v>
      </c>
      <c r="BG462" s="16">
        <v>0</v>
      </c>
      <c r="BH462" s="16">
        <v>1600</v>
      </c>
      <c r="BI462" s="16">
        <v>2240</v>
      </c>
      <c r="BJ462" s="16">
        <v>0</v>
      </c>
    </row>
    <row r="463" spans="1:62" ht="20.149999999999999" customHeight="1" x14ac:dyDescent="0.35">
      <c r="A463">
        <v>462</v>
      </c>
      <c r="B463" t="s">
        <v>360</v>
      </c>
      <c r="C463" t="s">
        <v>7376</v>
      </c>
      <c r="D463" s="15" t="s">
        <v>1053</v>
      </c>
      <c r="E463" s="12" t="s">
        <v>98</v>
      </c>
      <c r="G463" s="12" t="s">
        <v>588</v>
      </c>
      <c r="H463" s="12" t="s">
        <v>589</v>
      </c>
      <c r="I463" s="12" t="s">
        <v>640</v>
      </c>
      <c r="J463" s="12" t="s">
        <v>2402</v>
      </c>
      <c r="K463" s="12" t="s">
        <v>641</v>
      </c>
      <c r="N463" s="16" t="s">
        <v>206</v>
      </c>
      <c r="O463" s="16" t="s">
        <v>1048</v>
      </c>
      <c r="P463" s="12" t="s">
        <v>482</v>
      </c>
      <c r="Q463" s="16">
        <v>2023</v>
      </c>
      <c r="R463" s="16">
        <v>0.5</v>
      </c>
      <c r="S463" s="16">
        <v>0</v>
      </c>
      <c r="T463" s="16">
        <v>0</v>
      </c>
      <c r="V463" s="12" t="s">
        <v>204</v>
      </c>
      <c r="W463" s="12" t="s">
        <v>204</v>
      </c>
      <c r="X463" s="16">
        <v>1</v>
      </c>
      <c r="Y463" s="16">
        <v>6</v>
      </c>
      <c r="Z463" s="16">
        <v>0.5</v>
      </c>
      <c r="AA463" s="16">
        <f t="shared" si="87"/>
        <v>60</v>
      </c>
      <c r="AB463" s="16" t="s">
        <v>643</v>
      </c>
      <c r="AC463" s="16" t="s">
        <v>592</v>
      </c>
      <c r="AD463" s="16">
        <f t="shared" si="77"/>
        <v>21000</v>
      </c>
      <c r="AE463" s="16">
        <f t="shared" si="78"/>
        <v>175</v>
      </c>
      <c r="AF463" s="16">
        <f t="shared" si="79"/>
        <v>65625</v>
      </c>
      <c r="AG463" s="16">
        <f t="shared" si="80"/>
        <v>50</v>
      </c>
      <c r="AH463" s="12">
        <v>0</v>
      </c>
      <c r="AI463" s="16">
        <f t="shared" si="81"/>
        <v>3.5</v>
      </c>
      <c r="AJ463" s="16">
        <f t="shared" si="82"/>
        <v>12075</v>
      </c>
      <c r="AK463" s="16">
        <f t="shared" si="83"/>
        <v>250</v>
      </c>
      <c r="AL463" s="16">
        <f t="shared" si="84"/>
        <v>2500</v>
      </c>
      <c r="AM463" s="16">
        <f t="shared" si="85"/>
        <v>45000</v>
      </c>
      <c r="AN463" s="16">
        <f t="shared" si="86"/>
        <v>146200</v>
      </c>
      <c r="AO463" s="12" t="s">
        <v>592</v>
      </c>
      <c r="AP463" s="16" t="s">
        <v>207</v>
      </c>
      <c r="AQ463" s="16" t="s">
        <v>204</v>
      </c>
      <c r="AS463" s="16" t="s">
        <v>2408</v>
      </c>
      <c r="AT463" s="16" t="s">
        <v>2407</v>
      </c>
      <c r="AU463" t="s">
        <v>2410</v>
      </c>
      <c r="AV463" s="15" t="s">
        <v>2409</v>
      </c>
      <c r="AW463" s="16" t="s">
        <v>593</v>
      </c>
      <c r="AX463" s="16" t="s">
        <v>204</v>
      </c>
      <c r="AY463" s="16" t="s">
        <v>204</v>
      </c>
      <c r="AZ463" s="16" t="s">
        <v>204</v>
      </c>
      <c r="BA463" s="16" t="s">
        <v>204</v>
      </c>
      <c r="BB463" s="16" t="s">
        <v>204</v>
      </c>
      <c r="BC463" s="16">
        <v>0.5</v>
      </c>
      <c r="BD463" s="16">
        <v>4</v>
      </c>
      <c r="BE463" s="16">
        <v>1360</v>
      </c>
      <c r="BF463" s="16">
        <v>800</v>
      </c>
      <c r="BG463" s="16">
        <v>0</v>
      </c>
      <c r="BH463" s="16">
        <v>800</v>
      </c>
      <c r="BI463" s="16">
        <v>1040</v>
      </c>
      <c r="BJ463" s="16">
        <v>0</v>
      </c>
    </row>
    <row r="464" spans="1:62" ht="20.149999999999999" customHeight="1" x14ac:dyDescent="0.35">
      <c r="A464">
        <v>463</v>
      </c>
      <c r="B464" t="s">
        <v>360</v>
      </c>
      <c r="C464" t="s">
        <v>7377</v>
      </c>
      <c r="D464" s="15" t="s">
        <v>1054</v>
      </c>
      <c r="E464" s="12" t="s">
        <v>98</v>
      </c>
      <c r="G464" s="12" t="s">
        <v>588</v>
      </c>
      <c r="H464" s="12" t="s">
        <v>589</v>
      </c>
      <c r="I464" s="12" t="s">
        <v>640</v>
      </c>
      <c r="J464" s="12" t="s">
        <v>2402</v>
      </c>
      <c r="K464" s="12" t="s">
        <v>641</v>
      </c>
      <c r="N464" s="16" t="s">
        <v>206</v>
      </c>
      <c r="O464" s="16" t="s">
        <v>1048</v>
      </c>
      <c r="P464" s="12" t="s">
        <v>482</v>
      </c>
      <c r="Q464" s="16">
        <v>2023</v>
      </c>
      <c r="R464" s="16">
        <v>0.5</v>
      </c>
      <c r="S464" s="16">
        <v>0</v>
      </c>
      <c r="T464" s="16">
        <v>0</v>
      </c>
      <c r="V464" s="12" t="s">
        <v>204</v>
      </c>
      <c r="W464" s="12" t="s">
        <v>204</v>
      </c>
      <c r="X464" s="16">
        <v>1</v>
      </c>
      <c r="Y464" s="16">
        <v>10</v>
      </c>
      <c r="Z464" s="16">
        <v>0.5</v>
      </c>
      <c r="AA464" s="16">
        <f t="shared" si="87"/>
        <v>60</v>
      </c>
      <c r="AB464" s="16" t="s">
        <v>643</v>
      </c>
      <c r="AC464" s="16" t="s">
        <v>592</v>
      </c>
      <c r="AD464" s="16">
        <f t="shared" si="77"/>
        <v>21000</v>
      </c>
      <c r="AE464" s="16">
        <f t="shared" si="78"/>
        <v>175</v>
      </c>
      <c r="AF464" s="16">
        <f t="shared" si="79"/>
        <v>65625</v>
      </c>
      <c r="AG464" s="16">
        <f t="shared" si="80"/>
        <v>50</v>
      </c>
      <c r="AH464" s="12">
        <v>0</v>
      </c>
      <c r="AI464" s="16">
        <f t="shared" si="81"/>
        <v>3.5</v>
      </c>
      <c r="AJ464" s="16">
        <f t="shared" si="82"/>
        <v>12075</v>
      </c>
      <c r="AK464" s="16">
        <f t="shared" si="83"/>
        <v>250</v>
      </c>
      <c r="AL464" s="16">
        <f t="shared" si="84"/>
        <v>2500</v>
      </c>
      <c r="AM464" s="16">
        <f t="shared" si="85"/>
        <v>45000</v>
      </c>
      <c r="AN464" s="16">
        <f t="shared" si="86"/>
        <v>146200</v>
      </c>
      <c r="AO464" s="12" t="s">
        <v>592</v>
      </c>
      <c r="AP464" s="16" t="s">
        <v>207</v>
      </c>
      <c r="AQ464" s="16" t="s">
        <v>204</v>
      </c>
      <c r="AS464" s="16" t="s">
        <v>2408</v>
      </c>
      <c r="AT464" s="16" t="s">
        <v>2407</v>
      </c>
      <c r="AU464" t="s">
        <v>2410</v>
      </c>
      <c r="AV464" s="15" t="s">
        <v>2409</v>
      </c>
      <c r="AW464" s="16" t="s">
        <v>593</v>
      </c>
      <c r="AX464" s="16" t="s">
        <v>204</v>
      </c>
      <c r="AY464" s="16" t="s">
        <v>204</v>
      </c>
      <c r="AZ464" s="16" t="s">
        <v>204</v>
      </c>
      <c r="BA464" s="16" t="s">
        <v>204</v>
      </c>
      <c r="BB464" s="16" t="s">
        <v>204</v>
      </c>
      <c r="BC464" s="16">
        <v>0.5</v>
      </c>
      <c r="BD464" s="16">
        <v>3.76</v>
      </c>
      <c r="BE464" s="16">
        <v>1360</v>
      </c>
      <c r="BF464" s="16">
        <v>800</v>
      </c>
      <c r="BG464" s="16">
        <v>0</v>
      </c>
      <c r="BH464" s="16">
        <v>800</v>
      </c>
      <c r="BI464" s="16">
        <v>800</v>
      </c>
      <c r="BJ464" s="16">
        <v>0</v>
      </c>
    </row>
    <row r="465" spans="1:62" ht="20.149999999999999" customHeight="1" x14ac:dyDescent="0.35">
      <c r="A465">
        <v>464</v>
      </c>
      <c r="B465" t="s">
        <v>360</v>
      </c>
      <c r="C465" t="s">
        <v>7378</v>
      </c>
      <c r="D465" s="15" t="s">
        <v>1055</v>
      </c>
      <c r="E465" s="12" t="s">
        <v>98</v>
      </c>
      <c r="G465" s="12" t="s">
        <v>588</v>
      </c>
      <c r="H465" s="12" t="s">
        <v>589</v>
      </c>
      <c r="I465" s="12" t="s">
        <v>640</v>
      </c>
      <c r="J465" s="12" t="s">
        <v>2402</v>
      </c>
      <c r="K465" s="12" t="s">
        <v>641</v>
      </c>
      <c r="N465" s="16" t="s">
        <v>206</v>
      </c>
      <c r="O465" s="16" t="s">
        <v>1048</v>
      </c>
      <c r="P465" s="12" t="s">
        <v>482</v>
      </c>
      <c r="Q465" s="16">
        <v>2023</v>
      </c>
      <c r="R465" s="16">
        <v>1</v>
      </c>
      <c r="S465" s="16">
        <v>0</v>
      </c>
      <c r="T465" s="16">
        <v>0</v>
      </c>
      <c r="V465" s="12" t="s">
        <v>204</v>
      </c>
      <c r="W465" s="12" t="s">
        <v>204</v>
      </c>
      <c r="X465" s="16">
        <v>1</v>
      </c>
      <c r="Y465" s="16">
        <v>14</v>
      </c>
      <c r="Z465" s="16">
        <v>1</v>
      </c>
      <c r="AA465" s="16">
        <f t="shared" si="87"/>
        <v>120</v>
      </c>
      <c r="AB465" s="16" t="s">
        <v>643</v>
      </c>
      <c r="AC465" s="16" t="s">
        <v>592</v>
      </c>
      <c r="AD465" s="16">
        <f t="shared" si="77"/>
        <v>42000</v>
      </c>
      <c r="AE465" s="16">
        <f t="shared" si="78"/>
        <v>350</v>
      </c>
      <c r="AF465" s="16">
        <f t="shared" si="79"/>
        <v>131250</v>
      </c>
      <c r="AG465" s="16">
        <f t="shared" si="80"/>
        <v>100</v>
      </c>
      <c r="AH465" s="12">
        <v>0</v>
      </c>
      <c r="AI465" s="16">
        <f t="shared" si="81"/>
        <v>7</v>
      </c>
      <c r="AJ465" s="16">
        <f t="shared" si="82"/>
        <v>24150</v>
      </c>
      <c r="AK465" s="16">
        <f t="shared" si="83"/>
        <v>500</v>
      </c>
      <c r="AL465" s="16">
        <f t="shared" si="84"/>
        <v>5000</v>
      </c>
      <c r="AM465" s="16">
        <f t="shared" si="85"/>
        <v>90000</v>
      </c>
      <c r="AN465" s="16">
        <f t="shared" si="86"/>
        <v>292400</v>
      </c>
      <c r="AO465" s="12" t="s">
        <v>592</v>
      </c>
      <c r="AP465" s="16" t="s">
        <v>207</v>
      </c>
      <c r="AQ465" s="16" t="s">
        <v>204</v>
      </c>
      <c r="AS465" s="16" t="s">
        <v>2408</v>
      </c>
      <c r="AT465" s="16" t="s">
        <v>2407</v>
      </c>
      <c r="AU465" t="s">
        <v>2410</v>
      </c>
      <c r="AV465" s="15" t="s">
        <v>2409</v>
      </c>
      <c r="AW465" s="16" t="s">
        <v>593</v>
      </c>
      <c r="AX465" s="16" t="s">
        <v>204</v>
      </c>
      <c r="AY465" s="16" t="s">
        <v>204</v>
      </c>
      <c r="AZ465" s="16" t="s">
        <v>204</v>
      </c>
      <c r="BA465" s="16" t="s">
        <v>204</v>
      </c>
      <c r="BB465" s="16" t="s">
        <v>204</v>
      </c>
      <c r="BC465" s="16">
        <v>1</v>
      </c>
      <c r="BD465" s="16">
        <v>7.28</v>
      </c>
      <c r="BE465" s="16">
        <v>2800</v>
      </c>
      <c r="BF465" s="16">
        <v>1600</v>
      </c>
      <c r="BG465" s="16">
        <v>0</v>
      </c>
      <c r="BH465" s="16">
        <v>1600</v>
      </c>
      <c r="BI465" s="16">
        <v>1280</v>
      </c>
      <c r="BJ465" s="16">
        <v>0</v>
      </c>
    </row>
    <row r="466" spans="1:62" ht="20.149999999999999" customHeight="1" x14ac:dyDescent="0.35">
      <c r="A466">
        <v>465</v>
      </c>
      <c r="B466" t="s">
        <v>360</v>
      </c>
      <c r="C466" t="s">
        <v>7379</v>
      </c>
      <c r="D466" s="15" t="s">
        <v>1056</v>
      </c>
      <c r="E466" s="12" t="s">
        <v>98</v>
      </c>
      <c r="G466" s="12" t="s">
        <v>588</v>
      </c>
      <c r="H466" s="12" t="s">
        <v>589</v>
      </c>
      <c r="I466" s="12" t="s">
        <v>640</v>
      </c>
      <c r="J466" s="12" t="s">
        <v>2402</v>
      </c>
      <c r="K466" s="12" t="s">
        <v>641</v>
      </c>
      <c r="N466" s="16" t="s">
        <v>206</v>
      </c>
      <c r="O466" s="16" t="s">
        <v>1048</v>
      </c>
      <c r="P466" s="12" t="s">
        <v>482</v>
      </c>
      <c r="Q466" s="16">
        <v>2023</v>
      </c>
      <c r="R466" s="16">
        <v>1</v>
      </c>
      <c r="S466" s="16">
        <v>0</v>
      </c>
      <c r="T466" s="16">
        <v>0</v>
      </c>
      <c r="V466" s="12" t="s">
        <v>204</v>
      </c>
      <c r="W466" s="12" t="s">
        <v>204</v>
      </c>
      <c r="X466" s="16">
        <v>1</v>
      </c>
      <c r="Y466" s="16">
        <v>8</v>
      </c>
      <c r="Z466" s="16">
        <v>1</v>
      </c>
      <c r="AA466" s="16">
        <f t="shared" si="87"/>
        <v>120</v>
      </c>
      <c r="AB466" s="16" t="s">
        <v>643</v>
      </c>
      <c r="AC466" s="16" t="s">
        <v>592</v>
      </c>
      <c r="AD466" s="16">
        <f t="shared" si="77"/>
        <v>42000</v>
      </c>
      <c r="AE466" s="16">
        <f t="shared" si="78"/>
        <v>350</v>
      </c>
      <c r="AF466" s="16">
        <f t="shared" si="79"/>
        <v>131250</v>
      </c>
      <c r="AG466" s="16">
        <f t="shared" si="80"/>
        <v>100</v>
      </c>
      <c r="AH466" s="12">
        <v>0</v>
      </c>
      <c r="AI466" s="16">
        <f t="shared" si="81"/>
        <v>7</v>
      </c>
      <c r="AJ466" s="16">
        <f t="shared" si="82"/>
        <v>24150</v>
      </c>
      <c r="AK466" s="16">
        <f t="shared" si="83"/>
        <v>500</v>
      </c>
      <c r="AL466" s="16">
        <f t="shared" si="84"/>
        <v>5000</v>
      </c>
      <c r="AM466" s="16">
        <f t="shared" si="85"/>
        <v>90000</v>
      </c>
      <c r="AN466" s="16">
        <f t="shared" si="86"/>
        <v>292400</v>
      </c>
      <c r="AO466" s="12" t="s">
        <v>592</v>
      </c>
      <c r="AP466" s="16" t="s">
        <v>207</v>
      </c>
      <c r="AQ466" s="16" t="s">
        <v>204</v>
      </c>
      <c r="AS466" s="16" t="s">
        <v>2408</v>
      </c>
      <c r="AT466" s="16" t="s">
        <v>2407</v>
      </c>
      <c r="AU466" t="s">
        <v>2410</v>
      </c>
      <c r="AV466" s="15" t="s">
        <v>2409</v>
      </c>
      <c r="AW466" s="16" t="s">
        <v>593</v>
      </c>
      <c r="AX466" s="16" t="s">
        <v>204</v>
      </c>
      <c r="AY466" s="16" t="s">
        <v>204</v>
      </c>
      <c r="AZ466" s="16" t="s">
        <v>204</v>
      </c>
      <c r="BA466" s="16" t="s">
        <v>204</v>
      </c>
      <c r="BB466" s="16" t="s">
        <v>204</v>
      </c>
      <c r="BC466" s="16">
        <v>1</v>
      </c>
      <c r="BD466" s="16">
        <v>7.44</v>
      </c>
      <c r="BE466" s="16">
        <v>2800</v>
      </c>
      <c r="BF466" s="16">
        <v>2000</v>
      </c>
      <c r="BG466" s="16">
        <v>0</v>
      </c>
      <c r="BH466" s="16">
        <v>1040</v>
      </c>
      <c r="BI466" s="16">
        <v>1600</v>
      </c>
      <c r="BJ466" s="16">
        <v>0</v>
      </c>
    </row>
    <row r="467" spans="1:62" ht="20.149999999999999" customHeight="1" x14ac:dyDescent="0.35">
      <c r="A467">
        <v>466</v>
      </c>
      <c r="B467" t="s">
        <v>360</v>
      </c>
      <c r="C467" t="s">
        <v>7380</v>
      </c>
      <c r="D467" s="15" t="s">
        <v>1057</v>
      </c>
      <c r="E467" s="12" t="s">
        <v>98</v>
      </c>
      <c r="G467" s="12" t="s">
        <v>588</v>
      </c>
      <c r="H467" s="12" t="s">
        <v>589</v>
      </c>
      <c r="I467" s="12" t="s">
        <v>640</v>
      </c>
      <c r="J467" s="12" t="s">
        <v>2402</v>
      </c>
      <c r="K467" s="12" t="s">
        <v>641</v>
      </c>
      <c r="N467" s="16" t="s">
        <v>206</v>
      </c>
      <c r="O467" s="16" t="s">
        <v>1048</v>
      </c>
      <c r="P467" s="12" t="s">
        <v>482</v>
      </c>
      <c r="Q467" s="16">
        <v>2023</v>
      </c>
      <c r="R467" s="16">
        <v>1</v>
      </c>
      <c r="S467" s="16">
        <v>0</v>
      </c>
      <c r="T467" s="16">
        <v>0</v>
      </c>
      <c r="V467" s="12" t="s">
        <v>204</v>
      </c>
      <c r="W467" s="12" t="s">
        <v>204</v>
      </c>
      <c r="X467" s="16">
        <v>1</v>
      </c>
      <c r="Y467" s="16">
        <v>6</v>
      </c>
      <c r="Z467" s="16">
        <v>1</v>
      </c>
      <c r="AA467" s="16">
        <f t="shared" si="87"/>
        <v>120</v>
      </c>
      <c r="AB467" s="16" t="s">
        <v>643</v>
      </c>
      <c r="AC467" s="16" t="s">
        <v>592</v>
      </c>
      <c r="AD467" s="16">
        <f t="shared" si="77"/>
        <v>42000</v>
      </c>
      <c r="AE467" s="16">
        <f t="shared" si="78"/>
        <v>350</v>
      </c>
      <c r="AF467" s="16">
        <f t="shared" si="79"/>
        <v>131250</v>
      </c>
      <c r="AG467" s="16">
        <f t="shared" si="80"/>
        <v>100</v>
      </c>
      <c r="AH467" s="12">
        <v>0</v>
      </c>
      <c r="AI467" s="16">
        <f t="shared" si="81"/>
        <v>7</v>
      </c>
      <c r="AJ467" s="16">
        <f t="shared" si="82"/>
        <v>24150</v>
      </c>
      <c r="AK467" s="16">
        <f t="shared" si="83"/>
        <v>500</v>
      </c>
      <c r="AL467" s="16">
        <f t="shared" si="84"/>
        <v>5000</v>
      </c>
      <c r="AM467" s="16">
        <f t="shared" si="85"/>
        <v>90000</v>
      </c>
      <c r="AN467" s="16">
        <f t="shared" si="86"/>
        <v>292400</v>
      </c>
      <c r="AO467" s="12" t="s">
        <v>592</v>
      </c>
      <c r="AP467" s="16" t="s">
        <v>207</v>
      </c>
      <c r="AQ467" s="16" t="s">
        <v>204</v>
      </c>
      <c r="AS467" s="16" t="s">
        <v>2408</v>
      </c>
      <c r="AT467" s="16" t="s">
        <v>2407</v>
      </c>
      <c r="AU467" t="s">
        <v>2410</v>
      </c>
      <c r="AV467" s="15" t="s">
        <v>2409</v>
      </c>
      <c r="AW467" s="16" t="s">
        <v>593</v>
      </c>
      <c r="AX467" s="16" t="s">
        <v>204</v>
      </c>
      <c r="AY467" s="16" t="s">
        <v>204</v>
      </c>
      <c r="AZ467" s="16" t="s">
        <v>204</v>
      </c>
      <c r="BA467" s="16" t="s">
        <v>204</v>
      </c>
      <c r="BB467" s="16" t="s">
        <v>204</v>
      </c>
      <c r="BC467" s="16">
        <v>1</v>
      </c>
      <c r="BD467" s="16">
        <v>7.2</v>
      </c>
      <c r="BE467" s="16">
        <v>2800</v>
      </c>
      <c r="BF467" s="16">
        <v>1600</v>
      </c>
      <c r="BG467" s="16">
        <v>0</v>
      </c>
      <c r="BH467" s="16">
        <v>1200</v>
      </c>
      <c r="BI467" s="16">
        <v>1600</v>
      </c>
      <c r="BJ467" s="16">
        <v>0</v>
      </c>
    </row>
    <row r="468" spans="1:62" ht="20.149999999999999" customHeight="1" x14ac:dyDescent="0.35">
      <c r="A468">
        <v>467</v>
      </c>
      <c r="B468" t="s">
        <v>360</v>
      </c>
      <c r="C468" t="s">
        <v>7381</v>
      </c>
      <c r="D468" s="15" t="s">
        <v>1058</v>
      </c>
      <c r="E468" s="12" t="s">
        <v>98</v>
      </c>
      <c r="G468" s="12" t="s">
        <v>588</v>
      </c>
      <c r="H468" s="12" t="s">
        <v>589</v>
      </c>
      <c r="I468" s="12" t="s">
        <v>640</v>
      </c>
      <c r="J468" s="12" t="s">
        <v>2402</v>
      </c>
      <c r="K468" s="12" t="s">
        <v>641</v>
      </c>
      <c r="N468" s="16" t="s">
        <v>206</v>
      </c>
      <c r="O468" s="16" t="s">
        <v>1048</v>
      </c>
      <c r="P468" s="12" t="s">
        <v>482</v>
      </c>
      <c r="Q468" s="16">
        <v>2023</v>
      </c>
      <c r="R468" s="16">
        <v>1.6</v>
      </c>
      <c r="S468" s="16">
        <v>0</v>
      </c>
      <c r="T468" s="16">
        <v>0</v>
      </c>
      <c r="V468" s="12" t="s">
        <v>204</v>
      </c>
      <c r="W468" s="12" t="s">
        <v>204</v>
      </c>
      <c r="X468" s="16">
        <v>1</v>
      </c>
      <c r="Y468" s="16">
        <v>15</v>
      </c>
      <c r="Z468" s="16">
        <v>1.6</v>
      </c>
      <c r="AA468" s="16">
        <f t="shared" si="87"/>
        <v>192</v>
      </c>
      <c r="AB468" s="16" t="s">
        <v>643</v>
      </c>
      <c r="AC468" s="16" t="s">
        <v>592</v>
      </c>
      <c r="AD468" s="16">
        <f t="shared" si="77"/>
        <v>67200</v>
      </c>
      <c r="AE468" s="16">
        <f t="shared" si="78"/>
        <v>560</v>
      </c>
      <c r="AF468" s="16">
        <f t="shared" si="79"/>
        <v>210000</v>
      </c>
      <c r="AG468" s="16">
        <f t="shared" si="80"/>
        <v>160</v>
      </c>
      <c r="AH468" s="12">
        <v>0</v>
      </c>
      <c r="AI468" s="16">
        <f t="shared" si="81"/>
        <v>11.200000000000001</v>
      </c>
      <c r="AJ468" s="16">
        <f t="shared" si="82"/>
        <v>38640.000000000007</v>
      </c>
      <c r="AK468" s="16">
        <f t="shared" si="83"/>
        <v>800</v>
      </c>
      <c r="AL468" s="16">
        <f t="shared" si="84"/>
        <v>8000</v>
      </c>
      <c r="AM468" s="16">
        <f t="shared" si="85"/>
        <v>144000</v>
      </c>
      <c r="AN468" s="16">
        <f t="shared" si="86"/>
        <v>467840</v>
      </c>
      <c r="AO468" s="12" t="s">
        <v>592</v>
      </c>
      <c r="AP468" s="16" t="s">
        <v>207</v>
      </c>
      <c r="AQ468" s="16" t="s">
        <v>204</v>
      </c>
      <c r="AS468" s="16" t="s">
        <v>2408</v>
      </c>
      <c r="AT468" s="16" t="s">
        <v>2407</v>
      </c>
      <c r="AU468" t="s">
        <v>2410</v>
      </c>
      <c r="AV468" s="15" t="s">
        <v>2409</v>
      </c>
      <c r="AW468" s="16" t="s">
        <v>593</v>
      </c>
      <c r="AX468" s="16" t="s">
        <v>204</v>
      </c>
      <c r="AY468" s="16" t="s">
        <v>204</v>
      </c>
      <c r="AZ468" s="16" t="s">
        <v>204</v>
      </c>
      <c r="BA468" s="16" t="s">
        <v>204</v>
      </c>
      <c r="BB468" s="16" t="s">
        <v>204</v>
      </c>
      <c r="BC468" s="16">
        <v>1.6</v>
      </c>
      <c r="BD468" s="16">
        <v>11.2</v>
      </c>
      <c r="BE468" s="16">
        <v>4160</v>
      </c>
      <c r="BF468" s="16">
        <v>2400</v>
      </c>
      <c r="BG468" s="16">
        <v>0</v>
      </c>
      <c r="BH468" s="16">
        <v>1600</v>
      </c>
      <c r="BI468" s="16">
        <v>1600</v>
      </c>
      <c r="BJ468" s="16">
        <v>0</v>
      </c>
    </row>
    <row r="469" spans="1:62" ht="20.149999999999999" customHeight="1" x14ac:dyDescent="0.35">
      <c r="A469">
        <v>468</v>
      </c>
      <c r="B469" t="s">
        <v>360</v>
      </c>
      <c r="C469" t="s">
        <v>7382</v>
      </c>
      <c r="D469" s="15" t="s">
        <v>1059</v>
      </c>
      <c r="E469" s="12" t="s">
        <v>98</v>
      </c>
      <c r="G469" s="12" t="s">
        <v>588</v>
      </c>
      <c r="H469" s="12" t="s">
        <v>589</v>
      </c>
      <c r="I469" s="12" t="s">
        <v>640</v>
      </c>
      <c r="J469" s="12" t="s">
        <v>2402</v>
      </c>
      <c r="K469" s="12" t="s">
        <v>641</v>
      </c>
      <c r="N469" s="16" t="s">
        <v>206</v>
      </c>
      <c r="O469" s="16" t="s">
        <v>1048</v>
      </c>
      <c r="P469" s="12" t="s">
        <v>482</v>
      </c>
      <c r="Q469" s="16">
        <v>2023</v>
      </c>
      <c r="R469" s="16">
        <v>0.72</v>
      </c>
      <c r="S469" s="16">
        <v>0</v>
      </c>
      <c r="T469" s="16">
        <v>0</v>
      </c>
      <c r="V469" s="12" t="s">
        <v>204</v>
      </c>
      <c r="W469" s="12" t="s">
        <v>204</v>
      </c>
      <c r="X469" s="16">
        <v>1</v>
      </c>
      <c r="Y469" s="16">
        <v>11</v>
      </c>
      <c r="Z469" s="16">
        <v>0.72</v>
      </c>
      <c r="AA469" s="16">
        <f t="shared" si="87"/>
        <v>86.399999999999991</v>
      </c>
      <c r="AB469" s="16" t="s">
        <v>643</v>
      </c>
      <c r="AC469" s="16" t="s">
        <v>592</v>
      </c>
      <c r="AD469" s="16">
        <f t="shared" si="77"/>
        <v>30239.999999999996</v>
      </c>
      <c r="AE469" s="16">
        <f t="shared" si="78"/>
        <v>252</v>
      </c>
      <c r="AF469" s="16">
        <f t="shared" si="79"/>
        <v>94500</v>
      </c>
      <c r="AG469" s="16">
        <f t="shared" si="80"/>
        <v>72</v>
      </c>
      <c r="AH469" s="12">
        <v>0</v>
      </c>
      <c r="AI469" s="16">
        <f t="shared" si="81"/>
        <v>5.04</v>
      </c>
      <c r="AJ469" s="16">
        <f t="shared" si="82"/>
        <v>17388</v>
      </c>
      <c r="AK469" s="16">
        <f t="shared" si="83"/>
        <v>360</v>
      </c>
      <c r="AL469" s="16">
        <f t="shared" si="84"/>
        <v>3600</v>
      </c>
      <c r="AM469" s="16">
        <f t="shared" si="85"/>
        <v>64800</v>
      </c>
      <c r="AN469" s="16">
        <f t="shared" si="86"/>
        <v>210528</v>
      </c>
      <c r="AO469" s="12" t="s">
        <v>592</v>
      </c>
      <c r="AP469" s="16" t="s">
        <v>207</v>
      </c>
      <c r="AQ469" s="16" t="s">
        <v>204</v>
      </c>
      <c r="AS469" s="16" t="s">
        <v>2408</v>
      </c>
      <c r="AT469" s="16" t="s">
        <v>2407</v>
      </c>
      <c r="AU469" t="s">
        <v>2410</v>
      </c>
      <c r="AV469" s="15" t="s">
        <v>2409</v>
      </c>
      <c r="AW469" s="16" t="s">
        <v>593</v>
      </c>
      <c r="AX469" s="16" t="s">
        <v>204</v>
      </c>
      <c r="AY469" s="16" t="s">
        <v>204</v>
      </c>
      <c r="AZ469" s="16" t="s">
        <v>204</v>
      </c>
      <c r="BA469" s="16" t="s">
        <v>204</v>
      </c>
      <c r="BB469" s="16" t="s">
        <v>204</v>
      </c>
      <c r="BC469" s="16">
        <v>0.72</v>
      </c>
      <c r="BD469" s="16">
        <v>5.6</v>
      </c>
      <c r="BE469" s="16">
        <v>2000</v>
      </c>
      <c r="BF469" s="16">
        <v>1600</v>
      </c>
      <c r="BG469" s="16">
        <v>0</v>
      </c>
      <c r="BH469" s="16">
        <v>800</v>
      </c>
      <c r="BI469" s="16">
        <v>1200</v>
      </c>
      <c r="BJ469" s="16">
        <v>0</v>
      </c>
    </row>
    <row r="470" spans="1:62" ht="20.149999999999999" customHeight="1" x14ac:dyDescent="0.35">
      <c r="A470">
        <v>469</v>
      </c>
      <c r="B470" t="s">
        <v>360</v>
      </c>
      <c r="C470" t="s">
        <v>7383</v>
      </c>
      <c r="D470" s="15" t="s">
        <v>1060</v>
      </c>
      <c r="E470" s="12" t="s">
        <v>98</v>
      </c>
      <c r="G470" s="12" t="s">
        <v>588</v>
      </c>
      <c r="H470" s="12" t="s">
        <v>589</v>
      </c>
      <c r="I470" s="12" t="s">
        <v>640</v>
      </c>
      <c r="J470" s="12" t="s">
        <v>2402</v>
      </c>
      <c r="K470" s="12" t="s">
        <v>641</v>
      </c>
      <c r="N470" s="16" t="s">
        <v>206</v>
      </c>
      <c r="O470" s="16" t="s">
        <v>1048</v>
      </c>
      <c r="P470" s="12" t="s">
        <v>482</v>
      </c>
      <c r="Q470" s="16">
        <v>2023</v>
      </c>
      <c r="R470" s="16">
        <v>1.1599999999999999</v>
      </c>
      <c r="S470" s="16">
        <v>0</v>
      </c>
      <c r="T470" s="16">
        <v>0</v>
      </c>
      <c r="V470" s="12" t="s">
        <v>204</v>
      </c>
      <c r="W470" s="12" t="s">
        <v>204</v>
      </c>
      <c r="X470" s="16">
        <v>1</v>
      </c>
      <c r="Y470" s="16">
        <v>12</v>
      </c>
      <c r="Z470" s="16">
        <v>1.1599999999999999</v>
      </c>
      <c r="AA470" s="16">
        <f t="shared" si="87"/>
        <v>139.19999999999999</v>
      </c>
      <c r="AB470" s="16" t="s">
        <v>643</v>
      </c>
      <c r="AC470" s="16" t="s">
        <v>592</v>
      </c>
      <c r="AD470" s="16">
        <f t="shared" si="77"/>
        <v>48719.999999999993</v>
      </c>
      <c r="AE470" s="16">
        <f t="shared" si="78"/>
        <v>406</v>
      </c>
      <c r="AF470" s="16">
        <f t="shared" si="79"/>
        <v>152250</v>
      </c>
      <c r="AG470" s="16">
        <f t="shared" si="80"/>
        <v>115.99999999999999</v>
      </c>
      <c r="AH470" s="12">
        <v>0</v>
      </c>
      <c r="AI470" s="16">
        <f t="shared" si="81"/>
        <v>8.1199999999999992</v>
      </c>
      <c r="AJ470" s="16">
        <f t="shared" si="82"/>
        <v>28013.999999999996</v>
      </c>
      <c r="AK470" s="16">
        <f t="shared" si="83"/>
        <v>580</v>
      </c>
      <c r="AL470" s="16">
        <f t="shared" si="84"/>
        <v>5800</v>
      </c>
      <c r="AM470" s="16">
        <f t="shared" si="85"/>
        <v>104400</v>
      </c>
      <c r="AN470" s="16">
        <f t="shared" si="86"/>
        <v>339184</v>
      </c>
      <c r="AO470" s="12" t="s">
        <v>592</v>
      </c>
      <c r="AP470" s="16" t="s">
        <v>207</v>
      </c>
      <c r="AQ470" s="16" t="s">
        <v>204</v>
      </c>
      <c r="AS470" s="16" t="s">
        <v>2408</v>
      </c>
      <c r="AT470" s="16" t="s">
        <v>2407</v>
      </c>
      <c r="AU470" t="s">
        <v>2410</v>
      </c>
      <c r="AV470" s="15" t="s">
        <v>2409</v>
      </c>
      <c r="AW470" s="16" t="s">
        <v>593</v>
      </c>
      <c r="AX470" s="16" t="s">
        <v>204</v>
      </c>
      <c r="AY470" s="16" t="s">
        <v>204</v>
      </c>
      <c r="AZ470" s="16" t="s">
        <v>204</v>
      </c>
      <c r="BA470" s="16" t="s">
        <v>204</v>
      </c>
      <c r="BB470" s="16" t="s">
        <v>204</v>
      </c>
      <c r="BC470" s="16">
        <v>1.1599999999999999</v>
      </c>
      <c r="BD470" s="16">
        <v>8.8000000000000007</v>
      </c>
      <c r="BE470" s="16">
        <v>3120</v>
      </c>
      <c r="BF470" s="16">
        <v>2000</v>
      </c>
      <c r="BG470" s="16">
        <v>0</v>
      </c>
      <c r="BH470" s="16">
        <v>1600</v>
      </c>
      <c r="BI470" s="16">
        <v>2080</v>
      </c>
      <c r="BJ470" s="16">
        <v>0</v>
      </c>
    </row>
    <row r="471" spans="1:62" ht="20.149999999999999" customHeight="1" x14ac:dyDescent="0.35">
      <c r="A471">
        <v>470</v>
      </c>
      <c r="B471" t="s">
        <v>360</v>
      </c>
      <c r="C471" t="s">
        <v>7384</v>
      </c>
      <c r="D471" s="15" t="s">
        <v>1061</v>
      </c>
      <c r="E471" s="12" t="s">
        <v>98</v>
      </c>
      <c r="G471" s="12" t="s">
        <v>588</v>
      </c>
      <c r="H471" s="12" t="s">
        <v>589</v>
      </c>
      <c r="I471" s="12" t="s">
        <v>640</v>
      </c>
      <c r="J471" s="12" t="s">
        <v>2402</v>
      </c>
      <c r="K471" s="12" t="s">
        <v>641</v>
      </c>
      <c r="N471" s="16" t="s">
        <v>206</v>
      </c>
      <c r="O471" s="16" t="s">
        <v>1048</v>
      </c>
      <c r="P471" s="12" t="s">
        <v>482</v>
      </c>
      <c r="Q471" s="16">
        <v>2023</v>
      </c>
      <c r="R471" s="16">
        <v>0.68</v>
      </c>
      <c r="S471" s="16">
        <v>0</v>
      </c>
      <c r="T471" s="16">
        <v>0</v>
      </c>
      <c r="V471" s="12" t="s">
        <v>204</v>
      </c>
      <c r="W471" s="12" t="s">
        <v>204</v>
      </c>
      <c r="X471" s="16">
        <v>1</v>
      </c>
      <c r="Y471" s="16">
        <v>11</v>
      </c>
      <c r="Z471" s="16">
        <v>0.68</v>
      </c>
      <c r="AA471" s="16">
        <f t="shared" si="87"/>
        <v>81.600000000000009</v>
      </c>
      <c r="AB471" s="16" t="s">
        <v>643</v>
      </c>
      <c r="AC471" s="16" t="s">
        <v>592</v>
      </c>
      <c r="AD471" s="16">
        <f t="shared" si="77"/>
        <v>28560.000000000004</v>
      </c>
      <c r="AE471" s="16">
        <f t="shared" si="78"/>
        <v>238.00000000000003</v>
      </c>
      <c r="AF471" s="16">
        <f t="shared" si="79"/>
        <v>89250.000000000015</v>
      </c>
      <c r="AG471" s="16">
        <f t="shared" si="80"/>
        <v>68</v>
      </c>
      <c r="AH471" s="12">
        <v>0</v>
      </c>
      <c r="AI471" s="16">
        <f t="shared" si="81"/>
        <v>4.7600000000000007</v>
      </c>
      <c r="AJ471" s="16">
        <f t="shared" si="82"/>
        <v>16422.000000000004</v>
      </c>
      <c r="AK471" s="16">
        <f t="shared" si="83"/>
        <v>340</v>
      </c>
      <c r="AL471" s="16">
        <f t="shared" si="84"/>
        <v>3400.0000000000005</v>
      </c>
      <c r="AM471" s="16">
        <f t="shared" si="85"/>
        <v>61200.000000000007</v>
      </c>
      <c r="AN471" s="16">
        <f t="shared" si="86"/>
        <v>198832.00000000003</v>
      </c>
      <c r="AO471" s="12" t="s">
        <v>592</v>
      </c>
      <c r="AP471" s="16" t="s">
        <v>207</v>
      </c>
      <c r="AQ471" s="16" t="s">
        <v>204</v>
      </c>
      <c r="AS471" s="16" t="s">
        <v>2408</v>
      </c>
      <c r="AT471" s="16" t="s">
        <v>2407</v>
      </c>
      <c r="AU471" t="s">
        <v>2410</v>
      </c>
      <c r="AV471" s="15" t="s">
        <v>2409</v>
      </c>
      <c r="AW471" s="16" t="s">
        <v>593</v>
      </c>
      <c r="AX471" s="16" t="s">
        <v>204</v>
      </c>
      <c r="AY471" s="16" t="s">
        <v>204</v>
      </c>
      <c r="AZ471" s="16" t="s">
        <v>204</v>
      </c>
      <c r="BA471" s="16" t="s">
        <v>204</v>
      </c>
      <c r="BB471" s="16" t="s">
        <v>204</v>
      </c>
      <c r="BC471" s="16">
        <v>0.68</v>
      </c>
      <c r="BD471" s="16">
        <v>6</v>
      </c>
      <c r="BE471" s="16">
        <v>1600</v>
      </c>
      <c r="BF471" s="16">
        <v>1600</v>
      </c>
      <c r="BG471" s="16">
        <v>0</v>
      </c>
      <c r="BH471" s="16">
        <v>1200</v>
      </c>
      <c r="BI471" s="16">
        <v>1600</v>
      </c>
      <c r="BJ471" s="16">
        <v>0</v>
      </c>
    </row>
    <row r="472" spans="1:62" ht="20.149999999999999" customHeight="1" x14ac:dyDescent="0.35">
      <c r="A472">
        <v>471</v>
      </c>
      <c r="B472" t="s">
        <v>360</v>
      </c>
      <c r="C472" t="s">
        <v>7385</v>
      </c>
      <c r="D472" s="15" t="s">
        <v>1062</v>
      </c>
      <c r="E472" s="12" t="s">
        <v>98</v>
      </c>
      <c r="G472" s="12" t="s">
        <v>588</v>
      </c>
      <c r="H472" s="12" t="s">
        <v>589</v>
      </c>
      <c r="I472" s="12" t="s">
        <v>640</v>
      </c>
      <c r="J472" s="12" t="s">
        <v>2402</v>
      </c>
      <c r="K472" s="12" t="s">
        <v>641</v>
      </c>
      <c r="N472" s="16" t="s">
        <v>206</v>
      </c>
      <c r="O472" s="16" t="s">
        <v>1048</v>
      </c>
      <c r="P472" s="12" t="s">
        <v>482</v>
      </c>
      <c r="Q472" s="16">
        <v>2023</v>
      </c>
      <c r="R472" s="16">
        <v>0.5</v>
      </c>
      <c r="S472" s="16">
        <v>0</v>
      </c>
      <c r="T472" s="16">
        <v>0</v>
      </c>
      <c r="V472" s="12" t="s">
        <v>204</v>
      </c>
      <c r="W472" s="12" t="s">
        <v>204</v>
      </c>
      <c r="X472" s="16">
        <v>1</v>
      </c>
      <c r="Y472" s="16">
        <v>11</v>
      </c>
      <c r="Z472" s="16">
        <v>0.5</v>
      </c>
      <c r="AA472" s="16">
        <f t="shared" si="87"/>
        <v>60</v>
      </c>
      <c r="AB472" s="16" t="s">
        <v>643</v>
      </c>
      <c r="AC472" s="16" t="s">
        <v>592</v>
      </c>
      <c r="AD472" s="16">
        <f t="shared" si="77"/>
        <v>21000</v>
      </c>
      <c r="AE472" s="16">
        <f t="shared" si="78"/>
        <v>175</v>
      </c>
      <c r="AF472" s="16">
        <f t="shared" si="79"/>
        <v>65625</v>
      </c>
      <c r="AG472" s="16">
        <f t="shared" si="80"/>
        <v>50</v>
      </c>
      <c r="AH472" s="12">
        <v>0</v>
      </c>
      <c r="AI472" s="16">
        <f t="shared" si="81"/>
        <v>3.5</v>
      </c>
      <c r="AJ472" s="16">
        <f t="shared" si="82"/>
        <v>12075</v>
      </c>
      <c r="AK472" s="16">
        <f t="shared" si="83"/>
        <v>250</v>
      </c>
      <c r="AL472" s="16">
        <f t="shared" si="84"/>
        <v>2500</v>
      </c>
      <c r="AM472" s="16">
        <f t="shared" si="85"/>
        <v>45000</v>
      </c>
      <c r="AN472" s="16">
        <f t="shared" si="86"/>
        <v>146200</v>
      </c>
      <c r="AO472" s="12" t="s">
        <v>592</v>
      </c>
      <c r="AP472" s="16" t="s">
        <v>207</v>
      </c>
      <c r="AQ472" s="16" t="s">
        <v>204</v>
      </c>
      <c r="AS472" s="16" t="s">
        <v>2408</v>
      </c>
      <c r="AT472" s="16" t="s">
        <v>2407</v>
      </c>
      <c r="AU472" t="s">
        <v>2410</v>
      </c>
      <c r="AV472" s="15" t="s">
        <v>2409</v>
      </c>
      <c r="AW472" s="16" t="s">
        <v>593</v>
      </c>
      <c r="AX472" s="16" t="s">
        <v>204</v>
      </c>
      <c r="AY472" s="16" t="s">
        <v>204</v>
      </c>
      <c r="AZ472" s="16" t="s">
        <v>204</v>
      </c>
      <c r="BA472" s="16" t="s">
        <v>204</v>
      </c>
      <c r="BB472" s="16" t="s">
        <v>204</v>
      </c>
      <c r="BC472" s="16">
        <v>0.5</v>
      </c>
      <c r="BD472" s="16">
        <v>4</v>
      </c>
      <c r="BE472" s="16">
        <v>1360</v>
      </c>
      <c r="BF472" s="16">
        <v>800</v>
      </c>
      <c r="BG472" s="16">
        <v>0</v>
      </c>
      <c r="BH472" s="16">
        <v>800</v>
      </c>
      <c r="BI472" s="16">
        <v>1040</v>
      </c>
      <c r="BJ472" s="16">
        <v>0</v>
      </c>
    </row>
    <row r="473" spans="1:62" ht="20.149999999999999" customHeight="1" x14ac:dyDescent="0.35">
      <c r="A473">
        <v>472</v>
      </c>
      <c r="B473" t="s">
        <v>360</v>
      </c>
      <c r="C473" t="s">
        <v>7386</v>
      </c>
      <c r="D473" s="15" t="s">
        <v>1063</v>
      </c>
      <c r="E473" s="12" t="s">
        <v>98</v>
      </c>
      <c r="G473" s="12" t="s">
        <v>588</v>
      </c>
      <c r="H473" s="12" t="s">
        <v>589</v>
      </c>
      <c r="I473" s="12" t="s">
        <v>640</v>
      </c>
      <c r="J473" s="12" t="s">
        <v>2402</v>
      </c>
      <c r="K473" s="12" t="s">
        <v>641</v>
      </c>
      <c r="N473" s="16" t="s">
        <v>206</v>
      </c>
      <c r="O473" s="16" t="s">
        <v>1048</v>
      </c>
      <c r="P473" s="12" t="s">
        <v>482</v>
      </c>
      <c r="Q473" s="16">
        <v>2023</v>
      </c>
      <c r="R473" s="16">
        <v>0.84</v>
      </c>
      <c r="S473" s="16">
        <v>0</v>
      </c>
      <c r="T473" s="16">
        <v>0</v>
      </c>
      <c r="V473" s="12" t="s">
        <v>204</v>
      </c>
      <c r="W473" s="12" t="s">
        <v>204</v>
      </c>
      <c r="X473" s="16">
        <v>1</v>
      </c>
      <c r="Y473" s="16">
        <v>8</v>
      </c>
      <c r="Z473" s="16">
        <v>0.84</v>
      </c>
      <c r="AA473" s="16">
        <f t="shared" si="87"/>
        <v>100.8</v>
      </c>
      <c r="AB473" s="16" t="s">
        <v>643</v>
      </c>
      <c r="AC473" s="16" t="s">
        <v>592</v>
      </c>
      <c r="AD473" s="16">
        <f t="shared" si="77"/>
        <v>35280</v>
      </c>
      <c r="AE473" s="16">
        <f t="shared" si="78"/>
        <v>294</v>
      </c>
      <c r="AF473" s="16">
        <f t="shared" si="79"/>
        <v>110250</v>
      </c>
      <c r="AG473" s="16">
        <f t="shared" si="80"/>
        <v>84</v>
      </c>
      <c r="AH473" s="12">
        <v>0</v>
      </c>
      <c r="AI473" s="16">
        <f t="shared" si="81"/>
        <v>5.88</v>
      </c>
      <c r="AJ473" s="16">
        <f t="shared" si="82"/>
        <v>20286</v>
      </c>
      <c r="AK473" s="16">
        <f t="shared" si="83"/>
        <v>420</v>
      </c>
      <c r="AL473" s="16">
        <f t="shared" si="84"/>
        <v>4200</v>
      </c>
      <c r="AM473" s="16">
        <f t="shared" si="85"/>
        <v>75600</v>
      </c>
      <c r="AN473" s="16">
        <f t="shared" si="86"/>
        <v>245616</v>
      </c>
      <c r="AO473" s="12" t="s">
        <v>592</v>
      </c>
      <c r="AP473" s="16" t="s">
        <v>207</v>
      </c>
      <c r="AQ473" s="16" t="s">
        <v>204</v>
      </c>
      <c r="AS473" s="16" t="s">
        <v>2408</v>
      </c>
      <c r="AT473" s="16" t="s">
        <v>2407</v>
      </c>
      <c r="AU473" t="s">
        <v>2410</v>
      </c>
      <c r="AV473" s="15" t="s">
        <v>2409</v>
      </c>
      <c r="AW473" s="16" t="s">
        <v>593</v>
      </c>
      <c r="AX473" s="16" t="s">
        <v>204</v>
      </c>
      <c r="AY473" s="16" t="s">
        <v>204</v>
      </c>
      <c r="AZ473" s="16" t="s">
        <v>204</v>
      </c>
      <c r="BA473" s="16" t="s">
        <v>204</v>
      </c>
      <c r="BB473" s="16" t="s">
        <v>204</v>
      </c>
      <c r="BC473" s="16">
        <v>0.84</v>
      </c>
      <c r="BD473" s="16">
        <v>6.24</v>
      </c>
      <c r="BE473" s="16">
        <v>2160</v>
      </c>
      <c r="BF473" s="16">
        <v>1600</v>
      </c>
      <c r="BG473" s="16">
        <v>0</v>
      </c>
      <c r="BH473" s="16">
        <v>1200</v>
      </c>
      <c r="BI473" s="16">
        <v>1280</v>
      </c>
      <c r="BJ473" s="16">
        <v>0</v>
      </c>
    </row>
    <row r="474" spans="1:62" ht="20.149999999999999" customHeight="1" x14ac:dyDescent="0.35">
      <c r="A474">
        <v>473</v>
      </c>
      <c r="B474" t="s">
        <v>360</v>
      </c>
      <c r="C474" t="s">
        <v>7387</v>
      </c>
      <c r="D474" s="15" t="s">
        <v>1064</v>
      </c>
      <c r="E474" s="12" t="s">
        <v>93</v>
      </c>
      <c r="G474" s="12" t="s">
        <v>588</v>
      </c>
      <c r="H474" s="12" t="s">
        <v>589</v>
      </c>
      <c r="I474" s="12" t="s">
        <v>640</v>
      </c>
      <c r="J474" s="12" t="s">
        <v>2402</v>
      </c>
      <c r="K474" s="12" t="s">
        <v>641</v>
      </c>
      <c r="N474" s="16" t="s">
        <v>206</v>
      </c>
      <c r="O474" s="16" t="s">
        <v>1048</v>
      </c>
      <c r="P474" s="12" t="s">
        <v>482</v>
      </c>
      <c r="Q474" s="16">
        <v>2023</v>
      </c>
      <c r="R474" s="16">
        <v>0.6</v>
      </c>
      <c r="S474" s="16">
        <v>0</v>
      </c>
      <c r="T474" s="16">
        <v>0</v>
      </c>
      <c r="V474" s="12" t="s">
        <v>204</v>
      </c>
      <c r="W474" s="12" t="s">
        <v>204</v>
      </c>
      <c r="X474" s="16">
        <v>1</v>
      </c>
      <c r="Y474" s="16">
        <v>6</v>
      </c>
      <c r="Z474" s="16">
        <v>0.6</v>
      </c>
      <c r="AA474" s="16">
        <f t="shared" si="87"/>
        <v>72</v>
      </c>
      <c r="AB474" s="16" t="s">
        <v>643</v>
      </c>
      <c r="AC474" s="16" t="s">
        <v>592</v>
      </c>
      <c r="AD474" s="16">
        <f t="shared" si="77"/>
        <v>25200</v>
      </c>
      <c r="AE474" s="16">
        <f t="shared" si="78"/>
        <v>210</v>
      </c>
      <c r="AF474" s="16">
        <f t="shared" si="79"/>
        <v>78750</v>
      </c>
      <c r="AG474" s="16">
        <f t="shared" si="80"/>
        <v>60</v>
      </c>
      <c r="AH474" s="12">
        <v>0</v>
      </c>
      <c r="AI474" s="16">
        <f t="shared" si="81"/>
        <v>4.2</v>
      </c>
      <c r="AJ474" s="16">
        <f t="shared" si="82"/>
        <v>14490</v>
      </c>
      <c r="AK474" s="16">
        <f t="shared" si="83"/>
        <v>300</v>
      </c>
      <c r="AL474" s="16">
        <f t="shared" si="84"/>
        <v>3000</v>
      </c>
      <c r="AM474" s="16">
        <f t="shared" si="85"/>
        <v>54000</v>
      </c>
      <c r="AN474" s="16">
        <f t="shared" si="86"/>
        <v>175440</v>
      </c>
      <c r="AO474" s="12" t="s">
        <v>592</v>
      </c>
      <c r="AP474" s="16" t="s">
        <v>207</v>
      </c>
      <c r="AQ474" s="16" t="s">
        <v>204</v>
      </c>
      <c r="AS474" s="16" t="s">
        <v>2408</v>
      </c>
      <c r="AT474" s="16" t="s">
        <v>2407</v>
      </c>
      <c r="AU474" t="s">
        <v>2410</v>
      </c>
      <c r="AV474" s="15" t="s">
        <v>2409</v>
      </c>
      <c r="AW474" s="16" t="s">
        <v>593</v>
      </c>
      <c r="AX474" s="16" t="s">
        <v>204</v>
      </c>
      <c r="AY474" s="16" t="s">
        <v>204</v>
      </c>
      <c r="AZ474" s="16" t="s">
        <v>204</v>
      </c>
      <c r="BA474" s="16" t="s">
        <v>204</v>
      </c>
      <c r="BB474" s="16" t="s">
        <v>204</v>
      </c>
      <c r="BC474" s="16">
        <v>0.6</v>
      </c>
      <c r="BD474" s="16">
        <v>4.8</v>
      </c>
      <c r="BE474" s="16">
        <v>1440</v>
      </c>
      <c r="BF474" s="16">
        <v>1200</v>
      </c>
      <c r="BG474" s="16">
        <v>0</v>
      </c>
      <c r="BH474" s="16">
        <v>800</v>
      </c>
      <c r="BI474" s="16">
        <v>1360</v>
      </c>
      <c r="BJ474" s="16">
        <v>0</v>
      </c>
    </row>
    <row r="475" spans="1:62" ht="20.149999999999999" customHeight="1" x14ac:dyDescent="0.35">
      <c r="A475">
        <v>474</v>
      </c>
      <c r="B475" t="s">
        <v>360</v>
      </c>
      <c r="C475" t="s">
        <v>7388</v>
      </c>
      <c r="D475" s="15" t="s">
        <v>1065</v>
      </c>
      <c r="E475" s="12" t="s">
        <v>98</v>
      </c>
      <c r="G475" s="12" t="s">
        <v>588</v>
      </c>
      <c r="H475" s="12" t="s">
        <v>589</v>
      </c>
      <c r="I475" s="12" t="s">
        <v>640</v>
      </c>
      <c r="J475" s="12" t="s">
        <v>2402</v>
      </c>
      <c r="K475" s="12" t="s">
        <v>641</v>
      </c>
      <c r="N475" s="16" t="s">
        <v>206</v>
      </c>
      <c r="O475" s="16" t="s">
        <v>1048</v>
      </c>
      <c r="P475" s="12" t="s">
        <v>482</v>
      </c>
      <c r="Q475" s="16">
        <v>2023</v>
      </c>
      <c r="R475" s="16">
        <v>1.5</v>
      </c>
      <c r="S475" s="16">
        <v>0</v>
      </c>
      <c r="T475" s="16">
        <v>0</v>
      </c>
      <c r="V475" s="12" t="s">
        <v>204</v>
      </c>
      <c r="W475" s="12" t="s">
        <v>204</v>
      </c>
      <c r="X475" s="16">
        <v>1</v>
      </c>
      <c r="Y475" s="16">
        <v>16</v>
      </c>
      <c r="Z475" s="16">
        <v>1.5</v>
      </c>
      <c r="AA475" s="16">
        <f t="shared" si="87"/>
        <v>180</v>
      </c>
      <c r="AB475" s="16" t="s">
        <v>643</v>
      </c>
      <c r="AC475" s="16" t="s">
        <v>592</v>
      </c>
      <c r="AD475" s="16">
        <f t="shared" si="77"/>
        <v>63000</v>
      </c>
      <c r="AE475" s="16">
        <f t="shared" si="78"/>
        <v>525</v>
      </c>
      <c r="AF475" s="16">
        <f t="shared" si="79"/>
        <v>196875</v>
      </c>
      <c r="AG475" s="16">
        <f t="shared" si="80"/>
        <v>150</v>
      </c>
      <c r="AH475" s="12">
        <v>0</v>
      </c>
      <c r="AI475" s="16">
        <f t="shared" si="81"/>
        <v>10.5</v>
      </c>
      <c r="AJ475" s="16">
        <f t="shared" si="82"/>
        <v>36225</v>
      </c>
      <c r="AK475" s="16">
        <f t="shared" si="83"/>
        <v>750</v>
      </c>
      <c r="AL475" s="16">
        <f t="shared" si="84"/>
        <v>7500</v>
      </c>
      <c r="AM475" s="16">
        <f t="shared" si="85"/>
        <v>135000</v>
      </c>
      <c r="AN475" s="16">
        <f t="shared" si="86"/>
        <v>438600</v>
      </c>
      <c r="AO475" s="12" t="s">
        <v>592</v>
      </c>
      <c r="AP475" s="16" t="s">
        <v>207</v>
      </c>
      <c r="AQ475" s="16" t="s">
        <v>204</v>
      </c>
      <c r="AS475" s="16" t="s">
        <v>2408</v>
      </c>
      <c r="AT475" s="16" t="s">
        <v>2407</v>
      </c>
      <c r="AU475" t="s">
        <v>2410</v>
      </c>
      <c r="AV475" s="15" t="s">
        <v>2409</v>
      </c>
      <c r="AW475" s="16" t="s">
        <v>593</v>
      </c>
      <c r="AX475" s="16" t="s">
        <v>204</v>
      </c>
      <c r="AY475" s="16" t="s">
        <v>204</v>
      </c>
      <c r="AZ475" s="16" t="s">
        <v>204</v>
      </c>
      <c r="BA475" s="16" t="s">
        <v>204</v>
      </c>
      <c r="BB475" s="16" t="s">
        <v>204</v>
      </c>
      <c r="BC475" s="16">
        <v>1.5</v>
      </c>
      <c r="BD475" s="16">
        <v>10.4</v>
      </c>
      <c r="BE475" s="16">
        <v>4160</v>
      </c>
      <c r="BF475" s="16">
        <v>2400</v>
      </c>
      <c r="BG475" s="16">
        <v>0</v>
      </c>
      <c r="BH475" s="16">
        <v>1600</v>
      </c>
      <c r="BI475" s="16">
        <v>2240</v>
      </c>
      <c r="BJ475" s="16">
        <v>0</v>
      </c>
    </row>
    <row r="476" spans="1:62" ht="20.149999999999999" customHeight="1" x14ac:dyDescent="0.35">
      <c r="A476">
        <v>475</v>
      </c>
      <c r="B476" t="s">
        <v>360</v>
      </c>
      <c r="C476" t="s">
        <v>7389</v>
      </c>
      <c r="D476" s="15" t="s">
        <v>1066</v>
      </c>
      <c r="E476" s="12" t="s">
        <v>98</v>
      </c>
      <c r="G476" s="12" t="s">
        <v>588</v>
      </c>
      <c r="H476" s="12" t="s">
        <v>589</v>
      </c>
      <c r="I476" s="12" t="s">
        <v>640</v>
      </c>
      <c r="J476" s="12" t="s">
        <v>2402</v>
      </c>
      <c r="K476" s="12" t="s">
        <v>641</v>
      </c>
      <c r="N476" s="16" t="s">
        <v>206</v>
      </c>
      <c r="O476" s="16" t="s">
        <v>1048</v>
      </c>
      <c r="P476" s="12" t="s">
        <v>482</v>
      </c>
      <c r="Q476" s="16">
        <v>2023</v>
      </c>
      <c r="R476" s="16">
        <v>4.18</v>
      </c>
      <c r="S476" s="16">
        <v>0</v>
      </c>
      <c r="T476" s="16">
        <v>0</v>
      </c>
      <c r="V476" s="12" t="s">
        <v>204</v>
      </c>
      <c r="W476" s="12" t="s">
        <v>204</v>
      </c>
      <c r="X476" s="16">
        <v>1</v>
      </c>
      <c r="Y476" s="16">
        <v>14</v>
      </c>
      <c r="Z476" s="16">
        <v>4.18</v>
      </c>
      <c r="AA476" s="16">
        <f t="shared" si="87"/>
        <v>501.59999999999997</v>
      </c>
      <c r="AB476" s="16" t="s">
        <v>643</v>
      </c>
      <c r="AC476" s="16" t="s">
        <v>592</v>
      </c>
      <c r="AD476" s="16">
        <f t="shared" si="77"/>
        <v>175560</v>
      </c>
      <c r="AE476" s="16">
        <f t="shared" si="78"/>
        <v>1463</v>
      </c>
      <c r="AF476" s="16">
        <f t="shared" si="79"/>
        <v>548625</v>
      </c>
      <c r="AG476" s="16">
        <f t="shared" si="80"/>
        <v>418</v>
      </c>
      <c r="AH476" s="12">
        <v>0</v>
      </c>
      <c r="AI476" s="16">
        <f t="shared" si="81"/>
        <v>29.259999999999998</v>
      </c>
      <c r="AJ476" s="16">
        <f t="shared" si="82"/>
        <v>100947</v>
      </c>
      <c r="AK476" s="16">
        <f t="shared" si="83"/>
        <v>2090</v>
      </c>
      <c r="AL476" s="16">
        <f t="shared" si="84"/>
        <v>20900</v>
      </c>
      <c r="AM476" s="16">
        <f t="shared" si="85"/>
        <v>376200</v>
      </c>
      <c r="AN476" s="16">
        <f t="shared" si="86"/>
        <v>1222232</v>
      </c>
      <c r="AO476" s="12" t="s">
        <v>592</v>
      </c>
      <c r="AP476" s="16" t="s">
        <v>207</v>
      </c>
      <c r="AQ476" s="16" t="s">
        <v>204</v>
      </c>
      <c r="AS476" s="16" t="s">
        <v>2408</v>
      </c>
      <c r="AT476" s="16" t="s">
        <v>2407</v>
      </c>
      <c r="AU476" t="s">
        <v>2410</v>
      </c>
      <c r="AV476" s="15" t="s">
        <v>2409</v>
      </c>
      <c r="AW476" s="16" t="s">
        <v>593</v>
      </c>
      <c r="AX476" s="16" t="s">
        <v>204</v>
      </c>
      <c r="AY476" s="16" t="s">
        <v>204</v>
      </c>
      <c r="AZ476" s="16" t="s">
        <v>204</v>
      </c>
      <c r="BA476" s="16" t="s">
        <v>204</v>
      </c>
      <c r="BB476" s="16" t="s">
        <v>204</v>
      </c>
      <c r="BC476" s="16">
        <v>4.18</v>
      </c>
      <c r="BD476" s="16">
        <v>28.8</v>
      </c>
      <c r="BE476" s="16">
        <v>11.68</v>
      </c>
      <c r="BF476" s="16">
        <v>4000</v>
      </c>
      <c r="BG476" s="16">
        <v>0</v>
      </c>
      <c r="BH476" s="16">
        <v>5120</v>
      </c>
      <c r="BI476" s="16">
        <v>8000</v>
      </c>
      <c r="BJ476" s="16">
        <v>0</v>
      </c>
    </row>
    <row r="477" spans="1:62" ht="20.149999999999999" customHeight="1" x14ac:dyDescent="0.35">
      <c r="A477">
        <v>476</v>
      </c>
      <c r="B477" t="s">
        <v>360</v>
      </c>
      <c r="C477" t="s">
        <v>7390</v>
      </c>
      <c r="D477" s="15" t="s">
        <v>1067</v>
      </c>
      <c r="E477" s="12" t="s">
        <v>98</v>
      </c>
      <c r="G477" s="12" t="s">
        <v>588</v>
      </c>
      <c r="H477" s="12" t="s">
        <v>589</v>
      </c>
      <c r="I477" s="12" t="s">
        <v>640</v>
      </c>
      <c r="J477" s="12" t="s">
        <v>2402</v>
      </c>
      <c r="K477" s="12" t="s">
        <v>641</v>
      </c>
      <c r="N477" s="16" t="s">
        <v>206</v>
      </c>
      <c r="O477" s="16" t="s">
        <v>1048</v>
      </c>
      <c r="P477" s="12" t="s">
        <v>482</v>
      </c>
      <c r="Q477" s="16">
        <v>2023</v>
      </c>
      <c r="R477" s="16">
        <v>0.6</v>
      </c>
      <c r="S477" s="16">
        <v>0</v>
      </c>
      <c r="T477" s="16">
        <v>0</v>
      </c>
      <c r="V477" s="12" t="s">
        <v>204</v>
      </c>
      <c r="W477" s="12" t="s">
        <v>204</v>
      </c>
      <c r="X477" s="16">
        <v>1</v>
      </c>
      <c r="Y477" s="16">
        <v>12</v>
      </c>
      <c r="Z477" s="16">
        <v>0.6</v>
      </c>
      <c r="AA477" s="16">
        <f t="shared" si="87"/>
        <v>72</v>
      </c>
      <c r="AB477" s="16" t="s">
        <v>643</v>
      </c>
      <c r="AC477" s="16" t="s">
        <v>592</v>
      </c>
      <c r="AD477" s="16">
        <f t="shared" si="77"/>
        <v>25200</v>
      </c>
      <c r="AE477" s="16">
        <f t="shared" si="78"/>
        <v>210</v>
      </c>
      <c r="AF477" s="16">
        <f t="shared" si="79"/>
        <v>78750</v>
      </c>
      <c r="AG477" s="16">
        <f t="shared" si="80"/>
        <v>60</v>
      </c>
      <c r="AH477" s="12">
        <v>0</v>
      </c>
      <c r="AI477" s="16">
        <f t="shared" si="81"/>
        <v>4.2</v>
      </c>
      <c r="AJ477" s="16">
        <f t="shared" si="82"/>
        <v>14490</v>
      </c>
      <c r="AK477" s="16">
        <f t="shared" si="83"/>
        <v>300</v>
      </c>
      <c r="AL477" s="16">
        <f t="shared" si="84"/>
        <v>3000</v>
      </c>
      <c r="AM477" s="16">
        <f t="shared" si="85"/>
        <v>54000</v>
      </c>
      <c r="AN477" s="16">
        <f t="shared" si="86"/>
        <v>175440</v>
      </c>
      <c r="AO477" s="12" t="s">
        <v>592</v>
      </c>
      <c r="AP477" s="16" t="s">
        <v>207</v>
      </c>
      <c r="AQ477" s="16" t="s">
        <v>204</v>
      </c>
      <c r="AS477" s="16" t="s">
        <v>2408</v>
      </c>
      <c r="AT477" s="16" t="s">
        <v>2407</v>
      </c>
      <c r="AU477" t="s">
        <v>2410</v>
      </c>
      <c r="AV477" s="15" t="s">
        <v>2409</v>
      </c>
      <c r="AW477" s="16" t="s">
        <v>593</v>
      </c>
      <c r="AX477" s="16" t="s">
        <v>204</v>
      </c>
      <c r="AY477" s="16" t="s">
        <v>204</v>
      </c>
      <c r="AZ477" s="16" t="s">
        <v>204</v>
      </c>
      <c r="BA477" s="16" t="s">
        <v>204</v>
      </c>
      <c r="BB477" s="16" t="s">
        <v>204</v>
      </c>
      <c r="BC477" s="16">
        <v>0.6</v>
      </c>
      <c r="BD477" s="16">
        <v>4.4000000000000004</v>
      </c>
      <c r="BE477" s="16">
        <v>1440</v>
      </c>
      <c r="BF477" s="16">
        <v>1600</v>
      </c>
      <c r="BG477" s="16">
        <v>0</v>
      </c>
      <c r="BH477" s="16">
        <v>560</v>
      </c>
      <c r="BI477" s="16">
        <v>800</v>
      </c>
      <c r="BJ477" s="16">
        <v>0</v>
      </c>
    </row>
    <row r="478" spans="1:62" ht="20.149999999999999" customHeight="1" x14ac:dyDescent="0.35">
      <c r="A478">
        <v>477</v>
      </c>
      <c r="B478" t="s">
        <v>360</v>
      </c>
      <c r="C478" t="s">
        <v>7391</v>
      </c>
      <c r="D478" s="15" t="s">
        <v>1068</v>
      </c>
      <c r="E478" s="12" t="s">
        <v>98</v>
      </c>
      <c r="G478" s="12" t="s">
        <v>588</v>
      </c>
      <c r="H478" s="12" t="s">
        <v>589</v>
      </c>
      <c r="I478" s="12" t="s">
        <v>640</v>
      </c>
      <c r="J478" s="12" t="s">
        <v>2402</v>
      </c>
      <c r="K478" s="12" t="s">
        <v>641</v>
      </c>
      <c r="N478" s="16" t="s">
        <v>206</v>
      </c>
      <c r="O478" s="16" t="s">
        <v>1048</v>
      </c>
      <c r="P478" s="12" t="s">
        <v>482</v>
      </c>
      <c r="Q478" s="16">
        <v>2023</v>
      </c>
      <c r="R478" s="16">
        <v>3.46</v>
      </c>
      <c r="S478" s="16">
        <v>0</v>
      </c>
      <c r="T478" s="16">
        <v>0</v>
      </c>
      <c r="V478" s="12" t="s">
        <v>204</v>
      </c>
      <c r="W478" s="12" t="s">
        <v>204</v>
      </c>
      <c r="X478" s="16">
        <v>1</v>
      </c>
      <c r="Y478" s="16">
        <v>6</v>
      </c>
      <c r="Z478" s="16">
        <v>3.46</v>
      </c>
      <c r="AA478" s="16">
        <f t="shared" si="87"/>
        <v>415.2</v>
      </c>
      <c r="AB478" s="16" t="s">
        <v>643</v>
      </c>
      <c r="AC478" s="16" t="s">
        <v>592</v>
      </c>
      <c r="AD478" s="16">
        <f t="shared" si="77"/>
        <v>145320</v>
      </c>
      <c r="AE478" s="16">
        <f t="shared" si="78"/>
        <v>1211</v>
      </c>
      <c r="AF478" s="16">
        <f t="shared" si="79"/>
        <v>454125</v>
      </c>
      <c r="AG478" s="16">
        <f t="shared" si="80"/>
        <v>346</v>
      </c>
      <c r="AH478" s="12">
        <v>0</v>
      </c>
      <c r="AI478" s="16">
        <f t="shared" si="81"/>
        <v>24.22</v>
      </c>
      <c r="AJ478" s="16">
        <f t="shared" si="82"/>
        <v>83559</v>
      </c>
      <c r="AK478" s="16">
        <f t="shared" si="83"/>
        <v>1730</v>
      </c>
      <c r="AL478" s="16">
        <f t="shared" si="84"/>
        <v>17300</v>
      </c>
      <c r="AM478" s="16">
        <f t="shared" si="85"/>
        <v>311400</v>
      </c>
      <c r="AN478" s="16">
        <f t="shared" si="86"/>
        <v>1011704</v>
      </c>
      <c r="AO478" s="12" t="s">
        <v>592</v>
      </c>
      <c r="AP478" s="16" t="s">
        <v>207</v>
      </c>
      <c r="AQ478" s="16" t="s">
        <v>204</v>
      </c>
      <c r="AS478" s="16" t="s">
        <v>2408</v>
      </c>
      <c r="AT478" s="16" t="s">
        <v>2407</v>
      </c>
      <c r="AU478" t="s">
        <v>2410</v>
      </c>
      <c r="AV478" s="15" t="s">
        <v>2409</v>
      </c>
      <c r="AW478" s="16" t="s">
        <v>593</v>
      </c>
      <c r="AX478" s="16" t="s">
        <v>204</v>
      </c>
      <c r="AY478" s="16" t="s">
        <v>204</v>
      </c>
      <c r="AZ478" s="16" t="s">
        <v>204</v>
      </c>
      <c r="BA478" s="16" t="s">
        <v>204</v>
      </c>
      <c r="BB478" s="16" t="s">
        <v>204</v>
      </c>
      <c r="BC478" s="16">
        <v>3.46</v>
      </c>
      <c r="BD478" s="16">
        <v>23.52</v>
      </c>
      <c r="BE478" s="16">
        <v>9680</v>
      </c>
      <c r="BF478" s="16">
        <v>4000</v>
      </c>
      <c r="BG478" s="16">
        <v>0</v>
      </c>
      <c r="BH478" s="16">
        <v>4240</v>
      </c>
      <c r="BI478" s="16">
        <v>5600</v>
      </c>
      <c r="BJ478" s="16">
        <v>0</v>
      </c>
    </row>
    <row r="479" spans="1:62" ht="20.149999999999999" customHeight="1" x14ac:dyDescent="0.35">
      <c r="A479">
        <v>478</v>
      </c>
      <c r="B479" t="s">
        <v>360</v>
      </c>
      <c r="C479" t="s">
        <v>7392</v>
      </c>
      <c r="D479" s="15" t="s">
        <v>1069</v>
      </c>
      <c r="E479" s="12" t="s">
        <v>98</v>
      </c>
      <c r="G479" s="12" t="s">
        <v>588</v>
      </c>
      <c r="H479" s="12" t="s">
        <v>589</v>
      </c>
      <c r="I479" s="12" t="s">
        <v>640</v>
      </c>
      <c r="J479" s="12" t="s">
        <v>2402</v>
      </c>
      <c r="K479" s="12" t="s">
        <v>641</v>
      </c>
      <c r="N479" s="16" t="s">
        <v>206</v>
      </c>
      <c r="O479" s="16" t="s">
        <v>1070</v>
      </c>
      <c r="P479" s="12" t="s">
        <v>482</v>
      </c>
      <c r="Q479" s="16">
        <v>2023</v>
      </c>
      <c r="R479" s="16">
        <v>2</v>
      </c>
      <c r="S479" s="16">
        <v>0</v>
      </c>
      <c r="T479" s="16">
        <v>0</v>
      </c>
      <c r="V479" s="12" t="s">
        <v>204</v>
      </c>
      <c r="W479" s="12" t="s">
        <v>204</v>
      </c>
      <c r="X479" s="16">
        <v>1</v>
      </c>
      <c r="Y479" s="16">
        <v>9</v>
      </c>
      <c r="Z479" s="16">
        <v>2</v>
      </c>
      <c r="AA479" s="16">
        <f t="shared" si="87"/>
        <v>240</v>
      </c>
      <c r="AB479" s="16" t="s">
        <v>643</v>
      </c>
      <c r="AC479" s="16" t="s">
        <v>592</v>
      </c>
      <c r="AD479" s="16">
        <f t="shared" si="77"/>
        <v>84000</v>
      </c>
      <c r="AE479" s="16">
        <f t="shared" si="78"/>
        <v>700</v>
      </c>
      <c r="AF479" s="16">
        <f t="shared" si="79"/>
        <v>262500</v>
      </c>
      <c r="AG479" s="16">
        <f t="shared" si="80"/>
        <v>200</v>
      </c>
      <c r="AH479" s="12">
        <v>0</v>
      </c>
      <c r="AI479" s="16">
        <f t="shared" si="81"/>
        <v>14</v>
      </c>
      <c r="AJ479" s="16">
        <f t="shared" si="82"/>
        <v>48300</v>
      </c>
      <c r="AK479" s="16">
        <f t="shared" si="83"/>
        <v>1000</v>
      </c>
      <c r="AL479" s="16">
        <f t="shared" si="84"/>
        <v>10000</v>
      </c>
      <c r="AM479" s="16">
        <f t="shared" si="85"/>
        <v>180000</v>
      </c>
      <c r="AN479" s="16">
        <f t="shared" si="86"/>
        <v>584800</v>
      </c>
      <c r="AO479" s="12" t="s">
        <v>592</v>
      </c>
      <c r="AP479" s="16" t="s">
        <v>207</v>
      </c>
      <c r="AQ479" s="16" t="s">
        <v>204</v>
      </c>
      <c r="AS479" s="16" t="s">
        <v>2408</v>
      </c>
      <c r="AT479" s="16" t="s">
        <v>2407</v>
      </c>
      <c r="AU479" t="s">
        <v>2410</v>
      </c>
      <c r="AV479" s="15" t="s">
        <v>2409</v>
      </c>
      <c r="AW479" s="16" t="s">
        <v>593</v>
      </c>
      <c r="AX479" s="16" t="s">
        <v>204</v>
      </c>
      <c r="AY479" s="16" t="s">
        <v>204</v>
      </c>
      <c r="AZ479" s="16" t="s">
        <v>204</v>
      </c>
      <c r="BA479" s="16" t="s">
        <v>204</v>
      </c>
      <c r="BB479" s="16" t="s">
        <v>204</v>
      </c>
      <c r="BC479" s="16">
        <v>2</v>
      </c>
      <c r="BD479" s="16">
        <v>14.4</v>
      </c>
      <c r="BE479" s="16">
        <v>5600</v>
      </c>
      <c r="BF479" s="16">
        <v>2400</v>
      </c>
      <c r="BG479" s="16">
        <v>0</v>
      </c>
      <c r="BH479" s="16">
        <v>3200</v>
      </c>
      <c r="BI479" s="16">
        <v>3200</v>
      </c>
      <c r="BJ479" s="16">
        <v>0</v>
      </c>
    </row>
    <row r="480" spans="1:62" ht="20.149999999999999" customHeight="1" x14ac:dyDescent="0.35">
      <c r="A480">
        <v>479</v>
      </c>
      <c r="B480" t="s">
        <v>360</v>
      </c>
      <c r="C480" t="s">
        <v>7393</v>
      </c>
      <c r="D480" s="15" t="s">
        <v>1071</v>
      </c>
      <c r="E480" s="12" t="s">
        <v>98</v>
      </c>
      <c r="G480" s="12" t="s">
        <v>588</v>
      </c>
      <c r="H480" s="12" t="s">
        <v>589</v>
      </c>
      <c r="I480" s="12" t="s">
        <v>640</v>
      </c>
      <c r="J480" s="12" t="s">
        <v>2402</v>
      </c>
      <c r="K480" s="12" t="s">
        <v>641</v>
      </c>
      <c r="N480" s="16" t="s">
        <v>206</v>
      </c>
      <c r="O480" s="16" t="s">
        <v>1070</v>
      </c>
      <c r="P480" s="12" t="s">
        <v>482</v>
      </c>
      <c r="Q480" s="16">
        <v>2023</v>
      </c>
      <c r="R480" s="16">
        <v>0.9</v>
      </c>
      <c r="S480" s="16">
        <v>0</v>
      </c>
      <c r="T480" s="16">
        <v>0</v>
      </c>
      <c r="V480" s="12" t="s">
        <v>204</v>
      </c>
      <c r="W480" s="12" t="s">
        <v>204</v>
      </c>
      <c r="X480" s="16">
        <v>1</v>
      </c>
      <c r="Y480" s="16">
        <v>9</v>
      </c>
      <c r="Z480" s="16">
        <v>0.9</v>
      </c>
      <c r="AA480" s="16">
        <f t="shared" si="87"/>
        <v>108</v>
      </c>
      <c r="AB480" s="16" t="s">
        <v>643</v>
      </c>
      <c r="AC480" s="16" t="s">
        <v>592</v>
      </c>
      <c r="AD480" s="16">
        <f t="shared" si="77"/>
        <v>37800</v>
      </c>
      <c r="AE480" s="16">
        <f t="shared" si="78"/>
        <v>315</v>
      </c>
      <c r="AF480" s="16">
        <f t="shared" si="79"/>
        <v>118125</v>
      </c>
      <c r="AG480" s="16">
        <f t="shared" si="80"/>
        <v>90</v>
      </c>
      <c r="AH480" s="12">
        <v>0</v>
      </c>
      <c r="AI480" s="16">
        <f t="shared" si="81"/>
        <v>6.3</v>
      </c>
      <c r="AJ480" s="16">
        <f t="shared" si="82"/>
        <v>21735</v>
      </c>
      <c r="AK480" s="16">
        <f t="shared" si="83"/>
        <v>450</v>
      </c>
      <c r="AL480" s="16">
        <f t="shared" si="84"/>
        <v>4500</v>
      </c>
      <c r="AM480" s="16">
        <f t="shared" si="85"/>
        <v>81000</v>
      </c>
      <c r="AN480" s="16">
        <f t="shared" si="86"/>
        <v>263160</v>
      </c>
      <c r="AO480" s="12" t="s">
        <v>592</v>
      </c>
      <c r="AP480" s="16" t="s">
        <v>207</v>
      </c>
      <c r="AQ480" s="16" t="s">
        <v>204</v>
      </c>
      <c r="AS480" s="16" t="s">
        <v>2408</v>
      </c>
      <c r="AT480" s="16" t="s">
        <v>2407</v>
      </c>
      <c r="AU480" t="s">
        <v>2410</v>
      </c>
      <c r="AV480" s="15" t="s">
        <v>2409</v>
      </c>
      <c r="AW480" s="16" t="s">
        <v>593</v>
      </c>
      <c r="AX480" s="16" t="s">
        <v>204</v>
      </c>
      <c r="AY480" s="16" t="s">
        <v>204</v>
      </c>
      <c r="AZ480" s="16" t="s">
        <v>204</v>
      </c>
      <c r="BA480" s="16" t="s">
        <v>204</v>
      </c>
      <c r="BB480" s="16" t="s">
        <v>204</v>
      </c>
      <c r="BC480" s="16">
        <v>0.9</v>
      </c>
      <c r="BD480" s="16">
        <v>6.8</v>
      </c>
      <c r="BE480" s="16">
        <v>2640</v>
      </c>
      <c r="BF480" s="16">
        <v>2000</v>
      </c>
      <c r="BG480" s="16">
        <v>0</v>
      </c>
      <c r="BH480" s="16">
        <v>1360</v>
      </c>
      <c r="BI480" s="16">
        <v>800</v>
      </c>
      <c r="BJ480" s="16">
        <v>0</v>
      </c>
    </row>
    <row r="481" spans="1:62" ht="20.149999999999999" customHeight="1" x14ac:dyDescent="0.35">
      <c r="A481">
        <v>480</v>
      </c>
      <c r="B481" t="s">
        <v>360</v>
      </c>
      <c r="C481" t="s">
        <v>7394</v>
      </c>
      <c r="D481" s="15" t="s">
        <v>1072</v>
      </c>
      <c r="E481" s="12" t="s">
        <v>98</v>
      </c>
      <c r="G481" s="12" t="s">
        <v>588</v>
      </c>
      <c r="H481" s="12" t="s">
        <v>589</v>
      </c>
      <c r="I481" s="12" t="s">
        <v>640</v>
      </c>
      <c r="J481" s="12" t="s">
        <v>2402</v>
      </c>
      <c r="K481" s="12" t="s">
        <v>641</v>
      </c>
      <c r="N481" s="16" t="s">
        <v>206</v>
      </c>
      <c r="O481" s="16" t="s">
        <v>1070</v>
      </c>
      <c r="P481" s="12" t="s">
        <v>482</v>
      </c>
      <c r="Q481" s="16">
        <v>2023</v>
      </c>
      <c r="R481" s="16">
        <v>1</v>
      </c>
      <c r="S481" s="16">
        <v>0</v>
      </c>
      <c r="T481" s="16">
        <v>0</v>
      </c>
      <c r="V481" s="12" t="s">
        <v>204</v>
      </c>
      <c r="W481" s="12" t="s">
        <v>204</v>
      </c>
      <c r="X481" s="16">
        <v>1</v>
      </c>
      <c r="Y481" s="16">
        <v>11</v>
      </c>
      <c r="Z481" s="16">
        <v>1</v>
      </c>
      <c r="AA481" s="16">
        <f t="shared" si="87"/>
        <v>120</v>
      </c>
      <c r="AB481" s="16" t="s">
        <v>643</v>
      </c>
      <c r="AC481" s="16" t="s">
        <v>592</v>
      </c>
      <c r="AD481" s="16">
        <f t="shared" si="77"/>
        <v>42000</v>
      </c>
      <c r="AE481" s="16">
        <f t="shared" si="78"/>
        <v>350</v>
      </c>
      <c r="AF481" s="16">
        <f t="shared" si="79"/>
        <v>131250</v>
      </c>
      <c r="AG481" s="16">
        <f t="shared" si="80"/>
        <v>100</v>
      </c>
      <c r="AH481" s="12">
        <v>0</v>
      </c>
      <c r="AI481" s="16">
        <f t="shared" si="81"/>
        <v>7</v>
      </c>
      <c r="AJ481" s="16">
        <f t="shared" si="82"/>
        <v>24150</v>
      </c>
      <c r="AK481" s="16">
        <f t="shared" si="83"/>
        <v>500</v>
      </c>
      <c r="AL481" s="16">
        <f t="shared" si="84"/>
        <v>5000</v>
      </c>
      <c r="AM481" s="16">
        <f t="shared" si="85"/>
        <v>90000</v>
      </c>
      <c r="AN481" s="16">
        <f t="shared" si="86"/>
        <v>292400</v>
      </c>
      <c r="AO481" s="12" t="s">
        <v>592</v>
      </c>
      <c r="AP481" s="16" t="s">
        <v>207</v>
      </c>
      <c r="AQ481" s="16" t="s">
        <v>204</v>
      </c>
      <c r="AS481" s="16" t="s">
        <v>2408</v>
      </c>
      <c r="AT481" s="16" t="s">
        <v>2407</v>
      </c>
      <c r="AU481" t="s">
        <v>2410</v>
      </c>
      <c r="AV481" s="15" t="s">
        <v>2409</v>
      </c>
      <c r="AW481" s="16" t="s">
        <v>593</v>
      </c>
      <c r="AX481" s="16" t="s">
        <v>204</v>
      </c>
      <c r="AY481" s="16" t="s">
        <v>204</v>
      </c>
      <c r="AZ481" s="16" t="s">
        <v>204</v>
      </c>
      <c r="BA481" s="16" t="s">
        <v>204</v>
      </c>
      <c r="BB481" s="16" t="s">
        <v>204</v>
      </c>
      <c r="BC481" s="16">
        <v>1</v>
      </c>
      <c r="BD481" s="16">
        <v>7.2</v>
      </c>
      <c r="BE481" s="16">
        <v>2800</v>
      </c>
      <c r="BF481" s="16">
        <v>1600</v>
      </c>
      <c r="BG481" s="16">
        <v>0</v>
      </c>
      <c r="BH481" s="16">
        <v>1200</v>
      </c>
      <c r="BI481" s="16">
        <v>1600</v>
      </c>
      <c r="BJ481" s="16">
        <v>0</v>
      </c>
    </row>
    <row r="482" spans="1:62" ht="20.149999999999999" customHeight="1" x14ac:dyDescent="0.35">
      <c r="A482">
        <v>481</v>
      </c>
      <c r="B482" t="s">
        <v>360</v>
      </c>
      <c r="C482" t="s">
        <v>7395</v>
      </c>
      <c r="D482" s="15" t="s">
        <v>1073</v>
      </c>
      <c r="E482" s="12" t="s">
        <v>98</v>
      </c>
      <c r="G482" s="12" t="s">
        <v>588</v>
      </c>
      <c r="H482" s="12" t="s">
        <v>589</v>
      </c>
      <c r="I482" s="12" t="s">
        <v>640</v>
      </c>
      <c r="J482" s="12" t="s">
        <v>2402</v>
      </c>
      <c r="K482" s="12" t="s">
        <v>641</v>
      </c>
      <c r="N482" s="16" t="s">
        <v>206</v>
      </c>
      <c r="O482" s="16" t="s">
        <v>1070</v>
      </c>
      <c r="P482" s="12" t="s">
        <v>482</v>
      </c>
      <c r="Q482" s="16">
        <v>2023</v>
      </c>
      <c r="R482" s="16">
        <v>0.49</v>
      </c>
      <c r="S482" s="16">
        <v>0</v>
      </c>
      <c r="T482" s="16">
        <v>0</v>
      </c>
      <c r="V482" s="12" t="s">
        <v>204</v>
      </c>
      <c r="W482" s="12" t="s">
        <v>204</v>
      </c>
      <c r="X482" s="16">
        <v>1</v>
      </c>
      <c r="Y482" s="16">
        <v>11</v>
      </c>
      <c r="Z482" s="16">
        <v>0.49</v>
      </c>
      <c r="AA482" s="16">
        <f t="shared" si="87"/>
        <v>58.8</v>
      </c>
      <c r="AB482" s="16" t="s">
        <v>643</v>
      </c>
      <c r="AC482" s="16" t="s">
        <v>592</v>
      </c>
      <c r="AD482" s="16">
        <f t="shared" si="77"/>
        <v>20580</v>
      </c>
      <c r="AE482" s="16">
        <f t="shared" si="78"/>
        <v>171.5</v>
      </c>
      <c r="AF482" s="16">
        <f t="shared" si="79"/>
        <v>64312.5</v>
      </c>
      <c r="AG482" s="16">
        <f t="shared" si="80"/>
        <v>49</v>
      </c>
      <c r="AH482" s="12">
        <v>0</v>
      </c>
      <c r="AI482" s="16">
        <f t="shared" si="81"/>
        <v>3.4299999999999997</v>
      </c>
      <c r="AJ482" s="16">
        <f t="shared" si="82"/>
        <v>11833.499999999998</v>
      </c>
      <c r="AK482" s="16">
        <f t="shared" si="83"/>
        <v>245</v>
      </c>
      <c r="AL482" s="16">
        <f t="shared" si="84"/>
        <v>2450</v>
      </c>
      <c r="AM482" s="16">
        <f t="shared" si="85"/>
        <v>44100</v>
      </c>
      <c r="AN482" s="16">
        <f t="shared" si="86"/>
        <v>143276</v>
      </c>
      <c r="AO482" s="12" t="s">
        <v>592</v>
      </c>
      <c r="AP482" s="16" t="s">
        <v>207</v>
      </c>
      <c r="AQ482" s="16" t="s">
        <v>204</v>
      </c>
      <c r="AS482" s="16" t="s">
        <v>2408</v>
      </c>
      <c r="AT482" s="16" t="s">
        <v>2407</v>
      </c>
      <c r="AU482" t="s">
        <v>2410</v>
      </c>
      <c r="AV482" s="15" t="s">
        <v>2409</v>
      </c>
      <c r="AW482" s="16" t="s">
        <v>593</v>
      </c>
      <c r="AX482" s="16" t="s">
        <v>204</v>
      </c>
      <c r="AY482" s="16" t="s">
        <v>204</v>
      </c>
      <c r="AZ482" s="16" t="s">
        <v>204</v>
      </c>
      <c r="BA482" s="16" t="s">
        <v>204</v>
      </c>
      <c r="BB482" s="16" t="s">
        <v>204</v>
      </c>
      <c r="BC482" s="16">
        <v>0.49</v>
      </c>
      <c r="BD482" s="16">
        <v>3.84</v>
      </c>
      <c r="BE482" s="16">
        <v>1360</v>
      </c>
      <c r="BF482" s="16">
        <v>1600</v>
      </c>
      <c r="BG482" s="16">
        <v>0</v>
      </c>
      <c r="BH482" s="16">
        <v>800</v>
      </c>
      <c r="BI482" s="16">
        <v>880</v>
      </c>
      <c r="BJ482" s="16">
        <v>0</v>
      </c>
    </row>
    <row r="483" spans="1:62" ht="20.149999999999999" customHeight="1" x14ac:dyDescent="0.35">
      <c r="A483">
        <v>482</v>
      </c>
      <c r="B483" t="s">
        <v>360</v>
      </c>
      <c r="C483" t="s">
        <v>7396</v>
      </c>
      <c r="D483" s="15" t="s">
        <v>1074</v>
      </c>
      <c r="E483" s="12" t="s">
        <v>98</v>
      </c>
      <c r="G483" s="12" t="s">
        <v>588</v>
      </c>
      <c r="H483" s="12" t="s">
        <v>589</v>
      </c>
      <c r="I483" s="12" t="s">
        <v>640</v>
      </c>
      <c r="J483" s="12" t="s">
        <v>2402</v>
      </c>
      <c r="K483" s="12" t="s">
        <v>641</v>
      </c>
      <c r="N483" s="16" t="s">
        <v>206</v>
      </c>
      <c r="O483" s="16" t="s">
        <v>1070</v>
      </c>
      <c r="P483" s="12" t="s">
        <v>482</v>
      </c>
      <c r="Q483" s="16">
        <v>2023</v>
      </c>
      <c r="R483" s="16">
        <v>3.8</v>
      </c>
      <c r="S483" s="16">
        <v>0</v>
      </c>
      <c r="T483" s="16">
        <v>0</v>
      </c>
      <c r="V483" s="12" t="s">
        <v>204</v>
      </c>
      <c r="W483" s="12" t="s">
        <v>204</v>
      </c>
      <c r="X483" s="16">
        <v>1</v>
      </c>
      <c r="Y483" s="16">
        <v>13</v>
      </c>
      <c r="Z483" s="16">
        <v>3.8</v>
      </c>
      <c r="AA483" s="16">
        <f t="shared" si="87"/>
        <v>456</v>
      </c>
      <c r="AB483" s="16" t="s">
        <v>643</v>
      </c>
      <c r="AC483" s="16" t="s">
        <v>592</v>
      </c>
      <c r="AD483" s="16">
        <f t="shared" si="77"/>
        <v>159600</v>
      </c>
      <c r="AE483" s="16">
        <f t="shared" si="78"/>
        <v>1330</v>
      </c>
      <c r="AF483" s="16">
        <f t="shared" si="79"/>
        <v>498750</v>
      </c>
      <c r="AG483" s="16">
        <f t="shared" si="80"/>
        <v>380</v>
      </c>
      <c r="AH483" s="12">
        <v>0</v>
      </c>
      <c r="AI483" s="16">
        <f t="shared" si="81"/>
        <v>26.599999999999998</v>
      </c>
      <c r="AJ483" s="16">
        <f t="shared" si="82"/>
        <v>91769.999999999985</v>
      </c>
      <c r="AK483" s="16">
        <f t="shared" si="83"/>
        <v>1900</v>
      </c>
      <c r="AL483" s="16">
        <f t="shared" si="84"/>
        <v>19000</v>
      </c>
      <c r="AM483" s="16">
        <f t="shared" si="85"/>
        <v>342000</v>
      </c>
      <c r="AN483" s="16">
        <f t="shared" si="86"/>
        <v>1111120</v>
      </c>
      <c r="AO483" s="12" t="s">
        <v>592</v>
      </c>
      <c r="AP483" s="16" t="s">
        <v>207</v>
      </c>
      <c r="AQ483" s="16" t="s">
        <v>204</v>
      </c>
      <c r="AS483" s="16" t="s">
        <v>2408</v>
      </c>
      <c r="AT483" s="16" t="s">
        <v>2407</v>
      </c>
      <c r="AU483" t="s">
        <v>2410</v>
      </c>
      <c r="AV483" s="15" t="s">
        <v>2409</v>
      </c>
      <c r="AW483" s="16" t="s">
        <v>593</v>
      </c>
      <c r="AX483" s="16" t="s">
        <v>204</v>
      </c>
      <c r="AY483" s="16" t="s">
        <v>204</v>
      </c>
      <c r="AZ483" s="16" t="s">
        <v>204</v>
      </c>
      <c r="BA483" s="16" t="s">
        <v>204</v>
      </c>
      <c r="BB483" s="16" t="s">
        <v>204</v>
      </c>
      <c r="BC483" s="16">
        <v>3.8</v>
      </c>
      <c r="BD483" s="16">
        <v>28.8</v>
      </c>
      <c r="BE483" s="16">
        <v>10.4</v>
      </c>
      <c r="BF483" s="16">
        <v>4000</v>
      </c>
      <c r="BG483" s="16">
        <v>0</v>
      </c>
      <c r="BH483" s="16">
        <v>6400</v>
      </c>
      <c r="BI483" s="16">
        <v>8000</v>
      </c>
      <c r="BJ483" s="16">
        <v>0</v>
      </c>
    </row>
    <row r="484" spans="1:62" ht="20.149999999999999" customHeight="1" x14ac:dyDescent="0.35">
      <c r="A484">
        <v>483</v>
      </c>
      <c r="B484" t="s">
        <v>360</v>
      </c>
      <c r="C484" t="s">
        <v>7397</v>
      </c>
      <c r="D484" s="15" t="s">
        <v>1075</v>
      </c>
      <c r="E484" s="12" t="s">
        <v>98</v>
      </c>
      <c r="G484" s="12" t="s">
        <v>588</v>
      </c>
      <c r="H484" s="12" t="s">
        <v>589</v>
      </c>
      <c r="I484" s="12" t="s">
        <v>640</v>
      </c>
      <c r="J484" s="12" t="s">
        <v>2402</v>
      </c>
      <c r="K484" s="12" t="s">
        <v>641</v>
      </c>
      <c r="N484" s="16" t="s">
        <v>206</v>
      </c>
      <c r="O484" s="16" t="s">
        <v>1070</v>
      </c>
      <c r="P484" s="12" t="s">
        <v>482</v>
      </c>
      <c r="Q484" s="16">
        <v>2023</v>
      </c>
      <c r="R484" s="16">
        <v>0.2</v>
      </c>
      <c r="S484" s="16">
        <v>0</v>
      </c>
      <c r="T484" s="16">
        <v>0</v>
      </c>
      <c r="V484" s="12" t="s">
        <v>204</v>
      </c>
      <c r="W484" s="12" t="s">
        <v>204</v>
      </c>
      <c r="X484" s="16">
        <v>1</v>
      </c>
      <c r="Y484" s="16">
        <v>14</v>
      </c>
      <c r="Z484" s="16">
        <v>0.2</v>
      </c>
      <c r="AA484" s="16">
        <f t="shared" si="87"/>
        <v>24</v>
      </c>
      <c r="AB484" s="16" t="s">
        <v>643</v>
      </c>
      <c r="AC484" s="16" t="s">
        <v>592</v>
      </c>
      <c r="AD484" s="16">
        <f t="shared" si="77"/>
        <v>8400</v>
      </c>
      <c r="AE484" s="16">
        <f t="shared" si="78"/>
        <v>70</v>
      </c>
      <c r="AF484" s="16">
        <f t="shared" si="79"/>
        <v>26250</v>
      </c>
      <c r="AG484" s="16">
        <f t="shared" si="80"/>
        <v>20</v>
      </c>
      <c r="AH484" s="12">
        <v>0</v>
      </c>
      <c r="AI484" s="16">
        <f t="shared" si="81"/>
        <v>1.4000000000000001</v>
      </c>
      <c r="AJ484" s="16">
        <f t="shared" si="82"/>
        <v>4830.0000000000009</v>
      </c>
      <c r="AK484" s="16">
        <f t="shared" si="83"/>
        <v>100</v>
      </c>
      <c r="AL484" s="16">
        <f t="shared" si="84"/>
        <v>1000</v>
      </c>
      <c r="AM484" s="16">
        <f t="shared" si="85"/>
        <v>18000</v>
      </c>
      <c r="AN484" s="16">
        <f t="shared" si="86"/>
        <v>58480</v>
      </c>
      <c r="AO484" s="12" t="s">
        <v>592</v>
      </c>
      <c r="AP484" s="16" t="s">
        <v>207</v>
      </c>
      <c r="AQ484" s="16" t="s">
        <v>204</v>
      </c>
      <c r="AS484" s="16" t="s">
        <v>2408</v>
      </c>
      <c r="AT484" s="16" t="s">
        <v>2407</v>
      </c>
      <c r="AU484" t="s">
        <v>2410</v>
      </c>
      <c r="AV484" s="15" t="s">
        <v>2409</v>
      </c>
      <c r="AW484" s="16" t="s">
        <v>593</v>
      </c>
      <c r="AX484" s="16" t="s">
        <v>204</v>
      </c>
      <c r="AY484" s="16" t="s">
        <v>204</v>
      </c>
      <c r="AZ484" s="16" t="s">
        <v>204</v>
      </c>
      <c r="BA484" s="16" t="s">
        <v>204</v>
      </c>
      <c r="BB484" s="16" t="s">
        <v>204</v>
      </c>
      <c r="BC484" s="16">
        <v>0.2</v>
      </c>
      <c r="BD484" s="16">
        <v>13.6</v>
      </c>
      <c r="BE484" s="16">
        <v>5600</v>
      </c>
      <c r="BF484" s="16">
        <v>4000</v>
      </c>
      <c r="BG484" s="16">
        <v>0</v>
      </c>
      <c r="BH484" s="16">
        <v>2000</v>
      </c>
      <c r="BI484" s="16">
        <v>2000</v>
      </c>
      <c r="BJ484" s="16">
        <v>0</v>
      </c>
    </row>
    <row r="485" spans="1:62" ht="20.149999999999999" customHeight="1" x14ac:dyDescent="0.35">
      <c r="A485">
        <v>484</v>
      </c>
      <c r="B485" t="s">
        <v>360</v>
      </c>
      <c r="C485" t="s">
        <v>7398</v>
      </c>
      <c r="D485" s="15" t="s">
        <v>818</v>
      </c>
      <c r="E485" s="12" t="s">
        <v>98</v>
      </c>
      <c r="G485" s="12" t="s">
        <v>588</v>
      </c>
      <c r="H485" s="12" t="s">
        <v>589</v>
      </c>
      <c r="I485" s="12" t="s">
        <v>640</v>
      </c>
      <c r="J485" s="12" t="s">
        <v>2402</v>
      </c>
      <c r="K485" s="12" t="s">
        <v>641</v>
      </c>
      <c r="N485" s="16" t="s">
        <v>206</v>
      </c>
      <c r="O485" s="16" t="s">
        <v>1070</v>
      </c>
      <c r="P485" s="12" t="s">
        <v>482</v>
      </c>
      <c r="Q485" s="16">
        <v>2023</v>
      </c>
      <c r="R485" s="16">
        <v>0.5</v>
      </c>
      <c r="S485" s="16">
        <v>0</v>
      </c>
      <c r="T485" s="16">
        <v>0</v>
      </c>
      <c r="V485" s="12" t="s">
        <v>204</v>
      </c>
      <c r="W485" s="12" t="s">
        <v>204</v>
      </c>
      <c r="X485" s="16">
        <v>1</v>
      </c>
      <c r="Y485" s="16">
        <v>9</v>
      </c>
      <c r="Z485" s="16">
        <v>0.5</v>
      </c>
      <c r="AA485" s="16">
        <f t="shared" si="87"/>
        <v>60</v>
      </c>
      <c r="AB485" s="16" t="s">
        <v>643</v>
      </c>
      <c r="AC485" s="16" t="s">
        <v>592</v>
      </c>
      <c r="AD485" s="16">
        <f t="shared" si="77"/>
        <v>21000</v>
      </c>
      <c r="AE485" s="16">
        <f t="shared" si="78"/>
        <v>175</v>
      </c>
      <c r="AF485" s="16">
        <f t="shared" si="79"/>
        <v>65625</v>
      </c>
      <c r="AG485" s="16">
        <f t="shared" si="80"/>
        <v>50</v>
      </c>
      <c r="AH485" s="12">
        <v>0</v>
      </c>
      <c r="AI485" s="16">
        <f t="shared" si="81"/>
        <v>3.5</v>
      </c>
      <c r="AJ485" s="16">
        <f t="shared" si="82"/>
        <v>12075</v>
      </c>
      <c r="AK485" s="16">
        <f t="shared" si="83"/>
        <v>250</v>
      </c>
      <c r="AL485" s="16">
        <f t="shared" si="84"/>
        <v>2500</v>
      </c>
      <c r="AM485" s="16">
        <f t="shared" si="85"/>
        <v>45000</v>
      </c>
      <c r="AN485" s="16">
        <f t="shared" si="86"/>
        <v>146200</v>
      </c>
      <c r="AO485" s="12" t="s">
        <v>592</v>
      </c>
      <c r="AP485" s="16" t="s">
        <v>207</v>
      </c>
      <c r="AQ485" s="16" t="s">
        <v>204</v>
      </c>
      <c r="AS485" s="16" t="s">
        <v>2408</v>
      </c>
      <c r="AT485" s="16" t="s">
        <v>2407</v>
      </c>
      <c r="AU485" t="s">
        <v>2410</v>
      </c>
      <c r="AV485" s="15" t="s">
        <v>2409</v>
      </c>
      <c r="AW485" s="16" t="s">
        <v>593</v>
      </c>
      <c r="AX485" s="16" t="s">
        <v>204</v>
      </c>
      <c r="AY485" s="16" t="s">
        <v>204</v>
      </c>
      <c r="AZ485" s="16" t="s">
        <v>204</v>
      </c>
      <c r="BA485" s="16" t="s">
        <v>204</v>
      </c>
      <c r="BB485" s="16" t="s">
        <v>204</v>
      </c>
      <c r="BC485" s="16">
        <v>0.5</v>
      </c>
      <c r="BD485" s="16">
        <v>3.6</v>
      </c>
      <c r="BE485" s="16">
        <v>1360</v>
      </c>
      <c r="BF485" s="16">
        <v>1200</v>
      </c>
      <c r="BG485" s="16">
        <v>0</v>
      </c>
      <c r="BH485" s="16">
        <v>480</v>
      </c>
      <c r="BI485" s="16">
        <v>560</v>
      </c>
      <c r="BJ485" s="16">
        <v>0</v>
      </c>
    </row>
    <row r="486" spans="1:62" ht="20.149999999999999" customHeight="1" x14ac:dyDescent="0.35">
      <c r="A486">
        <v>485</v>
      </c>
      <c r="B486" t="s">
        <v>360</v>
      </c>
      <c r="C486" t="s">
        <v>7399</v>
      </c>
      <c r="D486" s="15" t="s">
        <v>1076</v>
      </c>
      <c r="E486" s="12" t="s">
        <v>98</v>
      </c>
      <c r="G486" s="12" t="s">
        <v>588</v>
      </c>
      <c r="H486" s="12" t="s">
        <v>589</v>
      </c>
      <c r="I486" s="12" t="s">
        <v>640</v>
      </c>
      <c r="J486" s="12" t="s">
        <v>2402</v>
      </c>
      <c r="K486" s="12" t="s">
        <v>641</v>
      </c>
      <c r="N486" s="16" t="s">
        <v>206</v>
      </c>
      <c r="O486" s="16" t="s">
        <v>1070</v>
      </c>
      <c r="P486" s="12" t="s">
        <v>482</v>
      </c>
      <c r="Q486" s="16">
        <v>2023</v>
      </c>
      <c r="R486" s="16">
        <v>0.8</v>
      </c>
      <c r="S486" s="16">
        <v>0</v>
      </c>
      <c r="T486" s="16">
        <v>0</v>
      </c>
      <c r="V486" s="12" t="s">
        <v>204</v>
      </c>
      <c r="W486" s="12" t="s">
        <v>204</v>
      </c>
      <c r="X486" s="16">
        <v>1</v>
      </c>
      <c r="Y486" s="16">
        <v>7</v>
      </c>
      <c r="Z486" s="16">
        <v>0.8</v>
      </c>
      <c r="AA486" s="16">
        <f t="shared" si="87"/>
        <v>96</v>
      </c>
      <c r="AB486" s="16" t="s">
        <v>643</v>
      </c>
      <c r="AC486" s="16" t="s">
        <v>592</v>
      </c>
      <c r="AD486" s="16">
        <f t="shared" si="77"/>
        <v>33600</v>
      </c>
      <c r="AE486" s="16">
        <f t="shared" si="78"/>
        <v>280</v>
      </c>
      <c r="AF486" s="16">
        <f t="shared" si="79"/>
        <v>105000</v>
      </c>
      <c r="AG486" s="16">
        <f t="shared" si="80"/>
        <v>80</v>
      </c>
      <c r="AH486" s="12">
        <v>0</v>
      </c>
      <c r="AI486" s="16">
        <f t="shared" si="81"/>
        <v>5.6000000000000005</v>
      </c>
      <c r="AJ486" s="16">
        <f t="shared" si="82"/>
        <v>19320.000000000004</v>
      </c>
      <c r="AK486" s="16">
        <f t="shared" si="83"/>
        <v>400</v>
      </c>
      <c r="AL486" s="16">
        <f t="shared" si="84"/>
        <v>4000</v>
      </c>
      <c r="AM486" s="16">
        <f t="shared" si="85"/>
        <v>72000</v>
      </c>
      <c r="AN486" s="16">
        <f t="shared" si="86"/>
        <v>233920</v>
      </c>
      <c r="AO486" s="12" t="s">
        <v>592</v>
      </c>
      <c r="AP486" s="16" t="s">
        <v>207</v>
      </c>
      <c r="AQ486" s="16" t="s">
        <v>204</v>
      </c>
      <c r="AS486" s="16" t="s">
        <v>2408</v>
      </c>
      <c r="AT486" s="16" t="s">
        <v>2407</v>
      </c>
      <c r="AU486" t="s">
        <v>2410</v>
      </c>
      <c r="AV486" s="15" t="s">
        <v>2409</v>
      </c>
      <c r="AW486" s="16" t="s">
        <v>593</v>
      </c>
      <c r="AX486" s="16" t="s">
        <v>204</v>
      </c>
      <c r="AY486" s="16" t="s">
        <v>204</v>
      </c>
      <c r="AZ486" s="16" t="s">
        <v>204</v>
      </c>
      <c r="BA486" s="16" t="s">
        <v>204</v>
      </c>
      <c r="BB486" s="16" t="s">
        <v>204</v>
      </c>
      <c r="BC486" s="16">
        <v>0.8</v>
      </c>
      <c r="BD486" s="16">
        <v>6.24</v>
      </c>
      <c r="BE486" s="16">
        <v>2560</v>
      </c>
      <c r="BF486" s="16">
        <v>1600</v>
      </c>
      <c r="BG486" s="16">
        <v>0</v>
      </c>
      <c r="BH486" s="16">
        <v>800</v>
      </c>
      <c r="BI486" s="16">
        <v>1280</v>
      </c>
      <c r="BJ486" s="16">
        <v>0</v>
      </c>
    </row>
    <row r="487" spans="1:62" ht="20.149999999999999" customHeight="1" x14ac:dyDescent="0.35">
      <c r="A487">
        <v>486</v>
      </c>
      <c r="B487" t="s">
        <v>360</v>
      </c>
      <c r="C487" t="s">
        <v>7400</v>
      </c>
      <c r="D487" s="15" t="s">
        <v>1077</v>
      </c>
      <c r="E487" s="12" t="s">
        <v>93</v>
      </c>
      <c r="G487" s="12" t="s">
        <v>588</v>
      </c>
      <c r="H487" s="12" t="s">
        <v>589</v>
      </c>
      <c r="I487" s="12" t="s">
        <v>640</v>
      </c>
      <c r="J487" s="12" t="s">
        <v>2402</v>
      </c>
      <c r="K487" s="12" t="s">
        <v>641</v>
      </c>
      <c r="N487" s="16" t="s">
        <v>206</v>
      </c>
      <c r="O487" s="16" t="s">
        <v>1070</v>
      </c>
      <c r="P487" s="12" t="s">
        <v>482</v>
      </c>
      <c r="Q487" s="16">
        <v>2023</v>
      </c>
      <c r="R487" s="16">
        <v>0.5</v>
      </c>
      <c r="S487" s="16">
        <v>0</v>
      </c>
      <c r="T487" s="16">
        <v>0</v>
      </c>
      <c r="V487" s="12" t="s">
        <v>204</v>
      </c>
      <c r="W487" s="12" t="s">
        <v>204</v>
      </c>
      <c r="X487" s="16">
        <v>1</v>
      </c>
      <c r="Y487" s="16">
        <v>9</v>
      </c>
      <c r="Z487" s="16">
        <v>0.5</v>
      </c>
      <c r="AA487" s="16">
        <f t="shared" si="87"/>
        <v>60</v>
      </c>
      <c r="AB487" s="16" t="s">
        <v>643</v>
      </c>
      <c r="AC487" s="16" t="s">
        <v>592</v>
      </c>
      <c r="AD487" s="16">
        <f t="shared" si="77"/>
        <v>21000</v>
      </c>
      <c r="AE487" s="16">
        <f t="shared" si="78"/>
        <v>175</v>
      </c>
      <c r="AF487" s="16">
        <f t="shared" si="79"/>
        <v>65625</v>
      </c>
      <c r="AG487" s="16">
        <f t="shared" si="80"/>
        <v>50</v>
      </c>
      <c r="AH487" s="12">
        <v>0</v>
      </c>
      <c r="AI487" s="16">
        <f t="shared" si="81"/>
        <v>3.5</v>
      </c>
      <c r="AJ487" s="16">
        <f t="shared" si="82"/>
        <v>12075</v>
      </c>
      <c r="AK487" s="16">
        <f t="shared" si="83"/>
        <v>250</v>
      </c>
      <c r="AL487" s="16">
        <f t="shared" si="84"/>
        <v>2500</v>
      </c>
      <c r="AM487" s="16">
        <f t="shared" si="85"/>
        <v>45000</v>
      </c>
      <c r="AN487" s="16">
        <f t="shared" si="86"/>
        <v>146200</v>
      </c>
      <c r="AO487" s="12" t="s">
        <v>592</v>
      </c>
      <c r="AP487" s="16" t="s">
        <v>207</v>
      </c>
      <c r="AQ487" s="16" t="s">
        <v>204</v>
      </c>
      <c r="AS487" s="16" t="s">
        <v>2408</v>
      </c>
      <c r="AT487" s="16" t="s">
        <v>2407</v>
      </c>
      <c r="AU487" t="s">
        <v>2410</v>
      </c>
      <c r="AV487" s="15" t="s">
        <v>2409</v>
      </c>
      <c r="AW487" s="16" t="s">
        <v>593</v>
      </c>
      <c r="AX487" s="16" t="s">
        <v>204</v>
      </c>
      <c r="AY487" s="16" t="s">
        <v>204</v>
      </c>
      <c r="AZ487" s="16" t="s">
        <v>204</v>
      </c>
      <c r="BA487" s="16" t="s">
        <v>204</v>
      </c>
      <c r="BB487" s="16" t="s">
        <v>204</v>
      </c>
      <c r="BC487" s="16">
        <v>0.5</v>
      </c>
      <c r="BD487" s="16">
        <v>3.76</v>
      </c>
      <c r="BE487" s="16">
        <v>1360</v>
      </c>
      <c r="BF487" s="16">
        <v>800</v>
      </c>
      <c r="BG487" s="16">
        <v>0</v>
      </c>
      <c r="BH487" s="16">
        <v>800</v>
      </c>
      <c r="BI487" s="16">
        <v>800</v>
      </c>
      <c r="BJ487" s="16">
        <v>0</v>
      </c>
    </row>
    <row r="488" spans="1:62" ht="20.149999999999999" customHeight="1" x14ac:dyDescent="0.35">
      <c r="A488">
        <v>487</v>
      </c>
      <c r="B488" t="s">
        <v>360</v>
      </c>
      <c r="C488" t="s">
        <v>7401</v>
      </c>
      <c r="D488" s="15" t="s">
        <v>1078</v>
      </c>
      <c r="E488" s="12" t="s">
        <v>98</v>
      </c>
      <c r="G488" s="12" t="s">
        <v>588</v>
      </c>
      <c r="H488" s="12" t="s">
        <v>589</v>
      </c>
      <c r="I488" s="12" t="s">
        <v>640</v>
      </c>
      <c r="J488" s="12" t="s">
        <v>2402</v>
      </c>
      <c r="K488" s="12" t="s">
        <v>641</v>
      </c>
      <c r="N488" s="16" t="s">
        <v>206</v>
      </c>
      <c r="O488" s="16" t="s">
        <v>1070</v>
      </c>
      <c r="P488" s="12" t="s">
        <v>482</v>
      </c>
      <c r="Q488" s="16">
        <v>2023</v>
      </c>
      <c r="R488" s="16">
        <v>1</v>
      </c>
      <c r="S488" s="16">
        <v>0</v>
      </c>
      <c r="T488" s="16">
        <v>0</v>
      </c>
      <c r="V488" s="12" t="s">
        <v>204</v>
      </c>
      <c r="W488" s="12" t="s">
        <v>204</v>
      </c>
      <c r="X488" s="16">
        <v>1</v>
      </c>
      <c r="Y488" s="16">
        <v>5</v>
      </c>
      <c r="Z488" s="16">
        <v>1</v>
      </c>
      <c r="AA488" s="16">
        <f t="shared" si="87"/>
        <v>120</v>
      </c>
      <c r="AB488" s="16" t="s">
        <v>643</v>
      </c>
      <c r="AC488" s="16" t="s">
        <v>592</v>
      </c>
      <c r="AD488" s="16">
        <f t="shared" si="77"/>
        <v>42000</v>
      </c>
      <c r="AE488" s="16">
        <f t="shared" si="78"/>
        <v>350</v>
      </c>
      <c r="AF488" s="16">
        <f t="shared" si="79"/>
        <v>131250</v>
      </c>
      <c r="AG488" s="16">
        <f t="shared" si="80"/>
        <v>100</v>
      </c>
      <c r="AH488" s="12">
        <v>0</v>
      </c>
      <c r="AI488" s="16">
        <f t="shared" si="81"/>
        <v>7</v>
      </c>
      <c r="AJ488" s="16">
        <f t="shared" si="82"/>
        <v>24150</v>
      </c>
      <c r="AK488" s="16">
        <f t="shared" si="83"/>
        <v>500</v>
      </c>
      <c r="AL488" s="16">
        <f t="shared" si="84"/>
        <v>5000</v>
      </c>
      <c r="AM488" s="16">
        <f t="shared" si="85"/>
        <v>90000</v>
      </c>
      <c r="AN488" s="16">
        <f t="shared" si="86"/>
        <v>292400</v>
      </c>
      <c r="AO488" s="12" t="s">
        <v>592</v>
      </c>
      <c r="AP488" s="16" t="s">
        <v>207</v>
      </c>
      <c r="AQ488" s="16" t="s">
        <v>204</v>
      </c>
      <c r="AS488" s="16" t="s">
        <v>2408</v>
      </c>
      <c r="AT488" s="16" t="s">
        <v>2407</v>
      </c>
      <c r="AU488" t="s">
        <v>2410</v>
      </c>
      <c r="AV488" s="15" t="s">
        <v>2409</v>
      </c>
      <c r="AW488" s="16" t="s">
        <v>593</v>
      </c>
      <c r="AX488" s="16" t="s">
        <v>204</v>
      </c>
      <c r="AY488" s="16" t="s">
        <v>204</v>
      </c>
      <c r="AZ488" s="16" t="s">
        <v>204</v>
      </c>
      <c r="BA488" s="16" t="s">
        <v>204</v>
      </c>
      <c r="BB488" s="16" t="s">
        <v>204</v>
      </c>
      <c r="BC488" s="16">
        <v>1</v>
      </c>
      <c r="BD488" s="16">
        <v>7.52</v>
      </c>
      <c r="BE488" s="16">
        <v>2800</v>
      </c>
      <c r="BF488" s="16">
        <v>1600</v>
      </c>
      <c r="BG488" s="16">
        <v>0</v>
      </c>
      <c r="BH488" s="16">
        <v>1520</v>
      </c>
      <c r="BI488" s="16">
        <v>1600</v>
      </c>
      <c r="BJ488" s="16">
        <v>0</v>
      </c>
    </row>
    <row r="489" spans="1:62" ht="20.149999999999999" customHeight="1" x14ac:dyDescent="0.35">
      <c r="A489">
        <v>488</v>
      </c>
      <c r="B489" t="s">
        <v>360</v>
      </c>
      <c r="C489" t="s">
        <v>7402</v>
      </c>
      <c r="D489" s="15" t="s">
        <v>1079</v>
      </c>
      <c r="E489" s="12" t="s">
        <v>98</v>
      </c>
      <c r="G489" s="12" t="s">
        <v>588</v>
      </c>
      <c r="H489" s="12" t="s">
        <v>589</v>
      </c>
      <c r="I489" s="12" t="s">
        <v>640</v>
      </c>
      <c r="J489" s="12" t="s">
        <v>2402</v>
      </c>
      <c r="K489" s="12" t="s">
        <v>641</v>
      </c>
      <c r="N489" s="16" t="s">
        <v>206</v>
      </c>
      <c r="O489" s="16" t="s">
        <v>1070</v>
      </c>
      <c r="P489" s="12" t="s">
        <v>482</v>
      </c>
      <c r="Q489" s="16">
        <v>2023</v>
      </c>
      <c r="R489" s="16">
        <v>0.6</v>
      </c>
      <c r="S489" s="16">
        <v>0</v>
      </c>
      <c r="T489" s="16">
        <v>0</v>
      </c>
      <c r="V489" s="12" t="s">
        <v>204</v>
      </c>
      <c r="W489" s="12" t="s">
        <v>204</v>
      </c>
      <c r="X489" s="16">
        <v>1</v>
      </c>
      <c r="Y489" s="16">
        <v>10</v>
      </c>
      <c r="Z489" s="16">
        <v>0.6</v>
      </c>
      <c r="AA489" s="16">
        <f t="shared" si="87"/>
        <v>72</v>
      </c>
      <c r="AB489" s="16" t="s">
        <v>643</v>
      </c>
      <c r="AC489" s="16" t="s">
        <v>592</v>
      </c>
      <c r="AD489" s="16">
        <f t="shared" si="77"/>
        <v>25200</v>
      </c>
      <c r="AE489" s="16">
        <f t="shared" si="78"/>
        <v>210</v>
      </c>
      <c r="AF489" s="16">
        <f t="shared" si="79"/>
        <v>78750</v>
      </c>
      <c r="AG489" s="16">
        <f t="shared" si="80"/>
        <v>60</v>
      </c>
      <c r="AH489" s="12">
        <v>0</v>
      </c>
      <c r="AI489" s="16">
        <f t="shared" si="81"/>
        <v>4.2</v>
      </c>
      <c r="AJ489" s="16">
        <f t="shared" si="82"/>
        <v>14490</v>
      </c>
      <c r="AK489" s="16">
        <f t="shared" si="83"/>
        <v>300</v>
      </c>
      <c r="AL489" s="16">
        <f t="shared" si="84"/>
        <v>3000</v>
      </c>
      <c r="AM489" s="16">
        <f t="shared" si="85"/>
        <v>54000</v>
      </c>
      <c r="AN489" s="16">
        <f t="shared" si="86"/>
        <v>175440</v>
      </c>
      <c r="AO489" s="12" t="s">
        <v>592</v>
      </c>
      <c r="AP489" s="16" t="s">
        <v>207</v>
      </c>
      <c r="AQ489" s="16" t="s">
        <v>204</v>
      </c>
      <c r="AS489" s="16" t="s">
        <v>2408</v>
      </c>
      <c r="AT489" s="16" t="s">
        <v>2407</v>
      </c>
      <c r="AU489" t="s">
        <v>2410</v>
      </c>
      <c r="AV489" s="15" t="s">
        <v>2409</v>
      </c>
      <c r="AW489" s="16" t="s">
        <v>593</v>
      </c>
      <c r="AX489" s="16" t="s">
        <v>204</v>
      </c>
      <c r="AY489" s="16" t="s">
        <v>204</v>
      </c>
      <c r="AZ489" s="16" t="s">
        <v>204</v>
      </c>
      <c r="BA489" s="16" t="s">
        <v>204</v>
      </c>
      <c r="BB489" s="16" t="s">
        <v>204</v>
      </c>
      <c r="BC489" s="16">
        <v>0.6</v>
      </c>
      <c r="BD489" s="16">
        <v>4.8</v>
      </c>
      <c r="BE489" s="16">
        <v>1440</v>
      </c>
      <c r="BF489" s="16">
        <v>1200</v>
      </c>
      <c r="BG489" s="16">
        <v>0</v>
      </c>
      <c r="BH489" s="16">
        <v>1360</v>
      </c>
      <c r="BI489" s="16">
        <v>800</v>
      </c>
      <c r="BJ489" s="16">
        <v>0</v>
      </c>
    </row>
    <row r="490" spans="1:62" ht="20.149999999999999" customHeight="1" x14ac:dyDescent="0.35">
      <c r="A490">
        <v>489</v>
      </c>
      <c r="B490" t="s">
        <v>360</v>
      </c>
      <c r="C490" t="s">
        <v>7403</v>
      </c>
      <c r="D490" s="15" t="s">
        <v>1080</v>
      </c>
      <c r="E490" s="12" t="s">
        <v>98</v>
      </c>
      <c r="G490" s="12" t="s">
        <v>588</v>
      </c>
      <c r="H490" s="12" t="s">
        <v>589</v>
      </c>
      <c r="I490" s="12" t="s">
        <v>640</v>
      </c>
      <c r="J490" s="12" t="s">
        <v>2402</v>
      </c>
      <c r="K490" s="12" t="s">
        <v>641</v>
      </c>
      <c r="N490" s="16" t="s">
        <v>206</v>
      </c>
      <c r="O490" s="16" t="s">
        <v>1070</v>
      </c>
      <c r="P490" s="12" t="s">
        <v>482</v>
      </c>
      <c r="Q490" s="16">
        <v>2023</v>
      </c>
      <c r="R490" s="16">
        <v>0.6</v>
      </c>
      <c r="S490" s="16">
        <v>0</v>
      </c>
      <c r="T490" s="16">
        <v>0</v>
      </c>
      <c r="V490" s="12" t="s">
        <v>204</v>
      </c>
      <c r="W490" s="12" t="s">
        <v>204</v>
      </c>
      <c r="X490" s="16">
        <v>1</v>
      </c>
      <c r="Y490" s="16">
        <v>14</v>
      </c>
      <c r="Z490" s="16">
        <v>0.6</v>
      </c>
      <c r="AA490" s="16">
        <f t="shared" si="87"/>
        <v>72</v>
      </c>
      <c r="AB490" s="16" t="s">
        <v>643</v>
      </c>
      <c r="AC490" s="16" t="s">
        <v>592</v>
      </c>
      <c r="AD490" s="16">
        <f t="shared" si="77"/>
        <v>25200</v>
      </c>
      <c r="AE490" s="16">
        <f t="shared" si="78"/>
        <v>210</v>
      </c>
      <c r="AF490" s="16">
        <f t="shared" si="79"/>
        <v>78750</v>
      </c>
      <c r="AG490" s="16">
        <f t="shared" si="80"/>
        <v>60</v>
      </c>
      <c r="AH490" s="12">
        <v>0</v>
      </c>
      <c r="AI490" s="16">
        <f t="shared" si="81"/>
        <v>4.2</v>
      </c>
      <c r="AJ490" s="16">
        <f t="shared" si="82"/>
        <v>14490</v>
      </c>
      <c r="AK490" s="16">
        <f t="shared" si="83"/>
        <v>300</v>
      </c>
      <c r="AL490" s="16">
        <f t="shared" si="84"/>
        <v>3000</v>
      </c>
      <c r="AM490" s="16">
        <f t="shared" si="85"/>
        <v>54000</v>
      </c>
      <c r="AN490" s="16">
        <f t="shared" si="86"/>
        <v>175440</v>
      </c>
      <c r="AO490" s="12" t="s">
        <v>592</v>
      </c>
      <c r="AP490" s="16" t="s">
        <v>207</v>
      </c>
      <c r="AQ490" s="16" t="s">
        <v>204</v>
      </c>
      <c r="AS490" s="16" t="s">
        <v>2408</v>
      </c>
      <c r="AT490" s="16" t="s">
        <v>2407</v>
      </c>
      <c r="AU490" t="s">
        <v>2410</v>
      </c>
      <c r="AV490" s="15" t="s">
        <v>2409</v>
      </c>
      <c r="AW490" s="16" t="s">
        <v>593</v>
      </c>
      <c r="AX490" s="16" t="s">
        <v>204</v>
      </c>
      <c r="AY490" s="16" t="s">
        <v>204</v>
      </c>
      <c r="AZ490" s="16" t="s">
        <v>204</v>
      </c>
      <c r="BA490" s="16" t="s">
        <v>204</v>
      </c>
      <c r="BB490" s="16" t="s">
        <v>204</v>
      </c>
      <c r="BC490" s="16">
        <v>0.6</v>
      </c>
      <c r="BD490" s="16">
        <v>4.4000000000000004</v>
      </c>
      <c r="BE490" s="16">
        <v>1440</v>
      </c>
      <c r="BF490" s="16">
        <v>800</v>
      </c>
      <c r="BG490" s="16">
        <v>0</v>
      </c>
      <c r="BH490" s="16">
        <v>800</v>
      </c>
      <c r="BI490" s="16">
        <v>1360</v>
      </c>
      <c r="BJ490" s="16">
        <v>0</v>
      </c>
    </row>
    <row r="491" spans="1:62" ht="20.149999999999999" customHeight="1" x14ac:dyDescent="0.35">
      <c r="A491">
        <v>490</v>
      </c>
      <c r="B491" t="s">
        <v>360</v>
      </c>
      <c r="C491" t="s">
        <v>7404</v>
      </c>
      <c r="D491" s="15" t="s">
        <v>1081</v>
      </c>
      <c r="E491" s="12" t="s">
        <v>98</v>
      </c>
      <c r="G491" s="12" t="s">
        <v>588</v>
      </c>
      <c r="H491" s="12" t="s">
        <v>589</v>
      </c>
      <c r="I491" s="12" t="s">
        <v>640</v>
      </c>
      <c r="J491" s="12" t="s">
        <v>2402</v>
      </c>
      <c r="K491" s="12" t="s">
        <v>641</v>
      </c>
      <c r="N491" s="16" t="s">
        <v>206</v>
      </c>
      <c r="O491" s="16" t="s">
        <v>1070</v>
      </c>
      <c r="P491" s="12" t="s">
        <v>482</v>
      </c>
      <c r="Q491" s="16">
        <v>2023</v>
      </c>
      <c r="R491" s="16">
        <v>0.6</v>
      </c>
      <c r="S491" s="16">
        <v>0</v>
      </c>
      <c r="T491" s="16">
        <v>0</v>
      </c>
      <c r="V491" s="12" t="s">
        <v>204</v>
      </c>
      <c r="W491" s="12" t="s">
        <v>204</v>
      </c>
      <c r="X491" s="16">
        <v>1</v>
      </c>
      <c r="Y491" s="16">
        <v>9</v>
      </c>
      <c r="Z491" s="16">
        <v>0.6</v>
      </c>
      <c r="AA491" s="16">
        <f t="shared" si="87"/>
        <v>72</v>
      </c>
      <c r="AB491" s="16" t="s">
        <v>643</v>
      </c>
      <c r="AC491" s="16" t="s">
        <v>592</v>
      </c>
      <c r="AD491" s="16">
        <f t="shared" si="77"/>
        <v>25200</v>
      </c>
      <c r="AE491" s="16">
        <f t="shared" si="78"/>
        <v>210</v>
      </c>
      <c r="AF491" s="16">
        <f t="shared" si="79"/>
        <v>78750</v>
      </c>
      <c r="AG491" s="16">
        <f t="shared" si="80"/>
        <v>60</v>
      </c>
      <c r="AH491" s="12">
        <v>0</v>
      </c>
      <c r="AI491" s="16">
        <f t="shared" si="81"/>
        <v>4.2</v>
      </c>
      <c r="AJ491" s="16">
        <f t="shared" si="82"/>
        <v>14490</v>
      </c>
      <c r="AK491" s="16">
        <f t="shared" si="83"/>
        <v>300</v>
      </c>
      <c r="AL491" s="16">
        <f t="shared" si="84"/>
        <v>3000</v>
      </c>
      <c r="AM491" s="16">
        <f t="shared" si="85"/>
        <v>54000</v>
      </c>
      <c r="AN491" s="16">
        <f t="shared" si="86"/>
        <v>175440</v>
      </c>
      <c r="AO491" s="12" t="s">
        <v>592</v>
      </c>
      <c r="AP491" s="16" t="s">
        <v>207</v>
      </c>
      <c r="AQ491" s="16" t="s">
        <v>204</v>
      </c>
      <c r="AS491" s="16" t="s">
        <v>2408</v>
      </c>
      <c r="AT491" s="16" t="s">
        <v>2407</v>
      </c>
      <c r="AU491" t="s">
        <v>2410</v>
      </c>
      <c r="AV491" s="15" t="s">
        <v>2409</v>
      </c>
      <c r="AW491" s="16" t="s">
        <v>593</v>
      </c>
      <c r="AX491" s="16" t="s">
        <v>204</v>
      </c>
      <c r="AY491" s="16" t="s">
        <v>204</v>
      </c>
      <c r="AZ491" s="16" t="s">
        <v>204</v>
      </c>
      <c r="BA491" s="16" t="s">
        <v>204</v>
      </c>
      <c r="BB491" s="16" t="s">
        <v>204</v>
      </c>
      <c r="BC491" s="16">
        <v>0.6</v>
      </c>
      <c r="BD491" s="16">
        <v>4.5599999999999996</v>
      </c>
      <c r="BE491" s="16">
        <v>1440</v>
      </c>
      <c r="BF491" s="16">
        <v>800</v>
      </c>
      <c r="BG491" s="16">
        <v>0</v>
      </c>
      <c r="BH491" s="16">
        <v>800</v>
      </c>
      <c r="BI491" s="16">
        <v>1520</v>
      </c>
      <c r="BJ491" s="16">
        <v>0</v>
      </c>
    </row>
    <row r="492" spans="1:62" ht="20.149999999999999" customHeight="1" x14ac:dyDescent="0.35">
      <c r="A492">
        <v>491</v>
      </c>
      <c r="B492" t="s">
        <v>360</v>
      </c>
      <c r="C492" t="s">
        <v>7405</v>
      </c>
      <c r="D492" s="15" t="s">
        <v>1082</v>
      </c>
      <c r="E492" s="12" t="s">
        <v>98</v>
      </c>
      <c r="G492" s="12" t="s">
        <v>588</v>
      </c>
      <c r="H492" s="12" t="s">
        <v>589</v>
      </c>
      <c r="I492" s="12" t="s">
        <v>640</v>
      </c>
      <c r="J492" s="12" t="s">
        <v>2402</v>
      </c>
      <c r="K492" s="12" t="s">
        <v>641</v>
      </c>
      <c r="N492" s="16" t="s">
        <v>206</v>
      </c>
      <c r="O492" s="16" t="s">
        <v>1070</v>
      </c>
      <c r="P492" s="12" t="s">
        <v>482</v>
      </c>
      <c r="Q492" s="16">
        <v>2023</v>
      </c>
      <c r="R492" s="16">
        <v>0.2</v>
      </c>
      <c r="S492" s="16">
        <v>0</v>
      </c>
      <c r="T492" s="16">
        <v>0</v>
      </c>
      <c r="V492" s="12" t="s">
        <v>204</v>
      </c>
      <c r="W492" s="12" t="s">
        <v>204</v>
      </c>
      <c r="X492" s="16">
        <v>1</v>
      </c>
      <c r="Y492" s="16">
        <v>8</v>
      </c>
      <c r="Z492" s="16">
        <v>0.2</v>
      </c>
      <c r="AA492" s="16">
        <f t="shared" si="87"/>
        <v>24</v>
      </c>
      <c r="AB492" s="16" t="s">
        <v>643</v>
      </c>
      <c r="AC492" s="16" t="s">
        <v>592</v>
      </c>
      <c r="AD492" s="16">
        <f t="shared" si="77"/>
        <v>8400</v>
      </c>
      <c r="AE492" s="16">
        <f t="shared" si="78"/>
        <v>70</v>
      </c>
      <c r="AF492" s="16">
        <f t="shared" si="79"/>
        <v>26250</v>
      </c>
      <c r="AG492" s="16">
        <f t="shared" si="80"/>
        <v>20</v>
      </c>
      <c r="AH492" s="12">
        <v>0</v>
      </c>
      <c r="AI492" s="16">
        <f t="shared" si="81"/>
        <v>1.4000000000000001</v>
      </c>
      <c r="AJ492" s="16">
        <f t="shared" si="82"/>
        <v>4830.0000000000009</v>
      </c>
      <c r="AK492" s="16">
        <f t="shared" si="83"/>
        <v>100</v>
      </c>
      <c r="AL492" s="16">
        <f t="shared" si="84"/>
        <v>1000</v>
      </c>
      <c r="AM492" s="16">
        <f t="shared" si="85"/>
        <v>18000</v>
      </c>
      <c r="AN492" s="16">
        <f t="shared" si="86"/>
        <v>58480</v>
      </c>
      <c r="AO492" s="12" t="s">
        <v>592</v>
      </c>
      <c r="AP492" s="16" t="s">
        <v>207</v>
      </c>
      <c r="AQ492" s="16" t="s">
        <v>204</v>
      </c>
      <c r="AS492" s="16" t="s">
        <v>2408</v>
      </c>
      <c r="AT492" s="16" t="s">
        <v>2407</v>
      </c>
      <c r="AU492" t="s">
        <v>2410</v>
      </c>
      <c r="AV492" s="15" t="s">
        <v>2409</v>
      </c>
      <c r="AW492" s="16" t="s">
        <v>593</v>
      </c>
      <c r="AX492" s="16" t="s">
        <v>204</v>
      </c>
      <c r="AY492" s="16" t="s">
        <v>204</v>
      </c>
      <c r="AZ492" s="16" t="s">
        <v>204</v>
      </c>
      <c r="BA492" s="16" t="s">
        <v>204</v>
      </c>
      <c r="BB492" s="16" t="s">
        <v>204</v>
      </c>
      <c r="BC492" s="16">
        <v>0.2</v>
      </c>
      <c r="BD492" s="16">
        <v>1.6</v>
      </c>
      <c r="BE492" s="16">
        <v>560</v>
      </c>
      <c r="BF492" s="16">
        <v>480</v>
      </c>
      <c r="BG492" s="16">
        <v>0</v>
      </c>
      <c r="BH492" s="16">
        <v>240</v>
      </c>
      <c r="BI492" s="16">
        <v>320</v>
      </c>
      <c r="BJ492" s="16">
        <v>0</v>
      </c>
    </row>
    <row r="493" spans="1:62" ht="20.149999999999999" customHeight="1" x14ac:dyDescent="0.35">
      <c r="A493">
        <v>492</v>
      </c>
      <c r="B493" t="s">
        <v>360</v>
      </c>
      <c r="C493" t="s">
        <v>7406</v>
      </c>
      <c r="D493" s="15" t="s">
        <v>1083</v>
      </c>
      <c r="E493" s="12" t="s">
        <v>98</v>
      </c>
      <c r="G493" s="12" t="s">
        <v>588</v>
      </c>
      <c r="H493" s="12" t="s">
        <v>589</v>
      </c>
      <c r="I493" s="12" t="s">
        <v>640</v>
      </c>
      <c r="J493" s="12" t="s">
        <v>2402</v>
      </c>
      <c r="K493" s="12" t="s">
        <v>641</v>
      </c>
      <c r="N493" s="16" t="s">
        <v>206</v>
      </c>
      <c r="O493" s="16" t="s">
        <v>1070</v>
      </c>
      <c r="P493" s="12" t="s">
        <v>482</v>
      </c>
      <c r="Q493" s="16">
        <v>2023</v>
      </c>
      <c r="R493" s="16">
        <v>0.78</v>
      </c>
      <c r="S493" s="16">
        <v>0</v>
      </c>
      <c r="T493" s="16">
        <v>0</v>
      </c>
      <c r="V493" s="12" t="s">
        <v>204</v>
      </c>
      <c r="W493" s="12" t="s">
        <v>204</v>
      </c>
      <c r="X493" s="16">
        <v>1</v>
      </c>
      <c r="Y493" s="16">
        <v>15</v>
      </c>
      <c r="Z493" s="16">
        <v>0.78</v>
      </c>
      <c r="AA493" s="16">
        <f t="shared" si="87"/>
        <v>93.600000000000009</v>
      </c>
      <c r="AB493" s="16" t="s">
        <v>643</v>
      </c>
      <c r="AC493" s="16" t="s">
        <v>592</v>
      </c>
      <c r="AD493" s="16">
        <f t="shared" si="77"/>
        <v>32760.000000000004</v>
      </c>
      <c r="AE493" s="16">
        <f t="shared" si="78"/>
        <v>273</v>
      </c>
      <c r="AF493" s="16">
        <f t="shared" si="79"/>
        <v>102375</v>
      </c>
      <c r="AG493" s="16">
        <f t="shared" si="80"/>
        <v>78</v>
      </c>
      <c r="AH493" s="12">
        <v>0</v>
      </c>
      <c r="AI493" s="16">
        <f t="shared" si="81"/>
        <v>5.46</v>
      </c>
      <c r="AJ493" s="16">
        <f t="shared" si="82"/>
        <v>18837</v>
      </c>
      <c r="AK493" s="16">
        <f t="shared" si="83"/>
        <v>390</v>
      </c>
      <c r="AL493" s="16">
        <f t="shared" si="84"/>
        <v>3900</v>
      </c>
      <c r="AM493" s="16">
        <f t="shared" si="85"/>
        <v>70200</v>
      </c>
      <c r="AN493" s="16">
        <f t="shared" si="86"/>
        <v>228072</v>
      </c>
      <c r="AO493" s="12" t="s">
        <v>592</v>
      </c>
      <c r="AP493" s="16" t="s">
        <v>207</v>
      </c>
      <c r="AQ493" s="16" t="s">
        <v>204</v>
      </c>
      <c r="AS493" s="16" t="s">
        <v>2408</v>
      </c>
      <c r="AT493" s="16" t="s">
        <v>2407</v>
      </c>
      <c r="AU493" t="s">
        <v>2410</v>
      </c>
      <c r="AV493" s="15" t="s">
        <v>2409</v>
      </c>
      <c r="AW493" s="16" t="s">
        <v>593</v>
      </c>
      <c r="AX493" s="16" t="s">
        <v>204</v>
      </c>
      <c r="AY493" s="16" t="s">
        <v>204</v>
      </c>
      <c r="AZ493" s="16" t="s">
        <v>204</v>
      </c>
      <c r="BA493" s="16" t="s">
        <v>204</v>
      </c>
      <c r="BB493" s="16" t="s">
        <v>204</v>
      </c>
      <c r="BC493" s="16">
        <v>0.78</v>
      </c>
      <c r="BD493" s="16">
        <v>5.6</v>
      </c>
      <c r="BE493" s="16">
        <v>1680</v>
      </c>
      <c r="BF493" s="16">
        <v>1600</v>
      </c>
      <c r="BG493" s="16">
        <v>0</v>
      </c>
      <c r="BH493" s="16">
        <v>800</v>
      </c>
      <c r="BI493" s="16">
        <v>1520</v>
      </c>
      <c r="BJ493" s="16">
        <v>0</v>
      </c>
    </row>
    <row r="494" spans="1:62" ht="20.149999999999999" customHeight="1" x14ac:dyDescent="0.35">
      <c r="A494">
        <v>493</v>
      </c>
      <c r="B494" t="s">
        <v>360</v>
      </c>
      <c r="C494" t="s">
        <v>7407</v>
      </c>
      <c r="D494" s="15" t="s">
        <v>1084</v>
      </c>
      <c r="E494" s="12" t="s">
        <v>98</v>
      </c>
      <c r="G494" s="12" t="s">
        <v>588</v>
      </c>
      <c r="H494" s="12" t="s">
        <v>589</v>
      </c>
      <c r="I494" s="12" t="s">
        <v>640</v>
      </c>
      <c r="J494" s="12" t="s">
        <v>2402</v>
      </c>
      <c r="K494" s="12" t="s">
        <v>641</v>
      </c>
      <c r="N494" s="16" t="s">
        <v>206</v>
      </c>
      <c r="O494" s="16" t="s">
        <v>1070</v>
      </c>
      <c r="P494" s="12" t="s">
        <v>482</v>
      </c>
      <c r="Q494" s="16">
        <v>2023</v>
      </c>
      <c r="R494" s="16">
        <v>0.35</v>
      </c>
      <c r="S494" s="16">
        <v>0</v>
      </c>
      <c r="T494" s="16">
        <v>0</v>
      </c>
      <c r="V494" s="12" t="s">
        <v>204</v>
      </c>
      <c r="W494" s="12" t="s">
        <v>204</v>
      </c>
      <c r="X494" s="16">
        <v>1</v>
      </c>
      <c r="Y494" s="16">
        <v>13</v>
      </c>
      <c r="Z494" s="16">
        <v>0.35</v>
      </c>
      <c r="AA494" s="16">
        <f t="shared" si="87"/>
        <v>42</v>
      </c>
      <c r="AB494" s="16" t="s">
        <v>643</v>
      </c>
      <c r="AC494" s="16" t="s">
        <v>592</v>
      </c>
      <c r="AD494" s="16">
        <f t="shared" si="77"/>
        <v>14700</v>
      </c>
      <c r="AE494" s="16">
        <f t="shared" si="78"/>
        <v>122.49999999999999</v>
      </c>
      <c r="AF494" s="16">
        <f t="shared" si="79"/>
        <v>45937.499999999993</v>
      </c>
      <c r="AG494" s="16">
        <f t="shared" si="80"/>
        <v>35</v>
      </c>
      <c r="AH494" s="12">
        <v>0</v>
      </c>
      <c r="AI494" s="16">
        <f t="shared" si="81"/>
        <v>2.4499999999999997</v>
      </c>
      <c r="AJ494" s="16">
        <f t="shared" si="82"/>
        <v>8452.4999999999982</v>
      </c>
      <c r="AK494" s="16">
        <f t="shared" si="83"/>
        <v>175</v>
      </c>
      <c r="AL494" s="16">
        <f t="shared" si="84"/>
        <v>1750</v>
      </c>
      <c r="AM494" s="16">
        <f t="shared" si="85"/>
        <v>31499.999999999996</v>
      </c>
      <c r="AN494" s="16">
        <f t="shared" si="86"/>
        <v>102340</v>
      </c>
      <c r="AO494" s="12" t="s">
        <v>592</v>
      </c>
      <c r="AP494" s="16" t="s">
        <v>207</v>
      </c>
      <c r="AQ494" s="16" t="s">
        <v>204</v>
      </c>
      <c r="AS494" s="16" t="s">
        <v>2408</v>
      </c>
      <c r="AT494" s="16" t="s">
        <v>2407</v>
      </c>
      <c r="AU494" t="s">
        <v>2410</v>
      </c>
      <c r="AV494" s="15" t="s">
        <v>2409</v>
      </c>
      <c r="AW494" s="16" t="s">
        <v>593</v>
      </c>
      <c r="AX494" s="16" t="s">
        <v>204</v>
      </c>
      <c r="AY494" s="16" t="s">
        <v>204</v>
      </c>
      <c r="AZ494" s="16" t="s">
        <v>204</v>
      </c>
      <c r="BA494" s="16" t="s">
        <v>204</v>
      </c>
      <c r="BB494" s="16" t="s">
        <v>204</v>
      </c>
      <c r="BC494" s="16">
        <v>0.35</v>
      </c>
      <c r="BD494" s="16">
        <v>2.16</v>
      </c>
      <c r="BE494" s="16">
        <v>800</v>
      </c>
      <c r="BF494" s="16">
        <v>560</v>
      </c>
      <c r="BG494" s="16">
        <v>0</v>
      </c>
      <c r="BH494" s="16">
        <v>400</v>
      </c>
      <c r="BI494" s="16">
        <v>400</v>
      </c>
      <c r="BJ494" s="16">
        <v>0</v>
      </c>
    </row>
    <row r="495" spans="1:62" ht="20.149999999999999" customHeight="1" x14ac:dyDescent="0.35">
      <c r="A495">
        <v>494</v>
      </c>
      <c r="B495" t="s">
        <v>360</v>
      </c>
      <c r="C495" t="s">
        <v>7408</v>
      </c>
      <c r="D495" s="15" t="s">
        <v>1085</v>
      </c>
      <c r="E495" s="12" t="s">
        <v>98</v>
      </c>
      <c r="G495" s="12" t="s">
        <v>588</v>
      </c>
      <c r="H495" s="12" t="s">
        <v>589</v>
      </c>
      <c r="I495" s="12" t="s">
        <v>640</v>
      </c>
      <c r="J495" s="12" t="s">
        <v>2402</v>
      </c>
      <c r="K495" s="12" t="s">
        <v>641</v>
      </c>
      <c r="N495" s="16" t="s">
        <v>206</v>
      </c>
      <c r="O495" s="16" t="s">
        <v>1070</v>
      </c>
      <c r="P495" s="12" t="s">
        <v>482</v>
      </c>
      <c r="Q495" s="16">
        <v>2023</v>
      </c>
      <c r="R495" s="16">
        <v>0.5</v>
      </c>
      <c r="S495" s="16">
        <v>0</v>
      </c>
      <c r="T495" s="16">
        <v>0</v>
      </c>
      <c r="V495" s="12" t="s">
        <v>204</v>
      </c>
      <c r="W495" s="12" t="s">
        <v>204</v>
      </c>
      <c r="X495" s="16">
        <v>1</v>
      </c>
      <c r="Y495" s="16">
        <v>12</v>
      </c>
      <c r="Z495" s="16">
        <v>0.5</v>
      </c>
      <c r="AA495" s="16">
        <f t="shared" si="87"/>
        <v>60</v>
      </c>
      <c r="AB495" s="16" t="s">
        <v>643</v>
      </c>
      <c r="AC495" s="16" t="s">
        <v>592</v>
      </c>
      <c r="AD495" s="16">
        <f t="shared" si="77"/>
        <v>21000</v>
      </c>
      <c r="AE495" s="16">
        <f t="shared" si="78"/>
        <v>175</v>
      </c>
      <c r="AF495" s="16">
        <f t="shared" si="79"/>
        <v>65625</v>
      </c>
      <c r="AG495" s="16">
        <f t="shared" si="80"/>
        <v>50</v>
      </c>
      <c r="AH495" s="12">
        <v>0</v>
      </c>
      <c r="AI495" s="16">
        <f t="shared" si="81"/>
        <v>3.5</v>
      </c>
      <c r="AJ495" s="16">
        <f t="shared" si="82"/>
        <v>12075</v>
      </c>
      <c r="AK495" s="16">
        <f t="shared" si="83"/>
        <v>250</v>
      </c>
      <c r="AL495" s="16">
        <f t="shared" si="84"/>
        <v>2500</v>
      </c>
      <c r="AM495" s="16">
        <f t="shared" si="85"/>
        <v>45000</v>
      </c>
      <c r="AN495" s="16">
        <f t="shared" si="86"/>
        <v>146200</v>
      </c>
      <c r="AO495" s="12" t="s">
        <v>592</v>
      </c>
      <c r="AP495" s="16" t="s">
        <v>207</v>
      </c>
      <c r="AQ495" s="16" t="s">
        <v>204</v>
      </c>
      <c r="AS495" s="16" t="s">
        <v>2408</v>
      </c>
      <c r="AT495" s="16" t="s">
        <v>2407</v>
      </c>
      <c r="AU495" t="s">
        <v>2410</v>
      </c>
      <c r="AV495" s="15" t="s">
        <v>2409</v>
      </c>
      <c r="AW495" s="16" t="s">
        <v>593</v>
      </c>
      <c r="AX495" s="16" t="s">
        <v>204</v>
      </c>
      <c r="AY495" s="16" t="s">
        <v>204</v>
      </c>
      <c r="AZ495" s="16" t="s">
        <v>204</v>
      </c>
      <c r="BA495" s="16" t="s">
        <v>204</v>
      </c>
      <c r="BB495" s="16" t="s">
        <v>204</v>
      </c>
      <c r="BC495" s="16">
        <v>0.5</v>
      </c>
      <c r="BD495" s="16">
        <v>3.68</v>
      </c>
      <c r="BE495" s="16">
        <v>1360</v>
      </c>
      <c r="BF495" s="16">
        <v>800</v>
      </c>
      <c r="BG495" s="16">
        <v>0</v>
      </c>
      <c r="BH495" s="16">
        <v>720</v>
      </c>
      <c r="BI495" s="16">
        <v>800</v>
      </c>
      <c r="BJ495" s="16">
        <v>0</v>
      </c>
    </row>
    <row r="496" spans="1:62" ht="20.149999999999999" customHeight="1" x14ac:dyDescent="0.35">
      <c r="A496">
        <v>495</v>
      </c>
      <c r="B496" t="s">
        <v>360</v>
      </c>
      <c r="C496" t="s">
        <v>7409</v>
      </c>
      <c r="D496" s="15" t="s">
        <v>1086</v>
      </c>
      <c r="E496" s="12" t="s">
        <v>98</v>
      </c>
      <c r="G496" s="12" t="s">
        <v>588</v>
      </c>
      <c r="H496" s="12" t="s">
        <v>589</v>
      </c>
      <c r="I496" s="12" t="s">
        <v>640</v>
      </c>
      <c r="J496" s="12" t="s">
        <v>2402</v>
      </c>
      <c r="K496" s="12" t="s">
        <v>641</v>
      </c>
      <c r="N496" s="16" t="s">
        <v>206</v>
      </c>
      <c r="O496" s="16" t="s">
        <v>1070</v>
      </c>
      <c r="P496" s="12" t="s">
        <v>482</v>
      </c>
      <c r="Q496" s="16">
        <v>2023</v>
      </c>
      <c r="R496" s="16">
        <v>0.7</v>
      </c>
      <c r="S496" s="16">
        <v>0</v>
      </c>
      <c r="T496" s="16">
        <v>0</v>
      </c>
      <c r="V496" s="12" t="s">
        <v>204</v>
      </c>
      <c r="W496" s="12" t="s">
        <v>204</v>
      </c>
      <c r="X496" s="16">
        <v>1</v>
      </c>
      <c r="Y496" s="16">
        <v>16</v>
      </c>
      <c r="Z496" s="16">
        <v>0.7</v>
      </c>
      <c r="AA496" s="16">
        <f t="shared" si="87"/>
        <v>84</v>
      </c>
      <c r="AB496" s="16" t="s">
        <v>643</v>
      </c>
      <c r="AC496" s="16" t="s">
        <v>592</v>
      </c>
      <c r="AD496" s="16">
        <f t="shared" si="77"/>
        <v>29400</v>
      </c>
      <c r="AE496" s="16">
        <f t="shared" si="78"/>
        <v>244.99999999999997</v>
      </c>
      <c r="AF496" s="16">
        <f t="shared" si="79"/>
        <v>91874.999999999985</v>
      </c>
      <c r="AG496" s="16">
        <f t="shared" si="80"/>
        <v>70</v>
      </c>
      <c r="AH496" s="12">
        <v>0</v>
      </c>
      <c r="AI496" s="16">
        <f t="shared" si="81"/>
        <v>4.8999999999999995</v>
      </c>
      <c r="AJ496" s="16">
        <f t="shared" si="82"/>
        <v>16904.999999999996</v>
      </c>
      <c r="AK496" s="16">
        <f t="shared" si="83"/>
        <v>350</v>
      </c>
      <c r="AL496" s="16">
        <f t="shared" si="84"/>
        <v>3500</v>
      </c>
      <c r="AM496" s="16">
        <f t="shared" si="85"/>
        <v>62999.999999999993</v>
      </c>
      <c r="AN496" s="16">
        <f t="shared" si="86"/>
        <v>204680</v>
      </c>
      <c r="AO496" s="12" t="s">
        <v>592</v>
      </c>
      <c r="AP496" s="16" t="s">
        <v>207</v>
      </c>
      <c r="AQ496" s="16" t="s">
        <v>204</v>
      </c>
      <c r="AS496" s="16" t="s">
        <v>2408</v>
      </c>
      <c r="AT496" s="16" t="s">
        <v>2407</v>
      </c>
      <c r="AU496" t="s">
        <v>2410</v>
      </c>
      <c r="AV496" s="15" t="s">
        <v>2409</v>
      </c>
      <c r="AW496" s="16" t="s">
        <v>593</v>
      </c>
      <c r="AX496" s="16" t="s">
        <v>204</v>
      </c>
      <c r="AY496" s="16" t="s">
        <v>204</v>
      </c>
      <c r="AZ496" s="16" t="s">
        <v>204</v>
      </c>
      <c r="BA496" s="16" t="s">
        <v>204</v>
      </c>
      <c r="BB496" s="16" t="s">
        <v>204</v>
      </c>
      <c r="BC496" s="16">
        <v>0.7</v>
      </c>
      <c r="BD496" s="16">
        <v>5.2</v>
      </c>
      <c r="BE496" s="16">
        <v>1520</v>
      </c>
      <c r="BF496" s="16">
        <v>800</v>
      </c>
      <c r="BG496" s="16">
        <v>0</v>
      </c>
      <c r="BH496" s="16">
        <v>1280</v>
      </c>
      <c r="BI496" s="16">
        <v>1600</v>
      </c>
      <c r="BJ496" s="16">
        <v>0</v>
      </c>
    </row>
    <row r="497" spans="1:62" ht="20.149999999999999" customHeight="1" x14ac:dyDescent="0.35">
      <c r="A497">
        <v>496</v>
      </c>
      <c r="B497" t="s">
        <v>360</v>
      </c>
      <c r="C497" t="s">
        <v>7410</v>
      </c>
      <c r="D497" s="15" t="s">
        <v>1087</v>
      </c>
      <c r="E497" s="12" t="s">
        <v>98</v>
      </c>
      <c r="G497" s="12" t="s">
        <v>588</v>
      </c>
      <c r="H497" s="12" t="s">
        <v>589</v>
      </c>
      <c r="I497" s="12" t="s">
        <v>640</v>
      </c>
      <c r="J497" s="12" t="s">
        <v>2402</v>
      </c>
      <c r="K497" s="12" t="s">
        <v>641</v>
      </c>
      <c r="N497" s="16" t="s">
        <v>206</v>
      </c>
      <c r="O497" s="16" t="s">
        <v>1070</v>
      </c>
      <c r="P497" s="12" t="s">
        <v>482</v>
      </c>
      <c r="Q497" s="16">
        <v>2023</v>
      </c>
      <c r="R497" s="16">
        <v>0.57999999999999996</v>
      </c>
      <c r="S497" s="16">
        <v>0</v>
      </c>
      <c r="T497" s="16">
        <v>0</v>
      </c>
      <c r="V497" s="12" t="s">
        <v>204</v>
      </c>
      <c r="W497" s="12" t="s">
        <v>204</v>
      </c>
      <c r="X497" s="16">
        <v>1</v>
      </c>
      <c r="Y497" s="16">
        <v>9</v>
      </c>
      <c r="Z497" s="16">
        <v>0.57999999999999996</v>
      </c>
      <c r="AA497" s="16">
        <f t="shared" si="87"/>
        <v>69.599999999999994</v>
      </c>
      <c r="AB497" s="16" t="s">
        <v>643</v>
      </c>
      <c r="AC497" s="16" t="s">
        <v>592</v>
      </c>
      <c r="AD497" s="16">
        <f t="shared" si="77"/>
        <v>24359.999999999996</v>
      </c>
      <c r="AE497" s="16">
        <f t="shared" si="78"/>
        <v>203</v>
      </c>
      <c r="AF497" s="16">
        <f t="shared" si="79"/>
        <v>76125</v>
      </c>
      <c r="AG497" s="16">
        <f t="shared" si="80"/>
        <v>57.999999999999993</v>
      </c>
      <c r="AH497" s="12">
        <v>0</v>
      </c>
      <c r="AI497" s="16">
        <f t="shared" si="81"/>
        <v>4.0599999999999996</v>
      </c>
      <c r="AJ497" s="16">
        <f t="shared" si="82"/>
        <v>14006.999999999998</v>
      </c>
      <c r="AK497" s="16">
        <f t="shared" si="83"/>
        <v>290</v>
      </c>
      <c r="AL497" s="16">
        <f t="shared" si="84"/>
        <v>2900</v>
      </c>
      <c r="AM497" s="16">
        <f t="shared" si="85"/>
        <v>52200</v>
      </c>
      <c r="AN497" s="16">
        <f t="shared" si="86"/>
        <v>169592</v>
      </c>
      <c r="AO497" s="12" t="s">
        <v>592</v>
      </c>
      <c r="AP497" s="16" t="s">
        <v>207</v>
      </c>
      <c r="AQ497" s="16" t="s">
        <v>204</v>
      </c>
      <c r="AS497" s="16" t="s">
        <v>2408</v>
      </c>
      <c r="AT497" s="16" t="s">
        <v>2407</v>
      </c>
      <c r="AU497" t="s">
        <v>2410</v>
      </c>
      <c r="AV497" s="15" t="s">
        <v>2409</v>
      </c>
      <c r="AW497" s="16" t="s">
        <v>593</v>
      </c>
      <c r="AX497" s="16" t="s">
        <v>204</v>
      </c>
      <c r="AY497" s="16" t="s">
        <v>204</v>
      </c>
      <c r="AZ497" s="16" t="s">
        <v>204</v>
      </c>
      <c r="BA497" s="16" t="s">
        <v>204</v>
      </c>
      <c r="BB497" s="16" t="s">
        <v>204</v>
      </c>
      <c r="BC497" s="16">
        <v>0.57999999999999996</v>
      </c>
      <c r="BD497" s="16">
        <v>3.92</v>
      </c>
      <c r="BE497" s="16">
        <v>1440</v>
      </c>
      <c r="BF497" s="16">
        <v>800</v>
      </c>
      <c r="BG497" s="16">
        <v>0</v>
      </c>
      <c r="BH497" s="16">
        <v>800</v>
      </c>
      <c r="BI497" s="16">
        <v>880</v>
      </c>
      <c r="BJ497" s="16">
        <v>0</v>
      </c>
    </row>
    <row r="498" spans="1:62" ht="20.149999999999999" customHeight="1" x14ac:dyDescent="0.35">
      <c r="A498">
        <v>497</v>
      </c>
      <c r="B498" t="s">
        <v>360</v>
      </c>
      <c r="C498" t="s">
        <v>7411</v>
      </c>
      <c r="D498" s="15" t="s">
        <v>1088</v>
      </c>
      <c r="E498" s="12" t="s">
        <v>98</v>
      </c>
      <c r="G498" s="12" t="s">
        <v>588</v>
      </c>
      <c r="H498" s="12" t="s">
        <v>589</v>
      </c>
      <c r="I498" s="12" t="s">
        <v>640</v>
      </c>
      <c r="J498" s="12" t="s">
        <v>2402</v>
      </c>
      <c r="K498" s="12" t="s">
        <v>641</v>
      </c>
      <c r="N498" s="16" t="s">
        <v>206</v>
      </c>
      <c r="O498" s="16" t="s">
        <v>1070</v>
      </c>
      <c r="P498" s="12" t="s">
        <v>482</v>
      </c>
      <c r="Q498" s="16">
        <v>2023</v>
      </c>
      <c r="R498" s="16">
        <v>1</v>
      </c>
      <c r="S498" s="16">
        <v>0</v>
      </c>
      <c r="T498" s="16">
        <v>0</v>
      </c>
      <c r="V498" s="12" t="s">
        <v>204</v>
      </c>
      <c r="W498" s="12" t="s">
        <v>204</v>
      </c>
      <c r="X498" s="16">
        <v>1</v>
      </c>
      <c r="Y498" s="16">
        <v>8</v>
      </c>
      <c r="Z498" s="16">
        <v>1</v>
      </c>
      <c r="AA498" s="16">
        <f t="shared" si="87"/>
        <v>120</v>
      </c>
      <c r="AB498" s="16" t="s">
        <v>643</v>
      </c>
      <c r="AC498" s="16" t="s">
        <v>592</v>
      </c>
      <c r="AD498" s="16">
        <f t="shared" si="77"/>
        <v>42000</v>
      </c>
      <c r="AE498" s="16">
        <f t="shared" si="78"/>
        <v>350</v>
      </c>
      <c r="AF498" s="16">
        <f t="shared" si="79"/>
        <v>131250</v>
      </c>
      <c r="AG498" s="16">
        <f t="shared" si="80"/>
        <v>100</v>
      </c>
      <c r="AH498" s="12">
        <v>0</v>
      </c>
      <c r="AI498" s="16">
        <f t="shared" si="81"/>
        <v>7</v>
      </c>
      <c r="AJ498" s="16">
        <f t="shared" si="82"/>
        <v>24150</v>
      </c>
      <c r="AK498" s="16">
        <f t="shared" si="83"/>
        <v>500</v>
      </c>
      <c r="AL498" s="16">
        <f t="shared" si="84"/>
        <v>5000</v>
      </c>
      <c r="AM498" s="16">
        <f t="shared" si="85"/>
        <v>90000</v>
      </c>
      <c r="AN498" s="16">
        <f t="shared" si="86"/>
        <v>292400</v>
      </c>
      <c r="AO498" s="12" t="s">
        <v>592</v>
      </c>
      <c r="AP498" s="16" t="s">
        <v>207</v>
      </c>
      <c r="AQ498" s="16" t="s">
        <v>204</v>
      </c>
      <c r="AS498" s="16" t="s">
        <v>2408</v>
      </c>
      <c r="AT498" s="16" t="s">
        <v>2407</v>
      </c>
      <c r="AU498" t="s">
        <v>2410</v>
      </c>
      <c r="AV498" s="15" t="s">
        <v>2409</v>
      </c>
      <c r="AW498" s="16" t="s">
        <v>593</v>
      </c>
      <c r="AX498" s="16" t="s">
        <v>204</v>
      </c>
      <c r="AY498" s="16" t="s">
        <v>204</v>
      </c>
      <c r="AZ498" s="16" t="s">
        <v>204</v>
      </c>
      <c r="BA498" s="16" t="s">
        <v>204</v>
      </c>
      <c r="BB498" s="16" t="s">
        <v>204</v>
      </c>
      <c r="BC498" s="16">
        <v>1</v>
      </c>
      <c r="BD498" s="16">
        <v>7.36</v>
      </c>
      <c r="BE498" s="16">
        <v>2800</v>
      </c>
      <c r="BF498" s="16">
        <v>1200</v>
      </c>
      <c r="BG498" s="16">
        <v>0</v>
      </c>
      <c r="BH498" s="16">
        <v>1600</v>
      </c>
      <c r="BI498" s="16">
        <v>1760</v>
      </c>
      <c r="BJ498" s="16">
        <v>0</v>
      </c>
    </row>
    <row r="499" spans="1:62" ht="20.149999999999999" customHeight="1" x14ac:dyDescent="0.35">
      <c r="A499">
        <v>498</v>
      </c>
      <c r="B499" t="s">
        <v>360</v>
      </c>
      <c r="C499" t="s">
        <v>7412</v>
      </c>
      <c r="D499" s="15" t="s">
        <v>929</v>
      </c>
      <c r="E499" s="12" t="s">
        <v>98</v>
      </c>
      <c r="G499" s="12" t="s">
        <v>588</v>
      </c>
      <c r="H499" s="12" t="s">
        <v>589</v>
      </c>
      <c r="I499" s="12" t="s">
        <v>640</v>
      </c>
      <c r="J499" s="12" t="s">
        <v>2402</v>
      </c>
      <c r="K499" s="12" t="s">
        <v>851</v>
      </c>
      <c r="N499" s="16" t="s">
        <v>205</v>
      </c>
      <c r="O499" s="16" t="s">
        <v>1089</v>
      </c>
      <c r="P499" s="12" t="s">
        <v>482</v>
      </c>
      <c r="Q499" s="16">
        <v>2023</v>
      </c>
      <c r="R499" s="16">
        <v>1</v>
      </c>
      <c r="S499" s="16">
        <v>0</v>
      </c>
      <c r="T499" s="16">
        <v>0</v>
      </c>
      <c r="V499" s="12" t="s">
        <v>204</v>
      </c>
      <c r="W499" s="12" t="s">
        <v>204</v>
      </c>
      <c r="X499" s="16">
        <v>1</v>
      </c>
      <c r="Y499" s="16">
        <v>14</v>
      </c>
      <c r="Z499" s="16">
        <v>1</v>
      </c>
      <c r="AA499" s="16">
        <f t="shared" si="87"/>
        <v>120</v>
      </c>
      <c r="AB499" s="16" t="s">
        <v>643</v>
      </c>
      <c r="AC499" s="16" t="s">
        <v>592</v>
      </c>
      <c r="AD499" s="16">
        <f t="shared" si="77"/>
        <v>42000</v>
      </c>
      <c r="AE499" s="16">
        <f t="shared" si="78"/>
        <v>350</v>
      </c>
      <c r="AF499" s="16">
        <f t="shared" si="79"/>
        <v>131250</v>
      </c>
      <c r="AG499" s="16">
        <f t="shared" si="80"/>
        <v>100</v>
      </c>
      <c r="AH499" s="12">
        <v>0</v>
      </c>
      <c r="AI499" s="16">
        <f t="shared" si="81"/>
        <v>7</v>
      </c>
      <c r="AJ499" s="16">
        <f t="shared" si="82"/>
        <v>24150</v>
      </c>
      <c r="AK499" s="16">
        <f t="shared" si="83"/>
        <v>500</v>
      </c>
      <c r="AL499" s="16">
        <f t="shared" si="84"/>
        <v>5000</v>
      </c>
      <c r="AM499" s="16">
        <f t="shared" si="85"/>
        <v>90000</v>
      </c>
      <c r="AN499" s="16">
        <f t="shared" si="86"/>
        <v>292400</v>
      </c>
      <c r="AO499" s="12" t="s">
        <v>592</v>
      </c>
      <c r="AP499" s="16" t="s">
        <v>207</v>
      </c>
      <c r="AQ499" s="16" t="s">
        <v>204</v>
      </c>
      <c r="AS499" s="16" t="s">
        <v>2408</v>
      </c>
      <c r="AT499" s="16" t="s">
        <v>2407</v>
      </c>
      <c r="AU499" t="s">
        <v>2410</v>
      </c>
      <c r="AV499" s="15" t="s">
        <v>2409</v>
      </c>
      <c r="AW499" s="16" t="s">
        <v>593</v>
      </c>
      <c r="AX499" s="16" t="s">
        <v>204</v>
      </c>
      <c r="AY499" s="16" t="s">
        <v>204</v>
      </c>
      <c r="AZ499" s="16" t="s">
        <v>204</v>
      </c>
      <c r="BA499" s="16" t="s">
        <v>204</v>
      </c>
      <c r="BB499" s="16" t="s">
        <v>204</v>
      </c>
      <c r="BC499" s="16">
        <v>1</v>
      </c>
      <c r="BD499" s="16">
        <v>6.8</v>
      </c>
      <c r="BE499" s="16">
        <v>2800</v>
      </c>
      <c r="BF499" s="16">
        <v>1600</v>
      </c>
      <c r="BG499" s="16">
        <v>0</v>
      </c>
      <c r="BH499" s="16">
        <v>1200</v>
      </c>
      <c r="BI499" s="16">
        <v>1200</v>
      </c>
      <c r="BJ499" s="16">
        <v>0</v>
      </c>
    </row>
    <row r="500" spans="1:62" ht="20.149999999999999" customHeight="1" x14ac:dyDescent="0.35">
      <c r="A500">
        <v>499</v>
      </c>
      <c r="B500" t="s">
        <v>360</v>
      </c>
      <c r="C500" t="s">
        <v>7413</v>
      </c>
      <c r="D500" s="15" t="s">
        <v>1090</v>
      </c>
      <c r="E500" s="12" t="s">
        <v>98</v>
      </c>
      <c r="G500" s="12" t="s">
        <v>588</v>
      </c>
      <c r="H500" s="12" t="s">
        <v>589</v>
      </c>
      <c r="I500" s="12" t="s">
        <v>640</v>
      </c>
      <c r="J500" s="12" t="s">
        <v>2402</v>
      </c>
      <c r="K500" s="12" t="s">
        <v>851</v>
      </c>
      <c r="N500" s="16" t="s">
        <v>206</v>
      </c>
      <c r="O500" s="16" t="s">
        <v>1089</v>
      </c>
      <c r="P500" s="12" t="s">
        <v>482</v>
      </c>
      <c r="Q500" s="16">
        <v>2023</v>
      </c>
      <c r="R500" s="16">
        <v>2</v>
      </c>
      <c r="S500" s="16">
        <v>0</v>
      </c>
      <c r="T500" s="16">
        <v>0</v>
      </c>
      <c r="V500" s="12" t="s">
        <v>204</v>
      </c>
      <c r="W500" s="12" t="s">
        <v>204</v>
      </c>
      <c r="X500" s="16">
        <v>1</v>
      </c>
      <c r="Y500" s="16">
        <v>7</v>
      </c>
      <c r="Z500" s="16">
        <v>2</v>
      </c>
      <c r="AA500" s="16">
        <f t="shared" si="87"/>
        <v>240</v>
      </c>
      <c r="AB500" s="16" t="s">
        <v>643</v>
      </c>
      <c r="AC500" s="16" t="s">
        <v>592</v>
      </c>
      <c r="AD500" s="16">
        <f t="shared" si="77"/>
        <v>84000</v>
      </c>
      <c r="AE500" s="16">
        <f t="shared" si="78"/>
        <v>700</v>
      </c>
      <c r="AF500" s="16">
        <f t="shared" si="79"/>
        <v>262500</v>
      </c>
      <c r="AG500" s="16">
        <f t="shared" si="80"/>
        <v>200</v>
      </c>
      <c r="AH500" s="12">
        <v>0</v>
      </c>
      <c r="AI500" s="16">
        <f t="shared" si="81"/>
        <v>14</v>
      </c>
      <c r="AJ500" s="16">
        <f t="shared" si="82"/>
        <v>48300</v>
      </c>
      <c r="AK500" s="16">
        <f t="shared" si="83"/>
        <v>1000</v>
      </c>
      <c r="AL500" s="16">
        <f t="shared" si="84"/>
        <v>10000</v>
      </c>
      <c r="AM500" s="16">
        <f t="shared" si="85"/>
        <v>180000</v>
      </c>
      <c r="AN500" s="16">
        <f t="shared" si="86"/>
        <v>584800</v>
      </c>
      <c r="AO500" s="12" t="s">
        <v>592</v>
      </c>
      <c r="AP500" s="16" t="s">
        <v>207</v>
      </c>
      <c r="AQ500" s="16" t="s">
        <v>204</v>
      </c>
      <c r="AS500" s="16" t="s">
        <v>2408</v>
      </c>
      <c r="AT500" s="16" t="s">
        <v>2407</v>
      </c>
      <c r="AU500" t="s">
        <v>2410</v>
      </c>
      <c r="AV500" s="15" t="s">
        <v>2409</v>
      </c>
      <c r="AW500" s="16" t="s">
        <v>593</v>
      </c>
      <c r="AX500" s="16" t="s">
        <v>204</v>
      </c>
      <c r="AY500" s="16" t="s">
        <v>204</v>
      </c>
      <c r="AZ500" s="16" t="s">
        <v>204</v>
      </c>
      <c r="BA500" s="16" t="s">
        <v>204</v>
      </c>
      <c r="BB500" s="16" t="s">
        <v>204</v>
      </c>
      <c r="BC500" s="16">
        <v>2</v>
      </c>
      <c r="BD500" s="16">
        <v>14.4</v>
      </c>
      <c r="BE500" s="16">
        <v>5600</v>
      </c>
      <c r="BF500" s="16">
        <v>3200</v>
      </c>
      <c r="BG500" s="16">
        <v>0</v>
      </c>
      <c r="BH500" s="16">
        <v>1200</v>
      </c>
      <c r="BI500" s="16">
        <v>1600</v>
      </c>
      <c r="BJ500" s="16">
        <v>0</v>
      </c>
    </row>
    <row r="501" spans="1:62" ht="20.149999999999999" customHeight="1" x14ac:dyDescent="0.35">
      <c r="A501">
        <v>500</v>
      </c>
      <c r="B501" t="s">
        <v>360</v>
      </c>
      <c r="C501" t="s">
        <v>7414</v>
      </c>
      <c r="D501" s="15" t="s">
        <v>854</v>
      </c>
      <c r="E501" s="12" t="s">
        <v>98</v>
      </c>
      <c r="G501" s="12" t="s">
        <v>588</v>
      </c>
      <c r="H501" s="12" t="s">
        <v>589</v>
      </c>
      <c r="I501" s="12" t="s">
        <v>640</v>
      </c>
      <c r="J501" s="12" t="s">
        <v>2402</v>
      </c>
      <c r="K501" s="12" t="s">
        <v>851</v>
      </c>
      <c r="N501" s="16" t="s">
        <v>206</v>
      </c>
      <c r="O501" s="16" t="s">
        <v>1089</v>
      </c>
      <c r="P501" s="12" t="s">
        <v>482</v>
      </c>
      <c r="Q501" s="16">
        <v>2023</v>
      </c>
      <c r="R501" s="16">
        <v>1</v>
      </c>
      <c r="S501" s="16">
        <v>0</v>
      </c>
      <c r="T501" s="16">
        <v>0</v>
      </c>
      <c r="V501" s="12" t="s">
        <v>204</v>
      </c>
      <c r="W501" s="12" t="s">
        <v>204</v>
      </c>
      <c r="X501" s="16">
        <v>1</v>
      </c>
      <c r="Y501" s="16">
        <v>12</v>
      </c>
      <c r="Z501" s="16">
        <v>1</v>
      </c>
      <c r="AA501" s="16">
        <f t="shared" si="87"/>
        <v>120</v>
      </c>
      <c r="AB501" s="16" t="s">
        <v>643</v>
      </c>
      <c r="AC501" s="16" t="s">
        <v>592</v>
      </c>
      <c r="AD501" s="16">
        <f t="shared" si="77"/>
        <v>42000</v>
      </c>
      <c r="AE501" s="16">
        <f t="shared" si="78"/>
        <v>350</v>
      </c>
      <c r="AF501" s="16">
        <f t="shared" si="79"/>
        <v>131250</v>
      </c>
      <c r="AG501" s="16">
        <f t="shared" si="80"/>
        <v>100</v>
      </c>
      <c r="AH501" s="12">
        <v>0</v>
      </c>
      <c r="AI501" s="16">
        <f t="shared" si="81"/>
        <v>7</v>
      </c>
      <c r="AJ501" s="16">
        <f t="shared" si="82"/>
        <v>24150</v>
      </c>
      <c r="AK501" s="16">
        <f t="shared" si="83"/>
        <v>500</v>
      </c>
      <c r="AL501" s="16">
        <f t="shared" si="84"/>
        <v>5000</v>
      </c>
      <c r="AM501" s="16">
        <f t="shared" si="85"/>
        <v>90000</v>
      </c>
      <c r="AN501" s="16">
        <f t="shared" si="86"/>
        <v>292400</v>
      </c>
      <c r="AO501" s="12" t="s">
        <v>592</v>
      </c>
      <c r="AP501" s="16" t="s">
        <v>207</v>
      </c>
      <c r="AQ501" s="16" t="s">
        <v>204</v>
      </c>
      <c r="AS501" s="16" t="s">
        <v>2408</v>
      </c>
      <c r="AT501" s="16" t="s">
        <v>2407</v>
      </c>
      <c r="AU501" t="s">
        <v>2410</v>
      </c>
      <c r="AV501" s="15" t="s">
        <v>2409</v>
      </c>
      <c r="AW501" s="16" t="s">
        <v>593</v>
      </c>
      <c r="AX501" s="16" t="s">
        <v>204</v>
      </c>
      <c r="AY501" s="16" t="s">
        <v>204</v>
      </c>
      <c r="AZ501" s="16" t="s">
        <v>204</v>
      </c>
      <c r="BA501" s="16" t="s">
        <v>204</v>
      </c>
      <c r="BB501" s="16" t="s">
        <v>204</v>
      </c>
      <c r="BC501" s="16">
        <v>1</v>
      </c>
      <c r="BD501" s="16">
        <v>7.36</v>
      </c>
      <c r="BE501" s="16">
        <v>2800</v>
      </c>
      <c r="BF501" s="16">
        <v>1600</v>
      </c>
      <c r="BG501" s="16">
        <v>0</v>
      </c>
      <c r="BH501" s="16">
        <v>1360</v>
      </c>
      <c r="BI501" s="16">
        <v>1600</v>
      </c>
      <c r="BJ501" s="16">
        <v>0</v>
      </c>
    </row>
    <row r="502" spans="1:62" ht="20.149999999999999" customHeight="1" x14ac:dyDescent="0.35">
      <c r="A502">
        <v>501</v>
      </c>
      <c r="B502" t="s">
        <v>360</v>
      </c>
      <c r="C502" t="s">
        <v>7415</v>
      </c>
      <c r="D502" s="15" t="s">
        <v>1091</v>
      </c>
      <c r="E502" s="12" t="s">
        <v>98</v>
      </c>
      <c r="G502" s="12" t="s">
        <v>588</v>
      </c>
      <c r="H502" s="12" t="s">
        <v>589</v>
      </c>
      <c r="I502" s="12" t="s">
        <v>640</v>
      </c>
      <c r="J502" s="12" t="s">
        <v>2402</v>
      </c>
      <c r="K502" s="12" t="s">
        <v>851</v>
      </c>
      <c r="N502" s="16" t="s">
        <v>206</v>
      </c>
      <c r="O502" s="16" t="s">
        <v>1089</v>
      </c>
      <c r="P502" s="12" t="s">
        <v>482</v>
      </c>
      <c r="Q502" s="16">
        <v>2023</v>
      </c>
      <c r="R502" s="16">
        <v>0.5</v>
      </c>
      <c r="S502" s="16">
        <v>0</v>
      </c>
      <c r="T502" s="16">
        <v>0</v>
      </c>
      <c r="V502" s="12" t="s">
        <v>204</v>
      </c>
      <c r="W502" s="12" t="s">
        <v>204</v>
      </c>
      <c r="X502" s="16">
        <v>1</v>
      </c>
      <c r="Y502" s="16">
        <v>14</v>
      </c>
      <c r="Z502" s="16">
        <v>0.5</v>
      </c>
      <c r="AA502" s="16">
        <f t="shared" si="87"/>
        <v>60</v>
      </c>
      <c r="AB502" s="16" t="s">
        <v>643</v>
      </c>
      <c r="AC502" s="16" t="s">
        <v>592</v>
      </c>
      <c r="AD502" s="16">
        <f t="shared" si="77"/>
        <v>21000</v>
      </c>
      <c r="AE502" s="16">
        <f t="shared" si="78"/>
        <v>175</v>
      </c>
      <c r="AF502" s="16">
        <f t="shared" si="79"/>
        <v>65625</v>
      </c>
      <c r="AG502" s="16">
        <f t="shared" si="80"/>
        <v>50</v>
      </c>
      <c r="AH502" s="12">
        <v>0</v>
      </c>
      <c r="AI502" s="16">
        <f t="shared" si="81"/>
        <v>3.5</v>
      </c>
      <c r="AJ502" s="16">
        <f t="shared" si="82"/>
        <v>12075</v>
      </c>
      <c r="AK502" s="16">
        <f t="shared" si="83"/>
        <v>250</v>
      </c>
      <c r="AL502" s="16">
        <f t="shared" si="84"/>
        <v>2500</v>
      </c>
      <c r="AM502" s="16">
        <f t="shared" si="85"/>
        <v>45000</v>
      </c>
      <c r="AN502" s="16">
        <f t="shared" si="86"/>
        <v>146200</v>
      </c>
      <c r="AO502" s="12" t="s">
        <v>592</v>
      </c>
      <c r="AP502" s="16" t="s">
        <v>207</v>
      </c>
      <c r="AQ502" s="16" t="s">
        <v>204</v>
      </c>
      <c r="AS502" s="16" t="s">
        <v>2408</v>
      </c>
      <c r="AT502" s="16" t="s">
        <v>2407</v>
      </c>
      <c r="AU502" t="s">
        <v>2410</v>
      </c>
      <c r="AV502" s="15" t="s">
        <v>2409</v>
      </c>
      <c r="AW502" s="16" t="s">
        <v>593</v>
      </c>
      <c r="AX502" s="16" t="s">
        <v>204</v>
      </c>
      <c r="AY502" s="16" t="s">
        <v>204</v>
      </c>
      <c r="AZ502" s="16" t="s">
        <v>204</v>
      </c>
      <c r="BA502" s="16" t="s">
        <v>204</v>
      </c>
      <c r="BB502" s="16" t="s">
        <v>204</v>
      </c>
      <c r="BC502" s="16">
        <v>0.5</v>
      </c>
      <c r="BD502" s="16">
        <v>4</v>
      </c>
      <c r="BE502" s="16">
        <v>1360</v>
      </c>
      <c r="BF502" s="16">
        <v>800</v>
      </c>
      <c r="BG502" s="16">
        <v>0</v>
      </c>
      <c r="BH502" s="16">
        <v>1040</v>
      </c>
      <c r="BI502" s="16">
        <v>800</v>
      </c>
      <c r="BJ502" s="16">
        <v>0</v>
      </c>
    </row>
    <row r="503" spans="1:62" ht="20.149999999999999" customHeight="1" x14ac:dyDescent="0.35">
      <c r="A503">
        <v>502</v>
      </c>
      <c r="B503" t="s">
        <v>360</v>
      </c>
      <c r="C503" t="s">
        <v>7416</v>
      </c>
      <c r="D503" s="15" t="s">
        <v>1092</v>
      </c>
      <c r="E503" s="12" t="s">
        <v>98</v>
      </c>
      <c r="G503" s="12" t="s">
        <v>588</v>
      </c>
      <c r="H503" s="12" t="s">
        <v>589</v>
      </c>
      <c r="I503" s="12" t="s">
        <v>640</v>
      </c>
      <c r="J503" s="12" t="s">
        <v>2402</v>
      </c>
      <c r="K503" s="12" t="s">
        <v>851</v>
      </c>
      <c r="N503" s="16" t="s">
        <v>206</v>
      </c>
      <c r="O503" s="16" t="s">
        <v>1089</v>
      </c>
      <c r="P503" s="12" t="s">
        <v>482</v>
      </c>
      <c r="Q503" s="16">
        <v>2023</v>
      </c>
      <c r="R503" s="16">
        <v>1</v>
      </c>
      <c r="S503" s="16">
        <v>0</v>
      </c>
      <c r="T503" s="16">
        <v>0</v>
      </c>
      <c r="V503" s="12" t="s">
        <v>204</v>
      </c>
      <c r="W503" s="12" t="s">
        <v>204</v>
      </c>
      <c r="X503" s="16">
        <v>1</v>
      </c>
      <c r="Y503" s="16">
        <v>16</v>
      </c>
      <c r="Z503" s="16">
        <v>1</v>
      </c>
      <c r="AA503" s="16">
        <f t="shared" si="87"/>
        <v>120</v>
      </c>
      <c r="AB503" s="16" t="s">
        <v>643</v>
      </c>
      <c r="AC503" s="16" t="s">
        <v>592</v>
      </c>
      <c r="AD503" s="16">
        <f t="shared" si="77"/>
        <v>42000</v>
      </c>
      <c r="AE503" s="16">
        <f t="shared" si="78"/>
        <v>350</v>
      </c>
      <c r="AF503" s="16">
        <f t="shared" si="79"/>
        <v>131250</v>
      </c>
      <c r="AG503" s="16">
        <f t="shared" si="80"/>
        <v>100</v>
      </c>
      <c r="AH503" s="12">
        <v>0</v>
      </c>
      <c r="AI503" s="16">
        <f t="shared" si="81"/>
        <v>7</v>
      </c>
      <c r="AJ503" s="16">
        <f t="shared" si="82"/>
        <v>24150</v>
      </c>
      <c r="AK503" s="16">
        <f t="shared" si="83"/>
        <v>500</v>
      </c>
      <c r="AL503" s="16">
        <f t="shared" si="84"/>
        <v>5000</v>
      </c>
      <c r="AM503" s="16">
        <f t="shared" si="85"/>
        <v>90000</v>
      </c>
      <c r="AN503" s="16">
        <f t="shared" si="86"/>
        <v>292400</v>
      </c>
      <c r="AO503" s="12" t="s">
        <v>592</v>
      </c>
      <c r="AP503" s="16" t="s">
        <v>207</v>
      </c>
      <c r="AQ503" s="16" t="s">
        <v>204</v>
      </c>
      <c r="AS503" s="16" t="s">
        <v>2408</v>
      </c>
      <c r="AT503" s="16" t="s">
        <v>2407</v>
      </c>
      <c r="AU503" t="s">
        <v>2410</v>
      </c>
      <c r="AV503" s="15" t="s">
        <v>2409</v>
      </c>
      <c r="AW503" s="16" t="s">
        <v>593</v>
      </c>
      <c r="AX503" s="16" t="s">
        <v>204</v>
      </c>
      <c r="AY503" s="16" t="s">
        <v>204</v>
      </c>
      <c r="AZ503" s="16" t="s">
        <v>204</v>
      </c>
      <c r="BA503" s="16" t="s">
        <v>204</v>
      </c>
      <c r="BB503" s="16" t="s">
        <v>204</v>
      </c>
      <c r="BC503" s="16">
        <v>1</v>
      </c>
      <c r="BD503" s="16">
        <v>7.2</v>
      </c>
      <c r="BE503" s="16">
        <v>2800</v>
      </c>
      <c r="BF503" s="16">
        <v>2400</v>
      </c>
      <c r="BG503" s="16">
        <v>0</v>
      </c>
      <c r="BH503" s="16">
        <v>800</v>
      </c>
      <c r="BI503" s="16">
        <v>1200</v>
      </c>
      <c r="BJ503" s="16">
        <v>0</v>
      </c>
    </row>
    <row r="504" spans="1:62" ht="20.149999999999999" customHeight="1" x14ac:dyDescent="0.35">
      <c r="A504">
        <v>503</v>
      </c>
      <c r="B504" t="s">
        <v>360</v>
      </c>
      <c r="C504" t="s">
        <v>7417</v>
      </c>
      <c r="D504" s="15" t="s">
        <v>1093</v>
      </c>
      <c r="E504" s="12" t="s">
        <v>93</v>
      </c>
      <c r="G504" s="12" t="s">
        <v>588</v>
      </c>
      <c r="H504" s="12" t="s">
        <v>589</v>
      </c>
      <c r="I504" s="12" t="s">
        <v>640</v>
      </c>
      <c r="J504" s="12" t="s">
        <v>2402</v>
      </c>
      <c r="K504" s="12" t="s">
        <v>851</v>
      </c>
      <c r="N504" s="16" t="s">
        <v>206</v>
      </c>
      <c r="O504" s="16" t="s">
        <v>1089</v>
      </c>
      <c r="P504" s="12" t="s">
        <v>482</v>
      </c>
      <c r="Q504" s="16">
        <v>2023</v>
      </c>
      <c r="R504" s="16">
        <v>1</v>
      </c>
      <c r="S504" s="16">
        <v>0</v>
      </c>
      <c r="T504" s="16">
        <v>0</v>
      </c>
      <c r="V504" s="12" t="s">
        <v>204</v>
      </c>
      <c r="W504" s="12" t="s">
        <v>204</v>
      </c>
      <c r="X504" s="16">
        <v>1</v>
      </c>
      <c r="Y504" s="16">
        <v>14</v>
      </c>
      <c r="Z504" s="16">
        <v>1</v>
      </c>
      <c r="AA504" s="16">
        <f t="shared" si="87"/>
        <v>120</v>
      </c>
      <c r="AB504" s="16" t="s">
        <v>643</v>
      </c>
      <c r="AC504" s="16" t="s">
        <v>592</v>
      </c>
      <c r="AD504" s="16">
        <f t="shared" si="77"/>
        <v>42000</v>
      </c>
      <c r="AE504" s="16">
        <f t="shared" si="78"/>
        <v>350</v>
      </c>
      <c r="AF504" s="16">
        <f t="shared" si="79"/>
        <v>131250</v>
      </c>
      <c r="AG504" s="16">
        <f t="shared" si="80"/>
        <v>100</v>
      </c>
      <c r="AH504" s="12">
        <v>0</v>
      </c>
      <c r="AI504" s="16">
        <f t="shared" si="81"/>
        <v>7</v>
      </c>
      <c r="AJ504" s="16">
        <f t="shared" si="82"/>
        <v>24150</v>
      </c>
      <c r="AK504" s="16">
        <f t="shared" si="83"/>
        <v>500</v>
      </c>
      <c r="AL504" s="16">
        <f t="shared" si="84"/>
        <v>5000</v>
      </c>
      <c r="AM504" s="16">
        <f t="shared" si="85"/>
        <v>90000</v>
      </c>
      <c r="AN504" s="16">
        <f t="shared" si="86"/>
        <v>292400</v>
      </c>
      <c r="AO504" s="12" t="s">
        <v>592</v>
      </c>
      <c r="AP504" s="16" t="s">
        <v>207</v>
      </c>
      <c r="AQ504" s="16" t="s">
        <v>204</v>
      </c>
      <c r="AS504" s="16" t="s">
        <v>2408</v>
      </c>
      <c r="AT504" s="16" t="s">
        <v>2407</v>
      </c>
      <c r="AU504" t="s">
        <v>2410</v>
      </c>
      <c r="AV504" s="15" t="s">
        <v>2409</v>
      </c>
      <c r="AW504" s="16" t="s">
        <v>593</v>
      </c>
      <c r="AX504" s="16" t="s">
        <v>204</v>
      </c>
      <c r="AY504" s="16" t="s">
        <v>204</v>
      </c>
      <c r="AZ504" s="16" t="s">
        <v>204</v>
      </c>
      <c r="BA504" s="16" t="s">
        <v>204</v>
      </c>
      <c r="BB504" s="16" t="s">
        <v>204</v>
      </c>
      <c r="BC504" s="16">
        <v>1</v>
      </c>
      <c r="BD504" s="16">
        <v>7.12</v>
      </c>
      <c r="BE504" s="16">
        <v>2800</v>
      </c>
      <c r="BF504" s="16">
        <v>2000</v>
      </c>
      <c r="BG504" s="16">
        <v>0</v>
      </c>
      <c r="BH504" s="16">
        <v>800</v>
      </c>
      <c r="BI504" s="16">
        <v>1520</v>
      </c>
      <c r="BJ504" s="16">
        <v>0</v>
      </c>
    </row>
    <row r="505" spans="1:62" ht="20.149999999999999" customHeight="1" x14ac:dyDescent="0.35">
      <c r="A505">
        <v>504</v>
      </c>
      <c r="B505" t="s">
        <v>360</v>
      </c>
      <c r="C505" t="s">
        <v>7418</v>
      </c>
      <c r="D505" s="15" t="s">
        <v>1094</v>
      </c>
      <c r="E505" s="12" t="s">
        <v>93</v>
      </c>
      <c r="G505" s="12" t="s">
        <v>588</v>
      </c>
      <c r="H505" s="12" t="s">
        <v>589</v>
      </c>
      <c r="I505" s="12" t="s">
        <v>640</v>
      </c>
      <c r="J505" s="12" t="s">
        <v>2402</v>
      </c>
      <c r="K505" s="12" t="s">
        <v>851</v>
      </c>
      <c r="N505" s="16" t="s">
        <v>206</v>
      </c>
      <c r="O505" s="16" t="s">
        <v>1089</v>
      </c>
      <c r="P505" s="12" t="s">
        <v>482</v>
      </c>
      <c r="Q505" s="16">
        <v>2023</v>
      </c>
      <c r="R505" s="16">
        <v>1</v>
      </c>
      <c r="S505" s="16">
        <v>0</v>
      </c>
      <c r="T505" s="16">
        <v>0</v>
      </c>
      <c r="V505" s="12" t="s">
        <v>204</v>
      </c>
      <c r="W505" s="12" t="s">
        <v>204</v>
      </c>
      <c r="X505" s="16">
        <v>1</v>
      </c>
      <c r="Y505" s="16">
        <v>12</v>
      </c>
      <c r="Z505" s="16">
        <v>1</v>
      </c>
      <c r="AA505" s="16">
        <f t="shared" si="87"/>
        <v>120</v>
      </c>
      <c r="AB505" s="16" t="s">
        <v>643</v>
      </c>
      <c r="AC505" s="16" t="s">
        <v>592</v>
      </c>
      <c r="AD505" s="16">
        <f t="shared" si="77"/>
        <v>42000</v>
      </c>
      <c r="AE505" s="16">
        <f t="shared" si="78"/>
        <v>350</v>
      </c>
      <c r="AF505" s="16">
        <f t="shared" si="79"/>
        <v>131250</v>
      </c>
      <c r="AG505" s="16">
        <f t="shared" si="80"/>
        <v>100</v>
      </c>
      <c r="AH505" s="12">
        <v>0</v>
      </c>
      <c r="AI505" s="16">
        <f t="shared" si="81"/>
        <v>7</v>
      </c>
      <c r="AJ505" s="16">
        <f t="shared" si="82"/>
        <v>24150</v>
      </c>
      <c r="AK505" s="16">
        <f t="shared" si="83"/>
        <v>500</v>
      </c>
      <c r="AL505" s="16">
        <f t="shared" si="84"/>
        <v>5000</v>
      </c>
      <c r="AM505" s="16">
        <f t="shared" si="85"/>
        <v>90000</v>
      </c>
      <c r="AN505" s="16">
        <f t="shared" si="86"/>
        <v>292400</v>
      </c>
      <c r="AO505" s="12" t="s">
        <v>592</v>
      </c>
      <c r="AP505" s="16" t="s">
        <v>207</v>
      </c>
      <c r="AQ505" s="16" t="s">
        <v>204</v>
      </c>
      <c r="AS505" s="16" t="s">
        <v>2408</v>
      </c>
      <c r="AT505" s="16" t="s">
        <v>2407</v>
      </c>
      <c r="AU505" t="s">
        <v>2410</v>
      </c>
      <c r="AV505" s="15" t="s">
        <v>2409</v>
      </c>
      <c r="AW505" s="16" t="s">
        <v>593</v>
      </c>
      <c r="AX505" s="16" t="s">
        <v>204</v>
      </c>
      <c r="AY505" s="16" t="s">
        <v>204</v>
      </c>
      <c r="AZ505" s="16" t="s">
        <v>204</v>
      </c>
      <c r="BA505" s="16" t="s">
        <v>204</v>
      </c>
      <c r="BB505" s="16" t="s">
        <v>204</v>
      </c>
      <c r="BC505" s="16">
        <v>1</v>
      </c>
      <c r="BD505" s="16">
        <v>6.8</v>
      </c>
      <c r="BE505" s="16">
        <v>2800</v>
      </c>
      <c r="BF505" s="16">
        <v>1600</v>
      </c>
      <c r="BG505" s="16">
        <v>0</v>
      </c>
      <c r="BH505" s="16">
        <v>1200</v>
      </c>
      <c r="BI505" s="16">
        <v>1200</v>
      </c>
      <c r="BJ505" s="16">
        <v>0</v>
      </c>
    </row>
    <row r="506" spans="1:62" ht="20.149999999999999" customHeight="1" x14ac:dyDescent="0.35">
      <c r="A506">
        <v>505</v>
      </c>
      <c r="B506" t="s">
        <v>360</v>
      </c>
      <c r="C506" t="s">
        <v>7419</v>
      </c>
      <c r="D506" s="15" t="s">
        <v>870</v>
      </c>
      <c r="E506" s="12" t="s">
        <v>98</v>
      </c>
      <c r="G506" s="12" t="s">
        <v>588</v>
      </c>
      <c r="H506" s="12" t="s">
        <v>589</v>
      </c>
      <c r="I506" s="12" t="s">
        <v>640</v>
      </c>
      <c r="J506" s="12" t="s">
        <v>2402</v>
      </c>
      <c r="K506" s="12" t="s">
        <v>851</v>
      </c>
      <c r="N506" s="16" t="s">
        <v>206</v>
      </c>
      <c r="O506" s="16" t="s">
        <v>1089</v>
      </c>
      <c r="P506" s="12" t="s">
        <v>482</v>
      </c>
      <c r="Q506" s="16">
        <v>2023</v>
      </c>
      <c r="R506" s="16">
        <v>1</v>
      </c>
      <c r="S506" s="16">
        <v>0</v>
      </c>
      <c r="T506" s="16">
        <v>0</v>
      </c>
      <c r="V506" s="12" t="s">
        <v>204</v>
      </c>
      <c r="W506" s="12" t="s">
        <v>204</v>
      </c>
      <c r="X506" s="16">
        <v>1</v>
      </c>
      <c r="Y506" s="16">
        <v>6</v>
      </c>
      <c r="Z506" s="16">
        <v>1</v>
      </c>
      <c r="AA506" s="16">
        <f t="shared" si="87"/>
        <v>120</v>
      </c>
      <c r="AB506" s="16" t="s">
        <v>643</v>
      </c>
      <c r="AC506" s="16" t="s">
        <v>592</v>
      </c>
      <c r="AD506" s="16">
        <f t="shared" si="77"/>
        <v>42000</v>
      </c>
      <c r="AE506" s="16">
        <f t="shared" si="78"/>
        <v>350</v>
      </c>
      <c r="AF506" s="16">
        <f t="shared" si="79"/>
        <v>131250</v>
      </c>
      <c r="AG506" s="16">
        <f t="shared" si="80"/>
        <v>100</v>
      </c>
      <c r="AH506" s="12">
        <v>0</v>
      </c>
      <c r="AI506" s="16">
        <f t="shared" si="81"/>
        <v>7</v>
      </c>
      <c r="AJ506" s="16">
        <f t="shared" si="82"/>
        <v>24150</v>
      </c>
      <c r="AK506" s="16">
        <f t="shared" si="83"/>
        <v>500</v>
      </c>
      <c r="AL506" s="16">
        <f t="shared" si="84"/>
        <v>5000</v>
      </c>
      <c r="AM506" s="16">
        <f t="shared" si="85"/>
        <v>90000</v>
      </c>
      <c r="AN506" s="16">
        <f t="shared" si="86"/>
        <v>292400</v>
      </c>
      <c r="AO506" s="12" t="s">
        <v>592</v>
      </c>
      <c r="AP506" s="16" t="s">
        <v>207</v>
      </c>
      <c r="AQ506" s="16" t="s">
        <v>204</v>
      </c>
      <c r="AS506" s="16" t="s">
        <v>2408</v>
      </c>
      <c r="AT506" s="16" t="s">
        <v>2407</v>
      </c>
      <c r="AU506" t="s">
        <v>2410</v>
      </c>
      <c r="AV506" s="15" t="s">
        <v>2409</v>
      </c>
      <c r="AW506" s="16" t="s">
        <v>593</v>
      </c>
      <c r="AX506" s="16" t="s">
        <v>204</v>
      </c>
      <c r="AY506" s="16" t="s">
        <v>204</v>
      </c>
      <c r="AZ506" s="16" t="s">
        <v>204</v>
      </c>
      <c r="BA506" s="16" t="s">
        <v>204</v>
      </c>
      <c r="BB506" s="16" t="s">
        <v>204</v>
      </c>
      <c r="BC506" s="16">
        <v>1</v>
      </c>
      <c r="BD506" s="16">
        <v>7.36</v>
      </c>
      <c r="BE506" s="16">
        <v>2800</v>
      </c>
      <c r="BF506" s="16">
        <v>1600</v>
      </c>
      <c r="BG506" s="16">
        <v>0</v>
      </c>
      <c r="BH506" s="16">
        <v>1600</v>
      </c>
      <c r="BI506" s="16">
        <v>1680</v>
      </c>
      <c r="BJ506" s="16">
        <v>0</v>
      </c>
    </row>
    <row r="507" spans="1:62" ht="20.149999999999999" customHeight="1" x14ac:dyDescent="0.35">
      <c r="A507">
        <v>506</v>
      </c>
      <c r="B507" t="s">
        <v>360</v>
      </c>
      <c r="C507" t="s">
        <v>7420</v>
      </c>
      <c r="D507" s="15" t="s">
        <v>1095</v>
      </c>
      <c r="E507" s="12" t="s">
        <v>93</v>
      </c>
      <c r="G507" s="12" t="s">
        <v>588</v>
      </c>
      <c r="H507" s="12" t="s">
        <v>589</v>
      </c>
      <c r="I507" s="12" t="s">
        <v>640</v>
      </c>
      <c r="J507" s="12" t="s">
        <v>2402</v>
      </c>
      <c r="K507" s="12" t="s">
        <v>851</v>
      </c>
      <c r="N507" s="16" t="s">
        <v>206</v>
      </c>
      <c r="O507" s="16" t="s">
        <v>1089</v>
      </c>
      <c r="P507" s="12" t="s">
        <v>482</v>
      </c>
      <c r="Q507" s="16">
        <v>2023</v>
      </c>
      <c r="R507" s="16">
        <v>1</v>
      </c>
      <c r="S507" s="16">
        <v>0</v>
      </c>
      <c r="T507" s="16">
        <v>0</v>
      </c>
      <c r="V507" s="12" t="s">
        <v>204</v>
      </c>
      <c r="W507" s="12" t="s">
        <v>204</v>
      </c>
      <c r="X507" s="16">
        <v>1</v>
      </c>
      <c r="Y507" s="16">
        <v>9</v>
      </c>
      <c r="Z507" s="16">
        <v>1</v>
      </c>
      <c r="AA507" s="16">
        <f t="shared" si="87"/>
        <v>120</v>
      </c>
      <c r="AB507" s="16" t="s">
        <v>643</v>
      </c>
      <c r="AC507" s="16" t="s">
        <v>592</v>
      </c>
      <c r="AD507" s="16">
        <f t="shared" si="77"/>
        <v>42000</v>
      </c>
      <c r="AE507" s="16">
        <f t="shared" si="78"/>
        <v>350</v>
      </c>
      <c r="AF507" s="16">
        <f t="shared" si="79"/>
        <v>131250</v>
      </c>
      <c r="AG507" s="16">
        <f t="shared" si="80"/>
        <v>100</v>
      </c>
      <c r="AH507" s="12">
        <v>0</v>
      </c>
      <c r="AI507" s="16">
        <f t="shared" si="81"/>
        <v>7</v>
      </c>
      <c r="AJ507" s="16">
        <f t="shared" si="82"/>
        <v>24150</v>
      </c>
      <c r="AK507" s="16">
        <f t="shared" si="83"/>
        <v>500</v>
      </c>
      <c r="AL507" s="16">
        <f t="shared" si="84"/>
        <v>5000</v>
      </c>
      <c r="AM507" s="16">
        <f t="shared" si="85"/>
        <v>90000</v>
      </c>
      <c r="AN507" s="16">
        <f t="shared" si="86"/>
        <v>292400</v>
      </c>
      <c r="AO507" s="12" t="s">
        <v>592</v>
      </c>
      <c r="AP507" s="16" t="s">
        <v>207</v>
      </c>
      <c r="AQ507" s="16" t="s">
        <v>204</v>
      </c>
      <c r="AS507" s="16" t="s">
        <v>2408</v>
      </c>
      <c r="AT507" s="16" t="s">
        <v>2407</v>
      </c>
      <c r="AU507" t="s">
        <v>2410</v>
      </c>
      <c r="AV507" s="15" t="s">
        <v>2409</v>
      </c>
      <c r="AW507" s="16" t="s">
        <v>593</v>
      </c>
      <c r="AX507" s="16" t="s">
        <v>204</v>
      </c>
      <c r="AY507" s="16" t="s">
        <v>204</v>
      </c>
      <c r="AZ507" s="16" t="s">
        <v>204</v>
      </c>
      <c r="BA507" s="16" t="s">
        <v>204</v>
      </c>
      <c r="BB507" s="16" t="s">
        <v>204</v>
      </c>
      <c r="BC507" s="16">
        <v>1</v>
      </c>
      <c r="BD507" s="16">
        <v>7.04</v>
      </c>
      <c r="BE507" s="16">
        <v>2800</v>
      </c>
      <c r="BF507" s="16">
        <v>1200</v>
      </c>
      <c r="BG507" s="16">
        <v>0</v>
      </c>
      <c r="BH507" s="16">
        <v>1520</v>
      </c>
      <c r="BI507" s="16">
        <v>1520</v>
      </c>
      <c r="BJ507" s="16">
        <v>0</v>
      </c>
    </row>
    <row r="508" spans="1:62" ht="20.149999999999999" customHeight="1" x14ac:dyDescent="0.35">
      <c r="A508">
        <v>507</v>
      </c>
      <c r="B508" t="s">
        <v>360</v>
      </c>
      <c r="C508" t="s">
        <v>7421</v>
      </c>
      <c r="D508" s="15" t="s">
        <v>1096</v>
      </c>
      <c r="E508" s="12" t="s">
        <v>98</v>
      </c>
      <c r="G508" s="12" t="s">
        <v>588</v>
      </c>
      <c r="H508" s="12" t="s">
        <v>589</v>
      </c>
      <c r="I508" s="12" t="s">
        <v>640</v>
      </c>
      <c r="J508" s="12" t="s">
        <v>2402</v>
      </c>
      <c r="K508" s="12" t="s">
        <v>851</v>
      </c>
      <c r="N508" s="16" t="s">
        <v>206</v>
      </c>
      <c r="O508" s="16" t="s">
        <v>1089</v>
      </c>
      <c r="P508" s="12" t="s">
        <v>482</v>
      </c>
      <c r="Q508" s="16">
        <v>2023</v>
      </c>
      <c r="R508" s="16">
        <v>1</v>
      </c>
      <c r="S508" s="16">
        <v>0</v>
      </c>
      <c r="T508" s="16">
        <v>0</v>
      </c>
      <c r="V508" s="12" t="s">
        <v>204</v>
      </c>
      <c r="W508" s="12" t="s">
        <v>204</v>
      </c>
      <c r="X508" s="16">
        <v>1</v>
      </c>
      <c r="Y508" s="16">
        <v>9</v>
      </c>
      <c r="Z508" s="16">
        <v>1</v>
      </c>
      <c r="AA508" s="16">
        <f t="shared" si="87"/>
        <v>120</v>
      </c>
      <c r="AB508" s="16" t="s">
        <v>643</v>
      </c>
      <c r="AC508" s="16" t="s">
        <v>592</v>
      </c>
      <c r="AD508" s="16">
        <f t="shared" si="77"/>
        <v>42000</v>
      </c>
      <c r="AE508" s="16">
        <f t="shared" si="78"/>
        <v>350</v>
      </c>
      <c r="AF508" s="16">
        <f t="shared" si="79"/>
        <v>131250</v>
      </c>
      <c r="AG508" s="16">
        <f t="shared" si="80"/>
        <v>100</v>
      </c>
      <c r="AH508" s="12">
        <v>0</v>
      </c>
      <c r="AI508" s="16">
        <f t="shared" si="81"/>
        <v>7</v>
      </c>
      <c r="AJ508" s="16">
        <f t="shared" si="82"/>
        <v>24150</v>
      </c>
      <c r="AK508" s="16">
        <f t="shared" si="83"/>
        <v>500</v>
      </c>
      <c r="AL508" s="16">
        <f t="shared" si="84"/>
        <v>5000</v>
      </c>
      <c r="AM508" s="16">
        <f t="shared" si="85"/>
        <v>90000</v>
      </c>
      <c r="AN508" s="16">
        <f t="shared" si="86"/>
        <v>292400</v>
      </c>
      <c r="AO508" s="12" t="s">
        <v>592</v>
      </c>
      <c r="AP508" s="16" t="s">
        <v>207</v>
      </c>
      <c r="AQ508" s="16" t="s">
        <v>204</v>
      </c>
      <c r="AS508" s="16" t="s">
        <v>2408</v>
      </c>
      <c r="AT508" s="16" t="s">
        <v>2407</v>
      </c>
      <c r="AU508" t="s">
        <v>2410</v>
      </c>
      <c r="AV508" s="15" t="s">
        <v>2409</v>
      </c>
      <c r="AW508" s="16" t="s">
        <v>593</v>
      </c>
      <c r="AX508" s="16" t="s">
        <v>204</v>
      </c>
      <c r="AY508" s="16" t="s">
        <v>204</v>
      </c>
      <c r="AZ508" s="16" t="s">
        <v>204</v>
      </c>
      <c r="BA508" s="16" t="s">
        <v>204</v>
      </c>
      <c r="BB508" s="16" t="s">
        <v>204</v>
      </c>
      <c r="BC508" s="16">
        <v>1</v>
      </c>
      <c r="BD508" s="16">
        <v>6.8</v>
      </c>
      <c r="BE508" s="16">
        <v>2800</v>
      </c>
      <c r="BF508" s="16">
        <v>1600</v>
      </c>
      <c r="BG508" s="16">
        <v>0</v>
      </c>
      <c r="BH508" s="16">
        <v>1200</v>
      </c>
      <c r="BI508" s="16">
        <v>1200</v>
      </c>
      <c r="BJ508" s="16">
        <v>0</v>
      </c>
    </row>
    <row r="509" spans="1:62" ht="20.149999999999999" customHeight="1" x14ac:dyDescent="0.35">
      <c r="A509">
        <v>508</v>
      </c>
      <c r="B509" t="s">
        <v>360</v>
      </c>
      <c r="C509" t="s">
        <v>7422</v>
      </c>
      <c r="D509" s="15" t="s">
        <v>1097</v>
      </c>
      <c r="E509" s="12" t="s">
        <v>93</v>
      </c>
      <c r="G509" s="12" t="s">
        <v>588</v>
      </c>
      <c r="H509" s="12" t="s">
        <v>589</v>
      </c>
      <c r="I509" s="12" t="s">
        <v>640</v>
      </c>
      <c r="J509" s="12" t="s">
        <v>2402</v>
      </c>
      <c r="K509" s="12" t="s">
        <v>851</v>
      </c>
      <c r="N509" s="16" t="s">
        <v>206</v>
      </c>
      <c r="O509" s="16" t="s">
        <v>1089</v>
      </c>
      <c r="P509" s="12" t="s">
        <v>482</v>
      </c>
      <c r="Q509" s="16">
        <v>2023</v>
      </c>
      <c r="R509" s="16">
        <v>1</v>
      </c>
      <c r="S509" s="16">
        <v>0</v>
      </c>
      <c r="T509" s="16">
        <v>0</v>
      </c>
      <c r="V509" s="12" t="s">
        <v>204</v>
      </c>
      <c r="W509" s="12" t="s">
        <v>204</v>
      </c>
      <c r="X509" s="16">
        <v>1</v>
      </c>
      <c r="Y509" s="16">
        <v>11</v>
      </c>
      <c r="Z509" s="16">
        <v>1</v>
      </c>
      <c r="AA509" s="16">
        <f t="shared" si="87"/>
        <v>120</v>
      </c>
      <c r="AB509" s="16" t="s">
        <v>643</v>
      </c>
      <c r="AC509" s="16" t="s">
        <v>592</v>
      </c>
      <c r="AD509" s="16">
        <f t="shared" si="77"/>
        <v>42000</v>
      </c>
      <c r="AE509" s="16">
        <f t="shared" si="78"/>
        <v>350</v>
      </c>
      <c r="AF509" s="16">
        <f t="shared" si="79"/>
        <v>131250</v>
      </c>
      <c r="AG509" s="16">
        <f t="shared" si="80"/>
        <v>100</v>
      </c>
      <c r="AH509" s="12">
        <v>0</v>
      </c>
      <c r="AI509" s="16">
        <f t="shared" si="81"/>
        <v>7</v>
      </c>
      <c r="AJ509" s="16">
        <f t="shared" si="82"/>
        <v>24150</v>
      </c>
      <c r="AK509" s="16">
        <f t="shared" si="83"/>
        <v>500</v>
      </c>
      <c r="AL509" s="16">
        <f t="shared" si="84"/>
        <v>5000</v>
      </c>
      <c r="AM509" s="16">
        <f t="shared" si="85"/>
        <v>90000</v>
      </c>
      <c r="AN509" s="16">
        <f t="shared" si="86"/>
        <v>292400</v>
      </c>
      <c r="AO509" s="12" t="s">
        <v>592</v>
      </c>
      <c r="AP509" s="16" t="s">
        <v>207</v>
      </c>
      <c r="AQ509" s="16" t="s">
        <v>204</v>
      </c>
      <c r="AS509" s="16" t="s">
        <v>2408</v>
      </c>
      <c r="AT509" s="16" t="s">
        <v>2407</v>
      </c>
      <c r="AU509" t="s">
        <v>2410</v>
      </c>
      <c r="AV509" s="15" t="s">
        <v>2409</v>
      </c>
      <c r="AW509" s="16" t="s">
        <v>593</v>
      </c>
      <c r="AX509" s="16" t="s">
        <v>204</v>
      </c>
      <c r="AY509" s="16" t="s">
        <v>204</v>
      </c>
      <c r="AZ509" s="16" t="s">
        <v>204</v>
      </c>
      <c r="BA509" s="16" t="s">
        <v>204</v>
      </c>
      <c r="BB509" s="16" t="s">
        <v>204</v>
      </c>
      <c r="BC509" s="16">
        <v>1</v>
      </c>
      <c r="BD509" s="16">
        <v>6.96</v>
      </c>
      <c r="BE509" s="16">
        <v>2800</v>
      </c>
      <c r="BF509" s="16">
        <v>2000</v>
      </c>
      <c r="BG509" s="16">
        <v>0</v>
      </c>
      <c r="BH509" s="16">
        <v>800</v>
      </c>
      <c r="BI509" s="16">
        <v>1360</v>
      </c>
      <c r="BJ509" s="16">
        <v>0</v>
      </c>
    </row>
    <row r="510" spans="1:62" ht="20.149999999999999" customHeight="1" x14ac:dyDescent="0.35">
      <c r="A510">
        <v>509</v>
      </c>
      <c r="B510" t="s">
        <v>360</v>
      </c>
      <c r="C510" t="s">
        <v>7423</v>
      </c>
      <c r="D510" s="15" t="s">
        <v>1098</v>
      </c>
      <c r="E510" s="12" t="s">
        <v>98</v>
      </c>
      <c r="G510" s="12" t="s">
        <v>588</v>
      </c>
      <c r="H510" s="12" t="s">
        <v>589</v>
      </c>
      <c r="I510" s="12" t="s">
        <v>640</v>
      </c>
      <c r="J510" s="12" t="s">
        <v>2402</v>
      </c>
      <c r="K510" s="12" t="s">
        <v>851</v>
      </c>
      <c r="N510" s="16" t="s">
        <v>206</v>
      </c>
      <c r="O510" s="16" t="s">
        <v>1089</v>
      </c>
      <c r="P510" s="12" t="s">
        <v>482</v>
      </c>
      <c r="Q510" s="16">
        <v>2023</v>
      </c>
      <c r="R510" s="16">
        <v>1</v>
      </c>
      <c r="S510" s="16">
        <v>0</v>
      </c>
      <c r="T510" s="16">
        <v>0</v>
      </c>
      <c r="V510" s="12" t="s">
        <v>204</v>
      </c>
      <c r="W510" s="12" t="s">
        <v>204</v>
      </c>
      <c r="X510" s="16">
        <v>1</v>
      </c>
      <c r="Y510" s="16">
        <v>11</v>
      </c>
      <c r="Z510" s="16">
        <v>1</v>
      </c>
      <c r="AA510" s="16">
        <f t="shared" si="87"/>
        <v>120</v>
      </c>
      <c r="AB510" s="16" t="s">
        <v>643</v>
      </c>
      <c r="AC510" s="16" t="s">
        <v>592</v>
      </c>
      <c r="AD510" s="16">
        <f t="shared" si="77"/>
        <v>42000</v>
      </c>
      <c r="AE510" s="16">
        <f t="shared" si="78"/>
        <v>350</v>
      </c>
      <c r="AF510" s="16">
        <f t="shared" si="79"/>
        <v>131250</v>
      </c>
      <c r="AG510" s="16">
        <f t="shared" si="80"/>
        <v>100</v>
      </c>
      <c r="AH510" s="12">
        <v>0</v>
      </c>
      <c r="AI510" s="16">
        <f t="shared" si="81"/>
        <v>7</v>
      </c>
      <c r="AJ510" s="16">
        <f t="shared" si="82"/>
        <v>24150</v>
      </c>
      <c r="AK510" s="16">
        <f t="shared" si="83"/>
        <v>500</v>
      </c>
      <c r="AL510" s="16">
        <f t="shared" si="84"/>
        <v>5000</v>
      </c>
      <c r="AM510" s="16">
        <f t="shared" si="85"/>
        <v>90000</v>
      </c>
      <c r="AN510" s="16">
        <f t="shared" si="86"/>
        <v>292400</v>
      </c>
      <c r="AO510" s="12" t="s">
        <v>592</v>
      </c>
      <c r="AP510" s="16" t="s">
        <v>207</v>
      </c>
      <c r="AQ510" s="16" t="s">
        <v>204</v>
      </c>
      <c r="AS510" s="16" t="s">
        <v>2408</v>
      </c>
      <c r="AT510" s="16" t="s">
        <v>2407</v>
      </c>
      <c r="AU510" t="s">
        <v>2410</v>
      </c>
      <c r="AV510" s="15" t="s">
        <v>2409</v>
      </c>
      <c r="AW510" s="16" t="s">
        <v>593</v>
      </c>
      <c r="AX510" s="16" t="s">
        <v>204</v>
      </c>
      <c r="AY510" s="16" t="s">
        <v>204</v>
      </c>
      <c r="AZ510" s="16" t="s">
        <v>204</v>
      </c>
      <c r="BA510" s="16" t="s">
        <v>204</v>
      </c>
      <c r="BB510" s="16" t="s">
        <v>204</v>
      </c>
      <c r="BC510" s="16">
        <v>1</v>
      </c>
      <c r="BD510" s="16">
        <v>7.04</v>
      </c>
      <c r="BE510" s="16">
        <v>2800</v>
      </c>
      <c r="BF510" s="16">
        <v>1600</v>
      </c>
      <c r="BG510" s="16">
        <v>0</v>
      </c>
      <c r="BH510" s="16">
        <v>1200</v>
      </c>
      <c r="BI510" s="16">
        <v>1440</v>
      </c>
      <c r="BJ510" s="16">
        <v>0</v>
      </c>
    </row>
    <row r="511" spans="1:62" ht="20.149999999999999" customHeight="1" x14ac:dyDescent="0.35">
      <c r="A511">
        <v>510</v>
      </c>
      <c r="B511" t="s">
        <v>360</v>
      </c>
      <c r="C511" t="s">
        <v>7424</v>
      </c>
      <c r="D511" s="15" t="s">
        <v>1099</v>
      </c>
      <c r="E511" s="12" t="s">
        <v>98</v>
      </c>
      <c r="G511" s="12" t="s">
        <v>588</v>
      </c>
      <c r="H511" s="12" t="s">
        <v>589</v>
      </c>
      <c r="I511" s="12" t="s">
        <v>640</v>
      </c>
      <c r="J511" s="12" t="s">
        <v>2402</v>
      </c>
      <c r="K511" s="12" t="s">
        <v>851</v>
      </c>
      <c r="N511" s="16" t="s">
        <v>206</v>
      </c>
      <c r="O511" s="16" t="s">
        <v>1089</v>
      </c>
      <c r="P511" s="12" t="s">
        <v>482</v>
      </c>
      <c r="Q511" s="16">
        <v>2023</v>
      </c>
      <c r="R511" s="16">
        <v>1</v>
      </c>
      <c r="S511" s="16">
        <v>0</v>
      </c>
      <c r="T511" s="16">
        <v>0</v>
      </c>
      <c r="V511" s="12" t="s">
        <v>204</v>
      </c>
      <c r="W511" s="12" t="s">
        <v>204</v>
      </c>
      <c r="X511" s="16">
        <v>1</v>
      </c>
      <c r="Y511" s="16">
        <v>13</v>
      </c>
      <c r="Z511" s="16">
        <v>1</v>
      </c>
      <c r="AA511" s="16">
        <f t="shared" si="87"/>
        <v>120</v>
      </c>
      <c r="AB511" s="16" t="s">
        <v>643</v>
      </c>
      <c r="AC511" s="16" t="s">
        <v>592</v>
      </c>
      <c r="AD511" s="16">
        <f t="shared" si="77"/>
        <v>42000</v>
      </c>
      <c r="AE511" s="16">
        <f t="shared" si="78"/>
        <v>350</v>
      </c>
      <c r="AF511" s="16">
        <f t="shared" si="79"/>
        <v>131250</v>
      </c>
      <c r="AG511" s="16">
        <f t="shared" si="80"/>
        <v>100</v>
      </c>
      <c r="AH511" s="12">
        <v>0</v>
      </c>
      <c r="AI511" s="16">
        <f t="shared" si="81"/>
        <v>7</v>
      </c>
      <c r="AJ511" s="16">
        <f t="shared" si="82"/>
        <v>24150</v>
      </c>
      <c r="AK511" s="16">
        <f t="shared" si="83"/>
        <v>500</v>
      </c>
      <c r="AL511" s="16">
        <f t="shared" si="84"/>
        <v>5000</v>
      </c>
      <c r="AM511" s="16">
        <f t="shared" si="85"/>
        <v>90000</v>
      </c>
      <c r="AN511" s="16">
        <f t="shared" si="86"/>
        <v>292400</v>
      </c>
      <c r="AO511" s="12" t="s">
        <v>592</v>
      </c>
      <c r="AP511" s="16" t="s">
        <v>207</v>
      </c>
      <c r="AQ511" s="16" t="s">
        <v>204</v>
      </c>
      <c r="AS511" s="16" t="s">
        <v>2408</v>
      </c>
      <c r="AT511" s="16" t="s">
        <v>2407</v>
      </c>
      <c r="AU511" t="s">
        <v>2410</v>
      </c>
      <c r="AV511" s="15" t="s">
        <v>2409</v>
      </c>
      <c r="AW511" s="16" t="s">
        <v>593</v>
      </c>
      <c r="AX511" s="16" t="s">
        <v>204</v>
      </c>
      <c r="AY511" s="16" t="s">
        <v>204</v>
      </c>
      <c r="AZ511" s="16" t="s">
        <v>204</v>
      </c>
      <c r="BA511" s="16" t="s">
        <v>204</v>
      </c>
      <c r="BB511" s="16" t="s">
        <v>204</v>
      </c>
      <c r="BC511" s="16">
        <v>1</v>
      </c>
      <c r="BD511" s="16">
        <v>6.88</v>
      </c>
      <c r="BE511" s="16">
        <v>2800</v>
      </c>
      <c r="BF511" s="16">
        <v>1600</v>
      </c>
      <c r="BG511" s="16">
        <v>0</v>
      </c>
      <c r="BH511" s="16">
        <v>1200</v>
      </c>
      <c r="BI511" s="16">
        <v>1280</v>
      </c>
      <c r="BJ511" s="16">
        <v>0</v>
      </c>
    </row>
    <row r="512" spans="1:62" ht="20.149999999999999" customHeight="1" x14ac:dyDescent="0.35">
      <c r="A512">
        <v>511</v>
      </c>
      <c r="B512" t="s">
        <v>360</v>
      </c>
      <c r="C512" t="s">
        <v>7425</v>
      </c>
      <c r="D512" s="15" t="s">
        <v>1100</v>
      </c>
      <c r="E512" s="12" t="s">
        <v>98</v>
      </c>
      <c r="G512" s="12" t="s">
        <v>588</v>
      </c>
      <c r="H512" s="12" t="s">
        <v>589</v>
      </c>
      <c r="I512" s="12" t="s">
        <v>640</v>
      </c>
      <c r="J512" s="12" t="s">
        <v>2402</v>
      </c>
      <c r="K512" s="12" t="s">
        <v>851</v>
      </c>
      <c r="N512" s="16" t="s">
        <v>206</v>
      </c>
      <c r="O512" s="16" t="s">
        <v>1089</v>
      </c>
      <c r="P512" s="12" t="s">
        <v>482</v>
      </c>
      <c r="Q512" s="16">
        <v>2023</v>
      </c>
      <c r="R512" s="16">
        <v>1</v>
      </c>
      <c r="S512" s="16">
        <v>0</v>
      </c>
      <c r="T512" s="16">
        <v>0</v>
      </c>
      <c r="V512" s="12" t="s">
        <v>204</v>
      </c>
      <c r="W512" s="12" t="s">
        <v>204</v>
      </c>
      <c r="X512" s="16">
        <v>1</v>
      </c>
      <c r="Y512" s="16">
        <v>14</v>
      </c>
      <c r="Z512" s="16">
        <v>1</v>
      </c>
      <c r="AA512" s="16">
        <f t="shared" si="87"/>
        <v>120</v>
      </c>
      <c r="AB512" s="16" t="s">
        <v>643</v>
      </c>
      <c r="AC512" s="16" t="s">
        <v>592</v>
      </c>
      <c r="AD512" s="16">
        <f t="shared" si="77"/>
        <v>42000</v>
      </c>
      <c r="AE512" s="16">
        <f t="shared" si="78"/>
        <v>350</v>
      </c>
      <c r="AF512" s="16">
        <f t="shared" si="79"/>
        <v>131250</v>
      </c>
      <c r="AG512" s="16">
        <f t="shared" si="80"/>
        <v>100</v>
      </c>
      <c r="AH512" s="12">
        <v>0</v>
      </c>
      <c r="AI512" s="16">
        <f t="shared" si="81"/>
        <v>7</v>
      </c>
      <c r="AJ512" s="16">
        <f t="shared" si="82"/>
        <v>24150</v>
      </c>
      <c r="AK512" s="16">
        <f t="shared" si="83"/>
        <v>500</v>
      </c>
      <c r="AL512" s="16">
        <f t="shared" si="84"/>
        <v>5000</v>
      </c>
      <c r="AM512" s="16">
        <f t="shared" si="85"/>
        <v>90000</v>
      </c>
      <c r="AN512" s="16">
        <f t="shared" si="86"/>
        <v>292400</v>
      </c>
      <c r="AO512" s="12" t="s">
        <v>592</v>
      </c>
      <c r="AP512" s="16" t="s">
        <v>207</v>
      </c>
      <c r="AQ512" s="16" t="s">
        <v>204</v>
      </c>
      <c r="AS512" s="16" t="s">
        <v>2408</v>
      </c>
      <c r="AT512" s="16" t="s">
        <v>2407</v>
      </c>
      <c r="AU512" t="s">
        <v>2410</v>
      </c>
      <c r="AV512" s="15" t="s">
        <v>2409</v>
      </c>
      <c r="AW512" s="16" t="s">
        <v>593</v>
      </c>
      <c r="AX512" s="16" t="s">
        <v>204</v>
      </c>
      <c r="AY512" s="16" t="s">
        <v>204</v>
      </c>
      <c r="AZ512" s="16" t="s">
        <v>204</v>
      </c>
      <c r="BA512" s="16" t="s">
        <v>204</v>
      </c>
      <c r="BB512" s="16" t="s">
        <v>204</v>
      </c>
      <c r="BC512" s="16">
        <v>1</v>
      </c>
      <c r="BD512" s="16">
        <v>7.28</v>
      </c>
      <c r="BE512" s="16">
        <v>2800</v>
      </c>
      <c r="BF512" s="16">
        <v>2000</v>
      </c>
      <c r="BG512" s="16">
        <v>0</v>
      </c>
      <c r="BH512" s="16">
        <v>1200</v>
      </c>
      <c r="BI512" s="16">
        <v>1280</v>
      </c>
      <c r="BJ512" s="16">
        <v>0</v>
      </c>
    </row>
    <row r="513" spans="1:62" ht="20.149999999999999" customHeight="1" x14ac:dyDescent="0.35">
      <c r="A513">
        <v>512</v>
      </c>
      <c r="B513" t="s">
        <v>360</v>
      </c>
      <c r="C513" t="s">
        <v>7426</v>
      </c>
      <c r="D513" s="15" t="s">
        <v>1101</v>
      </c>
      <c r="E513" s="12" t="s">
        <v>98</v>
      </c>
      <c r="G513" s="12" t="s">
        <v>588</v>
      </c>
      <c r="H513" s="12" t="s">
        <v>589</v>
      </c>
      <c r="I513" s="12" t="s">
        <v>640</v>
      </c>
      <c r="J513" s="12" t="s">
        <v>2402</v>
      </c>
      <c r="K513" s="12" t="s">
        <v>851</v>
      </c>
      <c r="N513" s="16" t="s">
        <v>206</v>
      </c>
      <c r="O513" s="16" t="s">
        <v>1089</v>
      </c>
      <c r="P513" s="12" t="s">
        <v>482</v>
      </c>
      <c r="Q513" s="16">
        <v>2023</v>
      </c>
      <c r="R513" s="16">
        <v>1</v>
      </c>
      <c r="S513" s="16">
        <v>0</v>
      </c>
      <c r="T513" s="16">
        <v>0</v>
      </c>
      <c r="V513" s="12" t="s">
        <v>204</v>
      </c>
      <c r="W513" s="12" t="s">
        <v>204</v>
      </c>
      <c r="X513" s="16">
        <v>1</v>
      </c>
      <c r="Y513" s="16">
        <v>9</v>
      </c>
      <c r="Z513" s="16">
        <v>1</v>
      </c>
      <c r="AA513" s="16">
        <f t="shared" si="87"/>
        <v>120</v>
      </c>
      <c r="AB513" s="16" t="s">
        <v>643</v>
      </c>
      <c r="AC513" s="16" t="s">
        <v>592</v>
      </c>
      <c r="AD513" s="16">
        <f t="shared" si="77"/>
        <v>42000</v>
      </c>
      <c r="AE513" s="16">
        <f t="shared" si="78"/>
        <v>350</v>
      </c>
      <c r="AF513" s="16">
        <f t="shared" si="79"/>
        <v>131250</v>
      </c>
      <c r="AG513" s="16">
        <f t="shared" si="80"/>
        <v>100</v>
      </c>
      <c r="AH513" s="12">
        <v>0</v>
      </c>
      <c r="AI513" s="16">
        <f t="shared" si="81"/>
        <v>7</v>
      </c>
      <c r="AJ513" s="16">
        <f t="shared" si="82"/>
        <v>24150</v>
      </c>
      <c r="AK513" s="16">
        <f t="shared" si="83"/>
        <v>500</v>
      </c>
      <c r="AL513" s="16">
        <f t="shared" si="84"/>
        <v>5000</v>
      </c>
      <c r="AM513" s="16">
        <f t="shared" si="85"/>
        <v>90000</v>
      </c>
      <c r="AN513" s="16">
        <f t="shared" si="86"/>
        <v>292400</v>
      </c>
      <c r="AO513" s="12" t="s">
        <v>592</v>
      </c>
      <c r="AP513" s="16" t="s">
        <v>207</v>
      </c>
      <c r="AQ513" s="16" t="s">
        <v>204</v>
      </c>
      <c r="AS513" s="16" t="s">
        <v>2408</v>
      </c>
      <c r="AT513" s="16" t="s">
        <v>2407</v>
      </c>
      <c r="AU513" t="s">
        <v>2410</v>
      </c>
      <c r="AV513" s="15" t="s">
        <v>2409</v>
      </c>
      <c r="AW513" s="16" t="s">
        <v>593</v>
      </c>
      <c r="AX513" s="16" t="s">
        <v>204</v>
      </c>
      <c r="AY513" s="16" t="s">
        <v>204</v>
      </c>
      <c r="AZ513" s="16" t="s">
        <v>204</v>
      </c>
      <c r="BA513" s="16" t="s">
        <v>204</v>
      </c>
      <c r="BB513" s="16" t="s">
        <v>204</v>
      </c>
      <c r="BC513" s="16">
        <v>1</v>
      </c>
      <c r="BD513" s="16">
        <v>7.36</v>
      </c>
      <c r="BE513" s="16">
        <v>2800</v>
      </c>
      <c r="BF513" s="16">
        <v>2000</v>
      </c>
      <c r="BG513" s="16">
        <v>0</v>
      </c>
      <c r="BH513" s="16">
        <v>1200</v>
      </c>
      <c r="BI513" s="16">
        <v>1360</v>
      </c>
      <c r="BJ513" s="16">
        <v>0</v>
      </c>
    </row>
    <row r="514" spans="1:62" ht="20.149999999999999" customHeight="1" x14ac:dyDescent="0.35">
      <c r="A514">
        <v>513</v>
      </c>
      <c r="B514" t="s">
        <v>360</v>
      </c>
      <c r="C514" t="s">
        <v>7427</v>
      </c>
      <c r="D514" s="15" t="s">
        <v>1102</v>
      </c>
      <c r="E514" s="12" t="s">
        <v>98</v>
      </c>
      <c r="G514" s="12" t="s">
        <v>588</v>
      </c>
      <c r="H514" s="12" t="s">
        <v>589</v>
      </c>
      <c r="I514" s="12" t="s">
        <v>640</v>
      </c>
      <c r="J514" s="12" t="s">
        <v>2402</v>
      </c>
      <c r="K514" s="12" t="s">
        <v>851</v>
      </c>
      <c r="N514" s="16" t="s">
        <v>206</v>
      </c>
      <c r="O514" s="16" t="s">
        <v>1089</v>
      </c>
      <c r="P514" s="12" t="s">
        <v>482</v>
      </c>
      <c r="Q514" s="16">
        <v>2023</v>
      </c>
      <c r="R514" s="16">
        <v>1</v>
      </c>
      <c r="S514" s="16">
        <v>0</v>
      </c>
      <c r="T514" s="16">
        <v>0</v>
      </c>
      <c r="V514" s="12" t="s">
        <v>204</v>
      </c>
      <c r="W514" s="12" t="s">
        <v>204</v>
      </c>
      <c r="X514" s="16">
        <v>1</v>
      </c>
      <c r="Y514" s="16">
        <v>7</v>
      </c>
      <c r="Z514" s="16">
        <v>1</v>
      </c>
      <c r="AA514" s="16">
        <f t="shared" si="87"/>
        <v>120</v>
      </c>
      <c r="AB514" s="16" t="s">
        <v>643</v>
      </c>
      <c r="AC514" s="16" t="s">
        <v>592</v>
      </c>
      <c r="AD514" s="16">
        <f t="shared" si="77"/>
        <v>42000</v>
      </c>
      <c r="AE514" s="16">
        <f t="shared" si="78"/>
        <v>350</v>
      </c>
      <c r="AF514" s="16">
        <f t="shared" si="79"/>
        <v>131250</v>
      </c>
      <c r="AG514" s="16">
        <f t="shared" si="80"/>
        <v>100</v>
      </c>
      <c r="AH514" s="12">
        <v>0</v>
      </c>
      <c r="AI514" s="16">
        <f t="shared" si="81"/>
        <v>7</v>
      </c>
      <c r="AJ514" s="16">
        <f t="shared" si="82"/>
        <v>24150</v>
      </c>
      <c r="AK514" s="16">
        <f t="shared" si="83"/>
        <v>500</v>
      </c>
      <c r="AL514" s="16">
        <f t="shared" si="84"/>
        <v>5000</v>
      </c>
      <c r="AM514" s="16">
        <f t="shared" si="85"/>
        <v>90000</v>
      </c>
      <c r="AN514" s="16">
        <f t="shared" si="86"/>
        <v>292400</v>
      </c>
      <c r="AO514" s="12" t="s">
        <v>592</v>
      </c>
      <c r="AP514" s="16" t="s">
        <v>207</v>
      </c>
      <c r="AQ514" s="16" t="s">
        <v>204</v>
      </c>
      <c r="AS514" s="16" t="s">
        <v>2408</v>
      </c>
      <c r="AT514" s="16" t="s">
        <v>2407</v>
      </c>
      <c r="AU514" t="s">
        <v>2410</v>
      </c>
      <c r="AV514" s="15" t="s">
        <v>2409</v>
      </c>
      <c r="AW514" s="16" t="s">
        <v>593</v>
      </c>
      <c r="AX514" s="16" t="s">
        <v>204</v>
      </c>
      <c r="AY514" s="16" t="s">
        <v>204</v>
      </c>
      <c r="AZ514" s="16" t="s">
        <v>204</v>
      </c>
      <c r="BA514" s="16" t="s">
        <v>204</v>
      </c>
      <c r="BB514" s="16" t="s">
        <v>204</v>
      </c>
      <c r="BC514" s="16">
        <v>1</v>
      </c>
      <c r="BD514" s="16">
        <v>7.2</v>
      </c>
      <c r="BE514" s="16">
        <v>2800</v>
      </c>
      <c r="BF514" s="16">
        <v>1600</v>
      </c>
      <c r="BG514" s="16">
        <v>0</v>
      </c>
      <c r="BH514" s="16">
        <v>1520</v>
      </c>
      <c r="BI514" s="16">
        <v>1600</v>
      </c>
      <c r="BJ514" s="16">
        <v>0</v>
      </c>
    </row>
    <row r="515" spans="1:62" ht="20.149999999999999" customHeight="1" x14ac:dyDescent="0.35">
      <c r="A515">
        <v>514</v>
      </c>
      <c r="B515" t="s">
        <v>360</v>
      </c>
      <c r="C515" t="s">
        <v>7428</v>
      </c>
      <c r="D515" s="15" t="s">
        <v>1103</v>
      </c>
      <c r="E515" s="12" t="s">
        <v>93</v>
      </c>
      <c r="G515" s="12" t="s">
        <v>588</v>
      </c>
      <c r="H515" s="12" t="s">
        <v>589</v>
      </c>
      <c r="I515" s="12" t="s">
        <v>640</v>
      </c>
      <c r="J515" s="12" t="s">
        <v>2402</v>
      </c>
      <c r="K515" s="12" t="s">
        <v>851</v>
      </c>
      <c r="N515" s="16" t="s">
        <v>206</v>
      </c>
      <c r="O515" s="16" t="s">
        <v>1089</v>
      </c>
      <c r="P515" s="12" t="s">
        <v>482</v>
      </c>
      <c r="Q515" s="16">
        <v>2023</v>
      </c>
      <c r="R515" s="16">
        <v>1</v>
      </c>
      <c r="S515" s="16">
        <v>0</v>
      </c>
      <c r="T515" s="16">
        <v>0</v>
      </c>
      <c r="V515" s="12" t="s">
        <v>204</v>
      </c>
      <c r="W515" s="12" t="s">
        <v>204</v>
      </c>
      <c r="X515" s="16">
        <v>1</v>
      </c>
      <c r="Y515" s="16">
        <v>9</v>
      </c>
      <c r="Z515" s="16">
        <v>1</v>
      </c>
      <c r="AA515" s="16">
        <f t="shared" si="87"/>
        <v>120</v>
      </c>
      <c r="AB515" s="16" t="s">
        <v>643</v>
      </c>
      <c r="AC515" s="16" t="s">
        <v>592</v>
      </c>
      <c r="AD515" s="16">
        <f t="shared" ref="AD515:AD578" si="88">AA515*350</f>
        <v>42000</v>
      </c>
      <c r="AE515" s="16">
        <f t="shared" ref="AE515:AE578" si="89">Z515*350</f>
        <v>350</v>
      </c>
      <c r="AF515" s="16">
        <f t="shared" ref="AF515:AF578" si="90">AE515*375</f>
        <v>131250</v>
      </c>
      <c r="AG515" s="16">
        <f t="shared" ref="AG515:AG578" si="91">Z515*100</f>
        <v>100</v>
      </c>
      <c r="AH515" s="12">
        <v>0</v>
      </c>
      <c r="AI515" s="16">
        <f t="shared" ref="AI515:AI578" si="92">7*Z515</f>
        <v>7</v>
      </c>
      <c r="AJ515" s="16">
        <f t="shared" ref="AJ515:AJ578" si="93">AI515*3450</f>
        <v>24150</v>
      </c>
      <c r="AK515" s="16">
        <f t="shared" ref="AK515:AK578" si="94">Z515*500</f>
        <v>500</v>
      </c>
      <c r="AL515" s="16">
        <f t="shared" ref="AL515:AL578" si="95">1*Z515*5000</f>
        <v>5000</v>
      </c>
      <c r="AM515" s="16">
        <f t="shared" ref="AM515:AM578" si="96">90000*Z515</f>
        <v>90000</v>
      </c>
      <c r="AN515" s="16">
        <f t="shared" ref="AN515:AN578" si="97">AM515+AL515+AJ515+AF515+AD515</f>
        <v>292400</v>
      </c>
      <c r="AO515" s="12" t="s">
        <v>592</v>
      </c>
      <c r="AP515" s="16" t="s">
        <v>207</v>
      </c>
      <c r="AQ515" s="16" t="s">
        <v>204</v>
      </c>
      <c r="AS515" s="16" t="s">
        <v>2408</v>
      </c>
      <c r="AT515" s="16" t="s">
        <v>2407</v>
      </c>
      <c r="AU515" t="s">
        <v>2410</v>
      </c>
      <c r="AV515" s="15" t="s">
        <v>2409</v>
      </c>
      <c r="AW515" s="16" t="s">
        <v>593</v>
      </c>
      <c r="AX515" s="16" t="s">
        <v>204</v>
      </c>
      <c r="AY515" s="16" t="s">
        <v>204</v>
      </c>
      <c r="AZ515" s="16" t="s">
        <v>204</v>
      </c>
      <c r="BA515" s="16" t="s">
        <v>204</v>
      </c>
      <c r="BB515" s="16" t="s">
        <v>204</v>
      </c>
      <c r="BC515" s="16">
        <v>1</v>
      </c>
      <c r="BD515" s="16">
        <v>6.8</v>
      </c>
      <c r="BE515" s="16">
        <v>2800</v>
      </c>
      <c r="BF515" s="16">
        <v>1600</v>
      </c>
      <c r="BG515" s="16">
        <v>0</v>
      </c>
      <c r="BH515" s="16">
        <v>1200</v>
      </c>
      <c r="BI515" s="16">
        <v>1200</v>
      </c>
      <c r="BJ515" s="16">
        <v>0</v>
      </c>
    </row>
    <row r="516" spans="1:62" ht="20.149999999999999" customHeight="1" x14ac:dyDescent="0.35">
      <c r="A516">
        <v>515</v>
      </c>
      <c r="B516" t="s">
        <v>360</v>
      </c>
      <c r="C516" t="s">
        <v>7429</v>
      </c>
      <c r="D516" s="15" t="s">
        <v>1104</v>
      </c>
      <c r="E516" s="12" t="s">
        <v>98</v>
      </c>
      <c r="G516" s="12" t="s">
        <v>588</v>
      </c>
      <c r="H516" s="12" t="s">
        <v>589</v>
      </c>
      <c r="I516" s="12" t="s">
        <v>640</v>
      </c>
      <c r="J516" s="12" t="s">
        <v>2402</v>
      </c>
      <c r="K516" s="12" t="s">
        <v>851</v>
      </c>
      <c r="N516" s="16" t="s">
        <v>206</v>
      </c>
      <c r="O516" s="16" t="s">
        <v>1089</v>
      </c>
      <c r="P516" s="12" t="s">
        <v>482</v>
      </c>
      <c r="Q516" s="16">
        <v>2023</v>
      </c>
      <c r="R516" s="16">
        <v>1</v>
      </c>
      <c r="S516" s="16">
        <v>0</v>
      </c>
      <c r="T516" s="16">
        <v>0</v>
      </c>
      <c r="V516" s="12" t="s">
        <v>204</v>
      </c>
      <c r="W516" s="12" t="s">
        <v>204</v>
      </c>
      <c r="X516" s="16">
        <v>1</v>
      </c>
      <c r="Y516" s="16">
        <v>5</v>
      </c>
      <c r="Z516" s="16">
        <v>1</v>
      </c>
      <c r="AA516" s="16">
        <f t="shared" ref="AA516:AA579" si="98">Z516*120</f>
        <v>120</v>
      </c>
      <c r="AB516" s="16" t="s">
        <v>643</v>
      </c>
      <c r="AC516" s="16" t="s">
        <v>592</v>
      </c>
      <c r="AD516" s="16">
        <f t="shared" si="88"/>
        <v>42000</v>
      </c>
      <c r="AE516" s="16">
        <f t="shared" si="89"/>
        <v>350</v>
      </c>
      <c r="AF516" s="16">
        <f t="shared" si="90"/>
        <v>131250</v>
      </c>
      <c r="AG516" s="16">
        <f t="shared" si="91"/>
        <v>100</v>
      </c>
      <c r="AH516" s="12">
        <v>0</v>
      </c>
      <c r="AI516" s="16">
        <f t="shared" si="92"/>
        <v>7</v>
      </c>
      <c r="AJ516" s="16">
        <f t="shared" si="93"/>
        <v>24150</v>
      </c>
      <c r="AK516" s="16">
        <f t="shared" si="94"/>
        <v>500</v>
      </c>
      <c r="AL516" s="16">
        <f t="shared" si="95"/>
        <v>5000</v>
      </c>
      <c r="AM516" s="16">
        <f t="shared" si="96"/>
        <v>90000</v>
      </c>
      <c r="AN516" s="16">
        <f t="shared" si="97"/>
        <v>292400</v>
      </c>
      <c r="AO516" s="12" t="s">
        <v>592</v>
      </c>
      <c r="AP516" s="16" t="s">
        <v>207</v>
      </c>
      <c r="AQ516" s="16" t="s">
        <v>204</v>
      </c>
      <c r="AS516" s="16" t="s">
        <v>2408</v>
      </c>
      <c r="AT516" s="16" t="s">
        <v>2407</v>
      </c>
      <c r="AU516" t="s">
        <v>2410</v>
      </c>
      <c r="AV516" s="15" t="s">
        <v>2409</v>
      </c>
      <c r="AW516" s="16" t="s">
        <v>593</v>
      </c>
      <c r="AX516" s="16" t="s">
        <v>204</v>
      </c>
      <c r="AY516" s="16" t="s">
        <v>204</v>
      </c>
      <c r="AZ516" s="16" t="s">
        <v>204</v>
      </c>
      <c r="BA516" s="16" t="s">
        <v>204</v>
      </c>
      <c r="BB516" s="16" t="s">
        <v>204</v>
      </c>
      <c r="BC516" s="16">
        <v>1</v>
      </c>
      <c r="BD516" s="16">
        <v>6.96</v>
      </c>
      <c r="BE516" s="16">
        <v>2800</v>
      </c>
      <c r="BF516" s="16">
        <v>1600</v>
      </c>
      <c r="BG516" s="16">
        <v>0</v>
      </c>
      <c r="BH516" s="16">
        <v>1200</v>
      </c>
      <c r="BI516" s="16">
        <v>1360</v>
      </c>
      <c r="BJ516" s="16">
        <v>0</v>
      </c>
    </row>
    <row r="517" spans="1:62" ht="20.149999999999999" customHeight="1" x14ac:dyDescent="0.35">
      <c r="A517">
        <v>516</v>
      </c>
      <c r="B517" t="s">
        <v>360</v>
      </c>
      <c r="C517" t="s">
        <v>7430</v>
      </c>
      <c r="D517" s="15" t="s">
        <v>1105</v>
      </c>
      <c r="E517" s="12" t="s">
        <v>93</v>
      </c>
      <c r="G517" s="12" t="s">
        <v>588</v>
      </c>
      <c r="H517" s="12" t="s">
        <v>589</v>
      </c>
      <c r="I517" s="12" t="s">
        <v>640</v>
      </c>
      <c r="J517" s="12" t="s">
        <v>2402</v>
      </c>
      <c r="K517" s="12" t="s">
        <v>851</v>
      </c>
      <c r="N517" s="16" t="s">
        <v>206</v>
      </c>
      <c r="O517" s="16" t="s">
        <v>1089</v>
      </c>
      <c r="P517" s="12" t="s">
        <v>482</v>
      </c>
      <c r="Q517" s="16">
        <v>2023</v>
      </c>
      <c r="R517" s="16">
        <v>1</v>
      </c>
      <c r="S517" s="16">
        <v>0</v>
      </c>
      <c r="T517" s="16">
        <v>0</v>
      </c>
      <c r="V517" s="12" t="s">
        <v>204</v>
      </c>
      <c r="W517" s="12" t="s">
        <v>204</v>
      </c>
      <c r="X517" s="16">
        <v>1</v>
      </c>
      <c r="Y517" s="16">
        <v>10</v>
      </c>
      <c r="Z517" s="16">
        <v>1</v>
      </c>
      <c r="AA517" s="16">
        <f t="shared" si="98"/>
        <v>120</v>
      </c>
      <c r="AB517" s="16" t="s">
        <v>643</v>
      </c>
      <c r="AC517" s="16" t="s">
        <v>592</v>
      </c>
      <c r="AD517" s="16">
        <f t="shared" si="88"/>
        <v>42000</v>
      </c>
      <c r="AE517" s="16">
        <f t="shared" si="89"/>
        <v>350</v>
      </c>
      <c r="AF517" s="16">
        <f t="shared" si="90"/>
        <v>131250</v>
      </c>
      <c r="AG517" s="16">
        <f t="shared" si="91"/>
        <v>100</v>
      </c>
      <c r="AH517" s="12">
        <v>0</v>
      </c>
      <c r="AI517" s="16">
        <f t="shared" si="92"/>
        <v>7</v>
      </c>
      <c r="AJ517" s="16">
        <f t="shared" si="93"/>
        <v>24150</v>
      </c>
      <c r="AK517" s="16">
        <f t="shared" si="94"/>
        <v>500</v>
      </c>
      <c r="AL517" s="16">
        <f t="shared" si="95"/>
        <v>5000</v>
      </c>
      <c r="AM517" s="16">
        <f t="shared" si="96"/>
        <v>90000</v>
      </c>
      <c r="AN517" s="16">
        <f t="shared" si="97"/>
        <v>292400</v>
      </c>
      <c r="AO517" s="12" t="s">
        <v>592</v>
      </c>
      <c r="AP517" s="16" t="s">
        <v>207</v>
      </c>
      <c r="AQ517" s="16" t="s">
        <v>204</v>
      </c>
      <c r="AS517" s="16" t="s">
        <v>2408</v>
      </c>
      <c r="AT517" s="16" t="s">
        <v>2407</v>
      </c>
      <c r="AU517" t="s">
        <v>2410</v>
      </c>
      <c r="AV517" s="15" t="s">
        <v>2409</v>
      </c>
      <c r="AW517" s="16" t="s">
        <v>593</v>
      </c>
      <c r="AX517" s="16" t="s">
        <v>204</v>
      </c>
      <c r="AY517" s="16" t="s">
        <v>204</v>
      </c>
      <c r="AZ517" s="16" t="s">
        <v>204</v>
      </c>
      <c r="BA517" s="16" t="s">
        <v>204</v>
      </c>
      <c r="BB517" s="16" t="s">
        <v>204</v>
      </c>
      <c r="BC517" s="16">
        <v>1</v>
      </c>
      <c r="BD517" s="16">
        <v>7.36</v>
      </c>
      <c r="BE517" s="16">
        <v>2800</v>
      </c>
      <c r="BF517" s="16">
        <v>2000</v>
      </c>
      <c r="BG517" s="16">
        <v>0</v>
      </c>
      <c r="BH517" s="16">
        <v>1200</v>
      </c>
      <c r="BI517" s="16">
        <v>1360</v>
      </c>
      <c r="BJ517" s="16">
        <v>0</v>
      </c>
    </row>
    <row r="518" spans="1:62" ht="20.149999999999999" customHeight="1" x14ac:dyDescent="0.35">
      <c r="A518">
        <v>517</v>
      </c>
      <c r="B518" t="s">
        <v>360</v>
      </c>
      <c r="C518" t="s">
        <v>7431</v>
      </c>
      <c r="D518" s="15" t="s">
        <v>1106</v>
      </c>
      <c r="E518" s="12" t="s">
        <v>98</v>
      </c>
      <c r="G518" s="12" t="s">
        <v>588</v>
      </c>
      <c r="H518" s="12" t="s">
        <v>589</v>
      </c>
      <c r="I518" s="12" t="s">
        <v>640</v>
      </c>
      <c r="J518" s="12" t="s">
        <v>2402</v>
      </c>
      <c r="K518" s="12" t="s">
        <v>851</v>
      </c>
      <c r="N518" s="16" t="s">
        <v>206</v>
      </c>
      <c r="O518" s="16" t="s">
        <v>1089</v>
      </c>
      <c r="P518" s="12" t="s">
        <v>482</v>
      </c>
      <c r="Q518" s="16">
        <v>2023</v>
      </c>
      <c r="R518" s="16">
        <v>1</v>
      </c>
      <c r="S518" s="16">
        <v>0</v>
      </c>
      <c r="T518" s="16">
        <v>0</v>
      </c>
      <c r="V518" s="12" t="s">
        <v>204</v>
      </c>
      <c r="W518" s="12" t="s">
        <v>204</v>
      </c>
      <c r="X518" s="16">
        <v>1</v>
      </c>
      <c r="Y518" s="16">
        <v>14</v>
      </c>
      <c r="Z518" s="16">
        <v>1</v>
      </c>
      <c r="AA518" s="16">
        <f t="shared" si="98"/>
        <v>120</v>
      </c>
      <c r="AB518" s="16" t="s">
        <v>643</v>
      </c>
      <c r="AC518" s="16" t="s">
        <v>592</v>
      </c>
      <c r="AD518" s="16">
        <f t="shared" si="88"/>
        <v>42000</v>
      </c>
      <c r="AE518" s="16">
        <f t="shared" si="89"/>
        <v>350</v>
      </c>
      <c r="AF518" s="16">
        <f t="shared" si="90"/>
        <v>131250</v>
      </c>
      <c r="AG518" s="16">
        <f t="shared" si="91"/>
        <v>100</v>
      </c>
      <c r="AH518" s="12">
        <v>0</v>
      </c>
      <c r="AI518" s="16">
        <f t="shared" si="92"/>
        <v>7</v>
      </c>
      <c r="AJ518" s="16">
        <f t="shared" si="93"/>
        <v>24150</v>
      </c>
      <c r="AK518" s="16">
        <f t="shared" si="94"/>
        <v>500</v>
      </c>
      <c r="AL518" s="16">
        <f t="shared" si="95"/>
        <v>5000</v>
      </c>
      <c r="AM518" s="16">
        <f t="shared" si="96"/>
        <v>90000</v>
      </c>
      <c r="AN518" s="16">
        <f t="shared" si="97"/>
        <v>292400</v>
      </c>
      <c r="AO518" s="12" t="s">
        <v>592</v>
      </c>
      <c r="AP518" s="16" t="s">
        <v>207</v>
      </c>
      <c r="AQ518" s="16" t="s">
        <v>204</v>
      </c>
      <c r="AS518" s="16" t="s">
        <v>2408</v>
      </c>
      <c r="AT518" s="16" t="s">
        <v>2407</v>
      </c>
      <c r="AU518" t="s">
        <v>2410</v>
      </c>
      <c r="AV518" s="15" t="s">
        <v>2409</v>
      </c>
      <c r="AW518" s="16" t="s">
        <v>593</v>
      </c>
      <c r="AX518" s="16" t="s">
        <v>204</v>
      </c>
      <c r="AY518" s="16" t="s">
        <v>204</v>
      </c>
      <c r="AZ518" s="16" t="s">
        <v>204</v>
      </c>
      <c r="BA518" s="16" t="s">
        <v>204</v>
      </c>
      <c r="BB518" s="16" t="s">
        <v>204</v>
      </c>
      <c r="BC518" s="16">
        <v>1</v>
      </c>
      <c r="BD518" s="16">
        <v>7.76</v>
      </c>
      <c r="BE518" s="16">
        <v>2800</v>
      </c>
      <c r="BF518" s="16">
        <v>1600</v>
      </c>
      <c r="BG518" s="16">
        <v>0</v>
      </c>
      <c r="BH518" s="16">
        <v>1600</v>
      </c>
      <c r="BI518" s="16">
        <v>1760</v>
      </c>
      <c r="BJ518" s="16">
        <v>0</v>
      </c>
    </row>
    <row r="519" spans="1:62" ht="20.149999999999999" customHeight="1" x14ac:dyDescent="0.35">
      <c r="A519">
        <v>518</v>
      </c>
      <c r="B519" t="s">
        <v>360</v>
      </c>
      <c r="C519" t="s">
        <v>7432</v>
      </c>
      <c r="D519" s="15" t="s">
        <v>1107</v>
      </c>
      <c r="E519" s="12" t="s">
        <v>98</v>
      </c>
      <c r="G519" s="12" t="s">
        <v>588</v>
      </c>
      <c r="H519" s="12" t="s">
        <v>589</v>
      </c>
      <c r="I519" s="12" t="s">
        <v>640</v>
      </c>
      <c r="J519" s="12" t="s">
        <v>2402</v>
      </c>
      <c r="K519" s="12" t="s">
        <v>770</v>
      </c>
      <c r="N519" s="16" t="s">
        <v>206</v>
      </c>
      <c r="O519" s="16" t="s">
        <v>1108</v>
      </c>
      <c r="P519" s="12" t="s">
        <v>482</v>
      </c>
      <c r="Q519" s="16">
        <v>2023</v>
      </c>
      <c r="R519" s="16">
        <v>0.24</v>
      </c>
      <c r="S519" s="16">
        <v>0</v>
      </c>
      <c r="T519" s="16">
        <v>0</v>
      </c>
      <c r="V519" s="12" t="s">
        <v>204</v>
      </c>
      <c r="W519" s="12" t="s">
        <v>204</v>
      </c>
      <c r="X519" s="16">
        <v>1</v>
      </c>
      <c r="Y519" s="16">
        <v>15</v>
      </c>
      <c r="Z519" s="16">
        <v>0.24</v>
      </c>
      <c r="AA519" s="16">
        <f t="shared" si="98"/>
        <v>28.799999999999997</v>
      </c>
      <c r="AB519" s="16" t="s">
        <v>2114</v>
      </c>
      <c r="AC519" s="16" t="s">
        <v>592</v>
      </c>
      <c r="AD519" s="16">
        <f t="shared" si="88"/>
        <v>10079.999999999998</v>
      </c>
      <c r="AE519" s="16">
        <f t="shared" si="89"/>
        <v>84</v>
      </c>
      <c r="AF519" s="16">
        <f t="shared" si="90"/>
        <v>31500</v>
      </c>
      <c r="AG519" s="16">
        <f t="shared" si="91"/>
        <v>24</v>
      </c>
      <c r="AH519" s="12">
        <v>0</v>
      </c>
      <c r="AI519" s="16">
        <f t="shared" si="92"/>
        <v>1.68</v>
      </c>
      <c r="AJ519" s="16">
        <f t="shared" si="93"/>
        <v>5796</v>
      </c>
      <c r="AK519" s="16">
        <f t="shared" si="94"/>
        <v>120</v>
      </c>
      <c r="AL519" s="16">
        <f t="shared" si="95"/>
        <v>1200</v>
      </c>
      <c r="AM519" s="16">
        <f t="shared" si="96"/>
        <v>21600</v>
      </c>
      <c r="AN519" s="16">
        <f t="shared" si="97"/>
        <v>70176</v>
      </c>
      <c r="AO519" s="12" t="s">
        <v>592</v>
      </c>
      <c r="AP519" s="16" t="s">
        <v>207</v>
      </c>
      <c r="AQ519" s="16" t="s">
        <v>204</v>
      </c>
      <c r="AS519" s="16" t="s">
        <v>2408</v>
      </c>
      <c r="AT519" s="16" t="s">
        <v>2407</v>
      </c>
      <c r="AU519" t="s">
        <v>2410</v>
      </c>
      <c r="AV519" s="15" t="s">
        <v>2409</v>
      </c>
      <c r="AW519" s="16" t="s">
        <v>593</v>
      </c>
      <c r="AX519" s="16" t="s">
        <v>204</v>
      </c>
      <c r="AY519" s="16" t="s">
        <v>204</v>
      </c>
      <c r="AZ519" s="16" t="s">
        <v>204</v>
      </c>
      <c r="BA519" s="16" t="s">
        <v>204</v>
      </c>
      <c r="BB519" s="16" t="s">
        <v>204</v>
      </c>
      <c r="BC519" s="16">
        <v>0.24</v>
      </c>
      <c r="BD519" s="16">
        <v>1.92</v>
      </c>
      <c r="BE519" s="16">
        <v>560</v>
      </c>
      <c r="BF519" s="16">
        <v>400</v>
      </c>
      <c r="BG519" s="16">
        <v>0</v>
      </c>
      <c r="BH519" s="16">
        <v>480</v>
      </c>
      <c r="BI519" s="16">
        <v>480</v>
      </c>
      <c r="BJ519" s="16">
        <v>0</v>
      </c>
    </row>
    <row r="520" spans="1:62" ht="20.149999999999999" customHeight="1" x14ac:dyDescent="0.35">
      <c r="A520">
        <v>519</v>
      </c>
      <c r="B520" t="s">
        <v>360</v>
      </c>
      <c r="C520" t="s">
        <v>7433</v>
      </c>
      <c r="D520" s="15" t="s">
        <v>1109</v>
      </c>
      <c r="E520" s="12" t="s">
        <v>98</v>
      </c>
      <c r="G520" s="12" t="s">
        <v>588</v>
      </c>
      <c r="H520" s="12" t="s">
        <v>589</v>
      </c>
      <c r="I520" s="12" t="s">
        <v>640</v>
      </c>
      <c r="J520" s="12" t="s">
        <v>2402</v>
      </c>
      <c r="K520" s="12" t="s">
        <v>770</v>
      </c>
      <c r="N520" s="16" t="s">
        <v>206</v>
      </c>
      <c r="O520" s="16" t="s">
        <v>1108</v>
      </c>
      <c r="P520" s="12" t="s">
        <v>482</v>
      </c>
      <c r="Q520" s="16">
        <v>2023</v>
      </c>
      <c r="R520" s="16">
        <v>1</v>
      </c>
      <c r="S520" s="16">
        <v>0</v>
      </c>
      <c r="T520" s="16">
        <v>0</v>
      </c>
      <c r="V520" s="12" t="s">
        <v>204</v>
      </c>
      <c r="W520" s="12" t="s">
        <v>204</v>
      </c>
      <c r="X520" s="16">
        <v>1</v>
      </c>
      <c r="Y520" s="16">
        <v>13</v>
      </c>
      <c r="Z520" s="16">
        <v>1</v>
      </c>
      <c r="AA520" s="16">
        <f t="shared" si="98"/>
        <v>120</v>
      </c>
      <c r="AB520" s="16" t="s">
        <v>2114</v>
      </c>
      <c r="AC520" s="16" t="s">
        <v>592</v>
      </c>
      <c r="AD520" s="16">
        <f t="shared" si="88"/>
        <v>42000</v>
      </c>
      <c r="AE520" s="16">
        <f t="shared" si="89"/>
        <v>350</v>
      </c>
      <c r="AF520" s="16">
        <f t="shared" si="90"/>
        <v>131250</v>
      </c>
      <c r="AG520" s="16">
        <f t="shared" si="91"/>
        <v>100</v>
      </c>
      <c r="AH520" s="12">
        <v>0</v>
      </c>
      <c r="AI520" s="16">
        <f t="shared" si="92"/>
        <v>7</v>
      </c>
      <c r="AJ520" s="16">
        <f t="shared" si="93"/>
        <v>24150</v>
      </c>
      <c r="AK520" s="16">
        <f t="shared" si="94"/>
        <v>500</v>
      </c>
      <c r="AL520" s="16">
        <f t="shared" si="95"/>
        <v>5000</v>
      </c>
      <c r="AM520" s="16">
        <f t="shared" si="96"/>
        <v>90000</v>
      </c>
      <c r="AN520" s="16">
        <f t="shared" si="97"/>
        <v>292400</v>
      </c>
      <c r="AO520" s="12" t="s">
        <v>592</v>
      </c>
      <c r="AP520" s="16" t="s">
        <v>207</v>
      </c>
      <c r="AQ520" s="16" t="s">
        <v>204</v>
      </c>
      <c r="AS520" s="16" t="s">
        <v>2408</v>
      </c>
      <c r="AT520" s="16" t="s">
        <v>2407</v>
      </c>
      <c r="AU520" t="s">
        <v>2410</v>
      </c>
      <c r="AV520" s="15" t="s">
        <v>2409</v>
      </c>
      <c r="AW520" s="16" t="s">
        <v>593</v>
      </c>
      <c r="AX520" s="16" t="s">
        <v>204</v>
      </c>
      <c r="AY520" s="16" t="s">
        <v>204</v>
      </c>
      <c r="AZ520" s="16" t="s">
        <v>204</v>
      </c>
      <c r="BA520" s="16" t="s">
        <v>204</v>
      </c>
      <c r="BB520" s="16" t="s">
        <v>204</v>
      </c>
      <c r="BC520" s="16">
        <v>1</v>
      </c>
      <c r="BD520" s="16">
        <v>7.44</v>
      </c>
      <c r="BE520" s="16">
        <v>2800</v>
      </c>
      <c r="BF520" s="16">
        <v>2000</v>
      </c>
      <c r="BG520" s="16">
        <v>0</v>
      </c>
      <c r="BH520" s="16">
        <v>1200</v>
      </c>
      <c r="BI520" s="16">
        <v>1440</v>
      </c>
      <c r="BJ520" s="16">
        <v>0</v>
      </c>
    </row>
    <row r="521" spans="1:62" ht="20.149999999999999" customHeight="1" x14ac:dyDescent="0.35">
      <c r="A521">
        <v>520</v>
      </c>
      <c r="B521" t="s">
        <v>360</v>
      </c>
      <c r="C521" t="s">
        <v>7434</v>
      </c>
      <c r="D521" s="15" t="s">
        <v>1110</v>
      </c>
      <c r="E521" s="12" t="s">
        <v>98</v>
      </c>
      <c r="G521" s="12" t="s">
        <v>588</v>
      </c>
      <c r="H521" s="12" t="s">
        <v>589</v>
      </c>
      <c r="I521" s="12" t="s">
        <v>640</v>
      </c>
      <c r="J521" s="12" t="s">
        <v>2402</v>
      </c>
      <c r="K521" s="12" t="s">
        <v>770</v>
      </c>
      <c r="N521" s="16" t="s">
        <v>206</v>
      </c>
      <c r="O521" s="16" t="s">
        <v>1108</v>
      </c>
      <c r="P521" s="12" t="s">
        <v>482</v>
      </c>
      <c r="Q521" s="16">
        <v>2023</v>
      </c>
      <c r="R521" s="16">
        <v>0.5</v>
      </c>
      <c r="S521" s="16">
        <v>0</v>
      </c>
      <c r="T521" s="16">
        <v>0</v>
      </c>
      <c r="V521" s="12" t="s">
        <v>204</v>
      </c>
      <c r="W521" s="12" t="s">
        <v>204</v>
      </c>
      <c r="X521" s="16">
        <v>1</v>
      </c>
      <c r="Y521" s="16">
        <v>12</v>
      </c>
      <c r="Z521" s="16">
        <v>0.5</v>
      </c>
      <c r="AA521" s="16">
        <f t="shared" si="98"/>
        <v>60</v>
      </c>
      <c r="AB521" s="16" t="s">
        <v>2114</v>
      </c>
      <c r="AC521" s="16" t="s">
        <v>592</v>
      </c>
      <c r="AD521" s="16">
        <f t="shared" si="88"/>
        <v>21000</v>
      </c>
      <c r="AE521" s="16">
        <f t="shared" si="89"/>
        <v>175</v>
      </c>
      <c r="AF521" s="16">
        <f t="shared" si="90"/>
        <v>65625</v>
      </c>
      <c r="AG521" s="16">
        <f t="shared" si="91"/>
        <v>50</v>
      </c>
      <c r="AH521" s="12">
        <v>0</v>
      </c>
      <c r="AI521" s="16">
        <f t="shared" si="92"/>
        <v>3.5</v>
      </c>
      <c r="AJ521" s="16">
        <f t="shared" si="93"/>
        <v>12075</v>
      </c>
      <c r="AK521" s="16">
        <f t="shared" si="94"/>
        <v>250</v>
      </c>
      <c r="AL521" s="16">
        <f t="shared" si="95"/>
        <v>2500</v>
      </c>
      <c r="AM521" s="16">
        <f t="shared" si="96"/>
        <v>45000</v>
      </c>
      <c r="AN521" s="16">
        <f t="shared" si="97"/>
        <v>146200</v>
      </c>
      <c r="AO521" s="12" t="s">
        <v>592</v>
      </c>
      <c r="AP521" s="16" t="s">
        <v>207</v>
      </c>
      <c r="AQ521" s="16" t="s">
        <v>204</v>
      </c>
      <c r="AS521" s="16" t="s">
        <v>2408</v>
      </c>
      <c r="AT521" s="16" t="s">
        <v>2407</v>
      </c>
      <c r="AU521" t="s">
        <v>2410</v>
      </c>
      <c r="AV521" s="15" t="s">
        <v>2409</v>
      </c>
      <c r="AW521" s="16" t="s">
        <v>593</v>
      </c>
      <c r="AX521" s="16" t="s">
        <v>204</v>
      </c>
      <c r="AY521" s="16" t="s">
        <v>204</v>
      </c>
      <c r="AZ521" s="16" t="s">
        <v>204</v>
      </c>
      <c r="BA521" s="16" t="s">
        <v>204</v>
      </c>
      <c r="BB521" s="16" t="s">
        <v>204</v>
      </c>
      <c r="BC521" s="16">
        <v>0.5</v>
      </c>
      <c r="BD521" s="16">
        <v>4</v>
      </c>
      <c r="BE521" s="16">
        <v>1360</v>
      </c>
      <c r="BF521" s="16">
        <v>800</v>
      </c>
      <c r="BG521" s="16">
        <v>0</v>
      </c>
      <c r="BH521" s="16">
        <v>800</v>
      </c>
      <c r="BI521" s="16">
        <v>1340</v>
      </c>
      <c r="BJ521" s="16">
        <v>0</v>
      </c>
    </row>
    <row r="522" spans="1:62" ht="20.149999999999999" customHeight="1" x14ac:dyDescent="0.35">
      <c r="A522">
        <v>521</v>
      </c>
      <c r="B522" t="s">
        <v>360</v>
      </c>
      <c r="C522" t="s">
        <v>7435</v>
      </c>
      <c r="D522" s="15" t="s">
        <v>1111</v>
      </c>
      <c r="E522" s="12" t="s">
        <v>98</v>
      </c>
      <c r="G522" s="12" t="s">
        <v>588</v>
      </c>
      <c r="H522" s="12" t="s">
        <v>589</v>
      </c>
      <c r="I522" s="12" t="s">
        <v>640</v>
      </c>
      <c r="J522" s="12" t="s">
        <v>2402</v>
      </c>
      <c r="K522" s="12" t="s">
        <v>770</v>
      </c>
      <c r="N522" s="16" t="s">
        <v>206</v>
      </c>
      <c r="O522" s="16" t="s">
        <v>1108</v>
      </c>
      <c r="P522" s="12" t="s">
        <v>482</v>
      </c>
      <c r="Q522" s="16">
        <v>2023</v>
      </c>
      <c r="R522" s="16">
        <v>0.8</v>
      </c>
      <c r="S522" s="16">
        <v>0</v>
      </c>
      <c r="T522" s="16">
        <v>0</v>
      </c>
      <c r="V522" s="12" t="s">
        <v>204</v>
      </c>
      <c r="W522" s="12" t="s">
        <v>204</v>
      </c>
      <c r="X522" s="16">
        <v>1</v>
      </c>
      <c r="Y522" s="16">
        <v>16</v>
      </c>
      <c r="Z522" s="16">
        <v>0.8</v>
      </c>
      <c r="AA522" s="16">
        <f t="shared" si="98"/>
        <v>96</v>
      </c>
      <c r="AB522" s="16" t="s">
        <v>2114</v>
      </c>
      <c r="AC522" s="16" t="s">
        <v>592</v>
      </c>
      <c r="AD522" s="16">
        <f t="shared" si="88"/>
        <v>33600</v>
      </c>
      <c r="AE522" s="16">
        <f t="shared" si="89"/>
        <v>280</v>
      </c>
      <c r="AF522" s="16">
        <f t="shared" si="90"/>
        <v>105000</v>
      </c>
      <c r="AG522" s="16">
        <f t="shared" si="91"/>
        <v>80</v>
      </c>
      <c r="AH522" s="12">
        <v>0</v>
      </c>
      <c r="AI522" s="16">
        <f t="shared" si="92"/>
        <v>5.6000000000000005</v>
      </c>
      <c r="AJ522" s="16">
        <f t="shared" si="93"/>
        <v>19320.000000000004</v>
      </c>
      <c r="AK522" s="16">
        <f t="shared" si="94"/>
        <v>400</v>
      </c>
      <c r="AL522" s="16">
        <f t="shared" si="95"/>
        <v>4000</v>
      </c>
      <c r="AM522" s="16">
        <f t="shared" si="96"/>
        <v>72000</v>
      </c>
      <c r="AN522" s="16">
        <f t="shared" si="97"/>
        <v>233920</v>
      </c>
      <c r="AO522" s="12" t="s">
        <v>592</v>
      </c>
      <c r="AP522" s="16" t="s">
        <v>207</v>
      </c>
      <c r="AQ522" s="16" t="s">
        <v>204</v>
      </c>
      <c r="AS522" s="16" t="s">
        <v>2408</v>
      </c>
      <c r="AT522" s="16" t="s">
        <v>2407</v>
      </c>
      <c r="AU522" t="s">
        <v>2410</v>
      </c>
      <c r="AV522" s="15" t="s">
        <v>2409</v>
      </c>
      <c r="AW522" s="16" t="s">
        <v>593</v>
      </c>
      <c r="AX522" s="16" t="s">
        <v>204</v>
      </c>
      <c r="AY522" s="16" t="s">
        <v>204</v>
      </c>
      <c r="AZ522" s="16" t="s">
        <v>204</v>
      </c>
      <c r="BA522" s="16" t="s">
        <v>204</v>
      </c>
      <c r="BB522" s="16" t="s">
        <v>204</v>
      </c>
      <c r="BC522" s="16">
        <v>0.8</v>
      </c>
      <c r="BD522" s="16">
        <v>6.4</v>
      </c>
      <c r="BE522" s="16">
        <v>2560</v>
      </c>
      <c r="BF522" s="16">
        <v>1200</v>
      </c>
      <c r="BG522" s="16">
        <v>0</v>
      </c>
      <c r="BH522" s="16">
        <v>1200</v>
      </c>
      <c r="BI522" s="16">
        <v>1440</v>
      </c>
      <c r="BJ522" s="16">
        <v>0</v>
      </c>
    </row>
    <row r="523" spans="1:62" ht="20.149999999999999" customHeight="1" x14ac:dyDescent="0.35">
      <c r="A523">
        <v>522</v>
      </c>
      <c r="B523" t="s">
        <v>360</v>
      </c>
      <c r="C523" t="s">
        <v>7436</v>
      </c>
      <c r="D523" s="15" t="s">
        <v>1112</v>
      </c>
      <c r="E523" s="12" t="s">
        <v>98</v>
      </c>
      <c r="G523" s="12" t="s">
        <v>588</v>
      </c>
      <c r="H523" s="12" t="s">
        <v>589</v>
      </c>
      <c r="I523" s="12" t="s">
        <v>640</v>
      </c>
      <c r="J523" s="12" t="s">
        <v>2402</v>
      </c>
      <c r="K523" s="12" t="s">
        <v>770</v>
      </c>
      <c r="N523" s="16" t="s">
        <v>206</v>
      </c>
      <c r="O523" s="16" t="s">
        <v>1108</v>
      </c>
      <c r="P523" s="12" t="s">
        <v>482</v>
      </c>
      <c r="Q523" s="16">
        <v>2023</v>
      </c>
      <c r="R523" s="16">
        <v>0.5</v>
      </c>
      <c r="S523" s="16">
        <v>0</v>
      </c>
      <c r="T523" s="16">
        <v>0</v>
      </c>
      <c r="V523" s="12" t="s">
        <v>204</v>
      </c>
      <c r="W523" s="12" t="s">
        <v>204</v>
      </c>
      <c r="X523" s="16">
        <v>1</v>
      </c>
      <c r="Y523" s="16">
        <v>9</v>
      </c>
      <c r="Z523" s="16">
        <v>0.5</v>
      </c>
      <c r="AA523" s="16">
        <f t="shared" si="98"/>
        <v>60</v>
      </c>
      <c r="AB523" s="16" t="s">
        <v>2114</v>
      </c>
      <c r="AC523" s="16" t="s">
        <v>592</v>
      </c>
      <c r="AD523" s="16">
        <f t="shared" si="88"/>
        <v>21000</v>
      </c>
      <c r="AE523" s="16">
        <f t="shared" si="89"/>
        <v>175</v>
      </c>
      <c r="AF523" s="16">
        <f t="shared" si="90"/>
        <v>65625</v>
      </c>
      <c r="AG523" s="16">
        <f t="shared" si="91"/>
        <v>50</v>
      </c>
      <c r="AH523" s="12">
        <v>0</v>
      </c>
      <c r="AI523" s="16">
        <f t="shared" si="92"/>
        <v>3.5</v>
      </c>
      <c r="AJ523" s="16">
        <f t="shared" si="93"/>
        <v>12075</v>
      </c>
      <c r="AK523" s="16">
        <f t="shared" si="94"/>
        <v>250</v>
      </c>
      <c r="AL523" s="16">
        <f t="shared" si="95"/>
        <v>2500</v>
      </c>
      <c r="AM523" s="16">
        <f t="shared" si="96"/>
        <v>45000</v>
      </c>
      <c r="AN523" s="16">
        <f t="shared" si="97"/>
        <v>146200</v>
      </c>
      <c r="AO523" s="12" t="s">
        <v>592</v>
      </c>
      <c r="AP523" s="16" t="s">
        <v>207</v>
      </c>
      <c r="AQ523" s="16" t="s">
        <v>204</v>
      </c>
      <c r="AS523" s="16" t="s">
        <v>2408</v>
      </c>
      <c r="AT523" s="16" t="s">
        <v>2407</v>
      </c>
      <c r="AU523" t="s">
        <v>2410</v>
      </c>
      <c r="AV523" s="15" t="s">
        <v>2409</v>
      </c>
      <c r="AW523" s="16" t="s">
        <v>593</v>
      </c>
      <c r="AX523" s="16" t="s">
        <v>204</v>
      </c>
      <c r="AY523" s="16" t="s">
        <v>204</v>
      </c>
      <c r="AZ523" s="16" t="s">
        <v>204</v>
      </c>
      <c r="BA523" s="16" t="s">
        <v>204</v>
      </c>
      <c r="BB523" s="16" t="s">
        <v>204</v>
      </c>
      <c r="BC523" s="16">
        <v>0.5</v>
      </c>
      <c r="BD523" s="16">
        <v>3.76</v>
      </c>
      <c r="BE523" s="16">
        <v>1360</v>
      </c>
      <c r="BF523" s="16">
        <v>800</v>
      </c>
      <c r="BG523" s="16">
        <v>0</v>
      </c>
      <c r="BH523" s="16">
        <v>800</v>
      </c>
      <c r="BI523" s="16">
        <v>800</v>
      </c>
      <c r="BJ523" s="16">
        <v>0</v>
      </c>
    </row>
    <row r="524" spans="1:62" ht="20.149999999999999" customHeight="1" x14ac:dyDescent="0.35">
      <c r="A524">
        <v>523</v>
      </c>
      <c r="B524" t="s">
        <v>360</v>
      </c>
      <c r="C524" t="s">
        <v>7437</v>
      </c>
      <c r="D524" s="15" t="s">
        <v>1113</v>
      </c>
      <c r="E524" s="12" t="s">
        <v>98</v>
      </c>
      <c r="G524" s="12" t="s">
        <v>588</v>
      </c>
      <c r="H524" s="12" t="s">
        <v>589</v>
      </c>
      <c r="I524" s="12" t="s">
        <v>640</v>
      </c>
      <c r="J524" s="12" t="s">
        <v>2402</v>
      </c>
      <c r="K524" s="12" t="s">
        <v>770</v>
      </c>
      <c r="N524" s="16" t="s">
        <v>205</v>
      </c>
      <c r="O524" s="16" t="s">
        <v>1108</v>
      </c>
      <c r="P524" s="12" t="s">
        <v>482</v>
      </c>
      <c r="Q524" s="16">
        <v>2023</v>
      </c>
      <c r="R524" s="16">
        <v>2.89</v>
      </c>
      <c r="S524" s="16">
        <v>0</v>
      </c>
      <c r="T524" s="16">
        <v>0</v>
      </c>
      <c r="V524" s="12" t="s">
        <v>204</v>
      </c>
      <c r="W524" s="12" t="s">
        <v>204</v>
      </c>
      <c r="X524" s="16">
        <v>1</v>
      </c>
      <c r="Y524" s="16">
        <v>8</v>
      </c>
      <c r="Z524" s="16">
        <v>2.89</v>
      </c>
      <c r="AA524" s="16">
        <f t="shared" si="98"/>
        <v>346.8</v>
      </c>
      <c r="AB524" s="16" t="s">
        <v>2114</v>
      </c>
      <c r="AC524" s="16" t="s">
        <v>592</v>
      </c>
      <c r="AD524" s="16">
        <f t="shared" si="88"/>
        <v>121380</v>
      </c>
      <c r="AE524" s="16">
        <f t="shared" si="89"/>
        <v>1011.5</v>
      </c>
      <c r="AF524" s="16">
        <f t="shared" si="90"/>
        <v>379312.5</v>
      </c>
      <c r="AG524" s="16">
        <f t="shared" si="91"/>
        <v>289</v>
      </c>
      <c r="AH524" s="12">
        <v>0</v>
      </c>
      <c r="AI524" s="16">
        <f t="shared" si="92"/>
        <v>20.23</v>
      </c>
      <c r="AJ524" s="16">
        <f t="shared" si="93"/>
        <v>69793.5</v>
      </c>
      <c r="AK524" s="16">
        <f t="shared" si="94"/>
        <v>1445</v>
      </c>
      <c r="AL524" s="16">
        <f t="shared" si="95"/>
        <v>14450</v>
      </c>
      <c r="AM524" s="16">
        <f t="shared" si="96"/>
        <v>260100</v>
      </c>
      <c r="AN524" s="16">
        <f t="shared" si="97"/>
        <v>845036</v>
      </c>
      <c r="AO524" s="12" t="s">
        <v>592</v>
      </c>
      <c r="AP524" s="16" t="s">
        <v>207</v>
      </c>
      <c r="AQ524" s="16" t="s">
        <v>204</v>
      </c>
      <c r="AS524" s="16" t="s">
        <v>2408</v>
      </c>
      <c r="AT524" s="16" t="s">
        <v>2407</v>
      </c>
      <c r="AU524" t="s">
        <v>2410</v>
      </c>
      <c r="AV524" s="15" t="s">
        <v>2409</v>
      </c>
      <c r="AW524" s="16" t="s">
        <v>593</v>
      </c>
      <c r="AX524" s="16" t="s">
        <v>204</v>
      </c>
      <c r="AY524" s="16" t="s">
        <v>204</v>
      </c>
      <c r="AZ524" s="16" t="s">
        <v>204</v>
      </c>
      <c r="BA524" s="16" t="s">
        <v>204</v>
      </c>
      <c r="BB524" s="16" t="s">
        <v>204</v>
      </c>
      <c r="BC524" s="16">
        <v>2.89</v>
      </c>
      <c r="BD524" s="16">
        <v>21.6</v>
      </c>
      <c r="BE524" s="16">
        <v>5440</v>
      </c>
      <c r="BF524" s="16">
        <v>4000</v>
      </c>
      <c r="BG524" s="16">
        <v>0</v>
      </c>
      <c r="BH524" s="16">
        <v>4160</v>
      </c>
      <c r="BI524" s="16">
        <v>8000</v>
      </c>
      <c r="BJ524" s="16">
        <v>0</v>
      </c>
    </row>
    <row r="525" spans="1:62" ht="20.149999999999999" customHeight="1" x14ac:dyDescent="0.35">
      <c r="A525">
        <v>524</v>
      </c>
      <c r="B525" t="s">
        <v>360</v>
      </c>
      <c r="C525" t="s">
        <v>7438</v>
      </c>
      <c r="D525" s="15" t="s">
        <v>1114</v>
      </c>
      <c r="E525" s="12" t="s">
        <v>98</v>
      </c>
      <c r="G525" s="12" t="s">
        <v>588</v>
      </c>
      <c r="H525" s="12" t="s">
        <v>589</v>
      </c>
      <c r="I525" s="12" t="s">
        <v>640</v>
      </c>
      <c r="J525" s="12" t="s">
        <v>2402</v>
      </c>
      <c r="K525" s="12" t="s">
        <v>770</v>
      </c>
      <c r="N525" s="16" t="s">
        <v>206</v>
      </c>
      <c r="O525" s="16" t="s">
        <v>1108</v>
      </c>
      <c r="P525" s="12" t="s">
        <v>482</v>
      </c>
      <c r="Q525" s="16">
        <v>2023</v>
      </c>
      <c r="R525" s="16">
        <v>1.35</v>
      </c>
      <c r="S525" s="16">
        <v>0</v>
      </c>
      <c r="T525" s="16">
        <v>0</v>
      </c>
      <c r="V525" s="12" t="s">
        <v>204</v>
      </c>
      <c r="W525" s="12" t="s">
        <v>204</v>
      </c>
      <c r="X525" s="16">
        <v>1</v>
      </c>
      <c r="Y525" s="16">
        <v>14</v>
      </c>
      <c r="Z525" s="16">
        <v>1.35</v>
      </c>
      <c r="AA525" s="16">
        <f t="shared" si="98"/>
        <v>162</v>
      </c>
      <c r="AB525" s="16" t="s">
        <v>2114</v>
      </c>
      <c r="AC525" s="16" t="s">
        <v>592</v>
      </c>
      <c r="AD525" s="16">
        <f t="shared" si="88"/>
        <v>56700</v>
      </c>
      <c r="AE525" s="16">
        <f t="shared" si="89"/>
        <v>472.50000000000006</v>
      </c>
      <c r="AF525" s="16">
        <f t="shared" si="90"/>
        <v>177187.50000000003</v>
      </c>
      <c r="AG525" s="16">
        <f t="shared" si="91"/>
        <v>135</v>
      </c>
      <c r="AH525" s="12">
        <v>0</v>
      </c>
      <c r="AI525" s="16">
        <f t="shared" si="92"/>
        <v>9.4500000000000011</v>
      </c>
      <c r="AJ525" s="16">
        <f t="shared" si="93"/>
        <v>32602.500000000004</v>
      </c>
      <c r="AK525" s="16">
        <f t="shared" si="94"/>
        <v>675</v>
      </c>
      <c r="AL525" s="16">
        <f t="shared" si="95"/>
        <v>6750</v>
      </c>
      <c r="AM525" s="16">
        <f t="shared" si="96"/>
        <v>121500.00000000001</v>
      </c>
      <c r="AN525" s="16">
        <f t="shared" si="97"/>
        <v>394740.00000000006</v>
      </c>
      <c r="AO525" s="12" t="s">
        <v>592</v>
      </c>
      <c r="AP525" s="16" t="s">
        <v>207</v>
      </c>
      <c r="AQ525" s="16" t="s">
        <v>204</v>
      </c>
      <c r="AS525" s="16" t="s">
        <v>2408</v>
      </c>
      <c r="AT525" s="16" t="s">
        <v>2407</v>
      </c>
      <c r="AU525" t="s">
        <v>2410</v>
      </c>
      <c r="AV525" s="15" t="s">
        <v>2409</v>
      </c>
      <c r="AW525" s="16" t="s">
        <v>593</v>
      </c>
      <c r="AX525" s="16" t="s">
        <v>204</v>
      </c>
      <c r="AY525" s="16" t="s">
        <v>204</v>
      </c>
      <c r="AZ525" s="16" t="s">
        <v>204</v>
      </c>
      <c r="BA525" s="16" t="s">
        <v>204</v>
      </c>
      <c r="BB525" s="16" t="s">
        <v>204</v>
      </c>
      <c r="BC525" s="16">
        <v>1.35</v>
      </c>
      <c r="BD525" s="16">
        <v>8.8000000000000007</v>
      </c>
      <c r="BE525" s="16">
        <v>3520</v>
      </c>
      <c r="BF525" s="16">
        <v>2400</v>
      </c>
      <c r="BG525" s="16">
        <v>0</v>
      </c>
      <c r="BH525" s="16">
        <v>1200</v>
      </c>
      <c r="BI525" s="16">
        <v>1680</v>
      </c>
      <c r="BJ525" s="16">
        <v>0</v>
      </c>
    </row>
    <row r="526" spans="1:62" ht="20.149999999999999" customHeight="1" x14ac:dyDescent="0.35">
      <c r="A526">
        <v>525</v>
      </c>
      <c r="B526" t="s">
        <v>360</v>
      </c>
      <c r="C526" t="s">
        <v>7439</v>
      </c>
      <c r="D526" s="15" t="s">
        <v>1115</v>
      </c>
      <c r="E526" s="12" t="s">
        <v>98</v>
      </c>
      <c r="G526" s="12" t="s">
        <v>588</v>
      </c>
      <c r="H526" s="12" t="s">
        <v>589</v>
      </c>
      <c r="I526" s="12" t="s">
        <v>640</v>
      </c>
      <c r="J526" s="12" t="s">
        <v>2402</v>
      </c>
      <c r="K526" s="12" t="s">
        <v>770</v>
      </c>
      <c r="N526" s="16" t="s">
        <v>206</v>
      </c>
      <c r="O526" s="16" t="s">
        <v>1108</v>
      </c>
      <c r="P526" s="12" t="s">
        <v>482</v>
      </c>
      <c r="Q526" s="16">
        <v>2023</v>
      </c>
      <c r="R526" s="16">
        <v>1.75</v>
      </c>
      <c r="S526" s="16">
        <v>0</v>
      </c>
      <c r="T526" s="16">
        <v>0</v>
      </c>
      <c r="V526" s="12" t="s">
        <v>204</v>
      </c>
      <c r="W526" s="12" t="s">
        <v>204</v>
      </c>
      <c r="X526" s="16">
        <v>1</v>
      </c>
      <c r="Y526" s="16">
        <v>7</v>
      </c>
      <c r="Z526" s="16">
        <v>1.75</v>
      </c>
      <c r="AA526" s="16">
        <f t="shared" si="98"/>
        <v>210</v>
      </c>
      <c r="AB526" s="16" t="s">
        <v>2114</v>
      </c>
      <c r="AC526" s="16" t="s">
        <v>592</v>
      </c>
      <c r="AD526" s="16">
        <f t="shared" si="88"/>
        <v>73500</v>
      </c>
      <c r="AE526" s="16">
        <f t="shared" si="89"/>
        <v>612.5</v>
      </c>
      <c r="AF526" s="16">
        <f t="shared" si="90"/>
        <v>229687.5</v>
      </c>
      <c r="AG526" s="16">
        <f t="shared" si="91"/>
        <v>175</v>
      </c>
      <c r="AH526" s="12">
        <v>0</v>
      </c>
      <c r="AI526" s="16">
        <f t="shared" si="92"/>
        <v>12.25</v>
      </c>
      <c r="AJ526" s="16">
        <f t="shared" si="93"/>
        <v>42262.5</v>
      </c>
      <c r="AK526" s="16">
        <f t="shared" si="94"/>
        <v>875</v>
      </c>
      <c r="AL526" s="16">
        <f t="shared" si="95"/>
        <v>8750</v>
      </c>
      <c r="AM526" s="16">
        <f t="shared" si="96"/>
        <v>157500</v>
      </c>
      <c r="AN526" s="16">
        <f t="shared" si="97"/>
        <v>511700</v>
      </c>
      <c r="AO526" s="12" t="s">
        <v>592</v>
      </c>
      <c r="AP526" s="16" t="s">
        <v>207</v>
      </c>
      <c r="AQ526" s="16" t="s">
        <v>204</v>
      </c>
      <c r="AS526" s="16" t="s">
        <v>2408</v>
      </c>
      <c r="AT526" s="16" t="s">
        <v>2407</v>
      </c>
      <c r="AU526" t="s">
        <v>2410</v>
      </c>
      <c r="AV526" s="15" t="s">
        <v>2409</v>
      </c>
      <c r="AW526" s="16" t="s">
        <v>593</v>
      </c>
      <c r="AX526" s="16" t="s">
        <v>204</v>
      </c>
      <c r="AY526" s="16" t="s">
        <v>204</v>
      </c>
      <c r="AZ526" s="16" t="s">
        <v>204</v>
      </c>
      <c r="BA526" s="16" t="s">
        <v>204</v>
      </c>
      <c r="BB526" s="16" t="s">
        <v>204</v>
      </c>
      <c r="BC526" s="16">
        <v>1.75</v>
      </c>
      <c r="BD526" s="16">
        <v>12.32</v>
      </c>
      <c r="BE526" s="16">
        <v>5200</v>
      </c>
      <c r="BF526" s="16">
        <v>2000</v>
      </c>
      <c r="BG526" s="16">
        <v>0</v>
      </c>
      <c r="BH526" s="16">
        <v>2400</v>
      </c>
      <c r="BI526" s="16">
        <v>2720</v>
      </c>
      <c r="BJ526" s="16">
        <v>0</v>
      </c>
    </row>
    <row r="527" spans="1:62" ht="20.149999999999999" customHeight="1" x14ac:dyDescent="0.35">
      <c r="A527">
        <v>526</v>
      </c>
      <c r="B527" t="s">
        <v>360</v>
      </c>
      <c r="C527" t="s">
        <v>7440</v>
      </c>
      <c r="D527" s="15" t="s">
        <v>1116</v>
      </c>
      <c r="E527" s="12" t="s">
        <v>98</v>
      </c>
      <c r="G527" s="12" t="s">
        <v>588</v>
      </c>
      <c r="H527" s="12" t="s">
        <v>589</v>
      </c>
      <c r="I527" s="12" t="s">
        <v>640</v>
      </c>
      <c r="J527" s="12" t="s">
        <v>2402</v>
      </c>
      <c r="K527" s="12" t="s">
        <v>770</v>
      </c>
      <c r="N527" s="16" t="s">
        <v>206</v>
      </c>
      <c r="O527" s="16" t="s">
        <v>1108</v>
      </c>
      <c r="P527" s="12" t="s">
        <v>482</v>
      </c>
      <c r="Q527" s="16">
        <v>2023</v>
      </c>
      <c r="R527" s="16">
        <v>0.6</v>
      </c>
      <c r="S527" s="16">
        <v>0</v>
      </c>
      <c r="T527" s="16">
        <v>0</v>
      </c>
      <c r="V527" s="12" t="s">
        <v>204</v>
      </c>
      <c r="W527" s="12" t="s">
        <v>204</v>
      </c>
      <c r="X527" s="16">
        <v>1</v>
      </c>
      <c r="Y527" s="16">
        <v>12</v>
      </c>
      <c r="Z527" s="16">
        <v>0.6</v>
      </c>
      <c r="AA527" s="16">
        <f t="shared" si="98"/>
        <v>72</v>
      </c>
      <c r="AB527" s="16" t="s">
        <v>2114</v>
      </c>
      <c r="AC527" s="16" t="s">
        <v>592</v>
      </c>
      <c r="AD527" s="16">
        <f t="shared" si="88"/>
        <v>25200</v>
      </c>
      <c r="AE527" s="16">
        <f t="shared" si="89"/>
        <v>210</v>
      </c>
      <c r="AF527" s="16">
        <f t="shared" si="90"/>
        <v>78750</v>
      </c>
      <c r="AG527" s="16">
        <f t="shared" si="91"/>
        <v>60</v>
      </c>
      <c r="AH527" s="12">
        <v>0</v>
      </c>
      <c r="AI527" s="16">
        <f t="shared" si="92"/>
        <v>4.2</v>
      </c>
      <c r="AJ527" s="16">
        <f t="shared" si="93"/>
        <v>14490</v>
      </c>
      <c r="AK527" s="16">
        <f t="shared" si="94"/>
        <v>300</v>
      </c>
      <c r="AL527" s="16">
        <f t="shared" si="95"/>
        <v>3000</v>
      </c>
      <c r="AM527" s="16">
        <f t="shared" si="96"/>
        <v>54000</v>
      </c>
      <c r="AN527" s="16">
        <f t="shared" si="97"/>
        <v>175440</v>
      </c>
      <c r="AO527" s="12" t="s">
        <v>592</v>
      </c>
      <c r="AP527" s="16" t="s">
        <v>207</v>
      </c>
      <c r="AQ527" s="16" t="s">
        <v>204</v>
      </c>
      <c r="AS527" s="16" t="s">
        <v>2408</v>
      </c>
      <c r="AT527" s="16" t="s">
        <v>2407</v>
      </c>
      <c r="AU527" t="s">
        <v>2410</v>
      </c>
      <c r="AV527" s="15" t="s">
        <v>2409</v>
      </c>
      <c r="AW527" s="16" t="s">
        <v>593</v>
      </c>
      <c r="AX527" s="16" t="s">
        <v>204</v>
      </c>
      <c r="AY527" s="16" t="s">
        <v>204</v>
      </c>
      <c r="AZ527" s="16" t="s">
        <v>204</v>
      </c>
      <c r="BA527" s="16" t="s">
        <v>204</v>
      </c>
      <c r="BB527" s="16" t="s">
        <v>204</v>
      </c>
      <c r="BC527" s="16">
        <v>0.6</v>
      </c>
      <c r="BD527" s="16">
        <v>4.8</v>
      </c>
      <c r="BE527" s="16">
        <v>1440</v>
      </c>
      <c r="BF527" s="16">
        <v>800</v>
      </c>
      <c r="BG527" s="16">
        <v>0</v>
      </c>
      <c r="BH527" s="16">
        <v>1200</v>
      </c>
      <c r="BI527" s="16">
        <v>1360</v>
      </c>
      <c r="BJ527" s="16">
        <v>0</v>
      </c>
    </row>
    <row r="528" spans="1:62" ht="20.149999999999999" customHeight="1" x14ac:dyDescent="0.35">
      <c r="A528">
        <v>527</v>
      </c>
      <c r="B528" t="s">
        <v>360</v>
      </c>
      <c r="C528" t="s">
        <v>7441</v>
      </c>
      <c r="D528" s="15" t="s">
        <v>1117</v>
      </c>
      <c r="E528" s="12" t="s">
        <v>98</v>
      </c>
      <c r="G528" s="12" t="s">
        <v>588</v>
      </c>
      <c r="H528" s="12" t="s">
        <v>589</v>
      </c>
      <c r="I528" s="12" t="s">
        <v>640</v>
      </c>
      <c r="J528" s="12" t="s">
        <v>2402</v>
      </c>
      <c r="K528" s="12" t="s">
        <v>770</v>
      </c>
      <c r="N528" s="16" t="s">
        <v>206</v>
      </c>
      <c r="O528" s="16" t="s">
        <v>1108</v>
      </c>
      <c r="P528" s="12" t="s">
        <v>482</v>
      </c>
      <c r="Q528" s="16">
        <v>2023</v>
      </c>
      <c r="R528" s="16">
        <v>0.8</v>
      </c>
      <c r="S528" s="16">
        <v>0</v>
      </c>
      <c r="T528" s="16">
        <v>0</v>
      </c>
      <c r="V528" s="12" t="s">
        <v>204</v>
      </c>
      <c r="W528" s="12" t="s">
        <v>204</v>
      </c>
      <c r="X528" s="16">
        <v>1</v>
      </c>
      <c r="Y528" s="16">
        <v>14</v>
      </c>
      <c r="Z528" s="16">
        <v>0.8</v>
      </c>
      <c r="AA528" s="16">
        <f t="shared" si="98"/>
        <v>96</v>
      </c>
      <c r="AB528" s="16" t="s">
        <v>2114</v>
      </c>
      <c r="AC528" s="16" t="s">
        <v>592</v>
      </c>
      <c r="AD528" s="16">
        <f t="shared" si="88"/>
        <v>33600</v>
      </c>
      <c r="AE528" s="16">
        <f t="shared" si="89"/>
        <v>280</v>
      </c>
      <c r="AF528" s="16">
        <f t="shared" si="90"/>
        <v>105000</v>
      </c>
      <c r="AG528" s="16">
        <f t="shared" si="91"/>
        <v>80</v>
      </c>
      <c r="AH528" s="12">
        <v>0</v>
      </c>
      <c r="AI528" s="16">
        <f t="shared" si="92"/>
        <v>5.6000000000000005</v>
      </c>
      <c r="AJ528" s="16">
        <f t="shared" si="93"/>
        <v>19320.000000000004</v>
      </c>
      <c r="AK528" s="16">
        <f t="shared" si="94"/>
        <v>400</v>
      </c>
      <c r="AL528" s="16">
        <f t="shared" si="95"/>
        <v>4000</v>
      </c>
      <c r="AM528" s="16">
        <f t="shared" si="96"/>
        <v>72000</v>
      </c>
      <c r="AN528" s="16">
        <f t="shared" si="97"/>
        <v>233920</v>
      </c>
      <c r="AO528" s="12" t="s">
        <v>592</v>
      </c>
      <c r="AP528" s="16" t="s">
        <v>207</v>
      </c>
      <c r="AQ528" s="16" t="s">
        <v>204</v>
      </c>
      <c r="AS528" s="16" t="s">
        <v>2408</v>
      </c>
      <c r="AT528" s="16" t="s">
        <v>2407</v>
      </c>
      <c r="AU528" t="s">
        <v>2410</v>
      </c>
      <c r="AV528" s="15" t="s">
        <v>2409</v>
      </c>
      <c r="AW528" s="16" t="s">
        <v>593</v>
      </c>
      <c r="AX528" s="16" t="s">
        <v>204</v>
      </c>
      <c r="AY528" s="16" t="s">
        <v>204</v>
      </c>
      <c r="AZ528" s="16" t="s">
        <v>204</v>
      </c>
      <c r="BA528" s="16" t="s">
        <v>204</v>
      </c>
      <c r="BB528" s="16" t="s">
        <v>204</v>
      </c>
      <c r="BC528" s="16">
        <v>0.8</v>
      </c>
      <c r="BD528" s="16">
        <v>6.24</v>
      </c>
      <c r="BE528" s="16">
        <v>1200</v>
      </c>
      <c r="BF528" s="16">
        <v>1200</v>
      </c>
      <c r="BG528" s="16">
        <v>0</v>
      </c>
      <c r="BH528" s="16">
        <v>1200</v>
      </c>
      <c r="BI528" s="16">
        <v>1280</v>
      </c>
      <c r="BJ528" s="16">
        <v>0</v>
      </c>
    </row>
    <row r="529" spans="1:62" ht="20.149999999999999" customHeight="1" x14ac:dyDescent="0.35">
      <c r="A529">
        <v>528</v>
      </c>
      <c r="B529" t="s">
        <v>360</v>
      </c>
      <c r="C529" t="s">
        <v>7442</v>
      </c>
      <c r="D529" s="15" t="s">
        <v>1118</v>
      </c>
      <c r="E529" s="12" t="s">
        <v>98</v>
      </c>
      <c r="G529" s="12" t="s">
        <v>588</v>
      </c>
      <c r="H529" s="12" t="s">
        <v>589</v>
      </c>
      <c r="I529" s="12" t="s">
        <v>640</v>
      </c>
      <c r="J529" s="12" t="s">
        <v>2402</v>
      </c>
      <c r="K529" s="12" t="s">
        <v>770</v>
      </c>
      <c r="N529" s="16" t="s">
        <v>206</v>
      </c>
      <c r="O529" s="16" t="s">
        <v>1108</v>
      </c>
      <c r="P529" s="12" t="s">
        <v>482</v>
      </c>
      <c r="Q529" s="16">
        <v>2023</v>
      </c>
      <c r="R529" s="16">
        <v>1</v>
      </c>
      <c r="S529" s="16">
        <v>0</v>
      </c>
      <c r="T529" s="16">
        <v>0</v>
      </c>
      <c r="V529" s="12" t="s">
        <v>204</v>
      </c>
      <c r="W529" s="12" t="s">
        <v>204</v>
      </c>
      <c r="X529" s="16">
        <v>1</v>
      </c>
      <c r="Y529" s="16">
        <v>9</v>
      </c>
      <c r="Z529" s="16">
        <v>1</v>
      </c>
      <c r="AA529" s="16">
        <f t="shared" si="98"/>
        <v>120</v>
      </c>
      <c r="AB529" s="16" t="s">
        <v>2114</v>
      </c>
      <c r="AC529" s="16" t="s">
        <v>592</v>
      </c>
      <c r="AD529" s="16">
        <f t="shared" si="88"/>
        <v>42000</v>
      </c>
      <c r="AE529" s="16">
        <f t="shared" si="89"/>
        <v>350</v>
      </c>
      <c r="AF529" s="16">
        <f t="shared" si="90"/>
        <v>131250</v>
      </c>
      <c r="AG529" s="16">
        <f t="shared" si="91"/>
        <v>100</v>
      </c>
      <c r="AH529" s="12">
        <v>0</v>
      </c>
      <c r="AI529" s="16">
        <f t="shared" si="92"/>
        <v>7</v>
      </c>
      <c r="AJ529" s="16">
        <f t="shared" si="93"/>
        <v>24150</v>
      </c>
      <c r="AK529" s="16">
        <f t="shared" si="94"/>
        <v>500</v>
      </c>
      <c r="AL529" s="16">
        <f t="shared" si="95"/>
        <v>5000</v>
      </c>
      <c r="AM529" s="16">
        <f t="shared" si="96"/>
        <v>90000</v>
      </c>
      <c r="AN529" s="16">
        <f t="shared" si="97"/>
        <v>292400</v>
      </c>
      <c r="AO529" s="12" t="s">
        <v>592</v>
      </c>
      <c r="AP529" s="16" t="s">
        <v>207</v>
      </c>
      <c r="AQ529" s="16" t="s">
        <v>204</v>
      </c>
      <c r="AS529" s="16" t="s">
        <v>2408</v>
      </c>
      <c r="AT529" s="16" t="s">
        <v>2407</v>
      </c>
      <c r="AU529" t="s">
        <v>2410</v>
      </c>
      <c r="AV529" s="15" t="s">
        <v>2409</v>
      </c>
      <c r="AW529" s="16" t="s">
        <v>593</v>
      </c>
      <c r="AX529" s="16" t="s">
        <v>204</v>
      </c>
      <c r="AY529" s="16" t="s">
        <v>204</v>
      </c>
      <c r="AZ529" s="16" t="s">
        <v>204</v>
      </c>
      <c r="BA529" s="16" t="s">
        <v>204</v>
      </c>
      <c r="BB529" s="16" t="s">
        <v>204</v>
      </c>
      <c r="BC529" s="16">
        <v>1</v>
      </c>
      <c r="BD529" s="16">
        <v>7.2</v>
      </c>
      <c r="BE529" s="16">
        <v>2800</v>
      </c>
      <c r="BF529" s="16">
        <v>1600</v>
      </c>
      <c r="BG529" s="16">
        <v>0</v>
      </c>
      <c r="BH529" s="16">
        <v>1360</v>
      </c>
      <c r="BI529" s="16">
        <v>1440</v>
      </c>
      <c r="BJ529" s="16">
        <v>0</v>
      </c>
    </row>
    <row r="530" spans="1:62" ht="20.149999999999999" customHeight="1" x14ac:dyDescent="0.35">
      <c r="A530">
        <v>529</v>
      </c>
      <c r="B530" t="s">
        <v>360</v>
      </c>
      <c r="C530" t="s">
        <v>7443</v>
      </c>
      <c r="D530" s="15" t="s">
        <v>1119</v>
      </c>
      <c r="E530" s="12" t="s">
        <v>98</v>
      </c>
      <c r="G530" s="12" t="s">
        <v>588</v>
      </c>
      <c r="H530" s="12" t="s">
        <v>589</v>
      </c>
      <c r="I530" s="12" t="s">
        <v>640</v>
      </c>
      <c r="J530" s="12" t="s">
        <v>2402</v>
      </c>
      <c r="K530" s="12" t="s">
        <v>770</v>
      </c>
      <c r="N530" s="16" t="s">
        <v>206</v>
      </c>
      <c r="O530" s="16" t="s">
        <v>1108</v>
      </c>
      <c r="P530" s="12" t="s">
        <v>482</v>
      </c>
      <c r="Q530" s="16">
        <v>2023</v>
      </c>
      <c r="R530" s="16">
        <v>1.24</v>
      </c>
      <c r="S530" s="16">
        <v>0</v>
      </c>
      <c r="T530" s="16">
        <v>0</v>
      </c>
      <c r="V530" s="12" t="s">
        <v>204</v>
      </c>
      <c r="W530" s="12" t="s">
        <v>204</v>
      </c>
      <c r="X530" s="16">
        <v>1</v>
      </c>
      <c r="Y530" s="16">
        <v>13</v>
      </c>
      <c r="Z530" s="16">
        <v>1.24</v>
      </c>
      <c r="AA530" s="16">
        <f t="shared" si="98"/>
        <v>148.80000000000001</v>
      </c>
      <c r="AB530" s="16" t="s">
        <v>2114</v>
      </c>
      <c r="AC530" s="16" t="s">
        <v>592</v>
      </c>
      <c r="AD530" s="16">
        <f t="shared" si="88"/>
        <v>52080.000000000007</v>
      </c>
      <c r="AE530" s="16">
        <f t="shared" si="89"/>
        <v>434</v>
      </c>
      <c r="AF530" s="16">
        <f t="shared" si="90"/>
        <v>162750</v>
      </c>
      <c r="AG530" s="16">
        <f t="shared" si="91"/>
        <v>124</v>
      </c>
      <c r="AH530" s="12">
        <v>0</v>
      </c>
      <c r="AI530" s="16">
        <f t="shared" si="92"/>
        <v>8.68</v>
      </c>
      <c r="AJ530" s="16">
        <f t="shared" si="93"/>
        <v>29946</v>
      </c>
      <c r="AK530" s="16">
        <f t="shared" si="94"/>
        <v>620</v>
      </c>
      <c r="AL530" s="16">
        <f t="shared" si="95"/>
        <v>6200</v>
      </c>
      <c r="AM530" s="16">
        <f t="shared" si="96"/>
        <v>111600</v>
      </c>
      <c r="AN530" s="16">
        <f t="shared" si="97"/>
        <v>362576</v>
      </c>
      <c r="AO530" s="12" t="s">
        <v>592</v>
      </c>
      <c r="AP530" s="16" t="s">
        <v>207</v>
      </c>
      <c r="AQ530" s="16" t="s">
        <v>204</v>
      </c>
      <c r="AS530" s="16" t="s">
        <v>2408</v>
      </c>
      <c r="AT530" s="16" t="s">
        <v>2407</v>
      </c>
      <c r="AU530" t="s">
        <v>2410</v>
      </c>
      <c r="AV530" s="15" t="s">
        <v>2409</v>
      </c>
      <c r="AW530" s="16" t="s">
        <v>593</v>
      </c>
      <c r="AX530" s="16" t="s">
        <v>204</v>
      </c>
      <c r="AY530" s="16" t="s">
        <v>204</v>
      </c>
      <c r="AZ530" s="16" t="s">
        <v>204</v>
      </c>
      <c r="BA530" s="16" t="s">
        <v>204</v>
      </c>
      <c r="BB530" s="16" t="s">
        <v>204</v>
      </c>
      <c r="BC530" s="16">
        <v>1.24</v>
      </c>
      <c r="BD530" s="16">
        <v>8.4</v>
      </c>
      <c r="BE530" s="16">
        <v>3360</v>
      </c>
      <c r="BF530" s="16">
        <v>2000</v>
      </c>
      <c r="BG530" s="16">
        <v>0</v>
      </c>
      <c r="BH530" s="16">
        <v>1520</v>
      </c>
      <c r="BI530" s="16">
        <v>1520</v>
      </c>
      <c r="BJ530" s="16">
        <v>0</v>
      </c>
    </row>
    <row r="531" spans="1:62" ht="20.149999999999999" customHeight="1" x14ac:dyDescent="0.35">
      <c r="A531">
        <v>530</v>
      </c>
      <c r="B531" t="s">
        <v>360</v>
      </c>
      <c r="C531" t="s">
        <v>7444</v>
      </c>
      <c r="D531" s="15" t="s">
        <v>1120</v>
      </c>
      <c r="E531" s="12" t="s">
        <v>98</v>
      </c>
      <c r="G531" s="12" t="s">
        <v>588</v>
      </c>
      <c r="H531" s="12" t="s">
        <v>589</v>
      </c>
      <c r="I531" s="12" t="s">
        <v>640</v>
      </c>
      <c r="J531" s="12" t="s">
        <v>2402</v>
      </c>
      <c r="K531" s="12" t="s">
        <v>770</v>
      </c>
      <c r="N531" s="16" t="s">
        <v>206</v>
      </c>
      <c r="O531" s="16" t="s">
        <v>1108</v>
      </c>
      <c r="P531" s="12" t="s">
        <v>482</v>
      </c>
      <c r="Q531" s="16">
        <v>2023</v>
      </c>
      <c r="R531" s="16">
        <v>1.52</v>
      </c>
      <c r="S531" s="16">
        <v>0</v>
      </c>
      <c r="T531" s="16">
        <v>0</v>
      </c>
      <c r="V531" s="12" t="s">
        <v>204</v>
      </c>
      <c r="W531" s="12" t="s">
        <v>204</v>
      </c>
      <c r="X531" s="16">
        <v>1</v>
      </c>
      <c r="Y531" s="16">
        <v>16</v>
      </c>
      <c r="Z531" s="16">
        <v>1.52</v>
      </c>
      <c r="AA531" s="16">
        <f t="shared" si="98"/>
        <v>182.4</v>
      </c>
      <c r="AB531" s="16" t="s">
        <v>2114</v>
      </c>
      <c r="AC531" s="16" t="s">
        <v>592</v>
      </c>
      <c r="AD531" s="16">
        <f t="shared" si="88"/>
        <v>63840</v>
      </c>
      <c r="AE531" s="16">
        <f t="shared" si="89"/>
        <v>532</v>
      </c>
      <c r="AF531" s="16">
        <f t="shared" si="90"/>
        <v>199500</v>
      </c>
      <c r="AG531" s="16">
        <f t="shared" si="91"/>
        <v>152</v>
      </c>
      <c r="AH531" s="12">
        <v>0</v>
      </c>
      <c r="AI531" s="16">
        <f t="shared" si="92"/>
        <v>10.64</v>
      </c>
      <c r="AJ531" s="16">
        <f t="shared" si="93"/>
        <v>36708</v>
      </c>
      <c r="AK531" s="16">
        <f t="shared" si="94"/>
        <v>760</v>
      </c>
      <c r="AL531" s="16">
        <f t="shared" si="95"/>
        <v>7600</v>
      </c>
      <c r="AM531" s="16">
        <f t="shared" si="96"/>
        <v>136800</v>
      </c>
      <c r="AN531" s="16">
        <f t="shared" si="97"/>
        <v>444448</v>
      </c>
      <c r="AO531" s="12" t="s">
        <v>592</v>
      </c>
      <c r="AP531" s="16" t="s">
        <v>207</v>
      </c>
      <c r="AQ531" s="16" t="s">
        <v>204</v>
      </c>
      <c r="AS531" s="16" t="s">
        <v>2408</v>
      </c>
      <c r="AT531" s="16" t="s">
        <v>2407</v>
      </c>
      <c r="AU531" t="s">
        <v>2410</v>
      </c>
      <c r="AV531" s="15" t="s">
        <v>2409</v>
      </c>
      <c r="AW531" s="16" t="s">
        <v>593</v>
      </c>
      <c r="AX531" s="16" t="s">
        <v>204</v>
      </c>
      <c r="AY531" s="16" t="s">
        <v>204</v>
      </c>
      <c r="AZ531" s="16" t="s">
        <v>204</v>
      </c>
      <c r="BA531" s="16" t="s">
        <v>204</v>
      </c>
      <c r="BB531" s="16" t="s">
        <v>204</v>
      </c>
      <c r="BC531" s="16">
        <v>1.52</v>
      </c>
      <c r="BD531" s="16">
        <v>10.8</v>
      </c>
      <c r="BE531" s="16">
        <v>4160</v>
      </c>
      <c r="BF531" s="16">
        <v>2400</v>
      </c>
      <c r="BG531" s="16">
        <v>0</v>
      </c>
      <c r="BH531" s="16">
        <v>1840</v>
      </c>
      <c r="BI531" s="16">
        <v>2400</v>
      </c>
      <c r="BJ531" s="16">
        <v>0</v>
      </c>
    </row>
    <row r="532" spans="1:62" ht="20.149999999999999" customHeight="1" x14ac:dyDescent="0.35">
      <c r="A532">
        <v>531</v>
      </c>
      <c r="B532" t="s">
        <v>360</v>
      </c>
      <c r="C532" t="s">
        <v>7445</v>
      </c>
      <c r="D532" s="15" t="s">
        <v>1121</v>
      </c>
      <c r="E532" s="12" t="s">
        <v>98</v>
      </c>
      <c r="G532" s="12" t="s">
        <v>588</v>
      </c>
      <c r="H532" s="12" t="s">
        <v>589</v>
      </c>
      <c r="I532" s="12" t="s">
        <v>640</v>
      </c>
      <c r="J532" s="12" t="s">
        <v>2402</v>
      </c>
      <c r="K532" s="12" t="s">
        <v>770</v>
      </c>
      <c r="N532" s="16" t="s">
        <v>206</v>
      </c>
      <c r="O532" s="16" t="s">
        <v>1122</v>
      </c>
      <c r="P532" s="12" t="s">
        <v>482</v>
      </c>
      <c r="Q532" s="16">
        <v>2023</v>
      </c>
      <c r="R532" s="16">
        <v>0.9</v>
      </c>
      <c r="S532" s="16">
        <v>0</v>
      </c>
      <c r="T532" s="16">
        <v>0</v>
      </c>
      <c r="V532" s="12" t="s">
        <v>204</v>
      </c>
      <c r="W532" s="12" t="s">
        <v>204</v>
      </c>
      <c r="X532" s="16">
        <v>1</v>
      </c>
      <c r="Y532" s="16">
        <v>5</v>
      </c>
      <c r="Z532" s="16">
        <v>0.9</v>
      </c>
      <c r="AA532" s="16">
        <f t="shared" si="98"/>
        <v>108</v>
      </c>
      <c r="AB532" s="16" t="s">
        <v>2114</v>
      </c>
      <c r="AC532" s="16" t="s">
        <v>1123</v>
      </c>
      <c r="AD532" s="16">
        <f t="shared" si="88"/>
        <v>37800</v>
      </c>
      <c r="AE532" s="16">
        <f t="shared" si="89"/>
        <v>315</v>
      </c>
      <c r="AF532" s="16">
        <f t="shared" si="90"/>
        <v>118125</v>
      </c>
      <c r="AG532" s="16">
        <f t="shared" si="91"/>
        <v>90</v>
      </c>
      <c r="AH532" s="12">
        <v>0</v>
      </c>
      <c r="AI532" s="16">
        <f t="shared" si="92"/>
        <v>6.3</v>
      </c>
      <c r="AJ532" s="16">
        <f t="shared" si="93"/>
        <v>21735</v>
      </c>
      <c r="AK532" s="16">
        <f t="shared" si="94"/>
        <v>450</v>
      </c>
      <c r="AL532" s="16">
        <f t="shared" si="95"/>
        <v>4500</v>
      </c>
      <c r="AM532" s="16">
        <f t="shared" si="96"/>
        <v>81000</v>
      </c>
      <c r="AN532" s="16">
        <f t="shared" si="97"/>
        <v>263160</v>
      </c>
      <c r="AO532" s="12" t="s">
        <v>1123</v>
      </c>
      <c r="AP532" s="16" t="s">
        <v>207</v>
      </c>
      <c r="AQ532" s="16" t="s">
        <v>204</v>
      </c>
      <c r="AS532" s="16" t="s">
        <v>2408</v>
      </c>
      <c r="AT532" s="16" t="s">
        <v>2407</v>
      </c>
      <c r="AU532" t="s">
        <v>2410</v>
      </c>
      <c r="AV532" s="15" t="s">
        <v>2409</v>
      </c>
      <c r="AW532" s="16" t="s">
        <v>593</v>
      </c>
      <c r="AX532" s="16" t="s">
        <v>204</v>
      </c>
      <c r="AY532" s="16" t="s">
        <v>204</v>
      </c>
      <c r="AZ532" s="16" t="s">
        <v>204</v>
      </c>
      <c r="BA532" s="16" t="s">
        <v>204</v>
      </c>
      <c r="BB532" s="16" t="s">
        <v>204</v>
      </c>
      <c r="BC532" s="16">
        <v>0.9</v>
      </c>
      <c r="BD532" s="16">
        <v>7.2</v>
      </c>
      <c r="BE532" s="16">
        <v>2560</v>
      </c>
      <c r="BF532" s="16">
        <v>1600</v>
      </c>
      <c r="BG532" s="16">
        <v>0</v>
      </c>
      <c r="BH532" s="16">
        <v>1440</v>
      </c>
      <c r="BI532" s="16">
        <v>1600</v>
      </c>
      <c r="BJ532" s="16">
        <v>0</v>
      </c>
    </row>
    <row r="533" spans="1:62" ht="20.149999999999999" customHeight="1" x14ac:dyDescent="0.35">
      <c r="A533">
        <v>532</v>
      </c>
      <c r="B533" t="s">
        <v>360</v>
      </c>
      <c r="C533" t="s">
        <v>7446</v>
      </c>
      <c r="D533" s="15" t="s">
        <v>741</v>
      </c>
      <c r="E533" s="12" t="s">
        <v>98</v>
      </c>
      <c r="G533" s="12" t="s">
        <v>588</v>
      </c>
      <c r="H533" s="12" t="s">
        <v>589</v>
      </c>
      <c r="I533" s="12" t="s">
        <v>640</v>
      </c>
      <c r="J533" s="12" t="s">
        <v>2402</v>
      </c>
      <c r="K533" s="12" t="s">
        <v>770</v>
      </c>
      <c r="N533" s="16" t="s">
        <v>206</v>
      </c>
      <c r="O533" s="16" t="s">
        <v>1122</v>
      </c>
      <c r="P533" s="12" t="s">
        <v>482</v>
      </c>
      <c r="Q533" s="16">
        <v>2023</v>
      </c>
      <c r="R533" s="16">
        <v>3</v>
      </c>
      <c r="S533" s="16">
        <v>0</v>
      </c>
      <c r="T533" s="16">
        <v>0</v>
      </c>
      <c r="V533" s="12" t="s">
        <v>204</v>
      </c>
      <c r="W533" s="12" t="s">
        <v>204</v>
      </c>
      <c r="X533" s="16">
        <v>1</v>
      </c>
      <c r="Y533" s="16">
        <v>9</v>
      </c>
      <c r="Z533" s="16">
        <v>3</v>
      </c>
      <c r="AA533" s="16">
        <f t="shared" si="98"/>
        <v>360</v>
      </c>
      <c r="AB533" s="16" t="s">
        <v>2114</v>
      </c>
      <c r="AC533" s="16" t="s">
        <v>1123</v>
      </c>
      <c r="AD533" s="16">
        <f t="shared" si="88"/>
        <v>126000</v>
      </c>
      <c r="AE533" s="16">
        <f t="shared" si="89"/>
        <v>1050</v>
      </c>
      <c r="AF533" s="16">
        <f t="shared" si="90"/>
        <v>393750</v>
      </c>
      <c r="AG533" s="16">
        <f t="shared" si="91"/>
        <v>300</v>
      </c>
      <c r="AH533" s="12">
        <v>0</v>
      </c>
      <c r="AI533" s="16">
        <f t="shared" si="92"/>
        <v>21</v>
      </c>
      <c r="AJ533" s="16">
        <f t="shared" si="93"/>
        <v>72450</v>
      </c>
      <c r="AK533" s="16">
        <f t="shared" si="94"/>
        <v>1500</v>
      </c>
      <c r="AL533" s="16">
        <f t="shared" si="95"/>
        <v>15000</v>
      </c>
      <c r="AM533" s="16">
        <f t="shared" si="96"/>
        <v>270000</v>
      </c>
      <c r="AN533" s="16">
        <f t="shared" si="97"/>
        <v>877200</v>
      </c>
      <c r="AO533" s="12" t="s">
        <v>1123</v>
      </c>
      <c r="AP533" s="16" t="s">
        <v>207</v>
      </c>
      <c r="AQ533" s="16" t="s">
        <v>204</v>
      </c>
      <c r="AS533" s="16" t="s">
        <v>2408</v>
      </c>
      <c r="AT533" s="16" t="s">
        <v>2407</v>
      </c>
      <c r="AU533" t="s">
        <v>2410</v>
      </c>
      <c r="AV533" s="15" t="s">
        <v>2409</v>
      </c>
      <c r="AW533" s="16" t="s">
        <v>593</v>
      </c>
      <c r="AX533" s="16" t="s">
        <v>204</v>
      </c>
      <c r="AY533" s="16" t="s">
        <v>204</v>
      </c>
      <c r="AZ533" s="16" t="s">
        <v>204</v>
      </c>
      <c r="BA533" s="16" t="s">
        <v>204</v>
      </c>
      <c r="BB533" s="16" t="s">
        <v>204</v>
      </c>
      <c r="BC533" s="16">
        <v>3</v>
      </c>
      <c r="BD533" s="16">
        <v>20.88</v>
      </c>
      <c r="BE533" s="16">
        <v>8400</v>
      </c>
      <c r="BF533" s="16">
        <v>2400</v>
      </c>
      <c r="BG533" s="16">
        <v>0</v>
      </c>
      <c r="BH533" s="16">
        <v>3969</v>
      </c>
      <c r="BI533" s="16">
        <v>3969</v>
      </c>
      <c r="BJ533" s="16">
        <v>0</v>
      </c>
    </row>
    <row r="534" spans="1:62" ht="20.149999999999999" customHeight="1" x14ac:dyDescent="0.35">
      <c r="A534">
        <v>533</v>
      </c>
      <c r="B534" t="s">
        <v>360</v>
      </c>
      <c r="C534" t="s">
        <v>7447</v>
      </c>
      <c r="D534" s="15" t="s">
        <v>1124</v>
      </c>
      <c r="E534" s="12" t="s">
        <v>98</v>
      </c>
      <c r="G534" s="12" t="s">
        <v>588</v>
      </c>
      <c r="H534" s="12" t="s">
        <v>589</v>
      </c>
      <c r="I534" s="12" t="s">
        <v>640</v>
      </c>
      <c r="J534" s="12" t="s">
        <v>2402</v>
      </c>
      <c r="K534" s="12" t="s">
        <v>770</v>
      </c>
      <c r="N534" s="16" t="s">
        <v>205</v>
      </c>
      <c r="O534" s="16" t="s">
        <v>1125</v>
      </c>
      <c r="P534" s="12" t="s">
        <v>482</v>
      </c>
      <c r="Q534" s="16">
        <v>2023</v>
      </c>
      <c r="R534" s="16">
        <v>2</v>
      </c>
      <c r="S534" s="16">
        <v>0</v>
      </c>
      <c r="T534" s="16">
        <v>0</v>
      </c>
      <c r="V534" s="12" t="s">
        <v>204</v>
      </c>
      <c r="W534" s="12" t="s">
        <v>204</v>
      </c>
      <c r="X534" s="16">
        <v>1</v>
      </c>
      <c r="Y534" s="16">
        <v>9</v>
      </c>
      <c r="Z534" s="16">
        <v>2</v>
      </c>
      <c r="AA534" s="16">
        <f t="shared" si="98"/>
        <v>240</v>
      </c>
      <c r="AB534" s="16" t="s">
        <v>2114</v>
      </c>
      <c r="AC534" s="16" t="s">
        <v>1123</v>
      </c>
      <c r="AD534" s="16">
        <f t="shared" si="88"/>
        <v>84000</v>
      </c>
      <c r="AE534" s="16">
        <f t="shared" si="89"/>
        <v>700</v>
      </c>
      <c r="AF534" s="16">
        <f t="shared" si="90"/>
        <v>262500</v>
      </c>
      <c r="AG534" s="16">
        <f t="shared" si="91"/>
        <v>200</v>
      </c>
      <c r="AH534" s="12">
        <v>0</v>
      </c>
      <c r="AI534" s="16">
        <f t="shared" si="92"/>
        <v>14</v>
      </c>
      <c r="AJ534" s="16">
        <f t="shared" si="93"/>
        <v>48300</v>
      </c>
      <c r="AK534" s="16">
        <f t="shared" si="94"/>
        <v>1000</v>
      </c>
      <c r="AL534" s="16">
        <f t="shared" si="95"/>
        <v>10000</v>
      </c>
      <c r="AM534" s="16">
        <f t="shared" si="96"/>
        <v>180000</v>
      </c>
      <c r="AN534" s="16">
        <f t="shared" si="97"/>
        <v>584800</v>
      </c>
      <c r="AO534" s="12" t="s">
        <v>1123</v>
      </c>
      <c r="AP534" s="16" t="s">
        <v>207</v>
      </c>
      <c r="AQ534" s="16" t="s">
        <v>204</v>
      </c>
      <c r="AS534" s="16" t="s">
        <v>2408</v>
      </c>
      <c r="AT534" s="16" t="s">
        <v>2407</v>
      </c>
      <c r="AU534" t="s">
        <v>2410</v>
      </c>
      <c r="AV534" s="15" t="s">
        <v>2409</v>
      </c>
      <c r="AW534" s="16" t="s">
        <v>593</v>
      </c>
      <c r="AX534" s="16" t="s">
        <v>204</v>
      </c>
      <c r="AY534" s="16" t="s">
        <v>204</v>
      </c>
      <c r="AZ534" s="16" t="s">
        <v>204</v>
      </c>
      <c r="BA534" s="16" t="s">
        <v>204</v>
      </c>
      <c r="BB534" s="16" t="s">
        <v>204</v>
      </c>
      <c r="BC534" s="16">
        <v>2</v>
      </c>
      <c r="BD534" s="16">
        <v>14.4</v>
      </c>
      <c r="BE534" s="16">
        <v>5400</v>
      </c>
      <c r="BF534" s="16">
        <v>2000</v>
      </c>
      <c r="BG534" s="16">
        <v>0</v>
      </c>
      <c r="BH534" s="16">
        <v>3200</v>
      </c>
      <c r="BI534" s="16">
        <v>3600</v>
      </c>
      <c r="BJ534" s="16">
        <v>0</v>
      </c>
    </row>
    <row r="535" spans="1:62" ht="20.149999999999999" customHeight="1" x14ac:dyDescent="0.35">
      <c r="A535">
        <v>534</v>
      </c>
      <c r="B535" t="s">
        <v>360</v>
      </c>
      <c r="C535" t="s">
        <v>7448</v>
      </c>
      <c r="D535" s="15" t="s">
        <v>1126</v>
      </c>
      <c r="E535" s="12" t="s">
        <v>98</v>
      </c>
      <c r="G535" s="12" t="s">
        <v>588</v>
      </c>
      <c r="H535" s="12" t="s">
        <v>589</v>
      </c>
      <c r="I535" s="12" t="s">
        <v>640</v>
      </c>
      <c r="J535" s="12" t="s">
        <v>2402</v>
      </c>
      <c r="K535" s="12" t="s">
        <v>770</v>
      </c>
      <c r="N535" s="16" t="s">
        <v>206</v>
      </c>
      <c r="O535" s="16" t="s">
        <v>1125</v>
      </c>
      <c r="P535" s="12" t="s">
        <v>482</v>
      </c>
      <c r="Q535" s="16">
        <v>2023</v>
      </c>
      <c r="R535" s="16">
        <v>1.08</v>
      </c>
      <c r="S535" s="16">
        <v>0</v>
      </c>
      <c r="T535" s="16">
        <v>0</v>
      </c>
      <c r="V535" s="12" t="s">
        <v>204</v>
      </c>
      <c r="W535" s="12" t="s">
        <v>204</v>
      </c>
      <c r="X535" s="16">
        <v>1</v>
      </c>
      <c r="Y535" s="16">
        <v>8</v>
      </c>
      <c r="Z535" s="16">
        <v>1.08</v>
      </c>
      <c r="AA535" s="16">
        <f t="shared" si="98"/>
        <v>129.60000000000002</v>
      </c>
      <c r="AB535" s="16" t="s">
        <v>2114</v>
      </c>
      <c r="AC535" s="16" t="s">
        <v>1123</v>
      </c>
      <c r="AD535" s="16">
        <f t="shared" si="88"/>
        <v>45360.000000000007</v>
      </c>
      <c r="AE535" s="16">
        <f t="shared" si="89"/>
        <v>378</v>
      </c>
      <c r="AF535" s="16">
        <f t="shared" si="90"/>
        <v>141750</v>
      </c>
      <c r="AG535" s="16">
        <f t="shared" si="91"/>
        <v>108</v>
      </c>
      <c r="AH535" s="12">
        <v>0</v>
      </c>
      <c r="AI535" s="16">
        <f t="shared" si="92"/>
        <v>7.5600000000000005</v>
      </c>
      <c r="AJ535" s="16">
        <f t="shared" si="93"/>
        <v>26082</v>
      </c>
      <c r="AK535" s="16">
        <f t="shared" si="94"/>
        <v>540</v>
      </c>
      <c r="AL535" s="16">
        <f t="shared" si="95"/>
        <v>5400</v>
      </c>
      <c r="AM535" s="16">
        <f t="shared" si="96"/>
        <v>97200</v>
      </c>
      <c r="AN535" s="16">
        <f t="shared" si="97"/>
        <v>315792</v>
      </c>
      <c r="AO535" s="12" t="s">
        <v>1123</v>
      </c>
      <c r="AP535" s="16" t="s">
        <v>207</v>
      </c>
      <c r="AQ535" s="16" t="s">
        <v>204</v>
      </c>
      <c r="AS535" s="16" t="s">
        <v>2408</v>
      </c>
      <c r="AT535" s="16" t="s">
        <v>2407</v>
      </c>
      <c r="AU535" t="s">
        <v>2410</v>
      </c>
      <c r="AV535" s="15" t="s">
        <v>2409</v>
      </c>
      <c r="AW535" s="16" t="s">
        <v>593</v>
      </c>
      <c r="AX535" s="16" t="s">
        <v>204</v>
      </c>
      <c r="AY535" s="16" t="s">
        <v>204</v>
      </c>
      <c r="AZ535" s="16" t="s">
        <v>204</v>
      </c>
      <c r="BA535" s="16" t="s">
        <v>204</v>
      </c>
      <c r="BB535" s="16" t="s">
        <v>204</v>
      </c>
      <c r="BC535" s="16">
        <v>1.08</v>
      </c>
      <c r="BD535" s="16">
        <v>7.76</v>
      </c>
      <c r="BE535" s="16">
        <v>2960</v>
      </c>
      <c r="BF535" s="16">
        <v>1600</v>
      </c>
      <c r="BG535" s="16">
        <v>0</v>
      </c>
      <c r="BH535" s="16">
        <v>2400</v>
      </c>
      <c r="BI535" s="16">
        <v>2400</v>
      </c>
      <c r="BJ535" s="16">
        <v>0</v>
      </c>
    </row>
    <row r="536" spans="1:62" ht="20.149999999999999" customHeight="1" x14ac:dyDescent="0.35">
      <c r="A536">
        <v>535</v>
      </c>
      <c r="B536" t="s">
        <v>360</v>
      </c>
      <c r="C536" t="s">
        <v>7449</v>
      </c>
      <c r="D536" s="15" t="s">
        <v>1127</v>
      </c>
      <c r="E536" s="12" t="s">
        <v>98</v>
      </c>
      <c r="G536" s="12" t="s">
        <v>588</v>
      </c>
      <c r="H536" s="12" t="s">
        <v>589</v>
      </c>
      <c r="I536" s="12" t="s">
        <v>640</v>
      </c>
      <c r="J536" s="12" t="s">
        <v>2402</v>
      </c>
      <c r="K536" s="12" t="s">
        <v>770</v>
      </c>
      <c r="N536" s="16" t="s">
        <v>206</v>
      </c>
      <c r="O536" s="16" t="s">
        <v>1125</v>
      </c>
      <c r="P536" s="12" t="s">
        <v>482</v>
      </c>
      <c r="Q536" s="16">
        <v>2023</v>
      </c>
      <c r="R536" s="16">
        <v>1</v>
      </c>
      <c r="S536" s="16">
        <v>0</v>
      </c>
      <c r="T536" s="16">
        <v>0</v>
      </c>
      <c r="V536" s="12" t="s">
        <v>204</v>
      </c>
      <c r="W536" s="12" t="s">
        <v>204</v>
      </c>
      <c r="X536" s="16">
        <v>1</v>
      </c>
      <c r="Y536" s="16">
        <v>10</v>
      </c>
      <c r="Z536" s="16">
        <v>1</v>
      </c>
      <c r="AA536" s="16">
        <f t="shared" si="98"/>
        <v>120</v>
      </c>
      <c r="AB536" s="16" t="s">
        <v>2114</v>
      </c>
      <c r="AC536" s="16" t="s">
        <v>1123</v>
      </c>
      <c r="AD536" s="16">
        <f t="shared" si="88"/>
        <v>42000</v>
      </c>
      <c r="AE536" s="16">
        <f t="shared" si="89"/>
        <v>350</v>
      </c>
      <c r="AF536" s="16">
        <f t="shared" si="90"/>
        <v>131250</v>
      </c>
      <c r="AG536" s="16">
        <f t="shared" si="91"/>
        <v>100</v>
      </c>
      <c r="AH536" s="12">
        <v>0</v>
      </c>
      <c r="AI536" s="16">
        <f t="shared" si="92"/>
        <v>7</v>
      </c>
      <c r="AJ536" s="16">
        <f t="shared" si="93"/>
        <v>24150</v>
      </c>
      <c r="AK536" s="16">
        <f t="shared" si="94"/>
        <v>500</v>
      </c>
      <c r="AL536" s="16">
        <f t="shared" si="95"/>
        <v>5000</v>
      </c>
      <c r="AM536" s="16">
        <f t="shared" si="96"/>
        <v>90000</v>
      </c>
      <c r="AN536" s="16">
        <f t="shared" si="97"/>
        <v>292400</v>
      </c>
      <c r="AO536" s="12" t="s">
        <v>1123</v>
      </c>
      <c r="AP536" s="16" t="s">
        <v>207</v>
      </c>
      <c r="AQ536" s="16" t="s">
        <v>204</v>
      </c>
      <c r="AS536" s="16" t="s">
        <v>2408</v>
      </c>
      <c r="AT536" s="16" t="s">
        <v>2407</v>
      </c>
      <c r="AU536" t="s">
        <v>2410</v>
      </c>
      <c r="AV536" s="15" t="s">
        <v>2409</v>
      </c>
      <c r="AW536" s="16" t="s">
        <v>593</v>
      </c>
      <c r="AX536" s="16" t="s">
        <v>204</v>
      </c>
      <c r="AY536" s="16" t="s">
        <v>204</v>
      </c>
      <c r="AZ536" s="16" t="s">
        <v>204</v>
      </c>
      <c r="BA536" s="16" t="s">
        <v>204</v>
      </c>
      <c r="BB536" s="16" t="s">
        <v>204</v>
      </c>
      <c r="BC536" s="16">
        <v>1</v>
      </c>
      <c r="BD536" s="16">
        <v>6.4</v>
      </c>
      <c r="BE536" s="16">
        <v>2800</v>
      </c>
      <c r="BF536" s="16">
        <v>1600</v>
      </c>
      <c r="BG536" s="16">
        <v>0</v>
      </c>
      <c r="BH536" s="16">
        <v>800</v>
      </c>
      <c r="BI536" s="16">
        <v>1200</v>
      </c>
      <c r="BJ536" s="16">
        <v>0</v>
      </c>
    </row>
    <row r="537" spans="1:62" ht="20.149999999999999" customHeight="1" x14ac:dyDescent="0.35">
      <c r="A537">
        <v>536</v>
      </c>
      <c r="B537" t="s">
        <v>360</v>
      </c>
      <c r="C537" t="s">
        <v>7450</v>
      </c>
      <c r="D537" s="15" t="s">
        <v>1128</v>
      </c>
      <c r="E537" s="12" t="s">
        <v>98</v>
      </c>
      <c r="G537" s="12" t="s">
        <v>588</v>
      </c>
      <c r="H537" s="12" t="s">
        <v>589</v>
      </c>
      <c r="I537" s="12" t="s">
        <v>640</v>
      </c>
      <c r="J537" s="12" t="s">
        <v>2402</v>
      </c>
      <c r="K537" s="12" t="s">
        <v>770</v>
      </c>
      <c r="N537" s="16" t="s">
        <v>206</v>
      </c>
      <c r="O537" s="16" t="s">
        <v>1125</v>
      </c>
      <c r="P537" s="12" t="s">
        <v>482</v>
      </c>
      <c r="Q537" s="16">
        <v>2023</v>
      </c>
      <c r="R537" s="16">
        <v>0.9</v>
      </c>
      <c r="S537" s="16">
        <v>0</v>
      </c>
      <c r="T537" s="16">
        <v>0</v>
      </c>
      <c r="V537" s="12" t="s">
        <v>204</v>
      </c>
      <c r="W537" s="12" t="s">
        <v>204</v>
      </c>
      <c r="X537" s="16">
        <v>1</v>
      </c>
      <c r="Y537" s="16">
        <v>12</v>
      </c>
      <c r="Z537" s="16">
        <v>0.9</v>
      </c>
      <c r="AA537" s="16">
        <f t="shared" si="98"/>
        <v>108</v>
      </c>
      <c r="AB537" s="16" t="s">
        <v>2114</v>
      </c>
      <c r="AC537" s="16" t="s">
        <v>1123</v>
      </c>
      <c r="AD537" s="16">
        <f t="shared" si="88"/>
        <v>37800</v>
      </c>
      <c r="AE537" s="16">
        <f t="shared" si="89"/>
        <v>315</v>
      </c>
      <c r="AF537" s="16">
        <f t="shared" si="90"/>
        <v>118125</v>
      </c>
      <c r="AG537" s="16">
        <f t="shared" si="91"/>
        <v>90</v>
      </c>
      <c r="AH537" s="12">
        <v>0</v>
      </c>
      <c r="AI537" s="16">
        <f t="shared" si="92"/>
        <v>6.3</v>
      </c>
      <c r="AJ537" s="16">
        <f t="shared" si="93"/>
        <v>21735</v>
      </c>
      <c r="AK537" s="16">
        <f t="shared" si="94"/>
        <v>450</v>
      </c>
      <c r="AL537" s="16">
        <f t="shared" si="95"/>
        <v>4500</v>
      </c>
      <c r="AM537" s="16">
        <f t="shared" si="96"/>
        <v>81000</v>
      </c>
      <c r="AN537" s="16">
        <f t="shared" si="97"/>
        <v>263160</v>
      </c>
      <c r="AO537" s="12" t="s">
        <v>1123</v>
      </c>
      <c r="AP537" s="16" t="s">
        <v>207</v>
      </c>
      <c r="AQ537" s="16" t="s">
        <v>204</v>
      </c>
      <c r="AS537" s="16" t="s">
        <v>2408</v>
      </c>
      <c r="AT537" s="16" t="s">
        <v>2407</v>
      </c>
      <c r="AU537" t="s">
        <v>2410</v>
      </c>
      <c r="AV537" s="15" t="s">
        <v>2409</v>
      </c>
      <c r="AW537" s="16" t="s">
        <v>593</v>
      </c>
      <c r="AX537" s="16" t="s">
        <v>204</v>
      </c>
      <c r="AY537" s="16" t="s">
        <v>204</v>
      </c>
      <c r="AZ537" s="16" t="s">
        <v>204</v>
      </c>
      <c r="BA537" s="16" t="s">
        <v>204</v>
      </c>
      <c r="BB537" s="16" t="s">
        <v>204</v>
      </c>
      <c r="BC537" s="16">
        <v>0.9</v>
      </c>
      <c r="BD537" s="16">
        <v>7.04</v>
      </c>
      <c r="BE537" s="16">
        <v>2560</v>
      </c>
      <c r="BF537" s="16">
        <v>1200</v>
      </c>
      <c r="BG537" s="16">
        <v>0</v>
      </c>
      <c r="BH537" s="16">
        <v>1600</v>
      </c>
      <c r="BI537" s="16">
        <v>1680</v>
      </c>
      <c r="BJ537" s="16">
        <v>0</v>
      </c>
    </row>
    <row r="538" spans="1:62" ht="20.149999999999999" customHeight="1" x14ac:dyDescent="0.35">
      <c r="A538">
        <v>537</v>
      </c>
      <c r="B538" t="s">
        <v>360</v>
      </c>
      <c r="C538" t="s">
        <v>7451</v>
      </c>
      <c r="D538" s="15" t="s">
        <v>1129</v>
      </c>
      <c r="E538" s="12" t="s">
        <v>98</v>
      </c>
      <c r="G538" s="12" t="s">
        <v>588</v>
      </c>
      <c r="H538" s="12" t="s">
        <v>589</v>
      </c>
      <c r="I538" s="12" t="s">
        <v>640</v>
      </c>
      <c r="J538" s="12" t="s">
        <v>2402</v>
      </c>
      <c r="K538" s="12" t="s">
        <v>770</v>
      </c>
      <c r="N538" s="16" t="s">
        <v>206</v>
      </c>
      <c r="O538" s="16" t="s">
        <v>1125</v>
      </c>
      <c r="P538" s="12" t="s">
        <v>482</v>
      </c>
      <c r="Q538" s="16">
        <v>2023</v>
      </c>
      <c r="R538" s="16">
        <v>1</v>
      </c>
      <c r="S538" s="16">
        <v>0</v>
      </c>
      <c r="T538" s="16">
        <v>0</v>
      </c>
      <c r="V538" s="12" t="s">
        <v>204</v>
      </c>
      <c r="W538" s="12" t="s">
        <v>204</v>
      </c>
      <c r="X538" s="16">
        <v>1</v>
      </c>
      <c r="Y538" s="16">
        <v>14</v>
      </c>
      <c r="Z538" s="16">
        <v>1</v>
      </c>
      <c r="AA538" s="16">
        <f t="shared" si="98"/>
        <v>120</v>
      </c>
      <c r="AB538" s="16" t="s">
        <v>2114</v>
      </c>
      <c r="AC538" s="16" t="s">
        <v>1123</v>
      </c>
      <c r="AD538" s="16">
        <f t="shared" si="88"/>
        <v>42000</v>
      </c>
      <c r="AE538" s="16">
        <f t="shared" si="89"/>
        <v>350</v>
      </c>
      <c r="AF538" s="16">
        <f t="shared" si="90"/>
        <v>131250</v>
      </c>
      <c r="AG538" s="16">
        <f t="shared" si="91"/>
        <v>100</v>
      </c>
      <c r="AH538" s="12">
        <v>0</v>
      </c>
      <c r="AI538" s="16">
        <f t="shared" si="92"/>
        <v>7</v>
      </c>
      <c r="AJ538" s="16">
        <f t="shared" si="93"/>
        <v>24150</v>
      </c>
      <c r="AK538" s="16">
        <f t="shared" si="94"/>
        <v>500</v>
      </c>
      <c r="AL538" s="16">
        <f t="shared" si="95"/>
        <v>5000</v>
      </c>
      <c r="AM538" s="16">
        <f t="shared" si="96"/>
        <v>90000</v>
      </c>
      <c r="AN538" s="16">
        <f t="shared" si="97"/>
        <v>292400</v>
      </c>
      <c r="AO538" s="12" t="s">
        <v>1123</v>
      </c>
      <c r="AP538" s="16" t="s">
        <v>207</v>
      </c>
      <c r="AQ538" s="16" t="s">
        <v>204</v>
      </c>
      <c r="AS538" s="16" t="s">
        <v>2408</v>
      </c>
      <c r="AT538" s="16" t="s">
        <v>2407</v>
      </c>
      <c r="AU538" t="s">
        <v>2410</v>
      </c>
      <c r="AV538" s="15" t="s">
        <v>2409</v>
      </c>
      <c r="AW538" s="16" t="s">
        <v>593</v>
      </c>
      <c r="AX538" s="16" t="s">
        <v>204</v>
      </c>
      <c r="AY538" s="16" t="s">
        <v>204</v>
      </c>
      <c r="AZ538" s="16" t="s">
        <v>204</v>
      </c>
      <c r="BA538" s="16" t="s">
        <v>204</v>
      </c>
      <c r="BB538" s="16" t="s">
        <v>204</v>
      </c>
      <c r="BC538" s="16">
        <v>1</v>
      </c>
      <c r="BD538" s="16">
        <v>7.28</v>
      </c>
      <c r="BE538" s="16">
        <v>2800</v>
      </c>
      <c r="BF538" s="16">
        <v>1600</v>
      </c>
      <c r="BG538" s="16">
        <v>0</v>
      </c>
      <c r="BH538" s="16">
        <v>1280</v>
      </c>
      <c r="BI538" s="16">
        <v>1600</v>
      </c>
      <c r="BJ538" s="16">
        <v>0</v>
      </c>
    </row>
    <row r="539" spans="1:62" ht="20.149999999999999" customHeight="1" x14ac:dyDescent="0.35">
      <c r="A539">
        <v>538</v>
      </c>
      <c r="B539" t="s">
        <v>360</v>
      </c>
      <c r="C539" t="s">
        <v>7452</v>
      </c>
      <c r="D539" s="15" t="s">
        <v>1130</v>
      </c>
      <c r="E539" s="12" t="s">
        <v>98</v>
      </c>
      <c r="G539" s="12" t="s">
        <v>588</v>
      </c>
      <c r="H539" s="12" t="s">
        <v>589</v>
      </c>
      <c r="I539" s="12" t="s">
        <v>640</v>
      </c>
      <c r="J539" s="12" t="s">
        <v>2402</v>
      </c>
      <c r="K539" s="12" t="s">
        <v>770</v>
      </c>
      <c r="N539" s="16" t="s">
        <v>206</v>
      </c>
      <c r="O539" s="16" t="s">
        <v>1131</v>
      </c>
      <c r="P539" s="12" t="s">
        <v>482</v>
      </c>
      <c r="Q539" s="16">
        <v>2023</v>
      </c>
      <c r="R539" s="16">
        <v>0.9</v>
      </c>
      <c r="S539" s="16">
        <v>0</v>
      </c>
      <c r="T539" s="16">
        <v>0</v>
      </c>
      <c r="V539" s="12" t="s">
        <v>204</v>
      </c>
      <c r="W539" s="12" t="s">
        <v>204</v>
      </c>
      <c r="X539" s="16">
        <v>1</v>
      </c>
      <c r="Y539" s="16">
        <v>6</v>
      </c>
      <c r="Z539" s="16">
        <v>0.9</v>
      </c>
      <c r="AA539" s="16">
        <f t="shared" si="98"/>
        <v>108</v>
      </c>
      <c r="AB539" s="16" t="s">
        <v>2114</v>
      </c>
      <c r="AC539" s="16" t="s">
        <v>1123</v>
      </c>
      <c r="AD539" s="16">
        <f t="shared" si="88"/>
        <v>37800</v>
      </c>
      <c r="AE539" s="16">
        <f t="shared" si="89"/>
        <v>315</v>
      </c>
      <c r="AF539" s="16">
        <f t="shared" si="90"/>
        <v>118125</v>
      </c>
      <c r="AG539" s="16">
        <f t="shared" si="91"/>
        <v>90</v>
      </c>
      <c r="AH539" s="12">
        <v>0</v>
      </c>
      <c r="AI539" s="16">
        <f t="shared" si="92"/>
        <v>6.3</v>
      </c>
      <c r="AJ539" s="16">
        <f t="shared" si="93"/>
        <v>21735</v>
      </c>
      <c r="AK539" s="16">
        <f t="shared" si="94"/>
        <v>450</v>
      </c>
      <c r="AL539" s="16">
        <f t="shared" si="95"/>
        <v>4500</v>
      </c>
      <c r="AM539" s="16">
        <f t="shared" si="96"/>
        <v>81000</v>
      </c>
      <c r="AN539" s="16">
        <f t="shared" si="97"/>
        <v>263160</v>
      </c>
      <c r="AO539" s="12" t="s">
        <v>1123</v>
      </c>
      <c r="AP539" s="16" t="s">
        <v>207</v>
      </c>
      <c r="AQ539" s="16" t="s">
        <v>204</v>
      </c>
      <c r="AS539" s="16" t="s">
        <v>2408</v>
      </c>
      <c r="AT539" s="16" t="s">
        <v>2407</v>
      </c>
      <c r="AU539" t="s">
        <v>2410</v>
      </c>
      <c r="AV539" s="15" t="s">
        <v>2409</v>
      </c>
      <c r="AW539" s="16" t="s">
        <v>593</v>
      </c>
      <c r="AX539" s="16" t="s">
        <v>204</v>
      </c>
      <c r="AY539" s="16" t="s">
        <v>204</v>
      </c>
      <c r="AZ539" s="16" t="s">
        <v>204</v>
      </c>
      <c r="BA539" s="16" t="s">
        <v>204</v>
      </c>
      <c r="BB539" s="16" t="s">
        <v>204</v>
      </c>
      <c r="BC539" s="16">
        <v>0.9</v>
      </c>
      <c r="BD539" s="16">
        <v>6.96</v>
      </c>
      <c r="BE539" s="16">
        <v>2560</v>
      </c>
      <c r="BF539" s="16">
        <v>1200</v>
      </c>
      <c r="BG539" s="16">
        <v>0</v>
      </c>
      <c r="BH539" s="16">
        <v>1600</v>
      </c>
      <c r="BI539" s="16">
        <v>1600</v>
      </c>
      <c r="BJ539" s="16">
        <v>0</v>
      </c>
    </row>
    <row r="540" spans="1:62" ht="20.149999999999999" customHeight="1" x14ac:dyDescent="0.35">
      <c r="A540">
        <v>539</v>
      </c>
      <c r="B540" t="s">
        <v>360</v>
      </c>
      <c r="C540" t="s">
        <v>7453</v>
      </c>
      <c r="D540" s="15" t="s">
        <v>1132</v>
      </c>
      <c r="E540" s="12" t="s">
        <v>98</v>
      </c>
      <c r="G540" s="12" t="s">
        <v>588</v>
      </c>
      <c r="H540" s="12" t="s">
        <v>589</v>
      </c>
      <c r="I540" s="12" t="s">
        <v>640</v>
      </c>
      <c r="J540" s="12" t="s">
        <v>2402</v>
      </c>
      <c r="K540" s="12" t="s">
        <v>770</v>
      </c>
      <c r="N540" s="16" t="s">
        <v>206</v>
      </c>
      <c r="O540" s="16" t="s">
        <v>1131</v>
      </c>
      <c r="P540" s="12" t="s">
        <v>482</v>
      </c>
      <c r="Q540" s="16">
        <v>2023</v>
      </c>
      <c r="R540" s="16">
        <v>1.32</v>
      </c>
      <c r="S540" s="16">
        <v>0</v>
      </c>
      <c r="T540" s="16">
        <v>0</v>
      </c>
      <c r="V540" s="12" t="s">
        <v>204</v>
      </c>
      <c r="W540" s="12" t="s">
        <v>204</v>
      </c>
      <c r="X540" s="16">
        <v>1</v>
      </c>
      <c r="Y540" s="16">
        <v>10</v>
      </c>
      <c r="Z540" s="16">
        <v>1.32</v>
      </c>
      <c r="AA540" s="16">
        <f t="shared" si="98"/>
        <v>158.4</v>
      </c>
      <c r="AB540" s="16" t="s">
        <v>2114</v>
      </c>
      <c r="AC540" s="16" t="s">
        <v>1123</v>
      </c>
      <c r="AD540" s="16">
        <f t="shared" si="88"/>
        <v>55440</v>
      </c>
      <c r="AE540" s="16">
        <f t="shared" si="89"/>
        <v>462</v>
      </c>
      <c r="AF540" s="16">
        <f t="shared" si="90"/>
        <v>173250</v>
      </c>
      <c r="AG540" s="16">
        <f t="shared" si="91"/>
        <v>132</v>
      </c>
      <c r="AH540" s="12">
        <v>0</v>
      </c>
      <c r="AI540" s="16">
        <f t="shared" si="92"/>
        <v>9.24</v>
      </c>
      <c r="AJ540" s="16">
        <f t="shared" si="93"/>
        <v>31878</v>
      </c>
      <c r="AK540" s="16">
        <f t="shared" si="94"/>
        <v>660</v>
      </c>
      <c r="AL540" s="16">
        <f t="shared" si="95"/>
        <v>6600</v>
      </c>
      <c r="AM540" s="16">
        <f t="shared" si="96"/>
        <v>118800</v>
      </c>
      <c r="AN540" s="16">
        <f t="shared" si="97"/>
        <v>385968</v>
      </c>
      <c r="AO540" s="12" t="s">
        <v>1123</v>
      </c>
      <c r="AP540" s="16" t="s">
        <v>207</v>
      </c>
      <c r="AQ540" s="16" t="s">
        <v>204</v>
      </c>
      <c r="AS540" s="16" t="s">
        <v>2408</v>
      </c>
      <c r="AT540" s="16" t="s">
        <v>2407</v>
      </c>
      <c r="AU540" t="s">
        <v>2410</v>
      </c>
      <c r="AV540" s="15" t="s">
        <v>2409</v>
      </c>
      <c r="AW540" s="16" t="s">
        <v>593</v>
      </c>
      <c r="AX540" s="16" t="s">
        <v>204</v>
      </c>
      <c r="AY540" s="16" t="s">
        <v>204</v>
      </c>
      <c r="AZ540" s="16" t="s">
        <v>204</v>
      </c>
      <c r="BA540" s="16" t="s">
        <v>204</v>
      </c>
      <c r="BB540" s="16" t="s">
        <v>204</v>
      </c>
      <c r="BC540" s="16">
        <v>1.32</v>
      </c>
      <c r="BD540" s="16">
        <v>8.8800000000000008</v>
      </c>
      <c r="BE540" s="16">
        <v>3600</v>
      </c>
      <c r="BF540" s="16">
        <v>2000</v>
      </c>
      <c r="BG540" s="16">
        <v>0</v>
      </c>
      <c r="BH540" s="16">
        <v>1600</v>
      </c>
      <c r="BI540" s="16">
        <v>1680</v>
      </c>
      <c r="BJ540" s="16">
        <v>0</v>
      </c>
    </row>
    <row r="541" spans="1:62" ht="20.149999999999999" customHeight="1" x14ac:dyDescent="0.35">
      <c r="A541">
        <v>540</v>
      </c>
      <c r="B541" t="s">
        <v>360</v>
      </c>
      <c r="C541" t="s">
        <v>7454</v>
      </c>
      <c r="D541" s="15" t="s">
        <v>1133</v>
      </c>
      <c r="E541" s="12" t="s">
        <v>98</v>
      </c>
      <c r="G541" s="12" t="s">
        <v>588</v>
      </c>
      <c r="H541" s="12" t="s">
        <v>589</v>
      </c>
      <c r="I541" s="12" t="s">
        <v>640</v>
      </c>
      <c r="J541" s="12" t="s">
        <v>2402</v>
      </c>
      <c r="K541" s="12" t="s">
        <v>770</v>
      </c>
      <c r="N541" s="16" t="s">
        <v>206</v>
      </c>
      <c r="O541" s="16" t="s">
        <v>1131</v>
      </c>
      <c r="P541" s="12" t="s">
        <v>482</v>
      </c>
      <c r="Q541" s="16">
        <v>2023</v>
      </c>
      <c r="R541" s="16">
        <v>1.1599999999999999</v>
      </c>
      <c r="S541" s="16">
        <v>0</v>
      </c>
      <c r="T541" s="16">
        <v>0</v>
      </c>
      <c r="V541" s="12" t="s">
        <v>204</v>
      </c>
      <c r="W541" s="12" t="s">
        <v>204</v>
      </c>
      <c r="X541" s="16">
        <v>1</v>
      </c>
      <c r="Y541" s="16">
        <v>14</v>
      </c>
      <c r="Z541" s="16">
        <v>1.1599999999999999</v>
      </c>
      <c r="AA541" s="16">
        <f t="shared" si="98"/>
        <v>139.19999999999999</v>
      </c>
      <c r="AB541" s="16" t="s">
        <v>2114</v>
      </c>
      <c r="AC541" s="16" t="s">
        <v>1123</v>
      </c>
      <c r="AD541" s="16">
        <f t="shared" si="88"/>
        <v>48719.999999999993</v>
      </c>
      <c r="AE541" s="16">
        <f t="shared" si="89"/>
        <v>406</v>
      </c>
      <c r="AF541" s="16">
        <f t="shared" si="90"/>
        <v>152250</v>
      </c>
      <c r="AG541" s="16">
        <f t="shared" si="91"/>
        <v>115.99999999999999</v>
      </c>
      <c r="AH541" s="12">
        <v>0</v>
      </c>
      <c r="AI541" s="16">
        <f t="shared" si="92"/>
        <v>8.1199999999999992</v>
      </c>
      <c r="AJ541" s="16">
        <f t="shared" si="93"/>
        <v>28013.999999999996</v>
      </c>
      <c r="AK541" s="16">
        <f t="shared" si="94"/>
        <v>580</v>
      </c>
      <c r="AL541" s="16">
        <f t="shared" si="95"/>
        <v>5800</v>
      </c>
      <c r="AM541" s="16">
        <f t="shared" si="96"/>
        <v>104400</v>
      </c>
      <c r="AN541" s="16">
        <f t="shared" si="97"/>
        <v>339184</v>
      </c>
      <c r="AO541" s="12" t="s">
        <v>1123</v>
      </c>
      <c r="AP541" s="16" t="s">
        <v>207</v>
      </c>
      <c r="AQ541" s="16" t="s">
        <v>204</v>
      </c>
      <c r="AS541" s="16" t="s">
        <v>2408</v>
      </c>
      <c r="AT541" s="16" t="s">
        <v>2407</v>
      </c>
      <c r="AU541" t="s">
        <v>2410</v>
      </c>
      <c r="AV541" s="15" t="s">
        <v>2409</v>
      </c>
      <c r="AW541" s="16" t="s">
        <v>593</v>
      </c>
      <c r="AX541" s="16" t="s">
        <v>204</v>
      </c>
      <c r="AY541" s="16" t="s">
        <v>204</v>
      </c>
      <c r="AZ541" s="16" t="s">
        <v>204</v>
      </c>
      <c r="BA541" s="16" t="s">
        <v>204</v>
      </c>
      <c r="BB541" s="16" t="s">
        <v>204</v>
      </c>
      <c r="BC541" s="16">
        <v>1.1599999999999999</v>
      </c>
      <c r="BD541" s="16">
        <v>8</v>
      </c>
      <c r="BE541" s="16">
        <v>3200</v>
      </c>
      <c r="BF541" s="16">
        <v>1600</v>
      </c>
      <c r="BG541" s="16">
        <v>0</v>
      </c>
      <c r="BH541" s="16">
        <v>1600</v>
      </c>
      <c r="BI541" s="16">
        <v>1600</v>
      </c>
      <c r="BJ541" s="16">
        <v>0</v>
      </c>
    </row>
    <row r="542" spans="1:62" ht="20.149999999999999" customHeight="1" x14ac:dyDescent="0.35">
      <c r="A542">
        <v>541</v>
      </c>
      <c r="B542" t="s">
        <v>360</v>
      </c>
      <c r="C542" t="s">
        <v>7455</v>
      </c>
      <c r="D542" s="15" t="s">
        <v>1134</v>
      </c>
      <c r="E542" s="12" t="s">
        <v>98</v>
      </c>
      <c r="G542" s="12" t="s">
        <v>588</v>
      </c>
      <c r="H542" s="12" t="s">
        <v>589</v>
      </c>
      <c r="I542" s="12" t="s">
        <v>640</v>
      </c>
      <c r="J542" s="12" t="s">
        <v>2402</v>
      </c>
      <c r="K542" s="12" t="s">
        <v>770</v>
      </c>
      <c r="N542" s="16" t="s">
        <v>205</v>
      </c>
      <c r="O542" s="16" t="s">
        <v>989</v>
      </c>
      <c r="P542" s="12" t="s">
        <v>482</v>
      </c>
      <c r="Q542" s="16">
        <v>2023</v>
      </c>
      <c r="R542" s="16">
        <v>8.1999999999999993</v>
      </c>
      <c r="S542" s="16">
        <v>0</v>
      </c>
      <c r="T542" s="16">
        <v>0</v>
      </c>
      <c r="V542" s="12" t="s">
        <v>204</v>
      </c>
      <c r="W542" s="12" t="s">
        <v>204</v>
      </c>
      <c r="X542" s="16">
        <v>1</v>
      </c>
      <c r="Y542" s="16">
        <v>8</v>
      </c>
      <c r="Z542" s="16">
        <v>8.1999999999999993</v>
      </c>
      <c r="AA542" s="16">
        <f t="shared" si="98"/>
        <v>983.99999999999989</v>
      </c>
      <c r="AB542" s="16" t="s">
        <v>2114</v>
      </c>
      <c r="AC542" s="16" t="s">
        <v>1123</v>
      </c>
      <c r="AD542" s="16">
        <f t="shared" si="88"/>
        <v>344399.99999999994</v>
      </c>
      <c r="AE542" s="16">
        <f t="shared" si="89"/>
        <v>2869.9999999999995</v>
      </c>
      <c r="AF542" s="16">
        <f t="shared" si="90"/>
        <v>1076249.9999999998</v>
      </c>
      <c r="AG542" s="16">
        <f t="shared" si="91"/>
        <v>819.99999999999989</v>
      </c>
      <c r="AH542" s="12">
        <v>0</v>
      </c>
      <c r="AI542" s="16">
        <f t="shared" si="92"/>
        <v>57.399999999999991</v>
      </c>
      <c r="AJ542" s="16">
        <f t="shared" si="93"/>
        <v>198029.99999999997</v>
      </c>
      <c r="AK542" s="16">
        <f t="shared" si="94"/>
        <v>4100</v>
      </c>
      <c r="AL542" s="16">
        <f t="shared" si="95"/>
        <v>41000</v>
      </c>
      <c r="AM542" s="16">
        <f t="shared" si="96"/>
        <v>737999.99999999988</v>
      </c>
      <c r="AN542" s="16">
        <f t="shared" si="97"/>
        <v>2397679.9999999995</v>
      </c>
      <c r="AO542" s="12" t="s">
        <v>1123</v>
      </c>
      <c r="AP542" s="16" t="s">
        <v>207</v>
      </c>
      <c r="AQ542" s="16" t="s">
        <v>204</v>
      </c>
      <c r="AS542" s="16" t="s">
        <v>2408</v>
      </c>
      <c r="AT542" s="16" t="s">
        <v>2407</v>
      </c>
      <c r="AU542" t="s">
        <v>2410</v>
      </c>
      <c r="AV542" s="15" t="s">
        <v>2409</v>
      </c>
      <c r="AW542" s="16" t="s">
        <v>593</v>
      </c>
      <c r="AX542" s="16" t="s">
        <v>204</v>
      </c>
      <c r="AY542" s="16" t="s">
        <v>204</v>
      </c>
      <c r="AZ542" s="16" t="s">
        <v>204</v>
      </c>
      <c r="BA542" s="16" t="s">
        <v>204</v>
      </c>
      <c r="BB542" s="16" t="s">
        <v>204</v>
      </c>
      <c r="BC542" s="16">
        <v>8.1999999999999993</v>
      </c>
      <c r="BD542" s="16">
        <v>56.32</v>
      </c>
      <c r="BE542" s="16">
        <v>2240</v>
      </c>
      <c r="BF542" s="16">
        <v>8000</v>
      </c>
      <c r="BG542" s="16">
        <v>0</v>
      </c>
      <c r="BH542" s="16">
        <v>12960</v>
      </c>
      <c r="BI542" s="16">
        <v>12960</v>
      </c>
      <c r="BJ542" s="16">
        <v>0</v>
      </c>
    </row>
    <row r="543" spans="1:62" ht="20.149999999999999" customHeight="1" x14ac:dyDescent="0.35">
      <c r="A543">
        <v>542</v>
      </c>
      <c r="B543" t="s">
        <v>360</v>
      </c>
      <c r="C543" t="s">
        <v>7456</v>
      </c>
      <c r="D543" s="15" t="s">
        <v>1135</v>
      </c>
      <c r="E543" s="12" t="s">
        <v>98</v>
      </c>
      <c r="G543" s="12" t="s">
        <v>588</v>
      </c>
      <c r="H543" s="12" t="s">
        <v>589</v>
      </c>
      <c r="I543" s="12" t="s">
        <v>640</v>
      </c>
      <c r="J543" s="12" t="s">
        <v>2402</v>
      </c>
      <c r="K543" s="12" t="s">
        <v>770</v>
      </c>
      <c r="N543" s="16" t="s">
        <v>206</v>
      </c>
      <c r="O543" s="16" t="s">
        <v>989</v>
      </c>
      <c r="P543" s="12" t="s">
        <v>482</v>
      </c>
      <c r="Q543" s="16">
        <v>2023</v>
      </c>
      <c r="R543" s="16">
        <v>1.26</v>
      </c>
      <c r="S543" s="16">
        <v>0</v>
      </c>
      <c r="T543" s="16">
        <v>0</v>
      </c>
      <c r="V543" s="12" t="s">
        <v>204</v>
      </c>
      <c r="W543" s="12" t="s">
        <v>204</v>
      </c>
      <c r="X543" s="16">
        <v>1</v>
      </c>
      <c r="Y543" s="16">
        <v>6</v>
      </c>
      <c r="Z543" s="16">
        <v>1.26</v>
      </c>
      <c r="AA543" s="16">
        <f t="shared" si="98"/>
        <v>151.19999999999999</v>
      </c>
      <c r="AB543" s="16" t="s">
        <v>2114</v>
      </c>
      <c r="AC543" s="16" t="s">
        <v>1123</v>
      </c>
      <c r="AD543" s="16">
        <f t="shared" si="88"/>
        <v>52919.999999999993</v>
      </c>
      <c r="AE543" s="16">
        <f t="shared" si="89"/>
        <v>441</v>
      </c>
      <c r="AF543" s="16">
        <f t="shared" si="90"/>
        <v>165375</v>
      </c>
      <c r="AG543" s="16">
        <f t="shared" si="91"/>
        <v>126</v>
      </c>
      <c r="AH543" s="12">
        <v>0</v>
      </c>
      <c r="AI543" s="16">
        <f t="shared" si="92"/>
        <v>8.82</v>
      </c>
      <c r="AJ543" s="16">
        <f t="shared" si="93"/>
        <v>30429</v>
      </c>
      <c r="AK543" s="16">
        <f t="shared" si="94"/>
        <v>630</v>
      </c>
      <c r="AL543" s="16">
        <f t="shared" si="95"/>
        <v>6300</v>
      </c>
      <c r="AM543" s="16">
        <f t="shared" si="96"/>
        <v>113400</v>
      </c>
      <c r="AN543" s="16">
        <f t="shared" si="97"/>
        <v>368424</v>
      </c>
      <c r="AO543" s="12" t="s">
        <v>1123</v>
      </c>
      <c r="AP543" s="16" t="s">
        <v>207</v>
      </c>
      <c r="AQ543" s="16" t="s">
        <v>204</v>
      </c>
      <c r="AS543" s="16" t="s">
        <v>2408</v>
      </c>
      <c r="AT543" s="16" t="s">
        <v>2407</v>
      </c>
      <c r="AU543" t="s">
        <v>2410</v>
      </c>
      <c r="AV543" s="15" t="s">
        <v>2409</v>
      </c>
      <c r="AW543" s="16" t="s">
        <v>593</v>
      </c>
      <c r="AX543" s="16" t="s">
        <v>204</v>
      </c>
      <c r="AY543" s="16" t="s">
        <v>204</v>
      </c>
      <c r="AZ543" s="16" t="s">
        <v>204</v>
      </c>
      <c r="BA543" s="16" t="s">
        <v>204</v>
      </c>
      <c r="BB543" s="16" t="s">
        <v>204</v>
      </c>
      <c r="BC543" s="16">
        <v>1.26</v>
      </c>
      <c r="BD543" s="16">
        <v>8.7200000000000006</v>
      </c>
      <c r="BE543" s="16">
        <v>3360</v>
      </c>
      <c r="BF543" s="16">
        <v>1600</v>
      </c>
      <c r="BG543" s="16">
        <v>0</v>
      </c>
      <c r="BH543" s="16">
        <v>1600</v>
      </c>
      <c r="BI543" s="16">
        <v>2160</v>
      </c>
      <c r="BJ543" s="16">
        <v>0</v>
      </c>
    </row>
    <row r="544" spans="1:62" ht="20.149999999999999" customHeight="1" x14ac:dyDescent="0.35">
      <c r="A544">
        <v>543</v>
      </c>
      <c r="B544" t="s">
        <v>360</v>
      </c>
      <c r="C544" t="s">
        <v>7457</v>
      </c>
      <c r="D544" s="15" t="s">
        <v>1136</v>
      </c>
      <c r="E544" s="12" t="s">
        <v>98</v>
      </c>
      <c r="G544" s="12" t="s">
        <v>588</v>
      </c>
      <c r="H544" s="12" t="s">
        <v>589</v>
      </c>
      <c r="I544" s="12" t="s">
        <v>640</v>
      </c>
      <c r="J544" s="12" t="s">
        <v>2402</v>
      </c>
      <c r="K544" s="12" t="s">
        <v>770</v>
      </c>
      <c r="N544" s="16" t="s">
        <v>206</v>
      </c>
      <c r="O544" s="16" t="s">
        <v>993</v>
      </c>
      <c r="P544" s="12" t="s">
        <v>482</v>
      </c>
      <c r="Q544" s="16">
        <v>2023</v>
      </c>
      <c r="R544" s="16">
        <v>1.99</v>
      </c>
      <c r="S544" s="16">
        <v>0</v>
      </c>
      <c r="T544" s="16">
        <v>0</v>
      </c>
      <c r="V544" s="12" t="s">
        <v>204</v>
      </c>
      <c r="W544" s="12" t="s">
        <v>204</v>
      </c>
      <c r="X544" s="16">
        <v>1</v>
      </c>
      <c r="Y544" s="16">
        <v>15</v>
      </c>
      <c r="Z544" s="16">
        <v>1.99</v>
      </c>
      <c r="AA544" s="16">
        <f t="shared" si="98"/>
        <v>238.8</v>
      </c>
      <c r="AB544" s="16" t="s">
        <v>2114</v>
      </c>
      <c r="AC544" s="16" t="s">
        <v>981</v>
      </c>
      <c r="AD544" s="16">
        <f t="shared" si="88"/>
        <v>83580</v>
      </c>
      <c r="AE544" s="16">
        <f t="shared" si="89"/>
        <v>696.5</v>
      </c>
      <c r="AF544" s="16">
        <f t="shared" si="90"/>
        <v>261187.5</v>
      </c>
      <c r="AG544" s="16">
        <f t="shared" si="91"/>
        <v>199</v>
      </c>
      <c r="AH544" s="12">
        <v>0</v>
      </c>
      <c r="AI544" s="16">
        <f t="shared" si="92"/>
        <v>13.93</v>
      </c>
      <c r="AJ544" s="16">
        <f t="shared" si="93"/>
        <v>48058.5</v>
      </c>
      <c r="AK544" s="16">
        <f t="shared" si="94"/>
        <v>995</v>
      </c>
      <c r="AL544" s="16">
        <f t="shared" si="95"/>
        <v>9950</v>
      </c>
      <c r="AM544" s="16">
        <f t="shared" si="96"/>
        <v>179100</v>
      </c>
      <c r="AN544" s="16">
        <f t="shared" si="97"/>
        <v>581876</v>
      </c>
      <c r="AO544" s="12" t="s">
        <v>981</v>
      </c>
      <c r="AP544" s="16" t="s">
        <v>207</v>
      </c>
      <c r="AQ544" s="16" t="s">
        <v>204</v>
      </c>
      <c r="AS544" s="16" t="s">
        <v>2408</v>
      </c>
      <c r="AT544" s="16" t="s">
        <v>2407</v>
      </c>
      <c r="AU544" t="s">
        <v>2410</v>
      </c>
      <c r="AV544" s="15" t="s">
        <v>2409</v>
      </c>
      <c r="AW544" s="16" t="s">
        <v>593</v>
      </c>
      <c r="AX544" s="16" t="s">
        <v>204</v>
      </c>
      <c r="AY544" s="16" t="s">
        <v>204</v>
      </c>
      <c r="AZ544" s="16" t="s">
        <v>204</v>
      </c>
      <c r="BA544" s="16" t="s">
        <v>204</v>
      </c>
      <c r="BB544" s="16" t="s">
        <v>204</v>
      </c>
      <c r="BC544" s="16">
        <v>1.99</v>
      </c>
      <c r="BD544" s="16">
        <v>15.36</v>
      </c>
      <c r="BE544" s="16">
        <v>5600</v>
      </c>
      <c r="BF544" s="16">
        <v>2000</v>
      </c>
      <c r="BG544" s="16">
        <v>0</v>
      </c>
      <c r="BH544" s="16">
        <v>3760</v>
      </c>
      <c r="BI544" s="16">
        <v>4000</v>
      </c>
      <c r="BJ544" s="16">
        <v>0</v>
      </c>
    </row>
    <row r="545" spans="1:62" ht="20.149999999999999" customHeight="1" x14ac:dyDescent="0.35">
      <c r="A545">
        <v>544</v>
      </c>
      <c r="B545" t="s">
        <v>360</v>
      </c>
      <c r="C545" t="s">
        <v>7458</v>
      </c>
      <c r="D545" s="15" t="s">
        <v>1137</v>
      </c>
      <c r="E545" s="12" t="s">
        <v>98</v>
      </c>
      <c r="G545" s="12" t="s">
        <v>588</v>
      </c>
      <c r="H545" s="12" t="s">
        <v>589</v>
      </c>
      <c r="I545" s="12" t="s">
        <v>640</v>
      </c>
      <c r="J545" s="12" t="s">
        <v>2402</v>
      </c>
      <c r="K545" s="12" t="s">
        <v>770</v>
      </c>
      <c r="N545" s="16" t="s">
        <v>206</v>
      </c>
      <c r="O545" s="16" t="s">
        <v>993</v>
      </c>
      <c r="P545" s="12" t="s">
        <v>482</v>
      </c>
      <c r="Q545" s="16">
        <v>2023</v>
      </c>
      <c r="R545" s="16">
        <v>0.36</v>
      </c>
      <c r="S545" s="16">
        <v>0</v>
      </c>
      <c r="T545" s="16">
        <v>0</v>
      </c>
      <c r="V545" s="12" t="s">
        <v>204</v>
      </c>
      <c r="W545" s="12" t="s">
        <v>204</v>
      </c>
      <c r="X545" s="16">
        <v>1</v>
      </c>
      <c r="Y545" s="16">
        <v>11</v>
      </c>
      <c r="Z545" s="16">
        <v>0.36</v>
      </c>
      <c r="AA545" s="16">
        <f t="shared" si="98"/>
        <v>43.199999999999996</v>
      </c>
      <c r="AB545" s="16" t="s">
        <v>2114</v>
      </c>
      <c r="AC545" s="16" t="s">
        <v>981</v>
      </c>
      <c r="AD545" s="16">
        <f t="shared" si="88"/>
        <v>15119.999999999998</v>
      </c>
      <c r="AE545" s="16">
        <f t="shared" si="89"/>
        <v>126</v>
      </c>
      <c r="AF545" s="16">
        <f t="shared" si="90"/>
        <v>47250</v>
      </c>
      <c r="AG545" s="16">
        <f t="shared" si="91"/>
        <v>36</v>
      </c>
      <c r="AH545" s="12">
        <v>0</v>
      </c>
      <c r="AI545" s="16">
        <f t="shared" si="92"/>
        <v>2.52</v>
      </c>
      <c r="AJ545" s="16">
        <f t="shared" si="93"/>
        <v>8694</v>
      </c>
      <c r="AK545" s="16">
        <f t="shared" si="94"/>
        <v>180</v>
      </c>
      <c r="AL545" s="16">
        <f t="shared" si="95"/>
        <v>1800</v>
      </c>
      <c r="AM545" s="16">
        <f t="shared" si="96"/>
        <v>32400</v>
      </c>
      <c r="AN545" s="16">
        <f t="shared" si="97"/>
        <v>105264</v>
      </c>
      <c r="AO545" s="12" t="s">
        <v>981</v>
      </c>
      <c r="AP545" s="16" t="s">
        <v>207</v>
      </c>
      <c r="AQ545" s="16" t="s">
        <v>204</v>
      </c>
      <c r="AS545" s="16" t="s">
        <v>2408</v>
      </c>
      <c r="AT545" s="16" t="s">
        <v>2407</v>
      </c>
      <c r="AU545" t="s">
        <v>2410</v>
      </c>
      <c r="AV545" s="15" t="s">
        <v>2409</v>
      </c>
      <c r="AW545" s="16" t="s">
        <v>593</v>
      </c>
      <c r="AX545" s="16" t="s">
        <v>204</v>
      </c>
      <c r="AY545" s="16" t="s">
        <v>204</v>
      </c>
      <c r="AZ545" s="16" t="s">
        <v>204</v>
      </c>
      <c r="BA545" s="16" t="s">
        <v>204</v>
      </c>
      <c r="BB545" s="16" t="s">
        <v>204</v>
      </c>
      <c r="BC545" s="16">
        <v>0.36</v>
      </c>
      <c r="BD545" s="16">
        <v>2.4</v>
      </c>
      <c r="BE545" s="16">
        <v>800</v>
      </c>
      <c r="BF545" s="16">
        <v>560</v>
      </c>
      <c r="BG545" s="16">
        <v>0</v>
      </c>
      <c r="BH545" s="16">
        <v>480</v>
      </c>
      <c r="BI545" s="16">
        <v>560</v>
      </c>
      <c r="BJ545" s="16">
        <v>0</v>
      </c>
    </row>
    <row r="546" spans="1:62" ht="20.149999999999999" customHeight="1" x14ac:dyDescent="0.35">
      <c r="A546">
        <v>545</v>
      </c>
      <c r="B546" t="s">
        <v>360</v>
      </c>
      <c r="C546" t="s">
        <v>7459</v>
      </c>
      <c r="D546" s="15" t="s">
        <v>1138</v>
      </c>
      <c r="E546" s="12" t="s">
        <v>98</v>
      </c>
      <c r="G546" s="12" t="s">
        <v>588</v>
      </c>
      <c r="H546" s="12" t="s">
        <v>589</v>
      </c>
      <c r="I546" s="12" t="s">
        <v>640</v>
      </c>
      <c r="J546" s="12" t="s">
        <v>2402</v>
      </c>
      <c r="K546" s="12" t="s">
        <v>770</v>
      </c>
      <c r="N546" s="16" t="s">
        <v>206</v>
      </c>
      <c r="O546" s="16" t="s">
        <v>993</v>
      </c>
      <c r="P546" s="12" t="s">
        <v>482</v>
      </c>
      <c r="Q546" s="16">
        <v>2023</v>
      </c>
      <c r="R546" s="16">
        <v>0.33</v>
      </c>
      <c r="S546" s="16">
        <v>0</v>
      </c>
      <c r="T546" s="16">
        <v>0</v>
      </c>
      <c r="V546" s="12" t="s">
        <v>204</v>
      </c>
      <c r="W546" s="12" t="s">
        <v>204</v>
      </c>
      <c r="X546" s="16">
        <v>1</v>
      </c>
      <c r="Y546" s="16">
        <v>12</v>
      </c>
      <c r="Z546" s="16">
        <v>0.33</v>
      </c>
      <c r="AA546" s="16">
        <f t="shared" si="98"/>
        <v>39.6</v>
      </c>
      <c r="AB546" s="16" t="s">
        <v>2114</v>
      </c>
      <c r="AC546" s="16" t="s">
        <v>981</v>
      </c>
      <c r="AD546" s="16">
        <f t="shared" si="88"/>
        <v>13860</v>
      </c>
      <c r="AE546" s="16">
        <f t="shared" si="89"/>
        <v>115.5</v>
      </c>
      <c r="AF546" s="16">
        <f t="shared" si="90"/>
        <v>43312.5</v>
      </c>
      <c r="AG546" s="16">
        <f t="shared" si="91"/>
        <v>33</v>
      </c>
      <c r="AH546" s="12">
        <v>0</v>
      </c>
      <c r="AI546" s="16">
        <f t="shared" si="92"/>
        <v>2.31</v>
      </c>
      <c r="AJ546" s="16">
        <f t="shared" si="93"/>
        <v>7969.5</v>
      </c>
      <c r="AK546" s="16">
        <f t="shared" si="94"/>
        <v>165</v>
      </c>
      <c r="AL546" s="16">
        <f t="shared" si="95"/>
        <v>1650</v>
      </c>
      <c r="AM546" s="16">
        <f t="shared" si="96"/>
        <v>29700</v>
      </c>
      <c r="AN546" s="16">
        <f t="shared" si="97"/>
        <v>96492</v>
      </c>
      <c r="AO546" s="12" t="s">
        <v>981</v>
      </c>
      <c r="AP546" s="16" t="s">
        <v>207</v>
      </c>
      <c r="AQ546" s="16" t="s">
        <v>204</v>
      </c>
      <c r="AS546" s="16" t="s">
        <v>2408</v>
      </c>
      <c r="AT546" s="16" t="s">
        <v>2407</v>
      </c>
      <c r="AU546" t="s">
        <v>2410</v>
      </c>
      <c r="AV546" s="15" t="s">
        <v>2409</v>
      </c>
      <c r="AW546" s="16" t="s">
        <v>593</v>
      </c>
      <c r="AX546" s="16" t="s">
        <v>204</v>
      </c>
      <c r="AY546" s="16" t="s">
        <v>204</v>
      </c>
      <c r="AZ546" s="16" t="s">
        <v>204</v>
      </c>
      <c r="BA546" s="16" t="s">
        <v>204</v>
      </c>
      <c r="BB546" s="16" t="s">
        <v>204</v>
      </c>
      <c r="BC546" s="16">
        <v>0.33</v>
      </c>
      <c r="BD546" s="16">
        <v>2.16</v>
      </c>
      <c r="BE546" s="16">
        <v>560</v>
      </c>
      <c r="BF546" s="16">
        <v>560</v>
      </c>
      <c r="BG546" s="16">
        <v>0</v>
      </c>
      <c r="BH546" s="16">
        <v>480</v>
      </c>
      <c r="BI546" s="16">
        <v>560</v>
      </c>
      <c r="BJ546" s="16">
        <v>0</v>
      </c>
    </row>
    <row r="547" spans="1:62" ht="20.149999999999999" customHeight="1" x14ac:dyDescent="0.35">
      <c r="A547">
        <v>546</v>
      </c>
      <c r="B547" t="s">
        <v>360</v>
      </c>
      <c r="C547" t="s">
        <v>7460</v>
      </c>
      <c r="D547" s="15" t="s">
        <v>1139</v>
      </c>
      <c r="E547" s="12" t="s">
        <v>98</v>
      </c>
      <c r="G547" s="12" t="s">
        <v>588</v>
      </c>
      <c r="H547" s="12" t="s">
        <v>589</v>
      </c>
      <c r="I547" s="12" t="s">
        <v>640</v>
      </c>
      <c r="J547" s="12" t="s">
        <v>2402</v>
      </c>
      <c r="K547" s="12" t="s">
        <v>770</v>
      </c>
      <c r="N547" s="16" t="s">
        <v>206</v>
      </c>
      <c r="O547" s="16" t="s">
        <v>993</v>
      </c>
      <c r="P547" s="12" t="s">
        <v>482</v>
      </c>
      <c r="Q547" s="16">
        <v>2023</v>
      </c>
      <c r="R547" s="16">
        <v>0.94</v>
      </c>
      <c r="S547" s="16">
        <v>0</v>
      </c>
      <c r="T547" s="16">
        <v>0</v>
      </c>
      <c r="V547" s="12" t="s">
        <v>204</v>
      </c>
      <c r="W547" s="12" t="s">
        <v>204</v>
      </c>
      <c r="X547" s="16">
        <v>1</v>
      </c>
      <c r="Y547" s="16">
        <v>11</v>
      </c>
      <c r="Z547" s="16">
        <v>0.94</v>
      </c>
      <c r="AA547" s="16">
        <f t="shared" si="98"/>
        <v>112.8</v>
      </c>
      <c r="AB547" s="16" t="s">
        <v>2114</v>
      </c>
      <c r="AC547" s="16" t="s">
        <v>981</v>
      </c>
      <c r="AD547" s="16">
        <f t="shared" si="88"/>
        <v>39480</v>
      </c>
      <c r="AE547" s="16">
        <f t="shared" si="89"/>
        <v>329</v>
      </c>
      <c r="AF547" s="16">
        <f t="shared" si="90"/>
        <v>123375</v>
      </c>
      <c r="AG547" s="16">
        <f t="shared" si="91"/>
        <v>94</v>
      </c>
      <c r="AH547" s="12">
        <v>0</v>
      </c>
      <c r="AI547" s="16">
        <f t="shared" si="92"/>
        <v>6.58</v>
      </c>
      <c r="AJ547" s="16">
        <f t="shared" si="93"/>
        <v>22701</v>
      </c>
      <c r="AK547" s="16">
        <f t="shared" si="94"/>
        <v>470</v>
      </c>
      <c r="AL547" s="16">
        <f t="shared" si="95"/>
        <v>4700</v>
      </c>
      <c r="AM547" s="16">
        <f t="shared" si="96"/>
        <v>84600</v>
      </c>
      <c r="AN547" s="16">
        <f t="shared" si="97"/>
        <v>274856</v>
      </c>
      <c r="AO547" s="12" t="s">
        <v>981</v>
      </c>
      <c r="AP547" s="16" t="s">
        <v>207</v>
      </c>
      <c r="AQ547" s="16" t="s">
        <v>204</v>
      </c>
      <c r="AS547" s="16" t="s">
        <v>2408</v>
      </c>
      <c r="AT547" s="16" t="s">
        <v>2407</v>
      </c>
      <c r="AU547" t="s">
        <v>2410</v>
      </c>
      <c r="AV547" s="15" t="s">
        <v>2409</v>
      </c>
      <c r="AW547" s="16" t="s">
        <v>593</v>
      </c>
      <c r="AX547" s="16" t="s">
        <v>204</v>
      </c>
      <c r="AY547" s="16" t="s">
        <v>204</v>
      </c>
      <c r="AZ547" s="16" t="s">
        <v>204</v>
      </c>
      <c r="BA547" s="16" t="s">
        <v>204</v>
      </c>
      <c r="BB547" s="16" t="s">
        <v>204</v>
      </c>
      <c r="BC547" s="16">
        <v>0.94</v>
      </c>
      <c r="BD547" s="16">
        <v>7.2</v>
      </c>
      <c r="BE547" s="16">
        <v>2640</v>
      </c>
      <c r="BF547" s="16">
        <v>1600</v>
      </c>
      <c r="BG547" s="16">
        <v>0</v>
      </c>
      <c r="BH547" s="16">
        <v>1600</v>
      </c>
      <c r="BI547" s="16">
        <v>1680</v>
      </c>
      <c r="BJ547" s="16">
        <v>0</v>
      </c>
    </row>
    <row r="548" spans="1:62" ht="20.149999999999999" customHeight="1" x14ac:dyDescent="0.35">
      <c r="A548">
        <v>547</v>
      </c>
      <c r="B548" t="s">
        <v>360</v>
      </c>
      <c r="C548" t="s">
        <v>7461</v>
      </c>
      <c r="D548" s="15" t="s">
        <v>1140</v>
      </c>
      <c r="E548" s="12" t="s">
        <v>98</v>
      </c>
      <c r="G548" s="12" t="s">
        <v>588</v>
      </c>
      <c r="H548" s="12" t="s">
        <v>589</v>
      </c>
      <c r="I548" s="12" t="s">
        <v>640</v>
      </c>
      <c r="J548" s="12" t="s">
        <v>2402</v>
      </c>
      <c r="K548" s="12" t="s">
        <v>770</v>
      </c>
      <c r="N548" s="16" t="s">
        <v>206</v>
      </c>
      <c r="O548" s="16" t="s">
        <v>993</v>
      </c>
      <c r="P548" s="12" t="s">
        <v>482</v>
      </c>
      <c r="Q548" s="16">
        <v>2023</v>
      </c>
      <c r="R548" s="16">
        <v>1.49</v>
      </c>
      <c r="S548" s="16">
        <v>0</v>
      </c>
      <c r="T548" s="16">
        <v>0</v>
      </c>
      <c r="V548" s="12" t="s">
        <v>204</v>
      </c>
      <c r="W548" s="12" t="s">
        <v>204</v>
      </c>
      <c r="X548" s="16">
        <v>1</v>
      </c>
      <c r="Y548" s="16">
        <v>11</v>
      </c>
      <c r="Z548" s="16">
        <v>1.49</v>
      </c>
      <c r="AA548" s="16">
        <f t="shared" si="98"/>
        <v>178.8</v>
      </c>
      <c r="AB548" s="16" t="s">
        <v>2114</v>
      </c>
      <c r="AC548" s="16" t="s">
        <v>981</v>
      </c>
      <c r="AD548" s="16">
        <f t="shared" si="88"/>
        <v>62580.000000000007</v>
      </c>
      <c r="AE548" s="16">
        <f t="shared" si="89"/>
        <v>521.5</v>
      </c>
      <c r="AF548" s="16">
        <f t="shared" si="90"/>
        <v>195562.5</v>
      </c>
      <c r="AG548" s="16">
        <f t="shared" si="91"/>
        <v>149</v>
      </c>
      <c r="AH548" s="12">
        <v>0</v>
      </c>
      <c r="AI548" s="16">
        <f t="shared" si="92"/>
        <v>10.43</v>
      </c>
      <c r="AJ548" s="16">
        <f t="shared" si="93"/>
        <v>35983.5</v>
      </c>
      <c r="AK548" s="16">
        <f t="shared" si="94"/>
        <v>745</v>
      </c>
      <c r="AL548" s="16">
        <f t="shared" si="95"/>
        <v>7450</v>
      </c>
      <c r="AM548" s="16">
        <f t="shared" si="96"/>
        <v>134100</v>
      </c>
      <c r="AN548" s="16">
        <f t="shared" si="97"/>
        <v>435676</v>
      </c>
      <c r="AO548" s="12" t="s">
        <v>981</v>
      </c>
      <c r="AP548" s="16" t="s">
        <v>207</v>
      </c>
      <c r="AQ548" s="16" t="s">
        <v>204</v>
      </c>
      <c r="AS548" s="16" t="s">
        <v>2408</v>
      </c>
      <c r="AT548" s="16" t="s">
        <v>2407</v>
      </c>
      <c r="AU548" t="s">
        <v>2410</v>
      </c>
      <c r="AV548" s="15" t="s">
        <v>2409</v>
      </c>
      <c r="AW548" s="16" t="s">
        <v>593</v>
      </c>
      <c r="AX548" s="16" t="s">
        <v>204</v>
      </c>
      <c r="AY548" s="16" t="s">
        <v>204</v>
      </c>
      <c r="AZ548" s="16" t="s">
        <v>204</v>
      </c>
      <c r="BA548" s="16" t="s">
        <v>204</v>
      </c>
      <c r="BB548" s="16" t="s">
        <v>204</v>
      </c>
      <c r="BC548" s="16">
        <v>1.49</v>
      </c>
      <c r="BD548" s="16">
        <v>10.8</v>
      </c>
      <c r="BE548" s="16">
        <v>4080</v>
      </c>
      <c r="BF548" s="16">
        <v>2000</v>
      </c>
      <c r="BG548" s="16">
        <v>0</v>
      </c>
      <c r="BH548" s="16">
        <v>2320</v>
      </c>
      <c r="BI548" s="16">
        <v>2400</v>
      </c>
      <c r="BJ548" s="16">
        <v>0</v>
      </c>
    </row>
    <row r="549" spans="1:62" ht="20.149999999999999" customHeight="1" x14ac:dyDescent="0.35">
      <c r="A549">
        <v>548</v>
      </c>
      <c r="B549" t="s">
        <v>360</v>
      </c>
      <c r="C549" t="s">
        <v>7462</v>
      </c>
      <c r="D549" s="15" t="s">
        <v>984</v>
      </c>
      <c r="E549" s="12" t="s">
        <v>98</v>
      </c>
      <c r="G549" s="12" t="s">
        <v>588</v>
      </c>
      <c r="H549" s="12" t="s">
        <v>589</v>
      </c>
      <c r="I549" s="12" t="s">
        <v>640</v>
      </c>
      <c r="J549" s="12" t="s">
        <v>2402</v>
      </c>
      <c r="K549" s="12" t="s">
        <v>770</v>
      </c>
      <c r="N549" s="16" t="s">
        <v>206</v>
      </c>
      <c r="O549" s="16" t="s">
        <v>993</v>
      </c>
      <c r="P549" s="12" t="s">
        <v>482</v>
      </c>
      <c r="Q549" s="16">
        <v>2023</v>
      </c>
      <c r="R549" s="16">
        <v>0.39</v>
      </c>
      <c r="S549" s="16">
        <v>0</v>
      </c>
      <c r="T549" s="16">
        <v>0</v>
      </c>
      <c r="V549" s="12" t="s">
        <v>204</v>
      </c>
      <c r="W549" s="12" t="s">
        <v>204</v>
      </c>
      <c r="X549" s="16">
        <v>1</v>
      </c>
      <c r="Y549" s="16">
        <v>8</v>
      </c>
      <c r="Z549" s="16">
        <v>0.39</v>
      </c>
      <c r="AA549" s="16">
        <f t="shared" si="98"/>
        <v>46.800000000000004</v>
      </c>
      <c r="AB549" s="16" t="s">
        <v>2114</v>
      </c>
      <c r="AC549" s="16" t="s">
        <v>981</v>
      </c>
      <c r="AD549" s="16">
        <f t="shared" si="88"/>
        <v>16380.000000000002</v>
      </c>
      <c r="AE549" s="16">
        <f t="shared" si="89"/>
        <v>136.5</v>
      </c>
      <c r="AF549" s="16">
        <f t="shared" si="90"/>
        <v>51187.5</v>
      </c>
      <c r="AG549" s="16">
        <f t="shared" si="91"/>
        <v>39</v>
      </c>
      <c r="AH549" s="12">
        <v>0</v>
      </c>
      <c r="AI549" s="16">
        <f t="shared" si="92"/>
        <v>2.73</v>
      </c>
      <c r="AJ549" s="16">
        <f t="shared" si="93"/>
        <v>9418.5</v>
      </c>
      <c r="AK549" s="16">
        <f t="shared" si="94"/>
        <v>195</v>
      </c>
      <c r="AL549" s="16">
        <f t="shared" si="95"/>
        <v>1950</v>
      </c>
      <c r="AM549" s="16">
        <f t="shared" si="96"/>
        <v>35100</v>
      </c>
      <c r="AN549" s="16">
        <f t="shared" si="97"/>
        <v>114036</v>
      </c>
      <c r="AO549" s="12" t="s">
        <v>981</v>
      </c>
      <c r="AP549" s="16" t="s">
        <v>207</v>
      </c>
      <c r="AQ549" s="16" t="s">
        <v>204</v>
      </c>
      <c r="AS549" s="16" t="s">
        <v>2408</v>
      </c>
      <c r="AT549" s="16" t="s">
        <v>2407</v>
      </c>
      <c r="AU549" t="s">
        <v>2410</v>
      </c>
      <c r="AV549" s="15" t="s">
        <v>2409</v>
      </c>
      <c r="AW549" s="16" t="s">
        <v>593</v>
      </c>
      <c r="AX549" s="16" t="s">
        <v>204</v>
      </c>
      <c r="AY549" s="16" t="s">
        <v>204</v>
      </c>
      <c r="AZ549" s="16" t="s">
        <v>204</v>
      </c>
      <c r="BA549" s="16" t="s">
        <v>204</v>
      </c>
      <c r="BB549" s="16" t="s">
        <v>204</v>
      </c>
      <c r="BC549" s="16">
        <v>0.39</v>
      </c>
      <c r="BD549" s="16">
        <v>2.8</v>
      </c>
      <c r="BE549" s="16">
        <v>960</v>
      </c>
      <c r="BF549" s="16">
        <v>560</v>
      </c>
      <c r="BG549" s="16">
        <v>0</v>
      </c>
      <c r="BH549" s="16">
        <v>640</v>
      </c>
      <c r="BI549" s="16">
        <v>640</v>
      </c>
      <c r="BJ549" s="16">
        <v>0</v>
      </c>
    </row>
    <row r="550" spans="1:62" ht="20.149999999999999" customHeight="1" x14ac:dyDescent="0.35">
      <c r="A550">
        <v>549</v>
      </c>
      <c r="B550" t="s">
        <v>360</v>
      </c>
      <c r="C550" t="s">
        <v>7463</v>
      </c>
      <c r="D550" s="15" t="s">
        <v>1141</v>
      </c>
      <c r="E550" s="12" t="s">
        <v>98</v>
      </c>
      <c r="G550" s="12" t="s">
        <v>588</v>
      </c>
      <c r="H550" s="12" t="s">
        <v>589</v>
      </c>
      <c r="I550" s="12" t="s">
        <v>640</v>
      </c>
      <c r="J550" s="12" t="s">
        <v>2402</v>
      </c>
      <c r="K550" s="12" t="s">
        <v>770</v>
      </c>
      <c r="N550" s="16" t="s">
        <v>206</v>
      </c>
      <c r="O550" s="16" t="s">
        <v>993</v>
      </c>
      <c r="P550" s="12" t="s">
        <v>482</v>
      </c>
      <c r="Q550" s="16">
        <v>2023</v>
      </c>
      <c r="R550" s="16">
        <v>0.5</v>
      </c>
      <c r="S550" s="16">
        <v>0</v>
      </c>
      <c r="T550" s="16">
        <v>0</v>
      </c>
      <c r="V550" s="12" t="s">
        <v>204</v>
      </c>
      <c r="W550" s="12" t="s">
        <v>204</v>
      </c>
      <c r="X550" s="16">
        <v>1</v>
      </c>
      <c r="Y550" s="16">
        <v>6</v>
      </c>
      <c r="Z550" s="16">
        <v>0.5</v>
      </c>
      <c r="AA550" s="16">
        <f t="shared" si="98"/>
        <v>60</v>
      </c>
      <c r="AB550" s="16" t="s">
        <v>2114</v>
      </c>
      <c r="AC550" s="16" t="s">
        <v>981</v>
      </c>
      <c r="AD550" s="16">
        <f t="shared" si="88"/>
        <v>21000</v>
      </c>
      <c r="AE550" s="16">
        <f t="shared" si="89"/>
        <v>175</v>
      </c>
      <c r="AF550" s="16">
        <f t="shared" si="90"/>
        <v>65625</v>
      </c>
      <c r="AG550" s="16">
        <f t="shared" si="91"/>
        <v>50</v>
      </c>
      <c r="AH550" s="12">
        <v>0</v>
      </c>
      <c r="AI550" s="16">
        <f t="shared" si="92"/>
        <v>3.5</v>
      </c>
      <c r="AJ550" s="16">
        <f t="shared" si="93"/>
        <v>12075</v>
      </c>
      <c r="AK550" s="16">
        <f t="shared" si="94"/>
        <v>250</v>
      </c>
      <c r="AL550" s="16">
        <f t="shared" si="95"/>
        <v>2500</v>
      </c>
      <c r="AM550" s="16">
        <f t="shared" si="96"/>
        <v>45000</v>
      </c>
      <c r="AN550" s="16">
        <f t="shared" si="97"/>
        <v>146200</v>
      </c>
      <c r="AO550" s="12" t="s">
        <v>981</v>
      </c>
      <c r="AP550" s="16" t="s">
        <v>207</v>
      </c>
      <c r="AQ550" s="16" t="s">
        <v>204</v>
      </c>
      <c r="AS550" s="16" t="s">
        <v>2408</v>
      </c>
      <c r="AT550" s="16" t="s">
        <v>2407</v>
      </c>
      <c r="AU550" t="s">
        <v>2410</v>
      </c>
      <c r="AV550" s="15" t="s">
        <v>2409</v>
      </c>
      <c r="AW550" s="16" t="s">
        <v>593</v>
      </c>
      <c r="AX550" s="16" t="s">
        <v>204</v>
      </c>
      <c r="AY550" s="16" t="s">
        <v>204</v>
      </c>
      <c r="AZ550" s="16" t="s">
        <v>204</v>
      </c>
      <c r="BA550" s="16" t="s">
        <v>204</v>
      </c>
      <c r="BB550" s="16" t="s">
        <v>204</v>
      </c>
      <c r="BC550" s="16">
        <v>0.5</v>
      </c>
      <c r="BD550" s="16">
        <v>4</v>
      </c>
      <c r="BE550" s="16">
        <v>1360</v>
      </c>
      <c r="BF550" s="16">
        <v>800</v>
      </c>
      <c r="BG550" s="16">
        <v>0</v>
      </c>
      <c r="BH550" s="16">
        <v>800</v>
      </c>
      <c r="BI550" s="16">
        <v>1040</v>
      </c>
      <c r="BJ550" s="16">
        <v>0</v>
      </c>
    </row>
    <row r="551" spans="1:62" ht="20.149999999999999" customHeight="1" x14ac:dyDescent="0.35">
      <c r="A551">
        <v>550</v>
      </c>
      <c r="B551" t="s">
        <v>360</v>
      </c>
      <c r="C551" t="s">
        <v>7464</v>
      </c>
      <c r="D551" s="15" t="s">
        <v>1142</v>
      </c>
      <c r="E551" s="12" t="s">
        <v>98</v>
      </c>
      <c r="G551" s="12" t="s">
        <v>588</v>
      </c>
      <c r="H551" s="12" t="s">
        <v>589</v>
      </c>
      <c r="I551" s="12" t="s">
        <v>640</v>
      </c>
      <c r="J551" s="12" t="s">
        <v>2402</v>
      </c>
      <c r="K551" s="12" t="s">
        <v>770</v>
      </c>
      <c r="N551" s="16" t="s">
        <v>206</v>
      </c>
      <c r="O551" s="16" t="s">
        <v>993</v>
      </c>
      <c r="P551" s="12" t="s">
        <v>482</v>
      </c>
      <c r="Q551" s="16">
        <v>2023</v>
      </c>
      <c r="R551" s="16">
        <v>1.1200000000000001</v>
      </c>
      <c r="S551" s="16">
        <v>0</v>
      </c>
      <c r="T551" s="16">
        <v>0</v>
      </c>
      <c r="V551" s="12" t="s">
        <v>204</v>
      </c>
      <c r="W551" s="12" t="s">
        <v>204</v>
      </c>
      <c r="X551" s="16">
        <v>1</v>
      </c>
      <c r="Y551" s="16">
        <v>16</v>
      </c>
      <c r="Z551" s="16">
        <v>1.1200000000000001</v>
      </c>
      <c r="AA551" s="16">
        <f t="shared" si="98"/>
        <v>134.4</v>
      </c>
      <c r="AB551" s="16" t="s">
        <v>2114</v>
      </c>
      <c r="AC551" s="16" t="s">
        <v>981</v>
      </c>
      <c r="AD551" s="16">
        <f t="shared" si="88"/>
        <v>47040</v>
      </c>
      <c r="AE551" s="16">
        <f t="shared" si="89"/>
        <v>392.00000000000006</v>
      </c>
      <c r="AF551" s="16">
        <f t="shared" si="90"/>
        <v>147000.00000000003</v>
      </c>
      <c r="AG551" s="16">
        <f t="shared" si="91"/>
        <v>112.00000000000001</v>
      </c>
      <c r="AH551" s="12">
        <v>0</v>
      </c>
      <c r="AI551" s="16">
        <f t="shared" si="92"/>
        <v>7.8400000000000007</v>
      </c>
      <c r="AJ551" s="16">
        <f t="shared" si="93"/>
        <v>27048.000000000004</v>
      </c>
      <c r="AK551" s="16">
        <f t="shared" si="94"/>
        <v>560</v>
      </c>
      <c r="AL551" s="16">
        <f t="shared" si="95"/>
        <v>5600.0000000000009</v>
      </c>
      <c r="AM551" s="16">
        <f t="shared" si="96"/>
        <v>100800.00000000001</v>
      </c>
      <c r="AN551" s="16">
        <f t="shared" si="97"/>
        <v>327488.00000000006</v>
      </c>
      <c r="AO551" s="12" t="s">
        <v>981</v>
      </c>
      <c r="AP551" s="16" t="s">
        <v>207</v>
      </c>
      <c r="AQ551" s="16" t="s">
        <v>204</v>
      </c>
      <c r="AS551" s="16" t="s">
        <v>2408</v>
      </c>
      <c r="AT551" s="16" t="s">
        <v>2407</v>
      </c>
      <c r="AU551" t="s">
        <v>2410</v>
      </c>
      <c r="AV551" s="15" t="s">
        <v>2409</v>
      </c>
      <c r="AW551" s="16" t="s">
        <v>593</v>
      </c>
      <c r="AX551" s="16" t="s">
        <v>204</v>
      </c>
      <c r="AY551" s="16" t="s">
        <v>204</v>
      </c>
      <c r="AZ551" s="16" t="s">
        <v>204</v>
      </c>
      <c r="BA551" s="16" t="s">
        <v>204</v>
      </c>
      <c r="BB551" s="16" t="s">
        <v>204</v>
      </c>
      <c r="BC551" s="16">
        <v>1.1200000000000001</v>
      </c>
      <c r="BD551" s="16">
        <v>7.52</v>
      </c>
      <c r="BE551" s="16">
        <v>3200</v>
      </c>
      <c r="BF551" s="16">
        <v>1600</v>
      </c>
      <c r="BG551" s="16">
        <v>0</v>
      </c>
      <c r="BH551" s="16">
        <v>1360</v>
      </c>
      <c r="BI551" s="16">
        <v>1360</v>
      </c>
      <c r="BJ551" s="16">
        <v>0</v>
      </c>
    </row>
    <row r="552" spans="1:62" ht="20.149999999999999" customHeight="1" x14ac:dyDescent="0.35">
      <c r="A552">
        <v>551</v>
      </c>
      <c r="B552" t="s">
        <v>360</v>
      </c>
      <c r="C552" t="s">
        <v>7465</v>
      </c>
      <c r="D552" s="15" t="s">
        <v>1143</v>
      </c>
      <c r="E552" s="12" t="s">
        <v>93</v>
      </c>
      <c r="G552" s="12" t="s">
        <v>588</v>
      </c>
      <c r="H552" s="12" t="s">
        <v>589</v>
      </c>
      <c r="I552" s="12" t="s">
        <v>640</v>
      </c>
      <c r="J552" s="12" t="s">
        <v>2402</v>
      </c>
      <c r="K552" s="12" t="s">
        <v>770</v>
      </c>
      <c r="N552" s="16" t="s">
        <v>206</v>
      </c>
      <c r="O552" s="16" t="s">
        <v>993</v>
      </c>
      <c r="P552" s="12" t="s">
        <v>482</v>
      </c>
      <c r="Q552" s="16">
        <v>2023</v>
      </c>
      <c r="R552" s="16">
        <v>0.59</v>
      </c>
      <c r="S552" s="16">
        <v>0</v>
      </c>
      <c r="T552" s="16">
        <v>0</v>
      </c>
      <c r="V552" s="12" t="s">
        <v>204</v>
      </c>
      <c r="W552" s="12" t="s">
        <v>204</v>
      </c>
      <c r="X552" s="16">
        <v>1</v>
      </c>
      <c r="Y552" s="16">
        <v>14</v>
      </c>
      <c r="Z552" s="16">
        <v>0.59</v>
      </c>
      <c r="AA552" s="16">
        <f t="shared" si="98"/>
        <v>70.8</v>
      </c>
      <c r="AB552" s="16" t="s">
        <v>2114</v>
      </c>
      <c r="AC552" s="16" t="s">
        <v>981</v>
      </c>
      <c r="AD552" s="16">
        <f t="shared" si="88"/>
        <v>24780</v>
      </c>
      <c r="AE552" s="16">
        <f t="shared" si="89"/>
        <v>206.5</v>
      </c>
      <c r="AF552" s="16">
        <f t="shared" si="90"/>
        <v>77437.5</v>
      </c>
      <c r="AG552" s="16">
        <f t="shared" si="91"/>
        <v>59</v>
      </c>
      <c r="AH552" s="12">
        <v>0</v>
      </c>
      <c r="AI552" s="16">
        <f t="shared" si="92"/>
        <v>4.13</v>
      </c>
      <c r="AJ552" s="16">
        <f t="shared" si="93"/>
        <v>14248.5</v>
      </c>
      <c r="AK552" s="16">
        <f t="shared" si="94"/>
        <v>295</v>
      </c>
      <c r="AL552" s="16">
        <f t="shared" si="95"/>
        <v>2950</v>
      </c>
      <c r="AM552" s="16">
        <f t="shared" si="96"/>
        <v>53100</v>
      </c>
      <c r="AN552" s="16">
        <f t="shared" si="97"/>
        <v>172516</v>
      </c>
      <c r="AO552" s="12" t="s">
        <v>981</v>
      </c>
      <c r="AP552" s="16" t="s">
        <v>207</v>
      </c>
      <c r="AQ552" s="16" t="s">
        <v>204</v>
      </c>
      <c r="AS552" s="16" t="s">
        <v>2408</v>
      </c>
      <c r="AT552" s="16" t="s">
        <v>2407</v>
      </c>
      <c r="AU552" t="s">
        <v>2410</v>
      </c>
      <c r="AV552" s="15" t="s">
        <v>2409</v>
      </c>
      <c r="AW552" s="16" t="s">
        <v>593</v>
      </c>
      <c r="AX552" s="16" t="s">
        <v>204</v>
      </c>
      <c r="AY552" s="16" t="s">
        <v>204</v>
      </c>
      <c r="AZ552" s="16" t="s">
        <v>204</v>
      </c>
      <c r="BA552" s="16" t="s">
        <v>204</v>
      </c>
      <c r="BB552" s="16" t="s">
        <v>204</v>
      </c>
      <c r="BC552" s="16">
        <v>0.59</v>
      </c>
      <c r="BD552" s="16">
        <v>4.08</v>
      </c>
      <c r="BE552" s="16">
        <v>1520</v>
      </c>
      <c r="BF552" s="16">
        <v>800</v>
      </c>
      <c r="BG552" s="16">
        <v>0</v>
      </c>
      <c r="BH552" s="16">
        <v>1280</v>
      </c>
      <c r="BI552" s="16">
        <v>1280</v>
      </c>
      <c r="BJ552" s="16">
        <v>0</v>
      </c>
    </row>
    <row r="553" spans="1:62" ht="20.149999999999999" customHeight="1" x14ac:dyDescent="0.35">
      <c r="A553">
        <v>552</v>
      </c>
      <c r="B553" t="s">
        <v>360</v>
      </c>
      <c r="C553" t="s">
        <v>7466</v>
      </c>
      <c r="D553" s="15" t="s">
        <v>1144</v>
      </c>
      <c r="E553" s="12" t="s">
        <v>98</v>
      </c>
      <c r="G553" s="12" t="s">
        <v>588</v>
      </c>
      <c r="H553" s="12" t="s">
        <v>589</v>
      </c>
      <c r="I553" s="12" t="s">
        <v>640</v>
      </c>
      <c r="J553" s="12" t="s">
        <v>2402</v>
      </c>
      <c r="K553" s="12" t="s">
        <v>770</v>
      </c>
      <c r="N553" s="16" t="s">
        <v>206</v>
      </c>
      <c r="O553" s="16" t="s">
        <v>993</v>
      </c>
      <c r="P553" s="12" t="s">
        <v>482</v>
      </c>
      <c r="Q553" s="16">
        <v>2023</v>
      </c>
      <c r="R553" s="16">
        <v>1.45</v>
      </c>
      <c r="S553" s="16">
        <v>0</v>
      </c>
      <c r="T553" s="16">
        <v>0</v>
      </c>
      <c r="V553" s="12" t="s">
        <v>204</v>
      </c>
      <c r="W553" s="12" t="s">
        <v>204</v>
      </c>
      <c r="X553" s="16">
        <v>1</v>
      </c>
      <c r="Y553" s="16">
        <v>12</v>
      </c>
      <c r="Z553" s="16">
        <v>1.45</v>
      </c>
      <c r="AA553" s="16">
        <f t="shared" si="98"/>
        <v>174</v>
      </c>
      <c r="AB553" s="16" t="s">
        <v>2114</v>
      </c>
      <c r="AC553" s="16" t="s">
        <v>981</v>
      </c>
      <c r="AD553" s="16">
        <f t="shared" si="88"/>
        <v>60900</v>
      </c>
      <c r="AE553" s="16">
        <f t="shared" si="89"/>
        <v>507.5</v>
      </c>
      <c r="AF553" s="16">
        <f t="shared" si="90"/>
        <v>190312.5</v>
      </c>
      <c r="AG553" s="16">
        <f t="shared" si="91"/>
        <v>145</v>
      </c>
      <c r="AH553" s="12">
        <v>0</v>
      </c>
      <c r="AI553" s="16">
        <f t="shared" si="92"/>
        <v>10.15</v>
      </c>
      <c r="AJ553" s="16">
        <f t="shared" si="93"/>
        <v>35017.5</v>
      </c>
      <c r="AK553" s="16">
        <f t="shared" si="94"/>
        <v>725</v>
      </c>
      <c r="AL553" s="16">
        <f t="shared" si="95"/>
        <v>7250</v>
      </c>
      <c r="AM553" s="16">
        <f t="shared" si="96"/>
        <v>130500</v>
      </c>
      <c r="AN553" s="16">
        <f t="shared" si="97"/>
        <v>423980</v>
      </c>
      <c r="AO553" s="12" t="s">
        <v>981</v>
      </c>
      <c r="AP553" s="16" t="s">
        <v>207</v>
      </c>
      <c r="AQ553" s="16" t="s">
        <v>204</v>
      </c>
      <c r="AS553" s="16" t="s">
        <v>2408</v>
      </c>
      <c r="AT553" s="16" t="s">
        <v>2407</v>
      </c>
      <c r="AU553" t="s">
        <v>2410</v>
      </c>
      <c r="AV553" s="15" t="s">
        <v>2409</v>
      </c>
      <c r="AW553" s="16" t="s">
        <v>593</v>
      </c>
      <c r="AX553" s="16" t="s">
        <v>204</v>
      </c>
      <c r="AY553" s="16" t="s">
        <v>204</v>
      </c>
      <c r="AZ553" s="16" t="s">
        <v>204</v>
      </c>
      <c r="BA553" s="16" t="s">
        <v>204</v>
      </c>
      <c r="BB553" s="16" t="s">
        <v>204</v>
      </c>
      <c r="BC553" s="16">
        <v>1.45</v>
      </c>
      <c r="BD553" s="16">
        <v>10.24</v>
      </c>
      <c r="BE553" s="16">
        <v>4000</v>
      </c>
      <c r="BF553" s="16">
        <v>2000</v>
      </c>
      <c r="BG553" s="16">
        <v>0</v>
      </c>
      <c r="BH553" s="16">
        <v>1840</v>
      </c>
      <c r="BI553" s="16">
        <v>2400</v>
      </c>
      <c r="BJ553" s="16">
        <v>0</v>
      </c>
    </row>
    <row r="554" spans="1:62" ht="20.149999999999999" customHeight="1" x14ac:dyDescent="0.35">
      <c r="A554">
        <v>553</v>
      </c>
      <c r="B554" t="s">
        <v>360</v>
      </c>
      <c r="C554" t="s">
        <v>7467</v>
      </c>
      <c r="D554" s="15" t="s">
        <v>1145</v>
      </c>
      <c r="E554" s="12" t="s">
        <v>98</v>
      </c>
      <c r="G554" s="12" t="s">
        <v>588</v>
      </c>
      <c r="H554" s="12" t="s">
        <v>589</v>
      </c>
      <c r="I554" s="12" t="s">
        <v>640</v>
      </c>
      <c r="J554" s="12" t="s">
        <v>2402</v>
      </c>
      <c r="K554" s="12" t="s">
        <v>770</v>
      </c>
      <c r="N554" s="16" t="s">
        <v>205</v>
      </c>
      <c r="O554" s="16" t="s">
        <v>1146</v>
      </c>
      <c r="P554" s="12" t="s">
        <v>482</v>
      </c>
      <c r="Q554" s="16">
        <v>2023</v>
      </c>
      <c r="R554" s="16">
        <v>1.3</v>
      </c>
      <c r="S554" s="16">
        <v>0</v>
      </c>
      <c r="T554" s="16">
        <v>0</v>
      </c>
      <c r="V554" s="12" t="s">
        <v>204</v>
      </c>
      <c r="W554" s="12" t="s">
        <v>204</v>
      </c>
      <c r="X554" s="16">
        <v>1</v>
      </c>
      <c r="Y554" s="16">
        <v>6</v>
      </c>
      <c r="Z554" s="16">
        <v>1.3</v>
      </c>
      <c r="AA554" s="16">
        <f t="shared" si="98"/>
        <v>156</v>
      </c>
      <c r="AB554" s="16" t="s">
        <v>643</v>
      </c>
      <c r="AC554" s="16" t="s">
        <v>592</v>
      </c>
      <c r="AD554" s="16">
        <f t="shared" si="88"/>
        <v>54600</v>
      </c>
      <c r="AE554" s="16">
        <f t="shared" si="89"/>
        <v>455</v>
      </c>
      <c r="AF554" s="16">
        <f t="shared" si="90"/>
        <v>170625</v>
      </c>
      <c r="AG554" s="16">
        <f t="shared" si="91"/>
        <v>130</v>
      </c>
      <c r="AH554" s="12">
        <v>0</v>
      </c>
      <c r="AI554" s="16">
        <f t="shared" si="92"/>
        <v>9.1</v>
      </c>
      <c r="AJ554" s="16">
        <f t="shared" si="93"/>
        <v>31395</v>
      </c>
      <c r="AK554" s="16">
        <f t="shared" si="94"/>
        <v>650</v>
      </c>
      <c r="AL554" s="16">
        <f t="shared" si="95"/>
        <v>6500</v>
      </c>
      <c r="AM554" s="16">
        <f t="shared" si="96"/>
        <v>117000</v>
      </c>
      <c r="AN554" s="16">
        <f t="shared" si="97"/>
        <v>380120</v>
      </c>
      <c r="AO554" s="12" t="s">
        <v>592</v>
      </c>
      <c r="AP554" s="16" t="s">
        <v>207</v>
      </c>
      <c r="AQ554" s="16" t="s">
        <v>204</v>
      </c>
      <c r="AS554" s="16" t="s">
        <v>2408</v>
      </c>
      <c r="AT554" s="16" t="s">
        <v>2407</v>
      </c>
      <c r="AU554" t="s">
        <v>2410</v>
      </c>
      <c r="AV554" s="15" t="s">
        <v>2409</v>
      </c>
      <c r="AW554" s="16" t="s">
        <v>593</v>
      </c>
      <c r="AX554" s="16" t="s">
        <v>204</v>
      </c>
      <c r="AY554" s="16" t="s">
        <v>204</v>
      </c>
      <c r="AZ554" s="16" t="s">
        <v>204</v>
      </c>
      <c r="BA554" s="16" t="s">
        <v>204</v>
      </c>
      <c r="BB554" s="16" t="s">
        <v>204</v>
      </c>
      <c r="BC554" s="16">
        <v>1.3</v>
      </c>
      <c r="BD554" s="16">
        <v>9.52</v>
      </c>
      <c r="BE554" s="16">
        <v>3600</v>
      </c>
      <c r="BF554" s="16">
        <v>2000</v>
      </c>
      <c r="BG554" s="16">
        <v>0</v>
      </c>
      <c r="BH554" s="16">
        <v>800</v>
      </c>
      <c r="BI554" s="16">
        <v>1520</v>
      </c>
      <c r="BJ554" s="16">
        <v>0</v>
      </c>
    </row>
    <row r="555" spans="1:62" ht="20.149999999999999" customHeight="1" x14ac:dyDescent="0.35">
      <c r="A555">
        <v>554</v>
      </c>
      <c r="B555" t="s">
        <v>360</v>
      </c>
      <c r="C555" t="s">
        <v>7468</v>
      </c>
      <c r="D555" s="15" t="s">
        <v>986</v>
      </c>
      <c r="E555" s="12" t="s">
        <v>98</v>
      </c>
      <c r="G555" s="12" t="s">
        <v>588</v>
      </c>
      <c r="H555" s="12" t="s">
        <v>589</v>
      </c>
      <c r="I555" s="12" t="s">
        <v>640</v>
      </c>
      <c r="J555" s="12" t="s">
        <v>2402</v>
      </c>
      <c r="K555" s="12" t="s">
        <v>770</v>
      </c>
      <c r="N555" s="16" t="s">
        <v>206</v>
      </c>
      <c r="O555" s="16" t="s">
        <v>1146</v>
      </c>
      <c r="P555" s="12" t="s">
        <v>482</v>
      </c>
      <c r="Q555" s="16">
        <v>2023</v>
      </c>
      <c r="R555" s="16">
        <v>1</v>
      </c>
      <c r="S555" s="16">
        <v>0</v>
      </c>
      <c r="T555" s="16">
        <v>0</v>
      </c>
      <c r="V555" s="12" t="s">
        <v>204</v>
      </c>
      <c r="W555" s="12" t="s">
        <v>204</v>
      </c>
      <c r="X555" s="16">
        <v>1</v>
      </c>
      <c r="Y555" s="16">
        <v>9</v>
      </c>
      <c r="Z555" s="16">
        <v>1</v>
      </c>
      <c r="AA555" s="16">
        <f t="shared" si="98"/>
        <v>120</v>
      </c>
      <c r="AB555" s="16" t="s">
        <v>643</v>
      </c>
      <c r="AC555" s="16" t="s">
        <v>592</v>
      </c>
      <c r="AD555" s="16">
        <f t="shared" si="88"/>
        <v>42000</v>
      </c>
      <c r="AE555" s="16">
        <f t="shared" si="89"/>
        <v>350</v>
      </c>
      <c r="AF555" s="16">
        <f t="shared" si="90"/>
        <v>131250</v>
      </c>
      <c r="AG555" s="16">
        <f t="shared" si="91"/>
        <v>100</v>
      </c>
      <c r="AH555" s="12">
        <v>0</v>
      </c>
      <c r="AI555" s="16">
        <f t="shared" si="92"/>
        <v>7</v>
      </c>
      <c r="AJ555" s="16">
        <f t="shared" si="93"/>
        <v>24150</v>
      </c>
      <c r="AK555" s="16">
        <f t="shared" si="94"/>
        <v>500</v>
      </c>
      <c r="AL555" s="16">
        <f t="shared" si="95"/>
        <v>5000</v>
      </c>
      <c r="AM555" s="16">
        <f t="shared" si="96"/>
        <v>90000</v>
      </c>
      <c r="AN555" s="16">
        <f t="shared" si="97"/>
        <v>292400</v>
      </c>
      <c r="AO555" s="12" t="s">
        <v>592</v>
      </c>
      <c r="AP555" s="16" t="s">
        <v>207</v>
      </c>
      <c r="AQ555" s="16" t="s">
        <v>204</v>
      </c>
      <c r="AS555" s="16" t="s">
        <v>2408</v>
      </c>
      <c r="AT555" s="16" t="s">
        <v>2407</v>
      </c>
      <c r="AU555" t="s">
        <v>2410</v>
      </c>
      <c r="AV555" s="15" t="s">
        <v>2409</v>
      </c>
      <c r="AW555" s="16" t="s">
        <v>593</v>
      </c>
      <c r="AX555" s="16" t="s">
        <v>204</v>
      </c>
      <c r="AY555" s="16" t="s">
        <v>204</v>
      </c>
      <c r="AZ555" s="16" t="s">
        <v>204</v>
      </c>
      <c r="BA555" s="16" t="s">
        <v>204</v>
      </c>
      <c r="BB555" s="16" t="s">
        <v>204</v>
      </c>
      <c r="BC555" s="16">
        <v>1</v>
      </c>
      <c r="BD555" s="16">
        <v>7.04</v>
      </c>
      <c r="BE555" s="16">
        <v>2800</v>
      </c>
      <c r="BF555" s="16">
        <v>2000</v>
      </c>
      <c r="BG555" s="16">
        <v>0</v>
      </c>
      <c r="BH555" s="16">
        <v>800</v>
      </c>
      <c r="BI555" s="16">
        <v>1440</v>
      </c>
      <c r="BJ555" s="16">
        <v>0</v>
      </c>
    </row>
    <row r="556" spans="1:62" ht="20.149999999999999" customHeight="1" x14ac:dyDescent="0.35">
      <c r="A556">
        <v>555</v>
      </c>
      <c r="B556" t="s">
        <v>360</v>
      </c>
      <c r="C556" t="s">
        <v>7469</v>
      </c>
      <c r="D556" s="15" t="s">
        <v>1147</v>
      </c>
      <c r="E556" s="12" t="s">
        <v>98</v>
      </c>
      <c r="G556" s="12" t="s">
        <v>588</v>
      </c>
      <c r="H556" s="12" t="s">
        <v>589</v>
      </c>
      <c r="I556" s="12" t="s">
        <v>640</v>
      </c>
      <c r="J556" s="12" t="s">
        <v>2402</v>
      </c>
      <c r="K556" s="12" t="s">
        <v>770</v>
      </c>
      <c r="N556" s="16" t="s">
        <v>206</v>
      </c>
      <c r="O556" s="16" t="s">
        <v>1146</v>
      </c>
      <c r="P556" s="12" t="s">
        <v>482</v>
      </c>
      <c r="Q556" s="16">
        <v>2023</v>
      </c>
      <c r="R556" s="16">
        <v>1.8</v>
      </c>
      <c r="S556" s="16">
        <v>0</v>
      </c>
      <c r="T556" s="16">
        <v>0</v>
      </c>
      <c r="V556" s="12" t="s">
        <v>204</v>
      </c>
      <c r="W556" s="12" t="s">
        <v>204</v>
      </c>
      <c r="X556" s="16">
        <v>1</v>
      </c>
      <c r="Y556" s="16">
        <v>11</v>
      </c>
      <c r="Z556" s="16">
        <v>1.8</v>
      </c>
      <c r="AA556" s="16">
        <f t="shared" si="98"/>
        <v>216</v>
      </c>
      <c r="AB556" s="16" t="s">
        <v>643</v>
      </c>
      <c r="AC556" s="16" t="s">
        <v>592</v>
      </c>
      <c r="AD556" s="16">
        <f t="shared" si="88"/>
        <v>75600</v>
      </c>
      <c r="AE556" s="16">
        <f t="shared" si="89"/>
        <v>630</v>
      </c>
      <c r="AF556" s="16">
        <f t="shared" si="90"/>
        <v>236250</v>
      </c>
      <c r="AG556" s="16">
        <f t="shared" si="91"/>
        <v>180</v>
      </c>
      <c r="AH556" s="12">
        <v>0</v>
      </c>
      <c r="AI556" s="16">
        <f t="shared" si="92"/>
        <v>12.6</v>
      </c>
      <c r="AJ556" s="16">
        <f t="shared" si="93"/>
        <v>43470</v>
      </c>
      <c r="AK556" s="16">
        <f t="shared" si="94"/>
        <v>900</v>
      </c>
      <c r="AL556" s="16">
        <f t="shared" si="95"/>
        <v>9000</v>
      </c>
      <c r="AM556" s="16">
        <f t="shared" si="96"/>
        <v>162000</v>
      </c>
      <c r="AN556" s="16">
        <f t="shared" si="97"/>
        <v>526320</v>
      </c>
      <c r="AO556" s="12" t="s">
        <v>592</v>
      </c>
      <c r="AP556" s="16" t="s">
        <v>207</v>
      </c>
      <c r="AQ556" s="16" t="s">
        <v>204</v>
      </c>
      <c r="AS556" s="16" t="s">
        <v>2408</v>
      </c>
      <c r="AT556" s="16" t="s">
        <v>2407</v>
      </c>
      <c r="AU556" t="s">
        <v>2410</v>
      </c>
      <c r="AV556" s="15" t="s">
        <v>2409</v>
      </c>
      <c r="AW556" s="16" t="s">
        <v>593</v>
      </c>
      <c r="AX556" s="16" t="s">
        <v>204</v>
      </c>
      <c r="AY556" s="16" t="s">
        <v>204</v>
      </c>
      <c r="AZ556" s="16" t="s">
        <v>204</v>
      </c>
      <c r="BA556" s="16" t="s">
        <v>204</v>
      </c>
      <c r="BB556" s="16" t="s">
        <v>204</v>
      </c>
      <c r="BC556" s="16">
        <v>1.8</v>
      </c>
      <c r="BD556" s="16">
        <v>12.8</v>
      </c>
      <c r="BE556" s="16">
        <v>5200</v>
      </c>
      <c r="BF556" s="16">
        <v>2000</v>
      </c>
      <c r="BG556" s="16">
        <v>0</v>
      </c>
      <c r="BH556" s="16">
        <v>2400</v>
      </c>
      <c r="BI556" s="16">
        <v>3200</v>
      </c>
      <c r="BJ556" s="16">
        <v>0</v>
      </c>
    </row>
    <row r="557" spans="1:62" ht="20.149999999999999" customHeight="1" x14ac:dyDescent="0.35">
      <c r="A557">
        <v>556</v>
      </c>
      <c r="B557" t="s">
        <v>360</v>
      </c>
      <c r="C557" t="s">
        <v>7470</v>
      </c>
      <c r="D557" s="15" t="s">
        <v>1148</v>
      </c>
      <c r="E557" s="12" t="s">
        <v>98</v>
      </c>
      <c r="G557" s="12" t="s">
        <v>588</v>
      </c>
      <c r="H557" s="12" t="s">
        <v>589</v>
      </c>
      <c r="I557" s="12" t="s">
        <v>640</v>
      </c>
      <c r="J557" s="12" t="s">
        <v>2402</v>
      </c>
      <c r="K557" s="12" t="s">
        <v>770</v>
      </c>
      <c r="N557" s="16" t="s">
        <v>206</v>
      </c>
      <c r="O557" s="16" t="s">
        <v>1146</v>
      </c>
      <c r="P557" s="12" t="s">
        <v>482</v>
      </c>
      <c r="Q557" s="16">
        <v>2023</v>
      </c>
      <c r="R557" s="16">
        <v>0.8</v>
      </c>
      <c r="S557" s="16">
        <v>0</v>
      </c>
      <c r="T557" s="16">
        <v>0</v>
      </c>
      <c r="V557" s="12" t="s">
        <v>204</v>
      </c>
      <c r="W557" s="12" t="s">
        <v>204</v>
      </c>
      <c r="X557" s="16">
        <v>1</v>
      </c>
      <c r="Y557" s="16">
        <v>11</v>
      </c>
      <c r="Z557" s="16">
        <v>0.8</v>
      </c>
      <c r="AA557" s="16">
        <f t="shared" si="98"/>
        <v>96</v>
      </c>
      <c r="AB557" s="16" t="s">
        <v>643</v>
      </c>
      <c r="AC557" s="16" t="s">
        <v>592</v>
      </c>
      <c r="AD557" s="16">
        <f t="shared" si="88"/>
        <v>33600</v>
      </c>
      <c r="AE557" s="16">
        <f t="shared" si="89"/>
        <v>280</v>
      </c>
      <c r="AF557" s="16">
        <f t="shared" si="90"/>
        <v>105000</v>
      </c>
      <c r="AG557" s="16">
        <f t="shared" si="91"/>
        <v>80</v>
      </c>
      <c r="AH557" s="12">
        <v>0</v>
      </c>
      <c r="AI557" s="16">
        <f t="shared" si="92"/>
        <v>5.6000000000000005</v>
      </c>
      <c r="AJ557" s="16">
        <f t="shared" si="93"/>
        <v>19320.000000000004</v>
      </c>
      <c r="AK557" s="16">
        <f t="shared" si="94"/>
        <v>400</v>
      </c>
      <c r="AL557" s="16">
        <f t="shared" si="95"/>
        <v>4000</v>
      </c>
      <c r="AM557" s="16">
        <f t="shared" si="96"/>
        <v>72000</v>
      </c>
      <c r="AN557" s="16">
        <f t="shared" si="97"/>
        <v>233920</v>
      </c>
      <c r="AO557" s="12" t="s">
        <v>592</v>
      </c>
      <c r="AP557" s="16" t="s">
        <v>207</v>
      </c>
      <c r="AQ557" s="16" t="s">
        <v>204</v>
      </c>
      <c r="AS557" s="16" t="s">
        <v>2408</v>
      </c>
      <c r="AT557" s="16" t="s">
        <v>2407</v>
      </c>
      <c r="AU557" t="s">
        <v>2410</v>
      </c>
      <c r="AV557" s="15" t="s">
        <v>2409</v>
      </c>
      <c r="AW557" s="16" t="s">
        <v>593</v>
      </c>
      <c r="AX557" s="16" t="s">
        <v>204</v>
      </c>
      <c r="AY557" s="16" t="s">
        <v>204</v>
      </c>
      <c r="AZ557" s="16" t="s">
        <v>204</v>
      </c>
      <c r="BA557" s="16" t="s">
        <v>204</v>
      </c>
      <c r="BB557" s="16" t="s">
        <v>204</v>
      </c>
      <c r="BC557" s="16">
        <v>0.8</v>
      </c>
      <c r="BD557" s="16">
        <v>6.24</v>
      </c>
      <c r="BE557" s="16">
        <v>2480</v>
      </c>
      <c r="BF557" s="16">
        <v>1600</v>
      </c>
      <c r="BG557" s="16">
        <v>0</v>
      </c>
      <c r="BH557" s="16">
        <v>800</v>
      </c>
      <c r="BI557" s="16">
        <v>1360</v>
      </c>
      <c r="BJ557" s="16">
        <v>0</v>
      </c>
    </row>
    <row r="558" spans="1:62" ht="20.149999999999999" customHeight="1" x14ac:dyDescent="0.35">
      <c r="A558">
        <v>557</v>
      </c>
      <c r="B558" t="s">
        <v>360</v>
      </c>
      <c r="C558" t="s">
        <v>7471</v>
      </c>
      <c r="D558" s="15" t="s">
        <v>1149</v>
      </c>
      <c r="E558" s="12" t="s">
        <v>98</v>
      </c>
      <c r="G558" s="12" t="s">
        <v>588</v>
      </c>
      <c r="H558" s="12" t="s">
        <v>589</v>
      </c>
      <c r="I558" s="12" t="s">
        <v>640</v>
      </c>
      <c r="J558" s="12" t="s">
        <v>2402</v>
      </c>
      <c r="K558" s="12" t="s">
        <v>770</v>
      </c>
      <c r="N558" s="16" t="s">
        <v>206</v>
      </c>
      <c r="O558" s="16" t="s">
        <v>1146</v>
      </c>
      <c r="P558" s="12" t="s">
        <v>482</v>
      </c>
      <c r="Q558" s="16">
        <v>2023</v>
      </c>
      <c r="R558" s="16">
        <v>0.8</v>
      </c>
      <c r="S558" s="16">
        <v>0</v>
      </c>
      <c r="T558" s="16">
        <v>0</v>
      </c>
      <c r="V558" s="12" t="s">
        <v>204</v>
      </c>
      <c r="W558" s="12" t="s">
        <v>204</v>
      </c>
      <c r="X558" s="16">
        <v>1</v>
      </c>
      <c r="Y558" s="16">
        <v>13</v>
      </c>
      <c r="Z558" s="16">
        <v>0.8</v>
      </c>
      <c r="AA558" s="16">
        <f t="shared" si="98"/>
        <v>96</v>
      </c>
      <c r="AB558" s="16" t="s">
        <v>643</v>
      </c>
      <c r="AC558" s="16" t="s">
        <v>592</v>
      </c>
      <c r="AD558" s="16">
        <f t="shared" si="88"/>
        <v>33600</v>
      </c>
      <c r="AE558" s="16">
        <f t="shared" si="89"/>
        <v>280</v>
      </c>
      <c r="AF558" s="16">
        <f t="shared" si="90"/>
        <v>105000</v>
      </c>
      <c r="AG558" s="16">
        <f t="shared" si="91"/>
        <v>80</v>
      </c>
      <c r="AH558" s="12">
        <v>0</v>
      </c>
      <c r="AI558" s="16">
        <f t="shared" si="92"/>
        <v>5.6000000000000005</v>
      </c>
      <c r="AJ558" s="16">
        <f t="shared" si="93"/>
        <v>19320.000000000004</v>
      </c>
      <c r="AK558" s="16">
        <f t="shared" si="94"/>
        <v>400</v>
      </c>
      <c r="AL558" s="16">
        <f t="shared" si="95"/>
        <v>4000</v>
      </c>
      <c r="AM558" s="16">
        <f t="shared" si="96"/>
        <v>72000</v>
      </c>
      <c r="AN558" s="16">
        <f t="shared" si="97"/>
        <v>233920</v>
      </c>
      <c r="AO558" s="12" t="s">
        <v>592</v>
      </c>
      <c r="AP558" s="16" t="s">
        <v>207</v>
      </c>
      <c r="AQ558" s="16" t="s">
        <v>204</v>
      </c>
      <c r="AS558" s="16" t="s">
        <v>2408</v>
      </c>
      <c r="AT558" s="16" t="s">
        <v>2407</v>
      </c>
      <c r="AU558" t="s">
        <v>2410</v>
      </c>
      <c r="AV558" s="15" t="s">
        <v>2409</v>
      </c>
      <c r="AW558" s="16" t="s">
        <v>593</v>
      </c>
      <c r="AX558" s="16" t="s">
        <v>204</v>
      </c>
      <c r="AY558" s="16" t="s">
        <v>204</v>
      </c>
      <c r="AZ558" s="16" t="s">
        <v>204</v>
      </c>
      <c r="BA558" s="16" t="s">
        <v>204</v>
      </c>
      <c r="BB558" s="16" t="s">
        <v>204</v>
      </c>
      <c r="BC558" s="16">
        <v>0.8</v>
      </c>
      <c r="BD558" s="16">
        <v>6</v>
      </c>
      <c r="BE558" s="16">
        <v>2480</v>
      </c>
      <c r="BF558" s="16">
        <v>1600</v>
      </c>
      <c r="BG558" s="16">
        <v>0</v>
      </c>
      <c r="BH558" s="16">
        <v>800</v>
      </c>
      <c r="BI558" s="16">
        <v>1120</v>
      </c>
      <c r="BJ558" s="16">
        <v>0</v>
      </c>
    </row>
    <row r="559" spans="1:62" ht="20.149999999999999" customHeight="1" x14ac:dyDescent="0.35">
      <c r="A559">
        <v>558</v>
      </c>
      <c r="B559" t="s">
        <v>360</v>
      </c>
      <c r="C559" t="s">
        <v>7472</v>
      </c>
      <c r="D559" s="15" t="s">
        <v>1150</v>
      </c>
      <c r="E559" s="12" t="s">
        <v>93</v>
      </c>
      <c r="G559" s="12" t="s">
        <v>588</v>
      </c>
      <c r="H559" s="12" t="s">
        <v>589</v>
      </c>
      <c r="I559" s="12" t="s">
        <v>640</v>
      </c>
      <c r="J559" s="12" t="s">
        <v>2402</v>
      </c>
      <c r="K559" s="12" t="s">
        <v>770</v>
      </c>
      <c r="N559" s="16" t="s">
        <v>206</v>
      </c>
      <c r="O559" s="16" t="s">
        <v>1146</v>
      </c>
      <c r="P559" s="12" t="s">
        <v>482</v>
      </c>
      <c r="Q559" s="16">
        <v>2023</v>
      </c>
      <c r="R559" s="16">
        <v>0.88</v>
      </c>
      <c r="S559" s="16">
        <v>0</v>
      </c>
      <c r="T559" s="16">
        <v>0</v>
      </c>
      <c r="V559" s="12" t="s">
        <v>204</v>
      </c>
      <c r="W559" s="12" t="s">
        <v>204</v>
      </c>
      <c r="X559" s="16">
        <v>1</v>
      </c>
      <c r="Y559" s="16">
        <v>7</v>
      </c>
      <c r="Z559" s="16">
        <v>0.88</v>
      </c>
      <c r="AA559" s="16">
        <f t="shared" si="98"/>
        <v>105.6</v>
      </c>
      <c r="AB559" s="16" t="s">
        <v>643</v>
      </c>
      <c r="AC559" s="16" t="s">
        <v>592</v>
      </c>
      <c r="AD559" s="16">
        <f t="shared" si="88"/>
        <v>36960</v>
      </c>
      <c r="AE559" s="16">
        <f t="shared" si="89"/>
        <v>308</v>
      </c>
      <c r="AF559" s="16">
        <f t="shared" si="90"/>
        <v>115500</v>
      </c>
      <c r="AG559" s="16">
        <f t="shared" si="91"/>
        <v>88</v>
      </c>
      <c r="AH559" s="12">
        <v>0</v>
      </c>
      <c r="AI559" s="16">
        <f t="shared" si="92"/>
        <v>6.16</v>
      </c>
      <c r="AJ559" s="16">
        <f t="shared" si="93"/>
        <v>21252</v>
      </c>
      <c r="AK559" s="16">
        <f t="shared" si="94"/>
        <v>440</v>
      </c>
      <c r="AL559" s="16">
        <f t="shared" si="95"/>
        <v>4400</v>
      </c>
      <c r="AM559" s="16">
        <f t="shared" si="96"/>
        <v>79200</v>
      </c>
      <c r="AN559" s="16">
        <f t="shared" si="97"/>
        <v>257312</v>
      </c>
      <c r="AO559" s="12" t="s">
        <v>592</v>
      </c>
      <c r="AP559" s="16" t="s">
        <v>207</v>
      </c>
      <c r="AQ559" s="16" t="s">
        <v>204</v>
      </c>
      <c r="AS559" s="16" t="s">
        <v>2408</v>
      </c>
      <c r="AT559" s="16" t="s">
        <v>2407</v>
      </c>
      <c r="AU559" t="s">
        <v>2410</v>
      </c>
      <c r="AV559" s="15" t="s">
        <v>2409</v>
      </c>
      <c r="AW559" s="16" t="s">
        <v>593</v>
      </c>
      <c r="AX559" s="16" t="s">
        <v>204</v>
      </c>
      <c r="AY559" s="16" t="s">
        <v>204</v>
      </c>
      <c r="AZ559" s="16" t="s">
        <v>204</v>
      </c>
      <c r="BA559" s="16" t="s">
        <v>204</v>
      </c>
      <c r="BB559" s="16" t="s">
        <v>204</v>
      </c>
      <c r="BC559" s="16">
        <v>0.88</v>
      </c>
      <c r="BD559" s="16">
        <v>5.6</v>
      </c>
      <c r="BE559" s="16">
        <v>2560</v>
      </c>
      <c r="BF559" s="16">
        <v>1200</v>
      </c>
      <c r="BG559" s="16">
        <v>0</v>
      </c>
      <c r="BH559" s="16">
        <v>800</v>
      </c>
      <c r="BI559" s="16">
        <v>1040</v>
      </c>
      <c r="BJ559" s="16">
        <v>0</v>
      </c>
    </row>
    <row r="560" spans="1:62" ht="20.149999999999999" customHeight="1" x14ac:dyDescent="0.35">
      <c r="A560">
        <v>559</v>
      </c>
      <c r="B560" t="s">
        <v>360</v>
      </c>
      <c r="C560" t="s">
        <v>7473</v>
      </c>
      <c r="D560" s="15" t="s">
        <v>1151</v>
      </c>
      <c r="E560" s="12" t="s">
        <v>98</v>
      </c>
      <c r="G560" s="12" t="s">
        <v>588</v>
      </c>
      <c r="H560" s="12" t="s">
        <v>589</v>
      </c>
      <c r="I560" s="12" t="s">
        <v>640</v>
      </c>
      <c r="J560" s="12" t="s">
        <v>2402</v>
      </c>
      <c r="K560" s="12" t="s">
        <v>770</v>
      </c>
      <c r="N560" s="16" t="s">
        <v>205</v>
      </c>
      <c r="O560" s="16" t="s">
        <v>1152</v>
      </c>
      <c r="P560" s="12" t="s">
        <v>482</v>
      </c>
      <c r="Q560" s="16">
        <v>2023</v>
      </c>
      <c r="R560" s="16">
        <v>13</v>
      </c>
      <c r="S560" s="16">
        <v>0</v>
      </c>
      <c r="T560" s="16">
        <v>0</v>
      </c>
      <c r="V560" s="12" t="s">
        <v>204</v>
      </c>
      <c r="W560" s="12" t="s">
        <v>204</v>
      </c>
      <c r="X560" s="16">
        <v>1</v>
      </c>
      <c r="Y560" s="16">
        <v>9</v>
      </c>
      <c r="Z560" s="16">
        <v>13</v>
      </c>
      <c r="AA560" s="16">
        <f t="shared" si="98"/>
        <v>1560</v>
      </c>
      <c r="AB560" s="16" t="s">
        <v>643</v>
      </c>
      <c r="AC560" s="16" t="s">
        <v>981</v>
      </c>
      <c r="AD560" s="16">
        <f t="shared" si="88"/>
        <v>546000</v>
      </c>
      <c r="AE560" s="16">
        <f t="shared" si="89"/>
        <v>4550</v>
      </c>
      <c r="AF560" s="16">
        <f t="shared" si="90"/>
        <v>1706250</v>
      </c>
      <c r="AG560" s="16">
        <f t="shared" si="91"/>
        <v>1300</v>
      </c>
      <c r="AH560" s="12">
        <v>0</v>
      </c>
      <c r="AI560" s="16">
        <f t="shared" si="92"/>
        <v>91</v>
      </c>
      <c r="AJ560" s="16">
        <f t="shared" si="93"/>
        <v>313950</v>
      </c>
      <c r="AK560" s="16">
        <f t="shared" si="94"/>
        <v>6500</v>
      </c>
      <c r="AL560" s="16">
        <f t="shared" si="95"/>
        <v>65000</v>
      </c>
      <c r="AM560" s="16">
        <f t="shared" si="96"/>
        <v>1170000</v>
      </c>
      <c r="AN560" s="16">
        <f t="shared" si="97"/>
        <v>3801200</v>
      </c>
      <c r="AO560" s="12" t="s">
        <v>981</v>
      </c>
      <c r="AP560" s="16" t="s">
        <v>207</v>
      </c>
      <c r="AQ560" s="16" t="s">
        <v>204</v>
      </c>
      <c r="AS560" s="16" t="s">
        <v>2408</v>
      </c>
      <c r="AT560" s="16" t="s">
        <v>2407</v>
      </c>
      <c r="AU560" t="s">
        <v>2410</v>
      </c>
      <c r="AV560" s="15" t="s">
        <v>2409</v>
      </c>
      <c r="AW560" s="16" t="s">
        <v>593</v>
      </c>
      <c r="AX560" s="16" t="s">
        <v>204</v>
      </c>
      <c r="AY560" s="16" t="s">
        <v>204</v>
      </c>
      <c r="AZ560" s="16" t="s">
        <v>204</v>
      </c>
      <c r="BA560" s="16" t="s">
        <v>204</v>
      </c>
      <c r="BB560" s="16" t="s">
        <v>204</v>
      </c>
      <c r="BC560" s="16">
        <v>13</v>
      </c>
      <c r="BD560" s="16">
        <v>92.56</v>
      </c>
      <c r="BE560" s="16">
        <v>36400</v>
      </c>
      <c r="BF560" s="16">
        <v>8000</v>
      </c>
      <c r="BG560" s="16">
        <v>0</v>
      </c>
      <c r="BH560" s="16">
        <v>24000</v>
      </c>
      <c r="BI560" s="16">
        <v>24160</v>
      </c>
      <c r="BJ560" s="16">
        <v>0</v>
      </c>
    </row>
    <row r="561" spans="1:62" ht="20.149999999999999" customHeight="1" x14ac:dyDescent="0.35">
      <c r="A561">
        <v>560</v>
      </c>
      <c r="B561" t="s">
        <v>360</v>
      </c>
      <c r="C561" t="s">
        <v>7474</v>
      </c>
      <c r="D561" s="15" t="s">
        <v>1153</v>
      </c>
      <c r="E561" s="12" t="s">
        <v>93</v>
      </c>
      <c r="G561" s="12" t="s">
        <v>588</v>
      </c>
      <c r="H561" s="12" t="s">
        <v>589</v>
      </c>
      <c r="I561" s="12" t="s">
        <v>640</v>
      </c>
      <c r="J561" s="12" t="s">
        <v>2402</v>
      </c>
      <c r="K561" s="12" t="s">
        <v>770</v>
      </c>
      <c r="N561" s="16" t="s">
        <v>206</v>
      </c>
      <c r="O561" s="16" t="s">
        <v>1152</v>
      </c>
      <c r="P561" s="12" t="s">
        <v>482</v>
      </c>
      <c r="Q561" s="16">
        <v>2023</v>
      </c>
      <c r="R561" s="16">
        <v>0.96</v>
      </c>
      <c r="S561" s="16">
        <v>0</v>
      </c>
      <c r="T561" s="16">
        <v>0</v>
      </c>
      <c r="V561" s="12" t="s">
        <v>204</v>
      </c>
      <c r="W561" s="12" t="s">
        <v>204</v>
      </c>
      <c r="X561" s="16">
        <v>1</v>
      </c>
      <c r="Y561" s="16">
        <v>5</v>
      </c>
      <c r="Z561" s="16">
        <v>0.96</v>
      </c>
      <c r="AA561" s="16">
        <f t="shared" si="98"/>
        <v>115.19999999999999</v>
      </c>
      <c r="AB561" s="16" t="s">
        <v>643</v>
      </c>
      <c r="AC561" s="16" t="s">
        <v>981</v>
      </c>
      <c r="AD561" s="16">
        <f t="shared" si="88"/>
        <v>40319.999999999993</v>
      </c>
      <c r="AE561" s="16">
        <f t="shared" si="89"/>
        <v>336</v>
      </c>
      <c r="AF561" s="16">
        <f t="shared" si="90"/>
        <v>126000</v>
      </c>
      <c r="AG561" s="16">
        <f t="shared" si="91"/>
        <v>96</v>
      </c>
      <c r="AH561" s="12">
        <v>0</v>
      </c>
      <c r="AI561" s="16">
        <f t="shared" si="92"/>
        <v>6.72</v>
      </c>
      <c r="AJ561" s="16">
        <f t="shared" si="93"/>
        <v>23184</v>
      </c>
      <c r="AK561" s="16">
        <f t="shared" si="94"/>
        <v>480</v>
      </c>
      <c r="AL561" s="16">
        <f t="shared" si="95"/>
        <v>4800</v>
      </c>
      <c r="AM561" s="16">
        <f t="shared" si="96"/>
        <v>86400</v>
      </c>
      <c r="AN561" s="16">
        <f t="shared" si="97"/>
        <v>280704</v>
      </c>
      <c r="AO561" s="12" t="s">
        <v>981</v>
      </c>
      <c r="AP561" s="16" t="s">
        <v>207</v>
      </c>
      <c r="AQ561" s="16" t="s">
        <v>204</v>
      </c>
      <c r="AS561" s="16" t="s">
        <v>2408</v>
      </c>
      <c r="AT561" s="16" t="s">
        <v>2407</v>
      </c>
      <c r="AU561" t="s">
        <v>2410</v>
      </c>
      <c r="AV561" s="15" t="s">
        <v>2409</v>
      </c>
      <c r="AW561" s="16" t="s">
        <v>593</v>
      </c>
      <c r="AX561" s="16" t="s">
        <v>204</v>
      </c>
      <c r="AY561" s="16" t="s">
        <v>204</v>
      </c>
      <c r="AZ561" s="16" t="s">
        <v>204</v>
      </c>
      <c r="BA561" s="16" t="s">
        <v>204</v>
      </c>
      <c r="BB561" s="16" t="s">
        <v>204</v>
      </c>
      <c r="BC561" s="16">
        <v>0.96</v>
      </c>
      <c r="BD561" s="16">
        <v>6.96</v>
      </c>
      <c r="BE561" s="16">
        <v>2720</v>
      </c>
      <c r="BF561" s="16">
        <v>1600</v>
      </c>
      <c r="BG561" s="16">
        <v>0</v>
      </c>
      <c r="BH561" s="16">
        <v>1040</v>
      </c>
      <c r="BI561" s="16">
        <v>1600</v>
      </c>
      <c r="BJ561" s="16">
        <v>0</v>
      </c>
    </row>
    <row r="562" spans="1:62" ht="20.149999999999999" customHeight="1" x14ac:dyDescent="0.35">
      <c r="A562">
        <v>561</v>
      </c>
      <c r="B562" t="s">
        <v>360</v>
      </c>
      <c r="C562" t="s">
        <v>7475</v>
      </c>
      <c r="D562" s="15" t="s">
        <v>787</v>
      </c>
      <c r="E562" s="12" t="s">
        <v>98</v>
      </c>
      <c r="G562" s="12" t="s">
        <v>588</v>
      </c>
      <c r="H562" s="12" t="s">
        <v>589</v>
      </c>
      <c r="I562" s="12" t="s">
        <v>640</v>
      </c>
      <c r="J562" s="12" t="s">
        <v>2402</v>
      </c>
      <c r="K562" s="12" t="s">
        <v>770</v>
      </c>
      <c r="N562" s="16" t="s">
        <v>206</v>
      </c>
      <c r="O562" s="16" t="s">
        <v>1152</v>
      </c>
      <c r="P562" s="12" t="s">
        <v>482</v>
      </c>
      <c r="Q562" s="16">
        <v>2023</v>
      </c>
      <c r="R562" s="16">
        <v>0.8</v>
      </c>
      <c r="S562" s="16">
        <v>0</v>
      </c>
      <c r="T562" s="16">
        <v>0</v>
      </c>
      <c r="V562" s="12" t="s">
        <v>204</v>
      </c>
      <c r="W562" s="12" t="s">
        <v>204</v>
      </c>
      <c r="X562" s="16">
        <v>1</v>
      </c>
      <c r="Y562" s="16">
        <v>10</v>
      </c>
      <c r="Z562" s="16">
        <v>0.8</v>
      </c>
      <c r="AA562" s="16">
        <f t="shared" si="98"/>
        <v>96</v>
      </c>
      <c r="AB562" s="16" t="s">
        <v>643</v>
      </c>
      <c r="AC562" s="16" t="s">
        <v>981</v>
      </c>
      <c r="AD562" s="16">
        <f t="shared" si="88"/>
        <v>33600</v>
      </c>
      <c r="AE562" s="16">
        <f t="shared" si="89"/>
        <v>280</v>
      </c>
      <c r="AF562" s="16">
        <f t="shared" si="90"/>
        <v>105000</v>
      </c>
      <c r="AG562" s="16">
        <f t="shared" si="91"/>
        <v>80</v>
      </c>
      <c r="AH562" s="12">
        <v>0</v>
      </c>
      <c r="AI562" s="16">
        <f t="shared" si="92"/>
        <v>5.6000000000000005</v>
      </c>
      <c r="AJ562" s="16">
        <f t="shared" si="93"/>
        <v>19320.000000000004</v>
      </c>
      <c r="AK562" s="16">
        <f t="shared" si="94"/>
        <v>400</v>
      </c>
      <c r="AL562" s="16">
        <f t="shared" si="95"/>
        <v>4000</v>
      </c>
      <c r="AM562" s="16">
        <f t="shared" si="96"/>
        <v>72000</v>
      </c>
      <c r="AN562" s="16">
        <f t="shared" si="97"/>
        <v>233920</v>
      </c>
      <c r="AO562" s="12" t="s">
        <v>981</v>
      </c>
      <c r="AP562" s="16" t="s">
        <v>207</v>
      </c>
      <c r="AQ562" s="16" t="s">
        <v>204</v>
      </c>
      <c r="AS562" s="16" t="s">
        <v>2408</v>
      </c>
      <c r="AT562" s="16" t="s">
        <v>2407</v>
      </c>
      <c r="AU562" t="s">
        <v>2410</v>
      </c>
      <c r="AV562" s="15" t="s">
        <v>2409</v>
      </c>
      <c r="AW562" s="16" t="s">
        <v>593</v>
      </c>
      <c r="AX562" s="16" t="s">
        <v>204</v>
      </c>
      <c r="AY562" s="16" t="s">
        <v>204</v>
      </c>
      <c r="AZ562" s="16" t="s">
        <v>204</v>
      </c>
      <c r="BA562" s="16" t="s">
        <v>204</v>
      </c>
      <c r="BB562" s="16" t="s">
        <v>204</v>
      </c>
      <c r="BC562" s="16">
        <v>0.8</v>
      </c>
      <c r="BD562" s="16">
        <v>5.84</v>
      </c>
      <c r="BE562" s="16">
        <v>2480</v>
      </c>
      <c r="BF562" s="16">
        <v>1200</v>
      </c>
      <c r="BG562" s="16">
        <v>0</v>
      </c>
      <c r="BH562" s="16">
        <v>800</v>
      </c>
      <c r="BI562" s="16">
        <v>1360</v>
      </c>
      <c r="BJ562" s="16">
        <v>0</v>
      </c>
    </row>
    <row r="563" spans="1:62" ht="20.149999999999999" customHeight="1" x14ac:dyDescent="0.35">
      <c r="A563">
        <v>562</v>
      </c>
      <c r="B563" t="s">
        <v>360</v>
      </c>
      <c r="C563" t="s">
        <v>7476</v>
      </c>
      <c r="D563" s="15" t="s">
        <v>1154</v>
      </c>
      <c r="E563" s="12" t="s">
        <v>98</v>
      </c>
      <c r="G563" s="12" t="s">
        <v>588</v>
      </c>
      <c r="H563" s="12" t="s">
        <v>589</v>
      </c>
      <c r="I563" s="12" t="s">
        <v>640</v>
      </c>
      <c r="J563" s="12" t="s">
        <v>2402</v>
      </c>
      <c r="K563" s="12" t="s">
        <v>770</v>
      </c>
      <c r="N563" s="16" t="s">
        <v>206</v>
      </c>
      <c r="O563" s="16" t="s">
        <v>1152</v>
      </c>
      <c r="P563" s="12" t="s">
        <v>482</v>
      </c>
      <c r="Q563" s="16">
        <v>2023</v>
      </c>
      <c r="R563" s="16">
        <v>2</v>
      </c>
      <c r="S563" s="16">
        <v>0</v>
      </c>
      <c r="T563" s="16">
        <v>0</v>
      </c>
      <c r="V563" s="12" t="s">
        <v>204</v>
      </c>
      <c r="W563" s="12" t="s">
        <v>204</v>
      </c>
      <c r="X563" s="16">
        <v>1</v>
      </c>
      <c r="Y563" s="16">
        <v>14</v>
      </c>
      <c r="Z563" s="16">
        <v>2</v>
      </c>
      <c r="AA563" s="16">
        <f t="shared" si="98"/>
        <v>240</v>
      </c>
      <c r="AB563" s="16" t="s">
        <v>643</v>
      </c>
      <c r="AC563" s="16" t="s">
        <v>981</v>
      </c>
      <c r="AD563" s="16">
        <f t="shared" si="88"/>
        <v>84000</v>
      </c>
      <c r="AE563" s="16">
        <f t="shared" si="89"/>
        <v>700</v>
      </c>
      <c r="AF563" s="16">
        <f t="shared" si="90"/>
        <v>262500</v>
      </c>
      <c r="AG563" s="16">
        <f t="shared" si="91"/>
        <v>200</v>
      </c>
      <c r="AH563" s="12">
        <v>0</v>
      </c>
      <c r="AI563" s="16">
        <f t="shared" si="92"/>
        <v>14</v>
      </c>
      <c r="AJ563" s="16">
        <f t="shared" si="93"/>
        <v>48300</v>
      </c>
      <c r="AK563" s="16">
        <f t="shared" si="94"/>
        <v>1000</v>
      </c>
      <c r="AL563" s="16">
        <f t="shared" si="95"/>
        <v>10000</v>
      </c>
      <c r="AM563" s="16">
        <f t="shared" si="96"/>
        <v>180000</v>
      </c>
      <c r="AN563" s="16">
        <f t="shared" si="97"/>
        <v>584800</v>
      </c>
      <c r="AO563" s="12" t="s">
        <v>981</v>
      </c>
      <c r="AP563" s="16" t="s">
        <v>207</v>
      </c>
      <c r="AQ563" s="16" t="s">
        <v>204</v>
      </c>
      <c r="AS563" s="16" t="s">
        <v>2408</v>
      </c>
      <c r="AT563" s="16" t="s">
        <v>2407</v>
      </c>
      <c r="AU563" t="s">
        <v>2410</v>
      </c>
      <c r="AV563" s="15" t="s">
        <v>2409</v>
      </c>
      <c r="AW563" s="16" t="s">
        <v>593</v>
      </c>
      <c r="AX563" s="16" t="s">
        <v>204</v>
      </c>
      <c r="AY563" s="16" t="s">
        <v>204</v>
      </c>
      <c r="AZ563" s="16" t="s">
        <v>204</v>
      </c>
      <c r="BA563" s="16" t="s">
        <v>204</v>
      </c>
      <c r="BB563" s="16" t="s">
        <v>204</v>
      </c>
      <c r="BC563" s="16">
        <v>2</v>
      </c>
      <c r="BD563" s="16">
        <v>13.44</v>
      </c>
      <c r="BE563" s="16">
        <v>5600</v>
      </c>
      <c r="BF563" s="16">
        <v>2400</v>
      </c>
      <c r="BG563" s="16">
        <v>0</v>
      </c>
      <c r="BH563" s="16">
        <v>2720</v>
      </c>
      <c r="BI563" s="16">
        <v>2720</v>
      </c>
      <c r="BJ563" s="16">
        <v>0</v>
      </c>
    </row>
    <row r="564" spans="1:62" ht="20.149999999999999" customHeight="1" x14ac:dyDescent="0.35">
      <c r="A564">
        <v>563</v>
      </c>
      <c r="B564" t="s">
        <v>360</v>
      </c>
      <c r="C564" t="s">
        <v>7477</v>
      </c>
      <c r="D564" s="15" t="s">
        <v>1155</v>
      </c>
      <c r="E564" s="12" t="s">
        <v>93</v>
      </c>
      <c r="G564" s="12" t="s">
        <v>588</v>
      </c>
      <c r="H564" s="12" t="s">
        <v>589</v>
      </c>
      <c r="I564" s="12" t="s">
        <v>640</v>
      </c>
      <c r="J564" s="12" t="s">
        <v>2402</v>
      </c>
      <c r="K564" s="12" t="s">
        <v>770</v>
      </c>
      <c r="N564" s="16" t="s">
        <v>206</v>
      </c>
      <c r="O564" s="16" t="s">
        <v>1152</v>
      </c>
      <c r="P564" s="12" t="s">
        <v>482</v>
      </c>
      <c r="Q564" s="16">
        <v>2023</v>
      </c>
      <c r="R564" s="16">
        <v>1.74</v>
      </c>
      <c r="S564" s="16">
        <v>0</v>
      </c>
      <c r="T564" s="16">
        <v>0</v>
      </c>
      <c r="V564" s="12" t="s">
        <v>204</v>
      </c>
      <c r="W564" s="12" t="s">
        <v>204</v>
      </c>
      <c r="X564" s="16">
        <v>1</v>
      </c>
      <c r="Y564" s="16">
        <v>8</v>
      </c>
      <c r="Z564" s="16">
        <v>1.74</v>
      </c>
      <c r="AA564" s="16">
        <f t="shared" si="98"/>
        <v>208.8</v>
      </c>
      <c r="AB564" s="16" t="s">
        <v>643</v>
      </c>
      <c r="AC564" s="16" t="s">
        <v>981</v>
      </c>
      <c r="AD564" s="16">
        <f t="shared" si="88"/>
        <v>73080</v>
      </c>
      <c r="AE564" s="16">
        <f t="shared" si="89"/>
        <v>609</v>
      </c>
      <c r="AF564" s="16">
        <f t="shared" si="90"/>
        <v>228375</v>
      </c>
      <c r="AG564" s="16">
        <f t="shared" si="91"/>
        <v>174</v>
      </c>
      <c r="AH564" s="12">
        <v>0</v>
      </c>
      <c r="AI564" s="16">
        <f t="shared" si="92"/>
        <v>12.18</v>
      </c>
      <c r="AJ564" s="16">
        <f t="shared" si="93"/>
        <v>42021</v>
      </c>
      <c r="AK564" s="16">
        <f t="shared" si="94"/>
        <v>870</v>
      </c>
      <c r="AL564" s="16">
        <f t="shared" si="95"/>
        <v>8700</v>
      </c>
      <c r="AM564" s="16">
        <f t="shared" si="96"/>
        <v>156600</v>
      </c>
      <c r="AN564" s="16">
        <f t="shared" si="97"/>
        <v>508776</v>
      </c>
      <c r="AO564" s="12" t="s">
        <v>981</v>
      </c>
      <c r="AP564" s="16" t="s">
        <v>207</v>
      </c>
      <c r="AQ564" s="16" t="s">
        <v>204</v>
      </c>
      <c r="AS564" s="16" t="s">
        <v>2408</v>
      </c>
      <c r="AT564" s="16" t="s">
        <v>2407</v>
      </c>
      <c r="AU564" t="s">
        <v>2410</v>
      </c>
      <c r="AV564" s="15" t="s">
        <v>2409</v>
      </c>
      <c r="AW564" s="16" t="s">
        <v>593</v>
      </c>
      <c r="AX564" s="16" t="s">
        <v>204</v>
      </c>
      <c r="AY564" s="16" t="s">
        <v>204</v>
      </c>
      <c r="AZ564" s="16" t="s">
        <v>204</v>
      </c>
      <c r="BA564" s="16" t="s">
        <v>204</v>
      </c>
      <c r="BB564" s="16" t="s">
        <v>204</v>
      </c>
      <c r="BC564" s="16">
        <v>1.74</v>
      </c>
      <c r="BD564" s="16">
        <v>9.1999999999999993</v>
      </c>
      <c r="BE564" s="16">
        <v>5200</v>
      </c>
      <c r="BF564" s="16">
        <v>1600</v>
      </c>
      <c r="BG564" s="16">
        <v>0</v>
      </c>
      <c r="BH564" s="16">
        <v>1200</v>
      </c>
      <c r="BI564" s="16">
        <v>1200</v>
      </c>
      <c r="BJ564" s="16">
        <v>0</v>
      </c>
    </row>
    <row r="565" spans="1:62" ht="20.149999999999999" customHeight="1" x14ac:dyDescent="0.35">
      <c r="A565">
        <v>564</v>
      </c>
      <c r="B565" t="s">
        <v>360</v>
      </c>
      <c r="C565" t="s">
        <v>7478</v>
      </c>
      <c r="D565" s="15" t="s">
        <v>1156</v>
      </c>
      <c r="E565" s="12" t="s">
        <v>98</v>
      </c>
      <c r="G565" s="12" t="s">
        <v>588</v>
      </c>
      <c r="H565" s="12" t="s">
        <v>589</v>
      </c>
      <c r="I565" s="12" t="s">
        <v>640</v>
      </c>
      <c r="J565" s="12" t="s">
        <v>2402</v>
      </c>
      <c r="K565" s="12" t="s">
        <v>770</v>
      </c>
      <c r="N565" s="16" t="s">
        <v>206</v>
      </c>
      <c r="O565" s="16" t="s">
        <v>1152</v>
      </c>
      <c r="P565" s="12" t="s">
        <v>482</v>
      </c>
      <c r="Q565" s="16">
        <v>2023</v>
      </c>
      <c r="R565" s="16">
        <v>0.52</v>
      </c>
      <c r="S565" s="16">
        <v>0</v>
      </c>
      <c r="T565" s="16">
        <v>0</v>
      </c>
      <c r="V565" s="12" t="s">
        <v>204</v>
      </c>
      <c r="W565" s="12" t="s">
        <v>204</v>
      </c>
      <c r="X565" s="16">
        <v>1</v>
      </c>
      <c r="Y565" s="16">
        <v>15</v>
      </c>
      <c r="Z565" s="16">
        <v>0.52</v>
      </c>
      <c r="AA565" s="16">
        <f t="shared" si="98"/>
        <v>62.400000000000006</v>
      </c>
      <c r="AB565" s="16" t="s">
        <v>643</v>
      </c>
      <c r="AC565" s="16" t="s">
        <v>981</v>
      </c>
      <c r="AD565" s="16">
        <f t="shared" si="88"/>
        <v>21840.000000000004</v>
      </c>
      <c r="AE565" s="16">
        <f t="shared" si="89"/>
        <v>182</v>
      </c>
      <c r="AF565" s="16">
        <f t="shared" si="90"/>
        <v>68250</v>
      </c>
      <c r="AG565" s="16">
        <f t="shared" si="91"/>
        <v>52</v>
      </c>
      <c r="AH565" s="12">
        <v>0</v>
      </c>
      <c r="AI565" s="16">
        <f t="shared" si="92"/>
        <v>3.64</v>
      </c>
      <c r="AJ565" s="16">
        <f t="shared" si="93"/>
        <v>12558</v>
      </c>
      <c r="AK565" s="16">
        <f t="shared" si="94"/>
        <v>260</v>
      </c>
      <c r="AL565" s="16">
        <f t="shared" si="95"/>
        <v>2600</v>
      </c>
      <c r="AM565" s="16">
        <f t="shared" si="96"/>
        <v>46800</v>
      </c>
      <c r="AN565" s="16">
        <f t="shared" si="97"/>
        <v>152048</v>
      </c>
      <c r="AO565" s="12" t="s">
        <v>981</v>
      </c>
      <c r="AP565" s="16" t="s">
        <v>207</v>
      </c>
      <c r="AQ565" s="16" t="s">
        <v>204</v>
      </c>
      <c r="AS565" s="16" t="s">
        <v>2408</v>
      </c>
      <c r="AT565" s="16" t="s">
        <v>2407</v>
      </c>
      <c r="AU565" t="s">
        <v>2410</v>
      </c>
      <c r="AV565" s="15" t="s">
        <v>2409</v>
      </c>
      <c r="AW565" s="16" t="s">
        <v>593</v>
      </c>
      <c r="AX565" s="16" t="s">
        <v>204</v>
      </c>
      <c r="AY565" s="16" t="s">
        <v>204</v>
      </c>
      <c r="AZ565" s="16" t="s">
        <v>204</v>
      </c>
      <c r="BA565" s="16" t="s">
        <v>204</v>
      </c>
      <c r="BB565" s="16" t="s">
        <v>204</v>
      </c>
      <c r="BC565" s="16">
        <v>0.52</v>
      </c>
      <c r="BD565" s="16">
        <v>3.73</v>
      </c>
      <c r="BE565" s="16">
        <v>1440</v>
      </c>
      <c r="BF565" s="16">
        <v>800</v>
      </c>
      <c r="BG565" s="16">
        <v>0</v>
      </c>
      <c r="BH565" s="16">
        <v>720</v>
      </c>
      <c r="BI565" s="16">
        <v>800</v>
      </c>
      <c r="BJ565" s="16">
        <v>0</v>
      </c>
    </row>
    <row r="566" spans="1:62" ht="20.149999999999999" customHeight="1" x14ac:dyDescent="0.35">
      <c r="A566">
        <v>565</v>
      </c>
      <c r="B566" t="s">
        <v>360</v>
      </c>
      <c r="C566" t="s">
        <v>7479</v>
      </c>
      <c r="D566" s="15" t="s">
        <v>1157</v>
      </c>
      <c r="E566" s="12" t="s">
        <v>98</v>
      </c>
      <c r="G566" s="12" t="s">
        <v>588</v>
      </c>
      <c r="H566" s="12" t="s">
        <v>589</v>
      </c>
      <c r="I566" s="12" t="s">
        <v>640</v>
      </c>
      <c r="J566" s="12" t="s">
        <v>2402</v>
      </c>
      <c r="K566" s="12" t="s">
        <v>1158</v>
      </c>
      <c r="N566" s="16" t="s">
        <v>205</v>
      </c>
      <c r="O566" s="16" t="s">
        <v>1159</v>
      </c>
      <c r="P566" s="12" t="s">
        <v>482</v>
      </c>
      <c r="Q566" s="16">
        <v>2023</v>
      </c>
      <c r="R566" s="16">
        <v>1.08</v>
      </c>
      <c r="S566" s="16">
        <v>0</v>
      </c>
      <c r="T566" s="16">
        <v>0</v>
      </c>
      <c r="V566" s="12" t="s">
        <v>204</v>
      </c>
      <c r="W566" s="12" t="s">
        <v>204</v>
      </c>
      <c r="X566" s="16">
        <v>1</v>
      </c>
      <c r="Y566" s="16">
        <v>12</v>
      </c>
      <c r="Z566" s="16">
        <v>1.08</v>
      </c>
      <c r="AA566" s="16">
        <f t="shared" si="98"/>
        <v>129.60000000000002</v>
      </c>
      <c r="AB566" s="16" t="s">
        <v>643</v>
      </c>
      <c r="AC566" s="16" t="s">
        <v>592</v>
      </c>
      <c r="AD566" s="16">
        <f t="shared" si="88"/>
        <v>45360.000000000007</v>
      </c>
      <c r="AE566" s="16">
        <f t="shared" si="89"/>
        <v>378</v>
      </c>
      <c r="AF566" s="16">
        <f t="shared" si="90"/>
        <v>141750</v>
      </c>
      <c r="AG566" s="16">
        <f t="shared" si="91"/>
        <v>108</v>
      </c>
      <c r="AH566" s="12">
        <v>0</v>
      </c>
      <c r="AI566" s="16">
        <f t="shared" si="92"/>
        <v>7.5600000000000005</v>
      </c>
      <c r="AJ566" s="16">
        <f t="shared" si="93"/>
        <v>26082</v>
      </c>
      <c r="AK566" s="16">
        <f t="shared" si="94"/>
        <v>540</v>
      </c>
      <c r="AL566" s="16">
        <f t="shared" si="95"/>
        <v>5400</v>
      </c>
      <c r="AM566" s="16">
        <f t="shared" si="96"/>
        <v>97200</v>
      </c>
      <c r="AN566" s="16">
        <f t="shared" si="97"/>
        <v>315792</v>
      </c>
      <c r="AO566" s="12" t="s">
        <v>592</v>
      </c>
      <c r="AP566" s="16" t="s">
        <v>207</v>
      </c>
      <c r="AQ566" s="16" t="s">
        <v>204</v>
      </c>
      <c r="AS566" s="16" t="s">
        <v>2408</v>
      </c>
      <c r="AT566" s="16" t="s">
        <v>2407</v>
      </c>
      <c r="AU566" t="s">
        <v>2410</v>
      </c>
      <c r="AV566" s="15" t="s">
        <v>2409</v>
      </c>
      <c r="AW566" s="16" t="s">
        <v>593</v>
      </c>
      <c r="AX566" s="16" t="s">
        <v>204</v>
      </c>
      <c r="AY566" s="16" t="s">
        <v>204</v>
      </c>
      <c r="AZ566" s="16" t="s">
        <v>204</v>
      </c>
      <c r="BA566" s="16" t="s">
        <v>204</v>
      </c>
      <c r="BB566" s="16" t="s">
        <v>204</v>
      </c>
      <c r="BC566" s="16">
        <v>1.08</v>
      </c>
      <c r="BD566" s="16">
        <v>7.84</v>
      </c>
      <c r="BE566" s="16">
        <v>2960</v>
      </c>
      <c r="BF566" s="16">
        <v>1600</v>
      </c>
      <c r="BG566" s="16">
        <v>0</v>
      </c>
      <c r="BH566" s="16">
        <v>1600</v>
      </c>
      <c r="BI566" s="16">
        <v>16800</v>
      </c>
      <c r="BJ566" s="16">
        <v>0</v>
      </c>
    </row>
    <row r="567" spans="1:62" ht="20.149999999999999" customHeight="1" x14ac:dyDescent="0.35">
      <c r="A567">
        <v>566</v>
      </c>
      <c r="B567" t="s">
        <v>360</v>
      </c>
      <c r="C567" t="s">
        <v>7480</v>
      </c>
      <c r="D567" s="15" t="s">
        <v>1160</v>
      </c>
      <c r="E567" s="12" t="s">
        <v>98</v>
      </c>
      <c r="G567" s="12" t="s">
        <v>588</v>
      </c>
      <c r="H567" s="12" t="s">
        <v>589</v>
      </c>
      <c r="I567" s="12" t="s">
        <v>640</v>
      </c>
      <c r="J567" s="12" t="s">
        <v>2402</v>
      </c>
      <c r="K567" s="12" t="s">
        <v>1158</v>
      </c>
      <c r="N567" s="16" t="s">
        <v>205</v>
      </c>
      <c r="O567" s="16" t="s">
        <v>1159</v>
      </c>
      <c r="P567" s="12" t="s">
        <v>482</v>
      </c>
      <c r="Q567" s="16">
        <v>2023</v>
      </c>
      <c r="R567" s="16">
        <v>1.69</v>
      </c>
      <c r="S567" s="16">
        <v>0</v>
      </c>
      <c r="T567" s="16">
        <v>0</v>
      </c>
      <c r="V567" s="12" t="s">
        <v>204</v>
      </c>
      <c r="W567" s="12" t="s">
        <v>204</v>
      </c>
      <c r="X567" s="16">
        <v>1</v>
      </c>
      <c r="Y567" s="16">
        <v>16</v>
      </c>
      <c r="Z567" s="16">
        <v>1.69</v>
      </c>
      <c r="AA567" s="16">
        <f t="shared" si="98"/>
        <v>202.79999999999998</v>
      </c>
      <c r="AB567" s="16" t="s">
        <v>643</v>
      </c>
      <c r="AC567" s="16" t="s">
        <v>592</v>
      </c>
      <c r="AD567" s="16">
        <f t="shared" si="88"/>
        <v>70980</v>
      </c>
      <c r="AE567" s="16">
        <f t="shared" si="89"/>
        <v>591.5</v>
      </c>
      <c r="AF567" s="16">
        <f t="shared" si="90"/>
        <v>221812.5</v>
      </c>
      <c r="AG567" s="16">
        <f t="shared" si="91"/>
        <v>169</v>
      </c>
      <c r="AH567" s="12">
        <v>0</v>
      </c>
      <c r="AI567" s="16">
        <f t="shared" si="92"/>
        <v>11.83</v>
      </c>
      <c r="AJ567" s="16">
        <f t="shared" si="93"/>
        <v>40813.5</v>
      </c>
      <c r="AK567" s="16">
        <f t="shared" si="94"/>
        <v>845</v>
      </c>
      <c r="AL567" s="16">
        <f t="shared" si="95"/>
        <v>8450</v>
      </c>
      <c r="AM567" s="16">
        <f t="shared" si="96"/>
        <v>152100</v>
      </c>
      <c r="AN567" s="16">
        <f t="shared" si="97"/>
        <v>494156</v>
      </c>
      <c r="AO567" s="12" t="s">
        <v>592</v>
      </c>
      <c r="AP567" s="16" t="s">
        <v>207</v>
      </c>
      <c r="AQ567" s="16" t="s">
        <v>204</v>
      </c>
      <c r="AS567" s="16" t="s">
        <v>2408</v>
      </c>
      <c r="AT567" s="16" t="s">
        <v>2407</v>
      </c>
      <c r="AU567" t="s">
        <v>2410</v>
      </c>
      <c r="AV567" s="15" t="s">
        <v>2409</v>
      </c>
      <c r="AW567" s="16" t="s">
        <v>593</v>
      </c>
      <c r="AX567" s="16" t="s">
        <v>204</v>
      </c>
      <c r="AY567" s="16" t="s">
        <v>204</v>
      </c>
      <c r="AZ567" s="16" t="s">
        <v>204</v>
      </c>
      <c r="BA567" s="16" t="s">
        <v>204</v>
      </c>
      <c r="BB567" s="16" t="s">
        <v>204</v>
      </c>
      <c r="BC567" s="16">
        <v>1.69</v>
      </c>
      <c r="BD567" s="16">
        <v>9.6</v>
      </c>
      <c r="BE567" s="16">
        <v>4400</v>
      </c>
      <c r="BF567" s="16">
        <v>2000</v>
      </c>
      <c r="BG567" s="16">
        <v>0</v>
      </c>
      <c r="BH567" s="16">
        <v>1600</v>
      </c>
      <c r="BI567" s="16">
        <v>1600</v>
      </c>
      <c r="BJ567" s="16">
        <v>0</v>
      </c>
    </row>
    <row r="568" spans="1:62" ht="20.149999999999999" customHeight="1" x14ac:dyDescent="0.35">
      <c r="A568">
        <v>567</v>
      </c>
      <c r="B568" t="s">
        <v>360</v>
      </c>
      <c r="C568" t="s">
        <v>7481</v>
      </c>
      <c r="D568" s="15" t="s">
        <v>1161</v>
      </c>
      <c r="E568" s="12" t="s">
        <v>98</v>
      </c>
      <c r="G568" s="12" t="s">
        <v>588</v>
      </c>
      <c r="H568" s="12" t="s">
        <v>589</v>
      </c>
      <c r="I568" s="12" t="s">
        <v>640</v>
      </c>
      <c r="J568" s="12" t="s">
        <v>2402</v>
      </c>
      <c r="K568" s="12" t="s">
        <v>1158</v>
      </c>
      <c r="N568" s="16" t="s">
        <v>206</v>
      </c>
      <c r="O568" s="16" t="s">
        <v>1159</v>
      </c>
      <c r="P568" s="12" t="s">
        <v>482</v>
      </c>
      <c r="Q568" s="16">
        <v>2023</v>
      </c>
      <c r="R568" s="16">
        <v>0.44</v>
      </c>
      <c r="S568" s="16">
        <v>0</v>
      </c>
      <c r="T568" s="16">
        <v>0</v>
      </c>
      <c r="V568" s="12" t="s">
        <v>204</v>
      </c>
      <c r="W568" s="12" t="s">
        <v>204</v>
      </c>
      <c r="X568" s="16">
        <v>1</v>
      </c>
      <c r="Y568" s="16">
        <v>9</v>
      </c>
      <c r="Z568" s="16">
        <v>0.44</v>
      </c>
      <c r="AA568" s="16">
        <f t="shared" si="98"/>
        <v>52.8</v>
      </c>
      <c r="AB568" s="16" t="s">
        <v>643</v>
      </c>
      <c r="AC568" s="16" t="s">
        <v>592</v>
      </c>
      <c r="AD568" s="16">
        <f t="shared" si="88"/>
        <v>18480</v>
      </c>
      <c r="AE568" s="16">
        <f t="shared" si="89"/>
        <v>154</v>
      </c>
      <c r="AF568" s="16">
        <f t="shared" si="90"/>
        <v>57750</v>
      </c>
      <c r="AG568" s="16">
        <f t="shared" si="91"/>
        <v>44</v>
      </c>
      <c r="AH568" s="12">
        <v>0</v>
      </c>
      <c r="AI568" s="16">
        <f t="shared" si="92"/>
        <v>3.08</v>
      </c>
      <c r="AJ568" s="16">
        <f t="shared" si="93"/>
        <v>10626</v>
      </c>
      <c r="AK568" s="16">
        <f t="shared" si="94"/>
        <v>220</v>
      </c>
      <c r="AL568" s="16">
        <f t="shared" si="95"/>
        <v>2200</v>
      </c>
      <c r="AM568" s="16">
        <f t="shared" si="96"/>
        <v>39600</v>
      </c>
      <c r="AN568" s="16">
        <f t="shared" si="97"/>
        <v>128656</v>
      </c>
      <c r="AO568" s="12" t="s">
        <v>592</v>
      </c>
      <c r="AP568" s="16" t="s">
        <v>207</v>
      </c>
      <c r="AQ568" s="16" t="s">
        <v>204</v>
      </c>
      <c r="AS568" s="16" t="s">
        <v>2408</v>
      </c>
      <c r="AT568" s="16" t="s">
        <v>2407</v>
      </c>
      <c r="AU568" t="s">
        <v>2410</v>
      </c>
      <c r="AV568" s="15" t="s">
        <v>2409</v>
      </c>
      <c r="AW568" s="16" t="s">
        <v>593</v>
      </c>
      <c r="AX568" s="16" t="s">
        <v>204</v>
      </c>
      <c r="AY568" s="16" t="s">
        <v>204</v>
      </c>
      <c r="AZ568" s="16" t="s">
        <v>204</v>
      </c>
      <c r="BA568" s="16" t="s">
        <v>204</v>
      </c>
      <c r="BB568" s="16" t="s">
        <v>204</v>
      </c>
      <c r="BC568" s="16">
        <v>0.44</v>
      </c>
      <c r="BD568" s="16">
        <v>3.2</v>
      </c>
      <c r="BE568" s="16">
        <v>1200</v>
      </c>
      <c r="BF568" s="16">
        <v>560</v>
      </c>
      <c r="BG568" s="16">
        <v>0</v>
      </c>
      <c r="BH568" s="16">
        <v>640</v>
      </c>
      <c r="BI568" s="16">
        <v>800</v>
      </c>
      <c r="BJ568" s="16">
        <v>0</v>
      </c>
    </row>
    <row r="569" spans="1:62" ht="20.149999999999999" customHeight="1" x14ac:dyDescent="0.35">
      <c r="A569">
        <v>568</v>
      </c>
      <c r="B569" t="s">
        <v>360</v>
      </c>
      <c r="C569" t="s">
        <v>7482</v>
      </c>
      <c r="D569" s="15" t="s">
        <v>1162</v>
      </c>
      <c r="E569" s="12" t="s">
        <v>98</v>
      </c>
      <c r="G569" s="12" t="s">
        <v>588</v>
      </c>
      <c r="H569" s="12" t="s">
        <v>589</v>
      </c>
      <c r="I569" s="12" t="s">
        <v>640</v>
      </c>
      <c r="J569" s="12" t="s">
        <v>2402</v>
      </c>
      <c r="K569" s="12" t="s">
        <v>1158</v>
      </c>
      <c r="N569" s="16" t="s">
        <v>206</v>
      </c>
      <c r="O569" s="16" t="s">
        <v>1159</v>
      </c>
      <c r="P569" s="12" t="s">
        <v>482</v>
      </c>
      <c r="Q569" s="16">
        <v>2023</v>
      </c>
      <c r="R569" s="16">
        <v>0.84</v>
      </c>
      <c r="S569" s="16">
        <v>0</v>
      </c>
      <c r="T569" s="16">
        <v>0</v>
      </c>
      <c r="V569" s="12" t="s">
        <v>204</v>
      </c>
      <c r="W569" s="12" t="s">
        <v>204</v>
      </c>
      <c r="X569" s="16">
        <v>1</v>
      </c>
      <c r="Y569" s="16">
        <v>8</v>
      </c>
      <c r="Z569" s="16">
        <v>0.84</v>
      </c>
      <c r="AA569" s="16">
        <f t="shared" si="98"/>
        <v>100.8</v>
      </c>
      <c r="AB569" s="16" t="s">
        <v>643</v>
      </c>
      <c r="AC569" s="16" t="s">
        <v>592</v>
      </c>
      <c r="AD569" s="16">
        <f t="shared" si="88"/>
        <v>35280</v>
      </c>
      <c r="AE569" s="16">
        <f t="shared" si="89"/>
        <v>294</v>
      </c>
      <c r="AF569" s="16">
        <f t="shared" si="90"/>
        <v>110250</v>
      </c>
      <c r="AG569" s="16">
        <f t="shared" si="91"/>
        <v>84</v>
      </c>
      <c r="AH569" s="12">
        <v>0</v>
      </c>
      <c r="AI569" s="16">
        <f t="shared" si="92"/>
        <v>5.88</v>
      </c>
      <c r="AJ569" s="16">
        <f t="shared" si="93"/>
        <v>20286</v>
      </c>
      <c r="AK569" s="16">
        <f t="shared" si="94"/>
        <v>420</v>
      </c>
      <c r="AL569" s="16">
        <f t="shared" si="95"/>
        <v>4200</v>
      </c>
      <c r="AM569" s="16">
        <f t="shared" si="96"/>
        <v>75600</v>
      </c>
      <c r="AN569" s="16">
        <f t="shared" si="97"/>
        <v>245616</v>
      </c>
      <c r="AO569" s="12" t="s">
        <v>592</v>
      </c>
      <c r="AP569" s="16" t="s">
        <v>207</v>
      </c>
      <c r="AQ569" s="16" t="s">
        <v>204</v>
      </c>
      <c r="AS569" s="16" t="s">
        <v>2408</v>
      </c>
      <c r="AT569" s="16" t="s">
        <v>2407</v>
      </c>
      <c r="AU569" t="s">
        <v>2410</v>
      </c>
      <c r="AV569" s="15" t="s">
        <v>2409</v>
      </c>
      <c r="AW569" s="16" t="s">
        <v>593</v>
      </c>
      <c r="AX569" s="16" t="s">
        <v>204</v>
      </c>
      <c r="AY569" s="16" t="s">
        <v>204</v>
      </c>
      <c r="AZ569" s="16" t="s">
        <v>204</v>
      </c>
      <c r="BA569" s="16" t="s">
        <v>204</v>
      </c>
      <c r="BB569" s="16" t="s">
        <v>204</v>
      </c>
      <c r="BC569" s="16">
        <v>0.84</v>
      </c>
      <c r="BD569" s="16">
        <v>6.32</v>
      </c>
      <c r="BE569" s="16">
        <v>2480</v>
      </c>
      <c r="BF569" s="16">
        <v>1600</v>
      </c>
      <c r="BG569" s="16">
        <v>0</v>
      </c>
      <c r="BH569" s="16">
        <v>800</v>
      </c>
      <c r="BI569" s="16">
        <v>1440</v>
      </c>
      <c r="BJ569" s="16">
        <v>0</v>
      </c>
    </row>
    <row r="570" spans="1:62" ht="20.149999999999999" customHeight="1" x14ac:dyDescent="0.35">
      <c r="A570">
        <v>569</v>
      </c>
      <c r="B570" t="s">
        <v>360</v>
      </c>
      <c r="C570" t="s">
        <v>7483</v>
      </c>
      <c r="D570" s="15" t="s">
        <v>663</v>
      </c>
      <c r="E570" s="12" t="s">
        <v>98</v>
      </c>
      <c r="G570" s="12" t="s">
        <v>588</v>
      </c>
      <c r="H570" s="12" t="s">
        <v>589</v>
      </c>
      <c r="I570" s="12" t="s">
        <v>640</v>
      </c>
      <c r="J570" s="12" t="s">
        <v>2402</v>
      </c>
      <c r="K570" s="12" t="s">
        <v>1158</v>
      </c>
      <c r="N570" s="16" t="s">
        <v>206</v>
      </c>
      <c r="O570" s="16" t="s">
        <v>1159</v>
      </c>
      <c r="P570" s="12" t="s">
        <v>482</v>
      </c>
      <c r="Q570" s="16">
        <v>2023</v>
      </c>
      <c r="R570" s="16">
        <v>0.32</v>
      </c>
      <c r="S570" s="16">
        <v>0</v>
      </c>
      <c r="T570" s="16">
        <v>0</v>
      </c>
      <c r="V570" s="12" t="s">
        <v>204</v>
      </c>
      <c r="W570" s="12" t="s">
        <v>204</v>
      </c>
      <c r="X570" s="16">
        <v>1</v>
      </c>
      <c r="Y570" s="16">
        <v>14</v>
      </c>
      <c r="Z570" s="16">
        <v>0.32</v>
      </c>
      <c r="AA570" s="16">
        <f t="shared" si="98"/>
        <v>38.4</v>
      </c>
      <c r="AB570" s="16" t="s">
        <v>643</v>
      </c>
      <c r="AC570" s="16" t="s">
        <v>592</v>
      </c>
      <c r="AD570" s="16">
        <f t="shared" si="88"/>
        <v>13440</v>
      </c>
      <c r="AE570" s="16">
        <f t="shared" si="89"/>
        <v>112</v>
      </c>
      <c r="AF570" s="16">
        <f t="shared" si="90"/>
        <v>42000</v>
      </c>
      <c r="AG570" s="16">
        <f t="shared" si="91"/>
        <v>32</v>
      </c>
      <c r="AH570" s="12">
        <v>0</v>
      </c>
      <c r="AI570" s="16">
        <f t="shared" si="92"/>
        <v>2.2400000000000002</v>
      </c>
      <c r="AJ570" s="16">
        <f t="shared" si="93"/>
        <v>7728.0000000000009</v>
      </c>
      <c r="AK570" s="16">
        <f t="shared" si="94"/>
        <v>160</v>
      </c>
      <c r="AL570" s="16">
        <f t="shared" si="95"/>
        <v>1600</v>
      </c>
      <c r="AM570" s="16">
        <f t="shared" si="96"/>
        <v>28800</v>
      </c>
      <c r="AN570" s="16">
        <f t="shared" si="97"/>
        <v>93568</v>
      </c>
      <c r="AO570" s="12" t="s">
        <v>592</v>
      </c>
      <c r="AP570" s="16" t="s">
        <v>207</v>
      </c>
      <c r="AQ570" s="16" t="s">
        <v>204</v>
      </c>
      <c r="AS570" s="16" t="s">
        <v>2408</v>
      </c>
      <c r="AT570" s="16" t="s">
        <v>2407</v>
      </c>
      <c r="AU570" t="s">
        <v>2410</v>
      </c>
      <c r="AV570" s="15" t="s">
        <v>2409</v>
      </c>
      <c r="AW570" s="16" t="s">
        <v>593</v>
      </c>
      <c r="AX570" s="16" t="s">
        <v>204</v>
      </c>
      <c r="AY570" s="16" t="s">
        <v>204</v>
      </c>
      <c r="AZ570" s="16" t="s">
        <v>204</v>
      </c>
      <c r="BA570" s="16" t="s">
        <v>204</v>
      </c>
      <c r="BB570" s="16" t="s">
        <v>204</v>
      </c>
      <c r="BC570" s="16">
        <v>0.32</v>
      </c>
      <c r="BD570" s="16">
        <v>2</v>
      </c>
      <c r="BE570" s="16">
        <v>880</v>
      </c>
      <c r="BF570" s="16">
        <v>560</v>
      </c>
      <c r="BG570" s="16">
        <v>0</v>
      </c>
      <c r="BH570" s="16">
        <v>240</v>
      </c>
      <c r="BI570" s="16">
        <v>320</v>
      </c>
      <c r="BJ570" s="16">
        <v>0</v>
      </c>
    </row>
    <row r="571" spans="1:62" ht="20.149999999999999" customHeight="1" x14ac:dyDescent="0.35">
      <c r="A571">
        <v>570</v>
      </c>
      <c r="B571" t="s">
        <v>360</v>
      </c>
      <c r="C571" t="s">
        <v>7484</v>
      </c>
      <c r="D571" s="15" t="s">
        <v>1163</v>
      </c>
      <c r="E571" s="12" t="s">
        <v>98</v>
      </c>
      <c r="G571" s="12" t="s">
        <v>588</v>
      </c>
      <c r="H571" s="12" t="s">
        <v>589</v>
      </c>
      <c r="I571" s="12" t="s">
        <v>640</v>
      </c>
      <c r="J571" s="12" t="s">
        <v>2402</v>
      </c>
      <c r="K571" s="12" t="s">
        <v>1158</v>
      </c>
      <c r="N571" s="16" t="s">
        <v>206</v>
      </c>
      <c r="O571" s="16" t="s">
        <v>1159</v>
      </c>
      <c r="P571" s="12" t="s">
        <v>482</v>
      </c>
      <c r="Q571" s="16">
        <v>2023</v>
      </c>
      <c r="R571" s="16">
        <v>0.38</v>
      </c>
      <c r="S571" s="16">
        <v>0</v>
      </c>
      <c r="T571" s="16">
        <v>0</v>
      </c>
      <c r="V571" s="12" t="s">
        <v>204</v>
      </c>
      <c r="W571" s="12" t="s">
        <v>204</v>
      </c>
      <c r="X571" s="16">
        <v>1</v>
      </c>
      <c r="Y571" s="16">
        <v>7</v>
      </c>
      <c r="Z571" s="16">
        <v>0.38</v>
      </c>
      <c r="AA571" s="16">
        <f t="shared" si="98"/>
        <v>45.6</v>
      </c>
      <c r="AB571" s="16" t="s">
        <v>643</v>
      </c>
      <c r="AC571" s="16" t="s">
        <v>592</v>
      </c>
      <c r="AD571" s="16">
        <f t="shared" si="88"/>
        <v>15960</v>
      </c>
      <c r="AE571" s="16">
        <f t="shared" si="89"/>
        <v>133</v>
      </c>
      <c r="AF571" s="16">
        <f t="shared" si="90"/>
        <v>49875</v>
      </c>
      <c r="AG571" s="16">
        <f t="shared" si="91"/>
        <v>38</v>
      </c>
      <c r="AH571" s="12">
        <v>0</v>
      </c>
      <c r="AI571" s="16">
        <f t="shared" si="92"/>
        <v>2.66</v>
      </c>
      <c r="AJ571" s="16">
        <f t="shared" si="93"/>
        <v>9177</v>
      </c>
      <c r="AK571" s="16">
        <f t="shared" si="94"/>
        <v>190</v>
      </c>
      <c r="AL571" s="16">
        <f t="shared" si="95"/>
        <v>1900</v>
      </c>
      <c r="AM571" s="16">
        <f t="shared" si="96"/>
        <v>34200</v>
      </c>
      <c r="AN571" s="16">
        <f t="shared" si="97"/>
        <v>111112</v>
      </c>
      <c r="AO571" s="12" t="s">
        <v>592</v>
      </c>
      <c r="AP571" s="16" t="s">
        <v>207</v>
      </c>
      <c r="AQ571" s="16" t="s">
        <v>204</v>
      </c>
      <c r="AS571" s="16" t="s">
        <v>2408</v>
      </c>
      <c r="AT571" s="16" t="s">
        <v>2407</v>
      </c>
      <c r="AU571" t="s">
        <v>2410</v>
      </c>
      <c r="AV571" s="15" t="s">
        <v>2409</v>
      </c>
      <c r="AW571" s="16" t="s">
        <v>593</v>
      </c>
      <c r="AX571" s="16" t="s">
        <v>204</v>
      </c>
      <c r="AY571" s="16" t="s">
        <v>204</v>
      </c>
      <c r="AZ571" s="16" t="s">
        <v>204</v>
      </c>
      <c r="BA571" s="16" t="s">
        <v>204</v>
      </c>
      <c r="BB571" s="16" t="s">
        <v>204</v>
      </c>
      <c r="BC571" s="16">
        <v>0.38</v>
      </c>
      <c r="BD571" s="16">
        <v>2.4</v>
      </c>
      <c r="BE571" s="16">
        <v>960</v>
      </c>
      <c r="BF571" s="16">
        <v>560</v>
      </c>
      <c r="BG571" s="16">
        <v>0</v>
      </c>
      <c r="BH571" s="16">
        <v>400</v>
      </c>
      <c r="BI571" s="16">
        <v>480</v>
      </c>
      <c r="BJ571" s="16">
        <v>0</v>
      </c>
    </row>
    <row r="572" spans="1:62" ht="20.149999999999999" customHeight="1" x14ac:dyDescent="0.35">
      <c r="A572">
        <v>571</v>
      </c>
      <c r="B572" t="s">
        <v>360</v>
      </c>
      <c r="C572" t="s">
        <v>7485</v>
      </c>
      <c r="D572" s="15" t="s">
        <v>1164</v>
      </c>
      <c r="E572" s="12" t="s">
        <v>98</v>
      </c>
      <c r="G572" s="12" t="s">
        <v>588</v>
      </c>
      <c r="H572" s="12" t="s">
        <v>589</v>
      </c>
      <c r="I572" s="12" t="s">
        <v>640</v>
      </c>
      <c r="J572" s="12" t="s">
        <v>2402</v>
      </c>
      <c r="K572" s="12" t="s">
        <v>1158</v>
      </c>
      <c r="N572" s="16" t="s">
        <v>206</v>
      </c>
      <c r="O572" s="16" t="s">
        <v>1159</v>
      </c>
      <c r="P572" s="12" t="s">
        <v>482</v>
      </c>
      <c r="Q572" s="16">
        <v>2023</v>
      </c>
      <c r="R572" s="16">
        <v>0.87</v>
      </c>
      <c r="S572" s="16">
        <v>0</v>
      </c>
      <c r="T572" s="16">
        <v>0</v>
      </c>
      <c r="V572" s="12" t="s">
        <v>204</v>
      </c>
      <c r="W572" s="12" t="s">
        <v>204</v>
      </c>
      <c r="X572" s="16">
        <v>1</v>
      </c>
      <c r="Y572" s="16">
        <v>12</v>
      </c>
      <c r="Z572" s="16">
        <v>0.87</v>
      </c>
      <c r="AA572" s="16">
        <f t="shared" si="98"/>
        <v>104.4</v>
      </c>
      <c r="AB572" s="16" t="s">
        <v>643</v>
      </c>
      <c r="AC572" s="16" t="s">
        <v>592</v>
      </c>
      <c r="AD572" s="16">
        <f t="shared" si="88"/>
        <v>36540</v>
      </c>
      <c r="AE572" s="16">
        <f t="shared" si="89"/>
        <v>304.5</v>
      </c>
      <c r="AF572" s="16">
        <f t="shared" si="90"/>
        <v>114187.5</v>
      </c>
      <c r="AG572" s="16">
        <f t="shared" si="91"/>
        <v>87</v>
      </c>
      <c r="AH572" s="12">
        <v>0</v>
      </c>
      <c r="AI572" s="16">
        <f t="shared" si="92"/>
        <v>6.09</v>
      </c>
      <c r="AJ572" s="16">
        <f t="shared" si="93"/>
        <v>21010.5</v>
      </c>
      <c r="AK572" s="16">
        <f t="shared" si="94"/>
        <v>435</v>
      </c>
      <c r="AL572" s="16">
        <f t="shared" si="95"/>
        <v>4350</v>
      </c>
      <c r="AM572" s="16">
        <f t="shared" si="96"/>
        <v>78300</v>
      </c>
      <c r="AN572" s="16">
        <f t="shared" si="97"/>
        <v>254388</v>
      </c>
      <c r="AO572" s="12" t="s">
        <v>592</v>
      </c>
      <c r="AP572" s="16" t="s">
        <v>207</v>
      </c>
      <c r="AQ572" s="16" t="s">
        <v>204</v>
      </c>
      <c r="AS572" s="16" t="s">
        <v>2408</v>
      </c>
      <c r="AT572" s="16" t="s">
        <v>2407</v>
      </c>
      <c r="AU572" t="s">
        <v>2410</v>
      </c>
      <c r="AV572" s="15" t="s">
        <v>2409</v>
      </c>
      <c r="AW572" s="16" t="s">
        <v>593</v>
      </c>
      <c r="AX572" s="16" t="s">
        <v>204</v>
      </c>
      <c r="AY572" s="16" t="s">
        <v>204</v>
      </c>
      <c r="AZ572" s="16" t="s">
        <v>204</v>
      </c>
      <c r="BA572" s="16" t="s">
        <v>204</v>
      </c>
      <c r="BB572" s="16" t="s">
        <v>204</v>
      </c>
      <c r="BC572" s="16">
        <v>0.87</v>
      </c>
      <c r="BD572" s="16">
        <v>6</v>
      </c>
      <c r="BE572" s="16">
        <v>2480</v>
      </c>
      <c r="BF572" s="16">
        <v>1600</v>
      </c>
      <c r="BG572" s="16">
        <v>0</v>
      </c>
      <c r="BH572" s="16">
        <v>800</v>
      </c>
      <c r="BI572" s="16">
        <v>1120</v>
      </c>
      <c r="BJ572" s="16">
        <v>0</v>
      </c>
    </row>
    <row r="573" spans="1:62" ht="20.149999999999999" customHeight="1" x14ac:dyDescent="0.35">
      <c r="A573">
        <v>572</v>
      </c>
      <c r="B573" t="s">
        <v>360</v>
      </c>
      <c r="C573" t="s">
        <v>7486</v>
      </c>
      <c r="D573" s="15" t="s">
        <v>1165</v>
      </c>
      <c r="E573" s="12" t="s">
        <v>98</v>
      </c>
      <c r="G573" s="12" t="s">
        <v>588</v>
      </c>
      <c r="H573" s="12" t="s">
        <v>589</v>
      </c>
      <c r="I573" s="12" t="s">
        <v>640</v>
      </c>
      <c r="J573" s="12" t="s">
        <v>2402</v>
      </c>
      <c r="K573" s="12" t="s">
        <v>1158</v>
      </c>
      <c r="N573" s="16" t="s">
        <v>206</v>
      </c>
      <c r="O573" s="16" t="s">
        <v>1159</v>
      </c>
      <c r="P573" s="12" t="s">
        <v>482</v>
      </c>
      <c r="Q573" s="16">
        <v>2023</v>
      </c>
      <c r="R573" s="16">
        <v>0.74</v>
      </c>
      <c r="S573" s="16">
        <v>0</v>
      </c>
      <c r="T573" s="16">
        <v>0</v>
      </c>
      <c r="V573" s="12" t="s">
        <v>204</v>
      </c>
      <c r="W573" s="12" t="s">
        <v>204</v>
      </c>
      <c r="X573" s="16">
        <v>1</v>
      </c>
      <c r="Y573" s="16">
        <v>14</v>
      </c>
      <c r="Z573" s="16">
        <v>0.74</v>
      </c>
      <c r="AA573" s="16">
        <f t="shared" si="98"/>
        <v>88.8</v>
      </c>
      <c r="AB573" s="16" t="s">
        <v>643</v>
      </c>
      <c r="AC573" s="16" t="s">
        <v>592</v>
      </c>
      <c r="AD573" s="16">
        <f t="shared" si="88"/>
        <v>31080</v>
      </c>
      <c r="AE573" s="16">
        <f t="shared" si="89"/>
        <v>259</v>
      </c>
      <c r="AF573" s="16">
        <f t="shared" si="90"/>
        <v>97125</v>
      </c>
      <c r="AG573" s="16">
        <f t="shared" si="91"/>
        <v>74</v>
      </c>
      <c r="AH573" s="12">
        <v>0</v>
      </c>
      <c r="AI573" s="16">
        <f t="shared" si="92"/>
        <v>5.18</v>
      </c>
      <c r="AJ573" s="16">
        <f t="shared" si="93"/>
        <v>17871</v>
      </c>
      <c r="AK573" s="16">
        <f t="shared" si="94"/>
        <v>370</v>
      </c>
      <c r="AL573" s="16">
        <f t="shared" si="95"/>
        <v>3700</v>
      </c>
      <c r="AM573" s="16">
        <f t="shared" si="96"/>
        <v>66600</v>
      </c>
      <c r="AN573" s="16">
        <f t="shared" si="97"/>
        <v>216376</v>
      </c>
      <c r="AO573" s="12" t="s">
        <v>592</v>
      </c>
      <c r="AP573" s="16" t="s">
        <v>207</v>
      </c>
      <c r="AQ573" s="16" t="s">
        <v>204</v>
      </c>
      <c r="AS573" s="16" t="s">
        <v>2408</v>
      </c>
      <c r="AT573" s="16" t="s">
        <v>2407</v>
      </c>
      <c r="AU573" t="s">
        <v>2410</v>
      </c>
      <c r="AV573" s="15" t="s">
        <v>2409</v>
      </c>
      <c r="AW573" s="16" t="s">
        <v>593</v>
      </c>
      <c r="AX573" s="16" t="s">
        <v>204</v>
      </c>
      <c r="AY573" s="16" t="s">
        <v>204</v>
      </c>
      <c r="AZ573" s="16" t="s">
        <v>204</v>
      </c>
      <c r="BA573" s="16" t="s">
        <v>204</v>
      </c>
      <c r="BB573" s="16" t="s">
        <v>204</v>
      </c>
      <c r="BC573" s="16">
        <v>0.74</v>
      </c>
      <c r="BD573" s="16">
        <v>5.2</v>
      </c>
      <c r="BE573" s="16">
        <v>2400</v>
      </c>
      <c r="BF573" s="16">
        <v>1200</v>
      </c>
      <c r="BG573" s="16">
        <v>0</v>
      </c>
      <c r="BH573" s="16">
        <v>800</v>
      </c>
      <c r="BI573" s="16">
        <v>800</v>
      </c>
      <c r="BJ573" s="16">
        <v>0</v>
      </c>
    </row>
    <row r="574" spans="1:62" ht="20.149999999999999" customHeight="1" x14ac:dyDescent="0.35">
      <c r="A574">
        <v>573</v>
      </c>
      <c r="B574" t="s">
        <v>360</v>
      </c>
      <c r="C574" t="s">
        <v>7487</v>
      </c>
      <c r="D574" s="15" t="s">
        <v>1166</v>
      </c>
      <c r="E574" s="12" t="s">
        <v>98</v>
      </c>
      <c r="G574" s="12" t="s">
        <v>588</v>
      </c>
      <c r="H574" s="12" t="s">
        <v>589</v>
      </c>
      <c r="I574" s="12" t="s">
        <v>640</v>
      </c>
      <c r="J574" s="12" t="s">
        <v>2402</v>
      </c>
      <c r="K574" s="12" t="s">
        <v>1158</v>
      </c>
      <c r="N574" s="16" t="s">
        <v>206</v>
      </c>
      <c r="O574" s="16" t="s">
        <v>1159</v>
      </c>
      <c r="P574" s="12" t="s">
        <v>482</v>
      </c>
      <c r="Q574" s="16">
        <v>2023</v>
      </c>
      <c r="R574" s="16">
        <v>0.43</v>
      </c>
      <c r="S574" s="16">
        <v>0</v>
      </c>
      <c r="T574" s="16">
        <v>0</v>
      </c>
      <c r="V574" s="12" t="s">
        <v>204</v>
      </c>
      <c r="W574" s="12" t="s">
        <v>204</v>
      </c>
      <c r="X574" s="16">
        <v>1</v>
      </c>
      <c r="Y574" s="16">
        <v>12</v>
      </c>
      <c r="Z574" s="16">
        <v>0.43</v>
      </c>
      <c r="AA574" s="16">
        <f t="shared" si="98"/>
        <v>51.6</v>
      </c>
      <c r="AB574" s="16" t="s">
        <v>643</v>
      </c>
      <c r="AC574" s="16" t="s">
        <v>592</v>
      </c>
      <c r="AD574" s="16">
        <f t="shared" si="88"/>
        <v>18060</v>
      </c>
      <c r="AE574" s="16">
        <f t="shared" si="89"/>
        <v>150.5</v>
      </c>
      <c r="AF574" s="16">
        <f t="shared" si="90"/>
        <v>56437.5</v>
      </c>
      <c r="AG574" s="16">
        <f t="shared" si="91"/>
        <v>43</v>
      </c>
      <c r="AH574" s="12">
        <v>0</v>
      </c>
      <c r="AI574" s="16">
        <f t="shared" si="92"/>
        <v>3.01</v>
      </c>
      <c r="AJ574" s="16">
        <f t="shared" si="93"/>
        <v>10384.5</v>
      </c>
      <c r="AK574" s="16">
        <f t="shared" si="94"/>
        <v>215</v>
      </c>
      <c r="AL574" s="16">
        <f t="shared" si="95"/>
        <v>2150</v>
      </c>
      <c r="AM574" s="16">
        <f t="shared" si="96"/>
        <v>38700</v>
      </c>
      <c r="AN574" s="16">
        <f t="shared" si="97"/>
        <v>125732</v>
      </c>
      <c r="AO574" s="12" t="s">
        <v>592</v>
      </c>
      <c r="AP574" s="16" t="s">
        <v>207</v>
      </c>
      <c r="AQ574" s="16" t="s">
        <v>204</v>
      </c>
      <c r="AS574" s="16" t="s">
        <v>2408</v>
      </c>
      <c r="AT574" s="16" t="s">
        <v>2407</v>
      </c>
      <c r="AU574" t="s">
        <v>2410</v>
      </c>
      <c r="AV574" s="15" t="s">
        <v>2409</v>
      </c>
      <c r="AW574" s="16" t="s">
        <v>593</v>
      </c>
      <c r="AX574" s="16" t="s">
        <v>204</v>
      </c>
      <c r="AY574" s="16" t="s">
        <v>204</v>
      </c>
      <c r="AZ574" s="16" t="s">
        <v>204</v>
      </c>
      <c r="BA574" s="16" t="s">
        <v>204</v>
      </c>
      <c r="BB574" s="16" t="s">
        <v>204</v>
      </c>
      <c r="BC574" s="16">
        <v>0.43</v>
      </c>
      <c r="BD574" s="16">
        <v>3.2</v>
      </c>
      <c r="BE574" s="16">
        <v>1200</v>
      </c>
      <c r="BF574" s="16">
        <v>560</v>
      </c>
      <c r="BG574" s="16">
        <v>0</v>
      </c>
      <c r="BH574" s="16">
        <v>640</v>
      </c>
      <c r="BI574" s="16">
        <v>800</v>
      </c>
      <c r="BJ574" s="16">
        <v>0</v>
      </c>
    </row>
    <row r="575" spans="1:62" ht="20.149999999999999" customHeight="1" x14ac:dyDescent="0.35">
      <c r="A575">
        <v>574</v>
      </c>
      <c r="B575" t="s">
        <v>360</v>
      </c>
      <c r="C575" t="s">
        <v>7488</v>
      </c>
      <c r="D575" s="15" t="s">
        <v>1167</v>
      </c>
      <c r="E575" s="12" t="s">
        <v>93</v>
      </c>
      <c r="G575" s="12" t="s">
        <v>588</v>
      </c>
      <c r="H575" s="12" t="s">
        <v>589</v>
      </c>
      <c r="I575" s="12" t="s">
        <v>640</v>
      </c>
      <c r="J575" s="12" t="s">
        <v>2402</v>
      </c>
      <c r="K575" s="12" t="s">
        <v>1158</v>
      </c>
      <c r="N575" s="16" t="s">
        <v>206</v>
      </c>
      <c r="O575" s="16" t="s">
        <v>1159</v>
      </c>
      <c r="P575" s="12" t="s">
        <v>482</v>
      </c>
      <c r="Q575" s="16">
        <v>2023</v>
      </c>
      <c r="R575" s="16">
        <v>0.6</v>
      </c>
      <c r="S575" s="16">
        <v>0</v>
      </c>
      <c r="T575" s="16">
        <v>0</v>
      </c>
      <c r="V575" s="12" t="s">
        <v>204</v>
      </c>
      <c r="W575" s="12" t="s">
        <v>204</v>
      </c>
      <c r="X575" s="16">
        <v>1</v>
      </c>
      <c r="Y575" s="16">
        <v>6</v>
      </c>
      <c r="Z575" s="16">
        <v>0.6</v>
      </c>
      <c r="AA575" s="16">
        <f t="shared" si="98"/>
        <v>72</v>
      </c>
      <c r="AB575" s="16" t="s">
        <v>643</v>
      </c>
      <c r="AC575" s="16" t="s">
        <v>592</v>
      </c>
      <c r="AD575" s="16">
        <f t="shared" si="88"/>
        <v>25200</v>
      </c>
      <c r="AE575" s="16">
        <f t="shared" si="89"/>
        <v>210</v>
      </c>
      <c r="AF575" s="16">
        <f t="shared" si="90"/>
        <v>78750</v>
      </c>
      <c r="AG575" s="16">
        <f t="shared" si="91"/>
        <v>60</v>
      </c>
      <c r="AH575" s="12">
        <v>0</v>
      </c>
      <c r="AI575" s="16">
        <f t="shared" si="92"/>
        <v>4.2</v>
      </c>
      <c r="AJ575" s="16">
        <f t="shared" si="93"/>
        <v>14490</v>
      </c>
      <c r="AK575" s="16">
        <f t="shared" si="94"/>
        <v>300</v>
      </c>
      <c r="AL575" s="16">
        <f t="shared" si="95"/>
        <v>3000</v>
      </c>
      <c r="AM575" s="16">
        <f t="shared" si="96"/>
        <v>54000</v>
      </c>
      <c r="AN575" s="16">
        <f t="shared" si="97"/>
        <v>175440</v>
      </c>
      <c r="AO575" s="12" t="s">
        <v>592</v>
      </c>
      <c r="AP575" s="16" t="s">
        <v>207</v>
      </c>
      <c r="AQ575" s="16" t="s">
        <v>204</v>
      </c>
      <c r="AS575" s="16" t="s">
        <v>2408</v>
      </c>
      <c r="AT575" s="16" t="s">
        <v>2407</v>
      </c>
      <c r="AU575" t="s">
        <v>2410</v>
      </c>
      <c r="AV575" s="15" t="s">
        <v>2409</v>
      </c>
      <c r="AW575" s="16" t="s">
        <v>593</v>
      </c>
      <c r="AX575" s="16" t="s">
        <v>204</v>
      </c>
      <c r="AY575" s="16" t="s">
        <v>204</v>
      </c>
      <c r="AZ575" s="16" t="s">
        <v>204</v>
      </c>
      <c r="BA575" s="16" t="s">
        <v>204</v>
      </c>
      <c r="BB575" s="16" t="s">
        <v>204</v>
      </c>
      <c r="BC575" s="16">
        <v>0.6</v>
      </c>
      <c r="BD575" s="16">
        <v>4.4000000000000004</v>
      </c>
      <c r="BE575" s="16">
        <v>1440</v>
      </c>
      <c r="BF575" s="16">
        <v>800</v>
      </c>
      <c r="BG575" s="16">
        <v>0</v>
      </c>
      <c r="BH575" s="16">
        <v>800</v>
      </c>
      <c r="BI575" s="16">
        <v>1360</v>
      </c>
      <c r="BJ575" s="16">
        <v>0</v>
      </c>
    </row>
    <row r="576" spans="1:62" ht="20.149999999999999" customHeight="1" x14ac:dyDescent="0.35">
      <c r="A576">
        <v>575</v>
      </c>
      <c r="B576" t="s">
        <v>360</v>
      </c>
      <c r="C576" t="s">
        <v>7489</v>
      </c>
      <c r="D576" s="15" t="s">
        <v>1168</v>
      </c>
      <c r="E576" s="12" t="s">
        <v>98</v>
      </c>
      <c r="G576" s="12" t="s">
        <v>588</v>
      </c>
      <c r="H576" s="12" t="s">
        <v>589</v>
      </c>
      <c r="I576" s="12" t="s">
        <v>640</v>
      </c>
      <c r="J576" s="12" t="s">
        <v>2402</v>
      </c>
      <c r="K576" s="12" t="s">
        <v>1158</v>
      </c>
      <c r="N576" s="16" t="s">
        <v>206</v>
      </c>
      <c r="O576" s="16" t="s">
        <v>1159</v>
      </c>
      <c r="P576" s="12" t="s">
        <v>482</v>
      </c>
      <c r="Q576" s="16">
        <v>2023</v>
      </c>
      <c r="R576" s="16">
        <v>0.46</v>
      </c>
      <c r="S576" s="16">
        <v>0</v>
      </c>
      <c r="T576" s="16">
        <v>0</v>
      </c>
      <c r="V576" s="12" t="s">
        <v>204</v>
      </c>
      <c r="W576" s="12" t="s">
        <v>204</v>
      </c>
      <c r="X576" s="16">
        <v>1</v>
      </c>
      <c r="Y576" s="16">
        <v>9</v>
      </c>
      <c r="Z576" s="16">
        <v>0.46</v>
      </c>
      <c r="AA576" s="16">
        <f t="shared" si="98"/>
        <v>55.2</v>
      </c>
      <c r="AB576" s="16" t="s">
        <v>643</v>
      </c>
      <c r="AC576" s="16" t="s">
        <v>592</v>
      </c>
      <c r="AD576" s="16">
        <f t="shared" si="88"/>
        <v>19320</v>
      </c>
      <c r="AE576" s="16">
        <f t="shared" si="89"/>
        <v>161</v>
      </c>
      <c r="AF576" s="16">
        <f t="shared" si="90"/>
        <v>60375</v>
      </c>
      <c r="AG576" s="16">
        <f t="shared" si="91"/>
        <v>46</v>
      </c>
      <c r="AH576" s="12">
        <v>0</v>
      </c>
      <c r="AI576" s="16">
        <f t="shared" si="92"/>
        <v>3.22</v>
      </c>
      <c r="AJ576" s="16">
        <f t="shared" si="93"/>
        <v>11109</v>
      </c>
      <c r="AK576" s="16">
        <f t="shared" si="94"/>
        <v>230</v>
      </c>
      <c r="AL576" s="16">
        <f t="shared" si="95"/>
        <v>2300</v>
      </c>
      <c r="AM576" s="16">
        <f t="shared" si="96"/>
        <v>41400</v>
      </c>
      <c r="AN576" s="16">
        <f t="shared" si="97"/>
        <v>134504</v>
      </c>
      <c r="AO576" s="12" t="s">
        <v>592</v>
      </c>
      <c r="AP576" s="16" t="s">
        <v>207</v>
      </c>
      <c r="AQ576" s="16" t="s">
        <v>204</v>
      </c>
      <c r="AS576" s="16" t="s">
        <v>2408</v>
      </c>
      <c r="AT576" s="16" t="s">
        <v>2407</v>
      </c>
      <c r="AU576" t="s">
        <v>2410</v>
      </c>
      <c r="AV576" s="15" t="s">
        <v>2409</v>
      </c>
      <c r="AW576" s="16" t="s">
        <v>593</v>
      </c>
      <c r="AX576" s="16" t="s">
        <v>204</v>
      </c>
      <c r="AY576" s="16" t="s">
        <v>204</v>
      </c>
      <c r="AZ576" s="16" t="s">
        <v>204</v>
      </c>
      <c r="BA576" s="16" t="s">
        <v>204</v>
      </c>
      <c r="BB576" s="16" t="s">
        <v>204</v>
      </c>
      <c r="BC576" s="16">
        <v>0.46</v>
      </c>
      <c r="BD576" s="16">
        <v>2.8</v>
      </c>
      <c r="BE576" s="16">
        <v>1280</v>
      </c>
      <c r="BF576" s="16">
        <v>560</v>
      </c>
      <c r="BG576" s="16">
        <v>0</v>
      </c>
      <c r="BH576" s="16">
        <v>480</v>
      </c>
      <c r="BI576" s="16">
        <v>480</v>
      </c>
      <c r="BJ576" s="16">
        <v>0</v>
      </c>
    </row>
    <row r="577" spans="1:62" ht="20.149999999999999" customHeight="1" x14ac:dyDescent="0.35">
      <c r="A577">
        <v>576</v>
      </c>
      <c r="B577" t="s">
        <v>360</v>
      </c>
      <c r="C577" t="s">
        <v>7490</v>
      </c>
      <c r="D577" s="15" t="s">
        <v>1169</v>
      </c>
      <c r="E577" s="12" t="s">
        <v>93</v>
      </c>
      <c r="G577" s="12" t="s">
        <v>588</v>
      </c>
      <c r="H577" s="12" t="s">
        <v>589</v>
      </c>
      <c r="I577" s="12" t="s">
        <v>640</v>
      </c>
      <c r="J577" s="12" t="s">
        <v>2402</v>
      </c>
      <c r="K577" s="12" t="s">
        <v>1158</v>
      </c>
      <c r="N577" s="16" t="s">
        <v>206</v>
      </c>
      <c r="O577" s="16" t="s">
        <v>1159</v>
      </c>
      <c r="P577" s="12" t="s">
        <v>482</v>
      </c>
      <c r="Q577" s="16">
        <v>2023</v>
      </c>
      <c r="R577" s="16">
        <v>0.3</v>
      </c>
      <c r="S577" s="16">
        <v>0</v>
      </c>
      <c r="T577" s="16">
        <v>0</v>
      </c>
      <c r="V577" s="12" t="s">
        <v>204</v>
      </c>
      <c r="W577" s="12" t="s">
        <v>204</v>
      </c>
      <c r="X577" s="16">
        <v>1</v>
      </c>
      <c r="Y577" s="16">
        <v>9</v>
      </c>
      <c r="Z577" s="16">
        <v>0.3</v>
      </c>
      <c r="AA577" s="16">
        <f t="shared" si="98"/>
        <v>36</v>
      </c>
      <c r="AB577" s="16" t="s">
        <v>643</v>
      </c>
      <c r="AC577" s="16" t="s">
        <v>592</v>
      </c>
      <c r="AD577" s="16">
        <f t="shared" si="88"/>
        <v>12600</v>
      </c>
      <c r="AE577" s="16">
        <f t="shared" si="89"/>
        <v>105</v>
      </c>
      <c r="AF577" s="16">
        <f t="shared" si="90"/>
        <v>39375</v>
      </c>
      <c r="AG577" s="16">
        <f t="shared" si="91"/>
        <v>30</v>
      </c>
      <c r="AH577" s="12">
        <v>0</v>
      </c>
      <c r="AI577" s="16">
        <f t="shared" si="92"/>
        <v>2.1</v>
      </c>
      <c r="AJ577" s="16">
        <f t="shared" si="93"/>
        <v>7245</v>
      </c>
      <c r="AK577" s="16">
        <f t="shared" si="94"/>
        <v>150</v>
      </c>
      <c r="AL577" s="16">
        <f t="shared" si="95"/>
        <v>1500</v>
      </c>
      <c r="AM577" s="16">
        <f t="shared" si="96"/>
        <v>27000</v>
      </c>
      <c r="AN577" s="16">
        <f t="shared" si="97"/>
        <v>87720</v>
      </c>
      <c r="AO577" s="12" t="s">
        <v>592</v>
      </c>
      <c r="AP577" s="16" t="s">
        <v>207</v>
      </c>
      <c r="AQ577" s="16" t="s">
        <v>204</v>
      </c>
      <c r="AS577" s="16" t="s">
        <v>2408</v>
      </c>
      <c r="AT577" s="16" t="s">
        <v>2407</v>
      </c>
      <c r="AU577" t="s">
        <v>2410</v>
      </c>
      <c r="AV577" s="15" t="s">
        <v>2409</v>
      </c>
      <c r="AW577" s="16" t="s">
        <v>593</v>
      </c>
      <c r="AX577" s="16" t="s">
        <v>204</v>
      </c>
      <c r="AY577" s="16" t="s">
        <v>204</v>
      </c>
      <c r="AZ577" s="16" t="s">
        <v>204</v>
      </c>
      <c r="BA577" s="16" t="s">
        <v>204</v>
      </c>
      <c r="BB577" s="16" t="s">
        <v>204</v>
      </c>
      <c r="BC577" s="16">
        <v>0.3</v>
      </c>
      <c r="BD577" s="16">
        <v>2.4</v>
      </c>
      <c r="BE577" s="16">
        <v>800</v>
      </c>
      <c r="BF577" s="16">
        <v>480</v>
      </c>
      <c r="BG577" s="16">
        <v>0</v>
      </c>
      <c r="BH577" s="16">
        <v>560</v>
      </c>
      <c r="BI577" s="16">
        <v>560</v>
      </c>
      <c r="BJ577" s="16">
        <v>0</v>
      </c>
    </row>
    <row r="578" spans="1:62" ht="20.149999999999999" customHeight="1" x14ac:dyDescent="0.35">
      <c r="A578">
        <v>577</v>
      </c>
      <c r="B578" t="s">
        <v>360</v>
      </c>
      <c r="C578" t="s">
        <v>7491</v>
      </c>
      <c r="D578" s="15" t="s">
        <v>1170</v>
      </c>
      <c r="E578" s="12" t="s">
        <v>98</v>
      </c>
      <c r="G578" s="12" t="s">
        <v>588</v>
      </c>
      <c r="H578" s="12" t="s">
        <v>589</v>
      </c>
      <c r="I578" s="12" t="s">
        <v>640</v>
      </c>
      <c r="J578" s="12" t="s">
        <v>2402</v>
      </c>
      <c r="K578" s="12" t="s">
        <v>1158</v>
      </c>
      <c r="N578" s="16" t="s">
        <v>206</v>
      </c>
      <c r="O578" s="16" t="s">
        <v>1159</v>
      </c>
      <c r="P578" s="12" t="s">
        <v>482</v>
      </c>
      <c r="Q578" s="16">
        <v>2023</v>
      </c>
      <c r="R578" s="16">
        <v>0.36</v>
      </c>
      <c r="S578" s="16">
        <v>0</v>
      </c>
      <c r="T578" s="16">
        <v>0</v>
      </c>
      <c r="V578" s="12" t="s">
        <v>204</v>
      </c>
      <c r="W578" s="12" t="s">
        <v>204</v>
      </c>
      <c r="X578" s="16">
        <v>1</v>
      </c>
      <c r="Y578" s="16">
        <v>11</v>
      </c>
      <c r="Z578" s="16">
        <v>0.36</v>
      </c>
      <c r="AA578" s="16">
        <f t="shared" si="98"/>
        <v>43.199999999999996</v>
      </c>
      <c r="AB578" s="16" t="s">
        <v>643</v>
      </c>
      <c r="AC578" s="16" t="s">
        <v>592</v>
      </c>
      <c r="AD578" s="16">
        <f t="shared" si="88"/>
        <v>15119.999999999998</v>
      </c>
      <c r="AE578" s="16">
        <f t="shared" si="89"/>
        <v>126</v>
      </c>
      <c r="AF578" s="16">
        <f t="shared" si="90"/>
        <v>47250</v>
      </c>
      <c r="AG578" s="16">
        <f t="shared" si="91"/>
        <v>36</v>
      </c>
      <c r="AH578" s="12">
        <v>0</v>
      </c>
      <c r="AI578" s="16">
        <f t="shared" si="92"/>
        <v>2.52</v>
      </c>
      <c r="AJ578" s="16">
        <f t="shared" si="93"/>
        <v>8694</v>
      </c>
      <c r="AK578" s="16">
        <f t="shared" si="94"/>
        <v>180</v>
      </c>
      <c r="AL578" s="16">
        <f t="shared" si="95"/>
        <v>1800</v>
      </c>
      <c r="AM578" s="16">
        <f t="shared" si="96"/>
        <v>32400</v>
      </c>
      <c r="AN578" s="16">
        <f t="shared" si="97"/>
        <v>105264</v>
      </c>
      <c r="AO578" s="12" t="s">
        <v>592</v>
      </c>
      <c r="AP578" s="16" t="s">
        <v>207</v>
      </c>
      <c r="AQ578" s="16" t="s">
        <v>204</v>
      </c>
      <c r="AS578" s="16" t="s">
        <v>2408</v>
      </c>
      <c r="AT578" s="16" t="s">
        <v>2407</v>
      </c>
      <c r="AU578" t="s">
        <v>2410</v>
      </c>
      <c r="AV578" s="15" t="s">
        <v>2409</v>
      </c>
      <c r="AW578" s="16" t="s">
        <v>593</v>
      </c>
      <c r="AX578" s="16" t="s">
        <v>204</v>
      </c>
      <c r="AY578" s="16" t="s">
        <v>204</v>
      </c>
      <c r="AZ578" s="16" t="s">
        <v>204</v>
      </c>
      <c r="BA578" s="16" t="s">
        <v>204</v>
      </c>
      <c r="BB578" s="16" t="s">
        <v>204</v>
      </c>
      <c r="BC578" s="16">
        <v>0.36</v>
      </c>
      <c r="BD578" s="16">
        <v>2.16</v>
      </c>
      <c r="BE578" s="16">
        <v>960</v>
      </c>
      <c r="BF578" s="16">
        <v>400</v>
      </c>
      <c r="BG578" s="16">
        <v>0</v>
      </c>
      <c r="BH578" s="16">
        <v>400</v>
      </c>
      <c r="BI578" s="16">
        <v>640</v>
      </c>
      <c r="BJ578" s="16">
        <v>0</v>
      </c>
    </row>
    <row r="579" spans="1:62" ht="20.149999999999999" customHeight="1" x14ac:dyDescent="0.35">
      <c r="A579">
        <v>578</v>
      </c>
      <c r="B579" t="s">
        <v>360</v>
      </c>
      <c r="C579" t="s">
        <v>7492</v>
      </c>
      <c r="D579" s="15" t="s">
        <v>1171</v>
      </c>
      <c r="E579" s="12" t="s">
        <v>98</v>
      </c>
      <c r="G579" s="12" t="s">
        <v>588</v>
      </c>
      <c r="H579" s="12" t="s">
        <v>589</v>
      </c>
      <c r="I579" s="12" t="s">
        <v>640</v>
      </c>
      <c r="J579" s="12" t="s">
        <v>2402</v>
      </c>
      <c r="K579" s="12" t="s">
        <v>1158</v>
      </c>
      <c r="N579" s="16" t="s">
        <v>206</v>
      </c>
      <c r="O579" s="16" t="s">
        <v>1159</v>
      </c>
      <c r="P579" s="12" t="s">
        <v>482</v>
      </c>
      <c r="Q579" s="16">
        <v>2023</v>
      </c>
      <c r="R579" s="16">
        <v>0.44</v>
      </c>
      <c r="S579" s="16">
        <v>0</v>
      </c>
      <c r="T579" s="16">
        <v>0</v>
      </c>
      <c r="V579" s="12" t="s">
        <v>204</v>
      </c>
      <c r="W579" s="12" t="s">
        <v>204</v>
      </c>
      <c r="X579" s="16">
        <v>1</v>
      </c>
      <c r="Y579" s="16">
        <v>11</v>
      </c>
      <c r="Z579" s="16">
        <v>0.44</v>
      </c>
      <c r="AA579" s="16">
        <f t="shared" si="98"/>
        <v>52.8</v>
      </c>
      <c r="AB579" s="16" t="s">
        <v>643</v>
      </c>
      <c r="AC579" s="16" t="s">
        <v>592</v>
      </c>
      <c r="AD579" s="16">
        <f t="shared" ref="AD579:AD642" si="99">AA579*350</f>
        <v>18480</v>
      </c>
      <c r="AE579" s="16">
        <f t="shared" ref="AE579:AE642" si="100">Z579*350</f>
        <v>154</v>
      </c>
      <c r="AF579" s="16">
        <f t="shared" ref="AF579:AF642" si="101">AE579*375</f>
        <v>57750</v>
      </c>
      <c r="AG579" s="16">
        <f t="shared" ref="AG579:AG642" si="102">Z579*100</f>
        <v>44</v>
      </c>
      <c r="AH579" s="12">
        <v>0</v>
      </c>
      <c r="AI579" s="16">
        <f t="shared" ref="AI579:AI642" si="103">7*Z579</f>
        <v>3.08</v>
      </c>
      <c r="AJ579" s="16">
        <f t="shared" ref="AJ579:AJ642" si="104">AI579*3450</f>
        <v>10626</v>
      </c>
      <c r="AK579" s="16">
        <f t="shared" ref="AK579:AK642" si="105">Z579*500</f>
        <v>220</v>
      </c>
      <c r="AL579" s="16">
        <f t="shared" ref="AL579:AL642" si="106">1*Z579*5000</f>
        <v>2200</v>
      </c>
      <c r="AM579" s="16">
        <f t="shared" ref="AM579:AM642" si="107">90000*Z579</f>
        <v>39600</v>
      </c>
      <c r="AN579" s="16">
        <f t="shared" ref="AN579:AN642" si="108">AM579+AL579+AJ579+AF579+AD579</f>
        <v>128656</v>
      </c>
      <c r="AO579" s="12" t="s">
        <v>592</v>
      </c>
      <c r="AP579" s="16" t="s">
        <v>207</v>
      </c>
      <c r="AQ579" s="16" t="s">
        <v>204</v>
      </c>
      <c r="AS579" s="16" t="s">
        <v>2408</v>
      </c>
      <c r="AT579" s="16" t="s">
        <v>2407</v>
      </c>
      <c r="AU579" t="s">
        <v>2410</v>
      </c>
      <c r="AV579" s="15" t="s">
        <v>2409</v>
      </c>
      <c r="AW579" s="16" t="s">
        <v>593</v>
      </c>
      <c r="AX579" s="16" t="s">
        <v>204</v>
      </c>
      <c r="AY579" s="16" t="s">
        <v>204</v>
      </c>
      <c r="AZ579" s="16" t="s">
        <v>204</v>
      </c>
      <c r="BA579" s="16" t="s">
        <v>204</v>
      </c>
      <c r="BB579" s="16" t="s">
        <v>204</v>
      </c>
      <c r="BC579" s="16">
        <v>0.44</v>
      </c>
      <c r="BD579" s="16">
        <v>3.44</v>
      </c>
      <c r="BE579" s="16">
        <v>1200</v>
      </c>
      <c r="BF579" s="16">
        <v>640</v>
      </c>
      <c r="BG579" s="16">
        <v>0</v>
      </c>
      <c r="BH579" s="16">
        <v>800</v>
      </c>
      <c r="BI579" s="16">
        <v>800</v>
      </c>
      <c r="BJ579" s="16">
        <v>0</v>
      </c>
    </row>
    <row r="580" spans="1:62" ht="20.149999999999999" customHeight="1" x14ac:dyDescent="0.35">
      <c r="A580">
        <v>579</v>
      </c>
      <c r="B580" t="s">
        <v>360</v>
      </c>
      <c r="C580" t="s">
        <v>7493</v>
      </c>
      <c r="D580" s="15" t="s">
        <v>1172</v>
      </c>
      <c r="E580" s="12" t="s">
        <v>98</v>
      </c>
      <c r="G580" s="12" t="s">
        <v>588</v>
      </c>
      <c r="H580" s="12" t="s">
        <v>589</v>
      </c>
      <c r="I580" s="12" t="s">
        <v>640</v>
      </c>
      <c r="J580" s="12" t="s">
        <v>2402</v>
      </c>
      <c r="K580" s="12" t="s">
        <v>1158</v>
      </c>
      <c r="N580" s="16" t="s">
        <v>206</v>
      </c>
      <c r="O580" s="16" t="s">
        <v>1159</v>
      </c>
      <c r="P580" s="12" t="s">
        <v>482</v>
      </c>
      <c r="Q580" s="16">
        <v>2023</v>
      </c>
      <c r="R580" s="16">
        <v>0.88</v>
      </c>
      <c r="S580" s="16">
        <v>0</v>
      </c>
      <c r="T580" s="16">
        <v>0</v>
      </c>
      <c r="V580" s="12" t="s">
        <v>204</v>
      </c>
      <c r="W580" s="12" t="s">
        <v>204</v>
      </c>
      <c r="X580" s="16">
        <v>1</v>
      </c>
      <c r="Y580" s="16">
        <v>13</v>
      </c>
      <c r="Z580" s="16">
        <v>0.88</v>
      </c>
      <c r="AA580" s="16">
        <f t="shared" ref="AA580:AA643" si="109">Z580*120</f>
        <v>105.6</v>
      </c>
      <c r="AB580" s="16" t="s">
        <v>643</v>
      </c>
      <c r="AC580" s="16" t="s">
        <v>592</v>
      </c>
      <c r="AD580" s="16">
        <f t="shared" si="99"/>
        <v>36960</v>
      </c>
      <c r="AE580" s="16">
        <f t="shared" si="100"/>
        <v>308</v>
      </c>
      <c r="AF580" s="16">
        <f t="shared" si="101"/>
        <v>115500</v>
      </c>
      <c r="AG580" s="16">
        <f t="shared" si="102"/>
        <v>88</v>
      </c>
      <c r="AH580" s="12">
        <v>0</v>
      </c>
      <c r="AI580" s="16">
        <f t="shared" si="103"/>
        <v>6.16</v>
      </c>
      <c r="AJ580" s="16">
        <f t="shared" si="104"/>
        <v>21252</v>
      </c>
      <c r="AK580" s="16">
        <f t="shared" si="105"/>
        <v>440</v>
      </c>
      <c r="AL580" s="16">
        <f t="shared" si="106"/>
        <v>4400</v>
      </c>
      <c r="AM580" s="16">
        <f t="shared" si="107"/>
        <v>79200</v>
      </c>
      <c r="AN580" s="16">
        <f t="shared" si="108"/>
        <v>257312</v>
      </c>
      <c r="AO580" s="12" t="s">
        <v>592</v>
      </c>
      <c r="AP580" s="16" t="s">
        <v>207</v>
      </c>
      <c r="AQ580" s="16" t="s">
        <v>204</v>
      </c>
      <c r="AS580" s="16" t="s">
        <v>2408</v>
      </c>
      <c r="AT580" s="16" t="s">
        <v>2407</v>
      </c>
      <c r="AU580" t="s">
        <v>2410</v>
      </c>
      <c r="AV580" s="15" t="s">
        <v>2409</v>
      </c>
      <c r="AW580" s="16" t="s">
        <v>593</v>
      </c>
      <c r="AX580" s="16" t="s">
        <v>204</v>
      </c>
      <c r="AY580" s="16" t="s">
        <v>204</v>
      </c>
      <c r="AZ580" s="16" t="s">
        <v>204</v>
      </c>
      <c r="BA580" s="16" t="s">
        <v>204</v>
      </c>
      <c r="BB580" s="16" t="s">
        <v>204</v>
      </c>
      <c r="BC580" s="16">
        <v>0.88</v>
      </c>
      <c r="BD580" s="16">
        <v>6</v>
      </c>
      <c r="BE580" s="16">
        <v>2480</v>
      </c>
      <c r="BF580" s="16">
        <v>1200</v>
      </c>
      <c r="BG580" s="16">
        <v>0</v>
      </c>
      <c r="BH580" s="16">
        <v>1120</v>
      </c>
      <c r="BI580" s="16">
        <v>1200</v>
      </c>
      <c r="BJ580" s="16">
        <v>0</v>
      </c>
    </row>
    <row r="581" spans="1:62" ht="20.149999999999999" customHeight="1" x14ac:dyDescent="0.35">
      <c r="A581">
        <v>580</v>
      </c>
      <c r="B581" t="s">
        <v>360</v>
      </c>
      <c r="C581" t="s">
        <v>7494</v>
      </c>
      <c r="D581" s="15" t="s">
        <v>1173</v>
      </c>
      <c r="E581" s="12" t="s">
        <v>98</v>
      </c>
      <c r="G581" s="12" t="s">
        <v>588</v>
      </c>
      <c r="H581" s="12" t="s">
        <v>589</v>
      </c>
      <c r="I581" s="12" t="s">
        <v>640</v>
      </c>
      <c r="J581" s="12" t="s">
        <v>2402</v>
      </c>
      <c r="K581" s="12" t="s">
        <v>1158</v>
      </c>
      <c r="N581" s="16" t="s">
        <v>206</v>
      </c>
      <c r="O581" s="16" t="s">
        <v>1159</v>
      </c>
      <c r="P581" s="12" t="s">
        <v>482</v>
      </c>
      <c r="Q581" s="16">
        <v>2023</v>
      </c>
      <c r="R581" s="16">
        <v>0.77</v>
      </c>
      <c r="S581" s="16">
        <v>0</v>
      </c>
      <c r="T581" s="16">
        <v>0</v>
      </c>
      <c r="V581" s="12" t="s">
        <v>204</v>
      </c>
      <c r="W581" s="12" t="s">
        <v>204</v>
      </c>
      <c r="X581" s="16">
        <v>1</v>
      </c>
      <c r="Y581" s="16">
        <v>14</v>
      </c>
      <c r="Z581" s="16">
        <v>0.77</v>
      </c>
      <c r="AA581" s="16">
        <f t="shared" si="109"/>
        <v>92.4</v>
      </c>
      <c r="AB581" s="16" t="s">
        <v>643</v>
      </c>
      <c r="AC581" s="16" t="s">
        <v>592</v>
      </c>
      <c r="AD581" s="16">
        <f t="shared" si="99"/>
        <v>32340.000000000004</v>
      </c>
      <c r="AE581" s="16">
        <f t="shared" si="100"/>
        <v>269.5</v>
      </c>
      <c r="AF581" s="16">
        <f t="shared" si="101"/>
        <v>101062.5</v>
      </c>
      <c r="AG581" s="16">
        <f t="shared" si="102"/>
        <v>77</v>
      </c>
      <c r="AH581" s="12">
        <v>0</v>
      </c>
      <c r="AI581" s="16">
        <f t="shared" si="103"/>
        <v>5.3900000000000006</v>
      </c>
      <c r="AJ581" s="16">
        <f t="shared" si="104"/>
        <v>18595.500000000004</v>
      </c>
      <c r="AK581" s="16">
        <f t="shared" si="105"/>
        <v>385</v>
      </c>
      <c r="AL581" s="16">
        <f t="shared" si="106"/>
        <v>3850</v>
      </c>
      <c r="AM581" s="16">
        <f t="shared" si="107"/>
        <v>69300</v>
      </c>
      <c r="AN581" s="16">
        <f t="shared" si="108"/>
        <v>225148</v>
      </c>
      <c r="AO581" s="12" t="s">
        <v>592</v>
      </c>
      <c r="AP581" s="16" t="s">
        <v>207</v>
      </c>
      <c r="AQ581" s="16" t="s">
        <v>204</v>
      </c>
      <c r="AS581" s="16" t="s">
        <v>2408</v>
      </c>
      <c r="AT581" s="16" t="s">
        <v>2407</v>
      </c>
      <c r="AU581" t="s">
        <v>2410</v>
      </c>
      <c r="AV581" s="15" t="s">
        <v>2409</v>
      </c>
      <c r="AW581" s="16" t="s">
        <v>593</v>
      </c>
      <c r="AX581" s="16" t="s">
        <v>204</v>
      </c>
      <c r="AY581" s="16" t="s">
        <v>204</v>
      </c>
      <c r="AZ581" s="16" t="s">
        <v>204</v>
      </c>
      <c r="BA581" s="16" t="s">
        <v>204</v>
      </c>
      <c r="BB581" s="16" t="s">
        <v>204</v>
      </c>
      <c r="BC581" s="16">
        <v>0.77</v>
      </c>
      <c r="BD581" s="16">
        <v>5.2</v>
      </c>
      <c r="BE581" s="16">
        <v>2480</v>
      </c>
      <c r="BF581" s="16">
        <v>1200</v>
      </c>
      <c r="BG581" s="16">
        <v>0</v>
      </c>
      <c r="BH581" s="16">
        <v>720</v>
      </c>
      <c r="BI581" s="16">
        <v>800</v>
      </c>
      <c r="BJ581" s="16">
        <v>0</v>
      </c>
    </row>
    <row r="582" spans="1:62" ht="20.149999999999999" customHeight="1" x14ac:dyDescent="0.35">
      <c r="A582">
        <v>581</v>
      </c>
      <c r="B582" t="s">
        <v>360</v>
      </c>
      <c r="C582" t="s">
        <v>7495</v>
      </c>
      <c r="D582" s="15" t="s">
        <v>1174</v>
      </c>
      <c r="E582" s="12" t="s">
        <v>98</v>
      </c>
      <c r="G582" s="12" t="s">
        <v>588</v>
      </c>
      <c r="H582" s="12" t="s">
        <v>589</v>
      </c>
      <c r="I582" s="12" t="s">
        <v>640</v>
      </c>
      <c r="J582" s="12" t="s">
        <v>2402</v>
      </c>
      <c r="K582" s="12" t="s">
        <v>1158</v>
      </c>
      <c r="N582" s="16" t="s">
        <v>206</v>
      </c>
      <c r="O582" s="16" t="s">
        <v>1159</v>
      </c>
      <c r="P582" s="12" t="s">
        <v>482</v>
      </c>
      <c r="Q582" s="16">
        <v>2023</v>
      </c>
      <c r="R582" s="16">
        <v>0.62</v>
      </c>
      <c r="S582" s="16">
        <v>0</v>
      </c>
      <c r="T582" s="16">
        <v>0</v>
      </c>
      <c r="V582" s="12" t="s">
        <v>204</v>
      </c>
      <c r="W582" s="12" t="s">
        <v>204</v>
      </c>
      <c r="X582" s="16">
        <v>1</v>
      </c>
      <c r="Y582" s="16">
        <v>9</v>
      </c>
      <c r="Z582" s="16">
        <v>0.62</v>
      </c>
      <c r="AA582" s="16">
        <f t="shared" si="109"/>
        <v>74.400000000000006</v>
      </c>
      <c r="AB582" s="16" t="s">
        <v>643</v>
      </c>
      <c r="AC582" s="16" t="s">
        <v>592</v>
      </c>
      <c r="AD582" s="16">
        <f t="shared" si="99"/>
        <v>26040.000000000004</v>
      </c>
      <c r="AE582" s="16">
        <f t="shared" si="100"/>
        <v>217</v>
      </c>
      <c r="AF582" s="16">
        <f t="shared" si="101"/>
        <v>81375</v>
      </c>
      <c r="AG582" s="16">
        <f t="shared" si="102"/>
        <v>62</v>
      </c>
      <c r="AH582" s="12">
        <v>0</v>
      </c>
      <c r="AI582" s="16">
        <f t="shared" si="103"/>
        <v>4.34</v>
      </c>
      <c r="AJ582" s="16">
        <f t="shared" si="104"/>
        <v>14973</v>
      </c>
      <c r="AK582" s="16">
        <f t="shared" si="105"/>
        <v>310</v>
      </c>
      <c r="AL582" s="16">
        <f t="shared" si="106"/>
        <v>3100</v>
      </c>
      <c r="AM582" s="16">
        <f t="shared" si="107"/>
        <v>55800</v>
      </c>
      <c r="AN582" s="16">
        <f t="shared" si="108"/>
        <v>181288</v>
      </c>
      <c r="AO582" s="12" t="s">
        <v>592</v>
      </c>
      <c r="AP582" s="16" t="s">
        <v>207</v>
      </c>
      <c r="AQ582" s="16" t="s">
        <v>204</v>
      </c>
      <c r="AS582" s="16" t="s">
        <v>2408</v>
      </c>
      <c r="AT582" s="16" t="s">
        <v>2407</v>
      </c>
      <c r="AU582" t="s">
        <v>2410</v>
      </c>
      <c r="AV582" s="15" t="s">
        <v>2409</v>
      </c>
      <c r="AW582" s="16" t="s">
        <v>593</v>
      </c>
      <c r="AX582" s="16" t="s">
        <v>204</v>
      </c>
      <c r="AY582" s="16" t="s">
        <v>204</v>
      </c>
      <c r="AZ582" s="16" t="s">
        <v>204</v>
      </c>
      <c r="BA582" s="16" t="s">
        <v>204</v>
      </c>
      <c r="BB582" s="16" t="s">
        <v>204</v>
      </c>
      <c r="BC582" s="16">
        <v>0.62</v>
      </c>
      <c r="BD582" s="16">
        <v>4.4000000000000004</v>
      </c>
      <c r="BE582" s="16">
        <v>1600</v>
      </c>
      <c r="BF582" s="16">
        <v>800</v>
      </c>
      <c r="BG582" s="16">
        <v>0</v>
      </c>
      <c r="BH582" s="16">
        <v>800</v>
      </c>
      <c r="BI582" s="16">
        <v>1200</v>
      </c>
      <c r="BJ582" s="16">
        <v>0</v>
      </c>
    </row>
    <row r="583" spans="1:62" ht="20.149999999999999" customHeight="1" x14ac:dyDescent="0.35">
      <c r="A583">
        <v>582</v>
      </c>
      <c r="B583" t="s">
        <v>360</v>
      </c>
      <c r="C583" t="s">
        <v>7496</v>
      </c>
      <c r="D583" s="15" t="s">
        <v>1175</v>
      </c>
      <c r="E583" s="12" t="s">
        <v>98</v>
      </c>
      <c r="G583" s="12" t="s">
        <v>588</v>
      </c>
      <c r="H583" s="12" t="s">
        <v>589</v>
      </c>
      <c r="I583" s="12" t="s">
        <v>640</v>
      </c>
      <c r="J583" s="12" t="s">
        <v>2402</v>
      </c>
      <c r="K583" s="12" t="s">
        <v>1158</v>
      </c>
      <c r="N583" s="16" t="s">
        <v>206</v>
      </c>
      <c r="O583" s="16" t="s">
        <v>1159</v>
      </c>
      <c r="P583" s="12" t="s">
        <v>482</v>
      </c>
      <c r="Q583" s="16">
        <v>2023</v>
      </c>
      <c r="R583" s="16">
        <v>0.26</v>
      </c>
      <c r="S583" s="16">
        <v>0</v>
      </c>
      <c r="T583" s="16">
        <v>0</v>
      </c>
      <c r="V583" s="12" t="s">
        <v>204</v>
      </c>
      <c r="W583" s="12" t="s">
        <v>204</v>
      </c>
      <c r="X583" s="16">
        <v>1</v>
      </c>
      <c r="Y583" s="16">
        <v>7</v>
      </c>
      <c r="Z583" s="16">
        <v>0.26</v>
      </c>
      <c r="AA583" s="16">
        <f t="shared" si="109"/>
        <v>31.200000000000003</v>
      </c>
      <c r="AB583" s="16" t="s">
        <v>643</v>
      </c>
      <c r="AC583" s="16" t="s">
        <v>592</v>
      </c>
      <c r="AD583" s="16">
        <f t="shared" si="99"/>
        <v>10920.000000000002</v>
      </c>
      <c r="AE583" s="16">
        <f t="shared" si="100"/>
        <v>91</v>
      </c>
      <c r="AF583" s="16">
        <f t="shared" si="101"/>
        <v>34125</v>
      </c>
      <c r="AG583" s="16">
        <f t="shared" si="102"/>
        <v>26</v>
      </c>
      <c r="AH583" s="12">
        <v>0</v>
      </c>
      <c r="AI583" s="16">
        <f t="shared" si="103"/>
        <v>1.82</v>
      </c>
      <c r="AJ583" s="16">
        <f t="shared" si="104"/>
        <v>6279</v>
      </c>
      <c r="AK583" s="16">
        <f t="shared" si="105"/>
        <v>130</v>
      </c>
      <c r="AL583" s="16">
        <f t="shared" si="106"/>
        <v>1300</v>
      </c>
      <c r="AM583" s="16">
        <f t="shared" si="107"/>
        <v>23400</v>
      </c>
      <c r="AN583" s="16">
        <f t="shared" si="108"/>
        <v>76024</v>
      </c>
      <c r="AO583" s="12" t="s">
        <v>592</v>
      </c>
      <c r="AP583" s="16" t="s">
        <v>207</v>
      </c>
      <c r="AQ583" s="16" t="s">
        <v>204</v>
      </c>
      <c r="AS583" s="16" t="s">
        <v>2408</v>
      </c>
      <c r="AT583" s="16" t="s">
        <v>2407</v>
      </c>
      <c r="AU583" t="s">
        <v>2410</v>
      </c>
      <c r="AV583" s="15" t="s">
        <v>2409</v>
      </c>
      <c r="AW583" s="16" t="s">
        <v>593</v>
      </c>
      <c r="AX583" s="16" t="s">
        <v>204</v>
      </c>
      <c r="AY583" s="16" t="s">
        <v>204</v>
      </c>
      <c r="AZ583" s="16" t="s">
        <v>204</v>
      </c>
      <c r="BA583" s="16" t="s">
        <v>204</v>
      </c>
      <c r="BB583" s="16" t="s">
        <v>204</v>
      </c>
      <c r="BC583" s="16">
        <v>0.26</v>
      </c>
      <c r="BD583" s="16">
        <v>2</v>
      </c>
      <c r="BE583" s="16">
        <v>480</v>
      </c>
      <c r="BF583" s="16">
        <v>480</v>
      </c>
      <c r="BG583" s="16">
        <v>0</v>
      </c>
      <c r="BH583" s="16">
        <v>560</v>
      </c>
      <c r="BI583" s="16">
        <v>640</v>
      </c>
      <c r="BJ583" s="16">
        <v>0</v>
      </c>
    </row>
    <row r="584" spans="1:62" ht="20.149999999999999" customHeight="1" x14ac:dyDescent="0.35">
      <c r="A584">
        <v>583</v>
      </c>
      <c r="B584" t="s">
        <v>360</v>
      </c>
      <c r="C584" t="s">
        <v>7497</v>
      </c>
      <c r="D584" s="15" t="s">
        <v>1176</v>
      </c>
      <c r="E584" s="12" t="s">
        <v>98</v>
      </c>
      <c r="G584" s="12" t="s">
        <v>588</v>
      </c>
      <c r="H584" s="12" t="s">
        <v>589</v>
      </c>
      <c r="I584" s="12" t="s">
        <v>640</v>
      </c>
      <c r="J584" s="12" t="s">
        <v>2402</v>
      </c>
      <c r="K584" s="12" t="s">
        <v>1158</v>
      </c>
      <c r="N584" s="16" t="s">
        <v>206</v>
      </c>
      <c r="O584" s="16" t="s">
        <v>1159</v>
      </c>
      <c r="P584" s="12" t="s">
        <v>482</v>
      </c>
      <c r="Q584" s="16">
        <v>2023</v>
      </c>
      <c r="R584" s="16">
        <v>0.87</v>
      </c>
      <c r="S584" s="16">
        <v>0</v>
      </c>
      <c r="T584" s="16">
        <v>0</v>
      </c>
      <c r="V584" s="12" t="s">
        <v>204</v>
      </c>
      <c r="W584" s="12" t="s">
        <v>204</v>
      </c>
      <c r="X584" s="16">
        <v>1</v>
      </c>
      <c r="Y584" s="16">
        <v>9</v>
      </c>
      <c r="Z584" s="16">
        <v>0.87</v>
      </c>
      <c r="AA584" s="16">
        <f t="shared" si="109"/>
        <v>104.4</v>
      </c>
      <c r="AB584" s="16" t="s">
        <v>643</v>
      </c>
      <c r="AC584" s="16" t="s">
        <v>592</v>
      </c>
      <c r="AD584" s="16">
        <f t="shared" si="99"/>
        <v>36540</v>
      </c>
      <c r="AE584" s="16">
        <f t="shared" si="100"/>
        <v>304.5</v>
      </c>
      <c r="AF584" s="16">
        <f t="shared" si="101"/>
        <v>114187.5</v>
      </c>
      <c r="AG584" s="16">
        <f t="shared" si="102"/>
        <v>87</v>
      </c>
      <c r="AH584" s="12">
        <v>0</v>
      </c>
      <c r="AI584" s="16">
        <f>7*Z584</f>
        <v>6.09</v>
      </c>
      <c r="AJ584" s="16">
        <f t="shared" si="104"/>
        <v>21010.5</v>
      </c>
      <c r="AK584" s="16">
        <f t="shared" si="105"/>
        <v>435</v>
      </c>
      <c r="AL584" s="16">
        <f t="shared" si="106"/>
        <v>4350</v>
      </c>
      <c r="AM584" s="16">
        <f t="shared" si="107"/>
        <v>78300</v>
      </c>
      <c r="AN584" s="16">
        <f t="shared" si="108"/>
        <v>254388</v>
      </c>
      <c r="AO584" s="12" t="s">
        <v>592</v>
      </c>
      <c r="AP584" s="16" t="s">
        <v>207</v>
      </c>
      <c r="AQ584" s="16" t="s">
        <v>204</v>
      </c>
      <c r="AS584" s="16" t="s">
        <v>2408</v>
      </c>
      <c r="AT584" s="16" t="s">
        <v>2407</v>
      </c>
      <c r="AU584" t="s">
        <v>2410</v>
      </c>
      <c r="AV584" s="15" t="s">
        <v>2409</v>
      </c>
      <c r="AW584" s="16" t="s">
        <v>593</v>
      </c>
      <c r="AX584" s="16" t="s">
        <v>204</v>
      </c>
      <c r="AY584" s="16" t="s">
        <v>204</v>
      </c>
      <c r="AZ584" s="16" t="s">
        <v>204</v>
      </c>
      <c r="BA584" s="16" t="s">
        <v>204</v>
      </c>
      <c r="BB584" s="16" t="s">
        <v>204</v>
      </c>
      <c r="BC584" s="16">
        <v>0.87</v>
      </c>
      <c r="BD584" s="16">
        <v>6</v>
      </c>
      <c r="BE584" s="16">
        <v>2480</v>
      </c>
      <c r="BF584" s="16">
        <v>800</v>
      </c>
      <c r="BG584" s="16">
        <v>0</v>
      </c>
      <c r="BH584" s="16">
        <v>1120</v>
      </c>
      <c r="BI584" s="16">
        <v>1200</v>
      </c>
      <c r="BJ584" s="16">
        <v>0</v>
      </c>
    </row>
    <row r="585" spans="1:62" ht="20.149999999999999" customHeight="1" x14ac:dyDescent="0.35">
      <c r="A585">
        <v>584</v>
      </c>
      <c r="B585" t="s">
        <v>360</v>
      </c>
      <c r="C585" t="s">
        <v>7498</v>
      </c>
      <c r="D585" s="15" t="s">
        <v>1177</v>
      </c>
      <c r="E585" s="12" t="s">
        <v>98</v>
      </c>
      <c r="G585" s="12" t="s">
        <v>588</v>
      </c>
      <c r="H585" s="12" t="s">
        <v>589</v>
      </c>
      <c r="I585" s="12" t="s">
        <v>640</v>
      </c>
      <c r="J585" s="12" t="s">
        <v>2402</v>
      </c>
      <c r="K585" s="12" t="s">
        <v>1158</v>
      </c>
      <c r="N585" s="16" t="s">
        <v>206</v>
      </c>
      <c r="O585" s="16" t="s">
        <v>1159</v>
      </c>
      <c r="P585" s="12" t="s">
        <v>482</v>
      </c>
      <c r="Q585" s="16">
        <v>2023</v>
      </c>
      <c r="R585" s="16">
        <v>0.66</v>
      </c>
      <c r="S585" s="16">
        <v>0</v>
      </c>
      <c r="T585" s="16">
        <v>0</v>
      </c>
      <c r="V585" s="12" t="s">
        <v>204</v>
      </c>
      <c r="W585" s="12" t="s">
        <v>204</v>
      </c>
      <c r="X585" s="16">
        <v>1</v>
      </c>
      <c r="Y585" s="16">
        <v>5</v>
      </c>
      <c r="Z585" s="16">
        <v>0.66</v>
      </c>
      <c r="AA585" s="16">
        <f t="shared" si="109"/>
        <v>79.2</v>
      </c>
      <c r="AB585" s="16" t="s">
        <v>643</v>
      </c>
      <c r="AC585" s="16" t="s">
        <v>592</v>
      </c>
      <c r="AD585" s="16">
        <f t="shared" si="99"/>
        <v>27720</v>
      </c>
      <c r="AE585" s="16">
        <f t="shared" si="100"/>
        <v>231</v>
      </c>
      <c r="AF585" s="16">
        <f t="shared" si="101"/>
        <v>86625</v>
      </c>
      <c r="AG585" s="16">
        <f t="shared" si="102"/>
        <v>66</v>
      </c>
      <c r="AH585" s="12">
        <v>0</v>
      </c>
      <c r="AI585" s="16">
        <f t="shared" si="103"/>
        <v>4.62</v>
      </c>
      <c r="AJ585" s="16">
        <f t="shared" si="104"/>
        <v>15939</v>
      </c>
      <c r="AK585" s="16">
        <f t="shared" si="105"/>
        <v>330</v>
      </c>
      <c r="AL585" s="16">
        <f t="shared" si="106"/>
        <v>3300</v>
      </c>
      <c r="AM585" s="16">
        <f t="shared" si="107"/>
        <v>59400</v>
      </c>
      <c r="AN585" s="16">
        <f t="shared" si="108"/>
        <v>192984</v>
      </c>
      <c r="AO585" s="12" t="s">
        <v>592</v>
      </c>
      <c r="AP585" s="16" t="s">
        <v>207</v>
      </c>
      <c r="AQ585" s="16" t="s">
        <v>204</v>
      </c>
      <c r="AS585" s="16" t="s">
        <v>2408</v>
      </c>
      <c r="AT585" s="16" t="s">
        <v>2407</v>
      </c>
      <c r="AU585" t="s">
        <v>2410</v>
      </c>
      <c r="AV585" s="15" t="s">
        <v>2409</v>
      </c>
      <c r="AW585" s="16" t="s">
        <v>593</v>
      </c>
      <c r="AX585" s="16" t="s">
        <v>204</v>
      </c>
      <c r="AY585" s="16" t="s">
        <v>204</v>
      </c>
      <c r="AZ585" s="16" t="s">
        <v>204</v>
      </c>
      <c r="BA585" s="16" t="s">
        <v>204</v>
      </c>
      <c r="BB585" s="16" t="s">
        <v>204</v>
      </c>
      <c r="BC585" s="16">
        <v>0.66</v>
      </c>
      <c r="BD585" s="16">
        <v>6.24</v>
      </c>
      <c r="BE585" s="16">
        <v>1760</v>
      </c>
      <c r="BF585" s="16">
        <v>1200</v>
      </c>
      <c r="BG585" s="16">
        <v>0</v>
      </c>
      <c r="BH585" s="16">
        <v>1600</v>
      </c>
      <c r="BI585" s="16">
        <v>1680</v>
      </c>
      <c r="BJ585" s="16">
        <v>0</v>
      </c>
    </row>
    <row r="586" spans="1:62" ht="20.149999999999999" customHeight="1" x14ac:dyDescent="0.35">
      <c r="A586">
        <v>585</v>
      </c>
      <c r="B586" t="s">
        <v>360</v>
      </c>
      <c r="C586" t="s">
        <v>7499</v>
      </c>
      <c r="D586" s="15" t="s">
        <v>1178</v>
      </c>
      <c r="E586" s="12" t="s">
        <v>98</v>
      </c>
      <c r="G586" s="12" t="s">
        <v>588</v>
      </c>
      <c r="H586" s="12" t="s">
        <v>589</v>
      </c>
      <c r="I586" s="12" t="s">
        <v>640</v>
      </c>
      <c r="J586" s="12" t="s">
        <v>2402</v>
      </c>
      <c r="K586" s="12" t="s">
        <v>1158</v>
      </c>
      <c r="N586" s="16" t="s">
        <v>206</v>
      </c>
      <c r="O586" s="16" t="s">
        <v>1159</v>
      </c>
      <c r="P586" s="12" t="s">
        <v>482</v>
      </c>
      <c r="Q586" s="16">
        <v>2023</v>
      </c>
      <c r="R586" s="16">
        <v>0.8</v>
      </c>
      <c r="S586" s="16">
        <v>0</v>
      </c>
      <c r="T586" s="16">
        <v>0</v>
      </c>
      <c r="V586" s="12" t="s">
        <v>204</v>
      </c>
      <c r="W586" s="12" t="s">
        <v>204</v>
      </c>
      <c r="X586" s="16">
        <v>1</v>
      </c>
      <c r="Y586" s="16">
        <v>10</v>
      </c>
      <c r="Z586" s="16">
        <v>0.8</v>
      </c>
      <c r="AA586" s="16">
        <f t="shared" si="109"/>
        <v>96</v>
      </c>
      <c r="AB586" s="16" t="s">
        <v>643</v>
      </c>
      <c r="AC586" s="16" t="s">
        <v>592</v>
      </c>
      <c r="AD586" s="16">
        <f t="shared" si="99"/>
        <v>33600</v>
      </c>
      <c r="AE586" s="16">
        <f t="shared" si="100"/>
        <v>280</v>
      </c>
      <c r="AF586" s="16">
        <f t="shared" si="101"/>
        <v>105000</v>
      </c>
      <c r="AG586" s="16">
        <f t="shared" si="102"/>
        <v>80</v>
      </c>
      <c r="AH586" s="12">
        <v>0</v>
      </c>
      <c r="AI586" s="16">
        <f t="shared" si="103"/>
        <v>5.6000000000000005</v>
      </c>
      <c r="AJ586" s="16">
        <f t="shared" si="104"/>
        <v>19320.000000000004</v>
      </c>
      <c r="AK586" s="16">
        <f t="shared" si="105"/>
        <v>400</v>
      </c>
      <c r="AL586" s="16">
        <f t="shared" si="106"/>
        <v>4000</v>
      </c>
      <c r="AM586" s="16">
        <f t="shared" si="107"/>
        <v>72000</v>
      </c>
      <c r="AN586" s="16">
        <f t="shared" si="108"/>
        <v>233920</v>
      </c>
      <c r="AO586" s="12" t="s">
        <v>592</v>
      </c>
      <c r="AP586" s="16" t="s">
        <v>207</v>
      </c>
      <c r="AQ586" s="16" t="s">
        <v>204</v>
      </c>
      <c r="AS586" s="16" t="s">
        <v>2408</v>
      </c>
      <c r="AT586" s="16" t="s">
        <v>2407</v>
      </c>
      <c r="AU586" t="s">
        <v>2410</v>
      </c>
      <c r="AV586" s="15" t="s">
        <v>2409</v>
      </c>
      <c r="AW586" s="16" t="s">
        <v>593</v>
      </c>
      <c r="AX586" s="16" t="s">
        <v>204</v>
      </c>
      <c r="AY586" s="16" t="s">
        <v>204</v>
      </c>
      <c r="AZ586" s="16" t="s">
        <v>204</v>
      </c>
      <c r="BA586" s="16" t="s">
        <v>204</v>
      </c>
      <c r="BB586" s="16" t="s">
        <v>204</v>
      </c>
      <c r="BC586" s="16">
        <v>0.8</v>
      </c>
      <c r="BD586" s="16">
        <v>5.76</v>
      </c>
      <c r="BE586" s="16">
        <v>2480</v>
      </c>
      <c r="BF586" s="16">
        <v>1200</v>
      </c>
      <c r="BG586" s="16">
        <v>0</v>
      </c>
      <c r="BH586" s="16">
        <v>1040</v>
      </c>
      <c r="BI586" s="16">
        <v>1040</v>
      </c>
      <c r="BJ586" s="16">
        <v>0</v>
      </c>
    </row>
    <row r="587" spans="1:62" ht="20.149999999999999" customHeight="1" x14ac:dyDescent="0.35">
      <c r="A587">
        <v>586</v>
      </c>
      <c r="B587" t="s">
        <v>360</v>
      </c>
      <c r="C587" t="s">
        <v>7500</v>
      </c>
      <c r="D587" s="15" t="s">
        <v>651</v>
      </c>
      <c r="E587" s="12" t="s">
        <v>98</v>
      </c>
      <c r="G587" s="12" t="s">
        <v>588</v>
      </c>
      <c r="H587" s="12" t="s">
        <v>589</v>
      </c>
      <c r="I587" s="12" t="s">
        <v>640</v>
      </c>
      <c r="J587" s="12" t="s">
        <v>2402</v>
      </c>
      <c r="K587" s="12" t="s">
        <v>1158</v>
      </c>
      <c r="N587" s="16" t="s">
        <v>206</v>
      </c>
      <c r="O587" s="16" t="s">
        <v>1159</v>
      </c>
      <c r="P587" s="12" t="s">
        <v>482</v>
      </c>
      <c r="Q587" s="16">
        <v>2023</v>
      </c>
      <c r="R587" s="16">
        <v>1.2</v>
      </c>
      <c r="S587" s="16">
        <v>0</v>
      </c>
      <c r="T587" s="16">
        <v>0</v>
      </c>
      <c r="V587" s="12" t="s">
        <v>204</v>
      </c>
      <c r="W587" s="12" t="s">
        <v>204</v>
      </c>
      <c r="X587" s="16">
        <v>1</v>
      </c>
      <c r="Y587" s="16">
        <v>14</v>
      </c>
      <c r="Z587" s="16">
        <v>1.2</v>
      </c>
      <c r="AA587" s="16">
        <f t="shared" si="109"/>
        <v>144</v>
      </c>
      <c r="AB587" s="16" t="s">
        <v>643</v>
      </c>
      <c r="AC587" s="16" t="s">
        <v>592</v>
      </c>
      <c r="AD587" s="16">
        <f t="shared" si="99"/>
        <v>50400</v>
      </c>
      <c r="AE587" s="16">
        <f t="shared" si="100"/>
        <v>420</v>
      </c>
      <c r="AF587" s="16">
        <f t="shared" si="101"/>
        <v>157500</v>
      </c>
      <c r="AG587" s="16">
        <f t="shared" si="102"/>
        <v>120</v>
      </c>
      <c r="AH587" s="12">
        <v>0</v>
      </c>
      <c r="AI587" s="16">
        <f t="shared" si="103"/>
        <v>8.4</v>
      </c>
      <c r="AJ587" s="16">
        <f t="shared" si="104"/>
        <v>28980</v>
      </c>
      <c r="AK587" s="16">
        <f t="shared" si="105"/>
        <v>600</v>
      </c>
      <c r="AL587" s="16">
        <f t="shared" si="106"/>
        <v>6000</v>
      </c>
      <c r="AM587" s="16">
        <f t="shared" si="107"/>
        <v>108000</v>
      </c>
      <c r="AN587" s="16">
        <f t="shared" si="108"/>
        <v>350880</v>
      </c>
      <c r="AO587" s="12" t="s">
        <v>592</v>
      </c>
      <c r="AP587" s="16" t="s">
        <v>207</v>
      </c>
      <c r="AQ587" s="16" t="s">
        <v>204</v>
      </c>
      <c r="AS587" s="16" t="s">
        <v>2408</v>
      </c>
      <c r="AT587" s="16" t="s">
        <v>2407</v>
      </c>
      <c r="AU587" t="s">
        <v>2410</v>
      </c>
      <c r="AV587" s="15" t="s">
        <v>2409</v>
      </c>
      <c r="AW587" s="16" t="s">
        <v>593</v>
      </c>
      <c r="AX587" s="16" t="s">
        <v>204</v>
      </c>
      <c r="AY587" s="16" t="s">
        <v>204</v>
      </c>
      <c r="AZ587" s="16" t="s">
        <v>204</v>
      </c>
      <c r="BA587" s="16" t="s">
        <v>204</v>
      </c>
      <c r="BB587" s="16" t="s">
        <v>204</v>
      </c>
      <c r="BC587" s="16">
        <v>1.2</v>
      </c>
      <c r="BD587" s="16">
        <v>7.6</v>
      </c>
      <c r="BE587" s="16">
        <v>3280</v>
      </c>
      <c r="BF587" s="16">
        <v>1200</v>
      </c>
      <c r="BG587" s="16">
        <v>0</v>
      </c>
      <c r="BH587" s="16">
        <v>1520</v>
      </c>
      <c r="BI587" s="16">
        <v>1600</v>
      </c>
      <c r="BJ587" s="16">
        <v>0</v>
      </c>
    </row>
    <row r="588" spans="1:62" ht="20.149999999999999" customHeight="1" x14ac:dyDescent="0.35">
      <c r="A588">
        <v>587</v>
      </c>
      <c r="B588" t="s">
        <v>360</v>
      </c>
      <c r="C588" t="s">
        <v>7501</v>
      </c>
      <c r="D588" s="15" t="s">
        <v>1179</v>
      </c>
      <c r="E588" s="12" t="s">
        <v>98</v>
      </c>
      <c r="G588" s="12" t="s">
        <v>588</v>
      </c>
      <c r="H588" s="12" t="s">
        <v>589</v>
      </c>
      <c r="I588" s="12" t="s">
        <v>640</v>
      </c>
      <c r="J588" s="12" t="s">
        <v>2402</v>
      </c>
      <c r="K588" s="12" t="s">
        <v>1158</v>
      </c>
      <c r="N588" s="16" t="s">
        <v>206</v>
      </c>
      <c r="O588" s="16" t="s">
        <v>1159</v>
      </c>
      <c r="P588" s="12" t="s">
        <v>482</v>
      </c>
      <c r="Q588" s="16">
        <v>2023</v>
      </c>
      <c r="R588" s="16">
        <v>0.97</v>
      </c>
      <c r="S588" s="16">
        <v>0</v>
      </c>
      <c r="T588" s="16">
        <v>0</v>
      </c>
      <c r="V588" s="12" t="s">
        <v>204</v>
      </c>
      <c r="W588" s="12" t="s">
        <v>204</v>
      </c>
      <c r="X588" s="16">
        <v>1</v>
      </c>
      <c r="Y588" s="16">
        <v>9</v>
      </c>
      <c r="Z588" s="16">
        <v>0.97</v>
      </c>
      <c r="AA588" s="16">
        <f t="shared" si="109"/>
        <v>116.39999999999999</v>
      </c>
      <c r="AB588" s="16" t="s">
        <v>643</v>
      </c>
      <c r="AC588" s="16" t="s">
        <v>592</v>
      </c>
      <c r="AD588" s="16">
        <f t="shared" si="99"/>
        <v>40740</v>
      </c>
      <c r="AE588" s="16">
        <f t="shared" si="100"/>
        <v>339.5</v>
      </c>
      <c r="AF588" s="16">
        <f t="shared" si="101"/>
        <v>127312.5</v>
      </c>
      <c r="AG588" s="16">
        <f t="shared" si="102"/>
        <v>97</v>
      </c>
      <c r="AH588" s="12">
        <v>0</v>
      </c>
      <c r="AI588" s="16">
        <f t="shared" si="103"/>
        <v>6.79</v>
      </c>
      <c r="AJ588" s="16">
        <f t="shared" si="104"/>
        <v>23425.5</v>
      </c>
      <c r="AK588" s="16">
        <f t="shared" si="105"/>
        <v>485</v>
      </c>
      <c r="AL588" s="16">
        <f t="shared" si="106"/>
        <v>4850</v>
      </c>
      <c r="AM588" s="16">
        <f t="shared" si="107"/>
        <v>87300</v>
      </c>
      <c r="AN588" s="16">
        <f t="shared" si="108"/>
        <v>283628</v>
      </c>
      <c r="AO588" s="12" t="s">
        <v>592</v>
      </c>
      <c r="AP588" s="16" t="s">
        <v>207</v>
      </c>
      <c r="AQ588" s="16" t="s">
        <v>204</v>
      </c>
      <c r="AS588" s="16" t="s">
        <v>2408</v>
      </c>
      <c r="AT588" s="16" t="s">
        <v>2407</v>
      </c>
      <c r="AU588" t="s">
        <v>2410</v>
      </c>
      <c r="AV588" s="15" t="s">
        <v>2409</v>
      </c>
      <c r="AW588" s="16" t="s">
        <v>593</v>
      </c>
      <c r="AX588" s="16" t="s">
        <v>204</v>
      </c>
      <c r="AY588" s="16" t="s">
        <v>204</v>
      </c>
      <c r="AZ588" s="16" t="s">
        <v>204</v>
      </c>
      <c r="BA588" s="16" t="s">
        <v>204</v>
      </c>
      <c r="BB588" s="16" t="s">
        <v>204</v>
      </c>
      <c r="BC588" s="16">
        <v>0.97</v>
      </c>
      <c r="BD588" s="16">
        <v>7.2</v>
      </c>
      <c r="BE588" s="16">
        <v>2720</v>
      </c>
      <c r="BF588" s="16">
        <v>1600</v>
      </c>
      <c r="BG588" s="16">
        <v>0</v>
      </c>
      <c r="BH588" s="16">
        <v>1280</v>
      </c>
      <c r="BI588" s="16">
        <v>1600</v>
      </c>
      <c r="BJ588" s="16">
        <v>0</v>
      </c>
    </row>
    <row r="589" spans="1:62" ht="20.149999999999999" customHeight="1" x14ac:dyDescent="0.35">
      <c r="A589">
        <v>588</v>
      </c>
      <c r="B589" t="s">
        <v>360</v>
      </c>
      <c r="C589" t="s">
        <v>7502</v>
      </c>
      <c r="D589" s="15" t="s">
        <v>1180</v>
      </c>
      <c r="E589" s="12" t="s">
        <v>98</v>
      </c>
      <c r="G589" s="12" t="s">
        <v>588</v>
      </c>
      <c r="H589" s="12" t="s">
        <v>589</v>
      </c>
      <c r="I589" s="12" t="s">
        <v>640</v>
      </c>
      <c r="J589" s="12" t="s">
        <v>2402</v>
      </c>
      <c r="K589" s="12" t="s">
        <v>1158</v>
      </c>
      <c r="N589" s="16" t="s">
        <v>206</v>
      </c>
      <c r="O589" s="16" t="s">
        <v>1159</v>
      </c>
      <c r="P589" s="12" t="s">
        <v>482</v>
      </c>
      <c r="Q589" s="16">
        <v>2023</v>
      </c>
      <c r="R589" s="16">
        <v>0.45</v>
      </c>
      <c r="S589" s="16">
        <v>0</v>
      </c>
      <c r="T589" s="16">
        <v>0</v>
      </c>
      <c r="V589" s="12" t="s">
        <v>204</v>
      </c>
      <c r="W589" s="12" t="s">
        <v>204</v>
      </c>
      <c r="X589" s="16">
        <v>1</v>
      </c>
      <c r="Y589" s="16">
        <v>8</v>
      </c>
      <c r="Z589" s="16">
        <v>0.45</v>
      </c>
      <c r="AA589" s="16">
        <f t="shared" si="109"/>
        <v>54</v>
      </c>
      <c r="AB589" s="16" t="s">
        <v>643</v>
      </c>
      <c r="AC589" s="16" t="s">
        <v>592</v>
      </c>
      <c r="AD589" s="16">
        <f t="shared" si="99"/>
        <v>18900</v>
      </c>
      <c r="AE589" s="16">
        <f t="shared" si="100"/>
        <v>157.5</v>
      </c>
      <c r="AF589" s="16">
        <f t="shared" si="101"/>
        <v>59062.5</v>
      </c>
      <c r="AG589" s="16">
        <f t="shared" si="102"/>
        <v>45</v>
      </c>
      <c r="AH589" s="12">
        <v>0</v>
      </c>
      <c r="AI589" s="16">
        <f t="shared" si="103"/>
        <v>3.15</v>
      </c>
      <c r="AJ589" s="16">
        <f t="shared" si="104"/>
        <v>10867.5</v>
      </c>
      <c r="AK589" s="16">
        <f t="shared" si="105"/>
        <v>225</v>
      </c>
      <c r="AL589" s="16">
        <f t="shared" si="106"/>
        <v>2250</v>
      </c>
      <c r="AM589" s="16">
        <f t="shared" si="107"/>
        <v>40500</v>
      </c>
      <c r="AN589" s="16">
        <f t="shared" si="108"/>
        <v>131580</v>
      </c>
      <c r="AO589" s="12" t="s">
        <v>592</v>
      </c>
      <c r="AP589" s="16" t="s">
        <v>207</v>
      </c>
      <c r="AQ589" s="16" t="s">
        <v>204</v>
      </c>
      <c r="AS589" s="16" t="s">
        <v>2408</v>
      </c>
      <c r="AT589" s="16" t="s">
        <v>2407</v>
      </c>
      <c r="AU589" t="s">
        <v>2410</v>
      </c>
      <c r="AV589" s="15" t="s">
        <v>2409</v>
      </c>
      <c r="AW589" s="16" t="s">
        <v>593</v>
      </c>
      <c r="AX589" s="16" t="s">
        <v>204</v>
      </c>
      <c r="AY589" s="16" t="s">
        <v>204</v>
      </c>
      <c r="AZ589" s="16" t="s">
        <v>204</v>
      </c>
      <c r="BA589" s="16" t="s">
        <v>204</v>
      </c>
      <c r="BB589" s="16" t="s">
        <v>204</v>
      </c>
      <c r="BC589" s="16">
        <v>0.45</v>
      </c>
      <c r="BD589" s="16">
        <v>2.96</v>
      </c>
      <c r="BE589" s="16">
        <v>1200</v>
      </c>
      <c r="BF589" s="16">
        <v>800</v>
      </c>
      <c r="BG589" s="16">
        <v>0</v>
      </c>
      <c r="BH589" s="16">
        <v>480</v>
      </c>
      <c r="BI589" s="16">
        <v>480</v>
      </c>
      <c r="BJ589" s="16">
        <v>0</v>
      </c>
    </row>
    <row r="590" spans="1:62" ht="20.149999999999999" customHeight="1" x14ac:dyDescent="0.35">
      <c r="A590">
        <v>589</v>
      </c>
      <c r="B590" t="s">
        <v>360</v>
      </c>
      <c r="C590" t="s">
        <v>7503</v>
      </c>
      <c r="D590" s="15" t="s">
        <v>1181</v>
      </c>
      <c r="E590" s="12" t="s">
        <v>98</v>
      </c>
      <c r="G590" s="12" t="s">
        <v>588</v>
      </c>
      <c r="H590" s="12" t="s">
        <v>589</v>
      </c>
      <c r="I590" s="12" t="s">
        <v>640</v>
      </c>
      <c r="J590" s="12" t="s">
        <v>2402</v>
      </c>
      <c r="K590" s="12" t="s">
        <v>1158</v>
      </c>
      <c r="N590" s="16" t="s">
        <v>206</v>
      </c>
      <c r="O590" s="16" t="s">
        <v>1159</v>
      </c>
      <c r="P590" s="12" t="s">
        <v>482</v>
      </c>
      <c r="Q590" s="16">
        <v>2023</v>
      </c>
      <c r="R590" s="16">
        <v>0.79</v>
      </c>
      <c r="S590" s="16">
        <v>0</v>
      </c>
      <c r="T590" s="16">
        <v>0</v>
      </c>
      <c r="V590" s="12" t="s">
        <v>204</v>
      </c>
      <c r="W590" s="12" t="s">
        <v>204</v>
      </c>
      <c r="X590" s="16">
        <v>1</v>
      </c>
      <c r="Y590" s="16">
        <v>15</v>
      </c>
      <c r="Z590" s="16">
        <v>0.79</v>
      </c>
      <c r="AA590" s="16">
        <f t="shared" si="109"/>
        <v>94.800000000000011</v>
      </c>
      <c r="AB590" s="16" t="s">
        <v>643</v>
      </c>
      <c r="AC590" s="16" t="s">
        <v>592</v>
      </c>
      <c r="AD590" s="16">
        <f t="shared" si="99"/>
        <v>33180.000000000007</v>
      </c>
      <c r="AE590" s="16">
        <f t="shared" si="100"/>
        <v>276.5</v>
      </c>
      <c r="AF590" s="16">
        <f t="shared" si="101"/>
        <v>103687.5</v>
      </c>
      <c r="AG590" s="16">
        <f t="shared" si="102"/>
        <v>79</v>
      </c>
      <c r="AH590" s="12">
        <v>0</v>
      </c>
      <c r="AI590" s="16">
        <f t="shared" si="103"/>
        <v>5.53</v>
      </c>
      <c r="AJ590" s="16">
        <f t="shared" si="104"/>
        <v>19078.5</v>
      </c>
      <c r="AK590" s="16">
        <f t="shared" si="105"/>
        <v>395</v>
      </c>
      <c r="AL590" s="16">
        <f t="shared" si="106"/>
        <v>3950</v>
      </c>
      <c r="AM590" s="16">
        <f t="shared" si="107"/>
        <v>71100</v>
      </c>
      <c r="AN590" s="16">
        <f t="shared" si="108"/>
        <v>230996</v>
      </c>
      <c r="AO590" s="12" t="s">
        <v>592</v>
      </c>
      <c r="AP590" s="16" t="s">
        <v>207</v>
      </c>
      <c r="AQ590" s="16" t="s">
        <v>204</v>
      </c>
      <c r="AS590" s="16" t="s">
        <v>2408</v>
      </c>
      <c r="AT590" s="16" t="s">
        <v>2407</v>
      </c>
      <c r="AU590" t="s">
        <v>2410</v>
      </c>
      <c r="AV590" s="15" t="s">
        <v>2409</v>
      </c>
      <c r="AW590" s="16" t="s">
        <v>593</v>
      </c>
      <c r="AX590" s="16" t="s">
        <v>204</v>
      </c>
      <c r="AY590" s="16" t="s">
        <v>204</v>
      </c>
      <c r="AZ590" s="16" t="s">
        <v>204</v>
      </c>
      <c r="BA590" s="16" t="s">
        <v>204</v>
      </c>
      <c r="BB590" s="16" t="s">
        <v>204</v>
      </c>
      <c r="BC590" s="16">
        <v>0.79</v>
      </c>
      <c r="BD590" s="16">
        <v>5.6</v>
      </c>
      <c r="BE590" s="16">
        <v>2480</v>
      </c>
      <c r="BF590" s="16">
        <v>800</v>
      </c>
      <c r="BG590" s="16">
        <v>0</v>
      </c>
      <c r="BH590" s="16">
        <v>800</v>
      </c>
      <c r="BI590" s="16">
        <v>1520</v>
      </c>
      <c r="BJ590" s="16">
        <v>0</v>
      </c>
    </row>
    <row r="591" spans="1:62" ht="20.149999999999999" customHeight="1" x14ac:dyDescent="0.35">
      <c r="A591">
        <v>590</v>
      </c>
      <c r="B591" t="s">
        <v>360</v>
      </c>
      <c r="C591" t="s">
        <v>7504</v>
      </c>
      <c r="D591" s="15" t="s">
        <v>1182</v>
      </c>
      <c r="E591" s="12" t="s">
        <v>98</v>
      </c>
      <c r="G591" s="12" t="s">
        <v>588</v>
      </c>
      <c r="H591" s="12" t="s">
        <v>589</v>
      </c>
      <c r="I591" s="12" t="s">
        <v>640</v>
      </c>
      <c r="J591" s="12" t="s">
        <v>2402</v>
      </c>
      <c r="K591" s="12" t="s">
        <v>1158</v>
      </c>
      <c r="N591" s="16" t="s">
        <v>206</v>
      </c>
      <c r="O591" s="16" t="s">
        <v>1159</v>
      </c>
      <c r="P591" s="12" t="s">
        <v>482</v>
      </c>
      <c r="Q591" s="16">
        <v>2023</v>
      </c>
      <c r="R591" s="16">
        <v>0.51</v>
      </c>
      <c r="S591" s="16">
        <v>0</v>
      </c>
      <c r="T591" s="16">
        <v>0</v>
      </c>
      <c r="V591" s="12" t="s">
        <v>204</v>
      </c>
      <c r="W591" s="12" t="s">
        <v>204</v>
      </c>
      <c r="X591" s="16">
        <v>1</v>
      </c>
      <c r="Y591" s="16">
        <v>13</v>
      </c>
      <c r="Z591" s="16">
        <v>0.51</v>
      </c>
      <c r="AA591" s="16">
        <f t="shared" si="109"/>
        <v>61.2</v>
      </c>
      <c r="AB591" s="16" t="s">
        <v>643</v>
      </c>
      <c r="AC591" s="16" t="s">
        <v>592</v>
      </c>
      <c r="AD591" s="16">
        <f t="shared" si="99"/>
        <v>21420</v>
      </c>
      <c r="AE591" s="16">
        <f t="shared" si="100"/>
        <v>178.5</v>
      </c>
      <c r="AF591" s="16">
        <f t="shared" si="101"/>
        <v>66937.5</v>
      </c>
      <c r="AG591" s="16">
        <f t="shared" si="102"/>
        <v>51</v>
      </c>
      <c r="AH591" s="12">
        <v>0</v>
      </c>
      <c r="AI591" s="16">
        <f t="shared" si="103"/>
        <v>3.5700000000000003</v>
      </c>
      <c r="AJ591" s="16">
        <f t="shared" si="104"/>
        <v>12316.500000000002</v>
      </c>
      <c r="AK591" s="16">
        <f t="shared" si="105"/>
        <v>255</v>
      </c>
      <c r="AL591" s="16">
        <f t="shared" si="106"/>
        <v>2550</v>
      </c>
      <c r="AM591" s="16">
        <f t="shared" si="107"/>
        <v>45900</v>
      </c>
      <c r="AN591" s="16">
        <f t="shared" si="108"/>
        <v>149124</v>
      </c>
      <c r="AO591" s="12" t="s">
        <v>592</v>
      </c>
      <c r="AP591" s="16" t="s">
        <v>207</v>
      </c>
      <c r="AQ591" s="16" t="s">
        <v>204</v>
      </c>
      <c r="AS591" s="16" t="s">
        <v>2408</v>
      </c>
      <c r="AT591" s="16" t="s">
        <v>2407</v>
      </c>
      <c r="AU591" t="s">
        <v>2410</v>
      </c>
      <c r="AV591" s="15" t="s">
        <v>2409</v>
      </c>
      <c r="AW591" s="16" t="s">
        <v>593</v>
      </c>
      <c r="AX591" s="16" t="s">
        <v>204</v>
      </c>
      <c r="AY591" s="16" t="s">
        <v>204</v>
      </c>
      <c r="AZ591" s="16" t="s">
        <v>204</v>
      </c>
      <c r="BA591" s="16" t="s">
        <v>204</v>
      </c>
      <c r="BB591" s="16" t="s">
        <v>204</v>
      </c>
      <c r="BC591" s="16">
        <v>0.51</v>
      </c>
      <c r="BD591" s="16">
        <v>3.76</v>
      </c>
      <c r="BE591" s="16">
        <v>1360</v>
      </c>
      <c r="BF591" s="16">
        <v>800</v>
      </c>
      <c r="BG591" s="16">
        <v>0</v>
      </c>
      <c r="BH591" s="16">
        <v>800</v>
      </c>
      <c r="BI591" s="16">
        <v>800</v>
      </c>
      <c r="BJ591" s="16">
        <v>0</v>
      </c>
    </row>
    <row r="592" spans="1:62" ht="20.149999999999999" customHeight="1" x14ac:dyDescent="0.35">
      <c r="A592">
        <v>591</v>
      </c>
      <c r="B592" t="s">
        <v>360</v>
      </c>
      <c r="C592" t="s">
        <v>7505</v>
      </c>
      <c r="D592" s="15" t="s">
        <v>1183</v>
      </c>
      <c r="E592" s="12" t="s">
        <v>98</v>
      </c>
      <c r="G592" s="12" t="s">
        <v>588</v>
      </c>
      <c r="H592" s="12" t="s">
        <v>589</v>
      </c>
      <c r="I592" s="12" t="s">
        <v>640</v>
      </c>
      <c r="J592" s="12" t="s">
        <v>2402</v>
      </c>
      <c r="K592" s="12" t="s">
        <v>1158</v>
      </c>
      <c r="N592" s="16" t="s">
        <v>205</v>
      </c>
      <c r="O592" s="16" t="s">
        <v>1159</v>
      </c>
      <c r="P592" s="12" t="s">
        <v>482</v>
      </c>
      <c r="Q592" s="16">
        <v>2023</v>
      </c>
      <c r="R592" s="16">
        <v>1.3</v>
      </c>
      <c r="S592" s="16">
        <v>0</v>
      </c>
      <c r="T592" s="16">
        <v>0</v>
      </c>
      <c r="V592" s="12" t="s">
        <v>204</v>
      </c>
      <c r="W592" s="12" t="s">
        <v>204</v>
      </c>
      <c r="X592" s="16">
        <v>1</v>
      </c>
      <c r="Y592" s="16">
        <v>12</v>
      </c>
      <c r="Z592" s="16">
        <v>1.3</v>
      </c>
      <c r="AA592" s="16">
        <f t="shared" si="109"/>
        <v>156</v>
      </c>
      <c r="AB592" s="16" t="s">
        <v>643</v>
      </c>
      <c r="AC592" s="16" t="s">
        <v>592</v>
      </c>
      <c r="AD592" s="16">
        <f t="shared" si="99"/>
        <v>54600</v>
      </c>
      <c r="AE592" s="16">
        <f t="shared" si="100"/>
        <v>455</v>
      </c>
      <c r="AF592" s="16">
        <f t="shared" si="101"/>
        <v>170625</v>
      </c>
      <c r="AG592" s="16">
        <f t="shared" si="102"/>
        <v>130</v>
      </c>
      <c r="AH592" s="12">
        <v>0</v>
      </c>
      <c r="AI592" s="16">
        <f t="shared" si="103"/>
        <v>9.1</v>
      </c>
      <c r="AJ592" s="16">
        <f t="shared" si="104"/>
        <v>31395</v>
      </c>
      <c r="AK592" s="16">
        <f t="shared" si="105"/>
        <v>650</v>
      </c>
      <c r="AL592" s="16">
        <f t="shared" si="106"/>
        <v>6500</v>
      </c>
      <c r="AM592" s="16">
        <f t="shared" si="107"/>
        <v>117000</v>
      </c>
      <c r="AN592" s="16">
        <f t="shared" si="108"/>
        <v>380120</v>
      </c>
      <c r="AO592" s="12" t="s">
        <v>592</v>
      </c>
      <c r="AP592" s="16" t="s">
        <v>207</v>
      </c>
      <c r="AQ592" s="16" t="s">
        <v>204</v>
      </c>
      <c r="AS592" s="16" t="s">
        <v>2408</v>
      </c>
      <c r="AT592" s="16" t="s">
        <v>2407</v>
      </c>
      <c r="AU592" t="s">
        <v>2410</v>
      </c>
      <c r="AV592" s="15" t="s">
        <v>2409</v>
      </c>
      <c r="AW592" s="16" t="s">
        <v>593</v>
      </c>
      <c r="AX592" s="16" t="s">
        <v>204</v>
      </c>
      <c r="AY592" s="16" t="s">
        <v>204</v>
      </c>
      <c r="AZ592" s="16" t="s">
        <v>204</v>
      </c>
      <c r="BA592" s="16" t="s">
        <v>204</v>
      </c>
      <c r="BB592" s="16" t="s">
        <v>204</v>
      </c>
      <c r="BC592" s="16">
        <v>1.3</v>
      </c>
      <c r="BD592" s="16">
        <v>8.8000000000000007</v>
      </c>
      <c r="BE592" s="16">
        <v>3520</v>
      </c>
      <c r="BF592" s="16">
        <v>1600</v>
      </c>
      <c r="BG592" s="16">
        <v>0</v>
      </c>
      <c r="BH592" s="16">
        <v>1600</v>
      </c>
      <c r="BI592" s="16">
        <v>2080</v>
      </c>
      <c r="BJ592" s="16">
        <v>0</v>
      </c>
    </row>
    <row r="593" spans="1:63" ht="20.149999999999999" customHeight="1" x14ac:dyDescent="0.35">
      <c r="A593">
        <v>592</v>
      </c>
      <c r="B593" t="s">
        <v>360</v>
      </c>
      <c r="C593" t="s">
        <v>7506</v>
      </c>
      <c r="D593" s="15" t="s">
        <v>1184</v>
      </c>
      <c r="E593" s="12" t="s">
        <v>93</v>
      </c>
      <c r="G593" s="12" t="s">
        <v>588</v>
      </c>
      <c r="H593" s="12" t="s">
        <v>589</v>
      </c>
      <c r="I593" s="12" t="s">
        <v>1185</v>
      </c>
      <c r="J593" s="12" t="s">
        <v>2402</v>
      </c>
      <c r="K593" s="12" t="s">
        <v>1945</v>
      </c>
      <c r="N593" s="16" t="s">
        <v>205</v>
      </c>
      <c r="O593" s="16" t="s">
        <v>1186</v>
      </c>
      <c r="P593" s="12" t="s">
        <v>1187</v>
      </c>
      <c r="Q593" s="16">
        <v>2023</v>
      </c>
      <c r="R593" s="16">
        <v>0</v>
      </c>
      <c r="S593" s="16">
        <v>0</v>
      </c>
      <c r="T593" s="16">
        <v>0</v>
      </c>
      <c r="V593" s="12" t="s">
        <v>204</v>
      </c>
      <c r="W593" s="12" t="s">
        <v>204</v>
      </c>
      <c r="X593" s="16">
        <v>1</v>
      </c>
      <c r="Z593" s="16">
        <v>0</v>
      </c>
      <c r="AA593" s="16">
        <f t="shared" si="109"/>
        <v>0</v>
      </c>
      <c r="AB593" s="16">
        <v>0</v>
      </c>
      <c r="AC593" s="16">
        <v>0</v>
      </c>
      <c r="AD593" s="16">
        <f t="shared" si="99"/>
        <v>0</v>
      </c>
      <c r="AE593" s="16">
        <f t="shared" si="100"/>
        <v>0</v>
      </c>
      <c r="AF593" s="16">
        <f t="shared" si="101"/>
        <v>0</v>
      </c>
      <c r="AG593" s="16">
        <f t="shared" si="102"/>
        <v>0</v>
      </c>
      <c r="AH593" s="12">
        <v>0</v>
      </c>
      <c r="AI593" s="16">
        <f t="shared" si="103"/>
        <v>0</v>
      </c>
      <c r="AJ593" s="16">
        <f t="shared" si="104"/>
        <v>0</v>
      </c>
      <c r="AK593" s="16">
        <f t="shared" si="105"/>
        <v>0</v>
      </c>
      <c r="AL593" s="16">
        <f t="shared" si="106"/>
        <v>0</v>
      </c>
      <c r="AM593" s="16">
        <f t="shared" si="107"/>
        <v>0</v>
      </c>
      <c r="AN593" s="16">
        <f t="shared" si="108"/>
        <v>0</v>
      </c>
      <c r="AO593" s="12">
        <v>0</v>
      </c>
      <c r="AP593" s="16" t="s">
        <v>207</v>
      </c>
      <c r="AQ593" s="16" t="s">
        <v>207</v>
      </c>
      <c r="AS593" s="16" t="s">
        <v>2408</v>
      </c>
      <c r="AT593" s="16" t="s">
        <v>2407</v>
      </c>
      <c r="AW593" s="16" t="s">
        <v>593</v>
      </c>
      <c r="AX593" s="16" t="s">
        <v>204</v>
      </c>
      <c r="AY593" s="16" t="s">
        <v>204</v>
      </c>
      <c r="AZ593" s="16" t="s">
        <v>204</v>
      </c>
      <c r="BA593" s="16" t="s">
        <v>204</v>
      </c>
      <c r="BB593" s="16" t="s">
        <v>204</v>
      </c>
      <c r="BC593" s="16">
        <v>0</v>
      </c>
      <c r="BE593" s="16">
        <v>0</v>
      </c>
      <c r="BF593" s="16">
        <v>0</v>
      </c>
      <c r="BG593" s="16">
        <v>0</v>
      </c>
      <c r="BH593" s="16">
        <v>0</v>
      </c>
      <c r="BI593" s="16">
        <v>0</v>
      </c>
      <c r="BJ593" s="16">
        <v>0</v>
      </c>
      <c r="BK593" s="16">
        <v>0</v>
      </c>
    </row>
    <row r="594" spans="1:63" ht="20.149999999999999" customHeight="1" x14ac:dyDescent="0.35">
      <c r="A594">
        <v>593</v>
      </c>
      <c r="B594" t="s">
        <v>360</v>
      </c>
      <c r="C594" t="s">
        <v>7507</v>
      </c>
      <c r="D594" s="15" t="s">
        <v>1188</v>
      </c>
      <c r="E594" s="12" t="s">
        <v>93</v>
      </c>
      <c r="G594" s="12" t="s">
        <v>588</v>
      </c>
      <c r="H594" s="12" t="s">
        <v>589</v>
      </c>
      <c r="I594" s="12" t="s">
        <v>1185</v>
      </c>
      <c r="J594" s="12" t="s">
        <v>2402</v>
      </c>
      <c r="K594" s="12" t="s">
        <v>1945</v>
      </c>
      <c r="N594" s="16" t="s">
        <v>206</v>
      </c>
      <c r="O594" s="16" t="s">
        <v>1186</v>
      </c>
      <c r="P594" s="12" t="s">
        <v>1187</v>
      </c>
      <c r="Q594" s="16">
        <v>2023</v>
      </c>
      <c r="R594" s="16">
        <v>0</v>
      </c>
      <c r="S594" s="16">
        <v>0</v>
      </c>
      <c r="T594" s="16">
        <v>0</v>
      </c>
      <c r="V594" s="12" t="s">
        <v>204</v>
      </c>
      <c r="W594" s="12" t="s">
        <v>204</v>
      </c>
      <c r="X594" s="16">
        <v>1</v>
      </c>
      <c r="Z594" s="16">
        <v>0</v>
      </c>
      <c r="AA594" s="16">
        <f t="shared" si="109"/>
        <v>0</v>
      </c>
      <c r="AB594" s="16">
        <v>0</v>
      </c>
      <c r="AC594" s="16">
        <v>0</v>
      </c>
      <c r="AD594" s="16">
        <f t="shared" si="99"/>
        <v>0</v>
      </c>
      <c r="AE594" s="16">
        <f t="shared" si="100"/>
        <v>0</v>
      </c>
      <c r="AF594" s="16">
        <f t="shared" si="101"/>
        <v>0</v>
      </c>
      <c r="AG594" s="16">
        <f t="shared" si="102"/>
        <v>0</v>
      </c>
      <c r="AH594" s="12">
        <v>0</v>
      </c>
      <c r="AI594" s="16">
        <f t="shared" si="103"/>
        <v>0</v>
      </c>
      <c r="AJ594" s="16">
        <f t="shared" si="104"/>
        <v>0</v>
      </c>
      <c r="AK594" s="16">
        <f t="shared" si="105"/>
        <v>0</v>
      </c>
      <c r="AL594" s="16">
        <f t="shared" si="106"/>
        <v>0</v>
      </c>
      <c r="AM594" s="16">
        <f t="shared" si="107"/>
        <v>0</v>
      </c>
      <c r="AN594" s="16">
        <f t="shared" si="108"/>
        <v>0</v>
      </c>
      <c r="AO594" s="12">
        <v>0</v>
      </c>
      <c r="AP594" s="16" t="s">
        <v>207</v>
      </c>
      <c r="AQ594" s="16" t="s">
        <v>207</v>
      </c>
      <c r="AS594" s="16" t="s">
        <v>2408</v>
      </c>
      <c r="AT594" s="16" t="s">
        <v>2407</v>
      </c>
      <c r="AW594" s="16" t="s">
        <v>593</v>
      </c>
      <c r="AX594" s="16" t="s">
        <v>204</v>
      </c>
      <c r="AY594" s="16" t="s">
        <v>204</v>
      </c>
      <c r="AZ594" s="16" t="s">
        <v>204</v>
      </c>
      <c r="BA594" s="16" t="s">
        <v>204</v>
      </c>
      <c r="BB594" s="16" t="s">
        <v>204</v>
      </c>
      <c r="BC594" s="16">
        <v>0</v>
      </c>
      <c r="BE594" s="16">
        <v>0</v>
      </c>
      <c r="BF594" s="16">
        <v>0</v>
      </c>
      <c r="BG594" s="16">
        <v>0</v>
      </c>
      <c r="BH594" s="16">
        <v>0</v>
      </c>
      <c r="BI594" s="16">
        <v>0</v>
      </c>
      <c r="BJ594" s="16">
        <v>0</v>
      </c>
      <c r="BK594" s="16">
        <v>0</v>
      </c>
    </row>
    <row r="595" spans="1:63" ht="20.149999999999999" customHeight="1" x14ac:dyDescent="0.35">
      <c r="A595">
        <v>594</v>
      </c>
      <c r="B595" t="s">
        <v>360</v>
      </c>
      <c r="C595" t="s">
        <v>7508</v>
      </c>
      <c r="D595" s="15" t="s">
        <v>1189</v>
      </c>
      <c r="E595" s="12" t="s">
        <v>93</v>
      </c>
      <c r="G595" s="12" t="s">
        <v>588</v>
      </c>
      <c r="H595" s="12" t="s">
        <v>589</v>
      </c>
      <c r="I595" s="12" t="s">
        <v>1185</v>
      </c>
      <c r="J595" s="12" t="s">
        <v>2402</v>
      </c>
      <c r="K595" s="12" t="s">
        <v>1945</v>
      </c>
      <c r="N595" s="16" t="s">
        <v>206</v>
      </c>
      <c r="O595" s="16" t="s">
        <v>1186</v>
      </c>
      <c r="P595" s="12" t="s">
        <v>1187</v>
      </c>
      <c r="Q595" s="16">
        <v>2023</v>
      </c>
      <c r="R595" s="16">
        <v>0</v>
      </c>
      <c r="S595" s="16">
        <v>0</v>
      </c>
      <c r="T595" s="16">
        <v>0</v>
      </c>
      <c r="V595" s="12" t="s">
        <v>204</v>
      </c>
      <c r="W595" s="12" t="s">
        <v>204</v>
      </c>
      <c r="X595" s="16">
        <v>1</v>
      </c>
      <c r="Z595" s="16">
        <v>0</v>
      </c>
      <c r="AA595" s="16">
        <f t="shared" si="109"/>
        <v>0</v>
      </c>
      <c r="AB595" s="16">
        <v>0</v>
      </c>
      <c r="AC595" s="16">
        <v>0</v>
      </c>
      <c r="AD595" s="16">
        <f t="shared" si="99"/>
        <v>0</v>
      </c>
      <c r="AE595" s="16">
        <f t="shared" si="100"/>
        <v>0</v>
      </c>
      <c r="AF595" s="16">
        <f t="shared" si="101"/>
        <v>0</v>
      </c>
      <c r="AG595" s="16">
        <f t="shared" si="102"/>
        <v>0</v>
      </c>
      <c r="AH595" s="12">
        <v>0</v>
      </c>
      <c r="AI595" s="16">
        <f t="shared" si="103"/>
        <v>0</v>
      </c>
      <c r="AJ595" s="16">
        <f t="shared" si="104"/>
        <v>0</v>
      </c>
      <c r="AK595" s="16">
        <f t="shared" si="105"/>
        <v>0</v>
      </c>
      <c r="AL595" s="16">
        <f t="shared" si="106"/>
        <v>0</v>
      </c>
      <c r="AM595" s="16">
        <f t="shared" si="107"/>
        <v>0</v>
      </c>
      <c r="AN595" s="16">
        <f t="shared" si="108"/>
        <v>0</v>
      </c>
      <c r="AO595" s="12">
        <v>0</v>
      </c>
      <c r="AP595" s="16" t="s">
        <v>207</v>
      </c>
      <c r="AQ595" s="16" t="s">
        <v>207</v>
      </c>
      <c r="AS595" s="16" t="s">
        <v>2408</v>
      </c>
      <c r="AT595" s="16" t="s">
        <v>2407</v>
      </c>
      <c r="AW595" s="16" t="s">
        <v>593</v>
      </c>
      <c r="AX595" s="16" t="s">
        <v>204</v>
      </c>
      <c r="AY595" s="16" t="s">
        <v>204</v>
      </c>
      <c r="AZ595" s="16" t="s">
        <v>204</v>
      </c>
      <c r="BA595" s="16" t="s">
        <v>204</v>
      </c>
      <c r="BB595" s="16" t="s">
        <v>204</v>
      </c>
      <c r="BC595" s="16">
        <v>0</v>
      </c>
      <c r="BE595" s="16">
        <v>0</v>
      </c>
      <c r="BF595" s="16">
        <v>0</v>
      </c>
      <c r="BG595" s="16">
        <v>0</v>
      </c>
      <c r="BH595" s="16">
        <v>0</v>
      </c>
      <c r="BI595" s="16">
        <v>0</v>
      </c>
      <c r="BJ595" s="16">
        <v>0</v>
      </c>
      <c r="BK595" s="16">
        <v>0</v>
      </c>
    </row>
    <row r="596" spans="1:63" ht="20.149999999999999" customHeight="1" x14ac:dyDescent="0.35">
      <c r="A596">
        <v>595</v>
      </c>
      <c r="B596" t="s">
        <v>360</v>
      </c>
      <c r="C596" t="s">
        <v>7509</v>
      </c>
      <c r="D596" s="15" t="s">
        <v>1190</v>
      </c>
      <c r="E596" s="12" t="s">
        <v>93</v>
      </c>
      <c r="G596" s="12" t="s">
        <v>588</v>
      </c>
      <c r="H596" s="12" t="s">
        <v>589</v>
      </c>
      <c r="I596" s="12" t="s">
        <v>1185</v>
      </c>
      <c r="J596" s="12" t="s">
        <v>2402</v>
      </c>
      <c r="K596" s="12" t="s">
        <v>1945</v>
      </c>
      <c r="N596" s="16" t="s">
        <v>206</v>
      </c>
      <c r="O596" s="16" t="s">
        <v>1186</v>
      </c>
      <c r="P596" s="12" t="s">
        <v>1187</v>
      </c>
      <c r="Q596" s="16">
        <v>2023</v>
      </c>
      <c r="R596" s="16">
        <v>0</v>
      </c>
      <c r="S596" s="16">
        <v>0</v>
      </c>
      <c r="T596" s="16">
        <v>0</v>
      </c>
      <c r="V596" s="12" t="s">
        <v>204</v>
      </c>
      <c r="W596" s="12" t="s">
        <v>204</v>
      </c>
      <c r="X596" s="16">
        <v>1</v>
      </c>
      <c r="Z596" s="16">
        <v>0</v>
      </c>
      <c r="AA596" s="16">
        <f t="shared" si="109"/>
        <v>0</v>
      </c>
      <c r="AB596" s="16">
        <v>0</v>
      </c>
      <c r="AC596" s="16">
        <v>0</v>
      </c>
      <c r="AD596" s="16">
        <f t="shared" si="99"/>
        <v>0</v>
      </c>
      <c r="AE596" s="16">
        <f t="shared" si="100"/>
        <v>0</v>
      </c>
      <c r="AF596" s="16">
        <f t="shared" si="101"/>
        <v>0</v>
      </c>
      <c r="AG596" s="16">
        <f t="shared" si="102"/>
        <v>0</v>
      </c>
      <c r="AH596" s="12">
        <v>0</v>
      </c>
      <c r="AI596" s="16">
        <f t="shared" si="103"/>
        <v>0</v>
      </c>
      <c r="AJ596" s="16">
        <f t="shared" si="104"/>
        <v>0</v>
      </c>
      <c r="AK596" s="16">
        <f t="shared" si="105"/>
        <v>0</v>
      </c>
      <c r="AL596" s="16">
        <f t="shared" si="106"/>
        <v>0</v>
      </c>
      <c r="AM596" s="16">
        <f t="shared" si="107"/>
        <v>0</v>
      </c>
      <c r="AN596" s="16">
        <f t="shared" si="108"/>
        <v>0</v>
      </c>
      <c r="AO596" s="12">
        <v>0</v>
      </c>
      <c r="AP596" s="16" t="s">
        <v>207</v>
      </c>
      <c r="AQ596" s="16" t="s">
        <v>207</v>
      </c>
      <c r="AS596" s="16" t="s">
        <v>2408</v>
      </c>
      <c r="AT596" s="16" t="s">
        <v>2407</v>
      </c>
      <c r="AW596" s="16" t="s">
        <v>593</v>
      </c>
      <c r="AX596" s="16" t="s">
        <v>204</v>
      </c>
      <c r="AY596" s="16" t="s">
        <v>204</v>
      </c>
      <c r="AZ596" s="16" t="s">
        <v>204</v>
      </c>
      <c r="BA596" s="16" t="s">
        <v>204</v>
      </c>
      <c r="BB596" s="16" t="s">
        <v>204</v>
      </c>
      <c r="BC596" s="16">
        <v>0</v>
      </c>
      <c r="BE596" s="16">
        <v>0</v>
      </c>
      <c r="BF596" s="16">
        <v>0</v>
      </c>
      <c r="BG596" s="16">
        <v>0</v>
      </c>
      <c r="BH596" s="16">
        <v>0</v>
      </c>
      <c r="BI596" s="16">
        <v>0</v>
      </c>
      <c r="BJ596" s="16">
        <v>0</v>
      </c>
      <c r="BK596" s="16">
        <v>0</v>
      </c>
    </row>
    <row r="597" spans="1:63" ht="20.149999999999999" customHeight="1" x14ac:dyDescent="0.35">
      <c r="A597">
        <v>596</v>
      </c>
      <c r="B597" t="s">
        <v>360</v>
      </c>
      <c r="C597" t="s">
        <v>7510</v>
      </c>
      <c r="D597" s="15" t="s">
        <v>1191</v>
      </c>
      <c r="E597" s="12" t="s">
        <v>93</v>
      </c>
      <c r="G597" s="12" t="s">
        <v>588</v>
      </c>
      <c r="H597" s="12" t="s">
        <v>589</v>
      </c>
      <c r="I597" s="12" t="s">
        <v>1185</v>
      </c>
      <c r="J597" s="12" t="s">
        <v>2402</v>
      </c>
      <c r="K597" s="12" t="s">
        <v>1945</v>
      </c>
      <c r="N597" s="16" t="s">
        <v>206</v>
      </c>
      <c r="O597" s="16" t="s">
        <v>1186</v>
      </c>
      <c r="P597" s="12" t="s">
        <v>1187</v>
      </c>
      <c r="Q597" s="16">
        <v>2023</v>
      </c>
      <c r="R597" s="16">
        <v>0</v>
      </c>
      <c r="S597" s="16">
        <v>0</v>
      </c>
      <c r="T597" s="16">
        <v>0</v>
      </c>
      <c r="V597" s="12" t="s">
        <v>204</v>
      </c>
      <c r="W597" s="12" t="s">
        <v>204</v>
      </c>
      <c r="X597" s="16">
        <v>1</v>
      </c>
      <c r="Z597" s="16">
        <v>0</v>
      </c>
      <c r="AA597" s="16">
        <f t="shared" si="109"/>
        <v>0</v>
      </c>
      <c r="AB597" s="16">
        <v>0</v>
      </c>
      <c r="AC597" s="16">
        <v>0</v>
      </c>
      <c r="AD597" s="16">
        <f t="shared" si="99"/>
        <v>0</v>
      </c>
      <c r="AE597" s="16">
        <f t="shared" si="100"/>
        <v>0</v>
      </c>
      <c r="AF597" s="16">
        <f t="shared" si="101"/>
        <v>0</v>
      </c>
      <c r="AG597" s="16">
        <f t="shared" si="102"/>
        <v>0</v>
      </c>
      <c r="AH597" s="12">
        <v>0</v>
      </c>
      <c r="AI597" s="16">
        <f t="shared" si="103"/>
        <v>0</v>
      </c>
      <c r="AJ597" s="16">
        <f t="shared" si="104"/>
        <v>0</v>
      </c>
      <c r="AK597" s="16">
        <f t="shared" si="105"/>
        <v>0</v>
      </c>
      <c r="AL597" s="16">
        <f t="shared" si="106"/>
        <v>0</v>
      </c>
      <c r="AM597" s="16">
        <f t="shared" si="107"/>
        <v>0</v>
      </c>
      <c r="AN597" s="16">
        <f t="shared" si="108"/>
        <v>0</v>
      </c>
      <c r="AO597" s="12">
        <v>0</v>
      </c>
      <c r="AP597" s="16" t="s">
        <v>207</v>
      </c>
      <c r="AQ597" s="16" t="s">
        <v>207</v>
      </c>
      <c r="AS597" s="16" t="s">
        <v>2408</v>
      </c>
      <c r="AT597" s="16" t="s">
        <v>2407</v>
      </c>
      <c r="AW597" s="16" t="s">
        <v>593</v>
      </c>
      <c r="AX597" s="16" t="s">
        <v>204</v>
      </c>
      <c r="AY597" s="16" t="s">
        <v>204</v>
      </c>
      <c r="AZ597" s="16" t="s">
        <v>204</v>
      </c>
      <c r="BA597" s="16" t="s">
        <v>204</v>
      </c>
      <c r="BB597" s="16" t="s">
        <v>204</v>
      </c>
      <c r="BC597" s="16">
        <v>0</v>
      </c>
      <c r="BE597" s="16">
        <v>0</v>
      </c>
      <c r="BF597" s="16">
        <v>0</v>
      </c>
      <c r="BG597" s="16">
        <v>0</v>
      </c>
      <c r="BH597" s="16">
        <v>0</v>
      </c>
      <c r="BI597" s="16">
        <v>0</v>
      </c>
      <c r="BJ597" s="16">
        <v>0</v>
      </c>
      <c r="BK597" s="16">
        <v>0</v>
      </c>
    </row>
    <row r="598" spans="1:63" ht="20.149999999999999" customHeight="1" x14ac:dyDescent="0.35">
      <c r="A598">
        <v>597</v>
      </c>
      <c r="B598" t="s">
        <v>360</v>
      </c>
      <c r="C598" t="s">
        <v>7511</v>
      </c>
      <c r="D598" s="15" t="s">
        <v>1192</v>
      </c>
      <c r="E598" s="12" t="s">
        <v>93</v>
      </c>
      <c r="G598" s="12" t="s">
        <v>588</v>
      </c>
      <c r="H598" s="12" t="s">
        <v>589</v>
      </c>
      <c r="I598" s="12" t="s">
        <v>1185</v>
      </c>
      <c r="J598" s="12" t="s">
        <v>2402</v>
      </c>
      <c r="K598" s="12" t="s">
        <v>1945</v>
      </c>
      <c r="N598" s="16" t="s">
        <v>206</v>
      </c>
      <c r="O598" s="16" t="s">
        <v>1186</v>
      </c>
      <c r="P598" s="12" t="s">
        <v>1187</v>
      </c>
      <c r="Q598" s="16">
        <v>2023</v>
      </c>
      <c r="R598" s="16">
        <v>0</v>
      </c>
      <c r="S598" s="16">
        <v>0</v>
      </c>
      <c r="T598" s="16">
        <v>0</v>
      </c>
      <c r="V598" s="12" t="s">
        <v>204</v>
      </c>
      <c r="W598" s="12" t="s">
        <v>204</v>
      </c>
      <c r="X598" s="16">
        <v>1</v>
      </c>
      <c r="Z598" s="16">
        <v>0</v>
      </c>
      <c r="AA598" s="16">
        <f t="shared" si="109"/>
        <v>0</v>
      </c>
      <c r="AB598" s="16">
        <v>0</v>
      </c>
      <c r="AC598" s="16">
        <v>0</v>
      </c>
      <c r="AD598" s="16">
        <f t="shared" si="99"/>
        <v>0</v>
      </c>
      <c r="AE598" s="16">
        <f t="shared" si="100"/>
        <v>0</v>
      </c>
      <c r="AF598" s="16">
        <f t="shared" si="101"/>
        <v>0</v>
      </c>
      <c r="AG598" s="16">
        <f t="shared" si="102"/>
        <v>0</v>
      </c>
      <c r="AH598" s="12">
        <v>0</v>
      </c>
      <c r="AI598" s="16">
        <f t="shared" si="103"/>
        <v>0</v>
      </c>
      <c r="AJ598" s="16">
        <f t="shared" si="104"/>
        <v>0</v>
      </c>
      <c r="AK598" s="16">
        <f t="shared" si="105"/>
        <v>0</v>
      </c>
      <c r="AL598" s="16">
        <f t="shared" si="106"/>
        <v>0</v>
      </c>
      <c r="AM598" s="16">
        <f t="shared" si="107"/>
        <v>0</v>
      </c>
      <c r="AN598" s="16">
        <f t="shared" si="108"/>
        <v>0</v>
      </c>
      <c r="AO598" s="12">
        <v>0</v>
      </c>
      <c r="AP598" s="16" t="s">
        <v>207</v>
      </c>
      <c r="AQ598" s="16" t="s">
        <v>207</v>
      </c>
      <c r="AS598" s="16" t="s">
        <v>2408</v>
      </c>
      <c r="AT598" s="16" t="s">
        <v>2407</v>
      </c>
      <c r="AW598" s="16" t="s">
        <v>593</v>
      </c>
      <c r="AX598" s="16" t="s">
        <v>204</v>
      </c>
      <c r="AY598" s="16" t="s">
        <v>204</v>
      </c>
      <c r="AZ598" s="16" t="s">
        <v>204</v>
      </c>
      <c r="BA598" s="16" t="s">
        <v>204</v>
      </c>
      <c r="BB598" s="16" t="s">
        <v>204</v>
      </c>
      <c r="BC598" s="16">
        <v>0</v>
      </c>
      <c r="BE598" s="16">
        <v>0</v>
      </c>
      <c r="BF598" s="16">
        <v>0</v>
      </c>
      <c r="BG598" s="16">
        <v>0</v>
      </c>
      <c r="BH598" s="16">
        <v>0</v>
      </c>
      <c r="BI598" s="16">
        <v>0</v>
      </c>
      <c r="BJ598" s="16">
        <v>0</v>
      </c>
      <c r="BK598" s="16">
        <v>0</v>
      </c>
    </row>
    <row r="599" spans="1:63" ht="20.149999999999999" customHeight="1" x14ac:dyDescent="0.35">
      <c r="A599">
        <v>598</v>
      </c>
      <c r="B599" t="s">
        <v>360</v>
      </c>
      <c r="C599" t="s">
        <v>7512</v>
      </c>
      <c r="D599" s="15" t="s">
        <v>1193</v>
      </c>
      <c r="E599" s="12" t="s">
        <v>93</v>
      </c>
      <c r="G599" s="12" t="s">
        <v>588</v>
      </c>
      <c r="H599" s="12" t="s">
        <v>589</v>
      </c>
      <c r="I599" s="12" t="s">
        <v>1185</v>
      </c>
      <c r="J599" s="12" t="s">
        <v>2402</v>
      </c>
      <c r="K599" s="12" t="s">
        <v>1945</v>
      </c>
      <c r="N599" s="16" t="s">
        <v>206</v>
      </c>
      <c r="O599" s="16" t="s">
        <v>1186</v>
      </c>
      <c r="P599" s="12" t="s">
        <v>1187</v>
      </c>
      <c r="Q599" s="16">
        <v>2023</v>
      </c>
      <c r="R599" s="16">
        <v>0</v>
      </c>
      <c r="S599" s="16">
        <v>0</v>
      </c>
      <c r="T599" s="16">
        <v>0</v>
      </c>
      <c r="V599" s="12" t="s">
        <v>204</v>
      </c>
      <c r="W599" s="12" t="s">
        <v>204</v>
      </c>
      <c r="X599" s="16">
        <v>1</v>
      </c>
      <c r="Z599" s="16">
        <v>0</v>
      </c>
      <c r="AA599" s="16">
        <f t="shared" si="109"/>
        <v>0</v>
      </c>
      <c r="AB599" s="16">
        <v>0</v>
      </c>
      <c r="AC599" s="16">
        <v>0</v>
      </c>
      <c r="AD599" s="16">
        <f t="shared" si="99"/>
        <v>0</v>
      </c>
      <c r="AE599" s="16">
        <f t="shared" si="100"/>
        <v>0</v>
      </c>
      <c r="AF599" s="16">
        <f t="shared" si="101"/>
        <v>0</v>
      </c>
      <c r="AG599" s="16">
        <f t="shared" si="102"/>
        <v>0</v>
      </c>
      <c r="AH599" s="12">
        <v>0</v>
      </c>
      <c r="AI599" s="16">
        <f t="shared" si="103"/>
        <v>0</v>
      </c>
      <c r="AJ599" s="16">
        <f t="shared" si="104"/>
        <v>0</v>
      </c>
      <c r="AK599" s="16">
        <f t="shared" si="105"/>
        <v>0</v>
      </c>
      <c r="AL599" s="16">
        <f t="shared" si="106"/>
        <v>0</v>
      </c>
      <c r="AM599" s="16">
        <f t="shared" si="107"/>
        <v>0</v>
      </c>
      <c r="AN599" s="16">
        <f t="shared" si="108"/>
        <v>0</v>
      </c>
      <c r="AO599" s="12">
        <v>0</v>
      </c>
      <c r="AP599" s="16" t="s">
        <v>207</v>
      </c>
      <c r="AQ599" s="16" t="s">
        <v>207</v>
      </c>
      <c r="AS599" s="16" t="s">
        <v>2408</v>
      </c>
      <c r="AT599" s="16" t="s">
        <v>2407</v>
      </c>
      <c r="AW599" s="16" t="s">
        <v>593</v>
      </c>
      <c r="AX599" s="16" t="s">
        <v>204</v>
      </c>
      <c r="AY599" s="16" t="s">
        <v>204</v>
      </c>
      <c r="AZ599" s="16" t="s">
        <v>204</v>
      </c>
      <c r="BA599" s="16" t="s">
        <v>204</v>
      </c>
      <c r="BB599" s="16" t="s">
        <v>204</v>
      </c>
      <c r="BC599" s="16">
        <v>0</v>
      </c>
      <c r="BE599" s="16">
        <v>0</v>
      </c>
      <c r="BF599" s="16">
        <v>0</v>
      </c>
      <c r="BG599" s="16">
        <v>0</v>
      </c>
      <c r="BH599" s="16">
        <v>0</v>
      </c>
      <c r="BI599" s="16">
        <v>0</v>
      </c>
      <c r="BJ599" s="16">
        <v>0</v>
      </c>
      <c r="BK599" s="16">
        <v>0</v>
      </c>
    </row>
    <row r="600" spans="1:63" ht="20.149999999999999" customHeight="1" x14ac:dyDescent="0.35">
      <c r="A600">
        <v>599</v>
      </c>
      <c r="B600" t="s">
        <v>360</v>
      </c>
      <c r="C600" t="s">
        <v>7513</v>
      </c>
      <c r="D600" s="15" t="s">
        <v>1093</v>
      </c>
      <c r="E600" s="12" t="s">
        <v>93</v>
      </c>
      <c r="G600" s="12" t="s">
        <v>588</v>
      </c>
      <c r="H600" s="12" t="s">
        <v>589</v>
      </c>
      <c r="I600" s="12" t="s">
        <v>1185</v>
      </c>
      <c r="J600" s="12" t="s">
        <v>2402</v>
      </c>
      <c r="K600" s="12" t="s">
        <v>1945</v>
      </c>
      <c r="N600" s="16" t="s">
        <v>206</v>
      </c>
      <c r="O600" s="16" t="s">
        <v>1186</v>
      </c>
      <c r="P600" s="12" t="s">
        <v>1187</v>
      </c>
      <c r="Q600" s="16">
        <v>2023</v>
      </c>
      <c r="R600" s="16">
        <v>0</v>
      </c>
      <c r="S600" s="16">
        <v>0</v>
      </c>
      <c r="T600" s="16">
        <v>0</v>
      </c>
      <c r="V600" s="12" t="s">
        <v>204</v>
      </c>
      <c r="W600" s="12" t="s">
        <v>204</v>
      </c>
      <c r="X600" s="16">
        <v>1</v>
      </c>
      <c r="Z600" s="16">
        <v>0</v>
      </c>
      <c r="AA600" s="16">
        <f t="shared" si="109"/>
        <v>0</v>
      </c>
      <c r="AB600" s="16">
        <v>0</v>
      </c>
      <c r="AC600" s="16">
        <v>0</v>
      </c>
      <c r="AD600" s="16">
        <f t="shared" si="99"/>
        <v>0</v>
      </c>
      <c r="AE600" s="16">
        <f t="shared" si="100"/>
        <v>0</v>
      </c>
      <c r="AF600" s="16">
        <f t="shared" si="101"/>
        <v>0</v>
      </c>
      <c r="AG600" s="16">
        <f t="shared" si="102"/>
        <v>0</v>
      </c>
      <c r="AH600" s="12">
        <v>0</v>
      </c>
      <c r="AI600" s="16">
        <f t="shared" si="103"/>
        <v>0</v>
      </c>
      <c r="AJ600" s="16">
        <f t="shared" si="104"/>
        <v>0</v>
      </c>
      <c r="AK600" s="16">
        <f t="shared" si="105"/>
        <v>0</v>
      </c>
      <c r="AL600" s="16">
        <f t="shared" si="106"/>
        <v>0</v>
      </c>
      <c r="AM600" s="16">
        <f t="shared" si="107"/>
        <v>0</v>
      </c>
      <c r="AN600" s="16">
        <f t="shared" si="108"/>
        <v>0</v>
      </c>
      <c r="AO600" s="12">
        <v>0</v>
      </c>
      <c r="AP600" s="16" t="s">
        <v>207</v>
      </c>
      <c r="AQ600" s="16" t="s">
        <v>207</v>
      </c>
      <c r="AS600" s="16" t="s">
        <v>2408</v>
      </c>
      <c r="AT600" s="16" t="s">
        <v>2407</v>
      </c>
      <c r="AW600" s="16" t="s">
        <v>593</v>
      </c>
      <c r="AX600" s="16" t="s">
        <v>204</v>
      </c>
      <c r="AY600" s="16" t="s">
        <v>204</v>
      </c>
      <c r="AZ600" s="16" t="s">
        <v>204</v>
      </c>
      <c r="BA600" s="16" t="s">
        <v>204</v>
      </c>
      <c r="BB600" s="16" t="s">
        <v>204</v>
      </c>
      <c r="BC600" s="16">
        <v>0</v>
      </c>
      <c r="BE600" s="16">
        <v>0</v>
      </c>
      <c r="BF600" s="16">
        <v>0</v>
      </c>
      <c r="BG600" s="16">
        <v>0</v>
      </c>
      <c r="BH600" s="16">
        <v>0</v>
      </c>
      <c r="BI600" s="16">
        <v>0</v>
      </c>
      <c r="BJ600" s="16">
        <v>0</v>
      </c>
      <c r="BK600" s="16">
        <v>0</v>
      </c>
    </row>
    <row r="601" spans="1:63" ht="20.149999999999999" customHeight="1" x14ac:dyDescent="0.35">
      <c r="A601">
        <v>600</v>
      </c>
      <c r="B601" t="s">
        <v>360</v>
      </c>
      <c r="C601" t="s">
        <v>7514</v>
      </c>
      <c r="D601" s="15" t="s">
        <v>1194</v>
      </c>
      <c r="E601" s="12" t="s">
        <v>93</v>
      </c>
      <c r="G601" s="12" t="s">
        <v>588</v>
      </c>
      <c r="H601" s="12" t="s">
        <v>589</v>
      </c>
      <c r="I601" s="12" t="s">
        <v>1185</v>
      </c>
      <c r="J601" s="12" t="s">
        <v>2402</v>
      </c>
      <c r="K601" s="12" t="s">
        <v>1945</v>
      </c>
      <c r="N601" s="16" t="s">
        <v>206</v>
      </c>
      <c r="O601" s="16" t="s">
        <v>1186</v>
      </c>
      <c r="P601" s="12" t="s">
        <v>1187</v>
      </c>
      <c r="Q601" s="16">
        <v>2023</v>
      </c>
      <c r="R601" s="16">
        <v>0</v>
      </c>
      <c r="S601" s="16">
        <v>0</v>
      </c>
      <c r="T601" s="16">
        <v>0</v>
      </c>
      <c r="V601" s="12" t="s">
        <v>204</v>
      </c>
      <c r="W601" s="12" t="s">
        <v>204</v>
      </c>
      <c r="X601" s="16">
        <v>1</v>
      </c>
      <c r="Z601" s="16">
        <v>0</v>
      </c>
      <c r="AA601" s="16">
        <f t="shared" si="109"/>
        <v>0</v>
      </c>
      <c r="AB601" s="16">
        <v>0</v>
      </c>
      <c r="AC601" s="16">
        <v>0</v>
      </c>
      <c r="AD601" s="16">
        <f t="shared" si="99"/>
        <v>0</v>
      </c>
      <c r="AE601" s="16">
        <f t="shared" si="100"/>
        <v>0</v>
      </c>
      <c r="AF601" s="16">
        <f t="shared" si="101"/>
        <v>0</v>
      </c>
      <c r="AG601" s="16">
        <f t="shared" si="102"/>
        <v>0</v>
      </c>
      <c r="AH601" s="12">
        <v>0</v>
      </c>
      <c r="AI601" s="16">
        <f t="shared" si="103"/>
        <v>0</v>
      </c>
      <c r="AJ601" s="16">
        <f t="shared" si="104"/>
        <v>0</v>
      </c>
      <c r="AK601" s="16">
        <f t="shared" si="105"/>
        <v>0</v>
      </c>
      <c r="AL601" s="16">
        <f t="shared" si="106"/>
        <v>0</v>
      </c>
      <c r="AM601" s="16">
        <f t="shared" si="107"/>
        <v>0</v>
      </c>
      <c r="AN601" s="16">
        <f t="shared" si="108"/>
        <v>0</v>
      </c>
      <c r="AO601" s="12">
        <v>0</v>
      </c>
      <c r="AP601" s="16" t="s">
        <v>207</v>
      </c>
      <c r="AQ601" s="16" t="s">
        <v>207</v>
      </c>
      <c r="AS601" s="16" t="s">
        <v>2408</v>
      </c>
      <c r="AT601" s="16" t="s">
        <v>2407</v>
      </c>
      <c r="AW601" s="16" t="s">
        <v>593</v>
      </c>
      <c r="AX601" s="16" t="s">
        <v>204</v>
      </c>
      <c r="AY601" s="16" t="s">
        <v>204</v>
      </c>
      <c r="AZ601" s="16" t="s">
        <v>204</v>
      </c>
      <c r="BA601" s="16" t="s">
        <v>204</v>
      </c>
      <c r="BB601" s="16" t="s">
        <v>204</v>
      </c>
      <c r="BC601" s="16">
        <v>0</v>
      </c>
      <c r="BE601" s="16">
        <v>0</v>
      </c>
      <c r="BF601" s="16">
        <v>0</v>
      </c>
      <c r="BG601" s="16">
        <v>0</v>
      </c>
      <c r="BH601" s="16">
        <v>0</v>
      </c>
      <c r="BI601" s="16">
        <v>0</v>
      </c>
      <c r="BJ601" s="16">
        <v>0</v>
      </c>
      <c r="BK601" s="16">
        <v>0</v>
      </c>
    </row>
    <row r="602" spans="1:63" ht="20.149999999999999" customHeight="1" x14ac:dyDescent="0.35">
      <c r="A602">
        <v>601</v>
      </c>
      <c r="B602" t="s">
        <v>360</v>
      </c>
      <c r="C602" t="s">
        <v>7515</v>
      </c>
      <c r="D602" s="15" t="s">
        <v>1195</v>
      </c>
      <c r="E602" s="12" t="s">
        <v>93</v>
      </c>
      <c r="G602" s="12" t="s">
        <v>588</v>
      </c>
      <c r="H602" s="12" t="s">
        <v>589</v>
      </c>
      <c r="I602" s="12" t="s">
        <v>1185</v>
      </c>
      <c r="J602" s="12" t="s">
        <v>2402</v>
      </c>
      <c r="K602" s="12" t="s">
        <v>1945</v>
      </c>
      <c r="N602" s="16" t="s">
        <v>206</v>
      </c>
      <c r="O602" s="16" t="s">
        <v>1186</v>
      </c>
      <c r="P602" s="12" t="s">
        <v>1187</v>
      </c>
      <c r="Q602" s="16">
        <v>2023</v>
      </c>
      <c r="R602" s="16">
        <v>0</v>
      </c>
      <c r="S602" s="16">
        <v>0</v>
      </c>
      <c r="T602" s="16">
        <v>0</v>
      </c>
      <c r="V602" s="12" t="s">
        <v>204</v>
      </c>
      <c r="W602" s="12" t="s">
        <v>204</v>
      </c>
      <c r="X602" s="16">
        <v>1</v>
      </c>
      <c r="Z602" s="16">
        <v>0</v>
      </c>
      <c r="AA602" s="16">
        <f t="shared" si="109"/>
        <v>0</v>
      </c>
      <c r="AB602" s="16">
        <v>0</v>
      </c>
      <c r="AC602" s="16">
        <v>0</v>
      </c>
      <c r="AD602" s="16">
        <f t="shared" si="99"/>
        <v>0</v>
      </c>
      <c r="AE602" s="16">
        <f t="shared" si="100"/>
        <v>0</v>
      </c>
      <c r="AF602" s="16">
        <f t="shared" si="101"/>
        <v>0</v>
      </c>
      <c r="AG602" s="16">
        <f t="shared" si="102"/>
        <v>0</v>
      </c>
      <c r="AH602" s="12">
        <v>0</v>
      </c>
      <c r="AI602" s="16">
        <f t="shared" si="103"/>
        <v>0</v>
      </c>
      <c r="AJ602" s="16">
        <f t="shared" si="104"/>
        <v>0</v>
      </c>
      <c r="AK602" s="16">
        <f t="shared" si="105"/>
        <v>0</v>
      </c>
      <c r="AL602" s="16">
        <f t="shared" si="106"/>
        <v>0</v>
      </c>
      <c r="AM602" s="16">
        <f t="shared" si="107"/>
        <v>0</v>
      </c>
      <c r="AN602" s="16">
        <f t="shared" si="108"/>
        <v>0</v>
      </c>
      <c r="AO602" s="12">
        <v>0</v>
      </c>
      <c r="AP602" s="16" t="s">
        <v>207</v>
      </c>
      <c r="AQ602" s="16" t="s">
        <v>207</v>
      </c>
      <c r="AS602" s="16" t="s">
        <v>2408</v>
      </c>
      <c r="AT602" s="16" t="s">
        <v>2407</v>
      </c>
      <c r="AW602" s="16" t="s">
        <v>593</v>
      </c>
      <c r="AX602" s="16" t="s">
        <v>204</v>
      </c>
      <c r="AY602" s="16" t="s">
        <v>204</v>
      </c>
      <c r="AZ602" s="16" t="s">
        <v>204</v>
      </c>
      <c r="BA602" s="16" t="s">
        <v>204</v>
      </c>
      <c r="BB602" s="16" t="s">
        <v>204</v>
      </c>
      <c r="BC602" s="16">
        <v>0</v>
      </c>
      <c r="BE602" s="16">
        <v>0</v>
      </c>
      <c r="BF602" s="16">
        <v>0</v>
      </c>
      <c r="BG602" s="16">
        <v>0</v>
      </c>
      <c r="BH602" s="16">
        <v>0</v>
      </c>
      <c r="BI602" s="16">
        <v>0</v>
      </c>
      <c r="BJ602" s="16">
        <v>0</v>
      </c>
      <c r="BK602" s="16">
        <v>0</v>
      </c>
    </row>
    <row r="603" spans="1:63" ht="20.149999999999999" customHeight="1" x14ac:dyDescent="0.35">
      <c r="A603">
        <v>602</v>
      </c>
      <c r="B603" t="s">
        <v>360</v>
      </c>
      <c r="C603" t="s">
        <v>7516</v>
      </c>
      <c r="D603" s="15" t="s">
        <v>1196</v>
      </c>
      <c r="E603" s="12" t="s">
        <v>93</v>
      </c>
      <c r="G603" s="12" t="s">
        <v>588</v>
      </c>
      <c r="H603" s="12" t="s">
        <v>589</v>
      </c>
      <c r="I603" s="12" t="s">
        <v>1185</v>
      </c>
      <c r="J603" s="12" t="s">
        <v>2402</v>
      </c>
      <c r="K603" s="12" t="s">
        <v>1945</v>
      </c>
      <c r="N603" s="16" t="s">
        <v>206</v>
      </c>
      <c r="O603" s="16" t="s">
        <v>1186</v>
      </c>
      <c r="P603" s="12" t="s">
        <v>1187</v>
      </c>
      <c r="Q603" s="16">
        <v>2023</v>
      </c>
      <c r="R603" s="16">
        <v>0</v>
      </c>
      <c r="S603" s="16">
        <v>0</v>
      </c>
      <c r="T603" s="16">
        <v>0</v>
      </c>
      <c r="V603" s="12" t="s">
        <v>204</v>
      </c>
      <c r="W603" s="12" t="s">
        <v>204</v>
      </c>
      <c r="X603" s="16">
        <v>1</v>
      </c>
      <c r="Z603" s="16">
        <v>0</v>
      </c>
      <c r="AA603" s="16">
        <f t="shared" si="109"/>
        <v>0</v>
      </c>
      <c r="AB603" s="16">
        <v>0</v>
      </c>
      <c r="AC603" s="16">
        <v>0</v>
      </c>
      <c r="AD603" s="16">
        <f t="shared" si="99"/>
        <v>0</v>
      </c>
      <c r="AE603" s="16">
        <f t="shared" si="100"/>
        <v>0</v>
      </c>
      <c r="AF603" s="16">
        <f t="shared" si="101"/>
        <v>0</v>
      </c>
      <c r="AG603" s="16">
        <f t="shared" si="102"/>
        <v>0</v>
      </c>
      <c r="AH603" s="12">
        <v>0</v>
      </c>
      <c r="AI603" s="16">
        <f t="shared" si="103"/>
        <v>0</v>
      </c>
      <c r="AJ603" s="16">
        <f t="shared" si="104"/>
        <v>0</v>
      </c>
      <c r="AK603" s="16">
        <f t="shared" si="105"/>
        <v>0</v>
      </c>
      <c r="AL603" s="16">
        <f t="shared" si="106"/>
        <v>0</v>
      </c>
      <c r="AM603" s="16">
        <f t="shared" si="107"/>
        <v>0</v>
      </c>
      <c r="AN603" s="16">
        <f t="shared" si="108"/>
        <v>0</v>
      </c>
      <c r="AO603" s="12">
        <v>0</v>
      </c>
      <c r="AP603" s="16" t="s">
        <v>207</v>
      </c>
      <c r="AQ603" s="16" t="s">
        <v>207</v>
      </c>
      <c r="AS603" s="16" t="s">
        <v>2408</v>
      </c>
      <c r="AT603" s="16" t="s">
        <v>2407</v>
      </c>
      <c r="AW603" s="16" t="s">
        <v>593</v>
      </c>
      <c r="AX603" s="16" t="s">
        <v>204</v>
      </c>
      <c r="AY603" s="16" t="s">
        <v>204</v>
      </c>
      <c r="AZ603" s="16" t="s">
        <v>204</v>
      </c>
      <c r="BA603" s="16" t="s">
        <v>204</v>
      </c>
      <c r="BB603" s="16" t="s">
        <v>204</v>
      </c>
      <c r="BC603" s="16">
        <v>0</v>
      </c>
      <c r="BE603" s="16">
        <v>0</v>
      </c>
      <c r="BF603" s="16">
        <v>0</v>
      </c>
      <c r="BG603" s="16">
        <v>0</v>
      </c>
      <c r="BH603" s="16">
        <v>0</v>
      </c>
      <c r="BI603" s="16">
        <v>0</v>
      </c>
      <c r="BJ603" s="16">
        <v>0</v>
      </c>
      <c r="BK603" s="16">
        <v>0</v>
      </c>
    </row>
    <row r="604" spans="1:63" ht="20.149999999999999" customHeight="1" x14ac:dyDescent="0.35">
      <c r="A604">
        <v>603</v>
      </c>
      <c r="B604" t="s">
        <v>360</v>
      </c>
      <c r="C604" t="s">
        <v>7517</v>
      </c>
      <c r="D604" s="15" t="s">
        <v>1197</v>
      </c>
      <c r="E604" s="12" t="s">
        <v>93</v>
      </c>
      <c r="G604" s="12" t="s">
        <v>588</v>
      </c>
      <c r="H604" s="12" t="s">
        <v>589</v>
      </c>
      <c r="I604" s="12" t="s">
        <v>1185</v>
      </c>
      <c r="J604" s="12" t="s">
        <v>2402</v>
      </c>
      <c r="K604" s="12" t="s">
        <v>1945</v>
      </c>
      <c r="N604" s="16" t="s">
        <v>206</v>
      </c>
      <c r="O604" s="16" t="s">
        <v>1186</v>
      </c>
      <c r="P604" s="12" t="s">
        <v>1187</v>
      </c>
      <c r="Q604" s="16">
        <v>2023</v>
      </c>
      <c r="R604" s="16">
        <v>0</v>
      </c>
      <c r="S604" s="16">
        <v>0</v>
      </c>
      <c r="T604" s="16">
        <v>0</v>
      </c>
      <c r="V604" s="12" t="s">
        <v>204</v>
      </c>
      <c r="W604" s="12" t="s">
        <v>204</v>
      </c>
      <c r="X604" s="16">
        <v>1</v>
      </c>
      <c r="Z604" s="16">
        <v>0</v>
      </c>
      <c r="AA604" s="16">
        <f t="shared" si="109"/>
        <v>0</v>
      </c>
      <c r="AB604" s="16">
        <v>0</v>
      </c>
      <c r="AC604" s="16">
        <v>0</v>
      </c>
      <c r="AD604" s="16">
        <f t="shared" si="99"/>
        <v>0</v>
      </c>
      <c r="AE604" s="16">
        <f t="shared" si="100"/>
        <v>0</v>
      </c>
      <c r="AF604" s="16">
        <f t="shared" si="101"/>
        <v>0</v>
      </c>
      <c r="AG604" s="16">
        <f t="shared" si="102"/>
        <v>0</v>
      </c>
      <c r="AH604" s="12">
        <v>0</v>
      </c>
      <c r="AI604" s="16">
        <f t="shared" si="103"/>
        <v>0</v>
      </c>
      <c r="AJ604" s="16">
        <f t="shared" si="104"/>
        <v>0</v>
      </c>
      <c r="AK604" s="16">
        <f t="shared" si="105"/>
        <v>0</v>
      </c>
      <c r="AL604" s="16">
        <f t="shared" si="106"/>
        <v>0</v>
      </c>
      <c r="AM604" s="16">
        <f t="shared" si="107"/>
        <v>0</v>
      </c>
      <c r="AN604" s="16">
        <f t="shared" si="108"/>
        <v>0</v>
      </c>
      <c r="AO604" s="12">
        <v>0</v>
      </c>
      <c r="AP604" s="16" t="s">
        <v>207</v>
      </c>
      <c r="AQ604" s="16" t="s">
        <v>207</v>
      </c>
      <c r="AS604" s="16" t="s">
        <v>2408</v>
      </c>
      <c r="AT604" s="16" t="s">
        <v>2407</v>
      </c>
      <c r="AW604" s="16" t="s">
        <v>593</v>
      </c>
      <c r="AX604" s="16" t="s">
        <v>204</v>
      </c>
      <c r="AY604" s="16" t="s">
        <v>204</v>
      </c>
      <c r="AZ604" s="16" t="s">
        <v>204</v>
      </c>
      <c r="BA604" s="16" t="s">
        <v>204</v>
      </c>
      <c r="BB604" s="16" t="s">
        <v>204</v>
      </c>
      <c r="BC604" s="16">
        <v>0</v>
      </c>
      <c r="BE604" s="16">
        <v>0</v>
      </c>
      <c r="BF604" s="16">
        <v>0</v>
      </c>
      <c r="BG604" s="16">
        <v>0</v>
      </c>
      <c r="BH604" s="16">
        <v>0</v>
      </c>
      <c r="BI604" s="16">
        <v>0</v>
      </c>
      <c r="BJ604" s="16">
        <v>0</v>
      </c>
      <c r="BK604" s="16">
        <v>0</v>
      </c>
    </row>
    <row r="605" spans="1:63" ht="20.149999999999999" customHeight="1" x14ac:dyDescent="0.35">
      <c r="A605">
        <v>604</v>
      </c>
      <c r="B605" t="s">
        <v>360</v>
      </c>
      <c r="C605" t="s">
        <v>7518</v>
      </c>
      <c r="D605" s="15" t="s">
        <v>1198</v>
      </c>
      <c r="E605" s="12" t="s">
        <v>93</v>
      </c>
      <c r="G605" s="12" t="s">
        <v>588</v>
      </c>
      <c r="H605" s="12" t="s">
        <v>589</v>
      </c>
      <c r="I605" s="12" t="s">
        <v>1185</v>
      </c>
      <c r="J605" s="12" t="s">
        <v>2402</v>
      </c>
      <c r="K605" s="12" t="s">
        <v>1945</v>
      </c>
      <c r="N605" s="16" t="s">
        <v>206</v>
      </c>
      <c r="O605" s="16" t="s">
        <v>1186</v>
      </c>
      <c r="P605" s="12" t="s">
        <v>1187</v>
      </c>
      <c r="Q605" s="16">
        <v>2023</v>
      </c>
      <c r="R605" s="16">
        <v>0</v>
      </c>
      <c r="S605" s="16">
        <v>0</v>
      </c>
      <c r="T605" s="16">
        <v>0</v>
      </c>
      <c r="V605" s="12" t="s">
        <v>204</v>
      </c>
      <c r="W605" s="12" t="s">
        <v>204</v>
      </c>
      <c r="X605" s="16">
        <v>1</v>
      </c>
      <c r="Z605" s="16">
        <v>0</v>
      </c>
      <c r="AA605" s="16">
        <f t="shared" si="109"/>
        <v>0</v>
      </c>
      <c r="AB605" s="16">
        <v>0</v>
      </c>
      <c r="AC605" s="16">
        <v>0</v>
      </c>
      <c r="AD605" s="16">
        <f t="shared" si="99"/>
        <v>0</v>
      </c>
      <c r="AE605" s="16">
        <f t="shared" si="100"/>
        <v>0</v>
      </c>
      <c r="AF605" s="16">
        <f t="shared" si="101"/>
        <v>0</v>
      </c>
      <c r="AG605" s="16">
        <f t="shared" si="102"/>
        <v>0</v>
      </c>
      <c r="AH605" s="12">
        <v>0</v>
      </c>
      <c r="AI605" s="16">
        <f t="shared" si="103"/>
        <v>0</v>
      </c>
      <c r="AJ605" s="16">
        <f t="shared" si="104"/>
        <v>0</v>
      </c>
      <c r="AK605" s="16">
        <f t="shared" si="105"/>
        <v>0</v>
      </c>
      <c r="AL605" s="16">
        <f t="shared" si="106"/>
        <v>0</v>
      </c>
      <c r="AM605" s="16">
        <f t="shared" si="107"/>
        <v>0</v>
      </c>
      <c r="AN605" s="16">
        <f t="shared" si="108"/>
        <v>0</v>
      </c>
      <c r="AO605" s="12">
        <v>0</v>
      </c>
      <c r="AP605" s="16" t="s">
        <v>207</v>
      </c>
      <c r="AQ605" s="16" t="s">
        <v>207</v>
      </c>
      <c r="AS605" s="16" t="s">
        <v>2408</v>
      </c>
      <c r="AT605" s="16" t="s">
        <v>2407</v>
      </c>
      <c r="AW605" s="16" t="s">
        <v>593</v>
      </c>
      <c r="AX605" s="16" t="s">
        <v>204</v>
      </c>
      <c r="AY605" s="16" t="s">
        <v>204</v>
      </c>
      <c r="AZ605" s="16" t="s">
        <v>204</v>
      </c>
      <c r="BA605" s="16" t="s">
        <v>204</v>
      </c>
      <c r="BB605" s="16" t="s">
        <v>204</v>
      </c>
      <c r="BC605" s="16">
        <v>0</v>
      </c>
      <c r="BE605" s="16">
        <v>0</v>
      </c>
      <c r="BF605" s="16">
        <v>0</v>
      </c>
      <c r="BG605" s="16">
        <v>0</v>
      </c>
      <c r="BH605" s="16">
        <v>0</v>
      </c>
      <c r="BI605" s="16">
        <v>0</v>
      </c>
      <c r="BJ605" s="16">
        <v>0</v>
      </c>
      <c r="BK605" s="16">
        <v>0</v>
      </c>
    </row>
    <row r="606" spans="1:63" ht="20.149999999999999" customHeight="1" x14ac:dyDescent="0.35">
      <c r="A606">
        <v>605</v>
      </c>
      <c r="B606" t="s">
        <v>360</v>
      </c>
      <c r="C606" t="s">
        <v>7519</v>
      </c>
      <c r="D606" s="15" t="s">
        <v>1199</v>
      </c>
      <c r="E606" s="12" t="s">
        <v>93</v>
      </c>
      <c r="G606" s="12" t="s">
        <v>588</v>
      </c>
      <c r="H606" s="12" t="s">
        <v>589</v>
      </c>
      <c r="I606" s="12" t="s">
        <v>1185</v>
      </c>
      <c r="J606" s="12" t="s">
        <v>2402</v>
      </c>
      <c r="K606" s="12" t="s">
        <v>1945</v>
      </c>
      <c r="N606" s="16" t="s">
        <v>206</v>
      </c>
      <c r="O606" s="16" t="s">
        <v>1186</v>
      </c>
      <c r="P606" s="12" t="s">
        <v>1187</v>
      </c>
      <c r="Q606" s="16">
        <v>2023</v>
      </c>
      <c r="R606" s="16">
        <v>0</v>
      </c>
      <c r="S606" s="16">
        <v>0</v>
      </c>
      <c r="T606" s="16">
        <v>0</v>
      </c>
      <c r="V606" s="12" t="s">
        <v>204</v>
      </c>
      <c r="W606" s="12" t="s">
        <v>204</v>
      </c>
      <c r="X606" s="16">
        <v>1</v>
      </c>
      <c r="Z606" s="16">
        <v>0</v>
      </c>
      <c r="AA606" s="16">
        <f t="shared" si="109"/>
        <v>0</v>
      </c>
      <c r="AB606" s="16">
        <v>0</v>
      </c>
      <c r="AC606" s="16">
        <v>0</v>
      </c>
      <c r="AD606" s="16">
        <f t="shared" si="99"/>
        <v>0</v>
      </c>
      <c r="AE606" s="16">
        <f t="shared" si="100"/>
        <v>0</v>
      </c>
      <c r="AF606" s="16">
        <f t="shared" si="101"/>
        <v>0</v>
      </c>
      <c r="AG606" s="16">
        <f t="shared" si="102"/>
        <v>0</v>
      </c>
      <c r="AH606" s="12">
        <v>0</v>
      </c>
      <c r="AI606" s="16">
        <f t="shared" si="103"/>
        <v>0</v>
      </c>
      <c r="AJ606" s="16">
        <f t="shared" si="104"/>
        <v>0</v>
      </c>
      <c r="AK606" s="16">
        <f t="shared" si="105"/>
        <v>0</v>
      </c>
      <c r="AL606" s="16">
        <f t="shared" si="106"/>
        <v>0</v>
      </c>
      <c r="AM606" s="16">
        <f t="shared" si="107"/>
        <v>0</v>
      </c>
      <c r="AN606" s="16">
        <f t="shared" si="108"/>
        <v>0</v>
      </c>
      <c r="AO606" s="12">
        <v>0</v>
      </c>
      <c r="AP606" s="16" t="s">
        <v>207</v>
      </c>
      <c r="AQ606" s="16" t="s">
        <v>207</v>
      </c>
      <c r="AS606" s="16" t="s">
        <v>2408</v>
      </c>
      <c r="AT606" s="16" t="s">
        <v>2407</v>
      </c>
      <c r="AW606" s="16" t="s">
        <v>593</v>
      </c>
      <c r="AX606" s="16" t="s">
        <v>204</v>
      </c>
      <c r="AY606" s="16" t="s">
        <v>204</v>
      </c>
      <c r="AZ606" s="16" t="s">
        <v>204</v>
      </c>
      <c r="BA606" s="16" t="s">
        <v>204</v>
      </c>
      <c r="BB606" s="16" t="s">
        <v>204</v>
      </c>
      <c r="BC606" s="16">
        <v>0</v>
      </c>
      <c r="BE606" s="16">
        <v>0</v>
      </c>
      <c r="BF606" s="16">
        <v>0</v>
      </c>
      <c r="BG606" s="16">
        <v>0</v>
      </c>
      <c r="BH606" s="16">
        <v>0</v>
      </c>
      <c r="BI606" s="16">
        <v>0</v>
      </c>
      <c r="BJ606" s="16">
        <v>0</v>
      </c>
      <c r="BK606" s="16">
        <v>0</v>
      </c>
    </row>
    <row r="607" spans="1:63" ht="20.149999999999999" customHeight="1" x14ac:dyDescent="0.35">
      <c r="A607">
        <v>606</v>
      </c>
      <c r="B607" t="s">
        <v>360</v>
      </c>
      <c r="C607" t="s">
        <v>7520</v>
      </c>
      <c r="D607" s="15" t="s">
        <v>1200</v>
      </c>
      <c r="E607" s="12" t="s">
        <v>93</v>
      </c>
      <c r="G607" s="12" t="s">
        <v>588</v>
      </c>
      <c r="H607" s="12" t="s">
        <v>589</v>
      </c>
      <c r="I607" s="12" t="s">
        <v>1185</v>
      </c>
      <c r="J607" s="12" t="s">
        <v>2402</v>
      </c>
      <c r="K607" s="12" t="s">
        <v>1945</v>
      </c>
      <c r="N607" s="16" t="s">
        <v>206</v>
      </c>
      <c r="O607" s="16" t="s">
        <v>1186</v>
      </c>
      <c r="P607" s="12" t="s">
        <v>1187</v>
      </c>
      <c r="Q607" s="16">
        <v>2023</v>
      </c>
      <c r="R607" s="16">
        <v>0</v>
      </c>
      <c r="S607" s="16">
        <v>0</v>
      </c>
      <c r="T607" s="16">
        <v>0</v>
      </c>
      <c r="V607" s="12" t="s">
        <v>204</v>
      </c>
      <c r="W607" s="12" t="s">
        <v>204</v>
      </c>
      <c r="X607" s="16">
        <v>1</v>
      </c>
      <c r="Z607" s="16">
        <v>0</v>
      </c>
      <c r="AA607" s="16">
        <f t="shared" si="109"/>
        <v>0</v>
      </c>
      <c r="AB607" s="16">
        <v>0</v>
      </c>
      <c r="AC607" s="16">
        <v>0</v>
      </c>
      <c r="AD607" s="16">
        <f t="shared" si="99"/>
        <v>0</v>
      </c>
      <c r="AE607" s="16">
        <f t="shared" si="100"/>
        <v>0</v>
      </c>
      <c r="AF607" s="16">
        <f t="shared" si="101"/>
        <v>0</v>
      </c>
      <c r="AG607" s="16">
        <f t="shared" si="102"/>
        <v>0</v>
      </c>
      <c r="AH607" s="12">
        <v>0</v>
      </c>
      <c r="AI607" s="16">
        <f t="shared" si="103"/>
        <v>0</v>
      </c>
      <c r="AJ607" s="16">
        <f t="shared" si="104"/>
        <v>0</v>
      </c>
      <c r="AK607" s="16">
        <f t="shared" si="105"/>
        <v>0</v>
      </c>
      <c r="AL607" s="16">
        <f t="shared" si="106"/>
        <v>0</v>
      </c>
      <c r="AM607" s="16">
        <f t="shared" si="107"/>
        <v>0</v>
      </c>
      <c r="AN607" s="16">
        <f t="shared" si="108"/>
        <v>0</v>
      </c>
      <c r="AO607" s="12">
        <v>0</v>
      </c>
      <c r="AP607" s="16" t="s">
        <v>207</v>
      </c>
      <c r="AQ607" s="16" t="s">
        <v>207</v>
      </c>
      <c r="AS607" s="16" t="s">
        <v>2408</v>
      </c>
      <c r="AT607" s="16" t="s">
        <v>2407</v>
      </c>
      <c r="AW607" s="16" t="s">
        <v>593</v>
      </c>
      <c r="AX607" s="16" t="s">
        <v>204</v>
      </c>
      <c r="AY607" s="16" t="s">
        <v>204</v>
      </c>
      <c r="AZ607" s="16" t="s">
        <v>204</v>
      </c>
      <c r="BA607" s="16" t="s">
        <v>204</v>
      </c>
      <c r="BB607" s="16" t="s">
        <v>204</v>
      </c>
      <c r="BC607" s="16">
        <v>0</v>
      </c>
      <c r="BE607" s="16">
        <v>0</v>
      </c>
      <c r="BF607" s="16">
        <v>0</v>
      </c>
      <c r="BG607" s="16">
        <v>0</v>
      </c>
      <c r="BH607" s="16">
        <v>0</v>
      </c>
      <c r="BI607" s="16">
        <v>0</v>
      </c>
      <c r="BJ607" s="16">
        <v>0</v>
      </c>
      <c r="BK607" s="16">
        <v>0</v>
      </c>
    </row>
    <row r="608" spans="1:63" ht="20.149999999999999" customHeight="1" x14ac:dyDescent="0.35">
      <c r="A608">
        <v>607</v>
      </c>
      <c r="B608" t="s">
        <v>360</v>
      </c>
      <c r="C608" t="s">
        <v>7521</v>
      </c>
      <c r="D608" s="15" t="s">
        <v>1201</v>
      </c>
      <c r="E608" s="12" t="s">
        <v>93</v>
      </c>
      <c r="G608" s="12" t="s">
        <v>588</v>
      </c>
      <c r="H608" s="12" t="s">
        <v>589</v>
      </c>
      <c r="I608" s="12" t="s">
        <v>1185</v>
      </c>
      <c r="J608" s="12" t="s">
        <v>2402</v>
      </c>
      <c r="K608" s="12" t="s">
        <v>1945</v>
      </c>
      <c r="N608" s="16" t="s">
        <v>206</v>
      </c>
      <c r="O608" s="16" t="s">
        <v>1186</v>
      </c>
      <c r="P608" s="12" t="s">
        <v>1187</v>
      </c>
      <c r="Q608" s="16">
        <v>2023</v>
      </c>
      <c r="R608" s="16">
        <v>0</v>
      </c>
      <c r="S608" s="16">
        <v>0</v>
      </c>
      <c r="T608" s="16">
        <v>0</v>
      </c>
      <c r="V608" s="12" t="s">
        <v>204</v>
      </c>
      <c r="W608" s="12" t="s">
        <v>204</v>
      </c>
      <c r="X608" s="16">
        <v>1</v>
      </c>
      <c r="Z608" s="16">
        <v>0</v>
      </c>
      <c r="AA608" s="16">
        <f t="shared" si="109"/>
        <v>0</v>
      </c>
      <c r="AB608" s="16">
        <v>0</v>
      </c>
      <c r="AC608" s="16">
        <v>0</v>
      </c>
      <c r="AD608" s="16">
        <f t="shared" si="99"/>
        <v>0</v>
      </c>
      <c r="AE608" s="16">
        <f t="shared" si="100"/>
        <v>0</v>
      </c>
      <c r="AF608" s="16">
        <f t="shared" si="101"/>
        <v>0</v>
      </c>
      <c r="AG608" s="16">
        <f t="shared" si="102"/>
        <v>0</v>
      </c>
      <c r="AH608" s="12">
        <v>0</v>
      </c>
      <c r="AI608" s="16">
        <f t="shared" si="103"/>
        <v>0</v>
      </c>
      <c r="AJ608" s="16">
        <f t="shared" si="104"/>
        <v>0</v>
      </c>
      <c r="AK608" s="16">
        <f t="shared" si="105"/>
        <v>0</v>
      </c>
      <c r="AL608" s="16">
        <f t="shared" si="106"/>
        <v>0</v>
      </c>
      <c r="AM608" s="16">
        <f t="shared" si="107"/>
        <v>0</v>
      </c>
      <c r="AN608" s="16">
        <f t="shared" si="108"/>
        <v>0</v>
      </c>
      <c r="AO608" s="12">
        <v>0</v>
      </c>
      <c r="AP608" s="16" t="s">
        <v>207</v>
      </c>
      <c r="AQ608" s="16" t="s">
        <v>207</v>
      </c>
      <c r="AS608" s="16" t="s">
        <v>2408</v>
      </c>
      <c r="AT608" s="16" t="s">
        <v>2407</v>
      </c>
      <c r="AW608" s="16" t="s">
        <v>593</v>
      </c>
      <c r="AX608" s="16" t="s">
        <v>204</v>
      </c>
      <c r="AY608" s="16" t="s">
        <v>204</v>
      </c>
      <c r="AZ608" s="16" t="s">
        <v>204</v>
      </c>
      <c r="BA608" s="16" t="s">
        <v>204</v>
      </c>
      <c r="BB608" s="16" t="s">
        <v>204</v>
      </c>
      <c r="BC608" s="16">
        <v>0</v>
      </c>
      <c r="BE608" s="16">
        <v>0</v>
      </c>
      <c r="BF608" s="16">
        <v>0</v>
      </c>
      <c r="BG608" s="16">
        <v>0</v>
      </c>
      <c r="BH608" s="16">
        <v>0</v>
      </c>
      <c r="BI608" s="16">
        <v>0</v>
      </c>
      <c r="BJ608" s="16">
        <v>0</v>
      </c>
      <c r="BK608" s="16">
        <v>0</v>
      </c>
    </row>
    <row r="609" spans="1:63" ht="20.149999999999999" customHeight="1" x14ac:dyDescent="0.35">
      <c r="A609">
        <v>608</v>
      </c>
      <c r="B609" t="s">
        <v>360</v>
      </c>
      <c r="C609" t="s">
        <v>7522</v>
      </c>
      <c r="D609" s="15" t="s">
        <v>1202</v>
      </c>
      <c r="E609" s="12" t="s">
        <v>93</v>
      </c>
      <c r="G609" s="12" t="s">
        <v>588</v>
      </c>
      <c r="H609" s="12" t="s">
        <v>589</v>
      </c>
      <c r="I609" s="12" t="s">
        <v>1185</v>
      </c>
      <c r="J609" s="12" t="s">
        <v>2402</v>
      </c>
      <c r="K609" s="12" t="s">
        <v>1945</v>
      </c>
      <c r="N609" s="16" t="s">
        <v>206</v>
      </c>
      <c r="O609" s="16" t="s">
        <v>1186</v>
      </c>
      <c r="P609" s="12" t="s">
        <v>1187</v>
      </c>
      <c r="Q609" s="16">
        <v>2023</v>
      </c>
      <c r="R609" s="16">
        <v>0</v>
      </c>
      <c r="S609" s="16">
        <v>0</v>
      </c>
      <c r="T609" s="16">
        <v>0</v>
      </c>
      <c r="V609" s="12" t="s">
        <v>204</v>
      </c>
      <c r="W609" s="12" t="s">
        <v>204</v>
      </c>
      <c r="X609" s="16">
        <v>1</v>
      </c>
      <c r="Z609" s="16">
        <v>0</v>
      </c>
      <c r="AA609" s="16">
        <f t="shared" si="109"/>
        <v>0</v>
      </c>
      <c r="AB609" s="16">
        <v>0</v>
      </c>
      <c r="AC609" s="16">
        <v>0</v>
      </c>
      <c r="AD609" s="16">
        <f t="shared" si="99"/>
        <v>0</v>
      </c>
      <c r="AE609" s="16">
        <f t="shared" si="100"/>
        <v>0</v>
      </c>
      <c r="AF609" s="16">
        <f t="shared" si="101"/>
        <v>0</v>
      </c>
      <c r="AG609" s="16">
        <f t="shared" si="102"/>
        <v>0</v>
      </c>
      <c r="AH609" s="12">
        <v>0</v>
      </c>
      <c r="AI609" s="16">
        <f t="shared" si="103"/>
        <v>0</v>
      </c>
      <c r="AJ609" s="16">
        <f t="shared" si="104"/>
        <v>0</v>
      </c>
      <c r="AK609" s="16">
        <f t="shared" si="105"/>
        <v>0</v>
      </c>
      <c r="AL609" s="16">
        <f t="shared" si="106"/>
        <v>0</v>
      </c>
      <c r="AM609" s="16">
        <f t="shared" si="107"/>
        <v>0</v>
      </c>
      <c r="AN609" s="16">
        <f t="shared" si="108"/>
        <v>0</v>
      </c>
      <c r="AO609" s="12">
        <v>0</v>
      </c>
      <c r="AP609" s="16" t="s">
        <v>207</v>
      </c>
      <c r="AQ609" s="16" t="s">
        <v>207</v>
      </c>
      <c r="AS609" s="16" t="s">
        <v>2408</v>
      </c>
      <c r="AT609" s="16" t="s">
        <v>2407</v>
      </c>
      <c r="AW609" s="16" t="s">
        <v>593</v>
      </c>
      <c r="AX609" s="16" t="s">
        <v>204</v>
      </c>
      <c r="AY609" s="16" t="s">
        <v>204</v>
      </c>
      <c r="AZ609" s="16" t="s">
        <v>204</v>
      </c>
      <c r="BA609" s="16" t="s">
        <v>204</v>
      </c>
      <c r="BB609" s="16" t="s">
        <v>204</v>
      </c>
      <c r="BC609" s="16">
        <v>0</v>
      </c>
      <c r="BE609" s="16">
        <v>0</v>
      </c>
      <c r="BF609" s="16">
        <v>0</v>
      </c>
      <c r="BG609" s="16">
        <v>0</v>
      </c>
      <c r="BH609" s="16">
        <v>0</v>
      </c>
      <c r="BI609" s="16">
        <v>0</v>
      </c>
      <c r="BJ609" s="16">
        <v>0</v>
      </c>
      <c r="BK609" s="16">
        <v>0</v>
      </c>
    </row>
    <row r="610" spans="1:63" ht="20.149999999999999" customHeight="1" x14ac:dyDescent="0.35">
      <c r="A610">
        <v>609</v>
      </c>
      <c r="B610" t="s">
        <v>360</v>
      </c>
      <c r="C610" t="s">
        <v>7523</v>
      </c>
      <c r="D610" s="15" t="s">
        <v>1203</v>
      </c>
      <c r="E610" s="12" t="s">
        <v>93</v>
      </c>
      <c r="G610" s="12" t="s">
        <v>588</v>
      </c>
      <c r="H610" s="12" t="s">
        <v>589</v>
      </c>
      <c r="I610" s="12" t="s">
        <v>1185</v>
      </c>
      <c r="J610" s="12" t="s">
        <v>2402</v>
      </c>
      <c r="K610" s="12" t="s">
        <v>1945</v>
      </c>
      <c r="N610" s="16" t="s">
        <v>206</v>
      </c>
      <c r="O610" s="16" t="s">
        <v>1186</v>
      </c>
      <c r="P610" s="12" t="s">
        <v>1187</v>
      </c>
      <c r="Q610" s="16">
        <v>2023</v>
      </c>
      <c r="R610" s="16">
        <v>0</v>
      </c>
      <c r="S610" s="16">
        <v>0</v>
      </c>
      <c r="T610" s="16">
        <v>0</v>
      </c>
      <c r="V610" s="12" t="s">
        <v>204</v>
      </c>
      <c r="W610" s="12" t="s">
        <v>204</v>
      </c>
      <c r="X610" s="16">
        <v>1</v>
      </c>
      <c r="Z610" s="16">
        <v>0</v>
      </c>
      <c r="AA610" s="16">
        <f t="shared" si="109"/>
        <v>0</v>
      </c>
      <c r="AB610" s="16">
        <v>0</v>
      </c>
      <c r="AC610" s="16">
        <v>0</v>
      </c>
      <c r="AD610" s="16">
        <f t="shared" si="99"/>
        <v>0</v>
      </c>
      <c r="AE610" s="16">
        <f t="shared" si="100"/>
        <v>0</v>
      </c>
      <c r="AF610" s="16">
        <f t="shared" si="101"/>
        <v>0</v>
      </c>
      <c r="AG610" s="16">
        <f t="shared" si="102"/>
        <v>0</v>
      </c>
      <c r="AH610" s="12">
        <v>0</v>
      </c>
      <c r="AI610" s="16">
        <f t="shared" si="103"/>
        <v>0</v>
      </c>
      <c r="AJ610" s="16">
        <f t="shared" si="104"/>
        <v>0</v>
      </c>
      <c r="AK610" s="16">
        <f t="shared" si="105"/>
        <v>0</v>
      </c>
      <c r="AL610" s="16">
        <f t="shared" si="106"/>
        <v>0</v>
      </c>
      <c r="AM610" s="16">
        <f t="shared" si="107"/>
        <v>0</v>
      </c>
      <c r="AN610" s="16">
        <f t="shared" si="108"/>
        <v>0</v>
      </c>
      <c r="AO610" s="12">
        <v>0</v>
      </c>
      <c r="AP610" s="16" t="s">
        <v>207</v>
      </c>
      <c r="AQ610" s="16" t="s">
        <v>207</v>
      </c>
      <c r="AS610" s="16" t="s">
        <v>2408</v>
      </c>
      <c r="AT610" s="16" t="s">
        <v>2407</v>
      </c>
      <c r="AW610" s="16" t="s">
        <v>593</v>
      </c>
      <c r="AX610" s="16" t="s">
        <v>204</v>
      </c>
      <c r="AY610" s="16" t="s">
        <v>204</v>
      </c>
      <c r="AZ610" s="16" t="s">
        <v>204</v>
      </c>
      <c r="BA610" s="16" t="s">
        <v>204</v>
      </c>
      <c r="BB610" s="16" t="s">
        <v>204</v>
      </c>
      <c r="BC610" s="16">
        <v>0</v>
      </c>
      <c r="BE610" s="16">
        <v>0</v>
      </c>
      <c r="BF610" s="16">
        <v>0</v>
      </c>
      <c r="BG610" s="16">
        <v>0</v>
      </c>
      <c r="BH610" s="16">
        <v>0</v>
      </c>
      <c r="BI610" s="16">
        <v>0</v>
      </c>
      <c r="BJ610" s="16">
        <v>0</v>
      </c>
      <c r="BK610" s="16">
        <v>0</v>
      </c>
    </row>
    <row r="611" spans="1:63" ht="20.149999999999999" customHeight="1" x14ac:dyDescent="0.35">
      <c r="A611">
        <v>610</v>
      </c>
      <c r="B611" t="s">
        <v>360</v>
      </c>
      <c r="C611" t="s">
        <v>7524</v>
      </c>
      <c r="D611" s="15" t="s">
        <v>1204</v>
      </c>
      <c r="E611" s="12" t="s">
        <v>93</v>
      </c>
      <c r="G611" s="12" t="s">
        <v>588</v>
      </c>
      <c r="H611" s="12" t="s">
        <v>589</v>
      </c>
      <c r="I611" s="12" t="s">
        <v>1185</v>
      </c>
      <c r="J611" s="12" t="s">
        <v>2402</v>
      </c>
      <c r="K611" s="12" t="s">
        <v>1945</v>
      </c>
      <c r="N611" s="16" t="s">
        <v>206</v>
      </c>
      <c r="O611" s="16" t="s">
        <v>1186</v>
      </c>
      <c r="P611" s="12" t="s">
        <v>1187</v>
      </c>
      <c r="Q611" s="16">
        <v>2023</v>
      </c>
      <c r="R611" s="16">
        <v>0</v>
      </c>
      <c r="S611" s="16">
        <v>0</v>
      </c>
      <c r="T611" s="16">
        <v>0</v>
      </c>
      <c r="V611" s="12" t="s">
        <v>204</v>
      </c>
      <c r="W611" s="12" t="s">
        <v>204</v>
      </c>
      <c r="X611" s="16">
        <v>1</v>
      </c>
      <c r="Z611" s="16">
        <v>0</v>
      </c>
      <c r="AA611" s="16">
        <f t="shared" si="109"/>
        <v>0</v>
      </c>
      <c r="AB611" s="16">
        <v>0</v>
      </c>
      <c r="AC611" s="16">
        <v>0</v>
      </c>
      <c r="AD611" s="16">
        <f t="shared" si="99"/>
        <v>0</v>
      </c>
      <c r="AE611" s="16">
        <f t="shared" si="100"/>
        <v>0</v>
      </c>
      <c r="AF611" s="16">
        <f t="shared" si="101"/>
        <v>0</v>
      </c>
      <c r="AG611" s="16">
        <f t="shared" si="102"/>
        <v>0</v>
      </c>
      <c r="AH611" s="12">
        <v>0</v>
      </c>
      <c r="AI611" s="16">
        <f t="shared" si="103"/>
        <v>0</v>
      </c>
      <c r="AJ611" s="16">
        <f t="shared" si="104"/>
        <v>0</v>
      </c>
      <c r="AK611" s="16">
        <f t="shared" si="105"/>
        <v>0</v>
      </c>
      <c r="AL611" s="16">
        <f t="shared" si="106"/>
        <v>0</v>
      </c>
      <c r="AM611" s="16">
        <f t="shared" si="107"/>
        <v>0</v>
      </c>
      <c r="AN611" s="16">
        <f t="shared" si="108"/>
        <v>0</v>
      </c>
      <c r="AO611" s="12">
        <v>0</v>
      </c>
      <c r="AP611" s="16" t="s">
        <v>207</v>
      </c>
      <c r="AQ611" s="16" t="s">
        <v>207</v>
      </c>
      <c r="AS611" s="16" t="s">
        <v>2408</v>
      </c>
      <c r="AT611" s="16" t="s">
        <v>2407</v>
      </c>
      <c r="AW611" s="16" t="s">
        <v>593</v>
      </c>
      <c r="AX611" s="16" t="s">
        <v>204</v>
      </c>
      <c r="AY611" s="16" t="s">
        <v>204</v>
      </c>
      <c r="AZ611" s="16" t="s">
        <v>204</v>
      </c>
      <c r="BA611" s="16" t="s">
        <v>204</v>
      </c>
      <c r="BB611" s="16" t="s">
        <v>204</v>
      </c>
      <c r="BC611" s="16">
        <v>0</v>
      </c>
      <c r="BE611" s="16">
        <v>0</v>
      </c>
      <c r="BF611" s="16">
        <v>0</v>
      </c>
      <c r="BG611" s="16">
        <v>0</v>
      </c>
      <c r="BH611" s="16">
        <v>0</v>
      </c>
      <c r="BI611" s="16">
        <v>0</v>
      </c>
      <c r="BJ611" s="16">
        <v>0</v>
      </c>
      <c r="BK611" s="16">
        <v>0</v>
      </c>
    </row>
    <row r="612" spans="1:63" ht="20.149999999999999" customHeight="1" x14ac:dyDescent="0.35">
      <c r="A612">
        <v>611</v>
      </c>
      <c r="B612" t="s">
        <v>360</v>
      </c>
      <c r="C612" t="s">
        <v>7525</v>
      </c>
      <c r="D612" s="15" t="s">
        <v>1205</v>
      </c>
      <c r="E612" s="12" t="s">
        <v>93</v>
      </c>
      <c r="G612" s="12" t="s">
        <v>588</v>
      </c>
      <c r="H612" s="12" t="s">
        <v>589</v>
      </c>
      <c r="I612" s="12" t="s">
        <v>1185</v>
      </c>
      <c r="J612" s="12" t="s">
        <v>2402</v>
      </c>
      <c r="K612" s="12" t="s">
        <v>1945</v>
      </c>
      <c r="N612" s="16" t="s">
        <v>206</v>
      </c>
      <c r="O612" s="16" t="s">
        <v>1186</v>
      </c>
      <c r="P612" s="12" t="s">
        <v>1187</v>
      </c>
      <c r="Q612" s="16">
        <v>2023</v>
      </c>
      <c r="R612" s="16">
        <v>0</v>
      </c>
      <c r="S612" s="16">
        <v>0</v>
      </c>
      <c r="T612" s="16">
        <v>0</v>
      </c>
      <c r="V612" s="12" t="s">
        <v>204</v>
      </c>
      <c r="W612" s="12" t="s">
        <v>204</v>
      </c>
      <c r="X612" s="16">
        <v>1</v>
      </c>
      <c r="Z612" s="16">
        <v>0</v>
      </c>
      <c r="AA612" s="16">
        <f t="shared" si="109"/>
        <v>0</v>
      </c>
      <c r="AB612" s="16">
        <v>0</v>
      </c>
      <c r="AC612" s="16">
        <v>0</v>
      </c>
      <c r="AD612" s="16">
        <f t="shared" si="99"/>
        <v>0</v>
      </c>
      <c r="AE612" s="16">
        <f t="shared" si="100"/>
        <v>0</v>
      </c>
      <c r="AF612" s="16">
        <f t="shared" si="101"/>
        <v>0</v>
      </c>
      <c r="AG612" s="16">
        <f t="shared" si="102"/>
        <v>0</v>
      </c>
      <c r="AH612" s="12">
        <v>0</v>
      </c>
      <c r="AI612" s="16">
        <f t="shared" si="103"/>
        <v>0</v>
      </c>
      <c r="AJ612" s="16">
        <f t="shared" si="104"/>
        <v>0</v>
      </c>
      <c r="AK612" s="16">
        <f t="shared" si="105"/>
        <v>0</v>
      </c>
      <c r="AL612" s="16">
        <f t="shared" si="106"/>
        <v>0</v>
      </c>
      <c r="AM612" s="16">
        <f t="shared" si="107"/>
        <v>0</v>
      </c>
      <c r="AN612" s="16">
        <f t="shared" si="108"/>
        <v>0</v>
      </c>
      <c r="AO612" s="12">
        <v>0</v>
      </c>
      <c r="AP612" s="16" t="s">
        <v>207</v>
      </c>
      <c r="AQ612" s="16" t="s">
        <v>207</v>
      </c>
      <c r="AS612" s="16" t="s">
        <v>2408</v>
      </c>
      <c r="AT612" s="16" t="s">
        <v>2407</v>
      </c>
      <c r="AW612" s="16" t="s">
        <v>593</v>
      </c>
      <c r="AX612" s="16" t="s">
        <v>204</v>
      </c>
      <c r="AY612" s="16" t="s">
        <v>204</v>
      </c>
      <c r="AZ612" s="16" t="s">
        <v>204</v>
      </c>
      <c r="BA612" s="16" t="s">
        <v>204</v>
      </c>
      <c r="BB612" s="16" t="s">
        <v>204</v>
      </c>
      <c r="BC612" s="16">
        <v>0</v>
      </c>
      <c r="BE612" s="16">
        <v>0</v>
      </c>
      <c r="BF612" s="16">
        <v>0</v>
      </c>
      <c r="BG612" s="16">
        <v>0</v>
      </c>
      <c r="BH612" s="16">
        <v>0</v>
      </c>
      <c r="BI612" s="16">
        <v>0</v>
      </c>
      <c r="BJ612" s="16">
        <v>0</v>
      </c>
      <c r="BK612" s="16">
        <v>0</v>
      </c>
    </row>
    <row r="613" spans="1:63" ht="20.149999999999999" customHeight="1" x14ac:dyDescent="0.35">
      <c r="A613">
        <v>612</v>
      </c>
      <c r="B613" t="s">
        <v>360</v>
      </c>
      <c r="C613" t="s">
        <v>7526</v>
      </c>
      <c r="D613" s="15" t="s">
        <v>1206</v>
      </c>
      <c r="E613" s="12" t="s">
        <v>93</v>
      </c>
      <c r="G613" s="12" t="s">
        <v>588</v>
      </c>
      <c r="H613" s="12" t="s">
        <v>589</v>
      </c>
      <c r="I613" s="12" t="s">
        <v>1185</v>
      </c>
      <c r="J613" s="12" t="s">
        <v>2402</v>
      </c>
      <c r="K613" s="12" t="s">
        <v>1945</v>
      </c>
      <c r="N613" s="16" t="s">
        <v>206</v>
      </c>
      <c r="O613" s="16" t="s">
        <v>1186</v>
      </c>
      <c r="P613" s="12" t="s">
        <v>1187</v>
      </c>
      <c r="Q613" s="16">
        <v>2023</v>
      </c>
      <c r="R613" s="16">
        <v>0</v>
      </c>
      <c r="S613" s="16">
        <v>0</v>
      </c>
      <c r="T613" s="16">
        <v>0</v>
      </c>
      <c r="V613" s="12" t="s">
        <v>204</v>
      </c>
      <c r="W613" s="12" t="s">
        <v>204</v>
      </c>
      <c r="X613" s="16">
        <v>1</v>
      </c>
      <c r="Z613" s="16">
        <v>0</v>
      </c>
      <c r="AA613" s="16">
        <f t="shared" si="109"/>
        <v>0</v>
      </c>
      <c r="AB613" s="16">
        <v>0</v>
      </c>
      <c r="AC613" s="16">
        <v>0</v>
      </c>
      <c r="AD613" s="16">
        <f t="shared" si="99"/>
        <v>0</v>
      </c>
      <c r="AE613" s="16">
        <f t="shared" si="100"/>
        <v>0</v>
      </c>
      <c r="AF613" s="16">
        <f t="shared" si="101"/>
        <v>0</v>
      </c>
      <c r="AG613" s="16">
        <f t="shared" si="102"/>
        <v>0</v>
      </c>
      <c r="AH613" s="12">
        <v>0</v>
      </c>
      <c r="AI613" s="16">
        <f t="shared" si="103"/>
        <v>0</v>
      </c>
      <c r="AJ613" s="16">
        <f t="shared" si="104"/>
        <v>0</v>
      </c>
      <c r="AK613" s="16">
        <f t="shared" si="105"/>
        <v>0</v>
      </c>
      <c r="AL613" s="16">
        <f t="shared" si="106"/>
        <v>0</v>
      </c>
      <c r="AM613" s="16">
        <f t="shared" si="107"/>
        <v>0</v>
      </c>
      <c r="AN613" s="16">
        <f t="shared" si="108"/>
        <v>0</v>
      </c>
      <c r="AO613" s="12">
        <v>0</v>
      </c>
      <c r="AP613" s="16" t="s">
        <v>207</v>
      </c>
      <c r="AQ613" s="16" t="s">
        <v>207</v>
      </c>
      <c r="AS613" s="16" t="s">
        <v>2408</v>
      </c>
      <c r="AT613" s="16" t="s">
        <v>2407</v>
      </c>
      <c r="AW613" s="16" t="s">
        <v>593</v>
      </c>
      <c r="AX613" s="16" t="s">
        <v>204</v>
      </c>
      <c r="AY613" s="16" t="s">
        <v>204</v>
      </c>
      <c r="AZ613" s="16" t="s">
        <v>204</v>
      </c>
      <c r="BA613" s="16" t="s">
        <v>204</v>
      </c>
      <c r="BB613" s="16" t="s">
        <v>204</v>
      </c>
      <c r="BC613" s="16">
        <v>0</v>
      </c>
      <c r="BE613" s="16">
        <v>0</v>
      </c>
      <c r="BF613" s="16">
        <v>0</v>
      </c>
      <c r="BG613" s="16">
        <v>0</v>
      </c>
      <c r="BH613" s="16">
        <v>0</v>
      </c>
      <c r="BI613" s="16">
        <v>0</v>
      </c>
      <c r="BJ613" s="16">
        <v>0</v>
      </c>
      <c r="BK613" s="16">
        <v>0</v>
      </c>
    </row>
    <row r="614" spans="1:63" ht="20.149999999999999" customHeight="1" x14ac:dyDescent="0.35">
      <c r="A614">
        <v>613</v>
      </c>
      <c r="B614" t="s">
        <v>360</v>
      </c>
      <c r="C614" t="s">
        <v>7527</v>
      </c>
      <c r="D614" s="15" t="s">
        <v>947</v>
      </c>
      <c r="E614" s="12" t="s">
        <v>93</v>
      </c>
      <c r="G614" s="12" t="s">
        <v>588</v>
      </c>
      <c r="H614" s="12" t="s">
        <v>589</v>
      </c>
      <c r="I614" s="12" t="s">
        <v>1185</v>
      </c>
      <c r="J614" s="12" t="s">
        <v>2402</v>
      </c>
      <c r="K614" s="12" t="s">
        <v>1945</v>
      </c>
      <c r="N614" s="16" t="s">
        <v>206</v>
      </c>
      <c r="O614" s="16" t="s">
        <v>1186</v>
      </c>
      <c r="P614" s="12" t="s">
        <v>1187</v>
      </c>
      <c r="Q614" s="16">
        <v>2023</v>
      </c>
      <c r="R614" s="16">
        <v>0</v>
      </c>
      <c r="S614" s="16">
        <v>0</v>
      </c>
      <c r="T614" s="16">
        <v>0</v>
      </c>
      <c r="V614" s="12" t="s">
        <v>204</v>
      </c>
      <c r="W614" s="12" t="s">
        <v>204</v>
      </c>
      <c r="X614" s="16">
        <v>1</v>
      </c>
      <c r="Z614" s="16">
        <v>0</v>
      </c>
      <c r="AA614" s="16">
        <f t="shared" si="109"/>
        <v>0</v>
      </c>
      <c r="AB614" s="16">
        <v>0</v>
      </c>
      <c r="AC614" s="16">
        <v>0</v>
      </c>
      <c r="AD614" s="16">
        <f t="shared" si="99"/>
        <v>0</v>
      </c>
      <c r="AE614" s="16">
        <f t="shared" si="100"/>
        <v>0</v>
      </c>
      <c r="AF614" s="16">
        <f t="shared" si="101"/>
        <v>0</v>
      </c>
      <c r="AG614" s="16">
        <f t="shared" si="102"/>
        <v>0</v>
      </c>
      <c r="AH614" s="12">
        <v>0</v>
      </c>
      <c r="AI614" s="16">
        <f t="shared" si="103"/>
        <v>0</v>
      </c>
      <c r="AJ614" s="16">
        <f t="shared" si="104"/>
        <v>0</v>
      </c>
      <c r="AK614" s="16">
        <f t="shared" si="105"/>
        <v>0</v>
      </c>
      <c r="AL614" s="16">
        <f t="shared" si="106"/>
        <v>0</v>
      </c>
      <c r="AM614" s="16">
        <f t="shared" si="107"/>
        <v>0</v>
      </c>
      <c r="AN614" s="16">
        <f t="shared" si="108"/>
        <v>0</v>
      </c>
      <c r="AO614" s="12">
        <v>0</v>
      </c>
      <c r="AP614" s="16" t="s">
        <v>207</v>
      </c>
      <c r="AQ614" s="16" t="s">
        <v>207</v>
      </c>
      <c r="AS614" s="16" t="s">
        <v>2408</v>
      </c>
      <c r="AT614" s="16" t="s">
        <v>2407</v>
      </c>
      <c r="AW614" s="16" t="s">
        <v>593</v>
      </c>
      <c r="AX614" s="16" t="s">
        <v>204</v>
      </c>
      <c r="AY614" s="16" t="s">
        <v>204</v>
      </c>
      <c r="AZ614" s="16" t="s">
        <v>204</v>
      </c>
      <c r="BA614" s="16" t="s">
        <v>204</v>
      </c>
      <c r="BB614" s="16" t="s">
        <v>204</v>
      </c>
      <c r="BC614" s="16">
        <v>0</v>
      </c>
      <c r="BE614" s="16">
        <v>0</v>
      </c>
      <c r="BF614" s="16">
        <v>0</v>
      </c>
      <c r="BG614" s="16">
        <v>0</v>
      </c>
      <c r="BH614" s="16">
        <v>0</v>
      </c>
      <c r="BI614" s="16">
        <v>0</v>
      </c>
      <c r="BJ614" s="16">
        <v>0</v>
      </c>
      <c r="BK614" s="16">
        <v>0</v>
      </c>
    </row>
    <row r="615" spans="1:63" ht="20.149999999999999" customHeight="1" x14ac:dyDescent="0.35">
      <c r="A615">
        <v>614</v>
      </c>
      <c r="B615" t="s">
        <v>360</v>
      </c>
      <c r="C615" t="s">
        <v>7528</v>
      </c>
      <c r="D615" s="15" t="s">
        <v>1207</v>
      </c>
      <c r="E615" s="12" t="s">
        <v>93</v>
      </c>
      <c r="G615" s="12" t="s">
        <v>588</v>
      </c>
      <c r="H615" s="12" t="s">
        <v>589</v>
      </c>
      <c r="I615" s="12" t="s">
        <v>1185</v>
      </c>
      <c r="J615" s="12" t="s">
        <v>2402</v>
      </c>
      <c r="K615" s="12" t="s">
        <v>1945</v>
      </c>
      <c r="N615" s="16" t="s">
        <v>206</v>
      </c>
      <c r="O615" s="16" t="s">
        <v>1186</v>
      </c>
      <c r="P615" s="12" t="s">
        <v>1187</v>
      </c>
      <c r="Q615" s="16">
        <v>2023</v>
      </c>
      <c r="R615" s="16">
        <v>0</v>
      </c>
      <c r="S615" s="16">
        <v>0</v>
      </c>
      <c r="T615" s="16">
        <v>0</v>
      </c>
      <c r="V615" s="12" t="s">
        <v>204</v>
      </c>
      <c r="W615" s="12" t="s">
        <v>204</v>
      </c>
      <c r="X615" s="16">
        <v>1</v>
      </c>
      <c r="Z615" s="16">
        <v>0</v>
      </c>
      <c r="AA615" s="16">
        <f t="shared" si="109"/>
        <v>0</v>
      </c>
      <c r="AB615" s="16">
        <v>0</v>
      </c>
      <c r="AC615" s="16">
        <v>0</v>
      </c>
      <c r="AD615" s="16">
        <f t="shared" si="99"/>
        <v>0</v>
      </c>
      <c r="AE615" s="16">
        <f t="shared" si="100"/>
        <v>0</v>
      </c>
      <c r="AF615" s="16">
        <f t="shared" si="101"/>
        <v>0</v>
      </c>
      <c r="AG615" s="16">
        <f t="shared" si="102"/>
        <v>0</v>
      </c>
      <c r="AH615" s="12">
        <v>0</v>
      </c>
      <c r="AI615" s="16">
        <f t="shared" si="103"/>
        <v>0</v>
      </c>
      <c r="AJ615" s="16">
        <f t="shared" si="104"/>
        <v>0</v>
      </c>
      <c r="AK615" s="16">
        <f t="shared" si="105"/>
        <v>0</v>
      </c>
      <c r="AL615" s="16">
        <f t="shared" si="106"/>
        <v>0</v>
      </c>
      <c r="AM615" s="16">
        <f t="shared" si="107"/>
        <v>0</v>
      </c>
      <c r="AN615" s="16">
        <f t="shared" si="108"/>
        <v>0</v>
      </c>
      <c r="AO615" s="12">
        <v>0</v>
      </c>
      <c r="AP615" s="16" t="s">
        <v>207</v>
      </c>
      <c r="AQ615" s="16" t="s">
        <v>207</v>
      </c>
      <c r="AS615" s="16" t="s">
        <v>2408</v>
      </c>
      <c r="AT615" s="16" t="s">
        <v>2407</v>
      </c>
      <c r="AW615" s="16" t="s">
        <v>593</v>
      </c>
      <c r="AX615" s="16" t="s">
        <v>204</v>
      </c>
      <c r="AY615" s="16" t="s">
        <v>204</v>
      </c>
      <c r="AZ615" s="16" t="s">
        <v>204</v>
      </c>
      <c r="BA615" s="16" t="s">
        <v>204</v>
      </c>
      <c r="BB615" s="16" t="s">
        <v>204</v>
      </c>
      <c r="BC615" s="16">
        <v>0</v>
      </c>
      <c r="BE615" s="16">
        <v>0</v>
      </c>
      <c r="BF615" s="16">
        <v>0</v>
      </c>
      <c r="BG615" s="16">
        <v>0</v>
      </c>
      <c r="BH615" s="16">
        <v>0</v>
      </c>
      <c r="BI615" s="16">
        <v>0</v>
      </c>
      <c r="BJ615" s="16">
        <v>0</v>
      </c>
      <c r="BK615" s="16">
        <v>0</v>
      </c>
    </row>
    <row r="616" spans="1:63" ht="20.149999999999999" customHeight="1" x14ac:dyDescent="0.35">
      <c r="A616">
        <v>615</v>
      </c>
      <c r="B616" t="s">
        <v>360</v>
      </c>
      <c r="C616" t="s">
        <v>7529</v>
      </c>
      <c r="D616" s="15" t="s">
        <v>1208</v>
      </c>
      <c r="E616" s="12" t="s">
        <v>93</v>
      </c>
      <c r="G616" s="12" t="s">
        <v>588</v>
      </c>
      <c r="H616" s="12" t="s">
        <v>589</v>
      </c>
      <c r="I616" s="12" t="s">
        <v>1185</v>
      </c>
      <c r="J616" s="12" t="s">
        <v>2402</v>
      </c>
      <c r="K616" s="12" t="s">
        <v>1945</v>
      </c>
      <c r="N616" s="16" t="s">
        <v>206</v>
      </c>
      <c r="O616" s="16" t="s">
        <v>1186</v>
      </c>
      <c r="P616" s="12" t="s">
        <v>1187</v>
      </c>
      <c r="Q616" s="16">
        <v>2023</v>
      </c>
      <c r="R616" s="16">
        <v>0</v>
      </c>
      <c r="S616" s="16">
        <v>0</v>
      </c>
      <c r="T616" s="16">
        <v>0</v>
      </c>
      <c r="V616" s="12" t="s">
        <v>204</v>
      </c>
      <c r="W616" s="12" t="s">
        <v>204</v>
      </c>
      <c r="X616" s="16">
        <v>1</v>
      </c>
      <c r="Z616" s="16">
        <v>0</v>
      </c>
      <c r="AA616" s="16">
        <f t="shared" si="109"/>
        <v>0</v>
      </c>
      <c r="AB616" s="16">
        <v>0</v>
      </c>
      <c r="AC616" s="16">
        <v>0</v>
      </c>
      <c r="AD616" s="16">
        <f t="shared" si="99"/>
        <v>0</v>
      </c>
      <c r="AE616" s="16">
        <f t="shared" si="100"/>
        <v>0</v>
      </c>
      <c r="AF616" s="16">
        <f t="shared" si="101"/>
        <v>0</v>
      </c>
      <c r="AG616" s="16">
        <f t="shared" si="102"/>
        <v>0</v>
      </c>
      <c r="AH616" s="12">
        <v>0</v>
      </c>
      <c r="AI616" s="16">
        <f t="shared" si="103"/>
        <v>0</v>
      </c>
      <c r="AJ616" s="16">
        <f t="shared" si="104"/>
        <v>0</v>
      </c>
      <c r="AK616" s="16">
        <f t="shared" si="105"/>
        <v>0</v>
      </c>
      <c r="AL616" s="16">
        <f t="shared" si="106"/>
        <v>0</v>
      </c>
      <c r="AM616" s="16">
        <f t="shared" si="107"/>
        <v>0</v>
      </c>
      <c r="AN616" s="16">
        <f t="shared" si="108"/>
        <v>0</v>
      </c>
      <c r="AO616" s="12">
        <v>0</v>
      </c>
      <c r="AP616" s="16" t="s">
        <v>207</v>
      </c>
      <c r="AQ616" s="16" t="s">
        <v>207</v>
      </c>
      <c r="AS616" s="16" t="s">
        <v>2408</v>
      </c>
      <c r="AT616" s="16" t="s">
        <v>2407</v>
      </c>
      <c r="AW616" s="16" t="s">
        <v>593</v>
      </c>
      <c r="AX616" s="16" t="s">
        <v>204</v>
      </c>
      <c r="AY616" s="16" t="s">
        <v>204</v>
      </c>
      <c r="AZ616" s="16" t="s">
        <v>204</v>
      </c>
      <c r="BA616" s="16" t="s">
        <v>204</v>
      </c>
      <c r="BB616" s="16" t="s">
        <v>204</v>
      </c>
      <c r="BC616" s="16">
        <v>0</v>
      </c>
      <c r="BE616" s="16">
        <v>0</v>
      </c>
      <c r="BF616" s="16">
        <v>0</v>
      </c>
      <c r="BG616" s="16">
        <v>0</v>
      </c>
      <c r="BH616" s="16">
        <v>0</v>
      </c>
      <c r="BI616" s="16">
        <v>0</v>
      </c>
      <c r="BJ616" s="16">
        <v>0</v>
      </c>
      <c r="BK616" s="16">
        <v>0</v>
      </c>
    </row>
    <row r="617" spans="1:63" ht="20.149999999999999" customHeight="1" x14ac:dyDescent="0.35">
      <c r="A617">
        <v>616</v>
      </c>
      <c r="B617" t="s">
        <v>360</v>
      </c>
      <c r="C617" t="s">
        <v>7530</v>
      </c>
      <c r="D617" s="15" t="s">
        <v>1209</v>
      </c>
      <c r="E617" s="12" t="s">
        <v>93</v>
      </c>
      <c r="G617" s="12" t="s">
        <v>588</v>
      </c>
      <c r="H617" s="12" t="s">
        <v>589</v>
      </c>
      <c r="I617" s="12" t="s">
        <v>1185</v>
      </c>
      <c r="J617" s="12" t="s">
        <v>2402</v>
      </c>
      <c r="K617" s="12" t="s">
        <v>1945</v>
      </c>
      <c r="N617" s="16" t="s">
        <v>206</v>
      </c>
      <c r="O617" s="16" t="s">
        <v>1186</v>
      </c>
      <c r="P617" s="12" t="s">
        <v>1187</v>
      </c>
      <c r="Q617" s="16">
        <v>2023</v>
      </c>
      <c r="R617" s="16">
        <v>0</v>
      </c>
      <c r="S617" s="16">
        <v>0</v>
      </c>
      <c r="T617" s="16">
        <v>0</v>
      </c>
      <c r="V617" s="12" t="s">
        <v>204</v>
      </c>
      <c r="W617" s="12" t="s">
        <v>204</v>
      </c>
      <c r="X617" s="16">
        <v>1</v>
      </c>
      <c r="Z617" s="16">
        <v>0</v>
      </c>
      <c r="AA617" s="16">
        <f t="shared" si="109"/>
        <v>0</v>
      </c>
      <c r="AB617" s="16">
        <v>0</v>
      </c>
      <c r="AC617" s="16">
        <v>0</v>
      </c>
      <c r="AD617" s="16">
        <f t="shared" si="99"/>
        <v>0</v>
      </c>
      <c r="AE617" s="16">
        <f t="shared" si="100"/>
        <v>0</v>
      </c>
      <c r="AF617" s="16">
        <f t="shared" si="101"/>
        <v>0</v>
      </c>
      <c r="AG617" s="16">
        <f t="shared" si="102"/>
        <v>0</v>
      </c>
      <c r="AH617" s="12">
        <v>0</v>
      </c>
      <c r="AI617" s="16">
        <f t="shared" si="103"/>
        <v>0</v>
      </c>
      <c r="AJ617" s="16">
        <f t="shared" si="104"/>
        <v>0</v>
      </c>
      <c r="AK617" s="16">
        <f t="shared" si="105"/>
        <v>0</v>
      </c>
      <c r="AL617" s="16">
        <f t="shared" si="106"/>
        <v>0</v>
      </c>
      <c r="AM617" s="16">
        <f t="shared" si="107"/>
        <v>0</v>
      </c>
      <c r="AN617" s="16">
        <f t="shared" si="108"/>
        <v>0</v>
      </c>
      <c r="AO617" s="12">
        <v>0</v>
      </c>
      <c r="AP617" s="16" t="s">
        <v>207</v>
      </c>
      <c r="AQ617" s="16" t="s">
        <v>207</v>
      </c>
      <c r="AS617" s="16" t="s">
        <v>2408</v>
      </c>
      <c r="AT617" s="16" t="s">
        <v>2407</v>
      </c>
      <c r="AW617" s="16" t="s">
        <v>593</v>
      </c>
      <c r="AX617" s="16" t="s">
        <v>204</v>
      </c>
      <c r="AY617" s="16" t="s">
        <v>204</v>
      </c>
      <c r="AZ617" s="16" t="s">
        <v>204</v>
      </c>
      <c r="BA617" s="16" t="s">
        <v>204</v>
      </c>
      <c r="BB617" s="16" t="s">
        <v>204</v>
      </c>
      <c r="BC617" s="16">
        <v>0</v>
      </c>
      <c r="BE617" s="16">
        <v>0</v>
      </c>
      <c r="BF617" s="16">
        <v>0</v>
      </c>
      <c r="BG617" s="16">
        <v>0</v>
      </c>
      <c r="BH617" s="16">
        <v>0</v>
      </c>
      <c r="BI617" s="16">
        <v>0</v>
      </c>
      <c r="BJ617" s="16">
        <v>0</v>
      </c>
      <c r="BK617" s="16">
        <v>0</v>
      </c>
    </row>
    <row r="618" spans="1:63" ht="20.149999999999999" customHeight="1" x14ac:dyDescent="0.35">
      <c r="A618">
        <v>617</v>
      </c>
      <c r="B618" t="s">
        <v>360</v>
      </c>
      <c r="C618" t="s">
        <v>7531</v>
      </c>
      <c r="D618" s="15" t="s">
        <v>1210</v>
      </c>
      <c r="E618" s="12" t="s">
        <v>93</v>
      </c>
      <c r="G618" s="12" t="s">
        <v>588</v>
      </c>
      <c r="H618" s="12" t="s">
        <v>589</v>
      </c>
      <c r="I618" s="12" t="s">
        <v>1185</v>
      </c>
      <c r="J618" s="12" t="s">
        <v>2402</v>
      </c>
      <c r="K618" s="12" t="s">
        <v>1945</v>
      </c>
      <c r="N618" s="16" t="s">
        <v>206</v>
      </c>
      <c r="O618" s="16" t="s">
        <v>1186</v>
      </c>
      <c r="P618" s="12" t="s">
        <v>1187</v>
      </c>
      <c r="Q618" s="16">
        <v>2023</v>
      </c>
      <c r="R618" s="16">
        <v>0</v>
      </c>
      <c r="S618" s="16">
        <v>0</v>
      </c>
      <c r="T618" s="16">
        <v>0</v>
      </c>
      <c r="V618" s="12" t="s">
        <v>204</v>
      </c>
      <c r="W618" s="12" t="s">
        <v>204</v>
      </c>
      <c r="X618" s="16">
        <v>1</v>
      </c>
      <c r="Z618" s="16">
        <v>0</v>
      </c>
      <c r="AA618" s="16">
        <f t="shared" si="109"/>
        <v>0</v>
      </c>
      <c r="AB618" s="16">
        <v>0</v>
      </c>
      <c r="AC618" s="16">
        <v>0</v>
      </c>
      <c r="AD618" s="16">
        <f t="shared" si="99"/>
        <v>0</v>
      </c>
      <c r="AE618" s="16">
        <f t="shared" si="100"/>
        <v>0</v>
      </c>
      <c r="AF618" s="16">
        <f t="shared" si="101"/>
        <v>0</v>
      </c>
      <c r="AG618" s="16">
        <f t="shared" si="102"/>
        <v>0</v>
      </c>
      <c r="AH618" s="12">
        <v>0</v>
      </c>
      <c r="AI618" s="16">
        <f t="shared" si="103"/>
        <v>0</v>
      </c>
      <c r="AJ618" s="16">
        <f t="shared" si="104"/>
        <v>0</v>
      </c>
      <c r="AK618" s="16">
        <f t="shared" si="105"/>
        <v>0</v>
      </c>
      <c r="AL618" s="16">
        <f t="shared" si="106"/>
        <v>0</v>
      </c>
      <c r="AM618" s="16">
        <f t="shared" si="107"/>
        <v>0</v>
      </c>
      <c r="AN618" s="16">
        <f t="shared" si="108"/>
        <v>0</v>
      </c>
      <c r="AO618" s="12">
        <v>0</v>
      </c>
      <c r="AP618" s="16" t="s">
        <v>207</v>
      </c>
      <c r="AQ618" s="16" t="s">
        <v>207</v>
      </c>
      <c r="AS618" s="16" t="s">
        <v>2408</v>
      </c>
      <c r="AT618" s="16" t="s">
        <v>2407</v>
      </c>
      <c r="AW618" s="16" t="s">
        <v>593</v>
      </c>
      <c r="AX618" s="16" t="s">
        <v>204</v>
      </c>
      <c r="AY618" s="16" t="s">
        <v>204</v>
      </c>
      <c r="AZ618" s="16" t="s">
        <v>204</v>
      </c>
      <c r="BA618" s="16" t="s">
        <v>204</v>
      </c>
      <c r="BB618" s="16" t="s">
        <v>204</v>
      </c>
      <c r="BC618" s="16">
        <v>0</v>
      </c>
      <c r="BE618" s="16">
        <v>0</v>
      </c>
      <c r="BF618" s="16">
        <v>0</v>
      </c>
      <c r="BG618" s="16">
        <v>0</v>
      </c>
      <c r="BH618" s="16">
        <v>0</v>
      </c>
      <c r="BI618" s="16">
        <v>0</v>
      </c>
      <c r="BJ618" s="16">
        <v>0</v>
      </c>
      <c r="BK618" s="16">
        <v>0</v>
      </c>
    </row>
    <row r="619" spans="1:63" ht="20.149999999999999" customHeight="1" x14ac:dyDescent="0.35">
      <c r="A619">
        <v>618</v>
      </c>
      <c r="B619" t="s">
        <v>360</v>
      </c>
      <c r="C619" t="s">
        <v>7532</v>
      </c>
      <c r="D619" s="15" t="s">
        <v>1211</v>
      </c>
      <c r="E619" s="12" t="s">
        <v>93</v>
      </c>
      <c r="G619" s="12" t="s">
        <v>588</v>
      </c>
      <c r="H619" s="12" t="s">
        <v>589</v>
      </c>
      <c r="I619" s="12" t="s">
        <v>1185</v>
      </c>
      <c r="J619" s="12" t="s">
        <v>2402</v>
      </c>
      <c r="K619" s="12" t="s">
        <v>1945</v>
      </c>
      <c r="N619" s="16" t="s">
        <v>206</v>
      </c>
      <c r="O619" s="16" t="s">
        <v>1186</v>
      </c>
      <c r="P619" s="12" t="s">
        <v>1187</v>
      </c>
      <c r="Q619" s="16">
        <v>2023</v>
      </c>
      <c r="R619" s="16">
        <v>0</v>
      </c>
      <c r="S619" s="16">
        <v>0</v>
      </c>
      <c r="T619" s="16">
        <v>0</v>
      </c>
      <c r="V619" s="12" t="s">
        <v>204</v>
      </c>
      <c r="W619" s="12" t="s">
        <v>204</v>
      </c>
      <c r="X619" s="16">
        <v>1</v>
      </c>
      <c r="Z619" s="16">
        <v>0</v>
      </c>
      <c r="AA619" s="16">
        <f t="shared" si="109"/>
        <v>0</v>
      </c>
      <c r="AB619" s="16">
        <v>0</v>
      </c>
      <c r="AC619" s="16">
        <v>0</v>
      </c>
      <c r="AD619" s="16">
        <f t="shared" si="99"/>
        <v>0</v>
      </c>
      <c r="AE619" s="16">
        <f t="shared" si="100"/>
        <v>0</v>
      </c>
      <c r="AF619" s="16">
        <f t="shared" si="101"/>
        <v>0</v>
      </c>
      <c r="AG619" s="16">
        <f t="shared" si="102"/>
        <v>0</v>
      </c>
      <c r="AH619" s="12">
        <v>0</v>
      </c>
      <c r="AI619" s="16">
        <f t="shared" si="103"/>
        <v>0</v>
      </c>
      <c r="AJ619" s="16">
        <f t="shared" si="104"/>
        <v>0</v>
      </c>
      <c r="AK619" s="16">
        <f t="shared" si="105"/>
        <v>0</v>
      </c>
      <c r="AL619" s="16">
        <f t="shared" si="106"/>
        <v>0</v>
      </c>
      <c r="AM619" s="16">
        <f t="shared" si="107"/>
        <v>0</v>
      </c>
      <c r="AN619" s="16">
        <f t="shared" si="108"/>
        <v>0</v>
      </c>
      <c r="AO619" s="12">
        <v>0</v>
      </c>
      <c r="AP619" s="16" t="s">
        <v>207</v>
      </c>
      <c r="AQ619" s="16" t="s">
        <v>207</v>
      </c>
      <c r="AS619" s="16" t="s">
        <v>2408</v>
      </c>
      <c r="AT619" s="16" t="s">
        <v>2407</v>
      </c>
      <c r="AW619" s="16" t="s">
        <v>593</v>
      </c>
      <c r="AX619" s="16" t="s">
        <v>204</v>
      </c>
      <c r="AY619" s="16" t="s">
        <v>204</v>
      </c>
      <c r="AZ619" s="16" t="s">
        <v>204</v>
      </c>
      <c r="BA619" s="16" t="s">
        <v>204</v>
      </c>
      <c r="BB619" s="16" t="s">
        <v>204</v>
      </c>
      <c r="BC619" s="16">
        <v>0</v>
      </c>
      <c r="BE619" s="16">
        <v>0</v>
      </c>
      <c r="BF619" s="16">
        <v>0</v>
      </c>
      <c r="BG619" s="16">
        <v>0</v>
      </c>
      <c r="BH619" s="16">
        <v>0</v>
      </c>
      <c r="BI619" s="16">
        <v>0</v>
      </c>
      <c r="BJ619" s="16">
        <v>0</v>
      </c>
      <c r="BK619" s="16">
        <v>0</v>
      </c>
    </row>
    <row r="620" spans="1:63" ht="20.149999999999999" customHeight="1" x14ac:dyDescent="0.35">
      <c r="A620">
        <v>619</v>
      </c>
      <c r="B620" t="s">
        <v>360</v>
      </c>
      <c r="C620" t="s">
        <v>7533</v>
      </c>
      <c r="D620" s="15" t="s">
        <v>1212</v>
      </c>
      <c r="E620" s="12" t="s">
        <v>93</v>
      </c>
      <c r="G620" s="12" t="s">
        <v>588</v>
      </c>
      <c r="H620" s="12" t="s">
        <v>589</v>
      </c>
      <c r="I620" s="12" t="s">
        <v>1185</v>
      </c>
      <c r="J620" s="12" t="s">
        <v>2402</v>
      </c>
      <c r="K620" s="12" t="s">
        <v>1945</v>
      </c>
      <c r="N620" s="16" t="s">
        <v>206</v>
      </c>
      <c r="O620" s="16" t="s">
        <v>1186</v>
      </c>
      <c r="P620" s="12" t="s">
        <v>1187</v>
      </c>
      <c r="Q620" s="16">
        <v>2023</v>
      </c>
      <c r="R620" s="16">
        <v>0</v>
      </c>
      <c r="S620" s="16">
        <v>0</v>
      </c>
      <c r="T620" s="16">
        <v>0</v>
      </c>
      <c r="V620" s="12" t="s">
        <v>204</v>
      </c>
      <c r="W620" s="12" t="s">
        <v>204</v>
      </c>
      <c r="X620" s="16">
        <v>1</v>
      </c>
      <c r="Z620" s="16">
        <v>0</v>
      </c>
      <c r="AA620" s="16">
        <f t="shared" si="109"/>
        <v>0</v>
      </c>
      <c r="AB620" s="16">
        <v>0</v>
      </c>
      <c r="AC620" s="16">
        <v>0</v>
      </c>
      <c r="AD620" s="16">
        <f t="shared" si="99"/>
        <v>0</v>
      </c>
      <c r="AE620" s="16">
        <f t="shared" si="100"/>
        <v>0</v>
      </c>
      <c r="AF620" s="16">
        <f t="shared" si="101"/>
        <v>0</v>
      </c>
      <c r="AG620" s="16">
        <f t="shared" si="102"/>
        <v>0</v>
      </c>
      <c r="AH620" s="12">
        <v>0</v>
      </c>
      <c r="AI620" s="16">
        <f t="shared" si="103"/>
        <v>0</v>
      </c>
      <c r="AJ620" s="16">
        <f t="shared" si="104"/>
        <v>0</v>
      </c>
      <c r="AK620" s="16">
        <f t="shared" si="105"/>
        <v>0</v>
      </c>
      <c r="AL620" s="16">
        <f t="shared" si="106"/>
        <v>0</v>
      </c>
      <c r="AM620" s="16">
        <f t="shared" si="107"/>
        <v>0</v>
      </c>
      <c r="AN620" s="16">
        <f t="shared" si="108"/>
        <v>0</v>
      </c>
      <c r="AO620" s="12">
        <v>0</v>
      </c>
      <c r="AP620" s="16" t="s">
        <v>207</v>
      </c>
      <c r="AQ620" s="16" t="s">
        <v>207</v>
      </c>
      <c r="AS620" s="16" t="s">
        <v>2408</v>
      </c>
      <c r="AT620" s="16" t="s">
        <v>2407</v>
      </c>
      <c r="AW620" s="16" t="s">
        <v>593</v>
      </c>
      <c r="AX620" s="16" t="s">
        <v>204</v>
      </c>
      <c r="AY620" s="16" t="s">
        <v>204</v>
      </c>
      <c r="AZ620" s="16" t="s">
        <v>204</v>
      </c>
      <c r="BA620" s="16" t="s">
        <v>204</v>
      </c>
      <c r="BB620" s="16" t="s">
        <v>204</v>
      </c>
      <c r="BC620" s="16">
        <v>0</v>
      </c>
      <c r="BE620" s="16">
        <v>0</v>
      </c>
      <c r="BF620" s="16">
        <v>0</v>
      </c>
      <c r="BG620" s="16">
        <v>0</v>
      </c>
      <c r="BH620" s="16">
        <v>0</v>
      </c>
      <c r="BI620" s="16">
        <v>0</v>
      </c>
      <c r="BJ620" s="16">
        <v>0</v>
      </c>
      <c r="BK620" s="16">
        <v>0</v>
      </c>
    </row>
    <row r="621" spans="1:63" x14ac:dyDescent="0.35">
      <c r="A621">
        <v>620</v>
      </c>
      <c r="B621" t="s">
        <v>360</v>
      </c>
      <c r="C621" t="s">
        <v>7534</v>
      </c>
      <c r="D621" s="15" t="s">
        <v>1213</v>
      </c>
      <c r="E621" s="12" t="s">
        <v>93</v>
      </c>
      <c r="G621" s="12" t="s">
        <v>588</v>
      </c>
      <c r="H621" s="12" t="s">
        <v>589</v>
      </c>
      <c r="I621" s="12" t="s">
        <v>1185</v>
      </c>
      <c r="J621" s="12" t="s">
        <v>2402</v>
      </c>
      <c r="K621" s="12" t="s">
        <v>1945</v>
      </c>
      <c r="N621" s="16" t="s">
        <v>206</v>
      </c>
      <c r="O621" s="16" t="s">
        <v>1186</v>
      </c>
      <c r="P621" s="12" t="s">
        <v>1187</v>
      </c>
      <c r="Q621" s="16">
        <v>2023</v>
      </c>
      <c r="R621" s="16">
        <v>0</v>
      </c>
      <c r="S621" s="16">
        <v>0</v>
      </c>
      <c r="T621" s="16">
        <v>0</v>
      </c>
      <c r="V621" s="12" t="s">
        <v>204</v>
      </c>
      <c r="W621" s="12" t="s">
        <v>204</v>
      </c>
      <c r="X621" s="16">
        <v>1</v>
      </c>
      <c r="Z621" s="16">
        <v>0</v>
      </c>
      <c r="AA621" s="16">
        <f t="shared" si="109"/>
        <v>0</v>
      </c>
      <c r="AB621" s="16">
        <v>0</v>
      </c>
      <c r="AC621" s="16">
        <v>0</v>
      </c>
      <c r="AD621" s="16">
        <f t="shared" si="99"/>
        <v>0</v>
      </c>
      <c r="AE621" s="16">
        <f t="shared" si="100"/>
        <v>0</v>
      </c>
      <c r="AF621" s="16">
        <f t="shared" si="101"/>
        <v>0</v>
      </c>
      <c r="AG621" s="16">
        <f t="shared" si="102"/>
        <v>0</v>
      </c>
      <c r="AH621" s="12">
        <v>0</v>
      </c>
      <c r="AI621" s="16">
        <f t="shared" si="103"/>
        <v>0</v>
      </c>
      <c r="AJ621" s="16">
        <f t="shared" si="104"/>
        <v>0</v>
      </c>
      <c r="AK621" s="16">
        <f t="shared" si="105"/>
        <v>0</v>
      </c>
      <c r="AL621" s="16">
        <f t="shared" si="106"/>
        <v>0</v>
      </c>
      <c r="AM621" s="16">
        <f t="shared" si="107"/>
        <v>0</v>
      </c>
      <c r="AN621" s="16">
        <f t="shared" si="108"/>
        <v>0</v>
      </c>
      <c r="AO621" s="12">
        <v>0</v>
      </c>
      <c r="AP621" s="16" t="s">
        <v>207</v>
      </c>
      <c r="AQ621" s="16" t="s">
        <v>207</v>
      </c>
      <c r="AS621" s="16" t="s">
        <v>2408</v>
      </c>
      <c r="AT621" s="16" t="s">
        <v>2407</v>
      </c>
      <c r="AW621" s="16" t="s">
        <v>593</v>
      </c>
      <c r="AX621" s="16" t="s">
        <v>204</v>
      </c>
      <c r="AY621" s="16" t="s">
        <v>204</v>
      </c>
      <c r="AZ621" s="16" t="s">
        <v>204</v>
      </c>
      <c r="BA621" s="16" t="s">
        <v>204</v>
      </c>
      <c r="BB621" s="16" t="s">
        <v>204</v>
      </c>
      <c r="BC621" s="16">
        <v>0</v>
      </c>
      <c r="BE621" s="16">
        <v>0</v>
      </c>
      <c r="BF621" s="16">
        <v>0</v>
      </c>
      <c r="BG621" s="16">
        <v>0</v>
      </c>
      <c r="BH621" s="16">
        <v>0</v>
      </c>
      <c r="BI621" s="16">
        <v>0</v>
      </c>
      <c r="BJ621" s="16">
        <v>0</v>
      </c>
      <c r="BK621" s="16">
        <v>0</v>
      </c>
    </row>
    <row r="622" spans="1:63" x14ac:dyDescent="0.35">
      <c r="A622">
        <v>621</v>
      </c>
      <c r="B622" t="s">
        <v>360</v>
      </c>
      <c r="C622" t="s">
        <v>7535</v>
      </c>
      <c r="D622" s="15" t="s">
        <v>1214</v>
      </c>
      <c r="E622" s="12" t="s">
        <v>93</v>
      </c>
      <c r="G622" s="12" t="s">
        <v>588</v>
      </c>
      <c r="H622" s="12" t="s">
        <v>589</v>
      </c>
      <c r="I622" s="12" t="s">
        <v>1185</v>
      </c>
      <c r="J622" s="12" t="s">
        <v>2402</v>
      </c>
      <c r="K622" s="12" t="s">
        <v>1945</v>
      </c>
      <c r="N622" s="16" t="s">
        <v>206</v>
      </c>
      <c r="O622" s="16" t="s">
        <v>1186</v>
      </c>
      <c r="P622" s="12" t="s">
        <v>1187</v>
      </c>
      <c r="Q622" s="16">
        <v>2023</v>
      </c>
      <c r="R622" s="16">
        <v>0</v>
      </c>
      <c r="S622" s="16">
        <v>0</v>
      </c>
      <c r="T622" s="16">
        <v>0</v>
      </c>
      <c r="V622" s="12" t="s">
        <v>204</v>
      </c>
      <c r="W622" s="12" t="s">
        <v>204</v>
      </c>
      <c r="X622" s="16">
        <v>1</v>
      </c>
      <c r="Z622" s="16">
        <v>0</v>
      </c>
      <c r="AA622" s="16">
        <f t="shared" si="109"/>
        <v>0</v>
      </c>
      <c r="AB622" s="16">
        <v>0</v>
      </c>
      <c r="AC622" s="16">
        <v>0</v>
      </c>
      <c r="AD622" s="16">
        <f t="shared" si="99"/>
        <v>0</v>
      </c>
      <c r="AE622" s="16">
        <f t="shared" si="100"/>
        <v>0</v>
      </c>
      <c r="AF622" s="16">
        <f t="shared" si="101"/>
        <v>0</v>
      </c>
      <c r="AG622" s="16">
        <f t="shared" si="102"/>
        <v>0</v>
      </c>
      <c r="AH622" s="12">
        <v>0</v>
      </c>
      <c r="AI622" s="16">
        <f t="shared" si="103"/>
        <v>0</v>
      </c>
      <c r="AJ622" s="16">
        <f t="shared" si="104"/>
        <v>0</v>
      </c>
      <c r="AK622" s="16">
        <f t="shared" si="105"/>
        <v>0</v>
      </c>
      <c r="AL622" s="16">
        <f t="shared" si="106"/>
        <v>0</v>
      </c>
      <c r="AM622" s="16">
        <f t="shared" si="107"/>
        <v>0</v>
      </c>
      <c r="AN622" s="16">
        <f t="shared" si="108"/>
        <v>0</v>
      </c>
      <c r="AO622" s="12">
        <v>0</v>
      </c>
      <c r="AP622" s="16" t="s">
        <v>207</v>
      </c>
      <c r="AQ622" s="16" t="s">
        <v>207</v>
      </c>
      <c r="AS622" s="16" t="s">
        <v>2408</v>
      </c>
      <c r="AT622" s="16" t="s">
        <v>2407</v>
      </c>
      <c r="AW622" s="16" t="s">
        <v>593</v>
      </c>
      <c r="AX622" s="16" t="s">
        <v>204</v>
      </c>
      <c r="AY622" s="16" t="s">
        <v>204</v>
      </c>
      <c r="AZ622" s="16" t="s">
        <v>204</v>
      </c>
      <c r="BA622" s="16" t="s">
        <v>204</v>
      </c>
      <c r="BB622" s="16" t="s">
        <v>204</v>
      </c>
      <c r="BC622" s="16">
        <v>0</v>
      </c>
      <c r="BE622" s="16">
        <v>0</v>
      </c>
      <c r="BF622" s="16">
        <v>0</v>
      </c>
      <c r="BG622" s="16">
        <v>0</v>
      </c>
      <c r="BH622" s="16">
        <v>0</v>
      </c>
      <c r="BI622" s="16">
        <v>0</v>
      </c>
      <c r="BJ622" s="16">
        <v>0</v>
      </c>
      <c r="BK622" s="16">
        <v>0</v>
      </c>
    </row>
    <row r="623" spans="1:63" x14ac:dyDescent="0.35">
      <c r="A623">
        <v>622</v>
      </c>
      <c r="B623" t="s">
        <v>360</v>
      </c>
      <c r="C623" t="s">
        <v>7536</v>
      </c>
      <c r="D623" s="15" t="s">
        <v>1215</v>
      </c>
      <c r="E623" s="12" t="s">
        <v>93</v>
      </c>
      <c r="G623" s="12" t="s">
        <v>588</v>
      </c>
      <c r="H623" s="12" t="s">
        <v>589</v>
      </c>
      <c r="I623" s="12" t="s">
        <v>1185</v>
      </c>
      <c r="J623" s="12" t="s">
        <v>2402</v>
      </c>
      <c r="K623" s="12" t="s">
        <v>1945</v>
      </c>
      <c r="N623" s="16" t="s">
        <v>206</v>
      </c>
      <c r="O623" s="16" t="s">
        <v>1186</v>
      </c>
      <c r="P623" s="12" t="s">
        <v>1187</v>
      </c>
      <c r="Q623" s="16">
        <v>2023</v>
      </c>
      <c r="R623" s="16">
        <v>0</v>
      </c>
      <c r="S623" s="16">
        <v>0</v>
      </c>
      <c r="T623" s="16">
        <v>0</v>
      </c>
      <c r="V623" s="12" t="s">
        <v>204</v>
      </c>
      <c r="W623" s="12" t="s">
        <v>204</v>
      </c>
      <c r="X623" s="16">
        <v>1</v>
      </c>
      <c r="Z623" s="16">
        <v>0</v>
      </c>
      <c r="AA623" s="16">
        <f t="shared" si="109"/>
        <v>0</v>
      </c>
      <c r="AB623" s="16">
        <v>0</v>
      </c>
      <c r="AC623" s="16">
        <v>0</v>
      </c>
      <c r="AD623" s="16">
        <f t="shared" si="99"/>
        <v>0</v>
      </c>
      <c r="AE623" s="16">
        <f t="shared" si="100"/>
        <v>0</v>
      </c>
      <c r="AF623" s="16">
        <f t="shared" si="101"/>
        <v>0</v>
      </c>
      <c r="AG623" s="16">
        <f t="shared" si="102"/>
        <v>0</v>
      </c>
      <c r="AH623" s="12">
        <v>0</v>
      </c>
      <c r="AI623" s="16">
        <f t="shared" si="103"/>
        <v>0</v>
      </c>
      <c r="AJ623" s="16">
        <f t="shared" si="104"/>
        <v>0</v>
      </c>
      <c r="AK623" s="16">
        <f t="shared" si="105"/>
        <v>0</v>
      </c>
      <c r="AL623" s="16">
        <f t="shared" si="106"/>
        <v>0</v>
      </c>
      <c r="AM623" s="16">
        <f t="shared" si="107"/>
        <v>0</v>
      </c>
      <c r="AN623" s="16">
        <f t="shared" si="108"/>
        <v>0</v>
      </c>
      <c r="AO623" s="12">
        <v>0</v>
      </c>
      <c r="AP623" s="16" t="s">
        <v>207</v>
      </c>
      <c r="AQ623" s="16" t="s">
        <v>207</v>
      </c>
      <c r="AS623" s="16" t="s">
        <v>2408</v>
      </c>
      <c r="AT623" s="16" t="s">
        <v>2407</v>
      </c>
      <c r="AW623" s="16" t="s">
        <v>593</v>
      </c>
      <c r="AX623" s="16" t="s">
        <v>204</v>
      </c>
      <c r="AY623" s="16" t="s">
        <v>204</v>
      </c>
      <c r="AZ623" s="16" t="s">
        <v>204</v>
      </c>
      <c r="BA623" s="16" t="s">
        <v>204</v>
      </c>
      <c r="BB623" s="16" t="s">
        <v>204</v>
      </c>
      <c r="BC623" s="16">
        <v>0</v>
      </c>
      <c r="BE623" s="16">
        <v>0</v>
      </c>
      <c r="BF623" s="16">
        <v>0</v>
      </c>
      <c r="BG623" s="16">
        <v>0</v>
      </c>
      <c r="BH623" s="16">
        <v>0</v>
      </c>
      <c r="BI623" s="16">
        <v>0</v>
      </c>
      <c r="BJ623" s="16">
        <v>0</v>
      </c>
      <c r="BK623" s="16">
        <v>0</v>
      </c>
    </row>
    <row r="624" spans="1:63" x14ac:dyDescent="0.35">
      <c r="A624">
        <v>623</v>
      </c>
      <c r="B624" t="s">
        <v>360</v>
      </c>
      <c r="C624" t="s">
        <v>7537</v>
      </c>
      <c r="D624" s="15" t="s">
        <v>1216</v>
      </c>
      <c r="E624" s="12" t="s">
        <v>93</v>
      </c>
      <c r="G624" s="12" t="s">
        <v>588</v>
      </c>
      <c r="H624" s="12" t="s">
        <v>589</v>
      </c>
      <c r="I624" s="12" t="s">
        <v>1185</v>
      </c>
      <c r="J624" s="12" t="s">
        <v>2402</v>
      </c>
      <c r="K624" s="12" t="s">
        <v>1945</v>
      </c>
      <c r="N624" s="16" t="s">
        <v>206</v>
      </c>
      <c r="O624" s="16" t="s">
        <v>1186</v>
      </c>
      <c r="P624" s="12" t="s">
        <v>1187</v>
      </c>
      <c r="Q624" s="16">
        <v>2023</v>
      </c>
      <c r="R624" s="16">
        <v>0</v>
      </c>
      <c r="S624" s="16">
        <v>0</v>
      </c>
      <c r="T624" s="16">
        <v>0</v>
      </c>
      <c r="V624" s="12" t="s">
        <v>204</v>
      </c>
      <c r="W624" s="12" t="s">
        <v>204</v>
      </c>
      <c r="X624" s="16">
        <v>1</v>
      </c>
      <c r="Z624" s="16">
        <v>0</v>
      </c>
      <c r="AA624" s="16">
        <f t="shared" si="109"/>
        <v>0</v>
      </c>
      <c r="AB624" s="16">
        <v>0</v>
      </c>
      <c r="AC624" s="16">
        <v>0</v>
      </c>
      <c r="AD624" s="16">
        <f t="shared" si="99"/>
        <v>0</v>
      </c>
      <c r="AE624" s="16">
        <f t="shared" si="100"/>
        <v>0</v>
      </c>
      <c r="AF624" s="16">
        <f t="shared" si="101"/>
        <v>0</v>
      </c>
      <c r="AG624" s="16">
        <f t="shared" si="102"/>
        <v>0</v>
      </c>
      <c r="AH624" s="12">
        <v>0</v>
      </c>
      <c r="AI624" s="16">
        <f t="shared" si="103"/>
        <v>0</v>
      </c>
      <c r="AJ624" s="16">
        <f t="shared" si="104"/>
        <v>0</v>
      </c>
      <c r="AK624" s="16">
        <f t="shared" si="105"/>
        <v>0</v>
      </c>
      <c r="AL624" s="16">
        <f t="shared" si="106"/>
        <v>0</v>
      </c>
      <c r="AM624" s="16">
        <f t="shared" si="107"/>
        <v>0</v>
      </c>
      <c r="AN624" s="16">
        <f t="shared" si="108"/>
        <v>0</v>
      </c>
      <c r="AO624" s="12">
        <v>0</v>
      </c>
      <c r="AP624" s="16" t="s">
        <v>207</v>
      </c>
      <c r="AQ624" s="16" t="s">
        <v>207</v>
      </c>
      <c r="AS624" s="16" t="s">
        <v>2408</v>
      </c>
      <c r="AT624" s="16" t="s">
        <v>2407</v>
      </c>
      <c r="AW624" s="16" t="s">
        <v>593</v>
      </c>
      <c r="AX624" s="16" t="s">
        <v>204</v>
      </c>
      <c r="AY624" s="16" t="s">
        <v>204</v>
      </c>
      <c r="AZ624" s="16" t="s">
        <v>204</v>
      </c>
      <c r="BA624" s="16" t="s">
        <v>204</v>
      </c>
      <c r="BB624" s="16" t="s">
        <v>204</v>
      </c>
      <c r="BC624" s="16">
        <v>0</v>
      </c>
      <c r="BE624" s="16">
        <v>0</v>
      </c>
      <c r="BF624" s="16">
        <v>0</v>
      </c>
      <c r="BG624" s="16">
        <v>0</v>
      </c>
      <c r="BH624" s="16">
        <v>0</v>
      </c>
      <c r="BI624" s="16">
        <v>0</v>
      </c>
      <c r="BJ624" s="16">
        <v>0</v>
      </c>
      <c r="BK624" s="16">
        <v>0</v>
      </c>
    </row>
    <row r="625" spans="1:63" x14ac:dyDescent="0.35">
      <c r="A625">
        <v>624</v>
      </c>
      <c r="B625" t="s">
        <v>360</v>
      </c>
      <c r="C625" t="s">
        <v>7538</v>
      </c>
      <c r="D625" s="15" t="s">
        <v>1217</v>
      </c>
      <c r="E625" s="12" t="s">
        <v>93</v>
      </c>
      <c r="G625" s="12" t="s">
        <v>588</v>
      </c>
      <c r="H625" s="12" t="s">
        <v>589</v>
      </c>
      <c r="I625" s="12" t="s">
        <v>1185</v>
      </c>
      <c r="J625" s="12" t="s">
        <v>2402</v>
      </c>
      <c r="K625" s="12" t="s">
        <v>1945</v>
      </c>
      <c r="N625" s="16" t="s">
        <v>206</v>
      </c>
      <c r="O625" s="16" t="s">
        <v>1186</v>
      </c>
      <c r="P625" s="12" t="s">
        <v>1187</v>
      </c>
      <c r="Q625" s="16">
        <v>2023</v>
      </c>
      <c r="R625" s="16">
        <v>0</v>
      </c>
      <c r="S625" s="16">
        <v>0</v>
      </c>
      <c r="T625" s="16">
        <v>0</v>
      </c>
      <c r="V625" s="12" t="s">
        <v>204</v>
      </c>
      <c r="W625" s="12" t="s">
        <v>204</v>
      </c>
      <c r="X625" s="16">
        <v>1</v>
      </c>
      <c r="Z625" s="16">
        <v>0</v>
      </c>
      <c r="AA625" s="16">
        <f t="shared" si="109"/>
        <v>0</v>
      </c>
      <c r="AB625" s="16">
        <v>0</v>
      </c>
      <c r="AC625" s="16">
        <v>0</v>
      </c>
      <c r="AD625" s="16">
        <f t="shared" si="99"/>
        <v>0</v>
      </c>
      <c r="AE625" s="16">
        <f t="shared" si="100"/>
        <v>0</v>
      </c>
      <c r="AF625" s="16">
        <f t="shared" si="101"/>
        <v>0</v>
      </c>
      <c r="AG625" s="16">
        <f t="shared" si="102"/>
        <v>0</v>
      </c>
      <c r="AH625" s="12">
        <v>0</v>
      </c>
      <c r="AI625" s="16">
        <f t="shared" si="103"/>
        <v>0</v>
      </c>
      <c r="AJ625" s="16">
        <f t="shared" si="104"/>
        <v>0</v>
      </c>
      <c r="AK625" s="16">
        <f t="shared" si="105"/>
        <v>0</v>
      </c>
      <c r="AL625" s="16">
        <f t="shared" si="106"/>
        <v>0</v>
      </c>
      <c r="AM625" s="16">
        <f t="shared" si="107"/>
        <v>0</v>
      </c>
      <c r="AN625" s="16">
        <f t="shared" si="108"/>
        <v>0</v>
      </c>
      <c r="AO625" s="12">
        <v>0</v>
      </c>
      <c r="AP625" s="16" t="s">
        <v>207</v>
      </c>
      <c r="AQ625" s="16" t="s">
        <v>207</v>
      </c>
      <c r="AS625" s="16" t="s">
        <v>2408</v>
      </c>
      <c r="AT625" s="16" t="s">
        <v>2407</v>
      </c>
      <c r="AW625" s="16" t="s">
        <v>593</v>
      </c>
      <c r="AX625" s="16" t="s">
        <v>204</v>
      </c>
      <c r="AY625" s="16" t="s">
        <v>204</v>
      </c>
      <c r="AZ625" s="16" t="s">
        <v>204</v>
      </c>
      <c r="BA625" s="16" t="s">
        <v>204</v>
      </c>
      <c r="BB625" s="16" t="s">
        <v>204</v>
      </c>
      <c r="BC625" s="16">
        <v>0</v>
      </c>
      <c r="BE625" s="16">
        <v>0</v>
      </c>
      <c r="BF625" s="16">
        <v>0</v>
      </c>
      <c r="BG625" s="16">
        <v>0</v>
      </c>
      <c r="BH625" s="16">
        <v>0</v>
      </c>
      <c r="BI625" s="16">
        <v>0</v>
      </c>
      <c r="BJ625" s="16">
        <v>0</v>
      </c>
      <c r="BK625" s="16">
        <v>0</v>
      </c>
    </row>
    <row r="626" spans="1:63" x14ac:dyDescent="0.35">
      <c r="A626">
        <v>625</v>
      </c>
      <c r="B626" t="s">
        <v>360</v>
      </c>
      <c r="C626" t="s">
        <v>7539</v>
      </c>
      <c r="D626" s="15" t="s">
        <v>1218</v>
      </c>
      <c r="E626" s="12" t="s">
        <v>93</v>
      </c>
      <c r="G626" s="12" t="s">
        <v>588</v>
      </c>
      <c r="H626" s="12" t="s">
        <v>589</v>
      </c>
      <c r="I626" s="12" t="s">
        <v>1185</v>
      </c>
      <c r="J626" s="12" t="s">
        <v>2402</v>
      </c>
      <c r="K626" s="12" t="s">
        <v>1945</v>
      </c>
      <c r="N626" s="16" t="s">
        <v>206</v>
      </c>
      <c r="O626" s="16" t="s">
        <v>1186</v>
      </c>
      <c r="P626" s="12" t="s">
        <v>1187</v>
      </c>
      <c r="Q626" s="16">
        <v>2023</v>
      </c>
      <c r="R626" s="16">
        <v>0</v>
      </c>
      <c r="S626" s="16">
        <v>0</v>
      </c>
      <c r="T626" s="16">
        <v>0</v>
      </c>
      <c r="V626" s="12" t="s">
        <v>204</v>
      </c>
      <c r="W626" s="12" t="s">
        <v>204</v>
      </c>
      <c r="X626" s="16">
        <v>1</v>
      </c>
      <c r="Z626" s="16">
        <v>0</v>
      </c>
      <c r="AA626" s="16">
        <f t="shared" si="109"/>
        <v>0</v>
      </c>
      <c r="AB626" s="16">
        <v>0</v>
      </c>
      <c r="AC626" s="16">
        <v>0</v>
      </c>
      <c r="AD626" s="16">
        <f t="shared" si="99"/>
        <v>0</v>
      </c>
      <c r="AE626" s="16">
        <f t="shared" si="100"/>
        <v>0</v>
      </c>
      <c r="AF626" s="16">
        <f t="shared" si="101"/>
        <v>0</v>
      </c>
      <c r="AG626" s="16">
        <f t="shared" si="102"/>
        <v>0</v>
      </c>
      <c r="AH626" s="12">
        <v>0</v>
      </c>
      <c r="AI626" s="16">
        <f t="shared" si="103"/>
        <v>0</v>
      </c>
      <c r="AJ626" s="16">
        <f t="shared" si="104"/>
        <v>0</v>
      </c>
      <c r="AK626" s="16">
        <f t="shared" si="105"/>
        <v>0</v>
      </c>
      <c r="AL626" s="16">
        <f t="shared" si="106"/>
        <v>0</v>
      </c>
      <c r="AM626" s="16">
        <f t="shared" si="107"/>
        <v>0</v>
      </c>
      <c r="AN626" s="16">
        <f t="shared" si="108"/>
        <v>0</v>
      </c>
      <c r="AO626" s="12">
        <v>0</v>
      </c>
      <c r="AP626" s="16" t="s">
        <v>207</v>
      </c>
      <c r="AQ626" s="16" t="s">
        <v>207</v>
      </c>
      <c r="AS626" s="16" t="s">
        <v>2408</v>
      </c>
      <c r="AT626" s="16" t="s">
        <v>2407</v>
      </c>
      <c r="AW626" s="16" t="s">
        <v>593</v>
      </c>
      <c r="AX626" s="16" t="s">
        <v>204</v>
      </c>
      <c r="AY626" s="16" t="s">
        <v>204</v>
      </c>
      <c r="AZ626" s="16" t="s">
        <v>204</v>
      </c>
      <c r="BA626" s="16" t="s">
        <v>204</v>
      </c>
      <c r="BB626" s="16" t="s">
        <v>204</v>
      </c>
      <c r="BC626" s="16">
        <v>0</v>
      </c>
      <c r="BE626" s="16">
        <v>0</v>
      </c>
      <c r="BF626" s="16">
        <v>0</v>
      </c>
      <c r="BG626" s="16">
        <v>0</v>
      </c>
      <c r="BH626" s="16">
        <v>0</v>
      </c>
      <c r="BI626" s="16">
        <v>0</v>
      </c>
      <c r="BJ626" s="16">
        <v>0</v>
      </c>
      <c r="BK626" s="16">
        <v>0</v>
      </c>
    </row>
    <row r="627" spans="1:63" x14ac:dyDescent="0.35">
      <c r="A627">
        <v>626</v>
      </c>
      <c r="B627" t="s">
        <v>360</v>
      </c>
      <c r="C627" t="s">
        <v>7540</v>
      </c>
      <c r="D627" s="15" t="s">
        <v>1219</v>
      </c>
      <c r="E627" s="12" t="s">
        <v>93</v>
      </c>
      <c r="G627" s="12" t="s">
        <v>588</v>
      </c>
      <c r="H627" s="12" t="s">
        <v>589</v>
      </c>
      <c r="I627" s="12" t="s">
        <v>1185</v>
      </c>
      <c r="J627" s="12" t="s">
        <v>2402</v>
      </c>
      <c r="K627" s="12" t="s">
        <v>1945</v>
      </c>
      <c r="N627" s="16" t="s">
        <v>206</v>
      </c>
      <c r="O627" s="16" t="s">
        <v>1186</v>
      </c>
      <c r="P627" s="12" t="s">
        <v>1187</v>
      </c>
      <c r="Q627" s="16">
        <v>2023</v>
      </c>
      <c r="R627" s="16">
        <v>0</v>
      </c>
      <c r="S627" s="16">
        <v>0</v>
      </c>
      <c r="T627" s="16">
        <v>0</v>
      </c>
      <c r="V627" s="12" t="s">
        <v>204</v>
      </c>
      <c r="W627" s="12" t="s">
        <v>204</v>
      </c>
      <c r="X627" s="16">
        <v>1</v>
      </c>
      <c r="Z627" s="16">
        <v>0</v>
      </c>
      <c r="AA627" s="16">
        <f t="shared" si="109"/>
        <v>0</v>
      </c>
      <c r="AB627" s="16">
        <v>0</v>
      </c>
      <c r="AC627" s="16">
        <v>0</v>
      </c>
      <c r="AD627" s="16">
        <f t="shared" si="99"/>
        <v>0</v>
      </c>
      <c r="AE627" s="16">
        <f t="shared" si="100"/>
        <v>0</v>
      </c>
      <c r="AF627" s="16">
        <f t="shared" si="101"/>
        <v>0</v>
      </c>
      <c r="AG627" s="16">
        <f t="shared" si="102"/>
        <v>0</v>
      </c>
      <c r="AH627" s="12">
        <v>0</v>
      </c>
      <c r="AI627" s="16">
        <f t="shared" si="103"/>
        <v>0</v>
      </c>
      <c r="AJ627" s="16">
        <f t="shared" si="104"/>
        <v>0</v>
      </c>
      <c r="AK627" s="16">
        <f t="shared" si="105"/>
        <v>0</v>
      </c>
      <c r="AL627" s="16">
        <f t="shared" si="106"/>
        <v>0</v>
      </c>
      <c r="AM627" s="16">
        <f t="shared" si="107"/>
        <v>0</v>
      </c>
      <c r="AN627" s="16">
        <f t="shared" si="108"/>
        <v>0</v>
      </c>
      <c r="AO627" s="12">
        <v>0</v>
      </c>
      <c r="AP627" s="16" t="s">
        <v>207</v>
      </c>
      <c r="AQ627" s="16" t="s">
        <v>207</v>
      </c>
      <c r="AS627" s="16" t="s">
        <v>2408</v>
      </c>
      <c r="AT627" s="16" t="s">
        <v>2407</v>
      </c>
      <c r="AW627" s="16" t="s">
        <v>593</v>
      </c>
      <c r="AX627" s="16" t="s">
        <v>204</v>
      </c>
      <c r="AY627" s="16" t="s">
        <v>204</v>
      </c>
      <c r="AZ627" s="16" t="s">
        <v>204</v>
      </c>
      <c r="BA627" s="16" t="s">
        <v>204</v>
      </c>
      <c r="BB627" s="16" t="s">
        <v>204</v>
      </c>
      <c r="BC627" s="16">
        <v>0</v>
      </c>
      <c r="BE627" s="16">
        <v>0</v>
      </c>
      <c r="BF627" s="16">
        <v>0</v>
      </c>
      <c r="BG627" s="16">
        <v>0</v>
      </c>
      <c r="BH627" s="16">
        <v>0</v>
      </c>
      <c r="BI627" s="16">
        <v>0</v>
      </c>
      <c r="BJ627" s="16">
        <v>0</v>
      </c>
      <c r="BK627" s="16">
        <v>0</v>
      </c>
    </row>
    <row r="628" spans="1:63" x14ac:dyDescent="0.35">
      <c r="A628">
        <v>627</v>
      </c>
      <c r="B628" t="s">
        <v>360</v>
      </c>
      <c r="C628" t="s">
        <v>7541</v>
      </c>
      <c r="D628" s="15" t="s">
        <v>1220</v>
      </c>
      <c r="E628" s="12" t="s">
        <v>93</v>
      </c>
      <c r="G628" s="12" t="s">
        <v>588</v>
      </c>
      <c r="H628" s="12" t="s">
        <v>589</v>
      </c>
      <c r="I628" s="12" t="s">
        <v>1185</v>
      </c>
      <c r="J628" s="12" t="s">
        <v>2402</v>
      </c>
      <c r="K628" s="12" t="s">
        <v>1945</v>
      </c>
      <c r="N628" s="16" t="s">
        <v>206</v>
      </c>
      <c r="O628" s="16" t="s">
        <v>1186</v>
      </c>
      <c r="P628" s="12" t="s">
        <v>1187</v>
      </c>
      <c r="Q628" s="16">
        <v>2023</v>
      </c>
      <c r="R628" s="16">
        <v>0</v>
      </c>
      <c r="S628" s="16">
        <v>0</v>
      </c>
      <c r="T628" s="16">
        <v>0</v>
      </c>
      <c r="V628" s="12" t="s">
        <v>204</v>
      </c>
      <c r="W628" s="12" t="s">
        <v>204</v>
      </c>
      <c r="X628" s="16">
        <v>1</v>
      </c>
      <c r="Z628" s="16">
        <v>0</v>
      </c>
      <c r="AA628" s="16">
        <f t="shared" si="109"/>
        <v>0</v>
      </c>
      <c r="AB628" s="16">
        <v>0</v>
      </c>
      <c r="AC628" s="16">
        <v>0</v>
      </c>
      <c r="AD628" s="16">
        <f t="shared" si="99"/>
        <v>0</v>
      </c>
      <c r="AE628" s="16">
        <f t="shared" si="100"/>
        <v>0</v>
      </c>
      <c r="AF628" s="16">
        <f t="shared" si="101"/>
        <v>0</v>
      </c>
      <c r="AG628" s="16">
        <f t="shared" si="102"/>
        <v>0</v>
      </c>
      <c r="AH628" s="12">
        <v>0</v>
      </c>
      <c r="AI628" s="16">
        <f t="shared" si="103"/>
        <v>0</v>
      </c>
      <c r="AJ628" s="16">
        <f t="shared" si="104"/>
        <v>0</v>
      </c>
      <c r="AK628" s="16">
        <f t="shared" si="105"/>
        <v>0</v>
      </c>
      <c r="AL628" s="16">
        <f t="shared" si="106"/>
        <v>0</v>
      </c>
      <c r="AM628" s="16">
        <f t="shared" si="107"/>
        <v>0</v>
      </c>
      <c r="AN628" s="16">
        <f t="shared" si="108"/>
        <v>0</v>
      </c>
      <c r="AO628" s="12">
        <v>0</v>
      </c>
      <c r="AP628" s="16" t="s">
        <v>207</v>
      </c>
      <c r="AQ628" s="16" t="s">
        <v>207</v>
      </c>
      <c r="AS628" s="16" t="s">
        <v>2408</v>
      </c>
      <c r="AT628" s="16" t="s">
        <v>2407</v>
      </c>
      <c r="AW628" s="16" t="s">
        <v>593</v>
      </c>
      <c r="AX628" s="16" t="s">
        <v>204</v>
      </c>
      <c r="AY628" s="16" t="s">
        <v>204</v>
      </c>
      <c r="AZ628" s="16" t="s">
        <v>204</v>
      </c>
      <c r="BA628" s="16" t="s">
        <v>204</v>
      </c>
      <c r="BB628" s="16" t="s">
        <v>204</v>
      </c>
      <c r="BC628" s="16">
        <v>0</v>
      </c>
      <c r="BE628" s="16">
        <v>0</v>
      </c>
      <c r="BF628" s="16">
        <v>0</v>
      </c>
      <c r="BG628" s="16">
        <v>0</v>
      </c>
      <c r="BH628" s="16">
        <v>0</v>
      </c>
      <c r="BI628" s="16">
        <v>0</v>
      </c>
      <c r="BJ628" s="16">
        <v>0</v>
      </c>
      <c r="BK628" s="16">
        <v>0</v>
      </c>
    </row>
    <row r="629" spans="1:63" x14ac:dyDescent="0.35">
      <c r="A629">
        <v>628</v>
      </c>
      <c r="B629" t="s">
        <v>360</v>
      </c>
      <c r="C629" t="s">
        <v>7542</v>
      </c>
      <c r="D629" s="15" t="s">
        <v>1221</v>
      </c>
      <c r="E629" s="12" t="s">
        <v>93</v>
      </c>
      <c r="G629" s="12" t="s">
        <v>588</v>
      </c>
      <c r="H629" s="12" t="s">
        <v>589</v>
      </c>
      <c r="I629" s="12" t="s">
        <v>1185</v>
      </c>
      <c r="J629" s="12" t="s">
        <v>2402</v>
      </c>
      <c r="K629" s="12" t="s">
        <v>1945</v>
      </c>
      <c r="N629" s="16" t="s">
        <v>206</v>
      </c>
      <c r="O629" s="16" t="s">
        <v>1186</v>
      </c>
      <c r="P629" s="12" t="s">
        <v>1187</v>
      </c>
      <c r="Q629" s="16">
        <v>2023</v>
      </c>
      <c r="R629" s="16">
        <v>0</v>
      </c>
      <c r="S629" s="16">
        <v>0</v>
      </c>
      <c r="T629" s="16">
        <v>0</v>
      </c>
      <c r="V629" s="12" t="s">
        <v>204</v>
      </c>
      <c r="W629" s="12" t="s">
        <v>204</v>
      </c>
      <c r="X629" s="16">
        <v>1</v>
      </c>
      <c r="Z629" s="16">
        <v>0</v>
      </c>
      <c r="AA629" s="16">
        <f t="shared" si="109"/>
        <v>0</v>
      </c>
      <c r="AB629" s="16">
        <v>0</v>
      </c>
      <c r="AC629" s="16">
        <v>0</v>
      </c>
      <c r="AD629" s="16">
        <f t="shared" si="99"/>
        <v>0</v>
      </c>
      <c r="AE629" s="16">
        <f t="shared" si="100"/>
        <v>0</v>
      </c>
      <c r="AF629" s="16">
        <f t="shared" si="101"/>
        <v>0</v>
      </c>
      <c r="AG629" s="16">
        <f t="shared" si="102"/>
        <v>0</v>
      </c>
      <c r="AH629" s="12">
        <v>0</v>
      </c>
      <c r="AI629" s="16">
        <f t="shared" si="103"/>
        <v>0</v>
      </c>
      <c r="AJ629" s="16">
        <f t="shared" si="104"/>
        <v>0</v>
      </c>
      <c r="AK629" s="16">
        <f t="shared" si="105"/>
        <v>0</v>
      </c>
      <c r="AL629" s="16">
        <f t="shared" si="106"/>
        <v>0</v>
      </c>
      <c r="AM629" s="16">
        <f t="shared" si="107"/>
        <v>0</v>
      </c>
      <c r="AN629" s="16">
        <f t="shared" si="108"/>
        <v>0</v>
      </c>
      <c r="AO629" s="12">
        <v>0</v>
      </c>
      <c r="AP629" s="16" t="s">
        <v>207</v>
      </c>
      <c r="AQ629" s="16" t="s">
        <v>207</v>
      </c>
      <c r="AS629" s="16" t="s">
        <v>2408</v>
      </c>
      <c r="AT629" s="16" t="s">
        <v>2407</v>
      </c>
      <c r="AW629" s="16" t="s">
        <v>593</v>
      </c>
      <c r="AX629" s="16" t="s">
        <v>204</v>
      </c>
      <c r="AY629" s="16" t="s">
        <v>204</v>
      </c>
      <c r="AZ629" s="16" t="s">
        <v>204</v>
      </c>
      <c r="BA629" s="16" t="s">
        <v>204</v>
      </c>
      <c r="BB629" s="16" t="s">
        <v>204</v>
      </c>
      <c r="BC629" s="16">
        <v>0</v>
      </c>
      <c r="BE629" s="16">
        <v>0</v>
      </c>
      <c r="BF629" s="16">
        <v>0</v>
      </c>
      <c r="BG629" s="16">
        <v>0</v>
      </c>
      <c r="BH629" s="16">
        <v>0</v>
      </c>
      <c r="BI629" s="16">
        <v>0</v>
      </c>
      <c r="BJ629" s="16">
        <v>0</v>
      </c>
      <c r="BK629" s="16">
        <v>0</v>
      </c>
    </row>
    <row r="630" spans="1:63" x14ac:dyDescent="0.35">
      <c r="A630">
        <v>629</v>
      </c>
      <c r="B630" t="s">
        <v>360</v>
      </c>
      <c r="C630" t="s">
        <v>7543</v>
      </c>
      <c r="D630" s="15" t="s">
        <v>1222</v>
      </c>
      <c r="E630" s="12" t="s">
        <v>93</v>
      </c>
      <c r="G630" s="12" t="s">
        <v>588</v>
      </c>
      <c r="H630" s="12" t="s">
        <v>589</v>
      </c>
      <c r="I630" s="12" t="s">
        <v>1185</v>
      </c>
      <c r="J630" s="12" t="s">
        <v>2402</v>
      </c>
      <c r="K630" s="12" t="s">
        <v>1945</v>
      </c>
      <c r="N630" s="16" t="s">
        <v>206</v>
      </c>
      <c r="O630" s="16" t="s">
        <v>1186</v>
      </c>
      <c r="P630" s="12" t="s">
        <v>1187</v>
      </c>
      <c r="Q630" s="16">
        <v>2023</v>
      </c>
      <c r="R630" s="16">
        <v>0</v>
      </c>
      <c r="S630" s="16">
        <v>0</v>
      </c>
      <c r="T630" s="16">
        <v>0</v>
      </c>
      <c r="V630" s="12" t="s">
        <v>204</v>
      </c>
      <c r="W630" s="12" t="s">
        <v>204</v>
      </c>
      <c r="X630" s="16">
        <v>1</v>
      </c>
      <c r="Z630" s="16">
        <v>0</v>
      </c>
      <c r="AA630" s="16">
        <f t="shared" si="109"/>
        <v>0</v>
      </c>
      <c r="AB630" s="16">
        <v>0</v>
      </c>
      <c r="AC630" s="16">
        <v>0</v>
      </c>
      <c r="AD630" s="16">
        <f t="shared" si="99"/>
        <v>0</v>
      </c>
      <c r="AE630" s="16">
        <f t="shared" si="100"/>
        <v>0</v>
      </c>
      <c r="AF630" s="16">
        <f t="shared" si="101"/>
        <v>0</v>
      </c>
      <c r="AG630" s="16">
        <f t="shared" si="102"/>
        <v>0</v>
      </c>
      <c r="AH630" s="12">
        <v>0</v>
      </c>
      <c r="AI630" s="16">
        <f t="shared" si="103"/>
        <v>0</v>
      </c>
      <c r="AJ630" s="16">
        <f t="shared" si="104"/>
        <v>0</v>
      </c>
      <c r="AK630" s="16">
        <f t="shared" si="105"/>
        <v>0</v>
      </c>
      <c r="AL630" s="16">
        <f t="shared" si="106"/>
        <v>0</v>
      </c>
      <c r="AM630" s="16">
        <f t="shared" si="107"/>
        <v>0</v>
      </c>
      <c r="AN630" s="16">
        <f t="shared" si="108"/>
        <v>0</v>
      </c>
      <c r="AO630" s="12">
        <v>0</v>
      </c>
      <c r="AP630" s="16" t="s">
        <v>207</v>
      </c>
      <c r="AQ630" s="16" t="s">
        <v>207</v>
      </c>
      <c r="AS630" s="16" t="s">
        <v>2408</v>
      </c>
      <c r="AT630" s="16" t="s">
        <v>2407</v>
      </c>
      <c r="AW630" s="16" t="s">
        <v>593</v>
      </c>
      <c r="AX630" s="16" t="s">
        <v>204</v>
      </c>
      <c r="AY630" s="16" t="s">
        <v>204</v>
      </c>
      <c r="AZ630" s="16" t="s">
        <v>204</v>
      </c>
      <c r="BA630" s="16" t="s">
        <v>204</v>
      </c>
      <c r="BB630" s="16" t="s">
        <v>204</v>
      </c>
      <c r="BC630" s="16">
        <v>0</v>
      </c>
      <c r="BE630" s="16">
        <v>0</v>
      </c>
      <c r="BF630" s="16">
        <v>0</v>
      </c>
      <c r="BG630" s="16">
        <v>0</v>
      </c>
      <c r="BH630" s="16">
        <v>0</v>
      </c>
      <c r="BI630" s="16">
        <v>0</v>
      </c>
      <c r="BJ630" s="16">
        <v>0</v>
      </c>
      <c r="BK630" s="16">
        <v>0</v>
      </c>
    </row>
    <row r="631" spans="1:63" x14ac:dyDescent="0.35">
      <c r="A631">
        <v>630</v>
      </c>
      <c r="B631" t="s">
        <v>360</v>
      </c>
      <c r="C631" t="s">
        <v>7544</v>
      </c>
      <c r="D631" s="15" t="s">
        <v>1223</v>
      </c>
      <c r="E631" s="12" t="s">
        <v>93</v>
      </c>
      <c r="G631" s="12" t="s">
        <v>588</v>
      </c>
      <c r="H631" s="12" t="s">
        <v>589</v>
      </c>
      <c r="I631" s="12" t="s">
        <v>1185</v>
      </c>
      <c r="J631" s="12" t="s">
        <v>2402</v>
      </c>
      <c r="K631" s="12" t="s">
        <v>1945</v>
      </c>
      <c r="N631" s="16" t="s">
        <v>206</v>
      </c>
      <c r="O631" s="16" t="s">
        <v>1186</v>
      </c>
      <c r="P631" s="12" t="s">
        <v>1187</v>
      </c>
      <c r="Q631" s="16">
        <v>2023</v>
      </c>
      <c r="R631" s="16">
        <v>0</v>
      </c>
      <c r="S631" s="16">
        <v>0</v>
      </c>
      <c r="T631" s="16">
        <v>0</v>
      </c>
      <c r="V631" s="12" t="s">
        <v>204</v>
      </c>
      <c r="W631" s="12" t="s">
        <v>204</v>
      </c>
      <c r="X631" s="16">
        <v>1</v>
      </c>
      <c r="Z631" s="16">
        <v>0</v>
      </c>
      <c r="AA631" s="16">
        <f t="shared" si="109"/>
        <v>0</v>
      </c>
      <c r="AB631" s="16">
        <v>0</v>
      </c>
      <c r="AC631" s="16">
        <v>0</v>
      </c>
      <c r="AD631" s="16">
        <f t="shared" si="99"/>
        <v>0</v>
      </c>
      <c r="AE631" s="16">
        <f t="shared" si="100"/>
        <v>0</v>
      </c>
      <c r="AF631" s="16">
        <f t="shared" si="101"/>
        <v>0</v>
      </c>
      <c r="AG631" s="16">
        <f t="shared" si="102"/>
        <v>0</v>
      </c>
      <c r="AH631" s="12">
        <v>0</v>
      </c>
      <c r="AI631" s="16">
        <f t="shared" si="103"/>
        <v>0</v>
      </c>
      <c r="AJ631" s="16">
        <f t="shared" si="104"/>
        <v>0</v>
      </c>
      <c r="AK631" s="16">
        <f t="shared" si="105"/>
        <v>0</v>
      </c>
      <c r="AL631" s="16">
        <f t="shared" si="106"/>
        <v>0</v>
      </c>
      <c r="AM631" s="16">
        <f t="shared" si="107"/>
        <v>0</v>
      </c>
      <c r="AN631" s="16">
        <f t="shared" si="108"/>
        <v>0</v>
      </c>
      <c r="AO631" s="12">
        <v>0</v>
      </c>
      <c r="AP631" s="16" t="s">
        <v>207</v>
      </c>
      <c r="AQ631" s="16" t="s">
        <v>207</v>
      </c>
      <c r="AS631" s="16" t="s">
        <v>2408</v>
      </c>
      <c r="AT631" s="16" t="s">
        <v>2407</v>
      </c>
      <c r="AW631" s="16" t="s">
        <v>593</v>
      </c>
      <c r="AX631" s="16" t="s">
        <v>204</v>
      </c>
      <c r="AY631" s="16" t="s">
        <v>204</v>
      </c>
      <c r="AZ631" s="16" t="s">
        <v>204</v>
      </c>
      <c r="BA631" s="16" t="s">
        <v>204</v>
      </c>
      <c r="BB631" s="16" t="s">
        <v>204</v>
      </c>
      <c r="BC631" s="16">
        <v>0</v>
      </c>
      <c r="BE631" s="16">
        <v>0</v>
      </c>
      <c r="BF631" s="16">
        <v>0</v>
      </c>
      <c r="BG631" s="16">
        <v>0</v>
      </c>
      <c r="BH631" s="16">
        <v>0</v>
      </c>
      <c r="BI631" s="16">
        <v>0</v>
      </c>
      <c r="BJ631" s="16">
        <v>0</v>
      </c>
      <c r="BK631" s="16">
        <v>0</v>
      </c>
    </row>
    <row r="632" spans="1:63" x14ac:dyDescent="0.35">
      <c r="A632">
        <v>631</v>
      </c>
      <c r="B632" t="s">
        <v>360</v>
      </c>
      <c r="C632" t="s">
        <v>7545</v>
      </c>
      <c r="D632" s="15" t="s">
        <v>1224</v>
      </c>
      <c r="E632" s="12" t="s">
        <v>93</v>
      </c>
      <c r="G632" s="12" t="s">
        <v>588</v>
      </c>
      <c r="H632" s="12" t="s">
        <v>589</v>
      </c>
      <c r="I632" s="12" t="s">
        <v>1185</v>
      </c>
      <c r="J632" s="12" t="s">
        <v>2402</v>
      </c>
      <c r="K632" s="12" t="s">
        <v>1945</v>
      </c>
      <c r="N632" s="16" t="s">
        <v>206</v>
      </c>
      <c r="O632" s="16" t="s">
        <v>1186</v>
      </c>
      <c r="P632" s="12" t="s">
        <v>1187</v>
      </c>
      <c r="Q632" s="16">
        <v>2023</v>
      </c>
      <c r="R632" s="16">
        <v>0</v>
      </c>
      <c r="S632" s="16">
        <v>0</v>
      </c>
      <c r="T632" s="16">
        <v>0</v>
      </c>
      <c r="V632" s="12" t="s">
        <v>204</v>
      </c>
      <c r="W632" s="12" t="s">
        <v>204</v>
      </c>
      <c r="X632" s="16">
        <v>1</v>
      </c>
      <c r="Z632" s="16">
        <v>0</v>
      </c>
      <c r="AA632" s="16">
        <f t="shared" si="109"/>
        <v>0</v>
      </c>
      <c r="AB632" s="16">
        <v>0</v>
      </c>
      <c r="AC632" s="16">
        <v>0</v>
      </c>
      <c r="AD632" s="16">
        <f t="shared" si="99"/>
        <v>0</v>
      </c>
      <c r="AE632" s="16">
        <f t="shared" si="100"/>
        <v>0</v>
      </c>
      <c r="AF632" s="16">
        <f t="shared" si="101"/>
        <v>0</v>
      </c>
      <c r="AG632" s="16">
        <f t="shared" si="102"/>
        <v>0</v>
      </c>
      <c r="AH632" s="12">
        <v>0</v>
      </c>
      <c r="AI632" s="16">
        <f t="shared" si="103"/>
        <v>0</v>
      </c>
      <c r="AJ632" s="16">
        <f t="shared" si="104"/>
        <v>0</v>
      </c>
      <c r="AK632" s="16">
        <f t="shared" si="105"/>
        <v>0</v>
      </c>
      <c r="AL632" s="16">
        <f t="shared" si="106"/>
        <v>0</v>
      </c>
      <c r="AM632" s="16">
        <f t="shared" si="107"/>
        <v>0</v>
      </c>
      <c r="AN632" s="16">
        <f t="shared" si="108"/>
        <v>0</v>
      </c>
      <c r="AO632" s="12">
        <v>0</v>
      </c>
      <c r="AP632" s="16" t="s">
        <v>207</v>
      </c>
      <c r="AQ632" s="16" t="s">
        <v>207</v>
      </c>
      <c r="AS632" s="16" t="s">
        <v>2408</v>
      </c>
      <c r="AT632" s="16" t="s">
        <v>2407</v>
      </c>
      <c r="AW632" s="16" t="s">
        <v>593</v>
      </c>
      <c r="AX632" s="16" t="s">
        <v>204</v>
      </c>
      <c r="AY632" s="16" t="s">
        <v>204</v>
      </c>
      <c r="AZ632" s="16" t="s">
        <v>204</v>
      </c>
      <c r="BA632" s="16" t="s">
        <v>204</v>
      </c>
      <c r="BB632" s="16" t="s">
        <v>204</v>
      </c>
      <c r="BC632" s="16">
        <v>0</v>
      </c>
      <c r="BE632" s="16">
        <v>0</v>
      </c>
      <c r="BF632" s="16">
        <v>0</v>
      </c>
      <c r="BG632" s="16">
        <v>0</v>
      </c>
      <c r="BH632" s="16">
        <v>0</v>
      </c>
      <c r="BI632" s="16">
        <v>0</v>
      </c>
      <c r="BJ632" s="16">
        <v>0</v>
      </c>
      <c r="BK632" s="16">
        <v>0</v>
      </c>
    </row>
    <row r="633" spans="1:63" x14ac:dyDescent="0.35">
      <c r="A633">
        <v>632</v>
      </c>
      <c r="B633" t="s">
        <v>360</v>
      </c>
      <c r="C633" t="s">
        <v>7546</v>
      </c>
      <c r="D633" s="15" t="s">
        <v>1225</v>
      </c>
      <c r="E633" s="12" t="s">
        <v>93</v>
      </c>
      <c r="G633" s="12" t="s">
        <v>588</v>
      </c>
      <c r="H633" s="12" t="s">
        <v>589</v>
      </c>
      <c r="I633" s="12" t="s">
        <v>1185</v>
      </c>
      <c r="J633" s="12" t="s">
        <v>2402</v>
      </c>
      <c r="K633" s="12" t="s">
        <v>1945</v>
      </c>
      <c r="N633" s="16" t="s">
        <v>206</v>
      </c>
      <c r="O633" s="16" t="s">
        <v>1186</v>
      </c>
      <c r="P633" s="12" t="s">
        <v>1187</v>
      </c>
      <c r="Q633" s="16">
        <v>2023</v>
      </c>
      <c r="R633" s="16">
        <v>0</v>
      </c>
      <c r="S633" s="16">
        <v>0</v>
      </c>
      <c r="T633" s="16">
        <v>0</v>
      </c>
      <c r="V633" s="12" t="s">
        <v>204</v>
      </c>
      <c r="W633" s="12" t="s">
        <v>204</v>
      </c>
      <c r="X633" s="16">
        <v>1</v>
      </c>
      <c r="Z633" s="16">
        <v>0</v>
      </c>
      <c r="AA633" s="16">
        <f t="shared" si="109"/>
        <v>0</v>
      </c>
      <c r="AB633" s="16">
        <v>0</v>
      </c>
      <c r="AC633" s="16">
        <v>0</v>
      </c>
      <c r="AD633" s="16">
        <f t="shared" si="99"/>
        <v>0</v>
      </c>
      <c r="AE633" s="16">
        <f t="shared" si="100"/>
        <v>0</v>
      </c>
      <c r="AF633" s="16">
        <f t="shared" si="101"/>
        <v>0</v>
      </c>
      <c r="AG633" s="16">
        <f t="shared" si="102"/>
        <v>0</v>
      </c>
      <c r="AH633" s="12">
        <v>0</v>
      </c>
      <c r="AI633" s="16">
        <f t="shared" si="103"/>
        <v>0</v>
      </c>
      <c r="AJ633" s="16">
        <f t="shared" si="104"/>
        <v>0</v>
      </c>
      <c r="AK633" s="16">
        <f t="shared" si="105"/>
        <v>0</v>
      </c>
      <c r="AL633" s="16">
        <f t="shared" si="106"/>
        <v>0</v>
      </c>
      <c r="AM633" s="16">
        <f t="shared" si="107"/>
        <v>0</v>
      </c>
      <c r="AN633" s="16">
        <f t="shared" si="108"/>
        <v>0</v>
      </c>
      <c r="AO633" s="12">
        <v>0</v>
      </c>
      <c r="AP633" s="16" t="s">
        <v>207</v>
      </c>
      <c r="AQ633" s="16" t="s">
        <v>207</v>
      </c>
      <c r="AS633" s="16" t="s">
        <v>2408</v>
      </c>
      <c r="AT633" s="16" t="s">
        <v>2407</v>
      </c>
      <c r="AW633" s="16" t="s">
        <v>593</v>
      </c>
      <c r="AX633" s="16" t="s">
        <v>204</v>
      </c>
      <c r="AY633" s="16" t="s">
        <v>204</v>
      </c>
      <c r="AZ633" s="16" t="s">
        <v>204</v>
      </c>
      <c r="BA633" s="16" t="s">
        <v>204</v>
      </c>
      <c r="BB633" s="16" t="s">
        <v>204</v>
      </c>
      <c r="BC633" s="16">
        <v>0</v>
      </c>
      <c r="BE633" s="16">
        <v>0</v>
      </c>
      <c r="BF633" s="16">
        <v>0</v>
      </c>
      <c r="BG633" s="16">
        <v>0</v>
      </c>
      <c r="BH633" s="16">
        <v>0</v>
      </c>
      <c r="BI633" s="16">
        <v>0</v>
      </c>
      <c r="BJ633" s="16">
        <v>0</v>
      </c>
      <c r="BK633" s="16">
        <v>0</v>
      </c>
    </row>
    <row r="634" spans="1:63" x14ac:dyDescent="0.35">
      <c r="A634">
        <v>633</v>
      </c>
      <c r="B634" t="s">
        <v>360</v>
      </c>
      <c r="C634" t="s">
        <v>7547</v>
      </c>
      <c r="D634" s="15" t="s">
        <v>1226</v>
      </c>
      <c r="E634" s="12" t="s">
        <v>93</v>
      </c>
      <c r="G634" s="12" t="s">
        <v>588</v>
      </c>
      <c r="H634" s="12" t="s">
        <v>589</v>
      </c>
      <c r="I634" s="12" t="s">
        <v>1185</v>
      </c>
      <c r="J634" s="12" t="s">
        <v>2402</v>
      </c>
      <c r="K634" s="12" t="s">
        <v>1945</v>
      </c>
      <c r="N634" s="16" t="s">
        <v>206</v>
      </c>
      <c r="O634" s="16" t="s">
        <v>1186</v>
      </c>
      <c r="P634" s="12" t="s">
        <v>1187</v>
      </c>
      <c r="Q634" s="16">
        <v>2023</v>
      </c>
      <c r="R634" s="16">
        <v>0</v>
      </c>
      <c r="S634" s="16">
        <v>0</v>
      </c>
      <c r="T634" s="16">
        <v>0</v>
      </c>
      <c r="V634" s="12" t="s">
        <v>204</v>
      </c>
      <c r="W634" s="12" t="s">
        <v>204</v>
      </c>
      <c r="X634" s="16">
        <v>1</v>
      </c>
      <c r="Z634" s="16">
        <v>0</v>
      </c>
      <c r="AA634" s="16">
        <f t="shared" si="109"/>
        <v>0</v>
      </c>
      <c r="AB634" s="16">
        <v>0</v>
      </c>
      <c r="AC634" s="16">
        <v>0</v>
      </c>
      <c r="AD634" s="16">
        <f t="shared" si="99"/>
        <v>0</v>
      </c>
      <c r="AE634" s="16">
        <f t="shared" si="100"/>
        <v>0</v>
      </c>
      <c r="AF634" s="16">
        <f t="shared" si="101"/>
        <v>0</v>
      </c>
      <c r="AG634" s="16">
        <f t="shared" si="102"/>
        <v>0</v>
      </c>
      <c r="AH634" s="12">
        <v>0</v>
      </c>
      <c r="AI634" s="16">
        <f t="shared" si="103"/>
        <v>0</v>
      </c>
      <c r="AJ634" s="16">
        <f t="shared" si="104"/>
        <v>0</v>
      </c>
      <c r="AK634" s="16">
        <f t="shared" si="105"/>
        <v>0</v>
      </c>
      <c r="AL634" s="16">
        <f t="shared" si="106"/>
        <v>0</v>
      </c>
      <c r="AM634" s="16">
        <f t="shared" si="107"/>
        <v>0</v>
      </c>
      <c r="AN634" s="16">
        <f t="shared" si="108"/>
        <v>0</v>
      </c>
      <c r="AO634" s="12">
        <v>0</v>
      </c>
      <c r="AP634" s="16" t="s">
        <v>207</v>
      </c>
      <c r="AQ634" s="16" t="s">
        <v>207</v>
      </c>
      <c r="AS634" s="16" t="s">
        <v>2408</v>
      </c>
      <c r="AT634" s="16" t="s">
        <v>2407</v>
      </c>
      <c r="AW634" s="16" t="s">
        <v>593</v>
      </c>
      <c r="AX634" s="16" t="s">
        <v>204</v>
      </c>
      <c r="AY634" s="16" t="s">
        <v>204</v>
      </c>
      <c r="AZ634" s="16" t="s">
        <v>204</v>
      </c>
      <c r="BA634" s="16" t="s">
        <v>204</v>
      </c>
      <c r="BB634" s="16" t="s">
        <v>204</v>
      </c>
      <c r="BC634" s="16">
        <v>0</v>
      </c>
      <c r="BE634" s="16">
        <v>0</v>
      </c>
      <c r="BF634" s="16">
        <v>0</v>
      </c>
      <c r="BG634" s="16">
        <v>0</v>
      </c>
      <c r="BH634" s="16">
        <v>0</v>
      </c>
      <c r="BI634" s="16">
        <v>0</v>
      </c>
      <c r="BJ634" s="16">
        <v>0</v>
      </c>
      <c r="BK634" s="16">
        <v>0</v>
      </c>
    </row>
    <row r="635" spans="1:63" x14ac:dyDescent="0.35">
      <c r="A635">
        <v>634</v>
      </c>
      <c r="B635" t="s">
        <v>360</v>
      </c>
      <c r="C635" t="s">
        <v>7548</v>
      </c>
      <c r="D635" s="15" t="s">
        <v>1227</v>
      </c>
      <c r="E635" s="12" t="s">
        <v>93</v>
      </c>
      <c r="G635" s="12" t="s">
        <v>588</v>
      </c>
      <c r="H635" s="12" t="s">
        <v>589</v>
      </c>
      <c r="I635" s="12" t="s">
        <v>1185</v>
      </c>
      <c r="J635" s="12" t="s">
        <v>2402</v>
      </c>
      <c r="K635" s="12" t="s">
        <v>1945</v>
      </c>
      <c r="N635" s="16" t="s">
        <v>206</v>
      </c>
      <c r="O635" s="16" t="s">
        <v>1186</v>
      </c>
      <c r="P635" s="12" t="s">
        <v>1187</v>
      </c>
      <c r="Q635" s="16">
        <v>2023</v>
      </c>
      <c r="R635" s="16">
        <v>0</v>
      </c>
      <c r="S635" s="16">
        <v>0</v>
      </c>
      <c r="T635" s="16">
        <v>0</v>
      </c>
      <c r="V635" s="12" t="s">
        <v>204</v>
      </c>
      <c r="W635" s="12" t="s">
        <v>204</v>
      </c>
      <c r="X635" s="16">
        <v>1</v>
      </c>
      <c r="Z635" s="16">
        <v>0</v>
      </c>
      <c r="AA635" s="16">
        <f t="shared" si="109"/>
        <v>0</v>
      </c>
      <c r="AB635" s="16">
        <v>0</v>
      </c>
      <c r="AC635" s="16">
        <v>0</v>
      </c>
      <c r="AD635" s="16">
        <f t="shared" si="99"/>
        <v>0</v>
      </c>
      <c r="AE635" s="16">
        <f t="shared" si="100"/>
        <v>0</v>
      </c>
      <c r="AF635" s="16">
        <f t="shared" si="101"/>
        <v>0</v>
      </c>
      <c r="AG635" s="16">
        <f t="shared" si="102"/>
        <v>0</v>
      </c>
      <c r="AH635" s="12">
        <v>0</v>
      </c>
      <c r="AI635" s="16">
        <f t="shared" si="103"/>
        <v>0</v>
      </c>
      <c r="AJ635" s="16">
        <f t="shared" si="104"/>
        <v>0</v>
      </c>
      <c r="AK635" s="16">
        <f t="shared" si="105"/>
        <v>0</v>
      </c>
      <c r="AL635" s="16">
        <f t="shared" si="106"/>
        <v>0</v>
      </c>
      <c r="AM635" s="16">
        <f t="shared" si="107"/>
        <v>0</v>
      </c>
      <c r="AN635" s="16">
        <f t="shared" si="108"/>
        <v>0</v>
      </c>
      <c r="AO635" s="12">
        <v>0</v>
      </c>
      <c r="AP635" s="16" t="s">
        <v>207</v>
      </c>
      <c r="AQ635" s="16" t="s">
        <v>207</v>
      </c>
      <c r="AS635" s="16" t="s">
        <v>2408</v>
      </c>
      <c r="AT635" s="16" t="s">
        <v>2407</v>
      </c>
      <c r="AW635" s="16" t="s">
        <v>593</v>
      </c>
      <c r="AX635" s="16" t="s">
        <v>204</v>
      </c>
      <c r="AY635" s="16" t="s">
        <v>204</v>
      </c>
      <c r="AZ635" s="16" t="s">
        <v>204</v>
      </c>
      <c r="BA635" s="16" t="s">
        <v>204</v>
      </c>
      <c r="BB635" s="16" t="s">
        <v>204</v>
      </c>
      <c r="BC635" s="16">
        <v>0</v>
      </c>
      <c r="BE635" s="16">
        <v>0</v>
      </c>
      <c r="BF635" s="16">
        <v>0</v>
      </c>
      <c r="BG635" s="16">
        <v>0</v>
      </c>
      <c r="BH635" s="16">
        <v>0</v>
      </c>
      <c r="BI635" s="16">
        <v>0</v>
      </c>
      <c r="BJ635" s="16">
        <v>0</v>
      </c>
      <c r="BK635" s="16">
        <v>0</v>
      </c>
    </row>
    <row r="636" spans="1:63" x14ac:dyDescent="0.35">
      <c r="A636">
        <v>635</v>
      </c>
      <c r="B636" t="s">
        <v>360</v>
      </c>
      <c r="C636" t="s">
        <v>7549</v>
      </c>
      <c r="D636" s="15" t="s">
        <v>1228</v>
      </c>
      <c r="E636" s="12" t="s">
        <v>93</v>
      </c>
      <c r="G636" s="12" t="s">
        <v>588</v>
      </c>
      <c r="H636" s="12" t="s">
        <v>589</v>
      </c>
      <c r="I636" s="12" t="s">
        <v>1185</v>
      </c>
      <c r="J636" s="12" t="s">
        <v>2402</v>
      </c>
      <c r="K636" s="12" t="s">
        <v>1945</v>
      </c>
      <c r="N636" s="16" t="s">
        <v>206</v>
      </c>
      <c r="O636" s="16" t="s">
        <v>1186</v>
      </c>
      <c r="P636" s="12" t="s">
        <v>1187</v>
      </c>
      <c r="Q636" s="16">
        <v>2023</v>
      </c>
      <c r="R636" s="16">
        <v>0</v>
      </c>
      <c r="S636" s="16">
        <v>0</v>
      </c>
      <c r="T636" s="16">
        <v>0</v>
      </c>
      <c r="V636" s="12" t="s">
        <v>204</v>
      </c>
      <c r="W636" s="12" t="s">
        <v>204</v>
      </c>
      <c r="X636" s="16">
        <v>1</v>
      </c>
      <c r="Z636" s="16">
        <v>0</v>
      </c>
      <c r="AA636" s="16">
        <f t="shared" si="109"/>
        <v>0</v>
      </c>
      <c r="AB636" s="16">
        <v>0</v>
      </c>
      <c r="AC636" s="16">
        <v>0</v>
      </c>
      <c r="AD636" s="16">
        <f t="shared" si="99"/>
        <v>0</v>
      </c>
      <c r="AE636" s="16">
        <f t="shared" si="100"/>
        <v>0</v>
      </c>
      <c r="AF636" s="16">
        <f t="shared" si="101"/>
        <v>0</v>
      </c>
      <c r="AG636" s="16">
        <f t="shared" si="102"/>
        <v>0</v>
      </c>
      <c r="AH636" s="12">
        <v>0</v>
      </c>
      <c r="AI636" s="16">
        <f t="shared" si="103"/>
        <v>0</v>
      </c>
      <c r="AJ636" s="16">
        <f t="shared" si="104"/>
        <v>0</v>
      </c>
      <c r="AK636" s="16">
        <f t="shared" si="105"/>
        <v>0</v>
      </c>
      <c r="AL636" s="16">
        <f t="shared" si="106"/>
        <v>0</v>
      </c>
      <c r="AM636" s="16">
        <f t="shared" si="107"/>
        <v>0</v>
      </c>
      <c r="AN636" s="16">
        <f t="shared" si="108"/>
        <v>0</v>
      </c>
      <c r="AO636" s="12">
        <v>0</v>
      </c>
      <c r="AP636" s="16" t="s">
        <v>207</v>
      </c>
      <c r="AQ636" s="16" t="s">
        <v>207</v>
      </c>
      <c r="AS636" s="16" t="s">
        <v>2408</v>
      </c>
      <c r="AT636" s="16" t="s">
        <v>2407</v>
      </c>
      <c r="AW636" s="16" t="s">
        <v>593</v>
      </c>
      <c r="AX636" s="16" t="s">
        <v>204</v>
      </c>
      <c r="AY636" s="16" t="s">
        <v>204</v>
      </c>
      <c r="AZ636" s="16" t="s">
        <v>204</v>
      </c>
      <c r="BA636" s="16" t="s">
        <v>204</v>
      </c>
      <c r="BB636" s="16" t="s">
        <v>204</v>
      </c>
      <c r="BC636" s="16">
        <v>0</v>
      </c>
      <c r="BE636" s="16">
        <v>0</v>
      </c>
      <c r="BF636" s="16">
        <v>0</v>
      </c>
      <c r="BG636" s="16">
        <v>0</v>
      </c>
      <c r="BH636" s="16">
        <v>0</v>
      </c>
      <c r="BI636" s="16">
        <v>0</v>
      </c>
      <c r="BJ636" s="16">
        <v>0</v>
      </c>
      <c r="BK636" s="16">
        <v>0</v>
      </c>
    </row>
    <row r="637" spans="1:63" x14ac:dyDescent="0.35">
      <c r="A637">
        <v>636</v>
      </c>
      <c r="B637" t="s">
        <v>360</v>
      </c>
      <c r="C637" t="s">
        <v>7550</v>
      </c>
      <c r="D637" s="15" t="s">
        <v>1229</v>
      </c>
      <c r="E637" s="12" t="s">
        <v>93</v>
      </c>
      <c r="G637" s="12" t="s">
        <v>588</v>
      </c>
      <c r="H637" s="12" t="s">
        <v>589</v>
      </c>
      <c r="I637" s="12" t="s">
        <v>1185</v>
      </c>
      <c r="J637" s="12" t="s">
        <v>2402</v>
      </c>
      <c r="K637" s="12" t="s">
        <v>1945</v>
      </c>
      <c r="N637" s="16" t="s">
        <v>206</v>
      </c>
      <c r="O637" s="16" t="s">
        <v>1186</v>
      </c>
      <c r="P637" s="12" t="s">
        <v>1187</v>
      </c>
      <c r="Q637" s="16">
        <v>2023</v>
      </c>
      <c r="R637" s="16">
        <v>0</v>
      </c>
      <c r="S637" s="16">
        <v>0</v>
      </c>
      <c r="T637" s="16">
        <v>0</v>
      </c>
      <c r="V637" s="12" t="s">
        <v>204</v>
      </c>
      <c r="W637" s="12" t="s">
        <v>204</v>
      </c>
      <c r="X637" s="16">
        <v>1</v>
      </c>
      <c r="Z637" s="16">
        <v>0</v>
      </c>
      <c r="AA637" s="16">
        <f t="shared" si="109"/>
        <v>0</v>
      </c>
      <c r="AB637" s="16">
        <v>0</v>
      </c>
      <c r="AC637" s="16">
        <v>0</v>
      </c>
      <c r="AD637" s="16">
        <f t="shared" si="99"/>
        <v>0</v>
      </c>
      <c r="AE637" s="16">
        <f t="shared" si="100"/>
        <v>0</v>
      </c>
      <c r="AF637" s="16">
        <f t="shared" si="101"/>
        <v>0</v>
      </c>
      <c r="AG637" s="16">
        <f t="shared" si="102"/>
        <v>0</v>
      </c>
      <c r="AH637" s="12">
        <v>0</v>
      </c>
      <c r="AI637" s="16">
        <f t="shared" si="103"/>
        <v>0</v>
      </c>
      <c r="AJ637" s="16">
        <f t="shared" si="104"/>
        <v>0</v>
      </c>
      <c r="AK637" s="16">
        <f t="shared" si="105"/>
        <v>0</v>
      </c>
      <c r="AL637" s="16">
        <f t="shared" si="106"/>
        <v>0</v>
      </c>
      <c r="AM637" s="16">
        <f t="shared" si="107"/>
        <v>0</v>
      </c>
      <c r="AN637" s="16">
        <f t="shared" si="108"/>
        <v>0</v>
      </c>
      <c r="AO637" s="12">
        <v>0</v>
      </c>
      <c r="AP637" s="16" t="s">
        <v>207</v>
      </c>
      <c r="AQ637" s="16" t="s">
        <v>207</v>
      </c>
      <c r="AS637" s="16" t="s">
        <v>2408</v>
      </c>
      <c r="AT637" s="16" t="s">
        <v>2407</v>
      </c>
      <c r="AW637" s="16" t="s">
        <v>593</v>
      </c>
      <c r="AX637" s="16" t="s">
        <v>204</v>
      </c>
      <c r="AY637" s="16" t="s">
        <v>204</v>
      </c>
      <c r="AZ637" s="16" t="s">
        <v>204</v>
      </c>
      <c r="BA637" s="16" t="s">
        <v>204</v>
      </c>
      <c r="BB637" s="16" t="s">
        <v>204</v>
      </c>
      <c r="BC637" s="16">
        <v>0</v>
      </c>
      <c r="BE637" s="16">
        <v>0</v>
      </c>
      <c r="BF637" s="16">
        <v>0</v>
      </c>
      <c r="BG637" s="16">
        <v>0</v>
      </c>
      <c r="BH637" s="16">
        <v>0</v>
      </c>
      <c r="BI637" s="16">
        <v>0</v>
      </c>
      <c r="BJ637" s="16">
        <v>0</v>
      </c>
      <c r="BK637" s="16">
        <v>0</v>
      </c>
    </row>
    <row r="638" spans="1:63" x14ac:dyDescent="0.35">
      <c r="A638">
        <v>637</v>
      </c>
      <c r="B638" t="s">
        <v>360</v>
      </c>
      <c r="C638" t="s">
        <v>7551</v>
      </c>
      <c r="D638" s="15" t="s">
        <v>1230</v>
      </c>
      <c r="E638" s="12" t="s">
        <v>93</v>
      </c>
      <c r="G638" s="12" t="s">
        <v>588</v>
      </c>
      <c r="H638" s="12" t="s">
        <v>589</v>
      </c>
      <c r="I638" s="12" t="s">
        <v>1185</v>
      </c>
      <c r="J638" s="12" t="s">
        <v>2402</v>
      </c>
      <c r="K638" s="12" t="s">
        <v>1945</v>
      </c>
      <c r="N638" s="16" t="s">
        <v>206</v>
      </c>
      <c r="O638" s="16" t="s">
        <v>1186</v>
      </c>
      <c r="P638" s="12" t="s">
        <v>1187</v>
      </c>
      <c r="Q638" s="16">
        <v>2023</v>
      </c>
      <c r="R638" s="16">
        <v>0</v>
      </c>
      <c r="S638" s="16">
        <v>0</v>
      </c>
      <c r="T638" s="16">
        <v>0</v>
      </c>
      <c r="V638" s="12" t="s">
        <v>204</v>
      </c>
      <c r="W638" s="12" t="s">
        <v>204</v>
      </c>
      <c r="X638" s="16">
        <v>1</v>
      </c>
      <c r="Z638" s="16">
        <v>0</v>
      </c>
      <c r="AA638" s="16">
        <f t="shared" si="109"/>
        <v>0</v>
      </c>
      <c r="AB638" s="16">
        <v>0</v>
      </c>
      <c r="AC638" s="16">
        <v>0</v>
      </c>
      <c r="AD638" s="16">
        <f t="shared" si="99"/>
        <v>0</v>
      </c>
      <c r="AE638" s="16">
        <f t="shared" si="100"/>
        <v>0</v>
      </c>
      <c r="AF638" s="16">
        <f t="shared" si="101"/>
        <v>0</v>
      </c>
      <c r="AG638" s="16">
        <f t="shared" si="102"/>
        <v>0</v>
      </c>
      <c r="AH638" s="12">
        <v>0</v>
      </c>
      <c r="AI638" s="16">
        <f t="shared" si="103"/>
        <v>0</v>
      </c>
      <c r="AJ638" s="16">
        <f t="shared" si="104"/>
        <v>0</v>
      </c>
      <c r="AK638" s="16">
        <f t="shared" si="105"/>
        <v>0</v>
      </c>
      <c r="AL638" s="16">
        <f t="shared" si="106"/>
        <v>0</v>
      </c>
      <c r="AM638" s="16">
        <f t="shared" si="107"/>
        <v>0</v>
      </c>
      <c r="AN638" s="16">
        <f t="shared" si="108"/>
        <v>0</v>
      </c>
      <c r="AO638" s="12">
        <v>0</v>
      </c>
      <c r="AP638" s="16" t="s">
        <v>207</v>
      </c>
      <c r="AQ638" s="16" t="s">
        <v>207</v>
      </c>
      <c r="AS638" s="16" t="s">
        <v>2408</v>
      </c>
      <c r="AT638" s="16" t="s">
        <v>2407</v>
      </c>
      <c r="AW638" s="16" t="s">
        <v>593</v>
      </c>
      <c r="AX638" s="16" t="s">
        <v>204</v>
      </c>
      <c r="AY638" s="16" t="s">
        <v>204</v>
      </c>
      <c r="AZ638" s="16" t="s">
        <v>204</v>
      </c>
      <c r="BA638" s="16" t="s">
        <v>204</v>
      </c>
      <c r="BB638" s="16" t="s">
        <v>204</v>
      </c>
      <c r="BC638" s="16">
        <v>0</v>
      </c>
      <c r="BE638" s="16">
        <v>0</v>
      </c>
      <c r="BF638" s="16">
        <v>0</v>
      </c>
      <c r="BG638" s="16">
        <v>0</v>
      </c>
      <c r="BH638" s="16">
        <v>0</v>
      </c>
      <c r="BI638" s="16">
        <v>0</v>
      </c>
      <c r="BJ638" s="16">
        <v>0</v>
      </c>
      <c r="BK638" s="16">
        <v>0</v>
      </c>
    </row>
    <row r="639" spans="1:63" x14ac:dyDescent="0.35">
      <c r="A639">
        <v>638</v>
      </c>
      <c r="B639" t="s">
        <v>360</v>
      </c>
      <c r="C639" t="s">
        <v>7552</v>
      </c>
      <c r="D639" s="15" t="s">
        <v>1231</v>
      </c>
      <c r="E639" s="12" t="s">
        <v>93</v>
      </c>
      <c r="G639" s="12" t="s">
        <v>588</v>
      </c>
      <c r="H639" s="12" t="s">
        <v>589</v>
      </c>
      <c r="I639" s="12" t="s">
        <v>1185</v>
      </c>
      <c r="J639" s="12" t="s">
        <v>2402</v>
      </c>
      <c r="K639" s="12" t="s">
        <v>1945</v>
      </c>
      <c r="N639" s="16" t="s">
        <v>206</v>
      </c>
      <c r="O639" s="16" t="s">
        <v>1186</v>
      </c>
      <c r="P639" s="12" t="s">
        <v>1187</v>
      </c>
      <c r="Q639" s="16">
        <v>2023</v>
      </c>
      <c r="R639" s="16">
        <v>0</v>
      </c>
      <c r="S639" s="16">
        <v>0</v>
      </c>
      <c r="T639" s="16">
        <v>0</v>
      </c>
      <c r="V639" s="12" t="s">
        <v>204</v>
      </c>
      <c r="W639" s="12" t="s">
        <v>204</v>
      </c>
      <c r="X639" s="16">
        <v>1</v>
      </c>
      <c r="Z639" s="16">
        <v>0</v>
      </c>
      <c r="AA639" s="16">
        <f t="shared" si="109"/>
        <v>0</v>
      </c>
      <c r="AB639" s="16">
        <v>0</v>
      </c>
      <c r="AC639" s="16">
        <v>0</v>
      </c>
      <c r="AD639" s="16">
        <f t="shared" si="99"/>
        <v>0</v>
      </c>
      <c r="AE639" s="16">
        <f t="shared" si="100"/>
        <v>0</v>
      </c>
      <c r="AF639" s="16">
        <f t="shared" si="101"/>
        <v>0</v>
      </c>
      <c r="AG639" s="16">
        <f t="shared" si="102"/>
        <v>0</v>
      </c>
      <c r="AH639" s="12">
        <v>0</v>
      </c>
      <c r="AI639" s="16">
        <f t="shared" si="103"/>
        <v>0</v>
      </c>
      <c r="AJ639" s="16">
        <f t="shared" si="104"/>
        <v>0</v>
      </c>
      <c r="AK639" s="16">
        <f t="shared" si="105"/>
        <v>0</v>
      </c>
      <c r="AL639" s="16">
        <f t="shared" si="106"/>
        <v>0</v>
      </c>
      <c r="AM639" s="16">
        <f t="shared" si="107"/>
        <v>0</v>
      </c>
      <c r="AN639" s="16">
        <f t="shared" si="108"/>
        <v>0</v>
      </c>
      <c r="AO639" s="12">
        <v>0</v>
      </c>
      <c r="AP639" s="16" t="s">
        <v>207</v>
      </c>
      <c r="AQ639" s="16" t="s">
        <v>207</v>
      </c>
      <c r="AS639" s="16" t="s">
        <v>2408</v>
      </c>
      <c r="AT639" s="16" t="s">
        <v>2407</v>
      </c>
      <c r="AW639" s="16" t="s">
        <v>593</v>
      </c>
      <c r="AX639" s="16" t="s">
        <v>204</v>
      </c>
      <c r="AY639" s="16" t="s">
        <v>204</v>
      </c>
      <c r="AZ639" s="16" t="s">
        <v>204</v>
      </c>
      <c r="BA639" s="16" t="s">
        <v>204</v>
      </c>
      <c r="BB639" s="16" t="s">
        <v>204</v>
      </c>
      <c r="BC639" s="16">
        <v>0</v>
      </c>
      <c r="BE639" s="16">
        <v>0</v>
      </c>
      <c r="BF639" s="16">
        <v>0</v>
      </c>
      <c r="BG639" s="16">
        <v>0</v>
      </c>
      <c r="BH639" s="16">
        <v>0</v>
      </c>
      <c r="BI639" s="16">
        <v>0</v>
      </c>
      <c r="BJ639" s="16">
        <v>0</v>
      </c>
      <c r="BK639" s="16">
        <v>0</v>
      </c>
    </row>
    <row r="640" spans="1:63" x14ac:dyDescent="0.35">
      <c r="A640">
        <v>639</v>
      </c>
      <c r="B640" t="s">
        <v>360</v>
      </c>
      <c r="C640" t="s">
        <v>7553</v>
      </c>
      <c r="D640" s="15" t="s">
        <v>1232</v>
      </c>
      <c r="E640" s="12" t="s">
        <v>93</v>
      </c>
      <c r="G640" s="12" t="s">
        <v>588</v>
      </c>
      <c r="H640" s="12" t="s">
        <v>589</v>
      </c>
      <c r="I640" s="12" t="s">
        <v>1185</v>
      </c>
      <c r="J640" s="12" t="s">
        <v>2402</v>
      </c>
      <c r="K640" s="12" t="s">
        <v>1945</v>
      </c>
      <c r="N640" s="16" t="s">
        <v>206</v>
      </c>
      <c r="O640" s="16" t="s">
        <v>1186</v>
      </c>
      <c r="P640" s="12" t="s">
        <v>1187</v>
      </c>
      <c r="Q640" s="16">
        <v>2023</v>
      </c>
      <c r="R640" s="16">
        <v>0</v>
      </c>
      <c r="S640" s="16">
        <v>0</v>
      </c>
      <c r="T640" s="16">
        <v>0</v>
      </c>
      <c r="V640" s="12" t="s">
        <v>204</v>
      </c>
      <c r="W640" s="12" t="s">
        <v>204</v>
      </c>
      <c r="X640" s="16">
        <v>1</v>
      </c>
      <c r="Z640" s="16">
        <v>0</v>
      </c>
      <c r="AA640" s="16">
        <f t="shared" si="109"/>
        <v>0</v>
      </c>
      <c r="AB640" s="16">
        <v>0</v>
      </c>
      <c r="AC640" s="16">
        <v>0</v>
      </c>
      <c r="AD640" s="16">
        <f t="shared" si="99"/>
        <v>0</v>
      </c>
      <c r="AE640" s="16">
        <f t="shared" si="100"/>
        <v>0</v>
      </c>
      <c r="AF640" s="16">
        <f t="shared" si="101"/>
        <v>0</v>
      </c>
      <c r="AG640" s="16">
        <f t="shared" si="102"/>
        <v>0</v>
      </c>
      <c r="AH640" s="12">
        <v>0</v>
      </c>
      <c r="AI640" s="16">
        <f t="shared" si="103"/>
        <v>0</v>
      </c>
      <c r="AJ640" s="16">
        <f t="shared" si="104"/>
        <v>0</v>
      </c>
      <c r="AK640" s="16">
        <f t="shared" si="105"/>
        <v>0</v>
      </c>
      <c r="AL640" s="16">
        <f t="shared" si="106"/>
        <v>0</v>
      </c>
      <c r="AM640" s="16">
        <f t="shared" si="107"/>
        <v>0</v>
      </c>
      <c r="AN640" s="16">
        <f t="shared" si="108"/>
        <v>0</v>
      </c>
      <c r="AO640" s="12">
        <v>0</v>
      </c>
      <c r="AP640" s="16" t="s">
        <v>207</v>
      </c>
      <c r="AQ640" s="16" t="s">
        <v>207</v>
      </c>
      <c r="AS640" s="16" t="s">
        <v>2408</v>
      </c>
      <c r="AT640" s="16" t="s">
        <v>2407</v>
      </c>
      <c r="AW640" s="16" t="s">
        <v>593</v>
      </c>
      <c r="AX640" s="16" t="s">
        <v>204</v>
      </c>
      <c r="AY640" s="16" t="s">
        <v>204</v>
      </c>
      <c r="AZ640" s="16" t="s">
        <v>204</v>
      </c>
      <c r="BA640" s="16" t="s">
        <v>204</v>
      </c>
      <c r="BB640" s="16" t="s">
        <v>204</v>
      </c>
      <c r="BC640" s="16">
        <v>0</v>
      </c>
      <c r="BE640" s="16">
        <v>0</v>
      </c>
      <c r="BF640" s="16">
        <v>0</v>
      </c>
      <c r="BG640" s="16">
        <v>0</v>
      </c>
      <c r="BH640" s="16">
        <v>0</v>
      </c>
      <c r="BI640" s="16">
        <v>0</v>
      </c>
      <c r="BJ640" s="16">
        <v>0</v>
      </c>
      <c r="BK640" s="16">
        <v>0</v>
      </c>
    </row>
    <row r="641" spans="1:63" x14ac:dyDescent="0.35">
      <c r="A641">
        <v>640</v>
      </c>
      <c r="B641" t="s">
        <v>360</v>
      </c>
      <c r="C641" t="s">
        <v>7554</v>
      </c>
      <c r="D641" s="15" t="s">
        <v>1233</v>
      </c>
      <c r="E641" s="12" t="s">
        <v>93</v>
      </c>
      <c r="G641" s="12" t="s">
        <v>588</v>
      </c>
      <c r="H641" s="12" t="s">
        <v>589</v>
      </c>
      <c r="I641" s="12" t="s">
        <v>1185</v>
      </c>
      <c r="J641" s="12" t="s">
        <v>2402</v>
      </c>
      <c r="K641" s="12" t="s">
        <v>1945</v>
      </c>
      <c r="N641" s="16" t="s">
        <v>206</v>
      </c>
      <c r="O641" s="16" t="s">
        <v>1186</v>
      </c>
      <c r="P641" s="12" t="s">
        <v>1187</v>
      </c>
      <c r="Q641" s="16">
        <v>2023</v>
      </c>
      <c r="R641" s="16">
        <v>0</v>
      </c>
      <c r="S641" s="16">
        <v>0</v>
      </c>
      <c r="T641" s="16">
        <v>0</v>
      </c>
      <c r="V641" s="12" t="s">
        <v>204</v>
      </c>
      <c r="W641" s="12" t="s">
        <v>204</v>
      </c>
      <c r="X641" s="16">
        <v>1</v>
      </c>
      <c r="Z641" s="16">
        <v>0</v>
      </c>
      <c r="AA641" s="16">
        <f t="shared" si="109"/>
        <v>0</v>
      </c>
      <c r="AB641" s="16">
        <v>0</v>
      </c>
      <c r="AC641" s="16">
        <v>0</v>
      </c>
      <c r="AD641" s="16">
        <f t="shared" si="99"/>
        <v>0</v>
      </c>
      <c r="AE641" s="16">
        <f t="shared" si="100"/>
        <v>0</v>
      </c>
      <c r="AF641" s="16">
        <f t="shared" si="101"/>
        <v>0</v>
      </c>
      <c r="AG641" s="16">
        <f t="shared" si="102"/>
        <v>0</v>
      </c>
      <c r="AH641" s="12">
        <v>0</v>
      </c>
      <c r="AI641" s="16">
        <f t="shared" si="103"/>
        <v>0</v>
      </c>
      <c r="AJ641" s="16">
        <f t="shared" si="104"/>
        <v>0</v>
      </c>
      <c r="AK641" s="16">
        <f t="shared" si="105"/>
        <v>0</v>
      </c>
      <c r="AL641" s="16">
        <f t="shared" si="106"/>
        <v>0</v>
      </c>
      <c r="AM641" s="16">
        <f t="shared" si="107"/>
        <v>0</v>
      </c>
      <c r="AN641" s="16">
        <f t="shared" si="108"/>
        <v>0</v>
      </c>
      <c r="AO641" s="12">
        <v>0</v>
      </c>
      <c r="AP641" s="16" t="s">
        <v>207</v>
      </c>
      <c r="AQ641" s="16" t="s">
        <v>207</v>
      </c>
      <c r="AS641" s="16" t="s">
        <v>2408</v>
      </c>
      <c r="AT641" s="16" t="s">
        <v>2407</v>
      </c>
      <c r="AW641" s="16" t="s">
        <v>593</v>
      </c>
      <c r="AX641" s="16" t="s">
        <v>204</v>
      </c>
      <c r="AY641" s="16" t="s">
        <v>204</v>
      </c>
      <c r="AZ641" s="16" t="s">
        <v>204</v>
      </c>
      <c r="BA641" s="16" t="s">
        <v>204</v>
      </c>
      <c r="BB641" s="16" t="s">
        <v>204</v>
      </c>
      <c r="BC641" s="16">
        <v>0</v>
      </c>
      <c r="BE641" s="16">
        <v>0</v>
      </c>
      <c r="BF641" s="16">
        <v>0</v>
      </c>
      <c r="BG641" s="16">
        <v>0</v>
      </c>
      <c r="BH641" s="16">
        <v>0</v>
      </c>
      <c r="BI641" s="16">
        <v>0</v>
      </c>
      <c r="BJ641" s="16">
        <v>0</v>
      </c>
      <c r="BK641" s="16">
        <v>0</v>
      </c>
    </row>
    <row r="642" spans="1:63" x14ac:dyDescent="0.35">
      <c r="A642">
        <v>641</v>
      </c>
      <c r="B642" t="s">
        <v>360</v>
      </c>
      <c r="C642" t="s">
        <v>7555</v>
      </c>
      <c r="D642" s="15" t="s">
        <v>1234</v>
      </c>
      <c r="E642" s="12" t="s">
        <v>93</v>
      </c>
      <c r="G642" s="12" t="s">
        <v>588</v>
      </c>
      <c r="H642" s="12" t="s">
        <v>589</v>
      </c>
      <c r="I642" s="12" t="s">
        <v>1185</v>
      </c>
      <c r="J642" s="12" t="s">
        <v>2402</v>
      </c>
      <c r="K642" s="12" t="s">
        <v>1945</v>
      </c>
      <c r="N642" s="16" t="s">
        <v>206</v>
      </c>
      <c r="O642" s="16" t="s">
        <v>1186</v>
      </c>
      <c r="P642" s="12" t="s">
        <v>1187</v>
      </c>
      <c r="Q642" s="16">
        <v>2023</v>
      </c>
      <c r="R642" s="16">
        <v>0</v>
      </c>
      <c r="S642" s="16">
        <v>0</v>
      </c>
      <c r="T642" s="16">
        <v>0</v>
      </c>
      <c r="V642" s="12" t="s">
        <v>204</v>
      </c>
      <c r="W642" s="12" t="s">
        <v>204</v>
      </c>
      <c r="X642" s="16">
        <v>1</v>
      </c>
      <c r="Z642" s="16">
        <v>0</v>
      </c>
      <c r="AA642" s="16">
        <f t="shared" si="109"/>
        <v>0</v>
      </c>
      <c r="AB642" s="16">
        <v>0</v>
      </c>
      <c r="AC642" s="16">
        <v>0</v>
      </c>
      <c r="AD642" s="16">
        <f t="shared" si="99"/>
        <v>0</v>
      </c>
      <c r="AE642" s="16">
        <f t="shared" si="100"/>
        <v>0</v>
      </c>
      <c r="AF642" s="16">
        <f t="shared" si="101"/>
        <v>0</v>
      </c>
      <c r="AG642" s="16">
        <f t="shared" si="102"/>
        <v>0</v>
      </c>
      <c r="AH642" s="12">
        <v>0</v>
      </c>
      <c r="AI642" s="16">
        <f t="shared" si="103"/>
        <v>0</v>
      </c>
      <c r="AJ642" s="16">
        <f t="shared" si="104"/>
        <v>0</v>
      </c>
      <c r="AK642" s="16">
        <f t="shared" si="105"/>
        <v>0</v>
      </c>
      <c r="AL642" s="16">
        <f t="shared" si="106"/>
        <v>0</v>
      </c>
      <c r="AM642" s="16">
        <f t="shared" si="107"/>
        <v>0</v>
      </c>
      <c r="AN642" s="16">
        <f t="shared" si="108"/>
        <v>0</v>
      </c>
      <c r="AO642" s="12">
        <v>0</v>
      </c>
      <c r="AP642" s="16" t="s">
        <v>207</v>
      </c>
      <c r="AQ642" s="16" t="s">
        <v>207</v>
      </c>
      <c r="AS642" s="16" t="s">
        <v>2408</v>
      </c>
      <c r="AT642" s="16" t="s">
        <v>2407</v>
      </c>
      <c r="AW642" s="16" t="s">
        <v>593</v>
      </c>
      <c r="AX642" s="16" t="s">
        <v>204</v>
      </c>
      <c r="AY642" s="16" t="s">
        <v>204</v>
      </c>
      <c r="AZ642" s="16" t="s">
        <v>204</v>
      </c>
      <c r="BA642" s="16" t="s">
        <v>204</v>
      </c>
      <c r="BB642" s="16" t="s">
        <v>204</v>
      </c>
      <c r="BC642" s="16">
        <v>0</v>
      </c>
      <c r="BE642" s="16">
        <v>0</v>
      </c>
      <c r="BF642" s="16">
        <v>0</v>
      </c>
      <c r="BG642" s="16">
        <v>0</v>
      </c>
      <c r="BH642" s="16">
        <v>0</v>
      </c>
      <c r="BI642" s="16">
        <v>0</v>
      </c>
      <c r="BJ642" s="16">
        <v>0</v>
      </c>
      <c r="BK642" s="16">
        <v>0</v>
      </c>
    </row>
    <row r="643" spans="1:63" x14ac:dyDescent="0.35">
      <c r="A643">
        <v>642</v>
      </c>
      <c r="B643" t="s">
        <v>360</v>
      </c>
      <c r="C643" t="s">
        <v>7556</v>
      </c>
      <c r="D643" s="15" t="s">
        <v>1235</v>
      </c>
      <c r="E643" s="12" t="s">
        <v>93</v>
      </c>
      <c r="G643" s="12" t="s">
        <v>588</v>
      </c>
      <c r="H643" s="12" t="s">
        <v>589</v>
      </c>
      <c r="I643" s="12" t="s">
        <v>1185</v>
      </c>
      <c r="J643" s="12" t="s">
        <v>2402</v>
      </c>
      <c r="K643" s="12" t="s">
        <v>1945</v>
      </c>
      <c r="N643" s="16" t="s">
        <v>206</v>
      </c>
      <c r="O643" s="16" t="s">
        <v>1186</v>
      </c>
      <c r="P643" s="12" t="s">
        <v>1187</v>
      </c>
      <c r="Q643" s="16">
        <v>2023</v>
      </c>
      <c r="R643" s="16">
        <v>0</v>
      </c>
      <c r="S643" s="16">
        <v>0</v>
      </c>
      <c r="T643" s="16">
        <v>0</v>
      </c>
      <c r="V643" s="12" t="s">
        <v>204</v>
      </c>
      <c r="W643" s="12" t="s">
        <v>204</v>
      </c>
      <c r="X643" s="16">
        <v>1</v>
      </c>
      <c r="Z643" s="16">
        <v>0</v>
      </c>
      <c r="AA643" s="16">
        <f t="shared" si="109"/>
        <v>0</v>
      </c>
      <c r="AB643" s="16">
        <v>0</v>
      </c>
      <c r="AC643" s="16">
        <v>0</v>
      </c>
      <c r="AD643" s="16">
        <f t="shared" ref="AD643:AD706" si="110">AA643*350</f>
        <v>0</v>
      </c>
      <c r="AE643" s="16">
        <f t="shared" ref="AE643:AE706" si="111">Z643*350</f>
        <v>0</v>
      </c>
      <c r="AF643" s="16">
        <f t="shared" ref="AF643:AF706" si="112">AE643*375</f>
        <v>0</v>
      </c>
      <c r="AG643" s="16">
        <f t="shared" ref="AG643:AG706" si="113">Z643*100</f>
        <v>0</v>
      </c>
      <c r="AH643" s="12">
        <v>0</v>
      </c>
      <c r="AI643" s="16">
        <f t="shared" ref="AI643:AI706" si="114">7*Z643</f>
        <v>0</v>
      </c>
      <c r="AJ643" s="16">
        <f t="shared" ref="AJ643:AJ706" si="115">AI643*3450</f>
        <v>0</v>
      </c>
      <c r="AK643" s="16">
        <f t="shared" ref="AK643:AK706" si="116">Z643*500</f>
        <v>0</v>
      </c>
      <c r="AL643" s="16">
        <f t="shared" ref="AL643:AL706" si="117">1*Z643*5000</f>
        <v>0</v>
      </c>
      <c r="AM643" s="16">
        <f t="shared" ref="AM643:AM706" si="118">90000*Z643</f>
        <v>0</v>
      </c>
      <c r="AN643" s="16">
        <f t="shared" ref="AN643:AN706" si="119">AM643+AL643+AJ643+AF643+AD643</f>
        <v>0</v>
      </c>
      <c r="AO643" s="12">
        <v>0</v>
      </c>
      <c r="AP643" s="16" t="s">
        <v>207</v>
      </c>
      <c r="AQ643" s="16" t="s">
        <v>207</v>
      </c>
      <c r="AS643" s="16" t="s">
        <v>2408</v>
      </c>
      <c r="AT643" s="16" t="s">
        <v>2407</v>
      </c>
      <c r="AW643" s="16" t="s">
        <v>593</v>
      </c>
      <c r="AX643" s="16" t="s">
        <v>204</v>
      </c>
      <c r="AY643" s="16" t="s">
        <v>204</v>
      </c>
      <c r="AZ643" s="16" t="s">
        <v>204</v>
      </c>
      <c r="BA643" s="16" t="s">
        <v>204</v>
      </c>
      <c r="BB643" s="16" t="s">
        <v>204</v>
      </c>
      <c r="BC643" s="16">
        <v>0</v>
      </c>
      <c r="BE643" s="16">
        <v>0</v>
      </c>
      <c r="BF643" s="16">
        <v>0</v>
      </c>
      <c r="BG643" s="16">
        <v>0</v>
      </c>
      <c r="BH643" s="16">
        <v>0</v>
      </c>
      <c r="BI643" s="16">
        <v>0</v>
      </c>
      <c r="BJ643" s="16">
        <v>0</v>
      </c>
      <c r="BK643" s="16">
        <v>0</v>
      </c>
    </row>
    <row r="644" spans="1:63" x14ac:dyDescent="0.35">
      <c r="A644">
        <v>643</v>
      </c>
      <c r="B644" t="s">
        <v>360</v>
      </c>
      <c r="C644" t="s">
        <v>7557</v>
      </c>
      <c r="D644" s="15" t="s">
        <v>1236</v>
      </c>
      <c r="E644" s="12" t="s">
        <v>93</v>
      </c>
      <c r="G644" s="12" t="s">
        <v>588</v>
      </c>
      <c r="H644" s="12" t="s">
        <v>589</v>
      </c>
      <c r="I644" s="12" t="s">
        <v>1185</v>
      </c>
      <c r="J644" s="12" t="s">
        <v>2402</v>
      </c>
      <c r="K644" s="12" t="s">
        <v>1945</v>
      </c>
      <c r="N644" s="16" t="s">
        <v>206</v>
      </c>
      <c r="O644" s="16" t="s">
        <v>1186</v>
      </c>
      <c r="P644" s="12" t="s">
        <v>1187</v>
      </c>
      <c r="Q644" s="16">
        <v>2023</v>
      </c>
      <c r="R644" s="16">
        <v>0</v>
      </c>
      <c r="S644" s="16">
        <v>0</v>
      </c>
      <c r="T644" s="16">
        <v>0</v>
      </c>
      <c r="V644" s="12" t="s">
        <v>204</v>
      </c>
      <c r="W644" s="12" t="s">
        <v>204</v>
      </c>
      <c r="X644" s="16">
        <v>1</v>
      </c>
      <c r="Z644" s="16">
        <v>0</v>
      </c>
      <c r="AA644" s="16">
        <f t="shared" ref="AA644:AA707" si="120">Z644*120</f>
        <v>0</v>
      </c>
      <c r="AB644" s="16">
        <v>0</v>
      </c>
      <c r="AC644" s="16">
        <v>0</v>
      </c>
      <c r="AD644" s="16">
        <f t="shared" si="110"/>
        <v>0</v>
      </c>
      <c r="AE644" s="16">
        <f t="shared" si="111"/>
        <v>0</v>
      </c>
      <c r="AF644" s="16">
        <f t="shared" si="112"/>
        <v>0</v>
      </c>
      <c r="AG644" s="16">
        <f t="shared" si="113"/>
        <v>0</v>
      </c>
      <c r="AH644" s="12">
        <v>0</v>
      </c>
      <c r="AI644" s="16">
        <f t="shared" si="114"/>
        <v>0</v>
      </c>
      <c r="AJ644" s="16">
        <f t="shared" si="115"/>
        <v>0</v>
      </c>
      <c r="AK644" s="16">
        <f t="shared" si="116"/>
        <v>0</v>
      </c>
      <c r="AL644" s="16">
        <f t="shared" si="117"/>
        <v>0</v>
      </c>
      <c r="AM644" s="16">
        <f t="shared" si="118"/>
        <v>0</v>
      </c>
      <c r="AN644" s="16">
        <f t="shared" si="119"/>
        <v>0</v>
      </c>
      <c r="AO644" s="12">
        <v>0</v>
      </c>
      <c r="AP644" s="16" t="s">
        <v>207</v>
      </c>
      <c r="AQ644" s="16" t="s">
        <v>207</v>
      </c>
      <c r="AS644" s="16" t="s">
        <v>2408</v>
      </c>
      <c r="AT644" s="16" t="s">
        <v>2407</v>
      </c>
      <c r="AW644" s="16" t="s">
        <v>593</v>
      </c>
      <c r="AX644" s="16" t="s">
        <v>204</v>
      </c>
      <c r="AY644" s="16" t="s">
        <v>204</v>
      </c>
      <c r="AZ644" s="16" t="s">
        <v>204</v>
      </c>
      <c r="BA644" s="16" t="s">
        <v>204</v>
      </c>
      <c r="BB644" s="16" t="s">
        <v>204</v>
      </c>
      <c r="BC644" s="16">
        <v>0</v>
      </c>
      <c r="BE644" s="16">
        <v>0</v>
      </c>
      <c r="BF644" s="16">
        <v>0</v>
      </c>
      <c r="BG644" s="16">
        <v>0</v>
      </c>
      <c r="BH644" s="16">
        <v>0</v>
      </c>
      <c r="BI644" s="16">
        <v>0</v>
      </c>
      <c r="BJ644" s="16">
        <v>0</v>
      </c>
      <c r="BK644" s="16">
        <v>0</v>
      </c>
    </row>
    <row r="645" spans="1:63" x14ac:dyDescent="0.35">
      <c r="A645">
        <v>644</v>
      </c>
      <c r="B645" t="s">
        <v>360</v>
      </c>
      <c r="C645" t="s">
        <v>7558</v>
      </c>
      <c r="D645" s="15" t="s">
        <v>1237</v>
      </c>
      <c r="E645" s="12" t="s">
        <v>93</v>
      </c>
      <c r="G645" s="12" t="s">
        <v>588</v>
      </c>
      <c r="H645" s="12" t="s">
        <v>589</v>
      </c>
      <c r="I645" s="12" t="s">
        <v>1185</v>
      </c>
      <c r="J645" s="12" t="s">
        <v>2402</v>
      </c>
      <c r="K645" s="12" t="s">
        <v>1945</v>
      </c>
      <c r="N645" s="16" t="s">
        <v>206</v>
      </c>
      <c r="O645" s="16" t="s">
        <v>1186</v>
      </c>
      <c r="P645" s="12" t="s">
        <v>1187</v>
      </c>
      <c r="Q645" s="16">
        <v>2023</v>
      </c>
      <c r="R645" s="16">
        <v>0</v>
      </c>
      <c r="S645" s="16">
        <v>0</v>
      </c>
      <c r="T645" s="16">
        <v>0</v>
      </c>
      <c r="V645" s="12" t="s">
        <v>204</v>
      </c>
      <c r="W645" s="12" t="s">
        <v>204</v>
      </c>
      <c r="X645" s="16">
        <v>1</v>
      </c>
      <c r="Z645" s="16">
        <v>0</v>
      </c>
      <c r="AA645" s="16">
        <f t="shared" si="120"/>
        <v>0</v>
      </c>
      <c r="AB645" s="16">
        <v>0</v>
      </c>
      <c r="AC645" s="16">
        <v>0</v>
      </c>
      <c r="AD645" s="16">
        <f t="shared" si="110"/>
        <v>0</v>
      </c>
      <c r="AE645" s="16">
        <f t="shared" si="111"/>
        <v>0</v>
      </c>
      <c r="AF645" s="16">
        <f t="shared" si="112"/>
        <v>0</v>
      </c>
      <c r="AG645" s="16">
        <f t="shared" si="113"/>
        <v>0</v>
      </c>
      <c r="AH645" s="12">
        <v>0</v>
      </c>
      <c r="AI645" s="16">
        <f t="shared" si="114"/>
        <v>0</v>
      </c>
      <c r="AJ645" s="16">
        <f t="shared" si="115"/>
        <v>0</v>
      </c>
      <c r="AK645" s="16">
        <f t="shared" si="116"/>
        <v>0</v>
      </c>
      <c r="AL645" s="16">
        <f t="shared" si="117"/>
        <v>0</v>
      </c>
      <c r="AM645" s="16">
        <f t="shared" si="118"/>
        <v>0</v>
      </c>
      <c r="AN645" s="16">
        <f t="shared" si="119"/>
        <v>0</v>
      </c>
      <c r="AO645" s="12">
        <v>0</v>
      </c>
      <c r="AP645" s="16" t="s">
        <v>207</v>
      </c>
      <c r="AQ645" s="16" t="s">
        <v>207</v>
      </c>
      <c r="AS645" s="16" t="s">
        <v>2408</v>
      </c>
      <c r="AT645" s="16" t="s">
        <v>2407</v>
      </c>
      <c r="AW645" s="16" t="s">
        <v>593</v>
      </c>
      <c r="AX645" s="16" t="s">
        <v>204</v>
      </c>
      <c r="AY645" s="16" t="s">
        <v>204</v>
      </c>
      <c r="AZ645" s="16" t="s">
        <v>204</v>
      </c>
      <c r="BA645" s="16" t="s">
        <v>204</v>
      </c>
      <c r="BB645" s="16" t="s">
        <v>204</v>
      </c>
      <c r="BC645" s="16">
        <v>0</v>
      </c>
      <c r="BE645" s="16">
        <v>0</v>
      </c>
      <c r="BF645" s="16">
        <v>0</v>
      </c>
      <c r="BG645" s="16">
        <v>0</v>
      </c>
      <c r="BH645" s="16">
        <v>0</v>
      </c>
      <c r="BI645" s="16">
        <v>0</v>
      </c>
      <c r="BJ645" s="16">
        <v>0</v>
      </c>
      <c r="BK645" s="16">
        <v>0</v>
      </c>
    </row>
    <row r="646" spans="1:63" x14ac:dyDescent="0.35">
      <c r="A646">
        <v>645</v>
      </c>
      <c r="B646" t="s">
        <v>360</v>
      </c>
      <c r="C646" t="s">
        <v>7559</v>
      </c>
      <c r="D646" s="15" t="s">
        <v>1238</v>
      </c>
      <c r="E646" s="12" t="s">
        <v>93</v>
      </c>
      <c r="G646" s="12" t="s">
        <v>588</v>
      </c>
      <c r="H646" s="12" t="s">
        <v>589</v>
      </c>
      <c r="I646" s="12" t="s">
        <v>1185</v>
      </c>
      <c r="J646" s="12" t="s">
        <v>2402</v>
      </c>
      <c r="K646" s="12" t="s">
        <v>1945</v>
      </c>
      <c r="N646" s="16" t="s">
        <v>206</v>
      </c>
      <c r="O646" s="16" t="s">
        <v>1186</v>
      </c>
      <c r="P646" s="12" t="s">
        <v>1187</v>
      </c>
      <c r="Q646" s="16">
        <v>2023</v>
      </c>
      <c r="R646" s="16">
        <v>0</v>
      </c>
      <c r="S646" s="16">
        <v>0</v>
      </c>
      <c r="T646" s="16">
        <v>0</v>
      </c>
      <c r="V646" s="12" t="s">
        <v>204</v>
      </c>
      <c r="W646" s="12" t="s">
        <v>204</v>
      </c>
      <c r="X646" s="16">
        <v>1</v>
      </c>
      <c r="Z646" s="16">
        <v>0</v>
      </c>
      <c r="AA646" s="16">
        <f t="shared" si="120"/>
        <v>0</v>
      </c>
      <c r="AB646" s="16">
        <v>0</v>
      </c>
      <c r="AC646" s="16">
        <v>0</v>
      </c>
      <c r="AD646" s="16">
        <f t="shared" si="110"/>
        <v>0</v>
      </c>
      <c r="AE646" s="16">
        <f t="shared" si="111"/>
        <v>0</v>
      </c>
      <c r="AF646" s="16">
        <f t="shared" si="112"/>
        <v>0</v>
      </c>
      <c r="AG646" s="16">
        <f t="shared" si="113"/>
        <v>0</v>
      </c>
      <c r="AH646" s="12">
        <v>0</v>
      </c>
      <c r="AI646" s="16">
        <f t="shared" si="114"/>
        <v>0</v>
      </c>
      <c r="AJ646" s="16">
        <f t="shared" si="115"/>
        <v>0</v>
      </c>
      <c r="AK646" s="16">
        <f t="shared" si="116"/>
        <v>0</v>
      </c>
      <c r="AL646" s="16">
        <f t="shared" si="117"/>
        <v>0</v>
      </c>
      <c r="AM646" s="16">
        <f t="shared" si="118"/>
        <v>0</v>
      </c>
      <c r="AN646" s="16">
        <f t="shared" si="119"/>
        <v>0</v>
      </c>
      <c r="AO646" s="12">
        <v>0</v>
      </c>
      <c r="AP646" s="16" t="s">
        <v>207</v>
      </c>
      <c r="AQ646" s="16" t="s">
        <v>207</v>
      </c>
      <c r="AS646" s="16" t="s">
        <v>2408</v>
      </c>
      <c r="AT646" s="16" t="s">
        <v>2407</v>
      </c>
      <c r="AW646" s="16" t="s">
        <v>593</v>
      </c>
      <c r="AX646" s="16" t="s">
        <v>204</v>
      </c>
      <c r="AY646" s="16" t="s">
        <v>204</v>
      </c>
      <c r="AZ646" s="16" t="s">
        <v>204</v>
      </c>
      <c r="BA646" s="16" t="s">
        <v>204</v>
      </c>
      <c r="BB646" s="16" t="s">
        <v>204</v>
      </c>
      <c r="BC646" s="16">
        <v>0</v>
      </c>
      <c r="BE646" s="16">
        <v>0</v>
      </c>
      <c r="BF646" s="16">
        <v>0</v>
      </c>
      <c r="BG646" s="16">
        <v>0</v>
      </c>
      <c r="BH646" s="16">
        <v>0</v>
      </c>
      <c r="BI646" s="16">
        <v>0</v>
      </c>
      <c r="BJ646" s="16">
        <v>0</v>
      </c>
      <c r="BK646" s="16">
        <v>0</v>
      </c>
    </row>
    <row r="647" spans="1:63" x14ac:dyDescent="0.35">
      <c r="A647">
        <v>646</v>
      </c>
      <c r="B647" t="s">
        <v>360</v>
      </c>
      <c r="C647" t="s">
        <v>7560</v>
      </c>
      <c r="D647" s="15" t="s">
        <v>1239</v>
      </c>
      <c r="E647" s="12" t="s">
        <v>93</v>
      </c>
      <c r="G647" s="12" t="s">
        <v>588</v>
      </c>
      <c r="H647" s="12" t="s">
        <v>589</v>
      </c>
      <c r="I647" s="12" t="s">
        <v>1185</v>
      </c>
      <c r="J647" s="12" t="s">
        <v>2402</v>
      </c>
      <c r="K647" s="12" t="s">
        <v>1945</v>
      </c>
      <c r="N647" s="16" t="s">
        <v>206</v>
      </c>
      <c r="O647" s="16" t="s">
        <v>1186</v>
      </c>
      <c r="P647" s="12" t="s">
        <v>1187</v>
      </c>
      <c r="Q647" s="16">
        <v>2023</v>
      </c>
      <c r="R647" s="16">
        <v>0</v>
      </c>
      <c r="S647" s="16">
        <v>0</v>
      </c>
      <c r="T647" s="16">
        <v>0</v>
      </c>
      <c r="V647" s="12" t="s">
        <v>204</v>
      </c>
      <c r="W647" s="12" t="s">
        <v>204</v>
      </c>
      <c r="X647" s="16">
        <v>1</v>
      </c>
      <c r="Z647" s="16">
        <v>0</v>
      </c>
      <c r="AA647" s="16">
        <f t="shared" si="120"/>
        <v>0</v>
      </c>
      <c r="AB647" s="16">
        <v>0</v>
      </c>
      <c r="AC647" s="16">
        <v>0</v>
      </c>
      <c r="AD647" s="16">
        <f t="shared" si="110"/>
        <v>0</v>
      </c>
      <c r="AE647" s="16">
        <f t="shared" si="111"/>
        <v>0</v>
      </c>
      <c r="AF647" s="16">
        <f t="shared" si="112"/>
        <v>0</v>
      </c>
      <c r="AG647" s="16">
        <f t="shared" si="113"/>
        <v>0</v>
      </c>
      <c r="AH647" s="12">
        <v>0</v>
      </c>
      <c r="AI647" s="16">
        <f t="shared" si="114"/>
        <v>0</v>
      </c>
      <c r="AJ647" s="16">
        <f t="shared" si="115"/>
        <v>0</v>
      </c>
      <c r="AK647" s="16">
        <f t="shared" si="116"/>
        <v>0</v>
      </c>
      <c r="AL647" s="16">
        <f t="shared" si="117"/>
        <v>0</v>
      </c>
      <c r="AM647" s="16">
        <f t="shared" si="118"/>
        <v>0</v>
      </c>
      <c r="AN647" s="16">
        <f t="shared" si="119"/>
        <v>0</v>
      </c>
      <c r="AO647" s="12">
        <v>0</v>
      </c>
      <c r="AP647" s="16" t="s">
        <v>207</v>
      </c>
      <c r="AQ647" s="16" t="s">
        <v>207</v>
      </c>
      <c r="AS647" s="16" t="s">
        <v>2408</v>
      </c>
      <c r="AT647" s="16" t="s">
        <v>2407</v>
      </c>
      <c r="AW647" s="16" t="s">
        <v>593</v>
      </c>
      <c r="AX647" s="16" t="s">
        <v>204</v>
      </c>
      <c r="AY647" s="16" t="s">
        <v>204</v>
      </c>
      <c r="AZ647" s="16" t="s">
        <v>204</v>
      </c>
      <c r="BA647" s="16" t="s">
        <v>204</v>
      </c>
      <c r="BB647" s="16" t="s">
        <v>204</v>
      </c>
      <c r="BC647" s="16">
        <v>0</v>
      </c>
      <c r="BE647" s="16">
        <v>0</v>
      </c>
      <c r="BF647" s="16">
        <v>0</v>
      </c>
      <c r="BG647" s="16">
        <v>0</v>
      </c>
      <c r="BH647" s="16">
        <v>0</v>
      </c>
      <c r="BI647" s="16">
        <v>0</v>
      </c>
      <c r="BJ647" s="16">
        <v>0</v>
      </c>
      <c r="BK647" s="16">
        <v>0</v>
      </c>
    </row>
    <row r="648" spans="1:63" x14ac:dyDescent="0.35">
      <c r="A648">
        <v>647</v>
      </c>
      <c r="B648" t="s">
        <v>360</v>
      </c>
      <c r="C648" t="s">
        <v>7561</v>
      </c>
      <c r="D648" s="15" t="s">
        <v>1240</v>
      </c>
      <c r="E648" s="12" t="s">
        <v>93</v>
      </c>
      <c r="G648" s="12" t="s">
        <v>588</v>
      </c>
      <c r="H648" s="12" t="s">
        <v>589</v>
      </c>
      <c r="I648" s="12" t="s">
        <v>1185</v>
      </c>
      <c r="J648" s="12" t="s">
        <v>2402</v>
      </c>
      <c r="K648" s="12" t="s">
        <v>1945</v>
      </c>
      <c r="N648" s="16" t="s">
        <v>206</v>
      </c>
      <c r="O648" s="16" t="s">
        <v>1186</v>
      </c>
      <c r="P648" s="12" t="s">
        <v>1187</v>
      </c>
      <c r="Q648" s="16">
        <v>2023</v>
      </c>
      <c r="R648" s="16">
        <v>0</v>
      </c>
      <c r="S648" s="16">
        <v>0</v>
      </c>
      <c r="T648" s="16">
        <v>0</v>
      </c>
      <c r="V648" s="12" t="s">
        <v>204</v>
      </c>
      <c r="W648" s="12" t="s">
        <v>204</v>
      </c>
      <c r="X648" s="16">
        <v>1</v>
      </c>
      <c r="Z648" s="16">
        <v>0</v>
      </c>
      <c r="AA648" s="16">
        <f t="shared" si="120"/>
        <v>0</v>
      </c>
      <c r="AB648" s="16">
        <v>0</v>
      </c>
      <c r="AC648" s="16">
        <v>0</v>
      </c>
      <c r="AD648" s="16">
        <f t="shared" si="110"/>
        <v>0</v>
      </c>
      <c r="AE648" s="16">
        <f t="shared" si="111"/>
        <v>0</v>
      </c>
      <c r="AF648" s="16">
        <f t="shared" si="112"/>
        <v>0</v>
      </c>
      <c r="AG648" s="16">
        <f t="shared" si="113"/>
        <v>0</v>
      </c>
      <c r="AH648" s="12">
        <v>0</v>
      </c>
      <c r="AI648" s="16">
        <f t="shared" si="114"/>
        <v>0</v>
      </c>
      <c r="AJ648" s="16">
        <f t="shared" si="115"/>
        <v>0</v>
      </c>
      <c r="AK648" s="16">
        <f t="shared" si="116"/>
        <v>0</v>
      </c>
      <c r="AL648" s="16">
        <f t="shared" si="117"/>
        <v>0</v>
      </c>
      <c r="AM648" s="16">
        <f t="shared" si="118"/>
        <v>0</v>
      </c>
      <c r="AN648" s="16">
        <f t="shared" si="119"/>
        <v>0</v>
      </c>
      <c r="AO648" s="12">
        <v>0</v>
      </c>
      <c r="AP648" s="16" t="s">
        <v>207</v>
      </c>
      <c r="AQ648" s="16" t="s">
        <v>207</v>
      </c>
      <c r="AS648" s="16" t="s">
        <v>2408</v>
      </c>
      <c r="AT648" s="16" t="s">
        <v>2407</v>
      </c>
      <c r="AW648" s="16" t="s">
        <v>593</v>
      </c>
      <c r="AX648" s="16" t="s">
        <v>204</v>
      </c>
      <c r="AY648" s="16" t="s">
        <v>204</v>
      </c>
      <c r="AZ648" s="16" t="s">
        <v>204</v>
      </c>
      <c r="BA648" s="16" t="s">
        <v>204</v>
      </c>
      <c r="BB648" s="16" t="s">
        <v>204</v>
      </c>
      <c r="BC648" s="16">
        <v>0</v>
      </c>
      <c r="BE648" s="16">
        <v>0</v>
      </c>
      <c r="BF648" s="16">
        <v>0</v>
      </c>
      <c r="BG648" s="16">
        <v>0</v>
      </c>
      <c r="BH648" s="16">
        <v>0</v>
      </c>
      <c r="BI648" s="16">
        <v>0</v>
      </c>
      <c r="BJ648" s="16">
        <v>0</v>
      </c>
      <c r="BK648" s="16">
        <v>0</v>
      </c>
    </row>
    <row r="649" spans="1:63" x14ac:dyDescent="0.35">
      <c r="A649">
        <v>648</v>
      </c>
      <c r="B649" t="s">
        <v>360</v>
      </c>
      <c r="C649" t="s">
        <v>7562</v>
      </c>
      <c r="D649" s="15" t="s">
        <v>1241</v>
      </c>
      <c r="E649" s="12" t="s">
        <v>93</v>
      </c>
      <c r="G649" s="12" t="s">
        <v>588</v>
      </c>
      <c r="H649" s="12" t="s">
        <v>589</v>
      </c>
      <c r="I649" s="12" t="s">
        <v>1185</v>
      </c>
      <c r="J649" s="12" t="s">
        <v>2402</v>
      </c>
      <c r="K649" s="12" t="s">
        <v>1945</v>
      </c>
      <c r="N649" s="16" t="s">
        <v>206</v>
      </c>
      <c r="O649" s="16" t="s">
        <v>1186</v>
      </c>
      <c r="P649" s="12" t="s">
        <v>1187</v>
      </c>
      <c r="Q649" s="16">
        <v>2023</v>
      </c>
      <c r="R649" s="16">
        <v>0</v>
      </c>
      <c r="S649" s="16">
        <v>0</v>
      </c>
      <c r="T649" s="16">
        <v>0</v>
      </c>
      <c r="V649" s="12" t="s">
        <v>204</v>
      </c>
      <c r="W649" s="12" t="s">
        <v>204</v>
      </c>
      <c r="X649" s="16">
        <v>1</v>
      </c>
      <c r="Z649" s="16">
        <v>0</v>
      </c>
      <c r="AA649" s="16">
        <f t="shared" si="120"/>
        <v>0</v>
      </c>
      <c r="AB649" s="16">
        <v>0</v>
      </c>
      <c r="AC649" s="16">
        <v>0</v>
      </c>
      <c r="AD649" s="16">
        <f t="shared" si="110"/>
        <v>0</v>
      </c>
      <c r="AE649" s="16">
        <f t="shared" si="111"/>
        <v>0</v>
      </c>
      <c r="AF649" s="16">
        <f t="shared" si="112"/>
        <v>0</v>
      </c>
      <c r="AG649" s="16">
        <f t="shared" si="113"/>
        <v>0</v>
      </c>
      <c r="AH649" s="12">
        <v>0</v>
      </c>
      <c r="AI649" s="16">
        <f t="shared" si="114"/>
        <v>0</v>
      </c>
      <c r="AJ649" s="16">
        <f t="shared" si="115"/>
        <v>0</v>
      </c>
      <c r="AK649" s="16">
        <f t="shared" si="116"/>
        <v>0</v>
      </c>
      <c r="AL649" s="16">
        <f t="shared" si="117"/>
        <v>0</v>
      </c>
      <c r="AM649" s="16">
        <f t="shared" si="118"/>
        <v>0</v>
      </c>
      <c r="AN649" s="16">
        <f t="shared" si="119"/>
        <v>0</v>
      </c>
      <c r="AO649" s="12">
        <v>0</v>
      </c>
      <c r="AP649" s="16" t="s">
        <v>207</v>
      </c>
      <c r="AQ649" s="16" t="s">
        <v>207</v>
      </c>
      <c r="AS649" s="16" t="s">
        <v>2408</v>
      </c>
      <c r="AT649" s="16" t="s">
        <v>2407</v>
      </c>
      <c r="AW649" s="16" t="s">
        <v>593</v>
      </c>
      <c r="AX649" s="16" t="s">
        <v>204</v>
      </c>
      <c r="AY649" s="16" t="s">
        <v>204</v>
      </c>
      <c r="AZ649" s="16" t="s">
        <v>204</v>
      </c>
      <c r="BA649" s="16" t="s">
        <v>204</v>
      </c>
      <c r="BB649" s="16" t="s">
        <v>204</v>
      </c>
      <c r="BC649" s="16">
        <v>0</v>
      </c>
      <c r="BE649" s="16">
        <v>0</v>
      </c>
      <c r="BF649" s="16">
        <v>0</v>
      </c>
      <c r="BG649" s="16">
        <v>0</v>
      </c>
      <c r="BH649" s="16">
        <v>0</v>
      </c>
      <c r="BI649" s="16">
        <v>0</v>
      </c>
      <c r="BJ649" s="16">
        <v>0</v>
      </c>
      <c r="BK649" s="16">
        <v>0</v>
      </c>
    </row>
    <row r="650" spans="1:63" x14ac:dyDescent="0.35">
      <c r="A650">
        <v>649</v>
      </c>
      <c r="B650" t="s">
        <v>360</v>
      </c>
      <c r="C650" t="s">
        <v>7563</v>
      </c>
      <c r="D650" s="15" t="s">
        <v>1242</v>
      </c>
      <c r="E650" s="12" t="s">
        <v>93</v>
      </c>
      <c r="G650" s="12" t="s">
        <v>588</v>
      </c>
      <c r="H650" s="12" t="s">
        <v>589</v>
      </c>
      <c r="I650" s="12" t="s">
        <v>1185</v>
      </c>
      <c r="J650" s="12" t="s">
        <v>2402</v>
      </c>
      <c r="K650" s="12" t="s">
        <v>1945</v>
      </c>
      <c r="N650" s="16" t="s">
        <v>206</v>
      </c>
      <c r="O650" s="16" t="s">
        <v>1186</v>
      </c>
      <c r="P650" s="12" t="s">
        <v>1187</v>
      </c>
      <c r="Q650" s="16">
        <v>2023</v>
      </c>
      <c r="R650" s="16">
        <v>0</v>
      </c>
      <c r="S650" s="16">
        <v>0</v>
      </c>
      <c r="T650" s="16">
        <v>0</v>
      </c>
      <c r="V650" s="12" t="s">
        <v>204</v>
      </c>
      <c r="W650" s="12" t="s">
        <v>204</v>
      </c>
      <c r="X650" s="16">
        <v>1</v>
      </c>
      <c r="Z650" s="16">
        <v>0</v>
      </c>
      <c r="AA650" s="16">
        <f t="shared" si="120"/>
        <v>0</v>
      </c>
      <c r="AB650" s="16">
        <v>0</v>
      </c>
      <c r="AC650" s="16">
        <v>0</v>
      </c>
      <c r="AD650" s="16">
        <f t="shared" si="110"/>
        <v>0</v>
      </c>
      <c r="AE650" s="16">
        <f t="shared" si="111"/>
        <v>0</v>
      </c>
      <c r="AF650" s="16">
        <f t="shared" si="112"/>
        <v>0</v>
      </c>
      <c r="AG650" s="16">
        <f t="shared" si="113"/>
        <v>0</v>
      </c>
      <c r="AH650" s="12">
        <v>0</v>
      </c>
      <c r="AI650" s="16">
        <f t="shared" si="114"/>
        <v>0</v>
      </c>
      <c r="AJ650" s="16">
        <f t="shared" si="115"/>
        <v>0</v>
      </c>
      <c r="AK650" s="16">
        <f t="shared" si="116"/>
        <v>0</v>
      </c>
      <c r="AL650" s="16">
        <f t="shared" si="117"/>
        <v>0</v>
      </c>
      <c r="AM650" s="16">
        <f t="shared" si="118"/>
        <v>0</v>
      </c>
      <c r="AN650" s="16">
        <f t="shared" si="119"/>
        <v>0</v>
      </c>
      <c r="AO650" s="12">
        <v>0</v>
      </c>
      <c r="AP650" s="16" t="s">
        <v>207</v>
      </c>
      <c r="AQ650" s="16" t="s">
        <v>207</v>
      </c>
      <c r="AS650" s="16" t="s">
        <v>2408</v>
      </c>
      <c r="AT650" s="16" t="s">
        <v>2407</v>
      </c>
      <c r="AW650" s="16" t="s">
        <v>593</v>
      </c>
      <c r="AX650" s="16" t="s">
        <v>204</v>
      </c>
      <c r="AY650" s="16" t="s">
        <v>204</v>
      </c>
      <c r="AZ650" s="16" t="s">
        <v>204</v>
      </c>
      <c r="BA650" s="16" t="s">
        <v>204</v>
      </c>
      <c r="BB650" s="16" t="s">
        <v>204</v>
      </c>
      <c r="BC650" s="16">
        <v>0</v>
      </c>
      <c r="BE650" s="16">
        <v>0</v>
      </c>
      <c r="BF650" s="16">
        <v>0</v>
      </c>
      <c r="BG650" s="16">
        <v>0</v>
      </c>
      <c r="BH650" s="16">
        <v>0</v>
      </c>
      <c r="BI650" s="16">
        <v>0</v>
      </c>
      <c r="BJ650" s="16">
        <v>0</v>
      </c>
      <c r="BK650" s="16">
        <v>0</v>
      </c>
    </row>
    <row r="651" spans="1:63" x14ac:dyDescent="0.35">
      <c r="A651">
        <v>650</v>
      </c>
      <c r="B651" t="s">
        <v>360</v>
      </c>
      <c r="C651" t="s">
        <v>7564</v>
      </c>
      <c r="D651" s="15" t="s">
        <v>1243</v>
      </c>
      <c r="E651" s="12" t="s">
        <v>93</v>
      </c>
      <c r="G651" s="12" t="s">
        <v>588</v>
      </c>
      <c r="H651" s="12" t="s">
        <v>589</v>
      </c>
      <c r="I651" s="12" t="s">
        <v>1185</v>
      </c>
      <c r="J651" s="12" t="s">
        <v>2402</v>
      </c>
      <c r="K651" s="12" t="s">
        <v>1945</v>
      </c>
      <c r="N651" s="16" t="s">
        <v>206</v>
      </c>
      <c r="O651" s="16" t="s">
        <v>1186</v>
      </c>
      <c r="P651" s="12" t="s">
        <v>1187</v>
      </c>
      <c r="Q651" s="16">
        <v>2023</v>
      </c>
      <c r="R651" s="16">
        <v>0</v>
      </c>
      <c r="S651" s="16">
        <v>0</v>
      </c>
      <c r="T651" s="16">
        <v>0</v>
      </c>
      <c r="V651" s="12" t="s">
        <v>204</v>
      </c>
      <c r="W651" s="12" t="s">
        <v>204</v>
      </c>
      <c r="X651" s="16">
        <v>1</v>
      </c>
      <c r="Z651" s="16">
        <v>0</v>
      </c>
      <c r="AA651" s="16">
        <f t="shared" si="120"/>
        <v>0</v>
      </c>
      <c r="AB651" s="16">
        <v>0</v>
      </c>
      <c r="AC651" s="16">
        <v>0</v>
      </c>
      <c r="AD651" s="16">
        <f t="shared" si="110"/>
        <v>0</v>
      </c>
      <c r="AE651" s="16">
        <f t="shared" si="111"/>
        <v>0</v>
      </c>
      <c r="AF651" s="16">
        <f t="shared" si="112"/>
        <v>0</v>
      </c>
      <c r="AG651" s="16">
        <f t="shared" si="113"/>
        <v>0</v>
      </c>
      <c r="AH651" s="12">
        <v>0</v>
      </c>
      <c r="AI651" s="16">
        <f t="shared" si="114"/>
        <v>0</v>
      </c>
      <c r="AJ651" s="16">
        <f t="shared" si="115"/>
        <v>0</v>
      </c>
      <c r="AK651" s="16">
        <f t="shared" si="116"/>
        <v>0</v>
      </c>
      <c r="AL651" s="16">
        <f t="shared" si="117"/>
        <v>0</v>
      </c>
      <c r="AM651" s="16">
        <f t="shared" si="118"/>
        <v>0</v>
      </c>
      <c r="AN651" s="16">
        <f t="shared" si="119"/>
        <v>0</v>
      </c>
      <c r="AO651" s="12">
        <v>0</v>
      </c>
      <c r="AP651" s="16" t="s">
        <v>207</v>
      </c>
      <c r="AQ651" s="16" t="s">
        <v>207</v>
      </c>
      <c r="AS651" s="16" t="s">
        <v>2408</v>
      </c>
      <c r="AT651" s="16" t="s">
        <v>2407</v>
      </c>
      <c r="AW651" s="16" t="s">
        <v>593</v>
      </c>
      <c r="AX651" s="16" t="s">
        <v>204</v>
      </c>
      <c r="AY651" s="16" t="s">
        <v>204</v>
      </c>
      <c r="AZ651" s="16" t="s">
        <v>204</v>
      </c>
      <c r="BA651" s="16" t="s">
        <v>204</v>
      </c>
      <c r="BB651" s="16" t="s">
        <v>204</v>
      </c>
      <c r="BC651" s="16">
        <v>0</v>
      </c>
      <c r="BE651" s="16">
        <v>0</v>
      </c>
      <c r="BF651" s="16">
        <v>0</v>
      </c>
      <c r="BG651" s="16">
        <v>0</v>
      </c>
      <c r="BH651" s="16">
        <v>0</v>
      </c>
      <c r="BI651" s="16">
        <v>0</v>
      </c>
      <c r="BJ651" s="16">
        <v>0</v>
      </c>
      <c r="BK651" s="16">
        <v>0</v>
      </c>
    </row>
    <row r="652" spans="1:63" x14ac:dyDescent="0.35">
      <c r="A652">
        <v>651</v>
      </c>
      <c r="B652" t="s">
        <v>360</v>
      </c>
      <c r="C652" t="s">
        <v>7565</v>
      </c>
      <c r="D652" s="15" t="s">
        <v>1244</v>
      </c>
      <c r="E652" s="12" t="s">
        <v>93</v>
      </c>
      <c r="G652" s="12" t="s">
        <v>588</v>
      </c>
      <c r="H652" s="12" t="s">
        <v>589</v>
      </c>
      <c r="I652" s="12" t="s">
        <v>1185</v>
      </c>
      <c r="J652" s="12" t="s">
        <v>2402</v>
      </c>
      <c r="K652" s="12" t="s">
        <v>1945</v>
      </c>
      <c r="N652" s="16" t="s">
        <v>206</v>
      </c>
      <c r="O652" s="16" t="s">
        <v>1186</v>
      </c>
      <c r="P652" s="12" t="s">
        <v>1187</v>
      </c>
      <c r="Q652" s="16">
        <v>2023</v>
      </c>
      <c r="R652" s="16">
        <v>0</v>
      </c>
      <c r="S652" s="16">
        <v>0</v>
      </c>
      <c r="T652" s="16">
        <v>0</v>
      </c>
      <c r="V652" s="12" t="s">
        <v>204</v>
      </c>
      <c r="W652" s="12" t="s">
        <v>204</v>
      </c>
      <c r="X652" s="16">
        <v>1</v>
      </c>
      <c r="Z652" s="16">
        <v>0</v>
      </c>
      <c r="AA652" s="16">
        <f t="shared" si="120"/>
        <v>0</v>
      </c>
      <c r="AB652" s="16">
        <v>0</v>
      </c>
      <c r="AC652" s="16">
        <v>0</v>
      </c>
      <c r="AD652" s="16">
        <f t="shared" si="110"/>
        <v>0</v>
      </c>
      <c r="AE652" s="16">
        <f t="shared" si="111"/>
        <v>0</v>
      </c>
      <c r="AF652" s="16">
        <f t="shared" si="112"/>
        <v>0</v>
      </c>
      <c r="AG652" s="16">
        <f t="shared" si="113"/>
        <v>0</v>
      </c>
      <c r="AH652" s="12">
        <v>0</v>
      </c>
      <c r="AI652" s="16">
        <f t="shared" si="114"/>
        <v>0</v>
      </c>
      <c r="AJ652" s="16">
        <f t="shared" si="115"/>
        <v>0</v>
      </c>
      <c r="AK652" s="16">
        <f t="shared" si="116"/>
        <v>0</v>
      </c>
      <c r="AL652" s="16">
        <f t="shared" si="117"/>
        <v>0</v>
      </c>
      <c r="AM652" s="16">
        <f t="shared" si="118"/>
        <v>0</v>
      </c>
      <c r="AN652" s="16">
        <f t="shared" si="119"/>
        <v>0</v>
      </c>
      <c r="AO652" s="12">
        <v>0</v>
      </c>
      <c r="AP652" s="16" t="s">
        <v>207</v>
      </c>
      <c r="AQ652" s="16" t="s">
        <v>207</v>
      </c>
      <c r="AS652" s="16" t="s">
        <v>2408</v>
      </c>
      <c r="AT652" s="16" t="s">
        <v>2407</v>
      </c>
      <c r="AW652" s="16" t="s">
        <v>593</v>
      </c>
      <c r="AX652" s="16" t="s">
        <v>204</v>
      </c>
      <c r="AY652" s="16" t="s">
        <v>204</v>
      </c>
      <c r="AZ652" s="16" t="s">
        <v>204</v>
      </c>
      <c r="BA652" s="16" t="s">
        <v>204</v>
      </c>
      <c r="BB652" s="16" t="s">
        <v>204</v>
      </c>
      <c r="BC652" s="16">
        <v>0</v>
      </c>
      <c r="BE652" s="16">
        <v>0</v>
      </c>
      <c r="BF652" s="16">
        <v>0</v>
      </c>
      <c r="BG652" s="16">
        <v>0</v>
      </c>
      <c r="BH652" s="16">
        <v>0</v>
      </c>
      <c r="BI652" s="16">
        <v>0</v>
      </c>
      <c r="BJ652" s="16">
        <v>0</v>
      </c>
      <c r="BK652" s="16">
        <v>0</v>
      </c>
    </row>
    <row r="653" spans="1:63" x14ac:dyDescent="0.35">
      <c r="A653">
        <v>652</v>
      </c>
      <c r="B653" t="s">
        <v>360</v>
      </c>
      <c r="C653" t="s">
        <v>7566</v>
      </c>
      <c r="D653" s="15" t="s">
        <v>1245</v>
      </c>
      <c r="E653" s="12" t="s">
        <v>93</v>
      </c>
      <c r="G653" s="12" t="s">
        <v>588</v>
      </c>
      <c r="H653" s="12" t="s">
        <v>589</v>
      </c>
      <c r="I653" s="12" t="s">
        <v>1185</v>
      </c>
      <c r="J653" s="12" t="s">
        <v>2402</v>
      </c>
      <c r="K653" s="12" t="s">
        <v>1945</v>
      </c>
      <c r="N653" s="16" t="s">
        <v>206</v>
      </c>
      <c r="O653" s="16" t="s">
        <v>1186</v>
      </c>
      <c r="P653" s="12" t="s">
        <v>1187</v>
      </c>
      <c r="Q653" s="16">
        <v>2023</v>
      </c>
      <c r="R653" s="16">
        <v>0</v>
      </c>
      <c r="S653" s="16">
        <v>0</v>
      </c>
      <c r="T653" s="16">
        <v>0</v>
      </c>
      <c r="V653" s="12" t="s">
        <v>204</v>
      </c>
      <c r="W653" s="12" t="s">
        <v>204</v>
      </c>
      <c r="X653" s="16">
        <v>1</v>
      </c>
      <c r="Z653" s="16">
        <v>0</v>
      </c>
      <c r="AA653" s="16">
        <f t="shared" si="120"/>
        <v>0</v>
      </c>
      <c r="AB653" s="16">
        <v>0</v>
      </c>
      <c r="AC653" s="16">
        <v>0</v>
      </c>
      <c r="AD653" s="16">
        <f t="shared" si="110"/>
        <v>0</v>
      </c>
      <c r="AE653" s="16">
        <f t="shared" si="111"/>
        <v>0</v>
      </c>
      <c r="AF653" s="16">
        <f t="shared" si="112"/>
        <v>0</v>
      </c>
      <c r="AG653" s="16">
        <f t="shared" si="113"/>
        <v>0</v>
      </c>
      <c r="AH653" s="12">
        <v>0</v>
      </c>
      <c r="AI653" s="16">
        <f t="shared" si="114"/>
        <v>0</v>
      </c>
      <c r="AJ653" s="16">
        <f t="shared" si="115"/>
        <v>0</v>
      </c>
      <c r="AK653" s="16">
        <f t="shared" si="116"/>
        <v>0</v>
      </c>
      <c r="AL653" s="16">
        <f t="shared" si="117"/>
        <v>0</v>
      </c>
      <c r="AM653" s="16">
        <f t="shared" si="118"/>
        <v>0</v>
      </c>
      <c r="AN653" s="16">
        <f t="shared" si="119"/>
        <v>0</v>
      </c>
      <c r="AO653" s="12">
        <v>0</v>
      </c>
      <c r="AP653" s="16" t="s">
        <v>207</v>
      </c>
      <c r="AQ653" s="16" t="s">
        <v>207</v>
      </c>
      <c r="AS653" s="16" t="s">
        <v>2408</v>
      </c>
      <c r="AT653" s="16" t="s">
        <v>2407</v>
      </c>
      <c r="AW653" s="16" t="s">
        <v>593</v>
      </c>
      <c r="AX653" s="16" t="s">
        <v>204</v>
      </c>
      <c r="AY653" s="16" t="s">
        <v>204</v>
      </c>
      <c r="AZ653" s="16" t="s">
        <v>204</v>
      </c>
      <c r="BA653" s="16" t="s">
        <v>204</v>
      </c>
      <c r="BB653" s="16" t="s">
        <v>204</v>
      </c>
      <c r="BC653" s="16">
        <v>0</v>
      </c>
      <c r="BE653" s="16">
        <v>0</v>
      </c>
      <c r="BF653" s="16">
        <v>0</v>
      </c>
      <c r="BG653" s="16">
        <v>0</v>
      </c>
      <c r="BH653" s="16">
        <v>0</v>
      </c>
      <c r="BI653" s="16">
        <v>0</v>
      </c>
      <c r="BJ653" s="16">
        <v>0</v>
      </c>
      <c r="BK653" s="16">
        <v>0</v>
      </c>
    </row>
    <row r="654" spans="1:63" x14ac:dyDescent="0.35">
      <c r="A654">
        <v>653</v>
      </c>
      <c r="B654" t="s">
        <v>360</v>
      </c>
      <c r="C654" t="s">
        <v>7567</v>
      </c>
      <c r="D654" s="15" t="s">
        <v>1246</v>
      </c>
      <c r="E654" s="12" t="s">
        <v>93</v>
      </c>
      <c r="G654" s="12" t="s">
        <v>588</v>
      </c>
      <c r="H654" s="12" t="s">
        <v>589</v>
      </c>
      <c r="I654" s="12" t="s">
        <v>1185</v>
      </c>
      <c r="J654" s="12" t="s">
        <v>2402</v>
      </c>
      <c r="K654" s="12" t="s">
        <v>1945</v>
      </c>
      <c r="N654" s="16" t="s">
        <v>206</v>
      </c>
      <c r="O654" s="16" t="s">
        <v>1186</v>
      </c>
      <c r="P654" s="12" t="s">
        <v>1187</v>
      </c>
      <c r="Q654" s="16">
        <v>2023</v>
      </c>
      <c r="R654" s="16">
        <v>0</v>
      </c>
      <c r="S654" s="16">
        <v>0</v>
      </c>
      <c r="T654" s="16">
        <v>0</v>
      </c>
      <c r="V654" s="12" t="s">
        <v>204</v>
      </c>
      <c r="W654" s="12" t="s">
        <v>204</v>
      </c>
      <c r="X654" s="16">
        <v>1</v>
      </c>
      <c r="Z654" s="16">
        <v>0</v>
      </c>
      <c r="AA654" s="16">
        <f t="shared" si="120"/>
        <v>0</v>
      </c>
      <c r="AB654" s="16">
        <v>0</v>
      </c>
      <c r="AC654" s="16">
        <v>0</v>
      </c>
      <c r="AD654" s="16">
        <f t="shared" si="110"/>
        <v>0</v>
      </c>
      <c r="AE654" s="16">
        <f t="shared" si="111"/>
        <v>0</v>
      </c>
      <c r="AF654" s="16">
        <f t="shared" si="112"/>
        <v>0</v>
      </c>
      <c r="AG654" s="16">
        <f t="shared" si="113"/>
        <v>0</v>
      </c>
      <c r="AH654" s="12">
        <v>0</v>
      </c>
      <c r="AI654" s="16">
        <f t="shared" si="114"/>
        <v>0</v>
      </c>
      <c r="AJ654" s="16">
        <f t="shared" si="115"/>
        <v>0</v>
      </c>
      <c r="AK654" s="16">
        <f t="shared" si="116"/>
        <v>0</v>
      </c>
      <c r="AL654" s="16">
        <f t="shared" si="117"/>
        <v>0</v>
      </c>
      <c r="AM654" s="16">
        <f t="shared" si="118"/>
        <v>0</v>
      </c>
      <c r="AN654" s="16">
        <f t="shared" si="119"/>
        <v>0</v>
      </c>
      <c r="AO654" s="12">
        <v>0</v>
      </c>
      <c r="AP654" s="16" t="s">
        <v>207</v>
      </c>
      <c r="AQ654" s="16" t="s">
        <v>207</v>
      </c>
      <c r="AS654" s="16" t="s">
        <v>2408</v>
      </c>
      <c r="AT654" s="16" t="s">
        <v>2407</v>
      </c>
      <c r="AW654" s="16" t="s">
        <v>593</v>
      </c>
      <c r="AX654" s="16" t="s">
        <v>204</v>
      </c>
      <c r="AY654" s="16" t="s">
        <v>204</v>
      </c>
      <c r="AZ654" s="16" t="s">
        <v>204</v>
      </c>
      <c r="BA654" s="16" t="s">
        <v>204</v>
      </c>
      <c r="BB654" s="16" t="s">
        <v>204</v>
      </c>
      <c r="BC654" s="16">
        <v>0</v>
      </c>
      <c r="BE654" s="16">
        <v>0</v>
      </c>
      <c r="BF654" s="16">
        <v>0</v>
      </c>
      <c r="BG654" s="16">
        <v>0</v>
      </c>
      <c r="BH654" s="16">
        <v>0</v>
      </c>
      <c r="BI654" s="16">
        <v>0</v>
      </c>
      <c r="BJ654" s="16">
        <v>0</v>
      </c>
      <c r="BK654" s="16">
        <v>0</v>
      </c>
    </row>
    <row r="655" spans="1:63" x14ac:dyDescent="0.35">
      <c r="A655">
        <v>654</v>
      </c>
      <c r="B655" t="s">
        <v>360</v>
      </c>
      <c r="C655" t="s">
        <v>7568</v>
      </c>
      <c r="D655" s="15" t="s">
        <v>1247</v>
      </c>
      <c r="E655" s="12" t="s">
        <v>93</v>
      </c>
      <c r="G655" s="12" t="s">
        <v>588</v>
      </c>
      <c r="H655" s="12" t="s">
        <v>589</v>
      </c>
      <c r="I655" s="12" t="s">
        <v>1185</v>
      </c>
      <c r="J655" s="12" t="s">
        <v>2402</v>
      </c>
      <c r="K655" s="12" t="s">
        <v>1945</v>
      </c>
      <c r="N655" s="16" t="s">
        <v>206</v>
      </c>
      <c r="O655" s="16" t="s">
        <v>1186</v>
      </c>
      <c r="P655" s="12" t="s">
        <v>1187</v>
      </c>
      <c r="Q655" s="16">
        <v>2023</v>
      </c>
      <c r="R655" s="16">
        <v>0</v>
      </c>
      <c r="S655" s="16">
        <v>0</v>
      </c>
      <c r="T655" s="16">
        <v>0</v>
      </c>
      <c r="V655" s="12" t="s">
        <v>204</v>
      </c>
      <c r="W655" s="12" t="s">
        <v>204</v>
      </c>
      <c r="X655" s="16">
        <v>1</v>
      </c>
      <c r="Z655" s="16">
        <v>0</v>
      </c>
      <c r="AA655" s="16">
        <f t="shared" si="120"/>
        <v>0</v>
      </c>
      <c r="AB655" s="16">
        <v>0</v>
      </c>
      <c r="AC655" s="16">
        <v>0</v>
      </c>
      <c r="AD655" s="16">
        <f t="shared" si="110"/>
        <v>0</v>
      </c>
      <c r="AE655" s="16">
        <f t="shared" si="111"/>
        <v>0</v>
      </c>
      <c r="AF655" s="16">
        <f t="shared" si="112"/>
        <v>0</v>
      </c>
      <c r="AG655" s="16">
        <f t="shared" si="113"/>
        <v>0</v>
      </c>
      <c r="AH655" s="12">
        <v>0</v>
      </c>
      <c r="AI655" s="16">
        <f t="shared" si="114"/>
        <v>0</v>
      </c>
      <c r="AJ655" s="16">
        <f t="shared" si="115"/>
        <v>0</v>
      </c>
      <c r="AK655" s="16">
        <f t="shared" si="116"/>
        <v>0</v>
      </c>
      <c r="AL655" s="16">
        <f t="shared" si="117"/>
        <v>0</v>
      </c>
      <c r="AM655" s="16">
        <f t="shared" si="118"/>
        <v>0</v>
      </c>
      <c r="AN655" s="16">
        <f t="shared" si="119"/>
        <v>0</v>
      </c>
      <c r="AO655" s="12">
        <v>0</v>
      </c>
      <c r="AP655" s="16" t="s">
        <v>207</v>
      </c>
      <c r="AQ655" s="16" t="s">
        <v>207</v>
      </c>
      <c r="AS655" s="16" t="s">
        <v>2408</v>
      </c>
      <c r="AT655" s="16" t="s">
        <v>2407</v>
      </c>
      <c r="AW655" s="16" t="s">
        <v>593</v>
      </c>
      <c r="AX655" s="16" t="s">
        <v>204</v>
      </c>
      <c r="AY655" s="16" t="s">
        <v>204</v>
      </c>
      <c r="AZ655" s="16" t="s">
        <v>204</v>
      </c>
      <c r="BA655" s="16" t="s">
        <v>204</v>
      </c>
      <c r="BB655" s="16" t="s">
        <v>204</v>
      </c>
      <c r="BC655" s="16">
        <v>0</v>
      </c>
      <c r="BE655" s="16">
        <v>0</v>
      </c>
      <c r="BF655" s="16">
        <v>0</v>
      </c>
      <c r="BG655" s="16">
        <v>0</v>
      </c>
      <c r="BH655" s="16">
        <v>0</v>
      </c>
      <c r="BI655" s="16">
        <v>0</v>
      </c>
      <c r="BJ655" s="16">
        <v>0</v>
      </c>
      <c r="BK655" s="16">
        <v>0</v>
      </c>
    </row>
    <row r="656" spans="1:63" x14ac:dyDescent="0.35">
      <c r="A656">
        <v>655</v>
      </c>
      <c r="B656" t="s">
        <v>360</v>
      </c>
      <c r="C656" t="s">
        <v>7569</v>
      </c>
      <c r="D656" s="15" t="s">
        <v>891</v>
      </c>
      <c r="E656" s="12" t="s">
        <v>93</v>
      </c>
      <c r="G656" s="12" t="s">
        <v>588</v>
      </c>
      <c r="H656" s="12" t="s">
        <v>589</v>
      </c>
      <c r="I656" s="12" t="s">
        <v>1185</v>
      </c>
      <c r="J656" s="12" t="s">
        <v>2402</v>
      </c>
      <c r="K656" s="12" t="s">
        <v>1945</v>
      </c>
      <c r="N656" s="16" t="s">
        <v>206</v>
      </c>
      <c r="O656" s="16" t="s">
        <v>1186</v>
      </c>
      <c r="P656" s="12" t="s">
        <v>1187</v>
      </c>
      <c r="Q656" s="16">
        <v>2023</v>
      </c>
      <c r="R656" s="16">
        <v>0</v>
      </c>
      <c r="S656" s="16">
        <v>0</v>
      </c>
      <c r="T656" s="16">
        <v>0</v>
      </c>
      <c r="V656" s="12" t="s">
        <v>204</v>
      </c>
      <c r="W656" s="12" t="s">
        <v>204</v>
      </c>
      <c r="X656" s="16">
        <v>1</v>
      </c>
      <c r="Z656" s="16">
        <v>0</v>
      </c>
      <c r="AA656" s="16">
        <f t="shared" si="120"/>
        <v>0</v>
      </c>
      <c r="AB656" s="16">
        <v>0</v>
      </c>
      <c r="AC656" s="16">
        <v>0</v>
      </c>
      <c r="AD656" s="16">
        <f t="shared" si="110"/>
        <v>0</v>
      </c>
      <c r="AE656" s="16">
        <f t="shared" si="111"/>
        <v>0</v>
      </c>
      <c r="AF656" s="16">
        <f t="shared" si="112"/>
        <v>0</v>
      </c>
      <c r="AG656" s="16">
        <f t="shared" si="113"/>
        <v>0</v>
      </c>
      <c r="AH656" s="12">
        <v>0</v>
      </c>
      <c r="AI656" s="16">
        <f t="shared" si="114"/>
        <v>0</v>
      </c>
      <c r="AJ656" s="16">
        <f t="shared" si="115"/>
        <v>0</v>
      </c>
      <c r="AK656" s="16">
        <f t="shared" si="116"/>
        <v>0</v>
      </c>
      <c r="AL656" s="16">
        <f t="shared" si="117"/>
        <v>0</v>
      </c>
      <c r="AM656" s="16">
        <f t="shared" si="118"/>
        <v>0</v>
      </c>
      <c r="AN656" s="16">
        <f t="shared" si="119"/>
        <v>0</v>
      </c>
      <c r="AO656" s="12">
        <v>0</v>
      </c>
      <c r="AP656" s="16" t="s">
        <v>207</v>
      </c>
      <c r="AQ656" s="16" t="s">
        <v>207</v>
      </c>
      <c r="AS656" s="16" t="s">
        <v>2408</v>
      </c>
      <c r="AT656" s="16" t="s">
        <v>2407</v>
      </c>
      <c r="AW656" s="16" t="s">
        <v>593</v>
      </c>
      <c r="AX656" s="16" t="s">
        <v>204</v>
      </c>
      <c r="AY656" s="16" t="s">
        <v>204</v>
      </c>
      <c r="AZ656" s="16" t="s">
        <v>204</v>
      </c>
      <c r="BA656" s="16" t="s">
        <v>204</v>
      </c>
      <c r="BB656" s="16" t="s">
        <v>204</v>
      </c>
      <c r="BC656" s="16">
        <v>0</v>
      </c>
      <c r="BE656" s="16">
        <v>0</v>
      </c>
      <c r="BF656" s="16">
        <v>0</v>
      </c>
      <c r="BG656" s="16">
        <v>0</v>
      </c>
      <c r="BH656" s="16">
        <v>0</v>
      </c>
      <c r="BI656" s="16">
        <v>0</v>
      </c>
      <c r="BJ656" s="16">
        <v>0</v>
      </c>
      <c r="BK656" s="16">
        <v>0</v>
      </c>
    </row>
    <row r="657" spans="1:63" x14ac:dyDescent="0.35">
      <c r="A657">
        <v>656</v>
      </c>
      <c r="B657" t="s">
        <v>360</v>
      </c>
      <c r="C657" t="s">
        <v>7570</v>
      </c>
      <c r="D657" s="15" t="s">
        <v>1248</v>
      </c>
      <c r="E657" s="12" t="s">
        <v>93</v>
      </c>
      <c r="G657" s="12" t="s">
        <v>588</v>
      </c>
      <c r="H657" s="12" t="s">
        <v>589</v>
      </c>
      <c r="I657" s="12" t="s">
        <v>1185</v>
      </c>
      <c r="J657" s="12" t="s">
        <v>2402</v>
      </c>
      <c r="K657" s="12" t="s">
        <v>1945</v>
      </c>
      <c r="N657" s="16" t="s">
        <v>206</v>
      </c>
      <c r="O657" s="16" t="s">
        <v>1186</v>
      </c>
      <c r="P657" s="12" t="s">
        <v>1187</v>
      </c>
      <c r="Q657" s="16">
        <v>2023</v>
      </c>
      <c r="R657" s="16">
        <v>0</v>
      </c>
      <c r="S657" s="16">
        <v>0</v>
      </c>
      <c r="T657" s="16">
        <v>0</v>
      </c>
      <c r="V657" s="12" t="s">
        <v>204</v>
      </c>
      <c r="W657" s="12" t="s">
        <v>204</v>
      </c>
      <c r="X657" s="16">
        <v>1</v>
      </c>
      <c r="Z657" s="16">
        <v>0</v>
      </c>
      <c r="AA657" s="16">
        <f t="shared" si="120"/>
        <v>0</v>
      </c>
      <c r="AB657" s="16">
        <v>0</v>
      </c>
      <c r="AC657" s="16">
        <v>0</v>
      </c>
      <c r="AD657" s="16">
        <f t="shared" si="110"/>
        <v>0</v>
      </c>
      <c r="AE657" s="16">
        <f t="shared" si="111"/>
        <v>0</v>
      </c>
      <c r="AF657" s="16">
        <f t="shared" si="112"/>
        <v>0</v>
      </c>
      <c r="AG657" s="16">
        <f t="shared" si="113"/>
        <v>0</v>
      </c>
      <c r="AH657" s="12">
        <v>0</v>
      </c>
      <c r="AI657" s="16">
        <f t="shared" si="114"/>
        <v>0</v>
      </c>
      <c r="AJ657" s="16">
        <f t="shared" si="115"/>
        <v>0</v>
      </c>
      <c r="AK657" s="16">
        <f t="shared" si="116"/>
        <v>0</v>
      </c>
      <c r="AL657" s="16">
        <f t="shared" si="117"/>
        <v>0</v>
      </c>
      <c r="AM657" s="16">
        <f t="shared" si="118"/>
        <v>0</v>
      </c>
      <c r="AN657" s="16">
        <f t="shared" si="119"/>
        <v>0</v>
      </c>
      <c r="AO657" s="12">
        <v>0</v>
      </c>
      <c r="AP657" s="16" t="s">
        <v>207</v>
      </c>
      <c r="AQ657" s="16" t="s">
        <v>207</v>
      </c>
      <c r="AS657" s="16" t="s">
        <v>2408</v>
      </c>
      <c r="AT657" s="16" t="s">
        <v>2407</v>
      </c>
      <c r="AW657" s="16" t="s">
        <v>593</v>
      </c>
      <c r="AX657" s="16" t="s">
        <v>204</v>
      </c>
      <c r="AY657" s="16" t="s">
        <v>204</v>
      </c>
      <c r="AZ657" s="16" t="s">
        <v>204</v>
      </c>
      <c r="BA657" s="16" t="s">
        <v>204</v>
      </c>
      <c r="BB657" s="16" t="s">
        <v>204</v>
      </c>
      <c r="BC657" s="16">
        <v>0</v>
      </c>
      <c r="BE657" s="16">
        <v>0</v>
      </c>
      <c r="BF657" s="16">
        <v>0</v>
      </c>
      <c r="BG657" s="16">
        <v>0</v>
      </c>
      <c r="BH657" s="16">
        <v>0</v>
      </c>
      <c r="BI657" s="16">
        <v>0</v>
      </c>
      <c r="BJ657" s="16">
        <v>0</v>
      </c>
      <c r="BK657" s="16">
        <v>0</v>
      </c>
    </row>
    <row r="658" spans="1:63" x14ac:dyDescent="0.35">
      <c r="A658">
        <v>657</v>
      </c>
      <c r="B658" t="s">
        <v>360</v>
      </c>
      <c r="C658" t="s">
        <v>7571</v>
      </c>
      <c r="D658" s="15" t="s">
        <v>1249</v>
      </c>
      <c r="E658" s="12" t="s">
        <v>93</v>
      </c>
      <c r="G658" s="12" t="s">
        <v>588</v>
      </c>
      <c r="H658" s="12" t="s">
        <v>589</v>
      </c>
      <c r="I658" s="12" t="s">
        <v>1185</v>
      </c>
      <c r="J658" s="12" t="s">
        <v>2402</v>
      </c>
      <c r="K658" s="12" t="s">
        <v>1945</v>
      </c>
      <c r="N658" s="16" t="s">
        <v>206</v>
      </c>
      <c r="O658" s="16" t="s">
        <v>1186</v>
      </c>
      <c r="P658" s="12" t="s">
        <v>1187</v>
      </c>
      <c r="Q658" s="16">
        <v>2023</v>
      </c>
      <c r="R658" s="16">
        <v>0</v>
      </c>
      <c r="S658" s="16">
        <v>0</v>
      </c>
      <c r="T658" s="16">
        <v>0</v>
      </c>
      <c r="V658" s="12" t="s">
        <v>204</v>
      </c>
      <c r="W658" s="12" t="s">
        <v>204</v>
      </c>
      <c r="X658" s="16">
        <v>1</v>
      </c>
      <c r="Z658" s="16">
        <v>0</v>
      </c>
      <c r="AA658" s="16">
        <f t="shared" si="120"/>
        <v>0</v>
      </c>
      <c r="AB658" s="16">
        <v>0</v>
      </c>
      <c r="AC658" s="16">
        <v>0</v>
      </c>
      <c r="AD658" s="16">
        <f t="shared" si="110"/>
        <v>0</v>
      </c>
      <c r="AE658" s="16">
        <f t="shared" si="111"/>
        <v>0</v>
      </c>
      <c r="AF658" s="16">
        <f t="shared" si="112"/>
        <v>0</v>
      </c>
      <c r="AG658" s="16">
        <f t="shared" si="113"/>
        <v>0</v>
      </c>
      <c r="AH658" s="12">
        <v>0</v>
      </c>
      <c r="AI658" s="16">
        <f t="shared" si="114"/>
        <v>0</v>
      </c>
      <c r="AJ658" s="16">
        <f t="shared" si="115"/>
        <v>0</v>
      </c>
      <c r="AK658" s="16">
        <f t="shared" si="116"/>
        <v>0</v>
      </c>
      <c r="AL658" s="16">
        <f t="shared" si="117"/>
        <v>0</v>
      </c>
      <c r="AM658" s="16">
        <f t="shared" si="118"/>
        <v>0</v>
      </c>
      <c r="AN658" s="16">
        <f t="shared" si="119"/>
        <v>0</v>
      </c>
      <c r="AO658" s="12">
        <v>0</v>
      </c>
      <c r="AP658" s="16" t="s">
        <v>207</v>
      </c>
      <c r="AQ658" s="16" t="s">
        <v>207</v>
      </c>
      <c r="AS658" s="16" t="s">
        <v>2408</v>
      </c>
      <c r="AT658" s="16" t="s">
        <v>2407</v>
      </c>
      <c r="AW658" s="16" t="s">
        <v>593</v>
      </c>
      <c r="AX658" s="16" t="s">
        <v>204</v>
      </c>
      <c r="AY658" s="16" t="s">
        <v>204</v>
      </c>
      <c r="AZ658" s="16" t="s">
        <v>204</v>
      </c>
      <c r="BA658" s="16" t="s">
        <v>204</v>
      </c>
      <c r="BB658" s="16" t="s">
        <v>204</v>
      </c>
      <c r="BC658" s="16">
        <v>0</v>
      </c>
      <c r="BE658" s="16">
        <v>0</v>
      </c>
      <c r="BF658" s="16">
        <v>0</v>
      </c>
      <c r="BG658" s="16">
        <v>0</v>
      </c>
      <c r="BH658" s="16">
        <v>0</v>
      </c>
      <c r="BI658" s="16">
        <v>0</v>
      </c>
      <c r="BJ658" s="16">
        <v>0</v>
      </c>
      <c r="BK658" s="16">
        <v>0</v>
      </c>
    </row>
    <row r="659" spans="1:63" x14ac:dyDescent="0.35">
      <c r="A659">
        <v>658</v>
      </c>
      <c r="B659" t="s">
        <v>360</v>
      </c>
      <c r="C659" t="s">
        <v>7572</v>
      </c>
      <c r="D659" s="15" t="s">
        <v>1250</v>
      </c>
      <c r="E659" s="12" t="s">
        <v>93</v>
      </c>
      <c r="G659" s="12" t="s">
        <v>588</v>
      </c>
      <c r="H659" s="12" t="s">
        <v>589</v>
      </c>
      <c r="I659" s="12" t="s">
        <v>1185</v>
      </c>
      <c r="J659" s="12" t="s">
        <v>2402</v>
      </c>
      <c r="K659" s="12" t="s">
        <v>1945</v>
      </c>
      <c r="N659" s="16" t="s">
        <v>206</v>
      </c>
      <c r="O659" s="16" t="s">
        <v>1186</v>
      </c>
      <c r="P659" s="12" t="s">
        <v>1187</v>
      </c>
      <c r="Q659" s="16">
        <v>2023</v>
      </c>
      <c r="R659" s="16">
        <v>0</v>
      </c>
      <c r="S659" s="16">
        <v>0</v>
      </c>
      <c r="T659" s="16">
        <v>0</v>
      </c>
      <c r="V659" s="12" t="s">
        <v>204</v>
      </c>
      <c r="W659" s="12" t="s">
        <v>204</v>
      </c>
      <c r="X659" s="16">
        <v>1</v>
      </c>
      <c r="Y659" s="16">
        <v>0</v>
      </c>
      <c r="Z659" s="16">
        <v>0</v>
      </c>
      <c r="AA659" s="16">
        <f t="shared" si="120"/>
        <v>0</v>
      </c>
      <c r="AB659" s="16">
        <v>0</v>
      </c>
      <c r="AC659" s="16">
        <v>0</v>
      </c>
      <c r="AD659" s="16">
        <f t="shared" si="110"/>
        <v>0</v>
      </c>
      <c r="AE659" s="16">
        <f t="shared" si="111"/>
        <v>0</v>
      </c>
      <c r="AF659" s="16">
        <f t="shared" si="112"/>
        <v>0</v>
      </c>
      <c r="AG659" s="16">
        <f t="shared" si="113"/>
        <v>0</v>
      </c>
      <c r="AH659" s="12">
        <v>0</v>
      </c>
      <c r="AI659" s="16">
        <f t="shared" si="114"/>
        <v>0</v>
      </c>
      <c r="AJ659" s="16">
        <f t="shared" si="115"/>
        <v>0</v>
      </c>
      <c r="AK659" s="16">
        <f t="shared" si="116"/>
        <v>0</v>
      </c>
      <c r="AL659" s="16">
        <f t="shared" si="117"/>
        <v>0</v>
      </c>
      <c r="AM659" s="16">
        <f t="shared" si="118"/>
        <v>0</v>
      </c>
      <c r="AN659" s="16">
        <f t="shared" si="119"/>
        <v>0</v>
      </c>
      <c r="AO659" s="12">
        <v>0</v>
      </c>
      <c r="AP659" s="16" t="s">
        <v>207</v>
      </c>
      <c r="AQ659" s="16" t="s">
        <v>207</v>
      </c>
      <c r="AS659" s="16" t="s">
        <v>2408</v>
      </c>
      <c r="AT659" s="16" t="s">
        <v>2407</v>
      </c>
      <c r="AW659" s="16" t="s">
        <v>593</v>
      </c>
      <c r="AX659" s="16" t="s">
        <v>204</v>
      </c>
      <c r="AY659" s="16" t="s">
        <v>204</v>
      </c>
      <c r="AZ659" s="16" t="s">
        <v>204</v>
      </c>
      <c r="BA659" s="16" t="s">
        <v>204</v>
      </c>
      <c r="BB659" s="16" t="s">
        <v>204</v>
      </c>
      <c r="BC659" s="16">
        <v>0</v>
      </c>
      <c r="BE659" s="16">
        <v>0</v>
      </c>
      <c r="BF659" s="16">
        <v>0</v>
      </c>
      <c r="BG659" s="16">
        <v>0</v>
      </c>
      <c r="BH659" s="16">
        <v>0</v>
      </c>
      <c r="BI659" s="16">
        <v>0</v>
      </c>
      <c r="BJ659" s="16">
        <v>0</v>
      </c>
      <c r="BK659" s="16">
        <v>0</v>
      </c>
    </row>
    <row r="660" spans="1:63" x14ac:dyDescent="0.35">
      <c r="A660">
        <v>659</v>
      </c>
      <c r="B660" t="s">
        <v>360</v>
      </c>
      <c r="C660" t="s">
        <v>7573</v>
      </c>
      <c r="D660" s="15" t="s">
        <v>1251</v>
      </c>
      <c r="E660" s="12" t="s">
        <v>93</v>
      </c>
      <c r="G660" s="12" t="s">
        <v>588</v>
      </c>
      <c r="H660" s="12" t="s">
        <v>589</v>
      </c>
      <c r="I660" s="12" t="s">
        <v>1185</v>
      </c>
      <c r="J660" s="12" t="s">
        <v>2402</v>
      </c>
      <c r="K660" s="12" t="s">
        <v>1945</v>
      </c>
      <c r="N660" s="16" t="s">
        <v>206</v>
      </c>
      <c r="O660" s="16" t="s">
        <v>1186</v>
      </c>
      <c r="P660" s="12" t="s">
        <v>1187</v>
      </c>
      <c r="Q660" s="16">
        <v>2023</v>
      </c>
      <c r="R660" s="16">
        <v>0</v>
      </c>
      <c r="S660" s="16">
        <v>0</v>
      </c>
      <c r="T660" s="16">
        <v>0</v>
      </c>
      <c r="V660" s="12" t="s">
        <v>204</v>
      </c>
      <c r="W660" s="12" t="s">
        <v>204</v>
      </c>
      <c r="X660" s="16">
        <v>1</v>
      </c>
      <c r="Y660" s="16">
        <v>0</v>
      </c>
      <c r="Z660" s="16">
        <v>0</v>
      </c>
      <c r="AA660" s="16">
        <f t="shared" si="120"/>
        <v>0</v>
      </c>
      <c r="AB660" s="16">
        <v>0</v>
      </c>
      <c r="AC660" s="16">
        <v>0</v>
      </c>
      <c r="AD660" s="16">
        <f t="shared" si="110"/>
        <v>0</v>
      </c>
      <c r="AE660" s="16">
        <f t="shared" si="111"/>
        <v>0</v>
      </c>
      <c r="AF660" s="16">
        <f t="shared" si="112"/>
        <v>0</v>
      </c>
      <c r="AG660" s="16">
        <f t="shared" si="113"/>
        <v>0</v>
      </c>
      <c r="AH660" s="12">
        <v>0</v>
      </c>
      <c r="AI660" s="16">
        <f t="shared" si="114"/>
        <v>0</v>
      </c>
      <c r="AJ660" s="16">
        <f t="shared" si="115"/>
        <v>0</v>
      </c>
      <c r="AK660" s="16">
        <f t="shared" si="116"/>
        <v>0</v>
      </c>
      <c r="AL660" s="16">
        <f t="shared" si="117"/>
        <v>0</v>
      </c>
      <c r="AM660" s="16">
        <f t="shared" si="118"/>
        <v>0</v>
      </c>
      <c r="AN660" s="16">
        <f t="shared" si="119"/>
        <v>0</v>
      </c>
      <c r="AO660" s="12">
        <v>0</v>
      </c>
      <c r="AP660" s="16" t="s">
        <v>207</v>
      </c>
      <c r="AQ660" s="16" t="s">
        <v>207</v>
      </c>
      <c r="AS660" s="16" t="s">
        <v>2408</v>
      </c>
      <c r="AT660" s="16" t="s">
        <v>2407</v>
      </c>
      <c r="AW660" s="16" t="s">
        <v>593</v>
      </c>
      <c r="AX660" s="16" t="s">
        <v>204</v>
      </c>
      <c r="AY660" s="16" t="s">
        <v>204</v>
      </c>
      <c r="AZ660" s="16" t="s">
        <v>204</v>
      </c>
      <c r="BA660" s="16" t="s">
        <v>204</v>
      </c>
      <c r="BB660" s="16" t="s">
        <v>204</v>
      </c>
      <c r="BC660" s="16">
        <v>0</v>
      </c>
      <c r="BE660" s="16">
        <v>0</v>
      </c>
      <c r="BF660" s="16">
        <v>0</v>
      </c>
      <c r="BG660" s="16">
        <v>0</v>
      </c>
      <c r="BH660" s="16">
        <v>0</v>
      </c>
      <c r="BI660" s="16">
        <v>0</v>
      </c>
      <c r="BJ660" s="16">
        <v>0</v>
      </c>
      <c r="BK660" s="16">
        <v>0</v>
      </c>
    </row>
    <row r="661" spans="1:63" x14ac:dyDescent="0.35">
      <c r="A661">
        <v>660</v>
      </c>
      <c r="B661" t="s">
        <v>360</v>
      </c>
      <c r="C661" t="s">
        <v>7574</v>
      </c>
      <c r="D661" s="15" t="s">
        <v>1252</v>
      </c>
      <c r="E661" s="12" t="s">
        <v>93</v>
      </c>
      <c r="G661" s="12" t="s">
        <v>588</v>
      </c>
      <c r="H661" s="12" t="s">
        <v>589</v>
      </c>
      <c r="I661" s="12" t="s">
        <v>1185</v>
      </c>
      <c r="J661" s="12" t="s">
        <v>2402</v>
      </c>
      <c r="K661" s="12" t="s">
        <v>1945</v>
      </c>
      <c r="N661" s="16" t="s">
        <v>206</v>
      </c>
      <c r="O661" s="16" t="s">
        <v>1186</v>
      </c>
      <c r="P661" s="12" t="s">
        <v>1187</v>
      </c>
      <c r="Q661" s="16">
        <v>2023</v>
      </c>
      <c r="R661" s="16">
        <v>0</v>
      </c>
      <c r="S661" s="16">
        <v>0</v>
      </c>
      <c r="T661" s="16">
        <v>0</v>
      </c>
      <c r="V661" s="12" t="s">
        <v>204</v>
      </c>
      <c r="W661" s="12" t="s">
        <v>204</v>
      </c>
      <c r="X661" s="16">
        <v>1</v>
      </c>
      <c r="Y661" s="16">
        <v>0</v>
      </c>
      <c r="Z661" s="16">
        <v>0</v>
      </c>
      <c r="AA661" s="16">
        <f t="shared" si="120"/>
        <v>0</v>
      </c>
      <c r="AB661" s="16">
        <v>0</v>
      </c>
      <c r="AC661" s="16">
        <v>0</v>
      </c>
      <c r="AD661" s="16">
        <f t="shared" si="110"/>
        <v>0</v>
      </c>
      <c r="AE661" s="16">
        <f t="shared" si="111"/>
        <v>0</v>
      </c>
      <c r="AF661" s="16">
        <f t="shared" si="112"/>
        <v>0</v>
      </c>
      <c r="AG661" s="16">
        <f t="shared" si="113"/>
        <v>0</v>
      </c>
      <c r="AH661" s="12">
        <v>0</v>
      </c>
      <c r="AI661" s="16">
        <f t="shared" si="114"/>
        <v>0</v>
      </c>
      <c r="AJ661" s="16">
        <f t="shared" si="115"/>
        <v>0</v>
      </c>
      <c r="AK661" s="16">
        <f t="shared" si="116"/>
        <v>0</v>
      </c>
      <c r="AL661" s="16">
        <f t="shared" si="117"/>
        <v>0</v>
      </c>
      <c r="AM661" s="16">
        <f t="shared" si="118"/>
        <v>0</v>
      </c>
      <c r="AN661" s="16">
        <f t="shared" si="119"/>
        <v>0</v>
      </c>
      <c r="AO661" s="12">
        <v>0</v>
      </c>
      <c r="AP661" s="16" t="s">
        <v>207</v>
      </c>
      <c r="AQ661" s="16" t="s">
        <v>207</v>
      </c>
      <c r="AS661" s="16" t="s">
        <v>2408</v>
      </c>
      <c r="AT661" s="16" t="s">
        <v>2407</v>
      </c>
      <c r="AW661" s="16" t="s">
        <v>593</v>
      </c>
      <c r="AX661" s="16" t="s">
        <v>204</v>
      </c>
      <c r="AY661" s="16" t="s">
        <v>204</v>
      </c>
      <c r="AZ661" s="16" t="s">
        <v>204</v>
      </c>
      <c r="BA661" s="16" t="s">
        <v>204</v>
      </c>
      <c r="BB661" s="16" t="s">
        <v>204</v>
      </c>
      <c r="BC661" s="16">
        <v>0</v>
      </c>
      <c r="BE661" s="16">
        <v>0</v>
      </c>
      <c r="BF661" s="16">
        <v>0</v>
      </c>
      <c r="BG661" s="16">
        <v>0</v>
      </c>
      <c r="BH661" s="16">
        <v>0</v>
      </c>
      <c r="BI661" s="16">
        <v>0</v>
      </c>
      <c r="BJ661" s="16">
        <v>0</v>
      </c>
      <c r="BK661" s="16">
        <v>0</v>
      </c>
    </row>
    <row r="662" spans="1:63" x14ac:dyDescent="0.35">
      <c r="A662">
        <v>661</v>
      </c>
      <c r="B662" t="s">
        <v>360</v>
      </c>
      <c r="C662" t="s">
        <v>7575</v>
      </c>
      <c r="D662" s="15" t="s">
        <v>1253</v>
      </c>
      <c r="E662" s="12" t="s">
        <v>93</v>
      </c>
      <c r="G662" s="12" t="s">
        <v>588</v>
      </c>
      <c r="H662" s="12" t="s">
        <v>589</v>
      </c>
      <c r="I662" s="12" t="s">
        <v>1185</v>
      </c>
      <c r="J662" s="12" t="s">
        <v>2402</v>
      </c>
      <c r="K662" s="12" t="s">
        <v>1945</v>
      </c>
      <c r="N662" s="16" t="s">
        <v>206</v>
      </c>
      <c r="O662" s="16" t="s">
        <v>1186</v>
      </c>
      <c r="P662" s="12" t="s">
        <v>1187</v>
      </c>
      <c r="Q662" s="16">
        <v>2023</v>
      </c>
      <c r="R662" s="16">
        <v>0</v>
      </c>
      <c r="S662" s="16">
        <v>0</v>
      </c>
      <c r="T662" s="16">
        <v>0</v>
      </c>
      <c r="V662" s="12" t="s">
        <v>204</v>
      </c>
      <c r="W662" s="12" t="s">
        <v>204</v>
      </c>
      <c r="X662" s="16">
        <v>1</v>
      </c>
      <c r="Y662" s="16">
        <v>0</v>
      </c>
      <c r="Z662" s="16">
        <v>0</v>
      </c>
      <c r="AA662" s="16">
        <f t="shared" si="120"/>
        <v>0</v>
      </c>
      <c r="AB662" s="16">
        <v>0</v>
      </c>
      <c r="AC662" s="16">
        <v>0</v>
      </c>
      <c r="AD662" s="16">
        <f t="shared" si="110"/>
        <v>0</v>
      </c>
      <c r="AE662" s="16">
        <f t="shared" si="111"/>
        <v>0</v>
      </c>
      <c r="AF662" s="16">
        <f t="shared" si="112"/>
        <v>0</v>
      </c>
      <c r="AG662" s="16">
        <f t="shared" si="113"/>
        <v>0</v>
      </c>
      <c r="AH662" s="12">
        <v>0</v>
      </c>
      <c r="AI662" s="16">
        <f t="shared" si="114"/>
        <v>0</v>
      </c>
      <c r="AJ662" s="16">
        <f t="shared" si="115"/>
        <v>0</v>
      </c>
      <c r="AK662" s="16">
        <f t="shared" si="116"/>
        <v>0</v>
      </c>
      <c r="AL662" s="16">
        <f t="shared" si="117"/>
        <v>0</v>
      </c>
      <c r="AM662" s="16">
        <f t="shared" si="118"/>
        <v>0</v>
      </c>
      <c r="AN662" s="16">
        <f t="shared" si="119"/>
        <v>0</v>
      </c>
      <c r="AO662" s="12">
        <v>0</v>
      </c>
      <c r="AP662" s="16" t="s">
        <v>207</v>
      </c>
      <c r="AQ662" s="16" t="s">
        <v>207</v>
      </c>
      <c r="AS662" s="16" t="s">
        <v>2408</v>
      </c>
      <c r="AT662" s="16" t="s">
        <v>2407</v>
      </c>
      <c r="AW662" s="16" t="s">
        <v>593</v>
      </c>
      <c r="AX662" s="16" t="s">
        <v>204</v>
      </c>
      <c r="AY662" s="16" t="s">
        <v>204</v>
      </c>
      <c r="AZ662" s="16" t="s">
        <v>204</v>
      </c>
      <c r="BA662" s="16" t="s">
        <v>204</v>
      </c>
      <c r="BB662" s="16" t="s">
        <v>204</v>
      </c>
      <c r="BC662" s="16">
        <v>0</v>
      </c>
      <c r="BE662" s="16">
        <v>0</v>
      </c>
      <c r="BF662" s="16">
        <v>0</v>
      </c>
      <c r="BG662" s="16">
        <v>0</v>
      </c>
      <c r="BH662" s="16">
        <v>0</v>
      </c>
      <c r="BI662" s="16">
        <v>0</v>
      </c>
      <c r="BJ662" s="16">
        <v>0</v>
      </c>
      <c r="BK662" s="16">
        <v>0</v>
      </c>
    </row>
    <row r="663" spans="1:63" x14ac:dyDescent="0.35">
      <c r="A663">
        <v>662</v>
      </c>
      <c r="B663" t="s">
        <v>360</v>
      </c>
      <c r="C663" t="s">
        <v>7576</v>
      </c>
      <c r="D663" s="15" t="s">
        <v>1254</v>
      </c>
      <c r="E663" s="12" t="s">
        <v>93</v>
      </c>
      <c r="G663" s="12" t="s">
        <v>588</v>
      </c>
      <c r="H663" s="12" t="s">
        <v>589</v>
      </c>
      <c r="I663" s="12" t="s">
        <v>1185</v>
      </c>
      <c r="J663" s="12" t="s">
        <v>2402</v>
      </c>
      <c r="K663" s="12" t="s">
        <v>1945</v>
      </c>
      <c r="N663" s="16" t="s">
        <v>206</v>
      </c>
      <c r="O663" s="16" t="s">
        <v>1186</v>
      </c>
      <c r="P663" s="12" t="s">
        <v>1187</v>
      </c>
      <c r="Q663" s="16">
        <v>2023</v>
      </c>
      <c r="R663" s="16">
        <v>0</v>
      </c>
      <c r="S663" s="16">
        <v>0</v>
      </c>
      <c r="T663" s="16">
        <v>0</v>
      </c>
      <c r="V663" s="12" t="s">
        <v>204</v>
      </c>
      <c r="W663" s="12" t="s">
        <v>204</v>
      </c>
      <c r="X663" s="16">
        <v>1</v>
      </c>
      <c r="Y663" s="16">
        <v>0</v>
      </c>
      <c r="Z663" s="16">
        <v>0</v>
      </c>
      <c r="AA663" s="16">
        <f t="shared" si="120"/>
        <v>0</v>
      </c>
      <c r="AB663" s="16">
        <v>0</v>
      </c>
      <c r="AC663" s="16">
        <v>0</v>
      </c>
      <c r="AD663" s="16">
        <f t="shared" si="110"/>
        <v>0</v>
      </c>
      <c r="AE663" s="16">
        <f t="shared" si="111"/>
        <v>0</v>
      </c>
      <c r="AF663" s="16">
        <f t="shared" si="112"/>
        <v>0</v>
      </c>
      <c r="AG663" s="16">
        <f t="shared" si="113"/>
        <v>0</v>
      </c>
      <c r="AH663" s="12">
        <v>0</v>
      </c>
      <c r="AI663" s="16">
        <f t="shared" si="114"/>
        <v>0</v>
      </c>
      <c r="AJ663" s="16">
        <f t="shared" si="115"/>
        <v>0</v>
      </c>
      <c r="AK663" s="16">
        <f t="shared" si="116"/>
        <v>0</v>
      </c>
      <c r="AL663" s="16">
        <f t="shared" si="117"/>
        <v>0</v>
      </c>
      <c r="AM663" s="16">
        <f t="shared" si="118"/>
        <v>0</v>
      </c>
      <c r="AN663" s="16">
        <f t="shared" si="119"/>
        <v>0</v>
      </c>
      <c r="AO663" s="12">
        <v>0</v>
      </c>
      <c r="AP663" s="16" t="s">
        <v>207</v>
      </c>
      <c r="AQ663" s="16" t="s">
        <v>207</v>
      </c>
      <c r="AS663" s="16" t="s">
        <v>2408</v>
      </c>
      <c r="AT663" s="16" t="s">
        <v>2407</v>
      </c>
      <c r="AW663" s="16" t="s">
        <v>593</v>
      </c>
      <c r="AX663" s="16" t="s">
        <v>204</v>
      </c>
      <c r="AY663" s="16" t="s">
        <v>204</v>
      </c>
      <c r="AZ663" s="16" t="s">
        <v>204</v>
      </c>
      <c r="BA663" s="16" t="s">
        <v>204</v>
      </c>
      <c r="BB663" s="16" t="s">
        <v>204</v>
      </c>
      <c r="BC663" s="16">
        <v>0</v>
      </c>
      <c r="BE663" s="16">
        <v>0</v>
      </c>
      <c r="BF663" s="16">
        <v>0</v>
      </c>
      <c r="BG663" s="16">
        <v>0</v>
      </c>
      <c r="BH663" s="16">
        <v>0</v>
      </c>
      <c r="BI663" s="16">
        <v>0</v>
      </c>
      <c r="BJ663" s="16">
        <v>0</v>
      </c>
      <c r="BK663" s="16">
        <v>0</v>
      </c>
    </row>
    <row r="664" spans="1:63" x14ac:dyDescent="0.35">
      <c r="A664">
        <v>663</v>
      </c>
      <c r="B664" t="s">
        <v>360</v>
      </c>
      <c r="C664" t="s">
        <v>7577</v>
      </c>
      <c r="D664" s="15" t="s">
        <v>1255</v>
      </c>
      <c r="E664" s="12" t="s">
        <v>93</v>
      </c>
      <c r="G664" s="12" t="s">
        <v>588</v>
      </c>
      <c r="H664" s="12" t="s">
        <v>589</v>
      </c>
      <c r="I664" s="12" t="s">
        <v>1185</v>
      </c>
      <c r="J664" s="12" t="s">
        <v>2402</v>
      </c>
      <c r="K664" s="12" t="s">
        <v>1945</v>
      </c>
      <c r="N664" s="16" t="s">
        <v>206</v>
      </c>
      <c r="O664" s="16" t="s">
        <v>1186</v>
      </c>
      <c r="P664" s="12" t="s">
        <v>1187</v>
      </c>
      <c r="Q664" s="16">
        <v>2023</v>
      </c>
      <c r="R664" s="16">
        <v>0</v>
      </c>
      <c r="S664" s="16">
        <v>0</v>
      </c>
      <c r="T664" s="16">
        <v>0</v>
      </c>
      <c r="V664" s="12" t="s">
        <v>204</v>
      </c>
      <c r="W664" s="12" t="s">
        <v>204</v>
      </c>
      <c r="X664" s="16">
        <v>1</v>
      </c>
      <c r="Y664" s="16">
        <v>0</v>
      </c>
      <c r="Z664" s="16">
        <v>0</v>
      </c>
      <c r="AA664" s="16">
        <f t="shared" si="120"/>
        <v>0</v>
      </c>
      <c r="AB664" s="16">
        <v>0</v>
      </c>
      <c r="AC664" s="16">
        <v>0</v>
      </c>
      <c r="AD664" s="16">
        <f t="shared" si="110"/>
        <v>0</v>
      </c>
      <c r="AE664" s="16">
        <f t="shared" si="111"/>
        <v>0</v>
      </c>
      <c r="AF664" s="16">
        <f t="shared" si="112"/>
        <v>0</v>
      </c>
      <c r="AG664" s="16">
        <f t="shared" si="113"/>
        <v>0</v>
      </c>
      <c r="AH664" s="12">
        <v>0</v>
      </c>
      <c r="AI664" s="16">
        <f t="shared" si="114"/>
        <v>0</v>
      </c>
      <c r="AJ664" s="16">
        <f t="shared" si="115"/>
        <v>0</v>
      </c>
      <c r="AK664" s="16">
        <f t="shared" si="116"/>
        <v>0</v>
      </c>
      <c r="AL664" s="16">
        <f t="shared" si="117"/>
        <v>0</v>
      </c>
      <c r="AM664" s="16">
        <f t="shared" si="118"/>
        <v>0</v>
      </c>
      <c r="AN664" s="16">
        <f t="shared" si="119"/>
        <v>0</v>
      </c>
      <c r="AO664" s="12">
        <v>0</v>
      </c>
      <c r="AP664" s="16" t="s">
        <v>207</v>
      </c>
      <c r="AQ664" s="16" t="s">
        <v>207</v>
      </c>
      <c r="AS664" s="16" t="s">
        <v>2408</v>
      </c>
      <c r="AT664" s="16" t="s">
        <v>2407</v>
      </c>
      <c r="AW664" s="16" t="s">
        <v>593</v>
      </c>
      <c r="AX664" s="16" t="s">
        <v>204</v>
      </c>
      <c r="AY664" s="16" t="s">
        <v>204</v>
      </c>
      <c r="AZ664" s="16" t="s">
        <v>204</v>
      </c>
      <c r="BA664" s="16" t="s">
        <v>204</v>
      </c>
      <c r="BB664" s="16" t="s">
        <v>204</v>
      </c>
      <c r="BC664" s="16">
        <v>0</v>
      </c>
      <c r="BE664" s="16">
        <v>0</v>
      </c>
      <c r="BF664" s="16">
        <v>0</v>
      </c>
      <c r="BG664" s="16">
        <v>0</v>
      </c>
      <c r="BH664" s="16">
        <v>0</v>
      </c>
      <c r="BI664" s="16">
        <v>0</v>
      </c>
      <c r="BJ664" s="16">
        <v>0</v>
      </c>
      <c r="BK664" s="16">
        <v>0</v>
      </c>
    </row>
    <row r="665" spans="1:63" x14ac:dyDescent="0.35">
      <c r="A665">
        <v>664</v>
      </c>
      <c r="B665" t="s">
        <v>360</v>
      </c>
      <c r="C665" t="s">
        <v>7578</v>
      </c>
      <c r="D665" s="15" t="s">
        <v>1256</v>
      </c>
      <c r="E665" s="12" t="s">
        <v>93</v>
      </c>
      <c r="G665" s="12" t="s">
        <v>588</v>
      </c>
      <c r="H665" s="12" t="s">
        <v>589</v>
      </c>
      <c r="I665" s="12" t="s">
        <v>1185</v>
      </c>
      <c r="J665" s="12" t="s">
        <v>2402</v>
      </c>
      <c r="K665" s="12" t="s">
        <v>1945</v>
      </c>
      <c r="N665" s="16" t="s">
        <v>206</v>
      </c>
      <c r="O665" s="16" t="s">
        <v>1186</v>
      </c>
      <c r="P665" s="12" t="s">
        <v>1187</v>
      </c>
      <c r="Q665" s="16">
        <v>2023</v>
      </c>
      <c r="R665" s="16">
        <v>0</v>
      </c>
      <c r="S665" s="16">
        <v>0</v>
      </c>
      <c r="T665" s="16">
        <v>0</v>
      </c>
      <c r="V665" s="12" t="s">
        <v>204</v>
      </c>
      <c r="W665" s="12" t="s">
        <v>204</v>
      </c>
      <c r="X665" s="16">
        <v>1</v>
      </c>
      <c r="Y665" s="16">
        <v>0</v>
      </c>
      <c r="Z665" s="16">
        <v>0</v>
      </c>
      <c r="AA665" s="16">
        <f t="shared" si="120"/>
        <v>0</v>
      </c>
      <c r="AB665" s="16">
        <v>0</v>
      </c>
      <c r="AC665" s="16">
        <v>0</v>
      </c>
      <c r="AD665" s="16">
        <f t="shared" si="110"/>
        <v>0</v>
      </c>
      <c r="AE665" s="16">
        <f t="shared" si="111"/>
        <v>0</v>
      </c>
      <c r="AF665" s="16">
        <f t="shared" si="112"/>
        <v>0</v>
      </c>
      <c r="AG665" s="16">
        <f t="shared" si="113"/>
        <v>0</v>
      </c>
      <c r="AH665" s="12">
        <v>0</v>
      </c>
      <c r="AI665" s="16">
        <f t="shared" si="114"/>
        <v>0</v>
      </c>
      <c r="AJ665" s="16">
        <f t="shared" si="115"/>
        <v>0</v>
      </c>
      <c r="AK665" s="16">
        <f t="shared" si="116"/>
        <v>0</v>
      </c>
      <c r="AL665" s="16">
        <f t="shared" si="117"/>
        <v>0</v>
      </c>
      <c r="AM665" s="16">
        <f t="shared" si="118"/>
        <v>0</v>
      </c>
      <c r="AN665" s="16">
        <f t="shared" si="119"/>
        <v>0</v>
      </c>
      <c r="AO665" s="12">
        <v>0</v>
      </c>
      <c r="AP665" s="16" t="s">
        <v>207</v>
      </c>
      <c r="AQ665" s="16" t="s">
        <v>207</v>
      </c>
      <c r="AS665" s="16" t="s">
        <v>2408</v>
      </c>
      <c r="AT665" s="16" t="s">
        <v>2407</v>
      </c>
      <c r="AW665" s="16" t="s">
        <v>593</v>
      </c>
      <c r="AX665" s="16" t="s">
        <v>204</v>
      </c>
      <c r="AY665" s="16" t="s">
        <v>204</v>
      </c>
      <c r="AZ665" s="16" t="s">
        <v>204</v>
      </c>
      <c r="BA665" s="16" t="s">
        <v>204</v>
      </c>
      <c r="BB665" s="16" t="s">
        <v>204</v>
      </c>
      <c r="BC665" s="16">
        <v>0</v>
      </c>
      <c r="BE665" s="16">
        <v>0</v>
      </c>
      <c r="BF665" s="16">
        <v>0</v>
      </c>
      <c r="BG665" s="16">
        <v>0</v>
      </c>
      <c r="BH665" s="16">
        <v>0</v>
      </c>
      <c r="BI665" s="16">
        <v>0</v>
      </c>
      <c r="BJ665" s="16">
        <v>0</v>
      </c>
      <c r="BK665" s="16">
        <v>0</v>
      </c>
    </row>
    <row r="666" spans="1:63" x14ac:dyDescent="0.35">
      <c r="A666">
        <v>665</v>
      </c>
      <c r="B666" t="s">
        <v>360</v>
      </c>
      <c r="C666" t="s">
        <v>7579</v>
      </c>
      <c r="D666" s="15" t="s">
        <v>1257</v>
      </c>
      <c r="E666" s="12" t="s">
        <v>93</v>
      </c>
      <c r="G666" s="12" t="s">
        <v>588</v>
      </c>
      <c r="H666" s="12" t="s">
        <v>589</v>
      </c>
      <c r="I666" s="12" t="s">
        <v>1185</v>
      </c>
      <c r="J666" s="12" t="s">
        <v>2402</v>
      </c>
      <c r="K666" s="12" t="s">
        <v>1945</v>
      </c>
      <c r="N666" s="16" t="s">
        <v>206</v>
      </c>
      <c r="O666" s="16" t="s">
        <v>1186</v>
      </c>
      <c r="P666" s="12" t="s">
        <v>1187</v>
      </c>
      <c r="Q666" s="16">
        <v>2023</v>
      </c>
      <c r="R666" s="16">
        <v>0</v>
      </c>
      <c r="S666" s="16">
        <v>0</v>
      </c>
      <c r="T666" s="16">
        <v>0</v>
      </c>
      <c r="V666" s="12" t="s">
        <v>204</v>
      </c>
      <c r="W666" s="12" t="s">
        <v>204</v>
      </c>
      <c r="X666" s="16">
        <v>1</v>
      </c>
      <c r="Y666" s="16">
        <v>0</v>
      </c>
      <c r="Z666" s="16">
        <v>0</v>
      </c>
      <c r="AA666" s="16">
        <f t="shared" si="120"/>
        <v>0</v>
      </c>
      <c r="AB666" s="16">
        <v>0</v>
      </c>
      <c r="AC666" s="16">
        <v>0</v>
      </c>
      <c r="AD666" s="16">
        <f t="shared" si="110"/>
        <v>0</v>
      </c>
      <c r="AE666" s="16">
        <f t="shared" si="111"/>
        <v>0</v>
      </c>
      <c r="AF666" s="16">
        <f t="shared" si="112"/>
        <v>0</v>
      </c>
      <c r="AG666" s="16">
        <f t="shared" si="113"/>
        <v>0</v>
      </c>
      <c r="AH666" s="12">
        <v>0</v>
      </c>
      <c r="AI666" s="16">
        <f t="shared" si="114"/>
        <v>0</v>
      </c>
      <c r="AJ666" s="16">
        <f t="shared" si="115"/>
        <v>0</v>
      </c>
      <c r="AK666" s="16">
        <f t="shared" si="116"/>
        <v>0</v>
      </c>
      <c r="AL666" s="16">
        <f t="shared" si="117"/>
        <v>0</v>
      </c>
      <c r="AM666" s="16">
        <f t="shared" si="118"/>
        <v>0</v>
      </c>
      <c r="AN666" s="16">
        <f t="shared" si="119"/>
        <v>0</v>
      </c>
      <c r="AO666" s="12">
        <v>0</v>
      </c>
      <c r="AP666" s="16" t="s">
        <v>207</v>
      </c>
      <c r="AQ666" s="16" t="s">
        <v>207</v>
      </c>
      <c r="AS666" s="16" t="s">
        <v>2408</v>
      </c>
      <c r="AT666" s="16" t="s">
        <v>2407</v>
      </c>
      <c r="AW666" s="16" t="s">
        <v>593</v>
      </c>
      <c r="AX666" s="16" t="s">
        <v>204</v>
      </c>
      <c r="AY666" s="16" t="s">
        <v>204</v>
      </c>
      <c r="AZ666" s="16" t="s">
        <v>204</v>
      </c>
      <c r="BA666" s="16" t="s">
        <v>204</v>
      </c>
      <c r="BB666" s="16" t="s">
        <v>204</v>
      </c>
      <c r="BC666" s="16">
        <v>0</v>
      </c>
      <c r="BE666" s="16">
        <v>0</v>
      </c>
      <c r="BF666" s="16">
        <v>0</v>
      </c>
      <c r="BG666" s="16">
        <v>0</v>
      </c>
      <c r="BH666" s="16">
        <v>0</v>
      </c>
      <c r="BI666" s="16">
        <v>0</v>
      </c>
      <c r="BJ666" s="16">
        <v>0</v>
      </c>
      <c r="BK666" s="16">
        <v>0</v>
      </c>
    </row>
    <row r="667" spans="1:63" x14ac:dyDescent="0.35">
      <c r="A667">
        <v>666</v>
      </c>
      <c r="B667" t="s">
        <v>360</v>
      </c>
      <c r="C667" t="s">
        <v>7580</v>
      </c>
      <c r="D667" s="15" t="s">
        <v>1258</v>
      </c>
      <c r="E667" s="12" t="s">
        <v>93</v>
      </c>
      <c r="G667" s="12" t="s">
        <v>588</v>
      </c>
      <c r="H667" s="12" t="s">
        <v>589</v>
      </c>
      <c r="I667" s="12" t="s">
        <v>1185</v>
      </c>
      <c r="J667" s="12" t="s">
        <v>2402</v>
      </c>
      <c r="K667" s="12" t="s">
        <v>1945</v>
      </c>
      <c r="N667" s="16" t="s">
        <v>206</v>
      </c>
      <c r="O667" s="16" t="s">
        <v>1186</v>
      </c>
      <c r="P667" s="12" t="s">
        <v>1187</v>
      </c>
      <c r="Q667" s="16">
        <v>2023</v>
      </c>
      <c r="R667" s="16">
        <v>0</v>
      </c>
      <c r="S667" s="16">
        <v>0</v>
      </c>
      <c r="T667" s="16">
        <v>0</v>
      </c>
      <c r="V667" s="12" t="s">
        <v>204</v>
      </c>
      <c r="W667" s="12" t="s">
        <v>204</v>
      </c>
      <c r="X667" s="16">
        <v>1</v>
      </c>
      <c r="Y667" s="16">
        <v>0</v>
      </c>
      <c r="Z667" s="16">
        <v>0</v>
      </c>
      <c r="AA667" s="16">
        <f t="shared" si="120"/>
        <v>0</v>
      </c>
      <c r="AB667" s="16">
        <v>0</v>
      </c>
      <c r="AC667" s="16">
        <v>0</v>
      </c>
      <c r="AD667" s="16">
        <f t="shared" si="110"/>
        <v>0</v>
      </c>
      <c r="AE667" s="16">
        <f t="shared" si="111"/>
        <v>0</v>
      </c>
      <c r="AF667" s="16">
        <f t="shared" si="112"/>
        <v>0</v>
      </c>
      <c r="AG667" s="16">
        <f t="shared" si="113"/>
        <v>0</v>
      </c>
      <c r="AH667" s="12">
        <v>0</v>
      </c>
      <c r="AI667" s="16">
        <f t="shared" si="114"/>
        <v>0</v>
      </c>
      <c r="AJ667" s="16">
        <f t="shared" si="115"/>
        <v>0</v>
      </c>
      <c r="AK667" s="16">
        <f t="shared" si="116"/>
        <v>0</v>
      </c>
      <c r="AL667" s="16">
        <f t="shared" si="117"/>
        <v>0</v>
      </c>
      <c r="AM667" s="16">
        <f t="shared" si="118"/>
        <v>0</v>
      </c>
      <c r="AN667" s="16">
        <f t="shared" si="119"/>
        <v>0</v>
      </c>
      <c r="AO667" s="12">
        <v>0</v>
      </c>
      <c r="AP667" s="16" t="s">
        <v>207</v>
      </c>
      <c r="AQ667" s="16" t="s">
        <v>207</v>
      </c>
      <c r="AS667" s="16" t="s">
        <v>2408</v>
      </c>
      <c r="AT667" s="16" t="s">
        <v>2407</v>
      </c>
      <c r="AW667" s="16" t="s">
        <v>593</v>
      </c>
      <c r="AX667" s="16" t="s">
        <v>204</v>
      </c>
      <c r="AY667" s="16" t="s">
        <v>204</v>
      </c>
      <c r="AZ667" s="16" t="s">
        <v>204</v>
      </c>
      <c r="BA667" s="16" t="s">
        <v>204</v>
      </c>
      <c r="BB667" s="16" t="s">
        <v>204</v>
      </c>
      <c r="BC667" s="16">
        <v>0</v>
      </c>
      <c r="BE667" s="16">
        <v>0</v>
      </c>
      <c r="BF667" s="16">
        <v>0</v>
      </c>
      <c r="BG667" s="16">
        <v>0</v>
      </c>
      <c r="BH667" s="16">
        <v>0</v>
      </c>
      <c r="BI667" s="16">
        <v>0</v>
      </c>
      <c r="BJ667" s="16">
        <v>0</v>
      </c>
      <c r="BK667" s="16">
        <v>0</v>
      </c>
    </row>
    <row r="668" spans="1:63" x14ac:dyDescent="0.35">
      <c r="A668">
        <v>667</v>
      </c>
      <c r="B668" t="s">
        <v>360</v>
      </c>
      <c r="C668" t="s">
        <v>7581</v>
      </c>
      <c r="D668" s="15" t="s">
        <v>1259</v>
      </c>
      <c r="E668" s="12" t="s">
        <v>93</v>
      </c>
      <c r="G668" s="12" t="s">
        <v>588</v>
      </c>
      <c r="H668" s="12" t="s">
        <v>589</v>
      </c>
      <c r="I668" s="12" t="s">
        <v>1185</v>
      </c>
      <c r="J668" s="12" t="s">
        <v>2402</v>
      </c>
      <c r="K668" s="12" t="s">
        <v>1945</v>
      </c>
      <c r="N668" s="16" t="s">
        <v>206</v>
      </c>
      <c r="O668" s="16" t="s">
        <v>1186</v>
      </c>
      <c r="P668" s="12" t="s">
        <v>1187</v>
      </c>
      <c r="Q668" s="16">
        <v>2023</v>
      </c>
      <c r="R668" s="16">
        <v>0</v>
      </c>
      <c r="S668" s="16">
        <v>0</v>
      </c>
      <c r="T668" s="16">
        <v>0</v>
      </c>
      <c r="V668" s="12" t="s">
        <v>204</v>
      </c>
      <c r="W668" s="12" t="s">
        <v>204</v>
      </c>
      <c r="X668" s="16">
        <v>1</v>
      </c>
      <c r="Y668" s="16">
        <v>0</v>
      </c>
      <c r="Z668" s="16">
        <v>0</v>
      </c>
      <c r="AA668" s="16">
        <f t="shared" si="120"/>
        <v>0</v>
      </c>
      <c r="AB668" s="16">
        <v>0</v>
      </c>
      <c r="AC668" s="16">
        <v>0</v>
      </c>
      <c r="AD668" s="16">
        <f t="shared" si="110"/>
        <v>0</v>
      </c>
      <c r="AE668" s="16">
        <f t="shared" si="111"/>
        <v>0</v>
      </c>
      <c r="AF668" s="16">
        <f t="shared" si="112"/>
        <v>0</v>
      </c>
      <c r="AG668" s="16">
        <f t="shared" si="113"/>
        <v>0</v>
      </c>
      <c r="AH668" s="12">
        <v>0</v>
      </c>
      <c r="AI668" s="16">
        <f t="shared" si="114"/>
        <v>0</v>
      </c>
      <c r="AJ668" s="16">
        <f t="shared" si="115"/>
        <v>0</v>
      </c>
      <c r="AK668" s="16">
        <f t="shared" si="116"/>
        <v>0</v>
      </c>
      <c r="AL668" s="16">
        <f t="shared" si="117"/>
        <v>0</v>
      </c>
      <c r="AM668" s="16">
        <f t="shared" si="118"/>
        <v>0</v>
      </c>
      <c r="AN668" s="16">
        <f t="shared" si="119"/>
        <v>0</v>
      </c>
      <c r="AO668" s="12">
        <v>0</v>
      </c>
      <c r="AP668" s="16" t="s">
        <v>207</v>
      </c>
      <c r="AQ668" s="16" t="s">
        <v>207</v>
      </c>
      <c r="AS668" s="16" t="s">
        <v>2408</v>
      </c>
      <c r="AT668" s="16" t="s">
        <v>2407</v>
      </c>
      <c r="AW668" s="16" t="s">
        <v>593</v>
      </c>
      <c r="AX668" s="16" t="s">
        <v>204</v>
      </c>
      <c r="AY668" s="16" t="s">
        <v>204</v>
      </c>
      <c r="AZ668" s="16" t="s">
        <v>204</v>
      </c>
      <c r="BA668" s="16" t="s">
        <v>204</v>
      </c>
      <c r="BB668" s="16" t="s">
        <v>204</v>
      </c>
      <c r="BC668" s="16">
        <v>0</v>
      </c>
      <c r="BE668" s="16">
        <v>0</v>
      </c>
      <c r="BF668" s="16">
        <v>0</v>
      </c>
      <c r="BG668" s="16">
        <v>0</v>
      </c>
      <c r="BH668" s="16">
        <v>0</v>
      </c>
      <c r="BI668" s="16">
        <v>0</v>
      </c>
      <c r="BJ668" s="16">
        <v>0</v>
      </c>
      <c r="BK668" s="16">
        <v>0</v>
      </c>
    </row>
    <row r="669" spans="1:63" x14ac:dyDescent="0.35">
      <c r="A669">
        <v>668</v>
      </c>
      <c r="B669" t="s">
        <v>360</v>
      </c>
      <c r="C669" t="s">
        <v>7582</v>
      </c>
      <c r="D669" s="15" t="s">
        <v>1260</v>
      </c>
      <c r="E669" s="12" t="s">
        <v>93</v>
      </c>
      <c r="G669" s="12" t="s">
        <v>588</v>
      </c>
      <c r="H669" s="12" t="s">
        <v>589</v>
      </c>
      <c r="I669" s="12" t="s">
        <v>1185</v>
      </c>
      <c r="J669" s="12" t="s">
        <v>2402</v>
      </c>
      <c r="K669" s="12" t="s">
        <v>1945</v>
      </c>
      <c r="N669" s="16" t="s">
        <v>206</v>
      </c>
      <c r="O669" s="16" t="s">
        <v>1186</v>
      </c>
      <c r="P669" s="12" t="s">
        <v>1187</v>
      </c>
      <c r="Q669" s="16">
        <v>2023</v>
      </c>
      <c r="R669" s="16">
        <v>0</v>
      </c>
      <c r="S669" s="16">
        <v>0</v>
      </c>
      <c r="T669" s="16">
        <v>0</v>
      </c>
      <c r="V669" s="12" t="s">
        <v>204</v>
      </c>
      <c r="W669" s="12" t="s">
        <v>204</v>
      </c>
      <c r="X669" s="16">
        <v>1</v>
      </c>
      <c r="Y669" s="16">
        <v>0</v>
      </c>
      <c r="Z669" s="16">
        <v>0</v>
      </c>
      <c r="AA669" s="16">
        <f t="shared" si="120"/>
        <v>0</v>
      </c>
      <c r="AB669" s="16">
        <v>0</v>
      </c>
      <c r="AC669" s="16">
        <v>0</v>
      </c>
      <c r="AD669" s="16">
        <f t="shared" si="110"/>
        <v>0</v>
      </c>
      <c r="AE669" s="16">
        <f t="shared" si="111"/>
        <v>0</v>
      </c>
      <c r="AF669" s="16">
        <f t="shared" si="112"/>
        <v>0</v>
      </c>
      <c r="AG669" s="16">
        <f t="shared" si="113"/>
        <v>0</v>
      </c>
      <c r="AH669" s="12">
        <v>0</v>
      </c>
      <c r="AI669" s="16">
        <f t="shared" si="114"/>
        <v>0</v>
      </c>
      <c r="AJ669" s="16">
        <f t="shared" si="115"/>
        <v>0</v>
      </c>
      <c r="AK669" s="16">
        <f t="shared" si="116"/>
        <v>0</v>
      </c>
      <c r="AL669" s="16">
        <f t="shared" si="117"/>
        <v>0</v>
      </c>
      <c r="AM669" s="16">
        <f t="shared" si="118"/>
        <v>0</v>
      </c>
      <c r="AN669" s="16">
        <f t="shared" si="119"/>
        <v>0</v>
      </c>
      <c r="AO669" s="12">
        <v>0</v>
      </c>
      <c r="AP669" s="16" t="s">
        <v>207</v>
      </c>
      <c r="AQ669" s="16" t="s">
        <v>207</v>
      </c>
      <c r="AS669" s="16" t="s">
        <v>2408</v>
      </c>
      <c r="AT669" s="16" t="s">
        <v>2407</v>
      </c>
      <c r="AW669" s="16" t="s">
        <v>593</v>
      </c>
      <c r="AX669" s="16" t="s">
        <v>204</v>
      </c>
      <c r="AY669" s="16" t="s">
        <v>204</v>
      </c>
      <c r="AZ669" s="16" t="s">
        <v>204</v>
      </c>
      <c r="BA669" s="16" t="s">
        <v>204</v>
      </c>
      <c r="BB669" s="16" t="s">
        <v>204</v>
      </c>
      <c r="BC669" s="16">
        <v>0</v>
      </c>
      <c r="BE669" s="16">
        <v>0</v>
      </c>
      <c r="BF669" s="16">
        <v>0</v>
      </c>
      <c r="BG669" s="16">
        <v>0</v>
      </c>
      <c r="BH669" s="16">
        <v>0</v>
      </c>
      <c r="BI669" s="16">
        <v>0</v>
      </c>
      <c r="BJ669" s="16">
        <v>0</v>
      </c>
      <c r="BK669" s="16">
        <v>0</v>
      </c>
    </row>
    <row r="670" spans="1:63" x14ac:dyDescent="0.35">
      <c r="A670">
        <v>669</v>
      </c>
      <c r="B670" t="s">
        <v>360</v>
      </c>
      <c r="C670" t="s">
        <v>7583</v>
      </c>
      <c r="D670" s="15" t="s">
        <v>1261</v>
      </c>
      <c r="E670" s="12" t="s">
        <v>93</v>
      </c>
      <c r="G670" s="12" t="s">
        <v>588</v>
      </c>
      <c r="H670" s="12" t="s">
        <v>589</v>
      </c>
      <c r="I670" s="12" t="s">
        <v>1185</v>
      </c>
      <c r="J670" s="12" t="s">
        <v>2402</v>
      </c>
      <c r="K670" s="12" t="s">
        <v>1945</v>
      </c>
      <c r="N670" s="16" t="s">
        <v>206</v>
      </c>
      <c r="O670" s="16" t="s">
        <v>1186</v>
      </c>
      <c r="P670" s="12" t="s">
        <v>1187</v>
      </c>
      <c r="Q670" s="16">
        <v>2023</v>
      </c>
      <c r="R670" s="16">
        <v>0</v>
      </c>
      <c r="S670" s="16">
        <v>0</v>
      </c>
      <c r="T670" s="16">
        <v>0</v>
      </c>
      <c r="V670" s="12" t="s">
        <v>204</v>
      </c>
      <c r="W670" s="12" t="s">
        <v>204</v>
      </c>
      <c r="X670" s="16">
        <v>1</v>
      </c>
      <c r="Y670" s="16">
        <v>0</v>
      </c>
      <c r="Z670" s="16">
        <v>0</v>
      </c>
      <c r="AA670" s="16">
        <f t="shared" si="120"/>
        <v>0</v>
      </c>
      <c r="AB670" s="16">
        <v>0</v>
      </c>
      <c r="AC670" s="16">
        <v>0</v>
      </c>
      <c r="AD670" s="16">
        <f t="shared" si="110"/>
        <v>0</v>
      </c>
      <c r="AE670" s="16">
        <f t="shared" si="111"/>
        <v>0</v>
      </c>
      <c r="AF670" s="16">
        <f t="shared" si="112"/>
        <v>0</v>
      </c>
      <c r="AG670" s="16">
        <f t="shared" si="113"/>
        <v>0</v>
      </c>
      <c r="AH670" s="12">
        <v>0</v>
      </c>
      <c r="AI670" s="16">
        <f t="shared" si="114"/>
        <v>0</v>
      </c>
      <c r="AJ670" s="16">
        <f t="shared" si="115"/>
        <v>0</v>
      </c>
      <c r="AK670" s="16">
        <f t="shared" si="116"/>
        <v>0</v>
      </c>
      <c r="AL670" s="16">
        <f t="shared" si="117"/>
        <v>0</v>
      </c>
      <c r="AM670" s="16">
        <f t="shared" si="118"/>
        <v>0</v>
      </c>
      <c r="AN670" s="16">
        <f t="shared" si="119"/>
        <v>0</v>
      </c>
      <c r="AO670" s="12">
        <v>0</v>
      </c>
      <c r="AP670" s="16" t="s">
        <v>207</v>
      </c>
      <c r="AQ670" s="16" t="s">
        <v>207</v>
      </c>
      <c r="AS670" s="16" t="s">
        <v>2408</v>
      </c>
      <c r="AT670" s="16" t="s">
        <v>2407</v>
      </c>
      <c r="AW670" s="16" t="s">
        <v>593</v>
      </c>
      <c r="AX670" s="16" t="s">
        <v>204</v>
      </c>
      <c r="AY670" s="16" t="s">
        <v>204</v>
      </c>
      <c r="AZ670" s="16" t="s">
        <v>204</v>
      </c>
      <c r="BA670" s="16" t="s">
        <v>204</v>
      </c>
      <c r="BB670" s="16" t="s">
        <v>204</v>
      </c>
      <c r="BC670" s="16">
        <v>0</v>
      </c>
      <c r="BE670" s="16">
        <v>0</v>
      </c>
      <c r="BF670" s="16">
        <v>0</v>
      </c>
      <c r="BG670" s="16">
        <v>0</v>
      </c>
      <c r="BH670" s="16">
        <v>0</v>
      </c>
      <c r="BI670" s="16">
        <v>0</v>
      </c>
      <c r="BJ670" s="16">
        <v>0</v>
      </c>
      <c r="BK670" s="16">
        <v>0</v>
      </c>
    </row>
    <row r="671" spans="1:63" x14ac:dyDescent="0.35">
      <c r="A671">
        <v>670</v>
      </c>
      <c r="B671" t="s">
        <v>360</v>
      </c>
      <c r="C671" t="s">
        <v>7584</v>
      </c>
      <c r="D671" s="15" t="s">
        <v>1262</v>
      </c>
      <c r="E671" s="12" t="s">
        <v>93</v>
      </c>
      <c r="G671" s="12" t="s">
        <v>588</v>
      </c>
      <c r="H671" s="12" t="s">
        <v>589</v>
      </c>
      <c r="I671" s="12" t="s">
        <v>1185</v>
      </c>
      <c r="J671" s="12" t="s">
        <v>2402</v>
      </c>
      <c r="K671" s="12" t="s">
        <v>1945</v>
      </c>
      <c r="N671" s="16" t="s">
        <v>206</v>
      </c>
      <c r="O671" s="16" t="s">
        <v>1186</v>
      </c>
      <c r="P671" s="12" t="s">
        <v>1187</v>
      </c>
      <c r="Q671" s="16">
        <v>2023</v>
      </c>
      <c r="R671" s="16">
        <v>0</v>
      </c>
      <c r="S671" s="16">
        <v>0</v>
      </c>
      <c r="T671" s="16">
        <v>0</v>
      </c>
      <c r="V671" s="12" t="s">
        <v>204</v>
      </c>
      <c r="W671" s="12" t="s">
        <v>204</v>
      </c>
      <c r="X671" s="16">
        <v>1</v>
      </c>
      <c r="Y671" s="16">
        <v>0</v>
      </c>
      <c r="Z671" s="16">
        <v>0</v>
      </c>
      <c r="AA671" s="16">
        <f t="shared" si="120"/>
        <v>0</v>
      </c>
      <c r="AB671" s="16">
        <v>0</v>
      </c>
      <c r="AC671" s="16">
        <v>0</v>
      </c>
      <c r="AD671" s="16">
        <f t="shared" si="110"/>
        <v>0</v>
      </c>
      <c r="AE671" s="16">
        <f t="shared" si="111"/>
        <v>0</v>
      </c>
      <c r="AF671" s="16">
        <f t="shared" si="112"/>
        <v>0</v>
      </c>
      <c r="AG671" s="16">
        <f t="shared" si="113"/>
        <v>0</v>
      </c>
      <c r="AH671" s="12">
        <v>0</v>
      </c>
      <c r="AI671" s="16">
        <f t="shared" si="114"/>
        <v>0</v>
      </c>
      <c r="AJ671" s="16">
        <f t="shared" si="115"/>
        <v>0</v>
      </c>
      <c r="AK671" s="16">
        <f t="shared" si="116"/>
        <v>0</v>
      </c>
      <c r="AL671" s="16">
        <f t="shared" si="117"/>
        <v>0</v>
      </c>
      <c r="AM671" s="16">
        <f t="shared" si="118"/>
        <v>0</v>
      </c>
      <c r="AN671" s="16">
        <f t="shared" si="119"/>
        <v>0</v>
      </c>
      <c r="AO671" s="12">
        <v>0</v>
      </c>
      <c r="AP671" s="16" t="s">
        <v>207</v>
      </c>
      <c r="AQ671" s="16" t="s">
        <v>207</v>
      </c>
      <c r="AS671" s="16" t="s">
        <v>2408</v>
      </c>
      <c r="AT671" s="16" t="s">
        <v>2407</v>
      </c>
      <c r="AW671" s="16" t="s">
        <v>593</v>
      </c>
      <c r="AX671" s="16" t="s">
        <v>204</v>
      </c>
      <c r="AY671" s="16" t="s">
        <v>204</v>
      </c>
      <c r="AZ671" s="16" t="s">
        <v>204</v>
      </c>
      <c r="BA671" s="16" t="s">
        <v>204</v>
      </c>
      <c r="BB671" s="16" t="s">
        <v>204</v>
      </c>
      <c r="BC671" s="16">
        <v>0</v>
      </c>
      <c r="BE671" s="16">
        <v>0</v>
      </c>
      <c r="BF671" s="16">
        <v>0</v>
      </c>
      <c r="BG671" s="16">
        <v>0</v>
      </c>
      <c r="BH671" s="16">
        <v>0</v>
      </c>
      <c r="BI671" s="16">
        <v>0</v>
      </c>
      <c r="BJ671" s="16">
        <v>0</v>
      </c>
      <c r="BK671" s="16">
        <v>0</v>
      </c>
    </row>
    <row r="672" spans="1:63" x14ac:dyDescent="0.35">
      <c r="A672">
        <v>671</v>
      </c>
      <c r="B672" t="s">
        <v>360</v>
      </c>
      <c r="C672" t="s">
        <v>7585</v>
      </c>
      <c r="D672" s="15" t="s">
        <v>1263</v>
      </c>
      <c r="E672" s="12" t="s">
        <v>93</v>
      </c>
      <c r="G672" s="12" t="s">
        <v>588</v>
      </c>
      <c r="H672" s="12" t="s">
        <v>589</v>
      </c>
      <c r="I672" s="12" t="s">
        <v>1185</v>
      </c>
      <c r="J672" s="12" t="s">
        <v>2402</v>
      </c>
      <c r="K672" s="12" t="s">
        <v>1945</v>
      </c>
      <c r="N672" s="16" t="s">
        <v>206</v>
      </c>
      <c r="O672" s="16" t="s">
        <v>1186</v>
      </c>
      <c r="P672" s="12" t="s">
        <v>1187</v>
      </c>
      <c r="Q672" s="16">
        <v>2023</v>
      </c>
      <c r="R672" s="16">
        <v>0</v>
      </c>
      <c r="S672" s="16">
        <v>0</v>
      </c>
      <c r="T672" s="16">
        <v>0</v>
      </c>
      <c r="V672" s="12" t="s">
        <v>204</v>
      </c>
      <c r="W672" s="12" t="s">
        <v>204</v>
      </c>
      <c r="X672" s="16">
        <v>1</v>
      </c>
      <c r="Y672" s="16">
        <v>0</v>
      </c>
      <c r="Z672" s="16">
        <v>0</v>
      </c>
      <c r="AA672" s="16">
        <f t="shared" si="120"/>
        <v>0</v>
      </c>
      <c r="AB672" s="16">
        <v>0</v>
      </c>
      <c r="AC672" s="16">
        <v>0</v>
      </c>
      <c r="AD672" s="16">
        <f t="shared" si="110"/>
        <v>0</v>
      </c>
      <c r="AE672" s="16">
        <f t="shared" si="111"/>
        <v>0</v>
      </c>
      <c r="AF672" s="16">
        <f t="shared" si="112"/>
        <v>0</v>
      </c>
      <c r="AG672" s="16">
        <f t="shared" si="113"/>
        <v>0</v>
      </c>
      <c r="AH672" s="12">
        <v>0</v>
      </c>
      <c r="AI672" s="16">
        <f t="shared" si="114"/>
        <v>0</v>
      </c>
      <c r="AJ672" s="16">
        <f t="shared" si="115"/>
        <v>0</v>
      </c>
      <c r="AK672" s="16">
        <f t="shared" si="116"/>
        <v>0</v>
      </c>
      <c r="AL672" s="16">
        <f t="shared" si="117"/>
        <v>0</v>
      </c>
      <c r="AM672" s="16">
        <f t="shared" si="118"/>
        <v>0</v>
      </c>
      <c r="AN672" s="16">
        <f t="shared" si="119"/>
        <v>0</v>
      </c>
      <c r="AO672" s="12">
        <v>0</v>
      </c>
      <c r="AP672" s="16" t="s">
        <v>207</v>
      </c>
      <c r="AQ672" s="16" t="s">
        <v>207</v>
      </c>
      <c r="AS672" s="16" t="s">
        <v>2408</v>
      </c>
      <c r="AT672" s="16" t="s">
        <v>2407</v>
      </c>
      <c r="AW672" s="16" t="s">
        <v>593</v>
      </c>
      <c r="AX672" s="16" t="s">
        <v>204</v>
      </c>
      <c r="AY672" s="16" t="s">
        <v>204</v>
      </c>
      <c r="AZ672" s="16" t="s">
        <v>204</v>
      </c>
      <c r="BA672" s="16" t="s">
        <v>204</v>
      </c>
      <c r="BB672" s="16" t="s">
        <v>204</v>
      </c>
      <c r="BC672" s="16">
        <v>0</v>
      </c>
      <c r="BE672" s="16">
        <v>0</v>
      </c>
      <c r="BF672" s="16">
        <v>0</v>
      </c>
      <c r="BG672" s="16">
        <v>0</v>
      </c>
      <c r="BH672" s="16">
        <v>0</v>
      </c>
      <c r="BI672" s="16">
        <v>0</v>
      </c>
      <c r="BJ672" s="16">
        <v>0</v>
      </c>
      <c r="BK672" s="16">
        <v>0</v>
      </c>
    </row>
    <row r="673" spans="1:63" x14ac:dyDescent="0.35">
      <c r="A673">
        <v>672</v>
      </c>
      <c r="B673" t="s">
        <v>360</v>
      </c>
      <c r="C673" t="s">
        <v>7586</v>
      </c>
      <c r="D673" s="15" t="s">
        <v>1264</v>
      </c>
      <c r="E673" s="12" t="s">
        <v>93</v>
      </c>
      <c r="G673" s="12" t="s">
        <v>588</v>
      </c>
      <c r="H673" s="12" t="s">
        <v>589</v>
      </c>
      <c r="I673" s="12" t="s">
        <v>1185</v>
      </c>
      <c r="J673" s="12" t="s">
        <v>2402</v>
      </c>
      <c r="K673" s="12" t="s">
        <v>1265</v>
      </c>
      <c r="N673" s="16" t="s">
        <v>205</v>
      </c>
      <c r="O673" s="16" t="s">
        <v>1266</v>
      </c>
      <c r="P673" s="12" t="s">
        <v>1187</v>
      </c>
      <c r="Q673" s="16">
        <v>2023</v>
      </c>
      <c r="R673" s="16">
        <v>0</v>
      </c>
      <c r="S673" s="16">
        <v>0</v>
      </c>
      <c r="T673" s="16">
        <v>0</v>
      </c>
      <c r="V673" s="12" t="s">
        <v>204</v>
      </c>
      <c r="W673" s="12" t="s">
        <v>204</v>
      </c>
      <c r="X673" s="16">
        <v>1</v>
      </c>
      <c r="Y673" s="16">
        <v>0</v>
      </c>
      <c r="Z673" s="16">
        <v>0</v>
      </c>
      <c r="AA673" s="16">
        <f t="shared" si="120"/>
        <v>0</v>
      </c>
      <c r="AB673" s="16">
        <v>0</v>
      </c>
      <c r="AC673" s="16">
        <v>0</v>
      </c>
      <c r="AD673" s="16">
        <f t="shared" si="110"/>
        <v>0</v>
      </c>
      <c r="AE673" s="16">
        <f t="shared" si="111"/>
        <v>0</v>
      </c>
      <c r="AF673" s="16">
        <f t="shared" si="112"/>
        <v>0</v>
      </c>
      <c r="AG673" s="16">
        <f t="shared" si="113"/>
        <v>0</v>
      </c>
      <c r="AH673" s="12">
        <v>0</v>
      </c>
      <c r="AI673" s="16">
        <f t="shared" si="114"/>
        <v>0</v>
      </c>
      <c r="AJ673" s="16">
        <f t="shared" si="115"/>
        <v>0</v>
      </c>
      <c r="AK673" s="16">
        <f t="shared" si="116"/>
        <v>0</v>
      </c>
      <c r="AL673" s="16">
        <f t="shared" si="117"/>
        <v>0</v>
      </c>
      <c r="AM673" s="16">
        <f t="shared" si="118"/>
        <v>0</v>
      </c>
      <c r="AN673" s="16">
        <f t="shared" si="119"/>
        <v>0</v>
      </c>
      <c r="AO673" s="12">
        <v>0</v>
      </c>
      <c r="AP673" s="16" t="s">
        <v>207</v>
      </c>
      <c r="AQ673" s="16" t="s">
        <v>207</v>
      </c>
      <c r="AS673" s="16" t="s">
        <v>2408</v>
      </c>
      <c r="AT673" s="16" t="s">
        <v>2407</v>
      </c>
      <c r="AW673" s="16" t="s">
        <v>593</v>
      </c>
      <c r="AX673" s="16" t="s">
        <v>204</v>
      </c>
      <c r="AY673" s="16" t="s">
        <v>204</v>
      </c>
      <c r="AZ673" s="16" t="s">
        <v>204</v>
      </c>
      <c r="BA673" s="16" t="s">
        <v>204</v>
      </c>
      <c r="BB673" s="16" t="s">
        <v>204</v>
      </c>
      <c r="BC673" s="16">
        <v>0</v>
      </c>
      <c r="BE673" s="16">
        <v>0</v>
      </c>
      <c r="BF673" s="16">
        <v>0</v>
      </c>
      <c r="BG673" s="16">
        <v>0</v>
      </c>
      <c r="BH673" s="16">
        <v>0</v>
      </c>
      <c r="BI673" s="16">
        <v>0</v>
      </c>
      <c r="BJ673" s="16">
        <v>0</v>
      </c>
      <c r="BK673" s="16">
        <v>0</v>
      </c>
    </row>
    <row r="674" spans="1:63" x14ac:dyDescent="0.35">
      <c r="A674">
        <v>673</v>
      </c>
      <c r="B674" t="s">
        <v>360</v>
      </c>
      <c r="C674" t="s">
        <v>7587</v>
      </c>
      <c r="D674" s="15" t="s">
        <v>1267</v>
      </c>
      <c r="E674" s="12" t="s">
        <v>93</v>
      </c>
      <c r="G674" s="12" t="s">
        <v>588</v>
      </c>
      <c r="H674" s="12" t="s">
        <v>589</v>
      </c>
      <c r="I674" s="12" t="s">
        <v>1185</v>
      </c>
      <c r="J674" s="12" t="s">
        <v>2402</v>
      </c>
      <c r="K674" s="12" t="s">
        <v>1265</v>
      </c>
      <c r="N674" s="16" t="s">
        <v>205</v>
      </c>
      <c r="O674" s="16" t="s">
        <v>1266</v>
      </c>
      <c r="P674" s="12" t="s">
        <v>1187</v>
      </c>
      <c r="Q674" s="16">
        <v>2023</v>
      </c>
      <c r="R674" s="16">
        <v>0</v>
      </c>
      <c r="S674" s="16">
        <v>0</v>
      </c>
      <c r="T674" s="16">
        <v>0</v>
      </c>
      <c r="V674" s="12" t="s">
        <v>204</v>
      </c>
      <c r="W674" s="12" t="s">
        <v>204</v>
      </c>
      <c r="X674" s="16">
        <v>1</v>
      </c>
      <c r="Y674" s="16">
        <v>0</v>
      </c>
      <c r="Z674" s="16">
        <v>0</v>
      </c>
      <c r="AA674" s="16">
        <f t="shared" si="120"/>
        <v>0</v>
      </c>
      <c r="AB674" s="16">
        <v>0</v>
      </c>
      <c r="AC674" s="16">
        <v>0</v>
      </c>
      <c r="AD674" s="16">
        <f t="shared" si="110"/>
        <v>0</v>
      </c>
      <c r="AE674" s="16">
        <f t="shared" si="111"/>
        <v>0</v>
      </c>
      <c r="AF674" s="16">
        <f t="shared" si="112"/>
        <v>0</v>
      </c>
      <c r="AG674" s="16">
        <f t="shared" si="113"/>
        <v>0</v>
      </c>
      <c r="AH674" s="12">
        <v>0</v>
      </c>
      <c r="AI674" s="16">
        <f t="shared" si="114"/>
        <v>0</v>
      </c>
      <c r="AJ674" s="16">
        <f t="shared" si="115"/>
        <v>0</v>
      </c>
      <c r="AK674" s="16">
        <f t="shared" si="116"/>
        <v>0</v>
      </c>
      <c r="AL674" s="16">
        <f t="shared" si="117"/>
        <v>0</v>
      </c>
      <c r="AM674" s="16">
        <f t="shared" si="118"/>
        <v>0</v>
      </c>
      <c r="AN674" s="16">
        <f t="shared" si="119"/>
        <v>0</v>
      </c>
      <c r="AO674" s="12">
        <v>0</v>
      </c>
      <c r="AP674" s="16" t="s">
        <v>207</v>
      </c>
      <c r="AQ674" s="16" t="s">
        <v>207</v>
      </c>
      <c r="AS674" s="16" t="s">
        <v>2408</v>
      </c>
      <c r="AT674" s="16" t="s">
        <v>2407</v>
      </c>
      <c r="AW674" s="16" t="s">
        <v>593</v>
      </c>
      <c r="AX674" s="16" t="s">
        <v>204</v>
      </c>
      <c r="AY674" s="16" t="s">
        <v>204</v>
      </c>
      <c r="AZ674" s="16" t="s">
        <v>204</v>
      </c>
      <c r="BA674" s="16" t="s">
        <v>204</v>
      </c>
      <c r="BB674" s="16" t="s">
        <v>204</v>
      </c>
      <c r="BC674" s="16">
        <v>0</v>
      </c>
      <c r="BE674" s="16">
        <v>0</v>
      </c>
      <c r="BF674" s="16">
        <v>0</v>
      </c>
      <c r="BG674" s="16">
        <v>0</v>
      </c>
      <c r="BH674" s="16">
        <v>0</v>
      </c>
      <c r="BI674" s="16">
        <v>0</v>
      </c>
      <c r="BJ674" s="16">
        <v>0</v>
      </c>
      <c r="BK674" s="16">
        <v>0</v>
      </c>
    </row>
    <row r="675" spans="1:63" x14ac:dyDescent="0.35">
      <c r="A675">
        <v>674</v>
      </c>
      <c r="B675" t="s">
        <v>360</v>
      </c>
      <c r="C675" t="s">
        <v>7588</v>
      </c>
      <c r="D675" s="15" t="s">
        <v>1268</v>
      </c>
      <c r="E675" s="12" t="s">
        <v>93</v>
      </c>
      <c r="G675" s="12" t="s">
        <v>588</v>
      </c>
      <c r="H675" s="12" t="s">
        <v>589</v>
      </c>
      <c r="I675" s="12" t="s">
        <v>1185</v>
      </c>
      <c r="J675" s="12" t="s">
        <v>2402</v>
      </c>
      <c r="K675" s="12" t="s">
        <v>1265</v>
      </c>
      <c r="N675" s="16" t="s">
        <v>205</v>
      </c>
      <c r="O675" s="16" t="s">
        <v>1266</v>
      </c>
      <c r="P675" s="12" t="s">
        <v>1187</v>
      </c>
      <c r="Q675" s="16">
        <v>2023</v>
      </c>
      <c r="R675" s="16">
        <v>0</v>
      </c>
      <c r="S675" s="16">
        <v>0</v>
      </c>
      <c r="T675" s="16">
        <v>0</v>
      </c>
      <c r="V675" s="12" t="s">
        <v>204</v>
      </c>
      <c r="W675" s="12" t="s">
        <v>204</v>
      </c>
      <c r="X675" s="16">
        <v>1</v>
      </c>
      <c r="Y675" s="16">
        <v>0</v>
      </c>
      <c r="Z675" s="16">
        <v>0</v>
      </c>
      <c r="AA675" s="16">
        <f t="shared" si="120"/>
        <v>0</v>
      </c>
      <c r="AB675" s="16">
        <v>0</v>
      </c>
      <c r="AC675" s="16">
        <v>0</v>
      </c>
      <c r="AD675" s="16">
        <f t="shared" si="110"/>
        <v>0</v>
      </c>
      <c r="AE675" s="16">
        <f t="shared" si="111"/>
        <v>0</v>
      </c>
      <c r="AF675" s="16">
        <f t="shared" si="112"/>
        <v>0</v>
      </c>
      <c r="AG675" s="16">
        <f t="shared" si="113"/>
        <v>0</v>
      </c>
      <c r="AH675" s="12">
        <v>0</v>
      </c>
      <c r="AI675" s="16">
        <f t="shared" si="114"/>
        <v>0</v>
      </c>
      <c r="AJ675" s="16">
        <f t="shared" si="115"/>
        <v>0</v>
      </c>
      <c r="AK675" s="16">
        <f t="shared" si="116"/>
        <v>0</v>
      </c>
      <c r="AL675" s="16">
        <f t="shared" si="117"/>
        <v>0</v>
      </c>
      <c r="AM675" s="16">
        <f t="shared" si="118"/>
        <v>0</v>
      </c>
      <c r="AN675" s="16">
        <f t="shared" si="119"/>
        <v>0</v>
      </c>
      <c r="AO675" s="12">
        <v>0</v>
      </c>
      <c r="AP675" s="16" t="s">
        <v>207</v>
      </c>
      <c r="AQ675" s="16" t="s">
        <v>207</v>
      </c>
      <c r="AS675" s="16" t="s">
        <v>2408</v>
      </c>
      <c r="AT675" s="16" t="s">
        <v>2407</v>
      </c>
      <c r="AW675" s="16" t="s">
        <v>593</v>
      </c>
      <c r="AX675" s="16" t="s">
        <v>204</v>
      </c>
      <c r="AY675" s="16" t="s">
        <v>204</v>
      </c>
      <c r="AZ675" s="16" t="s">
        <v>204</v>
      </c>
      <c r="BA675" s="16" t="s">
        <v>204</v>
      </c>
      <c r="BB675" s="16" t="s">
        <v>204</v>
      </c>
      <c r="BC675" s="16">
        <v>0</v>
      </c>
      <c r="BE675" s="16">
        <v>0</v>
      </c>
      <c r="BF675" s="16">
        <v>0</v>
      </c>
      <c r="BG675" s="16">
        <v>0</v>
      </c>
      <c r="BH675" s="16">
        <v>0</v>
      </c>
      <c r="BI675" s="16">
        <v>0</v>
      </c>
      <c r="BJ675" s="16">
        <v>0</v>
      </c>
      <c r="BK675" s="16">
        <v>0</v>
      </c>
    </row>
    <row r="676" spans="1:63" x14ac:dyDescent="0.35">
      <c r="A676">
        <v>675</v>
      </c>
      <c r="B676" t="s">
        <v>360</v>
      </c>
      <c r="C676" t="s">
        <v>7589</v>
      </c>
      <c r="D676" s="15" t="s">
        <v>1269</v>
      </c>
      <c r="E676" s="12" t="s">
        <v>93</v>
      </c>
      <c r="G676" s="12" t="s">
        <v>588</v>
      </c>
      <c r="H676" s="12" t="s">
        <v>589</v>
      </c>
      <c r="I676" s="12" t="s">
        <v>1185</v>
      </c>
      <c r="J676" s="12" t="s">
        <v>2402</v>
      </c>
      <c r="K676" s="12" t="s">
        <v>1265</v>
      </c>
      <c r="N676" s="16" t="s">
        <v>205</v>
      </c>
      <c r="O676" s="16" t="s">
        <v>1266</v>
      </c>
      <c r="P676" s="12" t="s">
        <v>1187</v>
      </c>
      <c r="Q676" s="16">
        <v>2023</v>
      </c>
      <c r="R676" s="16">
        <v>0</v>
      </c>
      <c r="S676" s="16">
        <v>0</v>
      </c>
      <c r="T676" s="16">
        <v>0</v>
      </c>
      <c r="V676" s="12" t="s">
        <v>204</v>
      </c>
      <c r="W676" s="12" t="s">
        <v>204</v>
      </c>
      <c r="X676" s="16">
        <v>1</v>
      </c>
      <c r="Y676" s="16">
        <v>0</v>
      </c>
      <c r="Z676" s="16">
        <v>0</v>
      </c>
      <c r="AA676" s="16">
        <f t="shared" si="120"/>
        <v>0</v>
      </c>
      <c r="AB676" s="16">
        <v>0</v>
      </c>
      <c r="AC676" s="16">
        <v>0</v>
      </c>
      <c r="AD676" s="16">
        <f t="shared" si="110"/>
        <v>0</v>
      </c>
      <c r="AE676" s="16">
        <f t="shared" si="111"/>
        <v>0</v>
      </c>
      <c r="AF676" s="16">
        <f t="shared" si="112"/>
        <v>0</v>
      </c>
      <c r="AG676" s="16">
        <f t="shared" si="113"/>
        <v>0</v>
      </c>
      <c r="AH676" s="12">
        <v>0</v>
      </c>
      <c r="AI676" s="16">
        <f t="shared" si="114"/>
        <v>0</v>
      </c>
      <c r="AJ676" s="16">
        <f t="shared" si="115"/>
        <v>0</v>
      </c>
      <c r="AK676" s="16">
        <f t="shared" si="116"/>
        <v>0</v>
      </c>
      <c r="AL676" s="16">
        <f t="shared" si="117"/>
        <v>0</v>
      </c>
      <c r="AM676" s="16">
        <f t="shared" si="118"/>
        <v>0</v>
      </c>
      <c r="AN676" s="16">
        <f t="shared" si="119"/>
        <v>0</v>
      </c>
      <c r="AO676" s="12">
        <v>0</v>
      </c>
      <c r="AP676" s="16" t="s">
        <v>207</v>
      </c>
      <c r="AQ676" s="16" t="s">
        <v>207</v>
      </c>
      <c r="AS676" s="16" t="s">
        <v>2408</v>
      </c>
      <c r="AT676" s="16" t="s">
        <v>2407</v>
      </c>
      <c r="AW676" s="16" t="s">
        <v>593</v>
      </c>
      <c r="AX676" s="16" t="s">
        <v>204</v>
      </c>
      <c r="AY676" s="16" t="s">
        <v>204</v>
      </c>
      <c r="AZ676" s="16" t="s">
        <v>204</v>
      </c>
      <c r="BA676" s="16" t="s">
        <v>204</v>
      </c>
      <c r="BB676" s="16" t="s">
        <v>204</v>
      </c>
      <c r="BC676" s="16">
        <v>0</v>
      </c>
      <c r="BE676" s="16">
        <v>0</v>
      </c>
      <c r="BF676" s="16">
        <v>0</v>
      </c>
      <c r="BG676" s="16">
        <v>0</v>
      </c>
      <c r="BH676" s="16">
        <v>0</v>
      </c>
      <c r="BI676" s="16">
        <v>0</v>
      </c>
      <c r="BJ676" s="16">
        <v>0</v>
      </c>
      <c r="BK676" s="16">
        <v>0</v>
      </c>
    </row>
    <row r="677" spans="1:63" x14ac:dyDescent="0.35">
      <c r="A677">
        <v>676</v>
      </c>
      <c r="B677" t="s">
        <v>360</v>
      </c>
      <c r="C677" t="s">
        <v>7590</v>
      </c>
      <c r="D677" s="15" t="s">
        <v>1270</v>
      </c>
      <c r="E677" s="12" t="s">
        <v>93</v>
      </c>
      <c r="G677" s="12" t="s">
        <v>588</v>
      </c>
      <c r="H677" s="12" t="s">
        <v>589</v>
      </c>
      <c r="I677" s="12" t="s">
        <v>1185</v>
      </c>
      <c r="J677" s="12" t="s">
        <v>2402</v>
      </c>
      <c r="K677" s="12" t="s">
        <v>1265</v>
      </c>
      <c r="N677" s="16" t="s">
        <v>205</v>
      </c>
      <c r="O677" s="16" t="s">
        <v>1266</v>
      </c>
      <c r="P677" s="12" t="s">
        <v>1187</v>
      </c>
      <c r="Q677" s="16">
        <v>2023</v>
      </c>
      <c r="R677" s="16">
        <v>0</v>
      </c>
      <c r="S677" s="16">
        <v>0</v>
      </c>
      <c r="T677" s="16">
        <v>0</v>
      </c>
      <c r="V677" s="12" t="s">
        <v>204</v>
      </c>
      <c r="W677" s="12" t="s">
        <v>204</v>
      </c>
      <c r="X677" s="16">
        <v>1</v>
      </c>
      <c r="Y677" s="16">
        <v>0</v>
      </c>
      <c r="Z677" s="16">
        <v>0</v>
      </c>
      <c r="AA677" s="16">
        <f t="shared" si="120"/>
        <v>0</v>
      </c>
      <c r="AB677" s="16">
        <v>0</v>
      </c>
      <c r="AC677" s="16">
        <v>0</v>
      </c>
      <c r="AD677" s="16">
        <f t="shared" si="110"/>
        <v>0</v>
      </c>
      <c r="AE677" s="16">
        <f t="shared" si="111"/>
        <v>0</v>
      </c>
      <c r="AF677" s="16">
        <f t="shared" si="112"/>
        <v>0</v>
      </c>
      <c r="AG677" s="16">
        <f t="shared" si="113"/>
        <v>0</v>
      </c>
      <c r="AH677" s="12">
        <v>0</v>
      </c>
      <c r="AI677" s="16">
        <f t="shared" si="114"/>
        <v>0</v>
      </c>
      <c r="AJ677" s="16">
        <f t="shared" si="115"/>
        <v>0</v>
      </c>
      <c r="AK677" s="16">
        <f t="shared" si="116"/>
        <v>0</v>
      </c>
      <c r="AL677" s="16">
        <f t="shared" si="117"/>
        <v>0</v>
      </c>
      <c r="AM677" s="16">
        <f t="shared" si="118"/>
        <v>0</v>
      </c>
      <c r="AN677" s="16">
        <f t="shared" si="119"/>
        <v>0</v>
      </c>
      <c r="AO677" s="12">
        <v>0</v>
      </c>
      <c r="AP677" s="16" t="s">
        <v>207</v>
      </c>
      <c r="AQ677" s="16" t="s">
        <v>207</v>
      </c>
      <c r="AS677" s="16" t="s">
        <v>2408</v>
      </c>
      <c r="AT677" s="16" t="s">
        <v>2407</v>
      </c>
      <c r="AW677" s="16" t="s">
        <v>593</v>
      </c>
      <c r="AX677" s="16" t="s">
        <v>204</v>
      </c>
      <c r="AY677" s="16" t="s">
        <v>204</v>
      </c>
      <c r="AZ677" s="16" t="s">
        <v>204</v>
      </c>
      <c r="BA677" s="16" t="s">
        <v>204</v>
      </c>
      <c r="BB677" s="16" t="s">
        <v>204</v>
      </c>
      <c r="BC677" s="16">
        <v>0</v>
      </c>
      <c r="BE677" s="16">
        <v>0</v>
      </c>
      <c r="BF677" s="16">
        <v>0</v>
      </c>
      <c r="BG677" s="16">
        <v>0</v>
      </c>
      <c r="BH677" s="16">
        <v>0</v>
      </c>
      <c r="BI677" s="16">
        <v>0</v>
      </c>
      <c r="BJ677" s="16">
        <v>0</v>
      </c>
      <c r="BK677" s="16">
        <v>0</v>
      </c>
    </row>
    <row r="678" spans="1:63" x14ac:dyDescent="0.35">
      <c r="A678">
        <v>677</v>
      </c>
      <c r="B678" t="s">
        <v>360</v>
      </c>
      <c r="C678" t="s">
        <v>7591</v>
      </c>
      <c r="D678" s="15" t="s">
        <v>1271</v>
      </c>
      <c r="E678" s="12" t="s">
        <v>93</v>
      </c>
      <c r="G678" s="12" t="s">
        <v>588</v>
      </c>
      <c r="H678" s="12" t="s">
        <v>589</v>
      </c>
      <c r="I678" s="12" t="s">
        <v>1185</v>
      </c>
      <c r="J678" s="12" t="s">
        <v>2402</v>
      </c>
      <c r="K678" s="12" t="s">
        <v>1265</v>
      </c>
      <c r="N678" s="16" t="s">
        <v>205</v>
      </c>
      <c r="O678" s="16" t="s">
        <v>1266</v>
      </c>
      <c r="P678" s="12" t="s">
        <v>1187</v>
      </c>
      <c r="Q678" s="16">
        <v>2023</v>
      </c>
      <c r="R678" s="16">
        <v>0</v>
      </c>
      <c r="S678" s="16">
        <v>0</v>
      </c>
      <c r="T678" s="16">
        <v>0</v>
      </c>
      <c r="V678" s="12" t="s">
        <v>204</v>
      </c>
      <c r="W678" s="12" t="s">
        <v>204</v>
      </c>
      <c r="X678" s="16">
        <v>1</v>
      </c>
      <c r="Y678" s="16">
        <v>0</v>
      </c>
      <c r="Z678" s="16">
        <v>0</v>
      </c>
      <c r="AA678" s="16">
        <f t="shared" si="120"/>
        <v>0</v>
      </c>
      <c r="AB678" s="16">
        <v>0</v>
      </c>
      <c r="AC678" s="16">
        <v>0</v>
      </c>
      <c r="AD678" s="16">
        <f t="shared" si="110"/>
        <v>0</v>
      </c>
      <c r="AE678" s="16">
        <f t="shared" si="111"/>
        <v>0</v>
      </c>
      <c r="AF678" s="16">
        <f t="shared" si="112"/>
        <v>0</v>
      </c>
      <c r="AG678" s="16">
        <f t="shared" si="113"/>
        <v>0</v>
      </c>
      <c r="AH678" s="12">
        <v>0</v>
      </c>
      <c r="AI678" s="16">
        <f t="shared" si="114"/>
        <v>0</v>
      </c>
      <c r="AJ678" s="16">
        <f t="shared" si="115"/>
        <v>0</v>
      </c>
      <c r="AK678" s="16">
        <f t="shared" si="116"/>
        <v>0</v>
      </c>
      <c r="AL678" s="16">
        <f t="shared" si="117"/>
        <v>0</v>
      </c>
      <c r="AM678" s="16">
        <f t="shared" si="118"/>
        <v>0</v>
      </c>
      <c r="AN678" s="16">
        <f t="shared" si="119"/>
        <v>0</v>
      </c>
      <c r="AO678" s="12">
        <v>0</v>
      </c>
      <c r="AP678" s="16" t="s">
        <v>207</v>
      </c>
      <c r="AQ678" s="16" t="s">
        <v>207</v>
      </c>
      <c r="AS678" s="16" t="s">
        <v>2408</v>
      </c>
      <c r="AT678" s="16" t="s">
        <v>2407</v>
      </c>
      <c r="AW678" s="16" t="s">
        <v>593</v>
      </c>
      <c r="AX678" s="16" t="s">
        <v>204</v>
      </c>
      <c r="AY678" s="16" t="s">
        <v>204</v>
      </c>
      <c r="AZ678" s="16" t="s">
        <v>204</v>
      </c>
      <c r="BA678" s="16" t="s">
        <v>204</v>
      </c>
      <c r="BB678" s="16" t="s">
        <v>204</v>
      </c>
      <c r="BC678" s="16">
        <v>0</v>
      </c>
      <c r="BE678" s="16">
        <v>0</v>
      </c>
      <c r="BF678" s="16">
        <v>0</v>
      </c>
      <c r="BG678" s="16">
        <v>0</v>
      </c>
      <c r="BH678" s="16">
        <v>0</v>
      </c>
      <c r="BI678" s="16">
        <v>0</v>
      </c>
      <c r="BJ678" s="16">
        <v>0</v>
      </c>
      <c r="BK678" s="16">
        <v>0</v>
      </c>
    </row>
    <row r="679" spans="1:63" x14ac:dyDescent="0.35">
      <c r="A679">
        <v>678</v>
      </c>
      <c r="B679" t="s">
        <v>360</v>
      </c>
      <c r="C679" t="s">
        <v>7592</v>
      </c>
      <c r="D679" s="15" t="s">
        <v>1272</v>
      </c>
      <c r="E679" s="12" t="s">
        <v>93</v>
      </c>
      <c r="G679" s="12" t="s">
        <v>588</v>
      </c>
      <c r="H679" s="12" t="s">
        <v>589</v>
      </c>
      <c r="I679" s="12" t="s">
        <v>1185</v>
      </c>
      <c r="J679" s="12" t="s">
        <v>2402</v>
      </c>
      <c r="K679" s="12" t="s">
        <v>1265</v>
      </c>
      <c r="N679" s="16" t="s">
        <v>205</v>
      </c>
      <c r="O679" s="16" t="s">
        <v>1266</v>
      </c>
      <c r="P679" s="12" t="s">
        <v>1187</v>
      </c>
      <c r="Q679" s="16">
        <v>2023</v>
      </c>
      <c r="R679" s="16">
        <v>0</v>
      </c>
      <c r="S679" s="16">
        <v>0</v>
      </c>
      <c r="T679" s="16">
        <v>0</v>
      </c>
      <c r="V679" s="12" t="s">
        <v>204</v>
      </c>
      <c r="W679" s="12" t="s">
        <v>204</v>
      </c>
      <c r="X679" s="16">
        <v>1</v>
      </c>
      <c r="Y679" s="16">
        <v>0</v>
      </c>
      <c r="Z679" s="16">
        <v>0</v>
      </c>
      <c r="AA679" s="16">
        <f t="shared" si="120"/>
        <v>0</v>
      </c>
      <c r="AB679" s="16">
        <v>0</v>
      </c>
      <c r="AC679" s="16">
        <v>0</v>
      </c>
      <c r="AD679" s="16">
        <f t="shared" si="110"/>
        <v>0</v>
      </c>
      <c r="AE679" s="16">
        <f t="shared" si="111"/>
        <v>0</v>
      </c>
      <c r="AF679" s="16">
        <f t="shared" si="112"/>
        <v>0</v>
      </c>
      <c r="AG679" s="16">
        <f t="shared" si="113"/>
        <v>0</v>
      </c>
      <c r="AH679" s="12">
        <v>0</v>
      </c>
      <c r="AI679" s="16">
        <f t="shared" si="114"/>
        <v>0</v>
      </c>
      <c r="AJ679" s="16">
        <f t="shared" si="115"/>
        <v>0</v>
      </c>
      <c r="AK679" s="16">
        <f t="shared" si="116"/>
        <v>0</v>
      </c>
      <c r="AL679" s="16">
        <f t="shared" si="117"/>
        <v>0</v>
      </c>
      <c r="AM679" s="16">
        <f t="shared" si="118"/>
        <v>0</v>
      </c>
      <c r="AN679" s="16">
        <f t="shared" si="119"/>
        <v>0</v>
      </c>
      <c r="AO679" s="12">
        <v>0</v>
      </c>
      <c r="AP679" s="16" t="s">
        <v>207</v>
      </c>
      <c r="AQ679" s="16" t="s">
        <v>207</v>
      </c>
      <c r="AS679" s="16" t="s">
        <v>2408</v>
      </c>
      <c r="AT679" s="16" t="s">
        <v>2407</v>
      </c>
      <c r="AW679" s="16" t="s">
        <v>593</v>
      </c>
      <c r="AX679" s="16" t="s">
        <v>204</v>
      </c>
      <c r="AY679" s="16" t="s">
        <v>204</v>
      </c>
      <c r="AZ679" s="16" t="s">
        <v>204</v>
      </c>
      <c r="BA679" s="16" t="s">
        <v>204</v>
      </c>
      <c r="BB679" s="16" t="s">
        <v>204</v>
      </c>
      <c r="BC679" s="16">
        <v>0</v>
      </c>
      <c r="BE679" s="16">
        <v>0</v>
      </c>
      <c r="BF679" s="16">
        <v>0</v>
      </c>
      <c r="BG679" s="16">
        <v>0</v>
      </c>
      <c r="BH679" s="16">
        <v>0</v>
      </c>
      <c r="BI679" s="16">
        <v>0</v>
      </c>
      <c r="BJ679" s="16">
        <v>0</v>
      </c>
      <c r="BK679" s="16">
        <v>0</v>
      </c>
    </row>
    <row r="680" spans="1:63" x14ac:dyDescent="0.35">
      <c r="A680">
        <v>679</v>
      </c>
      <c r="B680" t="s">
        <v>360</v>
      </c>
      <c r="C680" t="s">
        <v>7593</v>
      </c>
      <c r="D680" s="15" t="s">
        <v>1273</v>
      </c>
      <c r="E680" s="12" t="s">
        <v>93</v>
      </c>
      <c r="G680" s="12" t="s">
        <v>588</v>
      </c>
      <c r="H680" s="12" t="s">
        <v>589</v>
      </c>
      <c r="I680" s="12" t="s">
        <v>1185</v>
      </c>
      <c r="J680" s="12" t="s">
        <v>2402</v>
      </c>
      <c r="K680" s="12" t="s">
        <v>1265</v>
      </c>
      <c r="N680" s="16" t="s">
        <v>206</v>
      </c>
      <c r="O680" s="16" t="s">
        <v>1266</v>
      </c>
      <c r="P680" s="12" t="s">
        <v>1187</v>
      </c>
      <c r="Q680" s="16">
        <v>2023</v>
      </c>
      <c r="R680" s="16">
        <v>0</v>
      </c>
      <c r="S680" s="16">
        <v>0</v>
      </c>
      <c r="T680" s="16">
        <v>0</v>
      </c>
      <c r="V680" s="12" t="s">
        <v>204</v>
      </c>
      <c r="W680" s="12" t="s">
        <v>204</v>
      </c>
      <c r="X680" s="16">
        <v>1</v>
      </c>
      <c r="Y680" s="16">
        <v>0</v>
      </c>
      <c r="Z680" s="16">
        <v>0</v>
      </c>
      <c r="AA680" s="16">
        <f t="shared" si="120"/>
        <v>0</v>
      </c>
      <c r="AB680" s="16">
        <v>0</v>
      </c>
      <c r="AC680" s="16">
        <v>0</v>
      </c>
      <c r="AD680" s="16">
        <f t="shared" si="110"/>
        <v>0</v>
      </c>
      <c r="AE680" s="16">
        <f t="shared" si="111"/>
        <v>0</v>
      </c>
      <c r="AF680" s="16">
        <f t="shared" si="112"/>
        <v>0</v>
      </c>
      <c r="AG680" s="16">
        <f t="shared" si="113"/>
        <v>0</v>
      </c>
      <c r="AH680" s="12">
        <v>0</v>
      </c>
      <c r="AI680" s="16">
        <f t="shared" si="114"/>
        <v>0</v>
      </c>
      <c r="AJ680" s="16">
        <f t="shared" si="115"/>
        <v>0</v>
      </c>
      <c r="AK680" s="16">
        <f t="shared" si="116"/>
        <v>0</v>
      </c>
      <c r="AL680" s="16">
        <f t="shared" si="117"/>
        <v>0</v>
      </c>
      <c r="AM680" s="16">
        <f t="shared" si="118"/>
        <v>0</v>
      </c>
      <c r="AN680" s="16">
        <f t="shared" si="119"/>
        <v>0</v>
      </c>
      <c r="AO680" s="12">
        <v>0</v>
      </c>
      <c r="AP680" s="16" t="s">
        <v>207</v>
      </c>
      <c r="AQ680" s="16" t="s">
        <v>207</v>
      </c>
      <c r="AS680" s="16" t="s">
        <v>2408</v>
      </c>
      <c r="AT680" s="16" t="s">
        <v>2407</v>
      </c>
      <c r="AW680" s="16" t="s">
        <v>593</v>
      </c>
      <c r="AX680" s="16" t="s">
        <v>204</v>
      </c>
      <c r="AY680" s="16" t="s">
        <v>204</v>
      </c>
      <c r="AZ680" s="16" t="s">
        <v>204</v>
      </c>
      <c r="BA680" s="16" t="s">
        <v>204</v>
      </c>
      <c r="BB680" s="16" t="s">
        <v>204</v>
      </c>
      <c r="BC680" s="16">
        <v>0</v>
      </c>
      <c r="BE680" s="16">
        <v>0</v>
      </c>
      <c r="BF680" s="16">
        <v>0</v>
      </c>
      <c r="BG680" s="16">
        <v>0</v>
      </c>
      <c r="BH680" s="16">
        <v>0</v>
      </c>
      <c r="BI680" s="16">
        <v>0</v>
      </c>
      <c r="BJ680" s="16">
        <v>0</v>
      </c>
      <c r="BK680" s="16">
        <v>0</v>
      </c>
    </row>
    <row r="681" spans="1:63" x14ac:dyDescent="0.35">
      <c r="A681">
        <v>680</v>
      </c>
      <c r="B681" t="s">
        <v>360</v>
      </c>
      <c r="C681" t="s">
        <v>7594</v>
      </c>
      <c r="D681" s="15" t="s">
        <v>1274</v>
      </c>
      <c r="E681" s="12" t="s">
        <v>93</v>
      </c>
      <c r="G681" s="12" t="s">
        <v>588</v>
      </c>
      <c r="H681" s="12" t="s">
        <v>589</v>
      </c>
      <c r="I681" s="12" t="s">
        <v>1185</v>
      </c>
      <c r="J681" s="12" t="s">
        <v>2402</v>
      </c>
      <c r="K681" s="12" t="s">
        <v>1265</v>
      </c>
      <c r="N681" s="16" t="s">
        <v>206</v>
      </c>
      <c r="O681" s="16" t="s">
        <v>1266</v>
      </c>
      <c r="P681" s="12" t="s">
        <v>1187</v>
      </c>
      <c r="Q681" s="16">
        <v>2023</v>
      </c>
      <c r="R681" s="16">
        <v>0</v>
      </c>
      <c r="S681" s="16">
        <v>0</v>
      </c>
      <c r="T681" s="16">
        <v>0</v>
      </c>
      <c r="V681" s="12" t="s">
        <v>204</v>
      </c>
      <c r="W681" s="12" t="s">
        <v>204</v>
      </c>
      <c r="X681" s="16">
        <v>1</v>
      </c>
      <c r="Y681" s="16">
        <v>0</v>
      </c>
      <c r="Z681" s="16">
        <v>0</v>
      </c>
      <c r="AA681" s="16">
        <f t="shared" si="120"/>
        <v>0</v>
      </c>
      <c r="AB681" s="16">
        <v>0</v>
      </c>
      <c r="AC681" s="16">
        <v>0</v>
      </c>
      <c r="AD681" s="16">
        <f t="shared" si="110"/>
        <v>0</v>
      </c>
      <c r="AE681" s="16">
        <f t="shared" si="111"/>
        <v>0</v>
      </c>
      <c r="AF681" s="16">
        <f t="shared" si="112"/>
        <v>0</v>
      </c>
      <c r="AG681" s="16">
        <f t="shared" si="113"/>
        <v>0</v>
      </c>
      <c r="AH681" s="12">
        <v>0</v>
      </c>
      <c r="AI681" s="16">
        <f t="shared" si="114"/>
        <v>0</v>
      </c>
      <c r="AJ681" s="16">
        <f t="shared" si="115"/>
        <v>0</v>
      </c>
      <c r="AK681" s="16">
        <f t="shared" si="116"/>
        <v>0</v>
      </c>
      <c r="AL681" s="16">
        <f t="shared" si="117"/>
        <v>0</v>
      </c>
      <c r="AM681" s="16">
        <f t="shared" si="118"/>
        <v>0</v>
      </c>
      <c r="AN681" s="16">
        <f t="shared" si="119"/>
        <v>0</v>
      </c>
      <c r="AO681" s="12">
        <v>0</v>
      </c>
      <c r="AP681" s="16" t="s">
        <v>207</v>
      </c>
      <c r="AQ681" s="16" t="s">
        <v>207</v>
      </c>
      <c r="AS681" s="16" t="s">
        <v>2408</v>
      </c>
      <c r="AT681" s="16" t="s">
        <v>2407</v>
      </c>
      <c r="AW681" s="16" t="s">
        <v>593</v>
      </c>
      <c r="AX681" s="16" t="s">
        <v>204</v>
      </c>
      <c r="AY681" s="16" t="s">
        <v>204</v>
      </c>
      <c r="AZ681" s="16" t="s">
        <v>204</v>
      </c>
      <c r="BA681" s="16" t="s">
        <v>204</v>
      </c>
      <c r="BB681" s="16" t="s">
        <v>204</v>
      </c>
      <c r="BC681" s="16">
        <v>0</v>
      </c>
      <c r="BE681" s="16">
        <v>0</v>
      </c>
      <c r="BF681" s="16">
        <v>0</v>
      </c>
      <c r="BG681" s="16">
        <v>0</v>
      </c>
      <c r="BH681" s="16">
        <v>0</v>
      </c>
      <c r="BI681" s="16">
        <v>0</v>
      </c>
      <c r="BJ681" s="16">
        <v>0</v>
      </c>
      <c r="BK681" s="16">
        <v>0</v>
      </c>
    </row>
    <row r="682" spans="1:63" x14ac:dyDescent="0.35">
      <c r="A682">
        <v>681</v>
      </c>
      <c r="B682" t="s">
        <v>360</v>
      </c>
      <c r="C682" t="s">
        <v>7595</v>
      </c>
      <c r="D682" s="15" t="s">
        <v>1275</v>
      </c>
      <c r="E682" s="12" t="s">
        <v>93</v>
      </c>
      <c r="G682" s="12" t="s">
        <v>588</v>
      </c>
      <c r="H682" s="12" t="s">
        <v>589</v>
      </c>
      <c r="I682" s="12" t="s">
        <v>1185</v>
      </c>
      <c r="J682" s="12" t="s">
        <v>2402</v>
      </c>
      <c r="K682" s="12" t="s">
        <v>1265</v>
      </c>
      <c r="N682" s="16" t="s">
        <v>206</v>
      </c>
      <c r="O682" s="16" t="s">
        <v>1266</v>
      </c>
      <c r="P682" s="12" t="s">
        <v>1187</v>
      </c>
      <c r="Q682" s="16">
        <v>2023</v>
      </c>
      <c r="R682" s="16">
        <v>0</v>
      </c>
      <c r="S682" s="16">
        <v>0</v>
      </c>
      <c r="T682" s="16">
        <v>0</v>
      </c>
      <c r="V682" s="12" t="s">
        <v>204</v>
      </c>
      <c r="W682" s="12" t="s">
        <v>204</v>
      </c>
      <c r="X682" s="16">
        <v>1</v>
      </c>
      <c r="Y682" s="16">
        <v>0</v>
      </c>
      <c r="Z682" s="16">
        <v>0</v>
      </c>
      <c r="AA682" s="16">
        <f t="shared" si="120"/>
        <v>0</v>
      </c>
      <c r="AB682" s="16">
        <v>0</v>
      </c>
      <c r="AC682" s="16">
        <v>0</v>
      </c>
      <c r="AD682" s="16">
        <f t="shared" si="110"/>
        <v>0</v>
      </c>
      <c r="AE682" s="16">
        <f t="shared" si="111"/>
        <v>0</v>
      </c>
      <c r="AF682" s="16">
        <f t="shared" si="112"/>
        <v>0</v>
      </c>
      <c r="AG682" s="16">
        <f t="shared" si="113"/>
        <v>0</v>
      </c>
      <c r="AH682" s="12">
        <v>0</v>
      </c>
      <c r="AI682" s="16">
        <f t="shared" si="114"/>
        <v>0</v>
      </c>
      <c r="AJ682" s="16">
        <f t="shared" si="115"/>
        <v>0</v>
      </c>
      <c r="AK682" s="16">
        <f t="shared" si="116"/>
        <v>0</v>
      </c>
      <c r="AL682" s="16">
        <f t="shared" si="117"/>
        <v>0</v>
      </c>
      <c r="AM682" s="16">
        <f t="shared" si="118"/>
        <v>0</v>
      </c>
      <c r="AN682" s="16">
        <f t="shared" si="119"/>
        <v>0</v>
      </c>
      <c r="AO682" s="12">
        <v>0</v>
      </c>
      <c r="AP682" s="16" t="s">
        <v>207</v>
      </c>
      <c r="AQ682" s="16" t="s">
        <v>207</v>
      </c>
      <c r="AS682" s="16" t="s">
        <v>2408</v>
      </c>
      <c r="AT682" s="16" t="s">
        <v>2407</v>
      </c>
      <c r="AW682" s="16" t="s">
        <v>593</v>
      </c>
      <c r="AX682" s="16" t="s">
        <v>204</v>
      </c>
      <c r="AY682" s="16" t="s">
        <v>204</v>
      </c>
      <c r="AZ682" s="16" t="s">
        <v>204</v>
      </c>
      <c r="BA682" s="16" t="s">
        <v>204</v>
      </c>
      <c r="BB682" s="16" t="s">
        <v>204</v>
      </c>
      <c r="BC682" s="16">
        <v>0</v>
      </c>
      <c r="BE682" s="16">
        <v>0</v>
      </c>
      <c r="BF682" s="16">
        <v>0</v>
      </c>
      <c r="BG682" s="16">
        <v>0</v>
      </c>
      <c r="BH682" s="16">
        <v>0</v>
      </c>
      <c r="BI682" s="16">
        <v>0</v>
      </c>
      <c r="BJ682" s="16">
        <v>0</v>
      </c>
      <c r="BK682" s="16">
        <v>0</v>
      </c>
    </row>
    <row r="683" spans="1:63" x14ac:dyDescent="0.35">
      <c r="A683">
        <v>682</v>
      </c>
      <c r="B683" t="s">
        <v>360</v>
      </c>
      <c r="C683" t="s">
        <v>7596</v>
      </c>
      <c r="D683" s="15" t="s">
        <v>1276</v>
      </c>
      <c r="E683" s="12" t="s">
        <v>93</v>
      </c>
      <c r="G683" s="12" t="s">
        <v>588</v>
      </c>
      <c r="H683" s="12" t="s">
        <v>589</v>
      </c>
      <c r="I683" s="12" t="s">
        <v>1185</v>
      </c>
      <c r="J683" s="12" t="s">
        <v>2402</v>
      </c>
      <c r="K683" s="12" t="s">
        <v>1265</v>
      </c>
      <c r="N683" s="16" t="s">
        <v>206</v>
      </c>
      <c r="O683" s="16" t="s">
        <v>1266</v>
      </c>
      <c r="P683" s="12" t="s">
        <v>1187</v>
      </c>
      <c r="Q683" s="16">
        <v>2023</v>
      </c>
      <c r="R683" s="16">
        <v>0</v>
      </c>
      <c r="S683" s="16">
        <v>0</v>
      </c>
      <c r="T683" s="16">
        <v>0</v>
      </c>
      <c r="V683" s="12" t="s">
        <v>204</v>
      </c>
      <c r="W683" s="12" t="s">
        <v>204</v>
      </c>
      <c r="X683" s="16">
        <v>1</v>
      </c>
      <c r="Y683" s="16">
        <v>0</v>
      </c>
      <c r="Z683" s="16">
        <v>0</v>
      </c>
      <c r="AA683" s="16">
        <f t="shared" si="120"/>
        <v>0</v>
      </c>
      <c r="AB683" s="16">
        <v>0</v>
      </c>
      <c r="AC683" s="16">
        <v>0</v>
      </c>
      <c r="AD683" s="16">
        <f t="shared" si="110"/>
        <v>0</v>
      </c>
      <c r="AE683" s="16">
        <f t="shared" si="111"/>
        <v>0</v>
      </c>
      <c r="AF683" s="16">
        <f t="shared" si="112"/>
        <v>0</v>
      </c>
      <c r="AG683" s="16">
        <f t="shared" si="113"/>
        <v>0</v>
      </c>
      <c r="AH683" s="12">
        <v>0</v>
      </c>
      <c r="AI683" s="16">
        <f t="shared" si="114"/>
        <v>0</v>
      </c>
      <c r="AJ683" s="16">
        <f t="shared" si="115"/>
        <v>0</v>
      </c>
      <c r="AK683" s="16">
        <f t="shared" si="116"/>
        <v>0</v>
      </c>
      <c r="AL683" s="16">
        <f t="shared" si="117"/>
        <v>0</v>
      </c>
      <c r="AM683" s="16">
        <f t="shared" si="118"/>
        <v>0</v>
      </c>
      <c r="AN683" s="16">
        <f t="shared" si="119"/>
        <v>0</v>
      </c>
      <c r="AO683" s="12">
        <v>0</v>
      </c>
      <c r="AP683" s="16" t="s">
        <v>207</v>
      </c>
      <c r="AQ683" s="16" t="s">
        <v>207</v>
      </c>
      <c r="AS683" s="16" t="s">
        <v>2408</v>
      </c>
      <c r="AT683" s="16" t="s">
        <v>2407</v>
      </c>
      <c r="AW683" s="16" t="s">
        <v>593</v>
      </c>
      <c r="AX683" s="16" t="s">
        <v>204</v>
      </c>
      <c r="AY683" s="16" t="s">
        <v>204</v>
      </c>
      <c r="AZ683" s="16" t="s">
        <v>204</v>
      </c>
      <c r="BA683" s="16" t="s">
        <v>204</v>
      </c>
      <c r="BB683" s="16" t="s">
        <v>204</v>
      </c>
      <c r="BC683" s="16">
        <v>0</v>
      </c>
      <c r="BE683" s="16">
        <v>0</v>
      </c>
      <c r="BF683" s="16">
        <v>0</v>
      </c>
      <c r="BG683" s="16">
        <v>0</v>
      </c>
      <c r="BH683" s="16">
        <v>0</v>
      </c>
      <c r="BI683" s="16">
        <v>0</v>
      </c>
      <c r="BJ683" s="16">
        <v>0</v>
      </c>
      <c r="BK683" s="16">
        <v>0</v>
      </c>
    </row>
    <row r="684" spans="1:63" x14ac:dyDescent="0.35">
      <c r="A684">
        <v>683</v>
      </c>
      <c r="B684" t="s">
        <v>360</v>
      </c>
      <c r="C684" t="s">
        <v>7597</v>
      </c>
      <c r="D684" s="15" t="s">
        <v>1277</v>
      </c>
      <c r="E684" s="12" t="s">
        <v>93</v>
      </c>
      <c r="G684" s="12" t="s">
        <v>588</v>
      </c>
      <c r="H684" s="12" t="s">
        <v>589</v>
      </c>
      <c r="I684" s="12" t="s">
        <v>1185</v>
      </c>
      <c r="J684" s="12" t="s">
        <v>2402</v>
      </c>
      <c r="K684" s="12" t="s">
        <v>1265</v>
      </c>
      <c r="N684" s="16" t="s">
        <v>206</v>
      </c>
      <c r="O684" s="16" t="s">
        <v>1266</v>
      </c>
      <c r="P684" s="12" t="s">
        <v>1187</v>
      </c>
      <c r="Q684" s="16">
        <v>2023</v>
      </c>
      <c r="R684" s="16">
        <v>0</v>
      </c>
      <c r="S684" s="16">
        <v>0</v>
      </c>
      <c r="T684" s="16">
        <v>0</v>
      </c>
      <c r="V684" s="12" t="s">
        <v>204</v>
      </c>
      <c r="W684" s="12" t="s">
        <v>204</v>
      </c>
      <c r="X684" s="16">
        <v>1</v>
      </c>
      <c r="Y684" s="16">
        <v>0</v>
      </c>
      <c r="Z684" s="16">
        <v>0</v>
      </c>
      <c r="AA684" s="16">
        <f t="shared" si="120"/>
        <v>0</v>
      </c>
      <c r="AB684" s="16">
        <v>0</v>
      </c>
      <c r="AC684" s="16">
        <v>0</v>
      </c>
      <c r="AD684" s="16">
        <f t="shared" si="110"/>
        <v>0</v>
      </c>
      <c r="AE684" s="16">
        <f t="shared" si="111"/>
        <v>0</v>
      </c>
      <c r="AF684" s="16">
        <f t="shared" si="112"/>
        <v>0</v>
      </c>
      <c r="AG684" s="16">
        <f t="shared" si="113"/>
        <v>0</v>
      </c>
      <c r="AH684" s="12">
        <v>0</v>
      </c>
      <c r="AI684" s="16">
        <f t="shared" si="114"/>
        <v>0</v>
      </c>
      <c r="AJ684" s="16">
        <f t="shared" si="115"/>
        <v>0</v>
      </c>
      <c r="AK684" s="16">
        <f t="shared" si="116"/>
        <v>0</v>
      </c>
      <c r="AL684" s="16">
        <f t="shared" si="117"/>
        <v>0</v>
      </c>
      <c r="AM684" s="16">
        <f t="shared" si="118"/>
        <v>0</v>
      </c>
      <c r="AN684" s="16">
        <f t="shared" si="119"/>
        <v>0</v>
      </c>
      <c r="AO684" s="12">
        <v>0</v>
      </c>
      <c r="AP684" s="16" t="s">
        <v>207</v>
      </c>
      <c r="AQ684" s="16" t="s">
        <v>207</v>
      </c>
      <c r="AS684" s="16" t="s">
        <v>2408</v>
      </c>
      <c r="AT684" s="16" t="s">
        <v>2407</v>
      </c>
      <c r="AW684" s="16" t="s">
        <v>593</v>
      </c>
      <c r="AX684" s="16" t="s">
        <v>204</v>
      </c>
      <c r="AY684" s="16" t="s">
        <v>204</v>
      </c>
      <c r="AZ684" s="16" t="s">
        <v>204</v>
      </c>
      <c r="BA684" s="16" t="s">
        <v>204</v>
      </c>
      <c r="BB684" s="16" t="s">
        <v>204</v>
      </c>
      <c r="BC684" s="16">
        <v>0</v>
      </c>
      <c r="BE684" s="16">
        <v>0</v>
      </c>
      <c r="BF684" s="16">
        <v>0</v>
      </c>
      <c r="BG684" s="16">
        <v>0</v>
      </c>
      <c r="BH684" s="16">
        <v>0</v>
      </c>
      <c r="BI684" s="16">
        <v>0</v>
      </c>
      <c r="BJ684" s="16">
        <v>0</v>
      </c>
      <c r="BK684" s="16">
        <v>0</v>
      </c>
    </row>
    <row r="685" spans="1:63" x14ac:dyDescent="0.35">
      <c r="A685">
        <v>684</v>
      </c>
      <c r="B685" t="s">
        <v>360</v>
      </c>
      <c r="C685" t="s">
        <v>7598</v>
      </c>
      <c r="D685" s="15" t="s">
        <v>1278</v>
      </c>
      <c r="E685" s="12" t="s">
        <v>93</v>
      </c>
      <c r="G685" s="12" t="s">
        <v>588</v>
      </c>
      <c r="H685" s="12" t="s">
        <v>589</v>
      </c>
      <c r="I685" s="12" t="s">
        <v>1185</v>
      </c>
      <c r="J685" s="12" t="s">
        <v>2402</v>
      </c>
      <c r="K685" s="12" t="s">
        <v>1265</v>
      </c>
      <c r="N685" s="16" t="s">
        <v>206</v>
      </c>
      <c r="O685" s="16" t="s">
        <v>1266</v>
      </c>
      <c r="P685" s="12" t="s">
        <v>1187</v>
      </c>
      <c r="Q685" s="16">
        <v>2023</v>
      </c>
      <c r="R685" s="16">
        <v>0</v>
      </c>
      <c r="S685" s="16">
        <v>0</v>
      </c>
      <c r="T685" s="16">
        <v>0</v>
      </c>
      <c r="V685" s="12" t="s">
        <v>204</v>
      </c>
      <c r="W685" s="12" t="s">
        <v>204</v>
      </c>
      <c r="X685" s="16">
        <v>1</v>
      </c>
      <c r="Y685" s="16">
        <v>0</v>
      </c>
      <c r="Z685" s="16">
        <v>0</v>
      </c>
      <c r="AA685" s="16">
        <f t="shared" si="120"/>
        <v>0</v>
      </c>
      <c r="AB685" s="16">
        <v>0</v>
      </c>
      <c r="AC685" s="16">
        <v>0</v>
      </c>
      <c r="AD685" s="16">
        <f t="shared" si="110"/>
        <v>0</v>
      </c>
      <c r="AE685" s="16">
        <f t="shared" si="111"/>
        <v>0</v>
      </c>
      <c r="AF685" s="16">
        <f t="shared" si="112"/>
        <v>0</v>
      </c>
      <c r="AG685" s="16">
        <f t="shared" si="113"/>
        <v>0</v>
      </c>
      <c r="AH685" s="12">
        <v>0</v>
      </c>
      <c r="AI685" s="16">
        <f t="shared" si="114"/>
        <v>0</v>
      </c>
      <c r="AJ685" s="16">
        <f t="shared" si="115"/>
        <v>0</v>
      </c>
      <c r="AK685" s="16">
        <f t="shared" si="116"/>
        <v>0</v>
      </c>
      <c r="AL685" s="16">
        <f t="shared" si="117"/>
        <v>0</v>
      </c>
      <c r="AM685" s="16">
        <f t="shared" si="118"/>
        <v>0</v>
      </c>
      <c r="AN685" s="16">
        <f t="shared" si="119"/>
        <v>0</v>
      </c>
      <c r="AO685" s="12">
        <v>0</v>
      </c>
      <c r="AP685" s="16" t="s">
        <v>207</v>
      </c>
      <c r="AQ685" s="16" t="s">
        <v>207</v>
      </c>
      <c r="AS685" s="16" t="s">
        <v>2408</v>
      </c>
      <c r="AT685" s="16" t="s">
        <v>2407</v>
      </c>
      <c r="AW685" s="16" t="s">
        <v>593</v>
      </c>
      <c r="AX685" s="16" t="s">
        <v>204</v>
      </c>
      <c r="AY685" s="16" t="s">
        <v>204</v>
      </c>
      <c r="AZ685" s="16" t="s">
        <v>204</v>
      </c>
      <c r="BA685" s="16" t="s">
        <v>204</v>
      </c>
      <c r="BB685" s="16" t="s">
        <v>204</v>
      </c>
      <c r="BC685" s="16">
        <v>0</v>
      </c>
      <c r="BE685" s="16">
        <v>0</v>
      </c>
      <c r="BF685" s="16">
        <v>0</v>
      </c>
      <c r="BG685" s="16">
        <v>0</v>
      </c>
      <c r="BH685" s="16">
        <v>0</v>
      </c>
      <c r="BI685" s="16">
        <v>0</v>
      </c>
      <c r="BJ685" s="16">
        <v>0</v>
      </c>
      <c r="BK685" s="16">
        <v>0</v>
      </c>
    </row>
    <row r="686" spans="1:63" x14ac:dyDescent="0.35">
      <c r="A686">
        <v>685</v>
      </c>
      <c r="B686" t="s">
        <v>360</v>
      </c>
      <c r="C686" t="s">
        <v>7599</v>
      </c>
      <c r="D686" s="15" t="s">
        <v>1279</v>
      </c>
      <c r="E686" s="12" t="s">
        <v>93</v>
      </c>
      <c r="G686" s="12" t="s">
        <v>588</v>
      </c>
      <c r="H686" s="12" t="s">
        <v>589</v>
      </c>
      <c r="I686" s="12" t="s">
        <v>1185</v>
      </c>
      <c r="J686" s="12" t="s">
        <v>2402</v>
      </c>
      <c r="K686" s="12" t="s">
        <v>1265</v>
      </c>
      <c r="N686" s="16" t="s">
        <v>206</v>
      </c>
      <c r="O686" s="16" t="s">
        <v>1266</v>
      </c>
      <c r="P686" s="12" t="s">
        <v>1187</v>
      </c>
      <c r="Q686" s="16">
        <v>2023</v>
      </c>
      <c r="R686" s="16">
        <v>0</v>
      </c>
      <c r="S686" s="16">
        <v>0</v>
      </c>
      <c r="T686" s="16">
        <v>0</v>
      </c>
      <c r="V686" s="12" t="s">
        <v>204</v>
      </c>
      <c r="W686" s="12" t="s">
        <v>204</v>
      </c>
      <c r="X686" s="16">
        <v>1</v>
      </c>
      <c r="Y686" s="16">
        <v>0</v>
      </c>
      <c r="Z686" s="16">
        <v>0</v>
      </c>
      <c r="AA686" s="16">
        <f t="shared" si="120"/>
        <v>0</v>
      </c>
      <c r="AB686" s="16">
        <v>0</v>
      </c>
      <c r="AC686" s="16">
        <v>0</v>
      </c>
      <c r="AD686" s="16">
        <f t="shared" si="110"/>
        <v>0</v>
      </c>
      <c r="AE686" s="16">
        <f t="shared" si="111"/>
        <v>0</v>
      </c>
      <c r="AF686" s="16">
        <f t="shared" si="112"/>
        <v>0</v>
      </c>
      <c r="AG686" s="16">
        <f t="shared" si="113"/>
        <v>0</v>
      </c>
      <c r="AH686" s="12">
        <v>0</v>
      </c>
      <c r="AI686" s="16">
        <f t="shared" si="114"/>
        <v>0</v>
      </c>
      <c r="AJ686" s="16">
        <f t="shared" si="115"/>
        <v>0</v>
      </c>
      <c r="AK686" s="16">
        <f t="shared" si="116"/>
        <v>0</v>
      </c>
      <c r="AL686" s="16">
        <f t="shared" si="117"/>
        <v>0</v>
      </c>
      <c r="AM686" s="16">
        <f t="shared" si="118"/>
        <v>0</v>
      </c>
      <c r="AN686" s="16">
        <f t="shared" si="119"/>
        <v>0</v>
      </c>
      <c r="AO686" s="12">
        <v>0</v>
      </c>
      <c r="AP686" s="16" t="s">
        <v>207</v>
      </c>
      <c r="AQ686" s="16" t="s">
        <v>207</v>
      </c>
      <c r="AS686" s="16" t="s">
        <v>2408</v>
      </c>
      <c r="AT686" s="16" t="s">
        <v>2407</v>
      </c>
      <c r="AW686" s="16" t="s">
        <v>593</v>
      </c>
      <c r="AX686" s="16" t="s">
        <v>204</v>
      </c>
      <c r="AY686" s="16" t="s">
        <v>204</v>
      </c>
      <c r="AZ686" s="16" t="s">
        <v>204</v>
      </c>
      <c r="BA686" s="16" t="s">
        <v>204</v>
      </c>
      <c r="BB686" s="16" t="s">
        <v>204</v>
      </c>
      <c r="BC686" s="16">
        <v>0</v>
      </c>
      <c r="BE686" s="16">
        <v>0</v>
      </c>
      <c r="BF686" s="16">
        <v>0</v>
      </c>
      <c r="BG686" s="16">
        <v>0</v>
      </c>
      <c r="BH686" s="16">
        <v>0</v>
      </c>
      <c r="BI686" s="16">
        <v>0</v>
      </c>
      <c r="BJ686" s="16">
        <v>0</v>
      </c>
      <c r="BK686" s="16">
        <v>0</v>
      </c>
    </row>
    <row r="687" spans="1:63" x14ac:dyDescent="0.35">
      <c r="A687">
        <v>686</v>
      </c>
      <c r="B687" t="s">
        <v>360</v>
      </c>
      <c r="C687" t="s">
        <v>7600</v>
      </c>
      <c r="D687" s="15" t="s">
        <v>1280</v>
      </c>
      <c r="E687" s="12" t="s">
        <v>93</v>
      </c>
      <c r="G687" s="12" t="s">
        <v>588</v>
      </c>
      <c r="H687" s="12" t="s">
        <v>589</v>
      </c>
      <c r="I687" s="12" t="s">
        <v>1185</v>
      </c>
      <c r="J687" s="12" t="s">
        <v>2402</v>
      </c>
      <c r="K687" s="12" t="s">
        <v>1265</v>
      </c>
      <c r="N687" s="16" t="s">
        <v>206</v>
      </c>
      <c r="O687" s="16" t="s">
        <v>1266</v>
      </c>
      <c r="P687" s="12" t="s">
        <v>1187</v>
      </c>
      <c r="Q687" s="16">
        <v>2023</v>
      </c>
      <c r="R687" s="16">
        <v>0</v>
      </c>
      <c r="S687" s="16">
        <v>0</v>
      </c>
      <c r="T687" s="16">
        <v>0</v>
      </c>
      <c r="V687" s="12" t="s">
        <v>204</v>
      </c>
      <c r="W687" s="12" t="s">
        <v>204</v>
      </c>
      <c r="X687" s="16">
        <v>1</v>
      </c>
      <c r="Y687" s="16">
        <v>0</v>
      </c>
      <c r="Z687" s="16">
        <v>0</v>
      </c>
      <c r="AA687" s="16">
        <f t="shared" si="120"/>
        <v>0</v>
      </c>
      <c r="AB687" s="16">
        <v>0</v>
      </c>
      <c r="AC687" s="16">
        <v>0</v>
      </c>
      <c r="AD687" s="16">
        <f t="shared" si="110"/>
        <v>0</v>
      </c>
      <c r="AE687" s="16">
        <f t="shared" si="111"/>
        <v>0</v>
      </c>
      <c r="AF687" s="16">
        <f t="shared" si="112"/>
        <v>0</v>
      </c>
      <c r="AG687" s="16">
        <f t="shared" si="113"/>
        <v>0</v>
      </c>
      <c r="AH687" s="12">
        <v>0</v>
      </c>
      <c r="AI687" s="16">
        <f t="shared" si="114"/>
        <v>0</v>
      </c>
      <c r="AJ687" s="16">
        <f t="shared" si="115"/>
        <v>0</v>
      </c>
      <c r="AK687" s="16">
        <f t="shared" si="116"/>
        <v>0</v>
      </c>
      <c r="AL687" s="16">
        <f t="shared" si="117"/>
        <v>0</v>
      </c>
      <c r="AM687" s="16">
        <f t="shared" si="118"/>
        <v>0</v>
      </c>
      <c r="AN687" s="16">
        <f t="shared" si="119"/>
        <v>0</v>
      </c>
      <c r="AO687" s="12">
        <v>0</v>
      </c>
      <c r="AP687" s="16" t="s">
        <v>207</v>
      </c>
      <c r="AQ687" s="16" t="s">
        <v>207</v>
      </c>
      <c r="AS687" s="16" t="s">
        <v>2408</v>
      </c>
      <c r="AT687" s="16" t="s">
        <v>2407</v>
      </c>
      <c r="AW687" s="16" t="s">
        <v>593</v>
      </c>
      <c r="AX687" s="16" t="s">
        <v>204</v>
      </c>
      <c r="AY687" s="16" t="s">
        <v>204</v>
      </c>
      <c r="AZ687" s="16" t="s">
        <v>204</v>
      </c>
      <c r="BA687" s="16" t="s">
        <v>204</v>
      </c>
      <c r="BB687" s="16" t="s">
        <v>204</v>
      </c>
      <c r="BC687" s="16">
        <v>0</v>
      </c>
      <c r="BE687" s="16">
        <v>0</v>
      </c>
      <c r="BF687" s="16">
        <v>0</v>
      </c>
      <c r="BG687" s="16">
        <v>0</v>
      </c>
      <c r="BH687" s="16">
        <v>0</v>
      </c>
      <c r="BI687" s="16">
        <v>0</v>
      </c>
      <c r="BJ687" s="16">
        <v>0</v>
      </c>
      <c r="BK687" s="16">
        <v>0</v>
      </c>
    </row>
    <row r="688" spans="1:63" x14ac:dyDescent="0.35">
      <c r="A688">
        <v>687</v>
      </c>
      <c r="B688" t="s">
        <v>360</v>
      </c>
      <c r="C688" t="s">
        <v>7601</v>
      </c>
      <c r="D688" s="15" t="s">
        <v>1281</v>
      </c>
      <c r="E688" s="12" t="s">
        <v>93</v>
      </c>
      <c r="G688" s="12" t="s">
        <v>588</v>
      </c>
      <c r="H688" s="12" t="s">
        <v>589</v>
      </c>
      <c r="I688" s="12" t="s">
        <v>1185</v>
      </c>
      <c r="J688" s="12" t="s">
        <v>2402</v>
      </c>
      <c r="K688" s="12" t="s">
        <v>1265</v>
      </c>
      <c r="N688" s="16" t="s">
        <v>206</v>
      </c>
      <c r="O688" s="16" t="s">
        <v>1266</v>
      </c>
      <c r="P688" s="12" t="s">
        <v>1187</v>
      </c>
      <c r="Q688" s="16">
        <v>2023</v>
      </c>
      <c r="R688" s="16">
        <v>0</v>
      </c>
      <c r="S688" s="16">
        <v>0</v>
      </c>
      <c r="T688" s="16">
        <v>0</v>
      </c>
      <c r="V688" s="12" t="s">
        <v>204</v>
      </c>
      <c r="W688" s="12" t="s">
        <v>204</v>
      </c>
      <c r="X688" s="16">
        <v>1</v>
      </c>
      <c r="Y688" s="16">
        <v>0</v>
      </c>
      <c r="Z688" s="16">
        <v>0</v>
      </c>
      <c r="AA688" s="16">
        <f t="shared" si="120"/>
        <v>0</v>
      </c>
      <c r="AB688" s="16">
        <v>0</v>
      </c>
      <c r="AC688" s="16">
        <v>0</v>
      </c>
      <c r="AD688" s="16">
        <f t="shared" si="110"/>
        <v>0</v>
      </c>
      <c r="AE688" s="16">
        <f t="shared" si="111"/>
        <v>0</v>
      </c>
      <c r="AF688" s="16">
        <f t="shared" si="112"/>
        <v>0</v>
      </c>
      <c r="AG688" s="16">
        <f t="shared" si="113"/>
        <v>0</v>
      </c>
      <c r="AH688" s="12">
        <v>0</v>
      </c>
      <c r="AI688" s="16">
        <f t="shared" si="114"/>
        <v>0</v>
      </c>
      <c r="AJ688" s="16">
        <f t="shared" si="115"/>
        <v>0</v>
      </c>
      <c r="AK688" s="16">
        <f t="shared" si="116"/>
        <v>0</v>
      </c>
      <c r="AL688" s="16">
        <f t="shared" si="117"/>
        <v>0</v>
      </c>
      <c r="AM688" s="16">
        <f t="shared" si="118"/>
        <v>0</v>
      </c>
      <c r="AN688" s="16">
        <f t="shared" si="119"/>
        <v>0</v>
      </c>
      <c r="AO688" s="12">
        <v>0</v>
      </c>
      <c r="AP688" s="16" t="s">
        <v>207</v>
      </c>
      <c r="AQ688" s="16" t="s">
        <v>207</v>
      </c>
      <c r="AS688" s="16" t="s">
        <v>2408</v>
      </c>
      <c r="AT688" s="16" t="s">
        <v>2407</v>
      </c>
      <c r="AW688" s="16" t="s">
        <v>593</v>
      </c>
      <c r="AX688" s="16" t="s">
        <v>204</v>
      </c>
      <c r="AY688" s="16" t="s">
        <v>204</v>
      </c>
      <c r="AZ688" s="16" t="s">
        <v>204</v>
      </c>
      <c r="BA688" s="16" t="s">
        <v>204</v>
      </c>
      <c r="BB688" s="16" t="s">
        <v>204</v>
      </c>
      <c r="BC688" s="16">
        <v>0</v>
      </c>
      <c r="BE688" s="16">
        <v>0</v>
      </c>
      <c r="BF688" s="16">
        <v>0</v>
      </c>
      <c r="BG688" s="16">
        <v>0</v>
      </c>
      <c r="BH688" s="16">
        <v>0</v>
      </c>
      <c r="BI688" s="16">
        <v>0</v>
      </c>
      <c r="BJ688" s="16">
        <v>0</v>
      </c>
      <c r="BK688" s="16">
        <v>0</v>
      </c>
    </row>
    <row r="689" spans="1:63" x14ac:dyDescent="0.35">
      <c r="A689">
        <v>688</v>
      </c>
      <c r="B689" t="s">
        <v>360</v>
      </c>
      <c r="C689" t="s">
        <v>7602</v>
      </c>
      <c r="D689" s="15" t="s">
        <v>1282</v>
      </c>
      <c r="E689" s="12" t="s">
        <v>93</v>
      </c>
      <c r="G689" s="12" t="s">
        <v>588</v>
      </c>
      <c r="H689" s="12" t="s">
        <v>589</v>
      </c>
      <c r="I689" s="12" t="s">
        <v>1185</v>
      </c>
      <c r="J689" s="12" t="s">
        <v>2402</v>
      </c>
      <c r="K689" s="12" t="s">
        <v>1265</v>
      </c>
      <c r="N689" s="16" t="s">
        <v>206</v>
      </c>
      <c r="O689" s="16" t="s">
        <v>1266</v>
      </c>
      <c r="P689" s="12" t="s">
        <v>1187</v>
      </c>
      <c r="Q689" s="16">
        <v>2023</v>
      </c>
      <c r="R689" s="16">
        <v>0</v>
      </c>
      <c r="S689" s="16">
        <v>0</v>
      </c>
      <c r="T689" s="16">
        <v>0</v>
      </c>
      <c r="V689" s="12" t="s">
        <v>204</v>
      </c>
      <c r="W689" s="12" t="s">
        <v>204</v>
      </c>
      <c r="X689" s="16">
        <v>1</v>
      </c>
      <c r="Y689" s="16">
        <v>0</v>
      </c>
      <c r="Z689" s="16">
        <v>0</v>
      </c>
      <c r="AA689" s="16">
        <f t="shared" si="120"/>
        <v>0</v>
      </c>
      <c r="AB689" s="16">
        <v>0</v>
      </c>
      <c r="AC689" s="16">
        <v>0</v>
      </c>
      <c r="AD689" s="16">
        <f t="shared" si="110"/>
        <v>0</v>
      </c>
      <c r="AE689" s="16">
        <f t="shared" si="111"/>
        <v>0</v>
      </c>
      <c r="AF689" s="16">
        <f t="shared" si="112"/>
        <v>0</v>
      </c>
      <c r="AG689" s="16">
        <f t="shared" si="113"/>
        <v>0</v>
      </c>
      <c r="AH689" s="12">
        <v>0</v>
      </c>
      <c r="AI689" s="16">
        <f t="shared" si="114"/>
        <v>0</v>
      </c>
      <c r="AJ689" s="16">
        <f t="shared" si="115"/>
        <v>0</v>
      </c>
      <c r="AK689" s="16">
        <f t="shared" si="116"/>
        <v>0</v>
      </c>
      <c r="AL689" s="16">
        <f t="shared" si="117"/>
        <v>0</v>
      </c>
      <c r="AM689" s="16">
        <f t="shared" si="118"/>
        <v>0</v>
      </c>
      <c r="AN689" s="16">
        <f t="shared" si="119"/>
        <v>0</v>
      </c>
      <c r="AO689" s="12">
        <v>0</v>
      </c>
      <c r="AP689" s="16" t="s">
        <v>207</v>
      </c>
      <c r="AQ689" s="16" t="s">
        <v>207</v>
      </c>
      <c r="AS689" s="16" t="s">
        <v>2408</v>
      </c>
      <c r="AT689" s="16" t="s">
        <v>2407</v>
      </c>
      <c r="AW689" s="16" t="s">
        <v>593</v>
      </c>
      <c r="AX689" s="16" t="s">
        <v>204</v>
      </c>
      <c r="AY689" s="16" t="s">
        <v>204</v>
      </c>
      <c r="AZ689" s="16" t="s">
        <v>204</v>
      </c>
      <c r="BA689" s="16" t="s">
        <v>204</v>
      </c>
      <c r="BB689" s="16" t="s">
        <v>204</v>
      </c>
      <c r="BC689" s="16">
        <v>0</v>
      </c>
      <c r="BE689" s="16">
        <v>0</v>
      </c>
      <c r="BF689" s="16">
        <v>0</v>
      </c>
      <c r="BG689" s="16">
        <v>0</v>
      </c>
      <c r="BH689" s="16">
        <v>0</v>
      </c>
      <c r="BI689" s="16">
        <v>0</v>
      </c>
      <c r="BJ689" s="16">
        <v>0</v>
      </c>
      <c r="BK689" s="16">
        <v>0</v>
      </c>
    </row>
    <row r="690" spans="1:63" x14ac:dyDescent="0.35">
      <c r="A690">
        <v>689</v>
      </c>
      <c r="B690" t="s">
        <v>360</v>
      </c>
      <c r="C690" t="s">
        <v>7603</v>
      </c>
      <c r="D690" s="15" t="s">
        <v>1283</v>
      </c>
      <c r="E690" s="12" t="s">
        <v>93</v>
      </c>
      <c r="G690" s="12" t="s">
        <v>588</v>
      </c>
      <c r="H690" s="12" t="s">
        <v>589</v>
      </c>
      <c r="I690" s="12" t="s">
        <v>1185</v>
      </c>
      <c r="J690" s="12" t="s">
        <v>2402</v>
      </c>
      <c r="K690" s="12" t="s">
        <v>1265</v>
      </c>
      <c r="N690" s="16" t="s">
        <v>206</v>
      </c>
      <c r="O690" s="16" t="s">
        <v>1266</v>
      </c>
      <c r="P690" s="12" t="s">
        <v>1187</v>
      </c>
      <c r="Q690" s="16">
        <v>2023</v>
      </c>
      <c r="R690" s="16">
        <v>0</v>
      </c>
      <c r="S690" s="16">
        <v>0</v>
      </c>
      <c r="T690" s="16">
        <v>0</v>
      </c>
      <c r="V690" s="12" t="s">
        <v>204</v>
      </c>
      <c r="W690" s="12" t="s">
        <v>204</v>
      </c>
      <c r="X690" s="16">
        <v>1</v>
      </c>
      <c r="Y690" s="16">
        <v>0</v>
      </c>
      <c r="Z690" s="16">
        <v>0</v>
      </c>
      <c r="AA690" s="16">
        <f t="shared" si="120"/>
        <v>0</v>
      </c>
      <c r="AB690" s="16">
        <v>0</v>
      </c>
      <c r="AC690" s="16">
        <v>0</v>
      </c>
      <c r="AD690" s="16">
        <f t="shared" si="110"/>
        <v>0</v>
      </c>
      <c r="AE690" s="16">
        <f t="shared" si="111"/>
        <v>0</v>
      </c>
      <c r="AF690" s="16">
        <f t="shared" si="112"/>
        <v>0</v>
      </c>
      <c r="AG690" s="16">
        <f t="shared" si="113"/>
        <v>0</v>
      </c>
      <c r="AH690" s="12">
        <v>0</v>
      </c>
      <c r="AI690" s="16">
        <f t="shared" si="114"/>
        <v>0</v>
      </c>
      <c r="AJ690" s="16">
        <f t="shared" si="115"/>
        <v>0</v>
      </c>
      <c r="AK690" s="16">
        <f t="shared" si="116"/>
        <v>0</v>
      </c>
      <c r="AL690" s="16">
        <f t="shared" si="117"/>
        <v>0</v>
      </c>
      <c r="AM690" s="16">
        <f t="shared" si="118"/>
        <v>0</v>
      </c>
      <c r="AN690" s="16">
        <f t="shared" si="119"/>
        <v>0</v>
      </c>
      <c r="AO690" s="12">
        <v>0</v>
      </c>
      <c r="AP690" s="16" t="s">
        <v>207</v>
      </c>
      <c r="AQ690" s="16" t="s">
        <v>207</v>
      </c>
      <c r="AS690" s="16" t="s">
        <v>2408</v>
      </c>
      <c r="AT690" s="16" t="s">
        <v>2407</v>
      </c>
      <c r="AW690" s="16" t="s">
        <v>593</v>
      </c>
      <c r="AX690" s="16" t="s">
        <v>204</v>
      </c>
      <c r="AY690" s="16" t="s">
        <v>204</v>
      </c>
      <c r="AZ690" s="16" t="s">
        <v>204</v>
      </c>
      <c r="BA690" s="16" t="s">
        <v>204</v>
      </c>
      <c r="BB690" s="16" t="s">
        <v>204</v>
      </c>
      <c r="BC690" s="16">
        <v>0</v>
      </c>
      <c r="BE690" s="16">
        <v>0</v>
      </c>
      <c r="BF690" s="16">
        <v>0</v>
      </c>
      <c r="BG690" s="16">
        <v>0</v>
      </c>
      <c r="BH690" s="16">
        <v>0</v>
      </c>
      <c r="BI690" s="16">
        <v>0</v>
      </c>
      <c r="BJ690" s="16">
        <v>0</v>
      </c>
      <c r="BK690" s="16">
        <v>0</v>
      </c>
    </row>
    <row r="691" spans="1:63" x14ac:dyDescent="0.35">
      <c r="A691">
        <v>690</v>
      </c>
      <c r="B691" t="s">
        <v>360</v>
      </c>
      <c r="C691" t="s">
        <v>7604</v>
      </c>
      <c r="D691" s="15" t="s">
        <v>1284</v>
      </c>
      <c r="E691" s="12" t="s">
        <v>93</v>
      </c>
      <c r="G691" s="12" t="s">
        <v>588</v>
      </c>
      <c r="H691" s="12" t="s">
        <v>589</v>
      </c>
      <c r="I691" s="12" t="s">
        <v>1185</v>
      </c>
      <c r="J691" s="12" t="s">
        <v>2402</v>
      </c>
      <c r="K691" s="12" t="s">
        <v>1265</v>
      </c>
      <c r="N691" s="16" t="s">
        <v>206</v>
      </c>
      <c r="O691" s="16" t="s">
        <v>1266</v>
      </c>
      <c r="P691" s="12" t="s">
        <v>1187</v>
      </c>
      <c r="Q691" s="16">
        <v>2023</v>
      </c>
      <c r="R691" s="16">
        <v>0</v>
      </c>
      <c r="S691" s="16">
        <v>0</v>
      </c>
      <c r="T691" s="16">
        <v>0</v>
      </c>
      <c r="V691" s="12" t="s">
        <v>204</v>
      </c>
      <c r="W691" s="12" t="s">
        <v>204</v>
      </c>
      <c r="X691" s="16">
        <v>1</v>
      </c>
      <c r="Y691" s="16">
        <v>0</v>
      </c>
      <c r="Z691" s="16">
        <v>0</v>
      </c>
      <c r="AA691" s="16">
        <f t="shared" si="120"/>
        <v>0</v>
      </c>
      <c r="AB691" s="16">
        <v>0</v>
      </c>
      <c r="AC691" s="16">
        <v>0</v>
      </c>
      <c r="AD691" s="16">
        <f t="shared" si="110"/>
        <v>0</v>
      </c>
      <c r="AE691" s="16">
        <f t="shared" si="111"/>
        <v>0</v>
      </c>
      <c r="AF691" s="16">
        <f t="shared" si="112"/>
        <v>0</v>
      </c>
      <c r="AG691" s="16">
        <f t="shared" si="113"/>
        <v>0</v>
      </c>
      <c r="AH691" s="12">
        <v>0</v>
      </c>
      <c r="AI691" s="16">
        <f t="shared" si="114"/>
        <v>0</v>
      </c>
      <c r="AJ691" s="16">
        <f t="shared" si="115"/>
        <v>0</v>
      </c>
      <c r="AK691" s="16">
        <f t="shared" si="116"/>
        <v>0</v>
      </c>
      <c r="AL691" s="16">
        <f t="shared" si="117"/>
        <v>0</v>
      </c>
      <c r="AM691" s="16">
        <f t="shared" si="118"/>
        <v>0</v>
      </c>
      <c r="AN691" s="16">
        <f t="shared" si="119"/>
        <v>0</v>
      </c>
      <c r="AO691" s="12">
        <v>0</v>
      </c>
      <c r="AP691" s="16" t="s">
        <v>207</v>
      </c>
      <c r="AQ691" s="16" t="s">
        <v>207</v>
      </c>
      <c r="AS691" s="16" t="s">
        <v>2408</v>
      </c>
      <c r="AT691" s="16" t="s">
        <v>2407</v>
      </c>
      <c r="AW691" s="16" t="s">
        <v>593</v>
      </c>
      <c r="AX691" s="16" t="s">
        <v>204</v>
      </c>
      <c r="AY691" s="16" t="s">
        <v>204</v>
      </c>
      <c r="AZ691" s="16" t="s">
        <v>204</v>
      </c>
      <c r="BA691" s="16" t="s">
        <v>204</v>
      </c>
      <c r="BB691" s="16" t="s">
        <v>204</v>
      </c>
      <c r="BC691" s="16">
        <v>0</v>
      </c>
      <c r="BE691" s="16">
        <v>0</v>
      </c>
      <c r="BF691" s="16">
        <v>0</v>
      </c>
      <c r="BG691" s="16">
        <v>0</v>
      </c>
      <c r="BH691" s="16">
        <v>0</v>
      </c>
      <c r="BI691" s="16">
        <v>0</v>
      </c>
      <c r="BJ691" s="16">
        <v>0</v>
      </c>
      <c r="BK691" s="16">
        <v>0</v>
      </c>
    </row>
    <row r="692" spans="1:63" x14ac:dyDescent="0.35">
      <c r="A692">
        <v>691</v>
      </c>
      <c r="B692" t="s">
        <v>360</v>
      </c>
      <c r="C692" t="s">
        <v>7605</v>
      </c>
      <c r="D692" s="15" t="s">
        <v>1285</v>
      </c>
      <c r="E692" s="12" t="s">
        <v>93</v>
      </c>
      <c r="G692" s="12" t="s">
        <v>588</v>
      </c>
      <c r="H692" s="12" t="s">
        <v>589</v>
      </c>
      <c r="I692" s="12" t="s">
        <v>1185</v>
      </c>
      <c r="J692" s="12" t="s">
        <v>2402</v>
      </c>
      <c r="K692" s="12" t="s">
        <v>1265</v>
      </c>
      <c r="N692" s="16" t="s">
        <v>206</v>
      </c>
      <c r="O692" s="16" t="s">
        <v>1266</v>
      </c>
      <c r="P692" s="12" t="s">
        <v>1187</v>
      </c>
      <c r="Q692" s="16">
        <v>2023</v>
      </c>
      <c r="R692" s="16">
        <v>0</v>
      </c>
      <c r="S692" s="16">
        <v>0</v>
      </c>
      <c r="T692" s="16">
        <v>0</v>
      </c>
      <c r="V692" s="12" t="s">
        <v>204</v>
      </c>
      <c r="W692" s="12" t="s">
        <v>204</v>
      </c>
      <c r="X692" s="16">
        <v>1</v>
      </c>
      <c r="Y692" s="16">
        <v>0</v>
      </c>
      <c r="Z692" s="16">
        <v>0</v>
      </c>
      <c r="AA692" s="16">
        <f t="shared" si="120"/>
        <v>0</v>
      </c>
      <c r="AB692" s="16">
        <v>0</v>
      </c>
      <c r="AC692" s="16">
        <v>0</v>
      </c>
      <c r="AD692" s="16">
        <f t="shared" si="110"/>
        <v>0</v>
      </c>
      <c r="AE692" s="16">
        <f t="shared" si="111"/>
        <v>0</v>
      </c>
      <c r="AF692" s="16">
        <f t="shared" si="112"/>
        <v>0</v>
      </c>
      <c r="AG692" s="16">
        <f t="shared" si="113"/>
        <v>0</v>
      </c>
      <c r="AH692" s="12">
        <v>0</v>
      </c>
      <c r="AI692" s="16">
        <f t="shared" si="114"/>
        <v>0</v>
      </c>
      <c r="AJ692" s="16">
        <f t="shared" si="115"/>
        <v>0</v>
      </c>
      <c r="AK692" s="16">
        <f t="shared" si="116"/>
        <v>0</v>
      </c>
      <c r="AL692" s="16">
        <f t="shared" si="117"/>
        <v>0</v>
      </c>
      <c r="AM692" s="16">
        <f t="shared" si="118"/>
        <v>0</v>
      </c>
      <c r="AN692" s="16">
        <f t="shared" si="119"/>
        <v>0</v>
      </c>
      <c r="AO692" s="12">
        <v>0</v>
      </c>
      <c r="AP692" s="16" t="s">
        <v>207</v>
      </c>
      <c r="AQ692" s="16" t="s">
        <v>207</v>
      </c>
      <c r="AS692" s="16" t="s">
        <v>2408</v>
      </c>
      <c r="AT692" s="16" t="s">
        <v>2407</v>
      </c>
      <c r="AW692" s="16" t="s">
        <v>593</v>
      </c>
      <c r="AX692" s="16" t="s">
        <v>204</v>
      </c>
      <c r="AY692" s="16" t="s">
        <v>204</v>
      </c>
      <c r="AZ692" s="16" t="s">
        <v>204</v>
      </c>
      <c r="BA692" s="16" t="s">
        <v>204</v>
      </c>
      <c r="BB692" s="16" t="s">
        <v>204</v>
      </c>
      <c r="BC692" s="16">
        <v>0</v>
      </c>
      <c r="BE692" s="16">
        <v>0</v>
      </c>
      <c r="BF692" s="16">
        <v>0</v>
      </c>
      <c r="BG692" s="16">
        <v>0</v>
      </c>
      <c r="BH692" s="16">
        <v>0</v>
      </c>
      <c r="BI692" s="16">
        <v>0</v>
      </c>
      <c r="BJ692" s="16">
        <v>0</v>
      </c>
      <c r="BK692" s="16">
        <v>0</v>
      </c>
    </row>
    <row r="693" spans="1:63" x14ac:dyDescent="0.35">
      <c r="A693">
        <v>692</v>
      </c>
      <c r="B693" t="s">
        <v>360</v>
      </c>
      <c r="C693" t="s">
        <v>7606</v>
      </c>
      <c r="D693" s="15" t="s">
        <v>1286</v>
      </c>
      <c r="E693" s="12" t="s">
        <v>93</v>
      </c>
      <c r="G693" s="12" t="s">
        <v>588</v>
      </c>
      <c r="H693" s="12" t="s">
        <v>589</v>
      </c>
      <c r="I693" s="12" t="s">
        <v>1185</v>
      </c>
      <c r="J693" s="12" t="s">
        <v>2402</v>
      </c>
      <c r="K693" s="12" t="s">
        <v>1265</v>
      </c>
      <c r="N693" s="16" t="s">
        <v>206</v>
      </c>
      <c r="O693" s="16" t="s">
        <v>1266</v>
      </c>
      <c r="P693" s="12" t="s">
        <v>1187</v>
      </c>
      <c r="Q693" s="16">
        <v>2023</v>
      </c>
      <c r="R693" s="16">
        <v>0</v>
      </c>
      <c r="S693" s="16">
        <v>0</v>
      </c>
      <c r="T693" s="16">
        <v>0</v>
      </c>
      <c r="V693" s="12" t="s">
        <v>204</v>
      </c>
      <c r="W693" s="12" t="s">
        <v>204</v>
      </c>
      <c r="X693" s="16">
        <v>1</v>
      </c>
      <c r="Y693" s="16">
        <v>0</v>
      </c>
      <c r="Z693" s="16">
        <v>0</v>
      </c>
      <c r="AA693" s="16">
        <f t="shared" si="120"/>
        <v>0</v>
      </c>
      <c r="AB693" s="16">
        <v>0</v>
      </c>
      <c r="AC693" s="16">
        <v>0</v>
      </c>
      <c r="AD693" s="16">
        <f t="shared" si="110"/>
        <v>0</v>
      </c>
      <c r="AE693" s="16">
        <f t="shared" si="111"/>
        <v>0</v>
      </c>
      <c r="AF693" s="16">
        <f t="shared" si="112"/>
        <v>0</v>
      </c>
      <c r="AG693" s="16">
        <f t="shared" si="113"/>
        <v>0</v>
      </c>
      <c r="AH693" s="12">
        <v>0</v>
      </c>
      <c r="AI693" s="16">
        <f t="shared" si="114"/>
        <v>0</v>
      </c>
      <c r="AJ693" s="16">
        <f t="shared" si="115"/>
        <v>0</v>
      </c>
      <c r="AK693" s="16">
        <f t="shared" si="116"/>
        <v>0</v>
      </c>
      <c r="AL693" s="16">
        <f t="shared" si="117"/>
        <v>0</v>
      </c>
      <c r="AM693" s="16">
        <f t="shared" si="118"/>
        <v>0</v>
      </c>
      <c r="AN693" s="16">
        <f t="shared" si="119"/>
        <v>0</v>
      </c>
      <c r="AO693" s="12">
        <v>0</v>
      </c>
      <c r="AP693" s="16" t="s">
        <v>207</v>
      </c>
      <c r="AQ693" s="16" t="s">
        <v>207</v>
      </c>
      <c r="AS693" s="16" t="s">
        <v>2408</v>
      </c>
      <c r="AT693" s="16" t="s">
        <v>2407</v>
      </c>
      <c r="AW693" s="16" t="s">
        <v>593</v>
      </c>
      <c r="AX693" s="16" t="s">
        <v>204</v>
      </c>
      <c r="AY693" s="16" t="s">
        <v>204</v>
      </c>
      <c r="AZ693" s="16" t="s">
        <v>204</v>
      </c>
      <c r="BA693" s="16" t="s">
        <v>204</v>
      </c>
      <c r="BB693" s="16" t="s">
        <v>204</v>
      </c>
      <c r="BC693" s="16">
        <v>0</v>
      </c>
      <c r="BE693" s="16">
        <v>0</v>
      </c>
      <c r="BF693" s="16">
        <v>0</v>
      </c>
      <c r="BG693" s="16">
        <v>0</v>
      </c>
      <c r="BH693" s="16">
        <v>0</v>
      </c>
      <c r="BI693" s="16">
        <v>0</v>
      </c>
      <c r="BJ693" s="16">
        <v>0</v>
      </c>
      <c r="BK693" s="16">
        <v>0</v>
      </c>
    </row>
    <row r="694" spans="1:63" x14ac:dyDescent="0.35">
      <c r="A694">
        <v>693</v>
      </c>
      <c r="B694" t="s">
        <v>360</v>
      </c>
      <c r="C694" t="s">
        <v>7607</v>
      </c>
      <c r="D694" s="15" t="s">
        <v>1287</v>
      </c>
      <c r="E694" s="12" t="s">
        <v>93</v>
      </c>
      <c r="G694" s="12" t="s">
        <v>588</v>
      </c>
      <c r="H694" s="12" t="s">
        <v>589</v>
      </c>
      <c r="I694" s="12" t="s">
        <v>1185</v>
      </c>
      <c r="J694" s="12" t="s">
        <v>2402</v>
      </c>
      <c r="K694" s="12" t="s">
        <v>1265</v>
      </c>
      <c r="N694" s="16" t="s">
        <v>206</v>
      </c>
      <c r="O694" s="16" t="s">
        <v>1266</v>
      </c>
      <c r="P694" s="12" t="s">
        <v>1187</v>
      </c>
      <c r="Q694" s="16">
        <v>2023</v>
      </c>
      <c r="R694" s="16">
        <v>0</v>
      </c>
      <c r="S694" s="16">
        <v>0</v>
      </c>
      <c r="T694" s="16">
        <v>0</v>
      </c>
      <c r="V694" s="12" t="s">
        <v>204</v>
      </c>
      <c r="W694" s="12" t="s">
        <v>204</v>
      </c>
      <c r="X694" s="16">
        <v>1</v>
      </c>
      <c r="Y694" s="16">
        <v>0</v>
      </c>
      <c r="Z694" s="16">
        <v>0</v>
      </c>
      <c r="AA694" s="16">
        <f t="shared" si="120"/>
        <v>0</v>
      </c>
      <c r="AB694" s="16">
        <v>0</v>
      </c>
      <c r="AC694" s="16">
        <v>0</v>
      </c>
      <c r="AD694" s="16">
        <f t="shared" si="110"/>
        <v>0</v>
      </c>
      <c r="AE694" s="16">
        <f t="shared" si="111"/>
        <v>0</v>
      </c>
      <c r="AF694" s="16">
        <f t="shared" si="112"/>
        <v>0</v>
      </c>
      <c r="AG694" s="16">
        <f t="shared" si="113"/>
        <v>0</v>
      </c>
      <c r="AH694" s="12">
        <v>0</v>
      </c>
      <c r="AI694" s="16">
        <f t="shared" si="114"/>
        <v>0</v>
      </c>
      <c r="AJ694" s="16">
        <f t="shared" si="115"/>
        <v>0</v>
      </c>
      <c r="AK694" s="16">
        <f t="shared" si="116"/>
        <v>0</v>
      </c>
      <c r="AL694" s="16">
        <f t="shared" si="117"/>
        <v>0</v>
      </c>
      <c r="AM694" s="16">
        <f t="shared" si="118"/>
        <v>0</v>
      </c>
      <c r="AN694" s="16">
        <f t="shared" si="119"/>
        <v>0</v>
      </c>
      <c r="AO694" s="12">
        <v>0</v>
      </c>
      <c r="AP694" s="16" t="s">
        <v>207</v>
      </c>
      <c r="AQ694" s="16" t="s">
        <v>207</v>
      </c>
      <c r="AS694" s="16" t="s">
        <v>2408</v>
      </c>
      <c r="AT694" s="16" t="s">
        <v>2407</v>
      </c>
      <c r="AW694" s="16" t="s">
        <v>593</v>
      </c>
      <c r="AX694" s="16" t="s">
        <v>204</v>
      </c>
      <c r="AY694" s="16" t="s">
        <v>204</v>
      </c>
      <c r="AZ694" s="16" t="s">
        <v>204</v>
      </c>
      <c r="BA694" s="16" t="s">
        <v>204</v>
      </c>
      <c r="BB694" s="16" t="s">
        <v>204</v>
      </c>
      <c r="BC694" s="16">
        <v>0</v>
      </c>
      <c r="BE694" s="16">
        <v>0</v>
      </c>
      <c r="BF694" s="16">
        <v>0</v>
      </c>
      <c r="BG694" s="16">
        <v>0</v>
      </c>
      <c r="BH694" s="16">
        <v>0</v>
      </c>
      <c r="BI694" s="16">
        <v>0</v>
      </c>
      <c r="BJ694" s="16">
        <v>0</v>
      </c>
      <c r="BK694" s="16">
        <v>0</v>
      </c>
    </row>
    <row r="695" spans="1:63" x14ac:dyDescent="0.35">
      <c r="A695">
        <v>694</v>
      </c>
      <c r="B695" t="s">
        <v>360</v>
      </c>
      <c r="C695" t="s">
        <v>7608</v>
      </c>
      <c r="D695" s="15" t="s">
        <v>1288</v>
      </c>
      <c r="E695" s="12" t="s">
        <v>93</v>
      </c>
      <c r="G695" s="12" t="s">
        <v>588</v>
      </c>
      <c r="H695" s="12" t="s">
        <v>589</v>
      </c>
      <c r="I695" s="12" t="s">
        <v>1185</v>
      </c>
      <c r="J695" s="12" t="s">
        <v>2402</v>
      </c>
      <c r="K695" s="12" t="s">
        <v>1265</v>
      </c>
      <c r="N695" s="16" t="s">
        <v>206</v>
      </c>
      <c r="O695" s="16" t="s">
        <v>1266</v>
      </c>
      <c r="P695" s="12" t="s">
        <v>1187</v>
      </c>
      <c r="Q695" s="16">
        <v>2023</v>
      </c>
      <c r="R695" s="16">
        <v>0</v>
      </c>
      <c r="S695" s="16">
        <v>0</v>
      </c>
      <c r="T695" s="16">
        <v>0</v>
      </c>
      <c r="V695" s="12" t="s">
        <v>204</v>
      </c>
      <c r="W695" s="12" t="s">
        <v>204</v>
      </c>
      <c r="X695" s="16">
        <v>1</v>
      </c>
      <c r="Y695" s="16">
        <v>0</v>
      </c>
      <c r="Z695" s="16">
        <v>0</v>
      </c>
      <c r="AA695" s="16">
        <f t="shared" si="120"/>
        <v>0</v>
      </c>
      <c r="AB695" s="16">
        <v>0</v>
      </c>
      <c r="AC695" s="16">
        <v>0</v>
      </c>
      <c r="AD695" s="16">
        <f t="shared" si="110"/>
        <v>0</v>
      </c>
      <c r="AE695" s="16">
        <f t="shared" si="111"/>
        <v>0</v>
      </c>
      <c r="AF695" s="16">
        <f t="shared" si="112"/>
        <v>0</v>
      </c>
      <c r="AG695" s="16">
        <f t="shared" si="113"/>
        <v>0</v>
      </c>
      <c r="AH695" s="12">
        <v>0</v>
      </c>
      <c r="AI695" s="16">
        <f t="shared" si="114"/>
        <v>0</v>
      </c>
      <c r="AJ695" s="16">
        <f t="shared" si="115"/>
        <v>0</v>
      </c>
      <c r="AK695" s="16">
        <f t="shared" si="116"/>
        <v>0</v>
      </c>
      <c r="AL695" s="16">
        <f t="shared" si="117"/>
        <v>0</v>
      </c>
      <c r="AM695" s="16">
        <f t="shared" si="118"/>
        <v>0</v>
      </c>
      <c r="AN695" s="16">
        <f t="shared" si="119"/>
        <v>0</v>
      </c>
      <c r="AO695" s="12">
        <v>0</v>
      </c>
      <c r="AP695" s="16" t="s">
        <v>207</v>
      </c>
      <c r="AQ695" s="16" t="s">
        <v>207</v>
      </c>
      <c r="AS695" s="16" t="s">
        <v>2408</v>
      </c>
      <c r="AT695" s="16" t="s">
        <v>2407</v>
      </c>
      <c r="AW695" s="16" t="s">
        <v>593</v>
      </c>
      <c r="AX695" s="16" t="s">
        <v>204</v>
      </c>
      <c r="AY695" s="16" t="s">
        <v>204</v>
      </c>
      <c r="AZ695" s="16" t="s">
        <v>204</v>
      </c>
      <c r="BA695" s="16" t="s">
        <v>204</v>
      </c>
      <c r="BB695" s="16" t="s">
        <v>204</v>
      </c>
      <c r="BC695" s="16">
        <v>0</v>
      </c>
      <c r="BE695" s="16">
        <v>0</v>
      </c>
      <c r="BF695" s="16">
        <v>0</v>
      </c>
      <c r="BG695" s="16">
        <v>0</v>
      </c>
      <c r="BH695" s="16">
        <v>0</v>
      </c>
      <c r="BI695" s="16">
        <v>0</v>
      </c>
      <c r="BJ695" s="16">
        <v>0</v>
      </c>
      <c r="BK695" s="16">
        <v>0</v>
      </c>
    </row>
    <row r="696" spans="1:63" x14ac:dyDescent="0.35">
      <c r="A696">
        <v>695</v>
      </c>
      <c r="B696" t="s">
        <v>360</v>
      </c>
      <c r="C696" t="s">
        <v>7609</v>
      </c>
      <c r="D696" s="15" t="s">
        <v>1289</v>
      </c>
      <c r="E696" s="12" t="s">
        <v>93</v>
      </c>
      <c r="G696" s="12" t="s">
        <v>588</v>
      </c>
      <c r="H696" s="12" t="s">
        <v>589</v>
      </c>
      <c r="I696" s="12" t="s">
        <v>1185</v>
      </c>
      <c r="J696" s="12" t="s">
        <v>2402</v>
      </c>
      <c r="K696" s="12" t="s">
        <v>1265</v>
      </c>
      <c r="N696" s="16" t="s">
        <v>206</v>
      </c>
      <c r="O696" s="16" t="s">
        <v>1266</v>
      </c>
      <c r="P696" s="12" t="s">
        <v>1187</v>
      </c>
      <c r="Q696" s="16">
        <v>2023</v>
      </c>
      <c r="R696" s="16">
        <v>0</v>
      </c>
      <c r="S696" s="16">
        <v>0</v>
      </c>
      <c r="T696" s="16">
        <v>0</v>
      </c>
      <c r="V696" s="12" t="s">
        <v>204</v>
      </c>
      <c r="W696" s="12" t="s">
        <v>204</v>
      </c>
      <c r="X696" s="16">
        <v>1</v>
      </c>
      <c r="Y696" s="16">
        <v>0</v>
      </c>
      <c r="Z696" s="16">
        <v>0</v>
      </c>
      <c r="AA696" s="16">
        <f t="shared" si="120"/>
        <v>0</v>
      </c>
      <c r="AB696" s="16">
        <v>0</v>
      </c>
      <c r="AC696" s="16">
        <v>0</v>
      </c>
      <c r="AD696" s="16">
        <f t="shared" si="110"/>
        <v>0</v>
      </c>
      <c r="AE696" s="16">
        <f t="shared" si="111"/>
        <v>0</v>
      </c>
      <c r="AF696" s="16">
        <f t="shared" si="112"/>
        <v>0</v>
      </c>
      <c r="AG696" s="16">
        <f t="shared" si="113"/>
        <v>0</v>
      </c>
      <c r="AH696" s="12">
        <v>0</v>
      </c>
      <c r="AI696" s="16">
        <f t="shared" si="114"/>
        <v>0</v>
      </c>
      <c r="AJ696" s="16">
        <f t="shared" si="115"/>
        <v>0</v>
      </c>
      <c r="AK696" s="16">
        <f t="shared" si="116"/>
        <v>0</v>
      </c>
      <c r="AL696" s="16">
        <f t="shared" si="117"/>
        <v>0</v>
      </c>
      <c r="AM696" s="16">
        <f t="shared" si="118"/>
        <v>0</v>
      </c>
      <c r="AN696" s="16">
        <f t="shared" si="119"/>
        <v>0</v>
      </c>
      <c r="AO696" s="12">
        <v>0</v>
      </c>
      <c r="AP696" s="16" t="s">
        <v>207</v>
      </c>
      <c r="AQ696" s="16" t="s">
        <v>207</v>
      </c>
      <c r="AS696" s="16" t="s">
        <v>2408</v>
      </c>
      <c r="AT696" s="16" t="s">
        <v>2407</v>
      </c>
      <c r="AW696" s="16" t="s">
        <v>593</v>
      </c>
      <c r="AX696" s="16" t="s">
        <v>204</v>
      </c>
      <c r="AY696" s="16" t="s">
        <v>204</v>
      </c>
      <c r="AZ696" s="16" t="s">
        <v>204</v>
      </c>
      <c r="BA696" s="16" t="s">
        <v>204</v>
      </c>
      <c r="BB696" s="16" t="s">
        <v>204</v>
      </c>
      <c r="BC696" s="16">
        <v>0</v>
      </c>
      <c r="BE696" s="16">
        <v>0</v>
      </c>
      <c r="BF696" s="16">
        <v>0</v>
      </c>
      <c r="BG696" s="16">
        <v>0</v>
      </c>
      <c r="BH696" s="16">
        <v>0</v>
      </c>
      <c r="BI696" s="16">
        <v>0</v>
      </c>
      <c r="BJ696" s="16">
        <v>0</v>
      </c>
      <c r="BK696" s="16">
        <v>0</v>
      </c>
    </row>
    <row r="697" spans="1:63" x14ac:dyDescent="0.35">
      <c r="A697">
        <v>696</v>
      </c>
      <c r="B697" t="s">
        <v>360</v>
      </c>
      <c r="C697" t="s">
        <v>7610</v>
      </c>
      <c r="D697" s="15" t="s">
        <v>1290</v>
      </c>
      <c r="E697" s="12" t="s">
        <v>93</v>
      </c>
      <c r="G697" s="12" t="s">
        <v>588</v>
      </c>
      <c r="H697" s="12" t="s">
        <v>589</v>
      </c>
      <c r="I697" s="12" t="s">
        <v>1185</v>
      </c>
      <c r="J697" s="12" t="s">
        <v>2402</v>
      </c>
      <c r="K697" s="12" t="s">
        <v>1265</v>
      </c>
      <c r="N697" s="16" t="s">
        <v>206</v>
      </c>
      <c r="O697" s="16" t="s">
        <v>1266</v>
      </c>
      <c r="P697" s="12" t="s">
        <v>1187</v>
      </c>
      <c r="Q697" s="16">
        <v>2023</v>
      </c>
      <c r="R697" s="16">
        <v>0</v>
      </c>
      <c r="S697" s="16">
        <v>0</v>
      </c>
      <c r="T697" s="16">
        <v>0</v>
      </c>
      <c r="V697" s="12" t="s">
        <v>204</v>
      </c>
      <c r="W697" s="12" t="s">
        <v>204</v>
      </c>
      <c r="X697" s="16">
        <v>1</v>
      </c>
      <c r="Y697" s="16">
        <v>0</v>
      </c>
      <c r="Z697" s="16">
        <v>0</v>
      </c>
      <c r="AA697" s="16">
        <f t="shared" si="120"/>
        <v>0</v>
      </c>
      <c r="AB697" s="16">
        <v>0</v>
      </c>
      <c r="AC697" s="16">
        <v>0</v>
      </c>
      <c r="AD697" s="16">
        <f t="shared" si="110"/>
        <v>0</v>
      </c>
      <c r="AE697" s="16">
        <f t="shared" si="111"/>
        <v>0</v>
      </c>
      <c r="AF697" s="16">
        <f t="shared" si="112"/>
        <v>0</v>
      </c>
      <c r="AG697" s="16">
        <f t="shared" si="113"/>
        <v>0</v>
      </c>
      <c r="AH697" s="12">
        <v>0</v>
      </c>
      <c r="AI697" s="16">
        <f t="shared" si="114"/>
        <v>0</v>
      </c>
      <c r="AJ697" s="16">
        <f t="shared" si="115"/>
        <v>0</v>
      </c>
      <c r="AK697" s="16">
        <f t="shared" si="116"/>
        <v>0</v>
      </c>
      <c r="AL697" s="16">
        <f t="shared" si="117"/>
        <v>0</v>
      </c>
      <c r="AM697" s="16">
        <f t="shared" si="118"/>
        <v>0</v>
      </c>
      <c r="AN697" s="16">
        <f t="shared" si="119"/>
        <v>0</v>
      </c>
      <c r="AO697" s="12">
        <v>0</v>
      </c>
      <c r="AP697" s="16" t="s">
        <v>207</v>
      </c>
      <c r="AQ697" s="16" t="s">
        <v>207</v>
      </c>
      <c r="AS697" s="16" t="s">
        <v>2408</v>
      </c>
      <c r="AT697" s="16" t="s">
        <v>2407</v>
      </c>
      <c r="AW697" s="16" t="s">
        <v>593</v>
      </c>
      <c r="AX697" s="16" t="s">
        <v>204</v>
      </c>
      <c r="AY697" s="16" t="s">
        <v>204</v>
      </c>
      <c r="AZ697" s="16" t="s">
        <v>204</v>
      </c>
      <c r="BA697" s="16" t="s">
        <v>204</v>
      </c>
      <c r="BB697" s="16" t="s">
        <v>204</v>
      </c>
      <c r="BC697" s="16">
        <v>0</v>
      </c>
      <c r="BE697" s="16">
        <v>0</v>
      </c>
      <c r="BF697" s="16">
        <v>0</v>
      </c>
      <c r="BG697" s="16">
        <v>0</v>
      </c>
      <c r="BH697" s="16">
        <v>0</v>
      </c>
      <c r="BI697" s="16">
        <v>0</v>
      </c>
      <c r="BJ697" s="16">
        <v>0</v>
      </c>
      <c r="BK697" s="16">
        <v>0</v>
      </c>
    </row>
    <row r="698" spans="1:63" x14ac:dyDescent="0.35">
      <c r="A698">
        <v>697</v>
      </c>
      <c r="B698" t="s">
        <v>360</v>
      </c>
      <c r="C698" t="s">
        <v>7611</v>
      </c>
      <c r="D698" s="15" t="s">
        <v>1291</v>
      </c>
      <c r="E698" s="12" t="s">
        <v>93</v>
      </c>
      <c r="G698" s="12" t="s">
        <v>588</v>
      </c>
      <c r="H698" s="12" t="s">
        <v>589</v>
      </c>
      <c r="I698" s="12" t="s">
        <v>1185</v>
      </c>
      <c r="J698" s="12" t="s">
        <v>2402</v>
      </c>
      <c r="K698" s="12" t="s">
        <v>1265</v>
      </c>
      <c r="N698" s="16" t="s">
        <v>206</v>
      </c>
      <c r="O698" s="16" t="s">
        <v>1266</v>
      </c>
      <c r="P698" s="12" t="s">
        <v>1187</v>
      </c>
      <c r="Q698" s="16">
        <v>2023</v>
      </c>
      <c r="R698" s="16">
        <v>0</v>
      </c>
      <c r="S698" s="16">
        <v>0</v>
      </c>
      <c r="T698" s="16">
        <v>0</v>
      </c>
      <c r="V698" s="12" t="s">
        <v>204</v>
      </c>
      <c r="W698" s="12" t="s">
        <v>204</v>
      </c>
      <c r="X698" s="16">
        <v>1</v>
      </c>
      <c r="Y698" s="16">
        <v>0</v>
      </c>
      <c r="Z698" s="16">
        <v>0</v>
      </c>
      <c r="AA698" s="16">
        <f t="shared" si="120"/>
        <v>0</v>
      </c>
      <c r="AB698" s="16">
        <v>0</v>
      </c>
      <c r="AC698" s="16">
        <v>0</v>
      </c>
      <c r="AD698" s="16">
        <f t="shared" si="110"/>
        <v>0</v>
      </c>
      <c r="AE698" s="16">
        <f t="shared" si="111"/>
        <v>0</v>
      </c>
      <c r="AF698" s="16">
        <f t="shared" si="112"/>
        <v>0</v>
      </c>
      <c r="AG698" s="16">
        <f t="shared" si="113"/>
        <v>0</v>
      </c>
      <c r="AH698" s="12">
        <v>0</v>
      </c>
      <c r="AI698" s="16">
        <f t="shared" si="114"/>
        <v>0</v>
      </c>
      <c r="AJ698" s="16">
        <f t="shared" si="115"/>
        <v>0</v>
      </c>
      <c r="AK698" s="16">
        <f t="shared" si="116"/>
        <v>0</v>
      </c>
      <c r="AL698" s="16">
        <f t="shared" si="117"/>
        <v>0</v>
      </c>
      <c r="AM698" s="16">
        <f t="shared" si="118"/>
        <v>0</v>
      </c>
      <c r="AN698" s="16">
        <f t="shared" si="119"/>
        <v>0</v>
      </c>
      <c r="AO698" s="12">
        <v>0</v>
      </c>
      <c r="AP698" s="16" t="s">
        <v>207</v>
      </c>
      <c r="AQ698" s="16" t="s">
        <v>207</v>
      </c>
      <c r="AS698" s="16" t="s">
        <v>2408</v>
      </c>
      <c r="AT698" s="16" t="s">
        <v>2407</v>
      </c>
      <c r="AW698" s="16" t="s">
        <v>593</v>
      </c>
      <c r="AX698" s="16" t="s">
        <v>204</v>
      </c>
      <c r="AY698" s="16" t="s">
        <v>204</v>
      </c>
      <c r="AZ698" s="16" t="s">
        <v>204</v>
      </c>
      <c r="BA698" s="16" t="s">
        <v>204</v>
      </c>
      <c r="BB698" s="16" t="s">
        <v>204</v>
      </c>
      <c r="BC698" s="16">
        <v>0</v>
      </c>
      <c r="BE698" s="16">
        <v>0</v>
      </c>
      <c r="BF698" s="16">
        <v>0</v>
      </c>
      <c r="BG698" s="16">
        <v>0</v>
      </c>
      <c r="BH698" s="16">
        <v>0</v>
      </c>
      <c r="BI698" s="16">
        <v>0</v>
      </c>
      <c r="BJ698" s="16">
        <v>0</v>
      </c>
      <c r="BK698" s="16">
        <v>0</v>
      </c>
    </row>
    <row r="699" spans="1:63" x14ac:dyDescent="0.35">
      <c r="A699">
        <v>698</v>
      </c>
      <c r="B699" t="s">
        <v>360</v>
      </c>
      <c r="C699" t="s">
        <v>7612</v>
      </c>
      <c r="D699" s="15" t="s">
        <v>1292</v>
      </c>
      <c r="E699" s="12" t="s">
        <v>93</v>
      </c>
      <c r="G699" s="12" t="s">
        <v>588</v>
      </c>
      <c r="H699" s="12" t="s">
        <v>589</v>
      </c>
      <c r="I699" s="12" t="s">
        <v>1185</v>
      </c>
      <c r="J699" s="12" t="s">
        <v>2402</v>
      </c>
      <c r="K699" s="12" t="s">
        <v>1265</v>
      </c>
      <c r="N699" s="16" t="s">
        <v>206</v>
      </c>
      <c r="O699" s="16" t="s">
        <v>1266</v>
      </c>
      <c r="P699" s="12" t="s">
        <v>1187</v>
      </c>
      <c r="Q699" s="16">
        <v>2023</v>
      </c>
      <c r="R699" s="16">
        <v>0</v>
      </c>
      <c r="S699" s="16">
        <v>0</v>
      </c>
      <c r="T699" s="16">
        <v>0</v>
      </c>
      <c r="V699" s="12" t="s">
        <v>204</v>
      </c>
      <c r="W699" s="12" t="s">
        <v>204</v>
      </c>
      <c r="X699" s="16">
        <v>1</v>
      </c>
      <c r="Y699" s="16">
        <v>0</v>
      </c>
      <c r="Z699" s="16">
        <v>0</v>
      </c>
      <c r="AA699" s="16">
        <f t="shared" si="120"/>
        <v>0</v>
      </c>
      <c r="AB699" s="16">
        <v>0</v>
      </c>
      <c r="AC699" s="16">
        <v>0</v>
      </c>
      <c r="AD699" s="16">
        <f t="shared" si="110"/>
        <v>0</v>
      </c>
      <c r="AE699" s="16">
        <f t="shared" si="111"/>
        <v>0</v>
      </c>
      <c r="AF699" s="16">
        <f t="shared" si="112"/>
        <v>0</v>
      </c>
      <c r="AG699" s="16">
        <f t="shared" si="113"/>
        <v>0</v>
      </c>
      <c r="AH699" s="12">
        <v>0</v>
      </c>
      <c r="AI699" s="16">
        <f t="shared" si="114"/>
        <v>0</v>
      </c>
      <c r="AJ699" s="16">
        <f t="shared" si="115"/>
        <v>0</v>
      </c>
      <c r="AK699" s="16">
        <f t="shared" si="116"/>
        <v>0</v>
      </c>
      <c r="AL699" s="16">
        <f t="shared" si="117"/>
        <v>0</v>
      </c>
      <c r="AM699" s="16">
        <f t="shared" si="118"/>
        <v>0</v>
      </c>
      <c r="AN699" s="16">
        <f t="shared" si="119"/>
        <v>0</v>
      </c>
      <c r="AO699" s="12">
        <v>0</v>
      </c>
      <c r="AP699" s="16" t="s">
        <v>207</v>
      </c>
      <c r="AQ699" s="16" t="s">
        <v>207</v>
      </c>
      <c r="AS699" s="16" t="s">
        <v>2408</v>
      </c>
      <c r="AT699" s="16" t="s">
        <v>2407</v>
      </c>
      <c r="AW699" s="16" t="s">
        <v>593</v>
      </c>
      <c r="AX699" s="16" t="s">
        <v>204</v>
      </c>
      <c r="AY699" s="16" t="s">
        <v>204</v>
      </c>
      <c r="AZ699" s="16" t="s">
        <v>204</v>
      </c>
      <c r="BA699" s="16" t="s">
        <v>204</v>
      </c>
      <c r="BB699" s="16" t="s">
        <v>204</v>
      </c>
      <c r="BC699" s="16">
        <v>0</v>
      </c>
      <c r="BE699" s="16">
        <v>0</v>
      </c>
      <c r="BF699" s="16">
        <v>0</v>
      </c>
      <c r="BG699" s="16">
        <v>0</v>
      </c>
      <c r="BH699" s="16">
        <v>0</v>
      </c>
      <c r="BI699" s="16">
        <v>0</v>
      </c>
      <c r="BJ699" s="16">
        <v>0</v>
      </c>
      <c r="BK699" s="16">
        <v>0</v>
      </c>
    </row>
    <row r="700" spans="1:63" x14ac:dyDescent="0.35">
      <c r="A700">
        <v>699</v>
      </c>
      <c r="B700" t="s">
        <v>360</v>
      </c>
      <c r="C700" t="s">
        <v>7613</v>
      </c>
      <c r="D700" s="15" t="s">
        <v>1293</v>
      </c>
      <c r="E700" s="12" t="s">
        <v>93</v>
      </c>
      <c r="G700" s="12" t="s">
        <v>588</v>
      </c>
      <c r="H700" s="12" t="s">
        <v>589</v>
      </c>
      <c r="I700" s="12" t="s">
        <v>1185</v>
      </c>
      <c r="J700" s="12" t="s">
        <v>2402</v>
      </c>
      <c r="K700" s="12" t="s">
        <v>1265</v>
      </c>
      <c r="N700" s="16" t="s">
        <v>206</v>
      </c>
      <c r="O700" s="16" t="s">
        <v>1266</v>
      </c>
      <c r="P700" s="12" t="s">
        <v>1187</v>
      </c>
      <c r="Q700" s="16">
        <v>2023</v>
      </c>
      <c r="R700" s="16">
        <v>0</v>
      </c>
      <c r="S700" s="16">
        <v>0</v>
      </c>
      <c r="T700" s="16">
        <v>0</v>
      </c>
      <c r="V700" s="12" t="s">
        <v>204</v>
      </c>
      <c r="W700" s="12" t="s">
        <v>204</v>
      </c>
      <c r="X700" s="16">
        <v>1</v>
      </c>
      <c r="Y700" s="16">
        <v>0</v>
      </c>
      <c r="Z700" s="16">
        <v>0</v>
      </c>
      <c r="AA700" s="16">
        <f t="shared" si="120"/>
        <v>0</v>
      </c>
      <c r="AB700" s="16">
        <v>0</v>
      </c>
      <c r="AC700" s="16">
        <v>0</v>
      </c>
      <c r="AD700" s="16">
        <f t="shared" si="110"/>
        <v>0</v>
      </c>
      <c r="AE700" s="16">
        <f t="shared" si="111"/>
        <v>0</v>
      </c>
      <c r="AF700" s="16">
        <f t="shared" si="112"/>
        <v>0</v>
      </c>
      <c r="AG700" s="16">
        <f t="shared" si="113"/>
        <v>0</v>
      </c>
      <c r="AH700" s="12">
        <v>0</v>
      </c>
      <c r="AI700" s="16">
        <f t="shared" si="114"/>
        <v>0</v>
      </c>
      <c r="AJ700" s="16">
        <f t="shared" si="115"/>
        <v>0</v>
      </c>
      <c r="AK700" s="16">
        <f t="shared" si="116"/>
        <v>0</v>
      </c>
      <c r="AL700" s="16">
        <f t="shared" si="117"/>
        <v>0</v>
      </c>
      <c r="AM700" s="16">
        <f t="shared" si="118"/>
        <v>0</v>
      </c>
      <c r="AN700" s="16">
        <f t="shared" si="119"/>
        <v>0</v>
      </c>
      <c r="AO700" s="12">
        <v>0</v>
      </c>
      <c r="AP700" s="16" t="s">
        <v>207</v>
      </c>
      <c r="AQ700" s="16" t="s">
        <v>207</v>
      </c>
      <c r="AS700" s="16" t="s">
        <v>2408</v>
      </c>
      <c r="AT700" s="16" t="s">
        <v>2407</v>
      </c>
      <c r="AW700" s="16" t="s">
        <v>593</v>
      </c>
      <c r="AX700" s="16" t="s">
        <v>204</v>
      </c>
      <c r="AY700" s="16" t="s">
        <v>204</v>
      </c>
      <c r="AZ700" s="16" t="s">
        <v>204</v>
      </c>
      <c r="BA700" s="16" t="s">
        <v>204</v>
      </c>
      <c r="BB700" s="16" t="s">
        <v>204</v>
      </c>
      <c r="BC700" s="16">
        <v>0</v>
      </c>
      <c r="BE700" s="16">
        <v>0</v>
      </c>
      <c r="BF700" s="16">
        <v>0</v>
      </c>
      <c r="BG700" s="16">
        <v>0</v>
      </c>
      <c r="BH700" s="16">
        <v>0</v>
      </c>
      <c r="BI700" s="16">
        <v>0</v>
      </c>
      <c r="BJ700" s="16">
        <v>0</v>
      </c>
      <c r="BK700" s="16">
        <v>0</v>
      </c>
    </row>
    <row r="701" spans="1:63" x14ac:dyDescent="0.35">
      <c r="A701">
        <v>700</v>
      </c>
      <c r="B701" t="s">
        <v>360</v>
      </c>
      <c r="C701" t="s">
        <v>7614</v>
      </c>
      <c r="D701" s="15" t="s">
        <v>1294</v>
      </c>
      <c r="E701" s="12" t="s">
        <v>93</v>
      </c>
      <c r="G701" s="12" t="s">
        <v>588</v>
      </c>
      <c r="H701" s="12" t="s">
        <v>589</v>
      </c>
      <c r="I701" s="12" t="s">
        <v>1185</v>
      </c>
      <c r="J701" s="12" t="s">
        <v>2402</v>
      </c>
      <c r="K701" s="12" t="s">
        <v>1265</v>
      </c>
      <c r="N701" s="16" t="s">
        <v>206</v>
      </c>
      <c r="O701" s="16" t="s">
        <v>1266</v>
      </c>
      <c r="P701" s="12" t="s">
        <v>1187</v>
      </c>
      <c r="Q701" s="16">
        <v>2023</v>
      </c>
      <c r="R701" s="16">
        <v>0</v>
      </c>
      <c r="S701" s="16">
        <v>0</v>
      </c>
      <c r="T701" s="16">
        <v>0</v>
      </c>
      <c r="V701" s="12" t="s">
        <v>204</v>
      </c>
      <c r="W701" s="12" t="s">
        <v>204</v>
      </c>
      <c r="X701" s="16">
        <v>1</v>
      </c>
      <c r="Y701" s="16">
        <v>0</v>
      </c>
      <c r="Z701" s="16">
        <v>0</v>
      </c>
      <c r="AA701" s="16">
        <f t="shared" si="120"/>
        <v>0</v>
      </c>
      <c r="AB701" s="16">
        <v>0</v>
      </c>
      <c r="AC701" s="16">
        <v>0</v>
      </c>
      <c r="AD701" s="16">
        <f t="shared" si="110"/>
        <v>0</v>
      </c>
      <c r="AE701" s="16">
        <f t="shared" si="111"/>
        <v>0</v>
      </c>
      <c r="AF701" s="16">
        <f t="shared" si="112"/>
        <v>0</v>
      </c>
      <c r="AG701" s="16">
        <f t="shared" si="113"/>
        <v>0</v>
      </c>
      <c r="AH701" s="12">
        <v>0</v>
      </c>
      <c r="AI701" s="16">
        <f t="shared" si="114"/>
        <v>0</v>
      </c>
      <c r="AJ701" s="16">
        <f t="shared" si="115"/>
        <v>0</v>
      </c>
      <c r="AK701" s="16">
        <f t="shared" si="116"/>
        <v>0</v>
      </c>
      <c r="AL701" s="16">
        <f t="shared" si="117"/>
        <v>0</v>
      </c>
      <c r="AM701" s="16">
        <f t="shared" si="118"/>
        <v>0</v>
      </c>
      <c r="AN701" s="16">
        <f t="shared" si="119"/>
        <v>0</v>
      </c>
      <c r="AO701" s="12">
        <v>0</v>
      </c>
      <c r="AP701" s="16" t="s">
        <v>207</v>
      </c>
      <c r="AQ701" s="16" t="s">
        <v>207</v>
      </c>
      <c r="AS701" s="16" t="s">
        <v>2408</v>
      </c>
      <c r="AT701" s="16" t="s">
        <v>2407</v>
      </c>
      <c r="AW701" s="16" t="s">
        <v>593</v>
      </c>
      <c r="AX701" s="16" t="s">
        <v>204</v>
      </c>
      <c r="AY701" s="16" t="s">
        <v>204</v>
      </c>
      <c r="AZ701" s="16" t="s">
        <v>204</v>
      </c>
      <c r="BA701" s="16" t="s">
        <v>204</v>
      </c>
      <c r="BB701" s="16" t="s">
        <v>204</v>
      </c>
      <c r="BC701" s="16">
        <v>0</v>
      </c>
      <c r="BE701" s="16">
        <v>0</v>
      </c>
      <c r="BF701" s="16">
        <v>0</v>
      </c>
      <c r="BG701" s="16">
        <v>0</v>
      </c>
      <c r="BH701" s="16">
        <v>0</v>
      </c>
      <c r="BI701" s="16">
        <v>0</v>
      </c>
      <c r="BJ701" s="16">
        <v>0</v>
      </c>
      <c r="BK701" s="16">
        <v>0</v>
      </c>
    </row>
    <row r="702" spans="1:63" x14ac:dyDescent="0.35">
      <c r="A702">
        <v>701</v>
      </c>
      <c r="B702" t="s">
        <v>360</v>
      </c>
      <c r="C702" t="s">
        <v>7615</v>
      </c>
      <c r="D702" s="15" t="s">
        <v>727</v>
      </c>
      <c r="E702" s="12" t="s">
        <v>93</v>
      </c>
      <c r="G702" s="12" t="s">
        <v>588</v>
      </c>
      <c r="H702" s="12" t="s">
        <v>589</v>
      </c>
      <c r="I702" s="12" t="s">
        <v>1185</v>
      </c>
      <c r="J702" s="12" t="s">
        <v>2402</v>
      </c>
      <c r="K702" s="12" t="s">
        <v>1265</v>
      </c>
      <c r="N702" s="16" t="s">
        <v>206</v>
      </c>
      <c r="O702" s="16" t="s">
        <v>1266</v>
      </c>
      <c r="P702" s="12" t="s">
        <v>1187</v>
      </c>
      <c r="Q702" s="16">
        <v>2023</v>
      </c>
      <c r="R702" s="16">
        <v>0</v>
      </c>
      <c r="S702" s="16">
        <v>0</v>
      </c>
      <c r="T702" s="16">
        <v>0</v>
      </c>
      <c r="V702" s="12" t="s">
        <v>204</v>
      </c>
      <c r="W702" s="12" t="s">
        <v>204</v>
      </c>
      <c r="X702" s="16">
        <v>1</v>
      </c>
      <c r="Y702" s="16">
        <v>0</v>
      </c>
      <c r="Z702" s="16">
        <v>0</v>
      </c>
      <c r="AA702" s="16">
        <f t="shared" si="120"/>
        <v>0</v>
      </c>
      <c r="AB702" s="16">
        <v>0</v>
      </c>
      <c r="AC702" s="16">
        <v>0</v>
      </c>
      <c r="AD702" s="16">
        <f t="shared" si="110"/>
        <v>0</v>
      </c>
      <c r="AE702" s="16">
        <f t="shared" si="111"/>
        <v>0</v>
      </c>
      <c r="AF702" s="16">
        <f t="shared" si="112"/>
        <v>0</v>
      </c>
      <c r="AG702" s="16">
        <f t="shared" si="113"/>
        <v>0</v>
      </c>
      <c r="AH702" s="12">
        <v>0</v>
      </c>
      <c r="AI702" s="16">
        <f t="shared" si="114"/>
        <v>0</v>
      </c>
      <c r="AJ702" s="16">
        <f t="shared" si="115"/>
        <v>0</v>
      </c>
      <c r="AK702" s="16">
        <f t="shared" si="116"/>
        <v>0</v>
      </c>
      <c r="AL702" s="16">
        <f t="shared" si="117"/>
        <v>0</v>
      </c>
      <c r="AM702" s="16">
        <f t="shared" si="118"/>
        <v>0</v>
      </c>
      <c r="AN702" s="16">
        <f t="shared" si="119"/>
        <v>0</v>
      </c>
      <c r="AO702" s="12">
        <v>0</v>
      </c>
      <c r="AP702" s="16" t="s">
        <v>207</v>
      </c>
      <c r="AQ702" s="16" t="s">
        <v>207</v>
      </c>
      <c r="AS702" s="16" t="s">
        <v>2408</v>
      </c>
      <c r="AT702" s="16" t="s">
        <v>2407</v>
      </c>
      <c r="AW702" s="16" t="s">
        <v>593</v>
      </c>
      <c r="AX702" s="16" t="s">
        <v>204</v>
      </c>
      <c r="AY702" s="16" t="s">
        <v>204</v>
      </c>
      <c r="AZ702" s="16" t="s">
        <v>204</v>
      </c>
      <c r="BA702" s="16" t="s">
        <v>204</v>
      </c>
      <c r="BB702" s="16" t="s">
        <v>204</v>
      </c>
      <c r="BC702" s="16">
        <v>0</v>
      </c>
      <c r="BE702" s="16">
        <v>0</v>
      </c>
      <c r="BF702" s="16">
        <v>0</v>
      </c>
      <c r="BG702" s="16">
        <v>0</v>
      </c>
      <c r="BH702" s="16">
        <v>0</v>
      </c>
      <c r="BI702" s="16">
        <v>0</v>
      </c>
      <c r="BJ702" s="16">
        <v>0</v>
      </c>
      <c r="BK702" s="16">
        <v>0</v>
      </c>
    </row>
    <row r="703" spans="1:63" x14ac:dyDescent="0.35">
      <c r="A703">
        <v>702</v>
      </c>
      <c r="B703" t="s">
        <v>360</v>
      </c>
      <c r="C703" t="s">
        <v>7616</v>
      </c>
      <c r="D703" s="15" t="s">
        <v>1295</v>
      </c>
      <c r="E703" s="12" t="s">
        <v>93</v>
      </c>
      <c r="G703" s="12" t="s">
        <v>588</v>
      </c>
      <c r="H703" s="12" t="s">
        <v>589</v>
      </c>
      <c r="I703" s="12" t="s">
        <v>1185</v>
      </c>
      <c r="J703" s="12" t="s">
        <v>2402</v>
      </c>
      <c r="K703" s="12" t="s">
        <v>1265</v>
      </c>
      <c r="N703" s="16" t="s">
        <v>206</v>
      </c>
      <c r="O703" s="16" t="s">
        <v>1266</v>
      </c>
      <c r="P703" s="12" t="s">
        <v>1187</v>
      </c>
      <c r="Q703" s="16">
        <v>2023</v>
      </c>
      <c r="R703" s="16">
        <v>0</v>
      </c>
      <c r="S703" s="16">
        <v>0</v>
      </c>
      <c r="T703" s="16">
        <v>0</v>
      </c>
      <c r="V703" s="12" t="s">
        <v>204</v>
      </c>
      <c r="W703" s="12" t="s">
        <v>204</v>
      </c>
      <c r="X703" s="16">
        <v>1</v>
      </c>
      <c r="Y703" s="16">
        <v>0</v>
      </c>
      <c r="Z703" s="16">
        <v>0</v>
      </c>
      <c r="AA703" s="16">
        <f t="shared" si="120"/>
        <v>0</v>
      </c>
      <c r="AB703" s="16">
        <v>0</v>
      </c>
      <c r="AC703" s="16">
        <v>0</v>
      </c>
      <c r="AD703" s="16">
        <f t="shared" si="110"/>
        <v>0</v>
      </c>
      <c r="AE703" s="16">
        <f t="shared" si="111"/>
        <v>0</v>
      </c>
      <c r="AF703" s="16">
        <f t="shared" si="112"/>
        <v>0</v>
      </c>
      <c r="AG703" s="16">
        <f t="shared" si="113"/>
        <v>0</v>
      </c>
      <c r="AH703" s="12">
        <v>0</v>
      </c>
      <c r="AI703" s="16">
        <f t="shared" si="114"/>
        <v>0</v>
      </c>
      <c r="AJ703" s="16">
        <f t="shared" si="115"/>
        <v>0</v>
      </c>
      <c r="AK703" s="16">
        <f t="shared" si="116"/>
        <v>0</v>
      </c>
      <c r="AL703" s="16">
        <f t="shared" si="117"/>
        <v>0</v>
      </c>
      <c r="AM703" s="16">
        <f t="shared" si="118"/>
        <v>0</v>
      </c>
      <c r="AN703" s="16">
        <f t="shared" si="119"/>
        <v>0</v>
      </c>
      <c r="AO703" s="12">
        <v>0</v>
      </c>
      <c r="AP703" s="16" t="s">
        <v>207</v>
      </c>
      <c r="AQ703" s="16" t="s">
        <v>207</v>
      </c>
      <c r="AS703" s="16" t="s">
        <v>2408</v>
      </c>
      <c r="AT703" s="16" t="s">
        <v>2407</v>
      </c>
      <c r="AW703" s="16" t="s">
        <v>593</v>
      </c>
      <c r="AX703" s="16" t="s">
        <v>204</v>
      </c>
      <c r="AY703" s="16" t="s">
        <v>204</v>
      </c>
      <c r="AZ703" s="16" t="s">
        <v>204</v>
      </c>
      <c r="BA703" s="16" t="s">
        <v>204</v>
      </c>
      <c r="BB703" s="16" t="s">
        <v>204</v>
      </c>
      <c r="BC703" s="16">
        <v>0</v>
      </c>
      <c r="BE703" s="16">
        <v>0</v>
      </c>
      <c r="BF703" s="16">
        <v>0</v>
      </c>
      <c r="BG703" s="16">
        <v>0</v>
      </c>
      <c r="BH703" s="16">
        <v>0</v>
      </c>
      <c r="BI703" s="16">
        <v>0</v>
      </c>
      <c r="BJ703" s="16">
        <v>0</v>
      </c>
      <c r="BK703" s="16">
        <v>0</v>
      </c>
    </row>
    <row r="704" spans="1:63" x14ac:dyDescent="0.35">
      <c r="A704">
        <v>703</v>
      </c>
      <c r="B704" t="s">
        <v>360</v>
      </c>
      <c r="C704" t="s">
        <v>7617</v>
      </c>
      <c r="D704" s="15" t="s">
        <v>1296</v>
      </c>
      <c r="E704" s="12" t="s">
        <v>93</v>
      </c>
      <c r="G704" s="12" t="s">
        <v>588</v>
      </c>
      <c r="H704" s="12" t="s">
        <v>589</v>
      </c>
      <c r="I704" s="12" t="s">
        <v>1185</v>
      </c>
      <c r="J704" s="12" t="s">
        <v>2402</v>
      </c>
      <c r="K704" s="12" t="s">
        <v>1265</v>
      </c>
      <c r="N704" s="16" t="s">
        <v>206</v>
      </c>
      <c r="O704" s="16" t="s">
        <v>1266</v>
      </c>
      <c r="P704" s="12" t="s">
        <v>1187</v>
      </c>
      <c r="Q704" s="16">
        <v>2023</v>
      </c>
      <c r="R704" s="16">
        <v>0</v>
      </c>
      <c r="S704" s="16">
        <v>0</v>
      </c>
      <c r="T704" s="16">
        <v>0</v>
      </c>
      <c r="V704" s="12" t="s">
        <v>204</v>
      </c>
      <c r="W704" s="12" t="s">
        <v>204</v>
      </c>
      <c r="X704" s="16">
        <v>1</v>
      </c>
      <c r="Y704" s="16">
        <v>0</v>
      </c>
      <c r="Z704" s="16">
        <v>0</v>
      </c>
      <c r="AA704" s="16">
        <f t="shared" si="120"/>
        <v>0</v>
      </c>
      <c r="AB704" s="16">
        <v>0</v>
      </c>
      <c r="AC704" s="16">
        <v>0</v>
      </c>
      <c r="AD704" s="16">
        <f t="shared" si="110"/>
        <v>0</v>
      </c>
      <c r="AE704" s="16">
        <f t="shared" si="111"/>
        <v>0</v>
      </c>
      <c r="AF704" s="16">
        <f t="shared" si="112"/>
        <v>0</v>
      </c>
      <c r="AG704" s="16">
        <f t="shared" si="113"/>
        <v>0</v>
      </c>
      <c r="AH704" s="12">
        <v>0</v>
      </c>
      <c r="AI704" s="16">
        <f t="shared" si="114"/>
        <v>0</v>
      </c>
      <c r="AJ704" s="16">
        <f t="shared" si="115"/>
        <v>0</v>
      </c>
      <c r="AK704" s="16">
        <f t="shared" si="116"/>
        <v>0</v>
      </c>
      <c r="AL704" s="16">
        <f t="shared" si="117"/>
        <v>0</v>
      </c>
      <c r="AM704" s="16">
        <f t="shared" si="118"/>
        <v>0</v>
      </c>
      <c r="AN704" s="16">
        <f t="shared" si="119"/>
        <v>0</v>
      </c>
      <c r="AO704" s="12">
        <v>0</v>
      </c>
      <c r="AP704" s="16" t="s">
        <v>207</v>
      </c>
      <c r="AQ704" s="16" t="s">
        <v>207</v>
      </c>
      <c r="AS704" s="16" t="s">
        <v>2408</v>
      </c>
      <c r="AT704" s="16" t="s">
        <v>2407</v>
      </c>
      <c r="AW704" s="16" t="s">
        <v>593</v>
      </c>
      <c r="AX704" s="16" t="s">
        <v>204</v>
      </c>
      <c r="AY704" s="16" t="s">
        <v>204</v>
      </c>
      <c r="AZ704" s="16" t="s">
        <v>204</v>
      </c>
      <c r="BA704" s="16" t="s">
        <v>204</v>
      </c>
      <c r="BB704" s="16" t="s">
        <v>204</v>
      </c>
      <c r="BC704" s="16">
        <v>0</v>
      </c>
      <c r="BE704" s="16">
        <v>0</v>
      </c>
      <c r="BF704" s="16">
        <v>0</v>
      </c>
      <c r="BG704" s="16">
        <v>0</v>
      </c>
      <c r="BH704" s="16">
        <v>0</v>
      </c>
      <c r="BI704" s="16">
        <v>0</v>
      </c>
      <c r="BJ704" s="16">
        <v>0</v>
      </c>
      <c r="BK704" s="16">
        <v>0</v>
      </c>
    </row>
    <row r="705" spans="1:63" x14ac:dyDescent="0.35">
      <c r="A705">
        <v>704</v>
      </c>
      <c r="B705" t="s">
        <v>360</v>
      </c>
      <c r="C705" t="s">
        <v>7618</v>
      </c>
      <c r="D705" s="15" t="s">
        <v>1297</v>
      </c>
      <c r="E705" s="12" t="s">
        <v>93</v>
      </c>
      <c r="G705" s="12" t="s">
        <v>588</v>
      </c>
      <c r="H705" s="12" t="s">
        <v>589</v>
      </c>
      <c r="I705" s="12" t="s">
        <v>1185</v>
      </c>
      <c r="J705" s="12" t="s">
        <v>2402</v>
      </c>
      <c r="K705" s="12" t="s">
        <v>1265</v>
      </c>
      <c r="N705" s="16" t="s">
        <v>206</v>
      </c>
      <c r="O705" s="16" t="s">
        <v>1266</v>
      </c>
      <c r="P705" s="12" t="s">
        <v>1187</v>
      </c>
      <c r="Q705" s="16">
        <v>2023</v>
      </c>
      <c r="R705" s="16">
        <v>0</v>
      </c>
      <c r="S705" s="16">
        <v>0</v>
      </c>
      <c r="T705" s="16">
        <v>0</v>
      </c>
      <c r="V705" s="12" t="s">
        <v>204</v>
      </c>
      <c r="W705" s="12" t="s">
        <v>204</v>
      </c>
      <c r="X705" s="16">
        <v>1</v>
      </c>
      <c r="Y705" s="16">
        <v>0</v>
      </c>
      <c r="Z705" s="16">
        <v>0</v>
      </c>
      <c r="AA705" s="16">
        <f t="shared" si="120"/>
        <v>0</v>
      </c>
      <c r="AB705" s="16">
        <v>0</v>
      </c>
      <c r="AC705" s="16">
        <v>0</v>
      </c>
      <c r="AD705" s="16">
        <f t="shared" si="110"/>
        <v>0</v>
      </c>
      <c r="AE705" s="16">
        <f t="shared" si="111"/>
        <v>0</v>
      </c>
      <c r="AF705" s="16">
        <f t="shared" si="112"/>
        <v>0</v>
      </c>
      <c r="AG705" s="16">
        <f t="shared" si="113"/>
        <v>0</v>
      </c>
      <c r="AH705" s="12">
        <v>0</v>
      </c>
      <c r="AI705" s="16">
        <f t="shared" si="114"/>
        <v>0</v>
      </c>
      <c r="AJ705" s="16">
        <f t="shared" si="115"/>
        <v>0</v>
      </c>
      <c r="AK705" s="16">
        <f t="shared" si="116"/>
        <v>0</v>
      </c>
      <c r="AL705" s="16">
        <f t="shared" si="117"/>
        <v>0</v>
      </c>
      <c r="AM705" s="16">
        <f t="shared" si="118"/>
        <v>0</v>
      </c>
      <c r="AN705" s="16">
        <f t="shared" si="119"/>
        <v>0</v>
      </c>
      <c r="AO705" s="12">
        <v>0</v>
      </c>
      <c r="AP705" s="16" t="s">
        <v>207</v>
      </c>
      <c r="AQ705" s="16" t="s">
        <v>207</v>
      </c>
      <c r="AS705" s="16" t="s">
        <v>2408</v>
      </c>
      <c r="AT705" s="16" t="s">
        <v>2407</v>
      </c>
      <c r="AW705" s="16" t="s">
        <v>593</v>
      </c>
      <c r="AX705" s="16" t="s">
        <v>204</v>
      </c>
      <c r="AY705" s="16" t="s">
        <v>204</v>
      </c>
      <c r="AZ705" s="16" t="s">
        <v>204</v>
      </c>
      <c r="BA705" s="16" t="s">
        <v>204</v>
      </c>
      <c r="BB705" s="16" t="s">
        <v>204</v>
      </c>
      <c r="BC705" s="16">
        <v>0</v>
      </c>
      <c r="BE705" s="16">
        <v>0</v>
      </c>
      <c r="BF705" s="16">
        <v>0</v>
      </c>
      <c r="BG705" s="16">
        <v>0</v>
      </c>
      <c r="BH705" s="16">
        <v>0</v>
      </c>
      <c r="BI705" s="16">
        <v>0</v>
      </c>
      <c r="BJ705" s="16">
        <v>0</v>
      </c>
      <c r="BK705" s="16">
        <v>0</v>
      </c>
    </row>
    <row r="706" spans="1:63" x14ac:dyDescent="0.35">
      <c r="A706">
        <v>705</v>
      </c>
      <c r="B706" t="s">
        <v>360</v>
      </c>
      <c r="C706" t="s">
        <v>7619</v>
      </c>
      <c r="D706" s="15" t="s">
        <v>1298</v>
      </c>
      <c r="E706" s="12" t="s">
        <v>93</v>
      </c>
      <c r="G706" s="12" t="s">
        <v>588</v>
      </c>
      <c r="H706" s="12" t="s">
        <v>589</v>
      </c>
      <c r="I706" s="12" t="s">
        <v>1185</v>
      </c>
      <c r="J706" s="12" t="s">
        <v>2402</v>
      </c>
      <c r="K706" s="12" t="s">
        <v>1265</v>
      </c>
      <c r="N706" s="16" t="s">
        <v>206</v>
      </c>
      <c r="O706" s="16" t="s">
        <v>1266</v>
      </c>
      <c r="P706" s="12" t="s">
        <v>1187</v>
      </c>
      <c r="Q706" s="16">
        <v>2023</v>
      </c>
      <c r="R706" s="16">
        <v>0</v>
      </c>
      <c r="S706" s="16">
        <v>0</v>
      </c>
      <c r="T706" s="16">
        <v>0</v>
      </c>
      <c r="V706" s="12" t="s">
        <v>204</v>
      </c>
      <c r="W706" s="12" t="s">
        <v>204</v>
      </c>
      <c r="X706" s="16">
        <v>1</v>
      </c>
      <c r="Y706" s="16">
        <v>0</v>
      </c>
      <c r="Z706" s="16">
        <v>0</v>
      </c>
      <c r="AA706" s="16">
        <f t="shared" si="120"/>
        <v>0</v>
      </c>
      <c r="AB706" s="16">
        <v>0</v>
      </c>
      <c r="AC706" s="16">
        <v>0</v>
      </c>
      <c r="AD706" s="16">
        <f t="shared" si="110"/>
        <v>0</v>
      </c>
      <c r="AE706" s="16">
        <f t="shared" si="111"/>
        <v>0</v>
      </c>
      <c r="AF706" s="16">
        <f t="shared" si="112"/>
        <v>0</v>
      </c>
      <c r="AG706" s="16">
        <f t="shared" si="113"/>
        <v>0</v>
      </c>
      <c r="AH706" s="12">
        <v>0</v>
      </c>
      <c r="AI706" s="16">
        <f t="shared" si="114"/>
        <v>0</v>
      </c>
      <c r="AJ706" s="16">
        <f t="shared" si="115"/>
        <v>0</v>
      </c>
      <c r="AK706" s="16">
        <f t="shared" si="116"/>
        <v>0</v>
      </c>
      <c r="AL706" s="16">
        <f t="shared" si="117"/>
        <v>0</v>
      </c>
      <c r="AM706" s="16">
        <f t="shared" si="118"/>
        <v>0</v>
      </c>
      <c r="AN706" s="16">
        <f t="shared" si="119"/>
        <v>0</v>
      </c>
      <c r="AO706" s="12">
        <v>0</v>
      </c>
      <c r="AP706" s="16" t="s">
        <v>207</v>
      </c>
      <c r="AQ706" s="16" t="s">
        <v>207</v>
      </c>
      <c r="AS706" s="16" t="s">
        <v>2408</v>
      </c>
      <c r="AT706" s="16" t="s">
        <v>2407</v>
      </c>
      <c r="AW706" s="16" t="s">
        <v>593</v>
      </c>
      <c r="AX706" s="16" t="s">
        <v>204</v>
      </c>
      <c r="AY706" s="16" t="s">
        <v>204</v>
      </c>
      <c r="AZ706" s="16" t="s">
        <v>204</v>
      </c>
      <c r="BA706" s="16" t="s">
        <v>204</v>
      </c>
      <c r="BB706" s="16" t="s">
        <v>204</v>
      </c>
      <c r="BC706" s="16">
        <v>0</v>
      </c>
      <c r="BE706" s="16">
        <v>0</v>
      </c>
      <c r="BF706" s="16">
        <v>0</v>
      </c>
      <c r="BG706" s="16">
        <v>0</v>
      </c>
      <c r="BH706" s="16">
        <v>0</v>
      </c>
      <c r="BI706" s="16">
        <v>0</v>
      </c>
      <c r="BJ706" s="16">
        <v>0</v>
      </c>
      <c r="BK706" s="16">
        <v>0</v>
      </c>
    </row>
    <row r="707" spans="1:63" x14ac:dyDescent="0.35">
      <c r="A707">
        <v>706</v>
      </c>
      <c r="B707" t="s">
        <v>360</v>
      </c>
      <c r="C707" t="s">
        <v>7620</v>
      </c>
      <c r="D707" s="15" t="s">
        <v>1299</v>
      </c>
      <c r="E707" s="12" t="s">
        <v>93</v>
      </c>
      <c r="G707" s="12" t="s">
        <v>588</v>
      </c>
      <c r="H707" s="12" t="s">
        <v>589</v>
      </c>
      <c r="I707" s="12" t="s">
        <v>1185</v>
      </c>
      <c r="J707" s="12" t="s">
        <v>2402</v>
      </c>
      <c r="K707" s="12" t="s">
        <v>1265</v>
      </c>
      <c r="N707" s="16" t="s">
        <v>206</v>
      </c>
      <c r="O707" s="16" t="s">
        <v>1266</v>
      </c>
      <c r="P707" s="12" t="s">
        <v>1187</v>
      </c>
      <c r="Q707" s="16">
        <v>2023</v>
      </c>
      <c r="R707" s="16">
        <v>0</v>
      </c>
      <c r="S707" s="16">
        <v>0</v>
      </c>
      <c r="T707" s="16">
        <v>0</v>
      </c>
      <c r="V707" s="12" t="s">
        <v>204</v>
      </c>
      <c r="W707" s="12" t="s">
        <v>204</v>
      </c>
      <c r="X707" s="16">
        <v>1</v>
      </c>
      <c r="Y707" s="16">
        <v>0</v>
      </c>
      <c r="Z707" s="16">
        <v>0</v>
      </c>
      <c r="AA707" s="16">
        <f t="shared" si="120"/>
        <v>0</v>
      </c>
      <c r="AB707" s="16">
        <v>0</v>
      </c>
      <c r="AC707" s="16">
        <v>0</v>
      </c>
      <c r="AD707" s="16">
        <f t="shared" ref="AD707:AD770" si="121">AA707*350</f>
        <v>0</v>
      </c>
      <c r="AE707" s="16">
        <f t="shared" ref="AE707:AE770" si="122">Z707*350</f>
        <v>0</v>
      </c>
      <c r="AF707" s="16">
        <f t="shared" ref="AF707:AF770" si="123">AE707*375</f>
        <v>0</v>
      </c>
      <c r="AG707" s="16">
        <f t="shared" ref="AG707:AG770" si="124">Z707*100</f>
        <v>0</v>
      </c>
      <c r="AH707" s="12">
        <v>0</v>
      </c>
      <c r="AI707" s="16">
        <f t="shared" ref="AI707:AI770" si="125">7*Z707</f>
        <v>0</v>
      </c>
      <c r="AJ707" s="16">
        <f t="shared" ref="AJ707:AJ770" si="126">AI707*3450</f>
        <v>0</v>
      </c>
      <c r="AK707" s="16">
        <f t="shared" ref="AK707:AK770" si="127">Z707*500</f>
        <v>0</v>
      </c>
      <c r="AL707" s="16">
        <f t="shared" ref="AL707:AL770" si="128">1*Z707*5000</f>
        <v>0</v>
      </c>
      <c r="AM707" s="16">
        <f t="shared" ref="AM707:AM770" si="129">90000*Z707</f>
        <v>0</v>
      </c>
      <c r="AN707" s="16">
        <f t="shared" ref="AN707:AN770" si="130">AM707+AL707+AJ707+AF707+AD707</f>
        <v>0</v>
      </c>
      <c r="AO707" s="12">
        <v>0</v>
      </c>
      <c r="AP707" s="16" t="s">
        <v>207</v>
      </c>
      <c r="AQ707" s="16" t="s">
        <v>207</v>
      </c>
      <c r="AS707" s="16" t="s">
        <v>2408</v>
      </c>
      <c r="AT707" s="16" t="s">
        <v>2407</v>
      </c>
      <c r="AW707" s="16" t="s">
        <v>593</v>
      </c>
      <c r="AX707" s="16" t="s">
        <v>204</v>
      </c>
      <c r="AY707" s="16" t="s">
        <v>204</v>
      </c>
      <c r="AZ707" s="16" t="s">
        <v>204</v>
      </c>
      <c r="BA707" s="16" t="s">
        <v>204</v>
      </c>
      <c r="BB707" s="16" t="s">
        <v>204</v>
      </c>
      <c r="BC707" s="16">
        <v>0</v>
      </c>
      <c r="BE707" s="16">
        <v>0</v>
      </c>
      <c r="BF707" s="16">
        <v>0</v>
      </c>
      <c r="BG707" s="16">
        <v>0</v>
      </c>
      <c r="BH707" s="16">
        <v>0</v>
      </c>
      <c r="BI707" s="16">
        <v>0</v>
      </c>
      <c r="BJ707" s="16">
        <v>0</v>
      </c>
      <c r="BK707" s="16">
        <v>0</v>
      </c>
    </row>
    <row r="708" spans="1:63" x14ac:dyDescent="0.35">
      <c r="A708">
        <v>707</v>
      </c>
      <c r="B708" t="s">
        <v>360</v>
      </c>
      <c r="C708" t="s">
        <v>7621</v>
      </c>
      <c r="D708" s="15" t="s">
        <v>1300</v>
      </c>
      <c r="E708" s="12" t="s">
        <v>93</v>
      </c>
      <c r="G708" s="12" t="s">
        <v>588</v>
      </c>
      <c r="H708" s="12" t="s">
        <v>589</v>
      </c>
      <c r="I708" s="12" t="s">
        <v>1185</v>
      </c>
      <c r="J708" s="12" t="s">
        <v>2402</v>
      </c>
      <c r="K708" s="12" t="s">
        <v>1265</v>
      </c>
      <c r="N708" s="16" t="s">
        <v>206</v>
      </c>
      <c r="O708" s="16" t="s">
        <v>1266</v>
      </c>
      <c r="P708" s="12" t="s">
        <v>1187</v>
      </c>
      <c r="Q708" s="16">
        <v>2023</v>
      </c>
      <c r="R708" s="16">
        <v>0</v>
      </c>
      <c r="S708" s="16">
        <v>0</v>
      </c>
      <c r="T708" s="16">
        <v>0</v>
      </c>
      <c r="V708" s="12" t="s">
        <v>204</v>
      </c>
      <c r="W708" s="12" t="s">
        <v>204</v>
      </c>
      <c r="X708" s="16">
        <v>1</v>
      </c>
      <c r="Y708" s="16">
        <v>0</v>
      </c>
      <c r="Z708" s="16">
        <v>0</v>
      </c>
      <c r="AA708" s="16">
        <f t="shared" ref="AA708:AA771" si="131">Z708*120</f>
        <v>0</v>
      </c>
      <c r="AB708" s="16">
        <v>0</v>
      </c>
      <c r="AC708" s="16">
        <v>0</v>
      </c>
      <c r="AD708" s="16">
        <f t="shared" si="121"/>
        <v>0</v>
      </c>
      <c r="AE708" s="16">
        <f t="shared" si="122"/>
        <v>0</v>
      </c>
      <c r="AF708" s="16">
        <f t="shared" si="123"/>
        <v>0</v>
      </c>
      <c r="AG708" s="16">
        <f t="shared" si="124"/>
        <v>0</v>
      </c>
      <c r="AH708" s="12">
        <v>0</v>
      </c>
      <c r="AI708" s="16">
        <f t="shared" si="125"/>
        <v>0</v>
      </c>
      <c r="AJ708" s="16">
        <f t="shared" si="126"/>
        <v>0</v>
      </c>
      <c r="AK708" s="16">
        <f t="shared" si="127"/>
        <v>0</v>
      </c>
      <c r="AL708" s="16">
        <f t="shared" si="128"/>
        <v>0</v>
      </c>
      <c r="AM708" s="16">
        <f t="shared" si="129"/>
        <v>0</v>
      </c>
      <c r="AN708" s="16">
        <f t="shared" si="130"/>
        <v>0</v>
      </c>
      <c r="AO708" s="12">
        <v>0</v>
      </c>
      <c r="AP708" s="16" t="s">
        <v>207</v>
      </c>
      <c r="AQ708" s="16" t="s">
        <v>207</v>
      </c>
      <c r="AS708" s="16" t="s">
        <v>2408</v>
      </c>
      <c r="AT708" s="16" t="s">
        <v>2407</v>
      </c>
      <c r="AW708" s="16" t="s">
        <v>593</v>
      </c>
      <c r="AX708" s="16" t="s">
        <v>204</v>
      </c>
      <c r="AY708" s="16" t="s">
        <v>204</v>
      </c>
      <c r="AZ708" s="16" t="s">
        <v>204</v>
      </c>
      <c r="BA708" s="16" t="s">
        <v>204</v>
      </c>
      <c r="BB708" s="16" t="s">
        <v>204</v>
      </c>
      <c r="BC708" s="16">
        <v>0</v>
      </c>
      <c r="BE708" s="16">
        <v>0</v>
      </c>
      <c r="BF708" s="16">
        <v>0</v>
      </c>
      <c r="BG708" s="16">
        <v>0</v>
      </c>
      <c r="BH708" s="16">
        <v>0</v>
      </c>
      <c r="BI708" s="16">
        <v>0</v>
      </c>
      <c r="BJ708" s="16">
        <v>0</v>
      </c>
      <c r="BK708" s="16">
        <v>0</v>
      </c>
    </row>
    <row r="709" spans="1:63" x14ac:dyDescent="0.35">
      <c r="A709">
        <v>708</v>
      </c>
      <c r="B709" t="s">
        <v>360</v>
      </c>
      <c r="C709" t="s">
        <v>7622</v>
      </c>
      <c r="D709" s="15" t="s">
        <v>1301</v>
      </c>
      <c r="E709" s="12" t="s">
        <v>93</v>
      </c>
      <c r="G709" s="12" t="s">
        <v>588</v>
      </c>
      <c r="H709" s="12" t="s">
        <v>589</v>
      </c>
      <c r="I709" s="12" t="s">
        <v>1185</v>
      </c>
      <c r="J709" s="12" t="s">
        <v>2402</v>
      </c>
      <c r="K709" s="12" t="s">
        <v>1265</v>
      </c>
      <c r="N709" s="16" t="s">
        <v>206</v>
      </c>
      <c r="O709" s="16" t="s">
        <v>1266</v>
      </c>
      <c r="P709" s="12" t="s">
        <v>1187</v>
      </c>
      <c r="Q709" s="16">
        <v>2023</v>
      </c>
      <c r="R709" s="16">
        <v>0</v>
      </c>
      <c r="S709" s="16">
        <v>0</v>
      </c>
      <c r="T709" s="16">
        <v>0</v>
      </c>
      <c r="V709" s="12" t="s">
        <v>204</v>
      </c>
      <c r="W709" s="12" t="s">
        <v>204</v>
      </c>
      <c r="X709" s="16">
        <v>1</v>
      </c>
      <c r="Y709" s="16">
        <v>0</v>
      </c>
      <c r="Z709" s="16">
        <v>0</v>
      </c>
      <c r="AA709" s="16">
        <f t="shared" si="131"/>
        <v>0</v>
      </c>
      <c r="AB709" s="16">
        <v>0</v>
      </c>
      <c r="AC709" s="16">
        <v>0</v>
      </c>
      <c r="AD709" s="16">
        <f t="shared" si="121"/>
        <v>0</v>
      </c>
      <c r="AE709" s="16">
        <f t="shared" si="122"/>
        <v>0</v>
      </c>
      <c r="AF709" s="16">
        <f t="shared" si="123"/>
        <v>0</v>
      </c>
      <c r="AG709" s="16">
        <f t="shared" si="124"/>
        <v>0</v>
      </c>
      <c r="AH709" s="12">
        <v>0</v>
      </c>
      <c r="AI709" s="16">
        <f t="shared" si="125"/>
        <v>0</v>
      </c>
      <c r="AJ709" s="16">
        <f t="shared" si="126"/>
        <v>0</v>
      </c>
      <c r="AK709" s="16">
        <f t="shared" si="127"/>
        <v>0</v>
      </c>
      <c r="AL709" s="16">
        <f t="shared" si="128"/>
        <v>0</v>
      </c>
      <c r="AM709" s="16">
        <f t="shared" si="129"/>
        <v>0</v>
      </c>
      <c r="AN709" s="16">
        <f t="shared" si="130"/>
        <v>0</v>
      </c>
      <c r="AO709" s="12">
        <v>0</v>
      </c>
      <c r="AP709" s="16" t="s">
        <v>207</v>
      </c>
      <c r="AQ709" s="16" t="s">
        <v>207</v>
      </c>
      <c r="AS709" s="16" t="s">
        <v>2408</v>
      </c>
      <c r="AT709" s="16" t="s">
        <v>2407</v>
      </c>
      <c r="AW709" s="16" t="s">
        <v>593</v>
      </c>
      <c r="AX709" s="16" t="s">
        <v>204</v>
      </c>
      <c r="AY709" s="16" t="s">
        <v>204</v>
      </c>
      <c r="AZ709" s="16" t="s">
        <v>204</v>
      </c>
      <c r="BA709" s="16" t="s">
        <v>204</v>
      </c>
      <c r="BB709" s="16" t="s">
        <v>204</v>
      </c>
      <c r="BC709" s="16">
        <v>0</v>
      </c>
      <c r="BE709" s="16">
        <v>0</v>
      </c>
      <c r="BF709" s="16">
        <v>0</v>
      </c>
      <c r="BG709" s="16">
        <v>0</v>
      </c>
      <c r="BH709" s="16">
        <v>0</v>
      </c>
      <c r="BI709" s="16">
        <v>0</v>
      </c>
      <c r="BJ709" s="16">
        <v>0</v>
      </c>
      <c r="BK709" s="16">
        <v>0</v>
      </c>
    </row>
    <row r="710" spans="1:63" x14ac:dyDescent="0.35">
      <c r="A710">
        <v>709</v>
      </c>
      <c r="B710" t="s">
        <v>360</v>
      </c>
      <c r="C710" t="s">
        <v>7623</v>
      </c>
      <c r="D710" s="15" t="s">
        <v>1302</v>
      </c>
      <c r="E710" s="12" t="s">
        <v>93</v>
      </c>
      <c r="G710" s="12" t="s">
        <v>588</v>
      </c>
      <c r="H710" s="12" t="s">
        <v>589</v>
      </c>
      <c r="I710" s="12" t="s">
        <v>1185</v>
      </c>
      <c r="J710" s="12" t="s">
        <v>2402</v>
      </c>
      <c r="K710" s="12" t="s">
        <v>1265</v>
      </c>
      <c r="N710" s="16" t="s">
        <v>206</v>
      </c>
      <c r="O710" s="16" t="s">
        <v>1266</v>
      </c>
      <c r="P710" s="12" t="s">
        <v>1187</v>
      </c>
      <c r="Q710" s="16">
        <v>2023</v>
      </c>
      <c r="R710" s="16">
        <v>0</v>
      </c>
      <c r="S710" s="16">
        <v>0</v>
      </c>
      <c r="T710" s="16">
        <v>0</v>
      </c>
      <c r="V710" s="12" t="s">
        <v>204</v>
      </c>
      <c r="W710" s="12" t="s">
        <v>204</v>
      </c>
      <c r="X710" s="16">
        <v>1</v>
      </c>
      <c r="Y710" s="16">
        <v>0</v>
      </c>
      <c r="Z710" s="16">
        <v>0</v>
      </c>
      <c r="AA710" s="16">
        <f t="shared" si="131"/>
        <v>0</v>
      </c>
      <c r="AB710" s="16">
        <v>0</v>
      </c>
      <c r="AC710" s="16">
        <v>0</v>
      </c>
      <c r="AD710" s="16">
        <f t="shared" si="121"/>
        <v>0</v>
      </c>
      <c r="AE710" s="16">
        <f t="shared" si="122"/>
        <v>0</v>
      </c>
      <c r="AF710" s="16">
        <f t="shared" si="123"/>
        <v>0</v>
      </c>
      <c r="AG710" s="16">
        <f t="shared" si="124"/>
        <v>0</v>
      </c>
      <c r="AH710" s="12">
        <v>0</v>
      </c>
      <c r="AI710" s="16">
        <f t="shared" si="125"/>
        <v>0</v>
      </c>
      <c r="AJ710" s="16">
        <f t="shared" si="126"/>
        <v>0</v>
      </c>
      <c r="AK710" s="16">
        <f t="shared" si="127"/>
        <v>0</v>
      </c>
      <c r="AL710" s="16">
        <f t="shared" si="128"/>
        <v>0</v>
      </c>
      <c r="AM710" s="16">
        <f t="shared" si="129"/>
        <v>0</v>
      </c>
      <c r="AN710" s="16">
        <f t="shared" si="130"/>
        <v>0</v>
      </c>
      <c r="AO710" s="12">
        <v>0</v>
      </c>
      <c r="AP710" s="16" t="s">
        <v>207</v>
      </c>
      <c r="AQ710" s="16" t="s">
        <v>207</v>
      </c>
      <c r="AS710" s="16" t="s">
        <v>2408</v>
      </c>
      <c r="AT710" s="16" t="s">
        <v>2407</v>
      </c>
      <c r="AW710" s="16" t="s">
        <v>593</v>
      </c>
      <c r="AX710" s="16" t="s">
        <v>204</v>
      </c>
      <c r="AY710" s="16" t="s">
        <v>204</v>
      </c>
      <c r="AZ710" s="16" t="s">
        <v>204</v>
      </c>
      <c r="BA710" s="16" t="s">
        <v>204</v>
      </c>
      <c r="BB710" s="16" t="s">
        <v>204</v>
      </c>
      <c r="BC710" s="16">
        <v>0</v>
      </c>
      <c r="BE710" s="16">
        <v>0</v>
      </c>
      <c r="BF710" s="16">
        <v>0</v>
      </c>
      <c r="BG710" s="16">
        <v>0</v>
      </c>
      <c r="BH710" s="16">
        <v>0</v>
      </c>
      <c r="BI710" s="16">
        <v>0</v>
      </c>
      <c r="BJ710" s="16">
        <v>0</v>
      </c>
      <c r="BK710" s="16">
        <v>0</v>
      </c>
    </row>
    <row r="711" spans="1:63" x14ac:dyDescent="0.35">
      <c r="A711">
        <v>710</v>
      </c>
      <c r="B711" t="s">
        <v>360</v>
      </c>
      <c r="C711" t="s">
        <v>7624</v>
      </c>
      <c r="D711" s="15" t="s">
        <v>1303</v>
      </c>
      <c r="E711" s="12" t="s">
        <v>93</v>
      </c>
      <c r="G711" s="12" t="s">
        <v>588</v>
      </c>
      <c r="H711" s="12" t="s">
        <v>589</v>
      </c>
      <c r="I711" s="12" t="s">
        <v>1185</v>
      </c>
      <c r="J711" s="12" t="s">
        <v>2402</v>
      </c>
      <c r="K711" s="12" t="s">
        <v>1265</v>
      </c>
      <c r="N711" s="16" t="s">
        <v>206</v>
      </c>
      <c r="O711" s="16" t="s">
        <v>1266</v>
      </c>
      <c r="P711" s="12" t="s">
        <v>1187</v>
      </c>
      <c r="Q711" s="16">
        <v>2023</v>
      </c>
      <c r="R711" s="16">
        <v>0</v>
      </c>
      <c r="S711" s="16">
        <v>0</v>
      </c>
      <c r="T711" s="16">
        <v>0</v>
      </c>
      <c r="V711" s="12" t="s">
        <v>204</v>
      </c>
      <c r="W711" s="12" t="s">
        <v>204</v>
      </c>
      <c r="X711" s="16">
        <v>1</v>
      </c>
      <c r="Y711" s="16">
        <v>0</v>
      </c>
      <c r="Z711" s="16">
        <v>0</v>
      </c>
      <c r="AA711" s="16">
        <f t="shared" si="131"/>
        <v>0</v>
      </c>
      <c r="AB711" s="16">
        <v>0</v>
      </c>
      <c r="AC711" s="16">
        <v>0</v>
      </c>
      <c r="AD711" s="16">
        <f t="shared" si="121"/>
        <v>0</v>
      </c>
      <c r="AE711" s="16">
        <f t="shared" si="122"/>
        <v>0</v>
      </c>
      <c r="AF711" s="16">
        <f t="shared" si="123"/>
        <v>0</v>
      </c>
      <c r="AG711" s="16">
        <f t="shared" si="124"/>
        <v>0</v>
      </c>
      <c r="AH711" s="12">
        <v>0</v>
      </c>
      <c r="AI711" s="16">
        <f t="shared" si="125"/>
        <v>0</v>
      </c>
      <c r="AJ711" s="16">
        <f t="shared" si="126"/>
        <v>0</v>
      </c>
      <c r="AK711" s="16">
        <f t="shared" si="127"/>
        <v>0</v>
      </c>
      <c r="AL711" s="16">
        <f t="shared" si="128"/>
        <v>0</v>
      </c>
      <c r="AM711" s="16">
        <f t="shared" si="129"/>
        <v>0</v>
      </c>
      <c r="AN711" s="16">
        <f t="shared" si="130"/>
        <v>0</v>
      </c>
      <c r="AO711" s="12">
        <v>0</v>
      </c>
      <c r="AP711" s="16" t="s">
        <v>207</v>
      </c>
      <c r="AQ711" s="16" t="s">
        <v>207</v>
      </c>
      <c r="AS711" s="16" t="s">
        <v>2408</v>
      </c>
      <c r="AT711" s="16" t="s">
        <v>2407</v>
      </c>
      <c r="AW711" s="16" t="s">
        <v>593</v>
      </c>
      <c r="AX711" s="16" t="s">
        <v>204</v>
      </c>
      <c r="AY711" s="16" t="s">
        <v>204</v>
      </c>
      <c r="AZ711" s="16" t="s">
        <v>204</v>
      </c>
      <c r="BA711" s="16" t="s">
        <v>204</v>
      </c>
      <c r="BB711" s="16" t="s">
        <v>204</v>
      </c>
      <c r="BC711" s="16">
        <v>0</v>
      </c>
      <c r="BE711" s="16">
        <v>0</v>
      </c>
      <c r="BF711" s="16">
        <v>0</v>
      </c>
      <c r="BG711" s="16">
        <v>0</v>
      </c>
      <c r="BH711" s="16">
        <v>0</v>
      </c>
      <c r="BI711" s="16">
        <v>0</v>
      </c>
      <c r="BJ711" s="16">
        <v>0</v>
      </c>
      <c r="BK711" s="16">
        <v>0</v>
      </c>
    </row>
    <row r="712" spans="1:63" x14ac:dyDescent="0.35">
      <c r="A712">
        <v>711</v>
      </c>
      <c r="B712" t="s">
        <v>360</v>
      </c>
      <c r="C712" t="s">
        <v>7625</v>
      </c>
      <c r="D712" s="15" t="s">
        <v>1304</v>
      </c>
      <c r="E712" s="12" t="s">
        <v>93</v>
      </c>
      <c r="G712" s="12" t="s">
        <v>588</v>
      </c>
      <c r="H712" s="12" t="s">
        <v>589</v>
      </c>
      <c r="I712" s="12" t="s">
        <v>1185</v>
      </c>
      <c r="J712" s="12" t="s">
        <v>2402</v>
      </c>
      <c r="K712" s="12" t="s">
        <v>1265</v>
      </c>
      <c r="N712" s="16" t="s">
        <v>206</v>
      </c>
      <c r="O712" s="16" t="s">
        <v>1266</v>
      </c>
      <c r="P712" s="12" t="s">
        <v>1187</v>
      </c>
      <c r="Q712" s="16">
        <v>2023</v>
      </c>
      <c r="R712" s="16">
        <v>0</v>
      </c>
      <c r="S712" s="16">
        <v>0</v>
      </c>
      <c r="T712" s="16">
        <v>0</v>
      </c>
      <c r="V712" s="12" t="s">
        <v>204</v>
      </c>
      <c r="W712" s="12" t="s">
        <v>204</v>
      </c>
      <c r="X712" s="16">
        <v>1</v>
      </c>
      <c r="Y712" s="16">
        <v>0</v>
      </c>
      <c r="Z712" s="16">
        <v>0</v>
      </c>
      <c r="AA712" s="16">
        <f t="shared" si="131"/>
        <v>0</v>
      </c>
      <c r="AB712" s="16">
        <v>0</v>
      </c>
      <c r="AC712" s="16">
        <v>0</v>
      </c>
      <c r="AD712" s="16">
        <f t="shared" si="121"/>
        <v>0</v>
      </c>
      <c r="AE712" s="16">
        <f t="shared" si="122"/>
        <v>0</v>
      </c>
      <c r="AF712" s="16">
        <f t="shared" si="123"/>
        <v>0</v>
      </c>
      <c r="AG712" s="16">
        <f t="shared" si="124"/>
        <v>0</v>
      </c>
      <c r="AH712" s="12">
        <v>0</v>
      </c>
      <c r="AI712" s="16">
        <f t="shared" si="125"/>
        <v>0</v>
      </c>
      <c r="AJ712" s="16">
        <f t="shared" si="126"/>
        <v>0</v>
      </c>
      <c r="AK712" s="16">
        <f t="shared" si="127"/>
        <v>0</v>
      </c>
      <c r="AL712" s="16">
        <f t="shared" si="128"/>
        <v>0</v>
      </c>
      <c r="AM712" s="16">
        <f t="shared" si="129"/>
        <v>0</v>
      </c>
      <c r="AN712" s="16">
        <f t="shared" si="130"/>
        <v>0</v>
      </c>
      <c r="AO712" s="12">
        <v>0</v>
      </c>
      <c r="AP712" s="16" t="s">
        <v>207</v>
      </c>
      <c r="AQ712" s="16" t="s">
        <v>207</v>
      </c>
      <c r="AS712" s="16" t="s">
        <v>2408</v>
      </c>
      <c r="AT712" s="16" t="s">
        <v>2407</v>
      </c>
      <c r="AW712" s="16" t="s">
        <v>593</v>
      </c>
      <c r="AX712" s="16" t="s">
        <v>204</v>
      </c>
      <c r="AY712" s="16" t="s">
        <v>204</v>
      </c>
      <c r="AZ712" s="16" t="s">
        <v>204</v>
      </c>
      <c r="BA712" s="16" t="s">
        <v>204</v>
      </c>
      <c r="BB712" s="16" t="s">
        <v>204</v>
      </c>
      <c r="BC712" s="16">
        <v>0</v>
      </c>
      <c r="BE712" s="16">
        <v>0</v>
      </c>
      <c r="BF712" s="16">
        <v>0</v>
      </c>
      <c r="BG712" s="16">
        <v>0</v>
      </c>
      <c r="BH712" s="16">
        <v>0</v>
      </c>
      <c r="BI712" s="16">
        <v>0</v>
      </c>
      <c r="BJ712" s="16">
        <v>0</v>
      </c>
      <c r="BK712" s="16">
        <v>0</v>
      </c>
    </row>
    <row r="713" spans="1:63" x14ac:dyDescent="0.35">
      <c r="A713">
        <v>712</v>
      </c>
      <c r="B713" t="s">
        <v>360</v>
      </c>
      <c r="C713" t="s">
        <v>7626</v>
      </c>
      <c r="D713" s="15" t="s">
        <v>1305</v>
      </c>
      <c r="E713" s="12" t="s">
        <v>93</v>
      </c>
      <c r="G713" s="12" t="s">
        <v>588</v>
      </c>
      <c r="H713" s="12" t="s">
        <v>589</v>
      </c>
      <c r="I713" s="12" t="s">
        <v>1185</v>
      </c>
      <c r="J713" s="12" t="s">
        <v>2402</v>
      </c>
      <c r="K713" s="12" t="s">
        <v>1265</v>
      </c>
      <c r="N713" s="16" t="s">
        <v>206</v>
      </c>
      <c r="O713" s="16" t="s">
        <v>1266</v>
      </c>
      <c r="P713" s="12" t="s">
        <v>1187</v>
      </c>
      <c r="Q713" s="16">
        <v>2023</v>
      </c>
      <c r="R713" s="16">
        <v>0</v>
      </c>
      <c r="S713" s="16">
        <v>0</v>
      </c>
      <c r="T713" s="16">
        <v>0</v>
      </c>
      <c r="V713" s="12" t="s">
        <v>204</v>
      </c>
      <c r="W713" s="12" t="s">
        <v>204</v>
      </c>
      <c r="X713" s="16">
        <v>1</v>
      </c>
      <c r="Y713" s="16">
        <v>0</v>
      </c>
      <c r="Z713" s="16">
        <v>0</v>
      </c>
      <c r="AA713" s="16">
        <f t="shared" si="131"/>
        <v>0</v>
      </c>
      <c r="AB713" s="16">
        <v>0</v>
      </c>
      <c r="AC713" s="16">
        <v>0</v>
      </c>
      <c r="AD713" s="16">
        <f t="shared" si="121"/>
        <v>0</v>
      </c>
      <c r="AE713" s="16">
        <f t="shared" si="122"/>
        <v>0</v>
      </c>
      <c r="AF713" s="16">
        <f t="shared" si="123"/>
        <v>0</v>
      </c>
      <c r="AG713" s="16">
        <f t="shared" si="124"/>
        <v>0</v>
      </c>
      <c r="AH713" s="12">
        <v>0</v>
      </c>
      <c r="AI713" s="16">
        <f t="shared" si="125"/>
        <v>0</v>
      </c>
      <c r="AJ713" s="16">
        <f t="shared" si="126"/>
        <v>0</v>
      </c>
      <c r="AK713" s="16">
        <f t="shared" si="127"/>
        <v>0</v>
      </c>
      <c r="AL713" s="16">
        <f t="shared" si="128"/>
        <v>0</v>
      </c>
      <c r="AM713" s="16">
        <f t="shared" si="129"/>
        <v>0</v>
      </c>
      <c r="AN713" s="16">
        <f t="shared" si="130"/>
        <v>0</v>
      </c>
      <c r="AO713" s="12">
        <v>0</v>
      </c>
      <c r="AP713" s="16" t="s">
        <v>207</v>
      </c>
      <c r="AQ713" s="16" t="s">
        <v>207</v>
      </c>
      <c r="AS713" s="16" t="s">
        <v>2408</v>
      </c>
      <c r="AT713" s="16" t="s">
        <v>2407</v>
      </c>
      <c r="AW713" s="16" t="s">
        <v>593</v>
      </c>
      <c r="AX713" s="16" t="s">
        <v>204</v>
      </c>
      <c r="AY713" s="16" t="s">
        <v>204</v>
      </c>
      <c r="AZ713" s="16" t="s">
        <v>204</v>
      </c>
      <c r="BA713" s="16" t="s">
        <v>204</v>
      </c>
      <c r="BB713" s="16" t="s">
        <v>204</v>
      </c>
      <c r="BC713" s="16">
        <v>0</v>
      </c>
      <c r="BE713" s="16">
        <v>0</v>
      </c>
      <c r="BF713" s="16">
        <v>0</v>
      </c>
      <c r="BG713" s="16">
        <v>0</v>
      </c>
      <c r="BH713" s="16">
        <v>0</v>
      </c>
      <c r="BI713" s="16">
        <v>0</v>
      </c>
      <c r="BJ713" s="16">
        <v>0</v>
      </c>
      <c r="BK713" s="16">
        <v>0</v>
      </c>
    </row>
    <row r="714" spans="1:63" x14ac:dyDescent="0.35">
      <c r="A714">
        <v>713</v>
      </c>
      <c r="B714" t="s">
        <v>360</v>
      </c>
      <c r="C714" t="s">
        <v>7627</v>
      </c>
      <c r="D714" s="15" t="s">
        <v>1306</v>
      </c>
      <c r="E714" s="12" t="s">
        <v>93</v>
      </c>
      <c r="G714" s="12" t="s">
        <v>588</v>
      </c>
      <c r="H714" s="12" t="s">
        <v>589</v>
      </c>
      <c r="I714" s="12" t="s">
        <v>1185</v>
      </c>
      <c r="J714" s="12" t="s">
        <v>2402</v>
      </c>
      <c r="K714" s="12" t="s">
        <v>1265</v>
      </c>
      <c r="N714" s="16" t="s">
        <v>206</v>
      </c>
      <c r="O714" s="16" t="s">
        <v>1266</v>
      </c>
      <c r="P714" s="12" t="s">
        <v>1187</v>
      </c>
      <c r="Q714" s="16">
        <v>2023</v>
      </c>
      <c r="R714" s="16">
        <v>0</v>
      </c>
      <c r="S714" s="16">
        <v>0</v>
      </c>
      <c r="T714" s="16">
        <v>0</v>
      </c>
      <c r="V714" s="12" t="s">
        <v>204</v>
      </c>
      <c r="W714" s="12" t="s">
        <v>204</v>
      </c>
      <c r="X714" s="16">
        <v>1</v>
      </c>
      <c r="Y714" s="16">
        <v>0</v>
      </c>
      <c r="Z714" s="16">
        <v>0</v>
      </c>
      <c r="AA714" s="16">
        <f t="shared" si="131"/>
        <v>0</v>
      </c>
      <c r="AB714" s="16">
        <v>0</v>
      </c>
      <c r="AC714" s="16">
        <v>0</v>
      </c>
      <c r="AD714" s="16">
        <f t="shared" si="121"/>
        <v>0</v>
      </c>
      <c r="AE714" s="16">
        <f t="shared" si="122"/>
        <v>0</v>
      </c>
      <c r="AF714" s="16">
        <f t="shared" si="123"/>
        <v>0</v>
      </c>
      <c r="AG714" s="16">
        <f t="shared" si="124"/>
        <v>0</v>
      </c>
      <c r="AH714" s="12">
        <v>0</v>
      </c>
      <c r="AI714" s="16">
        <f t="shared" si="125"/>
        <v>0</v>
      </c>
      <c r="AJ714" s="16">
        <f t="shared" si="126"/>
        <v>0</v>
      </c>
      <c r="AK714" s="16">
        <f t="shared" si="127"/>
        <v>0</v>
      </c>
      <c r="AL714" s="16">
        <f t="shared" si="128"/>
        <v>0</v>
      </c>
      <c r="AM714" s="16">
        <f t="shared" si="129"/>
        <v>0</v>
      </c>
      <c r="AN714" s="16">
        <f t="shared" si="130"/>
        <v>0</v>
      </c>
      <c r="AO714" s="12">
        <v>0</v>
      </c>
      <c r="AP714" s="16" t="s">
        <v>207</v>
      </c>
      <c r="AQ714" s="16" t="s">
        <v>207</v>
      </c>
      <c r="AS714" s="16" t="s">
        <v>2408</v>
      </c>
      <c r="AT714" s="16" t="s">
        <v>2407</v>
      </c>
      <c r="AW714" s="16" t="s">
        <v>593</v>
      </c>
      <c r="AX714" s="16" t="s">
        <v>204</v>
      </c>
      <c r="AY714" s="16" t="s">
        <v>204</v>
      </c>
      <c r="AZ714" s="16" t="s">
        <v>204</v>
      </c>
      <c r="BA714" s="16" t="s">
        <v>204</v>
      </c>
      <c r="BB714" s="16" t="s">
        <v>204</v>
      </c>
      <c r="BC714" s="16">
        <v>0</v>
      </c>
      <c r="BE714" s="16">
        <v>0</v>
      </c>
      <c r="BF714" s="16">
        <v>0</v>
      </c>
      <c r="BG714" s="16">
        <v>0</v>
      </c>
      <c r="BH714" s="16">
        <v>0</v>
      </c>
      <c r="BI714" s="16">
        <v>0</v>
      </c>
      <c r="BJ714" s="16">
        <v>0</v>
      </c>
      <c r="BK714" s="16">
        <v>0</v>
      </c>
    </row>
    <row r="715" spans="1:63" x14ac:dyDescent="0.35">
      <c r="A715">
        <v>714</v>
      </c>
      <c r="B715" t="s">
        <v>360</v>
      </c>
      <c r="C715" t="s">
        <v>7628</v>
      </c>
      <c r="D715" s="15" t="s">
        <v>1307</v>
      </c>
      <c r="E715" s="12" t="s">
        <v>93</v>
      </c>
      <c r="G715" s="12" t="s">
        <v>588</v>
      </c>
      <c r="H715" s="12" t="s">
        <v>589</v>
      </c>
      <c r="I715" s="12" t="s">
        <v>1185</v>
      </c>
      <c r="J715" s="12" t="s">
        <v>2402</v>
      </c>
      <c r="K715" s="12" t="s">
        <v>1265</v>
      </c>
      <c r="N715" s="16" t="s">
        <v>206</v>
      </c>
      <c r="O715" s="16" t="s">
        <v>1266</v>
      </c>
      <c r="P715" s="12" t="s">
        <v>1187</v>
      </c>
      <c r="Q715" s="16">
        <v>2023</v>
      </c>
      <c r="R715" s="16">
        <v>0</v>
      </c>
      <c r="S715" s="16">
        <v>0</v>
      </c>
      <c r="T715" s="16">
        <v>0</v>
      </c>
      <c r="V715" s="12" t="s">
        <v>204</v>
      </c>
      <c r="W715" s="12" t="s">
        <v>204</v>
      </c>
      <c r="X715" s="16">
        <v>1</v>
      </c>
      <c r="Y715" s="16">
        <v>0</v>
      </c>
      <c r="Z715" s="16">
        <v>0</v>
      </c>
      <c r="AA715" s="16">
        <f t="shared" si="131"/>
        <v>0</v>
      </c>
      <c r="AB715" s="16">
        <v>0</v>
      </c>
      <c r="AC715" s="16">
        <v>0</v>
      </c>
      <c r="AD715" s="16">
        <f t="shared" si="121"/>
        <v>0</v>
      </c>
      <c r="AE715" s="16">
        <f t="shared" si="122"/>
        <v>0</v>
      </c>
      <c r="AF715" s="16">
        <f t="shared" si="123"/>
        <v>0</v>
      </c>
      <c r="AG715" s="16">
        <f t="shared" si="124"/>
        <v>0</v>
      </c>
      <c r="AH715" s="12">
        <v>0</v>
      </c>
      <c r="AI715" s="16">
        <f t="shared" si="125"/>
        <v>0</v>
      </c>
      <c r="AJ715" s="16">
        <f t="shared" si="126"/>
        <v>0</v>
      </c>
      <c r="AK715" s="16">
        <f t="shared" si="127"/>
        <v>0</v>
      </c>
      <c r="AL715" s="16">
        <f t="shared" si="128"/>
        <v>0</v>
      </c>
      <c r="AM715" s="16">
        <f t="shared" si="129"/>
        <v>0</v>
      </c>
      <c r="AN715" s="16">
        <f t="shared" si="130"/>
        <v>0</v>
      </c>
      <c r="AO715" s="12">
        <v>0</v>
      </c>
      <c r="AP715" s="16" t="s">
        <v>207</v>
      </c>
      <c r="AQ715" s="16" t="s">
        <v>207</v>
      </c>
      <c r="AS715" s="16" t="s">
        <v>2408</v>
      </c>
      <c r="AT715" s="16" t="s">
        <v>2407</v>
      </c>
      <c r="AW715" s="16" t="s">
        <v>593</v>
      </c>
      <c r="AX715" s="16" t="s">
        <v>204</v>
      </c>
      <c r="AY715" s="16" t="s">
        <v>204</v>
      </c>
      <c r="AZ715" s="16" t="s">
        <v>204</v>
      </c>
      <c r="BA715" s="16" t="s">
        <v>204</v>
      </c>
      <c r="BB715" s="16" t="s">
        <v>204</v>
      </c>
      <c r="BC715" s="16">
        <v>0</v>
      </c>
      <c r="BE715" s="16">
        <v>0</v>
      </c>
      <c r="BF715" s="16">
        <v>0</v>
      </c>
      <c r="BG715" s="16">
        <v>0</v>
      </c>
      <c r="BH715" s="16">
        <v>0</v>
      </c>
      <c r="BI715" s="16">
        <v>0</v>
      </c>
      <c r="BJ715" s="16">
        <v>0</v>
      </c>
      <c r="BK715" s="16">
        <v>0</v>
      </c>
    </row>
    <row r="716" spans="1:63" x14ac:dyDescent="0.35">
      <c r="A716">
        <v>715</v>
      </c>
      <c r="B716" t="s">
        <v>360</v>
      </c>
      <c r="C716" t="s">
        <v>7629</v>
      </c>
      <c r="D716" s="15" t="s">
        <v>1308</v>
      </c>
      <c r="E716" s="12" t="s">
        <v>93</v>
      </c>
      <c r="G716" s="12" t="s">
        <v>588</v>
      </c>
      <c r="H716" s="12" t="s">
        <v>589</v>
      </c>
      <c r="I716" s="12" t="s">
        <v>1185</v>
      </c>
      <c r="J716" s="12" t="s">
        <v>2402</v>
      </c>
      <c r="K716" s="12" t="s">
        <v>1265</v>
      </c>
      <c r="N716" s="16" t="s">
        <v>206</v>
      </c>
      <c r="O716" s="16" t="s">
        <v>1266</v>
      </c>
      <c r="P716" s="12" t="s">
        <v>1187</v>
      </c>
      <c r="Q716" s="16">
        <v>2023</v>
      </c>
      <c r="R716" s="16">
        <v>0</v>
      </c>
      <c r="S716" s="16">
        <v>0</v>
      </c>
      <c r="T716" s="16">
        <v>0</v>
      </c>
      <c r="V716" s="12" t="s">
        <v>204</v>
      </c>
      <c r="W716" s="12" t="s">
        <v>204</v>
      </c>
      <c r="X716" s="16">
        <v>1</v>
      </c>
      <c r="Y716" s="16">
        <v>0</v>
      </c>
      <c r="Z716" s="16">
        <v>0</v>
      </c>
      <c r="AA716" s="16">
        <f t="shared" si="131"/>
        <v>0</v>
      </c>
      <c r="AB716" s="16">
        <v>0</v>
      </c>
      <c r="AC716" s="16">
        <v>0</v>
      </c>
      <c r="AD716" s="16">
        <f t="shared" si="121"/>
        <v>0</v>
      </c>
      <c r="AE716" s="16">
        <f t="shared" si="122"/>
        <v>0</v>
      </c>
      <c r="AF716" s="16">
        <f t="shared" si="123"/>
        <v>0</v>
      </c>
      <c r="AG716" s="16">
        <f t="shared" si="124"/>
        <v>0</v>
      </c>
      <c r="AH716" s="12">
        <v>0</v>
      </c>
      <c r="AI716" s="16">
        <f t="shared" si="125"/>
        <v>0</v>
      </c>
      <c r="AJ716" s="16">
        <f t="shared" si="126"/>
        <v>0</v>
      </c>
      <c r="AK716" s="16">
        <f t="shared" si="127"/>
        <v>0</v>
      </c>
      <c r="AL716" s="16">
        <f t="shared" si="128"/>
        <v>0</v>
      </c>
      <c r="AM716" s="16">
        <f t="shared" si="129"/>
        <v>0</v>
      </c>
      <c r="AN716" s="16">
        <f t="shared" si="130"/>
        <v>0</v>
      </c>
      <c r="AO716" s="12">
        <v>0</v>
      </c>
      <c r="AP716" s="16" t="s">
        <v>207</v>
      </c>
      <c r="AQ716" s="16" t="s">
        <v>207</v>
      </c>
      <c r="AS716" s="16" t="s">
        <v>2408</v>
      </c>
      <c r="AT716" s="16" t="s">
        <v>2407</v>
      </c>
      <c r="AW716" s="16" t="s">
        <v>593</v>
      </c>
      <c r="AX716" s="16" t="s">
        <v>204</v>
      </c>
      <c r="AY716" s="16" t="s">
        <v>204</v>
      </c>
      <c r="AZ716" s="16" t="s">
        <v>204</v>
      </c>
      <c r="BA716" s="16" t="s">
        <v>204</v>
      </c>
      <c r="BB716" s="16" t="s">
        <v>204</v>
      </c>
      <c r="BC716" s="16">
        <v>0</v>
      </c>
      <c r="BE716" s="16">
        <v>0</v>
      </c>
      <c r="BF716" s="16">
        <v>0</v>
      </c>
      <c r="BG716" s="16">
        <v>0</v>
      </c>
      <c r="BH716" s="16">
        <v>0</v>
      </c>
      <c r="BI716" s="16">
        <v>0</v>
      </c>
      <c r="BJ716" s="16">
        <v>0</v>
      </c>
      <c r="BK716" s="16">
        <v>0</v>
      </c>
    </row>
    <row r="717" spans="1:63" x14ac:dyDescent="0.35">
      <c r="A717">
        <v>716</v>
      </c>
      <c r="B717" t="s">
        <v>360</v>
      </c>
      <c r="C717" t="s">
        <v>7630</v>
      </c>
      <c r="D717" s="15" t="s">
        <v>1309</v>
      </c>
      <c r="E717" s="12" t="s">
        <v>93</v>
      </c>
      <c r="G717" s="12" t="s">
        <v>588</v>
      </c>
      <c r="H717" s="12" t="s">
        <v>589</v>
      </c>
      <c r="I717" s="12" t="s">
        <v>1185</v>
      </c>
      <c r="J717" s="12" t="s">
        <v>2402</v>
      </c>
      <c r="K717" s="12" t="s">
        <v>1265</v>
      </c>
      <c r="N717" s="16" t="s">
        <v>206</v>
      </c>
      <c r="O717" s="16" t="s">
        <v>1266</v>
      </c>
      <c r="P717" s="12" t="s">
        <v>1187</v>
      </c>
      <c r="Q717" s="16">
        <v>2023</v>
      </c>
      <c r="R717" s="16">
        <v>0</v>
      </c>
      <c r="S717" s="16">
        <v>0</v>
      </c>
      <c r="T717" s="16">
        <v>0</v>
      </c>
      <c r="V717" s="12" t="s">
        <v>204</v>
      </c>
      <c r="W717" s="12" t="s">
        <v>204</v>
      </c>
      <c r="X717" s="16">
        <v>1</v>
      </c>
      <c r="Y717" s="16">
        <v>0</v>
      </c>
      <c r="Z717" s="16">
        <v>0</v>
      </c>
      <c r="AA717" s="16">
        <f t="shared" si="131"/>
        <v>0</v>
      </c>
      <c r="AB717" s="16">
        <v>0</v>
      </c>
      <c r="AC717" s="16">
        <v>0</v>
      </c>
      <c r="AD717" s="16">
        <f t="shared" si="121"/>
        <v>0</v>
      </c>
      <c r="AE717" s="16">
        <f t="shared" si="122"/>
        <v>0</v>
      </c>
      <c r="AF717" s="16">
        <f t="shared" si="123"/>
        <v>0</v>
      </c>
      <c r="AG717" s="16">
        <f t="shared" si="124"/>
        <v>0</v>
      </c>
      <c r="AH717" s="12">
        <v>0</v>
      </c>
      <c r="AI717" s="16">
        <f t="shared" si="125"/>
        <v>0</v>
      </c>
      <c r="AJ717" s="16">
        <f t="shared" si="126"/>
        <v>0</v>
      </c>
      <c r="AK717" s="16">
        <f t="shared" si="127"/>
        <v>0</v>
      </c>
      <c r="AL717" s="16">
        <f t="shared" si="128"/>
        <v>0</v>
      </c>
      <c r="AM717" s="16">
        <f t="shared" si="129"/>
        <v>0</v>
      </c>
      <c r="AN717" s="16">
        <f t="shared" si="130"/>
        <v>0</v>
      </c>
      <c r="AO717" s="12">
        <v>0</v>
      </c>
      <c r="AP717" s="16" t="s">
        <v>207</v>
      </c>
      <c r="AQ717" s="16" t="s">
        <v>207</v>
      </c>
      <c r="AS717" s="16" t="s">
        <v>2408</v>
      </c>
      <c r="AT717" s="16" t="s">
        <v>2407</v>
      </c>
      <c r="AW717" s="16" t="s">
        <v>593</v>
      </c>
      <c r="AX717" s="16" t="s">
        <v>204</v>
      </c>
      <c r="AY717" s="16" t="s">
        <v>204</v>
      </c>
      <c r="AZ717" s="16" t="s">
        <v>204</v>
      </c>
      <c r="BA717" s="16" t="s">
        <v>204</v>
      </c>
      <c r="BB717" s="16" t="s">
        <v>204</v>
      </c>
      <c r="BC717" s="16">
        <v>0</v>
      </c>
      <c r="BE717" s="16">
        <v>0</v>
      </c>
      <c r="BF717" s="16">
        <v>0</v>
      </c>
      <c r="BG717" s="16">
        <v>0</v>
      </c>
      <c r="BH717" s="16">
        <v>0</v>
      </c>
      <c r="BI717" s="16">
        <v>0</v>
      </c>
      <c r="BJ717" s="16">
        <v>0</v>
      </c>
      <c r="BK717" s="16">
        <v>0</v>
      </c>
    </row>
    <row r="718" spans="1:63" x14ac:dyDescent="0.35">
      <c r="A718">
        <v>717</v>
      </c>
      <c r="B718" t="s">
        <v>360</v>
      </c>
      <c r="C718" t="s">
        <v>7631</v>
      </c>
      <c r="D718" s="15" t="s">
        <v>1302</v>
      </c>
      <c r="E718" s="12" t="s">
        <v>93</v>
      </c>
      <c r="G718" s="12" t="s">
        <v>588</v>
      </c>
      <c r="H718" s="12" t="s">
        <v>589</v>
      </c>
      <c r="I718" s="12" t="s">
        <v>1185</v>
      </c>
      <c r="J718" s="12" t="s">
        <v>2402</v>
      </c>
      <c r="K718" s="12" t="s">
        <v>1265</v>
      </c>
      <c r="N718" s="16" t="s">
        <v>206</v>
      </c>
      <c r="O718" s="16" t="s">
        <v>1266</v>
      </c>
      <c r="P718" s="12" t="s">
        <v>1187</v>
      </c>
      <c r="Q718" s="16">
        <v>2023</v>
      </c>
      <c r="R718" s="16">
        <v>0</v>
      </c>
      <c r="S718" s="16">
        <v>0</v>
      </c>
      <c r="T718" s="16">
        <v>0</v>
      </c>
      <c r="V718" s="12" t="s">
        <v>204</v>
      </c>
      <c r="W718" s="12" t="s">
        <v>204</v>
      </c>
      <c r="X718" s="16">
        <v>1</v>
      </c>
      <c r="Y718" s="16">
        <v>0</v>
      </c>
      <c r="Z718" s="16">
        <v>0</v>
      </c>
      <c r="AA718" s="16">
        <f t="shared" si="131"/>
        <v>0</v>
      </c>
      <c r="AB718" s="16">
        <v>0</v>
      </c>
      <c r="AC718" s="16">
        <v>0</v>
      </c>
      <c r="AD718" s="16">
        <f t="shared" si="121"/>
        <v>0</v>
      </c>
      <c r="AE718" s="16">
        <f t="shared" si="122"/>
        <v>0</v>
      </c>
      <c r="AF718" s="16">
        <f t="shared" si="123"/>
        <v>0</v>
      </c>
      <c r="AG718" s="16">
        <f t="shared" si="124"/>
        <v>0</v>
      </c>
      <c r="AH718" s="12">
        <v>0</v>
      </c>
      <c r="AI718" s="16">
        <f t="shared" si="125"/>
        <v>0</v>
      </c>
      <c r="AJ718" s="16">
        <f t="shared" si="126"/>
        <v>0</v>
      </c>
      <c r="AK718" s="16">
        <f t="shared" si="127"/>
        <v>0</v>
      </c>
      <c r="AL718" s="16">
        <f t="shared" si="128"/>
        <v>0</v>
      </c>
      <c r="AM718" s="16">
        <f t="shared" si="129"/>
        <v>0</v>
      </c>
      <c r="AN718" s="16">
        <f t="shared" si="130"/>
        <v>0</v>
      </c>
      <c r="AO718" s="12">
        <v>0</v>
      </c>
      <c r="AP718" s="16" t="s">
        <v>207</v>
      </c>
      <c r="AQ718" s="16" t="s">
        <v>207</v>
      </c>
      <c r="AS718" s="16" t="s">
        <v>2408</v>
      </c>
      <c r="AT718" s="16" t="s">
        <v>2407</v>
      </c>
      <c r="AW718" s="16" t="s">
        <v>593</v>
      </c>
      <c r="AX718" s="16" t="s">
        <v>204</v>
      </c>
      <c r="AY718" s="16" t="s">
        <v>204</v>
      </c>
      <c r="AZ718" s="16" t="s">
        <v>204</v>
      </c>
      <c r="BA718" s="16" t="s">
        <v>204</v>
      </c>
      <c r="BB718" s="16" t="s">
        <v>204</v>
      </c>
      <c r="BC718" s="16">
        <v>0</v>
      </c>
      <c r="BE718" s="16">
        <v>0</v>
      </c>
      <c r="BF718" s="16">
        <v>0</v>
      </c>
      <c r="BG718" s="16">
        <v>0</v>
      </c>
      <c r="BH718" s="16">
        <v>0</v>
      </c>
      <c r="BI718" s="16">
        <v>0</v>
      </c>
      <c r="BJ718" s="16">
        <v>0</v>
      </c>
      <c r="BK718" s="16">
        <v>0</v>
      </c>
    </row>
    <row r="719" spans="1:63" x14ac:dyDescent="0.35">
      <c r="A719">
        <v>718</v>
      </c>
      <c r="B719" t="s">
        <v>360</v>
      </c>
      <c r="C719" t="s">
        <v>7632</v>
      </c>
      <c r="D719" s="15" t="s">
        <v>1310</v>
      </c>
      <c r="E719" s="12" t="s">
        <v>93</v>
      </c>
      <c r="G719" s="12" t="s">
        <v>588</v>
      </c>
      <c r="H719" s="12" t="s">
        <v>589</v>
      </c>
      <c r="I719" s="12" t="s">
        <v>1185</v>
      </c>
      <c r="J719" s="12" t="s">
        <v>2402</v>
      </c>
      <c r="K719" s="12" t="s">
        <v>1265</v>
      </c>
      <c r="N719" s="16" t="s">
        <v>206</v>
      </c>
      <c r="O719" s="16" t="s">
        <v>1266</v>
      </c>
      <c r="P719" s="12" t="s">
        <v>1187</v>
      </c>
      <c r="Q719" s="16">
        <v>2023</v>
      </c>
      <c r="R719" s="16">
        <v>0</v>
      </c>
      <c r="S719" s="16">
        <v>0</v>
      </c>
      <c r="T719" s="16">
        <v>0</v>
      </c>
      <c r="V719" s="12" t="s">
        <v>204</v>
      </c>
      <c r="W719" s="12" t="s">
        <v>204</v>
      </c>
      <c r="X719" s="16">
        <v>1</v>
      </c>
      <c r="Y719" s="16">
        <v>0</v>
      </c>
      <c r="Z719" s="16">
        <v>0</v>
      </c>
      <c r="AA719" s="16">
        <f t="shared" si="131"/>
        <v>0</v>
      </c>
      <c r="AB719" s="16">
        <v>0</v>
      </c>
      <c r="AC719" s="16">
        <v>0</v>
      </c>
      <c r="AD719" s="16">
        <f t="shared" si="121"/>
        <v>0</v>
      </c>
      <c r="AE719" s="16">
        <f t="shared" si="122"/>
        <v>0</v>
      </c>
      <c r="AF719" s="16">
        <f t="shared" si="123"/>
        <v>0</v>
      </c>
      <c r="AG719" s="16">
        <f t="shared" si="124"/>
        <v>0</v>
      </c>
      <c r="AH719" s="12">
        <v>0</v>
      </c>
      <c r="AI719" s="16">
        <f t="shared" si="125"/>
        <v>0</v>
      </c>
      <c r="AJ719" s="16">
        <f t="shared" si="126"/>
        <v>0</v>
      </c>
      <c r="AK719" s="16">
        <f t="shared" si="127"/>
        <v>0</v>
      </c>
      <c r="AL719" s="16">
        <f t="shared" si="128"/>
        <v>0</v>
      </c>
      <c r="AM719" s="16">
        <f t="shared" si="129"/>
        <v>0</v>
      </c>
      <c r="AN719" s="16">
        <f t="shared" si="130"/>
        <v>0</v>
      </c>
      <c r="AO719" s="12">
        <v>0</v>
      </c>
      <c r="AP719" s="16" t="s">
        <v>207</v>
      </c>
      <c r="AQ719" s="16" t="s">
        <v>207</v>
      </c>
      <c r="AS719" s="16" t="s">
        <v>2408</v>
      </c>
      <c r="AT719" s="16" t="s">
        <v>2407</v>
      </c>
      <c r="AW719" s="16" t="s">
        <v>593</v>
      </c>
      <c r="AX719" s="16" t="s">
        <v>204</v>
      </c>
      <c r="AY719" s="16" t="s">
        <v>204</v>
      </c>
      <c r="AZ719" s="16" t="s">
        <v>204</v>
      </c>
      <c r="BA719" s="16" t="s">
        <v>204</v>
      </c>
      <c r="BB719" s="16" t="s">
        <v>204</v>
      </c>
      <c r="BC719" s="16">
        <v>0</v>
      </c>
      <c r="BE719" s="16">
        <v>0</v>
      </c>
      <c r="BF719" s="16">
        <v>0</v>
      </c>
      <c r="BG719" s="16">
        <v>0</v>
      </c>
      <c r="BH719" s="16">
        <v>0</v>
      </c>
      <c r="BI719" s="16">
        <v>0</v>
      </c>
      <c r="BJ719" s="16">
        <v>0</v>
      </c>
      <c r="BK719" s="16">
        <v>0</v>
      </c>
    </row>
    <row r="720" spans="1:63" x14ac:dyDescent="0.35">
      <c r="A720">
        <v>719</v>
      </c>
      <c r="B720" t="s">
        <v>360</v>
      </c>
      <c r="C720" t="s">
        <v>7633</v>
      </c>
      <c r="D720" s="15" t="s">
        <v>1311</v>
      </c>
      <c r="E720" s="12" t="s">
        <v>93</v>
      </c>
      <c r="G720" s="12" t="s">
        <v>588</v>
      </c>
      <c r="H720" s="12" t="s">
        <v>589</v>
      </c>
      <c r="I720" s="12" t="s">
        <v>1185</v>
      </c>
      <c r="J720" s="12" t="s">
        <v>2402</v>
      </c>
      <c r="K720" s="12" t="s">
        <v>1265</v>
      </c>
      <c r="N720" s="16" t="s">
        <v>206</v>
      </c>
      <c r="O720" s="16" t="s">
        <v>1266</v>
      </c>
      <c r="P720" s="12" t="s">
        <v>1187</v>
      </c>
      <c r="Q720" s="16">
        <v>2023</v>
      </c>
      <c r="R720" s="16">
        <v>0</v>
      </c>
      <c r="S720" s="16">
        <v>0</v>
      </c>
      <c r="T720" s="16">
        <v>0</v>
      </c>
      <c r="V720" s="12" t="s">
        <v>204</v>
      </c>
      <c r="W720" s="12" t="s">
        <v>204</v>
      </c>
      <c r="X720" s="16">
        <v>1</v>
      </c>
      <c r="Y720" s="16">
        <v>0</v>
      </c>
      <c r="Z720" s="16">
        <v>0</v>
      </c>
      <c r="AA720" s="16">
        <f t="shared" si="131"/>
        <v>0</v>
      </c>
      <c r="AB720" s="16">
        <v>0</v>
      </c>
      <c r="AC720" s="16">
        <v>0</v>
      </c>
      <c r="AD720" s="16">
        <f t="shared" si="121"/>
        <v>0</v>
      </c>
      <c r="AE720" s="16">
        <f t="shared" si="122"/>
        <v>0</v>
      </c>
      <c r="AF720" s="16">
        <f t="shared" si="123"/>
        <v>0</v>
      </c>
      <c r="AG720" s="16">
        <f t="shared" si="124"/>
        <v>0</v>
      </c>
      <c r="AH720" s="12">
        <v>0</v>
      </c>
      <c r="AI720" s="16">
        <f t="shared" si="125"/>
        <v>0</v>
      </c>
      <c r="AJ720" s="16">
        <f t="shared" si="126"/>
        <v>0</v>
      </c>
      <c r="AK720" s="16">
        <f t="shared" si="127"/>
        <v>0</v>
      </c>
      <c r="AL720" s="16">
        <f t="shared" si="128"/>
        <v>0</v>
      </c>
      <c r="AM720" s="16">
        <f t="shared" si="129"/>
        <v>0</v>
      </c>
      <c r="AN720" s="16">
        <f t="shared" si="130"/>
        <v>0</v>
      </c>
      <c r="AO720" s="12">
        <v>0</v>
      </c>
      <c r="AP720" s="16" t="s">
        <v>207</v>
      </c>
      <c r="AQ720" s="16" t="s">
        <v>207</v>
      </c>
      <c r="AS720" s="16" t="s">
        <v>2408</v>
      </c>
      <c r="AT720" s="16" t="s">
        <v>2407</v>
      </c>
      <c r="AW720" s="16" t="s">
        <v>593</v>
      </c>
      <c r="AX720" s="16" t="s">
        <v>204</v>
      </c>
      <c r="AY720" s="16" t="s">
        <v>204</v>
      </c>
      <c r="AZ720" s="16" t="s">
        <v>204</v>
      </c>
      <c r="BA720" s="16" t="s">
        <v>204</v>
      </c>
      <c r="BB720" s="16" t="s">
        <v>204</v>
      </c>
      <c r="BC720" s="16">
        <v>0</v>
      </c>
      <c r="BE720" s="16">
        <v>0</v>
      </c>
      <c r="BF720" s="16">
        <v>0</v>
      </c>
      <c r="BG720" s="16">
        <v>0</v>
      </c>
      <c r="BH720" s="16">
        <v>0</v>
      </c>
      <c r="BI720" s="16">
        <v>0</v>
      </c>
      <c r="BJ720" s="16">
        <v>0</v>
      </c>
      <c r="BK720" s="16">
        <v>0</v>
      </c>
    </row>
    <row r="721" spans="1:63" x14ac:dyDescent="0.35">
      <c r="A721">
        <v>720</v>
      </c>
      <c r="B721" t="s">
        <v>360</v>
      </c>
      <c r="C721" t="s">
        <v>7634</v>
      </c>
      <c r="D721" s="15" t="s">
        <v>1312</v>
      </c>
      <c r="E721" s="12" t="s">
        <v>93</v>
      </c>
      <c r="G721" s="12" t="s">
        <v>588</v>
      </c>
      <c r="H721" s="12" t="s">
        <v>589</v>
      </c>
      <c r="I721" s="12" t="s">
        <v>1185</v>
      </c>
      <c r="J721" s="12" t="s">
        <v>2402</v>
      </c>
      <c r="K721" s="12" t="s">
        <v>1265</v>
      </c>
      <c r="N721" s="16" t="s">
        <v>206</v>
      </c>
      <c r="O721" s="16" t="s">
        <v>1266</v>
      </c>
      <c r="P721" s="12" t="s">
        <v>1187</v>
      </c>
      <c r="Q721" s="16">
        <v>2023</v>
      </c>
      <c r="R721" s="16">
        <v>0</v>
      </c>
      <c r="S721" s="16">
        <v>0</v>
      </c>
      <c r="T721" s="16">
        <v>0</v>
      </c>
      <c r="V721" s="12" t="s">
        <v>204</v>
      </c>
      <c r="W721" s="12" t="s">
        <v>204</v>
      </c>
      <c r="X721" s="16">
        <v>1</v>
      </c>
      <c r="Y721" s="16">
        <v>0</v>
      </c>
      <c r="Z721" s="16">
        <v>0</v>
      </c>
      <c r="AA721" s="16">
        <f t="shared" si="131"/>
        <v>0</v>
      </c>
      <c r="AB721" s="16">
        <v>0</v>
      </c>
      <c r="AC721" s="16">
        <v>0</v>
      </c>
      <c r="AD721" s="16">
        <f t="shared" si="121"/>
        <v>0</v>
      </c>
      <c r="AE721" s="16">
        <f t="shared" si="122"/>
        <v>0</v>
      </c>
      <c r="AF721" s="16">
        <f t="shared" si="123"/>
        <v>0</v>
      </c>
      <c r="AG721" s="16">
        <f t="shared" si="124"/>
        <v>0</v>
      </c>
      <c r="AH721" s="12">
        <v>0</v>
      </c>
      <c r="AI721" s="16">
        <f t="shared" si="125"/>
        <v>0</v>
      </c>
      <c r="AJ721" s="16">
        <f t="shared" si="126"/>
        <v>0</v>
      </c>
      <c r="AK721" s="16">
        <f t="shared" si="127"/>
        <v>0</v>
      </c>
      <c r="AL721" s="16">
        <f t="shared" si="128"/>
        <v>0</v>
      </c>
      <c r="AM721" s="16">
        <f t="shared" si="129"/>
        <v>0</v>
      </c>
      <c r="AN721" s="16">
        <f t="shared" si="130"/>
        <v>0</v>
      </c>
      <c r="AO721" s="12">
        <v>0</v>
      </c>
      <c r="AP721" s="16" t="s">
        <v>207</v>
      </c>
      <c r="AQ721" s="16" t="s">
        <v>207</v>
      </c>
      <c r="AS721" s="16" t="s">
        <v>2408</v>
      </c>
      <c r="AT721" s="16" t="s">
        <v>2407</v>
      </c>
      <c r="AW721" s="16" t="s">
        <v>593</v>
      </c>
      <c r="AX721" s="16" t="s">
        <v>204</v>
      </c>
      <c r="AY721" s="16" t="s">
        <v>204</v>
      </c>
      <c r="AZ721" s="16" t="s">
        <v>204</v>
      </c>
      <c r="BA721" s="16" t="s">
        <v>204</v>
      </c>
      <c r="BB721" s="16" t="s">
        <v>204</v>
      </c>
      <c r="BC721" s="16">
        <v>0</v>
      </c>
      <c r="BE721" s="16">
        <v>0</v>
      </c>
      <c r="BF721" s="16">
        <v>0</v>
      </c>
      <c r="BG721" s="16">
        <v>0</v>
      </c>
      <c r="BH721" s="16">
        <v>0</v>
      </c>
      <c r="BI721" s="16">
        <v>0</v>
      </c>
      <c r="BJ721" s="16">
        <v>0</v>
      </c>
      <c r="BK721" s="16">
        <v>0</v>
      </c>
    </row>
    <row r="722" spans="1:63" x14ac:dyDescent="0.35">
      <c r="A722">
        <v>721</v>
      </c>
      <c r="B722" t="s">
        <v>360</v>
      </c>
      <c r="C722" t="s">
        <v>7635</v>
      </c>
      <c r="D722" s="15" t="s">
        <v>1313</v>
      </c>
      <c r="E722" s="12" t="s">
        <v>93</v>
      </c>
      <c r="G722" s="12" t="s">
        <v>588</v>
      </c>
      <c r="H722" s="12" t="s">
        <v>589</v>
      </c>
      <c r="I722" s="12" t="s">
        <v>1185</v>
      </c>
      <c r="J722" s="12" t="s">
        <v>2402</v>
      </c>
      <c r="K722" s="12" t="s">
        <v>1265</v>
      </c>
      <c r="N722" s="16" t="s">
        <v>206</v>
      </c>
      <c r="O722" s="16" t="s">
        <v>1266</v>
      </c>
      <c r="P722" s="12" t="s">
        <v>1187</v>
      </c>
      <c r="Q722" s="16">
        <v>2023</v>
      </c>
      <c r="R722" s="16">
        <v>0</v>
      </c>
      <c r="S722" s="16">
        <v>0</v>
      </c>
      <c r="T722" s="16">
        <v>0</v>
      </c>
      <c r="V722" s="12" t="s">
        <v>204</v>
      </c>
      <c r="W722" s="12" t="s">
        <v>204</v>
      </c>
      <c r="X722" s="16">
        <v>1</v>
      </c>
      <c r="Y722" s="16">
        <v>0</v>
      </c>
      <c r="Z722" s="16">
        <v>0</v>
      </c>
      <c r="AA722" s="16">
        <f t="shared" si="131"/>
        <v>0</v>
      </c>
      <c r="AB722" s="16">
        <v>0</v>
      </c>
      <c r="AC722" s="16">
        <v>0</v>
      </c>
      <c r="AD722" s="16">
        <f t="shared" si="121"/>
        <v>0</v>
      </c>
      <c r="AE722" s="16">
        <f t="shared" si="122"/>
        <v>0</v>
      </c>
      <c r="AF722" s="16">
        <f t="shared" si="123"/>
        <v>0</v>
      </c>
      <c r="AG722" s="16">
        <f t="shared" si="124"/>
        <v>0</v>
      </c>
      <c r="AH722" s="12">
        <v>0</v>
      </c>
      <c r="AI722" s="16">
        <f t="shared" si="125"/>
        <v>0</v>
      </c>
      <c r="AJ722" s="16">
        <f t="shared" si="126"/>
        <v>0</v>
      </c>
      <c r="AK722" s="16">
        <f t="shared" si="127"/>
        <v>0</v>
      </c>
      <c r="AL722" s="16">
        <f t="shared" si="128"/>
        <v>0</v>
      </c>
      <c r="AM722" s="16">
        <f t="shared" si="129"/>
        <v>0</v>
      </c>
      <c r="AN722" s="16">
        <f t="shared" si="130"/>
        <v>0</v>
      </c>
      <c r="AO722" s="12">
        <v>0</v>
      </c>
      <c r="AP722" s="16" t="s">
        <v>207</v>
      </c>
      <c r="AQ722" s="16" t="s">
        <v>207</v>
      </c>
      <c r="AS722" s="16" t="s">
        <v>2408</v>
      </c>
      <c r="AT722" s="16" t="s">
        <v>2407</v>
      </c>
      <c r="AW722" s="16" t="s">
        <v>593</v>
      </c>
      <c r="AX722" s="16" t="s">
        <v>204</v>
      </c>
      <c r="AY722" s="16" t="s">
        <v>204</v>
      </c>
      <c r="AZ722" s="16" t="s">
        <v>204</v>
      </c>
      <c r="BA722" s="16" t="s">
        <v>204</v>
      </c>
      <c r="BB722" s="16" t="s">
        <v>204</v>
      </c>
      <c r="BC722" s="16">
        <v>0</v>
      </c>
      <c r="BE722" s="16">
        <v>0</v>
      </c>
      <c r="BF722" s="16">
        <v>0</v>
      </c>
      <c r="BG722" s="16">
        <v>0</v>
      </c>
      <c r="BH722" s="16">
        <v>0</v>
      </c>
      <c r="BI722" s="16">
        <v>0</v>
      </c>
      <c r="BJ722" s="16">
        <v>0</v>
      </c>
      <c r="BK722" s="16">
        <v>0</v>
      </c>
    </row>
    <row r="723" spans="1:63" x14ac:dyDescent="0.35">
      <c r="A723">
        <v>722</v>
      </c>
      <c r="B723" t="s">
        <v>360</v>
      </c>
      <c r="C723" t="s">
        <v>7636</v>
      </c>
      <c r="D723" s="15" t="s">
        <v>1314</v>
      </c>
      <c r="E723" s="12" t="s">
        <v>93</v>
      </c>
      <c r="G723" s="12" t="s">
        <v>588</v>
      </c>
      <c r="H723" s="12" t="s">
        <v>589</v>
      </c>
      <c r="I723" s="12" t="s">
        <v>1185</v>
      </c>
      <c r="J723" s="12" t="s">
        <v>2402</v>
      </c>
      <c r="K723" s="12" t="s">
        <v>1265</v>
      </c>
      <c r="N723" s="16" t="s">
        <v>206</v>
      </c>
      <c r="O723" s="16" t="s">
        <v>1266</v>
      </c>
      <c r="P723" s="12" t="s">
        <v>1187</v>
      </c>
      <c r="Q723" s="16">
        <v>2023</v>
      </c>
      <c r="R723" s="16">
        <v>0</v>
      </c>
      <c r="S723" s="16">
        <v>0</v>
      </c>
      <c r="T723" s="16">
        <v>0</v>
      </c>
      <c r="V723" s="12" t="s">
        <v>204</v>
      </c>
      <c r="W723" s="12" t="s">
        <v>204</v>
      </c>
      <c r="X723" s="16">
        <v>1</v>
      </c>
      <c r="Y723" s="16">
        <v>0</v>
      </c>
      <c r="Z723" s="16">
        <v>0</v>
      </c>
      <c r="AA723" s="16">
        <f t="shared" si="131"/>
        <v>0</v>
      </c>
      <c r="AB723" s="16">
        <v>0</v>
      </c>
      <c r="AC723" s="16">
        <v>0</v>
      </c>
      <c r="AD723" s="16">
        <f t="shared" si="121"/>
        <v>0</v>
      </c>
      <c r="AE723" s="16">
        <f t="shared" si="122"/>
        <v>0</v>
      </c>
      <c r="AF723" s="16">
        <f t="shared" si="123"/>
        <v>0</v>
      </c>
      <c r="AG723" s="16">
        <f t="shared" si="124"/>
        <v>0</v>
      </c>
      <c r="AH723" s="12">
        <v>0</v>
      </c>
      <c r="AI723" s="16">
        <f t="shared" si="125"/>
        <v>0</v>
      </c>
      <c r="AJ723" s="16">
        <f t="shared" si="126"/>
        <v>0</v>
      </c>
      <c r="AK723" s="16">
        <f t="shared" si="127"/>
        <v>0</v>
      </c>
      <c r="AL723" s="16">
        <f t="shared" si="128"/>
        <v>0</v>
      </c>
      <c r="AM723" s="16">
        <f t="shared" si="129"/>
        <v>0</v>
      </c>
      <c r="AN723" s="16">
        <f t="shared" si="130"/>
        <v>0</v>
      </c>
      <c r="AO723" s="12">
        <v>0</v>
      </c>
      <c r="AP723" s="16" t="s">
        <v>207</v>
      </c>
      <c r="AQ723" s="16" t="s">
        <v>207</v>
      </c>
      <c r="AS723" s="16" t="s">
        <v>2408</v>
      </c>
      <c r="AT723" s="16" t="s">
        <v>2407</v>
      </c>
      <c r="AW723" s="16" t="s">
        <v>593</v>
      </c>
      <c r="AX723" s="16" t="s">
        <v>204</v>
      </c>
      <c r="AY723" s="16" t="s">
        <v>204</v>
      </c>
      <c r="AZ723" s="16" t="s">
        <v>204</v>
      </c>
      <c r="BA723" s="16" t="s">
        <v>204</v>
      </c>
      <c r="BB723" s="16" t="s">
        <v>204</v>
      </c>
      <c r="BC723" s="16">
        <v>0</v>
      </c>
      <c r="BE723" s="16">
        <v>0</v>
      </c>
      <c r="BF723" s="16">
        <v>0</v>
      </c>
      <c r="BG723" s="16">
        <v>0</v>
      </c>
      <c r="BH723" s="16">
        <v>0</v>
      </c>
      <c r="BI723" s="16">
        <v>0</v>
      </c>
      <c r="BJ723" s="16">
        <v>0</v>
      </c>
      <c r="BK723" s="16">
        <v>0</v>
      </c>
    </row>
    <row r="724" spans="1:63" x14ac:dyDescent="0.35">
      <c r="A724">
        <v>723</v>
      </c>
      <c r="B724" t="s">
        <v>360</v>
      </c>
      <c r="C724" t="s">
        <v>7637</v>
      </c>
      <c r="D724" s="15" t="s">
        <v>1315</v>
      </c>
      <c r="E724" s="12" t="s">
        <v>93</v>
      </c>
      <c r="G724" s="12" t="s">
        <v>588</v>
      </c>
      <c r="H724" s="12" t="s">
        <v>589</v>
      </c>
      <c r="I724" s="12" t="s">
        <v>1185</v>
      </c>
      <c r="J724" s="12" t="s">
        <v>2402</v>
      </c>
      <c r="K724" s="12" t="s">
        <v>1265</v>
      </c>
      <c r="N724" s="16" t="s">
        <v>206</v>
      </c>
      <c r="O724" s="16" t="s">
        <v>1266</v>
      </c>
      <c r="P724" s="12" t="s">
        <v>1187</v>
      </c>
      <c r="Q724" s="16">
        <v>2023</v>
      </c>
      <c r="R724" s="16">
        <v>0</v>
      </c>
      <c r="S724" s="16">
        <v>0</v>
      </c>
      <c r="T724" s="16">
        <v>0</v>
      </c>
      <c r="V724" s="12" t="s">
        <v>204</v>
      </c>
      <c r="W724" s="12" t="s">
        <v>204</v>
      </c>
      <c r="X724" s="16">
        <v>1</v>
      </c>
      <c r="Y724" s="16">
        <v>0</v>
      </c>
      <c r="Z724" s="16">
        <v>0</v>
      </c>
      <c r="AA724" s="16">
        <f t="shared" si="131"/>
        <v>0</v>
      </c>
      <c r="AB724" s="16">
        <v>0</v>
      </c>
      <c r="AC724" s="16">
        <v>0</v>
      </c>
      <c r="AD724" s="16">
        <f t="shared" si="121"/>
        <v>0</v>
      </c>
      <c r="AE724" s="16">
        <f t="shared" si="122"/>
        <v>0</v>
      </c>
      <c r="AF724" s="16">
        <f t="shared" si="123"/>
        <v>0</v>
      </c>
      <c r="AG724" s="16">
        <f t="shared" si="124"/>
        <v>0</v>
      </c>
      <c r="AH724" s="12">
        <v>0</v>
      </c>
      <c r="AI724" s="16">
        <f t="shared" si="125"/>
        <v>0</v>
      </c>
      <c r="AJ724" s="16">
        <f t="shared" si="126"/>
        <v>0</v>
      </c>
      <c r="AK724" s="16">
        <f t="shared" si="127"/>
        <v>0</v>
      </c>
      <c r="AL724" s="16">
        <f t="shared" si="128"/>
        <v>0</v>
      </c>
      <c r="AM724" s="16">
        <f t="shared" si="129"/>
        <v>0</v>
      </c>
      <c r="AN724" s="16">
        <f t="shared" si="130"/>
        <v>0</v>
      </c>
      <c r="AO724" s="12">
        <v>0</v>
      </c>
      <c r="AP724" s="16" t="s">
        <v>207</v>
      </c>
      <c r="AQ724" s="16" t="s">
        <v>207</v>
      </c>
      <c r="AS724" s="16" t="s">
        <v>2408</v>
      </c>
      <c r="AT724" s="16" t="s">
        <v>2407</v>
      </c>
      <c r="AW724" s="16" t="s">
        <v>593</v>
      </c>
      <c r="AX724" s="16" t="s">
        <v>204</v>
      </c>
      <c r="AY724" s="16" t="s">
        <v>204</v>
      </c>
      <c r="AZ724" s="16" t="s">
        <v>204</v>
      </c>
      <c r="BA724" s="16" t="s">
        <v>204</v>
      </c>
      <c r="BB724" s="16" t="s">
        <v>204</v>
      </c>
      <c r="BC724" s="16">
        <v>0</v>
      </c>
      <c r="BE724" s="16">
        <v>0</v>
      </c>
      <c r="BF724" s="16">
        <v>0</v>
      </c>
      <c r="BG724" s="16">
        <v>0</v>
      </c>
      <c r="BH724" s="16">
        <v>0</v>
      </c>
      <c r="BI724" s="16">
        <v>0</v>
      </c>
      <c r="BJ724" s="16">
        <v>0</v>
      </c>
      <c r="BK724" s="16">
        <v>0</v>
      </c>
    </row>
    <row r="725" spans="1:63" x14ac:dyDescent="0.35">
      <c r="A725">
        <v>724</v>
      </c>
      <c r="B725" t="s">
        <v>360</v>
      </c>
      <c r="C725" t="s">
        <v>7638</v>
      </c>
      <c r="D725" s="15" t="s">
        <v>1316</v>
      </c>
      <c r="E725" s="12" t="s">
        <v>93</v>
      </c>
      <c r="G725" s="12" t="s">
        <v>588</v>
      </c>
      <c r="H725" s="12" t="s">
        <v>589</v>
      </c>
      <c r="I725" s="12" t="s">
        <v>1185</v>
      </c>
      <c r="J725" s="12" t="s">
        <v>2402</v>
      </c>
      <c r="K725" s="12" t="s">
        <v>1265</v>
      </c>
      <c r="N725" s="16" t="s">
        <v>206</v>
      </c>
      <c r="O725" s="16" t="s">
        <v>1266</v>
      </c>
      <c r="P725" s="12" t="s">
        <v>1187</v>
      </c>
      <c r="Q725" s="16">
        <v>2023</v>
      </c>
      <c r="R725" s="16">
        <v>0</v>
      </c>
      <c r="S725" s="16">
        <v>0</v>
      </c>
      <c r="T725" s="16">
        <v>0</v>
      </c>
      <c r="V725" s="12" t="s">
        <v>204</v>
      </c>
      <c r="W725" s="12" t="s">
        <v>204</v>
      </c>
      <c r="X725" s="16">
        <v>1</v>
      </c>
      <c r="Y725" s="16">
        <v>0</v>
      </c>
      <c r="Z725" s="16">
        <v>0</v>
      </c>
      <c r="AA725" s="16">
        <f t="shared" si="131"/>
        <v>0</v>
      </c>
      <c r="AB725" s="16">
        <v>0</v>
      </c>
      <c r="AC725" s="16">
        <v>0</v>
      </c>
      <c r="AD725" s="16">
        <f t="shared" si="121"/>
        <v>0</v>
      </c>
      <c r="AE725" s="16">
        <f t="shared" si="122"/>
        <v>0</v>
      </c>
      <c r="AF725" s="16">
        <f t="shared" si="123"/>
        <v>0</v>
      </c>
      <c r="AG725" s="16">
        <f t="shared" si="124"/>
        <v>0</v>
      </c>
      <c r="AH725" s="12">
        <v>0</v>
      </c>
      <c r="AI725" s="16">
        <f t="shared" si="125"/>
        <v>0</v>
      </c>
      <c r="AJ725" s="16">
        <f t="shared" si="126"/>
        <v>0</v>
      </c>
      <c r="AK725" s="16">
        <f t="shared" si="127"/>
        <v>0</v>
      </c>
      <c r="AL725" s="16">
        <f t="shared" si="128"/>
        <v>0</v>
      </c>
      <c r="AM725" s="16">
        <f t="shared" si="129"/>
        <v>0</v>
      </c>
      <c r="AN725" s="16">
        <f t="shared" si="130"/>
        <v>0</v>
      </c>
      <c r="AO725" s="12">
        <v>0</v>
      </c>
      <c r="AP725" s="16" t="s">
        <v>207</v>
      </c>
      <c r="AQ725" s="16" t="s">
        <v>207</v>
      </c>
      <c r="AS725" s="16" t="s">
        <v>2408</v>
      </c>
      <c r="AT725" s="16" t="s">
        <v>2407</v>
      </c>
      <c r="AW725" s="16" t="s">
        <v>593</v>
      </c>
      <c r="AX725" s="16" t="s">
        <v>204</v>
      </c>
      <c r="AY725" s="16" t="s">
        <v>204</v>
      </c>
      <c r="AZ725" s="16" t="s">
        <v>204</v>
      </c>
      <c r="BA725" s="16" t="s">
        <v>204</v>
      </c>
      <c r="BB725" s="16" t="s">
        <v>204</v>
      </c>
      <c r="BC725" s="16">
        <v>0</v>
      </c>
      <c r="BE725" s="16">
        <v>0</v>
      </c>
      <c r="BF725" s="16">
        <v>0</v>
      </c>
      <c r="BG725" s="16">
        <v>0</v>
      </c>
      <c r="BH725" s="16">
        <v>0</v>
      </c>
      <c r="BI725" s="16">
        <v>0</v>
      </c>
      <c r="BJ725" s="16">
        <v>0</v>
      </c>
      <c r="BK725" s="16">
        <v>0</v>
      </c>
    </row>
    <row r="726" spans="1:63" x14ac:dyDescent="0.35">
      <c r="A726">
        <v>725</v>
      </c>
      <c r="B726" t="s">
        <v>360</v>
      </c>
      <c r="C726" t="s">
        <v>7639</v>
      </c>
      <c r="D726" s="15" t="s">
        <v>1317</v>
      </c>
      <c r="E726" s="12" t="s">
        <v>93</v>
      </c>
      <c r="G726" s="12" t="s">
        <v>588</v>
      </c>
      <c r="H726" s="12" t="s">
        <v>589</v>
      </c>
      <c r="I726" s="12" t="s">
        <v>1185</v>
      </c>
      <c r="J726" s="12" t="s">
        <v>2402</v>
      </c>
      <c r="K726" s="12" t="s">
        <v>1265</v>
      </c>
      <c r="N726" s="16" t="s">
        <v>206</v>
      </c>
      <c r="O726" s="16" t="s">
        <v>1266</v>
      </c>
      <c r="P726" s="12" t="s">
        <v>1187</v>
      </c>
      <c r="Q726" s="16">
        <v>2023</v>
      </c>
      <c r="R726" s="16">
        <v>0</v>
      </c>
      <c r="S726" s="16">
        <v>0</v>
      </c>
      <c r="T726" s="16">
        <v>0</v>
      </c>
      <c r="V726" s="12" t="s">
        <v>204</v>
      </c>
      <c r="W726" s="12" t="s">
        <v>204</v>
      </c>
      <c r="X726" s="16">
        <v>1</v>
      </c>
      <c r="Y726" s="16">
        <v>0</v>
      </c>
      <c r="Z726" s="16">
        <v>0</v>
      </c>
      <c r="AA726" s="16">
        <f t="shared" si="131"/>
        <v>0</v>
      </c>
      <c r="AB726" s="16">
        <v>0</v>
      </c>
      <c r="AC726" s="16">
        <v>0</v>
      </c>
      <c r="AD726" s="16">
        <f t="shared" si="121"/>
        <v>0</v>
      </c>
      <c r="AE726" s="16">
        <f t="shared" si="122"/>
        <v>0</v>
      </c>
      <c r="AF726" s="16">
        <f t="shared" si="123"/>
        <v>0</v>
      </c>
      <c r="AG726" s="16">
        <f t="shared" si="124"/>
        <v>0</v>
      </c>
      <c r="AH726" s="12">
        <v>0</v>
      </c>
      <c r="AI726" s="16">
        <f t="shared" si="125"/>
        <v>0</v>
      </c>
      <c r="AJ726" s="16">
        <f t="shared" si="126"/>
        <v>0</v>
      </c>
      <c r="AK726" s="16">
        <f t="shared" si="127"/>
        <v>0</v>
      </c>
      <c r="AL726" s="16">
        <f t="shared" si="128"/>
        <v>0</v>
      </c>
      <c r="AM726" s="16">
        <f t="shared" si="129"/>
        <v>0</v>
      </c>
      <c r="AN726" s="16">
        <f t="shared" si="130"/>
        <v>0</v>
      </c>
      <c r="AO726" s="12">
        <v>0</v>
      </c>
      <c r="AP726" s="16" t="s">
        <v>207</v>
      </c>
      <c r="AQ726" s="16" t="s">
        <v>207</v>
      </c>
      <c r="AS726" s="16" t="s">
        <v>2408</v>
      </c>
      <c r="AT726" s="16" t="s">
        <v>2407</v>
      </c>
      <c r="AW726" s="16" t="s">
        <v>593</v>
      </c>
      <c r="AX726" s="16" t="s">
        <v>204</v>
      </c>
      <c r="AY726" s="16" t="s">
        <v>204</v>
      </c>
      <c r="AZ726" s="16" t="s">
        <v>204</v>
      </c>
      <c r="BA726" s="16" t="s">
        <v>204</v>
      </c>
      <c r="BB726" s="16" t="s">
        <v>204</v>
      </c>
      <c r="BC726" s="16">
        <v>0</v>
      </c>
      <c r="BE726" s="16">
        <v>0</v>
      </c>
      <c r="BF726" s="16">
        <v>0</v>
      </c>
      <c r="BG726" s="16">
        <v>0</v>
      </c>
      <c r="BH726" s="16">
        <v>0</v>
      </c>
      <c r="BI726" s="16">
        <v>0</v>
      </c>
      <c r="BJ726" s="16">
        <v>0</v>
      </c>
      <c r="BK726" s="16">
        <v>0</v>
      </c>
    </row>
    <row r="727" spans="1:63" x14ac:dyDescent="0.35">
      <c r="A727">
        <v>726</v>
      </c>
      <c r="B727" t="s">
        <v>360</v>
      </c>
      <c r="C727" t="s">
        <v>7640</v>
      </c>
      <c r="D727" s="15" t="s">
        <v>1318</v>
      </c>
      <c r="E727" s="12" t="s">
        <v>93</v>
      </c>
      <c r="G727" s="12" t="s">
        <v>588</v>
      </c>
      <c r="H727" s="12" t="s">
        <v>589</v>
      </c>
      <c r="I727" s="12" t="s">
        <v>1185</v>
      </c>
      <c r="J727" s="12" t="s">
        <v>2402</v>
      </c>
      <c r="K727" s="12" t="s">
        <v>1265</v>
      </c>
      <c r="N727" s="16" t="s">
        <v>206</v>
      </c>
      <c r="O727" s="16" t="s">
        <v>1266</v>
      </c>
      <c r="P727" s="12" t="s">
        <v>1187</v>
      </c>
      <c r="Q727" s="16">
        <v>2023</v>
      </c>
      <c r="R727" s="16">
        <v>0</v>
      </c>
      <c r="S727" s="16">
        <v>0</v>
      </c>
      <c r="T727" s="16">
        <v>0</v>
      </c>
      <c r="V727" s="12" t="s">
        <v>204</v>
      </c>
      <c r="W727" s="12" t="s">
        <v>204</v>
      </c>
      <c r="X727" s="16">
        <v>1</v>
      </c>
      <c r="Y727" s="16">
        <v>0</v>
      </c>
      <c r="Z727" s="16">
        <v>0</v>
      </c>
      <c r="AA727" s="16">
        <f t="shared" si="131"/>
        <v>0</v>
      </c>
      <c r="AB727" s="16">
        <v>0</v>
      </c>
      <c r="AC727" s="16">
        <v>0</v>
      </c>
      <c r="AD727" s="16">
        <f t="shared" si="121"/>
        <v>0</v>
      </c>
      <c r="AE727" s="16">
        <f t="shared" si="122"/>
        <v>0</v>
      </c>
      <c r="AF727" s="16">
        <f t="shared" si="123"/>
        <v>0</v>
      </c>
      <c r="AG727" s="16">
        <f t="shared" si="124"/>
        <v>0</v>
      </c>
      <c r="AH727" s="12">
        <v>0</v>
      </c>
      <c r="AI727" s="16">
        <f t="shared" si="125"/>
        <v>0</v>
      </c>
      <c r="AJ727" s="16">
        <f t="shared" si="126"/>
        <v>0</v>
      </c>
      <c r="AK727" s="16">
        <f t="shared" si="127"/>
        <v>0</v>
      </c>
      <c r="AL727" s="16">
        <f t="shared" si="128"/>
        <v>0</v>
      </c>
      <c r="AM727" s="16">
        <f t="shared" si="129"/>
        <v>0</v>
      </c>
      <c r="AN727" s="16">
        <f t="shared" si="130"/>
        <v>0</v>
      </c>
      <c r="AO727" s="12">
        <v>0</v>
      </c>
      <c r="AP727" s="16" t="s">
        <v>207</v>
      </c>
      <c r="AQ727" s="16" t="s">
        <v>207</v>
      </c>
      <c r="AS727" s="16" t="s">
        <v>2408</v>
      </c>
      <c r="AT727" s="16" t="s">
        <v>2407</v>
      </c>
      <c r="AW727" s="16" t="s">
        <v>593</v>
      </c>
      <c r="AX727" s="16" t="s">
        <v>204</v>
      </c>
      <c r="AY727" s="16" t="s">
        <v>204</v>
      </c>
      <c r="AZ727" s="16" t="s">
        <v>204</v>
      </c>
      <c r="BA727" s="16" t="s">
        <v>204</v>
      </c>
      <c r="BB727" s="16" t="s">
        <v>204</v>
      </c>
      <c r="BC727" s="16">
        <v>0</v>
      </c>
      <c r="BE727" s="16">
        <v>0</v>
      </c>
      <c r="BF727" s="16">
        <v>0</v>
      </c>
      <c r="BG727" s="16">
        <v>0</v>
      </c>
      <c r="BH727" s="16">
        <v>0</v>
      </c>
      <c r="BI727" s="16">
        <v>0</v>
      </c>
      <c r="BJ727" s="16">
        <v>0</v>
      </c>
      <c r="BK727" s="16">
        <v>0</v>
      </c>
    </row>
    <row r="728" spans="1:63" x14ac:dyDescent="0.35">
      <c r="A728">
        <v>727</v>
      </c>
      <c r="B728" t="s">
        <v>360</v>
      </c>
      <c r="C728" t="s">
        <v>7641</v>
      </c>
      <c r="D728" s="15" t="s">
        <v>1319</v>
      </c>
      <c r="E728" s="12" t="s">
        <v>93</v>
      </c>
      <c r="G728" s="12" t="s">
        <v>588</v>
      </c>
      <c r="H728" s="12" t="s">
        <v>589</v>
      </c>
      <c r="I728" s="12" t="s">
        <v>1185</v>
      </c>
      <c r="J728" s="12" t="s">
        <v>2402</v>
      </c>
      <c r="K728" s="12" t="s">
        <v>1265</v>
      </c>
      <c r="N728" s="16" t="s">
        <v>206</v>
      </c>
      <c r="O728" s="16" t="s">
        <v>1266</v>
      </c>
      <c r="P728" s="12" t="s">
        <v>1187</v>
      </c>
      <c r="Q728" s="16">
        <v>2023</v>
      </c>
      <c r="R728" s="16">
        <v>0</v>
      </c>
      <c r="S728" s="16">
        <v>0</v>
      </c>
      <c r="T728" s="16">
        <v>0</v>
      </c>
      <c r="V728" s="12" t="s">
        <v>204</v>
      </c>
      <c r="W728" s="12" t="s">
        <v>204</v>
      </c>
      <c r="X728" s="16">
        <v>1</v>
      </c>
      <c r="Y728" s="16">
        <v>0</v>
      </c>
      <c r="Z728" s="16">
        <v>0</v>
      </c>
      <c r="AA728" s="16">
        <f t="shared" si="131"/>
        <v>0</v>
      </c>
      <c r="AB728" s="16">
        <v>0</v>
      </c>
      <c r="AC728" s="16">
        <v>0</v>
      </c>
      <c r="AD728" s="16">
        <f t="shared" si="121"/>
        <v>0</v>
      </c>
      <c r="AE728" s="16">
        <f t="shared" si="122"/>
        <v>0</v>
      </c>
      <c r="AF728" s="16">
        <f t="shared" si="123"/>
        <v>0</v>
      </c>
      <c r="AG728" s="16">
        <f t="shared" si="124"/>
        <v>0</v>
      </c>
      <c r="AH728" s="12">
        <v>0</v>
      </c>
      <c r="AI728" s="16">
        <f t="shared" si="125"/>
        <v>0</v>
      </c>
      <c r="AJ728" s="16">
        <f t="shared" si="126"/>
        <v>0</v>
      </c>
      <c r="AK728" s="16">
        <f t="shared" si="127"/>
        <v>0</v>
      </c>
      <c r="AL728" s="16">
        <f t="shared" si="128"/>
        <v>0</v>
      </c>
      <c r="AM728" s="16">
        <f t="shared" si="129"/>
        <v>0</v>
      </c>
      <c r="AN728" s="16">
        <f t="shared" si="130"/>
        <v>0</v>
      </c>
      <c r="AO728" s="12">
        <v>0</v>
      </c>
      <c r="AP728" s="16" t="s">
        <v>207</v>
      </c>
      <c r="AQ728" s="16" t="s">
        <v>207</v>
      </c>
      <c r="AS728" s="16" t="s">
        <v>2408</v>
      </c>
      <c r="AT728" s="16" t="s">
        <v>2407</v>
      </c>
      <c r="AW728" s="16" t="s">
        <v>593</v>
      </c>
      <c r="AX728" s="16" t="s">
        <v>204</v>
      </c>
      <c r="AY728" s="16" t="s">
        <v>204</v>
      </c>
      <c r="AZ728" s="16" t="s">
        <v>204</v>
      </c>
      <c r="BA728" s="16" t="s">
        <v>204</v>
      </c>
      <c r="BB728" s="16" t="s">
        <v>204</v>
      </c>
      <c r="BC728" s="16">
        <v>0</v>
      </c>
      <c r="BE728" s="16">
        <v>0</v>
      </c>
      <c r="BF728" s="16">
        <v>0</v>
      </c>
      <c r="BG728" s="16">
        <v>0</v>
      </c>
      <c r="BH728" s="16">
        <v>0</v>
      </c>
      <c r="BI728" s="16">
        <v>0</v>
      </c>
      <c r="BJ728" s="16">
        <v>0</v>
      </c>
      <c r="BK728" s="16">
        <v>0</v>
      </c>
    </row>
    <row r="729" spans="1:63" x14ac:dyDescent="0.35">
      <c r="A729">
        <v>728</v>
      </c>
      <c r="B729" t="s">
        <v>360</v>
      </c>
      <c r="C729" t="s">
        <v>7642</v>
      </c>
      <c r="D729" s="15" t="s">
        <v>1320</v>
      </c>
      <c r="E729" s="12" t="s">
        <v>93</v>
      </c>
      <c r="G729" s="12" t="s">
        <v>588</v>
      </c>
      <c r="H729" s="12" t="s">
        <v>589</v>
      </c>
      <c r="I729" s="12" t="s">
        <v>1185</v>
      </c>
      <c r="J729" s="12" t="s">
        <v>2402</v>
      </c>
      <c r="K729" s="12" t="s">
        <v>1265</v>
      </c>
      <c r="N729" s="16" t="s">
        <v>206</v>
      </c>
      <c r="O729" s="16" t="s">
        <v>1266</v>
      </c>
      <c r="P729" s="12" t="s">
        <v>1187</v>
      </c>
      <c r="Q729" s="16">
        <v>2023</v>
      </c>
      <c r="R729" s="16">
        <v>0</v>
      </c>
      <c r="S729" s="16">
        <v>0</v>
      </c>
      <c r="T729" s="16">
        <v>0</v>
      </c>
      <c r="V729" s="12" t="s">
        <v>204</v>
      </c>
      <c r="W729" s="12" t="s">
        <v>204</v>
      </c>
      <c r="X729" s="16">
        <v>1</v>
      </c>
      <c r="Y729" s="16">
        <v>0</v>
      </c>
      <c r="Z729" s="16">
        <v>0</v>
      </c>
      <c r="AA729" s="16">
        <f t="shared" si="131"/>
        <v>0</v>
      </c>
      <c r="AB729" s="16">
        <v>0</v>
      </c>
      <c r="AC729" s="16">
        <v>0</v>
      </c>
      <c r="AD729" s="16">
        <f t="shared" si="121"/>
        <v>0</v>
      </c>
      <c r="AE729" s="16">
        <f t="shared" si="122"/>
        <v>0</v>
      </c>
      <c r="AF729" s="16">
        <f t="shared" si="123"/>
        <v>0</v>
      </c>
      <c r="AG729" s="16">
        <f t="shared" si="124"/>
        <v>0</v>
      </c>
      <c r="AH729" s="12">
        <v>0</v>
      </c>
      <c r="AI729" s="16">
        <f t="shared" si="125"/>
        <v>0</v>
      </c>
      <c r="AJ729" s="16">
        <f t="shared" si="126"/>
        <v>0</v>
      </c>
      <c r="AK729" s="16">
        <f t="shared" si="127"/>
        <v>0</v>
      </c>
      <c r="AL729" s="16">
        <f t="shared" si="128"/>
        <v>0</v>
      </c>
      <c r="AM729" s="16">
        <f t="shared" si="129"/>
        <v>0</v>
      </c>
      <c r="AN729" s="16">
        <f t="shared" si="130"/>
        <v>0</v>
      </c>
      <c r="AO729" s="12">
        <v>0</v>
      </c>
      <c r="AP729" s="16" t="s">
        <v>207</v>
      </c>
      <c r="AQ729" s="16" t="s">
        <v>207</v>
      </c>
      <c r="AS729" s="16" t="s">
        <v>2408</v>
      </c>
      <c r="AT729" s="16" t="s">
        <v>2407</v>
      </c>
      <c r="AW729" s="16" t="s">
        <v>593</v>
      </c>
      <c r="AX729" s="16" t="s">
        <v>204</v>
      </c>
      <c r="AY729" s="16" t="s">
        <v>204</v>
      </c>
      <c r="AZ729" s="16" t="s">
        <v>204</v>
      </c>
      <c r="BA729" s="16" t="s">
        <v>204</v>
      </c>
      <c r="BB729" s="16" t="s">
        <v>204</v>
      </c>
      <c r="BC729" s="16">
        <v>0</v>
      </c>
      <c r="BE729" s="16">
        <v>0</v>
      </c>
      <c r="BF729" s="16">
        <v>0</v>
      </c>
      <c r="BG729" s="16">
        <v>0</v>
      </c>
      <c r="BH729" s="16">
        <v>0</v>
      </c>
      <c r="BI729" s="16">
        <v>0</v>
      </c>
      <c r="BJ729" s="16">
        <v>0</v>
      </c>
      <c r="BK729" s="16">
        <v>0</v>
      </c>
    </row>
    <row r="730" spans="1:63" x14ac:dyDescent="0.35">
      <c r="A730">
        <v>729</v>
      </c>
      <c r="B730" t="s">
        <v>360</v>
      </c>
      <c r="C730" t="s">
        <v>7643</v>
      </c>
      <c r="D730" s="15" t="s">
        <v>1253</v>
      </c>
      <c r="E730" s="12" t="s">
        <v>93</v>
      </c>
      <c r="G730" s="12" t="s">
        <v>588</v>
      </c>
      <c r="H730" s="12" t="s">
        <v>589</v>
      </c>
      <c r="I730" s="12" t="s">
        <v>1185</v>
      </c>
      <c r="J730" s="12" t="s">
        <v>2402</v>
      </c>
      <c r="K730" s="12" t="s">
        <v>1265</v>
      </c>
      <c r="N730" s="16" t="s">
        <v>206</v>
      </c>
      <c r="O730" s="16" t="s">
        <v>1266</v>
      </c>
      <c r="P730" s="12" t="s">
        <v>1187</v>
      </c>
      <c r="Q730" s="16">
        <v>2023</v>
      </c>
      <c r="R730" s="16">
        <v>0</v>
      </c>
      <c r="S730" s="16">
        <v>0</v>
      </c>
      <c r="T730" s="16">
        <v>0</v>
      </c>
      <c r="V730" s="12" t="s">
        <v>204</v>
      </c>
      <c r="W730" s="12" t="s">
        <v>204</v>
      </c>
      <c r="X730" s="16">
        <v>1</v>
      </c>
      <c r="Y730" s="16">
        <v>0</v>
      </c>
      <c r="Z730" s="16">
        <v>0</v>
      </c>
      <c r="AA730" s="16">
        <f t="shared" si="131"/>
        <v>0</v>
      </c>
      <c r="AB730" s="16">
        <v>0</v>
      </c>
      <c r="AC730" s="16">
        <v>0</v>
      </c>
      <c r="AD730" s="16">
        <f t="shared" si="121"/>
        <v>0</v>
      </c>
      <c r="AE730" s="16">
        <f t="shared" si="122"/>
        <v>0</v>
      </c>
      <c r="AF730" s="16">
        <f t="shared" si="123"/>
        <v>0</v>
      </c>
      <c r="AG730" s="16">
        <f t="shared" si="124"/>
        <v>0</v>
      </c>
      <c r="AH730" s="12">
        <v>0</v>
      </c>
      <c r="AI730" s="16">
        <f t="shared" si="125"/>
        <v>0</v>
      </c>
      <c r="AJ730" s="16">
        <f t="shared" si="126"/>
        <v>0</v>
      </c>
      <c r="AK730" s="16">
        <f t="shared" si="127"/>
        <v>0</v>
      </c>
      <c r="AL730" s="16">
        <f t="shared" si="128"/>
        <v>0</v>
      </c>
      <c r="AM730" s="16">
        <f t="shared" si="129"/>
        <v>0</v>
      </c>
      <c r="AN730" s="16">
        <f t="shared" si="130"/>
        <v>0</v>
      </c>
      <c r="AO730" s="12">
        <v>0</v>
      </c>
      <c r="AP730" s="16" t="s">
        <v>207</v>
      </c>
      <c r="AQ730" s="16" t="s">
        <v>207</v>
      </c>
      <c r="AS730" s="16" t="s">
        <v>2408</v>
      </c>
      <c r="AT730" s="16" t="s">
        <v>2407</v>
      </c>
      <c r="AW730" s="16" t="s">
        <v>593</v>
      </c>
      <c r="AX730" s="16" t="s">
        <v>204</v>
      </c>
      <c r="AY730" s="16" t="s">
        <v>204</v>
      </c>
      <c r="AZ730" s="16" t="s">
        <v>204</v>
      </c>
      <c r="BA730" s="16" t="s">
        <v>204</v>
      </c>
      <c r="BB730" s="16" t="s">
        <v>204</v>
      </c>
      <c r="BC730" s="16">
        <v>0</v>
      </c>
      <c r="BE730" s="16">
        <v>0</v>
      </c>
      <c r="BF730" s="16">
        <v>0</v>
      </c>
      <c r="BG730" s="16">
        <v>0</v>
      </c>
      <c r="BH730" s="16">
        <v>0</v>
      </c>
      <c r="BI730" s="16">
        <v>0</v>
      </c>
      <c r="BJ730" s="16">
        <v>0</v>
      </c>
      <c r="BK730" s="16">
        <v>0</v>
      </c>
    </row>
    <row r="731" spans="1:63" x14ac:dyDescent="0.35">
      <c r="A731">
        <v>730</v>
      </c>
      <c r="B731" t="s">
        <v>360</v>
      </c>
      <c r="C731" t="s">
        <v>7644</v>
      </c>
      <c r="D731" s="15" t="s">
        <v>1321</v>
      </c>
      <c r="E731" s="12" t="s">
        <v>93</v>
      </c>
      <c r="G731" s="12" t="s">
        <v>588</v>
      </c>
      <c r="H731" s="12" t="s">
        <v>589</v>
      </c>
      <c r="I731" s="12" t="s">
        <v>1185</v>
      </c>
      <c r="J731" s="12" t="s">
        <v>2402</v>
      </c>
      <c r="K731" s="12" t="s">
        <v>1265</v>
      </c>
      <c r="N731" s="16" t="s">
        <v>206</v>
      </c>
      <c r="O731" s="16" t="s">
        <v>1266</v>
      </c>
      <c r="P731" s="12" t="s">
        <v>1187</v>
      </c>
      <c r="Q731" s="16">
        <v>2023</v>
      </c>
      <c r="R731" s="16">
        <v>0</v>
      </c>
      <c r="S731" s="16">
        <v>0</v>
      </c>
      <c r="T731" s="16">
        <v>0</v>
      </c>
      <c r="V731" s="12" t="s">
        <v>204</v>
      </c>
      <c r="W731" s="12" t="s">
        <v>204</v>
      </c>
      <c r="X731" s="16">
        <v>1</v>
      </c>
      <c r="Y731" s="16">
        <v>0</v>
      </c>
      <c r="Z731" s="16">
        <v>0</v>
      </c>
      <c r="AA731" s="16">
        <f t="shared" si="131"/>
        <v>0</v>
      </c>
      <c r="AB731" s="16">
        <v>0</v>
      </c>
      <c r="AC731" s="16">
        <v>0</v>
      </c>
      <c r="AD731" s="16">
        <f t="shared" si="121"/>
        <v>0</v>
      </c>
      <c r="AE731" s="16">
        <f t="shared" si="122"/>
        <v>0</v>
      </c>
      <c r="AF731" s="16">
        <f t="shared" si="123"/>
        <v>0</v>
      </c>
      <c r="AG731" s="16">
        <f t="shared" si="124"/>
        <v>0</v>
      </c>
      <c r="AH731" s="12">
        <v>0</v>
      </c>
      <c r="AI731" s="16">
        <f t="shared" si="125"/>
        <v>0</v>
      </c>
      <c r="AJ731" s="16">
        <f t="shared" si="126"/>
        <v>0</v>
      </c>
      <c r="AK731" s="16">
        <f t="shared" si="127"/>
        <v>0</v>
      </c>
      <c r="AL731" s="16">
        <f t="shared" si="128"/>
        <v>0</v>
      </c>
      <c r="AM731" s="16">
        <f t="shared" si="129"/>
        <v>0</v>
      </c>
      <c r="AN731" s="16">
        <f t="shared" si="130"/>
        <v>0</v>
      </c>
      <c r="AO731" s="12">
        <v>0</v>
      </c>
      <c r="AP731" s="16" t="s">
        <v>207</v>
      </c>
      <c r="AQ731" s="16" t="s">
        <v>207</v>
      </c>
      <c r="AS731" s="16" t="s">
        <v>2408</v>
      </c>
      <c r="AT731" s="16" t="s">
        <v>2407</v>
      </c>
      <c r="AW731" s="16" t="s">
        <v>593</v>
      </c>
      <c r="AX731" s="16" t="s">
        <v>204</v>
      </c>
      <c r="AY731" s="16" t="s">
        <v>204</v>
      </c>
      <c r="AZ731" s="16" t="s">
        <v>204</v>
      </c>
      <c r="BA731" s="16" t="s">
        <v>204</v>
      </c>
      <c r="BB731" s="16" t="s">
        <v>204</v>
      </c>
      <c r="BC731" s="16">
        <v>0</v>
      </c>
      <c r="BE731" s="16">
        <v>0</v>
      </c>
      <c r="BF731" s="16">
        <v>0</v>
      </c>
      <c r="BG731" s="16">
        <v>0</v>
      </c>
      <c r="BH731" s="16">
        <v>0</v>
      </c>
      <c r="BI731" s="16">
        <v>0</v>
      </c>
      <c r="BJ731" s="16">
        <v>0</v>
      </c>
      <c r="BK731" s="16">
        <v>0</v>
      </c>
    </row>
    <row r="732" spans="1:63" x14ac:dyDescent="0.35">
      <c r="A732">
        <v>731</v>
      </c>
      <c r="B732" t="s">
        <v>360</v>
      </c>
      <c r="C732" t="s">
        <v>7645</v>
      </c>
      <c r="D732" s="15" t="s">
        <v>1322</v>
      </c>
      <c r="E732" s="12" t="s">
        <v>93</v>
      </c>
      <c r="G732" s="12" t="s">
        <v>588</v>
      </c>
      <c r="H732" s="12" t="s">
        <v>589</v>
      </c>
      <c r="I732" s="12" t="s">
        <v>1185</v>
      </c>
      <c r="J732" s="12" t="s">
        <v>2402</v>
      </c>
      <c r="K732" s="12" t="s">
        <v>1265</v>
      </c>
      <c r="N732" s="16" t="s">
        <v>206</v>
      </c>
      <c r="O732" s="16" t="s">
        <v>1266</v>
      </c>
      <c r="P732" s="12" t="s">
        <v>1187</v>
      </c>
      <c r="Q732" s="16">
        <v>2023</v>
      </c>
      <c r="R732" s="16">
        <v>0</v>
      </c>
      <c r="S732" s="16">
        <v>0</v>
      </c>
      <c r="T732" s="16">
        <v>0</v>
      </c>
      <c r="V732" s="12" t="s">
        <v>204</v>
      </c>
      <c r="W732" s="12" t="s">
        <v>204</v>
      </c>
      <c r="X732" s="16">
        <v>1</v>
      </c>
      <c r="Y732" s="16">
        <v>0</v>
      </c>
      <c r="Z732" s="16">
        <v>0</v>
      </c>
      <c r="AA732" s="16">
        <f t="shared" si="131"/>
        <v>0</v>
      </c>
      <c r="AB732" s="16">
        <v>0</v>
      </c>
      <c r="AC732" s="16">
        <v>0</v>
      </c>
      <c r="AD732" s="16">
        <f t="shared" si="121"/>
        <v>0</v>
      </c>
      <c r="AE732" s="16">
        <f t="shared" si="122"/>
        <v>0</v>
      </c>
      <c r="AF732" s="16">
        <f t="shared" si="123"/>
        <v>0</v>
      </c>
      <c r="AG732" s="16">
        <f t="shared" si="124"/>
        <v>0</v>
      </c>
      <c r="AH732" s="12">
        <v>0</v>
      </c>
      <c r="AI732" s="16">
        <f t="shared" si="125"/>
        <v>0</v>
      </c>
      <c r="AJ732" s="16">
        <f t="shared" si="126"/>
        <v>0</v>
      </c>
      <c r="AK732" s="16">
        <f t="shared" si="127"/>
        <v>0</v>
      </c>
      <c r="AL732" s="16">
        <f t="shared" si="128"/>
        <v>0</v>
      </c>
      <c r="AM732" s="16">
        <f t="shared" si="129"/>
        <v>0</v>
      </c>
      <c r="AN732" s="16">
        <f t="shared" si="130"/>
        <v>0</v>
      </c>
      <c r="AO732" s="12">
        <v>0</v>
      </c>
      <c r="AP732" s="16" t="s">
        <v>207</v>
      </c>
      <c r="AQ732" s="16" t="s">
        <v>207</v>
      </c>
      <c r="AS732" s="16" t="s">
        <v>2408</v>
      </c>
      <c r="AT732" s="16" t="s">
        <v>2407</v>
      </c>
      <c r="AW732" s="16" t="s">
        <v>593</v>
      </c>
      <c r="AX732" s="16" t="s">
        <v>204</v>
      </c>
      <c r="AY732" s="16" t="s">
        <v>204</v>
      </c>
      <c r="AZ732" s="16" t="s">
        <v>204</v>
      </c>
      <c r="BA732" s="16" t="s">
        <v>204</v>
      </c>
      <c r="BB732" s="16" t="s">
        <v>204</v>
      </c>
      <c r="BC732" s="16">
        <v>0</v>
      </c>
      <c r="BE732" s="16">
        <v>0</v>
      </c>
      <c r="BF732" s="16">
        <v>0</v>
      </c>
      <c r="BG732" s="16">
        <v>0</v>
      </c>
      <c r="BH732" s="16">
        <v>0</v>
      </c>
      <c r="BI732" s="16">
        <v>0</v>
      </c>
      <c r="BJ732" s="16">
        <v>0</v>
      </c>
      <c r="BK732" s="16">
        <v>0</v>
      </c>
    </row>
    <row r="733" spans="1:63" x14ac:dyDescent="0.35">
      <c r="A733">
        <v>732</v>
      </c>
      <c r="B733" t="s">
        <v>360</v>
      </c>
      <c r="C733" t="s">
        <v>7646</v>
      </c>
      <c r="D733" s="15" t="s">
        <v>1323</v>
      </c>
      <c r="E733" s="12" t="s">
        <v>93</v>
      </c>
      <c r="G733" s="12" t="s">
        <v>588</v>
      </c>
      <c r="H733" s="12" t="s">
        <v>589</v>
      </c>
      <c r="I733" s="12" t="s">
        <v>1185</v>
      </c>
      <c r="J733" s="12" t="s">
        <v>2402</v>
      </c>
      <c r="K733" s="12" t="s">
        <v>1265</v>
      </c>
      <c r="N733" s="16" t="s">
        <v>206</v>
      </c>
      <c r="O733" s="16" t="s">
        <v>1266</v>
      </c>
      <c r="P733" s="12" t="s">
        <v>1187</v>
      </c>
      <c r="Q733" s="16">
        <v>2023</v>
      </c>
      <c r="R733" s="16">
        <v>0</v>
      </c>
      <c r="S733" s="16">
        <v>0</v>
      </c>
      <c r="T733" s="16">
        <v>0</v>
      </c>
      <c r="V733" s="12" t="s">
        <v>204</v>
      </c>
      <c r="W733" s="12" t="s">
        <v>204</v>
      </c>
      <c r="X733" s="16">
        <v>1</v>
      </c>
      <c r="Y733" s="16">
        <v>0</v>
      </c>
      <c r="Z733" s="16">
        <v>0</v>
      </c>
      <c r="AA733" s="16">
        <f t="shared" si="131"/>
        <v>0</v>
      </c>
      <c r="AB733" s="16">
        <v>0</v>
      </c>
      <c r="AC733" s="16">
        <v>0</v>
      </c>
      <c r="AD733" s="16">
        <f t="shared" si="121"/>
        <v>0</v>
      </c>
      <c r="AE733" s="16">
        <f t="shared" si="122"/>
        <v>0</v>
      </c>
      <c r="AF733" s="16">
        <f t="shared" si="123"/>
        <v>0</v>
      </c>
      <c r="AG733" s="16">
        <f t="shared" si="124"/>
        <v>0</v>
      </c>
      <c r="AH733" s="12">
        <v>0</v>
      </c>
      <c r="AI733" s="16">
        <f t="shared" si="125"/>
        <v>0</v>
      </c>
      <c r="AJ733" s="16">
        <f t="shared" si="126"/>
        <v>0</v>
      </c>
      <c r="AK733" s="16">
        <f t="shared" si="127"/>
        <v>0</v>
      </c>
      <c r="AL733" s="16">
        <f t="shared" si="128"/>
        <v>0</v>
      </c>
      <c r="AM733" s="16">
        <f t="shared" si="129"/>
        <v>0</v>
      </c>
      <c r="AN733" s="16">
        <f t="shared" si="130"/>
        <v>0</v>
      </c>
      <c r="AO733" s="12">
        <v>0</v>
      </c>
      <c r="AP733" s="16" t="s">
        <v>207</v>
      </c>
      <c r="AQ733" s="16" t="s">
        <v>207</v>
      </c>
      <c r="AS733" s="16" t="s">
        <v>2408</v>
      </c>
      <c r="AT733" s="16" t="s">
        <v>2407</v>
      </c>
      <c r="AW733" s="16" t="s">
        <v>593</v>
      </c>
      <c r="AX733" s="16" t="s">
        <v>204</v>
      </c>
      <c r="AY733" s="16" t="s">
        <v>204</v>
      </c>
      <c r="AZ733" s="16" t="s">
        <v>204</v>
      </c>
      <c r="BA733" s="16" t="s">
        <v>204</v>
      </c>
      <c r="BB733" s="16" t="s">
        <v>204</v>
      </c>
      <c r="BC733" s="16">
        <v>0</v>
      </c>
      <c r="BE733" s="16">
        <v>0</v>
      </c>
      <c r="BF733" s="16">
        <v>0</v>
      </c>
      <c r="BG733" s="16">
        <v>0</v>
      </c>
      <c r="BH733" s="16">
        <v>0</v>
      </c>
      <c r="BI733" s="16">
        <v>0</v>
      </c>
      <c r="BJ733" s="16">
        <v>0</v>
      </c>
      <c r="BK733" s="16">
        <v>0</v>
      </c>
    </row>
    <row r="734" spans="1:63" x14ac:dyDescent="0.35">
      <c r="A734">
        <v>733</v>
      </c>
      <c r="B734" t="s">
        <v>360</v>
      </c>
      <c r="C734" t="s">
        <v>7647</v>
      </c>
      <c r="D734" s="15" t="s">
        <v>1324</v>
      </c>
      <c r="E734" s="12" t="s">
        <v>93</v>
      </c>
      <c r="G734" s="12" t="s">
        <v>588</v>
      </c>
      <c r="H734" s="12" t="s">
        <v>589</v>
      </c>
      <c r="I734" s="12" t="s">
        <v>1185</v>
      </c>
      <c r="J734" s="12" t="s">
        <v>2402</v>
      </c>
      <c r="K734" s="12" t="s">
        <v>1265</v>
      </c>
      <c r="N734" s="16" t="s">
        <v>206</v>
      </c>
      <c r="O734" s="16" t="s">
        <v>1266</v>
      </c>
      <c r="P734" s="12" t="s">
        <v>1187</v>
      </c>
      <c r="Q734" s="16">
        <v>2023</v>
      </c>
      <c r="R734" s="16">
        <v>0</v>
      </c>
      <c r="S734" s="16">
        <v>0</v>
      </c>
      <c r="T734" s="16">
        <v>0</v>
      </c>
      <c r="V734" s="12" t="s">
        <v>204</v>
      </c>
      <c r="W734" s="12" t="s">
        <v>204</v>
      </c>
      <c r="X734" s="16">
        <v>1</v>
      </c>
      <c r="Y734" s="16">
        <v>0</v>
      </c>
      <c r="Z734" s="16">
        <v>0</v>
      </c>
      <c r="AA734" s="16">
        <f t="shared" si="131"/>
        <v>0</v>
      </c>
      <c r="AB734" s="16">
        <v>0</v>
      </c>
      <c r="AC734" s="16">
        <v>0</v>
      </c>
      <c r="AD734" s="16">
        <f t="shared" si="121"/>
        <v>0</v>
      </c>
      <c r="AE734" s="16">
        <f t="shared" si="122"/>
        <v>0</v>
      </c>
      <c r="AF734" s="16">
        <f t="shared" si="123"/>
        <v>0</v>
      </c>
      <c r="AG734" s="16">
        <f t="shared" si="124"/>
        <v>0</v>
      </c>
      <c r="AH734" s="12">
        <v>0</v>
      </c>
      <c r="AI734" s="16">
        <f t="shared" si="125"/>
        <v>0</v>
      </c>
      <c r="AJ734" s="16">
        <f t="shared" si="126"/>
        <v>0</v>
      </c>
      <c r="AK734" s="16">
        <f t="shared" si="127"/>
        <v>0</v>
      </c>
      <c r="AL734" s="16">
        <f t="shared" si="128"/>
        <v>0</v>
      </c>
      <c r="AM734" s="16">
        <f t="shared" si="129"/>
        <v>0</v>
      </c>
      <c r="AN734" s="16">
        <f t="shared" si="130"/>
        <v>0</v>
      </c>
      <c r="AO734" s="12">
        <v>0</v>
      </c>
      <c r="AP734" s="16" t="s">
        <v>207</v>
      </c>
      <c r="AQ734" s="16" t="s">
        <v>207</v>
      </c>
      <c r="AS734" s="16" t="s">
        <v>2408</v>
      </c>
      <c r="AT734" s="16" t="s">
        <v>2407</v>
      </c>
      <c r="AW734" s="16" t="s">
        <v>593</v>
      </c>
      <c r="AX734" s="16" t="s">
        <v>204</v>
      </c>
      <c r="AY734" s="16" t="s">
        <v>204</v>
      </c>
      <c r="AZ734" s="16" t="s">
        <v>204</v>
      </c>
      <c r="BA734" s="16" t="s">
        <v>204</v>
      </c>
      <c r="BB734" s="16" t="s">
        <v>204</v>
      </c>
      <c r="BC734" s="16">
        <v>0</v>
      </c>
      <c r="BE734" s="16">
        <v>0</v>
      </c>
      <c r="BF734" s="16">
        <v>0</v>
      </c>
      <c r="BG734" s="16">
        <v>0</v>
      </c>
      <c r="BH734" s="16">
        <v>0</v>
      </c>
      <c r="BI734" s="16">
        <v>0</v>
      </c>
      <c r="BJ734" s="16">
        <v>0</v>
      </c>
      <c r="BK734" s="16">
        <v>0</v>
      </c>
    </row>
    <row r="735" spans="1:63" x14ac:dyDescent="0.35">
      <c r="A735">
        <v>734</v>
      </c>
      <c r="B735" t="s">
        <v>360</v>
      </c>
      <c r="C735" t="s">
        <v>7648</v>
      </c>
      <c r="D735" s="15" t="s">
        <v>1325</v>
      </c>
      <c r="E735" s="12" t="s">
        <v>93</v>
      </c>
      <c r="G735" s="12" t="s">
        <v>588</v>
      </c>
      <c r="H735" s="12" t="s">
        <v>589</v>
      </c>
      <c r="I735" s="12" t="s">
        <v>1185</v>
      </c>
      <c r="J735" s="12" t="s">
        <v>2402</v>
      </c>
      <c r="K735" s="12" t="s">
        <v>1265</v>
      </c>
      <c r="N735" s="16" t="s">
        <v>206</v>
      </c>
      <c r="O735" s="16" t="s">
        <v>1266</v>
      </c>
      <c r="P735" s="12" t="s">
        <v>1187</v>
      </c>
      <c r="Q735" s="16">
        <v>2023</v>
      </c>
      <c r="R735" s="16">
        <v>0</v>
      </c>
      <c r="S735" s="16">
        <v>0</v>
      </c>
      <c r="T735" s="16">
        <v>0</v>
      </c>
      <c r="V735" s="12" t="s">
        <v>204</v>
      </c>
      <c r="W735" s="12" t="s">
        <v>204</v>
      </c>
      <c r="X735" s="16">
        <v>1</v>
      </c>
      <c r="Y735" s="16">
        <v>0</v>
      </c>
      <c r="Z735" s="16">
        <v>0</v>
      </c>
      <c r="AA735" s="16">
        <f t="shared" si="131"/>
        <v>0</v>
      </c>
      <c r="AB735" s="16">
        <v>0</v>
      </c>
      <c r="AC735" s="16">
        <v>0</v>
      </c>
      <c r="AD735" s="16">
        <f t="shared" si="121"/>
        <v>0</v>
      </c>
      <c r="AE735" s="16">
        <f t="shared" si="122"/>
        <v>0</v>
      </c>
      <c r="AF735" s="16">
        <f t="shared" si="123"/>
        <v>0</v>
      </c>
      <c r="AG735" s="16">
        <f t="shared" si="124"/>
        <v>0</v>
      </c>
      <c r="AH735" s="12">
        <v>0</v>
      </c>
      <c r="AI735" s="16">
        <f t="shared" si="125"/>
        <v>0</v>
      </c>
      <c r="AJ735" s="16">
        <f t="shared" si="126"/>
        <v>0</v>
      </c>
      <c r="AK735" s="16">
        <f t="shared" si="127"/>
        <v>0</v>
      </c>
      <c r="AL735" s="16">
        <f t="shared" si="128"/>
        <v>0</v>
      </c>
      <c r="AM735" s="16">
        <f t="shared" si="129"/>
        <v>0</v>
      </c>
      <c r="AN735" s="16">
        <f t="shared" si="130"/>
        <v>0</v>
      </c>
      <c r="AO735" s="12">
        <v>0</v>
      </c>
      <c r="AP735" s="16" t="s">
        <v>207</v>
      </c>
      <c r="AQ735" s="16" t="s">
        <v>207</v>
      </c>
      <c r="AS735" s="16" t="s">
        <v>2408</v>
      </c>
      <c r="AT735" s="16" t="s">
        <v>2407</v>
      </c>
      <c r="AW735" s="16" t="s">
        <v>593</v>
      </c>
      <c r="AX735" s="16" t="s">
        <v>204</v>
      </c>
      <c r="AY735" s="16" t="s">
        <v>204</v>
      </c>
      <c r="AZ735" s="16" t="s">
        <v>204</v>
      </c>
      <c r="BA735" s="16" t="s">
        <v>204</v>
      </c>
      <c r="BB735" s="16" t="s">
        <v>204</v>
      </c>
      <c r="BC735" s="16">
        <v>0</v>
      </c>
      <c r="BE735" s="16">
        <v>0</v>
      </c>
      <c r="BF735" s="16">
        <v>0</v>
      </c>
      <c r="BG735" s="16">
        <v>0</v>
      </c>
      <c r="BH735" s="16">
        <v>0</v>
      </c>
      <c r="BI735" s="16">
        <v>0</v>
      </c>
      <c r="BJ735" s="16">
        <v>0</v>
      </c>
      <c r="BK735" s="16">
        <v>0</v>
      </c>
    </row>
    <row r="736" spans="1:63" x14ac:dyDescent="0.35">
      <c r="A736">
        <v>735</v>
      </c>
      <c r="B736" t="s">
        <v>360</v>
      </c>
      <c r="C736" t="s">
        <v>7649</v>
      </c>
      <c r="D736" s="15" t="s">
        <v>1326</v>
      </c>
      <c r="E736" s="12" t="s">
        <v>93</v>
      </c>
      <c r="G736" s="12" t="s">
        <v>588</v>
      </c>
      <c r="H736" s="12" t="s">
        <v>589</v>
      </c>
      <c r="I736" s="12" t="s">
        <v>1185</v>
      </c>
      <c r="J736" s="12" t="s">
        <v>2402</v>
      </c>
      <c r="K736" s="12" t="s">
        <v>1265</v>
      </c>
      <c r="N736" s="16" t="s">
        <v>206</v>
      </c>
      <c r="O736" s="16" t="s">
        <v>1266</v>
      </c>
      <c r="P736" s="12" t="s">
        <v>1187</v>
      </c>
      <c r="Q736" s="16">
        <v>2023</v>
      </c>
      <c r="R736" s="16">
        <v>0</v>
      </c>
      <c r="S736" s="16">
        <v>0</v>
      </c>
      <c r="T736" s="16">
        <v>0</v>
      </c>
      <c r="V736" s="12" t="s">
        <v>204</v>
      </c>
      <c r="W736" s="12" t="s">
        <v>204</v>
      </c>
      <c r="X736" s="16">
        <v>1</v>
      </c>
      <c r="Y736" s="16">
        <v>0</v>
      </c>
      <c r="Z736" s="16">
        <v>0</v>
      </c>
      <c r="AA736" s="16">
        <f t="shared" si="131"/>
        <v>0</v>
      </c>
      <c r="AB736" s="16">
        <v>0</v>
      </c>
      <c r="AC736" s="16">
        <v>0</v>
      </c>
      <c r="AD736" s="16">
        <f t="shared" si="121"/>
        <v>0</v>
      </c>
      <c r="AE736" s="16">
        <f t="shared" si="122"/>
        <v>0</v>
      </c>
      <c r="AF736" s="16">
        <f t="shared" si="123"/>
        <v>0</v>
      </c>
      <c r="AG736" s="16">
        <f t="shared" si="124"/>
        <v>0</v>
      </c>
      <c r="AH736" s="12">
        <v>0</v>
      </c>
      <c r="AI736" s="16">
        <f t="shared" si="125"/>
        <v>0</v>
      </c>
      <c r="AJ736" s="16">
        <f t="shared" si="126"/>
        <v>0</v>
      </c>
      <c r="AK736" s="16">
        <f t="shared" si="127"/>
        <v>0</v>
      </c>
      <c r="AL736" s="16">
        <f t="shared" si="128"/>
        <v>0</v>
      </c>
      <c r="AM736" s="16">
        <f t="shared" si="129"/>
        <v>0</v>
      </c>
      <c r="AN736" s="16">
        <f t="shared" si="130"/>
        <v>0</v>
      </c>
      <c r="AO736" s="12">
        <v>0</v>
      </c>
      <c r="AP736" s="16" t="s">
        <v>207</v>
      </c>
      <c r="AQ736" s="16" t="s">
        <v>207</v>
      </c>
      <c r="AS736" s="16" t="s">
        <v>2408</v>
      </c>
      <c r="AT736" s="16" t="s">
        <v>2407</v>
      </c>
      <c r="AW736" s="16" t="s">
        <v>593</v>
      </c>
      <c r="AX736" s="16" t="s">
        <v>204</v>
      </c>
      <c r="AY736" s="16" t="s">
        <v>204</v>
      </c>
      <c r="AZ736" s="16" t="s">
        <v>204</v>
      </c>
      <c r="BA736" s="16" t="s">
        <v>204</v>
      </c>
      <c r="BB736" s="16" t="s">
        <v>204</v>
      </c>
      <c r="BC736" s="16">
        <v>0</v>
      </c>
      <c r="BE736" s="16">
        <v>0</v>
      </c>
      <c r="BF736" s="16">
        <v>0</v>
      </c>
      <c r="BG736" s="16">
        <v>0</v>
      </c>
      <c r="BH736" s="16">
        <v>0</v>
      </c>
      <c r="BI736" s="16">
        <v>0</v>
      </c>
      <c r="BJ736" s="16">
        <v>0</v>
      </c>
      <c r="BK736" s="16">
        <v>0</v>
      </c>
    </row>
    <row r="737" spans="1:63" x14ac:dyDescent="0.35">
      <c r="A737">
        <v>736</v>
      </c>
      <c r="B737" t="s">
        <v>360</v>
      </c>
      <c r="C737" t="s">
        <v>7650</v>
      </c>
      <c r="D737" s="15" t="s">
        <v>1327</v>
      </c>
      <c r="E737" s="12" t="s">
        <v>93</v>
      </c>
      <c r="G737" s="12" t="s">
        <v>588</v>
      </c>
      <c r="H737" s="12" t="s">
        <v>589</v>
      </c>
      <c r="I737" s="12" t="s">
        <v>1185</v>
      </c>
      <c r="J737" s="12" t="s">
        <v>2402</v>
      </c>
      <c r="K737" s="12" t="s">
        <v>1265</v>
      </c>
      <c r="N737" s="16" t="s">
        <v>206</v>
      </c>
      <c r="O737" s="16" t="s">
        <v>1266</v>
      </c>
      <c r="P737" s="12" t="s">
        <v>1187</v>
      </c>
      <c r="Q737" s="16">
        <v>2023</v>
      </c>
      <c r="R737" s="16">
        <v>0</v>
      </c>
      <c r="S737" s="16">
        <v>0</v>
      </c>
      <c r="T737" s="16">
        <v>0</v>
      </c>
      <c r="V737" s="12" t="s">
        <v>204</v>
      </c>
      <c r="W737" s="12" t="s">
        <v>204</v>
      </c>
      <c r="X737" s="16">
        <v>1</v>
      </c>
      <c r="Y737" s="16">
        <v>0</v>
      </c>
      <c r="Z737" s="16">
        <v>0</v>
      </c>
      <c r="AA737" s="16">
        <f t="shared" si="131"/>
        <v>0</v>
      </c>
      <c r="AB737" s="16">
        <v>0</v>
      </c>
      <c r="AC737" s="16">
        <v>0</v>
      </c>
      <c r="AD737" s="16">
        <f t="shared" si="121"/>
        <v>0</v>
      </c>
      <c r="AE737" s="16">
        <f t="shared" si="122"/>
        <v>0</v>
      </c>
      <c r="AF737" s="16">
        <f t="shared" si="123"/>
        <v>0</v>
      </c>
      <c r="AG737" s="16">
        <f t="shared" si="124"/>
        <v>0</v>
      </c>
      <c r="AH737" s="12">
        <v>0</v>
      </c>
      <c r="AI737" s="16">
        <f t="shared" si="125"/>
        <v>0</v>
      </c>
      <c r="AJ737" s="16">
        <f t="shared" si="126"/>
        <v>0</v>
      </c>
      <c r="AK737" s="16">
        <f t="shared" si="127"/>
        <v>0</v>
      </c>
      <c r="AL737" s="16">
        <f t="shared" si="128"/>
        <v>0</v>
      </c>
      <c r="AM737" s="16">
        <f t="shared" si="129"/>
        <v>0</v>
      </c>
      <c r="AN737" s="16">
        <f t="shared" si="130"/>
        <v>0</v>
      </c>
      <c r="AO737" s="12">
        <v>0</v>
      </c>
      <c r="AP737" s="16" t="s">
        <v>207</v>
      </c>
      <c r="AQ737" s="16" t="s">
        <v>207</v>
      </c>
      <c r="AS737" s="16" t="s">
        <v>2408</v>
      </c>
      <c r="AT737" s="16" t="s">
        <v>2407</v>
      </c>
      <c r="AW737" s="16" t="s">
        <v>593</v>
      </c>
      <c r="AX737" s="16" t="s">
        <v>204</v>
      </c>
      <c r="AY737" s="16" t="s">
        <v>204</v>
      </c>
      <c r="AZ737" s="16" t="s">
        <v>204</v>
      </c>
      <c r="BA737" s="16" t="s">
        <v>204</v>
      </c>
      <c r="BB737" s="16" t="s">
        <v>204</v>
      </c>
      <c r="BC737" s="16">
        <v>0</v>
      </c>
      <c r="BE737" s="16">
        <v>0</v>
      </c>
      <c r="BF737" s="16">
        <v>0</v>
      </c>
      <c r="BG737" s="16">
        <v>0</v>
      </c>
      <c r="BH737" s="16">
        <v>0</v>
      </c>
      <c r="BI737" s="16">
        <v>0</v>
      </c>
      <c r="BJ737" s="16">
        <v>0</v>
      </c>
      <c r="BK737" s="16">
        <v>0</v>
      </c>
    </row>
    <row r="738" spans="1:63" x14ac:dyDescent="0.35">
      <c r="A738">
        <v>737</v>
      </c>
      <c r="B738" t="s">
        <v>360</v>
      </c>
      <c r="C738" t="s">
        <v>7651</v>
      </c>
      <c r="D738" s="15" t="s">
        <v>1328</v>
      </c>
      <c r="E738" s="12" t="s">
        <v>93</v>
      </c>
      <c r="G738" s="12" t="s">
        <v>588</v>
      </c>
      <c r="H738" s="12" t="s">
        <v>589</v>
      </c>
      <c r="I738" s="12" t="s">
        <v>1185</v>
      </c>
      <c r="J738" s="12" t="s">
        <v>2402</v>
      </c>
      <c r="K738" s="12" t="s">
        <v>1265</v>
      </c>
      <c r="N738" s="16" t="s">
        <v>206</v>
      </c>
      <c r="O738" s="16" t="s">
        <v>1266</v>
      </c>
      <c r="P738" s="12" t="s">
        <v>1187</v>
      </c>
      <c r="Q738" s="16">
        <v>2023</v>
      </c>
      <c r="R738" s="16">
        <v>0</v>
      </c>
      <c r="S738" s="16">
        <v>0</v>
      </c>
      <c r="T738" s="16">
        <v>0</v>
      </c>
      <c r="V738" s="12" t="s">
        <v>204</v>
      </c>
      <c r="W738" s="12" t="s">
        <v>204</v>
      </c>
      <c r="X738" s="16">
        <v>1</v>
      </c>
      <c r="Y738" s="16">
        <v>0</v>
      </c>
      <c r="Z738" s="16">
        <v>0</v>
      </c>
      <c r="AA738" s="16">
        <f t="shared" si="131"/>
        <v>0</v>
      </c>
      <c r="AB738" s="16">
        <v>0</v>
      </c>
      <c r="AC738" s="16">
        <v>0</v>
      </c>
      <c r="AD738" s="16">
        <f t="shared" si="121"/>
        <v>0</v>
      </c>
      <c r="AE738" s="16">
        <f t="shared" si="122"/>
        <v>0</v>
      </c>
      <c r="AF738" s="16">
        <f t="shared" si="123"/>
        <v>0</v>
      </c>
      <c r="AG738" s="16">
        <f t="shared" si="124"/>
        <v>0</v>
      </c>
      <c r="AH738" s="12">
        <v>0</v>
      </c>
      <c r="AI738" s="16">
        <f t="shared" si="125"/>
        <v>0</v>
      </c>
      <c r="AJ738" s="16">
        <f t="shared" si="126"/>
        <v>0</v>
      </c>
      <c r="AK738" s="16">
        <f t="shared" si="127"/>
        <v>0</v>
      </c>
      <c r="AL738" s="16">
        <f t="shared" si="128"/>
        <v>0</v>
      </c>
      <c r="AM738" s="16">
        <f t="shared" si="129"/>
        <v>0</v>
      </c>
      <c r="AN738" s="16">
        <f t="shared" si="130"/>
        <v>0</v>
      </c>
      <c r="AO738" s="12">
        <v>0</v>
      </c>
      <c r="AP738" s="16" t="s">
        <v>207</v>
      </c>
      <c r="AQ738" s="16" t="s">
        <v>207</v>
      </c>
      <c r="AS738" s="16" t="s">
        <v>2408</v>
      </c>
      <c r="AT738" s="16" t="s">
        <v>2407</v>
      </c>
      <c r="AW738" s="16" t="s">
        <v>593</v>
      </c>
      <c r="AX738" s="16" t="s">
        <v>204</v>
      </c>
      <c r="AY738" s="16" t="s">
        <v>204</v>
      </c>
      <c r="AZ738" s="16" t="s">
        <v>204</v>
      </c>
      <c r="BA738" s="16" t="s">
        <v>204</v>
      </c>
      <c r="BB738" s="16" t="s">
        <v>204</v>
      </c>
      <c r="BC738" s="16">
        <v>0</v>
      </c>
      <c r="BE738" s="16">
        <v>0</v>
      </c>
      <c r="BF738" s="16">
        <v>0</v>
      </c>
      <c r="BG738" s="16">
        <v>0</v>
      </c>
      <c r="BH738" s="16">
        <v>0</v>
      </c>
      <c r="BI738" s="16">
        <v>0</v>
      </c>
      <c r="BJ738" s="16">
        <v>0</v>
      </c>
      <c r="BK738" s="16">
        <v>0</v>
      </c>
    </row>
    <row r="739" spans="1:63" x14ac:dyDescent="0.35">
      <c r="A739">
        <v>738</v>
      </c>
      <c r="B739" t="s">
        <v>360</v>
      </c>
      <c r="C739" t="s">
        <v>7652</v>
      </c>
      <c r="D739" s="15" t="s">
        <v>1329</v>
      </c>
      <c r="E739" s="12" t="s">
        <v>93</v>
      </c>
      <c r="G739" s="12" t="s">
        <v>588</v>
      </c>
      <c r="H739" s="12" t="s">
        <v>589</v>
      </c>
      <c r="I739" s="12" t="s">
        <v>1185</v>
      </c>
      <c r="J739" s="12" t="s">
        <v>2402</v>
      </c>
      <c r="K739" s="12" t="s">
        <v>1265</v>
      </c>
      <c r="N739" s="16" t="s">
        <v>206</v>
      </c>
      <c r="O739" s="16" t="s">
        <v>1266</v>
      </c>
      <c r="P739" s="12" t="s">
        <v>1187</v>
      </c>
      <c r="Q739" s="16">
        <v>2023</v>
      </c>
      <c r="R739" s="16">
        <v>0</v>
      </c>
      <c r="S739" s="16">
        <v>0</v>
      </c>
      <c r="T739" s="16">
        <v>0</v>
      </c>
      <c r="V739" s="12" t="s">
        <v>204</v>
      </c>
      <c r="W739" s="12" t="s">
        <v>204</v>
      </c>
      <c r="X739" s="16">
        <v>1</v>
      </c>
      <c r="Y739" s="16">
        <v>0</v>
      </c>
      <c r="Z739" s="16">
        <v>0</v>
      </c>
      <c r="AA739" s="16">
        <f t="shared" si="131"/>
        <v>0</v>
      </c>
      <c r="AB739" s="16">
        <v>0</v>
      </c>
      <c r="AC739" s="16">
        <v>0</v>
      </c>
      <c r="AD739" s="16">
        <f t="shared" si="121"/>
        <v>0</v>
      </c>
      <c r="AE739" s="16">
        <f t="shared" si="122"/>
        <v>0</v>
      </c>
      <c r="AF739" s="16">
        <f t="shared" si="123"/>
        <v>0</v>
      </c>
      <c r="AG739" s="16">
        <f t="shared" si="124"/>
        <v>0</v>
      </c>
      <c r="AH739" s="12">
        <v>0</v>
      </c>
      <c r="AI739" s="16">
        <f t="shared" si="125"/>
        <v>0</v>
      </c>
      <c r="AJ739" s="16">
        <f t="shared" si="126"/>
        <v>0</v>
      </c>
      <c r="AK739" s="16">
        <f t="shared" si="127"/>
        <v>0</v>
      </c>
      <c r="AL739" s="16">
        <f t="shared" si="128"/>
        <v>0</v>
      </c>
      <c r="AM739" s="16">
        <f t="shared" si="129"/>
        <v>0</v>
      </c>
      <c r="AN739" s="16">
        <f t="shared" si="130"/>
        <v>0</v>
      </c>
      <c r="AO739" s="12">
        <v>0</v>
      </c>
      <c r="AP739" s="16" t="s">
        <v>207</v>
      </c>
      <c r="AQ739" s="16" t="s">
        <v>207</v>
      </c>
      <c r="AS739" s="16" t="s">
        <v>2408</v>
      </c>
      <c r="AT739" s="16" t="s">
        <v>2407</v>
      </c>
      <c r="AW739" s="16" t="s">
        <v>593</v>
      </c>
      <c r="AX739" s="16" t="s">
        <v>204</v>
      </c>
      <c r="AY739" s="16" t="s">
        <v>204</v>
      </c>
      <c r="AZ739" s="16" t="s">
        <v>204</v>
      </c>
      <c r="BA739" s="16" t="s">
        <v>204</v>
      </c>
      <c r="BB739" s="16" t="s">
        <v>204</v>
      </c>
      <c r="BC739" s="16">
        <v>0</v>
      </c>
      <c r="BE739" s="16">
        <v>0</v>
      </c>
      <c r="BF739" s="16">
        <v>0</v>
      </c>
      <c r="BG739" s="16">
        <v>0</v>
      </c>
      <c r="BH739" s="16">
        <v>0</v>
      </c>
      <c r="BI739" s="16">
        <v>0</v>
      </c>
      <c r="BJ739" s="16">
        <v>0</v>
      </c>
      <c r="BK739" s="16">
        <v>0</v>
      </c>
    </row>
    <row r="740" spans="1:63" x14ac:dyDescent="0.35">
      <c r="A740">
        <v>739</v>
      </c>
      <c r="B740" t="s">
        <v>360</v>
      </c>
      <c r="C740" t="s">
        <v>7653</v>
      </c>
      <c r="D740" s="15" t="s">
        <v>1330</v>
      </c>
      <c r="E740" s="12" t="s">
        <v>93</v>
      </c>
      <c r="G740" s="12" t="s">
        <v>588</v>
      </c>
      <c r="H740" s="12" t="s">
        <v>589</v>
      </c>
      <c r="I740" s="12" t="s">
        <v>1185</v>
      </c>
      <c r="J740" s="12" t="s">
        <v>2402</v>
      </c>
      <c r="K740" s="12" t="s">
        <v>1265</v>
      </c>
      <c r="N740" s="16" t="s">
        <v>206</v>
      </c>
      <c r="O740" s="16" t="s">
        <v>1266</v>
      </c>
      <c r="P740" s="12" t="s">
        <v>1187</v>
      </c>
      <c r="Q740" s="16">
        <v>2023</v>
      </c>
      <c r="R740" s="16">
        <v>0</v>
      </c>
      <c r="S740" s="16">
        <v>0</v>
      </c>
      <c r="T740" s="16">
        <v>0</v>
      </c>
      <c r="V740" s="12" t="s">
        <v>204</v>
      </c>
      <c r="W740" s="12" t="s">
        <v>204</v>
      </c>
      <c r="X740" s="16">
        <v>1</v>
      </c>
      <c r="Y740" s="16">
        <v>0</v>
      </c>
      <c r="Z740" s="16">
        <v>0</v>
      </c>
      <c r="AA740" s="16">
        <f t="shared" si="131"/>
        <v>0</v>
      </c>
      <c r="AB740" s="16">
        <v>0</v>
      </c>
      <c r="AC740" s="16">
        <v>0</v>
      </c>
      <c r="AD740" s="16">
        <f t="shared" si="121"/>
        <v>0</v>
      </c>
      <c r="AE740" s="16">
        <f t="shared" si="122"/>
        <v>0</v>
      </c>
      <c r="AF740" s="16">
        <f t="shared" si="123"/>
        <v>0</v>
      </c>
      <c r="AG740" s="16">
        <f t="shared" si="124"/>
        <v>0</v>
      </c>
      <c r="AH740" s="12">
        <v>0</v>
      </c>
      <c r="AI740" s="16">
        <f t="shared" si="125"/>
        <v>0</v>
      </c>
      <c r="AJ740" s="16">
        <f t="shared" si="126"/>
        <v>0</v>
      </c>
      <c r="AK740" s="16">
        <f t="shared" si="127"/>
        <v>0</v>
      </c>
      <c r="AL740" s="16">
        <f t="shared" si="128"/>
        <v>0</v>
      </c>
      <c r="AM740" s="16">
        <f t="shared" si="129"/>
        <v>0</v>
      </c>
      <c r="AN740" s="16">
        <f t="shared" si="130"/>
        <v>0</v>
      </c>
      <c r="AO740" s="12">
        <v>0</v>
      </c>
      <c r="AP740" s="16" t="s">
        <v>207</v>
      </c>
      <c r="AQ740" s="16" t="s">
        <v>207</v>
      </c>
      <c r="AS740" s="16" t="s">
        <v>2408</v>
      </c>
      <c r="AT740" s="16" t="s">
        <v>2407</v>
      </c>
      <c r="AW740" s="16" t="s">
        <v>593</v>
      </c>
      <c r="AX740" s="16" t="s">
        <v>204</v>
      </c>
      <c r="AY740" s="16" t="s">
        <v>204</v>
      </c>
      <c r="AZ740" s="16" t="s">
        <v>204</v>
      </c>
      <c r="BA740" s="16" t="s">
        <v>204</v>
      </c>
      <c r="BB740" s="16" t="s">
        <v>204</v>
      </c>
      <c r="BC740" s="16">
        <v>0</v>
      </c>
      <c r="BE740" s="16">
        <v>0</v>
      </c>
      <c r="BF740" s="16">
        <v>0</v>
      </c>
      <c r="BG740" s="16">
        <v>0</v>
      </c>
      <c r="BH740" s="16">
        <v>0</v>
      </c>
      <c r="BI740" s="16">
        <v>0</v>
      </c>
      <c r="BJ740" s="16">
        <v>0</v>
      </c>
      <c r="BK740" s="16">
        <v>0</v>
      </c>
    </row>
    <row r="741" spans="1:63" x14ac:dyDescent="0.35">
      <c r="A741">
        <v>740</v>
      </c>
      <c r="B741" t="s">
        <v>360</v>
      </c>
      <c r="C741" t="s">
        <v>7654</v>
      </c>
      <c r="D741" s="15" t="s">
        <v>1331</v>
      </c>
      <c r="E741" s="12" t="s">
        <v>93</v>
      </c>
      <c r="G741" s="12" t="s">
        <v>588</v>
      </c>
      <c r="H741" s="12" t="s">
        <v>589</v>
      </c>
      <c r="I741" s="12" t="s">
        <v>1185</v>
      </c>
      <c r="J741" s="12" t="s">
        <v>2402</v>
      </c>
      <c r="K741" s="12" t="s">
        <v>1265</v>
      </c>
      <c r="N741" s="16" t="s">
        <v>206</v>
      </c>
      <c r="O741" s="16" t="s">
        <v>1266</v>
      </c>
      <c r="P741" s="12" t="s">
        <v>1187</v>
      </c>
      <c r="Q741" s="16">
        <v>2023</v>
      </c>
      <c r="R741" s="16">
        <v>0</v>
      </c>
      <c r="S741" s="16">
        <v>0</v>
      </c>
      <c r="T741" s="16">
        <v>0</v>
      </c>
      <c r="V741" s="12" t="s">
        <v>204</v>
      </c>
      <c r="W741" s="12" t="s">
        <v>204</v>
      </c>
      <c r="X741" s="16">
        <v>1</v>
      </c>
      <c r="Y741" s="16">
        <v>0</v>
      </c>
      <c r="Z741" s="16">
        <v>0</v>
      </c>
      <c r="AA741" s="16">
        <f t="shared" si="131"/>
        <v>0</v>
      </c>
      <c r="AB741" s="16">
        <v>0</v>
      </c>
      <c r="AC741" s="16">
        <v>0</v>
      </c>
      <c r="AD741" s="16">
        <f t="shared" si="121"/>
        <v>0</v>
      </c>
      <c r="AE741" s="16">
        <f t="shared" si="122"/>
        <v>0</v>
      </c>
      <c r="AF741" s="16">
        <f t="shared" si="123"/>
        <v>0</v>
      </c>
      <c r="AG741" s="16">
        <f t="shared" si="124"/>
        <v>0</v>
      </c>
      <c r="AH741" s="12">
        <v>0</v>
      </c>
      <c r="AI741" s="16">
        <f t="shared" si="125"/>
        <v>0</v>
      </c>
      <c r="AJ741" s="16">
        <f t="shared" si="126"/>
        <v>0</v>
      </c>
      <c r="AK741" s="16">
        <f t="shared" si="127"/>
        <v>0</v>
      </c>
      <c r="AL741" s="16">
        <f t="shared" si="128"/>
        <v>0</v>
      </c>
      <c r="AM741" s="16">
        <f t="shared" si="129"/>
        <v>0</v>
      </c>
      <c r="AN741" s="16">
        <f t="shared" si="130"/>
        <v>0</v>
      </c>
      <c r="AO741" s="12">
        <v>0</v>
      </c>
      <c r="AP741" s="16" t="s">
        <v>207</v>
      </c>
      <c r="AQ741" s="16" t="s">
        <v>207</v>
      </c>
      <c r="AS741" s="16" t="s">
        <v>2408</v>
      </c>
      <c r="AT741" s="16" t="s">
        <v>2407</v>
      </c>
      <c r="AW741" s="16" t="s">
        <v>593</v>
      </c>
      <c r="AX741" s="16" t="s">
        <v>204</v>
      </c>
      <c r="AY741" s="16" t="s">
        <v>204</v>
      </c>
      <c r="AZ741" s="16" t="s">
        <v>204</v>
      </c>
      <c r="BA741" s="16" t="s">
        <v>204</v>
      </c>
      <c r="BB741" s="16" t="s">
        <v>204</v>
      </c>
      <c r="BC741" s="16">
        <v>0</v>
      </c>
      <c r="BE741" s="16">
        <v>0</v>
      </c>
      <c r="BF741" s="16">
        <v>0</v>
      </c>
      <c r="BG741" s="16">
        <v>0</v>
      </c>
      <c r="BH741" s="16">
        <v>0</v>
      </c>
      <c r="BI741" s="16">
        <v>0</v>
      </c>
      <c r="BJ741" s="16">
        <v>0</v>
      </c>
      <c r="BK741" s="16">
        <v>0</v>
      </c>
    </row>
    <row r="742" spans="1:63" x14ac:dyDescent="0.35">
      <c r="A742">
        <v>741</v>
      </c>
      <c r="B742" t="s">
        <v>360</v>
      </c>
      <c r="C742" t="s">
        <v>7655</v>
      </c>
      <c r="D742" s="15" t="s">
        <v>1332</v>
      </c>
      <c r="E742" s="12" t="s">
        <v>93</v>
      </c>
      <c r="G742" s="12" t="s">
        <v>588</v>
      </c>
      <c r="H742" s="12" t="s">
        <v>589</v>
      </c>
      <c r="I742" s="12" t="s">
        <v>1185</v>
      </c>
      <c r="J742" s="12" t="s">
        <v>2402</v>
      </c>
      <c r="K742" s="12" t="s">
        <v>1265</v>
      </c>
      <c r="N742" s="16" t="s">
        <v>206</v>
      </c>
      <c r="O742" s="16" t="s">
        <v>1266</v>
      </c>
      <c r="P742" s="12" t="s">
        <v>1187</v>
      </c>
      <c r="Q742" s="16">
        <v>2023</v>
      </c>
      <c r="R742" s="16">
        <v>0</v>
      </c>
      <c r="S742" s="16">
        <v>0</v>
      </c>
      <c r="T742" s="16">
        <v>0</v>
      </c>
      <c r="V742" s="12" t="s">
        <v>204</v>
      </c>
      <c r="W742" s="12" t="s">
        <v>204</v>
      </c>
      <c r="X742" s="16">
        <v>1</v>
      </c>
      <c r="Y742" s="16">
        <v>0</v>
      </c>
      <c r="Z742" s="16">
        <v>0</v>
      </c>
      <c r="AA742" s="16">
        <f t="shared" si="131"/>
        <v>0</v>
      </c>
      <c r="AB742" s="16">
        <v>0</v>
      </c>
      <c r="AC742" s="16">
        <v>0</v>
      </c>
      <c r="AD742" s="16">
        <f t="shared" si="121"/>
        <v>0</v>
      </c>
      <c r="AE742" s="16">
        <f t="shared" si="122"/>
        <v>0</v>
      </c>
      <c r="AF742" s="16">
        <f t="shared" si="123"/>
        <v>0</v>
      </c>
      <c r="AG742" s="16">
        <f t="shared" si="124"/>
        <v>0</v>
      </c>
      <c r="AH742" s="12">
        <v>0</v>
      </c>
      <c r="AI742" s="16">
        <f t="shared" si="125"/>
        <v>0</v>
      </c>
      <c r="AJ742" s="16">
        <f t="shared" si="126"/>
        <v>0</v>
      </c>
      <c r="AK742" s="16">
        <f t="shared" si="127"/>
        <v>0</v>
      </c>
      <c r="AL742" s="16">
        <f t="shared" si="128"/>
        <v>0</v>
      </c>
      <c r="AM742" s="16">
        <f t="shared" si="129"/>
        <v>0</v>
      </c>
      <c r="AN742" s="16">
        <f t="shared" si="130"/>
        <v>0</v>
      </c>
      <c r="AO742" s="12">
        <v>0</v>
      </c>
      <c r="AP742" s="16" t="s">
        <v>207</v>
      </c>
      <c r="AQ742" s="16" t="s">
        <v>207</v>
      </c>
      <c r="AS742" s="16" t="s">
        <v>2408</v>
      </c>
      <c r="AT742" s="16" t="s">
        <v>2407</v>
      </c>
      <c r="AW742" s="16" t="s">
        <v>593</v>
      </c>
      <c r="AX742" s="16" t="s">
        <v>204</v>
      </c>
      <c r="AY742" s="16" t="s">
        <v>204</v>
      </c>
      <c r="AZ742" s="16" t="s">
        <v>204</v>
      </c>
      <c r="BA742" s="16" t="s">
        <v>204</v>
      </c>
      <c r="BB742" s="16" t="s">
        <v>204</v>
      </c>
      <c r="BC742" s="16">
        <v>0</v>
      </c>
      <c r="BE742" s="16">
        <v>0</v>
      </c>
      <c r="BF742" s="16">
        <v>0</v>
      </c>
      <c r="BG742" s="16">
        <v>0</v>
      </c>
      <c r="BH742" s="16">
        <v>0</v>
      </c>
      <c r="BI742" s="16">
        <v>0</v>
      </c>
      <c r="BJ742" s="16">
        <v>0</v>
      </c>
      <c r="BK742" s="16">
        <v>0</v>
      </c>
    </row>
    <row r="743" spans="1:63" x14ac:dyDescent="0.35">
      <c r="A743">
        <v>742</v>
      </c>
      <c r="B743" t="s">
        <v>360</v>
      </c>
      <c r="C743" t="s">
        <v>7656</v>
      </c>
      <c r="D743" s="15" t="s">
        <v>1333</v>
      </c>
      <c r="E743" s="12" t="s">
        <v>93</v>
      </c>
      <c r="G743" s="12" t="s">
        <v>588</v>
      </c>
      <c r="H743" s="12" t="s">
        <v>589</v>
      </c>
      <c r="I743" s="12" t="s">
        <v>1185</v>
      </c>
      <c r="J743" s="12" t="s">
        <v>2402</v>
      </c>
      <c r="K743" s="12" t="s">
        <v>1265</v>
      </c>
      <c r="N743" s="16" t="s">
        <v>206</v>
      </c>
      <c r="O743" s="16" t="s">
        <v>1266</v>
      </c>
      <c r="P743" s="12" t="s">
        <v>1187</v>
      </c>
      <c r="Q743" s="16">
        <v>2023</v>
      </c>
      <c r="R743" s="16">
        <v>0</v>
      </c>
      <c r="S743" s="16">
        <v>0</v>
      </c>
      <c r="T743" s="16">
        <v>0</v>
      </c>
      <c r="V743" s="12" t="s">
        <v>204</v>
      </c>
      <c r="W743" s="12" t="s">
        <v>204</v>
      </c>
      <c r="X743" s="16">
        <v>1</v>
      </c>
      <c r="Y743" s="16">
        <v>0</v>
      </c>
      <c r="Z743" s="16">
        <v>0</v>
      </c>
      <c r="AA743" s="16">
        <f t="shared" si="131"/>
        <v>0</v>
      </c>
      <c r="AB743" s="16">
        <v>0</v>
      </c>
      <c r="AC743" s="16">
        <v>0</v>
      </c>
      <c r="AD743" s="16">
        <f t="shared" si="121"/>
        <v>0</v>
      </c>
      <c r="AE743" s="16">
        <f t="shared" si="122"/>
        <v>0</v>
      </c>
      <c r="AF743" s="16">
        <f t="shared" si="123"/>
        <v>0</v>
      </c>
      <c r="AG743" s="16">
        <f t="shared" si="124"/>
        <v>0</v>
      </c>
      <c r="AH743" s="12">
        <v>0</v>
      </c>
      <c r="AI743" s="16">
        <f t="shared" si="125"/>
        <v>0</v>
      </c>
      <c r="AJ743" s="16">
        <f t="shared" si="126"/>
        <v>0</v>
      </c>
      <c r="AK743" s="16">
        <f t="shared" si="127"/>
        <v>0</v>
      </c>
      <c r="AL743" s="16">
        <f t="shared" si="128"/>
        <v>0</v>
      </c>
      <c r="AM743" s="16">
        <f t="shared" si="129"/>
        <v>0</v>
      </c>
      <c r="AN743" s="16">
        <f t="shared" si="130"/>
        <v>0</v>
      </c>
      <c r="AO743" s="12">
        <v>0</v>
      </c>
      <c r="AP743" s="16" t="s">
        <v>207</v>
      </c>
      <c r="AQ743" s="16" t="s">
        <v>207</v>
      </c>
      <c r="AS743" s="16" t="s">
        <v>2408</v>
      </c>
      <c r="AT743" s="16" t="s">
        <v>2407</v>
      </c>
      <c r="AW743" s="16" t="s">
        <v>593</v>
      </c>
      <c r="AX743" s="16" t="s">
        <v>204</v>
      </c>
      <c r="AY743" s="16" t="s">
        <v>204</v>
      </c>
      <c r="AZ743" s="16" t="s">
        <v>204</v>
      </c>
      <c r="BA743" s="16" t="s">
        <v>204</v>
      </c>
      <c r="BB743" s="16" t="s">
        <v>204</v>
      </c>
      <c r="BC743" s="16">
        <v>0</v>
      </c>
      <c r="BE743" s="16">
        <v>0</v>
      </c>
      <c r="BF743" s="16">
        <v>0</v>
      </c>
      <c r="BG743" s="16">
        <v>0</v>
      </c>
      <c r="BH743" s="16">
        <v>0</v>
      </c>
      <c r="BI743" s="16">
        <v>0</v>
      </c>
      <c r="BJ743" s="16">
        <v>0</v>
      </c>
      <c r="BK743" s="16">
        <v>0</v>
      </c>
    </row>
    <row r="744" spans="1:63" x14ac:dyDescent="0.35">
      <c r="A744">
        <v>743</v>
      </c>
      <c r="B744" t="s">
        <v>360</v>
      </c>
      <c r="C744" t="s">
        <v>7657</v>
      </c>
      <c r="D744" s="15" t="s">
        <v>1334</v>
      </c>
      <c r="E744" s="12" t="s">
        <v>93</v>
      </c>
      <c r="G744" s="12" t="s">
        <v>588</v>
      </c>
      <c r="H744" s="12" t="s">
        <v>589</v>
      </c>
      <c r="I744" s="12" t="s">
        <v>1185</v>
      </c>
      <c r="J744" s="12" t="s">
        <v>2402</v>
      </c>
      <c r="K744" s="12" t="s">
        <v>1265</v>
      </c>
      <c r="N744" s="16" t="s">
        <v>206</v>
      </c>
      <c r="O744" s="16" t="s">
        <v>1266</v>
      </c>
      <c r="P744" s="12" t="s">
        <v>1187</v>
      </c>
      <c r="Q744" s="16">
        <v>2023</v>
      </c>
      <c r="R744" s="16">
        <v>0</v>
      </c>
      <c r="S744" s="16">
        <v>0</v>
      </c>
      <c r="T744" s="16">
        <v>0</v>
      </c>
      <c r="V744" s="12" t="s">
        <v>204</v>
      </c>
      <c r="W744" s="12" t="s">
        <v>204</v>
      </c>
      <c r="X744" s="16">
        <v>1</v>
      </c>
      <c r="Y744" s="16">
        <v>0</v>
      </c>
      <c r="Z744" s="16">
        <v>0</v>
      </c>
      <c r="AA744" s="16">
        <f t="shared" si="131"/>
        <v>0</v>
      </c>
      <c r="AB744" s="16">
        <v>0</v>
      </c>
      <c r="AC744" s="16">
        <v>0</v>
      </c>
      <c r="AD744" s="16">
        <f t="shared" si="121"/>
        <v>0</v>
      </c>
      <c r="AE744" s="16">
        <f t="shared" si="122"/>
        <v>0</v>
      </c>
      <c r="AF744" s="16">
        <f t="shared" si="123"/>
        <v>0</v>
      </c>
      <c r="AG744" s="16">
        <f t="shared" si="124"/>
        <v>0</v>
      </c>
      <c r="AH744" s="12">
        <v>0</v>
      </c>
      <c r="AI744" s="16">
        <f t="shared" si="125"/>
        <v>0</v>
      </c>
      <c r="AJ744" s="16">
        <f t="shared" si="126"/>
        <v>0</v>
      </c>
      <c r="AK744" s="16">
        <f t="shared" si="127"/>
        <v>0</v>
      </c>
      <c r="AL744" s="16">
        <f t="shared" si="128"/>
        <v>0</v>
      </c>
      <c r="AM744" s="16">
        <f t="shared" si="129"/>
        <v>0</v>
      </c>
      <c r="AN744" s="16">
        <f t="shared" si="130"/>
        <v>0</v>
      </c>
      <c r="AO744" s="12">
        <v>0</v>
      </c>
      <c r="AP744" s="16" t="s">
        <v>207</v>
      </c>
      <c r="AQ744" s="16" t="s">
        <v>207</v>
      </c>
      <c r="AS744" s="16" t="s">
        <v>2408</v>
      </c>
      <c r="AT744" s="16" t="s">
        <v>2407</v>
      </c>
      <c r="AW744" s="16" t="s">
        <v>593</v>
      </c>
      <c r="AX744" s="16" t="s">
        <v>204</v>
      </c>
      <c r="AY744" s="16" t="s">
        <v>204</v>
      </c>
      <c r="AZ744" s="16" t="s">
        <v>204</v>
      </c>
      <c r="BA744" s="16" t="s">
        <v>204</v>
      </c>
      <c r="BB744" s="16" t="s">
        <v>204</v>
      </c>
      <c r="BC744" s="16">
        <v>0</v>
      </c>
      <c r="BE744" s="16">
        <v>0</v>
      </c>
      <c r="BF744" s="16">
        <v>0</v>
      </c>
      <c r="BG744" s="16">
        <v>0</v>
      </c>
      <c r="BH744" s="16">
        <v>0</v>
      </c>
      <c r="BI744" s="16">
        <v>0</v>
      </c>
      <c r="BJ744" s="16">
        <v>0</v>
      </c>
      <c r="BK744" s="16">
        <v>0</v>
      </c>
    </row>
    <row r="745" spans="1:63" x14ac:dyDescent="0.35">
      <c r="A745">
        <v>744</v>
      </c>
      <c r="B745" t="s">
        <v>360</v>
      </c>
      <c r="C745" t="s">
        <v>7658</v>
      </c>
      <c r="D745" s="15" t="s">
        <v>1335</v>
      </c>
      <c r="E745" s="12" t="s">
        <v>93</v>
      </c>
      <c r="G745" s="12" t="s">
        <v>588</v>
      </c>
      <c r="H745" s="12" t="s">
        <v>589</v>
      </c>
      <c r="I745" s="12" t="s">
        <v>1185</v>
      </c>
      <c r="J745" s="12" t="s">
        <v>2402</v>
      </c>
      <c r="K745" s="12" t="s">
        <v>1265</v>
      </c>
      <c r="N745" s="16" t="s">
        <v>206</v>
      </c>
      <c r="O745" s="16" t="s">
        <v>1266</v>
      </c>
      <c r="P745" s="12" t="s">
        <v>1187</v>
      </c>
      <c r="Q745" s="16">
        <v>2023</v>
      </c>
      <c r="R745" s="16">
        <v>0</v>
      </c>
      <c r="S745" s="16">
        <v>0</v>
      </c>
      <c r="T745" s="16">
        <v>0</v>
      </c>
      <c r="V745" s="12" t="s">
        <v>204</v>
      </c>
      <c r="W745" s="12" t="s">
        <v>204</v>
      </c>
      <c r="X745" s="16">
        <v>1</v>
      </c>
      <c r="Y745" s="16">
        <v>0</v>
      </c>
      <c r="Z745" s="16">
        <v>0</v>
      </c>
      <c r="AA745" s="16">
        <f t="shared" si="131"/>
        <v>0</v>
      </c>
      <c r="AB745" s="16">
        <v>0</v>
      </c>
      <c r="AC745" s="16">
        <v>0</v>
      </c>
      <c r="AD745" s="16">
        <f t="shared" si="121"/>
        <v>0</v>
      </c>
      <c r="AE745" s="16">
        <f t="shared" si="122"/>
        <v>0</v>
      </c>
      <c r="AF745" s="16">
        <f t="shared" si="123"/>
        <v>0</v>
      </c>
      <c r="AG745" s="16">
        <f t="shared" si="124"/>
        <v>0</v>
      </c>
      <c r="AH745" s="12">
        <v>0</v>
      </c>
      <c r="AI745" s="16">
        <f t="shared" si="125"/>
        <v>0</v>
      </c>
      <c r="AJ745" s="16">
        <f t="shared" si="126"/>
        <v>0</v>
      </c>
      <c r="AK745" s="16">
        <f t="shared" si="127"/>
        <v>0</v>
      </c>
      <c r="AL745" s="16">
        <f t="shared" si="128"/>
        <v>0</v>
      </c>
      <c r="AM745" s="16">
        <f t="shared" si="129"/>
        <v>0</v>
      </c>
      <c r="AN745" s="16">
        <f t="shared" si="130"/>
        <v>0</v>
      </c>
      <c r="AO745" s="12">
        <v>0</v>
      </c>
      <c r="AP745" s="16" t="s">
        <v>207</v>
      </c>
      <c r="AQ745" s="16" t="s">
        <v>207</v>
      </c>
      <c r="AS745" s="16" t="s">
        <v>2408</v>
      </c>
      <c r="AT745" s="16" t="s">
        <v>2407</v>
      </c>
      <c r="AW745" s="16" t="s">
        <v>593</v>
      </c>
      <c r="AX745" s="16" t="s">
        <v>204</v>
      </c>
      <c r="AY745" s="16" t="s">
        <v>204</v>
      </c>
      <c r="AZ745" s="16" t="s">
        <v>204</v>
      </c>
      <c r="BA745" s="16" t="s">
        <v>204</v>
      </c>
      <c r="BB745" s="16" t="s">
        <v>204</v>
      </c>
      <c r="BC745" s="16">
        <v>0</v>
      </c>
      <c r="BE745" s="16">
        <v>0</v>
      </c>
      <c r="BF745" s="16">
        <v>0</v>
      </c>
      <c r="BG745" s="16">
        <v>0</v>
      </c>
      <c r="BH745" s="16">
        <v>0</v>
      </c>
      <c r="BI745" s="16">
        <v>0</v>
      </c>
      <c r="BJ745" s="16">
        <v>0</v>
      </c>
      <c r="BK745" s="16">
        <v>0</v>
      </c>
    </row>
    <row r="746" spans="1:63" x14ac:dyDescent="0.35">
      <c r="A746">
        <v>745</v>
      </c>
      <c r="B746" t="s">
        <v>360</v>
      </c>
      <c r="C746" t="s">
        <v>7659</v>
      </c>
      <c r="D746" s="15" t="s">
        <v>1336</v>
      </c>
      <c r="E746" s="12" t="s">
        <v>93</v>
      </c>
      <c r="G746" s="12" t="s">
        <v>588</v>
      </c>
      <c r="H746" s="12" t="s">
        <v>589</v>
      </c>
      <c r="I746" s="12" t="s">
        <v>1185</v>
      </c>
      <c r="J746" s="12" t="s">
        <v>2402</v>
      </c>
      <c r="K746" s="12" t="s">
        <v>1265</v>
      </c>
      <c r="N746" s="16" t="s">
        <v>206</v>
      </c>
      <c r="O746" s="16" t="s">
        <v>1266</v>
      </c>
      <c r="P746" s="12" t="s">
        <v>1187</v>
      </c>
      <c r="Q746" s="16">
        <v>2023</v>
      </c>
      <c r="R746" s="16">
        <v>0</v>
      </c>
      <c r="S746" s="16">
        <v>0</v>
      </c>
      <c r="T746" s="16">
        <v>0</v>
      </c>
      <c r="V746" s="12" t="s">
        <v>204</v>
      </c>
      <c r="W746" s="12" t="s">
        <v>204</v>
      </c>
      <c r="X746" s="16">
        <v>1</v>
      </c>
      <c r="Y746" s="16">
        <v>0</v>
      </c>
      <c r="Z746" s="16">
        <v>0</v>
      </c>
      <c r="AA746" s="16">
        <f t="shared" si="131"/>
        <v>0</v>
      </c>
      <c r="AB746" s="16">
        <v>0</v>
      </c>
      <c r="AC746" s="16">
        <v>0</v>
      </c>
      <c r="AD746" s="16">
        <f t="shared" si="121"/>
        <v>0</v>
      </c>
      <c r="AE746" s="16">
        <f t="shared" si="122"/>
        <v>0</v>
      </c>
      <c r="AF746" s="16">
        <f t="shared" si="123"/>
        <v>0</v>
      </c>
      <c r="AG746" s="16">
        <f t="shared" si="124"/>
        <v>0</v>
      </c>
      <c r="AH746" s="12">
        <v>0</v>
      </c>
      <c r="AI746" s="16">
        <f t="shared" si="125"/>
        <v>0</v>
      </c>
      <c r="AJ746" s="16">
        <f t="shared" si="126"/>
        <v>0</v>
      </c>
      <c r="AK746" s="16">
        <f t="shared" si="127"/>
        <v>0</v>
      </c>
      <c r="AL746" s="16">
        <f t="shared" si="128"/>
        <v>0</v>
      </c>
      <c r="AM746" s="16">
        <f t="shared" si="129"/>
        <v>0</v>
      </c>
      <c r="AN746" s="16">
        <f t="shared" si="130"/>
        <v>0</v>
      </c>
      <c r="AO746" s="12">
        <v>0</v>
      </c>
      <c r="AP746" s="16" t="s">
        <v>207</v>
      </c>
      <c r="AQ746" s="16" t="s">
        <v>207</v>
      </c>
      <c r="AS746" s="16" t="s">
        <v>2408</v>
      </c>
      <c r="AT746" s="16" t="s">
        <v>2407</v>
      </c>
      <c r="AW746" s="16" t="s">
        <v>593</v>
      </c>
      <c r="AX746" s="16" t="s">
        <v>204</v>
      </c>
      <c r="AY746" s="16" t="s">
        <v>204</v>
      </c>
      <c r="AZ746" s="16" t="s">
        <v>204</v>
      </c>
      <c r="BA746" s="16" t="s">
        <v>204</v>
      </c>
      <c r="BB746" s="16" t="s">
        <v>204</v>
      </c>
      <c r="BC746" s="16">
        <v>0</v>
      </c>
      <c r="BE746" s="16">
        <v>0</v>
      </c>
      <c r="BF746" s="16">
        <v>0</v>
      </c>
      <c r="BG746" s="16">
        <v>0</v>
      </c>
      <c r="BH746" s="16">
        <v>0</v>
      </c>
      <c r="BI746" s="16">
        <v>0</v>
      </c>
      <c r="BJ746" s="16">
        <v>0</v>
      </c>
      <c r="BK746" s="16">
        <v>0</v>
      </c>
    </row>
    <row r="747" spans="1:63" x14ac:dyDescent="0.35">
      <c r="A747">
        <v>746</v>
      </c>
      <c r="B747" t="s">
        <v>360</v>
      </c>
      <c r="C747" t="s">
        <v>7660</v>
      </c>
      <c r="D747" s="15" t="s">
        <v>1337</v>
      </c>
      <c r="E747" s="12" t="s">
        <v>93</v>
      </c>
      <c r="G747" s="12" t="s">
        <v>588</v>
      </c>
      <c r="H747" s="12" t="s">
        <v>589</v>
      </c>
      <c r="I747" s="12" t="s">
        <v>1185</v>
      </c>
      <c r="J747" s="12" t="s">
        <v>2402</v>
      </c>
      <c r="K747" s="12" t="s">
        <v>1265</v>
      </c>
      <c r="N747" s="16" t="s">
        <v>206</v>
      </c>
      <c r="O747" s="16" t="s">
        <v>1266</v>
      </c>
      <c r="P747" s="12" t="s">
        <v>1187</v>
      </c>
      <c r="Q747" s="16">
        <v>2023</v>
      </c>
      <c r="R747" s="16">
        <v>0</v>
      </c>
      <c r="S747" s="16">
        <v>0</v>
      </c>
      <c r="T747" s="16">
        <v>0</v>
      </c>
      <c r="V747" s="12" t="s">
        <v>204</v>
      </c>
      <c r="W747" s="12" t="s">
        <v>204</v>
      </c>
      <c r="X747" s="16">
        <v>1</v>
      </c>
      <c r="Y747" s="16">
        <v>0</v>
      </c>
      <c r="Z747" s="16">
        <v>0</v>
      </c>
      <c r="AA747" s="16">
        <f t="shared" si="131"/>
        <v>0</v>
      </c>
      <c r="AB747" s="16">
        <v>0</v>
      </c>
      <c r="AC747" s="16">
        <v>0</v>
      </c>
      <c r="AD747" s="16">
        <f t="shared" si="121"/>
        <v>0</v>
      </c>
      <c r="AE747" s="16">
        <f t="shared" si="122"/>
        <v>0</v>
      </c>
      <c r="AF747" s="16">
        <f t="shared" si="123"/>
        <v>0</v>
      </c>
      <c r="AG747" s="16">
        <f t="shared" si="124"/>
        <v>0</v>
      </c>
      <c r="AH747" s="12">
        <v>0</v>
      </c>
      <c r="AI747" s="16">
        <f t="shared" si="125"/>
        <v>0</v>
      </c>
      <c r="AJ747" s="16">
        <f t="shared" si="126"/>
        <v>0</v>
      </c>
      <c r="AK747" s="16">
        <f t="shared" si="127"/>
        <v>0</v>
      </c>
      <c r="AL747" s="16">
        <f t="shared" si="128"/>
        <v>0</v>
      </c>
      <c r="AM747" s="16">
        <f t="shared" si="129"/>
        <v>0</v>
      </c>
      <c r="AN747" s="16">
        <f t="shared" si="130"/>
        <v>0</v>
      </c>
      <c r="AO747" s="12">
        <v>0</v>
      </c>
      <c r="AP747" s="16" t="s">
        <v>207</v>
      </c>
      <c r="AQ747" s="16" t="s">
        <v>207</v>
      </c>
      <c r="AS747" s="16" t="s">
        <v>2408</v>
      </c>
      <c r="AT747" s="16" t="s">
        <v>2407</v>
      </c>
      <c r="AW747" s="16" t="s">
        <v>593</v>
      </c>
      <c r="AX747" s="16" t="s">
        <v>204</v>
      </c>
      <c r="AY747" s="16" t="s">
        <v>204</v>
      </c>
      <c r="AZ747" s="16" t="s">
        <v>204</v>
      </c>
      <c r="BA747" s="16" t="s">
        <v>204</v>
      </c>
      <c r="BB747" s="16" t="s">
        <v>204</v>
      </c>
      <c r="BC747" s="16">
        <v>0</v>
      </c>
      <c r="BE747" s="16">
        <v>0</v>
      </c>
      <c r="BF747" s="16">
        <v>0</v>
      </c>
      <c r="BG747" s="16">
        <v>0</v>
      </c>
      <c r="BH747" s="16">
        <v>0</v>
      </c>
      <c r="BI747" s="16">
        <v>0</v>
      </c>
      <c r="BJ747" s="16">
        <v>0</v>
      </c>
      <c r="BK747" s="16">
        <v>0</v>
      </c>
    </row>
    <row r="748" spans="1:63" x14ac:dyDescent="0.35">
      <c r="A748">
        <v>747</v>
      </c>
      <c r="B748" t="s">
        <v>360</v>
      </c>
      <c r="C748" t="s">
        <v>7661</v>
      </c>
      <c r="D748" s="15" t="s">
        <v>1338</v>
      </c>
      <c r="E748" s="12" t="s">
        <v>93</v>
      </c>
      <c r="G748" s="12" t="s">
        <v>588</v>
      </c>
      <c r="H748" s="12" t="s">
        <v>589</v>
      </c>
      <c r="I748" s="12" t="s">
        <v>1185</v>
      </c>
      <c r="J748" s="12" t="s">
        <v>2402</v>
      </c>
      <c r="K748" s="12" t="s">
        <v>1265</v>
      </c>
      <c r="N748" s="16" t="s">
        <v>206</v>
      </c>
      <c r="O748" s="16" t="s">
        <v>1266</v>
      </c>
      <c r="P748" s="12" t="s">
        <v>1187</v>
      </c>
      <c r="Q748" s="16">
        <v>2023</v>
      </c>
      <c r="R748" s="16">
        <v>0</v>
      </c>
      <c r="S748" s="16">
        <v>0</v>
      </c>
      <c r="T748" s="16">
        <v>0</v>
      </c>
      <c r="V748" s="12" t="s">
        <v>204</v>
      </c>
      <c r="W748" s="12" t="s">
        <v>204</v>
      </c>
      <c r="X748" s="16">
        <v>1</v>
      </c>
      <c r="Y748" s="16">
        <v>0</v>
      </c>
      <c r="Z748" s="16">
        <v>0</v>
      </c>
      <c r="AA748" s="16">
        <f t="shared" si="131"/>
        <v>0</v>
      </c>
      <c r="AB748" s="16">
        <v>0</v>
      </c>
      <c r="AC748" s="16">
        <v>0</v>
      </c>
      <c r="AD748" s="16">
        <f t="shared" si="121"/>
        <v>0</v>
      </c>
      <c r="AE748" s="16">
        <f t="shared" si="122"/>
        <v>0</v>
      </c>
      <c r="AF748" s="16">
        <f t="shared" si="123"/>
        <v>0</v>
      </c>
      <c r="AG748" s="16">
        <f t="shared" si="124"/>
        <v>0</v>
      </c>
      <c r="AH748" s="12">
        <v>0</v>
      </c>
      <c r="AI748" s="16">
        <f t="shared" si="125"/>
        <v>0</v>
      </c>
      <c r="AJ748" s="16">
        <f t="shared" si="126"/>
        <v>0</v>
      </c>
      <c r="AK748" s="16">
        <f t="shared" si="127"/>
        <v>0</v>
      </c>
      <c r="AL748" s="16">
        <f t="shared" si="128"/>
        <v>0</v>
      </c>
      <c r="AM748" s="16">
        <f t="shared" si="129"/>
        <v>0</v>
      </c>
      <c r="AN748" s="16">
        <f t="shared" si="130"/>
        <v>0</v>
      </c>
      <c r="AO748" s="12">
        <v>0</v>
      </c>
      <c r="AP748" s="16" t="s">
        <v>207</v>
      </c>
      <c r="AQ748" s="16" t="s">
        <v>207</v>
      </c>
      <c r="AS748" s="16" t="s">
        <v>2408</v>
      </c>
      <c r="AT748" s="16" t="s">
        <v>2407</v>
      </c>
      <c r="AW748" s="16" t="s">
        <v>593</v>
      </c>
      <c r="AX748" s="16" t="s">
        <v>204</v>
      </c>
      <c r="AY748" s="16" t="s">
        <v>204</v>
      </c>
      <c r="AZ748" s="16" t="s">
        <v>204</v>
      </c>
      <c r="BA748" s="16" t="s">
        <v>204</v>
      </c>
      <c r="BB748" s="16" t="s">
        <v>204</v>
      </c>
      <c r="BC748" s="16">
        <v>0</v>
      </c>
      <c r="BE748" s="16">
        <v>0</v>
      </c>
      <c r="BF748" s="16">
        <v>0</v>
      </c>
      <c r="BG748" s="16">
        <v>0</v>
      </c>
      <c r="BH748" s="16">
        <v>0</v>
      </c>
      <c r="BI748" s="16">
        <v>0</v>
      </c>
      <c r="BJ748" s="16">
        <v>0</v>
      </c>
      <c r="BK748" s="16">
        <v>0</v>
      </c>
    </row>
    <row r="749" spans="1:63" x14ac:dyDescent="0.35">
      <c r="A749">
        <v>748</v>
      </c>
      <c r="B749" t="s">
        <v>360</v>
      </c>
      <c r="C749" t="s">
        <v>7662</v>
      </c>
      <c r="D749" s="15" t="s">
        <v>1339</v>
      </c>
      <c r="E749" s="12" t="s">
        <v>93</v>
      </c>
      <c r="G749" s="12" t="s">
        <v>588</v>
      </c>
      <c r="H749" s="12" t="s">
        <v>589</v>
      </c>
      <c r="I749" s="12" t="s">
        <v>1185</v>
      </c>
      <c r="J749" s="12" t="s">
        <v>2402</v>
      </c>
      <c r="K749" s="12" t="s">
        <v>1265</v>
      </c>
      <c r="N749" s="16" t="s">
        <v>206</v>
      </c>
      <c r="O749" s="16" t="s">
        <v>1266</v>
      </c>
      <c r="P749" s="12" t="s">
        <v>1187</v>
      </c>
      <c r="Q749" s="16">
        <v>2023</v>
      </c>
      <c r="R749" s="16">
        <v>0</v>
      </c>
      <c r="S749" s="16">
        <v>0</v>
      </c>
      <c r="T749" s="16">
        <v>0</v>
      </c>
      <c r="V749" s="12" t="s">
        <v>204</v>
      </c>
      <c r="W749" s="12" t="s">
        <v>204</v>
      </c>
      <c r="X749" s="16">
        <v>1</v>
      </c>
      <c r="Y749" s="16">
        <v>0</v>
      </c>
      <c r="Z749" s="16">
        <v>0</v>
      </c>
      <c r="AA749" s="16">
        <f t="shared" si="131"/>
        <v>0</v>
      </c>
      <c r="AB749" s="16">
        <v>0</v>
      </c>
      <c r="AC749" s="16">
        <v>0</v>
      </c>
      <c r="AD749" s="16">
        <f t="shared" si="121"/>
        <v>0</v>
      </c>
      <c r="AE749" s="16">
        <f t="shared" si="122"/>
        <v>0</v>
      </c>
      <c r="AF749" s="16">
        <f t="shared" si="123"/>
        <v>0</v>
      </c>
      <c r="AG749" s="16">
        <f t="shared" si="124"/>
        <v>0</v>
      </c>
      <c r="AH749" s="12">
        <v>0</v>
      </c>
      <c r="AI749" s="16">
        <f t="shared" si="125"/>
        <v>0</v>
      </c>
      <c r="AJ749" s="16">
        <f t="shared" si="126"/>
        <v>0</v>
      </c>
      <c r="AK749" s="16">
        <f t="shared" si="127"/>
        <v>0</v>
      </c>
      <c r="AL749" s="16">
        <f t="shared" si="128"/>
        <v>0</v>
      </c>
      <c r="AM749" s="16">
        <f t="shared" si="129"/>
        <v>0</v>
      </c>
      <c r="AN749" s="16">
        <f t="shared" si="130"/>
        <v>0</v>
      </c>
      <c r="AO749" s="12">
        <v>0</v>
      </c>
      <c r="AP749" s="16" t="s">
        <v>207</v>
      </c>
      <c r="AQ749" s="16" t="s">
        <v>207</v>
      </c>
      <c r="AS749" s="16" t="s">
        <v>2408</v>
      </c>
      <c r="AT749" s="16" t="s">
        <v>2407</v>
      </c>
      <c r="AW749" s="16" t="s">
        <v>593</v>
      </c>
      <c r="AX749" s="16" t="s">
        <v>204</v>
      </c>
      <c r="AY749" s="16" t="s">
        <v>204</v>
      </c>
      <c r="AZ749" s="16" t="s">
        <v>204</v>
      </c>
      <c r="BA749" s="16" t="s">
        <v>204</v>
      </c>
      <c r="BB749" s="16" t="s">
        <v>204</v>
      </c>
      <c r="BC749" s="16">
        <v>0</v>
      </c>
      <c r="BE749" s="16">
        <v>0</v>
      </c>
      <c r="BF749" s="16">
        <v>0</v>
      </c>
      <c r="BG749" s="16">
        <v>0</v>
      </c>
      <c r="BH749" s="16">
        <v>0</v>
      </c>
      <c r="BI749" s="16">
        <v>0</v>
      </c>
      <c r="BJ749" s="16">
        <v>0</v>
      </c>
      <c r="BK749" s="16">
        <v>0</v>
      </c>
    </row>
    <row r="750" spans="1:63" x14ac:dyDescent="0.35">
      <c r="A750">
        <v>749</v>
      </c>
      <c r="B750" t="s">
        <v>360</v>
      </c>
      <c r="C750" t="s">
        <v>7663</v>
      </c>
      <c r="D750" s="15" t="s">
        <v>1340</v>
      </c>
      <c r="E750" s="12" t="s">
        <v>93</v>
      </c>
      <c r="G750" s="12" t="s">
        <v>588</v>
      </c>
      <c r="H750" s="12" t="s">
        <v>589</v>
      </c>
      <c r="I750" s="12" t="s">
        <v>1185</v>
      </c>
      <c r="J750" s="12" t="s">
        <v>2402</v>
      </c>
      <c r="K750" s="12" t="s">
        <v>1265</v>
      </c>
      <c r="N750" s="16" t="s">
        <v>206</v>
      </c>
      <c r="O750" s="16" t="s">
        <v>1266</v>
      </c>
      <c r="P750" s="12" t="s">
        <v>1187</v>
      </c>
      <c r="Q750" s="16">
        <v>2023</v>
      </c>
      <c r="R750" s="16">
        <v>0</v>
      </c>
      <c r="S750" s="16">
        <v>0</v>
      </c>
      <c r="T750" s="16">
        <v>0</v>
      </c>
      <c r="V750" s="12" t="s">
        <v>204</v>
      </c>
      <c r="W750" s="12" t="s">
        <v>204</v>
      </c>
      <c r="X750" s="16">
        <v>1</v>
      </c>
      <c r="Y750" s="16">
        <v>0</v>
      </c>
      <c r="Z750" s="16">
        <v>0</v>
      </c>
      <c r="AA750" s="16">
        <f t="shared" si="131"/>
        <v>0</v>
      </c>
      <c r="AB750" s="16">
        <v>0</v>
      </c>
      <c r="AC750" s="16">
        <v>0</v>
      </c>
      <c r="AD750" s="16">
        <f t="shared" si="121"/>
        <v>0</v>
      </c>
      <c r="AE750" s="16">
        <f t="shared" si="122"/>
        <v>0</v>
      </c>
      <c r="AF750" s="16">
        <f t="shared" si="123"/>
        <v>0</v>
      </c>
      <c r="AG750" s="16">
        <f t="shared" si="124"/>
        <v>0</v>
      </c>
      <c r="AH750" s="12">
        <v>0</v>
      </c>
      <c r="AI750" s="16">
        <f t="shared" si="125"/>
        <v>0</v>
      </c>
      <c r="AJ750" s="16">
        <f t="shared" si="126"/>
        <v>0</v>
      </c>
      <c r="AK750" s="16">
        <f t="shared" si="127"/>
        <v>0</v>
      </c>
      <c r="AL750" s="16">
        <f t="shared" si="128"/>
        <v>0</v>
      </c>
      <c r="AM750" s="16">
        <f t="shared" si="129"/>
        <v>0</v>
      </c>
      <c r="AN750" s="16">
        <f t="shared" si="130"/>
        <v>0</v>
      </c>
      <c r="AO750" s="12">
        <v>0</v>
      </c>
      <c r="AP750" s="16" t="s">
        <v>207</v>
      </c>
      <c r="AQ750" s="16" t="s">
        <v>207</v>
      </c>
      <c r="AS750" s="16" t="s">
        <v>2408</v>
      </c>
      <c r="AT750" s="16" t="s">
        <v>2407</v>
      </c>
      <c r="AW750" s="16" t="s">
        <v>593</v>
      </c>
      <c r="AX750" s="16" t="s">
        <v>204</v>
      </c>
      <c r="AY750" s="16" t="s">
        <v>204</v>
      </c>
      <c r="AZ750" s="16" t="s">
        <v>204</v>
      </c>
      <c r="BA750" s="16" t="s">
        <v>204</v>
      </c>
      <c r="BB750" s="16" t="s">
        <v>204</v>
      </c>
      <c r="BC750" s="16">
        <v>0</v>
      </c>
      <c r="BE750" s="16">
        <v>0</v>
      </c>
      <c r="BF750" s="16">
        <v>0</v>
      </c>
      <c r="BG750" s="16">
        <v>0</v>
      </c>
      <c r="BH750" s="16">
        <v>0</v>
      </c>
      <c r="BI750" s="16">
        <v>0</v>
      </c>
      <c r="BJ750" s="16">
        <v>0</v>
      </c>
      <c r="BK750" s="16">
        <v>0</v>
      </c>
    </row>
    <row r="751" spans="1:63" x14ac:dyDescent="0.35">
      <c r="A751">
        <v>750</v>
      </c>
      <c r="B751" t="s">
        <v>360</v>
      </c>
      <c r="C751" t="s">
        <v>7664</v>
      </c>
      <c r="D751" s="15" t="s">
        <v>1341</v>
      </c>
      <c r="E751" s="12" t="s">
        <v>93</v>
      </c>
      <c r="G751" s="12" t="s">
        <v>588</v>
      </c>
      <c r="H751" s="12" t="s">
        <v>589</v>
      </c>
      <c r="I751" s="12" t="s">
        <v>1185</v>
      </c>
      <c r="J751" s="12" t="s">
        <v>2402</v>
      </c>
      <c r="K751" s="12" t="s">
        <v>1265</v>
      </c>
      <c r="N751" s="16" t="s">
        <v>206</v>
      </c>
      <c r="O751" s="16" t="s">
        <v>1266</v>
      </c>
      <c r="P751" s="12" t="s">
        <v>1187</v>
      </c>
      <c r="Q751" s="16">
        <v>2023</v>
      </c>
      <c r="R751" s="16">
        <v>0</v>
      </c>
      <c r="S751" s="16">
        <v>0</v>
      </c>
      <c r="T751" s="16">
        <v>0</v>
      </c>
      <c r="V751" s="12" t="s">
        <v>204</v>
      </c>
      <c r="W751" s="12" t="s">
        <v>204</v>
      </c>
      <c r="X751" s="16">
        <v>1</v>
      </c>
      <c r="Y751" s="16">
        <v>0</v>
      </c>
      <c r="Z751" s="16">
        <v>0</v>
      </c>
      <c r="AA751" s="16">
        <f t="shared" si="131"/>
        <v>0</v>
      </c>
      <c r="AB751" s="16">
        <v>0</v>
      </c>
      <c r="AC751" s="16">
        <v>0</v>
      </c>
      <c r="AD751" s="16">
        <f t="shared" si="121"/>
        <v>0</v>
      </c>
      <c r="AE751" s="16">
        <f t="shared" si="122"/>
        <v>0</v>
      </c>
      <c r="AF751" s="16">
        <f t="shared" si="123"/>
        <v>0</v>
      </c>
      <c r="AG751" s="16">
        <f t="shared" si="124"/>
        <v>0</v>
      </c>
      <c r="AH751" s="12">
        <v>0</v>
      </c>
      <c r="AI751" s="16">
        <f t="shared" si="125"/>
        <v>0</v>
      </c>
      <c r="AJ751" s="16">
        <f t="shared" si="126"/>
        <v>0</v>
      </c>
      <c r="AK751" s="16">
        <f t="shared" si="127"/>
        <v>0</v>
      </c>
      <c r="AL751" s="16">
        <f t="shared" si="128"/>
        <v>0</v>
      </c>
      <c r="AM751" s="16">
        <f t="shared" si="129"/>
        <v>0</v>
      </c>
      <c r="AN751" s="16">
        <f t="shared" si="130"/>
        <v>0</v>
      </c>
      <c r="AO751" s="12">
        <v>0</v>
      </c>
      <c r="AP751" s="16" t="s">
        <v>207</v>
      </c>
      <c r="AQ751" s="16" t="s">
        <v>207</v>
      </c>
      <c r="AS751" s="16" t="s">
        <v>2408</v>
      </c>
      <c r="AT751" s="16" t="s">
        <v>2407</v>
      </c>
      <c r="AW751" s="16" t="s">
        <v>593</v>
      </c>
      <c r="AX751" s="16" t="s">
        <v>204</v>
      </c>
      <c r="AY751" s="16" t="s">
        <v>204</v>
      </c>
      <c r="AZ751" s="16" t="s">
        <v>204</v>
      </c>
      <c r="BA751" s="16" t="s">
        <v>204</v>
      </c>
      <c r="BB751" s="16" t="s">
        <v>204</v>
      </c>
      <c r="BC751" s="16">
        <v>0</v>
      </c>
      <c r="BE751" s="16">
        <v>0</v>
      </c>
      <c r="BF751" s="16">
        <v>0</v>
      </c>
      <c r="BG751" s="16">
        <v>0</v>
      </c>
      <c r="BH751" s="16">
        <v>0</v>
      </c>
      <c r="BI751" s="16">
        <v>0</v>
      </c>
      <c r="BJ751" s="16">
        <v>0</v>
      </c>
      <c r="BK751" s="16">
        <v>0</v>
      </c>
    </row>
    <row r="752" spans="1:63" x14ac:dyDescent="0.35">
      <c r="A752">
        <v>751</v>
      </c>
      <c r="B752" t="s">
        <v>360</v>
      </c>
      <c r="C752" t="s">
        <v>7665</v>
      </c>
      <c r="D752" s="15" t="s">
        <v>1342</v>
      </c>
      <c r="E752" s="12" t="s">
        <v>93</v>
      </c>
      <c r="G752" s="12" t="s">
        <v>588</v>
      </c>
      <c r="H752" s="12" t="s">
        <v>589</v>
      </c>
      <c r="I752" s="12" t="s">
        <v>1185</v>
      </c>
      <c r="J752" s="12" t="s">
        <v>2402</v>
      </c>
      <c r="K752" s="12" t="s">
        <v>1265</v>
      </c>
      <c r="N752" s="16" t="s">
        <v>206</v>
      </c>
      <c r="O752" s="16" t="s">
        <v>1266</v>
      </c>
      <c r="P752" s="12" t="s">
        <v>1187</v>
      </c>
      <c r="Q752" s="16">
        <v>2023</v>
      </c>
      <c r="R752" s="16">
        <v>0</v>
      </c>
      <c r="S752" s="16">
        <v>0</v>
      </c>
      <c r="T752" s="16">
        <v>0</v>
      </c>
      <c r="V752" s="12" t="s">
        <v>204</v>
      </c>
      <c r="W752" s="12" t="s">
        <v>204</v>
      </c>
      <c r="X752" s="16">
        <v>1</v>
      </c>
      <c r="Y752" s="16">
        <v>0</v>
      </c>
      <c r="Z752" s="16">
        <v>0</v>
      </c>
      <c r="AA752" s="16">
        <f t="shared" si="131"/>
        <v>0</v>
      </c>
      <c r="AB752" s="16">
        <v>0</v>
      </c>
      <c r="AC752" s="16">
        <v>0</v>
      </c>
      <c r="AD752" s="16">
        <f t="shared" si="121"/>
        <v>0</v>
      </c>
      <c r="AE752" s="16">
        <f t="shared" si="122"/>
        <v>0</v>
      </c>
      <c r="AF752" s="16">
        <f t="shared" si="123"/>
        <v>0</v>
      </c>
      <c r="AG752" s="16">
        <f t="shared" si="124"/>
        <v>0</v>
      </c>
      <c r="AH752" s="12">
        <v>0</v>
      </c>
      <c r="AI752" s="16">
        <f t="shared" si="125"/>
        <v>0</v>
      </c>
      <c r="AJ752" s="16">
        <f t="shared" si="126"/>
        <v>0</v>
      </c>
      <c r="AK752" s="16">
        <f t="shared" si="127"/>
        <v>0</v>
      </c>
      <c r="AL752" s="16">
        <f t="shared" si="128"/>
        <v>0</v>
      </c>
      <c r="AM752" s="16">
        <f t="shared" si="129"/>
        <v>0</v>
      </c>
      <c r="AN752" s="16">
        <f t="shared" si="130"/>
        <v>0</v>
      </c>
      <c r="AO752" s="12">
        <v>0</v>
      </c>
      <c r="AP752" s="16" t="s">
        <v>207</v>
      </c>
      <c r="AQ752" s="16" t="s">
        <v>207</v>
      </c>
      <c r="AS752" s="16" t="s">
        <v>2408</v>
      </c>
      <c r="AT752" s="16" t="s">
        <v>2407</v>
      </c>
      <c r="AW752" s="16" t="s">
        <v>593</v>
      </c>
      <c r="AX752" s="16" t="s">
        <v>204</v>
      </c>
      <c r="AY752" s="16" t="s">
        <v>204</v>
      </c>
      <c r="AZ752" s="16" t="s">
        <v>204</v>
      </c>
      <c r="BA752" s="16" t="s">
        <v>204</v>
      </c>
      <c r="BB752" s="16" t="s">
        <v>204</v>
      </c>
      <c r="BC752" s="16">
        <v>0</v>
      </c>
      <c r="BE752" s="16">
        <v>0</v>
      </c>
      <c r="BF752" s="16">
        <v>0</v>
      </c>
      <c r="BG752" s="16">
        <v>0</v>
      </c>
      <c r="BH752" s="16">
        <v>0</v>
      </c>
      <c r="BI752" s="16">
        <v>0</v>
      </c>
      <c r="BJ752" s="16">
        <v>0</v>
      </c>
      <c r="BK752" s="16">
        <v>0</v>
      </c>
    </row>
    <row r="753" spans="1:63" x14ac:dyDescent="0.35">
      <c r="A753">
        <v>752</v>
      </c>
      <c r="B753" t="s">
        <v>360</v>
      </c>
      <c r="C753" t="s">
        <v>7666</v>
      </c>
      <c r="D753" s="15" t="s">
        <v>1343</v>
      </c>
      <c r="E753" s="12" t="s">
        <v>93</v>
      </c>
      <c r="G753" s="12" t="s">
        <v>588</v>
      </c>
      <c r="H753" s="12" t="s">
        <v>589</v>
      </c>
      <c r="I753" s="12" t="s">
        <v>1185</v>
      </c>
      <c r="J753" s="12" t="s">
        <v>2402</v>
      </c>
      <c r="K753" s="12" t="s">
        <v>1265</v>
      </c>
      <c r="N753" s="16" t="s">
        <v>206</v>
      </c>
      <c r="O753" s="16" t="s">
        <v>1266</v>
      </c>
      <c r="P753" s="12" t="s">
        <v>1187</v>
      </c>
      <c r="Q753" s="16">
        <v>2023</v>
      </c>
      <c r="R753" s="16">
        <v>0</v>
      </c>
      <c r="S753" s="16">
        <v>0</v>
      </c>
      <c r="T753" s="16">
        <v>0</v>
      </c>
      <c r="V753" s="12" t="s">
        <v>204</v>
      </c>
      <c r="W753" s="12" t="s">
        <v>204</v>
      </c>
      <c r="X753" s="16">
        <v>1</v>
      </c>
      <c r="Y753" s="16">
        <v>0</v>
      </c>
      <c r="Z753" s="16">
        <v>0</v>
      </c>
      <c r="AA753" s="16">
        <f t="shared" si="131"/>
        <v>0</v>
      </c>
      <c r="AB753" s="16">
        <v>0</v>
      </c>
      <c r="AC753" s="16">
        <v>0</v>
      </c>
      <c r="AD753" s="16">
        <f t="shared" si="121"/>
        <v>0</v>
      </c>
      <c r="AE753" s="16">
        <f t="shared" si="122"/>
        <v>0</v>
      </c>
      <c r="AF753" s="16">
        <f t="shared" si="123"/>
        <v>0</v>
      </c>
      <c r="AG753" s="16">
        <f t="shared" si="124"/>
        <v>0</v>
      </c>
      <c r="AH753" s="12">
        <v>0</v>
      </c>
      <c r="AI753" s="16">
        <f t="shared" si="125"/>
        <v>0</v>
      </c>
      <c r="AJ753" s="16">
        <f t="shared" si="126"/>
        <v>0</v>
      </c>
      <c r="AK753" s="16">
        <f t="shared" si="127"/>
        <v>0</v>
      </c>
      <c r="AL753" s="16">
        <f t="shared" si="128"/>
        <v>0</v>
      </c>
      <c r="AM753" s="16">
        <f t="shared" si="129"/>
        <v>0</v>
      </c>
      <c r="AN753" s="16">
        <f t="shared" si="130"/>
        <v>0</v>
      </c>
      <c r="AO753" s="12">
        <v>0</v>
      </c>
      <c r="AP753" s="16" t="s">
        <v>207</v>
      </c>
      <c r="AQ753" s="16" t="s">
        <v>207</v>
      </c>
      <c r="AS753" s="16" t="s">
        <v>2408</v>
      </c>
      <c r="AT753" s="16" t="s">
        <v>2407</v>
      </c>
      <c r="AW753" s="16" t="s">
        <v>593</v>
      </c>
      <c r="AX753" s="16" t="s">
        <v>204</v>
      </c>
      <c r="AY753" s="16" t="s">
        <v>204</v>
      </c>
      <c r="AZ753" s="16" t="s">
        <v>204</v>
      </c>
      <c r="BA753" s="16" t="s">
        <v>204</v>
      </c>
      <c r="BB753" s="16" t="s">
        <v>204</v>
      </c>
      <c r="BC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</row>
    <row r="754" spans="1:63" x14ac:dyDescent="0.35">
      <c r="A754">
        <v>753</v>
      </c>
      <c r="B754" t="s">
        <v>360</v>
      </c>
      <c r="C754" t="s">
        <v>7667</v>
      </c>
      <c r="D754" s="15" t="s">
        <v>1344</v>
      </c>
      <c r="E754" s="12" t="s">
        <v>93</v>
      </c>
      <c r="G754" s="12" t="s">
        <v>588</v>
      </c>
      <c r="H754" s="12" t="s">
        <v>589</v>
      </c>
      <c r="I754" s="12" t="s">
        <v>1185</v>
      </c>
      <c r="J754" s="12" t="s">
        <v>2402</v>
      </c>
      <c r="K754" s="12" t="s">
        <v>1265</v>
      </c>
      <c r="N754" s="16" t="s">
        <v>206</v>
      </c>
      <c r="O754" s="16" t="s">
        <v>1266</v>
      </c>
      <c r="P754" s="12" t="s">
        <v>1187</v>
      </c>
      <c r="Q754" s="16">
        <v>2023</v>
      </c>
      <c r="R754" s="16">
        <v>0</v>
      </c>
      <c r="S754" s="16">
        <v>0</v>
      </c>
      <c r="T754" s="16">
        <v>0</v>
      </c>
      <c r="V754" s="12" t="s">
        <v>204</v>
      </c>
      <c r="W754" s="12" t="s">
        <v>204</v>
      </c>
      <c r="X754" s="16">
        <v>1</v>
      </c>
      <c r="Y754" s="16">
        <v>0</v>
      </c>
      <c r="Z754" s="16">
        <v>0</v>
      </c>
      <c r="AA754" s="16">
        <f t="shared" si="131"/>
        <v>0</v>
      </c>
      <c r="AB754" s="16">
        <v>0</v>
      </c>
      <c r="AC754" s="16">
        <v>0</v>
      </c>
      <c r="AD754" s="16">
        <f t="shared" si="121"/>
        <v>0</v>
      </c>
      <c r="AE754" s="16">
        <f t="shared" si="122"/>
        <v>0</v>
      </c>
      <c r="AF754" s="16">
        <f t="shared" si="123"/>
        <v>0</v>
      </c>
      <c r="AG754" s="16">
        <f t="shared" si="124"/>
        <v>0</v>
      </c>
      <c r="AH754" s="12">
        <v>0</v>
      </c>
      <c r="AI754" s="16">
        <f t="shared" si="125"/>
        <v>0</v>
      </c>
      <c r="AJ754" s="16">
        <f t="shared" si="126"/>
        <v>0</v>
      </c>
      <c r="AK754" s="16">
        <f t="shared" si="127"/>
        <v>0</v>
      </c>
      <c r="AL754" s="16">
        <f t="shared" si="128"/>
        <v>0</v>
      </c>
      <c r="AM754" s="16">
        <f t="shared" si="129"/>
        <v>0</v>
      </c>
      <c r="AN754" s="16">
        <f t="shared" si="130"/>
        <v>0</v>
      </c>
      <c r="AO754" s="12">
        <v>0</v>
      </c>
      <c r="AP754" s="16" t="s">
        <v>207</v>
      </c>
      <c r="AQ754" s="16" t="s">
        <v>207</v>
      </c>
      <c r="AS754" s="16" t="s">
        <v>2408</v>
      </c>
      <c r="AT754" s="16" t="s">
        <v>2407</v>
      </c>
      <c r="AW754" s="16" t="s">
        <v>593</v>
      </c>
      <c r="AX754" s="16" t="s">
        <v>204</v>
      </c>
      <c r="AY754" s="16" t="s">
        <v>204</v>
      </c>
      <c r="AZ754" s="16" t="s">
        <v>204</v>
      </c>
      <c r="BA754" s="16" t="s">
        <v>204</v>
      </c>
      <c r="BB754" s="16" t="s">
        <v>204</v>
      </c>
      <c r="BC754" s="16">
        <v>0</v>
      </c>
      <c r="BE754" s="16">
        <v>0</v>
      </c>
      <c r="BF754" s="16">
        <v>0</v>
      </c>
      <c r="BG754" s="16">
        <v>0</v>
      </c>
      <c r="BH754" s="16">
        <v>0</v>
      </c>
      <c r="BI754" s="16">
        <v>0</v>
      </c>
      <c r="BJ754" s="16">
        <v>0</v>
      </c>
      <c r="BK754" s="16">
        <v>0</v>
      </c>
    </row>
    <row r="755" spans="1:63" x14ac:dyDescent="0.35">
      <c r="A755">
        <v>754</v>
      </c>
      <c r="B755" t="s">
        <v>360</v>
      </c>
      <c r="C755" t="s">
        <v>7668</v>
      </c>
      <c r="D755" s="15" t="s">
        <v>1345</v>
      </c>
      <c r="E755" s="12" t="s">
        <v>93</v>
      </c>
      <c r="G755" s="12" t="s">
        <v>588</v>
      </c>
      <c r="H755" s="12" t="s">
        <v>589</v>
      </c>
      <c r="I755" s="12" t="s">
        <v>1185</v>
      </c>
      <c r="J755" s="12" t="s">
        <v>2402</v>
      </c>
      <c r="K755" s="12" t="s">
        <v>1265</v>
      </c>
      <c r="N755" s="16" t="s">
        <v>206</v>
      </c>
      <c r="O755" s="16" t="s">
        <v>1266</v>
      </c>
      <c r="P755" s="12" t="s">
        <v>1187</v>
      </c>
      <c r="Q755" s="16">
        <v>2023</v>
      </c>
      <c r="R755" s="16">
        <v>0</v>
      </c>
      <c r="S755" s="16">
        <v>0</v>
      </c>
      <c r="T755" s="16">
        <v>0</v>
      </c>
      <c r="V755" s="12" t="s">
        <v>204</v>
      </c>
      <c r="W755" s="12" t="s">
        <v>204</v>
      </c>
      <c r="X755" s="16">
        <v>1</v>
      </c>
      <c r="Y755" s="16">
        <v>0</v>
      </c>
      <c r="Z755" s="16">
        <v>0</v>
      </c>
      <c r="AA755" s="16">
        <f t="shared" si="131"/>
        <v>0</v>
      </c>
      <c r="AB755" s="16">
        <v>0</v>
      </c>
      <c r="AC755" s="16">
        <v>0</v>
      </c>
      <c r="AD755" s="16">
        <f t="shared" si="121"/>
        <v>0</v>
      </c>
      <c r="AE755" s="16">
        <f t="shared" si="122"/>
        <v>0</v>
      </c>
      <c r="AF755" s="16">
        <f t="shared" si="123"/>
        <v>0</v>
      </c>
      <c r="AG755" s="16">
        <f t="shared" si="124"/>
        <v>0</v>
      </c>
      <c r="AH755" s="12">
        <v>0</v>
      </c>
      <c r="AI755" s="16">
        <f t="shared" si="125"/>
        <v>0</v>
      </c>
      <c r="AJ755" s="16">
        <f t="shared" si="126"/>
        <v>0</v>
      </c>
      <c r="AK755" s="16">
        <f t="shared" si="127"/>
        <v>0</v>
      </c>
      <c r="AL755" s="16">
        <f t="shared" si="128"/>
        <v>0</v>
      </c>
      <c r="AM755" s="16">
        <f t="shared" si="129"/>
        <v>0</v>
      </c>
      <c r="AN755" s="16">
        <f t="shared" si="130"/>
        <v>0</v>
      </c>
      <c r="AO755" s="12">
        <v>0</v>
      </c>
      <c r="AP755" s="16" t="s">
        <v>207</v>
      </c>
      <c r="AQ755" s="16" t="s">
        <v>207</v>
      </c>
      <c r="AS755" s="16" t="s">
        <v>2408</v>
      </c>
      <c r="AT755" s="16" t="s">
        <v>2407</v>
      </c>
      <c r="AW755" s="16" t="s">
        <v>593</v>
      </c>
      <c r="AX755" s="16" t="s">
        <v>204</v>
      </c>
      <c r="AY755" s="16" t="s">
        <v>204</v>
      </c>
      <c r="AZ755" s="16" t="s">
        <v>204</v>
      </c>
      <c r="BA755" s="16" t="s">
        <v>204</v>
      </c>
      <c r="BB755" s="16" t="s">
        <v>204</v>
      </c>
      <c r="BC755" s="16">
        <v>0</v>
      </c>
      <c r="BE755" s="16">
        <v>0</v>
      </c>
      <c r="BF755" s="16">
        <v>0</v>
      </c>
      <c r="BG755" s="16">
        <v>0</v>
      </c>
      <c r="BH755" s="16">
        <v>0</v>
      </c>
      <c r="BI755" s="16">
        <v>0</v>
      </c>
      <c r="BJ755" s="16">
        <v>0</v>
      </c>
      <c r="BK755" s="16">
        <v>0</v>
      </c>
    </row>
    <row r="756" spans="1:63" x14ac:dyDescent="0.35">
      <c r="A756">
        <v>755</v>
      </c>
      <c r="B756" t="s">
        <v>360</v>
      </c>
      <c r="C756" t="s">
        <v>7669</v>
      </c>
      <c r="D756" s="15" t="s">
        <v>1346</v>
      </c>
      <c r="E756" s="12" t="s">
        <v>93</v>
      </c>
      <c r="G756" s="12" t="s">
        <v>588</v>
      </c>
      <c r="H756" s="12" t="s">
        <v>589</v>
      </c>
      <c r="I756" s="12" t="s">
        <v>1185</v>
      </c>
      <c r="J756" s="12" t="s">
        <v>2402</v>
      </c>
      <c r="K756" s="12" t="s">
        <v>1265</v>
      </c>
      <c r="N756" s="16" t="s">
        <v>206</v>
      </c>
      <c r="O756" s="16" t="s">
        <v>1266</v>
      </c>
      <c r="P756" s="12" t="s">
        <v>1187</v>
      </c>
      <c r="Q756" s="16">
        <v>2023</v>
      </c>
      <c r="R756" s="16">
        <v>0</v>
      </c>
      <c r="S756" s="16">
        <v>0</v>
      </c>
      <c r="T756" s="16">
        <v>0</v>
      </c>
      <c r="V756" s="12" t="s">
        <v>204</v>
      </c>
      <c r="W756" s="12" t="s">
        <v>204</v>
      </c>
      <c r="X756" s="16">
        <v>1</v>
      </c>
      <c r="Y756" s="16">
        <v>0</v>
      </c>
      <c r="Z756" s="16">
        <v>0</v>
      </c>
      <c r="AA756" s="16">
        <f t="shared" si="131"/>
        <v>0</v>
      </c>
      <c r="AB756" s="16">
        <v>0</v>
      </c>
      <c r="AC756" s="16">
        <v>0</v>
      </c>
      <c r="AD756" s="16">
        <f t="shared" si="121"/>
        <v>0</v>
      </c>
      <c r="AE756" s="16">
        <f t="shared" si="122"/>
        <v>0</v>
      </c>
      <c r="AF756" s="16">
        <f t="shared" si="123"/>
        <v>0</v>
      </c>
      <c r="AG756" s="16">
        <f t="shared" si="124"/>
        <v>0</v>
      </c>
      <c r="AH756" s="12">
        <v>0</v>
      </c>
      <c r="AI756" s="16">
        <f t="shared" si="125"/>
        <v>0</v>
      </c>
      <c r="AJ756" s="16">
        <f t="shared" si="126"/>
        <v>0</v>
      </c>
      <c r="AK756" s="16">
        <f t="shared" si="127"/>
        <v>0</v>
      </c>
      <c r="AL756" s="16">
        <f t="shared" si="128"/>
        <v>0</v>
      </c>
      <c r="AM756" s="16">
        <f t="shared" si="129"/>
        <v>0</v>
      </c>
      <c r="AN756" s="16">
        <f t="shared" si="130"/>
        <v>0</v>
      </c>
      <c r="AO756" s="12">
        <v>0</v>
      </c>
      <c r="AP756" s="16" t="s">
        <v>207</v>
      </c>
      <c r="AQ756" s="16" t="s">
        <v>207</v>
      </c>
      <c r="AS756" s="16" t="s">
        <v>2408</v>
      </c>
      <c r="AT756" s="16" t="s">
        <v>2407</v>
      </c>
      <c r="AW756" s="16" t="s">
        <v>593</v>
      </c>
      <c r="AX756" s="16" t="s">
        <v>204</v>
      </c>
      <c r="AY756" s="16" t="s">
        <v>204</v>
      </c>
      <c r="AZ756" s="16" t="s">
        <v>204</v>
      </c>
      <c r="BA756" s="16" t="s">
        <v>204</v>
      </c>
      <c r="BB756" s="16" t="s">
        <v>204</v>
      </c>
      <c r="BC756" s="16">
        <v>0</v>
      </c>
      <c r="BE756" s="16">
        <v>0</v>
      </c>
      <c r="BF756" s="16">
        <v>0</v>
      </c>
      <c r="BG756" s="16">
        <v>0</v>
      </c>
      <c r="BH756" s="16">
        <v>0</v>
      </c>
      <c r="BI756" s="16">
        <v>0</v>
      </c>
      <c r="BJ756" s="16">
        <v>0</v>
      </c>
      <c r="BK756" s="16">
        <v>0</v>
      </c>
    </row>
    <row r="757" spans="1:63" x14ac:dyDescent="0.35">
      <c r="A757">
        <v>756</v>
      </c>
      <c r="B757" t="s">
        <v>360</v>
      </c>
      <c r="C757" t="s">
        <v>7670</v>
      </c>
      <c r="D757" s="15" t="s">
        <v>1347</v>
      </c>
      <c r="E757" s="12" t="s">
        <v>93</v>
      </c>
      <c r="G757" s="12" t="s">
        <v>588</v>
      </c>
      <c r="H757" s="12" t="s">
        <v>589</v>
      </c>
      <c r="I757" s="12" t="s">
        <v>1185</v>
      </c>
      <c r="J757" s="12" t="s">
        <v>2402</v>
      </c>
      <c r="K757" s="12" t="s">
        <v>1265</v>
      </c>
      <c r="N757" s="16" t="s">
        <v>206</v>
      </c>
      <c r="O757" s="16" t="s">
        <v>1266</v>
      </c>
      <c r="P757" s="12" t="s">
        <v>1187</v>
      </c>
      <c r="Q757" s="16">
        <v>2023</v>
      </c>
      <c r="R757" s="16">
        <v>0</v>
      </c>
      <c r="S757" s="16">
        <v>0</v>
      </c>
      <c r="T757" s="16">
        <v>0</v>
      </c>
      <c r="V757" s="12" t="s">
        <v>204</v>
      </c>
      <c r="W757" s="12" t="s">
        <v>204</v>
      </c>
      <c r="X757" s="16">
        <v>1</v>
      </c>
      <c r="Y757" s="16">
        <v>0</v>
      </c>
      <c r="Z757" s="16">
        <v>0</v>
      </c>
      <c r="AA757" s="16">
        <f t="shared" si="131"/>
        <v>0</v>
      </c>
      <c r="AB757" s="16">
        <v>0</v>
      </c>
      <c r="AC757" s="16">
        <v>0</v>
      </c>
      <c r="AD757" s="16">
        <f t="shared" si="121"/>
        <v>0</v>
      </c>
      <c r="AE757" s="16">
        <f t="shared" si="122"/>
        <v>0</v>
      </c>
      <c r="AF757" s="16">
        <f t="shared" si="123"/>
        <v>0</v>
      </c>
      <c r="AG757" s="16">
        <f t="shared" si="124"/>
        <v>0</v>
      </c>
      <c r="AH757" s="12">
        <v>0</v>
      </c>
      <c r="AI757" s="16">
        <f t="shared" si="125"/>
        <v>0</v>
      </c>
      <c r="AJ757" s="16">
        <f t="shared" si="126"/>
        <v>0</v>
      </c>
      <c r="AK757" s="16">
        <f t="shared" si="127"/>
        <v>0</v>
      </c>
      <c r="AL757" s="16">
        <f t="shared" si="128"/>
        <v>0</v>
      </c>
      <c r="AM757" s="16">
        <f t="shared" si="129"/>
        <v>0</v>
      </c>
      <c r="AN757" s="16">
        <f t="shared" si="130"/>
        <v>0</v>
      </c>
      <c r="AO757" s="12">
        <v>0</v>
      </c>
      <c r="AP757" s="16" t="s">
        <v>207</v>
      </c>
      <c r="AQ757" s="16" t="s">
        <v>207</v>
      </c>
      <c r="AS757" s="16" t="s">
        <v>2408</v>
      </c>
      <c r="AT757" s="16" t="s">
        <v>2407</v>
      </c>
      <c r="AW757" s="16" t="s">
        <v>593</v>
      </c>
      <c r="AX757" s="16" t="s">
        <v>204</v>
      </c>
      <c r="AY757" s="16" t="s">
        <v>204</v>
      </c>
      <c r="AZ757" s="16" t="s">
        <v>204</v>
      </c>
      <c r="BA757" s="16" t="s">
        <v>204</v>
      </c>
      <c r="BB757" s="16" t="s">
        <v>204</v>
      </c>
      <c r="BC757" s="16">
        <v>0</v>
      </c>
      <c r="BE757" s="16">
        <v>0</v>
      </c>
      <c r="BF757" s="16">
        <v>0</v>
      </c>
      <c r="BG757" s="16">
        <v>0</v>
      </c>
      <c r="BH757" s="16">
        <v>0</v>
      </c>
      <c r="BI757" s="16">
        <v>0</v>
      </c>
      <c r="BJ757" s="16">
        <v>0</v>
      </c>
      <c r="BK757" s="16">
        <v>0</v>
      </c>
    </row>
    <row r="758" spans="1:63" x14ac:dyDescent="0.35">
      <c r="A758">
        <v>757</v>
      </c>
      <c r="B758" t="s">
        <v>360</v>
      </c>
      <c r="C758" t="s">
        <v>7671</v>
      </c>
      <c r="D758" s="15" t="s">
        <v>1348</v>
      </c>
      <c r="E758" s="12" t="s">
        <v>93</v>
      </c>
      <c r="G758" s="12" t="s">
        <v>588</v>
      </c>
      <c r="H758" s="12" t="s">
        <v>589</v>
      </c>
      <c r="I758" s="12" t="s">
        <v>1185</v>
      </c>
      <c r="J758" s="12" t="s">
        <v>2402</v>
      </c>
      <c r="K758" s="12" t="s">
        <v>1265</v>
      </c>
      <c r="N758" s="16" t="s">
        <v>206</v>
      </c>
      <c r="O758" s="16" t="s">
        <v>1266</v>
      </c>
      <c r="P758" s="12" t="s">
        <v>1187</v>
      </c>
      <c r="Q758" s="16">
        <v>2023</v>
      </c>
      <c r="R758" s="16">
        <v>0</v>
      </c>
      <c r="S758" s="16">
        <v>0</v>
      </c>
      <c r="T758" s="16">
        <v>0</v>
      </c>
      <c r="V758" s="12" t="s">
        <v>204</v>
      </c>
      <c r="W758" s="12" t="s">
        <v>204</v>
      </c>
      <c r="X758" s="16">
        <v>1</v>
      </c>
      <c r="Y758" s="16">
        <v>0</v>
      </c>
      <c r="Z758" s="16">
        <v>0</v>
      </c>
      <c r="AA758" s="16">
        <f t="shared" si="131"/>
        <v>0</v>
      </c>
      <c r="AB758" s="16">
        <v>0</v>
      </c>
      <c r="AC758" s="16">
        <v>0</v>
      </c>
      <c r="AD758" s="16">
        <f t="shared" si="121"/>
        <v>0</v>
      </c>
      <c r="AE758" s="16">
        <f t="shared" si="122"/>
        <v>0</v>
      </c>
      <c r="AF758" s="16">
        <f t="shared" si="123"/>
        <v>0</v>
      </c>
      <c r="AG758" s="16">
        <f t="shared" si="124"/>
        <v>0</v>
      </c>
      <c r="AH758" s="12">
        <v>0</v>
      </c>
      <c r="AI758" s="16">
        <f t="shared" si="125"/>
        <v>0</v>
      </c>
      <c r="AJ758" s="16">
        <f t="shared" si="126"/>
        <v>0</v>
      </c>
      <c r="AK758" s="16">
        <f t="shared" si="127"/>
        <v>0</v>
      </c>
      <c r="AL758" s="16">
        <f t="shared" si="128"/>
        <v>0</v>
      </c>
      <c r="AM758" s="16">
        <f t="shared" si="129"/>
        <v>0</v>
      </c>
      <c r="AN758" s="16">
        <f t="shared" si="130"/>
        <v>0</v>
      </c>
      <c r="AO758" s="12">
        <v>0</v>
      </c>
      <c r="AP758" s="16" t="s">
        <v>207</v>
      </c>
      <c r="AQ758" s="16" t="s">
        <v>207</v>
      </c>
      <c r="AS758" s="16" t="s">
        <v>2408</v>
      </c>
      <c r="AT758" s="16" t="s">
        <v>2407</v>
      </c>
      <c r="AW758" s="16" t="s">
        <v>593</v>
      </c>
      <c r="AX758" s="16" t="s">
        <v>204</v>
      </c>
      <c r="AY758" s="16" t="s">
        <v>204</v>
      </c>
      <c r="AZ758" s="16" t="s">
        <v>204</v>
      </c>
      <c r="BA758" s="16" t="s">
        <v>204</v>
      </c>
      <c r="BB758" s="16" t="s">
        <v>204</v>
      </c>
      <c r="BC758" s="16">
        <v>0</v>
      </c>
      <c r="BE758" s="16">
        <v>0</v>
      </c>
      <c r="BF758" s="16">
        <v>0</v>
      </c>
      <c r="BG758" s="16">
        <v>0</v>
      </c>
      <c r="BH758" s="16">
        <v>0</v>
      </c>
      <c r="BI758" s="16">
        <v>0</v>
      </c>
      <c r="BJ758" s="16">
        <v>0</v>
      </c>
      <c r="BK758" s="16">
        <v>0</v>
      </c>
    </row>
    <row r="759" spans="1:63" x14ac:dyDescent="0.35">
      <c r="A759">
        <v>758</v>
      </c>
      <c r="B759" t="s">
        <v>360</v>
      </c>
      <c r="C759" t="s">
        <v>7672</v>
      </c>
      <c r="D759" s="15" t="s">
        <v>1349</v>
      </c>
      <c r="E759" s="12" t="s">
        <v>93</v>
      </c>
      <c r="G759" s="12" t="s">
        <v>588</v>
      </c>
      <c r="H759" s="12" t="s">
        <v>589</v>
      </c>
      <c r="I759" s="12" t="s">
        <v>1185</v>
      </c>
      <c r="J759" s="12" t="s">
        <v>2402</v>
      </c>
      <c r="K759" s="12" t="s">
        <v>1265</v>
      </c>
      <c r="N759" s="16" t="s">
        <v>206</v>
      </c>
      <c r="O759" s="16" t="s">
        <v>1266</v>
      </c>
      <c r="P759" s="12" t="s">
        <v>1187</v>
      </c>
      <c r="Q759" s="16">
        <v>2023</v>
      </c>
      <c r="R759" s="16">
        <v>0</v>
      </c>
      <c r="S759" s="16">
        <v>0</v>
      </c>
      <c r="T759" s="16">
        <v>0</v>
      </c>
      <c r="V759" s="12" t="s">
        <v>204</v>
      </c>
      <c r="W759" s="12" t="s">
        <v>204</v>
      </c>
      <c r="X759" s="16">
        <v>1</v>
      </c>
      <c r="Y759" s="16">
        <v>0</v>
      </c>
      <c r="Z759" s="16">
        <v>0</v>
      </c>
      <c r="AA759" s="16">
        <f t="shared" si="131"/>
        <v>0</v>
      </c>
      <c r="AB759" s="16">
        <v>0</v>
      </c>
      <c r="AC759" s="16">
        <v>0</v>
      </c>
      <c r="AD759" s="16">
        <f t="shared" si="121"/>
        <v>0</v>
      </c>
      <c r="AE759" s="16">
        <f t="shared" si="122"/>
        <v>0</v>
      </c>
      <c r="AF759" s="16">
        <f t="shared" si="123"/>
        <v>0</v>
      </c>
      <c r="AG759" s="16">
        <f t="shared" si="124"/>
        <v>0</v>
      </c>
      <c r="AH759" s="12">
        <v>0</v>
      </c>
      <c r="AI759" s="16">
        <f t="shared" si="125"/>
        <v>0</v>
      </c>
      <c r="AJ759" s="16">
        <f t="shared" si="126"/>
        <v>0</v>
      </c>
      <c r="AK759" s="16">
        <f t="shared" si="127"/>
        <v>0</v>
      </c>
      <c r="AL759" s="16">
        <f t="shared" si="128"/>
        <v>0</v>
      </c>
      <c r="AM759" s="16">
        <f t="shared" si="129"/>
        <v>0</v>
      </c>
      <c r="AN759" s="16">
        <f t="shared" si="130"/>
        <v>0</v>
      </c>
      <c r="AO759" s="12">
        <v>0</v>
      </c>
      <c r="AP759" s="16" t="s">
        <v>207</v>
      </c>
      <c r="AQ759" s="16" t="s">
        <v>207</v>
      </c>
      <c r="AS759" s="16" t="s">
        <v>2408</v>
      </c>
      <c r="AT759" s="16" t="s">
        <v>2407</v>
      </c>
      <c r="AW759" s="16" t="s">
        <v>593</v>
      </c>
      <c r="AX759" s="16" t="s">
        <v>204</v>
      </c>
      <c r="AY759" s="16" t="s">
        <v>204</v>
      </c>
      <c r="AZ759" s="16" t="s">
        <v>204</v>
      </c>
      <c r="BA759" s="16" t="s">
        <v>204</v>
      </c>
      <c r="BB759" s="16" t="s">
        <v>204</v>
      </c>
      <c r="BC759" s="16">
        <v>0</v>
      </c>
      <c r="BE759" s="16">
        <v>0</v>
      </c>
      <c r="BF759" s="16">
        <v>0</v>
      </c>
      <c r="BG759" s="16">
        <v>0</v>
      </c>
      <c r="BH759" s="16">
        <v>0</v>
      </c>
      <c r="BI759" s="16">
        <v>0</v>
      </c>
      <c r="BJ759" s="16">
        <v>0</v>
      </c>
      <c r="BK759" s="16">
        <v>0</v>
      </c>
    </row>
    <row r="760" spans="1:63" x14ac:dyDescent="0.35">
      <c r="A760">
        <v>759</v>
      </c>
      <c r="B760" t="s">
        <v>360</v>
      </c>
      <c r="C760" t="s">
        <v>7673</v>
      </c>
      <c r="D760" s="15" t="s">
        <v>1350</v>
      </c>
      <c r="E760" s="12" t="s">
        <v>93</v>
      </c>
      <c r="G760" s="12" t="s">
        <v>588</v>
      </c>
      <c r="H760" s="12" t="s">
        <v>589</v>
      </c>
      <c r="I760" s="12" t="s">
        <v>1185</v>
      </c>
      <c r="J760" s="12" t="s">
        <v>2402</v>
      </c>
      <c r="K760" s="12" t="s">
        <v>1265</v>
      </c>
      <c r="N760" s="16" t="s">
        <v>206</v>
      </c>
      <c r="O760" s="16" t="s">
        <v>1266</v>
      </c>
      <c r="P760" s="12" t="s">
        <v>1187</v>
      </c>
      <c r="Q760" s="16">
        <v>2023</v>
      </c>
      <c r="R760" s="16">
        <v>0</v>
      </c>
      <c r="S760" s="16">
        <v>0</v>
      </c>
      <c r="T760" s="16">
        <v>0</v>
      </c>
      <c r="V760" s="12" t="s">
        <v>204</v>
      </c>
      <c r="W760" s="12" t="s">
        <v>204</v>
      </c>
      <c r="X760" s="16">
        <v>1</v>
      </c>
      <c r="Y760" s="16">
        <v>0</v>
      </c>
      <c r="Z760" s="16">
        <v>0</v>
      </c>
      <c r="AA760" s="16">
        <f t="shared" si="131"/>
        <v>0</v>
      </c>
      <c r="AB760" s="16">
        <v>0</v>
      </c>
      <c r="AC760" s="16">
        <v>0</v>
      </c>
      <c r="AD760" s="16">
        <f t="shared" si="121"/>
        <v>0</v>
      </c>
      <c r="AE760" s="16">
        <f t="shared" si="122"/>
        <v>0</v>
      </c>
      <c r="AF760" s="16">
        <f t="shared" si="123"/>
        <v>0</v>
      </c>
      <c r="AG760" s="16">
        <f t="shared" si="124"/>
        <v>0</v>
      </c>
      <c r="AH760" s="12">
        <v>0</v>
      </c>
      <c r="AI760" s="16">
        <f t="shared" si="125"/>
        <v>0</v>
      </c>
      <c r="AJ760" s="16">
        <f t="shared" si="126"/>
        <v>0</v>
      </c>
      <c r="AK760" s="16">
        <f t="shared" si="127"/>
        <v>0</v>
      </c>
      <c r="AL760" s="16">
        <f t="shared" si="128"/>
        <v>0</v>
      </c>
      <c r="AM760" s="16">
        <f t="shared" si="129"/>
        <v>0</v>
      </c>
      <c r="AN760" s="16">
        <f t="shared" si="130"/>
        <v>0</v>
      </c>
      <c r="AO760" s="12">
        <v>0</v>
      </c>
      <c r="AP760" s="16" t="s">
        <v>207</v>
      </c>
      <c r="AQ760" s="16" t="s">
        <v>207</v>
      </c>
      <c r="AS760" s="16" t="s">
        <v>2408</v>
      </c>
      <c r="AT760" s="16" t="s">
        <v>2407</v>
      </c>
      <c r="AW760" s="16" t="s">
        <v>593</v>
      </c>
      <c r="AX760" s="16" t="s">
        <v>204</v>
      </c>
      <c r="AY760" s="16" t="s">
        <v>204</v>
      </c>
      <c r="AZ760" s="16" t="s">
        <v>204</v>
      </c>
      <c r="BA760" s="16" t="s">
        <v>204</v>
      </c>
      <c r="BB760" s="16" t="s">
        <v>204</v>
      </c>
      <c r="BC760" s="16">
        <v>0</v>
      </c>
      <c r="BE760" s="16">
        <v>0</v>
      </c>
      <c r="BF760" s="16">
        <v>0</v>
      </c>
      <c r="BG760" s="16">
        <v>0</v>
      </c>
      <c r="BH760" s="16">
        <v>0</v>
      </c>
      <c r="BI760" s="16">
        <v>0</v>
      </c>
      <c r="BJ760" s="16">
        <v>0</v>
      </c>
      <c r="BK760" s="16">
        <v>0</v>
      </c>
    </row>
    <row r="761" spans="1:63" x14ac:dyDescent="0.35">
      <c r="A761">
        <v>760</v>
      </c>
      <c r="B761" t="s">
        <v>360</v>
      </c>
      <c r="C761" t="s">
        <v>7674</v>
      </c>
      <c r="D761" s="15" t="s">
        <v>1351</v>
      </c>
      <c r="E761" s="12" t="s">
        <v>93</v>
      </c>
      <c r="G761" s="12" t="s">
        <v>588</v>
      </c>
      <c r="H761" s="12" t="s">
        <v>589</v>
      </c>
      <c r="I761" s="12" t="s">
        <v>1185</v>
      </c>
      <c r="J761" s="12" t="s">
        <v>2402</v>
      </c>
      <c r="K761" s="12" t="s">
        <v>1265</v>
      </c>
      <c r="N761" s="16" t="s">
        <v>206</v>
      </c>
      <c r="O761" s="16" t="s">
        <v>1266</v>
      </c>
      <c r="P761" s="12" t="s">
        <v>1187</v>
      </c>
      <c r="Q761" s="16">
        <v>2023</v>
      </c>
      <c r="R761" s="16">
        <v>0</v>
      </c>
      <c r="S761" s="16">
        <v>0</v>
      </c>
      <c r="T761" s="16">
        <v>0</v>
      </c>
      <c r="V761" s="12" t="s">
        <v>204</v>
      </c>
      <c r="W761" s="12" t="s">
        <v>204</v>
      </c>
      <c r="X761" s="16">
        <v>1</v>
      </c>
      <c r="Y761" s="16">
        <v>0</v>
      </c>
      <c r="Z761" s="16">
        <v>0</v>
      </c>
      <c r="AA761" s="16">
        <f t="shared" si="131"/>
        <v>0</v>
      </c>
      <c r="AB761" s="16">
        <v>0</v>
      </c>
      <c r="AC761" s="16">
        <v>0</v>
      </c>
      <c r="AD761" s="16">
        <f t="shared" si="121"/>
        <v>0</v>
      </c>
      <c r="AE761" s="16">
        <f t="shared" si="122"/>
        <v>0</v>
      </c>
      <c r="AF761" s="16">
        <f t="shared" si="123"/>
        <v>0</v>
      </c>
      <c r="AG761" s="16">
        <f t="shared" si="124"/>
        <v>0</v>
      </c>
      <c r="AH761" s="12">
        <v>0</v>
      </c>
      <c r="AI761" s="16">
        <f t="shared" si="125"/>
        <v>0</v>
      </c>
      <c r="AJ761" s="16">
        <f t="shared" si="126"/>
        <v>0</v>
      </c>
      <c r="AK761" s="16">
        <f t="shared" si="127"/>
        <v>0</v>
      </c>
      <c r="AL761" s="16">
        <f t="shared" si="128"/>
        <v>0</v>
      </c>
      <c r="AM761" s="16">
        <f t="shared" si="129"/>
        <v>0</v>
      </c>
      <c r="AN761" s="16">
        <f t="shared" si="130"/>
        <v>0</v>
      </c>
      <c r="AO761" s="12">
        <v>0</v>
      </c>
      <c r="AP761" s="16" t="s">
        <v>207</v>
      </c>
      <c r="AQ761" s="16" t="s">
        <v>207</v>
      </c>
      <c r="AS761" s="16" t="s">
        <v>2408</v>
      </c>
      <c r="AT761" s="16" t="s">
        <v>2407</v>
      </c>
      <c r="AW761" s="16" t="s">
        <v>593</v>
      </c>
      <c r="AX761" s="16" t="s">
        <v>204</v>
      </c>
      <c r="AY761" s="16" t="s">
        <v>204</v>
      </c>
      <c r="AZ761" s="16" t="s">
        <v>204</v>
      </c>
      <c r="BA761" s="16" t="s">
        <v>204</v>
      </c>
      <c r="BB761" s="16" t="s">
        <v>204</v>
      </c>
      <c r="BC761" s="16">
        <v>0</v>
      </c>
      <c r="BE761" s="16">
        <v>0</v>
      </c>
      <c r="BF761" s="16">
        <v>0</v>
      </c>
      <c r="BG761" s="16">
        <v>0</v>
      </c>
      <c r="BH761" s="16">
        <v>0</v>
      </c>
      <c r="BI761" s="16">
        <v>0</v>
      </c>
      <c r="BJ761" s="16">
        <v>0</v>
      </c>
      <c r="BK761" s="16">
        <v>0</v>
      </c>
    </row>
    <row r="762" spans="1:63" x14ac:dyDescent="0.35">
      <c r="A762">
        <v>761</v>
      </c>
      <c r="B762" t="s">
        <v>360</v>
      </c>
      <c r="C762" t="s">
        <v>7675</v>
      </c>
      <c r="D762" s="15" t="s">
        <v>1352</v>
      </c>
      <c r="E762" s="12" t="s">
        <v>93</v>
      </c>
      <c r="G762" s="12" t="s">
        <v>588</v>
      </c>
      <c r="H762" s="12" t="s">
        <v>589</v>
      </c>
      <c r="I762" s="12" t="s">
        <v>1185</v>
      </c>
      <c r="J762" s="12" t="s">
        <v>2402</v>
      </c>
      <c r="K762" s="12" t="s">
        <v>1265</v>
      </c>
      <c r="N762" s="16" t="s">
        <v>206</v>
      </c>
      <c r="O762" s="16" t="s">
        <v>1266</v>
      </c>
      <c r="P762" s="12" t="s">
        <v>1187</v>
      </c>
      <c r="Q762" s="16">
        <v>2023</v>
      </c>
      <c r="R762" s="16">
        <v>0</v>
      </c>
      <c r="S762" s="16">
        <v>0</v>
      </c>
      <c r="T762" s="16">
        <v>0</v>
      </c>
      <c r="V762" s="12" t="s">
        <v>204</v>
      </c>
      <c r="W762" s="12" t="s">
        <v>204</v>
      </c>
      <c r="X762" s="16">
        <v>1</v>
      </c>
      <c r="Y762" s="16">
        <v>0</v>
      </c>
      <c r="Z762" s="16">
        <v>0</v>
      </c>
      <c r="AA762" s="16">
        <f t="shared" si="131"/>
        <v>0</v>
      </c>
      <c r="AB762" s="16">
        <v>0</v>
      </c>
      <c r="AC762" s="16">
        <v>0</v>
      </c>
      <c r="AD762" s="16">
        <f t="shared" si="121"/>
        <v>0</v>
      </c>
      <c r="AE762" s="16">
        <f t="shared" si="122"/>
        <v>0</v>
      </c>
      <c r="AF762" s="16">
        <f t="shared" si="123"/>
        <v>0</v>
      </c>
      <c r="AG762" s="16">
        <f t="shared" si="124"/>
        <v>0</v>
      </c>
      <c r="AH762" s="12">
        <v>0</v>
      </c>
      <c r="AI762" s="16">
        <f t="shared" si="125"/>
        <v>0</v>
      </c>
      <c r="AJ762" s="16">
        <f t="shared" si="126"/>
        <v>0</v>
      </c>
      <c r="AK762" s="16">
        <f t="shared" si="127"/>
        <v>0</v>
      </c>
      <c r="AL762" s="16">
        <f t="shared" si="128"/>
        <v>0</v>
      </c>
      <c r="AM762" s="16">
        <f t="shared" si="129"/>
        <v>0</v>
      </c>
      <c r="AN762" s="16">
        <f t="shared" si="130"/>
        <v>0</v>
      </c>
      <c r="AO762" s="12">
        <v>0</v>
      </c>
      <c r="AP762" s="16" t="s">
        <v>207</v>
      </c>
      <c r="AQ762" s="16" t="s">
        <v>207</v>
      </c>
      <c r="AS762" s="16" t="s">
        <v>2408</v>
      </c>
      <c r="AT762" s="16" t="s">
        <v>2407</v>
      </c>
      <c r="AW762" s="16" t="s">
        <v>593</v>
      </c>
      <c r="AX762" s="16" t="s">
        <v>204</v>
      </c>
      <c r="AY762" s="16" t="s">
        <v>204</v>
      </c>
      <c r="AZ762" s="16" t="s">
        <v>204</v>
      </c>
      <c r="BA762" s="16" t="s">
        <v>204</v>
      </c>
      <c r="BB762" s="16" t="s">
        <v>204</v>
      </c>
      <c r="BC762" s="16">
        <v>0</v>
      </c>
      <c r="BE762" s="16">
        <v>0</v>
      </c>
      <c r="BF762" s="16">
        <v>0</v>
      </c>
      <c r="BG762" s="16">
        <v>0</v>
      </c>
      <c r="BH762" s="16">
        <v>0</v>
      </c>
      <c r="BI762" s="16">
        <v>0</v>
      </c>
      <c r="BJ762" s="16">
        <v>0</v>
      </c>
      <c r="BK762" s="16">
        <v>0</v>
      </c>
    </row>
    <row r="763" spans="1:63" x14ac:dyDescent="0.35">
      <c r="A763">
        <v>762</v>
      </c>
      <c r="B763" t="s">
        <v>360</v>
      </c>
      <c r="C763" t="s">
        <v>7676</v>
      </c>
      <c r="D763" s="15" t="s">
        <v>1353</v>
      </c>
      <c r="E763" s="12" t="s">
        <v>93</v>
      </c>
      <c r="G763" s="12" t="s">
        <v>588</v>
      </c>
      <c r="H763" s="12" t="s">
        <v>589</v>
      </c>
      <c r="I763" s="12" t="s">
        <v>1185</v>
      </c>
      <c r="J763" s="12" t="s">
        <v>2402</v>
      </c>
      <c r="K763" s="12" t="s">
        <v>1265</v>
      </c>
      <c r="N763" s="16" t="s">
        <v>206</v>
      </c>
      <c r="O763" s="16" t="s">
        <v>1266</v>
      </c>
      <c r="P763" s="12" t="s">
        <v>1187</v>
      </c>
      <c r="Q763" s="16">
        <v>2023</v>
      </c>
      <c r="R763" s="16">
        <v>0</v>
      </c>
      <c r="S763" s="16">
        <v>0</v>
      </c>
      <c r="T763" s="16">
        <v>0</v>
      </c>
      <c r="V763" s="12" t="s">
        <v>204</v>
      </c>
      <c r="W763" s="12" t="s">
        <v>204</v>
      </c>
      <c r="X763" s="16">
        <v>1</v>
      </c>
      <c r="Y763" s="16">
        <v>0</v>
      </c>
      <c r="Z763" s="16">
        <v>0</v>
      </c>
      <c r="AA763" s="16">
        <f t="shared" si="131"/>
        <v>0</v>
      </c>
      <c r="AB763" s="16">
        <v>0</v>
      </c>
      <c r="AC763" s="16">
        <v>0</v>
      </c>
      <c r="AD763" s="16">
        <f t="shared" si="121"/>
        <v>0</v>
      </c>
      <c r="AE763" s="16">
        <f t="shared" si="122"/>
        <v>0</v>
      </c>
      <c r="AF763" s="16">
        <f t="shared" si="123"/>
        <v>0</v>
      </c>
      <c r="AG763" s="16">
        <f t="shared" si="124"/>
        <v>0</v>
      </c>
      <c r="AH763" s="12">
        <v>0</v>
      </c>
      <c r="AI763" s="16">
        <f t="shared" si="125"/>
        <v>0</v>
      </c>
      <c r="AJ763" s="16">
        <f t="shared" si="126"/>
        <v>0</v>
      </c>
      <c r="AK763" s="16">
        <f t="shared" si="127"/>
        <v>0</v>
      </c>
      <c r="AL763" s="16">
        <f t="shared" si="128"/>
        <v>0</v>
      </c>
      <c r="AM763" s="16">
        <f t="shared" si="129"/>
        <v>0</v>
      </c>
      <c r="AN763" s="16">
        <f t="shared" si="130"/>
        <v>0</v>
      </c>
      <c r="AO763" s="12">
        <v>0</v>
      </c>
      <c r="AP763" s="16" t="s">
        <v>207</v>
      </c>
      <c r="AQ763" s="16" t="s">
        <v>207</v>
      </c>
      <c r="AS763" s="16" t="s">
        <v>2408</v>
      </c>
      <c r="AT763" s="16" t="s">
        <v>2407</v>
      </c>
      <c r="AW763" s="16" t="s">
        <v>593</v>
      </c>
      <c r="AX763" s="16" t="s">
        <v>204</v>
      </c>
      <c r="AY763" s="16" t="s">
        <v>204</v>
      </c>
      <c r="AZ763" s="16" t="s">
        <v>204</v>
      </c>
      <c r="BA763" s="16" t="s">
        <v>204</v>
      </c>
      <c r="BB763" s="16" t="s">
        <v>204</v>
      </c>
      <c r="BC763" s="16">
        <v>0</v>
      </c>
      <c r="BE763" s="16">
        <v>0</v>
      </c>
      <c r="BF763" s="16">
        <v>0</v>
      </c>
      <c r="BG763" s="16">
        <v>0</v>
      </c>
      <c r="BH763" s="16">
        <v>0</v>
      </c>
      <c r="BI763" s="16">
        <v>0</v>
      </c>
      <c r="BJ763" s="16">
        <v>0</v>
      </c>
      <c r="BK763" s="16">
        <v>0</v>
      </c>
    </row>
    <row r="764" spans="1:63" x14ac:dyDescent="0.35">
      <c r="A764">
        <v>763</v>
      </c>
      <c r="B764" t="s">
        <v>360</v>
      </c>
      <c r="C764" t="s">
        <v>7677</v>
      </c>
      <c r="D764" s="15" t="s">
        <v>1354</v>
      </c>
      <c r="E764" s="12" t="s">
        <v>93</v>
      </c>
      <c r="G764" s="12" t="s">
        <v>588</v>
      </c>
      <c r="H764" s="12" t="s">
        <v>589</v>
      </c>
      <c r="I764" s="12" t="s">
        <v>1185</v>
      </c>
      <c r="J764" s="12" t="s">
        <v>2402</v>
      </c>
      <c r="K764" s="12" t="s">
        <v>1265</v>
      </c>
      <c r="N764" s="16" t="s">
        <v>206</v>
      </c>
      <c r="O764" s="16" t="s">
        <v>1266</v>
      </c>
      <c r="P764" s="12" t="s">
        <v>1187</v>
      </c>
      <c r="Q764" s="16">
        <v>2023</v>
      </c>
      <c r="R764" s="16">
        <v>0</v>
      </c>
      <c r="S764" s="16">
        <v>0</v>
      </c>
      <c r="T764" s="16">
        <v>0</v>
      </c>
      <c r="V764" s="12" t="s">
        <v>204</v>
      </c>
      <c r="W764" s="12" t="s">
        <v>204</v>
      </c>
      <c r="X764" s="16">
        <v>1</v>
      </c>
      <c r="Y764" s="16">
        <v>0</v>
      </c>
      <c r="Z764" s="16">
        <v>0</v>
      </c>
      <c r="AA764" s="16">
        <f t="shared" si="131"/>
        <v>0</v>
      </c>
      <c r="AB764" s="16">
        <v>0</v>
      </c>
      <c r="AC764" s="16">
        <v>0</v>
      </c>
      <c r="AD764" s="16">
        <f t="shared" si="121"/>
        <v>0</v>
      </c>
      <c r="AE764" s="16">
        <f t="shared" si="122"/>
        <v>0</v>
      </c>
      <c r="AF764" s="16">
        <f t="shared" si="123"/>
        <v>0</v>
      </c>
      <c r="AG764" s="16">
        <f t="shared" si="124"/>
        <v>0</v>
      </c>
      <c r="AH764" s="12">
        <v>0</v>
      </c>
      <c r="AI764" s="16">
        <f t="shared" si="125"/>
        <v>0</v>
      </c>
      <c r="AJ764" s="16">
        <f t="shared" si="126"/>
        <v>0</v>
      </c>
      <c r="AK764" s="16">
        <f t="shared" si="127"/>
        <v>0</v>
      </c>
      <c r="AL764" s="16">
        <f t="shared" si="128"/>
        <v>0</v>
      </c>
      <c r="AM764" s="16">
        <f t="shared" si="129"/>
        <v>0</v>
      </c>
      <c r="AN764" s="16">
        <f t="shared" si="130"/>
        <v>0</v>
      </c>
      <c r="AO764" s="12">
        <v>0</v>
      </c>
      <c r="AP764" s="16" t="s">
        <v>207</v>
      </c>
      <c r="AQ764" s="16" t="s">
        <v>207</v>
      </c>
      <c r="AS764" s="16" t="s">
        <v>2408</v>
      </c>
      <c r="AT764" s="16" t="s">
        <v>2407</v>
      </c>
      <c r="AW764" s="16" t="s">
        <v>593</v>
      </c>
      <c r="AX764" s="16" t="s">
        <v>204</v>
      </c>
      <c r="AY764" s="16" t="s">
        <v>204</v>
      </c>
      <c r="AZ764" s="16" t="s">
        <v>204</v>
      </c>
      <c r="BA764" s="16" t="s">
        <v>204</v>
      </c>
      <c r="BB764" s="16" t="s">
        <v>204</v>
      </c>
      <c r="BC764" s="16">
        <v>0</v>
      </c>
      <c r="BE764" s="16">
        <v>0</v>
      </c>
      <c r="BF764" s="16">
        <v>0</v>
      </c>
      <c r="BG764" s="16">
        <v>0</v>
      </c>
      <c r="BH764" s="16">
        <v>0</v>
      </c>
      <c r="BI764" s="16">
        <v>0</v>
      </c>
      <c r="BJ764" s="16">
        <v>0</v>
      </c>
      <c r="BK764" s="16">
        <v>0</v>
      </c>
    </row>
    <row r="765" spans="1:63" x14ac:dyDescent="0.35">
      <c r="A765">
        <v>764</v>
      </c>
      <c r="B765" t="s">
        <v>360</v>
      </c>
      <c r="C765" t="s">
        <v>7678</v>
      </c>
      <c r="D765" s="15" t="s">
        <v>1355</v>
      </c>
      <c r="E765" s="12" t="s">
        <v>93</v>
      </c>
      <c r="G765" s="12" t="s">
        <v>588</v>
      </c>
      <c r="H765" s="12" t="s">
        <v>589</v>
      </c>
      <c r="I765" s="12" t="s">
        <v>1185</v>
      </c>
      <c r="J765" s="12" t="s">
        <v>2402</v>
      </c>
      <c r="K765" s="12" t="s">
        <v>1265</v>
      </c>
      <c r="N765" s="16" t="s">
        <v>206</v>
      </c>
      <c r="O765" s="16" t="s">
        <v>1266</v>
      </c>
      <c r="P765" s="12" t="s">
        <v>1187</v>
      </c>
      <c r="Q765" s="16">
        <v>2023</v>
      </c>
      <c r="R765" s="16">
        <v>0</v>
      </c>
      <c r="S765" s="16">
        <v>0</v>
      </c>
      <c r="T765" s="16">
        <v>0</v>
      </c>
      <c r="V765" s="12" t="s">
        <v>204</v>
      </c>
      <c r="W765" s="12" t="s">
        <v>204</v>
      </c>
      <c r="X765" s="16">
        <v>1</v>
      </c>
      <c r="Y765" s="16">
        <v>0</v>
      </c>
      <c r="Z765" s="16">
        <v>0</v>
      </c>
      <c r="AA765" s="16">
        <f t="shared" si="131"/>
        <v>0</v>
      </c>
      <c r="AB765" s="16">
        <v>0</v>
      </c>
      <c r="AC765" s="16">
        <v>0</v>
      </c>
      <c r="AD765" s="16">
        <f t="shared" si="121"/>
        <v>0</v>
      </c>
      <c r="AE765" s="16">
        <f t="shared" si="122"/>
        <v>0</v>
      </c>
      <c r="AF765" s="16">
        <f t="shared" si="123"/>
        <v>0</v>
      </c>
      <c r="AG765" s="16">
        <f t="shared" si="124"/>
        <v>0</v>
      </c>
      <c r="AH765" s="12">
        <v>0</v>
      </c>
      <c r="AI765" s="16">
        <f t="shared" si="125"/>
        <v>0</v>
      </c>
      <c r="AJ765" s="16">
        <f t="shared" si="126"/>
        <v>0</v>
      </c>
      <c r="AK765" s="16">
        <f t="shared" si="127"/>
        <v>0</v>
      </c>
      <c r="AL765" s="16">
        <f t="shared" si="128"/>
        <v>0</v>
      </c>
      <c r="AM765" s="16">
        <f t="shared" si="129"/>
        <v>0</v>
      </c>
      <c r="AN765" s="16">
        <f t="shared" si="130"/>
        <v>0</v>
      </c>
      <c r="AO765" s="12">
        <v>0</v>
      </c>
      <c r="AP765" s="16" t="s">
        <v>207</v>
      </c>
      <c r="AQ765" s="16" t="s">
        <v>207</v>
      </c>
      <c r="AS765" s="16" t="s">
        <v>2408</v>
      </c>
      <c r="AT765" s="16" t="s">
        <v>2407</v>
      </c>
      <c r="AW765" s="16" t="s">
        <v>593</v>
      </c>
      <c r="AX765" s="16" t="s">
        <v>204</v>
      </c>
      <c r="AY765" s="16" t="s">
        <v>204</v>
      </c>
      <c r="AZ765" s="16" t="s">
        <v>204</v>
      </c>
      <c r="BA765" s="16" t="s">
        <v>204</v>
      </c>
      <c r="BB765" s="16" t="s">
        <v>204</v>
      </c>
      <c r="BC765" s="16">
        <v>0</v>
      </c>
      <c r="BE765" s="16">
        <v>0</v>
      </c>
      <c r="BF765" s="16">
        <v>0</v>
      </c>
      <c r="BG765" s="16">
        <v>0</v>
      </c>
      <c r="BH765" s="16">
        <v>0</v>
      </c>
      <c r="BI765" s="16">
        <v>0</v>
      </c>
      <c r="BJ765" s="16">
        <v>0</v>
      </c>
      <c r="BK765" s="16">
        <v>0</v>
      </c>
    </row>
    <row r="766" spans="1:63" x14ac:dyDescent="0.35">
      <c r="A766">
        <v>765</v>
      </c>
      <c r="B766" t="s">
        <v>360</v>
      </c>
      <c r="C766" t="s">
        <v>7679</v>
      </c>
      <c r="D766" s="15" t="s">
        <v>1356</v>
      </c>
      <c r="E766" s="12" t="s">
        <v>93</v>
      </c>
      <c r="G766" s="12" t="s">
        <v>588</v>
      </c>
      <c r="H766" s="12" t="s">
        <v>589</v>
      </c>
      <c r="I766" s="12" t="s">
        <v>1185</v>
      </c>
      <c r="J766" s="12" t="s">
        <v>2402</v>
      </c>
      <c r="K766" s="12" t="s">
        <v>1265</v>
      </c>
      <c r="N766" s="16" t="s">
        <v>206</v>
      </c>
      <c r="O766" s="16" t="s">
        <v>1266</v>
      </c>
      <c r="P766" s="12" t="s">
        <v>1187</v>
      </c>
      <c r="Q766" s="16">
        <v>2023</v>
      </c>
      <c r="R766" s="16">
        <v>0</v>
      </c>
      <c r="S766" s="16">
        <v>0</v>
      </c>
      <c r="T766" s="16">
        <v>0</v>
      </c>
      <c r="V766" s="12" t="s">
        <v>204</v>
      </c>
      <c r="W766" s="12" t="s">
        <v>204</v>
      </c>
      <c r="X766" s="16">
        <v>1</v>
      </c>
      <c r="Y766" s="16">
        <v>0</v>
      </c>
      <c r="Z766" s="16">
        <v>0</v>
      </c>
      <c r="AA766" s="16">
        <f t="shared" si="131"/>
        <v>0</v>
      </c>
      <c r="AB766" s="16">
        <v>0</v>
      </c>
      <c r="AC766" s="16">
        <v>0</v>
      </c>
      <c r="AD766" s="16">
        <f t="shared" si="121"/>
        <v>0</v>
      </c>
      <c r="AE766" s="16">
        <f t="shared" si="122"/>
        <v>0</v>
      </c>
      <c r="AF766" s="16">
        <f t="shared" si="123"/>
        <v>0</v>
      </c>
      <c r="AG766" s="16">
        <f t="shared" si="124"/>
        <v>0</v>
      </c>
      <c r="AH766" s="12">
        <v>0</v>
      </c>
      <c r="AI766" s="16">
        <f t="shared" si="125"/>
        <v>0</v>
      </c>
      <c r="AJ766" s="16">
        <f t="shared" si="126"/>
        <v>0</v>
      </c>
      <c r="AK766" s="16">
        <f t="shared" si="127"/>
        <v>0</v>
      </c>
      <c r="AL766" s="16">
        <f t="shared" si="128"/>
        <v>0</v>
      </c>
      <c r="AM766" s="16">
        <f t="shared" si="129"/>
        <v>0</v>
      </c>
      <c r="AN766" s="16">
        <f t="shared" si="130"/>
        <v>0</v>
      </c>
      <c r="AO766" s="12">
        <v>0</v>
      </c>
      <c r="AP766" s="16" t="s">
        <v>207</v>
      </c>
      <c r="AQ766" s="16" t="s">
        <v>207</v>
      </c>
      <c r="AS766" s="16" t="s">
        <v>2408</v>
      </c>
      <c r="AT766" s="16" t="s">
        <v>2407</v>
      </c>
      <c r="AW766" s="16" t="s">
        <v>593</v>
      </c>
      <c r="AX766" s="16" t="s">
        <v>204</v>
      </c>
      <c r="AY766" s="16" t="s">
        <v>204</v>
      </c>
      <c r="AZ766" s="16" t="s">
        <v>204</v>
      </c>
      <c r="BA766" s="16" t="s">
        <v>204</v>
      </c>
      <c r="BB766" s="16" t="s">
        <v>204</v>
      </c>
      <c r="BC766" s="16">
        <v>0</v>
      </c>
      <c r="BE766" s="16">
        <v>0</v>
      </c>
      <c r="BF766" s="16">
        <v>0</v>
      </c>
      <c r="BG766" s="16">
        <v>0</v>
      </c>
      <c r="BH766" s="16">
        <v>0</v>
      </c>
      <c r="BI766" s="16">
        <v>0</v>
      </c>
      <c r="BJ766" s="16">
        <v>0</v>
      </c>
      <c r="BK766" s="16">
        <v>0</v>
      </c>
    </row>
    <row r="767" spans="1:63" x14ac:dyDescent="0.35">
      <c r="A767">
        <v>766</v>
      </c>
      <c r="B767" t="s">
        <v>360</v>
      </c>
      <c r="C767" t="s">
        <v>7680</v>
      </c>
      <c r="D767" s="15" t="s">
        <v>1357</v>
      </c>
      <c r="E767" s="12" t="s">
        <v>93</v>
      </c>
      <c r="G767" s="12" t="s">
        <v>588</v>
      </c>
      <c r="H767" s="12" t="s">
        <v>589</v>
      </c>
      <c r="I767" s="12" t="s">
        <v>1185</v>
      </c>
      <c r="J767" s="12" t="s">
        <v>2402</v>
      </c>
      <c r="K767" s="12" t="s">
        <v>1265</v>
      </c>
      <c r="N767" s="16" t="s">
        <v>206</v>
      </c>
      <c r="O767" s="16" t="s">
        <v>1266</v>
      </c>
      <c r="P767" s="12" t="s">
        <v>1187</v>
      </c>
      <c r="Q767" s="16">
        <v>2023</v>
      </c>
      <c r="R767" s="16">
        <v>0</v>
      </c>
      <c r="S767" s="16">
        <v>0</v>
      </c>
      <c r="T767" s="16">
        <v>0</v>
      </c>
      <c r="V767" s="12" t="s">
        <v>204</v>
      </c>
      <c r="W767" s="12" t="s">
        <v>204</v>
      </c>
      <c r="X767" s="16">
        <v>1</v>
      </c>
      <c r="Y767" s="16">
        <v>0</v>
      </c>
      <c r="Z767" s="16">
        <v>0</v>
      </c>
      <c r="AA767" s="16">
        <f t="shared" si="131"/>
        <v>0</v>
      </c>
      <c r="AB767" s="16">
        <v>0</v>
      </c>
      <c r="AC767" s="16">
        <v>0</v>
      </c>
      <c r="AD767" s="16">
        <f t="shared" si="121"/>
        <v>0</v>
      </c>
      <c r="AE767" s="16">
        <f t="shared" si="122"/>
        <v>0</v>
      </c>
      <c r="AF767" s="16">
        <f t="shared" si="123"/>
        <v>0</v>
      </c>
      <c r="AG767" s="16">
        <f t="shared" si="124"/>
        <v>0</v>
      </c>
      <c r="AH767" s="12">
        <v>0</v>
      </c>
      <c r="AI767" s="16">
        <f t="shared" si="125"/>
        <v>0</v>
      </c>
      <c r="AJ767" s="16">
        <f t="shared" si="126"/>
        <v>0</v>
      </c>
      <c r="AK767" s="16">
        <f t="shared" si="127"/>
        <v>0</v>
      </c>
      <c r="AL767" s="16">
        <f t="shared" si="128"/>
        <v>0</v>
      </c>
      <c r="AM767" s="16">
        <f t="shared" si="129"/>
        <v>0</v>
      </c>
      <c r="AN767" s="16">
        <f t="shared" si="130"/>
        <v>0</v>
      </c>
      <c r="AO767" s="12">
        <v>0</v>
      </c>
      <c r="AP767" s="16" t="s">
        <v>207</v>
      </c>
      <c r="AQ767" s="16" t="s">
        <v>207</v>
      </c>
      <c r="AS767" s="16" t="s">
        <v>2408</v>
      </c>
      <c r="AT767" s="16" t="s">
        <v>2407</v>
      </c>
      <c r="AW767" s="16" t="s">
        <v>593</v>
      </c>
      <c r="AX767" s="16" t="s">
        <v>204</v>
      </c>
      <c r="AY767" s="16" t="s">
        <v>204</v>
      </c>
      <c r="AZ767" s="16" t="s">
        <v>204</v>
      </c>
      <c r="BA767" s="16" t="s">
        <v>204</v>
      </c>
      <c r="BB767" s="16" t="s">
        <v>204</v>
      </c>
      <c r="BC767" s="16">
        <v>0</v>
      </c>
      <c r="BE767" s="16">
        <v>0</v>
      </c>
      <c r="BF767" s="16">
        <v>0</v>
      </c>
      <c r="BG767" s="16">
        <v>0</v>
      </c>
      <c r="BH767" s="16">
        <v>0</v>
      </c>
      <c r="BI767" s="16">
        <v>0</v>
      </c>
      <c r="BJ767" s="16">
        <v>0</v>
      </c>
      <c r="BK767" s="16">
        <v>0</v>
      </c>
    </row>
    <row r="768" spans="1:63" x14ac:dyDescent="0.35">
      <c r="A768">
        <v>767</v>
      </c>
      <c r="B768" t="s">
        <v>360</v>
      </c>
      <c r="C768" t="s">
        <v>7681</v>
      </c>
      <c r="D768" s="15" t="s">
        <v>1358</v>
      </c>
      <c r="E768" s="12" t="s">
        <v>93</v>
      </c>
      <c r="G768" s="12" t="s">
        <v>588</v>
      </c>
      <c r="H768" s="12" t="s">
        <v>589</v>
      </c>
      <c r="I768" s="12" t="s">
        <v>1185</v>
      </c>
      <c r="J768" s="12" t="s">
        <v>2402</v>
      </c>
      <c r="K768" s="12" t="s">
        <v>1265</v>
      </c>
      <c r="N768" s="16" t="s">
        <v>206</v>
      </c>
      <c r="O768" s="16" t="s">
        <v>1266</v>
      </c>
      <c r="P768" s="12" t="s">
        <v>1187</v>
      </c>
      <c r="Q768" s="16">
        <v>2023</v>
      </c>
      <c r="R768" s="16">
        <v>0</v>
      </c>
      <c r="S768" s="16">
        <v>0</v>
      </c>
      <c r="T768" s="16">
        <v>0</v>
      </c>
      <c r="V768" s="12" t="s">
        <v>204</v>
      </c>
      <c r="W768" s="12" t="s">
        <v>204</v>
      </c>
      <c r="X768" s="16">
        <v>1</v>
      </c>
      <c r="Y768" s="16">
        <v>0</v>
      </c>
      <c r="Z768" s="16">
        <v>0</v>
      </c>
      <c r="AA768" s="16">
        <f t="shared" si="131"/>
        <v>0</v>
      </c>
      <c r="AB768" s="16">
        <v>0</v>
      </c>
      <c r="AC768" s="16">
        <v>0</v>
      </c>
      <c r="AD768" s="16">
        <f t="shared" si="121"/>
        <v>0</v>
      </c>
      <c r="AE768" s="16">
        <f t="shared" si="122"/>
        <v>0</v>
      </c>
      <c r="AF768" s="16">
        <f t="shared" si="123"/>
        <v>0</v>
      </c>
      <c r="AG768" s="16">
        <f t="shared" si="124"/>
        <v>0</v>
      </c>
      <c r="AH768" s="12">
        <v>0</v>
      </c>
      <c r="AI768" s="16">
        <f t="shared" si="125"/>
        <v>0</v>
      </c>
      <c r="AJ768" s="16">
        <f t="shared" si="126"/>
        <v>0</v>
      </c>
      <c r="AK768" s="16">
        <f t="shared" si="127"/>
        <v>0</v>
      </c>
      <c r="AL768" s="16">
        <f t="shared" si="128"/>
        <v>0</v>
      </c>
      <c r="AM768" s="16">
        <f t="shared" si="129"/>
        <v>0</v>
      </c>
      <c r="AN768" s="16">
        <f t="shared" si="130"/>
        <v>0</v>
      </c>
      <c r="AO768" s="12">
        <v>0</v>
      </c>
      <c r="AP768" s="16" t="s">
        <v>207</v>
      </c>
      <c r="AQ768" s="16" t="s">
        <v>207</v>
      </c>
      <c r="AS768" s="16" t="s">
        <v>2408</v>
      </c>
      <c r="AT768" s="16" t="s">
        <v>2407</v>
      </c>
      <c r="AW768" s="16" t="s">
        <v>593</v>
      </c>
      <c r="AX768" s="16" t="s">
        <v>204</v>
      </c>
      <c r="AY768" s="16" t="s">
        <v>204</v>
      </c>
      <c r="AZ768" s="16" t="s">
        <v>204</v>
      </c>
      <c r="BA768" s="16" t="s">
        <v>204</v>
      </c>
      <c r="BB768" s="16" t="s">
        <v>204</v>
      </c>
      <c r="BC768" s="16">
        <v>0</v>
      </c>
      <c r="BE768" s="16">
        <v>0</v>
      </c>
      <c r="BF768" s="16">
        <v>0</v>
      </c>
      <c r="BG768" s="16">
        <v>0</v>
      </c>
      <c r="BH768" s="16">
        <v>0</v>
      </c>
      <c r="BI768" s="16">
        <v>0</v>
      </c>
      <c r="BJ768" s="16">
        <v>0</v>
      </c>
      <c r="BK768" s="16">
        <v>0</v>
      </c>
    </row>
    <row r="769" spans="1:63" x14ac:dyDescent="0.35">
      <c r="A769">
        <v>768</v>
      </c>
      <c r="B769" t="s">
        <v>360</v>
      </c>
      <c r="C769" t="s">
        <v>7682</v>
      </c>
      <c r="D769" s="15" t="s">
        <v>1359</v>
      </c>
      <c r="E769" s="12" t="s">
        <v>93</v>
      </c>
      <c r="G769" s="12" t="s">
        <v>588</v>
      </c>
      <c r="H769" s="12" t="s">
        <v>589</v>
      </c>
      <c r="I769" s="12" t="s">
        <v>1185</v>
      </c>
      <c r="J769" s="12" t="s">
        <v>2402</v>
      </c>
      <c r="K769" s="12" t="s">
        <v>1265</v>
      </c>
      <c r="N769" s="16" t="s">
        <v>206</v>
      </c>
      <c r="O769" s="16" t="s">
        <v>1266</v>
      </c>
      <c r="P769" s="12" t="s">
        <v>1187</v>
      </c>
      <c r="Q769" s="16">
        <v>2023</v>
      </c>
      <c r="R769" s="16">
        <v>0</v>
      </c>
      <c r="S769" s="16">
        <v>0</v>
      </c>
      <c r="T769" s="16">
        <v>0</v>
      </c>
      <c r="V769" s="12" t="s">
        <v>204</v>
      </c>
      <c r="W769" s="12" t="s">
        <v>204</v>
      </c>
      <c r="X769" s="16">
        <v>1</v>
      </c>
      <c r="Y769" s="16">
        <v>0</v>
      </c>
      <c r="Z769" s="16">
        <v>0</v>
      </c>
      <c r="AA769" s="16">
        <f t="shared" si="131"/>
        <v>0</v>
      </c>
      <c r="AB769" s="16">
        <v>0</v>
      </c>
      <c r="AC769" s="16">
        <v>0</v>
      </c>
      <c r="AD769" s="16">
        <f t="shared" si="121"/>
        <v>0</v>
      </c>
      <c r="AE769" s="16">
        <f t="shared" si="122"/>
        <v>0</v>
      </c>
      <c r="AF769" s="16">
        <f t="shared" si="123"/>
        <v>0</v>
      </c>
      <c r="AG769" s="16">
        <f t="shared" si="124"/>
        <v>0</v>
      </c>
      <c r="AH769" s="12">
        <v>0</v>
      </c>
      <c r="AI769" s="16">
        <f t="shared" si="125"/>
        <v>0</v>
      </c>
      <c r="AJ769" s="16">
        <f t="shared" si="126"/>
        <v>0</v>
      </c>
      <c r="AK769" s="16">
        <f t="shared" si="127"/>
        <v>0</v>
      </c>
      <c r="AL769" s="16">
        <f t="shared" si="128"/>
        <v>0</v>
      </c>
      <c r="AM769" s="16">
        <f t="shared" si="129"/>
        <v>0</v>
      </c>
      <c r="AN769" s="16">
        <f t="shared" si="130"/>
        <v>0</v>
      </c>
      <c r="AO769" s="12">
        <v>0</v>
      </c>
      <c r="AP769" s="16" t="s">
        <v>207</v>
      </c>
      <c r="AQ769" s="16" t="s">
        <v>207</v>
      </c>
      <c r="AS769" s="16" t="s">
        <v>2408</v>
      </c>
      <c r="AT769" s="16" t="s">
        <v>2407</v>
      </c>
      <c r="AW769" s="16" t="s">
        <v>593</v>
      </c>
      <c r="AX769" s="16" t="s">
        <v>204</v>
      </c>
      <c r="AY769" s="16" t="s">
        <v>204</v>
      </c>
      <c r="AZ769" s="16" t="s">
        <v>204</v>
      </c>
      <c r="BA769" s="16" t="s">
        <v>204</v>
      </c>
      <c r="BB769" s="16" t="s">
        <v>204</v>
      </c>
      <c r="BC769" s="16">
        <v>0</v>
      </c>
      <c r="BE769" s="16">
        <v>0</v>
      </c>
      <c r="BF769" s="16">
        <v>0</v>
      </c>
      <c r="BG769" s="16">
        <v>0</v>
      </c>
      <c r="BH769" s="16">
        <v>0</v>
      </c>
      <c r="BI769" s="16">
        <v>0</v>
      </c>
      <c r="BJ769" s="16">
        <v>0</v>
      </c>
      <c r="BK769" s="16">
        <v>0</v>
      </c>
    </row>
    <row r="770" spans="1:63" x14ac:dyDescent="0.35">
      <c r="A770">
        <v>769</v>
      </c>
      <c r="B770" t="s">
        <v>360</v>
      </c>
      <c r="C770" t="s">
        <v>7683</v>
      </c>
      <c r="D770" s="15" t="s">
        <v>1360</v>
      </c>
      <c r="E770" s="12" t="s">
        <v>93</v>
      </c>
      <c r="G770" s="12" t="s">
        <v>588</v>
      </c>
      <c r="H770" s="12" t="s">
        <v>589</v>
      </c>
      <c r="I770" s="12" t="s">
        <v>1185</v>
      </c>
      <c r="J770" s="12" t="s">
        <v>2402</v>
      </c>
      <c r="K770" s="12" t="s">
        <v>1265</v>
      </c>
      <c r="N770" s="16" t="s">
        <v>206</v>
      </c>
      <c r="O770" s="16" t="s">
        <v>1266</v>
      </c>
      <c r="P770" s="12" t="s">
        <v>1187</v>
      </c>
      <c r="Q770" s="16">
        <v>2023</v>
      </c>
      <c r="R770" s="16">
        <v>0</v>
      </c>
      <c r="S770" s="16">
        <v>0</v>
      </c>
      <c r="T770" s="16">
        <v>0</v>
      </c>
      <c r="V770" s="12" t="s">
        <v>204</v>
      </c>
      <c r="W770" s="12" t="s">
        <v>204</v>
      </c>
      <c r="X770" s="16">
        <v>1</v>
      </c>
      <c r="Y770" s="16">
        <v>0</v>
      </c>
      <c r="Z770" s="16">
        <v>0</v>
      </c>
      <c r="AA770" s="16">
        <f t="shared" si="131"/>
        <v>0</v>
      </c>
      <c r="AB770" s="16">
        <v>0</v>
      </c>
      <c r="AC770" s="16">
        <v>0</v>
      </c>
      <c r="AD770" s="16">
        <f t="shared" si="121"/>
        <v>0</v>
      </c>
      <c r="AE770" s="16">
        <f t="shared" si="122"/>
        <v>0</v>
      </c>
      <c r="AF770" s="16">
        <f t="shared" si="123"/>
        <v>0</v>
      </c>
      <c r="AG770" s="16">
        <f t="shared" si="124"/>
        <v>0</v>
      </c>
      <c r="AH770" s="12">
        <v>0</v>
      </c>
      <c r="AI770" s="16">
        <f t="shared" si="125"/>
        <v>0</v>
      </c>
      <c r="AJ770" s="16">
        <f t="shared" si="126"/>
        <v>0</v>
      </c>
      <c r="AK770" s="16">
        <f t="shared" si="127"/>
        <v>0</v>
      </c>
      <c r="AL770" s="16">
        <f t="shared" si="128"/>
        <v>0</v>
      </c>
      <c r="AM770" s="16">
        <f t="shared" si="129"/>
        <v>0</v>
      </c>
      <c r="AN770" s="16">
        <f t="shared" si="130"/>
        <v>0</v>
      </c>
      <c r="AO770" s="12">
        <v>0</v>
      </c>
      <c r="AP770" s="16" t="s">
        <v>207</v>
      </c>
      <c r="AQ770" s="16" t="s">
        <v>207</v>
      </c>
      <c r="AS770" s="16" t="s">
        <v>2408</v>
      </c>
      <c r="AT770" s="16" t="s">
        <v>2407</v>
      </c>
      <c r="AW770" s="16" t="s">
        <v>593</v>
      </c>
      <c r="AX770" s="16" t="s">
        <v>204</v>
      </c>
      <c r="AY770" s="16" t="s">
        <v>204</v>
      </c>
      <c r="AZ770" s="16" t="s">
        <v>204</v>
      </c>
      <c r="BA770" s="16" t="s">
        <v>204</v>
      </c>
      <c r="BB770" s="16" t="s">
        <v>204</v>
      </c>
      <c r="BC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0</v>
      </c>
    </row>
    <row r="771" spans="1:63" x14ac:dyDescent="0.35">
      <c r="A771">
        <v>770</v>
      </c>
      <c r="B771" t="s">
        <v>360</v>
      </c>
      <c r="C771" t="s">
        <v>7684</v>
      </c>
      <c r="D771" s="15" t="s">
        <v>1361</v>
      </c>
      <c r="E771" s="12" t="s">
        <v>93</v>
      </c>
      <c r="G771" s="12" t="s">
        <v>588</v>
      </c>
      <c r="H771" s="12" t="s">
        <v>589</v>
      </c>
      <c r="I771" s="12" t="s">
        <v>1185</v>
      </c>
      <c r="J771" s="12" t="s">
        <v>2402</v>
      </c>
      <c r="K771" s="12" t="s">
        <v>1265</v>
      </c>
      <c r="N771" s="16" t="s">
        <v>206</v>
      </c>
      <c r="O771" s="16" t="s">
        <v>1266</v>
      </c>
      <c r="P771" s="12" t="s">
        <v>1187</v>
      </c>
      <c r="Q771" s="16">
        <v>2023</v>
      </c>
      <c r="R771" s="16">
        <v>0</v>
      </c>
      <c r="S771" s="16">
        <v>0</v>
      </c>
      <c r="T771" s="16">
        <v>0</v>
      </c>
      <c r="V771" s="12" t="s">
        <v>204</v>
      </c>
      <c r="W771" s="12" t="s">
        <v>204</v>
      </c>
      <c r="X771" s="16">
        <v>1</v>
      </c>
      <c r="Y771" s="16">
        <v>0</v>
      </c>
      <c r="Z771" s="16">
        <v>0</v>
      </c>
      <c r="AA771" s="16">
        <f t="shared" si="131"/>
        <v>0</v>
      </c>
      <c r="AB771" s="16">
        <v>0</v>
      </c>
      <c r="AC771" s="16">
        <v>0</v>
      </c>
      <c r="AD771" s="16">
        <f t="shared" ref="AD771:AD834" si="132">AA771*350</f>
        <v>0</v>
      </c>
      <c r="AE771" s="16">
        <f t="shared" ref="AE771:AE834" si="133">Z771*350</f>
        <v>0</v>
      </c>
      <c r="AF771" s="16">
        <f t="shared" ref="AF771:AF834" si="134">AE771*375</f>
        <v>0</v>
      </c>
      <c r="AG771" s="16">
        <f t="shared" ref="AG771:AG834" si="135">Z771*100</f>
        <v>0</v>
      </c>
      <c r="AH771" s="12">
        <v>0</v>
      </c>
      <c r="AI771" s="16">
        <f t="shared" ref="AI771:AI834" si="136">7*Z771</f>
        <v>0</v>
      </c>
      <c r="AJ771" s="16">
        <f t="shared" ref="AJ771:AJ834" si="137">AI771*3450</f>
        <v>0</v>
      </c>
      <c r="AK771" s="16">
        <f t="shared" ref="AK771:AK834" si="138">Z771*500</f>
        <v>0</v>
      </c>
      <c r="AL771" s="16">
        <f t="shared" ref="AL771:AL834" si="139">1*Z771*5000</f>
        <v>0</v>
      </c>
      <c r="AM771" s="16">
        <f t="shared" ref="AM771:AM834" si="140">90000*Z771</f>
        <v>0</v>
      </c>
      <c r="AN771" s="16">
        <f t="shared" ref="AN771:AN834" si="141">AM771+AL771+AJ771+AF771+AD771</f>
        <v>0</v>
      </c>
      <c r="AO771" s="12">
        <v>0</v>
      </c>
      <c r="AP771" s="16" t="s">
        <v>207</v>
      </c>
      <c r="AQ771" s="16" t="s">
        <v>207</v>
      </c>
      <c r="AS771" s="16" t="s">
        <v>2408</v>
      </c>
      <c r="AT771" s="16" t="s">
        <v>2407</v>
      </c>
      <c r="AW771" s="16" t="s">
        <v>593</v>
      </c>
      <c r="AX771" s="16" t="s">
        <v>204</v>
      </c>
      <c r="AY771" s="16" t="s">
        <v>204</v>
      </c>
      <c r="AZ771" s="16" t="s">
        <v>204</v>
      </c>
      <c r="BA771" s="16" t="s">
        <v>204</v>
      </c>
      <c r="BB771" s="16" t="s">
        <v>204</v>
      </c>
      <c r="BC771" s="16">
        <v>0</v>
      </c>
      <c r="BE771" s="16">
        <v>0</v>
      </c>
      <c r="BF771" s="16">
        <v>0</v>
      </c>
      <c r="BG771" s="16">
        <v>0</v>
      </c>
      <c r="BH771" s="16">
        <v>0</v>
      </c>
      <c r="BI771" s="16">
        <v>0</v>
      </c>
      <c r="BJ771" s="16">
        <v>0</v>
      </c>
      <c r="BK771" s="16">
        <v>0</v>
      </c>
    </row>
    <row r="772" spans="1:63" x14ac:dyDescent="0.35">
      <c r="A772">
        <v>771</v>
      </c>
      <c r="B772" t="s">
        <v>360</v>
      </c>
      <c r="C772" t="s">
        <v>7685</v>
      </c>
      <c r="D772" s="15" t="s">
        <v>1362</v>
      </c>
      <c r="E772" s="12" t="s">
        <v>93</v>
      </c>
      <c r="G772" s="12" t="s">
        <v>588</v>
      </c>
      <c r="H772" s="12" t="s">
        <v>589</v>
      </c>
      <c r="I772" s="12" t="s">
        <v>1185</v>
      </c>
      <c r="J772" s="12" t="s">
        <v>2402</v>
      </c>
      <c r="K772" s="12" t="s">
        <v>1265</v>
      </c>
      <c r="N772" s="16" t="s">
        <v>206</v>
      </c>
      <c r="O772" s="16" t="s">
        <v>1266</v>
      </c>
      <c r="P772" s="12" t="s">
        <v>1187</v>
      </c>
      <c r="Q772" s="16">
        <v>2023</v>
      </c>
      <c r="R772" s="16">
        <v>0</v>
      </c>
      <c r="S772" s="16">
        <v>0</v>
      </c>
      <c r="T772" s="16">
        <v>0</v>
      </c>
      <c r="V772" s="12" t="s">
        <v>204</v>
      </c>
      <c r="W772" s="12" t="s">
        <v>204</v>
      </c>
      <c r="X772" s="16">
        <v>1</v>
      </c>
      <c r="Y772" s="16">
        <v>0</v>
      </c>
      <c r="Z772" s="16">
        <v>0</v>
      </c>
      <c r="AA772" s="16">
        <f t="shared" ref="AA772:AA835" si="142">Z772*120</f>
        <v>0</v>
      </c>
      <c r="AB772" s="16">
        <v>0</v>
      </c>
      <c r="AC772" s="16">
        <v>0</v>
      </c>
      <c r="AD772" s="16">
        <f t="shared" si="132"/>
        <v>0</v>
      </c>
      <c r="AE772" s="16">
        <f t="shared" si="133"/>
        <v>0</v>
      </c>
      <c r="AF772" s="16">
        <f t="shared" si="134"/>
        <v>0</v>
      </c>
      <c r="AG772" s="16">
        <f t="shared" si="135"/>
        <v>0</v>
      </c>
      <c r="AH772" s="12">
        <v>0</v>
      </c>
      <c r="AI772" s="16">
        <f t="shared" si="136"/>
        <v>0</v>
      </c>
      <c r="AJ772" s="16">
        <f t="shared" si="137"/>
        <v>0</v>
      </c>
      <c r="AK772" s="16">
        <f t="shared" si="138"/>
        <v>0</v>
      </c>
      <c r="AL772" s="16">
        <f t="shared" si="139"/>
        <v>0</v>
      </c>
      <c r="AM772" s="16">
        <f t="shared" si="140"/>
        <v>0</v>
      </c>
      <c r="AN772" s="16">
        <f t="shared" si="141"/>
        <v>0</v>
      </c>
      <c r="AO772" s="12">
        <v>0</v>
      </c>
      <c r="AP772" s="16" t="s">
        <v>207</v>
      </c>
      <c r="AQ772" s="16" t="s">
        <v>207</v>
      </c>
      <c r="AS772" s="16" t="s">
        <v>2408</v>
      </c>
      <c r="AT772" s="16" t="s">
        <v>2407</v>
      </c>
      <c r="AW772" s="16" t="s">
        <v>593</v>
      </c>
      <c r="AX772" s="16" t="s">
        <v>204</v>
      </c>
      <c r="AY772" s="16" t="s">
        <v>204</v>
      </c>
      <c r="AZ772" s="16" t="s">
        <v>204</v>
      </c>
      <c r="BA772" s="16" t="s">
        <v>204</v>
      </c>
      <c r="BB772" s="16" t="s">
        <v>204</v>
      </c>
      <c r="BC772" s="16">
        <v>0</v>
      </c>
      <c r="BE772" s="16">
        <v>0</v>
      </c>
      <c r="BF772" s="16">
        <v>0</v>
      </c>
      <c r="BG772" s="16">
        <v>0</v>
      </c>
      <c r="BH772" s="16">
        <v>0</v>
      </c>
      <c r="BI772" s="16">
        <v>0</v>
      </c>
      <c r="BJ772" s="16">
        <v>0</v>
      </c>
      <c r="BK772" s="16">
        <v>0</v>
      </c>
    </row>
    <row r="773" spans="1:63" x14ac:dyDescent="0.35">
      <c r="A773">
        <v>772</v>
      </c>
      <c r="B773" t="s">
        <v>360</v>
      </c>
      <c r="C773" t="s">
        <v>7686</v>
      </c>
      <c r="D773" s="15" t="s">
        <v>1363</v>
      </c>
      <c r="E773" s="12" t="s">
        <v>93</v>
      </c>
      <c r="G773" s="12" t="s">
        <v>588</v>
      </c>
      <c r="H773" s="12" t="s">
        <v>589</v>
      </c>
      <c r="I773" s="12" t="s">
        <v>1185</v>
      </c>
      <c r="J773" s="12" t="s">
        <v>2402</v>
      </c>
      <c r="K773" s="12" t="s">
        <v>1265</v>
      </c>
      <c r="N773" s="16" t="s">
        <v>206</v>
      </c>
      <c r="O773" s="16" t="s">
        <v>1266</v>
      </c>
      <c r="P773" s="12" t="s">
        <v>1187</v>
      </c>
      <c r="Q773" s="16">
        <v>2023</v>
      </c>
      <c r="R773" s="16">
        <v>0</v>
      </c>
      <c r="S773" s="16">
        <v>0</v>
      </c>
      <c r="T773" s="16">
        <v>0</v>
      </c>
      <c r="V773" s="12" t="s">
        <v>204</v>
      </c>
      <c r="W773" s="12" t="s">
        <v>204</v>
      </c>
      <c r="X773" s="16">
        <v>1</v>
      </c>
      <c r="Y773" s="16">
        <v>0</v>
      </c>
      <c r="Z773" s="16">
        <v>0</v>
      </c>
      <c r="AA773" s="16">
        <f t="shared" si="142"/>
        <v>0</v>
      </c>
      <c r="AB773" s="16">
        <v>0</v>
      </c>
      <c r="AC773" s="16">
        <v>0</v>
      </c>
      <c r="AD773" s="16">
        <f t="shared" si="132"/>
        <v>0</v>
      </c>
      <c r="AE773" s="16">
        <f t="shared" si="133"/>
        <v>0</v>
      </c>
      <c r="AF773" s="16">
        <f t="shared" si="134"/>
        <v>0</v>
      </c>
      <c r="AG773" s="16">
        <f t="shared" si="135"/>
        <v>0</v>
      </c>
      <c r="AH773" s="12">
        <v>0</v>
      </c>
      <c r="AI773" s="16">
        <f t="shared" si="136"/>
        <v>0</v>
      </c>
      <c r="AJ773" s="16">
        <f t="shared" si="137"/>
        <v>0</v>
      </c>
      <c r="AK773" s="16">
        <f t="shared" si="138"/>
        <v>0</v>
      </c>
      <c r="AL773" s="16">
        <f t="shared" si="139"/>
        <v>0</v>
      </c>
      <c r="AM773" s="16">
        <f t="shared" si="140"/>
        <v>0</v>
      </c>
      <c r="AN773" s="16">
        <f t="shared" si="141"/>
        <v>0</v>
      </c>
      <c r="AO773" s="12">
        <v>0</v>
      </c>
      <c r="AP773" s="16" t="s">
        <v>207</v>
      </c>
      <c r="AQ773" s="16" t="s">
        <v>207</v>
      </c>
      <c r="AS773" s="16" t="s">
        <v>2408</v>
      </c>
      <c r="AT773" s="16" t="s">
        <v>2407</v>
      </c>
      <c r="AW773" s="16" t="s">
        <v>593</v>
      </c>
      <c r="AX773" s="16" t="s">
        <v>204</v>
      </c>
      <c r="AY773" s="16" t="s">
        <v>204</v>
      </c>
      <c r="AZ773" s="16" t="s">
        <v>204</v>
      </c>
      <c r="BA773" s="16" t="s">
        <v>204</v>
      </c>
      <c r="BB773" s="16" t="s">
        <v>204</v>
      </c>
      <c r="BC773" s="16">
        <v>0</v>
      </c>
      <c r="BE773" s="16">
        <v>0</v>
      </c>
      <c r="BF773" s="16">
        <v>0</v>
      </c>
      <c r="BG773" s="16">
        <v>0</v>
      </c>
      <c r="BH773" s="16">
        <v>0</v>
      </c>
      <c r="BI773" s="16">
        <v>0</v>
      </c>
      <c r="BJ773" s="16">
        <v>0</v>
      </c>
      <c r="BK773" s="16">
        <v>0</v>
      </c>
    </row>
    <row r="774" spans="1:63" x14ac:dyDescent="0.35">
      <c r="A774">
        <v>773</v>
      </c>
      <c r="B774" t="s">
        <v>360</v>
      </c>
      <c r="C774" t="s">
        <v>7687</v>
      </c>
      <c r="D774" s="15" t="s">
        <v>1364</v>
      </c>
      <c r="E774" s="12" t="s">
        <v>93</v>
      </c>
      <c r="G774" s="12" t="s">
        <v>588</v>
      </c>
      <c r="H774" s="12" t="s">
        <v>589</v>
      </c>
      <c r="I774" s="12" t="s">
        <v>1185</v>
      </c>
      <c r="J774" s="12" t="s">
        <v>2402</v>
      </c>
      <c r="K774" s="12" t="s">
        <v>1265</v>
      </c>
      <c r="N774" s="16" t="s">
        <v>206</v>
      </c>
      <c r="O774" s="16" t="s">
        <v>1266</v>
      </c>
      <c r="P774" s="12" t="s">
        <v>1187</v>
      </c>
      <c r="Q774" s="16">
        <v>2023</v>
      </c>
      <c r="R774" s="16">
        <v>0</v>
      </c>
      <c r="S774" s="16">
        <v>0</v>
      </c>
      <c r="T774" s="16">
        <v>0</v>
      </c>
      <c r="V774" s="12" t="s">
        <v>204</v>
      </c>
      <c r="W774" s="12" t="s">
        <v>204</v>
      </c>
      <c r="X774" s="16">
        <v>1</v>
      </c>
      <c r="Y774" s="16">
        <v>0</v>
      </c>
      <c r="Z774" s="16">
        <v>0</v>
      </c>
      <c r="AA774" s="16">
        <f t="shared" si="142"/>
        <v>0</v>
      </c>
      <c r="AB774" s="16">
        <v>0</v>
      </c>
      <c r="AC774" s="16">
        <v>0</v>
      </c>
      <c r="AD774" s="16">
        <f t="shared" si="132"/>
        <v>0</v>
      </c>
      <c r="AE774" s="16">
        <f t="shared" si="133"/>
        <v>0</v>
      </c>
      <c r="AF774" s="16">
        <f t="shared" si="134"/>
        <v>0</v>
      </c>
      <c r="AG774" s="16">
        <f t="shared" si="135"/>
        <v>0</v>
      </c>
      <c r="AH774" s="12">
        <v>0</v>
      </c>
      <c r="AI774" s="16">
        <f t="shared" si="136"/>
        <v>0</v>
      </c>
      <c r="AJ774" s="16">
        <f t="shared" si="137"/>
        <v>0</v>
      </c>
      <c r="AK774" s="16">
        <f t="shared" si="138"/>
        <v>0</v>
      </c>
      <c r="AL774" s="16">
        <f t="shared" si="139"/>
        <v>0</v>
      </c>
      <c r="AM774" s="16">
        <f t="shared" si="140"/>
        <v>0</v>
      </c>
      <c r="AN774" s="16">
        <f t="shared" si="141"/>
        <v>0</v>
      </c>
      <c r="AO774" s="12">
        <v>0</v>
      </c>
      <c r="AP774" s="16" t="s">
        <v>207</v>
      </c>
      <c r="AQ774" s="16" t="s">
        <v>207</v>
      </c>
      <c r="AS774" s="16" t="s">
        <v>2408</v>
      </c>
      <c r="AT774" s="16" t="s">
        <v>2407</v>
      </c>
      <c r="AW774" s="16" t="s">
        <v>593</v>
      </c>
      <c r="AX774" s="16" t="s">
        <v>204</v>
      </c>
      <c r="AY774" s="16" t="s">
        <v>204</v>
      </c>
      <c r="AZ774" s="16" t="s">
        <v>204</v>
      </c>
      <c r="BA774" s="16" t="s">
        <v>204</v>
      </c>
      <c r="BB774" s="16" t="s">
        <v>204</v>
      </c>
      <c r="BC774" s="16">
        <v>0</v>
      </c>
      <c r="BE774" s="16">
        <v>0</v>
      </c>
      <c r="BF774" s="16">
        <v>0</v>
      </c>
      <c r="BG774" s="16">
        <v>0</v>
      </c>
      <c r="BH774" s="16">
        <v>0</v>
      </c>
      <c r="BI774" s="16">
        <v>0</v>
      </c>
      <c r="BJ774" s="16">
        <v>0</v>
      </c>
      <c r="BK774" s="16">
        <v>0</v>
      </c>
    </row>
    <row r="775" spans="1:63" x14ac:dyDescent="0.35">
      <c r="A775">
        <v>774</v>
      </c>
      <c r="B775" t="s">
        <v>360</v>
      </c>
      <c r="C775" t="s">
        <v>7688</v>
      </c>
      <c r="D775" s="15" t="s">
        <v>1365</v>
      </c>
      <c r="E775" s="12" t="s">
        <v>93</v>
      </c>
      <c r="G775" s="12" t="s">
        <v>588</v>
      </c>
      <c r="H775" s="12" t="s">
        <v>589</v>
      </c>
      <c r="I775" s="12" t="s">
        <v>1185</v>
      </c>
      <c r="J775" s="12" t="s">
        <v>2402</v>
      </c>
      <c r="K775" s="12" t="s">
        <v>1265</v>
      </c>
      <c r="N775" s="16" t="s">
        <v>206</v>
      </c>
      <c r="O775" s="16" t="s">
        <v>1266</v>
      </c>
      <c r="P775" s="12" t="s">
        <v>1187</v>
      </c>
      <c r="Q775" s="16">
        <v>2023</v>
      </c>
      <c r="R775" s="16">
        <v>0</v>
      </c>
      <c r="S775" s="16">
        <v>0</v>
      </c>
      <c r="T775" s="16">
        <v>0</v>
      </c>
      <c r="V775" s="12" t="s">
        <v>204</v>
      </c>
      <c r="W775" s="12" t="s">
        <v>204</v>
      </c>
      <c r="X775" s="16">
        <v>1</v>
      </c>
      <c r="Y775" s="16">
        <v>0</v>
      </c>
      <c r="Z775" s="16">
        <v>0</v>
      </c>
      <c r="AA775" s="16">
        <f t="shared" si="142"/>
        <v>0</v>
      </c>
      <c r="AB775" s="16">
        <v>0</v>
      </c>
      <c r="AC775" s="16">
        <v>0</v>
      </c>
      <c r="AD775" s="16">
        <f t="shared" si="132"/>
        <v>0</v>
      </c>
      <c r="AE775" s="16">
        <f t="shared" si="133"/>
        <v>0</v>
      </c>
      <c r="AF775" s="16">
        <f t="shared" si="134"/>
        <v>0</v>
      </c>
      <c r="AG775" s="16">
        <f t="shared" si="135"/>
        <v>0</v>
      </c>
      <c r="AH775" s="12">
        <v>0</v>
      </c>
      <c r="AI775" s="16">
        <f t="shared" si="136"/>
        <v>0</v>
      </c>
      <c r="AJ775" s="16">
        <f t="shared" si="137"/>
        <v>0</v>
      </c>
      <c r="AK775" s="16">
        <f t="shared" si="138"/>
        <v>0</v>
      </c>
      <c r="AL775" s="16">
        <f t="shared" si="139"/>
        <v>0</v>
      </c>
      <c r="AM775" s="16">
        <f t="shared" si="140"/>
        <v>0</v>
      </c>
      <c r="AN775" s="16">
        <f t="shared" si="141"/>
        <v>0</v>
      </c>
      <c r="AO775" s="12">
        <v>0</v>
      </c>
      <c r="AP775" s="16" t="s">
        <v>207</v>
      </c>
      <c r="AQ775" s="16" t="s">
        <v>207</v>
      </c>
      <c r="AS775" s="16" t="s">
        <v>2408</v>
      </c>
      <c r="AT775" s="16" t="s">
        <v>2407</v>
      </c>
      <c r="AW775" s="16" t="s">
        <v>593</v>
      </c>
      <c r="AX775" s="16" t="s">
        <v>204</v>
      </c>
      <c r="AY775" s="16" t="s">
        <v>204</v>
      </c>
      <c r="AZ775" s="16" t="s">
        <v>204</v>
      </c>
      <c r="BA775" s="16" t="s">
        <v>204</v>
      </c>
      <c r="BB775" s="16" t="s">
        <v>204</v>
      </c>
      <c r="BC775" s="16">
        <v>0</v>
      </c>
      <c r="BE775" s="16">
        <v>0</v>
      </c>
      <c r="BF775" s="16">
        <v>0</v>
      </c>
      <c r="BG775" s="16">
        <v>0</v>
      </c>
      <c r="BH775" s="16">
        <v>0</v>
      </c>
      <c r="BI775" s="16">
        <v>0</v>
      </c>
      <c r="BJ775" s="16">
        <v>0</v>
      </c>
      <c r="BK775" s="16">
        <v>0</v>
      </c>
    </row>
    <row r="776" spans="1:63" x14ac:dyDescent="0.35">
      <c r="A776">
        <v>775</v>
      </c>
      <c r="B776" t="s">
        <v>360</v>
      </c>
      <c r="C776" t="s">
        <v>7689</v>
      </c>
      <c r="D776" s="15" t="s">
        <v>1366</v>
      </c>
      <c r="E776" s="12" t="s">
        <v>93</v>
      </c>
      <c r="G776" s="12" t="s">
        <v>588</v>
      </c>
      <c r="H776" s="12" t="s">
        <v>589</v>
      </c>
      <c r="I776" s="12" t="s">
        <v>1185</v>
      </c>
      <c r="J776" s="12" t="s">
        <v>2402</v>
      </c>
      <c r="K776" s="12" t="s">
        <v>1265</v>
      </c>
      <c r="N776" s="16" t="s">
        <v>206</v>
      </c>
      <c r="O776" s="16" t="s">
        <v>1266</v>
      </c>
      <c r="P776" s="12" t="s">
        <v>1187</v>
      </c>
      <c r="Q776" s="16">
        <v>2023</v>
      </c>
      <c r="R776" s="16">
        <v>0</v>
      </c>
      <c r="S776" s="16">
        <v>0</v>
      </c>
      <c r="T776" s="16">
        <v>0</v>
      </c>
      <c r="V776" s="12" t="s">
        <v>204</v>
      </c>
      <c r="W776" s="12" t="s">
        <v>204</v>
      </c>
      <c r="X776" s="16">
        <v>1</v>
      </c>
      <c r="Y776" s="16">
        <v>0</v>
      </c>
      <c r="Z776" s="16">
        <v>0</v>
      </c>
      <c r="AA776" s="16">
        <f t="shared" si="142"/>
        <v>0</v>
      </c>
      <c r="AB776" s="16">
        <v>0</v>
      </c>
      <c r="AC776" s="16">
        <v>0</v>
      </c>
      <c r="AD776" s="16">
        <f t="shared" si="132"/>
        <v>0</v>
      </c>
      <c r="AE776" s="16">
        <f t="shared" si="133"/>
        <v>0</v>
      </c>
      <c r="AF776" s="16">
        <f t="shared" si="134"/>
        <v>0</v>
      </c>
      <c r="AG776" s="16">
        <f t="shared" si="135"/>
        <v>0</v>
      </c>
      <c r="AH776" s="12">
        <v>0</v>
      </c>
      <c r="AI776" s="16">
        <f t="shared" si="136"/>
        <v>0</v>
      </c>
      <c r="AJ776" s="16">
        <f t="shared" si="137"/>
        <v>0</v>
      </c>
      <c r="AK776" s="16">
        <f t="shared" si="138"/>
        <v>0</v>
      </c>
      <c r="AL776" s="16">
        <f t="shared" si="139"/>
        <v>0</v>
      </c>
      <c r="AM776" s="16">
        <f t="shared" si="140"/>
        <v>0</v>
      </c>
      <c r="AN776" s="16">
        <f t="shared" si="141"/>
        <v>0</v>
      </c>
      <c r="AO776" s="12">
        <v>0</v>
      </c>
      <c r="AP776" s="16" t="s">
        <v>207</v>
      </c>
      <c r="AQ776" s="16" t="s">
        <v>207</v>
      </c>
      <c r="AS776" s="16" t="s">
        <v>2408</v>
      </c>
      <c r="AT776" s="16" t="s">
        <v>2407</v>
      </c>
      <c r="AW776" s="16" t="s">
        <v>593</v>
      </c>
      <c r="AX776" s="16" t="s">
        <v>204</v>
      </c>
      <c r="AY776" s="16" t="s">
        <v>204</v>
      </c>
      <c r="AZ776" s="16" t="s">
        <v>204</v>
      </c>
      <c r="BA776" s="16" t="s">
        <v>204</v>
      </c>
      <c r="BB776" s="16" t="s">
        <v>204</v>
      </c>
      <c r="BC776" s="16">
        <v>0</v>
      </c>
      <c r="BE776" s="16">
        <v>0</v>
      </c>
      <c r="BF776" s="16">
        <v>0</v>
      </c>
      <c r="BG776" s="16">
        <v>0</v>
      </c>
      <c r="BH776" s="16">
        <v>0</v>
      </c>
      <c r="BI776" s="16">
        <v>0</v>
      </c>
      <c r="BJ776" s="16">
        <v>0</v>
      </c>
      <c r="BK776" s="16">
        <v>0</v>
      </c>
    </row>
    <row r="777" spans="1:63" x14ac:dyDescent="0.35">
      <c r="A777">
        <v>776</v>
      </c>
      <c r="B777" t="s">
        <v>360</v>
      </c>
      <c r="C777" t="s">
        <v>7690</v>
      </c>
      <c r="D777" s="15" t="s">
        <v>1367</v>
      </c>
      <c r="E777" s="12" t="s">
        <v>93</v>
      </c>
      <c r="G777" s="12" t="s">
        <v>588</v>
      </c>
      <c r="H777" s="12" t="s">
        <v>589</v>
      </c>
      <c r="I777" s="12" t="s">
        <v>1185</v>
      </c>
      <c r="J777" s="12" t="s">
        <v>2402</v>
      </c>
      <c r="K777" s="12" t="s">
        <v>1265</v>
      </c>
      <c r="N777" s="16" t="s">
        <v>206</v>
      </c>
      <c r="O777" s="16" t="s">
        <v>1266</v>
      </c>
      <c r="P777" s="12" t="s">
        <v>1187</v>
      </c>
      <c r="Q777" s="16">
        <v>2023</v>
      </c>
      <c r="R777" s="16">
        <v>0</v>
      </c>
      <c r="S777" s="16">
        <v>0</v>
      </c>
      <c r="T777" s="16">
        <v>0</v>
      </c>
      <c r="V777" s="12" t="s">
        <v>204</v>
      </c>
      <c r="W777" s="12" t="s">
        <v>204</v>
      </c>
      <c r="X777" s="16">
        <v>1</v>
      </c>
      <c r="Y777" s="16">
        <v>0</v>
      </c>
      <c r="Z777" s="16">
        <v>0</v>
      </c>
      <c r="AA777" s="16">
        <f t="shared" si="142"/>
        <v>0</v>
      </c>
      <c r="AB777" s="16">
        <v>0</v>
      </c>
      <c r="AC777" s="16">
        <v>0</v>
      </c>
      <c r="AD777" s="16">
        <f t="shared" si="132"/>
        <v>0</v>
      </c>
      <c r="AE777" s="16">
        <f t="shared" si="133"/>
        <v>0</v>
      </c>
      <c r="AF777" s="16">
        <f t="shared" si="134"/>
        <v>0</v>
      </c>
      <c r="AG777" s="16">
        <f t="shared" si="135"/>
        <v>0</v>
      </c>
      <c r="AH777" s="12">
        <v>0</v>
      </c>
      <c r="AI777" s="16">
        <f t="shared" si="136"/>
        <v>0</v>
      </c>
      <c r="AJ777" s="16">
        <f t="shared" si="137"/>
        <v>0</v>
      </c>
      <c r="AK777" s="16">
        <f t="shared" si="138"/>
        <v>0</v>
      </c>
      <c r="AL777" s="16">
        <f t="shared" si="139"/>
        <v>0</v>
      </c>
      <c r="AM777" s="16">
        <f t="shared" si="140"/>
        <v>0</v>
      </c>
      <c r="AN777" s="16">
        <f t="shared" si="141"/>
        <v>0</v>
      </c>
      <c r="AO777" s="12">
        <v>0</v>
      </c>
      <c r="AP777" s="16" t="s">
        <v>207</v>
      </c>
      <c r="AQ777" s="16" t="s">
        <v>207</v>
      </c>
      <c r="AS777" s="16" t="s">
        <v>2408</v>
      </c>
      <c r="AT777" s="16" t="s">
        <v>2407</v>
      </c>
      <c r="AW777" s="16" t="s">
        <v>593</v>
      </c>
      <c r="AX777" s="16" t="s">
        <v>204</v>
      </c>
      <c r="AY777" s="16" t="s">
        <v>204</v>
      </c>
      <c r="AZ777" s="16" t="s">
        <v>204</v>
      </c>
      <c r="BA777" s="16" t="s">
        <v>204</v>
      </c>
      <c r="BB777" s="16" t="s">
        <v>204</v>
      </c>
      <c r="BC777" s="16">
        <v>0</v>
      </c>
      <c r="BE777" s="16">
        <v>0</v>
      </c>
      <c r="BF777" s="16">
        <v>0</v>
      </c>
      <c r="BG777" s="16">
        <v>0</v>
      </c>
      <c r="BH777" s="16">
        <v>0</v>
      </c>
      <c r="BI777" s="16">
        <v>0</v>
      </c>
      <c r="BJ777" s="16">
        <v>0</v>
      </c>
      <c r="BK777" s="16">
        <v>0</v>
      </c>
    </row>
    <row r="778" spans="1:63" x14ac:dyDescent="0.35">
      <c r="A778">
        <v>777</v>
      </c>
      <c r="B778" t="s">
        <v>360</v>
      </c>
      <c r="C778" t="s">
        <v>7691</v>
      </c>
      <c r="D778" s="15" t="s">
        <v>1368</v>
      </c>
      <c r="E778" s="12" t="s">
        <v>93</v>
      </c>
      <c r="G778" s="12" t="s">
        <v>588</v>
      </c>
      <c r="H778" s="12" t="s">
        <v>589</v>
      </c>
      <c r="I778" s="12" t="s">
        <v>1185</v>
      </c>
      <c r="J778" s="12" t="s">
        <v>2402</v>
      </c>
      <c r="K778" s="12" t="s">
        <v>1265</v>
      </c>
      <c r="N778" s="16" t="s">
        <v>206</v>
      </c>
      <c r="O778" s="16" t="s">
        <v>1266</v>
      </c>
      <c r="P778" s="12" t="s">
        <v>1187</v>
      </c>
      <c r="Q778" s="16">
        <v>2023</v>
      </c>
      <c r="R778" s="16">
        <v>0</v>
      </c>
      <c r="S778" s="16">
        <v>0</v>
      </c>
      <c r="T778" s="16">
        <v>0</v>
      </c>
      <c r="V778" s="12" t="s">
        <v>204</v>
      </c>
      <c r="W778" s="12" t="s">
        <v>204</v>
      </c>
      <c r="X778" s="16">
        <v>1</v>
      </c>
      <c r="Y778" s="16">
        <v>0</v>
      </c>
      <c r="Z778" s="16">
        <v>0</v>
      </c>
      <c r="AA778" s="16">
        <f t="shared" si="142"/>
        <v>0</v>
      </c>
      <c r="AB778" s="16">
        <v>0</v>
      </c>
      <c r="AC778" s="16">
        <v>0</v>
      </c>
      <c r="AD778" s="16">
        <f t="shared" si="132"/>
        <v>0</v>
      </c>
      <c r="AE778" s="16">
        <f t="shared" si="133"/>
        <v>0</v>
      </c>
      <c r="AF778" s="16">
        <f t="shared" si="134"/>
        <v>0</v>
      </c>
      <c r="AG778" s="16">
        <f t="shared" si="135"/>
        <v>0</v>
      </c>
      <c r="AH778" s="12">
        <v>0</v>
      </c>
      <c r="AI778" s="16">
        <f t="shared" si="136"/>
        <v>0</v>
      </c>
      <c r="AJ778" s="16">
        <f t="shared" si="137"/>
        <v>0</v>
      </c>
      <c r="AK778" s="16">
        <f t="shared" si="138"/>
        <v>0</v>
      </c>
      <c r="AL778" s="16">
        <f t="shared" si="139"/>
        <v>0</v>
      </c>
      <c r="AM778" s="16">
        <f t="shared" si="140"/>
        <v>0</v>
      </c>
      <c r="AN778" s="16">
        <f t="shared" si="141"/>
        <v>0</v>
      </c>
      <c r="AO778" s="12">
        <v>0</v>
      </c>
      <c r="AP778" s="16" t="s">
        <v>207</v>
      </c>
      <c r="AQ778" s="16" t="s">
        <v>207</v>
      </c>
      <c r="AS778" s="16" t="s">
        <v>2408</v>
      </c>
      <c r="AT778" s="16" t="s">
        <v>2407</v>
      </c>
      <c r="AW778" s="16" t="s">
        <v>593</v>
      </c>
      <c r="AX778" s="16" t="s">
        <v>204</v>
      </c>
      <c r="AY778" s="16" t="s">
        <v>204</v>
      </c>
      <c r="AZ778" s="16" t="s">
        <v>204</v>
      </c>
      <c r="BA778" s="16" t="s">
        <v>204</v>
      </c>
      <c r="BB778" s="16" t="s">
        <v>204</v>
      </c>
      <c r="BC778" s="16">
        <v>0</v>
      </c>
      <c r="BE778" s="16">
        <v>0</v>
      </c>
      <c r="BF778" s="16">
        <v>0</v>
      </c>
      <c r="BG778" s="16">
        <v>0</v>
      </c>
      <c r="BH778" s="16">
        <v>0</v>
      </c>
      <c r="BI778" s="16">
        <v>0</v>
      </c>
      <c r="BJ778" s="16">
        <v>0</v>
      </c>
      <c r="BK778" s="16">
        <v>0</v>
      </c>
    </row>
    <row r="779" spans="1:63" x14ac:dyDescent="0.35">
      <c r="A779">
        <v>778</v>
      </c>
      <c r="B779" t="s">
        <v>360</v>
      </c>
      <c r="C779" t="s">
        <v>7692</v>
      </c>
      <c r="D779" s="15" t="s">
        <v>1369</v>
      </c>
      <c r="E779" s="12" t="s">
        <v>93</v>
      </c>
      <c r="G779" s="12" t="s">
        <v>588</v>
      </c>
      <c r="H779" s="12" t="s">
        <v>589</v>
      </c>
      <c r="I779" s="12" t="s">
        <v>1185</v>
      </c>
      <c r="J779" s="12" t="s">
        <v>2402</v>
      </c>
      <c r="K779" s="12" t="s">
        <v>1265</v>
      </c>
      <c r="N779" s="16" t="s">
        <v>206</v>
      </c>
      <c r="O779" s="16" t="s">
        <v>1266</v>
      </c>
      <c r="P779" s="12" t="s">
        <v>1187</v>
      </c>
      <c r="Q779" s="16">
        <v>2023</v>
      </c>
      <c r="R779" s="16">
        <v>0</v>
      </c>
      <c r="S779" s="16">
        <v>0</v>
      </c>
      <c r="T779" s="16">
        <v>0</v>
      </c>
      <c r="V779" s="12" t="s">
        <v>204</v>
      </c>
      <c r="W779" s="12" t="s">
        <v>204</v>
      </c>
      <c r="X779" s="16">
        <v>1</v>
      </c>
      <c r="Y779" s="16">
        <v>0</v>
      </c>
      <c r="Z779" s="16">
        <v>0</v>
      </c>
      <c r="AA779" s="16">
        <f t="shared" si="142"/>
        <v>0</v>
      </c>
      <c r="AB779" s="16">
        <v>0</v>
      </c>
      <c r="AC779" s="16">
        <v>0</v>
      </c>
      <c r="AD779" s="16">
        <f t="shared" si="132"/>
        <v>0</v>
      </c>
      <c r="AE779" s="16">
        <f t="shared" si="133"/>
        <v>0</v>
      </c>
      <c r="AF779" s="16">
        <f t="shared" si="134"/>
        <v>0</v>
      </c>
      <c r="AG779" s="16">
        <f t="shared" si="135"/>
        <v>0</v>
      </c>
      <c r="AH779" s="12">
        <v>0</v>
      </c>
      <c r="AI779" s="16">
        <f t="shared" si="136"/>
        <v>0</v>
      </c>
      <c r="AJ779" s="16">
        <f t="shared" si="137"/>
        <v>0</v>
      </c>
      <c r="AK779" s="16">
        <f t="shared" si="138"/>
        <v>0</v>
      </c>
      <c r="AL779" s="16">
        <f t="shared" si="139"/>
        <v>0</v>
      </c>
      <c r="AM779" s="16">
        <f t="shared" si="140"/>
        <v>0</v>
      </c>
      <c r="AN779" s="16">
        <f t="shared" si="141"/>
        <v>0</v>
      </c>
      <c r="AO779" s="12">
        <v>0</v>
      </c>
      <c r="AP779" s="16" t="s">
        <v>207</v>
      </c>
      <c r="AQ779" s="16" t="s">
        <v>207</v>
      </c>
      <c r="AS779" s="16" t="s">
        <v>2408</v>
      </c>
      <c r="AT779" s="16" t="s">
        <v>2407</v>
      </c>
      <c r="AW779" s="16" t="s">
        <v>593</v>
      </c>
      <c r="AX779" s="16" t="s">
        <v>204</v>
      </c>
      <c r="AY779" s="16" t="s">
        <v>204</v>
      </c>
      <c r="AZ779" s="16" t="s">
        <v>204</v>
      </c>
      <c r="BA779" s="16" t="s">
        <v>204</v>
      </c>
      <c r="BB779" s="16" t="s">
        <v>204</v>
      </c>
      <c r="BC779" s="16">
        <v>0</v>
      </c>
      <c r="BE779" s="16">
        <v>0</v>
      </c>
      <c r="BF779" s="16">
        <v>0</v>
      </c>
      <c r="BG779" s="16">
        <v>0</v>
      </c>
      <c r="BH779" s="16">
        <v>0</v>
      </c>
      <c r="BI779" s="16">
        <v>0</v>
      </c>
      <c r="BJ779" s="16">
        <v>0</v>
      </c>
      <c r="BK779" s="16">
        <v>0</v>
      </c>
    </row>
    <row r="780" spans="1:63" x14ac:dyDescent="0.35">
      <c r="A780">
        <v>779</v>
      </c>
      <c r="B780" t="s">
        <v>360</v>
      </c>
      <c r="C780" t="s">
        <v>7693</v>
      </c>
      <c r="D780" s="15" t="s">
        <v>1370</v>
      </c>
      <c r="E780" s="12" t="s">
        <v>93</v>
      </c>
      <c r="G780" s="12" t="s">
        <v>588</v>
      </c>
      <c r="H780" s="12" t="s">
        <v>589</v>
      </c>
      <c r="I780" s="12" t="s">
        <v>1185</v>
      </c>
      <c r="J780" s="12" t="s">
        <v>2402</v>
      </c>
      <c r="K780" s="12" t="s">
        <v>1265</v>
      </c>
      <c r="N780" s="16" t="s">
        <v>206</v>
      </c>
      <c r="O780" s="16" t="s">
        <v>1266</v>
      </c>
      <c r="P780" s="12" t="s">
        <v>1187</v>
      </c>
      <c r="Q780" s="16">
        <v>2023</v>
      </c>
      <c r="R780" s="16">
        <v>0</v>
      </c>
      <c r="S780" s="16">
        <v>0</v>
      </c>
      <c r="T780" s="16">
        <v>0</v>
      </c>
      <c r="V780" s="12" t="s">
        <v>204</v>
      </c>
      <c r="W780" s="12" t="s">
        <v>204</v>
      </c>
      <c r="X780" s="16">
        <v>1</v>
      </c>
      <c r="Y780" s="16">
        <v>0</v>
      </c>
      <c r="Z780" s="16">
        <v>0</v>
      </c>
      <c r="AA780" s="16">
        <f t="shared" si="142"/>
        <v>0</v>
      </c>
      <c r="AB780" s="16">
        <v>0</v>
      </c>
      <c r="AC780" s="16">
        <v>0</v>
      </c>
      <c r="AD780" s="16">
        <f t="shared" si="132"/>
        <v>0</v>
      </c>
      <c r="AE780" s="16">
        <f t="shared" si="133"/>
        <v>0</v>
      </c>
      <c r="AF780" s="16">
        <f t="shared" si="134"/>
        <v>0</v>
      </c>
      <c r="AG780" s="16">
        <f t="shared" si="135"/>
        <v>0</v>
      </c>
      <c r="AH780" s="12">
        <v>0</v>
      </c>
      <c r="AI780" s="16">
        <f t="shared" si="136"/>
        <v>0</v>
      </c>
      <c r="AJ780" s="16">
        <f t="shared" si="137"/>
        <v>0</v>
      </c>
      <c r="AK780" s="16">
        <f t="shared" si="138"/>
        <v>0</v>
      </c>
      <c r="AL780" s="16">
        <f t="shared" si="139"/>
        <v>0</v>
      </c>
      <c r="AM780" s="16">
        <f t="shared" si="140"/>
        <v>0</v>
      </c>
      <c r="AN780" s="16">
        <f t="shared" si="141"/>
        <v>0</v>
      </c>
      <c r="AO780" s="12">
        <v>0</v>
      </c>
      <c r="AP780" s="16" t="s">
        <v>207</v>
      </c>
      <c r="AQ780" s="16" t="s">
        <v>207</v>
      </c>
      <c r="AS780" s="16" t="s">
        <v>2408</v>
      </c>
      <c r="AT780" s="16" t="s">
        <v>2407</v>
      </c>
      <c r="AW780" s="16" t="s">
        <v>593</v>
      </c>
      <c r="AX780" s="16" t="s">
        <v>204</v>
      </c>
      <c r="AY780" s="16" t="s">
        <v>204</v>
      </c>
      <c r="AZ780" s="16" t="s">
        <v>204</v>
      </c>
      <c r="BA780" s="16" t="s">
        <v>204</v>
      </c>
      <c r="BB780" s="16" t="s">
        <v>204</v>
      </c>
      <c r="BC780" s="16">
        <v>0</v>
      </c>
      <c r="BE780" s="16">
        <v>0</v>
      </c>
      <c r="BF780" s="16">
        <v>0</v>
      </c>
      <c r="BG780" s="16">
        <v>0</v>
      </c>
      <c r="BH780" s="16">
        <v>0</v>
      </c>
      <c r="BI780" s="16">
        <v>0</v>
      </c>
      <c r="BJ780" s="16">
        <v>0</v>
      </c>
      <c r="BK780" s="16">
        <v>0</v>
      </c>
    </row>
    <row r="781" spans="1:63" x14ac:dyDescent="0.35">
      <c r="A781">
        <v>780</v>
      </c>
      <c r="B781" t="s">
        <v>360</v>
      </c>
      <c r="C781" t="s">
        <v>7694</v>
      </c>
      <c r="D781" s="15" t="s">
        <v>1371</v>
      </c>
      <c r="E781" s="12" t="s">
        <v>93</v>
      </c>
      <c r="G781" s="12" t="s">
        <v>588</v>
      </c>
      <c r="H781" s="12" t="s">
        <v>589</v>
      </c>
      <c r="I781" s="12" t="s">
        <v>1185</v>
      </c>
      <c r="J781" s="12" t="s">
        <v>2402</v>
      </c>
      <c r="K781" s="12" t="s">
        <v>1265</v>
      </c>
      <c r="N781" s="16" t="s">
        <v>206</v>
      </c>
      <c r="O781" s="16" t="s">
        <v>1266</v>
      </c>
      <c r="P781" s="12" t="s">
        <v>1187</v>
      </c>
      <c r="Q781" s="16">
        <v>2023</v>
      </c>
      <c r="R781" s="16">
        <v>0</v>
      </c>
      <c r="S781" s="16">
        <v>0</v>
      </c>
      <c r="T781" s="16">
        <v>0</v>
      </c>
      <c r="V781" s="12" t="s">
        <v>204</v>
      </c>
      <c r="W781" s="12" t="s">
        <v>204</v>
      </c>
      <c r="X781" s="16">
        <v>1</v>
      </c>
      <c r="Y781" s="16">
        <v>0</v>
      </c>
      <c r="Z781" s="16">
        <v>0</v>
      </c>
      <c r="AA781" s="16">
        <f t="shared" si="142"/>
        <v>0</v>
      </c>
      <c r="AB781" s="16">
        <v>0</v>
      </c>
      <c r="AC781" s="16">
        <v>0</v>
      </c>
      <c r="AD781" s="16">
        <f t="shared" si="132"/>
        <v>0</v>
      </c>
      <c r="AE781" s="16">
        <f t="shared" si="133"/>
        <v>0</v>
      </c>
      <c r="AF781" s="16">
        <f t="shared" si="134"/>
        <v>0</v>
      </c>
      <c r="AG781" s="16">
        <f t="shared" si="135"/>
        <v>0</v>
      </c>
      <c r="AH781" s="12">
        <v>0</v>
      </c>
      <c r="AI781" s="16">
        <f t="shared" si="136"/>
        <v>0</v>
      </c>
      <c r="AJ781" s="16">
        <f t="shared" si="137"/>
        <v>0</v>
      </c>
      <c r="AK781" s="16">
        <f t="shared" si="138"/>
        <v>0</v>
      </c>
      <c r="AL781" s="16">
        <f t="shared" si="139"/>
        <v>0</v>
      </c>
      <c r="AM781" s="16">
        <f t="shared" si="140"/>
        <v>0</v>
      </c>
      <c r="AN781" s="16">
        <f t="shared" si="141"/>
        <v>0</v>
      </c>
      <c r="AO781" s="12">
        <v>0</v>
      </c>
      <c r="AP781" s="16" t="s">
        <v>207</v>
      </c>
      <c r="AQ781" s="16" t="s">
        <v>207</v>
      </c>
      <c r="AS781" s="16" t="s">
        <v>2408</v>
      </c>
      <c r="AT781" s="16" t="s">
        <v>2407</v>
      </c>
      <c r="AW781" s="16" t="s">
        <v>593</v>
      </c>
      <c r="AX781" s="16" t="s">
        <v>204</v>
      </c>
      <c r="AY781" s="16" t="s">
        <v>204</v>
      </c>
      <c r="AZ781" s="16" t="s">
        <v>204</v>
      </c>
      <c r="BA781" s="16" t="s">
        <v>204</v>
      </c>
      <c r="BB781" s="16" t="s">
        <v>204</v>
      </c>
      <c r="BC781" s="16">
        <v>0</v>
      </c>
      <c r="BE781" s="16">
        <v>0</v>
      </c>
      <c r="BF781" s="16">
        <v>0</v>
      </c>
      <c r="BG781" s="16">
        <v>0</v>
      </c>
      <c r="BH781" s="16">
        <v>0</v>
      </c>
      <c r="BI781" s="16">
        <v>0</v>
      </c>
      <c r="BJ781" s="16">
        <v>0</v>
      </c>
      <c r="BK781" s="16">
        <v>0</v>
      </c>
    </row>
    <row r="782" spans="1:63" x14ac:dyDescent="0.35">
      <c r="A782">
        <v>781</v>
      </c>
      <c r="B782" t="s">
        <v>360</v>
      </c>
      <c r="C782" t="s">
        <v>7695</v>
      </c>
      <c r="D782" s="15" t="s">
        <v>1372</v>
      </c>
      <c r="E782" s="12" t="s">
        <v>93</v>
      </c>
      <c r="G782" s="12" t="s">
        <v>588</v>
      </c>
      <c r="H782" s="12" t="s">
        <v>589</v>
      </c>
      <c r="I782" s="12" t="s">
        <v>1185</v>
      </c>
      <c r="J782" s="12" t="s">
        <v>2402</v>
      </c>
      <c r="K782" s="12" t="s">
        <v>1265</v>
      </c>
      <c r="N782" s="16" t="s">
        <v>206</v>
      </c>
      <c r="O782" s="16" t="s">
        <v>1266</v>
      </c>
      <c r="P782" s="12" t="s">
        <v>1187</v>
      </c>
      <c r="Q782" s="16">
        <v>2023</v>
      </c>
      <c r="R782" s="16">
        <v>0</v>
      </c>
      <c r="S782" s="16">
        <v>0</v>
      </c>
      <c r="T782" s="16">
        <v>0</v>
      </c>
      <c r="V782" s="12" t="s">
        <v>204</v>
      </c>
      <c r="W782" s="12" t="s">
        <v>204</v>
      </c>
      <c r="X782" s="16">
        <v>1</v>
      </c>
      <c r="Y782" s="16">
        <v>0</v>
      </c>
      <c r="Z782" s="16">
        <v>0</v>
      </c>
      <c r="AA782" s="16">
        <f t="shared" si="142"/>
        <v>0</v>
      </c>
      <c r="AB782" s="16">
        <v>0</v>
      </c>
      <c r="AC782" s="16">
        <v>0</v>
      </c>
      <c r="AD782" s="16">
        <f t="shared" si="132"/>
        <v>0</v>
      </c>
      <c r="AE782" s="16">
        <f t="shared" si="133"/>
        <v>0</v>
      </c>
      <c r="AF782" s="16">
        <f t="shared" si="134"/>
        <v>0</v>
      </c>
      <c r="AG782" s="16">
        <f t="shared" si="135"/>
        <v>0</v>
      </c>
      <c r="AH782" s="12">
        <v>0</v>
      </c>
      <c r="AI782" s="16">
        <f t="shared" si="136"/>
        <v>0</v>
      </c>
      <c r="AJ782" s="16">
        <f t="shared" si="137"/>
        <v>0</v>
      </c>
      <c r="AK782" s="16">
        <f t="shared" si="138"/>
        <v>0</v>
      </c>
      <c r="AL782" s="16">
        <f t="shared" si="139"/>
        <v>0</v>
      </c>
      <c r="AM782" s="16">
        <f t="shared" si="140"/>
        <v>0</v>
      </c>
      <c r="AN782" s="16">
        <f t="shared" si="141"/>
        <v>0</v>
      </c>
      <c r="AO782" s="12">
        <v>0</v>
      </c>
      <c r="AP782" s="16" t="s">
        <v>207</v>
      </c>
      <c r="AQ782" s="16" t="s">
        <v>207</v>
      </c>
      <c r="AS782" s="16" t="s">
        <v>2408</v>
      </c>
      <c r="AT782" s="16" t="s">
        <v>2407</v>
      </c>
      <c r="AW782" s="16" t="s">
        <v>593</v>
      </c>
      <c r="AX782" s="16" t="s">
        <v>204</v>
      </c>
      <c r="AY782" s="16" t="s">
        <v>204</v>
      </c>
      <c r="AZ782" s="16" t="s">
        <v>204</v>
      </c>
      <c r="BA782" s="16" t="s">
        <v>204</v>
      </c>
      <c r="BB782" s="16" t="s">
        <v>204</v>
      </c>
      <c r="BC782" s="16">
        <v>0</v>
      </c>
      <c r="BE782" s="16">
        <v>0</v>
      </c>
      <c r="BF782" s="16">
        <v>0</v>
      </c>
      <c r="BG782" s="16">
        <v>0</v>
      </c>
      <c r="BH782" s="16">
        <v>0</v>
      </c>
      <c r="BI782" s="16">
        <v>0</v>
      </c>
      <c r="BJ782" s="16">
        <v>0</v>
      </c>
      <c r="BK782" s="16">
        <v>0</v>
      </c>
    </row>
    <row r="783" spans="1:63" x14ac:dyDescent="0.35">
      <c r="A783">
        <v>782</v>
      </c>
      <c r="B783" t="s">
        <v>360</v>
      </c>
      <c r="C783" t="s">
        <v>7696</v>
      </c>
      <c r="D783" s="15" t="s">
        <v>1373</v>
      </c>
      <c r="E783" s="12" t="s">
        <v>93</v>
      </c>
      <c r="G783" s="12" t="s">
        <v>588</v>
      </c>
      <c r="H783" s="12" t="s">
        <v>589</v>
      </c>
      <c r="I783" s="12" t="s">
        <v>1185</v>
      </c>
      <c r="J783" s="12" t="s">
        <v>2402</v>
      </c>
      <c r="K783" s="12" t="s">
        <v>1265</v>
      </c>
      <c r="N783" s="16" t="s">
        <v>206</v>
      </c>
      <c r="O783" s="16" t="s">
        <v>1266</v>
      </c>
      <c r="P783" s="12" t="s">
        <v>1187</v>
      </c>
      <c r="Q783" s="16">
        <v>2023</v>
      </c>
      <c r="R783" s="16">
        <v>0</v>
      </c>
      <c r="S783" s="16">
        <v>0</v>
      </c>
      <c r="T783" s="16">
        <v>0</v>
      </c>
      <c r="V783" s="12" t="s">
        <v>204</v>
      </c>
      <c r="W783" s="12" t="s">
        <v>204</v>
      </c>
      <c r="X783" s="16">
        <v>1</v>
      </c>
      <c r="Y783" s="16">
        <v>0</v>
      </c>
      <c r="Z783" s="16">
        <v>0</v>
      </c>
      <c r="AA783" s="16">
        <f t="shared" si="142"/>
        <v>0</v>
      </c>
      <c r="AB783" s="16">
        <v>0</v>
      </c>
      <c r="AC783" s="16">
        <v>0</v>
      </c>
      <c r="AD783" s="16">
        <f t="shared" si="132"/>
        <v>0</v>
      </c>
      <c r="AE783" s="16">
        <f t="shared" si="133"/>
        <v>0</v>
      </c>
      <c r="AF783" s="16">
        <f t="shared" si="134"/>
        <v>0</v>
      </c>
      <c r="AG783" s="16">
        <f t="shared" si="135"/>
        <v>0</v>
      </c>
      <c r="AH783" s="12">
        <v>0</v>
      </c>
      <c r="AI783" s="16">
        <f t="shared" si="136"/>
        <v>0</v>
      </c>
      <c r="AJ783" s="16">
        <f t="shared" si="137"/>
        <v>0</v>
      </c>
      <c r="AK783" s="16">
        <f t="shared" si="138"/>
        <v>0</v>
      </c>
      <c r="AL783" s="16">
        <f t="shared" si="139"/>
        <v>0</v>
      </c>
      <c r="AM783" s="16">
        <f t="shared" si="140"/>
        <v>0</v>
      </c>
      <c r="AN783" s="16">
        <f t="shared" si="141"/>
        <v>0</v>
      </c>
      <c r="AO783" s="12">
        <v>0</v>
      </c>
      <c r="AP783" s="16" t="s">
        <v>207</v>
      </c>
      <c r="AQ783" s="16" t="s">
        <v>207</v>
      </c>
      <c r="AS783" s="16" t="s">
        <v>2408</v>
      </c>
      <c r="AT783" s="16" t="s">
        <v>2407</v>
      </c>
      <c r="AW783" s="16" t="s">
        <v>593</v>
      </c>
      <c r="AX783" s="16" t="s">
        <v>204</v>
      </c>
      <c r="AY783" s="16" t="s">
        <v>204</v>
      </c>
      <c r="AZ783" s="16" t="s">
        <v>204</v>
      </c>
      <c r="BA783" s="16" t="s">
        <v>204</v>
      </c>
      <c r="BB783" s="16" t="s">
        <v>204</v>
      </c>
      <c r="BC783" s="16">
        <v>0</v>
      </c>
      <c r="BE783" s="16">
        <v>0</v>
      </c>
      <c r="BF783" s="16">
        <v>0</v>
      </c>
      <c r="BG783" s="16">
        <v>0</v>
      </c>
      <c r="BH783" s="16">
        <v>0</v>
      </c>
      <c r="BI783" s="16">
        <v>0</v>
      </c>
      <c r="BJ783" s="16">
        <v>0</v>
      </c>
      <c r="BK783" s="16">
        <v>0</v>
      </c>
    </row>
    <row r="784" spans="1:63" x14ac:dyDescent="0.35">
      <c r="A784">
        <v>783</v>
      </c>
      <c r="B784" t="s">
        <v>360</v>
      </c>
      <c r="C784" t="s">
        <v>7697</v>
      </c>
      <c r="D784" s="15" t="s">
        <v>1374</v>
      </c>
      <c r="E784" s="12" t="s">
        <v>93</v>
      </c>
      <c r="G784" s="12" t="s">
        <v>588</v>
      </c>
      <c r="H784" s="12" t="s">
        <v>589</v>
      </c>
      <c r="I784" s="12" t="s">
        <v>1185</v>
      </c>
      <c r="J784" s="12" t="s">
        <v>2402</v>
      </c>
      <c r="K784" s="12" t="s">
        <v>1265</v>
      </c>
      <c r="N784" s="16" t="s">
        <v>206</v>
      </c>
      <c r="O784" s="16" t="s">
        <v>1266</v>
      </c>
      <c r="P784" s="12" t="s">
        <v>1187</v>
      </c>
      <c r="Q784" s="16">
        <v>2023</v>
      </c>
      <c r="R784" s="16">
        <v>0</v>
      </c>
      <c r="S784" s="16">
        <v>0</v>
      </c>
      <c r="T784" s="16">
        <v>0</v>
      </c>
      <c r="V784" s="12" t="s">
        <v>204</v>
      </c>
      <c r="W784" s="12" t="s">
        <v>204</v>
      </c>
      <c r="X784" s="16">
        <v>1</v>
      </c>
      <c r="Y784" s="16">
        <v>0</v>
      </c>
      <c r="Z784" s="16">
        <v>0</v>
      </c>
      <c r="AA784" s="16">
        <f t="shared" si="142"/>
        <v>0</v>
      </c>
      <c r="AB784" s="16">
        <v>0</v>
      </c>
      <c r="AC784" s="16">
        <v>0</v>
      </c>
      <c r="AD784" s="16">
        <f t="shared" si="132"/>
        <v>0</v>
      </c>
      <c r="AE784" s="16">
        <f t="shared" si="133"/>
        <v>0</v>
      </c>
      <c r="AF784" s="16">
        <f t="shared" si="134"/>
        <v>0</v>
      </c>
      <c r="AG784" s="16">
        <f t="shared" si="135"/>
        <v>0</v>
      </c>
      <c r="AH784" s="12">
        <v>0</v>
      </c>
      <c r="AI784" s="16">
        <f t="shared" si="136"/>
        <v>0</v>
      </c>
      <c r="AJ784" s="16">
        <f t="shared" si="137"/>
        <v>0</v>
      </c>
      <c r="AK784" s="16">
        <f t="shared" si="138"/>
        <v>0</v>
      </c>
      <c r="AL784" s="16">
        <f t="shared" si="139"/>
        <v>0</v>
      </c>
      <c r="AM784" s="16">
        <f t="shared" si="140"/>
        <v>0</v>
      </c>
      <c r="AN784" s="16">
        <f t="shared" si="141"/>
        <v>0</v>
      </c>
      <c r="AO784" s="12">
        <v>0</v>
      </c>
      <c r="AP784" s="16" t="s">
        <v>207</v>
      </c>
      <c r="AQ784" s="16" t="s">
        <v>207</v>
      </c>
      <c r="AS784" s="16" t="s">
        <v>2408</v>
      </c>
      <c r="AT784" s="16" t="s">
        <v>2407</v>
      </c>
      <c r="AW784" s="16" t="s">
        <v>593</v>
      </c>
      <c r="AX784" s="16" t="s">
        <v>204</v>
      </c>
      <c r="AY784" s="16" t="s">
        <v>204</v>
      </c>
      <c r="AZ784" s="16" t="s">
        <v>204</v>
      </c>
      <c r="BA784" s="16" t="s">
        <v>204</v>
      </c>
      <c r="BB784" s="16" t="s">
        <v>204</v>
      </c>
      <c r="BC784" s="16">
        <v>0</v>
      </c>
      <c r="BE784" s="16">
        <v>0</v>
      </c>
      <c r="BF784" s="16">
        <v>0</v>
      </c>
      <c r="BG784" s="16">
        <v>0</v>
      </c>
      <c r="BH784" s="16">
        <v>0</v>
      </c>
      <c r="BI784" s="16">
        <v>0</v>
      </c>
      <c r="BJ784" s="16">
        <v>0</v>
      </c>
      <c r="BK784" s="16">
        <v>0</v>
      </c>
    </row>
    <row r="785" spans="1:63" x14ac:dyDescent="0.35">
      <c r="A785">
        <v>784</v>
      </c>
      <c r="B785" t="s">
        <v>360</v>
      </c>
      <c r="C785" t="s">
        <v>7698</v>
      </c>
      <c r="D785" s="15" t="s">
        <v>1375</v>
      </c>
      <c r="E785" s="12" t="s">
        <v>93</v>
      </c>
      <c r="G785" s="12" t="s">
        <v>588</v>
      </c>
      <c r="H785" s="12" t="s">
        <v>589</v>
      </c>
      <c r="I785" s="12" t="s">
        <v>1185</v>
      </c>
      <c r="J785" s="12" t="s">
        <v>2402</v>
      </c>
      <c r="K785" s="12" t="s">
        <v>1265</v>
      </c>
      <c r="N785" s="16" t="s">
        <v>206</v>
      </c>
      <c r="O785" s="16" t="s">
        <v>1266</v>
      </c>
      <c r="P785" s="12" t="s">
        <v>1187</v>
      </c>
      <c r="Q785" s="16">
        <v>2023</v>
      </c>
      <c r="R785" s="16">
        <v>0</v>
      </c>
      <c r="S785" s="16">
        <v>0</v>
      </c>
      <c r="T785" s="16">
        <v>0</v>
      </c>
      <c r="V785" s="12" t="s">
        <v>204</v>
      </c>
      <c r="W785" s="12" t="s">
        <v>204</v>
      </c>
      <c r="X785" s="16">
        <v>1</v>
      </c>
      <c r="Y785" s="16">
        <v>0</v>
      </c>
      <c r="Z785" s="16">
        <v>0</v>
      </c>
      <c r="AA785" s="16">
        <f t="shared" si="142"/>
        <v>0</v>
      </c>
      <c r="AB785" s="16">
        <v>0</v>
      </c>
      <c r="AC785" s="16">
        <v>0</v>
      </c>
      <c r="AD785" s="16">
        <f t="shared" si="132"/>
        <v>0</v>
      </c>
      <c r="AE785" s="16">
        <f t="shared" si="133"/>
        <v>0</v>
      </c>
      <c r="AF785" s="16">
        <f t="shared" si="134"/>
        <v>0</v>
      </c>
      <c r="AG785" s="16">
        <f t="shared" si="135"/>
        <v>0</v>
      </c>
      <c r="AH785" s="12">
        <v>0</v>
      </c>
      <c r="AI785" s="16">
        <f t="shared" si="136"/>
        <v>0</v>
      </c>
      <c r="AJ785" s="16">
        <f t="shared" si="137"/>
        <v>0</v>
      </c>
      <c r="AK785" s="16">
        <f t="shared" si="138"/>
        <v>0</v>
      </c>
      <c r="AL785" s="16">
        <f t="shared" si="139"/>
        <v>0</v>
      </c>
      <c r="AM785" s="16">
        <f t="shared" si="140"/>
        <v>0</v>
      </c>
      <c r="AN785" s="16">
        <f t="shared" si="141"/>
        <v>0</v>
      </c>
      <c r="AO785" s="12">
        <v>0</v>
      </c>
      <c r="AP785" s="16" t="s">
        <v>207</v>
      </c>
      <c r="AQ785" s="16" t="s">
        <v>207</v>
      </c>
      <c r="AS785" s="16" t="s">
        <v>2408</v>
      </c>
      <c r="AT785" s="16" t="s">
        <v>2407</v>
      </c>
      <c r="AW785" s="16" t="s">
        <v>593</v>
      </c>
      <c r="AX785" s="16" t="s">
        <v>204</v>
      </c>
      <c r="AY785" s="16" t="s">
        <v>204</v>
      </c>
      <c r="AZ785" s="16" t="s">
        <v>204</v>
      </c>
      <c r="BA785" s="16" t="s">
        <v>204</v>
      </c>
      <c r="BB785" s="16" t="s">
        <v>204</v>
      </c>
      <c r="BC785" s="16">
        <v>0</v>
      </c>
      <c r="BE785" s="16">
        <v>0</v>
      </c>
      <c r="BF785" s="16">
        <v>0</v>
      </c>
      <c r="BG785" s="16">
        <v>0</v>
      </c>
      <c r="BH785" s="16">
        <v>0</v>
      </c>
      <c r="BI785" s="16">
        <v>0</v>
      </c>
      <c r="BJ785" s="16">
        <v>0</v>
      </c>
      <c r="BK785" s="16">
        <v>0</v>
      </c>
    </row>
    <row r="786" spans="1:63" x14ac:dyDescent="0.35">
      <c r="A786">
        <v>785</v>
      </c>
      <c r="B786" t="s">
        <v>360</v>
      </c>
      <c r="C786" t="s">
        <v>7699</v>
      </c>
      <c r="D786" s="15" t="s">
        <v>1376</v>
      </c>
      <c r="E786" s="12" t="s">
        <v>93</v>
      </c>
      <c r="G786" s="12" t="s">
        <v>588</v>
      </c>
      <c r="H786" s="12" t="s">
        <v>589</v>
      </c>
      <c r="I786" s="12" t="s">
        <v>1185</v>
      </c>
      <c r="J786" s="12" t="s">
        <v>2402</v>
      </c>
      <c r="K786" s="12" t="s">
        <v>1265</v>
      </c>
      <c r="N786" s="16" t="s">
        <v>206</v>
      </c>
      <c r="O786" s="16" t="s">
        <v>1266</v>
      </c>
      <c r="P786" s="12" t="s">
        <v>1187</v>
      </c>
      <c r="Q786" s="16">
        <v>2023</v>
      </c>
      <c r="R786" s="16">
        <v>0</v>
      </c>
      <c r="S786" s="16">
        <v>0</v>
      </c>
      <c r="T786" s="16">
        <v>0</v>
      </c>
      <c r="V786" s="12" t="s">
        <v>204</v>
      </c>
      <c r="W786" s="12" t="s">
        <v>204</v>
      </c>
      <c r="X786" s="16">
        <v>1</v>
      </c>
      <c r="Y786" s="16">
        <v>0</v>
      </c>
      <c r="Z786" s="16">
        <v>0</v>
      </c>
      <c r="AA786" s="16">
        <f t="shared" si="142"/>
        <v>0</v>
      </c>
      <c r="AB786" s="16">
        <v>0</v>
      </c>
      <c r="AC786" s="16">
        <v>0</v>
      </c>
      <c r="AD786" s="16">
        <f t="shared" si="132"/>
        <v>0</v>
      </c>
      <c r="AE786" s="16">
        <f t="shared" si="133"/>
        <v>0</v>
      </c>
      <c r="AF786" s="16">
        <f t="shared" si="134"/>
        <v>0</v>
      </c>
      <c r="AG786" s="16">
        <f t="shared" si="135"/>
        <v>0</v>
      </c>
      <c r="AH786" s="12">
        <v>0</v>
      </c>
      <c r="AI786" s="16">
        <f t="shared" si="136"/>
        <v>0</v>
      </c>
      <c r="AJ786" s="16">
        <f t="shared" si="137"/>
        <v>0</v>
      </c>
      <c r="AK786" s="16">
        <f t="shared" si="138"/>
        <v>0</v>
      </c>
      <c r="AL786" s="16">
        <f t="shared" si="139"/>
        <v>0</v>
      </c>
      <c r="AM786" s="16">
        <f t="shared" si="140"/>
        <v>0</v>
      </c>
      <c r="AN786" s="16">
        <f t="shared" si="141"/>
        <v>0</v>
      </c>
      <c r="AO786" s="12">
        <v>0</v>
      </c>
      <c r="AP786" s="16" t="s">
        <v>207</v>
      </c>
      <c r="AQ786" s="16" t="s">
        <v>207</v>
      </c>
      <c r="AS786" s="16" t="s">
        <v>2408</v>
      </c>
      <c r="AT786" s="16" t="s">
        <v>2407</v>
      </c>
      <c r="AW786" s="16" t="s">
        <v>593</v>
      </c>
      <c r="AX786" s="16" t="s">
        <v>204</v>
      </c>
      <c r="AY786" s="16" t="s">
        <v>204</v>
      </c>
      <c r="AZ786" s="16" t="s">
        <v>204</v>
      </c>
      <c r="BA786" s="16" t="s">
        <v>204</v>
      </c>
      <c r="BB786" s="16" t="s">
        <v>204</v>
      </c>
      <c r="BC786" s="16">
        <v>0</v>
      </c>
      <c r="BE786" s="16">
        <v>0</v>
      </c>
      <c r="BF786" s="16">
        <v>0</v>
      </c>
      <c r="BG786" s="16">
        <v>0</v>
      </c>
      <c r="BH786" s="16">
        <v>0</v>
      </c>
      <c r="BI786" s="16">
        <v>0</v>
      </c>
      <c r="BJ786" s="16">
        <v>0</v>
      </c>
      <c r="BK786" s="16">
        <v>0</v>
      </c>
    </row>
    <row r="787" spans="1:63" x14ac:dyDescent="0.35">
      <c r="A787">
        <v>786</v>
      </c>
      <c r="B787" t="s">
        <v>360</v>
      </c>
      <c r="C787" t="s">
        <v>7700</v>
      </c>
      <c r="D787" s="15" t="s">
        <v>1377</v>
      </c>
      <c r="E787" s="12" t="s">
        <v>93</v>
      </c>
      <c r="G787" s="12" t="s">
        <v>588</v>
      </c>
      <c r="H787" s="12" t="s">
        <v>589</v>
      </c>
      <c r="I787" s="12" t="s">
        <v>1185</v>
      </c>
      <c r="J787" s="12" t="s">
        <v>2402</v>
      </c>
      <c r="K787" s="12" t="s">
        <v>1265</v>
      </c>
      <c r="N787" s="16" t="s">
        <v>206</v>
      </c>
      <c r="O787" s="16" t="s">
        <v>1266</v>
      </c>
      <c r="P787" s="12" t="s">
        <v>1187</v>
      </c>
      <c r="Q787" s="16">
        <v>2023</v>
      </c>
      <c r="R787" s="16">
        <v>0</v>
      </c>
      <c r="S787" s="16">
        <v>0</v>
      </c>
      <c r="T787" s="16">
        <v>0</v>
      </c>
      <c r="V787" s="12" t="s">
        <v>204</v>
      </c>
      <c r="W787" s="12" t="s">
        <v>204</v>
      </c>
      <c r="X787" s="16">
        <v>1</v>
      </c>
      <c r="Y787" s="16">
        <v>0</v>
      </c>
      <c r="Z787" s="16">
        <v>0</v>
      </c>
      <c r="AA787" s="16">
        <f t="shared" si="142"/>
        <v>0</v>
      </c>
      <c r="AB787" s="16">
        <v>0</v>
      </c>
      <c r="AC787" s="16">
        <v>0</v>
      </c>
      <c r="AD787" s="16">
        <f t="shared" si="132"/>
        <v>0</v>
      </c>
      <c r="AE787" s="16">
        <f t="shared" si="133"/>
        <v>0</v>
      </c>
      <c r="AF787" s="16">
        <f t="shared" si="134"/>
        <v>0</v>
      </c>
      <c r="AG787" s="16">
        <f t="shared" si="135"/>
        <v>0</v>
      </c>
      <c r="AH787" s="12">
        <v>0</v>
      </c>
      <c r="AI787" s="16">
        <f t="shared" si="136"/>
        <v>0</v>
      </c>
      <c r="AJ787" s="16">
        <f t="shared" si="137"/>
        <v>0</v>
      </c>
      <c r="AK787" s="16">
        <f t="shared" si="138"/>
        <v>0</v>
      </c>
      <c r="AL787" s="16">
        <f t="shared" si="139"/>
        <v>0</v>
      </c>
      <c r="AM787" s="16">
        <f t="shared" si="140"/>
        <v>0</v>
      </c>
      <c r="AN787" s="16">
        <f t="shared" si="141"/>
        <v>0</v>
      </c>
      <c r="AO787" s="12">
        <v>0</v>
      </c>
      <c r="AP787" s="16" t="s">
        <v>207</v>
      </c>
      <c r="AQ787" s="16" t="s">
        <v>207</v>
      </c>
      <c r="AS787" s="16" t="s">
        <v>2408</v>
      </c>
      <c r="AT787" s="16" t="s">
        <v>2407</v>
      </c>
      <c r="AW787" s="16" t="s">
        <v>593</v>
      </c>
      <c r="AX787" s="16" t="s">
        <v>204</v>
      </c>
      <c r="AY787" s="16" t="s">
        <v>204</v>
      </c>
      <c r="AZ787" s="16" t="s">
        <v>204</v>
      </c>
      <c r="BA787" s="16" t="s">
        <v>204</v>
      </c>
      <c r="BB787" s="16" t="s">
        <v>204</v>
      </c>
      <c r="BC787" s="16">
        <v>0</v>
      </c>
      <c r="BE787" s="16">
        <v>0</v>
      </c>
      <c r="BF787" s="16">
        <v>0</v>
      </c>
      <c r="BG787" s="16">
        <v>0</v>
      </c>
      <c r="BH787" s="16">
        <v>0</v>
      </c>
      <c r="BI787" s="16">
        <v>0</v>
      </c>
      <c r="BJ787" s="16">
        <v>0</v>
      </c>
      <c r="BK787" s="16">
        <v>0</v>
      </c>
    </row>
    <row r="788" spans="1:63" x14ac:dyDescent="0.35">
      <c r="A788">
        <v>787</v>
      </c>
      <c r="B788" t="s">
        <v>360</v>
      </c>
      <c r="C788" t="s">
        <v>7701</v>
      </c>
      <c r="D788" s="15" t="s">
        <v>1378</v>
      </c>
      <c r="E788" s="12" t="s">
        <v>93</v>
      </c>
      <c r="G788" s="12" t="s">
        <v>588</v>
      </c>
      <c r="H788" s="12" t="s">
        <v>589</v>
      </c>
      <c r="I788" s="12" t="s">
        <v>1185</v>
      </c>
      <c r="J788" s="12" t="s">
        <v>2402</v>
      </c>
      <c r="K788" s="12" t="s">
        <v>1265</v>
      </c>
      <c r="N788" s="16" t="s">
        <v>206</v>
      </c>
      <c r="O788" s="16" t="s">
        <v>1266</v>
      </c>
      <c r="P788" s="12" t="s">
        <v>1187</v>
      </c>
      <c r="Q788" s="16">
        <v>2023</v>
      </c>
      <c r="R788" s="16">
        <v>0</v>
      </c>
      <c r="S788" s="16">
        <v>0</v>
      </c>
      <c r="T788" s="16">
        <v>0</v>
      </c>
      <c r="V788" s="12" t="s">
        <v>204</v>
      </c>
      <c r="W788" s="12" t="s">
        <v>204</v>
      </c>
      <c r="X788" s="16">
        <v>1</v>
      </c>
      <c r="Y788" s="16">
        <v>0</v>
      </c>
      <c r="Z788" s="16">
        <v>0</v>
      </c>
      <c r="AA788" s="16">
        <f t="shared" si="142"/>
        <v>0</v>
      </c>
      <c r="AB788" s="16">
        <v>0</v>
      </c>
      <c r="AC788" s="16">
        <v>0</v>
      </c>
      <c r="AD788" s="16">
        <f t="shared" si="132"/>
        <v>0</v>
      </c>
      <c r="AE788" s="16">
        <f t="shared" si="133"/>
        <v>0</v>
      </c>
      <c r="AF788" s="16">
        <f t="shared" si="134"/>
        <v>0</v>
      </c>
      <c r="AG788" s="16">
        <f t="shared" si="135"/>
        <v>0</v>
      </c>
      <c r="AH788" s="12">
        <v>0</v>
      </c>
      <c r="AI788" s="16">
        <f t="shared" si="136"/>
        <v>0</v>
      </c>
      <c r="AJ788" s="16">
        <f t="shared" si="137"/>
        <v>0</v>
      </c>
      <c r="AK788" s="16">
        <f t="shared" si="138"/>
        <v>0</v>
      </c>
      <c r="AL788" s="16">
        <f t="shared" si="139"/>
        <v>0</v>
      </c>
      <c r="AM788" s="16">
        <f t="shared" si="140"/>
        <v>0</v>
      </c>
      <c r="AN788" s="16">
        <f t="shared" si="141"/>
        <v>0</v>
      </c>
      <c r="AO788" s="12">
        <v>0</v>
      </c>
      <c r="AP788" s="16" t="s">
        <v>207</v>
      </c>
      <c r="AQ788" s="16" t="s">
        <v>207</v>
      </c>
      <c r="AS788" s="16" t="s">
        <v>2408</v>
      </c>
      <c r="AT788" s="16" t="s">
        <v>2407</v>
      </c>
      <c r="AW788" s="16" t="s">
        <v>593</v>
      </c>
      <c r="AX788" s="16" t="s">
        <v>204</v>
      </c>
      <c r="AY788" s="16" t="s">
        <v>204</v>
      </c>
      <c r="AZ788" s="16" t="s">
        <v>204</v>
      </c>
      <c r="BA788" s="16" t="s">
        <v>204</v>
      </c>
      <c r="BB788" s="16" t="s">
        <v>204</v>
      </c>
      <c r="BC788" s="16">
        <v>0</v>
      </c>
      <c r="BE788" s="16">
        <v>0</v>
      </c>
      <c r="BF788" s="16">
        <v>0</v>
      </c>
      <c r="BG788" s="16">
        <v>0</v>
      </c>
      <c r="BH788" s="16">
        <v>0</v>
      </c>
      <c r="BI788" s="16">
        <v>0</v>
      </c>
      <c r="BJ788" s="16">
        <v>0</v>
      </c>
      <c r="BK788" s="16">
        <v>0</v>
      </c>
    </row>
    <row r="789" spans="1:63" x14ac:dyDescent="0.35">
      <c r="A789">
        <v>788</v>
      </c>
      <c r="B789" t="s">
        <v>360</v>
      </c>
      <c r="C789" t="s">
        <v>7702</v>
      </c>
      <c r="D789" s="15" t="s">
        <v>1379</v>
      </c>
      <c r="E789" s="12" t="s">
        <v>93</v>
      </c>
      <c r="G789" s="12" t="s">
        <v>588</v>
      </c>
      <c r="H789" s="12" t="s">
        <v>589</v>
      </c>
      <c r="I789" s="12" t="s">
        <v>1185</v>
      </c>
      <c r="J789" s="12" t="s">
        <v>2402</v>
      </c>
      <c r="K789" s="12" t="s">
        <v>1265</v>
      </c>
      <c r="N789" s="16" t="s">
        <v>206</v>
      </c>
      <c r="O789" s="16" t="s">
        <v>1266</v>
      </c>
      <c r="P789" s="12" t="s">
        <v>1187</v>
      </c>
      <c r="Q789" s="16">
        <v>2023</v>
      </c>
      <c r="R789" s="16">
        <v>0</v>
      </c>
      <c r="S789" s="16">
        <v>0</v>
      </c>
      <c r="T789" s="16">
        <v>0</v>
      </c>
      <c r="V789" s="12" t="s">
        <v>204</v>
      </c>
      <c r="W789" s="12" t="s">
        <v>204</v>
      </c>
      <c r="X789" s="16">
        <v>1</v>
      </c>
      <c r="Y789" s="16">
        <v>0</v>
      </c>
      <c r="Z789" s="16">
        <v>0</v>
      </c>
      <c r="AA789" s="16">
        <f t="shared" si="142"/>
        <v>0</v>
      </c>
      <c r="AB789" s="16">
        <v>0</v>
      </c>
      <c r="AC789" s="16">
        <v>0</v>
      </c>
      <c r="AD789" s="16">
        <f t="shared" si="132"/>
        <v>0</v>
      </c>
      <c r="AE789" s="16">
        <f t="shared" si="133"/>
        <v>0</v>
      </c>
      <c r="AF789" s="16">
        <f t="shared" si="134"/>
        <v>0</v>
      </c>
      <c r="AG789" s="16">
        <f t="shared" si="135"/>
        <v>0</v>
      </c>
      <c r="AH789" s="12">
        <v>0</v>
      </c>
      <c r="AI789" s="16">
        <f t="shared" si="136"/>
        <v>0</v>
      </c>
      <c r="AJ789" s="16">
        <f t="shared" si="137"/>
        <v>0</v>
      </c>
      <c r="AK789" s="16">
        <f t="shared" si="138"/>
        <v>0</v>
      </c>
      <c r="AL789" s="16">
        <f t="shared" si="139"/>
        <v>0</v>
      </c>
      <c r="AM789" s="16">
        <f t="shared" si="140"/>
        <v>0</v>
      </c>
      <c r="AN789" s="16">
        <f t="shared" si="141"/>
        <v>0</v>
      </c>
      <c r="AO789" s="12">
        <v>0</v>
      </c>
      <c r="AP789" s="16" t="s">
        <v>207</v>
      </c>
      <c r="AQ789" s="16" t="s">
        <v>207</v>
      </c>
      <c r="AS789" s="16" t="s">
        <v>2408</v>
      </c>
      <c r="AT789" s="16" t="s">
        <v>2407</v>
      </c>
      <c r="AW789" s="16" t="s">
        <v>593</v>
      </c>
      <c r="AX789" s="16" t="s">
        <v>204</v>
      </c>
      <c r="AY789" s="16" t="s">
        <v>204</v>
      </c>
      <c r="AZ789" s="16" t="s">
        <v>204</v>
      </c>
      <c r="BA789" s="16" t="s">
        <v>204</v>
      </c>
      <c r="BB789" s="16" t="s">
        <v>204</v>
      </c>
      <c r="BC789" s="16">
        <v>0</v>
      </c>
      <c r="BE789" s="16">
        <v>0</v>
      </c>
      <c r="BF789" s="16">
        <v>0</v>
      </c>
      <c r="BG789" s="16">
        <v>0</v>
      </c>
      <c r="BH789" s="16">
        <v>0</v>
      </c>
      <c r="BI789" s="16">
        <v>0</v>
      </c>
      <c r="BJ789" s="16">
        <v>0</v>
      </c>
      <c r="BK789" s="16">
        <v>0</v>
      </c>
    </row>
    <row r="790" spans="1:63" x14ac:dyDescent="0.35">
      <c r="A790">
        <v>789</v>
      </c>
      <c r="B790" t="s">
        <v>360</v>
      </c>
      <c r="C790" t="s">
        <v>7703</v>
      </c>
      <c r="D790" s="15" t="s">
        <v>1380</v>
      </c>
      <c r="E790" s="12" t="s">
        <v>93</v>
      </c>
      <c r="G790" s="12" t="s">
        <v>588</v>
      </c>
      <c r="H790" s="12" t="s">
        <v>589</v>
      </c>
      <c r="I790" s="12" t="s">
        <v>1185</v>
      </c>
      <c r="J790" s="12" t="s">
        <v>2402</v>
      </c>
      <c r="K790" s="12" t="s">
        <v>1265</v>
      </c>
      <c r="N790" s="16" t="s">
        <v>206</v>
      </c>
      <c r="O790" s="16" t="s">
        <v>1266</v>
      </c>
      <c r="P790" s="12" t="s">
        <v>1187</v>
      </c>
      <c r="Q790" s="16">
        <v>2023</v>
      </c>
      <c r="R790" s="16">
        <v>0</v>
      </c>
      <c r="S790" s="16">
        <v>0</v>
      </c>
      <c r="T790" s="16">
        <v>0</v>
      </c>
      <c r="V790" s="12" t="s">
        <v>204</v>
      </c>
      <c r="W790" s="12" t="s">
        <v>204</v>
      </c>
      <c r="X790" s="16">
        <v>1</v>
      </c>
      <c r="Y790" s="16">
        <v>0</v>
      </c>
      <c r="Z790" s="16">
        <v>0</v>
      </c>
      <c r="AA790" s="16">
        <f t="shared" si="142"/>
        <v>0</v>
      </c>
      <c r="AB790" s="16">
        <v>0</v>
      </c>
      <c r="AC790" s="16">
        <v>0</v>
      </c>
      <c r="AD790" s="16">
        <f t="shared" si="132"/>
        <v>0</v>
      </c>
      <c r="AE790" s="16">
        <f t="shared" si="133"/>
        <v>0</v>
      </c>
      <c r="AF790" s="16">
        <f t="shared" si="134"/>
        <v>0</v>
      </c>
      <c r="AG790" s="16">
        <f t="shared" si="135"/>
        <v>0</v>
      </c>
      <c r="AH790" s="12">
        <v>0</v>
      </c>
      <c r="AI790" s="16">
        <f t="shared" si="136"/>
        <v>0</v>
      </c>
      <c r="AJ790" s="16">
        <f t="shared" si="137"/>
        <v>0</v>
      </c>
      <c r="AK790" s="16">
        <f t="shared" si="138"/>
        <v>0</v>
      </c>
      <c r="AL790" s="16">
        <f t="shared" si="139"/>
        <v>0</v>
      </c>
      <c r="AM790" s="16">
        <f t="shared" si="140"/>
        <v>0</v>
      </c>
      <c r="AN790" s="16">
        <f t="shared" si="141"/>
        <v>0</v>
      </c>
      <c r="AO790" s="12">
        <v>0</v>
      </c>
      <c r="AP790" s="16" t="s">
        <v>207</v>
      </c>
      <c r="AQ790" s="16" t="s">
        <v>207</v>
      </c>
      <c r="AS790" s="16" t="s">
        <v>2408</v>
      </c>
      <c r="AT790" s="16" t="s">
        <v>2407</v>
      </c>
      <c r="AW790" s="16" t="s">
        <v>593</v>
      </c>
      <c r="AX790" s="16" t="s">
        <v>204</v>
      </c>
      <c r="AY790" s="16" t="s">
        <v>204</v>
      </c>
      <c r="AZ790" s="16" t="s">
        <v>204</v>
      </c>
      <c r="BA790" s="16" t="s">
        <v>204</v>
      </c>
      <c r="BB790" s="16" t="s">
        <v>204</v>
      </c>
      <c r="BC790" s="16">
        <v>0</v>
      </c>
      <c r="BE790" s="16">
        <v>0</v>
      </c>
      <c r="BF790" s="16">
        <v>0</v>
      </c>
      <c r="BG790" s="16">
        <v>0</v>
      </c>
      <c r="BH790" s="16">
        <v>0</v>
      </c>
      <c r="BI790" s="16">
        <v>0</v>
      </c>
      <c r="BJ790" s="16">
        <v>0</v>
      </c>
      <c r="BK790" s="16">
        <v>0</v>
      </c>
    </row>
    <row r="791" spans="1:63" x14ac:dyDescent="0.35">
      <c r="A791">
        <v>790</v>
      </c>
      <c r="B791" t="s">
        <v>360</v>
      </c>
      <c r="C791" t="s">
        <v>7704</v>
      </c>
      <c r="D791" s="15" t="s">
        <v>1381</v>
      </c>
      <c r="E791" s="12" t="s">
        <v>93</v>
      </c>
      <c r="G791" s="12" t="s">
        <v>588</v>
      </c>
      <c r="H791" s="12" t="s">
        <v>589</v>
      </c>
      <c r="I791" s="12" t="s">
        <v>1185</v>
      </c>
      <c r="J791" s="12" t="s">
        <v>2402</v>
      </c>
      <c r="K791" s="12" t="s">
        <v>1265</v>
      </c>
      <c r="N791" s="16" t="s">
        <v>206</v>
      </c>
      <c r="O791" s="16" t="s">
        <v>1266</v>
      </c>
      <c r="P791" s="12" t="s">
        <v>1187</v>
      </c>
      <c r="Q791" s="16">
        <v>2023</v>
      </c>
      <c r="R791" s="16">
        <v>0</v>
      </c>
      <c r="S791" s="16">
        <v>0</v>
      </c>
      <c r="T791" s="16">
        <v>0</v>
      </c>
      <c r="V791" s="12" t="s">
        <v>204</v>
      </c>
      <c r="W791" s="12" t="s">
        <v>204</v>
      </c>
      <c r="X791" s="16">
        <v>1</v>
      </c>
      <c r="Y791" s="16">
        <v>0</v>
      </c>
      <c r="Z791" s="16">
        <v>0</v>
      </c>
      <c r="AA791" s="16">
        <f t="shared" si="142"/>
        <v>0</v>
      </c>
      <c r="AB791" s="16">
        <v>0</v>
      </c>
      <c r="AC791" s="16">
        <v>0</v>
      </c>
      <c r="AD791" s="16">
        <f t="shared" si="132"/>
        <v>0</v>
      </c>
      <c r="AE791" s="16">
        <f t="shared" si="133"/>
        <v>0</v>
      </c>
      <c r="AF791" s="16">
        <f t="shared" si="134"/>
        <v>0</v>
      </c>
      <c r="AG791" s="16">
        <f t="shared" si="135"/>
        <v>0</v>
      </c>
      <c r="AH791" s="12">
        <v>0</v>
      </c>
      <c r="AI791" s="16">
        <f t="shared" si="136"/>
        <v>0</v>
      </c>
      <c r="AJ791" s="16">
        <f t="shared" si="137"/>
        <v>0</v>
      </c>
      <c r="AK791" s="16">
        <f t="shared" si="138"/>
        <v>0</v>
      </c>
      <c r="AL791" s="16">
        <f t="shared" si="139"/>
        <v>0</v>
      </c>
      <c r="AM791" s="16">
        <f t="shared" si="140"/>
        <v>0</v>
      </c>
      <c r="AN791" s="16">
        <f t="shared" si="141"/>
        <v>0</v>
      </c>
      <c r="AO791" s="12">
        <v>0</v>
      </c>
      <c r="AP791" s="16" t="s">
        <v>207</v>
      </c>
      <c r="AQ791" s="16" t="s">
        <v>207</v>
      </c>
      <c r="AS791" s="16" t="s">
        <v>2408</v>
      </c>
      <c r="AT791" s="16" t="s">
        <v>2407</v>
      </c>
      <c r="AW791" s="16" t="s">
        <v>593</v>
      </c>
      <c r="AX791" s="16" t="s">
        <v>204</v>
      </c>
      <c r="AY791" s="16" t="s">
        <v>204</v>
      </c>
      <c r="AZ791" s="16" t="s">
        <v>204</v>
      </c>
      <c r="BA791" s="16" t="s">
        <v>204</v>
      </c>
      <c r="BB791" s="16" t="s">
        <v>204</v>
      </c>
      <c r="BC791" s="16">
        <v>0</v>
      </c>
      <c r="BE791" s="16">
        <v>0</v>
      </c>
      <c r="BF791" s="16">
        <v>0</v>
      </c>
      <c r="BG791" s="16">
        <v>0</v>
      </c>
      <c r="BH791" s="16">
        <v>0</v>
      </c>
      <c r="BI791" s="16">
        <v>0</v>
      </c>
      <c r="BJ791" s="16">
        <v>0</v>
      </c>
      <c r="BK791" s="16">
        <v>0</v>
      </c>
    </row>
    <row r="792" spans="1:63" x14ac:dyDescent="0.35">
      <c r="A792">
        <v>791</v>
      </c>
      <c r="B792" t="s">
        <v>360</v>
      </c>
      <c r="C792" t="s">
        <v>7705</v>
      </c>
      <c r="D792" s="15" t="s">
        <v>1382</v>
      </c>
      <c r="E792" s="12" t="s">
        <v>93</v>
      </c>
      <c r="G792" s="12" t="s">
        <v>588</v>
      </c>
      <c r="H792" s="12" t="s">
        <v>589</v>
      </c>
      <c r="I792" s="12" t="s">
        <v>1185</v>
      </c>
      <c r="J792" s="12" t="s">
        <v>2402</v>
      </c>
      <c r="K792" s="12" t="s">
        <v>1265</v>
      </c>
      <c r="N792" s="16" t="s">
        <v>206</v>
      </c>
      <c r="O792" s="16" t="s">
        <v>1266</v>
      </c>
      <c r="P792" s="12" t="s">
        <v>1187</v>
      </c>
      <c r="Q792" s="16">
        <v>2023</v>
      </c>
      <c r="R792" s="16">
        <v>0</v>
      </c>
      <c r="S792" s="16">
        <v>0</v>
      </c>
      <c r="T792" s="16">
        <v>0</v>
      </c>
      <c r="V792" s="12" t="s">
        <v>204</v>
      </c>
      <c r="W792" s="12" t="s">
        <v>204</v>
      </c>
      <c r="X792" s="16">
        <v>1</v>
      </c>
      <c r="Y792" s="16">
        <v>0</v>
      </c>
      <c r="Z792" s="16">
        <v>0</v>
      </c>
      <c r="AA792" s="16">
        <f t="shared" si="142"/>
        <v>0</v>
      </c>
      <c r="AB792" s="16">
        <v>0</v>
      </c>
      <c r="AC792" s="16">
        <v>0</v>
      </c>
      <c r="AD792" s="16">
        <f t="shared" si="132"/>
        <v>0</v>
      </c>
      <c r="AE792" s="16">
        <f t="shared" si="133"/>
        <v>0</v>
      </c>
      <c r="AF792" s="16">
        <f t="shared" si="134"/>
        <v>0</v>
      </c>
      <c r="AG792" s="16">
        <f t="shared" si="135"/>
        <v>0</v>
      </c>
      <c r="AH792" s="12">
        <v>0</v>
      </c>
      <c r="AI792" s="16">
        <f t="shared" si="136"/>
        <v>0</v>
      </c>
      <c r="AJ792" s="16">
        <f t="shared" si="137"/>
        <v>0</v>
      </c>
      <c r="AK792" s="16">
        <f t="shared" si="138"/>
        <v>0</v>
      </c>
      <c r="AL792" s="16">
        <f t="shared" si="139"/>
        <v>0</v>
      </c>
      <c r="AM792" s="16">
        <f t="shared" si="140"/>
        <v>0</v>
      </c>
      <c r="AN792" s="16">
        <f t="shared" si="141"/>
        <v>0</v>
      </c>
      <c r="AO792" s="12">
        <v>0</v>
      </c>
      <c r="AP792" s="16" t="s">
        <v>207</v>
      </c>
      <c r="AQ792" s="16" t="s">
        <v>207</v>
      </c>
      <c r="AS792" s="16" t="s">
        <v>2408</v>
      </c>
      <c r="AT792" s="16" t="s">
        <v>2407</v>
      </c>
      <c r="AW792" s="16" t="s">
        <v>593</v>
      </c>
      <c r="AX792" s="16" t="s">
        <v>204</v>
      </c>
      <c r="AY792" s="16" t="s">
        <v>204</v>
      </c>
      <c r="AZ792" s="16" t="s">
        <v>204</v>
      </c>
      <c r="BA792" s="16" t="s">
        <v>204</v>
      </c>
      <c r="BB792" s="16" t="s">
        <v>204</v>
      </c>
      <c r="BC792" s="16">
        <v>0</v>
      </c>
      <c r="BE792" s="16">
        <v>0</v>
      </c>
      <c r="BF792" s="16">
        <v>0</v>
      </c>
      <c r="BG792" s="16">
        <v>0</v>
      </c>
      <c r="BH792" s="16">
        <v>0</v>
      </c>
      <c r="BI792" s="16">
        <v>0</v>
      </c>
      <c r="BJ792" s="16">
        <v>0</v>
      </c>
      <c r="BK792" s="16">
        <v>0</v>
      </c>
    </row>
    <row r="793" spans="1:63" x14ac:dyDescent="0.35">
      <c r="A793">
        <v>792</v>
      </c>
      <c r="B793" t="s">
        <v>360</v>
      </c>
      <c r="C793" t="s">
        <v>7706</v>
      </c>
      <c r="D793" s="15" t="s">
        <v>1383</v>
      </c>
      <c r="E793" s="12" t="s">
        <v>93</v>
      </c>
      <c r="G793" s="12" t="s">
        <v>588</v>
      </c>
      <c r="H793" s="12" t="s">
        <v>589</v>
      </c>
      <c r="I793" s="12" t="s">
        <v>1185</v>
      </c>
      <c r="J793" s="12" t="s">
        <v>2402</v>
      </c>
      <c r="K793" s="12" t="s">
        <v>1265</v>
      </c>
      <c r="N793" s="16" t="s">
        <v>206</v>
      </c>
      <c r="O793" s="16" t="s">
        <v>1266</v>
      </c>
      <c r="P793" s="12" t="s">
        <v>1187</v>
      </c>
      <c r="Q793" s="16">
        <v>2023</v>
      </c>
      <c r="R793" s="16">
        <v>0</v>
      </c>
      <c r="S793" s="16">
        <v>0</v>
      </c>
      <c r="T793" s="16">
        <v>0</v>
      </c>
      <c r="V793" s="12" t="s">
        <v>204</v>
      </c>
      <c r="W793" s="12" t="s">
        <v>204</v>
      </c>
      <c r="X793" s="16">
        <v>1</v>
      </c>
      <c r="Y793" s="16">
        <v>0</v>
      </c>
      <c r="Z793" s="16">
        <v>0</v>
      </c>
      <c r="AA793" s="16">
        <f t="shared" si="142"/>
        <v>0</v>
      </c>
      <c r="AB793" s="16">
        <v>0</v>
      </c>
      <c r="AC793" s="16">
        <v>0</v>
      </c>
      <c r="AD793" s="16">
        <f t="shared" si="132"/>
        <v>0</v>
      </c>
      <c r="AE793" s="16">
        <f t="shared" si="133"/>
        <v>0</v>
      </c>
      <c r="AF793" s="16">
        <f t="shared" si="134"/>
        <v>0</v>
      </c>
      <c r="AG793" s="16">
        <f t="shared" si="135"/>
        <v>0</v>
      </c>
      <c r="AH793" s="12">
        <v>0</v>
      </c>
      <c r="AI793" s="16">
        <f t="shared" si="136"/>
        <v>0</v>
      </c>
      <c r="AJ793" s="16">
        <f t="shared" si="137"/>
        <v>0</v>
      </c>
      <c r="AK793" s="16">
        <f t="shared" si="138"/>
        <v>0</v>
      </c>
      <c r="AL793" s="16">
        <f t="shared" si="139"/>
        <v>0</v>
      </c>
      <c r="AM793" s="16">
        <f t="shared" si="140"/>
        <v>0</v>
      </c>
      <c r="AN793" s="16">
        <f t="shared" si="141"/>
        <v>0</v>
      </c>
      <c r="AO793" s="12">
        <v>0</v>
      </c>
      <c r="AP793" s="16" t="s">
        <v>207</v>
      </c>
      <c r="AQ793" s="16" t="s">
        <v>207</v>
      </c>
      <c r="AS793" s="16" t="s">
        <v>2408</v>
      </c>
      <c r="AT793" s="16" t="s">
        <v>2407</v>
      </c>
      <c r="AW793" s="16" t="s">
        <v>593</v>
      </c>
      <c r="AX793" s="16" t="s">
        <v>204</v>
      </c>
      <c r="AY793" s="16" t="s">
        <v>204</v>
      </c>
      <c r="AZ793" s="16" t="s">
        <v>204</v>
      </c>
      <c r="BA793" s="16" t="s">
        <v>204</v>
      </c>
      <c r="BB793" s="16" t="s">
        <v>204</v>
      </c>
      <c r="BC793" s="16">
        <v>0</v>
      </c>
      <c r="BE793" s="16">
        <v>0</v>
      </c>
      <c r="BF793" s="16">
        <v>0</v>
      </c>
      <c r="BG793" s="16">
        <v>0</v>
      </c>
      <c r="BH793" s="16">
        <v>0</v>
      </c>
      <c r="BI793" s="16">
        <v>0</v>
      </c>
      <c r="BJ793" s="16">
        <v>0</v>
      </c>
      <c r="BK793" s="16">
        <v>0</v>
      </c>
    </row>
    <row r="794" spans="1:63" x14ac:dyDescent="0.35">
      <c r="A794">
        <v>793</v>
      </c>
      <c r="B794" t="s">
        <v>360</v>
      </c>
      <c r="C794" t="s">
        <v>7707</v>
      </c>
      <c r="D794" s="15" t="s">
        <v>1384</v>
      </c>
      <c r="E794" s="12" t="s">
        <v>93</v>
      </c>
      <c r="G794" s="12" t="s">
        <v>588</v>
      </c>
      <c r="H794" s="12" t="s">
        <v>589</v>
      </c>
      <c r="I794" s="12" t="s">
        <v>1185</v>
      </c>
      <c r="J794" s="12" t="s">
        <v>2402</v>
      </c>
      <c r="K794" s="12" t="s">
        <v>1265</v>
      </c>
      <c r="N794" s="16" t="s">
        <v>206</v>
      </c>
      <c r="O794" s="16" t="s">
        <v>1266</v>
      </c>
      <c r="P794" s="12" t="s">
        <v>1187</v>
      </c>
      <c r="Q794" s="16">
        <v>2023</v>
      </c>
      <c r="R794" s="16">
        <v>0</v>
      </c>
      <c r="S794" s="16">
        <v>0</v>
      </c>
      <c r="T794" s="16">
        <v>0</v>
      </c>
      <c r="V794" s="12" t="s">
        <v>204</v>
      </c>
      <c r="W794" s="12" t="s">
        <v>204</v>
      </c>
      <c r="X794" s="16">
        <v>1</v>
      </c>
      <c r="Y794" s="16">
        <v>0</v>
      </c>
      <c r="Z794" s="16">
        <v>0</v>
      </c>
      <c r="AA794" s="16">
        <f t="shared" si="142"/>
        <v>0</v>
      </c>
      <c r="AB794" s="16">
        <v>0</v>
      </c>
      <c r="AC794" s="16">
        <v>0</v>
      </c>
      <c r="AD794" s="16">
        <f t="shared" si="132"/>
        <v>0</v>
      </c>
      <c r="AE794" s="16">
        <f t="shared" si="133"/>
        <v>0</v>
      </c>
      <c r="AF794" s="16">
        <f t="shared" si="134"/>
        <v>0</v>
      </c>
      <c r="AG794" s="16">
        <f t="shared" si="135"/>
        <v>0</v>
      </c>
      <c r="AH794" s="12">
        <v>0</v>
      </c>
      <c r="AI794" s="16">
        <f t="shared" si="136"/>
        <v>0</v>
      </c>
      <c r="AJ794" s="16">
        <f t="shared" si="137"/>
        <v>0</v>
      </c>
      <c r="AK794" s="16">
        <f t="shared" si="138"/>
        <v>0</v>
      </c>
      <c r="AL794" s="16">
        <f t="shared" si="139"/>
        <v>0</v>
      </c>
      <c r="AM794" s="16">
        <f t="shared" si="140"/>
        <v>0</v>
      </c>
      <c r="AN794" s="16">
        <f t="shared" si="141"/>
        <v>0</v>
      </c>
      <c r="AO794" s="12">
        <v>0</v>
      </c>
      <c r="AP794" s="16" t="s">
        <v>207</v>
      </c>
      <c r="AQ794" s="16" t="s">
        <v>207</v>
      </c>
      <c r="AS794" s="16" t="s">
        <v>2408</v>
      </c>
      <c r="AT794" s="16" t="s">
        <v>2407</v>
      </c>
      <c r="AW794" s="16" t="s">
        <v>593</v>
      </c>
      <c r="AX794" s="16" t="s">
        <v>204</v>
      </c>
      <c r="AY794" s="16" t="s">
        <v>204</v>
      </c>
      <c r="AZ794" s="16" t="s">
        <v>204</v>
      </c>
      <c r="BA794" s="16" t="s">
        <v>204</v>
      </c>
      <c r="BB794" s="16" t="s">
        <v>204</v>
      </c>
      <c r="BC794" s="16">
        <v>0</v>
      </c>
      <c r="BE794" s="16">
        <v>0</v>
      </c>
      <c r="BF794" s="16">
        <v>0</v>
      </c>
      <c r="BG794" s="16">
        <v>0</v>
      </c>
      <c r="BH794" s="16">
        <v>0</v>
      </c>
      <c r="BI794" s="16">
        <v>0</v>
      </c>
      <c r="BJ794" s="16">
        <v>0</v>
      </c>
      <c r="BK794" s="16">
        <v>0</v>
      </c>
    </row>
    <row r="795" spans="1:63" x14ac:dyDescent="0.35">
      <c r="A795">
        <v>794</v>
      </c>
      <c r="B795" t="s">
        <v>360</v>
      </c>
      <c r="C795" t="s">
        <v>7708</v>
      </c>
      <c r="D795" s="15" t="s">
        <v>1385</v>
      </c>
      <c r="E795" s="12" t="s">
        <v>93</v>
      </c>
      <c r="G795" s="12" t="s">
        <v>588</v>
      </c>
      <c r="H795" s="12" t="s">
        <v>589</v>
      </c>
      <c r="I795" s="12" t="s">
        <v>1185</v>
      </c>
      <c r="J795" s="12" t="s">
        <v>2402</v>
      </c>
      <c r="K795" s="12" t="s">
        <v>1265</v>
      </c>
      <c r="N795" s="16" t="s">
        <v>206</v>
      </c>
      <c r="O795" s="16" t="s">
        <v>1266</v>
      </c>
      <c r="P795" s="12" t="s">
        <v>1187</v>
      </c>
      <c r="Q795" s="16">
        <v>2023</v>
      </c>
      <c r="R795" s="16">
        <v>0</v>
      </c>
      <c r="S795" s="16">
        <v>0</v>
      </c>
      <c r="T795" s="16">
        <v>0</v>
      </c>
      <c r="V795" s="12" t="s">
        <v>204</v>
      </c>
      <c r="W795" s="12" t="s">
        <v>204</v>
      </c>
      <c r="X795" s="16">
        <v>1</v>
      </c>
      <c r="Y795" s="16">
        <v>0</v>
      </c>
      <c r="Z795" s="16">
        <v>0</v>
      </c>
      <c r="AA795" s="16">
        <f t="shared" si="142"/>
        <v>0</v>
      </c>
      <c r="AB795" s="16">
        <v>0</v>
      </c>
      <c r="AC795" s="16">
        <v>0</v>
      </c>
      <c r="AD795" s="16">
        <f t="shared" si="132"/>
        <v>0</v>
      </c>
      <c r="AE795" s="16">
        <f t="shared" si="133"/>
        <v>0</v>
      </c>
      <c r="AF795" s="16">
        <f t="shared" si="134"/>
        <v>0</v>
      </c>
      <c r="AG795" s="16">
        <f t="shared" si="135"/>
        <v>0</v>
      </c>
      <c r="AH795" s="12">
        <v>0</v>
      </c>
      <c r="AI795" s="16">
        <f t="shared" si="136"/>
        <v>0</v>
      </c>
      <c r="AJ795" s="16">
        <f t="shared" si="137"/>
        <v>0</v>
      </c>
      <c r="AK795" s="16">
        <f t="shared" si="138"/>
        <v>0</v>
      </c>
      <c r="AL795" s="16">
        <f t="shared" si="139"/>
        <v>0</v>
      </c>
      <c r="AM795" s="16">
        <f t="shared" si="140"/>
        <v>0</v>
      </c>
      <c r="AN795" s="16">
        <f t="shared" si="141"/>
        <v>0</v>
      </c>
      <c r="AO795" s="12">
        <v>0</v>
      </c>
      <c r="AP795" s="16" t="s">
        <v>207</v>
      </c>
      <c r="AQ795" s="16" t="s">
        <v>207</v>
      </c>
      <c r="AS795" s="16" t="s">
        <v>2408</v>
      </c>
      <c r="AT795" s="16" t="s">
        <v>2407</v>
      </c>
      <c r="AW795" s="16" t="s">
        <v>593</v>
      </c>
      <c r="AX795" s="16" t="s">
        <v>204</v>
      </c>
      <c r="AY795" s="16" t="s">
        <v>204</v>
      </c>
      <c r="AZ795" s="16" t="s">
        <v>204</v>
      </c>
      <c r="BA795" s="16" t="s">
        <v>204</v>
      </c>
      <c r="BB795" s="16" t="s">
        <v>204</v>
      </c>
      <c r="BC795" s="16">
        <v>0</v>
      </c>
      <c r="BE795" s="16">
        <v>0</v>
      </c>
      <c r="BF795" s="16">
        <v>0</v>
      </c>
      <c r="BG795" s="16">
        <v>0</v>
      </c>
      <c r="BH795" s="16">
        <v>0</v>
      </c>
      <c r="BI795" s="16">
        <v>0</v>
      </c>
      <c r="BJ795" s="16">
        <v>0</v>
      </c>
      <c r="BK795" s="16">
        <v>0</v>
      </c>
    </row>
    <row r="796" spans="1:63" x14ac:dyDescent="0.35">
      <c r="A796">
        <v>795</v>
      </c>
      <c r="B796" t="s">
        <v>360</v>
      </c>
      <c r="C796" t="s">
        <v>7709</v>
      </c>
      <c r="D796" s="15" t="s">
        <v>1386</v>
      </c>
      <c r="E796" s="12" t="s">
        <v>93</v>
      </c>
      <c r="G796" s="12" t="s">
        <v>588</v>
      </c>
      <c r="H796" s="12" t="s">
        <v>589</v>
      </c>
      <c r="I796" s="12" t="s">
        <v>1185</v>
      </c>
      <c r="J796" s="12" t="s">
        <v>2402</v>
      </c>
      <c r="K796" s="12" t="s">
        <v>1265</v>
      </c>
      <c r="N796" s="16" t="s">
        <v>206</v>
      </c>
      <c r="O796" s="16" t="s">
        <v>1266</v>
      </c>
      <c r="P796" s="12" t="s">
        <v>1187</v>
      </c>
      <c r="Q796" s="16">
        <v>2023</v>
      </c>
      <c r="R796" s="16">
        <v>0</v>
      </c>
      <c r="S796" s="16">
        <v>0</v>
      </c>
      <c r="T796" s="16">
        <v>0</v>
      </c>
      <c r="V796" s="12" t="s">
        <v>204</v>
      </c>
      <c r="W796" s="12" t="s">
        <v>204</v>
      </c>
      <c r="X796" s="16">
        <v>1</v>
      </c>
      <c r="Y796" s="16">
        <v>0</v>
      </c>
      <c r="Z796" s="16">
        <v>0</v>
      </c>
      <c r="AA796" s="16">
        <f t="shared" si="142"/>
        <v>0</v>
      </c>
      <c r="AB796" s="16">
        <v>0</v>
      </c>
      <c r="AC796" s="16">
        <v>0</v>
      </c>
      <c r="AD796" s="16">
        <f t="shared" si="132"/>
        <v>0</v>
      </c>
      <c r="AE796" s="16">
        <f t="shared" si="133"/>
        <v>0</v>
      </c>
      <c r="AF796" s="16">
        <f t="shared" si="134"/>
        <v>0</v>
      </c>
      <c r="AG796" s="16">
        <f t="shared" si="135"/>
        <v>0</v>
      </c>
      <c r="AH796" s="12">
        <v>0</v>
      </c>
      <c r="AI796" s="16">
        <f t="shared" si="136"/>
        <v>0</v>
      </c>
      <c r="AJ796" s="16">
        <f t="shared" si="137"/>
        <v>0</v>
      </c>
      <c r="AK796" s="16">
        <f t="shared" si="138"/>
        <v>0</v>
      </c>
      <c r="AL796" s="16">
        <f t="shared" si="139"/>
        <v>0</v>
      </c>
      <c r="AM796" s="16">
        <f t="shared" si="140"/>
        <v>0</v>
      </c>
      <c r="AN796" s="16">
        <f t="shared" si="141"/>
        <v>0</v>
      </c>
      <c r="AO796" s="12">
        <v>0</v>
      </c>
      <c r="AP796" s="16" t="s">
        <v>207</v>
      </c>
      <c r="AQ796" s="16" t="s">
        <v>207</v>
      </c>
      <c r="AS796" s="16" t="s">
        <v>2408</v>
      </c>
      <c r="AT796" s="16" t="s">
        <v>2407</v>
      </c>
      <c r="AW796" s="16" t="s">
        <v>593</v>
      </c>
      <c r="AX796" s="16" t="s">
        <v>204</v>
      </c>
      <c r="AY796" s="16" t="s">
        <v>204</v>
      </c>
      <c r="AZ796" s="16" t="s">
        <v>204</v>
      </c>
      <c r="BA796" s="16" t="s">
        <v>204</v>
      </c>
      <c r="BB796" s="16" t="s">
        <v>204</v>
      </c>
      <c r="BC796" s="16">
        <v>0</v>
      </c>
      <c r="BE796" s="16">
        <v>0</v>
      </c>
      <c r="BF796" s="16">
        <v>0</v>
      </c>
      <c r="BG796" s="16">
        <v>0</v>
      </c>
      <c r="BH796" s="16">
        <v>0</v>
      </c>
      <c r="BI796" s="16">
        <v>0</v>
      </c>
      <c r="BJ796" s="16">
        <v>0</v>
      </c>
      <c r="BK796" s="16">
        <v>0</v>
      </c>
    </row>
    <row r="797" spans="1:63" x14ac:dyDescent="0.35">
      <c r="A797">
        <v>796</v>
      </c>
      <c r="B797" t="s">
        <v>360</v>
      </c>
      <c r="C797" t="s">
        <v>7710</v>
      </c>
      <c r="D797" s="15" t="s">
        <v>1387</v>
      </c>
      <c r="E797" s="12" t="s">
        <v>93</v>
      </c>
      <c r="G797" s="12" t="s">
        <v>588</v>
      </c>
      <c r="H797" s="12" t="s">
        <v>589</v>
      </c>
      <c r="I797" s="12" t="s">
        <v>1185</v>
      </c>
      <c r="J797" s="12" t="s">
        <v>2402</v>
      </c>
      <c r="K797" s="12" t="s">
        <v>1265</v>
      </c>
      <c r="N797" s="16" t="s">
        <v>206</v>
      </c>
      <c r="O797" s="16" t="s">
        <v>1266</v>
      </c>
      <c r="P797" s="12" t="s">
        <v>1187</v>
      </c>
      <c r="Q797" s="16">
        <v>2023</v>
      </c>
      <c r="R797" s="16">
        <v>0</v>
      </c>
      <c r="S797" s="16">
        <v>0</v>
      </c>
      <c r="T797" s="16">
        <v>0</v>
      </c>
      <c r="V797" s="12" t="s">
        <v>204</v>
      </c>
      <c r="W797" s="12" t="s">
        <v>204</v>
      </c>
      <c r="X797" s="16">
        <v>1</v>
      </c>
      <c r="Y797" s="16">
        <v>0</v>
      </c>
      <c r="Z797" s="16">
        <v>0</v>
      </c>
      <c r="AA797" s="16">
        <f t="shared" si="142"/>
        <v>0</v>
      </c>
      <c r="AB797" s="16">
        <v>0</v>
      </c>
      <c r="AC797" s="16">
        <v>0</v>
      </c>
      <c r="AD797" s="16">
        <f t="shared" si="132"/>
        <v>0</v>
      </c>
      <c r="AE797" s="16">
        <f t="shared" si="133"/>
        <v>0</v>
      </c>
      <c r="AF797" s="16">
        <f t="shared" si="134"/>
        <v>0</v>
      </c>
      <c r="AG797" s="16">
        <f t="shared" si="135"/>
        <v>0</v>
      </c>
      <c r="AH797" s="12">
        <v>0</v>
      </c>
      <c r="AI797" s="16">
        <f t="shared" si="136"/>
        <v>0</v>
      </c>
      <c r="AJ797" s="16">
        <f t="shared" si="137"/>
        <v>0</v>
      </c>
      <c r="AK797" s="16">
        <f t="shared" si="138"/>
        <v>0</v>
      </c>
      <c r="AL797" s="16">
        <f t="shared" si="139"/>
        <v>0</v>
      </c>
      <c r="AM797" s="16">
        <f t="shared" si="140"/>
        <v>0</v>
      </c>
      <c r="AN797" s="16">
        <f t="shared" si="141"/>
        <v>0</v>
      </c>
      <c r="AO797" s="12">
        <v>0</v>
      </c>
      <c r="AP797" s="16" t="s">
        <v>207</v>
      </c>
      <c r="AQ797" s="16" t="s">
        <v>207</v>
      </c>
      <c r="AS797" s="16" t="s">
        <v>2408</v>
      </c>
      <c r="AT797" s="16" t="s">
        <v>2407</v>
      </c>
      <c r="AW797" s="16" t="s">
        <v>593</v>
      </c>
      <c r="AX797" s="16" t="s">
        <v>204</v>
      </c>
      <c r="AY797" s="16" t="s">
        <v>204</v>
      </c>
      <c r="AZ797" s="16" t="s">
        <v>204</v>
      </c>
      <c r="BA797" s="16" t="s">
        <v>204</v>
      </c>
      <c r="BB797" s="16" t="s">
        <v>204</v>
      </c>
      <c r="BC797" s="16">
        <v>0</v>
      </c>
      <c r="BE797" s="16">
        <v>0</v>
      </c>
      <c r="BF797" s="16">
        <v>0</v>
      </c>
      <c r="BG797" s="16">
        <v>0</v>
      </c>
      <c r="BH797" s="16">
        <v>0</v>
      </c>
      <c r="BI797" s="16">
        <v>0</v>
      </c>
      <c r="BJ797" s="16">
        <v>0</v>
      </c>
      <c r="BK797" s="16">
        <v>0</v>
      </c>
    </row>
    <row r="798" spans="1:63" x14ac:dyDescent="0.35">
      <c r="A798">
        <v>797</v>
      </c>
      <c r="B798" t="s">
        <v>360</v>
      </c>
      <c r="C798" t="s">
        <v>7711</v>
      </c>
      <c r="D798" s="15" t="s">
        <v>1388</v>
      </c>
      <c r="E798" s="12" t="s">
        <v>93</v>
      </c>
      <c r="G798" s="12" t="s">
        <v>588</v>
      </c>
      <c r="H798" s="12" t="s">
        <v>589</v>
      </c>
      <c r="I798" s="12" t="s">
        <v>1185</v>
      </c>
      <c r="J798" s="12" t="s">
        <v>2402</v>
      </c>
      <c r="K798" s="12" t="s">
        <v>1265</v>
      </c>
      <c r="N798" s="16" t="s">
        <v>206</v>
      </c>
      <c r="O798" s="16" t="s">
        <v>1266</v>
      </c>
      <c r="P798" s="12" t="s">
        <v>1187</v>
      </c>
      <c r="Q798" s="16">
        <v>2023</v>
      </c>
      <c r="R798" s="16">
        <v>0</v>
      </c>
      <c r="S798" s="16">
        <v>0</v>
      </c>
      <c r="T798" s="16">
        <v>0</v>
      </c>
      <c r="V798" s="12" t="s">
        <v>204</v>
      </c>
      <c r="W798" s="12" t="s">
        <v>204</v>
      </c>
      <c r="X798" s="16">
        <v>1</v>
      </c>
      <c r="Y798" s="16">
        <v>0</v>
      </c>
      <c r="Z798" s="16">
        <v>0</v>
      </c>
      <c r="AA798" s="16">
        <f t="shared" si="142"/>
        <v>0</v>
      </c>
      <c r="AB798" s="16">
        <v>0</v>
      </c>
      <c r="AC798" s="16">
        <v>0</v>
      </c>
      <c r="AD798" s="16">
        <f t="shared" si="132"/>
        <v>0</v>
      </c>
      <c r="AE798" s="16">
        <f t="shared" si="133"/>
        <v>0</v>
      </c>
      <c r="AF798" s="16">
        <f t="shared" si="134"/>
        <v>0</v>
      </c>
      <c r="AG798" s="16">
        <f t="shared" si="135"/>
        <v>0</v>
      </c>
      <c r="AH798" s="12">
        <v>0</v>
      </c>
      <c r="AI798" s="16">
        <f t="shared" si="136"/>
        <v>0</v>
      </c>
      <c r="AJ798" s="16">
        <f t="shared" si="137"/>
        <v>0</v>
      </c>
      <c r="AK798" s="16">
        <f t="shared" si="138"/>
        <v>0</v>
      </c>
      <c r="AL798" s="16">
        <f t="shared" si="139"/>
        <v>0</v>
      </c>
      <c r="AM798" s="16">
        <f t="shared" si="140"/>
        <v>0</v>
      </c>
      <c r="AN798" s="16">
        <f t="shared" si="141"/>
        <v>0</v>
      </c>
      <c r="AO798" s="12">
        <v>0</v>
      </c>
      <c r="AP798" s="16" t="s">
        <v>207</v>
      </c>
      <c r="AQ798" s="16" t="s">
        <v>207</v>
      </c>
      <c r="AS798" s="16" t="s">
        <v>2408</v>
      </c>
      <c r="AT798" s="16" t="s">
        <v>2407</v>
      </c>
      <c r="AW798" s="16" t="s">
        <v>593</v>
      </c>
      <c r="AX798" s="16" t="s">
        <v>204</v>
      </c>
      <c r="AY798" s="16" t="s">
        <v>204</v>
      </c>
      <c r="AZ798" s="16" t="s">
        <v>204</v>
      </c>
      <c r="BA798" s="16" t="s">
        <v>204</v>
      </c>
      <c r="BB798" s="16" t="s">
        <v>204</v>
      </c>
      <c r="BC798" s="16">
        <v>0</v>
      </c>
      <c r="BE798" s="16">
        <v>0</v>
      </c>
      <c r="BF798" s="16">
        <v>0</v>
      </c>
      <c r="BG798" s="16">
        <v>0</v>
      </c>
      <c r="BH798" s="16">
        <v>0</v>
      </c>
      <c r="BI798" s="16">
        <v>0</v>
      </c>
      <c r="BJ798" s="16">
        <v>0</v>
      </c>
      <c r="BK798" s="16">
        <v>0</v>
      </c>
    </row>
    <row r="799" spans="1:63" x14ac:dyDescent="0.35">
      <c r="A799">
        <v>798</v>
      </c>
      <c r="B799" t="s">
        <v>360</v>
      </c>
      <c r="C799" t="s">
        <v>7712</v>
      </c>
      <c r="D799" s="15" t="s">
        <v>1389</v>
      </c>
      <c r="E799" s="12" t="s">
        <v>93</v>
      </c>
      <c r="G799" s="12" t="s">
        <v>588</v>
      </c>
      <c r="H799" s="12" t="s">
        <v>589</v>
      </c>
      <c r="I799" s="12" t="s">
        <v>1185</v>
      </c>
      <c r="J799" s="12" t="s">
        <v>2402</v>
      </c>
      <c r="K799" s="12" t="s">
        <v>1265</v>
      </c>
      <c r="N799" s="16" t="s">
        <v>206</v>
      </c>
      <c r="O799" s="16" t="s">
        <v>1266</v>
      </c>
      <c r="P799" s="12" t="s">
        <v>1187</v>
      </c>
      <c r="Q799" s="16">
        <v>2023</v>
      </c>
      <c r="R799" s="16">
        <v>0</v>
      </c>
      <c r="S799" s="16">
        <v>0</v>
      </c>
      <c r="T799" s="16">
        <v>0</v>
      </c>
      <c r="V799" s="12" t="s">
        <v>204</v>
      </c>
      <c r="W799" s="12" t="s">
        <v>204</v>
      </c>
      <c r="X799" s="16">
        <v>1</v>
      </c>
      <c r="Y799" s="16">
        <v>0</v>
      </c>
      <c r="Z799" s="16">
        <v>0</v>
      </c>
      <c r="AA799" s="16">
        <f t="shared" si="142"/>
        <v>0</v>
      </c>
      <c r="AB799" s="16">
        <v>0</v>
      </c>
      <c r="AC799" s="16">
        <v>0</v>
      </c>
      <c r="AD799" s="16">
        <f t="shared" si="132"/>
        <v>0</v>
      </c>
      <c r="AE799" s="16">
        <f t="shared" si="133"/>
        <v>0</v>
      </c>
      <c r="AF799" s="16">
        <f t="shared" si="134"/>
        <v>0</v>
      </c>
      <c r="AG799" s="16">
        <f t="shared" si="135"/>
        <v>0</v>
      </c>
      <c r="AH799" s="12">
        <v>0</v>
      </c>
      <c r="AI799" s="16">
        <f t="shared" si="136"/>
        <v>0</v>
      </c>
      <c r="AJ799" s="16">
        <f t="shared" si="137"/>
        <v>0</v>
      </c>
      <c r="AK799" s="16">
        <f t="shared" si="138"/>
        <v>0</v>
      </c>
      <c r="AL799" s="16">
        <f t="shared" si="139"/>
        <v>0</v>
      </c>
      <c r="AM799" s="16">
        <f t="shared" si="140"/>
        <v>0</v>
      </c>
      <c r="AN799" s="16">
        <f t="shared" si="141"/>
        <v>0</v>
      </c>
      <c r="AO799" s="12">
        <v>0</v>
      </c>
      <c r="AP799" s="16" t="s">
        <v>207</v>
      </c>
      <c r="AQ799" s="16" t="s">
        <v>207</v>
      </c>
      <c r="AS799" s="16" t="s">
        <v>2408</v>
      </c>
      <c r="AT799" s="16" t="s">
        <v>2407</v>
      </c>
      <c r="AW799" s="16" t="s">
        <v>593</v>
      </c>
      <c r="AX799" s="16" t="s">
        <v>204</v>
      </c>
      <c r="AY799" s="16" t="s">
        <v>204</v>
      </c>
      <c r="AZ799" s="16" t="s">
        <v>204</v>
      </c>
      <c r="BA799" s="16" t="s">
        <v>204</v>
      </c>
      <c r="BB799" s="16" t="s">
        <v>204</v>
      </c>
      <c r="BC799" s="16">
        <v>0</v>
      </c>
      <c r="BE799" s="16">
        <v>0</v>
      </c>
      <c r="BF799" s="16">
        <v>0</v>
      </c>
      <c r="BG799" s="16">
        <v>0</v>
      </c>
      <c r="BH799" s="16">
        <v>0</v>
      </c>
      <c r="BI799" s="16">
        <v>0</v>
      </c>
      <c r="BJ799" s="16">
        <v>0</v>
      </c>
      <c r="BK799" s="16">
        <v>0</v>
      </c>
    </row>
    <row r="800" spans="1:63" x14ac:dyDescent="0.35">
      <c r="A800">
        <v>799</v>
      </c>
      <c r="B800" t="s">
        <v>360</v>
      </c>
      <c r="C800" t="s">
        <v>7713</v>
      </c>
      <c r="D800" s="15" t="s">
        <v>1390</v>
      </c>
      <c r="E800" s="12" t="s">
        <v>93</v>
      </c>
      <c r="G800" s="12" t="s">
        <v>588</v>
      </c>
      <c r="H800" s="12" t="s">
        <v>589</v>
      </c>
      <c r="I800" s="12" t="s">
        <v>1185</v>
      </c>
      <c r="J800" s="12" t="s">
        <v>2402</v>
      </c>
      <c r="K800" s="12" t="s">
        <v>1265</v>
      </c>
      <c r="N800" s="16" t="s">
        <v>206</v>
      </c>
      <c r="O800" s="16" t="s">
        <v>1266</v>
      </c>
      <c r="P800" s="12" t="s">
        <v>1187</v>
      </c>
      <c r="Q800" s="16">
        <v>2023</v>
      </c>
      <c r="R800" s="16">
        <v>0</v>
      </c>
      <c r="S800" s="16">
        <v>0</v>
      </c>
      <c r="T800" s="16">
        <v>0</v>
      </c>
      <c r="V800" s="12" t="s">
        <v>204</v>
      </c>
      <c r="W800" s="12" t="s">
        <v>204</v>
      </c>
      <c r="X800" s="16">
        <v>1</v>
      </c>
      <c r="Y800" s="16">
        <v>0</v>
      </c>
      <c r="Z800" s="16">
        <v>0</v>
      </c>
      <c r="AA800" s="16">
        <f t="shared" si="142"/>
        <v>0</v>
      </c>
      <c r="AB800" s="16">
        <v>0</v>
      </c>
      <c r="AC800" s="16">
        <v>0</v>
      </c>
      <c r="AD800" s="16">
        <f t="shared" si="132"/>
        <v>0</v>
      </c>
      <c r="AE800" s="16">
        <f t="shared" si="133"/>
        <v>0</v>
      </c>
      <c r="AF800" s="16">
        <f t="shared" si="134"/>
        <v>0</v>
      </c>
      <c r="AG800" s="16">
        <f t="shared" si="135"/>
        <v>0</v>
      </c>
      <c r="AH800" s="12">
        <v>0</v>
      </c>
      <c r="AI800" s="16">
        <f t="shared" si="136"/>
        <v>0</v>
      </c>
      <c r="AJ800" s="16">
        <f t="shared" si="137"/>
        <v>0</v>
      </c>
      <c r="AK800" s="16">
        <f t="shared" si="138"/>
        <v>0</v>
      </c>
      <c r="AL800" s="16">
        <f t="shared" si="139"/>
        <v>0</v>
      </c>
      <c r="AM800" s="16">
        <f t="shared" si="140"/>
        <v>0</v>
      </c>
      <c r="AN800" s="16">
        <f t="shared" si="141"/>
        <v>0</v>
      </c>
      <c r="AO800" s="12">
        <v>0</v>
      </c>
      <c r="AP800" s="16" t="s">
        <v>207</v>
      </c>
      <c r="AQ800" s="16" t="s">
        <v>207</v>
      </c>
      <c r="AS800" s="16" t="s">
        <v>2408</v>
      </c>
      <c r="AT800" s="16" t="s">
        <v>2407</v>
      </c>
      <c r="AW800" s="16" t="s">
        <v>593</v>
      </c>
      <c r="AX800" s="16" t="s">
        <v>204</v>
      </c>
      <c r="AY800" s="16" t="s">
        <v>204</v>
      </c>
      <c r="AZ800" s="16" t="s">
        <v>204</v>
      </c>
      <c r="BA800" s="16" t="s">
        <v>204</v>
      </c>
      <c r="BB800" s="16" t="s">
        <v>204</v>
      </c>
      <c r="BC800" s="16">
        <v>0</v>
      </c>
      <c r="BE800" s="16">
        <v>0</v>
      </c>
      <c r="BF800" s="16">
        <v>0</v>
      </c>
      <c r="BG800" s="16">
        <v>0</v>
      </c>
      <c r="BH800" s="16">
        <v>0</v>
      </c>
      <c r="BI800" s="16">
        <v>0</v>
      </c>
      <c r="BJ800" s="16">
        <v>0</v>
      </c>
      <c r="BK800" s="16">
        <v>0</v>
      </c>
    </row>
    <row r="801" spans="1:63" x14ac:dyDescent="0.35">
      <c r="A801">
        <v>800</v>
      </c>
      <c r="B801" t="s">
        <v>360</v>
      </c>
      <c r="C801" t="s">
        <v>7714</v>
      </c>
      <c r="D801" s="15" t="s">
        <v>1391</v>
      </c>
      <c r="E801" s="12" t="s">
        <v>93</v>
      </c>
      <c r="G801" s="12" t="s">
        <v>588</v>
      </c>
      <c r="H801" s="12" t="s">
        <v>589</v>
      </c>
      <c r="I801" s="12" t="s">
        <v>1185</v>
      </c>
      <c r="J801" s="12" t="s">
        <v>2402</v>
      </c>
      <c r="K801" s="12" t="s">
        <v>1265</v>
      </c>
      <c r="N801" s="16" t="s">
        <v>206</v>
      </c>
      <c r="O801" s="16" t="s">
        <v>1266</v>
      </c>
      <c r="P801" s="12" t="s">
        <v>1187</v>
      </c>
      <c r="Q801" s="16">
        <v>2023</v>
      </c>
      <c r="R801" s="16">
        <v>0</v>
      </c>
      <c r="S801" s="16">
        <v>0</v>
      </c>
      <c r="T801" s="16">
        <v>0</v>
      </c>
      <c r="V801" s="12" t="s">
        <v>204</v>
      </c>
      <c r="W801" s="12" t="s">
        <v>204</v>
      </c>
      <c r="X801" s="16">
        <v>1</v>
      </c>
      <c r="Y801" s="16">
        <v>0</v>
      </c>
      <c r="Z801" s="16">
        <v>0</v>
      </c>
      <c r="AA801" s="16">
        <f t="shared" si="142"/>
        <v>0</v>
      </c>
      <c r="AB801" s="16">
        <v>0</v>
      </c>
      <c r="AC801" s="16">
        <v>0</v>
      </c>
      <c r="AD801" s="16">
        <f t="shared" si="132"/>
        <v>0</v>
      </c>
      <c r="AE801" s="16">
        <f t="shared" si="133"/>
        <v>0</v>
      </c>
      <c r="AF801" s="16">
        <f t="shared" si="134"/>
        <v>0</v>
      </c>
      <c r="AG801" s="16">
        <f t="shared" si="135"/>
        <v>0</v>
      </c>
      <c r="AH801" s="12">
        <v>0</v>
      </c>
      <c r="AI801" s="16">
        <f t="shared" si="136"/>
        <v>0</v>
      </c>
      <c r="AJ801" s="16">
        <f t="shared" si="137"/>
        <v>0</v>
      </c>
      <c r="AK801" s="16">
        <f t="shared" si="138"/>
        <v>0</v>
      </c>
      <c r="AL801" s="16">
        <f t="shared" si="139"/>
        <v>0</v>
      </c>
      <c r="AM801" s="16">
        <f t="shared" si="140"/>
        <v>0</v>
      </c>
      <c r="AN801" s="16">
        <f t="shared" si="141"/>
        <v>0</v>
      </c>
      <c r="AO801" s="12">
        <v>0</v>
      </c>
      <c r="AP801" s="16" t="s">
        <v>207</v>
      </c>
      <c r="AQ801" s="16" t="s">
        <v>207</v>
      </c>
      <c r="AS801" s="16" t="s">
        <v>2408</v>
      </c>
      <c r="AT801" s="16" t="s">
        <v>2407</v>
      </c>
      <c r="AW801" s="16" t="s">
        <v>593</v>
      </c>
      <c r="AX801" s="16" t="s">
        <v>204</v>
      </c>
      <c r="AY801" s="16" t="s">
        <v>204</v>
      </c>
      <c r="AZ801" s="16" t="s">
        <v>204</v>
      </c>
      <c r="BA801" s="16" t="s">
        <v>204</v>
      </c>
      <c r="BB801" s="16" t="s">
        <v>204</v>
      </c>
      <c r="BC801" s="16">
        <v>0</v>
      </c>
      <c r="BE801" s="16">
        <v>0</v>
      </c>
      <c r="BF801" s="16">
        <v>0</v>
      </c>
      <c r="BG801" s="16">
        <v>0</v>
      </c>
      <c r="BH801" s="16">
        <v>0</v>
      </c>
      <c r="BI801" s="16">
        <v>0</v>
      </c>
      <c r="BJ801" s="16">
        <v>0</v>
      </c>
      <c r="BK801" s="16">
        <v>0</v>
      </c>
    </row>
    <row r="802" spans="1:63" x14ac:dyDescent="0.35">
      <c r="A802">
        <v>801</v>
      </c>
      <c r="B802" t="s">
        <v>360</v>
      </c>
      <c r="C802" t="s">
        <v>7715</v>
      </c>
      <c r="D802" s="15" t="s">
        <v>1392</v>
      </c>
      <c r="E802" s="12" t="s">
        <v>93</v>
      </c>
      <c r="G802" s="12" t="s">
        <v>588</v>
      </c>
      <c r="H802" s="12" t="s">
        <v>589</v>
      </c>
      <c r="I802" s="12" t="s">
        <v>1185</v>
      </c>
      <c r="J802" s="12" t="s">
        <v>2402</v>
      </c>
      <c r="K802" s="12" t="s">
        <v>1265</v>
      </c>
      <c r="N802" s="16" t="s">
        <v>206</v>
      </c>
      <c r="O802" s="16" t="s">
        <v>1266</v>
      </c>
      <c r="P802" s="12" t="s">
        <v>1187</v>
      </c>
      <c r="Q802" s="16">
        <v>2023</v>
      </c>
      <c r="R802" s="16">
        <v>0</v>
      </c>
      <c r="S802" s="16">
        <v>0</v>
      </c>
      <c r="T802" s="16">
        <v>0</v>
      </c>
      <c r="V802" s="12" t="s">
        <v>204</v>
      </c>
      <c r="W802" s="12" t="s">
        <v>204</v>
      </c>
      <c r="X802" s="16">
        <v>1</v>
      </c>
      <c r="Y802" s="16">
        <v>0</v>
      </c>
      <c r="Z802" s="16">
        <v>0</v>
      </c>
      <c r="AA802" s="16">
        <f t="shared" si="142"/>
        <v>0</v>
      </c>
      <c r="AB802" s="16">
        <v>0</v>
      </c>
      <c r="AC802" s="16">
        <v>0</v>
      </c>
      <c r="AD802" s="16">
        <f t="shared" si="132"/>
        <v>0</v>
      </c>
      <c r="AE802" s="16">
        <f t="shared" si="133"/>
        <v>0</v>
      </c>
      <c r="AF802" s="16">
        <f t="shared" si="134"/>
        <v>0</v>
      </c>
      <c r="AG802" s="16">
        <f t="shared" si="135"/>
        <v>0</v>
      </c>
      <c r="AH802" s="12">
        <v>0</v>
      </c>
      <c r="AI802" s="16">
        <f t="shared" si="136"/>
        <v>0</v>
      </c>
      <c r="AJ802" s="16">
        <f t="shared" si="137"/>
        <v>0</v>
      </c>
      <c r="AK802" s="16">
        <f t="shared" si="138"/>
        <v>0</v>
      </c>
      <c r="AL802" s="16">
        <f t="shared" si="139"/>
        <v>0</v>
      </c>
      <c r="AM802" s="16">
        <f t="shared" si="140"/>
        <v>0</v>
      </c>
      <c r="AN802" s="16">
        <f t="shared" si="141"/>
        <v>0</v>
      </c>
      <c r="AO802" s="12">
        <v>0</v>
      </c>
      <c r="AP802" s="16" t="s">
        <v>207</v>
      </c>
      <c r="AQ802" s="16" t="s">
        <v>207</v>
      </c>
      <c r="AS802" s="16" t="s">
        <v>2408</v>
      </c>
      <c r="AT802" s="16" t="s">
        <v>2407</v>
      </c>
      <c r="AW802" s="16" t="s">
        <v>593</v>
      </c>
      <c r="AX802" s="16" t="s">
        <v>204</v>
      </c>
      <c r="AY802" s="16" t="s">
        <v>204</v>
      </c>
      <c r="AZ802" s="16" t="s">
        <v>204</v>
      </c>
      <c r="BA802" s="16" t="s">
        <v>204</v>
      </c>
      <c r="BB802" s="16" t="s">
        <v>204</v>
      </c>
      <c r="BC802" s="16">
        <v>0</v>
      </c>
      <c r="BE802" s="16">
        <v>0</v>
      </c>
      <c r="BF802" s="16">
        <v>0</v>
      </c>
      <c r="BG802" s="16">
        <v>0</v>
      </c>
      <c r="BH802" s="16">
        <v>0</v>
      </c>
      <c r="BI802" s="16">
        <v>0</v>
      </c>
      <c r="BJ802" s="16">
        <v>0</v>
      </c>
      <c r="BK802" s="16">
        <v>0</v>
      </c>
    </row>
    <row r="803" spans="1:63" x14ac:dyDescent="0.35">
      <c r="A803">
        <v>802</v>
      </c>
      <c r="B803" t="s">
        <v>360</v>
      </c>
      <c r="C803" t="s">
        <v>7716</v>
      </c>
      <c r="D803" s="15" t="s">
        <v>1393</v>
      </c>
      <c r="E803" s="12" t="s">
        <v>93</v>
      </c>
      <c r="G803" s="12" t="s">
        <v>588</v>
      </c>
      <c r="H803" s="12" t="s">
        <v>589</v>
      </c>
      <c r="I803" s="12" t="s">
        <v>1185</v>
      </c>
      <c r="J803" s="12" t="s">
        <v>2402</v>
      </c>
      <c r="K803" s="12" t="s">
        <v>1265</v>
      </c>
      <c r="N803" s="16" t="s">
        <v>206</v>
      </c>
      <c r="O803" s="16" t="s">
        <v>1266</v>
      </c>
      <c r="P803" s="12" t="s">
        <v>1187</v>
      </c>
      <c r="Q803" s="16">
        <v>2023</v>
      </c>
      <c r="R803" s="16">
        <v>0</v>
      </c>
      <c r="S803" s="16">
        <v>0</v>
      </c>
      <c r="T803" s="16">
        <v>0</v>
      </c>
      <c r="V803" s="12" t="s">
        <v>204</v>
      </c>
      <c r="W803" s="12" t="s">
        <v>204</v>
      </c>
      <c r="X803" s="16">
        <v>1</v>
      </c>
      <c r="Y803" s="16">
        <v>0</v>
      </c>
      <c r="Z803" s="16">
        <v>0</v>
      </c>
      <c r="AA803" s="16">
        <f t="shared" si="142"/>
        <v>0</v>
      </c>
      <c r="AB803" s="16">
        <v>0</v>
      </c>
      <c r="AC803" s="16">
        <v>0</v>
      </c>
      <c r="AD803" s="16">
        <f t="shared" si="132"/>
        <v>0</v>
      </c>
      <c r="AE803" s="16">
        <f t="shared" si="133"/>
        <v>0</v>
      </c>
      <c r="AF803" s="16">
        <f t="shared" si="134"/>
        <v>0</v>
      </c>
      <c r="AG803" s="16">
        <f t="shared" si="135"/>
        <v>0</v>
      </c>
      <c r="AH803" s="12">
        <v>0</v>
      </c>
      <c r="AI803" s="16">
        <f t="shared" si="136"/>
        <v>0</v>
      </c>
      <c r="AJ803" s="16">
        <f t="shared" si="137"/>
        <v>0</v>
      </c>
      <c r="AK803" s="16">
        <f t="shared" si="138"/>
        <v>0</v>
      </c>
      <c r="AL803" s="16">
        <f t="shared" si="139"/>
        <v>0</v>
      </c>
      <c r="AM803" s="16">
        <f t="shared" si="140"/>
        <v>0</v>
      </c>
      <c r="AN803" s="16">
        <f t="shared" si="141"/>
        <v>0</v>
      </c>
      <c r="AO803" s="12">
        <v>0</v>
      </c>
      <c r="AP803" s="16" t="s">
        <v>207</v>
      </c>
      <c r="AQ803" s="16" t="s">
        <v>207</v>
      </c>
      <c r="AS803" s="16" t="s">
        <v>2408</v>
      </c>
      <c r="AT803" s="16" t="s">
        <v>2407</v>
      </c>
      <c r="AW803" s="16" t="s">
        <v>593</v>
      </c>
      <c r="AX803" s="16" t="s">
        <v>204</v>
      </c>
      <c r="AY803" s="16" t="s">
        <v>204</v>
      </c>
      <c r="AZ803" s="16" t="s">
        <v>204</v>
      </c>
      <c r="BA803" s="16" t="s">
        <v>204</v>
      </c>
      <c r="BB803" s="16" t="s">
        <v>204</v>
      </c>
      <c r="BC803" s="16">
        <v>0</v>
      </c>
      <c r="BE803" s="16">
        <v>0</v>
      </c>
      <c r="BF803" s="16">
        <v>0</v>
      </c>
      <c r="BG803" s="16">
        <v>0</v>
      </c>
      <c r="BH803" s="16">
        <v>0</v>
      </c>
      <c r="BI803" s="16">
        <v>0</v>
      </c>
      <c r="BJ803" s="16">
        <v>0</v>
      </c>
      <c r="BK803" s="16">
        <v>0</v>
      </c>
    </row>
    <row r="804" spans="1:63" x14ac:dyDescent="0.35">
      <c r="A804">
        <v>803</v>
      </c>
      <c r="B804" t="s">
        <v>360</v>
      </c>
      <c r="C804" t="s">
        <v>7717</v>
      </c>
      <c r="D804" s="15" t="s">
        <v>1394</v>
      </c>
      <c r="E804" s="12" t="s">
        <v>93</v>
      </c>
      <c r="G804" s="12" t="s">
        <v>588</v>
      </c>
      <c r="H804" s="12" t="s">
        <v>589</v>
      </c>
      <c r="I804" s="12" t="s">
        <v>1185</v>
      </c>
      <c r="J804" s="12" t="s">
        <v>2402</v>
      </c>
      <c r="K804" s="12" t="s">
        <v>1265</v>
      </c>
      <c r="N804" s="16" t="s">
        <v>206</v>
      </c>
      <c r="O804" s="16" t="s">
        <v>1266</v>
      </c>
      <c r="P804" s="12" t="s">
        <v>1187</v>
      </c>
      <c r="Q804" s="16">
        <v>2023</v>
      </c>
      <c r="R804" s="16">
        <v>0</v>
      </c>
      <c r="S804" s="16">
        <v>0</v>
      </c>
      <c r="T804" s="16">
        <v>0</v>
      </c>
      <c r="V804" s="12" t="s">
        <v>204</v>
      </c>
      <c r="W804" s="12" t="s">
        <v>204</v>
      </c>
      <c r="X804" s="16">
        <v>1</v>
      </c>
      <c r="Y804" s="16">
        <v>0</v>
      </c>
      <c r="Z804" s="16">
        <v>0</v>
      </c>
      <c r="AA804" s="16">
        <f t="shared" si="142"/>
        <v>0</v>
      </c>
      <c r="AB804" s="16">
        <v>0</v>
      </c>
      <c r="AC804" s="16">
        <v>0</v>
      </c>
      <c r="AD804" s="16">
        <f t="shared" si="132"/>
        <v>0</v>
      </c>
      <c r="AE804" s="16">
        <f t="shared" si="133"/>
        <v>0</v>
      </c>
      <c r="AF804" s="16">
        <f t="shared" si="134"/>
        <v>0</v>
      </c>
      <c r="AG804" s="16">
        <f t="shared" si="135"/>
        <v>0</v>
      </c>
      <c r="AH804" s="12">
        <v>0</v>
      </c>
      <c r="AI804" s="16">
        <f t="shared" si="136"/>
        <v>0</v>
      </c>
      <c r="AJ804" s="16">
        <f t="shared" si="137"/>
        <v>0</v>
      </c>
      <c r="AK804" s="16">
        <f t="shared" si="138"/>
        <v>0</v>
      </c>
      <c r="AL804" s="16">
        <f t="shared" si="139"/>
        <v>0</v>
      </c>
      <c r="AM804" s="16">
        <f t="shared" si="140"/>
        <v>0</v>
      </c>
      <c r="AN804" s="16">
        <f t="shared" si="141"/>
        <v>0</v>
      </c>
      <c r="AO804" s="12">
        <v>0</v>
      </c>
      <c r="AP804" s="16" t="s">
        <v>207</v>
      </c>
      <c r="AQ804" s="16" t="s">
        <v>207</v>
      </c>
      <c r="AS804" s="16" t="s">
        <v>2408</v>
      </c>
      <c r="AT804" s="16" t="s">
        <v>2407</v>
      </c>
      <c r="AW804" s="16" t="s">
        <v>593</v>
      </c>
      <c r="AX804" s="16" t="s">
        <v>204</v>
      </c>
      <c r="AY804" s="16" t="s">
        <v>204</v>
      </c>
      <c r="AZ804" s="16" t="s">
        <v>204</v>
      </c>
      <c r="BA804" s="16" t="s">
        <v>204</v>
      </c>
      <c r="BB804" s="16" t="s">
        <v>204</v>
      </c>
      <c r="BC804" s="16">
        <v>0</v>
      </c>
      <c r="BE804" s="16">
        <v>0</v>
      </c>
      <c r="BF804" s="16">
        <v>0</v>
      </c>
      <c r="BG804" s="16">
        <v>0</v>
      </c>
      <c r="BH804" s="16">
        <v>0</v>
      </c>
      <c r="BI804" s="16">
        <v>0</v>
      </c>
      <c r="BJ804" s="16">
        <v>0</v>
      </c>
      <c r="BK804" s="16">
        <v>0</v>
      </c>
    </row>
    <row r="805" spans="1:63" x14ac:dyDescent="0.35">
      <c r="A805">
        <v>804</v>
      </c>
      <c r="B805" t="s">
        <v>360</v>
      </c>
      <c r="C805" t="s">
        <v>7718</v>
      </c>
      <c r="D805" s="15" t="s">
        <v>1395</v>
      </c>
      <c r="E805" s="12" t="s">
        <v>93</v>
      </c>
      <c r="G805" s="12" t="s">
        <v>588</v>
      </c>
      <c r="H805" s="12" t="s">
        <v>589</v>
      </c>
      <c r="I805" s="12" t="s">
        <v>1185</v>
      </c>
      <c r="J805" s="12" t="s">
        <v>2402</v>
      </c>
      <c r="K805" s="12" t="s">
        <v>1265</v>
      </c>
      <c r="N805" s="16" t="s">
        <v>206</v>
      </c>
      <c r="O805" s="16" t="s">
        <v>1266</v>
      </c>
      <c r="P805" s="12" t="s">
        <v>1187</v>
      </c>
      <c r="Q805" s="16">
        <v>2023</v>
      </c>
      <c r="R805" s="16">
        <v>0</v>
      </c>
      <c r="S805" s="16">
        <v>0</v>
      </c>
      <c r="T805" s="16">
        <v>0</v>
      </c>
      <c r="V805" s="12" t="s">
        <v>204</v>
      </c>
      <c r="W805" s="12" t="s">
        <v>204</v>
      </c>
      <c r="X805" s="16">
        <v>1</v>
      </c>
      <c r="Y805" s="16">
        <v>0</v>
      </c>
      <c r="Z805" s="16">
        <v>0</v>
      </c>
      <c r="AA805" s="16">
        <f t="shared" si="142"/>
        <v>0</v>
      </c>
      <c r="AB805" s="16">
        <v>0</v>
      </c>
      <c r="AC805" s="16">
        <v>0</v>
      </c>
      <c r="AD805" s="16">
        <f t="shared" si="132"/>
        <v>0</v>
      </c>
      <c r="AE805" s="16">
        <f t="shared" si="133"/>
        <v>0</v>
      </c>
      <c r="AF805" s="16">
        <f t="shared" si="134"/>
        <v>0</v>
      </c>
      <c r="AG805" s="16">
        <f t="shared" si="135"/>
        <v>0</v>
      </c>
      <c r="AH805" s="12">
        <v>0</v>
      </c>
      <c r="AI805" s="16">
        <f t="shared" si="136"/>
        <v>0</v>
      </c>
      <c r="AJ805" s="16">
        <f t="shared" si="137"/>
        <v>0</v>
      </c>
      <c r="AK805" s="16">
        <f t="shared" si="138"/>
        <v>0</v>
      </c>
      <c r="AL805" s="16">
        <f t="shared" si="139"/>
        <v>0</v>
      </c>
      <c r="AM805" s="16">
        <f t="shared" si="140"/>
        <v>0</v>
      </c>
      <c r="AN805" s="16">
        <f t="shared" si="141"/>
        <v>0</v>
      </c>
      <c r="AO805" s="12">
        <v>0</v>
      </c>
      <c r="AP805" s="16" t="s">
        <v>207</v>
      </c>
      <c r="AQ805" s="16" t="s">
        <v>207</v>
      </c>
      <c r="AS805" s="16" t="s">
        <v>2408</v>
      </c>
      <c r="AT805" s="16" t="s">
        <v>2407</v>
      </c>
      <c r="AW805" s="16" t="s">
        <v>593</v>
      </c>
      <c r="AX805" s="16" t="s">
        <v>204</v>
      </c>
      <c r="AY805" s="16" t="s">
        <v>204</v>
      </c>
      <c r="AZ805" s="16" t="s">
        <v>204</v>
      </c>
      <c r="BA805" s="16" t="s">
        <v>204</v>
      </c>
      <c r="BB805" s="16" t="s">
        <v>204</v>
      </c>
      <c r="BC805" s="16">
        <v>0</v>
      </c>
      <c r="BE805" s="16">
        <v>0</v>
      </c>
      <c r="BF805" s="16">
        <v>0</v>
      </c>
      <c r="BG805" s="16">
        <v>0</v>
      </c>
      <c r="BH805" s="16">
        <v>0</v>
      </c>
      <c r="BI805" s="16">
        <v>0</v>
      </c>
      <c r="BJ805" s="16">
        <v>0</v>
      </c>
      <c r="BK805" s="16">
        <v>0</v>
      </c>
    </row>
    <row r="806" spans="1:63" x14ac:dyDescent="0.35">
      <c r="A806">
        <v>805</v>
      </c>
      <c r="B806" t="s">
        <v>360</v>
      </c>
      <c r="C806" t="s">
        <v>7719</v>
      </c>
      <c r="D806" s="15" t="s">
        <v>1396</v>
      </c>
      <c r="E806" s="12" t="s">
        <v>93</v>
      </c>
      <c r="G806" s="12" t="s">
        <v>588</v>
      </c>
      <c r="H806" s="12" t="s">
        <v>589</v>
      </c>
      <c r="I806" s="12" t="s">
        <v>1185</v>
      </c>
      <c r="J806" s="12" t="s">
        <v>2402</v>
      </c>
      <c r="K806" s="12" t="s">
        <v>1265</v>
      </c>
      <c r="N806" s="16" t="s">
        <v>206</v>
      </c>
      <c r="O806" s="16" t="s">
        <v>1266</v>
      </c>
      <c r="P806" s="12" t="s">
        <v>1187</v>
      </c>
      <c r="Q806" s="16">
        <v>2023</v>
      </c>
      <c r="R806" s="16">
        <v>0</v>
      </c>
      <c r="S806" s="16">
        <v>0</v>
      </c>
      <c r="T806" s="16">
        <v>0</v>
      </c>
      <c r="V806" s="12" t="s">
        <v>204</v>
      </c>
      <c r="W806" s="12" t="s">
        <v>204</v>
      </c>
      <c r="X806" s="16">
        <v>1</v>
      </c>
      <c r="Y806" s="16">
        <v>0</v>
      </c>
      <c r="Z806" s="16">
        <v>0</v>
      </c>
      <c r="AA806" s="16">
        <f t="shared" si="142"/>
        <v>0</v>
      </c>
      <c r="AB806" s="16">
        <v>0</v>
      </c>
      <c r="AC806" s="16">
        <v>0</v>
      </c>
      <c r="AD806" s="16">
        <f t="shared" si="132"/>
        <v>0</v>
      </c>
      <c r="AE806" s="16">
        <f t="shared" si="133"/>
        <v>0</v>
      </c>
      <c r="AF806" s="16">
        <f t="shared" si="134"/>
        <v>0</v>
      </c>
      <c r="AG806" s="16">
        <f t="shared" si="135"/>
        <v>0</v>
      </c>
      <c r="AH806" s="12">
        <v>0</v>
      </c>
      <c r="AI806" s="16">
        <f t="shared" si="136"/>
        <v>0</v>
      </c>
      <c r="AJ806" s="16">
        <f t="shared" si="137"/>
        <v>0</v>
      </c>
      <c r="AK806" s="16">
        <f t="shared" si="138"/>
        <v>0</v>
      </c>
      <c r="AL806" s="16">
        <f t="shared" si="139"/>
        <v>0</v>
      </c>
      <c r="AM806" s="16">
        <f t="shared" si="140"/>
        <v>0</v>
      </c>
      <c r="AN806" s="16">
        <f t="shared" si="141"/>
        <v>0</v>
      </c>
      <c r="AO806" s="12">
        <v>0</v>
      </c>
      <c r="AP806" s="16" t="s">
        <v>207</v>
      </c>
      <c r="AQ806" s="16" t="s">
        <v>207</v>
      </c>
      <c r="AS806" s="16" t="s">
        <v>2408</v>
      </c>
      <c r="AT806" s="16" t="s">
        <v>2407</v>
      </c>
      <c r="AW806" s="16" t="s">
        <v>593</v>
      </c>
      <c r="AX806" s="16" t="s">
        <v>204</v>
      </c>
      <c r="AY806" s="16" t="s">
        <v>204</v>
      </c>
      <c r="AZ806" s="16" t="s">
        <v>204</v>
      </c>
      <c r="BA806" s="16" t="s">
        <v>204</v>
      </c>
      <c r="BB806" s="16" t="s">
        <v>204</v>
      </c>
      <c r="BC806" s="16">
        <v>0</v>
      </c>
      <c r="BE806" s="16">
        <v>0</v>
      </c>
      <c r="BF806" s="16">
        <v>0</v>
      </c>
      <c r="BG806" s="16">
        <v>0</v>
      </c>
      <c r="BH806" s="16">
        <v>0</v>
      </c>
      <c r="BI806" s="16">
        <v>0</v>
      </c>
      <c r="BJ806" s="16">
        <v>0</v>
      </c>
      <c r="BK806" s="16">
        <v>0</v>
      </c>
    </row>
    <row r="807" spans="1:63" x14ac:dyDescent="0.35">
      <c r="A807">
        <v>806</v>
      </c>
      <c r="B807" t="s">
        <v>360</v>
      </c>
      <c r="C807" t="s">
        <v>7720</v>
      </c>
      <c r="D807" s="15" t="s">
        <v>1397</v>
      </c>
      <c r="E807" s="12" t="s">
        <v>93</v>
      </c>
      <c r="G807" s="12" t="s">
        <v>588</v>
      </c>
      <c r="H807" s="12" t="s">
        <v>589</v>
      </c>
      <c r="I807" s="12" t="s">
        <v>1185</v>
      </c>
      <c r="J807" s="12" t="s">
        <v>2402</v>
      </c>
      <c r="K807" s="12" t="s">
        <v>1265</v>
      </c>
      <c r="N807" s="16" t="s">
        <v>206</v>
      </c>
      <c r="O807" s="16" t="s">
        <v>1266</v>
      </c>
      <c r="P807" s="12" t="s">
        <v>1187</v>
      </c>
      <c r="Q807" s="16">
        <v>2023</v>
      </c>
      <c r="R807" s="16">
        <v>0</v>
      </c>
      <c r="S807" s="16">
        <v>0</v>
      </c>
      <c r="T807" s="16">
        <v>0</v>
      </c>
      <c r="V807" s="12" t="s">
        <v>204</v>
      </c>
      <c r="W807" s="12" t="s">
        <v>204</v>
      </c>
      <c r="X807" s="16">
        <v>1</v>
      </c>
      <c r="Y807" s="16">
        <v>0</v>
      </c>
      <c r="Z807" s="16">
        <v>0</v>
      </c>
      <c r="AA807" s="16">
        <f t="shared" si="142"/>
        <v>0</v>
      </c>
      <c r="AB807" s="16">
        <v>0</v>
      </c>
      <c r="AC807" s="16">
        <v>0</v>
      </c>
      <c r="AD807" s="16">
        <f t="shared" si="132"/>
        <v>0</v>
      </c>
      <c r="AE807" s="16">
        <f t="shared" si="133"/>
        <v>0</v>
      </c>
      <c r="AF807" s="16">
        <f t="shared" si="134"/>
        <v>0</v>
      </c>
      <c r="AG807" s="16">
        <f t="shared" si="135"/>
        <v>0</v>
      </c>
      <c r="AH807" s="12">
        <v>0</v>
      </c>
      <c r="AI807" s="16">
        <f t="shared" si="136"/>
        <v>0</v>
      </c>
      <c r="AJ807" s="16">
        <f t="shared" si="137"/>
        <v>0</v>
      </c>
      <c r="AK807" s="16">
        <f t="shared" si="138"/>
        <v>0</v>
      </c>
      <c r="AL807" s="16">
        <f t="shared" si="139"/>
        <v>0</v>
      </c>
      <c r="AM807" s="16">
        <f t="shared" si="140"/>
        <v>0</v>
      </c>
      <c r="AN807" s="16">
        <f t="shared" si="141"/>
        <v>0</v>
      </c>
      <c r="AO807" s="12">
        <v>0</v>
      </c>
      <c r="AP807" s="16" t="s">
        <v>207</v>
      </c>
      <c r="AQ807" s="16" t="s">
        <v>207</v>
      </c>
      <c r="AS807" s="16" t="s">
        <v>2408</v>
      </c>
      <c r="AT807" s="16" t="s">
        <v>2407</v>
      </c>
      <c r="AW807" s="16" t="s">
        <v>593</v>
      </c>
      <c r="AX807" s="16" t="s">
        <v>204</v>
      </c>
      <c r="AY807" s="16" t="s">
        <v>204</v>
      </c>
      <c r="AZ807" s="16" t="s">
        <v>204</v>
      </c>
      <c r="BA807" s="16" t="s">
        <v>204</v>
      </c>
      <c r="BB807" s="16" t="s">
        <v>204</v>
      </c>
      <c r="BC807" s="16">
        <v>0</v>
      </c>
      <c r="BE807" s="16">
        <v>0</v>
      </c>
      <c r="BF807" s="16">
        <v>0</v>
      </c>
      <c r="BG807" s="16">
        <v>0</v>
      </c>
      <c r="BH807" s="16">
        <v>0</v>
      </c>
      <c r="BI807" s="16">
        <v>0</v>
      </c>
      <c r="BJ807" s="16">
        <v>0</v>
      </c>
      <c r="BK807" s="16">
        <v>0</v>
      </c>
    </row>
    <row r="808" spans="1:63" x14ac:dyDescent="0.35">
      <c r="A808">
        <v>807</v>
      </c>
      <c r="B808" t="s">
        <v>360</v>
      </c>
      <c r="C808" t="s">
        <v>7721</v>
      </c>
      <c r="D808" s="15" t="s">
        <v>1398</v>
      </c>
      <c r="E808" s="12" t="s">
        <v>93</v>
      </c>
      <c r="G808" s="12" t="s">
        <v>588</v>
      </c>
      <c r="H808" s="12" t="s">
        <v>589</v>
      </c>
      <c r="I808" s="12" t="s">
        <v>1185</v>
      </c>
      <c r="J808" s="12" t="s">
        <v>2402</v>
      </c>
      <c r="K808" s="12" t="s">
        <v>1265</v>
      </c>
      <c r="N808" s="16" t="s">
        <v>206</v>
      </c>
      <c r="O808" s="16" t="s">
        <v>1266</v>
      </c>
      <c r="P808" s="12" t="s">
        <v>1187</v>
      </c>
      <c r="Q808" s="16">
        <v>2023</v>
      </c>
      <c r="R808" s="16">
        <v>0</v>
      </c>
      <c r="S808" s="16">
        <v>0</v>
      </c>
      <c r="T808" s="16">
        <v>0</v>
      </c>
      <c r="V808" s="12" t="s">
        <v>204</v>
      </c>
      <c r="W808" s="12" t="s">
        <v>204</v>
      </c>
      <c r="X808" s="16">
        <v>1</v>
      </c>
      <c r="Y808" s="16">
        <v>0</v>
      </c>
      <c r="Z808" s="16">
        <v>0</v>
      </c>
      <c r="AA808" s="16">
        <f t="shared" si="142"/>
        <v>0</v>
      </c>
      <c r="AB808" s="16">
        <v>0</v>
      </c>
      <c r="AC808" s="16">
        <v>0</v>
      </c>
      <c r="AD808" s="16">
        <f t="shared" si="132"/>
        <v>0</v>
      </c>
      <c r="AE808" s="16">
        <f t="shared" si="133"/>
        <v>0</v>
      </c>
      <c r="AF808" s="16">
        <f t="shared" si="134"/>
        <v>0</v>
      </c>
      <c r="AG808" s="16">
        <f t="shared" si="135"/>
        <v>0</v>
      </c>
      <c r="AH808" s="12">
        <v>0</v>
      </c>
      <c r="AI808" s="16">
        <f t="shared" si="136"/>
        <v>0</v>
      </c>
      <c r="AJ808" s="16">
        <f t="shared" si="137"/>
        <v>0</v>
      </c>
      <c r="AK808" s="16">
        <f t="shared" si="138"/>
        <v>0</v>
      </c>
      <c r="AL808" s="16">
        <f t="shared" si="139"/>
        <v>0</v>
      </c>
      <c r="AM808" s="16">
        <f t="shared" si="140"/>
        <v>0</v>
      </c>
      <c r="AN808" s="16">
        <f t="shared" si="141"/>
        <v>0</v>
      </c>
      <c r="AO808" s="12">
        <v>0</v>
      </c>
      <c r="AP808" s="16" t="s">
        <v>207</v>
      </c>
      <c r="AQ808" s="16" t="s">
        <v>207</v>
      </c>
      <c r="AS808" s="16" t="s">
        <v>2408</v>
      </c>
      <c r="AT808" s="16" t="s">
        <v>2407</v>
      </c>
      <c r="AW808" s="16" t="s">
        <v>593</v>
      </c>
      <c r="AX808" s="16" t="s">
        <v>204</v>
      </c>
      <c r="AY808" s="16" t="s">
        <v>204</v>
      </c>
      <c r="AZ808" s="16" t="s">
        <v>204</v>
      </c>
      <c r="BA808" s="16" t="s">
        <v>204</v>
      </c>
      <c r="BB808" s="16" t="s">
        <v>204</v>
      </c>
      <c r="BC808" s="16">
        <v>0</v>
      </c>
      <c r="BE808" s="16">
        <v>0</v>
      </c>
      <c r="BF808" s="16">
        <v>0</v>
      </c>
      <c r="BG808" s="16">
        <v>0</v>
      </c>
      <c r="BH808" s="16">
        <v>0</v>
      </c>
      <c r="BI808" s="16">
        <v>0</v>
      </c>
      <c r="BJ808" s="16">
        <v>0</v>
      </c>
      <c r="BK808" s="16">
        <v>0</v>
      </c>
    </row>
    <row r="809" spans="1:63" x14ac:dyDescent="0.35">
      <c r="A809">
        <v>808</v>
      </c>
      <c r="B809" t="s">
        <v>360</v>
      </c>
      <c r="C809" t="s">
        <v>7722</v>
      </c>
      <c r="D809" s="15" t="s">
        <v>1281</v>
      </c>
      <c r="E809" s="12" t="s">
        <v>93</v>
      </c>
      <c r="G809" s="12" t="s">
        <v>588</v>
      </c>
      <c r="H809" s="12" t="s">
        <v>589</v>
      </c>
      <c r="I809" s="12" t="s">
        <v>1185</v>
      </c>
      <c r="J809" s="12" t="s">
        <v>2402</v>
      </c>
      <c r="K809" s="12" t="s">
        <v>1265</v>
      </c>
      <c r="N809" s="16" t="s">
        <v>206</v>
      </c>
      <c r="O809" s="16" t="s">
        <v>1266</v>
      </c>
      <c r="P809" s="12" t="s">
        <v>1187</v>
      </c>
      <c r="Q809" s="16">
        <v>2023</v>
      </c>
      <c r="R809" s="16">
        <v>0</v>
      </c>
      <c r="S809" s="16">
        <v>0</v>
      </c>
      <c r="T809" s="16">
        <v>0</v>
      </c>
      <c r="V809" s="12" t="s">
        <v>204</v>
      </c>
      <c r="W809" s="12" t="s">
        <v>204</v>
      </c>
      <c r="X809" s="16">
        <v>1</v>
      </c>
      <c r="Y809" s="16">
        <v>0</v>
      </c>
      <c r="Z809" s="16">
        <v>0</v>
      </c>
      <c r="AA809" s="16">
        <f t="shared" si="142"/>
        <v>0</v>
      </c>
      <c r="AB809" s="16">
        <v>0</v>
      </c>
      <c r="AC809" s="16">
        <v>0</v>
      </c>
      <c r="AD809" s="16">
        <f t="shared" si="132"/>
        <v>0</v>
      </c>
      <c r="AE809" s="16">
        <f t="shared" si="133"/>
        <v>0</v>
      </c>
      <c r="AF809" s="16">
        <f t="shared" si="134"/>
        <v>0</v>
      </c>
      <c r="AG809" s="16">
        <f t="shared" si="135"/>
        <v>0</v>
      </c>
      <c r="AH809" s="12">
        <v>0</v>
      </c>
      <c r="AI809" s="16">
        <f t="shared" si="136"/>
        <v>0</v>
      </c>
      <c r="AJ809" s="16">
        <f t="shared" si="137"/>
        <v>0</v>
      </c>
      <c r="AK809" s="16">
        <f t="shared" si="138"/>
        <v>0</v>
      </c>
      <c r="AL809" s="16">
        <f t="shared" si="139"/>
        <v>0</v>
      </c>
      <c r="AM809" s="16">
        <f t="shared" si="140"/>
        <v>0</v>
      </c>
      <c r="AN809" s="16">
        <f t="shared" si="141"/>
        <v>0</v>
      </c>
      <c r="AO809" s="12">
        <v>0</v>
      </c>
      <c r="AP809" s="16" t="s">
        <v>207</v>
      </c>
      <c r="AQ809" s="16" t="s">
        <v>207</v>
      </c>
      <c r="AS809" s="16" t="s">
        <v>2408</v>
      </c>
      <c r="AT809" s="16" t="s">
        <v>2407</v>
      </c>
      <c r="AW809" s="16" t="s">
        <v>593</v>
      </c>
      <c r="AX809" s="16" t="s">
        <v>204</v>
      </c>
      <c r="AY809" s="16" t="s">
        <v>204</v>
      </c>
      <c r="AZ809" s="16" t="s">
        <v>204</v>
      </c>
      <c r="BA809" s="16" t="s">
        <v>204</v>
      </c>
      <c r="BB809" s="16" t="s">
        <v>204</v>
      </c>
      <c r="BC809" s="16">
        <v>0</v>
      </c>
      <c r="BE809" s="16">
        <v>0</v>
      </c>
      <c r="BF809" s="16">
        <v>0</v>
      </c>
      <c r="BG809" s="16">
        <v>0</v>
      </c>
      <c r="BH809" s="16">
        <v>0</v>
      </c>
      <c r="BI809" s="16">
        <v>0</v>
      </c>
      <c r="BJ809" s="16">
        <v>0</v>
      </c>
      <c r="BK809" s="16">
        <v>0</v>
      </c>
    </row>
    <row r="810" spans="1:63" x14ac:dyDescent="0.35">
      <c r="A810">
        <v>809</v>
      </c>
      <c r="B810" t="s">
        <v>360</v>
      </c>
      <c r="C810" t="s">
        <v>7723</v>
      </c>
      <c r="D810" s="15" t="s">
        <v>1399</v>
      </c>
      <c r="E810" s="12" t="s">
        <v>93</v>
      </c>
      <c r="G810" s="12" t="s">
        <v>588</v>
      </c>
      <c r="H810" s="12" t="s">
        <v>589</v>
      </c>
      <c r="I810" s="12" t="s">
        <v>1185</v>
      </c>
      <c r="J810" s="12" t="s">
        <v>2402</v>
      </c>
      <c r="K810" s="12" t="s">
        <v>1265</v>
      </c>
      <c r="N810" s="16" t="s">
        <v>206</v>
      </c>
      <c r="O810" s="16" t="s">
        <v>1266</v>
      </c>
      <c r="P810" s="12" t="s">
        <v>1187</v>
      </c>
      <c r="Q810" s="16">
        <v>2023</v>
      </c>
      <c r="R810" s="16">
        <v>0</v>
      </c>
      <c r="S810" s="16">
        <v>0</v>
      </c>
      <c r="T810" s="16">
        <v>0</v>
      </c>
      <c r="V810" s="12" t="s">
        <v>204</v>
      </c>
      <c r="W810" s="12" t="s">
        <v>204</v>
      </c>
      <c r="X810" s="16">
        <v>1</v>
      </c>
      <c r="Y810" s="16">
        <v>0</v>
      </c>
      <c r="Z810" s="16">
        <v>0</v>
      </c>
      <c r="AA810" s="16">
        <f t="shared" si="142"/>
        <v>0</v>
      </c>
      <c r="AB810" s="16">
        <v>0</v>
      </c>
      <c r="AC810" s="16">
        <v>0</v>
      </c>
      <c r="AD810" s="16">
        <f t="shared" si="132"/>
        <v>0</v>
      </c>
      <c r="AE810" s="16">
        <f t="shared" si="133"/>
        <v>0</v>
      </c>
      <c r="AF810" s="16">
        <f t="shared" si="134"/>
        <v>0</v>
      </c>
      <c r="AG810" s="16">
        <f t="shared" si="135"/>
        <v>0</v>
      </c>
      <c r="AH810" s="12">
        <v>0</v>
      </c>
      <c r="AI810" s="16">
        <f t="shared" si="136"/>
        <v>0</v>
      </c>
      <c r="AJ810" s="16">
        <f t="shared" si="137"/>
        <v>0</v>
      </c>
      <c r="AK810" s="16">
        <f t="shared" si="138"/>
        <v>0</v>
      </c>
      <c r="AL810" s="16">
        <f t="shared" si="139"/>
        <v>0</v>
      </c>
      <c r="AM810" s="16">
        <f t="shared" si="140"/>
        <v>0</v>
      </c>
      <c r="AN810" s="16">
        <f t="shared" si="141"/>
        <v>0</v>
      </c>
      <c r="AO810" s="12">
        <v>0</v>
      </c>
      <c r="AP810" s="16" t="s">
        <v>207</v>
      </c>
      <c r="AQ810" s="16" t="s">
        <v>207</v>
      </c>
      <c r="AS810" s="16" t="s">
        <v>2408</v>
      </c>
      <c r="AT810" s="16" t="s">
        <v>2407</v>
      </c>
      <c r="AW810" s="16" t="s">
        <v>593</v>
      </c>
      <c r="AX810" s="16" t="s">
        <v>204</v>
      </c>
      <c r="AY810" s="16" t="s">
        <v>204</v>
      </c>
      <c r="AZ810" s="16" t="s">
        <v>204</v>
      </c>
      <c r="BA810" s="16" t="s">
        <v>204</v>
      </c>
      <c r="BB810" s="16" t="s">
        <v>204</v>
      </c>
      <c r="BC810" s="16">
        <v>0</v>
      </c>
      <c r="BE810" s="16">
        <v>0</v>
      </c>
      <c r="BF810" s="16">
        <v>0</v>
      </c>
      <c r="BG810" s="16">
        <v>0</v>
      </c>
      <c r="BH810" s="16">
        <v>0</v>
      </c>
      <c r="BI810" s="16">
        <v>0</v>
      </c>
      <c r="BJ810" s="16">
        <v>0</v>
      </c>
      <c r="BK810" s="16">
        <v>0</v>
      </c>
    </row>
    <row r="811" spans="1:63" x14ac:dyDescent="0.35">
      <c r="A811">
        <v>810</v>
      </c>
      <c r="B811" t="s">
        <v>360</v>
      </c>
      <c r="C811" t="s">
        <v>7724</v>
      </c>
      <c r="D811" s="15" t="s">
        <v>1400</v>
      </c>
      <c r="E811" s="12" t="s">
        <v>93</v>
      </c>
      <c r="G811" s="12" t="s">
        <v>588</v>
      </c>
      <c r="H811" s="12" t="s">
        <v>589</v>
      </c>
      <c r="I811" s="12" t="s">
        <v>1185</v>
      </c>
      <c r="J811" s="12" t="s">
        <v>2402</v>
      </c>
      <c r="K811" s="12" t="s">
        <v>1265</v>
      </c>
      <c r="N811" s="16" t="s">
        <v>206</v>
      </c>
      <c r="O811" s="16" t="s">
        <v>1266</v>
      </c>
      <c r="P811" s="12" t="s">
        <v>1187</v>
      </c>
      <c r="Q811" s="16">
        <v>2023</v>
      </c>
      <c r="R811" s="16">
        <v>0</v>
      </c>
      <c r="S811" s="16">
        <v>0</v>
      </c>
      <c r="T811" s="16">
        <v>0</v>
      </c>
      <c r="V811" s="12" t="s">
        <v>204</v>
      </c>
      <c r="W811" s="12" t="s">
        <v>204</v>
      </c>
      <c r="X811" s="16">
        <v>1</v>
      </c>
      <c r="Y811" s="16">
        <v>0</v>
      </c>
      <c r="Z811" s="16">
        <v>0</v>
      </c>
      <c r="AA811" s="16">
        <f t="shared" si="142"/>
        <v>0</v>
      </c>
      <c r="AB811" s="16">
        <v>0</v>
      </c>
      <c r="AC811" s="16">
        <v>0</v>
      </c>
      <c r="AD811" s="16">
        <f t="shared" si="132"/>
        <v>0</v>
      </c>
      <c r="AE811" s="16">
        <f t="shared" si="133"/>
        <v>0</v>
      </c>
      <c r="AF811" s="16">
        <f t="shared" si="134"/>
        <v>0</v>
      </c>
      <c r="AG811" s="16">
        <f t="shared" si="135"/>
        <v>0</v>
      </c>
      <c r="AH811" s="12">
        <v>0</v>
      </c>
      <c r="AI811" s="16">
        <f t="shared" si="136"/>
        <v>0</v>
      </c>
      <c r="AJ811" s="16">
        <f t="shared" si="137"/>
        <v>0</v>
      </c>
      <c r="AK811" s="16">
        <f t="shared" si="138"/>
        <v>0</v>
      </c>
      <c r="AL811" s="16">
        <f t="shared" si="139"/>
        <v>0</v>
      </c>
      <c r="AM811" s="16">
        <f t="shared" si="140"/>
        <v>0</v>
      </c>
      <c r="AN811" s="16">
        <f t="shared" si="141"/>
        <v>0</v>
      </c>
      <c r="AO811" s="12">
        <v>0</v>
      </c>
      <c r="AP811" s="16" t="s">
        <v>207</v>
      </c>
      <c r="AQ811" s="16" t="s">
        <v>207</v>
      </c>
      <c r="AS811" s="16" t="s">
        <v>2408</v>
      </c>
      <c r="AT811" s="16" t="s">
        <v>2407</v>
      </c>
      <c r="AW811" s="16" t="s">
        <v>593</v>
      </c>
      <c r="AX811" s="16" t="s">
        <v>204</v>
      </c>
      <c r="AY811" s="16" t="s">
        <v>204</v>
      </c>
      <c r="AZ811" s="16" t="s">
        <v>204</v>
      </c>
      <c r="BA811" s="16" t="s">
        <v>204</v>
      </c>
      <c r="BB811" s="16" t="s">
        <v>204</v>
      </c>
      <c r="BC811" s="16">
        <v>0</v>
      </c>
      <c r="BE811" s="16">
        <v>0</v>
      </c>
      <c r="BF811" s="16">
        <v>0</v>
      </c>
      <c r="BG811" s="16">
        <v>0</v>
      </c>
      <c r="BH811" s="16">
        <v>0</v>
      </c>
      <c r="BI811" s="16">
        <v>0</v>
      </c>
      <c r="BJ811" s="16">
        <v>0</v>
      </c>
      <c r="BK811" s="16">
        <v>0</v>
      </c>
    </row>
    <row r="812" spans="1:63" x14ac:dyDescent="0.35">
      <c r="A812">
        <v>811</v>
      </c>
      <c r="B812" t="s">
        <v>360</v>
      </c>
      <c r="C812" t="s">
        <v>7725</v>
      </c>
      <c r="D812" s="15" t="s">
        <v>1401</v>
      </c>
      <c r="E812" s="12" t="s">
        <v>93</v>
      </c>
      <c r="G812" s="12" t="s">
        <v>588</v>
      </c>
      <c r="H812" s="12" t="s">
        <v>589</v>
      </c>
      <c r="I812" s="12" t="s">
        <v>1185</v>
      </c>
      <c r="J812" s="12" t="s">
        <v>2402</v>
      </c>
      <c r="K812" s="12" t="s">
        <v>1265</v>
      </c>
      <c r="N812" s="16" t="s">
        <v>206</v>
      </c>
      <c r="O812" s="16" t="s">
        <v>1266</v>
      </c>
      <c r="P812" s="12" t="s">
        <v>1187</v>
      </c>
      <c r="Q812" s="16">
        <v>2023</v>
      </c>
      <c r="R812" s="16">
        <v>0</v>
      </c>
      <c r="S812" s="16">
        <v>0</v>
      </c>
      <c r="T812" s="16">
        <v>0</v>
      </c>
      <c r="V812" s="12" t="s">
        <v>204</v>
      </c>
      <c r="W812" s="12" t="s">
        <v>204</v>
      </c>
      <c r="X812" s="16">
        <v>1</v>
      </c>
      <c r="Y812" s="16">
        <v>0</v>
      </c>
      <c r="Z812" s="16">
        <v>0</v>
      </c>
      <c r="AA812" s="16">
        <f t="shared" si="142"/>
        <v>0</v>
      </c>
      <c r="AB812" s="16">
        <v>0</v>
      </c>
      <c r="AC812" s="16">
        <v>0</v>
      </c>
      <c r="AD812" s="16">
        <f t="shared" si="132"/>
        <v>0</v>
      </c>
      <c r="AE812" s="16">
        <f t="shared" si="133"/>
        <v>0</v>
      </c>
      <c r="AF812" s="16">
        <f t="shared" si="134"/>
        <v>0</v>
      </c>
      <c r="AG812" s="16">
        <f t="shared" si="135"/>
        <v>0</v>
      </c>
      <c r="AH812" s="12">
        <v>0</v>
      </c>
      <c r="AI812" s="16">
        <f t="shared" si="136"/>
        <v>0</v>
      </c>
      <c r="AJ812" s="16">
        <f t="shared" si="137"/>
        <v>0</v>
      </c>
      <c r="AK812" s="16">
        <f t="shared" si="138"/>
        <v>0</v>
      </c>
      <c r="AL812" s="16">
        <f t="shared" si="139"/>
        <v>0</v>
      </c>
      <c r="AM812" s="16">
        <f t="shared" si="140"/>
        <v>0</v>
      </c>
      <c r="AN812" s="16">
        <f t="shared" si="141"/>
        <v>0</v>
      </c>
      <c r="AO812" s="12">
        <v>0</v>
      </c>
      <c r="AP812" s="16" t="s">
        <v>207</v>
      </c>
      <c r="AQ812" s="16" t="s">
        <v>207</v>
      </c>
      <c r="AS812" s="16" t="s">
        <v>2408</v>
      </c>
      <c r="AT812" s="16" t="s">
        <v>2407</v>
      </c>
      <c r="AW812" s="16" t="s">
        <v>593</v>
      </c>
      <c r="AX812" s="16" t="s">
        <v>204</v>
      </c>
      <c r="AY812" s="16" t="s">
        <v>204</v>
      </c>
      <c r="AZ812" s="16" t="s">
        <v>204</v>
      </c>
      <c r="BA812" s="16" t="s">
        <v>204</v>
      </c>
      <c r="BB812" s="16" t="s">
        <v>204</v>
      </c>
      <c r="BC812" s="16">
        <v>0</v>
      </c>
      <c r="BE812" s="16">
        <v>0</v>
      </c>
      <c r="BF812" s="16">
        <v>0</v>
      </c>
      <c r="BG812" s="16">
        <v>0</v>
      </c>
      <c r="BH812" s="16">
        <v>0</v>
      </c>
      <c r="BI812" s="16">
        <v>0</v>
      </c>
      <c r="BJ812" s="16">
        <v>0</v>
      </c>
      <c r="BK812" s="16">
        <v>0</v>
      </c>
    </row>
    <row r="813" spans="1:63" x14ac:dyDescent="0.35">
      <c r="A813">
        <v>812</v>
      </c>
      <c r="B813" t="s">
        <v>360</v>
      </c>
      <c r="C813" t="s">
        <v>7726</v>
      </c>
      <c r="D813" s="15" t="s">
        <v>1402</v>
      </c>
      <c r="E813" s="12" t="s">
        <v>93</v>
      </c>
      <c r="G813" s="12" t="s">
        <v>588</v>
      </c>
      <c r="H813" s="12" t="s">
        <v>589</v>
      </c>
      <c r="I813" s="12" t="s">
        <v>1185</v>
      </c>
      <c r="J813" s="12" t="s">
        <v>2402</v>
      </c>
      <c r="K813" s="12" t="s">
        <v>1265</v>
      </c>
      <c r="N813" s="16" t="s">
        <v>206</v>
      </c>
      <c r="O813" s="16" t="s">
        <v>1266</v>
      </c>
      <c r="P813" s="12" t="s">
        <v>1187</v>
      </c>
      <c r="Q813" s="16">
        <v>2023</v>
      </c>
      <c r="R813" s="16">
        <v>0</v>
      </c>
      <c r="S813" s="16">
        <v>0</v>
      </c>
      <c r="T813" s="16">
        <v>0</v>
      </c>
      <c r="V813" s="12" t="s">
        <v>204</v>
      </c>
      <c r="W813" s="12" t="s">
        <v>204</v>
      </c>
      <c r="X813" s="16">
        <v>1</v>
      </c>
      <c r="Y813" s="16">
        <v>0</v>
      </c>
      <c r="Z813" s="16">
        <v>0</v>
      </c>
      <c r="AA813" s="16">
        <f t="shared" si="142"/>
        <v>0</v>
      </c>
      <c r="AB813" s="16">
        <v>0</v>
      </c>
      <c r="AC813" s="16">
        <v>0</v>
      </c>
      <c r="AD813" s="16">
        <f t="shared" si="132"/>
        <v>0</v>
      </c>
      <c r="AE813" s="16">
        <f t="shared" si="133"/>
        <v>0</v>
      </c>
      <c r="AF813" s="16">
        <f t="shared" si="134"/>
        <v>0</v>
      </c>
      <c r="AG813" s="16">
        <f t="shared" si="135"/>
        <v>0</v>
      </c>
      <c r="AH813" s="12">
        <v>0</v>
      </c>
      <c r="AI813" s="16">
        <f t="shared" si="136"/>
        <v>0</v>
      </c>
      <c r="AJ813" s="16">
        <f t="shared" si="137"/>
        <v>0</v>
      </c>
      <c r="AK813" s="16">
        <f t="shared" si="138"/>
        <v>0</v>
      </c>
      <c r="AL813" s="16">
        <f t="shared" si="139"/>
        <v>0</v>
      </c>
      <c r="AM813" s="16">
        <f t="shared" si="140"/>
        <v>0</v>
      </c>
      <c r="AN813" s="16">
        <f t="shared" si="141"/>
        <v>0</v>
      </c>
      <c r="AO813" s="12">
        <v>0</v>
      </c>
      <c r="AP813" s="16" t="s">
        <v>207</v>
      </c>
      <c r="AQ813" s="16" t="s">
        <v>207</v>
      </c>
      <c r="AS813" s="16" t="s">
        <v>2408</v>
      </c>
      <c r="AT813" s="16" t="s">
        <v>2407</v>
      </c>
      <c r="AW813" s="16" t="s">
        <v>593</v>
      </c>
      <c r="AX813" s="16" t="s">
        <v>204</v>
      </c>
      <c r="AY813" s="16" t="s">
        <v>204</v>
      </c>
      <c r="AZ813" s="16" t="s">
        <v>204</v>
      </c>
      <c r="BA813" s="16" t="s">
        <v>204</v>
      </c>
      <c r="BB813" s="16" t="s">
        <v>204</v>
      </c>
      <c r="BC813" s="16">
        <v>0</v>
      </c>
      <c r="BE813" s="16">
        <v>0</v>
      </c>
      <c r="BF813" s="16">
        <v>0</v>
      </c>
      <c r="BG813" s="16">
        <v>0</v>
      </c>
      <c r="BH813" s="16">
        <v>0</v>
      </c>
      <c r="BI813" s="16">
        <v>0</v>
      </c>
      <c r="BJ813" s="16">
        <v>0</v>
      </c>
      <c r="BK813" s="16">
        <v>0</v>
      </c>
    </row>
    <row r="814" spans="1:63" x14ac:dyDescent="0.35">
      <c r="A814">
        <v>813</v>
      </c>
      <c r="B814" t="s">
        <v>360</v>
      </c>
      <c r="C814" t="s">
        <v>7727</v>
      </c>
      <c r="D814" s="15" t="s">
        <v>1376</v>
      </c>
      <c r="E814" s="12" t="s">
        <v>93</v>
      </c>
      <c r="G814" s="12" t="s">
        <v>588</v>
      </c>
      <c r="H814" s="12" t="s">
        <v>589</v>
      </c>
      <c r="I814" s="12" t="s">
        <v>1185</v>
      </c>
      <c r="J814" s="12" t="s">
        <v>2402</v>
      </c>
      <c r="K814" s="12" t="s">
        <v>1265</v>
      </c>
      <c r="N814" s="16" t="s">
        <v>206</v>
      </c>
      <c r="O814" s="16" t="s">
        <v>1266</v>
      </c>
      <c r="P814" s="12" t="s">
        <v>1187</v>
      </c>
      <c r="Q814" s="16">
        <v>2023</v>
      </c>
      <c r="R814" s="16">
        <v>0</v>
      </c>
      <c r="S814" s="16">
        <v>0</v>
      </c>
      <c r="T814" s="16">
        <v>0</v>
      </c>
      <c r="V814" s="12" t="s">
        <v>204</v>
      </c>
      <c r="W814" s="12" t="s">
        <v>204</v>
      </c>
      <c r="X814" s="16">
        <v>1</v>
      </c>
      <c r="Y814" s="16">
        <v>0</v>
      </c>
      <c r="Z814" s="16">
        <v>0</v>
      </c>
      <c r="AA814" s="16">
        <f t="shared" si="142"/>
        <v>0</v>
      </c>
      <c r="AB814" s="16">
        <v>0</v>
      </c>
      <c r="AC814" s="16">
        <v>0</v>
      </c>
      <c r="AD814" s="16">
        <f t="shared" si="132"/>
        <v>0</v>
      </c>
      <c r="AE814" s="16">
        <f t="shared" si="133"/>
        <v>0</v>
      </c>
      <c r="AF814" s="16">
        <f t="shared" si="134"/>
        <v>0</v>
      </c>
      <c r="AG814" s="16">
        <f t="shared" si="135"/>
        <v>0</v>
      </c>
      <c r="AH814" s="12">
        <v>0</v>
      </c>
      <c r="AI814" s="16">
        <f t="shared" si="136"/>
        <v>0</v>
      </c>
      <c r="AJ814" s="16">
        <f t="shared" si="137"/>
        <v>0</v>
      </c>
      <c r="AK814" s="16">
        <f t="shared" si="138"/>
        <v>0</v>
      </c>
      <c r="AL814" s="16">
        <f t="shared" si="139"/>
        <v>0</v>
      </c>
      <c r="AM814" s="16">
        <f t="shared" si="140"/>
        <v>0</v>
      </c>
      <c r="AN814" s="16">
        <f t="shared" si="141"/>
        <v>0</v>
      </c>
      <c r="AO814" s="12">
        <v>0</v>
      </c>
      <c r="AP814" s="16" t="s">
        <v>207</v>
      </c>
      <c r="AQ814" s="16" t="s">
        <v>207</v>
      </c>
      <c r="AS814" s="16" t="s">
        <v>2408</v>
      </c>
      <c r="AT814" s="16" t="s">
        <v>2407</v>
      </c>
      <c r="AW814" s="16" t="s">
        <v>593</v>
      </c>
      <c r="AX814" s="16" t="s">
        <v>204</v>
      </c>
      <c r="AY814" s="16" t="s">
        <v>204</v>
      </c>
      <c r="AZ814" s="16" t="s">
        <v>204</v>
      </c>
      <c r="BA814" s="16" t="s">
        <v>204</v>
      </c>
      <c r="BB814" s="16" t="s">
        <v>204</v>
      </c>
      <c r="BC814" s="16">
        <v>0</v>
      </c>
      <c r="BE814" s="16">
        <v>0</v>
      </c>
      <c r="BF814" s="16">
        <v>0</v>
      </c>
      <c r="BG814" s="16">
        <v>0</v>
      </c>
      <c r="BH814" s="16">
        <v>0</v>
      </c>
      <c r="BI814" s="16">
        <v>0</v>
      </c>
      <c r="BJ814" s="16">
        <v>0</v>
      </c>
      <c r="BK814" s="16">
        <v>0</v>
      </c>
    </row>
    <row r="815" spans="1:63" x14ac:dyDescent="0.35">
      <c r="A815">
        <v>814</v>
      </c>
      <c r="B815" t="s">
        <v>360</v>
      </c>
      <c r="C815" t="s">
        <v>7728</v>
      </c>
      <c r="D815" s="15" t="s">
        <v>1403</v>
      </c>
      <c r="E815" s="12" t="s">
        <v>93</v>
      </c>
      <c r="G815" s="12" t="s">
        <v>588</v>
      </c>
      <c r="H815" s="12" t="s">
        <v>589</v>
      </c>
      <c r="I815" s="12" t="s">
        <v>1185</v>
      </c>
      <c r="J815" s="12" t="s">
        <v>2402</v>
      </c>
      <c r="K815" s="12" t="s">
        <v>1265</v>
      </c>
      <c r="N815" s="16" t="s">
        <v>206</v>
      </c>
      <c r="O815" s="16" t="s">
        <v>1266</v>
      </c>
      <c r="P815" s="12" t="s">
        <v>1187</v>
      </c>
      <c r="Q815" s="16">
        <v>2023</v>
      </c>
      <c r="R815" s="16">
        <v>0</v>
      </c>
      <c r="S815" s="16">
        <v>0</v>
      </c>
      <c r="T815" s="16">
        <v>0</v>
      </c>
      <c r="V815" s="12" t="s">
        <v>204</v>
      </c>
      <c r="W815" s="12" t="s">
        <v>204</v>
      </c>
      <c r="X815" s="16">
        <v>1</v>
      </c>
      <c r="Y815" s="16">
        <v>0</v>
      </c>
      <c r="Z815" s="16">
        <v>0</v>
      </c>
      <c r="AA815" s="16">
        <f t="shared" si="142"/>
        <v>0</v>
      </c>
      <c r="AB815" s="16">
        <v>0</v>
      </c>
      <c r="AC815" s="16">
        <v>0</v>
      </c>
      <c r="AD815" s="16">
        <f t="shared" si="132"/>
        <v>0</v>
      </c>
      <c r="AE815" s="16">
        <f t="shared" si="133"/>
        <v>0</v>
      </c>
      <c r="AF815" s="16">
        <f t="shared" si="134"/>
        <v>0</v>
      </c>
      <c r="AG815" s="16">
        <f t="shared" si="135"/>
        <v>0</v>
      </c>
      <c r="AH815" s="12">
        <v>0</v>
      </c>
      <c r="AI815" s="16">
        <f t="shared" si="136"/>
        <v>0</v>
      </c>
      <c r="AJ815" s="16">
        <f t="shared" si="137"/>
        <v>0</v>
      </c>
      <c r="AK815" s="16">
        <f t="shared" si="138"/>
        <v>0</v>
      </c>
      <c r="AL815" s="16">
        <f t="shared" si="139"/>
        <v>0</v>
      </c>
      <c r="AM815" s="16">
        <f t="shared" si="140"/>
        <v>0</v>
      </c>
      <c r="AN815" s="16">
        <f t="shared" si="141"/>
        <v>0</v>
      </c>
      <c r="AO815" s="12">
        <v>0</v>
      </c>
      <c r="AP815" s="16" t="s">
        <v>207</v>
      </c>
      <c r="AQ815" s="16" t="s">
        <v>207</v>
      </c>
      <c r="AS815" s="16" t="s">
        <v>2408</v>
      </c>
      <c r="AT815" s="16" t="s">
        <v>2407</v>
      </c>
      <c r="AW815" s="16" t="s">
        <v>593</v>
      </c>
      <c r="AX815" s="16" t="s">
        <v>204</v>
      </c>
      <c r="AY815" s="16" t="s">
        <v>204</v>
      </c>
      <c r="AZ815" s="16" t="s">
        <v>204</v>
      </c>
      <c r="BA815" s="16" t="s">
        <v>204</v>
      </c>
      <c r="BB815" s="16" t="s">
        <v>204</v>
      </c>
      <c r="BC815" s="16">
        <v>0</v>
      </c>
      <c r="BE815" s="16">
        <v>0</v>
      </c>
      <c r="BF815" s="16">
        <v>0</v>
      </c>
      <c r="BG815" s="16">
        <v>0</v>
      </c>
      <c r="BH815" s="16">
        <v>0</v>
      </c>
      <c r="BI815" s="16">
        <v>0</v>
      </c>
      <c r="BJ815" s="16">
        <v>0</v>
      </c>
      <c r="BK815" s="16">
        <v>0</v>
      </c>
    </row>
    <row r="816" spans="1:63" x14ac:dyDescent="0.35">
      <c r="A816">
        <v>815</v>
      </c>
      <c r="B816" t="s">
        <v>360</v>
      </c>
      <c r="C816" t="s">
        <v>7729</v>
      </c>
      <c r="D816" s="15" t="s">
        <v>1404</v>
      </c>
      <c r="E816" s="12" t="s">
        <v>93</v>
      </c>
      <c r="G816" s="12" t="s">
        <v>588</v>
      </c>
      <c r="H816" s="12" t="s">
        <v>589</v>
      </c>
      <c r="I816" s="12" t="s">
        <v>1185</v>
      </c>
      <c r="J816" s="12" t="s">
        <v>2402</v>
      </c>
      <c r="K816" s="12" t="s">
        <v>1265</v>
      </c>
      <c r="N816" s="16" t="s">
        <v>206</v>
      </c>
      <c r="O816" s="16" t="s">
        <v>1266</v>
      </c>
      <c r="P816" s="12" t="s">
        <v>1187</v>
      </c>
      <c r="Q816" s="16">
        <v>2023</v>
      </c>
      <c r="R816" s="16">
        <v>0</v>
      </c>
      <c r="S816" s="16">
        <v>0</v>
      </c>
      <c r="T816" s="16">
        <v>0</v>
      </c>
      <c r="V816" s="12" t="s">
        <v>204</v>
      </c>
      <c r="W816" s="12" t="s">
        <v>204</v>
      </c>
      <c r="X816" s="16">
        <v>1</v>
      </c>
      <c r="Y816" s="16">
        <v>0</v>
      </c>
      <c r="Z816" s="16">
        <v>0</v>
      </c>
      <c r="AA816" s="16">
        <f t="shared" si="142"/>
        <v>0</v>
      </c>
      <c r="AB816" s="16">
        <v>0</v>
      </c>
      <c r="AC816" s="16">
        <v>0</v>
      </c>
      <c r="AD816" s="16">
        <f t="shared" si="132"/>
        <v>0</v>
      </c>
      <c r="AE816" s="16">
        <f t="shared" si="133"/>
        <v>0</v>
      </c>
      <c r="AF816" s="16">
        <f t="shared" si="134"/>
        <v>0</v>
      </c>
      <c r="AG816" s="16">
        <f t="shared" si="135"/>
        <v>0</v>
      </c>
      <c r="AH816" s="12">
        <v>0</v>
      </c>
      <c r="AI816" s="16">
        <f t="shared" si="136"/>
        <v>0</v>
      </c>
      <c r="AJ816" s="16">
        <f t="shared" si="137"/>
        <v>0</v>
      </c>
      <c r="AK816" s="16">
        <f t="shared" si="138"/>
        <v>0</v>
      </c>
      <c r="AL816" s="16">
        <f t="shared" si="139"/>
        <v>0</v>
      </c>
      <c r="AM816" s="16">
        <f t="shared" si="140"/>
        <v>0</v>
      </c>
      <c r="AN816" s="16">
        <f t="shared" si="141"/>
        <v>0</v>
      </c>
      <c r="AO816" s="12">
        <v>0</v>
      </c>
      <c r="AP816" s="16" t="s">
        <v>207</v>
      </c>
      <c r="AQ816" s="16" t="s">
        <v>207</v>
      </c>
      <c r="AS816" s="16" t="s">
        <v>2408</v>
      </c>
      <c r="AT816" s="16" t="s">
        <v>2407</v>
      </c>
      <c r="AW816" s="16" t="s">
        <v>593</v>
      </c>
      <c r="AX816" s="16" t="s">
        <v>204</v>
      </c>
      <c r="AY816" s="16" t="s">
        <v>204</v>
      </c>
      <c r="AZ816" s="16" t="s">
        <v>204</v>
      </c>
      <c r="BA816" s="16" t="s">
        <v>204</v>
      </c>
      <c r="BB816" s="16" t="s">
        <v>204</v>
      </c>
      <c r="BC816" s="16">
        <v>0</v>
      </c>
      <c r="BE816" s="16">
        <v>0</v>
      </c>
      <c r="BF816" s="16">
        <v>0</v>
      </c>
      <c r="BG816" s="16">
        <v>0</v>
      </c>
      <c r="BH816" s="16">
        <v>0</v>
      </c>
      <c r="BI816" s="16">
        <v>0</v>
      </c>
      <c r="BJ816" s="16">
        <v>0</v>
      </c>
      <c r="BK816" s="16">
        <v>0</v>
      </c>
    </row>
    <row r="817" spans="1:63" x14ac:dyDescent="0.35">
      <c r="A817">
        <v>816</v>
      </c>
      <c r="B817" t="s">
        <v>360</v>
      </c>
      <c r="C817" t="s">
        <v>7730</v>
      </c>
      <c r="D817" s="15" t="s">
        <v>1405</v>
      </c>
      <c r="E817" s="12" t="s">
        <v>93</v>
      </c>
      <c r="G817" s="12" t="s">
        <v>588</v>
      </c>
      <c r="H817" s="12" t="s">
        <v>589</v>
      </c>
      <c r="I817" s="12" t="s">
        <v>1185</v>
      </c>
      <c r="J817" s="12" t="s">
        <v>2402</v>
      </c>
      <c r="K817" s="12" t="s">
        <v>1265</v>
      </c>
      <c r="N817" s="16" t="s">
        <v>206</v>
      </c>
      <c r="O817" s="16" t="s">
        <v>1266</v>
      </c>
      <c r="P817" s="12" t="s">
        <v>1187</v>
      </c>
      <c r="Q817" s="16">
        <v>2023</v>
      </c>
      <c r="R817" s="16">
        <v>0</v>
      </c>
      <c r="S817" s="16">
        <v>0</v>
      </c>
      <c r="T817" s="16">
        <v>0</v>
      </c>
      <c r="V817" s="12" t="s">
        <v>204</v>
      </c>
      <c r="W817" s="12" t="s">
        <v>204</v>
      </c>
      <c r="X817" s="16">
        <v>1</v>
      </c>
      <c r="Y817" s="16">
        <v>0</v>
      </c>
      <c r="Z817" s="16">
        <v>0</v>
      </c>
      <c r="AA817" s="16">
        <f t="shared" si="142"/>
        <v>0</v>
      </c>
      <c r="AB817" s="16">
        <v>0</v>
      </c>
      <c r="AC817" s="16">
        <v>0</v>
      </c>
      <c r="AD817" s="16">
        <f t="shared" si="132"/>
        <v>0</v>
      </c>
      <c r="AE817" s="16">
        <f t="shared" si="133"/>
        <v>0</v>
      </c>
      <c r="AF817" s="16">
        <f t="shared" si="134"/>
        <v>0</v>
      </c>
      <c r="AG817" s="16">
        <f t="shared" si="135"/>
        <v>0</v>
      </c>
      <c r="AH817" s="12">
        <v>0</v>
      </c>
      <c r="AI817" s="16">
        <f t="shared" si="136"/>
        <v>0</v>
      </c>
      <c r="AJ817" s="16">
        <f t="shared" si="137"/>
        <v>0</v>
      </c>
      <c r="AK817" s="16">
        <f t="shared" si="138"/>
        <v>0</v>
      </c>
      <c r="AL817" s="16">
        <f t="shared" si="139"/>
        <v>0</v>
      </c>
      <c r="AM817" s="16">
        <f t="shared" si="140"/>
        <v>0</v>
      </c>
      <c r="AN817" s="16">
        <f t="shared" si="141"/>
        <v>0</v>
      </c>
      <c r="AO817" s="12">
        <v>0</v>
      </c>
      <c r="AP817" s="16" t="s">
        <v>207</v>
      </c>
      <c r="AQ817" s="16" t="s">
        <v>207</v>
      </c>
      <c r="AS817" s="16" t="s">
        <v>2408</v>
      </c>
      <c r="AT817" s="16" t="s">
        <v>2407</v>
      </c>
      <c r="AW817" s="16" t="s">
        <v>593</v>
      </c>
      <c r="AX817" s="16" t="s">
        <v>204</v>
      </c>
      <c r="AY817" s="16" t="s">
        <v>204</v>
      </c>
      <c r="AZ817" s="16" t="s">
        <v>204</v>
      </c>
      <c r="BA817" s="16" t="s">
        <v>204</v>
      </c>
      <c r="BB817" s="16" t="s">
        <v>204</v>
      </c>
      <c r="BC817" s="16">
        <v>0</v>
      </c>
      <c r="BE817" s="16">
        <v>0</v>
      </c>
      <c r="BF817" s="16">
        <v>0</v>
      </c>
      <c r="BG817" s="16">
        <v>0</v>
      </c>
      <c r="BH817" s="16">
        <v>0</v>
      </c>
      <c r="BI817" s="16">
        <v>0</v>
      </c>
      <c r="BJ817" s="16">
        <v>0</v>
      </c>
      <c r="BK817" s="16">
        <v>0</v>
      </c>
    </row>
    <row r="818" spans="1:63" x14ac:dyDescent="0.35">
      <c r="A818">
        <v>817</v>
      </c>
      <c r="B818" t="s">
        <v>360</v>
      </c>
      <c r="C818" t="s">
        <v>7731</v>
      </c>
      <c r="D818" s="15" t="s">
        <v>1406</v>
      </c>
      <c r="E818" s="12" t="s">
        <v>93</v>
      </c>
      <c r="G818" s="12" t="s">
        <v>588</v>
      </c>
      <c r="H818" s="12" t="s">
        <v>589</v>
      </c>
      <c r="I818" s="12" t="s">
        <v>1185</v>
      </c>
      <c r="J818" s="12" t="s">
        <v>2402</v>
      </c>
      <c r="K818" s="12" t="s">
        <v>1265</v>
      </c>
      <c r="N818" s="16" t="s">
        <v>206</v>
      </c>
      <c r="O818" s="16" t="s">
        <v>1266</v>
      </c>
      <c r="P818" s="12" t="s">
        <v>1187</v>
      </c>
      <c r="Q818" s="16">
        <v>2023</v>
      </c>
      <c r="R818" s="16">
        <v>0</v>
      </c>
      <c r="S818" s="16">
        <v>0</v>
      </c>
      <c r="T818" s="16">
        <v>0</v>
      </c>
      <c r="V818" s="12" t="s">
        <v>204</v>
      </c>
      <c r="W818" s="12" t="s">
        <v>204</v>
      </c>
      <c r="X818" s="16">
        <v>1</v>
      </c>
      <c r="Y818" s="16">
        <v>0</v>
      </c>
      <c r="Z818" s="16">
        <v>0</v>
      </c>
      <c r="AA818" s="16">
        <f t="shared" si="142"/>
        <v>0</v>
      </c>
      <c r="AB818" s="16">
        <v>0</v>
      </c>
      <c r="AC818" s="16">
        <v>0</v>
      </c>
      <c r="AD818" s="16">
        <f t="shared" si="132"/>
        <v>0</v>
      </c>
      <c r="AE818" s="16">
        <f t="shared" si="133"/>
        <v>0</v>
      </c>
      <c r="AF818" s="16">
        <f t="shared" si="134"/>
        <v>0</v>
      </c>
      <c r="AG818" s="16">
        <f t="shared" si="135"/>
        <v>0</v>
      </c>
      <c r="AH818" s="12">
        <v>0</v>
      </c>
      <c r="AI818" s="16">
        <f t="shared" si="136"/>
        <v>0</v>
      </c>
      <c r="AJ818" s="16">
        <f t="shared" si="137"/>
        <v>0</v>
      </c>
      <c r="AK818" s="16">
        <f t="shared" si="138"/>
        <v>0</v>
      </c>
      <c r="AL818" s="16">
        <f t="shared" si="139"/>
        <v>0</v>
      </c>
      <c r="AM818" s="16">
        <f t="shared" si="140"/>
        <v>0</v>
      </c>
      <c r="AN818" s="16">
        <f t="shared" si="141"/>
        <v>0</v>
      </c>
      <c r="AO818" s="12">
        <v>0</v>
      </c>
      <c r="AP818" s="16" t="s">
        <v>207</v>
      </c>
      <c r="AQ818" s="16" t="s">
        <v>207</v>
      </c>
      <c r="AS818" s="16" t="s">
        <v>2408</v>
      </c>
      <c r="AT818" s="16" t="s">
        <v>2407</v>
      </c>
      <c r="AW818" s="16" t="s">
        <v>593</v>
      </c>
      <c r="AX818" s="16" t="s">
        <v>204</v>
      </c>
      <c r="AY818" s="16" t="s">
        <v>204</v>
      </c>
      <c r="AZ818" s="16" t="s">
        <v>204</v>
      </c>
      <c r="BA818" s="16" t="s">
        <v>204</v>
      </c>
      <c r="BB818" s="16" t="s">
        <v>204</v>
      </c>
      <c r="BC818" s="16">
        <v>0</v>
      </c>
      <c r="BE818" s="16">
        <v>0</v>
      </c>
      <c r="BF818" s="16">
        <v>0</v>
      </c>
      <c r="BG818" s="16">
        <v>0</v>
      </c>
      <c r="BH818" s="16">
        <v>0</v>
      </c>
      <c r="BI818" s="16">
        <v>0</v>
      </c>
      <c r="BJ818" s="16">
        <v>0</v>
      </c>
      <c r="BK818" s="16">
        <v>0</v>
      </c>
    </row>
    <row r="819" spans="1:63" x14ac:dyDescent="0.35">
      <c r="A819">
        <v>818</v>
      </c>
      <c r="B819" t="s">
        <v>360</v>
      </c>
      <c r="C819" t="s">
        <v>7732</v>
      </c>
      <c r="D819" s="15" t="s">
        <v>1407</v>
      </c>
      <c r="E819" s="12" t="s">
        <v>93</v>
      </c>
      <c r="G819" s="12" t="s">
        <v>588</v>
      </c>
      <c r="H819" s="12" t="s">
        <v>589</v>
      </c>
      <c r="I819" s="12" t="s">
        <v>1185</v>
      </c>
      <c r="J819" s="12" t="s">
        <v>2402</v>
      </c>
      <c r="K819" s="12" t="s">
        <v>1265</v>
      </c>
      <c r="N819" s="16" t="s">
        <v>206</v>
      </c>
      <c r="O819" s="16" t="s">
        <v>1266</v>
      </c>
      <c r="P819" s="12" t="s">
        <v>1187</v>
      </c>
      <c r="Q819" s="16">
        <v>2023</v>
      </c>
      <c r="R819" s="16">
        <v>0</v>
      </c>
      <c r="S819" s="16">
        <v>0</v>
      </c>
      <c r="T819" s="16">
        <v>0</v>
      </c>
      <c r="V819" s="12" t="s">
        <v>204</v>
      </c>
      <c r="W819" s="12" t="s">
        <v>204</v>
      </c>
      <c r="X819" s="16">
        <v>1</v>
      </c>
      <c r="Y819" s="16">
        <v>0</v>
      </c>
      <c r="Z819" s="16">
        <v>0</v>
      </c>
      <c r="AA819" s="16">
        <f t="shared" si="142"/>
        <v>0</v>
      </c>
      <c r="AB819" s="16">
        <v>0</v>
      </c>
      <c r="AC819" s="16">
        <v>0</v>
      </c>
      <c r="AD819" s="16">
        <f t="shared" si="132"/>
        <v>0</v>
      </c>
      <c r="AE819" s="16">
        <f t="shared" si="133"/>
        <v>0</v>
      </c>
      <c r="AF819" s="16">
        <f t="shared" si="134"/>
        <v>0</v>
      </c>
      <c r="AG819" s="16">
        <f t="shared" si="135"/>
        <v>0</v>
      </c>
      <c r="AH819" s="12">
        <v>0</v>
      </c>
      <c r="AI819" s="16">
        <f t="shared" si="136"/>
        <v>0</v>
      </c>
      <c r="AJ819" s="16">
        <f t="shared" si="137"/>
        <v>0</v>
      </c>
      <c r="AK819" s="16">
        <f t="shared" si="138"/>
        <v>0</v>
      </c>
      <c r="AL819" s="16">
        <f t="shared" si="139"/>
        <v>0</v>
      </c>
      <c r="AM819" s="16">
        <f t="shared" si="140"/>
        <v>0</v>
      </c>
      <c r="AN819" s="16">
        <f t="shared" si="141"/>
        <v>0</v>
      </c>
      <c r="AO819" s="12">
        <v>0</v>
      </c>
      <c r="AP819" s="16" t="s">
        <v>207</v>
      </c>
      <c r="AQ819" s="16" t="s">
        <v>207</v>
      </c>
      <c r="AS819" s="16" t="s">
        <v>2408</v>
      </c>
      <c r="AT819" s="16" t="s">
        <v>2407</v>
      </c>
      <c r="AW819" s="16" t="s">
        <v>593</v>
      </c>
      <c r="AX819" s="16" t="s">
        <v>204</v>
      </c>
      <c r="AY819" s="16" t="s">
        <v>204</v>
      </c>
      <c r="AZ819" s="16" t="s">
        <v>204</v>
      </c>
      <c r="BA819" s="16" t="s">
        <v>204</v>
      </c>
      <c r="BB819" s="16" t="s">
        <v>204</v>
      </c>
      <c r="BC819" s="16">
        <v>0</v>
      </c>
      <c r="BE819" s="16">
        <v>0</v>
      </c>
      <c r="BF819" s="16">
        <v>0</v>
      </c>
      <c r="BG819" s="16">
        <v>0</v>
      </c>
      <c r="BH819" s="16">
        <v>0</v>
      </c>
      <c r="BI819" s="16">
        <v>0</v>
      </c>
      <c r="BJ819" s="16">
        <v>0</v>
      </c>
      <c r="BK819" s="16">
        <v>0</v>
      </c>
    </row>
    <row r="820" spans="1:63" x14ac:dyDescent="0.35">
      <c r="A820">
        <v>819</v>
      </c>
      <c r="B820" t="s">
        <v>360</v>
      </c>
      <c r="C820" t="s">
        <v>7733</v>
      </c>
      <c r="D820" s="15" t="s">
        <v>1408</v>
      </c>
      <c r="E820" s="12" t="s">
        <v>93</v>
      </c>
      <c r="G820" s="12" t="s">
        <v>588</v>
      </c>
      <c r="H820" s="12" t="s">
        <v>589</v>
      </c>
      <c r="I820" s="12" t="s">
        <v>1185</v>
      </c>
      <c r="J820" s="12" t="s">
        <v>2402</v>
      </c>
      <c r="K820" s="12" t="s">
        <v>1265</v>
      </c>
      <c r="N820" s="16" t="s">
        <v>206</v>
      </c>
      <c r="O820" s="16" t="s">
        <v>1266</v>
      </c>
      <c r="P820" s="12" t="s">
        <v>1187</v>
      </c>
      <c r="Q820" s="16">
        <v>2023</v>
      </c>
      <c r="R820" s="16">
        <v>0</v>
      </c>
      <c r="S820" s="16">
        <v>0</v>
      </c>
      <c r="T820" s="16">
        <v>0</v>
      </c>
      <c r="V820" s="12" t="s">
        <v>204</v>
      </c>
      <c r="W820" s="12" t="s">
        <v>204</v>
      </c>
      <c r="X820" s="16">
        <v>1</v>
      </c>
      <c r="Y820" s="16">
        <v>0</v>
      </c>
      <c r="Z820" s="16">
        <v>0</v>
      </c>
      <c r="AA820" s="16">
        <f t="shared" si="142"/>
        <v>0</v>
      </c>
      <c r="AB820" s="16">
        <v>0</v>
      </c>
      <c r="AC820" s="16">
        <v>0</v>
      </c>
      <c r="AD820" s="16">
        <f t="shared" si="132"/>
        <v>0</v>
      </c>
      <c r="AE820" s="16">
        <f t="shared" si="133"/>
        <v>0</v>
      </c>
      <c r="AF820" s="16">
        <f t="shared" si="134"/>
        <v>0</v>
      </c>
      <c r="AG820" s="16">
        <f t="shared" si="135"/>
        <v>0</v>
      </c>
      <c r="AH820" s="12">
        <v>0</v>
      </c>
      <c r="AI820" s="16">
        <f t="shared" si="136"/>
        <v>0</v>
      </c>
      <c r="AJ820" s="16">
        <f t="shared" si="137"/>
        <v>0</v>
      </c>
      <c r="AK820" s="16">
        <f t="shared" si="138"/>
        <v>0</v>
      </c>
      <c r="AL820" s="16">
        <f t="shared" si="139"/>
        <v>0</v>
      </c>
      <c r="AM820" s="16">
        <f t="shared" si="140"/>
        <v>0</v>
      </c>
      <c r="AN820" s="16">
        <f t="shared" si="141"/>
        <v>0</v>
      </c>
      <c r="AO820" s="12">
        <v>0</v>
      </c>
      <c r="AP820" s="16" t="s">
        <v>207</v>
      </c>
      <c r="AQ820" s="16" t="s">
        <v>207</v>
      </c>
      <c r="AS820" s="16" t="s">
        <v>2408</v>
      </c>
      <c r="AT820" s="16" t="s">
        <v>2407</v>
      </c>
      <c r="AW820" s="16" t="s">
        <v>593</v>
      </c>
      <c r="AX820" s="16" t="s">
        <v>204</v>
      </c>
      <c r="AY820" s="16" t="s">
        <v>204</v>
      </c>
      <c r="AZ820" s="16" t="s">
        <v>204</v>
      </c>
      <c r="BA820" s="16" t="s">
        <v>204</v>
      </c>
      <c r="BB820" s="16" t="s">
        <v>204</v>
      </c>
      <c r="BC820" s="16">
        <v>0</v>
      </c>
      <c r="BE820" s="16">
        <v>0</v>
      </c>
      <c r="BF820" s="16">
        <v>0</v>
      </c>
      <c r="BG820" s="16">
        <v>0</v>
      </c>
      <c r="BH820" s="16">
        <v>0</v>
      </c>
      <c r="BI820" s="16">
        <v>0</v>
      </c>
      <c r="BJ820" s="16">
        <v>0</v>
      </c>
      <c r="BK820" s="16">
        <v>0</v>
      </c>
    </row>
    <row r="821" spans="1:63" x14ac:dyDescent="0.35">
      <c r="A821">
        <v>820</v>
      </c>
      <c r="B821" t="s">
        <v>360</v>
      </c>
      <c r="C821" t="s">
        <v>7734</v>
      </c>
      <c r="D821" s="15" t="s">
        <v>1409</v>
      </c>
      <c r="E821" s="12" t="s">
        <v>93</v>
      </c>
      <c r="G821" s="12" t="s">
        <v>588</v>
      </c>
      <c r="H821" s="12" t="s">
        <v>589</v>
      </c>
      <c r="I821" s="12" t="s">
        <v>1185</v>
      </c>
      <c r="J821" s="12" t="s">
        <v>2402</v>
      </c>
      <c r="K821" s="12" t="s">
        <v>1265</v>
      </c>
      <c r="N821" s="16" t="s">
        <v>206</v>
      </c>
      <c r="O821" s="16" t="s">
        <v>1266</v>
      </c>
      <c r="P821" s="12" t="s">
        <v>1187</v>
      </c>
      <c r="Q821" s="16">
        <v>2023</v>
      </c>
      <c r="R821" s="16">
        <v>0</v>
      </c>
      <c r="S821" s="16">
        <v>0</v>
      </c>
      <c r="T821" s="16">
        <v>0</v>
      </c>
      <c r="V821" s="12" t="s">
        <v>204</v>
      </c>
      <c r="W821" s="12" t="s">
        <v>204</v>
      </c>
      <c r="X821" s="16">
        <v>1</v>
      </c>
      <c r="Y821" s="16">
        <v>0</v>
      </c>
      <c r="Z821" s="16">
        <v>0</v>
      </c>
      <c r="AA821" s="16">
        <f t="shared" si="142"/>
        <v>0</v>
      </c>
      <c r="AB821" s="16">
        <v>0</v>
      </c>
      <c r="AC821" s="16">
        <v>0</v>
      </c>
      <c r="AD821" s="16">
        <f t="shared" si="132"/>
        <v>0</v>
      </c>
      <c r="AE821" s="16">
        <f t="shared" si="133"/>
        <v>0</v>
      </c>
      <c r="AF821" s="16">
        <f t="shared" si="134"/>
        <v>0</v>
      </c>
      <c r="AG821" s="16">
        <f t="shared" si="135"/>
        <v>0</v>
      </c>
      <c r="AH821" s="12">
        <v>0</v>
      </c>
      <c r="AI821" s="16">
        <f t="shared" si="136"/>
        <v>0</v>
      </c>
      <c r="AJ821" s="16">
        <f t="shared" si="137"/>
        <v>0</v>
      </c>
      <c r="AK821" s="16">
        <f t="shared" si="138"/>
        <v>0</v>
      </c>
      <c r="AL821" s="16">
        <f t="shared" si="139"/>
        <v>0</v>
      </c>
      <c r="AM821" s="16">
        <f t="shared" si="140"/>
        <v>0</v>
      </c>
      <c r="AN821" s="16">
        <f t="shared" si="141"/>
        <v>0</v>
      </c>
      <c r="AO821" s="12">
        <v>0</v>
      </c>
      <c r="AP821" s="16" t="s">
        <v>207</v>
      </c>
      <c r="AQ821" s="16" t="s">
        <v>207</v>
      </c>
      <c r="AS821" s="16" t="s">
        <v>2408</v>
      </c>
      <c r="AT821" s="16" t="s">
        <v>2407</v>
      </c>
      <c r="AW821" s="16" t="s">
        <v>593</v>
      </c>
      <c r="AX821" s="16" t="s">
        <v>204</v>
      </c>
      <c r="AY821" s="16" t="s">
        <v>204</v>
      </c>
      <c r="AZ821" s="16" t="s">
        <v>204</v>
      </c>
      <c r="BA821" s="16" t="s">
        <v>204</v>
      </c>
      <c r="BB821" s="16" t="s">
        <v>204</v>
      </c>
      <c r="BC821" s="16">
        <v>0</v>
      </c>
      <c r="BE821" s="16">
        <v>0</v>
      </c>
      <c r="BF821" s="16">
        <v>0</v>
      </c>
      <c r="BG821" s="16">
        <v>0</v>
      </c>
      <c r="BH821" s="16">
        <v>0</v>
      </c>
      <c r="BI821" s="16">
        <v>0</v>
      </c>
      <c r="BJ821" s="16">
        <v>0</v>
      </c>
      <c r="BK821" s="16">
        <v>0</v>
      </c>
    </row>
    <row r="822" spans="1:63" x14ac:dyDescent="0.35">
      <c r="A822">
        <v>821</v>
      </c>
      <c r="B822" t="s">
        <v>360</v>
      </c>
      <c r="C822" t="s">
        <v>7735</v>
      </c>
      <c r="D822" s="15" t="s">
        <v>1410</v>
      </c>
      <c r="E822" s="12" t="s">
        <v>98</v>
      </c>
      <c r="G822" s="12" t="s">
        <v>588</v>
      </c>
      <c r="H822" s="12" t="s">
        <v>588</v>
      </c>
      <c r="I822" s="12" t="s">
        <v>640</v>
      </c>
      <c r="J822" s="12" t="s">
        <v>2402</v>
      </c>
      <c r="K822" s="12" t="s">
        <v>1158</v>
      </c>
      <c r="N822" s="16" t="s">
        <v>206</v>
      </c>
      <c r="O822" s="16" t="s">
        <v>1411</v>
      </c>
      <c r="P822" s="12" t="s">
        <v>482</v>
      </c>
      <c r="Q822" s="16">
        <v>2023</v>
      </c>
      <c r="R822" s="16">
        <v>0</v>
      </c>
      <c r="S822" s="16">
        <v>0</v>
      </c>
      <c r="T822" s="16">
        <v>0</v>
      </c>
      <c r="V822" s="12" t="s">
        <v>204</v>
      </c>
      <c r="W822" s="12" t="s">
        <v>204</v>
      </c>
      <c r="X822" s="16">
        <v>1</v>
      </c>
      <c r="Y822" s="16">
        <v>0</v>
      </c>
      <c r="Z822" s="16">
        <v>0</v>
      </c>
      <c r="AA822" s="16">
        <f t="shared" si="142"/>
        <v>0</v>
      </c>
      <c r="AB822" s="16">
        <v>0</v>
      </c>
      <c r="AC822" s="16">
        <v>0</v>
      </c>
      <c r="AD822" s="16">
        <f t="shared" si="132"/>
        <v>0</v>
      </c>
      <c r="AE822" s="16">
        <f t="shared" si="133"/>
        <v>0</v>
      </c>
      <c r="AF822" s="16">
        <f t="shared" si="134"/>
        <v>0</v>
      </c>
      <c r="AG822" s="16">
        <f t="shared" si="135"/>
        <v>0</v>
      </c>
      <c r="AH822" s="12">
        <v>0</v>
      </c>
      <c r="AI822" s="16">
        <f t="shared" si="136"/>
        <v>0</v>
      </c>
      <c r="AJ822" s="16">
        <f t="shared" si="137"/>
        <v>0</v>
      </c>
      <c r="AK822" s="16">
        <f t="shared" si="138"/>
        <v>0</v>
      </c>
      <c r="AL822" s="16">
        <f t="shared" si="139"/>
        <v>0</v>
      </c>
      <c r="AM822" s="16">
        <f t="shared" si="140"/>
        <v>0</v>
      </c>
      <c r="AN822" s="16">
        <f t="shared" si="141"/>
        <v>0</v>
      </c>
      <c r="AO822" s="12">
        <v>0</v>
      </c>
      <c r="AP822" s="16" t="s">
        <v>207</v>
      </c>
      <c r="AQ822" s="16" t="s">
        <v>207</v>
      </c>
      <c r="AS822" s="16" t="s">
        <v>2408</v>
      </c>
      <c r="AT822" s="16" t="s">
        <v>2407</v>
      </c>
      <c r="AW822" s="16" t="s">
        <v>593</v>
      </c>
      <c r="AX822" s="16" t="s">
        <v>204</v>
      </c>
      <c r="AY822" s="16" t="s">
        <v>204</v>
      </c>
      <c r="AZ822" s="16" t="s">
        <v>204</v>
      </c>
      <c r="BA822" s="16" t="s">
        <v>204</v>
      </c>
      <c r="BB822" s="16" t="s">
        <v>204</v>
      </c>
      <c r="BC822" s="16">
        <v>0</v>
      </c>
      <c r="BE822" s="16">
        <v>0</v>
      </c>
      <c r="BF822" s="16">
        <v>0</v>
      </c>
      <c r="BG822" s="16">
        <v>0</v>
      </c>
      <c r="BH822" s="16">
        <v>0</v>
      </c>
      <c r="BI822" s="16">
        <v>0</v>
      </c>
      <c r="BJ822" s="16">
        <v>0</v>
      </c>
      <c r="BK822" s="16">
        <v>0</v>
      </c>
    </row>
    <row r="823" spans="1:63" x14ac:dyDescent="0.35">
      <c r="A823">
        <v>822</v>
      </c>
      <c r="B823" t="s">
        <v>360</v>
      </c>
      <c r="C823" t="s">
        <v>7736</v>
      </c>
      <c r="D823" s="15" t="s">
        <v>1412</v>
      </c>
      <c r="E823" s="12" t="s">
        <v>98</v>
      </c>
      <c r="G823" s="12" t="s">
        <v>588</v>
      </c>
      <c r="H823" s="12" t="s">
        <v>589</v>
      </c>
      <c r="I823" s="12" t="s">
        <v>640</v>
      </c>
      <c r="J823" s="12" t="s">
        <v>2402</v>
      </c>
      <c r="K823" s="12" t="s">
        <v>1158</v>
      </c>
      <c r="N823" s="16" t="s">
        <v>206</v>
      </c>
      <c r="O823" s="16" t="s">
        <v>1411</v>
      </c>
      <c r="P823" s="12" t="s">
        <v>482</v>
      </c>
      <c r="Q823" s="16">
        <v>2023</v>
      </c>
      <c r="R823" s="16">
        <v>0</v>
      </c>
      <c r="S823" s="16">
        <v>0</v>
      </c>
      <c r="T823" s="16">
        <v>0</v>
      </c>
      <c r="V823" s="12" t="s">
        <v>204</v>
      </c>
      <c r="W823" s="12" t="s">
        <v>204</v>
      </c>
      <c r="X823" s="16">
        <v>1</v>
      </c>
      <c r="Y823" s="16">
        <v>0</v>
      </c>
      <c r="Z823" s="16">
        <v>0</v>
      </c>
      <c r="AA823" s="16">
        <f t="shared" si="142"/>
        <v>0</v>
      </c>
      <c r="AB823" s="16">
        <v>0</v>
      </c>
      <c r="AC823" s="16">
        <v>0</v>
      </c>
      <c r="AD823" s="16">
        <f t="shared" si="132"/>
        <v>0</v>
      </c>
      <c r="AE823" s="16">
        <f t="shared" si="133"/>
        <v>0</v>
      </c>
      <c r="AF823" s="16">
        <f t="shared" si="134"/>
        <v>0</v>
      </c>
      <c r="AG823" s="16">
        <f t="shared" si="135"/>
        <v>0</v>
      </c>
      <c r="AH823" s="12">
        <v>0</v>
      </c>
      <c r="AI823" s="16">
        <f t="shared" si="136"/>
        <v>0</v>
      </c>
      <c r="AJ823" s="16">
        <f t="shared" si="137"/>
        <v>0</v>
      </c>
      <c r="AK823" s="16">
        <f t="shared" si="138"/>
        <v>0</v>
      </c>
      <c r="AL823" s="16">
        <f t="shared" si="139"/>
        <v>0</v>
      </c>
      <c r="AM823" s="16">
        <f t="shared" si="140"/>
        <v>0</v>
      </c>
      <c r="AN823" s="16">
        <f t="shared" si="141"/>
        <v>0</v>
      </c>
      <c r="AO823" s="12">
        <v>0</v>
      </c>
      <c r="AP823" s="16" t="s">
        <v>207</v>
      </c>
      <c r="AQ823" s="16" t="s">
        <v>207</v>
      </c>
      <c r="AS823" s="16" t="s">
        <v>2408</v>
      </c>
      <c r="AT823" s="16" t="s">
        <v>2407</v>
      </c>
      <c r="AW823" s="16" t="s">
        <v>593</v>
      </c>
      <c r="AX823" s="16" t="s">
        <v>204</v>
      </c>
      <c r="AY823" s="16" t="s">
        <v>204</v>
      </c>
      <c r="AZ823" s="16" t="s">
        <v>204</v>
      </c>
      <c r="BA823" s="16" t="s">
        <v>204</v>
      </c>
      <c r="BB823" s="16" t="s">
        <v>204</v>
      </c>
      <c r="BC823" s="16">
        <v>0</v>
      </c>
      <c r="BE823" s="16">
        <v>0</v>
      </c>
      <c r="BF823" s="16">
        <v>0</v>
      </c>
      <c r="BG823" s="16">
        <v>0</v>
      </c>
      <c r="BH823" s="16">
        <v>0</v>
      </c>
      <c r="BI823" s="16">
        <v>0</v>
      </c>
      <c r="BJ823" s="16">
        <v>0</v>
      </c>
      <c r="BK823" s="16">
        <v>0</v>
      </c>
    </row>
    <row r="824" spans="1:63" x14ac:dyDescent="0.35">
      <c r="A824">
        <v>823</v>
      </c>
      <c r="B824" t="s">
        <v>360</v>
      </c>
      <c r="C824" t="s">
        <v>7737</v>
      </c>
      <c r="D824" s="15" t="s">
        <v>1413</v>
      </c>
      <c r="E824" s="12" t="s">
        <v>98</v>
      </c>
      <c r="G824" s="12" t="s">
        <v>588</v>
      </c>
      <c r="H824" s="12" t="s">
        <v>589</v>
      </c>
      <c r="I824" s="12" t="s">
        <v>640</v>
      </c>
      <c r="J824" s="12" t="s">
        <v>2402</v>
      </c>
      <c r="K824" s="12" t="s">
        <v>1158</v>
      </c>
      <c r="N824" s="16" t="s">
        <v>206</v>
      </c>
      <c r="O824" s="16" t="s">
        <v>1411</v>
      </c>
      <c r="P824" s="12" t="s">
        <v>482</v>
      </c>
      <c r="Q824" s="16">
        <v>2023</v>
      </c>
      <c r="R824" s="16">
        <v>0</v>
      </c>
      <c r="S824" s="16">
        <v>0</v>
      </c>
      <c r="T824" s="16">
        <v>0</v>
      </c>
      <c r="V824" s="12" t="s">
        <v>204</v>
      </c>
      <c r="W824" s="12" t="s">
        <v>204</v>
      </c>
      <c r="X824" s="16">
        <v>1</v>
      </c>
      <c r="Y824" s="16">
        <v>0</v>
      </c>
      <c r="Z824" s="16">
        <v>0</v>
      </c>
      <c r="AA824" s="16">
        <f t="shared" si="142"/>
        <v>0</v>
      </c>
      <c r="AB824" s="16">
        <v>0</v>
      </c>
      <c r="AC824" s="16">
        <v>0</v>
      </c>
      <c r="AD824" s="16">
        <f t="shared" si="132"/>
        <v>0</v>
      </c>
      <c r="AE824" s="16">
        <f t="shared" si="133"/>
        <v>0</v>
      </c>
      <c r="AF824" s="16">
        <f t="shared" si="134"/>
        <v>0</v>
      </c>
      <c r="AG824" s="16">
        <f t="shared" si="135"/>
        <v>0</v>
      </c>
      <c r="AH824" s="12">
        <v>0</v>
      </c>
      <c r="AI824" s="16">
        <f t="shared" si="136"/>
        <v>0</v>
      </c>
      <c r="AJ824" s="16">
        <f t="shared" si="137"/>
        <v>0</v>
      </c>
      <c r="AK824" s="16">
        <f t="shared" si="138"/>
        <v>0</v>
      </c>
      <c r="AL824" s="16">
        <f t="shared" si="139"/>
        <v>0</v>
      </c>
      <c r="AM824" s="16">
        <f t="shared" si="140"/>
        <v>0</v>
      </c>
      <c r="AN824" s="16">
        <f t="shared" si="141"/>
        <v>0</v>
      </c>
      <c r="AO824" s="12">
        <v>0</v>
      </c>
      <c r="AP824" s="16" t="s">
        <v>207</v>
      </c>
      <c r="AQ824" s="16" t="s">
        <v>207</v>
      </c>
      <c r="AS824" s="16" t="s">
        <v>2408</v>
      </c>
      <c r="AT824" s="16" t="s">
        <v>2407</v>
      </c>
      <c r="AW824" s="16" t="s">
        <v>593</v>
      </c>
      <c r="AX824" s="16" t="s">
        <v>204</v>
      </c>
      <c r="AY824" s="16" t="s">
        <v>204</v>
      </c>
      <c r="AZ824" s="16" t="s">
        <v>204</v>
      </c>
      <c r="BA824" s="16" t="s">
        <v>204</v>
      </c>
      <c r="BB824" s="16" t="s">
        <v>204</v>
      </c>
      <c r="BC824" s="16">
        <v>0</v>
      </c>
      <c r="BE824" s="16">
        <v>0</v>
      </c>
      <c r="BF824" s="16">
        <v>0</v>
      </c>
      <c r="BG824" s="16">
        <v>0</v>
      </c>
      <c r="BH824" s="16">
        <v>0</v>
      </c>
      <c r="BI824" s="16">
        <v>0</v>
      </c>
      <c r="BJ824" s="16">
        <v>0</v>
      </c>
      <c r="BK824" s="16">
        <v>0</v>
      </c>
    </row>
    <row r="825" spans="1:63" x14ac:dyDescent="0.35">
      <c r="A825">
        <v>824</v>
      </c>
      <c r="B825" t="s">
        <v>360</v>
      </c>
      <c r="C825" t="s">
        <v>7738</v>
      </c>
      <c r="D825" s="15" t="s">
        <v>1414</v>
      </c>
      <c r="E825" s="12" t="s">
        <v>98</v>
      </c>
      <c r="G825" s="12" t="s">
        <v>588</v>
      </c>
      <c r="H825" s="12" t="s">
        <v>588</v>
      </c>
      <c r="I825" s="12" t="s">
        <v>640</v>
      </c>
      <c r="J825" s="12" t="s">
        <v>2402</v>
      </c>
      <c r="K825" s="12" t="s">
        <v>1158</v>
      </c>
      <c r="N825" s="16" t="s">
        <v>206</v>
      </c>
      <c r="O825" s="16" t="s">
        <v>1411</v>
      </c>
      <c r="P825" s="12" t="s">
        <v>482</v>
      </c>
      <c r="Q825" s="16">
        <v>2023</v>
      </c>
      <c r="R825" s="16">
        <v>0</v>
      </c>
      <c r="S825" s="16">
        <v>0</v>
      </c>
      <c r="T825" s="16">
        <v>0</v>
      </c>
      <c r="V825" s="12" t="s">
        <v>204</v>
      </c>
      <c r="W825" s="12" t="s">
        <v>204</v>
      </c>
      <c r="X825" s="16">
        <v>1</v>
      </c>
      <c r="Y825" s="16">
        <v>0</v>
      </c>
      <c r="Z825" s="16">
        <v>0</v>
      </c>
      <c r="AA825" s="16">
        <f t="shared" si="142"/>
        <v>0</v>
      </c>
      <c r="AB825" s="16">
        <v>0</v>
      </c>
      <c r="AC825" s="16">
        <v>0</v>
      </c>
      <c r="AD825" s="16">
        <f t="shared" si="132"/>
        <v>0</v>
      </c>
      <c r="AE825" s="16">
        <f t="shared" si="133"/>
        <v>0</v>
      </c>
      <c r="AF825" s="16">
        <f t="shared" si="134"/>
        <v>0</v>
      </c>
      <c r="AG825" s="16">
        <f t="shared" si="135"/>
        <v>0</v>
      </c>
      <c r="AH825" s="12">
        <v>0</v>
      </c>
      <c r="AI825" s="16">
        <f t="shared" si="136"/>
        <v>0</v>
      </c>
      <c r="AJ825" s="16">
        <f t="shared" si="137"/>
        <v>0</v>
      </c>
      <c r="AK825" s="16">
        <f t="shared" si="138"/>
        <v>0</v>
      </c>
      <c r="AL825" s="16">
        <f t="shared" si="139"/>
        <v>0</v>
      </c>
      <c r="AM825" s="16">
        <f t="shared" si="140"/>
        <v>0</v>
      </c>
      <c r="AN825" s="16">
        <f t="shared" si="141"/>
        <v>0</v>
      </c>
      <c r="AO825" s="12">
        <v>0</v>
      </c>
      <c r="AP825" s="16" t="s">
        <v>207</v>
      </c>
      <c r="AQ825" s="16" t="s">
        <v>207</v>
      </c>
      <c r="AS825" s="16" t="s">
        <v>2408</v>
      </c>
      <c r="AT825" s="16" t="s">
        <v>2407</v>
      </c>
      <c r="AW825" s="16" t="s">
        <v>593</v>
      </c>
      <c r="AX825" s="16" t="s">
        <v>204</v>
      </c>
      <c r="AY825" s="16" t="s">
        <v>204</v>
      </c>
      <c r="AZ825" s="16" t="s">
        <v>204</v>
      </c>
      <c r="BA825" s="16" t="s">
        <v>204</v>
      </c>
      <c r="BB825" s="16" t="s">
        <v>204</v>
      </c>
      <c r="BC825" s="16">
        <v>0</v>
      </c>
      <c r="BE825" s="16">
        <v>0</v>
      </c>
      <c r="BF825" s="16">
        <v>0</v>
      </c>
      <c r="BG825" s="16">
        <v>0</v>
      </c>
      <c r="BH825" s="16">
        <v>0</v>
      </c>
      <c r="BI825" s="16">
        <v>0</v>
      </c>
      <c r="BJ825" s="16">
        <v>0</v>
      </c>
      <c r="BK825" s="16">
        <v>0</v>
      </c>
    </row>
    <row r="826" spans="1:63" x14ac:dyDescent="0.35">
      <c r="A826">
        <v>825</v>
      </c>
      <c r="B826" t="s">
        <v>360</v>
      </c>
      <c r="C826" t="s">
        <v>7739</v>
      </c>
      <c r="D826" s="15" t="s">
        <v>1415</v>
      </c>
      <c r="E826" s="12" t="s">
        <v>98</v>
      </c>
      <c r="G826" s="12" t="s">
        <v>588</v>
      </c>
      <c r="H826" s="12" t="s">
        <v>589</v>
      </c>
      <c r="I826" s="12" t="s">
        <v>640</v>
      </c>
      <c r="J826" s="12" t="s">
        <v>2402</v>
      </c>
      <c r="K826" s="12" t="s">
        <v>1158</v>
      </c>
      <c r="N826" s="16" t="s">
        <v>206</v>
      </c>
      <c r="O826" s="16" t="s">
        <v>1411</v>
      </c>
      <c r="P826" s="12" t="s">
        <v>482</v>
      </c>
      <c r="Q826" s="16">
        <v>2023</v>
      </c>
      <c r="R826" s="16">
        <v>0</v>
      </c>
      <c r="S826" s="16">
        <v>0</v>
      </c>
      <c r="T826" s="16">
        <v>0</v>
      </c>
      <c r="V826" s="12" t="s">
        <v>204</v>
      </c>
      <c r="W826" s="12" t="s">
        <v>204</v>
      </c>
      <c r="X826" s="16">
        <v>1</v>
      </c>
      <c r="Y826" s="16">
        <v>0</v>
      </c>
      <c r="Z826" s="16">
        <v>0</v>
      </c>
      <c r="AA826" s="16">
        <f t="shared" si="142"/>
        <v>0</v>
      </c>
      <c r="AB826" s="16">
        <v>0</v>
      </c>
      <c r="AC826" s="16">
        <v>0</v>
      </c>
      <c r="AD826" s="16">
        <f t="shared" si="132"/>
        <v>0</v>
      </c>
      <c r="AE826" s="16">
        <f t="shared" si="133"/>
        <v>0</v>
      </c>
      <c r="AF826" s="16">
        <f t="shared" si="134"/>
        <v>0</v>
      </c>
      <c r="AG826" s="16">
        <f t="shared" si="135"/>
        <v>0</v>
      </c>
      <c r="AH826" s="12">
        <v>0</v>
      </c>
      <c r="AI826" s="16">
        <f t="shared" si="136"/>
        <v>0</v>
      </c>
      <c r="AJ826" s="16">
        <f t="shared" si="137"/>
        <v>0</v>
      </c>
      <c r="AK826" s="16">
        <f t="shared" si="138"/>
        <v>0</v>
      </c>
      <c r="AL826" s="16">
        <f t="shared" si="139"/>
        <v>0</v>
      </c>
      <c r="AM826" s="16">
        <f t="shared" si="140"/>
        <v>0</v>
      </c>
      <c r="AN826" s="16">
        <f t="shared" si="141"/>
        <v>0</v>
      </c>
      <c r="AO826" s="12">
        <v>0</v>
      </c>
      <c r="AP826" s="16" t="s">
        <v>207</v>
      </c>
      <c r="AQ826" s="16" t="s">
        <v>207</v>
      </c>
      <c r="AS826" s="16" t="s">
        <v>2408</v>
      </c>
      <c r="AT826" s="16" t="s">
        <v>2407</v>
      </c>
      <c r="AW826" s="16" t="s">
        <v>593</v>
      </c>
      <c r="AX826" s="16" t="s">
        <v>204</v>
      </c>
      <c r="AY826" s="16" t="s">
        <v>204</v>
      </c>
      <c r="AZ826" s="16" t="s">
        <v>204</v>
      </c>
      <c r="BA826" s="16" t="s">
        <v>204</v>
      </c>
      <c r="BB826" s="16" t="s">
        <v>204</v>
      </c>
      <c r="BC826" s="16">
        <v>0</v>
      </c>
      <c r="BE826" s="16">
        <v>0</v>
      </c>
      <c r="BF826" s="16">
        <v>0</v>
      </c>
      <c r="BG826" s="16">
        <v>0</v>
      </c>
      <c r="BH826" s="16">
        <v>0</v>
      </c>
      <c r="BI826" s="16">
        <v>0</v>
      </c>
      <c r="BJ826" s="16">
        <v>0</v>
      </c>
      <c r="BK826" s="16">
        <v>0</v>
      </c>
    </row>
    <row r="827" spans="1:63" x14ac:dyDescent="0.35">
      <c r="A827">
        <v>826</v>
      </c>
      <c r="B827" t="s">
        <v>360</v>
      </c>
      <c r="C827" t="s">
        <v>7740</v>
      </c>
      <c r="D827" s="15" t="s">
        <v>1416</v>
      </c>
      <c r="E827" s="12" t="s">
        <v>98</v>
      </c>
      <c r="G827" s="12" t="s">
        <v>588</v>
      </c>
      <c r="H827" s="12" t="s">
        <v>589</v>
      </c>
      <c r="I827" s="12" t="s">
        <v>640</v>
      </c>
      <c r="J827" s="12" t="s">
        <v>2402</v>
      </c>
      <c r="K827" s="12" t="s">
        <v>1158</v>
      </c>
      <c r="N827" s="16" t="s">
        <v>206</v>
      </c>
      <c r="O827" s="16" t="s">
        <v>1411</v>
      </c>
      <c r="P827" s="12" t="s">
        <v>482</v>
      </c>
      <c r="Q827" s="16">
        <v>2023</v>
      </c>
      <c r="R827" s="16">
        <v>0</v>
      </c>
      <c r="S827" s="16">
        <v>0</v>
      </c>
      <c r="T827" s="16">
        <v>0</v>
      </c>
      <c r="V827" s="12" t="s">
        <v>204</v>
      </c>
      <c r="W827" s="12" t="s">
        <v>204</v>
      </c>
      <c r="X827" s="16">
        <v>1</v>
      </c>
      <c r="Y827" s="16">
        <v>0</v>
      </c>
      <c r="Z827" s="16">
        <v>0</v>
      </c>
      <c r="AA827" s="16">
        <f t="shared" si="142"/>
        <v>0</v>
      </c>
      <c r="AB827" s="16">
        <v>0</v>
      </c>
      <c r="AC827" s="16">
        <v>0</v>
      </c>
      <c r="AD827" s="16">
        <f t="shared" si="132"/>
        <v>0</v>
      </c>
      <c r="AE827" s="16">
        <f t="shared" si="133"/>
        <v>0</v>
      </c>
      <c r="AF827" s="16">
        <f t="shared" si="134"/>
        <v>0</v>
      </c>
      <c r="AG827" s="16">
        <f t="shared" si="135"/>
        <v>0</v>
      </c>
      <c r="AH827" s="12">
        <v>0</v>
      </c>
      <c r="AI827" s="16">
        <f t="shared" si="136"/>
        <v>0</v>
      </c>
      <c r="AJ827" s="16">
        <f t="shared" si="137"/>
        <v>0</v>
      </c>
      <c r="AK827" s="16">
        <f t="shared" si="138"/>
        <v>0</v>
      </c>
      <c r="AL827" s="16">
        <f t="shared" si="139"/>
        <v>0</v>
      </c>
      <c r="AM827" s="16">
        <f t="shared" si="140"/>
        <v>0</v>
      </c>
      <c r="AN827" s="16">
        <f t="shared" si="141"/>
        <v>0</v>
      </c>
      <c r="AO827" s="12">
        <v>0</v>
      </c>
      <c r="AP827" s="16" t="s">
        <v>207</v>
      </c>
      <c r="AQ827" s="16" t="s">
        <v>207</v>
      </c>
      <c r="AS827" s="16" t="s">
        <v>2408</v>
      </c>
      <c r="AT827" s="16" t="s">
        <v>2407</v>
      </c>
      <c r="AW827" s="16" t="s">
        <v>593</v>
      </c>
      <c r="AX827" s="16" t="s">
        <v>204</v>
      </c>
      <c r="AY827" s="16" t="s">
        <v>204</v>
      </c>
      <c r="AZ827" s="16" t="s">
        <v>204</v>
      </c>
      <c r="BA827" s="16" t="s">
        <v>204</v>
      </c>
      <c r="BB827" s="16" t="s">
        <v>204</v>
      </c>
      <c r="BC827" s="16">
        <v>0</v>
      </c>
      <c r="BE827" s="16">
        <v>0</v>
      </c>
      <c r="BF827" s="16">
        <v>0</v>
      </c>
      <c r="BG827" s="16">
        <v>0</v>
      </c>
      <c r="BH827" s="16">
        <v>0</v>
      </c>
      <c r="BI827" s="16">
        <v>0</v>
      </c>
      <c r="BJ827" s="16">
        <v>0</v>
      </c>
      <c r="BK827" s="16">
        <v>0</v>
      </c>
    </row>
    <row r="828" spans="1:63" x14ac:dyDescent="0.35">
      <c r="A828">
        <v>827</v>
      </c>
      <c r="B828" t="s">
        <v>360</v>
      </c>
      <c r="C828" t="s">
        <v>7741</v>
      </c>
      <c r="D828" s="15" t="s">
        <v>1417</v>
      </c>
      <c r="E828" s="12" t="s">
        <v>98</v>
      </c>
      <c r="G828" s="12" t="s">
        <v>588</v>
      </c>
      <c r="H828" s="12" t="s">
        <v>588</v>
      </c>
      <c r="I828" s="12" t="s">
        <v>640</v>
      </c>
      <c r="J828" s="12" t="s">
        <v>2402</v>
      </c>
      <c r="K828" s="12" t="s">
        <v>1158</v>
      </c>
      <c r="N828" s="16" t="s">
        <v>206</v>
      </c>
      <c r="O828" s="16" t="s">
        <v>1411</v>
      </c>
      <c r="P828" s="12" t="s">
        <v>482</v>
      </c>
      <c r="Q828" s="16">
        <v>2023</v>
      </c>
      <c r="R828" s="16">
        <v>0</v>
      </c>
      <c r="S828" s="16">
        <v>0</v>
      </c>
      <c r="T828" s="16">
        <v>0</v>
      </c>
      <c r="V828" s="12" t="s">
        <v>204</v>
      </c>
      <c r="W828" s="12" t="s">
        <v>204</v>
      </c>
      <c r="X828" s="16">
        <v>1</v>
      </c>
      <c r="Y828" s="16">
        <v>0</v>
      </c>
      <c r="Z828" s="16">
        <v>0</v>
      </c>
      <c r="AA828" s="16">
        <f t="shared" si="142"/>
        <v>0</v>
      </c>
      <c r="AB828" s="16">
        <v>0</v>
      </c>
      <c r="AC828" s="16">
        <v>0</v>
      </c>
      <c r="AD828" s="16">
        <f t="shared" si="132"/>
        <v>0</v>
      </c>
      <c r="AE828" s="16">
        <f t="shared" si="133"/>
        <v>0</v>
      </c>
      <c r="AF828" s="16">
        <f t="shared" si="134"/>
        <v>0</v>
      </c>
      <c r="AG828" s="16">
        <f t="shared" si="135"/>
        <v>0</v>
      </c>
      <c r="AH828" s="12">
        <v>0</v>
      </c>
      <c r="AI828" s="16">
        <f t="shared" si="136"/>
        <v>0</v>
      </c>
      <c r="AJ828" s="16">
        <f t="shared" si="137"/>
        <v>0</v>
      </c>
      <c r="AK828" s="16">
        <f t="shared" si="138"/>
        <v>0</v>
      </c>
      <c r="AL828" s="16">
        <f t="shared" si="139"/>
        <v>0</v>
      </c>
      <c r="AM828" s="16">
        <f t="shared" si="140"/>
        <v>0</v>
      </c>
      <c r="AN828" s="16">
        <f t="shared" si="141"/>
        <v>0</v>
      </c>
      <c r="AO828" s="12">
        <v>0</v>
      </c>
      <c r="AP828" s="16" t="s">
        <v>207</v>
      </c>
      <c r="AQ828" s="16" t="s">
        <v>207</v>
      </c>
      <c r="AS828" s="16" t="s">
        <v>2408</v>
      </c>
      <c r="AT828" s="16" t="s">
        <v>2407</v>
      </c>
      <c r="AW828" s="16" t="s">
        <v>593</v>
      </c>
      <c r="AX828" s="16" t="s">
        <v>204</v>
      </c>
      <c r="AY828" s="16" t="s">
        <v>204</v>
      </c>
      <c r="AZ828" s="16" t="s">
        <v>204</v>
      </c>
      <c r="BA828" s="16" t="s">
        <v>204</v>
      </c>
      <c r="BB828" s="16" t="s">
        <v>204</v>
      </c>
      <c r="BC828" s="16">
        <v>0</v>
      </c>
      <c r="BE828" s="16">
        <v>0</v>
      </c>
      <c r="BF828" s="16">
        <v>0</v>
      </c>
      <c r="BG828" s="16">
        <v>0</v>
      </c>
      <c r="BH828" s="16">
        <v>0</v>
      </c>
      <c r="BI828" s="16">
        <v>0</v>
      </c>
      <c r="BJ828" s="16">
        <v>0</v>
      </c>
      <c r="BK828" s="16">
        <v>0</v>
      </c>
    </row>
    <row r="829" spans="1:63" x14ac:dyDescent="0.35">
      <c r="A829">
        <v>828</v>
      </c>
      <c r="B829" t="s">
        <v>360</v>
      </c>
      <c r="C829" t="s">
        <v>7742</v>
      </c>
      <c r="D829" s="15" t="s">
        <v>1418</v>
      </c>
      <c r="E829" s="12" t="s">
        <v>98</v>
      </c>
      <c r="G829" s="12" t="s">
        <v>588</v>
      </c>
      <c r="H829" s="12" t="s">
        <v>589</v>
      </c>
      <c r="I829" s="12" t="s">
        <v>640</v>
      </c>
      <c r="J829" s="12" t="s">
        <v>2402</v>
      </c>
      <c r="K829" s="12" t="s">
        <v>1158</v>
      </c>
      <c r="N829" s="16" t="s">
        <v>206</v>
      </c>
      <c r="O829" s="16" t="s">
        <v>1411</v>
      </c>
      <c r="P829" s="12" t="s">
        <v>482</v>
      </c>
      <c r="Q829" s="16">
        <v>2023</v>
      </c>
      <c r="R829" s="16">
        <v>0</v>
      </c>
      <c r="S829" s="16">
        <v>0</v>
      </c>
      <c r="T829" s="16">
        <v>0</v>
      </c>
      <c r="V829" s="12" t="s">
        <v>204</v>
      </c>
      <c r="W829" s="12" t="s">
        <v>204</v>
      </c>
      <c r="X829" s="16">
        <v>1</v>
      </c>
      <c r="Y829" s="16">
        <v>0</v>
      </c>
      <c r="Z829" s="16">
        <v>0</v>
      </c>
      <c r="AA829" s="16">
        <f t="shared" si="142"/>
        <v>0</v>
      </c>
      <c r="AB829" s="16">
        <v>0</v>
      </c>
      <c r="AC829" s="16">
        <v>0</v>
      </c>
      <c r="AD829" s="16">
        <f t="shared" si="132"/>
        <v>0</v>
      </c>
      <c r="AE829" s="16">
        <f t="shared" si="133"/>
        <v>0</v>
      </c>
      <c r="AF829" s="16">
        <f t="shared" si="134"/>
        <v>0</v>
      </c>
      <c r="AG829" s="16">
        <f t="shared" si="135"/>
        <v>0</v>
      </c>
      <c r="AH829" s="12">
        <v>0</v>
      </c>
      <c r="AI829" s="16">
        <f t="shared" si="136"/>
        <v>0</v>
      </c>
      <c r="AJ829" s="16">
        <f t="shared" si="137"/>
        <v>0</v>
      </c>
      <c r="AK829" s="16">
        <f t="shared" si="138"/>
        <v>0</v>
      </c>
      <c r="AL829" s="16">
        <f t="shared" si="139"/>
        <v>0</v>
      </c>
      <c r="AM829" s="16">
        <f t="shared" si="140"/>
        <v>0</v>
      </c>
      <c r="AN829" s="16">
        <f t="shared" si="141"/>
        <v>0</v>
      </c>
      <c r="AO829" s="12">
        <v>0</v>
      </c>
      <c r="AP829" s="16" t="s">
        <v>207</v>
      </c>
      <c r="AQ829" s="16" t="s">
        <v>207</v>
      </c>
      <c r="AS829" s="16" t="s">
        <v>2408</v>
      </c>
      <c r="AT829" s="16" t="s">
        <v>2407</v>
      </c>
      <c r="AW829" s="16" t="s">
        <v>593</v>
      </c>
      <c r="AX829" s="16" t="s">
        <v>204</v>
      </c>
      <c r="AY829" s="16" t="s">
        <v>204</v>
      </c>
      <c r="AZ829" s="16" t="s">
        <v>204</v>
      </c>
      <c r="BA829" s="16" t="s">
        <v>204</v>
      </c>
      <c r="BB829" s="16" t="s">
        <v>204</v>
      </c>
      <c r="BC829" s="16">
        <v>0</v>
      </c>
      <c r="BE829" s="16">
        <v>0</v>
      </c>
      <c r="BF829" s="16">
        <v>0</v>
      </c>
      <c r="BG829" s="16">
        <v>0</v>
      </c>
      <c r="BH829" s="16">
        <v>0</v>
      </c>
      <c r="BI829" s="16">
        <v>0</v>
      </c>
      <c r="BJ829" s="16">
        <v>0</v>
      </c>
      <c r="BK829" s="16">
        <v>0</v>
      </c>
    </row>
    <row r="830" spans="1:63" x14ac:dyDescent="0.35">
      <c r="A830">
        <v>829</v>
      </c>
      <c r="B830" t="s">
        <v>360</v>
      </c>
      <c r="C830" t="s">
        <v>7743</v>
      </c>
      <c r="D830" s="15" t="s">
        <v>1163</v>
      </c>
      <c r="E830" s="12" t="s">
        <v>98</v>
      </c>
      <c r="G830" s="12" t="s">
        <v>588</v>
      </c>
      <c r="H830" s="12" t="s">
        <v>589</v>
      </c>
      <c r="I830" s="12" t="s">
        <v>640</v>
      </c>
      <c r="J830" s="12" t="s">
        <v>2402</v>
      </c>
      <c r="K830" s="12" t="s">
        <v>1158</v>
      </c>
      <c r="N830" s="16" t="s">
        <v>206</v>
      </c>
      <c r="O830" s="16" t="s">
        <v>1411</v>
      </c>
      <c r="P830" s="12" t="s">
        <v>482</v>
      </c>
      <c r="Q830" s="16">
        <v>2023</v>
      </c>
      <c r="R830" s="16">
        <v>0</v>
      </c>
      <c r="S830" s="16">
        <v>0</v>
      </c>
      <c r="T830" s="16">
        <v>0</v>
      </c>
      <c r="V830" s="12" t="s">
        <v>204</v>
      </c>
      <c r="W830" s="12" t="s">
        <v>204</v>
      </c>
      <c r="X830" s="16">
        <v>1</v>
      </c>
      <c r="Y830" s="16">
        <v>0</v>
      </c>
      <c r="Z830" s="16">
        <v>0</v>
      </c>
      <c r="AA830" s="16">
        <f t="shared" si="142"/>
        <v>0</v>
      </c>
      <c r="AB830" s="16">
        <v>0</v>
      </c>
      <c r="AC830" s="16">
        <v>0</v>
      </c>
      <c r="AD830" s="16">
        <f t="shared" si="132"/>
        <v>0</v>
      </c>
      <c r="AE830" s="16">
        <f t="shared" si="133"/>
        <v>0</v>
      </c>
      <c r="AF830" s="16">
        <f t="shared" si="134"/>
        <v>0</v>
      </c>
      <c r="AG830" s="16">
        <f t="shared" si="135"/>
        <v>0</v>
      </c>
      <c r="AH830" s="12">
        <v>0</v>
      </c>
      <c r="AI830" s="16">
        <f t="shared" si="136"/>
        <v>0</v>
      </c>
      <c r="AJ830" s="16">
        <f t="shared" si="137"/>
        <v>0</v>
      </c>
      <c r="AK830" s="16">
        <f t="shared" si="138"/>
        <v>0</v>
      </c>
      <c r="AL830" s="16">
        <f t="shared" si="139"/>
        <v>0</v>
      </c>
      <c r="AM830" s="16">
        <f t="shared" si="140"/>
        <v>0</v>
      </c>
      <c r="AN830" s="16">
        <f t="shared" si="141"/>
        <v>0</v>
      </c>
      <c r="AO830" s="12">
        <v>0</v>
      </c>
      <c r="AP830" s="16" t="s">
        <v>207</v>
      </c>
      <c r="AQ830" s="16" t="s">
        <v>207</v>
      </c>
      <c r="AS830" s="16" t="s">
        <v>2408</v>
      </c>
      <c r="AT830" s="16" t="s">
        <v>2407</v>
      </c>
      <c r="AW830" s="16" t="s">
        <v>593</v>
      </c>
      <c r="AX830" s="16" t="s">
        <v>204</v>
      </c>
      <c r="AY830" s="16" t="s">
        <v>204</v>
      </c>
      <c r="AZ830" s="16" t="s">
        <v>204</v>
      </c>
      <c r="BA830" s="16" t="s">
        <v>204</v>
      </c>
      <c r="BB830" s="16" t="s">
        <v>204</v>
      </c>
      <c r="BC830" s="16">
        <v>0</v>
      </c>
      <c r="BE830" s="16">
        <v>0</v>
      </c>
      <c r="BF830" s="16">
        <v>0</v>
      </c>
      <c r="BG830" s="16">
        <v>0</v>
      </c>
      <c r="BH830" s="16">
        <v>0</v>
      </c>
      <c r="BI830" s="16">
        <v>0</v>
      </c>
      <c r="BJ830" s="16">
        <v>0</v>
      </c>
      <c r="BK830" s="16">
        <v>0</v>
      </c>
    </row>
    <row r="831" spans="1:63" x14ac:dyDescent="0.35">
      <c r="A831">
        <v>830</v>
      </c>
      <c r="B831" t="s">
        <v>360</v>
      </c>
      <c r="C831" t="s">
        <v>7744</v>
      </c>
      <c r="D831" s="15" t="s">
        <v>1419</v>
      </c>
      <c r="E831" s="12" t="s">
        <v>98</v>
      </c>
      <c r="G831" s="12" t="s">
        <v>588</v>
      </c>
      <c r="H831" s="12" t="s">
        <v>588</v>
      </c>
      <c r="I831" s="12" t="s">
        <v>640</v>
      </c>
      <c r="J831" s="12" t="s">
        <v>2402</v>
      </c>
      <c r="K831" s="12" t="s">
        <v>1158</v>
      </c>
      <c r="N831" s="16" t="s">
        <v>206</v>
      </c>
      <c r="O831" s="16" t="s">
        <v>1411</v>
      </c>
      <c r="P831" s="12" t="s">
        <v>482</v>
      </c>
      <c r="Q831" s="16">
        <v>2023</v>
      </c>
      <c r="R831" s="16">
        <v>0</v>
      </c>
      <c r="S831" s="16">
        <v>0</v>
      </c>
      <c r="T831" s="16">
        <v>0</v>
      </c>
      <c r="V831" s="12" t="s">
        <v>204</v>
      </c>
      <c r="W831" s="12" t="s">
        <v>204</v>
      </c>
      <c r="X831" s="16">
        <v>1</v>
      </c>
      <c r="Y831" s="16">
        <v>0</v>
      </c>
      <c r="Z831" s="16">
        <v>0</v>
      </c>
      <c r="AA831" s="16">
        <f t="shared" si="142"/>
        <v>0</v>
      </c>
      <c r="AB831" s="16">
        <v>0</v>
      </c>
      <c r="AC831" s="16">
        <v>0</v>
      </c>
      <c r="AD831" s="16">
        <f t="shared" si="132"/>
        <v>0</v>
      </c>
      <c r="AE831" s="16">
        <f t="shared" si="133"/>
        <v>0</v>
      </c>
      <c r="AF831" s="16">
        <f t="shared" si="134"/>
        <v>0</v>
      </c>
      <c r="AG831" s="16">
        <f t="shared" si="135"/>
        <v>0</v>
      </c>
      <c r="AH831" s="12">
        <v>0</v>
      </c>
      <c r="AI831" s="16">
        <f t="shared" si="136"/>
        <v>0</v>
      </c>
      <c r="AJ831" s="16">
        <f t="shared" si="137"/>
        <v>0</v>
      </c>
      <c r="AK831" s="16">
        <f t="shared" si="138"/>
        <v>0</v>
      </c>
      <c r="AL831" s="16">
        <f t="shared" si="139"/>
        <v>0</v>
      </c>
      <c r="AM831" s="16">
        <f t="shared" si="140"/>
        <v>0</v>
      </c>
      <c r="AN831" s="16">
        <f t="shared" si="141"/>
        <v>0</v>
      </c>
      <c r="AO831" s="12">
        <v>0</v>
      </c>
      <c r="AP831" s="16" t="s">
        <v>207</v>
      </c>
      <c r="AQ831" s="16" t="s">
        <v>207</v>
      </c>
      <c r="AS831" s="16" t="s">
        <v>2408</v>
      </c>
      <c r="AT831" s="16" t="s">
        <v>2407</v>
      </c>
      <c r="AW831" s="16" t="s">
        <v>593</v>
      </c>
      <c r="AX831" s="16" t="s">
        <v>204</v>
      </c>
      <c r="AY831" s="16" t="s">
        <v>204</v>
      </c>
      <c r="AZ831" s="16" t="s">
        <v>204</v>
      </c>
      <c r="BA831" s="16" t="s">
        <v>204</v>
      </c>
      <c r="BB831" s="16" t="s">
        <v>204</v>
      </c>
      <c r="BC831" s="16">
        <v>0</v>
      </c>
      <c r="BE831" s="16">
        <v>0</v>
      </c>
      <c r="BF831" s="16">
        <v>0</v>
      </c>
      <c r="BG831" s="16">
        <v>0</v>
      </c>
      <c r="BH831" s="16">
        <v>0</v>
      </c>
      <c r="BI831" s="16">
        <v>0</v>
      </c>
      <c r="BJ831" s="16">
        <v>0</v>
      </c>
      <c r="BK831" s="16">
        <v>0</v>
      </c>
    </row>
    <row r="832" spans="1:63" x14ac:dyDescent="0.35">
      <c r="A832">
        <v>831</v>
      </c>
      <c r="B832" t="s">
        <v>360</v>
      </c>
      <c r="C832" t="s">
        <v>7745</v>
      </c>
      <c r="D832" s="15" t="s">
        <v>701</v>
      </c>
      <c r="E832" s="12" t="s">
        <v>98</v>
      </c>
      <c r="G832" s="12" t="s">
        <v>588</v>
      </c>
      <c r="H832" s="12" t="s">
        <v>589</v>
      </c>
      <c r="I832" s="12" t="s">
        <v>640</v>
      </c>
      <c r="J832" s="12" t="s">
        <v>2402</v>
      </c>
      <c r="K832" s="12" t="s">
        <v>1158</v>
      </c>
      <c r="N832" s="16" t="s">
        <v>205</v>
      </c>
      <c r="O832" s="16" t="s">
        <v>1411</v>
      </c>
      <c r="P832" s="12" t="s">
        <v>482</v>
      </c>
      <c r="Q832" s="16">
        <v>2023</v>
      </c>
      <c r="R832" s="16">
        <v>0</v>
      </c>
      <c r="S832" s="16">
        <v>0</v>
      </c>
      <c r="T832" s="16">
        <v>0</v>
      </c>
      <c r="V832" s="12" t="s">
        <v>204</v>
      </c>
      <c r="W832" s="12" t="s">
        <v>204</v>
      </c>
      <c r="X832" s="16">
        <v>1</v>
      </c>
      <c r="Y832" s="16">
        <v>0</v>
      </c>
      <c r="Z832" s="16">
        <v>0</v>
      </c>
      <c r="AA832" s="16">
        <f t="shared" si="142"/>
        <v>0</v>
      </c>
      <c r="AB832" s="16">
        <v>0</v>
      </c>
      <c r="AC832" s="16">
        <v>0</v>
      </c>
      <c r="AD832" s="16">
        <f t="shared" si="132"/>
        <v>0</v>
      </c>
      <c r="AE832" s="16">
        <f t="shared" si="133"/>
        <v>0</v>
      </c>
      <c r="AF832" s="16">
        <f t="shared" si="134"/>
        <v>0</v>
      </c>
      <c r="AG832" s="16">
        <f t="shared" si="135"/>
        <v>0</v>
      </c>
      <c r="AH832" s="12">
        <v>0</v>
      </c>
      <c r="AI832" s="16">
        <f t="shared" si="136"/>
        <v>0</v>
      </c>
      <c r="AJ832" s="16">
        <f t="shared" si="137"/>
        <v>0</v>
      </c>
      <c r="AK832" s="16">
        <f t="shared" si="138"/>
        <v>0</v>
      </c>
      <c r="AL832" s="16">
        <f t="shared" si="139"/>
        <v>0</v>
      </c>
      <c r="AM832" s="16">
        <f t="shared" si="140"/>
        <v>0</v>
      </c>
      <c r="AN832" s="16">
        <f t="shared" si="141"/>
        <v>0</v>
      </c>
      <c r="AO832" s="12">
        <v>0</v>
      </c>
      <c r="AP832" s="16" t="s">
        <v>207</v>
      </c>
      <c r="AQ832" s="16" t="s">
        <v>207</v>
      </c>
      <c r="AS832" s="16" t="s">
        <v>2408</v>
      </c>
      <c r="AT832" s="16" t="s">
        <v>2407</v>
      </c>
      <c r="AW832" s="16" t="s">
        <v>593</v>
      </c>
      <c r="AX832" s="16" t="s">
        <v>204</v>
      </c>
      <c r="AY832" s="16" t="s">
        <v>204</v>
      </c>
      <c r="AZ832" s="16" t="s">
        <v>204</v>
      </c>
      <c r="BA832" s="16" t="s">
        <v>204</v>
      </c>
      <c r="BB832" s="16" t="s">
        <v>204</v>
      </c>
      <c r="BC832" s="16">
        <v>0</v>
      </c>
      <c r="BE832" s="16">
        <v>0</v>
      </c>
      <c r="BF832" s="16">
        <v>0</v>
      </c>
      <c r="BG832" s="16">
        <v>0</v>
      </c>
      <c r="BH832" s="16">
        <v>0</v>
      </c>
      <c r="BI832" s="16">
        <v>0</v>
      </c>
      <c r="BJ832" s="16">
        <v>0</v>
      </c>
      <c r="BK832" s="16">
        <v>0</v>
      </c>
    </row>
    <row r="833" spans="1:63" x14ac:dyDescent="0.35">
      <c r="A833">
        <v>832</v>
      </c>
      <c r="B833" t="s">
        <v>360</v>
      </c>
      <c r="C833" t="s">
        <v>7746</v>
      </c>
      <c r="D833" s="15" t="s">
        <v>1420</v>
      </c>
      <c r="E833" s="12" t="s">
        <v>98</v>
      </c>
      <c r="G833" s="12" t="s">
        <v>588</v>
      </c>
      <c r="H833" s="12" t="s">
        <v>589</v>
      </c>
      <c r="I833" s="12" t="s">
        <v>640</v>
      </c>
      <c r="J833" s="12" t="s">
        <v>2402</v>
      </c>
      <c r="K833" s="12" t="s">
        <v>1158</v>
      </c>
      <c r="N833" s="16" t="s">
        <v>206</v>
      </c>
      <c r="O833" s="16" t="s">
        <v>1411</v>
      </c>
      <c r="P833" s="12" t="s">
        <v>482</v>
      </c>
      <c r="Q833" s="16">
        <v>2023</v>
      </c>
      <c r="R833" s="16">
        <v>0</v>
      </c>
      <c r="S833" s="16">
        <v>0</v>
      </c>
      <c r="T833" s="16">
        <v>0</v>
      </c>
      <c r="V833" s="12" t="s">
        <v>204</v>
      </c>
      <c r="W833" s="12" t="s">
        <v>204</v>
      </c>
      <c r="X833" s="16">
        <v>1</v>
      </c>
      <c r="Y833" s="16">
        <v>0</v>
      </c>
      <c r="Z833" s="16">
        <v>0</v>
      </c>
      <c r="AA833" s="16">
        <f t="shared" si="142"/>
        <v>0</v>
      </c>
      <c r="AB833" s="16">
        <v>0</v>
      </c>
      <c r="AC833" s="16">
        <v>0</v>
      </c>
      <c r="AD833" s="16">
        <f t="shared" si="132"/>
        <v>0</v>
      </c>
      <c r="AE833" s="16">
        <f t="shared" si="133"/>
        <v>0</v>
      </c>
      <c r="AF833" s="16">
        <f t="shared" si="134"/>
        <v>0</v>
      </c>
      <c r="AG833" s="16">
        <f t="shared" si="135"/>
        <v>0</v>
      </c>
      <c r="AH833" s="12">
        <v>0</v>
      </c>
      <c r="AI833" s="16">
        <f t="shared" si="136"/>
        <v>0</v>
      </c>
      <c r="AJ833" s="16">
        <f t="shared" si="137"/>
        <v>0</v>
      </c>
      <c r="AK833" s="16">
        <f t="shared" si="138"/>
        <v>0</v>
      </c>
      <c r="AL833" s="16">
        <f t="shared" si="139"/>
        <v>0</v>
      </c>
      <c r="AM833" s="16">
        <f t="shared" si="140"/>
        <v>0</v>
      </c>
      <c r="AN833" s="16">
        <f t="shared" si="141"/>
        <v>0</v>
      </c>
      <c r="AO833" s="12">
        <v>0</v>
      </c>
      <c r="AP833" s="16" t="s">
        <v>207</v>
      </c>
      <c r="AQ833" s="16" t="s">
        <v>207</v>
      </c>
      <c r="AS833" s="16" t="s">
        <v>2408</v>
      </c>
      <c r="AT833" s="16" t="s">
        <v>2407</v>
      </c>
      <c r="AW833" s="16" t="s">
        <v>593</v>
      </c>
      <c r="AX833" s="16" t="s">
        <v>204</v>
      </c>
      <c r="AY833" s="16" t="s">
        <v>204</v>
      </c>
      <c r="AZ833" s="16" t="s">
        <v>204</v>
      </c>
      <c r="BA833" s="16" t="s">
        <v>204</v>
      </c>
      <c r="BB833" s="16" t="s">
        <v>204</v>
      </c>
      <c r="BC833" s="16">
        <v>0</v>
      </c>
      <c r="BE833" s="16">
        <v>0</v>
      </c>
      <c r="BF833" s="16">
        <v>0</v>
      </c>
      <c r="BG833" s="16">
        <v>0</v>
      </c>
      <c r="BH833" s="16">
        <v>0</v>
      </c>
      <c r="BI833" s="16">
        <v>0</v>
      </c>
      <c r="BJ833" s="16">
        <v>0</v>
      </c>
      <c r="BK833" s="16">
        <v>0</v>
      </c>
    </row>
    <row r="834" spans="1:63" x14ac:dyDescent="0.35">
      <c r="A834">
        <v>833</v>
      </c>
      <c r="B834" t="s">
        <v>360</v>
      </c>
      <c r="C834" t="s">
        <v>7747</v>
      </c>
      <c r="D834" s="15" t="s">
        <v>1421</v>
      </c>
      <c r="E834" s="12" t="s">
        <v>98</v>
      </c>
      <c r="G834" s="12" t="s">
        <v>588</v>
      </c>
      <c r="H834" s="12" t="s">
        <v>588</v>
      </c>
      <c r="I834" s="12" t="s">
        <v>640</v>
      </c>
      <c r="J834" s="12" t="s">
        <v>2402</v>
      </c>
      <c r="K834" s="12" t="s">
        <v>1158</v>
      </c>
      <c r="N834" s="16" t="s">
        <v>206</v>
      </c>
      <c r="O834" s="16" t="s">
        <v>1411</v>
      </c>
      <c r="P834" s="12" t="s">
        <v>482</v>
      </c>
      <c r="Q834" s="16">
        <v>2023</v>
      </c>
      <c r="R834" s="16">
        <v>0</v>
      </c>
      <c r="S834" s="16">
        <v>0</v>
      </c>
      <c r="T834" s="16">
        <v>0</v>
      </c>
      <c r="V834" s="12" t="s">
        <v>204</v>
      </c>
      <c r="W834" s="12" t="s">
        <v>204</v>
      </c>
      <c r="X834" s="16">
        <v>1</v>
      </c>
      <c r="Y834" s="16">
        <v>0</v>
      </c>
      <c r="Z834" s="16">
        <v>0</v>
      </c>
      <c r="AA834" s="16">
        <f t="shared" si="142"/>
        <v>0</v>
      </c>
      <c r="AB834" s="16">
        <v>0</v>
      </c>
      <c r="AC834" s="16">
        <v>0</v>
      </c>
      <c r="AD834" s="16">
        <f t="shared" si="132"/>
        <v>0</v>
      </c>
      <c r="AE834" s="16">
        <f t="shared" si="133"/>
        <v>0</v>
      </c>
      <c r="AF834" s="16">
        <f t="shared" si="134"/>
        <v>0</v>
      </c>
      <c r="AG834" s="16">
        <f t="shared" si="135"/>
        <v>0</v>
      </c>
      <c r="AH834" s="12">
        <v>0</v>
      </c>
      <c r="AI834" s="16">
        <f t="shared" si="136"/>
        <v>0</v>
      </c>
      <c r="AJ834" s="16">
        <f t="shared" si="137"/>
        <v>0</v>
      </c>
      <c r="AK834" s="16">
        <f t="shared" si="138"/>
        <v>0</v>
      </c>
      <c r="AL834" s="16">
        <f t="shared" si="139"/>
        <v>0</v>
      </c>
      <c r="AM834" s="16">
        <f t="shared" si="140"/>
        <v>0</v>
      </c>
      <c r="AN834" s="16">
        <f t="shared" si="141"/>
        <v>0</v>
      </c>
      <c r="AO834" s="12">
        <v>0</v>
      </c>
      <c r="AP834" s="16" t="s">
        <v>207</v>
      </c>
      <c r="AQ834" s="16" t="s">
        <v>207</v>
      </c>
      <c r="AS834" s="16" t="s">
        <v>2408</v>
      </c>
      <c r="AT834" s="16" t="s">
        <v>2407</v>
      </c>
      <c r="AW834" s="16" t="s">
        <v>593</v>
      </c>
      <c r="AX834" s="16" t="s">
        <v>204</v>
      </c>
      <c r="AY834" s="16" t="s">
        <v>204</v>
      </c>
      <c r="AZ834" s="16" t="s">
        <v>204</v>
      </c>
      <c r="BA834" s="16" t="s">
        <v>204</v>
      </c>
      <c r="BB834" s="16" t="s">
        <v>204</v>
      </c>
      <c r="BC834" s="16">
        <v>0</v>
      </c>
      <c r="BE834" s="16">
        <v>0</v>
      </c>
      <c r="BF834" s="16">
        <v>0</v>
      </c>
      <c r="BG834" s="16">
        <v>0</v>
      </c>
      <c r="BH834" s="16">
        <v>0</v>
      </c>
      <c r="BI834" s="16">
        <v>0</v>
      </c>
      <c r="BJ834" s="16">
        <v>0</v>
      </c>
      <c r="BK834" s="16">
        <v>0</v>
      </c>
    </row>
    <row r="835" spans="1:63" x14ac:dyDescent="0.35">
      <c r="A835">
        <v>834</v>
      </c>
      <c r="B835" t="s">
        <v>360</v>
      </c>
      <c r="C835" t="s">
        <v>7748</v>
      </c>
      <c r="D835" s="15" t="s">
        <v>1422</v>
      </c>
      <c r="E835" s="12" t="s">
        <v>98</v>
      </c>
      <c r="G835" s="12" t="s">
        <v>588</v>
      </c>
      <c r="H835" s="12" t="s">
        <v>589</v>
      </c>
      <c r="I835" s="12" t="s">
        <v>640</v>
      </c>
      <c r="J835" s="12" t="s">
        <v>2402</v>
      </c>
      <c r="K835" s="12" t="s">
        <v>1158</v>
      </c>
      <c r="N835" s="16" t="s">
        <v>206</v>
      </c>
      <c r="O835" s="16" t="s">
        <v>1411</v>
      </c>
      <c r="P835" s="12" t="s">
        <v>482</v>
      </c>
      <c r="Q835" s="16">
        <v>2023</v>
      </c>
      <c r="R835" s="16">
        <v>0</v>
      </c>
      <c r="S835" s="16">
        <v>0</v>
      </c>
      <c r="T835" s="16">
        <v>0</v>
      </c>
      <c r="V835" s="12" t="s">
        <v>204</v>
      </c>
      <c r="W835" s="12" t="s">
        <v>204</v>
      </c>
      <c r="X835" s="16">
        <v>1</v>
      </c>
      <c r="Y835" s="16">
        <v>0</v>
      </c>
      <c r="Z835" s="16">
        <v>0</v>
      </c>
      <c r="AA835" s="16">
        <f t="shared" si="142"/>
        <v>0</v>
      </c>
      <c r="AB835" s="16">
        <v>0</v>
      </c>
      <c r="AC835" s="16">
        <v>0</v>
      </c>
      <c r="AD835" s="16">
        <f t="shared" ref="AD835:AD898" si="143">AA835*350</f>
        <v>0</v>
      </c>
      <c r="AE835" s="16">
        <f t="shared" ref="AE835:AE879" si="144">Z835*350</f>
        <v>0</v>
      </c>
      <c r="AF835" s="16">
        <f t="shared" ref="AF835:AF898" si="145">AE835*375</f>
        <v>0</v>
      </c>
      <c r="AG835" s="16">
        <f t="shared" ref="AG835:AG898" si="146">Z835*100</f>
        <v>0</v>
      </c>
      <c r="AH835" s="12">
        <v>0</v>
      </c>
      <c r="AI835" s="16">
        <f t="shared" ref="AI835:AI898" si="147">7*Z835</f>
        <v>0</v>
      </c>
      <c r="AJ835" s="16">
        <f t="shared" ref="AJ835:AJ898" si="148">AI835*3450</f>
        <v>0</v>
      </c>
      <c r="AK835" s="16">
        <f t="shared" ref="AK835:AK879" si="149">Z835*500</f>
        <v>0</v>
      </c>
      <c r="AL835" s="16">
        <f t="shared" ref="AL835:AL898" si="150">1*Z835*5000</f>
        <v>0</v>
      </c>
      <c r="AM835" s="16">
        <f t="shared" ref="AM835:AM879" si="151">90000*Z835</f>
        <v>0</v>
      </c>
      <c r="AN835" s="16">
        <f t="shared" ref="AN835:AN879" si="152">AM835+AL835+AJ835+AF835+AD835</f>
        <v>0</v>
      </c>
      <c r="AO835" s="12">
        <v>0</v>
      </c>
      <c r="AP835" s="16" t="s">
        <v>207</v>
      </c>
      <c r="AQ835" s="16" t="s">
        <v>207</v>
      </c>
      <c r="AS835" s="16" t="s">
        <v>2408</v>
      </c>
      <c r="AT835" s="16" t="s">
        <v>2407</v>
      </c>
      <c r="AW835" s="16" t="s">
        <v>593</v>
      </c>
      <c r="AX835" s="16" t="s">
        <v>204</v>
      </c>
      <c r="AY835" s="16" t="s">
        <v>204</v>
      </c>
      <c r="AZ835" s="16" t="s">
        <v>204</v>
      </c>
      <c r="BA835" s="16" t="s">
        <v>204</v>
      </c>
      <c r="BB835" s="16" t="s">
        <v>204</v>
      </c>
      <c r="BC835" s="16">
        <v>0</v>
      </c>
      <c r="BE835" s="16">
        <v>0</v>
      </c>
      <c r="BF835" s="16">
        <v>0</v>
      </c>
      <c r="BG835" s="16">
        <v>0</v>
      </c>
      <c r="BH835" s="16">
        <v>0</v>
      </c>
      <c r="BI835" s="16">
        <v>0</v>
      </c>
      <c r="BJ835" s="16">
        <v>0</v>
      </c>
      <c r="BK835" s="16">
        <v>0</v>
      </c>
    </row>
    <row r="836" spans="1:63" x14ac:dyDescent="0.35">
      <c r="A836">
        <v>835</v>
      </c>
      <c r="B836" t="s">
        <v>360</v>
      </c>
      <c r="C836" t="s">
        <v>7749</v>
      </c>
      <c r="D836" s="15" t="s">
        <v>1423</v>
      </c>
      <c r="E836" s="12" t="s">
        <v>98</v>
      </c>
      <c r="G836" s="12" t="s">
        <v>588</v>
      </c>
      <c r="H836" s="12" t="s">
        <v>589</v>
      </c>
      <c r="I836" s="12" t="s">
        <v>640</v>
      </c>
      <c r="J836" s="12" t="s">
        <v>2402</v>
      </c>
      <c r="K836" s="12" t="s">
        <v>1158</v>
      </c>
      <c r="N836" s="16" t="s">
        <v>206</v>
      </c>
      <c r="O836" s="16" t="s">
        <v>1411</v>
      </c>
      <c r="P836" s="12" t="s">
        <v>482</v>
      </c>
      <c r="Q836" s="16">
        <v>2023</v>
      </c>
      <c r="R836" s="16">
        <v>0</v>
      </c>
      <c r="S836" s="16">
        <v>0</v>
      </c>
      <c r="T836" s="16">
        <v>0</v>
      </c>
      <c r="V836" s="12" t="s">
        <v>204</v>
      </c>
      <c r="W836" s="12" t="s">
        <v>204</v>
      </c>
      <c r="X836" s="16">
        <v>1</v>
      </c>
      <c r="Y836" s="16">
        <v>0</v>
      </c>
      <c r="Z836" s="16">
        <v>0</v>
      </c>
      <c r="AA836" s="16">
        <f t="shared" ref="AA836:AA862" si="153">Z836*120</f>
        <v>0</v>
      </c>
      <c r="AB836" s="16">
        <v>0</v>
      </c>
      <c r="AC836" s="16">
        <v>0</v>
      </c>
      <c r="AD836" s="16">
        <f t="shared" si="143"/>
        <v>0</v>
      </c>
      <c r="AE836" s="16">
        <f t="shared" si="144"/>
        <v>0</v>
      </c>
      <c r="AF836" s="16">
        <f t="shared" si="145"/>
        <v>0</v>
      </c>
      <c r="AG836" s="16">
        <f t="shared" si="146"/>
        <v>0</v>
      </c>
      <c r="AH836" s="12">
        <v>0</v>
      </c>
      <c r="AI836" s="16">
        <f t="shared" si="147"/>
        <v>0</v>
      </c>
      <c r="AJ836" s="16">
        <f t="shared" si="148"/>
        <v>0</v>
      </c>
      <c r="AK836" s="16">
        <f t="shared" si="149"/>
        <v>0</v>
      </c>
      <c r="AL836" s="16">
        <f t="shared" si="150"/>
        <v>0</v>
      </c>
      <c r="AM836" s="16">
        <f t="shared" si="151"/>
        <v>0</v>
      </c>
      <c r="AN836" s="16">
        <f t="shared" si="152"/>
        <v>0</v>
      </c>
      <c r="AO836" s="12">
        <v>0</v>
      </c>
      <c r="AP836" s="16" t="s">
        <v>207</v>
      </c>
      <c r="AQ836" s="16" t="s">
        <v>207</v>
      </c>
      <c r="AS836" s="16" t="s">
        <v>2408</v>
      </c>
      <c r="AT836" s="16" t="s">
        <v>2407</v>
      </c>
      <c r="AW836" s="16" t="s">
        <v>593</v>
      </c>
      <c r="AX836" s="16" t="s">
        <v>204</v>
      </c>
      <c r="AY836" s="16" t="s">
        <v>204</v>
      </c>
      <c r="AZ836" s="16" t="s">
        <v>204</v>
      </c>
      <c r="BA836" s="16" t="s">
        <v>204</v>
      </c>
      <c r="BB836" s="16" t="s">
        <v>204</v>
      </c>
      <c r="BC836" s="16">
        <v>0</v>
      </c>
      <c r="BE836" s="16">
        <v>0</v>
      </c>
      <c r="BF836" s="16">
        <v>0</v>
      </c>
      <c r="BG836" s="16">
        <v>0</v>
      </c>
      <c r="BH836" s="16">
        <v>0</v>
      </c>
      <c r="BI836" s="16">
        <v>0</v>
      </c>
      <c r="BJ836" s="16">
        <v>0</v>
      </c>
      <c r="BK836" s="16">
        <v>0</v>
      </c>
    </row>
    <row r="837" spans="1:63" x14ac:dyDescent="0.35">
      <c r="A837">
        <v>836</v>
      </c>
      <c r="B837" t="s">
        <v>360</v>
      </c>
      <c r="C837" t="s">
        <v>7750</v>
      </c>
      <c r="D837" s="15" t="s">
        <v>1424</v>
      </c>
      <c r="E837" s="12" t="s">
        <v>98</v>
      </c>
      <c r="G837" s="12" t="s">
        <v>588</v>
      </c>
      <c r="H837" s="12" t="s">
        <v>589</v>
      </c>
      <c r="I837" s="12" t="s">
        <v>640</v>
      </c>
      <c r="J837" s="12" t="s">
        <v>2402</v>
      </c>
      <c r="K837" s="12" t="s">
        <v>1158</v>
      </c>
      <c r="N837" s="16" t="s">
        <v>206</v>
      </c>
      <c r="O837" s="16" t="s">
        <v>1411</v>
      </c>
      <c r="P837" s="12" t="s">
        <v>482</v>
      </c>
      <c r="Q837" s="16">
        <v>2023</v>
      </c>
      <c r="R837" s="16">
        <v>0</v>
      </c>
      <c r="S837" s="16">
        <v>0</v>
      </c>
      <c r="T837" s="16">
        <v>0</v>
      </c>
      <c r="V837" s="12" t="s">
        <v>204</v>
      </c>
      <c r="W837" s="12" t="s">
        <v>204</v>
      </c>
      <c r="X837" s="16">
        <v>1</v>
      </c>
      <c r="Y837" s="16">
        <v>0</v>
      </c>
      <c r="Z837" s="16">
        <v>0</v>
      </c>
      <c r="AA837" s="16">
        <f t="shared" si="153"/>
        <v>0</v>
      </c>
      <c r="AB837" s="16">
        <v>0</v>
      </c>
      <c r="AC837" s="16">
        <v>0</v>
      </c>
      <c r="AD837" s="16">
        <f t="shared" si="143"/>
        <v>0</v>
      </c>
      <c r="AE837" s="16">
        <f t="shared" si="144"/>
        <v>0</v>
      </c>
      <c r="AF837" s="16">
        <f t="shared" si="145"/>
        <v>0</v>
      </c>
      <c r="AG837" s="16">
        <f t="shared" si="146"/>
        <v>0</v>
      </c>
      <c r="AH837" s="12">
        <v>0</v>
      </c>
      <c r="AI837" s="16">
        <f t="shared" si="147"/>
        <v>0</v>
      </c>
      <c r="AJ837" s="16">
        <f t="shared" si="148"/>
        <v>0</v>
      </c>
      <c r="AK837" s="16">
        <f t="shared" si="149"/>
        <v>0</v>
      </c>
      <c r="AL837" s="16">
        <f t="shared" si="150"/>
        <v>0</v>
      </c>
      <c r="AM837" s="16">
        <f t="shared" si="151"/>
        <v>0</v>
      </c>
      <c r="AN837" s="16">
        <f t="shared" si="152"/>
        <v>0</v>
      </c>
      <c r="AO837" s="12">
        <v>0</v>
      </c>
      <c r="AP837" s="16" t="s">
        <v>207</v>
      </c>
      <c r="AQ837" s="16" t="s">
        <v>207</v>
      </c>
      <c r="AS837" s="16" t="s">
        <v>2408</v>
      </c>
      <c r="AT837" s="16" t="s">
        <v>2407</v>
      </c>
      <c r="AW837" s="16" t="s">
        <v>593</v>
      </c>
      <c r="AX837" s="16" t="s">
        <v>204</v>
      </c>
      <c r="AY837" s="16" t="s">
        <v>204</v>
      </c>
      <c r="AZ837" s="16" t="s">
        <v>204</v>
      </c>
      <c r="BA837" s="16" t="s">
        <v>204</v>
      </c>
      <c r="BB837" s="16" t="s">
        <v>204</v>
      </c>
      <c r="BC837" s="16">
        <v>0</v>
      </c>
      <c r="BE837" s="16">
        <v>0</v>
      </c>
      <c r="BF837" s="16">
        <v>0</v>
      </c>
      <c r="BG837" s="16">
        <v>0</v>
      </c>
      <c r="BH837" s="16">
        <v>0</v>
      </c>
      <c r="BI837" s="16">
        <v>0</v>
      </c>
      <c r="BJ837" s="16">
        <v>0</v>
      </c>
      <c r="BK837" s="16">
        <v>0</v>
      </c>
    </row>
    <row r="838" spans="1:63" x14ac:dyDescent="0.35">
      <c r="A838">
        <v>837</v>
      </c>
      <c r="B838" t="s">
        <v>360</v>
      </c>
      <c r="C838" t="s">
        <v>7751</v>
      </c>
      <c r="D838" s="15" t="s">
        <v>735</v>
      </c>
      <c r="E838" s="12" t="s">
        <v>98</v>
      </c>
      <c r="G838" s="12" t="s">
        <v>588</v>
      </c>
      <c r="H838" s="12" t="s">
        <v>588</v>
      </c>
      <c r="I838" s="12" t="s">
        <v>640</v>
      </c>
      <c r="J838" s="12" t="s">
        <v>2402</v>
      </c>
      <c r="K838" s="12" t="s">
        <v>1158</v>
      </c>
      <c r="N838" s="16" t="s">
        <v>206</v>
      </c>
      <c r="O838" s="16" t="s">
        <v>1411</v>
      </c>
      <c r="P838" s="12" t="s">
        <v>482</v>
      </c>
      <c r="Q838" s="16">
        <v>2023</v>
      </c>
      <c r="R838" s="16">
        <v>0</v>
      </c>
      <c r="S838" s="16">
        <v>0</v>
      </c>
      <c r="T838" s="16">
        <v>0</v>
      </c>
      <c r="V838" s="12" t="s">
        <v>204</v>
      </c>
      <c r="W838" s="12" t="s">
        <v>204</v>
      </c>
      <c r="X838" s="16">
        <v>1</v>
      </c>
      <c r="Y838" s="16">
        <v>0</v>
      </c>
      <c r="Z838" s="16">
        <v>0</v>
      </c>
      <c r="AA838" s="16">
        <f t="shared" si="153"/>
        <v>0</v>
      </c>
      <c r="AB838" s="16">
        <v>0</v>
      </c>
      <c r="AC838" s="16">
        <v>0</v>
      </c>
      <c r="AD838" s="16">
        <f t="shared" si="143"/>
        <v>0</v>
      </c>
      <c r="AE838" s="16">
        <f t="shared" si="144"/>
        <v>0</v>
      </c>
      <c r="AF838" s="16">
        <f t="shared" si="145"/>
        <v>0</v>
      </c>
      <c r="AG838" s="16">
        <f t="shared" si="146"/>
        <v>0</v>
      </c>
      <c r="AH838" s="12">
        <v>0</v>
      </c>
      <c r="AI838" s="16">
        <f t="shared" si="147"/>
        <v>0</v>
      </c>
      <c r="AJ838" s="16">
        <f t="shared" si="148"/>
        <v>0</v>
      </c>
      <c r="AK838" s="16">
        <f t="shared" si="149"/>
        <v>0</v>
      </c>
      <c r="AL838" s="16">
        <f t="shared" si="150"/>
        <v>0</v>
      </c>
      <c r="AM838" s="16">
        <f t="shared" si="151"/>
        <v>0</v>
      </c>
      <c r="AN838" s="16">
        <f t="shared" si="152"/>
        <v>0</v>
      </c>
      <c r="AO838" s="12">
        <v>0</v>
      </c>
      <c r="AP838" s="16" t="s">
        <v>207</v>
      </c>
      <c r="AQ838" s="16" t="s">
        <v>207</v>
      </c>
      <c r="AS838" s="16" t="s">
        <v>2408</v>
      </c>
      <c r="AT838" s="16" t="s">
        <v>2407</v>
      </c>
      <c r="AW838" s="16" t="s">
        <v>593</v>
      </c>
      <c r="AX838" s="16" t="s">
        <v>204</v>
      </c>
      <c r="AY838" s="16" t="s">
        <v>204</v>
      </c>
      <c r="AZ838" s="16" t="s">
        <v>204</v>
      </c>
      <c r="BA838" s="16" t="s">
        <v>204</v>
      </c>
      <c r="BB838" s="16" t="s">
        <v>204</v>
      </c>
      <c r="BC838" s="16">
        <v>0</v>
      </c>
      <c r="BE838" s="16">
        <v>0</v>
      </c>
      <c r="BF838" s="16">
        <v>0</v>
      </c>
      <c r="BG838" s="16">
        <v>0</v>
      </c>
      <c r="BH838" s="16">
        <v>0</v>
      </c>
      <c r="BI838" s="16">
        <v>0</v>
      </c>
      <c r="BJ838" s="16">
        <v>0</v>
      </c>
      <c r="BK838" s="16">
        <v>0</v>
      </c>
    </row>
    <row r="839" spans="1:63" x14ac:dyDescent="0.35">
      <c r="A839">
        <v>838</v>
      </c>
      <c r="B839" t="s">
        <v>360</v>
      </c>
      <c r="C839" t="s">
        <v>7752</v>
      </c>
      <c r="D839" s="15" t="s">
        <v>1425</v>
      </c>
      <c r="E839" s="12" t="s">
        <v>98</v>
      </c>
      <c r="G839" s="12" t="s">
        <v>588</v>
      </c>
      <c r="H839" s="12" t="s">
        <v>589</v>
      </c>
      <c r="I839" s="12" t="s">
        <v>640</v>
      </c>
      <c r="J839" s="12" t="s">
        <v>2402</v>
      </c>
      <c r="K839" s="12" t="s">
        <v>1158</v>
      </c>
      <c r="N839" s="16" t="s">
        <v>206</v>
      </c>
      <c r="O839" s="16" t="s">
        <v>1411</v>
      </c>
      <c r="P839" s="12" t="s">
        <v>482</v>
      </c>
      <c r="Q839" s="16">
        <v>2023</v>
      </c>
      <c r="R839" s="16">
        <v>0</v>
      </c>
      <c r="S839" s="16">
        <v>0</v>
      </c>
      <c r="T839" s="16">
        <v>0</v>
      </c>
      <c r="V839" s="12" t="s">
        <v>204</v>
      </c>
      <c r="W839" s="12" t="s">
        <v>204</v>
      </c>
      <c r="X839" s="16">
        <v>1</v>
      </c>
      <c r="Y839" s="16">
        <v>0</v>
      </c>
      <c r="Z839" s="16">
        <v>0</v>
      </c>
      <c r="AA839" s="16">
        <f t="shared" si="153"/>
        <v>0</v>
      </c>
      <c r="AB839" s="16">
        <v>0</v>
      </c>
      <c r="AC839" s="16">
        <v>0</v>
      </c>
      <c r="AD839" s="16">
        <f t="shared" si="143"/>
        <v>0</v>
      </c>
      <c r="AE839" s="16">
        <f t="shared" si="144"/>
        <v>0</v>
      </c>
      <c r="AF839" s="16">
        <f t="shared" si="145"/>
        <v>0</v>
      </c>
      <c r="AG839" s="16">
        <f t="shared" si="146"/>
        <v>0</v>
      </c>
      <c r="AH839" s="12">
        <v>0</v>
      </c>
      <c r="AI839" s="16">
        <f t="shared" si="147"/>
        <v>0</v>
      </c>
      <c r="AJ839" s="16">
        <f t="shared" si="148"/>
        <v>0</v>
      </c>
      <c r="AK839" s="16">
        <f t="shared" si="149"/>
        <v>0</v>
      </c>
      <c r="AL839" s="16">
        <f t="shared" si="150"/>
        <v>0</v>
      </c>
      <c r="AM839" s="16">
        <f t="shared" si="151"/>
        <v>0</v>
      </c>
      <c r="AN839" s="16">
        <f t="shared" si="152"/>
        <v>0</v>
      </c>
      <c r="AO839" s="12">
        <v>0</v>
      </c>
      <c r="AP839" s="16" t="s">
        <v>207</v>
      </c>
      <c r="AQ839" s="16" t="s">
        <v>207</v>
      </c>
      <c r="AS839" s="16" t="s">
        <v>2408</v>
      </c>
      <c r="AT839" s="16" t="s">
        <v>2407</v>
      </c>
      <c r="AW839" s="16" t="s">
        <v>593</v>
      </c>
      <c r="AX839" s="16" t="s">
        <v>204</v>
      </c>
      <c r="AY839" s="16" t="s">
        <v>204</v>
      </c>
      <c r="AZ839" s="16" t="s">
        <v>204</v>
      </c>
      <c r="BA839" s="16" t="s">
        <v>204</v>
      </c>
      <c r="BB839" s="16" t="s">
        <v>204</v>
      </c>
      <c r="BC839" s="16">
        <v>0</v>
      </c>
      <c r="BE839" s="16">
        <v>0</v>
      </c>
      <c r="BF839" s="16">
        <v>0</v>
      </c>
      <c r="BG839" s="16">
        <v>0</v>
      </c>
      <c r="BH839" s="16">
        <v>0</v>
      </c>
      <c r="BI839" s="16">
        <v>0</v>
      </c>
      <c r="BJ839" s="16">
        <v>0</v>
      </c>
      <c r="BK839" s="16">
        <v>0</v>
      </c>
    </row>
    <row r="840" spans="1:63" x14ac:dyDescent="0.35">
      <c r="A840">
        <v>839</v>
      </c>
      <c r="B840" t="s">
        <v>360</v>
      </c>
      <c r="C840" t="s">
        <v>7753</v>
      </c>
      <c r="D840" s="15" t="s">
        <v>1426</v>
      </c>
      <c r="E840" s="12" t="s">
        <v>98</v>
      </c>
      <c r="G840" s="12" t="s">
        <v>588</v>
      </c>
      <c r="H840" s="12" t="s">
        <v>589</v>
      </c>
      <c r="I840" s="12" t="s">
        <v>640</v>
      </c>
      <c r="J840" s="12" t="s">
        <v>2402</v>
      </c>
      <c r="K840" s="12" t="s">
        <v>1158</v>
      </c>
      <c r="N840" s="16" t="s">
        <v>206</v>
      </c>
      <c r="O840" s="16" t="s">
        <v>1427</v>
      </c>
      <c r="P840" s="12" t="s">
        <v>482</v>
      </c>
      <c r="Q840" s="16">
        <v>2023</v>
      </c>
      <c r="R840" s="16">
        <v>0</v>
      </c>
      <c r="S840" s="16">
        <v>0</v>
      </c>
      <c r="T840" s="16">
        <v>0</v>
      </c>
      <c r="V840" s="12" t="s">
        <v>204</v>
      </c>
      <c r="W840" s="12" t="s">
        <v>204</v>
      </c>
      <c r="X840" s="16">
        <v>1</v>
      </c>
      <c r="Y840" s="16">
        <v>0</v>
      </c>
      <c r="Z840" s="16">
        <v>0</v>
      </c>
      <c r="AA840" s="16">
        <f t="shared" si="153"/>
        <v>0</v>
      </c>
      <c r="AB840" s="16">
        <v>0</v>
      </c>
      <c r="AC840" s="16">
        <v>0</v>
      </c>
      <c r="AD840" s="16">
        <f t="shared" si="143"/>
        <v>0</v>
      </c>
      <c r="AE840" s="16">
        <f t="shared" si="144"/>
        <v>0</v>
      </c>
      <c r="AF840" s="16">
        <f t="shared" si="145"/>
        <v>0</v>
      </c>
      <c r="AG840" s="16">
        <f t="shared" si="146"/>
        <v>0</v>
      </c>
      <c r="AH840" s="12">
        <v>0</v>
      </c>
      <c r="AI840" s="16">
        <f t="shared" si="147"/>
        <v>0</v>
      </c>
      <c r="AJ840" s="16">
        <f t="shared" si="148"/>
        <v>0</v>
      </c>
      <c r="AK840" s="16">
        <f t="shared" si="149"/>
        <v>0</v>
      </c>
      <c r="AL840" s="16">
        <f t="shared" si="150"/>
        <v>0</v>
      </c>
      <c r="AM840" s="16">
        <f t="shared" si="151"/>
        <v>0</v>
      </c>
      <c r="AN840" s="16">
        <f t="shared" si="152"/>
        <v>0</v>
      </c>
      <c r="AO840" s="12">
        <v>0</v>
      </c>
      <c r="AP840" s="16" t="s">
        <v>207</v>
      </c>
      <c r="AQ840" s="16" t="s">
        <v>207</v>
      </c>
      <c r="AS840" s="16" t="s">
        <v>2408</v>
      </c>
      <c r="AT840" s="16" t="s">
        <v>2407</v>
      </c>
      <c r="AW840" s="16" t="s">
        <v>593</v>
      </c>
      <c r="AX840" s="16" t="s">
        <v>204</v>
      </c>
      <c r="AY840" s="16" t="s">
        <v>204</v>
      </c>
      <c r="AZ840" s="16" t="s">
        <v>204</v>
      </c>
      <c r="BA840" s="16" t="s">
        <v>204</v>
      </c>
      <c r="BB840" s="16" t="s">
        <v>204</v>
      </c>
      <c r="BC840" s="16">
        <v>0</v>
      </c>
      <c r="BE840" s="16">
        <v>0</v>
      </c>
      <c r="BF840" s="16">
        <v>0</v>
      </c>
      <c r="BG840" s="16">
        <v>0</v>
      </c>
      <c r="BH840" s="16">
        <v>0</v>
      </c>
      <c r="BI840" s="16">
        <v>0</v>
      </c>
      <c r="BJ840" s="16">
        <v>0</v>
      </c>
      <c r="BK840" s="16">
        <v>0</v>
      </c>
    </row>
    <row r="841" spans="1:63" x14ac:dyDescent="0.35">
      <c r="A841">
        <v>840</v>
      </c>
      <c r="B841" t="s">
        <v>360</v>
      </c>
      <c r="C841" t="s">
        <v>7754</v>
      </c>
      <c r="D841" s="15" t="s">
        <v>1421</v>
      </c>
      <c r="E841" s="12" t="s">
        <v>98</v>
      </c>
      <c r="G841" s="12" t="s">
        <v>588</v>
      </c>
      <c r="H841" s="12" t="s">
        <v>588</v>
      </c>
      <c r="I841" s="12" t="s">
        <v>640</v>
      </c>
      <c r="J841" s="12" t="s">
        <v>2402</v>
      </c>
      <c r="K841" s="12" t="s">
        <v>1158</v>
      </c>
      <c r="N841" s="16" t="s">
        <v>206</v>
      </c>
      <c r="O841" s="16" t="s">
        <v>1427</v>
      </c>
      <c r="P841" s="12" t="s">
        <v>482</v>
      </c>
      <c r="Q841" s="16">
        <v>2023</v>
      </c>
      <c r="R841" s="16">
        <v>0</v>
      </c>
      <c r="S841" s="16">
        <v>0</v>
      </c>
      <c r="T841" s="16">
        <v>0</v>
      </c>
      <c r="V841" s="12" t="s">
        <v>204</v>
      </c>
      <c r="W841" s="12" t="s">
        <v>204</v>
      </c>
      <c r="X841" s="16">
        <v>1</v>
      </c>
      <c r="Y841" s="16">
        <v>0</v>
      </c>
      <c r="Z841" s="16">
        <v>0</v>
      </c>
      <c r="AA841" s="16">
        <f t="shared" si="153"/>
        <v>0</v>
      </c>
      <c r="AB841" s="16">
        <v>0</v>
      </c>
      <c r="AC841" s="16">
        <v>0</v>
      </c>
      <c r="AD841" s="16">
        <f t="shared" si="143"/>
        <v>0</v>
      </c>
      <c r="AE841" s="16">
        <f t="shared" si="144"/>
        <v>0</v>
      </c>
      <c r="AF841" s="16">
        <f t="shared" si="145"/>
        <v>0</v>
      </c>
      <c r="AG841" s="16">
        <f t="shared" si="146"/>
        <v>0</v>
      </c>
      <c r="AH841" s="12">
        <v>0</v>
      </c>
      <c r="AI841" s="16">
        <f t="shared" si="147"/>
        <v>0</v>
      </c>
      <c r="AJ841" s="16">
        <f t="shared" si="148"/>
        <v>0</v>
      </c>
      <c r="AK841" s="16">
        <f t="shared" si="149"/>
        <v>0</v>
      </c>
      <c r="AL841" s="16">
        <f t="shared" si="150"/>
        <v>0</v>
      </c>
      <c r="AM841" s="16">
        <f t="shared" si="151"/>
        <v>0</v>
      </c>
      <c r="AN841" s="16">
        <f t="shared" si="152"/>
        <v>0</v>
      </c>
      <c r="AO841" s="12">
        <v>0</v>
      </c>
      <c r="AP841" s="16" t="s">
        <v>207</v>
      </c>
      <c r="AQ841" s="16" t="s">
        <v>207</v>
      </c>
      <c r="AS841" s="16" t="s">
        <v>2408</v>
      </c>
      <c r="AT841" s="16" t="s">
        <v>2407</v>
      </c>
      <c r="AW841" s="16" t="s">
        <v>593</v>
      </c>
      <c r="AX841" s="16" t="s">
        <v>204</v>
      </c>
      <c r="AY841" s="16" t="s">
        <v>204</v>
      </c>
      <c r="AZ841" s="16" t="s">
        <v>204</v>
      </c>
      <c r="BA841" s="16" t="s">
        <v>204</v>
      </c>
      <c r="BB841" s="16" t="s">
        <v>204</v>
      </c>
      <c r="BC841" s="16">
        <v>0</v>
      </c>
      <c r="BE841" s="16">
        <v>0</v>
      </c>
      <c r="BF841" s="16">
        <v>0</v>
      </c>
      <c r="BG841" s="16">
        <v>0</v>
      </c>
      <c r="BH841" s="16">
        <v>0</v>
      </c>
      <c r="BI841" s="16">
        <v>0</v>
      </c>
      <c r="BJ841" s="16">
        <v>0</v>
      </c>
      <c r="BK841" s="16">
        <v>0</v>
      </c>
    </row>
    <row r="842" spans="1:63" x14ac:dyDescent="0.35">
      <c r="A842">
        <v>841</v>
      </c>
      <c r="B842" t="s">
        <v>360</v>
      </c>
      <c r="C842" t="s">
        <v>7755</v>
      </c>
      <c r="D842" s="15" t="s">
        <v>1428</v>
      </c>
      <c r="E842" s="12" t="s">
        <v>98</v>
      </c>
      <c r="G842" s="12" t="s">
        <v>588</v>
      </c>
      <c r="H842" s="12" t="s">
        <v>589</v>
      </c>
      <c r="I842" s="12" t="s">
        <v>640</v>
      </c>
      <c r="J842" s="12" t="s">
        <v>2402</v>
      </c>
      <c r="K842" s="12" t="s">
        <v>1158</v>
      </c>
      <c r="N842" s="16" t="s">
        <v>206</v>
      </c>
      <c r="O842" s="16" t="s">
        <v>1427</v>
      </c>
      <c r="P842" s="12" t="s">
        <v>482</v>
      </c>
      <c r="Q842" s="16">
        <v>2023</v>
      </c>
      <c r="R842" s="16">
        <v>0</v>
      </c>
      <c r="S842" s="16">
        <v>0</v>
      </c>
      <c r="T842" s="16">
        <v>0</v>
      </c>
      <c r="V842" s="12" t="s">
        <v>204</v>
      </c>
      <c r="W842" s="12" t="s">
        <v>204</v>
      </c>
      <c r="X842" s="16">
        <v>1</v>
      </c>
      <c r="Y842" s="16">
        <v>0</v>
      </c>
      <c r="Z842" s="16">
        <v>0</v>
      </c>
      <c r="AA842" s="16">
        <f t="shared" si="153"/>
        <v>0</v>
      </c>
      <c r="AB842" s="16">
        <v>0</v>
      </c>
      <c r="AC842" s="16">
        <v>0</v>
      </c>
      <c r="AD842" s="16">
        <f t="shared" si="143"/>
        <v>0</v>
      </c>
      <c r="AE842" s="16">
        <f t="shared" si="144"/>
        <v>0</v>
      </c>
      <c r="AF842" s="16">
        <f t="shared" si="145"/>
        <v>0</v>
      </c>
      <c r="AG842" s="16">
        <f t="shared" si="146"/>
        <v>0</v>
      </c>
      <c r="AH842" s="12">
        <v>0</v>
      </c>
      <c r="AI842" s="16">
        <f t="shared" si="147"/>
        <v>0</v>
      </c>
      <c r="AJ842" s="16">
        <f t="shared" si="148"/>
        <v>0</v>
      </c>
      <c r="AK842" s="16">
        <f t="shared" si="149"/>
        <v>0</v>
      </c>
      <c r="AL842" s="16">
        <f t="shared" si="150"/>
        <v>0</v>
      </c>
      <c r="AM842" s="16">
        <f t="shared" si="151"/>
        <v>0</v>
      </c>
      <c r="AN842" s="16">
        <f t="shared" si="152"/>
        <v>0</v>
      </c>
      <c r="AO842" s="12">
        <v>0</v>
      </c>
      <c r="AP842" s="16" t="s">
        <v>207</v>
      </c>
      <c r="AQ842" s="16" t="s">
        <v>207</v>
      </c>
      <c r="AS842" s="16" t="s">
        <v>2408</v>
      </c>
      <c r="AT842" s="16" t="s">
        <v>2407</v>
      </c>
      <c r="AW842" s="16" t="s">
        <v>593</v>
      </c>
      <c r="AX842" s="16" t="s">
        <v>204</v>
      </c>
      <c r="AY842" s="16" t="s">
        <v>204</v>
      </c>
      <c r="AZ842" s="16" t="s">
        <v>204</v>
      </c>
      <c r="BA842" s="16" t="s">
        <v>204</v>
      </c>
      <c r="BB842" s="16" t="s">
        <v>204</v>
      </c>
      <c r="BC842" s="16">
        <v>0</v>
      </c>
      <c r="BE842" s="16">
        <v>0</v>
      </c>
      <c r="BF842" s="16">
        <v>0</v>
      </c>
      <c r="BG842" s="16">
        <v>0</v>
      </c>
      <c r="BH842" s="16">
        <v>0</v>
      </c>
      <c r="BI842" s="16">
        <v>0</v>
      </c>
      <c r="BJ842" s="16">
        <v>0</v>
      </c>
      <c r="BK842" s="16">
        <v>0</v>
      </c>
    </row>
    <row r="843" spans="1:63" x14ac:dyDescent="0.35">
      <c r="A843">
        <v>842</v>
      </c>
      <c r="B843" t="s">
        <v>360</v>
      </c>
      <c r="C843" t="s">
        <v>7756</v>
      </c>
      <c r="D843" s="15" t="s">
        <v>1429</v>
      </c>
      <c r="E843" s="12" t="s">
        <v>98</v>
      </c>
      <c r="G843" s="12" t="s">
        <v>588</v>
      </c>
      <c r="H843" s="12" t="s">
        <v>589</v>
      </c>
      <c r="I843" s="12" t="s">
        <v>640</v>
      </c>
      <c r="J843" s="12" t="s">
        <v>2402</v>
      </c>
      <c r="K843" s="12" t="s">
        <v>1158</v>
      </c>
      <c r="N843" s="16" t="s">
        <v>206</v>
      </c>
      <c r="O843" s="16" t="s">
        <v>1427</v>
      </c>
      <c r="P843" s="12" t="s">
        <v>482</v>
      </c>
      <c r="Q843" s="16">
        <v>2023</v>
      </c>
      <c r="R843" s="16">
        <v>0</v>
      </c>
      <c r="S843" s="16">
        <v>0</v>
      </c>
      <c r="T843" s="16">
        <v>0</v>
      </c>
      <c r="V843" s="12" t="s">
        <v>204</v>
      </c>
      <c r="W843" s="12" t="s">
        <v>204</v>
      </c>
      <c r="X843" s="16">
        <v>1</v>
      </c>
      <c r="Y843" s="16">
        <v>0</v>
      </c>
      <c r="Z843" s="16">
        <v>0</v>
      </c>
      <c r="AA843" s="16">
        <f t="shared" si="153"/>
        <v>0</v>
      </c>
      <c r="AB843" s="16">
        <v>0</v>
      </c>
      <c r="AC843" s="16">
        <v>0</v>
      </c>
      <c r="AD843" s="16">
        <f t="shared" si="143"/>
        <v>0</v>
      </c>
      <c r="AE843" s="16">
        <f t="shared" si="144"/>
        <v>0</v>
      </c>
      <c r="AF843" s="16">
        <f t="shared" si="145"/>
        <v>0</v>
      </c>
      <c r="AG843" s="16">
        <f t="shared" si="146"/>
        <v>0</v>
      </c>
      <c r="AH843" s="12">
        <v>0</v>
      </c>
      <c r="AI843" s="16">
        <f t="shared" si="147"/>
        <v>0</v>
      </c>
      <c r="AJ843" s="16">
        <f t="shared" si="148"/>
        <v>0</v>
      </c>
      <c r="AK843" s="16">
        <f t="shared" si="149"/>
        <v>0</v>
      </c>
      <c r="AL843" s="16">
        <f t="shared" si="150"/>
        <v>0</v>
      </c>
      <c r="AM843" s="16">
        <f t="shared" si="151"/>
        <v>0</v>
      </c>
      <c r="AN843" s="16">
        <f t="shared" si="152"/>
        <v>0</v>
      </c>
      <c r="AO843" s="12">
        <v>0</v>
      </c>
      <c r="AP843" s="16" t="s">
        <v>207</v>
      </c>
      <c r="AQ843" s="16" t="s">
        <v>207</v>
      </c>
      <c r="AS843" s="16" t="s">
        <v>2408</v>
      </c>
      <c r="AT843" s="16" t="s">
        <v>2407</v>
      </c>
      <c r="AW843" s="16" t="s">
        <v>593</v>
      </c>
      <c r="AX843" s="16" t="s">
        <v>204</v>
      </c>
      <c r="AY843" s="16" t="s">
        <v>204</v>
      </c>
      <c r="AZ843" s="16" t="s">
        <v>204</v>
      </c>
      <c r="BA843" s="16" t="s">
        <v>204</v>
      </c>
      <c r="BB843" s="16" t="s">
        <v>204</v>
      </c>
      <c r="BC843" s="16">
        <v>0</v>
      </c>
      <c r="BE843" s="16">
        <v>0</v>
      </c>
      <c r="BF843" s="16">
        <v>0</v>
      </c>
      <c r="BG843" s="16">
        <v>0</v>
      </c>
      <c r="BH843" s="16">
        <v>0</v>
      </c>
      <c r="BI843" s="16">
        <v>0</v>
      </c>
      <c r="BJ843" s="16">
        <v>0</v>
      </c>
      <c r="BK843" s="16">
        <v>0</v>
      </c>
    </row>
    <row r="844" spans="1:63" x14ac:dyDescent="0.35">
      <c r="A844">
        <v>843</v>
      </c>
      <c r="B844" t="s">
        <v>360</v>
      </c>
      <c r="C844" t="s">
        <v>7757</v>
      </c>
      <c r="D844" s="15" t="s">
        <v>735</v>
      </c>
      <c r="E844" s="12" t="s">
        <v>98</v>
      </c>
      <c r="G844" s="12" t="s">
        <v>588</v>
      </c>
      <c r="H844" s="12" t="s">
        <v>588</v>
      </c>
      <c r="I844" s="12" t="s">
        <v>640</v>
      </c>
      <c r="J844" s="12" t="s">
        <v>2402</v>
      </c>
      <c r="K844" s="12" t="s">
        <v>1158</v>
      </c>
      <c r="N844" s="16" t="s">
        <v>206</v>
      </c>
      <c r="O844" s="16" t="s">
        <v>1427</v>
      </c>
      <c r="P844" s="12" t="s">
        <v>482</v>
      </c>
      <c r="Q844" s="16">
        <v>2023</v>
      </c>
      <c r="R844" s="16">
        <v>0</v>
      </c>
      <c r="S844" s="16">
        <v>0</v>
      </c>
      <c r="T844" s="16">
        <v>0</v>
      </c>
      <c r="V844" s="12" t="s">
        <v>204</v>
      </c>
      <c r="W844" s="12" t="s">
        <v>204</v>
      </c>
      <c r="X844" s="16">
        <v>1</v>
      </c>
      <c r="Y844" s="16">
        <v>0</v>
      </c>
      <c r="Z844" s="16">
        <v>0</v>
      </c>
      <c r="AA844" s="16">
        <f t="shared" si="153"/>
        <v>0</v>
      </c>
      <c r="AB844" s="16">
        <v>0</v>
      </c>
      <c r="AC844" s="16">
        <v>0</v>
      </c>
      <c r="AD844" s="16">
        <f t="shared" si="143"/>
        <v>0</v>
      </c>
      <c r="AE844" s="16">
        <f t="shared" si="144"/>
        <v>0</v>
      </c>
      <c r="AF844" s="16">
        <f t="shared" si="145"/>
        <v>0</v>
      </c>
      <c r="AG844" s="16">
        <f t="shared" si="146"/>
        <v>0</v>
      </c>
      <c r="AH844" s="12">
        <v>0</v>
      </c>
      <c r="AI844" s="16">
        <f t="shared" si="147"/>
        <v>0</v>
      </c>
      <c r="AJ844" s="16">
        <f t="shared" si="148"/>
        <v>0</v>
      </c>
      <c r="AK844" s="16">
        <f t="shared" si="149"/>
        <v>0</v>
      </c>
      <c r="AL844" s="16">
        <f t="shared" si="150"/>
        <v>0</v>
      </c>
      <c r="AM844" s="16">
        <f t="shared" si="151"/>
        <v>0</v>
      </c>
      <c r="AN844" s="16">
        <f t="shared" si="152"/>
        <v>0</v>
      </c>
      <c r="AO844" s="12">
        <v>0</v>
      </c>
      <c r="AP844" s="16" t="s">
        <v>207</v>
      </c>
      <c r="AQ844" s="16" t="s">
        <v>207</v>
      </c>
      <c r="AS844" s="16" t="s">
        <v>2408</v>
      </c>
      <c r="AT844" s="16" t="s">
        <v>2407</v>
      </c>
      <c r="AW844" s="16" t="s">
        <v>593</v>
      </c>
      <c r="AX844" s="16" t="s">
        <v>204</v>
      </c>
      <c r="AY844" s="16" t="s">
        <v>204</v>
      </c>
      <c r="AZ844" s="16" t="s">
        <v>204</v>
      </c>
      <c r="BA844" s="16" t="s">
        <v>204</v>
      </c>
      <c r="BB844" s="16" t="s">
        <v>204</v>
      </c>
      <c r="BC844" s="16">
        <v>0</v>
      </c>
      <c r="BE844" s="16">
        <v>0</v>
      </c>
      <c r="BF844" s="16">
        <v>0</v>
      </c>
      <c r="BG844" s="16">
        <v>0</v>
      </c>
      <c r="BH844" s="16">
        <v>0</v>
      </c>
      <c r="BI844" s="16">
        <v>0</v>
      </c>
      <c r="BJ844" s="16">
        <v>0</v>
      </c>
      <c r="BK844" s="16">
        <v>0</v>
      </c>
    </row>
    <row r="845" spans="1:63" x14ac:dyDescent="0.35">
      <c r="A845">
        <v>844</v>
      </c>
      <c r="B845" t="s">
        <v>360</v>
      </c>
      <c r="C845" t="s">
        <v>7758</v>
      </c>
      <c r="D845" s="15" t="s">
        <v>1180</v>
      </c>
      <c r="E845" s="12" t="s">
        <v>98</v>
      </c>
      <c r="G845" s="12" t="s">
        <v>588</v>
      </c>
      <c r="H845" s="12" t="s">
        <v>589</v>
      </c>
      <c r="I845" s="12" t="s">
        <v>640</v>
      </c>
      <c r="J845" s="12" t="s">
        <v>2402</v>
      </c>
      <c r="K845" s="12" t="s">
        <v>1158</v>
      </c>
      <c r="N845" s="16" t="s">
        <v>205</v>
      </c>
      <c r="O845" s="16" t="s">
        <v>1427</v>
      </c>
      <c r="P845" s="12" t="s">
        <v>482</v>
      </c>
      <c r="Q845" s="16">
        <v>2023</v>
      </c>
      <c r="R845" s="16">
        <v>0</v>
      </c>
      <c r="S845" s="16">
        <v>0</v>
      </c>
      <c r="T845" s="16">
        <v>0</v>
      </c>
      <c r="V845" s="12" t="s">
        <v>204</v>
      </c>
      <c r="W845" s="12" t="s">
        <v>204</v>
      </c>
      <c r="X845" s="16">
        <v>1</v>
      </c>
      <c r="Y845" s="16">
        <v>0</v>
      </c>
      <c r="Z845" s="16">
        <v>0</v>
      </c>
      <c r="AA845" s="16">
        <f t="shared" si="153"/>
        <v>0</v>
      </c>
      <c r="AB845" s="16">
        <v>0</v>
      </c>
      <c r="AC845" s="16">
        <v>0</v>
      </c>
      <c r="AD845" s="16">
        <f t="shared" si="143"/>
        <v>0</v>
      </c>
      <c r="AE845" s="16">
        <f t="shared" si="144"/>
        <v>0</v>
      </c>
      <c r="AF845" s="16">
        <f t="shared" si="145"/>
        <v>0</v>
      </c>
      <c r="AG845" s="16">
        <f t="shared" si="146"/>
        <v>0</v>
      </c>
      <c r="AH845" s="12">
        <v>0</v>
      </c>
      <c r="AI845" s="16">
        <f t="shared" si="147"/>
        <v>0</v>
      </c>
      <c r="AJ845" s="16">
        <f t="shared" si="148"/>
        <v>0</v>
      </c>
      <c r="AK845" s="16">
        <f t="shared" si="149"/>
        <v>0</v>
      </c>
      <c r="AL845" s="16">
        <f t="shared" si="150"/>
        <v>0</v>
      </c>
      <c r="AM845" s="16">
        <f t="shared" si="151"/>
        <v>0</v>
      </c>
      <c r="AN845" s="16">
        <f t="shared" si="152"/>
        <v>0</v>
      </c>
      <c r="AO845" s="12">
        <v>0</v>
      </c>
      <c r="AP845" s="16" t="s">
        <v>207</v>
      </c>
      <c r="AQ845" s="16" t="s">
        <v>207</v>
      </c>
      <c r="AS845" s="16" t="s">
        <v>2408</v>
      </c>
      <c r="AT845" s="16" t="s">
        <v>2407</v>
      </c>
      <c r="AW845" s="16" t="s">
        <v>593</v>
      </c>
      <c r="AX845" s="16" t="s">
        <v>204</v>
      </c>
      <c r="AY845" s="16" t="s">
        <v>204</v>
      </c>
      <c r="AZ845" s="16" t="s">
        <v>204</v>
      </c>
      <c r="BA845" s="16" t="s">
        <v>204</v>
      </c>
      <c r="BB845" s="16" t="s">
        <v>204</v>
      </c>
      <c r="BC845" s="16">
        <v>0</v>
      </c>
      <c r="BE845" s="16">
        <v>0</v>
      </c>
      <c r="BF845" s="16">
        <v>0</v>
      </c>
      <c r="BG845" s="16">
        <v>0</v>
      </c>
      <c r="BH845" s="16">
        <v>0</v>
      </c>
      <c r="BI845" s="16">
        <v>0</v>
      </c>
      <c r="BJ845" s="16">
        <v>0</v>
      </c>
      <c r="BK845" s="16">
        <v>0</v>
      </c>
    </row>
    <row r="846" spans="1:63" x14ac:dyDescent="0.35">
      <c r="A846">
        <v>845</v>
      </c>
      <c r="B846" t="s">
        <v>360</v>
      </c>
      <c r="C846" t="s">
        <v>7759</v>
      </c>
      <c r="D846" s="15" t="s">
        <v>1162</v>
      </c>
      <c r="E846" s="12" t="s">
        <v>98</v>
      </c>
      <c r="G846" s="12" t="s">
        <v>588</v>
      </c>
      <c r="H846" s="12" t="s">
        <v>588</v>
      </c>
      <c r="I846" s="12" t="s">
        <v>640</v>
      </c>
      <c r="J846" s="12" t="s">
        <v>2402</v>
      </c>
      <c r="K846" s="12" t="s">
        <v>1158</v>
      </c>
      <c r="N846" s="16" t="s">
        <v>206</v>
      </c>
      <c r="O846" s="16" t="s">
        <v>1427</v>
      </c>
      <c r="P846" s="12" t="s">
        <v>482</v>
      </c>
      <c r="Q846" s="16">
        <v>2023</v>
      </c>
      <c r="R846" s="16">
        <v>0</v>
      </c>
      <c r="S846" s="16">
        <v>0</v>
      </c>
      <c r="T846" s="16">
        <v>0</v>
      </c>
      <c r="V846" s="12" t="s">
        <v>204</v>
      </c>
      <c r="W846" s="12" t="s">
        <v>204</v>
      </c>
      <c r="X846" s="16">
        <v>1</v>
      </c>
      <c r="Y846" s="16">
        <v>0</v>
      </c>
      <c r="Z846" s="16">
        <v>0</v>
      </c>
      <c r="AA846" s="16">
        <f t="shared" si="153"/>
        <v>0</v>
      </c>
      <c r="AB846" s="16">
        <v>0</v>
      </c>
      <c r="AC846" s="16">
        <v>0</v>
      </c>
      <c r="AD846" s="16">
        <f t="shared" si="143"/>
        <v>0</v>
      </c>
      <c r="AE846" s="16">
        <f t="shared" si="144"/>
        <v>0</v>
      </c>
      <c r="AF846" s="16">
        <f t="shared" si="145"/>
        <v>0</v>
      </c>
      <c r="AG846" s="16">
        <f t="shared" si="146"/>
        <v>0</v>
      </c>
      <c r="AH846" s="12">
        <v>0</v>
      </c>
      <c r="AI846" s="16">
        <f t="shared" si="147"/>
        <v>0</v>
      </c>
      <c r="AJ846" s="16">
        <f t="shared" si="148"/>
        <v>0</v>
      </c>
      <c r="AK846" s="16">
        <f t="shared" si="149"/>
        <v>0</v>
      </c>
      <c r="AL846" s="16">
        <f t="shared" si="150"/>
        <v>0</v>
      </c>
      <c r="AM846" s="16">
        <f t="shared" si="151"/>
        <v>0</v>
      </c>
      <c r="AN846" s="16">
        <f t="shared" si="152"/>
        <v>0</v>
      </c>
      <c r="AO846" s="12">
        <v>0</v>
      </c>
      <c r="AP846" s="16" t="s">
        <v>207</v>
      </c>
      <c r="AQ846" s="16" t="s">
        <v>207</v>
      </c>
      <c r="AS846" s="16" t="s">
        <v>2408</v>
      </c>
      <c r="AT846" s="16" t="s">
        <v>2407</v>
      </c>
      <c r="AW846" s="16" t="s">
        <v>593</v>
      </c>
      <c r="AX846" s="16" t="s">
        <v>204</v>
      </c>
      <c r="AY846" s="16" t="s">
        <v>204</v>
      </c>
      <c r="AZ846" s="16" t="s">
        <v>204</v>
      </c>
      <c r="BA846" s="16" t="s">
        <v>204</v>
      </c>
      <c r="BB846" s="16" t="s">
        <v>204</v>
      </c>
      <c r="BC846" s="16">
        <v>0</v>
      </c>
      <c r="BE846" s="16">
        <v>0</v>
      </c>
      <c r="BF846" s="16">
        <v>0</v>
      </c>
      <c r="BG846" s="16">
        <v>0</v>
      </c>
      <c r="BH846" s="16">
        <v>0</v>
      </c>
      <c r="BI846" s="16">
        <v>0</v>
      </c>
      <c r="BJ846" s="16">
        <v>0</v>
      </c>
      <c r="BK846" s="16">
        <v>0</v>
      </c>
    </row>
    <row r="847" spans="1:63" x14ac:dyDescent="0.35">
      <c r="A847">
        <v>846</v>
      </c>
      <c r="B847" t="s">
        <v>360</v>
      </c>
      <c r="C847" t="s">
        <v>7760</v>
      </c>
      <c r="D847" s="15" t="s">
        <v>1430</v>
      </c>
      <c r="E847" s="12" t="s">
        <v>98</v>
      </c>
      <c r="G847" s="12" t="s">
        <v>588</v>
      </c>
      <c r="H847" s="12" t="s">
        <v>589</v>
      </c>
      <c r="I847" s="12" t="s">
        <v>640</v>
      </c>
      <c r="J847" s="12" t="s">
        <v>2402</v>
      </c>
      <c r="K847" s="12" t="s">
        <v>1158</v>
      </c>
      <c r="N847" s="16" t="s">
        <v>206</v>
      </c>
      <c r="O847" s="16" t="s">
        <v>1427</v>
      </c>
      <c r="P847" s="12" t="s">
        <v>482</v>
      </c>
      <c r="Q847" s="16">
        <v>2023</v>
      </c>
      <c r="R847" s="16">
        <v>0</v>
      </c>
      <c r="S847" s="16">
        <v>0</v>
      </c>
      <c r="T847" s="16">
        <v>0</v>
      </c>
      <c r="V847" s="12" t="s">
        <v>204</v>
      </c>
      <c r="W847" s="12" t="s">
        <v>204</v>
      </c>
      <c r="X847" s="16">
        <v>1</v>
      </c>
      <c r="Y847" s="16">
        <v>0</v>
      </c>
      <c r="Z847" s="16">
        <v>0</v>
      </c>
      <c r="AA847" s="16">
        <f t="shared" si="153"/>
        <v>0</v>
      </c>
      <c r="AB847" s="16">
        <v>0</v>
      </c>
      <c r="AC847" s="16">
        <v>0</v>
      </c>
      <c r="AD847" s="16">
        <f t="shared" si="143"/>
        <v>0</v>
      </c>
      <c r="AE847" s="16">
        <f t="shared" si="144"/>
        <v>0</v>
      </c>
      <c r="AF847" s="16">
        <f t="shared" si="145"/>
        <v>0</v>
      </c>
      <c r="AG847" s="16">
        <f t="shared" si="146"/>
        <v>0</v>
      </c>
      <c r="AH847" s="12">
        <v>0</v>
      </c>
      <c r="AI847" s="16">
        <f t="shared" si="147"/>
        <v>0</v>
      </c>
      <c r="AJ847" s="16">
        <f t="shared" si="148"/>
        <v>0</v>
      </c>
      <c r="AK847" s="16">
        <f t="shared" si="149"/>
        <v>0</v>
      </c>
      <c r="AL847" s="16">
        <f t="shared" si="150"/>
        <v>0</v>
      </c>
      <c r="AM847" s="16">
        <f t="shared" si="151"/>
        <v>0</v>
      </c>
      <c r="AN847" s="16">
        <f t="shared" si="152"/>
        <v>0</v>
      </c>
      <c r="AO847" s="12">
        <v>0</v>
      </c>
      <c r="AP847" s="16" t="s">
        <v>207</v>
      </c>
      <c r="AQ847" s="16" t="s">
        <v>207</v>
      </c>
      <c r="AS847" s="16" t="s">
        <v>2408</v>
      </c>
      <c r="AT847" s="16" t="s">
        <v>2407</v>
      </c>
      <c r="AW847" s="16" t="s">
        <v>593</v>
      </c>
      <c r="AX847" s="16" t="s">
        <v>204</v>
      </c>
      <c r="AY847" s="16" t="s">
        <v>204</v>
      </c>
      <c r="AZ847" s="16" t="s">
        <v>204</v>
      </c>
      <c r="BA847" s="16" t="s">
        <v>204</v>
      </c>
      <c r="BB847" s="16" t="s">
        <v>204</v>
      </c>
      <c r="BC847" s="16">
        <v>0</v>
      </c>
      <c r="BE847" s="16">
        <v>0</v>
      </c>
      <c r="BF847" s="16">
        <v>0</v>
      </c>
      <c r="BG847" s="16">
        <v>0</v>
      </c>
      <c r="BH847" s="16">
        <v>0</v>
      </c>
      <c r="BI847" s="16">
        <v>0</v>
      </c>
      <c r="BJ847" s="16">
        <v>0</v>
      </c>
      <c r="BK847" s="16">
        <v>0</v>
      </c>
    </row>
    <row r="848" spans="1:63" x14ac:dyDescent="0.35">
      <c r="A848">
        <v>847</v>
      </c>
      <c r="B848" t="s">
        <v>360</v>
      </c>
      <c r="C848" t="s">
        <v>7761</v>
      </c>
      <c r="D848" s="15" t="s">
        <v>739</v>
      </c>
      <c r="E848" s="12" t="s">
        <v>98</v>
      </c>
      <c r="G848" s="12" t="s">
        <v>588</v>
      </c>
      <c r="H848" s="12" t="s">
        <v>589</v>
      </c>
      <c r="I848" s="12" t="s">
        <v>640</v>
      </c>
      <c r="J848" s="12" t="s">
        <v>2402</v>
      </c>
      <c r="K848" s="12" t="s">
        <v>1158</v>
      </c>
      <c r="N848" s="16" t="s">
        <v>206</v>
      </c>
      <c r="O848" s="16" t="s">
        <v>1427</v>
      </c>
      <c r="P848" s="12" t="s">
        <v>482</v>
      </c>
      <c r="Q848" s="16">
        <v>2023</v>
      </c>
      <c r="R848" s="16">
        <v>0</v>
      </c>
      <c r="S848" s="16">
        <v>0</v>
      </c>
      <c r="T848" s="16">
        <v>0</v>
      </c>
      <c r="V848" s="12" t="s">
        <v>204</v>
      </c>
      <c r="W848" s="12" t="s">
        <v>204</v>
      </c>
      <c r="X848" s="16">
        <v>1</v>
      </c>
      <c r="Y848" s="16">
        <v>0</v>
      </c>
      <c r="Z848" s="16">
        <v>0</v>
      </c>
      <c r="AA848" s="16">
        <f t="shared" si="153"/>
        <v>0</v>
      </c>
      <c r="AB848" s="16">
        <v>0</v>
      </c>
      <c r="AC848" s="16">
        <v>0</v>
      </c>
      <c r="AD848" s="16">
        <f t="shared" si="143"/>
        <v>0</v>
      </c>
      <c r="AE848" s="16">
        <f t="shared" si="144"/>
        <v>0</v>
      </c>
      <c r="AF848" s="16">
        <f t="shared" si="145"/>
        <v>0</v>
      </c>
      <c r="AG848" s="16">
        <f t="shared" si="146"/>
        <v>0</v>
      </c>
      <c r="AH848" s="12">
        <v>0</v>
      </c>
      <c r="AI848" s="16">
        <f t="shared" si="147"/>
        <v>0</v>
      </c>
      <c r="AJ848" s="16">
        <f t="shared" si="148"/>
        <v>0</v>
      </c>
      <c r="AK848" s="16">
        <f t="shared" si="149"/>
        <v>0</v>
      </c>
      <c r="AL848" s="16">
        <f t="shared" si="150"/>
        <v>0</v>
      </c>
      <c r="AM848" s="16">
        <f t="shared" si="151"/>
        <v>0</v>
      </c>
      <c r="AN848" s="16">
        <f t="shared" si="152"/>
        <v>0</v>
      </c>
      <c r="AO848" s="12">
        <v>0</v>
      </c>
      <c r="AP848" s="16" t="s">
        <v>207</v>
      </c>
      <c r="AQ848" s="16" t="s">
        <v>207</v>
      </c>
      <c r="AS848" s="16" t="s">
        <v>2408</v>
      </c>
      <c r="AT848" s="16" t="s">
        <v>2407</v>
      </c>
      <c r="AW848" s="16" t="s">
        <v>593</v>
      </c>
      <c r="AX848" s="16" t="s">
        <v>204</v>
      </c>
      <c r="AY848" s="16" t="s">
        <v>204</v>
      </c>
      <c r="AZ848" s="16" t="s">
        <v>204</v>
      </c>
      <c r="BA848" s="16" t="s">
        <v>204</v>
      </c>
      <c r="BB848" s="16" t="s">
        <v>204</v>
      </c>
      <c r="BC848" s="16">
        <v>0</v>
      </c>
      <c r="BE848" s="16">
        <v>0</v>
      </c>
      <c r="BF848" s="16">
        <v>0</v>
      </c>
      <c r="BG848" s="16">
        <v>0</v>
      </c>
      <c r="BH848" s="16">
        <v>0</v>
      </c>
      <c r="BI848" s="16">
        <v>0</v>
      </c>
      <c r="BJ848" s="16">
        <v>0</v>
      </c>
      <c r="BK848" s="16">
        <v>0</v>
      </c>
    </row>
    <row r="849" spans="1:63" x14ac:dyDescent="0.35">
      <c r="A849">
        <v>848</v>
      </c>
      <c r="B849" t="s">
        <v>360</v>
      </c>
      <c r="C849" t="s">
        <v>7762</v>
      </c>
      <c r="D849" s="15" t="s">
        <v>1431</v>
      </c>
      <c r="E849" s="12" t="s">
        <v>98</v>
      </c>
      <c r="G849" s="12" t="s">
        <v>588</v>
      </c>
      <c r="H849" s="12" t="s">
        <v>589</v>
      </c>
      <c r="I849" s="12" t="s">
        <v>640</v>
      </c>
      <c r="J849" s="12" t="s">
        <v>2402</v>
      </c>
      <c r="K849" s="12" t="s">
        <v>1158</v>
      </c>
      <c r="N849" s="16" t="s">
        <v>206</v>
      </c>
      <c r="O849" s="16" t="s">
        <v>1427</v>
      </c>
      <c r="P849" s="12" t="s">
        <v>482</v>
      </c>
      <c r="Q849" s="16">
        <v>2023</v>
      </c>
      <c r="R849" s="16">
        <v>0</v>
      </c>
      <c r="S849" s="16">
        <v>0</v>
      </c>
      <c r="T849" s="16">
        <v>0</v>
      </c>
      <c r="V849" s="12" t="s">
        <v>204</v>
      </c>
      <c r="W849" s="12" t="s">
        <v>204</v>
      </c>
      <c r="X849" s="16">
        <v>1</v>
      </c>
      <c r="Y849" s="16">
        <v>0</v>
      </c>
      <c r="Z849" s="16">
        <v>0</v>
      </c>
      <c r="AA849" s="16">
        <f t="shared" si="153"/>
        <v>0</v>
      </c>
      <c r="AB849" s="16">
        <v>0</v>
      </c>
      <c r="AC849" s="16">
        <v>0</v>
      </c>
      <c r="AD849" s="16">
        <f t="shared" si="143"/>
        <v>0</v>
      </c>
      <c r="AE849" s="16">
        <f t="shared" si="144"/>
        <v>0</v>
      </c>
      <c r="AF849" s="16">
        <f t="shared" si="145"/>
        <v>0</v>
      </c>
      <c r="AG849" s="16">
        <f t="shared" si="146"/>
        <v>0</v>
      </c>
      <c r="AH849" s="12">
        <v>0</v>
      </c>
      <c r="AI849" s="16">
        <f t="shared" si="147"/>
        <v>0</v>
      </c>
      <c r="AJ849" s="16">
        <f t="shared" si="148"/>
        <v>0</v>
      </c>
      <c r="AK849" s="16">
        <f t="shared" si="149"/>
        <v>0</v>
      </c>
      <c r="AL849" s="16">
        <f t="shared" si="150"/>
        <v>0</v>
      </c>
      <c r="AM849" s="16">
        <f t="shared" si="151"/>
        <v>0</v>
      </c>
      <c r="AN849" s="16">
        <f t="shared" si="152"/>
        <v>0</v>
      </c>
      <c r="AO849" s="12">
        <v>0</v>
      </c>
      <c r="AP849" s="16" t="s">
        <v>207</v>
      </c>
      <c r="AQ849" s="16" t="s">
        <v>207</v>
      </c>
      <c r="AS849" s="16" t="s">
        <v>2408</v>
      </c>
      <c r="AT849" s="16" t="s">
        <v>2407</v>
      </c>
      <c r="AW849" s="16" t="s">
        <v>593</v>
      </c>
      <c r="AX849" s="16" t="s">
        <v>204</v>
      </c>
      <c r="AY849" s="16" t="s">
        <v>204</v>
      </c>
      <c r="AZ849" s="16" t="s">
        <v>204</v>
      </c>
      <c r="BA849" s="16" t="s">
        <v>204</v>
      </c>
      <c r="BB849" s="16" t="s">
        <v>204</v>
      </c>
      <c r="BC849" s="16">
        <v>0</v>
      </c>
      <c r="BE849" s="16">
        <v>0</v>
      </c>
      <c r="BF849" s="16">
        <v>0</v>
      </c>
      <c r="BG849" s="16">
        <v>0</v>
      </c>
      <c r="BH849" s="16">
        <v>0</v>
      </c>
      <c r="BI849" s="16">
        <v>0</v>
      </c>
      <c r="BJ849" s="16">
        <v>0</v>
      </c>
      <c r="BK849" s="16">
        <v>0</v>
      </c>
    </row>
    <row r="850" spans="1:63" x14ac:dyDescent="0.35">
      <c r="A850">
        <v>849</v>
      </c>
      <c r="B850" t="s">
        <v>360</v>
      </c>
      <c r="C850" t="s">
        <v>7763</v>
      </c>
      <c r="D850" s="15" t="s">
        <v>1170</v>
      </c>
      <c r="E850" s="12" t="s">
        <v>98</v>
      </c>
      <c r="G850" s="12" t="s">
        <v>588</v>
      </c>
      <c r="H850" s="12" t="s">
        <v>589</v>
      </c>
      <c r="I850" s="12" t="s">
        <v>640</v>
      </c>
      <c r="J850" s="12" t="s">
        <v>2402</v>
      </c>
      <c r="K850" s="12" t="s">
        <v>1158</v>
      </c>
      <c r="N850" s="16" t="s">
        <v>206</v>
      </c>
      <c r="O850" s="16" t="s">
        <v>1427</v>
      </c>
      <c r="P850" s="12" t="s">
        <v>482</v>
      </c>
      <c r="Q850" s="16">
        <v>2023</v>
      </c>
      <c r="R850" s="16">
        <v>0</v>
      </c>
      <c r="S850" s="16">
        <v>0</v>
      </c>
      <c r="T850" s="16">
        <v>0</v>
      </c>
      <c r="V850" s="12" t="s">
        <v>204</v>
      </c>
      <c r="W850" s="12" t="s">
        <v>204</v>
      </c>
      <c r="X850" s="16">
        <v>1</v>
      </c>
      <c r="Y850" s="16">
        <v>0</v>
      </c>
      <c r="Z850" s="16">
        <v>0</v>
      </c>
      <c r="AA850" s="16">
        <f t="shared" si="153"/>
        <v>0</v>
      </c>
      <c r="AB850" s="16">
        <v>0</v>
      </c>
      <c r="AC850" s="16">
        <v>0</v>
      </c>
      <c r="AD850" s="16">
        <f t="shared" si="143"/>
        <v>0</v>
      </c>
      <c r="AE850" s="16">
        <f t="shared" si="144"/>
        <v>0</v>
      </c>
      <c r="AF850" s="16">
        <f t="shared" si="145"/>
        <v>0</v>
      </c>
      <c r="AG850" s="16">
        <f t="shared" si="146"/>
        <v>0</v>
      </c>
      <c r="AH850" s="12">
        <v>0</v>
      </c>
      <c r="AI850" s="16">
        <f t="shared" si="147"/>
        <v>0</v>
      </c>
      <c r="AJ850" s="16">
        <f t="shared" si="148"/>
        <v>0</v>
      </c>
      <c r="AK850" s="16">
        <f t="shared" si="149"/>
        <v>0</v>
      </c>
      <c r="AL850" s="16">
        <f t="shared" si="150"/>
        <v>0</v>
      </c>
      <c r="AM850" s="16">
        <f t="shared" si="151"/>
        <v>0</v>
      </c>
      <c r="AN850" s="16">
        <f t="shared" si="152"/>
        <v>0</v>
      </c>
      <c r="AO850" s="12">
        <v>0</v>
      </c>
      <c r="AP850" s="16" t="s">
        <v>207</v>
      </c>
      <c r="AQ850" s="16" t="s">
        <v>207</v>
      </c>
      <c r="AS850" s="16" t="s">
        <v>2408</v>
      </c>
      <c r="AT850" s="16" t="s">
        <v>2407</v>
      </c>
      <c r="AW850" s="16" t="s">
        <v>593</v>
      </c>
      <c r="AX850" s="16" t="s">
        <v>204</v>
      </c>
      <c r="AY850" s="16" t="s">
        <v>204</v>
      </c>
      <c r="AZ850" s="16" t="s">
        <v>204</v>
      </c>
      <c r="BA850" s="16" t="s">
        <v>204</v>
      </c>
      <c r="BB850" s="16" t="s">
        <v>204</v>
      </c>
      <c r="BC850" s="16">
        <v>0</v>
      </c>
      <c r="BE850" s="16">
        <v>0</v>
      </c>
      <c r="BF850" s="16">
        <v>0</v>
      </c>
      <c r="BG850" s="16">
        <v>0</v>
      </c>
      <c r="BH850" s="16">
        <v>0</v>
      </c>
      <c r="BI850" s="16">
        <v>0</v>
      </c>
      <c r="BJ850" s="16">
        <v>0</v>
      </c>
      <c r="BK850" s="16">
        <v>0</v>
      </c>
    </row>
    <row r="851" spans="1:63" x14ac:dyDescent="0.35">
      <c r="A851">
        <v>850</v>
      </c>
      <c r="B851" t="s">
        <v>360</v>
      </c>
      <c r="C851" t="s">
        <v>7764</v>
      </c>
      <c r="D851" s="15" t="s">
        <v>1432</v>
      </c>
      <c r="E851" s="12" t="s">
        <v>98</v>
      </c>
      <c r="G851" s="12" t="s">
        <v>588</v>
      </c>
      <c r="H851" s="12" t="s">
        <v>588</v>
      </c>
      <c r="I851" s="12" t="s">
        <v>640</v>
      </c>
      <c r="J851" s="12" t="s">
        <v>2402</v>
      </c>
      <c r="K851" s="12" t="s">
        <v>1158</v>
      </c>
      <c r="N851" s="16" t="s">
        <v>206</v>
      </c>
      <c r="O851" s="16" t="s">
        <v>1427</v>
      </c>
      <c r="P851" s="12" t="s">
        <v>482</v>
      </c>
      <c r="Q851" s="16">
        <v>2023</v>
      </c>
      <c r="R851" s="16">
        <v>0</v>
      </c>
      <c r="S851" s="16">
        <v>0</v>
      </c>
      <c r="T851" s="16">
        <v>0</v>
      </c>
      <c r="V851" s="12" t="s">
        <v>204</v>
      </c>
      <c r="W851" s="12" t="s">
        <v>204</v>
      </c>
      <c r="X851" s="16">
        <v>1</v>
      </c>
      <c r="Y851" s="16">
        <v>0</v>
      </c>
      <c r="Z851" s="16">
        <v>0</v>
      </c>
      <c r="AA851" s="16">
        <f t="shared" si="153"/>
        <v>0</v>
      </c>
      <c r="AB851" s="16">
        <v>0</v>
      </c>
      <c r="AC851" s="16">
        <v>0</v>
      </c>
      <c r="AD851" s="16">
        <f t="shared" si="143"/>
        <v>0</v>
      </c>
      <c r="AE851" s="16">
        <f t="shared" si="144"/>
        <v>0</v>
      </c>
      <c r="AF851" s="16">
        <f t="shared" si="145"/>
        <v>0</v>
      </c>
      <c r="AG851" s="16">
        <f t="shared" si="146"/>
        <v>0</v>
      </c>
      <c r="AH851" s="12">
        <v>0</v>
      </c>
      <c r="AI851" s="16">
        <f t="shared" si="147"/>
        <v>0</v>
      </c>
      <c r="AJ851" s="16">
        <f t="shared" si="148"/>
        <v>0</v>
      </c>
      <c r="AK851" s="16">
        <f t="shared" si="149"/>
        <v>0</v>
      </c>
      <c r="AL851" s="16">
        <f t="shared" si="150"/>
        <v>0</v>
      </c>
      <c r="AM851" s="16">
        <f t="shared" si="151"/>
        <v>0</v>
      </c>
      <c r="AN851" s="16">
        <f t="shared" si="152"/>
        <v>0</v>
      </c>
      <c r="AO851" s="12">
        <v>0</v>
      </c>
      <c r="AP851" s="16" t="s">
        <v>207</v>
      </c>
      <c r="AQ851" s="16" t="s">
        <v>207</v>
      </c>
      <c r="AS851" s="16" t="s">
        <v>2408</v>
      </c>
      <c r="AT851" s="16" t="s">
        <v>2407</v>
      </c>
      <c r="AW851" s="16" t="s">
        <v>593</v>
      </c>
      <c r="AX851" s="16" t="s">
        <v>204</v>
      </c>
      <c r="AY851" s="16" t="s">
        <v>204</v>
      </c>
      <c r="AZ851" s="16" t="s">
        <v>204</v>
      </c>
      <c r="BA851" s="16" t="s">
        <v>204</v>
      </c>
      <c r="BB851" s="16" t="s">
        <v>204</v>
      </c>
      <c r="BC851" s="16">
        <v>0</v>
      </c>
      <c r="BE851" s="16">
        <v>0</v>
      </c>
      <c r="BF851" s="16">
        <v>0</v>
      </c>
      <c r="BG851" s="16">
        <v>0</v>
      </c>
      <c r="BH851" s="16">
        <v>0</v>
      </c>
      <c r="BI851" s="16">
        <v>0</v>
      </c>
      <c r="BJ851" s="16">
        <v>0</v>
      </c>
      <c r="BK851" s="16">
        <v>0</v>
      </c>
    </row>
    <row r="852" spans="1:63" x14ac:dyDescent="0.35">
      <c r="A852">
        <v>851</v>
      </c>
      <c r="B852" t="s">
        <v>360</v>
      </c>
      <c r="C852" t="s">
        <v>7765</v>
      </c>
      <c r="D852" s="15" t="s">
        <v>1416</v>
      </c>
      <c r="E852" s="12" t="s">
        <v>98</v>
      </c>
      <c r="G852" s="12" t="s">
        <v>588</v>
      </c>
      <c r="H852" s="12" t="s">
        <v>589</v>
      </c>
      <c r="I852" s="12" t="s">
        <v>640</v>
      </c>
      <c r="J852" s="12" t="s">
        <v>2402</v>
      </c>
      <c r="K852" s="12" t="s">
        <v>1158</v>
      </c>
      <c r="N852" s="16" t="s">
        <v>206</v>
      </c>
      <c r="O852" s="16" t="s">
        <v>1427</v>
      </c>
      <c r="P852" s="12" t="s">
        <v>482</v>
      </c>
      <c r="Q852" s="16">
        <v>2023</v>
      </c>
      <c r="R852" s="16">
        <v>0</v>
      </c>
      <c r="S852" s="16">
        <v>0</v>
      </c>
      <c r="T852" s="16">
        <v>0</v>
      </c>
      <c r="V852" s="12" t="s">
        <v>204</v>
      </c>
      <c r="W852" s="12" t="s">
        <v>204</v>
      </c>
      <c r="X852" s="16">
        <v>1</v>
      </c>
      <c r="Y852" s="16">
        <v>0</v>
      </c>
      <c r="Z852" s="16">
        <v>0</v>
      </c>
      <c r="AA852" s="16">
        <f t="shared" si="153"/>
        <v>0</v>
      </c>
      <c r="AB852" s="16">
        <v>0</v>
      </c>
      <c r="AC852" s="16">
        <v>0</v>
      </c>
      <c r="AD852" s="16">
        <f t="shared" si="143"/>
        <v>0</v>
      </c>
      <c r="AE852" s="16">
        <f t="shared" si="144"/>
        <v>0</v>
      </c>
      <c r="AF852" s="16">
        <f t="shared" si="145"/>
        <v>0</v>
      </c>
      <c r="AG852" s="16">
        <f t="shared" si="146"/>
        <v>0</v>
      </c>
      <c r="AH852" s="12">
        <v>0</v>
      </c>
      <c r="AI852" s="16">
        <f t="shared" si="147"/>
        <v>0</v>
      </c>
      <c r="AJ852" s="16">
        <f t="shared" si="148"/>
        <v>0</v>
      </c>
      <c r="AK852" s="16">
        <f t="shared" si="149"/>
        <v>0</v>
      </c>
      <c r="AL852" s="16">
        <f t="shared" si="150"/>
        <v>0</v>
      </c>
      <c r="AM852" s="16">
        <f t="shared" si="151"/>
        <v>0</v>
      </c>
      <c r="AN852" s="16">
        <f t="shared" si="152"/>
        <v>0</v>
      </c>
      <c r="AO852" s="12">
        <v>0</v>
      </c>
      <c r="AP852" s="16" t="s">
        <v>207</v>
      </c>
      <c r="AQ852" s="16" t="s">
        <v>207</v>
      </c>
      <c r="AS852" s="16" t="s">
        <v>2408</v>
      </c>
      <c r="AT852" s="16" t="s">
        <v>2407</v>
      </c>
      <c r="AW852" s="16" t="s">
        <v>593</v>
      </c>
      <c r="AX852" s="16" t="s">
        <v>204</v>
      </c>
      <c r="AY852" s="16" t="s">
        <v>204</v>
      </c>
      <c r="AZ852" s="16" t="s">
        <v>204</v>
      </c>
      <c r="BA852" s="16" t="s">
        <v>204</v>
      </c>
      <c r="BB852" s="16" t="s">
        <v>204</v>
      </c>
      <c r="BC852" s="16">
        <v>0</v>
      </c>
      <c r="BE852" s="16">
        <v>0</v>
      </c>
      <c r="BF852" s="16">
        <v>0</v>
      </c>
      <c r="BG852" s="16">
        <v>0</v>
      </c>
      <c r="BH852" s="16">
        <v>0</v>
      </c>
      <c r="BI852" s="16">
        <v>0</v>
      </c>
      <c r="BJ852" s="16">
        <v>0</v>
      </c>
      <c r="BK852" s="16">
        <v>0</v>
      </c>
    </row>
    <row r="853" spans="1:63" x14ac:dyDescent="0.35">
      <c r="A853">
        <v>852</v>
      </c>
      <c r="B853" t="s">
        <v>360</v>
      </c>
      <c r="C853" t="s">
        <v>7766</v>
      </c>
      <c r="D853" s="15" t="s">
        <v>1433</v>
      </c>
      <c r="E853" s="12" t="s">
        <v>98</v>
      </c>
      <c r="G853" s="12" t="s">
        <v>588</v>
      </c>
      <c r="H853" s="12" t="s">
        <v>589</v>
      </c>
      <c r="I853" s="12" t="s">
        <v>640</v>
      </c>
      <c r="J853" s="12" t="s">
        <v>2402</v>
      </c>
      <c r="K853" s="12" t="s">
        <v>1158</v>
      </c>
      <c r="N853" s="16" t="s">
        <v>206</v>
      </c>
      <c r="O853" s="16" t="s">
        <v>1427</v>
      </c>
      <c r="P853" s="12" t="s">
        <v>482</v>
      </c>
      <c r="Q853" s="16">
        <v>2023</v>
      </c>
      <c r="R853" s="16">
        <v>0</v>
      </c>
      <c r="S853" s="16">
        <v>0</v>
      </c>
      <c r="T853" s="16">
        <v>0</v>
      </c>
      <c r="V853" s="12" t="s">
        <v>204</v>
      </c>
      <c r="W853" s="12" t="s">
        <v>204</v>
      </c>
      <c r="X853" s="16">
        <v>1</v>
      </c>
      <c r="Y853" s="16">
        <v>0</v>
      </c>
      <c r="Z853" s="16">
        <v>0</v>
      </c>
      <c r="AA853" s="16">
        <f t="shared" si="153"/>
        <v>0</v>
      </c>
      <c r="AB853" s="16">
        <v>0</v>
      </c>
      <c r="AC853" s="16">
        <v>0</v>
      </c>
      <c r="AD853" s="16">
        <f t="shared" si="143"/>
        <v>0</v>
      </c>
      <c r="AE853" s="16">
        <f t="shared" si="144"/>
        <v>0</v>
      </c>
      <c r="AF853" s="16">
        <f t="shared" si="145"/>
        <v>0</v>
      </c>
      <c r="AG853" s="16">
        <f t="shared" si="146"/>
        <v>0</v>
      </c>
      <c r="AH853" s="12">
        <v>0</v>
      </c>
      <c r="AI853" s="16">
        <f t="shared" si="147"/>
        <v>0</v>
      </c>
      <c r="AJ853" s="16">
        <f t="shared" si="148"/>
        <v>0</v>
      </c>
      <c r="AK853" s="16">
        <f t="shared" si="149"/>
        <v>0</v>
      </c>
      <c r="AL853" s="16">
        <f t="shared" si="150"/>
        <v>0</v>
      </c>
      <c r="AM853" s="16">
        <f t="shared" si="151"/>
        <v>0</v>
      </c>
      <c r="AN853" s="16">
        <f t="shared" si="152"/>
        <v>0</v>
      </c>
      <c r="AO853" s="12">
        <v>0</v>
      </c>
      <c r="AP853" s="16" t="s">
        <v>207</v>
      </c>
      <c r="AQ853" s="16" t="s">
        <v>207</v>
      </c>
      <c r="AS853" s="16" t="s">
        <v>2408</v>
      </c>
      <c r="AT853" s="16" t="s">
        <v>2407</v>
      </c>
      <c r="AW853" s="16" t="s">
        <v>593</v>
      </c>
      <c r="AX853" s="16" t="s">
        <v>204</v>
      </c>
      <c r="AY853" s="16" t="s">
        <v>204</v>
      </c>
      <c r="AZ853" s="16" t="s">
        <v>204</v>
      </c>
      <c r="BA853" s="16" t="s">
        <v>204</v>
      </c>
      <c r="BB853" s="16" t="s">
        <v>204</v>
      </c>
      <c r="BC853" s="16">
        <v>0</v>
      </c>
      <c r="BE853" s="16">
        <v>0</v>
      </c>
      <c r="BF853" s="16">
        <v>0</v>
      </c>
      <c r="BG853" s="16">
        <v>0</v>
      </c>
      <c r="BH853" s="16">
        <v>0</v>
      </c>
      <c r="BI853" s="16">
        <v>0</v>
      </c>
      <c r="BJ853" s="16">
        <v>0</v>
      </c>
      <c r="BK853" s="16">
        <v>0</v>
      </c>
    </row>
    <row r="854" spans="1:63" x14ac:dyDescent="0.35">
      <c r="A854">
        <v>853</v>
      </c>
      <c r="B854" t="s">
        <v>360</v>
      </c>
      <c r="C854" t="s">
        <v>7767</v>
      </c>
      <c r="D854" s="15" t="s">
        <v>1434</v>
      </c>
      <c r="E854" s="12" t="s">
        <v>98</v>
      </c>
      <c r="G854" s="12" t="s">
        <v>588</v>
      </c>
      <c r="H854" s="12" t="s">
        <v>589</v>
      </c>
      <c r="I854" s="12" t="s">
        <v>640</v>
      </c>
      <c r="J854" s="12" t="s">
        <v>2402</v>
      </c>
      <c r="K854" s="12" t="s">
        <v>1158</v>
      </c>
      <c r="N854" s="16" t="s">
        <v>206</v>
      </c>
      <c r="O854" s="16" t="s">
        <v>1435</v>
      </c>
      <c r="P854" s="12" t="s">
        <v>482</v>
      </c>
      <c r="Q854" s="16">
        <v>2023</v>
      </c>
      <c r="R854" s="16">
        <v>0</v>
      </c>
      <c r="S854" s="16">
        <v>0</v>
      </c>
      <c r="T854" s="16">
        <v>0</v>
      </c>
      <c r="V854" s="12" t="s">
        <v>204</v>
      </c>
      <c r="W854" s="12" t="s">
        <v>204</v>
      </c>
      <c r="X854" s="16">
        <v>1</v>
      </c>
      <c r="Y854" s="16">
        <v>0</v>
      </c>
      <c r="Z854" s="16">
        <v>0</v>
      </c>
      <c r="AA854" s="16">
        <f t="shared" si="153"/>
        <v>0</v>
      </c>
      <c r="AB854" s="16">
        <v>0</v>
      </c>
      <c r="AC854" s="16">
        <v>0</v>
      </c>
      <c r="AD854" s="16">
        <f t="shared" si="143"/>
        <v>0</v>
      </c>
      <c r="AE854" s="16">
        <f t="shared" si="144"/>
        <v>0</v>
      </c>
      <c r="AF854" s="16">
        <f t="shared" si="145"/>
        <v>0</v>
      </c>
      <c r="AG854" s="16">
        <f t="shared" si="146"/>
        <v>0</v>
      </c>
      <c r="AH854" s="12">
        <v>0</v>
      </c>
      <c r="AI854" s="16">
        <f t="shared" si="147"/>
        <v>0</v>
      </c>
      <c r="AJ854" s="16">
        <f t="shared" si="148"/>
        <v>0</v>
      </c>
      <c r="AK854" s="16">
        <f t="shared" si="149"/>
        <v>0</v>
      </c>
      <c r="AL854" s="16">
        <f t="shared" si="150"/>
        <v>0</v>
      </c>
      <c r="AM854" s="16">
        <f t="shared" si="151"/>
        <v>0</v>
      </c>
      <c r="AN854" s="16">
        <f t="shared" si="152"/>
        <v>0</v>
      </c>
      <c r="AO854" s="12">
        <v>0</v>
      </c>
      <c r="AP854" s="16" t="s">
        <v>207</v>
      </c>
      <c r="AQ854" s="16" t="s">
        <v>207</v>
      </c>
      <c r="AS854" s="16" t="s">
        <v>2408</v>
      </c>
      <c r="AT854" s="16" t="s">
        <v>2407</v>
      </c>
      <c r="AW854" s="16" t="s">
        <v>593</v>
      </c>
      <c r="AX854" s="16" t="s">
        <v>204</v>
      </c>
      <c r="AY854" s="16" t="s">
        <v>204</v>
      </c>
      <c r="AZ854" s="16" t="s">
        <v>204</v>
      </c>
      <c r="BA854" s="16" t="s">
        <v>204</v>
      </c>
      <c r="BB854" s="16" t="s">
        <v>204</v>
      </c>
      <c r="BC854" s="16">
        <v>0</v>
      </c>
      <c r="BE854" s="16">
        <v>0</v>
      </c>
      <c r="BF854" s="16">
        <v>0</v>
      </c>
      <c r="BG854" s="16">
        <v>0</v>
      </c>
      <c r="BH854" s="16">
        <v>0</v>
      </c>
      <c r="BI854" s="16">
        <v>0</v>
      </c>
      <c r="BJ854" s="16">
        <v>0</v>
      </c>
      <c r="BK854" s="16">
        <v>0</v>
      </c>
    </row>
    <row r="855" spans="1:63" x14ac:dyDescent="0.35">
      <c r="A855">
        <v>854</v>
      </c>
      <c r="B855" t="s">
        <v>360</v>
      </c>
      <c r="C855" t="s">
        <v>7768</v>
      </c>
      <c r="D855" s="15" t="s">
        <v>1416</v>
      </c>
      <c r="E855" s="12" t="s">
        <v>98</v>
      </c>
      <c r="G855" s="12" t="s">
        <v>588</v>
      </c>
      <c r="H855" s="12" t="s">
        <v>589</v>
      </c>
      <c r="I855" s="12" t="s">
        <v>640</v>
      </c>
      <c r="J855" s="12" t="s">
        <v>2402</v>
      </c>
      <c r="K855" s="12" t="s">
        <v>1158</v>
      </c>
      <c r="N855" s="16" t="s">
        <v>206</v>
      </c>
      <c r="O855" s="16" t="s">
        <v>1435</v>
      </c>
      <c r="P855" s="12" t="s">
        <v>482</v>
      </c>
      <c r="Q855" s="16">
        <v>2023</v>
      </c>
      <c r="R855" s="16">
        <v>0</v>
      </c>
      <c r="S855" s="16">
        <v>0</v>
      </c>
      <c r="T855" s="16">
        <v>0</v>
      </c>
      <c r="V855" s="12" t="s">
        <v>204</v>
      </c>
      <c r="W855" s="12" t="s">
        <v>204</v>
      </c>
      <c r="X855" s="16">
        <v>1</v>
      </c>
      <c r="Y855" s="16">
        <v>0</v>
      </c>
      <c r="Z855" s="16">
        <v>0</v>
      </c>
      <c r="AA855" s="16">
        <f t="shared" si="153"/>
        <v>0</v>
      </c>
      <c r="AB855" s="16">
        <v>0</v>
      </c>
      <c r="AC855" s="16">
        <v>0</v>
      </c>
      <c r="AD855" s="16">
        <f t="shared" si="143"/>
        <v>0</v>
      </c>
      <c r="AE855" s="16">
        <f t="shared" si="144"/>
        <v>0</v>
      </c>
      <c r="AF855" s="16">
        <f t="shared" si="145"/>
        <v>0</v>
      </c>
      <c r="AG855" s="16">
        <f t="shared" si="146"/>
        <v>0</v>
      </c>
      <c r="AH855" s="12">
        <v>0</v>
      </c>
      <c r="AI855" s="16">
        <f t="shared" si="147"/>
        <v>0</v>
      </c>
      <c r="AJ855" s="16">
        <f t="shared" si="148"/>
        <v>0</v>
      </c>
      <c r="AK855" s="16">
        <f t="shared" si="149"/>
        <v>0</v>
      </c>
      <c r="AL855" s="16">
        <f t="shared" si="150"/>
        <v>0</v>
      </c>
      <c r="AM855" s="16">
        <f t="shared" si="151"/>
        <v>0</v>
      </c>
      <c r="AN855" s="16">
        <f t="shared" si="152"/>
        <v>0</v>
      </c>
      <c r="AO855" s="12">
        <v>0</v>
      </c>
      <c r="AP855" s="16" t="s">
        <v>207</v>
      </c>
      <c r="AQ855" s="16" t="s">
        <v>207</v>
      </c>
      <c r="AS855" s="16" t="s">
        <v>2408</v>
      </c>
      <c r="AT855" s="16" t="s">
        <v>2407</v>
      </c>
      <c r="AW855" s="16" t="s">
        <v>593</v>
      </c>
      <c r="AX855" s="16" t="s">
        <v>204</v>
      </c>
      <c r="AY855" s="16" t="s">
        <v>204</v>
      </c>
      <c r="AZ855" s="16" t="s">
        <v>204</v>
      </c>
      <c r="BA855" s="16" t="s">
        <v>204</v>
      </c>
      <c r="BB855" s="16" t="s">
        <v>204</v>
      </c>
      <c r="BC855" s="16">
        <v>0</v>
      </c>
      <c r="BE855" s="16">
        <v>0</v>
      </c>
      <c r="BF855" s="16">
        <v>0</v>
      </c>
      <c r="BG855" s="16">
        <v>0</v>
      </c>
      <c r="BH855" s="16">
        <v>0</v>
      </c>
      <c r="BI855" s="16">
        <v>0</v>
      </c>
      <c r="BJ855" s="16">
        <v>0</v>
      </c>
      <c r="BK855" s="16">
        <v>0</v>
      </c>
    </row>
    <row r="856" spans="1:63" x14ac:dyDescent="0.35">
      <c r="A856">
        <v>855</v>
      </c>
      <c r="B856" t="s">
        <v>360</v>
      </c>
      <c r="C856" t="s">
        <v>7769</v>
      </c>
      <c r="D856" s="15" t="s">
        <v>1436</v>
      </c>
      <c r="E856" s="12" t="s">
        <v>98</v>
      </c>
      <c r="G856" s="12" t="s">
        <v>588</v>
      </c>
      <c r="H856" s="12" t="s">
        <v>588</v>
      </c>
      <c r="I856" s="12" t="s">
        <v>640</v>
      </c>
      <c r="J856" s="12" t="s">
        <v>2402</v>
      </c>
      <c r="K856" s="12" t="s">
        <v>1158</v>
      </c>
      <c r="N856" s="16" t="s">
        <v>206</v>
      </c>
      <c r="O856" s="16" t="s">
        <v>1435</v>
      </c>
      <c r="P856" s="12" t="s">
        <v>482</v>
      </c>
      <c r="Q856" s="16">
        <v>2023</v>
      </c>
      <c r="R856" s="16">
        <v>0</v>
      </c>
      <c r="S856" s="16">
        <v>0</v>
      </c>
      <c r="T856" s="16">
        <v>0</v>
      </c>
      <c r="V856" s="12" t="s">
        <v>204</v>
      </c>
      <c r="W856" s="12" t="s">
        <v>204</v>
      </c>
      <c r="X856" s="16">
        <v>1</v>
      </c>
      <c r="Y856" s="16">
        <v>0</v>
      </c>
      <c r="Z856" s="16">
        <v>0</v>
      </c>
      <c r="AA856" s="16">
        <f t="shared" si="153"/>
        <v>0</v>
      </c>
      <c r="AB856" s="16">
        <v>0</v>
      </c>
      <c r="AC856" s="16">
        <v>0</v>
      </c>
      <c r="AD856" s="16">
        <f t="shared" si="143"/>
        <v>0</v>
      </c>
      <c r="AE856" s="16">
        <f t="shared" si="144"/>
        <v>0</v>
      </c>
      <c r="AF856" s="16">
        <f t="shared" si="145"/>
        <v>0</v>
      </c>
      <c r="AG856" s="16">
        <f t="shared" si="146"/>
        <v>0</v>
      </c>
      <c r="AH856" s="12">
        <v>0</v>
      </c>
      <c r="AI856" s="16">
        <f t="shared" si="147"/>
        <v>0</v>
      </c>
      <c r="AJ856" s="16">
        <f t="shared" si="148"/>
        <v>0</v>
      </c>
      <c r="AK856" s="16">
        <f t="shared" si="149"/>
        <v>0</v>
      </c>
      <c r="AL856" s="16">
        <f t="shared" si="150"/>
        <v>0</v>
      </c>
      <c r="AM856" s="16">
        <f t="shared" si="151"/>
        <v>0</v>
      </c>
      <c r="AN856" s="16">
        <f t="shared" si="152"/>
        <v>0</v>
      </c>
      <c r="AO856" s="12">
        <v>0</v>
      </c>
      <c r="AP856" s="16" t="s">
        <v>207</v>
      </c>
      <c r="AQ856" s="16" t="s">
        <v>207</v>
      </c>
      <c r="AS856" s="16" t="s">
        <v>2408</v>
      </c>
      <c r="AT856" s="16" t="s">
        <v>2407</v>
      </c>
      <c r="AW856" s="16" t="s">
        <v>593</v>
      </c>
      <c r="AX856" s="16" t="s">
        <v>204</v>
      </c>
      <c r="AY856" s="16" t="s">
        <v>204</v>
      </c>
      <c r="AZ856" s="16" t="s">
        <v>204</v>
      </c>
      <c r="BA856" s="16" t="s">
        <v>204</v>
      </c>
      <c r="BB856" s="16" t="s">
        <v>204</v>
      </c>
      <c r="BC856" s="16">
        <v>0</v>
      </c>
      <c r="BE856" s="16">
        <v>0</v>
      </c>
      <c r="BF856" s="16">
        <v>0</v>
      </c>
      <c r="BG856" s="16">
        <v>0</v>
      </c>
      <c r="BH856" s="16">
        <v>0</v>
      </c>
      <c r="BI856" s="16">
        <v>0</v>
      </c>
      <c r="BJ856" s="16">
        <v>0</v>
      </c>
      <c r="BK856" s="16">
        <v>0</v>
      </c>
    </row>
    <row r="857" spans="1:63" x14ac:dyDescent="0.35">
      <c r="A857">
        <v>856</v>
      </c>
      <c r="B857" t="s">
        <v>360</v>
      </c>
      <c r="C857" t="s">
        <v>7770</v>
      </c>
      <c r="D857" s="15" t="s">
        <v>1437</v>
      </c>
      <c r="E857" s="12" t="s">
        <v>98</v>
      </c>
      <c r="G857" s="12" t="s">
        <v>588</v>
      </c>
      <c r="H857" s="12" t="s">
        <v>589</v>
      </c>
      <c r="I857" s="12" t="s">
        <v>640</v>
      </c>
      <c r="J857" s="12" t="s">
        <v>2402</v>
      </c>
      <c r="K857" s="12" t="s">
        <v>1158</v>
      </c>
      <c r="N857" s="16" t="s">
        <v>206</v>
      </c>
      <c r="O857" s="16" t="s">
        <v>1435</v>
      </c>
      <c r="P857" s="12" t="s">
        <v>482</v>
      </c>
      <c r="Q857" s="16">
        <v>2023</v>
      </c>
      <c r="R857" s="16">
        <v>0</v>
      </c>
      <c r="S857" s="16">
        <v>0</v>
      </c>
      <c r="T857" s="16">
        <v>0</v>
      </c>
      <c r="V857" s="12" t="s">
        <v>204</v>
      </c>
      <c r="W857" s="12" t="s">
        <v>204</v>
      </c>
      <c r="X857" s="16">
        <v>1</v>
      </c>
      <c r="Y857" s="16">
        <v>0</v>
      </c>
      <c r="Z857" s="16">
        <v>0</v>
      </c>
      <c r="AA857" s="16">
        <f t="shared" si="153"/>
        <v>0</v>
      </c>
      <c r="AB857" s="16">
        <v>0</v>
      </c>
      <c r="AC857" s="16">
        <v>0</v>
      </c>
      <c r="AD857" s="16">
        <f t="shared" si="143"/>
        <v>0</v>
      </c>
      <c r="AE857" s="16">
        <f t="shared" si="144"/>
        <v>0</v>
      </c>
      <c r="AF857" s="16">
        <f t="shared" si="145"/>
        <v>0</v>
      </c>
      <c r="AG857" s="16">
        <f t="shared" si="146"/>
        <v>0</v>
      </c>
      <c r="AH857" s="12">
        <v>0</v>
      </c>
      <c r="AI857" s="16">
        <f t="shared" si="147"/>
        <v>0</v>
      </c>
      <c r="AJ857" s="16">
        <f t="shared" si="148"/>
        <v>0</v>
      </c>
      <c r="AK857" s="16">
        <f t="shared" si="149"/>
        <v>0</v>
      </c>
      <c r="AL857" s="16">
        <f t="shared" si="150"/>
        <v>0</v>
      </c>
      <c r="AM857" s="16">
        <f t="shared" si="151"/>
        <v>0</v>
      </c>
      <c r="AN857" s="16">
        <f t="shared" si="152"/>
        <v>0</v>
      </c>
      <c r="AO857" s="12">
        <v>0</v>
      </c>
      <c r="AP857" s="16" t="s">
        <v>207</v>
      </c>
      <c r="AQ857" s="16" t="s">
        <v>207</v>
      </c>
      <c r="AS857" s="16" t="s">
        <v>2408</v>
      </c>
      <c r="AT857" s="16" t="s">
        <v>2407</v>
      </c>
      <c r="AW857" s="16" t="s">
        <v>593</v>
      </c>
      <c r="AX857" s="16" t="s">
        <v>204</v>
      </c>
      <c r="AY857" s="16" t="s">
        <v>204</v>
      </c>
      <c r="AZ857" s="16" t="s">
        <v>204</v>
      </c>
      <c r="BA857" s="16" t="s">
        <v>204</v>
      </c>
      <c r="BB857" s="16" t="s">
        <v>204</v>
      </c>
      <c r="BC857" s="16">
        <v>0</v>
      </c>
      <c r="BE857" s="16">
        <v>0</v>
      </c>
      <c r="BF857" s="16">
        <v>0</v>
      </c>
      <c r="BG857" s="16">
        <v>0</v>
      </c>
      <c r="BH857" s="16">
        <v>0</v>
      </c>
      <c r="BI857" s="16">
        <v>0</v>
      </c>
      <c r="BJ857" s="16">
        <v>0</v>
      </c>
      <c r="BK857" s="16">
        <v>0</v>
      </c>
    </row>
    <row r="858" spans="1:63" x14ac:dyDescent="0.35">
      <c r="A858">
        <v>857</v>
      </c>
      <c r="B858" t="s">
        <v>360</v>
      </c>
      <c r="C858" t="s">
        <v>7771</v>
      </c>
      <c r="D858" s="15" t="s">
        <v>1438</v>
      </c>
      <c r="E858" s="12" t="s">
        <v>98</v>
      </c>
      <c r="G858" s="12" t="s">
        <v>588</v>
      </c>
      <c r="H858" s="12" t="s">
        <v>589</v>
      </c>
      <c r="I858" s="12" t="s">
        <v>640</v>
      </c>
      <c r="J858" s="12" t="s">
        <v>2402</v>
      </c>
      <c r="K858" s="12" t="s">
        <v>1158</v>
      </c>
      <c r="N858" s="16" t="s">
        <v>206</v>
      </c>
      <c r="O858" s="16" t="s">
        <v>1435</v>
      </c>
      <c r="P858" s="12" t="s">
        <v>482</v>
      </c>
      <c r="Q858" s="16">
        <v>2023</v>
      </c>
      <c r="R858" s="16">
        <v>0</v>
      </c>
      <c r="S858" s="16">
        <v>0</v>
      </c>
      <c r="T858" s="16">
        <v>0</v>
      </c>
      <c r="V858" s="12" t="s">
        <v>204</v>
      </c>
      <c r="W858" s="12" t="s">
        <v>204</v>
      </c>
      <c r="X858" s="16">
        <v>1</v>
      </c>
      <c r="Y858" s="16">
        <v>0</v>
      </c>
      <c r="Z858" s="16">
        <v>0</v>
      </c>
      <c r="AA858" s="16">
        <f t="shared" si="153"/>
        <v>0</v>
      </c>
      <c r="AB858" s="16">
        <v>0</v>
      </c>
      <c r="AC858" s="16">
        <v>0</v>
      </c>
      <c r="AD858" s="16">
        <f t="shared" si="143"/>
        <v>0</v>
      </c>
      <c r="AE858" s="16">
        <f t="shared" si="144"/>
        <v>0</v>
      </c>
      <c r="AF858" s="16">
        <f t="shared" si="145"/>
        <v>0</v>
      </c>
      <c r="AG858" s="16">
        <f t="shared" si="146"/>
        <v>0</v>
      </c>
      <c r="AH858" s="12">
        <v>0</v>
      </c>
      <c r="AI858" s="16">
        <f t="shared" si="147"/>
        <v>0</v>
      </c>
      <c r="AJ858" s="16">
        <f t="shared" si="148"/>
        <v>0</v>
      </c>
      <c r="AK858" s="16">
        <f t="shared" si="149"/>
        <v>0</v>
      </c>
      <c r="AL858" s="16">
        <f t="shared" si="150"/>
        <v>0</v>
      </c>
      <c r="AM858" s="16">
        <f t="shared" si="151"/>
        <v>0</v>
      </c>
      <c r="AN858" s="16">
        <f t="shared" si="152"/>
        <v>0</v>
      </c>
      <c r="AO858" s="12">
        <v>0</v>
      </c>
      <c r="AP858" s="16" t="s">
        <v>207</v>
      </c>
      <c r="AQ858" s="16" t="s">
        <v>207</v>
      </c>
      <c r="AS858" s="16" t="s">
        <v>2408</v>
      </c>
      <c r="AT858" s="16" t="s">
        <v>2407</v>
      </c>
      <c r="AW858" s="16" t="s">
        <v>593</v>
      </c>
      <c r="AX858" s="16" t="s">
        <v>204</v>
      </c>
      <c r="AY858" s="16" t="s">
        <v>204</v>
      </c>
      <c r="AZ858" s="16" t="s">
        <v>204</v>
      </c>
      <c r="BA858" s="16" t="s">
        <v>204</v>
      </c>
      <c r="BB858" s="16" t="s">
        <v>204</v>
      </c>
      <c r="BC858" s="16">
        <v>0</v>
      </c>
      <c r="BE858" s="16">
        <v>0</v>
      </c>
      <c r="BF858" s="16">
        <v>0</v>
      </c>
      <c r="BG858" s="16">
        <v>0</v>
      </c>
      <c r="BH858" s="16">
        <v>0</v>
      </c>
      <c r="BI858" s="16">
        <v>0</v>
      </c>
      <c r="BJ858" s="16">
        <v>0</v>
      </c>
      <c r="BK858" s="16">
        <v>0</v>
      </c>
    </row>
    <row r="859" spans="1:63" x14ac:dyDescent="0.35">
      <c r="A859">
        <v>858</v>
      </c>
      <c r="B859" t="s">
        <v>360</v>
      </c>
      <c r="C859" t="s">
        <v>7772</v>
      </c>
      <c r="D859" s="15" t="s">
        <v>1439</v>
      </c>
      <c r="E859" s="12" t="s">
        <v>98</v>
      </c>
      <c r="G859" s="12" t="s">
        <v>588</v>
      </c>
      <c r="H859" s="12" t="s">
        <v>589</v>
      </c>
      <c r="I859" s="12" t="s">
        <v>640</v>
      </c>
      <c r="J859" s="12" t="s">
        <v>2402</v>
      </c>
      <c r="K859" s="12" t="s">
        <v>1158</v>
      </c>
      <c r="N859" s="16" t="s">
        <v>206</v>
      </c>
      <c r="O859" s="16" t="s">
        <v>1435</v>
      </c>
      <c r="P859" s="12" t="s">
        <v>482</v>
      </c>
      <c r="Q859" s="16">
        <v>2023</v>
      </c>
      <c r="R859" s="16">
        <v>0</v>
      </c>
      <c r="S859" s="16">
        <v>0</v>
      </c>
      <c r="T859" s="16">
        <v>0</v>
      </c>
      <c r="V859" s="12" t="s">
        <v>204</v>
      </c>
      <c r="W859" s="12" t="s">
        <v>204</v>
      </c>
      <c r="X859" s="16">
        <v>1</v>
      </c>
      <c r="Y859" s="16">
        <v>0</v>
      </c>
      <c r="Z859" s="16">
        <v>0</v>
      </c>
      <c r="AA859" s="16">
        <f t="shared" si="153"/>
        <v>0</v>
      </c>
      <c r="AB859" s="16">
        <v>0</v>
      </c>
      <c r="AC859" s="16">
        <v>0</v>
      </c>
      <c r="AD859" s="16">
        <f t="shared" si="143"/>
        <v>0</v>
      </c>
      <c r="AE859" s="16">
        <f t="shared" si="144"/>
        <v>0</v>
      </c>
      <c r="AF859" s="16">
        <f t="shared" si="145"/>
        <v>0</v>
      </c>
      <c r="AG859" s="16">
        <f t="shared" si="146"/>
        <v>0</v>
      </c>
      <c r="AH859" s="12">
        <v>0</v>
      </c>
      <c r="AI859" s="16">
        <f t="shared" si="147"/>
        <v>0</v>
      </c>
      <c r="AJ859" s="16">
        <f t="shared" si="148"/>
        <v>0</v>
      </c>
      <c r="AK859" s="16">
        <f t="shared" si="149"/>
        <v>0</v>
      </c>
      <c r="AL859" s="16">
        <f t="shared" si="150"/>
        <v>0</v>
      </c>
      <c r="AM859" s="16">
        <f t="shared" si="151"/>
        <v>0</v>
      </c>
      <c r="AN859" s="16">
        <f t="shared" si="152"/>
        <v>0</v>
      </c>
      <c r="AO859" s="12">
        <v>0</v>
      </c>
      <c r="AP859" s="16" t="s">
        <v>207</v>
      </c>
      <c r="AQ859" s="16" t="s">
        <v>207</v>
      </c>
      <c r="AS859" s="16" t="s">
        <v>2408</v>
      </c>
      <c r="AT859" s="16" t="s">
        <v>2407</v>
      </c>
      <c r="AW859" s="16" t="s">
        <v>593</v>
      </c>
      <c r="AX859" s="16" t="s">
        <v>204</v>
      </c>
      <c r="AY859" s="16" t="s">
        <v>204</v>
      </c>
      <c r="AZ859" s="16" t="s">
        <v>204</v>
      </c>
      <c r="BA859" s="16" t="s">
        <v>204</v>
      </c>
      <c r="BB859" s="16" t="s">
        <v>204</v>
      </c>
      <c r="BC859" s="16">
        <v>0</v>
      </c>
      <c r="BE859" s="16">
        <v>0</v>
      </c>
      <c r="BF859" s="16">
        <v>0</v>
      </c>
      <c r="BG859" s="16">
        <v>0</v>
      </c>
      <c r="BH859" s="16">
        <v>0</v>
      </c>
      <c r="BI859" s="16">
        <v>0</v>
      </c>
      <c r="BJ859" s="16">
        <v>0</v>
      </c>
      <c r="BK859" s="16">
        <v>0</v>
      </c>
    </row>
    <row r="860" spans="1:63" x14ac:dyDescent="0.35">
      <c r="A860">
        <v>859</v>
      </c>
      <c r="B860" t="s">
        <v>360</v>
      </c>
      <c r="C860" t="s">
        <v>7773</v>
      </c>
      <c r="D860" s="15" t="s">
        <v>1440</v>
      </c>
      <c r="E860" s="12" t="s">
        <v>98</v>
      </c>
      <c r="G860" s="12" t="s">
        <v>588</v>
      </c>
      <c r="H860" s="12" t="s">
        <v>589</v>
      </c>
      <c r="I860" s="12" t="s">
        <v>640</v>
      </c>
      <c r="J860" s="12" t="s">
        <v>2402</v>
      </c>
      <c r="K860" s="12" t="s">
        <v>1158</v>
      </c>
      <c r="N860" s="16" t="s">
        <v>206</v>
      </c>
      <c r="O860" s="16" t="s">
        <v>1435</v>
      </c>
      <c r="P860" s="12" t="s">
        <v>482</v>
      </c>
      <c r="Q860" s="16">
        <v>2023</v>
      </c>
      <c r="R860" s="16">
        <v>0</v>
      </c>
      <c r="S860" s="16">
        <v>0</v>
      </c>
      <c r="T860" s="16">
        <v>0</v>
      </c>
      <c r="V860" s="12" t="s">
        <v>204</v>
      </c>
      <c r="W860" s="12" t="s">
        <v>204</v>
      </c>
      <c r="X860" s="16">
        <v>1</v>
      </c>
      <c r="Y860" s="16">
        <v>0</v>
      </c>
      <c r="Z860" s="16">
        <v>0</v>
      </c>
      <c r="AA860" s="16">
        <f t="shared" si="153"/>
        <v>0</v>
      </c>
      <c r="AB860" s="16">
        <v>0</v>
      </c>
      <c r="AC860" s="16">
        <v>0</v>
      </c>
      <c r="AD860" s="16">
        <f t="shared" si="143"/>
        <v>0</v>
      </c>
      <c r="AE860" s="16">
        <f t="shared" si="144"/>
        <v>0</v>
      </c>
      <c r="AF860" s="16">
        <f t="shared" si="145"/>
        <v>0</v>
      </c>
      <c r="AG860" s="16">
        <f t="shared" si="146"/>
        <v>0</v>
      </c>
      <c r="AH860" s="12">
        <v>0</v>
      </c>
      <c r="AI860" s="16">
        <f t="shared" si="147"/>
        <v>0</v>
      </c>
      <c r="AJ860" s="16">
        <f t="shared" si="148"/>
        <v>0</v>
      </c>
      <c r="AK860" s="16">
        <f t="shared" si="149"/>
        <v>0</v>
      </c>
      <c r="AL860" s="16">
        <f t="shared" si="150"/>
        <v>0</v>
      </c>
      <c r="AM860" s="16">
        <f t="shared" si="151"/>
        <v>0</v>
      </c>
      <c r="AN860" s="16">
        <f t="shared" si="152"/>
        <v>0</v>
      </c>
      <c r="AO860" s="12">
        <v>0</v>
      </c>
      <c r="AP860" s="16" t="s">
        <v>207</v>
      </c>
      <c r="AQ860" s="16" t="s">
        <v>207</v>
      </c>
      <c r="AS860" s="16" t="s">
        <v>2408</v>
      </c>
      <c r="AT860" s="16" t="s">
        <v>2407</v>
      </c>
      <c r="AW860" s="16" t="s">
        <v>593</v>
      </c>
      <c r="AX860" s="16" t="s">
        <v>204</v>
      </c>
      <c r="AY860" s="16" t="s">
        <v>204</v>
      </c>
      <c r="AZ860" s="16" t="s">
        <v>204</v>
      </c>
      <c r="BA860" s="16" t="s">
        <v>204</v>
      </c>
      <c r="BB860" s="16" t="s">
        <v>204</v>
      </c>
      <c r="BC860" s="16">
        <v>0</v>
      </c>
      <c r="BE860" s="16">
        <v>0</v>
      </c>
      <c r="BF860" s="16">
        <v>0</v>
      </c>
      <c r="BG860" s="16">
        <v>0</v>
      </c>
      <c r="BH860" s="16">
        <v>0</v>
      </c>
      <c r="BI860" s="16">
        <v>0</v>
      </c>
      <c r="BJ860" s="16">
        <v>0</v>
      </c>
      <c r="BK860" s="16">
        <v>0</v>
      </c>
    </row>
    <row r="861" spans="1:63" x14ac:dyDescent="0.35">
      <c r="A861">
        <v>860</v>
      </c>
      <c r="B861" t="s">
        <v>360</v>
      </c>
      <c r="C861" t="s">
        <v>7774</v>
      </c>
      <c r="D861" s="15" t="s">
        <v>1121</v>
      </c>
      <c r="E861" s="12" t="s">
        <v>98</v>
      </c>
      <c r="G861" s="12" t="s">
        <v>588</v>
      </c>
      <c r="H861" s="12" t="s">
        <v>589</v>
      </c>
      <c r="I861" s="12" t="s">
        <v>640</v>
      </c>
      <c r="J861" s="12" t="s">
        <v>2402</v>
      </c>
      <c r="K861" s="12" t="s">
        <v>1158</v>
      </c>
      <c r="N861" s="16" t="s">
        <v>206</v>
      </c>
      <c r="O861" s="16" t="s">
        <v>1435</v>
      </c>
      <c r="P861" s="12" t="s">
        <v>482</v>
      </c>
      <c r="Q861" s="16">
        <v>2023</v>
      </c>
      <c r="R861" s="16">
        <v>0</v>
      </c>
      <c r="S861" s="16">
        <v>0</v>
      </c>
      <c r="T861" s="16">
        <v>0</v>
      </c>
      <c r="V861" s="12" t="s">
        <v>204</v>
      </c>
      <c r="W861" s="12" t="s">
        <v>204</v>
      </c>
      <c r="X861" s="16">
        <v>1</v>
      </c>
      <c r="Y861" s="16">
        <v>0</v>
      </c>
      <c r="Z861" s="16">
        <v>0</v>
      </c>
      <c r="AA861" s="16">
        <f t="shared" si="153"/>
        <v>0</v>
      </c>
      <c r="AB861" s="16">
        <v>0</v>
      </c>
      <c r="AC861" s="16">
        <v>0</v>
      </c>
      <c r="AD861" s="16">
        <f t="shared" si="143"/>
        <v>0</v>
      </c>
      <c r="AE861" s="16">
        <f t="shared" si="144"/>
        <v>0</v>
      </c>
      <c r="AF861" s="16">
        <f t="shared" si="145"/>
        <v>0</v>
      </c>
      <c r="AG861" s="16">
        <f t="shared" si="146"/>
        <v>0</v>
      </c>
      <c r="AH861" s="12">
        <v>0</v>
      </c>
      <c r="AI861" s="16">
        <f t="shared" si="147"/>
        <v>0</v>
      </c>
      <c r="AJ861" s="16">
        <f t="shared" si="148"/>
        <v>0</v>
      </c>
      <c r="AK861" s="16">
        <f t="shared" si="149"/>
        <v>0</v>
      </c>
      <c r="AL861" s="16">
        <f t="shared" si="150"/>
        <v>0</v>
      </c>
      <c r="AM861" s="16">
        <f t="shared" si="151"/>
        <v>0</v>
      </c>
      <c r="AN861" s="16">
        <f t="shared" si="152"/>
        <v>0</v>
      </c>
      <c r="AO861" s="12">
        <v>0</v>
      </c>
      <c r="AP861" s="16" t="s">
        <v>207</v>
      </c>
      <c r="AQ861" s="16" t="s">
        <v>207</v>
      </c>
      <c r="AS861" s="16" t="s">
        <v>2408</v>
      </c>
      <c r="AT861" s="16" t="s">
        <v>2407</v>
      </c>
      <c r="AW861" s="16" t="s">
        <v>593</v>
      </c>
      <c r="AX861" s="16" t="s">
        <v>204</v>
      </c>
      <c r="AY861" s="16" t="s">
        <v>204</v>
      </c>
      <c r="AZ861" s="16" t="s">
        <v>204</v>
      </c>
      <c r="BA861" s="16" t="s">
        <v>204</v>
      </c>
      <c r="BB861" s="16" t="s">
        <v>204</v>
      </c>
      <c r="BC861" s="16">
        <v>0</v>
      </c>
      <c r="BE861" s="16">
        <v>0</v>
      </c>
      <c r="BF861" s="16">
        <v>0</v>
      </c>
      <c r="BG861" s="16">
        <v>0</v>
      </c>
      <c r="BH861" s="16">
        <v>0</v>
      </c>
      <c r="BI861" s="16">
        <v>0</v>
      </c>
      <c r="BJ861" s="16">
        <v>0</v>
      </c>
      <c r="BK861" s="16">
        <v>0</v>
      </c>
    </row>
    <row r="862" spans="1:63" x14ac:dyDescent="0.35">
      <c r="A862">
        <v>861</v>
      </c>
      <c r="B862" t="s">
        <v>360</v>
      </c>
      <c r="C862" t="s">
        <v>7775</v>
      </c>
      <c r="D862" s="15" t="s">
        <v>1183</v>
      </c>
      <c r="E862" s="12" t="s">
        <v>98</v>
      </c>
      <c r="G862" s="12" t="s">
        <v>588</v>
      </c>
      <c r="H862" s="12" t="s">
        <v>589</v>
      </c>
      <c r="I862" s="12" t="s">
        <v>640</v>
      </c>
      <c r="J862" s="12" t="s">
        <v>2402</v>
      </c>
      <c r="K862" s="12" t="s">
        <v>1158</v>
      </c>
      <c r="N862" s="16" t="s">
        <v>206</v>
      </c>
      <c r="O862" s="16" t="s">
        <v>1435</v>
      </c>
      <c r="P862" s="12" t="s">
        <v>482</v>
      </c>
      <c r="Q862" s="16">
        <v>2023</v>
      </c>
      <c r="R862" s="16">
        <v>0</v>
      </c>
      <c r="S862" s="16">
        <v>0</v>
      </c>
      <c r="T862" s="16">
        <v>0</v>
      </c>
      <c r="V862" s="12" t="s">
        <v>204</v>
      </c>
      <c r="W862" s="12" t="s">
        <v>204</v>
      </c>
      <c r="X862" s="16">
        <v>1</v>
      </c>
      <c r="Y862" s="16">
        <v>0</v>
      </c>
      <c r="Z862" s="16">
        <v>0</v>
      </c>
      <c r="AA862" s="16">
        <f t="shared" si="153"/>
        <v>0</v>
      </c>
      <c r="AB862" s="16">
        <v>0</v>
      </c>
      <c r="AC862" s="16">
        <v>0</v>
      </c>
      <c r="AD862" s="16">
        <f t="shared" si="143"/>
        <v>0</v>
      </c>
      <c r="AE862" s="16">
        <f t="shared" si="144"/>
        <v>0</v>
      </c>
      <c r="AF862" s="16">
        <f t="shared" si="145"/>
        <v>0</v>
      </c>
      <c r="AG862" s="16">
        <f t="shared" si="146"/>
        <v>0</v>
      </c>
      <c r="AH862" s="12">
        <v>0</v>
      </c>
      <c r="AI862" s="16">
        <f t="shared" si="147"/>
        <v>0</v>
      </c>
      <c r="AJ862" s="16">
        <f t="shared" si="148"/>
        <v>0</v>
      </c>
      <c r="AK862" s="16">
        <f t="shared" si="149"/>
        <v>0</v>
      </c>
      <c r="AL862" s="16">
        <f t="shared" si="150"/>
        <v>0</v>
      </c>
      <c r="AM862" s="16">
        <f t="shared" si="151"/>
        <v>0</v>
      </c>
      <c r="AN862" s="16">
        <f t="shared" si="152"/>
        <v>0</v>
      </c>
      <c r="AO862" s="12">
        <v>0</v>
      </c>
      <c r="AP862" s="16" t="s">
        <v>207</v>
      </c>
      <c r="AQ862" s="16" t="s">
        <v>207</v>
      </c>
      <c r="AS862" s="16" t="s">
        <v>2408</v>
      </c>
      <c r="AT862" s="16" t="s">
        <v>2407</v>
      </c>
      <c r="AW862" s="16" t="s">
        <v>593</v>
      </c>
      <c r="AX862" s="16" t="s">
        <v>204</v>
      </c>
      <c r="AY862" s="16" t="s">
        <v>204</v>
      </c>
      <c r="AZ862" s="16" t="s">
        <v>204</v>
      </c>
      <c r="BA862" s="16" t="s">
        <v>204</v>
      </c>
      <c r="BB862" s="16" t="s">
        <v>204</v>
      </c>
      <c r="BC862" s="16">
        <v>0</v>
      </c>
      <c r="BE862" s="16">
        <v>0</v>
      </c>
      <c r="BF862" s="16">
        <v>0</v>
      </c>
      <c r="BG862" s="16">
        <v>0</v>
      </c>
      <c r="BH862" s="16">
        <v>0</v>
      </c>
      <c r="BI862" s="16">
        <v>0</v>
      </c>
      <c r="BJ862" s="16">
        <v>0</v>
      </c>
      <c r="BK862" s="16">
        <v>0</v>
      </c>
    </row>
    <row r="863" spans="1:63" x14ac:dyDescent="0.35">
      <c r="A863">
        <v>862</v>
      </c>
      <c r="B863" t="s">
        <v>360</v>
      </c>
      <c r="C863" t="s">
        <v>7776</v>
      </c>
      <c r="D863" s="15" t="s">
        <v>1428</v>
      </c>
      <c r="E863" s="12" t="s">
        <v>98</v>
      </c>
      <c r="G863" s="12" t="s">
        <v>588</v>
      </c>
      <c r="H863" s="12" t="s">
        <v>588</v>
      </c>
      <c r="I863" s="12" t="s">
        <v>640</v>
      </c>
      <c r="J863" s="12" t="s">
        <v>2402</v>
      </c>
      <c r="K863" s="12" t="s">
        <v>1158</v>
      </c>
      <c r="N863" s="16" t="s">
        <v>206</v>
      </c>
      <c r="O863" s="16" t="s">
        <v>1435</v>
      </c>
      <c r="P863" s="12" t="s">
        <v>482</v>
      </c>
      <c r="Q863" s="16">
        <v>2023</v>
      </c>
      <c r="R863" s="16">
        <v>0</v>
      </c>
      <c r="S863" s="16">
        <v>0</v>
      </c>
      <c r="T863" s="16">
        <v>0</v>
      </c>
      <c r="V863" s="12" t="s">
        <v>204</v>
      </c>
      <c r="W863" s="12" t="s">
        <v>204</v>
      </c>
      <c r="X863" s="16">
        <v>1</v>
      </c>
      <c r="Y863" s="16">
        <v>0</v>
      </c>
      <c r="Z863" s="16">
        <v>0</v>
      </c>
      <c r="AA863" s="16">
        <v>0</v>
      </c>
      <c r="AB863" s="16">
        <v>0</v>
      </c>
      <c r="AC863" s="16">
        <v>0</v>
      </c>
      <c r="AD863" s="16">
        <f t="shared" si="143"/>
        <v>0</v>
      </c>
      <c r="AE863" s="16">
        <f t="shared" si="144"/>
        <v>0</v>
      </c>
      <c r="AF863" s="16">
        <f t="shared" si="145"/>
        <v>0</v>
      </c>
      <c r="AG863" s="16">
        <f t="shared" si="146"/>
        <v>0</v>
      </c>
      <c r="AH863" s="12">
        <v>0</v>
      </c>
      <c r="AI863" s="16">
        <f t="shared" si="147"/>
        <v>0</v>
      </c>
      <c r="AJ863" s="16">
        <f t="shared" si="148"/>
        <v>0</v>
      </c>
      <c r="AK863" s="16">
        <f t="shared" si="149"/>
        <v>0</v>
      </c>
      <c r="AL863" s="16">
        <f t="shared" si="150"/>
        <v>0</v>
      </c>
      <c r="AM863" s="16">
        <f t="shared" si="151"/>
        <v>0</v>
      </c>
      <c r="AN863" s="16">
        <f t="shared" si="152"/>
        <v>0</v>
      </c>
      <c r="AO863" s="12">
        <v>0</v>
      </c>
      <c r="AP863" s="16" t="s">
        <v>207</v>
      </c>
      <c r="AQ863" s="16" t="s">
        <v>207</v>
      </c>
      <c r="AS863" s="16" t="s">
        <v>2408</v>
      </c>
      <c r="AT863" s="16" t="s">
        <v>2407</v>
      </c>
      <c r="AW863" s="16" t="s">
        <v>593</v>
      </c>
      <c r="AX863" s="16" t="s">
        <v>204</v>
      </c>
      <c r="AY863" s="16" t="s">
        <v>204</v>
      </c>
      <c r="AZ863" s="16" t="s">
        <v>204</v>
      </c>
      <c r="BA863" s="16" t="s">
        <v>204</v>
      </c>
      <c r="BB863" s="16" t="s">
        <v>204</v>
      </c>
      <c r="BC863" s="16">
        <v>0</v>
      </c>
      <c r="BE863" s="16">
        <v>0</v>
      </c>
      <c r="BF863" s="16">
        <v>0</v>
      </c>
      <c r="BG863" s="16">
        <v>0</v>
      </c>
      <c r="BH863" s="16">
        <v>0</v>
      </c>
      <c r="BI863" s="16">
        <v>0</v>
      </c>
      <c r="BJ863" s="16">
        <v>0</v>
      </c>
      <c r="BK863" s="16">
        <v>0</v>
      </c>
    </row>
    <row r="864" spans="1:63" x14ac:dyDescent="0.35">
      <c r="A864">
        <v>863</v>
      </c>
      <c r="B864" t="s">
        <v>360</v>
      </c>
      <c r="C864" t="s">
        <v>7777</v>
      </c>
      <c r="D864" s="15" t="s">
        <v>1441</v>
      </c>
      <c r="E864" s="12" t="s">
        <v>98</v>
      </c>
      <c r="G864" s="12" t="s">
        <v>588</v>
      </c>
      <c r="H864" s="12" t="s">
        <v>589</v>
      </c>
      <c r="I864" s="12" t="s">
        <v>640</v>
      </c>
      <c r="J864" s="12" t="s">
        <v>2402</v>
      </c>
      <c r="K864" s="12" t="s">
        <v>1158</v>
      </c>
      <c r="N864" s="16" t="s">
        <v>206</v>
      </c>
      <c r="O864" s="16" t="s">
        <v>1435</v>
      </c>
      <c r="P864" s="12" t="s">
        <v>482</v>
      </c>
      <c r="Q864" s="16">
        <v>2023</v>
      </c>
      <c r="R864" s="16">
        <v>0</v>
      </c>
      <c r="S864" s="16">
        <v>0</v>
      </c>
      <c r="T864" s="16">
        <v>0</v>
      </c>
      <c r="V864" s="12" t="s">
        <v>204</v>
      </c>
      <c r="W864" s="12" t="s">
        <v>204</v>
      </c>
      <c r="X864" s="16">
        <v>1</v>
      </c>
      <c r="Y864" s="16">
        <v>0</v>
      </c>
      <c r="Z864" s="16">
        <v>0</v>
      </c>
      <c r="AA864" s="16">
        <v>0</v>
      </c>
      <c r="AB864" s="16">
        <v>0</v>
      </c>
      <c r="AC864" s="16">
        <v>0</v>
      </c>
      <c r="AD864" s="16">
        <f t="shared" si="143"/>
        <v>0</v>
      </c>
      <c r="AE864" s="16">
        <f t="shared" si="144"/>
        <v>0</v>
      </c>
      <c r="AF864" s="16">
        <f t="shared" si="145"/>
        <v>0</v>
      </c>
      <c r="AG864" s="16">
        <f t="shared" si="146"/>
        <v>0</v>
      </c>
      <c r="AH864" s="12">
        <v>0</v>
      </c>
      <c r="AI864" s="16">
        <f t="shared" si="147"/>
        <v>0</v>
      </c>
      <c r="AJ864" s="16">
        <f t="shared" si="148"/>
        <v>0</v>
      </c>
      <c r="AK864" s="16">
        <f t="shared" si="149"/>
        <v>0</v>
      </c>
      <c r="AL864" s="16">
        <f t="shared" si="150"/>
        <v>0</v>
      </c>
      <c r="AM864" s="16">
        <f t="shared" si="151"/>
        <v>0</v>
      </c>
      <c r="AN864" s="16">
        <f t="shared" si="152"/>
        <v>0</v>
      </c>
      <c r="AO864" s="12">
        <v>0</v>
      </c>
      <c r="AP864" s="16" t="s">
        <v>207</v>
      </c>
      <c r="AQ864" s="16" t="s">
        <v>207</v>
      </c>
      <c r="AS864" s="16" t="s">
        <v>2408</v>
      </c>
      <c r="AT864" s="16" t="s">
        <v>2407</v>
      </c>
      <c r="AW864" s="16" t="s">
        <v>593</v>
      </c>
      <c r="AX864" s="16" t="s">
        <v>204</v>
      </c>
      <c r="AY864" s="16" t="s">
        <v>204</v>
      </c>
      <c r="AZ864" s="16" t="s">
        <v>204</v>
      </c>
      <c r="BA864" s="16" t="s">
        <v>204</v>
      </c>
      <c r="BB864" s="16" t="s">
        <v>204</v>
      </c>
      <c r="BC864" s="16">
        <v>0</v>
      </c>
      <c r="BE864" s="16">
        <v>0</v>
      </c>
      <c r="BF864" s="16">
        <v>0</v>
      </c>
      <c r="BG864" s="16">
        <v>0</v>
      </c>
      <c r="BH864" s="16">
        <v>0</v>
      </c>
      <c r="BI864" s="16">
        <v>0</v>
      </c>
      <c r="BJ864" s="16">
        <v>0</v>
      </c>
      <c r="BK864" s="16">
        <v>0</v>
      </c>
    </row>
    <row r="865" spans="1:63" x14ac:dyDescent="0.35">
      <c r="A865">
        <v>864</v>
      </c>
      <c r="B865" t="s">
        <v>360</v>
      </c>
      <c r="C865" t="s">
        <v>7778</v>
      </c>
      <c r="D865" s="15" t="s">
        <v>1442</v>
      </c>
      <c r="E865" s="12" t="s">
        <v>98</v>
      </c>
      <c r="G865" s="12" t="s">
        <v>588</v>
      </c>
      <c r="H865" s="12" t="s">
        <v>589</v>
      </c>
      <c r="I865" s="12" t="s">
        <v>640</v>
      </c>
      <c r="J865" s="12" t="s">
        <v>2402</v>
      </c>
      <c r="K865" s="12" t="s">
        <v>1158</v>
      </c>
      <c r="N865" s="16" t="s">
        <v>206</v>
      </c>
      <c r="O865" s="16" t="s">
        <v>1435</v>
      </c>
      <c r="P865" s="12" t="s">
        <v>482</v>
      </c>
      <c r="Q865" s="16">
        <v>2023</v>
      </c>
      <c r="R865" s="16">
        <v>0</v>
      </c>
      <c r="S865" s="16">
        <v>0</v>
      </c>
      <c r="T865" s="16">
        <v>0</v>
      </c>
      <c r="V865" s="12" t="s">
        <v>204</v>
      </c>
      <c r="W865" s="12" t="s">
        <v>204</v>
      </c>
      <c r="X865" s="16">
        <v>1</v>
      </c>
      <c r="Y865" s="16">
        <v>0</v>
      </c>
      <c r="Z865" s="16">
        <v>0</v>
      </c>
      <c r="AA865" s="16">
        <v>0</v>
      </c>
      <c r="AB865" s="16">
        <v>0</v>
      </c>
      <c r="AC865" s="16">
        <v>0</v>
      </c>
      <c r="AD865" s="16">
        <f t="shared" si="143"/>
        <v>0</v>
      </c>
      <c r="AE865" s="16">
        <f t="shared" si="144"/>
        <v>0</v>
      </c>
      <c r="AF865" s="16">
        <f t="shared" si="145"/>
        <v>0</v>
      </c>
      <c r="AG865" s="16">
        <f t="shared" si="146"/>
        <v>0</v>
      </c>
      <c r="AH865" s="12">
        <v>0</v>
      </c>
      <c r="AI865" s="16">
        <f t="shared" si="147"/>
        <v>0</v>
      </c>
      <c r="AJ865" s="16">
        <f t="shared" si="148"/>
        <v>0</v>
      </c>
      <c r="AK865" s="16">
        <f t="shared" si="149"/>
        <v>0</v>
      </c>
      <c r="AL865" s="16">
        <f t="shared" si="150"/>
        <v>0</v>
      </c>
      <c r="AM865" s="16">
        <f t="shared" si="151"/>
        <v>0</v>
      </c>
      <c r="AN865" s="16">
        <f t="shared" si="152"/>
        <v>0</v>
      </c>
      <c r="AO865" s="12">
        <v>0</v>
      </c>
      <c r="AP865" s="16" t="s">
        <v>207</v>
      </c>
      <c r="AQ865" s="16" t="s">
        <v>207</v>
      </c>
      <c r="AS865" s="16" t="s">
        <v>2408</v>
      </c>
      <c r="AT865" s="16" t="s">
        <v>2407</v>
      </c>
      <c r="AW865" s="16" t="s">
        <v>593</v>
      </c>
      <c r="AX865" s="16" t="s">
        <v>204</v>
      </c>
      <c r="AY865" s="16" t="s">
        <v>204</v>
      </c>
      <c r="AZ865" s="16" t="s">
        <v>204</v>
      </c>
      <c r="BA865" s="16" t="s">
        <v>204</v>
      </c>
      <c r="BB865" s="16" t="s">
        <v>204</v>
      </c>
      <c r="BC865" s="16">
        <v>0</v>
      </c>
      <c r="BE865" s="16">
        <v>0</v>
      </c>
      <c r="BF865" s="16">
        <v>0</v>
      </c>
      <c r="BG865" s="16">
        <v>0</v>
      </c>
      <c r="BH865" s="16">
        <v>0</v>
      </c>
      <c r="BI865" s="16">
        <v>0</v>
      </c>
      <c r="BJ865" s="16">
        <v>0</v>
      </c>
      <c r="BK865" s="16">
        <v>0</v>
      </c>
    </row>
    <row r="866" spans="1:63" x14ac:dyDescent="0.35">
      <c r="A866">
        <v>865</v>
      </c>
      <c r="B866" t="s">
        <v>360</v>
      </c>
      <c r="C866" t="s">
        <v>7779</v>
      </c>
      <c r="D866" s="15" t="s">
        <v>1180</v>
      </c>
      <c r="E866" s="12" t="s">
        <v>98</v>
      </c>
      <c r="G866" s="12" t="s">
        <v>588</v>
      </c>
      <c r="H866" s="12" t="s">
        <v>589</v>
      </c>
      <c r="I866" s="12" t="s">
        <v>640</v>
      </c>
      <c r="J866" s="12" t="s">
        <v>2402</v>
      </c>
      <c r="K866" s="12" t="s">
        <v>1158</v>
      </c>
      <c r="N866" s="16" t="s">
        <v>206</v>
      </c>
      <c r="O866" s="16" t="s">
        <v>1435</v>
      </c>
      <c r="P866" s="12" t="s">
        <v>482</v>
      </c>
      <c r="Q866" s="16">
        <v>2023</v>
      </c>
      <c r="R866" s="16">
        <v>0</v>
      </c>
      <c r="S866" s="16">
        <v>0</v>
      </c>
      <c r="T866" s="16">
        <v>0</v>
      </c>
      <c r="V866" s="12" t="s">
        <v>204</v>
      </c>
      <c r="W866" s="12" t="s">
        <v>204</v>
      </c>
      <c r="X866" s="16">
        <v>1</v>
      </c>
      <c r="Y866" s="16">
        <v>0</v>
      </c>
      <c r="Z866" s="16">
        <v>0</v>
      </c>
      <c r="AA866" s="16">
        <v>0</v>
      </c>
      <c r="AB866" s="16">
        <v>0</v>
      </c>
      <c r="AC866" s="16">
        <v>0</v>
      </c>
      <c r="AD866" s="16">
        <f t="shared" si="143"/>
        <v>0</v>
      </c>
      <c r="AE866" s="16">
        <f t="shared" si="144"/>
        <v>0</v>
      </c>
      <c r="AF866" s="16">
        <f t="shared" si="145"/>
        <v>0</v>
      </c>
      <c r="AG866" s="16">
        <f t="shared" si="146"/>
        <v>0</v>
      </c>
      <c r="AH866" s="12">
        <v>0</v>
      </c>
      <c r="AI866" s="16">
        <f t="shared" si="147"/>
        <v>0</v>
      </c>
      <c r="AJ866" s="16">
        <f t="shared" si="148"/>
        <v>0</v>
      </c>
      <c r="AK866" s="16">
        <f t="shared" si="149"/>
        <v>0</v>
      </c>
      <c r="AL866" s="16">
        <f t="shared" si="150"/>
        <v>0</v>
      </c>
      <c r="AM866" s="16">
        <f t="shared" si="151"/>
        <v>0</v>
      </c>
      <c r="AN866" s="16">
        <f t="shared" si="152"/>
        <v>0</v>
      </c>
      <c r="AO866" s="12">
        <v>0</v>
      </c>
      <c r="AP866" s="16" t="s">
        <v>207</v>
      </c>
      <c r="AQ866" s="16" t="s">
        <v>207</v>
      </c>
      <c r="AS866" s="16" t="s">
        <v>2408</v>
      </c>
      <c r="AT866" s="16" t="s">
        <v>2407</v>
      </c>
      <c r="AW866" s="16" t="s">
        <v>593</v>
      </c>
      <c r="AX866" s="16" t="s">
        <v>204</v>
      </c>
      <c r="AY866" s="16" t="s">
        <v>204</v>
      </c>
      <c r="AZ866" s="16" t="s">
        <v>204</v>
      </c>
      <c r="BA866" s="16" t="s">
        <v>204</v>
      </c>
      <c r="BB866" s="16" t="s">
        <v>204</v>
      </c>
      <c r="BC866" s="16">
        <v>0</v>
      </c>
      <c r="BE866" s="16">
        <v>0</v>
      </c>
      <c r="BF866" s="16">
        <v>0</v>
      </c>
      <c r="BG866" s="16">
        <v>0</v>
      </c>
      <c r="BH866" s="16">
        <v>0</v>
      </c>
      <c r="BI866" s="16">
        <v>0</v>
      </c>
      <c r="BJ866" s="16">
        <v>0</v>
      </c>
      <c r="BK866" s="16">
        <v>0</v>
      </c>
    </row>
    <row r="867" spans="1:63" x14ac:dyDescent="0.35">
      <c r="A867">
        <v>866</v>
      </c>
      <c r="B867" t="s">
        <v>360</v>
      </c>
      <c r="C867" t="s">
        <v>7780</v>
      </c>
      <c r="D867" s="15" t="s">
        <v>1443</v>
      </c>
      <c r="E867" s="12" t="s">
        <v>98</v>
      </c>
      <c r="G867" s="12" t="s">
        <v>588</v>
      </c>
      <c r="H867" s="12" t="s">
        <v>588</v>
      </c>
      <c r="I867" s="12" t="s">
        <v>640</v>
      </c>
      <c r="J867" s="12" t="s">
        <v>2402</v>
      </c>
      <c r="K867" s="12" t="s">
        <v>1158</v>
      </c>
      <c r="N867" s="16" t="s">
        <v>206</v>
      </c>
      <c r="O867" s="16" t="s">
        <v>1435</v>
      </c>
      <c r="P867" s="12" t="s">
        <v>482</v>
      </c>
      <c r="Q867" s="16">
        <v>2023</v>
      </c>
      <c r="R867" s="16">
        <v>0</v>
      </c>
      <c r="S867" s="16">
        <v>0</v>
      </c>
      <c r="T867" s="16">
        <v>0</v>
      </c>
      <c r="V867" s="12" t="s">
        <v>204</v>
      </c>
      <c r="W867" s="12" t="s">
        <v>204</v>
      </c>
      <c r="X867" s="16">
        <v>1</v>
      </c>
      <c r="Y867" s="16">
        <v>0</v>
      </c>
      <c r="Z867" s="16">
        <v>0</v>
      </c>
      <c r="AA867" s="16">
        <v>0</v>
      </c>
      <c r="AB867" s="16">
        <v>0</v>
      </c>
      <c r="AC867" s="16">
        <v>0</v>
      </c>
      <c r="AD867" s="16">
        <f t="shared" si="143"/>
        <v>0</v>
      </c>
      <c r="AE867" s="16">
        <f t="shared" si="144"/>
        <v>0</v>
      </c>
      <c r="AF867" s="16">
        <f t="shared" si="145"/>
        <v>0</v>
      </c>
      <c r="AG867" s="16">
        <f t="shared" si="146"/>
        <v>0</v>
      </c>
      <c r="AH867" s="12">
        <v>0</v>
      </c>
      <c r="AI867" s="16">
        <f t="shared" si="147"/>
        <v>0</v>
      </c>
      <c r="AJ867" s="16">
        <f t="shared" si="148"/>
        <v>0</v>
      </c>
      <c r="AK867" s="16">
        <f t="shared" si="149"/>
        <v>0</v>
      </c>
      <c r="AL867" s="16">
        <f t="shared" si="150"/>
        <v>0</v>
      </c>
      <c r="AM867" s="16">
        <f t="shared" si="151"/>
        <v>0</v>
      </c>
      <c r="AN867" s="16">
        <f t="shared" si="152"/>
        <v>0</v>
      </c>
      <c r="AO867" s="12">
        <v>0</v>
      </c>
      <c r="AP867" s="16" t="s">
        <v>207</v>
      </c>
      <c r="AQ867" s="16" t="s">
        <v>207</v>
      </c>
      <c r="AS867" s="16" t="s">
        <v>2408</v>
      </c>
      <c r="AT867" s="16" t="s">
        <v>2407</v>
      </c>
      <c r="AW867" s="16" t="s">
        <v>593</v>
      </c>
      <c r="AX867" s="16" t="s">
        <v>204</v>
      </c>
      <c r="AY867" s="16" t="s">
        <v>204</v>
      </c>
      <c r="AZ867" s="16" t="s">
        <v>204</v>
      </c>
      <c r="BA867" s="16" t="s">
        <v>204</v>
      </c>
      <c r="BB867" s="16" t="s">
        <v>204</v>
      </c>
      <c r="BC867" s="16">
        <v>0</v>
      </c>
      <c r="BE867" s="16">
        <v>0</v>
      </c>
      <c r="BF867" s="16">
        <v>0</v>
      </c>
      <c r="BG867" s="16">
        <v>0</v>
      </c>
      <c r="BH867" s="16">
        <v>0</v>
      </c>
      <c r="BI867" s="16">
        <v>0</v>
      </c>
      <c r="BJ867" s="16">
        <v>0</v>
      </c>
      <c r="BK867" s="16">
        <v>0</v>
      </c>
    </row>
    <row r="868" spans="1:63" x14ac:dyDescent="0.35">
      <c r="A868">
        <v>867</v>
      </c>
      <c r="B868" t="s">
        <v>360</v>
      </c>
      <c r="C868" t="s">
        <v>7781</v>
      </c>
      <c r="D868" s="15" t="s">
        <v>1444</v>
      </c>
      <c r="E868" s="12" t="s">
        <v>98</v>
      </c>
      <c r="G868" s="12" t="s">
        <v>588</v>
      </c>
      <c r="H868" s="12" t="s">
        <v>588</v>
      </c>
      <c r="I868" s="12" t="s">
        <v>640</v>
      </c>
      <c r="J868" s="12" t="s">
        <v>2402</v>
      </c>
      <c r="K868" s="12" t="s">
        <v>1158</v>
      </c>
      <c r="N868" s="16" t="s">
        <v>206</v>
      </c>
      <c r="O868" s="16" t="s">
        <v>1435</v>
      </c>
      <c r="P868" s="12" t="s">
        <v>482</v>
      </c>
      <c r="Q868" s="16">
        <v>2023</v>
      </c>
      <c r="R868" s="16">
        <v>0</v>
      </c>
      <c r="S868" s="16">
        <v>0</v>
      </c>
      <c r="T868" s="16">
        <v>0</v>
      </c>
      <c r="V868" s="12" t="s">
        <v>204</v>
      </c>
      <c r="W868" s="12" t="s">
        <v>204</v>
      </c>
      <c r="X868" s="16">
        <v>1</v>
      </c>
      <c r="Y868" s="16">
        <v>0</v>
      </c>
      <c r="Z868" s="16">
        <v>0</v>
      </c>
      <c r="AA868" s="16">
        <v>0</v>
      </c>
      <c r="AB868" s="16">
        <v>0</v>
      </c>
      <c r="AC868" s="16">
        <v>0</v>
      </c>
      <c r="AD868" s="16">
        <f t="shared" si="143"/>
        <v>0</v>
      </c>
      <c r="AE868" s="16">
        <f t="shared" si="144"/>
        <v>0</v>
      </c>
      <c r="AF868" s="16">
        <f t="shared" si="145"/>
        <v>0</v>
      </c>
      <c r="AG868" s="16">
        <f t="shared" si="146"/>
        <v>0</v>
      </c>
      <c r="AH868" s="12">
        <v>0</v>
      </c>
      <c r="AI868" s="16">
        <f t="shared" si="147"/>
        <v>0</v>
      </c>
      <c r="AJ868" s="16">
        <f t="shared" si="148"/>
        <v>0</v>
      </c>
      <c r="AK868" s="16">
        <f t="shared" si="149"/>
        <v>0</v>
      </c>
      <c r="AL868" s="16">
        <f t="shared" si="150"/>
        <v>0</v>
      </c>
      <c r="AM868" s="16">
        <f t="shared" si="151"/>
        <v>0</v>
      </c>
      <c r="AN868" s="16">
        <f t="shared" si="152"/>
        <v>0</v>
      </c>
      <c r="AO868" s="12">
        <v>0</v>
      </c>
      <c r="AP868" s="16" t="s">
        <v>207</v>
      </c>
      <c r="AQ868" s="16" t="s">
        <v>207</v>
      </c>
      <c r="AS868" s="16" t="s">
        <v>2408</v>
      </c>
      <c r="AT868" s="16" t="s">
        <v>2407</v>
      </c>
      <c r="AW868" s="16" t="s">
        <v>593</v>
      </c>
      <c r="AX868" s="16" t="s">
        <v>204</v>
      </c>
      <c r="AY868" s="16" t="s">
        <v>204</v>
      </c>
      <c r="AZ868" s="16" t="s">
        <v>204</v>
      </c>
      <c r="BA868" s="16" t="s">
        <v>204</v>
      </c>
      <c r="BB868" s="16" t="s">
        <v>204</v>
      </c>
      <c r="BC868" s="16">
        <v>0</v>
      </c>
      <c r="BE868" s="16">
        <v>0</v>
      </c>
      <c r="BF868" s="16">
        <v>0</v>
      </c>
      <c r="BG868" s="16">
        <v>0</v>
      </c>
      <c r="BH868" s="16">
        <v>0</v>
      </c>
      <c r="BI868" s="16">
        <v>0</v>
      </c>
      <c r="BJ868" s="16">
        <v>0</v>
      </c>
      <c r="BK868" s="16">
        <v>0</v>
      </c>
    </row>
    <row r="869" spans="1:63" x14ac:dyDescent="0.35">
      <c r="A869">
        <v>868</v>
      </c>
      <c r="B869" t="s">
        <v>360</v>
      </c>
      <c r="C869" t="s">
        <v>7782</v>
      </c>
      <c r="D869" s="15" t="s">
        <v>804</v>
      </c>
      <c r="E869" s="12" t="s">
        <v>98</v>
      </c>
      <c r="G869" s="12" t="s">
        <v>588</v>
      </c>
      <c r="H869" s="12" t="s">
        <v>589</v>
      </c>
      <c r="I869" s="12" t="s">
        <v>640</v>
      </c>
      <c r="J869" s="12" t="s">
        <v>2402</v>
      </c>
      <c r="K869" s="12" t="s">
        <v>1158</v>
      </c>
      <c r="N869" s="16" t="s">
        <v>206</v>
      </c>
      <c r="O869" s="16" t="s">
        <v>1435</v>
      </c>
      <c r="P869" s="12" t="s">
        <v>482</v>
      </c>
      <c r="Q869" s="16">
        <v>2023</v>
      </c>
      <c r="R869" s="16">
        <v>0</v>
      </c>
      <c r="S869" s="16">
        <v>0</v>
      </c>
      <c r="T869" s="16">
        <v>0</v>
      </c>
      <c r="V869" s="12" t="s">
        <v>204</v>
      </c>
      <c r="W869" s="12" t="s">
        <v>204</v>
      </c>
      <c r="X869" s="16">
        <v>1</v>
      </c>
      <c r="Y869" s="16">
        <v>0</v>
      </c>
      <c r="Z869" s="16">
        <v>0</v>
      </c>
      <c r="AA869" s="16">
        <v>0</v>
      </c>
      <c r="AB869" s="16">
        <v>0</v>
      </c>
      <c r="AC869" s="16">
        <v>0</v>
      </c>
      <c r="AD869" s="16">
        <f t="shared" si="143"/>
        <v>0</v>
      </c>
      <c r="AE869" s="16">
        <f t="shared" si="144"/>
        <v>0</v>
      </c>
      <c r="AF869" s="16">
        <f t="shared" si="145"/>
        <v>0</v>
      </c>
      <c r="AG869" s="16">
        <f t="shared" si="146"/>
        <v>0</v>
      </c>
      <c r="AH869" s="12">
        <v>0</v>
      </c>
      <c r="AI869" s="16">
        <f t="shared" si="147"/>
        <v>0</v>
      </c>
      <c r="AJ869" s="16">
        <f t="shared" si="148"/>
        <v>0</v>
      </c>
      <c r="AK869" s="16">
        <f t="shared" si="149"/>
        <v>0</v>
      </c>
      <c r="AL869" s="16">
        <f t="shared" si="150"/>
        <v>0</v>
      </c>
      <c r="AM869" s="16">
        <f t="shared" si="151"/>
        <v>0</v>
      </c>
      <c r="AN869" s="16">
        <f t="shared" si="152"/>
        <v>0</v>
      </c>
      <c r="AO869" s="12">
        <v>0</v>
      </c>
      <c r="AP869" s="16" t="s">
        <v>207</v>
      </c>
      <c r="AQ869" s="16" t="s">
        <v>207</v>
      </c>
      <c r="AS869" s="16" t="s">
        <v>2408</v>
      </c>
      <c r="AT869" s="16" t="s">
        <v>2407</v>
      </c>
      <c r="AW869" s="16" t="s">
        <v>593</v>
      </c>
      <c r="AX869" s="16" t="s">
        <v>204</v>
      </c>
      <c r="AY869" s="16" t="s">
        <v>204</v>
      </c>
      <c r="AZ869" s="16" t="s">
        <v>204</v>
      </c>
      <c r="BA869" s="16" t="s">
        <v>204</v>
      </c>
      <c r="BB869" s="16" t="s">
        <v>204</v>
      </c>
      <c r="BC869" s="16">
        <v>0</v>
      </c>
      <c r="BE869" s="16">
        <v>0</v>
      </c>
      <c r="BF869" s="16">
        <v>0</v>
      </c>
      <c r="BG869" s="16">
        <v>0</v>
      </c>
      <c r="BH869" s="16">
        <v>0</v>
      </c>
      <c r="BI869" s="16">
        <v>0</v>
      </c>
      <c r="BJ869" s="16">
        <v>0</v>
      </c>
      <c r="BK869" s="16">
        <v>0</v>
      </c>
    </row>
    <row r="870" spans="1:63" x14ac:dyDescent="0.35">
      <c r="A870">
        <v>869</v>
      </c>
      <c r="B870" t="s">
        <v>360</v>
      </c>
      <c r="C870" t="s">
        <v>7783</v>
      </c>
      <c r="D870" s="15" t="s">
        <v>1445</v>
      </c>
      <c r="E870" s="12" t="s">
        <v>98</v>
      </c>
      <c r="G870" s="12" t="s">
        <v>588</v>
      </c>
      <c r="H870" s="12" t="s">
        <v>588</v>
      </c>
      <c r="I870" s="12" t="s">
        <v>640</v>
      </c>
      <c r="J870" s="12" t="s">
        <v>2402</v>
      </c>
      <c r="K870" s="12" t="s">
        <v>1158</v>
      </c>
      <c r="N870" s="16" t="s">
        <v>206</v>
      </c>
      <c r="O870" s="16" t="s">
        <v>1435</v>
      </c>
      <c r="P870" s="12" t="s">
        <v>482</v>
      </c>
      <c r="Q870" s="16">
        <v>2023</v>
      </c>
      <c r="R870" s="16">
        <v>0</v>
      </c>
      <c r="S870" s="16">
        <v>0</v>
      </c>
      <c r="T870" s="16">
        <v>0</v>
      </c>
      <c r="V870" s="12" t="s">
        <v>204</v>
      </c>
      <c r="W870" s="12" t="s">
        <v>204</v>
      </c>
      <c r="X870" s="16">
        <v>1</v>
      </c>
      <c r="Y870" s="16">
        <v>0</v>
      </c>
      <c r="Z870" s="16">
        <v>0</v>
      </c>
      <c r="AA870" s="16">
        <v>0</v>
      </c>
      <c r="AB870" s="16">
        <v>0</v>
      </c>
      <c r="AC870" s="16">
        <v>0</v>
      </c>
      <c r="AD870" s="16">
        <f t="shared" si="143"/>
        <v>0</v>
      </c>
      <c r="AE870" s="16">
        <f t="shared" si="144"/>
        <v>0</v>
      </c>
      <c r="AF870" s="16">
        <f t="shared" si="145"/>
        <v>0</v>
      </c>
      <c r="AG870" s="16">
        <f t="shared" si="146"/>
        <v>0</v>
      </c>
      <c r="AH870" s="12">
        <v>0</v>
      </c>
      <c r="AI870" s="16">
        <f t="shared" si="147"/>
        <v>0</v>
      </c>
      <c r="AJ870" s="16">
        <f t="shared" si="148"/>
        <v>0</v>
      </c>
      <c r="AK870" s="16">
        <f t="shared" si="149"/>
        <v>0</v>
      </c>
      <c r="AL870" s="16">
        <f t="shared" si="150"/>
        <v>0</v>
      </c>
      <c r="AM870" s="16">
        <f t="shared" si="151"/>
        <v>0</v>
      </c>
      <c r="AN870" s="16">
        <f t="shared" si="152"/>
        <v>0</v>
      </c>
      <c r="AO870" s="12">
        <v>0</v>
      </c>
      <c r="AP870" s="16" t="s">
        <v>207</v>
      </c>
      <c r="AQ870" s="16" t="s">
        <v>207</v>
      </c>
      <c r="AS870" s="16" t="s">
        <v>2408</v>
      </c>
      <c r="AT870" s="16" t="s">
        <v>2407</v>
      </c>
      <c r="AW870" s="16" t="s">
        <v>593</v>
      </c>
      <c r="AX870" s="16" t="s">
        <v>204</v>
      </c>
      <c r="AY870" s="16" t="s">
        <v>204</v>
      </c>
      <c r="AZ870" s="16" t="s">
        <v>204</v>
      </c>
      <c r="BA870" s="16" t="s">
        <v>204</v>
      </c>
      <c r="BB870" s="16" t="s">
        <v>204</v>
      </c>
      <c r="BC870" s="16">
        <v>0</v>
      </c>
      <c r="BE870" s="16">
        <v>0</v>
      </c>
      <c r="BF870" s="16">
        <v>0</v>
      </c>
      <c r="BG870" s="16">
        <v>0</v>
      </c>
      <c r="BH870" s="16">
        <v>0</v>
      </c>
      <c r="BI870" s="16">
        <v>0</v>
      </c>
      <c r="BJ870" s="16">
        <v>0</v>
      </c>
      <c r="BK870" s="16">
        <v>0</v>
      </c>
    </row>
    <row r="871" spans="1:63" x14ac:dyDescent="0.35">
      <c r="A871">
        <v>870</v>
      </c>
      <c r="B871" t="s">
        <v>360</v>
      </c>
      <c r="C871" t="s">
        <v>7784</v>
      </c>
      <c r="D871" s="15" t="s">
        <v>1446</v>
      </c>
      <c r="E871" s="12" t="s">
        <v>93</v>
      </c>
      <c r="G871" s="12" t="s">
        <v>588</v>
      </c>
      <c r="H871" s="12" t="s">
        <v>589</v>
      </c>
      <c r="I871" s="12" t="s">
        <v>640</v>
      </c>
      <c r="J871" s="12" t="s">
        <v>2402</v>
      </c>
      <c r="K871" s="12" t="s">
        <v>1158</v>
      </c>
      <c r="N871" s="16" t="s">
        <v>206</v>
      </c>
      <c r="O871" s="16" t="s">
        <v>1435</v>
      </c>
      <c r="P871" s="12" t="s">
        <v>482</v>
      </c>
      <c r="Q871" s="16">
        <v>2023</v>
      </c>
      <c r="R871" s="16">
        <v>0</v>
      </c>
      <c r="S871" s="16">
        <v>0</v>
      </c>
      <c r="T871" s="16">
        <v>0</v>
      </c>
      <c r="V871" s="12" t="s">
        <v>204</v>
      </c>
      <c r="W871" s="12" t="s">
        <v>204</v>
      </c>
      <c r="X871" s="16">
        <v>1</v>
      </c>
      <c r="Y871" s="16">
        <v>0</v>
      </c>
      <c r="Z871" s="16">
        <v>0</v>
      </c>
      <c r="AA871" s="16">
        <v>0</v>
      </c>
      <c r="AB871" s="16">
        <v>0</v>
      </c>
      <c r="AC871" s="16">
        <v>0</v>
      </c>
      <c r="AD871" s="16">
        <f t="shared" si="143"/>
        <v>0</v>
      </c>
      <c r="AE871" s="16">
        <f t="shared" si="144"/>
        <v>0</v>
      </c>
      <c r="AF871" s="16">
        <f t="shared" si="145"/>
        <v>0</v>
      </c>
      <c r="AG871" s="16">
        <f t="shared" si="146"/>
        <v>0</v>
      </c>
      <c r="AH871" s="12">
        <v>0</v>
      </c>
      <c r="AI871" s="16">
        <f t="shared" si="147"/>
        <v>0</v>
      </c>
      <c r="AJ871" s="16">
        <f t="shared" si="148"/>
        <v>0</v>
      </c>
      <c r="AK871" s="16">
        <f t="shared" si="149"/>
        <v>0</v>
      </c>
      <c r="AL871" s="16">
        <f t="shared" si="150"/>
        <v>0</v>
      </c>
      <c r="AM871" s="16">
        <f t="shared" si="151"/>
        <v>0</v>
      </c>
      <c r="AN871" s="16">
        <f t="shared" si="152"/>
        <v>0</v>
      </c>
      <c r="AO871" s="12">
        <v>0</v>
      </c>
      <c r="AP871" s="16" t="s">
        <v>207</v>
      </c>
      <c r="AQ871" s="16" t="s">
        <v>207</v>
      </c>
      <c r="AS871" s="16" t="s">
        <v>2408</v>
      </c>
      <c r="AT871" s="16" t="s">
        <v>2407</v>
      </c>
      <c r="AW871" s="16" t="s">
        <v>593</v>
      </c>
      <c r="AX871" s="16" t="s">
        <v>204</v>
      </c>
      <c r="AY871" s="16" t="s">
        <v>204</v>
      </c>
      <c r="AZ871" s="16" t="s">
        <v>204</v>
      </c>
      <c r="BA871" s="16" t="s">
        <v>204</v>
      </c>
      <c r="BB871" s="16" t="s">
        <v>204</v>
      </c>
      <c r="BC871" s="16">
        <v>0</v>
      </c>
      <c r="BE871" s="16">
        <v>0</v>
      </c>
      <c r="BF871" s="16">
        <v>0</v>
      </c>
      <c r="BG871" s="16">
        <v>0</v>
      </c>
      <c r="BH871" s="16">
        <v>0</v>
      </c>
      <c r="BI871" s="16">
        <v>0</v>
      </c>
      <c r="BJ871" s="16">
        <v>0</v>
      </c>
      <c r="BK871" s="16">
        <v>0</v>
      </c>
    </row>
    <row r="872" spans="1:63" x14ac:dyDescent="0.35">
      <c r="A872">
        <v>871</v>
      </c>
      <c r="B872" t="s">
        <v>360</v>
      </c>
      <c r="C872" t="s">
        <v>7785</v>
      </c>
      <c r="D872" s="15" t="s">
        <v>1447</v>
      </c>
      <c r="E872" s="12" t="s">
        <v>98</v>
      </c>
      <c r="G872" s="12" t="s">
        <v>588</v>
      </c>
      <c r="H872" s="12" t="s">
        <v>589</v>
      </c>
      <c r="I872" s="12" t="s">
        <v>640</v>
      </c>
      <c r="J872" s="12" t="s">
        <v>2402</v>
      </c>
      <c r="K872" s="12" t="s">
        <v>1158</v>
      </c>
      <c r="N872" s="16" t="s">
        <v>206</v>
      </c>
      <c r="O872" s="16" t="s">
        <v>1435</v>
      </c>
      <c r="P872" s="12" t="s">
        <v>482</v>
      </c>
      <c r="Q872" s="16">
        <v>2023</v>
      </c>
      <c r="R872" s="16">
        <v>0</v>
      </c>
      <c r="S872" s="16">
        <v>0</v>
      </c>
      <c r="T872" s="16">
        <v>0</v>
      </c>
      <c r="V872" s="12" t="s">
        <v>204</v>
      </c>
      <c r="W872" s="12" t="s">
        <v>204</v>
      </c>
      <c r="X872" s="16">
        <v>1</v>
      </c>
      <c r="Y872" s="16">
        <v>0</v>
      </c>
      <c r="Z872" s="16">
        <v>0</v>
      </c>
      <c r="AA872" s="16">
        <v>0</v>
      </c>
      <c r="AB872" s="16">
        <v>0</v>
      </c>
      <c r="AC872" s="16">
        <v>0</v>
      </c>
      <c r="AD872" s="16">
        <f t="shared" si="143"/>
        <v>0</v>
      </c>
      <c r="AE872" s="16">
        <f t="shared" si="144"/>
        <v>0</v>
      </c>
      <c r="AF872" s="16">
        <f t="shared" si="145"/>
        <v>0</v>
      </c>
      <c r="AG872" s="16">
        <f t="shared" si="146"/>
        <v>0</v>
      </c>
      <c r="AH872" s="12">
        <v>0</v>
      </c>
      <c r="AI872" s="16">
        <f t="shared" si="147"/>
        <v>0</v>
      </c>
      <c r="AJ872" s="16">
        <f t="shared" si="148"/>
        <v>0</v>
      </c>
      <c r="AK872" s="16">
        <f t="shared" si="149"/>
        <v>0</v>
      </c>
      <c r="AL872" s="16">
        <f t="shared" si="150"/>
        <v>0</v>
      </c>
      <c r="AM872" s="16">
        <f t="shared" si="151"/>
        <v>0</v>
      </c>
      <c r="AN872" s="16">
        <f t="shared" si="152"/>
        <v>0</v>
      </c>
      <c r="AO872" s="12">
        <v>0</v>
      </c>
      <c r="AP872" s="16" t="s">
        <v>207</v>
      </c>
      <c r="AQ872" s="16" t="s">
        <v>207</v>
      </c>
      <c r="AS872" s="16" t="s">
        <v>2408</v>
      </c>
      <c r="AT872" s="16" t="s">
        <v>2407</v>
      </c>
      <c r="AW872" s="16" t="s">
        <v>593</v>
      </c>
      <c r="AX872" s="16" t="s">
        <v>204</v>
      </c>
      <c r="AY872" s="16" t="s">
        <v>204</v>
      </c>
      <c r="AZ872" s="16" t="s">
        <v>204</v>
      </c>
      <c r="BA872" s="16" t="s">
        <v>204</v>
      </c>
      <c r="BB872" s="16" t="s">
        <v>204</v>
      </c>
      <c r="BC872" s="16">
        <v>0</v>
      </c>
      <c r="BE872" s="16">
        <v>0</v>
      </c>
      <c r="BF872" s="16">
        <v>0</v>
      </c>
      <c r="BG872" s="16">
        <v>0</v>
      </c>
      <c r="BH872" s="16">
        <v>0</v>
      </c>
      <c r="BI872" s="16">
        <v>0</v>
      </c>
      <c r="BJ872" s="16">
        <v>0</v>
      </c>
      <c r="BK872" s="16">
        <v>0</v>
      </c>
    </row>
    <row r="873" spans="1:63" x14ac:dyDescent="0.35">
      <c r="A873">
        <v>872</v>
      </c>
      <c r="B873" t="s">
        <v>360</v>
      </c>
      <c r="C873" t="s">
        <v>7786</v>
      </c>
      <c r="D873" s="15" t="s">
        <v>1448</v>
      </c>
      <c r="E873" s="12" t="s">
        <v>98</v>
      </c>
      <c r="G873" s="12" t="s">
        <v>588</v>
      </c>
      <c r="H873" s="12" t="s">
        <v>588</v>
      </c>
      <c r="I873" s="12" t="s">
        <v>640</v>
      </c>
      <c r="J873" s="12" t="s">
        <v>2402</v>
      </c>
      <c r="K873" s="12" t="s">
        <v>1158</v>
      </c>
      <c r="N873" s="16" t="s">
        <v>206</v>
      </c>
      <c r="O873" s="16" t="s">
        <v>1435</v>
      </c>
      <c r="P873" s="12" t="s">
        <v>482</v>
      </c>
      <c r="Q873" s="16">
        <v>2023</v>
      </c>
      <c r="R873" s="16">
        <v>0</v>
      </c>
      <c r="S873" s="16">
        <v>0</v>
      </c>
      <c r="T873" s="16">
        <v>0</v>
      </c>
      <c r="V873" s="12" t="s">
        <v>204</v>
      </c>
      <c r="W873" s="12" t="s">
        <v>204</v>
      </c>
      <c r="X873" s="16">
        <v>1</v>
      </c>
      <c r="Y873" s="16">
        <v>0</v>
      </c>
      <c r="Z873" s="16">
        <v>0</v>
      </c>
      <c r="AA873" s="16">
        <v>0</v>
      </c>
      <c r="AB873" s="16">
        <v>0</v>
      </c>
      <c r="AC873" s="16">
        <v>0</v>
      </c>
      <c r="AD873" s="16">
        <f t="shared" si="143"/>
        <v>0</v>
      </c>
      <c r="AE873" s="16">
        <f t="shared" si="144"/>
        <v>0</v>
      </c>
      <c r="AF873" s="16">
        <f t="shared" si="145"/>
        <v>0</v>
      </c>
      <c r="AG873" s="16">
        <f t="shared" si="146"/>
        <v>0</v>
      </c>
      <c r="AH873" s="12">
        <v>0</v>
      </c>
      <c r="AI873" s="16">
        <f t="shared" si="147"/>
        <v>0</v>
      </c>
      <c r="AJ873" s="16">
        <f t="shared" si="148"/>
        <v>0</v>
      </c>
      <c r="AK873" s="16">
        <f t="shared" si="149"/>
        <v>0</v>
      </c>
      <c r="AL873" s="16">
        <f t="shared" si="150"/>
        <v>0</v>
      </c>
      <c r="AM873" s="16">
        <f t="shared" si="151"/>
        <v>0</v>
      </c>
      <c r="AN873" s="16">
        <f t="shared" si="152"/>
        <v>0</v>
      </c>
      <c r="AO873" s="12">
        <v>0</v>
      </c>
      <c r="AP873" s="16" t="s">
        <v>207</v>
      </c>
      <c r="AQ873" s="16" t="s">
        <v>207</v>
      </c>
      <c r="AS873" s="16" t="s">
        <v>2408</v>
      </c>
      <c r="AT873" s="16" t="s">
        <v>2407</v>
      </c>
      <c r="AW873" s="16" t="s">
        <v>593</v>
      </c>
      <c r="AX873" s="16" t="s">
        <v>204</v>
      </c>
      <c r="AY873" s="16" t="s">
        <v>204</v>
      </c>
      <c r="AZ873" s="16" t="s">
        <v>204</v>
      </c>
      <c r="BA873" s="16" t="s">
        <v>204</v>
      </c>
      <c r="BB873" s="16" t="s">
        <v>204</v>
      </c>
      <c r="BC873" s="16">
        <v>0</v>
      </c>
      <c r="BE873" s="16">
        <v>0</v>
      </c>
      <c r="BF873" s="16">
        <v>0</v>
      </c>
      <c r="BG873" s="16">
        <v>0</v>
      </c>
      <c r="BH873" s="16">
        <v>0</v>
      </c>
      <c r="BI873" s="16">
        <v>0</v>
      </c>
      <c r="BJ873" s="16">
        <v>0</v>
      </c>
      <c r="BK873" s="16">
        <v>0</v>
      </c>
    </row>
    <row r="874" spans="1:63" x14ac:dyDescent="0.35">
      <c r="A874">
        <v>873</v>
      </c>
      <c r="B874" t="s">
        <v>360</v>
      </c>
      <c r="C874" t="s">
        <v>7787</v>
      </c>
      <c r="D874" s="15" t="s">
        <v>1449</v>
      </c>
      <c r="E874" s="12" t="s">
        <v>98</v>
      </c>
      <c r="G874" s="12" t="s">
        <v>588</v>
      </c>
      <c r="H874" s="12" t="s">
        <v>589</v>
      </c>
      <c r="I874" s="12" t="s">
        <v>640</v>
      </c>
      <c r="J874" s="12" t="s">
        <v>2402</v>
      </c>
      <c r="K874" s="12" t="s">
        <v>1158</v>
      </c>
      <c r="N874" s="16" t="s">
        <v>206</v>
      </c>
      <c r="O874" s="16" t="s">
        <v>1435</v>
      </c>
      <c r="P874" s="12" t="s">
        <v>482</v>
      </c>
      <c r="Q874" s="16">
        <v>2023</v>
      </c>
      <c r="R874" s="16">
        <v>0</v>
      </c>
      <c r="S874" s="16">
        <v>0</v>
      </c>
      <c r="T874" s="16">
        <v>0</v>
      </c>
      <c r="V874" s="12" t="s">
        <v>204</v>
      </c>
      <c r="W874" s="12" t="s">
        <v>204</v>
      </c>
      <c r="X874" s="16">
        <v>1</v>
      </c>
      <c r="Y874" s="16">
        <v>0</v>
      </c>
      <c r="Z874" s="16">
        <v>0</v>
      </c>
      <c r="AA874" s="16">
        <v>0</v>
      </c>
      <c r="AB874" s="16">
        <v>0</v>
      </c>
      <c r="AC874" s="16">
        <v>0</v>
      </c>
      <c r="AD874" s="16">
        <f t="shared" si="143"/>
        <v>0</v>
      </c>
      <c r="AE874" s="16">
        <f t="shared" si="144"/>
        <v>0</v>
      </c>
      <c r="AF874" s="16">
        <f t="shared" si="145"/>
        <v>0</v>
      </c>
      <c r="AG874" s="16">
        <f t="shared" si="146"/>
        <v>0</v>
      </c>
      <c r="AH874" s="12">
        <v>0</v>
      </c>
      <c r="AI874" s="16">
        <f t="shared" si="147"/>
        <v>0</v>
      </c>
      <c r="AJ874" s="16">
        <f t="shared" si="148"/>
        <v>0</v>
      </c>
      <c r="AK874" s="16">
        <f t="shared" si="149"/>
        <v>0</v>
      </c>
      <c r="AL874" s="16">
        <f t="shared" si="150"/>
        <v>0</v>
      </c>
      <c r="AM874" s="16">
        <f t="shared" si="151"/>
        <v>0</v>
      </c>
      <c r="AN874" s="16">
        <f t="shared" si="152"/>
        <v>0</v>
      </c>
      <c r="AO874" s="12">
        <v>0</v>
      </c>
      <c r="AP874" s="16" t="s">
        <v>207</v>
      </c>
      <c r="AQ874" s="16" t="s">
        <v>207</v>
      </c>
      <c r="AS874" s="16" t="s">
        <v>2408</v>
      </c>
      <c r="AT874" s="16" t="s">
        <v>2407</v>
      </c>
      <c r="AW874" s="16" t="s">
        <v>593</v>
      </c>
      <c r="AX874" s="16" t="s">
        <v>204</v>
      </c>
      <c r="AY874" s="16" t="s">
        <v>204</v>
      </c>
      <c r="AZ874" s="16" t="s">
        <v>204</v>
      </c>
      <c r="BA874" s="16" t="s">
        <v>204</v>
      </c>
      <c r="BB874" s="16" t="s">
        <v>204</v>
      </c>
      <c r="BC874" s="16">
        <v>0</v>
      </c>
      <c r="BE874" s="16">
        <v>0</v>
      </c>
      <c r="BF874" s="16">
        <v>0</v>
      </c>
      <c r="BG874" s="16">
        <v>0</v>
      </c>
      <c r="BH874" s="16">
        <v>0</v>
      </c>
      <c r="BI874" s="16">
        <v>0</v>
      </c>
      <c r="BJ874" s="16">
        <v>0</v>
      </c>
      <c r="BK874" s="16">
        <v>0</v>
      </c>
    </row>
    <row r="875" spans="1:63" x14ac:dyDescent="0.35">
      <c r="A875">
        <v>874</v>
      </c>
      <c r="B875" t="s">
        <v>360</v>
      </c>
      <c r="C875" t="s">
        <v>7788</v>
      </c>
      <c r="D875" s="15" t="s">
        <v>1177</v>
      </c>
      <c r="E875" s="12" t="s">
        <v>93</v>
      </c>
      <c r="G875" s="12" t="s">
        <v>588</v>
      </c>
      <c r="H875" s="12" t="s">
        <v>589</v>
      </c>
      <c r="I875" s="12" t="s">
        <v>640</v>
      </c>
      <c r="J875" s="12" t="s">
        <v>2402</v>
      </c>
      <c r="K875" s="12" t="s">
        <v>1158</v>
      </c>
      <c r="N875" s="16" t="s">
        <v>206</v>
      </c>
      <c r="O875" s="16" t="s">
        <v>1435</v>
      </c>
      <c r="P875" s="12" t="s">
        <v>482</v>
      </c>
      <c r="Q875" s="16">
        <v>2023</v>
      </c>
      <c r="R875" s="16">
        <v>0</v>
      </c>
      <c r="S875" s="16">
        <v>0</v>
      </c>
      <c r="T875" s="16">
        <v>0</v>
      </c>
      <c r="V875" s="12" t="s">
        <v>204</v>
      </c>
      <c r="W875" s="12" t="s">
        <v>204</v>
      </c>
      <c r="X875" s="16">
        <v>1</v>
      </c>
      <c r="Y875" s="16">
        <v>0</v>
      </c>
      <c r="Z875" s="16">
        <v>0</v>
      </c>
      <c r="AA875" s="16">
        <v>0</v>
      </c>
      <c r="AB875" s="16">
        <v>0</v>
      </c>
      <c r="AC875" s="16">
        <v>0</v>
      </c>
      <c r="AD875" s="16">
        <f t="shared" si="143"/>
        <v>0</v>
      </c>
      <c r="AE875" s="16">
        <f t="shared" si="144"/>
        <v>0</v>
      </c>
      <c r="AF875" s="16">
        <f t="shared" si="145"/>
        <v>0</v>
      </c>
      <c r="AG875" s="16">
        <f t="shared" si="146"/>
        <v>0</v>
      </c>
      <c r="AH875" s="12">
        <v>0</v>
      </c>
      <c r="AI875" s="16">
        <f t="shared" si="147"/>
        <v>0</v>
      </c>
      <c r="AJ875" s="16">
        <f t="shared" si="148"/>
        <v>0</v>
      </c>
      <c r="AK875" s="16">
        <f t="shared" si="149"/>
        <v>0</v>
      </c>
      <c r="AL875" s="16">
        <f t="shared" si="150"/>
        <v>0</v>
      </c>
      <c r="AM875" s="16">
        <f t="shared" si="151"/>
        <v>0</v>
      </c>
      <c r="AN875" s="16">
        <f t="shared" si="152"/>
        <v>0</v>
      </c>
      <c r="AO875" s="12">
        <v>0</v>
      </c>
      <c r="AP875" s="16" t="s">
        <v>207</v>
      </c>
      <c r="AQ875" s="16" t="s">
        <v>207</v>
      </c>
      <c r="AS875" s="16" t="s">
        <v>2408</v>
      </c>
      <c r="AT875" s="16" t="s">
        <v>2407</v>
      </c>
      <c r="AW875" s="16" t="s">
        <v>593</v>
      </c>
      <c r="AX875" s="16" t="s">
        <v>204</v>
      </c>
      <c r="AY875" s="16" t="s">
        <v>204</v>
      </c>
      <c r="AZ875" s="16" t="s">
        <v>204</v>
      </c>
      <c r="BA875" s="16" t="s">
        <v>204</v>
      </c>
      <c r="BB875" s="16" t="s">
        <v>204</v>
      </c>
      <c r="BC875" s="16">
        <v>0</v>
      </c>
      <c r="BE875" s="16">
        <v>0</v>
      </c>
      <c r="BF875" s="16">
        <v>0</v>
      </c>
      <c r="BG875" s="16">
        <v>0</v>
      </c>
      <c r="BH875" s="16">
        <v>0</v>
      </c>
      <c r="BI875" s="16">
        <v>0</v>
      </c>
      <c r="BJ875" s="16">
        <v>0</v>
      </c>
      <c r="BK875" s="16">
        <v>0</v>
      </c>
    </row>
    <row r="876" spans="1:63" x14ac:dyDescent="0.35">
      <c r="A876">
        <v>875</v>
      </c>
      <c r="B876" t="s">
        <v>360</v>
      </c>
      <c r="C876" t="s">
        <v>7789</v>
      </c>
      <c r="D876" s="15" t="s">
        <v>664</v>
      </c>
      <c r="E876" s="12" t="s">
        <v>98</v>
      </c>
      <c r="G876" s="12" t="s">
        <v>588</v>
      </c>
      <c r="H876" s="12" t="s">
        <v>589</v>
      </c>
      <c r="I876" s="12" t="s">
        <v>640</v>
      </c>
      <c r="J876" s="12" t="s">
        <v>2402</v>
      </c>
      <c r="K876" s="12" t="s">
        <v>1158</v>
      </c>
      <c r="N876" s="16" t="s">
        <v>206</v>
      </c>
      <c r="O876" s="16" t="s">
        <v>1435</v>
      </c>
      <c r="P876" s="12" t="s">
        <v>482</v>
      </c>
      <c r="Q876" s="16">
        <v>2023</v>
      </c>
      <c r="R876" s="16">
        <v>0</v>
      </c>
      <c r="S876" s="16">
        <v>0</v>
      </c>
      <c r="T876" s="16">
        <v>0</v>
      </c>
      <c r="V876" s="12" t="s">
        <v>204</v>
      </c>
      <c r="W876" s="12" t="s">
        <v>204</v>
      </c>
      <c r="X876" s="16">
        <v>1</v>
      </c>
      <c r="Y876" s="16">
        <v>0</v>
      </c>
      <c r="Z876" s="16">
        <v>0</v>
      </c>
      <c r="AA876" s="16">
        <v>0</v>
      </c>
      <c r="AB876" s="16">
        <v>0</v>
      </c>
      <c r="AC876" s="16">
        <v>0</v>
      </c>
      <c r="AD876" s="16">
        <f t="shared" si="143"/>
        <v>0</v>
      </c>
      <c r="AE876" s="16">
        <f t="shared" si="144"/>
        <v>0</v>
      </c>
      <c r="AF876" s="16">
        <f t="shared" si="145"/>
        <v>0</v>
      </c>
      <c r="AG876" s="16">
        <f t="shared" si="146"/>
        <v>0</v>
      </c>
      <c r="AH876" s="12">
        <v>0</v>
      </c>
      <c r="AI876" s="16">
        <f t="shared" si="147"/>
        <v>0</v>
      </c>
      <c r="AJ876" s="16">
        <f t="shared" si="148"/>
        <v>0</v>
      </c>
      <c r="AK876" s="16">
        <f t="shared" si="149"/>
        <v>0</v>
      </c>
      <c r="AL876" s="16">
        <f t="shared" si="150"/>
        <v>0</v>
      </c>
      <c r="AM876" s="16">
        <f t="shared" si="151"/>
        <v>0</v>
      </c>
      <c r="AN876" s="16">
        <f t="shared" si="152"/>
        <v>0</v>
      </c>
      <c r="AO876" s="12">
        <v>0</v>
      </c>
      <c r="AP876" s="16" t="s">
        <v>207</v>
      </c>
      <c r="AQ876" s="16" t="s">
        <v>207</v>
      </c>
      <c r="AS876" s="16" t="s">
        <v>2408</v>
      </c>
      <c r="AT876" s="16" t="s">
        <v>2407</v>
      </c>
      <c r="AW876" s="16" t="s">
        <v>593</v>
      </c>
      <c r="AX876" s="16" t="s">
        <v>204</v>
      </c>
      <c r="AY876" s="16" t="s">
        <v>204</v>
      </c>
      <c r="AZ876" s="16" t="s">
        <v>204</v>
      </c>
      <c r="BA876" s="16" t="s">
        <v>204</v>
      </c>
      <c r="BB876" s="16" t="s">
        <v>204</v>
      </c>
      <c r="BC876" s="16">
        <v>0</v>
      </c>
      <c r="BE876" s="16">
        <v>0</v>
      </c>
      <c r="BF876" s="16">
        <v>0</v>
      </c>
      <c r="BG876" s="16">
        <v>0</v>
      </c>
      <c r="BH876" s="16">
        <v>0</v>
      </c>
      <c r="BI876" s="16">
        <v>0</v>
      </c>
      <c r="BJ876" s="16">
        <v>0</v>
      </c>
      <c r="BK876" s="16">
        <v>0</v>
      </c>
    </row>
    <row r="877" spans="1:63" x14ac:dyDescent="0.35">
      <c r="A877">
        <v>876</v>
      </c>
      <c r="B877" t="s">
        <v>360</v>
      </c>
      <c r="C877" t="s">
        <v>7790</v>
      </c>
      <c r="D877" s="15" t="s">
        <v>808</v>
      </c>
      <c r="E877" s="12" t="s">
        <v>98</v>
      </c>
      <c r="G877" s="12" t="s">
        <v>588</v>
      </c>
      <c r="H877" s="12" t="s">
        <v>589</v>
      </c>
      <c r="I877" s="12" t="s">
        <v>640</v>
      </c>
      <c r="J877" s="12" t="s">
        <v>2402</v>
      </c>
      <c r="K877" s="12" t="s">
        <v>1158</v>
      </c>
      <c r="N877" s="16" t="s">
        <v>206</v>
      </c>
      <c r="O877" s="16" t="s">
        <v>1435</v>
      </c>
      <c r="P877" s="12" t="s">
        <v>482</v>
      </c>
      <c r="Q877" s="16">
        <v>2023</v>
      </c>
      <c r="R877" s="16">
        <v>0</v>
      </c>
      <c r="S877" s="16">
        <v>0</v>
      </c>
      <c r="T877" s="16">
        <v>0</v>
      </c>
      <c r="V877" s="12" t="s">
        <v>204</v>
      </c>
      <c r="W877" s="12" t="s">
        <v>204</v>
      </c>
      <c r="X877" s="16">
        <v>1</v>
      </c>
      <c r="Y877" s="16">
        <v>0</v>
      </c>
      <c r="Z877" s="16">
        <v>0</v>
      </c>
      <c r="AA877" s="16">
        <v>0</v>
      </c>
      <c r="AB877" s="16">
        <v>0</v>
      </c>
      <c r="AC877" s="16">
        <v>0</v>
      </c>
      <c r="AD877" s="16">
        <f t="shared" si="143"/>
        <v>0</v>
      </c>
      <c r="AE877" s="16">
        <f t="shared" si="144"/>
        <v>0</v>
      </c>
      <c r="AF877" s="16">
        <f t="shared" si="145"/>
        <v>0</v>
      </c>
      <c r="AG877" s="16">
        <f t="shared" si="146"/>
        <v>0</v>
      </c>
      <c r="AH877" s="12">
        <v>0</v>
      </c>
      <c r="AI877" s="16">
        <f t="shared" si="147"/>
        <v>0</v>
      </c>
      <c r="AJ877" s="16">
        <f t="shared" si="148"/>
        <v>0</v>
      </c>
      <c r="AK877" s="16">
        <f t="shared" si="149"/>
        <v>0</v>
      </c>
      <c r="AL877" s="16">
        <f t="shared" si="150"/>
        <v>0</v>
      </c>
      <c r="AM877" s="16">
        <f t="shared" si="151"/>
        <v>0</v>
      </c>
      <c r="AN877" s="16">
        <f t="shared" si="152"/>
        <v>0</v>
      </c>
      <c r="AO877" s="12">
        <v>0</v>
      </c>
      <c r="AP877" s="16" t="s">
        <v>207</v>
      </c>
      <c r="AQ877" s="16" t="s">
        <v>207</v>
      </c>
      <c r="AS877" s="16" t="s">
        <v>2408</v>
      </c>
      <c r="AT877" s="16" t="s">
        <v>2407</v>
      </c>
      <c r="AW877" s="16" t="s">
        <v>593</v>
      </c>
      <c r="AX877" s="16" t="s">
        <v>204</v>
      </c>
      <c r="AY877" s="16" t="s">
        <v>204</v>
      </c>
      <c r="AZ877" s="16" t="s">
        <v>204</v>
      </c>
      <c r="BA877" s="16" t="s">
        <v>204</v>
      </c>
      <c r="BB877" s="16" t="s">
        <v>204</v>
      </c>
      <c r="BC877" s="16">
        <v>0</v>
      </c>
      <c r="BE877" s="16">
        <v>0</v>
      </c>
      <c r="BF877" s="16">
        <v>0</v>
      </c>
      <c r="BG877" s="16">
        <v>0</v>
      </c>
      <c r="BH877" s="16">
        <v>0</v>
      </c>
      <c r="BI877" s="16">
        <v>0</v>
      </c>
      <c r="BJ877" s="16">
        <v>0</v>
      </c>
      <c r="BK877" s="16">
        <v>0</v>
      </c>
    </row>
    <row r="878" spans="1:63" x14ac:dyDescent="0.35">
      <c r="A878">
        <v>877</v>
      </c>
      <c r="B878" t="s">
        <v>360</v>
      </c>
      <c r="C878" t="s">
        <v>7791</v>
      </c>
      <c r="D878" s="15" t="s">
        <v>1450</v>
      </c>
      <c r="E878" s="12" t="s">
        <v>98</v>
      </c>
      <c r="G878" s="12" t="s">
        <v>588</v>
      </c>
      <c r="H878" s="12" t="s">
        <v>589</v>
      </c>
      <c r="I878" s="12" t="s">
        <v>640</v>
      </c>
      <c r="J878" s="12" t="s">
        <v>2402</v>
      </c>
      <c r="K878" s="12" t="s">
        <v>1158</v>
      </c>
      <c r="N878" s="16" t="s">
        <v>206</v>
      </c>
      <c r="O878" s="16" t="s">
        <v>1435</v>
      </c>
      <c r="P878" s="12" t="s">
        <v>482</v>
      </c>
      <c r="Q878" s="16">
        <v>2023</v>
      </c>
      <c r="R878" s="16">
        <v>0</v>
      </c>
      <c r="S878" s="16">
        <v>0</v>
      </c>
      <c r="T878" s="16">
        <v>0</v>
      </c>
      <c r="V878" s="12" t="s">
        <v>204</v>
      </c>
      <c r="W878" s="12" t="s">
        <v>204</v>
      </c>
      <c r="X878" s="16">
        <v>1</v>
      </c>
      <c r="Y878" s="16">
        <v>0</v>
      </c>
      <c r="Z878" s="16">
        <v>0</v>
      </c>
      <c r="AA878" s="16">
        <v>0</v>
      </c>
      <c r="AB878" s="16">
        <v>0</v>
      </c>
      <c r="AC878" s="16">
        <v>0</v>
      </c>
      <c r="AD878" s="16">
        <f t="shared" si="143"/>
        <v>0</v>
      </c>
      <c r="AE878" s="16">
        <f t="shared" si="144"/>
        <v>0</v>
      </c>
      <c r="AF878" s="16">
        <f t="shared" si="145"/>
        <v>0</v>
      </c>
      <c r="AG878" s="16">
        <f t="shared" si="146"/>
        <v>0</v>
      </c>
      <c r="AH878" s="12">
        <v>0</v>
      </c>
      <c r="AI878" s="16">
        <f t="shared" si="147"/>
        <v>0</v>
      </c>
      <c r="AJ878" s="16">
        <f t="shared" si="148"/>
        <v>0</v>
      </c>
      <c r="AK878" s="16">
        <f t="shared" si="149"/>
        <v>0</v>
      </c>
      <c r="AL878" s="16">
        <f t="shared" si="150"/>
        <v>0</v>
      </c>
      <c r="AM878" s="16">
        <f t="shared" si="151"/>
        <v>0</v>
      </c>
      <c r="AN878" s="16">
        <f t="shared" si="152"/>
        <v>0</v>
      </c>
      <c r="AO878" s="12">
        <v>0</v>
      </c>
      <c r="AP878" s="16" t="s">
        <v>207</v>
      </c>
      <c r="AQ878" s="16" t="s">
        <v>207</v>
      </c>
      <c r="AS878" s="16" t="s">
        <v>2408</v>
      </c>
      <c r="AT878" s="16" t="s">
        <v>2407</v>
      </c>
      <c r="AW878" s="16" t="s">
        <v>593</v>
      </c>
      <c r="AX878" s="16" t="s">
        <v>204</v>
      </c>
      <c r="AY878" s="16" t="s">
        <v>204</v>
      </c>
      <c r="AZ878" s="16" t="s">
        <v>204</v>
      </c>
      <c r="BA878" s="16" t="s">
        <v>204</v>
      </c>
      <c r="BB878" s="16" t="s">
        <v>204</v>
      </c>
      <c r="BC878" s="16">
        <v>0</v>
      </c>
      <c r="BE878" s="16">
        <v>0</v>
      </c>
      <c r="BF878" s="16">
        <v>0</v>
      </c>
      <c r="BG878" s="16">
        <v>0</v>
      </c>
      <c r="BH878" s="16">
        <v>0</v>
      </c>
      <c r="BI878" s="16">
        <v>0</v>
      </c>
      <c r="BJ878" s="16">
        <v>0</v>
      </c>
      <c r="BK878" s="16">
        <v>0</v>
      </c>
    </row>
    <row r="879" spans="1:63" x14ac:dyDescent="0.35">
      <c r="A879">
        <v>878</v>
      </c>
      <c r="B879" t="s">
        <v>360</v>
      </c>
      <c r="C879" t="s">
        <v>7792</v>
      </c>
      <c r="D879" s="15" t="s">
        <v>1451</v>
      </c>
      <c r="E879" s="12" t="s">
        <v>98</v>
      </c>
      <c r="G879" s="12" t="s">
        <v>588</v>
      </c>
      <c r="H879" s="12" t="s">
        <v>589</v>
      </c>
      <c r="I879" s="12" t="s">
        <v>640</v>
      </c>
      <c r="J879" s="12" t="s">
        <v>2402</v>
      </c>
      <c r="K879" s="12" t="s">
        <v>1158</v>
      </c>
      <c r="N879" s="16" t="s">
        <v>206</v>
      </c>
      <c r="O879" s="16" t="s">
        <v>1435</v>
      </c>
      <c r="P879" s="12" t="s">
        <v>482</v>
      </c>
      <c r="Q879" s="16">
        <v>2023</v>
      </c>
      <c r="R879" s="16">
        <v>0</v>
      </c>
      <c r="S879" s="16">
        <v>0</v>
      </c>
      <c r="T879" s="16">
        <v>0</v>
      </c>
      <c r="V879" s="12" t="s">
        <v>204</v>
      </c>
      <c r="W879" s="12" t="s">
        <v>204</v>
      </c>
      <c r="X879" s="16">
        <v>1</v>
      </c>
      <c r="Y879" s="16">
        <v>0</v>
      </c>
      <c r="Z879" s="16">
        <v>0</v>
      </c>
      <c r="AA879" s="16">
        <v>0</v>
      </c>
      <c r="AB879" s="16">
        <v>0</v>
      </c>
      <c r="AC879" s="16">
        <v>0</v>
      </c>
      <c r="AD879" s="16">
        <f t="shared" si="143"/>
        <v>0</v>
      </c>
      <c r="AE879" s="16">
        <f t="shared" si="144"/>
        <v>0</v>
      </c>
      <c r="AF879" s="16">
        <f t="shared" si="145"/>
        <v>0</v>
      </c>
      <c r="AG879" s="16">
        <f t="shared" si="146"/>
        <v>0</v>
      </c>
      <c r="AH879" s="12">
        <v>0</v>
      </c>
      <c r="AI879" s="16">
        <f t="shared" si="147"/>
        <v>0</v>
      </c>
      <c r="AJ879" s="16">
        <f t="shared" si="148"/>
        <v>0</v>
      </c>
      <c r="AK879" s="16">
        <f t="shared" si="149"/>
        <v>0</v>
      </c>
      <c r="AL879" s="16">
        <f t="shared" si="150"/>
        <v>0</v>
      </c>
      <c r="AM879" s="16">
        <f t="shared" si="151"/>
        <v>0</v>
      </c>
      <c r="AN879" s="16">
        <f t="shared" si="152"/>
        <v>0</v>
      </c>
      <c r="AO879" s="12">
        <v>0</v>
      </c>
      <c r="AP879" s="16" t="s">
        <v>207</v>
      </c>
      <c r="AQ879" s="16" t="s">
        <v>207</v>
      </c>
      <c r="AS879" s="16" t="s">
        <v>2408</v>
      </c>
      <c r="AT879" s="16" t="s">
        <v>2407</v>
      </c>
      <c r="AW879" s="16" t="s">
        <v>593</v>
      </c>
      <c r="AX879" s="16" t="s">
        <v>204</v>
      </c>
      <c r="AY879" s="16" t="s">
        <v>204</v>
      </c>
      <c r="AZ879" s="16" t="s">
        <v>204</v>
      </c>
      <c r="BA879" s="16" t="s">
        <v>204</v>
      </c>
      <c r="BB879" s="16" t="s">
        <v>204</v>
      </c>
      <c r="BC879" s="16">
        <v>0</v>
      </c>
      <c r="BE879" s="16">
        <v>0</v>
      </c>
      <c r="BF879" s="16">
        <v>0</v>
      </c>
      <c r="BG879" s="16">
        <v>0</v>
      </c>
      <c r="BH879" s="16">
        <v>0</v>
      </c>
      <c r="BI879" s="16">
        <v>0</v>
      </c>
      <c r="BJ879" s="16">
        <v>0</v>
      </c>
      <c r="BK879" s="16">
        <v>0</v>
      </c>
    </row>
    <row r="880" spans="1:63" x14ac:dyDescent="0.35">
      <c r="A880">
        <v>879</v>
      </c>
      <c r="B880" t="s">
        <v>360</v>
      </c>
      <c r="C880" t="s">
        <v>7793</v>
      </c>
      <c r="D880" s="15" t="s">
        <v>1763</v>
      </c>
      <c r="E880" s="12" t="s">
        <v>98</v>
      </c>
      <c r="G880" s="12" t="s">
        <v>1764</v>
      </c>
      <c r="H880" s="12" t="s">
        <v>589</v>
      </c>
      <c r="I880" s="12" t="s">
        <v>1454</v>
      </c>
      <c r="J880" s="12" t="s">
        <v>2403</v>
      </c>
      <c r="K880" s="12" t="s">
        <v>1765</v>
      </c>
      <c r="N880" s="16" t="s">
        <v>206</v>
      </c>
      <c r="O880" s="16" t="s">
        <v>1766</v>
      </c>
      <c r="P880" s="12" t="s">
        <v>482</v>
      </c>
      <c r="Q880" s="16">
        <v>2023</v>
      </c>
      <c r="R880" s="16">
        <v>0.55000000000000004</v>
      </c>
      <c r="T880" s="16">
        <v>0</v>
      </c>
      <c r="V880" s="12" t="s">
        <v>204</v>
      </c>
      <c r="W880" s="12" t="s">
        <v>204</v>
      </c>
      <c r="X880" s="16">
        <v>1</v>
      </c>
      <c r="Y880" s="16">
        <v>7</v>
      </c>
      <c r="Z880" s="16">
        <v>0.55000000000000004</v>
      </c>
      <c r="AA880" s="16">
        <v>66</v>
      </c>
      <c r="AC880" s="16" t="s">
        <v>2411</v>
      </c>
      <c r="AD880" s="16">
        <f t="shared" si="143"/>
        <v>23100</v>
      </c>
      <c r="AE880" s="16">
        <v>200</v>
      </c>
      <c r="AF880" s="16">
        <f t="shared" si="145"/>
        <v>75000</v>
      </c>
      <c r="AG880" s="16">
        <f t="shared" si="146"/>
        <v>55.000000000000007</v>
      </c>
      <c r="AH880" s="12">
        <v>0</v>
      </c>
      <c r="AI880" s="16">
        <f t="shared" si="147"/>
        <v>3.8500000000000005</v>
      </c>
      <c r="AJ880" s="16">
        <f t="shared" si="148"/>
        <v>13282.500000000002</v>
      </c>
      <c r="AK880" s="16">
        <f>Z880*500</f>
        <v>275</v>
      </c>
      <c r="AL880" s="16">
        <f t="shared" si="150"/>
        <v>2750</v>
      </c>
      <c r="AM880" s="16">
        <f>95000*Z880</f>
        <v>52250.000000000007</v>
      </c>
      <c r="AN880" s="16">
        <v>228596.50000000003</v>
      </c>
      <c r="AO880" s="12" t="s">
        <v>1486</v>
      </c>
      <c r="AP880" s="16">
        <v>0.55000000000000004</v>
      </c>
      <c r="BC880" s="16">
        <v>0.55000000000000004</v>
      </c>
      <c r="BD880" s="16">
        <f>5*BC880</f>
        <v>2.75</v>
      </c>
      <c r="BE880" s="16">
        <f>AN880/160</f>
        <v>1428.7281250000001</v>
      </c>
      <c r="BG880" s="16">
        <f>1200*BC880</f>
        <v>660</v>
      </c>
      <c r="BH880" s="16">
        <f>640*BC880</f>
        <v>352</v>
      </c>
      <c r="BI880" s="16">
        <f>BH880/80</f>
        <v>4.4000000000000004</v>
      </c>
    </row>
    <row r="881" spans="1:61" x14ac:dyDescent="0.35">
      <c r="A881">
        <v>880</v>
      </c>
      <c r="B881" t="s">
        <v>360</v>
      </c>
      <c r="C881" t="s">
        <v>7837</v>
      </c>
      <c r="D881" s="15" t="s">
        <v>1767</v>
      </c>
      <c r="E881" s="12" t="s">
        <v>98</v>
      </c>
      <c r="G881" s="12" t="s">
        <v>1764</v>
      </c>
      <c r="H881" s="12" t="s">
        <v>589</v>
      </c>
      <c r="I881" s="12" t="s">
        <v>1454</v>
      </c>
      <c r="J881" s="12" t="s">
        <v>2403</v>
      </c>
      <c r="K881" s="12" t="s">
        <v>1765</v>
      </c>
      <c r="N881" s="16" t="s">
        <v>206</v>
      </c>
      <c r="O881" s="16" t="s">
        <v>1766</v>
      </c>
      <c r="P881" s="12" t="s">
        <v>482</v>
      </c>
      <c r="Q881" s="16">
        <v>2023</v>
      </c>
      <c r="R881" s="16">
        <v>0.5</v>
      </c>
      <c r="V881" s="12" t="s">
        <v>204</v>
      </c>
      <c r="W881" s="12" t="s">
        <v>204</v>
      </c>
      <c r="X881" s="16">
        <v>1</v>
      </c>
      <c r="Y881" s="16">
        <v>8</v>
      </c>
      <c r="Z881" s="16">
        <v>0.5</v>
      </c>
      <c r="AA881" s="16">
        <v>60</v>
      </c>
      <c r="AC881" s="16" t="s">
        <v>2411</v>
      </c>
      <c r="AD881" s="16">
        <f t="shared" si="143"/>
        <v>21000</v>
      </c>
      <c r="AE881" s="16">
        <v>175</v>
      </c>
      <c r="AF881" s="16">
        <f t="shared" si="145"/>
        <v>65625</v>
      </c>
      <c r="AG881" s="16">
        <f t="shared" si="146"/>
        <v>50</v>
      </c>
      <c r="AH881" s="12">
        <v>0</v>
      </c>
      <c r="AI881" s="16">
        <f t="shared" si="147"/>
        <v>3.5</v>
      </c>
      <c r="AJ881" s="16">
        <f t="shared" si="148"/>
        <v>12075</v>
      </c>
      <c r="AK881" s="16">
        <f t="shared" ref="AK881:AK944" si="154">Z881*500</f>
        <v>250</v>
      </c>
      <c r="AL881" s="16">
        <f t="shared" si="150"/>
        <v>2500</v>
      </c>
      <c r="AM881" s="16">
        <f t="shared" ref="AM881:AM944" si="155">95000*Z881</f>
        <v>47500</v>
      </c>
      <c r="AN881" s="16">
        <v>207815</v>
      </c>
      <c r="AO881" s="12" t="s">
        <v>1486</v>
      </c>
      <c r="AP881" s="16">
        <v>0.5</v>
      </c>
      <c r="BC881" s="16">
        <v>0.5</v>
      </c>
      <c r="BD881" s="16">
        <f>5*BC881</f>
        <v>2.5</v>
      </c>
      <c r="BE881" s="16">
        <f>AN881/160</f>
        <v>1298.84375</v>
      </c>
      <c r="BG881" s="16">
        <f>1200*BC881</f>
        <v>600</v>
      </c>
      <c r="BH881" s="16">
        <f>640*BC881</f>
        <v>320</v>
      </c>
      <c r="BI881" s="16">
        <f>BH881/80</f>
        <v>4</v>
      </c>
    </row>
    <row r="882" spans="1:61" x14ac:dyDescent="0.35">
      <c r="A882">
        <v>881</v>
      </c>
      <c r="B882" t="s">
        <v>360</v>
      </c>
      <c r="C882" t="s">
        <v>7838</v>
      </c>
      <c r="D882" s="15" t="s">
        <v>1768</v>
      </c>
      <c r="E882" s="12" t="s">
        <v>93</v>
      </c>
      <c r="G882" s="12" t="s">
        <v>1764</v>
      </c>
      <c r="H882" s="12" t="s">
        <v>589</v>
      </c>
      <c r="I882" s="12" t="s">
        <v>1454</v>
      </c>
      <c r="J882" s="12" t="s">
        <v>2403</v>
      </c>
      <c r="K882" s="12" t="s">
        <v>1765</v>
      </c>
      <c r="N882" s="16" t="s">
        <v>206</v>
      </c>
      <c r="O882" s="16" t="s">
        <v>1769</v>
      </c>
      <c r="P882" s="12" t="s">
        <v>482</v>
      </c>
      <c r="Q882" s="16">
        <v>2023</v>
      </c>
      <c r="R882" s="16">
        <v>0.5</v>
      </c>
      <c r="V882" s="12" t="s">
        <v>204</v>
      </c>
      <c r="W882" s="12" t="s">
        <v>204</v>
      </c>
      <c r="X882" s="16">
        <v>1</v>
      </c>
      <c r="Y882" s="16">
        <v>6</v>
      </c>
      <c r="Z882" s="16">
        <v>0.5</v>
      </c>
      <c r="AA882" s="16">
        <v>60</v>
      </c>
      <c r="AC882" s="16" t="s">
        <v>2411</v>
      </c>
      <c r="AD882" s="16">
        <f t="shared" si="143"/>
        <v>21000</v>
      </c>
      <c r="AE882" s="16">
        <v>175</v>
      </c>
      <c r="AF882" s="16">
        <f t="shared" si="145"/>
        <v>65625</v>
      </c>
      <c r="AG882" s="16">
        <f t="shared" si="146"/>
        <v>50</v>
      </c>
      <c r="AH882" s="12">
        <v>0</v>
      </c>
      <c r="AI882" s="16">
        <f t="shared" si="147"/>
        <v>3.5</v>
      </c>
      <c r="AJ882" s="16">
        <f t="shared" si="148"/>
        <v>12075</v>
      </c>
      <c r="AK882" s="16">
        <f t="shared" si="154"/>
        <v>250</v>
      </c>
      <c r="AL882" s="16">
        <f t="shared" si="150"/>
        <v>2500</v>
      </c>
      <c r="AM882" s="16">
        <f t="shared" si="155"/>
        <v>47500</v>
      </c>
      <c r="AN882" s="16">
        <v>207815</v>
      </c>
      <c r="AO882" s="12" t="s">
        <v>1486</v>
      </c>
      <c r="AP882" s="16">
        <v>0.5</v>
      </c>
      <c r="BC882" s="16">
        <v>0.5</v>
      </c>
      <c r="BD882" s="16">
        <f t="shared" ref="BD882:BD945" si="156">5*BC882</f>
        <v>2.5</v>
      </c>
      <c r="BE882" s="16">
        <f t="shared" ref="BE882:BE945" si="157">AN882/160</f>
        <v>1298.84375</v>
      </c>
      <c r="BG882" s="16">
        <f t="shared" ref="BG882:BG945" si="158">1200*BC882</f>
        <v>600</v>
      </c>
      <c r="BH882" s="16">
        <f t="shared" ref="BH882:BH945" si="159">640*BC882</f>
        <v>320</v>
      </c>
      <c r="BI882" s="16">
        <f t="shared" ref="BI882:BI945" si="160">BH882/80</f>
        <v>4</v>
      </c>
    </row>
    <row r="883" spans="1:61" x14ac:dyDescent="0.35">
      <c r="A883">
        <v>882</v>
      </c>
      <c r="B883" t="s">
        <v>360</v>
      </c>
      <c r="C883" t="s">
        <v>7839</v>
      </c>
      <c r="D883" s="15" t="s">
        <v>651</v>
      </c>
      <c r="E883" s="12" t="s">
        <v>98</v>
      </c>
      <c r="G883" s="12" t="s">
        <v>1764</v>
      </c>
      <c r="H883" s="12" t="s">
        <v>589</v>
      </c>
      <c r="I883" s="12" t="s">
        <v>1454</v>
      </c>
      <c r="J883" s="12" t="s">
        <v>2403</v>
      </c>
      <c r="K883" s="12" t="s">
        <v>1765</v>
      </c>
      <c r="N883" s="16" t="s">
        <v>206</v>
      </c>
      <c r="O883" s="16" t="s">
        <v>1770</v>
      </c>
      <c r="P883" s="12" t="s">
        <v>482</v>
      </c>
      <c r="Q883" s="16">
        <v>2023</v>
      </c>
      <c r="R883" s="16">
        <v>0.75</v>
      </c>
      <c r="V883" s="12" t="s">
        <v>204</v>
      </c>
      <c r="W883" s="12" t="s">
        <v>204</v>
      </c>
      <c r="X883" s="16">
        <v>1</v>
      </c>
      <c r="Y883" s="16">
        <v>6</v>
      </c>
      <c r="Z883" s="16">
        <v>0.75</v>
      </c>
      <c r="AA883" s="16">
        <v>90</v>
      </c>
      <c r="AC883" s="16" t="s">
        <v>2411</v>
      </c>
      <c r="AD883" s="16">
        <f t="shared" si="143"/>
        <v>31500</v>
      </c>
      <c r="AE883" s="16">
        <v>250</v>
      </c>
      <c r="AF883" s="16">
        <f t="shared" si="145"/>
        <v>93750</v>
      </c>
      <c r="AG883" s="16">
        <f t="shared" si="146"/>
        <v>75</v>
      </c>
      <c r="AH883" s="12">
        <v>0</v>
      </c>
      <c r="AI883" s="16">
        <f t="shared" si="147"/>
        <v>5.25</v>
      </c>
      <c r="AJ883" s="16">
        <f t="shared" si="148"/>
        <v>18112.5</v>
      </c>
      <c r="AK883" s="16">
        <f t="shared" si="154"/>
        <v>375</v>
      </c>
      <c r="AL883" s="16">
        <f t="shared" si="150"/>
        <v>3750</v>
      </c>
      <c r="AM883" s="16">
        <f t="shared" si="155"/>
        <v>71250</v>
      </c>
      <c r="AN883" s="16">
        <v>311722.5</v>
      </c>
      <c r="AO883" s="12" t="s">
        <v>1486</v>
      </c>
      <c r="AP883" s="16">
        <v>0.75</v>
      </c>
      <c r="BC883" s="16">
        <v>0.75</v>
      </c>
      <c r="BD883" s="16">
        <f t="shared" si="156"/>
        <v>3.75</v>
      </c>
      <c r="BE883" s="16">
        <f t="shared" si="157"/>
        <v>1948.265625</v>
      </c>
      <c r="BG883" s="16">
        <f t="shared" si="158"/>
        <v>900</v>
      </c>
      <c r="BH883" s="16">
        <f t="shared" si="159"/>
        <v>480</v>
      </c>
      <c r="BI883" s="16">
        <f t="shared" si="160"/>
        <v>6</v>
      </c>
    </row>
    <row r="884" spans="1:61" x14ac:dyDescent="0.35">
      <c r="A884">
        <v>883</v>
      </c>
      <c r="B884" t="s">
        <v>360</v>
      </c>
      <c r="C884" t="s">
        <v>7840</v>
      </c>
      <c r="D884" s="15" t="s">
        <v>1771</v>
      </c>
      <c r="E884" s="12" t="s">
        <v>98</v>
      </c>
      <c r="G884" s="12" t="s">
        <v>1764</v>
      </c>
      <c r="H884" s="12" t="s">
        <v>589</v>
      </c>
      <c r="I884" s="12" t="s">
        <v>1454</v>
      </c>
      <c r="J884" s="12" t="s">
        <v>2403</v>
      </c>
      <c r="K884" s="12" t="s">
        <v>1765</v>
      </c>
      <c r="N884" s="16" t="s">
        <v>206</v>
      </c>
      <c r="O884" s="16" t="s">
        <v>1770</v>
      </c>
      <c r="P884" s="12" t="s">
        <v>482</v>
      </c>
      <c r="Q884" s="16">
        <v>2023</v>
      </c>
      <c r="R884" s="16">
        <v>0.87</v>
      </c>
      <c r="V884" s="12" t="s">
        <v>204</v>
      </c>
      <c r="W884" s="12" t="s">
        <v>204</v>
      </c>
      <c r="X884" s="16">
        <v>1</v>
      </c>
      <c r="Y884" s="16">
        <v>3</v>
      </c>
      <c r="Z884" s="16">
        <v>0.87</v>
      </c>
      <c r="AA884" s="16">
        <v>105</v>
      </c>
      <c r="AC884" s="16" t="s">
        <v>2411</v>
      </c>
      <c r="AD884" s="16">
        <f t="shared" si="143"/>
        <v>36750</v>
      </c>
      <c r="AE884" s="16">
        <v>300</v>
      </c>
      <c r="AF884" s="16">
        <f t="shared" si="145"/>
        <v>112500</v>
      </c>
      <c r="AG884" s="16">
        <f t="shared" si="146"/>
        <v>87</v>
      </c>
      <c r="AH884" s="12">
        <v>0</v>
      </c>
      <c r="AI884" s="16">
        <f t="shared" si="147"/>
        <v>6.09</v>
      </c>
      <c r="AJ884" s="16">
        <f t="shared" si="148"/>
        <v>21010.5</v>
      </c>
      <c r="AK884" s="16">
        <f t="shared" si="154"/>
        <v>435</v>
      </c>
      <c r="AL884" s="16">
        <f t="shared" si="150"/>
        <v>4350</v>
      </c>
      <c r="AM884" s="16">
        <f t="shared" si="155"/>
        <v>82650</v>
      </c>
      <c r="AN884" s="16">
        <v>361598.1</v>
      </c>
      <c r="AO884" s="12" t="s">
        <v>1486</v>
      </c>
      <c r="AP884" s="16">
        <v>0.87</v>
      </c>
      <c r="BC884" s="16">
        <v>0.87</v>
      </c>
      <c r="BD884" s="16">
        <f t="shared" si="156"/>
        <v>4.3499999999999996</v>
      </c>
      <c r="BE884" s="16">
        <f t="shared" si="157"/>
        <v>2259.9881249999999</v>
      </c>
      <c r="BG884" s="16">
        <f t="shared" si="158"/>
        <v>1044</v>
      </c>
      <c r="BH884" s="16">
        <f t="shared" si="159"/>
        <v>556.79999999999995</v>
      </c>
      <c r="BI884" s="16">
        <f t="shared" si="160"/>
        <v>6.9599999999999991</v>
      </c>
    </row>
    <row r="885" spans="1:61" x14ac:dyDescent="0.35">
      <c r="A885">
        <v>884</v>
      </c>
      <c r="B885" t="s">
        <v>360</v>
      </c>
      <c r="C885" t="s">
        <v>7841</v>
      </c>
      <c r="D885" s="15" t="s">
        <v>1772</v>
      </c>
      <c r="E885" s="12" t="s">
        <v>98</v>
      </c>
      <c r="G885" s="12" t="s">
        <v>1764</v>
      </c>
      <c r="H885" s="12" t="s">
        <v>589</v>
      </c>
      <c r="I885" s="12" t="s">
        <v>1454</v>
      </c>
      <c r="J885" s="12" t="s">
        <v>2403</v>
      </c>
      <c r="K885" s="12" t="s">
        <v>1765</v>
      </c>
      <c r="N885" s="16" t="s">
        <v>206</v>
      </c>
      <c r="O885" s="16" t="s">
        <v>1770</v>
      </c>
      <c r="P885" s="12" t="s">
        <v>482</v>
      </c>
      <c r="Q885" s="16">
        <v>2023</v>
      </c>
      <c r="R885" s="16">
        <v>1</v>
      </c>
      <c r="V885" s="12" t="s">
        <v>204</v>
      </c>
      <c r="W885" s="12" t="s">
        <v>204</v>
      </c>
      <c r="X885" s="16">
        <v>1</v>
      </c>
      <c r="Y885" s="16">
        <v>4</v>
      </c>
      <c r="Z885" s="16">
        <v>1</v>
      </c>
      <c r="AA885" s="16">
        <v>120</v>
      </c>
      <c r="AC885" s="16" t="s">
        <v>2411</v>
      </c>
      <c r="AD885" s="16">
        <f t="shared" si="143"/>
        <v>42000</v>
      </c>
      <c r="AE885" s="16">
        <v>350</v>
      </c>
      <c r="AF885" s="16">
        <f t="shared" si="145"/>
        <v>131250</v>
      </c>
      <c r="AG885" s="16">
        <f t="shared" si="146"/>
        <v>100</v>
      </c>
      <c r="AH885" s="12">
        <v>0</v>
      </c>
      <c r="AI885" s="16">
        <f t="shared" si="147"/>
        <v>7</v>
      </c>
      <c r="AJ885" s="16">
        <f t="shared" si="148"/>
        <v>24150</v>
      </c>
      <c r="AK885" s="16">
        <f t="shared" si="154"/>
        <v>500</v>
      </c>
      <c r="AL885" s="16">
        <f t="shared" si="150"/>
        <v>5000</v>
      </c>
      <c r="AM885" s="16">
        <f t="shared" si="155"/>
        <v>95000</v>
      </c>
      <c r="AN885" s="16">
        <v>415630</v>
      </c>
      <c r="AO885" s="12" t="s">
        <v>1486</v>
      </c>
      <c r="AP885" s="16">
        <v>1</v>
      </c>
      <c r="BC885" s="16">
        <v>1</v>
      </c>
      <c r="BD885" s="16">
        <f t="shared" si="156"/>
        <v>5</v>
      </c>
      <c r="BE885" s="16">
        <f t="shared" si="157"/>
        <v>2597.6875</v>
      </c>
      <c r="BG885" s="16">
        <f t="shared" si="158"/>
        <v>1200</v>
      </c>
      <c r="BH885" s="16">
        <f t="shared" si="159"/>
        <v>640</v>
      </c>
      <c r="BI885" s="16">
        <f t="shared" si="160"/>
        <v>8</v>
      </c>
    </row>
    <row r="886" spans="1:61" x14ac:dyDescent="0.35">
      <c r="A886">
        <v>885</v>
      </c>
      <c r="B886" t="s">
        <v>360</v>
      </c>
      <c r="C886" t="s">
        <v>7842</v>
      </c>
      <c r="D886" s="15" t="s">
        <v>1773</v>
      </c>
      <c r="E886" s="12" t="s">
        <v>98</v>
      </c>
      <c r="G886" s="12" t="s">
        <v>1764</v>
      </c>
      <c r="H886" s="12" t="s">
        <v>589</v>
      </c>
      <c r="I886" s="12" t="s">
        <v>1454</v>
      </c>
      <c r="J886" s="12" t="s">
        <v>2403</v>
      </c>
      <c r="K886" s="12" t="s">
        <v>1765</v>
      </c>
      <c r="N886" s="16" t="s">
        <v>206</v>
      </c>
      <c r="O886" s="16" t="s">
        <v>1770</v>
      </c>
      <c r="P886" s="12" t="s">
        <v>482</v>
      </c>
      <c r="Q886" s="16">
        <v>2023</v>
      </c>
      <c r="R886" s="16">
        <v>0.8</v>
      </c>
      <c r="V886" s="12" t="s">
        <v>204</v>
      </c>
      <c r="W886" s="12" t="s">
        <v>204</v>
      </c>
      <c r="X886" s="16">
        <v>1</v>
      </c>
      <c r="Y886" s="16">
        <v>3</v>
      </c>
      <c r="Z886" s="16">
        <v>0.8</v>
      </c>
      <c r="AA886" s="16">
        <v>96</v>
      </c>
      <c r="AC886" s="16" t="s">
        <v>2411</v>
      </c>
      <c r="AD886" s="16">
        <f t="shared" si="143"/>
        <v>33600</v>
      </c>
      <c r="AE886" s="16">
        <v>300</v>
      </c>
      <c r="AF886" s="16">
        <f t="shared" si="145"/>
        <v>112500</v>
      </c>
      <c r="AG886" s="16">
        <f t="shared" si="146"/>
        <v>80</v>
      </c>
      <c r="AH886" s="12">
        <v>0</v>
      </c>
      <c r="AI886" s="16">
        <f t="shared" si="147"/>
        <v>5.6000000000000005</v>
      </c>
      <c r="AJ886" s="16">
        <f t="shared" si="148"/>
        <v>19320.000000000004</v>
      </c>
      <c r="AK886" s="16">
        <f t="shared" si="154"/>
        <v>400</v>
      </c>
      <c r="AL886" s="16">
        <f t="shared" si="150"/>
        <v>4000</v>
      </c>
      <c r="AM886" s="16">
        <f t="shared" si="155"/>
        <v>76000</v>
      </c>
      <c r="AN886" s="16">
        <v>332504</v>
      </c>
      <c r="AO886" s="12" t="s">
        <v>1486</v>
      </c>
      <c r="AP886" s="16">
        <v>0.8</v>
      </c>
      <c r="BC886" s="16">
        <v>0.8</v>
      </c>
      <c r="BD886" s="16">
        <f t="shared" si="156"/>
        <v>4</v>
      </c>
      <c r="BE886" s="16">
        <f t="shared" si="157"/>
        <v>2078.15</v>
      </c>
      <c r="BG886" s="16">
        <f t="shared" si="158"/>
        <v>960</v>
      </c>
      <c r="BH886" s="16">
        <f t="shared" si="159"/>
        <v>512</v>
      </c>
      <c r="BI886" s="16">
        <f t="shared" si="160"/>
        <v>6.4</v>
      </c>
    </row>
    <row r="887" spans="1:61" x14ac:dyDescent="0.35">
      <c r="A887">
        <v>886</v>
      </c>
      <c r="B887" t="s">
        <v>360</v>
      </c>
      <c r="C887" t="s">
        <v>7843</v>
      </c>
      <c r="D887" s="15" t="s">
        <v>1774</v>
      </c>
      <c r="E887" s="12" t="s">
        <v>93</v>
      </c>
      <c r="G887" s="12" t="s">
        <v>1764</v>
      </c>
      <c r="H887" s="12" t="s">
        <v>589</v>
      </c>
      <c r="I887" s="12" t="s">
        <v>1454</v>
      </c>
      <c r="J887" s="12" t="s">
        <v>2403</v>
      </c>
      <c r="K887" s="12" t="s">
        <v>1765</v>
      </c>
      <c r="N887" s="16" t="s">
        <v>206</v>
      </c>
      <c r="O887" s="16" t="s">
        <v>1766</v>
      </c>
      <c r="P887" s="12" t="s">
        <v>482</v>
      </c>
      <c r="Q887" s="16">
        <v>2023</v>
      </c>
      <c r="R887" s="16">
        <v>1.5</v>
      </c>
      <c r="V887" s="12" t="s">
        <v>204</v>
      </c>
      <c r="W887" s="12" t="s">
        <v>204</v>
      </c>
      <c r="X887" s="16">
        <v>1</v>
      </c>
      <c r="Y887" s="16">
        <v>11</v>
      </c>
      <c r="Z887" s="16">
        <v>1.5</v>
      </c>
      <c r="AA887" s="16">
        <v>180</v>
      </c>
      <c r="AC887" s="16" t="s">
        <v>2411</v>
      </c>
      <c r="AD887" s="16">
        <f t="shared" si="143"/>
        <v>63000</v>
      </c>
      <c r="AE887" s="16">
        <v>550</v>
      </c>
      <c r="AF887" s="16">
        <f t="shared" si="145"/>
        <v>206250</v>
      </c>
      <c r="AG887" s="16">
        <f t="shared" si="146"/>
        <v>150</v>
      </c>
      <c r="AH887" s="12">
        <v>0</v>
      </c>
      <c r="AI887" s="16">
        <f t="shared" si="147"/>
        <v>10.5</v>
      </c>
      <c r="AJ887" s="16">
        <f t="shared" si="148"/>
        <v>36225</v>
      </c>
      <c r="AK887" s="16">
        <f t="shared" si="154"/>
        <v>750</v>
      </c>
      <c r="AL887" s="16">
        <f t="shared" si="150"/>
        <v>7500</v>
      </c>
      <c r="AM887" s="16">
        <f t="shared" si="155"/>
        <v>142500</v>
      </c>
      <c r="AN887" s="16">
        <v>623445</v>
      </c>
      <c r="AO887" s="12" t="s">
        <v>1486</v>
      </c>
      <c r="AP887" s="16">
        <v>1.5</v>
      </c>
      <c r="BC887" s="16">
        <v>1.5</v>
      </c>
      <c r="BD887" s="16">
        <f t="shared" si="156"/>
        <v>7.5</v>
      </c>
      <c r="BE887" s="16">
        <f t="shared" si="157"/>
        <v>3896.53125</v>
      </c>
      <c r="BG887" s="16">
        <f t="shared" si="158"/>
        <v>1800</v>
      </c>
      <c r="BH887" s="16">
        <f t="shared" si="159"/>
        <v>960</v>
      </c>
      <c r="BI887" s="16">
        <f t="shared" si="160"/>
        <v>12</v>
      </c>
    </row>
    <row r="888" spans="1:61" x14ac:dyDescent="0.35">
      <c r="A888">
        <v>887</v>
      </c>
      <c r="B888" t="s">
        <v>360</v>
      </c>
      <c r="C888" t="s">
        <v>7844</v>
      </c>
      <c r="D888" s="15" t="s">
        <v>1775</v>
      </c>
      <c r="E888" s="12" t="s">
        <v>98</v>
      </c>
      <c r="G888" s="12" t="s">
        <v>1764</v>
      </c>
      <c r="H888" s="12" t="s">
        <v>589</v>
      </c>
      <c r="I888" s="12" t="s">
        <v>1454</v>
      </c>
      <c r="J888" s="12" t="s">
        <v>2403</v>
      </c>
      <c r="K888" s="12" t="s">
        <v>1765</v>
      </c>
      <c r="N888" s="16" t="s">
        <v>206</v>
      </c>
      <c r="O888" s="16" t="s">
        <v>1769</v>
      </c>
      <c r="P888" s="12" t="s">
        <v>482</v>
      </c>
      <c r="Q888" s="16">
        <v>2023</v>
      </c>
      <c r="R888" s="16">
        <v>0.88</v>
      </c>
      <c r="V888" s="12" t="s">
        <v>204</v>
      </c>
      <c r="W888" s="12" t="s">
        <v>204</v>
      </c>
      <c r="X888" s="16">
        <v>1</v>
      </c>
      <c r="Y888" s="16">
        <v>7</v>
      </c>
      <c r="Z888" s="16">
        <v>0.88</v>
      </c>
      <c r="AA888" s="16">
        <v>105</v>
      </c>
      <c r="AC888" s="16" t="s">
        <v>2411</v>
      </c>
      <c r="AD888" s="16">
        <f t="shared" si="143"/>
        <v>36750</v>
      </c>
      <c r="AE888" s="16">
        <v>500</v>
      </c>
      <c r="AF888" s="16">
        <f t="shared" si="145"/>
        <v>187500</v>
      </c>
      <c r="AG888" s="16">
        <f t="shared" si="146"/>
        <v>88</v>
      </c>
      <c r="AH888" s="12">
        <v>0</v>
      </c>
      <c r="AI888" s="16">
        <f t="shared" si="147"/>
        <v>6.16</v>
      </c>
      <c r="AJ888" s="16">
        <f t="shared" si="148"/>
        <v>21252</v>
      </c>
      <c r="AK888" s="16">
        <f t="shared" si="154"/>
        <v>440</v>
      </c>
      <c r="AL888" s="16">
        <f t="shared" si="150"/>
        <v>4400</v>
      </c>
      <c r="AM888" s="16">
        <f t="shared" si="155"/>
        <v>83600</v>
      </c>
      <c r="AN888" s="16">
        <v>365754.4</v>
      </c>
      <c r="AO888" s="12" t="s">
        <v>1486</v>
      </c>
      <c r="AP888" s="16">
        <v>0.88</v>
      </c>
      <c r="BC888" s="16">
        <v>0.88</v>
      </c>
      <c r="BD888" s="16">
        <f t="shared" si="156"/>
        <v>4.4000000000000004</v>
      </c>
      <c r="BE888" s="16">
        <f t="shared" si="157"/>
        <v>2285.9650000000001</v>
      </c>
      <c r="BG888" s="16">
        <f t="shared" si="158"/>
        <v>1056</v>
      </c>
      <c r="BH888" s="16">
        <f t="shared" si="159"/>
        <v>563.20000000000005</v>
      </c>
      <c r="BI888" s="16">
        <f t="shared" si="160"/>
        <v>7.0400000000000009</v>
      </c>
    </row>
    <row r="889" spans="1:61" x14ac:dyDescent="0.35">
      <c r="A889">
        <v>888</v>
      </c>
      <c r="B889" t="s">
        <v>360</v>
      </c>
      <c r="C889" t="s">
        <v>7794</v>
      </c>
      <c r="D889" s="15" t="s">
        <v>1776</v>
      </c>
      <c r="E889" s="12" t="s">
        <v>98</v>
      </c>
      <c r="G889" s="12" t="s">
        <v>1764</v>
      </c>
      <c r="H889" s="12" t="s">
        <v>589</v>
      </c>
      <c r="I889" s="12" t="s">
        <v>1454</v>
      </c>
      <c r="J889" s="12" t="s">
        <v>2403</v>
      </c>
      <c r="K889" s="12" t="s">
        <v>1765</v>
      </c>
      <c r="N889" s="16" t="s">
        <v>206</v>
      </c>
      <c r="O889" s="16" t="s">
        <v>1769</v>
      </c>
      <c r="P889" s="12" t="s">
        <v>482</v>
      </c>
      <c r="Q889" s="16">
        <v>2023</v>
      </c>
      <c r="R889" s="16">
        <v>1</v>
      </c>
      <c r="V889" s="12" t="s">
        <v>204</v>
      </c>
      <c r="W889" s="12" t="s">
        <v>204</v>
      </c>
      <c r="X889" s="16">
        <v>1</v>
      </c>
      <c r="Y889" s="16">
        <v>5</v>
      </c>
      <c r="Z889" s="16">
        <v>1</v>
      </c>
      <c r="AA889" s="16">
        <v>120</v>
      </c>
      <c r="AC889" s="16" t="s">
        <v>2411</v>
      </c>
      <c r="AD889" s="16">
        <f t="shared" si="143"/>
        <v>42000</v>
      </c>
      <c r="AE889" s="16">
        <v>350</v>
      </c>
      <c r="AF889" s="16">
        <f t="shared" si="145"/>
        <v>131250</v>
      </c>
      <c r="AG889" s="16">
        <f t="shared" si="146"/>
        <v>100</v>
      </c>
      <c r="AH889" s="12">
        <v>0</v>
      </c>
      <c r="AI889" s="16">
        <f t="shared" si="147"/>
        <v>7</v>
      </c>
      <c r="AJ889" s="16">
        <f t="shared" si="148"/>
        <v>24150</v>
      </c>
      <c r="AK889" s="16">
        <f t="shared" si="154"/>
        <v>500</v>
      </c>
      <c r="AL889" s="16">
        <f t="shared" si="150"/>
        <v>5000</v>
      </c>
      <c r="AM889" s="16">
        <f t="shared" si="155"/>
        <v>95000</v>
      </c>
      <c r="AN889" s="16">
        <v>415630</v>
      </c>
      <c r="AO889" s="12" t="s">
        <v>1486</v>
      </c>
      <c r="AP889" s="16">
        <v>1</v>
      </c>
      <c r="BC889" s="16">
        <v>1</v>
      </c>
      <c r="BD889" s="16">
        <f t="shared" si="156"/>
        <v>5</v>
      </c>
      <c r="BE889" s="16">
        <f t="shared" si="157"/>
        <v>2597.6875</v>
      </c>
      <c r="BG889" s="16">
        <f t="shared" si="158"/>
        <v>1200</v>
      </c>
      <c r="BH889" s="16">
        <f t="shared" si="159"/>
        <v>640</v>
      </c>
      <c r="BI889" s="16">
        <f t="shared" si="160"/>
        <v>8</v>
      </c>
    </row>
    <row r="890" spans="1:61" x14ac:dyDescent="0.35">
      <c r="A890">
        <v>889</v>
      </c>
      <c r="B890" t="s">
        <v>360</v>
      </c>
      <c r="C890" t="s">
        <v>7795</v>
      </c>
      <c r="D890" s="15" t="s">
        <v>1777</v>
      </c>
      <c r="E890" s="12" t="s">
        <v>98</v>
      </c>
      <c r="G890" s="12" t="s">
        <v>1764</v>
      </c>
      <c r="H890" s="12" t="s">
        <v>589</v>
      </c>
      <c r="I890" s="12" t="s">
        <v>1454</v>
      </c>
      <c r="J890" s="12" t="s">
        <v>2403</v>
      </c>
      <c r="K890" s="12" t="s">
        <v>1765</v>
      </c>
      <c r="N890" s="16" t="s">
        <v>206</v>
      </c>
      <c r="O890" s="16" t="s">
        <v>1769</v>
      </c>
      <c r="P890" s="12" t="s">
        <v>482</v>
      </c>
      <c r="Q890" s="16">
        <v>2023</v>
      </c>
      <c r="R890" s="16">
        <v>0.45</v>
      </c>
      <c r="V890" s="12" t="s">
        <v>204</v>
      </c>
      <c r="W890" s="12" t="s">
        <v>204</v>
      </c>
      <c r="X890" s="16">
        <v>1</v>
      </c>
      <c r="Y890" s="16">
        <v>9</v>
      </c>
      <c r="Z890" s="16">
        <v>0.45</v>
      </c>
      <c r="AA890" s="16">
        <v>54</v>
      </c>
      <c r="AC890" s="16" t="s">
        <v>2411</v>
      </c>
      <c r="AD890" s="16">
        <f t="shared" si="143"/>
        <v>18900</v>
      </c>
      <c r="AE890" s="16">
        <v>150</v>
      </c>
      <c r="AF890" s="16">
        <f t="shared" si="145"/>
        <v>56250</v>
      </c>
      <c r="AG890" s="16">
        <f t="shared" si="146"/>
        <v>45</v>
      </c>
      <c r="AH890" s="12">
        <v>0</v>
      </c>
      <c r="AI890" s="16">
        <f t="shared" si="147"/>
        <v>3.15</v>
      </c>
      <c r="AJ890" s="16">
        <f t="shared" si="148"/>
        <v>10867.5</v>
      </c>
      <c r="AK890" s="16">
        <f t="shared" si="154"/>
        <v>225</v>
      </c>
      <c r="AL890" s="16">
        <f t="shared" si="150"/>
        <v>2250</v>
      </c>
      <c r="AM890" s="16">
        <f t="shared" si="155"/>
        <v>42750</v>
      </c>
      <c r="AN890" s="16">
        <v>187033.5</v>
      </c>
      <c r="AO890" s="12" t="s">
        <v>1486</v>
      </c>
      <c r="AP890" s="16">
        <v>0.45</v>
      </c>
      <c r="BC890" s="16">
        <v>0.45</v>
      </c>
      <c r="BD890" s="16">
        <f t="shared" si="156"/>
        <v>2.25</v>
      </c>
      <c r="BE890" s="16">
        <f t="shared" si="157"/>
        <v>1168.9593749999999</v>
      </c>
      <c r="BG890" s="16">
        <f t="shared" si="158"/>
        <v>540</v>
      </c>
      <c r="BH890" s="16">
        <f t="shared" si="159"/>
        <v>288</v>
      </c>
      <c r="BI890" s="16">
        <f t="shared" si="160"/>
        <v>3.6</v>
      </c>
    </row>
    <row r="891" spans="1:61" x14ac:dyDescent="0.35">
      <c r="A891">
        <v>890</v>
      </c>
      <c r="B891" t="s">
        <v>360</v>
      </c>
      <c r="C891" t="s">
        <v>7796</v>
      </c>
      <c r="D891" s="15" t="s">
        <v>1778</v>
      </c>
      <c r="E891" s="12" t="s">
        <v>98</v>
      </c>
      <c r="G891" s="12" t="s">
        <v>1764</v>
      </c>
      <c r="H891" s="12" t="s">
        <v>589</v>
      </c>
      <c r="I891" s="12" t="s">
        <v>1454</v>
      </c>
      <c r="J891" s="12" t="s">
        <v>2403</v>
      </c>
      <c r="K891" s="12" t="s">
        <v>1765</v>
      </c>
      <c r="N891" s="16" t="s">
        <v>206</v>
      </c>
      <c r="O891" s="16" t="s">
        <v>1769</v>
      </c>
      <c r="P891" s="12" t="s">
        <v>482</v>
      </c>
      <c r="Q891" s="16">
        <v>2023</v>
      </c>
      <c r="R891" s="16">
        <v>0.49</v>
      </c>
      <c r="V891" s="12" t="s">
        <v>204</v>
      </c>
      <c r="W891" s="12" t="s">
        <v>204</v>
      </c>
      <c r="X891" s="16">
        <v>1</v>
      </c>
      <c r="Y891" s="16">
        <v>5</v>
      </c>
      <c r="Z891" s="16">
        <v>0.49</v>
      </c>
      <c r="AA891" s="16">
        <v>59</v>
      </c>
      <c r="AC891" s="16" t="s">
        <v>2411</v>
      </c>
      <c r="AD891" s="16">
        <f t="shared" si="143"/>
        <v>20650</v>
      </c>
      <c r="AE891" s="16">
        <v>175</v>
      </c>
      <c r="AF891" s="16">
        <f t="shared" si="145"/>
        <v>65625</v>
      </c>
      <c r="AG891" s="16">
        <f t="shared" si="146"/>
        <v>49</v>
      </c>
      <c r="AH891" s="12">
        <v>0</v>
      </c>
      <c r="AI891" s="16">
        <f t="shared" si="147"/>
        <v>3.4299999999999997</v>
      </c>
      <c r="AJ891" s="16">
        <f t="shared" si="148"/>
        <v>11833.499999999998</v>
      </c>
      <c r="AK891" s="16">
        <f t="shared" si="154"/>
        <v>245</v>
      </c>
      <c r="AL891" s="16">
        <f t="shared" si="150"/>
        <v>2450</v>
      </c>
      <c r="AM891" s="16">
        <f t="shared" si="155"/>
        <v>46550</v>
      </c>
      <c r="AN891" s="16">
        <v>203658.69999999998</v>
      </c>
      <c r="AO891" s="12" t="s">
        <v>1486</v>
      </c>
      <c r="AP891" s="16">
        <v>0.49</v>
      </c>
      <c r="BC891" s="16">
        <v>0.49</v>
      </c>
      <c r="BD891" s="16">
        <f t="shared" si="156"/>
        <v>2.4500000000000002</v>
      </c>
      <c r="BE891" s="16">
        <f t="shared" si="157"/>
        <v>1272.8668749999999</v>
      </c>
      <c r="BG891" s="16">
        <f t="shared" si="158"/>
        <v>588</v>
      </c>
      <c r="BH891" s="16">
        <f t="shared" si="159"/>
        <v>313.60000000000002</v>
      </c>
      <c r="BI891" s="16">
        <f t="shared" si="160"/>
        <v>3.9200000000000004</v>
      </c>
    </row>
    <row r="892" spans="1:61" x14ac:dyDescent="0.35">
      <c r="A892">
        <v>891</v>
      </c>
      <c r="B892" t="s">
        <v>360</v>
      </c>
      <c r="C892" t="s">
        <v>7797</v>
      </c>
      <c r="D892" s="15" t="s">
        <v>1779</v>
      </c>
      <c r="E892" s="12" t="s">
        <v>98</v>
      </c>
      <c r="G892" s="12" t="s">
        <v>1764</v>
      </c>
      <c r="H892" s="12" t="s">
        <v>589</v>
      </c>
      <c r="I892" s="12" t="s">
        <v>1454</v>
      </c>
      <c r="J892" s="12" t="s">
        <v>2403</v>
      </c>
      <c r="K892" s="12" t="s">
        <v>1765</v>
      </c>
      <c r="N892" s="16" t="s">
        <v>206</v>
      </c>
      <c r="O892" s="16" t="s">
        <v>1769</v>
      </c>
      <c r="P892" s="12" t="s">
        <v>482</v>
      </c>
      <c r="Q892" s="16">
        <v>2023</v>
      </c>
      <c r="R892" s="16">
        <v>0.45</v>
      </c>
      <c r="V892" s="12" t="s">
        <v>204</v>
      </c>
      <c r="W892" s="12" t="s">
        <v>204</v>
      </c>
      <c r="X892" s="16">
        <v>1</v>
      </c>
      <c r="Y892" s="16">
        <v>1</v>
      </c>
      <c r="Z892" s="16">
        <v>0.45</v>
      </c>
      <c r="AA892" s="16">
        <v>54</v>
      </c>
      <c r="AC892" s="16" t="s">
        <v>2411</v>
      </c>
      <c r="AD892" s="16">
        <f t="shared" si="143"/>
        <v>18900</v>
      </c>
      <c r="AE892" s="16">
        <v>150</v>
      </c>
      <c r="AF892" s="16">
        <f t="shared" si="145"/>
        <v>56250</v>
      </c>
      <c r="AG892" s="16">
        <f t="shared" si="146"/>
        <v>45</v>
      </c>
      <c r="AH892" s="12">
        <v>0</v>
      </c>
      <c r="AI892" s="16">
        <f t="shared" si="147"/>
        <v>3.15</v>
      </c>
      <c r="AJ892" s="16">
        <f t="shared" si="148"/>
        <v>10867.5</v>
      </c>
      <c r="AK892" s="16">
        <f t="shared" si="154"/>
        <v>225</v>
      </c>
      <c r="AL892" s="16">
        <f t="shared" si="150"/>
        <v>2250</v>
      </c>
      <c r="AM892" s="16">
        <f t="shared" si="155"/>
        <v>42750</v>
      </c>
      <c r="AN892" s="16">
        <v>187033.5</v>
      </c>
      <c r="AO892" s="12" t="s">
        <v>1486</v>
      </c>
      <c r="AP892" s="16">
        <v>0.45</v>
      </c>
      <c r="BC892" s="16">
        <v>0.45</v>
      </c>
      <c r="BD892" s="16">
        <f t="shared" si="156"/>
        <v>2.25</v>
      </c>
      <c r="BE892" s="16">
        <f t="shared" si="157"/>
        <v>1168.9593749999999</v>
      </c>
      <c r="BG892" s="16">
        <f t="shared" si="158"/>
        <v>540</v>
      </c>
      <c r="BH892" s="16">
        <f t="shared" si="159"/>
        <v>288</v>
      </c>
      <c r="BI892" s="16">
        <f t="shared" si="160"/>
        <v>3.6</v>
      </c>
    </row>
    <row r="893" spans="1:61" x14ac:dyDescent="0.35">
      <c r="A893">
        <v>892</v>
      </c>
      <c r="B893" t="s">
        <v>360</v>
      </c>
      <c r="C893" t="s">
        <v>7798</v>
      </c>
      <c r="D893" s="15" t="s">
        <v>1780</v>
      </c>
      <c r="E893" s="12" t="s">
        <v>98</v>
      </c>
      <c r="G893" s="12" t="s">
        <v>1764</v>
      </c>
      <c r="H893" s="12" t="s">
        <v>589</v>
      </c>
      <c r="I893" s="12" t="s">
        <v>1454</v>
      </c>
      <c r="J893" s="12" t="s">
        <v>2403</v>
      </c>
      <c r="K893" s="12" t="s">
        <v>1765</v>
      </c>
      <c r="N893" s="16" t="s">
        <v>206</v>
      </c>
      <c r="O893" s="16" t="s">
        <v>1769</v>
      </c>
      <c r="P893" s="12" t="s">
        <v>482</v>
      </c>
      <c r="Q893" s="16">
        <v>2023</v>
      </c>
      <c r="R893" s="16">
        <v>0.4</v>
      </c>
      <c r="V893" s="12" t="s">
        <v>204</v>
      </c>
      <c r="W893" s="12" t="s">
        <v>204</v>
      </c>
      <c r="X893" s="16">
        <v>1</v>
      </c>
      <c r="Y893" s="16">
        <v>1</v>
      </c>
      <c r="Z893" s="16">
        <v>0.4</v>
      </c>
      <c r="AA893" s="16">
        <v>48</v>
      </c>
      <c r="AC893" s="16" t="s">
        <v>2411</v>
      </c>
      <c r="AD893" s="16">
        <f t="shared" si="143"/>
        <v>16800</v>
      </c>
      <c r="AE893" s="16">
        <v>150</v>
      </c>
      <c r="AF893" s="16">
        <f t="shared" si="145"/>
        <v>56250</v>
      </c>
      <c r="AG893" s="16">
        <f t="shared" si="146"/>
        <v>40</v>
      </c>
      <c r="AH893" s="12">
        <v>0</v>
      </c>
      <c r="AI893" s="16">
        <f t="shared" si="147"/>
        <v>2.8000000000000003</v>
      </c>
      <c r="AJ893" s="16">
        <f t="shared" si="148"/>
        <v>9660.0000000000018</v>
      </c>
      <c r="AK893" s="16">
        <f t="shared" si="154"/>
        <v>200</v>
      </c>
      <c r="AL893" s="16">
        <f t="shared" si="150"/>
        <v>2000</v>
      </c>
      <c r="AM893" s="16">
        <f t="shared" si="155"/>
        <v>38000</v>
      </c>
      <c r="AN893" s="16">
        <v>166252</v>
      </c>
      <c r="AO893" s="12" t="s">
        <v>1486</v>
      </c>
      <c r="AP893" s="16">
        <v>0.4</v>
      </c>
      <c r="BC893" s="16">
        <v>0.4</v>
      </c>
      <c r="BD893" s="16">
        <f t="shared" si="156"/>
        <v>2</v>
      </c>
      <c r="BE893" s="16">
        <f t="shared" si="157"/>
        <v>1039.075</v>
      </c>
      <c r="BG893" s="16">
        <f t="shared" si="158"/>
        <v>480</v>
      </c>
      <c r="BH893" s="16">
        <f t="shared" si="159"/>
        <v>256</v>
      </c>
      <c r="BI893" s="16">
        <f t="shared" si="160"/>
        <v>3.2</v>
      </c>
    </row>
    <row r="894" spans="1:61" x14ac:dyDescent="0.35">
      <c r="A894">
        <v>893</v>
      </c>
      <c r="B894" t="s">
        <v>360</v>
      </c>
      <c r="C894" t="s">
        <v>7799</v>
      </c>
      <c r="D894" s="15" t="s">
        <v>1781</v>
      </c>
      <c r="E894" s="12" t="s">
        <v>93</v>
      </c>
      <c r="G894" s="12" t="s">
        <v>1764</v>
      </c>
      <c r="H894" s="12" t="s">
        <v>589</v>
      </c>
      <c r="I894" s="12" t="s">
        <v>1454</v>
      </c>
      <c r="J894" s="12" t="s">
        <v>2403</v>
      </c>
      <c r="K894" s="12" t="s">
        <v>1765</v>
      </c>
      <c r="N894" s="16" t="s">
        <v>206</v>
      </c>
      <c r="O894" s="16" t="s">
        <v>1769</v>
      </c>
      <c r="P894" s="12" t="s">
        <v>482</v>
      </c>
      <c r="Q894" s="16">
        <v>2023</v>
      </c>
      <c r="R894" s="16">
        <v>0.4</v>
      </c>
      <c r="V894" s="12" t="s">
        <v>204</v>
      </c>
      <c r="W894" s="12" t="s">
        <v>204</v>
      </c>
      <c r="X894" s="16">
        <v>1</v>
      </c>
      <c r="Y894" s="16">
        <v>6</v>
      </c>
      <c r="Z894" s="16">
        <v>0.4</v>
      </c>
      <c r="AA894" s="16">
        <v>48</v>
      </c>
      <c r="AC894" s="16" t="s">
        <v>2411</v>
      </c>
      <c r="AD894" s="16">
        <f t="shared" si="143"/>
        <v>16800</v>
      </c>
      <c r="AE894" s="16">
        <v>150</v>
      </c>
      <c r="AF894" s="16">
        <f t="shared" si="145"/>
        <v>56250</v>
      </c>
      <c r="AG894" s="16">
        <f t="shared" si="146"/>
        <v>40</v>
      </c>
      <c r="AH894" s="12">
        <v>0</v>
      </c>
      <c r="AI894" s="16">
        <f t="shared" si="147"/>
        <v>2.8000000000000003</v>
      </c>
      <c r="AJ894" s="16">
        <f t="shared" si="148"/>
        <v>9660.0000000000018</v>
      </c>
      <c r="AK894" s="16">
        <f t="shared" si="154"/>
        <v>200</v>
      </c>
      <c r="AL894" s="16">
        <f t="shared" si="150"/>
        <v>2000</v>
      </c>
      <c r="AM894" s="16">
        <f t="shared" si="155"/>
        <v>38000</v>
      </c>
      <c r="AN894" s="16">
        <v>166252</v>
      </c>
      <c r="AO894" s="12" t="s">
        <v>1486</v>
      </c>
      <c r="AP894" s="16">
        <v>0.4</v>
      </c>
      <c r="BC894" s="16">
        <v>0.4</v>
      </c>
      <c r="BD894" s="16">
        <f t="shared" si="156"/>
        <v>2</v>
      </c>
      <c r="BE894" s="16">
        <f t="shared" si="157"/>
        <v>1039.075</v>
      </c>
      <c r="BG894" s="16">
        <f t="shared" si="158"/>
        <v>480</v>
      </c>
      <c r="BH894" s="16">
        <f t="shared" si="159"/>
        <v>256</v>
      </c>
      <c r="BI894" s="16">
        <f t="shared" si="160"/>
        <v>3.2</v>
      </c>
    </row>
    <row r="895" spans="1:61" x14ac:dyDescent="0.35">
      <c r="A895">
        <v>894</v>
      </c>
      <c r="B895" t="s">
        <v>360</v>
      </c>
      <c r="C895" t="s">
        <v>7800</v>
      </c>
      <c r="D895" s="15" t="s">
        <v>1782</v>
      </c>
      <c r="E895" s="12" t="s">
        <v>98</v>
      </c>
      <c r="G895" s="12" t="s">
        <v>1764</v>
      </c>
      <c r="H895" s="12" t="s">
        <v>589</v>
      </c>
      <c r="I895" s="12" t="s">
        <v>1454</v>
      </c>
      <c r="J895" s="12" t="s">
        <v>2403</v>
      </c>
      <c r="K895" s="12" t="s">
        <v>1765</v>
      </c>
      <c r="N895" s="16" t="s">
        <v>206</v>
      </c>
      <c r="O895" s="16" t="s">
        <v>1769</v>
      </c>
      <c r="P895" s="12" t="s">
        <v>482</v>
      </c>
      <c r="Q895" s="16">
        <v>2023</v>
      </c>
      <c r="R895" s="16">
        <v>1</v>
      </c>
      <c r="V895" s="12" t="s">
        <v>204</v>
      </c>
      <c r="W895" s="12" t="s">
        <v>204</v>
      </c>
      <c r="X895" s="16">
        <v>1</v>
      </c>
      <c r="Y895" s="16">
        <v>6</v>
      </c>
      <c r="Z895" s="16">
        <v>1</v>
      </c>
      <c r="AA895" s="16">
        <v>120</v>
      </c>
      <c r="AC895" s="16" t="s">
        <v>2411</v>
      </c>
      <c r="AD895" s="16">
        <f t="shared" si="143"/>
        <v>42000</v>
      </c>
      <c r="AE895" s="16">
        <v>350</v>
      </c>
      <c r="AF895" s="16">
        <f t="shared" si="145"/>
        <v>131250</v>
      </c>
      <c r="AG895" s="16">
        <f t="shared" si="146"/>
        <v>100</v>
      </c>
      <c r="AH895" s="12">
        <v>0</v>
      </c>
      <c r="AI895" s="16">
        <f t="shared" si="147"/>
        <v>7</v>
      </c>
      <c r="AJ895" s="16">
        <f t="shared" si="148"/>
        <v>24150</v>
      </c>
      <c r="AK895" s="16">
        <f t="shared" si="154"/>
        <v>500</v>
      </c>
      <c r="AL895" s="16">
        <f t="shared" si="150"/>
        <v>5000</v>
      </c>
      <c r="AM895" s="16">
        <f t="shared" si="155"/>
        <v>95000</v>
      </c>
      <c r="AN895" s="16">
        <v>415630</v>
      </c>
      <c r="AO895" s="12" t="s">
        <v>1486</v>
      </c>
      <c r="AP895" s="16">
        <v>1</v>
      </c>
      <c r="BC895" s="16">
        <v>1</v>
      </c>
      <c r="BD895" s="16">
        <f t="shared" si="156"/>
        <v>5</v>
      </c>
      <c r="BE895" s="16">
        <f t="shared" si="157"/>
        <v>2597.6875</v>
      </c>
      <c r="BG895" s="16">
        <f t="shared" si="158"/>
        <v>1200</v>
      </c>
      <c r="BH895" s="16">
        <f t="shared" si="159"/>
        <v>640</v>
      </c>
      <c r="BI895" s="16">
        <f t="shared" si="160"/>
        <v>8</v>
      </c>
    </row>
    <row r="896" spans="1:61" x14ac:dyDescent="0.35">
      <c r="A896">
        <v>895</v>
      </c>
      <c r="B896" t="s">
        <v>360</v>
      </c>
      <c r="C896" t="s">
        <v>7801</v>
      </c>
      <c r="D896" s="15" t="s">
        <v>1783</v>
      </c>
      <c r="E896" s="12" t="s">
        <v>98</v>
      </c>
      <c r="G896" s="12" t="s">
        <v>1764</v>
      </c>
      <c r="H896" s="12" t="s">
        <v>589</v>
      </c>
      <c r="I896" s="12" t="s">
        <v>1454</v>
      </c>
      <c r="J896" s="12" t="s">
        <v>2403</v>
      </c>
      <c r="K896" s="12" t="s">
        <v>1765</v>
      </c>
      <c r="N896" s="16" t="s">
        <v>206</v>
      </c>
      <c r="O896" s="16" t="s">
        <v>1769</v>
      </c>
      <c r="P896" s="12" t="s">
        <v>482</v>
      </c>
      <c r="Q896" s="16">
        <v>2023</v>
      </c>
      <c r="R896" s="16">
        <v>0.2</v>
      </c>
      <c r="V896" s="12" t="s">
        <v>204</v>
      </c>
      <c r="W896" s="12" t="s">
        <v>204</v>
      </c>
      <c r="X896" s="16">
        <v>1</v>
      </c>
      <c r="Y896" s="16">
        <v>11</v>
      </c>
      <c r="Z896" s="16">
        <v>0.2</v>
      </c>
      <c r="AA896" s="16">
        <v>24</v>
      </c>
      <c r="AC896" s="16" t="s">
        <v>2411</v>
      </c>
      <c r="AD896" s="16">
        <f t="shared" si="143"/>
        <v>8400</v>
      </c>
      <c r="AE896" s="16">
        <v>100</v>
      </c>
      <c r="AF896" s="16">
        <f t="shared" si="145"/>
        <v>37500</v>
      </c>
      <c r="AG896" s="16">
        <f t="shared" si="146"/>
        <v>20</v>
      </c>
      <c r="AH896" s="12">
        <v>0</v>
      </c>
      <c r="AI896" s="16">
        <f t="shared" si="147"/>
        <v>1.4000000000000001</v>
      </c>
      <c r="AJ896" s="16">
        <f t="shared" si="148"/>
        <v>4830.0000000000009</v>
      </c>
      <c r="AK896" s="16">
        <f t="shared" si="154"/>
        <v>100</v>
      </c>
      <c r="AL896" s="16">
        <f t="shared" si="150"/>
        <v>1000</v>
      </c>
      <c r="AM896" s="16">
        <f t="shared" si="155"/>
        <v>19000</v>
      </c>
      <c r="AN896" s="16">
        <v>83126</v>
      </c>
      <c r="AO896" s="12" t="s">
        <v>1486</v>
      </c>
      <c r="AP896" s="16">
        <v>0.2</v>
      </c>
      <c r="BC896" s="16">
        <v>0.2</v>
      </c>
      <c r="BD896" s="16">
        <f t="shared" si="156"/>
        <v>1</v>
      </c>
      <c r="BE896" s="16">
        <f t="shared" si="157"/>
        <v>519.53750000000002</v>
      </c>
      <c r="BG896" s="16">
        <f t="shared" si="158"/>
        <v>240</v>
      </c>
      <c r="BH896" s="16">
        <f t="shared" si="159"/>
        <v>128</v>
      </c>
      <c r="BI896" s="16">
        <f t="shared" si="160"/>
        <v>1.6</v>
      </c>
    </row>
    <row r="897" spans="1:61" x14ac:dyDescent="0.35">
      <c r="A897">
        <v>896</v>
      </c>
      <c r="B897" t="s">
        <v>360</v>
      </c>
      <c r="C897" t="s">
        <v>7802</v>
      </c>
      <c r="D897" s="15" t="s">
        <v>1776</v>
      </c>
      <c r="E897" s="12" t="s">
        <v>98</v>
      </c>
      <c r="G897" s="12" t="s">
        <v>1764</v>
      </c>
      <c r="H897" s="12" t="s">
        <v>589</v>
      </c>
      <c r="I897" s="12" t="s">
        <v>1454</v>
      </c>
      <c r="J897" s="12" t="s">
        <v>2403</v>
      </c>
      <c r="K897" s="12" t="s">
        <v>1765</v>
      </c>
      <c r="N897" s="16" t="s">
        <v>206</v>
      </c>
      <c r="O897" s="16" t="s">
        <v>1769</v>
      </c>
      <c r="P897" s="12" t="s">
        <v>482</v>
      </c>
      <c r="Q897" s="16">
        <v>2023</v>
      </c>
      <c r="R897" s="16">
        <v>0.25</v>
      </c>
      <c r="V897" s="12" t="s">
        <v>204</v>
      </c>
      <c r="W897" s="12" t="s">
        <v>204</v>
      </c>
      <c r="X897" s="16">
        <v>1</v>
      </c>
      <c r="Y897" s="16">
        <v>7</v>
      </c>
      <c r="Z897" s="16">
        <v>0.25</v>
      </c>
      <c r="AA897" s="16">
        <v>30</v>
      </c>
      <c r="AC897" s="16" t="s">
        <v>2411</v>
      </c>
      <c r="AD897" s="16">
        <f t="shared" si="143"/>
        <v>10500</v>
      </c>
      <c r="AE897" s="16">
        <v>100</v>
      </c>
      <c r="AF897" s="16">
        <f t="shared" si="145"/>
        <v>37500</v>
      </c>
      <c r="AG897" s="16">
        <f t="shared" si="146"/>
        <v>25</v>
      </c>
      <c r="AH897" s="12">
        <v>0</v>
      </c>
      <c r="AI897" s="16">
        <f t="shared" si="147"/>
        <v>1.75</v>
      </c>
      <c r="AJ897" s="16">
        <f t="shared" si="148"/>
        <v>6037.5</v>
      </c>
      <c r="AK897" s="16">
        <f t="shared" si="154"/>
        <v>125</v>
      </c>
      <c r="AL897" s="16">
        <f t="shared" si="150"/>
        <v>1250</v>
      </c>
      <c r="AM897" s="16">
        <f t="shared" si="155"/>
        <v>23750</v>
      </c>
      <c r="AN897" s="16">
        <v>103907.5</v>
      </c>
      <c r="AO897" s="12" t="s">
        <v>1486</v>
      </c>
      <c r="AP897" s="16">
        <v>0.25</v>
      </c>
      <c r="BC897" s="16">
        <v>0.25</v>
      </c>
      <c r="BD897" s="16">
        <f t="shared" si="156"/>
        <v>1.25</v>
      </c>
      <c r="BE897" s="16">
        <f t="shared" si="157"/>
        <v>649.421875</v>
      </c>
      <c r="BG897" s="16">
        <f t="shared" si="158"/>
        <v>300</v>
      </c>
      <c r="BH897" s="16">
        <f t="shared" si="159"/>
        <v>160</v>
      </c>
      <c r="BI897" s="16">
        <f t="shared" si="160"/>
        <v>2</v>
      </c>
    </row>
    <row r="898" spans="1:61" x14ac:dyDescent="0.35">
      <c r="A898">
        <v>897</v>
      </c>
      <c r="B898" t="s">
        <v>360</v>
      </c>
      <c r="C898" t="s">
        <v>7803</v>
      </c>
      <c r="D898" s="15" t="s">
        <v>1784</v>
      </c>
      <c r="E898" s="12" t="s">
        <v>98</v>
      </c>
      <c r="G898" s="12" t="s">
        <v>1764</v>
      </c>
      <c r="H898" s="12" t="s">
        <v>589</v>
      </c>
      <c r="I898" s="12" t="s">
        <v>1454</v>
      </c>
      <c r="J898" s="12" t="s">
        <v>2403</v>
      </c>
      <c r="K898" s="12" t="s">
        <v>1765</v>
      </c>
      <c r="N898" s="16" t="s">
        <v>206</v>
      </c>
      <c r="O898" s="16" t="s">
        <v>1769</v>
      </c>
      <c r="P898" s="12" t="s">
        <v>482</v>
      </c>
      <c r="Q898" s="16">
        <v>2023</v>
      </c>
      <c r="R898" s="16">
        <v>0.9</v>
      </c>
      <c r="V898" s="12" t="s">
        <v>204</v>
      </c>
      <c r="W898" s="12" t="s">
        <v>204</v>
      </c>
      <c r="X898" s="16">
        <v>1</v>
      </c>
      <c r="Y898" s="16">
        <v>7</v>
      </c>
      <c r="Z898" s="16">
        <v>0.9</v>
      </c>
      <c r="AA898" s="16">
        <v>108</v>
      </c>
      <c r="AC898" s="16" t="s">
        <v>2411</v>
      </c>
      <c r="AD898" s="16">
        <f t="shared" si="143"/>
        <v>37800</v>
      </c>
      <c r="AE898" s="16">
        <v>300</v>
      </c>
      <c r="AF898" s="16">
        <f t="shared" si="145"/>
        <v>112500</v>
      </c>
      <c r="AG898" s="16">
        <f t="shared" si="146"/>
        <v>90</v>
      </c>
      <c r="AH898" s="12">
        <v>0</v>
      </c>
      <c r="AI898" s="16">
        <f t="shared" si="147"/>
        <v>6.3</v>
      </c>
      <c r="AJ898" s="16">
        <f t="shared" si="148"/>
        <v>21735</v>
      </c>
      <c r="AK898" s="16">
        <f t="shared" si="154"/>
        <v>450</v>
      </c>
      <c r="AL898" s="16">
        <f t="shared" si="150"/>
        <v>4500</v>
      </c>
      <c r="AM898" s="16">
        <f t="shared" si="155"/>
        <v>85500</v>
      </c>
      <c r="AN898" s="16">
        <v>374067</v>
      </c>
      <c r="AO898" s="12" t="s">
        <v>1486</v>
      </c>
      <c r="AP898" s="16">
        <v>0.9</v>
      </c>
      <c r="BC898" s="16">
        <v>0.9</v>
      </c>
      <c r="BD898" s="16">
        <f t="shared" si="156"/>
        <v>4.5</v>
      </c>
      <c r="BE898" s="16">
        <f t="shared" si="157"/>
        <v>2337.9187499999998</v>
      </c>
      <c r="BG898" s="16">
        <f t="shared" si="158"/>
        <v>1080</v>
      </c>
      <c r="BH898" s="16">
        <f t="shared" si="159"/>
        <v>576</v>
      </c>
      <c r="BI898" s="16">
        <f t="shared" si="160"/>
        <v>7.2</v>
      </c>
    </row>
    <row r="899" spans="1:61" x14ac:dyDescent="0.35">
      <c r="A899">
        <v>898</v>
      </c>
      <c r="B899" t="s">
        <v>360</v>
      </c>
      <c r="C899" t="s">
        <v>7845</v>
      </c>
      <c r="D899" s="15" t="s">
        <v>1785</v>
      </c>
      <c r="E899" s="12" t="s">
        <v>93</v>
      </c>
      <c r="G899" s="12" t="s">
        <v>1764</v>
      </c>
      <c r="H899" s="12" t="s">
        <v>589</v>
      </c>
      <c r="I899" s="12" t="s">
        <v>1454</v>
      </c>
      <c r="J899" s="12" t="s">
        <v>2403</v>
      </c>
      <c r="K899" s="12" t="s">
        <v>1765</v>
      </c>
      <c r="N899" s="16" t="s">
        <v>206</v>
      </c>
      <c r="O899" s="16" t="s">
        <v>1769</v>
      </c>
      <c r="P899" s="12" t="s">
        <v>482</v>
      </c>
      <c r="Q899" s="16">
        <v>2023</v>
      </c>
      <c r="R899" s="16">
        <v>0.96</v>
      </c>
      <c r="V899" s="12" t="s">
        <v>204</v>
      </c>
      <c r="W899" s="12" t="s">
        <v>204</v>
      </c>
      <c r="X899" s="16">
        <v>1</v>
      </c>
      <c r="Y899" s="16">
        <v>3</v>
      </c>
      <c r="Z899" s="16">
        <v>0.96</v>
      </c>
      <c r="AA899" s="16">
        <v>115</v>
      </c>
      <c r="AC899" s="16" t="s">
        <v>2411</v>
      </c>
      <c r="AD899" s="16">
        <f t="shared" ref="AD899:AD962" si="161">AA899*350</f>
        <v>40250</v>
      </c>
      <c r="AE899" s="16">
        <v>350</v>
      </c>
      <c r="AF899" s="16">
        <f t="shared" ref="AF899:AF962" si="162">AE899*375</f>
        <v>131250</v>
      </c>
      <c r="AG899" s="16">
        <f t="shared" ref="AG899:AG962" si="163">Z899*100</f>
        <v>96</v>
      </c>
      <c r="AH899" s="12">
        <v>0</v>
      </c>
      <c r="AI899" s="16">
        <f t="shared" ref="AI899:AI962" si="164">7*Z899</f>
        <v>6.72</v>
      </c>
      <c r="AJ899" s="16">
        <f t="shared" ref="AJ899:AJ962" si="165">AI899*3450</f>
        <v>23184</v>
      </c>
      <c r="AK899" s="16">
        <f t="shared" si="154"/>
        <v>480</v>
      </c>
      <c r="AL899" s="16">
        <f t="shared" ref="AL899:AL962" si="166">1*Z899*5000</f>
        <v>4800</v>
      </c>
      <c r="AM899" s="16">
        <f t="shared" si="155"/>
        <v>91200</v>
      </c>
      <c r="AN899" s="16">
        <v>399004.8</v>
      </c>
      <c r="AO899" s="12" t="s">
        <v>1486</v>
      </c>
      <c r="AP899" s="16">
        <v>0.96</v>
      </c>
      <c r="BC899" s="16">
        <v>0.96</v>
      </c>
      <c r="BD899" s="16">
        <f t="shared" si="156"/>
        <v>4.8</v>
      </c>
      <c r="BE899" s="16">
        <f t="shared" si="157"/>
        <v>2493.7799999999997</v>
      </c>
      <c r="BG899" s="16">
        <f t="shared" si="158"/>
        <v>1152</v>
      </c>
      <c r="BH899" s="16">
        <f t="shared" si="159"/>
        <v>614.4</v>
      </c>
      <c r="BI899" s="16">
        <f t="shared" si="160"/>
        <v>7.68</v>
      </c>
    </row>
    <row r="900" spans="1:61" x14ac:dyDescent="0.35">
      <c r="A900">
        <v>899</v>
      </c>
      <c r="B900" t="s">
        <v>360</v>
      </c>
      <c r="C900" t="s">
        <v>7846</v>
      </c>
      <c r="D900" s="15" t="s">
        <v>1786</v>
      </c>
      <c r="E900" s="12" t="s">
        <v>98</v>
      </c>
      <c r="G900" s="12" t="s">
        <v>1764</v>
      </c>
      <c r="H900" s="12" t="s">
        <v>589</v>
      </c>
      <c r="I900" s="12" t="s">
        <v>1454</v>
      </c>
      <c r="J900" s="12" t="s">
        <v>2403</v>
      </c>
      <c r="K900" s="12" t="s">
        <v>1765</v>
      </c>
      <c r="N900" s="16" t="s">
        <v>206</v>
      </c>
      <c r="O900" s="16" t="s">
        <v>1769</v>
      </c>
      <c r="P900" s="12" t="s">
        <v>482</v>
      </c>
      <c r="Q900" s="16">
        <v>2023</v>
      </c>
      <c r="R900" s="16">
        <v>0.4</v>
      </c>
      <c r="V900" s="12" t="s">
        <v>204</v>
      </c>
      <c r="W900" s="12" t="s">
        <v>204</v>
      </c>
      <c r="X900" s="16">
        <v>1</v>
      </c>
      <c r="Y900" s="16">
        <v>1</v>
      </c>
      <c r="Z900" s="16">
        <v>0.4</v>
      </c>
      <c r="AA900" s="16">
        <v>48</v>
      </c>
      <c r="AC900" s="16" t="s">
        <v>2411</v>
      </c>
      <c r="AD900" s="16">
        <f t="shared" si="161"/>
        <v>16800</v>
      </c>
      <c r="AE900" s="16">
        <v>150</v>
      </c>
      <c r="AF900" s="16">
        <f t="shared" si="162"/>
        <v>56250</v>
      </c>
      <c r="AG900" s="16">
        <f t="shared" si="163"/>
        <v>40</v>
      </c>
      <c r="AH900" s="12">
        <v>0</v>
      </c>
      <c r="AI900" s="16">
        <f t="shared" si="164"/>
        <v>2.8000000000000003</v>
      </c>
      <c r="AJ900" s="16">
        <f t="shared" si="165"/>
        <v>9660.0000000000018</v>
      </c>
      <c r="AK900" s="16">
        <f t="shared" si="154"/>
        <v>200</v>
      </c>
      <c r="AL900" s="16">
        <f t="shared" si="166"/>
        <v>2000</v>
      </c>
      <c r="AM900" s="16">
        <f t="shared" si="155"/>
        <v>38000</v>
      </c>
      <c r="AN900" s="16">
        <v>166252</v>
      </c>
      <c r="AO900" s="12" t="s">
        <v>1486</v>
      </c>
      <c r="AP900" s="16">
        <v>0.4</v>
      </c>
      <c r="BC900" s="16">
        <v>0.4</v>
      </c>
      <c r="BD900" s="16">
        <f t="shared" si="156"/>
        <v>2</v>
      </c>
      <c r="BE900" s="16">
        <f t="shared" si="157"/>
        <v>1039.075</v>
      </c>
      <c r="BG900" s="16">
        <f t="shared" si="158"/>
        <v>480</v>
      </c>
      <c r="BH900" s="16">
        <f t="shared" si="159"/>
        <v>256</v>
      </c>
      <c r="BI900" s="16">
        <f t="shared" si="160"/>
        <v>3.2</v>
      </c>
    </row>
    <row r="901" spans="1:61" x14ac:dyDescent="0.35">
      <c r="A901">
        <v>900</v>
      </c>
      <c r="B901" t="s">
        <v>360</v>
      </c>
      <c r="C901" t="s">
        <v>7847</v>
      </c>
      <c r="D901" s="15" t="s">
        <v>1787</v>
      </c>
      <c r="E901" s="12" t="s">
        <v>93</v>
      </c>
      <c r="G901" s="12" t="s">
        <v>1764</v>
      </c>
      <c r="H901" s="12" t="s">
        <v>589</v>
      </c>
      <c r="I901" s="12" t="s">
        <v>1454</v>
      </c>
      <c r="J901" s="12" t="s">
        <v>2403</v>
      </c>
      <c r="K901" s="12" t="s">
        <v>1765</v>
      </c>
      <c r="N901" s="16" t="s">
        <v>206</v>
      </c>
      <c r="O901" s="16" t="s">
        <v>1769</v>
      </c>
      <c r="P901" s="12" t="s">
        <v>482</v>
      </c>
      <c r="Q901" s="16">
        <v>2023</v>
      </c>
      <c r="R901" s="16">
        <v>1.7</v>
      </c>
      <c r="V901" s="12" t="s">
        <v>204</v>
      </c>
      <c r="W901" s="12" t="s">
        <v>204</v>
      </c>
      <c r="X901" s="16">
        <v>1</v>
      </c>
      <c r="Y901" s="16">
        <v>2</v>
      </c>
      <c r="Z901" s="16">
        <v>1.7</v>
      </c>
      <c r="AA901" s="16">
        <v>204</v>
      </c>
      <c r="AC901" s="16" t="s">
        <v>2411</v>
      </c>
      <c r="AD901" s="16">
        <f t="shared" si="161"/>
        <v>71400</v>
      </c>
      <c r="AE901" s="16">
        <v>600</v>
      </c>
      <c r="AF901" s="16">
        <f t="shared" si="162"/>
        <v>225000</v>
      </c>
      <c r="AG901" s="16">
        <f t="shared" si="163"/>
        <v>170</v>
      </c>
      <c r="AH901" s="12">
        <v>0</v>
      </c>
      <c r="AI901" s="16">
        <f t="shared" si="164"/>
        <v>11.9</v>
      </c>
      <c r="AJ901" s="16">
        <f t="shared" si="165"/>
        <v>41055</v>
      </c>
      <c r="AK901" s="16">
        <f t="shared" si="154"/>
        <v>850</v>
      </c>
      <c r="AL901" s="16">
        <f t="shared" si="166"/>
        <v>8500</v>
      </c>
      <c r="AM901" s="16">
        <f t="shared" si="155"/>
        <v>161500</v>
      </c>
      <c r="AN901" s="16">
        <v>706571</v>
      </c>
      <c r="AO901" s="12" t="s">
        <v>1486</v>
      </c>
      <c r="AP901" s="16">
        <v>1.7</v>
      </c>
      <c r="BC901" s="16">
        <v>1.7</v>
      </c>
      <c r="BD901" s="16">
        <f t="shared" si="156"/>
        <v>8.5</v>
      </c>
      <c r="BE901" s="16">
        <f t="shared" si="157"/>
        <v>4416.0687500000004</v>
      </c>
      <c r="BG901" s="16">
        <f t="shared" si="158"/>
        <v>2040</v>
      </c>
      <c r="BH901" s="16">
        <f t="shared" si="159"/>
        <v>1088</v>
      </c>
      <c r="BI901" s="16">
        <f t="shared" si="160"/>
        <v>13.6</v>
      </c>
    </row>
    <row r="902" spans="1:61" x14ac:dyDescent="0.35">
      <c r="A902">
        <v>901</v>
      </c>
      <c r="B902" t="s">
        <v>360</v>
      </c>
      <c r="C902" t="s">
        <v>7848</v>
      </c>
      <c r="D902" s="15" t="s">
        <v>1788</v>
      </c>
      <c r="E902" s="12" t="s">
        <v>98</v>
      </c>
      <c r="G902" s="12" t="s">
        <v>1764</v>
      </c>
      <c r="H902" s="12" t="s">
        <v>589</v>
      </c>
      <c r="I902" s="12" t="s">
        <v>1454</v>
      </c>
      <c r="J902" s="12" t="s">
        <v>2403</v>
      </c>
      <c r="K902" s="12" t="s">
        <v>1765</v>
      </c>
      <c r="N902" s="16" t="s">
        <v>206</v>
      </c>
      <c r="O902" s="16" t="s">
        <v>1769</v>
      </c>
      <c r="P902" s="12" t="s">
        <v>482</v>
      </c>
      <c r="Q902" s="16">
        <v>2023</v>
      </c>
      <c r="R902" s="16">
        <v>0.7</v>
      </c>
      <c r="V902" s="12" t="s">
        <v>204</v>
      </c>
      <c r="W902" s="12" t="s">
        <v>204</v>
      </c>
      <c r="X902" s="16">
        <v>1</v>
      </c>
      <c r="Y902" s="16">
        <v>10</v>
      </c>
      <c r="Z902" s="16">
        <v>0.7</v>
      </c>
      <c r="AA902" s="16">
        <v>84</v>
      </c>
      <c r="AC902" s="16" t="s">
        <v>2411</v>
      </c>
      <c r="AD902" s="16">
        <f t="shared" si="161"/>
        <v>29400</v>
      </c>
      <c r="AE902" s="16">
        <v>250</v>
      </c>
      <c r="AF902" s="16">
        <f t="shared" si="162"/>
        <v>93750</v>
      </c>
      <c r="AG902" s="16">
        <f t="shared" si="163"/>
        <v>70</v>
      </c>
      <c r="AH902" s="12">
        <v>0</v>
      </c>
      <c r="AI902" s="16">
        <f t="shared" si="164"/>
        <v>4.8999999999999995</v>
      </c>
      <c r="AJ902" s="16">
        <f t="shared" si="165"/>
        <v>16904.999999999996</v>
      </c>
      <c r="AK902" s="16">
        <f t="shared" si="154"/>
        <v>350</v>
      </c>
      <c r="AL902" s="16">
        <f t="shared" si="166"/>
        <v>3500</v>
      </c>
      <c r="AM902" s="16">
        <f t="shared" si="155"/>
        <v>66500</v>
      </c>
      <c r="AN902" s="16">
        <v>290941</v>
      </c>
      <c r="AO902" s="12" t="s">
        <v>1486</v>
      </c>
      <c r="AP902" s="16">
        <v>0.7</v>
      </c>
      <c r="BC902" s="16">
        <v>0.7</v>
      </c>
      <c r="BD902" s="16">
        <f t="shared" si="156"/>
        <v>3.5</v>
      </c>
      <c r="BE902" s="16">
        <f t="shared" si="157"/>
        <v>1818.3812499999999</v>
      </c>
      <c r="BG902" s="16">
        <f t="shared" si="158"/>
        <v>840</v>
      </c>
      <c r="BH902" s="16">
        <f t="shared" si="159"/>
        <v>448</v>
      </c>
      <c r="BI902" s="16">
        <f t="shared" si="160"/>
        <v>5.6</v>
      </c>
    </row>
    <row r="903" spans="1:61" x14ac:dyDescent="0.35">
      <c r="A903">
        <v>902</v>
      </c>
      <c r="B903" t="s">
        <v>360</v>
      </c>
      <c r="C903" t="s">
        <v>7849</v>
      </c>
      <c r="D903" s="15" t="s">
        <v>1789</v>
      </c>
      <c r="E903" s="12" t="s">
        <v>93</v>
      </c>
      <c r="G903" s="12" t="s">
        <v>1764</v>
      </c>
      <c r="H903" s="12" t="s">
        <v>589</v>
      </c>
      <c r="I903" s="12" t="s">
        <v>1454</v>
      </c>
      <c r="J903" s="12" t="s">
        <v>2403</v>
      </c>
      <c r="K903" s="12" t="s">
        <v>1765</v>
      </c>
      <c r="N903" s="16" t="s">
        <v>206</v>
      </c>
      <c r="O903" s="16" t="s">
        <v>1769</v>
      </c>
      <c r="P903" s="12" t="s">
        <v>482</v>
      </c>
      <c r="Q903" s="16">
        <v>2023</v>
      </c>
      <c r="R903" s="16">
        <v>4.5</v>
      </c>
      <c r="V903" s="12" t="s">
        <v>204</v>
      </c>
      <c r="W903" s="12" t="s">
        <v>204</v>
      </c>
      <c r="X903" s="16">
        <v>1</v>
      </c>
      <c r="Y903" s="16">
        <v>8</v>
      </c>
      <c r="Z903" s="16">
        <v>4.5</v>
      </c>
      <c r="AA903" s="16">
        <v>540</v>
      </c>
      <c r="AC903" s="16" t="s">
        <v>2411</v>
      </c>
      <c r="AD903" s="16">
        <f t="shared" si="161"/>
        <v>189000</v>
      </c>
      <c r="AE903" s="16">
        <v>1600</v>
      </c>
      <c r="AF903" s="16">
        <f t="shared" si="162"/>
        <v>600000</v>
      </c>
      <c r="AG903" s="16">
        <f t="shared" si="163"/>
        <v>450</v>
      </c>
      <c r="AH903" s="12">
        <v>0</v>
      </c>
      <c r="AI903" s="16">
        <f t="shared" si="164"/>
        <v>31.5</v>
      </c>
      <c r="AJ903" s="16">
        <f t="shared" si="165"/>
        <v>108675</v>
      </c>
      <c r="AK903" s="16">
        <f t="shared" si="154"/>
        <v>2250</v>
      </c>
      <c r="AL903" s="16">
        <f t="shared" si="166"/>
        <v>22500</v>
      </c>
      <c r="AM903" s="16">
        <f t="shared" si="155"/>
        <v>427500</v>
      </c>
      <c r="AN903" s="16">
        <v>1870335</v>
      </c>
      <c r="AO903" s="12" t="s">
        <v>1486</v>
      </c>
      <c r="AP903" s="16">
        <v>4.5</v>
      </c>
      <c r="BC903" s="16">
        <v>4.5</v>
      </c>
      <c r="BD903" s="16">
        <f t="shared" si="156"/>
        <v>22.5</v>
      </c>
      <c r="BE903" s="16">
        <f t="shared" si="157"/>
        <v>11689.59375</v>
      </c>
      <c r="BG903" s="16">
        <f t="shared" si="158"/>
        <v>5400</v>
      </c>
      <c r="BH903" s="16">
        <f t="shared" si="159"/>
        <v>2880</v>
      </c>
      <c r="BI903" s="16">
        <f t="shared" si="160"/>
        <v>36</v>
      </c>
    </row>
    <row r="904" spans="1:61" x14ac:dyDescent="0.35">
      <c r="A904">
        <v>903</v>
      </c>
      <c r="B904" t="s">
        <v>360</v>
      </c>
      <c r="C904" t="s">
        <v>7850</v>
      </c>
      <c r="D904" s="15" t="s">
        <v>1790</v>
      </c>
      <c r="E904" s="12" t="s">
        <v>93</v>
      </c>
      <c r="G904" s="12" t="s">
        <v>1764</v>
      </c>
      <c r="H904" s="12" t="s">
        <v>589</v>
      </c>
      <c r="I904" s="12" t="s">
        <v>1454</v>
      </c>
      <c r="J904" s="12" t="s">
        <v>2403</v>
      </c>
      <c r="K904" s="12" t="s">
        <v>1765</v>
      </c>
      <c r="N904" s="16" t="s">
        <v>206</v>
      </c>
      <c r="O904" s="16" t="s">
        <v>1769</v>
      </c>
      <c r="P904" s="12" t="s">
        <v>482</v>
      </c>
      <c r="Q904" s="16">
        <v>2023</v>
      </c>
      <c r="R904" s="16">
        <v>1</v>
      </c>
      <c r="V904" s="12" t="s">
        <v>204</v>
      </c>
      <c r="W904" s="12" t="s">
        <v>204</v>
      </c>
      <c r="X904" s="16">
        <v>1</v>
      </c>
      <c r="Y904" s="16">
        <v>9</v>
      </c>
      <c r="Z904" s="16">
        <v>1</v>
      </c>
      <c r="AA904" s="16">
        <v>120</v>
      </c>
      <c r="AC904" s="16" t="s">
        <v>2411</v>
      </c>
      <c r="AD904" s="16">
        <f t="shared" si="161"/>
        <v>42000</v>
      </c>
      <c r="AE904" s="16">
        <v>350</v>
      </c>
      <c r="AF904" s="16">
        <f t="shared" si="162"/>
        <v>131250</v>
      </c>
      <c r="AG904" s="16">
        <f t="shared" si="163"/>
        <v>100</v>
      </c>
      <c r="AH904" s="12">
        <v>0</v>
      </c>
      <c r="AI904" s="16">
        <f t="shared" si="164"/>
        <v>7</v>
      </c>
      <c r="AJ904" s="16">
        <f t="shared" si="165"/>
        <v>24150</v>
      </c>
      <c r="AK904" s="16">
        <f t="shared" si="154"/>
        <v>500</v>
      </c>
      <c r="AL904" s="16">
        <f t="shared" si="166"/>
        <v>5000</v>
      </c>
      <c r="AM904" s="16">
        <f t="shared" si="155"/>
        <v>95000</v>
      </c>
      <c r="AN904" s="16">
        <v>415630</v>
      </c>
      <c r="AO904" s="12" t="s">
        <v>1486</v>
      </c>
      <c r="AP904" s="16">
        <v>1</v>
      </c>
      <c r="BC904" s="16">
        <v>1</v>
      </c>
      <c r="BD904" s="16">
        <f t="shared" si="156"/>
        <v>5</v>
      </c>
      <c r="BE904" s="16">
        <f t="shared" si="157"/>
        <v>2597.6875</v>
      </c>
      <c r="BG904" s="16">
        <f t="shared" si="158"/>
        <v>1200</v>
      </c>
      <c r="BH904" s="16">
        <f t="shared" si="159"/>
        <v>640</v>
      </c>
      <c r="BI904" s="16">
        <f t="shared" si="160"/>
        <v>8</v>
      </c>
    </row>
    <row r="905" spans="1:61" x14ac:dyDescent="0.35">
      <c r="A905">
        <v>904</v>
      </c>
      <c r="B905" t="s">
        <v>360</v>
      </c>
      <c r="C905" t="s">
        <v>7851</v>
      </c>
      <c r="D905" s="15" t="s">
        <v>1791</v>
      </c>
      <c r="E905" s="12" t="s">
        <v>98</v>
      </c>
      <c r="G905" s="12" t="s">
        <v>1764</v>
      </c>
      <c r="H905" s="12" t="s">
        <v>589</v>
      </c>
      <c r="I905" s="12" t="s">
        <v>1454</v>
      </c>
      <c r="J905" s="12" t="s">
        <v>2403</v>
      </c>
      <c r="K905" s="12" t="s">
        <v>1765</v>
      </c>
      <c r="N905" s="16" t="s">
        <v>206</v>
      </c>
      <c r="O905" s="16" t="s">
        <v>1769</v>
      </c>
      <c r="P905" s="12" t="s">
        <v>482</v>
      </c>
      <c r="Q905" s="16">
        <v>2023</v>
      </c>
      <c r="R905" s="16">
        <v>1.36</v>
      </c>
      <c r="V905" s="12" t="s">
        <v>204</v>
      </c>
      <c r="W905" s="12" t="s">
        <v>204</v>
      </c>
      <c r="X905" s="16">
        <v>1</v>
      </c>
      <c r="Y905" s="16">
        <v>5</v>
      </c>
      <c r="Z905" s="16">
        <v>1.36</v>
      </c>
      <c r="AA905" s="16">
        <v>163</v>
      </c>
      <c r="AC905" s="16" t="s">
        <v>2411</v>
      </c>
      <c r="AD905" s="16">
        <f t="shared" si="161"/>
        <v>57050</v>
      </c>
      <c r="AE905" s="16">
        <v>476.00000000000006</v>
      </c>
      <c r="AF905" s="16">
        <f t="shared" si="162"/>
        <v>178500.00000000003</v>
      </c>
      <c r="AG905" s="16">
        <f t="shared" si="163"/>
        <v>136</v>
      </c>
      <c r="AH905" s="12">
        <v>0</v>
      </c>
      <c r="AI905" s="16">
        <f t="shared" si="164"/>
        <v>9.5200000000000014</v>
      </c>
      <c r="AJ905" s="16">
        <f t="shared" si="165"/>
        <v>32844.000000000007</v>
      </c>
      <c r="AK905" s="16">
        <f t="shared" si="154"/>
        <v>680</v>
      </c>
      <c r="AL905" s="16">
        <f t="shared" si="166"/>
        <v>6800.0000000000009</v>
      </c>
      <c r="AM905" s="16">
        <f t="shared" si="155"/>
        <v>129200.00000000001</v>
      </c>
      <c r="AN905" s="16">
        <v>565256.80000000005</v>
      </c>
      <c r="AO905" s="12" t="s">
        <v>1486</v>
      </c>
      <c r="AP905" s="16">
        <v>1.36</v>
      </c>
      <c r="BC905" s="16">
        <v>1.36</v>
      </c>
      <c r="BD905" s="16">
        <f t="shared" si="156"/>
        <v>6.8000000000000007</v>
      </c>
      <c r="BE905" s="16">
        <f t="shared" si="157"/>
        <v>3532.8550000000005</v>
      </c>
      <c r="BG905" s="16">
        <f t="shared" si="158"/>
        <v>1632.0000000000002</v>
      </c>
      <c r="BH905" s="16">
        <f t="shared" si="159"/>
        <v>870.40000000000009</v>
      </c>
      <c r="BI905" s="16">
        <f t="shared" si="160"/>
        <v>10.88</v>
      </c>
    </row>
    <row r="906" spans="1:61" x14ac:dyDescent="0.35">
      <c r="A906">
        <v>905</v>
      </c>
      <c r="B906" t="s">
        <v>360</v>
      </c>
      <c r="C906" t="s">
        <v>7852</v>
      </c>
      <c r="D906" s="15" t="s">
        <v>1792</v>
      </c>
      <c r="E906" s="12" t="s">
        <v>93</v>
      </c>
      <c r="G906" s="12" t="s">
        <v>1764</v>
      </c>
      <c r="H906" s="12" t="s">
        <v>589</v>
      </c>
      <c r="I906" s="12" t="s">
        <v>1454</v>
      </c>
      <c r="J906" s="12" t="s">
        <v>2403</v>
      </c>
      <c r="K906" s="12" t="s">
        <v>1765</v>
      </c>
      <c r="N906" s="16" t="s">
        <v>206</v>
      </c>
      <c r="O906" s="16" t="s">
        <v>1769</v>
      </c>
      <c r="P906" s="12" t="s">
        <v>482</v>
      </c>
      <c r="Q906" s="16">
        <v>2023</v>
      </c>
      <c r="R906" s="16">
        <v>1.3</v>
      </c>
      <c r="V906" s="12" t="s">
        <v>204</v>
      </c>
      <c r="W906" s="12" t="s">
        <v>204</v>
      </c>
      <c r="X906" s="16">
        <v>1</v>
      </c>
      <c r="Y906" s="16">
        <v>15</v>
      </c>
      <c r="Z906" s="16">
        <v>1.3</v>
      </c>
      <c r="AA906" s="16">
        <v>156</v>
      </c>
      <c r="AC906" s="16" t="s">
        <v>2411</v>
      </c>
      <c r="AD906" s="16">
        <f t="shared" si="161"/>
        <v>54600</v>
      </c>
      <c r="AE906" s="16">
        <v>455</v>
      </c>
      <c r="AF906" s="16">
        <f t="shared" si="162"/>
        <v>170625</v>
      </c>
      <c r="AG906" s="16">
        <f t="shared" si="163"/>
        <v>130</v>
      </c>
      <c r="AH906" s="12">
        <v>0</v>
      </c>
      <c r="AI906" s="16">
        <f t="shared" si="164"/>
        <v>9.1</v>
      </c>
      <c r="AJ906" s="16">
        <f t="shared" si="165"/>
        <v>31395</v>
      </c>
      <c r="AK906" s="16">
        <f t="shared" si="154"/>
        <v>650</v>
      </c>
      <c r="AL906" s="16">
        <f t="shared" si="166"/>
        <v>6500</v>
      </c>
      <c r="AM906" s="16">
        <f t="shared" si="155"/>
        <v>123500</v>
      </c>
      <c r="AN906" s="16">
        <v>540319</v>
      </c>
      <c r="AO906" s="12" t="s">
        <v>1486</v>
      </c>
      <c r="AP906" s="16">
        <v>1.3</v>
      </c>
      <c r="BC906" s="16">
        <v>1.3</v>
      </c>
      <c r="BD906" s="16">
        <f t="shared" si="156"/>
        <v>6.5</v>
      </c>
      <c r="BE906" s="16">
        <f t="shared" si="157"/>
        <v>3376.9937500000001</v>
      </c>
      <c r="BG906" s="16">
        <f t="shared" si="158"/>
        <v>1560</v>
      </c>
      <c r="BH906" s="16">
        <f t="shared" si="159"/>
        <v>832</v>
      </c>
      <c r="BI906" s="16">
        <f t="shared" si="160"/>
        <v>10.4</v>
      </c>
    </row>
    <row r="907" spans="1:61" x14ac:dyDescent="0.35">
      <c r="A907">
        <v>906</v>
      </c>
      <c r="B907" t="s">
        <v>360</v>
      </c>
      <c r="C907" t="s">
        <v>7853</v>
      </c>
      <c r="D907" s="15" t="s">
        <v>1793</v>
      </c>
      <c r="E907" s="12" t="s">
        <v>98</v>
      </c>
      <c r="G907" s="12" t="s">
        <v>1764</v>
      </c>
      <c r="H907" s="12" t="s">
        <v>589</v>
      </c>
      <c r="I907" s="12" t="s">
        <v>1454</v>
      </c>
      <c r="J907" s="12" t="s">
        <v>2403</v>
      </c>
      <c r="K907" s="12" t="s">
        <v>1765</v>
      </c>
      <c r="N907" s="16" t="s">
        <v>206</v>
      </c>
      <c r="O907" s="16" t="s">
        <v>1769</v>
      </c>
      <c r="P907" s="12" t="s">
        <v>482</v>
      </c>
      <c r="Q907" s="16">
        <v>2023</v>
      </c>
      <c r="R907" s="16">
        <v>1.64</v>
      </c>
      <c r="V907" s="12" t="s">
        <v>204</v>
      </c>
      <c r="W907" s="12" t="s">
        <v>204</v>
      </c>
      <c r="X907" s="16">
        <v>1</v>
      </c>
      <c r="Y907" s="16">
        <v>6</v>
      </c>
      <c r="Z907" s="16">
        <v>1.64</v>
      </c>
      <c r="AA907" s="16">
        <v>197</v>
      </c>
      <c r="AC907" s="16" t="s">
        <v>2411</v>
      </c>
      <c r="AD907" s="16">
        <f t="shared" si="161"/>
        <v>68950</v>
      </c>
      <c r="AE907" s="16">
        <v>574</v>
      </c>
      <c r="AF907" s="16">
        <f t="shared" si="162"/>
        <v>215250</v>
      </c>
      <c r="AG907" s="16">
        <f t="shared" si="163"/>
        <v>164</v>
      </c>
      <c r="AH907" s="12">
        <v>0</v>
      </c>
      <c r="AI907" s="16">
        <f t="shared" si="164"/>
        <v>11.479999999999999</v>
      </c>
      <c r="AJ907" s="16">
        <f t="shared" si="165"/>
        <v>39605.999999999993</v>
      </c>
      <c r="AK907" s="16">
        <f t="shared" si="154"/>
        <v>820</v>
      </c>
      <c r="AL907" s="16">
        <f t="shared" si="166"/>
        <v>8200</v>
      </c>
      <c r="AM907" s="16">
        <f t="shared" si="155"/>
        <v>155800</v>
      </c>
      <c r="AN907" s="16">
        <v>681633.2</v>
      </c>
      <c r="AO907" s="12" t="s">
        <v>1486</v>
      </c>
      <c r="AP907" s="16">
        <v>1.64</v>
      </c>
      <c r="BC907" s="16">
        <v>1.64</v>
      </c>
      <c r="BD907" s="16">
        <f t="shared" si="156"/>
        <v>8.1999999999999993</v>
      </c>
      <c r="BE907" s="16">
        <f t="shared" si="157"/>
        <v>4260.2074999999995</v>
      </c>
      <c r="BG907" s="16">
        <f t="shared" si="158"/>
        <v>1967.9999999999998</v>
      </c>
      <c r="BH907" s="16">
        <f t="shared" si="159"/>
        <v>1049.5999999999999</v>
      </c>
      <c r="BI907" s="16">
        <f t="shared" si="160"/>
        <v>13.12</v>
      </c>
    </row>
    <row r="908" spans="1:61" x14ac:dyDescent="0.35">
      <c r="A908">
        <v>907</v>
      </c>
      <c r="B908" t="s">
        <v>360</v>
      </c>
      <c r="C908" t="s">
        <v>7854</v>
      </c>
      <c r="D908" s="15" t="s">
        <v>1794</v>
      </c>
      <c r="E908" s="12" t="s">
        <v>98</v>
      </c>
      <c r="G908" s="12" t="s">
        <v>1764</v>
      </c>
      <c r="H908" s="12" t="s">
        <v>589</v>
      </c>
      <c r="I908" s="12" t="s">
        <v>1454</v>
      </c>
      <c r="J908" s="12" t="s">
        <v>2403</v>
      </c>
      <c r="K908" s="12" t="s">
        <v>1765</v>
      </c>
      <c r="N908" s="16" t="s">
        <v>206</v>
      </c>
      <c r="O908" s="16" t="s">
        <v>1769</v>
      </c>
      <c r="P908" s="12" t="s">
        <v>482</v>
      </c>
      <c r="Q908" s="16">
        <v>2023</v>
      </c>
      <c r="R908" s="16">
        <v>1.04</v>
      </c>
      <c r="V908" s="12" t="s">
        <v>204</v>
      </c>
      <c r="W908" s="12" t="s">
        <v>204</v>
      </c>
      <c r="X908" s="16">
        <v>1</v>
      </c>
      <c r="Y908" s="16">
        <v>7</v>
      </c>
      <c r="Z908" s="16">
        <v>1.04</v>
      </c>
      <c r="AA908" s="16">
        <v>125</v>
      </c>
      <c r="AC908" s="16" t="s">
        <v>2411</v>
      </c>
      <c r="AD908" s="16">
        <f t="shared" si="161"/>
        <v>43750</v>
      </c>
      <c r="AE908" s="16">
        <v>364</v>
      </c>
      <c r="AF908" s="16">
        <f t="shared" si="162"/>
        <v>136500</v>
      </c>
      <c r="AG908" s="16">
        <f t="shared" si="163"/>
        <v>104</v>
      </c>
      <c r="AH908" s="12">
        <v>0</v>
      </c>
      <c r="AI908" s="16">
        <f t="shared" si="164"/>
        <v>7.28</v>
      </c>
      <c r="AJ908" s="16">
        <f t="shared" si="165"/>
        <v>25116</v>
      </c>
      <c r="AK908" s="16">
        <f t="shared" si="154"/>
        <v>520</v>
      </c>
      <c r="AL908" s="16">
        <f t="shared" si="166"/>
        <v>5200</v>
      </c>
      <c r="AM908" s="16">
        <f t="shared" si="155"/>
        <v>98800</v>
      </c>
      <c r="AN908" s="16">
        <v>432255.2</v>
      </c>
      <c r="AO908" s="12" t="s">
        <v>1486</v>
      </c>
      <c r="AP908" s="16">
        <v>1.04</v>
      </c>
      <c r="BC908" s="16">
        <v>1.04</v>
      </c>
      <c r="BD908" s="16">
        <f t="shared" si="156"/>
        <v>5.2</v>
      </c>
      <c r="BE908" s="16">
        <f t="shared" si="157"/>
        <v>2701.5950000000003</v>
      </c>
      <c r="BG908" s="16">
        <f t="shared" si="158"/>
        <v>1248</v>
      </c>
      <c r="BH908" s="16">
        <f t="shared" si="159"/>
        <v>665.6</v>
      </c>
      <c r="BI908" s="16">
        <f t="shared" si="160"/>
        <v>8.32</v>
      </c>
    </row>
    <row r="909" spans="1:61" x14ac:dyDescent="0.35">
      <c r="A909">
        <v>908</v>
      </c>
      <c r="B909" t="s">
        <v>360</v>
      </c>
      <c r="C909" t="s">
        <v>7855</v>
      </c>
      <c r="D909" s="15" t="s">
        <v>782</v>
      </c>
      <c r="E909" s="12" t="s">
        <v>98</v>
      </c>
      <c r="G909" s="12" t="s">
        <v>1764</v>
      </c>
      <c r="H909" s="12" t="s">
        <v>589</v>
      </c>
      <c r="I909" s="12" t="s">
        <v>1454</v>
      </c>
      <c r="J909" s="12" t="s">
        <v>2403</v>
      </c>
      <c r="K909" s="12" t="s">
        <v>1765</v>
      </c>
      <c r="N909" s="16" t="s">
        <v>206</v>
      </c>
      <c r="O909" s="16" t="s">
        <v>1769</v>
      </c>
      <c r="P909" s="12" t="s">
        <v>482</v>
      </c>
      <c r="Q909" s="16">
        <v>2023</v>
      </c>
      <c r="R909" s="16">
        <v>1.42</v>
      </c>
      <c r="V909" s="12" t="s">
        <v>204</v>
      </c>
      <c r="W909" s="12" t="s">
        <v>204</v>
      </c>
      <c r="X909" s="16">
        <v>1</v>
      </c>
      <c r="Y909" s="16">
        <v>4</v>
      </c>
      <c r="Z909" s="16">
        <v>1.42</v>
      </c>
      <c r="AA909" s="16">
        <v>170</v>
      </c>
      <c r="AC909" s="16" t="s">
        <v>2411</v>
      </c>
      <c r="AD909" s="16">
        <f t="shared" si="161"/>
        <v>59500</v>
      </c>
      <c r="AE909" s="16">
        <v>497</v>
      </c>
      <c r="AF909" s="16">
        <f t="shared" si="162"/>
        <v>186375</v>
      </c>
      <c r="AG909" s="16">
        <f t="shared" si="163"/>
        <v>142</v>
      </c>
      <c r="AH909" s="12">
        <v>0</v>
      </c>
      <c r="AI909" s="16">
        <f t="shared" si="164"/>
        <v>9.94</v>
      </c>
      <c r="AJ909" s="16">
        <f t="shared" si="165"/>
        <v>34293</v>
      </c>
      <c r="AK909" s="16">
        <f t="shared" si="154"/>
        <v>710</v>
      </c>
      <c r="AL909" s="16">
        <f t="shared" si="166"/>
        <v>7100</v>
      </c>
      <c r="AM909" s="16">
        <f t="shared" si="155"/>
        <v>134900</v>
      </c>
      <c r="AN909" s="16">
        <v>590194.6</v>
      </c>
      <c r="AO909" s="12" t="s">
        <v>1486</v>
      </c>
      <c r="AP909" s="16">
        <v>1.42</v>
      </c>
      <c r="BC909" s="16">
        <v>1.42</v>
      </c>
      <c r="BD909" s="16">
        <f t="shared" si="156"/>
        <v>7.1</v>
      </c>
      <c r="BE909" s="16">
        <f t="shared" si="157"/>
        <v>3688.7162499999999</v>
      </c>
      <c r="BG909" s="16">
        <f t="shared" si="158"/>
        <v>1704</v>
      </c>
      <c r="BH909" s="16">
        <f t="shared" si="159"/>
        <v>908.8</v>
      </c>
      <c r="BI909" s="16">
        <f t="shared" si="160"/>
        <v>11.36</v>
      </c>
    </row>
    <row r="910" spans="1:61" x14ac:dyDescent="0.35">
      <c r="A910">
        <v>909</v>
      </c>
      <c r="B910" t="s">
        <v>360</v>
      </c>
      <c r="C910" t="s">
        <v>7856</v>
      </c>
      <c r="D910" s="15" t="s">
        <v>1795</v>
      </c>
      <c r="E910" s="12" t="s">
        <v>98</v>
      </c>
      <c r="G910" s="12" t="s">
        <v>1764</v>
      </c>
      <c r="H910" s="12" t="s">
        <v>589</v>
      </c>
      <c r="I910" s="12" t="s">
        <v>1454</v>
      </c>
      <c r="J910" s="12" t="s">
        <v>2403</v>
      </c>
      <c r="K910" s="12" t="s">
        <v>1765</v>
      </c>
      <c r="N910" s="16" t="s">
        <v>206</v>
      </c>
      <c r="O910" s="16" t="s">
        <v>1769</v>
      </c>
      <c r="P910" s="12" t="s">
        <v>482</v>
      </c>
      <c r="Q910" s="16">
        <v>2023</v>
      </c>
      <c r="R910" s="16">
        <v>1.5</v>
      </c>
      <c r="V910" s="12" t="s">
        <v>204</v>
      </c>
      <c r="W910" s="12" t="s">
        <v>204</v>
      </c>
      <c r="X910" s="16">
        <v>1</v>
      </c>
      <c r="Y910" s="16">
        <v>6</v>
      </c>
      <c r="Z910" s="16">
        <v>1.5</v>
      </c>
      <c r="AA910" s="16">
        <v>180</v>
      </c>
      <c r="AC910" s="16" t="s">
        <v>2411</v>
      </c>
      <c r="AD910" s="16">
        <f t="shared" si="161"/>
        <v>63000</v>
      </c>
      <c r="AE910" s="16">
        <v>525</v>
      </c>
      <c r="AF910" s="16">
        <f t="shared" si="162"/>
        <v>196875</v>
      </c>
      <c r="AG910" s="16">
        <f t="shared" si="163"/>
        <v>150</v>
      </c>
      <c r="AH910" s="12">
        <v>0</v>
      </c>
      <c r="AI910" s="16">
        <f t="shared" si="164"/>
        <v>10.5</v>
      </c>
      <c r="AJ910" s="16">
        <f t="shared" si="165"/>
        <v>36225</v>
      </c>
      <c r="AK910" s="16">
        <f t="shared" si="154"/>
        <v>750</v>
      </c>
      <c r="AL910" s="16">
        <f t="shared" si="166"/>
        <v>7500</v>
      </c>
      <c r="AM910" s="16">
        <f t="shared" si="155"/>
        <v>142500</v>
      </c>
      <c r="AN910" s="16">
        <v>623445</v>
      </c>
      <c r="AO910" s="12" t="s">
        <v>1486</v>
      </c>
      <c r="AP910" s="16">
        <v>1.5</v>
      </c>
      <c r="BC910" s="16">
        <v>1.5</v>
      </c>
      <c r="BD910" s="16">
        <f t="shared" si="156"/>
        <v>7.5</v>
      </c>
      <c r="BE910" s="16">
        <f t="shared" si="157"/>
        <v>3896.53125</v>
      </c>
      <c r="BG910" s="16">
        <f t="shared" si="158"/>
        <v>1800</v>
      </c>
      <c r="BH910" s="16">
        <f t="shared" si="159"/>
        <v>960</v>
      </c>
      <c r="BI910" s="16">
        <f t="shared" si="160"/>
        <v>12</v>
      </c>
    </row>
    <row r="911" spans="1:61" x14ac:dyDescent="0.35">
      <c r="A911">
        <v>910</v>
      </c>
      <c r="B911" t="s">
        <v>360</v>
      </c>
      <c r="C911" t="s">
        <v>7857</v>
      </c>
      <c r="D911" s="15" t="s">
        <v>1796</v>
      </c>
      <c r="E911" s="12" t="s">
        <v>98</v>
      </c>
      <c r="G911" s="12" t="s">
        <v>1764</v>
      </c>
      <c r="H911" s="12" t="s">
        <v>589</v>
      </c>
      <c r="I911" s="12" t="s">
        <v>1454</v>
      </c>
      <c r="J911" s="12" t="s">
        <v>2403</v>
      </c>
      <c r="K911" s="12" t="s">
        <v>1765</v>
      </c>
      <c r="N911" s="16" t="s">
        <v>206</v>
      </c>
      <c r="O911" s="16" t="s">
        <v>1769</v>
      </c>
      <c r="P911" s="12" t="s">
        <v>482</v>
      </c>
      <c r="Q911" s="16">
        <v>2023</v>
      </c>
      <c r="R911" s="16">
        <v>3.6</v>
      </c>
      <c r="V911" s="12" t="s">
        <v>204</v>
      </c>
      <c r="W911" s="12" t="s">
        <v>204</v>
      </c>
      <c r="X911" s="16">
        <v>1</v>
      </c>
      <c r="Y911" s="16">
        <v>10</v>
      </c>
      <c r="Z911" s="16">
        <v>3.6</v>
      </c>
      <c r="AA911" s="16">
        <v>432</v>
      </c>
      <c r="AC911" s="16" t="s">
        <v>2411</v>
      </c>
      <c r="AD911" s="16">
        <f t="shared" si="161"/>
        <v>151200</v>
      </c>
      <c r="AE911" s="16">
        <v>1260</v>
      </c>
      <c r="AF911" s="16">
        <f t="shared" si="162"/>
        <v>472500</v>
      </c>
      <c r="AG911" s="16">
        <f t="shared" si="163"/>
        <v>360</v>
      </c>
      <c r="AH911" s="12">
        <v>0</v>
      </c>
      <c r="AI911" s="16">
        <f t="shared" si="164"/>
        <v>25.2</v>
      </c>
      <c r="AJ911" s="16">
        <f t="shared" si="165"/>
        <v>86940</v>
      </c>
      <c r="AK911" s="16">
        <f t="shared" si="154"/>
        <v>1800</v>
      </c>
      <c r="AL911" s="16">
        <f t="shared" si="166"/>
        <v>18000</v>
      </c>
      <c r="AM911" s="16">
        <f t="shared" si="155"/>
        <v>342000</v>
      </c>
      <c r="AN911" s="16">
        <v>1496268</v>
      </c>
      <c r="AO911" s="12" t="s">
        <v>1486</v>
      </c>
      <c r="AP911" s="16">
        <v>3.6</v>
      </c>
      <c r="BC911" s="16">
        <v>3.6</v>
      </c>
      <c r="BD911" s="16">
        <f t="shared" si="156"/>
        <v>18</v>
      </c>
      <c r="BE911" s="16">
        <f t="shared" si="157"/>
        <v>9351.6749999999993</v>
      </c>
      <c r="BG911" s="16">
        <f t="shared" si="158"/>
        <v>4320</v>
      </c>
      <c r="BH911" s="16">
        <f t="shared" si="159"/>
        <v>2304</v>
      </c>
      <c r="BI911" s="16">
        <f t="shared" si="160"/>
        <v>28.8</v>
      </c>
    </row>
    <row r="912" spans="1:61" x14ac:dyDescent="0.35">
      <c r="A912">
        <v>911</v>
      </c>
      <c r="B912" t="s">
        <v>360</v>
      </c>
      <c r="C912" t="s">
        <v>7858</v>
      </c>
      <c r="D912" s="15" t="s">
        <v>722</v>
      </c>
      <c r="E912" s="12" t="s">
        <v>98</v>
      </c>
      <c r="G912" s="12" t="s">
        <v>1764</v>
      </c>
      <c r="H912" s="12" t="s">
        <v>589</v>
      </c>
      <c r="I912" s="12" t="s">
        <v>1454</v>
      </c>
      <c r="J912" s="12" t="s">
        <v>2403</v>
      </c>
      <c r="K912" s="12" t="s">
        <v>1765</v>
      </c>
      <c r="N912" s="16" t="s">
        <v>206</v>
      </c>
      <c r="O912" s="16" t="s">
        <v>1769</v>
      </c>
      <c r="P912" s="12" t="s">
        <v>482</v>
      </c>
      <c r="Q912" s="16">
        <v>2023</v>
      </c>
      <c r="R912" s="16">
        <v>1.75</v>
      </c>
      <c r="V912" s="12" t="s">
        <v>204</v>
      </c>
      <c r="W912" s="12" t="s">
        <v>204</v>
      </c>
      <c r="X912" s="16">
        <v>1</v>
      </c>
      <c r="Y912" s="16">
        <v>3</v>
      </c>
      <c r="Z912" s="16">
        <v>1.75</v>
      </c>
      <c r="AA912" s="16">
        <v>210</v>
      </c>
      <c r="AC912" s="16" t="s">
        <v>2411</v>
      </c>
      <c r="AD912" s="16">
        <f t="shared" si="161"/>
        <v>73500</v>
      </c>
      <c r="AE912" s="16">
        <v>600</v>
      </c>
      <c r="AF912" s="16">
        <f t="shared" si="162"/>
        <v>225000</v>
      </c>
      <c r="AG912" s="16">
        <f t="shared" si="163"/>
        <v>175</v>
      </c>
      <c r="AH912" s="12">
        <v>0</v>
      </c>
      <c r="AI912" s="16">
        <f t="shared" si="164"/>
        <v>12.25</v>
      </c>
      <c r="AJ912" s="16">
        <f t="shared" si="165"/>
        <v>42262.5</v>
      </c>
      <c r="AK912" s="16">
        <f t="shared" si="154"/>
        <v>875</v>
      </c>
      <c r="AL912" s="16">
        <f t="shared" si="166"/>
        <v>8750</v>
      </c>
      <c r="AM912" s="16">
        <f t="shared" si="155"/>
        <v>166250</v>
      </c>
      <c r="AN912" s="16">
        <v>727352.5</v>
      </c>
      <c r="AO912" s="12" t="s">
        <v>1486</v>
      </c>
      <c r="AP912" s="16">
        <v>1.75</v>
      </c>
      <c r="BC912" s="16">
        <v>1.75</v>
      </c>
      <c r="BD912" s="16">
        <f t="shared" si="156"/>
        <v>8.75</v>
      </c>
      <c r="BE912" s="16">
        <f t="shared" si="157"/>
        <v>4545.953125</v>
      </c>
      <c r="BG912" s="16">
        <f t="shared" si="158"/>
        <v>2100</v>
      </c>
      <c r="BH912" s="16">
        <f t="shared" si="159"/>
        <v>1120</v>
      </c>
      <c r="BI912" s="16">
        <f t="shared" si="160"/>
        <v>14</v>
      </c>
    </row>
    <row r="913" spans="1:61" x14ac:dyDescent="0.35">
      <c r="A913">
        <v>912</v>
      </c>
      <c r="B913" t="s">
        <v>360</v>
      </c>
      <c r="C913" t="s">
        <v>7859</v>
      </c>
      <c r="D913" s="15" t="s">
        <v>1797</v>
      </c>
      <c r="E913" s="12" t="s">
        <v>98</v>
      </c>
      <c r="G913" s="12" t="s">
        <v>1764</v>
      </c>
      <c r="H913" s="12" t="s">
        <v>589</v>
      </c>
      <c r="I913" s="12" t="s">
        <v>1454</v>
      </c>
      <c r="J913" s="12" t="s">
        <v>2403</v>
      </c>
      <c r="K913" s="12" t="s">
        <v>1765</v>
      </c>
      <c r="N913" s="16" t="s">
        <v>206</v>
      </c>
      <c r="O913" s="16" t="s">
        <v>1769</v>
      </c>
      <c r="P913" s="12" t="s">
        <v>482</v>
      </c>
      <c r="Q913" s="16">
        <v>2023</v>
      </c>
      <c r="R913" s="16">
        <v>1.75</v>
      </c>
      <c r="V913" s="12" t="s">
        <v>204</v>
      </c>
      <c r="W913" s="12" t="s">
        <v>204</v>
      </c>
      <c r="X913" s="16">
        <v>1</v>
      </c>
      <c r="Y913" s="16">
        <v>8</v>
      </c>
      <c r="Z913" s="16">
        <v>1.75</v>
      </c>
      <c r="AA913" s="16">
        <v>210</v>
      </c>
      <c r="AC913" s="16" t="s">
        <v>2411</v>
      </c>
      <c r="AD913" s="16">
        <f t="shared" si="161"/>
        <v>73500</v>
      </c>
      <c r="AE913" s="16">
        <v>600</v>
      </c>
      <c r="AF913" s="16">
        <f t="shared" si="162"/>
        <v>225000</v>
      </c>
      <c r="AG913" s="16">
        <f t="shared" si="163"/>
        <v>175</v>
      </c>
      <c r="AH913" s="12">
        <v>0</v>
      </c>
      <c r="AI913" s="16">
        <f t="shared" si="164"/>
        <v>12.25</v>
      </c>
      <c r="AJ913" s="16">
        <f t="shared" si="165"/>
        <v>42262.5</v>
      </c>
      <c r="AK913" s="16">
        <f t="shared" si="154"/>
        <v>875</v>
      </c>
      <c r="AL913" s="16">
        <f t="shared" si="166"/>
        <v>8750</v>
      </c>
      <c r="AM913" s="16">
        <f t="shared" si="155"/>
        <v>166250</v>
      </c>
      <c r="AN913" s="16">
        <v>727352.5</v>
      </c>
      <c r="AO913" s="12" t="s">
        <v>1486</v>
      </c>
      <c r="AP913" s="16">
        <v>1.75</v>
      </c>
      <c r="BC913" s="16">
        <v>1.75</v>
      </c>
      <c r="BD913" s="16">
        <f t="shared" si="156"/>
        <v>8.75</v>
      </c>
      <c r="BE913" s="16">
        <f t="shared" si="157"/>
        <v>4545.953125</v>
      </c>
      <c r="BG913" s="16">
        <f t="shared" si="158"/>
        <v>2100</v>
      </c>
      <c r="BH913" s="16">
        <f t="shared" si="159"/>
        <v>1120</v>
      </c>
      <c r="BI913" s="16">
        <f t="shared" si="160"/>
        <v>14</v>
      </c>
    </row>
    <row r="914" spans="1:61" x14ac:dyDescent="0.35">
      <c r="A914">
        <v>913</v>
      </c>
      <c r="B914" t="s">
        <v>360</v>
      </c>
      <c r="C914" t="s">
        <v>7860</v>
      </c>
      <c r="D914" s="15" t="s">
        <v>1798</v>
      </c>
      <c r="E914" s="12" t="s">
        <v>93</v>
      </c>
      <c r="G914" s="12" t="s">
        <v>1764</v>
      </c>
      <c r="H914" s="12" t="s">
        <v>589</v>
      </c>
      <c r="I914" s="12" t="s">
        <v>1454</v>
      </c>
      <c r="J914" s="12" t="s">
        <v>2403</v>
      </c>
      <c r="K914" s="12" t="s">
        <v>1765</v>
      </c>
      <c r="N914" s="16" t="s">
        <v>206</v>
      </c>
      <c r="O914" s="16" t="s">
        <v>1769</v>
      </c>
      <c r="P914" s="12" t="s">
        <v>482</v>
      </c>
      <c r="Q914" s="16">
        <v>2023</v>
      </c>
      <c r="R914" s="16">
        <v>0.7</v>
      </c>
      <c r="V914" s="12" t="s">
        <v>204</v>
      </c>
      <c r="W914" s="12" t="s">
        <v>204</v>
      </c>
      <c r="X914" s="16">
        <v>1</v>
      </c>
      <c r="Y914" s="16">
        <v>3</v>
      </c>
      <c r="Z914" s="16">
        <v>0.7</v>
      </c>
      <c r="AA914" s="16">
        <v>84</v>
      </c>
      <c r="AC914" s="16" t="s">
        <v>2411</v>
      </c>
      <c r="AD914" s="16">
        <f t="shared" si="161"/>
        <v>29400</v>
      </c>
      <c r="AE914" s="16">
        <v>250</v>
      </c>
      <c r="AF914" s="16">
        <f t="shared" si="162"/>
        <v>93750</v>
      </c>
      <c r="AG914" s="16">
        <f t="shared" si="163"/>
        <v>70</v>
      </c>
      <c r="AH914" s="12">
        <v>0</v>
      </c>
      <c r="AI914" s="16">
        <f t="shared" si="164"/>
        <v>4.8999999999999995</v>
      </c>
      <c r="AJ914" s="16">
        <f t="shared" si="165"/>
        <v>16904.999999999996</v>
      </c>
      <c r="AK914" s="16">
        <f t="shared" si="154"/>
        <v>350</v>
      </c>
      <c r="AL914" s="16">
        <f t="shared" si="166"/>
        <v>3500</v>
      </c>
      <c r="AM914" s="16">
        <f t="shared" si="155"/>
        <v>66500</v>
      </c>
      <c r="AN914" s="16">
        <v>290941</v>
      </c>
      <c r="AO914" s="12" t="s">
        <v>1486</v>
      </c>
      <c r="AP914" s="16">
        <v>0.7</v>
      </c>
      <c r="BC914" s="16">
        <v>0.7</v>
      </c>
      <c r="BD914" s="16">
        <f t="shared" si="156"/>
        <v>3.5</v>
      </c>
      <c r="BE914" s="16">
        <f t="shared" si="157"/>
        <v>1818.3812499999999</v>
      </c>
      <c r="BG914" s="16">
        <f t="shared" si="158"/>
        <v>840</v>
      </c>
      <c r="BH914" s="16">
        <f t="shared" si="159"/>
        <v>448</v>
      </c>
      <c r="BI914" s="16">
        <f t="shared" si="160"/>
        <v>5.6</v>
      </c>
    </row>
    <row r="915" spans="1:61" x14ac:dyDescent="0.35">
      <c r="A915">
        <v>914</v>
      </c>
      <c r="B915" t="s">
        <v>360</v>
      </c>
      <c r="C915" t="s">
        <v>7861</v>
      </c>
      <c r="D915" s="15" t="s">
        <v>1799</v>
      </c>
      <c r="E915" s="12" t="s">
        <v>98</v>
      </c>
      <c r="G915" s="12" t="s">
        <v>1764</v>
      </c>
      <c r="H915" s="12" t="s">
        <v>589</v>
      </c>
      <c r="I915" s="12" t="s">
        <v>1454</v>
      </c>
      <c r="J915" s="12" t="s">
        <v>2403</v>
      </c>
      <c r="K915" s="12" t="s">
        <v>1765</v>
      </c>
      <c r="N915" s="16" t="s">
        <v>206</v>
      </c>
      <c r="O915" s="16" t="s">
        <v>1769</v>
      </c>
      <c r="P915" s="12" t="s">
        <v>482</v>
      </c>
      <c r="Q915" s="16">
        <v>2023</v>
      </c>
      <c r="R915" s="16">
        <v>0.4</v>
      </c>
      <c r="V915" s="12" t="s">
        <v>204</v>
      </c>
      <c r="W915" s="12" t="s">
        <v>204</v>
      </c>
      <c r="X915" s="16">
        <v>1</v>
      </c>
      <c r="Y915" s="16">
        <v>7</v>
      </c>
      <c r="Z915" s="16">
        <v>0.4</v>
      </c>
      <c r="AA915" s="16">
        <v>48</v>
      </c>
      <c r="AC915" s="16" t="s">
        <v>2411</v>
      </c>
      <c r="AD915" s="16">
        <f t="shared" si="161"/>
        <v>16800</v>
      </c>
      <c r="AE915" s="16">
        <v>140</v>
      </c>
      <c r="AF915" s="16">
        <f t="shared" si="162"/>
        <v>52500</v>
      </c>
      <c r="AG915" s="16">
        <f t="shared" si="163"/>
        <v>40</v>
      </c>
      <c r="AH915" s="12">
        <v>0</v>
      </c>
      <c r="AI915" s="16">
        <f t="shared" si="164"/>
        <v>2.8000000000000003</v>
      </c>
      <c r="AJ915" s="16">
        <f t="shared" si="165"/>
        <v>9660.0000000000018</v>
      </c>
      <c r="AK915" s="16">
        <f t="shared" si="154"/>
        <v>200</v>
      </c>
      <c r="AL915" s="16">
        <f t="shared" si="166"/>
        <v>2000</v>
      </c>
      <c r="AM915" s="16">
        <f t="shared" si="155"/>
        <v>38000</v>
      </c>
      <c r="AN915" s="16">
        <v>166252</v>
      </c>
      <c r="AO915" s="12" t="s">
        <v>1486</v>
      </c>
      <c r="AP915" s="16">
        <v>0.4</v>
      </c>
      <c r="BC915" s="16">
        <v>0.4</v>
      </c>
      <c r="BD915" s="16">
        <f t="shared" si="156"/>
        <v>2</v>
      </c>
      <c r="BE915" s="16">
        <f t="shared" si="157"/>
        <v>1039.075</v>
      </c>
      <c r="BG915" s="16">
        <f t="shared" si="158"/>
        <v>480</v>
      </c>
      <c r="BH915" s="16">
        <f t="shared" si="159"/>
        <v>256</v>
      </c>
      <c r="BI915" s="16">
        <f t="shared" si="160"/>
        <v>3.2</v>
      </c>
    </row>
    <row r="916" spans="1:61" x14ac:dyDescent="0.35">
      <c r="A916">
        <v>915</v>
      </c>
      <c r="B916" t="s">
        <v>360</v>
      </c>
      <c r="C916" t="s">
        <v>7862</v>
      </c>
      <c r="D916" s="15" t="s">
        <v>1800</v>
      </c>
      <c r="E916" s="12" t="s">
        <v>98</v>
      </c>
      <c r="G916" s="12" t="s">
        <v>1764</v>
      </c>
      <c r="H916" s="12" t="s">
        <v>589</v>
      </c>
      <c r="I916" s="12" t="s">
        <v>1454</v>
      </c>
      <c r="J916" s="12" t="s">
        <v>2403</v>
      </c>
      <c r="K916" s="12" t="s">
        <v>1765</v>
      </c>
      <c r="N916" s="16" t="s">
        <v>206</v>
      </c>
      <c r="O916" s="16" t="s">
        <v>1769</v>
      </c>
      <c r="P916" s="12" t="s">
        <v>482</v>
      </c>
      <c r="Q916" s="16">
        <v>2023</v>
      </c>
      <c r="R916" s="16">
        <v>1</v>
      </c>
      <c r="V916" s="12" t="s">
        <v>204</v>
      </c>
      <c r="W916" s="12" t="s">
        <v>204</v>
      </c>
      <c r="X916" s="16">
        <v>1</v>
      </c>
      <c r="Y916" s="16">
        <v>11</v>
      </c>
      <c r="Z916" s="16">
        <v>1</v>
      </c>
      <c r="AA916" s="16">
        <v>120</v>
      </c>
      <c r="AC916" s="16" t="s">
        <v>2411</v>
      </c>
      <c r="AD916" s="16">
        <f t="shared" si="161"/>
        <v>42000</v>
      </c>
      <c r="AE916" s="16">
        <v>350</v>
      </c>
      <c r="AF916" s="16">
        <f t="shared" si="162"/>
        <v>131250</v>
      </c>
      <c r="AG916" s="16">
        <f t="shared" si="163"/>
        <v>100</v>
      </c>
      <c r="AH916" s="12">
        <v>0</v>
      </c>
      <c r="AI916" s="16">
        <f t="shared" si="164"/>
        <v>7</v>
      </c>
      <c r="AJ916" s="16">
        <f t="shared" si="165"/>
        <v>24150</v>
      </c>
      <c r="AK916" s="16">
        <f t="shared" si="154"/>
        <v>500</v>
      </c>
      <c r="AL916" s="16">
        <f t="shared" si="166"/>
        <v>5000</v>
      </c>
      <c r="AM916" s="16">
        <f t="shared" si="155"/>
        <v>95000</v>
      </c>
      <c r="AN916" s="16">
        <v>415630</v>
      </c>
      <c r="AO916" s="12" t="s">
        <v>1486</v>
      </c>
      <c r="AP916" s="16">
        <v>1</v>
      </c>
      <c r="BC916" s="16">
        <v>1</v>
      </c>
      <c r="BD916" s="16">
        <f t="shared" si="156"/>
        <v>5</v>
      </c>
      <c r="BE916" s="16">
        <f t="shared" si="157"/>
        <v>2597.6875</v>
      </c>
      <c r="BG916" s="16">
        <f t="shared" si="158"/>
        <v>1200</v>
      </c>
      <c r="BH916" s="16">
        <f t="shared" si="159"/>
        <v>640</v>
      </c>
      <c r="BI916" s="16">
        <f t="shared" si="160"/>
        <v>8</v>
      </c>
    </row>
    <row r="917" spans="1:61" x14ac:dyDescent="0.35">
      <c r="A917">
        <v>916</v>
      </c>
      <c r="B917" t="s">
        <v>360</v>
      </c>
      <c r="C917" t="s">
        <v>7863</v>
      </c>
      <c r="D917" s="15" t="s">
        <v>1801</v>
      </c>
      <c r="E917" s="12" t="s">
        <v>98</v>
      </c>
      <c r="G917" s="12" t="s">
        <v>1764</v>
      </c>
      <c r="H917" s="12" t="s">
        <v>589</v>
      </c>
      <c r="I917" s="12" t="s">
        <v>1454</v>
      </c>
      <c r="J917" s="12" t="s">
        <v>2403</v>
      </c>
      <c r="K917" s="12" t="s">
        <v>1765</v>
      </c>
      <c r="N917" s="16" t="s">
        <v>206</v>
      </c>
      <c r="O917" s="16" t="s">
        <v>1769</v>
      </c>
      <c r="P917" s="12" t="s">
        <v>482</v>
      </c>
      <c r="Q917" s="16">
        <v>2023</v>
      </c>
      <c r="R917" s="16">
        <v>1.6</v>
      </c>
      <c r="V917" s="12" t="s">
        <v>204</v>
      </c>
      <c r="W917" s="12" t="s">
        <v>204</v>
      </c>
      <c r="X917" s="16">
        <v>1</v>
      </c>
      <c r="Y917" s="16">
        <v>9</v>
      </c>
      <c r="Z917" s="16">
        <v>1.6</v>
      </c>
      <c r="AA917" s="16">
        <v>192</v>
      </c>
      <c r="AC917" s="16" t="s">
        <v>2411</v>
      </c>
      <c r="AD917" s="16">
        <f t="shared" si="161"/>
        <v>67200</v>
      </c>
      <c r="AE917" s="16">
        <v>550</v>
      </c>
      <c r="AF917" s="16">
        <f t="shared" si="162"/>
        <v>206250</v>
      </c>
      <c r="AG917" s="16">
        <f t="shared" si="163"/>
        <v>160</v>
      </c>
      <c r="AH917" s="12">
        <v>0</v>
      </c>
      <c r="AI917" s="16">
        <f t="shared" si="164"/>
        <v>11.200000000000001</v>
      </c>
      <c r="AJ917" s="16">
        <f t="shared" si="165"/>
        <v>38640.000000000007</v>
      </c>
      <c r="AK917" s="16">
        <f t="shared" si="154"/>
        <v>800</v>
      </c>
      <c r="AL917" s="16">
        <f t="shared" si="166"/>
        <v>8000</v>
      </c>
      <c r="AM917" s="16">
        <f t="shared" si="155"/>
        <v>152000</v>
      </c>
      <c r="AN917" s="16">
        <v>665008</v>
      </c>
      <c r="AO917" s="12" t="s">
        <v>1486</v>
      </c>
      <c r="AP917" s="16">
        <v>1.6</v>
      </c>
      <c r="BC917" s="16">
        <v>1.6</v>
      </c>
      <c r="BD917" s="16">
        <f t="shared" si="156"/>
        <v>8</v>
      </c>
      <c r="BE917" s="16">
        <f t="shared" si="157"/>
        <v>4156.3</v>
      </c>
      <c r="BG917" s="16">
        <f t="shared" si="158"/>
        <v>1920</v>
      </c>
      <c r="BH917" s="16">
        <f t="shared" si="159"/>
        <v>1024</v>
      </c>
      <c r="BI917" s="16">
        <f t="shared" si="160"/>
        <v>12.8</v>
      </c>
    </row>
    <row r="918" spans="1:61" x14ac:dyDescent="0.35">
      <c r="A918">
        <v>917</v>
      </c>
      <c r="B918" t="s">
        <v>360</v>
      </c>
      <c r="C918" t="s">
        <v>7864</v>
      </c>
      <c r="D918" s="15" t="s">
        <v>1802</v>
      </c>
      <c r="E918" s="12" t="s">
        <v>98</v>
      </c>
      <c r="G918" s="12" t="s">
        <v>1764</v>
      </c>
      <c r="H918" s="12" t="s">
        <v>589</v>
      </c>
      <c r="I918" s="12" t="s">
        <v>1454</v>
      </c>
      <c r="J918" s="12" t="s">
        <v>2403</v>
      </c>
      <c r="K918" s="12" t="s">
        <v>1765</v>
      </c>
      <c r="N918" s="16" t="s">
        <v>206</v>
      </c>
      <c r="O918" s="16" t="s">
        <v>1769</v>
      </c>
      <c r="P918" s="12" t="s">
        <v>482</v>
      </c>
      <c r="Q918" s="16">
        <v>2023</v>
      </c>
      <c r="R918" s="16">
        <v>1</v>
      </c>
      <c r="V918" s="12" t="s">
        <v>204</v>
      </c>
      <c r="W918" s="12" t="s">
        <v>204</v>
      </c>
      <c r="X918" s="16">
        <v>1</v>
      </c>
      <c r="Y918" s="16">
        <v>14</v>
      </c>
      <c r="Z918" s="16">
        <v>1</v>
      </c>
      <c r="AA918" s="16">
        <v>120</v>
      </c>
      <c r="AC918" s="16" t="s">
        <v>2411</v>
      </c>
      <c r="AD918" s="16">
        <f t="shared" si="161"/>
        <v>42000</v>
      </c>
      <c r="AE918" s="16">
        <v>350</v>
      </c>
      <c r="AF918" s="16">
        <f t="shared" si="162"/>
        <v>131250</v>
      </c>
      <c r="AG918" s="16">
        <f t="shared" si="163"/>
        <v>100</v>
      </c>
      <c r="AH918" s="12">
        <v>0</v>
      </c>
      <c r="AI918" s="16">
        <f t="shared" si="164"/>
        <v>7</v>
      </c>
      <c r="AJ918" s="16">
        <f t="shared" si="165"/>
        <v>24150</v>
      </c>
      <c r="AK918" s="16">
        <f t="shared" si="154"/>
        <v>500</v>
      </c>
      <c r="AL918" s="16">
        <f t="shared" si="166"/>
        <v>5000</v>
      </c>
      <c r="AM918" s="16">
        <f t="shared" si="155"/>
        <v>95000</v>
      </c>
      <c r="AN918" s="16">
        <v>415630</v>
      </c>
      <c r="AO918" s="12" t="s">
        <v>1486</v>
      </c>
      <c r="AP918" s="16">
        <v>1</v>
      </c>
      <c r="BC918" s="16">
        <v>1</v>
      </c>
      <c r="BD918" s="16">
        <f t="shared" si="156"/>
        <v>5</v>
      </c>
      <c r="BE918" s="16">
        <f t="shared" si="157"/>
        <v>2597.6875</v>
      </c>
      <c r="BG918" s="16">
        <f t="shared" si="158"/>
        <v>1200</v>
      </c>
      <c r="BH918" s="16">
        <f t="shared" si="159"/>
        <v>640</v>
      </c>
      <c r="BI918" s="16">
        <f t="shared" si="160"/>
        <v>8</v>
      </c>
    </row>
    <row r="919" spans="1:61" x14ac:dyDescent="0.35">
      <c r="A919">
        <v>918</v>
      </c>
      <c r="B919" t="s">
        <v>360</v>
      </c>
      <c r="C919" t="s">
        <v>7865</v>
      </c>
      <c r="D919" s="15" t="s">
        <v>1803</v>
      </c>
      <c r="E919" s="12" t="s">
        <v>98</v>
      </c>
      <c r="G919" s="12" t="s">
        <v>1764</v>
      </c>
      <c r="H919" s="12" t="s">
        <v>589</v>
      </c>
      <c r="I919" s="12" t="s">
        <v>1454</v>
      </c>
      <c r="J919" s="12" t="s">
        <v>2403</v>
      </c>
      <c r="K919" s="12" t="s">
        <v>1765</v>
      </c>
      <c r="N919" s="16" t="s">
        <v>206</v>
      </c>
      <c r="O919" s="16" t="s">
        <v>1766</v>
      </c>
      <c r="P919" s="12" t="s">
        <v>482</v>
      </c>
      <c r="Q919" s="16">
        <v>2023</v>
      </c>
      <c r="R919" s="16">
        <v>0.6</v>
      </c>
      <c r="V919" s="12" t="s">
        <v>204</v>
      </c>
      <c r="W919" s="12" t="s">
        <v>204</v>
      </c>
      <c r="X919" s="16">
        <v>1</v>
      </c>
      <c r="Y919" s="16">
        <v>10</v>
      </c>
      <c r="Z919" s="16">
        <v>0.6</v>
      </c>
      <c r="AA919" s="16">
        <v>72</v>
      </c>
      <c r="AC919" s="16" t="s">
        <v>2411</v>
      </c>
      <c r="AD919" s="16">
        <f t="shared" si="161"/>
        <v>25200</v>
      </c>
      <c r="AE919" s="16">
        <v>210</v>
      </c>
      <c r="AF919" s="16">
        <f t="shared" si="162"/>
        <v>78750</v>
      </c>
      <c r="AG919" s="16">
        <f t="shared" si="163"/>
        <v>60</v>
      </c>
      <c r="AH919" s="12">
        <v>0</v>
      </c>
      <c r="AI919" s="16">
        <f t="shared" si="164"/>
        <v>4.2</v>
      </c>
      <c r="AJ919" s="16">
        <f t="shared" si="165"/>
        <v>14490</v>
      </c>
      <c r="AK919" s="16">
        <f t="shared" si="154"/>
        <v>300</v>
      </c>
      <c r="AL919" s="16">
        <f t="shared" si="166"/>
        <v>3000</v>
      </c>
      <c r="AM919" s="16">
        <f t="shared" si="155"/>
        <v>57000</v>
      </c>
      <c r="AN919" s="16">
        <v>249378</v>
      </c>
      <c r="AO919" s="12" t="s">
        <v>1486</v>
      </c>
      <c r="AP919" s="16">
        <v>0.6</v>
      </c>
      <c r="BC919" s="16">
        <v>0.6</v>
      </c>
      <c r="BD919" s="16">
        <f t="shared" si="156"/>
        <v>3</v>
      </c>
      <c r="BE919" s="16">
        <f t="shared" si="157"/>
        <v>1558.6125</v>
      </c>
      <c r="BG919" s="16">
        <f t="shared" si="158"/>
        <v>720</v>
      </c>
      <c r="BH919" s="16">
        <f t="shared" si="159"/>
        <v>384</v>
      </c>
      <c r="BI919" s="16">
        <f t="shared" si="160"/>
        <v>4.8</v>
      </c>
    </row>
    <row r="920" spans="1:61" x14ac:dyDescent="0.35">
      <c r="A920">
        <v>919</v>
      </c>
      <c r="B920" t="s">
        <v>360</v>
      </c>
      <c r="C920" t="s">
        <v>7866</v>
      </c>
      <c r="D920" s="15" t="s">
        <v>1804</v>
      </c>
      <c r="E920" s="12" t="s">
        <v>98</v>
      </c>
      <c r="G920" s="12" t="s">
        <v>1764</v>
      </c>
      <c r="H920" s="12" t="s">
        <v>589</v>
      </c>
      <c r="I920" s="12" t="s">
        <v>1454</v>
      </c>
      <c r="J920" s="12" t="s">
        <v>2403</v>
      </c>
      <c r="K920" s="12" t="s">
        <v>1765</v>
      </c>
      <c r="N920" s="16" t="s">
        <v>206</v>
      </c>
      <c r="O920" s="16" t="s">
        <v>1766</v>
      </c>
      <c r="P920" s="12" t="s">
        <v>482</v>
      </c>
      <c r="Q920" s="16">
        <v>2023</v>
      </c>
      <c r="R920" s="16">
        <v>1.3</v>
      </c>
      <c r="V920" s="12" t="s">
        <v>204</v>
      </c>
      <c r="W920" s="12" t="s">
        <v>204</v>
      </c>
      <c r="X920" s="16">
        <v>1</v>
      </c>
      <c r="Z920" s="16">
        <v>1.3</v>
      </c>
      <c r="AA920" s="16">
        <v>156</v>
      </c>
      <c r="AC920" s="16" t="s">
        <v>2411</v>
      </c>
      <c r="AD920" s="16">
        <f t="shared" si="161"/>
        <v>54600</v>
      </c>
      <c r="AE920" s="16">
        <v>450</v>
      </c>
      <c r="AF920" s="16">
        <f t="shared" si="162"/>
        <v>168750</v>
      </c>
      <c r="AG920" s="16">
        <f t="shared" si="163"/>
        <v>130</v>
      </c>
      <c r="AH920" s="12">
        <v>0</v>
      </c>
      <c r="AI920" s="16">
        <f t="shared" si="164"/>
        <v>9.1</v>
      </c>
      <c r="AJ920" s="16">
        <f t="shared" si="165"/>
        <v>31395</v>
      </c>
      <c r="AK920" s="16">
        <f t="shared" si="154"/>
        <v>650</v>
      </c>
      <c r="AL920" s="16">
        <f t="shared" si="166"/>
        <v>6500</v>
      </c>
      <c r="AM920" s="16">
        <f t="shared" si="155"/>
        <v>123500</v>
      </c>
      <c r="AN920" s="16">
        <v>540319</v>
      </c>
      <c r="AO920" s="12" t="s">
        <v>1486</v>
      </c>
      <c r="AP920" s="16">
        <v>1.3</v>
      </c>
      <c r="BC920" s="16">
        <v>1.3</v>
      </c>
      <c r="BD920" s="16">
        <f t="shared" si="156"/>
        <v>6.5</v>
      </c>
      <c r="BE920" s="16">
        <f t="shared" si="157"/>
        <v>3376.9937500000001</v>
      </c>
      <c r="BG920" s="16">
        <f t="shared" si="158"/>
        <v>1560</v>
      </c>
      <c r="BH920" s="16">
        <f t="shared" si="159"/>
        <v>832</v>
      </c>
      <c r="BI920" s="16">
        <f t="shared" si="160"/>
        <v>10.4</v>
      </c>
    </row>
    <row r="921" spans="1:61" x14ac:dyDescent="0.35">
      <c r="A921">
        <v>920</v>
      </c>
      <c r="B921" t="s">
        <v>360</v>
      </c>
      <c r="C921" t="s">
        <v>7867</v>
      </c>
      <c r="D921" s="15" t="s">
        <v>1805</v>
      </c>
      <c r="E921" s="12" t="s">
        <v>98</v>
      </c>
      <c r="G921" s="12" t="s">
        <v>1764</v>
      </c>
      <c r="H921" s="12" t="s">
        <v>589</v>
      </c>
      <c r="I921" s="12" t="s">
        <v>1454</v>
      </c>
      <c r="J921" s="12" t="s">
        <v>2403</v>
      </c>
      <c r="K921" s="12" t="s">
        <v>1765</v>
      </c>
      <c r="N921" s="16" t="s">
        <v>206</v>
      </c>
      <c r="O921" s="16" t="s">
        <v>1766</v>
      </c>
      <c r="P921" s="12" t="s">
        <v>482</v>
      </c>
      <c r="Q921" s="16">
        <v>2023</v>
      </c>
      <c r="R921" s="16">
        <v>1</v>
      </c>
      <c r="V921" s="12" t="s">
        <v>204</v>
      </c>
      <c r="W921" s="12" t="s">
        <v>204</v>
      </c>
      <c r="X921" s="16">
        <v>1</v>
      </c>
      <c r="Y921" s="16">
        <v>7</v>
      </c>
      <c r="Z921" s="16">
        <v>1</v>
      </c>
      <c r="AA921" s="16">
        <v>120</v>
      </c>
      <c r="AC921" s="16" t="s">
        <v>2411</v>
      </c>
      <c r="AD921" s="16">
        <f t="shared" si="161"/>
        <v>42000</v>
      </c>
      <c r="AE921" s="16">
        <v>350</v>
      </c>
      <c r="AF921" s="16">
        <f t="shared" si="162"/>
        <v>131250</v>
      </c>
      <c r="AG921" s="16">
        <f t="shared" si="163"/>
        <v>100</v>
      </c>
      <c r="AH921" s="12">
        <v>0</v>
      </c>
      <c r="AI921" s="16">
        <f t="shared" si="164"/>
        <v>7</v>
      </c>
      <c r="AJ921" s="16">
        <f t="shared" si="165"/>
        <v>24150</v>
      </c>
      <c r="AK921" s="16">
        <f t="shared" si="154"/>
        <v>500</v>
      </c>
      <c r="AL921" s="16">
        <f t="shared" si="166"/>
        <v>5000</v>
      </c>
      <c r="AM921" s="16">
        <f t="shared" si="155"/>
        <v>95000</v>
      </c>
      <c r="AN921" s="16">
        <v>415630</v>
      </c>
      <c r="AO921" s="12" t="s">
        <v>1486</v>
      </c>
      <c r="AP921" s="16">
        <v>1</v>
      </c>
      <c r="BC921" s="16">
        <v>1</v>
      </c>
      <c r="BD921" s="16">
        <f t="shared" si="156"/>
        <v>5</v>
      </c>
      <c r="BE921" s="16">
        <f t="shared" si="157"/>
        <v>2597.6875</v>
      </c>
      <c r="BG921" s="16">
        <f t="shared" si="158"/>
        <v>1200</v>
      </c>
      <c r="BH921" s="16">
        <f t="shared" si="159"/>
        <v>640</v>
      </c>
      <c r="BI921" s="16">
        <f t="shared" si="160"/>
        <v>8</v>
      </c>
    </row>
    <row r="922" spans="1:61" x14ac:dyDescent="0.35">
      <c r="A922">
        <v>921</v>
      </c>
      <c r="B922" t="s">
        <v>360</v>
      </c>
      <c r="C922" t="s">
        <v>7868</v>
      </c>
      <c r="D922" s="15" t="s">
        <v>1806</v>
      </c>
      <c r="E922" s="12" t="s">
        <v>98</v>
      </c>
      <c r="G922" s="12" t="s">
        <v>1764</v>
      </c>
      <c r="H922" s="12" t="s">
        <v>589</v>
      </c>
      <c r="I922" s="12" t="s">
        <v>1454</v>
      </c>
      <c r="J922" s="12" t="s">
        <v>2403</v>
      </c>
      <c r="K922" s="12" t="s">
        <v>1765</v>
      </c>
      <c r="N922" s="16" t="s">
        <v>206</v>
      </c>
      <c r="O922" s="16" t="s">
        <v>1766</v>
      </c>
      <c r="P922" s="12" t="s">
        <v>482</v>
      </c>
      <c r="Q922" s="16">
        <v>2023</v>
      </c>
      <c r="R922" s="16">
        <v>1.1399999999999999</v>
      </c>
      <c r="V922" s="12" t="s">
        <v>204</v>
      </c>
      <c r="W922" s="12" t="s">
        <v>204</v>
      </c>
      <c r="X922" s="16">
        <v>1</v>
      </c>
      <c r="Y922" s="16">
        <v>11</v>
      </c>
      <c r="Z922" s="16">
        <v>1.1399999999999999</v>
      </c>
      <c r="AA922" s="16">
        <v>25</v>
      </c>
      <c r="AC922" s="16" t="s">
        <v>2411</v>
      </c>
      <c r="AD922" s="16">
        <f t="shared" si="161"/>
        <v>8750</v>
      </c>
      <c r="AE922" s="16">
        <v>400</v>
      </c>
      <c r="AF922" s="16">
        <f t="shared" si="162"/>
        <v>150000</v>
      </c>
      <c r="AG922" s="16">
        <f t="shared" si="163"/>
        <v>113.99999999999999</v>
      </c>
      <c r="AH922" s="12">
        <v>0</v>
      </c>
      <c r="AI922" s="16">
        <f t="shared" si="164"/>
        <v>7.9799999999999995</v>
      </c>
      <c r="AJ922" s="16">
        <f t="shared" si="165"/>
        <v>27531</v>
      </c>
      <c r="AK922" s="16">
        <f t="shared" si="154"/>
        <v>570</v>
      </c>
      <c r="AL922" s="16">
        <f t="shared" si="166"/>
        <v>5699.9999999999991</v>
      </c>
      <c r="AM922" s="16">
        <f t="shared" si="155"/>
        <v>108299.99999999999</v>
      </c>
      <c r="AN922" s="16">
        <v>473818.19999999995</v>
      </c>
      <c r="AO922" s="12" t="s">
        <v>1486</v>
      </c>
      <c r="AP922" s="16">
        <v>1.1399999999999999</v>
      </c>
      <c r="BC922" s="16">
        <v>1.1399999999999999</v>
      </c>
      <c r="BD922" s="16">
        <f t="shared" si="156"/>
        <v>5.6999999999999993</v>
      </c>
      <c r="BE922" s="16">
        <f t="shared" si="157"/>
        <v>2961.3637499999995</v>
      </c>
      <c r="BG922" s="16">
        <f t="shared" si="158"/>
        <v>1367.9999999999998</v>
      </c>
      <c r="BH922" s="16">
        <f t="shared" si="159"/>
        <v>729.59999999999991</v>
      </c>
      <c r="BI922" s="16">
        <f t="shared" si="160"/>
        <v>9.1199999999999992</v>
      </c>
    </row>
    <row r="923" spans="1:61" x14ac:dyDescent="0.35">
      <c r="A923">
        <v>922</v>
      </c>
      <c r="B923" t="s">
        <v>360</v>
      </c>
      <c r="C923" t="s">
        <v>7869</v>
      </c>
      <c r="D923" s="15" t="s">
        <v>1807</v>
      </c>
      <c r="E923" s="12" t="s">
        <v>98</v>
      </c>
      <c r="G923" s="12" t="s">
        <v>1764</v>
      </c>
      <c r="H923" s="12" t="s">
        <v>589</v>
      </c>
      <c r="I923" s="12" t="s">
        <v>1454</v>
      </c>
      <c r="J923" s="12" t="s">
        <v>2403</v>
      </c>
      <c r="K923" s="12" t="s">
        <v>1765</v>
      </c>
      <c r="N923" s="16" t="s">
        <v>206</v>
      </c>
      <c r="O923" s="16" t="s">
        <v>1766</v>
      </c>
      <c r="P923" s="12" t="s">
        <v>482</v>
      </c>
      <c r="Q923" s="16">
        <v>2023</v>
      </c>
      <c r="R923" s="16">
        <v>0.4</v>
      </c>
      <c r="V923" s="12" t="s">
        <v>204</v>
      </c>
      <c r="W923" s="12" t="s">
        <v>204</v>
      </c>
      <c r="X923" s="16">
        <v>1</v>
      </c>
      <c r="Y923" s="16">
        <v>5</v>
      </c>
      <c r="Z923" s="16">
        <v>0.4</v>
      </c>
      <c r="AA923" s="16">
        <v>48</v>
      </c>
      <c r="AC923" s="16" t="s">
        <v>2411</v>
      </c>
      <c r="AD923" s="16">
        <f t="shared" si="161"/>
        <v>16800</v>
      </c>
      <c r="AE923" s="16">
        <v>140</v>
      </c>
      <c r="AF923" s="16">
        <f t="shared" si="162"/>
        <v>52500</v>
      </c>
      <c r="AG923" s="16">
        <f t="shared" si="163"/>
        <v>40</v>
      </c>
      <c r="AH923" s="12">
        <v>0</v>
      </c>
      <c r="AI923" s="16">
        <f t="shared" si="164"/>
        <v>2.8000000000000003</v>
      </c>
      <c r="AJ923" s="16">
        <f t="shared" si="165"/>
        <v>9660.0000000000018</v>
      </c>
      <c r="AK923" s="16">
        <f t="shared" si="154"/>
        <v>200</v>
      </c>
      <c r="AL923" s="16">
        <f t="shared" si="166"/>
        <v>2000</v>
      </c>
      <c r="AM923" s="16">
        <f t="shared" si="155"/>
        <v>38000</v>
      </c>
      <c r="AN923" s="16">
        <v>166252</v>
      </c>
      <c r="AO923" s="12" t="s">
        <v>1486</v>
      </c>
      <c r="AP923" s="16">
        <v>0.4</v>
      </c>
      <c r="BC923" s="16">
        <v>0.4</v>
      </c>
      <c r="BD923" s="16">
        <f t="shared" si="156"/>
        <v>2</v>
      </c>
      <c r="BE923" s="16">
        <f t="shared" si="157"/>
        <v>1039.075</v>
      </c>
      <c r="BG923" s="16">
        <f t="shared" si="158"/>
        <v>480</v>
      </c>
      <c r="BH923" s="16">
        <f t="shared" si="159"/>
        <v>256</v>
      </c>
      <c r="BI923" s="16">
        <f t="shared" si="160"/>
        <v>3.2</v>
      </c>
    </row>
    <row r="924" spans="1:61" x14ac:dyDescent="0.35">
      <c r="A924">
        <v>923</v>
      </c>
      <c r="B924" t="s">
        <v>360</v>
      </c>
      <c r="C924" t="s">
        <v>7870</v>
      </c>
      <c r="D924" s="15" t="s">
        <v>1808</v>
      </c>
      <c r="E924" s="12" t="s">
        <v>98</v>
      </c>
      <c r="G924" s="12" t="s">
        <v>1764</v>
      </c>
      <c r="H924" s="12" t="s">
        <v>589</v>
      </c>
      <c r="I924" s="12" t="s">
        <v>1454</v>
      </c>
      <c r="J924" s="12" t="s">
        <v>2403</v>
      </c>
      <c r="K924" s="12" t="s">
        <v>1765</v>
      </c>
      <c r="N924" s="16" t="s">
        <v>206</v>
      </c>
      <c r="O924" s="16" t="s">
        <v>1766</v>
      </c>
      <c r="P924" s="12" t="s">
        <v>482</v>
      </c>
      <c r="Q924" s="16">
        <v>2023</v>
      </c>
      <c r="R924" s="16">
        <v>1.2</v>
      </c>
      <c r="V924" s="12" t="s">
        <v>204</v>
      </c>
      <c r="W924" s="12" t="s">
        <v>204</v>
      </c>
      <c r="X924" s="16">
        <v>1</v>
      </c>
      <c r="Y924" s="16">
        <v>6</v>
      </c>
      <c r="Z924" s="16">
        <v>1.2</v>
      </c>
      <c r="AA924" s="16">
        <v>144</v>
      </c>
      <c r="AC924" s="16" t="s">
        <v>2411</v>
      </c>
      <c r="AD924" s="16">
        <f t="shared" si="161"/>
        <v>50400</v>
      </c>
      <c r="AE924" s="16">
        <v>400</v>
      </c>
      <c r="AF924" s="16">
        <f t="shared" si="162"/>
        <v>150000</v>
      </c>
      <c r="AG924" s="16">
        <f t="shared" si="163"/>
        <v>120</v>
      </c>
      <c r="AH924" s="12">
        <v>0</v>
      </c>
      <c r="AI924" s="16">
        <f t="shared" si="164"/>
        <v>8.4</v>
      </c>
      <c r="AJ924" s="16">
        <f t="shared" si="165"/>
        <v>28980</v>
      </c>
      <c r="AK924" s="16">
        <f t="shared" si="154"/>
        <v>600</v>
      </c>
      <c r="AL924" s="16">
        <f t="shared" si="166"/>
        <v>6000</v>
      </c>
      <c r="AM924" s="16">
        <f t="shared" si="155"/>
        <v>114000</v>
      </c>
      <c r="AN924" s="16">
        <v>498756</v>
      </c>
      <c r="AO924" s="12" t="s">
        <v>1486</v>
      </c>
      <c r="AP924" s="16">
        <v>1.2</v>
      </c>
      <c r="BC924" s="16">
        <v>1.2</v>
      </c>
      <c r="BD924" s="16">
        <f t="shared" si="156"/>
        <v>6</v>
      </c>
      <c r="BE924" s="16">
        <f t="shared" si="157"/>
        <v>3117.2249999999999</v>
      </c>
      <c r="BG924" s="16">
        <f t="shared" si="158"/>
        <v>1440</v>
      </c>
      <c r="BH924" s="16">
        <f t="shared" si="159"/>
        <v>768</v>
      </c>
      <c r="BI924" s="16">
        <f t="shared" si="160"/>
        <v>9.6</v>
      </c>
    </row>
    <row r="925" spans="1:61" x14ac:dyDescent="0.35">
      <c r="A925">
        <v>924</v>
      </c>
      <c r="B925" t="s">
        <v>360</v>
      </c>
      <c r="C925" t="s">
        <v>7871</v>
      </c>
      <c r="D925" s="15" t="s">
        <v>1809</v>
      </c>
      <c r="E925" s="12" t="s">
        <v>98</v>
      </c>
      <c r="G925" s="12" t="s">
        <v>1764</v>
      </c>
      <c r="H925" s="12" t="s">
        <v>589</v>
      </c>
      <c r="I925" s="12" t="s">
        <v>1454</v>
      </c>
      <c r="J925" s="12" t="s">
        <v>2403</v>
      </c>
      <c r="K925" s="12" t="s">
        <v>1765</v>
      </c>
      <c r="N925" s="16" t="s">
        <v>206</v>
      </c>
      <c r="O925" s="16" t="s">
        <v>1766</v>
      </c>
      <c r="P925" s="12" t="s">
        <v>482</v>
      </c>
      <c r="Q925" s="16">
        <v>2023</v>
      </c>
      <c r="R925" s="16">
        <v>0.49</v>
      </c>
      <c r="V925" s="12" t="s">
        <v>204</v>
      </c>
      <c r="W925" s="12" t="s">
        <v>204</v>
      </c>
      <c r="X925" s="16">
        <v>1</v>
      </c>
      <c r="Y925" s="16">
        <v>11</v>
      </c>
      <c r="Z925" s="16">
        <v>0.49</v>
      </c>
      <c r="AA925" s="16">
        <v>58</v>
      </c>
      <c r="AC925" s="16" t="s">
        <v>2411</v>
      </c>
      <c r="AD925" s="16">
        <f t="shared" si="161"/>
        <v>20300</v>
      </c>
      <c r="AE925" s="16">
        <v>175</v>
      </c>
      <c r="AF925" s="16">
        <f t="shared" si="162"/>
        <v>65625</v>
      </c>
      <c r="AG925" s="16">
        <f t="shared" si="163"/>
        <v>49</v>
      </c>
      <c r="AH925" s="12">
        <v>0</v>
      </c>
      <c r="AI925" s="16">
        <f t="shared" si="164"/>
        <v>3.4299999999999997</v>
      </c>
      <c r="AJ925" s="16">
        <f t="shared" si="165"/>
        <v>11833.499999999998</v>
      </c>
      <c r="AK925" s="16">
        <f t="shared" si="154"/>
        <v>245</v>
      </c>
      <c r="AL925" s="16">
        <f t="shared" si="166"/>
        <v>2450</v>
      </c>
      <c r="AM925" s="16">
        <f t="shared" si="155"/>
        <v>46550</v>
      </c>
      <c r="AN925" s="16">
        <v>203658.69999999998</v>
      </c>
      <c r="AO925" s="12" t="s">
        <v>1486</v>
      </c>
      <c r="AP925" s="16">
        <v>0.49</v>
      </c>
      <c r="BC925" s="16">
        <v>0.49</v>
      </c>
      <c r="BD925" s="16">
        <f t="shared" si="156"/>
        <v>2.4500000000000002</v>
      </c>
      <c r="BE925" s="16">
        <f t="shared" si="157"/>
        <v>1272.8668749999999</v>
      </c>
      <c r="BG925" s="16">
        <f t="shared" si="158"/>
        <v>588</v>
      </c>
      <c r="BH925" s="16">
        <f t="shared" si="159"/>
        <v>313.60000000000002</v>
      </c>
      <c r="BI925" s="16">
        <f t="shared" si="160"/>
        <v>3.9200000000000004</v>
      </c>
    </row>
    <row r="926" spans="1:61" x14ac:dyDescent="0.35">
      <c r="A926">
        <v>925</v>
      </c>
      <c r="B926" t="s">
        <v>360</v>
      </c>
      <c r="C926" t="s">
        <v>7872</v>
      </c>
      <c r="D926" s="15" t="s">
        <v>1810</v>
      </c>
      <c r="E926" s="12" t="s">
        <v>98</v>
      </c>
      <c r="G926" s="12" t="s">
        <v>1764</v>
      </c>
      <c r="H926" s="12" t="s">
        <v>589</v>
      </c>
      <c r="I926" s="12" t="s">
        <v>1454</v>
      </c>
      <c r="J926" s="12" t="s">
        <v>2403</v>
      </c>
      <c r="K926" s="12" t="s">
        <v>1765</v>
      </c>
      <c r="N926" s="16" t="s">
        <v>206</v>
      </c>
      <c r="O926" s="16" t="s">
        <v>1766</v>
      </c>
      <c r="P926" s="12" t="s">
        <v>482</v>
      </c>
      <c r="Q926" s="16">
        <v>2023</v>
      </c>
      <c r="R926" s="16">
        <v>0.95</v>
      </c>
      <c r="V926" s="12" t="s">
        <v>204</v>
      </c>
      <c r="W926" s="12" t="s">
        <v>204</v>
      </c>
      <c r="X926" s="16">
        <v>1</v>
      </c>
      <c r="Y926" s="16">
        <v>7</v>
      </c>
      <c r="Z926" s="16">
        <v>0.95</v>
      </c>
      <c r="AA926" s="16">
        <v>114</v>
      </c>
      <c r="AC926" s="16" t="s">
        <v>2411</v>
      </c>
      <c r="AD926" s="16">
        <f t="shared" si="161"/>
        <v>39900</v>
      </c>
      <c r="AE926" s="16">
        <v>350</v>
      </c>
      <c r="AF926" s="16">
        <f t="shared" si="162"/>
        <v>131250</v>
      </c>
      <c r="AG926" s="16">
        <f t="shared" si="163"/>
        <v>95</v>
      </c>
      <c r="AH926" s="12">
        <v>0</v>
      </c>
      <c r="AI926" s="16">
        <f t="shared" si="164"/>
        <v>6.6499999999999995</v>
      </c>
      <c r="AJ926" s="16">
        <f t="shared" si="165"/>
        <v>22942.499999999996</v>
      </c>
      <c r="AK926" s="16">
        <f t="shared" si="154"/>
        <v>475</v>
      </c>
      <c r="AL926" s="16">
        <f t="shared" si="166"/>
        <v>4750</v>
      </c>
      <c r="AM926" s="16">
        <f t="shared" si="155"/>
        <v>90250</v>
      </c>
      <c r="AN926" s="16">
        <v>394848.5</v>
      </c>
      <c r="AO926" s="12" t="s">
        <v>1486</v>
      </c>
      <c r="AP926" s="16">
        <v>0.95</v>
      </c>
      <c r="BC926" s="16">
        <v>0.95</v>
      </c>
      <c r="BD926" s="16">
        <f t="shared" si="156"/>
        <v>4.75</v>
      </c>
      <c r="BE926" s="16">
        <f t="shared" si="157"/>
        <v>2467.8031249999999</v>
      </c>
      <c r="BG926" s="16">
        <f t="shared" si="158"/>
        <v>1140</v>
      </c>
      <c r="BH926" s="16">
        <f t="shared" si="159"/>
        <v>608</v>
      </c>
      <c r="BI926" s="16">
        <f t="shared" si="160"/>
        <v>7.6</v>
      </c>
    </row>
    <row r="927" spans="1:61" x14ac:dyDescent="0.35">
      <c r="A927">
        <v>926</v>
      </c>
      <c r="B927" t="s">
        <v>360</v>
      </c>
      <c r="C927" t="s">
        <v>7873</v>
      </c>
      <c r="D927" s="15" t="s">
        <v>1811</v>
      </c>
      <c r="E927" s="12" t="s">
        <v>98</v>
      </c>
      <c r="G927" s="12" t="s">
        <v>1764</v>
      </c>
      <c r="H927" s="12" t="s">
        <v>589</v>
      </c>
      <c r="I927" s="12" t="s">
        <v>1454</v>
      </c>
      <c r="J927" s="12" t="s">
        <v>2403</v>
      </c>
      <c r="K927" s="12" t="s">
        <v>1765</v>
      </c>
      <c r="N927" s="16" t="s">
        <v>206</v>
      </c>
      <c r="O927" s="16" t="s">
        <v>1766</v>
      </c>
      <c r="P927" s="12" t="s">
        <v>482</v>
      </c>
      <c r="Q927" s="16">
        <v>2023</v>
      </c>
      <c r="R927" s="16">
        <v>1</v>
      </c>
      <c r="V927" s="12" t="s">
        <v>204</v>
      </c>
      <c r="W927" s="12" t="s">
        <v>204</v>
      </c>
      <c r="X927" s="16">
        <v>1</v>
      </c>
      <c r="Y927" s="16">
        <v>7</v>
      </c>
      <c r="Z927" s="16">
        <v>1</v>
      </c>
      <c r="AA927" s="16">
        <v>120</v>
      </c>
      <c r="AC927" s="16" t="s">
        <v>2411</v>
      </c>
      <c r="AD927" s="16">
        <f t="shared" si="161"/>
        <v>42000</v>
      </c>
      <c r="AE927" s="16">
        <v>350</v>
      </c>
      <c r="AF927" s="16">
        <f t="shared" si="162"/>
        <v>131250</v>
      </c>
      <c r="AG927" s="16">
        <f t="shared" si="163"/>
        <v>100</v>
      </c>
      <c r="AH927" s="12">
        <v>0</v>
      </c>
      <c r="AI927" s="16">
        <f t="shared" si="164"/>
        <v>7</v>
      </c>
      <c r="AJ927" s="16">
        <f t="shared" si="165"/>
        <v>24150</v>
      </c>
      <c r="AK927" s="16">
        <f t="shared" si="154"/>
        <v>500</v>
      </c>
      <c r="AL927" s="16">
        <f t="shared" si="166"/>
        <v>5000</v>
      </c>
      <c r="AM927" s="16">
        <f t="shared" si="155"/>
        <v>95000</v>
      </c>
      <c r="AN927" s="16">
        <v>415630</v>
      </c>
      <c r="AO927" s="12" t="s">
        <v>1486</v>
      </c>
      <c r="AP927" s="16">
        <v>1</v>
      </c>
      <c r="BC927" s="16">
        <v>1</v>
      </c>
      <c r="BD927" s="16">
        <f t="shared" si="156"/>
        <v>5</v>
      </c>
      <c r="BE927" s="16">
        <f t="shared" si="157"/>
        <v>2597.6875</v>
      </c>
      <c r="BG927" s="16">
        <f t="shared" si="158"/>
        <v>1200</v>
      </c>
      <c r="BH927" s="16">
        <f t="shared" si="159"/>
        <v>640</v>
      </c>
      <c r="BI927" s="16">
        <f t="shared" si="160"/>
        <v>8</v>
      </c>
    </row>
    <row r="928" spans="1:61" x14ac:dyDescent="0.35">
      <c r="A928">
        <v>927</v>
      </c>
      <c r="B928" t="s">
        <v>360</v>
      </c>
      <c r="C928" t="s">
        <v>7874</v>
      </c>
      <c r="D928" s="15" t="s">
        <v>1772</v>
      </c>
      <c r="E928" s="12" t="s">
        <v>98</v>
      </c>
      <c r="G928" s="12" t="s">
        <v>1764</v>
      </c>
      <c r="H928" s="12" t="s">
        <v>589</v>
      </c>
      <c r="I928" s="12" t="s">
        <v>1454</v>
      </c>
      <c r="J928" s="12" t="s">
        <v>2403</v>
      </c>
      <c r="K928" s="12" t="s">
        <v>1765</v>
      </c>
      <c r="N928" s="16" t="s">
        <v>206</v>
      </c>
      <c r="O928" s="16" t="s">
        <v>1766</v>
      </c>
      <c r="P928" s="12" t="s">
        <v>482</v>
      </c>
      <c r="Q928" s="16">
        <v>2023</v>
      </c>
      <c r="R928" s="16">
        <v>0.97</v>
      </c>
      <c r="V928" s="12" t="s">
        <v>204</v>
      </c>
      <c r="W928" s="12" t="s">
        <v>204</v>
      </c>
      <c r="X928" s="16">
        <v>1</v>
      </c>
      <c r="Y928" s="16">
        <v>3</v>
      </c>
      <c r="Z928" s="16">
        <v>0.97</v>
      </c>
      <c r="AA928" s="16">
        <v>116</v>
      </c>
      <c r="AC928" s="16" t="s">
        <v>2411</v>
      </c>
      <c r="AD928" s="16">
        <f t="shared" si="161"/>
        <v>40600</v>
      </c>
      <c r="AE928" s="16">
        <v>350</v>
      </c>
      <c r="AF928" s="16">
        <f t="shared" si="162"/>
        <v>131250</v>
      </c>
      <c r="AG928" s="16">
        <f t="shared" si="163"/>
        <v>97</v>
      </c>
      <c r="AH928" s="12">
        <v>0</v>
      </c>
      <c r="AI928" s="16">
        <f t="shared" si="164"/>
        <v>6.79</v>
      </c>
      <c r="AJ928" s="16">
        <f t="shared" si="165"/>
        <v>23425.5</v>
      </c>
      <c r="AK928" s="16">
        <f t="shared" si="154"/>
        <v>485</v>
      </c>
      <c r="AL928" s="16">
        <f t="shared" si="166"/>
        <v>4850</v>
      </c>
      <c r="AM928" s="16">
        <f t="shared" si="155"/>
        <v>92150</v>
      </c>
      <c r="AN928" s="16">
        <v>403161.1</v>
      </c>
      <c r="AO928" s="12" t="s">
        <v>1486</v>
      </c>
      <c r="AP928" s="16">
        <v>0.97</v>
      </c>
      <c r="BC928" s="16">
        <v>0.97</v>
      </c>
      <c r="BD928" s="16">
        <f t="shared" si="156"/>
        <v>4.8499999999999996</v>
      </c>
      <c r="BE928" s="16">
        <f t="shared" si="157"/>
        <v>2519.756875</v>
      </c>
      <c r="BG928" s="16">
        <f t="shared" si="158"/>
        <v>1164</v>
      </c>
      <c r="BH928" s="16">
        <f t="shared" si="159"/>
        <v>620.79999999999995</v>
      </c>
      <c r="BI928" s="16">
        <f t="shared" si="160"/>
        <v>7.76</v>
      </c>
    </row>
    <row r="929" spans="1:61" x14ac:dyDescent="0.35">
      <c r="A929">
        <v>928</v>
      </c>
      <c r="B929" t="s">
        <v>360</v>
      </c>
      <c r="C929" t="s">
        <v>7875</v>
      </c>
      <c r="D929" s="15" t="s">
        <v>1809</v>
      </c>
      <c r="E929" s="12" t="s">
        <v>98</v>
      </c>
      <c r="G929" s="12" t="s">
        <v>1764</v>
      </c>
      <c r="H929" s="12" t="s">
        <v>589</v>
      </c>
      <c r="I929" s="12" t="s">
        <v>1454</v>
      </c>
      <c r="J929" s="12" t="s">
        <v>2403</v>
      </c>
      <c r="K929" s="12" t="s">
        <v>1765</v>
      </c>
      <c r="N929" s="16" t="s">
        <v>206</v>
      </c>
      <c r="O929" s="16" t="s">
        <v>1766</v>
      </c>
      <c r="P929" s="12" t="s">
        <v>482</v>
      </c>
      <c r="Q929" s="16">
        <v>2023</v>
      </c>
      <c r="R929" s="16">
        <v>3</v>
      </c>
      <c r="V929" s="12" t="s">
        <v>204</v>
      </c>
      <c r="W929" s="12" t="s">
        <v>204</v>
      </c>
      <c r="X929" s="16">
        <v>1</v>
      </c>
      <c r="Y929" s="16">
        <v>1</v>
      </c>
      <c r="Z929" s="16">
        <v>3</v>
      </c>
      <c r="AA929" s="16">
        <v>360</v>
      </c>
      <c r="AC929" s="16" t="s">
        <v>2411</v>
      </c>
      <c r="AD929" s="16">
        <f t="shared" si="161"/>
        <v>126000</v>
      </c>
      <c r="AE929" s="16">
        <v>1050</v>
      </c>
      <c r="AF929" s="16">
        <f t="shared" si="162"/>
        <v>393750</v>
      </c>
      <c r="AG929" s="16">
        <f t="shared" si="163"/>
        <v>300</v>
      </c>
      <c r="AH929" s="12">
        <v>0</v>
      </c>
      <c r="AI929" s="16">
        <f t="shared" si="164"/>
        <v>21</v>
      </c>
      <c r="AJ929" s="16">
        <f t="shared" si="165"/>
        <v>72450</v>
      </c>
      <c r="AK929" s="16">
        <f t="shared" si="154"/>
        <v>1500</v>
      </c>
      <c r="AL929" s="16">
        <f t="shared" si="166"/>
        <v>15000</v>
      </c>
      <c r="AM929" s="16">
        <f t="shared" si="155"/>
        <v>285000</v>
      </c>
      <c r="AN929" s="16">
        <v>1246890</v>
      </c>
      <c r="AO929" s="12" t="s">
        <v>1486</v>
      </c>
      <c r="AP929" s="16">
        <v>3</v>
      </c>
      <c r="BC929" s="16">
        <v>3</v>
      </c>
      <c r="BD929" s="16">
        <f t="shared" si="156"/>
        <v>15</v>
      </c>
      <c r="BE929" s="16">
        <f t="shared" si="157"/>
        <v>7793.0625</v>
      </c>
      <c r="BG929" s="16">
        <f t="shared" si="158"/>
        <v>3600</v>
      </c>
      <c r="BH929" s="16">
        <f t="shared" si="159"/>
        <v>1920</v>
      </c>
      <c r="BI929" s="16">
        <f t="shared" si="160"/>
        <v>24</v>
      </c>
    </row>
    <row r="930" spans="1:61" x14ac:dyDescent="0.35">
      <c r="A930">
        <v>929</v>
      </c>
      <c r="B930" t="s">
        <v>360</v>
      </c>
      <c r="C930" t="s">
        <v>7876</v>
      </c>
      <c r="D930" s="15" t="s">
        <v>651</v>
      </c>
      <c r="E930" s="12" t="s">
        <v>98</v>
      </c>
      <c r="G930" s="12" t="s">
        <v>1764</v>
      </c>
      <c r="H930" s="12" t="s">
        <v>589</v>
      </c>
      <c r="I930" s="12" t="s">
        <v>1454</v>
      </c>
      <c r="J930" s="12" t="s">
        <v>2403</v>
      </c>
      <c r="K930" s="12" t="s">
        <v>1765</v>
      </c>
      <c r="N930" s="16" t="s">
        <v>206</v>
      </c>
      <c r="O930" s="16" t="s">
        <v>1766</v>
      </c>
      <c r="P930" s="12" t="s">
        <v>482</v>
      </c>
      <c r="Q930" s="16">
        <v>2023</v>
      </c>
      <c r="R930" s="16">
        <v>0.48</v>
      </c>
      <c r="V930" s="12" t="s">
        <v>204</v>
      </c>
      <c r="W930" s="12" t="s">
        <v>204</v>
      </c>
      <c r="X930" s="16">
        <v>1</v>
      </c>
      <c r="Y930" s="16">
        <v>2</v>
      </c>
      <c r="Z930" s="16">
        <v>0.48</v>
      </c>
      <c r="AA930" s="16">
        <v>57</v>
      </c>
      <c r="AC930" s="16" t="s">
        <v>2411</v>
      </c>
      <c r="AD930" s="16">
        <f t="shared" si="161"/>
        <v>19950</v>
      </c>
      <c r="AE930" s="16">
        <v>150</v>
      </c>
      <c r="AF930" s="16">
        <f t="shared" si="162"/>
        <v>56250</v>
      </c>
      <c r="AG930" s="16">
        <f t="shared" si="163"/>
        <v>48</v>
      </c>
      <c r="AH930" s="12">
        <v>0</v>
      </c>
      <c r="AI930" s="16">
        <f t="shared" si="164"/>
        <v>3.36</v>
      </c>
      <c r="AJ930" s="16">
        <f t="shared" si="165"/>
        <v>11592</v>
      </c>
      <c r="AK930" s="16">
        <f t="shared" si="154"/>
        <v>240</v>
      </c>
      <c r="AL930" s="16">
        <f t="shared" si="166"/>
        <v>2400</v>
      </c>
      <c r="AM930" s="16">
        <f t="shared" si="155"/>
        <v>45600</v>
      </c>
      <c r="AN930" s="16">
        <v>199502.4</v>
      </c>
      <c r="AO930" s="12" t="s">
        <v>1486</v>
      </c>
      <c r="AP930" s="16">
        <v>0.48</v>
      </c>
      <c r="BC930" s="16">
        <v>0.48</v>
      </c>
      <c r="BD930" s="16">
        <f t="shared" si="156"/>
        <v>2.4</v>
      </c>
      <c r="BE930" s="16">
        <f t="shared" si="157"/>
        <v>1246.8899999999999</v>
      </c>
      <c r="BG930" s="16">
        <f t="shared" si="158"/>
        <v>576</v>
      </c>
      <c r="BH930" s="16">
        <f t="shared" si="159"/>
        <v>307.2</v>
      </c>
      <c r="BI930" s="16">
        <f t="shared" si="160"/>
        <v>3.84</v>
      </c>
    </row>
    <row r="931" spans="1:61" x14ac:dyDescent="0.35">
      <c r="A931">
        <v>930</v>
      </c>
      <c r="B931" t="s">
        <v>360</v>
      </c>
      <c r="C931" t="s">
        <v>7877</v>
      </c>
      <c r="D931" s="15" t="s">
        <v>924</v>
      </c>
      <c r="E931" s="12" t="s">
        <v>98</v>
      </c>
      <c r="G931" s="12" t="s">
        <v>1764</v>
      </c>
      <c r="H931" s="12" t="s">
        <v>589</v>
      </c>
      <c r="I931" s="12" t="s">
        <v>1454</v>
      </c>
      <c r="J931" s="12" t="s">
        <v>2403</v>
      </c>
      <c r="K931" s="12" t="s">
        <v>1765</v>
      </c>
      <c r="N931" s="16" t="s">
        <v>206</v>
      </c>
      <c r="O931" s="16" t="s">
        <v>1766</v>
      </c>
      <c r="P931" s="12" t="s">
        <v>482</v>
      </c>
      <c r="Q931" s="16">
        <v>2023</v>
      </c>
      <c r="R931" s="16">
        <v>0.5</v>
      </c>
      <c r="V931" s="12" t="s">
        <v>204</v>
      </c>
      <c r="W931" s="12" t="s">
        <v>204</v>
      </c>
      <c r="X931" s="16">
        <v>1</v>
      </c>
      <c r="Y931" s="16">
        <v>10</v>
      </c>
      <c r="Z931" s="16">
        <v>0.5</v>
      </c>
      <c r="AA931" s="16">
        <v>60</v>
      </c>
      <c r="AC931" s="16" t="s">
        <v>2411</v>
      </c>
      <c r="AD931" s="16">
        <f t="shared" si="161"/>
        <v>21000</v>
      </c>
      <c r="AE931" s="16">
        <v>175</v>
      </c>
      <c r="AF931" s="16">
        <f t="shared" si="162"/>
        <v>65625</v>
      </c>
      <c r="AG931" s="16">
        <f t="shared" si="163"/>
        <v>50</v>
      </c>
      <c r="AH931" s="12">
        <v>0</v>
      </c>
      <c r="AI931" s="16">
        <f t="shared" si="164"/>
        <v>3.5</v>
      </c>
      <c r="AJ931" s="16">
        <f t="shared" si="165"/>
        <v>12075</v>
      </c>
      <c r="AK931" s="16">
        <f t="shared" si="154"/>
        <v>250</v>
      </c>
      <c r="AL931" s="16">
        <f t="shared" si="166"/>
        <v>2500</v>
      </c>
      <c r="AM931" s="16">
        <f t="shared" si="155"/>
        <v>47500</v>
      </c>
      <c r="AN931" s="16">
        <v>207815</v>
      </c>
      <c r="AO931" s="12" t="s">
        <v>1486</v>
      </c>
      <c r="AP931" s="16">
        <v>0.5</v>
      </c>
      <c r="BC931" s="16">
        <v>0.5</v>
      </c>
      <c r="BD931" s="16">
        <f t="shared" si="156"/>
        <v>2.5</v>
      </c>
      <c r="BE931" s="16">
        <f t="shared" si="157"/>
        <v>1298.84375</v>
      </c>
      <c r="BG931" s="16">
        <f t="shared" si="158"/>
        <v>600</v>
      </c>
      <c r="BH931" s="16">
        <f t="shared" si="159"/>
        <v>320</v>
      </c>
      <c r="BI931" s="16">
        <f t="shared" si="160"/>
        <v>4</v>
      </c>
    </row>
    <row r="932" spans="1:61" x14ac:dyDescent="0.35">
      <c r="A932">
        <v>931</v>
      </c>
      <c r="B932" t="s">
        <v>360</v>
      </c>
      <c r="C932" t="s">
        <v>7878</v>
      </c>
      <c r="D932" s="15" t="s">
        <v>1812</v>
      </c>
      <c r="E932" s="12" t="s">
        <v>98</v>
      </c>
      <c r="G932" s="12" t="s">
        <v>1764</v>
      </c>
      <c r="H932" s="12" t="s">
        <v>589</v>
      </c>
      <c r="I932" s="12" t="s">
        <v>1454</v>
      </c>
      <c r="J932" s="12" t="s">
        <v>2403</v>
      </c>
      <c r="K932" s="12" t="s">
        <v>1765</v>
      </c>
      <c r="N932" s="16" t="s">
        <v>206</v>
      </c>
      <c r="O932" s="16" t="s">
        <v>1766</v>
      </c>
      <c r="P932" s="12" t="s">
        <v>482</v>
      </c>
      <c r="Q932" s="16">
        <v>2023</v>
      </c>
      <c r="R932" s="16">
        <v>1.59</v>
      </c>
      <c r="V932" s="12" t="s">
        <v>204</v>
      </c>
      <c r="W932" s="12" t="s">
        <v>204</v>
      </c>
      <c r="X932" s="16">
        <v>1</v>
      </c>
      <c r="Y932" s="16">
        <v>8</v>
      </c>
      <c r="Z932" s="16">
        <v>1.59</v>
      </c>
      <c r="AA932" s="16">
        <v>190</v>
      </c>
      <c r="AC932" s="16" t="s">
        <v>2411</v>
      </c>
      <c r="AD932" s="16">
        <f t="shared" si="161"/>
        <v>66500</v>
      </c>
      <c r="AE932" s="16">
        <v>550</v>
      </c>
      <c r="AF932" s="16">
        <f t="shared" si="162"/>
        <v>206250</v>
      </c>
      <c r="AG932" s="16">
        <f t="shared" si="163"/>
        <v>159</v>
      </c>
      <c r="AH932" s="12">
        <v>0</v>
      </c>
      <c r="AI932" s="16">
        <f t="shared" si="164"/>
        <v>11.13</v>
      </c>
      <c r="AJ932" s="16">
        <f t="shared" si="165"/>
        <v>38398.5</v>
      </c>
      <c r="AK932" s="16">
        <f t="shared" si="154"/>
        <v>795</v>
      </c>
      <c r="AL932" s="16">
        <f t="shared" si="166"/>
        <v>7950</v>
      </c>
      <c r="AM932" s="16">
        <f t="shared" si="155"/>
        <v>151050</v>
      </c>
      <c r="AN932" s="16">
        <v>660851.70000000007</v>
      </c>
      <c r="AO932" s="12" t="s">
        <v>1486</v>
      </c>
      <c r="AP932" s="16">
        <v>1.59</v>
      </c>
      <c r="BC932" s="16">
        <v>1.59</v>
      </c>
      <c r="BD932" s="16">
        <f t="shared" si="156"/>
        <v>7.95</v>
      </c>
      <c r="BE932" s="16">
        <f t="shared" si="157"/>
        <v>4130.3231250000008</v>
      </c>
      <c r="BG932" s="16">
        <f t="shared" si="158"/>
        <v>1908</v>
      </c>
      <c r="BH932" s="16">
        <f t="shared" si="159"/>
        <v>1017.6</v>
      </c>
      <c r="BI932" s="16">
        <f t="shared" si="160"/>
        <v>12.72</v>
      </c>
    </row>
    <row r="933" spans="1:61" x14ac:dyDescent="0.35">
      <c r="A933">
        <v>932</v>
      </c>
      <c r="B933" t="s">
        <v>360</v>
      </c>
      <c r="C933" t="s">
        <v>7879</v>
      </c>
      <c r="D933" s="15" t="s">
        <v>1813</v>
      </c>
      <c r="E933" s="12" t="s">
        <v>98</v>
      </c>
      <c r="G933" s="12" t="s">
        <v>1764</v>
      </c>
      <c r="H933" s="12" t="s">
        <v>589</v>
      </c>
      <c r="I933" s="12" t="s">
        <v>1454</v>
      </c>
      <c r="J933" s="12" t="s">
        <v>2403</v>
      </c>
      <c r="K933" s="12" t="s">
        <v>1765</v>
      </c>
      <c r="N933" s="16" t="s">
        <v>206</v>
      </c>
      <c r="O933" s="16" t="s">
        <v>1766</v>
      </c>
      <c r="P933" s="12" t="s">
        <v>482</v>
      </c>
      <c r="Q933" s="16">
        <v>2023</v>
      </c>
      <c r="R933" s="16">
        <v>2.9</v>
      </c>
      <c r="V933" s="12" t="s">
        <v>204</v>
      </c>
      <c r="W933" s="12" t="s">
        <v>204</v>
      </c>
      <c r="X933" s="16">
        <v>1</v>
      </c>
      <c r="Y933" s="16">
        <v>9</v>
      </c>
      <c r="Z933" s="16">
        <v>2.9</v>
      </c>
      <c r="AA933" s="16">
        <v>348</v>
      </c>
      <c r="AC933" s="16" t="s">
        <v>2411</v>
      </c>
      <c r="AD933" s="16">
        <f t="shared" si="161"/>
        <v>121800</v>
      </c>
      <c r="AE933" s="16">
        <v>1100</v>
      </c>
      <c r="AF933" s="16">
        <f t="shared" si="162"/>
        <v>412500</v>
      </c>
      <c r="AG933" s="16">
        <f t="shared" si="163"/>
        <v>290</v>
      </c>
      <c r="AH933" s="12">
        <v>0</v>
      </c>
      <c r="AI933" s="16">
        <f t="shared" si="164"/>
        <v>20.3</v>
      </c>
      <c r="AJ933" s="16">
        <f t="shared" si="165"/>
        <v>70035</v>
      </c>
      <c r="AK933" s="16">
        <f t="shared" si="154"/>
        <v>1450</v>
      </c>
      <c r="AL933" s="16">
        <f t="shared" si="166"/>
        <v>14500</v>
      </c>
      <c r="AM933" s="16">
        <f t="shared" si="155"/>
        <v>275500</v>
      </c>
      <c r="AN933" s="16">
        <v>1205327</v>
      </c>
      <c r="AO933" s="12" t="s">
        <v>1486</v>
      </c>
      <c r="AP933" s="16">
        <v>2.9</v>
      </c>
      <c r="BC933" s="16">
        <v>2.9</v>
      </c>
      <c r="BD933" s="16">
        <f t="shared" si="156"/>
        <v>14.5</v>
      </c>
      <c r="BE933" s="16">
        <f t="shared" si="157"/>
        <v>7533.2937499999998</v>
      </c>
      <c r="BG933" s="16">
        <f t="shared" si="158"/>
        <v>3480</v>
      </c>
      <c r="BH933" s="16">
        <f t="shared" si="159"/>
        <v>1856</v>
      </c>
      <c r="BI933" s="16">
        <f t="shared" si="160"/>
        <v>23.2</v>
      </c>
    </row>
    <row r="934" spans="1:61" x14ac:dyDescent="0.35">
      <c r="A934">
        <v>933</v>
      </c>
      <c r="B934" t="s">
        <v>360</v>
      </c>
      <c r="C934" t="s">
        <v>7880</v>
      </c>
      <c r="D934" s="15" t="s">
        <v>1810</v>
      </c>
      <c r="E934" s="12" t="s">
        <v>98</v>
      </c>
      <c r="G934" s="12" t="s">
        <v>1764</v>
      </c>
      <c r="H934" s="12" t="s">
        <v>589</v>
      </c>
      <c r="I934" s="12" t="s">
        <v>1454</v>
      </c>
      <c r="J934" s="12" t="s">
        <v>2403</v>
      </c>
      <c r="K934" s="12" t="s">
        <v>1765</v>
      </c>
      <c r="N934" s="16" t="s">
        <v>206</v>
      </c>
      <c r="O934" s="16" t="s">
        <v>1766</v>
      </c>
      <c r="P934" s="12" t="s">
        <v>482</v>
      </c>
      <c r="Q934" s="16">
        <v>2023</v>
      </c>
      <c r="R934" s="16">
        <v>1.4</v>
      </c>
      <c r="V934" s="12" t="s">
        <v>204</v>
      </c>
      <c r="W934" s="12" t="s">
        <v>204</v>
      </c>
      <c r="X934" s="16">
        <v>1</v>
      </c>
      <c r="Y934" s="16">
        <v>5</v>
      </c>
      <c r="Z934" s="16">
        <v>1.4</v>
      </c>
      <c r="AA934" s="16">
        <v>168</v>
      </c>
      <c r="AC934" s="16" t="s">
        <v>2411</v>
      </c>
      <c r="AD934" s="16">
        <f t="shared" si="161"/>
        <v>58800</v>
      </c>
      <c r="AE934" s="16">
        <v>500</v>
      </c>
      <c r="AF934" s="16">
        <f t="shared" si="162"/>
        <v>187500</v>
      </c>
      <c r="AG934" s="16">
        <f t="shared" si="163"/>
        <v>140</v>
      </c>
      <c r="AH934" s="12">
        <v>0</v>
      </c>
      <c r="AI934" s="16">
        <f t="shared" si="164"/>
        <v>9.7999999999999989</v>
      </c>
      <c r="AJ934" s="16">
        <f t="shared" si="165"/>
        <v>33809.999999999993</v>
      </c>
      <c r="AK934" s="16">
        <f t="shared" si="154"/>
        <v>700</v>
      </c>
      <c r="AL934" s="16">
        <f t="shared" si="166"/>
        <v>7000</v>
      </c>
      <c r="AM934" s="16">
        <f t="shared" si="155"/>
        <v>133000</v>
      </c>
      <c r="AN934" s="16">
        <v>581882</v>
      </c>
      <c r="AO934" s="12" t="s">
        <v>1486</v>
      </c>
      <c r="AP934" s="16">
        <v>1.4</v>
      </c>
      <c r="BC934" s="16">
        <v>1.4</v>
      </c>
      <c r="BD934" s="16">
        <f t="shared" si="156"/>
        <v>7</v>
      </c>
      <c r="BE934" s="16">
        <f t="shared" si="157"/>
        <v>3636.7624999999998</v>
      </c>
      <c r="BG934" s="16">
        <f t="shared" si="158"/>
        <v>1680</v>
      </c>
      <c r="BH934" s="16">
        <f t="shared" si="159"/>
        <v>896</v>
      </c>
      <c r="BI934" s="16">
        <f t="shared" si="160"/>
        <v>11.2</v>
      </c>
    </row>
    <row r="935" spans="1:61" x14ac:dyDescent="0.35">
      <c r="A935">
        <v>934</v>
      </c>
      <c r="B935" t="s">
        <v>360</v>
      </c>
      <c r="C935" t="s">
        <v>7881</v>
      </c>
      <c r="D935" s="15" t="s">
        <v>1814</v>
      </c>
      <c r="E935" s="12" t="s">
        <v>98</v>
      </c>
      <c r="G935" s="12" t="s">
        <v>1764</v>
      </c>
      <c r="H935" s="12" t="s">
        <v>589</v>
      </c>
      <c r="I935" s="12" t="s">
        <v>1454</v>
      </c>
      <c r="J935" s="12" t="s">
        <v>2403</v>
      </c>
      <c r="K935" s="12" t="s">
        <v>1765</v>
      </c>
      <c r="N935" s="16" t="s">
        <v>206</v>
      </c>
      <c r="O935" s="16" t="s">
        <v>1766</v>
      </c>
      <c r="P935" s="12" t="s">
        <v>482</v>
      </c>
      <c r="Q935" s="16">
        <v>2023</v>
      </c>
      <c r="R935" s="16">
        <v>0.4</v>
      </c>
      <c r="V935" s="12" t="s">
        <v>204</v>
      </c>
      <c r="W935" s="12" t="s">
        <v>204</v>
      </c>
      <c r="X935" s="16">
        <v>1</v>
      </c>
      <c r="Y935" s="16">
        <v>15</v>
      </c>
      <c r="Z935" s="16">
        <v>0.4</v>
      </c>
      <c r="AA935" s="16">
        <v>48</v>
      </c>
      <c r="AC935" s="16" t="s">
        <v>2411</v>
      </c>
      <c r="AD935" s="16">
        <f t="shared" si="161"/>
        <v>16800</v>
      </c>
      <c r="AE935" s="16">
        <v>150</v>
      </c>
      <c r="AF935" s="16">
        <f t="shared" si="162"/>
        <v>56250</v>
      </c>
      <c r="AG935" s="16">
        <f t="shared" si="163"/>
        <v>40</v>
      </c>
      <c r="AH935" s="12">
        <v>0</v>
      </c>
      <c r="AI935" s="16">
        <f t="shared" si="164"/>
        <v>2.8000000000000003</v>
      </c>
      <c r="AJ935" s="16">
        <f t="shared" si="165"/>
        <v>9660.0000000000018</v>
      </c>
      <c r="AK935" s="16">
        <f t="shared" si="154"/>
        <v>200</v>
      </c>
      <c r="AL935" s="16">
        <f t="shared" si="166"/>
        <v>2000</v>
      </c>
      <c r="AM935" s="16">
        <f t="shared" si="155"/>
        <v>38000</v>
      </c>
      <c r="AN935" s="16">
        <v>166252</v>
      </c>
      <c r="AO935" s="12" t="s">
        <v>1486</v>
      </c>
      <c r="AP935" s="16">
        <v>0.4</v>
      </c>
      <c r="BC935" s="16">
        <v>0.4</v>
      </c>
      <c r="BD935" s="16">
        <f t="shared" si="156"/>
        <v>2</v>
      </c>
      <c r="BE935" s="16">
        <f t="shared" si="157"/>
        <v>1039.075</v>
      </c>
      <c r="BG935" s="16">
        <f t="shared" si="158"/>
        <v>480</v>
      </c>
      <c r="BH935" s="16">
        <f t="shared" si="159"/>
        <v>256</v>
      </c>
      <c r="BI935" s="16">
        <f t="shared" si="160"/>
        <v>3.2</v>
      </c>
    </row>
    <row r="936" spans="1:61" x14ac:dyDescent="0.35">
      <c r="A936">
        <v>935</v>
      </c>
      <c r="B936" t="s">
        <v>360</v>
      </c>
      <c r="C936" t="s">
        <v>7882</v>
      </c>
      <c r="D936" s="15" t="s">
        <v>1814</v>
      </c>
      <c r="E936" s="12" t="s">
        <v>98</v>
      </c>
      <c r="G936" s="12" t="s">
        <v>1764</v>
      </c>
      <c r="H936" s="12" t="s">
        <v>589</v>
      </c>
      <c r="I936" s="12" t="s">
        <v>1454</v>
      </c>
      <c r="J936" s="12" t="s">
        <v>2403</v>
      </c>
      <c r="K936" s="12" t="s">
        <v>1765</v>
      </c>
      <c r="N936" s="16" t="s">
        <v>206</v>
      </c>
      <c r="O936" s="16" t="s">
        <v>1766</v>
      </c>
      <c r="P936" s="12" t="s">
        <v>482</v>
      </c>
      <c r="Q936" s="16">
        <v>2023</v>
      </c>
      <c r="R936" s="16">
        <v>0.55000000000000004</v>
      </c>
      <c r="V936" s="12" t="s">
        <v>204</v>
      </c>
      <c r="W936" s="12" t="s">
        <v>204</v>
      </c>
      <c r="X936" s="16">
        <v>1</v>
      </c>
      <c r="Y936" s="16">
        <v>6</v>
      </c>
      <c r="Z936" s="16">
        <v>0.55000000000000004</v>
      </c>
      <c r="AA936" s="16">
        <v>66</v>
      </c>
      <c r="AC936" s="16" t="s">
        <v>2411</v>
      </c>
      <c r="AD936" s="16">
        <f t="shared" si="161"/>
        <v>23100</v>
      </c>
      <c r="AE936" s="16">
        <v>200</v>
      </c>
      <c r="AF936" s="16">
        <f t="shared" si="162"/>
        <v>75000</v>
      </c>
      <c r="AG936" s="16">
        <f t="shared" si="163"/>
        <v>55.000000000000007</v>
      </c>
      <c r="AH936" s="12">
        <v>0</v>
      </c>
      <c r="AI936" s="16">
        <f t="shared" si="164"/>
        <v>3.8500000000000005</v>
      </c>
      <c r="AJ936" s="16">
        <f t="shared" si="165"/>
        <v>13282.500000000002</v>
      </c>
      <c r="AK936" s="16">
        <f t="shared" si="154"/>
        <v>275</v>
      </c>
      <c r="AL936" s="16">
        <f t="shared" si="166"/>
        <v>2750</v>
      </c>
      <c r="AM936" s="16">
        <f t="shared" si="155"/>
        <v>52250.000000000007</v>
      </c>
      <c r="AN936" s="16">
        <v>228596.50000000003</v>
      </c>
      <c r="AO936" s="12" t="s">
        <v>1486</v>
      </c>
      <c r="AP936" s="16">
        <v>0.55000000000000004</v>
      </c>
      <c r="BC936" s="16">
        <v>0.55000000000000004</v>
      </c>
      <c r="BD936" s="16">
        <f t="shared" si="156"/>
        <v>2.75</v>
      </c>
      <c r="BE936" s="16">
        <f t="shared" si="157"/>
        <v>1428.7281250000001</v>
      </c>
      <c r="BG936" s="16">
        <f t="shared" si="158"/>
        <v>660</v>
      </c>
      <c r="BH936" s="16">
        <f t="shared" si="159"/>
        <v>352</v>
      </c>
      <c r="BI936" s="16">
        <f t="shared" si="160"/>
        <v>4.4000000000000004</v>
      </c>
    </row>
    <row r="937" spans="1:61" x14ac:dyDescent="0.35">
      <c r="A937">
        <v>936</v>
      </c>
      <c r="B937" t="s">
        <v>360</v>
      </c>
      <c r="C937" t="s">
        <v>7883</v>
      </c>
      <c r="D937" s="15" t="s">
        <v>1815</v>
      </c>
      <c r="E937" s="12" t="s">
        <v>93</v>
      </c>
      <c r="G937" s="12" t="s">
        <v>1764</v>
      </c>
      <c r="H937" s="12" t="s">
        <v>589</v>
      </c>
      <c r="I937" s="12" t="s">
        <v>1454</v>
      </c>
      <c r="J937" s="12" t="s">
        <v>2403</v>
      </c>
      <c r="K937" s="12" t="s">
        <v>1765</v>
      </c>
      <c r="N937" s="16" t="s">
        <v>206</v>
      </c>
      <c r="O937" s="16" t="s">
        <v>1766</v>
      </c>
      <c r="P937" s="12" t="s">
        <v>482</v>
      </c>
      <c r="Q937" s="16">
        <v>2023</v>
      </c>
      <c r="R937" s="16">
        <v>0.42</v>
      </c>
      <c r="V937" s="12" t="s">
        <v>204</v>
      </c>
      <c r="W937" s="12" t="s">
        <v>204</v>
      </c>
      <c r="X937" s="16">
        <v>1</v>
      </c>
      <c r="Y937" s="16">
        <v>7</v>
      </c>
      <c r="Z937" s="16">
        <v>0.42</v>
      </c>
      <c r="AA937" s="16">
        <v>50</v>
      </c>
      <c r="AC937" s="16" t="s">
        <v>2411</v>
      </c>
      <c r="AD937" s="16">
        <f t="shared" si="161"/>
        <v>17500</v>
      </c>
      <c r="AE937" s="16">
        <v>150</v>
      </c>
      <c r="AF937" s="16">
        <f t="shared" si="162"/>
        <v>56250</v>
      </c>
      <c r="AG937" s="16">
        <f t="shared" si="163"/>
        <v>42</v>
      </c>
      <c r="AH937" s="12">
        <v>0</v>
      </c>
      <c r="AI937" s="16">
        <f t="shared" si="164"/>
        <v>2.94</v>
      </c>
      <c r="AJ937" s="16">
        <f t="shared" si="165"/>
        <v>10143</v>
      </c>
      <c r="AK937" s="16">
        <f t="shared" si="154"/>
        <v>210</v>
      </c>
      <c r="AL937" s="16">
        <f t="shared" si="166"/>
        <v>2100</v>
      </c>
      <c r="AM937" s="16">
        <f t="shared" si="155"/>
        <v>39900</v>
      </c>
      <c r="AN937" s="16">
        <v>174564.6</v>
      </c>
      <c r="AO937" s="12" t="s">
        <v>1486</v>
      </c>
      <c r="AP937" s="16">
        <v>0.42</v>
      </c>
      <c r="BC937" s="16">
        <v>0.42</v>
      </c>
      <c r="BD937" s="16">
        <f t="shared" si="156"/>
        <v>2.1</v>
      </c>
      <c r="BE937" s="16">
        <f t="shared" si="157"/>
        <v>1091.0287499999999</v>
      </c>
      <c r="BG937" s="16">
        <f t="shared" si="158"/>
        <v>504</v>
      </c>
      <c r="BH937" s="16">
        <f t="shared" si="159"/>
        <v>268.8</v>
      </c>
      <c r="BI937" s="16">
        <f t="shared" si="160"/>
        <v>3.3600000000000003</v>
      </c>
    </row>
    <row r="938" spans="1:61" x14ac:dyDescent="0.35">
      <c r="A938">
        <v>937</v>
      </c>
      <c r="B938" t="s">
        <v>360</v>
      </c>
      <c r="C938" t="s">
        <v>7884</v>
      </c>
      <c r="D938" s="15" t="s">
        <v>1816</v>
      </c>
      <c r="E938" s="12" t="s">
        <v>93</v>
      </c>
      <c r="G938" s="12" t="s">
        <v>1764</v>
      </c>
      <c r="H938" s="12" t="s">
        <v>589</v>
      </c>
      <c r="I938" s="12" t="s">
        <v>1454</v>
      </c>
      <c r="J938" s="12" t="s">
        <v>2403</v>
      </c>
      <c r="K938" s="12" t="s">
        <v>1765</v>
      </c>
      <c r="N938" s="16" t="s">
        <v>206</v>
      </c>
      <c r="O938" s="16" t="s">
        <v>1766</v>
      </c>
      <c r="P938" s="12" t="s">
        <v>482</v>
      </c>
      <c r="Q938" s="16">
        <v>2023</v>
      </c>
      <c r="R938" s="16">
        <v>0.54</v>
      </c>
      <c r="V938" s="12" t="s">
        <v>204</v>
      </c>
      <c r="W938" s="12" t="s">
        <v>204</v>
      </c>
      <c r="X938" s="16">
        <v>1</v>
      </c>
      <c r="Y938" s="16">
        <v>7</v>
      </c>
      <c r="Z938" s="16">
        <v>0.54</v>
      </c>
      <c r="AA938" s="16">
        <v>65</v>
      </c>
      <c r="AC938" s="16" t="s">
        <v>2411</v>
      </c>
      <c r="AD938" s="16">
        <f t="shared" si="161"/>
        <v>22750</v>
      </c>
      <c r="AE938" s="16">
        <v>200</v>
      </c>
      <c r="AF938" s="16">
        <f t="shared" si="162"/>
        <v>75000</v>
      </c>
      <c r="AG938" s="16">
        <f t="shared" si="163"/>
        <v>54</v>
      </c>
      <c r="AH938" s="12">
        <v>0</v>
      </c>
      <c r="AI938" s="16">
        <f t="shared" si="164"/>
        <v>3.7800000000000002</v>
      </c>
      <c r="AJ938" s="16">
        <f t="shared" si="165"/>
        <v>13041</v>
      </c>
      <c r="AK938" s="16">
        <f t="shared" si="154"/>
        <v>270</v>
      </c>
      <c r="AL938" s="16">
        <f t="shared" si="166"/>
        <v>2700</v>
      </c>
      <c r="AM938" s="16">
        <f t="shared" si="155"/>
        <v>51300</v>
      </c>
      <c r="AN938" s="16">
        <v>224440.2</v>
      </c>
      <c r="AO938" s="12" t="s">
        <v>1486</v>
      </c>
      <c r="AP938" s="16">
        <v>0.54</v>
      </c>
      <c r="BC938" s="16">
        <v>0.54</v>
      </c>
      <c r="BD938" s="16">
        <f t="shared" si="156"/>
        <v>2.7</v>
      </c>
      <c r="BE938" s="16">
        <f t="shared" si="157"/>
        <v>1402.75125</v>
      </c>
      <c r="BG938" s="16">
        <f t="shared" si="158"/>
        <v>648</v>
      </c>
      <c r="BH938" s="16">
        <f t="shared" si="159"/>
        <v>345.6</v>
      </c>
      <c r="BI938" s="16">
        <f t="shared" si="160"/>
        <v>4.32</v>
      </c>
    </row>
    <row r="939" spans="1:61" x14ac:dyDescent="0.35">
      <c r="A939">
        <v>938</v>
      </c>
      <c r="B939" t="s">
        <v>360</v>
      </c>
      <c r="C939" t="s">
        <v>7885</v>
      </c>
      <c r="D939" s="15" t="s">
        <v>1817</v>
      </c>
      <c r="E939" s="12" t="s">
        <v>98</v>
      </c>
      <c r="G939" s="12" t="s">
        <v>1764</v>
      </c>
      <c r="H939" s="12" t="s">
        <v>589</v>
      </c>
      <c r="I939" s="12" t="s">
        <v>1454</v>
      </c>
      <c r="J939" s="12" t="s">
        <v>2403</v>
      </c>
      <c r="K939" s="12" t="s">
        <v>1765</v>
      </c>
      <c r="N939" s="16" t="s">
        <v>206</v>
      </c>
      <c r="O939" s="16" t="s">
        <v>1766</v>
      </c>
      <c r="P939" s="12" t="s">
        <v>482</v>
      </c>
      <c r="Q939" s="16">
        <v>2023</v>
      </c>
      <c r="R939" s="16">
        <v>1.1000000000000001</v>
      </c>
      <c r="V939" s="12" t="s">
        <v>204</v>
      </c>
      <c r="W939" s="12" t="s">
        <v>204</v>
      </c>
      <c r="X939" s="16">
        <v>1</v>
      </c>
      <c r="Y939" s="16">
        <v>1</v>
      </c>
      <c r="Z939" s="16">
        <v>1.1000000000000001</v>
      </c>
      <c r="AA939" s="16">
        <v>132</v>
      </c>
      <c r="AC939" s="16" t="s">
        <v>2411</v>
      </c>
      <c r="AD939" s="16">
        <f t="shared" si="161"/>
        <v>46200</v>
      </c>
      <c r="AE939" s="16">
        <v>400</v>
      </c>
      <c r="AF939" s="16">
        <f t="shared" si="162"/>
        <v>150000</v>
      </c>
      <c r="AG939" s="16">
        <f t="shared" si="163"/>
        <v>110.00000000000001</v>
      </c>
      <c r="AH939" s="12">
        <v>0</v>
      </c>
      <c r="AI939" s="16">
        <f t="shared" si="164"/>
        <v>7.7000000000000011</v>
      </c>
      <c r="AJ939" s="16">
        <f t="shared" si="165"/>
        <v>26565.000000000004</v>
      </c>
      <c r="AK939" s="16">
        <f t="shared" si="154"/>
        <v>550</v>
      </c>
      <c r="AL939" s="16">
        <f t="shared" si="166"/>
        <v>5500</v>
      </c>
      <c r="AM939" s="16">
        <f t="shared" si="155"/>
        <v>104500.00000000001</v>
      </c>
      <c r="AN939" s="16">
        <v>457193.00000000006</v>
      </c>
      <c r="AO939" s="12" t="s">
        <v>1486</v>
      </c>
      <c r="AP939" s="16">
        <v>1.1000000000000001</v>
      </c>
      <c r="BC939" s="16">
        <v>1.1000000000000001</v>
      </c>
      <c r="BD939" s="16">
        <f t="shared" si="156"/>
        <v>5.5</v>
      </c>
      <c r="BE939" s="16">
        <f t="shared" si="157"/>
        <v>2857.4562500000002</v>
      </c>
      <c r="BG939" s="16">
        <f t="shared" si="158"/>
        <v>1320</v>
      </c>
      <c r="BH939" s="16">
        <f t="shared" si="159"/>
        <v>704</v>
      </c>
      <c r="BI939" s="16">
        <f t="shared" si="160"/>
        <v>8.8000000000000007</v>
      </c>
    </row>
    <row r="940" spans="1:61" x14ac:dyDescent="0.35">
      <c r="A940">
        <v>939</v>
      </c>
      <c r="B940" t="s">
        <v>360</v>
      </c>
      <c r="C940" t="s">
        <v>7886</v>
      </c>
      <c r="D940" s="15" t="s">
        <v>1791</v>
      </c>
      <c r="E940" s="12" t="s">
        <v>98</v>
      </c>
      <c r="G940" s="12" t="s">
        <v>1764</v>
      </c>
      <c r="H940" s="12" t="s">
        <v>589</v>
      </c>
      <c r="I940" s="12" t="s">
        <v>1454</v>
      </c>
      <c r="J940" s="12" t="s">
        <v>2403</v>
      </c>
      <c r="K940" s="12" t="s">
        <v>1765</v>
      </c>
      <c r="N940" s="16" t="s">
        <v>205</v>
      </c>
      <c r="O940" s="16" t="s">
        <v>1766</v>
      </c>
      <c r="P940" s="12" t="s">
        <v>482</v>
      </c>
      <c r="Q940" s="16">
        <v>2023</v>
      </c>
      <c r="R940" s="16">
        <v>0.73</v>
      </c>
      <c r="V940" s="12" t="s">
        <v>204</v>
      </c>
      <c r="W940" s="12" t="s">
        <v>204</v>
      </c>
      <c r="Z940" s="16">
        <v>0.73</v>
      </c>
      <c r="AA940" s="16">
        <v>90</v>
      </c>
      <c r="AB940" s="16" t="s">
        <v>2118</v>
      </c>
      <c r="AD940" s="16">
        <f t="shared" si="161"/>
        <v>31500</v>
      </c>
      <c r="AE940" s="16">
        <v>300</v>
      </c>
      <c r="AF940" s="16">
        <f t="shared" si="162"/>
        <v>112500</v>
      </c>
      <c r="AG940" s="16">
        <f t="shared" si="163"/>
        <v>73</v>
      </c>
      <c r="AH940" s="12">
        <v>0</v>
      </c>
      <c r="AI940" s="16">
        <f t="shared" si="164"/>
        <v>5.1099999999999994</v>
      </c>
      <c r="AJ940" s="16">
        <f t="shared" si="165"/>
        <v>17629.499999999996</v>
      </c>
      <c r="AK940" s="16">
        <f t="shared" si="154"/>
        <v>365</v>
      </c>
      <c r="AL940" s="16">
        <f t="shared" si="166"/>
        <v>3650</v>
      </c>
      <c r="AM940" s="16">
        <f t="shared" si="155"/>
        <v>69350</v>
      </c>
      <c r="AN940" s="16">
        <v>303409.89999999997</v>
      </c>
      <c r="AO940" s="12" t="s">
        <v>1486</v>
      </c>
      <c r="AP940" s="16">
        <v>0.73</v>
      </c>
      <c r="BC940" s="16">
        <v>0.73</v>
      </c>
      <c r="BD940" s="16">
        <f t="shared" si="156"/>
        <v>3.65</v>
      </c>
      <c r="BE940" s="16">
        <f t="shared" si="157"/>
        <v>1896.3118749999999</v>
      </c>
      <c r="BG940" s="16">
        <f t="shared" si="158"/>
        <v>876</v>
      </c>
      <c r="BH940" s="16">
        <f t="shared" si="159"/>
        <v>467.2</v>
      </c>
      <c r="BI940" s="16">
        <f t="shared" si="160"/>
        <v>5.84</v>
      </c>
    </row>
    <row r="941" spans="1:61" x14ac:dyDescent="0.35">
      <c r="A941">
        <v>940</v>
      </c>
      <c r="B941" t="s">
        <v>360</v>
      </c>
      <c r="C941" t="s">
        <v>7887</v>
      </c>
      <c r="D941" s="15" t="s">
        <v>1418</v>
      </c>
      <c r="E941" s="12" t="s">
        <v>98</v>
      </c>
      <c r="G941" s="12" t="s">
        <v>1764</v>
      </c>
      <c r="H941" s="12" t="s">
        <v>589</v>
      </c>
      <c r="I941" s="12" t="s">
        <v>1454</v>
      </c>
      <c r="J941" s="12" t="s">
        <v>2403</v>
      </c>
      <c r="K941" s="12" t="s">
        <v>1765</v>
      </c>
      <c r="N941" s="16" t="s">
        <v>206</v>
      </c>
      <c r="O941" s="16" t="s">
        <v>1766</v>
      </c>
      <c r="P941" s="12" t="s">
        <v>482</v>
      </c>
      <c r="Q941" s="16">
        <v>2023</v>
      </c>
      <c r="R941" s="16">
        <v>0.2</v>
      </c>
      <c r="V941" s="12" t="s">
        <v>204</v>
      </c>
      <c r="W941" s="12" t="s">
        <v>204</v>
      </c>
      <c r="Z941" s="16">
        <v>0.2</v>
      </c>
      <c r="AA941" s="16">
        <v>30</v>
      </c>
      <c r="AB941" s="16" t="s">
        <v>2118</v>
      </c>
      <c r="AD941" s="16">
        <f t="shared" si="161"/>
        <v>10500</v>
      </c>
      <c r="AE941" s="16">
        <v>100</v>
      </c>
      <c r="AF941" s="16">
        <f t="shared" si="162"/>
        <v>37500</v>
      </c>
      <c r="AG941" s="16">
        <f t="shared" si="163"/>
        <v>20</v>
      </c>
      <c r="AH941" s="12">
        <v>0</v>
      </c>
      <c r="AI941" s="16">
        <f t="shared" si="164"/>
        <v>1.4000000000000001</v>
      </c>
      <c r="AJ941" s="16">
        <f t="shared" si="165"/>
        <v>4830.0000000000009</v>
      </c>
      <c r="AK941" s="16">
        <f t="shared" si="154"/>
        <v>100</v>
      </c>
      <c r="AL941" s="16">
        <f t="shared" si="166"/>
        <v>1000</v>
      </c>
      <c r="AM941" s="16">
        <f t="shared" si="155"/>
        <v>19000</v>
      </c>
      <c r="AN941" s="16">
        <v>83126</v>
      </c>
      <c r="AO941" s="12" t="s">
        <v>1486</v>
      </c>
      <c r="AP941" s="16">
        <v>0.2</v>
      </c>
      <c r="BC941" s="16">
        <v>0.2</v>
      </c>
      <c r="BD941" s="16">
        <f t="shared" si="156"/>
        <v>1</v>
      </c>
      <c r="BE941" s="16">
        <f t="shared" si="157"/>
        <v>519.53750000000002</v>
      </c>
      <c r="BG941" s="16">
        <f t="shared" si="158"/>
        <v>240</v>
      </c>
      <c r="BH941" s="16">
        <f t="shared" si="159"/>
        <v>128</v>
      </c>
      <c r="BI941" s="16">
        <f t="shared" si="160"/>
        <v>1.6</v>
      </c>
    </row>
    <row r="942" spans="1:61" x14ac:dyDescent="0.35">
      <c r="A942">
        <v>941</v>
      </c>
      <c r="B942" t="s">
        <v>360</v>
      </c>
      <c r="C942" t="s">
        <v>7888</v>
      </c>
      <c r="D942" s="15" t="s">
        <v>1818</v>
      </c>
      <c r="E942" s="12" t="s">
        <v>98</v>
      </c>
      <c r="G942" s="12" t="s">
        <v>1764</v>
      </c>
      <c r="H942" s="12" t="s">
        <v>589</v>
      </c>
      <c r="I942" s="12" t="s">
        <v>1454</v>
      </c>
      <c r="J942" s="12" t="s">
        <v>2403</v>
      </c>
      <c r="K942" s="12" t="s">
        <v>1765</v>
      </c>
      <c r="N942" s="16" t="s">
        <v>206</v>
      </c>
      <c r="O942" s="16" t="s">
        <v>1766</v>
      </c>
      <c r="P942" s="12" t="s">
        <v>482</v>
      </c>
      <c r="Q942" s="16">
        <v>2023</v>
      </c>
      <c r="R942" s="16">
        <v>0.95</v>
      </c>
      <c r="V942" s="12" t="s">
        <v>204</v>
      </c>
      <c r="W942" s="12" t="s">
        <v>204</v>
      </c>
      <c r="Z942" s="16">
        <v>0.95</v>
      </c>
      <c r="AA942" s="16">
        <v>120</v>
      </c>
      <c r="AB942" s="16" t="s">
        <v>2118</v>
      </c>
      <c r="AD942" s="16">
        <f t="shared" si="161"/>
        <v>42000</v>
      </c>
      <c r="AE942" s="16">
        <v>350</v>
      </c>
      <c r="AF942" s="16">
        <f t="shared" si="162"/>
        <v>131250</v>
      </c>
      <c r="AG942" s="16">
        <f t="shared" si="163"/>
        <v>95</v>
      </c>
      <c r="AH942" s="12">
        <v>0</v>
      </c>
      <c r="AI942" s="16">
        <f t="shared" si="164"/>
        <v>6.6499999999999995</v>
      </c>
      <c r="AJ942" s="16">
        <f t="shared" si="165"/>
        <v>22942.499999999996</v>
      </c>
      <c r="AK942" s="16">
        <f t="shared" si="154"/>
        <v>475</v>
      </c>
      <c r="AL942" s="16">
        <f t="shared" si="166"/>
        <v>4750</v>
      </c>
      <c r="AM942" s="16">
        <f t="shared" si="155"/>
        <v>90250</v>
      </c>
      <c r="AN942" s="16">
        <v>394848.5</v>
      </c>
      <c r="AO942" s="12" t="s">
        <v>1486</v>
      </c>
      <c r="AP942" s="16">
        <v>0.95</v>
      </c>
      <c r="BC942" s="16">
        <v>0.95</v>
      </c>
      <c r="BD942" s="16">
        <f t="shared" si="156"/>
        <v>4.75</v>
      </c>
      <c r="BE942" s="16">
        <f t="shared" si="157"/>
        <v>2467.8031249999999</v>
      </c>
      <c r="BG942" s="16">
        <f t="shared" si="158"/>
        <v>1140</v>
      </c>
      <c r="BH942" s="16">
        <f t="shared" si="159"/>
        <v>608</v>
      </c>
      <c r="BI942" s="16">
        <f t="shared" si="160"/>
        <v>7.6</v>
      </c>
    </row>
    <row r="943" spans="1:61" x14ac:dyDescent="0.35">
      <c r="A943">
        <v>942</v>
      </c>
      <c r="B943" t="s">
        <v>360</v>
      </c>
      <c r="C943" t="s">
        <v>7889</v>
      </c>
      <c r="D943" s="15" t="s">
        <v>1819</v>
      </c>
      <c r="E943" s="12" t="s">
        <v>98</v>
      </c>
      <c r="G943" s="12" t="s">
        <v>1764</v>
      </c>
      <c r="H943" s="12" t="s">
        <v>589</v>
      </c>
      <c r="I943" s="12" t="s">
        <v>1454</v>
      </c>
      <c r="J943" s="12" t="s">
        <v>2403</v>
      </c>
      <c r="K943" s="12" t="s">
        <v>1765</v>
      </c>
      <c r="N943" s="16" t="s">
        <v>206</v>
      </c>
      <c r="O943" s="16" t="s">
        <v>1766</v>
      </c>
      <c r="P943" s="12" t="s">
        <v>482</v>
      </c>
      <c r="Q943" s="16">
        <v>2023</v>
      </c>
      <c r="R943" s="16">
        <v>0.72</v>
      </c>
      <c r="V943" s="12" t="s">
        <v>204</v>
      </c>
      <c r="W943" s="12" t="s">
        <v>204</v>
      </c>
      <c r="Z943" s="16">
        <v>0.72</v>
      </c>
      <c r="AA943" s="16">
        <v>80</v>
      </c>
      <c r="AB943" s="16" t="s">
        <v>2118</v>
      </c>
      <c r="AD943" s="16">
        <f t="shared" si="161"/>
        <v>28000</v>
      </c>
      <c r="AE943" s="16">
        <v>250</v>
      </c>
      <c r="AF943" s="16">
        <f t="shared" si="162"/>
        <v>93750</v>
      </c>
      <c r="AG943" s="16">
        <f t="shared" si="163"/>
        <v>72</v>
      </c>
      <c r="AH943" s="12">
        <v>0</v>
      </c>
      <c r="AI943" s="16">
        <f t="shared" si="164"/>
        <v>5.04</v>
      </c>
      <c r="AJ943" s="16">
        <f t="shared" si="165"/>
        <v>17388</v>
      </c>
      <c r="AK943" s="16">
        <f t="shared" si="154"/>
        <v>360</v>
      </c>
      <c r="AL943" s="16">
        <f t="shared" si="166"/>
        <v>3600</v>
      </c>
      <c r="AM943" s="16">
        <f t="shared" si="155"/>
        <v>68400</v>
      </c>
      <c r="AN943" s="16">
        <v>299253.59999999998</v>
      </c>
      <c r="AO943" s="12" t="s">
        <v>1486</v>
      </c>
      <c r="AP943" s="16">
        <v>0.72</v>
      </c>
      <c r="BC943" s="16">
        <v>0.72</v>
      </c>
      <c r="BD943" s="16">
        <f t="shared" si="156"/>
        <v>3.5999999999999996</v>
      </c>
      <c r="BE943" s="16">
        <f t="shared" si="157"/>
        <v>1870.3349999999998</v>
      </c>
      <c r="BG943" s="16">
        <f t="shared" si="158"/>
        <v>864</v>
      </c>
      <c r="BH943" s="16">
        <f t="shared" si="159"/>
        <v>460.79999999999995</v>
      </c>
      <c r="BI943" s="16">
        <f t="shared" si="160"/>
        <v>5.76</v>
      </c>
    </row>
    <row r="944" spans="1:61" x14ac:dyDescent="0.35">
      <c r="A944">
        <v>943</v>
      </c>
      <c r="B944" t="s">
        <v>360</v>
      </c>
      <c r="C944" t="s">
        <v>7890</v>
      </c>
      <c r="D944" s="15" t="s">
        <v>1806</v>
      </c>
      <c r="E944" s="12" t="s">
        <v>98</v>
      </c>
      <c r="G944" s="12" t="s">
        <v>1764</v>
      </c>
      <c r="H944" s="12" t="s">
        <v>589</v>
      </c>
      <c r="I944" s="12" t="s">
        <v>1454</v>
      </c>
      <c r="J944" s="12" t="s">
        <v>2403</v>
      </c>
      <c r="K944" s="12" t="s">
        <v>1765</v>
      </c>
      <c r="N944" s="16" t="s">
        <v>206</v>
      </c>
      <c r="O944" s="16" t="s">
        <v>1766</v>
      </c>
      <c r="P944" s="12" t="s">
        <v>482</v>
      </c>
      <c r="Q944" s="16">
        <v>2023</v>
      </c>
      <c r="R944" s="16">
        <v>0.8</v>
      </c>
      <c r="V944" s="12" t="s">
        <v>204</v>
      </c>
      <c r="W944" s="12" t="s">
        <v>204</v>
      </c>
      <c r="Z944" s="16">
        <v>0.8</v>
      </c>
      <c r="AA944" s="16">
        <v>100</v>
      </c>
      <c r="AB944" s="16" t="s">
        <v>2118</v>
      </c>
      <c r="AD944" s="16">
        <f t="shared" si="161"/>
        <v>35000</v>
      </c>
      <c r="AE944" s="16">
        <v>300</v>
      </c>
      <c r="AF944" s="16">
        <f t="shared" si="162"/>
        <v>112500</v>
      </c>
      <c r="AG944" s="16">
        <f t="shared" si="163"/>
        <v>80</v>
      </c>
      <c r="AH944" s="12">
        <v>0</v>
      </c>
      <c r="AI944" s="16">
        <f t="shared" si="164"/>
        <v>5.6000000000000005</v>
      </c>
      <c r="AJ944" s="16">
        <f t="shared" si="165"/>
        <v>19320.000000000004</v>
      </c>
      <c r="AK944" s="16">
        <f t="shared" si="154"/>
        <v>400</v>
      </c>
      <c r="AL944" s="16">
        <f t="shared" si="166"/>
        <v>4000</v>
      </c>
      <c r="AM944" s="16">
        <f t="shared" si="155"/>
        <v>76000</v>
      </c>
      <c r="AN944" s="16">
        <v>332504</v>
      </c>
      <c r="AO944" s="12" t="s">
        <v>1486</v>
      </c>
      <c r="AP944" s="16">
        <v>0.8</v>
      </c>
      <c r="BC944" s="16">
        <v>0.8</v>
      </c>
      <c r="BD944" s="16">
        <f t="shared" si="156"/>
        <v>4</v>
      </c>
      <c r="BE944" s="16">
        <f t="shared" si="157"/>
        <v>2078.15</v>
      </c>
      <c r="BG944" s="16">
        <f t="shared" si="158"/>
        <v>960</v>
      </c>
      <c r="BH944" s="16">
        <f t="shared" si="159"/>
        <v>512</v>
      </c>
      <c r="BI944" s="16">
        <f t="shared" si="160"/>
        <v>6.4</v>
      </c>
    </row>
    <row r="945" spans="1:61" x14ac:dyDescent="0.35">
      <c r="A945">
        <v>944</v>
      </c>
      <c r="B945" t="s">
        <v>360</v>
      </c>
      <c r="C945" t="s">
        <v>7891</v>
      </c>
      <c r="D945" s="15" t="s">
        <v>1820</v>
      </c>
      <c r="E945" s="12" t="s">
        <v>98</v>
      </c>
      <c r="G945" s="12" t="s">
        <v>1764</v>
      </c>
      <c r="H945" s="12" t="s">
        <v>589</v>
      </c>
      <c r="I945" s="12" t="s">
        <v>1454</v>
      </c>
      <c r="J945" s="12" t="s">
        <v>2403</v>
      </c>
      <c r="K945" s="12" t="s">
        <v>1765</v>
      </c>
      <c r="N945" s="16" t="s">
        <v>206</v>
      </c>
      <c r="O945" s="16" t="s">
        <v>1766</v>
      </c>
      <c r="P945" s="12" t="s">
        <v>482</v>
      </c>
      <c r="Q945" s="16">
        <v>2023</v>
      </c>
      <c r="R945" s="16">
        <v>0.88</v>
      </c>
      <c r="V945" s="12" t="s">
        <v>204</v>
      </c>
      <c r="W945" s="12" t="s">
        <v>204</v>
      </c>
      <c r="Z945" s="16">
        <v>0.88</v>
      </c>
      <c r="AA945" s="16">
        <v>110</v>
      </c>
      <c r="AB945" s="16" t="s">
        <v>2118</v>
      </c>
      <c r="AD945" s="16">
        <f t="shared" si="161"/>
        <v>38500</v>
      </c>
      <c r="AE945" s="16">
        <v>350</v>
      </c>
      <c r="AF945" s="16">
        <f t="shared" si="162"/>
        <v>131250</v>
      </c>
      <c r="AG945" s="16">
        <f t="shared" si="163"/>
        <v>88</v>
      </c>
      <c r="AH945" s="12">
        <v>0</v>
      </c>
      <c r="AI945" s="16">
        <f t="shared" si="164"/>
        <v>6.16</v>
      </c>
      <c r="AJ945" s="16">
        <f t="shared" si="165"/>
        <v>21252</v>
      </c>
      <c r="AK945" s="16">
        <f t="shared" ref="AK945:AK1008" si="167">Z945*500</f>
        <v>440</v>
      </c>
      <c r="AL945" s="16">
        <f t="shared" si="166"/>
        <v>4400</v>
      </c>
      <c r="AM945" s="16">
        <f t="shared" ref="AM945:AM1008" si="168">95000*Z945</f>
        <v>83600</v>
      </c>
      <c r="AN945" s="16">
        <v>365754.4</v>
      </c>
      <c r="AO945" s="12" t="s">
        <v>1486</v>
      </c>
      <c r="AP945" s="16">
        <v>0.88</v>
      </c>
      <c r="BC945" s="16">
        <v>0.88</v>
      </c>
      <c r="BD945" s="16">
        <f t="shared" si="156"/>
        <v>4.4000000000000004</v>
      </c>
      <c r="BE945" s="16">
        <f t="shared" si="157"/>
        <v>2285.9650000000001</v>
      </c>
      <c r="BG945" s="16">
        <f t="shared" si="158"/>
        <v>1056</v>
      </c>
      <c r="BH945" s="16">
        <f t="shared" si="159"/>
        <v>563.20000000000005</v>
      </c>
      <c r="BI945" s="16">
        <f t="shared" si="160"/>
        <v>7.0400000000000009</v>
      </c>
    </row>
    <row r="946" spans="1:61" x14ac:dyDescent="0.35">
      <c r="A946">
        <v>945</v>
      </c>
      <c r="B946" t="s">
        <v>360</v>
      </c>
      <c r="C946" t="s">
        <v>7892</v>
      </c>
      <c r="D946" s="15" t="s">
        <v>1821</v>
      </c>
      <c r="E946" s="12" t="s">
        <v>98</v>
      </c>
      <c r="G946" s="12" t="s">
        <v>1764</v>
      </c>
      <c r="H946" s="12" t="s">
        <v>589</v>
      </c>
      <c r="I946" s="12" t="s">
        <v>1454</v>
      </c>
      <c r="J946" s="12" t="s">
        <v>2403</v>
      </c>
      <c r="K946" s="12" t="s">
        <v>1765</v>
      </c>
      <c r="N946" s="16" t="s">
        <v>206</v>
      </c>
      <c r="O946" s="16" t="s">
        <v>1766</v>
      </c>
      <c r="P946" s="12" t="s">
        <v>482</v>
      </c>
      <c r="Q946" s="16">
        <v>2023</v>
      </c>
      <c r="R946" s="16">
        <v>0.77</v>
      </c>
      <c r="V946" s="12" t="s">
        <v>204</v>
      </c>
      <c r="W946" s="12" t="s">
        <v>204</v>
      </c>
      <c r="Z946" s="16">
        <v>0.77</v>
      </c>
      <c r="AA946" s="16">
        <v>90</v>
      </c>
      <c r="AB946" s="16" t="s">
        <v>2118</v>
      </c>
      <c r="AD946" s="16">
        <f t="shared" si="161"/>
        <v>31500</v>
      </c>
      <c r="AE946" s="16">
        <v>300</v>
      </c>
      <c r="AF946" s="16">
        <f t="shared" si="162"/>
        <v>112500</v>
      </c>
      <c r="AG946" s="16">
        <f t="shared" si="163"/>
        <v>77</v>
      </c>
      <c r="AH946" s="12">
        <v>0</v>
      </c>
      <c r="AI946" s="16">
        <f t="shared" si="164"/>
        <v>5.3900000000000006</v>
      </c>
      <c r="AJ946" s="16">
        <f t="shared" si="165"/>
        <v>18595.500000000004</v>
      </c>
      <c r="AK946" s="16">
        <f t="shared" si="167"/>
        <v>385</v>
      </c>
      <c r="AL946" s="16">
        <f t="shared" si="166"/>
        <v>3850</v>
      </c>
      <c r="AM946" s="16">
        <f t="shared" si="168"/>
        <v>73150</v>
      </c>
      <c r="AN946" s="16">
        <v>320035.10000000003</v>
      </c>
      <c r="AO946" s="12" t="s">
        <v>1486</v>
      </c>
      <c r="AP946" s="16">
        <v>0.77</v>
      </c>
      <c r="BC946" s="16">
        <v>0.77</v>
      </c>
      <c r="BD946" s="16">
        <f t="shared" ref="BD946:BD1009" si="169">5*BC946</f>
        <v>3.85</v>
      </c>
      <c r="BE946" s="16">
        <f t="shared" ref="BE946:BE1009" si="170">AN946/160</f>
        <v>2000.2193750000001</v>
      </c>
      <c r="BG946" s="16">
        <f t="shared" ref="BG946:BG1009" si="171">1200*BC946</f>
        <v>924</v>
      </c>
      <c r="BH946" s="16">
        <f t="shared" ref="BH946:BH1009" si="172">640*BC946</f>
        <v>492.8</v>
      </c>
      <c r="BI946" s="16">
        <f t="shared" ref="BI946:BI1009" si="173">BH946/80</f>
        <v>6.16</v>
      </c>
    </row>
    <row r="947" spans="1:61" x14ac:dyDescent="0.35">
      <c r="A947">
        <v>946</v>
      </c>
      <c r="B947" t="s">
        <v>360</v>
      </c>
      <c r="C947" t="s">
        <v>7893</v>
      </c>
      <c r="D947" s="15" t="s">
        <v>782</v>
      </c>
      <c r="E947" s="12" t="s">
        <v>98</v>
      </c>
      <c r="G947" s="12" t="s">
        <v>1764</v>
      </c>
      <c r="H947" s="12" t="s">
        <v>589</v>
      </c>
      <c r="I947" s="12" t="s">
        <v>1454</v>
      </c>
      <c r="J947" s="12" t="s">
        <v>2403</v>
      </c>
      <c r="K947" s="12" t="s">
        <v>1765</v>
      </c>
      <c r="N947" s="16" t="s">
        <v>206</v>
      </c>
      <c r="O947" s="16" t="s">
        <v>1766</v>
      </c>
      <c r="P947" s="12" t="s">
        <v>482</v>
      </c>
      <c r="Q947" s="16">
        <v>2023</v>
      </c>
      <c r="R947" s="16">
        <v>0.56999999999999995</v>
      </c>
      <c r="V947" s="12" t="s">
        <v>204</v>
      </c>
      <c r="W947" s="12" t="s">
        <v>204</v>
      </c>
      <c r="Z947" s="16">
        <v>0.56999999999999995</v>
      </c>
      <c r="AA947" s="16">
        <v>80</v>
      </c>
      <c r="AB947" s="16" t="s">
        <v>2118</v>
      </c>
      <c r="AD947" s="16">
        <f t="shared" si="161"/>
        <v>28000</v>
      </c>
      <c r="AE947" s="16">
        <v>200</v>
      </c>
      <c r="AF947" s="16">
        <f t="shared" si="162"/>
        <v>75000</v>
      </c>
      <c r="AG947" s="16">
        <f t="shared" si="163"/>
        <v>56.999999999999993</v>
      </c>
      <c r="AH947" s="12">
        <v>0</v>
      </c>
      <c r="AI947" s="16">
        <f t="shared" si="164"/>
        <v>3.9899999999999998</v>
      </c>
      <c r="AJ947" s="16">
        <f t="shared" si="165"/>
        <v>13765.5</v>
      </c>
      <c r="AK947" s="16">
        <f t="shared" si="167"/>
        <v>285</v>
      </c>
      <c r="AL947" s="16">
        <f t="shared" si="166"/>
        <v>2849.9999999999995</v>
      </c>
      <c r="AM947" s="16">
        <f t="shared" si="168"/>
        <v>54149.999999999993</v>
      </c>
      <c r="AN947" s="16">
        <v>236909.09999999998</v>
      </c>
      <c r="AO947" s="12" t="s">
        <v>1486</v>
      </c>
      <c r="AP947" s="16">
        <v>0.56999999999999995</v>
      </c>
      <c r="BC947" s="16">
        <v>0.56999999999999995</v>
      </c>
      <c r="BD947" s="16">
        <f t="shared" si="169"/>
        <v>2.8499999999999996</v>
      </c>
      <c r="BE947" s="16">
        <f t="shared" si="170"/>
        <v>1480.6818749999998</v>
      </c>
      <c r="BG947" s="16">
        <f t="shared" si="171"/>
        <v>683.99999999999989</v>
      </c>
      <c r="BH947" s="16">
        <f t="shared" si="172"/>
        <v>364.79999999999995</v>
      </c>
      <c r="BI947" s="16">
        <f t="shared" si="173"/>
        <v>4.5599999999999996</v>
      </c>
    </row>
    <row r="948" spans="1:61" x14ac:dyDescent="0.35">
      <c r="A948">
        <v>947</v>
      </c>
      <c r="B948" t="s">
        <v>360</v>
      </c>
      <c r="C948" t="s">
        <v>7894</v>
      </c>
      <c r="D948" s="15" t="s">
        <v>1822</v>
      </c>
      <c r="E948" s="12" t="s">
        <v>98</v>
      </c>
      <c r="G948" s="12" t="s">
        <v>1764</v>
      </c>
      <c r="H948" s="12" t="s">
        <v>589</v>
      </c>
      <c r="I948" s="12" t="s">
        <v>1454</v>
      </c>
      <c r="J948" s="12" t="s">
        <v>2403</v>
      </c>
      <c r="K948" s="12" t="s">
        <v>1765</v>
      </c>
      <c r="N948" s="16" t="s">
        <v>206</v>
      </c>
      <c r="O948" s="16" t="s">
        <v>1766</v>
      </c>
      <c r="P948" s="12" t="s">
        <v>482</v>
      </c>
      <c r="Q948" s="16">
        <v>2023</v>
      </c>
      <c r="R948" s="16">
        <v>0.66</v>
      </c>
      <c r="V948" s="12" t="s">
        <v>204</v>
      </c>
      <c r="W948" s="12" t="s">
        <v>204</v>
      </c>
      <c r="Z948" s="16">
        <v>0.66</v>
      </c>
      <c r="AA948" s="16">
        <v>80</v>
      </c>
      <c r="AB948" s="16" t="s">
        <v>2118</v>
      </c>
      <c r="AD948" s="16">
        <f t="shared" si="161"/>
        <v>28000</v>
      </c>
      <c r="AE948" s="16">
        <v>250</v>
      </c>
      <c r="AF948" s="16">
        <f t="shared" si="162"/>
        <v>93750</v>
      </c>
      <c r="AG948" s="16">
        <f t="shared" si="163"/>
        <v>66</v>
      </c>
      <c r="AH948" s="12">
        <v>0</v>
      </c>
      <c r="AI948" s="16">
        <f t="shared" si="164"/>
        <v>4.62</v>
      </c>
      <c r="AJ948" s="16">
        <f t="shared" si="165"/>
        <v>15939</v>
      </c>
      <c r="AK948" s="16">
        <f t="shared" si="167"/>
        <v>330</v>
      </c>
      <c r="AL948" s="16">
        <f t="shared" si="166"/>
        <v>3300</v>
      </c>
      <c r="AM948" s="16">
        <f t="shared" si="168"/>
        <v>62700</v>
      </c>
      <c r="AN948" s="16">
        <v>274315.8</v>
      </c>
      <c r="AO948" s="12" t="s">
        <v>1486</v>
      </c>
      <c r="AP948" s="16">
        <v>0.66</v>
      </c>
      <c r="BC948" s="16">
        <v>0.66</v>
      </c>
      <c r="BD948" s="16">
        <f t="shared" si="169"/>
        <v>3.3000000000000003</v>
      </c>
      <c r="BE948" s="16">
        <f t="shared" si="170"/>
        <v>1714.4737499999999</v>
      </c>
      <c r="BG948" s="16">
        <f t="shared" si="171"/>
        <v>792</v>
      </c>
      <c r="BH948" s="16">
        <f t="shared" si="172"/>
        <v>422.40000000000003</v>
      </c>
      <c r="BI948" s="16">
        <f t="shared" si="173"/>
        <v>5.28</v>
      </c>
    </row>
    <row r="949" spans="1:61" x14ac:dyDescent="0.35">
      <c r="A949">
        <v>948</v>
      </c>
      <c r="B949" t="s">
        <v>360</v>
      </c>
      <c r="C949" t="s">
        <v>7895</v>
      </c>
      <c r="D949" s="15" t="s">
        <v>1823</v>
      </c>
      <c r="E949" s="12" t="s">
        <v>98</v>
      </c>
      <c r="G949" s="12" t="s">
        <v>1764</v>
      </c>
      <c r="H949" s="12" t="s">
        <v>589</v>
      </c>
      <c r="I949" s="12" t="s">
        <v>1454</v>
      </c>
      <c r="J949" s="12" t="s">
        <v>2403</v>
      </c>
      <c r="K949" s="12" t="s">
        <v>1765</v>
      </c>
      <c r="N949" s="16" t="s">
        <v>206</v>
      </c>
      <c r="O949" s="16" t="s">
        <v>1766</v>
      </c>
      <c r="P949" s="12" t="s">
        <v>482</v>
      </c>
      <c r="Q949" s="16">
        <v>2023</v>
      </c>
      <c r="R949" s="16">
        <v>1.21</v>
      </c>
      <c r="V949" s="12" t="s">
        <v>204</v>
      </c>
      <c r="W949" s="12" t="s">
        <v>204</v>
      </c>
      <c r="Z949" s="16">
        <v>1.21</v>
      </c>
      <c r="AA949" s="16">
        <v>160</v>
      </c>
      <c r="AB949" s="16" t="s">
        <v>2118</v>
      </c>
      <c r="AD949" s="16">
        <f t="shared" si="161"/>
        <v>56000</v>
      </c>
      <c r="AE949" s="16">
        <v>450</v>
      </c>
      <c r="AF949" s="16">
        <f t="shared" si="162"/>
        <v>168750</v>
      </c>
      <c r="AG949" s="16">
        <f t="shared" si="163"/>
        <v>121</v>
      </c>
      <c r="AH949" s="12">
        <v>0</v>
      </c>
      <c r="AI949" s="16">
        <f t="shared" si="164"/>
        <v>8.4699999999999989</v>
      </c>
      <c r="AJ949" s="16">
        <f t="shared" si="165"/>
        <v>29221.499999999996</v>
      </c>
      <c r="AK949" s="16">
        <f t="shared" si="167"/>
        <v>605</v>
      </c>
      <c r="AL949" s="16">
        <f t="shared" si="166"/>
        <v>6050</v>
      </c>
      <c r="AM949" s="16">
        <f t="shared" si="168"/>
        <v>114950</v>
      </c>
      <c r="AN949" s="16">
        <v>502912.3</v>
      </c>
      <c r="AO949" s="12" t="s">
        <v>1486</v>
      </c>
      <c r="AP949" s="16">
        <v>1.21</v>
      </c>
      <c r="BC949" s="16">
        <v>1.21</v>
      </c>
      <c r="BD949" s="16">
        <f t="shared" si="169"/>
        <v>6.05</v>
      </c>
      <c r="BE949" s="16">
        <f t="shared" si="170"/>
        <v>3143.2018749999997</v>
      </c>
      <c r="BG949" s="16">
        <f t="shared" si="171"/>
        <v>1452</v>
      </c>
      <c r="BH949" s="16">
        <f t="shared" si="172"/>
        <v>774.4</v>
      </c>
      <c r="BI949" s="16">
        <f t="shared" si="173"/>
        <v>9.68</v>
      </c>
    </row>
    <row r="950" spans="1:61" x14ac:dyDescent="0.35">
      <c r="A950">
        <v>949</v>
      </c>
      <c r="B950" t="s">
        <v>360</v>
      </c>
      <c r="C950" t="s">
        <v>7896</v>
      </c>
      <c r="D950" s="15" t="s">
        <v>1788</v>
      </c>
      <c r="E950" s="12" t="s">
        <v>98</v>
      </c>
      <c r="G950" s="12" t="s">
        <v>1764</v>
      </c>
      <c r="H950" s="12" t="s">
        <v>589</v>
      </c>
      <c r="I950" s="12" t="s">
        <v>1454</v>
      </c>
      <c r="J950" s="12" t="s">
        <v>2403</v>
      </c>
      <c r="K950" s="12" t="s">
        <v>1765</v>
      </c>
      <c r="N950" s="16" t="s">
        <v>206</v>
      </c>
      <c r="O950" s="16" t="s">
        <v>1766</v>
      </c>
      <c r="P950" s="12" t="s">
        <v>482</v>
      </c>
      <c r="Q950" s="16">
        <v>2023</v>
      </c>
      <c r="R950" s="16">
        <v>0.3</v>
      </c>
      <c r="V950" s="12" t="s">
        <v>204</v>
      </c>
      <c r="W950" s="12" t="s">
        <v>204</v>
      </c>
      <c r="Z950" s="16">
        <v>0.3</v>
      </c>
      <c r="AA950" s="16">
        <v>40</v>
      </c>
      <c r="AB950" s="16" t="s">
        <v>2118</v>
      </c>
      <c r="AD950" s="16">
        <f t="shared" si="161"/>
        <v>14000</v>
      </c>
      <c r="AE950" s="16">
        <v>100</v>
      </c>
      <c r="AF950" s="16">
        <f t="shared" si="162"/>
        <v>37500</v>
      </c>
      <c r="AG950" s="16">
        <f t="shared" si="163"/>
        <v>30</v>
      </c>
      <c r="AH950" s="12">
        <v>0</v>
      </c>
      <c r="AI950" s="16">
        <f t="shared" si="164"/>
        <v>2.1</v>
      </c>
      <c r="AJ950" s="16">
        <f t="shared" si="165"/>
        <v>7245</v>
      </c>
      <c r="AK950" s="16">
        <f t="shared" si="167"/>
        <v>150</v>
      </c>
      <c r="AL950" s="16">
        <f t="shared" si="166"/>
        <v>1500</v>
      </c>
      <c r="AM950" s="16">
        <f t="shared" si="168"/>
        <v>28500</v>
      </c>
      <c r="AN950" s="16">
        <v>124689</v>
      </c>
      <c r="AO950" s="12" t="s">
        <v>1486</v>
      </c>
      <c r="AP950" s="16">
        <v>0.3</v>
      </c>
      <c r="BC950" s="16">
        <v>0.3</v>
      </c>
      <c r="BD950" s="16">
        <f t="shared" si="169"/>
        <v>1.5</v>
      </c>
      <c r="BE950" s="16">
        <f t="shared" si="170"/>
        <v>779.30624999999998</v>
      </c>
      <c r="BG950" s="16">
        <f t="shared" si="171"/>
        <v>360</v>
      </c>
      <c r="BH950" s="16">
        <f t="shared" si="172"/>
        <v>192</v>
      </c>
      <c r="BI950" s="16">
        <f t="shared" si="173"/>
        <v>2.4</v>
      </c>
    </row>
    <row r="951" spans="1:61" x14ac:dyDescent="0.35">
      <c r="A951">
        <v>950</v>
      </c>
      <c r="B951" t="s">
        <v>360</v>
      </c>
      <c r="C951" t="s">
        <v>7897</v>
      </c>
      <c r="D951" s="15" t="s">
        <v>1824</v>
      </c>
      <c r="E951" s="12" t="s">
        <v>98</v>
      </c>
      <c r="G951" s="12" t="s">
        <v>1764</v>
      </c>
      <c r="H951" s="12" t="s">
        <v>589</v>
      </c>
      <c r="I951" s="12" t="s">
        <v>1454</v>
      </c>
      <c r="J951" s="12" t="s">
        <v>2403</v>
      </c>
      <c r="K951" s="12" t="s">
        <v>1765</v>
      </c>
      <c r="N951" s="16" t="s">
        <v>206</v>
      </c>
      <c r="O951" s="16" t="s">
        <v>1766</v>
      </c>
      <c r="P951" s="12" t="s">
        <v>482</v>
      </c>
      <c r="Q951" s="16">
        <v>2023</v>
      </c>
      <c r="R951" s="16">
        <v>1.19</v>
      </c>
      <c r="V951" s="12" t="s">
        <v>204</v>
      </c>
      <c r="W951" s="12" t="s">
        <v>204</v>
      </c>
      <c r="Z951" s="16">
        <v>1.19</v>
      </c>
      <c r="AA951" s="16">
        <v>140</v>
      </c>
      <c r="AB951" s="16" t="s">
        <v>2118</v>
      </c>
      <c r="AD951" s="16">
        <f t="shared" si="161"/>
        <v>49000</v>
      </c>
      <c r="AE951" s="16">
        <v>400</v>
      </c>
      <c r="AF951" s="16">
        <f t="shared" si="162"/>
        <v>150000</v>
      </c>
      <c r="AG951" s="16">
        <f t="shared" si="163"/>
        <v>119</v>
      </c>
      <c r="AH951" s="12">
        <v>0</v>
      </c>
      <c r="AI951" s="16">
        <f t="shared" si="164"/>
        <v>8.33</v>
      </c>
      <c r="AJ951" s="16">
        <f t="shared" si="165"/>
        <v>28738.5</v>
      </c>
      <c r="AK951" s="16">
        <f t="shared" si="167"/>
        <v>595</v>
      </c>
      <c r="AL951" s="16">
        <f t="shared" si="166"/>
        <v>5950</v>
      </c>
      <c r="AM951" s="16">
        <f t="shared" si="168"/>
        <v>113050</v>
      </c>
      <c r="AN951" s="16">
        <v>494599.69999999995</v>
      </c>
      <c r="AO951" s="12" t="s">
        <v>1486</v>
      </c>
      <c r="AP951" s="16">
        <v>1.19</v>
      </c>
      <c r="BC951" s="16">
        <v>1.19</v>
      </c>
      <c r="BD951" s="16">
        <f t="shared" si="169"/>
        <v>5.9499999999999993</v>
      </c>
      <c r="BE951" s="16">
        <f t="shared" si="170"/>
        <v>3091.2481249999996</v>
      </c>
      <c r="BG951" s="16">
        <f t="shared" si="171"/>
        <v>1428</v>
      </c>
      <c r="BH951" s="16">
        <f t="shared" si="172"/>
        <v>761.59999999999991</v>
      </c>
      <c r="BI951" s="16">
        <f t="shared" si="173"/>
        <v>9.52</v>
      </c>
    </row>
    <row r="952" spans="1:61" x14ac:dyDescent="0.35">
      <c r="A952">
        <v>951</v>
      </c>
      <c r="B952" t="s">
        <v>360</v>
      </c>
      <c r="C952" t="s">
        <v>7898</v>
      </c>
      <c r="D952" s="15" t="s">
        <v>1825</v>
      </c>
      <c r="E952" s="12" t="s">
        <v>98</v>
      </c>
      <c r="G952" s="12" t="s">
        <v>1764</v>
      </c>
      <c r="H952" s="12" t="s">
        <v>589</v>
      </c>
      <c r="I952" s="12" t="s">
        <v>1454</v>
      </c>
      <c r="J952" s="12" t="s">
        <v>2403</v>
      </c>
      <c r="K952" s="12" t="s">
        <v>1765</v>
      </c>
      <c r="N952" s="16" t="s">
        <v>206</v>
      </c>
      <c r="O952" s="16" t="s">
        <v>1766</v>
      </c>
      <c r="P952" s="12" t="s">
        <v>482</v>
      </c>
      <c r="Q952" s="16">
        <v>2023</v>
      </c>
      <c r="R952" s="16">
        <v>0.83</v>
      </c>
      <c r="V952" s="12" t="s">
        <v>204</v>
      </c>
      <c r="W952" s="12" t="s">
        <v>204</v>
      </c>
      <c r="Z952" s="16">
        <v>0.83</v>
      </c>
      <c r="AA952" s="16">
        <v>120</v>
      </c>
      <c r="AB952" s="16" t="s">
        <v>2118</v>
      </c>
      <c r="AD952" s="16">
        <f t="shared" si="161"/>
        <v>42000</v>
      </c>
      <c r="AE952" s="16">
        <v>300</v>
      </c>
      <c r="AF952" s="16">
        <f t="shared" si="162"/>
        <v>112500</v>
      </c>
      <c r="AG952" s="16">
        <f t="shared" si="163"/>
        <v>83</v>
      </c>
      <c r="AH952" s="12">
        <v>0</v>
      </c>
      <c r="AI952" s="16">
        <f t="shared" si="164"/>
        <v>5.81</v>
      </c>
      <c r="AJ952" s="16">
        <f t="shared" si="165"/>
        <v>20044.5</v>
      </c>
      <c r="AK952" s="16">
        <f t="shared" si="167"/>
        <v>415</v>
      </c>
      <c r="AL952" s="16">
        <f t="shared" si="166"/>
        <v>4150</v>
      </c>
      <c r="AM952" s="16">
        <f t="shared" si="168"/>
        <v>78850</v>
      </c>
      <c r="AN952" s="16">
        <v>344972.89999999997</v>
      </c>
      <c r="AO952" s="12" t="s">
        <v>1486</v>
      </c>
      <c r="AP952" s="16">
        <v>0.83</v>
      </c>
      <c r="BC952" s="16">
        <v>0.83</v>
      </c>
      <c r="BD952" s="16">
        <f t="shared" si="169"/>
        <v>4.1499999999999995</v>
      </c>
      <c r="BE952" s="16">
        <f t="shared" si="170"/>
        <v>2156.0806249999996</v>
      </c>
      <c r="BG952" s="16">
        <f t="shared" si="171"/>
        <v>996</v>
      </c>
      <c r="BH952" s="16">
        <f t="shared" si="172"/>
        <v>531.19999999999993</v>
      </c>
      <c r="BI952" s="16">
        <f t="shared" si="173"/>
        <v>6.6399999999999988</v>
      </c>
    </row>
    <row r="953" spans="1:61" x14ac:dyDescent="0.35">
      <c r="A953">
        <v>952</v>
      </c>
      <c r="B953" t="s">
        <v>360</v>
      </c>
      <c r="C953" t="s">
        <v>7899</v>
      </c>
      <c r="D953" s="15" t="s">
        <v>1826</v>
      </c>
      <c r="E953" s="12" t="s">
        <v>98</v>
      </c>
      <c r="G953" s="12" t="s">
        <v>1764</v>
      </c>
      <c r="H953" s="12" t="s">
        <v>589</v>
      </c>
      <c r="I953" s="12" t="s">
        <v>1454</v>
      </c>
      <c r="J953" s="12" t="s">
        <v>2403</v>
      </c>
      <c r="K953" s="12" t="s">
        <v>1765</v>
      </c>
      <c r="N953" s="16" t="s">
        <v>206</v>
      </c>
      <c r="O953" s="16" t="s">
        <v>1766</v>
      </c>
      <c r="P953" s="12" t="s">
        <v>482</v>
      </c>
      <c r="Q953" s="16">
        <v>2023</v>
      </c>
      <c r="R953" s="16">
        <v>0.73</v>
      </c>
      <c r="V953" s="12" t="s">
        <v>204</v>
      </c>
      <c r="W953" s="12" t="s">
        <v>204</v>
      </c>
      <c r="Z953" s="16">
        <v>0.73</v>
      </c>
      <c r="AA953" s="16">
        <v>90</v>
      </c>
      <c r="AB953" s="16" t="s">
        <v>2118</v>
      </c>
      <c r="AD953" s="16">
        <f t="shared" si="161"/>
        <v>31500</v>
      </c>
      <c r="AE953" s="16">
        <v>256</v>
      </c>
      <c r="AF953" s="16">
        <f t="shared" si="162"/>
        <v>96000</v>
      </c>
      <c r="AG953" s="16">
        <f t="shared" si="163"/>
        <v>73</v>
      </c>
      <c r="AH953" s="12">
        <v>0</v>
      </c>
      <c r="AI953" s="16">
        <f t="shared" si="164"/>
        <v>5.1099999999999994</v>
      </c>
      <c r="AJ953" s="16">
        <f t="shared" si="165"/>
        <v>17629.499999999996</v>
      </c>
      <c r="AK953" s="16">
        <f t="shared" si="167"/>
        <v>365</v>
      </c>
      <c r="AL953" s="16">
        <f t="shared" si="166"/>
        <v>3650</v>
      </c>
      <c r="AM953" s="16">
        <f t="shared" si="168"/>
        <v>69350</v>
      </c>
      <c r="AN953" s="16">
        <v>303409.89999999997</v>
      </c>
      <c r="AO953" s="12" t="s">
        <v>1486</v>
      </c>
      <c r="AP953" s="16">
        <v>0.73</v>
      </c>
      <c r="AQ953" s="16" t="s">
        <v>204</v>
      </c>
      <c r="BC953" s="16">
        <v>0.73</v>
      </c>
      <c r="BD953" s="16">
        <f t="shared" si="169"/>
        <v>3.65</v>
      </c>
      <c r="BE953" s="16">
        <f t="shared" si="170"/>
        <v>1896.3118749999999</v>
      </c>
      <c r="BG953" s="16">
        <f t="shared" si="171"/>
        <v>876</v>
      </c>
      <c r="BH953" s="16">
        <f t="shared" si="172"/>
        <v>467.2</v>
      </c>
      <c r="BI953" s="16">
        <f t="shared" si="173"/>
        <v>5.84</v>
      </c>
    </row>
    <row r="954" spans="1:61" x14ac:dyDescent="0.35">
      <c r="A954">
        <v>953</v>
      </c>
      <c r="B954" t="s">
        <v>360</v>
      </c>
      <c r="C954" t="s">
        <v>7900</v>
      </c>
      <c r="D954" s="15" t="s">
        <v>1804</v>
      </c>
      <c r="E954" s="12" t="s">
        <v>98</v>
      </c>
      <c r="G954" s="12" t="s">
        <v>1764</v>
      </c>
      <c r="H954" s="12" t="s">
        <v>589</v>
      </c>
      <c r="I954" s="12" t="s">
        <v>1454</v>
      </c>
      <c r="J954" s="12" t="s">
        <v>2403</v>
      </c>
      <c r="K954" s="12" t="s">
        <v>1765</v>
      </c>
      <c r="N954" s="16" t="s">
        <v>206</v>
      </c>
      <c r="O954" s="16" t="s">
        <v>1766</v>
      </c>
      <c r="P954" s="12" t="s">
        <v>482</v>
      </c>
      <c r="Q954" s="16">
        <v>2023</v>
      </c>
      <c r="R954" s="16">
        <v>0.26</v>
      </c>
      <c r="V954" s="12" t="s">
        <v>204</v>
      </c>
      <c r="W954" s="12" t="s">
        <v>204</v>
      </c>
      <c r="Z954" s="16">
        <v>0.26</v>
      </c>
      <c r="AA954" s="16">
        <v>35</v>
      </c>
      <c r="AB954" s="16" t="s">
        <v>2118</v>
      </c>
      <c r="AD954" s="16">
        <f t="shared" si="161"/>
        <v>12250</v>
      </c>
      <c r="AE954" s="16">
        <v>100</v>
      </c>
      <c r="AF954" s="16">
        <f t="shared" si="162"/>
        <v>37500</v>
      </c>
      <c r="AG954" s="16">
        <f t="shared" si="163"/>
        <v>26</v>
      </c>
      <c r="AH954" s="12">
        <v>0</v>
      </c>
      <c r="AI954" s="16">
        <f t="shared" si="164"/>
        <v>1.82</v>
      </c>
      <c r="AJ954" s="16">
        <f t="shared" si="165"/>
        <v>6279</v>
      </c>
      <c r="AK954" s="16">
        <f t="shared" si="167"/>
        <v>130</v>
      </c>
      <c r="AL954" s="16">
        <f t="shared" si="166"/>
        <v>1300</v>
      </c>
      <c r="AM954" s="16">
        <f t="shared" si="168"/>
        <v>24700</v>
      </c>
      <c r="AN954" s="16">
        <v>108063.8</v>
      </c>
      <c r="AO954" s="12" t="s">
        <v>1486</v>
      </c>
      <c r="AP954" s="16">
        <v>0.26</v>
      </c>
      <c r="AQ954" s="16" t="s">
        <v>204</v>
      </c>
      <c r="BC954" s="16">
        <v>0.26</v>
      </c>
      <c r="BD954" s="16">
        <f t="shared" si="169"/>
        <v>1.3</v>
      </c>
      <c r="BE954" s="16">
        <f t="shared" si="170"/>
        <v>675.39875000000006</v>
      </c>
      <c r="BG954" s="16">
        <f t="shared" si="171"/>
        <v>312</v>
      </c>
      <c r="BH954" s="16">
        <f t="shared" si="172"/>
        <v>166.4</v>
      </c>
      <c r="BI954" s="16">
        <f t="shared" si="173"/>
        <v>2.08</v>
      </c>
    </row>
    <row r="955" spans="1:61" x14ac:dyDescent="0.35">
      <c r="A955">
        <v>954</v>
      </c>
      <c r="B955" t="s">
        <v>360</v>
      </c>
      <c r="C955" t="s">
        <v>7901</v>
      </c>
      <c r="D955" s="15" t="s">
        <v>1777</v>
      </c>
      <c r="E955" s="12" t="s">
        <v>98</v>
      </c>
      <c r="G955" s="12" t="s">
        <v>1764</v>
      </c>
      <c r="H955" s="12" t="s">
        <v>589</v>
      </c>
      <c r="I955" s="12" t="s">
        <v>1454</v>
      </c>
      <c r="J955" s="12" t="s">
        <v>2403</v>
      </c>
      <c r="K955" s="12" t="s">
        <v>1765</v>
      </c>
      <c r="N955" s="16" t="s">
        <v>206</v>
      </c>
      <c r="O955" s="16" t="s">
        <v>1766</v>
      </c>
      <c r="P955" s="12" t="s">
        <v>482</v>
      </c>
      <c r="Q955" s="16">
        <v>2023</v>
      </c>
      <c r="R955" s="16">
        <v>1.03</v>
      </c>
      <c r="V955" s="12" t="s">
        <v>204</v>
      </c>
      <c r="W955" s="12" t="s">
        <v>204</v>
      </c>
      <c r="Z955" s="16">
        <v>1.03</v>
      </c>
      <c r="AA955" s="16">
        <v>130</v>
      </c>
      <c r="AB955" s="16" t="s">
        <v>2118</v>
      </c>
      <c r="AD955" s="16">
        <f t="shared" si="161"/>
        <v>45500</v>
      </c>
      <c r="AE955" s="16">
        <v>360</v>
      </c>
      <c r="AF955" s="16">
        <f t="shared" si="162"/>
        <v>135000</v>
      </c>
      <c r="AG955" s="16">
        <f t="shared" si="163"/>
        <v>103</v>
      </c>
      <c r="AH955" s="12">
        <v>0</v>
      </c>
      <c r="AI955" s="16">
        <f t="shared" si="164"/>
        <v>7.21</v>
      </c>
      <c r="AJ955" s="16">
        <f t="shared" si="165"/>
        <v>24874.5</v>
      </c>
      <c r="AK955" s="16">
        <f t="shared" si="167"/>
        <v>515</v>
      </c>
      <c r="AL955" s="16">
        <f t="shared" si="166"/>
        <v>5150</v>
      </c>
      <c r="AM955" s="16">
        <f t="shared" si="168"/>
        <v>97850</v>
      </c>
      <c r="AN955" s="16">
        <v>428098.9</v>
      </c>
      <c r="AO955" s="12" t="s">
        <v>1486</v>
      </c>
      <c r="AP955" s="16">
        <v>1.03</v>
      </c>
      <c r="AQ955" s="16" t="s">
        <v>204</v>
      </c>
      <c r="BC955" s="16">
        <v>1.03</v>
      </c>
      <c r="BD955" s="16">
        <f t="shared" si="169"/>
        <v>5.15</v>
      </c>
      <c r="BE955" s="16">
        <f t="shared" si="170"/>
        <v>2675.618125</v>
      </c>
      <c r="BG955" s="16">
        <f t="shared" si="171"/>
        <v>1236</v>
      </c>
      <c r="BH955" s="16">
        <f t="shared" si="172"/>
        <v>659.2</v>
      </c>
      <c r="BI955" s="16">
        <f t="shared" si="173"/>
        <v>8.24</v>
      </c>
    </row>
    <row r="956" spans="1:61" x14ac:dyDescent="0.35">
      <c r="A956">
        <v>955</v>
      </c>
      <c r="B956" t="s">
        <v>360</v>
      </c>
      <c r="C956" t="s">
        <v>7902</v>
      </c>
      <c r="D956" s="15" t="s">
        <v>1827</v>
      </c>
      <c r="E956" s="12" t="s">
        <v>98</v>
      </c>
      <c r="G956" s="12" t="s">
        <v>1764</v>
      </c>
      <c r="H956" s="12" t="s">
        <v>589</v>
      </c>
      <c r="I956" s="12" t="s">
        <v>1454</v>
      </c>
      <c r="J956" s="12" t="s">
        <v>2403</v>
      </c>
      <c r="K956" s="12" t="s">
        <v>1765</v>
      </c>
      <c r="N956" s="16" t="s">
        <v>206</v>
      </c>
      <c r="O956" s="16" t="s">
        <v>1766</v>
      </c>
      <c r="P956" s="12" t="s">
        <v>482</v>
      </c>
      <c r="Q956" s="16">
        <v>2023</v>
      </c>
      <c r="R956" s="16">
        <v>1.03</v>
      </c>
      <c r="V956" s="12" t="s">
        <v>204</v>
      </c>
      <c r="W956" s="12" t="s">
        <v>204</v>
      </c>
      <c r="Z956" s="16">
        <v>1.03</v>
      </c>
      <c r="AA956" s="16">
        <v>120</v>
      </c>
      <c r="AB956" s="16" t="s">
        <v>2118</v>
      </c>
      <c r="AD956" s="16">
        <f t="shared" si="161"/>
        <v>42000</v>
      </c>
      <c r="AE956" s="16">
        <v>350</v>
      </c>
      <c r="AF956" s="16">
        <f t="shared" si="162"/>
        <v>131250</v>
      </c>
      <c r="AG956" s="16">
        <f t="shared" si="163"/>
        <v>103</v>
      </c>
      <c r="AH956" s="12">
        <v>0</v>
      </c>
      <c r="AI956" s="16">
        <f t="shared" si="164"/>
        <v>7.21</v>
      </c>
      <c r="AJ956" s="16">
        <f t="shared" si="165"/>
        <v>24874.5</v>
      </c>
      <c r="AK956" s="16">
        <f t="shared" si="167"/>
        <v>515</v>
      </c>
      <c r="AL956" s="16">
        <f t="shared" si="166"/>
        <v>5150</v>
      </c>
      <c r="AM956" s="16">
        <f t="shared" si="168"/>
        <v>97850</v>
      </c>
      <c r="AN956" s="16">
        <v>428098.9</v>
      </c>
      <c r="AO956" s="12" t="s">
        <v>1486</v>
      </c>
      <c r="AP956" s="16">
        <v>1.03</v>
      </c>
      <c r="AQ956" s="16" t="s">
        <v>204</v>
      </c>
      <c r="BC956" s="16">
        <v>1.03</v>
      </c>
      <c r="BD956" s="16">
        <f t="shared" si="169"/>
        <v>5.15</v>
      </c>
      <c r="BE956" s="16">
        <f t="shared" si="170"/>
        <v>2675.618125</v>
      </c>
      <c r="BG956" s="16">
        <f t="shared" si="171"/>
        <v>1236</v>
      </c>
      <c r="BH956" s="16">
        <f t="shared" si="172"/>
        <v>659.2</v>
      </c>
      <c r="BI956" s="16">
        <f t="shared" si="173"/>
        <v>8.24</v>
      </c>
    </row>
    <row r="957" spans="1:61" x14ac:dyDescent="0.35">
      <c r="A957">
        <v>956</v>
      </c>
      <c r="B957" t="s">
        <v>360</v>
      </c>
      <c r="C957" t="s">
        <v>7903</v>
      </c>
      <c r="D957" s="15" t="s">
        <v>921</v>
      </c>
      <c r="E957" s="12" t="s">
        <v>98</v>
      </c>
      <c r="G957" s="12" t="s">
        <v>1764</v>
      </c>
      <c r="H957" s="12" t="s">
        <v>589</v>
      </c>
      <c r="I957" s="12" t="s">
        <v>1454</v>
      </c>
      <c r="J957" s="12" t="s">
        <v>2403</v>
      </c>
      <c r="K957" s="12" t="s">
        <v>1765</v>
      </c>
      <c r="N957" s="16" t="s">
        <v>205</v>
      </c>
      <c r="O957" s="16" t="s">
        <v>1766</v>
      </c>
      <c r="P957" s="12" t="s">
        <v>482</v>
      </c>
      <c r="Q957" s="16">
        <v>2023</v>
      </c>
      <c r="R957" s="16">
        <v>0.38</v>
      </c>
      <c r="V957" s="12" t="s">
        <v>204</v>
      </c>
      <c r="W957" s="12" t="s">
        <v>204</v>
      </c>
      <c r="Z957" s="16">
        <v>0.38</v>
      </c>
      <c r="AA957" s="16">
        <v>40</v>
      </c>
      <c r="AB957" s="16" t="s">
        <v>2118</v>
      </c>
      <c r="AD957" s="16">
        <f t="shared" si="161"/>
        <v>14000</v>
      </c>
      <c r="AE957" s="16">
        <v>150</v>
      </c>
      <c r="AF957" s="16">
        <f t="shared" si="162"/>
        <v>56250</v>
      </c>
      <c r="AG957" s="16">
        <f t="shared" si="163"/>
        <v>38</v>
      </c>
      <c r="AH957" s="12">
        <v>0</v>
      </c>
      <c r="AI957" s="16">
        <f t="shared" si="164"/>
        <v>2.66</v>
      </c>
      <c r="AJ957" s="16">
        <f t="shared" si="165"/>
        <v>9177</v>
      </c>
      <c r="AK957" s="16">
        <f t="shared" si="167"/>
        <v>190</v>
      </c>
      <c r="AL957" s="16">
        <f t="shared" si="166"/>
        <v>1900</v>
      </c>
      <c r="AM957" s="16">
        <f t="shared" si="168"/>
        <v>36100</v>
      </c>
      <c r="AN957" s="16">
        <v>157939.4</v>
      </c>
      <c r="AO957" s="12" t="s">
        <v>1486</v>
      </c>
      <c r="AP957" s="16">
        <v>0.38</v>
      </c>
      <c r="AQ957" s="16" t="s">
        <v>204</v>
      </c>
      <c r="BC957" s="16">
        <v>0.38</v>
      </c>
      <c r="BD957" s="16">
        <f t="shared" si="169"/>
        <v>1.9</v>
      </c>
      <c r="BE957" s="16">
        <f t="shared" si="170"/>
        <v>987.12124999999992</v>
      </c>
      <c r="BG957" s="16">
        <f t="shared" si="171"/>
        <v>456</v>
      </c>
      <c r="BH957" s="16">
        <f t="shared" si="172"/>
        <v>243.2</v>
      </c>
      <c r="BI957" s="16">
        <f t="shared" si="173"/>
        <v>3.04</v>
      </c>
    </row>
    <row r="958" spans="1:61" x14ac:dyDescent="0.35">
      <c r="A958">
        <v>957</v>
      </c>
      <c r="B958" t="s">
        <v>360</v>
      </c>
      <c r="C958" t="s">
        <v>7904</v>
      </c>
      <c r="D958" s="15" t="s">
        <v>1810</v>
      </c>
      <c r="E958" s="12" t="s">
        <v>98</v>
      </c>
      <c r="G958" s="12" t="s">
        <v>1764</v>
      </c>
      <c r="H958" s="12" t="s">
        <v>589</v>
      </c>
      <c r="I958" s="12" t="s">
        <v>1454</v>
      </c>
      <c r="J958" s="12" t="s">
        <v>2403</v>
      </c>
      <c r="K958" s="12" t="s">
        <v>1765</v>
      </c>
      <c r="N958" s="16" t="s">
        <v>206</v>
      </c>
      <c r="O958" s="16" t="s">
        <v>1766</v>
      </c>
      <c r="P958" s="12" t="s">
        <v>482</v>
      </c>
      <c r="Q958" s="16">
        <v>2023</v>
      </c>
      <c r="R958" s="16">
        <v>0.16</v>
      </c>
      <c r="V958" s="12" t="s">
        <v>204</v>
      </c>
      <c r="W958" s="12" t="s">
        <v>204</v>
      </c>
      <c r="Z958" s="16">
        <v>0.16</v>
      </c>
      <c r="AA958" s="16">
        <v>20</v>
      </c>
      <c r="AB958" s="16" t="s">
        <v>2118</v>
      </c>
      <c r="AD958" s="16">
        <f t="shared" si="161"/>
        <v>7000</v>
      </c>
      <c r="AE958" s="16">
        <v>50</v>
      </c>
      <c r="AF958" s="16">
        <f t="shared" si="162"/>
        <v>18750</v>
      </c>
      <c r="AG958" s="16">
        <f t="shared" si="163"/>
        <v>16</v>
      </c>
      <c r="AH958" s="12">
        <v>0</v>
      </c>
      <c r="AI958" s="16">
        <f t="shared" si="164"/>
        <v>1.1200000000000001</v>
      </c>
      <c r="AJ958" s="16">
        <f t="shared" si="165"/>
        <v>3864.0000000000005</v>
      </c>
      <c r="AK958" s="16">
        <f t="shared" si="167"/>
        <v>80</v>
      </c>
      <c r="AL958" s="16">
        <f t="shared" si="166"/>
        <v>800</v>
      </c>
      <c r="AM958" s="16">
        <f t="shared" si="168"/>
        <v>15200</v>
      </c>
      <c r="AN958" s="16">
        <v>66500.800000000003</v>
      </c>
      <c r="AO958" s="12" t="s">
        <v>1486</v>
      </c>
      <c r="AP958" s="16">
        <v>0.16</v>
      </c>
      <c r="AQ958" s="16" t="s">
        <v>204</v>
      </c>
      <c r="BC958" s="16">
        <v>0.16</v>
      </c>
      <c r="BD958" s="16">
        <f t="shared" si="169"/>
        <v>0.8</v>
      </c>
      <c r="BE958" s="16">
        <f t="shared" si="170"/>
        <v>415.63</v>
      </c>
      <c r="BG958" s="16">
        <f t="shared" si="171"/>
        <v>192</v>
      </c>
      <c r="BH958" s="16">
        <f t="shared" si="172"/>
        <v>102.4</v>
      </c>
      <c r="BI958" s="16">
        <f t="shared" si="173"/>
        <v>1.28</v>
      </c>
    </row>
    <row r="959" spans="1:61" x14ac:dyDescent="0.35">
      <c r="A959">
        <v>958</v>
      </c>
      <c r="B959" t="s">
        <v>360</v>
      </c>
      <c r="C959" t="s">
        <v>7905</v>
      </c>
      <c r="D959" s="15" t="s">
        <v>1767</v>
      </c>
      <c r="E959" s="12" t="s">
        <v>98</v>
      </c>
      <c r="G959" s="12" t="s">
        <v>1764</v>
      </c>
      <c r="H959" s="12" t="s">
        <v>589</v>
      </c>
      <c r="I959" s="12" t="s">
        <v>1454</v>
      </c>
      <c r="J959" s="12" t="s">
        <v>2403</v>
      </c>
      <c r="K959" s="12" t="s">
        <v>1765</v>
      </c>
      <c r="N959" s="16" t="s">
        <v>206</v>
      </c>
      <c r="O959" s="16" t="s">
        <v>1766</v>
      </c>
      <c r="P959" s="12" t="s">
        <v>482</v>
      </c>
      <c r="Q959" s="16">
        <v>2023</v>
      </c>
      <c r="R959" s="16">
        <v>0.3</v>
      </c>
      <c r="V959" s="12" t="s">
        <v>204</v>
      </c>
      <c r="W959" s="12" t="s">
        <v>204</v>
      </c>
      <c r="Z959" s="16">
        <v>0.3</v>
      </c>
      <c r="AA959" s="16">
        <v>40</v>
      </c>
      <c r="AB959" s="16" t="s">
        <v>2118</v>
      </c>
      <c r="AD959" s="16">
        <f t="shared" si="161"/>
        <v>14000</v>
      </c>
      <c r="AE959" s="16">
        <v>100</v>
      </c>
      <c r="AF959" s="16">
        <f t="shared" si="162"/>
        <v>37500</v>
      </c>
      <c r="AG959" s="16">
        <f t="shared" si="163"/>
        <v>30</v>
      </c>
      <c r="AH959" s="12">
        <v>0</v>
      </c>
      <c r="AI959" s="16">
        <f t="shared" si="164"/>
        <v>2.1</v>
      </c>
      <c r="AJ959" s="16">
        <f t="shared" si="165"/>
        <v>7245</v>
      </c>
      <c r="AK959" s="16">
        <f t="shared" si="167"/>
        <v>150</v>
      </c>
      <c r="AL959" s="16">
        <f t="shared" si="166"/>
        <v>1500</v>
      </c>
      <c r="AM959" s="16">
        <f t="shared" si="168"/>
        <v>28500</v>
      </c>
      <c r="AN959" s="16">
        <v>124689</v>
      </c>
      <c r="AO959" s="12" t="s">
        <v>1486</v>
      </c>
      <c r="AP959" s="16">
        <v>0.3</v>
      </c>
      <c r="AQ959" s="16" t="s">
        <v>204</v>
      </c>
      <c r="BC959" s="16">
        <v>0.3</v>
      </c>
      <c r="BD959" s="16">
        <f t="shared" si="169"/>
        <v>1.5</v>
      </c>
      <c r="BE959" s="16">
        <f t="shared" si="170"/>
        <v>779.30624999999998</v>
      </c>
      <c r="BG959" s="16">
        <f t="shared" si="171"/>
        <v>360</v>
      </c>
      <c r="BH959" s="16">
        <f t="shared" si="172"/>
        <v>192</v>
      </c>
      <c r="BI959" s="16">
        <f t="shared" si="173"/>
        <v>2.4</v>
      </c>
    </row>
    <row r="960" spans="1:61" x14ac:dyDescent="0.35">
      <c r="A960">
        <v>959</v>
      </c>
      <c r="B960" t="s">
        <v>360</v>
      </c>
      <c r="C960" t="s">
        <v>7906</v>
      </c>
      <c r="D960" s="15" t="s">
        <v>1809</v>
      </c>
      <c r="E960" s="12" t="s">
        <v>98</v>
      </c>
      <c r="G960" s="12" t="s">
        <v>1764</v>
      </c>
      <c r="H960" s="12" t="s">
        <v>589</v>
      </c>
      <c r="I960" s="12" t="s">
        <v>1454</v>
      </c>
      <c r="J960" s="12" t="s">
        <v>2403</v>
      </c>
      <c r="K960" s="12" t="s">
        <v>1765</v>
      </c>
      <c r="N960" s="16" t="s">
        <v>206</v>
      </c>
      <c r="O960" s="16" t="s">
        <v>1766</v>
      </c>
      <c r="P960" s="12" t="s">
        <v>482</v>
      </c>
      <c r="Q960" s="16">
        <v>2023</v>
      </c>
      <c r="R960" s="16">
        <v>0.5</v>
      </c>
      <c r="V960" s="12" t="s">
        <v>204</v>
      </c>
      <c r="W960" s="12" t="s">
        <v>204</v>
      </c>
      <c r="Z960" s="16">
        <v>0.5</v>
      </c>
      <c r="AA960" s="16">
        <v>75</v>
      </c>
      <c r="AB960" s="16" t="s">
        <v>2118</v>
      </c>
      <c r="AD960" s="16">
        <f t="shared" si="161"/>
        <v>26250</v>
      </c>
      <c r="AE960" s="16">
        <v>200</v>
      </c>
      <c r="AF960" s="16">
        <f t="shared" si="162"/>
        <v>75000</v>
      </c>
      <c r="AG960" s="16">
        <f t="shared" si="163"/>
        <v>50</v>
      </c>
      <c r="AH960" s="12">
        <v>0</v>
      </c>
      <c r="AI960" s="16">
        <f t="shared" si="164"/>
        <v>3.5</v>
      </c>
      <c r="AJ960" s="16">
        <f t="shared" si="165"/>
        <v>12075</v>
      </c>
      <c r="AK960" s="16">
        <f t="shared" si="167"/>
        <v>250</v>
      </c>
      <c r="AL960" s="16">
        <f t="shared" si="166"/>
        <v>2500</v>
      </c>
      <c r="AM960" s="16">
        <f t="shared" si="168"/>
        <v>47500</v>
      </c>
      <c r="AN960" s="16">
        <v>207815</v>
      </c>
      <c r="AO960" s="12" t="s">
        <v>1486</v>
      </c>
      <c r="AP960" s="16">
        <v>0.5</v>
      </c>
      <c r="AQ960" s="16" t="s">
        <v>204</v>
      </c>
      <c r="BC960" s="16">
        <v>0.5</v>
      </c>
      <c r="BD960" s="16">
        <f t="shared" si="169"/>
        <v>2.5</v>
      </c>
      <c r="BE960" s="16">
        <f t="shared" si="170"/>
        <v>1298.84375</v>
      </c>
      <c r="BG960" s="16">
        <f t="shared" si="171"/>
        <v>600</v>
      </c>
      <c r="BH960" s="16">
        <f t="shared" si="172"/>
        <v>320</v>
      </c>
      <c r="BI960" s="16">
        <f t="shared" si="173"/>
        <v>4</v>
      </c>
    </row>
    <row r="961" spans="1:61" x14ac:dyDescent="0.35">
      <c r="A961">
        <v>960</v>
      </c>
      <c r="B961" t="s">
        <v>360</v>
      </c>
      <c r="C961" t="s">
        <v>7907</v>
      </c>
      <c r="D961" s="15" t="s">
        <v>1828</v>
      </c>
      <c r="E961" s="12" t="s">
        <v>98</v>
      </c>
      <c r="G961" s="12" t="s">
        <v>1764</v>
      </c>
      <c r="H961" s="12" t="s">
        <v>589</v>
      </c>
      <c r="I961" s="12" t="s">
        <v>1454</v>
      </c>
      <c r="J961" s="12" t="s">
        <v>2403</v>
      </c>
      <c r="K961" s="12" t="s">
        <v>1765</v>
      </c>
      <c r="N961" s="16" t="s">
        <v>206</v>
      </c>
      <c r="O961" s="16" t="s">
        <v>1766</v>
      </c>
      <c r="P961" s="12" t="s">
        <v>482</v>
      </c>
      <c r="Q961" s="16">
        <v>2023</v>
      </c>
      <c r="R961" s="16">
        <v>0.5</v>
      </c>
      <c r="V961" s="12" t="s">
        <v>204</v>
      </c>
      <c r="W961" s="12" t="s">
        <v>204</v>
      </c>
      <c r="Z961" s="16">
        <v>0.5</v>
      </c>
      <c r="AA961" s="16">
        <v>63</v>
      </c>
      <c r="AB961" s="16" t="s">
        <v>2118</v>
      </c>
      <c r="AD961" s="16">
        <f t="shared" si="161"/>
        <v>22050</v>
      </c>
      <c r="AE961" s="16">
        <v>150</v>
      </c>
      <c r="AF961" s="16">
        <f t="shared" si="162"/>
        <v>56250</v>
      </c>
      <c r="AG961" s="16">
        <f t="shared" si="163"/>
        <v>50</v>
      </c>
      <c r="AH961" s="12">
        <v>0</v>
      </c>
      <c r="AI961" s="16">
        <f t="shared" si="164"/>
        <v>3.5</v>
      </c>
      <c r="AJ961" s="16">
        <f t="shared" si="165"/>
        <v>12075</v>
      </c>
      <c r="AK961" s="16">
        <f t="shared" si="167"/>
        <v>250</v>
      </c>
      <c r="AL961" s="16">
        <f t="shared" si="166"/>
        <v>2500</v>
      </c>
      <c r="AM961" s="16">
        <f t="shared" si="168"/>
        <v>47500</v>
      </c>
      <c r="AN961" s="16">
        <v>207815</v>
      </c>
      <c r="AO961" s="12" t="s">
        <v>1486</v>
      </c>
      <c r="AP961" s="16">
        <v>0.5</v>
      </c>
      <c r="AQ961" s="16" t="s">
        <v>204</v>
      </c>
      <c r="BC961" s="16">
        <v>0.5</v>
      </c>
      <c r="BD961" s="16">
        <f t="shared" si="169"/>
        <v>2.5</v>
      </c>
      <c r="BE961" s="16">
        <f t="shared" si="170"/>
        <v>1298.84375</v>
      </c>
      <c r="BG961" s="16">
        <f t="shared" si="171"/>
        <v>600</v>
      </c>
      <c r="BH961" s="16">
        <f t="shared" si="172"/>
        <v>320</v>
      </c>
      <c r="BI961" s="16">
        <f t="shared" si="173"/>
        <v>4</v>
      </c>
    </row>
    <row r="962" spans="1:61" x14ac:dyDescent="0.35">
      <c r="A962">
        <v>961</v>
      </c>
      <c r="B962" t="s">
        <v>360</v>
      </c>
      <c r="C962" t="s">
        <v>7908</v>
      </c>
      <c r="D962" s="15" t="s">
        <v>1829</v>
      </c>
      <c r="E962" s="12" t="s">
        <v>98</v>
      </c>
      <c r="G962" s="12" t="s">
        <v>1764</v>
      </c>
      <c r="H962" s="12" t="s">
        <v>589</v>
      </c>
      <c r="I962" s="12" t="s">
        <v>1454</v>
      </c>
      <c r="J962" s="12" t="s">
        <v>2403</v>
      </c>
      <c r="K962" s="12" t="s">
        <v>1765</v>
      </c>
      <c r="N962" s="16" t="s">
        <v>206</v>
      </c>
      <c r="O962" s="16" t="s">
        <v>1766</v>
      </c>
      <c r="P962" s="12" t="s">
        <v>482</v>
      </c>
      <c r="Q962" s="16">
        <v>2023</v>
      </c>
      <c r="R962" s="16">
        <v>0.73</v>
      </c>
      <c r="V962" s="12" t="s">
        <v>204</v>
      </c>
      <c r="W962" s="12" t="s">
        <v>204</v>
      </c>
      <c r="Z962" s="16">
        <v>0.73</v>
      </c>
      <c r="AA962" s="16">
        <v>88</v>
      </c>
      <c r="AB962" s="16" t="s">
        <v>2118</v>
      </c>
      <c r="AD962" s="16">
        <f t="shared" si="161"/>
        <v>30800</v>
      </c>
      <c r="AE962" s="16">
        <v>300</v>
      </c>
      <c r="AF962" s="16">
        <f t="shared" si="162"/>
        <v>112500</v>
      </c>
      <c r="AG962" s="16">
        <f t="shared" si="163"/>
        <v>73</v>
      </c>
      <c r="AH962" s="12">
        <v>0</v>
      </c>
      <c r="AI962" s="16">
        <f t="shared" si="164"/>
        <v>5.1099999999999994</v>
      </c>
      <c r="AJ962" s="16">
        <f t="shared" si="165"/>
        <v>17629.499999999996</v>
      </c>
      <c r="AK962" s="16">
        <f t="shared" si="167"/>
        <v>365</v>
      </c>
      <c r="AL962" s="16">
        <f t="shared" si="166"/>
        <v>3650</v>
      </c>
      <c r="AM962" s="16">
        <f t="shared" si="168"/>
        <v>69350</v>
      </c>
      <c r="AN962" s="16">
        <v>303409.89999999997</v>
      </c>
      <c r="AO962" s="12" t="s">
        <v>1486</v>
      </c>
      <c r="AP962" s="16">
        <v>0.73</v>
      </c>
      <c r="AQ962" s="16" t="s">
        <v>204</v>
      </c>
      <c r="BC962" s="16">
        <v>0.73</v>
      </c>
      <c r="BD962" s="16">
        <f t="shared" si="169"/>
        <v>3.65</v>
      </c>
      <c r="BE962" s="16">
        <f t="shared" si="170"/>
        <v>1896.3118749999999</v>
      </c>
      <c r="BG962" s="16">
        <f t="shared" si="171"/>
        <v>876</v>
      </c>
      <c r="BH962" s="16">
        <f t="shared" si="172"/>
        <v>467.2</v>
      </c>
      <c r="BI962" s="16">
        <f t="shared" si="173"/>
        <v>5.84</v>
      </c>
    </row>
    <row r="963" spans="1:61" x14ac:dyDescent="0.35">
      <c r="A963">
        <v>962</v>
      </c>
      <c r="B963" t="s">
        <v>360</v>
      </c>
      <c r="C963" t="s">
        <v>7909</v>
      </c>
      <c r="D963" s="15" t="s">
        <v>1830</v>
      </c>
      <c r="E963" s="12" t="s">
        <v>98</v>
      </c>
      <c r="G963" s="12" t="s">
        <v>1764</v>
      </c>
      <c r="H963" s="12" t="s">
        <v>589</v>
      </c>
      <c r="I963" s="12" t="s">
        <v>1454</v>
      </c>
      <c r="J963" s="12" t="s">
        <v>2403</v>
      </c>
      <c r="K963" s="12" t="s">
        <v>1765</v>
      </c>
      <c r="N963" s="16" t="s">
        <v>206</v>
      </c>
      <c r="O963" s="16" t="s">
        <v>1766</v>
      </c>
      <c r="P963" s="12" t="s">
        <v>482</v>
      </c>
      <c r="Q963" s="16">
        <v>2023</v>
      </c>
      <c r="R963" s="16">
        <v>0.4</v>
      </c>
      <c r="V963" s="12" t="s">
        <v>204</v>
      </c>
      <c r="W963" s="12" t="s">
        <v>204</v>
      </c>
      <c r="Z963" s="16">
        <v>0.4</v>
      </c>
      <c r="AA963" s="16">
        <v>60</v>
      </c>
      <c r="AB963" s="16" t="s">
        <v>2118</v>
      </c>
      <c r="AD963" s="16">
        <f t="shared" ref="AD963:AD1011" si="174">AA963*350</f>
        <v>21000</v>
      </c>
      <c r="AE963" s="16">
        <v>150</v>
      </c>
      <c r="AF963" s="16">
        <f t="shared" ref="AF963:AF1011" si="175">AE963*375</f>
        <v>56250</v>
      </c>
      <c r="AG963" s="16">
        <f t="shared" ref="AG963:AG1011" si="176">Z963*100</f>
        <v>40</v>
      </c>
      <c r="AH963" s="12">
        <v>0</v>
      </c>
      <c r="AI963" s="16">
        <f t="shared" ref="AI963:AI1011" si="177">7*Z963</f>
        <v>2.8000000000000003</v>
      </c>
      <c r="AJ963" s="16">
        <f t="shared" ref="AJ963:AJ1011" si="178">AI963*3450</f>
        <v>9660.0000000000018</v>
      </c>
      <c r="AK963" s="16">
        <f t="shared" si="167"/>
        <v>200</v>
      </c>
      <c r="AL963" s="16">
        <f t="shared" ref="AL963:AL1011" si="179">1*Z963*5000</f>
        <v>2000</v>
      </c>
      <c r="AM963" s="16">
        <f t="shared" si="168"/>
        <v>38000</v>
      </c>
      <c r="AN963" s="16">
        <v>166252</v>
      </c>
      <c r="AO963" s="12" t="s">
        <v>1486</v>
      </c>
      <c r="AP963" s="16">
        <v>0.4</v>
      </c>
      <c r="AQ963" s="16" t="s">
        <v>204</v>
      </c>
      <c r="BC963" s="16">
        <v>0.4</v>
      </c>
      <c r="BD963" s="16">
        <f t="shared" si="169"/>
        <v>2</v>
      </c>
      <c r="BE963" s="16">
        <f t="shared" si="170"/>
        <v>1039.075</v>
      </c>
      <c r="BG963" s="16">
        <f t="shared" si="171"/>
        <v>480</v>
      </c>
      <c r="BH963" s="16">
        <f t="shared" si="172"/>
        <v>256</v>
      </c>
      <c r="BI963" s="16">
        <f t="shared" si="173"/>
        <v>3.2</v>
      </c>
    </row>
    <row r="964" spans="1:61" x14ac:dyDescent="0.35">
      <c r="A964">
        <v>963</v>
      </c>
      <c r="B964" t="s">
        <v>360</v>
      </c>
      <c r="C964" t="s">
        <v>7910</v>
      </c>
      <c r="D964" s="15" t="s">
        <v>1800</v>
      </c>
      <c r="E964" s="12" t="s">
        <v>98</v>
      </c>
      <c r="G964" s="12" t="s">
        <v>1764</v>
      </c>
      <c r="H964" s="12" t="s">
        <v>589</v>
      </c>
      <c r="I964" s="12" t="s">
        <v>1454</v>
      </c>
      <c r="J964" s="12" t="s">
        <v>2403</v>
      </c>
      <c r="K964" s="12" t="s">
        <v>1765</v>
      </c>
      <c r="N964" s="16" t="s">
        <v>206</v>
      </c>
      <c r="O964" s="16" t="s">
        <v>1766</v>
      </c>
      <c r="P964" s="12" t="s">
        <v>482</v>
      </c>
      <c r="Q964" s="16">
        <v>2023</v>
      </c>
      <c r="R964" s="16">
        <v>0.5</v>
      </c>
      <c r="V964" s="12" t="s">
        <v>204</v>
      </c>
      <c r="W964" s="12" t="s">
        <v>204</v>
      </c>
      <c r="Z964" s="16">
        <v>0.5</v>
      </c>
      <c r="AA964" s="16">
        <v>60</v>
      </c>
      <c r="AB964" s="16" t="s">
        <v>2118</v>
      </c>
      <c r="AD964" s="16">
        <f t="shared" si="174"/>
        <v>21000</v>
      </c>
      <c r="AE964" s="16">
        <v>225</v>
      </c>
      <c r="AF964" s="16">
        <f t="shared" si="175"/>
        <v>84375</v>
      </c>
      <c r="AG964" s="16">
        <f t="shared" si="176"/>
        <v>50</v>
      </c>
      <c r="AH964" s="12">
        <v>0</v>
      </c>
      <c r="AI964" s="16">
        <f t="shared" si="177"/>
        <v>3.5</v>
      </c>
      <c r="AJ964" s="16">
        <f t="shared" si="178"/>
        <v>12075</v>
      </c>
      <c r="AK964" s="16">
        <f t="shared" si="167"/>
        <v>250</v>
      </c>
      <c r="AL964" s="16">
        <f t="shared" si="179"/>
        <v>2500</v>
      </c>
      <c r="AM964" s="16">
        <f t="shared" si="168"/>
        <v>47500</v>
      </c>
      <c r="AN964" s="16">
        <v>207815</v>
      </c>
      <c r="AO964" s="12" t="s">
        <v>1486</v>
      </c>
      <c r="AP964" s="16">
        <v>0.5</v>
      </c>
      <c r="AQ964" s="16" t="s">
        <v>204</v>
      </c>
      <c r="BC964" s="16">
        <v>0.5</v>
      </c>
      <c r="BD964" s="16">
        <f t="shared" si="169"/>
        <v>2.5</v>
      </c>
      <c r="BE964" s="16">
        <f t="shared" si="170"/>
        <v>1298.84375</v>
      </c>
      <c r="BG964" s="16">
        <f t="shared" si="171"/>
        <v>600</v>
      </c>
      <c r="BH964" s="16">
        <f t="shared" si="172"/>
        <v>320</v>
      </c>
      <c r="BI964" s="16">
        <f t="shared" si="173"/>
        <v>4</v>
      </c>
    </row>
    <row r="965" spans="1:61" x14ac:dyDescent="0.35">
      <c r="A965">
        <v>964</v>
      </c>
      <c r="B965" t="s">
        <v>360</v>
      </c>
      <c r="C965" t="s">
        <v>7911</v>
      </c>
      <c r="D965" s="15" t="s">
        <v>1763</v>
      </c>
      <c r="E965" s="12" t="s">
        <v>98</v>
      </c>
      <c r="G965" s="12" t="s">
        <v>1764</v>
      </c>
      <c r="H965" s="12" t="s">
        <v>589</v>
      </c>
      <c r="I965" s="12" t="s">
        <v>1454</v>
      </c>
      <c r="J965" s="12" t="s">
        <v>2403</v>
      </c>
      <c r="K965" s="12" t="s">
        <v>1765</v>
      </c>
      <c r="N965" s="16" t="s">
        <v>206</v>
      </c>
      <c r="O965" s="16" t="s">
        <v>1766</v>
      </c>
      <c r="P965" s="12" t="s">
        <v>482</v>
      </c>
      <c r="Q965" s="16">
        <v>2023</v>
      </c>
      <c r="R965" s="16">
        <v>0.4</v>
      </c>
      <c r="V965" s="12" t="s">
        <v>204</v>
      </c>
      <c r="W965" s="12" t="s">
        <v>204</v>
      </c>
      <c r="Z965" s="16">
        <v>0.4</v>
      </c>
      <c r="AA965" s="16">
        <v>55</v>
      </c>
      <c r="AB965" s="16" t="s">
        <v>2118</v>
      </c>
      <c r="AD965" s="16">
        <f t="shared" si="174"/>
        <v>19250</v>
      </c>
      <c r="AE965" s="16">
        <v>150</v>
      </c>
      <c r="AF965" s="16">
        <f t="shared" si="175"/>
        <v>56250</v>
      </c>
      <c r="AG965" s="16">
        <f t="shared" si="176"/>
        <v>40</v>
      </c>
      <c r="AH965" s="12">
        <v>0</v>
      </c>
      <c r="AI965" s="16">
        <f t="shared" si="177"/>
        <v>2.8000000000000003</v>
      </c>
      <c r="AJ965" s="16">
        <f t="shared" si="178"/>
        <v>9660.0000000000018</v>
      </c>
      <c r="AK965" s="16">
        <f t="shared" si="167"/>
        <v>200</v>
      </c>
      <c r="AL965" s="16">
        <f t="shared" si="179"/>
        <v>2000</v>
      </c>
      <c r="AM965" s="16">
        <f t="shared" si="168"/>
        <v>38000</v>
      </c>
      <c r="AN965" s="16">
        <v>166252</v>
      </c>
      <c r="AO965" s="12" t="s">
        <v>1486</v>
      </c>
      <c r="AP965" s="16">
        <v>0.4</v>
      </c>
      <c r="AQ965" s="16" t="s">
        <v>204</v>
      </c>
      <c r="BC965" s="16">
        <v>0.4</v>
      </c>
      <c r="BD965" s="16">
        <f t="shared" si="169"/>
        <v>2</v>
      </c>
      <c r="BE965" s="16">
        <f t="shared" si="170"/>
        <v>1039.075</v>
      </c>
      <c r="BG965" s="16">
        <f t="shared" si="171"/>
        <v>480</v>
      </c>
      <c r="BH965" s="16">
        <f t="shared" si="172"/>
        <v>256</v>
      </c>
      <c r="BI965" s="16">
        <f t="shared" si="173"/>
        <v>3.2</v>
      </c>
    </row>
    <row r="966" spans="1:61" x14ac:dyDescent="0.35">
      <c r="A966">
        <v>965</v>
      </c>
      <c r="B966" t="s">
        <v>360</v>
      </c>
      <c r="C966" t="s">
        <v>7912</v>
      </c>
      <c r="D966" s="15" t="s">
        <v>1831</v>
      </c>
      <c r="E966" s="12" t="s">
        <v>98</v>
      </c>
      <c r="G966" s="12" t="s">
        <v>1764</v>
      </c>
      <c r="H966" s="12" t="s">
        <v>589</v>
      </c>
      <c r="I966" s="12" t="s">
        <v>1454</v>
      </c>
      <c r="J966" s="12" t="s">
        <v>2403</v>
      </c>
      <c r="K966" s="12" t="s">
        <v>1765</v>
      </c>
      <c r="N966" s="16" t="s">
        <v>206</v>
      </c>
      <c r="O966" s="16" t="s">
        <v>1766</v>
      </c>
      <c r="P966" s="12" t="s">
        <v>482</v>
      </c>
      <c r="Q966" s="16">
        <v>2023</v>
      </c>
      <c r="R966" s="16">
        <v>1.34</v>
      </c>
      <c r="V966" s="12" t="s">
        <v>204</v>
      </c>
      <c r="W966" s="12" t="s">
        <v>204</v>
      </c>
      <c r="Z966" s="16">
        <v>1.34</v>
      </c>
      <c r="AA966" s="16">
        <v>180</v>
      </c>
      <c r="AB966" s="16" t="s">
        <v>2118</v>
      </c>
      <c r="AD966" s="16">
        <f t="shared" si="174"/>
        <v>63000</v>
      </c>
      <c r="AE966" s="16">
        <v>500</v>
      </c>
      <c r="AF966" s="16">
        <f t="shared" si="175"/>
        <v>187500</v>
      </c>
      <c r="AG966" s="16">
        <f t="shared" si="176"/>
        <v>134</v>
      </c>
      <c r="AH966" s="12">
        <v>0</v>
      </c>
      <c r="AI966" s="16">
        <f t="shared" si="177"/>
        <v>9.3800000000000008</v>
      </c>
      <c r="AJ966" s="16">
        <f t="shared" si="178"/>
        <v>32361.000000000004</v>
      </c>
      <c r="AK966" s="16">
        <f t="shared" si="167"/>
        <v>670</v>
      </c>
      <c r="AL966" s="16">
        <f t="shared" si="179"/>
        <v>6700</v>
      </c>
      <c r="AM966" s="16">
        <f t="shared" si="168"/>
        <v>127300.00000000001</v>
      </c>
      <c r="AN966" s="16">
        <v>556944.20000000007</v>
      </c>
      <c r="AO966" s="12" t="s">
        <v>1486</v>
      </c>
      <c r="AP966" s="16">
        <v>1.34</v>
      </c>
      <c r="AQ966" s="16" t="s">
        <v>204</v>
      </c>
      <c r="BC966" s="16">
        <v>1.34</v>
      </c>
      <c r="BD966" s="16">
        <f t="shared" si="169"/>
        <v>6.7</v>
      </c>
      <c r="BE966" s="16">
        <f t="shared" si="170"/>
        <v>3480.9012500000003</v>
      </c>
      <c r="BG966" s="16">
        <f t="shared" si="171"/>
        <v>1608</v>
      </c>
      <c r="BH966" s="16">
        <f t="shared" si="172"/>
        <v>857.6</v>
      </c>
      <c r="BI966" s="16">
        <f t="shared" si="173"/>
        <v>10.72</v>
      </c>
    </row>
    <row r="967" spans="1:61" x14ac:dyDescent="0.35">
      <c r="A967">
        <v>966</v>
      </c>
      <c r="B967" t="s">
        <v>360</v>
      </c>
      <c r="C967" t="s">
        <v>7913</v>
      </c>
      <c r="D967" s="15" t="s">
        <v>1832</v>
      </c>
      <c r="E967" s="12" t="s">
        <v>98</v>
      </c>
      <c r="G967" s="12" t="s">
        <v>1764</v>
      </c>
      <c r="H967" s="12" t="s">
        <v>589</v>
      </c>
      <c r="I967" s="12" t="s">
        <v>1454</v>
      </c>
      <c r="J967" s="12" t="s">
        <v>2403</v>
      </c>
      <c r="K967" s="12" t="s">
        <v>1765</v>
      </c>
      <c r="N967" s="16" t="s">
        <v>206</v>
      </c>
      <c r="O967" s="16" t="s">
        <v>1766</v>
      </c>
      <c r="P967" s="12" t="s">
        <v>482</v>
      </c>
      <c r="Q967" s="16">
        <v>2023</v>
      </c>
      <c r="R967" s="16">
        <v>1.2</v>
      </c>
      <c r="V967" s="12" t="s">
        <v>204</v>
      </c>
      <c r="W967" s="12" t="s">
        <v>204</v>
      </c>
      <c r="Z967" s="16">
        <v>1.2</v>
      </c>
      <c r="AA967" s="16">
        <v>160</v>
      </c>
      <c r="AB967" s="16" t="s">
        <v>2118</v>
      </c>
      <c r="AD967" s="16">
        <f t="shared" si="174"/>
        <v>56000</v>
      </c>
      <c r="AE967" s="16">
        <v>400</v>
      </c>
      <c r="AF967" s="16">
        <f t="shared" si="175"/>
        <v>150000</v>
      </c>
      <c r="AG967" s="16">
        <f t="shared" si="176"/>
        <v>120</v>
      </c>
      <c r="AH967" s="12">
        <v>0</v>
      </c>
      <c r="AI967" s="16">
        <f t="shared" si="177"/>
        <v>8.4</v>
      </c>
      <c r="AJ967" s="16">
        <f t="shared" si="178"/>
        <v>28980</v>
      </c>
      <c r="AK967" s="16">
        <f t="shared" si="167"/>
        <v>600</v>
      </c>
      <c r="AL967" s="16">
        <f t="shared" si="179"/>
        <v>6000</v>
      </c>
      <c r="AM967" s="16">
        <f t="shared" si="168"/>
        <v>114000</v>
      </c>
      <c r="AN967" s="16">
        <v>498756</v>
      </c>
      <c r="AO967" s="12" t="s">
        <v>1486</v>
      </c>
      <c r="AP967" s="16">
        <v>1.2</v>
      </c>
      <c r="AQ967" s="16" t="s">
        <v>204</v>
      </c>
      <c r="BC967" s="16">
        <v>1.2</v>
      </c>
      <c r="BD967" s="16">
        <f t="shared" si="169"/>
        <v>6</v>
      </c>
      <c r="BE967" s="16">
        <f t="shared" si="170"/>
        <v>3117.2249999999999</v>
      </c>
      <c r="BG967" s="16">
        <f t="shared" si="171"/>
        <v>1440</v>
      </c>
      <c r="BH967" s="16">
        <f t="shared" si="172"/>
        <v>768</v>
      </c>
      <c r="BI967" s="16">
        <f t="shared" si="173"/>
        <v>9.6</v>
      </c>
    </row>
    <row r="968" spans="1:61" x14ac:dyDescent="0.35">
      <c r="A968">
        <v>967</v>
      </c>
      <c r="B968" t="s">
        <v>360</v>
      </c>
      <c r="C968" t="s">
        <v>7914</v>
      </c>
      <c r="D968" s="15" t="s">
        <v>1805</v>
      </c>
      <c r="E968" s="12" t="s">
        <v>98</v>
      </c>
      <c r="G968" s="12" t="s">
        <v>1764</v>
      </c>
      <c r="H968" s="12" t="s">
        <v>589</v>
      </c>
      <c r="I968" s="12" t="s">
        <v>1454</v>
      </c>
      <c r="J968" s="12" t="s">
        <v>2403</v>
      </c>
      <c r="K968" s="12" t="s">
        <v>1765</v>
      </c>
      <c r="N968" s="16" t="s">
        <v>206</v>
      </c>
      <c r="O968" s="16" t="s">
        <v>1766</v>
      </c>
      <c r="P968" s="12" t="s">
        <v>482</v>
      </c>
      <c r="Q968" s="16">
        <v>2023</v>
      </c>
      <c r="R968" s="16">
        <v>0.5</v>
      </c>
      <c r="V968" s="12" t="s">
        <v>204</v>
      </c>
      <c r="W968" s="12" t="s">
        <v>204</v>
      </c>
      <c r="Z968" s="16">
        <v>0.5</v>
      </c>
      <c r="AA968" s="16">
        <v>60</v>
      </c>
      <c r="AB968" s="16" t="s">
        <v>2118</v>
      </c>
      <c r="AD968" s="16">
        <f t="shared" si="174"/>
        <v>21000</v>
      </c>
      <c r="AE968" s="16">
        <v>150</v>
      </c>
      <c r="AF968" s="16">
        <f t="shared" si="175"/>
        <v>56250</v>
      </c>
      <c r="AG968" s="16">
        <f t="shared" si="176"/>
        <v>50</v>
      </c>
      <c r="AH968" s="12">
        <v>0</v>
      </c>
      <c r="AI968" s="16">
        <f t="shared" si="177"/>
        <v>3.5</v>
      </c>
      <c r="AJ968" s="16">
        <f t="shared" si="178"/>
        <v>12075</v>
      </c>
      <c r="AK968" s="16">
        <f t="shared" si="167"/>
        <v>250</v>
      </c>
      <c r="AL968" s="16">
        <f t="shared" si="179"/>
        <v>2500</v>
      </c>
      <c r="AM968" s="16">
        <f t="shared" si="168"/>
        <v>47500</v>
      </c>
      <c r="AN968" s="16">
        <v>207815</v>
      </c>
      <c r="AO968" s="12" t="s">
        <v>1486</v>
      </c>
      <c r="AP968" s="16">
        <v>0.5</v>
      </c>
      <c r="AQ968" s="16" t="s">
        <v>204</v>
      </c>
      <c r="BC968" s="16">
        <v>0.5</v>
      </c>
      <c r="BD968" s="16">
        <f t="shared" si="169"/>
        <v>2.5</v>
      </c>
      <c r="BE968" s="16">
        <f t="shared" si="170"/>
        <v>1298.84375</v>
      </c>
      <c r="BG968" s="16">
        <f t="shared" si="171"/>
        <v>600</v>
      </c>
      <c r="BH968" s="16">
        <f t="shared" si="172"/>
        <v>320</v>
      </c>
      <c r="BI968" s="16">
        <f t="shared" si="173"/>
        <v>4</v>
      </c>
    </row>
    <row r="969" spans="1:61" x14ac:dyDescent="0.35">
      <c r="A969">
        <v>968</v>
      </c>
      <c r="B969" t="s">
        <v>360</v>
      </c>
      <c r="C969" t="s">
        <v>7915</v>
      </c>
      <c r="D969" s="15" t="s">
        <v>1833</v>
      </c>
      <c r="E969" s="12" t="s">
        <v>98</v>
      </c>
      <c r="G969" s="12" t="s">
        <v>1764</v>
      </c>
      <c r="H969" s="12" t="s">
        <v>589</v>
      </c>
      <c r="I969" s="12" t="s">
        <v>1454</v>
      </c>
      <c r="J969" s="12" t="s">
        <v>2403</v>
      </c>
      <c r="K969" s="12" t="s">
        <v>1765</v>
      </c>
      <c r="N969" s="16" t="s">
        <v>206</v>
      </c>
      <c r="O969" s="16" t="s">
        <v>1766</v>
      </c>
      <c r="P969" s="12" t="s">
        <v>482</v>
      </c>
      <c r="Q969" s="16">
        <v>2023</v>
      </c>
      <c r="R969" s="16">
        <v>1.29</v>
      </c>
      <c r="V969" s="12" t="s">
        <v>204</v>
      </c>
      <c r="W969" s="12" t="s">
        <v>204</v>
      </c>
      <c r="Z969" s="16">
        <v>1.29</v>
      </c>
      <c r="AA969" s="16">
        <v>200</v>
      </c>
      <c r="AB969" s="16" t="s">
        <v>2118</v>
      </c>
      <c r="AD969" s="16">
        <f t="shared" si="174"/>
        <v>70000</v>
      </c>
      <c r="AE969" s="16">
        <v>450</v>
      </c>
      <c r="AF969" s="16">
        <f t="shared" si="175"/>
        <v>168750</v>
      </c>
      <c r="AG969" s="16">
        <f t="shared" si="176"/>
        <v>129</v>
      </c>
      <c r="AH969" s="12">
        <v>0</v>
      </c>
      <c r="AI969" s="16">
        <f t="shared" si="177"/>
        <v>9.0300000000000011</v>
      </c>
      <c r="AJ969" s="16">
        <f t="shared" si="178"/>
        <v>31153.500000000004</v>
      </c>
      <c r="AK969" s="16">
        <f t="shared" si="167"/>
        <v>645</v>
      </c>
      <c r="AL969" s="16">
        <f t="shared" si="179"/>
        <v>6450</v>
      </c>
      <c r="AM969" s="16">
        <f t="shared" si="168"/>
        <v>122550</v>
      </c>
      <c r="AN969" s="16">
        <v>536162.70000000007</v>
      </c>
      <c r="AO969" s="12" t="s">
        <v>1486</v>
      </c>
      <c r="AP969" s="16">
        <v>1.29</v>
      </c>
      <c r="AQ969" s="16" t="s">
        <v>204</v>
      </c>
      <c r="BC969" s="16">
        <v>1.29</v>
      </c>
      <c r="BD969" s="16">
        <f t="shared" si="169"/>
        <v>6.45</v>
      </c>
      <c r="BE969" s="16">
        <f t="shared" si="170"/>
        <v>3351.0168750000003</v>
      </c>
      <c r="BG969" s="16">
        <f t="shared" si="171"/>
        <v>1548</v>
      </c>
      <c r="BH969" s="16">
        <f t="shared" si="172"/>
        <v>825.6</v>
      </c>
      <c r="BI969" s="16">
        <f t="shared" si="173"/>
        <v>10.32</v>
      </c>
    </row>
    <row r="970" spans="1:61" x14ac:dyDescent="0.35">
      <c r="A970">
        <v>969</v>
      </c>
      <c r="B970" t="s">
        <v>360</v>
      </c>
      <c r="C970" t="s">
        <v>7916</v>
      </c>
      <c r="D970" s="15" t="s">
        <v>1834</v>
      </c>
      <c r="E970" s="12" t="s">
        <v>98</v>
      </c>
      <c r="G970" s="12" t="s">
        <v>1764</v>
      </c>
      <c r="H970" s="12" t="s">
        <v>589</v>
      </c>
      <c r="I970" s="12" t="s">
        <v>1454</v>
      </c>
      <c r="J970" s="12" t="s">
        <v>2403</v>
      </c>
      <c r="K970" s="12" t="s">
        <v>1765</v>
      </c>
      <c r="N970" s="16" t="s">
        <v>206</v>
      </c>
      <c r="O970" s="16" t="s">
        <v>1766</v>
      </c>
      <c r="P970" s="12" t="s">
        <v>482</v>
      </c>
      <c r="Q970" s="16">
        <v>2023</v>
      </c>
      <c r="R970" s="16">
        <v>0.5</v>
      </c>
      <c r="V970" s="12" t="s">
        <v>204</v>
      </c>
      <c r="W970" s="12" t="s">
        <v>204</v>
      </c>
      <c r="Z970" s="16">
        <v>0.5</v>
      </c>
      <c r="AA970" s="16">
        <v>80</v>
      </c>
      <c r="AB970" s="16" t="s">
        <v>2183</v>
      </c>
      <c r="AD970" s="16">
        <f t="shared" si="174"/>
        <v>28000</v>
      </c>
      <c r="AE970" s="16">
        <v>200</v>
      </c>
      <c r="AF970" s="16">
        <f t="shared" si="175"/>
        <v>75000</v>
      </c>
      <c r="AG970" s="16">
        <f t="shared" si="176"/>
        <v>50</v>
      </c>
      <c r="AH970" s="12">
        <v>0</v>
      </c>
      <c r="AI970" s="16">
        <f t="shared" si="177"/>
        <v>3.5</v>
      </c>
      <c r="AJ970" s="16">
        <f t="shared" si="178"/>
        <v>12075</v>
      </c>
      <c r="AK970" s="16">
        <f t="shared" si="167"/>
        <v>250</v>
      </c>
      <c r="AL970" s="16">
        <f t="shared" si="179"/>
        <v>2500</v>
      </c>
      <c r="AM970" s="16">
        <f t="shared" si="168"/>
        <v>47500</v>
      </c>
      <c r="AN970" s="16">
        <v>207815</v>
      </c>
      <c r="AO970" s="12" t="s">
        <v>1486</v>
      </c>
      <c r="AP970" s="16">
        <v>0.5</v>
      </c>
      <c r="AQ970" s="16" t="s">
        <v>204</v>
      </c>
      <c r="BC970" s="16">
        <v>0.5</v>
      </c>
      <c r="BD970" s="16">
        <f t="shared" si="169"/>
        <v>2.5</v>
      </c>
      <c r="BE970" s="16">
        <f t="shared" si="170"/>
        <v>1298.84375</v>
      </c>
      <c r="BG970" s="16">
        <f t="shared" si="171"/>
        <v>600</v>
      </c>
      <c r="BH970" s="16">
        <f t="shared" si="172"/>
        <v>320</v>
      </c>
      <c r="BI970" s="16">
        <f t="shared" si="173"/>
        <v>4</v>
      </c>
    </row>
    <row r="971" spans="1:61" x14ac:dyDescent="0.35">
      <c r="A971">
        <v>970</v>
      </c>
      <c r="B971" t="s">
        <v>360</v>
      </c>
      <c r="C971" t="s">
        <v>7917</v>
      </c>
      <c r="D971" s="15" t="s">
        <v>1835</v>
      </c>
      <c r="E971" s="12" t="s">
        <v>93</v>
      </c>
      <c r="G971" s="12" t="s">
        <v>1764</v>
      </c>
      <c r="H971" s="12" t="s">
        <v>589</v>
      </c>
      <c r="I971" s="12" t="s">
        <v>1454</v>
      </c>
      <c r="J971" s="12" t="s">
        <v>2403</v>
      </c>
      <c r="K971" s="12" t="s">
        <v>1765</v>
      </c>
      <c r="N971" s="16" t="s">
        <v>206</v>
      </c>
      <c r="O971" s="16" t="s">
        <v>1766</v>
      </c>
      <c r="P971" s="12" t="s">
        <v>482</v>
      </c>
      <c r="Q971" s="16">
        <v>2023</v>
      </c>
      <c r="R971" s="16">
        <v>0.5</v>
      </c>
      <c r="V971" s="12" t="s">
        <v>204</v>
      </c>
      <c r="W971" s="12" t="s">
        <v>204</v>
      </c>
      <c r="Z971" s="16">
        <v>0.5</v>
      </c>
      <c r="AA971" s="16">
        <v>60</v>
      </c>
      <c r="AB971" s="16" t="s">
        <v>2183</v>
      </c>
      <c r="AD971" s="16">
        <f t="shared" si="174"/>
        <v>21000</v>
      </c>
      <c r="AE971" s="16">
        <v>200</v>
      </c>
      <c r="AF971" s="16">
        <f t="shared" si="175"/>
        <v>75000</v>
      </c>
      <c r="AG971" s="16">
        <f t="shared" si="176"/>
        <v>50</v>
      </c>
      <c r="AH971" s="12">
        <v>0</v>
      </c>
      <c r="AI971" s="16">
        <f t="shared" si="177"/>
        <v>3.5</v>
      </c>
      <c r="AJ971" s="16">
        <f t="shared" si="178"/>
        <v>12075</v>
      </c>
      <c r="AK971" s="16">
        <f t="shared" si="167"/>
        <v>250</v>
      </c>
      <c r="AL971" s="16">
        <f t="shared" si="179"/>
        <v>2500</v>
      </c>
      <c r="AM971" s="16">
        <f t="shared" si="168"/>
        <v>47500</v>
      </c>
      <c r="AN971" s="16">
        <v>207815</v>
      </c>
      <c r="AO971" s="12" t="s">
        <v>1486</v>
      </c>
      <c r="AP971" s="16">
        <v>0.5</v>
      </c>
      <c r="AQ971" s="16" t="s">
        <v>204</v>
      </c>
      <c r="BC971" s="16">
        <v>0.5</v>
      </c>
      <c r="BD971" s="16">
        <f t="shared" si="169"/>
        <v>2.5</v>
      </c>
      <c r="BE971" s="16">
        <f t="shared" si="170"/>
        <v>1298.84375</v>
      </c>
      <c r="BG971" s="16">
        <f t="shared" si="171"/>
        <v>600</v>
      </c>
      <c r="BH971" s="16">
        <f t="shared" si="172"/>
        <v>320</v>
      </c>
      <c r="BI971" s="16">
        <f t="shared" si="173"/>
        <v>4</v>
      </c>
    </row>
    <row r="972" spans="1:61" x14ac:dyDescent="0.35">
      <c r="A972">
        <v>971</v>
      </c>
      <c r="B972" t="s">
        <v>360</v>
      </c>
      <c r="C972" t="s">
        <v>7918</v>
      </c>
      <c r="D972" s="15" t="s">
        <v>916</v>
      </c>
      <c r="E972" s="12" t="s">
        <v>98</v>
      </c>
      <c r="G972" s="12" t="s">
        <v>1764</v>
      </c>
      <c r="H972" s="12" t="s">
        <v>589</v>
      </c>
      <c r="I972" s="12" t="s">
        <v>1454</v>
      </c>
      <c r="J972" s="12" t="s">
        <v>2403</v>
      </c>
      <c r="K972" s="12" t="s">
        <v>1765</v>
      </c>
      <c r="N972" s="16" t="s">
        <v>206</v>
      </c>
      <c r="O972" s="16" t="s">
        <v>1766</v>
      </c>
      <c r="P972" s="12" t="s">
        <v>482</v>
      </c>
      <c r="Q972" s="16">
        <v>2023</v>
      </c>
      <c r="R972" s="16">
        <v>0.5</v>
      </c>
      <c r="V972" s="12" t="s">
        <v>204</v>
      </c>
      <c r="W972" s="12" t="s">
        <v>204</v>
      </c>
      <c r="Z972" s="16">
        <v>0.5</v>
      </c>
      <c r="AA972" s="16">
        <v>70</v>
      </c>
      <c r="AB972" s="16" t="s">
        <v>2118</v>
      </c>
      <c r="AD972" s="16">
        <f t="shared" si="174"/>
        <v>24500</v>
      </c>
      <c r="AE972" s="16">
        <v>250</v>
      </c>
      <c r="AF972" s="16">
        <f t="shared" si="175"/>
        <v>93750</v>
      </c>
      <c r="AG972" s="16">
        <f t="shared" si="176"/>
        <v>50</v>
      </c>
      <c r="AH972" s="12">
        <v>0</v>
      </c>
      <c r="AI972" s="16">
        <f t="shared" si="177"/>
        <v>3.5</v>
      </c>
      <c r="AJ972" s="16">
        <f t="shared" si="178"/>
        <v>12075</v>
      </c>
      <c r="AK972" s="16">
        <f t="shared" si="167"/>
        <v>250</v>
      </c>
      <c r="AL972" s="16">
        <f t="shared" si="179"/>
        <v>2500</v>
      </c>
      <c r="AM972" s="16">
        <f t="shared" si="168"/>
        <v>47500</v>
      </c>
      <c r="AN972" s="16">
        <v>207815</v>
      </c>
      <c r="AO972" s="12" t="s">
        <v>1486</v>
      </c>
      <c r="AP972" s="16">
        <v>0.5</v>
      </c>
      <c r="AQ972" s="16" t="s">
        <v>204</v>
      </c>
      <c r="BC972" s="16">
        <v>0.5</v>
      </c>
      <c r="BD972" s="16">
        <f t="shared" si="169"/>
        <v>2.5</v>
      </c>
      <c r="BE972" s="16">
        <f t="shared" si="170"/>
        <v>1298.84375</v>
      </c>
      <c r="BG972" s="16">
        <f t="shared" si="171"/>
        <v>600</v>
      </c>
      <c r="BH972" s="16">
        <f t="shared" si="172"/>
        <v>320</v>
      </c>
      <c r="BI972" s="16">
        <f t="shared" si="173"/>
        <v>4</v>
      </c>
    </row>
    <row r="973" spans="1:61" x14ac:dyDescent="0.35">
      <c r="A973">
        <v>972</v>
      </c>
      <c r="B973" t="s">
        <v>360</v>
      </c>
      <c r="C973" t="s">
        <v>7919</v>
      </c>
      <c r="D973" s="15" t="s">
        <v>1836</v>
      </c>
      <c r="E973" s="12" t="s">
        <v>98</v>
      </c>
      <c r="G973" s="12" t="s">
        <v>1764</v>
      </c>
      <c r="H973" s="12" t="s">
        <v>589</v>
      </c>
      <c r="I973" s="12" t="s">
        <v>1454</v>
      </c>
      <c r="J973" s="12" t="s">
        <v>2403</v>
      </c>
      <c r="K973" s="12" t="s">
        <v>1765</v>
      </c>
      <c r="N973" s="16" t="s">
        <v>206</v>
      </c>
      <c r="O973" s="16" t="s">
        <v>1766</v>
      </c>
      <c r="P973" s="12" t="s">
        <v>482</v>
      </c>
      <c r="Q973" s="16">
        <v>2023</v>
      </c>
      <c r="R973" s="16">
        <v>0.5</v>
      </c>
      <c r="V973" s="12" t="s">
        <v>204</v>
      </c>
      <c r="W973" s="12" t="s">
        <v>204</v>
      </c>
      <c r="Z973" s="16">
        <v>0.5</v>
      </c>
      <c r="AA973" s="16">
        <v>60</v>
      </c>
      <c r="AB973" s="16" t="s">
        <v>2191</v>
      </c>
      <c r="AD973" s="16">
        <f t="shared" si="174"/>
        <v>21000</v>
      </c>
      <c r="AE973" s="16">
        <v>175</v>
      </c>
      <c r="AF973" s="16">
        <f t="shared" si="175"/>
        <v>65625</v>
      </c>
      <c r="AG973" s="16">
        <f t="shared" si="176"/>
        <v>50</v>
      </c>
      <c r="AH973" s="12">
        <v>0</v>
      </c>
      <c r="AI973" s="16">
        <f t="shared" si="177"/>
        <v>3.5</v>
      </c>
      <c r="AJ973" s="16">
        <f t="shared" si="178"/>
        <v>12075</v>
      </c>
      <c r="AK973" s="16">
        <f t="shared" si="167"/>
        <v>250</v>
      </c>
      <c r="AL973" s="16">
        <f t="shared" si="179"/>
        <v>2500</v>
      </c>
      <c r="AM973" s="16">
        <f t="shared" si="168"/>
        <v>47500</v>
      </c>
      <c r="AN973" s="16">
        <v>207815</v>
      </c>
      <c r="AO973" s="12" t="s">
        <v>1486</v>
      </c>
      <c r="AP973" s="16">
        <v>0.5</v>
      </c>
      <c r="AQ973" s="16" t="s">
        <v>204</v>
      </c>
      <c r="BC973" s="16">
        <v>0.5</v>
      </c>
      <c r="BD973" s="16">
        <f t="shared" si="169"/>
        <v>2.5</v>
      </c>
      <c r="BE973" s="16">
        <f t="shared" si="170"/>
        <v>1298.84375</v>
      </c>
      <c r="BG973" s="16">
        <f t="shared" si="171"/>
        <v>600</v>
      </c>
      <c r="BH973" s="16">
        <f t="shared" si="172"/>
        <v>320</v>
      </c>
      <c r="BI973" s="16">
        <f t="shared" si="173"/>
        <v>4</v>
      </c>
    </row>
    <row r="974" spans="1:61" x14ac:dyDescent="0.35">
      <c r="A974">
        <v>973</v>
      </c>
      <c r="B974" t="s">
        <v>360</v>
      </c>
      <c r="C974" t="s">
        <v>7920</v>
      </c>
      <c r="D974" s="15" t="s">
        <v>1837</v>
      </c>
      <c r="E974" s="12" t="s">
        <v>98</v>
      </c>
      <c r="G974" s="12" t="s">
        <v>1764</v>
      </c>
      <c r="H974" s="12" t="s">
        <v>589</v>
      </c>
      <c r="I974" s="12" t="s">
        <v>1454</v>
      </c>
      <c r="J974" s="12" t="s">
        <v>2403</v>
      </c>
      <c r="K974" s="12" t="s">
        <v>1765</v>
      </c>
      <c r="N974" s="16" t="s">
        <v>206</v>
      </c>
      <c r="O974" s="16" t="s">
        <v>1766</v>
      </c>
      <c r="P974" s="12" t="s">
        <v>482</v>
      </c>
      <c r="Q974" s="16">
        <v>2023</v>
      </c>
      <c r="R974" s="16">
        <v>0.61</v>
      </c>
      <c r="V974" s="12" t="s">
        <v>204</v>
      </c>
      <c r="W974" s="12" t="s">
        <v>204</v>
      </c>
      <c r="Z974" s="16">
        <v>0.61</v>
      </c>
      <c r="AA974" s="16">
        <v>80</v>
      </c>
      <c r="AB974" s="16" t="s">
        <v>2118</v>
      </c>
      <c r="AD974" s="16">
        <f t="shared" si="174"/>
        <v>28000</v>
      </c>
      <c r="AE974" s="16">
        <v>200</v>
      </c>
      <c r="AF974" s="16">
        <f t="shared" si="175"/>
        <v>75000</v>
      </c>
      <c r="AG974" s="16">
        <f t="shared" si="176"/>
        <v>61</v>
      </c>
      <c r="AH974" s="12">
        <v>0</v>
      </c>
      <c r="AI974" s="16">
        <f t="shared" si="177"/>
        <v>4.2699999999999996</v>
      </c>
      <c r="AJ974" s="16">
        <f t="shared" si="178"/>
        <v>14731.499999999998</v>
      </c>
      <c r="AK974" s="16">
        <f t="shared" si="167"/>
        <v>305</v>
      </c>
      <c r="AL974" s="16">
        <f t="shared" si="179"/>
        <v>3050</v>
      </c>
      <c r="AM974" s="16">
        <f t="shared" si="168"/>
        <v>57950</v>
      </c>
      <c r="AN974" s="16">
        <v>253534.3</v>
      </c>
      <c r="AO974" s="12" t="s">
        <v>1486</v>
      </c>
      <c r="AP974" s="16">
        <v>0.61</v>
      </c>
      <c r="AQ974" s="16" t="s">
        <v>204</v>
      </c>
      <c r="BC974" s="16">
        <v>0.61</v>
      </c>
      <c r="BD974" s="16">
        <f t="shared" si="169"/>
        <v>3.05</v>
      </c>
      <c r="BE974" s="16">
        <f t="shared" si="170"/>
        <v>1584.589375</v>
      </c>
      <c r="BG974" s="16">
        <f t="shared" si="171"/>
        <v>732</v>
      </c>
      <c r="BH974" s="16">
        <f t="shared" si="172"/>
        <v>390.4</v>
      </c>
      <c r="BI974" s="16">
        <f t="shared" si="173"/>
        <v>4.88</v>
      </c>
    </row>
    <row r="975" spans="1:61" x14ac:dyDescent="0.35">
      <c r="A975">
        <v>974</v>
      </c>
      <c r="B975" t="s">
        <v>360</v>
      </c>
      <c r="C975" t="s">
        <v>7921</v>
      </c>
      <c r="D975" s="15" t="s">
        <v>1838</v>
      </c>
      <c r="E975" s="12" t="s">
        <v>98</v>
      </c>
      <c r="G975" s="12" t="s">
        <v>1764</v>
      </c>
      <c r="H975" s="12" t="s">
        <v>589</v>
      </c>
      <c r="I975" s="12" t="s">
        <v>1454</v>
      </c>
      <c r="J975" s="12" t="s">
        <v>2403</v>
      </c>
      <c r="K975" s="12" t="s">
        <v>1765</v>
      </c>
      <c r="N975" s="16" t="s">
        <v>206</v>
      </c>
      <c r="O975" s="16" t="s">
        <v>1769</v>
      </c>
      <c r="P975" s="12" t="s">
        <v>482</v>
      </c>
      <c r="Q975" s="16">
        <v>2023</v>
      </c>
      <c r="R975" s="16">
        <v>1</v>
      </c>
      <c r="V975" s="12" t="s">
        <v>204</v>
      </c>
      <c r="W975" s="12" t="s">
        <v>204</v>
      </c>
      <c r="Z975" s="16">
        <v>1</v>
      </c>
      <c r="AA975" s="16">
        <v>140</v>
      </c>
      <c r="AB975" s="16" t="s">
        <v>2183</v>
      </c>
      <c r="AD975" s="16">
        <f t="shared" si="174"/>
        <v>49000</v>
      </c>
      <c r="AE975" s="16">
        <v>350</v>
      </c>
      <c r="AF975" s="16">
        <f t="shared" si="175"/>
        <v>131250</v>
      </c>
      <c r="AG975" s="16">
        <f t="shared" si="176"/>
        <v>100</v>
      </c>
      <c r="AH975" s="12">
        <v>0</v>
      </c>
      <c r="AI975" s="16">
        <f t="shared" si="177"/>
        <v>7</v>
      </c>
      <c r="AJ975" s="16">
        <f t="shared" si="178"/>
        <v>24150</v>
      </c>
      <c r="AK975" s="16">
        <f t="shared" si="167"/>
        <v>500</v>
      </c>
      <c r="AL975" s="16">
        <f t="shared" si="179"/>
        <v>5000</v>
      </c>
      <c r="AM975" s="16">
        <f t="shared" si="168"/>
        <v>95000</v>
      </c>
      <c r="AN975" s="16">
        <v>415630</v>
      </c>
      <c r="AO975" s="12" t="s">
        <v>1486</v>
      </c>
      <c r="AP975" s="16">
        <v>1</v>
      </c>
      <c r="AQ975" s="16" t="s">
        <v>204</v>
      </c>
      <c r="BC975" s="16">
        <v>1</v>
      </c>
      <c r="BD975" s="16">
        <f t="shared" si="169"/>
        <v>5</v>
      </c>
      <c r="BE975" s="16">
        <f t="shared" si="170"/>
        <v>2597.6875</v>
      </c>
      <c r="BG975" s="16">
        <f t="shared" si="171"/>
        <v>1200</v>
      </c>
      <c r="BH975" s="16">
        <f t="shared" si="172"/>
        <v>640</v>
      </c>
      <c r="BI975" s="16">
        <f t="shared" si="173"/>
        <v>8</v>
      </c>
    </row>
    <row r="976" spans="1:61" x14ac:dyDescent="0.35">
      <c r="A976">
        <v>975</v>
      </c>
      <c r="B976" t="s">
        <v>360</v>
      </c>
      <c r="C976" t="s">
        <v>7922</v>
      </c>
      <c r="D976" s="15" t="s">
        <v>1839</v>
      </c>
      <c r="E976" s="12" t="s">
        <v>93</v>
      </c>
      <c r="G976" s="12" t="s">
        <v>1764</v>
      </c>
      <c r="H976" s="12" t="s">
        <v>589</v>
      </c>
      <c r="I976" s="12" t="s">
        <v>1454</v>
      </c>
      <c r="J976" s="12" t="s">
        <v>2403</v>
      </c>
      <c r="K976" s="12" t="s">
        <v>1765</v>
      </c>
      <c r="N976" s="16" t="s">
        <v>206</v>
      </c>
      <c r="O976" s="16" t="s">
        <v>1769</v>
      </c>
      <c r="P976" s="12" t="s">
        <v>482</v>
      </c>
      <c r="Q976" s="16">
        <v>2023</v>
      </c>
      <c r="R976" s="16">
        <v>0.3</v>
      </c>
      <c r="V976" s="12" t="s">
        <v>204</v>
      </c>
      <c r="W976" s="12" t="s">
        <v>204</v>
      </c>
      <c r="Z976" s="16">
        <v>0.3</v>
      </c>
      <c r="AA976" s="16">
        <v>40</v>
      </c>
      <c r="AB976" s="16" t="s">
        <v>2183</v>
      </c>
      <c r="AD976" s="16">
        <f t="shared" si="174"/>
        <v>14000</v>
      </c>
      <c r="AE976" s="16">
        <v>100</v>
      </c>
      <c r="AF976" s="16">
        <f t="shared" si="175"/>
        <v>37500</v>
      </c>
      <c r="AG976" s="16">
        <f t="shared" si="176"/>
        <v>30</v>
      </c>
      <c r="AH976" s="12">
        <v>0</v>
      </c>
      <c r="AI976" s="16">
        <f t="shared" si="177"/>
        <v>2.1</v>
      </c>
      <c r="AJ976" s="16">
        <f t="shared" si="178"/>
        <v>7245</v>
      </c>
      <c r="AK976" s="16">
        <f t="shared" si="167"/>
        <v>150</v>
      </c>
      <c r="AL976" s="16">
        <f t="shared" si="179"/>
        <v>1500</v>
      </c>
      <c r="AM976" s="16">
        <f t="shared" si="168"/>
        <v>28500</v>
      </c>
      <c r="AN976" s="16">
        <v>124689</v>
      </c>
      <c r="AO976" s="12" t="s">
        <v>1486</v>
      </c>
      <c r="AP976" s="16">
        <v>0.3</v>
      </c>
      <c r="AQ976" s="16" t="s">
        <v>204</v>
      </c>
      <c r="BC976" s="16">
        <v>0.3</v>
      </c>
      <c r="BD976" s="16">
        <f t="shared" si="169"/>
        <v>1.5</v>
      </c>
      <c r="BE976" s="16">
        <f t="shared" si="170"/>
        <v>779.30624999999998</v>
      </c>
      <c r="BG976" s="16">
        <f t="shared" si="171"/>
        <v>360</v>
      </c>
      <c r="BH976" s="16">
        <f t="shared" si="172"/>
        <v>192</v>
      </c>
      <c r="BI976" s="16">
        <f t="shared" si="173"/>
        <v>2.4</v>
      </c>
    </row>
    <row r="977" spans="1:61" x14ac:dyDescent="0.35">
      <c r="A977">
        <v>976</v>
      </c>
      <c r="B977" t="s">
        <v>360</v>
      </c>
      <c r="C977" t="s">
        <v>7923</v>
      </c>
      <c r="D977" s="15" t="s">
        <v>1840</v>
      </c>
      <c r="E977" s="12" t="s">
        <v>98</v>
      </c>
      <c r="G977" s="12" t="s">
        <v>1764</v>
      </c>
      <c r="H977" s="12" t="s">
        <v>589</v>
      </c>
      <c r="I977" s="12" t="s">
        <v>1454</v>
      </c>
      <c r="J977" s="12" t="s">
        <v>2403</v>
      </c>
      <c r="K977" s="12" t="s">
        <v>1765</v>
      </c>
      <c r="N977" s="16" t="s">
        <v>206</v>
      </c>
      <c r="O977" s="16" t="s">
        <v>1769</v>
      </c>
      <c r="P977" s="12" t="s">
        <v>482</v>
      </c>
      <c r="Q977" s="16">
        <v>2023</v>
      </c>
      <c r="R977" s="16">
        <v>1.2</v>
      </c>
      <c r="V977" s="12" t="s">
        <v>204</v>
      </c>
      <c r="W977" s="12" t="s">
        <v>204</v>
      </c>
      <c r="Z977" s="16">
        <v>1.2</v>
      </c>
      <c r="AA977" s="16">
        <v>160</v>
      </c>
      <c r="AB977" s="16" t="s">
        <v>2183</v>
      </c>
      <c r="AD977" s="16">
        <f t="shared" si="174"/>
        <v>56000</v>
      </c>
      <c r="AE977" s="16">
        <v>450</v>
      </c>
      <c r="AF977" s="16">
        <f t="shared" si="175"/>
        <v>168750</v>
      </c>
      <c r="AG977" s="16">
        <f t="shared" si="176"/>
        <v>120</v>
      </c>
      <c r="AH977" s="12">
        <v>0</v>
      </c>
      <c r="AI977" s="16">
        <f t="shared" si="177"/>
        <v>8.4</v>
      </c>
      <c r="AJ977" s="16">
        <f t="shared" si="178"/>
        <v>28980</v>
      </c>
      <c r="AK977" s="16">
        <f t="shared" si="167"/>
        <v>600</v>
      </c>
      <c r="AL977" s="16">
        <f t="shared" si="179"/>
        <v>6000</v>
      </c>
      <c r="AM977" s="16">
        <f t="shared" si="168"/>
        <v>114000</v>
      </c>
      <c r="AN977" s="16">
        <v>498756</v>
      </c>
      <c r="AO977" s="12" t="s">
        <v>1486</v>
      </c>
      <c r="AP977" s="16">
        <v>1.2</v>
      </c>
      <c r="AQ977" s="16" t="s">
        <v>204</v>
      </c>
      <c r="BC977" s="16">
        <v>1.2</v>
      </c>
      <c r="BD977" s="16">
        <f t="shared" si="169"/>
        <v>6</v>
      </c>
      <c r="BE977" s="16">
        <f t="shared" si="170"/>
        <v>3117.2249999999999</v>
      </c>
      <c r="BG977" s="16">
        <f t="shared" si="171"/>
        <v>1440</v>
      </c>
      <c r="BH977" s="16">
        <f t="shared" si="172"/>
        <v>768</v>
      </c>
      <c r="BI977" s="16">
        <f t="shared" si="173"/>
        <v>9.6</v>
      </c>
    </row>
    <row r="978" spans="1:61" x14ac:dyDescent="0.35">
      <c r="A978">
        <v>977</v>
      </c>
      <c r="B978" t="s">
        <v>360</v>
      </c>
      <c r="C978" t="s">
        <v>7924</v>
      </c>
      <c r="D978" s="15" t="s">
        <v>1841</v>
      </c>
      <c r="E978" s="12" t="s">
        <v>98</v>
      </c>
      <c r="G978" s="12" t="s">
        <v>1764</v>
      </c>
      <c r="H978" s="12" t="s">
        <v>589</v>
      </c>
      <c r="I978" s="12" t="s">
        <v>1454</v>
      </c>
      <c r="J978" s="12" t="s">
        <v>2403</v>
      </c>
      <c r="K978" s="12" t="s">
        <v>1765</v>
      </c>
      <c r="N978" s="16" t="s">
        <v>206</v>
      </c>
      <c r="O978" s="16" t="s">
        <v>1769</v>
      </c>
      <c r="P978" s="12" t="s">
        <v>482</v>
      </c>
      <c r="Q978" s="16">
        <v>2023</v>
      </c>
      <c r="R978" s="16">
        <v>0.5</v>
      </c>
      <c r="V978" s="12" t="s">
        <v>204</v>
      </c>
      <c r="W978" s="12" t="s">
        <v>204</v>
      </c>
      <c r="Z978" s="16">
        <v>0.5</v>
      </c>
      <c r="AA978" s="16">
        <v>65</v>
      </c>
      <c r="AB978" s="16" t="s">
        <v>2183</v>
      </c>
      <c r="AD978" s="16">
        <f t="shared" si="174"/>
        <v>22750</v>
      </c>
      <c r="AE978" s="16">
        <v>175</v>
      </c>
      <c r="AF978" s="16">
        <f t="shared" si="175"/>
        <v>65625</v>
      </c>
      <c r="AG978" s="16">
        <f t="shared" si="176"/>
        <v>50</v>
      </c>
      <c r="AH978" s="12">
        <v>0</v>
      </c>
      <c r="AI978" s="16">
        <f t="shared" si="177"/>
        <v>3.5</v>
      </c>
      <c r="AJ978" s="16">
        <f t="shared" si="178"/>
        <v>12075</v>
      </c>
      <c r="AK978" s="16">
        <f t="shared" si="167"/>
        <v>250</v>
      </c>
      <c r="AL978" s="16">
        <f t="shared" si="179"/>
        <v>2500</v>
      </c>
      <c r="AM978" s="16">
        <f t="shared" si="168"/>
        <v>47500</v>
      </c>
      <c r="AN978" s="16">
        <v>207815</v>
      </c>
      <c r="AO978" s="12" t="s">
        <v>1486</v>
      </c>
      <c r="AP978" s="16">
        <v>0.5</v>
      </c>
      <c r="AQ978" s="16" t="s">
        <v>204</v>
      </c>
      <c r="BC978" s="16">
        <v>0.5</v>
      </c>
      <c r="BD978" s="16">
        <f t="shared" si="169"/>
        <v>2.5</v>
      </c>
      <c r="BE978" s="16">
        <f t="shared" si="170"/>
        <v>1298.84375</v>
      </c>
      <c r="BG978" s="16">
        <f t="shared" si="171"/>
        <v>600</v>
      </c>
      <c r="BH978" s="16">
        <f t="shared" si="172"/>
        <v>320</v>
      </c>
      <c r="BI978" s="16">
        <f t="shared" si="173"/>
        <v>4</v>
      </c>
    </row>
    <row r="979" spans="1:61" x14ac:dyDescent="0.35">
      <c r="A979">
        <v>978</v>
      </c>
      <c r="B979" t="s">
        <v>360</v>
      </c>
      <c r="C979" t="s">
        <v>7804</v>
      </c>
      <c r="D979" s="15" t="s">
        <v>1842</v>
      </c>
      <c r="E979" s="12" t="s">
        <v>98</v>
      </c>
      <c r="G979" s="12" t="s">
        <v>1764</v>
      </c>
      <c r="H979" s="12" t="s">
        <v>589</v>
      </c>
      <c r="I979" s="12" t="s">
        <v>1454</v>
      </c>
      <c r="J979" s="12" t="s">
        <v>2403</v>
      </c>
      <c r="K979" s="12" t="s">
        <v>1765</v>
      </c>
      <c r="N979" s="16" t="s">
        <v>206</v>
      </c>
      <c r="O979" s="16" t="s">
        <v>1769</v>
      </c>
      <c r="P979" s="12" t="s">
        <v>482</v>
      </c>
      <c r="Q979" s="16">
        <v>2023</v>
      </c>
      <c r="R979" s="16">
        <v>0.86</v>
      </c>
      <c r="V979" s="12" t="s">
        <v>204</v>
      </c>
      <c r="W979" s="12" t="s">
        <v>204</v>
      </c>
      <c r="Z979" s="16">
        <v>0.86</v>
      </c>
      <c r="AA979" s="16">
        <v>120</v>
      </c>
      <c r="AB979" s="16" t="s">
        <v>2183</v>
      </c>
      <c r="AD979" s="16">
        <f t="shared" si="174"/>
        <v>42000</v>
      </c>
      <c r="AE979" s="16">
        <v>300</v>
      </c>
      <c r="AF979" s="16">
        <f t="shared" si="175"/>
        <v>112500</v>
      </c>
      <c r="AG979" s="16">
        <f t="shared" si="176"/>
        <v>86</v>
      </c>
      <c r="AH979" s="12">
        <v>0</v>
      </c>
      <c r="AI979" s="16">
        <f t="shared" si="177"/>
        <v>6.02</v>
      </c>
      <c r="AJ979" s="16">
        <f t="shared" si="178"/>
        <v>20769</v>
      </c>
      <c r="AK979" s="16">
        <f t="shared" si="167"/>
        <v>430</v>
      </c>
      <c r="AL979" s="16">
        <f t="shared" si="179"/>
        <v>4300</v>
      </c>
      <c r="AM979" s="16">
        <f t="shared" si="168"/>
        <v>81700</v>
      </c>
      <c r="AN979" s="16">
        <v>357441.8</v>
      </c>
      <c r="AO979" s="12" t="s">
        <v>1486</v>
      </c>
      <c r="AP979" s="16">
        <v>0.86</v>
      </c>
      <c r="AQ979" s="16" t="s">
        <v>204</v>
      </c>
      <c r="BC979" s="16">
        <v>0.86</v>
      </c>
      <c r="BD979" s="16">
        <f t="shared" si="169"/>
        <v>4.3</v>
      </c>
      <c r="BE979" s="16">
        <f t="shared" si="170"/>
        <v>2234.01125</v>
      </c>
      <c r="BG979" s="16">
        <f t="shared" si="171"/>
        <v>1032</v>
      </c>
      <c r="BH979" s="16">
        <f t="shared" si="172"/>
        <v>550.4</v>
      </c>
      <c r="BI979" s="16">
        <f t="shared" si="173"/>
        <v>6.88</v>
      </c>
    </row>
    <row r="980" spans="1:61" x14ac:dyDescent="0.35">
      <c r="A980">
        <v>979</v>
      </c>
      <c r="B980" t="s">
        <v>360</v>
      </c>
      <c r="C980" t="s">
        <v>7805</v>
      </c>
      <c r="D980" s="15" t="s">
        <v>1843</v>
      </c>
      <c r="E980" s="12" t="s">
        <v>98</v>
      </c>
      <c r="G980" s="12" t="s">
        <v>1764</v>
      </c>
      <c r="H980" s="12" t="s">
        <v>589</v>
      </c>
      <c r="I980" s="12" t="s">
        <v>1454</v>
      </c>
      <c r="J980" s="12" t="s">
        <v>2403</v>
      </c>
      <c r="K980" s="12" t="s">
        <v>1765</v>
      </c>
      <c r="N980" s="16" t="s">
        <v>205</v>
      </c>
      <c r="O980" s="16" t="s">
        <v>1769</v>
      </c>
      <c r="P980" s="12" t="s">
        <v>482</v>
      </c>
      <c r="Q980" s="16">
        <v>2023</v>
      </c>
      <c r="R980" s="16">
        <v>1.1000000000000001</v>
      </c>
      <c r="V980" s="12" t="s">
        <v>204</v>
      </c>
      <c r="W980" s="12" t="s">
        <v>204</v>
      </c>
      <c r="Z980" s="16">
        <v>1.1000000000000001</v>
      </c>
      <c r="AA980" s="16">
        <v>150</v>
      </c>
      <c r="AB980" s="16" t="s">
        <v>2183</v>
      </c>
      <c r="AD980" s="16">
        <f t="shared" si="174"/>
        <v>52500</v>
      </c>
      <c r="AE980" s="16">
        <v>400</v>
      </c>
      <c r="AF980" s="16">
        <f t="shared" si="175"/>
        <v>150000</v>
      </c>
      <c r="AG980" s="16">
        <f t="shared" si="176"/>
        <v>110.00000000000001</v>
      </c>
      <c r="AH980" s="12">
        <v>0</v>
      </c>
      <c r="AI980" s="16">
        <f t="shared" si="177"/>
        <v>7.7000000000000011</v>
      </c>
      <c r="AJ980" s="16">
        <f t="shared" si="178"/>
        <v>26565.000000000004</v>
      </c>
      <c r="AK980" s="16">
        <f t="shared" si="167"/>
        <v>550</v>
      </c>
      <c r="AL980" s="16">
        <f t="shared" si="179"/>
        <v>5500</v>
      </c>
      <c r="AM980" s="16">
        <f t="shared" si="168"/>
        <v>104500.00000000001</v>
      </c>
      <c r="AN980" s="16">
        <v>457193.00000000006</v>
      </c>
      <c r="AO980" s="12" t="s">
        <v>1486</v>
      </c>
      <c r="AP980" s="16">
        <v>1.1000000000000001</v>
      </c>
      <c r="AQ980" s="16" t="s">
        <v>204</v>
      </c>
      <c r="BC980" s="16">
        <v>1.1000000000000001</v>
      </c>
      <c r="BD980" s="16">
        <f t="shared" si="169"/>
        <v>5.5</v>
      </c>
      <c r="BE980" s="16">
        <f t="shared" si="170"/>
        <v>2857.4562500000002</v>
      </c>
      <c r="BG980" s="16">
        <f t="shared" si="171"/>
        <v>1320</v>
      </c>
      <c r="BH980" s="16">
        <f t="shared" si="172"/>
        <v>704</v>
      </c>
      <c r="BI980" s="16">
        <f t="shared" si="173"/>
        <v>8.8000000000000007</v>
      </c>
    </row>
    <row r="981" spans="1:61" x14ac:dyDescent="0.35">
      <c r="A981">
        <v>980</v>
      </c>
      <c r="B981" t="s">
        <v>360</v>
      </c>
      <c r="C981" t="s">
        <v>7806</v>
      </c>
      <c r="D981" s="15" t="s">
        <v>1844</v>
      </c>
      <c r="E981" s="12" t="s">
        <v>93</v>
      </c>
      <c r="G981" s="12" t="s">
        <v>1764</v>
      </c>
      <c r="H981" s="12" t="s">
        <v>589</v>
      </c>
      <c r="I981" s="12" t="s">
        <v>1454</v>
      </c>
      <c r="J981" s="12" t="s">
        <v>2403</v>
      </c>
      <c r="K981" s="12" t="s">
        <v>1765</v>
      </c>
      <c r="N981" s="16" t="s">
        <v>206</v>
      </c>
      <c r="O981" s="16" t="s">
        <v>1769</v>
      </c>
      <c r="P981" s="12" t="s">
        <v>482</v>
      </c>
      <c r="Q981" s="16">
        <v>2023</v>
      </c>
      <c r="R981" s="16">
        <v>0.3</v>
      </c>
      <c r="V981" s="12" t="s">
        <v>204</v>
      </c>
      <c r="W981" s="12" t="s">
        <v>204</v>
      </c>
      <c r="Z981" s="16">
        <v>0.3</v>
      </c>
      <c r="AA981" s="16">
        <v>40</v>
      </c>
      <c r="AB981" s="16" t="s">
        <v>2183</v>
      </c>
      <c r="AD981" s="16">
        <f t="shared" si="174"/>
        <v>14000</v>
      </c>
      <c r="AE981" s="16">
        <v>100</v>
      </c>
      <c r="AF981" s="16">
        <f t="shared" si="175"/>
        <v>37500</v>
      </c>
      <c r="AG981" s="16">
        <f t="shared" si="176"/>
        <v>30</v>
      </c>
      <c r="AH981" s="12">
        <v>0</v>
      </c>
      <c r="AI981" s="16">
        <f t="shared" si="177"/>
        <v>2.1</v>
      </c>
      <c r="AJ981" s="16">
        <f t="shared" si="178"/>
        <v>7245</v>
      </c>
      <c r="AK981" s="16">
        <f t="shared" si="167"/>
        <v>150</v>
      </c>
      <c r="AL981" s="16">
        <f t="shared" si="179"/>
        <v>1500</v>
      </c>
      <c r="AM981" s="16">
        <f t="shared" si="168"/>
        <v>28500</v>
      </c>
      <c r="AN981" s="16">
        <v>124689</v>
      </c>
      <c r="AO981" s="12" t="s">
        <v>1486</v>
      </c>
      <c r="AP981" s="16">
        <v>0.3</v>
      </c>
      <c r="AQ981" s="16" t="s">
        <v>204</v>
      </c>
      <c r="BC981" s="16">
        <v>0.3</v>
      </c>
      <c r="BD981" s="16">
        <f t="shared" si="169"/>
        <v>1.5</v>
      </c>
      <c r="BE981" s="16">
        <f t="shared" si="170"/>
        <v>779.30624999999998</v>
      </c>
      <c r="BG981" s="16">
        <f t="shared" si="171"/>
        <v>360</v>
      </c>
      <c r="BH981" s="16">
        <f t="shared" si="172"/>
        <v>192</v>
      </c>
      <c r="BI981" s="16">
        <f t="shared" si="173"/>
        <v>2.4</v>
      </c>
    </row>
    <row r="982" spans="1:61" x14ac:dyDescent="0.35">
      <c r="A982">
        <v>981</v>
      </c>
      <c r="B982" t="s">
        <v>360</v>
      </c>
      <c r="C982" t="s">
        <v>7807</v>
      </c>
      <c r="D982" s="15" t="s">
        <v>1845</v>
      </c>
      <c r="E982" s="12" t="s">
        <v>98</v>
      </c>
      <c r="G982" s="12" t="s">
        <v>1764</v>
      </c>
      <c r="H982" s="12" t="s">
        <v>589</v>
      </c>
      <c r="I982" s="12" t="s">
        <v>1454</v>
      </c>
      <c r="J982" s="12" t="s">
        <v>2403</v>
      </c>
      <c r="K982" s="12" t="s">
        <v>1765</v>
      </c>
      <c r="N982" s="16" t="s">
        <v>205</v>
      </c>
      <c r="O982" s="16" t="s">
        <v>1769</v>
      </c>
      <c r="P982" s="12" t="s">
        <v>482</v>
      </c>
      <c r="Q982" s="16">
        <v>2023</v>
      </c>
      <c r="R982" s="16">
        <v>1.45</v>
      </c>
      <c r="V982" s="12" t="s">
        <v>204</v>
      </c>
      <c r="W982" s="12" t="s">
        <v>204</v>
      </c>
      <c r="Z982" s="16">
        <v>1.45</v>
      </c>
      <c r="AA982" s="16">
        <v>180</v>
      </c>
      <c r="AB982" s="16" t="s">
        <v>2183</v>
      </c>
      <c r="AD982" s="16">
        <f t="shared" si="174"/>
        <v>63000</v>
      </c>
      <c r="AE982" s="16">
        <v>500</v>
      </c>
      <c r="AF982" s="16">
        <f t="shared" si="175"/>
        <v>187500</v>
      </c>
      <c r="AG982" s="16">
        <f t="shared" si="176"/>
        <v>145</v>
      </c>
      <c r="AH982" s="12">
        <v>0</v>
      </c>
      <c r="AI982" s="16">
        <f t="shared" si="177"/>
        <v>10.15</v>
      </c>
      <c r="AJ982" s="16">
        <f t="shared" si="178"/>
        <v>35017.5</v>
      </c>
      <c r="AK982" s="16">
        <f t="shared" si="167"/>
        <v>725</v>
      </c>
      <c r="AL982" s="16">
        <f t="shared" si="179"/>
        <v>7250</v>
      </c>
      <c r="AM982" s="16">
        <f t="shared" si="168"/>
        <v>137750</v>
      </c>
      <c r="AN982" s="16">
        <v>602663.5</v>
      </c>
      <c r="AO982" s="12" t="s">
        <v>1486</v>
      </c>
      <c r="AP982" s="16">
        <v>1.45</v>
      </c>
      <c r="AQ982" s="16" t="s">
        <v>204</v>
      </c>
      <c r="BC982" s="16">
        <v>1.45</v>
      </c>
      <c r="BD982" s="16">
        <f t="shared" si="169"/>
        <v>7.25</v>
      </c>
      <c r="BE982" s="16">
        <f t="shared" si="170"/>
        <v>3766.6468749999999</v>
      </c>
      <c r="BG982" s="16">
        <f t="shared" si="171"/>
        <v>1740</v>
      </c>
      <c r="BH982" s="16">
        <f t="shared" si="172"/>
        <v>928</v>
      </c>
      <c r="BI982" s="16">
        <f t="shared" si="173"/>
        <v>11.6</v>
      </c>
    </row>
    <row r="983" spans="1:61" x14ac:dyDescent="0.35">
      <c r="A983">
        <v>982</v>
      </c>
      <c r="B983" t="s">
        <v>360</v>
      </c>
      <c r="C983" t="s">
        <v>7808</v>
      </c>
      <c r="D983" s="15" t="s">
        <v>1846</v>
      </c>
      <c r="E983" s="12" t="s">
        <v>98</v>
      </c>
      <c r="G983" s="12" t="s">
        <v>1764</v>
      </c>
      <c r="H983" s="12" t="s">
        <v>589</v>
      </c>
      <c r="I983" s="12" t="s">
        <v>1454</v>
      </c>
      <c r="J983" s="12" t="s">
        <v>2403</v>
      </c>
      <c r="K983" s="12" t="s">
        <v>1765</v>
      </c>
      <c r="N983" s="16" t="s">
        <v>205</v>
      </c>
      <c r="O983" s="16" t="s">
        <v>1769</v>
      </c>
      <c r="P983" s="12" t="s">
        <v>482</v>
      </c>
      <c r="Q983" s="16">
        <v>2023</v>
      </c>
      <c r="R983" s="16">
        <v>0.76</v>
      </c>
      <c r="V983" s="12" t="s">
        <v>204</v>
      </c>
      <c r="W983" s="12" t="s">
        <v>204</v>
      </c>
      <c r="Z983" s="16">
        <v>0.76</v>
      </c>
      <c r="AA983" s="16">
        <v>100</v>
      </c>
      <c r="AB983" s="16" t="s">
        <v>2183</v>
      </c>
      <c r="AD983" s="16">
        <f t="shared" si="174"/>
        <v>35000</v>
      </c>
      <c r="AE983" s="16">
        <v>290</v>
      </c>
      <c r="AF983" s="16">
        <f t="shared" si="175"/>
        <v>108750</v>
      </c>
      <c r="AG983" s="16">
        <f t="shared" si="176"/>
        <v>76</v>
      </c>
      <c r="AH983" s="12">
        <v>0</v>
      </c>
      <c r="AI983" s="16">
        <f t="shared" si="177"/>
        <v>5.32</v>
      </c>
      <c r="AJ983" s="16">
        <f t="shared" si="178"/>
        <v>18354</v>
      </c>
      <c r="AK983" s="16">
        <f t="shared" si="167"/>
        <v>380</v>
      </c>
      <c r="AL983" s="16">
        <f t="shared" si="179"/>
        <v>3800</v>
      </c>
      <c r="AM983" s="16">
        <f t="shared" si="168"/>
        <v>72200</v>
      </c>
      <c r="AN983" s="16">
        <v>315878.8</v>
      </c>
      <c r="AO983" s="12" t="s">
        <v>1486</v>
      </c>
      <c r="AP983" s="16">
        <v>0.76</v>
      </c>
      <c r="AQ983" s="16" t="s">
        <v>204</v>
      </c>
      <c r="BC983" s="16">
        <v>0.76</v>
      </c>
      <c r="BD983" s="16">
        <f t="shared" si="169"/>
        <v>3.8</v>
      </c>
      <c r="BE983" s="16">
        <f t="shared" si="170"/>
        <v>1974.2424999999998</v>
      </c>
      <c r="BG983" s="16">
        <f t="shared" si="171"/>
        <v>912</v>
      </c>
      <c r="BH983" s="16">
        <f t="shared" si="172"/>
        <v>486.4</v>
      </c>
      <c r="BI983" s="16">
        <f t="shared" si="173"/>
        <v>6.08</v>
      </c>
    </row>
    <row r="984" spans="1:61" x14ac:dyDescent="0.35">
      <c r="A984">
        <v>983</v>
      </c>
      <c r="B984" t="s">
        <v>360</v>
      </c>
      <c r="C984" t="s">
        <v>7809</v>
      </c>
      <c r="D984" s="15" t="s">
        <v>1847</v>
      </c>
      <c r="E984" s="12" t="s">
        <v>98</v>
      </c>
      <c r="G984" s="12" t="s">
        <v>1764</v>
      </c>
      <c r="H984" s="12" t="s">
        <v>589</v>
      </c>
      <c r="I984" s="12" t="s">
        <v>1454</v>
      </c>
      <c r="J984" s="12" t="s">
        <v>2403</v>
      </c>
      <c r="K984" s="12" t="s">
        <v>1765</v>
      </c>
      <c r="N984" s="16" t="s">
        <v>206</v>
      </c>
      <c r="O984" s="16" t="s">
        <v>1769</v>
      </c>
      <c r="P984" s="12" t="s">
        <v>482</v>
      </c>
      <c r="Q984" s="16">
        <v>2023</v>
      </c>
      <c r="R984" s="16">
        <v>0.92</v>
      </c>
      <c r="V984" s="12" t="s">
        <v>204</v>
      </c>
      <c r="W984" s="12" t="s">
        <v>204</v>
      </c>
      <c r="Z984" s="16">
        <v>0.92</v>
      </c>
      <c r="AA984" s="16">
        <v>110</v>
      </c>
      <c r="AB984" s="16" t="s">
        <v>2183</v>
      </c>
      <c r="AD984" s="16">
        <f t="shared" si="174"/>
        <v>38500</v>
      </c>
      <c r="AE984" s="16">
        <v>350</v>
      </c>
      <c r="AF984" s="16">
        <f t="shared" si="175"/>
        <v>131250</v>
      </c>
      <c r="AG984" s="16">
        <f t="shared" si="176"/>
        <v>92</v>
      </c>
      <c r="AH984" s="12">
        <v>0</v>
      </c>
      <c r="AI984" s="16">
        <f t="shared" si="177"/>
        <v>6.44</v>
      </c>
      <c r="AJ984" s="16">
        <f t="shared" si="178"/>
        <v>22218</v>
      </c>
      <c r="AK984" s="16">
        <f t="shared" si="167"/>
        <v>460</v>
      </c>
      <c r="AL984" s="16">
        <f t="shared" si="179"/>
        <v>4600</v>
      </c>
      <c r="AM984" s="16">
        <f t="shared" si="168"/>
        <v>87400</v>
      </c>
      <c r="AN984" s="16">
        <v>382379.60000000003</v>
      </c>
      <c r="AO984" s="12" t="s">
        <v>1486</v>
      </c>
      <c r="AP984" s="16">
        <v>0.92</v>
      </c>
      <c r="AQ984" s="16" t="s">
        <v>204</v>
      </c>
      <c r="BC984" s="16">
        <v>0.92</v>
      </c>
      <c r="BD984" s="16">
        <f t="shared" si="169"/>
        <v>4.6000000000000005</v>
      </c>
      <c r="BE984" s="16">
        <f t="shared" si="170"/>
        <v>2389.8725000000004</v>
      </c>
      <c r="BG984" s="16">
        <f t="shared" si="171"/>
        <v>1104</v>
      </c>
      <c r="BH984" s="16">
        <f t="shared" si="172"/>
        <v>588.80000000000007</v>
      </c>
      <c r="BI984" s="16">
        <f t="shared" si="173"/>
        <v>7.3600000000000012</v>
      </c>
    </row>
    <row r="985" spans="1:61" x14ac:dyDescent="0.35">
      <c r="A985">
        <v>984</v>
      </c>
      <c r="B985" t="s">
        <v>360</v>
      </c>
      <c r="C985" t="s">
        <v>7810</v>
      </c>
      <c r="D985" s="15" t="s">
        <v>1848</v>
      </c>
      <c r="E985" s="12" t="s">
        <v>98</v>
      </c>
      <c r="G985" s="12" t="s">
        <v>1764</v>
      </c>
      <c r="H985" s="12" t="s">
        <v>589</v>
      </c>
      <c r="I985" s="12" t="s">
        <v>1454</v>
      </c>
      <c r="J985" s="12" t="s">
        <v>2403</v>
      </c>
      <c r="K985" s="12" t="s">
        <v>1765</v>
      </c>
      <c r="N985" s="16" t="s">
        <v>206</v>
      </c>
      <c r="O985" s="16" t="s">
        <v>1769</v>
      </c>
      <c r="P985" s="12" t="s">
        <v>482</v>
      </c>
      <c r="Q985" s="16">
        <v>2023</v>
      </c>
      <c r="R985" s="16">
        <v>0.73</v>
      </c>
      <c r="V985" s="12" t="s">
        <v>204</v>
      </c>
      <c r="W985" s="12" t="s">
        <v>204</v>
      </c>
      <c r="Z985" s="16">
        <v>0.73</v>
      </c>
      <c r="AA985" s="16">
        <v>90</v>
      </c>
      <c r="AB985" s="16" t="s">
        <v>2183</v>
      </c>
      <c r="AD985" s="16">
        <f t="shared" si="174"/>
        <v>31500</v>
      </c>
      <c r="AE985" s="16">
        <v>300</v>
      </c>
      <c r="AF985" s="16">
        <f t="shared" si="175"/>
        <v>112500</v>
      </c>
      <c r="AG985" s="16">
        <f t="shared" si="176"/>
        <v>73</v>
      </c>
      <c r="AH985" s="12">
        <v>0</v>
      </c>
      <c r="AI985" s="16">
        <f t="shared" si="177"/>
        <v>5.1099999999999994</v>
      </c>
      <c r="AJ985" s="16">
        <f t="shared" si="178"/>
        <v>17629.499999999996</v>
      </c>
      <c r="AK985" s="16">
        <f t="shared" si="167"/>
        <v>365</v>
      </c>
      <c r="AL985" s="16">
        <f t="shared" si="179"/>
        <v>3650</v>
      </c>
      <c r="AM985" s="16">
        <f t="shared" si="168"/>
        <v>69350</v>
      </c>
      <c r="AN985" s="16">
        <v>303409.89999999997</v>
      </c>
      <c r="AO985" s="12" t="s">
        <v>1486</v>
      </c>
      <c r="AP985" s="16">
        <v>0.73</v>
      </c>
      <c r="AQ985" s="16" t="s">
        <v>204</v>
      </c>
      <c r="BC985" s="16">
        <v>0.73</v>
      </c>
      <c r="BD985" s="16">
        <f t="shared" si="169"/>
        <v>3.65</v>
      </c>
      <c r="BE985" s="16">
        <f t="shared" si="170"/>
        <v>1896.3118749999999</v>
      </c>
      <c r="BG985" s="16">
        <f t="shared" si="171"/>
        <v>876</v>
      </c>
      <c r="BH985" s="16">
        <f t="shared" si="172"/>
        <v>467.2</v>
      </c>
      <c r="BI985" s="16">
        <f t="shared" si="173"/>
        <v>5.84</v>
      </c>
    </row>
    <row r="986" spans="1:61" x14ac:dyDescent="0.35">
      <c r="A986">
        <v>985</v>
      </c>
      <c r="B986" t="s">
        <v>360</v>
      </c>
      <c r="C986" t="s">
        <v>7811</v>
      </c>
      <c r="D986" s="15" t="s">
        <v>1849</v>
      </c>
      <c r="E986" s="12" t="s">
        <v>98</v>
      </c>
      <c r="G986" s="12" t="s">
        <v>1764</v>
      </c>
      <c r="H986" s="12" t="s">
        <v>589</v>
      </c>
      <c r="I986" s="12" t="s">
        <v>1454</v>
      </c>
      <c r="J986" s="12" t="s">
        <v>2403</v>
      </c>
      <c r="K986" s="12" t="s">
        <v>1765</v>
      </c>
      <c r="N986" s="16" t="s">
        <v>206</v>
      </c>
      <c r="O986" s="16" t="s">
        <v>1769</v>
      </c>
      <c r="P986" s="12" t="s">
        <v>482</v>
      </c>
      <c r="Q986" s="16">
        <v>2023</v>
      </c>
      <c r="R986" s="16">
        <v>0.7</v>
      </c>
      <c r="V986" s="12" t="s">
        <v>204</v>
      </c>
      <c r="W986" s="12" t="s">
        <v>204</v>
      </c>
      <c r="Z986" s="16">
        <v>0.7</v>
      </c>
      <c r="AA986" s="16">
        <v>90</v>
      </c>
      <c r="AB986" s="16" t="s">
        <v>2183</v>
      </c>
      <c r="AD986" s="16">
        <f t="shared" si="174"/>
        <v>31500</v>
      </c>
      <c r="AE986" s="16">
        <v>300</v>
      </c>
      <c r="AF986" s="16">
        <f t="shared" si="175"/>
        <v>112500</v>
      </c>
      <c r="AG986" s="16">
        <f t="shared" si="176"/>
        <v>70</v>
      </c>
      <c r="AH986" s="12">
        <v>0</v>
      </c>
      <c r="AI986" s="16">
        <f t="shared" si="177"/>
        <v>4.8999999999999995</v>
      </c>
      <c r="AJ986" s="16">
        <f t="shared" si="178"/>
        <v>16904.999999999996</v>
      </c>
      <c r="AK986" s="16">
        <f t="shared" si="167"/>
        <v>350</v>
      </c>
      <c r="AL986" s="16">
        <f t="shared" si="179"/>
        <v>3500</v>
      </c>
      <c r="AM986" s="16">
        <f t="shared" si="168"/>
        <v>66500</v>
      </c>
      <c r="AN986" s="16">
        <v>290941</v>
      </c>
      <c r="AO986" s="12" t="s">
        <v>1486</v>
      </c>
      <c r="AP986" s="16">
        <v>0.7</v>
      </c>
      <c r="AQ986" s="16" t="s">
        <v>204</v>
      </c>
      <c r="BC986" s="16">
        <v>0.7</v>
      </c>
      <c r="BD986" s="16">
        <f t="shared" si="169"/>
        <v>3.5</v>
      </c>
      <c r="BE986" s="16">
        <f t="shared" si="170"/>
        <v>1818.3812499999999</v>
      </c>
      <c r="BG986" s="16">
        <f t="shared" si="171"/>
        <v>840</v>
      </c>
      <c r="BH986" s="16">
        <f t="shared" si="172"/>
        <v>448</v>
      </c>
      <c r="BI986" s="16">
        <f t="shared" si="173"/>
        <v>5.6</v>
      </c>
    </row>
    <row r="987" spans="1:61" x14ac:dyDescent="0.35">
      <c r="A987">
        <v>986</v>
      </c>
      <c r="B987" t="s">
        <v>360</v>
      </c>
      <c r="C987" t="s">
        <v>7812</v>
      </c>
      <c r="D987" s="15" t="s">
        <v>1850</v>
      </c>
      <c r="E987" s="12" t="s">
        <v>98</v>
      </c>
      <c r="G987" s="12" t="s">
        <v>1764</v>
      </c>
      <c r="H987" s="12" t="s">
        <v>589</v>
      </c>
      <c r="I987" s="12" t="s">
        <v>1454</v>
      </c>
      <c r="J987" s="12" t="s">
        <v>2403</v>
      </c>
      <c r="K987" s="12" t="s">
        <v>1765</v>
      </c>
      <c r="N987" s="16" t="s">
        <v>206</v>
      </c>
      <c r="O987" s="16" t="s">
        <v>1769</v>
      </c>
      <c r="P987" s="12" t="s">
        <v>482</v>
      </c>
      <c r="Q987" s="16">
        <v>2023</v>
      </c>
      <c r="R987" s="16">
        <v>0.7</v>
      </c>
      <c r="V987" s="12" t="s">
        <v>204</v>
      </c>
      <c r="W987" s="12" t="s">
        <v>204</v>
      </c>
      <c r="Z987" s="16">
        <v>0.7</v>
      </c>
      <c r="AA987" s="16">
        <v>85</v>
      </c>
      <c r="AB987" s="16" t="s">
        <v>2183</v>
      </c>
      <c r="AD987" s="16">
        <f t="shared" si="174"/>
        <v>29750</v>
      </c>
      <c r="AE987" s="16">
        <v>300</v>
      </c>
      <c r="AF987" s="16">
        <f t="shared" si="175"/>
        <v>112500</v>
      </c>
      <c r="AG987" s="16">
        <f t="shared" si="176"/>
        <v>70</v>
      </c>
      <c r="AH987" s="12">
        <v>0</v>
      </c>
      <c r="AI987" s="16">
        <f t="shared" si="177"/>
        <v>4.8999999999999995</v>
      </c>
      <c r="AJ987" s="16">
        <f t="shared" si="178"/>
        <v>16904.999999999996</v>
      </c>
      <c r="AK987" s="16">
        <f t="shared" si="167"/>
        <v>350</v>
      </c>
      <c r="AL987" s="16">
        <f t="shared" si="179"/>
        <v>3500</v>
      </c>
      <c r="AM987" s="16">
        <f t="shared" si="168"/>
        <v>66500</v>
      </c>
      <c r="AN987" s="16">
        <v>290941</v>
      </c>
      <c r="AO987" s="12" t="s">
        <v>1486</v>
      </c>
      <c r="AP987" s="16">
        <v>0.7</v>
      </c>
      <c r="AQ987" s="16" t="s">
        <v>204</v>
      </c>
      <c r="BC987" s="16">
        <v>0.7</v>
      </c>
      <c r="BD987" s="16">
        <f t="shared" si="169"/>
        <v>3.5</v>
      </c>
      <c r="BE987" s="16">
        <f t="shared" si="170"/>
        <v>1818.3812499999999</v>
      </c>
      <c r="BG987" s="16">
        <f t="shared" si="171"/>
        <v>840</v>
      </c>
      <c r="BH987" s="16">
        <f t="shared" si="172"/>
        <v>448</v>
      </c>
      <c r="BI987" s="16">
        <f t="shared" si="173"/>
        <v>5.6</v>
      </c>
    </row>
    <row r="988" spans="1:61" x14ac:dyDescent="0.35">
      <c r="A988">
        <v>987</v>
      </c>
      <c r="B988" t="s">
        <v>360</v>
      </c>
      <c r="C988" t="s">
        <v>7813</v>
      </c>
      <c r="D988" s="15" t="s">
        <v>1851</v>
      </c>
      <c r="E988" s="12" t="s">
        <v>93</v>
      </c>
      <c r="G988" s="12" t="s">
        <v>1764</v>
      </c>
      <c r="H988" s="12" t="s">
        <v>589</v>
      </c>
      <c r="I988" s="12" t="s">
        <v>1454</v>
      </c>
      <c r="J988" s="12" t="s">
        <v>2403</v>
      </c>
      <c r="K988" s="12" t="s">
        <v>1765</v>
      </c>
      <c r="N988" s="16" t="s">
        <v>206</v>
      </c>
      <c r="O988" s="16" t="s">
        <v>1769</v>
      </c>
      <c r="P988" s="12" t="s">
        <v>482</v>
      </c>
      <c r="Q988" s="16">
        <v>2023</v>
      </c>
      <c r="R988" s="16">
        <v>0.4</v>
      </c>
      <c r="V988" s="12" t="s">
        <v>204</v>
      </c>
      <c r="W988" s="12" t="s">
        <v>204</v>
      </c>
      <c r="Z988" s="16">
        <v>0.4</v>
      </c>
      <c r="AA988" s="16">
        <v>60</v>
      </c>
      <c r="AB988" s="16" t="s">
        <v>2183</v>
      </c>
      <c r="AD988" s="16">
        <f t="shared" si="174"/>
        <v>21000</v>
      </c>
      <c r="AE988" s="16">
        <v>150</v>
      </c>
      <c r="AF988" s="16">
        <f t="shared" si="175"/>
        <v>56250</v>
      </c>
      <c r="AG988" s="16">
        <f t="shared" si="176"/>
        <v>40</v>
      </c>
      <c r="AH988" s="12">
        <v>0</v>
      </c>
      <c r="AI988" s="16">
        <f t="shared" si="177"/>
        <v>2.8000000000000003</v>
      </c>
      <c r="AJ988" s="16">
        <f t="shared" si="178"/>
        <v>9660.0000000000018</v>
      </c>
      <c r="AK988" s="16">
        <f t="shared" si="167"/>
        <v>200</v>
      </c>
      <c r="AL988" s="16">
        <f t="shared" si="179"/>
        <v>2000</v>
      </c>
      <c r="AM988" s="16">
        <f t="shared" si="168"/>
        <v>38000</v>
      </c>
      <c r="AN988" s="16">
        <v>166252</v>
      </c>
      <c r="AO988" s="12" t="s">
        <v>1486</v>
      </c>
      <c r="AP988" s="16">
        <v>0.4</v>
      </c>
      <c r="AQ988" s="16" t="s">
        <v>204</v>
      </c>
      <c r="BC988" s="16">
        <v>0.4</v>
      </c>
      <c r="BD988" s="16">
        <f t="shared" si="169"/>
        <v>2</v>
      </c>
      <c r="BE988" s="16">
        <f t="shared" si="170"/>
        <v>1039.075</v>
      </c>
      <c r="BG988" s="16">
        <f t="shared" si="171"/>
        <v>480</v>
      </c>
      <c r="BH988" s="16">
        <f t="shared" si="172"/>
        <v>256</v>
      </c>
      <c r="BI988" s="16">
        <f t="shared" si="173"/>
        <v>3.2</v>
      </c>
    </row>
    <row r="989" spans="1:61" x14ac:dyDescent="0.35">
      <c r="A989">
        <v>988</v>
      </c>
      <c r="B989" t="s">
        <v>360</v>
      </c>
      <c r="C989" t="s">
        <v>7814</v>
      </c>
      <c r="D989" s="15" t="s">
        <v>1852</v>
      </c>
      <c r="E989" s="12" t="s">
        <v>98</v>
      </c>
      <c r="G989" s="12" t="s">
        <v>1764</v>
      </c>
      <c r="H989" s="12" t="s">
        <v>589</v>
      </c>
      <c r="I989" s="12" t="s">
        <v>1454</v>
      </c>
      <c r="J989" s="12" t="s">
        <v>2403</v>
      </c>
      <c r="K989" s="12" t="s">
        <v>1765</v>
      </c>
      <c r="N989" s="16" t="s">
        <v>206</v>
      </c>
      <c r="O989" s="16" t="s">
        <v>1769</v>
      </c>
      <c r="P989" s="12" t="s">
        <v>482</v>
      </c>
      <c r="Q989" s="16">
        <v>2023</v>
      </c>
      <c r="R989" s="16">
        <v>0.5</v>
      </c>
      <c r="V989" s="12" t="s">
        <v>204</v>
      </c>
      <c r="W989" s="12" t="s">
        <v>204</v>
      </c>
      <c r="Z989" s="16">
        <v>0.5</v>
      </c>
      <c r="AA989" s="16">
        <v>65</v>
      </c>
      <c r="AB989" s="16" t="s">
        <v>2183</v>
      </c>
      <c r="AD989" s="16">
        <f t="shared" si="174"/>
        <v>22750</v>
      </c>
      <c r="AE989" s="16">
        <v>250</v>
      </c>
      <c r="AF989" s="16">
        <f t="shared" si="175"/>
        <v>93750</v>
      </c>
      <c r="AG989" s="16">
        <f t="shared" si="176"/>
        <v>50</v>
      </c>
      <c r="AH989" s="12">
        <v>0</v>
      </c>
      <c r="AI989" s="16">
        <f t="shared" si="177"/>
        <v>3.5</v>
      </c>
      <c r="AJ989" s="16">
        <f t="shared" si="178"/>
        <v>12075</v>
      </c>
      <c r="AK989" s="16">
        <f t="shared" si="167"/>
        <v>250</v>
      </c>
      <c r="AL989" s="16">
        <f t="shared" si="179"/>
        <v>2500</v>
      </c>
      <c r="AM989" s="16">
        <f t="shared" si="168"/>
        <v>47500</v>
      </c>
      <c r="AN989" s="16">
        <v>207815</v>
      </c>
      <c r="AO989" s="12" t="s">
        <v>1486</v>
      </c>
      <c r="AP989" s="16">
        <v>0.5</v>
      </c>
      <c r="AQ989" s="16" t="s">
        <v>204</v>
      </c>
      <c r="BC989" s="16">
        <v>0.5</v>
      </c>
      <c r="BD989" s="16">
        <f t="shared" si="169"/>
        <v>2.5</v>
      </c>
      <c r="BE989" s="16">
        <f t="shared" si="170"/>
        <v>1298.84375</v>
      </c>
      <c r="BG989" s="16">
        <f t="shared" si="171"/>
        <v>600</v>
      </c>
      <c r="BH989" s="16">
        <f t="shared" si="172"/>
        <v>320</v>
      </c>
      <c r="BI989" s="16">
        <f t="shared" si="173"/>
        <v>4</v>
      </c>
    </row>
    <row r="990" spans="1:61" x14ac:dyDescent="0.35">
      <c r="A990">
        <v>989</v>
      </c>
      <c r="B990" t="s">
        <v>360</v>
      </c>
      <c r="C990" t="s">
        <v>7815</v>
      </c>
      <c r="D990" s="15" t="s">
        <v>1853</v>
      </c>
      <c r="E990" s="12" t="s">
        <v>93</v>
      </c>
      <c r="G990" s="12" t="s">
        <v>1764</v>
      </c>
      <c r="H990" s="12" t="s">
        <v>589</v>
      </c>
      <c r="I990" s="12" t="s">
        <v>1454</v>
      </c>
      <c r="J990" s="12" t="s">
        <v>2403</v>
      </c>
      <c r="K990" s="12" t="s">
        <v>1765</v>
      </c>
      <c r="N990" s="16" t="s">
        <v>206</v>
      </c>
      <c r="O990" s="16" t="s">
        <v>1769</v>
      </c>
      <c r="P990" s="12" t="s">
        <v>482</v>
      </c>
      <c r="Q990" s="16">
        <v>2023</v>
      </c>
      <c r="R990" s="16">
        <v>0.74</v>
      </c>
      <c r="V990" s="12" t="s">
        <v>204</v>
      </c>
      <c r="W990" s="12" t="s">
        <v>204</v>
      </c>
      <c r="Z990" s="16">
        <v>0.74</v>
      </c>
      <c r="AA990" s="16">
        <v>90</v>
      </c>
      <c r="AB990" s="16" t="s">
        <v>2183</v>
      </c>
      <c r="AD990" s="16">
        <f t="shared" si="174"/>
        <v>31500</v>
      </c>
      <c r="AE990" s="16">
        <v>300</v>
      </c>
      <c r="AF990" s="16">
        <f t="shared" si="175"/>
        <v>112500</v>
      </c>
      <c r="AG990" s="16">
        <f t="shared" si="176"/>
        <v>74</v>
      </c>
      <c r="AH990" s="12">
        <v>0</v>
      </c>
      <c r="AI990" s="16">
        <f t="shared" si="177"/>
        <v>5.18</v>
      </c>
      <c r="AJ990" s="16">
        <f t="shared" si="178"/>
        <v>17871</v>
      </c>
      <c r="AK990" s="16">
        <f t="shared" si="167"/>
        <v>370</v>
      </c>
      <c r="AL990" s="16">
        <f t="shared" si="179"/>
        <v>3700</v>
      </c>
      <c r="AM990" s="16">
        <f t="shared" si="168"/>
        <v>70300</v>
      </c>
      <c r="AN990" s="16">
        <v>307566.2</v>
      </c>
      <c r="AO990" s="12" t="s">
        <v>1486</v>
      </c>
      <c r="AP990" s="16">
        <v>0.74</v>
      </c>
      <c r="AQ990" s="16" t="s">
        <v>204</v>
      </c>
      <c r="BC990" s="16">
        <v>0.74</v>
      </c>
      <c r="BD990" s="16">
        <f t="shared" si="169"/>
        <v>3.7</v>
      </c>
      <c r="BE990" s="16">
        <f t="shared" si="170"/>
        <v>1922.2887500000002</v>
      </c>
      <c r="BG990" s="16">
        <f t="shared" si="171"/>
        <v>888</v>
      </c>
      <c r="BH990" s="16">
        <f t="shared" si="172"/>
        <v>473.6</v>
      </c>
      <c r="BI990" s="16">
        <f t="shared" si="173"/>
        <v>5.92</v>
      </c>
    </row>
    <row r="991" spans="1:61" x14ac:dyDescent="0.35">
      <c r="A991">
        <v>990</v>
      </c>
      <c r="B991" t="s">
        <v>360</v>
      </c>
      <c r="C991" t="s">
        <v>7816</v>
      </c>
      <c r="D991" s="15" t="s">
        <v>1854</v>
      </c>
      <c r="E991" s="12" t="s">
        <v>98</v>
      </c>
      <c r="G991" s="12" t="s">
        <v>1764</v>
      </c>
      <c r="H991" s="12" t="s">
        <v>589</v>
      </c>
      <c r="I991" s="12" t="s">
        <v>1454</v>
      </c>
      <c r="J991" s="12" t="s">
        <v>2403</v>
      </c>
      <c r="K991" s="12" t="s">
        <v>1765</v>
      </c>
      <c r="N991" s="16" t="s">
        <v>206</v>
      </c>
      <c r="O991" s="16" t="s">
        <v>1855</v>
      </c>
      <c r="P991" s="12" t="s">
        <v>482</v>
      </c>
      <c r="Q991" s="16">
        <v>2023</v>
      </c>
      <c r="R991" s="16">
        <v>0.4</v>
      </c>
      <c r="V991" s="12" t="s">
        <v>204</v>
      </c>
      <c r="W991" s="12" t="s">
        <v>204</v>
      </c>
      <c r="Z991" s="16">
        <v>0.4</v>
      </c>
      <c r="AA991" s="16">
        <v>50</v>
      </c>
      <c r="AB991" s="16" t="s">
        <v>2183</v>
      </c>
      <c r="AD991" s="16">
        <f t="shared" si="174"/>
        <v>17500</v>
      </c>
      <c r="AE991" s="16">
        <v>140</v>
      </c>
      <c r="AF991" s="16">
        <f t="shared" si="175"/>
        <v>52500</v>
      </c>
      <c r="AG991" s="16">
        <f t="shared" si="176"/>
        <v>40</v>
      </c>
      <c r="AH991" s="12">
        <v>0</v>
      </c>
      <c r="AI991" s="16">
        <f t="shared" si="177"/>
        <v>2.8000000000000003</v>
      </c>
      <c r="AJ991" s="16">
        <f t="shared" si="178"/>
        <v>9660.0000000000018</v>
      </c>
      <c r="AK991" s="16">
        <f t="shared" si="167"/>
        <v>200</v>
      </c>
      <c r="AL991" s="16">
        <f t="shared" si="179"/>
        <v>2000</v>
      </c>
      <c r="AM991" s="16">
        <f t="shared" si="168"/>
        <v>38000</v>
      </c>
      <c r="AN991" s="16">
        <v>166252</v>
      </c>
      <c r="AO991" s="12" t="s">
        <v>1486</v>
      </c>
      <c r="AP991" s="16">
        <v>0.4</v>
      </c>
      <c r="AQ991" s="16" t="s">
        <v>204</v>
      </c>
      <c r="BC991" s="16">
        <v>0.4</v>
      </c>
      <c r="BD991" s="16">
        <f t="shared" si="169"/>
        <v>2</v>
      </c>
      <c r="BE991" s="16">
        <f t="shared" si="170"/>
        <v>1039.075</v>
      </c>
      <c r="BG991" s="16">
        <f t="shared" si="171"/>
        <v>480</v>
      </c>
      <c r="BH991" s="16">
        <f t="shared" si="172"/>
        <v>256</v>
      </c>
      <c r="BI991" s="16">
        <f t="shared" si="173"/>
        <v>3.2</v>
      </c>
    </row>
    <row r="992" spans="1:61" x14ac:dyDescent="0.35">
      <c r="A992">
        <v>991</v>
      </c>
      <c r="B992" t="s">
        <v>360</v>
      </c>
      <c r="C992" t="s">
        <v>7817</v>
      </c>
      <c r="D992" s="15" t="s">
        <v>1856</v>
      </c>
      <c r="E992" s="12" t="s">
        <v>98</v>
      </c>
      <c r="G992" s="12" t="s">
        <v>1764</v>
      </c>
      <c r="H992" s="12" t="s">
        <v>589</v>
      </c>
      <c r="I992" s="12" t="s">
        <v>1454</v>
      </c>
      <c r="J992" s="12" t="s">
        <v>2403</v>
      </c>
      <c r="K992" s="12" t="s">
        <v>1765</v>
      </c>
      <c r="N992" s="16" t="s">
        <v>205</v>
      </c>
      <c r="O992" s="16" t="s">
        <v>1855</v>
      </c>
      <c r="P992" s="12" t="s">
        <v>482</v>
      </c>
      <c r="Q992" s="16">
        <v>2023</v>
      </c>
      <c r="R992" s="16">
        <v>0.3</v>
      </c>
      <c r="V992" s="12" t="s">
        <v>204</v>
      </c>
      <c r="W992" s="12" t="s">
        <v>204</v>
      </c>
      <c r="Z992" s="16">
        <v>0.3</v>
      </c>
      <c r="AA992" s="16">
        <v>40</v>
      </c>
      <c r="AB992" s="16" t="s">
        <v>2183</v>
      </c>
      <c r="AD992" s="16">
        <f t="shared" si="174"/>
        <v>14000</v>
      </c>
      <c r="AE992" s="16">
        <v>100</v>
      </c>
      <c r="AF992" s="16">
        <f t="shared" si="175"/>
        <v>37500</v>
      </c>
      <c r="AG992" s="16">
        <f t="shared" si="176"/>
        <v>30</v>
      </c>
      <c r="AH992" s="12">
        <v>0</v>
      </c>
      <c r="AI992" s="16">
        <f t="shared" si="177"/>
        <v>2.1</v>
      </c>
      <c r="AJ992" s="16">
        <f t="shared" si="178"/>
        <v>7245</v>
      </c>
      <c r="AK992" s="16">
        <f t="shared" si="167"/>
        <v>150</v>
      </c>
      <c r="AL992" s="16">
        <f t="shared" si="179"/>
        <v>1500</v>
      </c>
      <c r="AM992" s="16">
        <f t="shared" si="168"/>
        <v>28500</v>
      </c>
      <c r="AN992" s="16">
        <v>124689</v>
      </c>
      <c r="AO992" s="12" t="s">
        <v>1486</v>
      </c>
      <c r="AP992" s="16">
        <v>0.3</v>
      </c>
      <c r="AQ992" s="16" t="s">
        <v>204</v>
      </c>
      <c r="BC992" s="16">
        <v>0.3</v>
      </c>
      <c r="BD992" s="16">
        <f t="shared" si="169"/>
        <v>1.5</v>
      </c>
      <c r="BE992" s="16">
        <f t="shared" si="170"/>
        <v>779.30624999999998</v>
      </c>
      <c r="BG992" s="16">
        <f t="shared" si="171"/>
        <v>360</v>
      </c>
      <c r="BH992" s="16">
        <f t="shared" si="172"/>
        <v>192</v>
      </c>
      <c r="BI992" s="16">
        <f t="shared" si="173"/>
        <v>2.4</v>
      </c>
    </row>
    <row r="993" spans="1:61" x14ac:dyDescent="0.35">
      <c r="A993">
        <v>992</v>
      </c>
      <c r="B993" t="s">
        <v>360</v>
      </c>
      <c r="C993" t="s">
        <v>7818</v>
      </c>
      <c r="D993" s="15" t="s">
        <v>1857</v>
      </c>
      <c r="E993" s="12" t="s">
        <v>98</v>
      </c>
      <c r="G993" s="12" t="s">
        <v>1764</v>
      </c>
      <c r="H993" s="12" t="s">
        <v>589</v>
      </c>
      <c r="I993" s="12" t="s">
        <v>1454</v>
      </c>
      <c r="J993" s="12" t="s">
        <v>2403</v>
      </c>
      <c r="K993" s="12" t="s">
        <v>1765</v>
      </c>
      <c r="N993" s="16" t="s">
        <v>206</v>
      </c>
      <c r="O993" s="16" t="s">
        <v>1855</v>
      </c>
      <c r="P993" s="12" t="s">
        <v>482</v>
      </c>
      <c r="Q993" s="16">
        <v>2023</v>
      </c>
      <c r="R993" s="16">
        <v>0.45</v>
      </c>
      <c r="V993" s="12" t="s">
        <v>204</v>
      </c>
      <c r="W993" s="12" t="s">
        <v>204</v>
      </c>
      <c r="Z993" s="16">
        <v>0.45</v>
      </c>
      <c r="AA993" s="16">
        <v>60</v>
      </c>
      <c r="AB993" s="16" t="s">
        <v>2183</v>
      </c>
      <c r="AD993" s="16">
        <f t="shared" si="174"/>
        <v>21000</v>
      </c>
      <c r="AE993" s="16">
        <v>175</v>
      </c>
      <c r="AF993" s="16">
        <f t="shared" si="175"/>
        <v>65625</v>
      </c>
      <c r="AG993" s="16">
        <f t="shared" si="176"/>
        <v>45</v>
      </c>
      <c r="AH993" s="12">
        <v>0</v>
      </c>
      <c r="AI993" s="16">
        <f t="shared" si="177"/>
        <v>3.15</v>
      </c>
      <c r="AJ993" s="16">
        <f t="shared" si="178"/>
        <v>10867.5</v>
      </c>
      <c r="AK993" s="16">
        <f t="shared" si="167"/>
        <v>225</v>
      </c>
      <c r="AL993" s="16">
        <f t="shared" si="179"/>
        <v>2250</v>
      </c>
      <c r="AM993" s="16">
        <f t="shared" si="168"/>
        <v>42750</v>
      </c>
      <c r="AN993" s="16">
        <v>187033.5</v>
      </c>
      <c r="AO993" s="12" t="s">
        <v>1486</v>
      </c>
      <c r="AP993" s="16">
        <v>0.45</v>
      </c>
      <c r="AQ993" s="16" t="s">
        <v>204</v>
      </c>
      <c r="BC993" s="16">
        <v>0.45</v>
      </c>
      <c r="BD993" s="16">
        <f t="shared" si="169"/>
        <v>2.25</v>
      </c>
      <c r="BE993" s="16">
        <f t="shared" si="170"/>
        <v>1168.9593749999999</v>
      </c>
      <c r="BG993" s="16">
        <f t="shared" si="171"/>
        <v>540</v>
      </c>
      <c r="BH993" s="16">
        <f t="shared" si="172"/>
        <v>288</v>
      </c>
      <c r="BI993" s="16">
        <f t="shared" si="173"/>
        <v>3.6</v>
      </c>
    </row>
    <row r="994" spans="1:61" x14ac:dyDescent="0.35">
      <c r="A994">
        <v>993</v>
      </c>
      <c r="B994" t="s">
        <v>360</v>
      </c>
      <c r="C994" t="s">
        <v>7819</v>
      </c>
      <c r="D994" s="15" t="s">
        <v>1858</v>
      </c>
      <c r="E994" s="12" t="s">
        <v>98</v>
      </c>
      <c r="G994" s="12" t="s">
        <v>1764</v>
      </c>
      <c r="H994" s="12" t="s">
        <v>589</v>
      </c>
      <c r="I994" s="12" t="s">
        <v>1454</v>
      </c>
      <c r="J994" s="12" t="s">
        <v>2403</v>
      </c>
      <c r="K994" s="12" t="s">
        <v>1765</v>
      </c>
      <c r="N994" s="16" t="s">
        <v>206</v>
      </c>
      <c r="O994" s="16" t="s">
        <v>1855</v>
      </c>
      <c r="P994" s="12" t="s">
        <v>482</v>
      </c>
      <c r="Q994" s="16">
        <v>2023</v>
      </c>
      <c r="R994" s="16">
        <v>0.35</v>
      </c>
      <c r="V994" s="12" t="s">
        <v>204</v>
      </c>
      <c r="W994" s="12" t="s">
        <v>204</v>
      </c>
      <c r="Z994" s="16">
        <v>0.35</v>
      </c>
      <c r="AA994" s="16">
        <v>40</v>
      </c>
      <c r="AB994" s="16" t="s">
        <v>2183</v>
      </c>
      <c r="AD994" s="16">
        <f t="shared" si="174"/>
        <v>14000</v>
      </c>
      <c r="AE994" s="16">
        <v>150</v>
      </c>
      <c r="AF994" s="16">
        <f t="shared" si="175"/>
        <v>56250</v>
      </c>
      <c r="AG994" s="16">
        <f t="shared" si="176"/>
        <v>35</v>
      </c>
      <c r="AH994" s="12">
        <v>0</v>
      </c>
      <c r="AI994" s="16">
        <f t="shared" si="177"/>
        <v>2.4499999999999997</v>
      </c>
      <c r="AJ994" s="16">
        <f t="shared" si="178"/>
        <v>8452.4999999999982</v>
      </c>
      <c r="AK994" s="16">
        <f t="shared" si="167"/>
        <v>175</v>
      </c>
      <c r="AL994" s="16">
        <f t="shared" si="179"/>
        <v>1750</v>
      </c>
      <c r="AM994" s="16">
        <f t="shared" si="168"/>
        <v>33250</v>
      </c>
      <c r="AN994" s="16">
        <v>145470.5</v>
      </c>
      <c r="AO994" s="12" t="s">
        <v>1486</v>
      </c>
      <c r="AP994" s="16">
        <v>0.35</v>
      </c>
      <c r="AQ994" s="16" t="s">
        <v>204</v>
      </c>
      <c r="BC994" s="16">
        <v>0.35</v>
      </c>
      <c r="BD994" s="16">
        <f t="shared" si="169"/>
        <v>1.75</v>
      </c>
      <c r="BE994" s="16">
        <f t="shared" si="170"/>
        <v>909.19062499999995</v>
      </c>
      <c r="BG994" s="16">
        <f t="shared" si="171"/>
        <v>420</v>
      </c>
      <c r="BH994" s="16">
        <f t="shared" si="172"/>
        <v>224</v>
      </c>
      <c r="BI994" s="16">
        <f t="shared" si="173"/>
        <v>2.8</v>
      </c>
    </row>
    <row r="995" spans="1:61" x14ac:dyDescent="0.35">
      <c r="A995">
        <v>994</v>
      </c>
      <c r="B995" t="s">
        <v>360</v>
      </c>
      <c r="C995" t="s">
        <v>7820</v>
      </c>
      <c r="D995" s="15" t="s">
        <v>1859</v>
      </c>
      <c r="E995" s="12" t="s">
        <v>98</v>
      </c>
      <c r="G995" s="12" t="s">
        <v>1764</v>
      </c>
      <c r="H995" s="12" t="s">
        <v>589</v>
      </c>
      <c r="I995" s="12" t="s">
        <v>1454</v>
      </c>
      <c r="J995" s="12" t="s">
        <v>2403</v>
      </c>
      <c r="K995" s="12" t="s">
        <v>1765</v>
      </c>
      <c r="N995" s="16" t="s">
        <v>206</v>
      </c>
      <c r="O995" s="16" t="s">
        <v>1855</v>
      </c>
      <c r="P995" s="12" t="s">
        <v>482</v>
      </c>
      <c r="Q995" s="16">
        <v>2023</v>
      </c>
      <c r="R995" s="16">
        <v>0.28000000000000003</v>
      </c>
      <c r="V995" s="12" t="s">
        <v>204</v>
      </c>
      <c r="W995" s="12" t="s">
        <v>204</v>
      </c>
      <c r="Z995" s="16">
        <v>0.28000000000000003</v>
      </c>
      <c r="AA995" s="16">
        <v>35</v>
      </c>
      <c r="AB995" s="16" t="s">
        <v>2183</v>
      </c>
      <c r="AD995" s="16">
        <f t="shared" si="174"/>
        <v>12250</v>
      </c>
      <c r="AE995" s="16">
        <v>100</v>
      </c>
      <c r="AF995" s="16">
        <f t="shared" si="175"/>
        <v>37500</v>
      </c>
      <c r="AG995" s="16">
        <f t="shared" si="176"/>
        <v>28.000000000000004</v>
      </c>
      <c r="AH995" s="12">
        <v>0</v>
      </c>
      <c r="AI995" s="16">
        <f t="shared" si="177"/>
        <v>1.9600000000000002</v>
      </c>
      <c r="AJ995" s="16">
        <f t="shared" si="178"/>
        <v>6762.0000000000009</v>
      </c>
      <c r="AK995" s="16">
        <f t="shared" si="167"/>
        <v>140</v>
      </c>
      <c r="AL995" s="16">
        <f t="shared" si="179"/>
        <v>1400.0000000000002</v>
      </c>
      <c r="AM995" s="16">
        <f t="shared" si="168"/>
        <v>26600.000000000004</v>
      </c>
      <c r="AN995" s="16">
        <v>116376.40000000001</v>
      </c>
      <c r="AO995" s="12" t="s">
        <v>1486</v>
      </c>
      <c r="AP995" s="16">
        <v>0.28000000000000003</v>
      </c>
      <c r="AQ995" s="16" t="s">
        <v>204</v>
      </c>
      <c r="BC995" s="16">
        <v>0.28000000000000003</v>
      </c>
      <c r="BD995" s="16">
        <f t="shared" si="169"/>
        <v>1.4000000000000001</v>
      </c>
      <c r="BE995" s="16">
        <f t="shared" si="170"/>
        <v>727.35250000000008</v>
      </c>
      <c r="BG995" s="16">
        <f t="shared" si="171"/>
        <v>336.00000000000006</v>
      </c>
      <c r="BH995" s="16">
        <f t="shared" si="172"/>
        <v>179.20000000000002</v>
      </c>
      <c r="BI995" s="16">
        <f t="shared" si="173"/>
        <v>2.2400000000000002</v>
      </c>
    </row>
    <row r="996" spans="1:61" x14ac:dyDescent="0.35">
      <c r="A996">
        <v>995</v>
      </c>
      <c r="B996" t="s">
        <v>360</v>
      </c>
      <c r="C996" t="s">
        <v>7821</v>
      </c>
      <c r="D996" s="15" t="s">
        <v>1860</v>
      </c>
      <c r="E996" s="12" t="s">
        <v>98</v>
      </c>
      <c r="G996" s="12" t="s">
        <v>1764</v>
      </c>
      <c r="H996" s="12" t="s">
        <v>589</v>
      </c>
      <c r="I996" s="12" t="s">
        <v>1454</v>
      </c>
      <c r="J996" s="12" t="s">
        <v>2403</v>
      </c>
      <c r="K996" s="12" t="s">
        <v>1765</v>
      </c>
      <c r="N996" s="16" t="s">
        <v>206</v>
      </c>
      <c r="O996" s="16" t="s">
        <v>1855</v>
      </c>
      <c r="P996" s="12" t="s">
        <v>482</v>
      </c>
      <c r="Q996" s="16">
        <v>2023</v>
      </c>
      <c r="R996" s="16">
        <v>0.2</v>
      </c>
      <c r="V996" s="12" t="s">
        <v>204</v>
      </c>
      <c r="W996" s="12" t="s">
        <v>204</v>
      </c>
      <c r="Z996" s="16">
        <v>0.2</v>
      </c>
      <c r="AA996" s="16">
        <v>24</v>
      </c>
      <c r="AB996" s="16" t="s">
        <v>2183</v>
      </c>
      <c r="AD996" s="16">
        <f t="shared" si="174"/>
        <v>8400</v>
      </c>
      <c r="AE996" s="16">
        <v>70</v>
      </c>
      <c r="AF996" s="16">
        <f t="shared" si="175"/>
        <v>26250</v>
      </c>
      <c r="AG996" s="16">
        <f t="shared" si="176"/>
        <v>20</v>
      </c>
      <c r="AH996" s="12">
        <v>0</v>
      </c>
      <c r="AI996" s="16">
        <f t="shared" si="177"/>
        <v>1.4000000000000001</v>
      </c>
      <c r="AJ996" s="16">
        <f t="shared" si="178"/>
        <v>4830.0000000000009</v>
      </c>
      <c r="AK996" s="16">
        <f t="shared" si="167"/>
        <v>100</v>
      </c>
      <c r="AL996" s="16">
        <f t="shared" si="179"/>
        <v>1000</v>
      </c>
      <c r="AM996" s="16">
        <f t="shared" si="168"/>
        <v>19000</v>
      </c>
      <c r="AN996" s="16">
        <v>83126</v>
      </c>
      <c r="AO996" s="12" t="s">
        <v>1486</v>
      </c>
      <c r="AP996" s="16">
        <v>0.2</v>
      </c>
      <c r="AQ996" s="16" t="s">
        <v>204</v>
      </c>
      <c r="BC996" s="16">
        <v>0.2</v>
      </c>
      <c r="BD996" s="16">
        <f t="shared" si="169"/>
        <v>1</v>
      </c>
      <c r="BE996" s="16">
        <f t="shared" si="170"/>
        <v>519.53750000000002</v>
      </c>
      <c r="BG996" s="16">
        <f t="shared" si="171"/>
        <v>240</v>
      </c>
      <c r="BH996" s="16">
        <f t="shared" si="172"/>
        <v>128</v>
      </c>
      <c r="BI996" s="16">
        <f t="shared" si="173"/>
        <v>1.6</v>
      </c>
    </row>
    <row r="997" spans="1:61" x14ac:dyDescent="0.35">
      <c r="A997">
        <v>996</v>
      </c>
      <c r="B997" t="s">
        <v>360</v>
      </c>
      <c r="C997" t="s">
        <v>7822</v>
      </c>
      <c r="D997" s="15" t="s">
        <v>1861</v>
      </c>
      <c r="E997" s="12" t="s">
        <v>98</v>
      </c>
      <c r="G997" s="12" t="s">
        <v>1764</v>
      </c>
      <c r="H997" s="12" t="s">
        <v>589</v>
      </c>
      <c r="I997" s="12" t="s">
        <v>1454</v>
      </c>
      <c r="J997" s="12" t="s">
        <v>2403</v>
      </c>
      <c r="K997" s="12" t="s">
        <v>1765</v>
      </c>
      <c r="N997" s="16" t="s">
        <v>206</v>
      </c>
      <c r="O997" s="16" t="s">
        <v>1855</v>
      </c>
      <c r="P997" s="12" t="s">
        <v>482</v>
      </c>
      <c r="Q997" s="16">
        <v>2023</v>
      </c>
      <c r="R997" s="16">
        <v>1.01</v>
      </c>
      <c r="V997" s="12" t="s">
        <v>204</v>
      </c>
      <c r="W997" s="12" t="s">
        <v>204</v>
      </c>
      <c r="Z997" s="16">
        <v>1.01</v>
      </c>
      <c r="AA997" s="16">
        <v>121</v>
      </c>
      <c r="AB997" s="16" t="s">
        <v>2183</v>
      </c>
      <c r="AD997" s="16">
        <f t="shared" si="174"/>
        <v>42350</v>
      </c>
      <c r="AE997" s="16">
        <v>350</v>
      </c>
      <c r="AF997" s="16">
        <f t="shared" si="175"/>
        <v>131250</v>
      </c>
      <c r="AG997" s="16">
        <f t="shared" si="176"/>
        <v>101</v>
      </c>
      <c r="AH997" s="12">
        <v>0</v>
      </c>
      <c r="AI997" s="16">
        <f t="shared" si="177"/>
        <v>7.07</v>
      </c>
      <c r="AJ997" s="16">
        <f t="shared" si="178"/>
        <v>24391.5</v>
      </c>
      <c r="AK997" s="16">
        <f t="shared" si="167"/>
        <v>505</v>
      </c>
      <c r="AL997" s="16">
        <f t="shared" si="179"/>
        <v>5050</v>
      </c>
      <c r="AM997" s="16">
        <f t="shared" si="168"/>
        <v>95950</v>
      </c>
      <c r="AN997" s="16">
        <v>419786.3</v>
      </c>
      <c r="AO997" s="12" t="s">
        <v>1486</v>
      </c>
      <c r="AP997" s="16">
        <v>1.01</v>
      </c>
      <c r="AQ997" s="16" t="s">
        <v>204</v>
      </c>
      <c r="BC997" s="16">
        <v>1.01</v>
      </c>
      <c r="BD997" s="16">
        <f t="shared" si="169"/>
        <v>5.05</v>
      </c>
      <c r="BE997" s="16">
        <f t="shared" si="170"/>
        <v>2623.6643749999998</v>
      </c>
      <c r="BG997" s="16">
        <f t="shared" si="171"/>
        <v>1212</v>
      </c>
      <c r="BH997" s="16">
        <f t="shared" si="172"/>
        <v>646.4</v>
      </c>
      <c r="BI997" s="16">
        <f t="shared" si="173"/>
        <v>8.08</v>
      </c>
    </row>
    <row r="998" spans="1:61" x14ac:dyDescent="0.35">
      <c r="A998">
        <v>997</v>
      </c>
      <c r="B998" t="s">
        <v>360</v>
      </c>
      <c r="C998" t="s">
        <v>7823</v>
      </c>
      <c r="D998" s="15" t="s">
        <v>1862</v>
      </c>
      <c r="E998" s="12" t="s">
        <v>98</v>
      </c>
      <c r="G998" s="12" t="s">
        <v>1764</v>
      </c>
      <c r="H998" s="12" t="s">
        <v>589</v>
      </c>
      <c r="I998" s="12" t="s">
        <v>1454</v>
      </c>
      <c r="J998" s="12" t="s">
        <v>2403</v>
      </c>
      <c r="K998" s="12" t="s">
        <v>1765</v>
      </c>
      <c r="N998" s="16" t="s">
        <v>206</v>
      </c>
      <c r="O998" s="16" t="s">
        <v>1855</v>
      </c>
      <c r="P998" s="12" t="s">
        <v>482</v>
      </c>
      <c r="Q998" s="16">
        <v>2023</v>
      </c>
      <c r="R998" s="16">
        <v>1</v>
      </c>
      <c r="V998" s="12" t="s">
        <v>204</v>
      </c>
      <c r="W998" s="12" t="s">
        <v>204</v>
      </c>
      <c r="Z998" s="16">
        <v>1</v>
      </c>
      <c r="AA998" s="16">
        <v>120</v>
      </c>
      <c r="AB998" s="16" t="s">
        <v>2118</v>
      </c>
      <c r="AD998" s="16">
        <f t="shared" si="174"/>
        <v>42000</v>
      </c>
      <c r="AE998" s="16">
        <v>350</v>
      </c>
      <c r="AF998" s="16">
        <f t="shared" si="175"/>
        <v>131250</v>
      </c>
      <c r="AG998" s="16">
        <f t="shared" si="176"/>
        <v>100</v>
      </c>
      <c r="AH998" s="12">
        <v>0</v>
      </c>
      <c r="AI998" s="16">
        <f t="shared" si="177"/>
        <v>7</v>
      </c>
      <c r="AJ998" s="16">
        <f t="shared" si="178"/>
        <v>24150</v>
      </c>
      <c r="AK998" s="16">
        <f t="shared" si="167"/>
        <v>500</v>
      </c>
      <c r="AL998" s="16">
        <f t="shared" si="179"/>
        <v>5000</v>
      </c>
      <c r="AM998" s="16">
        <f t="shared" si="168"/>
        <v>95000</v>
      </c>
      <c r="AN998" s="16">
        <v>415630</v>
      </c>
      <c r="AO998" s="12" t="s">
        <v>1486</v>
      </c>
      <c r="AP998" s="16">
        <v>1</v>
      </c>
      <c r="AQ998" s="16" t="s">
        <v>204</v>
      </c>
      <c r="BC998" s="16">
        <v>1</v>
      </c>
      <c r="BD998" s="16">
        <f t="shared" si="169"/>
        <v>5</v>
      </c>
      <c r="BE998" s="16">
        <f t="shared" si="170"/>
        <v>2597.6875</v>
      </c>
      <c r="BG998" s="16">
        <f t="shared" si="171"/>
        <v>1200</v>
      </c>
      <c r="BH998" s="16">
        <f t="shared" si="172"/>
        <v>640</v>
      </c>
      <c r="BI998" s="16">
        <f t="shared" si="173"/>
        <v>8</v>
      </c>
    </row>
    <row r="999" spans="1:61" x14ac:dyDescent="0.35">
      <c r="A999">
        <v>998</v>
      </c>
      <c r="B999" t="s">
        <v>360</v>
      </c>
      <c r="C999" t="s">
        <v>7824</v>
      </c>
      <c r="D999" s="15" t="s">
        <v>1863</v>
      </c>
      <c r="E999" s="12" t="s">
        <v>98</v>
      </c>
      <c r="G999" s="12" t="s">
        <v>1764</v>
      </c>
      <c r="H999" s="12" t="s">
        <v>589</v>
      </c>
      <c r="I999" s="12" t="s">
        <v>1454</v>
      </c>
      <c r="J999" s="12" t="s">
        <v>2403</v>
      </c>
      <c r="K999" s="12" t="s">
        <v>1765</v>
      </c>
      <c r="N999" s="16" t="s">
        <v>206</v>
      </c>
      <c r="O999" s="16" t="s">
        <v>1855</v>
      </c>
      <c r="P999" s="12" t="s">
        <v>482</v>
      </c>
      <c r="Q999" s="16">
        <v>2023</v>
      </c>
      <c r="R999" s="16">
        <v>0.37</v>
      </c>
      <c r="V999" s="12" t="s">
        <v>204</v>
      </c>
      <c r="W999" s="12" t="s">
        <v>204</v>
      </c>
      <c r="Z999" s="16">
        <v>0.37</v>
      </c>
      <c r="AA999" s="16">
        <v>44</v>
      </c>
      <c r="AB999" s="16" t="s">
        <v>2118</v>
      </c>
      <c r="AD999" s="16">
        <f t="shared" si="174"/>
        <v>15400</v>
      </c>
      <c r="AE999" s="16">
        <v>129</v>
      </c>
      <c r="AF999" s="16">
        <f t="shared" si="175"/>
        <v>48375</v>
      </c>
      <c r="AG999" s="16">
        <f t="shared" si="176"/>
        <v>37</v>
      </c>
      <c r="AH999" s="12">
        <v>0</v>
      </c>
      <c r="AI999" s="16">
        <f t="shared" si="177"/>
        <v>2.59</v>
      </c>
      <c r="AJ999" s="16">
        <f t="shared" si="178"/>
        <v>8935.5</v>
      </c>
      <c r="AK999" s="16">
        <f t="shared" si="167"/>
        <v>185</v>
      </c>
      <c r="AL999" s="16">
        <f t="shared" si="179"/>
        <v>1850</v>
      </c>
      <c r="AM999" s="16">
        <f t="shared" si="168"/>
        <v>35150</v>
      </c>
      <c r="AN999" s="16">
        <v>153783.1</v>
      </c>
      <c r="AO999" s="12" t="s">
        <v>1486</v>
      </c>
      <c r="AP999" s="16">
        <v>0.37</v>
      </c>
      <c r="AQ999" s="16" t="s">
        <v>204</v>
      </c>
      <c r="BC999" s="16">
        <v>0.37</v>
      </c>
      <c r="BD999" s="16">
        <f t="shared" si="169"/>
        <v>1.85</v>
      </c>
      <c r="BE999" s="16">
        <f t="shared" si="170"/>
        <v>961.14437500000008</v>
      </c>
      <c r="BG999" s="16">
        <f t="shared" si="171"/>
        <v>444</v>
      </c>
      <c r="BH999" s="16">
        <f t="shared" si="172"/>
        <v>236.8</v>
      </c>
      <c r="BI999" s="16">
        <f t="shared" si="173"/>
        <v>2.96</v>
      </c>
    </row>
    <row r="1000" spans="1:61" x14ac:dyDescent="0.35">
      <c r="A1000">
        <v>999</v>
      </c>
      <c r="B1000" t="s">
        <v>360</v>
      </c>
      <c r="C1000" t="s">
        <v>7825</v>
      </c>
      <c r="D1000" s="15" t="s">
        <v>1864</v>
      </c>
      <c r="E1000" s="12" t="s">
        <v>98</v>
      </c>
      <c r="G1000" s="12" t="s">
        <v>1764</v>
      </c>
      <c r="H1000" s="12" t="s">
        <v>589</v>
      </c>
      <c r="I1000" s="12" t="s">
        <v>1454</v>
      </c>
      <c r="J1000" s="12" t="s">
        <v>2403</v>
      </c>
      <c r="K1000" s="12" t="s">
        <v>1765</v>
      </c>
      <c r="N1000" s="16" t="s">
        <v>206</v>
      </c>
      <c r="O1000" s="16" t="s">
        <v>1855</v>
      </c>
      <c r="P1000" s="12" t="s">
        <v>482</v>
      </c>
      <c r="Q1000" s="16">
        <v>2023</v>
      </c>
      <c r="R1000" s="16">
        <v>1.79</v>
      </c>
      <c r="V1000" s="12" t="s">
        <v>204</v>
      </c>
      <c r="W1000" s="12" t="s">
        <v>204</v>
      </c>
      <c r="Z1000" s="16">
        <v>1.79</v>
      </c>
      <c r="AA1000" s="16">
        <v>214</v>
      </c>
      <c r="AB1000" s="16" t="s">
        <v>2118</v>
      </c>
      <c r="AD1000" s="16">
        <f t="shared" si="174"/>
        <v>74900</v>
      </c>
      <c r="AE1000" s="16">
        <v>626</v>
      </c>
      <c r="AF1000" s="16">
        <f t="shared" si="175"/>
        <v>234750</v>
      </c>
      <c r="AG1000" s="16">
        <f t="shared" si="176"/>
        <v>179</v>
      </c>
      <c r="AH1000" s="12">
        <v>0</v>
      </c>
      <c r="AI1000" s="16">
        <f t="shared" si="177"/>
        <v>12.530000000000001</v>
      </c>
      <c r="AJ1000" s="16">
        <f t="shared" si="178"/>
        <v>43228.500000000007</v>
      </c>
      <c r="AK1000" s="16">
        <f t="shared" si="167"/>
        <v>895</v>
      </c>
      <c r="AL1000" s="16">
        <f t="shared" si="179"/>
        <v>8950</v>
      </c>
      <c r="AM1000" s="16">
        <f t="shared" si="168"/>
        <v>170050</v>
      </c>
      <c r="AN1000" s="16">
        <v>743977.70000000007</v>
      </c>
      <c r="AO1000" s="12" t="s">
        <v>1486</v>
      </c>
      <c r="AP1000" s="16">
        <v>1.79</v>
      </c>
      <c r="AQ1000" s="16" t="s">
        <v>204</v>
      </c>
      <c r="BC1000" s="16">
        <v>1.79</v>
      </c>
      <c r="BD1000" s="16">
        <f t="shared" si="169"/>
        <v>8.9499999999999993</v>
      </c>
      <c r="BE1000" s="16">
        <f t="shared" si="170"/>
        <v>4649.8606250000003</v>
      </c>
      <c r="BG1000" s="16">
        <f t="shared" si="171"/>
        <v>2148</v>
      </c>
      <c r="BH1000" s="16">
        <f t="shared" si="172"/>
        <v>1145.5999999999999</v>
      </c>
      <c r="BI1000" s="16">
        <f t="shared" si="173"/>
        <v>14.319999999999999</v>
      </c>
    </row>
    <row r="1001" spans="1:61" x14ac:dyDescent="0.35">
      <c r="A1001">
        <v>1000</v>
      </c>
      <c r="B1001" t="s">
        <v>360</v>
      </c>
      <c r="C1001" t="s">
        <v>7826</v>
      </c>
      <c r="D1001" s="15" t="s">
        <v>1865</v>
      </c>
      <c r="E1001" s="12" t="s">
        <v>98</v>
      </c>
      <c r="G1001" s="12" t="s">
        <v>1764</v>
      </c>
      <c r="H1001" s="12" t="s">
        <v>589</v>
      </c>
      <c r="I1001" s="12" t="s">
        <v>1454</v>
      </c>
      <c r="J1001" s="12" t="s">
        <v>2403</v>
      </c>
      <c r="K1001" s="12" t="s">
        <v>1765</v>
      </c>
      <c r="N1001" s="16" t="s">
        <v>206</v>
      </c>
      <c r="O1001" s="16" t="s">
        <v>1855</v>
      </c>
      <c r="P1001" s="12" t="s">
        <v>482</v>
      </c>
      <c r="Q1001" s="16">
        <v>2023</v>
      </c>
      <c r="R1001" s="16">
        <v>1</v>
      </c>
      <c r="V1001" s="12" t="s">
        <v>204</v>
      </c>
      <c r="W1001" s="12" t="s">
        <v>204</v>
      </c>
      <c r="Z1001" s="16">
        <v>1</v>
      </c>
      <c r="AA1001" s="16">
        <v>120</v>
      </c>
      <c r="AB1001" s="16" t="s">
        <v>2118</v>
      </c>
      <c r="AD1001" s="16">
        <f t="shared" si="174"/>
        <v>42000</v>
      </c>
      <c r="AE1001" s="16">
        <v>350</v>
      </c>
      <c r="AF1001" s="16">
        <f t="shared" si="175"/>
        <v>131250</v>
      </c>
      <c r="AG1001" s="16">
        <f t="shared" si="176"/>
        <v>100</v>
      </c>
      <c r="AH1001" s="12">
        <v>0</v>
      </c>
      <c r="AI1001" s="16">
        <f t="shared" si="177"/>
        <v>7</v>
      </c>
      <c r="AJ1001" s="16">
        <f t="shared" si="178"/>
        <v>24150</v>
      </c>
      <c r="AK1001" s="16">
        <f t="shared" si="167"/>
        <v>500</v>
      </c>
      <c r="AL1001" s="16">
        <f t="shared" si="179"/>
        <v>5000</v>
      </c>
      <c r="AM1001" s="16">
        <f t="shared" si="168"/>
        <v>95000</v>
      </c>
      <c r="AN1001" s="16">
        <v>415630</v>
      </c>
      <c r="AO1001" s="12" t="s">
        <v>1486</v>
      </c>
      <c r="AP1001" s="16">
        <v>1</v>
      </c>
      <c r="AQ1001" s="16" t="s">
        <v>204</v>
      </c>
      <c r="BC1001" s="16">
        <v>1</v>
      </c>
      <c r="BD1001" s="16">
        <f t="shared" si="169"/>
        <v>5</v>
      </c>
      <c r="BE1001" s="16">
        <f t="shared" si="170"/>
        <v>2597.6875</v>
      </c>
      <c r="BG1001" s="16">
        <f t="shared" si="171"/>
        <v>1200</v>
      </c>
      <c r="BH1001" s="16">
        <f t="shared" si="172"/>
        <v>640</v>
      </c>
      <c r="BI1001" s="16">
        <f t="shared" si="173"/>
        <v>8</v>
      </c>
    </row>
    <row r="1002" spans="1:61" x14ac:dyDescent="0.35">
      <c r="A1002">
        <v>1001</v>
      </c>
      <c r="B1002" t="s">
        <v>360</v>
      </c>
      <c r="C1002" t="s">
        <v>7827</v>
      </c>
      <c r="D1002" s="15" t="s">
        <v>1866</v>
      </c>
      <c r="E1002" s="12" t="s">
        <v>98</v>
      </c>
      <c r="G1002" s="12" t="s">
        <v>1764</v>
      </c>
      <c r="H1002" s="12" t="s">
        <v>589</v>
      </c>
      <c r="I1002" s="12" t="s">
        <v>1454</v>
      </c>
      <c r="J1002" s="12" t="s">
        <v>2403</v>
      </c>
      <c r="K1002" s="12" t="s">
        <v>1765</v>
      </c>
      <c r="N1002" s="16" t="s">
        <v>206</v>
      </c>
      <c r="O1002" s="16" t="s">
        <v>1855</v>
      </c>
      <c r="P1002" s="12" t="s">
        <v>482</v>
      </c>
      <c r="Q1002" s="16">
        <v>2023</v>
      </c>
      <c r="R1002" s="16">
        <v>0.99</v>
      </c>
      <c r="V1002" s="12" t="s">
        <v>204</v>
      </c>
      <c r="W1002" s="12" t="s">
        <v>204</v>
      </c>
      <c r="Z1002" s="16">
        <v>0.99</v>
      </c>
      <c r="AA1002" s="16">
        <v>120</v>
      </c>
      <c r="AB1002" s="16" t="s">
        <v>2118</v>
      </c>
      <c r="AD1002" s="16">
        <f t="shared" si="174"/>
        <v>42000</v>
      </c>
      <c r="AE1002" s="16">
        <v>350</v>
      </c>
      <c r="AF1002" s="16">
        <f t="shared" si="175"/>
        <v>131250</v>
      </c>
      <c r="AG1002" s="16">
        <f t="shared" si="176"/>
        <v>99</v>
      </c>
      <c r="AH1002" s="12">
        <v>0</v>
      </c>
      <c r="AI1002" s="16">
        <f t="shared" si="177"/>
        <v>6.93</v>
      </c>
      <c r="AJ1002" s="16">
        <f t="shared" si="178"/>
        <v>23908.5</v>
      </c>
      <c r="AK1002" s="16">
        <f t="shared" si="167"/>
        <v>495</v>
      </c>
      <c r="AL1002" s="16">
        <f t="shared" si="179"/>
        <v>4950</v>
      </c>
      <c r="AM1002" s="16">
        <f t="shared" si="168"/>
        <v>94050</v>
      </c>
      <c r="AN1002" s="16">
        <v>411473.7</v>
      </c>
      <c r="AO1002" s="12" t="s">
        <v>1486</v>
      </c>
      <c r="AP1002" s="16">
        <v>0.99</v>
      </c>
      <c r="AQ1002" s="16" t="s">
        <v>204</v>
      </c>
      <c r="BC1002" s="16">
        <v>0.99</v>
      </c>
      <c r="BD1002" s="16">
        <f t="shared" si="169"/>
        <v>4.95</v>
      </c>
      <c r="BE1002" s="16">
        <f t="shared" si="170"/>
        <v>2571.7106250000002</v>
      </c>
      <c r="BG1002" s="16">
        <f t="shared" si="171"/>
        <v>1188</v>
      </c>
      <c r="BH1002" s="16">
        <f t="shared" si="172"/>
        <v>633.6</v>
      </c>
      <c r="BI1002" s="16">
        <f t="shared" si="173"/>
        <v>7.92</v>
      </c>
    </row>
    <row r="1003" spans="1:61" x14ac:dyDescent="0.35">
      <c r="A1003">
        <v>1002</v>
      </c>
      <c r="B1003" t="s">
        <v>360</v>
      </c>
      <c r="C1003" t="s">
        <v>7828</v>
      </c>
      <c r="D1003" s="15" t="s">
        <v>1867</v>
      </c>
      <c r="E1003" s="12" t="s">
        <v>98</v>
      </c>
      <c r="G1003" s="12" t="s">
        <v>1764</v>
      </c>
      <c r="H1003" s="12" t="s">
        <v>589</v>
      </c>
      <c r="I1003" s="12" t="s">
        <v>1454</v>
      </c>
      <c r="J1003" s="12" t="s">
        <v>2403</v>
      </c>
      <c r="K1003" s="12" t="s">
        <v>1765</v>
      </c>
      <c r="N1003" s="16" t="s">
        <v>206</v>
      </c>
      <c r="O1003" s="16" t="s">
        <v>1855</v>
      </c>
      <c r="P1003" s="12" t="s">
        <v>482</v>
      </c>
      <c r="Q1003" s="16">
        <v>2023</v>
      </c>
      <c r="R1003" s="16">
        <v>2.93</v>
      </c>
      <c r="V1003" s="12" t="s">
        <v>204</v>
      </c>
      <c r="W1003" s="12" t="s">
        <v>204</v>
      </c>
      <c r="Z1003" s="16">
        <v>2.93</v>
      </c>
      <c r="AA1003" s="16">
        <v>352</v>
      </c>
      <c r="AB1003" s="16" t="s">
        <v>2118</v>
      </c>
      <c r="AD1003" s="16">
        <f t="shared" si="174"/>
        <v>123200</v>
      </c>
      <c r="AE1003" s="16">
        <v>1026</v>
      </c>
      <c r="AF1003" s="16">
        <f t="shared" si="175"/>
        <v>384750</v>
      </c>
      <c r="AG1003" s="16">
        <f t="shared" si="176"/>
        <v>293</v>
      </c>
      <c r="AH1003" s="12">
        <v>0</v>
      </c>
      <c r="AI1003" s="16">
        <f t="shared" si="177"/>
        <v>20.51</v>
      </c>
      <c r="AJ1003" s="16">
        <f t="shared" si="178"/>
        <v>70759.5</v>
      </c>
      <c r="AK1003" s="16">
        <f t="shared" si="167"/>
        <v>1465</v>
      </c>
      <c r="AL1003" s="16">
        <f t="shared" si="179"/>
        <v>14650</v>
      </c>
      <c r="AM1003" s="16">
        <f t="shared" si="168"/>
        <v>278350</v>
      </c>
      <c r="AN1003" s="16">
        <v>1217795.9000000001</v>
      </c>
      <c r="AO1003" s="12" t="s">
        <v>1486</v>
      </c>
      <c r="AP1003" s="16">
        <v>2.93</v>
      </c>
      <c r="AQ1003" s="16" t="s">
        <v>204</v>
      </c>
      <c r="BC1003" s="16">
        <v>2.93</v>
      </c>
      <c r="BD1003" s="16">
        <f t="shared" si="169"/>
        <v>14.65</v>
      </c>
      <c r="BE1003" s="16">
        <f t="shared" si="170"/>
        <v>7611.2243750000007</v>
      </c>
      <c r="BG1003" s="16">
        <f t="shared" si="171"/>
        <v>3516</v>
      </c>
      <c r="BH1003" s="16">
        <f t="shared" si="172"/>
        <v>1875.2</v>
      </c>
      <c r="BI1003" s="16">
        <f t="shared" si="173"/>
        <v>23.44</v>
      </c>
    </row>
    <row r="1004" spans="1:61" x14ac:dyDescent="0.35">
      <c r="A1004">
        <v>1003</v>
      </c>
      <c r="B1004" t="s">
        <v>360</v>
      </c>
      <c r="C1004" t="s">
        <v>7829</v>
      </c>
      <c r="D1004" s="15" t="s">
        <v>1868</v>
      </c>
      <c r="E1004" s="12" t="s">
        <v>98</v>
      </c>
      <c r="G1004" s="12" t="s">
        <v>1764</v>
      </c>
      <c r="H1004" s="12" t="s">
        <v>589</v>
      </c>
      <c r="I1004" s="12" t="s">
        <v>1454</v>
      </c>
      <c r="J1004" s="12" t="s">
        <v>2403</v>
      </c>
      <c r="K1004" s="12" t="s">
        <v>1765</v>
      </c>
      <c r="N1004" s="16" t="s">
        <v>206</v>
      </c>
      <c r="O1004" s="16" t="s">
        <v>1855</v>
      </c>
      <c r="P1004" s="12" t="s">
        <v>482</v>
      </c>
      <c r="Q1004" s="16">
        <v>2023</v>
      </c>
      <c r="R1004" s="16">
        <v>0.98</v>
      </c>
      <c r="V1004" s="12" t="s">
        <v>204</v>
      </c>
      <c r="W1004" s="12" t="s">
        <v>204</v>
      </c>
      <c r="Z1004" s="16">
        <v>0.98</v>
      </c>
      <c r="AA1004" s="16">
        <v>120</v>
      </c>
      <c r="AB1004" s="16" t="s">
        <v>2118</v>
      </c>
      <c r="AD1004" s="16">
        <f t="shared" si="174"/>
        <v>42000</v>
      </c>
      <c r="AE1004" s="16">
        <v>350</v>
      </c>
      <c r="AF1004" s="16">
        <f t="shared" si="175"/>
        <v>131250</v>
      </c>
      <c r="AG1004" s="16">
        <f t="shared" si="176"/>
        <v>98</v>
      </c>
      <c r="AH1004" s="12">
        <v>0</v>
      </c>
      <c r="AI1004" s="16">
        <f t="shared" si="177"/>
        <v>6.8599999999999994</v>
      </c>
      <c r="AJ1004" s="16">
        <f t="shared" si="178"/>
        <v>23666.999999999996</v>
      </c>
      <c r="AK1004" s="16">
        <f t="shared" si="167"/>
        <v>490</v>
      </c>
      <c r="AL1004" s="16">
        <f t="shared" si="179"/>
        <v>4900</v>
      </c>
      <c r="AM1004" s="16">
        <f t="shared" si="168"/>
        <v>93100</v>
      </c>
      <c r="AN1004" s="16">
        <v>407317.39999999997</v>
      </c>
      <c r="AO1004" s="12" t="s">
        <v>1486</v>
      </c>
      <c r="AP1004" s="16">
        <v>0.98</v>
      </c>
      <c r="AQ1004" s="16" t="s">
        <v>204</v>
      </c>
      <c r="BC1004" s="16">
        <v>0.98</v>
      </c>
      <c r="BD1004" s="16">
        <f t="shared" si="169"/>
        <v>4.9000000000000004</v>
      </c>
      <c r="BE1004" s="16">
        <f t="shared" si="170"/>
        <v>2545.7337499999999</v>
      </c>
      <c r="BG1004" s="16">
        <f t="shared" si="171"/>
        <v>1176</v>
      </c>
      <c r="BH1004" s="16">
        <f t="shared" si="172"/>
        <v>627.20000000000005</v>
      </c>
      <c r="BI1004" s="16">
        <f t="shared" si="173"/>
        <v>7.8400000000000007</v>
      </c>
    </row>
    <row r="1005" spans="1:61" x14ac:dyDescent="0.35">
      <c r="A1005">
        <v>1004</v>
      </c>
      <c r="B1005" t="s">
        <v>360</v>
      </c>
      <c r="C1005" t="s">
        <v>7830</v>
      </c>
      <c r="D1005" s="15" t="s">
        <v>1869</v>
      </c>
      <c r="E1005" s="12" t="s">
        <v>98</v>
      </c>
      <c r="G1005" s="12" t="s">
        <v>1764</v>
      </c>
      <c r="H1005" s="12" t="s">
        <v>589</v>
      </c>
      <c r="I1005" s="12" t="s">
        <v>1454</v>
      </c>
      <c r="J1005" s="12" t="s">
        <v>2403</v>
      </c>
      <c r="K1005" s="12" t="s">
        <v>1765</v>
      </c>
      <c r="N1005" s="16" t="s">
        <v>206</v>
      </c>
      <c r="O1005" s="16" t="s">
        <v>1855</v>
      </c>
      <c r="P1005" s="12" t="s">
        <v>482</v>
      </c>
      <c r="Q1005" s="16">
        <v>2023</v>
      </c>
      <c r="R1005" s="16">
        <v>0.73</v>
      </c>
      <c r="V1005" s="12" t="s">
        <v>204</v>
      </c>
      <c r="W1005" s="12" t="s">
        <v>204</v>
      </c>
      <c r="Z1005" s="16">
        <v>0.73</v>
      </c>
      <c r="AA1005" s="16">
        <v>87</v>
      </c>
      <c r="AB1005" s="16" t="s">
        <v>2118</v>
      </c>
      <c r="AD1005" s="16">
        <f t="shared" si="174"/>
        <v>30450</v>
      </c>
      <c r="AE1005" s="16">
        <v>250</v>
      </c>
      <c r="AF1005" s="16">
        <f t="shared" si="175"/>
        <v>93750</v>
      </c>
      <c r="AG1005" s="16">
        <f t="shared" si="176"/>
        <v>73</v>
      </c>
      <c r="AH1005" s="12">
        <v>0</v>
      </c>
      <c r="AI1005" s="16">
        <f t="shared" si="177"/>
        <v>5.1099999999999994</v>
      </c>
      <c r="AJ1005" s="16">
        <f t="shared" si="178"/>
        <v>17629.499999999996</v>
      </c>
      <c r="AK1005" s="16">
        <f t="shared" si="167"/>
        <v>365</v>
      </c>
      <c r="AL1005" s="16">
        <f t="shared" si="179"/>
        <v>3650</v>
      </c>
      <c r="AM1005" s="16">
        <f t="shared" si="168"/>
        <v>69350</v>
      </c>
      <c r="AN1005" s="16">
        <v>303409.89999999997</v>
      </c>
      <c r="AO1005" s="12" t="s">
        <v>1486</v>
      </c>
      <c r="AP1005" s="16">
        <v>0.73</v>
      </c>
      <c r="AQ1005" s="16" t="s">
        <v>204</v>
      </c>
      <c r="BC1005" s="16">
        <v>0.73</v>
      </c>
      <c r="BD1005" s="16">
        <f t="shared" si="169"/>
        <v>3.65</v>
      </c>
      <c r="BE1005" s="16">
        <f t="shared" si="170"/>
        <v>1896.3118749999999</v>
      </c>
      <c r="BG1005" s="16">
        <f t="shared" si="171"/>
        <v>876</v>
      </c>
      <c r="BH1005" s="16">
        <f t="shared" si="172"/>
        <v>467.2</v>
      </c>
      <c r="BI1005" s="16">
        <f t="shared" si="173"/>
        <v>5.84</v>
      </c>
    </row>
    <row r="1006" spans="1:61" x14ac:dyDescent="0.35">
      <c r="A1006">
        <v>1005</v>
      </c>
      <c r="B1006" t="s">
        <v>360</v>
      </c>
      <c r="C1006" t="s">
        <v>7831</v>
      </c>
      <c r="D1006" s="15" t="s">
        <v>1870</v>
      </c>
      <c r="E1006" s="12" t="s">
        <v>98</v>
      </c>
      <c r="G1006" s="12" t="s">
        <v>1764</v>
      </c>
      <c r="H1006" s="12" t="s">
        <v>589</v>
      </c>
      <c r="I1006" s="12" t="s">
        <v>1454</v>
      </c>
      <c r="J1006" s="12" t="s">
        <v>2403</v>
      </c>
      <c r="K1006" s="12" t="s">
        <v>1765</v>
      </c>
      <c r="N1006" s="16" t="s">
        <v>206</v>
      </c>
      <c r="O1006" s="16" t="s">
        <v>1855</v>
      </c>
      <c r="P1006" s="12" t="s">
        <v>482</v>
      </c>
      <c r="Q1006" s="16">
        <v>2023</v>
      </c>
      <c r="R1006" s="16">
        <v>0.62</v>
      </c>
      <c r="V1006" s="12" t="s">
        <v>204</v>
      </c>
      <c r="W1006" s="12" t="s">
        <v>204</v>
      </c>
      <c r="Z1006" s="16">
        <v>0.62</v>
      </c>
      <c r="AA1006" s="16">
        <v>74</v>
      </c>
      <c r="AB1006" s="16" t="s">
        <v>2118</v>
      </c>
      <c r="AD1006" s="16">
        <f t="shared" si="174"/>
        <v>25900</v>
      </c>
      <c r="AE1006" s="16">
        <v>217</v>
      </c>
      <c r="AF1006" s="16">
        <f t="shared" si="175"/>
        <v>81375</v>
      </c>
      <c r="AG1006" s="16">
        <f t="shared" si="176"/>
        <v>62</v>
      </c>
      <c r="AH1006" s="12">
        <v>0</v>
      </c>
      <c r="AI1006" s="16">
        <f t="shared" si="177"/>
        <v>4.34</v>
      </c>
      <c r="AJ1006" s="16">
        <f t="shared" si="178"/>
        <v>14973</v>
      </c>
      <c r="AK1006" s="16">
        <f t="shared" si="167"/>
        <v>310</v>
      </c>
      <c r="AL1006" s="16">
        <f t="shared" si="179"/>
        <v>3100</v>
      </c>
      <c r="AM1006" s="16">
        <f t="shared" si="168"/>
        <v>58900</v>
      </c>
      <c r="AN1006" s="16">
        <v>257690.6</v>
      </c>
      <c r="AO1006" s="12" t="s">
        <v>1486</v>
      </c>
      <c r="AP1006" s="16">
        <v>0.62</v>
      </c>
      <c r="AQ1006" s="16" t="s">
        <v>204</v>
      </c>
      <c r="BC1006" s="16">
        <v>0.62</v>
      </c>
      <c r="BD1006" s="16">
        <f t="shared" si="169"/>
        <v>3.1</v>
      </c>
      <c r="BE1006" s="16">
        <f t="shared" si="170"/>
        <v>1610.5662500000001</v>
      </c>
      <c r="BG1006" s="16">
        <f t="shared" si="171"/>
        <v>744</v>
      </c>
      <c r="BH1006" s="16">
        <f t="shared" si="172"/>
        <v>396.8</v>
      </c>
      <c r="BI1006" s="16">
        <f t="shared" si="173"/>
        <v>4.96</v>
      </c>
    </row>
    <row r="1007" spans="1:61" x14ac:dyDescent="0.35">
      <c r="A1007">
        <v>1006</v>
      </c>
      <c r="B1007" t="s">
        <v>360</v>
      </c>
      <c r="C1007" t="s">
        <v>7832</v>
      </c>
      <c r="D1007" s="15" t="s">
        <v>1871</v>
      </c>
      <c r="E1007" s="12" t="s">
        <v>98</v>
      </c>
      <c r="G1007" s="12" t="s">
        <v>1764</v>
      </c>
      <c r="H1007" s="12" t="s">
        <v>589</v>
      </c>
      <c r="I1007" s="12" t="s">
        <v>1454</v>
      </c>
      <c r="J1007" s="12" t="s">
        <v>2403</v>
      </c>
      <c r="K1007" s="12" t="s">
        <v>1765</v>
      </c>
      <c r="N1007" s="16" t="s">
        <v>206</v>
      </c>
      <c r="O1007" s="16" t="s">
        <v>1855</v>
      </c>
      <c r="P1007" s="12" t="s">
        <v>482</v>
      </c>
      <c r="Q1007" s="16">
        <v>2023</v>
      </c>
      <c r="R1007" s="16">
        <v>0.39</v>
      </c>
      <c r="V1007" s="12" t="s">
        <v>204</v>
      </c>
      <c r="W1007" s="12" t="s">
        <v>204</v>
      </c>
      <c r="Z1007" s="16">
        <v>0.39</v>
      </c>
      <c r="AA1007" s="16">
        <v>44</v>
      </c>
      <c r="AB1007" s="16" t="s">
        <v>2118</v>
      </c>
      <c r="AD1007" s="16">
        <f t="shared" si="174"/>
        <v>15400</v>
      </c>
      <c r="AE1007" s="16">
        <v>136</v>
      </c>
      <c r="AF1007" s="16">
        <f t="shared" si="175"/>
        <v>51000</v>
      </c>
      <c r="AG1007" s="16">
        <f t="shared" si="176"/>
        <v>39</v>
      </c>
      <c r="AH1007" s="12">
        <v>0</v>
      </c>
      <c r="AI1007" s="16">
        <f t="shared" si="177"/>
        <v>2.73</v>
      </c>
      <c r="AJ1007" s="16">
        <f t="shared" si="178"/>
        <v>9418.5</v>
      </c>
      <c r="AK1007" s="16">
        <f t="shared" si="167"/>
        <v>195</v>
      </c>
      <c r="AL1007" s="16">
        <f t="shared" si="179"/>
        <v>1950</v>
      </c>
      <c r="AM1007" s="16">
        <f t="shared" si="168"/>
        <v>37050</v>
      </c>
      <c r="AN1007" s="16">
        <v>162095.70000000001</v>
      </c>
      <c r="AO1007" s="12" t="s">
        <v>1486</v>
      </c>
      <c r="AP1007" s="16">
        <v>0.39</v>
      </c>
      <c r="AQ1007" s="16" t="s">
        <v>204</v>
      </c>
      <c r="BC1007" s="16">
        <v>0.39</v>
      </c>
      <c r="BD1007" s="16">
        <f t="shared" si="169"/>
        <v>1.9500000000000002</v>
      </c>
      <c r="BE1007" s="16">
        <f t="shared" si="170"/>
        <v>1013.0981250000001</v>
      </c>
      <c r="BG1007" s="16">
        <f t="shared" si="171"/>
        <v>468</v>
      </c>
      <c r="BH1007" s="16">
        <f t="shared" si="172"/>
        <v>249.60000000000002</v>
      </c>
      <c r="BI1007" s="16">
        <f t="shared" si="173"/>
        <v>3.12</v>
      </c>
    </row>
    <row r="1008" spans="1:61" x14ac:dyDescent="0.35">
      <c r="A1008">
        <v>1007</v>
      </c>
      <c r="B1008" t="s">
        <v>360</v>
      </c>
      <c r="C1008" t="s">
        <v>7833</v>
      </c>
      <c r="D1008" s="15" t="s">
        <v>2110</v>
      </c>
      <c r="E1008" s="12" t="s">
        <v>98</v>
      </c>
      <c r="G1008" s="12" t="s">
        <v>1764</v>
      </c>
      <c r="H1008" s="12" t="s">
        <v>589</v>
      </c>
      <c r="I1008" s="12" t="s">
        <v>1454</v>
      </c>
      <c r="J1008" s="12" t="s">
        <v>2403</v>
      </c>
      <c r="K1008" s="12" t="s">
        <v>1765</v>
      </c>
      <c r="N1008" s="16" t="s">
        <v>206</v>
      </c>
      <c r="O1008" s="16" t="s">
        <v>1855</v>
      </c>
      <c r="P1008" s="12" t="s">
        <v>482</v>
      </c>
      <c r="Q1008" s="16">
        <v>2023</v>
      </c>
      <c r="R1008" s="16">
        <v>0.73</v>
      </c>
      <c r="V1008" s="12" t="s">
        <v>204</v>
      </c>
      <c r="W1008" s="12" t="s">
        <v>204</v>
      </c>
      <c r="Z1008" s="16">
        <v>0.73</v>
      </c>
      <c r="AA1008" s="16">
        <v>87</v>
      </c>
      <c r="AB1008" s="16" t="s">
        <v>2118</v>
      </c>
      <c r="AD1008" s="16">
        <f t="shared" si="174"/>
        <v>30450</v>
      </c>
      <c r="AE1008" s="16">
        <v>250</v>
      </c>
      <c r="AF1008" s="16">
        <f t="shared" si="175"/>
        <v>93750</v>
      </c>
      <c r="AG1008" s="16">
        <f t="shared" si="176"/>
        <v>73</v>
      </c>
      <c r="AH1008" s="12">
        <v>0</v>
      </c>
      <c r="AI1008" s="16">
        <f t="shared" si="177"/>
        <v>5.1099999999999994</v>
      </c>
      <c r="AJ1008" s="16">
        <f t="shared" si="178"/>
        <v>17629.499999999996</v>
      </c>
      <c r="AK1008" s="16">
        <f t="shared" si="167"/>
        <v>365</v>
      </c>
      <c r="AL1008" s="16">
        <f t="shared" si="179"/>
        <v>3650</v>
      </c>
      <c r="AM1008" s="16">
        <f t="shared" si="168"/>
        <v>69350</v>
      </c>
      <c r="AN1008" s="16">
        <v>303409.89999999997</v>
      </c>
      <c r="AO1008" s="12" t="s">
        <v>1486</v>
      </c>
      <c r="AP1008" s="16">
        <v>0.73</v>
      </c>
      <c r="AQ1008" s="16" t="s">
        <v>204</v>
      </c>
      <c r="BC1008" s="16">
        <v>0.73</v>
      </c>
      <c r="BD1008" s="16">
        <f t="shared" si="169"/>
        <v>3.65</v>
      </c>
      <c r="BE1008" s="16">
        <f t="shared" si="170"/>
        <v>1896.3118749999999</v>
      </c>
      <c r="BG1008" s="16">
        <f t="shared" si="171"/>
        <v>876</v>
      </c>
      <c r="BH1008" s="16">
        <f t="shared" si="172"/>
        <v>467.2</v>
      </c>
      <c r="BI1008" s="16">
        <f t="shared" si="173"/>
        <v>5.84</v>
      </c>
    </row>
    <row r="1009" spans="1:61" x14ac:dyDescent="0.35">
      <c r="A1009">
        <v>1008</v>
      </c>
      <c r="B1009" t="s">
        <v>360</v>
      </c>
      <c r="C1009" t="s">
        <v>7834</v>
      </c>
      <c r="D1009" s="15" t="s">
        <v>2111</v>
      </c>
      <c r="E1009" s="12" t="s">
        <v>98</v>
      </c>
      <c r="G1009" s="12" t="s">
        <v>1764</v>
      </c>
      <c r="H1009" s="12" t="s">
        <v>589</v>
      </c>
      <c r="I1009" s="12" t="s">
        <v>1454</v>
      </c>
      <c r="J1009" s="12" t="s">
        <v>2403</v>
      </c>
      <c r="K1009" s="12" t="s">
        <v>1765</v>
      </c>
      <c r="N1009" s="16" t="s">
        <v>206</v>
      </c>
      <c r="O1009" s="16" t="s">
        <v>1855</v>
      </c>
      <c r="P1009" s="12" t="s">
        <v>482</v>
      </c>
      <c r="Q1009" s="16">
        <v>2023</v>
      </c>
      <c r="R1009" s="16">
        <v>0.3</v>
      </c>
      <c r="V1009" s="12" t="s">
        <v>204</v>
      </c>
      <c r="W1009" s="12" t="s">
        <v>204</v>
      </c>
      <c r="Z1009" s="16">
        <v>0.3</v>
      </c>
      <c r="AA1009" s="16">
        <v>36</v>
      </c>
      <c r="AB1009" s="16" t="s">
        <v>2118</v>
      </c>
      <c r="AD1009" s="16">
        <f t="shared" si="174"/>
        <v>12600</v>
      </c>
      <c r="AE1009" s="16">
        <v>100</v>
      </c>
      <c r="AF1009" s="16">
        <f t="shared" si="175"/>
        <v>37500</v>
      </c>
      <c r="AG1009" s="16">
        <f t="shared" si="176"/>
        <v>30</v>
      </c>
      <c r="AH1009" s="12">
        <v>0</v>
      </c>
      <c r="AI1009" s="16">
        <f t="shared" si="177"/>
        <v>2.1</v>
      </c>
      <c r="AJ1009" s="16">
        <f t="shared" si="178"/>
        <v>7245</v>
      </c>
      <c r="AK1009" s="16">
        <f>Z1009*500</f>
        <v>150</v>
      </c>
      <c r="AL1009" s="16">
        <f t="shared" si="179"/>
        <v>1500</v>
      </c>
      <c r="AM1009" s="16">
        <f>95000*Z1009</f>
        <v>28500</v>
      </c>
      <c r="AN1009" s="16">
        <v>124689</v>
      </c>
      <c r="AO1009" s="12" t="s">
        <v>1486</v>
      </c>
      <c r="AP1009" s="16">
        <v>0.3</v>
      </c>
      <c r="AQ1009" s="16" t="s">
        <v>204</v>
      </c>
      <c r="BC1009" s="16">
        <v>0.3</v>
      </c>
      <c r="BD1009" s="16">
        <f t="shared" si="169"/>
        <v>1.5</v>
      </c>
      <c r="BE1009" s="16">
        <f t="shared" si="170"/>
        <v>779.30624999999998</v>
      </c>
      <c r="BG1009" s="16">
        <f t="shared" si="171"/>
        <v>360</v>
      </c>
      <c r="BH1009" s="16">
        <f t="shared" si="172"/>
        <v>192</v>
      </c>
      <c r="BI1009" s="16">
        <f t="shared" si="173"/>
        <v>2.4</v>
      </c>
    </row>
    <row r="1010" spans="1:61" x14ac:dyDescent="0.35">
      <c r="A1010">
        <v>1009</v>
      </c>
      <c r="B1010" t="s">
        <v>360</v>
      </c>
      <c r="C1010" t="s">
        <v>7835</v>
      </c>
      <c r="D1010" s="15" t="s">
        <v>2112</v>
      </c>
      <c r="E1010" s="12" t="s">
        <v>98</v>
      </c>
      <c r="G1010" s="12" t="s">
        <v>1764</v>
      </c>
      <c r="H1010" s="12" t="s">
        <v>589</v>
      </c>
      <c r="I1010" s="12" t="s">
        <v>1454</v>
      </c>
      <c r="J1010" s="12" t="s">
        <v>2403</v>
      </c>
      <c r="K1010" s="12" t="s">
        <v>1765</v>
      </c>
      <c r="N1010" s="16" t="s">
        <v>206</v>
      </c>
      <c r="O1010" s="16" t="s">
        <v>1855</v>
      </c>
      <c r="P1010" s="12" t="s">
        <v>482</v>
      </c>
      <c r="Q1010" s="16">
        <v>2023</v>
      </c>
      <c r="R1010" s="16">
        <v>1.01</v>
      </c>
      <c r="V1010" s="12" t="s">
        <v>204</v>
      </c>
      <c r="W1010" s="12" t="s">
        <v>204</v>
      </c>
      <c r="Z1010" s="16">
        <v>1.01</v>
      </c>
      <c r="AA1010" s="16">
        <v>120</v>
      </c>
      <c r="AB1010" s="16" t="s">
        <v>2118</v>
      </c>
      <c r="AD1010" s="16">
        <f t="shared" si="174"/>
        <v>42000</v>
      </c>
      <c r="AE1010" s="16">
        <v>350</v>
      </c>
      <c r="AF1010" s="16">
        <f t="shared" si="175"/>
        <v>131250</v>
      </c>
      <c r="AG1010" s="16">
        <f t="shared" si="176"/>
        <v>101</v>
      </c>
      <c r="AH1010" s="12">
        <v>0</v>
      </c>
      <c r="AI1010" s="16">
        <f t="shared" si="177"/>
        <v>7.07</v>
      </c>
      <c r="AJ1010" s="16">
        <f t="shared" si="178"/>
        <v>24391.5</v>
      </c>
      <c r="AK1010" s="16">
        <f>Z1010*500</f>
        <v>505</v>
      </c>
      <c r="AL1010" s="16">
        <f t="shared" si="179"/>
        <v>5050</v>
      </c>
      <c r="AM1010" s="16">
        <f>95000*Z1010</f>
        <v>95950</v>
      </c>
      <c r="AN1010" s="16">
        <v>419786.3</v>
      </c>
      <c r="AO1010" s="12" t="s">
        <v>1486</v>
      </c>
      <c r="AP1010" s="16">
        <v>1.01</v>
      </c>
      <c r="AQ1010" s="16" t="s">
        <v>204</v>
      </c>
      <c r="BC1010" s="16">
        <v>1.01</v>
      </c>
      <c r="BD1010" s="16">
        <f>5*BC1010</f>
        <v>5.05</v>
      </c>
      <c r="BE1010" s="16">
        <f>AN1010/160</f>
        <v>2623.6643749999998</v>
      </c>
      <c r="BG1010" s="16">
        <f>1200*BC1010</f>
        <v>1212</v>
      </c>
      <c r="BH1010" s="16">
        <f>640*BC1010</f>
        <v>646.4</v>
      </c>
      <c r="BI1010" s="16">
        <f>BH1010/80</f>
        <v>8.08</v>
      </c>
    </row>
    <row r="1011" spans="1:61" x14ac:dyDescent="0.35">
      <c r="A1011">
        <v>1010</v>
      </c>
      <c r="B1011" t="s">
        <v>360</v>
      </c>
      <c r="C1011" t="s">
        <v>7836</v>
      </c>
      <c r="D1011" s="15" t="s">
        <v>455</v>
      </c>
      <c r="E1011" s="12" t="s">
        <v>98</v>
      </c>
      <c r="G1011" s="12" t="s">
        <v>1764</v>
      </c>
      <c r="H1011" s="12" t="s">
        <v>589</v>
      </c>
      <c r="I1011" s="12" t="s">
        <v>1454</v>
      </c>
      <c r="J1011" s="12" t="s">
        <v>2403</v>
      </c>
      <c r="K1011" s="12" t="s">
        <v>1765</v>
      </c>
      <c r="N1011" s="16" t="s">
        <v>206</v>
      </c>
      <c r="O1011" s="16" t="s">
        <v>1855</v>
      </c>
      <c r="P1011" s="12" t="s">
        <v>482</v>
      </c>
      <c r="Q1011" s="16">
        <v>2023</v>
      </c>
      <c r="R1011" s="16">
        <v>2.19</v>
      </c>
      <c r="V1011" s="12" t="s">
        <v>204</v>
      </c>
      <c r="W1011" s="12" t="s">
        <v>204</v>
      </c>
      <c r="Z1011" s="16">
        <v>2.19</v>
      </c>
      <c r="AA1011" s="16">
        <v>262</v>
      </c>
      <c r="AB1011" s="16" t="s">
        <v>2118</v>
      </c>
      <c r="AD1011" s="16">
        <f t="shared" si="174"/>
        <v>91700</v>
      </c>
      <c r="AE1011" s="16">
        <v>750</v>
      </c>
      <c r="AF1011" s="16">
        <f t="shared" si="175"/>
        <v>281250</v>
      </c>
      <c r="AG1011" s="16">
        <f t="shared" si="176"/>
        <v>219</v>
      </c>
      <c r="AH1011" s="12">
        <v>0</v>
      </c>
      <c r="AI1011" s="16">
        <f t="shared" si="177"/>
        <v>15.33</v>
      </c>
      <c r="AJ1011" s="16">
        <f t="shared" si="178"/>
        <v>52888.5</v>
      </c>
      <c r="AK1011" s="16">
        <f>Z1011*500</f>
        <v>1095</v>
      </c>
      <c r="AL1011" s="16">
        <f t="shared" si="179"/>
        <v>10950</v>
      </c>
      <c r="AM1011" s="16">
        <f>95000*Z1011</f>
        <v>208050</v>
      </c>
      <c r="AN1011" s="16">
        <v>910229.7</v>
      </c>
      <c r="AO1011" s="12" t="s">
        <v>1486</v>
      </c>
      <c r="AP1011" s="16">
        <v>2.19</v>
      </c>
      <c r="AQ1011" s="16" t="s">
        <v>204</v>
      </c>
      <c r="BC1011" s="16">
        <v>2.19</v>
      </c>
      <c r="BD1011" s="16">
        <f>5*BC1011</f>
        <v>10.95</v>
      </c>
      <c r="BE1011" s="16">
        <f>AN1011/160</f>
        <v>5688.9356250000001</v>
      </c>
      <c r="BG1011" s="16">
        <f>1200*BC1011</f>
        <v>2628</v>
      </c>
      <c r="BH1011" s="16">
        <f>640*BC1011</f>
        <v>1401.6</v>
      </c>
      <c r="BI1011" s="16">
        <f>BH1011/80</f>
        <v>17.52</v>
      </c>
    </row>
    <row r="1012" spans="1:61" x14ac:dyDescent="0.35">
      <c r="A1012">
        <v>1011</v>
      </c>
      <c r="B1012" t="s">
        <v>360</v>
      </c>
      <c r="C1012" t="s">
        <v>7925</v>
      </c>
      <c r="D1012" s="15" t="s">
        <v>2115</v>
      </c>
      <c r="E1012" s="12" t="s">
        <v>98</v>
      </c>
      <c r="F1012" s="16">
        <v>1976</v>
      </c>
      <c r="G1012" s="12" t="s">
        <v>362</v>
      </c>
      <c r="H1012" s="12" t="s">
        <v>91</v>
      </c>
      <c r="I1012" s="12" t="s">
        <v>92</v>
      </c>
      <c r="J1012" s="12" t="s">
        <v>2369</v>
      </c>
      <c r="K1012" s="12" t="s">
        <v>2369</v>
      </c>
      <c r="N1012" s="16" t="s">
        <v>206</v>
      </c>
      <c r="O1012" s="16" t="s">
        <v>2116</v>
      </c>
      <c r="P1012" s="12" t="s">
        <v>482</v>
      </c>
      <c r="Q1012" s="16">
        <v>2023</v>
      </c>
      <c r="R1012" s="16">
        <v>0.2</v>
      </c>
      <c r="S1012" s="16">
        <v>0.2</v>
      </c>
      <c r="U1012" s="16" t="s">
        <v>2117</v>
      </c>
      <c r="V1012" s="12" t="s">
        <v>204</v>
      </c>
      <c r="W1012" s="12" t="s">
        <v>204</v>
      </c>
      <c r="X1012" s="16">
        <v>1</v>
      </c>
      <c r="Y1012" s="16">
        <v>7</v>
      </c>
      <c r="Z1012" s="16">
        <v>0.2</v>
      </c>
      <c r="AA1012" s="16">
        <v>24</v>
      </c>
      <c r="AB1012" s="16" t="s">
        <v>2118</v>
      </c>
      <c r="AC1012" s="16" t="s">
        <v>2119</v>
      </c>
      <c r="AD1012" s="16">
        <v>8640</v>
      </c>
      <c r="AE1012" s="16">
        <v>70</v>
      </c>
      <c r="AF1012" s="16">
        <v>26250</v>
      </c>
      <c r="AG1012" s="16">
        <v>20</v>
      </c>
      <c r="AH1012" s="12">
        <v>0</v>
      </c>
      <c r="AI1012" s="16">
        <v>2</v>
      </c>
      <c r="AJ1012" s="16">
        <v>7000</v>
      </c>
      <c r="AK1012" s="16">
        <v>150</v>
      </c>
      <c r="AL1012" s="16">
        <v>1500</v>
      </c>
      <c r="AM1012" s="16">
        <v>20320</v>
      </c>
      <c r="AN1012" s="16">
        <v>63710</v>
      </c>
      <c r="AO1012" s="12" t="s">
        <v>2120</v>
      </c>
      <c r="AP1012" s="16">
        <v>0</v>
      </c>
      <c r="AQ1012" s="16" t="s">
        <v>207</v>
      </c>
      <c r="AU1012" t="s">
        <v>2121</v>
      </c>
      <c r="AV1012" s="15" t="s">
        <v>2122</v>
      </c>
      <c r="AW1012" s="16" t="s">
        <v>593</v>
      </c>
      <c r="AX1012" s="16" t="s">
        <v>207</v>
      </c>
      <c r="AY1012" s="16" t="s">
        <v>207</v>
      </c>
      <c r="AZ1012" s="16" t="s">
        <v>207</v>
      </c>
      <c r="BA1012" s="16" t="s">
        <v>207</v>
      </c>
      <c r="BB1012" s="16" t="s">
        <v>207</v>
      </c>
      <c r="BC1012" s="16">
        <v>0.2</v>
      </c>
      <c r="BD1012" s="16">
        <v>1</v>
      </c>
      <c r="BE1012" s="16">
        <f>AN1012/160</f>
        <v>398.1875</v>
      </c>
      <c r="BF1012" s="16">
        <v>0</v>
      </c>
      <c r="BG1012" s="16">
        <v>240</v>
      </c>
      <c r="BH1012" s="16">
        <v>400</v>
      </c>
      <c r="BI1012" s="16">
        <v>2</v>
      </c>
    </row>
    <row r="1013" spans="1:61" x14ac:dyDescent="0.35">
      <c r="A1013">
        <v>1012</v>
      </c>
      <c r="B1013" t="s">
        <v>360</v>
      </c>
      <c r="C1013" t="s">
        <v>7926</v>
      </c>
      <c r="D1013" s="15" t="s">
        <v>2123</v>
      </c>
      <c r="E1013" s="12" t="s">
        <v>98</v>
      </c>
      <c r="F1013" s="16">
        <v>1981</v>
      </c>
      <c r="G1013" s="12" t="s">
        <v>362</v>
      </c>
      <c r="H1013" s="12" t="s">
        <v>91</v>
      </c>
      <c r="I1013" s="12" t="s">
        <v>92</v>
      </c>
      <c r="J1013" s="12" t="s">
        <v>2369</v>
      </c>
      <c r="K1013" s="12" t="s">
        <v>2369</v>
      </c>
      <c r="N1013" s="16" t="s">
        <v>206</v>
      </c>
      <c r="O1013" s="16" t="s">
        <v>2116</v>
      </c>
      <c r="P1013" s="12" t="s">
        <v>482</v>
      </c>
      <c r="Q1013" s="16">
        <v>2023</v>
      </c>
      <c r="R1013" s="16">
        <v>1.01</v>
      </c>
      <c r="S1013" s="16">
        <v>1.01</v>
      </c>
      <c r="U1013" s="16" t="s">
        <v>2117</v>
      </c>
      <c r="V1013" s="12" t="s">
        <v>204</v>
      </c>
      <c r="W1013" s="12" t="s">
        <v>204</v>
      </c>
      <c r="X1013" s="16">
        <v>1</v>
      </c>
      <c r="Y1013" s="16">
        <v>14</v>
      </c>
      <c r="Z1013" s="16">
        <v>1.01</v>
      </c>
      <c r="AA1013" s="16">
        <v>121</v>
      </c>
      <c r="AB1013" s="16" t="s">
        <v>2118</v>
      </c>
      <c r="AC1013" s="16" t="s">
        <v>2119</v>
      </c>
      <c r="AD1013" s="16">
        <v>43560</v>
      </c>
      <c r="AE1013" s="16">
        <v>350</v>
      </c>
      <c r="AF1013" s="16">
        <v>131250</v>
      </c>
      <c r="AG1013" s="16">
        <v>100</v>
      </c>
      <c r="AI1013" s="16">
        <v>7</v>
      </c>
      <c r="AJ1013" s="16">
        <v>24500</v>
      </c>
      <c r="AK1013" s="16">
        <v>600</v>
      </c>
      <c r="AL1013" s="16">
        <v>6000</v>
      </c>
      <c r="AM1013" s="16">
        <v>102616</v>
      </c>
      <c r="AN1013" s="16">
        <v>307926</v>
      </c>
      <c r="AO1013" s="12" t="s">
        <v>2120</v>
      </c>
      <c r="AP1013" s="16">
        <v>0</v>
      </c>
      <c r="AQ1013" s="16" t="s">
        <v>207</v>
      </c>
      <c r="AU1013" t="s">
        <v>2121</v>
      </c>
      <c r="AV1013" s="15" t="s">
        <v>2122</v>
      </c>
      <c r="AW1013" s="16" t="s">
        <v>593</v>
      </c>
      <c r="AX1013" s="16" t="s">
        <v>207</v>
      </c>
      <c r="AY1013" s="16" t="s">
        <v>207</v>
      </c>
      <c r="AZ1013" s="16" t="s">
        <v>207</v>
      </c>
      <c r="BA1013" s="16" t="s">
        <v>207</v>
      </c>
      <c r="BB1013" s="16" t="s">
        <v>207</v>
      </c>
      <c r="BC1013" s="16">
        <v>1.01</v>
      </c>
      <c r="BD1013" s="16">
        <v>6.8</v>
      </c>
      <c r="BE1013" s="16">
        <f>AN1013/160</f>
        <v>1924.5374999999999</v>
      </c>
      <c r="BF1013" s="16">
        <v>0</v>
      </c>
      <c r="BG1013" s="16">
        <v>1600</v>
      </c>
      <c r="BH1013" s="16">
        <v>2400</v>
      </c>
      <c r="BI1013" s="16">
        <v>35</v>
      </c>
    </row>
    <row r="1014" spans="1:61" x14ac:dyDescent="0.35">
      <c r="A1014">
        <v>1013</v>
      </c>
      <c r="B1014" t="s">
        <v>360</v>
      </c>
      <c r="C1014" t="s">
        <v>7927</v>
      </c>
      <c r="D1014" s="15" t="s">
        <v>2117</v>
      </c>
      <c r="E1014" s="12" t="s">
        <v>98</v>
      </c>
      <c r="F1014" s="16">
        <v>1960</v>
      </c>
      <c r="G1014" s="12" t="s">
        <v>362</v>
      </c>
      <c r="H1014" s="12" t="s">
        <v>91</v>
      </c>
      <c r="I1014" s="12" t="s">
        <v>92</v>
      </c>
      <c r="J1014" s="12" t="s">
        <v>2369</v>
      </c>
      <c r="K1014" s="12" t="s">
        <v>2369</v>
      </c>
      <c r="N1014" s="16" t="s">
        <v>205</v>
      </c>
      <c r="O1014" s="16" t="s">
        <v>2116</v>
      </c>
      <c r="P1014" s="12" t="s">
        <v>482</v>
      </c>
      <c r="Q1014" s="16">
        <v>2023</v>
      </c>
      <c r="R1014" s="16">
        <v>1</v>
      </c>
      <c r="S1014" s="16">
        <v>1</v>
      </c>
      <c r="U1014" s="16" t="s">
        <v>2117</v>
      </c>
      <c r="V1014" s="12" t="s">
        <v>204</v>
      </c>
      <c r="W1014" s="12" t="s">
        <v>204</v>
      </c>
      <c r="X1014" s="16">
        <v>1</v>
      </c>
      <c r="Y1014" s="16">
        <v>11</v>
      </c>
      <c r="Z1014" s="16">
        <v>1</v>
      </c>
      <c r="AA1014" s="16">
        <v>120</v>
      </c>
      <c r="AB1014" s="16" t="s">
        <v>2124</v>
      </c>
      <c r="AC1014" s="16" t="s">
        <v>2125</v>
      </c>
      <c r="AD1014" s="16">
        <v>43200</v>
      </c>
      <c r="AE1014" s="16">
        <v>350</v>
      </c>
      <c r="AF1014" s="16">
        <v>131250</v>
      </c>
      <c r="AG1014" s="16">
        <v>100</v>
      </c>
      <c r="AI1014" s="16">
        <v>6</v>
      </c>
      <c r="AJ1014" s="16">
        <v>21000</v>
      </c>
      <c r="AK1014" s="16">
        <v>600</v>
      </c>
      <c r="AL1014" s="16">
        <v>6000</v>
      </c>
      <c r="AM1014" s="16">
        <v>111600</v>
      </c>
      <c r="AN1014" s="16">
        <v>313050</v>
      </c>
      <c r="AO1014" s="12" t="s">
        <v>2120</v>
      </c>
      <c r="AP1014" s="16">
        <v>0</v>
      </c>
      <c r="AQ1014" s="16" t="s">
        <v>207</v>
      </c>
      <c r="AU1014" t="s">
        <v>2121</v>
      </c>
      <c r="AV1014" s="15" t="s">
        <v>2122</v>
      </c>
      <c r="AW1014" s="16" t="s">
        <v>593</v>
      </c>
      <c r="AX1014" s="16" t="s">
        <v>207</v>
      </c>
      <c r="AY1014" s="16" t="s">
        <v>207</v>
      </c>
      <c r="AZ1014" s="16" t="s">
        <v>207</v>
      </c>
      <c r="BA1014" s="16" t="s">
        <v>207</v>
      </c>
      <c r="BB1014" s="16" t="s">
        <v>207</v>
      </c>
      <c r="BC1014" s="16">
        <v>1</v>
      </c>
      <c r="BD1014" s="16">
        <v>5.6</v>
      </c>
      <c r="BE1014" s="16">
        <f t="shared" ref="BE1014:BE1077" si="180">AN1014/160</f>
        <v>1956.5625</v>
      </c>
      <c r="BF1014" s="16">
        <v>0</v>
      </c>
      <c r="BG1014" s="16">
        <v>2400</v>
      </c>
      <c r="BH1014" s="16">
        <v>1600</v>
      </c>
      <c r="BI1014" s="16">
        <v>20</v>
      </c>
    </row>
    <row r="1015" spans="1:61" x14ac:dyDescent="0.35">
      <c r="A1015">
        <v>1014</v>
      </c>
      <c r="B1015" t="s">
        <v>360</v>
      </c>
      <c r="C1015" t="s">
        <v>7928</v>
      </c>
      <c r="D1015" s="15" t="s">
        <v>2126</v>
      </c>
      <c r="E1015" s="12" t="s">
        <v>98</v>
      </c>
      <c r="F1015" s="16">
        <v>1981</v>
      </c>
      <c r="G1015" s="12" t="s">
        <v>362</v>
      </c>
      <c r="H1015" s="12" t="s">
        <v>91</v>
      </c>
      <c r="I1015" s="12" t="s">
        <v>92</v>
      </c>
      <c r="J1015" s="12" t="s">
        <v>2369</v>
      </c>
      <c r="K1015" s="12" t="s">
        <v>2369</v>
      </c>
      <c r="N1015" s="16" t="s">
        <v>206</v>
      </c>
      <c r="O1015" s="16" t="s">
        <v>2116</v>
      </c>
      <c r="P1015" s="12" t="s">
        <v>482</v>
      </c>
      <c r="Q1015" s="16">
        <v>2023</v>
      </c>
      <c r="R1015" s="16">
        <v>0.37</v>
      </c>
      <c r="S1015" s="16">
        <v>0.37</v>
      </c>
      <c r="U1015" s="16" t="s">
        <v>2117</v>
      </c>
      <c r="V1015" s="12" t="s">
        <v>204</v>
      </c>
      <c r="W1015" s="12" t="s">
        <v>204</v>
      </c>
      <c r="X1015" s="16">
        <v>1</v>
      </c>
      <c r="Y1015" s="16">
        <v>4</v>
      </c>
      <c r="Z1015" s="16">
        <v>0.37</v>
      </c>
      <c r="AA1015" s="16">
        <v>44</v>
      </c>
      <c r="AB1015" s="16" t="s">
        <v>2118</v>
      </c>
      <c r="AC1015" s="16" t="s">
        <v>2119</v>
      </c>
      <c r="AD1015" s="16">
        <v>15840</v>
      </c>
      <c r="AE1015" s="16">
        <v>129</v>
      </c>
      <c r="AF1015" s="16">
        <v>48375</v>
      </c>
      <c r="AG1015" s="16">
        <v>37</v>
      </c>
      <c r="AI1015" s="16">
        <v>3</v>
      </c>
      <c r="AJ1015" s="16">
        <v>10500</v>
      </c>
      <c r="AK1015" s="16">
        <v>150</v>
      </c>
      <c r="AL1015" s="16">
        <v>1500</v>
      </c>
      <c r="AM1015" s="16">
        <v>37592</v>
      </c>
      <c r="AN1015" s="16">
        <v>113807</v>
      </c>
      <c r="AO1015" s="12" t="s">
        <v>2120</v>
      </c>
      <c r="AP1015" s="16">
        <v>0</v>
      </c>
      <c r="AQ1015" s="16" t="s">
        <v>207</v>
      </c>
      <c r="AU1015" t="s">
        <v>2121</v>
      </c>
      <c r="AV1015" s="15" t="s">
        <v>2122</v>
      </c>
      <c r="AW1015" s="16" t="s">
        <v>593</v>
      </c>
      <c r="AX1015" s="16" t="s">
        <v>207</v>
      </c>
      <c r="AY1015" s="16" t="s">
        <v>207</v>
      </c>
      <c r="AZ1015" s="16" t="s">
        <v>207</v>
      </c>
      <c r="BA1015" s="16" t="s">
        <v>207</v>
      </c>
      <c r="BB1015" s="16" t="s">
        <v>207</v>
      </c>
      <c r="BC1015" s="16">
        <v>0.37</v>
      </c>
      <c r="BD1015" s="16">
        <v>2.16</v>
      </c>
      <c r="BE1015" s="16">
        <f t="shared" si="180"/>
        <v>711.29375000000005</v>
      </c>
      <c r="BF1015" s="16">
        <v>0</v>
      </c>
      <c r="BG1015" s="16">
        <v>1120</v>
      </c>
      <c r="BH1015" s="16">
        <v>880</v>
      </c>
      <c r="BI1015" s="16">
        <v>2</v>
      </c>
    </row>
    <row r="1016" spans="1:61" x14ac:dyDescent="0.35">
      <c r="A1016">
        <v>1015</v>
      </c>
      <c r="B1016" t="s">
        <v>360</v>
      </c>
      <c r="C1016" t="s">
        <v>7929</v>
      </c>
      <c r="D1016" s="15" t="s">
        <v>2127</v>
      </c>
      <c r="E1016" s="12" t="s">
        <v>98</v>
      </c>
      <c r="F1016" s="16">
        <v>1972</v>
      </c>
      <c r="G1016" s="12" t="s">
        <v>362</v>
      </c>
      <c r="H1016" s="12" t="s">
        <v>91</v>
      </c>
      <c r="I1016" s="12" t="s">
        <v>92</v>
      </c>
      <c r="J1016" s="12" t="s">
        <v>2369</v>
      </c>
      <c r="K1016" s="12" t="s">
        <v>2369</v>
      </c>
      <c r="N1016" s="16" t="s">
        <v>206</v>
      </c>
      <c r="O1016" s="16" t="s">
        <v>2116</v>
      </c>
      <c r="P1016" s="12" t="s">
        <v>482</v>
      </c>
      <c r="Q1016" s="16">
        <v>2023</v>
      </c>
      <c r="R1016" s="16">
        <v>0.45</v>
      </c>
      <c r="S1016" s="16">
        <v>0.45</v>
      </c>
      <c r="U1016" s="16" t="s">
        <v>2117</v>
      </c>
      <c r="V1016" s="12" t="s">
        <v>204</v>
      </c>
      <c r="W1016" s="12" t="s">
        <v>204</v>
      </c>
      <c r="X1016" s="16">
        <v>1</v>
      </c>
      <c r="Y1016" s="16">
        <v>8</v>
      </c>
      <c r="Z1016" s="16">
        <v>0.45</v>
      </c>
      <c r="AA1016" s="16">
        <v>54</v>
      </c>
      <c r="AB1016" s="16" t="s">
        <v>2118</v>
      </c>
      <c r="AC1016" s="16" t="s">
        <v>2119</v>
      </c>
      <c r="AD1016" s="16">
        <v>19440</v>
      </c>
      <c r="AE1016" s="16">
        <v>157</v>
      </c>
      <c r="AF1016" s="16">
        <v>56250</v>
      </c>
      <c r="AG1016" s="16">
        <v>45</v>
      </c>
      <c r="AI1016" s="16">
        <v>3</v>
      </c>
      <c r="AJ1016" s="16">
        <v>10500</v>
      </c>
      <c r="AK1016" s="16">
        <v>300</v>
      </c>
      <c r="AL1016" s="16">
        <v>3000</v>
      </c>
      <c r="AM1016" s="16">
        <v>45720</v>
      </c>
      <c r="AN1016" s="16">
        <v>134910</v>
      </c>
      <c r="AO1016" s="12" t="s">
        <v>2120</v>
      </c>
      <c r="AP1016" s="16">
        <v>0</v>
      </c>
      <c r="AQ1016" s="16" t="s">
        <v>207</v>
      </c>
      <c r="AU1016" t="s">
        <v>2121</v>
      </c>
      <c r="AV1016" s="15" t="s">
        <v>2122</v>
      </c>
      <c r="AW1016" s="16" t="s">
        <v>593</v>
      </c>
      <c r="AX1016" s="16" t="s">
        <v>207</v>
      </c>
      <c r="AY1016" s="16" t="s">
        <v>207</v>
      </c>
      <c r="AZ1016" s="16" t="s">
        <v>207</v>
      </c>
      <c r="BA1016" s="16" t="s">
        <v>207</v>
      </c>
      <c r="BB1016" s="16" t="s">
        <v>207</v>
      </c>
      <c r="BC1016" s="16">
        <v>0.45</v>
      </c>
      <c r="BD1016" s="16">
        <v>2.4</v>
      </c>
      <c r="BE1016" s="16">
        <f t="shared" si="180"/>
        <v>843.1875</v>
      </c>
      <c r="BF1016" s="16">
        <v>0</v>
      </c>
      <c r="BG1016" s="16">
        <v>960</v>
      </c>
      <c r="BH1016" s="16">
        <v>1200</v>
      </c>
      <c r="BI1016" s="16">
        <v>3</v>
      </c>
    </row>
    <row r="1017" spans="1:61" x14ac:dyDescent="0.35">
      <c r="A1017">
        <v>1016</v>
      </c>
      <c r="B1017" t="s">
        <v>360</v>
      </c>
      <c r="C1017" t="s">
        <v>7930</v>
      </c>
      <c r="D1017" s="15" t="s">
        <v>2128</v>
      </c>
      <c r="E1017" s="12" t="s">
        <v>98</v>
      </c>
      <c r="F1017" s="16">
        <v>1976</v>
      </c>
      <c r="G1017" s="12" t="s">
        <v>362</v>
      </c>
      <c r="H1017" s="12" t="s">
        <v>91</v>
      </c>
      <c r="I1017" s="12" t="s">
        <v>92</v>
      </c>
      <c r="J1017" s="12" t="s">
        <v>2369</v>
      </c>
      <c r="K1017" s="12" t="s">
        <v>2369</v>
      </c>
      <c r="N1017" s="16" t="s">
        <v>206</v>
      </c>
      <c r="O1017" s="16" t="s">
        <v>2116</v>
      </c>
      <c r="P1017" s="12" t="s">
        <v>482</v>
      </c>
      <c r="Q1017" s="16">
        <v>2023</v>
      </c>
      <c r="R1017" s="16">
        <v>1.79</v>
      </c>
      <c r="S1017" s="16">
        <v>1.79</v>
      </c>
      <c r="U1017" s="16" t="s">
        <v>2117</v>
      </c>
      <c r="V1017" s="12" t="s">
        <v>204</v>
      </c>
      <c r="W1017" s="12" t="s">
        <v>204</v>
      </c>
      <c r="X1017" s="16">
        <v>1</v>
      </c>
      <c r="Y1017" s="16">
        <v>17</v>
      </c>
      <c r="Z1017" s="16">
        <v>1.79</v>
      </c>
      <c r="AA1017" s="16">
        <v>214</v>
      </c>
      <c r="AB1017" s="16" t="s">
        <v>2118</v>
      </c>
      <c r="AC1017" s="16" t="s">
        <v>2119</v>
      </c>
      <c r="AD1017" s="16">
        <v>77040</v>
      </c>
      <c r="AE1017" s="16">
        <v>625</v>
      </c>
      <c r="AF1017" s="16">
        <v>234375</v>
      </c>
      <c r="AG1017" s="16">
        <v>179</v>
      </c>
      <c r="AI1017" s="16">
        <v>8</v>
      </c>
      <c r="AJ1017" s="16">
        <v>28000</v>
      </c>
      <c r="AK1017" s="16">
        <v>900</v>
      </c>
      <c r="AL1017" s="16">
        <v>9000</v>
      </c>
      <c r="AM1017" s="16">
        <v>181864</v>
      </c>
      <c r="AN1017" s="16">
        <v>530279</v>
      </c>
      <c r="AO1017" s="12" t="s">
        <v>2120</v>
      </c>
      <c r="AP1017" s="16">
        <v>0</v>
      </c>
      <c r="AQ1017" s="16" t="s">
        <v>207</v>
      </c>
      <c r="AU1017" t="s">
        <v>2121</v>
      </c>
      <c r="AV1017" s="15" t="s">
        <v>2122</v>
      </c>
      <c r="AW1017" s="16" t="s">
        <v>593</v>
      </c>
      <c r="AX1017" s="16" t="s">
        <v>207</v>
      </c>
      <c r="AY1017" s="16" t="s">
        <v>207</v>
      </c>
      <c r="AZ1017" s="16" t="s">
        <v>207</v>
      </c>
      <c r="BA1017" s="16" t="s">
        <v>207</v>
      </c>
      <c r="BB1017" s="16" t="s">
        <v>207</v>
      </c>
      <c r="BC1017" s="16">
        <v>1.79</v>
      </c>
      <c r="BD1017" s="16">
        <v>7.2</v>
      </c>
      <c r="BE1017" s="16">
        <f t="shared" si="180"/>
        <v>3314.2437500000001</v>
      </c>
      <c r="BF1017" s="16">
        <v>0</v>
      </c>
      <c r="BG1017" s="16">
        <v>2800</v>
      </c>
      <c r="BH1017" s="16">
        <v>2000</v>
      </c>
      <c r="BI1017" s="16">
        <v>30</v>
      </c>
    </row>
    <row r="1018" spans="1:61" x14ac:dyDescent="0.35">
      <c r="A1018">
        <v>1017</v>
      </c>
      <c r="B1018" t="s">
        <v>360</v>
      </c>
      <c r="C1018" t="s">
        <v>7931</v>
      </c>
      <c r="D1018" s="15" t="s">
        <v>2129</v>
      </c>
      <c r="E1018" s="12" t="s">
        <v>98</v>
      </c>
      <c r="F1018" s="16">
        <v>1964</v>
      </c>
      <c r="G1018" s="12" t="s">
        <v>362</v>
      </c>
      <c r="H1018" s="12" t="s">
        <v>91</v>
      </c>
      <c r="I1018" s="12" t="s">
        <v>92</v>
      </c>
      <c r="J1018" s="12" t="s">
        <v>2369</v>
      </c>
      <c r="K1018" s="12" t="s">
        <v>2369</v>
      </c>
      <c r="N1018" s="16" t="s">
        <v>206</v>
      </c>
      <c r="O1018" s="16" t="s">
        <v>2116</v>
      </c>
      <c r="P1018" s="12" t="s">
        <v>482</v>
      </c>
      <c r="Q1018" s="16">
        <v>2023</v>
      </c>
      <c r="R1018" s="16">
        <v>1</v>
      </c>
      <c r="S1018" s="16">
        <v>1</v>
      </c>
      <c r="U1018" s="16" t="s">
        <v>2117</v>
      </c>
      <c r="V1018" s="12" t="s">
        <v>204</v>
      </c>
      <c r="W1018" s="12" t="s">
        <v>204</v>
      </c>
      <c r="X1018" s="16">
        <v>1</v>
      </c>
      <c r="Y1018" s="16">
        <v>11</v>
      </c>
      <c r="Z1018" s="16">
        <v>1</v>
      </c>
      <c r="AA1018" s="16">
        <v>120</v>
      </c>
      <c r="AB1018" s="16" t="s">
        <v>2118</v>
      </c>
      <c r="AC1018" s="16" t="s">
        <v>2119</v>
      </c>
      <c r="AD1018" s="16">
        <v>43200</v>
      </c>
      <c r="AE1018" s="16">
        <v>350</v>
      </c>
      <c r="AF1018" s="16">
        <v>131250</v>
      </c>
      <c r="AG1018" s="16">
        <v>100</v>
      </c>
      <c r="AI1018" s="16">
        <v>6</v>
      </c>
      <c r="AJ1018" s="16">
        <v>21000</v>
      </c>
      <c r="AK1018" s="16">
        <v>600</v>
      </c>
      <c r="AL1018" s="16">
        <v>6000</v>
      </c>
      <c r="AM1018" s="16">
        <v>111600</v>
      </c>
      <c r="AN1018" s="16">
        <v>313050</v>
      </c>
      <c r="AO1018" s="12" t="s">
        <v>2120</v>
      </c>
      <c r="AP1018" s="16">
        <v>0</v>
      </c>
      <c r="AQ1018" s="16" t="s">
        <v>207</v>
      </c>
      <c r="AU1018" t="s">
        <v>2121</v>
      </c>
      <c r="AV1018" s="15" t="s">
        <v>2122</v>
      </c>
      <c r="AW1018" s="16" t="s">
        <v>593</v>
      </c>
      <c r="AX1018" s="16" t="s">
        <v>207</v>
      </c>
      <c r="AY1018" s="16" t="s">
        <v>207</v>
      </c>
      <c r="AZ1018" s="16" t="s">
        <v>207</v>
      </c>
      <c r="BA1018" s="16" t="s">
        <v>207</v>
      </c>
      <c r="BB1018" s="16" t="s">
        <v>207</v>
      </c>
      <c r="BC1018" s="16">
        <v>1</v>
      </c>
      <c r="BD1018" s="16">
        <v>6.4</v>
      </c>
      <c r="BE1018" s="16">
        <f t="shared" si="180"/>
        <v>1956.5625</v>
      </c>
      <c r="BF1018" s="16">
        <v>0</v>
      </c>
      <c r="BG1018" s="16">
        <v>3280</v>
      </c>
      <c r="BH1018" s="16">
        <v>1440</v>
      </c>
      <c r="BI1018" s="16">
        <v>21</v>
      </c>
    </row>
    <row r="1019" spans="1:61" x14ac:dyDescent="0.35">
      <c r="A1019">
        <v>1018</v>
      </c>
      <c r="B1019" t="s">
        <v>360</v>
      </c>
      <c r="C1019" t="s">
        <v>7932</v>
      </c>
      <c r="D1019" s="15" t="s">
        <v>2130</v>
      </c>
      <c r="E1019" s="12" t="s">
        <v>98</v>
      </c>
      <c r="F1019" s="16">
        <v>1974</v>
      </c>
      <c r="G1019" s="12" t="s">
        <v>362</v>
      </c>
      <c r="H1019" s="12" t="s">
        <v>91</v>
      </c>
      <c r="I1019" s="12" t="s">
        <v>92</v>
      </c>
      <c r="J1019" s="12" t="s">
        <v>2369</v>
      </c>
      <c r="K1019" s="12" t="s">
        <v>2369</v>
      </c>
      <c r="N1019" s="16" t="s">
        <v>206</v>
      </c>
      <c r="O1019" s="16" t="s">
        <v>2116</v>
      </c>
      <c r="P1019" s="12" t="s">
        <v>482</v>
      </c>
      <c r="Q1019" s="16">
        <v>2023</v>
      </c>
      <c r="R1019" s="16">
        <v>0.42</v>
      </c>
      <c r="S1019" s="16">
        <v>0.42</v>
      </c>
      <c r="U1019" s="16" t="s">
        <v>2117</v>
      </c>
      <c r="V1019" s="12" t="s">
        <v>204</v>
      </c>
      <c r="W1019" s="12" t="s">
        <v>204</v>
      </c>
      <c r="X1019" s="16">
        <v>1</v>
      </c>
      <c r="Y1019" s="16">
        <v>5</v>
      </c>
      <c r="Z1019" s="16">
        <v>0.42</v>
      </c>
      <c r="AA1019" s="16">
        <v>50</v>
      </c>
      <c r="AB1019" s="16" t="s">
        <v>2118</v>
      </c>
      <c r="AC1019" s="16" t="s">
        <v>2119</v>
      </c>
      <c r="AD1019" s="16">
        <v>18000</v>
      </c>
      <c r="AE1019" s="16">
        <v>150</v>
      </c>
      <c r="AF1019" s="16">
        <v>56250</v>
      </c>
      <c r="AG1019" s="16">
        <v>42</v>
      </c>
      <c r="AI1019" s="16">
        <v>3</v>
      </c>
      <c r="AJ1019" s="16">
        <v>10500</v>
      </c>
      <c r="AK1019" s="16">
        <v>300</v>
      </c>
      <c r="AL1019" s="16">
        <v>3000</v>
      </c>
      <c r="AM1019" s="16">
        <v>42672</v>
      </c>
      <c r="AN1019" s="16">
        <v>130422</v>
      </c>
      <c r="AO1019" s="12" t="s">
        <v>2120</v>
      </c>
      <c r="AP1019" s="16">
        <v>0</v>
      </c>
      <c r="AQ1019" s="16" t="s">
        <v>207</v>
      </c>
      <c r="AU1019" t="s">
        <v>2121</v>
      </c>
      <c r="AV1019" s="15" t="s">
        <v>2122</v>
      </c>
      <c r="AW1019" s="16" t="s">
        <v>593</v>
      </c>
      <c r="AX1019" s="16" t="s">
        <v>207</v>
      </c>
      <c r="AY1019" s="16" t="s">
        <v>207</v>
      </c>
      <c r="AZ1019" s="16" t="s">
        <v>207</v>
      </c>
      <c r="BA1019" s="16" t="s">
        <v>207</v>
      </c>
      <c r="BB1019" s="16" t="s">
        <v>207</v>
      </c>
      <c r="BC1019" s="16">
        <v>0.42</v>
      </c>
      <c r="BD1019" s="16">
        <v>3.04</v>
      </c>
      <c r="BE1019" s="16">
        <f t="shared" si="180"/>
        <v>815.13750000000005</v>
      </c>
      <c r="BF1019" s="16">
        <v>0</v>
      </c>
      <c r="BG1019" s="16">
        <v>960</v>
      </c>
      <c r="BH1019" s="16">
        <v>1120</v>
      </c>
      <c r="BI1019" s="16">
        <v>12</v>
      </c>
    </row>
    <row r="1020" spans="1:61" x14ac:dyDescent="0.35">
      <c r="A1020">
        <v>1019</v>
      </c>
      <c r="B1020" t="s">
        <v>360</v>
      </c>
      <c r="C1020" t="s">
        <v>7933</v>
      </c>
      <c r="D1020" s="15" t="s">
        <v>180</v>
      </c>
      <c r="E1020" s="12" t="s">
        <v>98</v>
      </c>
      <c r="F1020" s="16">
        <v>1971</v>
      </c>
      <c r="G1020" s="12" t="s">
        <v>362</v>
      </c>
      <c r="H1020" s="12" t="s">
        <v>91</v>
      </c>
      <c r="I1020" s="12" t="s">
        <v>92</v>
      </c>
      <c r="J1020" s="12" t="s">
        <v>2369</v>
      </c>
      <c r="K1020" s="12" t="s">
        <v>2369</v>
      </c>
      <c r="N1020" s="16" t="s">
        <v>206</v>
      </c>
      <c r="O1020" s="16" t="s">
        <v>2116</v>
      </c>
      <c r="P1020" s="12" t="s">
        <v>482</v>
      </c>
      <c r="Q1020" s="16">
        <v>2023</v>
      </c>
      <c r="R1020" s="16">
        <v>0.41</v>
      </c>
      <c r="S1020" s="16">
        <v>0.41</v>
      </c>
      <c r="U1020" s="16" t="s">
        <v>2117</v>
      </c>
      <c r="V1020" s="12" t="s">
        <v>204</v>
      </c>
      <c r="W1020" s="12" t="s">
        <v>204</v>
      </c>
      <c r="X1020" s="16">
        <v>1</v>
      </c>
      <c r="Y1020" s="16">
        <v>4</v>
      </c>
      <c r="Z1020" s="16">
        <v>0.41</v>
      </c>
      <c r="AA1020" s="16">
        <v>49</v>
      </c>
      <c r="AB1020" s="16" t="s">
        <v>2118</v>
      </c>
      <c r="AC1020" s="16" t="s">
        <v>2119</v>
      </c>
      <c r="AD1020" s="16">
        <v>17640</v>
      </c>
      <c r="AE1020" s="16">
        <v>150</v>
      </c>
      <c r="AF1020" s="16">
        <v>56250</v>
      </c>
      <c r="AG1020" s="16">
        <v>41</v>
      </c>
      <c r="AI1020" s="16">
        <v>3</v>
      </c>
      <c r="AJ1020" s="16">
        <v>10500</v>
      </c>
      <c r="AK1020" s="16">
        <v>300</v>
      </c>
      <c r="AL1020" s="16">
        <v>3000</v>
      </c>
      <c r="AM1020" s="16">
        <v>41656</v>
      </c>
      <c r="AN1020" s="16">
        <v>129046</v>
      </c>
      <c r="AO1020" s="12" t="s">
        <v>2120</v>
      </c>
      <c r="AP1020" s="16">
        <v>0</v>
      </c>
      <c r="AQ1020" s="16" t="s">
        <v>207</v>
      </c>
      <c r="AU1020" t="s">
        <v>2121</v>
      </c>
      <c r="AV1020" s="15" t="s">
        <v>2122</v>
      </c>
      <c r="AW1020" s="16" t="s">
        <v>593</v>
      </c>
      <c r="AX1020" s="16" t="s">
        <v>207</v>
      </c>
      <c r="AY1020" s="16" t="s">
        <v>207</v>
      </c>
      <c r="AZ1020" s="16" t="s">
        <v>207</v>
      </c>
      <c r="BA1020" s="16" t="s">
        <v>207</v>
      </c>
      <c r="BB1020" s="16" t="s">
        <v>207</v>
      </c>
      <c r="BC1020" s="16">
        <v>0.41</v>
      </c>
      <c r="BD1020" s="16">
        <v>2.3199999999999998</v>
      </c>
      <c r="BE1020" s="16">
        <f t="shared" si="180"/>
        <v>806.53750000000002</v>
      </c>
      <c r="BF1020" s="16">
        <v>0</v>
      </c>
      <c r="BG1020" s="16">
        <v>880</v>
      </c>
      <c r="BH1020" s="16">
        <v>720</v>
      </c>
      <c r="BI1020" s="16">
        <v>9</v>
      </c>
    </row>
    <row r="1021" spans="1:61" x14ac:dyDescent="0.35">
      <c r="A1021">
        <v>1020</v>
      </c>
      <c r="B1021" t="s">
        <v>360</v>
      </c>
      <c r="C1021" t="s">
        <v>7934</v>
      </c>
      <c r="D1021" s="15" t="s">
        <v>2131</v>
      </c>
      <c r="E1021" s="12" t="s">
        <v>98</v>
      </c>
      <c r="F1021" s="16">
        <v>1965</v>
      </c>
      <c r="G1021" s="12" t="s">
        <v>362</v>
      </c>
      <c r="H1021" s="12" t="s">
        <v>91</v>
      </c>
      <c r="I1021" s="12" t="s">
        <v>92</v>
      </c>
      <c r="J1021" s="12" t="s">
        <v>2369</v>
      </c>
      <c r="K1021" s="12" t="s">
        <v>2369</v>
      </c>
      <c r="N1021" s="16" t="s">
        <v>206</v>
      </c>
      <c r="O1021" s="16" t="s">
        <v>2116</v>
      </c>
      <c r="P1021" s="12" t="s">
        <v>482</v>
      </c>
      <c r="Q1021" s="16">
        <v>2023</v>
      </c>
      <c r="R1021" s="16">
        <v>1.24</v>
      </c>
      <c r="S1021" s="16">
        <v>1.24</v>
      </c>
      <c r="U1021" s="16" t="s">
        <v>2117</v>
      </c>
      <c r="V1021" s="12" t="s">
        <v>204</v>
      </c>
      <c r="W1021" s="12" t="s">
        <v>204</v>
      </c>
      <c r="X1021" s="16">
        <v>1</v>
      </c>
      <c r="Y1021" s="16">
        <v>17</v>
      </c>
      <c r="Z1021" s="16">
        <v>1.24</v>
      </c>
      <c r="AA1021" s="16">
        <v>148</v>
      </c>
      <c r="AB1021" s="16" t="s">
        <v>2118</v>
      </c>
      <c r="AC1021" s="16" t="s">
        <v>2119</v>
      </c>
      <c r="AD1021" s="16">
        <v>53280</v>
      </c>
      <c r="AE1021" s="16">
        <v>400</v>
      </c>
      <c r="AF1021" s="16">
        <v>150000</v>
      </c>
      <c r="AG1021" s="16">
        <v>124</v>
      </c>
      <c r="AI1021" s="16">
        <v>7</v>
      </c>
      <c r="AJ1021" s="16">
        <v>24500</v>
      </c>
      <c r="AK1021" s="16">
        <v>750</v>
      </c>
      <c r="AL1021" s="16">
        <v>7500</v>
      </c>
      <c r="AM1021" s="16">
        <v>125984</v>
      </c>
      <c r="AN1021" s="16">
        <v>361264</v>
      </c>
      <c r="AO1021" s="12" t="s">
        <v>2120</v>
      </c>
      <c r="AP1021" s="16">
        <v>0</v>
      </c>
      <c r="AQ1021" s="16" t="s">
        <v>207</v>
      </c>
      <c r="AU1021" t="s">
        <v>2121</v>
      </c>
      <c r="AV1021" s="15" t="s">
        <v>2122</v>
      </c>
      <c r="AW1021" s="16" t="s">
        <v>593</v>
      </c>
      <c r="AX1021" s="16" t="s">
        <v>207</v>
      </c>
      <c r="AY1021" s="16" t="s">
        <v>207</v>
      </c>
      <c r="AZ1021" s="16" t="s">
        <v>207</v>
      </c>
      <c r="BA1021" s="16" t="s">
        <v>207</v>
      </c>
      <c r="BB1021" s="16" t="s">
        <v>207</v>
      </c>
      <c r="BC1021" s="16">
        <v>1.24</v>
      </c>
      <c r="BD1021" s="16">
        <v>6.96</v>
      </c>
      <c r="BE1021" s="16">
        <f t="shared" si="180"/>
        <v>2257.9</v>
      </c>
      <c r="BF1021" s="16">
        <v>0</v>
      </c>
      <c r="BG1021" s="16">
        <v>3200</v>
      </c>
      <c r="BH1021" s="16">
        <v>2000</v>
      </c>
      <c r="BI1021" s="16">
        <v>22</v>
      </c>
    </row>
    <row r="1022" spans="1:61" x14ac:dyDescent="0.35">
      <c r="A1022">
        <v>1021</v>
      </c>
      <c r="B1022" t="s">
        <v>360</v>
      </c>
      <c r="C1022" t="s">
        <v>7935</v>
      </c>
      <c r="D1022" s="15" t="s">
        <v>2132</v>
      </c>
      <c r="E1022" s="12" t="s">
        <v>98</v>
      </c>
      <c r="F1022" s="16">
        <v>1985</v>
      </c>
      <c r="G1022" s="12" t="s">
        <v>362</v>
      </c>
      <c r="H1022" s="12" t="s">
        <v>91</v>
      </c>
      <c r="I1022" s="12" t="s">
        <v>92</v>
      </c>
      <c r="J1022" s="12" t="s">
        <v>2369</v>
      </c>
      <c r="K1022" s="12" t="s">
        <v>2369</v>
      </c>
      <c r="N1022" s="16" t="s">
        <v>206</v>
      </c>
      <c r="O1022" s="16" t="s">
        <v>2116</v>
      </c>
      <c r="P1022" s="12" t="s">
        <v>482</v>
      </c>
      <c r="Q1022" s="16">
        <v>2023</v>
      </c>
      <c r="R1022" s="16">
        <v>0.99</v>
      </c>
      <c r="S1022" s="16">
        <v>0.99</v>
      </c>
      <c r="U1022" s="16" t="s">
        <v>2117</v>
      </c>
      <c r="V1022" s="12" t="s">
        <v>204</v>
      </c>
      <c r="W1022" s="12" t="s">
        <v>204</v>
      </c>
      <c r="X1022" s="16">
        <v>1</v>
      </c>
      <c r="Y1022" s="16">
        <v>12</v>
      </c>
      <c r="Z1022" s="16">
        <v>0.99</v>
      </c>
      <c r="AA1022" s="16">
        <v>120</v>
      </c>
      <c r="AB1022" s="16" t="s">
        <v>2118</v>
      </c>
      <c r="AC1022" s="16" t="s">
        <v>2119</v>
      </c>
      <c r="AD1022" s="16">
        <v>43200</v>
      </c>
      <c r="AE1022" s="16">
        <v>350</v>
      </c>
      <c r="AF1022" s="16">
        <v>131250</v>
      </c>
      <c r="AG1022" s="16">
        <v>100</v>
      </c>
      <c r="AI1022" s="16">
        <v>6</v>
      </c>
      <c r="AJ1022" s="16">
        <v>21000</v>
      </c>
      <c r="AK1022" s="16">
        <v>300</v>
      </c>
      <c r="AL1022" s="16">
        <v>3000</v>
      </c>
      <c r="AM1022" s="16">
        <v>100584</v>
      </c>
      <c r="AN1022" s="16">
        <v>299034</v>
      </c>
      <c r="AO1022" s="12" t="s">
        <v>2120</v>
      </c>
      <c r="AP1022" s="16">
        <v>0</v>
      </c>
      <c r="AQ1022" s="16" t="s">
        <v>207</v>
      </c>
      <c r="AU1022" t="s">
        <v>2121</v>
      </c>
      <c r="AV1022" s="15" t="s">
        <v>2122</v>
      </c>
      <c r="AW1022" s="16" t="s">
        <v>593</v>
      </c>
      <c r="AX1022" s="16" t="s">
        <v>207</v>
      </c>
      <c r="AY1022" s="16" t="s">
        <v>207</v>
      </c>
      <c r="AZ1022" s="16" t="s">
        <v>207</v>
      </c>
      <c r="BA1022" s="16" t="s">
        <v>207</v>
      </c>
      <c r="BB1022" s="16" t="s">
        <v>207</v>
      </c>
      <c r="BC1022" s="16">
        <v>0.99</v>
      </c>
      <c r="BD1022" s="16">
        <v>5.84</v>
      </c>
      <c r="BE1022" s="16">
        <f t="shared" si="180"/>
        <v>1868.9625000000001</v>
      </c>
      <c r="BF1022" s="16">
        <v>0</v>
      </c>
      <c r="BG1022" s="16">
        <v>2560</v>
      </c>
      <c r="BH1022" s="16">
        <v>2400</v>
      </c>
      <c r="BI1022" s="16">
        <v>11</v>
      </c>
    </row>
    <row r="1023" spans="1:61" x14ac:dyDescent="0.35">
      <c r="A1023">
        <v>1022</v>
      </c>
      <c r="B1023" t="s">
        <v>360</v>
      </c>
      <c r="C1023" t="s">
        <v>7936</v>
      </c>
      <c r="D1023" s="15" t="s">
        <v>2133</v>
      </c>
      <c r="E1023" s="12" t="s">
        <v>98</v>
      </c>
      <c r="F1023" s="16">
        <v>1949</v>
      </c>
      <c r="G1023" s="12" t="s">
        <v>362</v>
      </c>
      <c r="H1023" s="12" t="s">
        <v>91</v>
      </c>
      <c r="I1023" s="12" t="s">
        <v>92</v>
      </c>
      <c r="J1023" s="12" t="s">
        <v>2369</v>
      </c>
      <c r="K1023" s="12" t="s">
        <v>2369</v>
      </c>
      <c r="N1023" s="16" t="s">
        <v>206</v>
      </c>
      <c r="O1023" s="16" t="s">
        <v>2116</v>
      </c>
      <c r="P1023" s="12" t="s">
        <v>482</v>
      </c>
      <c r="Q1023" s="16">
        <v>2023</v>
      </c>
      <c r="R1023" s="16">
        <v>2.93</v>
      </c>
      <c r="S1023" s="16">
        <v>2.93</v>
      </c>
      <c r="U1023" s="16" t="s">
        <v>2117</v>
      </c>
      <c r="V1023" s="12" t="s">
        <v>204</v>
      </c>
      <c r="W1023" s="12" t="s">
        <v>204</v>
      </c>
      <c r="X1023" s="16">
        <v>1</v>
      </c>
      <c r="Y1023" s="16">
        <v>21</v>
      </c>
      <c r="Z1023" s="16">
        <v>2.93</v>
      </c>
      <c r="AA1023" s="16">
        <v>352</v>
      </c>
      <c r="AB1023" s="16" t="s">
        <v>2118</v>
      </c>
      <c r="AC1023" s="16" t="s">
        <v>2119</v>
      </c>
      <c r="AD1023" s="16">
        <v>126720</v>
      </c>
      <c r="AE1023" s="16">
        <v>1000</v>
      </c>
      <c r="AF1023" s="16">
        <v>375000</v>
      </c>
      <c r="AG1023" s="16">
        <v>293</v>
      </c>
      <c r="AI1023" s="16">
        <v>14</v>
      </c>
      <c r="AJ1023" s="16">
        <v>49000</v>
      </c>
      <c r="AK1023" s="16">
        <v>1650</v>
      </c>
      <c r="AL1023" s="16">
        <v>16500</v>
      </c>
      <c r="AM1023" s="16">
        <v>297688</v>
      </c>
      <c r="AN1023" s="16">
        <v>864908</v>
      </c>
      <c r="AO1023" s="12" t="s">
        <v>2120</v>
      </c>
      <c r="AP1023" s="16">
        <v>0</v>
      </c>
      <c r="AQ1023" s="16" t="s">
        <v>207</v>
      </c>
      <c r="AU1023" t="s">
        <v>2121</v>
      </c>
      <c r="AV1023" s="15" t="s">
        <v>2122</v>
      </c>
      <c r="AW1023" s="16" t="s">
        <v>593</v>
      </c>
      <c r="AX1023" s="16" t="s">
        <v>207</v>
      </c>
      <c r="AY1023" s="16" t="s">
        <v>207</v>
      </c>
      <c r="AZ1023" s="16" t="s">
        <v>207</v>
      </c>
      <c r="BA1023" s="16" t="s">
        <v>207</v>
      </c>
      <c r="BB1023" s="16" t="s">
        <v>207</v>
      </c>
      <c r="BC1023" s="16">
        <v>2.93</v>
      </c>
      <c r="BD1023" s="16">
        <v>10</v>
      </c>
      <c r="BE1023" s="16">
        <f t="shared" si="180"/>
        <v>5405.6750000000002</v>
      </c>
      <c r="BF1023" s="16">
        <v>0</v>
      </c>
      <c r="BG1023" s="16">
        <v>5200</v>
      </c>
      <c r="BH1023" s="16">
        <v>4160</v>
      </c>
      <c r="BI1023" s="16">
        <v>8</v>
      </c>
    </row>
    <row r="1024" spans="1:61" x14ac:dyDescent="0.35">
      <c r="A1024">
        <v>1023</v>
      </c>
      <c r="B1024" t="s">
        <v>360</v>
      </c>
      <c r="C1024" t="s">
        <v>7937</v>
      </c>
      <c r="D1024" s="15" t="s">
        <v>2134</v>
      </c>
      <c r="E1024" s="12" t="s">
        <v>98</v>
      </c>
      <c r="F1024" s="16">
        <v>1985</v>
      </c>
      <c r="G1024" s="12" t="s">
        <v>362</v>
      </c>
      <c r="H1024" s="12" t="s">
        <v>91</v>
      </c>
      <c r="I1024" s="12" t="s">
        <v>92</v>
      </c>
      <c r="J1024" s="12" t="s">
        <v>2369</v>
      </c>
      <c r="K1024" s="12" t="s">
        <v>2369</v>
      </c>
      <c r="N1024" s="16" t="s">
        <v>206</v>
      </c>
      <c r="O1024" s="16" t="s">
        <v>2116</v>
      </c>
      <c r="P1024" s="12" t="s">
        <v>482</v>
      </c>
      <c r="Q1024" s="16">
        <v>2023</v>
      </c>
      <c r="R1024" s="16">
        <v>0.73</v>
      </c>
      <c r="S1024" s="16">
        <v>0.73</v>
      </c>
      <c r="U1024" s="16" t="s">
        <v>2117</v>
      </c>
      <c r="V1024" s="12" t="s">
        <v>204</v>
      </c>
      <c r="W1024" s="12" t="s">
        <v>204</v>
      </c>
      <c r="X1024" s="16">
        <v>1</v>
      </c>
      <c r="Y1024" s="16">
        <v>9</v>
      </c>
      <c r="Z1024" s="16">
        <v>0.73</v>
      </c>
      <c r="AA1024" s="16">
        <v>87</v>
      </c>
      <c r="AB1024" s="16" t="s">
        <v>2118</v>
      </c>
      <c r="AC1024" s="16" t="s">
        <v>2119</v>
      </c>
      <c r="AD1024" s="16">
        <v>31320</v>
      </c>
      <c r="AE1024" s="16">
        <v>250</v>
      </c>
      <c r="AF1024" s="16">
        <v>93750</v>
      </c>
      <c r="AG1024" s="16">
        <v>73</v>
      </c>
      <c r="AI1024" s="16">
        <v>4</v>
      </c>
      <c r="AJ1024" s="16">
        <v>14000</v>
      </c>
      <c r="AK1024" s="16">
        <v>450</v>
      </c>
      <c r="AL1024" s="16">
        <v>4500</v>
      </c>
      <c r="AM1024" s="16">
        <v>74168</v>
      </c>
      <c r="AN1024" s="16">
        <v>217738</v>
      </c>
      <c r="AO1024" s="12" t="s">
        <v>2120</v>
      </c>
      <c r="AP1024" s="16">
        <v>0</v>
      </c>
      <c r="AQ1024" s="16" t="s">
        <v>207</v>
      </c>
      <c r="AU1024" t="s">
        <v>2121</v>
      </c>
      <c r="AV1024" s="15" t="s">
        <v>2122</v>
      </c>
      <c r="AW1024" s="16" t="s">
        <v>593</v>
      </c>
      <c r="AX1024" s="16" t="s">
        <v>207</v>
      </c>
      <c r="AY1024" s="16" t="s">
        <v>207</v>
      </c>
      <c r="AZ1024" s="16" t="s">
        <v>207</v>
      </c>
      <c r="BA1024" s="16" t="s">
        <v>207</v>
      </c>
      <c r="BB1024" s="16" t="s">
        <v>207</v>
      </c>
      <c r="BC1024" s="16">
        <v>0.73</v>
      </c>
      <c r="BD1024" s="16">
        <v>5.12</v>
      </c>
      <c r="BE1024" s="16">
        <f t="shared" si="180"/>
        <v>1360.8625</v>
      </c>
      <c r="BF1024" s="16">
        <v>0</v>
      </c>
      <c r="BG1024" s="16">
        <v>2000</v>
      </c>
      <c r="BH1024" s="16">
        <v>960</v>
      </c>
      <c r="BI1024" s="16">
        <v>27</v>
      </c>
    </row>
    <row r="1025" spans="1:61" x14ac:dyDescent="0.35">
      <c r="A1025">
        <v>1024</v>
      </c>
      <c r="B1025" t="s">
        <v>360</v>
      </c>
      <c r="C1025" t="s">
        <v>7938</v>
      </c>
      <c r="D1025" s="15" t="s">
        <v>2135</v>
      </c>
      <c r="E1025" s="12" t="s">
        <v>98</v>
      </c>
      <c r="F1025" s="16">
        <v>1974</v>
      </c>
      <c r="G1025" s="12" t="s">
        <v>362</v>
      </c>
      <c r="H1025" s="12" t="s">
        <v>91</v>
      </c>
      <c r="I1025" s="12" t="s">
        <v>92</v>
      </c>
      <c r="J1025" s="12" t="s">
        <v>2369</v>
      </c>
      <c r="K1025" s="12" t="s">
        <v>2369</v>
      </c>
      <c r="N1025" s="16" t="s">
        <v>206</v>
      </c>
      <c r="O1025" s="16" t="s">
        <v>2116</v>
      </c>
      <c r="P1025" s="12" t="s">
        <v>482</v>
      </c>
      <c r="Q1025" s="16">
        <v>2023</v>
      </c>
      <c r="R1025" s="16">
        <v>0.62</v>
      </c>
      <c r="S1025" s="16">
        <v>0.62</v>
      </c>
      <c r="U1025" s="16" t="s">
        <v>2117</v>
      </c>
      <c r="V1025" s="12" t="s">
        <v>204</v>
      </c>
      <c r="W1025" s="12" t="s">
        <v>204</v>
      </c>
      <c r="X1025" s="16">
        <v>1</v>
      </c>
      <c r="Y1025" s="16">
        <v>7</v>
      </c>
      <c r="Z1025" s="16">
        <v>0.62</v>
      </c>
      <c r="AA1025" s="16">
        <v>74</v>
      </c>
      <c r="AB1025" s="16" t="s">
        <v>2118</v>
      </c>
      <c r="AC1025" s="16" t="s">
        <v>2119</v>
      </c>
      <c r="AD1025" s="16">
        <v>26640</v>
      </c>
      <c r="AE1025" s="16">
        <v>200</v>
      </c>
      <c r="AF1025" s="16">
        <v>75000</v>
      </c>
      <c r="AG1025" s="16">
        <v>62</v>
      </c>
      <c r="AI1025" s="16">
        <v>3</v>
      </c>
      <c r="AJ1025" s="16">
        <v>10500</v>
      </c>
      <c r="AK1025" s="16">
        <v>300</v>
      </c>
      <c r="AL1025" s="16">
        <v>3000</v>
      </c>
      <c r="AM1025" s="16">
        <v>62992</v>
      </c>
      <c r="AN1025" s="16">
        <v>178132</v>
      </c>
      <c r="AO1025" s="12" t="s">
        <v>2120</v>
      </c>
      <c r="AP1025" s="16">
        <v>0</v>
      </c>
      <c r="AQ1025" s="16" t="s">
        <v>207</v>
      </c>
      <c r="AU1025" t="s">
        <v>2121</v>
      </c>
      <c r="AV1025" s="15" t="s">
        <v>2122</v>
      </c>
      <c r="AW1025" s="16" t="s">
        <v>593</v>
      </c>
      <c r="AX1025" s="16" t="s">
        <v>207</v>
      </c>
      <c r="AY1025" s="16" t="s">
        <v>207</v>
      </c>
      <c r="AZ1025" s="16" t="s">
        <v>207</v>
      </c>
      <c r="BA1025" s="16" t="s">
        <v>207</v>
      </c>
      <c r="BB1025" s="16" t="s">
        <v>207</v>
      </c>
      <c r="BC1025" s="16">
        <v>0.62</v>
      </c>
      <c r="BD1025" s="16">
        <v>3.36</v>
      </c>
      <c r="BE1025" s="16">
        <f t="shared" si="180"/>
        <v>1113.325</v>
      </c>
      <c r="BF1025" s="16">
        <v>0</v>
      </c>
      <c r="BG1025" s="16">
        <v>1200</v>
      </c>
      <c r="BH1025" s="16">
        <v>640</v>
      </c>
      <c r="BI1025" s="16">
        <v>19</v>
      </c>
    </row>
    <row r="1026" spans="1:61" x14ac:dyDescent="0.35">
      <c r="A1026">
        <v>1025</v>
      </c>
      <c r="B1026" t="s">
        <v>360</v>
      </c>
      <c r="C1026" t="s">
        <v>7939</v>
      </c>
      <c r="D1026" s="15" t="s">
        <v>2136</v>
      </c>
      <c r="E1026" s="12" t="s">
        <v>98</v>
      </c>
      <c r="F1026" s="16">
        <v>1976</v>
      </c>
      <c r="G1026" s="12" t="s">
        <v>362</v>
      </c>
      <c r="H1026" s="12" t="s">
        <v>91</v>
      </c>
      <c r="I1026" s="12" t="s">
        <v>92</v>
      </c>
      <c r="J1026" s="12" t="s">
        <v>2369</v>
      </c>
      <c r="K1026" s="12" t="s">
        <v>2369</v>
      </c>
      <c r="N1026" s="16" t="s">
        <v>206</v>
      </c>
      <c r="O1026" s="16" t="s">
        <v>2116</v>
      </c>
      <c r="P1026" s="12" t="s">
        <v>482</v>
      </c>
      <c r="Q1026" s="16">
        <v>2023</v>
      </c>
      <c r="R1026" s="16">
        <v>0.56999999999999995</v>
      </c>
      <c r="S1026" s="16">
        <v>0.56999999999999995</v>
      </c>
      <c r="U1026" s="16" t="s">
        <v>2117</v>
      </c>
      <c r="V1026" s="12" t="s">
        <v>204</v>
      </c>
      <c r="W1026" s="12" t="s">
        <v>204</v>
      </c>
      <c r="X1026" s="16">
        <v>1</v>
      </c>
      <c r="Y1026" s="16">
        <v>4</v>
      </c>
      <c r="Z1026" s="16">
        <v>0.56999999999999995</v>
      </c>
      <c r="AA1026" s="16">
        <v>68</v>
      </c>
      <c r="AB1026" s="16" t="s">
        <v>2118</v>
      </c>
      <c r="AC1026" s="16" t="s">
        <v>2119</v>
      </c>
      <c r="AD1026" s="16">
        <v>24480</v>
      </c>
      <c r="AE1026" s="16">
        <v>200</v>
      </c>
      <c r="AF1026" s="16">
        <v>75000</v>
      </c>
      <c r="AG1026" s="16">
        <v>50</v>
      </c>
      <c r="AI1026" s="16">
        <v>3</v>
      </c>
      <c r="AJ1026" s="16">
        <v>10500</v>
      </c>
      <c r="AK1026" s="16">
        <v>300</v>
      </c>
      <c r="AL1026" s="16">
        <v>3000</v>
      </c>
      <c r="AM1026" s="16">
        <v>57912</v>
      </c>
      <c r="AN1026" s="16">
        <v>170892</v>
      </c>
      <c r="AO1026" s="12" t="s">
        <v>2120</v>
      </c>
      <c r="AP1026" s="16">
        <v>0</v>
      </c>
      <c r="AQ1026" s="16" t="s">
        <v>207</v>
      </c>
      <c r="AU1026" t="s">
        <v>2121</v>
      </c>
      <c r="AV1026" s="15" t="s">
        <v>2122</v>
      </c>
      <c r="AW1026" s="16" t="s">
        <v>593</v>
      </c>
      <c r="AX1026" s="16" t="s">
        <v>207</v>
      </c>
      <c r="AY1026" s="16" t="s">
        <v>207</v>
      </c>
      <c r="AZ1026" s="16" t="s">
        <v>207</v>
      </c>
      <c r="BA1026" s="16" t="s">
        <v>207</v>
      </c>
      <c r="BB1026" s="16" t="s">
        <v>207</v>
      </c>
      <c r="BC1026" s="16">
        <v>0.56999999999999995</v>
      </c>
      <c r="BD1026" s="16">
        <v>2.8</v>
      </c>
      <c r="BE1026" s="16">
        <f t="shared" si="180"/>
        <v>1068.075</v>
      </c>
      <c r="BF1026" s="16">
        <v>0</v>
      </c>
      <c r="BG1026" s="16">
        <v>880</v>
      </c>
      <c r="BH1026" s="16">
        <v>800</v>
      </c>
      <c r="BI1026" s="16">
        <v>14</v>
      </c>
    </row>
    <row r="1027" spans="1:61" x14ac:dyDescent="0.35">
      <c r="A1027">
        <v>1026</v>
      </c>
      <c r="B1027" t="s">
        <v>360</v>
      </c>
      <c r="C1027" t="s">
        <v>7940</v>
      </c>
      <c r="D1027" s="15" t="s">
        <v>2137</v>
      </c>
      <c r="E1027" s="12" t="s">
        <v>98</v>
      </c>
      <c r="F1027" s="16">
        <v>1985</v>
      </c>
      <c r="G1027" s="12" t="s">
        <v>362</v>
      </c>
      <c r="H1027" s="12" t="s">
        <v>91</v>
      </c>
      <c r="I1027" s="12" t="s">
        <v>92</v>
      </c>
      <c r="J1027" s="12" t="s">
        <v>2369</v>
      </c>
      <c r="K1027" s="12" t="s">
        <v>2369</v>
      </c>
      <c r="N1027" s="16" t="s">
        <v>206</v>
      </c>
      <c r="O1027" s="16" t="s">
        <v>2116</v>
      </c>
      <c r="P1027" s="12" t="s">
        <v>482</v>
      </c>
      <c r="Q1027" s="16">
        <v>2023</v>
      </c>
      <c r="R1027" s="16">
        <v>0.37</v>
      </c>
      <c r="S1027" s="16">
        <v>0.37</v>
      </c>
      <c r="U1027" s="16" t="s">
        <v>2117</v>
      </c>
      <c r="V1027" s="12" t="s">
        <v>204</v>
      </c>
      <c r="W1027" s="12" t="s">
        <v>204</v>
      </c>
      <c r="X1027" s="16">
        <v>1</v>
      </c>
      <c r="Y1027" s="16">
        <v>3</v>
      </c>
      <c r="Z1027" s="16">
        <v>0.37</v>
      </c>
      <c r="AA1027" s="16">
        <v>44</v>
      </c>
      <c r="AB1027" s="16" t="s">
        <v>2118</v>
      </c>
      <c r="AC1027" s="16" t="s">
        <v>2119</v>
      </c>
      <c r="AD1027" s="16">
        <v>15840</v>
      </c>
      <c r="AE1027" s="16">
        <v>150</v>
      </c>
      <c r="AF1027" s="16">
        <v>56250</v>
      </c>
      <c r="AG1027" s="16">
        <v>37</v>
      </c>
      <c r="AI1027" s="16">
        <v>2</v>
      </c>
      <c r="AJ1027" s="16">
        <v>7000</v>
      </c>
      <c r="AK1027" s="16">
        <v>150</v>
      </c>
      <c r="AL1027" s="16">
        <v>1500</v>
      </c>
      <c r="AM1027" s="16">
        <v>37592</v>
      </c>
      <c r="AN1027" s="16">
        <v>118182</v>
      </c>
      <c r="AO1027" s="12" t="s">
        <v>2120</v>
      </c>
      <c r="AP1027" s="16">
        <v>0</v>
      </c>
      <c r="AQ1027" s="16" t="s">
        <v>207</v>
      </c>
      <c r="AU1027" t="s">
        <v>2121</v>
      </c>
      <c r="AV1027" s="15" t="s">
        <v>2122</v>
      </c>
      <c r="AW1027" s="16" t="s">
        <v>593</v>
      </c>
      <c r="AX1027" s="16" t="s">
        <v>207</v>
      </c>
      <c r="AY1027" s="16" t="s">
        <v>207</v>
      </c>
      <c r="AZ1027" s="16" t="s">
        <v>207</v>
      </c>
      <c r="BA1027" s="16" t="s">
        <v>207</v>
      </c>
      <c r="BB1027" s="16" t="s">
        <v>207</v>
      </c>
      <c r="BC1027" s="16">
        <v>0.37</v>
      </c>
      <c r="BD1027" s="16">
        <v>2</v>
      </c>
      <c r="BE1027" s="16">
        <f t="shared" si="180"/>
        <v>738.63750000000005</v>
      </c>
      <c r="BF1027" s="16">
        <v>0</v>
      </c>
      <c r="BG1027" s="16">
        <v>800</v>
      </c>
      <c r="BH1027" s="16">
        <v>880</v>
      </c>
      <c r="BI1027" s="16">
        <v>4</v>
      </c>
    </row>
    <row r="1028" spans="1:61" x14ac:dyDescent="0.35">
      <c r="A1028">
        <v>1027</v>
      </c>
      <c r="B1028" t="s">
        <v>360</v>
      </c>
      <c r="C1028" t="s">
        <v>7941</v>
      </c>
      <c r="D1028" s="15" t="s">
        <v>2138</v>
      </c>
      <c r="E1028" s="12" t="s">
        <v>98</v>
      </c>
      <c r="F1028" s="16">
        <v>1976</v>
      </c>
      <c r="G1028" s="12" t="s">
        <v>362</v>
      </c>
      <c r="H1028" s="12" t="s">
        <v>91</v>
      </c>
      <c r="I1028" s="12" t="s">
        <v>92</v>
      </c>
      <c r="J1028" s="12" t="s">
        <v>2369</v>
      </c>
      <c r="K1028" s="12" t="s">
        <v>2369</v>
      </c>
      <c r="N1028" s="16" t="s">
        <v>206</v>
      </c>
      <c r="O1028" s="16" t="s">
        <v>2116</v>
      </c>
      <c r="P1028" s="12" t="s">
        <v>482</v>
      </c>
      <c r="Q1028" s="16">
        <v>2023</v>
      </c>
      <c r="R1028" s="16">
        <v>0.39</v>
      </c>
      <c r="S1028" s="16">
        <v>0.39</v>
      </c>
      <c r="U1028" s="16" t="s">
        <v>2117</v>
      </c>
      <c r="V1028" s="12" t="s">
        <v>204</v>
      </c>
      <c r="W1028" s="12" t="s">
        <v>204</v>
      </c>
      <c r="X1028" s="16">
        <v>1</v>
      </c>
      <c r="Y1028" s="16">
        <v>5</v>
      </c>
      <c r="Z1028" s="16">
        <v>0.39</v>
      </c>
      <c r="AA1028" s="16">
        <v>44</v>
      </c>
      <c r="AB1028" s="16" t="s">
        <v>2118</v>
      </c>
      <c r="AC1028" s="16" t="s">
        <v>2119</v>
      </c>
      <c r="AD1028" s="16">
        <v>15840</v>
      </c>
      <c r="AE1028" s="16">
        <v>150</v>
      </c>
      <c r="AF1028" s="16">
        <v>56250</v>
      </c>
      <c r="AG1028" s="16">
        <v>39</v>
      </c>
      <c r="AI1028" s="16">
        <v>2</v>
      </c>
      <c r="AJ1028" s="16">
        <v>7000</v>
      </c>
      <c r="AK1028" s="16">
        <v>150</v>
      </c>
      <c r="AL1028" s="16">
        <v>1500</v>
      </c>
      <c r="AM1028" s="16">
        <v>39624</v>
      </c>
      <c r="AN1028" s="16">
        <v>120214</v>
      </c>
      <c r="AO1028" s="12" t="s">
        <v>2120</v>
      </c>
      <c r="AP1028" s="16">
        <v>0</v>
      </c>
      <c r="AQ1028" s="16" t="s">
        <v>207</v>
      </c>
      <c r="AU1028" t="s">
        <v>2121</v>
      </c>
      <c r="AV1028" s="15" t="s">
        <v>2122</v>
      </c>
      <c r="AW1028" s="16" t="s">
        <v>593</v>
      </c>
      <c r="AX1028" s="16" t="s">
        <v>207</v>
      </c>
      <c r="AY1028" s="16" t="s">
        <v>207</v>
      </c>
      <c r="AZ1028" s="16" t="s">
        <v>207</v>
      </c>
      <c r="BA1028" s="16" t="s">
        <v>207</v>
      </c>
      <c r="BB1028" s="16" t="s">
        <v>207</v>
      </c>
      <c r="BC1028" s="16">
        <v>0.39</v>
      </c>
      <c r="BD1028" s="16">
        <v>2.2400000000000002</v>
      </c>
      <c r="BE1028" s="16">
        <f t="shared" si="180"/>
        <v>751.33749999999998</v>
      </c>
      <c r="BF1028" s="16">
        <v>0</v>
      </c>
      <c r="BG1028" s="16">
        <v>960</v>
      </c>
      <c r="BH1028" s="16">
        <v>720</v>
      </c>
      <c r="BI1028" s="16">
        <v>7</v>
      </c>
    </row>
    <row r="1029" spans="1:61" x14ac:dyDescent="0.35">
      <c r="A1029">
        <v>1028</v>
      </c>
      <c r="B1029" t="s">
        <v>360</v>
      </c>
      <c r="C1029" t="s">
        <v>7942</v>
      </c>
      <c r="D1029" s="15" t="s">
        <v>2139</v>
      </c>
      <c r="E1029" s="12" t="s">
        <v>98</v>
      </c>
      <c r="F1029" s="16">
        <v>1950</v>
      </c>
      <c r="G1029" s="12" t="s">
        <v>362</v>
      </c>
      <c r="H1029" s="12" t="s">
        <v>91</v>
      </c>
      <c r="I1029" s="12" t="s">
        <v>92</v>
      </c>
      <c r="J1029" s="12" t="s">
        <v>2369</v>
      </c>
      <c r="K1029" s="12" t="s">
        <v>2369</v>
      </c>
      <c r="N1029" s="16" t="s">
        <v>206</v>
      </c>
      <c r="O1029" s="16" t="s">
        <v>2116</v>
      </c>
      <c r="P1029" s="12" t="s">
        <v>482</v>
      </c>
      <c r="Q1029" s="16">
        <v>2023</v>
      </c>
      <c r="R1029" s="16">
        <v>0.65</v>
      </c>
      <c r="S1029" s="16">
        <v>0.65</v>
      </c>
      <c r="U1029" s="16" t="s">
        <v>2117</v>
      </c>
      <c r="V1029" s="12" t="s">
        <v>204</v>
      </c>
      <c r="W1029" s="12" t="s">
        <v>204</v>
      </c>
      <c r="X1029" s="16">
        <v>1</v>
      </c>
      <c r="Y1029" s="16">
        <v>8</v>
      </c>
      <c r="Z1029" s="16">
        <v>0.65</v>
      </c>
      <c r="AA1029" s="16">
        <v>78</v>
      </c>
      <c r="AB1029" s="16" t="s">
        <v>2118</v>
      </c>
      <c r="AC1029" s="16" t="s">
        <v>2119</v>
      </c>
      <c r="AD1029" s="16">
        <v>28080</v>
      </c>
      <c r="AE1029" s="16">
        <v>225</v>
      </c>
      <c r="AF1029" s="16">
        <v>93750</v>
      </c>
      <c r="AG1029" s="16">
        <v>65</v>
      </c>
      <c r="AI1029" s="16">
        <v>3</v>
      </c>
      <c r="AJ1029" s="16">
        <v>10500</v>
      </c>
      <c r="AK1029" s="16">
        <v>300</v>
      </c>
      <c r="AL1029" s="16">
        <v>3000</v>
      </c>
      <c r="AM1029" s="16">
        <v>66040</v>
      </c>
      <c r="AN1029" s="16">
        <v>201370</v>
      </c>
      <c r="AO1029" s="12" t="s">
        <v>2120</v>
      </c>
      <c r="AP1029" s="16">
        <v>0</v>
      </c>
      <c r="AQ1029" s="16" t="s">
        <v>207</v>
      </c>
      <c r="AU1029" t="s">
        <v>2121</v>
      </c>
      <c r="AV1029" s="15" t="s">
        <v>2122</v>
      </c>
      <c r="AW1029" s="16" t="s">
        <v>593</v>
      </c>
      <c r="AX1029" s="16" t="s">
        <v>207</v>
      </c>
      <c r="AY1029" s="16" t="s">
        <v>207</v>
      </c>
      <c r="AZ1029" s="16" t="s">
        <v>207</v>
      </c>
      <c r="BA1029" s="16" t="s">
        <v>207</v>
      </c>
      <c r="BB1029" s="16" t="s">
        <v>207</v>
      </c>
      <c r="BC1029" s="16">
        <v>0.65</v>
      </c>
      <c r="BD1029" s="16">
        <v>3.76</v>
      </c>
      <c r="BE1029" s="16">
        <f t="shared" si="180"/>
        <v>1258.5625</v>
      </c>
      <c r="BF1029" s="16">
        <v>0</v>
      </c>
      <c r="BG1029" s="16">
        <v>1680</v>
      </c>
      <c r="BH1029" s="16">
        <v>1200</v>
      </c>
      <c r="BI1029" s="16">
        <v>11</v>
      </c>
    </row>
    <row r="1030" spans="1:61" x14ac:dyDescent="0.35">
      <c r="A1030">
        <v>1029</v>
      </c>
      <c r="B1030" t="s">
        <v>360</v>
      </c>
      <c r="C1030" t="s">
        <v>7943</v>
      </c>
      <c r="D1030" s="15" t="s">
        <v>2140</v>
      </c>
      <c r="E1030" s="12" t="s">
        <v>98</v>
      </c>
      <c r="F1030" s="16">
        <v>1972</v>
      </c>
      <c r="G1030" s="12" t="s">
        <v>362</v>
      </c>
      <c r="H1030" s="12" t="s">
        <v>91</v>
      </c>
      <c r="I1030" s="12" t="s">
        <v>92</v>
      </c>
      <c r="J1030" s="12" t="s">
        <v>2369</v>
      </c>
      <c r="K1030" s="12" t="s">
        <v>2369</v>
      </c>
      <c r="N1030" s="16" t="s">
        <v>206</v>
      </c>
      <c r="O1030" s="16" t="s">
        <v>2116</v>
      </c>
      <c r="P1030" s="12" t="s">
        <v>482</v>
      </c>
      <c r="Q1030" s="16">
        <v>2023</v>
      </c>
      <c r="R1030" s="16">
        <v>0.73</v>
      </c>
      <c r="S1030" s="16">
        <v>0.73</v>
      </c>
      <c r="U1030" s="16" t="s">
        <v>2117</v>
      </c>
      <c r="V1030" s="12" t="s">
        <v>204</v>
      </c>
      <c r="W1030" s="12" t="s">
        <v>204</v>
      </c>
      <c r="X1030" s="16">
        <v>1</v>
      </c>
      <c r="Y1030" s="16">
        <v>11</v>
      </c>
      <c r="Z1030" s="16">
        <v>0.73</v>
      </c>
      <c r="AA1030" s="16">
        <v>87</v>
      </c>
      <c r="AB1030" s="16" t="s">
        <v>2118</v>
      </c>
      <c r="AC1030" s="16" t="s">
        <v>2119</v>
      </c>
      <c r="AD1030" s="16">
        <v>31320</v>
      </c>
      <c r="AE1030" s="16">
        <v>250</v>
      </c>
      <c r="AF1030" s="16">
        <v>93750</v>
      </c>
      <c r="AG1030" s="16">
        <v>73</v>
      </c>
      <c r="AI1030" s="16">
        <v>5</v>
      </c>
      <c r="AJ1030" s="16">
        <v>17500</v>
      </c>
      <c r="AK1030" s="16">
        <v>450</v>
      </c>
      <c r="AL1030" s="16">
        <v>4500</v>
      </c>
      <c r="AM1030" s="16">
        <v>74168</v>
      </c>
      <c r="AN1030" s="16">
        <v>221238</v>
      </c>
      <c r="AO1030" s="12" t="s">
        <v>2120</v>
      </c>
      <c r="AP1030" s="16">
        <v>0</v>
      </c>
      <c r="AQ1030" s="16" t="s">
        <v>207</v>
      </c>
      <c r="AU1030" t="s">
        <v>2121</v>
      </c>
      <c r="AV1030" s="15" t="s">
        <v>2122</v>
      </c>
      <c r="AW1030" s="16" t="s">
        <v>593</v>
      </c>
      <c r="AX1030" s="16" t="s">
        <v>207</v>
      </c>
      <c r="AY1030" s="16" t="s">
        <v>207</v>
      </c>
      <c r="AZ1030" s="16" t="s">
        <v>207</v>
      </c>
      <c r="BA1030" s="16" t="s">
        <v>207</v>
      </c>
      <c r="BB1030" s="16" t="s">
        <v>207</v>
      </c>
      <c r="BC1030" s="16">
        <v>0.73</v>
      </c>
      <c r="BD1030" s="16">
        <v>4.6399999999999997</v>
      </c>
      <c r="BE1030" s="16">
        <f t="shared" si="180"/>
        <v>1382.7375</v>
      </c>
      <c r="BF1030" s="16">
        <v>0</v>
      </c>
      <c r="BG1030" s="16">
        <v>2000</v>
      </c>
      <c r="BH1030" s="16">
        <v>1680</v>
      </c>
      <c r="BI1030" s="16">
        <v>12</v>
      </c>
    </row>
    <row r="1031" spans="1:61" x14ac:dyDescent="0.35">
      <c r="A1031">
        <v>1030</v>
      </c>
      <c r="B1031" t="s">
        <v>360</v>
      </c>
      <c r="C1031" t="s">
        <v>7944</v>
      </c>
      <c r="D1031" s="15" t="s">
        <v>2141</v>
      </c>
      <c r="E1031" s="12" t="s">
        <v>98</v>
      </c>
      <c r="F1031" s="16">
        <v>1975</v>
      </c>
      <c r="G1031" s="12" t="s">
        <v>362</v>
      </c>
      <c r="H1031" s="12" t="s">
        <v>91</v>
      </c>
      <c r="I1031" s="12" t="s">
        <v>92</v>
      </c>
      <c r="J1031" s="12" t="s">
        <v>2369</v>
      </c>
      <c r="K1031" s="12" t="s">
        <v>2369</v>
      </c>
      <c r="N1031" s="16" t="s">
        <v>206</v>
      </c>
      <c r="O1031" s="16" t="s">
        <v>2116</v>
      </c>
      <c r="P1031" s="12" t="s">
        <v>482</v>
      </c>
      <c r="Q1031" s="16">
        <v>2023</v>
      </c>
      <c r="R1031" s="16">
        <v>0.3</v>
      </c>
      <c r="S1031" s="16">
        <v>0.3</v>
      </c>
      <c r="U1031" s="16" t="s">
        <v>2117</v>
      </c>
      <c r="V1031" s="12" t="s">
        <v>204</v>
      </c>
      <c r="W1031" s="12" t="s">
        <v>204</v>
      </c>
      <c r="X1031" s="16">
        <v>1</v>
      </c>
      <c r="Y1031" s="16">
        <v>7</v>
      </c>
      <c r="Z1031" s="16">
        <v>0.3</v>
      </c>
      <c r="AA1031" s="16">
        <v>36</v>
      </c>
      <c r="AB1031" s="16" t="s">
        <v>2118</v>
      </c>
      <c r="AC1031" s="16" t="s">
        <v>2119</v>
      </c>
      <c r="AD1031" s="16">
        <v>12960</v>
      </c>
      <c r="AE1031" s="16">
        <v>100</v>
      </c>
      <c r="AF1031" s="16">
        <v>37500</v>
      </c>
      <c r="AG1031" s="16">
        <v>30</v>
      </c>
      <c r="AI1031" s="16">
        <v>3</v>
      </c>
      <c r="AJ1031" s="16">
        <v>10500</v>
      </c>
      <c r="AK1031" s="16">
        <v>150</v>
      </c>
      <c r="AL1031" s="16">
        <v>1500</v>
      </c>
      <c r="AM1031" s="16">
        <v>30480</v>
      </c>
      <c r="AN1031" s="16">
        <v>92940</v>
      </c>
      <c r="AO1031" s="12" t="s">
        <v>2120</v>
      </c>
      <c r="AP1031" s="16">
        <v>0</v>
      </c>
      <c r="AQ1031" s="16" t="s">
        <v>207</v>
      </c>
      <c r="AU1031" t="s">
        <v>2121</v>
      </c>
      <c r="AV1031" s="15" t="s">
        <v>2122</v>
      </c>
      <c r="AW1031" s="16" t="s">
        <v>593</v>
      </c>
      <c r="AX1031" s="16" t="s">
        <v>207</v>
      </c>
      <c r="AY1031" s="16" t="s">
        <v>207</v>
      </c>
      <c r="AZ1031" s="16" t="s">
        <v>207</v>
      </c>
      <c r="BA1031" s="16" t="s">
        <v>207</v>
      </c>
      <c r="BB1031" s="16" t="s">
        <v>207</v>
      </c>
      <c r="BC1031" s="16">
        <v>0.3</v>
      </c>
      <c r="BD1031" s="16">
        <v>1.68</v>
      </c>
      <c r="BE1031" s="16">
        <f t="shared" si="180"/>
        <v>580.875</v>
      </c>
      <c r="BF1031" s="16">
        <v>0</v>
      </c>
      <c r="BG1031" s="16">
        <v>880</v>
      </c>
      <c r="BH1031" s="16">
        <v>720</v>
      </c>
      <c r="BI1031" s="16">
        <v>1</v>
      </c>
    </row>
    <row r="1032" spans="1:61" x14ac:dyDescent="0.35">
      <c r="A1032">
        <v>1031</v>
      </c>
      <c r="B1032" t="s">
        <v>360</v>
      </c>
      <c r="C1032" t="s">
        <v>7945</v>
      </c>
      <c r="D1032" s="15" t="s">
        <v>2142</v>
      </c>
      <c r="E1032" s="12" t="s">
        <v>98</v>
      </c>
      <c r="F1032" s="16">
        <v>1976</v>
      </c>
      <c r="G1032" s="12" t="s">
        <v>362</v>
      </c>
      <c r="H1032" s="12" t="s">
        <v>91</v>
      </c>
      <c r="I1032" s="12" t="s">
        <v>92</v>
      </c>
      <c r="J1032" s="12" t="s">
        <v>2369</v>
      </c>
      <c r="K1032" s="12" t="s">
        <v>2369</v>
      </c>
      <c r="N1032" s="16" t="s">
        <v>206</v>
      </c>
      <c r="O1032" s="16" t="s">
        <v>2116</v>
      </c>
      <c r="P1032" s="12" t="s">
        <v>482</v>
      </c>
      <c r="Q1032" s="16">
        <v>2023</v>
      </c>
      <c r="R1032" s="16">
        <v>1</v>
      </c>
      <c r="S1032" s="16">
        <v>1</v>
      </c>
      <c r="U1032" s="16" t="s">
        <v>2117</v>
      </c>
      <c r="V1032" s="12" t="s">
        <v>204</v>
      </c>
      <c r="W1032" s="12" t="s">
        <v>204</v>
      </c>
      <c r="X1032" s="16">
        <v>1</v>
      </c>
      <c r="Y1032" s="16">
        <v>15</v>
      </c>
      <c r="Z1032" s="16">
        <v>1</v>
      </c>
      <c r="AA1032" s="16">
        <v>120</v>
      </c>
      <c r="AB1032" s="16" t="s">
        <v>2118</v>
      </c>
      <c r="AC1032" s="16" t="s">
        <v>2119</v>
      </c>
      <c r="AD1032" s="16">
        <v>43200</v>
      </c>
      <c r="AE1032" s="16">
        <v>350</v>
      </c>
      <c r="AF1032" s="16">
        <v>131250</v>
      </c>
      <c r="AG1032" s="16">
        <v>100</v>
      </c>
      <c r="AI1032" s="16">
        <v>6</v>
      </c>
      <c r="AJ1032" s="16">
        <v>21000</v>
      </c>
      <c r="AK1032" s="16">
        <v>600</v>
      </c>
      <c r="AL1032" s="16">
        <v>6000</v>
      </c>
      <c r="AM1032" s="16">
        <v>101600</v>
      </c>
      <c r="AN1032" s="16">
        <v>303050</v>
      </c>
      <c r="AO1032" s="12" t="s">
        <v>2120</v>
      </c>
      <c r="AP1032" s="16">
        <v>0</v>
      </c>
      <c r="AQ1032" s="16" t="s">
        <v>207</v>
      </c>
      <c r="AU1032" t="s">
        <v>2121</v>
      </c>
      <c r="AV1032" s="15" t="s">
        <v>2122</v>
      </c>
      <c r="AW1032" s="16" t="s">
        <v>593</v>
      </c>
      <c r="AX1032" s="16" t="s">
        <v>207</v>
      </c>
      <c r="AY1032" s="16" t="s">
        <v>207</v>
      </c>
      <c r="AZ1032" s="16" t="s">
        <v>207</v>
      </c>
      <c r="BA1032" s="16" t="s">
        <v>207</v>
      </c>
      <c r="BB1032" s="16" t="s">
        <v>207</v>
      </c>
      <c r="BC1032" s="16">
        <v>1</v>
      </c>
      <c r="BD1032" s="16">
        <v>6</v>
      </c>
      <c r="BE1032" s="16">
        <f t="shared" si="180"/>
        <v>1894.0625</v>
      </c>
      <c r="BF1032" s="16">
        <v>0</v>
      </c>
      <c r="BG1032" s="16">
        <v>2560</v>
      </c>
      <c r="BH1032" s="16">
        <v>2000</v>
      </c>
      <c r="BI1032" s="16">
        <v>18</v>
      </c>
    </row>
    <row r="1033" spans="1:61" x14ac:dyDescent="0.35">
      <c r="A1033">
        <v>1032</v>
      </c>
      <c r="B1033" t="s">
        <v>360</v>
      </c>
      <c r="C1033" t="s">
        <v>7946</v>
      </c>
      <c r="D1033" s="15" t="s">
        <v>2143</v>
      </c>
      <c r="E1033" s="12" t="s">
        <v>98</v>
      </c>
      <c r="F1033" s="16">
        <v>1972</v>
      </c>
      <c r="G1033" s="12" t="s">
        <v>362</v>
      </c>
      <c r="H1033" s="12" t="s">
        <v>91</v>
      </c>
      <c r="I1033" s="12" t="s">
        <v>92</v>
      </c>
      <c r="J1033" s="12" t="s">
        <v>2369</v>
      </c>
      <c r="K1033" s="12" t="s">
        <v>2369</v>
      </c>
      <c r="N1033" s="16" t="s">
        <v>206</v>
      </c>
      <c r="O1033" s="16" t="s">
        <v>2116</v>
      </c>
      <c r="P1033" s="12" t="s">
        <v>482</v>
      </c>
      <c r="Q1033" s="16">
        <v>2023</v>
      </c>
      <c r="R1033" s="16">
        <v>1.01</v>
      </c>
      <c r="S1033" s="16">
        <v>1.01</v>
      </c>
      <c r="U1033" s="16" t="s">
        <v>2117</v>
      </c>
      <c r="V1033" s="12" t="s">
        <v>204</v>
      </c>
      <c r="W1033" s="12" t="s">
        <v>204</v>
      </c>
      <c r="X1033" s="16">
        <v>1</v>
      </c>
      <c r="Y1033" s="16">
        <v>13</v>
      </c>
      <c r="Z1033" s="16">
        <v>1.01</v>
      </c>
      <c r="AA1033" s="16">
        <v>120</v>
      </c>
      <c r="AB1033" s="16" t="s">
        <v>2118</v>
      </c>
      <c r="AC1033" s="16" t="s">
        <v>2119</v>
      </c>
      <c r="AD1033" s="16">
        <v>43200</v>
      </c>
      <c r="AE1033" s="16">
        <v>350</v>
      </c>
      <c r="AF1033" s="16">
        <v>131250</v>
      </c>
      <c r="AG1033" s="16">
        <v>100</v>
      </c>
      <c r="AI1033" s="16">
        <v>6</v>
      </c>
      <c r="AJ1033" s="16">
        <v>21000</v>
      </c>
      <c r="AK1033" s="16">
        <v>600</v>
      </c>
      <c r="AL1033" s="16">
        <v>6000</v>
      </c>
      <c r="AM1033" s="16">
        <v>102616</v>
      </c>
      <c r="AN1033" s="16">
        <v>304066</v>
      </c>
      <c r="AO1033" s="12" t="s">
        <v>2120</v>
      </c>
      <c r="AP1033" s="16">
        <v>0</v>
      </c>
      <c r="AQ1033" s="16" t="s">
        <v>207</v>
      </c>
      <c r="AU1033" t="s">
        <v>2121</v>
      </c>
      <c r="AV1033" s="15" t="s">
        <v>2122</v>
      </c>
      <c r="AW1033" s="16" t="s">
        <v>593</v>
      </c>
      <c r="AX1033" s="16" t="s">
        <v>207</v>
      </c>
      <c r="AY1033" s="16" t="s">
        <v>207</v>
      </c>
      <c r="AZ1033" s="16" t="s">
        <v>207</v>
      </c>
      <c r="BA1033" s="16" t="s">
        <v>207</v>
      </c>
      <c r="BB1033" s="16" t="s">
        <v>207</v>
      </c>
      <c r="BC1033" s="16">
        <v>1.01</v>
      </c>
      <c r="BD1033" s="16">
        <v>6.72</v>
      </c>
      <c r="BE1033" s="16">
        <f t="shared" si="180"/>
        <v>1900.4124999999999</v>
      </c>
      <c r="BF1033" s="16">
        <v>0</v>
      </c>
      <c r="BG1033" s="16">
        <v>3280</v>
      </c>
      <c r="BH1033" s="16">
        <v>2800</v>
      </c>
      <c r="BI1033" s="16">
        <v>8</v>
      </c>
    </row>
    <row r="1034" spans="1:61" x14ac:dyDescent="0.35">
      <c r="A1034">
        <v>1033</v>
      </c>
      <c r="B1034" t="s">
        <v>360</v>
      </c>
      <c r="C1034" t="s">
        <v>7947</v>
      </c>
      <c r="D1034" s="15" t="s">
        <v>2144</v>
      </c>
      <c r="E1034" s="12" t="s">
        <v>98</v>
      </c>
      <c r="F1034" s="16">
        <v>1985</v>
      </c>
      <c r="G1034" s="12" t="s">
        <v>362</v>
      </c>
      <c r="H1034" s="12" t="s">
        <v>91</v>
      </c>
      <c r="I1034" s="12" t="s">
        <v>92</v>
      </c>
      <c r="J1034" s="12" t="s">
        <v>2369</v>
      </c>
      <c r="K1034" s="12" t="s">
        <v>2369</v>
      </c>
      <c r="N1034" s="16" t="s">
        <v>206</v>
      </c>
      <c r="O1034" s="16" t="s">
        <v>2116</v>
      </c>
      <c r="P1034" s="12" t="s">
        <v>482</v>
      </c>
      <c r="Q1034" s="16">
        <v>2023</v>
      </c>
      <c r="R1034" s="16">
        <v>0.72</v>
      </c>
      <c r="S1034" s="16">
        <v>0.72</v>
      </c>
      <c r="U1034" s="16" t="s">
        <v>2117</v>
      </c>
      <c r="V1034" s="12" t="s">
        <v>204</v>
      </c>
      <c r="W1034" s="12" t="s">
        <v>204</v>
      </c>
      <c r="X1034" s="16">
        <v>1</v>
      </c>
      <c r="Y1034" s="16">
        <v>5</v>
      </c>
      <c r="Z1034" s="16">
        <v>0.72</v>
      </c>
      <c r="AA1034" s="16">
        <v>86</v>
      </c>
      <c r="AB1034" s="16" t="s">
        <v>2118</v>
      </c>
      <c r="AC1034" s="16" t="s">
        <v>2119</v>
      </c>
      <c r="AD1034" s="16">
        <v>30960</v>
      </c>
      <c r="AE1034" s="16">
        <v>250</v>
      </c>
      <c r="AF1034" s="16">
        <v>93750</v>
      </c>
      <c r="AG1034" s="16">
        <v>72</v>
      </c>
      <c r="AI1034" s="16">
        <v>4</v>
      </c>
      <c r="AJ1034" s="16">
        <v>14000</v>
      </c>
      <c r="AK1034" s="16">
        <v>450</v>
      </c>
      <c r="AL1034" s="16">
        <v>4500</v>
      </c>
      <c r="AM1034" s="16">
        <v>73152</v>
      </c>
      <c r="AN1034" s="16">
        <v>216362</v>
      </c>
      <c r="AO1034" s="12" t="s">
        <v>2120</v>
      </c>
      <c r="AP1034" s="16">
        <v>0</v>
      </c>
      <c r="AQ1034" s="16" t="s">
        <v>207</v>
      </c>
      <c r="AU1034" t="s">
        <v>2121</v>
      </c>
      <c r="AV1034" s="15" t="s">
        <v>2122</v>
      </c>
      <c r="AW1034" s="16" t="s">
        <v>593</v>
      </c>
      <c r="AX1034" s="16" t="s">
        <v>207</v>
      </c>
      <c r="AY1034" s="16" t="s">
        <v>207</v>
      </c>
      <c r="AZ1034" s="16" t="s">
        <v>207</v>
      </c>
      <c r="BA1034" s="16" t="s">
        <v>207</v>
      </c>
      <c r="BB1034" s="16" t="s">
        <v>207</v>
      </c>
      <c r="BC1034" s="16">
        <v>0.72</v>
      </c>
      <c r="BD1034" s="16">
        <v>4.72</v>
      </c>
      <c r="BE1034" s="16">
        <f t="shared" si="180"/>
        <v>1352.2625</v>
      </c>
      <c r="BF1034" s="16">
        <v>0</v>
      </c>
      <c r="BG1034" s="16">
        <v>2800</v>
      </c>
      <c r="BH1034" s="16">
        <v>1200</v>
      </c>
      <c r="BI1034" s="16">
        <v>9</v>
      </c>
    </row>
    <row r="1035" spans="1:61" x14ac:dyDescent="0.35">
      <c r="A1035">
        <v>1034</v>
      </c>
      <c r="B1035" t="s">
        <v>360</v>
      </c>
      <c r="C1035" t="s">
        <v>7948</v>
      </c>
      <c r="D1035" s="15" t="s">
        <v>2145</v>
      </c>
      <c r="E1035" s="12" t="s">
        <v>98</v>
      </c>
      <c r="F1035" s="16">
        <v>1988</v>
      </c>
      <c r="G1035" s="12" t="s">
        <v>362</v>
      </c>
      <c r="H1035" s="12" t="s">
        <v>91</v>
      </c>
      <c r="I1035" s="12" t="s">
        <v>92</v>
      </c>
      <c r="J1035" s="12" t="s">
        <v>2369</v>
      </c>
      <c r="K1035" s="12" t="s">
        <v>2369</v>
      </c>
      <c r="N1035" s="16" t="s">
        <v>206</v>
      </c>
      <c r="O1035" s="16" t="s">
        <v>2116</v>
      </c>
      <c r="P1035" s="12" t="s">
        <v>482</v>
      </c>
      <c r="Q1035" s="16">
        <v>2023</v>
      </c>
      <c r="R1035" s="16">
        <v>0.23</v>
      </c>
      <c r="S1035" s="16">
        <v>0.23</v>
      </c>
      <c r="U1035" s="16" t="s">
        <v>2117</v>
      </c>
      <c r="V1035" s="12" t="s">
        <v>204</v>
      </c>
      <c r="W1035" s="12" t="s">
        <v>204</v>
      </c>
      <c r="X1035" s="16">
        <v>1</v>
      </c>
      <c r="Y1035" s="16">
        <v>6</v>
      </c>
      <c r="Z1035" s="16">
        <v>0.23</v>
      </c>
      <c r="AA1035" s="16">
        <v>28</v>
      </c>
      <c r="AB1035" s="16" t="s">
        <v>2118</v>
      </c>
      <c r="AC1035" s="16" t="s">
        <v>2119</v>
      </c>
      <c r="AD1035" s="16">
        <v>10080</v>
      </c>
      <c r="AE1035" s="16">
        <v>75</v>
      </c>
      <c r="AF1035" s="16">
        <v>37500</v>
      </c>
      <c r="AG1035" s="16">
        <v>23</v>
      </c>
      <c r="AI1035" s="16">
        <v>2</v>
      </c>
      <c r="AJ1035" s="16">
        <v>7000</v>
      </c>
      <c r="AK1035" s="16">
        <v>150</v>
      </c>
      <c r="AL1035" s="16">
        <v>1500</v>
      </c>
      <c r="AM1035" s="16">
        <v>23368</v>
      </c>
      <c r="AN1035" s="16">
        <v>79448</v>
      </c>
      <c r="AO1035" s="12" t="s">
        <v>2120</v>
      </c>
      <c r="AP1035" s="16">
        <v>0</v>
      </c>
      <c r="AQ1035" s="16" t="s">
        <v>207</v>
      </c>
      <c r="AU1035" t="s">
        <v>2121</v>
      </c>
      <c r="AV1035" s="15" t="s">
        <v>2122</v>
      </c>
      <c r="AW1035" s="16" t="s">
        <v>593</v>
      </c>
      <c r="AX1035" s="16" t="s">
        <v>207</v>
      </c>
      <c r="AY1035" s="16" t="s">
        <v>207</v>
      </c>
      <c r="AZ1035" s="16" t="s">
        <v>207</v>
      </c>
      <c r="BA1035" s="16" t="s">
        <v>207</v>
      </c>
      <c r="BB1035" s="16" t="s">
        <v>207</v>
      </c>
      <c r="BC1035" s="16">
        <v>0.23</v>
      </c>
      <c r="BD1035" s="16">
        <v>1.2</v>
      </c>
      <c r="BE1035" s="16">
        <f t="shared" si="180"/>
        <v>496.55</v>
      </c>
      <c r="BF1035" s="16">
        <v>0</v>
      </c>
      <c r="BG1035" s="16">
        <v>800</v>
      </c>
      <c r="BH1035" s="16">
        <v>400</v>
      </c>
      <c r="BI1035" s="16">
        <v>0</v>
      </c>
    </row>
    <row r="1036" spans="1:61" x14ac:dyDescent="0.35">
      <c r="A1036">
        <v>1035</v>
      </c>
      <c r="B1036" t="s">
        <v>360</v>
      </c>
      <c r="C1036" t="s">
        <v>7949</v>
      </c>
      <c r="D1036" s="15" t="s">
        <v>2146</v>
      </c>
      <c r="E1036" s="12" t="s">
        <v>98</v>
      </c>
      <c r="F1036" s="16">
        <v>1977</v>
      </c>
      <c r="G1036" s="12" t="s">
        <v>362</v>
      </c>
      <c r="H1036" s="12" t="s">
        <v>91</v>
      </c>
      <c r="I1036" s="12" t="s">
        <v>92</v>
      </c>
      <c r="J1036" s="12" t="s">
        <v>2369</v>
      </c>
      <c r="K1036" s="12" t="s">
        <v>2369</v>
      </c>
      <c r="N1036" s="16" t="s">
        <v>206</v>
      </c>
      <c r="O1036" s="16" t="s">
        <v>2116</v>
      </c>
      <c r="P1036" s="12" t="s">
        <v>482</v>
      </c>
      <c r="Q1036" s="16">
        <v>2023</v>
      </c>
      <c r="R1036" s="16">
        <v>2.19</v>
      </c>
      <c r="S1036" s="16">
        <v>2.19</v>
      </c>
      <c r="U1036" s="16" t="s">
        <v>2117</v>
      </c>
      <c r="V1036" s="12" t="s">
        <v>204</v>
      </c>
      <c r="W1036" s="12" t="s">
        <v>204</v>
      </c>
      <c r="X1036" s="16">
        <v>1</v>
      </c>
      <c r="Y1036" s="16">
        <v>23</v>
      </c>
      <c r="Z1036" s="16">
        <v>2.19</v>
      </c>
      <c r="AA1036" s="16">
        <v>262</v>
      </c>
      <c r="AB1036" s="16" t="s">
        <v>2118</v>
      </c>
      <c r="AC1036" s="16" t="s">
        <v>2119</v>
      </c>
      <c r="AD1036" s="16">
        <v>94320</v>
      </c>
      <c r="AE1036" s="16">
        <v>750</v>
      </c>
      <c r="AF1036" s="16">
        <v>281250</v>
      </c>
      <c r="AG1036" s="16">
        <v>200</v>
      </c>
      <c r="AI1036" s="16">
        <v>15</v>
      </c>
      <c r="AJ1036" s="16">
        <v>52500</v>
      </c>
      <c r="AK1036" s="16">
        <v>1350</v>
      </c>
      <c r="AL1036" s="16">
        <v>13500</v>
      </c>
      <c r="AM1036" s="16">
        <v>222504</v>
      </c>
      <c r="AN1036" s="16">
        <v>664074</v>
      </c>
      <c r="AO1036" s="12" t="s">
        <v>2120</v>
      </c>
      <c r="AP1036" s="16">
        <v>0</v>
      </c>
      <c r="AQ1036" s="16" t="s">
        <v>207</v>
      </c>
      <c r="AU1036" t="s">
        <v>2121</v>
      </c>
      <c r="AV1036" s="15" t="s">
        <v>2122</v>
      </c>
      <c r="AW1036" s="16" t="s">
        <v>593</v>
      </c>
      <c r="AX1036" s="16" t="s">
        <v>207</v>
      </c>
      <c r="AY1036" s="16" t="s">
        <v>207</v>
      </c>
      <c r="AZ1036" s="16" t="s">
        <v>207</v>
      </c>
      <c r="BA1036" s="16" t="s">
        <v>207</v>
      </c>
      <c r="BB1036" s="16" t="s">
        <v>207</v>
      </c>
      <c r="BC1036" s="16">
        <v>2.19</v>
      </c>
      <c r="BD1036" s="16">
        <v>10.56</v>
      </c>
      <c r="BE1036" s="16">
        <f t="shared" si="180"/>
        <v>4150.4624999999996</v>
      </c>
      <c r="BF1036" s="16">
        <v>0</v>
      </c>
      <c r="BG1036" s="16">
        <v>5200</v>
      </c>
      <c r="BH1036" s="16">
        <v>4160</v>
      </c>
      <c r="BI1036" s="16">
        <v>15</v>
      </c>
    </row>
    <row r="1037" spans="1:61" x14ac:dyDescent="0.35">
      <c r="A1037">
        <v>1036</v>
      </c>
      <c r="B1037" t="s">
        <v>360</v>
      </c>
      <c r="C1037" t="s">
        <v>7950</v>
      </c>
      <c r="D1037" s="15" t="s">
        <v>2147</v>
      </c>
      <c r="E1037" s="12" t="s">
        <v>98</v>
      </c>
      <c r="F1037" s="16">
        <v>1958</v>
      </c>
      <c r="G1037" s="12" t="s">
        <v>362</v>
      </c>
      <c r="H1037" s="12" t="s">
        <v>91</v>
      </c>
      <c r="I1037" s="12" t="s">
        <v>92</v>
      </c>
      <c r="J1037" s="12" t="s">
        <v>2369</v>
      </c>
      <c r="K1037" s="12" t="s">
        <v>2369</v>
      </c>
      <c r="N1037" s="16" t="s">
        <v>206</v>
      </c>
      <c r="O1037" s="16" t="s">
        <v>2116</v>
      </c>
      <c r="P1037" s="12" t="s">
        <v>482</v>
      </c>
      <c r="Q1037" s="16">
        <v>2023</v>
      </c>
      <c r="R1037" s="16">
        <v>0.9</v>
      </c>
      <c r="S1037" s="16">
        <v>0.9</v>
      </c>
      <c r="U1037" s="16" t="s">
        <v>2117</v>
      </c>
      <c r="V1037" s="12" t="s">
        <v>204</v>
      </c>
      <c r="W1037" s="12" t="s">
        <v>204</v>
      </c>
      <c r="X1037" s="16">
        <v>1</v>
      </c>
      <c r="Y1037" s="16">
        <v>17</v>
      </c>
      <c r="Z1037" s="16">
        <v>0.9</v>
      </c>
      <c r="AA1037" s="16">
        <v>108</v>
      </c>
      <c r="AB1037" s="16" t="s">
        <v>2118</v>
      </c>
      <c r="AC1037" s="16" t="s">
        <v>2119</v>
      </c>
      <c r="AD1037" s="16">
        <v>38880</v>
      </c>
      <c r="AE1037" s="16">
        <v>300</v>
      </c>
      <c r="AF1037" s="16">
        <v>112500</v>
      </c>
      <c r="AG1037" s="16">
        <v>90</v>
      </c>
      <c r="AI1037" s="16">
        <v>6</v>
      </c>
      <c r="AJ1037" s="16">
        <v>21000</v>
      </c>
      <c r="AK1037" s="16">
        <v>600</v>
      </c>
      <c r="AL1037" s="16">
        <v>6000</v>
      </c>
      <c r="AM1037" s="16">
        <v>91440</v>
      </c>
      <c r="AN1037" s="16">
        <v>269820</v>
      </c>
      <c r="AO1037" s="12" t="s">
        <v>2120</v>
      </c>
      <c r="AP1037" s="16">
        <v>0</v>
      </c>
      <c r="AQ1037" s="16" t="s">
        <v>207</v>
      </c>
      <c r="AU1037" t="s">
        <v>2121</v>
      </c>
      <c r="AV1037" s="15" t="s">
        <v>2122</v>
      </c>
      <c r="AW1037" s="16" t="s">
        <v>593</v>
      </c>
      <c r="AX1037" s="16" t="s">
        <v>207</v>
      </c>
      <c r="AY1037" s="16" t="s">
        <v>207</v>
      </c>
      <c r="AZ1037" s="16" t="s">
        <v>207</v>
      </c>
      <c r="BA1037" s="16" t="s">
        <v>207</v>
      </c>
      <c r="BB1037" s="16" t="s">
        <v>207</v>
      </c>
      <c r="BC1037" s="16">
        <v>0.9</v>
      </c>
      <c r="BD1037" s="16">
        <v>5.2</v>
      </c>
      <c r="BE1037" s="16">
        <f t="shared" si="180"/>
        <v>1686.375</v>
      </c>
      <c r="BF1037" s="16">
        <v>0</v>
      </c>
      <c r="BG1037" s="16">
        <v>1840</v>
      </c>
      <c r="BH1037" s="16">
        <v>2000</v>
      </c>
      <c r="BI1037" s="16">
        <v>17</v>
      </c>
    </row>
    <row r="1038" spans="1:61" x14ac:dyDescent="0.35">
      <c r="A1038">
        <v>1037</v>
      </c>
      <c r="B1038" t="s">
        <v>360</v>
      </c>
      <c r="C1038" t="s">
        <v>7951</v>
      </c>
      <c r="D1038" s="15" t="s">
        <v>2148</v>
      </c>
      <c r="E1038" s="12" t="s">
        <v>98</v>
      </c>
      <c r="F1038" s="16">
        <v>1993</v>
      </c>
      <c r="G1038" s="12" t="s">
        <v>362</v>
      </c>
      <c r="H1038" s="12" t="s">
        <v>91</v>
      </c>
      <c r="I1038" s="12" t="s">
        <v>92</v>
      </c>
      <c r="J1038" s="12" t="s">
        <v>2369</v>
      </c>
      <c r="K1038" s="12" t="s">
        <v>2369</v>
      </c>
      <c r="N1038" s="16" t="s">
        <v>206</v>
      </c>
      <c r="O1038" s="16" t="s">
        <v>2116</v>
      </c>
      <c r="P1038" s="12" t="s">
        <v>482</v>
      </c>
      <c r="Q1038" s="16">
        <v>2023</v>
      </c>
      <c r="R1038" s="16">
        <v>0.88</v>
      </c>
      <c r="S1038" s="16">
        <v>0.88</v>
      </c>
      <c r="U1038" s="16" t="s">
        <v>2117</v>
      </c>
      <c r="V1038" s="12" t="s">
        <v>204</v>
      </c>
      <c r="W1038" s="12" t="s">
        <v>204</v>
      </c>
      <c r="X1038" s="16">
        <v>1</v>
      </c>
      <c r="Y1038" s="16">
        <v>18</v>
      </c>
      <c r="Z1038" s="16">
        <v>0.88</v>
      </c>
      <c r="AA1038" s="16">
        <v>106</v>
      </c>
      <c r="AB1038" s="16" t="s">
        <v>2118</v>
      </c>
      <c r="AC1038" s="16" t="s">
        <v>2119</v>
      </c>
      <c r="AD1038" s="16">
        <v>38160</v>
      </c>
      <c r="AE1038" s="16">
        <v>300</v>
      </c>
      <c r="AF1038" s="16">
        <v>112500</v>
      </c>
      <c r="AG1038" s="16">
        <v>88</v>
      </c>
      <c r="AI1038" s="16">
        <v>5</v>
      </c>
      <c r="AJ1038" s="16">
        <v>17500</v>
      </c>
      <c r="AK1038" s="16">
        <v>600</v>
      </c>
      <c r="AL1038" s="16">
        <v>6000</v>
      </c>
      <c r="AM1038" s="16">
        <v>89408</v>
      </c>
      <c r="AN1038" s="16">
        <v>263568</v>
      </c>
      <c r="AO1038" s="12" t="s">
        <v>2120</v>
      </c>
      <c r="AP1038" s="16">
        <v>0</v>
      </c>
      <c r="AQ1038" s="16" t="s">
        <v>207</v>
      </c>
      <c r="AU1038" t="s">
        <v>2121</v>
      </c>
      <c r="AV1038" s="15" t="s">
        <v>2122</v>
      </c>
      <c r="AW1038" s="16" t="s">
        <v>593</v>
      </c>
      <c r="AX1038" s="16" t="s">
        <v>207</v>
      </c>
      <c r="AY1038" s="16" t="s">
        <v>207</v>
      </c>
      <c r="AZ1038" s="16" t="s">
        <v>207</v>
      </c>
      <c r="BA1038" s="16" t="s">
        <v>207</v>
      </c>
      <c r="BB1038" s="16" t="s">
        <v>207</v>
      </c>
      <c r="BC1038" s="16">
        <v>0.88</v>
      </c>
      <c r="BD1038" s="16">
        <v>4.4000000000000004</v>
      </c>
      <c r="BE1038" s="16">
        <f t="shared" si="180"/>
        <v>1647.3</v>
      </c>
      <c r="BF1038" s="16">
        <v>0</v>
      </c>
      <c r="BG1038" s="16">
        <v>2800</v>
      </c>
      <c r="BH1038" s="16">
        <v>1440</v>
      </c>
      <c r="BI1038" s="16">
        <v>2</v>
      </c>
    </row>
    <row r="1039" spans="1:61" x14ac:dyDescent="0.35">
      <c r="A1039">
        <v>1038</v>
      </c>
      <c r="B1039" t="s">
        <v>360</v>
      </c>
      <c r="C1039" t="s">
        <v>7952</v>
      </c>
      <c r="D1039" s="15" t="s">
        <v>2149</v>
      </c>
      <c r="E1039" s="12" t="s">
        <v>98</v>
      </c>
      <c r="F1039" s="16">
        <v>1955</v>
      </c>
      <c r="G1039" s="12" t="s">
        <v>362</v>
      </c>
      <c r="H1039" s="12" t="s">
        <v>91</v>
      </c>
      <c r="I1039" s="12" t="s">
        <v>92</v>
      </c>
      <c r="J1039" s="12" t="s">
        <v>2369</v>
      </c>
      <c r="K1039" s="12" t="s">
        <v>2369</v>
      </c>
      <c r="N1039" s="16" t="s">
        <v>206</v>
      </c>
      <c r="O1039" s="16" t="s">
        <v>2116</v>
      </c>
      <c r="P1039" s="12" t="s">
        <v>482</v>
      </c>
      <c r="Q1039" s="16">
        <v>2023</v>
      </c>
      <c r="R1039" s="16">
        <v>1.1399999999999999</v>
      </c>
      <c r="S1039" s="16">
        <v>1.1399999999999999</v>
      </c>
      <c r="U1039" s="16" t="s">
        <v>2117</v>
      </c>
      <c r="V1039" s="12" t="s">
        <v>204</v>
      </c>
      <c r="W1039" s="12" t="s">
        <v>204</v>
      </c>
      <c r="X1039" s="16">
        <v>1</v>
      </c>
      <c r="Y1039" s="16">
        <v>19</v>
      </c>
      <c r="Z1039" s="16">
        <v>1.1399999999999999</v>
      </c>
      <c r="AA1039" s="16">
        <v>137</v>
      </c>
      <c r="AB1039" s="16" t="s">
        <v>2118</v>
      </c>
      <c r="AC1039" s="16" t="s">
        <v>2119</v>
      </c>
      <c r="AD1039" s="16">
        <v>49320</v>
      </c>
      <c r="AE1039" s="16">
        <v>400</v>
      </c>
      <c r="AF1039" s="16">
        <v>150000</v>
      </c>
      <c r="AG1039" s="16">
        <v>114</v>
      </c>
      <c r="AI1039" s="16">
        <v>7</v>
      </c>
      <c r="AJ1039" s="16">
        <v>24500</v>
      </c>
      <c r="AK1039" s="16">
        <v>600</v>
      </c>
      <c r="AL1039" s="16">
        <v>6000</v>
      </c>
      <c r="AM1039" s="16">
        <v>115824</v>
      </c>
      <c r="AN1039" s="16">
        <v>345644</v>
      </c>
      <c r="AO1039" s="12" t="s">
        <v>2120</v>
      </c>
      <c r="AP1039" s="16">
        <v>0</v>
      </c>
      <c r="AQ1039" s="16" t="s">
        <v>207</v>
      </c>
      <c r="AU1039" t="s">
        <v>2121</v>
      </c>
      <c r="AV1039" s="15" t="s">
        <v>2122</v>
      </c>
      <c r="AW1039" s="16" t="s">
        <v>593</v>
      </c>
      <c r="AX1039" s="16" t="s">
        <v>207</v>
      </c>
      <c r="AY1039" s="16" t="s">
        <v>207</v>
      </c>
      <c r="AZ1039" s="16" t="s">
        <v>207</v>
      </c>
      <c r="BA1039" s="16" t="s">
        <v>207</v>
      </c>
      <c r="BB1039" s="16" t="s">
        <v>207</v>
      </c>
      <c r="BC1039" s="16">
        <v>1.1399999999999999</v>
      </c>
      <c r="BD1039" s="16">
        <v>7.04</v>
      </c>
      <c r="BE1039" s="16">
        <f t="shared" si="180"/>
        <v>2160.2750000000001</v>
      </c>
      <c r="BF1039" s="16">
        <v>0</v>
      </c>
      <c r="BG1039" s="16">
        <v>3600</v>
      </c>
      <c r="BH1039" s="16">
        <v>1760</v>
      </c>
      <c r="BI1039" s="16">
        <v>21</v>
      </c>
    </row>
    <row r="1040" spans="1:61" x14ac:dyDescent="0.35">
      <c r="A1040">
        <v>1039</v>
      </c>
      <c r="B1040" t="s">
        <v>360</v>
      </c>
      <c r="C1040" t="s">
        <v>7953</v>
      </c>
      <c r="D1040" s="15" t="s">
        <v>2150</v>
      </c>
      <c r="E1040" s="12" t="s">
        <v>98</v>
      </c>
      <c r="F1040" s="16">
        <v>1951</v>
      </c>
      <c r="G1040" s="12" t="s">
        <v>362</v>
      </c>
      <c r="H1040" s="12" t="s">
        <v>91</v>
      </c>
      <c r="I1040" s="12" t="s">
        <v>92</v>
      </c>
      <c r="J1040" s="12" t="s">
        <v>2369</v>
      </c>
      <c r="K1040" s="12" t="s">
        <v>2369</v>
      </c>
      <c r="N1040" s="16" t="s">
        <v>206</v>
      </c>
      <c r="O1040" s="16" t="s">
        <v>2116</v>
      </c>
      <c r="P1040" s="12" t="s">
        <v>482</v>
      </c>
      <c r="Q1040" s="16">
        <v>2023</v>
      </c>
      <c r="R1040" s="16">
        <v>1.49</v>
      </c>
      <c r="S1040" s="16">
        <v>1.49</v>
      </c>
      <c r="U1040" s="16" t="s">
        <v>2117</v>
      </c>
      <c r="V1040" s="12" t="s">
        <v>204</v>
      </c>
      <c r="W1040" s="12" t="s">
        <v>204</v>
      </c>
      <c r="X1040" s="16">
        <v>1</v>
      </c>
      <c r="Y1040" s="16">
        <v>21</v>
      </c>
      <c r="Z1040" s="16">
        <v>1.49</v>
      </c>
      <c r="AA1040" s="16">
        <v>179</v>
      </c>
      <c r="AB1040" s="16" t="s">
        <v>2118</v>
      </c>
      <c r="AC1040" s="16" t="s">
        <v>2119</v>
      </c>
      <c r="AD1040" s="16">
        <v>64440</v>
      </c>
      <c r="AE1040" s="16">
        <v>500</v>
      </c>
      <c r="AF1040" s="16">
        <v>187500</v>
      </c>
      <c r="AG1040" s="16">
        <v>150</v>
      </c>
      <c r="AI1040" s="16">
        <v>10</v>
      </c>
      <c r="AJ1040" s="16">
        <v>35000</v>
      </c>
      <c r="AK1040" s="16">
        <v>900</v>
      </c>
      <c r="AL1040" s="16">
        <v>9000</v>
      </c>
      <c r="AM1040" s="16">
        <v>151384</v>
      </c>
      <c r="AN1040" s="16">
        <v>447324</v>
      </c>
      <c r="AO1040" s="12" t="s">
        <v>2120</v>
      </c>
      <c r="AP1040" s="16">
        <v>0</v>
      </c>
      <c r="AQ1040" s="16" t="s">
        <v>207</v>
      </c>
      <c r="AU1040" t="s">
        <v>2121</v>
      </c>
      <c r="AV1040" s="15" t="s">
        <v>2122</v>
      </c>
      <c r="AW1040" s="16" t="s">
        <v>593</v>
      </c>
      <c r="AX1040" s="16" t="s">
        <v>207</v>
      </c>
      <c r="AY1040" s="16" t="s">
        <v>207</v>
      </c>
      <c r="AZ1040" s="16" t="s">
        <v>207</v>
      </c>
      <c r="BA1040" s="16" t="s">
        <v>207</v>
      </c>
      <c r="BB1040" s="16" t="s">
        <v>207</v>
      </c>
      <c r="BC1040" s="16">
        <v>1.49</v>
      </c>
      <c r="BD1040" s="16">
        <v>7.2</v>
      </c>
      <c r="BE1040" s="16">
        <f t="shared" si="180"/>
        <v>2795.7750000000001</v>
      </c>
      <c r="BF1040" s="16">
        <v>0</v>
      </c>
      <c r="BG1040" s="16">
        <v>4000</v>
      </c>
      <c r="BH1040" s="16">
        <v>2800</v>
      </c>
      <c r="BI1040" s="16">
        <v>5</v>
      </c>
    </row>
    <row r="1041" spans="1:61" x14ac:dyDescent="0.35">
      <c r="A1041">
        <v>1040</v>
      </c>
      <c r="B1041" t="s">
        <v>360</v>
      </c>
      <c r="C1041" t="s">
        <v>7954</v>
      </c>
      <c r="D1041" s="15" t="s">
        <v>2151</v>
      </c>
      <c r="E1041" s="12" t="s">
        <v>98</v>
      </c>
      <c r="F1041" s="16">
        <v>1976</v>
      </c>
      <c r="G1041" s="12" t="s">
        <v>362</v>
      </c>
      <c r="H1041" s="12" t="s">
        <v>91</v>
      </c>
      <c r="I1041" s="12" t="s">
        <v>92</v>
      </c>
      <c r="J1041" s="12" t="s">
        <v>2369</v>
      </c>
      <c r="K1041" s="12" t="s">
        <v>2369</v>
      </c>
      <c r="N1041" s="16" t="s">
        <v>206</v>
      </c>
      <c r="O1041" s="16" t="s">
        <v>2116</v>
      </c>
      <c r="P1041" s="12" t="s">
        <v>482</v>
      </c>
      <c r="Q1041" s="16">
        <v>2023</v>
      </c>
      <c r="R1041" s="16">
        <v>0.5</v>
      </c>
      <c r="S1041" s="16">
        <v>0.5</v>
      </c>
      <c r="U1041" s="16" t="s">
        <v>2117</v>
      </c>
      <c r="V1041" s="12" t="s">
        <v>204</v>
      </c>
      <c r="W1041" s="12" t="s">
        <v>204</v>
      </c>
      <c r="X1041" s="16">
        <v>1</v>
      </c>
      <c r="Y1041" s="16">
        <v>9</v>
      </c>
      <c r="Z1041" s="16">
        <v>0.5</v>
      </c>
      <c r="AA1041" s="16">
        <v>60</v>
      </c>
      <c r="AB1041" s="16" t="s">
        <v>2118</v>
      </c>
      <c r="AC1041" s="16" t="s">
        <v>2119</v>
      </c>
      <c r="AD1041" s="16">
        <v>21600</v>
      </c>
      <c r="AE1041" s="16">
        <v>175</v>
      </c>
      <c r="AF1041" s="16">
        <v>65625</v>
      </c>
      <c r="AG1041" s="16">
        <v>50</v>
      </c>
      <c r="AI1041" s="16">
        <v>3</v>
      </c>
      <c r="AJ1041" s="16">
        <v>10500</v>
      </c>
      <c r="AK1041" s="16">
        <v>300</v>
      </c>
      <c r="AL1041" s="16">
        <v>3000</v>
      </c>
      <c r="AM1041" s="16">
        <v>50800</v>
      </c>
      <c r="AN1041" s="16">
        <v>151525</v>
      </c>
      <c r="AO1041" s="12" t="s">
        <v>2120</v>
      </c>
      <c r="AP1041" s="16">
        <v>0</v>
      </c>
      <c r="AQ1041" s="16" t="s">
        <v>207</v>
      </c>
      <c r="AU1041" t="s">
        <v>2121</v>
      </c>
      <c r="AV1041" s="15" t="s">
        <v>2122</v>
      </c>
      <c r="AW1041" s="16" t="s">
        <v>593</v>
      </c>
      <c r="AX1041" s="16" t="s">
        <v>207</v>
      </c>
      <c r="AY1041" s="16" t="s">
        <v>207</v>
      </c>
      <c r="AZ1041" s="16" t="s">
        <v>207</v>
      </c>
      <c r="BA1041" s="16" t="s">
        <v>207</v>
      </c>
      <c r="BB1041" s="16" t="s">
        <v>207</v>
      </c>
      <c r="BC1041" s="16">
        <v>0.5</v>
      </c>
      <c r="BD1041" s="16">
        <v>3.28</v>
      </c>
      <c r="BE1041" s="16">
        <f t="shared" si="180"/>
        <v>947.03125</v>
      </c>
      <c r="BF1041" s="16">
        <v>0</v>
      </c>
      <c r="BG1041" s="16">
        <v>1680</v>
      </c>
      <c r="BH1041" s="16">
        <v>960</v>
      </c>
      <c r="BI1041" s="16">
        <v>8</v>
      </c>
    </row>
    <row r="1042" spans="1:61" x14ac:dyDescent="0.35">
      <c r="A1042">
        <v>1041</v>
      </c>
      <c r="B1042" t="s">
        <v>360</v>
      </c>
      <c r="C1042" t="s">
        <v>7955</v>
      </c>
      <c r="D1042" s="15" t="s">
        <v>2152</v>
      </c>
      <c r="E1042" s="12" t="s">
        <v>98</v>
      </c>
      <c r="F1042" s="16">
        <v>1984</v>
      </c>
      <c r="G1042" s="12" t="s">
        <v>362</v>
      </c>
      <c r="H1042" s="12" t="s">
        <v>91</v>
      </c>
      <c r="I1042" s="12" t="s">
        <v>92</v>
      </c>
      <c r="J1042" s="12" t="s">
        <v>2369</v>
      </c>
      <c r="K1042" s="12" t="s">
        <v>2369</v>
      </c>
      <c r="N1042" s="16" t="s">
        <v>206</v>
      </c>
      <c r="O1042" s="16" t="s">
        <v>2116</v>
      </c>
      <c r="P1042" s="12" t="s">
        <v>482</v>
      </c>
      <c r="Q1042" s="16">
        <v>2023</v>
      </c>
      <c r="R1042" s="16">
        <v>0.45</v>
      </c>
      <c r="S1042" s="16">
        <v>0.45</v>
      </c>
      <c r="U1042" s="16" t="s">
        <v>2117</v>
      </c>
      <c r="V1042" s="12" t="s">
        <v>204</v>
      </c>
      <c r="W1042" s="12" t="s">
        <v>204</v>
      </c>
      <c r="X1042" s="16">
        <v>1</v>
      </c>
      <c r="Y1042" s="16">
        <v>8</v>
      </c>
      <c r="Z1042" s="16">
        <v>0.45</v>
      </c>
      <c r="AA1042" s="16">
        <v>54</v>
      </c>
      <c r="AB1042" s="16" t="s">
        <v>2118</v>
      </c>
      <c r="AC1042" s="16" t="s">
        <v>2119</v>
      </c>
      <c r="AD1042" s="16">
        <v>19440</v>
      </c>
      <c r="AE1042" s="16">
        <v>150</v>
      </c>
      <c r="AF1042" s="16">
        <v>56250</v>
      </c>
      <c r="AG1042" s="16">
        <v>50</v>
      </c>
      <c r="AI1042" s="16">
        <v>3</v>
      </c>
      <c r="AJ1042" s="16">
        <v>10500</v>
      </c>
      <c r="AK1042" s="16">
        <v>300</v>
      </c>
      <c r="AL1042" s="16">
        <v>3000</v>
      </c>
      <c r="AM1042" s="16">
        <v>45720</v>
      </c>
      <c r="AN1042" s="16">
        <v>134910</v>
      </c>
      <c r="AO1042" s="12" t="s">
        <v>2120</v>
      </c>
      <c r="AP1042" s="16">
        <v>0</v>
      </c>
      <c r="AQ1042" s="16" t="s">
        <v>207</v>
      </c>
      <c r="AU1042" t="s">
        <v>2121</v>
      </c>
      <c r="AV1042" s="15" t="s">
        <v>2122</v>
      </c>
      <c r="AW1042" s="16" t="s">
        <v>593</v>
      </c>
      <c r="AX1042" s="16" t="s">
        <v>207</v>
      </c>
      <c r="AY1042" s="16" t="s">
        <v>207</v>
      </c>
      <c r="AZ1042" s="16" t="s">
        <v>207</v>
      </c>
      <c r="BA1042" s="16" t="s">
        <v>207</v>
      </c>
      <c r="BB1042" s="16" t="s">
        <v>207</v>
      </c>
      <c r="BC1042" s="16">
        <v>0.45</v>
      </c>
      <c r="BD1042" s="16">
        <v>3.12</v>
      </c>
      <c r="BE1042" s="16">
        <f t="shared" si="180"/>
        <v>843.1875</v>
      </c>
      <c r="BF1042" s="16">
        <v>0</v>
      </c>
      <c r="BG1042" s="16">
        <v>960</v>
      </c>
      <c r="BH1042" s="16">
        <v>1200</v>
      </c>
      <c r="BI1042" s="16">
        <v>12</v>
      </c>
    </row>
    <row r="1043" spans="1:61" x14ac:dyDescent="0.35">
      <c r="A1043">
        <v>1042</v>
      </c>
      <c r="B1043" t="s">
        <v>360</v>
      </c>
      <c r="C1043" t="s">
        <v>7956</v>
      </c>
      <c r="D1043" s="15" t="s">
        <v>2153</v>
      </c>
      <c r="E1043" s="12" t="s">
        <v>98</v>
      </c>
      <c r="F1043" s="16">
        <v>1951</v>
      </c>
      <c r="G1043" s="12" t="s">
        <v>362</v>
      </c>
      <c r="H1043" s="12" t="s">
        <v>91</v>
      </c>
      <c r="I1043" s="12" t="s">
        <v>92</v>
      </c>
      <c r="J1043" s="12" t="s">
        <v>2369</v>
      </c>
      <c r="K1043" s="12" t="s">
        <v>2369</v>
      </c>
      <c r="N1043" s="16" t="s">
        <v>206</v>
      </c>
      <c r="O1043" s="16" t="s">
        <v>2116</v>
      </c>
      <c r="P1043" s="12" t="s">
        <v>482</v>
      </c>
      <c r="Q1043" s="16">
        <v>2023</v>
      </c>
      <c r="R1043" s="16">
        <v>1.53</v>
      </c>
      <c r="S1043" s="16">
        <v>1.53</v>
      </c>
      <c r="U1043" s="16" t="s">
        <v>2117</v>
      </c>
      <c r="V1043" s="12" t="s">
        <v>204</v>
      </c>
      <c r="W1043" s="12" t="s">
        <v>204</v>
      </c>
      <c r="X1043" s="16">
        <v>1</v>
      </c>
      <c r="Y1043" s="16">
        <v>16</v>
      </c>
      <c r="Z1043" s="16">
        <v>1.53</v>
      </c>
      <c r="AA1043" s="16">
        <v>183</v>
      </c>
      <c r="AB1043" s="16" t="s">
        <v>2118</v>
      </c>
      <c r="AC1043" s="16" t="s">
        <v>2119</v>
      </c>
      <c r="AD1043" s="16">
        <v>65880</v>
      </c>
      <c r="AE1043" s="16">
        <v>550</v>
      </c>
      <c r="AF1043" s="16">
        <v>206250</v>
      </c>
      <c r="AG1043" s="16">
        <v>150</v>
      </c>
      <c r="AI1043" s="16">
        <v>10</v>
      </c>
      <c r="AJ1043" s="16">
        <v>35000</v>
      </c>
      <c r="AK1043" s="16">
        <v>900</v>
      </c>
      <c r="AL1043" s="16">
        <v>9000</v>
      </c>
      <c r="AM1043" s="16">
        <v>155448</v>
      </c>
      <c r="AN1043" s="16">
        <v>471578</v>
      </c>
      <c r="AO1043" s="12" t="s">
        <v>2120</v>
      </c>
      <c r="AP1043" s="16">
        <v>0</v>
      </c>
      <c r="AQ1043" s="16" t="s">
        <v>207</v>
      </c>
      <c r="AU1043" t="s">
        <v>2121</v>
      </c>
      <c r="AV1043" s="15" t="s">
        <v>2122</v>
      </c>
      <c r="AW1043" s="16" t="s">
        <v>593</v>
      </c>
      <c r="AX1043" s="16" t="s">
        <v>207</v>
      </c>
      <c r="AY1043" s="16" t="s">
        <v>207</v>
      </c>
      <c r="AZ1043" s="16" t="s">
        <v>207</v>
      </c>
      <c r="BA1043" s="16" t="s">
        <v>207</v>
      </c>
      <c r="BB1043" s="16" t="s">
        <v>207</v>
      </c>
      <c r="BC1043" s="16">
        <v>1.53</v>
      </c>
      <c r="BD1043" s="16">
        <v>7.6</v>
      </c>
      <c r="BE1043" s="16">
        <f t="shared" si="180"/>
        <v>2947.3625000000002</v>
      </c>
      <c r="BF1043" s="16">
        <v>0</v>
      </c>
      <c r="BG1043" s="16">
        <v>4960</v>
      </c>
      <c r="BH1043" s="16">
        <v>1600</v>
      </c>
      <c r="BI1043" s="16">
        <v>13</v>
      </c>
    </row>
    <row r="1044" spans="1:61" x14ac:dyDescent="0.35">
      <c r="A1044">
        <v>1043</v>
      </c>
      <c r="B1044" t="s">
        <v>360</v>
      </c>
      <c r="C1044" t="s">
        <v>7957</v>
      </c>
      <c r="D1044" s="15" t="s">
        <v>2154</v>
      </c>
      <c r="E1044" s="12" t="s">
        <v>98</v>
      </c>
      <c r="F1044" s="16">
        <v>1956</v>
      </c>
      <c r="G1044" s="12" t="s">
        <v>362</v>
      </c>
      <c r="H1044" s="12" t="s">
        <v>91</v>
      </c>
      <c r="I1044" s="12" t="s">
        <v>92</v>
      </c>
      <c r="J1044" s="12" t="s">
        <v>2369</v>
      </c>
      <c r="K1044" s="12" t="s">
        <v>2369</v>
      </c>
      <c r="N1044" s="16" t="s">
        <v>206</v>
      </c>
      <c r="O1044" s="16" t="s">
        <v>2116</v>
      </c>
      <c r="P1044" s="12" t="s">
        <v>482</v>
      </c>
      <c r="Q1044" s="16">
        <v>2023</v>
      </c>
      <c r="R1044" s="16">
        <v>1.55</v>
      </c>
      <c r="S1044" s="16">
        <v>1.55</v>
      </c>
      <c r="U1044" s="16" t="s">
        <v>2117</v>
      </c>
      <c r="V1044" s="12" t="s">
        <v>204</v>
      </c>
      <c r="W1044" s="12" t="s">
        <v>204</v>
      </c>
      <c r="X1044" s="16">
        <v>1</v>
      </c>
      <c r="Y1044" s="16">
        <v>24</v>
      </c>
      <c r="Z1044" s="16">
        <v>1.55</v>
      </c>
      <c r="AA1044" s="16">
        <v>186</v>
      </c>
      <c r="AB1044" s="16" t="s">
        <v>2118</v>
      </c>
      <c r="AC1044" s="16" t="s">
        <v>2119</v>
      </c>
      <c r="AD1044" s="16">
        <v>66960</v>
      </c>
      <c r="AE1044" s="16">
        <v>550</v>
      </c>
      <c r="AF1044" s="16">
        <v>206250</v>
      </c>
      <c r="AG1044" s="16">
        <v>150</v>
      </c>
      <c r="AI1044" s="16">
        <v>10</v>
      </c>
      <c r="AJ1044" s="16">
        <v>35000</v>
      </c>
      <c r="AK1044" s="16">
        <v>900</v>
      </c>
      <c r="AL1044" s="16">
        <v>9000</v>
      </c>
      <c r="AM1044" s="16">
        <v>157480</v>
      </c>
      <c r="AN1044" s="16">
        <v>474690</v>
      </c>
      <c r="AO1044" s="12" t="s">
        <v>2120</v>
      </c>
      <c r="AP1044" s="16">
        <v>0</v>
      </c>
      <c r="AQ1044" s="16" t="s">
        <v>207</v>
      </c>
      <c r="AU1044" t="s">
        <v>2121</v>
      </c>
      <c r="AV1044" s="15" t="s">
        <v>2122</v>
      </c>
      <c r="AW1044" s="16" t="s">
        <v>593</v>
      </c>
      <c r="AX1044" s="16" t="s">
        <v>207</v>
      </c>
      <c r="AY1044" s="16" t="s">
        <v>207</v>
      </c>
      <c r="AZ1044" s="16" t="s">
        <v>207</v>
      </c>
      <c r="BA1044" s="16" t="s">
        <v>207</v>
      </c>
      <c r="BB1044" s="16" t="s">
        <v>207</v>
      </c>
      <c r="BC1044" s="16">
        <v>1.55</v>
      </c>
      <c r="BD1044" s="16">
        <v>7.84</v>
      </c>
      <c r="BE1044" s="16">
        <f t="shared" si="180"/>
        <v>2966.8125</v>
      </c>
      <c r="BF1044" s="16">
        <v>0</v>
      </c>
      <c r="BG1044" s="16">
        <v>4480</v>
      </c>
      <c r="BH1044" s="16">
        <v>2000</v>
      </c>
      <c r="BI1044" s="16">
        <v>17</v>
      </c>
    </row>
    <row r="1045" spans="1:61" x14ac:dyDescent="0.35">
      <c r="A1045">
        <v>1044</v>
      </c>
      <c r="B1045" t="s">
        <v>360</v>
      </c>
      <c r="C1045" t="s">
        <v>7958</v>
      </c>
      <c r="D1045" s="15" t="s">
        <v>2155</v>
      </c>
      <c r="E1045" s="12" t="s">
        <v>98</v>
      </c>
      <c r="F1045" s="16">
        <v>1971</v>
      </c>
      <c r="G1045" s="12" t="s">
        <v>362</v>
      </c>
      <c r="H1045" s="12" t="s">
        <v>91</v>
      </c>
      <c r="I1045" s="12" t="s">
        <v>92</v>
      </c>
      <c r="J1045" s="12" t="s">
        <v>2369</v>
      </c>
      <c r="K1045" s="12" t="s">
        <v>2369</v>
      </c>
      <c r="N1045" s="16" t="s">
        <v>206</v>
      </c>
      <c r="O1045" s="16" t="s">
        <v>2116</v>
      </c>
      <c r="P1045" s="12" t="s">
        <v>482</v>
      </c>
      <c r="Q1045" s="16">
        <v>2023</v>
      </c>
      <c r="R1045" s="16">
        <v>0.94</v>
      </c>
      <c r="S1045" s="16">
        <v>0.94</v>
      </c>
      <c r="U1045" s="16" t="s">
        <v>2117</v>
      </c>
      <c r="V1045" s="12" t="s">
        <v>204</v>
      </c>
      <c r="W1045" s="12" t="s">
        <v>204</v>
      </c>
      <c r="X1045" s="16">
        <v>1</v>
      </c>
      <c r="Y1045" s="16">
        <v>18</v>
      </c>
      <c r="Z1045" s="16">
        <v>0.94</v>
      </c>
      <c r="AA1045" s="16">
        <v>112</v>
      </c>
      <c r="AB1045" s="16" t="s">
        <v>2118</v>
      </c>
      <c r="AC1045" s="16" t="s">
        <v>2119</v>
      </c>
      <c r="AD1045" s="16">
        <v>40320</v>
      </c>
      <c r="AE1045" s="16">
        <v>300</v>
      </c>
      <c r="AF1045" s="16">
        <v>112500</v>
      </c>
      <c r="AG1045" s="16">
        <v>100</v>
      </c>
      <c r="AI1045" s="16">
        <v>6</v>
      </c>
      <c r="AJ1045" s="16">
        <v>21000</v>
      </c>
      <c r="AK1045" s="16">
        <v>600</v>
      </c>
      <c r="AL1045" s="16">
        <v>6000</v>
      </c>
      <c r="AM1045" s="16">
        <v>95504</v>
      </c>
      <c r="AN1045" s="16">
        <v>275324</v>
      </c>
      <c r="AO1045" s="12" t="s">
        <v>2120</v>
      </c>
      <c r="AP1045" s="16">
        <v>0</v>
      </c>
      <c r="AQ1045" s="16" t="s">
        <v>207</v>
      </c>
      <c r="AU1045" t="s">
        <v>2121</v>
      </c>
      <c r="AV1045" s="15" t="s">
        <v>2122</v>
      </c>
      <c r="AW1045" s="16" t="s">
        <v>593</v>
      </c>
      <c r="AX1045" s="16" t="s">
        <v>207</v>
      </c>
      <c r="AY1045" s="16" t="s">
        <v>207</v>
      </c>
      <c r="AZ1045" s="16" t="s">
        <v>207</v>
      </c>
      <c r="BA1045" s="16" t="s">
        <v>207</v>
      </c>
      <c r="BB1045" s="16" t="s">
        <v>207</v>
      </c>
      <c r="BC1045" s="16">
        <v>0.94</v>
      </c>
      <c r="BD1045" s="16">
        <v>5.84</v>
      </c>
      <c r="BE1045" s="16">
        <f t="shared" si="180"/>
        <v>1720.7750000000001</v>
      </c>
      <c r="BF1045" s="16">
        <v>0</v>
      </c>
      <c r="BG1045" s="16">
        <v>2880</v>
      </c>
      <c r="BH1045" s="16">
        <v>1760</v>
      </c>
      <c r="BI1045" s="16">
        <v>15</v>
      </c>
    </row>
    <row r="1046" spans="1:61" x14ac:dyDescent="0.35">
      <c r="A1046">
        <v>1045</v>
      </c>
      <c r="B1046" t="s">
        <v>360</v>
      </c>
      <c r="C1046" t="s">
        <v>7959</v>
      </c>
      <c r="D1046" s="15" t="s">
        <v>2156</v>
      </c>
      <c r="E1046" s="12" t="s">
        <v>98</v>
      </c>
      <c r="F1046" s="16">
        <v>1970</v>
      </c>
      <c r="G1046" s="12" t="s">
        <v>362</v>
      </c>
      <c r="H1046" s="12" t="s">
        <v>91</v>
      </c>
      <c r="I1046" s="12" t="s">
        <v>92</v>
      </c>
      <c r="J1046" s="12" t="s">
        <v>2369</v>
      </c>
      <c r="K1046" s="12" t="s">
        <v>2369</v>
      </c>
      <c r="N1046" s="16" t="s">
        <v>206</v>
      </c>
      <c r="O1046" s="16" t="s">
        <v>2116</v>
      </c>
      <c r="P1046" s="12" t="s">
        <v>482</v>
      </c>
      <c r="Q1046" s="16">
        <v>2023</v>
      </c>
      <c r="R1046" s="16">
        <v>0.16</v>
      </c>
      <c r="S1046" s="16">
        <v>0.16</v>
      </c>
      <c r="U1046" s="16" t="s">
        <v>2117</v>
      </c>
      <c r="V1046" s="12" t="s">
        <v>204</v>
      </c>
      <c r="W1046" s="12" t="s">
        <v>204</v>
      </c>
      <c r="X1046" s="16">
        <v>1</v>
      </c>
      <c r="Y1046" s="16">
        <v>7</v>
      </c>
      <c r="Z1046" s="16">
        <v>0.16</v>
      </c>
      <c r="AA1046" s="16">
        <v>19</v>
      </c>
      <c r="AB1046" s="16" t="s">
        <v>2118</v>
      </c>
      <c r="AC1046" s="16" t="s">
        <v>2119</v>
      </c>
      <c r="AD1046" s="16">
        <v>6840</v>
      </c>
      <c r="AE1046" s="16">
        <v>50</v>
      </c>
      <c r="AF1046" s="16">
        <v>18750</v>
      </c>
      <c r="AG1046" s="16">
        <v>19</v>
      </c>
      <c r="AI1046" s="16">
        <v>2</v>
      </c>
      <c r="AJ1046" s="16">
        <v>7000</v>
      </c>
      <c r="AK1046" s="16">
        <v>150</v>
      </c>
      <c r="AL1046" s="16">
        <v>1500</v>
      </c>
      <c r="AM1046" s="16">
        <v>16256</v>
      </c>
      <c r="AN1046" s="16">
        <v>50346</v>
      </c>
      <c r="AO1046" s="12" t="s">
        <v>2120</v>
      </c>
      <c r="AP1046" s="16">
        <v>0</v>
      </c>
      <c r="AQ1046" s="16" t="s">
        <v>207</v>
      </c>
      <c r="AU1046" t="s">
        <v>2121</v>
      </c>
      <c r="AV1046" s="15" t="s">
        <v>2122</v>
      </c>
      <c r="AW1046" s="16" t="s">
        <v>593</v>
      </c>
      <c r="AX1046" s="16" t="s">
        <v>207</v>
      </c>
      <c r="AY1046" s="16" t="s">
        <v>207</v>
      </c>
      <c r="AZ1046" s="16" t="s">
        <v>207</v>
      </c>
      <c r="BA1046" s="16" t="s">
        <v>207</v>
      </c>
      <c r="BB1046" s="16" t="s">
        <v>207</v>
      </c>
      <c r="BC1046" s="16">
        <v>0.16</v>
      </c>
      <c r="BD1046" s="16">
        <v>0.72</v>
      </c>
      <c r="BE1046" s="16">
        <f t="shared" si="180"/>
        <v>314.66250000000002</v>
      </c>
      <c r="BF1046" s="16">
        <v>0</v>
      </c>
      <c r="BG1046" s="16">
        <v>160</v>
      </c>
      <c r="BH1046" s="16">
        <v>400</v>
      </c>
      <c r="BI1046" s="16">
        <v>2</v>
      </c>
    </row>
    <row r="1047" spans="1:61" x14ac:dyDescent="0.35">
      <c r="A1047">
        <v>1046</v>
      </c>
      <c r="B1047" t="s">
        <v>360</v>
      </c>
      <c r="C1047" t="s">
        <v>7960</v>
      </c>
      <c r="D1047" s="15" t="s">
        <v>2157</v>
      </c>
      <c r="E1047" s="12" t="s">
        <v>98</v>
      </c>
      <c r="F1047" s="16">
        <v>1976</v>
      </c>
      <c r="G1047" s="12" t="s">
        <v>362</v>
      </c>
      <c r="H1047" s="12" t="s">
        <v>91</v>
      </c>
      <c r="I1047" s="12" t="s">
        <v>92</v>
      </c>
      <c r="J1047" s="12" t="s">
        <v>2369</v>
      </c>
      <c r="K1047" s="12" t="s">
        <v>2369</v>
      </c>
      <c r="N1047" s="16" t="s">
        <v>206</v>
      </c>
      <c r="O1047" s="16" t="s">
        <v>2116</v>
      </c>
      <c r="P1047" s="12" t="s">
        <v>482</v>
      </c>
      <c r="Q1047" s="16">
        <v>2023</v>
      </c>
      <c r="R1047" s="16">
        <v>0.77</v>
      </c>
      <c r="S1047" s="16">
        <v>0.77</v>
      </c>
      <c r="U1047" s="16" t="s">
        <v>2117</v>
      </c>
      <c r="V1047" s="12" t="s">
        <v>204</v>
      </c>
      <c r="W1047" s="12" t="s">
        <v>204</v>
      </c>
      <c r="X1047" s="16">
        <v>1</v>
      </c>
      <c r="Y1047" s="16">
        <v>12</v>
      </c>
      <c r="Z1047" s="16">
        <v>0.77</v>
      </c>
      <c r="AA1047" s="16">
        <v>92</v>
      </c>
      <c r="AB1047" s="16" t="s">
        <v>2118</v>
      </c>
      <c r="AC1047" s="16" t="s">
        <v>2119</v>
      </c>
      <c r="AD1047" s="16">
        <v>33120</v>
      </c>
      <c r="AE1047" s="16">
        <v>250</v>
      </c>
      <c r="AF1047" s="16">
        <v>93750</v>
      </c>
      <c r="AG1047" s="16">
        <v>77</v>
      </c>
      <c r="AI1047" s="16">
        <v>3</v>
      </c>
      <c r="AJ1047" s="16">
        <v>10500</v>
      </c>
      <c r="AK1047" s="16">
        <v>450</v>
      </c>
      <c r="AL1047" s="16">
        <v>4500</v>
      </c>
      <c r="AM1047" s="16">
        <v>78232</v>
      </c>
      <c r="AN1047" s="16">
        <v>220102</v>
      </c>
      <c r="AO1047" s="12" t="s">
        <v>2120</v>
      </c>
      <c r="AP1047" s="16">
        <v>0</v>
      </c>
      <c r="AQ1047" s="16" t="s">
        <v>207</v>
      </c>
      <c r="AU1047" t="s">
        <v>2121</v>
      </c>
      <c r="AV1047" s="15" t="s">
        <v>2122</v>
      </c>
      <c r="AW1047" s="16" t="s">
        <v>593</v>
      </c>
      <c r="AX1047" s="16" t="s">
        <v>207</v>
      </c>
      <c r="AY1047" s="16" t="s">
        <v>207</v>
      </c>
      <c r="AZ1047" s="16" t="s">
        <v>207</v>
      </c>
      <c r="BA1047" s="16" t="s">
        <v>207</v>
      </c>
      <c r="BB1047" s="16" t="s">
        <v>207</v>
      </c>
      <c r="BC1047" s="16">
        <v>0.77</v>
      </c>
      <c r="BD1047" s="16">
        <v>5.12</v>
      </c>
      <c r="BE1047" s="16">
        <f t="shared" si="180"/>
        <v>1375.6375</v>
      </c>
      <c r="BF1047" s="16">
        <v>0</v>
      </c>
      <c r="BG1047" s="16">
        <v>3600</v>
      </c>
      <c r="BH1047" s="16">
        <v>880</v>
      </c>
      <c r="BI1047" s="16">
        <v>8</v>
      </c>
    </row>
    <row r="1048" spans="1:61" x14ac:dyDescent="0.35">
      <c r="A1048">
        <v>1047</v>
      </c>
      <c r="B1048" t="s">
        <v>360</v>
      </c>
      <c r="C1048" t="s">
        <v>7961</v>
      </c>
      <c r="D1048" s="15" t="s">
        <v>2158</v>
      </c>
      <c r="E1048" s="12" t="s">
        <v>98</v>
      </c>
      <c r="F1048" s="16">
        <v>1959</v>
      </c>
      <c r="G1048" s="12" t="s">
        <v>362</v>
      </c>
      <c r="H1048" s="12" t="s">
        <v>91</v>
      </c>
      <c r="I1048" s="12" t="s">
        <v>92</v>
      </c>
      <c r="J1048" s="12" t="s">
        <v>2369</v>
      </c>
      <c r="K1048" s="12" t="s">
        <v>2369</v>
      </c>
      <c r="N1048" s="16" t="s">
        <v>206</v>
      </c>
      <c r="O1048" s="16" t="s">
        <v>2116</v>
      </c>
      <c r="P1048" s="12" t="s">
        <v>482</v>
      </c>
      <c r="Q1048" s="16">
        <v>2023</v>
      </c>
      <c r="R1048" s="16">
        <v>1</v>
      </c>
      <c r="S1048" s="16">
        <v>1</v>
      </c>
      <c r="U1048" s="16" t="s">
        <v>2117</v>
      </c>
      <c r="V1048" s="12" t="s">
        <v>204</v>
      </c>
      <c r="W1048" s="12" t="s">
        <v>204</v>
      </c>
      <c r="X1048" s="16">
        <v>1</v>
      </c>
      <c r="Y1048" s="16">
        <v>14</v>
      </c>
      <c r="Z1048" s="16">
        <v>1</v>
      </c>
      <c r="AA1048" s="16">
        <v>120</v>
      </c>
      <c r="AB1048" s="16" t="s">
        <v>2118</v>
      </c>
      <c r="AC1048" s="16" t="s">
        <v>2119</v>
      </c>
      <c r="AD1048" s="16">
        <v>43200</v>
      </c>
      <c r="AE1048" s="16">
        <v>350</v>
      </c>
      <c r="AF1048" s="16">
        <v>131250</v>
      </c>
      <c r="AG1048" s="16">
        <v>100</v>
      </c>
      <c r="AI1048" s="16">
        <v>6</v>
      </c>
      <c r="AJ1048" s="16">
        <v>21000</v>
      </c>
      <c r="AK1048" s="16">
        <v>600</v>
      </c>
      <c r="AL1048" s="16">
        <v>6000</v>
      </c>
      <c r="AM1048" s="16">
        <v>101600</v>
      </c>
      <c r="AN1048" s="16">
        <v>303050</v>
      </c>
      <c r="AO1048" s="12" t="s">
        <v>2120</v>
      </c>
      <c r="AP1048" s="16">
        <v>0</v>
      </c>
      <c r="AQ1048" s="16" t="s">
        <v>207</v>
      </c>
      <c r="AU1048" t="s">
        <v>2121</v>
      </c>
      <c r="AV1048" s="15" t="s">
        <v>2122</v>
      </c>
      <c r="AW1048" s="16" t="s">
        <v>593</v>
      </c>
      <c r="AX1048" s="16" t="s">
        <v>207</v>
      </c>
      <c r="AY1048" s="16" t="s">
        <v>207</v>
      </c>
      <c r="AZ1048" s="16" t="s">
        <v>207</v>
      </c>
      <c r="BA1048" s="16" t="s">
        <v>207</v>
      </c>
      <c r="BB1048" s="16" t="s">
        <v>207</v>
      </c>
      <c r="BC1048" s="16">
        <v>1</v>
      </c>
      <c r="BD1048" s="16">
        <v>6.48</v>
      </c>
      <c r="BE1048" s="16">
        <f t="shared" si="180"/>
        <v>1894.0625</v>
      </c>
      <c r="BF1048" s="16">
        <v>0</v>
      </c>
      <c r="BG1048" s="16">
        <v>2000</v>
      </c>
      <c r="BH1048" s="16">
        <v>2000</v>
      </c>
      <c r="BI1048" s="16">
        <v>31</v>
      </c>
    </row>
    <row r="1049" spans="1:61" x14ac:dyDescent="0.35">
      <c r="A1049">
        <v>1048</v>
      </c>
      <c r="B1049" t="s">
        <v>360</v>
      </c>
      <c r="C1049" t="s">
        <v>7962</v>
      </c>
      <c r="D1049" s="15" t="s">
        <v>192</v>
      </c>
      <c r="E1049" s="12" t="s">
        <v>98</v>
      </c>
      <c r="F1049" s="16">
        <v>1960</v>
      </c>
      <c r="G1049" s="12" t="s">
        <v>362</v>
      </c>
      <c r="H1049" s="12" t="s">
        <v>91</v>
      </c>
      <c r="I1049" s="12" t="s">
        <v>92</v>
      </c>
      <c r="J1049" s="12" t="s">
        <v>2369</v>
      </c>
      <c r="K1049" s="12" t="s">
        <v>2369</v>
      </c>
      <c r="N1049" s="16" t="s">
        <v>206</v>
      </c>
      <c r="O1049" s="16" t="s">
        <v>2116</v>
      </c>
      <c r="P1049" s="12" t="s">
        <v>482</v>
      </c>
      <c r="Q1049" s="16">
        <v>2023</v>
      </c>
      <c r="R1049" s="16">
        <v>0.72</v>
      </c>
      <c r="S1049" s="16">
        <v>0.72</v>
      </c>
      <c r="U1049" s="16" t="s">
        <v>2117</v>
      </c>
      <c r="V1049" s="12" t="s">
        <v>204</v>
      </c>
      <c r="W1049" s="12" t="s">
        <v>204</v>
      </c>
      <c r="X1049" s="16">
        <v>1</v>
      </c>
      <c r="Y1049" s="16">
        <v>23</v>
      </c>
      <c r="Z1049" s="16">
        <v>0.72</v>
      </c>
      <c r="AA1049" s="16">
        <v>86</v>
      </c>
      <c r="AB1049" s="16" t="s">
        <v>2118</v>
      </c>
      <c r="AC1049" s="16" t="s">
        <v>2119</v>
      </c>
      <c r="AD1049" s="16">
        <v>30960</v>
      </c>
      <c r="AE1049" s="16">
        <v>250</v>
      </c>
      <c r="AF1049" s="16">
        <v>93750</v>
      </c>
      <c r="AG1049" s="16">
        <v>72</v>
      </c>
      <c r="AI1049" s="16">
        <v>5</v>
      </c>
      <c r="AJ1049" s="16">
        <v>17500</v>
      </c>
      <c r="AK1049" s="16">
        <v>450</v>
      </c>
      <c r="AL1049" s="16">
        <v>4500</v>
      </c>
      <c r="AM1049" s="16">
        <v>73152</v>
      </c>
      <c r="AN1049" s="16">
        <v>219862</v>
      </c>
      <c r="AO1049" s="12" t="s">
        <v>2120</v>
      </c>
      <c r="AP1049" s="16">
        <v>0</v>
      </c>
      <c r="AQ1049" s="16" t="s">
        <v>207</v>
      </c>
      <c r="AU1049" t="s">
        <v>2121</v>
      </c>
      <c r="AV1049" s="15" t="s">
        <v>2122</v>
      </c>
      <c r="AW1049" s="16" t="s">
        <v>593</v>
      </c>
      <c r="AX1049" s="16" t="s">
        <v>207</v>
      </c>
      <c r="AY1049" s="16" t="s">
        <v>207</v>
      </c>
      <c r="AZ1049" s="16" t="s">
        <v>207</v>
      </c>
      <c r="BA1049" s="16" t="s">
        <v>207</v>
      </c>
      <c r="BB1049" s="16" t="s">
        <v>207</v>
      </c>
      <c r="BC1049" s="16">
        <v>0.72</v>
      </c>
      <c r="BD1049" s="16">
        <v>3.6</v>
      </c>
      <c r="BE1049" s="16">
        <f t="shared" si="180"/>
        <v>1374.1375</v>
      </c>
      <c r="BF1049" s="16">
        <v>0</v>
      </c>
      <c r="BG1049" s="16">
        <v>1200</v>
      </c>
      <c r="BH1049" s="16">
        <v>1520</v>
      </c>
      <c r="BI1049" s="16">
        <v>11</v>
      </c>
    </row>
    <row r="1050" spans="1:61" x14ac:dyDescent="0.35">
      <c r="A1050">
        <v>1049</v>
      </c>
      <c r="B1050" t="s">
        <v>360</v>
      </c>
      <c r="C1050" t="s">
        <v>7963</v>
      </c>
      <c r="D1050" s="15" t="s">
        <v>2159</v>
      </c>
      <c r="E1050" s="12" t="s">
        <v>98</v>
      </c>
      <c r="F1050" s="16">
        <v>1971</v>
      </c>
      <c r="G1050" s="12" t="s">
        <v>362</v>
      </c>
      <c r="H1050" s="12" t="s">
        <v>91</v>
      </c>
      <c r="I1050" s="12" t="s">
        <v>92</v>
      </c>
      <c r="J1050" s="12" t="s">
        <v>2369</v>
      </c>
      <c r="K1050" s="12" t="s">
        <v>2369</v>
      </c>
      <c r="N1050" s="16" t="s">
        <v>206</v>
      </c>
      <c r="O1050" s="16" t="s">
        <v>2116</v>
      </c>
      <c r="P1050" s="12" t="s">
        <v>482</v>
      </c>
      <c r="Q1050" s="16">
        <v>2023</v>
      </c>
      <c r="R1050" s="16">
        <v>0.34</v>
      </c>
      <c r="S1050" s="16">
        <v>0.34</v>
      </c>
      <c r="U1050" s="16" t="s">
        <v>2117</v>
      </c>
      <c r="V1050" s="12" t="s">
        <v>204</v>
      </c>
      <c r="W1050" s="12" t="s">
        <v>204</v>
      </c>
      <c r="X1050" s="16">
        <v>1</v>
      </c>
      <c r="Y1050" s="16">
        <v>11</v>
      </c>
      <c r="Z1050" s="16">
        <v>0.34</v>
      </c>
      <c r="AA1050" s="16">
        <v>40</v>
      </c>
      <c r="AB1050" s="16" t="s">
        <v>2118</v>
      </c>
      <c r="AC1050" s="16" t="s">
        <v>2119</v>
      </c>
      <c r="AD1050" s="16">
        <v>14400</v>
      </c>
      <c r="AE1050" s="16">
        <v>125</v>
      </c>
      <c r="AF1050" s="16">
        <v>46875</v>
      </c>
      <c r="AG1050" s="16">
        <v>34</v>
      </c>
      <c r="AI1050" s="16">
        <v>2</v>
      </c>
      <c r="AJ1050" s="16">
        <v>7000</v>
      </c>
      <c r="AK1050" s="16">
        <v>50</v>
      </c>
      <c r="AL1050" s="16">
        <v>500</v>
      </c>
      <c r="AM1050" s="16">
        <v>34544</v>
      </c>
      <c r="AN1050" s="16">
        <v>103319</v>
      </c>
      <c r="AO1050" s="12" t="s">
        <v>2120</v>
      </c>
      <c r="AP1050" s="16">
        <v>0</v>
      </c>
      <c r="AQ1050" s="16" t="s">
        <v>207</v>
      </c>
      <c r="AU1050" t="s">
        <v>2121</v>
      </c>
      <c r="AV1050" s="15" t="s">
        <v>2122</v>
      </c>
      <c r="AW1050" s="16" t="s">
        <v>593</v>
      </c>
      <c r="AX1050" s="16" t="s">
        <v>207</v>
      </c>
      <c r="AY1050" s="16" t="s">
        <v>207</v>
      </c>
      <c r="AZ1050" s="16" t="s">
        <v>207</v>
      </c>
      <c r="BA1050" s="16" t="s">
        <v>207</v>
      </c>
      <c r="BB1050" s="16" t="s">
        <v>207</v>
      </c>
      <c r="BC1050" s="16">
        <v>0.34</v>
      </c>
      <c r="BD1050" s="16">
        <v>1.68</v>
      </c>
      <c r="BE1050" s="16">
        <f t="shared" si="180"/>
        <v>645.74374999999998</v>
      </c>
      <c r="BF1050" s="16">
        <v>0</v>
      </c>
      <c r="BG1050" s="16">
        <v>880</v>
      </c>
      <c r="BH1050" s="16">
        <v>560</v>
      </c>
      <c r="BI1050" s="16">
        <v>3</v>
      </c>
    </row>
    <row r="1051" spans="1:61" x14ac:dyDescent="0.35">
      <c r="A1051">
        <v>1050</v>
      </c>
      <c r="B1051" t="s">
        <v>360</v>
      </c>
      <c r="C1051" t="s">
        <v>7964</v>
      </c>
      <c r="D1051" s="15" t="s">
        <v>2160</v>
      </c>
      <c r="E1051" s="12" t="s">
        <v>98</v>
      </c>
      <c r="F1051" s="16">
        <v>1978</v>
      </c>
      <c r="G1051" s="12" t="s">
        <v>362</v>
      </c>
      <c r="H1051" s="12" t="s">
        <v>91</v>
      </c>
      <c r="I1051" s="12" t="s">
        <v>92</v>
      </c>
      <c r="J1051" s="12" t="s">
        <v>2369</v>
      </c>
      <c r="K1051" s="12" t="s">
        <v>2369</v>
      </c>
      <c r="N1051" s="16" t="s">
        <v>206</v>
      </c>
      <c r="O1051" s="16" t="s">
        <v>2116</v>
      </c>
      <c r="P1051" s="12" t="s">
        <v>482</v>
      </c>
      <c r="Q1051" s="16">
        <v>2023</v>
      </c>
      <c r="R1051" s="16">
        <v>0.4</v>
      </c>
      <c r="S1051" s="16">
        <v>0.4</v>
      </c>
      <c r="U1051" s="16" t="s">
        <v>2117</v>
      </c>
      <c r="V1051" s="12" t="s">
        <v>204</v>
      </c>
      <c r="W1051" s="12" t="s">
        <v>204</v>
      </c>
      <c r="X1051" s="16">
        <v>1</v>
      </c>
      <c r="Y1051" s="16">
        <v>9</v>
      </c>
      <c r="Z1051" s="16">
        <v>0.4</v>
      </c>
      <c r="AA1051" s="16">
        <v>48</v>
      </c>
      <c r="AB1051" s="16" t="s">
        <v>2118</v>
      </c>
      <c r="AC1051" s="16" t="s">
        <v>2119</v>
      </c>
      <c r="AD1051" s="16">
        <v>17280</v>
      </c>
      <c r="AE1051" s="16">
        <v>150</v>
      </c>
      <c r="AF1051" s="16">
        <v>56250</v>
      </c>
      <c r="AG1051" s="16">
        <v>40</v>
      </c>
      <c r="AI1051" s="16">
        <v>3</v>
      </c>
      <c r="AJ1051" s="16">
        <v>10500</v>
      </c>
      <c r="AK1051" s="16">
        <v>300</v>
      </c>
      <c r="AL1051" s="16">
        <v>3000</v>
      </c>
      <c r="AM1051" s="16">
        <v>44640</v>
      </c>
      <c r="AN1051" s="16">
        <v>131670</v>
      </c>
      <c r="AO1051" s="12" t="s">
        <v>2120</v>
      </c>
      <c r="AP1051" s="16">
        <v>0</v>
      </c>
      <c r="AQ1051" s="16" t="s">
        <v>207</v>
      </c>
      <c r="AU1051" t="s">
        <v>2121</v>
      </c>
      <c r="AV1051" s="15" t="s">
        <v>2122</v>
      </c>
      <c r="AW1051" s="16" t="s">
        <v>593</v>
      </c>
      <c r="AX1051" s="16" t="s">
        <v>207</v>
      </c>
      <c r="AY1051" s="16" t="s">
        <v>207</v>
      </c>
      <c r="AZ1051" s="16" t="s">
        <v>207</v>
      </c>
      <c r="BA1051" s="16" t="s">
        <v>207</v>
      </c>
      <c r="BB1051" s="16" t="s">
        <v>207</v>
      </c>
      <c r="BC1051" s="16">
        <v>0.4</v>
      </c>
      <c r="BD1051" s="16">
        <v>2.16</v>
      </c>
      <c r="BE1051" s="16">
        <f t="shared" si="180"/>
        <v>822.9375</v>
      </c>
      <c r="BF1051" s="16">
        <v>0</v>
      </c>
      <c r="BG1051" s="16">
        <v>800</v>
      </c>
      <c r="BH1051" s="16">
        <v>800</v>
      </c>
      <c r="BI1051" s="16">
        <v>7</v>
      </c>
    </row>
    <row r="1052" spans="1:61" x14ac:dyDescent="0.35">
      <c r="A1052">
        <v>1051</v>
      </c>
      <c r="B1052" t="s">
        <v>360</v>
      </c>
      <c r="C1052" t="s">
        <v>7965</v>
      </c>
      <c r="D1052" s="15" t="s">
        <v>2161</v>
      </c>
      <c r="E1052" s="12" t="s">
        <v>98</v>
      </c>
      <c r="F1052" s="16">
        <v>1976</v>
      </c>
      <c r="G1052" s="12" t="s">
        <v>362</v>
      </c>
      <c r="H1052" s="12" t="s">
        <v>91</v>
      </c>
      <c r="I1052" s="12" t="s">
        <v>92</v>
      </c>
      <c r="J1052" s="12" t="s">
        <v>2369</v>
      </c>
      <c r="K1052" s="12" t="s">
        <v>2369</v>
      </c>
      <c r="N1052" s="16" t="s">
        <v>206</v>
      </c>
      <c r="O1052" s="16" t="s">
        <v>2116</v>
      </c>
      <c r="P1052" s="12" t="s">
        <v>482</v>
      </c>
      <c r="Q1052" s="16">
        <v>2023</v>
      </c>
      <c r="R1052" s="16">
        <v>0.15</v>
      </c>
      <c r="S1052" s="16">
        <v>0.15</v>
      </c>
      <c r="U1052" s="16" t="s">
        <v>2117</v>
      </c>
      <c r="V1052" s="12" t="s">
        <v>204</v>
      </c>
      <c r="W1052" s="12" t="s">
        <v>204</v>
      </c>
      <c r="X1052" s="16">
        <v>1</v>
      </c>
      <c r="Y1052" s="16">
        <v>8</v>
      </c>
      <c r="Z1052" s="16">
        <v>0.15</v>
      </c>
      <c r="AA1052" s="16">
        <v>18</v>
      </c>
      <c r="AB1052" s="16" t="s">
        <v>2118</v>
      </c>
      <c r="AC1052" s="16" t="s">
        <v>2119</v>
      </c>
      <c r="AD1052" s="16">
        <v>6480</v>
      </c>
      <c r="AE1052" s="16">
        <v>50</v>
      </c>
      <c r="AF1052" s="16">
        <v>18750</v>
      </c>
      <c r="AG1052" s="16">
        <v>15</v>
      </c>
      <c r="AI1052" s="16">
        <v>1</v>
      </c>
      <c r="AJ1052" s="16">
        <v>3500</v>
      </c>
      <c r="AK1052" s="16">
        <v>150</v>
      </c>
      <c r="AL1052" s="16">
        <v>1500</v>
      </c>
      <c r="AM1052" s="16">
        <v>15240</v>
      </c>
      <c r="AN1052" s="16">
        <v>45470</v>
      </c>
      <c r="AO1052" s="12" t="s">
        <v>2120</v>
      </c>
      <c r="AP1052" s="16">
        <v>0</v>
      </c>
      <c r="AQ1052" s="16" t="s">
        <v>207</v>
      </c>
      <c r="AU1052" t="s">
        <v>2121</v>
      </c>
      <c r="AV1052" s="15" t="s">
        <v>2122</v>
      </c>
      <c r="AW1052" s="16" t="s">
        <v>593</v>
      </c>
      <c r="AX1052" s="16" t="s">
        <v>207</v>
      </c>
      <c r="AY1052" s="16" t="s">
        <v>207</v>
      </c>
      <c r="AZ1052" s="16" t="s">
        <v>207</v>
      </c>
      <c r="BA1052" s="16" t="s">
        <v>207</v>
      </c>
      <c r="BB1052" s="16" t="s">
        <v>207</v>
      </c>
      <c r="BC1052" s="16">
        <v>0.15</v>
      </c>
      <c r="BD1052" s="16">
        <v>0.64</v>
      </c>
      <c r="BE1052" s="16">
        <f t="shared" si="180"/>
        <v>284.1875</v>
      </c>
      <c r="BF1052" s="16">
        <v>0</v>
      </c>
      <c r="BG1052" s="16">
        <v>160</v>
      </c>
      <c r="BH1052" s="16">
        <v>480</v>
      </c>
      <c r="BI1052" s="16">
        <v>0</v>
      </c>
    </row>
    <row r="1053" spans="1:61" x14ac:dyDescent="0.35">
      <c r="A1053">
        <v>1052</v>
      </c>
      <c r="B1053" t="s">
        <v>360</v>
      </c>
      <c r="C1053" t="s">
        <v>7966</v>
      </c>
      <c r="D1053" s="15" t="s">
        <v>2162</v>
      </c>
      <c r="E1053" s="12" t="s">
        <v>98</v>
      </c>
      <c r="F1053" s="16">
        <v>1960</v>
      </c>
      <c r="G1053" s="12" t="s">
        <v>362</v>
      </c>
      <c r="H1053" s="12" t="s">
        <v>91</v>
      </c>
      <c r="I1053" s="12" t="s">
        <v>92</v>
      </c>
      <c r="J1053" s="12" t="s">
        <v>2369</v>
      </c>
      <c r="K1053" s="12" t="s">
        <v>2369</v>
      </c>
      <c r="N1053" s="16" t="s">
        <v>206</v>
      </c>
      <c r="O1053" s="16" t="s">
        <v>2116</v>
      </c>
      <c r="P1053" s="12" t="s">
        <v>482</v>
      </c>
      <c r="Q1053" s="16">
        <v>2023</v>
      </c>
      <c r="R1053" s="16">
        <v>1.68</v>
      </c>
      <c r="S1053" s="16">
        <v>1.68</v>
      </c>
      <c r="U1053" s="16" t="s">
        <v>2117</v>
      </c>
      <c r="V1053" s="12" t="s">
        <v>204</v>
      </c>
      <c r="W1053" s="12" t="s">
        <v>204</v>
      </c>
      <c r="X1053" s="16">
        <v>1</v>
      </c>
      <c r="Y1053" s="16">
        <v>21</v>
      </c>
      <c r="Z1053" s="16">
        <v>1.68</v>
      </c>
      <c r="AA1053" s="16">
        <v>200</v>
      </c>
      <c r="AB1053" s="16" t="s">
        <v>2118</v>
      </c>
      <c r="AC1053" s="16" t="s">
        <v>2119</v>
      </c>
      <c r="AD1053" s="16">
        <v>72000</v>
      </c>
      <c r="AE1053" s="16">
        <v>600</v>
      </c>
      <c r="AF1053" s="16">
        <v>225000</v>
      </c>
      <c r="AG1053" s="16">
        <v>168</v>
      </c>
      <c r="AI1053" s="16">
        <v>10</v>
      </c>
      <c r="AJ1053" s="16">
        <v>35000</v>
      </c>
      <c r="AK1053" s="16">
        <v>900</v>
      </c>
      <c r="AL1053" s="16">
        <v>9000</v>
      </c>
      <c r="AM1053" s="16">
        <v>170688</v>
      </c>
      <c r="AN1053" s="16">
        <v>511688</v>
      </c>
      <c r="AO1053" s="12" t="s">
        <v>2120</v>
      </c>
      <c r="AP1053" s="16">
        <v>0</v>
      </c>
      <c r="AQ1053" s="16" t="s">
        <v>207</v>
      </c>
      <c r="AU1053" t="s">
        <v>2121</v>
      </c>
      <c r="AV1053" s="15" t="s">
        <v>2122</v>
      </c>
      <c r="AW1053" s="16" t="s">
        <v>593</v>
      </c>
      <c r="AX1053" s="16" t="s">
        <v>207</v>
      </c>
      <c r="AY1053" s="16" t="s">
        <v>207</v>
      </c>
      <c r="AZ1053" s="16" t="s">
        <v>207</v>
      </c>
      <c r="BA1053" s="16" t="s">
        <v>207</v>
      </c>
      <c r="BB1053" s="16" t="s">
        <v>207</v>
      </c>
      <c r="BC1053" s="16">
        <v>1.68</v>
      </c>
      <c r="BD1053" s="16">
        <v>7.84</v>
      </c>
      <c r="BE1053" s="16">
        <f t="shared" si="180"/>
        <v>3198.05</v>
      </c>
      <c r="BF1053" s="16">
        <v>0</v>
      </c>
      <c r="BG1053" s="16">
        <v>5200</v>
      </c>
      <c r="BH1053" s="16">
        <v>1680</v>
      </c>
      <c r="BI1053" s="16">
        <v>12</v>
      </c>
    </row>
    <row r="1054" spans="1:61" x14ac:dyDescent="0.35">
      <c r="A1054">
        <v>1053</v>
      </c>
      <c r="B1054" t="s">
        <v>360</v>
      </c>
      <c r="C1054" t="s">
        <v>7967</v>
      </c>
      <c r="D1054" s="15" t="s">
        <v>2163</v>
      </c>
      <c r="E1054" s="12" t="s">
        <v>98</v>
      </c>
      <c r="F1054" s="16">
        <v>1984</v>
      </c>
      <c r="G1054" s="12" t="s">
        <v>362</v>
      </c>
      <c r="H1054" s="12" t="s">
        <v>91</v>
      </c>
      <c r="I1054" s="12" t="s">
        <v>92</v>
      </c>
      <c r="J1054" s="12" t="s">
        <v>2369</v>
      </c>
      <c r="K1054" s="12" t="s">
        <v>2369</v>
      </c>
      <c r="N1054" s="16" t="s">
        <v>206</v>
      </c>
      <c r="O1054" s="16" t="s">
        <v>2116</v>
      </c>
      <c r="P1054" s="12" t="s">
        <v>482</v>
      </c>
      <c r="Q1054" s="16">
        <v>2023</v>
      </c>
      <c r="R1054" s="16">
        <v>0.31</v>
      </c>
      <c r="S1054" s="16">
        <v>0.31</v>
      </c>
      <c r="U1054" s="16" t="s">
        <v>2117</v>
      </c>
      <c r="V1054" s="12" t="s">
        <v>204</v>
      </c>
      <c r="W1054" s="12" t="s">
        <v>204</v>
      </c>
      <c r="X1054" s="16">
        <v>1</v>
      </c>
      <c r="Y1054" s="16">
        <v>6</v>
      </c>
      <c r="Z1054" s="16">
        <v>0.31</v>
      </c>
      <c r="AA1054" s="16">
        <v>37</v>
      </c>
      <c r="AB1054" s="16" t="s">
        <v>2118</v>
      </c>
      <c r="AC1054" s="16" t="s">
        <v>2119</v>
      </c>
      <c r="AD1054" s="16">
        <v>13320</v>
      </c>
      <c r="AE1054" s="16">
        <v>100</v>
      </c>
      <c r="AF1054" s="16">
        <v>37500</v>
      </c>
      <c r="AG1054" s="16">
        <v>31</v>
      </c>
      <c r="AI1054" s="16">
        <v>2</v>
      </c>
      <c r="AJ1054" s="16">
        <v>7000</v>
      </c>
      <c r="AK1054" s="16">
        <v>150</v>
      </c>
      <c r="AL1054" s="16">
        <v>1500</v>
      </c>
      <c r="AM1054" s="16">
        <v>31496</v>
      </c>
      <c r="AN1054" s="16">
        <v>90816</v>
      </c>
      <c r="AO1054" s="12" t="s">
        <v>2120</v>
      </c>
      <c r="AP1054" s="16">
        <v>0</v>
      </c>
      <c r="AQ1054" s="16" t="s">
        <v>207</v>
      </c>
      <c r="AU1054" t="s">
        <v>2121</v>
      </c>
      <c r="AV1054" s="15" t="s">
        <v>2122</v>
      </c>
      <c r="AW1054" s="16" t="s">
        <v>593</v>
      </c>
      <c r="AX1054" s="16" t="s">
        <v>207</v>
      </c>
      <c r="AY1054" s="16" t="s">
        <v>207</v>
      </c>
      <c r="AZ1054" s="16" t="s">
        <v>207</v>
      </c>
      <c r="BA1054" s="16" t="s">
        <v>207</v>
      </c>
      <c r="BB1054" s="16" t="s">
        <v>207</v>
      </c>
      <c r="BC1054" s="16">
        <v>0.31</v>
      </c>
      <c r="BD1054" s="16">
        <v>1.68</v>
      </c>
      <c r="BE1054" s="16">
        <f t="shared" si="180"/>
        <v>567.6</v>
      </c>
      <c r="BF1054" s="16">
        <v>0</v>
      </c>
      <c r="BG1054" s="16">
        <v>960</v>
      </c>
      <c r="BH1054" s="16">
        <v>720</v>
      </c>
      <c r="BI1054" s="16">
        <v>0</v>
      </c>
    </row>
    <row r="1055" spans="1:61" x14ac:dyDescent="0.35">
      <c r="A1055">
        <v>1054</v>
      </c>
      <c r="B1055" t="s">
        <v>360</v>
      </c>
      <c r="C1055" t="s">
        <v>7968</v>
      </c>
      <c r="D1055" s="15" t="s">
        <v>2164</v>
      </c>
      <c r="E1055" s="12" t="s">
        <v>98</v>
      </c>
      <c r="F1055" s="16">
        <v>1968</v>
      </c>
      <c r="G1055" s="12" t="s">
        <v>362</v>
      </c>
      <c r="H1055" s="12" t="s">
        <v>91</v>
      </c>
      <c r="I1055" s="12" t="s">
        <v>92</v>
      </c>
      <c r="J1055" s="12" t="s">
        <v>2369</v>
      </c>
      <c r="K1055" s="12" t="s">
        <v>2369</v>
      </c>
      <c r="N1055" s="16" t="s">
        <v>206</v>
      </c>
      <c r="O1055" s="16" t="s">
        <v>2116</v>
      </c>
      <c r="P1055" s="12" t="s">
        <v>482</v>
      </c>
      <c r="Q1055" s="16">
        <v>2023</v>
      </c>
      <c r="R1055" s="16">
        <v>1.1000000000000001</v>
      </c>
      <c r="S1055" s="16">
        <v>1.1000000000000001</v>
      </c>
      <c r="U1055" s="16" t="s">
        <v>2117</v>
      </c>
      <c r="V1055" s="12" t="s">
        <v>204</v>
      </c>
      <c r="W1055" s="12" t="s">
        <v>204</v>
      </c>
      <c r="X1055" s="16">
        <v>1</v>
      </c>
      <c r="Y1055" s="16">
        <v>23</v>
      </c>
      <c r="Z1055" s="16">
        <v>1.1000000000000001</v>
      </c>
      <c r="AA1055" s="16">
        <v>132</v>
      </c>
      <c r="AB1055" s="16" t="s">
        <v>2118</v>
      </c>
      <c r="AC1055" s="16" t="s">
        <v>2119</v>
      </c>
      <c r="AD1055" s="16">
        <v>47520</v>
      </c>
      <c r="AE1055" s="16">
        <v>385</v>
      </c>
      <c r="AF1055" s="16">
        <v>150000</v>
      </c>
      <c r="AG1055" s="16">
        <v>100</v>
      </c>
      <c r="AI1055" s="16">
        <v>6</v>
      </c>
      <c r="AJ1055" s="16">
        <v>21000</v>
      </c>
      <c r="AK1055" s="16">
        <v>600</v>
      </c>
      <c r="AL1055" s="16">
        <v>6000</v>
      </c>
      <c r="AM1055" s="16">
        <v>101760</v>
      </c>
      <c r="AN1055" s="16">
        <v>326280</v>
      </c>
      <c r="AO1055" s="12" t="s">
        <v>2120</v>
      </c>
      <c r="AP1055" s="16">
        <v>0</v>
      </c>
      <c r="AQ1055" s="16" t="s">
        <v>207</v>
      </c>
      <c r="AU1055" t="s">
        <v>2121</v>
      </c>
      <c r="AV1055" s="15" t="s">
        <v>2122</v>
      </c>
      <c r="AW1055" s="16" t="s">
        <v>593</v>
      </c>
      <c r="AX1055" s="16" t="s">
        <v>207</v>
      </c>
      <c r="AY1055" s="16" t="s">
        <v>207</v>
      </c>
      <c r="AZ1055" s="16" t="s">
        <v>207</v>
      </c>
      <c r="BA1055" s="16" t="s">
        <v>207</v>
      </c>
      <c r="BB1055" s="16" t="s">
        <v>207</v>
      </c>
      <c r="BC1055" s="16">
        <v>1.1000000000000001</v>
      </c>
      <c r="BD1055" s="16">
        <v>7.76</v>
      </c>
      <c r="BE1055" s="16">
        <f t="shared" si="180"/>
        <v>2039.25</v>
      </c>
      <c r="BF1055" s="16">
        <v>0</v>
      </c>
      <c r="BG1055" s="16">
        <v>4320</v>
      </c>
      <c r="BH1055" s="16">
        <v>400</v>
      </c>
      <c r="BI1055" s="16">
        <v>38</v>
      </c>
    </row>
    <row r="1056" spans="1:61" x14ac:dyDescent="0.35">
      <c r="A1056">
        <v>1055</v>
      </c>
      <c r="B1056" t="s">
        <v>360</v>
      </c>
      <c r="C1056" t="s">
        <v>7969</v>
      </c>
      <c r="D1056" s="15" t="s">
        <v>2165</v>
      </c>
      <c r="E1056" s="12" t="s">
        <v>93</v>
      </c>
      <c r="F1056" s="16">
        <v>1954</v>
      </c>
      <c r="G1056" s="12" t="s">
        <v>362</v>
      </c>
      <c r="H1056" s="12" t="s">
        <v>91</v>
      </c>
      <c r="I1056" s="12" t="s">
        <v>92</v>
      </c>
      <c r="J1056" s="12" t="s">
        <v>2369</v>
      </c>
      <c r="K1056" s="12" t="s">
        <v>2369</v>
      </c>
      <c r="N1056" s="16" t="s">
        <v>206</v>
      </c>
      <c r="O1056" s="16" t="s">
        <v>2116</v>
      </c>
      <c r="P1056" s="12" t="s">
        <v>482</v>
      </c>
      <c r="Q1056" s="16">
        <v>2023</v>
      </c>
      <c r="R1056" s="16">
        <v>0.47</v>
      </c>
      <c r="S1056" s="16">
        <v>0.47</v>
      </c>
      <c r="U1056" s="16" t="s">
        <v>2117</v>
      </c>
      <c r="V1056" s="12" t="s">
        <v>204</v>
      </c>
      <c r="W1056" s="12" t="s">
        <v>204</v>
      </c>
      <c r="X1056" s="16">
        <v>1</v>
      </c>
      <c r="Y1056" s="16">
        <v>9</v>
      </c>
      <c r="Z1056" s="16">
        <v>0.47</v>
      </c>
      <c r="AA1056" s="16">
        <v>56</v>
      </c>
      <c r="AB1056" s="16" t="s">
        <v>2118</v>
      </c>
      <c r="AC1056" s="16" t="s">
        <v>2119</v>
      </c>
      <c r="AD1056" s="16">
        <v>20160</v>
      </c>
      <c r="AE1056" s="16">
        <v>164</v>
      </c>
      <c r="AF1056" s="16">
        <v>56250</v>
      </c>
      <c r="AG1056" s="16">
        <v>47</v>
      </c>
      <c r="AI1056" s="16">
        <v>3</v>
      </c>
      <c r="AJ1056" s="16">
        <v>10500</v>
      </c>
      <c r="AK1056" s="16">
        <v>300</v>
      </c>
      <c r="AL1056" s="16">
        <v>3000</v>
      </c>
      <c r="AM1056" s="16">
        <v>47752</v>
      </c>
      <c r="AN1056" s="16">
        <v>137662</v>
      </c>
      <c r="AO1056" s="12" t="s">
        <v>2120</v>
      </c>
      <c r="AP1056" s="16">
        <v>0</v>
      </c>
      <c r="AQ1056" s="16" t="s">
        <v>207</v>
      </c>
      <c r="AU1056" t="s">
        <v>2121</v>
      </c>
      <c r="AV1056" s="15" t="s">
        <v>2122</v>
      </c>
      <c r="AW1056" s="16" t="s">
        <v>593</v>
      </c>
      <c r="AX1056" s="16" t="s">
        <v>207</v>
      </c>
      <c r="AY1056" s="16" t="s">
        <v>207</v>
      </c>
      <c r="AZ1056" s="16" t="s">
        <v>207</v>
      </c>
      <c r="BA1056" s="16" t="s">
        <v>207</v>
      </c>
      <c r="BB1056" s="16" t="s">
        <v>207</v>
      </c>
      <c r="BC1056" s="16">
        <v>0.47</v>
      </c>
      <c r="BD1056" s="16">
        <v>2.8</v>
      </c>
      <c r="BE1056" s="16">
        <f t="shared" si="180"/>
        <v>860.38750000000005</v>
      </c>
      <c r="BF1056" s="16">
        <v>0</v>
      </c>
      <c r="BG1056" s="16">
        <v>1120</v>
      </c>
      <c r="BH1056" s="16">
        <v>880</v>
      </c>
      <c r="BI1056" s="16">
        <v>10</v>
      </c>
    </row>
    <row r="1057" spans="1:61" x14ac:dyDescent="0.35">
      <c r="A1057">
        <v>1056</v>
      </c>
      <c r="B1057" t="s">
        <v>360</v>
      </c>
      <c r="C1057" t="s">
        <v>7970</v>
      </c>
      <c r="D1057" s="15" t="s">
        <v>2166</v>
      </c>
      <c r="E1057" s="12" t="s">
        <v>98</v>
      </c>
      <c r="F1057" s="16">
        <v>1978</v>
      </c>
      <c r="G1057" s="12" t="s">
        <v>362</v>
      </c>
      <c r="H1057" s="12" t="s">
        <v>91</v>
      </c>
      <c r="I1057" s="12" t="s">
        <v>92</v>
      </c>
      <c r="J1057" s="12" t="s">
        <v>2369</v>
      </c>
      <c r="K1057" s="12" t="s">
        <v>2369</v>
      </c>
      <c r="N1057" s="16" t="s">
        <v>206</v>
      </c>
      <c r="O1057" s="16" t="s">
        <v>2116</v>
      </c>
      <c r="P1057" s="12" t="s">
        <v>482</v>
      </c>
      <c r="Q1057" s="16">
        <v>2023</v>
      </c>
      <c r="R1057" s="16">
        <v>1.06</v>
      </c>
      <c r="S1057" s="16">
        <v>1.06</v>
      </c>
      <c r="U1057" s="16" t="s">
        <v>2117</v>
      </c>
      <c r="V1057" s="12" t="s">
        <v>204</v>
      </c>
      <c r="W1057" s="12" t="s">
        <v>204</v>
      </c>
      <c r="X1057" s="16">
        <v>1</v>
      </c>
      <c r="Y1057" s="16">
        <v>17</v>
      </c>
      <c r="Z1057" s="16">
        <v>1.06</v>
      </c>
      <c r="AA1057" s="16">
        <v>120</v>
      </c>
      <c r="AB1057" s="16" t="s">
        <v>2118</v>
      </c>
      <c r="AC1057" s="16" t="s">
        <v>2119</v>
      </c>
      <c r="AD1057" s="16">
        <v>43200</v>
      </c>
      <c r="AE1057" s="16">
        <v>350</v>
      </c>
      <c r="AF1057" s="16">
        <v>131250</v>
      </c>
      <c r="AG1057" s="16">
        <v>100</v>
      </c>
      <c r="AI1057" s="16">
        <v>6</v>
      </c>
      <c r="AJ1057" s="16">
        <v>21000</v>
      </c>
      <c r="AK1057" s="16">
        <v>600</v>
      </c>
      <c r="AL1057" s="16">
        <v>6000</v>
      </c>
      <c r="AM1057" s="16">
        <v>107696</v>
      </c>
      <c r="AN1057" s="16">
        <v>309146</v>
      </c>
      <c r="AO1057" s="12" t="s">
        <v>2120</v>
      </c>
      <c r="AP1057" s="16">
        <v>0</v>
      </c>
      <c r="AQ1057" s="16" t="s">
        <v>207</v>
      </c>
      <c r="AU1057" t="s">
        <v>2121</v>
      </c>
      <c r="AV1057" s="15" t="s">
        <v>2122</v>
      </c>
      <c r="AW1057" s="16" t="s">
        <v>593</v>
      </c>
      <c r="AX1057" s="16" t="s">
        <v>207</v>
      </c>
      <c r="AY1057" s="16" t="s">
        <v>207</v>
      </c>
      <c r="AZ1057" s="16" t="s">
        <v>207</v>
      </c>
      <c r="BA1057" s="16" t="s">
        <v>207</v>
      </c>
      <c r="BB1057" s="16" t="s">
        <v>207</v>
      </c>
      <c r="BC1057" s="16">
        <v>1.06</v>
      </c>
      <c r="BD1057" s="16">
        <v>5.92</v>
      </c>
      <c r="BE1057" s="16">
        <f t="shared" si="180"/>
        <v>1932.1624999999999</v>
      </c>
      <c r="BF1057" s="16">
        <v>0</v>
      </c>
      <c r="BG1057" s="16">
        <v>2800</v>
      </c>
      <c r="BH1057" s="16">
        <v>1760</v>
      </c>
      <c r="BI1057" s="16">
        <v>17</v>
      </c>
    </row>
    <row r="1058" spans="1:61" x14ac:dyDescent="0.35">
      <c r="A1058">
        <v>1057</v>
      </c>
      <c r="B1058" t="s">
        <v>360</v>
      </c>
      <c r="C1058" t="s">
        <v>7971</v>
      </c>
      <c r="D1058" s="15" t="s">
        <v>2167</v>
      </c>
      <c r="E1058" s="12" t="s">
        <v>98</v>
      </c>
      <c r="F1058" s="16">
        <v>1966</v>
      </c>
      <c r="G1058" s="12" t="s">
        <v>362</v>
      </c>
      <c r="H1058" s="12" t="s">
        <v>91</v>
      </c>
      <c r="I1058" s="12" t="s">
        <v>92</v>
      </c>
      <c r="J1058" s="12" t="s">
        <v>2369</v>
      </c>
      <c r="K1058" s="12" t="s">
        <v>2369</v>
      </c>
      <c r="N1058" s="16" t="s">
        <v>206</v>
      </c>
      <c r="O1058" s="16" t="s">
        <v>2116</v>
      </c>
      <c r="P1058" s="12" t="s">
        <v>482</v>
      </c>
      <c r="Q1058" s="16">
        <v>2023</v>
      </c>
      <c r="R1058" s="16">
        <v>0.76</v>
      </c>
      <c r="S1058" s="16">
        <v>0.76</v>
      </c>
      <c r="U1058" s="16" t="s">
        <v>2117</v>
      </c>
      <c r="V1058" s="12" t="s">
        <v>204</v>
      </c>
      <c r="W1058" s="12" t="s">
        <v>204</v>
      </c>
      <c r="X1058" s="16">
        <v>1</v>
      </c>
      <c r="Y1058" s="16">
        <v>11</v>
      </c>
      <c r="Z1058" s="16">
        <v>0.76</v>
      </c>
      <c r="AA1058" s="16">
        <v>91</v>
      </c>
      <c r="AB1058" s="16" t="s">
        <v>2118</v>
      </c>
      <c r="AC1058" s="16" t="s">
        <v>2119</v>
      </c>
      <c r="AD1058" s="16">
        <v>32760</v>
      </c>
      <c r="AE1058" s="16">
        <v>266</v>
      </c>
      <c r="AF1058" s="16">
        <v>99750</v>
      </c>
      <c r="AG1058" s="16">
        <v>76</v>
      </c>
      <c r="AI1058" s="16">
        <v>5</v>
      </c>
      <c r="AJ1058" s="16">
        <v>17500</v>
      </c>
      <c r="AK1058" s="16">
        <v>450</v>
      </c>
      <c r="AL1058" s="16">
        <v>4500</v>
      </c>
      <c r="AM1058" s="16">
        <v>77216</v>
      </c>
      <c r="AN1058" s="16">
        <v>231726</v>
      </c>
      <c r="AO1058" s="12" t="s">
        <v>2120</v>
      </c>
      <c r="AP1058" s="16">
        <v>0</v>
      </c>
      <c r="AQ1058" s="16" t="s">
        <v>207</v>
      </c>
      <c r="AU1058" t="s">
        <v>2121</v>
      </c>
      <c r="AV1058" s="15" t="s">
        <v>2122</v>
      </c>
      <c r="AW1058" s="16" t="s">
        <v>593</v>
      </c>
      <c r="AX1058" s="16" t="s">
        <v>207</v>
      </c>
      <c r="AY1058" s="16" t="s">
        <v>207</v>
      </c>
      <c r="AZ1058" s="16" t="s">
        <v>207</v>
      </c>
      <c r="BA1058" s="16" t="s">
        <v>207</v>
      </c>
      <c r="BB1058" s="16" t="s">
        <v>207</v>
      </c>
      <c r="BC1058" s="16">
        <v>0.76</v>
      </c>
      <c r="BD1058" s="16">
        <v>3.6</v>
      </c>
      <c r="BE1058" s="16">
        <f t="shared" si="180"/>
        <v>1448.2874999999999</v>
      </c>
      <c r="BF1058" s="16">
        <v>0</v>
      </c>
      <c r="BG1058" s="16">
        <v>2000</v>
      </c>
      <c r="BH1058" s="16">
        <v>1200</v>
      </c>
      <c r="BI1058" s="16">
        <v>5</v>
      </c>
    </row>
    <row r="1059" spans="1:61" x14ac:dyDescent="0.35">
      <c r="A1059">
        <v>1058</v>
      </c>
      <c r="B1059" t="s">
        <v>360</v>
      </c>
      <c r="C1059" t="s">
        <v>7972</v>
      </c>
      <c r="D1059" s="15" t="s">
        <v>466</v>
      </c>
      <c r="E1059" s="12" t="s">
        <v>98</v>
      </c>
      <c r="F1059" s="16">
        <v>1967</v>
      </c>
      <c r="G1059" s="12" t="s">
        <v>362</v>
      </c>
      <c r="H1059" s="12" t="s">
        <v>91</v>
      </c>
      <c r="I1059" s="12" t="s">
        <v>92</v>
      </c>
      <c r="J1059" s="12" t="s">
        <v>2369</v>
      </c>
      <c r="K1059" s="12" t="s">
        <v>2369</v>
      </c>
      <c r="N1059" s="16" t="s">
        <v>206</v>
      </c>
      <c r="O1059" s="16" t="s">
        <v>2116</v>
      </c>
      <c r="P1059" s="12" t="s">
        <v>482</v>
      </c>
      <c r="Q1059" s="16">
        <v>2023</v>
      </c>
      <c r="R1059" s="16">
        <v>0.36</v>
      </c>
      <c r="S1059" s="16">
        <v>0.36</v>
      </c>
      <c r="U1059" s="16" t="s">
        <v>2117</v>
      </c>
      <c r="V1059" s="12" t="s">
        <v>204</v>
      </c>
      <c r="W1059" s="12" t="s">
        <v>204</v>
      </c>
      <c r="X1059" s="16">
        <v>1</v>
      </c>
      <c r="Y1059" s="16">
        <v>14</v>
      </c>
      <c r="Z1059" s="16">
        <v>0.36</v>
      </c>
      <c r="AA1059" s="16">
        <v>43</v>
      </c>
      <c r="AB1059" s="16" t="s">
        <v>2118</v>
      </c>
      <c r="AC1059" s="16" t="s">
        <v>2119</v>
      </c>
      <c r="AD1059" s="16">
        <v>15480</v>
      </c>
      <c r="AE1059" s="16">
        <v>126</v>
      </c>
      <c r="AF1059" s="16">
        <v>56250</v>
      </c>
      <c r="AG1059" s="16">
        <v>36</v>
      </c>
      <c r="AI1059" s="16">
        <v>3</v>
      </c>
      <c r="AJ1059" s="16">
        <v>10500</v>
      </c>
      <c r="AK1059" s="16">
        <v>150</v>
      </c>
      <c r="AL1059" s="16">
        <v>1500</v>
      </c>
      <c r="AM1059" s="16">
        <v>36576</v>
      </c>
      <c r="AN1059" s="16">
        <v>120306</v>
      </c>
      <c r="AO1059" s="12" t="s">
        <v>2120</v>
      </c>
      <c r="AP1059" s="16">
        <v>0</v>
      </c>
      <c r="AQ1059" s="16" t="s">
        <v>207</v>
      </c>
      <c r="AU1059" t="s">
        <v>2121</v>
      </c>
      <c r="AV1059" s="15" t="s">
        <v>2122</v>
      </c>
      <c r="AW1059" s="16" t="s">
        <v>593</v>
      </c>
      <c r="AX1059" s="16" t="s">
        <v>207</v>
      </c>
      <c r="AY1059" s="16" t="s">
        <v>207</v>
      </c>
      <c r="AZ1059" s="16" t="s">
        <v>207</v>
      </c>
      <c r="BA1059" s="16" t="s">
        <v>207</v>
      </c>
      <c r="BB1059" s="16" t="s">
        <v>207</v>
      </c>
      <c r="BC1059" s="16">
        <v>0.36</v>
      </c>
      <c r="BD1059" s="16">
        <v>1.68</v>
      </c>
      <c r="BE1059" s="16">
        <f t="shared" si="180"/>
        <v>751.91250000000002</v>
      </c>
      <c r="BF1059" s="16">
        <v>0</v>
      </c>
      <c r="BG1059" s="16">
        <v>880</v>
      </c>
      <c r="BH1059" s="16">
        <v>720</v>
      </c>
      <c r="BI1059" s="16">
        <v>1</v>
      </c>
    </row>
    <row r="1060" spans="1:61" x14ac:dyDescent="0.35">
      <c r="A1060">
        <v>1059</v>
      </c>
      <c r="B1060" t="s">
        <v>360</v>
      </c>
      <c r="C1060" t="s">
        <v>7973</v>
      </c>
      <c r="D1060" s="15" t="s">
        <v>2168</v>
      </c>
      <c r="E1060" s="12" t="s">
        <v>93</v>
      </c>
      <c r="F1060" s="16">
        <v>1968</v>
      </c>
      <c r="G1060" s="12" t="s">
        <v>362</v>
      </c>
      <c r="H1060" s="12" t="s">
        <v>91</v>
      </c>
      <c r="I1060" s="12" t="s">
        <v>92</v>
      </c>
      <c r="J1060" s="12" t="s">
        <v>2369</v>
      </c>
      <c r="K1060" s="12" t="s">
        <v>2369</v>
      </c>
      <c r="N1060" s="16" t="s">
        <v>206</v>
      </c>
      <c r="O1060" s="16" t="s">
        <v>2116</v>
      </c>
      <c r="P1060" s="12" t="s">
        <v>482</v>
      </c>
      <c r="Q1060" s="16">
        <v>2023</v>
      </c>
      <c r="R1060" s="16">
        <v>0.38</v>
      </c>
      <c r="S1060" s="16">
        <v>0.38</v>
      </c>
      <c r="U1060" s="16" t="s">
        <v>2117</v>
      </c>
      <c r="V1060" s="12" t="s">
        <v>204</v>
      </c>
      <c r="W1060" s="12" t="s">
        <v>204</v>
      </c>
      <c r="X1060" s="16">
        <v>1</v>
      </c>
      <c r="Y1060" s="16">
        <v>7</v>
      </c>
      <c r="Z1060" s="16">
        <v>0.38</v>
      </c>
      <c r="AA1060" s="16">
        <v>45</v>
      </c>
      <c r="AB1060" s="16" t="s">
        <v>2118</v>
      </c>
      <c r="AC1060" s="16" t="s">
        <v>2119</v>
      </c>
      <c r="AD1060" s="16">
        <v>16200</v>
      </c>
      <c r="AE1060" s="16">
        <v>133</v>
      </c>
      <c r="AF1060" s="16">
        <v>56250</v>
      </c>
      <c r="AG1060" s="16">
        <v>38</v>
      </c>
      <c r="AI1060" s="16">
        <v>3</v>
      </c>
      <c r="AJ1060" s="16">
        <v>10500</v>
      </c>
      <c r="AK1060" s="16">
        <v>150</v>
      </c>
      <c r="AL1060" s="16">
        <v>1500</v>
      </c>
      <c r="AM1060" s="16">
        <v>38608</v>
      </c>
      <c r="AN1060" s="16">
        <v>123058</v>
      </c>
      <c r="AO1060" s="12" t="s">
        <v>2120</v>
      </c>
      <c r="AP1060" s="16">
        <v>0</v>
      </c>
      <c r="AQ1060" s="16" t="s">
        <v>207</v>
      </c>
      <c r="AU1060" t="s">
        <v>2121</v>
      </c>
      <c r="AV1060" s="15" t="s">
        <v>2122</v>
      </c>
      <c r="AW1060" s="16" t="s">
        <v>593</v>
      </c>
      <c r="AX1060" s="16" t="s">
        <v>207</v>
      </c>
      <c r="AY1060" s="16" t="s">
        <v>207</v>
      </c>
      <c r="AZ1060" s="16" t="s">
        <v>207</v>
      </c>
      <c r="BA1060" s="16" t="s">
        <v>207</v>
      </c>
      <c r="BB1060" s="16" t="s">
        <v>207</v>
      </c>
      <c r="BC1060" s="16">
        <v>0.38</v>
      </c>
      <c r="BD1060" s="16">
        <v>1.52</v>
      </c>
      <c r="BE1060" s="16">
        <f t="shared" si="180"/>
        <v>769.11249999999995</v>
      </c>
      <c r="BF1060" s="16">
        <v>0</v>
      </c>
      <c r="BG1060" s="16">
        <v>720</v>
      </c>
      <c r="BH1060" s="16">
        <v>800</v>
      </c>
      <c r="BI1060" s="16">
        <v>0</v>
      </c>
    </row>
    <row r="1061" spans="1:61" x14ac:dyDescent="0.35">
      <c r="A1061">
        <v>1060</v>
      </c>
      <c r="B1061" t="s">
        <v>360</v>
      </c>
      <c r="C1061" t="s">
        <v>7974</v>
      </c>
      <c r="D1061" s="15" t="s">
        <v>2169</v>
      </c>
      <c r="E1061" s="12" t="s">
        <v>98</v>
      </c>
      <c r="F1061" s="16">
        <v>1968</v>
      </c>
      <c r="G1061" s="12" t="s">
        <v>362</v>
      </c>
      <c r="H1061" s="12" t="s">
        <v>91</v>
      </c>
      <c r="I1061" s="12" t="s">
        <v>92</v>
      </c>
      <c r="J1061" s="12" t="s">
        <v>2369</v>
      </c>
      <c r="K1061" s="12" t="s">
        <v>2369</v>
      </c>
      <c r="N1061" s="16" t="s">
        <v>206</v>
      </c>
      <c r="O1061" s="16" t="s">
        <v>2116</v>
      </c>
      <c r="P1061" s="12" t="s">
        <v>482</v>
      </c>
      <c r="Q1061" s="16">
        <v>2023</v>
      </c>
      <c r="R1061" s="16">
        <v>1</v>
      </c>
      <c r="S1061" s="16">
        <v>1</v>
      </c>
      <c r="U1061" s="16" t="s">
        <v>2117</v>
      </c>
      <c r="V1061" s="12" t="s">
        <v>204</v>
      </c>
      <c r="W1061" s="12" t="s">
        <v>204</v>
      </c>
      <c r="X1061" s="16">
        <v>1</v>
      </c>
      <c r="Y1061" s="16">
        <v>18</v>
      </c>
      <c r="Z1061" s="16">
        <v>1</v>
      </c>
      <c r="AA1061" s="16">
        <v>120</v>
      </c>
      <c r="AB1061" s="16" t="s">
        <v>2118</v>
      </c>
      <c r="AC1061" s="16" t="s">
        <v>2119</v>
      </c>
      <c r="AD1061" s="16">
        <v>43200</v>
      </c>
      <c r="AE1061" s="16">
        <v>350</v>
      </c>
      <c r="AF1061" s="16">
        <v>131250</v>
      </c>
      <c r="AG1061" s="16">
        <v>100</v>
      </c>
      <c r="AI1061" s="16">
        <v>6</v>
      </c>
      <c r="AJ1061" s="16">
        <v>21000</v>
      </c>
      <c r="AK1061" s="16">
        <v>600</v>
      </c>
      <c r="AL1061" s="16">
        <v>6000</v>
      </c>
      <c r="AM1061" s="16">
        <v>101600</v>
      </c>
      <c r="AN1061" s="16">
        <v>303050</v>
      </c>
      <c r="AO1061" s="12" t="s">
        <v>2120</v>
      </c>
      <c r="AP1061" s="16">
        <v>0</v>
      </c>
      <c r="AQ1061" s="16" t="s">
        <v>207</v>
      </c>
      <c r="AU1061" t="s">
        <v>2121</v>
      </c>
      <c r="AV1061" s="15" t="s">
        <v>2122</v>
      </c>
      <c r="AW1061" s="16" t="s">
        <v>593</v>
      </c>
      <c r="AX1061" s="16" t="s">
        <v>207</v>
      </c>
      <c r="AY1061" s="16" t="s">
        <v>207</v>
      </c>
      <c r="AZ1061" s="16" t="s">
        <v>207</v>
      </c>
      <c r="BA1061" s="16" t="s">
        <v>207</v>
      </c>
      <c r="BB1061" s="16" t="s">
        <v>207</v>
      </c>
      <c r="BC1061" s="16">
        <v>1</v>
      </c>
      <c r="BD1061" s="16">
        <v>6</v>
      </c>
      <c r="BE1061" s="16">
        <f t="shared" si="180"/>
        <v>1894.0625</v>
      </c>
      <c r="BF1061" s="16">
        <v>0</v>
      </c>
      <c r="BG1061" s="16">
        <v>3360</v>
      </c>
      <c r="BH1061" s="16">
        <v>1840</v>
      </c>
      <c r="BI1061" s="16">
        <v>10</v>
      </c>
    </row>
    <row r="1062" spans="1:61" x14ac:dyDescent="0.35">
      <c r="A1062">
        <v>1061</v>
      </c>
      <c r="B1062" t="s">
        <v>360</v>
      </c>
      <c r="C1062" t="s">
        <v>7975</v>
      </c>
      <c r="D1062" s="15" t="s">
        <v>2170</v>
      </c>
      <c r="E1062" s="12" t="s">
        <v>98</v>
      </c>
      <c r="F1062" s="16">
        <v>1985</v>
      </c>
      <c r="G1062" s="12" t="s">
        <v>362</v>
      </c>
      <c r="H1062" s="12" t="s">
        <v>91</v>
      </c>
      <c r="I1062" s="12" t="s">
        <v>92</v>
      </c>
      <c r="J1062" s="12" t="s">
        <v>2369</v>
      </c>
      <c r="K1062" s="12" t="s">
        <v>2369</v>
      </c>
      <c r="N1062" s="16" t="s">
        <v>206</v>
      </c>
      <c r="O1062" s="16" t="s">
        <v>2116</v>
      </c>
      <c r="P1062" s="12" t="s">
        <v>482</v>
      </c>
      <c r="Q1062" s="16">
        <v>2023</v>
      </c>
      <c r="R1062" s="16">
        <v>0.72</v>
      </c>
      <c r="S1062" s="16">
        <v>0.72</v>
      </c>
      <c r="U1062" s="16" t="s">
        <v>2117</v>
      </c>
      <c r="V1062" s="12" t="s">
        <v>204</v>
      </c>
      <c r="W1062" s="12" t="s">
        <v>204</v>
      </c>
      <c r="X1062" s="16">
        <v>1</v>
      </c>
      <c r="Y1062" s="16">
        <v>10</v>
      </c>
      <c r="Z1062" s="16">
        <v>0.72</v>
      </c>
      <c r="AA1062" s="16">
        <v>86</v>
      </c>
      <c r="AB1062" s="16" t="s">
        <v>2118</v>
      </c>
      <c r="AC1062" s="16" t="s">
        <v>2119</v>
      </c>
      <c r="AD1062" s="16">
        <v>30960</v>
      </c>
      <c r="AE1062" s="16">
        <v>250</v>
      </c>
      <c r="AF1062" s="16">
        <v>93750</v>
      </c>
      <c r="AG1062" s="16">
        <v>72</v>
      </c>
      <c r="AI1062" s="16">
        <v>5</v>
      </c>
      <c r="AJ1062" s="16">
        <v>17500</v>
      </c>
      <c r="AK1062" s="16">
        <v>450</v>
      </c>
      <c r="AL1062" s="16">
        <v>4500</v>
      </c>
      <c r="AM1062" s="16">
        <v>73152</v>
      </c>
      <c r="AN1062" s="16">
        <v>219862</v>
      </c>
      <c r="AO1062" s="12" t="s">
        <v>2120</v>
      </c>
      <c r="AP1062" s="16">
        <v>0</v>
      </c>
      <c r="AQ1062" s="16" t="s">
        <v>207</v>
      </c>
      <c r="AU1062" t="s">
        <v>2121</v>
      </c>
      <c r="AV1062" s="15" t="s">
        <v>2122</v>
      </c>
      <c r="AW1062" s="16" t="s">
        <v>593</v>
      </c>
      <c r="AX1062" s="16" t="s">
        <v>207</v>
      </c>
      <c r="AY1062" s="16" t="s">
        <v>207</v>
      </c>
      <c r="AZ1062" s="16" t="s">
        <v>207</v>
      </c>
      <c r="BA1062" s="16" t="s">
        <v>207</v>
      </c>
      <c r="BB1062" s="16" t="s">
        <v>207</v>
      </c>
      <c r="BC1062" s="16">
        <v>0.72</v>
      </c>
      <c r="BD1062" s="16">
        <v>3.28</v>
      </c>
      <c r="BE1062" s="16">
        <f t="shared" si="180"/>
        <v>1374.1375</v>
      </c>
      <c r="BF1062" s="16">
        <v>0</v>
      </c>
      <c r="BG1062" s="16">
        <v>1200</v>
      </c>
      <c r="BH1062" s="16">
        <v>880</v>
      </c>
      <c r="BI1062" s="16">
        <v>15</v>
      </c>
    </row>
    <row r="1063" spans="1:61" x14ac:dyDescent="0.35">
      <c r="A1063">
        <v>1062</v>
      </c>
      <c r="B1063" t="s">
        <v>360</v>
      </c>
      <c r="C1063" t="s">
        <v>7976</v>
      </c>
      <c r="D1063" s="15" t="s">
        <v>2171</v>
      </c>
      <c r="E1063" s="12" t="s">
        <v>98</v>
      </c>
      <c r="F1063" s="16">
        <v>1981</v>
      </c>
      <c r="G1063" s="12" t="s">
        <v>362</v>
      </c>
      <c r="H1063" s="12" t="s">
        <v>91</v>
      </c>
      <c r="I1063" s="12" t="s">
        <v>92</v>
      </c>
      <c r="J1063" s="12" t="s">
        <v>2369</v>
      </c>
      <c r="K1063" s="12" t="s">
        <v>2369</v>
      </c>
      <c r="N1063" s="16" t="s">
        <v>206</v>
      </c>
      <c r="O1063" s="16" t="s">
        <v>2116</v>
      </c>
      <c r="P1063" s="12" t="s">
        <v>482</v>
      </c>
      <c r="Q1063" s="16">
        <v>2023</v>
      </c>
      <c r="R1063" s="16">
        <v>0.31</v>
      </c>
      <c r="S1063" s="16">
        <v>0.31</v>
      </c>
      <c r="U1063" s="16" t="s">
        <v>2117</v>
      </c>
      <c r="V1063" s="12" t="s">
        <v>204</v>
      </c>
      <c r="W1063" s="12" t="s">
        <v>204</v>
      </c>
      <c r="X1063" s="16">
        <v>1</v>
      </c>
      <c r="Y1063" s="16">
        <v>8</v>
      </c>
      <c r="Z1063" s="16">
        <v>0.31</v>
      </c>
      <c r="AA1063" s="16">
        <v>37</v>
      </c>
      <c r="AB1063" s="16" t="s">
        <v>2118</v>
      </c>
      <c r="AC1063" s="16" t="s">
        <v>2119</v>
      </c>
      <c r="AD1063" s="16">
        <v>13320</v>
      </c>
      <c r="AE1063" s="16">
        <v>100</v>
      </c>
      <c r="AF1063" s="16">
        <v>37500</v>
      </c>
      <c r="AG1063" s="16">
        <v>31</v>
      </c>
      <c r="AI1063" s="16">
        <v>2</v>
      </c>
      <c r="AJ1063" s="16">
        <v>7000</v>
      </c>
      <c r="AK1063" s="16">
        <v>150</v>
      </c>
      <c r="AL1063" s="16">
        <v>1500</v>
      </c>
      <c r="AM1063" s="16">
        <v>31496</v>
      </c>
      <c r="AN1063" s="16">
        <v>90816</v>
      </c>
      <c r="AO1063" s="12" t="s">
        <v>2120</v>
      </c>
      <c r="AP1063" s="16">
        <v>0</v>
      </c>
      <c r="AQ1063" s="16" t="s">
        <v>207</v>
      </c>
      <c r="AU1063" t="s">
        <v>2121</v>
      </c>
      <c r="AV1063" s="15" t="s">
        <v>2122</v>
      </c>
      <c r="AW1063" s="16" t="s">
        <v>593</v>
      </c>
      <c r="AX1063" s="16" t="s">
        <v>207</v>
      </c>
      <c r="AY1063" s="16" t="s">
        <v>207</v>
      </c>
      <c r="AZ1063" s="16" t="s">
        <v>207</v>
      </c>
      <c r="BA1063" s="16" t="s">
        <v>207</v>
      </c>
      <c r="BB1063" s="16" t="s">
        <v>207</v>
      </c>
      <c r="BC1063" s="16">
        <v>0.31</v>
      </c>
      <c r="BD1063" s="16">
        <v>2</v>
      </c>
      <c r="BE1063" s="16">
        <f t="shared" si="180"/>
        <v>567.6</v>
      </c>
      <c r="BF1063" s="16">
        <v>0</v>
      </c>
      <c r="BG1063" s="16">
        <v>880</v>
      </c>
      <c r="BH1063" s="16">
        <v>640</v>
      </c>
      <c r="BI1063" s="16">
        <v>6</v>
      </c>
    </row>
    <row r="1064" spans="1:61" x14ac:dyDescent="0.35">
      <c r="A1064">
        <v>1063</v>
      </c>
      <c r="B1064" t="s">
        <v>360</v>
      </c>
      <c r="C1064" t="s">
        <v>7977</v>
      </c>
      <c r="D1064" s="15" t="s">
        <v>2370</v>
      </c>
      <c r="E1064" s="12" t="s">
        <v>98</v>
      </c>
      <c r="F1064" s="16">
        <v>1976</v>
      </c>
      <c r="G1064" s="12" t="s">
        <v>362</v>
      </c>
      <c r="H1064" s="12" t="s">
        <v>91</v>
      </c>
      <c r="I1064" s="12" t="s">
        <v>92</v>
      </c>
      <c r="J1064" s="12" t="s">
        <v>2369</v>
      </c>
      <c r="K1064" s="12" t="s">
        <v>2369</v>
      </c>
      <c r="N1064" s="16" t="s">
        <v>206</v>
      </c>
      <c r="O1064" s="16" t="s">
        <v>2116</v>
      </c>
      <c r="P1064" s="12" t="s">
        <v>482</v>
      </c>
      <c r="Q1064" s="16">
        <v>2023</v>
      </c>
      <c r="R1064" s="16">
        <v>0.48</v>
      </c>
      <c r="S1064" s="16">
        <v>0.48</v>
      </c>
      <c r="U1064" s="16" t="s">
        <v>2117</v>
      </c>
      <c r="V1064" s="12" t="s">
        <v>204</v>
      </c>
      <c r="W1064" s="12" t="s">
        <v>204</v>
      </c>
      <c r="X1064" s="16">
        <v>1</v>
      </c>
      <c r="Y1064" s="16">
        <v>9</v>
      </c>
      <c r="Z1064" s="16">
        <v>0.48</v>
      </c>
      <c r="AA1064" s="16">
        <v>57</v>
      </c>
      <c r="AB1064" s="16" t="s">
        <v>2118</v>
      </c>
      <c r="AC1064" s="16" t="s">
        <v>2119</v>
      </c>
      <c r="AD1064" s="16">
        <v>20520</v>
      </c>
      <c r="AE1064" s="16">
        <v>168</v>
      </c>
      <c r="AF1064" s="16">
        <v>56250</v>
      </c>
      <c r="AG1064" s="16">
        <v>48</v>
      </c>
      <c r="AI1064" s="16">
        <v>3</v>
      </c>
      <c r="AJ1064" s="16">
        <v>10500</v>
      </c>
      <c r="AK1064" s="16">
        <v>300</v>
      </c>
      <c r="AL1064" s="16">
        <v>3000</v>
      </c>
      <c r="AM1064" s="16">
        <v>48768</v>
      </c>
      <c r="AN1064" s="16">
        <v>139038</v>
      </c>
      <c r="AO1064" s="12" t="s">
        <v>2120</v>
      </c>
      <c r="AP1064" s="16">
        <v>0</v>
      </c>
      <c r="AQ1064" s="16" t="s">
        <v>207</v>
      </c>
      <c r="AU1064" t="s">
        <v>2121</v>
      </c>
      <c r="AV1064" s="15" t="s">
        <v>2122</v>
      </c>
      <c r="AW1064" s="16" t="s">
        <v>593</v>
      </c>
      <c r="AX1064" s="16" t="s">
        <v>207</v>
      </c>
      <c r="AY1064" s="16" t="s">
        <v>207</v>
      </c>
      <c r="AZ1064" s="16" t="s">
        <v>207</v>
      </c>
      <c r="BA1064" s="16" t="s">
        <v>207</v>
      </c>
      <c r="BB1064" s="16" t="s">
        <v>207</v>
      </c>
      <c r="BC1064" s="16">
        <v>0.48</v>
      </c>
      <c r="BD1064" s="16">
        <v>2.3199999999999998</v>
      </c>
      <c r="BE1064" s="16">
        <f t="shared" si="180"/>
        <v>868.98749999999995</v>
      </c>
      <c r="BF1064" s="16">
        <v>0</v>
      </c>
      <c r="BG1064" s="16">
        <v>1440</v>
      </c>
      <c r="BH1064" s="16">
        <v>720</v>
      </c>
      <c r="BI1064" s="16">
        <v>2</v>
      </c>
    </row>
    <row r="1065" spans="1:61" x14ac:dyDescent="0.35">
      <c r="A1065">
        <v>1064</v>
      </c>
      <c r="B1065" t="s">
        <v>360</v>
      </c>
      <c r="C1065" t="s">
        <v>7978</v>
      </c>
      <c r="D1065" s="15" t="s">
        <v>2172</v>
      </c>
      <c r="E1065" s="12" t="s">
        <v>98</v>
      </c>
      <c r="F1065" s="16">
        <v>1966</v>
      </c>
      <c r="G1065" s="12" t="s">
        <v>362</v>
      </c>
      <c r="H1065" s="12" t="s">
        <v>91</v>
      </c>
      <c r="I1065" s="12" t="s">
        <v>92</v>
      </c>
      <c r="J1065" s="12" t="s">
        <v>2369</v>
      </c>
      <c r="K1065" s="12" t="s">
        <v>2369</v>
      </c>
      <c r="N1065" s="16" t="s">
        <v>206</v>
      </c>
      <c r="O1065" s="16" t="s">
        <v>2116</v>
      </c>
      <c r="P1065" s="12" t="s">
        <v>482</v>
      </c>
      <c r="Q1065" s="16">
        <v>2023</v>
      </c>
      <c r="R1065" s="16">
        <v>0.24</v>
      </c>
      <c r="S1065" s="16">
        <v>0.24</v>
      </c>
      <c r="U1065" s="16" t="s">
        <v>2117</v>
      </c>
      <c r="V1065" s="12" t="s">
        <v>204</v>
      </c>
      <c r="W1065" s="12" t="s">
        <v>204</v>
      </c>
      <c r="X1065" s="16">
        <v>1</v>
      </c>
      <c r="Y1065" s="16">
        <v>7</v>
      </c>
      <c r="Z1065" s="16">
        <v>0.24</v>
      </c>
      <c r="AA1065" s="16">
        <v>29</v>
      </c>
      <c r="AB1065" s="16" t="s">
        <v>2118</v>
      </c>
      <c r="AC1065" s="16" t="s">
        <v>2119</v>
      </c>
      <c r="AD1065" s="16">
        <v>10440</v>
      </c>
      <c r="AE1065" s="16">
        <v>84</v>
      </c>
      <c r="AF1065" s="16">
        <v>37500</v>
      </c>
      <c r="AG1065" s="16">
        <v>24</v>
      </c>
      <c r="AI1065" s="16">
        <v>2</v>
      </c>
      <c r="AJ1065" s="16">
        <v>7000</v>
      </c>
      <c r="AK1065" s="16">
        <v>150</v>
      </c>
      <c r="AL1065" s="16">
        <v>1500</v>
      </c>
      <c r="AM1065" s="16">
        <v>24384</v>
      </c>
      <c r="AN1065" s="16">
        <v>80824</v>
      </c>
      <c r="AO1065" s="12" t="s">
        <v>2120</v>
      </c>
      <c r="AP1065" s="16">
        <v>0</v>
      </c>
      <c r="AQ1065" s="16" t="s">
        <v>207</v>
      </c>
      <c r="AU1065" t="s">
        <v>2121</v>
      </c>
      <c r="AV1065" s="15" t="s">
        <v>2122</v>
      </c>
      <c r="AW1065" s="16" t="s">
        <v>593</v>
      </c>
      <c r="AX1065" s="16" t="s">
        <v>207</v>
      </c>
      <c r="AY1065" s="16" t="s">
        <v>207</v>
      </c>
      <c r="AZ1065" s="16" t="s">
        <v>207</v>
      </c>
      <c r="BA1065" s="16" t="s">
        <v>207</v>
      </c>
      <c r="BB1065" s="16" t="s">
        <v>207</v>
      </c>
      <c r="BC1065" s="16">
        <v>0.24</v>
      </c>
      <c r="BD1065" s="16">
        <v>0.96</v>
      </c>
      <c r="BE1065" s="16">
        <f t="shared" si="180"/>
        <v>505.15</v>
      </c>
      <c r="BF1065" s="16">
        <v>0</v>
      </c>
      <c r="BG1065" s="16">
        <v>480</v>
      </c>
      <c r="BH1065" s="16">
        <v>320</v>
      </c>
      <c r="BI1065" s="16">
        <v>2</v>
      </c>
    </row>
    <row r="1066" spans="1:61" x14ac:dyDescent="0.35">
      <c r="A1066">
        <v>1065</v>
      </c>
      <c r="B1066" t="s">
        <v>360</v>
      </c>
      <c r="C1066" t="s">
        <v>7979</v>
      </c>
      <c r="D1066" s="15" t="s">
        <v>2173</v>
      </c>
      <c r="E1066" s="12" t="s">
        <v>98</v>
      </c>
      <c r="F1066" s="16">
        <v>1967</v>
      </c>
      <c r="G1066" s="12" t="s">
        <v>362</v>
      </c>
      <c r="H1066" s="12" t="s">
        <v>91</v>
      </c>
      <c r="I1066" s="12" t="s">
        <v>92</v>
      </c>
      <c r="J1066" s="12" t="s">
        <v>2369</v>
      </c>
      <c r="K1066" s="12" t="s">
        <v>2369</v>
      </c>
      <c r="N1066" s="16" t="s">
        <v>206</v>
      </c>
      <c r="O1066" s="16" t="s">
        <v>2116</v>
      </c>
      <c r="P1066" s="12" t="s">
        <v>482</v>
      </c>
      <c r="Q1066" s="16">
        <v>2023</v>
      </c>
      <c r="R1066" s="16">
        <v>0.5</v>
      </c>
      <c r="S1066" s="16">
        <v>0.5</v>
      </c>
      <c r="U1066" s="16" t="s">
        <v>2117</v>
      </c>
      <c r="V1066" s="12" t="s">
        <v>204</v>
      </c>
      <c r="W1066" s="12" t="s">
        <v>204</v>
      </c>
      <c r="X1066" s="16">
        <v>1</v>
      </c>
      <c r="Y1066" s="16">
        <v>6</v>
      </c>
      <c r="Z1066" s="16">
        <v>0.5</v>
      </c>
      <c r="AA1066" s="16">
        <v>70</v>
      </c>
      <c r="AB1066" s="16" t="s">
        <v>2118</v>
      </c>
      <c r="AC1066" s="16" t="s">
        <v>2119</v>
      </c>
      <c r="AD1066" s="16">
        <v>25200</v>
      </c>
      <c r="AE1066" s="16">
        <v>175</v>
      </c>
      <c r="AF1066" s="16">
        <v>65625</v>
      </c>
      <c r="AG1066" s="16">
        <v>50</v>
      </c>
      <c r="AI1066" s="16">
        <v>3</v>
      </c>
      <c r="AJ1066" s="16">
        <v>10500</v>
      </c>
      <c r="AK1066" s="16">
        <v>300</v>
      </c>
      <c r="AL1066" s="16">
        <v>3000</v>
      </c>
      <c r="AM1066" s="16">
        <v>58800</v>
      </c>
      <c r="AN1066" s="16">
        <v>163125</v>
      </c>
      <c r="AO1066" s="12" t="s">
        <v>2120</v>
      </c>
      <c r="AP1066" s="16">
        <v>0</v>
      </c>
      <c r="AQ1066" s="16" t="s">
        <v>207</v>
      </c>
      <c r="AU1066" t="s">
        <v>2121</v>
      </c>
      <c r="AV1066" s="15" t="s">
        <v>2122</v>
      </c>
      <c r="AW1066" s="16" t="s">
        <v>593</v>
      </c>
      <c r="AX1066" s="16" t="s">
        <v>207</v>
      </c>
      <c r="AY1066" s="16" t="s">
        <v>207</v>
      </c>
      <c r="AZ1066" s="16" t="s">
        <v>207</v>
      </c>
      <c r="BA1066" s="16" t="s">
        <v>207</v>
      </c>
      <c r="BB1066" s="16" t="s">
        <v>207</v>
      </c>
      <c r="BC1066" s="16">
        <v>0.5</v>
      </c>
      <c r="BD1066" s="16">
        <v>2.8</v>
      </c>
      <c r="BE1066" s="16">
        <f t="shared" si="180"/>
        <v>1019.53125</v>
      </c>
      <c r="BF1066" s="16">
        <v>0</v>
      </c>
      <c r="BG1066" s="16">
        <v>1680</v>
      </c>
      <c r="BH1066" s="16">
        <v>880</v>
      </c>
      <c r="BI1066" s="16">
        <v>3</v>
      </c>
    </row>
    <row r="1067" spans="1:61" x14ac:dyDescent="0.35">
      <c r="A1067">
        <v>1066</v>
      </c>
      <c r="B1067" t="s">
        <v>360</v>
      </c>
      <c r="C1067" t="s">
        <v>7980</v>
      </c>
      <c r="D1067" s="15" t="s">
        <v>154</v>
      </c>
      <c r="E1067" s="12" t="s">
        <v>98</v>
      </c>
      <c r="F1067" s="16">
        <v>1967</v>
      </c>
      <c r="G1067" s="12" t="s">
        <v>362</v>
      </c>
      <c r="H1067" s="12" t="s">
        <v>91</v>
      </c>
      <c r="I1067" s="12" t="s">
        <v>92</v>
      </c>
      <c r="J1067" s="12" t="s">
        <v>2369</v>
      </c>
      <c r="K1067" s="12" t="s">
        <v>2369</v>
      </c>
      <c r="N1067" s="16" t="s">
        <v>206</v>
      </c>
      <c r="O1067" s="16" t="s">
        <v>2116</v>
      </c>
      <c r="P1067" s="12" t="s">
        <v>482</v>
      </c>
      <c r="Q1067" s="16">
        <v>2023</v>
      </c>
      <c r="R1067" s="16">
        <v>0.99</v>
      </c>
      <c r="S1067" s="16">
        <v>0.99</v>
      </c>
      <c r="U1067" s="16" t="s">
        <v>2117</v>
      </c>
      <c r="V1067" s="12" t="s">
        <v>204</v>
      </c>
      <c r="W1067" s="12" t="s">
        <v>204</v>
      </c>
      <c r="X1067" s="16">
        <v>1</v>
      </c>
      <c r="Y1067" s="16">
        <v>16</v>
      </c>
      <c r="Z1067" s="16">
        <v>0.99</v>
      </c>
      <c r="AA1067" s="16">
        <v>120</v>
      </c>
      <c r="AB1067" s="16" t="s">
        <v>2118</v>
      </c>
      <c r="AC1067" s="16" t="s">
        <v>2119</v>
      </c>
      <c r="AD1067" s="16">
        <v>43200</v>
      </c>
      <c r="AE1067" s="16">
        <v>350</v>
      </c>
      <c r="AF1067" s="16">
        <v>131250</v>
      </c>
      <c r="AG1067" s="16">
        <v>100</v>
      </c>
      <c r="AI1067" s="16">
        <v>6</v>
      </c>
      <c r="AJ1067" s="16">
        <v>21000</v>
      </c>
      <c r="AK1067" s="16">
        <v>600</v>
      </c>
      <c r="AL1067" s="16">
        <v>6000</v>
      </c>
      <c r="AM1067" s="16">
        <v>100584</v>
      </c>
      <c r="AN1067" s="16">
        <v>302034</v>
      </c>
      <c r="AO1067" s="12" t="s">
        <v>2120</v>
      </c>
      <c r="AP1067" s="16">
        <v>0</v>
      </c>
      <c r="AQ1067" s="16" t="s">
        <v>207</v>
      </c>
      <c r="AU1067" t="s">
        <v>2121</v>
      </c>
      <c r="AV1067" s="15" t="s">
        <v>2122</v>
      </c>
      <c r="AW1067" s="16" t="s">
        <v>593</v>
      </c>
      <c r="AX1067" s="16" t="s">
        <v>207</v>
      </c>
      <c r="AY1067" s="16" t="s">
        <v>207</v>
      </c>
      <c r="AZ1067" s="16" t="s">
        <v>207</v>
      </c>
      <c r="BA1067" s="16" t="s">
        <v>207</v>
      </c>
      <c r="BB1067" s="16" t="s">
        <v>207</v>
      </c>
      <c r="BC1067" s="16">
        <v>0.99</v>
      </c>
      <c r="BD1067" s="16">
        <v>4.4800000000000004</v>
      </c>
      <c r="BE1067" s="16">
        <f t="shared" si="180"/>
        <v>1887.7125000000001</v>
      </c>
      <c r="BF1067" s="16">
        <v>0</v>
      </c>
      <c r="BG1067" s="16">
        <v>3600</v>
      </c>
      <c r="BH1067" s="16">
        <v>480</v>
      </c>
      <c r="BI1067" s="16">
        <v>5</v>
      </c>
    </row>
    <row r="1068" spans="1:61" x14ac:dyDescent="0.35">
      <c r="A1068">
        <v>1067</v>
      </c>
      <c r="B1068" t="s">
        <v>360</v>
      </c>
      <c r="C1068" t="s">
        <v>7981</v>
      </c>
      <c r="D1068" s="15" t="s">
        <v>2174</v>
      </c>
      <c r="E1068" s="12" t="s">
        <v>93</v>
      </c>
      <c r="F1068" s="16">
        <v>1970</v>
      </c>
      <c r="G1068" s="12" t="s">
        <v>362</v>
      </c>
      <c r="H1068" s="12" t="s">
        <v>91</v>
      </c>
      <c r="I1068" s="12" t="s">
        <v>92</v>
      </c>
      <c r="J1068" s="12" t="s">
        <v>2369</v>
      </c>
      <c r="K1068" s="12" t="s">
        <v>2369</v>
      </c>
      <c r="N1068" s="16" t="s">
        <v>206</v>
      </c>
      <c r="O1068" s="16" t="s">
        <v>2116</v>
      </c>
      <c r="P1068" s="12" t="s">
        <v>482</v>
      </c>
      <c r="Q1068" s="16">
        <v>2023</v>
      </c>
      <c r="R1068" s="16">
        <v>0.7</v>
      </c>
      <c r="S1068" s="16">
        <v>0.7</v>
      </c>
      <c r="U1068" s="16" t="s">
        <v>2117</v>
      </c>
      <c r="V1068" s="12" t="s">
        <v>204</v>
      </c>
      <c r="W1068" s="12" t="s">
        <v>204</v>
      </c>
      <c r="X1068" s="16">
        <v>1</v>
      </c>
      <c r="Y1068" s="16">
        <v>12</v>
      </c>
      <c r="Z1068" s="16">
        <v>0.7</v>
      </c>
      <c r="AA1068" s="16">
        <v>84</v>
      </c>
      <c r="AB1068" s="16" t="s">
        <v>2118</v>
      </c>
      <c r="AC1068" s="16" t="s">
        <v>2119</v>
      </c>
      <c r="AD1068" s="16">
        <v>30240</v>
      </c>
      <c r="AE1068" s="16">
        <v>250</v>
      </c>
      <c r="AF1068" s="16">
        <v>93750</v>
      </c>
      <c r="AG1068" s="16">
        <v>70</v>
      </c>
      <c r="AI1068" s="16">
        <v>4</v>
      </c>
      <c r="AJ1068" s="16">
        <v>14000</v>
      </c>
      <c r="AK1068" s="16">
        <v>450</v>
      </c>
      <c r="AL1068" s="16">
        <v>4500</v>
      </c>
      <c r="AM1068" s="16">
        <v>71120</v>
      </c>
      <c r="AN1068" s="16">
        <v>213610</v>
      </c>
      <c r="AO1068" s="12" t="s">
        <v>2120</v>
      </c>
      <c r="AP1068" s="16">
        <v>0</v>
      </c>
      <c r="AQ1068" s="16" t="s">
        <v>207</v>
      </c>
      <c r="AU1068" t="s">
        <v>2121</v>
      </c>
      <c r="AV1068" s="15" t="s">
        <v>2122</v>
      </c>
      <c r="AW1068" s="16" t="s">
        <v>593</v>
      </c>
      <c r="AX1068" s="16" t="s">
        <v>207</v>
      </c>
      <c r="AY1068" s="16" t="s">
        <v>207</v>
      </c>
      <c r="AZ1068" s="16" t="s">
        <v>207</v>
      </c>
      <c r="BA1068" s="16" t="s">
        <v>207</v>
      </c>
      <c r="BB1068" s="16" t="s">
        <v>207</v>
      </c>
      <c r="BC1068" s="16">
        <v>0.7</v>
      </c>
      <c r="BD1068" s="16">
        <v>3.36</v>
      </c>
      <c r="BE1068" s="16">
        <f t="shared" si="180"/>
        <v>1335.0625</v>
      </c>
      <c r="BF1068" s="16">
        <v>0</v>
      </c>
      <c r="BG1068" s="16">
        <v>1680</v>
      </c>
      <c r="BH1068" s="16">
        <v>880</v>
      </c>
      <c r="BI1068" s="16">
        <v>10</v>
      </c>
    </row>
    <row r="1069" spans="1:61" x14ac:dyDescent="0.35">
      <c r="A1069">
        <v>1068</v>
      </c>
      <c r="B1069" t="s">
        <v>360</v>
      </c>
      <c r="C1069" t="s">
        <v>7982</v>
      </c>
      <c r="D1069" s="15" t="s">
        <v>2115</v>
      </c>
      <c r="E1069" s="12" t="s">
        <v>98</v>
      </c>
      <c r="F1069" s="16">
        <v>1978</v>
      </c>
      <c r="G1069" s="12" t="s">
        <v>362</v>
      </c>
      <c r="H1069" s="12" t="s">
        <v>91</v>
      </c>
      <c r="I1069" s="12" t="s">
        <v>92</v>
      </c>
      <c r="J1069" s="12" t="s">
        <v>2369</v>
      </c>
      <c r="K1069" s="12" t="s">
        <v>2369</v>
      </c>
      <c r="N1069" s="16" t="s">
        <v>206</v>
      </c>
      <c r="O1069" s="16" t="s">
        <v>2116</v>
      </c>
      <c r="P1069" s="12" t="s">
        <v>482</v>
      </c>
      <c r="Q1069" s="16">
        <v>2023</v>
      </c>
      <c r="R1069" s="16">
        <v>0.69</v>
      </c>
      <c r="S1069" s="16">
        <v>0.69</v>
      </c>
      <c r="U1069" s="16" t="s">
        <v>2117</v>
      </c>
      <c r="V1069" s="12" t="s">
        <v>204</v>
      </c>
      <c r="W1069" s="12" t="s">
        <v>204</v>
      </c>
      <c r="X1069" s="16">
        <v>1</v>
      </c>
      <c r="Y1069" s="16">
        <v>13</v>
      </c>
      <c r="Z1069" s="16">
        <v>0.69</v>
      </c>
      <c r="AA1069" s="16">
        <v>82</v>
      </c>
      <c r="AB1069" s="16" t="s">
        <v>2118</v>
      </c>
      <c r="AC1069" s="16" t="s">
        <v>2119</v>
      </c>
      <c r="AD1069" s="16">
        <v>29520</v>
      </c>
      <c r="AE1069" s="16">
        <v>241</v>
      </c>
      <c r="AF1069" s="16">
        <v>93750</v>
      </c>
      <c r="AG1069" s="16">
        <v>69</v>
      </c>
      <c r="AI1069" s="16">
        <v>3</v>
      </c>
      <c r="AJ1069" s="16">
        <v>10500</v>
      </c>
      <c r="AK1069" s="16">
        <v>450</v>
      </c>
      <c r="AL1069" s="16">
        <v>4500</v>
      </c>
      <c r="AM1069" s="16">
        <v>70104</v>
      </c>
      <c r="AN1069" s="16">
        <v>208374</v>
      </c>
      <c r="AO1069" s="12" t="s">
        <v>2120</v>
      </c>
      <c r="AP1069" s="16">
        <v>0</v>
      </c>
      <c r="AQ1069" s="16" t="s">
        <v>207</v>
      </c>
      <c r="AU1069" t="s">
        <v>2121</v>
      </c>
      <c r="AV1069" s="15" t="s">
        <v>2122</v>
      </c>
      <c r="AW1069" s="16" t="s">
        <v>593</v>
      </c>
      <c r="AX1069" s="16" t="s">
        <v>207</v>
      </c>
      <c r="AY1069" s="16" t="s">
        <v>207</v>
      </c>
      <c r="AZ1069" s="16" t="s">
        <v>207</v>
      </c>
      <c r="BA1069" s="16" t="s">
        <v>207</v>
      </c>
      <c r="BB1069" s="16" t="s">
        <v>207</v>
      </c>
      <c r="BC1069" s="16">
        <v>0.69</v>
      </c>
      <c r="BD1069" s="16">
        <v>4.16</v>
      </c>
      <c r="BE1069" s="16">
        <f t="shared" si="180"/>
        <v>1302.3375000000001</v>
      </c>
      <c r="BF1069" s="16">
        <v>0</v>
      </c>
      <c r="BG1069" s="16">
        <v>2880</v>
      </c>
      <c r="BH1069" s="16">
        <v>640</v>
      </c>
      <c r="BI1069" s="16">
        <v>8</v>
      </c>
    </row>
    <row r="1070" spans="1:61" x14ac:dyDescent="0.35">
      <c r="A1070">
        <v>1069</v>
      </c>
      <c r="B1070" t="s">
        <v>360</v>
      </c>
      <c r="C1070" t="s">
        <v>7983</v>
      </c>
      <c r="D1070" s="15" t="s">
        <v>97</v>
      </c>
      <c r="E1070" s="12" t="s">
        <v>98</v>
      </c>
      <c r="F1070" s="16">
        <v>1985</v>
      </c>
      <c r="G1070" s="12" t="s">
        <v>362</v>
      </c>
      <c r="H1070" s="12" t="s">
        <v>91</v>
      </c>
      <c r="I1070" s="12" t="s">
        <v>92</v>
      </c>
      <c r="J1070" s="12" t="s">
        <v>2369</v>
      </c>
      <c r="K1070" s="12" t="s">
        <v>2369</v>
      </c>
      <c r="N1070" s="16" t="s">
        <v>206</v>
      </c>
      <c r="O1070" s="16" t="s">
        <v>2116</v>
      </c>
      <c r="P1070" s="12" t="s">
        <v>482</v>
      </c>
      <c r="Q1070" s="16">
        <v>2023</v>
      </c>
      <c r="R1070" s="16">
        <v>0.5</v>
      </c>
      <c r="S1070" s="16">
        <v>0.5</v>
      </c>
      <c r="U1070" s="16" t="s">
        <v>2117</v>
      </c>
      <c r="V1070" s="12" t="s">
        <v>204</v>
      </c>
      <c r="W1070" s="12" t="s">
        <v>204</v>
      </c>
      <c r="X1070" s="16">
        <v>1</v>
      </c>
      <c r="Y1070" s="16">
        <v>10</v>
      </c>
      <c r="Z1070" s="16">
        <v>0.5</v>
      </c>
      <c r="AA1070" s="16">
        <v>60</v>
      </c>
      <c r="AB1070" s="16" t="s">
        <v>2118</v>
      </c>
      <c r="AC1070" s="16" t="s">
        <v>2119</v>
      </c>
      <c r="AD1070" s="16">
        <v>21600</v>
      </c>
      <c r="AE1070" s="16">
        <v>175</v>
      </c>
      <c r="AF1070" s="16">
        <v>65625</v>
      </c>
      <c r="AG1070" s="16">
        <v>50</v>
      </c>
      <c r="AI1070" s="16">
        <v>3</v>
      </c>
      <c r="AJ1070" s="16">
        <v>10500</v>
      </c>
      <c r="AK1070" s="16">
        <v>300</v>
      </c>
      <c r="AL1070" s="16">
        <v>3000</v>
      </c>
      <c r="AM1070" s="16">
        <v>50800</v>
      </c>
      <c r="AN1070" s="16">
        <v>151525</v>
      </c>
      <c r="AO1070" s="12" t="s">
        <v>2120</v>
      </c>
      <c r="AP1070" s="16">
        <v>0</v>
      </c>
      <c r="AQ1070" s="16" t="s">
        <v>207</v>
      </c>
      <c r="AU1070" t="s">
        <v>2121</v>
      </c>
      <c r="AV1070" s="15" t="s">
        <v>2122</v>
      </c>
      <c r="AW1070" s="16" t="s">
        <v>593</v>
      </c>
      <c r="AX1070" s="16" t="s">
        <v>207</v>
      </c>
      <c r="AY1070" s="16" t="s">
        <v>207</v>
      </c>
      <c r="AZ1070" s="16" t="s">
        <v>207</v>
      </c>
      <c r="BA1070" s="16" t="s">
        <v>207</v>
      </c>
      <c r="BB1070" s="16" t="s">
        <v>207</v>
      </c>
      <c r="BC1070" s="16">
        <v>0.5</v>
      </c>
      <c r="BD1070" s="16">
        <v>2.8</v>
      </c>
      <c r="BE1070" s="16">
        <f t="shared" si="180"/>
        <v>947.03125</v>
      </c>
      <c r="BF1070" s="16">
        <v>0</v>
      </c>
      <c r="BG1070" s="16">
        <v>1200</v>
      </c>
      <c r="BH1070" s="16">
        <v>800</v>
      </c>
      <c r="BI1070" s="16">
        <v>10</v>
      </c>
    </row>
    <row r="1071" spans="1:61" x14ac:dyDescent="0.35">
      <c r="A1071">
        <v>1070</v>
      </c>
      <c r="B1071" t="s">
        <v>360</v>
      </c>
      <c r="C1071" t="s">
        <v>7984</v>
      </c>
      <c r="D1071" s="15" t="s">
        <v>2175</v>
      </c>
      <c r="E1071" s="12" t="s">
        <v>98</v>
      </c>
      <c r="F1071" s="16">
        <v>1984</v>
      </c>
      <c r="G1071" s="12" t="s">
        <v>362</v>
      </c>
      <c r="H1071" s="12" t="s">
        <v>91</v>
      </c>
      <c r="I1071" s="12" t="s">
        <v>92</v>
      </c>
      <c r="J1071" s="12" t="s">
        <v>2369</v>
      </c>
      <c r="K1071" s="12" t="s">
        <v>2369</v>
      </c>
      <c r="N1071" s="16" t="s">
        <v>206</v>
      </c>
      <c r="O1071" s="16" t="s">
        <v>2116</v>
      </c>
      <c r="P1071" s="12" t="s">
        <v>482</v>
      </c>
      <c r="Q1071" s="16">
        <v>2023</v>
      </c>
      <c r="R1071" s="16">
        <v>0.5</v>
      </c>
      <c r="S1071" s="16">
        <v>0.5</v>
      </c>
      <c r="U1071" s="16" t="s">
        <v>2117</v>
      </c>
      <c r="V1071" s="12" t="s">
        <v>204</v>
      </c>
      <c r="W1071" s="12" t="s">
        <v>204</v>
      </c>
      <c r="X1071" s="16">
        <v>1</v>
      </c>
      <c r="Y1071" s="16">
        <v>9</v>
      </c>
      <c r="Z1071" s="16">
        <v>0.5</v>
      </c>
      <c r="AA1071" s="16">
        <v>60</v>
      </c>
      <c r="AB1071" s="16" t="s">
        <v>2118</v>
      </c>
      <c r="AC1071" s="16" t="s">
        <v>2119</v>
      </c>
      <c r="AD1071" s="16">
        <v>21600</v>
      </c>
      <c r="AE1071" s="16">
        <v>175</v>
      </c>
      <c r="AF1071" s="16">
        <v>65625</v>
      </c>
      <c r="AG1071" s="16">
        <v>50</v>
      </c>
      <c r="AI1071" s="16">
        <v>3</v>
      </c>
      <c r="AJ1071" s="16">
        <v>10500</v>
      </c>
      <c r="AK1071" s="16">
        <v>300</v>
      </c>
      <c r="AL1071" s="16">
        <v>3000</v>
      </c>
      <c r="AM1071" s="16">
        <v>50800</v>
      </c>
      <c r="AN1071" s="16">
        <v>151525</v>
      </c>
      <c r="AO1071" s="12" t="s">
        <v>2120</v>
      </c>
      <c r="AP1071" s="16">
        <v>0</v>
      </c>
      <c r="AQ1071" s="16" t="s">
        <v>207</v>
      </c>
      <c r="AU1071" t="s">
        <v>2121</v>
      </c>
      <c r="AV1071" s="15" t="s">
        <v>2122</v>
      </c>
      <c r="AW1071" s="16" t="s">
        <v>593</v>
      </c>
      <c r="AX1071" s="16" t="s">
        <v>207</v>
      </c>
      <c r="AY1071" s="16" t="s">
        <v>207</v>
      </c>
      <c r="AZ1071" s="16" t="s">
        <v>207</v>
      </c>
      <c r="BA1071" s="16" t="s">
        <v>207</v>
      </c>
      <c r="BB1071" s="16" t="s">
        <v>207</v>
      </c>
      <c r="BC1071" s="16">
        <v>0.5</v>
      </c>
      <c r="BD1071" s="16">
        <v>3.04</v>
      </c>
      <c r="BE1071" s="16">
        <f t="shared" si="180"/>
        <v>947.03125</v>
      </c>
      <c r="BF1071" s="16">
        <v>0</v>
      </c>
      <c r="BG1071" s="16">
        <v>1120</v>
      </c>
      <c r="BH1071" s="16">
        <v>880</v>
      </c>
      <c r="BI1071" s="16">
        <v>13</v>
      </c>
    </row>
    <row r="1072" spans="1:61" x14ac:dyDescent="0.35">
      <c r="A1072">
        <v>1071</v>
      </c>
      <c r="B1072" t="s">
        <v>360</v>
      </c>
      <c r="C1072" t="s">
        <v>7985</v>
      </c>
      <c r="D1072" s="15" t="s">
        <v>2176</v>
      </c>
      <c r="E1072" s="12" t="s">
        <v>98</v>
      </c>
      <c r="F1072" s="16">
        <v>1976</v>
      </c>
      <c r="G1072" s="12" t="s">
        <v>362</v>
      </c>
      <c r="H1072" s="12" t="s">
        <v>91</v>
      </c>
      <c r="I1072" s="12" t="s">
        <v>92</v>
      </c>
      <c r="J1072" s="12" t="s">
        <v>2369</v>
      </c>
      <c r="K1072" s="12" t="s">
        <v>2369</v>
      </c>
      <c r="N1072" s="16" t="s">
        <v>205</v>
      </c>
      <c r="O1072" s="16" t="s">
        <v>2116</v>
      </c>
      <c r="P1072" s="12" t="s">
        <v>482</v>
      </c>
      <c r="Q1072" s="16">
        <v>2023</v>
      </c>
      <c r="R1072" s="16">
        <v>2</v>
      </c>
      <c r="S1072" s="16">
        <v>2</v>
      </c>
      <c r="U1072" s="16" t="s">
        <v>2117</v>
      </c>
      <c r="V1072" s="12" t="s">
        <v>204</v>
      </c>
      <c r="W1072" s="12" t="s">
        <v>204</v>
      </c>
      <c r="X1072" s="16">
        <v>1</v>
      </c>
      <c r="Y1072" s="16">
        <v>27</v>
      </c>
      <c r="Z1072" s="16">
        <v>2</v>
      </c>
      <c r="AA1072" s="16">
        <v>240</v>
      </c>
      <c r="AB1072" s="16" t="s">
        <v>2118</v>
      </c>
      <c r="AC1072" s="16" t="s">
        <v>2125</v>
      </c>
      <c r="AD1072" s="16">
        <v>86400</v>
      </c>
      <c r="AE1072" s="16">
        <v>700</v>
      </c>
      <c r="AF1072" s="16">
        <v>262500</v>
      </c>
      <c r="AG1072" s="16">
        <v>200</v>
      </c>
      <c r="AI1072" s="16">
        <v>15</v>
      </c>
      <c r="AJ1072" s="16">
        <v>52500</v>
      </c>
      <c r="AK1072" s="16">
        <v>1200</v>
      </c>
      <c r="AL1072" s="16">
        <v>12000</v>
      </c>
      <c r="AM1072" s="16">
        <v>203200</v>
      </c>
      <c r="AN1072" s="16">
        <v>616600</v>
      </c>
      <c r="AO1072" s="12" t="s">
        <v>2120</v>
      </c>
      <c r="AP1072" s="16">
        <v>0</v>
      </c>
      <c r="AQ1072" s="16" t="s">
        <v>207</v>
      </c>
      <c r="AU1072" t="s">
        <v>2121</v>
      </c>
      <c r="AV1072" s="15" t="s">
        <v>2122</v>
      </c>
      <c r="AW1072" s="16" t="s">
        <v>593</v>
      </c>
      <c r="AX1072" s="16" t="s">
        <v>207</v>
      </c>
      <c r="AY1072" s="16" t="s">
        <v>207</v>
      </c>
      <c r="AZ1072" s="16" t="s">
        <v>207</v>
      </c>
      <c r="BA1072" s="16" t="s">
        <v>207</v>
      </c>
      <c r="BB1072" s="16" t="s">
        <v>207</v>
      </c>
      <c r="BC1072" s="16">
        <v>2</v>
      </c>
      <c r="BD1072" s="16">
        <v>10.8</v>
      </c>
      <c r="BE1072" s="16">
        <f t="shared" si="180"/>
        <v>3853.75</v>
      </c>
      <c r="BF1072" s="16">
        <v>0</v>
      </c>
      <c r="BG1072" s="16">
        <v>5040</v>
      </c>
      <c r="BH1072" s="16">
        <v>1840</v>
      </c>
      <c r="BI1072" s="16">
        <v>49</v>
      </c>
    </row>
    <row r="1073" spans="1:61" x14ac:dyDescent="0.35">
      <c r="A1073">
        <v>1072</v>
      </c>
      <c r="B1073" t="s">
        <v>360</v>
      </c>
      <c r="C1073" t="s">
        <v>7986</v>
      </c>
      <c r="D1073" s="15" t="s">
        <v>2177</v>
      </c>
      <c r="E1073" s="12" t="s">
        <v>98</v>
      </c>
      <c r="F1073" s="16">
        <v>1989</v>
      </c>
      <c r="G1073" s="12" t="s">
        <v>362</v>
      </c>
      <c r="H1073" s="12" t="s">
        <v>91</v>
      </c>
      <c r="I1073" s="12" t="s">
        <v>92</v>
      </c>
      <c r="J1073" s="12" t="s">
        <v>2369</v>
      </c>
      <c r="K1073" s="12" t="s">
        <v>2369</v>
      </c>
      <c r="N1073" s="16" t="s">
        <v>206</v>
      </c>
      <c r="O1073" s="16" t="s">
        <v>2178</v>
      </c>
      <c r="P1073" s="12" t="s">
        <v>482</v>
      </c>
      <c r="Q1073" s="16">
        <v>2023</v>
      </c>
      <c r="R1073" s="16">
        <v>0.28999999999999998</v>
      </c>
      <c r="S1073" s="16">
        <v>0.28999999999999998</v>
      </c>
      <c r="U1073" s="16" t="s">
        <v>2179</v>
      </c>
      <c r="V1073" s="12" t="s">
        <v>204</v>
      </c>
      <c r="W1073" s="12" t="s">
        <v>204</v>
      </c>
      <c r="X1073" s="16">
        <v>1</v>
      </c>
      <c r="Y1073" s="16">
        <v>7</v>
      </c>
      <c r="Z1073" s="16">
        <v>0.28999999999999998</v>
      </c>
      <c r="AA1073" s="16">
        <v>35</v>
      </c>
      <c r="AB1073" s="16" t="s">
        <v>2118</v>
      </c>
      <c r="AC1073" s="16" t="s">
        <v>2119</v>
      </c>
      <c r="AD1073" s="16">
        <v>12600</v>
      </c>
      <c r="AE1073" s="16">
        <v>100</v>
      </c>
      <c r="AF1073" s="16">
        <v>37500</v>
      </c>
      <c r="AG1073" s="16">
        <v>28.999999999999996</v>
      </c>
      <c r="AI1073" s="16">
        <v>2</v>
      </c>
      <c r="AJ1073" s="16">
        <v>7000</v>
      </c>
      <c r="AK1073" s="16">
        <v>150</v>
      </c>
      <c r="AL1073" s="16">
        <v>1500</v>
      </c>
      <c r="AM1073" s="16">
        <v>29463.999999999996</v>
      </c>
      <c r="AN1073" s="16">
        <v>88064</v>
      </c>
      <c r="AO1073" s="12" t="s">
        <v>2120</v>
      </c>
      <c r="AP1073" s="16">
        <v>0</v>
      </c>
      <c r="AQ1073" s="16" t="s">
        <v>207</v>
      </c>
      <c r="AU1073" t="s">
        <v>2121</v>
      </c>
      <c r="AV1073" s="15" t="s">
        <v>2122</v>
      </c>
      <c r="AW1073" s="16" t="s">
        <v>593</v>
      </c>
      <c r="AX1073" s="16" t="s">
        <v>207</v>
      </c>
      <c r="AY1073" s="16" t="s">
        <v>207</v>
      </c>
      <c r="AZ1073" s="16" t="s">
        <v>207</v>
      </c>
      <c r="BA1073" s="16" t="s">
        <v>207</v>
      </c>
      <c r="BB1073" s="16" t="s">
        <v>207</v>
      </c>
      <c r="BC1073" s="16">
        <v>0.28999999999999998</v>
      </c>
      <c r="BD1073" s="16">
        <v>1.2</v>
      </c>
      <c r="BE1073" s="16">
        <f t="shared" si="180"/>
        <v>550.4</v>
      </c>
      <c r="BF1073" s="16">
        <v>0</v>
      </c>
      <c r="BG1073" s="16">
        <v>400</v>
      </c>
      <c r="BH1073" s="16">
        <v>720</v>
      </c>
      <c r="BI1073" s="16">
        <v>1</v>
      </c>
    </row>
    <row r="1074" spans="1:61" x14ac:dyDescent="0.35">
      <c r="A1074">
        <v>1073</v>
      </c>
      <c r="B1074" t="s">
        <v>360</v>
      </c>
      <c r="C1074" t="s">
        <v>7987</v>
      </c>
      <c r="D1074" s="15" t="s">
        <v>2180</v>
      </c>
      <c r="E1074" s="12" t="s">
        <v>98</v>
      </c>
      <c r="F1074" s="16">
        <v>1981</v>
      </c>
      <c r="G1074" s="12" t="s">
        <v>362</v>
      </c>
      <c r="H1074" s="12" t="s">
        <v>91</v>
      </c>
      <c r="I1074" s="12" t="s">
        <v>92</v>
      </c>
      <c r="J1074" s="12" t="s">
        <v>2369</v>
      </c>
      <c r="K1074" s="12" t="s">
        <v>2369</v>
      </c>
      <c r="N1074" s="16" t="s">
        <v>206</v>
      </c>
      <c r="O1074" s="16" t="s">
        <v>2178</v>
      </c>
      <c r="P1074" s="12" t="s">
        <v>482</v>
      </c>
      <c r="Q1074" s="16">
        <v>2023</v>
      </c>
      <c r="R1074" s="16">
        <v>0.43</v>
      </c>
      <c r="S1074" s="16">
        <v>0.43</v>
      </c>
      <c r="U1074" s="16" t="s">
        <v>2179</v>
      </c>
      <c r="V1074" s="12" t="s">
        <v>204</v>
      </c>
      <c r="W1074" s="12" t="s">
        <v>204</v>
      </c>
      <c r="X1074" s="16">
        <v>1</v>
      </c>
      <c r="Y1074" s="16">
        <v>11</v>
      </c>
      <c r="Z1074" s="16">
        <v>0.43</v>
      </c>
      <c r="AA1074" s="16">
        <v>52</v>
      </c>
      <c r="AB1074" s="16" t="s">
        <v>2118</v>
      </c>
      <c r="AC1074" s="16" t="s">
        <v>2119</v>
      </c>
      <c r="AD1074" s="16">
        <v>18720</v>
      </c>
      <c r="AE1074" s="16">
        <v>150</v>
      </c>
      <c r="AF1074" s="16">
        <v>56250</v>
      </c>
      <c r="AG1074" s="16">
        <v>43</v>
      </c>
      <c r="AI1074" s="16">
        <v>3</v>
      </c>
      <c r="AJ1074" s="16">
        <v>10500</v>
      </c>
      <c r="AK1074" s="16">
        <v>300</v>
      </c>
      <c r="AL1074" s="16">
        <v>3000</v>
      </c>
      <c r="AM1074" s="16">
        <v>43688</v>
      </c>
      <c r="AN1074" s="16">
        <v>132158</v>
      </c>
      <c r="AO1074" s="12" t="s">
        <v>2120</v>
      </c>
      <c r="AP1074" s="16">
        <v>0</v>
      </c>
      <c r="AQ1074" s="16" t="s">
        <v>207</v>
      </c>
      <c r="AU1074" t="s">
        <v>2121</v>
      </c>
      <c r="AV1074" s="15" t="s">
        <v>2122</v>
      </c>
      <c r="AW1074" s="16" t="s">
        <v>593</v>
      </c>
      <c r="AX1074" s="16" t="s">
        <v>207</v>
      </c>
      <c r="AY1074" s="16" t="s">
        <v>207</v>
      </c>
      <c r="AZ1074" s="16" t="s">
        <v>207</v>
      </c>
      <c r="BA1074" s="16" t="s">
        <v>207</v>
      </c>
      <c r="BB1074" s="16" t="s">
        <v>207</v>
      </c>
      <c r="BC1074" s="16">
        <v>0.43</v>
      </c>
      <c r="BD1074" s="16">
        <v>2.8</v>
      </c>
      <c r="BE1074" s="16">
        <f t="shared" si="180"/>
        <v>825.98749999999995</v>
      </c>
      <c r="BF1074" s="16">
        <v>0</v>
      </c>
      <c r="BG1074" s="16">
        <v>1200</v>
      </c>
      <c r="BH1074" s="16">
        <v>560</v>
      </c>
      <c r="BI1074" s="16">
        <v>13</v>
      </c>
    </row>
    <row r="1075" spans="1:61" x14ac:dyDescent="0.35">
      <c r="A1075">
        <v>1074</v>
      </c>
      <c r="B1075" t="s">
        <v>360</v>
      </c>
      <c r="C1075" t="s">
        <v>7988</v>
      </c>
      <c r="D1075" s="15" t="s">
        <v>2181</v>
      </c>
      <c r="E1075" s="12" t="s">
        <v>98</v>
      </c>
      <c r="F1075" s="16">
        <v>1955</v>
      </c>
      <c r="G1075" s="12" t="s">
        <v>362</v>
      </c>
      <c r="H1075" s="12" t="s">
        <v>91</v>
      </c>
      <c r="I1075" s="12" t="s">
        <v>92</v>
      </c>
      <c r="J1075" s="12" t="s">
        <v>2369</v>
      </c>
      <c r="K1075" s="12" t="s">
        <v>2369</v>
      </c>
      <c r="N1075" s="16" t="s">
        <v>206</v>
      </c>
      <c r="O1075" s="16" t="s">
        <v>2178</v>
      </c>
      <c r="P1075" s="12" t="s">
        <v>482</v>
      </c>
      <c r="Q1075" s="16">
        <v>2023</v>
      </c>
      <c r="R1075" s="16">
        <v>1.99</v>
      </c>
      <c r="S1075" s="16">
        <v>1.99</v>
      </c>
      <c r="U1075" s="16" t="s">
        <v>2179</v>
      </c>
      <c r="V1075" s="12" t="s">
        <v>204</v>
      </c>
      <c r="W1075" s="12" t="s">
        <v>204</v>
      </c>
      <c r="X1075" s="16">
        <v>1</v>
      </c>
      <c r="Y1075" s="16">
        <v>12</v>
      </c>
      <c r="Z1075" s="16">
        <v>1.99</v>
      </c>
      <c r="AA1075" s="16">
        <v>239</v>
      </c>
      <c r="AB1075" s="16" t="s">
        <v>2118</v>
      </c>
      <c r="AC1075" s="16" t="s">
        <v>2119</v>
      </c>
      <c r="AD1075" s="16">
        <v>86040</v>
      </c>
      <c r="AE1075" s="16">
        <v>700</v>
      </c>
      <c r="AF1075" s="16">
        <v>262500</v>
      </c>
      <c r="AG1075" s="16">
        <v>199</v>
      </c>
      <c r="AI1075" s="16">
        <v>14</v>
      </c>
      <c r="AJ1075" s="16">
        <v>49000</v>
      </c>
      <c r="AK1075" s="16">
        <v>1200</v>
      </c>
      <c r="AL1075" s="16">
        <v>12000</v>
      </c>
      <c r="AM1075" s="16">
        <v>202184</v>
      </c>
      <c r="AN1075" s="16">
        <v>611724</v>
      </c>
      <c r="AO1075" s="12" t="s">
        <v>2120</v>
      </c>
      <c r="AP1075" s="16">
        <v>0</v>
      </c>
      <c r="AQ1075" s="16" t="s">
        <v>207</v>
      </c>
      <c r="AU1075" t="s">
        <v>2121</v>
      </c>
      <c r="AV1075" s="15" t="s">
        <v>2122</v>
      </c>
      <c r="AW1075" s="16" t="s">
        <v>593</v>
      </c>
      <c r="AX1075" s="16" t="s">
        <v>207</v>
      </c>
      <c r="AY1075" s="16" t="s">
        <v>207</v>
      </c>
      <c r="AZ1075" s="16" t="s">
        <v>207</v>
      </c>
      <c r="BA1075" s="16" t="s">
        <v>207</v>
      </c>
      <c r="BB1075" s="16" t="s">
        <v>207</v>
      </c>
      <c r="BC1075" s="16">
        <v>1.99</v>
      </c>
      <c r="BD1075" s="16">
        <v>7.28</v>
      </c>
      <c r="BE1075" s="16">
        <f t="shared" si="180"/>
        <v>3823.2750000000001</v>
      </c>
      <c r="BF1075" s="16">
        <v>0</v>
      </c>
      <c r="BG1075" s="16">
        <v>4320</v>
      </c>
      <c r="BH1075" s="16">
        <v>2000</v>
      </c>
      <c r="BI1075" s="16">
        <v>12</v>
      </c>
    </row>
    <row r="1076" spans="1:61" x14ac:dyDescent="0.35">
      <c r="A1076">
        <v>1075</v>
      </c>
      <c r="B1076" t="s">
        <v>360</v>
      </c>
      <c r="C1076" t="s">
        <v>7989</v>
      </c>
      <c r="D1076" s="15" t="s">
        <v>2151</v>
      </c>
      <c r="E1076" s="12" t="s">
        <v>98</v>
      </c>
      <c r="F1076" s="16">
        <v>1960</v>
      </c>
      <c r="G1076" s="12" t="s">
        <v>362</v>
      </c>
      <c r="H1076" s="12" t="s">
        <v>91</v>
      </c>
      <c r="I1076" s="12" t="s">
        <v>92</v>
      </c>
      <c r="J1076" s="12" t="s">
        <v>2369</v>
      </c>
      <c r="K1076" s="12" t="s">
        <v>2369</v>
      </c>
      <c r="N1076" s="16" t="s">
        <v>206</v>
      </c>
      <c r="O1076" s="16" t="s">
        <v>2178</v>
      </c>
      <c r="P1076" s="12" t="s">
        <v>482</v>
      </c>
      <c r="Q1076" s="16">
        <v>2023</v>
      </c>
      <c r="R1076" s="16">
        <v>1.54</v>
      </c>
      <c r="S1076" s="16">
        <v>1.54</v>
      </c>
      <c r="U1076" s="16" t="s">
        <v>2179</v>
      </c>
      <c r="V1076" s="12" t="s">
        <v>204</v>
      </c>
      <c r="W1076" s="12" t="s">
        <v>204</v>
      </c>
      <c r="X1076" s="16">
        <v>1</v>
      </c>
      <c r="Y1076" s="16">
        <v>17</v>
      </c>
      <c r="Z1076" s="16">
        <v>1.54</v>
      </c>
      <c r="AA1076" s="16">
        <v>185</v>
      </c>
      <c r="AB1076" s="16" t="s">
        <v>2118</v>
      </c>
      <c r="AC1076" s="16" t="s">
        <v>2119</v>
      </c>
      <c r="AD1076" s="16">
        <v>66600</v>
      </c>
      <c r="AE1076" s="16">
        <v>539</v>
      </c>
      <c r="AF1076" s="16">
        <v>202125</v>
      </c>
      <c r="AG1076" s="16">
        <v>154</v>
      </c>
      <c r="AI1076" s="16">
        <v>10</v>
      </c>
      <c r="AJ1076" s="16">
        <v>35000</v>
      </c>
      <c r="AK1076" s="16">
        <v>750</v>
      </c>
      <c r="AL1076" s="16">
        <v>7500</v>
      </c>
      <c r="AM1076" s="16">
        <v>156464</v>
      </c>
      <c r="AN1076" s="16">
        <v>467689</v>
      </c>
      <c r="AO1076" s="12" t="s">
        <v>2120</v>
      </c>
      <c r="AP1076" s="16">
        <v>0</v>
      </c>
      <c r="AQ1076" s="16" t="s">
        <v>207</v>
      </c>
      <c r="AU1076" t="s">
        <v>2121</v>
      </c>
      <c r="AV1076" s="15" t="s">
        <v>2122</v>
      </c>
      <c r="AW1076" s="16" t="s">
        <v>593</v>
      </c>
      <c r="AX1076" s="16" t="s">
        <v>207</v>
      </c>
      <c r="AY1076" s="16" t="s">
        <v>207</v>
      </c>
      <c r="AZ1076" s="16" t="s">
        <v>207</v>
      </c>
      <c r="BA1076" s="16" t="s">
        <v>207</v>
      </c>
      <c r="BB1076" s="16" t="s">
        <v>207</v>
      </c>
      <c r="BC1076" s="16">
        <v>1.54</v>
      </c>
      <c r="BD1076" s="16">
        <v>7.52</v>
      </c>
      <c r="BE1076" s="16">
        <f t="shared" si="180"/>
        <v>2923.0562500000001</v>
      </c>
      <c r="BF1076" s="16">
        <v>0</v>
      </c>
      <c r="BG1076" s="16">
        <v>4480</v>
      </c>
      <c r="BH1076" s="16">
        <v>1760</v>
      </c>
      <c r="BI1076" s="16">
        <v>16</v>
      </c>
    </row>
    <row r="1077" spans="1:61" x14ac:dyDescent="0.35">
      <c r="A1077">
        <v>1076</v>
      </c>
      <c r="B1077" t="s">
        <v>360</v>
      </c>
      <c r="C1077" t="s">
        <v>7990</v>
      </c>
      <c r="D1077" s="15" t="s">
        <v>2182</v>
      </c>
      <c r="E1077" s="12" t="s">
        <v>98</v>
      </c>
      <c r="F1077" s="16">
        <v>1961</v>
      </c>
      <c r="G1077" s="12" t="s">
        <v>362</v>
      </c>
      <c r="H1077" s="12" t="s">
        <v>91</v>
      </c>
      <c r="I1077" s="12" t="s">
        <v>92</v>
      </c>
      <c r="J1077" s="12" t="s">
        <v>2369</v>
      </c>
      <c r="K1077" s="12" t="s">
        <v>2369</v>
      </c>
      <c r="N1077" s="16" t="s">
        <v>206</v>
      </c>
      <c r="O1077" s="16" t="s">
        <v>2178</v>
      </c>
      <c r="P1077" s="12" t="s">
        <v>482</v>
      </c>
      <c r="Q1077" s="16">
        <v>2023</v>
      </c>
      <c r="R1077" s="16">
        <v>0.44</v>
      </c>
      <c r="S1077" s="16">
        <v>0.44</v>
      </c>
      <c r="U1077" s="16" t="s">
        <v>2179</v>
      </c>
      <c r="V1077" s="12" t="s">
        <v>204</v>
      </c>
      <c r="W1077" s="12" t="s">
        <v>204</v>
      </c>
      <c r="X1077" s="16">
        <v>1</v>
      </c>
      <c r="Y1077" s="16">
        <v>7</v>
      </c>
      <c r="Z1077" s="16">
        <v>0.44</v>
      </c>
      <c r="AA1077" s="16">
        <v>53</v>
      </c>
      <c r="AB1077" s="16" t="s">
        <v>2183</v>
      </c>
      <c r="AC1077" s="16" t="s">
        <v>2371</v>
      </c>
      <c r="AD1077" s="16">
        <v>19080</v>
      </c>
      <c r="AE1077" s="16">
        <v>150</v>
      </c>
      <c r="AF1077" s="16">
        <v>56250</v>
      </c>
      <c r="AG1077" s="16">
        <v>44</v>
      </c>
      <c r="AI1077" s="16">
        <v>3</v>
      </c>
      <c r="AJ1077" s="16">
        <v>10500</v>
      </c>
      <c r="AK1077" s="16">
        <v>300</v>
      </c>
      <c r="AL1077" s="16">
        <v>3000</v>
      </c>
      <c r="AM1077" s="16">
        <v>44704</v>
      </c>
      <c r="AN1077" s="16">
        <v>133534</v>
      </c>
      <c r="AO1077" s="12" t="s">
        <v>2120</v>
      </c>
      <c r="AP1077" s="16">
        <v>0</v>
      </c>
      <c r="AQ1077" s="16" t="s">
        <v>207</v>
      </c>
      <c r="AU1077" t="s">
        <v>2121</v>
      </c>
      <c r="AV1077" s="15" t="s">
        <v>2122</v>
      </c>
      <c r="AW1077" s="16" t="s">
        <v>593</v>
      </c>
      <c r="AX1077" s="16" t="s">
        <v>207</v>
      </c>
      <c r="AY1077" s="16" t="s">
        <v>207</v>
      </c>
      <c r="AZ1077" s="16" t="s">
        <v>207</v>
      </c>
      <c r="BA1077" s="16" t="s">
        <v>207</v>
      </c>
      <c r="BB1077" s="16" t="s">
        <v>207</v>
      </c>
      <c r="BC1077" s="16">
        <v>0.44</v>
      </c>
      <c r="BD1077" s="16">
        <v>2.48</v>
      </c>
      <c r="BE1077" s="16">
        <f t="shared" si="180"/>
        <v>834.58749999999998</v>
      </c>
      <c r="BF1077" s="16">
        <v>0</v>
      </c>
      <c r="BG1077" s="16">
        <v>1840</v>
      </c>
      <c r="BH1077" s="16">
        <v>560</v>
      </c>
      <c r="BI1077" s="16">
        <v>1</v>
      </c>
    </row>
    <row r="1078" spans="1:61" x14ac:dyDescent="0.35">
      <c r="A1078">
        <v>1077</v>
      </c>
      <c r="B1078" t="s">
        <v>360</v>
      </c>
      <c r="C1078" t="s">
        <v>7991</v>
      </c>
      <c r="D1078" s="15" t="s">
        <v>2166</v>
      </c>
      <c r="E1078" s="12" t="s">
        <v>98</v>
      </c>
      <c r="F1078" s="16">
        <v>1960</v>
      </c>
      <c r="G1078" s="12" t="s">
        <v>362</v>
      </c>
      <c r="H1078" s="12" t="s">
        <v>91</v>
      </c>
      <c r="I1078" s="12" t="s">
        <v>92</v>
      </c>
      <c r="J1078" s="12" t="s">
        <v>2369</v>
      </c>
      <c r="K1078" s="12" t="s">
        <v>2369</v>
      </c>
      <c r="N1078" s="16" t="s">
        <v>206</v>
      </c>
      <c r="O1078" s="16" t="s">
        <v>2178</v>
      </c>
      <c r="P1078" s="12" t="s">
        <v>482</v>
      </c>
      <c r="Q1078" s="16">
        <v>2023</v>
      </c>
      <c r="R1078" s="16">
        <v>0.62</v>
      </c>
      <c r="S1078" s="16">
        <v>0.62</v>
      </c>
      <c r="U1078" s="16" t="s">
        <v>2179</v>
      </c>
      <c r="V1078" s="12" t="s">
        <v>204</v>
      </c>
      <c r="W1078" s="12" t="s">
        <v>204</v>
      </c>
      <c r="X1078" s="16">
        <v>1</v>
      </c>
      <c r="Y1078" s="16">
        <v>9</v>
      </c>
      <c r="Z1078" s="16">
        <v>0.62</v>
      </c>
      <c r="AA1078" s="16">
        <v>80</v>
      </c>
      <c r="AB1078" s="16" t="s">
        <v>2118</v>
      </c>
      <c r="AC1078" s="16" t="s">
        <v>2119</v>
      </c>
      <c r="AD1078" s="16">
        <v>28800</v>
      </c>
      <c r="AE1078" s="16">
        <v>200</v>
      </c>
      <c r="AF1078" s="16">
        <v>75000</v>
      </c>
      <c r="AG1078" s="16">
        <v>62</v>
      </c>
      <c r="AI1078" s="16">
        <v>4</v>
      </c>
      <c r="AJ1078" s="16">
        <v>14000</v>
      </c>
      <c r="AK1078" s="16">
        <v>300</v>
      </c>
      <c r="AL1078" s="16">
        <v>3000</v>
      </c>
      <c r="AM1078" s="16">
        <v>62992</v>
      </c>
      <c r="AN1078" s="16">
        <v>183792</v>
      </c>
      <c r="AO1078" s="12" t="s">
        <v>2120</v>
      </c>
      <c r="AP1078" s="16">
        <v>0</v>
      </c>
      <c r="AQ1078" s="16" t="s">
        <v>207</v>
      </c>
      <c r="AU1078" t="s">
        <v>2121</v>
      </c>
      <c r="AV1078" s="15" t="s">
        <v>2122</v>
      </c>
      <c r="AW1078" s="16" t="s">
        <v>593</v>
      </c>
      <c r="AX1078" s="16" t="s">
        <v>207</v>
      </c>
      <c r="AY1078" s="16" t="s">
        <v>207</v>
      </c>
      <c r="AZ1078" s="16" t="s">
        <v>207</v>
      </c>
      <c r="BA1078" s="16" t="s">
        <v>207</v>
      </c>
      <c r="BB1078" s="16" t="s">
        <v>207</v>
      </c>
      <c r="BC1078" s="16">
        <v>0.62</v>
      </c>
      <c r="BD1078" s="16">
        <v>3.36</v>
      </c>
      <c r="BE1078" s="16">
        <f t="shared" ref="BE1078:BE1141" si="181">AN1078/160</f>
        <v>1148.7</v>
      </c>
      <c r="BF1078" s="16">
        <v>0</v>
      </c>
      <c r="BG1078" s="16">
        <v>1440</v>
      </c>
      <c r="BH1078" s="16">
        <v>880</v>
      </c>
      <c r="BI1078" s="16">
        <v>13</v>
      </c>
    </row>
    <row r="1079" spans="1:61" x14ac:dyDescent="0.35">
      <c r="A1079">
        <v>1078</v>
      </c>
      <c r="B1079" t="s">
        <v>360</v>
      </c>
      <c r="C1079" t="s">
        <v>7992</v>
      </c>
      <c r="D1079" s="15" t="s">
        <v>2184</v>
      </c>
      <c r="E1079" s="12" t="s">
        <v>98</v>
      </c>
      <c r="F1079" s="16">
        <v>1987</v>
      </c>
      <c r="G1079" s="12" t="s">
        <v>362</v>
      </c>
      <c r="H1079" s="12" t="s">
        <v>91</v>
      </c>
      <c r="I1079" s="12" t="s">
        <v>92</v>
      </c>
      <c r="J1079" s="12" t="s">
        <v>2369</v>
      </c>
      <c r="K1079" s="12" t="s">
        <v>2369</v>
      </c>
      <c r="N1079" s="16" t="s">
        <v>206</v>
      </c>
      <c r="O1079" s="16" t="s">
        <v>2178</v>
      </c>
      <c r="P1079" s="12" t="s">
        <v>482</v>
      </c>
      <c r="Q1079" s="16">
        <v>2023</v>
      </c>
      <c r="R1079" s="16">
        <v>0.11</v>
      </c>
      <c r="S1079" s="16">
        <v>0.11</v>
      </c>
      <c r="U1079" s="16" t="s">
        <v>2179</v>
      </c>
      <c r="V1079" s="12" t="s">
        <v>204</v>
      </c>
      <c r="W1079" s="12" t="s">
        <v>204</v>
      </c>
      <c r="X1079" s="16">
        <v>1</v>
      </c>
      <c r="Y1079" s="16">
        <v>4</v>
      </c>
      <c r="Z1079" s="16">
        <v>0.11</v>
      </c>
      <c r="AA1079" s="16">
        <v>13</v>
      </c>
      <c r="AB1079" s="16" t="s">
        <v>2118</v>
      </c>
      <c r="AC1079" s="16" t="s">
        <v>2119</v>
      </c>
      <c r="AD1079" s="16">
        <v>4680</v>
      </c>
      <c r="AE1079" s="16">
        <v>50</v>
      </c>
      <c r="AF1079" s="16">
        <v>18750</v>
      </c>
      <c r="AG1079" s="16">
        <v>11</v>
      </c>
      <c r="AI1079" s="16">
        <v>1</v>
      </c>
      <c r="AJ1079" s="16">
        <v>3500</v>
      </c>
      <c r="AK1079" s="16">
        <v>150</v>
      </c>
      <c r="AL1079" s="16">
        <v>1500</v>
      </c>
      <c r="AM1079" s="16">
        <v>11176</v>
      </c>
      <c r="AN1079" s="16">
        <v>39606</v>
      </c>
      <c r="AO1079" s="12" t="s">
        <v>2120</v>
      </c>
      <c r="AP1079" s="16">
        <v>0</v>
      </c>
      <c r="AQ1079" s="16" t="s">
        <v>207</v>
      </c>
      <c r="AU1079" t="s">
        <v>2121</v>
      </c>
      <c r="AV1079" s="15" t="s">
        <v>2122</v>
      </c>
      <c r="AW1079" s="16" t="s">
        <v>593</v>
      </c>
      <c r="AX1079" s="16" t="s">
        <v>207</v>
      </c>
      <c r="AY1079" s="16" t="s">
        <v>207</v>
      </c>
      <c r="AZ1079" s="16" t="s">
        <v>207</v>
      </c>
      <c r="BA1079" s="16" t="s">
        <v>207</v>
      </c>
      <c r="BB1079" s="16" t="s">
        <v>207</v>
      </c>
      <c r="BC1079" s="16">
        <v>0.11</v>
      </c>
      <c r="BD1079" s="16">
        <v>0.48</v>
      </c>
      <c r="BE1079" s="16">
        <f t="shared" si="181"/>
        <v>247.53749999999999</v>
      </c>
      <c r="BF1079" s="16">
        <v>0</v>
      </c>
      <c r="BG1079" s="16">
        <v>160</v>
      </c>
      <c r="BH1079" s="16">
        <v>240</v>
      </c>
      <c r="BI1079" s="16">
        <v>1</v>
      </c>
    </row>
    <row r="1080" spans="1:61" x14ac:dyDescent="0.35">
      <c r="A1080">
        <v>1079</v>
      </c>
      <c r="B1080" t="s">
        <v>360</v>
      </c>
      <c r="C1080" t="s">
        <v>7993</v>
      </c>
      <c r="D1080" s="15" t="s">
        <v>2185</v>
      </c>
      <c r="E1080" s="12" t="s">
        <v>98</v>
      </c>
      <c r="F1080" s="16">
        <v>1966</v>
      </c>
      <c r="G1080" s="12" t="s">
        <v>362</v>
      </c>
      <c r="H1080" s="12" t="s">
        <v>91</v>
      </c>
      <c r="I1080" s="12" t="s">
        <v>92</v>
      </c>
      <c r="J1080" s="12" t="s">
        <v>2369</v>
      </c>
      <c r="K1080" s="12" t="s">
        <v>2369</v>
      </c>
      <c r="N1080" s="16" t="s">
        <v>206</v>
      </c>
      <c r="O1080" s="16" t="s">
        <v>2178</v>
      </c>
      <c r="P1080" s="12" t="s">
        <v>482</v>
      </c>
      <c r="Q1080" s="16">
        <v>2023</v>
      </c>
      <c r="R1080" s="16">
        <v>2.1</v>
      </c>
      <c r="S1080" s="16">
        <v>2.1</v>
      </c>
      <c r="U1080" s="16" t="s">
        <v>2179</v>
      </c>
      <c r="V1080" s="12" t="s">
        <v>204</v>
      </c>
      <c r="W1080" s="12" t="s">
        <v>204</v>
      </c>
      <c r="X1080" s="16">
        <v>1</v>
      </c>
      <c r="Y1080" s="16">
        <v>11</v>
      </c>
      <c r="Z1080" s="16">
        <v>2.1</v>
      </c>
      <c r="AA1080" s="16">
        <v>252</v>
      </c>
      <c r="AB1080" s="16" t="s">
        <v>2118</v>
      </c>
      <c r="AC1080" s="16" t="s">
        <v>2119</v>
      </c>
      <c r="AD1080" s="16">
        <v>90720</v>
      </c>
      <c r="AE1080" s="16">
        <v>750</v>
      </c>
      <c r="AF1080" s="16">
        <v>281250</v>
      </c>
      <c r="AG1080" s="16">
        <v>210</v>
      </c>
      <c r="AI1080" s="16">
        <v>14</v>
      </c>
      <c r="AJ1080" s="16">
        <v>49000</v>
      </c>
      <c r="AK1080" s="16">
        <v>1200</v>
      </c>
      <c r="AL1080" s="16">
        <v>12000</v>
      </c>
      <c r="AM1080" s="16">
        <v>213360</v>
      </c>
      <c r="AN1080" s="16">
        <v>646330</v>
      </c>
      <c r="AO1080" s="12" t="s">
        <v>2120</v>
      </c>
      <c r="AP1080" s="16">
        <v>0</v>
      </c>
      <c r="AQ1080" s="16" t="s">
        <v>207</v>
      </c>
      <c r="AU1080" t="s">
        <v>2121</v>
      </c>
      <c r="AV1080" s="15" t="s">
        <v>2122</v>
      </c>
      <c r="AW1080" s="16" t="s">
        <v>593</v>
      </c>
      <c r="AX1080" s="16" t="s">
        <v>207</v>
      </c>
      <c r="AY1080" s="16" t="s">
        <v>207</v>
      </c>
      <c r="AZ1080" s="16" t="s">
        <v>207</v>
      </c>
      <c r="BA1080" s="16" t="s">
        <v>207</v>
      </c>
      <c r="BB1080" s="16" t="s">
        <v>207</v>
      </c>
      <c r="BC1080" s="16">
        <v>2.1</v>
      </c>
      <c r="BD1080" s="16">
        <v>10.8</v>
      </c>
      <c r="BE1080" s="16">
        <f t="shared" si="181"/>
        <v>4039.5625</v>
      </c>
      <c r="BF1080" s="16">
        <v>0</v>
      </c>
      <c r="BG1080" s="16">
        <v>3840</v>
      </c>
      <c r="BH1080" s="16">
        <v>4160</v>
      </c>
      <c r="BI1080" s="16">
        <v>35</v>
      </c>
    </row>
    <row r="1081" spans="1:61" x14ac:dyDescent="0.35">
      <c r="A1081">
        <v>1080</v>
      </c>
      <c r="B1081" t="s">
        <v>360</v>
      </c>
      <c r="C1081" t="s">
        <v>7994</v>
      </c>
      <c r="D1081" s="15" t="s">
        <v>2186</v>
      </c>
      <c r="E1081" s="12" t="s">
        <v>98</v>
      </c>
      <c r="F1081" s="16">
        <v>1958</v>
      </c>
      <c r="G1081" s="12" t="s">
        <v>362</v>
      </c>
      <c r="H1081" s="12" t="s">
        <v>91</v>
      </c>
      <c r="I1081" s="12" t="s">
        <v>92</v>
      </c>
      <c r="J1081" s="12" t="s">
        <v>2369</v>
      </c>
      <c r="K1081" s="12" t="s">
        <v>2369</v>
      </c>
      <c r="N1081" s="16" t="s">
        <v>206</v>
      </c>
      <c r="O1081" s="16" t="s">
        <v>2178</v>
      </c>
      <c r="P1081" s="12" t="s">
        <v>482</v>
      </c>
      <c r="Q1081" s="16">
        <v>2023</v>
      </c>
      <c r="R1081" s="16">
        <v>0.52</v>
      </c>
      <c r="S1081" s="16">
        <v>0.52</v>
      </c>
      <c r="U1081" s="16" t="s">
        <v>2179</v>
      </c>
      <c r="V1081" s="12" t="s">
        <v>204</v>
      </c>
      <c r="W1081" s="12" t="s">
        <v>204</v>
      </c>
      <c r="X1081" s="16">
        <v>1</v>
      </c>
      <c r="Y1081" s="16">
        <v>13</v>
      </c>
      <c r="Z1081" s="16">
        <v>0.52</v>
      </c>
      <c r="AA1081" s="16">
        <v>62</v>
      </c>
      <c r="AB1081" s="16" t="s">
        <v>2118</v>
      </c>
      <c r="AC1081" s="16" t="s">
        <v>2119</v>
      </c>
      <c r="AD1081" s="16">
        <v>22320</v>
      </c>
      <c r="AE1081" s="16">
        <v>182</v>
      </c>
      <c r="AF1081" s="16">
        <v>68250</v>
      </c>
      <c r="AG1081" s="16">
        <v>52</v>
      </c>
      <c r="AI1081" s="16">
        <v>4</v>
      </c>
      <c r="AJ1081" s="16">
        <v>14000</v>
      </c>
      <c r="AK1081" s="16">
        <v>300</v>
      </c>
      <c r="AL1081" s="16">
        <v>3000</v>
      </c>
      <c r="AM1081" s="16">
        <v>52832</v>
      </c>
      <c r="AN1081" s="16">
        <v>160402</v>
      </c>
      <c r="AO1081" s="12" t="s">
        <v>2120</v>
      </c>
      <c r="AP1081" s="16">
        <v>0</v>
      </c>
      <c r="AQ1081" s="16" t="s">
        <v>207</v>
      </c>
      <c r="AU1081" t="s">
        <v>2121</v>
      </c>
      <c r="AV1081" s="15" t="s">
        <v>2122</v>
      </c>
      <c r="AW1081" s="16" t="s">
        <v>593</v>
      </c>
      <c r="AX1081" s="16" t="s">
        <v>207</v>
      </c>
      <c r="AY1081" s="16" t="s">
        <v>207</v>
      </c>
      <c r="AZ1081" s="16" t="s">
        <v>207</v>
      </c>
      <c r="BA1081" s="16" t="s">
        <v>207</v>
      </c>
      <c r="BB1081" s="16" t="s">
        <v>207</v>
      </c>
      <c r="BC1081" s="16">
        <v>0.52</v>
      </c>
      <c r="BD1081" s="16">
        <v>2.8</v>
      </c>
      <c r="BE1081" s="16">
        <f t="shared" si="181"/>
        <v>1002.5125</v>
      </c>
      <c r="BF1081" s="16">
        <v>0</v>
      </c>
      <c r="BG1081" s="16">
        <v>1840</v>
      </c>
      <c r="BH1081" s="16">
        <v>800</v>
      </c>
      <c r="BI1081" s="16">
        <v>2</v>
      </c>
    </row>
    <row r="1082" spans="1:61" x14ac:dyDescent="0.35">
      <c r="A1082">
        <v>1081</v>
      </c>
      <c r="B1082" t="s">
        <v>360</v>
      </c>
      <c r="C1082" t="s">
        <v>7995</v>
      </c>
      <c r="D1082" s="15" t="s">
        <v>2187</v>
      </c>
      <c r="E1082" s="12" t="s">
        <v>98</v>
      </c>
      <c r="F1082" s="16">
        <v>1975</v>
      </c>
      <c r="G1082" s="12" t="s">
        <v>362</v>
      </c>
      <c r="H1082" s="12" t="s">
        <v>91</v>
      </c>
      <c r="I1082" s="12" t="s">
        <v>92</v>
      </c>
      <c r="J1082" s="12" t="s">
        <v>2369</v>
      </c>
      <c r="K1082" s="12" t="s">
        <v>2369</v>
      </c>
      <c r="N1082" s="16" t="s">
        <v>206</v>
      </c>
      <c r="O1082" s="16" t="s">
        <v>2178</v>
      </c>
      <c r="P1082" s="12" t="s">
        <v>482</v>
      </c>
      <c r="Q1082" s="16">
        <v>2023</v>
      </c>
      <c r="R1082" s="16">
        <v>0.38</v>
      </c>
      <c r="S1082" s="16">
        <v>0.38</v>
      </c>
      <c r="U1082" s="16" t="s">
        <v>2179</v>
      </c>
      <c r="V1082" s="12" t="s">
        <v>204</v>
      </c>
      <c r="W1082" s="12" t="s">
        <v>204</v>
      </c>
      <c r="X1082" s="16">
        <v>1</v>
      </c>
      <c r="Y1082" s="16">
        <v>9</v>
      </c>
      <c r="Z1082" s="16">
        <v>0.38</v>
      </c>
      <c r="AA1082" s="16">
        <v>46</v>
      </c>
      <c r="AB1082" s="16" t="s">
        <v>2118</v>
      </c>
      <c r="AC1082" s="16" t="s">
        <v>2119</v>
      </c>
      <c r="AD1082" s="16">
        <v>16560</v>
      </c>
      <c r="AE1082" s="16">
        <v>133</v>
      </c>
      <c r="AF1082" s="16">
        <v>49875</v>
      </c>
      <c r="AG1082" s="16">
        <v>38</v>
      </c>
      <c r="AI1082" s="16">
        <v>3</v>
      </c>
      <c r="AJ1082" s="16">
        <v>10500</v>
      </c>
      <c r="AK1082" s="16">
        <v>150</v>
      </c>
      <c r="AL1082" s="16">
        <v>1500</v>
      </c>
      <c r="AM1082" s="16">
        <v>38608</v>
      </c>
      <c r="AN1082" s="16">
        <v>117043</v>
      </c>
      <c r="AO1082" s="12" t="s">
        <v>2120</v>
      </c>
      <c r="AP1082" s="16">
        <v>0</v>
      </c>
      <c r="AQ1082" s="16" t="s">
        <v>207</v>
      </c>
      <c r="AU1082" t="s">
        <v>2121</v>
      </c>
      <c r="AV1082" s="15" t="s">
        <v>2122</v>
      </c>
      <c r="AW1082" s="16" t="s">
        <v>593</v>
      </c>
      <c r="AX1082" s="16" t="s">
        <v>207</v>
      </c>
      <c r="AY1082" s="16" t="s">
        <v>207</v>
      </c>
      <c r="AZ1082" s="16" t="s">
        <v>207</v>
      </c>
      <c r="BA1082" s="16" t="s">
        <v>207</v>
      </c>
      <c r="BB1082" s="16" t="s">
        <v>207</v>
      </c>
      <c r="BC1082" s="16">
        <v>0.38</v>
      </c>
      <c r="BD1082" s="16">
        <v>2</v>
      </c>
      <c r="BE1082" s="16">
        <f t="shared" si="181"/>
        <v>731.51874999999995</v>
      </c>
      <c r="BF1082" s="16">
        <v>0</v>
      </c>
      <c r="BG1082" s="16">
        <v>1200</v>
      </c>
      <c r="BH1082" s="16">
        <v>640</v>
      </c>
      <c r="BI1082" s="16">
        <v>2</v>
      </c>
    </row>
    <row r="1083" spans="1:61" x14ac:dyDescent="0.35">
      <c r="A1083">
        <v>1082</v>
      </c>
      <c r="B1083" t="s">
        <v>360</v>
      </c>
      <c r="C1083" t="s">
        <v>7996</v>
      </c>
      <c r="D1083" s="15" t="s">
        <v>190</v>
      </c>
      <c r="E1083" s="12" t="s">
        <v>98</v>
      </c>
      <c r="F1083" s="16">
        <v>1985</v>
      </c>
      <c r="G1083" s="12" t="s">
        <v>362</v>
      </c>
      <c r="H1083" s="12" t="s">
        <v>91</v>
      </c>
      <c r="I1083" s="12" t="s">
        <v>92</v>
      </c>
      <c r="J1083" s="12" t="s">
        <v>2369</v>
      </c>
      <c r="K1083" s="12" t="s">
        <v>2369</v>
      </c>
      <c r="N1083" s="16" t="s">
        <v>205</v>
      </c>
      <c r="O1083" s="16" t="s">
        <v>2178</v>
      </c>
      <c r="P1083" s="12" t="s">
        <v>482</v>
      </c>
      <c r="Q1083" s="16">
        <v>2023</v>
      </c>
      <c r="R1083" s="16">
        <v>0.62</v>
      </c>
      <c r="S1083" s="16">
        <v>0.62</v>
      </c>
      <c r="U1083" s="16" t="s">
        <v>2179</v>
      </c>
      <c r="V1083" s="12" t="s">
        <v>204</v>
      </c>
      <c r="W1083" s="12" t="s">
        <v>204</v>
      </c>
      <c r="X1083" s="16">
        <v>1</v>
      </c>
      <c r="Y1083" s="16">
        <v>11</v>
      </c>
      <c r="Z1083" s="16">
        <v>0.62</v>
      </c>
      <c r="AA1083" s="16">
        <v>74</v>
      </c>
      <c r="AB1083" s="16" t="s">
        <v>2118</v>
      </c>
      <c r="AC1083" s="16" t="s">
        <v>2119</v>
      </c>
      <c r="AD1083" s="16">
        <v>26640</v>
      </c>
      <c r="AE1083" s="16">
        <v>217</v>
      </c>
      <c r="AF1083" s="16">
        <v>81375</v>
      </c>
      <c r="AG1083" s="16">
        <v>62</v>
      </c>
      <c r="AI1083" s="16">
        <v>4</v>
      </c>
      <c r="AJ1083" s="16">
        <v>14000</v>
      </c>
      <c r="AK1083" s="16">
        <v>300</v>
      </c>
      <c r="AL1083" s="16">
        <v>3000</v>
      </c>
      <c r="AM1083" s="16">
        <v>62992</v>
      </c>
      <c r="AN1083" s="16">
        <v>188007</v>
      </c>
      <c r="AO1083" s="12" t="s">
        <v>2120</v>
      </c>
      <c r="AP1083" s="16">
        <v>0</v>
      </c>
      <c r="AQ1083" s="16" t="s">
        <v>207</v>
      </c>
      <c r="AU1083" t="s">
        <v>2121</v>
      </c>
      <c r="AV1083" s="15" t="s">
        <v>2122</v>
      </c>
      <c r="AW1083" s="16" t="s">
        <v>593</v>
      </c>
      <c r="AX1083" s="16" t="s">
        <v>207</v>
      </c>
      <c r="AY1083" s="16" t="s">
        <v>207</v>
      </c>
      <c r="AZ1083" s="16" t="s">
        <v>207</v>
      </c>
      <c r="BA1083" s="16" t="s">
        <v>207</v>
      </c>
      <c r="BB1083" s="16" t="s">
        <v>207</v>
      </c>
      <c r="BC1083" s="16">
        <v>0.62</v>
      </c>
      <c r="BD1083" s="16">
        <v>3.6</v>
      </c>
      <c r="BE1083" s="16">
        <f t="shared" si="181"/>
        <v>1175.04375</v>
      </c>
      <c r="BF1083" s="16">
        <v>0</v>
      </c>
      <c r="BG1083" s="16">
        <v>1200</v>
      </c>
      <c r="BH1083" s="16">
        <v>1600</v>
      </c>
      <c r="BI1083" s="16">
        <v>10</v>
      </c>
    </row>
    <row r="1084" spans="1:61" x14ac:dyDescent="0.35">
      <c r="A1084">
        <v>1083</v>
      </c>
      <c r="B1084" t="s">
        <v>360</v>
      </c>
      <c r="C1084" t="s">
        <v>7997</v>
      </c>
      <c r="D1084" s="15" t="s">
        <v>2188</v>
      </c>
      <c r="E1084" s="12" t="s">
        <v>98</v>
      </c>
      <c r="F1084" s="16">
        <v>1959</v>
      </c>
      <c r="G1084" s="12" t="s">
        <v>362</v>
      </c>
      <c r="H1084" s="12" t="s">
        <v>91</v>
      </c>
      <c r="I1084" s="12" t="s">
        <v>92</v>
      </c>
      <c r="J1084" s="12" t="s">
        <v>2369</v>
      </c>
      <c r="K1084" s="12" t="s">
        <v>2369</v>
      </c>
      <c r="N1084" s="16" t="s">
        <v>206</v>
      </c>
      <c r="O1084" s="16" t="s">
        <v>2178</v>
      </c>
      <c r="P1084" s="12" t="s">
        <v>482</v>
      </c>
      <c r="Q1084" s="16">
        <v>2023</v>
      </c>
      <c r="R1084" s="16">
        <v>0.77</v>
      </c>
      <c r="S1084" s="16">
        <v>0.77</v>
      </c>
      <c r="U1084" s="16" t="s">
        <v>2179</v>
      </c>
      <c r="V1084" s="12" t="s">
        <v>204</v>
      </c>
      <c r="W1084" s="12" t="s">
        <v>204</v>
      </c>
      <c r="X1084" s="16">
        <v>1</v>
      </c>
      <c r="Y1084" s="16">
        <v>13</v>
      </c>
      <c r="Z1084" s="16">
        <v>0.77</v>
      </c>
      <c r="AA1084" s="16">
        <v>92</v>
      </c>
      <c r="AB1084" s="16" t="s">
        <v>2118</v>
      </c>
      <c r="AC1084" s="16" t="s">
        <v>2119</v>
      </c>
      <c r="AD1084" s="16">
        <v>33120</v>
      </c>
      <c r="AE1084" s="16">
        <v>270</v>
      </c>
      <c r="AF1084" s="16">
        <v>101250</v>
      </c>
      <c r="AG1084" s="16">
        <v>77</v>
      </c>
      <c r="AI1084" s="16">
        <v>5</v>
      </c>
      <c r="AJ1084" s="16">
        <v>17500</v>
      </c>
      <c r="AK1084" s="16">
        <v>450</v>
      </c>
      <c r="AL1084" s="16">
        <v>4500</v>
      </c>
      <c r="AM1084" s="16">
        <v>78232</v>
      </c>
      <c r="AN1084" s="16">
        <v>234602</v>
      </c>
      <c r="AO1084" s="12" t="s">
        <v>2120</v>
      </c>
      <c r="AP1084" s="16">
        <v>0</v>
      </c>
      <c r="AQ1084" s="16" t="s">
        <v>207</v>
      </c>
      <c r="AU1084" t="s">
        <v>2121</v>
      </c>
      <c r="AV1084" s="15" t="s">
        <v>2122</v>
      </c>
      <c r="AW1084" s="16" t="s">
        <v>593</v>
      </c>
      <c r="AX1084" s="16" t="s">
        <v>207</v>
      </c>
      <c r="AY1084" s="16" t="s">
        <v>207</v>
      </c>
      <c r="AZ1084" s="16" t="s">
        <v>207</v>
      </c>
      <c r="BA1084" s="16" t="s">
        <v>207</v>
      </c>
      <c r="BB1084" s="16" t="s">
        <v>207</v>
      </c>
      <c r="BC1084" s="16">
        <v>0.77</v>
      </c>
      <c r="BD1084" s="16">
        <v>3.76</v>
      </c>
      <c r="BE1084" s="16">
        <f t="shared" si="181"/>
        <v>1466.2625</v>
      </c>
      <c r="BF1084" s="16">
        <v>0</v>
      </c>
      <c r="BG1084" s="16">
        <v>1520</v>
      </c>
      <c r="BH1084" s="16">
        <v>1760</v>
      </c>
      <c r="BI1084" s="16">
        <v>6</v>
      </c>
    </row>
    <row r="1085" spans="1:61" x14ac:dyDescent="0.35">
      <c r="A1085">
        <v>1084</v>
      </c>
      <c r="B1085" t="s">
        <v>360</v>
      </c>
      <c r="C1085" t="s">
        <v>7998</v>
      </c>
      <c r="D1085" s="15" t="s">
        <v>2189</v>
      </c>
      <c r="E1085" s="12" t="s">
        <v>98</v>
      </c>
      <c r="F1085" s="16">
        <v>1989</v>
      </c>
      <c r="G1085" s="12" t="s">
        <v>362</v>
      </c>
      <c r="H1085" s="12" t="s">
        <v>91</v>
      </c>
      <c r="I1085" s="12" t="s">
        <v>92</v>
      </c>
      <c r="J1085" s="12" t="s">
        <v>2369</v>
      </c>
      <c r="K1085" s="12" t="s">
        <v>2369</v>
      </c>
      <c r="N1085" s="16" t="s">
        <v>206</v>
      </c>
      <c r="O1085" s="16" t="s">
        <v>2178</v>
      </c>
      <c r="P1085" s="12" t="s">
        <v>482</v>
      </c>
      <c r="Q1085" s="16">
        <v>2023</v>
      </c>
      <c r="R1085" s="16">
        <v>0.8</v>
      </c>
      <c r="S1085" s="16">
        <v>0.8</v>
      </c>
      <c r="U1085" s="16" t="s">
        <v>2179</v>
      </c>
      <c r="V1085" s="12" t="s">
        <v>204</v>
      </c>
      <c r="W1085" s="12" t="s">
        <v>204</v>
      </c>
      <c r="X1085" s="16">
        <v>1</v>
      </c>
      <c r="Y1085" s="16">
        <v>15</v>
      </c>
      <c r="Z1085" s="16">
        <v>0.8</v>
      </c>
      <c r="AA1085" s="16">
        <v>96</v>
      </c>
      <c r="AB1085" s="16" t="s">
        <v>2118</v>
      </c>
      <c r="AC1085" s="16" t="s">
        <v>2119</v>
      </c>
      <c r="AD1085" s="16">
        <v>34560</v>
      </c>
      <c r="AE1085" s="16">
        <v>300</v>
      </c>
      <c r="AF1085" s="16">
        <v>112500</v>
      </c>
      <c r="AG1085" s="16">
        <v>80</v>
      </c>
      <c r="AI1085" s="16">
        <v>6</v>
      </c>
      <c r="AJ1085" s="16">
        <v>21000</v>
      </c>
      <c r="AK1085" s="16">
        <v>450</v>
      </c>
      <c r="AL1085" s="16">
        <v>4500</v>
      </c>
      <c r="AM1085" s="16">
        <v>81280</v>
      </c>
      <c r="AN1085" s="16">
        <v>253840</v>
      </c>
      <c r="AO1085" s="12" t="s">
        <v>2120</v>
      </c>
      <c r="AP1085" s="16">
        <v>0</v>
      </c>
      <c r="AQ1085" s="16" t="s">
        <v>207</v>
      </c>
      <c r="AU1085" t="s">
        <v>2121</v>
      </c>
      <c r="AV1085" s="15" t="s">
        <v>2122</v>
      </c>
      <c r="AW1085" s="16" t="s">
        <v>593</v>
      </c>
      <c r="AX1085" s="16" t="s">
        <v>207</v>
      </c>
      <c r="AY1085" s="16" t="s">
        <v>207</v>
      </c>
      <c r="AZ1085" s="16" t="s">
        <v>207</v>
      </c>
      <c r="BA1085" s="16" t="s">
        <v>207</v>
      </c>
      <c r="BB1085" s="16" t="s">
        <v>207</v>
      </c>
      <c r="BC1085" s="16">
        <v>0.8</v>
      </c>
      <c r="BD1085" s="16">
        <v>4.16</v>
      </c>
      <c r="BE1085" s="16">
        <f t="shared" si="181"/>
        <v>1586.5</v>
      </c>
      <c r="BF1085" s="16">
        <v>0</v>
      </c>
      <c r="BG1085" s="16">
        <v>2000</v>
      </c>
      <c r="BH1085" s="16">
        <v>1200</v>
      </c>
      <c r="BI1085" s="16">
        <v>12</v>
      </c>
    </row>
    <row r="1086" spans="1:61" x14ac:dyDescent="0.35">
      <c r="A1086">
        <v>1085</v>
      </c>
      <c r="B1086" t="s">
        <v>360</v>
      </c>
      <c r="C1086" t="s">
        <v>7999</v>
      </c>
      <c r="D1086" s="15" t="s">
        <v>2190</v>
      </c>
      <c r="E1086" s="12" t="s">
        <v>98</v>
      </c>
      <c r="F1086" s="16">
        <v>1990</v>
      </c>
      <c r="G1086" s="12" t="s">
        <v>362</v>
      </c>
      <c r="H1086" s="12" t="s">
        <v>91</v>
      </c>
      <c r="I1086" s="12" t="s">
        <v>92</v>
      </c>
      <c r="J1086" s="12" t="s">
        <v>2369</v>
      </c>
      <c r="K1086" s="12" t="s">
        <v>2369</v>
      </c>
      <c r="N1086" s="16" t="s">
        <v>206</v>
      </c>
      <c r="O1086" s="16" t="s">
        <v>2178</v>
      </c>
      <c r="P1086" s="12" t="s">
        <v>482</v>
      </c>
      <c r="Q1086" s="16">
        <v>2023</v>
      </c>
      <c r="R1086" s="16">
        <v>1.1299999999999999</v>
      </c>
      <c r="S1086" s="16">
        <v>1.1299999999999999</v>
      </c>
      <c r="U1086" s="16" t="s">
        <v>2179</v>
      </c>
      <c r="V1086" s="12" t="s">
        <v>204</v>
      </c>
      <c r="W1086" s="12" t="s">
        <v>204</v>
      </c>
      <c r="X1086" s="16">
        <v>1</v>
      </c>
      <c r="Y1086" s="16">
        <v>11</v>
      </c>
      <c r="Z1086" s="16">
        <v>1.1299999999999999</v>
      </c>
      <c r="AA1086" s="16">
        <v>136</v>
      </c>
      <c r="AB1086" s="16" t="s">
        <v>2191</v>
      </c>
      <c r="AC1086" s="16" t="s">
        <v>2119</v>
      </c>
      <c r="AD1086" s="16">
        <v>48960</v>
      </c>
      <c r="AE1086" s="16">
        <v>400</v>
      </c>
      <c r="AF1086" s="16">
        <v>150000</v>
      </c>
      <c r="AG1086" s="16">
        <v>112.99999999999999</v>
      </c>
      <c r="AI1086" s="16">
        <v>8</v>
      </c>
      <c r="AJ1086" s="16">
        <v>28000</v>
      </c>
      <c r="AK1086" s="16">
        <v>600</v>
      </c>
      <c r="AL1086" s="16">
        <v>6000</v>
      </c>
      <c r="AM1086" s="16">
        <v>114807.99999999999</v>
      </c>
      <c r="AN1086" s="16">
        <v>347768</v>
      </c>
      <c r="AO1086" s="12" t="s">
        <v>2120</v>
      </c>
      <c r="AP1086" s="16">
        <v>0</v>
      </c>
      <c r="AQ1086" s="16" t="s">
        <v>207</v>
      </c>
      <c r="AU1086" t="s">
        <v>2121</v>
      </c>
      <c r="AV1086" s="15" t="s">
        <v>2122</v>
      </c>
      <c r="AW1086" s="16" t="s">
        <v>593</v>
      </c>
      <c r="AX1086" s="16" t="s">
        <v>207</v>
      </c>
      <c r="AY1086" s="16" t="s">
        <v>207</v>
      </c>
      <c r="AZ1086" s="16" t="s">
        <v>207</v>
      </c>
      <c r="BA1086" s="16" t="s">
        <v>207</v>
      </c>
      <c r="BB1086" s="16" t="s">
        <v>207</v>
      </c>
      <c r="BC1086" s="16">
        <v>1.1299999999999999</v>
      </c>
      <c r="BD1086" s="16">
        <v>6.4</v>
      </c>
      <c r="BE1086" s="16">
        <f t="shared" si="181"/>
        <v>2173.5500000000002</v>
      </c>
      <c r="BF1086" s="16">
        <v>0</v>
      </c>
      <c r="BG1086" s="16">
        <v>3360</v>
      </c>
      <c r="BH1086" s="16">
        <v>2400</v>
      </c>
      <c r="BI1086" s="16">
        <v>8</v>
      </c>
    </row>
    <row r="1087" spans="1:61" x14ac:dyDescent="0.35">
      <c r="A1087">
        <v>1086</v>
      </c>
      <c r="B1087" t="s">
        <v>360</v>
      </c>
      <c r="C1087" t="s">
        <v>8000</v>
      </c>
      <c r="D1087" s="15" t="s">
        <v>2192</v>
      </c>
      <c r="E1087" s="12" t="s">
        <v>98</v>
      </c>
      <c r="F1087" s="16">
        <v>1983</v>
      </c>
      <c r="G1087" s="12" t="s">
        <v>362</v>
      </c>
      <c r="H1087" s="12" t="s">
        <v>91</v>
      </c>
      <c r="I1087" s="12" t="s">
        <v>92</v>
      </c>
      <c r="J1087" s="12" t="s">
        <v>2369</v>
      </c>
      <c r="K1087" s="12" t="s">
        <v>2369</v>
      </c>
      <c r="N1087" s="16" t="s">
        <v>205</v>
      </c>
      <c r="O1087" s="16" t="s">
        <v>2178</v>
      </c>
      <c r="P1087" s="12" t="s">
        <v>482</v>
      </c>
      <c r="Q1087" s="16">
        <v>2023</v>
      </c>
      <c r="R1087" s="16">
        <v>0.75</v>
      </c>
      <c r="S1087" s="16">
        <v>0.75</v>
      </c>
      <c r="U1087" s="16" t="s">
        <v>2179</v>
      </c>
      <c r="V1087" s="12" t="s">
        <v>204</v>
      </c>
      <c r="W1087" s="12" t="s">
        <v>204</v>
      </c>
      <c r="X1087" s="16">
        <v>1</v>
      </c>
      <c r="Y1087" s="16">
        <v>13</v>
      </c>
      <c r="Z1087" s="16">
        <v>0.75</v>
      </c>
      <c r="AA1087" s="16">
        <v>90</v>
      </c>
      <c r="AB1087" s="16" t="s">
        <v>2191</v>
      </c>
      <c r="AC1087" s="16" t="s">
        <v>2119</v>
      </c>
      <c r="AD1087" s="16">
        <v>32400</v>
      </c>
      <c r="AE1087" s="16">
        <v>250</v>
      </c>
      <c r="AF1087" s="16">
        <v>93750</v>
      </c>
      <c r="AG1087" s="16">
        <v>75</v>
      </c>
      <c r="AI1087" s="16">
        <v>5</v>
      </c>
      <c r="AJ1087" s="16">
        <v>17500</v>
      </c>
      <c r="AK1087" s="16">
        <v>450</v>
      </c>
      <c r="AL1087" s="16">
        <v>4500</v>
      </c>
      <c r="AM1087" s="16">
        <v>76200</v>
      </c>
      <c r="AN1087" s="16">
        <v>224350</v>
      </c>
      <c r="AO1087" s="12" t="s">
        <v>2120</v>
      </c>
      <c r="AP1087" s="16">
        <v>0</v>
      </c>
      <c r="AQ1087" s="16" t="s">
        <v>207</v>
      </c>
      <c r="AU1087" t="s">
        <v>2121</v>
      </c>
      <c r="AV1087" s="15" t="s">
        <v>2122</v>
      </c>
      <c r="AW1087" s="16" t="s">
        <v>593</v>
      </c>
      <c r="AX1087" s="16" t="s">
        <v>207</v>
      </c>
      <c r="AY1087" s="16" t="s">
        <v>207</v>
      </c>
      <c r="AZ1087" s="16" t="s">
        <v>207</v>
      </c>
      <c r="BA1087" s="16" t="s">
        <v>207</v>
      </c>
      <c r="BB1087" s="16" t="s">
        <v>207</v>
      </c>
      <c r="BC1087" s="16">
        <v>0.75</v>
      </c>
      <c r="BD1087" s="16">
        <v>4.4000000000000004</v>
      </c>
      <c r="BE1087" s="16">
        <f t="shared" si="181"/>
        <v>1402.1875</v>
      </c>
      <c r="BF1087" s="16">
        <v>0</v>
      </c>
      <c r="BG1087" s="16">
        <v>2800</v>
      </c>
      <c r="BH1087" s="16">
        <v>1600</v>
      </c>
      <c r="BI1087" s="16">
        <v>0</v>
      </c>
    </row>
    <row r="1088" spans="1:61" x14ac:dyDescent="0.35">
      <c r="A1088">
        <v>1087</v>
      </c>
      <c r="B1088" t="s">
        <v>360</v>
      </c>
      <c r="C1088" t="s">
        <v>8001</v>
      </c>
      <c r="D1088" s="15" t="s">
        <v>2193</v>
      </c>
      <c r="E1088" s="12" t="s">
        <v>98</v>
      </c>
      <c r="F1088" s="16">
        <v>1985</v>
      </c>
      <c r="G1088" s="12" t="s">
        <v>362</v>
      </c>
      <c r="H1088" s="12" t="s">
        <v>91</v>
      </c>
      <c r="I1088" s="12" t="s">
        <v>92</v>
      </c>
      <c r="J1088" s="12" t="s">
        <v>2369</v>
      </c>
      <c r="K1088" s="12" t="s">
        <v>2369</v>
      </c>
      <c r="N1088" s="16" t="s">
        <v>206</v>
      </c>
      <c r="O1088" s="16" t="s">
        <v>2178</v>
      </c>
      <c r="P1088" s="12" t="s">
        <v>482</v>
      </c>
      <c r="Q1088" s="16">
        <v>2023</v>
      </c>
      <c r="R1088" s="16">
        <v>1.71</v>
      </c>
      <c r="S1088" s="16">
        <v>1.71</v>
      </c>
      <c r="U1088" s="16" t="s">
        <v>2179</v>
      </c>
      <c r="V1088" s="12" t="s">
        <v>204</v>
      </c>
      <c r="W1088" s="12" t="s">
        <v>204</v>
      </c>
      <c r="X1088" s="16">
        <v>1</v>
      </c>
      <c r="Y1088" s="16">
        <v>5</v>
      </c>
      <c r="Z1088" s="16">
        <v>1.71</v>
      </c>
      <c r="AA1088" s="16">
        <v>200</v>
      </c>
      <c r="AB1088" s="16" t="s">
        <v>2118</v>
      </c>
      <c r="AC1088" s="16" t="s">
        <v>2119</v>
      </c>
      <c r="AD1088" s="16">
        <v>72000</v>
      </c>
      <c r="AE1088" s="16">
        <v>600</v>
      </c>
      <c r="AF1088" s="16">
        <v>225000</v>
      </c>
      <c r="AG1088" s="16">
        <v>171</v>
      </c>
      <c r="AI1088" s="16">
        <v>12</v>
      </c>
      <c r="AJ1088" s="16">
        <v>42000</v>
      </c>
      <c r="AK1088" s="16">
        <v>1050</v>
      </c>
      <c r="AL1088" s="16">
        <v>10500</v>
      </c>
      <c r="AM1088" s="16">
        <v>173736</v>
      </c>
      <c r="AN1088" s="16">
        <v>523236</v>
      </c>
      <c r="AO1088" s="12" t="s">
        <v>2120</v>
      </c>
      <c r="AP1088" s="16">
        <v>0</v>
      </c>
      <c r="AQ1088" s="16" t="s">
        <v>207</v>
      </c>
      <c r="AU1088" t="s">
        <v>2121</v>
      </c>
      <c r="AV1088" s="15" t="s">
        <v>2122</v>
      </c>
      <c r="AW1088" s="16" t="s">
        <v>593</v>
      </c>
      <c r="AX1088" s="16" t="s">
        <v>207</v>
      </c>
      <c r="AY1088" s="16" t="s">
        <v>207</v>
      </c>
      <c r="AZ1088" s="16" t="s">
        <v>207</v>
      </c>
      <c r="BA1088" s="16" t="s">
        <v>207</v>
      </c>
      <c r="BB1088" s="16" t="s">
        <v>207</v>
      </c>
      <c r="BC1088" s="16">
        <v>1.71</v>
      </c>
      <c r="BD1088" s="16">
        <v>7.76</v>
      </c>
      <c r="BE1088" s="16">
        <f t="shared" si="181"/>
        <v>3270.2249999999999</v>
      </c>
      <c r="BF1088" s="16">
        <v>0</v>
      </c>
      <c r="BG1088" s="16">
        <v>5200</v>
      </c>
      <c r="BH1088" s="16">
        <v>1840</v>
      </c>
      <c r="BI1088" s="16">
        <v>9</v>
      </c>
    </row>
    <row r="1089" spans="1:61" x14ac:dyDescent="0.35">
      <c r="A1089">
        <v>1088</v>
      </c>
      <c r="B1089" t="s">
        <v>360</v>
      </c>
      <c r="C1089" t="s">
        <v>8002</v>
      </c>
      <c r="D1089" s="15" t="s">
        <v>2194</v>
      </c>
      <c r="E1089" s="12" t="s">
        <v>98</v>
      </c>
      <c r="F1089" s="16">
        <v>1966</v>
      </c>
      <c r="G1089" s="12" t="s">
        <v>362</v>
      </c>
      <c r="H1089" s="12" t="s">
        <v>91</v>
      </c>
      <c r="I1089" s="12" t="s">
        <v>92</v>
      </c>
      <c r="J1089" s="12" t="s">
        <v>2369</v>
      </c>
      <c r="K1089" s="12" t="s">
        <v>2369</v>
      </c>
      <c r="N1089" s="16" t="s">
        <v>206</v>
      </c>
      <c r="O1089" s="16" t="s">
        <v>2178</v>
      </c>
      <c r="P1089" s="12" t="s">
        <v>482</v>
      </c>
      <c r="Q1089" s="16">
        <v>2023</v>
      </c>
      <c r="R1089" s="16">
        <v>2.06</v>
      </c>
      <c r="S1089" s="16">
        <v>2.06</v>
      </c>
      <c r="U1089" s="16" t="s">
        <v>2179</v>
      </c>
      <c r="V1089" s="12" t="s">
        <v>204</v>
      </c>
      <c r="W1089" s="12" t="s">
        <v>204</v>
      </c>
      <c r="X1089" s="16">
        <v>1</v>
      </c>
      <c r="Y1089" s="16">
        <v>19</v>
      </c>
      <c r="Z1089" s="16">
        <v>2.06</v>
      </c>
      <c r="AA1089" s="16">
        <v>247</v>
      </c>
      <c r="AB1089" s="16" t="s">
        <v>2118</v>
      </c>
      <c r="AC1089" s="16" t="s">
        <v>2119</v>
      </c>
      <c r="AD1089" s="16">
        <v>88920</v>
      </c>
      <c r="AE1089" s="16">
        <v>750</v>
      </c>
      <c r="AF1089" s="16">
        <v>281250</v>
      </c>
      <c r="AG1089" s="16">
        <v>206</v>
      </c>
      <c r="AI1089" s="16">
        <v>14</v>
      </c>
      <c r="AJ1089" s="16">
        <v>49000</v>
      </c>
      <c r="AK1089" s="16">
        <v>1200</v>
      </c>
      <c r="AL1089" s="16">
        <v>12000</v>
      </c>
      <c r="AM1089" s="16">
        <v>209296</v>
      </c>
      <c r="AN1089" s="16">
        <v>640466</v>
      </c>
      <c r="AO1089" s="12" t="s">
        <v>2120</v>
      </c>
      <c r="AP1089" s="16">
        <v>0</v>
      </c>
      <c r="AQ1089" s="16" t="s">
        <v>207</v>
      </c>
      <c r="AU1089" t="s">
        <v>2121</v>
      </c>
      <c r="AV1089" s="15" t="s">
        <v>2122</v>
      </c>
      <c r="AW1089" s="16" t="s">
        <v>593</v>
      </c>
      <c r="AX1089" s="16" t="s">
        <v>207</v>
      </c>
      <c r="AY1089" s="16" t="s">
        <v>207</v>
      </c>
      <c r="AZ1089" s="16" t="s">
        <v>207</v>
      </c>
      <c r="BA1089" s="16" t="s">
        <v>207</v>
      </c>
      <c r="BB1089" s="16" t="s">
        <v>207</v>
      </c>
      <c r="BC1089" s="16">
        <v>2.06</v>
      </c>
      <c r="BD1089" s="16">
        <v>9.92</v>
      </c>
      <c r="BE1089" s="16">
        <f t="shared" si="181"/>
        <v>4002.9124999999999</v>
      </c>
      <c r="BF1089" s="16">
        <v>0</v>
      </c>
      <c r="BG1089" s="16">
        <v>4480</v>
      </c>
      <c r="BH1089" s="16">
        <v>2800</v>
      </c>
      <c r="BI1089" s="16">
        <v>33</v>
      </c>
    </row>
    <row r="1090" spans="1:61" x14ac:dyDescent="0.35">
      <c r="A1090">
        <v>1089</v>
      </c>
      <c r="B1090" t="s">
        <v>360</v>
      </c>
      <c r="C1090" t="s">
        <v>8003</v>
      </c>
      <c r="D1090" s="15" t="s">
        <v>2195</v>
      </c>
      <c r="E1090" s="12" t="s">
        <v>98</v>
      </c>
      <c r="F1090" s="16">
        <v>1965</v>
      </c>
      <c r="G1090" s="12" t="s">
        <v>362</v>
      </c>
      <c r="H1090" s="12" t="s">
        <v>91</v>
      </c>
      <c r="I1090" s="12" t="s">
        <v>92</v>
      </c>
      <c r="J1090" s="12" t="s">
        <v>2369</v>
      </c>
      <c r="K1090" s="12" t="s">
        <v>2369</v>
      </c>
      <c r="N1090" s="16" t="s">
        <v>206</v>
      </c>
      <c r="O1090" s="16" t="s">
        <v>2178</v>
      </c>
      <c r="P1090" s="12" t="s">
        <v>482</v>
      </c>
      <c r="Q1090" s="16">
        <v>2023</v>
      </c>
      <c r="R1090" s="16">
        <v>0.92</v>
      </c>
      <c r="S1090" s="16">
        <v>0.92</v>
      </c>
      <c r="U1090" s="16" t="s">
        <v>2179</v>
      </c>
      <c r="V1090" s="12" t="s">
        <v>204</v>
      </c>
      <c r="W1090" s="12" t="s">
        <v>204</v>
      </c>
      <c r="X1090" s="16">
        <v>1</v>
      </c>
      <c r="Y1090" s="16">
        <v>12</v>
      </c>
      <c r="Z1090" s="16">
        <v>0.92</v>
      </c>
      <c r="AA1090" s="16">
        <v>110</v>
      </c>
      <c r="AB1090" s="16" t="s">
        <v>2118</v>
      </c>
      <c r="AC1090" s="16" t="s">
        <v>2119</v>
      </c>
      <c r="AD1090" s="16">
        <v>39600</v>
      </c>
      <c r="AE1090" s="16">
        <v>300</v>
      </c>
      <c r="AF1090" s="16">
        <v>112500</v>
      </c>
      <c r="AG1090" s="16">
        <v>92</v>
      </c>
      <c r="AI1090" s="16">
        <v>6</v>
      </c>
      <c r="AJ1090" s="16">
        <v>21000</v>
      </c>
      <c r="AK1090" s="16">
        <v>600</v>
      </c>
      <c r="AL1090" s="16">
        <v>6000</v>
      </c>
      <c r="AM1090" s="16">
        <v>93472</v>
      </c>
      <c r="AN1090" s="16">
        <v>272572</v>
      </c>
      <c r="AO1090" s="12" t="s">
        <v>2120</v>
      </c>
      <c r="AP1090" s="16">
        <v>0</v>
      </c>
      <c r="AQ1090" s="16" t="s">
        <v>207</v>
      </c>
      <c r="AU1090" t="s">
        <v>2121</v>
      </c>
      <c r="AV1090" s="15" t="s">
        <v>2122</v>
      </c>
      <c r="AW1090" s="16" t="s">
        <v>593</v>
      </c>
      <c r="AX1090" s="16" t="s">
        <v>207</v>
      </c>
      <c r="AY1090" s="16" t="s">
        <v>207</v>
      </c>
      <c r="AZ1090" s="16" t="s">
        <v>207</v>
      </c>
      <c r="BA1090" s="16" t="s">
        <v>207</v>
      </c>
      <c r="BB1090" s="16" t="s">
        <v>207</v>
      </c>
      <c r="BC1090" s="16">
        <v>0.92</v>
      </c>
      <c r="BD1090" s="16">
        <v>4.4800000000000004</v>
      </c>
      <c r="BE1090" s="16">
        <f t="shared" si="181"/>
        <v>1703.575</v>
      </c>
      <c r="BF1090" s="16">
        <v>0</v>
      </c>
      <c r="BG1090" s="16">
        <v>2560</v>
      </c>
      <c r="BH1090" s="16">
        <v>1360</v>
      </c>
      <c r="BI1090" s="16">
        <v>7</v>
      </c>
    </row>
    <row r="1091" spans="1:61" x14ac:dyDescent="0.35">
      <c r="A1091">
        <v>1090</v>
      </c>
      <c r="B1091" t="s">
        <v>360</v>
      </c>
      <c r="C1091" t="s">
        <v>8004</v>
      </c>
      <c r="D1091" s="15" t="s">
        <v>2196</v>
      </c>
      <c r="E1091" s="12" t="s">
        <v>98</v>
      </c>
      <c r="F1091" s="16">
        <v>1969</v>
      </c>
      <c r="G1091" s="12" t="s">
        <v>362</v>
      </c>
      <c r="H1091" s="12" t="s">
        <v>91</v>
      </c>
      <c r="I1091" s="12" t="s">
        <v>92</v>
      </c>
      <c r="J1091" s="12" t="s">
        <v>2369</v>
      </c>
      <c r="K1091" s="12" t="s">
        <v>2369</v>
      </c>
      <c r="N1091" s="16" t="s">
        <v>205</v>
      </c>
      <c r="O1091" s="16" t="s">
        <v>2178</v>
      </c>
      <c r="P1091" s="12" t="s">
        <v>482</v>
      </c>
      <c r="Q1091" s="16">
        <v>2023</v>
      </c>
      <c r="R1091" s="16">
        <v>1.76</v>
      </c>
      <c r="S1091" s="16">
        <v>1.76</v>
      </c>
      <c r="U1091" s="16" t="s">
        <v>2179</v>
      </c>
      <c r="V1091" s="12" t="s">
        <v>204</v>
      </c>
      <c r="W1091" s="12" t="s">
        <v>204</v>
      </c>
      <c r="X1091" s="16">
        <v>1</v>
      </c>
      <c r="Y1091" s="16">
        <v>17</v>
      </c>
      <c r="Z1091" s="16">
        <v>1.76</v>
      </c>
      <c r="AA1091" s="16">
        <v>240</v>
      </c>
      <c r="AB1091" s="16" t="s">
        <v>2118</v>
      </c>
      <c r="AC1091" s="16" t="s">
        <v>2119</v>
      </c>
      <c r="AD1091" s="16">
        <v>86400</v>
      </c>
      <c r="AE1091" s="16">
        <v>600</v>
      </c>
      <c r="AF1091" s="16">
        <v>225000</v>
      </c>
      <c r="AG1091" s="16">
        <v>176</v>
      </c>
      <c r="AI1091" s="16">
        <v>12</v>
      </c>
      <c r="AJ1091" s="16">
        <v>42000</v>
      </c>
      <c r="AK1091" s="16">
        <v>1050</v>
      </c>
      <c r="AL1091" s="16">
        <v>10500</v>
      </c>
      <c r="AM1091" s="16">
        <v>178816</v>
      </c>
      <c r="AN1091" s="16">
        <v>542716</v>
      </c>
      <c r="AO1091" s="12" t="s">
        <v>2120</v>
      </c>
      <c r="AP1091" s="16">
        <v>0</v>
      </c>
      <c r="AQ1091" s="16" t="s">
        <v>207</v>
      </c>
      <c r="AU1091" t="s">
        <v>2121</v>
      </c>
      <c r="AV1091" s="15" t="s">
        <v>2122</v>
      </c>
      <c r="AW1091" s="16" t="s">
        <v>593</v>
      </c>
      <c r="AX1091" s="16" t="s">
        <v>207</v>
      </c>
      <c r="AY1091" s="16" t="s">
        <v>207</v>
      </c>
      <c r="AZ1091" s="16" t="s">
        <v>207</v>
      </c>
      <c r="BA1091" s="16" t="s">
        <v>207</v>
      </c>
      <c r="BB1091" s="16" t="s">
        <v>207</v>
      </c>
      <c r="BC1091" s="16">
        <v>1.76</v>
      </c>
      <c r="BD1091" s="16">
        <v>7.04</v>
      </c>
      <c r="BE1091" s="16">
        <f t="shared" si="181"/>
        <v>3391.9749999999999</v>
      </c>
      <c r="BF1091" s="16">
        <v>0</v>
      </c>
      <c r="BG1091" s="16">
        <v>3360</v>
      </c>
      <c r="BH1091" s="16">
        <v>2400</v>
      </c>
      <c r="BI1091" s="16">
        <v>16</v>
      </c>
    </row>
    <row r="1092" spans="1:61" x14ac:dyDescent="0.35">
      <c r="A1092">
        <v>1091</v>
      </c>
      <c r="B1092" t="s">
        <v>360</v>
      </c>
      <c r="C1092" t="s">
        <v>8005</v>
      </c>
      <c r="D1092" s="15" t="s">
        <v>2197</v>
      </c>
      <c r="E1092" s="12" t="s">
        <v>98</v>
      </c>
      <c r="F1092" s="16">
        <v>1979</v>
      </c>
      <c r="G1092" s="12" t="s">
        <v>362</v>
      </c>
      <c r="H1092" s="12" t="s">
        <v>91</v>
      </c>
      <c r="I1092" s="12" t="s">
        <v>92</v>
      </c>
      <c r="J1092" s="12" t="s">
        <v>2369</v>
      </c>
      <c r="K1092" s="12" t="s">
        <v>2369</v>
      </c>
      <c r="N1092" s="16" t="s">
        <v>206</v>
      </c>
      <c r="O1092" s="16" t="s">
        <v>2178</v>
      </c>
      <c r="P1092" s="12" t="s">
        <v>482</v>
      </c>
      <c r="Q1092" s="16">
        <v>2023</v>
      </c>
      <c r="R1092" s="16">
        <v>0.38</v>
      </c>
      <c r="S1092" s="16">
        <v>0.38</v>
      </c>
      <c r="U1092" s="16" t="s">
        <v>2179</v>
      </c>
      <c r="V1092" s="12" t="s">
        <v>204</v>
      </c>
      <c r="W1092" s="12" t="s">
        <v>204</v>
      </c>
      <c r="X1092" s="16">
        <v>1</v>
      </c>
      <c r="Y1092" s="16">
        <v>11</v>
      </c>
      <c r="Z1092" s="16">
        <v>0.38</v>
      </c>
      <c r="AA1092" s="16">
        <v>46</v>
      </c>
      <c r="AB1092" s="16" t="s">
        <v>2118</v>
      </c>
      <c r="AC1092" s="16" t="s">
        <v>2119</v>
      </c>
      <c r="AD1092" s="16">
        <v>16560</v>
      </c>
      <c r="AE1092" s="16">
        <v>130</v>
      </c>
      <c r="AF1092" s="16">
        <v>48750</v>
      </c>
      <c r="AG1092" s="16">
        <v>38</v>
      </c>
      <c r="AI1092" s="16">
        <v>2</v>
      </c>
      <c r="AJ1092" s="16">
        <v>7000</v>
      </c>
      <c r="AK1092" s="16">
        <v>150</v>
      </c>
      <c r="AL1092" s="16">
        <v>1500</v>
      </c>
      <c r="AM1092" s="16">
        <v>38608</v>
      </c>
      <c r="AN1092" s="16">
        <v>112418</v>
      </c>
      <c r="AO1092" s="12" t="s">
        <v>2120</v>
      </c>
      <c r="AP1092" s="16">
        <v>0</v>
      </c>
      <c r="AQ1092" s="16" t="s">
        <v>207</v>
      </c>
      <c r="AU1092" t="s">
        <v>2121</v>
      </c>
      <c r="AV1092" s="15" t="s">
        <v>2122</v>
      </c>
      <c r="AW1092" s="16" t="s">
        <v>593</v>
      </c>
      <c r="AX1092" s="16" t="s">
        <v>207</v>
      </c>
      <c r="AY1092" s="16" t="s">
        <v>207</v>
      </c>
      <c r="AZ1092" s="16" t="s">
        <v>207</v>
      </c>
      <c r="BA1092" s="16" t="s">
        <v>207</v>
      </c>
      <c r="BB1092" s="16" t="s">
        <v>207</v>
      </c>
      <c r="BC1092" s="16">
        <v>0.38</v>
      </c>
      <c r="BD1092" s="16">
        <v>1.68</v>
      </c>
      <c r="BE1092" s="16">
        <f t="shared" si="181"/>
        <v>702.61249999999995</v>
      </c>
      <c r="BF1092" s="16">
        <v>0</v>
      </c>
      <c r="BG1092" s="16">
        <v>880</v>
      </c>
      <c r="BH1092" s="16">
        <v>720</v>
      </c>
      <c r="BI1092" s="16">
        <v>1</v>
      </c>
    </row>
    <row r="1093" spans="1:61" x14ac:dyDescent="0.35">
      <c r="A1093">
        <v>1092</v>
      </c>
      <c r="B1093" t="s">
        <v>360</v>
      </c>
      <c r="C1093" t="s">
        <v>8006</v>
      </c>
      <c r="D1093" s="15" t="s">
        <v>2198</v>
      </c>
      <c r="E1093" s="12" t="s">
        <v>98</v>
      </c>
      <c r="F1093" s="16">
        <v>1989</v>
      </c>
      <c r="G1093" s="12" t="s">
        <v>362</v>
      </c>
      <c r="H1093" s="12" t="s">
        <v>91</v>
      </c>
      <c r="I1093" s="12" t="s">
        <v>92</v>
      </c>
      <c r="J1093" s="12" t="s">
        <v>2369</v>
      </c>
      <c r="K1093" s="12" t="s">
        <v>2369</v>
      </c>
      <c r="N1093" s="16" t="s">
        <v>206</v>
      </c>
      <c r="O1093" s="16" t="s">
        <v>2178</v>
      </c>
      <c r="P1093" s="12" t="s">
        <v>482</v>
      </c>
      <c r="Q1093" s="16">
        <v>2023</v>
      </c>
      <c r="R1093" s="16">
        <v>0.8</v>
      </c>
      <c r="S1093" s="16">
        <v>0.8</v>
      </c>
      <c r="U1093" s="16" t="s">
        <v>2179</v>
      </c>
      <c r="V1093" s="12" t="s">
        <v>204</v>
      </c>
      <c r="W1093" s="12" t="s">
        <v>204</v>
      </c>
      <c r="X1093" s="16">
        <v>1</v>
      </c>
      <c r="Y1093" s="16">
        <v>12</v>
      </c>
      <c r="Z1093" s="16">
        <v>0.8</v>
      </c>
      <c r="AA1093" s="16">
        <v>96</v>
      </c>
      <c r="AB1093" s="16" t="s">
        <v>2118</v>
      </c>
      <c r="AC1093" s="16" t="s">
        <v>2119</v>
      </c>
      <c r="AD1093" s="16">
        <v>34560</v>
      </c>
      <c r="AE1093" s="16">
        <v>280</v>
      </c>
      <c r="AF1093" s="16">
        <v>105000</v>
      </c>
      <c r="AG1093" s="16">
        <v>80</v>
      </c>
      <c r="AI1093" s="16">
        <v>6</v>
      </c>
      <c r="AJ1093" s="16">
        <v>21000</v>
      </c>
      <c r="AK1093" s="16">
        <v>450</v>
      </c>
      <c r="AL1093" s="16">
        <v>4500</v>
      </c>
      <c r="AM1093" s="16">
        <v>81280</v>
      </c>
      <c r="AN1093" s="16">
        <v>246340</v>
      </c>
      <c r="AO1093" s="12" t="s">
        <v>2120</v>
      </c>
      <c r="AP1093" s="16">
        <v>0</v>
      </c>
      <c r="AQ1093" s="16" t="s">
        <v>207</v>
      </c>
      <c r="AU1093" t="s">
        <v>2121</v>
      </c>
      <c r="AV1093" s="15" t="s">
        <v>2122</v>
      </c>
      <c r="AW1093" s="16" t="s">
        <v>593</v>
      </c>
      <c r="AX1093" s="16" t="s">
        <v>207</v>
      </c>
      <c r="AY1093" s="16" t="s">
        <v>207</v>
      </c>
      <c r="AZ1093" s="16" t="s">
        <v>207</v>
      </c>
      <c r="BA1093" s="16" t="s">
        <v>207</v>
      </c>
      <c r="BB1093" s="16" t="s">
        <v>207</v>
      </c>
      <c r="BC1093" s="16">
        <v>0.8</v>
      </c>
      <c r="BD1093" s="16">
        <v>5.2</v>
      </c>
      <c r="BE1093" s="16">
        <f t="shared" si="181"/>
        <v>1539.625</v>
      </c>
      <c r="BF1093" s="16">
        <v>0</v>
      </c>
      <c r="BG1093" s="16">
        <v>2800</v>
      </c>
      <c r="BH1093" s="16">
        <v>2160</v>
      </c>
      <c r="BI1093" s="16">
        <v>3</v>
      </c>
    </row>
    <row r="1094" spans="1:61" x14ac:dyDescent="0.35">
      <c r="A1094">
        <v>1093</v>
      </c>
      <c r="B1094" t="s">
        <v>360</v>
      </c>
      <c r="C1094" t="s">
        <v>8007</v>
      </c>
      <c r="D1094" s="15" t="s">
        <v>2199</v>
      </c>
      <c r="E1094" s="12" t="s">
        <v>98</v>
      </c>
      <c r="F1094" s="16">
        <v>1957</v>
      </c>
      <c r="G1094" s="12" t="s">
        <v>362</v>
      </c>
      <c r="H1094" s="12" t="s">
        <v>91</v>
      </c>
      <c r="I1094" s="12" t="s">
        <v>92</v>
      </c>
      <c r="J1094" s="12" t="s">
        <v>2369</v>
      </c>
      <c r="K1094" s="12" t="s">
        <v>2369</v>
      </c>
      <c r="N1094" s="16" t="s">
        <v>206</v>
      </c>
      <c r="O1094" s="16" t="s">
        <v>2178</v>
      </c>
      <c r="P1094" s="12" t="s">
        <v>482</v>
      </c>
      <c r="Q1094" s="16">
        <v>2023</v>
      </c>
      <c r="R1094" s="16">
        <v>2.77</v>
      </c>
      <c r="S1094" s="16">
        <v>2.77</v>
      </c>
      <c r="U1094" s="16" t="s">
        <v>2179</v>
      </c>
      <c r="V1094" s="12" t="s">
        <v>204</v>
      </c>
      <c r="W1094" s="12" t="s">
        <v>204</v>
      </c>
      <c r="X1094" s="16">
        <v>1</v>
      </c>
      <c r="Y1094" s="16">
        <v>23</v>
      </c>
      <c r="Z1094" s="16">
        <v>2.77</v>
      </c>
      <c r="AA1094" s="16">
        <v>332</v>
      </c>
      <c r="AB1094" s="16" t="s">
        <v>2118</v>
      </c>
      <c r="AC1094" s="16" t="s">
        <v>2119</v>
      </c>
      <c r="AD1094" s="16">
        <v>119520</v>
      </c>
      <c r="AE1094" s="16">
        <v>950</v>
      </c>
      <c r="AF1094" s="16">
        <v>356250</v>
      </c>
      <c r="AG1094" s="16">
        <v>277</v>
      </c>
      <c r="AI1094" s="16">
        <v>20</v>
      </c>
      <c r="AJ1094" s="16">
        <v>70000</v>
      </c>
      <c r="AK1094" s="16">
        <v>1650</v>
      </c>
      <c r="AL1094" s="16">
        <v>16500</v>
      </c>
      <c r="AM1094" s="16">
        <v>281432</v>
      </c>
      <c r="AN1094" s="16">
        <v>843702</v>
      </c>
      <c r="AO1094" s="12" t="s">
        <v>2120</v>
      </c>
      <c r="AP1094" s="16">
        <v>0</v>
      </c>
      <c r="AQ1094" s="16" t="s">
        <v>207</v>
      </c>
      <c r="AU1094" t="s">
        <v>2121</v>
      </c>
      <c r="AV1094" s="15" t="s">
        <v>2122</v>
      </c>
      <c r="AW1094" s="16" t="s">
        <v>593</v>
      </c>
      <c r="AX1094" s="16" t="s">
        <v>207</v>
      </c>
      <c r="AY1094" s="16" t="s">
        <v>207</v>
      </c>
      <c r="AZ1094" s="16" t="s">
        <v>207</v>
      </c>
      <c r="BA1094" s="16" t="s">
        <v>207</v>
      </c>
      <c r="BB1094" s="16" t="s">
        <v>207</v>
      </c>
      <c r="BC1094" s="16">
        <v>2.77</v>
      </c>
      <c r="BD1094" s="16">
        <v>9.6</v>
      </c>
      <c r="BE1094" s="16">
        <f t="shared" si="181"/>
        <v>5273.1374999999998</v>
      </c>
      <c r="BF1094" s="16">
        <v>0</v>
      </c>
      <c r="BG1094" s="16">
        <v>3600</v>
      </c>
      <c r="BH1094" s="16">
        <v>4160</v>
      </c>
      <c r="BI1094" s="16">
        <v>23</v>
      </c>
    </row>
    <row r="1095" spans="1:61" x14ac:dyDescent="0.35">
      <c r="A1095">
        <v>1094</v>
      </c>
      <c r="B1095" t="s">
        <v>360</v>
      </c>
      <c r="C1095" t="s">
        <v>8008</v>
      </c>
      <c r="D1095" s="15" t="s">
        <v>2200</v>
      </c>
      <c r="E1095" s="12" t="s">
        <v>98</v>
      </c>
      <c r="F1095" s="16">
        <v>1958</v>
      </c>
      <c r="G1095" s="12" t="s">
        <v>362</v>
      </c>
      <c r="H1095" s="12" t="s">
        <v>91</v>
      </c>
      <c r="I1095" s="12" t="s">
        <v>92</v>
      </c>
      <c r="J1095" s="12" t="s">
        <v>2369</v>
      </c>
      <c r="K1095" s="12" t="s">
        <v>2369</v>
      </c>
      <c r="N1095" s="16" t="s">
        <v>206</v>
      </c>
      <c r="O1095" s="16" t="s">
        <v>2178</v>
      </c>
      <c r="P1095" s="12" t="s">
        <v>482</v>
      </c>
      <c r="Q1095" s="16">
        <v>2023</v>
      </c>
      <c r="R1095" s="16">
        <v>1.8</v>
      </c>
      <c r="S1095" s="16">
        <v>1.8</v>
      </c>
      <c r="U1095" s="16" t="s">
        <v>2179</v>
      </c>
      <c r="V1095" s="12" t="s">
        <v>204</v>
      </c>
      <c r="W1095" s="12" t="s">
        <v>204</v>
      </c>
      <c r="X1095" s="16">
        <v>1</v>
      </c>
      <c r="Y1095" s="16">
        <v>21</v>
      </c>
      <c r="Z1095" s="16">
        <v>1.8</v>
      </c>
      <c r="AA1095" s="16">
        <v>216</v>
      </c>
      <c r="AB1095" s="16" t="s">
        <v>2118</v>
      </c>
      <c r="AC1095" s="16" t="s">
        <v>2119</v>
      </c>
      <c r="AD1095" s="16">
        <v>77760</v>
      </c>
      <c r="AE1095" s="16">
        <v>600</v>
      </c>
      <c r="AF1095" s="16">
        <v>225000</v>
      </c>
      <c r="AG1095" s="16">
        <v>180</v>
      </c>
      <c r="AI1095" s="16">
        <v>13</v>
      </c>
      <c r="AJ1095" s="16">
        <v>45500</v>
      </c>
      <c r="AK1095" s="16">
        <v>1050</v>
      </c>
      <c r="AL1095" s="16">
        <v>10500</v>
      </c>
      <c r="AM1095" s="16">
        <v>182880</v>
      </c>
      <c r="AN1095" s="16">
        <v>541640</v>
      </c>
      <c r="AO1095" s="12" t="s">
        <v>2120</v>
      </c>
      <c r="AP1095" s="16">
        <v>0</v>
      </c>
      <c r="AQ1095" s="16" t="s">
        <v>207</v>
      </c>
      <c r="AU1095" t="s">
        <v>2121</v>
      </c>
      <c r="AV1095" s="15" t="s">
        <v>2122</v>
      </c>
      <c r="AW1095" s="16" t="s">
        <v>593</v>
      </c>
      <c r="AX1095" s="16" t="s">
        <v>207</v>
      </c>
      <c r="AY1095" s="16" t="s">
        <v>207</v>
      </c>
      <c r="AZ1095" s="16" t="s">
        <v>207</v>
      </c>
      <c r="BA1095" s="16" t="s">
        <v>207</v>
      </c>
      <c r="BB1095" s="16" t="s">
        <v>207</v>
      </c>
      <c r="BC1095" s="16">
        <v>1.8</v>
      </c>
      <c r="BD1095" s="16">
        <v>7.12</v>
      </c>
      <c r="BE1095" s="16">
        <f t="shared" si="181"/>
        <v>3385.25</v>
      </c>
      <c r="BF1095" s="16">
        <v>0</v>
      </c>
      <c r="BG1095" s="16">
        <v>3280</v>
      </c>
      <c r="BH1095" s="16">
        <v>2880</v>
      </c>
      <c r="BI1095" s="16">
        <v>12</v>
      </c>
    </row>
    <row r="1096" spans="1:61" x14ac:dyDescent="0.35">
      <c r="A1096">
        <v>1095</v>
      </c>
      <c r="B1096" t="s">
        <v>360</v>
      </c>
      <c r="C1096" t="s">
        <v>8009</v>
      </c>
      <c r="D1096" s="15" t="s">
        <v>97</v>
      </c>
      <c r="E1096" s="12" t="s">
        <v>98</v>
      </c>
      <c r="F1096" s="16">
        <v>1981</v>
      </c>
      <c r="G1096" s="12" t="s">
        <v>362</v>
      </c>
      <c r="H1096" s="12" t="s">
        <v>91</v>
      </c>
      <c r="I1096" s="12" t="s">
        <v>92</v>
      </c>
      <c r="J1096" s="12" t="s">
        <v>2369</v>
      </c>
      <c r="K1096" s="12" t="s">
        <v>2369</v>
      </c>
      <c r="N1096" s="16" t="s">
        <v>206</v>
      </c>
      <c r="O1096" s="16" t="s">
        <v>2178</v>
      </c>
      <c r="P1096" s="12" t="s">
        <v>482</v>
      </c>
      <c r="Q1096" s="16">
        <v>2023</v>
      </c>
      <c r="R1096" s="16">
        <v>0.27</v>
      </c>
      <c r="S1096" s="16">
        <v>0.27</v>
      </c>
      <c r="U1096" s="16" t="s">
        <v>2179</v>
      </c>
      <c r="V1096" s="12" t="s">
        <v>204</v>
      </c>
      <c r="W1096" s="12" t="s">
        <v>204</v>
      </c>
      <c r="X1096" s="16">
        <v>1</v>
      </c>
      <c r="Y1096" s="16">
        <v>7</v>
      </c>
      <c r="Z1096" s="16">
        <v>0.27</v>
      </c>
      <c r="AA1096" s="16">
        <v>32</v>
      </c>
      <c r="AB1096" s="16" t="s">
        <v>2118</v>
      </c>
      <c r="AC1096" s="16" t="s">
        <v>2119</v>
      </c>
      <c r="AD1096" s="16">
        <v>11520</v>
      </c>
      <c r="AE1096" s="16">
        <v>100</v>
      </c>
      <c r="AF1096" s="16">
        <v>37500</v>
      </c>
      <c r="AG1096" s="16">
        <v>27</v>
      </c>
      <c r="AI1096" s="16">
        <v>2</v>
      </c>
      <c r="AJ1096" s="16">
        <v>7000</v>
      </c>
      <c r="AK1096" s="16">
        <v>150</v>
      </c>
      <c r="AL1096" s="16">
        <v>1500</v>
      </c>
      <c r="AM1096" s="16">
        <v>27432</v>
      </c>
      <c r="AN1096" s="16">
        <v>84952</v>
      </c>
      <c r="AO1096" s="12" t="s">
        <v>2120</v>
      </c>
      <c r="AP1096" s="16">
        <v>0</v>
      </c>
      <c r="AQ1096" s="16" t="s">
        <v>207</v>
      </c>
      <c r="AU1096" t="s">
        <v>2121</v>
      </c>
      <c r="AV1096" s="15" t="s">
        <v>2122</v>
      </c>
      <c r="AW1096" s="16" t="s">
        <v>593</v>
      </c>
      <c r="AX1096" s="16" t="s">
        <v>207</v>
      </c>
      <c r="AY1096" s="16" t="s">
        <v>207</v>
      </c>
      <c r="AZ1096" s="16" t="s">
        <v>207</v>
      </c>
      <c r="BA1096" s="16" t="s">
        <v>207</v>
      </c>
      <c r="BB1096" s="16" t="s">
        <v>207</v>
      </c>
      <c r="BC1096" s="16">
        <v>0.27</v>
      </c>
      <c r="BD1096" s="16">
        <v>1.04</v>
      </c>
      <c r="BE1096" s="16">
        <f t="shared" si="181"/>
        <v>530.95000000000005</v>
      </c>
      <c r="BF1096" s="16">
        <v>0</v>
      </c>
      <c r="BG1096" s="16">
        <v>480</v>
      </c>
      <c r="BH1096" s="16">
        <v>320</v>
      </c>
      <c r="BI1096" s="16">
        <v>3</v>
      </c>
    </row>
    <row r="1097" spans="1:61" x14ac:dyDescent="0.35">
      <c r="A1097">
        <v>1096</v>
      </c>
      <c r="B1097" t="s">
        <v>360</v>
      </c>
      <c r="C1097" t="s">
        <v>8010</v>
      </c>
      <c r="D1097" s="15" t="s">
        <v>2201</v>
      </c>
      <c r="E1097" s="12" t="s">
        <v>93</v>
      </c>
      <c r="F1097" s="16">
        <v>1980</v>
      </c>
      <c r="G1097" s="12" t="s">
        <v>362</v>
      </c>
      <c r="H1097" s="12" t="s">
        <v>91</v>
      </c>
      <c r="I1097" s="12" t="s">
        <v>92</v>
      </c>
      <c r="J1097" s="12" t="s">
        <v>2369</v>
      </c>
      <c r="K1097" s="12" t="s">
        <v>2369</v>
      </c>
      <c r="N1097" s="16" t="s">
        <v>206</v>
      </c>
      <c r="O1097" s="16" t="s">
        <v>2178</v>
      </c>
      <c r="P1097" s="12" t="s">
        <v>482</v>
      </c>
      <c r="Q1097" s="16">
        <v>2023</v>
      </c>
      <c r="R1097" s="16">
        <v>0.68</v>
      </c>
      <c r="S1097" s="16">
        <v>0.68</v>
      </c>
      <c r="U1097" s="16" t="s">
        <v>2179</v>
      </c>
      <c r="V1097" s="12" t="s">
        <v>204</v>
      </c>
      <c r="W1097" s="12" t="s">
        <v>204</v>
      </c>
      <c r="X1097" s="16">
        <v>1</v>
      </c>
      <c r="Y1097" s="16">
        <v>9</v>
      </c>
      <c r="Z1097" s="16">
        <v>0.68</v>
      </c>
      <c r="AA1097" s="16">
        <v>82</v>
      </c>
      <c r="AB1097" s="16" t="s">
        <v>2118</v>
      </c>
      <c r="AC1097" s="16" t="s">
        <v>2119</v>
      </c>
      <c r="AD1097" s="16">
        <v>29520</v>
      </c>
      <c r="AE1097" s="16">
        <v>238</v>
      </c>
      <c r="AF1097" s="16">
        <v>89250</v>
      </c>
      <c r="AG1097" s="16">
        <v>68</v>
      </c>
      <c r="AI1097" s="16">
        <v>5</v>
      </c>
      <c r="AJ1097" s="16">
        <v>17500</v>
      </c>
      <c r="AK1097" s="16">
        <v>300</v>
      </c>
      <c r="AL1097" s="16">
        <v>3000</v>
      </c>
      <c r="AM1097" s="16">
        <v>69088</v>
      </c>
      <c r="AN1097" s="16">
        <v>208358</v>
      </c>
      <c r="AO1097" s="12" t="s">
        <v>2120</v>
      </c>
      <c r="AP1097" s="16">
        <v>0</v>
      </c>
      <c r="AQ1097" s="16" t="s">
        <v>207</v>
      </c>
      <c r="AU1097" t="s">
        <v>2121</v>
      </c>
      <c r="AV1097" s="15" t="s">
        <v>2122</v>
      </c>
      <c r="AW1097" s="16" t="s">
        <v>593</v>
      </c>
      <c r="AX1097" s="16" t="s">
        <v>207</v>
      </c>
      <c r="AY1097" s="16" t="s">
        <v>207</v>
      </c>
      <c r="AZ1097" s="16" t="s">
        <v>207</v>
      </c>
      <c r="BA1097" s="16" t="s">
        <v>207</v>
      </c>
      <c r="BB1097" s="16" t="s">
        <v>207</v>
      </c>
      <c r="BC1097" s="16">
        <v>0.68</v>
      </c>
      <c r="BD1097" s="16">
        <v>3.6</v>
      </c>
      <c r="BE1097" s="16">
        <f t="shared" si="181"/>
        <v>1302.2375</v>
      </c>
      <c r="BF1097" s="16">
        <v>0</v>
      </c>
      <c r="BG1097" s="16">
        <v>2000</v>
      </c>
      <c r="BH1097" s="16">
        <v>1040</v>
      </c>
      <c r="BI1097" s="16">
        <v>7</v>
      </c>
    </row>
    <row r="1098" spans="1:61" x14ac:dyDescent="0.35">
      <c r="A1098">
        <v>1097</v>
      </c>
      <c r="B1098" t="s">
        <v>360</v>
      </c>
      <c r="C1098" t="s">
        <v>8011</v>
      </c>
      <c r="D1098" s="15" t="s">
        <v>2202</v>
      </c>
      <c r="E1098" s="12" t="s">
        <v>93</v>
      </c>
      <c r="F1098" s="16">
        <v>1978</v>
      </c>
      <c r="G1098" s="12" t="s">
        <v>362</v>
      </c>
      <c r="H1098" s="12" t="s">
        <v>91</v>
      </c>
      <c r="I1098" s="12" t="s">
        <v>92</v>
      </c>
      <c r="J1098" s="12" t="s">
        <v>2369</v>
      </c>
      <c r="K1098" s="12" t="s">
        <v>2369</v>
      </c>
      <c r="N1098" s="16" t="s">
        <v>206</v>
      </c>
      <c r="O1098" s="16" t="s">
        <v>2178</v>
      </c>
      <c r="P1098" s="12" t="s">
        <v>482</v>
      </c>
      <c r="Q1098" s="16">
        <v>2023</v>
      </c>
      <c r="R1098" s="16">
        <v>0.96</v>
      </c>
      <c r="S1098" s="16">
        <v>0.96</v>
      </c>
      <c r="U1098" s="16" t="s">
        <v>2179</v>
      </c>
      <c r="V1098" s="12" t="s">
        <v>204</v>
      </c>
      <c r="W1098" s="12" t="s">
        <v>204</v>
      </c>
      <c r="X1098" s="16">
        <v>1</v>
      </c>
      <c r="Y1098" s="16">
        <v>12</v>
      </c>
      <c r="Z1098" s="16">
        <v>0.96</v>
      </c>
      <c r="AA1098" s="16">
        <v>115</v>
      </c>
      <c r="AB1098" s="16" t="s">
        <v>2118</v>
      </c>
      <c r="AC1098" s="16" t="s">
        <v>2119</v>
      </c>
      <c r="AD1098" s="16">
        <v>41400</v>
      </c>
      <c r="AE1098" s="16">
        <v>300</v>
      </c>
      <c r="AF1098" s="16">
        <v>112500</v>
      </c>
      <c r="AG1098" s="16">
        <v>96</v>
      </c>
      <c r="AI1098" s="16">
        <v>7</v>
      </c>
      <c r="AJ1098" s="16">
        <v>24500</v>
      </c>
      <c r="AK1098" s="16">
        <v>600</v>
      </c>
      <c r="AL1098" s="16">
        <v>6000</v>
      </c>
      <c r="AM1098" s="16">
        <v>97536</v>
      </c>
      <c r="AN1098" s="16">
        <v>281936</v>
      </c>
      <c r="AO1098" s="12" t="s">
        <v>2120</v>
      </c>
      <c r="AP1098" s="16">
        <v>0</v>
      </c>
      <c r="AQ1098" s="16" t="s">
        <v>207</v>
      </c>
      <c r="AU1098" t="s">
        <v>2121</v>
      </c>
      <c r="AV1098" s="15" t="s">
        <v>2122</v>
      </c>
      <c r="AW1098" s="16" t="s">
        <v>593</v>
      </c>
      <c r="AX1098" s="16" t="s">
        <v>207</v>
      </c>
      <c r="AY1098" s="16" t="s">
        <v>207</v>
      </c>
      <c r="AZ1098" s="16" t="s">
        <v>207</v>
      </c>
      <c r="BA1098" s="16" t="s">
        <v>207</v>
      </c>
      <c r="BB1098" s="16" t="s">
        <v>207</v>
      </c>
      <c r="BC1098" s="16">
        <v>0.96</v>
      </c>
      <c r="BD1098" s="16">
        <v>5.92</v>
      </c>
      <c r="BE1098" s="16">
        <f t="shared" si="181"/>
        <v>1762.1</v>
      </c>
      <c r="BF1098" s="16">
        <v>0</v>
      </c>
      <c r="BG1098" s="16">
        <v>1840</v>
      </c>
      <c r="BH1098" s="16">
        <v>2880</v>
      </c>
      <c r="BI1098" s="16">
        <v>15</v>
      </c>
    </row>
    <row r="1099" spans="1:61" x14ac:dyDescent="0.35">
      <c r="A1099">
        <v>1098</v>
      </c>
      <c r="B1099" t="s">
        <v>360</v>
      </c>
      <c r="C1099" t="s">
        <v>8012</v>
      </c>
      <c r="D1099" s="15" t="s">
        <v>2203</v>
      </c>
      <c r="E1099" s="12" t="s">
        <v>98</v>
      </c>
      <c r="F1099" s="16">
        <v>1962</v>
      </c>
      <c r="G1099" s="12" t="s">
        <v>362</v>
      </c>
      <c r="H1099" s="12" t="s">
        <v>91</v>
      </c>
      <c r="I1099" s="12" t="s">
        <v>92</v>
      </c>
      <c r="J1099" s="12" t="s">
        <v>2369</v>
      </c>
      <c r="K1099" s="12" t="s">
        <v>2369</v>
      </c>
      <c r="N1099" s="16" t="s">
        <v>206</v>
      </c>
      <c r="O1099" s="16" t="s">
        <v>2178</v>
      </c>
      <c r="P1099" s="12" t="s">
        <v>482</v>
      </c>
      <c r="Q1099" s="16">
        <v>2023</v>
      </c>
      <c r="R1099" s="16">
        <v>0.9</v>
      </c>
      <c r="S1099" s="16">
        <v>0.9</v>
      </c>
      <c r="U1099" s="16" t="s">
        <v>2179</v>
      </c>
      <c r="V1099" s="12" t="s">
        <v>204</v>
      </c>
      <c r="W1099" s="12" t="s">
        <v>204</v>
      </c>
      <c r="X1099" s="16">
        <v>1</v>
      </c>
      <c r="Y1099" s="16">
        <v>10</v>
      </c>
      <c r="Z1099" s="16">
        <v>0.9</v>
      </c>
      <c r="AA1099" s="16">
        <v>108</v>
      </c>
      <c r="AB1099" s="16" t="s">
        <v>2118</v>
      </c>
      <c r="AC1099" s="16" t="s">
        <v>2119</v>
      </c>
      <c r="AD1099" s="16">
        <v>38880</v>
      </c>
      <c r="AE1099" s="16">
        <v>300</v>
      </c>
      <c r="AF1099" s="16">
        <v>112500</v>
      </c>
      <c r="AG1099" s="16">
        <v>90</v>
      </c>
      <c r="AI1099" s="16">
        <v>6</v>
      </c>
      <c r="AJ1099" s="16">
        <v>21000</v>
      </c>
      <c r="AK1099" s="16">
        <v>600</v>
      </c>
      <c r="AL1099" s="16">
        <v>6000</v>
      </c>
      <c r="AM1099" s="16">
        <v>91440</v>
      </c>
      <c r="AN1099" s="16">
        <v>269820</v>
      </c>
      <c r="AO1099" s="12" t="s">
        <v>2120</v>
      </c>
      <c r="AP1099" s="16">
        <v>0</v>
      </c>
      <c r="AQ1099" s="16" t="s">
        <v>207</v>
      </c>
      <c r="AU1099" t="s">
        <v>2121</v>
      </c>
      <c r="AV1099" s="15" t="s">
        <v>2122</v>
      </c>
      <c r="AW1099" s="16" t="s">
        <v>593</v>
      </c>
      <c r="AX1099" s="16" t="s">
        <v>207</v>
      </c>
      <c r="AY1099" s="16" t="s">
        <v>207</v>
      </c>
      <c r="AZ1099" s="16" t="s">
        <v>207</v>
      </c>
      <c r="BA1099" s="16" t="s">
        <v>207</v>
      </c>
      <c r="BB1099" s="16" t="s">
        <v>207</v>
      </c>
      <c r="BC1099" s="16">
        <v>0.9</v>
      </c>
      <c r="BD1099" s="16">
        <v>5.76</v>
      </c>
      <c r="BE1099" s="16">
        <f t="shared" si="181"/>
        <v>1686.375</v>
      </c>
      <c r="BF1099" s="16">
        <v>0</v>
      </c>
      <c r="BG1099" s="16">
        <v>2000</v>
      </c>
      <c r="BH1099" s="16">
        <v>2800</v>
      </c>
      <c r="BI1099" s="16">
        <v>12</v>
      </c>
    </row>
    <row r="1100" spans="1:61" x14ac:dyDescent="0.35">
      <c r="A1100">
        <v>1099</v>
      </c>
      <c r="B1100" t="s">
        <v>360</v>
      </c>
      <c r="C1100" t="s">
        <v>8013</v>
      </c>
      <c r="D1100" s="15" t="s">
        <v>2179</v>
      </c>
      <c r="E1100" s="12" t="s">
        <v>98</v>
      </c>
      <c r="F1100" s="16">
        <v>1981</v>
      </c>
      <c r="G1100" s="12" t="s">
        <v>362</v>
      </c>
      <c r="H1100" s="12" t="s">
        <v>91</v>
      </c>
      <c r="I1100" s="12" t="s">
        <v>92</v>
      </c>
      <c r="J1100" s="12" t="s">
        <v>2369</v>
      </c>
      <c r="K1100" s="12" t="s">
        <v>2369</v>
      </c>
      <c r="N1100" s="16" t="s">
        <v>205</v>
      </c>
      <c r="O1100" s="16" t="s">
        <v>2178</v>
      </c>
      <c r="P1100" s="12" t="s">
        <v>482</v>
      </c>
      <c r="Q1100" s="16">
        <v>2023</v>
      </c>
      <c r="R1100" s="16">
        <v>0.74</v>
      </c>
      <c r="S1100" s="16">
        <v>0.74</v>
      </c>
      <c r="U1100" s="16" t="s">
        <v>2179</v>
      </c>
      <c r="V1100" s="12" t="s">
        <v>204</v>
      </c>
      <c r="W1100" s="12" t="s">
        <v>204</v>
      </c>
      <c r="X1100" s="16">
        <v>1</v>
      </c>
      <c r="Y1100" s="16">
        <v>11</v>
      </c>
      <c r="Z1100" s="16">
        <v>0.74</v>
      </c>
      <c r="AA1100" s="16">
        <v>89</v>
      </c>
      <c r="AB1100" s="16" t="s">
        <v>2118</v>
      </c>
      <c r="AC1100" s="16" t="s">
        <v>2119</v>
      </c>
      <c r="AD1100" s="16">
        <v>32040</v>
      </c>
      <c r="AE1100" s="16">
        <v>250</v>
      </c>
      <c r="AF1100" s="16">
        <v>93750</v>
      </c>
      <c r="AG1100" s="16">
        <v>74</v>
      </c>
      <c r="AI1100" s="16">
        <v>5</v>
      </c>
      <c r="AJ1100" s="16">
        <v>17500</v>
      </c>
      <c r="AK1100" s="16">
        <v>450</v>
      </c>
      <c r="AL1100" s="16">
        <v>4500</v>
      </c>
      <c r="AM1100" s="16">
        <v>75184</v>
      </c>
      <c r="AN1100" s="16">
        <v>222974</v>
      </c>
      <c r="AO1100" s="12" t="s">
        <v>2120</v>
      </c>
      <c r="AP1100" s="16">
        <v>0</v>
      </c>
      <c r="AQ1100" s="16" t="s">
        <v>207</v>
      </c>
      <c r="AU1100" t="s">
        <v>2121</v>
      </c>
      <c r="AV1100" s="15" t="s">
        <v>2122</v>
      </c>
      <c r="AW1100" s="16" t="s">
        <v>593</v>
      </c>
      <c r="AX1100" s="16" t="s">
        <v>207</v>
      </c>
      <c r="AY1100" s="16" t="s">
        <v>207</v>
      </c>
      <c r="AZ1100" s="16" t="s">
        <v>207</v>
      </c>
      <c r="BA1100" s="16" t="s">
        <v>207</v>
      </c>
      <c r="BB1100" s="16" t="s">
        <v>207</v>
      </c>
      <c r="BC1100" s="16">
        <v>0.74</v>
      </c>
      <c r="BD1100" s="16">
        <v>3.6</v>
      </c>
      <c r="BE1100" s="16">
        <f t="shared" si="181"/>
        <v>1393.5875000000001</v>
      </c>
      <c r="BF1100" s="16">
        <v>0</v>
      </c>
      <c r="BG1100" s="16">
        <v>1680</v>
      </c>
      <c r="BH1100" s="16">
        <v>880</v>
      </c>
      <c r="BI1100" s="16">
        <v>13</v>
      </c>
    </row>
    <row r="1101" spans="1:61" x14ac:dyDescent="0.35">
      <c r="A1101">
        <v>1100</v>
      </c>
      <c r="B1101" t="s">
        <v>360</v>
      </c>
      <c r="C1101" t="s">
        <v>8014</v>
      </c>
      <c r="D1101" s="15" t="s">
        <v>2204</v>
      </c>
      <c r="E1101" s="12" t="s">
        <v>93</v>
      </c>
      <c r="F1101" s="16">
        <v>1979</v>
      </c>
      <c r="G1101" s="12" t="s">
        <v>362</v>
      </c>
      <c r="H1101" s="12" t="s">
        <v>91</v>
      </c>
      <c r="I1101" s="12" t="s">
        <v>92</v>
      </c>
      <c r="J1101" s="12" t="s">
        <v>2369</v>
      </c>
      <c r="K1101" s="12" t="s">
        <v>2369</v>
      </c>
      <c r="N1101" s="16" t="s">
        <v>206</v>
      </c>
      <c r="O1101" s="16" t="s">
        <v>2178</v>
      </c>
      <c r="P1101" s="12" t="s">
        <v>482</v>
      </c>
      <c r="Q1101" s="16">
        <v>2023</v>
      </c>
      <c r="R1101" s="16">
        <v>0.78</v>
      </c>
      <c r="S1101" s="16">
        <v>0.78</v>
      </c>
      <c r="U1101" s="16" t="s">
        <v>2179</v>
      </c>
      <c r="V1101" s="12" t="s">
        <v>204</v>
      </c>
      <c r="W1101" s="12" t="s">
        <v>204</v>
      </c>
      <c r="X1101" s="16">
        <v>1</v>
      </c>
      <c r="Y1101" s="16">
        <v>12</v>
      </c>
      <c r="Z1101" s="16">
        <v>0.78</v>
      </c>
      <c r="AA1101" s="16">
        <v>94</v>
      </c>
      <c r="AB1101" s="16" t="s">
        <v>2118</v>
      </c>
      <c r="AC1101" s="16" t="s">
        <v>2119</v>
      </c>
      <c r="AD1101" s="16">
        <v>33840</v>
      </c>
      <c r="AE1101" s="16">
        <v>273</v>
      </c>
      <c r="AF1101" s="16">
        <v>102375</v>
      </c>
      <c r="AG1101" s="16">
        <v>78</v>
      </c>
      <c r="AI1101" s="16">
        <v>5</v>
      </c>
      <c r="AJ1101" s="16">
        <v>17500</v>
      </c>
      <c r="AK1101" s="16">
        <v>450</v>
      </c>
      <c r="AL1101" s="16">
        <v>4500</v>
      </c>
      <c r="AM1101" s="16">
        <v>79248</v>
      </c>
      <c r="AN1101" s="16">
        <v>237463</v>
      </c>
      <c r="AO1101" s="12" t="s">
        <v>2120</v>
      </c>
      <c r="AP1101" s="16">
        <v>0</v>
      </c>
      <c r="AQ1101" s="16" t="s">
        <v>207</v>
      </c>
      <c r="AU1101" t="s">
        <v>2121</v>
      </c>
      <c r="AV1101" s="15" t="s">
        <v>2122</v>
      </c>
      <c r="AW1101" s="16" t="s">
        <v>593</v>
      </c>
      <c r="AX1101" s="16" t="s">
        <v>207</v>
      </c>
      <c r="AY1101" s="16" t="s">
        <v>207</v>
      </c>
      <c r="AZ1101" s="16" t="s">
        <v>207</v>
      </c>
      <c r="BA1101" s="16" t="s">
        <v>207</v>
      </c>
      <c r="BB1101" s="16" t="s">
        <v>207</v>
      </c>
      <c r="BC1101" s="16">
        <v>0.78</v>
      </c>
      <c r="BD1101" s="16">
        <v>3.52</v>
      </c>
      <c r="BE1101" s="16">
        <f t="shared" si="181"/>
        <v>1484.14375</v>
      </c>
      <c r="BF1101" s="16">
        <v>0</v>
      </c>
      <c r="BG1101" s="16">
        <v>1600</v>
      </c>
      <c r="BH1101" s="16">
        <v>1440</v>
      </c>
      <c r="BI1101" s="16">
        <v>6</v>
      </c>
    </row>
    <row r="1102" spans="1:61" x14ac:dyDescent="0.35">
      <c r="A1102">
        <v>1101</v>
      </c>
      <c r="B1102" t="s">
        <v>360</v>
      </c>
      <c r="C1102" t="s">
        <v>8015</v>
      </c>
      <c r="D1102" s="15" t="s">
        <v>2205</v>
      </c>
      <c r="E1102" s="12" t="s">
        <v>98</v>
      </c>
      <c r="F1102" s="16">
        <v>1963</v>
      </c>
      <c r="G1102" s="12" t="s">
        <v>362</v>
      </c>
      <c r="H1102" s="12" t="s">
        <v>91</v>
      </c>
      <c r="I1102" s="12" t="s">
        <v>92</v>
      </c>
      <c r="J1102" s="12" t="s">
        <v>2369</v>
      </c>
      <c r="K1102" s="12" t="s">
        <v>2369</v>
      </c>
      <c r="N1102" s="16" t="s">
        <v>206</v>
      </c>
      <c r="O1102" s="16" t="s">
        <v>2178</v>
      </c>
      <c r="P1102" s="12" t="s">
        <v>482</v>
      </c>
      <c r="Q1102" s="16">
        <v>2023</v>
      </c>
      <c r="R1102" s="16">
        <v>1.04</v>
      </c>
      <c r="S1102" s="16">
        <v>1.04</v>
      </c>
      <c r="U1102" s="16" t="s">
        <v>2179</v>
      </c>
      <c r="V1102" s="12" t="s">
        <v>204</v>
      </c>
      <c r="W1102" s="12" t="s">
        <v>204</v>
      </c>
      <c r="X1102" s="16">
        <v>1</v>
      </c>
      <c r="Y1102" s="16">
        <v>12</v>
      </c>
      <c r="Z1102" s="16">
        <v>1.04</v>
      </c>
      <c r="AA1102" s="16">
        <v>120</v>
      </c>
      <c r="AB1102" s="16" t="s">
        <v>2118</v>
      </c>
      <c r="AC1102" s="16" t="s">
        <v>2119</v>
      </c>
      <c r="AD1102" s="16">
        <v>43200</v>
      </c>
      <c r="AE1102" s="16">
        <v>350</v>
      </c>
      <c r="AF1102" s="16">
        <v>131250</v>
      </c>
      <c r="AG1102" s="16">
        <v>104</v>
      </c>
      <c r="AI1102" s="16">
        <v>7</v>
      </c>
      <c r="AJ1102" s="16">
        <v>24500</v>
      </c>
      <c r="AK1102" s="16">
        <v>600</v>
      </c>
      <c r="AL1102" s="16">
        <v>6000</v>
      </c>
      <c r="AM1102" s="16">
        <v>105664</v>
      </c>
      <c r="AN1102" s="16">
        <v>310614</v>
      </c>
      <c r="AO1102" s="12" t="s">
        <v>2120</v>
      </c>
      <c r="AP1102" s="16">
        <v>0</v>
      </c>
      <c r="AQ1102" s="16" t="s">
        <v>207</v>
      </c>
      <c r="AU1102" t="s">
        <v>2121</v>
      </c>
      <c r="AV1102" s="15" t="s">
        <v>2122</v>
      </c>
      <c r="AW1102" s="16" t="s">
        <v>593</v>
      </c>
      <c r="AX1102" s="16" t="s">
        <v>207</v>
      </c>
      <c r="AY1102" s="16" t="s">
        <v>207</v>
      </c>
      <c r="AZ1102" s="16" t="s">
        <v>207</v>
      </c>
      <c r="BA1102" s="16" t="s">
        <v>207</v>
      </c>
      <c r="BB1102" s="16" t="s">
        <v>207</v>
      </c>
      <c r="BC1102" s="16">
        <v>1.04</v>
      </c>
      <c r="BD1102" s="16">
        <v>5.2</v>
      </c>
      <c r="BE1102" s="16">
        <f t="shared" si="181"/>
        <v>1941.3375000000001</v>
      </c>
      <c r="BF1102" s="16">
        <v>0</v>
      </c>
      <c r="BG1102" s="16">
        <v>2480</v>
      </c>
      <c r="BH1102" s="16">
        <v>2320</v>
      </c>
      <c r="BI1102" s="16">
        <v>5</v>
      </c>
    </row>
    <row r="1103" spans="1:61" x14ac:dyDescent="0.35">
      <c r="A1103">
        <v>1102</v>
      </c>
      <c r="B1103" t="s">
        <v>360</v>
      </c>
      <c r="C1103" t="s">
        <v>8016</v>
      </c>
      <c r="D1103" s="15" t="s">
        <v>2206</v>
      </c>
      <c r="E1103" s="12" t="s">
        <v>98</v>
      </c>
      <c r="F1103" s="16">
        <v>1962</v>
      </c>
      <c r="G1103" s="12" t="s">
        <v>362</v>
      </c>
      <c r="H1103" s="12" t="s">
        <v>91</v>
      </c>
      <c r="I1103" s="12" t="s">
        <v>92</v>
      </c>
      <c r="J1103" s="12" t="s">
        <v>2369</v>
      </c>
      <c r="K1103" s="12" t="s">
        <v>2369</v>
      </c>
      <c r="N1103" s="16" t="s">
        <v>206</v>
      </c>
      <c r="O1103" s="16" t="s">
        <v>2178</v>
      </c>
      <c r="P1103" s="12" t="s">
        <v>482</v>
      </c>
      <c r="Q1103" s="16">
        <v>2023</v>
      </c>
      <c r="R1103" s="16">
        <v>0.16</v>
      </c>
      <c r="S1103" s="16">
        <v>0.16</v>
      </c>
      <c r="U1103" s="16" t="s">
        <v>2179</v>
      </c>
      <c r="V1103" s="12" t="s">
        <v>204</v>
      </c>
      <c r="W1103" s="12" t="s">
        <v>204</v>
      </c>
      <c r="X1103" s="16">
        <v>1</v>
      </c>
      <c r="Y1103" s="16">
        <v>7</v>
      </c>
      <c r="Z1103" s="16">
        <v>0.16</v>
      </c>
      <c r="AA1103" s="16">
        <v>19</v>
      </c>
      <c r="AB1103" s="16" t="s">
        <v>2118</v>
      </c>
      <c r="AC1103" s="16" t="s">
        <v>2119</v>
      </c>
      <c r="AD1103" s="16">
        <v>6840</v>
      </c>
      <c r="AE1103" s="16">
        <v>50</v>
      </c>
      <c r="AF1103" s="16">
        <v>18750</v>
      </c>
      <c r="AG1103" s="16">
        <v>16</v>
      </c>
      <c r="AI1103" s="16">
        <v>1</v>
      </c>
      <c r="AJ1103" s="16">
        <v>3500</v>
      </c>
      <c r="AK1103" s="16">
        <v>150</v>
      </c>
      <c r="AL1103" s="16">
        <v>1500</v>
      </c>
      <c r="AM1103" s="16">
        <v>16256</v>
      </c>
      <c r="AN1103" s="16">
        <v>46846</v>
      </c>
      <c r="AO1103" s="12" t="s">
        <v>2120</v>
      </c>
      <c r="AP1103" s="16">
        <v>0</v>
      </c>
      <c r="AQ1103" s="16" t="s">
        <v>207</v>
      </c>
      <c r="AU1103" t="s">
        <v>2121</v>
      </c>
      <c r="AV1103" s="15" t="s">
        <v>2122</v>
      </c>
      <c r="AW1103" s="16" t="s">
        <v>593</v>
      </c>
      <c r="AX1103" s="16" t="s">
        <v>207</v>
      </c>
      <c r="AY1103" s="16" t="s">
        <v>207</v>
      </c>
      <c r="AZ1103" s="16" t="s">
        <v>207</v>
      </c>
      <c r="BA1103" s="16" t="s">
        <v>207</v>
      </c>
      <c r="BB1103" s="16" t="s">
        <v>207</v>
      </c>
      <c r="BC1103" s="16">
        <v>0.16</v>
      </c>
      <c r="BD1103" s="16">
        <v>0.72</v>
      </c>
      <c r="BE1103" s="16">
        <f t="shared" si="181"/>
        <v>292.78750000000002</v>
      </c>
      <c r="BF1103" s="16">
        <v>0</v>
      </c>
      <c r="BG1103" s="16">
        <v>240</v>
      </c>
      <c r="BH1103" s="16">
        <v>320</v>
      </c>
      <c r="BI1103" s="16">
        <v>2</v>
      </c>
    </row>
    <row r="1104" spans="1:61" x14ac:dyDescent="0.35">
      <c r="A1104">
        <v>1103</v>
      </c>
      <c r="B1104" t="s">
        <v>360</v>
      </c>
      <c r="C1104" t="s">
        <v>8017</v>
      </c>
      <c r="D1104" s="15" t="s">
        <v>2207</v>
      </c>
      <c r="E1104" s="12" t="s">
        <v>98</v>
      </c>
      <c r="F1104" s="16">
        <v>1992</v>
      </c>
      <c r="G1104" s="12" t="s">
        <v>362</v>
      </c>
      <c r="H1104" s="12" t="s">
        <v>91</v>
      </c>
      <c r="I1104" s="12" t="s">
        <v>92</v>
      </c>
      <c r="J1104" s="12" t="s">
        <v>2369</v>
      </c>
      <c r="K1104" s="12" t="s">
        <v>2369</v>
      </c>
      <c r="N1104" s="16" t="s">
        <v>206</v>
      </c>
      <c r="O1104" s="16" t="s">
        <v>2178</v>
      </c>
      <c r="P1104" s="12" t="s">
        <v>482</v>
      </c>
      <c r="Q1104" s="16">
        <v>2023</v>
      </c>
      <c r="R1104" s="16">
        <v>0.35</v>
      </c>
      <c r="S1104" s="16">
        <v>0.35</v>
      </c>
      <c r="U1104" s="16" t="s">
        <v>2179</v>
      </c>
      <c r="V1104" s="12" t="s">
        <v>204</v>
      </c>
      <c r="W1104" s="12" t="s">
        <v>204</v>
      </c>
      <c r="X1104" s="16">
        <v>1</v>
      </c>
      <c r="Y1104" s="16">
        <v>5</v>
      </c>
      <c r="Z1104" s="16">
        <v>0.35</v>
      </c>
      <c r="AA1104" s="16">
        <v>42</v>
      </c>
      <c r="AB1104" s="16" t="s">
        <v>2118</v>
      </c>
      <c r="AC1104" s="16" t="s">
        <v>2119</v>
      </c>
      <c r="AD1104" s="16">
        <v>15120</v>
      </c>
      <c r="AE1104" s="16">
        <v>122</v>
      </c>
      <c r="AF1104" s="16">
        <v>45750</v>
      </c>
      <c r="AG1104" s="16">
        <v>35</v>
      </c>
      <c r="AI1104" s="16">
        <v>3</v>
      </c>
      <c r="AJ1104" s="16">
        <v>10500</v>
      </c>
      <c r="AK1104" s="16">
        <v>150</v>
      </c>
      <c r="AL1104" s="16">
        <v>1500</v>
      </c>
      <c r="AM1104" s="16">
        <v>35560</v>
      </c>
      <c r="AN1104" s="16">
        <v>108430</v>
      </c>
      <c r="AO1104" s="12" t="s">
        <v>2120</v>
      </c>
      <c r="AP1104" s="16">
        <v>0</v>
      </c>
      <c r="AQ1104" s="16" t="s">
        <v>207</v>
      </c>
      <c r="AU1104" t="s">
        <v>2121</v>
      </c>
      <c r="AV1104" s="15" t="s">
        <v>2122</v>
      </c>
      <c r="AW1104" s="16" t="s">
        <v>593</v>
      </c>
      <c r="AX1104" s="16" t="s">
        <v>207</v>
      </c>
      <c r="AY1104" s="16" t="s">
        <v>207</v>
      </c>
      <c r="AZ1104" s="16" t="s">
        <v>207</v>
      </c>
      <c r="BA1104" s="16" t="s">
        <v>207</v>
      </c>
      <c r="BB1104" s="16" t="s">
        <v>207</v>
      </c>
      <c r="BC1104" s="16">
        <v>0.35</v>
      </c>
      <c r="BD1104" s="16">
        <v>1.52</v>
      </c>
      <c r="BE1104" s="16">
        <f t="shared" si="181"/>
        <v>677.6875</v>
      </c>
      <c r="BF1104" s="16">
        <v>0</v>
      </c>
      <c r="BG1104" s="16">
        <v>560</v>
      </c>
      <c r="BH1104" s="16">
        <v>720</v>
      </c>
      <c r="BI1104" s="16">
        <v>3</v>
      </c>
    </row>
    <row r="1105" spans="1:61" x14ac:dyDescent="0.35">
      <c r="A1105">
        <v>1104</v>
      </c>
      <c r="B1105" t="s">
        <v>360</v>
      </c>
      <c r="C1105" t="s">
        <v>8018</v>
      </c>
      <c r="D1105" s="15" t="s">
        <v>2208</v>
      </c>
      <c r="E1105" s="12" t="s">
        <v>98</v>
      </c>
      <c r="F1105" s="16">
        <v>1977</v>
      </c>
      <c r="G1105" s="12" t="s">
        <v>362</v>
      </c>
      <c r="H1105" s="12" t="s">
        <v>91</v>
      </c>
      <c r="I1105" s="12" t="s">
        <v>92</v>
      </c>
      <c r="J1105" s="12" t="s">
        <v>2369</v>
      </c>
      <c r="K1105" s="12" t="s">
        <v>2369</v>
      </c>
      <c r="N1105" s="16" t="s">
        <v>206</v>
      </c>
      <c r="O1105" s="16" t="s">
        <v>2178</v>
      </c>
      <c r="P1105" s="12" t="s">
        <v>482</v>
      </c>
      <c r="Q1105" s="16">
        <v>2023</v>
      </c>
      <c r="R1105" s="16">
        <v>0.15</v>
      </c>
      <c r="S1105" s="16">
        <v>0.15</v>
      </c>
      <c r="U1105" s="16" t="s">
        <v>2179</v>
      </c>
      <c r="V1105" s="12" t="s">
        <v>204</v>
      </c>
      <c r="W1105" s="12" t="s">
        <v>204</v>
      </c>
      <c r="X1105" s="16">
        <v>1</v>
      </c>
      <c r="Y1105" s="16">
        <v>8</v>
      </c>
      <c r="Z1105" s="16">
        <v>0.15</v>
      </c>
      <c r="AA1105" s="16">
        <v>18</v>
      </c>
      <c r="AB1105" s="16" t="s">
        <v>2118</v>
      </c>
      <c r="AC1105" s="16" t="s">
        <v>2119</v>
      </c>
      <c r="AD1105" s="16">
        <v>6480</v>
      </c>
      <c r="AE1105" s="16">
        <v>50</v>
      </c>
      <c r="AF1105" s="16">
        <v>18750</v>
      </c>
      <c r="AG1105" s="16">
        <v>15</v>
      </c>
      <c r="AI1105" s="16">
        <v>1</v>
      </c>
      <c r="AJ1105" s="16">
        <v>3500</v>
      </c>
      <c r="AK1105" s="16">
        <v>150</v>
      </c>
      <c r="AL1105" s="16">
        <v>1500</v>
      </c>
      <c r="AM1105" s="16">
        <v>15240</v>
      </c>
      <c r="AN1105" s="16">
        <v>45470</v>
      </c>
      <c r="AO1105" s="12" t="s">
        <v>2120</v>
      </c>
      <c r="AP1105" s="16">
        <v>0</v>
      </c>
      <c r="AQ1105" s="16" t="s">
        <v>207</v>
      </c>
      <c r="AU1105" t="s">
        <v>2121</v>
      </c>
      <c r="AV1105" s="15" t="s">
        <v>2122</v>
      </c>
      <c r="AW1105" s="16" t="s">
        <v>593</v>
      </c>
      <c r="AX1105" s="16" t="s">
        <v>207</v>
      </c>
      <c r="AY1105" s="16" t="s">
        <v>207</v>
      </c>
      <c r="AZ1105" s="16" t="s">
        <v>207</v>
      </c>
      <c r="BA1105" s="16" t="s">
        <v>207</v>
      </c>
      <c r="BB1105" s="16" t="s">
        <v>207</v>
      </c>
      <c r="BC1105" s="16">
        <v>0.15</v>
      </c>
      <c r="BD1105" s="16">
        <v>0.72</v>
      </c>
      <c r="BE1105" s="16">
        <f t="shared" si="181"/>
        <v>284.1875</v>
      </c>
      <c r="BF1105" s="16">
        <v>0</v>
      </c>
      <c r="BG1105" s="16">
        <v>160</v>
      </c>
      <c r="BH1105" s="16">
        <v>400</v>
      </c>
      <c r="BI1105" s="16">
        <v>2</v>
      </c>
    </row>
    <row r="1106" spans="1:61" x14ac:dyDescent="0.35">
      <c r="A1106">
        <v>1105</v>
      </c>
      <c r="B1106" t="s">
        <v>360</v>
      </c>
      <c r="C1106" t="s">
        <v>8019</v>
      </c>
      <c r="D1106" s="15" t="s">
        <v>2209</v>
      </c>
      <c r="E1106" s="12" t="s">
        <v>98</v>
      </c>
      <c r="F1106" s="16">
        <v>1966</v>
      </c>
      <c r="G1106" s="12" t="s">
        <v>362</v>
      </c>
      <c r="H1106" s="12" t="s">
        <v>91</v>
      </c>
      <c r="I1106" s="12" t="s">
        <v>92</v>
      </c>
      <c r="J1106" s="12" t="s">
        <v>2369</v>
      </c>
      <c r="K1106" s="12" t="s">
        <v>2369</v>
      </c>
      <c r="N1106" s="16" t="s">
        <v>206</v>
      </c>
      <c r="O1106" s="16" t="s">
        <v>2178</v>
      </c>
      <c r="P1106" s="12" t="s">
        <v>482</v>
      </c>
      <c r="Q1106" s="16">
        <v>2023</v>
      </c>
      <c r="R1106" s="16">
        <v>0.11</v>
      </c>
      <c r="S1106" s="16">
        <v>0.11</v>
      </c>
      <c r="U1106" s="16" t="s">
        <v>2179</v>
      </c>
      <c r="V1106" s="12" t="s">
        <v>204</v>
      </c>
      <c r="W1106" s="12" t="s">
        <v>204</v>
      </c>
      <c r="X1106" s="16">
        <v>1</v>
      </c>
      <c r="Y1106" s="16">
        <v>8</v>
      </c>
      <c r="Z1106" s="16">
        <v>0.11</v>
      </c>
      <c r="AA1106" s="16">
        <v>13</v>
      </c>
      <c r="AB1106" s="16" t="s">
        <v>2118</v>
      </c>
      <c r="AC1106" s="16" t="s">
        <v>2119</v>
      </c>
      <c r="AD1106" s="16">
        <v>4680</v>
      </c>
      <c r="AE1106" s="16">
        <v>50</v>
      </c>
      <c r="AF1106" s="16">
        <v>18750</v>
      </c>
      <c r="AG1106" s="16">
        <v>11</v>
      </c>
      <c r="AI1106" s="16">
        <v>1</v>
      </c>
      <c r="AJ1106" s="16">
        <v>3500</v>
      </c>
      <c r="AK1106" s="16">
        <v>150</v>
      </c>
      <c r="AL1106" s="16">
        <v>1500</v>
      </c>
      <c r="AM1106" s="16">
        <v>11176</v>
      </c>
      <c r="AN1106" s="16">
        <v>39606</v>
      </c>
      <c r="AO1106" s="12" t="s">
        <v>2120</v>
      </c>
      <c r="AP1106" s="16">
        <v>0</v>
      </c>
      <c r="AQ1106" s="16" t="s">
        <v>207</v>
      </c>
      <c r="AU1106" t="s">
        <v>2121</v>
      </c>
      <c r="AV1106" s="15" t="s">
        <v>2122</v>
      </c>
      <c r="AW1106" s="16" t="s">
        <v>593</v>
      </c>
      <c r="AX1106" s="16" t="s">
        <v>207</v>
      </c>
      <c r="AY1106" s="16" t="s">
        <v>207</v>
      </c>
      <c r="AZ1106" s="16" t="s">
        <v>207</v>
      </c>
      <c r="BA1106" s="16" t="s">
        <v>207</v>
      </c>
      <c r="BB1106" s="16" t="s">
        <v>207</v>
      </c>
      <c r="BC1106" s="16">
        <v>0.11</v>
      </c>
      <c r="BD1106" s="16">
        <v>0.56000000000000005</v>
      </c>
      <c r="BE1106" s="16">
        <f t="shared" si="181"/>
        <v>247.53749999999999</v>
      </c>
      <c r="BF1106" s="16">
        <v>0</v>
      </c>
      <c r="BG1106" s="16">
        <v>240</v>
      </c>
      <c r="BH1106" s="16">
        <v>240</v>
      </c>
      <c r="BI1106" s="16">
        <v>1</v>
      </c>
    </row>
    <row r="1107" spans="1:61" x14ac:dyDescent="0.35">
      <c r="A1107">
        <v>1106</v>
      </c>
      <c r="B1107" t="s">
        <v>360</v>
      </c>
      <c r="C1107" t="s">
        <v>8020</v>
      </c>
      <c r="D1107" s="15" t="s">
        <v>2130</v>
      </c>
      <c r="E1107" s="12" t="s">
        <v>98</v>
      </c>
      <c r="F1107" s="16">
        <v>1977</v>
      </c>
      <c r="G1107" s="12" t="s">
        <v>362</v>
      </c>
      <c r="H1107" s="12" t="s">
        <v>91</v>
      </c>
      <c r="I1107" s="12" t="s">
        <v>92</v>
      </c>
      <c r="J1107" s="12" t="s">
        <v>2369</v>
      </c>
      <c r="K1107" s="12" t="s">
        <v>2369</v>
      </c>
      <c r="N1107" s="16" t="s">
        <v>206</v>
      </c>
      <c r="O1107" s="16" t="s">
        <v>2178</v>
      </c>
      <c r="P1107" s="12" t="s">
        <v>482</v>
      </c>
      <c r="Q1107" s="16">
        <v>2023</v>
      </c>
      <c r="R1107" s="16">
        <v>0.61</v>
      </c>
      <c r="S1107" s="16">
        <v>0.61</v>
      </c>
      <c r="U1107" s="16" t="s">
        <v>2179</v>
      </c>
      <c r="V1107" s="12" t="s">
        <v>204</v>
      </c>
      <c r="W1107" s="12" t="s">
        <v>204</v>
      </c>
      <c r="X1107" s="16">
        <v>1</v>
      </c>
      <c r="Y1107" s="16">
        <v>11</v>
      </c>
      <c r="Z1107" s="16">
        <v>0.61</v>
      </c>
      <c r="AA1107" s="16">
        <v>73</v>
      </c>
      <c r="AB1107" s="16" t="s">
        <v>2118</v>
      </c>
      <c r="AC1107" s="16" t="s">
        <v>2119</v>
      </c>
      <c r="AD1107" s="16">
        <v>26280</v>
      </c>
      <c r="AE1107" s="16">
        <v>200</v>
      </c>
      <c r="AF1107" s="16">
        <v>75000</v>
      </c>
      <c r="AG1107" s="16">
        <v>61</v>
      </c>
      <c r="AI1107" s="16">
        <v>4</v>
      </c>
      <c r="AJ1107" s="16">
        <v>14000</v>
      </c>
      <c r="AK1107" s="16">
        <v>300</v>
      </c>
      <c r="AL1107" s="16">
        <v>3000</v>
      </c>
      <c r="AM1107" s="16">
        <v>61976</v>
      </c>
      <c r="AN1107" s="16">
        <v>180256</v>
      </c>
      <c r="AO1107" s="12" t="s">
        <v>2120</v>
      </c>
      <c r="AP1107" s="16">
        <v>0</v>
      </c>
      <c r="AQ1107" s="16" t="s">
        <v>207</v>
      </c>
      <c r="AU1107" t="s">
        <v>2121</v>
      </c>
      <c r="AV1107" s="15" t="s">
        <v>2122</v>
      </c>
      <c r="AW1107" s="16" t="s">
        <v>593</v>
      </c>
      <c r="AX1107" s="16" t="s">
        <v>207</v>
      </c>
      <c r="AY1107" s="16" t="s">
        <v>207</v>
      </c>
      <c r="AZ1107" s="16" t="s">
        <v>207</v>
      </c>
      <c r="BA1107" s="16" t="s">
        <v>207</v>
      </c>
      <c r="BB1107" s="16" t="s">
        <v>207</v>
      </c>
      <c r="BC1107" s="16">
        <v>0.61</v>
      </c>
      <c r="BD1107" s="16">
        <v>2.8</v>
      </c>
      <c r="BE1107" s="16">
        <f t="shared" si="181"/>
        <v>1126.5999999999999</v>
      </c>
      <c r="BF1107" s="16">
        <v>0</v>
      </c>
      <c r="BG1107" s="16">
        <v>960</v>
      </c>
      <c r="BH1107" s="16">
        <v>1120</v>
      </c>
      <c r="BI1107" s="16">
        <v>9</v>
      </c>
    </row>
    <row r="1108" spans="1:61" x14ac:dyDescent="0.35">
      <c r="A1108">
        <v>1107</v>
      </c>
      <c r="B1108" t="s">
        <v>360</v>
      </c>
      <c r="C1108" t="s">
        <v>8021</v>
      </c>
      <c r="D1108" s="15" t="s">
        <v>2210</v>
      </c>
      <c r="E1108" s="12" t="s">
        <v>93</v>
      </c>
      <c r="F1108" s="16">
        <v>1996</v>
      </c>
      <c r="G1108" s="12" t="s">
        <v>362</v>
      </c>
      <c r="H1108" s="12" t="s">
        <v>91</v>
      </c>
      <c r="I1108" s="12" t="s">
        <v>92</v>
      </c>
      <c r="J1108" s="12" t="s">
        <v>2369</v>
      </c>
      <c r="K1108" s="12" t="s">
        <v>2369</v>
      </c>
      <c r="N1108" s="16" t="s">
        <v>206</v>
      </c>
      <c r="O1108" s="16" t="s">
        <v>2178</v>
      </c>
      <c r="P1108" s="12" t="s">
        <v>482</v>
      </c>
      <c r="Q1108" s="16">
        <v>2023</v>
      </c>
      <c r="R1108" s="16">
        <v>0.33</v>
      </c>
      <c r="S1108" s="16">
        <v>0.33</v>
      </c>
      <c r="U1108" s="16" t="s">
        <v>2179</v>
      </c>
      <c r="V1108" s="12" t="s">
        <v>204</v>
      </c>
      <c r="W1108" s="12" t="s">
        <v>204</v>
      </c>
      <c r="X1108" s="16">
        <v>1</v>
      </c>
      <c r="Y1108" s="16">
        <v>10</v>
      </c>
      <c r="Z1108" s="16">
        <v>0.33</v>
      </c>
      <c r="AA1108" s="16">
        <v>40</v>
      </c>
      <c r="AB1108" s="16" t="s">
        <v>2118</v>
      </c>
      <c r="AC1108" s="16" t="s">
        <v>2119</v>
      </c>
      <c r="AD1108" s="16">
        <v>14400</v>
      </c>
      <c r="AE1108" s="16">
        <v>100</v>
      </c>
      <c r="AF1108" s="16">
        <v>37500</v>
      </c>
      <c r="AG1108" s="16">
        <v>33</v>
      </c>
      <c r="AI1108" s="16">
        <v>2</v>
      </c>
      <c r="AJ1108" s="16">
        <v>7000</v>
      </c>
      <c r="AK1108" s="16">
        <v>150</v>
      </c>
      <c r="AL1108" s="16">
        <v>1500</v>
      </c>
      <c r="AM1108" s="16">
        <v>33528</v>
      </c>
      <c r="AN1108" s="16">
        <v>93928</v>
      </c>
      <c r="AO1108" s="12" t="s">
        <v>2120</v>
      </c>
      <c r="AP1108" s="16">
        <v>0</v>
      </c>
      <c r="AQ1108" s="16" t="s">
        <v>207</v>
      </c>
      <c r="AU1108" t="s">
        <v>2121</v>
      </c>
      <c r="AV1108" s="15" t="s">
        <v>2122</v>
      </c>
      <c r="AW1108" s="16" t="s">
        <v>593</v>
      </c>
      <c r="AX1108" s="16" t="s">
        <v>207</v>
      </c>
      <c r="AY1108" s="16" t="s">
        <v>207</v>
      </c>
      <c r="AZ1108" s="16" t="s">
        <v>207</v>
      </c>
      <c r="BA1108" s="16" t="s">
        <v>207</v>
      </c>
      <c r="BB1108" s="16" t="s">
        <v>207</v>
      </c>
      <c r="BC1108" s="16">
        <v>0.33</v>
      </c>
      <c r="BD1108" s="16">
        <v>1.68</v>
      </c>
      <c r="BE1108" s="16">
        <f t="shared" si="181"/>
        <v>587.04999999999995</v>
      </c>
      <c r="BF1108" s="16">
        <v>0</v>
      </c>
      <c r="BG1108" s="16">
        <v>880</v>
      </c>
      <c r="BH1108" s="16">
        <v>640</v>
      </c>
      <c r="BI1108" s="16">
        <v>2</v>
      </c>
    </row>
    <row r="1109" spans="1:61" x14ac:dyDescent="0.35">
      <c r="A1109">
        <v>1108</v>
      </c>
      <c r="B1109" t="s">
        <v>360</v>
      </c>
      <c r="C1109" t="s">
        <v>8022</v>
      </c>
      <c r="D1109" s="15" t="s">
        <v>2211</v>
      </c>
      <c r="E1109" s="12" t="s">
        <v>93</v>
      </c>
      <c r="F1109" s="16">
        <v>1982</v>
      </c>
      <c r="G1109" s="12" t="s">
        <v>362</v>
      </c>
      <c r="H1109" s="12" t="s">
        <v>91</v>
      </c>
      <c r="I1109" s="12" t="s">
        <v>92</v>
      </c>
      <c r="J1109" s="12" t="s">
        <v>2369</v>
      </c>
      <c r="K1109" s="12" t="s">
        <v>2369</v>
      </c>
      <c r="N1109" s="16" t="s">
        <v>206</v>
      </c>
      <c r="O1109" s="16" t="s">
        <v>2178</v>
      </c>
      <c r="P1109" s="12" t="s">
        <v>482</v>
      </c>
      <c r="Q1109" s="16">
        <v>2023</v>
      </c>
      <c r="R1109" s="16">
        <v>0.28000000000000003</v>
      </c>
      <c r="S1109" s="16">
        <v>0.28000000000000003</v>
      </c>
      <c r="U1109" s="16" t="s">
        <v>2179</v>
      </c>
      <c r="V1109" s="12" t="s">
        <v>204</v>
      </c>
      <c r="W1109" s="12" t="s">
        <v>204</v>
      </c>
      <c r="X1109" s="16">
        <v>1</v>
      </c>
      <c r="Y1109" s="16">
        <v>11</v>
      </c>
      <c r="Z1109" s="16">
        <v>0.28000000000000003</v>
      </c>
      <c r="AA1109" s="16">
        <v>34</v>
      </c>
      <c r="AB1109" s="16" t="s">
        <v>2118</v>
      </c>
      <c r="AC1109" s="16" t="s">
        <v>2119</v>
      </c>
      <c r="AD1109" s="16">
        <v>12240</v>
      </c>
      <c r="AE1109" s="16">
        <v>100</v>
      </c>
      <c r="AF1109" s="16">
        <v>37500</v>
      </c>
      <c r="AG1109" s="16">
        <v>28.000000000000004</v>
      </c>
      <c r="AI1109" s="16">
        <v>2</v>
      </c>
      <c r="AJ1109" s="16">
        <v>7000</v>
      </c>
      <c r="AK1109" s="16">
        <v>150</v>
      </c>
      <c r="AL1109" s="16">
        <v>1500</v>
      </c>
      <c r="AM1109" s="16">
        <v>28448.000000000004</v>
      </c>
      <c r="AN1109" s="16">
        <v>86688</v>
      </c>
      <c r="AO1109" s="12" t="s">
        <v>2120</v>
      </c>
      <c r="AP1109" s="16">
        <v>0</v>
      </c>
      <c r="AQ1109" s="16" t="s">
        <v>207</v>
      </c>
      <c r="AU1109" t="s">
        <v>2121</v>
      </c>
      <c r="AV1109" s="15" t="s">
        <v>2122</v>
      </c>
      <c r="AW1109" s="16" t="s">
        <v>593</v>
      </c>
      <c r="AX1109" s="16" t="s">
        <v>207</v>
      </c>
      <c r="AY1109" s="16" t="s">
        <v>207</v>
      </c>
      <c r="AZ1109" s="16" t="s">
        <v>207</v>
      </c>
      <c r="BA1109" s="16" t="s">
        <v>207</v>
      </c>
      <c r="BB1109" s="16" t="s">
        <v>207</v>
      </c>
      <c r="BC1109" s="16">
        <v>0.28000000000000003</v>
      </c>
      <c r="BD1109" s="16">
        <v>1.2</v>
      </c>
      <c r="BE1109" s="16">
        <f t="shared" si="181"/>
        <v>541.79999999999995</v>
      </c>
      <c r="BF1109" s="16">
        <v>0</v>
      </c>
      <c r="BG1109" s="16">
        <v>640</v>
      </c>
      <c r="BH1109" s="16">
        <v>560</v>
      </c>
      <c r="BI1109" s="16">
        <v>0</v>
      </c>
    </row>
    <row r="1110" spans="1:61" x14ac:dyDescent="0.35">
      <c r="A1110">
        <v>1109</v>
      </c>
      <c r="B1110" t="s">
        <v>360</v>
      </c>
      <c r="C1110" t="s">
        <v>8023</v>
      </c>
      <c r="D1110" s="15" t="s">
        <v>2212</v>
      </c>
      <c r="E1110" s="12" t="s">
        <v>98</v>
      </c>
      <c r="F1110" s="16">
        <v>1989</v>
      </c>
      <c r="G1110" s="12" t="s">
        <v>362</v>
      </c>
      <c r="H1110" s="12" t="s">
        <v>91</v>
      </c>
      <c r="I1110" s="12" t="s">
        <v>92</v>
      </c>
      <c r="J1110" s="12" t="s">
        <v>2369</v>
      </c>
      <c r="K1110" s="12" t="s">
        <v>2369</v>
      </c>
      <c r="N1110" s="16" t="s">
        <v>206</v>
      </c>
      <c r="O1110" s="16" t="s">
        <v>2178</v>
      </c>
      <c r="P1110" s="12" t="s">
        <v>482</v>
      </c>
      <c r="Q1110" s="16">
        <v>2023</v>
      </c>
      <c r="R1110" s="16">
        <v>0.38</v>
      </c>
      <c r="S1110" s="16">
        <v>0.38</v>
      </c>
      <c r="U1110" s="16" t="s">
        <v>2179</v>
      </c>
      <c r="V1110" s="12" t="s">
        <v>204</v>
      </c>
      <c r="W1110" s="12" t="s">
        <v>204</v>
      </c>
      <c r="X1110" s="16">
        <v>1</v>
      </c>
      <c r="Y1110" s="16">
        <v>10</v>
      </c>
      <c r="Z1110" s="16">
        <v>0.38</v>
      </c>
      <c r="AA1110" s="16">
        <v>40</v>
      </c>
      <c r="AB1110" s="16" t="s">
        <v>2118</v>
      </c>
      <c r="AC1110" s="16" t="s">
        <v>2119</v>
      </c>
      <c r="AD1110" s="16">
        <v>14400</v>
      </c>
      <c r="AE1110" s="16">
        <v>133</v>
      </c>
      <c r="AF1110" s="16">
        <v>49875</v>
      </c>
      <c r="AG1110" s="16">
        <v>38</v>
      </c>
      <c r="AI1110" s="16">
        <v>3</v>
      </c>
      <c r="AJ1110" s="16">
        <v>10500</v>
      </c>
      <c r="AK1110" s="16">
        <v>150</v>
      </c>
      <c r="AL1110" s="16">
        <v>1500</v>
      </c>
      <c r="AM1110" s="16">
        <v>38608</v>
      </c>
      <c r="AN1110" s="16">
        <v>114883</v>
      </c>
      <c r="AO1110" s="12" t="s">
        <v>2120</v>
      </c>
      <c r="AP1110" s="16">
        <v>0</v>
      </c>
      <c r="AQ1110" s="16" t="s">
        <v>207</v>
      </c>
      <c r="AU1110" t="s">
        <v>2121</v>
      </c>
      <c r="AV1110" s="15" t="s">
        <v>2122</v>
      </c>
      <c r="AW1110" s="16" t="s">
        <v>593</v>
      </c>
      <c r="AX1110" s="16" t="s">
        <v>207</v>
      </c>
      <c r="AY1110" s="16" t="s">
        <v>207</v>
      </c>
      <c r="AZ1110" s="16" t="s">
        <v>207</v>
      </c>
      <c r="BA1110" s="16" t="s">
        <v>207</v>
      </c>
      <c r="BB1110" s="16" t="s">
        <v>207</v>
      </c>
      <c r="BC1110" s="16">
        <v>0.38</v>
      </c>
      <c r="BD1110" s="16">
        <v>1.68</v>
      </c>
      <c r="BE1110" s="16">
        <f t="shared" si="181"/>
        <v>718.01874999999995</v>
      </c>
      <c r="BF1110" s="16">
        <v>0</v>
      </c>
      <c r="BG1110" s="16">
        <v>880</v>
      </c>
      <c r="BH1110" s="16">
        <v>400</v>
      </c>
      <c r="BI1110" s="16">
        <v>5</v>
      </c>
    </row>
    <row r="1111" spans="1:61" x14ac:dyDescent="0.35">
      <c r="A1111">
        <v>1110</v>
      </c>
      <c r="B1111" t="s">
        <v>360</v>
      </c>
      <c r="C1111" t="s">
        <v>8024</v>
      </c>
      <c r="D1111" s="15" t="s">
        <v>2213</v>
      </c>
      <c r="E1111" s="12" t="s">
        <v>98</v>
      </c>
      <c r="F1111" s="16">
        <v>1970</v>
      </c>
      <c r="G1111" s="12" t="s">
        <v>362</v>
      </c>
      <c r="H1111" s="12" t="s">
        <v>91</v>
      </c>
      <c r="I1111" s="12" t="s">
        <v>92</v>
      </c>
      <c r="J1111" s="12" t="s">
        <v>2369</v>
      </c>
      <c r="K1111" s="12" t="s">
        <v>2369</v>
      </c>
      <c r="N1111" s="16" t="s">
        <v>206</v>
      </c>
      <c r="O1111" s="16" t="s">
        <v>2178</v>
      </c>
      <c r="P1111" s="12" t="s">
        <v>482</v>
      </c>
      <c r="Q1111" s="16">
        <v>2023</v>
      </c>
      <c r="R1111" s="16">
        <v>0.5</v>
      </c>
      <c r="S1111" s="16">
        <v>0.5</v>
      </c>
      <c r="U1111" s="16" t="s">
        <v>2179</v>
      </c>
      <c r="V1111" s="12" t="s">
        <v>204</v>
      </c>
      <c r="W1111" s="12" t="s">
        <v>204</v>
      </c>
      <c r="X1111" s="16">
        <v>1</v>
      </c>
      <c r="Y1111" s="16">
        <v>13</v>
      </c>
      <c r="Z1111" s="16">
        <v>0.5</v>
      </c>
      <c r="AA1111" s="16">
        <v>60</v>
      </c>
      <c r="AB1111" s="16" t="s">
        <v>2118</v>
      </c>
      <c r="AC1111" s="16" t="s">
        <v>2119</v>
      </c>
      <c r="AD1111" s="16">
        <v>21600</v>
      </c>
      <c r="AE1111" s="16">
        <v>175</v>
      </c>
      <c r="AF1111" s="16">
        <v>65625</v>
      </c>
      <c r="AG1111" s="16">
        <v>50</v>
      </c>
      <c r="AI1111" s="16">
        <v>3</v>
      </c>
      <c r="AJ1111" s="16">
        <v>10500</v>
      </c>
      <c r="AK1111" s="16">
        <v>300</v>
      </c>
      <c r="AL1111" s="16">
        <v>3000</v>
      </c>
      <c r="AM1111" s="16">
        <v>50800</v>
      </c>
      <c r="AN1111" s="16">
        <v>151525</v>
      </c>
      <c r="AO1111" s="12" t="s">
        <v>2120</v>
      </c>
      <c r="AP1111" s="16">
        <v>0</v>
      </c>
      <c r="AQ1111" s="16" t="s">
        <v>207</v>
      </c>
      <c r="AU1111" t="s">
        <v>2121</v>
      </c>
      <c r="AV1111" s="15" t="s">
        <v>2122</v>
      </c>
      <c r="AW1111" s="16" t="s">
        <v>593</v>
      </c>
      <c r="AX1111" s="16" t="s">
        <v>207</v>
      </c>
      <c r="AY1111" s="16" t="s">
        <v>207</v>
      </c>
      <c r="AZ1111" s="16" t="s">
        <v>207</v>
      </c>
      <c r="BA1111" s="16" t="s">
        <v>207</v>
      </c>
      <c r="BB1111" s="16" t="s">
        <v>207</v>
      </c>
      <c r="BC1111" s="16">
        <v>0.5</v>
      </c>
      <c r="BD1111" s="16">
        <v>2.8</v>
      </c>
      <c r="BE1111" s="16">
        <f t="shared" si="181"/>
        <v>947.03125</v>
      </c>
      <c r="BF1111" s="16">
        <v>0</v>
      </c>
      <c r="BG1111" s="16">
        <v>1200</v>
      </c>
      <c r="BH1111" s="16">
        <v>800</v>
      </c>
      <c r="BI1111" s="16">
        <v>10</v>
      </c>
    </row>
    <row r="1112" spans="1:61" x14ac:dyDescent="0.35">
      <c r="A1112">
        <v>1111</v>
      </c>
      <c r="B1112" t="s">
        <v>360</v>
      </c>
      <c r="C1112" t="s">
        <v>8025</v>
      </c>
      <c r="D1112" s="15" t="s">
        <v>2214</v>
      </c>
      <c r="E1112" s="12" t="s">
        <v>98</v>
      </c>
      <c r="F1112" s="16">
        <v>1992</v>
      </c>
      <c r="G1112" s="12" t="s">
        <v>362</v>
      </c>
      <c r="H1112" s="12" t="s">
        <v>91</v>
      </c>
      <c r="I1112" s="12" t="s">
        <v>92</v>
      </c>
      <c r="J1112" s="12" t="s">
        <v>2369</v>
      </c>
      <c r="K1112" s="12" t="s">
        <v>2369</v>
      </c>
      <c r="N1112" s="16" t="s">
        <v>206</v>
      </c>
      <c r="O1112" s="16" t="s">
        <v>2178</v>
      </c>
      <c r="P1112" s="12" t="s">
        <v>482</v>
      </c>
      <c r="Q1112" s="16">
        <v>2023</v>
      </c>
      <c r="R1112" s="16">
        <v>0.14000000000000001</v>
      </c>
      <c r="S1112" s="16">
        <v>0.14000000000000001</v>
      </c>
      <c r="U1112" s="16" t="s">
        <v>2179</v>
      </c>
      <c r="V1112" s="12" t="s">
        <v>204</v>
      </c>
      <c r="W1112" s="12" t="s">
        <v>204</v>
      </c>
      <c r="X1112" s="16">
        <v>1</v>
      </c>
      <c r="Y1112" s="16">
        <v>9</v>
      </c>
      <c r="Z1112" s="16">
        <v>0.14000000000000001</v>
      </c>
      <c r="AA1112" s="16">
        <v>17</v>
      </c>
      <c r="AB1112" s="16" t="s">
        <v>2118</v>
      </c>
      <c r="AC1112" s="16" t="s">
        <v>2119</v>
      </c>
      <c r="AD1112" s="16">
        <v>6120</v>
      </c>
      <c r="AE1112" s="16">
        <v>50</v>
      </c>
      <c r="AF1112" s="16">
        <v>18750</v>
      </c>
      <c r="AG1112" s="16">
        <v>14.000000000000002</v>
      </c>
      <c r="AI1112" s="16">
        <v>1</v>
      </c>
      <c r="AJ1112" s="16">
        <v>3500</v>
      </c>
      <c r="AK1112" s="16">
        <v>150</v>
      </c>
      <c r="AL1112" s="16">
        <v>1500</v>
      </c>
      <c r="AM1112" s="16">
        <v>14224.000000000002</v>
      </c>
      <c r="AN1112" s="16">
        <v>44094</v>
      </c>
      <c r="AO1112" s="12" t="s">
        <v>2120</v>
      </c>
      <c r="AP1112" s="16">
        <v>0</v>
      </c>
      <c r="AQ1112" s="16" t="s">
        <v>207</v>
      </c>
      <c r="AU1112" t="s">
        <v>2121</v>
      </c>
      <c r="AV1112" s="15" t="s">
        <v>2122</v>
      </c>
      <c r="AW1112" s="16" t="s">
        <v>593</v>
      </c>
      <c r="AX1112" s="16" t="s">
        <v>207</v>
      </c>
      <c r="AY1112" s="16" t="s">
        <v>207</v>
      </c>
      <c r="AZ1112" s="16" t="s">
        <v>207</v>
      </c>
      <c r="BA1112" s="16" t="s">
        <v>207</v>
      </c>
      <c r="BB1112" s="16" t="s">
        <v>207</v>
      </c>
      <c r="BC1112" s="16">
        <v>0.14000000000000001</v>
      </c>
      <c r="BD1112" s="16">
        <v>5.6</v>
      </c>
      <c r="BE1112" s="16">
        <f t="shared" si="181"/>
        <v>275.58749999999998</v>
      </c>
      <c r="BF1112" s="16">
        <v>0</v>
      </c>
      <c r="BG1112" s="16">
        <v>240</v>
      </c>
      <c r="BH1112" s="16">
        <v>240</v>
      </c>
      <c r="BI1112" s="16">
        <v>1</v>
      </c>
    </row>
    <row r="1113" spans="1:61" x14ac:dyDescent="0.35">
      <c r="A1113">
        <v>1112</v>
      </c>
      <c r="B1113" t="s">
        <v>360</v>
      </c>
      <c r="C1113" t="s">
        <v>8026</v>
      </c>
      <c r="D1113" s="15" t="s">
        <v>2215</v>
      </c>
      <c r="E1113" s="12" t="s">
        <v>93</v>
      </c>
      <c r="F1113" s="16">
        <v>1968</v>
      </c>
      <c r="G1113" s="12" t="s">
        <v>362</v>
      </c>
      <c r="H1113" s="12" t="s">
        <v>91</v>
      </c>
      <c r="I1113" s="12" t="s">
        <v>92</v>
      </c>
      <c r="J1113" s="12" t="s">
        <v>2369</v>
      </c>
      <c r="K1113" s="12" t="s">
        <v>2369</v>
      </c>
      <c r="N1113" s="16" t="s">
        <v>206</v>
      </c>
      <c r="O1113" s="16" t="s">
        <v>2216</v>
      </c>
      <c r="P1113" s="12" t="s">
        <v>482</v>
      </c>
      <c r="Q1113" s="16">
        <v>2023</v>
      </c>
      <c r="R1113" s="16">
        <v>0.92</v>
      </c>
      <c r="S1113" s="16">
        <v>0.92</v>
      </c>
      <c r="U1113" s="16" t="s">
        <v>2217</v>
      </c>
      <c r="V1113" s="12" t="s">
        <v>204</v>
      </c>
      <c r="W1113" s="12" t="s">
        <v>204</v>
      </c>
      <c r="X1113" s="16">
        <v>1</v>
      </c>
      <c r="Y1113" s="16">
        <v>16</v>
      </c>
      <c r="Z1113" s="16">
        <v>0.92</v>
      </c>
      <c r="AA1113" s="16">
        <v>110</v>
      </c>
      <c r="AB1113" s="16" t="s">
        <v>2118</v>
      </c>
      <c r="AC1113" s="16" t="s">
        <v>2119</v>
      </c>
      <c r="AD1113" s="16">
        <v>39600</v>
      </c>
      <c r="AE1113" s="16">
        <v>325</v>
      </c>
      <c r="AF1113" s="16">
        <v>121875</v>
      </c>
      <c r="AG1113" s="16">
        <v>92</v>
      </c>
      <c r="AI1113" s="16">
        <v>7</v>
      </c>
      <c r="AJ1113" s="16">
        <v>24500</v>
      </c>
      <c r="AK1113" s="16">
        <v>600</v>
      </c>
      <c r="AL1113" s="16">
        <v>6000</v>
      </c>
      <c r="AM1113" s="16">
        <v>93472</v>
      </c>
      <c r="AN1113" s="16">
        <v>285447</v>
      </c>
      <c r="AO1113" s="12" t="s">
        <v>2120</v>
      </c>
      <c r="AP1113" s="16">
        <v>0</v>
      </c>
      <c r="AQ1113" s="16" t="s">
        <v>207</v>
      </c>
      <c r="AU1113" t="s">
        <v>2121</v>
      </c>
      <c r="AV1113" s="15" t="s">
        <v>2122</v>
      </c>
      <c r="AW1113" s="16" t="s">
        <v>593</v>
      </c>
      <c r="AX1113" s="16" t="s">
        <v>207</v>
      </c>
      <c r="AY1113" s="16" t="s">
        <v>207</v>
      </c>
      <c r="AZ1113" s="16" t="s">
        <v>207</v>
      </c>
      <c r="BA1113" s="16" t="s">
        <v>207</v>
      </c>
      <c r="BB1113" s="16" t="s">
        <v>207</v>
      </c>
      <c r="BC1113" s="16">
        <v>0.92</v>
      </c>
      <c r="BD1113" s="16">
        <v>5.2</v>
      </c>
      <c r="BE1113" s="16">
        <f t="shared" si="181"/>
        <v>1784.04375</v>
      </c>
      <c r="BF1113" s="16">
        <v>0</v>
      </c>
      <c r="BG1113" s="16">
        <v>2800</v>
      </c>
      <c r="BH1113" s="16">
        <v>1760</v>
      </c>
      <c r="BI1113" s="16">
        <v>8</v>
      </c>
    </row>
    <row r="1114" spans="1:61" x14ac:dyDescent="0.35">
      <c r="A1114">
        <v>1113</v>
      </c>
      <c r="B1114" t="s">
        <v>360</v>
      </c>
      <c r="C1114" t="s">
        <v>8027</v>
      </c>
      <c r="D1114" s="15" t="s">
        <v>2218</v>
      </c>
      <c r="E1114" s="12" t="s">
        <v>98</v>
      </c>
      <c r="F1114" s="16">
        <v>1979</v>
      </c>
      <c r="G1114" s="12" t="s">
        <v>362</v>
      </c>
      <c r="H1114" s="12" t="s">
        <v>91</v>
      </c>
      <c r="I1114" s="12" t="s">
        <v>92</v>
      </c>
      <c r="J1114" s="12" t="s">
        <v>2369</v>
      </c>
      <c r="K1114" s="12" t="s">
        <v>2369</v>
      </c>
      <c r="N1114" s="16" t="s">
        <v>206</v>
      </c>
      <c r="O1114" s="16" t="s">
        <v>2216</v>
      </c>
      <c r="P1114" s="12" t="s">
        <v>482</v>
      </c>
      <c r="Q1114" s="16">
        <v>2023</v>
      </c>
      <c r="R1114" s="16">
        <v>0.34</v>
      </c>
      <c r="S1114" s="16">
        <v>0.34</v>
      </c>
      <c r="U1114" s="16" t="s">
        <v>2217</v>
      </c>
      <c r="V1114" s="12" t="s">
        <v>204</v>
      </c>
      <c r="W1114" s="12" t="s">
        <v>204</v>
      </c>
      <c r="X1114" s="16">
        <v>1</v>
      </c>
      <c r="Y1114" s="16">
        <v>7</v>
      </c>
      <c r="Z1114" s="16">
        <v>0.34</v>
      </c>
      <c r="AA1114" s="16">
        <v>40</v>
      </c>
      <c r="AB1114" s="16" t="s">
        <v>2118</v>
      </c>
      <c r="AC1114" s="16" t="s">
        <v>2119</v>
      </c>
      <c r="AD1114" s="16">
        <v>14400</v>
      </c>
      <c r="AE1114" s="16">
        <v>120</v>
      </c>
      <c r="AF1114" s="16">
        <v>45000</v>
      </c>
      <c r="AG1114" s="16">
        <v>34</v>
      </c>
      <c r="AI1114" s="16">
        <v>2</v>
      </c>
      <c r="AJ1114" s="16">
        <v>7000</v>
      </c>
      <c r="AK1114" s="16">
        <v>150</v>
      </c>
      <c r="AL1114" s="16">
        <v>1500</v>
      </c>
      <c r="AM1114" s="16">
        <v>34544</v>
      </c>
      <c r="AN1114" s="16">
        <v>102444</v>
      </c>
      <c r="AO1114" s="12" t="s">
        <v>2120</v>
      </c>
      <c r="AP1114" s="16">
        <v>0</v>
      </c>
      <c r="AQ1114" s="16" t="s">
        <v>207</v>
      </c>
      <c r="AU1114" t="s">
        <v>2121</v>
      </c>
      <c r="AV1114" s="15" t="s">
        <v>2122</v>
      </c>
      <c r="AW1114" s="16" t="s">
        <v>593</v>
      </c>
      <c r="AX1114" s="16" t="s">
        <v>207</v>
      </c>
      <c r="AY1114" s="16" t="s">
        <v>207</v>
      </c>
      <c r="AZ1114" s="16" t="s">
        <v>207</v>
      </c>
      <c r="BA1114" s="16" t="s">
        <v>207</v>
      </c>
      <c r="BB1114" s="16" t="s">
        <v>207</v>
      </c>
      <c r="BC1114" s="16">
        <v>0.34</v>
      </c>
      <c r="BD1114" s="16">
        <v>1.68</v>
      </c>
      <c r="BE1114" s="16">
        <f t="shared" si="181"/>
        <v>640.27499999999998</v>
      </c>
      <c r="BF1114" s="16">
        <v>0</v>
      </c>
      <c r="BG1114" s="16">
        <v>880</v>
      </c>
      <c r="BH1114" s="16">
        <v>400</v>
      </c>
      <c r="BI1114" s="16">
        <v>5</v>
      </c>
    </row>
    <row r="1115" spans="1:61" x14ac:dyDescent="0.35">
      <c r="A1115">
        <v>1114</v>
      </c>
      <c r="B1115" t="s">
        <v>360</v>
      </c>
      <c r="C1115" t="s">
        <v>8028</v>
      </c>
      <c r="D1115" s="15" t="s">
        <v>2219</v>
      </c>
      <c r="E1115" s="12" t="s">
        <v>98</v>
      </c>
      <c r="F1115" s="16">
        <v>1986</v>
      </c>
      <c r="G1115" s="12" t="s">
        <v>362</v>
      </c>
      <c r="H1115" s="12" t="s">
        <v>91</v>
      </c>
      <c r="I1115" s="12" t="s">
        <v>92</v>
      </c>
      <c r="J1115" s="12" t="s">
        <v>2369</v>
      </c>
      <c r="K1115" s="12" t="s">
        <v>2369</v>
      </c>
      <c r="N1115" s="16" t="s">
        <v>206</v>
      </c>
      <c r="O1115" s="16" t="s">
        <v>2216</v>
      </c>
      <c r="P1115" s="12" t="s">
        <v>482</v>
      </c>
      <c r="Q1115" s="16">
        <v>2023</v>
      </c>
      <c r="R1115" s="16">
        <v>0.75</v>
      </c>
      <c r="S1115" s="16">
        <v>0.75</v>
      </c>
      <c r="U1115" s="16" t="s">
        <v>2217</v>
      </c>
      <c r="V1115" s="12" t="s">
        <v>204</v>
      </c>
      <c r="W1115" s="12" t="s">
        <v>204</v>
      </c>
      <c r="X1115" s="16">
        <v>1</v>
      </c>
      <c r="Y1115" s="16">
        <v>13</v>
      </c>
      <c r="Z1115" s="16">
        <v>0.75</v>
      </c>
      <c r="AA1115" s="16">
        <v>90</v>
      </c>
      <c r="AB1115" s="16" t="s">
        <v>2118</v>
      </c>
      <c r="AC1115" s="16" t="s">
        <v>2119</v>
      </c>
      <c r="AD1115" s="16">
        <v>32400</v>
      </c>
      <c r="AE1115" s="16">
        <v>250</v>
      </c>
      <c r="AF1115" s="16">
        <v>93750</v>
      </c>
      <c r="AG1115" s="16">
        <v>75</v>
      </c>
      <c r="AI1115" s="16">
        <v>5</v>
      </c>
      <c r="AJ1115" s="16">
        <v>17500</v>
      </c>
      <c r="AK1115" s="16">
        <v>450</v>
      </c>
      <c r="AL1115" s="16">
        <v>4500</v>
      </c>
      <c r="AM1115" s="16">
        <v>76200</v>
      </c>
      <c r="AN1115" s="16">
        <v>224350</v>
      </c>
      <c r="AO1115" s="12" t="s">
        <v>2120</v>
      </c>
      <c r="AP1115" s="16">
        <v>0</v>
      </c>
      <c r="AQ1115" s="16" t="s">
        <v>207</v>
      </c>
      <c r="AU1115" t="s">
        <v>2121</v>
      </c>
      <c r="AV1115" s="15" t="s">
        <v>2122</v>
      </c>
      <c r="AW1115" s="16" t="s">
        <v>593</v>
      </c>
      <c r="AX1115" s="16" t="s">
        <v>207</v>
      </c>
      <c r="AY1115" s="16" t="s">
        <v>207</v>
      </c>
      <c r="AZ1115" s="16" t="s">
        <v>207</v>
      </c>
      <c r="BA1115" s="16" t="s">
        <v>207</v>
      </c>
      <c r="BB1115" s="16" t="s">
        <v>207</v>
      </c>
      <c r="BC1115" s="16">
        <v>0.75</v>
      </c>
      <c r="BD1115" s="16">
        <v>4.6399999999999997</v>
      </c>
      <c r="BE1115" s="16">
        <f t="shared" si="181"/>
        <v>1402.1875</v>
      </c>
      <c r="BF1115" s="16">
        <v>0</v>
      </c>
      <c r="BG1115" s="16">
        <v>2000</v>
      </c>
      <c r="BH1115" s="16">
        <v>1840</v>
      </c>
      <c r="BI1115" s="16">
        <v>10</v>
      </c>
    </row>
    <row r="1116" spans="1:61" x14ac:dyDescent="0.35">
      <c r="A1116">
        <v>1115</v>
      </c>
      <c r="B1116" t="s">
        <v>360</v>
      </c>
      <c r="C1116" t="s">
        <v>8029</v>
      </c>
      <c r="D1116" s="15" t="s">
        <v>2220</v>
      </c>
      <c r="E1116" s="12" t="s">
        <v>98</v>
      </c>
      <c r="F1116" s="16">
        <v>1968</v>
      </c>
      <c r="G1116" s="12" t="s">
        <v>362</v>
      </c>
      <c r="H1116" s="12" t="s">
        <v>91</v>
      </c>
      <c r="I1116" s="12" t="s">
        <v>92</v>
      </c>
      <c r="J1116" s="12" t="s">
        <v>2369</v>
      </c>
      <c r="K1116" s="12" t="s">
        <v>2369</v>
      </c>
      <c r="N1116" s="16" t="s">
        <v>206</v>
      </c>
      <c r="O1116" s="16" t="s">
        <v>2216</v>
      </c>
      <c r="P1116" s="12" t="s">
        <v>482</v>
      </c>
      <c r="Q1116" s="16">
        <v>2023</v>
      </c>
      <c r="R1116" s="16">
        <v>0.26</v>
      </c>
      <c r="S1116" s="16">
        <v>0.26</v>
      </c>
      <c r="U1116" s="16" t="s">
        <v>2217</v>
      </c>
      <c r="V1116" s="12" t="s">
        <v>204</v>
      </c>
      <c r="W1116" s="12" t="s">
        <v>204</v>
      </c>
      <c r="X1116" s="16">
        <v>1</v>
      </c>
      <c r="Y1116" s="16">
        <v>7</v>
      </c>
      <c r="Z1116" s="16">
        <v>0.26</v>
      </c>
      <c r="AA1116" s="16">
        <v>40</v>
      </c>
      <c r="AB1116" s="16" t="s">
        <v>2118</v>
      </c>
      <c r="AC1116" s="16" t="s">
        <v>2119</v>
      </c>
      <c r="AD1116" s="16">
        <v>14400</v>
      </c>
      <c r="AE1116" s="16">
        <v>100</v>
      </c>
      <c r="AF1116" s="16">
        <v>37500</v>
      </c>
      <c r="AG1116" s="16">
        <v>26</v>
      </c>
      <c r="AI1116" s="16">
        <v>2</v>
      </c>
      <c r="AJ1116" s="16">
        <v>7000</v>
      </c>
      <c r="AK1116" s="16">
        <v>150</v>
      </c>
      <c r="AL1116" s="16">
        <v>1500</v>
      </c>
      <c r="AM1116" s="16">
        <v>26416</v>
      </c>
      <c r="AN1116" s="16">
        <v>86816</v>
      </c>
      <c r="AO1116" s="12" t="s">
        <v>2120</v>
      </c>
      <c r="AP1116" s="16">
        <v>0</v>
      </c>
      <c r="AQ1116" s="16" t="s">
        <v>207</v>
      </c>
      <c r="AU1116" t="s">
        <v>2121</v>
      </c>
      <c r="AV1116" s="15" t="s">
        <v>2122</v>
      </c>
      <c r="AW1116" s="16" t="s">
        <v>593</v>
      </c>
      <c r="AX1116" s="16" t="s">
        <v>207</v>
      </c>
      <c r="AY1116" s="16" t="s">
        <v>207</v>
      </c>
      <c r="AZ1116" s="16" t="s">
        <v>207</v>
      </c>
      <c r="BA1116" s="16" t="s">
        <v>207</v>
      </c>
      <c r="BB1116" s="16" t="s">
        <v>207</v>
      </c>
      <c r="BC1116" s="16">
        <v>0.26</v>
      </c>
      <c r="BD1116" s="16">
        <v>0.96</v>
      </c>
      <c r="BE1116" s="16">
        <f t="shared" si="181"/>
        <v>542.6</v>
      </c>
      <c r="BF1116" s="16">
        <v>0</v>
      </c>
      <c r="BG1116" s="16">
        <v>480</v>
      </c>
      <c r="BH1116" s="16">
        <v>320</v>
      </c>
      <c r="BI1116" s="16">
        <v>2</v>
      </c>
    </row>
    <row r="1117" spans="1:61" x14ac:dyDescent="0.35">
      <c r="A1117">
        <v>1116</v>
      </c>
      <c r="B1117" t="s">
        <v>360</v>
      </c>
      <c r="C1117" t="s">
        <v>8030</v>
      </c>
      <c r="D1117" s="15" t="s">
        <v>2221</v>
      </c>
      <c r="E1117" s="12" t="s">
        <v>98</v>
      </c>
      <c r="F1117" s="16">
        <v>1978</v>
      </c>
      <c r="G1117" s="12" t="s">
        <v>362</v>
      </c>
      <c r="H1117" s="12" t="s">
        <v>91</v>
      </c>
      <c r="I1117" s="12" t="s">
        <v>92</v>
      </c>
      <c r="J1117" s="12" t="s">
        <v>2369</v>
      </c>
      <c r="K1117" s="12" t="s">
        <v>2369</v>
      </c>
      <c r="N1117" s="16" t="s">
        <v>206</v>
      </c>
      <c r="O1117" s="16" t="s">
        <v>2216</v>
      </c>
      <c r="P1117" s="12" t="s">
        <v>482</v>
      </c>
      <c r="Q1117" s="16">
        <v>2023</v>
      </c>
      <c r="R1117" s="16">
        <v>0.42</v>
      </c>
      <c r="S1117" s="16">
        <v>0.42</v>
      </c>
      <c r="U1117" s="16" t="s">
        <v>2217</v>
      </c>
      <c r="V1117" s="12" t="s">
        <v>204</v>
      </c>
      <c r="W1117" s="12" t="s">
        <v>204</v>
      </c>
      <c r="X1117" s="16">
        <v>1</v>
      </c>
      <c r="Y1117" s="16">
        <v>6</v>
      </c>
      <c r="Z1117" s="16">
        <v>0.42</v>
      </c>
      <c r="AA1117" s="16">
        <v>50</v>
      </c>
      <c r="AB1117" s="16" t="s">
        <v>2118</v>
      </c>
      <c r="AC1117" s="16" t="s">
        <v>2119</v>
      </c>
      <c r="AD1117" s="16">
        <v>18000</v>
      </c>
      <c r="AE1117" s="16">
        <v>150</v>
      </c>
      <c r="AF1117" s="16">
        <v>56250</v>
      </c>
      <c r="AG1117" s="16">
        <v>42</v>
      </c>
      <c r="AI1117" s="16">
        <v>3</v>
      </c>
      <c r="AJ1117" s="16">
        <v>10500</v>
      </c>
      <c r="AK1117" s="16">
        <v>300</v>
      </c>
      <c r="AL1117" s="16">
        <v>3000</v>
      </c>
      <c r="AM1117" s="16">
        <v>42672</v>
      </c>
      <c r="AN1117" s="16">
        <v>130422</v>
      </c>
      <c r="AO1117" s="12" t="s">
        <v>2120</v>
      </c>
      <c r="AP1117" s="16">
        <v>0</v>
      </c>
      <c r="AQ1117" s="16" t="s">
        <v>207</v>
      </c>
      <c r="AU1117" t="s">
        <v>2121</v>
      </c>
      <c r="AV1117" s="15" t="s">
        <v>2122</v>
      </c>
      <c r="AW1117" s="16" t="s">
        <v>593</v>
      </c>
      <c r="AX1117" s="16" t="s">
        <v>207</v>
      </c>
      <c r="AY1117" s="16" t="s">
        <v>207</v>
      </c>
      <c r="AZ1117" s="16" t="s">
        <v>207</v>
      </c>
      <c r="BA1117" s="16" t="s">
        <v>207</v>
      </c>
      <c r="BB1117" s="16" t="s">
        <v>207</v>
      </c>
      <c r="BC1117" s="16">
        <v>0.42</v>
      </c>
      <c r="BD1117" s="16">
        <v>2.56</v>
      </c>
      <c r="BE1117" s="16">
        <f t="shared" si="181"/>
        <v>815.13750000000005</v>
      </c>
      <c r="BF1117" s="16">
        <v>0</v>
      </c>
      <c r="BG1117" s="16">
        <v>880</v>
      </c>
      <c r="BH1117" s="16">
        <v>880</v>
      </c>
      <c r="BI1117" s="16">
        <v>10</v>
      </c>
    </row>
    <row r="1118" spans="1:61" x14ac:dyDescent="0.35">
      <c r="A1118">
        <v>1117</v>
      </c>
      <c r="B1118" t="s">
        <v>360</v>
      </c>
      <c r="C1118" t="s">
        <v>8031</v>
      </c>
      <c r="D1118" s="15" t="s">
        <v>2222</v>
      </c>
      <c r="E1118" s="12" t="s">
        <v>98</v>
      </c>
      <c r="F1118" s="16">
        <v>1980</v>
      </c>
      <c r="G1118" s="12" t="s">
        <v>362</v>
      </c>
      <c r="H1118" s="12" t="s">
        <v>91</v>
      </c>
      <c r="I1118" s="12" t="s">
        <v>92</v>
      </c>
      <c r="J1118" s="12" t="s">
        <v>2369</v>
      </c>
      <c r="K1118" s="12" t="s">
        <v>2369</v>
      </c>
      <c r="N1118" s="16" t="s">
        <v>206</v>
      </c>
      <c r="O1118" s="16" t="s">
        <v>2216</v>
      </c>
      <c r="P1118" s="12" t="s">
        <v>482</v>
      </c>
      <c r="Q1118" s="16">
        <v>2023</v>
      </c>
      <c r="R1118" s="16">
        <v>1.1200000000000001</v>
      </c>
      <c r="S1118" s="16">
        <v>1.1200000000000001</v>
      </c>
      <c r="U1118" s="16" t="s">
        <v>2217</v>
      </c>
      <c r="V1118" s="12" t="s">
        <v>204</v>
      </c>
      <c r="W1118" s="12" t="s">
        <v>204</v>
      </c>
      <c r="X1118" s="16">
        <v>1</v>
      </c>
      <c r="Y1118" s="16">
        <v>15</v>
      </c>
      <c r="Z1118" s="16">
        <v>1.1200000000000001</v>
      </c>
      <c r="AA1118" s="16">
        <v>134</v>
      </c>
      <c r="AB1118" s="16" t="s">
        <v>2118</v>
      </c>
      <c r="AC1118" s="16" t="s">
        <v>2119</v>
      </c>
      <c r="AD1118" s="16">
        <v>48240</v>
      </c>
      <c r="AE1118" s="16">
        <v>400</v>
      </c>
      <c r="AF1118" s="16">
        <v>150000</v>
      </c>
      <c r="AG1118" s="16">
        <v>112.00000000000001</v>
      </c>
      <c r="AI1118" s="16">
        <v>8</v>
      </c>
      <c r="AJ1118" s="16">
        <v>28000</v>
      </c>
      <c r="AK1118" s="16">
        <v>600</v>
      </c>
      <c r="AL1118" s="16">
        <v>6000</v>
      </c>
      <c r="AM1118" s="16">
        <v>113792.00000000001</v>
      </c>
      <c r="AN1118" s="16">
        <v>346032</v>
      </c>
      <c r="AO1118" s="12" t="s">
        <v>2120</v>
      </c>
      <c r="AP1118" s="16">
        <v>0</v>
      </c>
      <c r="AQ1118" s="16" t="s">
        <v>207</v>
      </c>
      <c r="AU1118" t="s">
        <v>2121</v>
      </c>
      <c r="AV1118" s="15" t="s">
        <v>2122</v>
      </c>
      <c r="AW1118" s="16" t="s">
        <v>593</v>
      </c>
      <c r="AX1118" s="16" t="s">
        <v>207</v>
      </c>
      <c r="AY1118" s="16" t="s">
        <v>207</v>
      </c>
      <c r="AZ1118" s="16" t="s">
        <v>207</v>
      </c>
      <c r="BA1118" s="16" t="s">
        <v>207</v>
      </c>
      <c r="BB1118" s="16" t="s">
        <v>207</v>
      </c>
      <c r="BC1118" s="16">
        <v>1.1200000000000001</v>
      </c>
      <c r="BD1118" s="16">
        <v>6.32</v>
      </c>
      <c r="BE1118" s="16">
        <f t="shared" si="181"/>
        <v>2162.6999999999998</v>
      </c>
      <c r="BF1118" s="16">
        <v>0</v>
      </c>
      <c r="BG1118" s="16">
        <v>2800</v>
      </c>
      <c r="BH1118" s="16">
        <v>2160</v>
      </c>
      <c r="BI1118" s="16">
        <v>17</v>
      </c>
    </row>
    <row r="1119" spans="1:61" x14ac:dyDescent="0.35">
      <c r="A1119">
        <v>1118</v>
      </c>
      <c r="B1119" t="s">
        <v>360</v>
      </c>
      <c r="C1119" t="s">
        <v>8032</v>
      </c>
      <c r="D1119" s="15" t="s">
        <v>2223</v>
      </c>
      <c r="E1119" s="12" t="s">
        <v>98</v>
      </c>
      <c r="F1119" s="16">
        <v>1950</v>
      </c>
      <c r="G1119" s="12" t="s">
        <v>362</v>
      </c>
      <c r="H1119" s="12" t="s">
        <v>91</v>
      </c>
      <c r="I1119" s="12" t="s">
        <v>92</v>
      </c>
      <c r="J1119" s="12" t="s">
        <v>2369</v>
      </c>
      <c r="K1119" s="12" t="s">
        <v>2369</v>
      </c>
      <c r="N1119" s="16" t="s">
        <v>206</v>
      </c>
      <c r="O1119" s="16" t="s">
        <v>2216</v>
      </c>
      <c r="P1119" s="12" t="s">
        <v>482</v>
      </c>
      <c r="Q1119" s="16">
        <v>2023</v>
      </c>
      <c r="R1119" s="16">
        <v>0.28000000000000003</v>
      </c>
      <c r="S1119" s="16">
        <v>0.28000000000000003</v>
      </c>
      <c r="U1119" s="16" t="s">
        <v>2217</v>
      </c>
      <c r="V1119" s="12" t="s">
        <v>204</v>
      </c>
      <c r="W1119" s="12" t="s">
        <v>204</v>
      </c>
      <c r="X1119" s="16">
        <v>1</v>
      </c>
      <c r="Y1119" s="16">
        <v>9</v>
      </c>
      <c r="Z1119" s="16">
        <v>0.28000000000000003</v>
      </c>
      <c r="AA1119" s="16">
        <v>40</v>
      </c>
      <c r="AB1119" s="16" t="s">
        <v>2118</v>
      </c>
      <c r="AC1119" s="16" t="s">
        <v>2119</v>
      </c>
      <c r="AD1119" s="16">
        <v>14400</v>
      </c>
      <c r="AE1119" s="16">
        <v>100</v>
      </c>
      <c r="AF1119" s="16">
        <v>37500</v>
      </c>
      <c r="AG1119" s="16">
        <v>28.000000000000004</v>
      </c>
      <c r="AI1119" s="16">
        <v>2</v>
      </c>
      <c r="AJ1119" s="16">
        <v>7000</v>
      </c>
      <c r="AK1119" s="16">
        <v>150</v>
      </c>
      <c r="AL1119" s="16">
        <v>1500</v>
      </c>
      <c r="AM1119" s="16">
        <v>28448.000000000004</v>
      </c>
      <c r="AN1119" s="16">
        <v>88848</v>
      </c>
      <c r="AO1119" s="12" t="s">
        <v>2120</v>
      </c>
      <c r="AP1119" s="16">
        <v>0</v>
      </c>
      <c r="AQ1119" s="16" t="s">
        <v>207</v>
      </c>
      <c r="AU1119" t="s">
        <v>2121</v>
      </c>
      <c r="AV1119" s="15" t="s">
        <v>2122</v>
      </c>
      <c r="AW1119" s="16" t="s">
        <v>593</v>
      </c>
      <c r="AX1119" s="16" t="s">
        <v>207</v>
      </c>
      <c r="AY1119" s="16" t="s">
        <v>207</v>
      </c>
      <c r="AZ1119" s="16" t="s">
        <v>207</v>
      </c>
      <c r="BA1119" s="16" t="s">
        <v>207</v>
      </c>
      <c r="BB1119" s="16" t="s">
        <v>207</v>
      </c>
      <c r="BC1119" s="16">
        <v>0.28000000000000003</v>
      </c>
      <c r="BD1119" s="16">
        <v>1.2</v>
      </c>
      <c r="BE1119" s="16">
        <f t="shared" si="181"/>
        <v>555.29999999999995</v>
      </c>
      <c r="BF1119" s="16">
        <v>0</v>
      </c>
      <c r="BG1119" s="16">
        <v>240</v>
      </c>
      <c r="BH1119" s="16">
        <v>480</v>
      </c>
      <c r="BI1119" s="16">
        <v>6</v>
      </c>
    </row>
    <row r="1120" spans="1:61" x14ac:dyDescent="0.35">
      <c r="A1120">
        <v>1119</v>
      </c>
      <c r="B1120" t="s">
        <v>360</v>
      </c>
      <c r="C1120" t="s">
        <v>8033</v>
      </c>
      <c r="D1120" s="15" t="s">
        <v>2224</v>
      </c>
      <c r="E1120" s="12" t="s">
        <v>98</v>
      </c>
      <c r="F1120" s="16">
        <v>1976</v>
      </c>
      <c r="G1120" s="12" t="s">
        <v>362</v>
      </c>
      <c r="H1120" s="12" t="s">
        <v>91</v>
      </c>
      <c r="I1120" s="12" t="s">
        <v>92</v>
      </c>
      <c r="J1120" s="12" t="s">
        <v>2369</v>
      </c>
      <c r="K1120" s="12" t="s">
        <v>2369</v>
      </c>
      <c r="N1120" s="16" t="s">
        <v>206</v>
      </c>
      <c r="O1120" s="16" t="s">
        <v>2216</v>
      </c>
      <c r="P1120" s="12" t="s">
        <v>482</v>
      </c>
      <c r="Q1120" s="16">
        <v>2023</v>
      </c>
      <c r="R1120" s="16">
        <v>0.5</v>
      </c>
      <c r="S1120" s="16">
        <v>0.5</v>
      </c>
      <c r="U1120" s="16" t="s">
        <v>2217</v>
      </c>
      <c r="V1120" s="12" t="s">
        <v>204</v>
      </c>
      <c r="W1120" s="12" t="s">
        <v>204</v>
      </c>
      <c r="X1120" s="16">
        <v>1</v>
      </c>
      <c r="Y1120" s="16">
        <v>10</v>
      </c>
      <c r="Z1120" s="16">
        <v>0.5</v>
      </c>
      <c r="AA1120" s="16">
        <v>60</v>
      </c>
      <c r="AB1120" s="16" t="s">
        <v>2118</v>
      </c>
      <c r="AC1120" s="16" t="s">
        <v>2119</v>
      </c>
      <c r="AD1120" s="16">
        <v>21600</v>
      </c>
      <c r="AE1120" s="16">
        <v>175</v>
      </c>
      <c r="AF1120" s="16">
        <v>65625</v>
      </c>
      <c r="AG1120" s="16">
        <v>50</v>
      </c>
      <c r="AI1120" s="16">
        <v>3</v>
      </c>
      <c r="AJ1120" s="16">
        <v>10500</v>
      </c>
      <c r="AK1120" s="16">
        <v>300</v>
      </c>
      <c r="AL1120" s="16">
        <v>3000</v>
      </c>
      <c r="AM1120" s="16">
        <v>50800</v>
      </c>
      <c r="AN1120" s="16">
        <v>151525</v>
      </c>
      <c r="AO1120" s="12" t="s">
        <v>2120</v>
      </c>
      <c r="AP1120" s="16">
        <v>0</v>
      </c>
      <c r="AQ1120" s="16" t="s">
        <v>207</v>
      </c>
      <c r="AU1120" t="s">
        <v>2121</v>
      </c>
      <c r="AV1120" s="15" t="s">
        <v>2122</v>
      </c>
      <c r="AW1120" s="16" t="s">
        <v>593</v>
      </c>
      <c r="AX1120" s="16" t="s">
        <v>207</v>
      </c>
      <c r="AY1120" s="16" t="s">
        <v>207</v>
      </c>
      <c r="AZ1120" s="16" t="s">
        <v>207</v>
      </c>
      <c r="BA1120" s="16" t="s">
        <v>207</v>
      </c>
      <c r="BB1120" s="16" t="s">
        <v>207</v>
      </c>
      <c r="BC1120" s="16">
        <v>0.5</v>
      </c>
      <c r="BD1120" s="16">
        <v>3.12</v>
      </c>
      <c r="BE1120" s="16">
        <f t="shared" si="181"/>
        <v>947.03125</v>
      </c>
      <c r="BF1120" s="16">
        <v>0</v>
      </c>
      <c r="BG1120" s="16">
        <v>1680</v>
      </c>
      <c r="BH1120" s="16">
        <v>960</v>
      </c>
      <c r="BI1120" s="16">
        <v>6</v>
      </c>
    </row>
    <row r="1121" spans="1:61" x14ac:dyDescent="0.35">
      <c r="A1121">
        <v>1120</v>
      </c>
      <c r="B1121" t="s">
        <v>360</v>
      </c>
      <c r="C1121" t="s">
        <v>8034</v>
      </c>
      <c r="D1121" s="15" t="s">
        <v>2225</v>
      </c>
      <c r="E1121" s="12" t="s">
        <v>98</v>
      </c>
      <c r="F1121" s="16">
        <v>1968</v>
      </c>
      <c r="G1121" s="12" t="s">
        <v>362</v>
      </c>
      <c r="H1121" s="12" t="s">
        <v>91</v>
      </c>
      <c r="I1121" s="12" t="s">
        <v>92</v>
      </c>
      <c r="J1121" s="12" t="s">
        <v>2369</v>
      </c>
      <c r="K1121" s="12" t="s">
        <v>2369</v>
      </c>
      <c r="N1121" s="16" t="s">
        <v>205</v>
      </c>
      <c r="O1121" s="16" t="s">
        <v>2216</v>
      </c>
      <c r="P1121" s="12" t="s">
        <v>482</v>
      </c>
      <c r="Q1121" s="16">
        <v>2023</v>
      </c>
      <c r="R1121" s="16">
        <v>1.05</v>
      </c>
      <c r="S1121" s="16">
        <v>1.05</v>
      </c>
      <c r="U1121" s="16" t="s">
        <v>2217</v>
      </c>
      <c r="V1121" s="12" t="s">
        <v>204</v>
      </c>
      <c r="W1121" s="12" t="s">
        <v>204</v>
      </c>
      <c r="X1121" s="16">
        <v>1</v>
      </c>
      <c r="Y1121" s="16">
        <v>16</v>
      </c>
      <c r="Z1121" s="16">
        <v>1.05</v>
      </c>
      <c r="AA1121" s="16">
        <v>120</v>
      </c>
      <c r="AB1121" s="16" t="s">
        <v>2191</v>
      </c>
      <c r="AC1121" s="16" t="s">
        <v>2119</v>
      </c>
      <c r="AD1121" s="16">
        <v>43200</v>
      </c>
      <c r="AE1121" s="16">
        <v>350</v>
      </c>
      <c r="AF1121" s="16">
        <v>131250</v>
      </c>
      <c r="AG1121" s="16">
        <v>105</v>
      </c>
      <c r="AI1121" s="16">
        <v>7</v>
      </c>
      <c r="AJ1121" s="16">
        <v>24500</v>
      </c>
      <c r="AK1121" s="16">
        <v>600</v>
      </c>
      <c r="AL1121" s="16">
        <v>6000</v>
      </c>
      <c r="AM1121" s="16">
        <v>106680</v>
      </c>
      <c r="AN1121" s="16">
        <v>311630</v>
      </c>
      <c r="AO1121" s="12" t="s">
        <v>2120</v>
      </c>
      <c r="AP1121" s="16">
        <v>0</v>
      </c>
      <c r="AQ1121" s="16" t="s">
        <v>207</v>
      </c>
      <c r="AU1121" t="s">
        <v>2121</v>
      </c>
      <c r="AV1121" s="15" t="s">
        <v>2122</v>
      </c>
      <c r="AW1121" s="16" t="s">
        <v>593</v>
      </c>
      <c r="AX1121" s="16" t="s">
        <v>207</v>
      </c>
      <c r="AY1121" s="16" t="s">
        <v>207</v>
      </c>
      <c r="AZ1121" s="16" t="s">
        <v>207</v>
      </c>
      <c r="BA1121" s="16" t="s">
        <v>207</v>
      </c>
      <c r="BB1121" s="16" t="s">
        <v>207</v>
      </c>
      <c r="BC1121" s="16">
        <v>1.05</v>
      </c>
      <c r="BD1121" s="16">
        <v>6</v>
      </c>
      <c r="BE1121" s="16">
        <f t="shared" si="181"/>
        <v>1947.6875</v>
      </c>
      <c r="BF1121" s="16">
        <v>0</v>
      </c>
      <c r="BG1121" s="16">
        <v>2560</v>
      </c>
      <c r="BH1121" s="16">
        <v>1840</v>
      </c>
      <c r="BI1121" s="16">
        <v>20</v>
      </c>
    </row>
    <row r="1122" spans="1:61" x14ac:dyDescent="0.35">
      <c r="A1122">
        <v>1121</v>
      </c>
      <c r="B1122" t="s">
        <v>360</v>
      </c>
      <c r="C1122" t="s">
        <v>8035</v>
      </c>
      <c r="D1122" s="15" t="s">
        <v>2226</v>
      </c>
      <c r="E1122" s="12" t="s">
        <v>98</v>
      </c>
      <c r="F1122" s="16">
        <v>1970</v>
      </c>
      <c r="G1122" s="12" t="s">
        <v>362</v>
      </c>
      <c r="H1122" s="12" t="s">
        <v>91</v>
      </c>
      <c r="I1122" s="12" t="s">
        <v>92</v>
      </c>
      <c r="J1122" s="12" t="s">
        <v>2369</v>
      </c>
      <c r="K1122" s="12" t="s">
        <v>2369</v>
      </c>
      <c r="N1122" s="16" t="s">
        <v>206</v>
      </c>
      <c r="O1122" s="16" t="s">
        <v>2216</v>
      </c>
      <c r="P1122" s="12" t="s">
        <v>482</v>
      </c>
      <c r="Q1122" s="16">
        <v>2023</v>
      </c>
      <c r="R1122" s="16">
        <v>0.75</v>
      </c>
      <c r="S1122" s="16">
        <v>0.75</v>
      </c>
      <c r="U1122" s="16" t="s">
        <v>2217</v>
      </c>
      <c r="V1122" s="12" t="s">
        <v>204</v>
      </c>
      <c r="W1122" s="12" t="s">
        <v>204</v>
      </c>
      <c r="X1122" s="16">
        <v>1</v>
      </c>
      <c r="Y1122" s="16">
        <v>12</v>
      </c>
      <c r="Z1122" s="16">
        <v>0.75</v>
      </c>
      <c r="AA1122" s="16">
        <v>90</v>
      </c>
      <c r="AB1122" s="16" t="s">
        <v>2118</v>
      </c>
      <c r="AC1122" s="16" t="s">
        <v>2119</v>
      </c>
      <c r="AD1122" s="16">
        <v>32400</v>
      </c>
      <c r="AE1122" s="16">
        <v>250</v>
      </c>
      <c r="AF1122" s="16">
        <v>93750</v>
      </c>
      <c r="AG1122" s="16">
        <v>75</v>
      </c>
      <c r="AI1122" s="16">
        <v>5</v>
      </c>
      <c r="AJ1122" s="16">
        <v>17500</v>
      </c>
      <c r="AK1122" s="16">
        <v>450</v>
      </c>
      <c r="AL1122" s="16">
        <v>4500</v>
      </c>
      <c r="AM1122" s="16">
        <v>76200</v>
      </c>
      <c r="AN1122" s="16">
        <v>224350</v>
      </c>
      <c r="AO1122" s="12" t="s">
        <v>2120</v>
      </c>
      <c r="AP1122" s="16">
        <v>0</v>
      </c>
      <c r="AQ1122" s="16" t="s">
        <v>207</v>
      </c>
      <c r="AU1122" t="s">
        <v>2121</v>
      </c>
      <c r="AV1122" s="15" t="s">
        <v>2122</v>
      </c>
      <c r="AW1122" s="16" t="s">
        <v>593</v>
      </c>
      <c r="AX1122" s="16" t="s">
        <v>207</v>
      </c>
      <c r="AY1122" s="16" t="s">
        <v>207</v>
      </c>
      <c r="AZ1122" s="16" t="s">
        <v>207</v>
      </c>
      <c r="BA1122" s="16" t="s">
        <v>207</v>
      </c>
      <c r="BB1122" s="16" t="s">
        <v>207</v>
      </c>
      <c r="BC1122" s="16">
        <v>0.75</v>
      </c>
      <c r="BD1122" s="16">
        <v>3.6</v>
      </c>
      <c r="BE1122" s="16">
        <f t="shared" si="181"/>
        <v>1402.1875</v>
      </c>
      <c r="BF1122" s="16">
        <v>0</v>
      </c>
      <c r="BG1122" s="16">
        <v>1760</v>
      </c>
      <c r="BH1122" s="16">
        <v>1360</v>
      </c>
      <c r="BI1122" s="16">
        <v>6</v>
      </c>
    </row>
    <row r="1123" spans="1:61" x14ac:dyDescent="0.35">
      <c r="A1123">
        <v>1122</v>
      </c>
      <c r="B1123" t="s">
        <v>360</v>
      </c>
      <c r="C1123" t="s">
        <v>8036</v>
      </c>
      <c r="D1123" s="15" t="s">
        <v>2227</v>
      </c>
      <c r="E1123" s="12" t="s">
        <v>93</v>
      </c>
      <c r="F1123" s="16">
        <v>1968</v>
      </c>
      <c r="G1123" s="12" t="s">
        <v>362</v>
      </c>
      <c r="H1123" s="12" t="s">
        <v>91</v>
      </c>
      <c r="I1123" s="12" t="s">
        <v>92</v>
      </c>
      <c r="J1123" s="12" t="s">
        <v>2369</v>
      </c>
      <c r="K1123" s="12" t="s">
        <v>2369</v>
      </c>
      <c r="N1123" s="16" t="s">
        <v>206</v>
      </c>
      <c r="O1123" s="16" t="s">
        <v>2216</v>
      </c>
      <c r="P1123" s="12" t="s">
        <v>482</v>
      </c>
      <c r="Q1123" s="16">
        <v>2023</v>
      </c>
      <c r="R1123" s="16">
        <v>0.88</v>
      </c>
      <c r="S1123" s="16">
        <v>0.88</v>
      </c>
      <c r="U1123" s="16" t="s">
        <v>2217</v>
      </c>
      <c r="V1123" s="12" t="s">
        <v>204</v>
      </c>
      <c r="W1123" s="12" t="s">
        <v>204</v>
      </c>
      <c r="X1123" s="16">
        <v>1</v>
      </c>
      <c r="Y1123" s="16">
        <v>15</v>
      </c>
      <c r="Z1123" s="16">
        <v>0.88</v>
      </c>
      <c r="AA1123" s="16">
        <v>105</v>
      </c>
      <c r="AB1123" s="16" t="s">
        <v>2118</v>
      </c>
      <c r="AC1123" s="16" t="s">
        <v>2119</v>
      </c>
      <c r="AD1123" s="16">
        <v>37800</v>
      </c>
      <c r="AE1123" s="16">
        <v>300</v>
      </c>
      <c r="AF1123" s="16">
        <v>112500</v>
      </c>
      <c r="AG1123" s="16">
        <v>88</v>
      </c>
      <c r="AI1123" s="16">
        <v>6</v>
      </c>
      <c r="AJ1123" s="16">
        <v>21000</v>
      </c>
      <c r="AK1123" s="16">
        <v>450</v>
      </c>
      <c r="AL1123" s="16">
        <v>4500</v>
      </c>
      <c r="AM1123" s="16">
        <v>89408</v>
      </c>
      <c r="AN1123" s="16">
        <v>265208</v>
      </c>
      <c r="AO1123" s="12" t="s">
        <v>2120</v>
      </c>
      <c r="AP1123" s="16">
        <v>0</v>
      </c>
      <c r="AQ1123" s="16" t="s">
        <v>207</v>
      </c>
      <c r="AU1123" t="s">
        <v>2121</v>
      </c>
      <c r="AV1123" s="15" t="s">
        <v>2122</v>
      </c>
      <c r="AW1123" s="16" t="s">
        <v>593</v>
      </c>
      <c r="AX1123" s="16" t="s">
        <v>207</v>
      </c>
      <c r="AY1123" s="16" t="s">
        <v>207</v>
      </c>
      <c r="AZ1123" s="16" t="s">
        <v>207</v>
      </c>
      <c r="BA1123" s="16" t="s">
        <v>207</v>
      </c>
      <c r="BB1123" s="16" t="s">
        <v>207</v>
      </c>
      <c r="BC1123" s="16">
        <v>0.88</v>
      </c>
      <c r="BD1123" s="16">
        <v>4.88</v>
      </c>
      <c r="BE1123" s="16">
        <f t="shared" si="181"/>
        <v>1657.55</v>
      </c>
      <c r="BF1123" s="16">
        <v>0</v>
      </c>
      <c r="BG1123" s="16">
        <v>2480</v>
      </c>
      <c r="BH1123" s="16">
        <v>1760</v>
      </c>
      <c r="BI1123" s="16">
        <v>8</v>
      </c>
    </row>
    <row r="1124" spans="1:61" x14ac:dyDescent="0.35">
      <c r="A1124">
        <v>1123</v>
      </c>
      <c r="B1124" t="s">
        <v>360</v>
      </c>
      <c r="C1124" t="s">
        <v>8037</v>
      </c>
      <c r="D1124" s="15" t="s">
        <v>2228</v>
      </c>
      <c r="E1124" s="12" t="s">
        <v>98</v>
      </c>
      <c r="F1124" s="16">
        <v>1990</v>
      </c>
      <c r="G1124" s="12" t="s">
        <v>362</v>
      </c>
      <c r="H1124" s="12" t="s">
        <v>91</v>
      </c>
      <c r="I1124" s="12" t="s">
        <v>92</v>
      </c>
      <c r="J1124" s="12" t="s">
        <v>2369</v>
      </c>
      <c r="K1124" s="12" t="s">
        <v>2369</v>
      </c>
      <c r="N1124" s="16" t="s">
        <v>206</v>
      </c>
      <c r="O1124" s="16" t="s">
        <v>2216</v>
      </c>
      <c r="P1124" s="12" t="s">
        <v>482</v>
      </c>
      <c r="Q1124" s="16">
        <v>2023</v>
      </c>
      <c r="R1124" s="16">
        <v>1.2</v>
      </c>
      <c r="S1124" s="16">
        <v>1.2</v>
      </c>
      <c r="U1124" s="16" t="s">
        <v>2217</v>
      </c>
      <c r="V1124" s="12" t="s">
        <v>204</v>
      </c>
      <c r="W1124" s="12" t="s">
        <v>204</v>
      </c>
      <c r="X1124" s="16">
        <v>1</v>
      </c>
      <c r="Y1124" s="16">
        <v>17</v>
      </c>
      <c r="Z1124" s="16">
        <v>1.2</v>
      </c>
      <c r="AA1124" s="16">
        <v>144</v>
      </c>
      <c r="AB1124" s="16" t="s">
        <v>2118</v>
      </c>
      <c r="AC1124" s="16" t="s">
        <v>2119</v>
      </c>
      <c r="AD1124" s="16">
        <v>51840</v>
      </c>
      <c r="AE1124" s="16">
        <v>420</v>
      </c>
      <c r="AF1124" s="16">
        <v>157500</v>
      </c>
      <c r="AG1124" s="16">
        <v>120</v>
      </c>
      <c r="AI1124" s="16">
        <v>8</v>
      </c>
      <c r="AJ1124" s="16">
        <v>28000</v>
      </c>
      <c r="AK1124" s="16">
        <v>750</v>
      </c>
      <c r="AL1124" s="16">
        <v>7500</v>
      </c>
      <c r="AM1124" s="16">
        <v>121920</v>
      </c>
      <c r="AN1124" s="16">
        <v>366760</v>
      </c>
      <c r="AO1124" s="12" t="s">
        <v>2120</v>
      </c>
      <c r="AP1124" s="16">
        <v>0</v>
      </c>
      <c r="AQ1124" s="16" t="s">
        <v>207</v>
      </c>
      <c r="AU1124" t="s">
        <v>2121</v>
      </c>
      <c r="AV1124" s="15" t="s">
        <v>2122</v>
      </c>
      <c r="AW1124" s="16" t="s">
        <v>593</v>
      </c>
      <c r="AX1124" s="16" t="s">
        <v>207</v>
      </c>
      <c r="AY1124" s="16" t="s">
        <v>207</v>
      </c>
      <c r="AZ1124" s="16" t="s">
        <v>207</v>
      </c>
      <c r="BA1124" s="16" t="s">
        <v>207</v>
      </c>
      <c r="BB1124" s="16" t="s">
        <v>207</v>
      </c>
      <c r="BC1124" s="16">
        <v>1.2</v>
      </c>
      <c r="BD1124" s="16">
        <v>6.8</v>
      </c>
      <c r="BE1124" s="16">
        <f t="shared" si="181"/>
        <v>2292.25</v>
      </c>
      <c r="BF1124" s="16">
        <v>0</v>
      </c>
      <c r="BG1124" s="16">
        <v>3360</v>
      </c>
      <c r="BH1124" s="16">
        <v>2800</v>
      </c>
      <c r="BI1124" s="16">
        <v>8</v>
      </c>
    </row>
    <row r="1125" spans="1:61" x14ac:dyDescent="0.35">
      <c r="A1125">
        <v>1124</v>
      </c>
      <c r="B1125" t="s">
        <v>360</v>
      </c>
      <c r="C1125" t="s">
        <v>8038</v>
      </c>
      <c r="D1125" s="15" t="s">
        <v>2229</v>
      </c>
      <c r="E1125" s="12" t="s">
        <v>98</v>
      </c>
      <c r="F1125" s="16">
        <v>1966</v>
      </c>
      <c r="G1125" s="12" t="s">
        <v>362</v>
      </c>
      <c r="H1125" s="12" t="s">
        <v>91</v>
      </c>
      <c r="I1125" s="12" t="s">
        <v>92</v>
      </c>
      <c r="J1125" s="12" t="s">
        <v>2369</v>
      </c>
      <c r="K1125" s="12" t="s">
        <v>2369</v>
      </c>
      <c r="N1125" s="16" t="s">
        <v>206</v>
      </c>
      <c r="O1125" s="16" t="s">
        <v>2216</v>
      </c>
      <c r="P1125" s="12" t="s">
        <v>482</v>
      </c>
      <c r="Q1125" s="16">
        <v>2023</v>
      </c>
      <c r="R1125" s="16">
        <v>0.66</v>
      </c>
      <c r="S1125" s="16">
        <v>0.66</v>
      </c>
      <c r="U1125" s="16" t="s">
        <v>2217</v>
      </c>
      <c r="V1125" s="12" t="s">
        <v>204</v>
      </c>
      <c r="W1125" s="12" t="s">
        <v>204</v>
      </c>
      <c r="X1125" s="16">
        <v>1</v>
      </c>
      <c r="Y1125" s="16">
        <v>12</v>
      </c>
      <c r="Z1125" s="16">
        <v>0.66</v>
      </c>
      <c r="AA1125" s="16">
        <v>80</v>
      </c>
      <c r="AB1125" s="16" t="s">
        <v>2118</v>
      </c>
      <c r="AC1125" s="16" t="s">
        <v>2119</v>
      </c>
      <c r="AD1125" s="16">
        <v>28800</v>
      </c>
      <c r="AE1125" s="16">
        <v>250</v>
      </c>
      <c r="AF1125" s="16">
        <v>93750</v>
      </c>
      <c r="AG1125" s="16">
        <v>66</v>
      </c>
      <c r="AI1125" s="16">
        <v>5</v>
      </c>
      <c r="AJ1125" s="16">
        <v>17500</v>
      </c>
      <c r="AK1125" s="16">
        <v>300</v>
      </c>
      <c r="AL1125" s="16">
        <v>3000</v>
      </c>
      <c r="AM1125" s="16">
        <v>67056</v>
      </c>
      <c r="AN1125" s="16">
        <v>210106</v>
      </c>
      <c r="AO1125" s="12" t="s">
        <v>2120</v>
      </c>
      <c r="AP1125" s="16">
        <v>0</v>
      </c>
      <c r="AQ1125" s="16" t="s">
        <v>207</v>
      </c>
      <c r="AU1125" t="s">
        <v>2121</v>
      </c>
      <c r="AV1125" s="15" t="s">
        <v>2122</v>
      </c>
      <c r="AW1125" s="16" t="s">
        <v>593</v>
      </c>
      <c r="AX1125" s="16" t="s">
        <v>207</v>
      </c>
      <c r="AY1125" s="16" t="s">
        <v>207</v>
      </c>
      <c r="AZ1125" s="16" t="s">
        <v>207</v>
      </c>
      <c r="BA1125" s="16" t="s">
        <v>207</v>
      </c>
      <c r="BB1125" s="16" t="s">
        <v>207</v>
      </c>
      <c r="BC1125" s="16">
        <v>0.66</v>
      </c>
      <c r="BD1125" s="16">
        <v>3.84</v>
      </c>
      <c r="BE1125" s="16">
        <f t="shared" si="181"/>
        <v>1313.1624999999999</v>
      </c>
      <c r="BF1125" s="16">
        <v>0</v>
      </c>
      <c r="BG1125" s="16">
        <v>1600</v>
      </c>
      <c r="BH1125" s="16">
        <v>880</v>
      </c>
      <c r="BI1125" s="16">
        <v>17</v>
      </c>
    </row>
    <row r="1126" spans="1:61" x14ac:dyDescent="0.35">
      <c r="A1126">
        <v>1125</v>
      </c>
      <c r="B1126" t="s">
        <v>360</v>
      </c>
      <c r="C1126" t="s">
        <v>8039</v>
      </c>
      <c r="D1126" s="15" t="s">
        <v>2230</v>
      </c>
      <c r="E1126" s="12" t="s">
        <v>98</v>
      </c>
      <c r="F1126" s="16">
        <v>1972</v>
      </c>
      <c r="G1126" s="12" t="s">
        <v>362</v>
      </c>
      <c r="H1126" s="12" t="s">
        <v>91</v>
      </c>
      <c r="I1126" s="12" t="s">
        <v>92</v>
      </c>
      <c r="J1126" s="12" t="s">
        <v>2369</v>
      </c>
      <c r="K1126" s="12" t="s">
        <v>2369</v>
      </c>
      <c r="N1126" s="16" t="s">
        <v>206</v>
      </c>
      <c r="O1126" s="16" t="s">
        <v>2216</v>
      </c>
      <c r="P1126" s="12" t="s">
        <v>482</v>
      </c>
      <c r="Q1126" s="16">
        <v>2023</v>
      </c>
      <c r="R1126" s="16">
        <v>0.66</v>
      </c>
      <c r="S1126" s="16">
        <v>0.66</v>
      </c>
      <c r="U1126" s="16" t="s">
        <v>2217</v>
      </c>
      <c r="V1126" s="12" t="s">
        <v>204</v>
      </c>
      <c r="W1126" s="12" t="s">
        <v>204</v>
      </c>
      <c r="X1126" s="16">
        <v>1</v>
      </c>
      <c r="Y1126" s="16">
        <v>16</v>
      </c>
      <c r="Z1126" s="16">
        <v>0.66</v>
      </c>
      <c r="AA1126" s="16">
        <v>80</v>
      </c>
      <c r="AB1126" s="16" t="s">
        <v>2118</v>
      </c>
      <c r="AC1126" s="16" t="s">
        <v>2119</v>
      </c>
      <c r="AD1126" s="16">
        <v>28800</v>
      </c>
      <c r="AE1126" s="16">
        <v>250</v>
      </c>
      <c r="AF1126" s="16">
        <v>93750</v>
      </c>
      <c r="AG1126" s="16">
        <v>66</v>
      </c>
      <c r="AI1126" s="16">
        <v>5</v>
      </c>
      <c r="AJ1126" s="16">
        <v>17500</v>
      </c>
      <c r="AK1126" s="16">
        <v>300</v>
      </c>
      <c r="AL1126" s="16">
        <v>3000</v>
      </c>
      <c r="AM1126" s="16">
        <v>67056</v>
      </c>
      <c r="AN1126" s="16">
        <v>210106</v>
      </c>
      <c r="AO1126" s="12" t="s">
        <v>2120</v>
      </c>
      <c r="AP1126" s="16">
        <v>0</v>
      </c>
      <c r="AQ1126" s="16" t="s">
        <v>207</v>
      </c>
      <c r="AU1126" t="s">
        <v>2121</v>
      </c>
      <c r="AV1126" s="15" t="s">
        <v>2122</v>
      </c>
      <c r="AW1126" s="16" t="s">
        <v>593</v>
      </c>
      <c r="AX1126" s="16" t="s">
        <v>207</v>
      </c>
      <c r="AY1126" s="16" t="s">
        <v>207</v>
      </c>
      <c r="AZ1126" s="16" t="s">
        <v>207</v>
      </c>
      <c r="BA1126" s="16" t="s">
        <v>207</v>
      </c>
      <c r="BB1126" s="16" t="s">
        <v>207</v>
      </c>
      <c r="BC1126" s="16">
        <v>0.66</v>
      </c>
      <c r="BD1126" s="16">
        <v>3.68</v>
      </c>
      <c r="BE1126" s="16">
        <f t="shared" si="181"/>
        <v>1313.1624999999999</v>
      </c>
      <c r="BF1126" s="16">
        <v>0</v>
      </c>
      <c r="BG1126" s="16">
        <v>880</v>
      </c>
      <c r="BH1126" s="16">
        <v>2400</v>
      </c>
      <c r="BI1126" s="16">
        <v>5</v>
      </c>
    </row>
    <row r="1127" spans="1:61" x14ac:dyDescent="0.35">
      <c r="A1127">
        <v>1126</v>
      </c>
      <c r="B1127" t="s">
        <v>360</v>
      </c>
      <c r="C1127" t="s">
        <v>8040</v>
      </c>
      <c r="D1127" s="15" t="s">
        <v>2190</v>
      </c>
      <c r="E1127" s="12" t="s">
        <v>98</v>
      </c>
      <c r="F1127" s="16">
        <v>1986</v>
      </c>
      <c r="G1127" s="12" t="s">
        <v>362</v>
      </c>
      <c r="H1127" s="12" t="s">
        <v>91</v>
      </c>
      <c r="I1127" s="12" t="s">
        <v>92</v>
      </c>
      <c r="J1127" s="12" t="s">
        <v>2369</v>
      </c>
      <c r="K1127" s="12" t="s">
        <v>2369</v>
      </c>
      <c r="N1127" s="16" t="s">
        <v>205</v>
      </c>
      <c r="O1127" s="16" t="s">
        <v>2216</v>
      </c>
      <c r="P1127" s="12" t="s">
        <v>482</v>
      </c>
      <c r="Q1127" s="16">
        <v>2023</v>
      </c>
      <c r="R1127" s="16">
        <v>0.8</v>
      </c>
      <c r="S1127" s="16">
        <v>0.8</v>
      </c>
      <c r="U1127" s="16" t="s">
        <v>2217</v>
      </c>
      <c r="V1127" s="12" t="s">
        <v>204</v>
      </c>
      <c r="W1127" s="12" t="s">
        <v>204</v>
      </c>
      <c r="X1127" s="16">
        <v>1</v>
      </c>
      <c r="Y1127" s="16">
        <v>14</v>
      </c>
      <c r="Z1127" s="16">
        <v>0.8</v>
      </c>
      <c r="AA1127" s="16">
        <v>96</v>
      </c>
      <c r="AB1127" s="16" t="s">
        <v>2118</v>
      </c>
      <c r="AC1127" s="16" t="s">
        <v>2119</v>
      </c>
      <c r="AD1127" s="16">
        <v>34560</v>
      </c>
      <c r="AE1127" s="16">
        <v>300</v>
      </c>
      <c r="AF1127" s="16">
        <v>112500</v>
      </c>
      <c r="AG1127" s="16">
        <v>80</v>
      </c>
      <c r="AI1127" s="16">
        <v>6</v>
      </c>
      <c r="AJ1127" s="16">
        <v>21000</v>
      </c>
      <c r="AK1127" s="16">
        <v>450</v>
      </c>
      <c r="AL1127" s="16">
        <v>4500</v>
      </c>
      <c r="AM1127" s="16">
        <v>81280</v>
      </c>
      <c r="AN1127" s="16">
        <v>253840</v>
      </c>
      <c r="AO1127" s="12" t="s">
        <v>2120</v>
      </c>
      <c r="AP1127" s="16">
        <v>0</v>
      </c>
      <c r="AQ1127" s="16" t="s">
        <v>207</v>
      </c>
      <c r="AU1127" t="s">
        <v>2121</v>
      </c>
      <c r="AV1127" s="15" t="s">
        <v>2122</v>
      </c>
      <c r="AW1127" s="16" t="s">
        <v>593</v>
      </c>
      <c r="AX1127" s="16" t="s">
        <v>207</v>
      </c>
      <c r="AY1127" s="16" t="s">
        <v>207</v>
      </c>
      <c r="AZ1127" s="16" t="s">
        <v>207</v>
      </c>
      <c r="BA1127" s="16" t="s">
        <v>207</v>
      </c>
      <c r="BB1127" s="16" t="s">
        <v>207</v>
      </c>
      <c r="BC1127" s="16">
        <v>0.8</v>
      </c>
      <c r="BD1127" s="16">
        <v>5.12</v>
      </c>
      <c r="BE1127" s="16">
        <f t="shared" si="181"/>
        <v>1586.5</v>
      </c>
      <c r="BF1127" s="16">
        <v>0</v>
      </c>
      <c r="BG1127" s="16">
        <v>2400</v>
      </c>
      <c r="BH1127" s="16">
        <v>2080</v>
      </c>
      <c r="BI1127" s="16">
        <v>8</v>
      </c>
    </row>
    <row r="1128" spans="1:61" x14ac:dyDescent="0.35">
      <c r="A1128">
        <v>1127</v>
      </c>
      <c r="B1128" t="s">
        <v>360</v>
      </c>
      <c r="C1128" t="s">
        <v>8041</v>
      </c>
      <c r="D1128" s="15" t="s">
        <v>2231</v>
      </c>
      <c r="E1128" s="12" t="s">
        <v>98</v>
      </c>
      <c r="F1128" s="16">
        <v>1990</v>
      </c>
      <c r="G1128" s="12" t="s">
        <v>362</v>
      </c>
      <c r="H1128" s="12" t="s">
        <v>91</v>
      </c>
      <c r="I1128" s="12" t="s">
        <v>92</v>
      </c>
      <c r="J1128" s="12" t="s">
        <v>2369</v>
      </c>
      <c r="K1128" s="12" t="s">
        <v>2369</v>
      </c>
      <c r="N1128" s="16" t="s">
        <v>206</v>
      </c>
      <c r="O1128" s="16" t="s">
        <v>2216</v>
      </c>
      <c r="P1128" s="12" t="s">
        <v>482</v>
      </c>
      <c r="Q1128" s="16">
        <v>2023</v>
      </c>
      <c r="R1128" s="16">
        <v>0.76</v>
      </c>
      <c r="S1128" s="16">
        <v>0.76</v>
      </c>
      <c r="U1128" s="16" t="s">
        <v>2217</v>
      </c>
      <c r="V1128" s="12" t="s">
        <v>204</v>
      </c>
      <c r="W1128" s="12" t="s">
        <v>204</v>
      </c>
      <c r="X1128" s="16">
        <v>1</v>
      </c>
      <c r="Y1128" s="16">
        <v>10</v>
      </c>
      <c r="Z1128" s="16">
        <v>0.76</v>
      </c>
      <c r="AA1128" s="16">
        <v>92</v>
      </c>
      <c r="AB1128" s="16" t="s">
        <v>2118</v>
      </c>
      <c r="AC1128" s="16" t="s">
        <v>2119</v>
      </c>
      <c r="AD1128" s="16">
        <v>33120</v>
      </c>
      <c r="AE1128" s="16">
        <v>250</v>
      </c>
      <c r="AF1128" s="16">
        <v>93750</v>
      </c>
      <c r="AG1128" s="16">
        <v>76</v>
      </c>
      <c r="AI1128" s="16">
        <v>5</v>
      </c>
      <c r="AJ1128" s="16">
        <v>17500</v>
      </c>
      <c r="AK1128" s="16">
        <v>450</v>
      </c>
      <c r="AL1128" s="16">
        <v>4500</v>
      </c>
      <c r="AM1128" s="16">
        <v>77216</v>
      </c>
      <c r="AN1128" s="16">
        <v>226086</v>
      </c>
      <c r="AO1128" s="12" t="s">
        <v>2120</v>
      </c>
      <c r="AP1128" s="16">
        <v>0</v>
      </c>
      <c r="AQ1128" s="16" t="s">
        <v>207</v>
      </c>
      <c r="AU1128" t="s">
        <v>2121</v>
      </c>
      <c r="AV1128" s="15" t="s">
        <v>2122</v>
      </c>
      <c r="AW1128" s="16" t="s">
        <v>593</v>
      </c>
      <c r="AX1128" s="16" t="s">
        <v>207</v>
      </c>
      <c r="AY1128" s="16" t="s">
        <v>207</v>
      </c>
      <c r="AZ1128" s="16" t="s">
        <v>207</v>
      </c>
      <c r="BA1128" s="16" t="s">
        <v>207</v>
      </c>
      <c r="BB1128" s="16" t="s">
        <v>207</v>
      </c>
      <c r="BC1128" s="16">
        <v>0.76</v>
      </c>
      <c r="BD1128" s="16">
        <v>4.32</v>
      </c>
      <c r="BE1128" s="16">
        <f t="shared" si="181"/>
        <v>1413.0374999999999</v>
      </c>
      <c r="BF1128" s="16">
        <v>0</v>
      </c>
      <c r="BG1128" s="16">
        <v>2000</v>
      </c>
      <c r="BH1128" s="16">
        <v>1520</v>
      </c>
      <c r="BI1128" s="16">
        <v>10</v>
      </c>
    </row>
    <row r="1129" spans="1:61" x14ac:dyDescent="0.35">
      <c r="A1129">
        <v>1128</v>
      </c>
      <c r="B1129" t="s">
        <v>360</v>
      </c>
      <c r="C1129" t="s">
        <v>8042</v>
      </c>
      <c r="D1129" s="15" t="s">
        <v>2232</v>
      </c>
      <c r="E1129" s="12" t="s">
        <v>98</v>
      </c>
      <c r="F1129" s="16">
        <v>1966</v>
      </c>
      <c r="G1129" s="12" t="s">
        <v>362</v>
      </c>
      <c r="H1129" s="12" t="s">
        <v>91</v>
      </c>
      <c r="I1129" s="12" t="s">
        <v>92</v>
      </c>
      <c r="J1129" s="12" t="s">
        <v>2369</v>
      </c>
      <c r="K1129" s="12" t="s">
        <v>2369</v>
      </c>
      <c r="N1129" s="16" t="s">
        <v>206</v>
      </c>
      <c r="O1129" s="16" t="s">
        <v>2216</v>
      </c>
      <c r="P1129" s="12" t="s">
        <v>482</v>
      </c>
      <c r="Q1129" s="16">
        <v>2023</v>
      </c>
      <c r="R1129" s="16">
        <v>1.5</v>
      </c>
      <c r="S1129" s="16">
        <v>1.5</v>
      </c>
      <c r="U1129" s="16" t="s">
        <v>2217</v>
      </c>
      <c r="V1129" s="12" t="s">
        <v>204</v>
      </c>
      <c r="W1129" s="12" t="s">
        <v>204</v>
      </c>
      <c r="X1129" s="16">
        <v>1</v>
      </c>
      <c r="Y1129" s="16">
        <v>21</v>
      </c>
      <c r="Z1129" s="16">
        <v>1.5</v>
      </c>
      <c r="AA1129" s="16">
        <v>180</v>
      </c>
      <c r="AB1129" s="16" t="s">
        <v>2118</v>
      </c>
      <c r="AC1129" s="16" t="s">
        <v>2119</v>
      </c>
      <c r="AD1129" s="16">
        <v>64800</v>
      </c>
      <c r="AE1129" s="16">
        <v>500</v>
      </c>
      <c r="AF1129" s="16">
        <v>187500</v>
      </c>
      <c r="AG1129" s="16">
        <v>150</v>
      </c>
      <c r="AI1129" s="16">
        <v>10</v>
      </c>
      <c r="AJ1129" s="16">
        <v>35000</v>
      </c>
      <c r="AK1129" s="16">
        <v>900</v>
      </c>
      <c r="AL1129" s="16">
        <v>9000</v>
      </c>
      <c r="AM1129" s="16">
        <v>152400</v>
      </c>
      <c r="AN1129" s="16">
        <v>448700</v>
      </c>
      <c r="AO1129" s="12" t="s">
        <v>2120</v>
      </c>
      <c r="AP1129" s="16">
        <v>0</v>
      </c>
      <c r="AQ1129" s="16" t="s">
        <v>207</v>
      </c>
      <c r="AU1129" t="s">
        <v>2121</v>
      </c>
      <c r="AV1129" s="15" t="s">
        <v>2122</v>
      </c>
      <c r="AW1129" s="16" t="s">
        <v>593</v>
      </c>
      <c r="AX1129" s="16" t="s">
        <v>207</v>
      </c>
      <c r="AY1129" s="16" t="s">
        <v>207</v>
      </c>
      <c r="AZ1129" s="16" t="s">
        <v>207</v>
      </c>
      <c r="BA1129" s="16" t="s">
        <v>207</v>
      </c>
      <c r="BB1129" s="16" t="s">
        <v>207</v>
      </c>
      <c r="BC1129" s="16">
        <v>1.5</v>
      </c>
      <c r="BD1129" s="16">
        <v>7.6</v>
      </c>
      <c r="BE1129" s="16">
        <f t="shared" si="181"/>
        <v>2804.375</v>
      </c>
      <c r="BF1129" s="16">
        <v>0</v>
      </c>
      <c r="BG1129" s="16">
        <v>3600</v>
      </c>
      <c r="BH1129" s="16">
        <v>2560</v>
      </c>
      <c r="BI1129" s="16">
        <v>18</v>
      </c>
    </row>
    <row r="1130" spans="1:61" x14ac:dyDescent="0.35">
      <c r="A1130">
        <v>1129</v>
      </c>
      <c r="B1130" t="s">
        <v>360</v>
      </c>
      <c r="C1130" t="s">
        <v>8043</v>
      </c>
      <c r="D1130" s="15" t="s">
        <v>2233</v>
      </c>
      <c r="E1130" s="12" t="s">
        <v>98</v>
      </c>
      <c r="F1130" s="16">
        <v>1968</v>
      </c>
      <c r="G1130" s="12" t="s">
        <v>362</v>
      </c>
      <c r="H1130" s="12" t="s">
        <v>91</v>
      </c>
      <c r="I1130" s="12" t="s">
        <v>92</v>
      </c>
      <c r="J1130" s="12" t="s">
        <v>2369</v>
      </c>
      <c r="K1130" s="12" t="s">
        <v>2369</v>
      </c>
      <c r="N1130" s="16" t="s">
        <v>206</v>
      </c>
      <c r="O1130" s="16" t="s">
        <v>2216</v>
      </c>
      <c r="P1130" s="12" t="s">
        <v>482</v>
      </c>
      <c r="Q1130" s="16">
        <v>2023</v>
      </c>
      <c r="R1130" s="16">
        <v>1</v>
      </c>
      <c r="S1130" s="16">
        <v>1</v>
      </c>
      <c r="U1130" s="16" t="s">
        <v>2217</v>
      </c>
      <c r="V1130" s="12" t="s">
        <v>204</v>
      </c>
      <c r="W1130" s="12" t="s">
        <v>204</v>
      </c>
      <c r="X1130" s="16">
        <v>1</v>
      </c>
      <c r="Y1130" s="16">
        <v>18</v>
      </c>
      <c r="Z1130" s="16">
        <v>1</v>
      </c>
      <c r="AA1130" s="16">
        <v>120</v>
      </c>
      <c r="AB1130" s="16" t="s">
        <v>2118</v>
      </c>
      <c r="AC1130" s="16" t="s">
        <v>2119</v>
      </c>
      <c r="AD1130" s="16">
        <v>43200</v>
      </c>
      <c r="AE1130" s="16">
        <v>350</v>
      </c>
      <c r="AF1130" s="16">
        <v>131250</v>
      </c>
      <c r="AG1130" s="16">
        <v>100</v>
      </c>
      <c r="AI1130" s="16">
        <v>7</v>
      </c>
      <c r="AJ1130" s="16">
        <v>24500</v>
      </c>
      <c r="AK1130" s="16">
        <v>600</v>
      </c>
      <c r="AL1130" s="16">
        <v>6000</v>
      </c>
      <c r="AM1130" s="16">
        <v>101600</v>
      </c>
      <c r="AN1130" s="16">
        <v>306550</v>
      </c>
      <c r="AO1130" s="12" t="s">
        <v>2120</v>
      </c>
      <c r="AP1130" s="16">
        <v>0</v>
      </c>
      <c r="AQ1130" s="16" t="s">
        <v>207</v>
      </c>
      <c r="AU1130" t="s">
        <v>2121</v>
      </c>
      <c r="AV1130" s="15" t="s">
        <v>2122</v>
      </c>
      <c r="AW1130" s="16" t="s">
        <v>593</v>
      </c>
      <c r="AX1130" s="16" t="s">
        <v>207</v>
      </c>
      <c r="AY1130" s="16" t="s">
        <v>207</v>
      </c>
      <c r="AZ1130" s="16" t="s">
        <v>207</v>
      </c>
      <c r="BA1130" s="16" t="s">
        <v>207</v>
      </c>
      <c r="BB1130" s="16" t="s">
        <v>207</v>
      </c>
      <c r="BC1130" s="16">
        <v>1</v>
      </c>
      <c r="BD1130" s="16">
        <v>6.24</v>
      </c>
      <c r="BE1130" s="16">
        <f t="shared" si="181"/>
        <v>1915.9375</v>
      </c>
      <c r="BF1130" s="16">
        <v>0</v>
      </c>
      <c r="BG1130" s="16">
        <v>2880</v>
      </c>
      <c r="BH1130" s="16">
        <v>1760</v>
      </c>
      <c r="BI1130" s="16">
        <v>20</v>
      </c>
    </row>
    <row r="1131" spans="1:61" x14ac:dyDescent="0.35">
      <c r="A1131">
        <v>1130</v>
      </c>
      <c r="B1131" t="s">
        <v>360</v>
      </c>
      <c r="C1131" t="s">
        <v>8044</v>
      </c>
      <c r="D1131" s="15" t="s">
        <v>2217</v>
      </c>
      <c r="E1131" s="12" t="s">
        <v>98</v>
      </c>
      <c r="F1131" s="16">
        <v>1981</v>
      </c>
      <c r="G1131" s="12" t="s">
        <v>362</v>
      </c>
      <c r="H1131" s="12" t="s">
        <v>91</v>
      </c>
      <c r="I1131" s="12" t="s">
        <v>92</v>
      </c>
      <c r="J1131" s="12" t="s">
        <v>2369</v>
      </c>
      <c r="K1131" s="12" t="s">
        <v>2369</v>
      </c>
      <c r="N1131" s="16" t="s">
        <v>205</v>
      </c>
      <c r="O1131" s="16" t="s">
        <v>2216</v>
      </c>
      <c r="P1131" s="12" t="s">
        <v>482</v>
      </c>
      <c r="Q1131" s="16">
        <v>2023</v>
      </c>
      <c r="R1131" s="16">
        <v>0.48</v>
      </c>
      <c r="S1131" s="16">
        <v>0.48</v>
      </c>
      <c r="U1131" s="16" t="s">
        <v>2217</v>
      </c>
      <c r="V1131" s="12" t="s">
        <v>204</v>
      </c>
      <c r="W1131" s="12" t="s">
        <v>204</v>
      </c>
      <c r="X1131" s="16">
        <v>1</v>
      </c>
      <c r="Y1131" s="16">
        <v>8</v>
      </c>
      <c r="Z1131" s="16">
        <v>0.48</v>
      </c>
      <c r="AA1131" s="16">
        <v>60</v>
      </c>
      <c r="AB1131" s="16" t="s">
        <v>2118</v>
      </c>
      <c r="AC1131" s="16" t="s">
        <v>2119</v>
      </c>
      <c r="AD1131" s="16">
        <v>21600</v>
      </c>
      <c r="AE1131" s="16">
        <v>150</v>
      </c>
      <c r="AF1131" s="16">
        <v>56250</v>
      </c>
      <c r="AG1131" s="16">
        <v>48</v>
      </c>
      <c r="AI1131" s="16">
        <v>3</v>
      </c>
      <c r="AJ1131" s="16">
        <v>10500</v>
      </c>
      <c r="AK1131" s="16">
        <v>300</v>
      </c>
      <c r="AL1131" s="16">
        <v>3000</v>
      </c>
      <c r="AM1131" s="16">
        <v>48768</v>
      </c>
      <c r="AN1131" s="16">
        <v>140118</v>
      </c>
      <c r="AO1131" s="12" t="s">
        <v>2120</v>
      </c>
      <c r="AP1131" s="16">
        <v>0</v>
      </c>
      <c r="AQ1131" s="16" t="s">
        <v>207</v>
      </c>
      <c r="AU1131" t="s">
        <v>2121</v>
      </c>
      <c r="AV1131" s="15" t="s">
        <v>2122</v>
      </c>
      <c r="AW1131" s="16" t="s">
        <v>593</v>
      </c>
      <c r="AX1131" s="16" t="s">
        <v>207</v>
      </c>
      <c r="AY1131" s="16" t="s">
        <v>207</v>
      </c>
      <c r="AZ1131" s="16" t="s">
        <v>207</v>
      </c>
      <c r="BA1131" s="16" t="s">
        <v>207</v>
      </c>
      <c r="BB1131" s="16" t="s">
        <v>207</v>
      </c>
      <c r="BC1131" s="16">
        <v>0.48</v>
      </c>
      <c r="BD1131" s="16">
        <v>2.8</v>
      </c>
      <c r="BE1131" s="16">
        <f t="shared" si="181"/>
        <v>875.73749999999995</v>
      </c>
      <c r="BF1131" s="16">
        <v>0</v>
      </c>
      <c r="BG1131" s="16">
        <v>960</v>
      </c>
      <c r="BH1131" s="16">
        <v>1200</v>
      </c>
      <c r="BI1131" s="16">
        <v>8</v>
      </c>
    </row>
    <row r="1132" spans="1:61" x14ac:dyDescent="0.35">
      <c r="A1132">
        <v>1131</v>
      </c>
      <c r="B1132" t="s">
        <v>360</v>
      </c>
      <c r="C1132" t="s">
        <v>8045</v>
      </c>
      <c r="D1132" s="15" t="s">
        <v>2234</v>
      </c>
      <c r="E1132" s="12" t="s">
        <v>98</v>
      </c>
      <c r="F1132" s="16">
        <v>1965</v>
      </c>
      <c r="G1132" s="12" t="s">
        <v>362</v>
      </c>
      <c r="H1132" s="12" t="s">
        <v>91</v>
      </c>
      <c r="I1132" s="12" t="s">
        <v>92</v>
      </c>
      <c r="J1132" s="12" t="s">
        <v>2369</v>
      </c>
      <c r="K1132" s="12" t="s">
        <v>2369</v>
      </c>
      <c r="N1132" s="16" t="s">
        <v>205</v>
      </c>
      <c r="O1132" s="16" t="s">
        <v>2216</v>
      </c>
      <c r="P1132" s="12" t="s">
        <v>482</v>
      </c>
      <c r="Q1132" s="16">
        <v>2023</v>
      </c>
      <c r="R1132" s="16">
        <v>0.4</v>
      </c>
      <c r="S1132" s="16">
        <v>0.4</v>
      </c>
      <c r="U1132" s="16" t="s">
        <v>2217</v>
      </c>
      <c r="V1132" s="12" t="s">
        <v>204</v>
      </c>
      <c r="W1132" s="12" t="s">
        <v>204</v>
      </c>
      <c r="X1132" s="16">
        <v>1</v>
      </c>
      <c r="Y1132" s="16">
        <v>8</v>
      </c>
      <c r="Z1132" s="16">
        <v>0.4</v>
      </c>
      <c r="AA1132" s="16">
        <v>60</v>
      </c>
      <c r="AB1132" s="16" t="s">
        <v>2118</v>
      </c>
      <c r="AC1132" s="16" t="s">
        <v>2119</v>
      </c>
      <c r="AD1132" s="16">
        <v>21600</v>
      </c>
      <c r="AE1132" s="16">
        <v>150</v>
      </c>
      <c r="AF1132" s="16">
        <v>56250</v>
      </c>
      <c r="AG1132" s="16">
        <v>40</v>
      </c>
      <c r="AI1132" s="16">
        <v>3</v>
      </c>
      <c r="AJ1132" s="16">
        <v>10500</v>
      </c>
      <c r="AK1132" s="16">
        <v>300</v>
      </c>
      <c r="AL1132" s="16">
        <v>3000</v>
      </c>
      <c r="AM1132" s="16">
        <v>40640</v>
      </c>
      <c r="AN1132" s="16">
        <v>131990</v>
      </c>
      <c r="AO1132" s="12" t="s">
        <v>2120</v>
      </c>
      <c r="AP1132" s="16">
        <v>0</v>
      </c>
      <c r="AQ1132" s="16" t="s">
        <v>207</v>
      </c>
      <c r="AU1132" t="s">
        <v>2121</v>
      </c>
      <c r="AV1132" s="15" t="s">
        <v>2122</v>
      </c>
      <c r="AW1132" s="16" t="s">
        <v>593</v>
      </c>
      <c r="AX1132" s="16" t="s">
        <v>207</v>
      </c>
      <c r="AY1132" s="16" t="s">
        <v>207</v>
      </c>
      <c r="AZ1132" s="16" t="s">
        <v>207</v>
      </c>
      <c r="BA1132" s="16" t="s">
        <v>207</v>
      </c>
      <c r="BB1132" s="16" t="s">
        <v>207</v>
      </c>
      <c r="BC1132" s="16">
        <v>0.4</v>
      </c>
      <c r="BD1132" s="16">
        <v>2.96</v>
      </c>
      <c r="BE1132" s="16">
        <f t="shared" si="181"/>
        <v>824.9375</v>
      </c>
      <c r="BF1132" s="16">
        <v>0</v>
      </c>
      <c r="BG1132" s="16">
        <v>1200</v>
      </c>
      <c r="BH1132" s="16">
        <v>960</v>
      </c>
      <c r="BI1132" s="16">
        <v>10</v>
      </c>
    </row>
    <row r="1133" spans="1:61" x14ac:dyDescent="0.35">
      <c r="A1133">
        <v>1132</v>
      </c>
      <c r="B1133" t="s">
        <v>360</v>
      </c>
      <c r="C1133" t="s">
        <v>8046</v>
      </c>
      <c r="D1133" s="15" t="s">
        <v>2235</v>
      </c>
      <c r="E1133" s="12" t="s">
        <v>98</v>
      </c>
      <c r="F1133" s="16">
        <v>1968</v>
      </c>
      <c r="G1133" s="12" t="s">
        <v>362</v>
      </c>
      <c r="H1133" s="12" t="s">
        <v>91</v>
      </c>
      <c r="I1133" s="12" t="s">
        <v>92</v>
      </c>
      <c r="J1133" s="12" t="s">
        <v>2369</v>
      </c>
      <c r="K1133" s="12" t="s">
        <v>2369</v>
      </c>
      <c r="N1133" s="16" t="s">
        <v>206</v>
      </c>
      <c r="O1133" s="16" t="s">
        <v>2216</v>
      </c>
      <c r="P1133" s="12" t="s">
        <v>482</v>
      </c>
      <c r="Q1133" s="16">
        <v>2023</v>
      </c>
      <c r="R1133" s="16">
        <v>0.48</v>
      </c>
      <c r="S1133" s="16">
        <v>0.48</v>
      </c>
      <c r="U1133" s="16" t="s">
        <v>2217</v>
      </c>
      <c r="V1133" s="12" t="s">
        <v>204</v>
      </c>
      <c r="W1133" s="12" t="s">
        <v>204</v>
      </c>
      <c r="X1133" s="16">
        <v>1</v>
      </c>
      <c r="Y1133" s="16">
        <v>13</v>
      </c>
      <c r="Z1133" s="16">
        <v>0.48</v>
      </c>
      <c r="AA1133" s="16">
        <v>58</v>
      </c>
      <c r="AB1133" s="16" t="s">
        <v>2118</v>
      </c>
      <c r="AC1133" s="16" t="s">
        <v>2119</v>
      </c>
      <c r="AD1133" s="16">
        <v>20880</v>
      </c>
      <c r="AE1133" s="16">
        <v>150</v>
      </c>
      <c r="AF1133" s="16">
        <v>56250</v>
      </c>
      <c r="AG1133" s="16">
        <v>48</v>
      </c>
      <c r="AI1133" s="16">
        <v>3</v>
      </c>
      <c r="AJ1133" s="16">
        <v>10500</v>
      </c>
      <c r="AK1133" s="16">
        <v>300</v>
      </c>
      <c r="AL1133" s="16">
        <v>3000</v>
      </c>
      <c r="AM1133" s="16">
        <v>48768</v>
      </c>
      <c r="AN1133" s="16">
        <v>139398</v>
      </c>
      <c r="AO1133" s="12" t="s">
        <v>2120</v>
      </c>
      <c r="AP1133" s="16">
        <v>0</v>
      </c>
      <c r="AQ1133" s="16" t="s">
        <v>207</v>
      </c>
      <c r="AU1133" t="s">
        <v>2121</v>
      </c>
      <c r="AV1133" s="15" t="s">
        <v>2122</v>
      </c>
      <c r="AW1133" s="16" t="s">
        <v>593</v>
      </c>
      <c r="AX1133" s="16" t="s">
        <v>207</v>
      </c>
      <c r="AY1133" s="16" t="s">
        <v>207</v>
      </c>
      <c r="AZ1133" s="16" t="s">
        <v>207</v>
      </c>
      <c r="BA1133" s="16" t="s">
        <v>207</v>
      </c>
      <c r="BB1133" s="16" t="s">
        <v>207</v>
      </c>
      <c r="BC1133" s="16">
        <v>0.48</v>
      </c>
      <c r="BD1133" s="16">
        <v>2.48</v>
      </c>
      <c r="BE1133" s="16">
        <f t="shared" si="181"/>
        <v>871.23749999999995</v>
      </c>
      <c r="BF1133" s="16">
        <v>0</v>
      </c>
      <c r="BG1133" s="16">
        <v>880</v>
      </c>
      <c r="BH1133" s="16">
        <v>800</v>
      </c>
      <c r="BI1133" s="16">
        <v>10</v>
      </c>
    </row>
    <row r="1134" spans="1:61" x14ac:dyDescent="0.35">
      <c r="A1134">
        <v>1133</v>
      </c>
      <c r="B1134" t="s">
        <v>360</v>
      </c>
      <c r="C1134" t="s">
        <v>8047</v>
      </c>
      <c r="D1134" s="15" t="s">
        <v>2236</v>
      </c>
      <c r="E1134" s="12" t="s">
        <v>98</v>
      </c>
      <c r="F1134" s="16">
        <v>1972</v>
      </c>
      <c r="G1134" s="12" t="s">
        <v>362</v>
      </c>
      <c r="H1134" s="12" t="s">
        <v>91</v>
      </c>
      <c r="I1134" s="12" t="s">
        <v>92</v>
      </c>
      <c r="J1134" s="12" t="s">
        <v>2369</v>
      </c>
      <c r="K1134" s="12" t="s">
        <v>2369</v>
      </c>
      <c r="N1134" s="16" t="s">
        <v>206</v>
      </c>
      <c r="O1134" s="16" t="s">
        <v>2216</v>
      </c>
      <c r="P1134" s="12" t="s">
        <v>482</v>
      </c>
      <c r="Q1134" s="16">
        <v>2023</v>
      </c>
      <c r="R1134" s="16">
        <v>0.49</v>
      </c>
      <c r="S1134" s="16">
        <v>0.49</v>
      </c>
      <c r="U1134" s="16" t="s">
        <v>2217</v>
      </c>
      <c r="V1134" s="12" t="s">
        <v>204</v>
      </c>
      <c r="W1134" s="12" t="s">
        <v>204</v>
      </c>
      <c r="X1134" s="16">
        <v>1</v>
      </c>
      <c r="Y1134" s="16">
        <v>11</v>
      </c>
      <c r="Z1134" s="16">
        <v>0.49</v>
      </c>
      <c r="AA1134" s="16">
        <v>59</v>
      </c>
      <c r="AB1134" s="16" t="s">
        <v>2118</v>
      </c>
      <c r="AC1134" s="16" t="s">
        <v>2119</v>
      </c>
      <c r="AD1134" s="16">
        <v>21240</v>
      </c>
      <c r="AE1134" s="16">
        <v>175</v>
      </c>
      <c r="AF1134" s="16">
        <v>65625</v>
      </c>
      <c r="AG1134" s="16">
        <v>49</v>
      </c>
      <c r="AI1134" s="16">
        <v>4</v>
      </c>
      <c r="AJ1134" s="16">
        <v>14000</v>
      </c>
      <c r="AK1134" s="16">
        <v>300</v>
      </c>
      <c r="AL1134" s="16">
        <v>3000</v>
      </c>
      <c r="AM1134" s="16">
        <v>49784</v>
      </c>
      <c r="AN1134" s="16">
        <v>153649</v>
      </c>
      <c r="AO1134" s="12" t="s">
        <v>2120</v>
      </c>
      <c r="AP1134" s="16">
        <v>0</v>
      </c>
      <c r="AQ1134" s="16" t="s">
        <v>207</v>
      </c>
      <c r="AU1134" t="s">
        <v>2121</v>
      </c>
      <c r="AV1134" s="15" t="s">
        <v>2122</v>
      </c>
      <c r="AW1134" s="16" t="s">
        <v>593</v>
      </c>
      <c r="AX1134" s="16" t="s">
        <v>207</v>
      </c>
      <c r="AY1134" s="16" t="s">
        <v>207</v>
      </c>
      <c r="AZ1134" s="16" t="s">
        <v>207</v>
      </c>
      <c r="BA1134" s="16" t="s">
        <v>207</v>
      </c>
      <c r="BB1134" s="16" t="s">
        <v>207</v>
      </c>
      <c r="BC1134" s="16">
        <v>0.49</v>
      </c>
      <c r="BD1134" s="16">
        <v>2.96</v>
      </c>
      <c r="BE1134" s="16">
        <f t="shared" si="181"/>
        <v>960.30624999999998</v>
      </c>
      <c r="BF1134" s="16">
        <v>0</v>
      </c>
      <c r="BG1134" s="16">
        <v>960</v>
      </c>
      <c r="BH1134" s="16">
        <v>1600</v>
      </c>
      <c r="BI1134" s="16">
        <v>5</v>
      </c>
    </row>
    <row r="1135" spans="1:61" x14ac:dyDescent="0.35">
      <c r="A1135">
        <v>1134</v>
      </c>
      <c r="B1135" t="s">
        <v>360</v>
      </c>
      <c r="C1135" t="s">
        <v>8048</v>
      </c>
      <c r="D1135" s="15" t="s">
        <v>2237</v>
      </c>
      <c r="E1135" s="12" t="s">
        <v>98</v>
      </c>
      <c r="F1135" s="16">
        <v>1969</v>
      </c>
      <c r="G1135" s="12" t="s">
        <v>362</v>
      </c>
      <c r="H1135" s="12" t="s">
        <v>91</v>
      </c>
      <c r="I1135" s="12" t="s">
        <v>92</v>
      </c>
      <c r="J1135" s="12" t="s">
        <v>2369</v>
      </c>
      <c r="K1135" s="12" t="s">
        <v>2369</v>
      </c>
      <c r="N1135" s="16" t="s">
        <v>206</v>
      </c>
      <c r="O1135" s="16" t="s">
        <v>2216</v>
      </c>
      <c r="P1135" s="12" t="s">
        <v>482</v>
      </c>
      <c r="Q1135" s="16">
        <v>2023</v>
      </c>
      <c r="R1135" s="16">
        <v>1.26</v>
      </c>
      <c r="S1135" s="16">
        <v>1.26</v>
      </c>
      <c r="U1135" s="16" t="s">
        <v>2217</v>
      </c>
      <c r="V1135" s="12" t="s">
        <v>204</v>
      </c>
      <c r="W1135" s="12" t="s">
        <v>204</v>
      </c>
      <c r="X1135" s="16">
        <v>1</v>
      </c>
      <c r="Y1135" s="16">
        <v>19</v>
      </c>
      <c r="Z1135" s="16">
        <v>1.26</v>
      </c>
      <c r="AA1135" s="16">
        <v>160</v>
      </c>
      <c r="AB1135" s="16" t="s">
        <v>2118</v>
      </c>
      <c r="AC1135" s="16" t="s">
        <v>2119</v>
      </c>
      <c r="AD1135" s="16">
        <v>57600</v>
      </c>
      <c r="AE1135" s="16">
        <v>400</v>
      </c>
      <c r="AF1135" s="16">
        <v>150000</v>
      </c>
      <c r="AG1135" s="16">
        <v>126</v>
      </c>
      <c r="AI1135" s="16">
        <v>9</v>
      </c>
      <c r="AJ1135" s="16">
        <v>31500</v>
      </c>
      <c r="AK1135" s="16">
        <v>750</v>
      </c>
      <c r="AL1135" s="16">
        <v>7500</v>
      </c>
      <c r="AM1135" s="16">
        <v>128016</v>
      </c>
      <c r="AN1135" s="16">
        <v>374616</v>
      </c>
      <c r="AO1135" s="12" t="s">
        <v>2120</v>
      </c>
      <c r="AP1135" s="16">
        <v>0</v>
      </c>
      <c r="AQ1135" s="16" t="s">
        <v>207</v>
      </c>
      <c r="AU1135" t="s">
        <v>2121</v>
      </c>
      <c r="AV1135" s="15" t="s">
        <v>2122</v>
      </c>
      <c r="AW1135" s="16" t="s">
        <v>593</v>
      </c>
      <c r="AX1135" s="16" t="s">
        <v>207</v>
      </c>
      <c r="AY1135" s="16" t="s">
        <v>207</v>
      </c>
      <c r="AZ1135" s="16" t="s">
        <v>207</v>
      </c>
      <c r="BA1135" s="16" t="s">
        <v>207</v>
      </c>
      <c r="BB1135" s="16" t="s">
        <v>207</v>
      </c>
      <c r="BC1135" s="16">
        <v>1.26</v>
      </c>
      <c r="BD1135" s="16">
        <v>6.8</v>
      </c>
      <c r="BE1135" s="16">
        <f t="shared" si="181"/>
        <v>2341.35</v>
      </c>
      <c r="BF1135" s="16">
        <v>0</v>
      </c>
      <c r="BG1135" s="16">
        <v>3280</v>
      </c>
      <c r="BH1135" s="16">
        <v>2640</v>
      </c>
      <c r="BI1135" s="16">
        <v>11</v>
      </c>
    </row>
    <row r="1136" spans="1:61" x14ac:dyDescent="0.35">
      <c r="A1136">
        <v>1135</v>
      </c>
      <c r="B1136" t="s">
        <v>360</v>
      </c>
      <c r="C1136" t="s">
        <v>8049</v>
      </c>
      <c r="D1136" s="15" t="s">
        <v>2238</v>
      </c>
      <c r="E1136" s="12" t="s">
        <v>98</v>
      </c>
      <c r="F1136" s="16">
        <v>1976</v>
      </c>
      <c r="G1136" s="12" t="s">
        <v>362</v>
      </c>
      <c r="H1136" s="12" t="s">
        <v>91</v>
      </c>
      <c r="I1136" s="12" t="s">
        <v>92</v>
      </c>
      <c r="J1136" s="12" t="s">
        <v>2369</v>
      </c>
      <c r="K1136" s="12" t="s">
        <v>2369</v>
      </c>
      <c r="N1136" s="16" t="s">
        <v>206</v>
      </c>
      <c r="O1136" s="16" t="s">
        <v>2216</v>
      </c>
      <c r="P1136" s="12" t="s">
        <v>482</v>
      </c>
      <c r="Q1136" s="16">
        <v>2023</v>
      </c>
      <c r="R1136" s="16">
        <v>0.55000000000000004</v>
      </c>
      <c r="S1136" s="16">
        <v>0.55000000000000004</v>
      </c>
      <c r="U1136" s="16" t="s">
        <v>2217</v>
      </c>
      <c r="V1136" s="12" t="s">
        <v>204</v>
      </c>
      <c r="W1136" s="12" t="s">
        <v>204</v>
      </c>
      <c r="X1136" s="16">
        <v>1</v>
      </c>
      <c r="Y1136" s="16">
        <v>10</v>
      </c>
      <c r="Z1136" s="16">
        <v>0.55000000000000004</v>
      </c>
      <c r="AA1136" s="16">
        <v>70</v>
      </c>
      <c r="AB1136" s="16" t="s">
        <v>2118</v>
      </c>
      <c r="AC1136" s="16" t="s">
        <v>2119</v>
      </c>
      <c r="AD1136" s="16">
        <v>25200</v>
      </c>
      <c r="AE1136" s="16">
        <v>175</v>
      </c>
      <c r="AF1136" s="16">
        <v>65625</v>
      </c>
      <c r="AG1136" s="16">
        <v>55.000000000000007</v>
      </c>
      <c r="AI1136" s="16">
        <v>4</v>
      </c>
      <c r="AJ1136" s="16">
        <v>14000</v>
      </c>
      <c r="AK1136" s="16">
        <v>300</v>
      </c>
      <c r="AL1136" s="16">
        <v>3000</v>
      </c>
      <c r="AM1136" s="16">
        <v>55880.000000000007</v>
      </c>
      <c r="AN1136" s="16">
        <v>163705</v>
      </c>
      <c r="AO1136" s="12" t="s">
        <v>2120</v>
      </c>
      <c r="AP1136" s="16">
        <v>0</v>
      </c>
      <c r="AQ1136" s="16" t="s">
        <v>207</v>
      </c>
      <c r="AU1136" t="s">
        <v>2121</v>
      </c>
      <c r="AV1136" s="15" t="s">
        <v>2122</v>
      </c>
      <c r="AW1136" s="16" t="s">
        <v>593</v>
      </c>
      <c r="AX1136" s="16" t="s">
        <v>207</v>
      </c>
      <c r="AY1136" s="16" t="s">
        <v>207</v>
      </c>
      <c r="AZ1136" s="16" t="s">
        <v>207</v>
      </c>
      <c r="BA1136" s="16" t="s">
        <v>207</v>
      </c>
      <c r="BB1136" s="16" t="s">
        <v>207</v>
      </c>
      <c r="BC1136" s="16">
        <v>0.55000000000000004</v>
      </c>
      <c r="BD1136" s="16">
        <v>3.28</v>
      </c>
      <c r="BE1136" s="16">
        <f t="shared" si="181"/>
        <v>1023.15625</v>
      </c>
      <c r="BF1136" s="16">
        <v>0</v>
      </c>
      <c r="BG1136" s="16">
        <v>1200</v>
      </c>
      <c r="BH1136" s="16">
        <v>960</v>
      </c>
      <c r="BI1136" s="16">
        <v>14</v>
      </c>
    </row>
    <row r="1137" spans="1:61" x14ac:dyDescent="0.35">
      <c r="A1137">
        <v>1136</v>
      </c>
      <c r="B1137" t="s">
        <v>360</v>
      </c>
      <c r="C1137" t="s">
        <v>8050</v>
      </c>
      <c r="D1137" s="15" t="s">
        <v>2239</v>
      </c>
      <c r="E1137" s="12" t="s">
        <v>98</v>
      </c>
      <c r="F1137" s="16">
        <v>1965</v>
      </c>
      <c r="G1137" s="12" t="s">
        <v>362</v>
      </c>
      <c r="H1137" s="12" t="s">
        <v>91</v>
      </c>
      <c r="I1137" s="12" t="s">
        <v>92</v>
      </c>
      <c r="J1137" s="12" t="s">
        <v>2369</v>
      </c>
      <c r="K1137" s="12" t="s">
        <v>2369</v>
      </c>
      <c r="N1137" s="16" t="s">
        <v>206</v>
      </c>
      <c r="O1137" s="16" t="s">
        <v>2216</v>
      </c>
      <c r="P1137" s="12" t="s">
        <v>482</v>
      </c>
      <c r="Q1137" s="16">
        <v>2023</v>
      </c>
      <c r="R1137" s="16">
        <v>0.8</v>
      </c>
      <c r="S1137" s="16">
        <v>0.8</v>
      </c>
      <c r="U1137" s="16" t="s">
        <v>2217</v>
      </c>
      <c r="V1137" s="12" t="s">
        <v>204</v>
      </c>
      <c r="W1137" s="12" t="s">
        <v>204</v>
      </c>
      <c r="X1137" s="16">
        <v>1</v>
      </c>
      <c r="Y1137" s="16">
        <v>21</v>
      </c>
      <c r="Z1137" s="16">
        <v>0.8</v>
      </c>
      <c r="AA1137" s="16">
        <v>96</v>
      </c>
      <c r="AB1137" s="16" t="s">
        <v>2118</v>
      </c>
      <c r="AC1137" s="16" t="s">
        <v>2119</v>
      </c>
      <c r="AD1137" s="16">
        <v>34560</v>
      </c>
      <c r="AE1137" s="16">
        <v>250</v>
      </c>
      <c r="AF1137" s="16">
        <v>93750</v>
      </c>
      <c r="AG1137" s="16">
        <v>80</v>
      </c>
      <c r="AI1137" s="16">
        <v>6</v>
      </c>
      <c r="AJ1137" s="16">
        <v>21000</v>
      </c>
      <c r="AK1137" s="16">
        <v>450</v>
      </c>
      <c r="AL1137" s="16">
        <v>4500</v>
      </c>
      <c r="AM1137" s="16">
        <v>81280</v>
      </c>
      <c r="AN1137" s="16">
        <v>235090</v>
      </c>
      <c r="AO1137" s="12" t="s">
        <v>2120</v>
      </c>
      <c r="AP1137" s="16">
        <v>0</v>
      </c>
      <c r="AQ1137" s="16" t="s">
        <v>207</v>
      </c>
      <c r="AU1137" t="s">
        <v>2121</v>
      </c>
      <c r="AV1137" s="15" t="s">
        <v>2122</v>
      </c>
      <c r="AW1137" s="16" t="s">
        <v>593</v>
      </c>
      <c r="AX1137" s="16" t="s">
        <v>207</v>
      </c>
      <c r="AY1137" s="16" t="s">
        <v>207</v>
      </c>
      <c r="AZ1137" s="16" t="s">
        <v>207</v>
      </c>
      <c r="BA1137" s="16" t="s">
        <v>207</v>
      </c>
      <c r="BB1137" s="16" t="s">
        <v>207</v>
      </c>
      <c r="BC1137" s="16">
        <v>0.8</v>
      </c>
      <c r="BD1137" s="16">
        <v>6</v>
      </c>
      <c r="BE1137" s="16">
        <f t="shared" si="181"/>
        <v>1469.3125</v>
      </c>
      <c r="BF1137" s="16">
        <v>0</v>
      </c>
      <c r="BG1137" s="16">
        <v>2000</v>
      </c>
      <c r="BH1137" s="16">
        <v>3200</v>
      </c>
      <c r="BI1137" s="16">
        <v>10</v>
      </c>
    </row>
    <row r="1138" spans="1:61" x14ac:dyDescent="0.35">
      <c r="A1138">
        <v>1137</v>
      </c>
      <c r="B1138" t="s">
        <v>360</v>
      </c>
      <c r="C1138" t="s">
        <v>8051</v>
      </c>
      <c r="D1138" s="15" t="s">
        <v>2240</v>
      </c>
      <c r="E1138" s="12" t="s">
        <v>98</v>
      </c>
      <c r="F1138" s="16">
        <v>1979</v>
      </c>
      <c r="G1138" s="12" t="s">
        <v>362</v>
      </c>
      <c r="H1138" s="12" t="s">
        <v>91</v>
      </c>
      <c r="I1138" s="12" t="s">
        <v>92</v>
      </c>
      <c r="J1138" s="12" t="s">
        <v>2369</v>
      </c>
      <c r="K1138" s="12" t="s">
        <v>2369</v>
      </c>
      <c r="N1138" s="16" t="s">
        <v>206</v>
      </c>
      <c r="O1138" s="16" t="s">
        <v>2216</v>
      </c>
      <c r="P1138" s="12" t="s">
        <v>482</v>
      </c>
      <c r="Q1138" s="16">
        <v>2023</v>
      </c>
      <c r="R1138" s="16">
        <v>0.37</v>
      </c>
      <c r="S1138" s="16">
        <v>0.37</v>
      </c>
      <c r="U1138" s="16" t="s">
        <v>2217</v>
      </c>
      <c r="V1138" s="12" t="s">
        <v>204</v>
      </c>
      <c r="W1138" s="12" t="s">
        <v>204</v>
      </c>
      <c r="X1138" s="16">
        <v>1</v>
      </c>
      <c r="Y1138" s="16">
        <v>12</v>
      </c>
      <c r="Z1138" s="16">
        <v>0.37</v>
      </c>
      <c r="AA1138" s="16">
        <v>40</v>
      </c>
      <c r="AB1138" s="16" t="s">
        <v>2118</v>
      </c>
      <c r="AC1138" s="16" t="s">
        <v>2119</v>
      </c>
      <c r="AD1138" s="16">
        <v>14400</v>
      </c>
      <c r="AE1138" s="16">
        <v>100</v>
      </c>
      <c r="AF1138" s="16">
        <v>37500</v>
      </c>
      <c r="AG1138" s="16">
        <v>37</v>
      </c>
      <c r="AI1138" s="16">
        <v>3</v>
      </c>
      <c r="AJ1138" s="16">
        <v>10500</v>
      </c>
      <c r="AK1138" s="16">
        <v>150</v>
      </c>
      <c r="AL1138" s="16">
        <v>1500</v>
      </c>
      <c r="AM1138" s="16">
        <v>37592</v>
      </c>
      <c r="AN1138" s="16">
        <v>101492</v>
      </c>
      <c r="AO1138" s="12" t="s">
        <v>2120</v>
      </c>
      <c r="AP1138" s="16">
        <v>0</v>
      </c>
      <c r="AQ1138" s="16" t="s">
        <v>207</v>
      </c>
      <c r="AU1138" t="s">
        <v>2121</v>
      </c>
      <c r="AV1138" s="15" t="s">
        <v>2122</v>
      </c>
      <c r="AW1138" s="16" t="s">
        <v>593</v>
      </c>
      <c r="AX1138" s="16" t="s">
        <v>207</v>
      </c>
      <c r="AY1138" s="16" t="s">
        <v>207</v>
      </c>
      <c r="AZ1138" s="16" t="s">
        <v>207</v>
      </c>
      <c r="BA1138" s="16" t="s">
        <v>207</v>
      </c>
      <c r="BB1138" s="16" t="s">
        <v>207</v>
      </c>
      <c r="BC1138" s="16">
        <v>0.37</v>
      </c>
      <c r="BD1138" s="16">
        <v>1.68</v>
      </c>
      <c r="BE1138" s="16">
        <f t="shared" si="181"/>
        <v>634.32500000000005</v>
      </c>
      <c r="BF1138" s="16">
        <v>0</v>
      </c>
      <c r="BG1138" s="16">
        <v>800</v>
      </c>
      <c r="BH1138" s="16">
        <v>720</v>
      </c>
      <c r="BI1138" s="16">
        <v>2</v>
      </c>
    </row>
    <row r="1139" spans="1:61" x14ac:dyDescent="0.35">
      <c r="A1139">
        <v>1138</v>
      </c>
      <c r="B1139" t="s">
        <v>360</v>
      </c>
      <c r="C1139" t="s">
        <v>8052</v>
      </c>
      <c r="D1139" s="15" t="s">
        <v>2241</v>
      </c>
      <c r="E1139" s="12" t="s">
        <v>98</v>
      </c>
      <c r="F1139" s="16">
        <v>1975</v>
      </c>
      <c r="G1139" s="12" t="s">
        <v>362</v>
      </c>
      <c r="H1139" s="12" t="s">
        <v>91</v>
      </c>
      <c r="I1139" s="12" t="s">
        <v>92</v>
      </c>
      <c r="J1139" s="12" t="s">
        <v>2369</v>
      </c>
      <c r="K1139" s="12" t="s">
        <v>2369</v>
      </c>
      <c r="N1139" s="16" t="s">
        <v>206</v>
      </c>
      <c r="O1139" s="16" t="s">
        <v>2216</v>
      </c>
      <c r="P1139" s="12" t="s">
        <v>482</v>
      </c>
      <c r="Q1139" s="16">
        <v>2023</v>
      </c>
      <c r="R1139" s="16">
        <v>0.42</v>
      </c>
      <c r="S1139" s="16">
        <v>0.42</v>
      </c>
      <c r="U1139" s="16" t="s">
        <v>2217</v>
      </c>
      <c r="V1139" s="12" t="s">
        <v>204</v>
      </c>
      <c r="W1139" s="12" t="s">
        <v>204</v>
      </c>
      <c r="X1139" s="16">
        <v>1</v>
      </c>
      <c r="Y1139" s="16">
        <v>10</v>
      </c>
      <c r="Z1139" s="16">
        <v>0.42</v>
      </c>
      <c r="AA1139" s="16">
        <v>50</v>
      </c>
      <c r="AB1139" s="16" t="s">
        <v>2118</v>
      </c>
      <c r="AC1139" s="16" t="s">
        <v>2119</v>
      </c>
      <c r="AD1139" s="16">
        <v>18000</v>
      </c>
      <c r="AE1139" s="16">
        <v>150</v>
      </c>
      <c r="AF1139" s="16">
        <v>56250</v>
      </c>
      <c r="AG1139" s="16">
        <v>42</v>
      </c>
      <c r="AI1139" s="16">
        <v>3</v>
      </c>
      <c r="AJ1139" s="16">
        <v>10500</v>
      </c>
      <c r="AK1139" s="16">
        <v>300</v>
      </c>
      <c r="AL1139" s="16">
        <v>3000</v>
      </c>
      <c r="AM1139" s="16">
        <v>42672</v>
      </c>
      <c r="AN1139" s="16">
        <v>130422</v>
      </c>
      <c r="AO1139" s="12" t="s">
        <v>2120</v>
      </c>
      <c r="AP1139" s="16">
        <v>0</v>
      </c>
      <c r="AQ1139" s="16" t="s">
        <v>207</v>
      </c>
      <c r="AU1139" t="s">
        <v>2121</v>
      </c>
      <c r="AV1139" s="15" t="s">
        <v>2122</v>
      </c>
      <c r="AW1139" s="16" t="s">
        <v>593</v>
      </c>
      <c r="AX1139" s="16" t="s">
        <v>207</v>
      </c>
      <c r="AY1139" s="16" t="s">
        <v>207</v>
      </c>
      <c r="AZ1139" s="16" t="s">
        <v>207</v>
      </c>
      <c r="BA1139" s="16" t="s">
        <v>207</v>
      </c>
      <c r="BB1139" s="16" t="s">
        <v>207</v>
      </c>
      <c r="BC1139" s="16">
        <v>0.42</v>
      </c>
      <c r="BD1139" s="16">
        <v>2.48</v>
      </c>
      <c r="BE1139" s="16">
        <f t="shared" si="181"/>
        <v>815.13750000000005</v>
      </c>
      <c r="BF1139" s="16">
        <v>0</v>
      </c>
      <c r="BG1139" s="16">
        <v>880</v>
      </c>
      <c r="BH1139" s="16">
        <v>800</v>
      </c>
      <c r="BI1139" s="16">
        <v>10</v>
      </c>
    </row>
    <row r="1140" spans="1:61" x14ac:dyDescent="0.35">
      <c r="A1140">
        <v>1139</v>
      </c>
      <c r="B1140" t="s">
        <v>360</v>
      </c>
      <c r="C1140" t="s">
        <v>8053</v>
      </c>
      <c r="D1140" s="15" t="s">
        <v>2242</v>
      </c>
      <c r="E1140" s="12" t="s">
        <v>98</v>
      </c>
      <c r="F1140" s="16">
        <v>1990</v>
      </c>
      <c r="G1140" s="12" t="s">
        <v>362</v>
      </c>
      <c r="H1140" s="12" t="s">
        <v>91</v>
      </c>
      <c r="I1140" s="12" t="s">
        <v>92</v>
      </c>
      <c r="J1140" s="12" t="s">
        <v>2369</v>
      </c>
      <c r="K1140" s="12" t="s">
        <v>2369</v>
      </c>
      <c r="N1140" s="16" t="s">
        <v>206</v>
      </c>
      <c r="O1140" s="16" t="s">
        <v>2216</v>
      </c>
      <c r="P1140" s="12" t="s">
        <v>482</v>
      </c>
      <c r="Q1140" s="16">
        <v>2023</v>
      </c>
      <c r="R1140" s="16">
        <v>1.2</v>
      </c>
      <c r="S1140" s="16">
        <v>1.2</v>
      </c>
      <c r="U1140" s="16" t="s">
        <v>2217</v>
      </c>
      <c r="V1140" s="12" t="s">
        <v>204</v>
      </c>
      <c r="W1140" s="12" t="s">
        <v>204</v>
      </c>
      <c r="X1140" s="16">
        <v>1</v>
      </c>
      <c r="Y1140" s="16">
        <v>23</v>
      </c>
      <c r="Z1140" s="16">
        <v>1.2</v>
      </c>
      <c r="AA1140" s="16">
        <v>144</v>
      </c>
      <c r="AB1140" s="16" t="s">
        <v>2118</v>
      </c>
      <c r="AC1140" s="16" t="s">
        <v>2119</v>
      </c>
      <c r="AD1140" s="16">
        <v>51840</v>
      </c>
      <c r="AE1140" s="16">
        <v>400</v>
      </c>
      <c r="AF1140" s="16">
        <v>150000</v>
      </c>
      <c r="AG1140" s="16">
        <v>120</v>
      </c>
      <c r="AI1140" s="16">
        <v>8</v>
      </c>
      <c r="AJ1140" s="16">
        <v>28000</v>
      </c>
      <c r="AK1140" s="16">
        <v>750</v>
      </c>
      <c r="AL1140" s="16">
        <v>7500</v>
      </c>
      <c r="AM1140" s="16">
        <v>121920</v>
      </c>
      <c r="AN1140" s="16">
        <v>359260</v>
      </c>
      <c r="AO1140" s="12" t="s">
        <v>2120</v>
      </c>
      <c r="AP1140" s="16">
        <v>0</v>
      </c>
      <c r="AQ1140" s="16" t="s">
        <v>207</v>
      </c>
      <c r="AU1140" t="s">
        <v>2121</v>
      </c>
      <c r="AV1140" s="15" t="s">
        <v>2122</v>
      </c>
      <c r="AW1140" s="16" t="s">
        <v>593</v>
      </c>
      <c r="AX1140" s="16" t="s">
        <v>207</v>
      </c>
      <c r="AY1140" s="16" t="s">
        <v>207</v>
      </c>
      <c r="AZ1140" s="16" t="s">
        <v>207</v>
      </c>
      <c r="BA1140" s="16" t="s">
        <v>207</v>
      </c>
      <c r="BB1140" s="16" t="s">
        <v>207</v>
      </c>
      <c r="BC1140" s="16">
        <v>1.2</v>
      </c>
      <c r="BD1140" s="16">
        <v>6.8</v>
      </c>
      <c r="BE1140" s="16">
        <f t="shared" si="181"/>
        <v>2245.375</v>
      </c>
      <c r="BF1140" s="16">
        <v>0</v>
      </c>
      <c r="BG1140" s="16">
        <v>2800</v>
      </c>
      <c r="BH1140" s="16">
        <v>3600</v>
      </c>
      <c r="BI1140" s="16">
        <v>5</v>
      </c>
    </row>
    <row r="1141" spans="1:61" x14ac:dyDescent="0.35">
      <c r="A1141">
        <v>1140</v>
      </c>
      <c r="B1141" t="s">
        <v>360</v>
      </c>
      <c r="C1141" t="s">
        <v>8054</v>
      </c>
      <c r="D1141" s="15" t="s">
        <v>2243</v>
      </c>
      <c r="E1141" s="12" t="s">
        <v>98</v>
      </c>
      <c r="F1141" s="16">
        <v>1978</v>
      </c>
      <c r="G1141" s="12" t="s">
        <v>362</v>
      </c>
      <c r="H1141" s="12" t="s">
        <v>91</v>
      </c>
      <c r="I1141" s="12" t="s">
        <v>92</v>
      </c>
      <c r="J1141" s="12" t="s">
        <v>2369</v>
      </c>
      <c r="K1141" s="12" t="s">
        <v>2369</v>
      </c>
      <c r="N1141" s="16" t="s">
        <v>206</v>
      </c>
      <c r="O1141" s="16" t="s">
        <v>2216</v>
      </c>
      <c r="P1141" s="12" t="s">
        <v>482</v>
      </c>
      <c r="Q1141" s="16">
        <v>2023</v>
      </c>
      <c r="R1141" s="16">
        <v>0.53</v>
      </c>
      <c r="S1141" s="16">
        <v>0.53</v>
      </c>
      <c r="U1141" s="16" t="s">
        <v>2217</v>
      </c>
      <c r="V1141" s="12" t="s">
        <v>204</v>
      </c>
      <c r="W1141" s="12" t="s">
        <v>204</v>
      </c>
      <c r="X1141" s="16">
        <v>1</v>
      </c>
      <c r="Y1141" s="16">
        <v>11</v>
      </c>
      <c r="Z1141" s="16">
        <v>0.53</v>
      </c>
      <c r="AA1141" s="16">
        <v>63</v>
      </c>
      <c r="AB1141" s="16" t="s">
        <v>2118</v>
      </c>
      <c r="AC1141" s="16" t="s">
        <v>2119</v>
      </c>
      <c r="AD1141" s="16">
        <v>22680</v>
      </c>
      <c r="AE1141" s="16">
        <v>175</v>
      </c>
      <c r="AF1141" s="16">
        <v>65625</v>
      </c>
      <c r="AG1141" s="16">
        <v>53</v>
      </c>
      <c r="AI1141" s="16">
        <v>4</v>
      </c>
      <c r="AJ1141" s="16">
        <v>14000</v>
      </c>
      <c r="AK1141" s="16">
        <v>300</v>
      </c>
      <c r="AL1141" s="16">
        <v>3000</v>
      </c>
      <c r="AM1141" s="16">
        <v>53848</v>
      </c>
      <c r="AN1141" s="16">
        <v>159153</v>
      </c>
      <c r="AO1141" s="12" t="s">
        <v>2120</v>
      </c>
      <c r="AP1141" s="16">
        <v>0</v>
      </c>
      <c r="AQ1141" s="16" t="s">
        <v>207</v>
      </c>
      <c r="AU1141" t="s">
        <v>2121</v>
      </c>
      <c r="AV1141" s="15" t="s">
        <v>2122</v>
      </c>
      <c r="AW1141" s="16" t="s">
        <v>593</v>
      </c>
      <c r="AX1141" s="16" t="s">
        <v>207</v>
      </c>
      <c r="AY1141" s="16" t="s">
        <v>207</v>
      </c>
      <c r="AZ1141" s="16" t="s">
        <v>207</v>
      </c>
      <c r="BA1141" s="16" t="s">
        <v>207</v>
      </c>
      <c r="BB1141" s="16" t="s">
        <v>207</v>
      </c>
      <c r="BC1141" s="16">
        <v>0.53</v>
      </c>
      <c r="BD1141" s="16">
        <v>3.04</v>
      </c>
      <c r="BE1141" s="16">
        <f t="shared" si="181"/>
        <v>994.70624999999995</v>
      </c>
      <c r="BF1141" s="16">
        <v>0</v>
      </c>
      <c r="BG1141" s="16">
        <v>960</v>
      </c>
      <c r="BH1141" s="16">
        <v>1200</v>
      </c>
      <c r="BI1141" s="16">
        <v>11</v>
      </c>
    </row>
    <row r="1142" spans="1:61" x14ac:dyDescent="0.35">
      <c r="A1142">
        <v>1141</v>
      </c>
      <c r="B1142" t="s">
        <v>360</v>
      </c>
      <c r="C1142" t="s">
        <v>8055</v>
      </c>
      <c r="D1142" s="15" t="s">
        <v>2244</v>
      </c>
      <c r="E1142" s="12" t="s">
        <v>98</v>
      </c>
      <c r="F1142" s="16">
        <v>1965</v>
      </c>
      <c r="G1142" s="12" t="s">
        <v>362</v>
      </c>
      <c r="H1142" s="12" t="s">
        <v>91</v>
      </c>
      <c r="I1142" s="12" t="s">
        <v>92</v>
      </c>
      <c r="J1142" s="12" t="s">
        <v>2369</v>
      </c>
      <c r="K1142" s="12" t="s">
        <v>2369</v>
      </c>
      <c r="N1142" s="16" t="s">
        <v>206</v>
      </c>
      <c r="O1142" s="16" t="s">
        <v>2216</v>
      </c>
      <c r="P1142" s="12" t="s">
        <v>482</v>
      </c>
      <c r="Q1142" s="16">
        <v>2023</v>
      </c>
      <c r="R1142" s="16">
        <v>0.22</v>
      </c>
      <c r="S1142" s="16">
        <v>0.22</v>
      </c>
      <c r="U1142" s="16" t="s">
        <v>2217</v>
      </c>
      <c r="V1142" s="12" t="s">
        <v>204</v>
      </c>
      <c r="W1142" s="12" t="s">
        <v>204</v>
      </c>
      <c r="X1142" s="16">
        <v>1</v>
      </c>
      <c r="Y1142" s="16">
        <v>8</v>
      </c>
      <c r="Z1142" s="16">
        <v>0.22</v>
      </c>
      <c r="AA1142" s="16">
        <v>40</v>
      </c>
      <c r="AB1142" s="16" t="s">
        <v>2118</v>
      </c>
      <c r="AC1142" s="16" t="s">
        <v>2119</v>
      </c>
      <c r="AD1142" s="16">
        <v>14400</v>
      </c>
      <c r="AE1142" s="16">
        <v>80</v>
      </c>
      <c r="AF1142" s="16">
        <v>30000</v>
      </c>
      <c r="AG1142" s="16">
        <v>22</v>
      </c>
      <c r="AI1142" s="16">
        <v>2</v>
      </c>
      <c r="AJ1142" s="16">
        <v>7000</v>
      </c>
      <c r="AK1142" s="16">
        <v>150</v>
      </c>
      <c r="AL1142" s="16">
        <v>1500</v>
      </c>
      <c r="AM1142" s="16">
        <v>22352</v>
      </c>
      <c r="AN1142" s="16">
        <v>75252</v>
      </c>
      <c r="AO1142" s="12" t="s">
        <v>2120</v>
      </c>
      <c r="AP1142" s="16">
        <v>0</v>
      </c>
      <c r="AQ1142" s="16" t="s">
        <v>207</v>
      </c>
      <c r="AU1142" t="s">
        <v>2121</v>
      </c>
      <c r="AV1142" s="15" t="s">
        <v>2122</v>
      </c>
      <c r="AW1142" s="16" t="s">
        <v>593</v>
      </c>
      <c r="AX1142" s="16" t="s">
        <v>207</v>
      </c>
      <c r="AY1142" s="16" t="s">
        <v>207</v>
      </c>
      <c r="AZ1142" s="16" t="s">
        <v>207</v>
      </c>
      <c r="BA1142" s="16" t="s">
        <v>207</v>
      </c>
      <c r="BB1142" s="16" t="s">
        <v>207</v>
      </c>
      <c r="BC1142" s="16">
        <v>0.22</v>
      </c>
      <c r="BD1142" s="16">
        <v>0.88</v>
      </c>
      <c r="BE1142" s="16">
        <f t="shared" ref="BE1142:BE1158" si="182">AN1142/160</f>
        <v>470.32499999999999</v>
      </c>
      <c r="BF1142" s="16">
        <v>0</v>
      </c>
      <c r="BG1142" s="16">
        <v>320</v>
      </c>
      <c r="BH1142" s="16">
        <v>480</v>
      </c>
      <c r="BI1142" s="16">
        <v>1</v>
      </c>
    </row>
    <row r="1143" spans="1:61" x14ac:dyDescent="0.35">
      <c r="A1143">
        <v>1142</v>
      </c>
      <c r="B1143" t="s">
        <v>360</v>
      </c>
      <c r="C1143" t="s">
        <v>8056</v>
      </c>
      <c r="D1143" s="15" t="s">
        <v>2245</v>
      </c>
      <c r="E1143" s="12" t="s">
        <v>98</v>
      </c>
      <c r="F1143" s="16">
        <v>1968</v>
      </c>
      <c r="G1143" s="12" t="s">
        <v>362</v>
      </c>
      <c r="H1143" s="12" t="s">
        <v>91</v>
      </c>
      <c r="I1143" s="12" t="s">
        <v>92</v>
      </c>
      <c r="J1143" s="12" t="s">
        <v>2369</v>
      </c>
      <c r="K1143" s="12" t="s">
        <v>2369</v>
      </c>
      <c r="N1143" s="16" t="s">
        <v>206</v>
      </c>
      <c r="O1143" s="16" t="s">
        <v>2216</v>
      </c>
      <c r="P1143" s="12" t="s">
        <v>482</v>
      </c>
      <c r="Q1143" s="16">
        <v>2023</v>
      </c>
      <c r="R1143" s="16">
        <v>0.35</v>
      </c>
      <c r="S1143" s="16">
        <v>0.35</v>
      </c>
      <c r="U1143" s="16" t="s">
        <v>2217</v>
      </c>
      <c r="V1143" s="12" t="s">
        <v>204</v>
      </c>
      <c r="W1143" s="12" t="s">
        <v>204</v>
      </c>
      <c r="X1143" s="16">
        <v>1</v>
      </c>
      <c r="Y1143" s="16">
        <v>6</v>
      </c>
      <c r="Z1143" s="16">
        <v>0.35</v>
      </c>
      <c r="AA1143" s="16">
        <v>40</v>
      </c>
      <c r="AB1143" s="16" t="s">
        <v>2118</v>
      </c>
      <c r="AC1143" s="16" t="s">
        <v>2119</v>
      </c>
      <c r="AD1143" s="16">
        <v>14400</v>
      </c>
      <c r="AE1143" s="16">
        <v>100</v>
      </c>
      <c r="AF1143" s="16">
        <v>37500</v>
      </c>
      <c r="AG1143" s="16">
        <v>35</v>
      </c>
      <c r="AI1143" s="16">
        <v>3</v>
      </c>
      <c r="AJ1143" s="16">
        <v>10500</v>
      </c>
      <c r="AK1143" s="16">
        <v>150</v>
      </c>
      <c r="AL1143" s="16">
        <v>1500</v>
      </c>
      <c r="AM1143" s="16">
        <v>35560</v>
      </c>
      <c r="AN1143" s="16">
        <v>99460</v>
      </c>
      <c r="AO1143" s="12" t="s">
        <v>2120</v>
      </c>
      <c r="AP1143" s="16">
        <v>0</v>
      </c>
      <c r="AQ1143" s="16" t="s">
        <v>207</v>
      </c>
      <c r="AU1143" t="s">
        <v>2121</v>
      </c>
      <c r="AV1143" s="15" t="s">
        <v>2122</v>
      </c>
      <c r="AW1143" s="16" t="s">
        <v>593</v>
      </c>
      <c r="AX1143" s="16" t="s">
        <v>207</v>
      </c>
      <c r="AY1143" s="16" t="s">
        <v>207</v>
      </c>
      <c r="AZ1143" s="16" t="s">
        <v>207</v>
      </c>
      <c r="BA1143" s="16" t="s">
        <v>207</v>
      </c>
      <c r="BB1143" s="16" t="s">
        <v>207</v>
      </c>
      <c r="BC1143" s="16">
        <v>0.35</v>
      </c>
      <c r="BD1143" s="16">
        <v>2.3199999999999998</v>
      </c>
      <c r="BE1143" s="16">
        <f t="shared" si="182"/>
        <v>621.625</v>
      </c>
      <c r="BF1143" s="16">
        <v>0</v>
      </c>
      <c r="BG1143" s="16">
        <v>720</v>
      </c>
      <c r="BH1143" s="16">
        <v>1440</v>
      </c>
      <c r="BI1143" s="16">
        <v>2</v>
      </c>
    </row>
    <row r="1144" spans="1:61" x14ac:dyDescent="0.35">
      <c r="A1144">
        <v>1143</v>
      </c>
      <c r="B1144" t="s">
        <v>360</v>
      </c>
      <c r="C1144" t="s">
        <v>8057</v>
      </c>
      <c r="D1144" s="15" t="s">
        <v>2246</v>
      </c>
      <c r="E1144" s="12" t="s">
        <v>98</v>
      </c>
      <c r="F1144" s="16">
        <v>1979</v>
      </c>
      <c r="G1144" s="12" t="s">
        <v>362</v>
      </c>
      <c r="H1144" s="12" t="s">
        <v>91</v>
      </c>
      <c r="I1144" s="12" t="s">
        <v>92</v>
      </c>
      <c r="J1144" s="12" t="s">
        <v>2369</v>
      </c>
      <c r="K1144" s="12" t="s">
        <v>2369</v>
      </c>
      <c r="N1144" s="16" t="s">
        <v>206</v>
      </c>
      <c r="O1144" s="16" t="s">
        <v>2216</v>
      </c>
      <c r="P1144" s="12" t="s">
        <v>482</v>
      </c>
      <c r="Q1144" s="16">
        <v>2023</v>
      </c>
      <c r="R1144" s="16">
        <v>0.46</v>
      </c>
      <c r="S1144" s="16">
        <v>0.46</v>
      </c>
      <c r="U1144" s="16" t="s">
        <v>2217</v>
      </c>
      <c r="V1144" s="12" t="s">
        <v>204</v>
      </c>
      <c r="W1144" s="12" t="s">
        <v>204</v>
      </c>
      <c r="X1144" s="16">
        <v>1</v>
      </c>
      <c r="Y1144" s="16">
        <v>9</v>
      </c>
      <c r="Z1144" s="16">
        <v>0.46</v>
      </c>
      <c r="AA1144" s="16">
        <v>55</v>
      </c>
      <c r="AB1144" s="16" t="s">
        <v>2118</v>
      </c>
      <c r="AC1144" s="16" t="s">
        <v>2119</v>
      </c>
      <c r="AD1144" s="16">
        <v>19800</v>
      </c>
      <c r="AE1144" s="16">
        <v>150</v>
      </c>
      <c r="AF1144" s="16">
        <v>56250</v>
      </c>
      <c r="AG1144" s="16">
        <v>46</v>
      </c>
      <c r="AI1144" s="16">
        <v>3</v>
      </c>
      <c r="AJ1144" s="16">
        <v>10500</v>
      </c>
      <c r="AK1144" s="16">
        <v>300</v>
      </c>
      <c r="AL1144" s="16">
        <v>3000</v>
      </c>
      <c r="AM1144" s="16">
        <v>46736</v>
      </c>
      <c r="AN1144" s="16">
        <v>136286</v>
      </c>
      <c r="AO1144" s="12" t="s">
        <v>2120</v>
      </c>
      <c r="AP1144" s="16">
        <v>0</v>
      </c>
      <c r="AQ1144" s="16" t="s">
        <v>207</v>
      </c>
      <c r="AU1144" t="s">
        <v>2121</v>
      </c>
      <c r="AV1144" s="15" t="s">
        <v>2122</v>
      </c>
      <c r="AW1144" s="16" t="s">
        <v>593</v>
      </c>
      <c r="AX1144" s="16" t="s">
        <v>207</v>
      </c>
      <c r="AY1144" s="16" t="s">
        <v>207</v>
      </c>
      <c r="AZ1144" s="16" t="s">
        <v>207</v>
      </c>
      <c r="BA1144" s="16" t="s">
        <v>207</v>
      </c>
      <c r="BB1144" s="16" t="s">
        <v>207</v>
      </c>
      <c r="BC1144" s="16">
        <v>0.46</v>
      </c>
      <c r="BD1144" s="16">
        <v>2.48</v>
      </c>
      <c r="BE1144" s="16">
        <f t="shared" si="182"/>
        <v>851.78750000000002</v>
      </c>
      <c r="BF1144" s="16">
        <v>0</v>
      </c>
      <c r="BG1144" s="16">
        <v>880</v>
      </c>
      <c r="BH1144" s="16">
        <v>960</v>
      </c>
      <c r="BI1144" s="16">
        <v>8</v>
      </c>
    </row>
    <row r="1145" spans="1:61" x14ac:dyDescent="0.35">
      <c r="A1145">
        <v>1144</v>
      </c>
      <c r="B1145" t="s">
        <v>360</v>
      </c>
      <c r="C1145" t="s">
        <v>8058</v>
      </c>
      <c r="D1145" s="15" t="s">
        <v>2127</v>
      </c>
      <c r="E1145" s="12" t="s">
        <v>98</v>
      </c>
      <c r="F1145" s="16">
        <v>1989</v>
      </c>
      <c r="G1145" s="12" t="s">
        <v>362</v>
      </c>
      <c r="H1145" s="12" t="s">
        <v>91</v>
      </c>
      <c r="I1145" s="12" t="s">
        <v>92</v>
      </c>
      <c r="J1145" s="12" t="s">
        <v>2369</v>
      </c>
      <c r="K1145" s="12" t="s">
        <v>2369</v>
      </c>
      <c r="N1145" s="16" t="s">
        <v>206</v>
      </c>
      <c r="O1145" s="16" t="s">
        <v>2216</v>
      </c>
      <c r="P1145" s="12" t="s">
        <v>482</v>
      </c>
      <c r="Q1145" s="16">
        <v>2023</v>
      </c>
      <c r="R1145" s="16">
        <v>0.5</v>
      </c>
      <c r="S1145" s="16">
        <v>0.5</v>
      </c>
      <c r="U1145" s="16" t="s">
        <v>2217</v>
      </c>
      <c r="V1145" s="12" t="s">
        <v>204</v>
      </c>
      <c r="W1145" s="12" t="s">
        <v>204</v>
      </c>
      <c r="X1145" s="16">
        <v>1</v>
      </c>
      <c r="Y1145" s="16">
        <v>13</v>
      </c>
      <c r="Z1145" s="16">
        <v>0.5</v>
      </c>
      <c r="AA1145" s="16">
        <v>60</v>
      </c>
      <c r="AB1145" s="16" t="s">
        <v>2118</v>
      </c>
      <c r="AC1145" s="16" t="s">
        <v>2119</v>
      </c>
      <c r="AD1145" s="16">
        <v>21600</v>
      </c>
      <c r="AE1145" s="16">
        <v>175</v>
      </c>
      <c r="AF1145" s="16">
        <v>65625</v>
      </c>
      <c r="AG1145" s="16">
        <v>50</v>
      </c>
      <c r="AI1145" s="16">
        <v>3</v>
      </c>
      <c r="AJ1145" s="16">
        <v>10500</v>
      </c>
      <c r="AK1145" s="16">
        <v>300</v>
      </c>
      <c r="AL1145" s="16">
        <v>3000</v>
      </c>
      <c r="AM1145" s="16">
        <v>50800</v>
      </c>
      <c r="AN1145" s="16">
        <v>151525</v>
      </c>
      <c r="AO1145" s="12" t="s">
        <v>2120</v>
      </c>
      <c r="AP1145" s="16">
        <v>0</v>
      </c>
      <c r="AQ1145" s="16" t="s">
        <v>207</v>
      </c>
      <c r="AU1145" t="s">
        <v>2121</v>
      </c>
      <c r="AV1145" s="15" t="s">
        <v>2122</v>
      </c>
      <c r="AW1145" s="16" t="s">
        <v>593</v>
      </c>
      <c r="AX1145" s="16" t="s">
        <v>207</v>
      </c>
      <c r="AY1145" s="16" t="s">
        <v>207</v>
      </c>
      <c r="AZ1145" s="16" t="s">
        <v>207</v>
      </c>
      <c r="BA1145" s="16" t="s">
        <v>207</v>
      </c>
      <c r="BB1145" s="16" t="s">
        <v>207</v>
      </c>
      <c r="BC1145" s="16">
        <v>0.5</v>
      </c>
      <c r="BD1145" s="16">
        <v>3.28</v>
      </c>
      <c r="BE1145" s="16">
        <f t="shared" si="182"/>
        <v>947.03125</v>
      </c>
      <c r="BF1145" s="16">
        <v>0</v>
      </c>
      <c r="BG1145" s="16">
        <v>800</v>
      </c>
      <c r="BH1145" s="16">
        <v>1360</v>
      </c>
      <c r="BI1145" s="16">
        <v>14</v>
      </c>
    </row>
    <row r="1146" spans="1:61" x14ac:dyDescent="0.35">
      <c r="A1146">
        <v>1145</v>
      </c>
      <c r="B1146" t="s">
        <v>360</v>
      </c>
      <c r="C1146" t="s">
        <v>8059</v>
      </c>
      <c r="D1146" s="15" t="s">
        <v>2247</v>
      </c>
      <c r="E1146" s="12" t="s">
        <v>93</v>
      </c>
      <c r="F1146" s="16">
        <v>1969</v>
      </c>
      <c r="G1146" s="12" t="s">
        <v>362</v>
      </c>
      <c r="H1146" s="12" t="s">
        <v>91</v>
      </c>
      <c r="I1146" s="12" t="s">
        <v>92</v>
      </c>
      <c r="J1146" s="12" t="s">
        <v>2369</v>
      </c>
      <c r="K1146" s="12" t="s">
        <v>2369</v>
      </c>
      <c r="N1146" s="16" t="s">
        <v>206</v>
      </c>
      <c r="O1146" s="16" t="s">
        <v>2216</v>
      </c>
      <c r="P1146" s="12" t="s">
        <v>482</v>
      </c>
      <c r="Q1146" s="16">
        <v>2023</v>
      </c>
      <c r="R1146" s="16">
        <v>0.2</v>
      </c>
      <c r="S1146" s="16">
        <v>0.2</v>
      </c>
      <c r="U1146" s="16" t="s">
        <v>2217</v>
      </c>
      <c r="V1146" s="12" t="s">
        <v>204</v>
      </c>
      <c r="W1146" s="12" t="s">
        <v>204</v>
      </c>
      <c r="X1146" s="16">
        <v>1</v>
      </c>
      <c r="Y1146" s="16">
        <v>7</v>
      </c>
      <c r="Z1146" s="16">
        <v>0.2</v>
      </c>
      <c r="AA1146" s="16">
        <v>24</v>
      </c>
      <c r="AB1146" s="16" t="s">
        <v>2118</v>
      </c>
      <c r="AC1146" s="16" t="s">
        <v>2119</v>
      </c>
      <c r="AD1146" s="16">
        <v>8640</v>
      </c>
      <c r="AE1146" s="16">
        <v>75</v>
      </c>
      <c r="AF1146" s="16">
        <v>28125</v>
      </c>
      <c r="AG1146" s="16">
        <v>20</v>
      </c>
      <c r="AI1146" s="16">
        <v>2</v>
      </c>
      <c r="AJ1146" s="16">
        <v>7000</v>
      </c>
      <c r="AK1146" s="16">
        <v>150</v>
      </c>
      <c r="AL1146" s="16">
        <v>1500</v>
      </c>
      <c r="AM1146" s="16">
        <v>20320</v>
      </c>
      <c r="AN1146" s="16">
        <v>65585</v>
      </c>
      <c r="AO1146" s="12" t="s">
        <v>2120</v>
      </c>
      <c r="AP1146" s="16">
        <v>0</v>
      </c>
      <c r="AQ1146" s="16" t="s">
        <v>207</v>
      </c>
      <c r="AU1146" t="s">
        <v>2121</v>
      </c>
      <c r="AV1146" s="15" t="s">
        <v>2122</v>
      </c>
      <c r="AW1146" s="16" t="s">
        <v>593</v>
      </c>
      <c r="AX1146" s="16" t="s">
        <v>207</v>
      </c>
      <c r="AY1146" s="16" t="s">
        <v>207</v>
      </c>
      <c r="AZ1146" s="16" t="s">
        <v>207</v>
      </c>
      <c r="BA1146" s="16" t="s">
        <v>207</v>
      </c>
      <c r="BB1146" s="16" t="s">
        <v>207</v>
      </c>
      <c r="BC1146" s="16">
        <v>0.2</v>
      </c>
      <c r="BD1146" s="16">
        <v>0.88</v>
      </c>
      <c r="BE1146" s="16">
        <f t="shared" si="182"/>
        <v>409.90625</v>
      </c>
      <c r="BF1146" s="16">
        <v>0</v>
      </c>
      <c r="BG1146" s="16">
        <v>240</v>
      </c>
      <c r="BH1146" s="16">
        <v>640</v>
      </c>
      <c r="BI1146" s="16">
        <v>0</v>
      </c>
    </row>
    <row r="1147" spans="1:61" x14ac:dyDescent="0.35">
      <c r="A1147">
        <v>1146</v>
      </c>
      <c r="B1147" t="s">
        <v>360</v>
      </c>
      <c r="C1147" t="s">
        <v>8060</v>
      </c>
      <c r="D1147" s="15" t="s">
        <v>2248</v>
      </c>
      <c r="E1147" s="12" t="s">
        <v>98</v>
      </c>
      <c r="F1147" s="16">
        <v>1990</v>
      </c>
      <c r="G1147" s="12" t="s">
        <v>362</v>
      </c>
      <c r="H1147" s="12" t="s">
        <v>91</v>
      </c>
      <c r="I1147" s="12" t="s">
        <v>92</v>
      </c>
      <c r="J1147" s="12" t="s">
        <v>2369</v>
      </c>
      <c r="K1147" s="12" t="s">
        <v>2369</v>
      </c>
      <c r="N1147" s="16" t="s">
        <v>206</v>
      </c>
      <c r="O1147" s="16" t="s">
        <v>2216</v>
      </c>
      <c r="P1147" s="12" t="s">
        <v>482</v>
      </c>
      <c r="Q1147" s="16">
        <v>2023</v>
      </c>
      <c r="R1147" s="16">
        <v>0.28000000000000003</v>
      </c>
      <c r="S1147" s="16">
        <v>0.28000000000000003</v>
      </c>
      <c r="U1147" s="16" t="s">
        <v>2217</v>
      </c>
      <c r="V1147" s="12" t="s">
        <v>204</v>
      </c>
      <c r="W1147" s="12" t="s">
        <v>204</v>
      </c>
      <c r="X1147" s="16">
        <v>1</v>
      </c>
      <c r="Y1147" s="16">
        <v>5</v>
      </c>
      <c r="Z1147" s="16">
        <v>0.28000000000000003</v>
      </c>
      <c r="AA1147" s="16">
        <v>35</v>
      </c>
      <c r="AB1147" s="16" t="s">
        <v>2118</v>
      </c>
      <c r="AC1147" s="16" t="s">
        <v>2119</v>
      </c>
      <c r="AD1147" s="16">
        <v>12600</v>
      </c>
      <c r="AE1147" s="16">
        <v>100</v>
      </c>
      <c r="AF1147" s="16">
        <v>37500</v>
      </c>
      <c r="AG1147" s="16">
        <v>28.000000000000004</v>
      </c>
      <c r="AI1147" s="16">
        <v>2</v>
      </c>
      <c r="AJ1147" s="16">
        <v>7000</v>
      </c>
      <c r="AK1147" s="16">
        <v>150</v>
      </c>
      <c r="AL1147" s="16">
        <v>1500</v>
      </c>
      <c r="AM1147" s="16">
        <v>28448.000000000004</v>
      </c>
      <c r="AN1147" s="16">
        <v>87048</v>
      </c>
      <c r="AO1147" s="12" t="s">
        <v>2120</v>
      </c>
      <c r="AP1147" s="16">
        <v>0</v>
      </c>
      <c r="AQ1147" s="16" t="s">
        <v>207</v>
      </c>
      <c r="AU1147" t="s">
        <v>2121</v>
      </c>
      <c r="AV1147" s="15" t="s">
        <v>2122</v>
      </c>
      <c r="AW1147" s="16" t="s">
        <v>593</v>
      </c>
      <c r="AX1147" s="16" t="s">
        <v>207</v>
      </c>
      <c r="AY1147" s="16" t="s">
        <v>207</v>
      </c>
      <c r="AZ1147" s="16" t="s">
        <v>207</v>
      </c>
      <c r="BA1147" s="16" t="s">
        <v>207</v>
      </c>
      <c r="BB1147" s="16" t="s">
        <v>207</v>
      </c>
      <c r="BC1147" s="16">
        <v>0.28000000000000003</v>
      </c>
      <c r="BD1147" s="16">
        <v>0.96</v>
      </c>
      <c r="BE1147" s="16">
        <f t="shared" si="182"/>
        <v>544.04999999999995</v>
      </c>
      <c r="BF1147" s="16">
        <v>0</v>
      </c>
      <c r="BG1147" s="16">
        <v>320</v>
      </c>
      <c r="BH1147" s="16">
        <v>480</v>
      </c>
      <c r="BI1147" s="16">
        <v>2</v>
      </c>
    </row>
    <row r="1148" spans="1:61" x14ac:dyDescent="0.35">
      <c r="A1148">
        <v>1147</v>
      </c>
      <c r="B1148" t="s">
        <v>360</v>
      </c>
      <c r="C1148" t="s">
        <v>8061</v>
      </c>
      <c r="D1148" s="15" t="s">
        <v>2249</v>
      </c>
      <c r="E1148" s="12" t="s">
        <v>98</v>
      </c>
      <c r="F1148" s="16">
        <v>1992</v>
      </c>
      <c r="G1148" s="12" t="s">
        <v>362</v>
      </c>
      <c r="H1148" s="12" t="s">
        <v>91</v>
      </c>
      <c r="I1148" s="12" t="s">
        <v>92</v>
      </c>
      <c r="J1148" s="12" t="s">
        <v>2369</v>
      </c>
      <c r="K1148" s="12" t="s">
        <v>2369</v>
      </c>
      <c r="N1148" s="16" t="s">
        <v>206</v>
      </c>
      <c r="O1148" s="16" t="s">
        <v>2216</v>
      </c>
      <c r="P1148" s="12" t="s">
        <v>482</v>
      </c>
      <c r="Q1148" s="16">
        <v>2023</v>
      </c>
      <c r="R1148" s="16">
        <v>0.55000000000000004</v>
      </c>
      <c r="S1148" s="16">
        <v>0.55000000000000004</v>
      </c>
      <c r="U1148" s="16" t="s">
        <v>2217</v>
      </c>
      <c r="V1148" s="12" t="s">
        <v>204</v>
      </c>
      <c r="W1148" s="12" t="s">
        <v>204</v>
      </c>
      <c r="X1148" s="16">
        <v>1</v>
      </c>
      <c r="Y1148" s="16">
        <v>6</v>
      </c>
      <c r="Z1148" s="16">
        <v>0.55000000000000004</v>
      </c>
      <c r="AA1148" s="16">
        <v>66</v>
      </c>
      <c r="AB1148" s="16" t="s">
        <v>2118</v>
      </c>
      <c r="AC1148" s="16" t="s">
        <v>2119</v>
      </c>
      <c r="AD1148" s="16">
        <v>23760</v>
      </c>
      <c r="AE1148" s="16">
        <v>200</v>
      </c>
      <c r="AF1148" s="16">
        <v>75000</v>
      </c>
      <c r="AG1148" s="16">
        <v>55.000000000000007</v>
      </c>
      <c r="AI1148" s="16">
        <v>4</v>
      </c>
      <c r="AJ1148" s="16">
        <v>14000</v>
      </c>
      <c r="AK1148" s="16">
        <v>300</v>
      </c>
      <c r="AL1148" s="16">
        <v>3000</v>
      </c>
      <c r="AM1148" s="16">
        <v>55880.000000000007</v>
      </c>
      <c r="AN1148" s="16">
        <v>171640</v>
      </c>
      <c r="AO1148" s="12" t="s">
        <v>2120</v>
      </c>
      <c r="AP1148" s="16">
        <v>0</v>
      </c>
      <c r="AQ1148" s="16" t="s">
        <v>207</v>
      </c>
      <c r="AU1148" t="s">
        <v>2121</v>
      </c>
      <c r="AV1148" s="15" t="s">
        <v>2122</v>
      </c>
      <c r="AW1148" s="16" t="s">
        <v>593</v>
      </c>
      <c r="AX1148" s="16" t="s">
        <v>207</v>
      </c>
      <c r="AY1148" s="16" t="s">
        <v>207</v>
      </c>
      <c r="AZ1148" s="16" t="s">
        <v>207</v>
      </c>
      <c r="BA1148" s="16" t="s">
        <v>207</v>
      </c>
      <c r="BB1148" s="16" t="s">
        <v>207</v>
      </c>
      <c r="BC1148" s="16">
        <v>0.55000000000000004</v>
      </c>
      <c r="BD1148" s="16">
        <v>3.28</v>
      </c>
      <c r="BE1148" s="16">
        <f t="shared" si="182"/>
        <v>1072.75</v>
      </c>
      <c r="BF1148" s="16">
        <v>0</v>
      </c>
      <c r="BG1148" s="16">
        <v>2000</v>
      </c>
      <c r="BH1148" s="16">
        <v>1200</v>
      </c>
      <c r="BI1148" s="16">
        <v>1</v>
      </c>
    </row>
    <row r="1149" spans="1:61" x14ac:dyDescent="0.35">
      <c r="A1149">
        <v>1148</v>
      </c>
      <c r="B1149" t="s">
        <v>360</v>
      </c>
      <c r="C1149" t="s">
        <v>8062</v>
      </c>
      <c r="D1149" s="15" t="s">
        <v>2250</v>
      </c>
      <c r="E1149" s="12" t="s">
        <v>98</v>
      </c>
      <c r="F1149" s="16">
        <v>1992</v>
      </c>
      <c r="G1149" s="12" t="s">
        <v>362</v>
      </c>
      <c r="H1149" s="12" t="s">
        <v>91</v>
      </c>
      <c r="I1149" s="12" t="s">
        <v>92</v>
      </c>
      <c r="J1149" s="12" t="s">
        <v>2369</v>
      </c>
      <c r="K1149" s="12" t="s">
        <v>2369</v>
      </c>
      <c r="N1149" s="16" t="s">
        <v>206</v>
      </c>
      <c r="O1149" s="16" t="s">
        <v>2216</v>
      </c>
      <c r="P1149" s="12" t="s">
        <v>482</v>
      </c>
      <c r="Q1149" s="16">
        <v>2023</v>
      </c>
      <c r="R1149" s="16">
        <v>0.55000000000000004</v>
      </c>
      <c r="S1149" s="16">
        <v>0.55000000000000004</v>
      </c>
      <c r="U1149" s="16" t="s">
        <v>2217</v>
      </c>
      <c r="V1149" s="12" t="s">
        <v>204</v>
      </c>
      <c r="W1149" s="12" t="s">
        <v>204</v>
      </c>
      <c r="X1149" s="16">
        <v>1</v>
      </c>
      <c r="Y1149" s="16">
        <v>4</v>
      </c>
      <c r="Z1149" s="16">
        <v>0.55000000000000004</v>
      </c>
      <c r="AA1149" s="16">
        <v>66</v>
      </c>
      <c r="AB1149" s="16" t="s">
        <v>2118</v>
      </c>
      <c r="AC1149" s="16" t="s">
        <v>2119</v>
      </c>
      <c r="AD1149" s="16">
        <v>23760</v>
      </c>
      <c r="AE1149" s="16">
        <v>200</v>
      </c>
      <c r="AF1149" s="16">
        <v>75000</v>
      </c>
      <c r="AG1149" s="16">
        <v>55.000000000000007</v>
      </c>
      <c r="AI1149" s="16">
        <v>4</v>
      </c>
      <c r="AJ1149" s="16">
        <v>14000</v>
      </c>
      <c r="AK1149" s="16">
        <v>300</v>
      </c>
      <c r="AL1149" s="16">
        <v>3000</v>
      </c>
      <c r="AM1149" s="16">
        <v>55880.000000000007</v>
      </c>
      <c r="AN1149" s="16">
        <v>171640</v>
      </c>
      <c r="AO1149" s="12" t="s">
        <v>2120</v>
      </c>
      <c r="AP1149" s="16">
        <v>0</v>
      </c>
      <c r="AQ1149" s="16" t="s">
        <v>207</v>
      </c>
      <c r="AU1149" t="s">
        <v>2121</v>
      </c>
      <c r="AV1149" s="15" t="s">
        <v>2122</v>
      </c>
      <c r="AW1149" s="16" t="s">
        <v>593</v>
      </c>
      <c r="AX1149" s="16" t="s">
        <v>207</v>
      </c>
      <c r="AY1149" s="16" t="s">
        <v>207</v>
      </c>
      <c r="AZ1149" s="16" t="s">
        <v>207</v>
      </c>
      <c r="BA1149" s="16" t="s">
        <v>207</v>
      </c>
      <c r="BB1149" s="16" t="s">
        <v>207</v>
      </c>
      <c r="BC1149" s="16">
        <v>0.55000000000000004</v>
      </c>
      <c r="BD1149" s="16">
        <v>3.12</v>
      </c>
      <c r="BE1149" s="16">
        <f t="shared" si="182"/>
        <v>1072.75</v>
      </c>
      <c r="BF1149" s="16">
        <v>0</v>
      </c>
      <c r="BG1149" s="16">
        <v>960</v>
      </c>
      <c r="BH1149" s="16">
        <v>1040</v>
      </c>
      <c r="BI1149" s="16">
        <v>14</v>
      </c>
    </row>
    <row r="1150" spans="1:61" x14ac:dyDescent="0.35">
      <c r="A1150">
        <v>1149</v>
      </c>
      <c r="B1150" t="s">
        <v>360</v>
      </c>
      <c r="C1150" t="s">
        <v>8063</v>
      </c>
      <c r="D1150" s="15" t="s">
        <v>2251</v>
      </c>
      <c r="E1150" s="12" t="s">
        <v>98</v>
      </c>
      <c r="F1150" s="16">
        <v>1980</v>
      </c>
      <c r="G1150" s="12" t="s">
        <v>362</v>
      </c>
      <c r="H1150" s="12" t="s">
        <v>91</v>
      </c>
      <c r="I1150" s="12" t="s">
        <v>92</v>
      </c>
      <c r="J1150" s="12" t="s">
        <v>2369</v>
      </c>
      <c r="K1150" s="12" t="s">
        <v>2369</v>
      </c>
      <c r="N1150" s="16" t="s">
        <v>206</v>
      </c>
      <c r="O1150" s="16" t="s">
        <v>2216</v>
      </c>
      <c r="P1150" s="12" t="s">
        <v>482</v>
      </c>
      <c r="Q1150" s="16">
        <v>2023</v>
      </c>
      <c r="R1150" s="16">
        <v>0.2</v>
      </c>
      <c r="S1150" s="16">
        <v>0.2</v>
      </c>
      <c r="U1150" s="16" t="s">
        <v>2217</v>
      </c>
      <c r="V1150" s="12" t="s">
        <v>204</v>
      </c>
      <c r="W1150" s="12" t="s">
        <v>204</v>
      </c>
      <c r="X1150" s="16">
        <v>1</v>
      </c>
      <c r="Y1150" s="16">
        <v>6</v>
      </c>
      <c r="Z1150" s="16">
        <v>0.2</v>
      </c>
      <c r="AA1150" s="16">
        <v>25</v>
      </c>
      <c r="AB1150" s="16" t="s">
        <v>2118</v>
      </c>
      <c r="AC1150" s="16" t="s">
        <v>2119</v>
      </c>
      <c r="AD1150" s="16">
        <v>9000</v>
      </c>
      <c r="AE1150" s="16">
        <v>75</v>
      </c>
      <c r="AF1150" s="16">
        <v>28125</v>
      </c>
      <c r="AG1150" s="16">
        <v>20</v>
      </c>
      <c r="AI1150" s="16">
        <v>2</v>
      </c>
      <c r="AJ1150" s="16">
        <v>7000</v>
      </c>
      <c r="AK1150" s="16">
        <v>150</v>
      </c>
      <c r="AL1150" s="16">
        <v>1500</v>
      </c>
      <c r="AM1150" s="16">
        <v>20320</v>
      </c>
      <c r="AN1150" s="16">
        <v>65945</v>
      </c>
      <c r="AO1150" s="12" t="s">
        <v>2120</v>
      </c>
      <c r="AP1150" s="16">
        <v>0</v>
      </c>
      <c r="AQ1150" s="16" t="s">
        <v>207</v>
      </c>
      <c r="AU1150" t="s">
        <v>2121</v>
      </c>
      <c r="AV1150" s="15" t="s">
        <v>2122</v>
      </c>
      <c r="AW1150" s="16" t="s">
        <v>593</v>
      </c>
      <c r="AX1150" s="16" t="s">
        <v>207</v>
      </c>
      <c r="AY1150" s="16" t="s">
        <v>207</v>
      </c>
      <c r="AZ1150" s="16" t="s">
        <v>207</v>
      </c>
      <c r="BA1150" s="16" t="s">
        <v>207</v>
      </c>
      <c r="BB1150" s="16" t="s">
        <v>207</v>
      </c>
      <c r="BC1150" s="16">
        <v>0.2</v>
      </c>
      <c r="BD1150" s="16">
        <v>0.96</v>
      </c>
      <c r="BE1150" s="16">
        <f t="shared" si="182"/>
        <v>412.15625</v>
      </c>
      <c r="BF1150" s="16">
        <v>0</v>
      </c>
      <c r="BG1150" s="16">
        <v>400</v>
      </c>
      <c r="BH1150" s="16">
        <v>320</v>
      </c>
      <c r="BI1150" s="16">
        <v>3</v>
      </c>
    </row>
    <row r="1151" spans="1:61" x14ac:dyDescent="0.35">
      <c r="A1151">
        <v>1150</v>
      </c>
      <c r="B1151" t="s">
        <v>360</v>
      </c>
      <c r="C1151" t="s">
        <v>8064</v>
      </c>
      <c r="D1151" s="15" t="s">
        <v>2252</v>
      </c>
      <c r="E1151" s="12" t="s">
        <v>98</v>
      </c>
      <c r="F1151" s="16">
        <v>1981</v>
      </c>
      <c r="G1151" s="12" t="s">
        <v>362</v>
      </c>
      <c r="H1151" s="12" t="s">
        <v>91</v>
      </c>
      <c r="I1151" s="12" t="s">
        <v>92</v>
      </c>
      <c r="J1151" s="12" t="s">
        <v>2369</v>
      </c>
      <c r="K1151" s="12" t="s">
        <v>2369</v>
      </c>
      <c r="N1151" s="16" t="s">
        <v>206</v>
      </c>
      <c r="O1151" s="16" t="s">
        <v>2216</v>
      </c>
      <c r="P1151" s="12" t="s">
        <v>482</v>
      </c>
      <c r="Q1151" s="16">
        <v>2023</v>
      </c>
      <c r="R1151" s="16">
        <v>0.23</v>
      </c>
      <c r="S1151" s="16">
        <v>0.23</v>
      </c>
      <c r="U1151" s="16" t="s">
        <v>2217</v>
      </c>
      <c r="V1151" s="12" t="s">
        <v>204</v>
      </c>
      <c r="W1151" s="12" t="s">
        <v>204</v>
      </c>
      <c r="X1151" s="16">
        <v>1</v>
      </c>
      <c r="Y1151" s="16">
        <v>5</v>
      </c>
      <c r="Z1151" s="16">
        <v>0.23</v>
      </c>
      <c r="AA1151" s="16">
        <v>30</v>
      </c>
      <c r="AB1151" s="16" t="s">
        <v>2118</v>
      </c>
      <c r="AC1151" s="16" t="s">
        <v>2119</v>
      </c>
      <c r="AD1151" s="16">
        <v>10800</v>
      </c>
      <c r="AE1151" s="16">
        <v>75</v>
      </c>
      <c r="AF1151" s="16">
        <v>28125</v>
      </c>
      <c r="AG1151" s="16">
        <v>23</v>
      </c>
      <c r="AI1151" s="16">
        <v>2</v>
      </c>
      <c r="AJ1151" s="16">
        <v>7000</v>
      </c>
      <c r="AK1151" s="16">
        <v>150</v>
      </c>
      <c r="AL1151" s="16">
        <v>1500</v>
      </c>
      <c r="AM1151" s="16">
        <v>23368</v>
      </c>
      <c r="AN1151" s="16">
        <v>70793</v>
      </c>
      <c r="AO1151" s="12" t="s">
        <v>2120</v>
      </c>
      <c r="AP1151" s="16">
        <v>0</v>
      </c>
      <c r="AQ1151" s="16" t="s">
        <v>207</v>
      </c>
      <c r="AU1151" t="s">
        <v>2121</v>
      </c>
      <c r="AV1151" s="15" t="s">
        <v>2122</v>
      </c>
      <c r="AW1151" s="16" t="s">
        <v>593</v>
      </c>
      <c r="AX1151" s="16" t="s">
        <v>207</v>
      </c>
      <c r="AY1151" s="16" t="s">
        <v>207</v>
      </c>
      <c r="AZ1151" s="16" t="s">
        <v>207</v>
      </c>
      <c r="BA1151" s="16" t="s">
        <v>207</v>
      </c>
      <c r="BB1151" s="16" t="s">
        <v>207</v>
      </c>
      <c r="BC1151" s="16">
        <v>0.23</v>
      </c>
      <c r="BD1151" s="16">
        <v>1.2</v>
      </c>
      <c r="BE1151" s="16">
        <f t="shared" si="182"/>
        <v>442.45625000000001</v>
      </c>
      <c r="BF1151" s="16">
        <v>0</v>
      </c>
      <c r="BG1151" s="16">
        <v>400</v>
      </c>
      <c r="BH1151" s="16">
        <v>640</v>
      </c>
      <c r="BI1151" s="16">
        <v>2</v>
      </c>
    </row>
    <row r="1152" spans="1:61" x14ac:dyDescent="0.35">
      <c r="A1152">
        <v>1151</v>
      </c>
      <c r="B1152" t="s">
        <v>360</v>
      </c>
      <c r="C1152" t="s">
        <v>8065</v>
      </c>
      <c r="D1152" s="15" t="s">
        <v>2253</v>
      </c>
      <c r="E1152" s="12" t="s">
        <v>98</v>
      </c>
      <c r="F1152" s="16">
        <v>1979</v>
      </c>
      <c r="G1152" s="12" t="s">
        <v>362</v>
      </c>
      <c r="H1152" s="12" t="s">
        <v>91</v>
      </c>
      <c r="I1152" s="12" t="s">
        <v>92</v>
      </c>
      <c r="J1152" s="12" t="s">
        <v>2369</v>
      </c>
      <c r="K1152" s="12" t="s">
        <v>2369</v>
      </c>
      <c r="N1152" s="16" t="s">
        <v>206</v>
      </c>
      <c r="O1152" s="16" t="s">
        <v>2216</v>
      </c>
      <c r="P1152" s="12" t="s">
        <v>482</v>
      </c>
      <c r="Q1152" s="16">
        <v>2023</v>
      </c>
      <c r="R1152" s="16">
        <v>0.3</v>
      </c>
      <c r="S1152" s="16">
        <v>0.3</v>
      </c>
      <c r="U1152" s="16" t="s">
        <v>2217</v>
      </c>
      <c r="V1152" s="12" t="s">
        <v>204</v>
      </c>
      <c r="W1152" s="12" t="s">
        <v>204</v>
      </c>
      <c r="X1152" s="16">
        <v>1</v>
      </c>
      <c r="Y1152" s="16">
        <v>9</v>
      </c>
      <c r="Z1152" s="16">
        <v>0.3</v>
      </c>
      <c r="AA1152" s="16">
        <v>40</v>
      </c>
      <c r="AB1152" s="16" t="s">
        <v>2118</v>
      </c>
      <c r="AC1152" s="16" t="s">
        <v>2119</v>
      </c>
      <c r="AD1152" s="16">
        <v>14400</v>
      </c>
      <c r="AE1152" s="16">
        <v>100</v>
      </c>
      <c r="AF1152" s="16">
        <v>37500</v>
      </c>
      <c r="AG1152" s="16">
        <v>30</v>
      </c>
      <c r="AI1152" s="16">
        <v>2</v>
      </c>
      <c r="AJ1152" s="16">
        <v>7000</v>
      </c>
      <c r="AK1152" s="16">
        <v>150</v>
      </c>
      <c r="AL1152" s="16">
        <v>1500</v>
      </c>
      <c r="AM1152" s="16">
        <v>30480</v>
      </c>
      <c r="AN1152" s="16">
        <v>90880</v>
      </c>
      <c r="AO1152" s="12" t="s">
        <v>2120</v>
      </c>
      <c r="AP1152" s="16">
        <v>0</v>
      </c>
      <c r="AQ1152" s="16" t="s">
        <v>207</v>
      </c>
      <c r="AU1152" t="s">
        <v>2121</v>
      </c>
      <c r="AV1152" s="15" t="s">
        <v>2122</v>
      </c>
      <c r="AW1152" s="16" t="s">
        <v>593</v>
      </c>
      <c r="AX1152" s="16" t="s">
        <v>207</v>
      </c>
      <c r="AY1152" s="16" t="s">
        <v>207</v>
      </c>
      <c r="AZ1152" s="16" t="s">
        <v>207</v>
      </c>
      <c r="BA1152" s="16" t="s">
        <v>207</v>
      </c>
      <c r="BB1152" s="16" t="s">
        <v>207</v>
      </c>
      <c r="BC1152" s="16">
        <v>0.3</v>
      </c>
      <c r="BD1152" s="16">
        <v>2</v>
      </c>
      <c r="BE1152" s="16">
        <f t="shared" si="182"/>
        <v>568</v>
      </c>
      <c r="BF1152" s="16">
        <v>0</v>
      </c>
      <c r="BG1152" s="16">
        <v>1200</v>
      </c>
      <c r="BH1152" s="16">
        <v>720</v>
      </c>
      <c r="BI1152" s="16">
        <v>1</v>
      </c>
    </row>
    <row r="1153" spans="1:61" x14ac:dyDescent="0.35">
      <c r="A1153">
        <v>1152</v>
      </c>
      <c r="B1153" t="s">
        <v>360</v>
      </c>
      <c r="C1153" t="s">
        <v>8066</v>
      </c>
      <c r="D1153" s="15" t="s">
        <v>2254</v>
      </c>
      <c r="E1153" s="12" t="s">
        <v>98</v>
      </c>
      <c r="F1153" s="16">
        <v>1979</v>
      </c>
      <c r="G1153" s="12" t="s">
        <v>362</v>
      </c>
      <c r="H1153" s="12" t="s">
        <v>91</v>
      </c>
      <c r="I1153" s="12" t="s">
        <v>92</v>
      </c>
      <c r="J1153" s="12" t="s">
        <v>2369</v>
      </c>
      <c r="K1153" s="12" t="s">
        <v>2369</v>
      </c>
      <c r="N1153" s="16" t="s">
        <v>206</v>
      </c>
      <c r="O1153" s="16" t="s">
        <v>2216</v>
      </c>
      <c r="P1153" s="12" t="s">
        <v>482</v>
      </c>
      <c r="Q1153" s="16">
        <v>2023</v>
      </c>
      <c r="R1153" s="16">
        <v>0.49</v>
      </c>
      <c r="S1153" s="16">
        <v>0.49</v>
      </c>
      <c r="U1153" s="16" t="s">
        <v>2217</v>
      </c>
      <c r="V1153" s="12" t="s">
        <v>204</v>
      </c>
      <c r="W1153" s="12" t="s">
        <v>204</v>
      </c>
      <c r="X1153" s="16">
        <v>1</v>
      </c>
      <c r="Y1153" s="16">
        <v>12</v>
      </c>
      <c r="Z1153" s="16">
        <v>0.49</v>
      </c>
      <c r="AA1153" s="16">
        <v>58</v>
      </c>
      <c r="AB1153" s="16" t="s">
        <v>2118</v>
      </c>
      <c r="AC1153" s="16" t="s">
        <v>2119</v>
      </c>
      <c r="AD1153" s="16">
        <v>20880</v>
      </c>
      <c r="AE1153" s="16">
        <v>150</v>
      </c>
      <c r="AF1153" s="16">
        <v>56250</v>
      </c>
      <c r="AG1153" s="16">
        <v>49</v>
      </c>
      <c r="AI1153" s="16">
        <v>3</v>
      </c>
      <c r="AJ1153" s="16">
        <v>10500</v>
      </c>
      <c r="AK1153" s="16">
        <v>300</v>
      </c>
      <c r="AL1153" s="16">
        <v>3000</v>
      </c>
      <c r="AM1153" s="16">
        <v>49784</v>
      </c>
      <c r="AN1153" s="16">
        <v>140414</v>
      </c>
      <c r="AO1153" s="12" t="s">
        <v>2120</v>
      </c>
      <c r="AP1153" s="16">
        <v>0</v>
      </c>
      <c r="AQ1153" s="16" t="s">
        <v>207</v>
      </c>
      <c r="AU1153" t="s">
        <v>2121</v>
      </c>
      <c r="AV1153" s="15" t="s">
        <v>2122</v>
      </c>
      <c r="AW1153" s="16" t="s">
        <v>593</v>
      </c>
      <c r="AX1153" s="16" t="s">
        <v>207</v>
      </c>
      <c r="AY1153" s="16" t="s">
        <v>207</v>
      </c>
      <c r="AZ1153" s="16" t="s">
        <v>207</v>
      </c>
      <c r="BA1153" s="16" t="s">
        <v>207</v>
      </c>
      <c r="BB1153" s="16" t="s">
        <v>207</v>
      </c>
      <c r="BC1153" s="16">
        <v>0.49</v>
      </c>
      <c r="BD1153" s="16">
        <v>2.8</v>
      </c>
      <c r="BE1153" s="16">
        <f t="shared" si="182"/>
        <v>877.58749999999998</v>
      </c>
      <c r="BF1153" s="16">
        <v>0</v>
      </c>
      <c r="BG1153" s="16">
        <v>960</v>
      </c>
      <c r="BH1153" s="16">
        <v>800</v>
      </c>
      <c r="BI1153" s="16">
        <v>13</v>
      </c>
    </row>
    <row r="1154" spans="1:61" x14ac:dyDescent="0.35">
      <c r="A1154">
        <v>1153</v>
      </c>
      <c r="B1154" t="s">
        <v>360</v>
      </c>
      <c r="C1154" t="s">
        <v>8067</v>
      </c>
      <c r="D1154" s="15" t="s">
        <v>2255</v>
      </c>
      <c r="E1154" s="12" t="s">
        <v>98</v>
      </c>
      <c r="F1154" s="16">
        <v>1978</v>
      </c>
      <c r="G1154" s="12" t="s">
        <v>362</v>
      </c>
      <c r="H1154" s="12" t="s">
        <v>91</v>
      </c>
      <c r="I1154" s="12" t="s">
        <v>92</v>
      </c>
      <c r="J1154" s="12" t="s">
        <v>2369</v>
      </c>
      <c r="K1154" s="12" t="s">
        <v>2369</v>
      </c>
      <c r="N1154" s="16" t="s">
        <v>206</v>
      </c>
      <c r="O1154" s="16" t="s">
        <v>2216</v>
      </c>
      <c r="P1154" s="12" t="s">
        <v>482</v>
      </c>
      <c r="Q1154" s="16">
        <v>2023</v>
      </c>
      <c r="R1154" s="16">
        <v>0.27</v>
      </c>
      <c r="S1154" s="16">
        <v>0.27</v>
      </c>
      <c r="U1154" s="16" t="s">
        <v>2217</v>
      </c>
      <c r="V1154" s="12" t="s">
        <v>204</v>
      </c>
      <c r="W1154" s="12" t="s">
        <v>204</v>
      </c>
      <c r="X1154" s="16">
        <v>1</v>
      </c>
      <c r="Y1154" s="16">
        <v>7</v>
      </c>
      <c r="Z1154" s="16">
        <v>0.27</v>
      </c>
      <c r="AA1154" s="16">
        <v>40</v>
      </c>
      <c r="AB1154" s="16" t="s">
        <v>2118</v>
      </c>
      <c r="AC1154" s="16" t="s">
        <v>2119</v>
      </c>
      <c r="AD1154" s="16">
        <v>14400</v>
      </c>
      <c r="AE1154" s="16">
        <v>100</v>
      </c>
      <c r="AF1154" s="16">
        <v>37500</v>
      </c>
      <c r="AG1154" s="16">
        <v>27</v>
      </c>
      <c r="AI1154" s="16">
        <v>2</v>
      </c>
      <c r="AJ1154" s="16">
        <v>7000</v>
      </c>
      <c r="AK1154" s="16">
        <v>150</v>
      </c>
      <c r="AL1154" s="16">
        <v>1500</v>
      </c>
      <c r="AM1154" s="16">
        <v>27432</v>
      </c>
      <c r="AN1154" s="16">
        <v>87832</v>
      </c>
      <c r="AO1154" s="12" t="s">
        <v>2120</v>
      </c>
      <c r="AP1154" s="16">
        <v>0</v>
      </c>
      <c r="AQ1154" s="16" t="s">
        <v>207</v>
      </c>
      <c r="AU1154" t="s">
        <v>2121</v>
      </c>
      <c r="AV1154" s="15" t="s">
        <v>2122</v>
      </c>
      <c r="AW1154" s="16" t="s">
        <v>593</v>
      </c>
      <c r="AX1154" s="16" t="s">
        <v>207</v>
      </c>
      <c r="AY1154" s="16" t="s">
        <v>207</v>
      </c>
      <c r="AZ1154" s="16" t="s">
        <v>207</v>
      </c>
      <c r="BA1154" s="16" t="s">
        <v>207</v>
      </c>
      <c r="BB1154" s="16" t="s">
        <v>207</v>
      </c>
      <c r="BC1154" s="16">
        <v>0.27</v>
      </c>
      <c r="BD1154" s="16">
        <v>0.96</v>
      </c>
      <c r="BE1154" s="16">
        <f t="shared" si="182"/>
        <v>548.95000000000005</v>
      </c>
      <c r="BF1154" s="16">
        <v>0</v>
      </c>
      <c r="BG1154" s="16">
        <v>480</v>
      </c>
      <c r="BH1154" s="16">
        <v>400</v>
      </c>
      <c r="BI1154" s="16">
        <v>1</v>
      </c>
    </row>
    <row r="1155" spans="1:61" x14ac:dyDescent="0.35">
      <c r="A1155">
        <v>1154</v>
      </c>
      <c r="B1155" t="s">
        <v>360</v>
      </c>
      <c r="C1155" t="s">
        <v>8068</v>
      </c>
      <c r="D1155" s="15" t="s">
        <v>2256</v>
      </c>
      <c r="E1155" s="12" t="s">
        <v>98</v>
      </c>
      <c r="F1155" s="16">
        <v>1965</v>
      </c>
      <c r="G1155" s="12" t="s">
        <v>362</v>
      </c>
      <c r="H1155" s="12" t="s">
        <v>91</v>
      </c>
      <c r="I1155" s="12" t="s">
        <v>92</v>
      </c>
      <c r="J1155" s="12" t="s">
        <v>2369</v>
      </c>
      <c r="K1155" s="12" t="s">
        <v>2369</v>
      </c>
      <c r="N1155" s="16" t="s">
        <v>206</v>
      </c>
      <c r="O1155" s="16" t="s">
        <v>2216</v>
      </c>
      <c r="P1155" s="12" t="s">
        <v>482</v>
      </c>
      <c r="Q1155" s="16">
        <v>2023</v>
      </c>
      <c r="R1155" s="16">
        <v>0.26</v>
      </c>
      <c r="S1155" s="16">
        <v>0.26</v>
      </c>
      <c r="U1155" s="16" t="s">
        <v>2217</v>
      </c>
      <c r="V1155" s="12" t="s">
        <v>204</v>
      </c>
      <c r="W1155" s="12" t="s">
        <v>204</v>
      </c>
      <c r="X1155" s="16">
        <v>1</v>
      </c>
      <c r="Y1155" s="16">
        <v>5</v>
      </c>
      <c r="Z1155" s="16">
        <v>0.26</v>
      </c>
      <c r="AA1155" s="16">
        <v>30</v>
      </c>
      <c r="AB1155" s="16" t="s">
        <v>2118</v>
      </c>
      <c r="AC1155" s="16" t="s">
        <v>2119</v>
      </c>
      <c r="AD1155" s="16">
        <v>10800</v>
      </c>
      <c r="AE1155" s="16">
        <v>100</v>
      </c>
      <c r="AF1155" s="16">
        <v>37500</v>
      </c>
      <c r="AG1155" s="16">
        <v>26</v>
      </c>
      <c r="AI1155" s="16">
        <v>2</v>
      </c>
      <c r="AJ1155" s="16">
        <v>7000</v>
      </c>
      <c r="AK1155" s="16">
        <v>150</v>
      </c>
      <c r="AL1155" s="16">
        <v>1500</v>
      </c>
      <c r="AM1155" s="16">
        <v>26416</v>
      </c>
      <c r="AN1155" s="16">
        <v>83216</v>
      </c>
      <c r="AO1155" s="12" t="s">
        <v>2120</v>
      </c>
      <c r="AP1155" s="16">
        <v>0</v>
      </c>
      <c r="AQ1155" s="16" t="s">
        <v>207</v>
      </c>
      <c r="AU1155" t="s">
        <v>2121</v>
      </c>
      <c r="AV1155" s="15" t="s">
        <v>2122</v>
      </c>
      <c r="AW1155" s="16" t="s">
        <v>593</v>
      </c>
      <c r="AX1155" s="16" t="s">
        <v>207</v>
      </c>
      <c r="AY1155" s="16" t="s">
        <v>207</v>
      </c>
      <c r="AZ1155" s="16" t="s">
        <v>207</v>
      </c>
      <c r="BA1155" s="16" t="s">
        <v>207</v>
      </c>
      <c r="BB1155" s="16" t="s">
        <v>207</v>
      </c>
      <c r="BC1155" s="16">
        <v>0.26</v>
      </c>
      <c r="BD1155" s="16">
        <v>0.88</v>
      </c>
      <c r="BE1155" s="16">
        <f t="shared" si="182"/>
        <v>520.1</v>
      </c>
      <c r="BF1155" s="16">
        <v>0</v>
      </c>
      <c r="BG1155" s="16">
        <v>320</v>
      </c>
      <c r="BH1155" s="16">
        <v>320</v>
      </c>
      <c r="BI1155" s="16">
        <v>3</v>
      </c>
    </row>
    <row r="1156" spans="1:61" x14ac:dyDescent="0.35">
      <c r="A1156">
        <v>1155</v>
      </c>
      <c r="B1156" t="s">
        <v>360</v>
      </c>
      <c r="C1156" t="s">
        <v>8069</v>
      </c>
      <c r="D1156" s="15" t="s">
        <v>2257</v>
      </c>
      <c r="E1156" s="12" t="s">
        <v>98</v>
      </c>
      <c r="F1156" s="16">
        <v>1968</v>
      </c>
      <c r="G1156" s="12" t="s">
        <v>362</v>
      </c>
      <c r="H1156" s="12" t="s">
        <v>91</v>
      </c>
      <c r="I1156" s="12" t="s">
        <v>92</v>
      </c>
      <c r="J1156" s="12" t="s">
        <v>2369</v>
      </c>
      <c r="K1156" s="12" t="s">
        <v>2369</v>
      </c>
      <c r="N1156" s="16" t="s">
        <v>206</v>
      </c>
      <c r="O1156" s="16" t="s">
        <v>2216</v>
      </c>
      <c r="P1156" s="12" t="s">
        <v>482</v>
      </c>
      <c r="Q1156" s="16">
        <v>2023</v>
      </c>
      <c r="R1156" s="16">
        <v>0.28000000000000003</v>
      </c>
      <c r="S1156" s="16">
        <v>0.28000000000000003</v>
      </c>
      <c r="U1156" s="16" t="s">
        <v>2217</v>
      </c>
      <c r="V1156" s="12" t="s">
        <v>204</v>
      </c>
      <c r="W1156" s="12" t="s">
        <v>204</v>
      </c>
      <c r="X1156" s="16">
        <v>1</v>
      </c>
      <c r="Y1156" s="16">
        <v>8</v>
      </c>
      <c r="Z1156" s="16">
        <v>0.28000000000000003</v>
      </c>
      <c r="AA1156" s="16">
        <v>33</v>
      </c>
      <c r="AB1156" s="16" t="s">
        <v>2118</v>
      </c>
      <c r="AC1156" s="16" t="s">
        <v>2119</v>
      </c>
      <c r="AD1156" s="16">
        <v>11880</v>
      </c>
      <c r="AE1156" s="16">
        <v>100</v>
      </c>
      <c r="AF1156" s="16">
        <v>37500</v>
      </c>
      <c r="AG1156" s="16">
        <v>28.000000000000004</v>
      </c>
      <c r="AI1156" s="16">
        <v>3</v>
      </c>
      <c r="AJ1156" s="16">
        <v>10500</v>
      </c>
      <c r="AK1156" s="16">
        <v>150</v>
      </c>
      <c r="AL1156" s="16">
        <v>1500</v>
      </c>
      <c r="AM1156" s="16">
        <v>28448.000000000004</v>
      </c>
      <c r="AN1156" s="16">
        <v>89828</v>
      </c>
      <c r="AO1156" s="12" t="s">
        <v>2120</v>
      </c>
      <c r="AP1156" s="16">
        <v>0</v>
      </c>
      <c r="AQ1156" s="16" t="s">
        <v>207</v>
      </c>
      <c r="AU1156" t="s">
        <v>2121</v>
      </c>
      <c r="AV1156" s="15" t="s">
        <v>2122</v>
      </c>
      <c r="AW1156" s="16" t="s">
        <v>593</v>
      </c>
      <c r="AX1156" s="16" t="s">
        <v>207</v>
      </c>
      <c r="AY1156" s="16" t="s">
        <v>207</v>
      </c>
      <c r="AZ1156" s="16" t="s">
        <v>207</v>
      </c>
      <c r="BA1156" s="16" t="s">
        <v>207</v>
      </c>
      <c r="BB1156" s="16" t="s">
        <v>207</v>
      </c>
      <c r="BC1156" s="16">
        <v>0.28000000000000003</v>
      </c>
      <c r="BD1156" s="16">
        <v>1.2</v>
      </c>
      <c r="BE1156" s="16">
        <f t="shared" si="182"/>
        <v>561.42499999999995</v>
      </c>
      <c r="BF1156" s="16">
        <v>0</v>
      </c>
      <c r="BG1156" s="16">
        <v>240</v>
      </c>
      <c r="BH1156" s="16">
        <v>640</v>
      </c>
      <c r="BI1156" s="16">
        <v>4</v>
      </c>
    </row>
    <row r="1157" spans="1:61" x14ac:dyDescent="0.35">
      <c r="A1157">
        <v>1156</v>
      </c>
      <c r="B1157" t="s">
        <v>360</v>
      </c>
      <c r="C1157" t="s">
        <v>8070</v>
      </c>
      <c r="D1157" s="15" t="s">
        <v>2258</v>
      </c>
      <c r="E1157" s="12" t="s">
        <v>98</v>
      </c>
      <c r="F1157" s="16">
        <v>1978</v>
      </c>
      <c r="G1157" s="12" t="s">
        <v>362</v>
      </c>
      <c r="H1157" s="12" t="s">
        <v>91</v>
      </c>
      <c r="I1157" s="12" t="s">
        <v>92</v>
      </c>
      <c r="J1157" s="12" t="s">
        <v>2369</v>
      </c>
      <c r="K1157" s="12" t="s">
        <v>2369</v>
      </c>
      <c r="N1157" s="16" t="s">
        <v>206</v>
      </c>
      <c r="O1157" s="16" t="s">
        <v>2216</v>
      </c>
      <c r="P1157" s="12" t="s">
        <v>482</v>
      </c>
      <c r="Q1157" s="16">
        <v>2023</v>
      </c>
      <c r="R1157" s="16">
        <v>0.4</v>
      </c>
      <c r="S1157" s="16">
        <v>0.4</v>
      </c>
      <c r="U1157" s="16" t="s">
        <v>2217</v>
      </c>
      <c r="V1157" s="12" t="s">
        <v>204</v>
      </c>
      <c r="W1157" s="12" t="s">
        <v>204</v>
      </c>
      <c r="X1157" s="16">
        <v>1</v>
      </c>
      <c r="Y1157" s="16">
        <v>11</v>
      </c>
      <c r="Z1157" s="16">
        <v>0.4</v>
      </c>
      <c r="AA1157" s="16">
        <v>48</v>
      </c>
      <c r="AB1157" s="16" t="s">
        <v>2118</v>
      </c>
      <c r="AC1157" s="16" t="s">
        <v>2119</v>
      </c>
      <c r="AD1157" s="16">
        <v>17280</v>
      </c>
      <c r="AE1157" s="16">
        <v>150</v>
      </c>
      <c r="AF1157" s="16">
        <v>56250</v>
      </c>
      <c r="AG1157" s="16">
        <v>40</v>
      </c>
      <c r="AI1157" s="16">
        <v>3</v>
      </c>
      <c r="AJ1157" s="16">
        <v>10500</v>
      </c>
      <c r="AK1157" s="16">
        <v>300</v>
      </c>
      <c r="AL1157" s="16">
        <v>3000</v>
      </c>
      <c r="AM1157" s="16">
        <v>40640</v>
      </c>
      <c r="AN1157" s="16">
        <v>127670</v>
      </c>
      <c r="AO1157" s="12" t="s">
        <v>2120</v>
      </c>
      <c r="AP1157" s="16">
        <v>0</v>
      </c>
      <c r="AQ1157" s="16" t="s">
        <v>207</v>
      </c>
      <c r="AU1157" t="s">
        <v>2121</v>
      </c>
      <c r="AV1157" s="15" t="s">
        <v>2122</v>
      </c>
      <c r="AW1157" s="16" t="s">
        <v>593</v>
      </c>
      <c r="AX1157" s="16" t="s">
        <v>207</v>
      </c>
      <c r="AY1157" s="16" t="s">
        <v>207</v>
      </c>
      <c r="AZ1157" s="16" t="s">
        <v>207</v>
      </c>
      <c r="BA1157" s="16" t="s">
        <v>207</v>
      </c>
      <c r="BB1157" s="16" t="s">
        <v>207</v>
      </c>
      <c r="BC1157" s="16">
        <v>0.4</v>
      </c>
      <c r="BD1157" s="16">
        <v>2.48</v>
      </c>
      <c r="BE1157" s="16">
        <f t="shared" si="182"/>
        <v>797.9375</v>
      </c>
      <c r="BF1157" s="16">
        <v>0</v>
      </c>
      <c r="BG1157" s="16">
        <v>1200</v>
      </c>
      <c r="BH1157" s="16">
        <v>960</v>
      </c>
      <c r="BI1157" s="16">
        <v>4</v>
      </c>
    </row>
    <row r="1158" spans="1:61" x14ac:dyDescent="0.35">
      <c r="A1158">
        <v>1157</v>
      </c>
      <c r="B1158" t="s">
        <v>360</v>
      </c>
      <c r="C1158" t="s">
        <v>8071</v>
      </c>
      <c r="D1158" s="15" t="s">
        <v>2259</v>
      </c>
      <c r="E1158" s="12" t="s">
        <v>98</v>
      </c>
      <c r="F1158" s="16">
        <v>1969</v>
      </c>
      <c r="G1158" s="12" t="s">
        <v>362</v>
      </c>
      <c r="H1158" s="12" t="s">
        <v>91</v>
      </c>
      <c r="I1158" s="12" t="s">
        <v>92</v>
      </c>
      <c r="J1158" s="12" t="s">
        <v>2369</v>
      </c>
      <c r="K1158" s="12" t="s">
        <v>2369</v>
      </c>
      <c r="N1158" s="16" t="s">
        <v>206</v>
      </c>
      <c r="O1158" s="16" t="s">
        <v>2216</v>
      </c>
      <c r="P1158" s="12" t="s">
        <v>482</v>
      </c>
      <c r="Q1158" s="16">
        <v>2023</v>
      </c>
      <c r="R1158" s="16">
        <v>0.27</v>
      </c>
      <c r="S1158" s="16">
        <v>0.27</v>
      </c>
      <c r="U1158" s="16" t="s">
        <v>2217</v>
      </c>
      <c r="V1158" s="12" t="s">
        <v>204</v>
      </c>
      <c r="W1158" s="12" t="s">
        <v>204</v>
      </c>
      <c r="X1158" s="16">
        <v>1</v>
      </c>
      <c r="Y1158" s="16">
        <v>5</v>
      </c>
      <c r="Z1158" s="16">
        <v>0.27</v>
      </c>
      <c r="AA1158" s="16">
        <v>40</v>
      </c>
      <c r="AB1158" s="16" t="s">
        <v>2118</v>
      </c>
      <c r="AC1158" s="16" t="s">
        <v>2119</v>
      </c>
      <c r="AD1158" s="16">
        <v>14400</v>
      </c>
      <c r="AE1158" s="16">
        <v>100</v>
      </c>
      <c r="AF1158" s="16">
        <v>37500</v>
      </c>
      <c r="AG1158" s="16">
        <v>27</v>
      </c>
      <c r="AI1158" s="16">
        <v>2</v>
      </c>
      <c r="AJ1158" s="16">
        <v>7000</v>
      </c>
      <c r="AK1158" s="16">
        <v>150</v>
      </c>
      <c r="AL1158" s="16">
        <v>1500</v>
      </c>
      <c r="AM1158" s="16">
        <v>27432</v>
      </c>
      <c r="AN1158" s="16">
        <v>87832</v>
      </c>
      <c r="AO1158" s="12" t="s">
        <v>2120</v>
      </c>
      <c r="AP1158" s="16">
        <v>0</v>
      </c>
      <c r="AQ1158" s="16" t="s">
        <v>207</v>
      </c>
      <c r="AU1158" t="s">
        <v>2121</v>
      </c>
      <c r="AV1158" s="15" t="s">
        <v>2122</v>
      </c>
      <c r="AW1158" s="16" t="s">
        <v>593</v>
      </c>
      <c r="AX1158" s="16" t="s">
        <v>207</v>
      </c>
      <c r="AY1158" s="16" t="s">
        <v>207</v>
      </c>
      <c r="AZ1158" s="16" t="s">
        <v>207</v>
      </c>
      <c r="BA1158" s="16" t="s">
        <v>207</v>
      </c>
      <c r="BB1158" s="16" t="s">
        <v>207</v>
      </c>
      <c r="BC1158" s="16">
        <v>0.27</v>
      </c>
      <c r="BD1158" s="16">
        <v>1.2</v>
      </c>
      <c r="BE1158" s="16">
        <f t="shared" si="182"/>
        <v>548.95000000000005</v>
      </c>
      <c r="BF1158" s="16">
        <v>0</v>
      </c>
      <c r="BG1158" s="16">
        <v>480</v>
      </c>
      <c r="BH1158" s="16">
        <v>560</v>
      </c>
      <c r="BI1158" s="16">
        <v>2</v>
      </c>
    </row>
    <row r="1159" spans="1:61" x14ac:dyDescent="0.35">
      <c r="A1159">
        <v>1158</v>
      </c>
      <c r="B1159" t="s">
        <v>360</v>
      </c>
      <c r="C1159" t="s">
        <v>8072</v>
      </c>
      <c r="D1159" s="15" t="s">
        <v>2260</v>
      </c>
      <c r="E1159" s="12" t="s">
        <v>98</v>
      </c>
      <c r="F1159" s="16">
        <v>1950</v>
      </c>
      <c r="G1159" s="12" t="s">
        <v>362</v>
      </c>
      <c r="H1159" s="12" t="s">
        <v>91</v>
      </c>
      <c r="I1159" s="12" t="s">
        <v>92</v>
      </c>
      <c r="J1159" s="12" t="s">
        <v>2369</v>
      </c>
      <c r="K1159" s="12" t="s">
        <v>2369</v>
      </c>
      <c r="N1159" s="16" t="s">
        <v>206</v>
      </c>
      <c r="O1159" s="16" t="s">
        <v>1435</v>
      </c>
      <c r="P1159" s="12" t="s">
        <v>482</v>
      </c>
      <c r="Q1159" s="16">
        <v>2023</v>
      </c>
      <c r="R1159" s="16">
        <v>1.6</v>
      </c>
      <c r="S1159" s="16">
        <v>1.6</v>
      </c>
      <c r="U1159" s="16" t="s">
        <v>2261</v>
      </c>
      <c r="V1159" s="12" t="s">
        <v>204</v>
      </c>
      <c r="W1159" s="12" t="s">
        <v>204</v>
      </c>
      <c r="X1159" s="16">
        <v>1</v>
      </c>
      <c r="Y1159" s="16">
        <v>23</v>
      </c>
      <c r="Z1159" s="16">
        <v>1.6</v>
      </c>
      <c r="AA1159" s="16">
        <v>192</v>
      </c>
      <c r="AB1159" s="16" t="s">
        <v>2118</v>
      </c>
      <c r="AC1159" s="16" t="s">
        <v>2119</v>
      </c>
      <c r="AD1159" s="16">
        <v>69120</v>
      </c>
      <c r="AE1159" s="16">
        <v>550</v>
      </c>
      <c r="AF1159" s="16">
        <v>206250</v>
      </c>
      <c r="AG1159" s="16">
        <v>150</v>
      </c>
      <c r="AI1159" s="16">
        <v>11</v>
      </c>
      <c r="AJ1159" s="16">
        <v>38500</v>
      </c>
      <c r="AK1159" s="16">
        <v>900</v>
      </c>
      <c r="AL1159" s="16">
        <v>9000</v>
      </c>
      <c r="AM1159" s="16">
        <v>162560</v>
      </c>
      <c r="AN1159" s="16">
        <v>485430</v>
      </c>
      <c r="AO1159" s="12" t="s">
        <v>1486</v>
      </c>
      <c r="AP1159" s="16">
        <v>1.6</v>
      </c>
      <c r="AQ1159" s="16" t="s">
        <v>207</v>
      </c>
      <c r="AU1159" t="s">
        <v>2121</v>
      </c>
      <c r="AV1159" s="15" t="s">
        <v>2122</v>
      </c>
      <c r="AW1159" s="16" t="s">
        <v>593</v>
      </c>
      <c r="AX1159" s="16" t="s">
        <v>207</v>
      </c>
      <c r="AY1159" s="16" t="s">
        <v>207</v>
      </c>
      <c r="AZ1159" s="16" t="s">
        <v>207</v>
      </c>
      <c r="BA1159" s="16" t="s">
        <v>207</v>
      </c>
      <c r="BB1159" s="16" t="s">
        <v>207</v>
      </c>
      <c r="BC1159" s="16">
        <v>1.6</v>
      </c>
      <c r="BD1159" s="16">
        <v>7.84</v>
      </c>
      <c r="BE1159" s="16">
        <v>2800</v>
      </c>
      <c r="BF1159" s="16">
        <v>0</v>
      </c>
      <c r="BG1159" s="16">
        <v>2000</v>
      </c>
      <c r="BH1159" s="16">
        <v>2000</v>
      </c>
      <c r="BI1159" s="16">
        <v>13</v>
      </c>
    </row>
    <row r="1160" spans="1:61" x14ac:dyDescent="0.35">
      <c r="A1160">
        <v>1159</v>
      </c>
      <c r="B1160" t="s">
        <v>360</v>
      </c>
      <c r="C1160" t="s">
        <v>8073</v>
      </c>
      <c r="D1160" s="15" t="s">
        <v>2262</v>
      </c>
      <c r="E1160" s="12" t="s">
        <v>98</v>
      </c>
      <c r="F1160" s="16">
        <v>1972</v>
      </c>
      <c r="G1160" s="12" t="s">
        <v>362</v>
      </c>
      <c r="H1160" s="12" t="s">
        <v>91</v>
      </c>
      <c r="I1160" s="12" t="s">
        <v>92</v>
      </c>
      <c r="J1160" s="12" t="s">
        <v>2369</v>
      </c>
      <c r="K1160" s="12" t="s">
        <v>2369</v>
      </c>
      <c r="N1160" s="16" t="s">
        <v>206</v>
      </c>
      <c r="O1160" s="16" t="s">
        <v>1435</v>
      </c>
      <c r="P1160" s="12" t="s">
        <v>482</v>
      </c>
      <c r="Q1160" s="16">
        <v>2023</v>
      </c>
      <c r="R1160" s="16">
        <v>0.48</v>
      </c>
      <c r="S1160" s="16">
        <v>0.48</v>
      </c>
      <c r="U1160" s="16" t="s">
        <v>2261</v>
      </c>
      <c r="V1160" s="12" t="s">
        <v>204</v>
      </c>
      <c r="W1160" s="12" t="s">
        <v>204</v>
      </c>
      <c r="X1160" s="16">
        <v>1</v>
      </c>
      <c r="Y1160" s="16">
        <v>9</v>
      </c>
      <c r="Z1160" s="16">
        <v>0.48</v>
      </c>
      <c r="AA1160" s="16">
        <v>58</v>
      </c>
      <c r="AB1160" s="16" t="s">
        <v>2118</v>
      </c>
      <c r="AC1160" s="16" t="s">
        <v>2119</v>
      </c>
      <c r="AD1160" s="16">
        <v>20880</v>
      </c>
      <c r="AE1160" s="16">
        <v>50</v>
      </c>
      <c r="AF1160" s="16">
        <v>18750</v>
      </c>
      <c r="AG1160" s="16">
        <v>50</v>
      </c>
      <c r="AI1160" s="16">
        <v>3</v>
      </c>
      <c r="AJ1160" s="16">
        <v>10500</v>
      </c>
      <c r="AK1160" s="16">
        <v>300</v>
      </c>
      <c r="AL1160" s="16">
        <v>3000</v>
      </c>
      <c r="AM1160" s="16">
        <v>48768</v>
      </c>
      <c r="AN1160" s="16">
        <v>101898</v>
      </c>
      <c r="AO1160" s="12" t="s">
        <v>1486</v>
      </c>
      <c r="AP1160" s="16">
        <v>0.48</v>
      </c>
      <c r="AQ1160" s="16" t="s">
        <v>207</v>
      </c>
      <c r="AU1160" t="s">
        <v>2121</v>
      </c>
      <c r="AV1160" s="15" t="s">
        <v>2122</v>
      </c>
      <c r="AW1160" s="16" t="s">
        <v>593</v>
      </c>
      <c r="AX1160" s="16" t="s">
        <v>207</v>
      </c>
      <c r="AY1160" s="16" t="s">
        <v>207</v>
      </c>
      <c r="AZ1160" s="16" t="s">
        <v>207</v>
      </c>
      <c r="BA1160" s="16" t="s">
        <v>207</v>
      </c>
      <c r="BB1160" s="16" t="s">
        <v>207</v>
      </c>
      <c r="BC1160" s="16">
        <v>0.48</v>
      </c>
      <c r="BD1160" s="16">
        <v>2.8</v>
      </c>
      <c r="BE1160" s="16">
        <v>1200</v>
      </c>
      <c r="BF1160" s="16">
        <v>0</v>
      </c>
      <c r="BG1160" s="16">
        <v>480</v>
      </c>
      <c r="BH1160" s="16">
        <v>800</v>
      </c>
      <c r="BI1160" s="16">
        <v>4</v>
      </c>
    </row>
    <row r="1161" spans="1:61" x14ac:dyDescent="0.35">
      <c r="A1161">
        <v>1160</v>
      </c>
      <c r="B1161" t="s">
        <v>360</v>
      </c>
      <c r="C1161" t="s">
        <v>8074</v>
      </c>
      <c r="D1161" s="15" t="s">
        <v>2263</v>
      </c>
      <c r="E1161" s="12" t="s">
        <v>98</v>
      </c>
      <c r="F1161" s="16">
        <v>1989</v>
      </c>
      <c r="G1161" s="12" t="s">
        <v>362</v>
      </c>
      <c r="H1161" s="12" t="s">
        <v>91</v>
      </c>
      <c r="I1161" s="12" t="s">
        <v>92</v>
      </c>
      <c r="J1161" s="12" t="s">
        <v>2369</v>
      </c>
      <c r="K1161" s="12" t="s">
        <v>2369</v>
      </c>
      <c r="N1161" s="16" t="s">
        <v>206</v>
      </c>
      <c r="O1161" s="16" t="s">
        <v>1435</v>
      </c>
      <c r="P1161" s="12" t="s">
        <v>482</v>
      </c>
      <c r="Q1161" s="16">
        <v>2023</v>
      </c>
      <c r="R1161" s="16">
        <v>0.67</v>
      </c>
      <c r="S1161" s="16">
        <v>0.67</v>
      </c>
      <c r="U1161" s="16" t="s">
        <v>2261</v>
      </c>
      <c r="V1161" s="12" t="s">
        <v>204</v>
      </c>
      <c r="W1161" s="12" t="s">
        <v>204</v>
      </c>
      <c r="X1161" s="16">
        <v>1</v>
      </c>
      <c r="Y1161" s="16">
        <v>7</v>
      </c>
      <c r="Z1161" s="16">
        <v>0.67</v>
      </c>
      <c r="AA1161" s="16">
        <v>80</v>
      </c>
      <c r="AB1161" s="16" t="s">
        <v>2118</v>
      </c>
      <c r="AC1161" s="16" t="s">
        <v>2119</v>
      </c>
      <c r="AD1161" s="16">
        <v>28800</v>
      </c>
      <c r="AE1161" s="16">
        <v>200</v>
      </c>
      <c r="AF1161" s="16">
        <v>75000</v>
      </c>
      <c r="AG1161" s="16">
        <v>60</v>
      </c>
      <c r="AI1161" s="16">
        <v>5</v>
      </c>
      <c r="AJ1161" s="16">
        <v>17500</v>
      </c>
      <c r="AK1161" s="16">
        <v>300</v>
      </c>
      <c r="AL1161" s="16">
        <v>3000</v>
      </c>
      <c r="AM1161" s="16">
        <v>68072</v>
      </c>
      <c r="AN1161" s="16">
        <v>192372</v>
      </c>
      <c r="AO1161" s="12" t="s">
        <v>1486</v>
      </c>
      <c r="AP1161" s="16">
        <v>0.67</v>
      </c>
      <c r="AQ1161" s="16" t="s">
        <v>207</v>
      </c>
      <c r="AU1161" t="s">
        <v>2121</v>
      </c>
      <c r="AV1161" s="15" t="s">
        <v>2122</v>
      </c>
      <c r="AW1161" s="16" t="s">
        <v>593</v>
      </c>
      <c r="AX1161" s="16" t="s">
        <v>207</v>
      </c>
      <c r="AY1161" s="16" t="s">
        <v>207</v>
      </c>
      <c r="AZ1161" s="16" t="s">
        <v>207</v>
      </c>
      <c r="BA1161" s="16" t="s">
        <v>207</v>
      </c>
      <c r="BB1161" s="16" t="s">
        <v>207</v>
      </c>
      <c r="BC1161" s="16">
        <v>0.67</v>
      </c>
      <c r="BD1161" s="16">
        <v>3.44</v>
      </c>
      <c r="BE1161" s="16">
        <v>1600</v>
      </c>
      <c r="BF1161" s="16">
        <v>0</v>
      </c>
      <c r="BG1161" s="16">
        <v>960</v>
      </c>
      <c r="BH1161" s="16">
        <v>800</v>
      </c>
      <c r="BI1161" s="16">
        <v>1</v>
      </c>
    </row>
    <row r="1162" spans="1:61" x14ac:dyDescent="0.35">
      <c r="A1162">
        <v>1161</v>
      </c>
      <c r="B1162" t="s">
        <v>360</v>
      </c>
      <c r="C1162" t="s">
        <v>8075</v>
      </c>
      <c r="D1162" s="15" t="s">
        <v>2264</v>
      </c>
      <c r="E1162" s="12" t="s">
        <v>98</v>
      </c>
      <c r="F1162" s="16">
        <v>1976</v>
      </c>
      <c r="G1162" s="12" t="s">
        <v>362</v>
      </c>
      <c r="H1162" s="12" t="s">
        <v>91</v>
      </c>
      <c r="I1162" s="12" t="s">
        <v>92</v>
      </c>
      <c r="J1162" s="12" t="s">
        <v>2369</v>
      </c>
      <c r="K1162" s="12" t="s">
        <v>2369</v>
      </c>
      <c r="N1162" s="16" t="s">
        <v>206</v>
      </c>
      <c r="O1162" s="16" t="s">
        <v>1435</v>
      </c>
      <c r="P1162" s="12" t="s">
        <v>482</v>
      </c>
      <c r="Q1162" s="16">
        <v>2023</v>
      </c>
      <c r="R1162" s="16">
        <v>0.46</v>
      </c>
      <c r="S1162" s="16">
        <v>0.46</v>
      </c>
      <c r="U1162" s="16" t="s">
        <v>2261</v>
      </c>
      <c r="V1162" s="12" t="s">
        <v>204</v>
      </c>
      <c r="W1162" s="12" t="s">
        <v>204</v>
      </c>
      <c r="X1162" s="16">
        <v>1</v>
      </c>
      <c r="Y1162" s="16">
        <v>6</v>
      </c>
      <c r="Z1162" s="16">
        <v>0.46</v>
      </c>
      <c r="AA1162" s="16">
        <v>55</v>
      </c>
      <c r="AB1162" s="16" t="s">
        <v>2118</v>
      </c>
      <c r="AC1162" s="16" t="s">
        <v>2119</v>
      </c>
      <c r="AD1162" s="16">
        <v>19800</v>
      </c>
      <c r="AE1162" s="16">
        <v>150</v>
      </c>
      <c r="AF1162" s="16">
        <v>56250</v>
      </c>
      <c r="AG1162" s="16">
        <v>50</v>
      </c>
      <c r="AI1162" s="16">
        <v>3</v>
      </c>
      <c r="AJ1162" s="16">
        <v>10500</v>
      </c>
      <c r="AK1162" s="16">
        <v>300</v>
      </c>
      <c r="AL1162" s="16">
        <v>3000</v>
      </c>
      <c r="AM1162" s="16">
        <v>46736</v>
      </c>
      <c r="AN1162" s="16">
        <v>136286</v>
      </c>
      <c r="AO1162" s="12" t="s">
        <v>1486</v>
      </c>
      <c r="AP1162" s="16">
        <v>0.46</v>
      </c>
      <c r="AQ1162" s="16" t="s">
        <v>207</v>
      </c>
      <c r="AU1162" t="s">
        <v>2121</v>
      </c>
      <c r="AV1162" s="15" t="s">
        <v>2122</v>
      </c>
      <c r="AW1162" s="16" t="s">
        <v>593</v>
      </c>
      <c r="AX1162" s="16" t="s">
        <v>207</v>
      </c>
      <c r="AY1162" s="16" t="s">
        <v>207</v>
      </c>
      <c r="AZ1162" s="16" t="s">
        <v>207</v>
      </c>
      <c r="BA1162" s="16" t="s">
        <v>207</v>
      </c>
      <c r="BB1162" s="16" t="s">
        <v>207</v>
      </c>
      <c r="BC1162" s="16">
        <v>0.46</v>
      </c>
      <c r="BD1162" s="16">
        <v>2.8</v>
      </c>
      <c r="BE1162" s="16">
        <v>1200</v>
      </c>
      <c r="BF1162" s="16">
        <v>0</v>
      </c>
      <c r="BG1162" s="16">
        <v>800</v>
      </c>
      <c r="BH1162" s="16">
        <v>640</v>
      </c>
      <c r="BI1162" s="16">
        <v>2</v>
      </c>
    </row>
    <row r="1163" spans="1:61" x14ac:dyDescent="0.35">
      <c r="A1163">
        <v>1162</v>
      </c>
      <c r="B1163" t="s">
        <v>360</v>
      </c>
      <c r="C1163" t="s">
        <v>8076</v>
      </c>
      <c r="D1163" s="15" t="s">
        <v>2265</v>
      </c>
      <c r="E1163" s="12" t="s">
        <v>98</v>
      </c>
      <c r="F1163" s="16">
        <v>1970</v>
      </c>
      <c r="G1163" s="12" t="s">
        <v>362</v>
      </c>
      <c r="H1163" s="12" t="s">
        <v>91</v>
      </c>
      <c r="I1163" s="12" t="s">
        <v>92</v>
      </c>
      <c r="J1163" s="12" t="s">
        <v>2369</v>
      </c>
      <c r="K1163" s="12" t="s">
        <v>2369</v>
      </c>
      <c r="N1163" s="16" t="s">
        <v>206</v>
      </c>
      <c r="O1163" s="16" t="s">
        <v>1435</v>
      </c>
      <c r="P1163" s="12" t="s">
        <v>482</v>
      </c>
      <c r="Q1163" s="16">
        <v>2023</v>
      </c>
      <c r="R1163" s="16">
        <v>1.34</v>
      </c>
      <c r="S1163" s="16">
        <v>1.34</v>
      </c>
      <c r="U1163" s="16" t="s">
        <v>2261</v>
      </c>
      <c r="V1163" s="12" t="s">
        <v>204</v>
      </c>
      <c r="W1163" s="12" t="s">
        <v>204</v>
      </c>
      <c r="X1163" s="16">
        <v>1</v>
      </c>
      <c r="Y1163" s="16">
        <v>19</v>
      </c>
      <c r="Z1163" s="16">
        <v>1.34</v>
      </c>
      <c r="AA1163" s="16">
        <v>160</v>
      </c>
      <c r="AB1163" s="16" t="s">
        <v>2118</v>
      </c>
      <c r="AC1163" s="16" t="s">
        <v>2119</v>
      </c>
      <c r="AD1163" s="16">
        <v>57600</v>
      </c>
      <c r="AE1163" s="16">
        <v>450</v>
      </c>
      <c r="AF1163" s="16">
        <v>168750</v>
      </c>
      <c r="AG1163" s="16">
        <v>150</v>
      </c>
      <c r="AI1163" s="16">
        <v>9</v>
      </c>
      <c r="AJ1163" s="16">
        <v>31500</v>
      </c>
      <c r="AK1163" s="16">
        <v>450</v>
      </c>
      <c r="AL1163" s="16">
        <v>4500</v>
      </c>
      <c r="AM1163" s="16">
        <v>136144</v>
      </c>
      <c r="AN1163" s="16">
        <v>398494</v>
      </c>
      <c r="AO1163" s="12" t="s">
        <v>1486</v>
      </c>
      <c r="AP1163" s="16">
        <v>1.34</v>
      </c>
      <c r="AQ1163" s="16" t="s">
        <v>207</v>
      </c>
      <c r="AU1163" t="s">
        <v>2121</v>
      </c>
      <c r="AV1163" s="15" t="s">
        <v>2122</v>
      </c>
      <c r="AW1163" s="16" t="s">
        <v>593</v>
      </c>
      <c r="AX1163" s="16" t="s">
        <v>207</v>
      </c>
      <c r="AY1163" s="16" t="s">
        <v>207</v>
      </c>
      <c r="AZ1163" s="16" t="s">
        <v>207</v>
      </c>
      <c r="BA1163" s="16" t="s">
        <v>207</v>
      </c>
      <c r="BB1163" s="16" t="s">
        <v>207</v>
      </c>
      <c r="BC1163" s="16">
        <v>1.34</v>
      </c>
      <c r="BD1163" s="16">
        <v>7.84</v>
      </c>
      <c r="BE1163" s="16">
        <v>3280</v>
      </c>
      <c r="BF1163" s="16">
        <v>0</v>
      </c>
      <c r="BG1163" s="16">
        <v>2800</v>
      </c>
      <c r="BH1163" s="16">
        <v>960</v>
      </c>
      <c r="BI1163" s="16">
        <v>10</v>
      </c>
    </row>
    <row r="1164" spans="1:61" x14ac:dyDescent="0.35">
      <c r="A1164">
        <v>1163</v>
      </c>
      <c r="B1164" t="s">
        <v>360</v>
      </c>
      <c r="C1164" t="s">
        <v>8077</v>
      </c>
      <c r="D1164" s="15" t="s">
        <v>2266</v>
      </c>
      <c r="E1164" s="12" t="s">
        <v>98</v>
      </c>
      <c r="F1164" s="16">
        <v>1990</v>
      </c>
      <c r="G1164" s="12" t="s">
        <v>362</v>
      </c>
      <c r="H1164" s="12" t="s">
        <v>91</v>
      </c>
      <c r="I1164" s="12" t="s">
        <v>92</v>
      </c>
      <c r="J1164" s="12" t="s">
        <v>2369</v>
      </c>
      <c r="K1164" s="12" t="s">
        <v>2369</v>
      </c>
      <c r="N1164" s="16" t="s">
        <v>206</v>
      </c>
      <c r="O1164" s="16" t="s">
        <v>1435</v>
      </c>
      <c r="P1164" s="12" t="s">
        <v>482</v>
      </c>
      <c r="Q1164" s="16">
        <v>2023</v>
      </c>
      <c r="R1164" s="16">
        <v>0.92</v>
      </c>
      <c r="S1164" s="16">
        <v>0.92</v>
      </c>
      <c r="U1164" s="16" t="s">
        <v>2261</v>
      </c>
      <c r="V1164" s="12" t="s">
        <v>204</v>
      </c>
      <c r="W1164" s="12" t="s">
        <v>204</v>
      </c>
      <c r="X1164" s="16">
        <v>1</v>
      </c>
      <c r="Y1164" s="16">
        <v>15</v>
      </c>
      <c r="Z1164" s="16">
        <v>0.92</v>
      </c>
      <c r="AA1164" s="16">
        <v>110</v>
      </c>
      <c r="AB1164" s="16" t="s">
        <v>2118</v>
      </c>
      <c r="AC1164" s="16" t="s">
        <v>2119</v>
      </c>
      <c r="AD1164" s="16">
        <v>39600</v>
      </c>
      <c r="AE1164" s="16">
        <v>100</v>
      </c>
      <c r="AF1164" s="16">
        <v>37500</v>
      </c>
      <c r="AG1164" s="16">
        <v>100</v>
      </c>
      <c r="AI1164" s="16">
        <v>6</v>
      </c>
      <c r="AJ1164" s="16">
        <v>21000</v>
      </c>
      <c r="AK1164" s="16">
        <v>600</v>
      </c>
      <c r="AL1164" s="16">
        <v>6000</v>
      </c>
      <c r="AM1164" s="16">
        <v>93472</v>
      </c>
      <c r="AN1164" s="16">
        <v>197572</v>
      </c>
      <c r="AO1164" s="12" t="s">
        <v>1486</v>
      </c>
      <c r="AP1164" s="16">
        <v>0.92</v>
      </c>
      <c r="AQ1164" s="16" t="s">
        <v>207</v>
      </c>
      <c r="AU1164" t="s">
        <v>2121</v>
      </c>
      <c r="AV1164" s="15" t="s">
        <v>2122</v>
      </c>
      <c r="AW1164" s="16" t="s">
        <v>593</v>
      </c>
      <c r="AX1164" s="16" t="s">
        <v>207</v>
      </c>
      <c r="AY1164" s="16" t="s">
        <v>207</v>
      </c>
      <c r="AZ1164" s="16" t="s">
        <v>207</v>
      </c>
      <c r="BA1164" s="16" t="s">
        <v>207</v>
      </c>
      <c r="BB1164" s="16" t="s">
        <v>207</v>
      </c>
      <c r="BC1164" s="16">
        <v>0.92</v>
      </c>
      <c r="BD1164" s="16">
        <v>6.32</v>
      </c>
      <c r="BE1164" s="16">
        <v>2960</v>
      </c>
      <c r="BF1164" s="16">
        <v>0</v>
      </c>
      <c r="BG1164" s="16">
        <v>1680</v>
      </c>
      <c r="BH1164" s="16">
        <v>1200</v>
      </c>
      <c r="BI1164" s="16">
        <v>6</v>
      </c>
    </row>
    <row r="1165" spans="1:61" x14ac:dyDescent="0.35">
      <c r="A1165">
        <v>1164</v>
      </c>
      <c r="B1165" t="s">
        <v>360</v>
      </c>
      <c r="C1165" t="s">
        <v>8078</v>
      </c>
      <c r="D1165" s="15" t="s">
        <v>2267</v>
      </c>
      <c r="E1165" s="12" t="s">
        <v>98</v>
      </c>
      <c r="F1165" s="16">
        <v>1965</v>
      </c>
      <c r="G1165" s="12" t="s">
        <v>362</v>
      </c>
      <c r="H1165" s="12" t="s">
        <v>91</v>
      </c>
      <c r="I1165" s="12" t="s">
        <v>92</v>
      </c>
      <c r="J1165" s="12" t="s">
        <v>2369</v>
      </c>
      <c r="K1165" s="12" t="s">
        <v>2369</v>
      </c>
      <c r="N1165" s="16" t="s">
        <v>206</v>
      </c>
      <c r="O1165" s="16" t="s">
        <v>1435</v>
      </c>
      <c r="P1165" s="12" t="s">
        <v>482</v>
      </c>
      <c r="Q1165" s="16">
        <v>2023</v>
      </c>
      <c r="R1165" s="16">
        <v>0.67</v>
      </c>
      <c r="S1165" s="16">
        <v>0.67</v>
      </c>
      <c r="U1165" s="16" t="s">
        <v>2261</v>
      </c>
      <c r="V1165" s="12" t="s">
        <v>204</v>
      </c>
      <c r="W1165" s="12" t="s">
        <v>204</v>
      </c>
      <c r="X1165" s="16">
        <v>1</v>
      </c>
      <c r="Y1165" s="16">
        <v>12</v>
      </c>
      <c r="Z1165" s="16">
        <v>0.67</v>
      </c>
      <c r="AA1165" s="16">
        <v>80</v>
      </c>
      <c r="AB1165" s="16" t="s">
        <v>2118</v>
      </c>
      <c r="AC1165" s="16" t="s">
        <v>2119</v>
      </c>
      <c r="AD1165" s="16">
        <v>28800</v>
      </c>
      <c r="AE1165" s="16">
        <v>200</v>
      </c>
      <c r="AF1165" s="16">
        <v>75000</v>
      </c>
      <c r="AG1165" s="16">
        <v>50</v>
      </c>
      <c r="AI1165" s="16">
        <v>5</v>
      </c>
      <c r="AJ1165" s="16">
        <v>17500</v>
      </c>
      <c r="AK1165" s="16">
        <v>300</v>
      </c>
      <c r="AL1165" s="16">
        <v>3000</v>
      </c>
      <c r="AM1165" s="16">
        <v>68072</v>
      </c>
      <c r="AN1165" s="16">
        <v>192372</v>
      </c>
      <c r="AO1165" s="12" t="s">
        <v>1486</v>
      </c>
      <c r="AP1165" s="16">
        <v>0.67</v>
      </c>
      <c r="AQ1165" s="16" t="s">
        <v>207</v>
      </c>
      <c r="AU1165" t="s">
        <v>2121</v>
      </c>
      <c r="AV1165" s="15" t="s">
        <v>2122</v>
      </c>
      <c r="AW1165" s="16" t="s">
        <v>593</v>
      </c>
      <c r="AX1165" s="16" t="s">
        <v>207</v>
      </c>
      <c r="AY1165" s="16" t="s">
        <v>207</v>
      </c>
      <c r="AZ1165" s="16" t="s">
        <v>207</v>
      </c>
      <c r="BA1165" s="16" t="s">
        <v>207</v>
      </c>
      <c r="BB1165" s="16" t="s">
        <v>207</v>
      </c>
      <c r="BC1165" s="16">
        <v>0.67</v>
      </c>
      <c r="BD1165" s="16">
        <v>3.6</v>
      </c>
      <c r="BE1165" s="16">
        <v>1680</v>
      </c>
      <c r="BF1165" s="16">
        <v>0</v>
      </c>
      <c r="BG1165" s="16">
        <v>1200</v>
      </c>
      <c r="BH1165" s="16">
        <v>720</v>
      </c>
      <c r="BI1165" s="16">
        <v>0</v>
      </c>
    </row>
    <row r="1166" spans="1:61" x14ac:dyDescent="0.35">
      <c r="A1166">
        <v>1165</v>
      </c>
      <c r="B1166" t="s">
        <v>360</v>
      </c>
      <c r="C1166" t="s">
        <v>8079</v>
      </c>
      <c r="D1166" s="15" t="s">
        <v>2268</v>
      </c>
      <c r="E1166" s="12" t="s">
        <v>98</v>
      </c>
      <c r="F1166" s="16">
        <v>1985</v>
      </c>
      <c r="G1166" s="12" t="s">
        <v>362</v>
      </c>
      <c r="H1166" s="12" t="s">
        <v>91</v>
      </c>
      <c r="I1166" s="12" t="s">
        <v>92</v>
      </c>
      <c r="J1166" s="12" t="s">
        <v>2369</v>
      </c>
      <c r="K1166" s="12" t="s">
        <v>2369</v>
      </c>
      <c r="N1166" s="16" t="s">
        <v>205</v>
      </c>
      <c r="O1166" s="16" t="s">
        <v>1435</v>
      </c>
      <c r="P1166" s="12" t="s">
        <v>482</v>
      </c>
      <c r="Q1166" s="16">
        <v>2023</v>
      </c>
      <c r="R1166" s="16">
        <v>0.44</v>
      </c>
      <c r="S1166" s="16">
        <v>0.44</v>
      </c>
      <c r="U1166" s="16" t="s">
        <v>2261</v>
      </c>
      <c r="V1166" s="12" t="s">
        <v>204</v>
      </c>
      <c r="W1166" s="12" t="s">
        <v>204</v>
      </c>
      <c r="X1166" s="16">
        <v>1</v>
      </c>
      <c r="Y1166" s="16">
        <v>11</v>
      </c>
      <c r="Z1166" s="16">
        <v>0.44</v>
      </c>
      <c r="AA1166" s="16">
        <v>53</v>
      </c>
      <c r="AB1166" s="16" t="s">
        <v>2118</v>
      </c>
      <c r="AC1166" s="16" t="s">
        <v>2119</v>
      </c>
      <c r="AD1166" s="16">
        <v>19080</v>
      </c>
      <c r="AE1166" s="16">
        <v>150</v>
      </c>
      <c r="AF1166" s="16">
        <v>56250</v>
      </c>
      <c r="AG1166" s="16">
        <v>50</v>
      </c>
      <c r="AI1166" s="16">
        <v>3</v>
      </c>
      <c r="AJ1166" s="16">
        <v>10500</v>
      </c>
      <c r="AK1166" s="16">
        <v>300</v>
      </c>
      <c r="AL1166" s="16">
        <v>3000</v>
      </c>
      <c r="AM1166" s="16">
        <v>44704</v>
      </c>
      <c r="AN1166" s="16">
        <v>133534</v>
      </c>
      <c r="AO1166" s="12" t="s">
        <v>1486</v>
      </c>
      <c r="AP1166" s="16">
        <v>0.44</v>
      </c>
      <c r="AQ1166" s="16" t="s">
        <v>207</v>
      </c>
      <c r="AU1166" t="s">
        <v>2121</v>
      </c>
      <c r="AV1166" s="15" t="s">
        <v>2122</v>
      </c>
      <c r="AW1166" s="16" t="s">
        <v>593</v>
      </c>
      <c r="AX1166" s="16" t="s">
        <v>207</v>
      </c>
      <c r="AY1166" s="16" t="s">
        <v>207</v>
      </c>
      <c r="AZ1166" s="16" t="s">
        <v>207</v>
      </c>
      <c r="BA1166" s="16" t="s">
        <v>207</v>
      </c>
      <c r="BB1166" s="16" t="s">
        <v>207</v>
      </c>
      <c r="BC1166" s="16">
        <v>0.44</v>
      </c>
      <c r="BD1166" s="16">
        <v>2.56</v>
      </c>
      <c r="BE1166" s="16">
        <v>960</v>
      </c>
      <c r="BF1166" s="16">
        <v>0</v>
      </c>
      <c r="BG1166" s="16">
        <v>640</v>
      </c>
      <c r="BH1166" s="16">
        <v>800</v>
      </c>
      <c r="BI1166" s="16">
        <v>2</v>
      </c>
    </row>
    <row r="1167" spans="1:61" x14ac:dyDescent="0.35">
      <c r="A1167">
        <v>1166</v>
      </c>
      <c r="B1167" t="s">
        <v>360</v>
      </c>
      <c r="C1167" t="s">
        <v>8080</v>
      </c>
      <c r="D1167" s="15" t="s">
        <v>2269</v>
      </c>
      <c r="E1167" s="12" t="s">
        <v>98</v>
      </c>
      <c r="F1167" s="16">
        <v>1968</v>
      </c>
      <c r="G1167" s="12" t="s">
        <v>362</v>
      </c>
      <c r="H1167" s="12" t="s">
        <v>91</v>
      </c>
      <c r="I1167" s="12" t="s">
        <v>92</v>
      </c>
      <c r="J1167" s="12" t="s">
        <v>2369</v>
      </c>
      <c r="K1167" s="12" t="s">
        <v>2369</v>
      </c>
      <c r="N1167" s="16" t="s">
        <v>206</v>
      </c>
      <c r="O1167" s="16" t="s">
        <v>1435</v>
      </c>
      <c r="P1167" s="12" t="s">
        <v>482</v>
      </c>
      <c r="Q1167" s="16">
        <v>2023</v>
      </c>
      <c r="R1167" s="16">
        <v>0.53</v>
      </c>
      <c r="S1167" s="16">
        <v>0.53</v>
      </c>
      <c r="U1167" s="16" t="s">
        <v>2261</v>
      </c>
      <c r="V1167" s="12" t="s">
        <v>204</v>
      </c>
      <c r="W1167" s="12" t="s">
        <v>204</v>
      </c>
      <c r="X1167" s="16">
        <v>1</v>
      </c>
      <c r="Y1167" s="16">
        <v>12</v>
      </c>
      <c r="Z1167" s="16">
        <v>0.53</v>
      </c>
      <c r="AA1167" s="16">
        <v>63</v>
      </c>
      <c r="AB1167" s="16" t="s">
        <v>2118</v>
      </c>
      <c r="AC1167" s="16" t="s">
        <v>2119</v>
      </c>
      <c r="AD1167" s="16">
        <v>22680</v>
      </c>
      <c r="AE1167" s="16">
        <v>175</v>
      </c>
      <c r="AF1167" s="16">
        <v>65625</v>
      </c>
      <c r="AG1167" s="16">
        <v>50</v>
      </c>
      <c r="AI1167" s="16">
        <v>4</v>
      </c>
      <c r="AJ1167" s="16">
        <v>14000</v>
      </c>
      <c r="AK1167" s="16">
        <v>300</v>
      </c>
      <c r="AL1167" s="16">
        <v>3000</v>
      </c>
      <c r="AM1167" s="16">
        <v>53848</v>
      </c>
      <c r="AN1167" s="16">
        <v>159153</v>
      </c>
      <c r="AO1167" s="12" t="s">
        <v>1486</v>
      </c>
      <c r="AP1167" s="16">
        <v>0.53</v>
      </c>
      <c r="AQ1167" s="16" t="s">
        <v>207</v>
      </c>
      <c r="AU1167" t="s">
        <v>2121</v>
      </c>
      <c r="AV1167" s="15" t="s">
        <v>2122</v>
      </c>
      <c r="AW1167" s="16" t="s">
        <v>593</v>
      </c>
      <c r="AX1167" s="16" t="s">
        <v>207</v>
      </c>
      <c r="AY1167" s="16" t="s">
        <v>207</v>
      </c>
      <c r="AZ1167" s="16" t="s">
        <v>207</v>
      </c>
      <c r="BA1167" s="16" t="s">
        <v>207</v>
      </c>
      <c r="BB1167" s="16" t="s">
        <v>207</v>
      </c>
      <c r="BC1167" s="16">
        <v>0.53</v>
      </c>
      <c r="BD1167" s="16">
        <v>2.8</v>
      </c>
      <c r="BE1167" s="16">
        <v>1120</v>
      </c>
      <c r="BF1167" s="16">
        <v>0</v>
      </c>
      <c r="BG1167" s="16">
        <v>880</v>
      </c>
      <c r="BH1167" s="16">
        <v>800</v>
      </c>
      <c r="BI1167" s="16">
        <v>0</v>
      </c>
    </row>
    <row r="1168" spans="1:61" x14ac:dyDescent="0.35">
      <c r="A1168">
        <v>1167</v>
      </c>
      <c r="B1168" t="s">
        <v>360</v>
      </c>
      <c r="C1168" t="s">
        <v>8081</v>
      </c>
      <c r="D1168" s="15" t="s">
        <v>2270</v>
      </c>
      <c r="E1168" s="12" t="s">
        <v>98</v>
      </c>
      <c r="F1168" s="16">
        <v>1959</v>
      </c>
      <c r="G1168" s="12" t="s">
        <v>362</v>
      </c>
      <c r="H1168" s="12" t="s">
        <v>91</v>
      </c>
      <c r="I1168" s="12" t="s">
        <v>92</v>
      </c>
      <c r="J1168" s="12" t="s">
        <v>2369</v>
      </c>
      <c r="K1168" s="12" t="s">
        <v>2369</v>
      </c>
      <c r="N1168" s="16" t="s">
        <v>206</v>
      </c>
      <c r="O1168" s="16" t="s">
        <v>1435</v>
      </c>
      <c r="P1168" s="12" t="s">
        <v>482</v>
      </c>
      <c r="Q1168" s="16">
        <v>2023</v>
      </c>
      <c r="R1168" s="16">
        <v>0.98</v>
      </c>
      <c r="S1168" s="16">
        <v>0.98</v>
      </c>
      <c r="U1168" s="16" t="s">
        <v>2261</v>
      </c>
      <c r="V1168" s="12" t="s">
        <v>204</v>
      </c>
      <c r="W1168" s="12" t="s">
        <v>204</v>
      </c>
      <c r="X1168" s="16">
        <v>1</v>
      </c>
      <c r="Y1168" s="16">
        <v>19</v>
      </c>
      <c r="Z1168" s="16">
        <v>0.98</v>
      </c>
      <c r="AA1168" s="16">
        <v>120</v>
      </c>
      <c r="AB1168" s="16" t="s">
        <v>2118</v>
      </c>
      <c r="AC1168" s="16" t="s">
        <v>2119</v>
      </c>
      <c r="AD1168" s="16">
        <v>43200</v>
      </c>
      <c r="AE1168" s="16">
        <v>350</v>
      </c>
      <c r="AF1168" s="16">
        <v>131250</v>
      </c>
      <c r="AG1168" s="16">
        <v>100</v>
      </c>
      <c r="AI1168" s="16">
        <v>7</v>
      </c>
      <c r="AJ1168" s="16">
        <v>24500</v>
      </c>
      <c r="AK1168" s="16">
        <v>600</v>
      </c>
      <c r="AL1168" s="16">
        <v>6000</v>
      </c>
      <c r="AM1168" s="16">
        <v>99568</v>
      </c>
      <c r="AN1168" s="16">
        <v>304518</v>
      </c>
      <c r="AO1168" s="12" t="s">
        <v>1486</v>
      </c>
      <c r="AP1168" s="16">
        <v>0.98</v>
      </c>
      <c r="AQ1168" s="16" t="s">
        <v>207</v>
      </c>
      <c r="AU1168" t="s">
        <v>2121</v>
      </c>
      <c r="AV1168" s="15" t="s">
        <v>2122</v>
      </c>
      <c r="AW1168" s="16" t="s">
        <v>593</v>
      </c>
      <c r="AX1168" s="16" t="s">
        <v>207</v>
      </c>
      <c r="AY1168" s="16" t="s">
        <v>207</v>
      </c>
      <c r="AZ1168" s="16" t="s">
        <v>207</v>
      </c>
      <c r="BA1168" s="16" t="s">
        <v>207</v>
      </c>
      <c r="BB1168" s="16" t="s">
        <v>207</v>
      </c>
      <c r="BC1168" s="16">
        <v>0.98</v>
      </c>
      <c r="BD1168" s="16">
        <v>5.2</v>
      </c>
      <c r="BE1168" s="16">
        <v>2800</v>
      </c>
      <c r="BF1168" s="16">
        <v>0</v>
      </c>
      <c r="BG1168" s="16">
        <v>1680</v>
      </c>
      <c r="BH1168" s="16">
        <v>640</v>
      </c>
      <c r="BI1168" s="16">
        <v>1</v>
      </c>
    </row>
    <row r="1169" spans="1:61" x14ac:dyDescent="0.35">
      <c r="A1169">
        <v>1168</v>
      </c>
      <c r="B1169" t="s">
        <v>360</v>
      </c>
      <c r="C1169" t="s">
        <v>8082</v>
      </c>
      <c r="D1169" s="15" t="s">
        <v>2271</v>
      </c>
      <c r="E1169" s="12" t="s">
        <v>98</v>
      </c>
      <c r="F1169" s="16">
        <v>1981</v>
      </c>
      <c r="G1169" s="12" t="s">
        <v>362</v>
      </c>
      <c r="H1169" s="12" t="s">
        <v>91</v>
      </c>
      <c r="I1169" s="12" t="s">
        <v>92</v>
      </c>
      <c r="J1169" s="12" t="s">
        <v>2369</v>
      </c>
      <c r="K1169" s="12" t="s">
        <v>2369</v>
      </c>
      <c r="N1169" s="16" t="s">
        <v>206</v>
      </c>
      <c r="O1169" s="16" t="s">
        <v>1435</v>
      </c>
      <c r="P1169" s="12" t="s">
        <v>482</v>
      </c>
      <c r="Q1169" s="16">
        <v>2023</v>
      </c>
      <c r="R1169" s="16">
        <v>0.45</v>
      </c>
      <c r="S1169" s="16">
        <v>0.45</v>
      </c>
      <c r="U1169" s="16" t="s">
        <v>2261</v>
      </c>
      <c r="V1169" s="12" t="s">
        <v>204</v>
      </c>
      <c r="W1169" s="12" t="s">
        <v>204</v>
      </c>
      <c r="X1169" s="16">
        <v>1</v>
      </c>
      <c r="Y1169" s="16">
        <v>14</v>
      </c>
      <c r="Z1169" s="16">
        <v>0.45</v>
      </c>
      <c r="AA1169" s="16">
        <v>54</v>
      </c>
      <c r="AB1169" s="16" t="s">
        <v>2118</v>
      </c>
      <c r="AC1169" s="16" t="s">
        <v>2119</v>
      </c>
      <c r="AD1169" s="16">
        <v>19440</v>
      </c>
      <c r="AE1169" s="16">
        <v>180</v>
      </c>
      <c r="AF1169" s="16">
        <v>67500</v>
      </c>
      <c r="AG1169" s="16">
        <v>50</v>
      </c>
      <c r="AI1169" s="16">
        <v>3</v>
      </c>
      <c r="AJ1169" s="16">
        <v>10500</v>
      </c>
      <c r="AK1169" s="16">
        <v>300</v>
      </c>
      <c r="AL1169" s="16">
        <v>3000</v>
      </c>
      <c r="AM1169" s="16">
        <v>45720</v>
      </c>
      <c r="AN1169" s="16">
        <v>146160</v>
      </c>
      <c r="AO1169" s="12" t="s">
        <v>1486</v>
      </c>
      <c r="AP1169" s="16">
        <v>0.45</v>
      </c>
      <c r="AQ1169" s="16" t="s">
        <v>207</v>
      </c>
      <c r="AU1169" t="s">
        <v>2121</v>
      </c>
      <c r="AV1169" s="15" t="s">
        <v>2122</v>
      </c>
      <c r="AW1169" s="16" t="s">
        <v>593</v>
      </c>
      <c r="AX1169" s="16" t="s">
        <v>207</v>
      </c>
      <c r="AY1169" s="16" t="s">
        <v>207</v>
      </c>
      <c r="AZ1169" s="16" t="s">
        <v>207</v>
      </c>
      <c r="BA1169" s="16" t="s">
        <v>207</v>
      </c>
      <c r="BB1169" s="16" t="s">
        <v>207</v>
      </c>
      <c r="BC1169" s="16">
        <v>0.45</v>
      </c>
      <c r="BD1169" s="16">
        <v>2.48</v>
      </c>
      <c r="BE1169" s="16">
        <v>960</v>
      </c>
      <c r="BF1169" s="16">
        <v>0</v>
      </c>
      <c r="BG1169" s="16">
        <v>800</v>
      </c>
      <c r="BH1169" s="16">
        <v>560</v>
      </c>
      <c r="BI1169" s="16">
        <v>2</v>
      </c>
    </row>
    <row r="1170" spans="1:61" x14ac:dyDescent="0.35">
      <c r="A1170">
        <v>1169</v>
      </c>
      <c r="B1170" t="s">
        <v>360</v>
      </c>
      <c r="C1170" t="s">
        <v>8083</v>
      </c>
      <c r="D1170" s="15" t="s">
        <v>2272</v>
      </c>
      <c r="E1170" s="12" t="s">
        <v>98</v>
      </c>
      <c r="F1170" s="16">
        <v>1968</v>
      </c>
      <c r="G1170" s="12" t="s">
        <v>362</v>
      </c>
      <c r="H1170" s="12" t="s">
        <v>91</v>
      </c>
      <c r="I1170" s="12" t="s">
        <v>92</v>
      </c>
      <c r="J1170" s="12" t="s">
        <v>2369</v>
      </c>
      <c r="K1170" s="12" t="s">
        <v>2369</v>
      </c>
      <c r="N1170" s="16" t="s">
        <v>205</v>
      </c>
      <c r="O1170" s="16" t="s">
        <v>1435</v>
      </c>
      <c r="P1170" s="12" t="s">
        <v>482</v>
      </c>
      <c r="Q1170" s="16">
        <v>2023</v>
      </c>
      <c r="R1170" s="16">
        <v>0.99</v>
      </c>
      <c r="S1170" s="16">
        <v>0.99</v>
      </c>
      <c r="U1170" s="16" t="s">
        <v>2261</v>
      </c>
      <c r="V1170" s="12" t="s">
        <v>204</v>
      </c>
      <c r="W1170" s="12" t="s">
        <v>204</v>
      </c>
      <c r="X1170" s="16">
        <v>1</v>
      </c>
      <c r="Y1170" s="16">
        <v>17</v>
      </c>
      <c r="Z1170" s="16">
        <v>0.99</v>
      </c>
      <c r="AA1170" s="16">
        <v>120</v>
      </c>
      <c r="AB1170" s="16" t="s">
        <v>2118</v>
      </c>
      <c r="AC1170" s="16" t="s">
        <v>2371</v>
      </c>
      <c r="AD1170" s="16">
        <v>43200</v>
      </c>
      <c r="AE1170" s="16">
        <v>350</v>
      </c>
      <c r="AF1170" s="16">
        <v>131250</v>
      </c>
      <c r="AG1170" s="16">
        <v>100</v>
      </c>
      <c r="AI1170" s="16">
        <v>7</v>
      </c>
      <c r="AJ1170" s="16">
        <v>24500</v>
      </c>
      <c r="AK1170" s="16">
        <v>600</v>
      </c>
      <c r="AL1170" s="16">
        <v>6000</v>
      </c>
      <c r="AM1170" s="16">
        <v>100584</v>
      </c>
      <c r="AN1170" s="16">
        <v>305534</v>
      </c>
      <c r="AO1170" s="12" t="s">
        <v>1486</v>
      </c>
      <c r="AP1170" s="16">
        <v>0.99</v>
      </c>
      <c r="AQ1170" s="16" t="s">
        <v>207</v>
      </c>
      <c r="AU1170" t="s">
        <v>2121</v>
      </c>
      <c r="AV1170" s="15" t="s">
        <v>2122</v>
      </c>
      <c r="AW1170" s="16" t="s">
        <v>593</v>
      </c>
      <c r="AX1170" s="16" t="s">
        <v>207</v>
      </c>
      <c r="AY1170" s="16" t="s">
        <v>207</v>
      </c>
      <c r="AZ1170" s="16" t="s">
        <v>207</v>
      </c>
      <c r="BA1170" s="16" t="s">
        <v>207</v>
      </c>
      <c r="BB1170" s="16" t="s">
        <v>207</v>
      </c>
      <c r="BC1170" s="16">
        <v>0.99</v>
      </c>
      <c r="BD1170" s="16">
        <v>6.4</v>
      </c>
      <c r="BE1170" s="16">
        <v>3600</v>
      </c>
      <c r="BF1170" s="16">
        <v>0</v>
      </c>
      <c r="BG1170" s="16">
        <v>2000</v>
      </c>
      <c r="BH1170" s="16">
        <v>720</v>
      </c>
      <c r="BI1170" s="16">
        <v>1</v>
      </c>
    </row>
    <row r="1171" spans="1:61" x14ac:dyDescent="0.35">
      <c r="A1171">
        <v>1170</v>
      </c>
      <c r="B1171" t="s">
        <v>360</v>
      </c>
      <c r="C1171" t="s">
        <v>8084</v>
      </c>
      <c r="D1171" s="15" t="s">
        <v>2273</v>
      </c>
      <c r="E1171" s="12" t="s">
        <v>98</v>
      </c>
      <c r="F1171" s="16">
        <v>1990</v>
      </c>
      <c r="G1171" s="12" t="s">
        <v>362</v>
      </c>
      <c r="H1171" s="12" t="s">
        <v>91</v>
      </c>
      <c r="I1171" s="12" t="s">
        <v>92</v>
      </c>
      <c r="J1171" s="12" t="s">
        <v>2369</v>
      </c>
      <c r="K1171" s="12" t="s">
        <v>2369</v>
      </c>
      <c r="N1171" s="16" t="s">
        <v>206</v>
      </c>
      <c r="O1171" s="16" t="s">
        <v>1435</v>
      </c>
      <c r="P1171" s="12" t="s">
        <v>482</v>
      </c>
      <c r="Q1171" s="16">
        <v>2023</v>
      </c>
      <c r="R1171" s="16">
        <v>0.2</v>
      </c>
      <c r="S1171" s="16">
        <v>0.2</v>
      </c>
      <c r="U1171" s="16" t="s">
        <v>2261</v>
      </c>
      <c r="V1171" s="12" t="s">
        <v>204</v>
      </c>
      <c r="W1171" s="12" t="s">
        <v>204</v>
      </c>
      <c r="X1171" s="16">
        <v>1</v>
      </c>
      <c r="Y1171" s="16">
        <v>5</v>
      </c>
      <c r="Z1171" s="16">
        <v>0.2</v>
      </c>
      <c r="AA1171" s="16">
        <v>24</v>
      </c>
      <c r="AB1171" s="16" t="s">
        <v>2118</v>
      </c>
      <c r="AC1171" s="16" t="s">
        <v>2119</v>
      </c>
      <c r="AD1171" s="16">
        <v>8640</v>
      </c>
      <c r="AE1171" s="16">
        <v>75</v>
      </c>
      <c r="AF1171" s="16">
        <v>28125</v>
      </c>
      <c r="AG1171" s="16">
        <v>25</v>
      </c>
      <c r="AI1171" s="16">
        <v>2</v>
      </c>
      <c r="AJ1171" s="16">
        <v>7000</v>
      </c>
      <c r="AK1171" s="16">
        <v>150</v>
      </c>
      <c r="AL1171" s="16">
        <v>1500</v>
      </c>
      <c r="AM1171" s="16">
        <v>20320</v>
      </c>
      <c r="AN1171" s="16">
        <v>65585</v>
      </c>
      <c r="AO1171" s="12" t="s">
        <v>1486</v>
      </c>
      <c r="AP1171" s="16">
        <v>0.2</v>
      </c>
      <c r="AQ1171" s="16" t="s">
        <v>207</v>
      </c>
      <c r="AU1171" t="s">
        <v>2121</v>
      </c>
      <c r="AV1171" s="15" t="s">
        <v>2122</v>
      </c>
      <c r="AW1171" s="16" t="s">
        <v>593</v>
      </c>
      <c r="AX1171" s="16" t="s">
        <v>207</v>
      </c>
      <c r="AY1171" s="16" t="s">
        <v>207</v>
      </c>
      <c r="AZ1171" s="16" t="s">
        <v>207</v>
      </c>
      <c r="BA1171" s="16" t="s">
        <v>207</v>
      </c>
      <c r="BB1171" s="16" t="s">
        <v>207</v>
      </c>
      <c r="BC1171" s="16">
        <v>0.2</v>
      </c>
      <c r="BD1171" s="16">
        <v>1.2</v>
      </c>
      <c r="BE1171" s="16">
        <v>480</v>
      </c>
      <c r="BF1171" s="16">
        <v>0</v>
      </c>
      <c r="BG1171" s="16">
        <v>240</v>
      </c>
      <c r="BH1171" s="16">
        <v>400</v>
      </c>
      <c r="BI1171" s="16">
        <v>1</v>
      </c>
    </row>
    <row r="1172" spans="1:61" x14ac:dyDescent="0.35">
      <c r="A1172">
        <v>1171</v>
      </c>
      <c r="B1172" t="s">
        <v>360</v>
      </c>
      <c r="C1172" t="s">
        <v>8085</v>
      </c>
      <c r="D1172" s="15" t="s">
        <v>2274</v>
      </c>
      <c r="E1172" s="12" t="s">
        <v>98</v>
      </c>
      <c r="F1172" s="16">
        <v>1955</v>
      </c>
      <c r="G1172" s="12" t="s">
        <v>362</v>
      </c>
      <c r="H1172" s="12" t="s">
        <v>91</v>
      </c>
      <c r="I1172" s="12" t="s">
        <v>92</v>
      </c>
      <c r="J1172" s="12" t="s">
        <v>2369</v>
      </c>
      <c r="K1172" s="12" t="s">
        <v>2369</v>
      </c>
      <c r="N1172" s="16" t="s">
        <v>206</v>
      </c>
      <c r="O1172" s="16" t="s">
        <v>1435</v>
      </c>
      <c r="P1172" s="12" t="s">
        <v>482</v>
      </c>
      <c r="Q1172" s="16">
        <v>2023</v>
      </c>
      <c r="R1172" s="16">
        <v>1.1499999999999999</v>
      </c>
      <c r="S1172" s="16">
        <v>1.1499999999999999</v>
      </c>
      <c r="U1172" s="16" t="s">
        <v>2261</v>
      </c>
      <c r="V1172" s="12" t="s">
        <v>204</v>
      </c>
      <c r="W1172" s="12" t="s">
        <v>204</v>
      </c>
      <c r="X1172" s="16">
        <v>1</v>
      </c>
      <c r="Y1172" s="16">
        <v>21</v>
      </c>
      <c r="Z1172" s="16">
        <v>1.1499999999999999</v>
      </c>
      <c r="AA1172" s="16">
        <v>140</v>
      </c>
      <c r="AB1172" s="16" t="s">
        <v>2118</v>
      </c>
      <c r="AC1172" s="16" t="s">
        <v>2119</v>
      </c>
      <c r="AD1172" s="16">
        <v>50400</v>
      </c>
      <c r="AE1172" s="16">
        <v>400</v>
      </c>
      <c r="AF1172" s="16">
        <v>150000</v>
      </c>
      <c r="AG1172" s="16">
        <v>120</v>
      </c>
      <c r="AI1172" s="16">
        <v>8</v>
      </c>
      <c r="AJ1172" s="16">
        <v>28000</v>
      </c>
      <c r="AK1172" s="16">
        <v>750</v>
      </c>
      <c r="AL1172" s="16">
        <v>7500</v>
      </c>
      <c r="AM1172" s="16">
        <v>116839.99999999999</v>
      </c>
      <c r="AN1172" s="16">
        <v>352740</v>
      </c>
      <c r="AO1172" s="12" t="s">
        <v>1486</v>
      </c>
      <c r="AP1172" s="16">
        <v>1.1499999999999999</v>
      </c>
      <c r="AQ1172" s="16" t="s">
        <v>207</v>
      </c>
      <c r="AU1172" t="s">
        <v>2121</v>
      </c>
      <c r="AV1172" s="15" t="s">
        <v>2122</v>
      </c>
      <c r="AW1172" s="16" t="s">
        <v>593</v>
      </c>
      <c r="AX1172" s="16" t="s">
        <v>207</v>
      </c>
      <c r="AY1172" s="16" t="s">
        <v>207</v>
      </c>
      <c r="AZ1172" s="16" t="s">
        <v>207</v>
      </c>
      <c r="BA1172" s="16" t="s">
        <v>207</v>
      </c>
      <c r="BB1172" s="16" t="s">
        <v>207</v>
      </c>
      <c r="BC1172" s="16">
        <v>1.1499999999999999</v>
      </c>
      <c r="BD1172" s="16">
        <v>7.6</v>
      </c>
      <c r="BE1172" s="16">
        <v>4880</v>
      </c>
      <c r="BF1172" s="16">
        <v>0</v>
      </c>
      <c r="BG1172" s="16">
        <v>2000</v>
      </c>
      <c r="BH1172" s="16">
        <v>480</v>
      </c>
      <c r="BI1172" s="16">
        <v>3</v>
      </c>
    </row>
    <row r="1173" spans="1:61" x14ac:dyDescent="0.35">
      <c r="A1173">
        <v>1172</v>
      </c>
      <c r="B1173" t="s">
        <v>360</v>
      </c>
      <c r="C1173" t="s">
        <v>8086</v>
      </c>
      <c r="D1173" s="15" t="s">
        <v>2275</v>
      </c>
      <c r="E1173" s="12" t="s">
        <v>98</v>
      </c>
      <c r="F1173" s="16">
        <v>1966</v>
      </c>
      <c r="G1173" s="12" t="s">
        <v>362</v>
      </c>
      <c r="H1173" s="12" t="s">
        <v>91</v>
      </c>
      <c r="I1173" s="12" t="s">
        <v>92</v>
      </c>
      <c r="J1173" s="12" t="s">
        <v>2369</v>
      </c>
      <c r="K1173" s="12" t="s">
        <v>2369</v>
      </c>
      <c r="N1173" s="16" t="s">
        <v>206</v>
      </c>
      <c r="O1173" s="16" t="s">
        <v>1435</v>
      </c>
      <c r="P1173" s="12" t="s">
        <v>482</v>
      </c>
      <c r="Q1173" s="16">
        <v>2023</v>
      </c>
      <c r="R1173" s="16">
        <v>0.56999999999999995</v>
      </c>
      <c r="S1173" s="16">
        <v>0.56999999999999995</v>
      </c>
      <c r="U1173" s="16" t="s">
        <v>2261</v>
      </c>
      <c r="V1173" s="12" t="s">
        <v>204</v>
      </c>
      <c r="W1173" s="12" t="s">
        <v>204</v>
      </c>
      <c r="X1173" s="16">
        <v>1</v>
      </c>
      <c r="Y1173" s="16">
        <v>13</v>
      </c>
      <c r="Z1173" s="16">
        <v>0.56999999999999995</v>
      </c>
      <c r="AA1173" s="16">
        <v>68</v>
      </c>
      <c r="AB1173" s="16" t="s">
        <v>2118</v>
      </c>
      <c r="AC1173" s="16" t="s">
        <v>2119</v>
      </c>
      <c r="AD1173" s="16">
        <v>24480</v>
      </c>
      <c r="AE1173" s="16">
        <v>200</v>
      </c>
      <c r="AF1173" s="16">
        <v>75000</v>
      </c>
      <c r="AG1173" s="16">
        <v>50</v>
      </c>
      <c r="AI1173" s="16">
        <v>4</v>
      </c>
      <c r="AJ1173" s="16">
        <v>14000</v>
      </c>
      <c r="AK1173" s="16">
        <v>300</v>
      </c>
      <c r="AL1173" s="16">
        <v>3000</v>
      </c>
      <c r="AM1173" s="16">
        <v>57911.999999999993</v>
      </c>
      <c r="AN1173" s="16">
        <v>174392</v>
      </c>
      <c r="AO1173" s="12" t="s">
        <v>1486</v>
      </c>
      <c r="AP1173" s="16">
        <v>0.56999999999999995</v>
      </c>
      <c r="AQ1173" s="16" t="s">
        <v>207</v>
      </c>
      <c r="AU1173" t="s">
        <v>2121</v>
      </c>
      <c r="AV1173" s="15" t="s">
        <v>2122</v>
      </c>
      <c r="AW1173" s="16" t="s">
        <v>593</v>
      </c>
      <c r="AX1173" s="16" t="s">
        <v>207</v>
      </c>
      <c r="AY1173" s="16" t="s">
        <v>207</v>
      </c>
      <c r="AZ1173" s="16" t="s">
        <v>207</v>
      </c>
      <c r="BA1173" s="16" t="s">
        <v>207</v>
      </c>
      <c r="BB1173" s="16" t="s">
        <v>207</v>
      </c>
      <c r="BC1173" s="16">
        <v>0.56999999999999995</v>
      </c>
      <c r="BD1173" s="16">
        <v>3.28</v>
      </c>
      <c r="BE1173" s="16">
        <v>1680</v>
      </c>
      <c r="BF1173" s="16">
        <v>0</v>
      </c>
      <c r="BG1173" s="16">
        <v>800</v>
      </c>
      <c r="BH1173" s="16">
        <v>800</v>
      </c>
      <c r="BI1173" s="16">
        <v>0</v>
      </c>
    </row>
    <row r="1174" spans="1:61" x14ac:dyDescent="0.35">
      <c r="A1174">
        <v>1173</v>
      </c>
      <c r="B1174" t="s">
        <v>360</v>
      </c>
      <c r="C1174" t="s">
        <v>8087</v>
      </c>
      <c r="D1174" s="15" t="s">
        <v>2276</v>
      </c>
      <c r="E1174" s="12" t="s">
        <v>98</v>
      </c>
      <c r="F1174" s="16">
        <v>1992</v>
      </c>
      <c r="G1174" s="12" t="s">
        <v>362</v>
      </c>
      <c r="H1174" s="12" t="s">
        <v>91</v>
      </c>
      <c r="I1174" s="12" t="s">
        <v>92</v>
      </c>
      <c r="J1174" s="12" t="s">
        <v>2369</v>
      </c>
      <c r="K1174" s="12" t="s">
        <v>2369</v>
      </c>
      <c r="N1174" s="16" t="s">
        <v>206</v>
      </c>
      <c r="O1174" s="16" t="s">
        <v>1435</v>
      </c>
      <c r="P1174" s="12" t="s">
        <v>482</v>
      </c>
      <c r="Q1174" s="16">
        <v>2023</v>
      </c>
      <c r="R1174" s="16">
        <v>0.47</v>
      </c>
      <c r="S1174" s="16">
        <v>0.47</v>
      </c>
      <c r="U1174" s="16" t="s">
        <v>2261</v>
      </c>
      <c r="V1174" s="12" t="s">
        <v>204</v>
      </c>
      <c r="W1174" s="12" t="s">
        <v>204</v>
      </c>
      <c r="X1174" s="16">
        <v>1</v>
      </c>
      <c r="Y1174" s="16">
        <v>11</v>
      </c>
      <c r="Z1174" s="16">
        <v>0.47</v>
      </c>
      <c r="AA1174" s="16">
        <v>56</v>
      </c>
      <c r="AB1174" s="16" t="s">
        <v>2118</v>
      </c>
      <c r="AC1174" s="16" t="s">
        <v>2119</v>
      </c>
      <c r="AD1174" s="16">
        <v>20160</v>
      </c>
      <c r="AE1174" s="16">
        <v>150</v>
      </c>
      <c r="AF1174" s="16">
        <v>56250</v>
      </c>
      <c r="AG1174" s="16">
        <v>50</v>
      </c>
      <c r="AI1174" s="16">
        <v>3</v>
      </c>
      <c r="AJ1174" s="16">
        <v>10500</v>
      </c>
      <c r="AK1174" s="16">
        <v>300</v>
      </c>
      <c r="AL1174" s="16">
        <v>3000</v>
      </c>
      <c r="AM1174" s="16">
        <v>47752</v>
      </c>
      <c r="AN1174" s="16">
        <v>137662</v>
      </c>
      <c r="AO1174" s="12" t="s">
        <v>1486</v>
      </c>
      <c r="AP1174" s="16">
        <v>0.47</v>
      </c>
      <c r="AQ1174" s="16" t="s">
        <v>207</v>
      </c>
      <c r="AU1174" t="s">
        <v>2121</v>
      </c>
      <c r="AV1174" s="15" t="s">
        <v>2122</v>
      </c>
      <c r="AW1174" s="16" t="s">
        <v>593</v>
      </c>
      <c r="AX1174" s="16" t="s">
        <v>207</v>
      </c>
      <c r="AY1174" s="16" t="s">
        <v>207</v>
      </c>
      <c r="AZ1174" s="16" t="s">
        <v>207</v>
      </c>
      <c r="BA1174" s="16" t="s">
        <v>207</v>
      </c>
      <c r="BB1174" s="16" t="s">
        <v>207</v>
      </c>
      <c r="BC1174" s="16">
        <v>0.47</v>
      </c>
      <c r="BD1174" s="16">
        <v>2.8</v>
      </c>
      <c r="BE1174" s="16">
        <v>960</v>
      </c>
      <c r="BF1174" s="16">
        <v>0</v>
      </c>
      <c r="BG1174" s="16">
        <v>400</v>
      </c>
      <c r="BH1174" s="16">
        <v>720</v>
      </c>
      <c r="BI1174" s="16">
        <v>9</v>
      </c>
    </row>
    <row r="1175" spans="1:61" x14ac:dyDescent="0.35">
      <c r="A1175">
        <v>1174</v>
      </c>
      <c r="B1175" t="s">
        <v>360</v>
      </c>
      <c r="C1175" t="s">
        <v>8088</v>
      </c>
      <c r="D1175" s="15" t="s">
        <v>2277</v>
      </c>
      <c r="E1175" s="12" t="s">
        <v>98</v>
      </c>
      <c r="F1175" s="16">
        <v>1993</v>
      </c>
      <c r="G1175" s="12" t="s">
        <v>362</v>
      </c>
      <c r="H1175" s="12" t="s">
        <v>91</v>
      </c>
      <c r="I1175" s="12" t="s">
        <v>92</v>
      </c>
      <c r="J1175" s="12" t="s">
        <v>2369</v>
      </c>
      <c r="K1175" s="12" t="s">
        <v>2369</v>
      </c>
      <c r="N1175" s="16" t="s">
        <v>206</v>
      </c>
      <c r="O1175" s="16" t="s">
        <v>1435</v>
      </c>
      <c r="P1175" s="12" t="s">
        <v>482</v>
      </c>
      <c r="Q1175" s="16">
        <v>2023</v>
      </c>
      <c r="R1175" s="16">
        <v>0.19</v>
      </c>
      <c r="S1175" s="16">
        <v>0.19</v>
      </c>
      <c r="U1175" s="16" t="s">
        <v>2261</v>
      </c>
      <c r="V1175" s="12" t="s">
        <v>204</v>
      </c>
      <c r="W1175" s="12" t="s">
        <v>204</v>
      </c>
      <c r="X1175" s="16">
        <v>1</v>
      </c>
      <c r="Y1175" s="16">
        <v>5</v>
      </c>
      <c r="Z1175" s="16">
        <v>0.19</v>
      </c>
      <c r="AA1175" s="16">
        <v>23</v>
      </c>
      <c r="AB1175" s="16" t="s">
        <v>2118</v>
      </c>
      <c r="AC1175" s="16" t="s">
        <v>2119</v>
      </c>
      <c r="AD1175" s="16">
        <v>8280</v>
      </c>
      <c r="AE1175" s="16">
        <v>50</v>
      </c>
      <c r="AF1175" s="16">
        <v>18750</v>
      </c>
      <c r="AG1175" s="16">
        <v>25</v>
      </c>
      <c r="AI1175" s="16">
        <v>2</v>
      </c>
      <c r="AJ1175" s="16">
        <v>7000</v>
      </c>
      <c r="AK1175" s="16">
        <v>150</v>
      </c>
      <c r="AL1175" s="16">
        <v>1500</v>
      </c>
      <c r="AM1175" s="16">
        <v>19304</v>
      </c>
      <c r="AN1175" s="16">
        <v>54834</v>
      </c>
      <c r="AO1175" s="12" t="s">
        <v>1486</v>
      </c>
      <c r="AP1175" s="16">
        <v>0.19</v>
      </c>
      <c r="AQ1175" s="16" t="s">
        <v>207</v>
      </c>
      <c r="AU1175" t="s">
        <v>2121</v>
      </c>
      <c r="AV1175" s="15" t="s">
        <v>2122</v>
      </c>
      <c r="AW1175" s="16" t="s">
        <v>593</v>
      </c>
      <c r="AX1175" s="16" t="s">
        <v>207</v>
      </c>
      <c r="AY1175" s="16" t="s">
        <v>207</v>
      </c>
      <c r="AZ1175" s="16" t="s">
        <v>207</v>
      </c>
      <c r="BA1175" s="16" t="s">
        <v>207</v>
      </c>
      <c r="BB1175" s="16" t="s">
        <v>207</v>
      </c>
      <c r="BC1175" s="16">
        <v>0.19</v>
      </c>
      <c r="BD1175" s="16">
        <v>0.88</v>
      </c>
      <c r="BE1175" s="16">
        <v>320</v>
      </c>
      <c r="BF1175" s="16">
        <v>0</v>
      </c>
      <c r="BG1175" s="16">
        <v>160</v>
      </c>
      <c r="BH1175" s="16">
        <v>240</v>
      </c>
      <c r="BI1175" s="16">
        <v>2</v>
      </c>
    </row>
    <row r="1176" spans="1:61" x14ac:dyDescent="0.35">
      <c r="A1176">
        <v>1175</v>
      </c>
      <c r="B1176" t="s">
        <v>360</v>
      </c>
      <c r="C1176" t="s">
        <v>8089</v>
      </c>
      <c r="D1176" s="15" t="s">
        <v>2278</v>
      </c>
      <c r="E1176" s="12" t="s">
        <v>98</v>
      </c>
      <c r="F1176" s="16">
        <v>1965</v>
      </c>
      <c r="G1176" s="12" t="s">
        <v>362</v>
      </c>
      <c r="H1176" s="12" t="s">
        <v>91</v>
      </c>
      <c r="I1176" s="12" t="s">
        <v>92</v>
      </c>
      <c r="J1176" s="12" t="s">
        <v>2369</v>
      </c>
      <c r="K1176" s="12" t="s">
        <v>2369</v>
      </c>
      <c r="N1176" s="16" t="s">
        <v>206</v>
      </c>
      <c r="O1176" s="16" t="s">
        <v>1435</v>
      </c>
      <c r="P1176" s="12" t="s">
        <v>482</v>
      </c>
      <c r="Q1176" s="16">
        <v>2023</v>
      </c>
      <c r="R1176" s="16">
        <v>0.35</v>
      </c>
      <c r="S1176" s="16">
        <v>0.35</v>
      </c>
      <c r="U1176" s="16" t="s">
        <v>2261</v>
      </c>
      <c r="V1176" s="12" t="s">
        <v>204</v>
      </c>
      <c r="W1176" s="12" t="s">
        <v>204</v>
      </c>
      <c r="X1176" s="16">
        <v>1</v>
      </c>
      <c r="Y1176" s="16">
        <v>7</v>
      </c>
      <c r="Z1176" s="16">
        <v>0.35</v>
      </c>
      <c r="AA1176" s="16">
        <v>40</v>
      </c>
      <c r="AB1176" s="16" t="s">
        <v>2118</v>
      </c>
      <c r="AC1176" s="16" t="s">
        <v>2119</v>
      </c>
      <c r="AD1176" s="16">
        <v>14400</v>
      </c>
      <c r="AE1176" s="16">
        <v>100</v>
      </c>
      <c r="AF1176" s="16">
        <v>37500</v>
      </c>
      <c r="AG1176" s="16">
        <v>35</v>
      </c>
      <c r="AI1176" s="16">
        <v>2</v>
      </c>
      <c r="AJ1176" s="16">
        <v>7000</v>
      </c>
      <c r="AK1176" s="16">
        <v>150</v>
      </c>
      <c r="AL1176" s="16">
        <v>1500</v>
      </c>
      <c r="AM1176" s="16">
        <v>35560</v>
      </c>
      <c r="AN1176" s="16">
        <v>95960</v>
      </c>
      <c r="AO1176" s="12" t="s">
        <v>1486</v>
      </c>
      <c r="AP1176" s="16">
        <v>0.35</v>
      </c>
      <c r="AQ1176" s="16" t="s">
        <v>207</v>
      </c>
      <c r="AU1176" t="s">
        <v>2121</v>
      </c>
      <c r="AV1176" s="15" t="s">
        <v>2122</v>
      </c>
      <c r="AW1176" s="16" t="s">
        <v>593</v>
      </c>
      <c r="AX1176" s="16" t="s">
        <v>207</v>
      </c>
      <c r="AY1176" s="16" t="s">
        <v>207</v>
      </c>
      <c r="AZ1176" s="16" t="s">
        <v>207</v>
      </c>
      <c r="BA1176" s="16" t="s">
        <v>207</v>
      </c>
      <c r="BB1176" s="16" t="s">
        <v>207</v>
      </c>
      <c r="BC1176" s="16">
        <v>0.35</v>
      </c>
      <c r="BD1176" s="16">
        <v>1.68</v>
      </c>
      <c r="BE1176" s="16">
        <v>720</v>
      </c>
      <c r="BF1176" s="16">
        <v>0</v>
      </c>
      <c r="BG1176" s="16">
        <v>400</v>
      </c>
      <c r="BH1176" s="16">
        <v>560</v>
      </c>
      <c r="BI1176" s="16">
        <v>0</v>
      </c>
    </row>
    <row r="1177" spans="1:61" x14ac:dyDescent="0.35">
      <c r="A1177">
        <v>1176</v>
      </c>
      <c r="B1177" t="s">
        <v>360</v>
      </c>
      <c r="C1177" t="s">
        <v>8090</v>
      </c>
      <c r="D1177" s="15" t="s">
        <v>2279</v>
      </c>
      <c r="E1177" s="12" t="s">
        <v>98</v>
      </c>
      <c r="F1177" s="16">
        <v>1976</v>
      </c>
      <c r="G1177" s="12" t="s">
        <v>362</v>
      </c>
      <c r="H1177" s="12" t="s">
        <v>91</v>
      </c>
      <c r="I1177" s="12" t="s">
        <v>92</v>
      </c>
      <c r="J1177" s="12" t="s">
        <v>2369</v>
      </c>
      <c r="K1177" s="12" t="s">
        <v>2369</v>
      </c>
      <c r="N1177" s="16" t="s">
        <v>206</v>
      </c>
      <c r="O1177" s="16" t="s">
        <v>1435</v>
      </c>
      <c r="P1177" s="12" t="s">
        <v>482</v>
      </c>
      <c r="Q1177" s="16">
        <v>2023</v>
      </c>
      <c r="R1177" s="16">
        <v>0.54</v>
      </c>
      <c r="S1177" s="16">
        <v>0.54</v>
      </c>
      <c r="U1177" s="16" t="s">
        <v>2261</v>
      </c>
      <c r="V1177" s="12" t="s">
        <v>204</v>
      </c>
      <c r="W1177" s="12" t="s">
        <v>204</v>
      </c>
      <c r="X1177" s="16">
        <v>1</v>
      </c>
      <c r="Y1177" s="16">
        <v>11</v>
      </c>
      <c r="Z1177" s="16">
        <v>0.54</v>
      </c>
      <c r="AA1177" s="16">
        <v>65</v>
      </c>
      <c r="AB1177" s="16" t="s">
        <v>2118</v>
      </c>
      <c r="AC1177" s="16" t="s">
        <v>2119</v>
      </c>
      <c r="AD1177" s="16">
        <v>23400</v>
      </c>
      <c r="AE1177" s="16">
        <v>200</v>
      </c>
      <c r="AF1177" s="16">
        <v>75000</v>
      </c>
      <c r="AG1177" s="16">
        <v>50</v>
      </c>
      <c r="AI1177" s="16">
        <v>4</v>
      </c>
      <c r="AJ1177" s="16">
        <v>14000</v>
      </c>
      <c r="AK1177" s="16">
        <v>300</v>
      </c>
      <c r="AL1177" s="16">
        <v>3000</v>
      </c>
      <c r="AM1177" s="16">
        <v>54864</v>
      </c>
      <c r="AN1177" s="16">
        <v>170264</v>
      </c>
      <c r="AO1177" s="12" t="s">
        <v>1486</v>
      </c>
      <c r="AP1177" s="16">
        <v>0.54</v>
      </c>
      <c r="AQ1177" s="16" t="s">
        <v>207</v>
      </c>
      <c r="AU1177" t="s">
        <v>2121</v>
      </c>
      <c r="AV1177" s="15" t="s">
        <v>2122</v>
      </c>
      <c r="AW1177" s="16" t="s">
        <v>593</v>
      </c>
      <c r="AX1177" s="16" t="s">
        <v>207</v>
      </c>
      <c r="AY1177" s="16" t="s">
        <v>207</v>
      </c>
      <c r="AZ1177" s="16" t="s">
        <v>207</v>
      </c>
      <c r="BA1177" s="16" t="s">
        <v>207</v>
      </c>
      <c r="BB1177" s="16" t="s">
        <v>207</v>
      </c>
      <c r="BC1177" s="16">
        <v>0.54</v>
      </c>
      <c r="BD1177" s="16">
        <v>2.56</v>
      </c>
      <c r="BE1177" s="16">
        <v>880</v>
      </c>
      <c r="BF1177" s="16">
        <v>0</v>
      </c>
      <c r="BG1177" s="16">
        <v>480</v>
      </c>
      <c r="BH1177" s="16">
        <v>800</v>
      </c>
      <c r="BI1177" s="16">
        <v>5</v>
      </c>
    </row>
    <row r="1178" spans="1:61" x14ac:dyDescent="0.35">
      <c r="A1178">
        <v>1177</v>
      </c>
      <c r="B1178" t="s">
        <v>360</v>
      </c>
      <c r="C1178" t="s">
        <v>8091</v>
      </c>
      <c r="D1178" s="15" t="s">
        <v>2280</v>
      </c>
      <c r="E1178" s="12" t="s">
        <v>98</v>
      </c>
      <c r="F1178" s="16">
        <v>1950</v>
      </c>
      <c r="G1178" s="12" t="s">
        <v>362</v>
      </c>
      <c r="H1178" s="12" t="s">
        <v>91</v>
      </c>
      <c r="I1178" s="12" t="s">
        <v>92</v>
      </c>
      <c r="J1178" s="12" t="s">
        <v>2369</v>
      </c>
      <c r="K1178" s="12" t="s">
        <v>2369</v>
      </c>
      <c r="N1178" s="16" t="s">
        <v>206</v>
      </c>
      <c r="O1178" s="16" t="s">
        <v>1435</v>
      </c>
      <c r="P1178" s="12" t="s">
        <v>482</v>
      </c>
      <c r="Q1178" s="16">
        <v>2023</v>
      </c>
      <c r="R1178" s="16">
        <v>1.1299999999999999</v>
      </c>
      <c r="S1178" s="16">
        <v>1.1299999999999999</v>
      </c>
      <c r="U1178" s="16" t="s">
        <v>2261</v>
      </c>
      <c r="V1178" s="12" t="s">
        <v>204</v>
      </c>
      <c r="W1178" s="12" t="s">
        <v>204</v>
      </c>
      <c r="X1178" s="16">
        <v>1</v>
      </c>
      <c r="Y1178" s="16">
        <v>22</v>
      </c>
      <c r="Z1178" s="16">
        <v>1.1299999999999999</v>
      </c>
      <c r="AA1178" s="16">
        <v>135</v>
      </c>
      <c r="AB1178" s="16" t="s">
        <v>2118</v>
      </c>
      <c r="AC1178" s="16" t="s">
        <v>2119</v>
      </c>
      <c r="AD1178" s="16">
        <v>48600</v>
      </c>
      <c r="AE1178" s="16">
        <v>400</v>
      </c>
      <c r="AF1178" s="16">
        <v>150000</v>
      </c>
      <c r="AG1178" s="16">
        <v>100</v>
      </c>
      <c r="AI1178" s="16">
        <v>8</v>
      </c>
      <c r="AJ1178" s="16">
        <v>28000</v>
      </c>
      <c r="AK1178" s="16">
        <v>600</v>
      </c>
      <c r="AL1178" s="16">
        <v>6000</v>
      </c>
      <c r="AM1178" s="16">
        <v>114807.99999999999</v>
      </c>
      <c r="AN1178" s="16">
        <v>347408</v>
      </c>
      <c r="AO1178" s="12" t="s">
        <v>1486</v>
      </c>
      <c r="AP1178" s="16">
        <v>1.1299999999999999</v>
      </c>
      <c r="AQ1178" s="16" t="s">
        <v>207</v>
      </c>
      <c r="AU1178" t="s">
        <v>2121</v>
      </c>
      <c r="AV1178" s="15" t="s">
        <v>2122</v>
      </c>
      <c r="AW1178" s="16" t="s">
        <v>593</v>
      </c>
      <c r="AX1178" s="16" t="s">
        <v>207</v>
      </c>
      <c r="AY1178" s="16" t="s">
        <v>207</v>
      </c>
      <c r="AZ1178" s="16" t="s">
        <v>207</v>
      </c>
      <c r="BA1178" s="16" t="s">
        <v>207</v>
      </c>
      <c r="BB1178" s="16" t="s">
        <v>207</v>
      </c>
      <c r="BC1178" s="16">
        <v>1.1299999999999999</v>
      </c>
      <c r="BD1178" s="16">
        <v>6.8</v>
      </c>
      <c r="BE1178" s="16">
        <v>4880</v>
      </c>
      <c r="BF1178" s="16">
        <v>0</v>
      </c>
      <c r="BG1178" s="16">
        <v>960</v>
      </c>
      <c r="BH1178" s="16">
        <v>560</v>
      </c>
      <c r="BI1178" s="16">
        <v>5</v>
      </c>
    </row>
    <row r="1179" spans="1:61" x14ac:dyDescent="0.35">
      <c r="A1179">
        <v>1178</v>
      </c>
      <c r="B1179" t="s">
        <v>360</v>
      </c>
      <c r="C1179" t="s">
        <v>8092</v>
      </c>
      <c r="D1179" s="15" t="s">
        <v>2281</v>
      </c>
      <c r="E1179" s="12" t="s">
        <v>98</v>
      </c>
      <c r="F1179" s="16">
        <v>1966</v>
      </c>
      <c r="G1179" s="12" t="s">
        <v>362</v>
      </c>
      <c r="H1179" s="12" t="s">
        <v>91</v>
      </c>
      <c r="I1179" s="12" t="s">
        <v>92</v>
      </c>
      <c r="J1179" s="12" t="s">
        <v>2369</v>
      </c>
      <c r="K1179" s="12" t="s">
        <v>2369</v>
      </c>
      <c r="N1179" s="16" t="s">
        <v>206</v>
      </c>
      <c r="O1179" s="16" t="s">
        <v>1435</v>
      </c>
      <c r="P1179" s="12" t="s">
        <v>482</v>
      </c>
      <c r="Q1179" s="16">
        <v>2023</v>
      </c>
      <c r="R1179" s="16">
        <v>0.99</v>
      </c>
      <c r="S1179" s="16">
        <v>0.99</v>
      </c>
      <c r="U1179" s="16" t="s">
        <v>2261</v>
      </c>
      <c r="V1179" s="12" t="s">
        <v>204</v>
      </c>
      <c r="W1179" s="12" t="s">
        <v>204</v>
      </c>
      <c r="X1179" s="16">
        <v>1</v>
      </c>
      <c r="Y1179" s="16">
        <v>17</v>
      </c>
      <c r="Z1179" s="16">
        <v>0.99</v>
      </c>
      <c r="AA1179" s="16">
        <v>120</v>
      </c>
      <c r="AB1179" s="16" t="s">
        <v>2118</v>
      </c>
      <c r="AC1179" s="16" t="s">
        <v>2119</v>
      </c>
      <c r="AD1179" s="16">
        <v>43200</v>
      </c>
      <c r="AE1179" s="16">
        <v>350</v>
      </c>
      <c r="AF1179" s="16">
        <v>131250</v>
      </c>
      <c r="AG1179" s="16">
        <v>100</v>
      </c>
      <c r="AI1179" s="16">
        <v>7</v>
      </c>
      <c r="AJ1179" s="16">
        <v>24500</v>
      </c>
      <c r="AK1179" s="16">
        <v>600</v>
      </c>
      <c r="AL1179" s="16">
        <v>6000</v>
      </c>
      <c r="AM1179" s="16">
        <v>100584</v>
      </c>
      <c r="AN1179" s="16">
        <v>305534</v>
      </c>
      <c r="AO1179" s="12" t="s">
        <v>1486</v>
      </c>
      <c r="AP1179" s="16">
        <v>0.99</v>
      </c>
      <c r="AQ1179" s="16" t="s">
        <v>207</v>
      </c>
      <c r="AU1179" t="s">
        <v>2121</v>
      </c>
      <c r="AV1179" s="15" t="s">
        <v>2122</v>
      </c>
      <c r="AW1179" s="16" t="s">
        <v>593</v>
      </c>
      <c r="AX1179" s="16" t="s">
        <v>207</v>
      </c>
      <c r="AY1179" s="16" t="s">
        <v>207</v>
      </c>
      <c r="AZ1179" s="16" t="s">
        <v>207</v>
      </c>
      <c r="BA1179" s="16" t="s">
        <v>207</v>
      </c>
      <c r="BB1179" s="16" t="s">
        <v>207</v>
      </c>
      <c r="BC1179" s="16">
        <v>0.99</v>
      </c>
      <c r="BD1179" s="16">
        <v>5.92</v>
      </c>
      <c r="BE1179" s="16">
        <v>2640</v>
      </c>
      <c r="BF1179" s="16">
        <v>0</v>
      </c>
      <c r="BG1179" s="16">
        <v>800</v>
      </c>
      <c r="BH1179" s="16">
        <v>1840</v>
      </c>
      <c r="BI1179" s="16">
        <v>8</v>
      </c>
    </row>
    <row r="1180" spans="1:61" x14ac:dyDescent="0.35">
      <c r="A1180">
        <v>1179</v>
      </c>
      <c r="B1180" t="s">
        <v>360</v>
      </c>
      <c r="C1180" t="s">
        <v>8093</v>
      </c>
      <c r="D1180" s="15" t="s">
        <v>2282</v>
      </c>
      <c r="E1180" s="12" t="s">
        <v>98</v>
      </c>
      <c r="F1180" s="16">
        <v>1948</v>
      </c>
      <c r="G1180" s="12" t="s">
        <v>362</v>
      </c>
      <c r="H1180" s="12" t="s">
        <v>91</v>
      </c>
      <c r="I1180" s="12" t="s">
        <v>92</v>
      </c>
      <c r="J1180" s="12" t="s">
        <v>2369</v>
      </c>
      <c r="K1180" s="12" t="s">
        <v>2369</v>
      </c>
      <c r="N1180" s="16" t="s">
        <v>206</v>
      </c>
      <c r="O1180" s="16" t="s">
        <v>1435</v>
      </c>
      <c r="P1180" s="12" t="s">
        <v>482</v>
      </c>
      <c r="Q1180" s="16">
        <v>2023</v>
      </c>
      <c r="R1180" s="16">
        <v>0.35</v>
      </c>
      <c r="S1180" s="16">
        <v>0.35</v>
      </c>
      <c r="U1180" s="16" t="s">
        <v>2261</v>
      </c>
      <c r="V1180" s="12" t="s">
        <v>204</v>
      </c>
      <c r="W1180" s="12" t="s">
        <v>204</v>
      </c>
      <c r="X1180" s="16">
        <v>1</v>
      </c>
      <c r="Y1180" s="16">
        <v>9</v>
      </c>
      <c r="Z1180" s="16">
        <v>0.35</v>
      </c>
      <c r="AA1180" s="16">
        <v>40</v>
      </c>
      <c r="AB1180" s="16" t="s">
        <v>2118</v>
      </c>
      <c r="AC1180" s="16" t="s">
        <v>2119</v>
      </c>
      <c r="AD1180" s="16">
        <v>14400</v>
      </c>
      <c r="AE1180" s="16">
        <v>150</v>
      </c>
      <c r="AF1180" s="16">
        <v>56250</v>
      </c>
      <c r="AG1180" s="16">
        <v>35</v>
      </c>
      <c r="AI1180" s="16">
        <v>3</v>
      </c>
      <c r="AJ1180" s="16">
        <v>10500</v>
      </c>
      <c r="AK1180" s="16">
        <v>150</v>
      </c>
      <c r="AL1180" s="16">
        <v>1500</v>
      </c>
      <c r="AM1180" s="16">
        <v>35560</v>
      </c>
      <c r="AN1180" s="16">
        <v>118210</v>
      </c>
      <c r="AO1180" s="12" t="s">
        <v>1486</v>
      </c>
      <c r="AP1180" s="16">
        <v>0.35</v>
      </c>
      <c r="AQ1180" s="16" t="s">
        <v>207</v>
      </c>
      <c r="AU1180" t="s">
        <v>2121</v>
      </c>
      <c r="AV1180" s="15" t="s">
        <v>2122</v>
      </c>
      <c r="AW1180" s="16" t="s">
        <v>593</v>
      </c>
      <c r="AX1180" s="16" t="s">
        <v>207</v>
      </c>
      <c r="AY1180" s="16" t="s">
        <v>207</v>
      </c>
      <c r="AZ1180" s="16" t="s">
        <v>207</v>
      </c>
      <c r="BA1180" s="16" t="s">
        <v>207</v>
      </c>
      <c r="BB1180" s="16" t="s">
        <v>207</v>
      </c>
      <c r="BC1180" s="16">
        <v>0.35</v>
      </c>
      <c r="BD1180" s="16">
        <v>1.2</v>
      </c>
      <c r="BE1180" s="16">
        <v>480</v>
      </c>
      <c r="BF1180" s="16">
        <v>0</v>
      </c>
      <c r="BG1180" s="16">
        <v>320</v>
      </c>
      <c r="BH1180" s="16">
        <v>320</v>
      </c>
      <c r="BI1180" s="16">
        <v>1</v>
      </c>
    </row>
    <row r="1181" spans="1:61" x14ac:dyDescent="0.35">
      <c r="A1181">
        <v>1180</v>
      </c>
      <c r="B1181" t="s">
        <v>360</v>
      </c>
      <c r="C1181" t="s">
        <v>8094</v>
      </c>
      <c r="D1181" s="15" t="s">
        <v>2283</v>
      </c>
      <c r="E1181" s="12" t="s">
        <v>98</v>
      </c>
      <c r="F1181" s="16">
        <v>1967</v>
      </c>
      <c r="G1181" s="12" t="s">
        <v>362</v>
      </c>
      <c r="H1181" s="12" t="s">
        <v>91</v>
      </c>
      <c r="I1181" s="12" t="s">
        <v>92</v>
      </c>
      <c r="J1181" s="12" t="s">
        <v>2369</v>
      </c>
      <c r="K1181" s="12" t="s">
        <v>2369</v>
      </c>
      <c r="N1181" s="16" t="s">
        <v>206</v>
      </c>
      <c r="O1181" s="16" t="s">
        <v>1435</v>
      </c>
      <c r="P1181" s="12" t="s">
        <v>482</v>
      </c>
      <c r="Q1181" s="16">
        <v>2023</v>
      </c>
      <c r="R1181" s="16">
        <v>0.42</v>
      </c>
      <c r="S1181" s="16">
        <v>0.42</v>
      </c>
      <c r="U1181" s="16" t="s">
        <v>2261</v>
      </c>
      <c r="V1181" s="12" t="s">
        <v>204</v>
      </c>
      <c r="W1181" s="12" t="s">
        <v>204</v>
      </c>
      <c r="X1181" s="16">
        <v>1</v>
      </c>
      <c r="Y1181" s="16">
        <v>6</v>
      </c>
      <c r="Z1181" s="16">
        <v>0.42</v>
      </c>
      <c r="AA1181" s="16">
        <v>50</v>
      </c>
      <c r="AB1181" s="16" t="s">
        <v>2118</v>
      </c>
      <c r="AC1181" s="16" t="s">
        <v>2119</v>
      </c>
      <c r="AD1181" s="16">
        <v>18000</v>
      </c>
      <c r="AE1181" s="16">
        <v>150</v>
      </c>
      <c r="AF1181" s="16">
        <v>56250</v>
      </c>
      <c r="AG1181" s="16">
        <v>50</v>
      </c>
      <c r="AI1181" s="16">
        <v>3</v>
      </c>
      <c r="AJ1181" s="16">
        <v>10500</v>
      </c>
      <c r="AK1181" s="16">
        <v>300</v>
      </c>
      <c r="AL1181" s="16">
        <v>3000</v>
      </c>
      <c r="AM1181" s="16">
        <v>42672</v>
      </c>
      <c r="AN1181" s="16">
        <v>130422</v>
      </c>
      <c r="AO1181" s="12" t="s">
        <v>1486</v>
      </c>
      <c r="AP1181" s="16">
        <v>0.42</v>
      </c>
      <c r="AQ1181" s="16" t="s">
        <v>207</v>
      </c>
      <c r="AU1181" t="s">
        <v>2121</v>
      </c>
      <c r="AV1181" s="15" t="s">
        <v>2122</v>
      </c>
      <c r="AW1181" s="16" t="s">
        <v>593</v>
      </c>
      <c r="AX1181" s="16" t="s">
        <v>207</v>
      </c>
      <c r="AY1181" s="16" t="s">
        <v>207</v>
      </c>
      <c r="AZ1181" s="16" t="s">
        <v>207</v>
      </c>
      <c r="BA1181" s="16" t="s">
        <v>207</v>
      </c>
      <c r="BB1181" s="16" t="s">
        <v>207</v>
      </c>
      <c r="BC1181" s="16">
        <v>0.42</v>
      </c>
      <c r="BD1181" s="16">
        <v>2.56</v>
      </c>
      <c r="BE1181" s="16">
        <v>960</v>
      </c>
      <c r="BF1181" s="16">
        <v>0</v>
      </c>
      <c r="BG1181" s="16">
        <v>640</v>
      </c>
      <c r="BH1181" s="16">
        <v>800</v>
      </c>
      <c r="BI1181" s="16">
        <v>2</v>
      </c>
    </row>
    <row r="1182" spans="1:61" x14ac:dyDescent="0.35">
      <c r="A1182">
        <v>1181</v>
      </c>
      <c r="B1182" t="s">
        <v>360</v>
      </c>
      <c r="C1182" t="s">
        <v>8095</v>
      </c>
      <c r="D1182" s="15" t="s">
        <v>2284</v>
      </c>
      <c r="E1182" s="12" t="s">
        <v>98</v>
      </c>
      <c r="F1182" s="16">
        <v>1979</v>
      </c>
      <c r="G1182" s="12" t="s">
        <v>362</v>
      </c>
      <c r="H1182" s="12" t="s">
        <v>91</v>
      </c>
      <c r="I1182" s="12" t="s">
        <v>92</v>
      </c>
      <c r="J1182" s="12" t="s">
        <v>2369</v>
      </c>
      <c r="K1182" s="12" t="s">
        <v>2369</v>
      </c>
      <c r="N1182" s="16" t="s">
        <v>206</v>
      </c>
      <c r="O1182" s="16" t="s">
        <v>1435</v>
      </c>
      <c r="P1182" s="12" t="s">
        <v>482</v>
      </c>
      <c r="Q1182" s="16">
        <v>2023</v>
      </c>
      <c r="R1182" s="16">
        <v>0.2</v>
      </c>
      <c r="S1182" s="16">
        <v>0.2</v>
      </c>
      <c r="U1182" s="16" t="s">
        <v>2261</v>
      </c>
      <c r="V1182" s="12" t="s">
        <v>204</v>
      </c>
      <c r="W1182" s="12" t="s">
        <v>204</v>
      </c>
      <c r="X1182" s="16">
        <v>1</v>
      </c>
      <c r="Y1182" s="16">
        <v>5</v>
      </c>
      <c r="Z1182" s="16">
        <v>0.2</v>
      </c>
      <c r="AA1182" s="16">
        <v>24</v>
      </c>
      <c r="AB1182" s="16" t="s">
        <v>2118</v>
      </c>
      <c r="AC1182" s="16" t="s">
        <v>2119</v>
      </c>
      <c r="AD1182" s="16">
        <v>8640</v>
      </c>
      <c r="AE1182" s="16">
        <v>75</v>
      </c>
      <c r="AF1182" s="16">
        <v>28125</v>
      </c>
      <c r="AG1182" s="16">
        <v>25</v>
      </c>
      <c r="AI1182" s="16">
        <v>2</v>
      </c>
      <c r="AJ1182" s="16">
        <v>7000</v>
      </c>
      <c r="AK1182" s="16">
        <v>150</v>
      </c>
      <c r="AL1182" s="16">
        <v>1500</v>
      </c>
      <c r="AM1182" s="16">
        <v>20320</v>
      </c>
      <c r="AN1182" s="16">
        <v>65585</v>
      </c>
      <c r="AO1182" s="12" t="s">
        <v>1486</v>
      </c>
      <c r="AP1182" s="16">
        <v>0.2</v>
      </c>
      <c r="AQ1182" s="16" t="s">
        <v>207</v>
      </c>
      <c r="AU1182" t="s">
        <v>2121</v>
      </c>
      <c r="AV1182" s="15" t="s">
        <v>2122</v>
      </c>
      <c r="AW1182" s="16" t="s">
        <v>593</v>
      </c>
      <c r="AX1182" s="16" t="s">
        <v>207</v>
      </c>
      <c r="AY1182" s="16" t="s">
        <v>207</v>
      </c>
      <c r="AZ1182" s="16" t="s">
        <v>207</v>
      </c>
      <c r="BA1182" s="16" t="s">
        <v>207</v>
      </c>
      <c r="BB1182" s="16" t="s">
        <v>207</v>
      </c>
      <c r="BC1182" s="16">
        <v>0.2</v>
      </c>
      <c r="BD1182" s="16">
        <v>0.96</v>
      </c>
      <c r="BE1182" s="16">
        <v>480</v>
      </c>
      <c r="BF1182" s="16">
        <v>0</v>
      </c>
      <c r="BG1182" s="16">
        <v>240</v>
      </c>
      <c r="BH1182" s="16">
        <v>240</v>
      </c>
      <c r="BI1182" s="16">
        <v>0</v>
      </c>
    </row>
    <row r="1183" spans="1:61" x14ac:dyDescent="0.35">
      <c r="A1183">
        <v>1182</v>
      </c>
      <c r="B1183" t="s">
        <v>360</v>
      </c>
      <c r="C1183" t="s">
        <v>8096</v>
      </c>
      <c r="D1183" s="15" t="s">
        <v>2285</v>
      </c>
      <c r="E1183" s="12" t="s">
        <v>93</v>
      </c>
      <c r="F1183" s="16">
        <v>1977</v>
      </c>
      <c r="G1183" s="12" t="s">
        <v>362</v>
      </c>
      <c r="H1183" s="12" t="s">
        <v>91</v>
      </c>
      <c r="I1183" s="12" t="s">
        <v>92</v>
      </c>
      <c r="J1183" s="12" t="s">
        <v>2369</v>
      </c>
      <c r="K1183" s="12" t="s">
        <v>2369</v>
      </c>
      <c r="N1183" s="16" t="s">
        <v>206</v>
      </c>
      <c r="O1183" s="16" t="s">
        <v>1435</v>
      </c>
      <c r="P1183" s="12" t="s">
        <v>482</v>
      </c>
      <c r="Q1183" s="16">
        <v>2023</v>
      </c>
      <c r="R1183" s="16">
        <v>0.2</v>
      </c>
      <c r="S1183" s="16">
        <v>0.2</v>
      </c>
      <c r="U1183" s="16" t="s">
        <v>2261</v>
      </c>
      <c r="V1183" s="12" t="s">
        <v>204</v>
      </c>
      <c r="W1183" s="12" t="s">
        <v>204</v>
      </c>
      <c r="X1183" s="16">
        <v>1</v>
      </c>
      <c r="Y1183" s="16">
        <v>3</v>
      </c>
      <c r="Z1183" s="16">
        <v>0.2</v>
      </c>
      <c r="AA1183" s="16">
        <v>24</v>
      </c>
      <c r="AB1183" s="16" t="s">
        <v>2118</v>
      </c>
      <c r="AC1183" s="16" t="s">
        <v>2119</v>
      </c>
      <c r="AD1183" s="16">
        <v>8640</v>
      </c>
      <c r="AE1183" s="16">
        <v>75</v>
      </c>
      <c r="AF1183" s="16">
        <v>28125</v>
      </c>
      <c r="AG1183" s="16">
        <v>25</v>
      </c>
      <c r="AI1183" s="16">
        <v>2</v>
      </c>
      <c r="AJ1183" s="16">
        <v>7000</v>
      </c>
      <c r="AK1183" s="16">
        <v>150</v>
      </c>
      <c r="AL1183" s="16">
        <v>1500</v>
      </c>
      <c r="AM1183" s="16">
        <v>20320</v>
      </c>
      <c r="AN1183" s="16">
        <v>65585</v>
      </c>
      <c r="AO1183" s="12" t="s">
        <v>1486</v>
      </c>
      <c r="AP1183" s="16">
        <v>0.2</v>
      </c>
      <c r="AQ1183" s="16" t="s">
        <v>207</v>
      </c>
      <c r="AU1183" t="s">
        <v>2121</v>
      </c>
      <c r="AV1183" s="15" t="s">
        <v>2122</v>
      </c>
      <c r="AW1183" s="16" t="s">
        <v>593</v>
      </c>
      <c r="AX1183" s="16" t="s">
        <v>207</v>
      </c>
      <c r="AY1183" s="16" t="s">
        <v>207</v>
      </c>
      <c r="AZ1183" s="16" t="s">
        <v>207</v>
      </c>
      <c r="BA1183" s="16" t="s">
        <v>207</v>
      </c>
      <c r="BB1183" s="16" t="s">
        <v>207</v>
      </c>
      <c r="BC1183" s="16">
        <v>0.2</v>
      </c>
      <c r="BD1183" s="16">
        <v>0.88</v>
      </c>
      <c r="BE1183" s="16">
        <v>400</v>
      </c>
      <c r="BF1183" s="16">
        <v>0</v>
      </c>
      <c r="BG1183" s="16">
        <v>160</v>
      </c>
      <c r="BH1183" s="16">
        <v>320</v>
      </c>
      <c r="BI1183" s="16">
        <v>0</v>
      </c>
    </row>
    <row r="1184" spans="1:61" x14ac:dyDescent="0.35">
      <c r="A1184">
        <v>1183</v>
      </c>
      <c r="B1184" t="s">
        <v>360</v>
      </c>
      <c r="C1184" t="s">
        <v>8097</v>
      </c>
      <c r="D1184" s="15" t="s">
        <v>2286</v>
      </c>
      <c r="E1184" s="12" t="s">
        <v>98</v>
      </c>
      <c r="F1184" s="16">
        <v>1966</v>
      </c>
      <c r="G1184" s="12" t="s">
        <v>362</v>
      </c>
      <c r="H1184" s="12" t="s">
        <v>91</v>
      </c>
      <c r="I1184" s="12" t="s">
        <v>92</v>
      </c>
      <c r="J1184" s="12" t="s">
        <v>2369</v>
      </c>
      <c r="K1184" s="12" t="s">
        <v>2369</v>
      </c>
      <c r="N1184" s="16" t="s">
        <v>206</v>
      </c>
      <c r="O1184" s="16" t="s">
        <v>1435</v>
      </c>
      <c r="P1184" s="12" t="s">
        <v>482</v>
      </c>
      <c r="Q1184" s="16">
        <v>2023</v>
      </c>
      <c r="R1184" s="16">
        <v>1.26</v>
      </c>
      <c r="S1184" s="16">
        <v>1.26</v>
      </c>
      <c r="U1184" s="16" t="s">
        <v>2261</v>
      </c>
      <c r="V1184" s="12" t="s">
        <v>204</v>
      </c>
      <c r="W1184" s="12" t="s">
        <v>204</v>
      </c>
      <c r="X1184" s="16">
        <v>1</v>
      </c>
      <c r="Y1184" s="16">
        <v>23</v>
      </c>
      <c r="Z1184" s="16">
        <v>1.26</v>
      </c>
      <c r="AA1184" s="16">
        <v>150</v>
      </c>
      <c r="AB1184" s="16" t="s">
        <v>2118</v>
      </c>
      <c r="AC1184" s="16" t="s">
        <v>2119</v>
      </c>
      <c r="AD1184" s="16">
        <v>54000</v>
      </c>
      <c r="AE1184" s="16">
        <v>450</v>
      </c>
      <c r="AF1184" s="16">
        <v>168750</v>
      </c>
      <c r="AG1184" s="16">
        <v>125</v>
      </c>
      <c r="AI1184" s="16">
        <v>9</v>
      </c>
      <c r="AJ1184" s="16">
        <v>31500</v>
      </c>
      <c r="AK1184" s="16">
        <v>750</v>
      </c>
      <c r="AL1184" s="16">
        <v>7500</v>
      </c>
      <c r="AM1184" s="16">
        <v>128016</v>
      </c>
      <c r="AN1184" s="16">
        <v>389766</v>
      </c>
      <c r="AO1184" s="12" t="s">
        <v>1486</v>
      </c>
      <c r="AP1184" s="16">
        <v>1.26</v>
      </c>
      <c r="AQ1184" s="16" t="s">
        <v>207</v>
      </c>
      <c r="AU1184" t="s">
        <v>2121</v>
      </c>
      <c r="AV1184" s="15" t="s">
        <v>2122</v>
      </c>
      <c r="AW1184" s="16" t="s">
        <v>593</v>
      </c>
      <c r="AX1184" s="16" t="s">
        <v>207</v>
      </c>
      <c r="AY1184" s="16" t="s">
        <v>207</v>
      </c>
      <c r="AZ1184" s="16" t="s">
        <v>207</v>
      </c>
      <c r="BA1184" s="16" t="s">
        <v>207</v>
      </c>
      <c r="BB1184" s="16" t="s">
        <v>207</v>
      </c>
      <c r="BC1184" s="16">
        <v>1.26</v>
      </c>
      <c r="BD1184" s="16">
        <v>7.12</v>
      </c>
      <c r="BE1184" s="16">
        <v>4880</v>
      </c>
      <c r="BF1184" s="16">
        <v>0</v>
      </c>
      <c r="BG1184" s="16">
        <v>1680</v>
      </c>
      <c r="BH1184" s="16">
        <v>400</v>
      </c>
      <c r="BI1184" s="16">
        <v>2</v>
      </c>
    </row>
    <row r="1185" spans="1:61" x14ac:dyDescent="0.35">
      <c r="A1185">
        <v>1184</v>
      </c>
      <c r="B1185" t="s">
        <v>360</v>
      </c>
      <c r="C1185" t="s">
        <v>8098</v>
      </c>
      <c r="D1185" s="15" t="s">
        <v>2287</v>
      </c>
      <c r="E1185" s="12" t="s">
        <v>98</v>
      </c>
      <c r="F1185" s="16">
        <v>1994</v>
      </c>
      <c r="G1185" s="12" t="s">
        <v>362</v>
      </c>
      <c r="H1185" s="12" t="s">
        <v>91</v>
      </c>
      <c r="I1185" s="12" t="s">
        <v>92</v>
      </c>
      <c r="J1185" s="12" t="s">
        <v>2369</v>
      </c>
      <c r="K1185" s="12" t="s">
        <v>2369</v>
      </c>
      <c r="N1185" s="16" t="s">
        <v>206</v>
      </c>
      <c r="O1185" s="16" t="s">
        <v>1435</v>
      </c>
      <c r="P1185" s="12" t="s">
        <v>482</v>
      </c>
      <c r="Q1185" s="16">
        <v>2023</v>
      </c>
      <c r="R1185" s="16">
        <v>0.18</v>
      </c>
      <c r="S1185" s="16">
        <v>0.18</v>
      </c>
      <c r="U1185" s="16" t="s">
        <v>2261</v>
      </c>
      <c r="V1185" s="12" t="s">
        <v>204</v>
      </c>
      <c r="W1185" s="12" t="s">
        <v>204</v>
      </c>
      <c r="X1185" s="16">
        <v>1</v>
      </c>
      <c r="Y1185" s="16">
        <v>5</v>
      </c>
      <c r="Z1185" s="16">
        <v>0.18</v>
      </c>
      <c r="AA1185" s="16">
        <v>22</v>
      </c>
      <c r="AB1185" s="16" t="s">
        <v>2118</v>
      </c>
      <c r="AC1185" s="16" t="s">
        <v>2119</v>
      </c>
      <c r="AD1185" s="16">
        <v>7920</v>
      </c>
      <c r="AE1185" s="16">
        <v>75</v>
      </c>
      <c r="AF1185" s="16">
        <v>28125</v>
      </c>
      <c r="AG1185" s="16">
        <v>25</v>
      </c>
      <c r="AI1185" s="16">
        <v>2</v>
      </c>
      <c r="AJ1185" s="16">
        <v>7000</v>
      </c>
      <c r="AK1185" s="16">
        <v>150</v>
      </c>
      <c r="AL1185" s="16">
        <v>1500</v>
      </c>
      <c r="AM1185" s="16">
        <v>18288</v>
      </c>
      <c r="AN1185" s="16">
        <v>62833</v>
      </c>
      <c r="AO1185" s="12" t="s">
        <v>1486</v>
      </c>
      <c r="AP1185" s="16">
        <v>0.18</v>
      </c>
      <c r="AQ1185" s="16" t="s">
        <v>207</v>
      </c>
      <c r="AU1185" t="s">
        <v>2121</v>
      </c>
      <c r="AV1185" s="15" t="s">
        <v>2122</v>
      </c>
      <c r="AW1185" s="16" t="s">
        <v>593</v>
      </c>
      <c r="AX1185" s="16" t="s">
        <v>207</v>
      </c>
      <c r="AY1185" s="16" t="s">
        <v>207</v>
      </c>
      <c r="AZ1185" s="16" t="s">
        <v>207</v>
      </c>
      <c r="BA1185" s="16" t="s">
        <v>207</v>
      </c>
      <c r="BB1185" s="16" t="s">
        <v>207</v>
      </c>
      <c r="BC1185" s="16">
        <v>0.18</v>
      </c>
      <c r="BD1185" s="16">
        <v>0.8</v>
      </c>
      <c r="BE1185" s="16">
        <v>320</v>
      </c>
      <c r="BF1185" s="16">
        <v>0</v>
      </c>
      <c r="BG1185" s="16">
        <v>160</v>
      </c>
      <c r="BH1185" s="16">
        <v>160</v>
      </c>
      <c r="BI1185" s="16">
        <v>2</v>
      </c>
    </row>
    <row r="1186" spans="1:61" x14ac:dyDescent="0.35">
      <c r="A1186">
        <v>1185</v>
      </c>
      <c r="B1186" t="s">
        <v>360</v>
      </c>
      <c r="C1186" t="s">
        <v>8099</v>
      </c>
      <c r="D1186" s="15" t="s">
        <v>2288</v>
      </c>
      <c r="E1186" s="12" t="s">
        <v>98</v>
      </c>
      <c r="F1186" s="16">
        <v>1983</v>
      </c>
      <c r="G1186" s="12" t="s">
        <v>362</v>
      </c>
      <c r="H1186" s="12" t="s">
        <v>91</v>
      </c>
      <c r="I1186" s="12" t="s">
        <v>92</v>
      </c>
      <c r="J1186" s="12" t="s">
        <v>2369</v>
      </c>
      <c r="K1186" s="12" t="s">
        <v>2369</v>
      </c>
      <c r="N1186" s="16" t="s">
        <v>206</v>
      </c>
      <c r="O1186" s="16" t="s">
        <v>1435</v>
      </c>
      <c r="P1186" s="12" t="s">
        <v>482</v>
      </c>
      <c r="Q1186" s="16">
        <v>2023</v>
      </c>
      <c r="R1186" s="16">
        <v>0.92</v>
      </c>
      <c r="S1186" s="16">
        <v>0.92</v>
      </c>
      <c r="U1186" s="16" t="s">
        <v>2261</v>
      </c>
      <c r="V1186" s="12" t="s">
        <v>204</v>
      </c>
      <c r="W1186" s="12" t="s">
        <v>204</v>
      </c>
      <c r="X1186" s="16">
        <v>1</v>
      </c>
      <c r="Y1186" s="16">
        <v>16</v>
      </c>
      <c r="Z1186" s="16">
        <v>0.92</v>
      </c>
      <c r="AA1186" s="16">
        <v>22</v>
      </c>
      <c r="AB1186" s="16" t="s">
        <v>2118</v>
      </c>
      <c r="AC1186" s="16" t="s">
        <v>2119</v>
      </c>
      <c r="AD1186" s="16">
        <v>7920</v>
      </c>
      <c r="AE1186" s="16">
        <v>75</v>
      </c>
      <c r="AF1186" s="16">
        <v>28125</v>
      </c>
      <c r="AG1186" s="16">
        <v>25</v>
      </c>
      <c r="AI1186" s="16">
        <v>2</v>
      </c>
      <c r="AJ1186" s="16">
        <v>7000</v>
      </c>
      <c r="AK1186" s="16">
        <v>150</v>
      </c>
      <c r="AL1186" s="16">
        <v>1500</v>
      </c>
      <c r="AM1186" s="16">
        <v>93472</v>
      </c>
      <c r="AN1186" s="16">
        <v>138017</v>
      </c>
      <c r="AO1186" s="12" t="s">
        <v>1486</v>
      </c>
      <c r="AP1186" s="16">
        <v>0.92</v>
      </c>
      <c r="AQ1186" s="16" t="s">
        <v>207</v>
      </c>
      <c r="AU1186" t="s">
        <v>2121</v>
      </c>
      <c r="AV1186" s="15" t="s">
        <v>2122</v>
      </c>
      <c r="AW1186" s="16" t="s">
        <v>593</v>
      </c>
      <c r="AX1186" s="16" t="s">
        <v>207</v>
      </c>
      <c r="AY1186" s="16" t="s">
        <v>207</v>
      </c>
      <c r="AZ1186" s="16" t="s">
        <v>207</v>
      </c>
      <c r="BA1186" s="16" t="s">
        <v>207</v>
      </c>
      <c r="BB1186" s="16" t="s">
        <v>207</v>
      </c>
      <c r="BC1186" s="16">
        <v>0.92</v>
      </c>
      <c r="BD1186" s="16">
        <v>5.92</v>
      </c>
      <c r="BE1186" s="16">
        <v>2720</v>
      </c>
      <c r="BF1186" s="16">
        <v>0</v>
      </c>
      <c r="BG1186" s="16">
        <v>1200</v>
      </c>
      <c r="BH1186" s="16">
        <v>1600</v>
      </c>
      <c r="BI1186" s="16">
        <v>5</v>
      </c>
    </row>
    <row r="1187" spans="1:61" x14ac:dyDescent="0.35">
      <c r="A1187">
        <v>1186</v>
      </c>
      <c r="B1187" t="s">
        <v>360</v>
      </c>
      <c r="C1187" t="s">
        <v>8100</v>
      </c>
      <c r="D1187" s="15" t="s">
        <v>2289</v>
      </c>
      <c r="E1187" s="12" t="s">
        <v>98</v>
      </c>
      <c r="F1187" s="16">
        <v>1965</v>
      </c>
      <c r="G1187" s="12" t="s">
        <v>362</v>
      </c>
      <c r="H1187" s="12" t="s">
        <v>91</v>
      </c>
      <c r="I1187" s="12" t="s">
        <v>92</v>
      </c>
      <c r="J1187" s="12" t="s">
        <v>2369</v>
      </c>
      <c r="K1187" s="12" t="s">
        <v>2369</v>
      </c>
      <c r="N1187" s="16" t="s">
        <v>206</v>
      </c>
      <c r="O1187" s="16" t="s">
        <v>1435</v>
      </c>
      <c r="P1187" s="12" t="s">
        <v>482</v>
      </c>
      <c r="Q1187" s="16">
        <v>2023</v>
      </c>
      <c r="R1187" s="16">
        <v>0.2</v>
      </c>
      <c r="S1187" s="16">
        <v>0.2</v>
      </c>
      <c r="U1187" s="16" t="s">
        <v>2261</v>
      </c>
      <c r="V1187" s="12" t="s">
        <v>204</v>
      </c>
      <c r="W1187" s="12" t="s">
        <v>204</v>
      </c>
      <c r="X1187" s="16">
        <v>1</v>
      </c>
      <c r="Y1187" s="16">
        <v>5</v>
      </c>
      <c r="Z1187" s="16">
        <v>0.2</v>
      </c>
      <c r="AA1187" s="16">
        <v>24</v>
      </c>
      <c r="AB1187" s="16" t="s">
        <v>2118</v>
      </c>
      <c r="AC1187" s="16" t="s">
        <v>2119</v>
      </c>
      <c r="AD1187" s="16">
        <v>8640</v>
      </c>
      <c r="AE1187" s="16">
        <v>100</v>
      </c>
      <c r="AF1187" s="16">
        <v>37500</v>
      </c>
      <c r="AG1187" s="16">
        <v>25</v>
      </c>
      <c r="AI1187" s="16">
        <v>2</v>
      </c>
      <c r="AJ1187" s="16">
        <v>7000</v>
      </c>
      <c r="AK1187" s="16">
        <v>150</v>
      </c>
      <c r="AL1187" s="16">
        <v>1500</v>
      </c>
      <c r="AM1187" s="16">
        <v>20320</v>
      </c>
      <c r="AN1187" s="16">
        <v>74960</v>
      </c>
      <c r="AO1187" s="12" t="s">
        <v>1486</v>
      </c>
      <c r="AP1187" s="16">
        <v>0.2</v>
      </c>
      <c r="AQ1187" s="16" t="s">
        <v>207</v>
      </c>
      <c r="AU1187" t="s">
        <v>2121</v>
      </c>
      <c r="AV1187" s="15" t="s">
        <v>2122</v>
      </c>
      <c r="AW1187" s="16" t="s">
        <v>593</v>
      </c>
      <c r="AX1187" s="16" t="s">
        <v>207</v>
      </c>
      <c r="AY1187" s="16" t="s">
        <v>207</v>
      </c>
      <c r="AZ1187" s="16" t="s">
        <v>207</v>
      </c>
      <c r="BA1187" s="16" t="s">
        <v>207</v>
      </c>
      <c r="BB1187" s="16" t="s">
        <v>207</v>
      </c>
      <c r="BC1187" s="16">
        <v>0.2</v>
      </c>
      <c r="BD1187" s="16">
        <v>0.88</v>
      </c>
      <c r="BE1187" s="16">
        <v>480</v>
      </c>
      <c r="BF1187" s="16">
        <v>0</v>
      </c>
      <c r="BG1187" s="16">
        <v>160</v>
      </c>
      <c r="BH1187" s="16">
        <v>240</v>
      </c>
      <c r="BI1187" s="16">
        <v>0</v>
      </c>
    </row>
    <row r="1188" spans="1:61" x14ac:dyDescent="0.35">
      <c r="A1188">
        <v>1187</v>
      </c>
      <c r="B1188" t="s">
        <v>360</v>
      </c>
      <c r="C1188" t="s">
        <v>8101</v>
      </c>
      <c r="D1188" s="15" t="s">
        <v>2290</v>
      </c>
      <c r="E1188" s="12" t="s">
        <v>98</v>
      </c>
      <c r="F1188" s="16">
        <v>1993</v>
      </c>
      <c r="G1188" s="12" t="s">
        <v>362</v>
      </c>
      <c r="H1188" s="12" t="s">
        <v>91</v>
      </c>
      <c r="I1188" s="12" t="s">
        <v>92</v>
      </c>
      <c r="J1188" s="12" t="s">
        <v>2369</v>
      </c>
      <c r="K1188" s="12" t="s">
        <v>2369</v>
      </c>
      <c r="N1188" s="16" t="s">
        <v>206</v>
      </c>
      <c r="O1188" s="16" t="s">
        <v>1435</v>
      </c>
      <c r="P1188" s="12" t="s">
        <v>482</v>
      </c>
      <c r="Q1188" s="16">
        <v>2023</v>
      </c>
      <c r="R1188" s="16">
        <v>0.47</v>
      </c>
      <c r="S1188" s="16">
        <v>0.47</v>
      </c>
      <c r="U1188" s="16" t="s">
        <v>2261</v>
      </c>
      <c r="V1188" s="12" t="s">
        <v>204</v>
      </c>
      <c r="W1188" s="12" t="s">
        <v>204</v>
      </c>
      <c r="X1188" s="16">
        <v>1</v>
      </c>
      <c r="Y1188" s="16">
        <v>12</v>
      </c>
      <c r="Z1188" s="16">
        <v>0.47</v>
      </c>
      <c r="AA1188" s="16">
        <v>56</v>
      </c>
      <c r="AB1188" s="16" t="s">
        <v>2118</v>
      </c>
      <c r="AC1188" s="16" t="s">
        <v>2119</v>
      </c>
      <c r="AD1188" s="16">
        <v>20160</v>
      </c>
      <c r="AE1188" s="16">
        <v>175</v>
      </c>
      <c r="AF1188" s="16">
        <v>65625</v>
      </c>
      <c r="AG1188" s="16">
        <v>50</v>
      </c>
      <c r="AI1188" s="16">
        <v>3</v>
      </c>
      <c r="AJ1188" s="16">
        <v>10500</v>
      </c>
      <c r="AK1188" s="16">
        <v>300</v>
      </c>
      <c r="AL1188" s="16">
        <v>3000</v>
      </c>
      <c r="AM1188" s="16">
        <v>47752</v>
      </c>
      <c r="AN1188" s="16">
        <v>147037</v>
      </c>
      <c r="AO1188" s="12" t="s">
        <v>1486</v>
      </c>
      <c r="AP1188" s="16">
        <v>0.47</v>
      </c>
      <c r="AQ1188" s="16" t="s">
        <v>207</v>
      </c>
      <c r="AU1188" t="s">
        <v>2121</v>
      </c>
      <c r="AV1188" s="15" t="s">
        <v>2122</v>
      </c>
      <c r="AW1188" s="16" t="s">
        <v>593</v>
      </c>
      <c r="AX1188" s="16" t="s">
        <v>207</v>
      </c>
      <c r="AY1188" s="16" t="s">
        <v>207</v>
      </c>
      <c r="AZ1188" s="16" t="s">
        <v>207</v>
      </c>
      <c r="BA1188" s="16" t="s">
        <v>207</v>
      </c>
      <c r="BB1188" s="16" t="s">
        <v>207</v>
      </c>
      <c r="BC1188" s="16">
        <v>0.47</v>
      </c>
      <c r="BD1188" s="16">
        <v>2</v>
      </c>
      <c r="BE1188" s="16">
        <v>960</v>
      </c>
      <c r="BF1188" s="16">
        <v>0</v>
      </c>
      <c r="BG1188" s="16">
        <v>720</v>
      </c>
      <c r="BH1188" s="16">
        <v>320</v>
      </c>
      <c r="BI1188" s="16">
        <v>0</v>
      </c>
    </row>
    <row r="1189" spans="1:61" x14ac:dyDescent="0.35">
      <c r="A1189">
        <v>1188</v>
      </c>
      <c r="B1189" t="s">
        <v>360</v>
      </c>
      <c r="C1189" t="s">
        <v>8102</v>
      </c>
      <c r="D1189" s="15" t="s">
        <v>2291</v>
      </c>
      <c r="E1189" s="12" t="s">
        <v>98</v>
      </c>
      <c r="F1189" s="16">
        <v>1965</v>
      </c>
      <c r="G1189" s="12" t="s">
        <v>362</v>
      </c>
      <c r="H1189" s="12" t="s">
        <v>91</v>
      </c>
      <c r="I1189" s="12" t="s">
        <v>92</v>
      </c>
      <c r="J1189" s="12" t="s">
        <v>2369</v>
      </c>
      <c r="K1189" s="12" t="s">
        <v>2369</v>
      </c>
      <c r="N1189" s="16" t="s">
        <v>206</v>
      </c>
      <c r="O1189" s="16" t="s">
        <v>1435</v>
      </c>
      <c r="P1189" s="12" t="s">
        <v>482</v>
      </c>
      <c r="Q1189" s="16">
        <v>2023</v>
      </c>
      <c r="R1189" s="16">
        <v>0.2</v>
      </c>
      <c r="S1189" s="16">
        <v>0.2</v>
      </c>
      <c r="U1189" s="16" t="s">
        <v>2261</v>
      </c>
      <c r="V1189" s="12" t="s">
        <v>204</v>
      </c>
      <c r="W1189" s="12" t="s">
        <v>204</v>
      </c>
      <c r="X1189" s="16">
        <v>1</v>
      </c>
      <c r="Y1189" s="16">
        <v>6</v>
      </c>
      <c r="Z1189" s="16">
        <v>0.2</v>
      </c>
      <c r="AA1189" s="16">
        <v>24</v>
      </c>
      <c r="AB1189" s="16" t="s">
        <v>2118</v>
      </c>
      <c r="AC1189" s="16" t="s">
        <v>2119</v>
      </c>
      <c r="AD1189" s="16">
        <v>8640</v>
      </c>
      <c r="AE1189" s="16">
        <v>75</v>
      </c>
      <c r="AF1189" s="16">
        <v>28125</v>
      </c>
      <c r="AG1189" s="16">
        <v>25</v>
      </c>
      <c r="AI1189" s="16">
        <v>2</v>
      </c>
      <c r="AJ1189" s="16">
        <v>7000</v>
      </c>
      <c r="AK1189" s="16">
        <v>150</v>
      </c>
      <c r="AL1189" s="16">
        <v>1500</v>
      </c>
      <c r="AM1189" s="16">
        <v>20320</v>
      </c>
      <c r="AN1189" s="16">
        <v>65585</v>
      </c>
      <c r="AO1189" s="12" t="s">
        <v>1486</v>
      </c>
      <c r="AP1189" s="16">
        <v>0.2</v>
      </c>
      <c r="AQ1189" s="16" t="s">
        <v>207</v>
      </c>
      <c r="AU1189" t="s">
        <v>2121</v>
      </c>
      <c r="AV1189" s="15" t="s">
        <v>2122</v>
      </c>
      <c r="AW1189" s="16" t="s">
        <v>593</v>
      </c>
      <c r="AX1189" s="16" t="s">
        <v>207</v>
      </c>
      <c r="AY1189" s="16" t="s">
        <v>207</v>
      </c>
      <c r="AZ1189" s="16" t="s">
        <v>207</v>
      </c>
      <c r="BA1189" s="16" t="s">
        <v>207</v>
      </c>
      <c r="BB1189" s="16" t="s">
        <v>207</v>
      </c>
      <c r="BC1189" s="16">
        <v>0.2</v>
      </c>
      <c r="BD1189" s="16">
        <v>0.88</v>
      </c>
      <c r="BE1189" s="16">
        <v>480</v>
      </c>
      <c r="BF1189" s="16">
        <v>0</v>
      </c>
      <c r="BG1189" s="16">
        <v>240</v>
      </c>
      <c r="BH1189" s="16">
        <v>160</v>
      </c>
      <c r="BI1189" s="16">
        <v>0</v>
      </c>
    </row>
    <row r="1190" spans="1:61" x14ac:dyDescent="0.35">
      <c r="A1190">
        <v>1189</v>
      </c>
      <c r="B1190" t="s">
        <v>360</v>
      </c>
      <c r="C1190" t="s">
        <v>8103</v>
      </c>
      <c r="D1190" s="15" t="s">
        <v>2292</v>
      </c>
      <c r="E1190" s="12" t="s">
        <v>98</v>
      </c>
      <c r="F1190" s="16">
        <v>1968</v>
      </c>
      <c r="G1190" s="12" t="s">
        <v>362</v>
      </c>
      <c r="H1190" s="12" t="s">
        <v>91</v>
      </c>
      <c r="I1190" s="12" t="s">
        <v>92</v>
      </c>
      <c r="J1190" s="12" t="s">
        <v>2369</v>
      </c>
      <c r="K1190" s="12" t="s">
        <v>2369</v>
      </c>
      <c r="N1190" s="16" t="s">
        <v>206</v>
      </c>
      <c r="O1190" s="16" t="s">
        <v>1435</v>
      </c>
      <c r="P1190" s="12" t="s">
        <v>482</v>
      </c>
      <c r="Q1190" s="16">
        <v>2023</v>
      </c>
      <c r="R1190" s="16">
        <v>0.72</v>
      </c>
      <c r="S1190" s="16">
        <v>0.72</v>
      </c>
      <c r="U1190" s="16" t="s">
        <v>2261</v>
      </c>
      <c r="V1190" s="12" t="s">
        <v>204</v>
      </c>
      <c r="W1190" s="12" t="s">
        <v>204</v>
      </c>
      <c r="X1190" s="16">
        <v>1</v>
      </c>
      <c r="Y1190" s="16">
        <v>14</v>
      </c>
      <c r="Z1190" s="16">
        <v>0.72</v>
      </c>
      <c r="AA1190" s="16">
        <v>80</v>
      </c>
      <c r="AB1190" s="16" t="s">
        <v>2118</v>
      </c>
      <c r="AC1190" s="16" t="s">
        <v>2119</v>
      </c>
      <c r="AD1190" s="16">
        <v>28800</v>
      </c>
      <c r="AE1190" s="16">
        <v>250</v>
      </c>
      <c r="AF1190" s="16">
        <v>93750</v>
      </c>
      <c r="AG1190" s="16">
        <v>75</v>
      </c>
      <c r="AI1190" s="16">
        <v>5</v>
      </c>
      <c r="AJ1190" s="16">
        <v>17500</v>
      </c>
      <c r="AK1190" s="16">
        <v>450</v>
      </c>
      <c r="AL1190" s="16">
        <v>4500</v>
      </c>
      <c r="AM1190" s="16">
        <v>73152</v>
      </c>
      <c r="AN1190" s="16">
        <v>217702</v>
      </c>
      <c r="AO1190" s="12" t="s">
        <v>1486</v>
      </c>
      <c r="AP1190" s="16">
        <v>0.72</v>
      </c>
      <c r="AQ1190" s="16" t="s">
        <v>207</v>
      </c>
      <c r="AU1190" t="s">
        <v>2121</v>
      </c>
      <c r="AV1190" s="15" t="s">
        <v>2122</v>
      </c>
      <c r="AW1190" s="16" t="s">
        <v>593</v>
      </c>
      <c r="AX1190" s="16" t="s">
        <v>207</v>
      </c>
      <c r="AY1190" s="16" t="s">
        <v>207</v>
      </c>
      <c r="AZ1190" s="16" t="s">
        <v>207</v>
      </c>
      <c r="BA1190" s="16" t="s">
        <v>207</v>
      </c>
      <c r="BB1190" s="16" t="s">
        <v>207</v>
      </c>
      <c r="BC1190" s="16">
        <v>0.72</v>
      </c>
      <c r="BD1190" s="16">
        <v>3.6</v>
      </c>
      <c r="BE1190" s="16">
        <v>1760</v>
      </c>
      <c r="BF1190" s="16">
        <v>0</v>
      </c>
      <c r="BG1190" s="16">
        <v>880</v>
      </c>
      <c r="BH1190" s="16">
        <v>800</v>
      </c>
      <c r="BI1190" s="16">
        <v>2</v>
      </c>
    </row>
    <row r="1191" spans="1:61" x14ac:dyDescent="0.35">
      <c r="A1191">
        <v>1190</v>
      </c>
      <c r="B1191" t="s">
        <v>360</v>
      </c>
      <c r="C1191" t="s">
        <v>8104</v>
      </c>
      <c r="D1191" s="15" t="s">
        <v>2293</v>
      </c>
      <c r="E1191" s="12" t="s">
        <v>98</v>
      </c>
      <c r="F1191" s="16">
        <v>1969</v>
      </c>
      <c r="G1191" s="12" t="s">
        <v>362</v>
      </c>
      <c r="H1191" s="12" t="s">
        <v>91</v>
      </c>
      <c r="I1191" s="12" t="s">
        <v>92</v>
      </c>
      <c r="J1191" s="12" t="s">
        <v>2369</v>
      </c>
      <c r="K1191" s="12" t="s">
        <v>2369</v>
      </c>
      <c r="N1191" s="16" t="s">
        <v>206</v>
      </c>
      <c r="O1191" s="16" t="s">
        <v>1435</v>
      </c>
      <c r="P1191" s="12" t="s">
        <v>482</v>
      </c>
      <c r="Q1191" s="16">
        <v>2023</v>
      </c>
      <c r="R1191" s="16">
        <v>0.28999999999999998</v>
      </c>
      <c r="S1191" s="16">
        <v>0.28999999999999998</v>
      </c>
      <c r="U1191" s="16" t="s">
        <v>2261</v>
      </c>
      <c r="V1191" s="12" t="s">
        <v>204</v>
      </c>
      <c r="W1191" s="12" t="s">
        <v>204</v>
      </c>
      <c r="X1191" s="16">
        <v>1</v>
      </c>
      <c r="Y1191" s="16">
        <v>9</v>
      </c>
      <c r="Z1191" s="16">
        <v>0.28999999999999998</v>
      </c>
      <c r="AA1191" s="16">
        <v>40</v>
      </c>
      <c r="AB1191" s="16" t="s">
        <v>2118</v>
      </c>
      <c r="AC1191" s="16" t="s">
        <v>2119</v>
      </c>
      <c r="AD1191" s="16">
        <v>14400</v>
      </c>
      <c r="AE1191" s="16">
        <v>100</v>
      </c>
      <c r="AF1191" s="16">
        <v>37500</v>
      </c>
      <c r="AG1191" s="16">
        <v>30</v>
      </c>
      <c r="AI1191" s="16">
        <v>2</v>
      </c>
      <c r="AJ1191" s="16">
        <v>7000</v>
      </c>
      <c r="AK1191" s="16">
        <v>150</v>
      </c>
      <c r="AL1191" s="16">
        <v>1500</v>
      </c>
      <c r="AM1191" s="16">
        <v>29463.999999999996</v>
      </c>
      <c r="AN1191" s="16">
        <v>89864</v>
      </c>
      <c r="AO1191" s="12" t="s">
        <v>1486</v>
      </c>
      <c r="AP1191" s="16">
        <v>0.28999999999999998</v>
      </c>
      <c r="AQ1191" s="16" t="s">
        <v>207</v>
      </c>
      <c r="AU1191" t="s">
        <v>2121</v>
      </c>
      <c r="AV1191" s="15" t="s">
        <v>2122</v>
      </c>
      <c r="AW1191" s="16" t="s">
        <v>593</v>
      </c>
      <c r="AX1191" s="16" t="s">
        <v>207</v>
      </c>
      <c r="AY1191" s="16" t="s">
        <v>207</v>
      </c>
      <c r="AZ1191" s="16" t="s">
        <v>207</v>
      </c>
      <c r="BA1191" s="16" t="s">
        <v>207</v>
      </c>
      <c r="BB1191" s="16" t="s">
        <v>207</v>
      </c>
      <c r="BC1191" s="16">
        <v>0.28999999999999998</v>
      </c>
      <c r="BD1191" s="16">
        <v>1.2</v>
      </c>
      <c r="BE1191" s="16">
        <v>560</v>
      </c>
      <c r="BF1191" s="16">
        <v>0</v>
      </c>
      <c r="BG1191" s="16">
        <v>160</v>
      </c>
      <c r="BH1191" s="16">
        <v>480</v>
      </c>
      <c r="BI1191" s="16">
        <v>0</v>
      </c>
    </row>
    <row r="1192" spans="1:61" x14ac:dyDescent="0.35">
      <c r="A1192">
        <v>1191</v>
      </c>
      <c r="B1192" t="s">
        <v>360</v>
      </c>
      <c r="C1192" t="s">
        <v>8105</v>
      </c>
      <c r="D1192" s="15" t="s">
        <v>2294</v>
      </c>
      <c r="E1192" s="12" t="s">
        <v>98</v>
      </c>
      <c r="F1192" s="16">
        <v>1964</v>
      </c>
      <c r="G1192" s="12" t="s">
        <v>362</v>
      </c>
      <c r="H1192" s="12" t="s">
        <v>91</v>
      </c>
      <c r="I1192" s="12" t="s">
        <v>92</v>
      </c>
      <c r="J1192" s="12" t="s">
        <v>2369</v>
      </c>
      <c r="K1192" s="12" t="s">
        <v>2369</v>
      </c>
      <c r="N1192" s="16" t="s">
        <v>206</v>
      </c>
      <c r="O1192" s="16" t="s">
        <v>1435</v>
      </c>
      <c r="P1192" s="12" t="s">
        <v>482</v>
      </c>
      <c r="Q1192" s="16">
        <v>2023</v>
      </c>
      <c r="R1192" s="16">
        <v>0.97</v>
      </c>
      <c r="S1192" s="16">
        <v>0.97</v>
      </c>
      <c r="U1192" s="16" t="s">
        <v>2261</v>
      </c>
      <c r="V1192" s="12" t="s">
        <v>204</v>
      </c>
      <c r="W1192" s="12" t="s">
        <v>204</v>
      </c>
      <c r="X1192" s="16">
        <v>1</v>
      </c>
      <c r="Y1192" s="16">
        <v>15</v>
      </c>
      <c r="Z1192" s="16">
        <v>0.97</v>
      </c>
      <c r="AA1192" s="16">
        <v>120</v>
      </c>
      <c r="AB1192" s="16" t="s">
        <v>2118</v>
      </c>
      <c r="AC1192" s="16" t="s">
        <v>2119</v>
      </c>
      <c r="AD1192" s="16">
        <v>43200</v>
      </c>
      <c r="AE1192" s="16">
        <v>350</v>
      </c>
      <c r="AF1192" s="16">
        <v>131250</v>
      </c>
      <c r="AG1192" s="16">
        <v>100</v>
      </c>
      <c r="AI1192" s="16">
        <v>7</v>
      </c>
      <c r="AJ1192" s="16">
        <v>24500</v>
      </c>
      <c r="AK1192" s="16">
        <v>600</v>
      </c>
      <c r="AL1192" s="16">
        <v>6000</v>
      </c>
      <c r="AM1192" s="16">
        <v>98552</v>
      </c>
      <c r="AN1192" s="16">
        <v>303502</v>
      </c>
      <c r="AO1192" s="12" t="s">
        <v>1486</v>
      </c>
      <c r="AP1192" s="16">
        <v>0.97</v>
      </c>
      <c r="AQ1192" s="16" t="s">
        <v>207</v>
      </c>
      <c r="AU1192" t="s">
        <v>2121</v>
      </c>
      <c r="AV1192" s="15" t="s">
        <v>2122</v>
      </c>
      <c r="AW1192" s="16" t="s">
        <v>593</v>
      </c>
      <c r="AX1192" s="16" t="s">
        <v>207</v>
      </c>
      <c r="AY1192" s="16" t="s">
        <v>207</v>
      </c>
      <c r="AZ1192" s="16" t="s">
        <v>207</v>
      </c>
      <c r="BA1192" s="16" t="s">
        <v>207</v>
      </c>
      <c r="BB1192" s="16" t="s">
        <v>207</v>
      </c>
      <c r="BC1192" s="16">
        <v>0.97</v>
      </c>
      <c r="BD1192" s="16">
        <v>5.2</v>
      </c>
      <c r="BE1192" s="16">
        <v>2800</v>
      </c>
      <c r="BF1192" s="16">
        <v>0</v>
      </c>
      <c r="BG1192" s="16">
        <v>1760</v>
      </c>
      <c r="BH1192" s="16">
        <v>560</v>
      </c>
      <c r="BI1192" s="16">
        <v>1</v>
      </c>
    </row>
    <row r="1193" spans="1:61" x14ac:dyDescent="0.35">
      <c r="A1193">
        <v>1192</v>
      </c>
      <c r="B1193" t="s">
        <v>360</v>
      </c>
      <c r="C1193" t="s">
        <v>8106</v>
      </c>
      <c r="D1193" s="15" t="s">
        <v>2295</v>
      </c>
      <c r="E1193" s="12" t="s">
        <v>98</v>
      </c>
      <c r="F1193" s="16">
        <v>1980</v>
      </c>
      <c r="G1193" s="12" t="s">
        <v>362</v>
      </c>
      <c r="H1193" s="12" t="s">
        <v>91</v>
      </c>
      <c r="I1193" s="12" t="s">
        <v>92</v>
      </c>
      <c r="J1193" s="12" t="s">
        <v>2369</v>
      </c>
      <c r="K1193" s="12" t="s">
        <v>2369</v>
      </c>
      <c r="N1193" s="16" t="s">
        <v>206</v>
      </c>
      <c r="O1193" s="16" t="s">
        <v>1435</v>
      </c>
      <c r="P1193" s="12" t="s">
        <v>482</v>
      </c>
      <c r="Q1193" s="16">
        <v>2023</v>
      </c>
      <c r="R1193" s="16">
        <v>0.2</v>
      </c>
      <c r="S1193" s="16">
        <v>0.2</v>
      </c>
      <c r="U1193" s="16" t="s">
        <v>2261</v>
      </c>
      <c r="V1193" s="12" t="s">
        <v>204</v>
      </c>
      <c r="W1193" s="12" t="s">
        <v>204</v>
      </c>
      <c r="X1193" s="16">
        <v>1</v>
      </c>
      <c r="Y1193" s="16">
        <v>6</v>
      </c>
      <c r="Z1193" s="16">
        <v>0.2</v>
      </c>
      <c r="AA1193" s="16">
        <v>24</v>
      </c>
      <c r="AB1193" s="16" t="s">
        <v>2118</v>
      </c>
      <c r="AC1193" s="16" t="s">
        <v>2119</v>
      </c>
      <c r="AD1193" s="16">
        <v>8640</v>
      </c>
      <c r="AE1193" s="16">
        <v>75</v>
      </c>
      <c r="AF1193" s="16">
        <v>28125</v>
      </c>
      <c r="AG1193" s="16">
        <v>25</v>
      </c>
      <c r="AI1193" s="16">
        <v>2</v>
      </c>
      <c r="AJ1193" s="16">
        <v>7000</v>
      </c>
      <c r="AK1193" s="16">
        <v>150</v>
      </c>
      <c r="AL1193" s="16">
        <v>1500</v>
      </c>
      <c r="AM1193" s="16">
        <v>20320</v>
      </c>
      <c r="AN1193" s="16">
        <v>65585</v>
      </c>
      <c r="AO1193" s="12" t="s">
        <v>1486</v>
      </c>
      <c r="AP1193" s="16">
        <v>0.2</v>
      </c>
      <c r="AQ1193" s="16" t="s">
        <v>207</v>
      </c>
      <c r="AU1193" t="s">
        <v>2121</v>
      </c>
      <c r="AV1193" s="15" t="s">
        <v>2122</v>
      </c>
      <c r="AW1193" s="16" t="s">
        <v>593</v>
      </c>
      <c r="AX1193" s="16" t="s">
        <v>207</v>
      </c>
      <c r="AY1193" s="16" t="s">
        <v>207</v>
      </c>
      <c r="AZ1193" s="16" t="s">
        <v>207</v>
      </c>
      <c r="BA1193" s="16" t="s">
        <v>207</v>
      </c>
      <c r="BB1193" s="16" t="s">
        <v>207</v>
      </c>
      <c r="BC1193" s="16">
        <v>0.2</v>
      </c>
      <c r="BD1193" s="16">
        <v>0.96</v>
      </c>
      <c r="BE1193" s="16">
        <v>400</v>
      </c>
      <c r="BF1193" s="16">
        <v>0</v>
      </c>
      <c r="BG1193" s="16">
        <v>240</v>
      </c>
      <c r="BH1193" s="16">
        <v>320</v>
      </c>
      <c r="BI1193" s="16">
        <v>0</v>
      </c>
    </row>
    <row r="1194" spans="1:61" x14ac:dyDescent="0.35">
      <c r="A1194">
        <v>1193</v>
      </c>
      <c r="B1194" t="s">
        <v>360</v>
      </c>
      <c r="C1194" t="s">
        <v>8107</v>
      </c>
      <c r="D1194" s="15" t="s">
        <v>2296</v>
      </c>
      <c r="E1194" s="12" t="s">
        <v>98</v>
      </c>
      <c r="F1194" s="16">
        <v>1981</v>
      </c>
      <c r="G1194" s="12" t="s">
        <v>362</v>
      </c>
      <c r="H1194" s="12" t="s">
        <v>91</v>
      </c>
      <c r="I1194" s="12" t="s">
        <v>92</v>
      </c>
      <c r="J1194" s="12" t="s">
        <v>2369</v>
      </c>
      <c r="K1194" s="12" t="s">
        <v>2369</v>
      </c>
      <c r="N1194" s="16" t="s">
        <v>206</v>
      </c>
      <c r="O1194" s="16" t="s">
        <v>1435</v>
      </c>
      <c r="P1194" s="12" t="s">
        <v>482</v>
      </c>
      <c r="Q1194" s="16">
        <v>2023</v>
      </c>
      <c r="R1194" s="16">
        <v>0.26</v>
      </c>
      <c r="S1194" s="16">
        <v>0.26</v>
      </c>
      <c r="U1194" s="16" t="s">
        <v>2261</v>
      </c>
      <c r="V1194" s="12" t="s">
        <v>204</v>
      </c>
      <c r="W1194" s="12" t="s">
        <v>204</v>
      </c>
      <c r="X1194" s="16">
        <v>1</v>
      </c>
      <c r="Y1194" s="16">
        <v>4</v>
      </c>
      <c r="Z1194" s="16">
        <v>0.26</v>
      </c>
      <c r="AA1194" s="16">
        <v>31</v>
      </c>
      <c r="AB1194" s="16" t="s">
        <v>2118</v>
      </c>
      <c r="AC1194" s="16" t="s">
        <v>2119</v>
      </c>
      <c r="AD1194" s="16">
        <v>11160</v>
      </c>
      <c r="AE1194" s="16">
        <v>125</v>
      </c>
      <c r="AF1194" s="16">
        <v>46875</v>
      </c>
      <c r="AG1194" s="16">
        <v>30</v>
      </c>
      <c r="AI1194" s="16">
        <v>2</v>
      </c>
      <c r="AJ1194" s="16">
        <v>7000</v>
      </c>
      <c r="AK1194" s="16">
        <v>150</v>
      </c>
      <c r="AL1194" s="16">
        <v>1500</v>
      </c>
      <c r="AM1194" s="16">
        <v>26416</v>
      </c>
      <c r="AN1194" s="16">
        <v>92951</v>
      </c>
      <c r="AO1194" s="12" t="s">
        <v>1486</v>
      </c>
      <c r="AP1194" s="16">
        <v>0.26</v>
      </c>
      <c r="AQ1194" s="16" t="s">
        <v>207</v>
      </c>
      <c r="AU1194" t="s">
        <v>2121</v>
      </c>
      <c r="AV1194" s="15" t="s">
        <v>2122</v>
      </c>
      <c r="AW1194" s="16" t="s">
        <v>593</v>
      </c>
      <c r="AX1194" s="16" t="s">
        <v>207</v>
      </c>
      <c r="AY1194" s="16" t="s">
        <v>207</v>
      </c>
      <c r="AZ1194" s="16" t="s">
        <v>207</v>
      </c>
      <c r="BA1194" s="16" t="s">
        <v>207</v>
      </c>
      <c r="BB1194" s="16" t="s">
        <v>207</v>
      </c>
      <c r="BC1194" s="16">
        <v>0.26</v>
      </c>
      <c r="BD1194" s="16">
        <v>1.2</v>
      </c>
      <c r="BE1194" s="16">
        <v>640</v>
      </c>
      <c r="BF1194" s="16">
        <v>0</v>
      </c>
      <c r="BG1194" s="16">
        <v>400</v>
      </c>
      <c r="BH1194" s="16">
        <v>160</v>
      </c>
      <c r="BI1194" s="16">
        <v>0</v>
      </c>
    </row>
    <row r="1195" spans="1:61" x14ac:dyDescent="0.35">
      <c r="A1195">
        <v>1194</v>
      </c>
      <c r="B1195" t="s">
        <v>360</v>
      </c>
      <c r="C1195" t="s">
        <v>8108</v>
      </c>
      <c r="D1195" s="15" t="s">
        <v>2297</v>
      </c>
      <c r="E1195" s="12" t="s">
        <v>98</v>
      </c>
      <c r="F1195" s="16">
        <v>1985</v>
      </c>
      <c r="G1195" s="12" t="s">
        <v>362</v>
      </c>
      <c r="H1195" s="12" t="s">
        <v>91</v>
      </c>
      <c r="I1195" s="12" t="s">
        <v>92</v>
      </c>
      <c r="J1195" s="12" t="s">
        <v>2369</v>
      </c>
      <c r="K1195" s="12" t="s">
        <v>2369</v>
      </c>
      <c r="N1195" s="16" t="s">
        <v>206</v>
      </c>
      <c r="O1195" s="16" t="s">
        <v>1435</v>
      </c>
      <c r="P1195" s="12" t="s">
        <v>482</v>
      </c>
      <c r="Q1195" s="16">
        <v>2023</v>
      </c>
      <c r="R1195" s="16">
        <v>0.35</v>
      </c>
      <c r="S1195" s="16">
        <v>0.35</v>
      </c>
      <c r="U1195" s="16" t="s">
        <v>2261</v>
      </c>
      <c r="V1195" s="12" t="s">
        <v>204</v>
      </c>
      <c r="W1195" s="12" t="s">
        <v>204</v>
      </c>
      <c r="X1195" s="16">
        <v>1</v>
      </c>
      <c r="Y1195" s="16">
        <v>8</v>
      </c>
      <c r="Z1195" s="16">
        <v>0.35</v>
      </c>
      <c r="AA1195" s="16">
        <v>50</v>
      </c>
      <c r="AB1195" s="16" t="s">
        <v>2118</v>
      </c>
      <c r="AC1195" s="16" t="s">
        <v>2119</v>
      </c>
      <c r="AD1195" s="16">
        <v>18000</v>
      </c>
      <c r="AE1195" s="16">
        <v>100</v>
      </c>
      <c r="AF1195" s="16">
        <v>37500</v>
      </c>
      <c r="AG1195" s="16">
        <v>35</v>
      </c>
      <c r="AI1195" s="16">
        <v>3</v>
      </c>
      <c r="AJ1195" s="16">
        <v>10500</v>
      </c>
      <c r="AK1195" s="16">
        <v>150</v>
      </c>
      <c r="AL1195" s="16">
        <v>1500</v>
      </c>
      <c r="AM1195" s="16">
        <v>35560</v>
      </c>
      <c r="AN1195" s="16">
        <v>103060</v>
      </c>
      <c r="AO1195" s="12" t="s">
        <v>1486</v>
      </c>
      <c r="AP1195" s="16">
        <v>0.35</v>
      </c>
      <c r="AQ1195" s="16" t="s">
        <v>207</v>
      </c>
      <c r="AU1195" t="s">
        <v>2121</v>
      </c>
      <c r="AV1195" s="15" t="s">
        <v>2122</v>
      </c>
      <c r="AW1195" s="16" t="s">
        <v>593</v>
      </c>
      <c r="AX1195" s="16" t="s">
        <v>207</v>
      </c>
      <c r="AY1195" s="16" t="s">
        <v>207</v>
      </c>
      <c r="AZ1195" s="16" t="s">
        <v>207</v>
      </c>
      <c r="BA1195" s="16" t="s">
        <v>207</v>
      </c>
      <c r="BB1195" s="16" t="s">
        <v>207</v>
      </c>
      <c r="BC1195" s="16">
        <v>0.35</v>
      </c>
      <c r="BD1195" s="16">
        <v>2.3199999999999998</v>
      </c>
      <c r="BE1195" s="16">
        <v>880</v>
      </c>
      <c r="BF1195" s="16">
        <v>0</v>
      </c>
      <c r="BG1195" s="16">
        <v>560</v>
      </c>
      <c r="BH1195" s="16">
        <v>800</v>
      </c>
      <c r="BI1195" s="16">
        <v>1</v>
      </c>
    </row>
    <row r="1196" spans="1:61" x14ac:dyDescent="0.35">
      <c r="A1196">
        <v>1195</v>
      </c>
      <c r="B1196" t="s">
        <v>360</v>
      </c>
      <c r="C1196" t="s">
        <v>8109</v>
      </c>
      <c r="D1196" s="15" t="s">
        <v>2298</v>
      </c>
      <c r="E1196" s="12" t="s">
        <v>98</v>
      </c>
      <c r="F1196" s="16">
        <v>1987</v>
      </c>
      <c r="G1196" s="12" t="s">
        <v>362</v>
      </c>
      <c r="H1196" s="12" t="s">
        <v>91</v>
      </c>
      <c r="I1196" s="12" t="s">
        <v>92</v>
      </c>
      <c r="J1196" s="12" t="s">
        <v>2369</v>
      </c>
      <c r="K1196" s="12" t="s">
        <v>2369</v>
      </c>
      <c r="N1196" s="16" t="s">
        <v>206</v>
      </c>
      <c r="O1196" s="16" t="s">
        <v>1435</v>
      </c>
      <c r="P1196" s="12" t="s">
        <v>482</v>
      </c>
      <c r="Q1196" s="16">
        <v>2023</v>
      </c>
      <c r="R1196" s="16">
        <v>0.25</v>
      </c>
      <c r="S1196" s="16">
        <v>0.25</v>
      </c>
      <c r="U1196" s="16" t="s">
        <v>2261</v>
      </c>
      <c r="V1196" s="12" t="s">
        <v>204</v>
      </c>
      <c r="W1196" s="12" t="s">
        <v>204</v>
      </c>
      <c r="X1196" s="16">
        <v>1</v>
      </c>
      <c r="Y1196" s="16">
        <v>5</v>
      </c>
      <c r="Z1196" s="16">
        <v>0.25</v>
      </c>
      <c r="AA1196" s="16">
        <v>40</v>
      </c>
      <c r="AB1196" s="16" t="s">
        <v>2118</v>
      </c>
      <c r="AC1196" s="16" t="s">
        <v>2119</v>
      </c>
      <c r="AD1196" s="16">
        <v>14400</v>
      </c>
      <c r="AE1196" s="16">
        <v>75</v>
      </c>
      <c r="AF1196" s="16">
        <v>28125</v>
      </c>
      <c r="AG1196" s="16">
        <v>25</v>
      </c>
      <c r="AI1196" s="16">
        <v>2</v>
      </c>
      <c r="AJ1196" s="16">
        <v>7000</v>
      </c>
      <c r="AK1196" s="16">
        <v>150</v>
      </c>
      <c r="AL1196" s="16">
        <v>1500</v>
      </c>
      <c r="AM1196" s="16">
        <v>25400</v>
      </c>
      <c r="AN1196" s="16">
        <v>76425</v>
      </c>
      <c r="AO1196" s="12" t="s">
        <v>1486</v>
      </c>
      <c r="AP1196" s="16">
        <v>0.25</v>
      </c>
      <c r="AQ1196" s="16" t="s">
        <v>207</v>
      </c>
      <c r="AU1196" t="s">
        <v>2121</v>
      </c>
      <c r="AV1196" s="15" t="s">
        <v>2122</v>
      </c>
      <c r="AW1196" s="16" t="s">
        <v>593</v>
      </c>
      <c r="AX1196" s="16" t="s">
        <v>207</v>
      </c>
      <c r="AY1196" s="16" t="s">
        <v>207</v>
      </c>
      <c r="AZ1196" s="16" t="s">
        <v>207</v>
      </c>
      <c r="BA1196" s="16" t="s">
        <v>207</v>
      </c>
      <c r="BB1196" s="16" t="s">
        <v>207</v>
      </c>
      <c r="BC1196" s="16">
        <v>0.25</v>
      </c>
      <c r="BD1196" s="16">
        <v>1.68</v>
      </c>
      <c r="BE1196" s="16">
        <v>800</v>
      </c>
      <c r="BF1196" s="16">
        <v>0</v>
      </c>
      <c r="BG1196" s="16">
        <v>480</v>
      </c>
      <c r="BH1196" s="16">
        <v>400</v>
      </c>
      <c r="BI1196" s="16">
        <v>0</v>
      </c>
    </row>
    <row r="1197" spans="1:61" x14ac:dyDescent="0.35">
      <c r="A1197">
        <v>1196</v>
      </c>
      <c r="B1197" t="s">
        <v>360</v>
      </c>
      <c r="C1197" t="s">
        <v>8110</v>
      </c>
      <c r="D1197" s="15" t="s">
        <v>2299</v>
      </c>
      <c r="E1197" s="12" t="s">
        <v>98</v>
      </c>
      <c r="F1197" s="16">
        <v>1965</v>
      </c>
      <c r="G1197" s="12" t="s">
        <v>362</v>
      </c>
      <c r="H1197" s="12" t="s">
        <v>91</v>
      </c>
      <c r="I1197" s="12" t="s">
        <v>92</v>
      </c>
      <c r="J1197" s="12" t="s">
        <v>2369</v>
      </c>
      <c r="K1197" s="12" t="s">
        <v>2369</v>
      </c>
      <c r="N1197" s="16" t="s">
        <v>206</v>
      </c>
      <c r="O1197" s="16" t="s">
        <v>2300</v>
      </c>
      <c r="P1197" s="12" t="s">
        <v>482</v>
      </c>
      <c r="Q1197" s="16">
        <v>2023</v>
      </c>
      <c r="R1197" s="16">
        <v>0.47</v>
      </c>
      <c r="S1197" s="16">
        <v>0.47</v>
      </c>
      <c r="U1197" s="16" t="s">
        <v>2301</v>
      </c>
      <c r="V1197" s="12" t="s">
        <v>204</v>
      </c>
      <c r="W1197" s="12" t="s">
        <v>204</v>
      </c>
      <c r="X1197" s="16">
        <v>1</v>
      </c>
      <c r="Y1197" s="16">
        <v>11</v>
      </c>
      <c r="Z1197" s="16">
        <v>0.47</v>
      </c>
      <c r="AA1197" s="16">
        <v>56</v>
      </c>
      <c r="AB1197" s="16" t="s">
        <v>2118</v>
      </c>
      <c r="AC1197" s="16" t="s">
        <v>2119</v>
      </c>
      <c r="AD1197" s="16">
        <v>20160</v>
      </c>
      <c r="AE1197" s="16">
        <v>150</v>
      </c>
      <c r="AF1197" s="16">
        <v>56250</v>
      </c>
      <c r="AG1197" s="16">
        <v>50</v>
      </c>
      <c r="AI1197" s="16">
        <v>3</v>
      </c>
      <c r="AJ1197" s="16">
        <v>10500</v>
      </c>
      <c r="AK1197" s="16">
        <v>300</v>
      </c>
      <c r="AL1197" s="16">
        <v>3000</v>
      </c>
      <c r="AM1197" s="16">
        <v>47752</v>
      </c>
      <c r="AN1197" s="16">
        <v>137662</v>
      </c>
      <c r="AO1197" s="12" t="s">
        <v>2120</v>
      </c>
      <c r="AP1197" s="16">
        <v>0</v>
      </c>
      <c r="AQ1197" s="16" t="s">
        <v>207</v>
      </c>
      <c r="AU1197" t="s">
        <v>2121</v>
      </c>
      <c r="AV1197" s="15" t="s">
        <v>2122</v>
      </c>
      <c r="AW1197" s="16" t="s">
        <v>593</v>
      </c>
      <c r="AX1197" s="16" t="s">
        <v>207</v>
      </c>
      <c r="AY1197" s="16" t="s">
        <v>207</v>
      </c>
      <c r="AZ1197" s="16" t="s">
        <v>207</v>
      </c>
      <c r="BA1197" s="16" t="s">
        <v>207</v>
      </c>
      <c r="BB1197" s="16" t="s">
        <v>207</v>
      </c>
      <c r="BC1197" s="16">
        <v>0.47</v>
      </c>
      <c r="BD1197" s="16">
        <v>2.8</v>
      </c>
      <c r="BE1197" s="16">
        <v>0</v>
      </c>
      <c r="BF1197" s="16">
        <v>0</v>
      </c>
      <c r="BG1197" s="16">
        <v>1200</v>
      </c>
      <c r="BH1197" s="16">
        <v>800</v>
      </c>
      <c r="BI1197" s="16">
        <v>10</v>
      </c>
    </row>
    <row r="1198" spans="1:61" x14ac:dyDescent="0.35">
      <c r="A1198">
        <v>1197</v>
      </c>
      <c r="B1198" t="s">
        <v>360</v>
      </c>
      <c r="C1198" t="s">
        <v>8111</v>
      </c>
      <c r="D1198" s="15" t="s">
        <v>2302</v>
      </c>
      <c r="E1198" s="12" t="s">
        <v>98</v>
      </c>
      <c r="F1198" s="16">
        <v>1944</v>
      </c>
      <c r="G1198" s="12" t="s">
        <v>362</v>
      </c>
      <c r="H1198" s="12" t="s">
        <v>91</v>
      </c>
      <c r="I1198" s="12" t="s">
        <v>92</v>
      </c>
      <c r="J1198" s="12" t="s">
        <v>2369</v>
      </c>
      <c r="K1198" s="12" t="s">
        <v>2369</v>
      </c>
      <c r="N1198" s="16" t="s">
        <v>206</v>
      </c>
      <c r="O1198" s="16" t="s">
        <v>2300</v>
      </c>
      <c r="P1198" s="12" t="s">
        <v>482</v>
      </c>
      <c r="Q1198" s="16">
        <v>2023</v>
      </c>
      <c r="R1198" s="16">
        <v>1.03</v>
      </c>
      <c r="S1198" s="16">
        <v>1.03</v>
      </c>
      <c r="U1198" s="16" t="s">
        <v>2301</v>
      </c>
      <c r="V1198" s="12" t="s">
        <v>204</v>
      </c>
      <c r="W1198" s="12" t="s">
        <v>204</v>
      </c>
      <c r="X1198" s="16">
        <v>1</v>
      </c>
      <c r="Y1198" s="16">
        <v>19</v>
      </c>
      <c r="Z1198" s="16">
        <v>1.03</v>
      </c>
      <c r="AA1198" s="16">
        <v>123</v>
      </c>
      <c r="AB1198" s="16" t="s">
        <v>2118</v>
      </c>
      <c r="AC1198" s="16" t="s">
        <v>2119</v>
      </c>
      <c r="AD1198" s="16">
        <v>44280</v>
      </c>
      <c r="AE1198" s="16">
        <v>350</v>
      </c>
      <c r="AF1198" s="16">
        <v>131250</v>
      </c>
      <c r="AG1198" s="16">
        <v>100</v>
      </c>
      <c r="AI1198" s="16">
        <v>7</v>
      </c>
      <c r="AJ1198" s="16">
        <v>24500</v>
      </c>
      <c r="AK1198" s="16">
        <v>750</v>
      </c>
      <c r="AL1198" s="16">
        <v>7500</v>
      </c>
      <c r="AM1198" s="16">
        <v>104648</v>
      </c>
      <c r="AN1198" s="16">
        <v>312178</v>
      </c>
      <c r="AO1198" s="12" t="s">
        <v>2120</v>
      </c>
      <c r="AP1198" s="16">
        <v>0</v>
      </c>
      <c r="AQ1198" s="16" t="s">
        <v>207</v>
      </c>
      <c r="AU1198" t="s">
        <v>2121</v>
      </c>
      <c r="AV1198" s="15" t="s">
        <v>2122</v>
      </c>
      <c r="AW1198" s="16" t="s">
        <v>593</v>
      </c>
      <c r="AX1198" s="16" t="s">
        <v>207</v>
      </c>
      <c r="AY1198" s="16" t="s">
        <v>207</v>
      </c>
      <c r="AZ1198" s="16" t="s">
        <v>207</v>
      </c>
      <c r="BA1198" s="16" t="s">
        <v>207</v>
      </c>
      <c r="BB1198" s="16" t="s">
        <v>207</v>
      </c>
      <c r="BC1198" s="16">
        <v>1.03</v>
      </c>
      <c r="BD1198" s="16">
        <v>6.8</v>
      </c>
      <c r="BE1198" s="16">
        <v>0</v>
      </c>
      <c r="BF1198" s="16">
        <v>0</v>
      </c>
      <c r="BG1198" s="16">
        <v>2000</v>
      </c>
      <c r="BH1198" s="16">
        <v>1200</v>
      </c>
      <c r="BI1198" s="16">
        <v>45</v>
      </c>
    </row>
    <row r="1199" spans="1:61" x14ac:dyDescent="0.35">
      <c r="A1199">
        <v>1198</v>
      </c>
      <c r="B1199" t="s">
        <v>360</v>
      </c>
      <c r="C1199" t="s">
        <v>8112</v>
      </c>
      <c r="D1199" s="15" t="s">
        <v>2303</v>
      </c>
      <c r="E1199" s="12" t="s">
        <v>98</v>
      </c>
      <c r="F1199" s="16">
        <v>1957</v>
      </c>
      <c r="G1199" s="12" t="s">
        <v>362</v>
      </c>
      <c r="H1199" s="12" t="s">
        <v>91</v>
      </c>
      <c r="I1199" s="12" t="s">
        <v>92</v>
      </c>
      <c r="J1199" s="12" t="s">
        <v>2369</v>
      </c>
      <c r="K1199" s="12" t="s">
        <v>2369</v>
      </c>
      <c r="N1199" s="16" t="s">
        <v>206</v>
      </c>
      <c r="O1199" s="16" t="s">
        <v>2300</v>
      </c>
      <c r="P1199" s="12" t="s">
        <v>482</v>
      </c>
      <c r="Q1199" s="16">
        <v>2023</v>
      </c>
      <c r="R1199" s="16">
        <v>0.54</v>
      </c>
      <c r="S1199" s="16">
        <v>0.54</v>
      </c>
      <c r="U1199" s="16" t="s">
        <v>2301</v>
      </c>
      <c r="V1199" s="12" t="s">
        <v>204</v>
      </c>
      <c r="W1199" s="12" t="s">
        <v>204</v>
      </c>
      <c r="X1199" s="16">
        <v>1</v>
      </c>
      <c r="Y1199" s="16">
        <v>11</v>
      </c>
      <c r="Z1199" s="16">
        <v>0.54</v>
      </c>
      <c r="AA1199" s="16">
        <v>65</v>
      </c>
      <c r="AB1199" s="16" t="s">
        <v>2118</v>
      </c>
      <c r="AC1199" s="16" t="s">
        <v>2119</v>
      </c>
      <c r="AD1199" s="16">
        <v>23400</v>
      </c>
      <c r="AE1199" s="16">
        <v>200</v>
      </c>
      <c r="AF1199" s="16">
        <v>75000</v>
      </c>
      <c r="AG1199" s="16">
        <v>50</v>
      </c>
      <c r="AI1199" s="16">
        <v>4</v>
      </c>
      <c r="AJ1199" s="16">
        <v>14000</v>
      </c>
      <c r="AK1199" s="16">
        <v>300</v>
      </c>
      <c r="AL1199" s="16">
        <v>3000</v>
      </c>
      <c r="AM1199" s="16">
        <v>54864</v>
      </c>
      <c r="AN1199" s="16">
        <v>170264</v>
      </c>
      <c r="AO1199" s="12" t="s">
        <v>2120</v>
      </c>
      <c r="AP1199" s="16">
        <v>0</v>
      </c>
      <c r="AQ1199" s="16" t="s">
        <v>207</v>
      </c>
      <c r="AU1199" t="s">
        <v>2121</v>
      </c>
      <c r="AV1199" s="15" t="s">
        <v>2122</v>
      </c>
      <c r="AW1199" s="16" t="s">
        <v>593</v>
      </c>
      <c r="AX1199" s="16" t="s">
        <v>207</v>
      </c>
      <c r="AY1199" s="16" t="s">
        <v>207</v>
      </c>
      <c r="AZ1199" s="16" t="s">
        <v>207</v>
      </c>
      <c r="BA1199" s="16" t="s">
        <v>207</v>
      </c>
      <c r="BB1199" s="16" t="s">
        <v>207</v>
      </c>
      <c r="BC1199" s="16">
        <v>0.54</v>
      </c>
      <c r="BD1199" s="16">
        <v>3.28</v>
      </c>
      <c r="BE1199" s="16">
        <v>0</v>
      </c>
      <c r="BF1199" s="16">
        <v>0</v>
      </c>
      <c r="BG1199" s="16">
        <v>1840</v>
      </c>
      <c r="BH1199" s="16">
        <v>800</v>
      </c>
      <c r="BI1199" s="16">
        <v>8</v>
      </c>
    </row>
    <row r="1200" spans="1:61" x14ac:dyDescent="0.35">
      <c r="A1200">
        <v>1199</v>
      </c>
      <c r="B1200" t="s">
        <v>360</v>
      </c>
      <c r="C1200" t="s">
        <v>8113</v>
      </c>
      <c r="D1200" s="15" t="s">
        <v>2304</v>
      </c>
      <c r="E1200" s="12" t="s">
        <v>98</v>
      </c>
      <c r="F1200" s="16">
        <v>1985</v>
      </c>
      <c r="G1200" s="12" t="s">
        <v>362</v>
      </c>
      <c r="H1200" s="12" t="s">
        <v>91</v>
      </c>
      <c r="I1200" s="12" t="s">
        <v>92</v>
      </c>
      <c r="J1200" s="12" t="s">
        <v>2369</v>
      </c>
      <c r="K1200" s="12" t="s">
        <v>2369</v>
      </c>
      <c r="N1200" s="16" t="s">
        <v>206</v>
      </c>
      <c r="O1200" s="16" t="s">
        <v>2300</v>
      </c>
      <c r="P1200" s="12" t="s">
        <v>482</v>
      </c>
      <c r="Q1200" s="16">
        <v>2023</v>
      </c>
      <c r="R1200" s="16">
        <v>1.04</v>
      </c>
      <c r="S1200" s="16">
        <v>1.04</v>
      </c>
      <c r="U1200" s="16" t="s">
        <v>2301</v>
      </c>
      <c r="V1200" s="12" t="s">
        <v>204</v>
      </c>
      <c r="W1200" s="12" t="s">
        <v>204</v>
      </c>
      <c r="X1200" s="16">
        <v>1</v>
      </c>
      <c r="Y1200" s="16">
        <v>23</v>
      </c>
      <c r="Z1200" s="16">
        <v>1.04</v>
      </c>
      <c r="AA1200" s="16">
        <v>125</v>
      </c>
      <c r="AB1200" s="16" t="s">
        <v>2118</v>
      </c>
      <c r="AC1200" s="16" t="s">
        <v>2119</v>
      </c>
      <c r="AD1200" s="16">
        <v>45000</v>
      </c>
      <c r="AE1200" s="16">
        <v>350</v>
      </c>
      <c r="AF1200" s="16">
        <v>131250</v>
      </c>
      <c r="AG1200" s="16">
        <v>100</v>
      </c>
      <c r="AI1200" s="16">
        <v>7</v>
      </c>
      <c r="AJ1200" s="16">
        <v>24500</v>
      </c>
      <c r="AK1200" s="16">
        <v>750</v>
      </c>
      <c r="AL1200" s="16">
        <v>7500</v>
      </c>
      <c r="AM1200" s="16">
        <v>105664</v>
      </c>
      <c r="AN1200" s="16">
        <v>313914</v>
      </c>
      <c r="AO1200" s="12" t="s">
        <v>2120</v>
      </c>
      <c r="AP1200" s="16">
        <v>0</v>
      </c>
      <c r="AQ1200" s="16" t="s">
        <v>207</v>
      </c>
      <c r="AU1200" t="s">
        <v>2121</v>
      </c>
      <c r="AV1200" s="15" t="s">
        <v>2122</v>
      </c>
      <c r="AW1200" s="16" t="s">
        <v>593</v>
      </c>
      <c r="AX1200" s="16" t="s">
        <v>207</v>
      </c>
      <c r="AY1200" s="16" t="s">
        <v>207</v>
      </c>
      <c r="AZ1200" s="16" t="s">
        <v>207</v>
      </c>
      <c r="BA1200" s="16" t="s">
        <v>207</v>
      </c>
      <c r="BB1200" s="16" t="s">
        <v>207</v>
      </c>
      <c r="BC1200" s="16">
        <v>1.04</v>
      </c>
      <c r="BD1200" s="16">
        <v>7.84</v>
      </c>
      <c r="BE1200" s="16">
        <v>0</v>
      </c>
      <c r="BF1200" s="16">
        <v>0</v>
      </c>
      <c r="BG1200" s="16">
        <v>3600</v>
      </c>
      <c r="BH1200" s="16">
        <v>2800</v>
      </c>
      <c r="BI1200" s="16">
        <v>18</v>
      </c>
    </row>
    <row r="1201" spans="1:61" x14ac:dyDescent="0.35">
      <c r="A1201">
        <v>1200</v>
      </c>
      <c r="B1201" t="s">
        <v>360</v>
      </c>
      <c r="C1201" t="s">
        <v>8114</v>
      </c>
      <c r="D1201" s="15" t="s">
        <v>2301</v>
      </c>
      <c r="E1201" s="12" t="s">
        <v>98</v>
      </c>
      <c r="F1201" s="16">
        <v>1975</v>
      </c>
      <c r="G1201" s="12" t="s">
        <v>362</v>
      </c>
      <c r="H1201" s="12" t="s">
        <v>91</v>
      </c>
      <c r="I1201" s="12" t="s">
        <v>92</v>
      </c>
      <c r="J1201" s="12" t="s">
        <v>2369</v>
      </c>
      <c r="K1201" s="12" t="s">
        <v>2369</v>
      </c>
      <c r="N1201" s="16" t="s">
        <v>205</v>
      </c>
      <c r="O1201" s="16" t="s">
        <v>2300</v>
      </c>
      <c r="P1201" s="12" t="s">
        <v>482</v>
      </c>
      <c r="Q1201" s="16">
        <v>2023</v>
      </c>
      <c r="R1201" s="16">
        <v>1.04</v>
      </c>
      <c r="S1201" s="16">
        <v>1.04</v>
      </c>
      <c r="U1201" s="16" t="s">
        <v>2301</v>
      </c>
      <c r="V1201" s="12" t="s">
        <v>204</v>
      </c>
      <c r="W1201" s="12" t="s">
        <v>204</v>
      </c>
      <c r="X1201" s="16">
        <v>1</v>
      </c>
      <c r="Y1201" s="16">
        <v>19</v>
      </c>
      <c r="Z1201" s="16">
        <v>1.04</v>
      </c>
      <c r="AA1201" s="16">
        <v>125</v>
      </c>
      <c r="AB1201" s="16" t="s">
        <v>2183</v>
      </c>
      <c r="AC1201" s="16" t="s">
        <v>2371</v>
      </c>
      <c r="AD1201" s="16">
        <v>45000</v>
      </c>
      <c r="AE1201" s="16">
        <v>350</v>
      </c>
      <c r="AF1201" s="16">
        <v>131250</v>
      </c>
      <c r="AG1201" s="16">
        <v>100</v>
      </c>
      <c r="AI1201" s="16">
        <v>7</v>
      </c>
      <c r="AJ1201" s="16">
        <v>24500</v>
      </c>
      <c r="AK1201" s="16">
        <v>750</v>
      </c>
      <c r="AL1201" s="16">
        <v>7500</v>
      </c>
      <c r="AM1201" s="16">
        <v>105664</v>
      </c>
      <c r="AN1201" s="16">
        <v>313914</v>
      </c>
      <c r="AO1201" s="12" t="s">
        <v>2120</v>
      </c>
      <c r="AP1201" s="16">
        <v>0</v>
      </c>
      <c r="AQ1201" s="16" t="s">
        <v>207</v>
      </c>
      <c r="AU1201" t="s">
        <v>2121</v>
      </c>
      <c r="AV1201" s="15" t="s">
        <v>2122</v>
      </c>
      <c r="AW1201" s="16" t="s">
        <v>593</v>
      </c>
      <c r="AX1201" s="16" t="s">
        <v>207</v>
      </c>
      <c r="AY1201" s="16" t="s">
        <v>207</v>
      </c>
      <c r="AZ1201" s="16" t="s">
        <v>207</v>
      </c>
      <c r="BA1201" s="16" t="s">
        <v>207</v>
      </c>
      <c r="BB1201" s="16" t="s">
        <v>207</v>
      </c>
      <c r="BC1201" s="16">
        <v>1.04</v>
      </c>
      <c r="BD1201" s="16">
        <v>7.6</v>
      </c>
      <c r="BE1201" s="16">
        <v>0</v>
      </c>
      <c r="BF1201" s="16">
        <v>0</v>
      </c>
      <c r="BG1201" s="16">
        <v>3360</v>
      </c>
      <c r="BH1201" s="16">
        <v>3200</v>
      </c>
      <c r="BI1201" s="16">
        <v>13</v>
      </c>
    </row>
    <row r="1202" spans="1:61" x14ac:dyDescent="0.35">
      <c r="A1202">
        <v>1201</v>
      </c>
      <c r="B1202" t="s">
        <v>360</v>
      </c>
      <c r="C1202" t="s">
        <v>8115</v>
      </c>
      <c r="D1202" s="15" t="s">
        <v>2305</v>
      </c>
      <c r="E1202" s="12" t="s">
        <v>98</v>
      </c>
      <c r="F1202" s="16">
        <v>1975</v>
      </c>
      <c r="G1202" s="12" t="s">
        <v>362</v>
      </c>
      <c r="H1202" s="12" t="s">
        <v>91</v>
      </c>
      <c r="I1202" s="12" t="s">
        <v>92</v>
      </c>
      <c r="J1202" s="12" t="s">
        <v>2369</v>
      </c>
      <c r="K1202" s="12" t="s">
        <v>2369</v>
      </c>
      <c r="N1202" s="16" t="s">
        <v>206</v>
      </c>
      <c r="O1202" s="16" t="s">
        <v>2300</v>
      </c>
      <c r="P1202" s="12" t="s">
        <v>482</v>
      </c>
      <c r="Q1202" s="16">
        <v>2023</v>
      </c>
      <c r="R1202" s="16">
        <v>0.25</v>
      </c>
      <c r="S1202" s="16">
        <v>0.25</v>
      </c>
      <c r="U1202" s="16" t="s">
        <v>2301</v>
      </c>
      <c r="V1202" s="12" t="s">
        <v>204</v>
      </c>
      <c r="W1202" s="12" t="s">
        <v>204</v>
      </c>
      <c r="X1202" s="16">
        <v>1</v>
      </c>
      <c r="Y1202" s="16">
        <v>5</v>
      </c>
      <c r="Z1202" s="16">
        <v>0.25</v>
      </c>
      <c r="AA1202" s="16">
        <v>30</v>
      </c>
      <c r="AB1202" s="16" t="s">
        <v>2118</v>
      </c>
      <c r="AC1202" s="16" t="s">
        <v>2119</v>
      </c>
      <c r="AD1202" s="16">
        <v>10800</v>
      </c>
      <c r="AE1202" s="16">
        <v>90</v>
      </c>
      <c r="AF1202" s="16">
        <v>33750</v>
      </c>
      <c r="AG1202" s="16">
        <v>25</v>
      </c>
      <c r="AI1202" s="16">
        <v>2</v>
      </c>
      <c r="AJ1202" s="16">
        <v>7000</v>
      </c>
      <c r="AK1202" s="16">
        <v>150</v>
      </c>
      <c r="AL1202" s="16">
        <v>1500</v>
      </c>
      <c r="AM1202" s="16">
        <v>25400</v>
      </c>
      <c r="AN1202" s="16">
        <v>78450</v>
      </c>
      <c r="AO1202" s="12" t="s">
        <v>2120</v>
      </c>
      <c r="AP1202" s="16">
        <v>0</v>
      </c>
      <c r="AQ1202" s="16" t="s">
        <v>207</v>
      </c>
      <c r="AU1202" t="s">
        <v>2121</v>
      </c>
      <c r="AV1202" s="15" t="s">
        <v>2122</v>
      </c>
      <c r="AW1202" s="16" t="s">
        <v>593</v>
      </c>
      <c r="AX1202" s="16" t="s">
        <v>207</v>
      </c>
      <c r="AY1202" s="16" t="s">
        <v>207</v>
      </c>
      <c r="AZ1202" s="16" t="s">
        <v>207</v>
      </c>
      <c r="BA1202" s="16" t="s">
        <v>207</v>
      </c>
      <c r="BB1202" s="16" t="s">
        <v>207</v>
      </c>
      <c r="BC1202" s="16">
        <v>0.25</v>
      </c>
      <c r="BD1202" s="16">
        <v>1.36</v>
      </c>
      <c r="BE1202" s="16">
        <v>0</v>
      </c>
      <c r="BF1202" s="16">
        <v>0</v>
      </c>
      <c r="BG1202" s="16">
        <v>720</v>
      </c>
      <c r="BH1202" s="16">
        <v>480</v>
      </c>
      <c r="BI1202" s="16">
        <v>2</v>
      </c>
    </row>
    <row r="1203" spans="1:61" x14ac:dyDescent="0.35">
      <c r="A1203">
        <v>1202</v>
      </c>
      <c r="B1203" t="s">
        <v>360</v>
      </c>
      <c r="C1203" t="s">
        <v>8116</v>
      </c>
      <c r="D1203" s="15" t="s">
        <v>2306</v>
      </c>
      <c r="E1203" s="12" t="s">
        <v>98</v>
      </c>
      <c r="F1203" s="16">
        <v>1974</v>
      </c>
      <c r="G1203" s="12" t="s">
        <v>362</v>
      </c>
      <c r="H1203" s="12" t="s">
        <v>91</v>
      </c>
      <c r="I1203" s="12" t="s">
        <v>92</v>
      </c>
      <c r="J1203" s="12" t="s">
        <v>2369</v>
      </c>
      <c r="K1203" s="12" t="s">
        <v>2369</v>
      </c>
      <c r="N1203" s="16" t="s">
        <v>206</v>
      </c>
      <c r="O1203" s="16" t="s">
        <v>2300</v>
      </c>
      <c r="P1203" s="12" t="s">
        <v>482</v>
      </c>
      <c r="Q1203" s="16">
        <v>2023</v>
      </c>
      <c r="R1203" s="16">
        <v>0.5</v>
      </c>
      <c r="S1203" s="16">
        <v>0.5</v>
      </c>
      <c r="U1203" s="16" t="s">
        <v>2301</v>
      </c>
      <c r="V1203" s="12" t="s">
        <v>204</v>
      </c>
      <c r="W1203" s="12" t="s">
        <v>204</v>
      </c>
      <c r="X1203" s="16">
        <v>1</v>
      </c>
      <c r="Y1203" s="16">
        <v>11</v>
      </c>
      <c r="Z1203" s="16">
        <v>0.5</v>
      </c>
      <c r="AA1203" s="16">
        <v>60</v>
      </c>
      <c r="AB1203" s="16" t="s">
        <v>2118</v>
      </c>
      <c r="AC1203" s="16" t="s">
        <v>2119</v>
      </c>
      <c r="AD1203" s="16">
        <v>21600</v>
      </c>
      <c r="AE1203" s="16">
        <v>175</v>
      </c>
      <c r="AF1203" s="16">
        <v>65625</v>
      </c>
      <c r="AG1203" s="16">
        <v>50</v>
      </c>
      <c r="AI1203" s="16">
        <v>3</v>
      </c>
      <c r="AJ1203" s="16">
        <v>10500</v>
      </c>
      <c r="AK1203" s="16">
        <v>300</v>
      </c>
      <c r="AL1203" s="16">
        <v>3000</v>
      </c>
      <c r="AM1203" s="16">
        <v>50800</v>
      </c>
      <c r="AN1203" s="16">
        <v>151525</v>
      </c>
      <c r="AO1203" s="12" t="s">
        <v>2120</v>
      </c>
      <c r="AP1203" s="16">
        <v>0</v>
      </c>
      <c r="AQ1203" s="16" t="s">
        <v>207</v>
      </c>
      <c r="AU1203" t="s">
        <v>2121</v>
      </c>
      <c r="AV1203" s="15" t="s">
        <v>2122</v>
      </c>
      <c r="AW1203" s="16" t="s">
        <v>593</v>
      </c>
      <c r="AX1203" s="16" t="s">
        <v>207</v>
      </c>
      <c r="AY1203" s="16" t="s">
        <v>207</v>
      </c>
      <c r="AZ1203" s="16" t="s">
        <v>207</v>
      </c>
      <c r="BA1203" s="16" t="s">
        <v>207</v>
      </c>
      <c r="BB1203" s="16" t="s">
        <v>207</v>
      </c>
      <c r="BC1203" s="16">
        <v>0.5</v>
      </c>
      <c r="BD1203" s="16">
        <v>2.56</v>
      </c>
      <c r="BE1203" s="16">
        <v>0</v>
      </c>
      <c r="BF1203" s="16">
        <v>0</v>
      </c>
      <c r="BG1203" s="16">
        <v>960</v>
      </c>
      <c r="BH1203" s="16">
        <v>1360</v>
      </c>
      <c r="BI1203" s="16">
        <v>3</v>
      </c>
    </row>
    <row r="1204" spans="1:61" x14ac:dyDescent="0.35">
      <c r="A1204">
        <v>1203</v>
      </c>
      <c r="B1204" t="s">
        <v>360</v>
      </c>
      <c r="C1204" t="s">
        <v>8117</v>
      </c>
      <c r="D1204" s="15" t="s">
        <v>2307</v>
      </c>
      <c r="E1204" s="12" t="s">
        <v>98</v>
      </c>
      <c r="F1204" s="16">
        <v>1975</v>
      </c>
      <c r="G1204" s="12" t="s">
        <v>362</v>
      </c>
      <c r="H1204" s="12" t="s">
        <v>91</v>
      </c>
      <c r="I1204" s="12" t="s">
        <v>92</v>
      </c>
      <c r="J1204" s="12" t="s">
        <v>2369</v>
      </c>
      <c r="K1204" s="12" t="s">
        <v>2369</v>
      </c>
      <c r="N1204" s="16" t="s">
        <v>206</v>
      </c>
      <c r="O1204" s="16" t="s">
        <v>2300</v>
      </c>
      <c r="P1204" s="12" t="s">
        <v>482</v>
      </c>
      <c r="Q1204" s="16">
        <v>2023</v>
      </c>
      <c r="R1204" s="16">
        <v>1.24</v>
      </c>
      <c r="S1204" s="16">
        <v>1.24</v>
      </c>
      <c r="U1204" s="16" t="s">
        <v>2301</v>
      </c>
      <c r="V1204" s="12" t="s">
        <v>204</v>
      </c>
      <c r="W1204" s="12" t="s">
        <v>204</v>
      </c>
      <c r="X1204" s="16">
        <v>1</v>
      </c>
      <c r="Y1204" s="16">
        <v>17</v>
      </c>
      <c r="Z1204" s="16">
        <v>1.24</v>
      </c>
      <c r="AA1204" s="16">
        <v>149</v>
      </c>
      <c r="AB1204" s="16" t="s">
        <v>2118</v>
      </c>
      <c r="AC1204" s="16" t="s">
        <v>2119</v>
      </c>
      <c r="AD1204" s="16">
        <v>53640</v>
      </c>
      <c r="AE1204" s="16">
        <v>450</v>
      </c>
      <c r="AF1204" s="16">
        <v>168750</v>
      </c>
      <c r="AG1204" s="16">
        <v>125</v>
      </c>
      <c r="AI1204" s="16">
        <v>9</v>
      </c>
      <c r="AJ1204" s="16">
        <v>31500</v>
      </c>
      <c r="AK1204" s="16">
        <v>750</v>
      </c>
      <c r="AL1204" s="16">
        <v>7500</v>
      </c>
      <c r="AM1204" s="16">
        <v>125984</v>
      </c>
      <c r="AN1204" s="16">
        <v>387374</v>
      </c>
      <c r="AO1204" s="12" t="s">
        <v>2120</v>
      </c>
      <c r="AP1204" s="16">
        <v>0</v>
      </c>
      <c r="AQ1204" s="16" t="s">
        <v>207</v>
      </c>
      <c r="AU1204" t="s">
        <v>2121</v>
      </c>
      <c r="AV1204" s="15" t="s">
        <v>2122</v>
      </c>
      <c r="AW1204" s="16" t="s">
        <v>593</v>
      </c>
      <c r="AX1204" s="16" t="s">
        <v>207</v>
      </c>
      <c r="AY1204" s="16" t="s">
        <v>207</v>
      </c>
      <c r="AZ1204" s="16" t="s">
        <v>207</v>
      </c>
      <c r="BA1204" s="16" t="s">
        <v>207</v>
      </c>
      <c r="BB1204" s="16" t="s">
        <v>207</v>
      </c>
      <c r="BC1204" s="16">
        <v>1.24</v>
      </c>
      <c r="BD1204" s="16">
        <v>7.6</v>
      </c>
      <c r="BE1204" s="16">
        <v>0</v>
      </c>
      <c r="BF1204" s="16">
        <v>0</v>
      </c>
      <c r="BG1204" s="16">
        <v>2880</v>
      </c>
      <c r="BH1204" s="16">
        <v>3600</v>
      </c>
      <c r="BI1204" s="16">
        <v>14</v>
      </c>
    </row>
    <row r="1205" spans="1:61" x14ac:dyDescent="0.35">
      <c r="A1205">
        <v>1204</v>
      </c>
      <c r="B1205" t="s">
        <v>360</v>
      </c>
      <c r="C1205" t="s">
        <v>8118</v>
      </c>
      <c r="D1205" s="15" t="s">
        <v>2308</v>
      </c>
      <c r="E1205" s="12" t="s">
        <v>98</v>
      </c>
      <c r="F1205" s="16">
        <v>1972</v>
      </c>
      <c r="G1205" s="12" t="s">
        <v>362</v>
      </c>
      <c r="H1205" s="12" t="s">
        <v>91</v>
      </c>
      <c r="I1205" s="12" t="s">
        <v>92</v>
      </c>
      <c r="J1205" s="12" t="s">
        <v>2369</v>
      </c>
      <c r="K1205" s="12" t="s">
        <v>2369</v>
      </c>
      <c r="N1205" s="16" t="s">
        <v>206</v>
      </c>
      <c r="O1205" s="16" t="s">
        <v>2300</v>
      </c>
      <c r="P1205" s="12" t="s">
        <v>482</v>
      </c>
      <c r="Q1205" s="16">
        <v>2023</v>
      </c>
      <c r="R1205" s="16">
        <v>0.59</v>
      </c>
      <c r="S1205" s="16">
        <v>0.59</v>
      </c>
      <c r="U1205" s="16" t="s">
        <v>2301</v>
      </c>
      <c r="V1205" s="12" t="s">
        <v>204</v>
      </c>
      <c r="W1205" s="12" t="s">
        <v>204</v>
      </c>
      <c r="X1205" s="16">
        <v>1</v>
      </c>
      <c r="Y1205" s="16">
        <v>11</v>
      </c>
      <c r="Z1205" s="16">
        <v>0.59</v>
      </c>
      <c r="AA1205" s="16">
        <v>71</v>
      </c>
      <c r="AB1205" s="16" t="s">
        <v>2118</v>
      </c>
      <c r="AC1205" s="16" t="s">
        <v>2119</v>
      </c>
      <c r="AD1205" s="16">
        <v>25560</v>
      </c>
      <c r="AE1205" s="16">
        <v>200</v>
      </c>
      <c r="AF1205" s="16">
        <v>75000</v>
      </c>
      <c r="AG1205" s="16">
        <v>50</v>
      </c>
      <c r="AI1205" s="16">
        <v>4</v>
      </c>
      <c r="AJ1205" s="16">
        <v>14000</v>
      </c>
      <c r="AK1205" s="16">
        <v>300</v>
      </c>
      <c r="AL1205" s="16">
        <v>3000</v>
      </c>
      <c r="AM1205" s="16">
        <v>59944</v>
      </c>
      <c r="AN1205" s="16">
        <v>177504</v>
      </c>
      <c r="AO1205" s="12" t="s">
        <v>2120</v>
      </c>
      <c r="AP1205" s="16">
        <v>0</v>
      </c>
      <c r="AQ1205" s="16" t="s">
        <v>207</v>
      </c>
      <c r="AU1205" t="s">
        <v>2121</v>
      </c>
      <c r="AV1205" s="15" t="s">
        <v>2122</v>
      </c>
      <c r="AW1205" s="16" t="s">
        <v>593</v>
      </c>
      <c r="AX1205" s="16" t="s">
        <v>207</v>
      </c>
      <c r="AY1205" s="16" t="s">
        <v>207</v>
      </c>
      <c r="AZ1205" s="16" t="s">
        <v>207</v>
      </c>
      <c r="BA1205" s="16" t="s">
        <v>207</v>
      </c>
      <c r="BB1205" s="16" t="s">
        <v>207</v>
      </c>
      <c r="BC1205" s="16">
        <v>0.59</v>
      </c>
      <c r="BD1205" s="16">
        <v>3.36</v>
      </c>
      <c r="BE1205" s="16">
        <v>0</v>
      </c>
      <c r="BF1205" s="16">
        <v>0</v>
      </c>
      <c r="BG1205" s="16">
        <v>1680</v>
      </c>
      <c r="BH1205" s="16">
        <v>1360</v>
      </c>
      <c r="BI1205" s="16">
        <v>4</v>
      </c>
    </row>
    <row r="1206" spans="1:61" x14ac:dyDescent="0.35">
      <c r="A1206">
        <v>1205</v>
      </c>
      <c r="B1206" t="s">
        <v>360</v>
      </c>
      <c r="C1206" t="s">
        <v>8119</v>
      </c>
      <c r="D1206" s="15" t="s">
        <v>2309</v>
      </c>
      <c r="E1206" s="12" t="s">
        <v>98</v>
      </c>
      <c r="F1206" s="16">
        <v>1979</v>
      </c>
      <c r="G1206" s="12" t="s">
        <v>362</v>
      </c>
      <c r="H1206" s="12" t="s">
        <v>91</v>
      </c>
      <c r="I1206" s="12" t="s">
        <v>92</v>
      </c>
      <c r="J1206" s="12" t="s">
        <v>2369</v>
      </c>
      <c r="K1206" s="12" t="s">
        <v>2369</v>
      </c>
      <c r="N1206" s="16" t="s">
        <v>206</v>
      </c>
      <c r="O1206" s="16" t="s">
        <v>2300</v>
      </c>
      <c r="P1206" s="12" t="s">
        <v>482</v>
      </c>
      <c r="Q1206" s="16">
        <v>2023</v>
      </c>
      <c r="R1206" s="16">
        <v>0.65</v>
      </c>
      <c r="S1206" s="16">
        <v>0.65</v>
      </c>
      <c r="U1206" s="16" t="s">
        <v>2301</v>
      </c>
      <c r="V1206" s="12" t="s">
        <v>204</v>
      </c>
      <c r="W1206" s="12" t="s">
        <v>204</v>
      </c>
      <c r="X1206" s="16">
        <v>1</v>
      </c>
      <c r="Y1206" s="16">
        <v>13</v>
      </c>
      <c r="Z1206" s="16">
        <v>0.65</v>
      </c>
      <c r="AA1206" s="16">
        <v>80</v>
      </c>
      <c r="AB1206" s="16" t="s">
        <v>2118</v>
      </c>
      <c r="AC1206" s="16" t="s">
        <v>2119</v>
      </c>
      <c r="AD1206" s="16">
        <v>28800</v>
      </c>
      <c r="AE1206" s="16">
        <v>225</v>
      </c>
      <c r="AF1206" s="16">
        <v>84375</v>
      </c>
      <c r="AG1206" s="16">
        <v>65</v>
      </c>
      <c r="AI1206" s="16">
        <v>5</v>
      </c>
      <c r="AJ1206" s="16">
        <v>17500</v>
      </c>
      <c r="AK1206" s="16">
        <v>300</v>
      </c>
      <c r="AL1206" s="16">
        <v>3000</v>
      </c>
      <c r="AM1206" s="16">
        <v>66040</v>
      </c>
      <c r="AN1206" s="16">
        <v>199715</v>
      </c>
      <c r="AO1206" s="12" t="s">
        <v>2120</v>
      </c>
      <c r="AP1206" s="16">
        <v>0</v>
      </c>
      <c r="AQ1206" s="16" t="s">
        <v>207</v>
      </c>
      <c r="AU1206" t="s">
        <v>2121</v>
      </c>
      <c r="AV1206" s="15" t="s">
        <v>2122</v>
      </c>
      <c r="AW1206" s="16" t="s">
        <v>593</v>
      </c>
      <c r="AX1206" s="16" t="s">
        <v>207</v>
      </c>
      <c r="AY1206" s="16" t="s">
        <v>207</v>
      </c>
      <c r="AZ1206" s="16" t="s">
        <v>207</v>
      </c>
      <c r="BA1206" s="16" t="s">
        <v>207</v>
      </c>
      <c r="BB1206" s="16" t="s">
        <v>207</v>
      </c>
      <c r="BC1206" s="16">
        <v>0.65</v>
      </c>
      <c r="BD1206" s="16">
        <v>4.4800000000000004</v>
      </c>
      <c r="BE1206" s="16">
        <v>0</v>
      </c>
      <c r="BF1206" s="16">
        <v>0</v>
      </c>
      <c r="BG1206" s="16">
        <v>2000</v>
      </c>
      <c r="BH1206" s="16">
        <v>1760</v>
      </c>
      <c r="BI1206" s="16">
        <v>9</v>
      </c>
    </row>
    <row r="1207" spans="1:61" x14ac:dyDescent="0.35">
      <c r="A1207">
        <v>1206</v>
      </c>
      <c r="B1207" t="s">
        <v>360</v>
      </c>
      <c r="C1207" t="s">
        <v>8120</v>
      </c>
      <c r="D1207" s="15" t="s">
        <v>2296</v>
      </c>
      <c r="E1207" s="12" t="s">
        <v>98</v>
      </c>
      <c r="F1207" s="16">
        <v>1960</v>
      </c>
      <c r="G1207" s="12" t="s">
        <v>362</v>
      </c>
      <c r="H1207" s="12" t="s">
        <v>91</v>
      </c>
      <c r="I1207" s="12" t="s">
        <v>92</v>
      </c>
      <c r="J1207" s="12" t="s">
        <v>2369</v>
      </c>
      <c r="K1207" s="12" t="s">
        <v>2369</v>
      </c>
      <c r="N1207" s="16" t="s">
        <v>206</v>
      </c>
      <c r="O1207" s="16" t="s">
        <v>2300</v>
      </c>
      <c r="P1207" s="12" t="s">
        <v>482</v>
      </c>
      <c r="Q1207" s="16">
        <v>2023</v>
      </c>
      <c r="R1207" s="16">
        <v>0.57999999999999996</v>
      </c>
      <c r="S1207" s="16">
        <v>0.57999999999999996</v>
      </c>
      <c r="U1207" s="16" t="s">
        <v>2301</v>
      </c>
      <c r="V1207" s="12" t="s">
        <v>204</v>
      </c>
      <c r="W1207" s="12" t="s">
        <v>204</v>
      </c>
      <c r="X1207" s="16">
        <v>1</v>
      </c>
      <c r="Y1207" s="16">
        <v>11</v>
      </c>
      <c r="Z1207" s="16">
        <v>0.57999999999999996</v>
      </c>
      <c r="AA1207" s="16">
        <v>70</v>
      </c>
      <c r="AB1207" s="16" t="s">
        <v>2118</v>
      </c>
      <c r="AC1207" s="16" t="s">
        <v>2119</v>
      </c>
      <c r="AD1207" s="16">
        <v>25200</v>
      </c>
      <c r="AE1207" s="16">
        <v>200</v>
      </c>
      <c r="AF1207" s="16">
        <v>75000</v>
      </c>
      <c r="AG1207" s="16">
        <v>50</v>
      </c>
      <c r="AI1207" s="16">
        <v>4</v>
      </c>
      <c r="AJ1207" s="16">
        <v>14000</v>
      </c>
      <c r="AK1207" s="16">
        <v>300</v>
      </c>
      <c r="AL1207" s="16">
        <v>3000</v>
      </c>
      <c r="AM1207" s="16">
        <v>58927.999999999993</v>
      </c>
      <c r="AN1207" s="16">
        <v>176128</v>
      </c>
      <c r="AO1207" s="12" t="s">
        <v>2120</v>
      </c>
      <c r="AP1207" s="16">
        <v>0</v>
      </c>
      <c r="AQ1207" s="16" t="s">
        <v>207</v>
      </c>
      <c r="AU1207" t="s">
        <v>2121</v>
      </c>
      <c r="AV1207" s="15" t="s">
        <v>2122</v>
      </c>
      <c r="AW1207" s="16" t="s">
        <v>593</v>
      </c>
      <c r="AX1207" s="16" t="s">
        <v>207</v>
      </c>
      <c r="AY1207" s="16" t="s">
        <v>207</v>
      </c>
      <c r="AZ1207" s="16" t="s">
        <v>207</v>
      </c>
      <c r="BA1207" s="16" t="s">
        <v>207</v>
      </c>
      <c r="BB1207" s="16" t="s">
        <v>207</v>
      </c>
      <c r="BC1207" s="16">
        <v>0.57999999999999996</v>
      </c>
      <c r="BD1207" s="16">
        <v>3.6</v>
      </c>
      <c r="BE1207" s="16">
        <v>0</v>
      </c>
      <c r="BF1207" s="16">
        <v>0</v>
      </c>
      <c r="BG1207" s="16">
        <v>960</v>
      </c>
      <c r="BH1207" s="16">
        <v>2000</v>
      </c>
      <c r="BI1207" s="16">
        <v>8</v>
      </c>
    </row>
    <row r="1208" spans="1:61" x14ac:dyDescent="0.35">
      <c r="A1208">
        <v>1207</v>
      </c>
      <c r="B1208" t="s">
        <v>360</v>
      </c>
      <c r="C1208" t="s">
        <v>8121</v>
      </c>
      <c r="D1208" s="15" t="s">
        <v>2310</v>
      </c>
      <c r="E1208" s="12" t="s">
        <v>98</v>
      </c>
      <c r="F1208" s="16">
        <v>1977</v>
      </c>
      <c r="G1208" s="12" t="s">
        <v>362</v>
      </c>
      <c r="H1208" s="12" t="s">
        <v>91</v>
      </c>
      <c r="I1208" s="12" t="s">
        <v>92</v>
      </c>
      <c r="J1208" s="12" t="s">
        <v>2369</v>
      </c>
      <c r="K1208" s="12" t="s">
        <v>2369</v>
      </c>
      <c r="N1208" s="16" t="s">
        <v>206</v>
      </c>
      <c r="O1208" s="16" t="s">
        <v>2300</v>
      </c>
      <c r="P1208" s="12" t="s">
        <v>482</v>
      </c>
      <c r="Q1208" s="16">
        <v>2023</v>
      </c>
      <c r="R1208" s="16">
        <v>0.32</v>
      </c>
      <c r="S1208" s="16">
        <v>0.32</v>
      </c>
      <c r="U1208" s="16" t="s">
        <v>2301</v>
      </c>
      <c r="V1208" s="12" t="s">
        <v>204</v>
      </c>
      <c r="W1208" s="12" t="s">
        <v>204</v>
      </c>
      <c r="X1208" s="16">
        <v>1</v>
      </c>
      <c r="Y1208" s="16">
        <v>9</v>
      </c>
      <c r="Z1208" s="16">
        <v>0.32</v>
      </c>
      <c r="AA1208" s="16">
        <v>40</v>
      </c>
      <c r="AB1208" s="16" t="s">
        <v>2118</v>
      </c>
      <c r="AC1208" s="16" t="s">
        <v>2119</v>
      </c>
      <c r="AD1208" s="16">
        <v>14400</v>
      </c>
      <c r="AE1208" s="16">
        <v>100</v>
      </c>
      <c r="AF1208" s="16">
        <v>37500</v>
      </c>
      <c r="AG1208" s="16">
        <v>50</v>
      </c>
      <c r="AI1208" s="16">
        <v>2</v>
      </c>
      <c r="AJ1208" s="16">
        <v>7000</v>
      </c>
      <c r="AK1208" s="16">
        <v>150</v>
      </c>
      <c r="AL1208" s="16">
        <v>1500</v>
      </c>
      <c r="AM1208" s="16">
        <v>32512</v>
      </c>
      <c r="AN1208" s="16">
        <v>92912</v>
      </c>
      <c r="AO1208" s="12" t="s">
        <v>2120</v>
      </c>
      <c r="AP1208" s="16">
        <v>0</v>
      </c>
      <c r="AQ1208" s="16" t="s">
        <v>207</v>
      </c>
      <c r="AU1208" t="s">
        <v>2121</v>
      </c>
      <c r="AV1208" s="15" t="s">
        <v>2122</v>
      </c>
      <c r="AW1208" s="16" t="s">
        <v>593</v>
      </c>
      <c r="AX1208" s="16" t="s">
        <v>207</v>
      </c>
      <c r="AY1208" s="16" t="s">
        <v>207</v>
      </c>
      <c r="AZ1208" s="16" t="s">
        <v>207</v>
      </c>
      <c r="BA1208" s="16" t="s">
        <v>207</v>
      </c>
      <c r="BB1208" s="16" t="s">
        <v>207</v>
      </c>
      <c r="BC1208" s="16">
        <v>0.32</v>
      </c>
      <c r="BD1208" s="16">
        <v>2</v>
      </c>
      <c r="BE1208" s="16">
        <v>0</v>
      </c>
      <c r="BF1208" s="16">
        <v>0</v>
      </c>
      <c r="BG1208" s="16">
        <v>640</v>
      </c>
      <c r="BH1208" s="16">
        <v>1360</v>
      </c>
      <c r="BI1208" s="16">
        <v>0</v>
      </c>
    </row>
    <row r="1209" spans="1:61" x14ac:dyDescent="0.35">
      <c r="A1209">
        <v>1208</v>
      </c>
      <c r="B1209" t="s">
        <v>360</v>
      </c>
      <c r="C1209" t="s">
        <v>8122</v>
      </c>
      <c r="D1209" s="15" t="s">
        <v>2311</v>
      </c>
      <c r="E1209" s="12" t="s">
        <v>98</v>
      </c>
      <c r="F1209" s="16">
        <v>1955</v>
      </c>
      <c r="G1209" s="12" t="s">
        <v>362</v>
      </c>
      <c r="H1209" s="12" t="s">
        <v>91</v>
      </c>
      <c r="I1209" s="12" t="s">
        <v>92</v>
      </c>
      <c r="J1209" s="12" t="s">
        <v>2369</v>
      </c>
      <c r="K1209" s="12" t="s">
        <v>2369</v>
      </c>
      <c r="N1209" s="16" t="s">
        <v>206</v>
      </c>
      <c r="O1209" s="16" t="s">
        <v>2300</v>
      </c>
      <c r="P1209" s="12" t="s">
        <v>482</v>
      </c>
      <c r="Q1209" s="16">
        <v>2023</v>
      </c>
      <c r="R1209" s="16">
        <v>0.84</v>
      </c>
      <c r="S1209" s="16">
        <v>0.84</v>
      </c>
      <c r="U1209" s="16" t="s">
        <v>2301</v>
      </c>
      <c r="V1209" s="12" t="s">
        <v>204</v>
      </c>
      <c r="W1209" s="12" t="s">
        <v>204</v>
      </c>
      <c r="X1209" s="16">
        <v>1</v>
      </c>
      <c r="Y1209" s="16">
        <v>14</v>
      </c>
      <c r="Z1209" s="16">
        <v>0.84</v>
      </c>
      <c r="AA1209" s="16">
        <v>100</v>
      </c>
      <c r="AB1209" s="16" t="s">
        <v>2118</v>
      </c>
      <c r="AC1209" s="16" t="s">
        <v>2119</v>
      </c>
      <c r="AD1209" s="16">
        <v>36000</v>
      </c>
      <c r="AE1209" s="16">
        <v>300</v>
      </c>
      <c r="AF1209" s="16">
        <v>112500</v>
      </c>
      <c r="AG1209" s="16">
        <v>80</v>
      </c>
      <c r="AI1209" s="16">
        <v>6</v>
      </c>
      <c r="AJ1209" s="16">
        <v>21000</v>
      </c>
      <c r="AK1209" s="16">
        <v>450</v>
      </c>
      <c r="AL1209" s="16">
        <v>4500</v>
      </c>
      <c r="AM1209" s="16">
        <v>85344</v>
      </c>
      <c r="AN1209" s="16">
        <v>259344</v>
      </c>
      <c r="AO1209" s="12" t="s">
        <v>2120</v>
      </c>
      <c r="AP1209" s="16">
        <v>0</v>
      </c>
      <c r="AQ1209" s="16" t="s">
        <v>207</v>
      </c>
      <c r="AU1209" t="s">
        <v>2121</v>
      </c>
      <c r="AV1209" s="15" t="s">
        <v>2122</v>
      </c>
      <c r="AW1209" s="16" t="s">
        <v>593</v>
      </c>
      <c r="AX1209" s="16" t="s">
        <v>207</v>
      </c>
      <c r="AY1209" s="16" t="s">
        <v>207</v>
      </c>
      <c r="AZ1209" s="16" t="s">
        <v>207</v>
      </c>
      <c r="BA1209" s="16" t="s">
        <v>207</v>
      </c>
      <c r="BB1209" s="16" t="s">
        <v>207</v>
      </c>
      <c r="BC1209" s="16">
        <v>0.84</v>
      </c>
      <c r="BD1209" s="16">
        <v>4.96</v>
      </c>
      <c r="BE1209" s="16">
        <v>0</v>
      </c>
      <c r="BF1209" s="16">
        <v>0</v>
      </c>
      <c r="BG1209" s="16">
        <v>3120</v>
      </c>
      <c r="BH1209" s="16">
        <v>1360</v>
      </c>
      <c r="BI1209" s="16">
        <v>6</v>
      </c>
    </row>
    <row r="1210" spans="1:61" x14ac:dyDescent="0.35">
      <c r="A1210">
        <v>1209</v>
      </c>
      <c r="B1210" t="s">
        <v>360</v>
      </c>
      <c r="C1210" t="s">
        <v>8123</v>
      </c>
      <c r="D1210" s="15" t="s">
        <v>2312</v>
      </c>
      <c r="E1210" s="12" t="s">
        <v>98</v>
      </c>
      <c r="F1210" s="16">
        <v>1965</v>
      </c>
      <c r="G1210" s="12" t="s">
        <v>362</v>
      </c>
      <c r="H1210" s="12" t="s">
        <v>91</v>
      </c>
      <c r="I1210" s="12" t="s">
        <v>92</v>
      </c>
      <c r="J1210" s="12" t="s">
        <v>2369</v>
      </c>
      <c r="K1210" s="12" t="s">
        <v>2369</v>
      </c>
      <c r="N1210" s="16" t="s">
        <v>206</v>
      </c>
      <c r="O1210" s="16" t="s">
        <v>2300</v>
      </c>
      <c r="P1210" s="12" t="s">
        <v>482</v>
      </c>
      <c r="Q1210" s="16">
        <v>2023</v>
      </c>
      <c r="R1210" s="16">
        <v>0.46</v>
      </c>
      <c r="S1210" s="16">
        <v>0.46</v>
      </c>
      <c r="U1210" s="16" t="s">
        <v>2301</v>
      </c>
      <c r="V1210" s="12" t="s">
        <v>204</v>
      </c>
      <c r="W1210" s="12" t="s">
        <v>204</v>
      </c>
      <c r="X1210" s="16">
        <v>1</v>
      </c>
      <c r="Y1210" s="16">
        <v>9</v>
      </c>
      <c r="Z1210" s="16">
        <v>0.46</v>
      </c>
      <c r="AA1210" s="16">
        <v>55</v>
      </c>
      <c r="AB1210" s="16" t="s">
        <v>2118</v>
      </c>
      <c r="AC1210" s="16" t="s">
        <v>2119</v>
      </c>
      <c r="AD1210" s="16">
        <v>19800</v>
      </c>
      <c r="AE1210" s="16">
        <v>150</v>
      </c>
      <c r="AF1210" s="16">
        <v>56250</v>
      </c>
      <c r="AG1210" s="16">
        <v>50</v>
      </c>
      <c r="AI1210" s="16">
        <v>3</v>
      </c>
      <c r="AJ1210" s="16">
        <v>10500</v>
      </c>
      <c r="AK1210" s="16">
        <v>300</v>
      </c>
      <c r="AL1210" s="16">
        <v>3000</v>
      </c>
      <c r="AM1210" s="16">
        <v>46736</v>
      </c>
      <c r="AN1210" s="16">
        <v>136286</v>
      </c>
      <c r="AO1210" s="12" t="s">
        <v>2120</v>
      </c>
      <c r="AP1210" s="16">
        <v>0</v>
      </c>
      <c r="AQ1210" s="16" t="s">
        <v>207</v>
      </c>
      <c r="AU1210" t="s">
        <v>2121</v>
      </c>
      <c r="AV1210" s="15" t="s">
        <v>2122</v>
      </c>
      <c r="AW1210" s="16" t="s">
        <v>593</v>
      </c>
      <c r="AX1210" s="16" t="s">
        <v>207</v>
      </c>
      <c r="AY1210" s="16" t="s">
        <v>207</v>
      </c>
      <c r="AZ1210" s="16" t="s">
        <v>207</v>
      </c>
      <c r="BA1210" s="16" t="s">
        <v>207</v>
      </c>
      <c r="BB1210" s="16" t="s">
        <v>207</v>
      </c>
      <c r="BC1210" s="16">
        <v>0.46</v>
      </c>
      <c r="BD1210" s="16">
        <v>3.12</v>
      </c>
      <c r="BE1210" s="16">
        <v>0</v>
      </c>
      <c r="BF1210" s="16">
        <v>0</v>
      </c>
      <c r="BG1210" s="16">
        <v>960</v>
      </c>
      <c r="BH1210" s="16">
        <v>1520</v>
      </c>
      <c r="BI1210" s="16">
        <v>8</v>
      </c>
    </row>
    <row r="1211" spans="1:61" x14ac:dyDescent="0.35">
      <c r="A1211">
        <v>1210</v>
      </c>
      <c r="B1211" t="s">
        <v>360</v>
      </c>
      <c r="C1211" t="s">
        <v>8124</v>
      </c>
      <c r="D1211" s="15" t="s">
        <v>2313</v>
      </c>
      <c r="E1211" s="12" t="s">
        <v>98</v>
      </c>
      <c r="F1211" s="16">
        <v>1986</v>
      </c>
      <c r="G1211" s="12" t="s">
        <v>362</v>
      </c>
      <c r="H1211" s="12" t="s">
        <v>91</v>
      </c>
      <c r="I1211" s="12" t="s">
        <v>92</v>
      </c>
      <c r="J1211" s="12" t="s">
        <v>2369</v>
      </c>
      <c r="K1211" s="12" t="s">
        <v>2369</v>
      </c>
      <c r="N1211" s="16" t="s">
        <v>206</v>
      </c>
      <c r="O1211" s="16" t="s">
        <v>2300</v>
      </c>
      <c r="P1211" s="12" t="s">
        <v>482</v>
      </c>
      <c r="Q1211" s="16">
        <v>2023</v>
      </c>
      <c r="R1211" s="16">
        <v>0.24</v>
      </c>
      <c r="S1211" s="16">
        <v>0.24</v>
      </c>
      <c r="U1211" s="16" t="s">
        <v>2301</v>
      </c>
      <c r="V1211" s="12" t="s">
        <v>204</v>
      </c>
      <c r="W1211" s="12" t="s">
        <v>204</v>
      </c>
      <c r="X1211" s="16">
        <v>1</v>
      </c>
      <c r="Y1211" s="16">
        <v>8</v>
      </c>
      <c r="Z1211" s="16">
        <v>0.24</v>
      </c>
      <c r="AA1211" s="16">
        <v>29</v>
      </c>
      <c r="AB1211" s="16" t="s">
        <v>2118</v>
      </c>
      <c r="AC1211" s="16" t="s">
        <v>2119</v>
      </c>
      <c r="AD1211" s="16">
        <v>10440</v>
      </c>
      <c r="AE1211" s="16">
        <v>80</v>
      </c>
      <c r="AF1211" s="16">
        <v>30000</v>
      </c>
      <c r="AG1211" s="16">
        <v>25</v>
      </c>
      <c r="AI1211" s="16">
        <v>2</v>
      </c>
      <c r="AJ1211" s="16">
        <v>7000</v>
      </c>
      <c r="AK1211" s="16">
        <v>150</v>
      </c>
      <c r="AL1211" s="16">
        <v>1500</v>
      </c>
      <c r="AM1211" s="16">
        <v>24384</v>
      </c>
      <c r="AN1211" s="16">
        <v>73324</v>
      </c>
      <c r="AO1211" s="12" t="s">
        <v>2120</v>
      </c>
      <c r="AP1211" s="16">
        <v>0</v>
      </c>
      <c r="AQ1211" s="16" t="s">
        <v>207</v>
      </c>
      <c r="AU1211" t="s">
        <v>2121</v>
      </c>
      <c r="AV1211" s="15" t="s">
        <v>2122</v>
      </c>
      <c r="AW1211" s="16" t="s">
        <v>593</v>
      </c>
      <c r="AX1211" s="16" t="s">
        <v>207</v>
      </c>
      <c r="AY1211" s="16" t="s">
        <v>207</v>
      </c>
      <c r="AZ1211" s="16" t="s">
        <v>207</v>
      </c>
      <c r="BA1211" s="16" t="s">
        <v>207</v>
      </c>
      <c r="BB1211" s="16" t="s">
        <v>207</v>
      </c>
      <c r="BC1211" s="16">
        <v>0.24</v>
      </c>
      <c r="BD1211" s="16">
        <v>1.2</v>
      </c>
      <c r="BE1211" s="16">
        <v>0</v>
      </c>
      <c r="BF1211" s="16">
        <v>0</v>
      </c>
      <c r="BG1211" s="16">
        <v>720</v>
      </c>
      <c r="BH1211" s="16">
        <v>480</v>
      </c>
      <c r="BI1211" s="16">
        <v>0</v>
      </c>
    </row>
    <row r="1212" spans="1:61" x14ac:dyDescent="0.35">
      <c r="A1212">
        <v>1211</v>
      </c>
      <c r="B1212" t="s">
        <v>360</v>
      </c>
      <c r="C1212" t="s">
        <v>8125</v>
      </c>
      <c r="D1212" s="15" t="s">
        <v>2314</v>
      </c>
      <c r="E1212" s="12" t="s">
        <v>98</v>
      </c>
      <c r="F1212" s="16">
        <v>1984</v>
      </c>
      <c r="G1212" s="12" t="s">
        <v>362</v>
      </c>
      <c r="H1212" s="12" t="s">
        <v>91</v>
      </c>
      <c r="I1212" s="12" t="s">
        <v>92</v>
      </c>
      <c r="J1212" s="12" t="s">
        <v>2369</v>
      </c>
      <c r="K1212" s="12" t="s">
        <v>2369</v>
      </c>
      <c r="N1212" s="16" t="s">
        <v>206</v>
      </c>
      <c r="O1212" s="16" t="s">
        <v>2300</v>
      </c>
      <c r="P1212" s="12" t="s">
        <v>482</v>
      </c>
      <c r="Q1212" s="16">
        <v>2023</v>
      </c>
      <c r="R1212" s="16">
        <v>0.82</v>
      </c>
      <c r="S1212" s="16">
        <v>0.82</v>
      </c>
      <c r="U1212" s="16" t="s">
        <v>2301</v>
      </c>
      <c r="V1212" s="12" t="s">
        <v>204</v>
      </c>
      <c r="W1212" s="12" t="s">
        <v>204</v>
      </c>
      <c r="X1212" s="16">
        <v>1</v>
      </c>
      <c r="Y1212" s="16">
        <v>12</v>
      </c>
      <c r="Z1212" s="16">
        <v>0.82</v>
      </c>
      <c r="AA1212" s="16">
        <v>98</v>
      </c>
      <c r="AB1212" s="16" t="s">
        <v>2118</v>
      </c>
      <c r="AC1212" s="16" t="s">
        <v>2119</v>
      </c>
      <c r="AD1212" s="16">
        <v>35280</v>
      </c>
      <c r="AE1212" s="16">
        <v>300</v>
      </c>
      <c r="AF1212" s="16">
        <v>112500</v>
      </c>
      <c r="AG1212" s="16">
        <v>80</v>
      </c>
      <c r="AI1212" s="16">
        <v>6</v>
      </c>
      <c r="AJ1212" s="16">
        <v>21000</v>
      </c>
      <c r="AK1212" s="16">
        <v>450</v>
      </c>
      <c r="AL1212" s="16">
        <v>4500</v>
      </c>
      <c r="AM1212" s="16">
        <v>83312</v>
      </c>
      <c r="AN1212" s="16">
        <v>256592</v>
      </c>
      <c r="AO1212" s="12" t="s">
        <v>2120</v>
      </c>
      <c r="AP1212" s="16">
        <v>0</v>
      </c>
      <c r="AQ1212" s="16" t="s">
        <v>207</v>
      </c>
      <c r="AU1212" t="s">
        <v>2121</v>
      </c>
      <c r="AV1212" s="15" t="s">
        <v>2122</v>
      </c>
      <c r="AW1212" s="16" t="s">
        <v>593</v>
      </c>
      <c r="AX1212" s="16" t="s">
        <v>207</v>
      </c>
      <c r="AY1212" s="16" t="s">
        <v>207</v>
      </c>
      <c r="AZ1212" s="16" t="s">
        <v>207</v>
      </c>
      <c r="BA1212" s="16" t="s">
        <v>207</v>
      </c>
      <c r="BB1212" s="16" t="s">
        <v>207</v>
      </c>
      <c r="BC1212" s="16">
        <v>0.82</v>
      </c>
      <c r="BD1212" s="16">
        <v>5.52</v>
      </c>
      <c r="BE1212" s="16">
        <v>0</v>
      </c>
      <c r="BF1212" s="16">
        <v>0</v>
      </c>
      <c r="BG1212" s="16">
        <v>2000</v>
      </c>
      <c r="BH1212" s="16">
        <v>1760</v>
      </c>
      <c r="BI1212" s="16">
        <v>22</v>
      </c>
    </row>
    <row r="1213" spans="1:61" x14ac:dyDescent="0.35">
      <c r="A1213">
        <v>1212</v>
      </c>
      <c r="B1213" t="s">
        <v>360</v>
      </c>
      <c r="C1213" t="s">
        <v>8126</v>
      </c>
      <c r="D1213" s="15" t="s">
        <v>2315</v>
      </c>
      <c r="E1213" s="12" t="s">
        <v>98</v>
      </c>
      <c r="F1213" s="16">
        <v>1974</v>
      </c>
      <c r="G1213" s="12" t="s">
        <v>362</v>
      </c>
      <c r="H1213" s="12" t="s">
        <v>91</v>
      </c>
      <c r="I1213" s="12" t="s">
        <v>92</v>
      </c>
      <c r="J1213" s="12" t="s">
        <v>2369</v>
      </c>
      <c r="K1213" s="12" t="s">
        <v>2369</v>
      </c>
      <c r="N1213" s="16" t="s">
        <v>206</v>
      </c>
      <c r="O1213" s="16" t="s">
        <v>2300</v>
      </c>
      <c r="P1213" s="12" t="s">
        <v>482</v>
      </c>
      <c r="Q1213" s="16">
        <v>2023</v>
      </c>
      <c r="R1213" s="16">
        <v>0.24</v>
      </c>
      <c r="S1213" s="16">
        <v>0.24</v>
      </c>
      <c r="U1213" s="16" t="s">
        <v>2301</v>
      </c>
      <c r="V1213" s="12" t="s">
        <v>204</v>
      </c>
      <c r="W1213" s="12" t="s">
        <v>204</v>
      </c>
      <c r="X1213" s="16">
        <v>1</v>
      </c>
      <c r="Y1213" s="16">
        <v>8</v>
      </c>
      <c r="Z1213" s="16">
        <v>0.24</v>
      </c>
      <c r="AA1213" s="16">
        <v>29</v>
      </c>
      <c r="AB1213" s="16" t="s">
        <v>2118</v>
      </c>
      <c r="AC1213" s="16" t="s">
        <v>2119</v>
      </c>
      <c r="AD1213" s="16">
        <v>10440</v>
      </c>
      <c r="AE1213" s="16">
        <v>80</v>
      </c>
      <c r="AF1213" s="16">
        <v>30000</v>
      </c>
      <c r="AG1213" s="16">
        <v>25</v>
      </c>
      <c r="AI1213" s="16">
        <v>2</v>
      </c>
      <c r="AJ1213" s="16">
        <v>7000</v>
      </c>
      <c r="AK1213" s="16">
        <v>150</v>
      </c>
      <c r="AL1213" s="16">
        <v>1500</v>
      </c>
      <c r="AM1213" s="16">
        <v>24384</v>
      </c>
      <c r="AN1213" s="16">
        <v>73324</v>
      </c>
      <c r="AO1213" s="12" t="s">
        <v>2120</v>
      </c>
      <c r="AP1213" s="16">
        <v>0</v>
      </c>
      <c r="AQ1213" s="16" t="s">
        <v>207</v>
      </c>
      <c r="AU1213" t="s">
        <v>2121</v>
      </c>
      <c r="AV1213" s="15" t="s">
        <v>2122</v>
      </c>
      <c r="AW1213" s="16" t="s">
        <v>593</v>
      </c>
      <c r="AX1213" s="16" t="s">
        <v>207</v>
      </c>
      <c r="AY1213" s="16" t="s">
        <v>207</v>
      </c>
      <c r="AZ1213" s="16" t="s">
        <v>207</v>
      </c>
      <c r="BA1213" s="16" t="s">
        <v>207</v>
      </c>
      <c r="BB1213" s="16" t="s">
        <v>207</v>
      </c>
      <c r="BC1213" s="16">
        <v>0.24</v>
      </c>
      <c r="BD1213" s="16">
        <v>0.96</v>
      </c>
      <c r="BE1213" s="16">
        <v>0</v>
      </c>
      <c r="BF1213" s="16">
        <v>0</v>
      </c>
      <c r="BG1213" s="16">
        <v>400</v>
      </c>
      <c r="BH1213" s="16">
        <v>480</v>
      </c>
      <c r="BI1213" s="16">
        <v>1</v>
      </c>
    </row>
    <row r="1214" spans="1:61" x14ac:dyDescent="0.35">
      <c r="A1214">
        <v>1213</v>
      </c>
      <c r="B1214" t="s">
        <v>360</v>
      </c>
      <c r="C1214" t="s">
        <v>8127</v>
      </c>
      <c r="D1214" s="15" t="s">
        <v>2316</v>
      </c>
      <c r="E1214" s="12" t="s">
        <v>98</v>
      </c>
      <c r="F1214" s="16">
        <v>1976</v>
      </c>
      <c r="G1214" s="12" t="s">
        <v>362</v>
      </c>
      <c r="H1214" s="12" t="s">
        <v>91</v>
      </c>
      <c r="I1214" s="12" t="s">
        <v>92</v>
      </c>
      <c r="J1214" s="12" t="s">
        <v>2369</v>
      </c>
      <c r="K1214" s="12" t="s">
        <v>2369</v>
      </c>
      <c r="N1214" s="16" t="s">
        <v>206</v>
      </c>
      <c r="O1214" s="16" t="s">
        <v>2300</v>
      </c>
      <c r="P1214" s="12" t="s">
        <v>482</v>
      </c>
      <c r="Q1214" s="16">
        <v>2023</v>
      </c>
      <c r="R1214" s="16">
        <v>0.41</v>
      </c>
      <c r="S1214" s="16">
        <v>0.41</v>
      </c>
      <c r="U1214" s="16" t="s">
        <v>2301</v>
      </c>
      <c r="V1214" s="12" t="s">
        <v>204</v>
      </c>
      <c r="W1214" s="12" t="s">
        <v>204</v>
      </c>
      <c r="X1214" s="16">
        <v>1</v>
      </c>
      <c r="Y1214" s="16">
        <v>7</v>
      </c>
      <c r="Z1214" s="16">
        <v>0.41</v>
      </c>
      <c r="AA1214" s="16">
        <v>49</v>
      </c>
      <c r="AB1214" s="16" t="s">
        <v>2118</v>
      </c>
      <c r="AC1214" s="16" t="s">
        <v>2119</v>
      </c>
      <c r="AD1214" s="16">
        <v>17640</v>
      </c>
      <c r="AE1214" s="16">
        <v>150</v>
      </c>
      <c r="AF1214" s="16">
        <v>56250</v>
      </c>
      <c r="AG1214" s="16">
        <v>50</v>
      </c>
      <c r="AI1214" s="16">
        <v>3</v>
      </c>
      <c r="AJ1214" s="16">
        <v>10500</v>
      </c>
      <c r="AK1214" s="16">
        <v>300</v>
      </c>
      <c r="AL1214" s="16">
        <v>3000</v>
      </c>
      <c r="AM1214" s="16">
        <v>41656</v>
      </c>
      <c r="AN1214" s="16">
        <v>129046</v>
      </c>
      <c r="AO1214" s="12" t="s">
        <v>2120</v>
      </c>
      <c r="AP1214" s="16">
        <v>0</v>
      </c>
      <c r="AQ1214" s="16" t="s">
        <v>207</v>
      </c>
      <c r="AU1214" t="s">
        <v>2121</v>
      </c>
      <c r="AV1214" s="15" t="s">
        <v>2122</v>
      </c>
      <c r="AW1214" s="16" t="s">
        <v>593</v>
      </c>
      <c r="AX1214" s="16" t="s">
        <v>207</v>
      </c>
      <c r="AY1214" s="16" t="s">
        <v>207</v>
      </c>
      <c r="AZ1214" s="16" t="s">
        <v>207</v>
      </c>
      <c r="BA1214" s="16" t="s">
        <v>207</v>
      </c>
      <c r="BB1214" s="16" t="s">
        <v>207</v>
      </c>
      <c r="BC1214" s="16">
        <v>0.41</v>
      </c>
      <c r="BD1214" s="16">
        <v>3.12</v>
      </c>
      <c r="BE1214" s="16">
        <v>0</v>
      </c>
      <c r="BF1214" s="16">
        <v>0</v>
      </c>
      <c r="BG1214" s="16">
        <v>1200</v>
      </c>
      <c r="BH1214" s="16">
        <v>1520</v>
      </c>
      <c r="BI1214" s="16">
        <v>5</v>
      </c>
    </row>
    <row r="1215" spans="1:61" x14ac:dyDescent="0.35">
      <c r="A1215">
        <v>1214</v>
      </c>
      <c r="B1215" t="s">
        <v>360</v>
      </c>
      <c r="C1215" t="s">
        <v>8128</v>
      </c>
      <c r="D1215" s="15" t="s">
        <v>2317</v>
      </c>
      <c r="E1215" s="12" t="s">
        <v>98</v>
      </c>
      <c r="F1215" s="16">
        <v>1976</v>
      </c>
      <c r="G1215" s="12" t="s">
        <v>362</v>
      </c>
      <c r="H1215" s="12" t="s">
        <v>91</v>
      </c>
      <c r="I1215" s="12" t="s">
        <v>92</v>
      </c>
      <c r="J1215" s="12" t="s">
        <v>2369</v>
      </c>
      <c r="K1215" s="12" t="s">
        <v>2369</v>
      </c>
      <c r="N1215" s="16" t="s">
        <v>206</v>
      </c>
      <c r="O1215" s="16" t="s">
        <v>2300</v>
      </c>
      <c r="P1215" s="12" t="s">
        <v>482</v>
      </c>
      <c r="Q1215" s="16">
        <v>2023</v>
      </c>
      <c r="R1215" s="16">
        <v>0.43</v>
      </c>
      <c r="S1215" s="16">
        <v>0.43</v>
      </c>
      <c r="U1215" s="16" t="s">
        <v>2301</v>
      </c>
      <c r="V1215" s="12" t="s">
        <v>204</v>
      </c>
      <c r="W1215" s="12" t="s">
        <v>204</v>
      </c>
      <c r="X1215" s="16">
        <v>1</v>
      </c>
      <c r="Y1215" s="16">
        <v>8</v>
      </c>
      <c r="Z1215" s="16">
        <v>0.43</v>
      </c>
      <c r="AA1215" s="16">
        <v>52</v>
      </c>
      <c r="AB1215" s="16" t="s">
        <v>2118</v>
      </c>
      <c r="AC1215" s="16" t="s">
        <v>2119</v>
      </c>
      <c r="AD1215" s="16">
        <v>18720</v>
      </c>
      <c r="AE1215" s="16">
        <v>150</v>
      </c>
      <c r="AF1215" s="16">
        <v>56250</v>
      </c>
      <c r="AG1215" s="16">
        <v>50</v>
      </c>
      <c r="AI1215" s="16">
        <v>3</v>
      </c>
      <c r="AJ1215" s="16">
        <v>10500</v>
      </c>
      <c r="AK1215" s="16">
        <v>300</v>
      </c>
      <c r="AL1215" s="16">
        <v>3000</v>
      </c>
      <c r="AM1215" s="16">
        <v>43688</v>
      </c>
      <c r="AN1215" s="16">
        <v>132158</v>
      </c>
      <c r="AO1215" s="12" t="s">
        <v>2120</v>
      </c>
      <c r="AP1215" s="16">
        <v>0</v>
      </c>
      <c r="AQ1215" s="16" t="s">
        <v>207</v>
      </c>
      <c r="AU1215" t="s">
        <v>2121</v>
      </c>
      <c r="AV1215" s="15" t="s">
        <v>2122</v>
      </c>
      <c r="AW1215" s="16" t="s">
        <v>593</v>
      </c>
      <c r="AX1215" s="16" t="s">
        <v>207</v>
      </c>
      <c r="AY1215" s="16" t="s">
        <v>207</v>
      </c>
      <c r="AZ1215" s="16" t="s">
        <v>207</v>
      </c>
      <c r="BA1215" s="16" t="s">
        <v>207</v>
      </c>
      <c r="BB1215" s="16" t="s">
        <v>207</v>
      </c>
      <c r="BC1215" s="16">
        <v>0.43</v>
      </c>
      <c r="BD1215" s="16">
        <v>2.8</v>
      </c>
      <c r="BE1215" s="16">
        <v>0</v>
      </c>
      <c r="BF1215" s="16">
        <v>0</v>
      </c>
      <c r="BG1215" s="16">
        <v>1200</v>
      </c>
      <c r="BH1215" s="16">
        <v>960</v>
      </c>
      <c r="BI1215" s="16">
        <v>8</v>
      </c>
    </row>
    <row r="1216" spans="1:61" x14ac:dyDescent="0.35">
      <c r="A1216">
        <v>1215</v>
      </c>
      <c r="B1216" t="s">
        <v>360</v>
      </c>
      <c r="C1216" t="s">
        <v>8129</v>
      </c>
      <c r="D1216" s="15" t="s">
        <v>2318</v>
      </c>
      <c r="E1216" s="12" t="s">
        <v>98</v>
      </c>
      <c r="F1216" s="16">
        <v>1970</v>
      </c>
      <c r="G1216" s="12" t="s">
        <v>362</v>
      </c>
      <c r="H1216" s="12" t="s">
        <v>91</v>
      </c>
      <c r="I1216" s="12" t="s">
        <v>92</v>
      </c>
      <c r="J1216" s="12" t="s">
        <v>2369</v>
      </c>
      <c r="K1216" s="12" t="s">
        <v>2369</v>
      </c>
      <c r="N1216" s="16" t="s">
        <v>206</v>
      </c>
      <c r="O1216" s="16" t="s">
        <v>2300</v>
      </c>
      <c r="P1216" s="12" t="s">
        <v>482</v>
      </c>
      <c r="Q1216" s="16">
        <v>2023</v>
      </c>
      <c r="R1216" s="16">
        <v>0.28999999999999998</v>
      </c>
      <c r="S1216" s="16">
        <v>0.28999999999999998</v>
      </c>
      <c r="U1216" s="16" t="s">
        <v>2301</v>
      </c>
      <c r="V1216" s="12" t="s">
        <v>204</v>
      </c>
      <c r="W1216" s="12" t="s">
        <v>204</v>
      </c>
      <c r="X1216" s="16">
        <v>1</v>
      </c>
      <c r="Y1216" s="16">
        <v>11</v>
      </c>
      <c r="Z1216" s="16">
        <v>0.28999999999999998</v>
      </c>
      <c r="AA1216" s="16">
        <v>35</v>
      </c>
      <c r="AB1216" s="16" t="s">
        <v>2118</v>
      </c>
      <c r="AC1216" s="16" t="s">
        <v>2119</v>
      </c>
      <c r="AD1216" s="16">
        <v>12600</v>
      </c>
      <c r="AE1216" s="16">
        <v>100</v>
      </c>
      <c r="AF1216" s="16">
        <v>37500</v>
      </c>
      <c r="AG1216" s="16">
        <v>30</v>
      </c>
      <c r="AI1216" s="16">
        <v>2</v>
      </c>
      <c r="AJ1216" s="16">
        <v>7000</v>
      </c>
      <c r="AK1216" s="16">
        <v>150</v>
      </c>
      <c r="AL1216" s="16">
        <v>1500</v>
      </c>
      <c r="AM1216" s="16">
        <v>29463.999999999996</v>
      </c>
      <c r="AN1216" s="16">
        <v>88064</v>
      </c>
      <c r="AO1216" s="12" t="s">
        <v>2120</v>
      </c>
      <c r="AP1216" s="16">
        <v>0</v>
      </c>
      <c r="AQ1216" s="16" t="s">
        <v>207</v>
      </c>
      <c r="AU1216" t="s">
        <v>2121</v>
      </c>
      <c r="AV1216" s="15" t="s">
        <v>2122</v>
      </c>
      <c r="AW1216" s="16" t="s">
        <v>593</v>
      </c>
      <c r="AX1216" s="16" t="s">
        <v>207</v>
      </c>
      <c r="AY1216" s="16" t="s">
        <v>207</v>
      </c>
      <c r="AZ1216" s="16" t="s">
        <v>207</v>
      </c>
      <c r="BA1216" s="16" t="s">
        <v>207</v>
      </c>
      <c r="BB1216" s="16" t="s">
        <v>207</v>
      </c>
      <c r="BC1216" s="16">
        <v>0.28999999999999998</v>
      </c>
      <c r="BD1216" s="16">
        <v>1.44</v>
      </c>
      <c r="BE1216" s="16">
        <v>0</v>
      </c>
      <c r="BF1216" s="16">
        <v>0</v>
      </c>
      <c r="BG1216" s="16">
        <v>560</v>
      </c>
      <c r="BH1216" s="16">
        <v>720</v>
      </c>
      <c r="BI1216" s="16">
        <v>2</v>
      </c>
    </row>
    <row r="1217" spans="1:61" x14ac:dyDescent="0.35">
      <c r="A1217">
        <v>1216</v>
      </c>
      <c r="B1217" t="s">
        <v>360</v>
      </c>
      <c r="C1217" t="s">
        <v>8130</v>
      </c>
      <c r="D1217" s="15" t="s">
        <v>2319</v>
      </c>
      <c r="E1217" s="12" t="s">
        <v>98</v>
      </c>
      <c r="F1217" s="16">
        <v>1981</v>
      </c>
      <c r="G1217" s="12" t="s">
        <v>362</v>
      </c>
      <c r="H1217" s="12" t="s">
        <v>91</v>
      </c>
      <c r="I1217" s="12" t="s">
        <v>92</v>
      </c>
      <c r="J1217" s="12" t="s">
        <v>2369</v>
      </c>
      <c r="K1217" s="12" t="s">
        <v>2369</v>
      </c>
      <c r="N1217" s="16" t="s">
        <v>206</v>
      </c>
      <c r="O1217" s="16" t="s">
        <v>2300</v>
      </c>
      <c r="P1217" s="12" t="s">
        <v>482</v>
      </c>
      <c r="Q1217" s="16">
        <v>2023</v>
      </c>
      <c r="R1217" s="16">
        <v>0.3</v>
      </c>
      <c r="S1217" s="16">
        <v>0.3</v>
      </c>
      <c r="U1217" s="16" t="s">
        <v>2301</v>
      </c>
      <c r="V1217" s="12" t="s">
        <v>204</v>
      </c>
      <c r="W1217" s="12" t="s">
        <v>204</v>
      </c>
      <c r="X1217" s="16">
        <v>1</v>
      </c>
      <c r="Y1217" s="16">
        <v>8</v>
      </c>
      <c r="Z1217" s="16">
        <v>0.3</v>
      </c>
      <c r="AA1217" s="16">
        <v>36</v>
      </c>
      <c r="AB1217" s="16" t="s">
        <v>2118</v>
      </c>
      <c r="AC1217" s="16" t="s">
        <v>2119</v>
      </c>
      <c r="AD1217" s="16">
        <v>12960</v>
      </c>
      <c r="AE1217" s="16">
        <v>100</v>
      </c>
      <c r="AF1217" s="16">
        <v>37500</v>
      </c>
      <c r="AG1217" s="16">
        <v>30</v>
      </c>
      <c r="AI1217" s="16">
        <v>2</v>
      </c>
      <c r="AJ1217" s="16">
        <v>7000</v>
      </c>
      <c r="AK1217" s="16">
        <v>150</v>
      </c>
      <c r="AL1217" s="16">
        <v>1500</v>
      </c>
      <c r="AM1217" s="16">
        <v>30480</v>
      </c>
      <c r="AN1217" s="16">
        <v>89440</v>
      </c>
      <c r="AO1217" s="12" t="s">
        <v>2120</v>
      </c>
      <c r="AP1217" s="16">
        <v>0</v>
      </c>
      <c r="AQ1217" s="16" t="s">
        <v>207</v>
      </c>
      <c r="AU1217" t="s">
        <v>2121</v>
      </c>
      <c r="AV1217" s="15" t="s">
        <v>2122</v>
      </c>
      <c r="AW1217" s="16" t="s">
        <v>593</v>
      </c>
      <c r="AX1217" s="16" t="s">
        <v>207</v>
      </c>
      <c r="AY1217" s="16" t="s">
        <v>207</v>
      </c>
      <c r="AZ1217" s="16" t="s">
        <v>207</v>
      </c>
      <c r="BA1217" s="16" t="s">
        <v>207</v>
      </c>
      <c r="BB1217" s="16" t="s">
        <v>207</v>
      </c>
      <c r="BC1217" s="16">
        <v>0.3</v>
      </c>
      <c r="BD1217" s="16">
        <v>1.84</v>
      </c>
      <c r="BE1217" s="16">
        <v>0</v>
      </c>
      <c r="BF1217" s="16">
        <v>0</v>
      </c>
      <c r="BG1217" s="16">
        <v>800</v>
      </c>
      <c r="BH1217" s="16">
        <v>880</v>
      </c>
      <c r="BI1217" s="16">
        <v>2</v>
      </c>
    </row>
    <row r="1218" spans="1:61" x14ac:dyDescent="0.35">
      <c r="A1218">
        <v>1217</v>
      </c>
      <c r="B1218" t="s">
        <v>360</v>
      </c>
      <c r="C1218" t="s">
        <v>8131</v>
      </c>
      <c r="D1218" s="15" t="s">
        <v>2320</v>
      </c>
      <c r="E1218" s="12" t="s">
        <v>98</v>
      </c>
      <c r="F1218" s="16">
        <v>1954</v>
      </c>
      <c r="G1218" s="12" t="s">
        <v>362</v>
      </c>
      <c r="H1218" s="12" t="s">
        <v>91</v>
      </c>
      <c r="I1218" s="12" t="s">
        <v>92</v>
      </c>
      <c r="J1218" s="12" t="s">
        <v>2369</v>
      </c>
      <c r="K1218" s="12" t="s">
        <v>2369</v>
      </c>
      <c r="N1218" s="16" t="s">
        <v>206</v>
      </c>
      <c r="O1218" s="16" t="s">
        <v>2300</v>
      </c>
      <c r="P1218" s="12" t="s">
        <v>482</v>
      </c>
      <c r="Q1218" s="16">
        <v>2023</v>
      </c>
      <c r="R1218" s="16">
        <v>0.52</v>
      </c>
      <c r="S1218" s="16">
        <v>0.52</v>
      </c>
      <c r="U1218" s="16" t="s">
        <v>2301</v>
      </c>
      <c r="V1218" s="12" t="s">
        <v>204</v>
      </c>
      <c r="W1218" s="12" t="s">
        <v>204</v>
      </c>
      <c r="X1218" s="16">
        <v>1</v>
      </c>
      <c r="Y1218" s="16">
        <v>9</v>
      </c>
      <c r="Z1218" s="16">
        <v>0.52</v>
      </c>
      <c r="AA1218" s="16">
        <v>62</v>
      </c>
      <c r="AB1218" s="16" t="s">
        <v>2118</v>
      </c>
      <c r="AC1218" s="16" t="s">
        <v>2119</v>
      </c>
      <c r="AD1218" s="16">
        <v>22320</v>
      </c>
      <c r="AE1218" s="16">
        <v>200</v>
      </c>
      <c r="AF1218" s="16">
        <v>75000</v>
      </c>
      <c r="AG1218" s="16">
        <v>50</v>
      </c>
      <c r="AI1218" s="16">
        <v>4</v>
      </c>
      <c r="AJ1218" s="16">
        <v>14000</v>
      </c>
      <c r="AK1218" s="16">
        <v>300</v>
      </c>
      <c r="AL1218" s="16">
        <v>3000</v>
      </c>
      <c r="AM1218" s="16">
        <v>52832</v>
      </c>
      <c r="AN1218" s="16">
        <v>167152</v>
      </c>
      <c r="AO1218" s="12" t="s">
        <v>2120</v>
      </c>
      <c r="AP1218" s="16">
        <v>0</v>
      </c>
      <c r="AQ1218" s="16" t="s">
        <v>207</v>
      </c>
      <c r="AU1218" t="s">
        <v>2121</v>
      </c>
      <c r="AV1218" s="15" t="s">
        <v>2122</v>
      </c>
      <c r="AW1218" s="16" t="s">
        <v>593</v>
      </c>
      <c r="AX1218" s="16" t="s">
        <v>207</v>
      </c>
      <c r="AY1218" s="16" t="s">
        <v>207</v>
      </c>
      <c r="AZ1218" s="16" t="s">
        <v>207</v>
      </c>
      <c r="BA1218" s="16" t="s">
        <v>207</v>
      </c>
      <c r="BB1218" s="16" t="s">
        <v>207</v>
      </c>
      <c r="BC1218" s="16">
        <v>0.52</v>
      </c>
      <c r="BD1218" s="16">
        <v>3.36</v>
      </c>
      <c r="BE1218" s="16">
        <v>0</v>
      </c>
      <c r="BF1218" s="16">
        <v>0</v>
      </c>
      <c r="BG1218" s="16">
        <v>960</v>
      </c>
      <c r="BH1218" s="16">
        <v>1600</v>
      </c>
      <c r="BI1218" s="16">
        <v>10</v>
      </c>
    </row>
    <row r="1219" spans="1:61" x14ac:dyDescent="0.35">
      <c r="A1219">
        <v>1218</v>
      </c>
      <c r="B1219" t="s">
        <v>360</v>
      </c>
      <c r="C1219" t="s">
        <v>8132</v>
      </c>
      <c r="D1219" s="15" t="s">
        <v>2321</v>
      </c>
      <c r="E1219" s="12" t="s">
        <v>98</v>
      </c>
      <c r="F1219" s="16">
        <v>1960</v>
      </c>
      <c r="G1219" s="12" t="s">
        <v>362</v>
      </c>
      <c r="H1219" s="12" t="s">
        <v>91</v>
      </c>
      <c r="I1219" s="12" t="s">
        <v>92</v>
      </c>
      <c r="J1219" s="12" t="s">
        <v>2369</v>
      </c>
      <c r="K1219" s="12" t="s">
        <v>2369</v>
      </c>
      <c r="N1219" s="16" t="s">
        <v>206</v>
      </c>
      <c r="O1219" s="16" t="s">
        <v>2300</v>
      </c>
      <c r="P1219" s="12" t="s">
        <v>482</v>
      </c>
      <c r="Q1219" s="16">
        <v>2023</v>
      </c>
      <c r="R1219" s="16">
        <v>0.23</v>
      </c>
      <c r="S1219" s="16">
        <v>0.23</v>
      </c>
      <c r="U1219" s="16" t="s">
        <v>2301</v>
      </c>
      <c r="V1219" s="12" t="s">
        <v>204</v>
      </c>
      <c r="W1219" s="12" t="s">
        <v>204</v>
      </c>
      <c r="X1219" s="16">
        <v>1</v>
      </c>
      <c r="Y1219" s="16">
        <v>7</v>
      </c>
      <c r="Z1219" s="16">
        <v>0.23</v>
      </c>
      <c r="AA1219" s="16">
        <v>28</v>
      </c>
      <c r="AB1219" s="16" t="s">
        <v>2118</v>
      </c>
      <c r="AC1219" s="16" t="s">
        <v>2119</v>
      </c>
      <c r="AD1219" s="16">
        <v>10080</v>
      </c>
      <c r="AE1219" s="16">
        <v>80</v>
      </c>
      <c r="AF1219" s="16">
        <v>30000</v>
      </c>
      <c r="AG1219" s="16">
        <v>25</v>
      </c>
      <c r="AI1219" s="16">
        <v>2</v>
      </c>
      <c r="AJ1219" s="16">
        <v>7000</v>
      </c>
      <c r="AK1219" s="16">
        <v>150</v>
      </c>
      <c r="AL1219" s="16">
        <v>1500</v>
      </c>
      <c r="AM1219" s="16">
        <v>23368</v>
      </c>
      <c r="AN1219" s="16">
        <v>71948</v>
      </c>
      <c r="AO1219" s="12" t="s">
        <v>2120</v>
      </c>
      <c r="AP1219" s="16">
        <v>0</v>
      </c>
      <c r="AQ1219" s="16" t="s">
        <v>207</v>
      </c>
      <c r="AU1219" t="s">
        <v>2121</v>
      </c>
      <c r="AV1219" s="15" t="s">
        <v>2122</v>
      </c>
      <c r="AW1219" s="16" t="s">
        <v>593</v>
      </c>
      <c r="AX1219" s="16" t="s">
        <v>207</v>
      </c>
      <c r="AY1219" s="16" t="s">
        <v>207</v>
      </c>
      <c r="AZ1219" s="16" t="s">
        <v>207</v>
      </c>
      <c r="BA1219" s="16" t="s">
        <v>207</v>
      </c>
      <c r="BB1219" s="16" t="s">
        <v>207</v>
      </c>
      <c r="BC1219" s="16">
        <v>0.23</v>
      </c>
      <c r="BD1219" s="16">
        <v>1.2</v>
      </c>
      <c r="BE1219" s="16">
        <v>0</v>
      </c>
      <c r="BF1219" s="16">
        <v>0</v>
      </c>
      <c r="BG1219" s="16">
        <v>400</v>
      </c>
      <c r="BH1219" s="16">
        <v>640</v>
      </c>
      <c r="BI1219" s="16">
        <v>2</v>
      </c>
    </row>
    <row r="1220" spans="1:61" x14ac:dyDescent="0.35">
      <c r="A1220">
        <v>1219</v>
      </c>
      <c r="B1220" t="s">
        <v>360</v>
      </c>
      <c r="C1220" t="s">
        <v>8133</v>
      </c>
      <c r="D1220" s="15" t="s">
        <v>2322</v>
      </c>
      <c r="E1220" s="12" t="s">
        <v>98</v>
      </c>
      <c r="F1220" s="16">
        <v>1950</v>
      </c>
      <c r="G1220" s="12" t="s">
        <v>362</v>
      </c>
      <c r="H1220" s="12" t="s">
        <v>91</v>
      </c>
      <c r="I1220" s="12" t="s">
        <v>92</v>
      </c>
      <c r="J1220" s="12" t="s">
        <v>2369</v>
      </c>
      <c r="K1220" s="12" t="s">
        <v>2369</v>
      </c>
      <c r="N1220" s="16" t="s">
        <v>206</v>
      </c>
      <c r="O1220" s="16" t="s">
        <v>2300</v>
      </c>
      <c r="P1220" s="12" t="s">
        <v>482</v>
      </c>
      <c r="Q1220" s="16">
        <v>2023</v>
      </c>
      <c r="R1220" s="16">
        <v>0.23</v>
      </c>
      <c r="S1220" s="16">
        <v>0.23</v>
      </c>
      <c r="U1220" s="16" t="s">
        <v>2301</v>
      </c>
      <c r="V1220" s="12" t="s">
        <v>204</v>
      </c>
      <c r="W1220" s="12" t="s">
        <v>204</v>
      </c>
      <c r="X1220" s="16">
        <v>1</v>
      </c>
      <c r="Y1220" s="16">
        <v>5</v>
      </c>
      <c r="Z1220" s="16">
        <v>0.23</v>
      </c>
      <c r="AA1220" s="16">
        <v>28</v>
      </c>
      <c r="AB1220" s="16" t="s">
        <v>2118</v>
      </c>
      <c r="AC1220" s="16" t="s">
        <v>2119</v>
      </c>
      <c r="AD1220" s="16">
        <v>10080</v>
      </c>
      <c r="AE1220" s="16">
        <v>80</v>
      </c>
      <c r="AF1220" s="16">
        <v>30000</v>
      </c>
      <c r="AG1220" s="16">
        <v>25</v>
      </c>
      <c r="AI1220" s="16">
        <v>2</v>
      </c>
      <c r="AJ1220" s="16">
        <v>7000</v>
      </c>
      <c r="AK1220" s="16">
        <v>150</v>
      </c>
      <c r="AL1220" s="16">
        <v>1500</v>
      </c>
      <c r="AM1220" s="16">
        <v>23368</v>
      </c>
      <c r="AN1220" s="16">
        <v>71948</v>
      </c>
      <c r="AO1220" s="12" t="s">
        <v>2120</v>
      </c>
      <c r="AP1220" s="16">
        <v>0</v>
      </c>
      <c r="AQ1220" s="16" t="s">
        <v>207</v>
      </c>
      <c r="AU1220" t="s">
        <v>2121</v>
      </c>
      <c r="AV1220" s="15" t="s">
        <v>2122</v>
      </c>
      <c r="AW1220" s="16" t="s">
        <v>593</v>
      </c>
      <c r="AX1220" s="16" t="s">
        <v>207</v>
      </c>
      <c r="AY1220" s="16" t="s">
        <v>207</v>
      </c>
      <c r="AZ1220" s="16" t="s">
        <v>207</v>
      </c>
      <c r="BA1220" s="16" t="s">
        <v>207</v>
      </c>
      <c r="BB1220" s="16" t="s">
        <v>207</v>
      </c>
      <c r="BC1220" s="16">
        <v>0.23</v>
      </c>
      <c r="BD1220" s="16">
        <v>0.96</v>
      </c>
      <c r="BE1220" s="16">
        <v>0</v>
      </c>
      <c r="BF1220" s="16">
        <v>0</v>
      </c>
      <c r="BG1220" s="16">
        <v>320</v>
      </c>
      <c r="BH1220" s="16">
        <v>480</v>
      </c>
      <c r="BI1220" s="16">
        <v>2</v>
      </c>
    </row>
    <row r="1221" spans="1:61" x14ac:dyDescent="0.35">
      <c r="A1221">
        <v>1220</v>
      </c>
      <c r="B1221" t="s">
        <v>360</v>
      </c>
      <c r="C1221" t="s">
        <v>8134</v>
      </c>
      <c r="D1221" s="15" t="s">
        <v>2323</v>
      </c>
      <c r="E1221" s="12" t="s">
        <v>98</v>
      </c>
      <c r="F1221" s="16">
        <v>1974</v>
      </c>
      <c r="G1221" s="12" t="s">
        <v>362</v>
      </c>
      <c r="H1221" s="12" t="s">
        <v>91</v>
      </c>
      <c r="I1221" s="12" t="s">
        <v>92</v>
      </c>
      <c r="J1221" s="12" t="s">
        <v>2369</v>
      </c>
      <c r="K1221" s="12" t="s">
        <v>2369</v>
      </c>
      <c r="N1221" s="16" t="s">
        <v>206</v>
      </c>
      <c r="O1221" s="16" t="s">
        <v>2300</v>
      </c>
      <c r="P1221" s="12" t="s">
        <v>482</v>
      </c>
      <c r="Q1221" s="16">
        <v>2023</v>
      </c>
      <c r="R1221" s="16">
        <v>0.43</v>
      </c>
      <c r="S1221" s="16">
        <v>0.43</v>
      </c>
      <c r="U1221" s="16" t="s">
        <v>2301</v>
      </c>
      <c r="V1221" s="12" t="s">
        <v>204</v>
      </c>
      <c r="W1221" s="12" t="s">
        <v>204</v>
      </c>
      <c r="X1221" s="16">
        <v>1</v>
      </c>
      <c r="Y1221" s="16">
        <v>6</v>
      </c>
      <c r="Z1221" s="16">
        <v>0.43</v>
      </c>
      <c r="AA1221" s="16">
        <v>52</v>
      </c>
      <c r="AB1221" s="16" t="s">
        <v>2118</v>
      </c>
      <c r="AC1221" s="16" t="s">
        <v>2119</v>
      </c>
      <c r="AD1221" s="16">
        <v>18720</v>
      </c>
      <c r="AE1221" s="16">
        <v>150</v>
      </c>
      <c r="AF1221" s="16">
        <v>56250</v>
      </c>
      <c r="AG1221" s="16">
        <v>50</v>
      </c>
      <c r="AI1221" s="16">
        <v>3</v>
      </c>
      <c r="AJ1221" s="16">
        <v>10500</v>
      </c>
      <c r="AK1221" s="16">
        <v>300</v>
      </c>
      <c r="AL1221" s="16">
        <v>3000</v>
      </c>
      <c r="AM1221" s="16">
        <v>43688</v>
      </c>
      <c r="AN1221" s="16">
        <v>132158</v>
      </c>
      <c r="AO1221" s="12" t="s">
        <v>2120</v>
      </c>
      <c r="AP1221" s="16">
        <v>0</v>
      </c>
      <c r="AQ1221" s="16" t="s">
        <v>207</v>
      </c>
      <c r="AU1221" t="s">
        <v>2121</v>
      </c>
      <c r="AV1221" s="15" t="s">
        <v>2122</v>
      </c>
      <c r="AW1221" s="16" t="s">
        <v>593</v>
      </c>
      <c r="AX1221" s="16" t="s">
        <v>207</v>
      </c>
      <c r="AY1221" s="16" t="s">
        <v>207</v>
      </c>
      <c r="AZ1221" s="16" t="s">
        <v>207</v>
      </c>
      <c r="BA1221" s="16" t="s">
        <v>207</v>
      </c>
      <c r="BB1221" s="16" t="s">
        <v>207</v>
      </c>
      <c r="BC1221" s="16">
        <v>0.43</v>
      </c>
      <c r="BD1221" s="16">
        <v>2.88</v>
      </c>
      <c r="BE1221" s="16">
        <v>0</v>
      </c>
      <c r="BF1221" s="16">
        <v>0</v>
      </c>
      <c r="BG1221" s="16">
        <v>960</v>
      </c>
      <c r="BH1221" s="16">
        <v>1520</v>
      </c>
      <c r="BI1221" s="16">
        <v>5</v>
      </c>
    </row>
    <row r="1222" spans="1:61" x14ac:dyDescent="0.35">
      <c r="A1222">
        <v>1221</v>
      </c>
      <c r="B1222" t="s">
        <v>360</v>
      </c>
      <c r="C1222" t="s">
        <v>8135</v>
      </c>
      <c r="D1222" s="15" t="s">
        <v>2324</v>
      </c>
      <c r="E1222" s="12" t="s">
        <v>98</v>
      </c>
      <c r="F1222" s="16">
        <v>1970</v>
      </c>
      <c r="G1222" s="12" t="s">
        <v>362</v>
      </c>
      <c r="H1222" s="12" t="s">
        <v>91</v>
      </c>
      <c r="I1222" s="12" t="s">
        <v>92</v>
      </c>
      <c r="J1222" s="12" t="s">
        <v>2369</v>
      </c>
      <c r="K1222" s="12" t="s">
        <v>2369</v>
      </c>
      <c r="N1222" s="16" t="s">
        <v>206</v>
      </c>
      <c r="O1222" s="16" t="s">
        <v>2300</v>
      </c>
      <c r="P1222" s="12" t="s">
        <v>482</v>
      </c>
      <c r="Q1222" s="16">
        <v>2023</v>
      </c>
      <c r="R1222" s="16">
        <v>0.2</v>
      </c>
      <c r="S1222" s="16">
        <v>0.2</v>
      </c>
      <c r="U1222" s="16" t="s">
        <v>2301</v>
      </c>
      <c r="V1222" s="12" t="s">
        <v>204</v>
      </c>
      <c r="W1222" s="12" t="s">
        <v>204</v>
      </c>
      <c r="X1222" s="16">
        <v>1</v>
      </c>
      <c r="Y1222" s="16">
        <v>5</v>
      </c>
      <c r="Z1222" s="16">
        <v>0.2</v>
      </c>
      <c r="AA1222" s="16">
        <v>24</v>
      </c>
      <c r="AB1222" s="16" t="s">
        <v>2118</v>
      </c>
      <c r="AC1222" s="16" t="s">
        <v>2119</v>
      </c>
      <c r="AD1222" s="16">
        <v>8640</v>
      </c>
      <c r="AE1222" s="16">
        <v>70</v>
      </c>
      <c r="AF1222" s="16">
        <v>26250</v>
      </c>
      <c r="AG1222" s="16">
        <v>20</v>
      </c>
      <c r="AI1222" s="16">
        <v>2</v>
      </c>
      <c r="AJ1222" s="16">
        <v>7000</v>
      </c>
      <c r="AK1222" s="16">
        <v>150</v>
      </c>
      <c r="AL1222" s="16">
        <v>1500</v>
      </c>
      <c r="AM1222" s="16">
        <v>20320</v>
      </c>
      <c r="AN1222" s="16">
        <v>63710</v>
      </c>
      <c r="AO1222" s="12" t="s">
        <v>2120</v>
      </c>
      <c r="AP1222" s="16">
        <v>0</v>
      </c>
      <c r="AQ1222" s="16" t="s">
        <v>207</v>
      </c>
      <c r="AU1222" t="s">
        <v>2121</v>
      </c>
      <c r="AV1222" s="15" t="s">
        <v>2122</v>
      </c>
      <c r="AW1222" s="16" t="s">
        <v>593</v>
      </c>
      <c r="AX1222" s="16" t="s">
        <v>207</v>
      </c>
      <c r="AY1222" s="16" t="s">
        <v>207</v>
      </c>
      <c r="AZ1222" s="16" t="s">
        <v>207</v>
      </c>
      <c r="BA1222" s="16" t="s">
        <v>207</v>
      </c>
      <c r="BB1222" s="16" t="s">
        <v>207</v>
      </c>
      <c r="BC1222" s="16">
        <v>0.2</v>
      </c>
      <c r="BD1222" s="16">
        <v>0.96</v>
      </c>
      <c r="BE1222" s="16">
        <v>0</v>
      </c>
      <c r="BF1222" s="16">
        <v>0</v>
      </c>
      <c r="BG1222" s="16">
        <v>400</v>
      </c>
      <c r="BH1222" s="16">
        <v>560</v>
      </c>
      <c r="BI1222" s="16">
        <v>0</v>
      </c>
    </row>
    <row r="1223" spans="1:61" x14ac:dyDescent="0.35">
      <c r="A1223">
        <v>1222</v>
      </c>
      <c r="B1223" t="s">
        <v>360</v>
      </c>
      <c r="C1223" t="s">
        <v>8136</v>
      </c>
      <c r="D1223" s="15" t="s">
        <v>2325</v>
      </c>
      <c r="E1223" s="12" t="s">
        <v>98</v>
      </c>
      <c r="F1223" s="16">
        <v>1954</v>
      </c>
      <c r="G1223" s="12" t="s">
        <v>362</v>
      </c>
      <c r="H1223" s="12" t="s">
        <v>91</v>
      </c>
      <c r="I1223" s="12" t="s">
        <v>92</v>
      </c>
      <c r="J1223" s="12" t="s">
        <v>2369</v>
      </c>
      <c r="K1223" s="12" t="s">
        <v>2369</v>
      </c>
      <c r="N1223" s="16" t="s">
        <v>206</v>
      </c>
      <c r="O1223" s="16" t="s">
        <v>2300</v>
      </c>
      <c r="P1223" s="12" t="s">
        <v>482</v>
      </c>
      <c r="Q1223" s="16">
        <v>2023</v>
      </c>
      <c r="R1223" s="16">
        <v>0.3</v>
      </c>
      <c r="S1223" s="16">
        <v>0.3</v>
      </c>
      <c r="U1223" s="16" t="s">
        <v>2301</v>
      </c>
      <c r="V1223" s="12" t="s">
        <v>204</v>
      </c>
      <c r="W1223" s="12" t="s">
        <v>204</v>
      </c>
      <c r="X1223" s="16">
        <v>1</v>
      </c>
      <c r="Y1223" s="16">
        <v>4</v>
      </c>
      <c r="Z1223" s="16">
        <v>0.3</v>
      </c>
      <c r="AA1223" s="16">
        <v>36</v>
      </c>
      <c r="AB1223" s="16" t="s">
        <v>2118</v>
      </c>
      <c r="AC1223" s="16" t="s">
        <v>2119</v>
      </c>
      <c r="AD1223" s="16">
        <v>12960</v>
      </c>
      <c r="AE1223" s="16">
        <v>100</v>
      </c>
      <c r="AF1223" s="16">
        <v>37500</v>
      </c>
      <c r="AG1223" s="16">
        <v>30</v>
      </c>
      <c r="AI1223" s="16">
        <v>2</v>
      </c>
      <c r="AJ1223" s="16">
        <v>7000</v>
      </c>
      <c r="AK1223" s="16">
        <v>150</v>
      </c>
      <c r="AL1223" s="16">
        <v>1500</v>
      </c>
      <c r="AM1223" s="16">
        <v>30480</v>
      </c>
      <c r="AN1223" s="16">
        <v>89440</v>
      </c>
      <c r="AO1223" s="12" t="s">
        <v>2120</v>
      </c>
      <c r="AP1223" s="16">
        <v>0</v>
      </c>
      <c r="AQ1223" s="16" t="s">
        <v>207</v>
      </c>
      <c r="AU1223" t="s">
        <v>2121</v>
      </c>
      <c r="AV1223" s="15" t="s">
        <v>2122</v>
      </c>
      <c r="AW1223" s="16" t="s">
        <v>593</v>
      </c>
      <c r="AX1223" s="16" t="s">
        <v>207</v>
      </c>
      <c r="AY1223" s="16" t="s">
        <v>207</v>
      </c>
      <c r="AZ1223" s="16" t="s">
        <v>207</v>
      </c>
      <c r="BA1223" s="16" t="s">
        <v>207</v>
      </c>
      <c r="BB1223" s="16" t="s">
        <v>207</v>
      </c>
      <c r="BC1223" s="16">
        <v>0.3</v>
      </c>
      <c r="BD1223" s="16">
        <v>2</v>
      </c>
      <c r="BE1223" s="16">
        <v>0</v>
      </c>
      <c r="BF1223" s="16">
        <v>0</v>
      </c>
      <c r="BG1223" s="16">
        <v>800</v>
      </c>
      <c r="BH1223" s="16">
        <v>1040</v>
      </c>
      <c r="BI1223" s="16">
        <v>2</v>
      </c>
    </row>
    <row r="1224" spans="1:61" x14ac:dyDescent="0.35">
      <c r="A1224">
        <v>1223</v>
      </c>
      <c r="B1224" t="s">
        <v>360</v>
      </c>
      <c r="C1224" t="s">
        <v>8137</v>
      </c>
      <c r="D1224" s="15" t="s">
        <v>2326</v>
      </c>
      <c r="E1224" s="12" t="s">
        <v>98</v>
      </c>
      <c r="F1224" s="16">
        <v>1965</v>
      </c>
      <c r="G1224" s="12" t="s">
        <v>362</v>
      </c>
      <c r="H1224" s="12" t="s">
        <v>91</v>
      </c>
      <c r="I1224" s="12" t="s">
        <v>92</v>
      </c>
      <c r="J1224" s="12" t="s">
        <v>2369</v>
      </c>
      <c r="K1224" s="12" t="s">
        <v>2369</v>
      </c>
      <c r="N1224" s="16" t="s">
        <v>205</v>
      </c>
      <c r="O1224" s="16" t="s">
        <v>2300</v>
      </c>
      <c r="P1224" s="12" t="s">
        <v>482</v>
      </c>
      <c r="Q1224" s="16">
        <v>2023</v>
      </c>
      <c r="R1224" s="16">
        <v>0.57999999999999996</v>
      </c>
      <c r="S1224" s="16">
        <v>0.57999999999999996</v>
      </c>
      <c r="U1224" s="16" t="s">
        <v>2301</v>
      </c>
      <c r="V1224" s="12" t="s">
        <v>204</v>
      </c>
      <c r="W1224" s="12" t="s">
        <v>204</v>
      </c>
      <c r="X1224" s="16">
        <v>1</v>
      </c>
      <c r="Y1224" s="16">
        <v>6</v>
      </c>
      <c r="Z1224" s="16">
        <v>0.57999999999999996</v>
      </c>
      <c r="AA1224" s="16">
        <v>70</v>
      </c>
      <c r="AB1224" s="16" t="s">
        <v>2118</v>
      </c>
      <c r="AC1224" s="16" t="s">
        <v>2119</v>
      </c>
      <c r="AD1224" s="16">
        <v>25200</v>
      </c>
      <c r="AE1224" s="16">
        <v>200</v>
      </c>
      <c r="AF1224" s="16">
        <v>75000</v>
      </c>
      <c r="AG1224" s="16">
        <v>50</v>
      </c>
      <c r="AI1224" s="16">
        <v>4</v>
      </c>
      <c r="AJ1224" s="16">
        <v>14000</v>
      </c>
      <c r="AK1224" s="16">
        <v>300</v>
      </c>
      <c r="AL1224" s="16">
        <v>3000</v>
      </c>
      <c r="AM1224" s="16">
        <v>58927.999999999993</v>
      </c>
      <c r="AN1224" s="16">
        <v>176128</v>
      </c>
      <c r="AO1224" s="12" t="s">
        <v>2120</v>
      </c>
      <c r="AP1224" s="16">
        <v>0</v>
      </c>
      <c r="AQ1224" s="16" t="s">
        <v>207</v>
      </c>
      <c r="AU1224" t="s">
        <v>2121</v>
      </c>
      <c r="AV1224" s="15" t="s">
        <v>2122</v>
      </c>
      <c r="AW1224" s="16" t="s">
        <v>593</v>
      </c>
      <c r="AX1224" s="16" t="s">
        <v>207</v>
      </c>
      <c r="AY1224" s="16" t="s">
        <v>207</v>
      </c>
      <c r="AZ1224" s="16" t="s">
        <v>207</v>
      </c>
      <c r="BA1224" s="16" t="s">
        <v>207</v>
      </c>
      <c r="BB1224" s="16" t="s">
        <v>207</v>
      </c>
      <c r="BC1224" s="16">
        <v>0.57999999999999996</v>
      </c>
      <c r="BD1224" s="16">
        <v>3.6</v>
      </c>
      <c r="BE1224" s="16">
        <v>0</v>
      </c>
      <c r="BF1224" s="16">
        <v>0</v>
      </c>
      <c r="BG1224" s="16">
        <v>1680</v>
      </c>
      <c r="BH1224" s="16">
        <v>1280</v>
      </c>
      <c r="BI1224" s="16">
        <v>8</v>
      </c>
    </row>
    <row r="1225" spans="1:61" x14ac:dyDescent="0.35">
      <c r="A1225">
        <v>1224</v>
      </c>
      <c r="B1225" t="s">
        <v>360</v>
      </c>
      <c r="C1225" t="s">
        <v>8138</v>
      </c>
      <c r="D1225" s="15" t="s">
        <v>2327</v>
      </c>
      <c r="E1225" s="12" t="s">
        <v>98</v>
      </c>
      <c r="F1225" s="16">
        <v>1975</v>
      </c>
      <c r="G1225" s="12" t="s">
        <v>362</v>
      </c>
      <c r="H1225" s="12" t="s">
        <v>91</v>
      </c>
      <c r="I1225" s="12" t="s">
        <v>92</v>
      </c>
      <c r="J1225" s="12" t="s">
        <v>2369</v>
      </c>
      <c r="K1225" s="12" t="s">
        <v>2369</v>
      </c>
      <c r="N1225" s="16" t="s">
        <v>206</v>
      </c>
      <c r="O1225" s="16" t="s">
        <v>2300</v>
      </c>
      <c r="P1225" s="12" t="s">
        <v>482</v>
      </c>
      <c r="Q1225" s="16">
        <v>2023</v>
      </c>
      <c r="R1225" s="16">
        <v>0.5</v>
      </c>
      <c r="S1225" s="16">
        <v>0.5</v>
      </c>
      <c r="U1225" s="16" t="s">
        <v>2301</v>
      </c>
      <c r="V1225" s="12" t="s">
        <v>204</v>
      </c>
      <c r="W1225" s="12" t="s">
        <v>204</v>
      </c>
      <c r="X1225" s="16">
        <v>1</v>
      </c>
      <c r="Y1225" s="16">
        <v>8</v>
      </c>
      <c r="Z1225" s="16">
        <v>0.5</v>
      </c>
      <c r="AA1225" s="16">
        <v>60</v>
      </c>
      <c r="AB1225" s="16" t="s">
        <v>2118</v>
      </c>
      <c r="AC1225" s="16" t="s">
        <v>2119</v>
      </c>
      <c r="AD1225" s="16">
        <v>21600</v>
      </c>
      <c r="AE1225" s="16">
        <v>175</v>
      </c>
      <c r="AF1225" s="16">
        <v>65625</v>
      </c>
      <c r="AG1225" s="16">
        <v>50</v>
      </c>
      <c r="AI1225" s="16">
        <v>3</v>
      </c>
      <c r="AJ1225" s="16">
        <v>10500</v>
      </c>
      <c r="AK1225" s="16">
        <v>300</v>
      </c>
      <c r="AL1225" s="16">
        <v>3000</v>
      </c>
      <c r="AM1225" s="16">
        <v>50800</v>
      </c>
      <c r="AN1225" s="16">
        <v>151525</v>
      </c>
      <c r="AO1225" s="12" t="s">
        <v>2120</v>
      </c>
      <c r="AP1225" s="16">
        <v>0</v>
      </c>
      <c r="AQ1225" s="16" t="s">
        <v>207</v>
      </c>
      <c r="AU1225" t="s">
        <v>2121</v>
      </c>
      <c r="AV1225" s="15" t="s">
        <v>2122</v>
      </c>
      <c r="AW1225" s="16" t="s">
        <v>593</v>
      </c>
      <c r="AX1225" s="16" t="s">
        <v>207</v>
      </c>
      <c r="AY1225" s="16" t="s">
        <v>207</v>
      </c>
      <c r="AZ1225" s="16" t="s">
        <v>207</v>
      </c>
      <c r="BA1225" s="16" t="s">
        <v>207</v>
      </c>
      <c r="BB1225" s="16" t="s">
        <v>207</v>
      </c>
      <c r="BC1225" s="16">
        <v>0.5</v>
      </c>
      <c r="BD1225" s="16">
        <v>3.12</v>
      </c>
      <c r="BE1225" s="16">
        <v>0</v>
      </c>
      <c r="BF1225" s="16">
        <v>0</v>
      </c>
      <c r="BG1225" s="16">
        <v>1200</v>
      </c>
      <c r="BH1225" s="16">
        <v>960</v>
      </c>
      <c r="BI1225" s="16">
        <v>12</v>
      </c>
    </row>
    <row r="1226" spans="1:61" x14ac:dyDescent="0.35">
      <c r="A1226">
        <v>1225</v>
      </c>
      <c r="B1226" t="s">
        <v>360</v>
      </c>
      <c r="C1226" t="s">
        <v>8139</v>
      </c>
      <c r="D1226" s="15" t="s">
        <v>2328</v>
      </c>
      <c r="E1226" s="12" t="s">
        <v>98</v>
      </c>
      <c r="F1226" s="16">
        <v>1985</v>
      </c>
      <c r="G1226" s="12" t="s">
        <v>362</v>
      </c>
      <c r="H1226" s="12" t="s">
        <v>91</v>
      </c>
      <c r="I1226" s="12" t="s">
        <v>92</v>
      </c>
      <c r="J1226" s="12" t="s">
        <v>2369</v>
      </c>
      <c r="K1226" s="12" t="s">
        <v>2369</v>
      </c>
      <c r="N1226" s="16" t="s">
        <v>206</v>
      </c>
      <c r="O1226" s="16" t="s">
        <v>2300</v>
      </c>
      <c r="P1226" s="12" t="s">
        <v>482</v>
      </c>
      <c r="Q1226" s="16">
        <v>2023</v>
      </c>
      <c r="R1226" s="16">
        <v>0.6</v>
      </c>
      <c r="S1226" s="16">
        <v>0.6</v>
      </c>
      <c r="U1226" s="16" t="s">
        <v>2301</v>
      </c>
      <c r="V1226" s="12" t="s">
        <v>204</v>
      </c>
      <c r="W1226" s="12" t="s">
        <v>204</v>
      </c>
      <c r="X1226" s="16">
        <v>1</v>
      </c>
      <c r="Y1226" s="16">
        <v>5</v>
      </c>
      <c r="Z1226" s="16">
        <v>0.6</v>
      </c>
      <c r="AA1226" s="16">
        <v>72</v>
      </c>
      <c r="AB1226" s="16" t="s">
        <v>2118</v>
      </c>
      <c r="AC1226" s="16" t="s">
        <v>2119</v>
      </c>
      <c r="AD1226" s="16">
        <v>25920</v>
      </c>
      <c r="AE1226" s="16">
        <v>200</v>
      </c>
      <c r="AF1226" s="16">
        <v>75000</v>
      </c>
      <c r="AG1226" s="16">
        <v>50</v>
      </c>
      <c r="AI1226" s="16">
        <v>4</v>
      </c>
      <c r="AJ1226" s="16">
        <v>14000</v>
      </c>
      <c r="AK1226" s="16">
        <v>300</v>
      </c>
      <c r="AL1226" s="16">
        <v>3000</v>
      </c>
      <c r="AM1226" s="16">
        <v>60960</v>
      </c>
      <c r="AN1226" s="16">
        <v>178880</v>
      </c>
      <c r="AO1226" s="12" t="s">
        <v>2120</v>
      </c>
      <c r="AP1226" s="16">
        <v>0</v>
      </c>
      <c r="AQ1226" s="16" t="s">
        <v>207</v>
      </c>
      <c r="AU1226" t="s">
        <v>2121</v>
      </c>
      <c r="AV1226" s="15" t="s">
        <v>2122</v>
      </c>
      <c r="AW1226" s="16" t="s">
        <v>593</v>
      </c>
      <c r="AX1226" s="16" t="s">
        <v>207</v>
      </c>
      <c r="AY1226" s="16" t="s">
        <v>207</v>
      </c>
      <c r="AZ1226" s="16" t="s">
        <v>207</v>
      </c>
      <c r="BA1226" s="16" t="s">
        <v>207</v>
      </c>
      <c r="BB1226" s="16" t="s">
        <v>207</v>
      </c>
      <c r="BC1226" s="16">
        <v>0.6</v>
      </c>
      <c r="BD1226" s="16">
        <v>4.32</v>
      </c>
      <c r="BE1226" s="16">
        <v>0</v>
      </c>
      <c r="BF1226" s="16">
        <v>0</v>
      </c>
      <c r="BG1226" s="16">
        <v>2000</v>
      </c>
      <c r="BH1226" s="16">
        <v>2320</v>
      </c>
      <c r="BI1226" s="16">
        <v>0</v>
      </c>
    </row>
    <row r="1227" spans="1:61" x14ac:dyDescent="0.35">
      <c r="A1227">
        <v>1226</v>
      </c>
      <c r="B1227" t="s">
        <v>360</v>
      </c>
      <c r="C1227" t="s">
        <v>8140</v>
      </c>
      <c r="D1227" s="15" t="s">
        <v>2329</v>
      </c>
      <c r="E1227" s="12" t="s">
        <v>98</v>
      </c>
      <c r="F1227" s="16">
        <v>1978</v>
      </c>
      <c r="G1227" s="12" t="s">
        <v>362</v>
      </c>
      <c r="H1227" s="12" t="s">
        <v>91</v>
      </c>
      <c r="I1227" s="12" t="s">
        <v>92</v>
      </c>
      <c r="J1227" s="12" t="s">
        <v>2369</v>
      </c>
      <c r="K1227" s="12" t="s">
        <v>2369</v>
      </c>
      <c r="N1227" s="16" t="s">
        <v>206</v>
      </c>
      <c r="O1227" s="16" t="s">
        <v>2300</v>
      </c>
      <c r="P1227" s="12" t="s">
        <v>482</v>
      </c>
      <c r="Q1227" s="16">
        <v>2023</v>
      </c>
      <c r="R1227" s="16">
        <v>0.26</v>
      </c>
      <c r="S1227" s="16">
        <v>0.26</v>
      </c>
      <c r="U1227" s="16" t="s">
        <v>2301</v>
      </c>
      <c r="V1227" s="12" t="s">
        <v>204</v>
      </c>
      <c r="W1227" s="12" t="s">
        <v>204</v>
      </c>
      <c r="X1227" s="16">
        <v>1</v>
      </c>
      <c r="Y1227" s="16">
        <v>3</v>
      </c>
      <c r="Z1227" s="16">
        <v>0.26</v>
      </c>
      <c r="AA1227" s="16">
        <v>31</v>
      </c>
      <c r="AB1227" s="16" t="s">
        <v>2118</v>
      </c>
      <c r="AC1227" s="16" t="s">
        <v>2119</v>
      </c>
      <c r="AD1227" s="16">
        <v>11160</v>
      </c>
      <c r="AE1227" s="16">
        <v>100</v>
      </c>
      <c r="AF1227" s="16">
        <v>37500</v>
      </c>
      <c r="AG1227" s="16">
        <v>25</v>
      </c>
      <c r="AI1227" s="16">
        <v>2</v>
      </c>
      <c r="AJ1227" s="16">
        <v>7000</v>
      </c>
      <c r="AK1227" s="16">
        <v>150</v>
      </c>
      <c r="AL1227" s="16">
        <v>1500</v>
      </c>
      <c r="AM1227" s="16">
        <v>26416</v>
      </c>
      <c r="AN1227" s="16">
        <v>83576</v>
      </c>
      <c r="AO1227" s="12" t="s">
        <v>2120</v>
      </c>
      <c r="AP1227" s="16">
        <v>0</v>
      </c>
      <c r="AQ1227" s="16" t="s">
        <v>207</v>
      </c>
      <c r="AU1227" t="s">
        <v>2121</v>
      </c>
      <c r="AV1227" s="15" t="s">
        <v>2122</v>
      </c>
      <c r="AW1227" s="16" t="s">
        <v>593</v>
      </c>
      <c r="AX1227" s="16" t="s">
        <v>207</v>
      </c>
      <c r="AY1227" s="16" t="s">
        <v>207</v>
      </c>
      <c r="AZ1227" s="16" t="s">
        <v>207</v>
      </c>
      <c r="BA1227" s="16" t="s">
        <v>207</v>
      </c>
      <c r="BB1227" s="16" t="s">
        <v>207</v>
      </c>
      <c r="BC1227" s="16">
        <v>0.26</v>
      </c>
      <c r="BD1227" s="16">
        <v>1.44</v>
      </c>
      <c r="BE1227" s="16">
        <v>0</v>
      </c>
      <c r="BF1227" s="16">
        <v>0</v>
      </c>
      <c r="BG1227" s="16">
        <v>640</v>
      </c>
      <c r="BH1227" s="16">
        <v>800</v>
      </c>
      <c r="BI1227" s="16">
        <v>0</v>
      </c>
    </row>
    <row r="1228" spans="1:61" x14ac:dyDescent="0.35">
      <c r="A1228">
        <v>1227</v>
      </c>
      <c r="B1228" t="s">
        <v>360</v>
      </c>
      <c r="C1228" t="s">
        <v>8141</v>
      </c>
      <c r="D1228" s="15" t="s">
        <v>2330</v>
      </c>
      <c r="E1228" s="12" t="s">
        <v>98</v>
      </c>
      <c r="F1228" s="16">
        <v>1989</v>
      </c>
      <c r="G1228" s="12" t="s">
        <v>362</v>
      </c>
      <c r="H1228" s="12" t="s">
        <v>91</v>
      </c>
      <c r="I1228" s="12" t="s">
        <v>92</v>
      </c>
      <c r="J1228" s="12" t="s">
        <v>2369</v>
      </c>
      <c r="K1228" s="12" t="s">
        <v>2369</v>
      </c>
      <c r="N1228" s="16" t="s">
        <v>206</v>
      </c>
      <c r="O1228" s="16" t="s">
        <v>2300</v>
      </c>
      <c r="P1228" s="12" t="s">
        <v>482</v>
      </c>
      <c r="Q1228" s="16">
        <v>2023</v>
      </c>
      <c r="R1228" s="16">
        <v>0.34</v>
      </c>
      <c r="S1228" s="16">
        <v>0.34</v>
      </c>
      <c r="U1228" s="16" t="s">
        <v>2301</v>
      </c>
      <c r="V1228" s="12" t="s">
        <v>204</v>
      </c>
      <c r="W1228" s="12" t="s">
        <v>204</v>
      </c>
      <c r="X1228" s="16">
        <v>1</v>
      </c>
      <c r="Y1228" s="16">
        <v>5</v>
      </c>
      <c r="Z1228" s="16">
        <v>0.34</v>
      </c>
      <c r="AA1228" s="16">
        <v>40</v>
      </c>
      <c r="AB1228" s="16" t="s">
        <v>2118</v>
      </c>
      <c r="AC1228" s="16" t="s">
        <v>2119</v>
      </c>
      <c r="AD1228" s="16">
        <v>14400</v>
      </c>
      <c r="AE1228" s="16">
        <v>125</v>
      </c>
      <c r="AF1228" s="16">
        <v>46875</v>
      </c>
      <c r="AG1228" s="16">
        <v>30</v>
      </c>
      <c r="AI1228" s="16">
        <v>3</v>
      </c>
      <c r="AJ1228" s="16">
        <v>10500</v>
      </c>
      <c r="AK1228" s="16">
        <v>150</v>
      </c>
      <c r="AL1228" s="16">
        <v>1500</v>
      </c>
      <c r="AM1228" s="16">
        <v>34544</v>
      </c>
      <c r="AN1228" s="16">
        <v>107819</v>
      </c>
      <c r="AO1228" s="12" t="s">
        <v>2120</v>
      </c>
      <c r="AP1228" s="16">
        <v>0</v>
      </c>
      <c r="AQ1228" s="16" t="s">
        <v>207</v>
      </c>
      <c r="AU1228" t="s">
        <v>2121</v>
      </c>
      <c r="AV1228" s="15" t="s">
        <v>2122</v>
      </c>
      <c r="AW1228" s="16" t="s">
        <v>593</v>
      </c>
      <c r="AX1228" s="16" t="s">
        <v>207</v>
      </c>
      <c r="AY1228" s="16" t="s">
        <v>207</v>
      </c>
      <c r="AZ1228" s="16" t="s">
        <v>207</v>
      </c>
      <c r="BA1228" s="16" t="s">
        <v>207</v>
      </c>
      <c r="BB1228" s="16" t="s">
        <v>207</v>
      </c>
      <c r="BC1228" s="16">
        <v>0.34</v>
      </c>
      <c r="BD1228" s="16">
        <v>1.68</v>
      </c>
      <c r="BE1228" s="16">
        <v>0</v>
      </c>
      <c r="BF1228" s="16">
        <v>0</v>
      </c>
      <c r="BG1228" s="16">
        <v>480</v>
      </c>
      <c r="BH1228" s="16">
        <v>640</v>
      </c>
      <c r="BI1228" s="16">
        <v>7</v>
      </c>
    </row>
    <row r="1229" spans="1:61" x14ac:dyDescent="0.35">
      <c r="A1229">
        <v>1228</v>
      </c>
      <c r="B1229" t="s">
        <v>360</v>
      </c>
      <c r="C1229" t="s">
        <v>8142</v>
      </c>
      <c r="D1229" s="15" t="s">
        <v>2331</v>
      </c>
      <c r="E1229" s="12" t="s">
        <v>98</v>
      </c>
      <c r="F1229" s="16">
        <v>1975</v>
      </c>
      <c r="G1229" s="12" t="s">
        <v>362</v>
      </c>
      <c r="H1229" s="12" t="s">
        <v>91</v>
      </c>
      <c r="I1229" s="12" t="s">
        <v>92</v>
      </c>
      <c r="J1229" s="12" t="s">
        <v>2369</v>
      </c>
      <c r="K1229" s="12" t="s">
        <v>2369</v>
      </c>
      <c r="N1229" s="16" t="s">
        <v>206</v>
      </c>
      <c r="O1229" s="16" t="s">
        <v>2300</v>
      </c>
      <c r="P1229" s="12" t="s">
        <v>482</v>
      </c>
      <c r="Q1229" s="16">
        <v>2023</v>
      </c>
      <c r="R1229" s="16">
        <v>0.19</v>
      </c>
      <c r="S1229" s="16">
        <v>0.19</v>
      </c>
      <c r="U1229" s="16" t="s">
        <v>2301</v>
      </c>
      <c r="V1229" s="12" t="s">
        <v>204</v>
      </c>
      <c r="W1229" s="12" t="s">
        <v>204</v>
      </c>
      <c r="X1229" s="16">
        <v>1</v>
      </c>
      <c r="Y1229" s="16">
        <v>6</v>
      </c>
      <c r="Z1229" s="16">
        <v>0.19</v>
      </c>
      <c r="AA1229" s="16">
        <v>23</v>
      </c>
      <c r="AB1229" s="16" t="s">
        <v>2118</v>
      </c>
      <c r="AC1229" s="16" t="s">
        <v>2119</v>
      </c>
      <c r="AD1229" s="16">
        <v>8280</v>
      </c>
      <c r="AE1229" s="16">
        <v>66</v>
      </c>
      <c r="AF1229" s="16">
        <v>24750</v>
      </c>
      <c r="AG1229" s="16">
        <v>20</v>
      </c>
      <c r="AI1229" s="16">
        <v>2</v>
      </c>
      <c r="AJ1229" s="16">
        <v>7000</v>
      </c>
      <c r="AK1229" s="16">
        <v>150</v>
      </c>
      <c r="AL1229" s="16">
        <v>1500</v>
      </c>
      <c r="AM1229" s="16">
        <v>19304</v>
      </c>
      <c r="AN1229" s="16">
        <v>60834</v>
      </c>
      <c r="AO1229" s="12" t="s">
        <v>2120</v>
      </c>
      <c r="AP1229" s="16">
        <v>0</v>
      </c>
      <c r="AQ1229" s="16" t="s">
        <v>207</v>
      </c>
      <c r="AU1229" t="s">
        <v>2121</v>
      </c>
      <c r="AV1229" s="15" t="s">
        <v>2122</v>
      </c>
      <c r="AW1229" s="16" t="s">
        <v>593</v>
      </c>
      <c r="AX1229" s="16" t="s">
        <v>207</v>
      </c>
      <c r="AY1229" s="16" t="s">
        <v>207</v>
      </c>
      <c r="AZ1229" s="16" t="s">
        <v>207</v>
      </c>
      <c r="BA1229" s="16" t="s">
        <v>207</v>
      </c>
      <c r="BB1229" s="16" t="s">
        <v>207</v>
      </c>
      <c r="BC1229" s="16">
        <v>0.19</v>
      </c>
      <c r="BD1229" s="16">
        <v>0.96</v>
      </c>
      <c r="BE1229" s="16">
        <v>0</v>
      </c>
      <c r="BF1229" s="16">
        <v>0</v>
      </c>
      <c r="BG1229" s="16">
        <v>320</v>
      </c>
      <c r="BH1229" s="16">
        <v>480</v>
      </c>
      <c r="BI1229" s="16">
        <v>2</v>
      </c>
    </row>
    <row r="1230" spans="1:61" x14ac:dyDescent="0.35">
      <c r="A1230">
        <v>1229</v>
      </c>
      <c r="B1230" t="s">
        <v>360</v>
      </c>
      <c r="C1230" t="s">
        <v>8143</v>
      </c>
      <c r="D1230" s="15" t="s">
        <v>2332</v>
      </c>
      <c r="E1230" s="12" t="s">
        <v>98</v>
      </c>
      <c r="F1230" s="16">
        <v>1986</v>
      </c>
      <c r="G1230" s="12" t="s">
        <v>362</v>
      </c>
      <c r="H1230" s="12" t="s">
        <v>91</v>
      </c>
      <c r="I1230" s="12" t="s">
        <v>92</v>
      </c>
      <c r="J1230" s="12" t="s">
        <v>2369</v>
      </c>
      <c r="K1230" s="12" t="s">
        <v>2369</v>
      </c>
      <c r="N1230" s="16" t="s">
        <v>206</v>
      </c>
      <c r="O1230" s="16" t="s">
        <v>2300</v>
      </c>
      <c r="P1230" s="12" t="s">
        <v>482</v>
      </c>
      <c r="Q1230" s="16">
        <v>2023</v>
      </c>
      <c r="R1230" s="16">
        <v>0.32</v>
      </c>
      <c r="S1230" s="16">
        <v>0.32</v>
      </c>
      <c r="U1230" s="16" t="s">
        <v>2301</v>
      </c>
      <c r="V1230" s="12" t="s">
        <v>204</v>
      </c>
      <c r="W1230" s="12" t="s">
        <v>204</v>
      </c>
      <c r="X1230" s="16">
        <v>1</v>
      </c>
      <c r="Y1230" s="16">
        <v>5</v>
      </c>
      <c r="Z1230" s="16">
        <v>0.32</v>
      </c>
      <c r="AA1230" s="16">
        <v>40</v>
      </c>
      <c r="AB1230" s="16" t="s">
        <v>2118</v>
      </c>
      <c r="AC1230" s="16" t="s">
        <v>2119</v>
      </c>
      <c r="AD1230" s="16">
        <v>14400</v>
      </c>
      <c r="AE1230" s="16">
        <v>100</v>
      </c>
      <c r="AF1230" s="16">
        <v>37500</v>
      </c>
      <c r="AG1230" s="16">
        <v>30</v>
      </c>
      <c r="AI1230" s="16">
        <v>2</v>
      </c>
      <c r="AJ1230" s="16">
        <v>7000</v>
      </c>
      <c r="AK1230" s="16">
        <v>150</v>
      </c>
      <c r="AL1230" s="16">
        <v>1500</v>
      </c>
      <c r="AM1230" s="16">
        <v>32512</v>
      </c>
      <c r="AN1230" s="16">
        <v>92912</v>
      </c>
      <c r="AO1230" s="12" t="s">
        <v>2120</v>
      </c>
      <c r="AP1230" s="16">
        <v>0</v>
      </c>
      <c r="AQ1230" s="16" t="s">
        <v>207</v>
      </c>
      <c r="AU1230" t="s">
        <v>2121</v>
      </c>
      <c r="AV1230" s="15" t="s">
        <v>2122</v>
      </c>
      <c r="AW1230" s="16" t="s">
        <v>593</v>
      </c>
      <c r="AX1230" s="16" t="s">
        <v>207</v>
      </c>
      <c r="AY1230" s="16" t="s">
        <v>207</v>
      </c>
      <c r="AZ1230" s="16" t="s">
        <v>207</v>
      </c>
      <c r="BA1230" s="16" t="s">
        <v>207</v>
      </c>
      <c r="BB1230" s="16" t="s">
        <v>207</v>
      </c>
      <c r="BC1230" s="16">
        <v>0.32</v>
      </c>
      <c r="BD1230" s="16">
        <v>1.2</v>
      </c>
      <c r="BE1230" s="16">
        <v>0</v>
      </c>
      <c r="BF1230" s="16">
        <v>0</v>
      </c>
      <c r="BG1230" s="16">
        <v>400</v>
      </c>
      <c r="BH1230" s="16">
        <v>720</v>
      </c>
      <c r="BI1230" s="16">
        <v>1</v>
      </c>
    </row>
    <row r="1231" spans="1:61" x14ac:dyDescent="0.35">
      <c r="A1231">
        <v>1230</v>
      </c>
      <c r="B1231" t="s">
        <v>360</v>
      </c>
      <c r="C1231" t="s">
        <v>8144</v>
      </c>
      <c r="D1231" s="15" t="s">
        <v>2238</v>
      </c>
      <c r="E1231" s="12" t="s">
        <v>98</v>
      </c>
      <c r="F1231" s="16">
        <v>1968</v>
      </c>
      <c r="G1231" s="12" t="s">
        <v>362</v>
      </c>
      <c r="H1231" s="12" t="s">
        <v>91</v>
      </c>
      <c r="I1231" s="12" t="s">
        <v>92</v>
      </c>
      <c r="J1231" s="12" t="s">
        <v>2369</v>
      </c>
      <c r="K1231" s="12" t="s">
        <v>2369</v>
      </c>
      <c r="N1231" s="16" t="s">
        <v>206</v>
      </c>
      <c r="O1231" s="16" t="s">
        <v>2300</v>
      </c>
      <c r="P1231" s="12" t="s">
        <v>482</v>
      </c>
      <c r="Q1231" s="16">
        <v>2023</v>
      </c>
      <c r="R1231" s="16">
        <v>0.53</v>
      </c>
      <c r="S1231" s="16">
        <v>0.53</v>
      </c>
      <c r="U1231" s="16" t="s">
        <v>2301</v>
      </c>
      <c r="V1231" s="12" t="s">
        <v>204</v>
      </c>
      <c r="W1231" s="12" t="s">
        <v>204</v>
      </c>
      <c r="X1231" s="16">
        <v>1</v>
      </c>
      <c r="Y1231" s="16">
        <v>11</v>
      </c>
      <c r="Z1231" s="16">
        <v>0.53</v>
      </c>
      <c r="AA1231" s="16">
        <v>64</v>
      </c>
      <c r="AB1231" s="16" t="s">
        <v>2118</v>
      </c>
      <c r="AC1231" s="16" t="s">
        <v>2119</v>
      </c>
      <c r="AD1231" s="16">
        <v>23040</v>
      </c>
      <c r="AE1231" s="16">
        <v>175</v>
      </c>
      <c r="AF1231" s="16">
        <v>65625</v>
      </c>
      <c r="AG1231" s="16">
        <v>50</v>
      </c>
      <c r="AI1231" s="16">
        <v>4</v>
      </c>
      <c r="AJ1231" s="16">
        <v>14000</v>
      </c>
      <c r="AK1231" s="16">
        <v>300</v>
      </c>
      <c r="AL1231" s="16">
        <v>3000</v>
      </c>
      <c r="AM1231" s="16">
        <v>53848</v>
      </c>
      <c r="AN1231" s="16">
        <v>159513</v>
      </c>
      <c r="AO1231" s="12" t="s">
        <v>2120</v>
      </c>
      <c r="AP1231" s="16">
        <v>0</v>
      </c>
      <c r="AQ1231" s="16" t="s">
        <v>207</v>
      </c>
      <c r="AU1231" t="s">
        <v>2121</v>
      </c>
      <c r="AV1231" s="15" t="s">
        <v>2122</v>
      </c>
      <c r="AW1231" s="16" t="s">
        <v>593</v>
      </c>
      <c r="AX1231" s="16" t="s">
        <v>207</v>
      </c>
      <c r="AY1231" s="16" t="s">
        <v>207</v>
      </c>
      <c r="AZ1231" s="16" t="s">
        <v>207</v>
      </c>
      <c r="BA1231" s="16" t="s">
        <v>207</v>
      </c>
      <c r="BB1231" s="16" t="s">
        <v>207</v>
      </c>
      <c r="BC1231" s="16">
        <v>0.53</v>
      </c>
      <c r="BD1231" s="16">
        <v>3.6</v>
      </c>
      <c r="BE1231" s="16">
        <v>0</v>
      </c>
      <c r="BF1231" s="16">
        <v>0</v>
      </c>
      <c r="BG1231" s="16">
        <v>1360</v>
      </c>
      <c r="BH1231" s="16">
        <v>2000</v>
      </c>
      <c r="BI1231" s="16">
        <v>3</v>
      </c>
    </row>
    <row r="1232" spans="1:61" x14ac:dyDescent="0.35">
      <c r="A1232">
        <v>1231</v>
      </c>
      <c r="B1232" t="s">
        <v>360</v>
      </c>
      <c r="C1232" t="s">
        <v>8145</v>
      </c>
      <c r="D1232" s="15" t="s">
        <v>2333</v>
      </c>
      <c r="E1232" s="12" t="s">
        <v>98</v>
      </c>
      <c r="F1232" s="16">
        <v>1954</v>
      </c>
      <c r="G1232" s="12" t="s">
        <v>362</v>
      </c>
      <c r="H1232" s="12" t="s">
        <v>91</v>
      </c>
      <c r="I1232" s="12" t="s">
        <v>92</v>
      </c>
      <c r="J1232" s="12" t="s">
        <v>2369</v>
      </c>
      <c r="K1232" s="12" t="s">
        <v>2369</v>
      </c>
      <c r="N1232" s="16" t="s">
        <v>206</v>
      </c>
      <c r="O1232" s="16" t="s">
        <v>2300</v>
      </c>
      <c r="P1232" s="12" t="s">
        <v>482</v>
      </c>
      <c r="Q1232" s="16">
        <v>2023</v>
      </c>
      <c r="R1232" s="16">
        <v>0.26</v>
      </c>
      <c r="S1232" s="16">
        <v>0.26</v>
      </c>
      <c r="U1232" s="16" t="s">
        <v>2301</v>
      </c>
      <c r="V1232" s="12" t="s">
        <v>204</v>
      </c>
      <c r="W1232" s="12" t="s">
        <v>204</v>
      </c>
      <c r="X1232" s="16">
        <v>1</v>
      </c>
      <c r="Y1232" s="16">
        <v>4</v>
      </c>
      <c r="Z1232" s="16">
        <v>0.26</v>
      </c>
      <c r="AA1232" s="16">
        <v>31</v>
      </c>
      <c r="AB1232" s="16" t="s">
        <v>2118</v>
      </c>
      <c r="AC1232" s="16" t="s">
        <v>2119</v>
      </c>
      <c r="AD1232" s="16">
        <v>11160</v>
      </c>
      <c r="AE1232" s="16">
        <v>100</v>
      </c>
      <c r="AF1232" s="16">
        <v>37500</v>
      </c>
      <c r="AG1232" s="16">
        <v>25</v>
      </c>
      <c r="AI1232" s="16">
        <v>2</v>
      </c>
      <c r="AJ1232" s="16">
        <v>7000</v>
      </c>
      <c r="AK1232" s="16">
        <v>150</v>
      </c>
      <c r="AL1232" s="16">
        <v>1500</v>
      </c>
      <c r="AM1232" s="16">
        <v>26416</v>
      </c>
      <c r="AN1232" s="16">
        <v>83576</v>
      </c>
      <c r="AO1232" s="12" t="s">
        <v>2120</v>
      </c>
      <c r="AP1232" s="16">
        <v>0</v>
      </c>
      <c r="AQ1232" s="16" t="s">
        <v>207</v>
      </c>
      <c r="AU1232" t="s">
        <v>2121</v>
      </c>
      <c r="AV1232" s="15" t="s">
        <v>2122</v>
      </c>
      <c r="AW1232" s="16" t="s">
        <v>593</v>
      </c>
      <c r="AX1232" s="16" t="s">
        <v>207</v>
      </c>
      <c r="AY1232" s="16" t="s">
        <v>207</v>
      </c>
      <c r="AZ1232" s="16" t="s">
        <v>207</v>
      </c>
      <c r="BA1232" s="16" t="s">
        <v>207</v>
      </c>
      <c r="BB1232" s="16" t="s">
        <v>207</v>
      </c>
      <c r="BC1232" s="16">
        <v>0.26</v>
      </c>
      <c r="BD1232" s="16">
        <v>1.52</v>
      </c>
      <c r="BE1232" s="16">
        <v>0</v>
      </c>
      <c r="BF1232" s="16">
        <v>0</v>
      </c>
      <c r="BG1232" s="16">
        <v>400</v>
      </c>
      <c r="BH1232" s="16">
        <v>800</v>
      </c>
      <c r="BI1232" s="16">
        <v>4</v>
      </c>
    </row>
    <row r="1233" spans="1:61" x14ac:dyDescent="0.35">
      <c r="A1233">
        <v>1232</v>
      </c>
      <c r="B1233" t="s">
        <v>360</v>
      </c>
      <c r="C1233" t="s">
        <v>8146</v>
      </c>
      <c r="D1233" s="15" t="s">
        <v>455</v>
      </c>
      <c r="E1233" s="12" t="s">
        <v>98</v>
      </c>
      <c r="F1233" s="16">
        <v>1975</v>
      </c>
      <c r="G1233" s="12" t="s">
        <v>362</v>
      </c>
      <c r="H1233" s="12" t="s">
        <v>91</v>
      </c>
      <c r="I1233" s="12" t="s">
        <v>92</v>
      </c>
      <c r="J1233" s="12" t="s">
        <v>2369</v>
      </c>
      <c r="K1233" s="12" t="s">
        <v>2369</v>
      </c>
      <c r="N1233" s="16" t="s">
        <v>206</v>
      </c>
      <c r="O1233" s="16" t="s">
        <v>2300</v>
      </c>
      <c r="P1233" s="12" t="s">
        <v>482</v>
      </c>
      <c r="Q1233" s="16">
        <v>2023</v>
      </c>
      <c r="R1233" s="16">
        <v>0.45</v>
      </c>
      <c r="S1233" s="16">
        <v>0.45</v>
      </c>
      <c r="U1233" s="16" t="s">
        <v>2301</v>
      </c>
      <c r="V1233" s="12" t="s">
        <v>204</v>
      </c>
      <c r="W1233" s="12" t="s">
        <v>204</v>
      </c>
      <c r="X1233" s="16">
        <v>1</v>
      </c>
      <c r="Y1233" s="16">
        <v>9</v>
      </c>
      <c r="Z1233" s="16">
        <v>0.45</v>
      </c>
      <c r="AA1233" s="16">
        <v>54</v>
      </c>
      <c r="AB1233" s="16" t="s">
        <v>2118</v>
      </c>
      <c r="AC1233" s="16" t="s">
        <v>2119</v>
      </c>
      <c r="AD1233" s="16">
        <v>19440</v>
      </c>
      <c r="AE1233" s="16">
        <v>150</v>
      </c>
      <c r="AF1233" s="16">
        <v>56250</v>
      </c>
      <c r="AG1233" s="16">
        <v>50</v>
      </c>
      <c r="AI1233" s="16">
        <v>3</v>
      </c>
      <c r="AJ1233" s="16">
        <v>10500</v>
      </c>
      <c r="AK1233" s="16">
        <v>300</v>
      </c>
      <c r="AL1233" s="16">
        <v>3000</v>
      </c>
      <c r="AM1233" s="16">
        <v>45720</v>
      </c>
      <c r="AN1233" s="16">
        <v>134910</v>
      </c>
      <c r="AO1233" s="12" t="s">
        <v>2120</v>
      </c>
      <c r="AP1233" s="16">
        <v>0</v>
      </c>
      <c r="AQ1233" s="16" t="s">
        <v>207</v>
      </c>
      <c r="AU1233" t="s">
        <v>2121</v>
      </c>
      <c r="AV1233" s="15" t="s">
        <v>2122</v>
      </c>
      <c r="AW1233" s="16" t="s">
        <v>593</v>
      </c>
      <c r="AX1233" s="16" t="s">
        <v>207</v>
      </c>
      <c r="AY1233" s="16" t="s">
        <v>207</v>
      </c>
      <c r="AZ1233" s="16" t="s">
        <v>207</v>
      </c>
      <c r="BA1233" s="16" t="s">
        <v>207</v>
      </c>
      <c r="BB1233" s="16" t="s">
        <v>207</v>
      </c>
      <c r="BC1233" s="16">
        <v>0.45</v>
      </c>
      <c r="BD1233" s="16">
        <v>3.36</v>
      </c>
      <c r="BE1233" s="16">
        <v>0</v>
      </c>
      <c r="BF1233" s="16">
        <v>0</v>
      </c>
      <c r="BG1233" s="16">
        <v>1200</v>
      </c>
      <c r="BH1233" s="16">
        <v>1360</v>
      </c>
      <c r="BI1233" s="16">
        <v>10</v>
      </c>
    </row>
    <row r="1234" spans="1:61" x14ac:dyDescent="0.35">
      <c r="A1234">
        <v>1233</v>
      </c>
      <c r="B1234" t="s">
        <v>360</v>
      </c>
      <c r="C1234" t="s">
        <v>8147</v>
      </c>
      <c r="D1234" s="15" t="s">
        <v>2287</v>
      </c>
      <c r="E1234" s="12" t="s">
        <v>98</v>
      </c>
      <c r="F1234" s="16">
        <v>1984</v>
      </c>
      <c r="G1234" s="12" t="s">
        <v>362</v>
      </c>
      <c r="H1234" s="12" t="s">
        <v>91</v>
      </c>
      <c r="I1234" s="12" t="s">
        <v>92</v>
      </c>
      <c r="J1234" s="12" t="s">
        <v>2369</v>
      </c>
      <c r="K1234" s="12" t="s">
        <v>2369</v>
      </c>
      <c r="N1234" s="16" t="s">
        <v>206</v>
      </c>
      <c r="O1234" s="16" t="s">
        <v>2300</v>
      </c>
      <c r="P1234" s="12" t="s">
        <v>482</v>
      </c>
      <c r="Q1234" s="16">
        <v>2023</v>
      </c>
      <c r="R1234" s="16">
        <v>0.25</v>
      </c>
      <c r="S1234" s="16">
        <v>0.25</v>
      </c>
      <c r="U1234" s="16" t="s">
        <v>2301</v>
      </c>
      <c r="V1234" s="12" t="s">
        <v>204</v>
      </c>
      <c r="W1234" s="12" t="s">
        <v>204</v>
      </c>
      <c r="X1234" s="16">
        <v>1</v>
      </c>
      <c r="Y1234" s="16">
        <v>5</v>
      </c>
      <c r="Z1234" s="16">
        <v>0.25</v>
      </c>
      <c r="AA1234" s="16">
        <v>30</v>
      </c>
      <c r="AB1234" s="16" t="s">
        <v>2118</v>
      </c>
      <c r="AC1234" s="16" t="s">
        <v>2119</v>
      </c>
      <c r="AD1234" s="16">
        <v>10800</v>
      </c>
      <c r="AE1234" s="16">
        <v>100</v>
      </c>
      <c r="AF1234" s="16">
        <v>37500</v>
      </c>
      <c r="AG1234" s="16">
        <v>25</v>
      </c>
      <c r="AI1234" s="16">
        <v>2</v>
      </c>
      <c r="AJ1234" s="16">
        <v>7000</v>
      </c>
      <c r="AK1234" s="16">
        <v>150</v>
      </c>
      <c r="AL1234" s="16">
        <v>1500</v>
      </c>
      <c r="AM1234" s="16">
        <v>25400</v>
      </c>
      <c r="AN1234" s="16">
        <v>82200</v>
      </c>
      <c r="AO1234" s="12" t="s">
        <v>2120</v>
      </c>
      <c r="AP1234" s="16">
        <v>0</v>
      </c>
      <c r="AQ1234" s="16" t="s">
        <v>207</v>
      </c>
      <c r="AU1234" t="s">
        <v>2121</v>
      </c>
      <c r="AV1234" s="15" t="s">
        <v>2122</v>
      </c>
      <c r="AW1234" s="16" t="s">
        <v>593</v>
      </c>
      <c r="AX1234" s="16" t="s">
        <v>207</v>
      </c>
      <c r="AY1234" s="16" t="s">
        <v>207</v>
      </c>
      <c r="AZ1234" s="16" t="s">
        <v>207</v>
      </c>
      <c r="BA1234" s="16" t="s">
        <v>207</v>
      </c>
      <c r="BB1234" s="16" t="s">
        <v>207</v>
      </c>
      <c r="BC1234" s="16">
        <v>0.25</v>
      </c>
      <c r="BD1234" s="16">
        <v>1.68</v>
      </c>
      <c r="BE1234" s="16">
        <v>0</v>
      </c>
      <c r="BF1234" s="16">
        <v>0</v>
      </c>
      <c r="BG1234" s="16">
        <v>720</v>
      </c>
      <c r="BH1234" s="16">
        <v>800</v>
      </c>
      <c r="BI1234" s="16">
        <v>2</v>
      </c>
    </row>
    <row r="1235" spans="1:61" x14ac:dyDescent="0.35">
      <c r="A1235">
        <v>1234</v>
      </c>
      <c r="B1235" t="s">
        <v>360</v>
      </c>
      <c r="C1235" t="s">
        <v>8148</v>
      </c>
      <c r="D1235" s="15" t="s">
        <v>2334</v>
      </c>
      <c r="E1235" s="12" t="s">
        <v>98</v>
      </c>
      <c r="F1235" s="16">
        <v>1986</v>
      </c>
      <c r="G1235" s="12" t="s">
        <v>362</v>
      </c>
      <c r="H1235" s="12" t="s">
        <v>91</v>
      </c>
      <c r="I1235" s="12" t="s">
        <v>92</v>
      </c>
      <c r="J1235" s="12" t="s">
        <v>2369</v>
      </c>
      <c r="K1235" s="12" t="s">
        <v>2369</v>
      </c>
      <c r="N1235" s="16" t="s">
        <v>206</v>
      </c>
      <c r="O1235" s="16" t="s">
        <v>2300</v>
      </c>
      <c r="P1235" s="12" t="s">
        <v>482</v>
      </c>
      <c r="Q1235" s="16">
        <v>2023</v>
      </c>
      <c r="R1235" s="16">
        <v>0.11</v>
      </c>
      <c r="S1235" s="16">
        <v>0.11</v>
      </c>
      <c r="U1235" s="16" t="s">
        <v>2301</v>
      </c>
      <c r="V1235" s="12" t="s">
        <v>204</v>
      </c>
      <c r="W1235" s="12" t="s">
        <v>204</v>
      </c>
      <c r="X1235" s="16">
        <v>1</v>
      </c>
      <c r="Y1235" s="16">
        <v>3</v>
      </c>
      <c r="Z1235" s="16">
        <v>0.11</v>
      </c>
      <c r="AA1235" s="16">
        <v>13</v>
      </c>
      <c r="AB1235" s="16" t="s">
        <v>2118</v>
      </c>
      <c r="AC1235" s="16" t="s">
        <v>2119</v>
      </c>
      <c r="AD1235" s="16">
        <v>4680</v>
      </c>
      <c r="AE1235" s="16">
        <v>50</v>
      </c>
      <c r="AF1235" s="16">
        <v>18750</v>
      </c>
      <c r="AG1235" s="16">
        <v>15</v>
      </c>
      <c r="AI1235" s="16">
        <v>2</v>
      </c>
      <c r="AJ1235" s="16">
        <v>7000</v>
      </c>
      <c r="AK1235" s="16">
        <v>150</v>
      </c>
      <c r="AL1235" s="16">
        <v>1500</v>
      </c>
      <c r="AM1235" s="16">
        <v>11176</v>
      </c>
      <c r="AN1235" s="16">
        <v>43106</v>
      </c>
      <c r="AO1235" s="12" t="s">
        <v>2120</v>
      </c>
      <c r="AP1235" s="16">
        <v>0</v>
      </c>
      <c r="AQ1235" s="16" t="s">
        <v>207</v>
      </c>
      <c r="AU1235" t="s">
        <v>2121</v>
      </c>
      <c r="AV1235" s="15" t="s">
        <v>2122</v>
      </c>
      <c r="AW1235" s="16" t="s">
        <v>593</v>
      </c>
      <c r="AX1235" s="16" t="s">
        <v>207</v>
      </c>
      <c r="AY1235" s="16" t="s">
        <v>207</v>
      </c>
      <c r="AZ1235" s="16" t="s">
        <v>207</v>
      </c>
      <c r="BA1235" s="16" t="s">
        <v>207</v>
      </c>
      <c r="BB1235" s="16" t="s">
        <v>207</v>
      </c>
      <c r="BC1235" s="16">
        <v>0.11</v>
      </c>
      <c r="BD1235" s="16">
        <v>0.72</v>
      </c>
      <c r="BE1235" s="16">
        <v>0</v>
      </c>
      <c r="BF1235" s="16">
        <v>0</v>
      </c>
      <c r="BG1235" s="16">
        <v>160</v>
      </c>
      <c r="BH1235" s="16">
        <v>400</v>
      </c>
      <c r="BI1235" s="16">
        <v>2</v>
      </c>
    </row>
    <row r="1236" spans="1:61" x14ac:dyDescent="0.35">
      <c r="A1236">
        <v>1235</v>
      </c>
      <c r="B1236" t="s">
        <v>360</v>
      </c>
      <c r="C1236" t="s">
        <v>8149</v>
      </c>
      <c r="D1236" s="15" t="s">
        <v>2335</v>
      </c>
      <c r="E1236" s="12" t="s">
        <v>98</v>
      </c>
      <c r="F1236" s="16">
        <v>1975</v>
      </c>
      <c r="G1236" s="12" t="s">
        <v>362</v>
      </c>
      <c r="H1236" s="12" t="s">
        <v>91</v>
      </c>
      <c r="I1236" s="12" t="s">
        <v>92</v>
      </c>
      <c r="J1236" s="12" t="s">
        <v>2369</v>
      </c>
      <c r="K1236" s="12" t="s">
        <v>2369</v>
      </c>
      <c r="N1236" s="16" t="s">
        <v>206</v>
      </c>
      <c r="O1236" s="16" t="s">
        <v>2300</v>
      </c>
      <c r="P1236" s="12" t="s">
        <v>482</v>
      </c>
      <c r="Q1236" s="16">
        <v>2023</v>
      </c>
      <c r="R1236" s="16">
        <v>0.3</v>
      </c>
      <c r="S1236" s="16">
        <v>0.3</v>
      </c>
      <c r="U1236" s="16" t="s">
        <v>2301</v>
      </c>
      <c r="V1236" s="12" t="s">
        <v>204</v>
      </c>
      <c r="W1236" s="12" t="s">
        <v>204</v>
      </c>
      <c r="X1236" s="16">
        <v>1</v>
      </c>
      <c r="Y1236" s="16">
        <v>9</v>
      </c>
      <c r="Z1236" s="16">
        <v>0.3</v>
      </c>
      <c r="AA1236" s="16">
        <v>36</v>
      </c>
      <c r="AB1236" s="16" t="s">
        <v>2118</v>
      </c>
      <c r="AC1236" s="16" t="s">
        <v>2119</v>
      </c>
      <c r="AD1236" s="16">
        <v>12960</v>
      </c>
      <c r="AE1236" s="16">
        <v>100</v>
      </c>
      <c r="AF1236" s="16">
        <v>37500</v>
      </c>
      <c r="AG1236" s="16">
        <v>30</v>
      </c>
      <c r="AI1236" s="16">
        <v>2</v>
      </c>
      <c r="AJ1236" s="16">
        <v>7000</v>
      </c>
      <c r="AK1236" s="16">
        <v>150</v>
      </c>
      <c r="AL1236" s="16">
        <v>1500</v>
      </c>
      <c r="AM1236" s="16">
        <v>30480</v>
      </c>
      <c r="AN1236" s="16">
        <v>89440</v>
      </c>
      <c r="AO1236" s="12" t="s">
        <v>2120</v>
      </c>
      <c r="AP1236" s="16">
        <v>0</v>
      </c>
      <c r="AQ1236" s="16" t="s">
        <v>207</v>
      </c>
      <c r="AU1236" t="s">
        <v>2121</v>
      </c>
      <c r="AV1236" s="15" t="s">
        <v>2122</v>
      </c>
      <c r="AW1236" s="16" t="s">
        <v>593</v>
      </c>
      <c r="AX1236" s="16" t="s">
        <v>207</v>
      </c>
      <c r="AY1236" s="16" t="s">
        <v>207</v>
      </c>
      <c r="AZ1236" s="16" t="s">
        <v>207</v>
      </c>
      <c r="BA1236" s="16" t="s">
        <v>207</v>
      </c>
      <c r="BB1236" s="16" t="s">
        <v>207</v>
      </c>
      <c r="BC1236" s="16">
        <v>0.3</v>
      </c>
      <c r="BD1236" s="16">
        <v>2</v>
      </c>
      <c r="BE1236" s="16">
        <v>0</v>
      </c>
      <c r="BF1236" s="16">
        <v>0</v>
      </c>
      <c r="BG1236" s="16">
        <v>400</v>
      </c>
      <c r="BH1236" s="16">
        <v>960</v>
      </c>
      <c r="BI1236" s="16">
        <v>8</v>
      </c>
    </row>
    <row r="1237" spans="1:61" x14ac:dyDescent="0.35">
      <c r="A1237">
        <v>1236</v>
      </c>
      <c r="B1237" t="s">
        <v>360</v>
      </c>
      <c r="C1237" t="s">
        <v>8150</v>
      </c>
      <c r="D1237" s="15" t="s">
        <v>2336</v>
      </c>
      <c r="E1237" s="12" t="s">
        <v>98</v>
      </c>
      <c r="F1237" s="16">
        <v>1981</v>
      </c>
      <c r="G1237" s="12" t="s">
        <v>362</v>
      </c>
      <c r="H1237" s="12" t="s">
        <v>91</v>
      </c>
      <c r="I1237" s="12" t="s">
        <v>92</v>
      </c>
      <c r="J1237" s="12" t="s">
        <v>2369</v>
      </c>
      <c r="K1237" s="12" t="s">
        <v>2369</v>
      </c>
      <c r="N1237" s="16" t="s">
        <v>206</v>
      </c>
      <c r="O1237" s="16" t="s">
        <v>2300</v>
      </c>
      <c r="P1237" s="12" t="s">
        <v>482</v>
      </c>
      <c r="Q1237" s="16">
        <v>2023</v>
      </c>
      <c r="R1237" s="16">
        <v>0.2</v>
      </c>
      <c r="S1237" s="16">
        <v>0.2</v>
      </c>
      <c r="U1237" s="16" t="s">
        <v>2301</v>
      </c>
      <c r="V1237" s="12" t="s">
        <v>204</v>
      </c>
      <c r="W1237" s="12" t="s">
        <v>204</v>
      </c>
      <c r="X1237" s="16">
        <v>1</v>
      </c>
      <c r="Y1237" s="16">
        <v>5</v>
      </c>
      <c r="Z1237" s="16">
        <v>0.2</v>
      </c>
      <c r="AA1237" s="16">
        <v>24</v>
      </c>
      <c r="AB1237" s="16" t="s">
        <v>2118</v>
      </c>
      <c r="AC1237" s="16" t="s">
        <v>2119</v>
      </c>
      <c r="AD1237" s="16">
        <v>8640</v>
      </c>
      <c r="AE1237" s="16">
        <v>75</v>
      </c>
      <c r="AF1237" s="16">
        <v>28125</v>
      </c>
      <c r="AG1237" s="16">
        <v>20</v>
      </c>
      <c r="AI1237" s="16">
        <v>2</v>
      </c>
      <c r="AJ1237" s="16">
        <v>7000</v>
      </c>
      <c r="AK1237" s="16">
        <v>150</v>
      </c>
      <c r="AL1237" s="16">
        <v>1500</v>
      </c>
      <c r="AM1237" s="16">
        <v>20320</v>
      </c>
      <c r="AN1237" s="16">
        <v>65585</v>
      </c>
      <c r="AO1237" s="12" t="s">
        <v>2120</v>
      </c>
      <c r="AP1237" s="16">
        <v>0</v>
      </c>
      <c r="AQ1237" s="16" t="s">
        <v>207</v>
      </c>
      <c r="AU1237" t="s">
        <v>2121</v>
      </c>
      <c r="AV1237" s="15" t="s">
        <v>2122</v>
      </c>
      <c r="AW1237" s="16" t="s">
        <v>593</v>
      </c>
      <c r="AX1237" s="16" t="s">
        <v>207</v>
      </c>
      <c r="AY1237" s="16" t="s">
        <v>207</v>
      </c>
      <c r="AZ1237" s="16" t="s">
        <v>207</v>
      </c>
      <c r="BA1237" s="16" t="s">
        <v>207</v>
      </c>
      <c r="BB1237" s="16" t="s">
        <v>207</v>
      </c>
      <c r="BC1237" s="16">
        <v>0.2</v>
      </c>
      <c r="BD1237" s="16">
        <v>1.2</v>
      </c>
      <c r="BE1237" s="16">
        <v>0</v>
      </c>
      <c r="BF1237" s="16">
        <v>0</v>
      </c>
      <c r="BG1237" s="16">
        <v>400</v>
      </c>
      <c r="BH1237" s="16">
        <v>640</v>
      </c>
      <c r="BI1237" s="16">
        <v>2</v>
      </c>
    </row>
    <row r="1238" spans="1:61" x14ac:dyDescent="0.35">
      <c r="A1238">
        <v>1237</v>
      </c>
      <c r="B1238" t="s">
        <v>360</v>
      </c>
      <c r="C1238" t="s">
        <v>8151</v>
      </c>
      <c r="D1238" s="15" t="s">
        <v>2337</v>
      </c>
      <c r="E1238" s="12" t="s">
        <v>98</v>
      </c>
      <c r="F1238" s="16">
        <v>1968</v>
      </c>
      <c r="G1238" s="12" t="s">
        <v>362</v>
      </c>
      <c r="H1238" s="12" t="s">
        <v>91</v>
      </c>
      <c r="I1238" s="12" t="s">
        <v>92</v>
      </c>
      <c r="J1238" s="12" t="s">
        <v>2369</v>
      </c>
      <c r="K1238" s="12" t="s">
        <v>2369</v>
      </c>
      <c r="N1238" s="16" t="s">
        <v>206</v>
      </c>
      <c r="O1238" s="16" t="s">
        <v>2300</v>
      </c>
      <c r="P1238" s="12" t="s">
        <v>482</v>
      </c>
      <c r="Q1238" s="16">
        <v>2023</v>
      </c>
      <c r="R1238" s="16">
        <v>0.19</v>
      </c>
      <c r="S1238" s="16">
        <v>0.19</v>
      </c>
      <c r="U1238" s="16" t="s">
        <v>2301</v>
      </c>
      <c r="V1238" s="12" t="s">
        <v>204</v>
      </c>
      <c r="W1238" s="12" t="s">
        <v>204</v>
      </c>
      <c r="X1238" s="16">
        <v>1</v>
      </c>
      <c r="Y1238" s="16">
        <v>6</v>
      </c>
      <c r="Z1238" s="16">
        <v>0.19</v>
      </c>
      <c r="AA1238" s="16">
        <v>23</v>
      </c>
      <c r="AB1238" s="16" t="s">
        <v>2118</v>
      </c>
      <c r="AC1238" s="16" t="s">
        <v>2119</v>
      </c>
      <c r="AD1238" s="16">
        <v>8280</v>
      </c>
      <c r="AE1238" s="16">
        <v>66</v>
      </c>
      <c r="AF1238" s="16">
        <v>24750</v>
      </c>
      <c r="AG1238" s="16">
        <v>20</v>
      </c>
      <c r="AI1238" s="16">
        <v>2</v>
      </c>
      <c r="AJ1238" s="16">
        <v>7000</v>
      </c>
      <c r="AK1238" s="16">
        <v>150</v>
      </c>
      <c r="AL1238" s="16">
        <v>1500</v>
      </c>
      <c r="AM1238" s="16">
        <v>19304</v>
      </c>
      <c r="AN1238" s="16">
        <v>60834</v>
      </c>
      <c r="AO1238" s="12" t="s">
        <v>2120</v>
      </c>
      <c r="AP1238" s="16">
        <v>0</v>
      </c>
      <c r="AQ1238" s="16" t="s">
        <v>207</v>
      </c>
      <c r="AU1238" t="s">
        <v>2121</v>
      </c>
      <c r="AV1238" s="15" t="s">
        <v>2122</v>
      </c>
      <c r="AW1238" s="16" t="s">
        <v>593</v>
      </c>
      <c r="AX1238" s="16" t="s">
        <v>207</v>
      </c>
      <c r="AY1238" s="16" t="s">
        <v>207</v>
      </c>
      <c r="AZ1238" s="16" t="s">
        <v>207</v>
      </c>
      <c r="BA1238" s="16" t="s">
        <v>207</v>
      </c>
      <c r="BB1238" s="16" t="s">
        <v>207</v>
      </c>
      <c r="BC1238" s="16">
        <v>0.19</v>
      </c>
      <c r="BD1238" s="16">
        <v>1.2</v>
      </c>
      <c r="BE1238" s="16">
        <v>0</v>
      </c>
      <c r="BF1238" s="16">
        <v>0</v>
      </c>
      <c r="BG1238" s="16">
        <v>320</v>
      </c>
      <c r="BH1238" s="16">
        <v>720</v>
      </c>
      <c r="BI1238" s="16">
        <v>2</v>
      </c>
    </row>
    <row r="1239" spans="1:61" x14ac:dyDescent="0.35">
      <c r="A1239">
        <v>1238</v>
      </c>
      <c r="B1239" t="s">
        <v>360</v>
      </c>
      <c r="C1239" t="s">
        <v>8152</v>
      </c>
      <c r="D1239" s="15" t="s">
        <v>2338</v>
      </c>
      <c r="E1239" s="12" t="s">
        <v>98</v>
      </c>
      <c r="F1239" s="16">
        <v>1981</v>
      </c>
      <c r="G1239" s="12" t="s">
        <v>362</v>
      </c>
      <c r="H1239" s="12" t="s">
        <v>91</v>
      </c>
      <c r="I1239" s="12" t="s">
        <v>92</v>
      </c>
      <c r="J1239" s="12" t="s">
        <v>2369</v>
      </c>
      <c r="K1239" s="12" t="s">
        <v>2369</v>
      </c>
      <c r="N1239" s="16" t="s">
        <v>206</v>
      </c>
      <c r="O1239" s="16" t="s">
        <v>2300</v>
      </c>
      <c r="P1239" s="12" t="s">
        <v>482</v>
      </c>
      <c r="Q1239" s="16">
        <v>2023</v>
      </c>
      <c r="R1239" s="16">
        <v>0.19</v>
      </c>
      <c r="S1239" s="16">
        <v>0.19</v>
      </c>
      <c r="U1239" s="16" t="s">
        <v>2301</v>
      </c>
      <c r="V1239" s="12" t="s">
        <v>204</v>
      </c>
      <c r="W1239" s="12" t="s">
        <v>204</v>
      </c>
      <c r="X1239" s="16">
        <v>1</v>
      </c>
      <c r="Y1239" s="16">
        <v>7</v>
      </c>
      <c r="Z1239" s="16">
        <v>0.19</v>
      </c>
      <c r="AA1239" s="16">
        <v>23</v>
      </c>
      <c r="AB1239" s="16" t="s">
        <v>2118</v>
      </c>
      <c r="AC1239" s="16" t="s">
        <v>2119</v>
      </c>
      <c r="AD1239" s="16">
        <v>8280</v>
      </c>
      <c r="AE1239" s="16">
        <v>66</v>
      </c>
      <c r="AF1239" s="16">
        <v>24750</v>
      </c>
      <c r="AG1239" s="16">
        <v>20</v>
      </c>
      <c r="AI1239" s="16">
        <v>2</v>
      </c>
      <c r="AJ1239" s="16">
        <v>7000</v>
      </c>
      <c r="AK1239" s="16">
        <v>150</v>
      </c>
      <c r="AL1239" s="16">
        <v>1500</v>
      </c>
      <c r="AM1239" s="16">
        <v>19304</v>
      </c>
      <c r="AN1239" s="16">
        <v>60834</v>
      </c>
      <c r="AO1239" s="12" t="s">
        <v>2120</v>
      </c>
      <c r="AP1239" s="16">
        <v>0</v>
      </c>
      <c r="AQ1239" s="16" t="s">
        <v>207</v>
      </c>
      <c r="AU1239" t="s">
        <v>2121</v>
      </c>
      <c r="AV1239" s="15" t="s">
        <v>2122</v>
      </c>
      <c r="AW1239" s="16" t="s">
        <v>593</v>
      </c>
      <c r="AX1239" s="16" t="s">
        <v>207</v>
      </c>
      <c r="AY1239" s="16" t="s">
        <v>207</v>
      </c>
      <c r="AZ1239" s="16" t="s">
        <v>207</v>
      </c>
      <c r="BA1239" s="16" t="s">
        <v>207</v>
      </c>
      <c r="BB1239" s="16" t="s">
        <v>207</v>
      </c>
      <c r="BC1239" s="16">
        <v>0.19</v>
      </c>
      <c r="BD1239" s="16">
        <v>0.96</v>
      </c>
      <c r="BE1239" s="16">
        <v>0</v>
      </c>
      <c r="BF1239" s="16">
        <v>0</v>
      </c>
      <c r="BG1239" s="16">
        <v>240</v>
      </c>
      <c r="BH1239" s="16">
        <v>640</v>
      </c>
      <c r="BI1239" s="16">
        <v>1</v>
      </c>
    </row>
    <row r="1240" spans="1:61" x14ac:dyDescent="0.35">
      <c r="A1240">
        <v>1239</v>
      </c>
      <c r="B1240" t="s">
        <v>360</v>
      </c>
      <c r="C1240" t="s">
        <v>8153</v>
      </c>
      <c r="D1240" s="15" t="s">
        <v>2158</v>
      </c>
      <c r="E1240" s="12" t="s">
        <v>98</v>
      </c>
      <c r="F1240" s="16">
        <v>1967</v>
      </c>
      <c r="G1240" s="12" t="s">
        <v>362</v>
      </c>
      <c r="H1240" s="12" t="s">
        <v>91</v>
      </c>
      <c r="I1240" s="12" t="s">
        <v>92</v>
      </c>
      <c r="J1240" s="12" t="s">
        <v>2369</v>
      </c>
      <c r="K1240" s="12" t="s">
        <v>2369</v>
      </c>
      <c r="N1240" s="16" t="s">
        <v>206</v>
      </c>
      <c r="O1240" s="16" t="s">
        <v>2300</v>
      </c>
      <c r="P1240" s="12" t="s">
        <v>482</v>
      </c>
      <c r="Q1240" s="16">
        <v>2023</v>
      </c>
      <c r="R1240" s="16">
        <v>0.19</v>
      </c>
      <c r="S1240" s="16">
        <v>0.19</v>
      </c>
      <c r="U1240" s="16" t="s">
        <v>2301</v>
      </c>
      <c r="V1240" s="12" t="s">
        <v>204</v>
      </c>
      <c r="W1240" s="12" t="s">
        <v>204</v>
      </c>
      <c r="X1240" s="16">
        <v>1</v>
      </c>
      <c r="Y1240" s="16">
        <v>9</v>
      </c>
      <c r="Z1240" s="16">
        <v>0.19</v>
      </c>
      <c r="AA1240" s="16">
        <v>23</v>
      </c>
      <c r="AB1240" s="16" t="s">
        <v>2118</v>
      </c>
      <c r="AC1240" s="16" t="s">
        <v>2119</v>
      </c>
      <c r="AD1240" s="16">
        <v>8280</v>
      </c>
      <c r="AE1240" s="16">
        <v>66</v>
      </c>
      <c r="AF1240" s="16">
        <v>24750</v>
      </c>
      <c r="AG1240" s="16">
        <v>20</v>
      </c>
      <c r="AI1240" s="16">
        <v>2</v>
      </c>
      <c r="AJ1240" s="16">
        <v>7000</v>
      </c>
      <c r="AK1240" s="16">
        <v>150</v>
      </c>
      <c r="AL1240" s="16">
        <v>1500</v>
      </c>
      <c r="AM1240" s="16">
        <v>19304</v>
      </c>
      <c r="AN1240" s="16">
        <v>60834</v>
      </c>
      <c r="AO1240" s="12" t="s">
        <v>2120</v>
      </c>
      <c r="AP1240" s="16">
        <v>0</v>
      </c>
      <c r="AQ1240" s="16" t="s">
        <v>207</v>
      </c>
      <c r="AU1240" t="s">
        <v>2121</v>
      </c>
      <c r="AV1240" s="15" t="s">
        <v>2122</v>
      </c>
      <c r="AW1240" s="16" t="s">
        <v>593</v>
      </c>
      <c r="AX1240" s="16" t="s">
        <v>207</v>
      </c>
      <c r="AY1240" s="16" t="s">
        <v>207</v>
      </c>
      <c r="AZ1240" s="16" t="s">
        <v>207</v>
      </c>
      <c r="BA1240" s="16" t="s">
        <v>207</v>
      </c>
      <c r="BB1240" s="16" t="s">
        <v>207</v>
      </c>
      <c r="BC1240" s="16">
        <v>0.19</v>
      </c>
      <c r="BD1240" s="16">
        <v>1.1200000000000001</v>
      </c>
      <c r="BE1240" s="16">
        <v>0</v>
      </c>
      <c r="BF1240" s="16">
        <v>0</v>
      </c>
      <c r="BG1240" s="16">
        <v>320</v>
      </c>
      <c r="BH1240" s="16">
        <v>720</v>
      </c>
      <c r="BI1240" s="16">
        <v>1</v>
      </c>
    </row>
    <row r="1241" spans="1:61" x14ac:dyDescent="0.35">
      <c r="A1241">
        <v>1240</v>
      </c>
      <c r="B1241" t="s">
        <v>360</v>
      </c>
      <c r="C1241" t="s">
        <v>8154</v>
      </c>
      <c r="D1241" s="15" t="s">
        <v>2339</v>
      </c>
      <c r="E1241" s="12" t="s">
        <v>98</v>
      </c>
      <c r="F1241" s="16">
        <v>1989</v>
      </c>
      <c r="G1241" s="12" t="s">
        <v>362</v>
      </c>
      <c r="H1241" s="12" t="s">
        <v>91</v>
      </c>
      <c r="I1241" s="12" t="s">
        <v>92</v>
      </c>
      <c r="J1241" s="12" t="s">
        <v>2369</v>
      </c>
      <c r="K1241" s="12" t="s">
        <v>2369</v>
      </c>
      <c r="N1241" s="16" t="s">
        <v>206</v>
      </c>
      <c r="O1241" s="16" t="s">
        <v>2340</v>
      </c>
      <c r="P1241" s="12" t="s">
        <v>482</v>
      </c>
      <c r="Q1241" s="16">
        <v>2023</v>
      </c>
      <c r="R1241" s="16">
        <v>0.87</v>
      </c>
      <c r="S1241" s="16">
        <v>0.87</v>
      </c>
      <c r="U1241" s="16" t="s">
        <v>2341</v>
      </c>
      <c r="V1241" s="12" t="s">
        <v>204</v>
      </c>
      <c r="W1241" s="12" t="s">
        <v>204</v>
      </c>
      <c r="X1241" s="16">
        <v>1</v>
      </c>
      <c r="Y1241" s="16">
        <v>11</v>
      </c>
      <c r="Z1241" s="16">
        <v>0.87</v>
      </c>
      <c r="AA1241" s="16">
        <v>104</v>
      </c>
      <c r="AB1241" s="16" t="s">
        <v>2118</v>
      </c>
      <c r="AC1241" s="16" t="s">
        <v>2119</v>
      </c>
      <c r="AD1241" s="16">
        <v>37440</v>
      </c>
      <c r="AE1241" s="16">
        <v>300</v>
      </c>
      <c r="AF1241" s="16">
        <v>112500</v>
      </c>
      <c r="AG1241" s="16">
        <v>85</v>
      </c>
      <c r="AI1241" s="16">
        <v>6</v>
      </c>
      <c r="AJ1241" s="16">
        <v>21000</v>
      </c>
      <c r="AK1241" s="16">
        <v>450</v>
      </c>
      <c r="AL1241" s="16">
        <v>4500</v>
      </c>
      <c r="AM1241" s="16">
        <v>88392</v>
      </c>
      <c r="AN1241" s="16">
        <v>263832</v>
      </c>
      <c r="AO1241" s="12" t="s">
        <v>2120</v>
      </c>
      <c r="AP1241" s="16">
        <v>0</v>
      </c>
      <c r="AQ1241" s="16" t="s">
        <v>207</v>
      </c>
      <c r="AU1241" t="s">
        <v>2121</v>
      </c>
      <c r="AV1241" s="15" t="s">
        <v>2122</v>
      </c>
      <c r="AW1241" s="16" t="s">
        <v>593</v>
      </c>
      <c r="AX1241" s="16" t="s">
        <v>207</v>
      </c>
      <c r="AY1241" s="16" t="s">
        <v>207</v>
      </c>
      <c r="AZ1241" s="16" t="s">
        <v>207</v>
      </c>
      <c r="BA1241" s="16" t="s">
        <v>207</v>
      </c>
      <c r="BB1241" s="16" t="s">
        <v>207</v>
      </c>
      <c r="BC1241" s="16">
        <v>0.87</v>
      </c>
      <c r="BD1241" s="16">
        <v>5.2</v>
      </c>
      <c r="BE1241" s="16">
        <v>0</v>
      </c>
      <c r="BF1241" s="16">
        <v>0</v>
      </c>
      <c r="BG1241" s="16">
        <v>1200</v>
      </c>
      <c r="BH1241" s="16">
        <v>2400</v>
      </c>
      <c r="BI1241" s="16">
        <v>20</v>
      </c>
    </row>
    <row r="1242" spans="1:61" x14ac:dyDescent="0.35">
      <c r="A1242">
        <v>1241</v>
      </c>
      <c r="B1242" t="s">
        <v>360</v>
      </c>
      <c r="C1242" t="s">
        <v>8155</v>
      </c>
      <c r="D1242" s="15" t="s">
        <v>2342</v>
      </c>
      <c r="E1242" s="12" t="s">
        <v>93</v>
      </c>
      <c r="F1242" s="16">
        <v>1965</v>
      </c>
      <c r="G1242" s="12" t="s">
        <v>362</v>
      </c>
      <c r="H1242" s="12" t="s">
        <v>91</v>
      </c>
      <c r="I1242" s="12" t="s">
        <v>92</v>
      </c>
      <c r="J1242" s="12" t="s">
        <v>2369</v>
      </c>
      <c r="K1242" s="12" t="s">
        <v>2369</v>
      </c>
      <c r="N1242" s="16" t="s">
        <v>206</v>
      </c>
      <c r="O1242" s="16" t="s">
        <v>2340</v>
      </c>
      <c r="P1242" s="12" t="s">
        <v>482</v>
      </c>
      <c r="Q1242" s="16">
        <v>2023</v>
      </c>
      <c r="R1242" s="16">
        <v>0.64</v>
      </c>
      <c r="S1242" s="16">
        <v>0.64</v>
      </c>
      <c r="U1242" s="16" t="s">
        <v>2341</v>
      </c>
      <c r="V1242" s="12" t="s">
        <v>204</v>
      </c>
      <c r="W1242" s="12" t="s">
        <v>204</v>
      </c>
      <c r="X1242" s="16">
        <v>1</v>
      </c>
      <c r="Y1242" s="16">
        <v>9</v>
      </c>
      <c r="Z1242" s="16">
        <v>0.64</v>
      </c>
      <c r="AA1242" s="16">
        <v>80</v>
      </c>
      <c r="AB1242" s="16" t="s">
        <v>2118</v>
      </c>
      <c r="AC1242" s="16" t="s">
        <v>2119</v>
      </c>
      <c r="AD1242" s="16">
        <v>28800</v>
      </c>
      <c r="AE1242" s="16">
        <v>225</v>
      </c>
      <c r="AF1242" s="16">
        <v>84375</v>
      </c>
      <c r="AG1242" s="16">
        <v>75</v>
      </c>
      <c r="AI1242" s="16">
        <v>4</v>
      </c>
      <c r="AJ1242" s="16">
        <v>14000</v>
      </c>
      <c r="AK1242" s="16">
        <v>300</v>
      </c>
      <c r="AL1242" s="16">
        <v>3000</v>
      </c>
      <c r="AM1242" s="16">
        <v>65024</v>
      </c>
      <c r="AN1242" s="16">
        <v>195199</v>
      </c>
      <c r="AO1242" s="12" t="s">
        <v>2120</v>
      </c>
      <c r="AP1242" s="16">
        <v>0</v>
      </c>
      <c r="AQ1242" s="16" t="s">
        <v>207</v>
      </c>
      <c r="AU1242" t="s">
        <v>2121</v>
      </c>
      <c r="AV1242" s="15" t="s">
        <v>2122</v>
      </c>
      <c r="AW1242" s="16" t="s">
        <v>593</v>
      </c>
      <c r="AX1242" s="16" t="s">
        <v>207</v>
      </c>
      <c r="AY1242" s="16" t="s">
        <v>207</v>
      </c>
      <c r="AZ1242" s="16" t="s">
        <v>207</v>
      </c>
      <c r="BA1242" s="16" t="s">
        <v>207</v>
      </c>
      <c r="BB1242" s="16" t="s">
        <v>207</v>
      </c>
      <c r="BC1242" s="16">
        <v>0.64</v>
      </c>
      <c r="BD1242" s="16">
        <v>3.6</v>
      </c>
      <c r="BE1242" s="16">
        <v>0</v>
      </c>
      <c r="BF1242" s="16">
        <v>0</v>
      </c>
      <c r="BG1242" s="16">
        <v>2000</v>
      </c>
      <c r="BH1242" s="16">
        <v>1360</v>
      </c>
      <c r="BI1242" s="16">
        <v>3</v>
      </c>
    </row>
    <row r="1243" spans="1:61" x14ac:dyDescent="0.35">
      <c r="A1243">
        <v>1242</v>
      </c>
      <c r="B1243" t="s">
        <v>360</v>
      </c>
      <c r="C1243" t="s">
        <v>8156</v>
      </c>
      <c r="D1243" s="15" t="s">
        <v>2343</v>
      </c>
      <c r="E1243" s="12" t="s">
        <v>98</v>
      </c>
      <c r="F1243" s="16">
        <v>1981</v>
      </c>
      <c r="G1243" s="12" t="s">
        <v>362</v>
      </c>
      <c r="H1243" s="12" t="s">
        <v>91</v>
      </c>
      <c r="I1243" s="12" t="s">
        <v>92</v>
      </c>
      <c r="J1243" s="12" t="s">
        <v>2369</v>
      </c>
      <c r="K1243" s="12" t="s">
        <v>2369</v>
      </c>
      <c r="N1243" s="16" t="s">
        <v>206</v>
      </c>
      <c r="O1243" s="16" t="s">
        <v>2340</v>
      </c>
      <c r="P1243" s="12" t="s">
        <v>482</v>
      </c>
      <c r="Q1243" s="16">
        <v>2023</v>
      </c>
      <c r="R1243" s="16">
        <v>0.45</v>
      </c>
      <c r="S1243" s="16">
        <v>0.45</v>
      </c>
      <c r="U1243" s="16" t="s">
        <v>2341</v>
      </c>
      <c r="V1243" s="12" t="s">
        <v>204</v>
      </c>
      <c r="W1243" s="12" t="s">
        <v>204</v>
      </c>
      <c r="X1243" s="16">
        <v>1</v>
      </c>
      <c r="Y1243" s="16">
        <v>5</v>
      </c>
      <c r="Z1243" s="16">
        <v>0.45</v>
      </c>
      <c r="AA1243" s="16">
        <v>54</v>
      </c>
      <c r="AB1243" s="16" t="s">
        <v>2118</v>
      </c>
      <c r="AC1243" s="16" t="s">
        <v>2119</v>
      </c>
      <c r="AD1243" s="16">
        <v>19440</v>
      </c>
      <c r="AE1243" s="16">
        <v>150</v>
      </c>
      <c r="AF1243" s="16">
        <v>56250</v>
      </c>
      <c r="AG1243" s="16">
        <v>50</v>
      </c>
      <c r="AI1243" s="16">
        <v>3</v>
      </c>
      <c r="AJ1243" s="16">
        <v>10500</v>
      </c>
      <c r="AK1243" s="16">
        <v>300</v>
      </c>
      <c r="AL1243" s="16">
        <v>3000</v>
      </c>
      <c r="AM1243" s="16">
        <v>45720</v>
      </c>
      <c r="AN1243" s="16">
        <v>134910</v>
      </c>
      <c r="AO1243" s="12" t="s">
        <v>2120</v>
      </c>
      <c r="AP1243" s="16">
        <v>0</v>
      </c>
      <c r="AQ1243" s="16" t="s">
        <v>207</v>
      </c>
      <c r="AU1243" t="s">
        <v>2121</v>
      </c>
      <c r="AV1243" s="15" t="s">
        <v>2122</v>
      </c>
      <c r="AW1243" s="16" t="s">
        <v>593</v>
      </c>
      <c r="AX1243" s="16" t="s">
        <v>207</v>
      </c>
      <c r="AY1243" s="16" t="s">
        <v>207</v>
      </c>
      <c r="AZ1243" s="16" t="s">
        <v>207</v>
      </c>
      <c r="BA1243" s="16" t="s">
        <v>207</v>
      </c>
      <c r="BB1243" s="16" t="s">
        <v>207</v>
      </c>
      <c r="BC1243" s="16">
        <v>0.45</v>
      </c>
      <c r="BD1243" s="16">
        <v>2.8</v>
      </c>
      <c r="BE1243" s="16">
        <v>0</v>
      </c>
      <c r="BF1243" s="16">
        <v>0</v>
      </c>
      <c r="BG1243" s="16">
        <v>800</v>
      </c>
      <c r="BH1243" s="16">
        <v>1200</v>
      </c>
      <c r="BI1243" s="16">
        <v>10</v>
      </c>
    </row>
    <row r="1244" spans="1:61" x14ac:dyDescent="0.35">
      <c r="A1244">
        <v>1243</v>
      </c>
      <c r="B1244" t="s">
        <v>360</v>
      </c>
      <c r="C1244" t="s">
        <v>8157</v>
      </c>
      <c r="D1244" s="15" t="s">
        <v>2344</v>
      </c>
      <c r="E1244" s="12" t="s">
        <v>98</v>
      </c>
      <c r="F1244" s="16">
        <v>1950</v>
      </c>
      <c r="G1244" s="12" t="s">
        <v>362</v>
      </c>
      <c r="H1244" s="12" t="s">
        <v>91</v>
      </c>
      <c r="I1244" s="12" t="s">
        <v>92</v>
      </c>
      <c r="J1244" s="12" t="s">
        <v>2369</v>
      </c>
      <c r="K1244" s="12" t="s">
        <v>2369</v>
      </c>
      <c r="N1244" s="16" t="s">
        <v>206</v>
      </c>
      <c r="O1244" s="16" t="s">
        <v>2340</v>
      </c>
      <c r="P1244" s="12" t="s">
        <v>482</v>
      </c>
      <c r="Q1244" s="16">
        <v>2023</v>
      </c>
      <c r="R1244" s="16">
        <v>0.44</v>
      </c>
      <c r="S1244" s="16">
        <v>0.44</v>
      </c>
      <c r="U1244" s="16" t="s">
        <v>2341</v>
      </c>
      <c r="V1244" s="12" t="s">
        <v>204</v>
      </c>
      <c r="W1244" s="12" t="s">
        <v>204</v>
      </c>
      <c r="X1244" s="16">
        <v>1</v>
      </c>
      <c r="Y1244" s="16">
        <v>4</v>
      </c>
      <c r="Z1244" s="16">
        <v>0.44</v>
      </c>
      <c r="AA1244" s="16">
        <v>53</v>
      </c>
      <c r="AB1244" s="16" t="s">
        <v>2118</v>
      </c>
      <c r="AC1244" s="16" t="s">
        <v>2119</v>
      </c>
      <c r="AD1244" s="16">
        <v>19080</v>
      </c>
      <c r="AE1244" s="16">
        <v>150</v>
      </c>
      <c r="AF1244" s="16">
        <v>56250</v>
      </c>
      <c r="AG1244" s="16">
        <v>50</v>
      </c>
      <c r="AI1244" s="16">
        <v>3</v>
      </c>
      <c r="AJ1244" s="16">
        <v>10500</v>
      </c>
      <c r="AK1244" s="16">
        <v>300</v>
      </c>
      <c r="AL1244" s="16">
        <v>3000</v>
      </c>
      <c r="AM1244" s="16">
        <v>44704</v>
      </c>
      <c r="AN1244" s="16">
        <v>133534</v>
      </c>
      <c r="AO1244" s="12" t="s">
        <v>2120</v>
      </c>
      <c r="AP1244" s="16">
        <v>0</v>
      </c>
      <c r="AQ1244" s="16" t="s">
        <v>207</v>
      </c>
      <c r="AU1244" t="s">
        <v>2121</v>
      </c>
      <c r="AV1244" s="15" t="s">
        <v>2122</v>
      </c>
      <c r="AW1244" s="16" t="s">
        <v>593</v>
      </c>
      <c r="AX1244" s="16" t="s">
        <v>207</v>
      </c>
      <c r="AY1244" s="16" t="s">
        <v>207</v>
      </c>
      <c r="AZ1244" s="16" t="s">
        <v>207</v>
      </c>
      <c r="BA1244" s="16" t="s">
        <v>207</v>
      </c>
      <c r="BB1244" s="16" t="s">
        <v>207</v>
      </c>
      <c r="BC1244" s="16">
        <v>0.44</v>
      </c>
      <c r="BD1244" s="16">
        <v>3.04</v>
      </c>
      <c r="BE1244" s="16">
        <v>0</v>
      </c>
      <c r="BF1244" s="16">
        <v>0</v>
      </c>
      <c r="BG1244" s="16">
        <v>720</v>
      </c>
      <c r="BH1244" s="16">
        <v>1760</v>
      </c>
      <c r="BI1244" s="16">
        <v>7</v>
      </c>
    </row>
    <row r="1245" spans="1:61" x14ac:dyDescent="0.35">
      <c r="A1245">
        <v>1244</v>
      </c>
      <c r="B1245" t="s">
        <v>360</v>
      </c>
      <c r="C1245" t="s">
        <v>8158</v>
      </c>
      <c r="D1245" s="15" t="s">
        <v>2345</v>
      </c>
      <c r="E1245" s="12" t="s">
        <v>98</v>
      </c>
      <c r="F1245" s="16">
        <v>1975</v>
      </c>
      <c r="G1245" s="12" t="s">
        <v>362</v>
      </c>
      <c r="H1245" s="12" t="s">
        <v>91</v>
      </c>
      <c r="I1245" s="12" t="s">
        <v>92</v>
      </c>
      <c r="J1245" s="12" t="s">
        <v>2369</v>
      </c>
      <c r="K1245" s="12" t="s">
        <v>2369</v>
      </c>
      <c r="N1245" s="16" t="s">
        <v>206</v>
      </c>
      <c r="O1245" s="16" t="s">
        <v>2340</v>
      </c>
      <c r="P1245" s="12" t="s">
        <v>482</v>
      </c>
      <c r="Q1245" s="16">
        <v>2023</v>
      </c>
      <c r="R1245" s="16">
        <v>1.35</v>
      </c>
      <c r="S1245" s="16">
        <v>1.35</v>
      </c>
      <c r="U1245" s="16" t="s">
        <v>2341</v>
      </c>
      <c r="V1245" s="12" t="s">
        <v>204</v>
      </c>
      <c r="W1245" s="12" t="s">
        <v>204</v>
      </c>
      <c r="X1245" s="16">
        <v>1</v>
      </c>
      <c r="Y1245" s="16">
        <v>7</v>
      </c>
      <c r="Z1245" s="16">
        <v>1.35</v>
      </c>
      <c r="AA1245" s="16">
        <v>160</v>
      </c>
      <c r="AB1245" s="16" t="s">
        <v>2118</v>
      </c>
      <c r="AC1245" s="16" t="s">
        <v>2119</v>
      </c>
      <c r="AD1245" s="16">
        <v>57600</v>
      </c>
      <c r="AE1245" s="16">
        <v>450</v>
      </c>
      <c r="AF1245" s="16">
        <v>168750</v>
      </c>
      <c r="AG1245" s="16">
        <v>135</v>
      </c>
      <c r="AI1245" s="16">
        <v>9</v>
      </c>
      <c r="AJ1245" s="16">
        <v>31500</v>
      </c>
      <c r="AK1245" s="16">
        <v>750</v>
      </c>
      <c r="AL1245" s="16">
        <v>7500</v>
      </c>
      <c r="AM1245" s="16">
        <v>137160</v>
      </c>
      <c r="AN1245" s="16">
        <v>402510</v>
      </c>
      <c r="AO1245" s="12" t="s">
        <v>2120</v>
      </c>
      <c r="AP1245" s="16">
        <v>0</v>
      </c>
      <c r="AQ1245" s="16" t="s">
        <v>207</v>
      </c>
      <c r="AU1245" t="s">
        <v>2121</v>
      </c>
      <c r="AV1245" s="15" t="s">
        <v>2122</v>
      </c>
      <c r="AW1245" s="16" t="s">
        <v>593</v>
      </c>
      <c r="AX1245" s="16" t="s">
        <v>207</v>
      </c>
      <c r="AY1245" s="16" t="s">
        <v>207</v>
      </c>
      <c r="AZ1245" s="16" t="s">
        <v>207</v>
      </c>
      <c r="BA1245" s="16" t="s">
        <v>207</v>
      </c>
      <c r="BB1245" s="16" t="s">
        <v>207</v>
      </c>
      <c r="BC1245" s="16">
        <v>1.35</v>
      </c>
      <c r="BD1245" s="16">
        <v>7.84</v>
      </c>
      <c r="BE1245" s="16">
        <v>0</v>
      </c>
      <c r="BF1245" s="16">
        <v>0</v>
      </c>
      <c r="BG1245" s="16">
        <v>2240</v>
      </c>
      <c r="BH1245" s="16">
        <v>3200</v>
      </c>
      <c r="BI1245" s="16">
        <v>30</v>
      </c>
    </row>
    <row r="1246" spans="1:61" x14ac:dyDescent="0.35">
      <c r="A1246">
        <v>1245</v>
      </c>
      <c r="B1246" t="s">
        <v>360</v>
      </c>
      <c r="C1246" t="s">
        <v>8159</v>
      </c>
      <c r="D1246" s="15" t="s">
        <v>2346</v>
      </c>
      <c r="E1246" s="12" t="s">
        <v>93</v>
      </c>
      <c r="F1246" s="16">
        <v>1966</v>
      </c>
      <c r="G1246" s="12" t="s">
        <v>362</v>
      </c>
      <c r="H1246" s="12" t="s">
        <v>91</v>
      </c>
      <c r="I1246" s="12" t="s">
        <v>92</v>
      </c>
      <c r="J1246" s="12" t="s">
        <v>2369</v>
      </c>
      <c r="K1246" s="12" t="s">
        <v>2369</v>
      </c>
      <c r="N1246" s="16" t="s">
        <v>206</v>
      </c>
      <c r="O1246" s="16" t="s">
        <v>2340</v>
      </c>
      <c r="P1246" s="12" t="s">
        <v>482</v>
      </c>
      <c r="Q1246" s="16">
        <v>2023</v>
      </c>
      <c r="R1246" s="16">
        <v>0.27</v>
      </c>
      <c r="S1246" s="16">
        <v>0.27</v>
      </c>
      <c r="U1246" s="16" t="s">
        <v>2341</v>
      </c>
      <c r="V1246" s="12" t="s">
        <v>204</v>
      </c>
      <c r="W1246" s="12" t="s">
        <v>204</v>
      </c>
      <c r="X1246" s="16">
        <v>1</v>
      </c>
      <c r="Y1246" s="16">
        <v>9</v>
      </c>
      <c r="Z1246" s="16">
        <v>0.27</v>
      </c>
      <c r="AA1246" s="16">
        <v>32</v>
      </c>
      <c r="AB1246" s="16" t="s">
        <v>2118</v>
      </c>
      <c r="AC1246" s="16" t="s">
        <v>2119</v>
      </c>
      <c r="AD1246" s="16">
        <v>11520</v>
      </c>
      <c r="AE1246" s="16">
        <v>100</v>
      </c>
      <c r="AF1246" s="16">
        <v>37500</v>
      </c>
      <c r="AG1246" s="16">
        <v>27</v>
      </c>
      <c r="AI1246" s="16">
        <v>2</v>
      </c>
      <c r="AJ1246" s="16">
        <v>7000</v>
      </c>
      <c r="AK1246" s="16">
        <v>150</v>
      </c>
      <c r="AL1246" s="16">
        <v>1500</v>
      </c>
      <c r="AM1246" s="16">
        <v>27432</v>
      </c>
      <c r="AN1246" s="16">
        <v>84952</v>
      </c>
      <c r="AO1246" s="12" t="s">
        <v>2120</v>
      </c>
      <c r="AP1246" s="16">
        <v>0</v>
      </c>
      <c r="AQ1246" s="16" t="s">
        <v>207</v>
      </c>
      <c r="AU1246" t="s">
        <v>2121</v>
      </c>
      <c r="AV1246" s="15" t="s">
        <v>2122</v>
      </c>
      <c r="AW1246" s="16" t="s">
        <v>593</v>
      </c>
      <c r="AX1246" s="16" t="s">
        <v>207</v>
      </c>
      <c r="AY1246" s="16" t="s">
        <v>207</v>
      </c>
      <c r="AZ1246" s="16" t="s">
        <v>207</v>
      </c>
      <c r="BA1246" s="16" t="s">
        <v>207</v>
      </c>
      <c r="BB1246" s="16" t="s">
        <v>207</v>
      </c>
      <c r="BC1246" s="16">
        <v>0.27</v>
      </c>
      <c r="BD1246" s="16">
        <v>1.52</v>
      </c>
      <c r="BE1246" s="16">
        <v>0</v>
      </c>
      <c r="BF1246" s="16">
        <v>0</v>
      </c>
      <c r="BG1246" s="16">
        <v>560</v>
      </c>
      <c r="BH1246" s="16">
        <v>800</v>
      </c>
      <c r="BI1246" s="16">
        <v>2</v>
      </c>
    </row>
    <row r="1247" spans="1:61" x14ac:dyDescent="0.35">
      <c r="A1247">
        <v>1246</v>
      </c>
      <c r="B1247" t="s">
        <v>360</v>
      </c>
      <c r="C1247" t="s">
        <v>8160</v>
      </c>
      <c r="D1247" s="15" t="s">
        <v>2347</v>
      </c>
      <c r="E1247" s="12" t="s">
        <v>98</v>
      </c>
      <c r="F1247" s="16">
        <v>1970</v>
      </c>
      <c r="G1247" s="12" t="s">
        <v>362</v>
      </c>
      <c r="H1247" s="12" t="s">
        <v>91</v>
      </c>
      <c r="I1247" s="12" t="s">
        <v>92</v>
      </c>
      <c r="J1247" s="12" t="s">
        <v>2369</v>
      </c>
      <c r="K1247" s="12" t="s">
        <v>2369</v>
      </c>
      <c r="N1247" s="16" t="s">
        <v>206</v>
      </c>
      <c r="O1247" s="16" t="s">
        <v>2340</v>
      </c>
      <c r="P1247" s="12" t="s">
        <v>482</v>
      </c>
      <c r="Q1247" s="16">
        <v>2023</v>
      </c>
      <c r="R1247" s="16">
        <v>0.9</v>
      </c>
      <c r="S1247" s="16">
        <v>0.9</v>
      </c>
      <c r="U1247" s="16" t="s">
        <v>2341</v>
      </c>
      <c r="V1247" s="12" t="s">
        <v>204</v>
      </c>
      <c r="W1247" s="12" t="s">
        <v>204</v>
      </c>
      <c r="X1247" s="16">
        <v>1</v>
      </c>
      <c r="Y1247" s="16">
        <v>11</v>
      </c>
      <c r="Z1247" s="16">
        <v>0.9</v>
      </c>
      <c r="AA1247" s="16">
        <v>120</v>
      </c>
      <c r="AB1247" s="16" t="s">
        <v>2118</v>
      </c>
      <c r="AC1247" s="16" t="s">
        <v>2119</v>
      </c>
      <c r="AD1247" s="16">
        <v>43200</v>
      </c>
      <c r="AE1247" s="16">
        <v>300</v>
      </c>
      <c r="AF1247" s="16">
        <v>112500</v>
      </c>
      <c r="AG1247" s="16">
        <v>100</v>
      </c>
      <c r="AI1247" s="16">
        <v>6</v>
      </c>
      <c r="AJ1247" s="16">
        <v>21000</v>
      </c>
      <c r="AK1247" s="16">
        <v>300</v>
      </c>
      <c r="AL1247" s="16">
        <v>3000</v>
      </c>
      <c r="AM1247" s="16">
        <v>91440</v>
      </c>
      <c r="AN1247" s="16">
        <v>271140</v>
      </c>
      <c r="AO1247" s="12" t="s">
        <v>2120</v>
      </c>
      <c r="AP1247" s="16">
        <v>0</v>
      </c>
      <c r="AQ1247" s="16" t="s">
        <v>207</v>
      </c>
      <c r="AU1247" t="s">
        <v>2121</v>
      </c>
      <c r="AV1247" s="15" t="s">
        <v>2122</v>
      </c>
      <c r="AW1247" s="16" t="s">
        <v>593</v>
      </c>
      <c r="AX1247" s="16" t="s">
        <v>207</v>
      </c>
      <c r="AY1247" s="16" t="s">
        <v>207</v>
      </c>
      <c r="AZ1247" s="16" t="s">
        <v>207</v>
      </c>
      <c r="BA1247" s="16" t="s">
        <v>207</v>
      </c>
      <c r="BB1247" s="16" t="s">
        <v>207</v>
      </c>
      <c r="BC1247" s="16">
        <v>0.9</v>
      </c>
      <c r="BD1247" s="16">
        <v>6.24</v>
      </c>
      <c r="BE1247" s="16">
        <v>0</v>
      </c>
      <c r="BF1247" s="16">
        <v>0</v>
      </c>
      <c r="BG1247" s="16">
        <v>2080</v>
      </c>
      <c r="BH1247" s="16">
        <v>2800</v>
      </c>
      <c r="BI1247" s="16">
        <v>17</v>
      </c>
    </row>
    <row r="1248" spans="1:61" x14ac:dyDescent="0.35">
      <c r="A1248">
        <v>1247</v>
      </c>
      <c r="B1248" t="s">
        <v>360</v>
      </c>
      <c r="C1248" t="s">
        <v>8161</v>
      </c>
      <c r="D1248" s="15" t="s">
        <v>2348</v>
      </c>
      <c r="E1248" s="12" t="s">
        <v>98</v>
      </c>
      <c r="F1248" s="16">
        <v>1978</v>
      </c>
      <c r="G1248" s="12" t="s">
        <v>362</v>
      </c>
      <c r="H1248" s="12" t="s">
        <v>91</v>
      </c>
      <c r="I1248" s="12" t="s">
        <v>92</v>
      </c>
      <c r="J1248" s="12" t="s">
        <v>2369</v>
      </c>
      <c r="K1248" s="12" t="s">
        <v>2369</v>
      </c>
      <c r="N1248" s="16" t="s">
        <v>205</v>
      </c>
      <c r="O1248" s="16" t="s">
        <v>2340</v>
      </c>
      <c r="P1248" s="12" t="s">
        <v>482</v>
      </c>
      <c r="Q1248" s="16">
        <v>2023</v>
      </c>
      <c r="R1248" s="16">
        <v>2.4700000000000002</v>
      </c>
      <c r="S1248" s="16">
        <v>2.4700000000000002</v>
      </c>
      <c r="U1248" s="16" t="s">
        <v>2341</v>
      </c>
      <c r="V1248" s="12" t="s">
        <v>204</v>
      </c>
      <c r="W1248" s="12" t="s">
        <v>204</v>
      </c>
      <c r="X1248" s="16">
        <v>1</v>
      </c>
      <c r="Y1248" s="16">
        <v>18</v>
      </c>
      <c r="Z1248" s="16">
        <v>2.4700000000000002</v>
      </c>
      <c r="AA1248" s="16">
        <v>296</v>
      </c>
      <c r="AB1248" s="16" t="s">
        <v>2118</v>
      </c>
      <c r="AC1248" s="16" t="s">
        <v>2119</v>
      </c>
      <c r="AD1248" s="16">
        <v>106560</v>
      </c>
      <c r="AE1248" s="16">
        <v>850</v>
      </c>
      <c r="AF1248" s="16">
        <v>318750</v>
      </c>
      <c r="AG1248" s="16">
        <v>250</v>
      </c>
      <c r="AI1248" s="16">
        <v>17</v>
      </c>
      <c r="AJ1248" s="16">
        <v>59500</v>
      </c>
      <c r="AK1248" s="16">
        <v>1500</v>
      </c>
      <c r="AL1248" s="16">
        <v>15000</v>
      </c>
      <c r="AM1248" s="16">
        <v>250952.00000000003</v>
      </c>
      <c r="AN1248" s="16">
        <v>750762</v>
      </c>
      <c r="AO1248" s="12" t="s">
        <v>2120</v>
      </c>
      <c r="AP1248" s="16">
        <v>0</v>
      </c>
      <c r="AQ1248" s="16" t="s">
        <v>207</v>
      </c>
      <c r="AU1248" t="s">
        <v>2121</v>
      </c>
      <c r="AV1248" s="15" t="s">
        <v>2122</v>
      </c>
      <c r="AW1248" s="16" t="s">
        <v>593</v>
      </c>
      <c r="AX1248" s="16" t="s">
        <v>207</v>
      </c>
      <c r="AY1248" s="16" t="s">
        <v>207</v>
      </c>
      <c r="AZ1248" s="16" t="s">
        <v>207</v>
      </c>
      <c r="BA1248" s="16" t="s">
        <v>207</v>
      </c>
      <c r="BB1248" s="16" t="s">
        <v>207</v>
      </c>
      <c r="BC1248" s="16">
        <v>2.4700000000000002</v>
      </c>
      <c r="BD1248" s="16">
        <v>10.8</v>
      </c>
      <c r="BE1248" s="16">
        <v>0</v>
      </c>
      <c r="BF1248" s="16">
        <v>0</v>
      </c>
      <c r="BG1248" s="16">
        <v>8000</v>
      </c>
      <c r="BH1248" s="16">
        <v>2400</v>
      </c>
      <c r="BI1248" s="16">
        <v>5</v>
      </c>
    </row>
    <row r="1249" spans="1:61" x14ac:dyDescent="0.35">
      <c r="A1249">
        <v>1248</v>
      </c>
      <c r="B1249" t="s">
        <v>360</v>
      </c>
      <c r="C1249" t="s">
        <v>8162</v>
      </c>
      <c r="D1249" s="15" t="s">
        <v>2349</v>
      </c>
      <c r="E1249" s="12" t="s">
        <v>98</v>
      </c>
      <c r="F1249" s="16">
        <v>1966</v>
      </c>
      <c r="G1249" s="12" t="s">
        <v>362</v>
      </c>
      <c r="H1249" s="12" t="s">
        <v>91</v>
      </c>
      <c r="I1249" s="12" t="s">
        <v>92</v>
      </c>
      <c r="J1249" s="12" t="s">
        <v>2369</v>
      </c>
      <c r="K1249" s="12" t="s">
        <v>2369</v>
      </c>
      <c r="N1249" s="16" t="s">
        <v>206</v>
      </c>
      <c r="O1249" s="16" t="s">
        <v>2340</v>
      </c>
      <c r="P1249" s="12" t="s">
        <v>482</v>
      </c>
      <c r="Q1249" s="16">
        <v>2023</v>
      </c>
      <c r="R1249" s="16">
        <v>2.57</v>
      </c>
      <c r="S1249" s="16">
        <v>2.57</v>
      </c>
      <c r="U1249" s="16" t="s">
        <v>2341</v>
      </c>
      <c r="V1249" s="12" t="s">
        <v>204</v>
      </c>
      <c r="W1249" s="12" t="s">
        <v>204</v>
      </c>
      <c r="X1249" s="16">
        <v>1</v>
      </c>
      <c r="Y1249" s="16">
        <v>19</v>
      </c>
      <c r="Z1249" s="16">
        <v>2.57</v>
      </c>
      <c r="AA1249" s="16">
        <v>308</v>
      </c>
      <c r="AB1249" s="16" t="s">
        <v>2118</v>
      </c>
      <c r="AC1249" s="16" t="s">
        <v>2119</v>
      </c>
      <c r="AD1249" s="16">
        <v>110880</v>
      </c>
      <c r="AE1249" s="16">
        <v>900</v>
      </c>
      <c r="AF1249" s="16">
        <v>337500</v>
      </c>
      <c r="AG1249" s="16">
        <v>250</v>
      </c>
      <c r="AI1249" s="16">
        <v>18</v>
      </c>
      <c r="AJ1249" s="16">
        <v>63000</v>
      </c>
      <c r="AK1249" s="16">
        <v>1500</v>
      </c>
      <c r="AL1249" s="16">
        <v>15000</v>
      </c>
      <c r="AM1249" s="16">
        <v>261111.99999999997</v>
      </c>
      <c r="AN1249" s="16">
        <v>787492</v>
      </c>
      <c r="AO1249" s="12" t="s">
        <v>2120</v>
      </c>
      <c r="AP1249" s="16">
        <v>0</v>
      </c>
      <c r="AQ1249" s="16" t="s">
        <v>207</v>
      </c>
      <c r="AU1249" t="s">
        <v>2121</v>
      </c>
      <c r="AV1249" s="15" t="s">
        <v>2122</v>
      </c>
      <c r="AW1249" s="16" t="s">
        <v>593</v>
      </c>
      <c r="AX1249" s="16" t="s">
        <v>207</v>
      </c>
      <c r="AY1249" s="16" t="s">
        <v>207</v>
      </c>
      <c r="AZ1249" s="16" t="s">
        <v>207</v>
      </c>
      <c r="BA1249" s="16" t="s">
        <v>207</v>
      </c>
      <c r="BB1249" s="16" t="s">
        <v>207</v>
      </c>
      <c r="BC1249" s="16">
        <v>2.57</v>
      </c>
      <c r="BD1249" s="16">
        <v>11.6</v>
      </c>
      <c r="BE1249" s="16">
        <v>0</v>
      </c>
      <c r="BF1249" s="16">
        <v>0</v>
      </c>
      <c r="BG1249" s="16">
        <v>7680</v>
      </c>
      <c r="BH1249" s="16">
        <v>3600</v>
      </c>
      <c r="BI1249" s="16">
        <v>4</v>
      </c>
    </row>
    <row r="1250" spans="1:61" x14ac:dyDescent="0.35">
      <c r="A1250">
        <v>1249</v>
      </c>
      <c r="B1250" t="s">
        <v>360</v>
      </c>
      <c r="C1250" t="s">
        <v>8163</v>
      </c>
      <c r="D1250" s="15" t="s">
        <v>2350</v>
      </c>
      <c r="E1250" s="12" t="s">
        <v>98</v>
      </c>
      <c r="F1250" s="16">
        <v>1975</v>
      </c>
      <c r="G1250" s="12" t="s">
        <v>362</v>
      </c>
      <c r="H1250" s="12" t="s">
        <v>91</v>
      </c>
      <c r="I1250" s="12" t="s">
        <v>92</v>
      </c>
      <c r="J1250" s="12" t="s">
        <v>2369</v>
      </c>
      <c r="K1250" s="12" t="s">
        <v>2369</v>
      </c>
      <c r="N1250" s="16" t="s">
        <v>206</v>
      </c>
      <c r="O1250" s="16" t="s">
        <v>2340</v>
      </c>
      <c r="P1250" s="12" t="s">
        <v>482</v>
      </c>
      <c r="Q1250" s="16">
        <v>2023</v>
      </c>
      <c r="R1250" s="16">
        <v>0.45</v>
      </c>
      <c r="S1250" s="16">
        <v>0.45</v>
      </c>
      <c r="U1250" s="16" t="s">
        <v>2341</v>
      </c>
      <c r="V1250" s="12" t="s">
        <v>204</v>
      </c>
      <c r="W1250" s="12" t="s">
        <v>204</v>
      </c>
      <c r="X1250" s="16">
        <v>1</v>
      </c>
      <c r="Y1250" s="16">
        <v>7</v>
      </c>
      <c r="Z1250" s="16">
        <v>0.45</v>
      </c>
      <c r="AA1250" s="16">
        <v>54</v>
      </c>
      <c r="AB1250" s="16" t="s">
        <v>2118</v>
      </c>
      <c r="AC1250" s="16" t="s">
        <v>2119</v>
      </c>
      <c r="AD1250" s="16">
        <v>19440</v>
      </c>
      <c r="AE1250" s="16">
        <v>150</v>
      </c>
      <c r="AF1250" s="16">
        <v>56250</v>
      </c>
      <c r="AG1250" s="16">
        <v>50</v>
      </c>
      <c r="AI1250" s="16">
        <v>3</v>
      </c>
      <c r="AJ1250" s="16">
        <v>10500</v>
      </c>
      <c r="AK1250" s="16">
        <v>300</v>
      </c>
      <c r="AL1250" s="16">
        <v>3000</v>
      </c>
      <c r="AM1250" s="16">
        <v>45720</v>
      </c>
      <c r="AN1250" s="16">
        <v>134910</v>
      </c>
      <c r="AO1250" s="12" t="s">
        <v>2120</v>
      </c>
      <c r="AP1250" s="16">
        <v>0</v>
      </c>
      <c r="AQ1250" s="16" t="s">
        <v>207</v>
      </c>
      <c r="AU1250" t="s">
        <v>2121</v>
      </c>
      <c r="AV1250" s="15" t="s">
        <v>2122</v>
      </c>
      <c r="AW1250" s="16" t="s">
        <v>593</v>
      </c>
      <c r="AX1250" s="16" t="s">
        <v>207</v>
      </c>
      <c r="AY1250" s="16" t="s">
        <v>207</v>
      </c>
      <c r="AZ1250" s="16" t="s">
        <v>207</v>
      </c>
      <c r="BA1250" s="16" t="s">
        <v>207</v>
      </c>
      <c r="BB1250" s="16" t="s">
        <v>207</v>
      </c>
      <c r="BC1250" s="16">
        <v>0.45</v>
      </c>
      <c r="BD1250" s="16">
        <v>3.12</v>
      </c>
      <c r="BE1250" s="16">
        <v>0</v>
      </c>
      <c r="BF1250" s="16">
        <v>0</v>
      </c>
      <c r="BG1250" s="16">
        <v>1200</v>
      </c>
      <c r="BH1250" s="16">
        <v>1040</v>
      </c>
      <c r="BI1250" s="16">
        <v>11</v>
      </c>
    </row>
    <row r="1251" spans="1:61" x14ac:dyDescent="0.35">
      <c r="A1251">
        <v>1250</v>
      </c>
      <c r="B1251" t="s">
        <v>360</v>
      </c>
      <c r="C1251" t="s">
        <v>8164</v>
      </c>
      <c r="D1251" s="15" t="s">
        <v>2351</v>
      </c>
      <c r="E1251" s="12" t="s">
        <v>98</v>
      </c>
      <c r="F1251" s="16">
        <v>1989</v>
      </c>
      <c r="G1251" s="12" t="s">
        <v>362</v>
      </c>
      <c r="H1251" s="12" t="s">
        <v>91</v>
      </c>
      <c r="I1251" s="12" t="s">
        <v>92</v>
      </c>
      <c r="J1251" s="12" t="s">
        <v>2369</v>
      </c>
      <c r="K1251" s="12" t="s">
        <v>2369</v>
      </c>
      <c r="N1251" s="16" t="s">
        <v>206</v>
      </c>
      <c r="O1251" s="16" t="s">
        <v>2340</v>
      </c>
      <c r="P1251" s="12" t="s">
        <v>482</v>
      </c>
      <c r="Q1251" s="16">
        <v>2023</v>
      </c>
      <c r="R1251" s="16">
        <v>0.61</v>
      </c>
      <c r="S1251" s="16">
        <v>0.61</v>
      </c>
      <c r="U1251" s="16" t="s">
        <v>2341</v>
      </c>
      <c r="V1251" s="12" t="s">
        <v>204</v>
      </c>
      <c r="W1251" s="12" t="s">
        <v>204</v>
      </c>
      <c r="X1251" s="16">
        <v>1</v>
      </c>
      <c r="Y1251" s="16">
        <v>9</v>
      </c>
      <c r="Z1251" s="16">
        <v>0.61</v>
      </c>
      <c r="AA1251" s="16">
        <v>80</v>
      </c>
      <c r="AB1251" s="16" t="s">
        <v>2118</v>
      </c>
      <c r="AC1251" s="16" t="s">
        <v>2119</v>
      </c>
      <c r="AD1251" s="16">
        <v>28800</v>
      </c>
      <c r="AE1251" s="16">
        <v>200</v>
      </c>
      <c r="AF1251" s="16">
        <v>75000</v>
      </c>
      <c r="AG1251" s="16">
        <v>50</v>
      </c>
      <c r="AI1251" s="16">
        <v>4</v>
      </c>
      <c r="AJ1251" s="16">
        <v>14000</v>
      </c>
      <c r="AK1251" s="16">
        <v>300</v>
      </c>
      <c r="AL1251" s="16">
        <v>3000</v>
      </c>
      <c r="AM1251" s="16">
        <v>61976</v>
      </c>
      <c r="AN1251" s="16">
        <v>182776</v>
      </c>
      <c r="AO1251" s="12" t="s">
        <v>2120</v>
      </c>
      <c r="AP1251" s="16">
        <v>0</v>
      </c>
      <c r="AQ1251" s="16" t="s">
        <v>207</v>
      </c>
      <c r="AU1251" t="s">
        <v>2121</v>
      </c>
      <c r="AV1251" s="15" t="s">
        <v>2122</v>
      </c>
      <c r="AW1251" s="16" t="s">
        <v>593</v>
      </c>
      <c r="AX1251" s="16" t="s">
        <v>207</v>
      </c>
      <c r="AY1251" s="16" t="s">
        <v>207</v>
      </c>
      <c r="AZ1251" s="16" t="s">
        <v>207</v>
      </c>
      <c r="BA1251" s="16" t="s">
        <v>207</v>
      </c>
      <c r="BB1251" s="16" t="s">
        <v>207</v>
      </c>
      <c r="BC1251" s="16">
        <v>0.61</v>
      </c>
      <c r="BD1251" s="16">
        <v>3.28</v>
      </c>
      <c r="BE1251" s="16">
        <v>0</v>
      </c>
      <c r="BF1251" s="16">
        <v>0</v>
      </c>
      <c r="BG1251" s="16">
        <v>1200</v>
      </c>
      <c r="BH1251" s="16">
        <v>1600</v>
      </c>
      <c r="BI1251" s="16">
        <v>6</v>
      </c>
    </row>
    <row r="1252" spans="1:61" x14ac:dyDescent="0.35">
      <c r="A1252">
        <v>1251</v>
      </c>
      <c r="B1252" t="s">
        <v>360</v>
      </c>
      <c r="C1252" t="s">
        <v>8165</v>
      </c>
      <c r="D1252" s="15" t="s">
        <v>2352</v>
      </c>
      <c r="E1252" s="12" t="s">
        <v>98</v>
      </c>
      <c r="F1252" s="16">
        <v>1969</v>
      </c>
      <c r="G1252" s="12" t="s">
        <v>362</v>
      </c>
      <c r="H1252" s="12" t="s">
        <v>91</v>
      </c>
      <c r="I1252" s="12" t="s">
        <v>92</v>
      </c>
      <c r="J1252" s="12" t="s">
        <v>2369</v>
      </c>
      <c r="K1252" s="12" t="s">
        <v>2369</v>
      </c>
      <c r="N1252" s="16" t="s">
        <v>206</v>
      </c>
      <c r="O1252" s="16" t="s">
        <v>2340</v>
      </c>
      <c r="P1252" s="12" t="s">
        <v>482</v>
      </c>
      <c r="Q1252" s="16">
        <v>2023</v>
      </c>
      <c r="R1252" s="16">
        <v>0.52</v>
      </c>
      <c r="S1252" s="16">
        <v>0.52</v>
      </c>
      <c r="U1252" s="16" t="s">
        <v>2341</v>
      </c>
      <c r="V1252" s="12" t="s">
        <v>204</v>
      </c>
      <c r="W1252" s="12" t="s">
        <v>204</v>
      </c>
      <c r="X1252" s="16">
        <v>1</v>
      </c>
      <c r="Y1252" s="16">
        <v>5</v>
      </c>
      <c r="Z1252" s="16">
        <v>0.52</v>
      </c>
      <c r="AA1252" s="16">
        <v>62</v>
      </c>
      <c r="AB1252" s="16" t="s">
        <v>2118</v>
      </c>
      <c r="AC1252" s="16" t="s">
        <v>2119</v>
      </c>
      <c r="AD1252" s="16">
        <v>22320</v>
      </c>
      <c r="AE1252" s="16">
        <v>175</v>
      </c>
      <c r="AF1252" s="16">
        <v>65625</v>
      </c>
      <c r="AG1252" s="16">
        <v>50</v>
      </c>
      <c r="AI1252" s="16">
        <v>4</v>
      </c>
      <c r="AJ1252" s="16">
        <v>14000</v>
      </c>
      <c r="AK1252" s="16">
        <v>300</v>
      </c>
      <c r="AL1252" s="16">
        <v>3000</v>
      </c>
      <c r="AM1252" s="16">
        <v>52832</v>
      </c>
      <c r="AN1252" s="16">
        <v>157777</v>
      </c>
      <c r="AO1252" s="12" t="s">
        <v>2120</v>
      </c>
      <c r="AP1252" s="16">
        <v>0</v>
      </c>
      <c r="AQ1252" s="16" t="s">
        <v>207</v>
      </c>
      <c r="AU1252" t="s">
        <v>2121</v>
      </c>
      <c r="AV1252" s="15" t="s">
        <v>2122</v>
      </c>
      <c r="AW1252" s="16" t="s">
        <v>593</v>
      </c>
      <c r="AX1252" s="16" t="s">
        <v>207</v>
      </c>
      <c r="AY1252" s="16" t="s">
        <v>207</v>
      </c>
      <c r="AZ1252" s="16" t="s">
        <v>207</v>
      </c>
      <c r="BA1252" s="16" t="s">
        <v>207</v>
      </c>
      <c r="BB1252" s="16" t="s">
        <v>207</v>
      </c>
      <c r="BC1252" s="16">
        <v>0.52</v>
      </c>
      <c r="BD1252" s="16">
        <v>3.12</v>
      </c>
      <c r="BE1252" s="16">
        <v>0</v>
      </c>
      <c r="BF1252" s="16">
        <v>0</v>
      </c>
      <c r="BG1252" s="16">
        <v>720</v>
      </c>
      <c r="BH1252" s="16">
        <v>1760</v>
      </c>
      <c r="BI1252" s="16">
        <v>8</v>
      </c>
    </row>
    <row r="1253" spans="1:61" x14ac:dyDescent="0.35">
      <c r="A1253">
        <v>1252</v>
      </c>
      <c r="B1253" t="s">
        <v>360</v>
      </c>
      <c r="C1253" t="s">
        <v>8166</v>
      </c>
      <c r="D1253" s="15" t="s">
        <v>2353</v>
      </c>
      <c r="E1253" s="12" t="s">
        <v>98</v>
      </c>
      <c r="F1253" s="16">
        <v>1989</v>
      </c>
      <c r="G1253" s="12" t="s">
        <v>362</v>
      </c>
      <c r="H1253" s="12" t="s">
        <v>91</v>
      </c>
      <c r="I1253" s="12" t="s">
        <v>92</v>
      </c>
      <c r="J1253" s="12" t="s">
        <v>2369</v>
      </c>
      <c r="K1253" s="12" t="s">
        <v>2369</v>
      </c>
      <c r="N1253" s="16" t="s">
        <v>206</v>
      </c>
      <c r="O1253" s="16" t="s">
        <v>2340</v>
      </c>
      <c r="P1253" s="12" t="s">
        <v>482</v>
      </c>
      <c r="Q1253" s="16">
        <v>2023</v>
      </c>
      <c r="R1253" s="16">
        <v>0.9</v>
      </c>
      <c r="S1253" s="16">
        <v>0.9</v>
      </c>
      <c r="U1253" s="16" t="s">
        <v>2341</v>
      </c>
      <c r="V1253" s="12" t="s">
        <v>204</v>
      </c>
      <c r="W1253" s="12" t="s">
        <v>204</v>
      </c>
      <c r="X1253" s="16">
        <v>1</v>
      </c>
      <c r="Y1253" s="16">
        <v>3</v>
      </c>
      <c r="Z1253" s="16">
        <v>0.9</v>
      </c>
      <c r="AA1253" s="16">
        <v>108</v>
      </c>
      <c r="AB1253" s="16" t="s">
        <v>2118</v>
      </c>
      <c r="AC1253" s="16" t="s">
        <v>2119</v>
      </c>
      <c r="AD1253" s="16">
        <v>38880</v>
      </c>
      <c r="AE1253" s="16">
        <v>300</v>
      </c>
      <c r="AF1253" s="16">
        <v>112500</v>
      </c>
      <c r="AG1253" s="16">
        <v>100</v>
      </c>
      <c r="AI1253" s="16">
        <v>6</v>
      </c>
      <c r="AJ1253" s="16">
        <v>21000</v>
      </c>
      <c r="AK1253" s="16">
        <v>600</v>
      </c>
      <c r="AL1253" s="16">
        <v>6000</v>
      </c>
      <c r="AM1253" s="16">
        <v>91440</v>
      </c>
      <c r="AN1253" s="16">
        <v>269820</v>
      </c>
      <c r="AO1253" s="12" t="s">
        <v>2120</v>
      </c>
      <c r="AP1253" s="16">
        <v>0</v>
      </c>
      <c r="AQ1253" s="16" t="s">
        <v>207</v>
      </c>
      <c r="AU1253" t="s">
        <v>2121</v>
      </c>
      <c r="AV1253" s="15" t="s">
        <v>2122</v>
      </c>
      <c r="AW1253" s="16" t="s">
        <v>593</v>
      </c>
      <c r="AX1253" s="16" t="s">
        <v>207</v>
      </c>
      <c r="AY1253" s="16" t="s">
        <v>207</v>
      </c>
      <c r="AZ1253" s="16" t="s">
        <v>207</v>
      </c>
      <c r="BA1253" s="16" t="s">
        <v>207</v>
      </c>
      <c r="BB1253" s="16" t="s">
        <v>207</v>
      </c>
      <c r="BC1253" s="16">
        <v>0.9</v>
      </c>
      <c r="BD1253" s="16">
        <v>6.48</v>
      </c>
      <c r="BE1253" s="16">
        <v>0</v>
      </c>
      <c r="BF1253" s="16">
        <v>0</v>
      </c>
      <c r="BG1253" s="16">
        <v>2000</v>
      </c>
      <c r="BH1253" s="16">
        <v>2800</v>
      </c>
      <c r="BI1253" s="16">
        <v>21</v>
      </c>
    </row>
    <row r="1254" spans="1:61" x14ac:dyDescent="0.35">
      <c r="A1254">
        <v>1253</v>
      </c>
      <c r="B1254" t="s">
        <v>360</v>
      </c>
      <c r="C1254" t="s">
        <v>8167</v>
      </c>
      <c r="D1254" s="15" t="s">
        <v>2354</v>
      </c>
      <c r="E1254" s="12" t="s">
        <v>98</v>
      </c>
      <c r="F1254" s="16">
        <v>1985</v>
      </c>
      <c r="G1254" s="12" t="s">
        <v>362</v>
      </c>
      <c r="H1254" s="12" t="s">
        <v>91</v>
      </c>
      <c r="I1254" s="12" t="s">
        <v>92</v>
      </c>
      <c r="J1254" s="12" t="s">
        <v>2369</v>
      </c>
      <c r="K1254" s="12" t="s">
        <v>2369</v>
      </c>
      <c r="N1254" s="16" t="s">
        <v>206</v>
      </c>
      <c r="O1254" s="16" t="s">
        <v>2340</v>
      </c>
      <c r="P1254" s="12" t="s">
        <v>482</v>
      </c>
      <c r="Q1254" s="16">
        <v>2023</v>
      </c>
      <c r="R1254" s="16">
        <v>1.46</v>
      </c>
      <c r="S1254" s="16">
        <v>1.46</v>
      </c>
      <c r="U1254" s="16" t="s">
        <v>2341</v>
      </c>
      <c r="V1254" s="12" t="s">
        <v>204</v>
      </c>
      <c r="W1254" s="12" t="s">
        <v>204</v>
      </c>
      <c r="X1254" s="16">
        <v>1</v>
      </c>
      <c r="Y1254" s="16">
        <v>6</v>
      </c>
      <c r="Z1254" s="16">
        <v>1.46</v>
      </c>
      <c r="AA1254" s="16">
        <v>175</v>
      </c>
      <c r="AB1254" s="16" t="s">
        <v>2118</v>
      </c>
      <c r="AC1254" s="16" t="s">
        <v>2119</v>
      </c>
      <c r="AD1254" s="16">
        <v>63000</v>
      </c>
      <c r="AE1254" s="16">
        <v>500</v>
      </c>
      <c r="AF1254" s="16">
        <v>187500</v>
      </c>
      <c r="AG1254" s="16">
        <v>150</v>
      </c>
      <c r="AI1254" s="16">
        <v>10</v>
      </c>
      <c r="AJ1254" s="16">
        <v>35000</v>
      </c>
      <c r="AK1254" s="16">
        <v>900</v>
      </c>
      <c r="AL1254" s="16">
        <v>9000</v>
      </c>
      <c r="AM1254" s="16">
        <v>148336</v>
      </c>
      <c r="AN1254" s="16">
        <v>442836</v>
      </c>
      <c r="AO1254" s="12" t="s">
        <v>2120</v>
      </c>
      <c r="AP1254" s="16">
        <v>0</v>
      </c>
      <c r="AQ1254" s="16" t="s">
        <v>207</v>
      </c>
      <c r="AU1254" t="s">
        <v>2121</v>
      </c>
      <c r="AV1254" s="15" t="s">
        <v>2122</v>
      </c>
      <c r="AW1254" s="16" t="s">
        <v>593</v>
      </c>
      <c r="AX1254" s="16" t="s">
        <v>207</v>
      </c>
      <c r="AY1254" s="16" t="s">
        <v>207</v>
      </c>
      <c r="AZ1254" s="16" t="s">
        <v>207</v>
      </c>
      <c r="BA1254" s="16" t="s">
        <v>207</v>
      </c>
      <c r="BB1254" s="16" t="s">
        <v>207</v>
      </c>
      <c r="BC1254" s="16">
        <v>1.46</v>
      </c>
      <c r="BD1254" s="16">
        <v>7.6</v>
      </c>
      <c r="BE1254" s="16">
        <v>0</v>
      </c>
      <c r="BF1254" s="16">
        <v>0</v>
      </c>
      <c r="BG1254" s="16">
        <v>4160</v>
      </c>
      <c r="BH1254" s="16">
        <v>2400</v>
      </c>
      <c r="BI1254" s="16">
        <v>13</v>
      </c>
    </row>
    <row r="1255" spans="1:61" x14ac:dyDescent="0.35">
      <c r="A1255">
        <v>1254</v>
      </c>
      <c r="B1255" t="s">
        <v>360</v>
      </c>
      <c r="C1255" t="s">
        <v>8168</v>
      </c>
      <c r="D1255" s="15" t="s">
        <v>2355</v>
      </c>
      <c r="E1255" s="12" t="s">
        <v>98</v>
      </c>
      <c r="F1255" s="16">
        <v>1966</v>
      </c>
      <c r="G1255" s="12" t="s">
        <v>362</v>
      </c>
      <c r="H1255" s="12" t="s">
        <v>91</v>
      </c>
      <c r="I1255" s="12" t="s">
        <v>92</v>
      </c>
      <c r="J1255" s="12" t="s">
        <v>2369</v>
      </c>
      <c r="K1255" s="12" t="s">
        <v>2369</v>
      </c>
      <c r="N1255" s="16" t="s">
        <v>205</v>
      </c>
      <c r="O1255" s="16" t="s">
        <v>2340</v>
      </c>
      <c r="P1255" s="12" t="s">
        <v>482</v>
      </c>
      <c r="Q1255" s="16">
        <v>2023</v>
      </c>
      <c r="R1255" s="16">
        <v>3.5</v>
      </c>
      <c r="S1255" s="16">
        <v>3.5</v>
      </c>
      <c r="U1255" s="16" t="s">
        <v>2341</v>
      </c>
      <c r="V1255" s="12" t="s">
        <v>204</v>
      </c>
      <c r="W1255" s="12" t="s">
        <v>204</v>
      </c>
      <c r="X1255" s="16">
        <v>1</v>
      </c>
      <c r="Y1255" s="16">
        <v>16</v>
      </c>
      <c r="Z1255" s="16">
        <v>3.5</v>
      </c>
      <c r="AA1255" s="16">
        <v>420</v>
      </c>
      <c r="AB1255" s="16" t="s">
        <v>2191</v>
      </c>
      <c r="AC1255" s="16" t="s">
        <v>2371</v>
      </c>
      <c r="AD1255" s="16">
        <v>151200</v>
      </c>
      <c r="AE1255" s="16">
        <v>1250</v>
      </c>
      <c r="AF1255" s="16">
        <v>468750</v>
      </c>
      <c r="AG1255" s="16">
        <v>350</v>
      </c>
      <c r="AI1255" s="16">
        <v>24</v>
      </c>
      <c r="AJ1255" s="16">
        <v>84000</v>
      </c>
      <c r="AK1255" s="16">
        <v>2100</v>
      </c>
      <c r="AL1255" s="16">
        <v>21000</v>
      </c>
      <c r="AM1255" s="16">
        <v>355600</v>
      </c>
      <c r="AN1255" s="16">
        <v>1080550</v>
      </c>
      <c r="AO1255" s="12" t="s">
        <v>2120</v>
      </c>
      <c r="AP1255" s="16">
        <v>0</v>
      </c>
      <c r="AQ1255" s="16" t="s">
        <v>207</v>
      </c>
      <c r="AU1255" t="s">
        <v>2121</v>
      </c>
      <c r="AV1255" s="15" t="s">
        <v>2122</v>
      </c>
      <c r="AW1255" s="16" t="s">
        <v>593</v>
      </c>
      <c r="AX1255" s="16" t="s">
        <v>207</v>
      </c>
      <c r="AY1255" s="16" t="s">
        <v>207</v>
      </c>
      <c r="AZ1255" s="16" t="s">
        <v>207</v>
      </c>
      <c r="BA1255" s="16" t="s">
        <v>207</v>
      </c>
      <c r="BB1255" s="16" t="s">
        <v>207</v>
      </c>
      <c r="BC1255" s="16">
        <v>3.5</v>
      </c>
      <c r="BD1255" s="16">
        <v>12.64</v>
      </c>
      <c r="BE1255" s="16">
        <v>0</v>
      </c>
      <c r="BF1255" s="16">
        <v>0</v>
      </c>
      <c r="BG1255" s="16">
        <v>8960</v>
      </c>
      <c r="BH1255" s="16">
        <v>2800</v>
      </c>
      <c r="BI1255" s="16">
        <v>11</v>
      </c>
    </row>
    <row r="1256" spans="1:61" x14ac:dyDescent="0.35">
      <c r="A1256">
        <v>1255</v>
      </c>
      <c r="B1256" t="s">
        <v>360</v>
      </c>
      <c r="C1256" t="s">
        <v>8169</v>
      </c>
      <c r="D1256" s="15" t="s">
        <v>2356</v>
      </c>
      <c r="E1256" s="12" t="s">
        <v>98</v>
      </c>
      <c r="F1256" s="16">
        <v>1972</v>
      </c>
      <c r="G1256" s="12" t="s">
        <v>362</v>
      </c>
      <c r="H1256" s="12" t="s">
        <v>91</v>
      </c>
      <c r="I1256" s="12" t="s">
        <v>92</v>
      </c>
      <c r="J1256" s="12" t="s">
        <v>2369</v>
      </c>
      <c r="K1256" s="12" t="s">
        <v>2369</v>
      </c>
      <c r="N1256" s="16" t="s">
        <v>205</v>
      </c>
      <c r="O1256" s="16" t="s">
        <v>2340</v>
      </c>
      <c r="P1256" s="12" t="s">
        <v>482</v>
      </c>
      <c r="Q1256" s="16">
        <v>2023</v>
      </c>
      <c r="R1256" s="16">
        <v>0.41</v>
      </c>
      <c r="S1256" s="16">
        <v>0.41</v>
      </c>
      <c r="U1256" s="16" t="s">
        <v>2341</v>
      </c>
      <c r="V1256" s="12" t="s">
        <v>204</v>
      </c>
      <c r="W1256" s="12" t="s">
        <v>204</v>
      </c>
      <c r="X1256" s="16">
        <v>1</v>
      </c>
      <c r="Y1256" s="16">
        <v>7</v>
      </c>
      <c r="Z1256" s="16">
        <v>0.41</v>
      </c>
      <c r="AA1256" s="16">
        <v>40</v>
      </c>
      <c r="AB1256" s="16" t="s">
        <v>2118</v>
      </c>
      <c r="AC1256" s="16" t="s">
        <v>2119</v>
      </c>
      <c r="AD1256" s="16">
        <v>14400</v>
      </c>
      <c r="AE1256" s="16">
        <v>150</v>
      </c>
      <c r="AF1256" s="16">
        <v>56250</v>
      </c>
      <c r="AG1256" s="16">
        <v>50</v>
      </c>
      <c r="AI1256" s="16">
        <v>3</v>
      </c>
      <c r="AJ1256" s="16">
        <v>10500</v>
      </c>
      <c r="AK1256" s="16">
        <v>300</v>
      </c>
      <c r="AL1256" s="16">
        <v>3000</v>
      </c>
      <c r="AM1256" s="16">
        <v>41656</v>
      </c>
      <c r="AN1256" s="16">
        <v>125806</v>
      </c>
      <c r="AO1256" s="12" t="s">
        <v>2120</v>
      </c>
      <c r="AP1256" s="16">
        <v>0</v>
      </c>
      <c r="AQ1256" s="16" t="s">
        <v>207</v>
      </c>
      <c r="AU1256" t="s">
        <v>2121</v>
      </c>
      <c r="AV1256" s="15" t="s">
        <v>2122</v>
      </c>
      <c r="AW1256" s="16" t="s">
        <v>593</v>
      </c>
      <c r="AX1256" s="16" t="s">
        <v>207</v>
      </c>
      <c r="AY1256" s="16" t="s">
        <v>207</v>
      </c>
      <c r="AZ1256" s="16" t="s">
        <v>207</v>
      </c>
      <c r="BA1256" s="16" t="s">
        <v>207</v>
      </c>
      <c r="BB1256" s="16" t="s">
        <v>207</v>
      </c>
      <c r="BC1256" s="16">
        <v>0.41</v>
      </c>
      <c r="BD1256" s="16">
        <v>2.48</v>
      </c>
      <c r="BE1256" s="16">
        <v>0</v>
      </c>
      <c r="BF1256" s="16">
        <v>0</v>
      </c>
      <c r="BG1256" s="16">
        <v>400</v>
      </c>
      <c r="BH1256" s="16">
        <v>1200</v>
      </c>
      <c r="BI1256" s="16">
        <v>11</v>
      </c>
    </row>
    <row r="1257" spans="1:61" x14ac:dyDescent="0.35">
      <c r="A1257">
        <v>1256</v>
      </c>
      <c r="B1257" t="s">
        <v>360</v>
      </c>
      <c r="C1257" t="s">
        <v>8170</v>
      </c>
      <c r="D1257" s="15" t="s">
        <v>2204</v>
      </c>
      <c r="E1257" s="12" t="s">
        <v>93</v>
      </c>
      <c r="F1257" s="16">
        <v>1969</v>
      </c>
      <c r="G1257" s="12" t="s">
        <v>362</v>
      </c>
      <c r="H1257" s="12" t="s">
        <v>91</v>
      </c>
      <c r="I1257" s="12" t="s">
        <v>92</v>
      </c>
      <c r="J1257" s="12" t="s">
        <v>2369</v>
      </c>
      <c r="K1257" s="12" t="s">
        <v>2369</v>
      </c>
      <c r="N1257" s="16" t="s">
        <v>206</v>
      </c>
      <c r="O1257" s="16" t="s">
        <v>2340</v>
      </c>
      <c r="P1257" s="12" t="s">
        <v>482</v>
      </c>
      <c r="Q1257" s="16">
        <v>2023</v>
      </c>
      <c r="R1257" s="16">
        <v>0.26</v>
      </c>
      <c r="S1257" s="16">
        <v>0.26</v>
      </c>
      <c r="U1257" s="16" t="s">
        <v>2341</v>
      </c>
      <c r="V1257" s="12" t="s">
        <v>204</v>
      </c>
      <c r="W1257" s="12" t="s">
        <v>204</v>
      </c>
      <c r="X1257" s="16">
        <v>1</v>
      </c>
      <c r="Y1257" s="16">
        <v>6</v>
      </c>
      <c r="Z1257" s="16">
        <v>0.26</v>
      </c>
      <c r="AA1257" s="16">
        <v>30</v>
      </c>
      <c r="AB1257" s="16" t="s">
        <v>2118</v>
      </c>
      <c r="AC1257" s="16" t="s">
        <v>2119</v>
      </c>
      <c r="AD1257" s="16">
        <v>10800</v>
      </c>
      <c r="AE1257" s="16">
        <v>100</v>
      </c>
      <c r="AF1257" s="16">
        <v>37500</v>
      </c>
      <c r="AG1257" s="16">
        <v>25</v>
      </c>
      <c r="AI1257" s="16">
        <v>2</v>
      </c>
      <c r="AJ1257" s="16">
        <v>7000</v>
      </c>
      <c r="AK1257" s="16">
        <v>150</v>
      </c>
      <c r="AL1257" s="16">
        <v>1500</v>
      </c>
      <c r="AM1257" s="16">
        <v>26416</v>
      </c>
      <c r="AN1257" s="16">
        <v>83216</v>
      </c>
      <c r="AO1257" s="12" t="s">
        <v>2120</v>
      </c>
      <c r="AP1257" s="16">
        <v>0</v>
      </c>
      <c r="AQ1257" s="16" t="s">
        <v>207</v>
      </c>
      <c r="AU1257" t="s">
        <v>2121</v>
      </c>
      <c r="AV1257" s="15" t="s">
        <v>2122</v>
      </c>
      <c r="AW1257" s="16" t="s">
        <v>593</v>
      </c>
      <c r="AX1257" s="16" t="s">
        <v>207</v>
      </c>
      <c r="AY1257" s="16" t="s">
        <v>207</v>
      </c>
      <c r="AZ1257" s="16" t="s">
        <v>207</v>
      </c>
      <c r="BA1257" s="16" t="s">
        <v>207</v>
      </c>
      <c r="BB1257" s="16" t="s">
        <v>207</v>
      </c>
      <c r="BC1257" s="16">
        <v>0.26</v>
      </c>
      <c r="BD1257" s="16">
        <v>1.2</v>
      </c>
      <c r="BE1257" s="16">
        <v>0</v>
      </c>
      <c r="BF1257" s="16">
        <v>0</v>
      </c>
      <c r="BG1257" s="16">
        <v>160</v>
      </c>
      <c r="BH1257" s="16">
        <v>800</v>
      </c>
      <c r="BI1257" s="16">
        <v>3</v>
      </c>
    </row>
    <row r="1258" spans="1:61" x14ac:dyDescent="0.35">
      <c r="A1258">
        <v>1257</v>
      </c>
      <c r="B1258" t="s">
        <v>360</v>
      </c>
      <c r="C1258" t="s">
        <v>8171</v>
      </c>
      <c r="D1258" s="15" t="s">
        <v>2357</v>
      </c>
      <c r="E1258" s="12" t="s">
        <v>98</v>
      </c>
      <c r="F1258" s="16">
        <v>1982</v>
      </c>
      <c r="G1258" s="12" t="s">
        <v>362</v>
      </c>
      <c r="H1258" s="12" t="s">
        <v>91</v>
      </c>
      <c r="I1258" s="12" t="s">
        <v>92</v>
      </c>
      <c r="J1258" s="12" t="s">
        <v>2369</v>
      </c>
      <c r="K1258" s="12" t="s">
        <v>2369</v>
      </c>
      <c r="N1258" s="16" t="s">
        <v>206</v>
      </c>
      <c r="O1258" s="16" t="s">
        <v>2340</v>
      </c>
      <c r="P1258" s="12" t="s">
        <v>482</v>
      </c>
      <c r="Q1258" s="16">
        <v>2023</v>
      </c>
      <c r="R1258" s="16">
        <v>0.32</v>
      </c>
      <c r="S1258" s="16">
        <v>0.32</v>
      </c>
      <c r="U1258" s="16" t="s">
        <v>2341</v>
      </c>
      <c r="V1258" s="12" t="s">
        <v>204</v>
      </c>
      <c r="W1258" s="12" t="s">
        <v>204</v>
      </c>
      <c r="X1258" s="16">
        <v>1</v>
      </c>
      <c r="Y1258" s="16">
        <v>5</v>
      </c>
      <c r="Z1258" s="16">
        <v>0.32</v>
      </c>
      <c r="AA1258" s="16">
        <v>40</v>
      </c>
      <c r="AB1258" s="16" t="s">
        <v>2118</v>
      </c>
      <c r="AC1258" s="16" t="s">
        <v>2119</v>
      </c>
      <c r="AD1258" s="16">
        <v>14400</v>
      </c>
      <c r="AE1258" s="16">
        <v>125</v>
      </c>
      <c r="AF1258" s="16">
        <v>46875</v>
      </c>
      <c r="AG1258" s="16">
        <v>50</v>
      </c>
      <c r="AI1258" s="16">
        <v>2</v>
      </c>
      <c r="AJ1258" s="16">
        <v>7000</v>
      </c>
      <c r="AK1258" s="16">
        <v>150</v>
      </c>
      <c r="AL1258" s="16">
        <v>1500</v>
      </c>
      <c r="AM1258" s="16">
        <v>32512</v>
      </c>
      <c r="AN1258" s="16">
        <v>102287</v>
      </c>
      <c r="AO1258" s="12" t="s">
        <v>2120</v>
      </c>
      <c r="AP1258" s="16">
        <v>0</v>
      </c>
      <c r="AQ1258" s="16" t="s">
        <v>207</v>
      </c>
      <c r="AU1258" t="s">
        <v>2121</v>
      </c>
      <c r="AV1258" s="15" t="s">
        <v>2122</v>
      </c>
      <c r="AW1258" s="16" t="s">
        <v>593</v>
      </c>
      <c r="AX1258" s="16" t="s">
        <v>207</v>
      </c>
      <c r="AY1258" s="16" t="s">
        <v>207</v>
      </c>
      <c r="AZ1258" s="16" t="s">
        <v>207</v>
      </c>
      <c r="BA1258" s="16" t="s">
        <v>207</v>
      </c>
      <c r="BB1258" s="16" t="s">
        <v>207</v>
      </c>
      <c r="BC1258" s="16">
        <v>0.32</v>
      </c>
      <c r="BD1258" s="16">
        <v>2</v>
      </c>
      <c r="BE1258" s="16">
        <v>0</v>
      </c>
      <c r="BF1258" s="16">
        <v>0</v>
      </c>
      <c r="BG1258" s="16">
        <v>400</v>
      </c>
      <c r="BH1258" s="16">
        <v>1440</v>
      </c>
      <c r="BI1258" s="16">
        <v>2</v>
      </c>
    </row>
    <row r="1259" spans="1:61" x14ac:dyDescent="0.35">
      <c r="A1259">
        <v>1258</v>
      </c>
      <c r="B1259" t="s">
        <v>360</v>
      </c>
      <c r="C1259" t="s">
        <v>8172</v>
      </c>
      <c r="D1259" s="15" t="s">
        <v>2192</v>
      </c>
      <c r="E1259" s="12" t="s">
        <v>98</v>
      </c>
      <c r="F1259" s="16">
        <v>1989</v>
      </c>
      <c r="G1259" s="12" t="s">
        <v>362</v>
      </c>
      <c r="H1259" s="12" t="s">
        <v>91</v>
      </c>
      <c r="I1259" s="12" t="s">
        <v>92</v>
      </c>
      <c r="J1259" s="12" t="s">
        <v>2369</v>
      </c>
      <c r="K1259" s="12" t="s">
        <v>2369</v>
      </c>
      <c r="N1259" s="16" t="s">
        <v>205</v>
      </c>
      <c r="O1259" s="16" t="s">
        <v>2340</v>
      </c>
      <c r="P1259" s="12" t="s">
        <v>482</v>
      </c>
      <c r="Q1259" s="16">
        <v>2023</v>
      </c>
      <c r="R1259" s="16">
        <v>0.5</v>
      </c>
      <c r="S1259" s="16">
        <v>0.5</v>
      </c>
      <c r="U1259" s="16" t="s">
        <v>2341</v>
      </c>
      <c r="V1259" s="12" t="s">
        <v>204</v>
      </c>
      <c r="W1259" s="12" t="s">
        <v>204</v>
      </c>
      <c r="X1259" s="16">
        <v>1</v>
      </c>
      <c r="Y1259" s="16">
        <v>9</v>
      </c>
      <c r="Z1259" s="16">
        <v>0.5</v>
      </c>
      <c r="AA1259" s="16">
        <v>60</v>
      </c>
      <c r="AB1259" s="16" t="s">
        <v>2118</v>
      </c>
      <c r="AC1259" s="16" t="s">
        <v>2119</v>
      </c>
      <c r="AD1259" s="16">
        <v>21600</v>
      </c>
      <c r="AE1259" s="16">
        <v>175</v>
      </c>
      <c r="AF1259" s="16">
        <v>65625</v>
      </c>
      <c r="AG1259" s="16">
        <v>50</v>
      </c>
      <c r="AI1259" s="16">
        <v>3</v>
      </c>
      <c r="AJ1259" s="16">
        <v>10500</v>
      </c>
      <c r="AK1259" s="16">
        <v>300</v>
      </c>
      <c r="AL1259" s="16">
        <v>3000</v>
      </c>
      <c r="AM1259" s="16">
        <v>50800</v>
      </c>
      <c r="AN1259" s="16">
        <v>151525</v>
      </c>
      <c r="AO1259" s="12" t="s">
        <v>2120</v>
      </c>
      <c r="AP1259" s="16">
        <v>0</v>
      </c>
      <c r="AQ1259" s="16" t="s">
        <v>207</v>
      </c>
      <c r="AU1259" t="s">
        <v>2121</v>
      </c>
      <c r="AV1259" s="15" t="s">
        <v>2122</v>
      </c>
      <c r="AW1259" s="16" t="s">
        <v>593</v>
      </c>
      <c r="AX1259" s="16" t="s">
        <v>207</v>
      </c>
      <c r="AY1259" s="16" t="s">
        <v>207</v>
      </c>
      <c r="AZ1259" s="16" t="s">
        <v>207</v>
      </c>
      <c r="BA1259" s="16" t="s">
        <v>207</v>
      </c>
      <c r="BB1259" s="16" t="s">
        <v>207</v>
      </c>
      <c r="BC1259" s="16">
        <v>0.5</v>
      </c>
      <c r="BD1259" s="16">
        <v>3.36</v>
      </c>
      <c r="BE1259" s="16">
        <v>0</v>
      </c>
      <c r="BF1259" s="16">
        <v>0</v>
      </c>
      <c r="BG1259" s="16">
        <v>960</v>
      </c>
      <c r="BH1259" s="16">
        <v>2000</v>
      </c>
      <c r="BI1259" s="16">
        <v>5</v>
      </c>
    </row>
    <row r="1260" spans="1:61" x14ac:dyDescent="0.35">
      <c r="A1260">
        <v>1259</v>
      </c>
      <c r="B1260" t="s">
        <v>360</v>
      </c>
      <c r="C1260" t="s">
        <v>8173</v>
      </c>
      <c r="D1260" s="15" t="s">
        <v>2358</v>
      </c>
      <c r="E1260" s="12" t="s">
        <v>93</v>
      </c>
      <c r="F1260" s="16">
        <v>1966</v>
      </c>
      <c r="G1260" s="12" t="s">
        <v>362</v>
      </c>
      <c r="H1260" s="12" t="s">
        <v>91</v>
      </c>
      <c r="I1260" s="12" t="s">
        <v>92</v>
      </c>
      <c r="J1260" s="12" t="s">
        <v>2369</v>
      </c>
      <c r="K1260" s="12" t="s">
        <v>2369</v>
      </c>
      <c r="N1260" s="16" t="s">
        <v>205</v>
      </c>
      <c r="O1260" s="16" t="s">
        <v>2359</v>
      </c>
      <c r="P1260" s="12" t="s">
        <v>1187</v>
      </c>
      <c r="Q1260" s="16">
        <v>2023</v>
      </c>
      <c r="R1260" s="16">
        <v>0.42</v>
      </c>
      <c r="S1260" s="16">
        <v>0.42</v>
      </c>
      <c r="U1260" s="16" t="s">
        <v>2342</v>
      </c>
      <c r="V1260" s="12" t="s">
        <v>207</v>
      </c>
      <c r="W1260" s="12" t="s">
        <v>207</v>
      </c>
      <c r="X1260" s="16">
        <v>1</v>
      </c>
      <c r="Y1260" s="16">
        <v>0</v>
      </c>
      <c r="Z1260" s="16">
        <v>0.42</v>
      </c>
      <c r="AA1260" s="16">
        <v>50</v>
      </c>
      <c r="AB1260" s="16" t="s">
        <v>2118</v>
      </c>
      <c r="AC1260" s="16" t="s">
        <v>2119</v>
      </c>
      <c r="AD1260" s="16">
        <v>18000</v>
      </c>
      <c r="AE1260" s="16">
        <v>150</v>
      </c>
      <c r="AF1260" s="16">
        <v>56250</v>
      </c>
      <c r="AG1260" s="16">
        <v>50</v>
      </c>
      <c r="AI1260" s="16">
        <v>3</v>
      </c>
      <c r="AJ1260" s="16">
        <v>10500</v>
      </c>
      <c r="AK1260" s="16">
        <v>300</v>
      </c>
      <c r="AL1260" s="16">
        <v>3000</v>
      </c>
      <c r="AM1260" s="16">
        <v>42672</v>
      </c>
      <c r="AN1260" s="16">
        <v>130422</v>
      </c>
      <c r="AO1260" s="12" t="s">
        <v>1486</v>
      </c>
      <c r="AP1260" s="16">
        <v>0.42</v>
      </c>
      <c r="AQ1260" s="16" t="s">
        <v>207</v>
      </c>
      <c r="AU1260" t="s">
        <v>2121</v>
      </c>
      <c r="AV1260" s="15" t="s">
        <v>2122</v>
      </c>
      <c r="AW1260" s="16" t="s">
        <v>593</v>
      </c>
      <c r="AX1260" s="16" t="s">
        <v>207</v>
      </c>
      <c r="AY1260" s="16" t="s">
        <v>207</v>
      </c>
      <c r="AZ1260" s="16" t="s">
        <v>207</v>
      </c>
      <c r="BA1260" s="16" t="s">
        <v>207</v>
      </c>
      <c r="BB1260" s="16" t="s">
        <v>207</v>
      </c>
      <c r="BC1260" s="16">
        <v>0.42</v>
      </c>
      <c r="BD1260" s="16">
        <v>2.56</v>
      </c>
      <c r="BE1260" s="16">
        <v>880</v>
      </c>
      <c r="BF1260" s="16">
        <v>0</v>
      </c>
      <c r="BG1260" s="16">
        <v>480</v>
      </c>
      <c r="BH1260" s="16">
        <v>0</v>
      </c>
      <c r="BI1260" s="16">
        <v>15</v>
      </c>
    </row>
    <row r="1261" spans="1:61" x14ac:dyDescent="0.35">
      <c r="A1261">
        <v>1260</v>
      </c>
      <c r="B1261" t="s">
        <v>360</v>
      </c>
      <c r="C1261" t="s">
        <v>8174</v>
      </c>
      <c r="D1261" s="15" t="s">
        <v>2360</v>
      </c>
      <c r="E1261" s="12" t="s">
        <v>93</v>
      </c>
      <c r="F1261" s="16">
        <v>1968</v>
      </c>
      <c r="G1261" s="12" t="s">
        <v>362</v>
      </c>
      <c r="H1261" s="12" t="s">
        <v>91</v>
      </c>
      <c r="I1261" s="12" t="s">
        <v>92</v>
      </c>
      <c r="J1261" s="12" t="s">
        <v>2369</v>
      </c>
      <c r="K1261" s="12" t="s">
        <v>2369</v>
      </c>
      <c r="N1261" s="16" t="s">
        <v>205</v>
      </c>
      <c r="O1261" s="16" t="s">
        <v>2359</v>
      </c>
      <c r="P1261" s="12" t="s">
        <v>1187</v>
      </c>
      <c r="Q1261" s="16">
        <v>2023</v>
      </c>
      <c r="R1261" s="16">
        <v>0.5</v>
      </c>
      <c r="S1261" s="16">
        <v>0.5</v>
      </c>
      <c r="U1261" s="16" t="s">
        <v>2342</v>
      </c>
      <c r="V1261" s="12" t="s">
        <v>207</v>
      </c>
      <c r="W1261" s="12" t="s">
        <v>207</v>
      </c>
      <c r="X1261" s="16">
        <v>1</v>
      </c>
      <c r="Y1261" s="16">
        <v>0</v>
      </c>
      <c r="Z1261" s="16">
        <v>0.5</v>
      </c>
      <c r="AA1261" s="16">
        <v>60</v>
      </c>
      <c r="AB1261" s="16" t="s">
        <v>2118</v>
      </c>
      <c r="AC1261" s="16" t="s">
        <v>2119</v>
      </c>
      <c r="AD1261" s="16">
        <v>21600</v>
      </c>
      <c r="AE1261" s="16">
        <v>150</v>
      </c>
      <c r="AF1261" s="16">
        <v>56250</v>
      </c>
      <c r="AG1261" s="16">
        <v>50</v>
      </c>
      <c r="AI1261" s="16">
        <v>3</v>
      </c>
      <c r="AJ1261" s="16">
        <v>10500</v>
      </c>
      <c r="AK1261" s="16">
        <v>300</v>
      </c>
      <c r="AL1261" s="16">
        <v>3000</v>
      </c>
      <c r="AM1261" s="16">
        <v>50800</v>
      </c>
      <c r="AN1261" s="16">
        <v>142150</v>
      </c>
      <c r="AO1261" s="12" t="s">
        <v>1486</v>
      </c>
      <c r="AP1261" s="16">
        <v>0.5</v>
      </c>
      <c r="AQ1261" s="16" t="s">
        <v>207</v>
      </c>
      <c r="AU1261" t="s">
        <v>2121</v>
      </c>
      <c r="AV1261" s="15" t="s">
        <v>2122</v>
      </c>
      <c r="AW1261" s="16" t="s">
        <v>593</v>
      </c>
      <c r="AX1261" s="16" t="s">
        <v>207</v>
      </c>
      <c r="AY1261" s="16" t="s">
        <v>207</v>
      </c>
      <c r="AZ1261" s="16" t="s">
        <v>207</v>
      </c>
      <c r="BA1261" s="16" t="s">
        <v>207</v>
      </c>
      <c r="BB1261" s="16" t="s">
        <v>207</v>
      </c>
      <c r="BC1261" s="16">
        <v>0.5</v>
      </c>
      <c r="BD1261" s="16">
        <v>3.28</v>
      </c>
      <c r="BE1261" s="16">
        <v>1680</v>
      </c>
      <c r="BF1261" s="16">
        <v>0</v>
      </c>
      <c r="BG1261" s="16">
        <v>960</v>
      </c>
      <c r="BH1261" s="16">
        <v>0</v>
      </c>
      <c r="BI1261" s="16">
        <v>8</v>
      </c>
    </row>
    <row r="1262" spans="1:61" x14ac:dyDescent="0.35">
      <c r="A1262">
        <v>1261</v>
      </c>
      <c r="B1262" t="s">
        <v>360</v>
      </c>
      <c r="C1262" t="s">
        <v>8175</v>
      </c>
      <c r="D1262" s="15" t="s">
        <v>2361</v>
      </c>
      <c r="E1262" s="12" t="s">
        <v>93</v>
      </c>
      <c r="F1262" s="16">
        <v>1966</v>
      </c>
      <c r="G1262" s="12" t="s">
        <v>362</v>
      </c>
      <c r="H1262" s="12" t="s">
        <v>91</v>
      </c>
      <c r="I1262" s="12" t="s">
        <v>92</v>
      </c>
      <c r="J1262" s="12" t="s">
        <v>2369</v>
      </c>
      <c r="K1262" s="12" t="s">
        <v>2369</v>
      </c>
      <c r="N1262" s="16" t="s">
        <v>205</v>
      </c>
      <c r="O1262" s="16" t="s">
        <v>2359</v>
      </c>
      <c r="P1262" s="12" t="s">
        <v>1187</v>
      </c>
      <c r="Q1262" s="16">
        <v>2023</v>
      </c>
      <c r="R1262" s="16">
        <v>0.48</v>
      </c>
      <c r="S1262" s="16">
        <v>0.48</v>
      </c>
      <c r="U1262" s="16" t="s">
        <v>2342</v>
      </c>
      <c r="V1262" s="12" t="s">
        <v>207</v>
      </c>
      <c r="W1262" s="12" t="s">
        <v>207</v>
      </c>
      <c r="X1262" s="16">
        <v>1</v>
      </c>
      <c r="Y1262" s="16">
        <v>0</v>
      </c>
      <c r="Z1262" s="16">
        <v>0.48</v>
      </c>
      <c r="AA1262" s="16">
        <v>60</v>
      </c>
      <c r="AB1262" s="16" t="s">
        <v>2118</v>
      </c>
      <c r="AC1262" s="16" t="s">
        <v>2119</v>
      </c>
      <c r="AD1262" s="16">
        <v>21600</v>
      </c>
      <c r="AE1262" s="16">
        <v>175</v>
      </c>
      <c r="AF1262" s="16">
        <v>65625</v>
      </c>
      <c r="AG1262" s="16">
        <v>50</v>
      </c>
      <c r="AI1262" s="16">
        <v>3</v>
      </c>
      <c r="AJ1262" s="16">
        <v>10500</v>
      </c>
      <c r="AK1262" s="16">
        <v>300</v>
      </c>
      <c r="AL1262" s="16">
        <v>3000</v>
      </c>
      <c r="AM1262" s="16">
        <v>48768</v>
      </c>
      <c r="AN1262" s="16">
        <v>149493</v>
      </c>
      <c r="AO1262" s="12" t="s">
        <v>1486</v>
      </c>
      <c r="AP1262" s="16">
        <v>0.48</v>
      </c>
      <c r="AQ1262" s="16" t="s">
        <v>207</v>
      </c>
      <c r="AU1262" t="s">
        <v>2121</v>
      </c>
      <c r="AV1262" s="15" t="s">
        <v>2122</v>
      </c>
      <c r="AW1262" s="16" t="s">
        <v>593</v>
      </c>
      <c r="AX1262" s="16" t="s">
        <v>207</v>
      </c>
      <c r="AY1262" s="16" t="s">
        <v>207</v>
      </c>
      <c r="AZ1262" s="16" t="s">
        <v>207</v>
      </c>
      <c r="BA1262" s="16" t="s">
        <v>207</v>
      </c>
      <c r="BB1262" s="16" t="s">
        <v>207</v>
      </c>
      <c r="BC1262" s="16">
        <v>0.48</v>
      </c>
      <c r="BD1262" s="16">
        <v>3.12</v>
      </c>
      <c r="BE1262" s="16">
        <v>1360</v>
      </c>
      <c r="BF1262" s="16">
        <v>0</v>
      </c>
      <c r="BG1262" s="16">
        <v>720</v>
      </c>
      <c r="BH1262" s="16">
        <v>0</v>
      </c>
      <c r="BI1262" s="16">
        <v>13</v>
      </c>
    </row>
    <row r="1263" spans="1:61" x14ac:dyDescent="0.35">
      <c r="A1263">
        <v>1262</v>
      </c>
      <c r="B1263" t="s">
        <v>360</v>
      </c>
      <c r="C1263" t="s">
        <v>8176</v>
      </c>
      <c r="D1263" s="15" t="s">
        <v>2362</v>
      </c>
      <c r="E1263" s="12" t="s">
        <v>93</v>
      </c>
      <c r="F1263" s="16">
        <v>1968</v>
      </c>
      <c r="G1263" s="12" t="s">
        <v>362</v>
      </c>
      <c r="H1263" s="12" t="s">
        <v>91</v>
      </c>
      <c r="I1263" s="12" t="s">
        <v>92</v>
      </c>
      <c r="J1263" s="12" t="s">
        <v>2369</v>
      </c>
      <c r="K1263" s="12" t="s">
        <v>2369</v>
      </c>
      <c r="N1263" s="16" t="s">
        <v>205</v>
      </c>
      <c r="O1263" s="16" t="s">
        <v>2359</v>
      </c>
      <c r="P1263" s="12" t="s">
        <v>1187</v>
      </c>
      <c r="Q1263" s="16">
        <v>2023</v>
      </c>
      <c r="R1263" s="16">
        <v>0.45</v>
      </c>
      <c r="S1263" s="16">
        <v>0.45</v>
      </c>
      <c r="U1263" s="16" t="s">
        <v>2342</v>
      </c>
      <c r="V1263" s="12" t="s">
        <v>207</v>
      </c>
      <c r="W1263" s="12" t="s">
        <v>207</v>
      </c>
      <c r="X1263" s="16">
        <v>1</v>
      </c>
      <c r="Y1263" s="16">
        <v>0</v>
      </c>
      <c r="Z1263" s="16">
        <v>0.45</v>
      </c>
      <c r="AA1263" s="16">
        <v>60</v>
      </c>
      <c r="AB1263" s="16" t="s">
        <v>2118</v>
      </c>
      <c r="AC1263" s="16" t="s">
        <v>2119</v>
      </c>
      <c r="AD1263" s="16">
        <v>21600</v>
      </c>
      <c r="AE1263" s="16">
        <v>175</v>
      </c>
      <c r="AF1263" s="16">
        <v>65625</v>
      </c>
      <c r="AG1263" s="16">
        <v>50</v>
      </c>
      <c r="AI1263" s="16">
        <v>3</v>
      </c>
      <c r="AJ1263" s="16">
        <v>10500</v>
      </c>
      <c r="AK1263" s="16">
        <v>300</v>
      </c>
      <c r="AL1263" s="16">
        <v>3000</v>
      </c>
      <c r="AM1263" s="16">
        <v>45720</v>
      </c>
      <c r="AN1263" s="16">
        <v>146445</v>
      </c>
      <c r="AO1263" s="12" t="s">
        <v>1486</v>
      </c>
      <c r="AP1263" s="16">
        <v>0.45</v>
      </c>
      <c r="AQ1263" s="16" t="s">
        <v>207</v>
      </c>
      <c r="AU1263" t="s">
        <v>2121</v>
      </c>
      <c r="AV1263" s="15" t="s">
        <v>2122</v>
      </c>
      <c r="AW1263" s="16" t="s">
        <v>593</v>
      </c>
      <c r="AX1263" s="16" t="s">
        <v>207</v>
      </c>
      <c r="AY1263" s="16" t="s">
        <v>207</v>
      </c>
      <c r="AZ1263" s="16" t="s">
        <v>207</v>
      </c>
      <c r="BA1263" s="16" t="s">
        <v>207</v>
      </c>
      <c r="BB1263" s="16" t="s">
        <v>207</v>
      </c>
      <c r="BC1263" s="16">
        <v>0.45</v>
      </c>
      <c r="BD1263" s="16">
        <v>2.8</v>
      </c>
      <c r="BE1263" s="16">
        <v>1120</v>
      </c>
      <c r="BF1263" s="16">
        <v>0</v>
      </c>
      <c r="BG1263" s="16">
        <v>1200</v>
      </c>
      <c r="BH1263" s="16">
        <v>0</v>
      </c>
      <c r="BI1263" s="16">
        <v>6</v>
      </c>
    </row>
    <row r="1264" spans="1:61" x14ac:dyDescent="0.35">
      <c r="A1264">
        <v>1263</v>
      </c>
      <c r="B1264" t="s">
        <v>360</v>
      </c>
      <c r="C1264" t="s">
        <v>8177</v>
      </c>
      <c r="D1264" s="15" t="s">
        <v>2363</v>
      </c>
      <c r="E1264" s="12" t="s">
        <v>93</v>
      </c>
      <c r="F1264" s="16">
        <v>1970</v>
      </c>
      <c r="G1264" s="12" t="s">
        <v>362</v>
      </c>
      <c r="H1264" s="12" t="s">
        <v>91</v>
      </c>
      <c r="I1264" s="12" t="s">
        <v>92</v>
      </c>
      <c r="J1264" s="12" t="s">
        <v>2369</v>
      </c>
      <c r="K1264" s="12" t="s">
        <v>2369</v>
      </c>
      <c r="N1264" s="16" t="s">
        <v>205</v>
      </c>
      <c r="O1264" s="16" t="s">
        <v>2359</v>
      </c>
      <c r="P1264" s="12" t="s">
        <v>1187</v>
      </c>
      <c r="Q1264" s="16">
        <v>2023</v>
      </c>
      <c r="R1264" s="16">
        <v>0.46</v>
      </c>
      <c r="S1264" s="16">
        <v>0.46</v>
      </c>
      <c r="U1264" s="16" t="s">
        <v>2342</v>
      </c>
      <c r="V1264" s="12" t="s">
        <v>207</v>
      </c>
      <c r="W1264" s="12" t="s">
        <v>207</v>
      </c>
      <c r="X1264" s="16">
        <v>1</v>
      </c>
      <c r="Y1264" s="16">
        <v>0</v>
      </c>
      <c r="Z1264" s="16">
        <v>0.46</v>
      </c>
      <c r="AA1264" s="16">
        <v>60</v>
      </c>
      <c r="AB1264" s="16" t="s">
        <v>2118</v>
      </c>
      <c r="AC1264" s="16" t="s">
        <v>2119</v>
      </c>
      <c r="AD1264" s="16">
        <v>21600</v>
      </c>
      <c r="AE1264" s="16">
        <v>175</v>
      </c>
      <c r="AF1264" s="16">
        <v>65625</v>
      </c>
      <c r="AG1264" s="16">
        <v>50</v>
      </c>
      <c r="AI1264" s="16">
        <v>3</v>
      </c>
      <c r="AJ1264" s="16">
        <v>10500</v>
      </c>
      <c r="AK1264" s="16">
        <v>300</v>
      </c>
      <c r="AL1264" s="16">
        <v>3000</v>
      </c>
      <c r="AM1264" s="16">
        <v>46736</v>
      </c>
      <c r="AN1264" s="16">
        <v>147461</v>
      </c>
      <c r="AO1264" s="12" t="s">
        <v>1486</v>
      </c>
      <c r="AP1264" s="16">
        <v>0.46</v>
      </c>
      <c r="AQ1264" s="16" t="s">
        <v>207</v>
      </c>
      <c r="AU1264" t="s">
        <v>2121</v>
      </c>
      <c r="AV1264" s="15" t="s">
        <v>2122</v>
      </c>
      <c r="AW1264" s="16" t="s">
        <v>593</v>
      </c>
      <c r="AX1264" s="16" t="s">
        <v>207</v>
      </c>
      <c r="AY1264" s="16" t="s">
        <v>207</v>
      </c>
      <c r="AZ1264" s="16" t="s">
        <v>207</v>
      </c>
      <c r="BA1264" s="16" t="s">
        <v>207</v>
      </c>
      <c r="BB1264" s="16" t="s">
        <v>207</v>
      </c>
      <c r="BC1264" s="16">
        <v>0.46</v>
      </c>
      <c r="BD1264" s="16">
        <v>2.48</v>
      </c>
      <c r="BE1264" s="16">
        <v>880</v>
      </c>
      <c r="BF1264" s="16">
        <v>0</v>
      </c>
      <c r="BG1264" s="16">
        <v>800</v>
      </c>
      <c r="BH1264" s="16">
        <v>0</v>
      </c>
      <c r="BI1264" s="16">
        <v>10</v>
      </c>
    </row>
    <row r="1265" spans="1:61" x14ac:dyDescent="0.35">
      <c r="A1265">
        <v>1264</v>
      </c>
      <c r="B1265" t="s">
        <v>360</v>
      </c>
      <c r="C1265" t="s">
        <v>8178</v>
      </c>
      <c r="D1265" s="15" t="s">
        <v>2364</v>
      </c>
      <c r="E1265" s="12" t="s">
        <v>93</v>
      </c>
      <c r="F1265" s="16">
        <v>1969</v>
      </c>
      <c r="G1265" s="12" t="s">
        <v>362</v>
      </c>
      <c r="H1265" s="12" t="s">
        <v>91</v>
      </c>
      <c r="I1265" s="12" t="s">
        <v>92</v>
      </c>
      <c r="J1265" s="12" t="s">
        <v>2369</v>
      </c>
      <c r="K1265" s="12" t="s">
        <v>2369</v>
      </c>
      <c r="N1265" s="16" t="s">
        <v>205</v>
      </c>
      <c r="O1265" s="16" t="s">
        <v>2359</v>
      </c>
      <c r="P1265" s="12" t="s">
        <v>1187</v>
      </c>
      <c r="Q1265" s="16">
        <v>2023</v>
      </c>
      <c r="R1265" s="16">
        <v>0.51</v>
      </c>
      <c r="S1265" s="16">
        <v>0.51</v>
      </c>
      <c r="U1265" s="16" t="s">
        <v>2342</v>
      </c>
      <c r="V1265" s="12" t="s">
        <v>207</v>
      </c>
      <c r="W1265" s="12" t="s">
        <v>207</v>
      </c>
      <c r="X1265" s="16">
        <v>1</v>
      </c>
      <c r="Y1265" s="16">
        <v>0</v>
      </c>
      <c r="Z1265" s="16">
        <v>0.51</v>
      </c>
      <c r="AA1265" s="16">
        <v>60</v>
      </c>
      <c r="AB1265" s="16" t="s">
        <v>2118</v>
      </c>
      <c r="AC1265" s="16" t="s">
        <v>2119</v>
      </c>
      <c r="AD1265" s="16">
        <v>21600</v>
      </c>
      <c r="AE1265" s="16">
        <v>175</v>
      </c>
      <c r="AF1265" s="16">
        <v>65625</v>
      </c>
      <c r="AG1265" s="16">
        <v>50</v>
      </c>
      <c r="AI1265" s="16">
        <v>3</v>
      </c>
      <c r="AJ1265" s="16">
        <v>10500</v>
      </c>
      <c r="AK1265" s="16">
        <v>300</v>
      </c>
      <c r="AL1265" s="16">
        <v>3000</v>
      </c>
      <c r="AM1265" s="16">
        <v>51816</v>
      </c>
      <c r="AN1265" s="16">
        <v>152541</v>
      </c>
      <c r="AO1265" s="12" t="s">
        <v>1486</v>
      </c>
      <c r="AP1265" s="16">
        <v>0.51</v>
      </c>
      <c r="AQ1265" s="16" t="s">
        <v>207</v>
      </c>
      <c r="AU1265" t="s">
        <v>2121</v>
      </c>
      <c r="AV1265" s="15" t="s">
        <v>2122</v>
      </c>
      <c r="AW1265" s="16" t="s">
        <v>593</v>
      </c>
      <c r="AX1265" s="16" t="s">
        <v>207</v>
      </c>
      <c r="AY1265" s="16" t="s">
        <v>207</v>
      </c>
      <c r="AZ1265" s="16" t="s">
        <v>207</v>
      </c>
      <c r="BA1265" s="16" t="s">
        <v>207</v>
      </c>
      <c r="BB1265" s="16" t="s">
        <v>207</v>
      </c>
      <c r="BC1265" s="16">
        <v>0.51</v>
      </c>
      <c r="BD1265" s="16">
        <v>3.6</v>
      </c>
      <c r="BE1265" s="16">
        <v>1520</v>
      </c>
      <c r="BF1265" s="16">
        <v>0</v>
      </c>
      <c r="BG1265" s="16">
        <v>960</v>
      </c>
      <c r="BH1265" s="16">
        <v>0</v>
      </c>
      <c r="BI1265" s="16">
        <v>14</v>
      </c>
    </row>
    <row r="1266" spans="1:61" x14ac:dyDescent="0.35">
      <c r="A1266">
        <v>1265</v>
      </c>
      <c r="B1266" t="s">
        <v>360</v>
      </c>
      <c r="C1266" t="s">
        <v>8179</v>
      </c>
      <c r="D1266" s="15" t="s">
        <v>2342</v>
      </c>
      <c r="E1266" s="12" t="s">
        <v>93</v>
      </c>
      <c r="F1266" s="16">
        <v>1965</v>
      </c>
      <c r="G1266" s="12" t="s">
        <v>362</v>
      </c>
      <c r="H1266" s="12" t="s">
        <v>91</v>
      </c>
      <c r="I1266" s="12" t="s">
        <v>92</v>
      </c>
      <c r="J1266" s="12" t="s">
        <v>2369</v>
      </c>
      <c r="K1266" s="12" t="s">
        <v>2369</v>
      </c>
      <c r="N1266" s="16" t="s">
        <v>205</v>
      </c>
      <c r="O1266" s="16" t="s">
        <v>2359</v>
      </c>
      <c r="P1266" s="12" t="s">
        <v>1187</v>
      </c>
      <c r="Q1266" s="16">
        <v>2023</v>
      </c>
      <c r="R1266" s="16">
        <v>0.42</v>
      </c>
      <c r="S1266" s="16">
        <v>0.42</v>
      </c>
      <c r="U1266" s="16" t="s">
        <v>2342</v>
      </c>
      <c r="V1266" s="12" t="s">
        <v>207</v>
      </c>
      <c r="W1266" s="12" t="s">
        <v>207</v>
      </c>
      <c r="X1266" s="16">
        <v>1</v>
      </c>
      <c r="Y1266" s="16">
        <v>0</v>
      </c>
      <c r="Z1266" s="16">
        <v>0.42</v>
      </c>
      <c r="AA1266" s="16">
        <v>50</v>
      </c>
      <c r="AB1266" s="16" t="s">
        <v>2118</v>
      </c>
      <c r="AC1266" s="16" t="s">
        <v>2119</v>
      </c>
      <c r="AD1266" s="16">
        <v>18000</v>
      </c>
      <c r="AE1266" s="16">
        <v>150</v>
      </c>
      <c r="AF1266" s="16">
        <v>56250</v>
      </c>
      <c r="AG1266" s="16">
        <v>50</v>
      </c>
      <c r="AI1266" s="16">
        <v>3</v>
      </c>
      <c r="AJ1266" s="16">
        <v>10500</v>
      </c>
      <c r="AK1266" s="16">
        <v>300</v>
      </c>
      <c r="AL1266" s="16">
        <v>3000</v>
      </c>
      <c r="AM1266" s="16">
        <v>42672</v>
      </c>
      <c r="AN1266" s="16">
        <v>130422</v>
      </c>
      <c r="AO1266" s="12" t="s">
        <v>1486</v>
      </c>
      <c r="AP1266" s="16">
        <v>0.42</v>
      </c>
      <c r="AQ1266" s="16" t="s">
        <v>207</v>
      </c>
      <c r="AU1266" t="s">
        <v>2121</v>
      </c>
      <c r="AV1266" s="15" t="s">
        <v>2122</v>
      </c>
      <c r="AW1266" s="16" t="s">
        <v>593</v>
      </c>
      <c r="AX1266" s="16" t="s">
        <v>207</v>
      </c>
      <c r="AY1266" s="16" t="s">
        <v>207</v>
      </c>
      <c r="AZ1266" s="16" t="s">
        <v>207</v>
      </c>
      <c r="BA1266" s="16" t="s">
        <v>207</v>
      </c>
      <c r="BB1266" s="16" t="s">
        <v>207</v>
      </c>
      <c r="BC1266" s="16">
        <v>0.42</v>
      </c>
      <c r="BD1266" s="16">
        <v>2.8</v>
      </c>
      <c r="BE1266" s="16">
        <v>960</v>
      </c>
      <c r="BF1266" s="16">
        <v>0</v>
      </c>
      <c r="BG1266" s="16">
        <v>800</v>
      </c>
      <c r="BH1266" s="16">
        <v>0</v>
      </c>
      <c r="BI1266" s="16">
        <v>13</v>
      </c>
    </row>
    <row r="1267" spans="1:61" x14ac:dyDescent="0.35">
      <c r="A1267">
        <v>1266</v>
      </c>
      <c r="B1267" t="s">
        <v>360</v>
      </c>
      <c r="C1267" t="s">
        <v>8180</v>
      </c>
      <c r="D1267" s="15" t="s">
        <v>2365</v>
      </c>
      <c r="E1267" s="12" t="s">
        <v>93</v>
      </c>
      <c r="F1267" s="16">
        <v>1968</v>
      </c>
      <c r="G1267" s="12" t="s">
        <v>362</v>
      </c>
      <c r="H1267" s="12" t="s">
        <v>91</v>
      </c>
      <c r="I1267" s="12" t="s">
        <v>92</v>
      </c>
      <c r="J1267" s="12" t="s">
        <v>2369</v>
      </c>
      <c r="K1267" s="12" t="s">
        <v>2369</v>
      </c>
      <c r="N1267" s="16" t="s">
        <v>205</v>
      </c>
      <c r="O1267" s="16" t="s">
        <v>2359</v>
      </c>
      <c r="P1267" s="12" t="s">
        <v>1187</v>
      </c>
      <c r="Q1267" s="16">
        <v>2023</v>
      </c>
      <c r="R1267" s="16">
        <v>0.47</v>
      </c>
      <c r="S1267" s="16">
        <v>0.47</v>
      </c>
      <c r="U1267" s="16" t="s">
        <v>2342</v>
      </c>
      <c r="V1267" s="12" t="s">
        <v>207</v>
      </c>
      <c r="W1267" s="12" t="s">
        <v>207</v>
      </c>
      <c r="X1267" s="16">
        <v>1</v>
      </c>
      <c r="Y1267" s="16">
        <v>0</v>
      </c>
      <c r="Z1267" s="16">
        <v>0.47</v>
      </c>
      <c r="AA1267" s="16">
        <v>60</v>
      </c>
      <c r="AB1267" s="16" t="s">
        <v>2118</v>
      </c>
      <c r="AC1267" s="16" t="s">
        <v>2119</v>
      </c>
      <c r="AD1267" s="16">
        <v>21600</v>
      </c>
      <c r="AE1267" s="16">
        <v>175</v>
      </c>
      <c r="AF1267" s="16">
        <v>65625</v>
      </c>
      <c r="AG1267" s="16">
        <v>50</v>
      </c>
      <c r="AI1267" s="16">
        <v>3</v>
      </c>
      <c r="AJ1267" s="16">
        <v>10500</v>
      </c>
      <c r="AK1267" s="16">
        <v>300</v>
      </c>
      <c r="AL1267" s="16">
        <v>3000</v>
      </c>
      <c r="AM1267" s="16">
        <v>47752</v>
      </c>
      <c r="AN1267" s="16">
        <v>148477</v>
      </c>
      <c r="AO1267" s="12" t="s">
        <v>1486</v>
      </c>
      <c r="AP1267" s="16">
        <v>0.47</v>
      </c>
      <c r="AQ1267" s="16" t="s">
        <v>207</v>
      </c>
      <c r="AU1267" t="s">
        <v>2121</v>
      </c>
      <c r="AV1267" s="15" t="s">
        <v>2122</v>
      </c>
      <c r="AW1267" s="16" t="s">
        <v>593</v>
      </c>
      <c r="AX1267" s="16" t="s">
        <v>207</v>
      </c>
      <c r="AY1267" s="16" t="s">
        <v>207</v>
      </c>
      <c r="AZ1267" s="16" t="s">
        <v>207</v>
      </c>
      <c r="BA1267" s="16" t="s">
        <v>207</v>
      </c>
      <c r="BB1267" s="16" t="s">
        <v>207</v>
      </c>
      <c r="BC1267" s="16">
        <v>0.47</v>
      </c>
      <c r="BD1267" s="16">
        <v>2.72</v>
      </c>
      <c r="BE1267" s="16">
        <v>960</v>
      </c>
      <c r="BF1267" s="16">
        <v>0</v>
      </c>
      <c r="BG1267" s="16">
        <v>720</v>
      </c>
      <c r="BH1267" s="16">
        <v>0</v>
      </c>
      <c r="BI1267" s="16">
        <v>13</v>
      </c>
    </row>
    <row r="1268" spans="1:61" x14ac:dyDescent="0.35">
      <c r="A1268">
        <v>1267</v>
      </c>
      <c r="B1268" t="s">
        <v>360</v>
      </c>
      <c r="C1268" t="s">
        <v>8181</v>
      </c>
      <c r="D1268" s="15" t="s">
        <v>2366</v>
      </c>
      <c r="E1268" s="12" t="s">
        <v>93</v>
      </c>
      <c r="F1268" s="16">
        <v>1964</v>
      </c>
      <c r="G1268" s="12" t="s">
        <v>362</v>
      </c>
      <c r="H1268" s="12" t="s">
        <v>91</v>
      </c>
      <c r="I1268" s="12" t="s">
        <v>92</v>
      </c>
      <c r="J1268" s="12" t="s">
        <v>2369</v>
      </c>
      <c r="K1268" s="12" t="s">
        <v>2369</v>
      </c>
      <c r="N1268" s="16" t="s">
        <v>205</v>
      </c>
      <c r="O1268" s="16" t="s">
        <v>2359</v>
      </c>
      <c r="P1268" s="12" t="s">
        <v>1187</v>
      </c>
      <c r="Q1268" s="16">
        <v>2023</v>
      </c>
      <c r="R1268" s="16">
        <v>0.28999999999999998</v>
      </c>
      <c r="S1268" s="16">
        <v>0.28999999999999998</v>
      </c>
      <c r="U1268" s="16" t="s">
        <v>2342</v>
      </c>
      <c r="V1268" s="12" t="s">
        <v>207</v>
      </c>
      <c r="W1268" s="12" t="s">
        <v>207</v>
      </c>
      <c r="X1268" s="16">
        <v>1</v>
      </c>
      <c r="Y1268" s="16">
        <v>0</v>
      </c>
      <c r="Z1268" s="16">
        <v>0.28999999999999998</v>
      </c>
      <c r="AA1268" s="16">
        <v>34</v>
      </c>
      <c r="AB1268" s="16" t="s">
        <v>2118</v>
      </c>
      <c r="AC1268" s="16" t="s">
        <v>2119</v>
      </c>
      <c r="AD1268" s="16">
        <v>12240</v>
      </c>
      <c r="AE1268" s="16">
        <v>100</v>
      </c>
      <c r="AF1268" s="16">
        <v>37500</v>
      </c>
      <c r="AG1268" s="16">
        <v>34</v>
      </c>
      <c r="AI1268" s="16">
        <v>3</v>
      </c>
      <c r="AJ1268" s="16">
        <v>10500</v>
      </c>
      <c r="AK1268" s="16">
        <v>150</v>
      </c>
      <c r="AL1268" s="16">
        <v>1500</v>
      </c>
      <c r="AM1268" s="16">
        <v>29463.999999999996</v>
      </c>
      <c r="AN1268" s="16">
        <v>91204</v>
      </c>
      <c r="AO1268" s="12" t="s">
        <v>1486</v>
      </c>
      <c r="AP1268" s="16">
        <v>0.28999999999999998</v>
      </c>
      <c r="AQ1268" s="16" t="s">
        <v>207</v>
      </c>
      <c r="AU1268" t="s">
        <v>2121</v>
      </c>
      <c r="AV1268" s="15" t="s">
        <v>2122</v>
      </c>
      <c r="AW1268" s="16" t="s">
        <v>593</v>
      </c>
      <c r="AX1268" s="16" t="s">
        <v>207</v>
      </c>
      <c r="AY1268" s="16" t="s">
        <v>207</v>
      </c>
      <c r="AZ1268" s="16" t="s">
        <v>207</v>
      </c>
      <c r="BA1268" s="16" t="s">
        <v>207</v>
      </c>
      <c r="BB1268" s="16" t="s">
        <v>207</v>
      </c>
      <c r="BC1268" s="16">
        <v>0.28999999999999998</v>
      </c>
      <c r="BD1268" s="16">
        <v>2.2400000000000002</v>
      </c>
      <c r="BE1268" s="16">
        <v>880</v>
      </c>
      <c r="BF1268" s="16">
        <v>0</v>
      </c>
      <c r="BG1268" s="16">
        <v>480</v>
      </c>
      <c r="BH1268" s="16">
        <v>0</v>
      </c>
      <c r="BI1268" s="16">
        <v>11</v>
      </c>
    </row>
    <row r="1269" spans="1:61" x14ac:dyDescent="0.35">
      <c r="A1269">
        <v>1268</v>
      </c>
      <c r="B1269" t="s">
        <v>360</v>
      </c>
      <c r="C1269" t="s">
        <v>8182</v>
      </c>
      <c r="D1269" s="15" t="s">
        <v>2367</v>
      </c>
      <c r="E1269" s="12" t="s">
        <v>93</v>
      </c>
      <c r="F1269" s="16">
        <v>1978</v>
      </c>
      <c r="G1269" s="12" t="s">
        <v>362</v>
      </c>
      <c r="H1269" s="12" t="s">
        <v>91</v>
      </c>
      <c r="I1269" s="12" t="s">
        <v>92</v>
      </c>
      <c r="J1269" s="12" t="s">
        <v>2369</v>
      </c>
      <c r="K1269" s="12" t="s">
        <v>2369</v>
      </c>
      <c r="N1269" s="16" t="s">
        <v>205</v>
      </c>
      <c r="O1269" s="16" t="s">
        <v>2359</v>
      </c>
      <c r="P1269" s="12" t="s">
        <v>1187</v>
      </c>
      <c r="Q1269" s="16">
        <v>2023</v>
      </c>
      <c r="R1269" s="16">
        <v>0.5</v>
      </c>
      <c r="S1269" s="16">
        <v>0.5</v>
      </c>
      <c r="U1269" s="16" t="s">
        <v>2342</v>
      </c>
      <c r="V1269" s="12" t="s">
        <v>207</v>
      </c>
      <c r="W1269" s="12" t="s">
        <v>207</v>
      </c>
      <c r="X1269" s="16">
        <v>1</v>
      </c>
      <c r="Y1269" s="16">
        <v>0</v>
      </c>
      <c r="Z1269" s="16">
        <v>0.5</v>
      </c>
      <c r="AA1269" s="16">
        <v>60</v>
      </c>
      <c r="AB1269" s="16" t="s">
        <v>2118</v>
      </c>
      <c r="AC1269" s="16" t="s">
        <v>2119</v>
      </c>
      <c r="AD1269" s="16">
        <v>21600</v>
      </c>
      <c r="AE1269" s="16">
        <v>175</v>
      </c>
      <c r="AF1269" s="16">
        <v>65625</v>
      </c>
      <c r="AG1269" s="16">
        <v>50</v>
      </c>
      <c r="AI1269" s="16">
        <v>3</v>
      </c>
      <c r="AJ1269" s="16">
        <v>10500</v>
      </c>
      <c r="AK1269" s="16">
        <v>300</v>
      </c>
      <c r="AL1269" s="16">
        <v>3000</v>
      </c>
      <c r="AM1269" s="16">
        <v>50800</v>
      </c>
      <c r="AN1269" s="16">
        <v>151525</v>
      </c>
      <c r="AO1269" s="12" t="s">
        <v>1486</v>
      </c>
      <c r="AP1269" s="16">
        <v>0.5</v>
      </c>
      <c r="AQ1269" s="16" t="s">
        <v>207</v>
      </c>
      <c r="AU1269" t="s">
        <v>2121</v>
      </c>
      <c r="AV1269" s="15" t="s">
        <v>2122</v>
      </c>
      <c r="AW1269" s="16" t="s">
        <v>593</v>
      </c>
      <c r="AX1269" s="16" t="s">
        <v>207</v>
      </c>
      <c r="AY1269" s="16" t="s">
        <v>207</v>
      </c>
      <c r="AZ1269" s="16" t="s">
        <v>207</v>
      </c>
      <c r="BA1269" s="16" t="s">
        <v>207</v>
      </c>
      <c r="BB1269" s="16" t="s">
        <v>207</v>
      </c>
      <c r="BC1269" s="16">
        <v>0.5</v>
      </c>
      <c r="BD1269" s="16">
        <v>2.8</v>
      </c>
      <c r="BE1269" s="16">
        <v>1680</v>
      </c>
      <c r="BF1269" s="16">
        <v>0</v>
      </c>
      <c r="BG1269" s="16">
        <v>800</v>
      </c>
      <c r="BH1269" s="16">
        <v>0</v>
      </c>
      <c r="BI1269" s="16">
        <v>4</v>
      </c>
    </row>
    <row r="1270" spans="1:61" x14ac:dyDescent="0.35">
      <c r="A1270">
        <v>1269</v>
      </c>
      <c r="B1270" t="s">
        <v>360</v>
      </c>
      <c r="C1270" t="s">
        <v>8183</v>
      </c>
      <c r="D1270" s="15" t="s">
        <v>2257</v>
      </c>
      <c r="E1270" s="12" t="s">
        <v>93</v>
      </c>
      <c r="F1270" s="16">
        <v>1975</v>
      </c>
      <c r="G1270" s="12" t="s">
        <v>362</v>
      </c>
      <c r="H1270" s="12" t="s">
        <v>91</v>
      </c>
      <c r="I1270" s="12" t="s">
        <v>92</v>
      </c>
      <c r="J1270" s="12" t="s">
        <v>2369</v>
      </c>
      <c r="K1270" s="12" t="s">
        <v>2369</v>
      </c>
      <c r="N1270" s="16" t="s">
        <v>205</v>
      </c>
      <c r="O1270" s="16" t="s">
        <v>2359</v>
      </c>
      <c r="P1270" s="12" t="s">
        <v>1187</v>
      </c>
      <c r="Q1270" s="16">
        <v>2023</v>
      </c>
      <c r="R1270" s="16">
        <v>0.47</v>
      </c>
      <c r="S1270" s="16">
        <v>0.47</v>
      </c>
      <c r="U1270" s="16" t="s">
        <v>2342</v>
      </c>
      <c r="V1270" s="12" t="s">
        <v>207</v>
      </c>
      <c r="W1270" s="12" t="s">
        <v>207</v>
      </c>
      <c r="X1270" s="16">
        <v>1</v>
      </c>
      <c r="Y1270" s="16">
        <v>0</v>
      </c>
      <c r="Z1270" s="16">
        <v>0.47</v>
      </c>
      <c r="AA1270" s="16">
        <v>60</v>
      </c>
      <c r="AB1270" s="16" t="s">
        <v>2118</v>
      </c>
      <c r="AC1270" s="16" t="s">
        <v>2119</v>
      </c>
      <c r="AD1270" s="16">
        <v>21600</v>
      </c>
      <c r="AE1270" s="16">
        <v>175</v>
      </c>
      <c r="AF1270" s="16">
        <v>65625</v>
      </c>
      <c r="AG1270" s="16">
        <v>50</v>
      </c>
      <c r="AI1270" s="16">
        <v>3</v>
      </c>
      <c r="AJ1270" s="16">
        <v>10500</v>
      </c>
      <c r="AK1270" s="16">
        <v>300</v>
      </c>
      <c r="AL1270" s="16">
        <v>3000</v>
      </c>
      <c r="AM1270" s="16">
        <v>47752</v>
      </c>
      <c r="AN1270" s="16">
        <v>148477</v>
      </c>
      <c r="AO1270" s="12" t="s">
        <v>1486</v>
      </c>
      <c r="AP1270" s="16">
        <v>0.47</v>
      </c>
      <c r="AQ1270" s="16" t="s">
        <v>207</v>
      </c>
      <c r="AU1270" t="s">
        <v>2121</v>
      </c>
      <c r="AV1270" s="15" t="s">
        <v>2122</v>
      </c>
      <c r="AW1270" s="16" t="s">
        <v>593</v>
      </c>
      <c r="AX1270" s="16" t="s">
        <v>207</v>
      </c>
      <c r="AY1270" s="16" t="s">
        <v>207</v>
      </c>
      <c r="AZ1270" s="16" t="s">
        <v>207</v>
      </c>
      <c r="BA1270" s="16" t="s">
        <v>207</v>
      </c>
      <c r="BB1270" s="16" t="s">
        <v>207</v>
      </c>
      <c r="BC1270" s="16">
        <v>0.47</v>
      </c>
      <c r="BD1270" s="16">
        <v>2.88</v>
      </c>
      <c r="BE1270" s="16">
        <v>1600</v>
      </c>
      <c r="BF1270" s="16">
        <v>0</v>
      </c>
      <c r="BG1270" s="16">
        <v>960</v>
      </c>
      <c r="BH1270" s="16">
        <v>0</v>
      </c>
      <c r="BI1270" s="16">
        <v>4</v>
      </c>
    </row>
    <row r="1271" spans="1:61" x14ac:dyDescent="0.35">
      <c r="A1271">
        <v>1270</v>
      </c>
      <c r="B1271" t="s">
        <v>360</v>
      </c>
      <c r="C1271" t="s">
        <v>8184</v>
      </c>
      <c r="D1271" s="15" t="s">
        <v>2368</v>
      </c>
      <c r="E1271" s="12" t="s">
        <v>93</v>
      </c>
      <c r="F1271" s="16">
        <v>1977</v>
      </c>
      <c r="G1271" s="12" t="s">
        <v>362</v>
      </c>
      <c r="H1271" s="12" t="s">
        <v>91</v>
      </c>
      <c r="I1271" s="12" t="s">
        <v>92</v>
      </c>
      <c r="J1271" s="12" t="s">
        <v>2369</v>
      </c>
      <c r="K1271" s="12" t="s">
        <v>2369</v>
      </c>
      <c r="N1271" s="16" t="s">
        <v>205</v>
      </c>
      <c r="O1271" s="16" t="s">
        <v>2359</v>
      </c>
      <c r="P1271" s="12" t="s">
        <v>1187</v>
      </c>
      <c r="Q1271" s="16">
        <v>2023</v>
      </c>
      <c r="R1271" s="16">
        <v>0.47</v>
      </c>
      <c r="S1271" s="16">
        <v>0.47</v>
      </c>
      <c r="U1271" s="16" t="s">
        <v>2342</v>
      </c>
      <c r="V1271" s="12" t="s">
        <v>207</v>
      </c>
      <c r="W1271" s="12" t="s">
        <v>207</v>
      </c>
      <c r="X1271" s="16">
        <v>1</v>
      </c>
      <c r="Y1271" s="16">
        <v>0</v>
      </c>
      <c r="Z1271" s="16">
        <v>0.47</v>
      </c>
      <c r="AA1271" s="16">
        <v>60</v>
      </c>
      <c r="AB1271" s="16" t="s">
        <v>2118</v>
      </c>
      <c r="AC1271" s="16" t="s">
        <v>2119</v>
      </c>
      <c r="AD1271" s="16">
        <v>21600</v>
      </c>
      <c r="AE1271" s="16">
        <v>175</v>
      </c>
      <c r="AF1271" s="16">
        <v>65625</v>
      </c>
      <c r="AG1271" s="16">
        <v>50</v>
      </c>
      <c r="AI1271" s="16">
        <v>3</v>
      </c>
      <c r="AJ1271" s="16">
        <v>10500</v>
      </c>
      <c r="AK1271" s="16">
        <v>300</v>
      </c>
      <c r="AL1271" s="16">
        <v>3000</v>
      </c>
      <c r="AM1271" s="16">
        <v>47752</v>
      </c>
      <c r="AN1271" s="16">
        <v>148477</v>
      </c>
      <c r="AO1271" s="12" t="s">
        <v>1486</v>
      </c>
      <c r="AP1271" s="16">
        <v>0.47</v>
      </c>
      <c r="AQ1271" s="16" t="s">
        <v>207</v>
      </c>
      <c r="AU1271" t="s">
        <v>2121</v>
      </c>
      <c r="AV1271" s="15" t="s">
        <v>2122</v>
      </c>
      <c r="AW1271" s="16" t="s">
        <v>593</v>
      </c>
      <c r="AX1271" s="16" t="s">
        <v>207</v>
      </c>
      <c r="AY1271" s="16" t="s">
        <v>207</v>
      </c>
      <c r="AZ1271" s="16" t="s">
        <v>207</v>
      </c>
      <c r="BA1271" s="16" t="s">
        <v>207</v>
      </c>
      <c r="BB1271" s="16" t="s">
        <v>207</v>
      </c>
      <c r="BC1271" s="16">
        <v>0.47</v>
      </c>
      <c r="BD1271" s="16">
        <v>2.56</v>
      </c>
      <c r="BE1271" s="16">
        <v>1440</v>
      </c>
      <c r="BF1271" s="16">
        <v>0</v>
      </c>
      <c r="BG1271" s="16">
        <v>880</v>
      </c>
      <c r="BH1271" s="16">
        <v>0</v>
      </c>
      <c r="BI1271" s="16">
        <v>3</v>
      </c>
    </row>
    <row r="1272" spans="1:61" x14ac:dyDescent="0.35">
      <c r="A1272">
        <v>1271</v>
      </c>
      <c r="B1272" t="s">
        <v>360</v>
      </c>
      <c r="C1272" t="s">
        <v>5622</v>
      </c>
      <c r="D1272" s="15" t="s">
        <v>1452</v>
      </c>
      <c r="E1272" s="12" t="s">
        <v>98</v>
      </c>
      <c r="F1272" s="16">
        <v>1963</v>
      </c>
      <c r="G1272" s="12" t="s">
        <v>1453</v>
      </c>
      <c r="H1272" s="12" t="s">
        <v>91</v>
      </c>
      <c r="I1272" s="12" t="s">
        <v>1454</v>
      </c>
      <c r="J1272" s="12" t="s">
        <v>1455</v>
      </c>
      <c r="K1272" s="12" t="s">
        <v>1455</v>
      </c>
      <c r="N1272" s="16" t="s">
        <v>205</v>
      </c>
      <c r="O1272" s="16" t="s">
        <v>1456</v>
      </c>
      <c r="P1272" s="12" t="s">
        <v>482</v>
      </c>
      <c r="Q1272" s="16">
        <v>2023</v>
      </c>
      <c r="R1272" s="16">
        <v>0.73</v>
      </c>
      <c r="S1272" s="16">
        <v>1.29</v>
      </c>
      <c r="T1272" s="16">
        <v>0</v>
      </c>
      <c r="U1272" s="16" t="s">
        <v>1457</v>
      </c>
      <c r="V1272" s="12" t="s">
        <v>204</v>
      </c>
      <c r="W1272" s="12" t="s">
        <v>207</v>
      </c>
      <c r="X1272" s="16">
        <v>2</v>
      </c>
      <c r="Y1272" s="16">
        <v>9</v>
      </c>
      <c r="Z1272" s="16">
        <v>0.73</v>
      </c>
      <c r="AA1272" s="16">
        <f>Z1272*120</f>
        <v>87.6</v>
      </c>
      <c r="AB1272" s="16" t="s">
        <v>5604</v>
      </c>
      <c r="AC1272" s="16" t="s">
        <v>1489</v>
      </c>
      <c r="AD1272" s="16">
        <f>AA1272*350</f>
        <v>30659.999999999996</v>
      </c>
      <c r="AE1272" s="16">
        <f>Z1272*350</f>
        <v>255.5</v>
      </c>
      <c r="AF1272" s="16">
        <f>AE1272*375</f>
        <v>95812.5</v>
      </c>
      <c r="AG1272" s="16">
        <f>100*Z1272</f>
        <v>73</v>
      </c>
      <c r="AH1272" s="12">
        <f>AG1272*0</f>
        <v>0</v>
      </c>
      <c r="AI1272" s="16">
        <f>Z1272*7</f>
        <v>5.1099999999999994</v>
      </c>
      <c r="AJ1272" s="16">
        <f>AI1272*3500</f>
        <v>17884.999999999996</v>
      </c>
      <c r="AK1272" s="16">
        <f>Z1272*500</f>
        <v>365</v>
      </c>
      <c r="AL1272" s="16">
        <f>1*Z1272*5000</f>
        <v>3650</v>
      </c>
      <c r="AM1272" s="16">
        <f>75000*Z1272</f>
        <v>54750</v>
      </c>
      <c r="AN1272" s="16">
        <f>AD1272+AF1272+AJ1272+AL1272+AM1272</f>
        <v>202757.5</v>
      </c>
      <c r="AO1272" s="12" t="s">
        <v>1458</v>
      </c>
      <c r="AQ1272" s="16" t="s">
        <v>207</v>
      </c>
      <c r="AR1272" s="16" t="s">
        <v>2381</v>
      </c>
      <c r="AS1272" s="16" t="s">
        <v>2382</v>
      </c>
      <c r="AT1272" s="16" t="s">
        <v>2383</v>
      </c>
      <c r="AU1272" t="s">
        <v>2384</v>
      </c>
      <c r="AV1272" s="15" t="s">
        <v>2385</v>
      </c>
      <c r="AW1272" s="16" t="s">
        <v>2386</v>
      </c>
      <c r="AX1272" s="16" t="s">
        <v>204</v>
      </c>
      <c r="AY1272" s="16" t="s">
        <v>207</v>
      </c>
      <c r="AZ1272" s="16" t="s">
        <v>204</v>
      </c>
      <c r="BA1272" s="16" t="s">
        <v>204</v>
      </c>
      <c r="BB1272" s="16" t="s">
        <v>204</v>
      </c>
      <c r="BC1272" s="16">
        <v>0.73</v>
      </c>
      <c r="BD1272" s="16">
        <f>3.5*BC1272</f>
        <v>2.5549999999999997</v>
      </c>
      <c r="BE1272" s="16">
        <f>AN1272/160</f>
        <v>1267.234375</v>
      </c>
      <c r="BG1272" s="16">
        <f>1200*BC1272</f>
        <v>876</v>
      </c>
      <c r="BH1272" s="16">
        <f>640*BC1272</f>
        <v>467.2</v>
      </c>
      <c r="BI1272" s="16">
        <f>8*BC1272</f>
        <v>5.84</v>
      </c>
    </row>
    <row r="1273" spans="1:61" x14ac:dyDescent="0.35">
      <c r="A1273">
        <v>1272</v>
      </c>
      <c r="B1273" t="s">
        <v>360</v>
      </c>
      <c r="C1273" t="s">
        <v>5623</v>
      </c>
      <c r="D1273" s="15" t="s">
        <v>1459</v>
      </c>
      <c r="E1273" s="12" t="s">
        <v>98</v>
      </c>
      <c r="F1273" s="16">
        <v>1978</v>
      </c>
      <c r="G1273" s="12" t="s">
        <v>1453</v>
      </c>
      <c r="H1273" s="12" t="s">
        <v>91</v>
      </c>
      <c r="I1273" s="12" t="s">
        <v>1454</v>
      </c>
      <c r="J1273" s="12" t="s">
        <v>1455</v>
      </c>
      <c r="K1273" s="12" t="s">
        <v>1455</v>
      </c>
      <c r="N1273" s="16" t="s">
        <v>205</v>
      </c>
      <c r="O1273" s="16" t="s">
        <v>1456</v>
      </c>
      <c r="P1273" s="12" t="s">
        <v>482</v>
      </c>
      <c r="Q1273" s="16">
        <v>2023</v>
      </c>
      <c r="R1273" s="16">
        <v>0.2</v>
      </c>
      <c r="T1273" s="16">
        <v>0</v>
      </c>
      <c r="U1273" s="16" t="s">
        <v>1459</v>
      </c>
      <c r="V1273" s="12" t="s">
        <v>204</v>
      </c>
      <c r="W1273" s="12" t="s">
        <v>207</v>
      </c>
      <c r="X1273" s="16">
        <v>2</v>
      </c>
      <c r="Y1273" s="16">
        <v>7</v>
      </c>
      <c r="Z1273" s="16">
        <v>0.2</v>
      </c>
      <c r="AA1273" s="16">
        <f>Z1273*120</f>
        <v>24</v>
      </c>
      <c r="AB1273" s="16" t="s">
        <v>5604</v>
      </c>
      <c r="AC1273" s="16" t="s">
        <v>1489</v>
      </c>
      <c r="AD1273" s="16">
        <f>AA1273*350</f>
        <v>8400</v>
      </c>
      <c r="AE1273" s="16">
        <f>Z1273*350</f>
        <v>70</v>
      </c>
      <c r="AF1273" s="16">
        <f>AE1273*375</f>
        <v>26250</v>
      </c>
      <c r="AG1273" s="16">
        <f>100*Z1273</f>
        <v>20</v>
      </c>
      <c r="AH1273" s="12">
        <f>AG1273*0</f>
        <v>0</v>
      </c>
      <c r="AI1273" s="16">
        <f>Z1273*7</f>
        <v>1.4000000000000001</v>
      </c>
      <c r="AJ1273" s="16">
        <f>AI1273*3500</f>
        <v>4900.0000000000009</v>
      </c>
      <c r="AK1273" s="16">
        <f>Z1273*500</f>
        <v>100</v>
      </c>
      <c r="AL1273" s="16">
        <f>1*Z1273*5000</f>
        <v>1000</v>
      </c>
      <c r="AM1273" s="16">
        <f>75000*Z1273</f>
        <v>15000</v>
      </c>
      <c r="AN1273" s="16">
        <f>AD1273+AF1273+AJ1273+AL1273+AM1273</f>
        <v>55550</v>
      </c>
      <c r="AO1273" s="12" t="s">
        <v>1458</v>
      </c>
      <c r="AQ1273" s="16" t="s">
        <v>207</v>
      </c>
      <c r="AR1273" s="16" t="s">
        <v>204</v>
      </c>
      <c r="AS1273" s="16" t="s">
        <v>2382</v>
      </c>
      <c r="AT1273" s="16" t="s">
        <v>2383</v>
      </c>
      <c r="AU1273" t="s">
        <v>2384</v>
      </c>
      <c r="AV1273" s="15" t="s">
        <v>2385</v>
      </c>
      <c r="AW1273" s="16" t="s">
        <v>2386</v>
      </c>
      <c r="AX1273" s="16" t="s">
        <v>204</v>
      </c>
      <c r="AY1273" s="16" t="s">
        <v>207</v>
      </c>
      <c r="AZ1273" s="16" t="s">
        <v>204</v>
      </c>
      <c r="BA1273" s="16" t="s">
        <v>204</v>
      </c>
      <c r="BB1273" s="16" t="s">
        <v>204</v>
      </c>
      <c r="BC1273" s="16">
        <v>0.2</v>
      </c>
      <c r="BD1273" s="16">
        <f>3.5*BC1273</f>
        <v>0.70000000000000007</v>
      </c>
      <c r="BE1273" s="16">
        <f>AN1273/160</f>
        <v>347.1875</v>
      </c>
      <c r="BG1273" s="16">
        <f>1200*BC1273</f>
        <v>240</v>
      </c>
      <c r="BH1273" s="16">
        <f>640*BC1273</f>
        <v>128</v>
      </c>
      <c r="BI1273" s="16">
        <f>8*BC1273</f>
        <v>1.6</v>
      </c>
    </row>
    <row r="1274" spans="1:61" x14ac:dyDescent="0.35">
      <c r="A1274">
        <v>1273</v>
      </c>
      <c r="B1274" t="s">
        <v>360</v>
      </c>
      <c r="C1274" t="s">
        <v>5624</v>
      </c>
      <c r="D1274" s="15" t="s">
        <v>1460</v>
      </c>
      <c r="E1274" s="12" t="s">
        <v>98</v>
      </c>
      <c r="F1274" s="16">
        <v>1980</v>
      </c>
      <c r="G1274" s="12" t="s">
        <v>1453</v>
      </c>
      <c r="H1274" s="12" t="s">
        <v>91</v>
      </c>
      <c r="I1274" s="12" t="s">
        <v>1454</v>
      </c>
      <c r="J1274" s="12" t="s">
        <v>1455</v>
      </c>
      <c r="K1274" s="12" t="s">
        <v>1455</v>
      </c>
      <c r="N1274" s="16" t="s">
        <v>206</v>
      </c>
      <c r="O1274" s="16" t="s">
        <v>1456</v>
      </c>
      <c r="P1274" s="12" t="s">
        <v>482</v>
      </c>
      <c r="Q1274" s="16">
        <v>2023</v>
      </c>
      <c r="R1274" s="16">
        <v>0.95</v>
      </c>
      <c r="T1274" s="16">
        <v>0</v>
      </c>
      <c r="V1274" s="12" t="s">
        <v>207</v>
      </c>
      <c r="W1274" s="12" t="s">
        <v>204</v>
      </c>
      <c r="X1274" s="16">
        <v>2</v>
      </c>
      <c r="Y1274" s="16">
        <v>4</v>
      </c>
      <c r="Z1274" s="16">
        <v>0.95</v>
      </c>
      <c r="AA1274" s="16">
        <f t="shared" ref="AA1274:AA1337" si="183">Z1274*120</f>
        <v>114</v>
      </c>
      <c r="AB1274" s="16" t="s">
        <v>5604</v>
      </c>
      <c r="AC1274" s="16" t="s">
        <v>1489</v>
      </c>
      <c r="AD1274" s="16">
        <f t="shared" ref="AD1274:AD1337" si="184">AA1274*350</f>
        <v>39900</v>
      </c>
      <c r="AE1274" s="16">
        <f t="shared" ref="AE1274:AE1337" si="185">Z1274*350</f>
        <v>332.5</v>
      </c>
      <c r="AF1274" s="16">
        <f t="shared" ref="AF1274:AF1337" si="186">AE1274*375</f>
        <v>124687.5</v>
      </c>
      <c r="AG1274" s="16">
        <f t="shared" ref="AG1274:AG1337" si="187">100*Z1274</f>
        <v>95</v>
      </c>
      <c r="AH1274" s="12">
        <f t="shared" ref="AH1274:AH1337" si="188">AG1274*0</f>
        <v>0</v>
      </c>
      <c r="AI1274" s="16">
        <f t="shared" ref="AI1274:AI1337" si="189">Z1274*7</f>
        <v>6.6499999999999995</v>
      </c>
      <c r="AJ1274" s="16">
        <f t="shared" ref="AJ1274:AJ1337" si="190">AI1274*3500</f>
        <v>23274.999999999996</v>
      </c>
      <c r="AK1274" s="16">
        <f t="shared" ref="AK1274:AK1337" si="191">Z1274*500</f>
        <v>475</v>
      </c>
      <c r="AL1274" s="16">
        <f t="shared" ref="AL1274:AL1337" si="192">1*Z1274*5000</f>
        <v>4750</v>
      </c>
      <c r="AM1274" s="16">
        <f t="shared" ref="AM1274:AM1337" si="193">75000*Z1274</f>
        <v>71250</v>
      </c>
      <c r="AN1274" s="16">
        <f t="shared" ref="AN1274:AN1337" si="194">AD1274+AF1274+AJ1274+AL1274+AM1274</f>
        <v>263862.5</v>
      </c>
      <c r="AO1274" s="12" t="s">
        <v>1458</v>
      </c>
      <c r="AQ1274" s="16" t="s">
        <v>207</v>
      </c>
      <c r="AR1274" s="16" t="s">
        <v>204</v>
      </c>
      <c r="AS1274" s="16" t="s">
        <v>2408</v>
      </c>
      <c r="AT1274" s="16" t="s">
        <v>2387</v>
      </c>
      <c r="AU1274" t="s">
        <v>2384</v>
      </c>
      <c r="AV1274" s="15" t="s">
        <v>2385</v>
      </c>
      <c r="AW1274" s="16" t="s">
        <v>2386</v>
      </c>
      <c r="AX1274" s="16" t="s">
        <v>204</v>
      </c>
      <c r="AY1274" s="16" t="s">
        <v>207</v>
      </c>
      <c r="AZ1274" s="16" t="s">
        <v>204</v>
      </c>
      <c r="BA1274" s="16" t="s">
        <v>204</v>
      </c>
      <c r="BB1274" s="16" t="s">
        <v>204</v>
      </c>
      <c r="BC1274" s="16">
        <v>0.95</v>
      </c>
      <c r="BD1274" s="16">
        <f>3.5*BC1274</f>
        <v>3.3249999999999997</v>
      </c>
      <c r="BE1274" s="16">
        <f t="shared" ref="BE1274:BE1337" si="195">AN1274/160</f>
        <v>1649.140625</v>
      </c>
      <c r="BG1274" s="16">
        <f t="shared" ref="BG1274:BG1337" si="196">1200*BC1274</f>
        <v>1140</v>
      </c>
      <c r="BH1274" s="16">
        <f t="shared" ref="BH1274:BH1337" si="197">640*BC1274</f>
        <v>608</v>
      </c>
      <c r="BI1274" s="16">
        <f t="shared" ref="BI1274:BI1337" si="198">8*BC1274</f>
        <v>7.6</v>
      </c>
    </row>
    <row r="1275" spans="1:61" x14ac:dyDescent="0.35">
      <c r="A1275">
        <v>1274</v>
      </c>
      <c r="B1275" t="s">
        <v>360</v>
      </c>
      <c r="C1275" t="s">
        <v>5625</v>
      </c>
      <c r="D1275" s="15" t="s">
        <v>1461</v>
      </c>
      <c r="E1275" s="12" t="s">
        <v>98</v>
      </c>
      <c r="F1275" s="16">
        <v>1965</v>
      </c>
      <c r="G1275" s="12" t="s">
        <v>1453</v>
      </c>
      <c r="H1275" s="12" t="s">
        <v>91</v>
      </c>
      <c r="I1275" s="12" t="s">
        <v>1454</v>
      </c>
      <c r="J1275" s="12" t="s">
        <v>1455</v>
      </c>
      <c r="K1275" s="12" t="s">
        <v>1455</v>
      </c>
      <c r="N1275" s="16" t="s">
        <v>206</v>
      </c>
      <c r="O1275" s="16" t="s">
        <v>1456</v>
      </c>
      <c r="P1275" s="12" t="s">
        <v>482</v>
      </c>
      <c r="Q1275" s="16">
        <v>2023</v>
      </c>
      <c r="R1275" s="16">
        <v>0.56999999999999995</v>
      </c>
      <c r="T1275" s="16">
        <v>0</v>
      </c>
      <c r="V1275" s="12" t="s">
        <v>204</v>
      </c>
      <c r="W1275" s="12" t="s">
        <v>207</v>
      </c>
      <c r="X1275" s="16">
        <v>2</v>
      </c>
      <c r="Y1275" s="16">
        <v>8</v>
      </c>
      <c r="Z1275" s="16">
        <v>0.56999999999999995</v>
      </c>
      <c r="AA1275" s="16">
        <f t="shared" si="183"/>
        <v>68.399999999999991</v>
      </c>
      <c r="AB1275" s="16" t="s">
        <v>5604</v>
      </c>
      <c r="AC1275" s="16" t="s">
        <v>1489</v>
      </c>
      <c r="AD1275" s="16">
        <f t="shared" si="184"/>
        <v>23939.999999999996</v>
      </c>
      <c r="AE1275" s="16">
        <f t="shared" si="185"/>
        <v>199.49999999999997</v>
      </c>
      <c r="AF1275" s="16">
        <f t="shared" si="186"/>
        <v>74812.499999999985</v>
      </c>
      <c r="AG1275" s="16">
        <f t="shared" si="187"/>
        <v>56.999999999999993</v>
      </c>
      <c r="AH1275" s="12">
        <f t="shared" si="188"/>
        <v>0</v>
      </c>
      <c r="AI1275" s="16">
        <f t="shared" si="189"/>
        <v>3.9899999999999998</v>
      </c>
      <c r="AJ1275" s="16">
        <f t="shared" si="190"/>
        <v>13965</v>
      </c>
      <c r="AK1275" s="16">
        <f t="shared" si="191"/>
        <v>285</v>
      </c>
      <c r="AL1275" s="16">
        <f t="shared" si="192"/>
        <v>2849.9999999999995</v>
      </c>
      <c r="AM1275" s="16">
        <f t="shared" si="193"/>
        <v>42749.999999999993</v>
      </c>
      <c r="AN1275" s="16">
        <f t="shared" si="194"/>
        <v>158317.49999999997</v>
      </c>
      <c r="AO1275" s="12" t="s">
        <v>1458</v>
      </c>
      <c r="AQ1275" s="16" t="s">
        <v>207</v>
      </c>
      <c r="AR1275" s="16" t="s">
        <v>204</v>
      </c>
      <c r="AS1275" s="16" t="s">
        <v>2388</v>
      </c>
      <c r="AT1275" s="16" t="s">
        <v>2387</v>
      </c>
      <c r="AU1275" t="s">
        <v>2384</v>
      </c>
      <c r="AV1275" s="15" t="s">
        <v>2385</v>
      </c>
      <c r="AW1275" s="16" t="s">
        <v>2386</v>
      </c>
      <c r="AX1275" s="16" t="s">
        <v>204</v>
      </c>
      <c r="AY1275" s="16" t="s">
        <v>207</v>
      </c>
      <c r="AZ1275" s="16" t="s">
        <v>204</v>
      </c>
      <c r="BA1275" s="16" t="s">
        <v>204</v>
      </c>
      <c r="BB1275" s="16" t="s">
        <v>204</v>
      </c>
      <c r="BC1275" s="16">
        <v>0.56999999999999995</v>
      </c>
      <c r="BD1275" s="16">
        <f t="shared" ref="BD1275:BD1337" si="199">3.5*BC1275</f>
        <v>1.9949999999999999</v>
      </c>
      <c r="BE1275" s="16">
        <f t="shared" si="195"/>
        <v>989.48437499999977</v>
      </c>
      <c r="BG1275" s="16">
        <f>1200*BC1275</f>
        <v>683.99999999999989</v>
      </c>
      <c r="BH1275" s="16">
        <f t="shared" si="197"/>
        <v>364.79999999999995</v>
      </c>
      <c r="BI1275" s="16">
        <f t="shared" si="198"/>
        <v>4.5599999999999996</v>
      </c>
    </row>
    <row r="1276" spans="1:61" x14ac:dyDescent="0.35">
      <c r="A1276">
        <v>1275</v>
      </c>
      <c r="B1276" t="s">
        <v>360</v>
      </c>
      <c r="C1276" t="s">
        <v>5626</v>
      </c>
      <c r="D1276" s="15" t="s">
        <v>1462</v>
      </c>
      <c r="E1276" s="12" t="s">
        <v>98</v>
      </c>
      <c r="F1276" s="16">
        <v>1974</v>
      </c>
      <c r="G1276" s="12" t="s">
        <v>1453</v>
      </c>
      <c r="H1276" s="12" t="s">
        <v>91</v>
      </c>
      <c r="I1276" s="12" t="s">
        <v>1454</v>
      </c>
      <c r="J1276" s="12" t="s">
        <v>1455</v>
      </c>
      <c r="K1276" s="12" t="s">
        <v>1455</v>
      </c>
      <c r="N1276" s="16" t="s">
        <v>206</v>
      </c>
      <c r="O1276" s="16" t="s">
        <v>1456</v>
      </c>
      <c r="P1276" s="12" t="s">
        <v>482</v>
      </c>
      <c r="Q1276" s="16">
        <v>2023</v>
      </c>
      <c r="R1276" s="16">
        <v>0.66</v>
      </c>
      <c r="T1276" s="16">
        <v>0</v>
      </c>
      <c r="V1276" s="12" t="s">
        <v>204</v>
      </c>
      <c r="W1276" s="12" t="s">
        <v>207</v>
      </c>
      <c r="X1276" s="16">
        <v>2</v>
      </c>
      <c r="Y1276" s="16">
        <v>5</v>
      </c>
      <c r="Z1276" s="16">
        <v>0.66</v>
      </c>
      <c r="AA1276" s="16">
        <f t="shared" si="183"/>
        <v>79.2</v>
      </c>
      <c r="AB1276" s="16" t="s">
        <v>5604</v>
      </c>
      <c r="AC1276" s="16" t="s">
        <v>1489</v>
      </c>
      <c r="AD1276" s="16">
        <f t="shared" si="184"/>
        <v>27720</v>
      </c>
      <c r="AE1276" s="16">
        <f t="shared" si="185"/>
        <v>231</v>
      </c>
      <c r="AF1276" s="16">
        <f t="shared" si="186"/>
        <v>86625</v>
      </c>
      <c r="AG1276" s="16">
        <f t="shared" si="187"/>
        <v>66</v>
      </c>
      <c r="AH1276" s="12">
        <f t="shared" si="188"/>
        <v>0</v>
      </c>
      <c r="AI1276" s="16">
        <f t="shared" si="189"/>
        <v>4.62</v>
      </c>
      <c r="AJ1276" s="16">
        <f t="shared" si="190"/>
        <v>16170</v>
      </c>
      <c r="AK1276" s="16">
        <f t="shared" si="191"/>
        <v>330</v>
      </c>
      <c r="AL1276" s="16">
        <f t="shared" si="192"/>
        <v>3300</v>
      </c>
      <c r="AM1276" s="16">
        <f t="shared" si="193"/>
        <v>49500</v>
      </c>
      <c r="AN1276" s="16">
        <f t="shared" si="194"/>
        <v>183315</v>
      </c>
      <c r="AO1276" s="12" t="s">
        <v>1458</v>
      </c>
      <c r="AQ1276" s="16" t="s">
        <v>207</v>
      </c>
      <c r="AR1276" s="16" t="s">
        <v>2381</v>
      </c>
      <c r="AS1276" s="16" t="s">
        <v>2389</v>
      </c>
      <c r="AT1276" s="16" t="s">
        <v>2387</v>
      </c>
      <c r="AU1276" t="s">
        <v>2384</v>
      </c>
      <c r="AV1276" s="15" t="s">
        <v>2385</v>
      </c>
      <c r="AW1276" s="16" t="s">
        <v>2386</v>
      </c>
      <c r="AX1276" s="16" t="s">
        <v>204</v>
      </c>
      <c r="AY1276" s="16" t="s">
        <v>207</v>
      </c>
      <c r="AZ1276" s="16" t="s">
        <v>204</v>
      </c>
      <c r="BA1276" s="16" t="s">
        <v>204</v>
      </c>
      <c r="BB1276" s="16" t="s">
        <v>204</v>
      </c>
      <c r="BC1276" s="16">
        <v>0.66</v>
      </c>
      <c r="BD1276" s="16">
        <f t="shared" si="199"/>
        <v>2.31</v>
      </c>
      <c r="BE1276" s="16">
        <f t="shared" si="195"/>
        <v>1145.71875</v>
      </c>
      <c r="BG1276" s="16">
        <f t="shared" si="196"/>
        <v>792</v>
      </c>
      <c r="BH1276" s="16">
        <f t="shared" si="197"/>
        <v>422.40000000000003</v>
      </c>
      <c r="BI1276" s="16">
        <f t="shared" si="198"/>
        <v>5.28</v>
      </c>
    </row>
    <row r="1277" spans="1:61" x14ac:dyDescent="0.35">
      <c r="A1277">
        <v>1276</v>
      </c>
      <c r="B1277" t="s">
        <v>360</v>
      </c>
      <c r="C1277" t="s">
        <v>5627</v>
      </c>
      <c r="D1277" s="15" t="s">
        <v>2390</v>
      </c>
      <c r="E1277" s="12" t="s">
        <v>98</v>
      </c>
      <c r="F1277" s="16">
        <v>1993</v>
      </c>
      <c r="G1277" s="12" t="s">
        <v>1453</v>
      </c>
      <c r="H1277" s="12" t="s">
        <v>91</v>
      </c>
      <c r="I1277" s="12" t="s">
        <v>1454</v>
      </c>
      <c r="J1277" s="12" t="s">
        <v>1455</v>
      </c>
      <c r="K1277" s="12" t="s">
        <v>1455</v>
      </c>
      <c r="N1277" s="16" t="s">
        <v>206</v>
      </c>
      <c r="O1277" s="16" t="s">
        <v>1456</v>
      </c>
      <c r="P1277" s="12" t="s">
        <v>482</v>
      </c>
      <c r="Q1277" s="16">
        <v>2023</v>
      </c>
      <c r="R1277" s="16">
        <v>0.52</v>
      </c>
      <c r="T1277" s="16">
        <v>0</v>
      </c>
      <c r="V1277" s="12" t="s">
        <v>204</v>
      </c>
      <c r="W1277" s="12" t="s">
        <v>207</v>
      </c>
      <c r="X1277" s="16">
        <v>2</v>
      </c>
      <c r="Y1277" s="16">
        <v>9</v>
      </c>
      <c r="Z1277" s="16">
        <v>0.52</v>
      </c>
      <c r="AA1277" s="16">
        <f t="shared" si="183"/>
        <v>62.400000000000006</v>
      </c>
      <c r="AB1277" s="16" t="s">
        <v>5604</v>
      </c>
      <c r="AC1277" s="16" t="s">
        <v>1489</v>
      </c>
      <c r="AD1277" s="16">
        <f t="shared" si="184"/>
        <v>21840.000000000004</v>
      </c>
      <c r="AE1277" s="16">
        <f t="shared" si="185"/>
        <v>182</v>
      </c>
      <c r="AF1277" s="16">
        <f t="shared" si="186"/>
        <v>68250</v>
      </c>
      <c r="AG1277" s="16">
        <f t="shared" si="187"/>
        <v>52</v>
      </c>
      <c r="AH1277" s="12">
        <f t="shared" si="188"/>
        <v>0</v>
      </c>
      <c r="AI1277" s="16">
        <f t="shared" si="189"/>
        <v>3.64</v>
      </c>
      <c r="AJ1277" s="16">
        <f t="shared" si="190"/>
        <v>12740</v>
      </c>
      <c r="AK1277" s="16">
        <f t="shared" si="191"/>
        <v>260</v>
      </c>
      <c r="AL1277" s="16">
        <f t="shared" si="192"/>
        <v>2600</v>
      </c>
      <c r="AM1277" s="16">
        <f t="shared" si="193"/>
        <v>39000</v>
      </c>
      <c r="AN1277" s="16">
        <f t="shared" si="194"/>
        <v>144430</v>
      </c>
      <c r="AO1277" s="12" t="s">
        <v>1458</v>
      </c>
      <c r="AQ1277" s="16" t="s">
        <v>207</v>
      </c>
      <c r="AR1277" s="16" t="s">
        <v>204</v>
      </c>
      <c r="AS1277" s="16" t="s">
        <v>2388</v>
      </c>
      <c r="AT1277" s="16" t="s">
        <v>2383</v>
      </c>
      <c r="AU1277" t="s">
        <v>2384</v>
      </c>
      <c r="AV1277" s="15" t="s">
        <v>2385</v>
      </c>
      <c r="AW1277" s="16" t="s">
        <v>2386</v>
      </c>
      <c r="AX1277" s="16" t="s">
        <v>204</v>
      </c>
      <c r="AY1277" s="16" t="s">
        <v>207</v>
      </c>
      <c r="AZ1277" s="16" t="s">
        <v>204</v>
      </c>
      <c r="BA1277" s="16" t="s">
        <v>204</v>
      </c>
      <c r="BB1277" s="16" t="s">
        <v>204</v>
      </c>
      <c r="BC1277" s="16">
        <v>0.52</v>
      </c>
      <c r="BD1277" s="16">
        <f t="shared" si="199"/>
        <v>1.82</v>
      </c>
      <c r="BE1277" s="16">
        <f>AN1277/160</f>
        <v>902.6875</v>
      </c>
      <c r="BG1277" s="16">
        <f>1200*BC1277</f>
        <v>624</v>
      </c>
      <c r="BH1277" s="16">
        <f>640*BC1277</f>
        <v>332.8</v>
      </c>
      <c r="BI1277" s="16">
        <f t="shared" si="198"/>
        <v>4.16</v>
      </c>
    </row>
    <row r="1278" spans="1:61" x14ac:dyDescent="0.35">
      <c r="A1278">
        <v>1277</v>
      </c>
      <c r="B1278" t="s">
        <v>360</v>
      </c>
      <c r="C1278" t="s">
        <v>5628</v>
      </c>
      <c r="D1278" s="15" t="s">
        <v>1463</v>
      </c>
      <c r="E1278" s="12" t="s">
        <v>98</v>
      </c>
      <c r="F1278" s="16">
        <v>1964</v>
      </c>
      <c r="G1278" s="12" t="s">
        <v>1453</v>
      </c>
      <c r="H1278" s="12" t="s">
        <v>91</v>
      </c>
      <c r="I1278" s="12" t="s">
        <v>1454</v>
      </c>
      <c r="J1278" s="12" t="s">
        <v>1455</v>
      </c>
      <c r="K1278" s="12" t="s">
        <v>1455</v>
      </c>
      <c r="N1278" s="16" t="s">
        <v>206</v>
      </c>
      <c r="O1278" s="16" t="s">
        <v>1456</v>
      </c>
      <c r="P1278" s="12" t="s">
        <v>482</v>
      </c>
      <c r="Q1278" s="16">
        <v>2023</v>
      </c>
      <c r="R1278" s="16">
        <v>1.21</v>
      </c>
      <c r="T1278" s="16">
        <v>0</v>
      </c>
      <c r="V1278" s="12" t="s">
        <v>204</v>
      </c>
      <c r="W1278" s="12" t="s">
        <v>207</v>
      </c>
      <c r="X1278" s="16">
        <v>2</v>
      </c>
      <c r="Y1278" s="16">
        <v>7</v>
      </c>
      <c r="Z1278" s="16">
        <v>1.21</v>
      </c>
      <c r="AA1278" s="16">
        <f t="shared" si="183"/>
        <v>145.19999999999999</v>
      </c>
      <c r="AB1278" s="16" t="s">
        <v>5604</v>
      </c>
      <c r="AC1278" s="16" t="s">
        <v>1489</v>
      </c>
      <c r="AD1278" s="16">
        <f t="shared" si="184"/>
        <v>50819.999999999993</v>
      </c>
      <c r="AE1278" s="16">
        <f t="shared" si="185"/>
        <v>423.5</v>
      </c>
      <c r="AF1278" s="16">
        <f t="shared" si="186"/>
        <v>158812.5</v>
      </c>
      <c r="AG1278" s="16">
        <f t="shared" si="187"/>
        <v>121</v>
      </c>
      <c r="AH1278" s="12">
        <f t="shared" si="188"/>
        <v>0</v>
      </c>
      <c r="AI1278" s="16">
        <f t="shared" si="189"/>
        <v>8.4699999999999989</v>
      </c>
      <c r="AJ1278" s="16">
        <f t="shared" si="190"/>
        <v>29644.999999999996</v>
      </c>
      <c r="AK1278" s="16">
        <f t="shared" si="191"/>
        <v>605</v>
      </c>
      <c r="AL1278" s="16">
        <f t="shared" si="192"/>
        <v>6050</v>
      </c>
      <c r="AM1278" s="16">
        <f t="shared" si="193"/>
        <v>90750</v>
      </c>
      <c r="AN1278" s="16">
        <f t="shared" si="194"/>
        <v>336077.5</v>
      </c>
      <c r="AO1278" s="12" t="s">
        <v>1458</v>
      </c>
      <c r="AQ1278" s="16" t="s">
        <v>207</v>
      </c>
      <c r="AR1278" s="16" t="s">
        <v>204</v>
      </c>
      <c r="AS1278" s="16" t="s">
        <v>2388</v>
      </c>
      <c r="AT1278" s="16" t="s">
        <v>2383</v>
      </c>
      <c r="AU1278" t="s">
        <v>2384</v>
      </c>
      <c r="AV1278" s="15" t="s">
        <v>2385</v>
      </c>
      <c r="AW1278" s="16" t="s">
        <v>2386</v>
      </c>
      <c r="AX1278" s="16" t="s">
        <v>204</v>
      </c>
      <c r="AY1278" s="16" t="s">
        <v>207</v>
      </c>
      <c r="AZ1278" s="16" t="s">
        <v>204</v>
      </c>
      <c r="BA1278" s="16" t="s">
        <v>204</v>
      </c>
      <c r="BB1278" s="16" t="s">
        <v>204</v>
      </c>
      <c r="BC1278" s="16">
        <v>1.21</v>
      </c>
      <c r="BD1278" s="16">
        <f t="shared" si="199"/>
        <v>4.2349999999999994</v>
      </c>
      <c r="BE1278" s="16">
        <f t="shared" si="195"/>
        <v>2100.484375</v>
      </c>
      <c r="BG1278" s="16">
        <f t="shared" si="196"/>
        <v>1452</v>
      </c>
      <c r="BH1278" s="16">
        <f t="shared" si="197"/>
        <v>774.4</v>
      </c>
      <c r="BI1278" s="16">
        <f t="shared" si="198"/>
        <v>9.68</v>
      </c>
    </row>
    <row r="1279" spans="1:61" x14ac:dyDescent="0.35">
      <c r="A1279">
        <v>1278</v>
      </c>
      <c r="B1279" t="s">
        <v>360</v>
      </c>
      <c r="C1279" t="s">
        <v>5629</v>
      </c>
      <c r="D1279" s="15" t="s">
        <v>1464</v>
      </c>
      <c r="E1279" s="12" t="s">
        <v>98</v>
      </c>
      <c r="F1279" s="16">
        <v>1969</v>
      </c>
      <c r="G1279" s="12" t="s">
        <v>1453</v>
      </c>
      <c r="H1279" s="12" t="s">
        <v>91</v>
      </c>
      <c r="I1279" s="12" t="s">
        <v>1454</v>
      </c>
      <c r="J1279" s="12" t="s">
        <v>1455</v>
      </c>
      <c r="K1279" s="12" t="s">
        <v>1455</v>
      </c>
      <c r="N1279" s="16" t="s">
        <v>206</v>
      </c>
      <c r="O1279" s="16" t="s">
        <v>1456</v>
      </c>
      <c r="P1279" s="12" t="s">
        <v>482</v>
      </c>
      <c r="Q1279" s="16">
        <v>2023</v>
      </c>
      <c r="R1279" s="16">
        <v>0.57999999999999996</v>
      </c>
      <c r="T1279" s="16">
        <v>0</v>
      </c>
      <c r="V1279" s="12" t="s">
        <v>204</v>
      </c>
      <c r="W1279" s="12" t="s">
        <v>207</v>
      </c>
      <c r="X1279" s="16">
        <v>2</v>
      </c>
      <c r="Y1279" s="16">
        <v>9</v>
      </c>
      <c r="Z1279" s="16">
        <v>0.57999999999999996</v>
      </c>
      <c r="AA1279" s="16">
        <f t="shared" si="183"/>
        <v>69.599999999999994</v>
      </c>
      <c r="AB1279" s="16" t="s">
        <v>5604</v>
      </c>
      <c r="AC1279" s="16" t="s">
        <v>1489</v>
      </c>
      <c r="AD1279" s="16">
        <f t="shared" si="184"/>
        <v>24359.999999999996</v>
      </c>
      <c r="AE1279" s="16">
        <f t="shared" si="185"/>
        <v>203</v>
      </c>
      <c r="AF1279" s="16">
        <f t="shared" si="186"/>
        <v>76125</v>
      </c>
      <c r="AG1279" s="16">
        <f t="shared" si="187"/>
        <v>57.999999999999993</v>
      </c>
      <c r="AH1279" s="12">
        <f t="shared" si="188"/>
        <v>0</v>
      </c>
      <c r="AI1279" s="16">
        <f t="shared" si="189"/>
        <v>4.0599999999999996</v>
      </c>
      <c r="AJ1279" s="16">
        <f t="shared" si="190"/>
        <v>14209.999999999998</v>
      </c>
      <c r="AK1279" s="16">
        <f t="shared" si="191"/>
        <v>290</v>
      </c>
      <c r="AL1279" s="16">
        <f t="shared" si="192"/>
        <v>2900</v>
      </c>
      <c r="AM1279" s="16">
        <f t="shared" si="193"/>
        <v>43500</v>
      </c>
      <c r="AN1279" s="16">
        <f t="shared" si="194"/>
        <v>161095</v>
      </c>
      <c r="AO1279" s="12" t="s">
        <v>1458</v>
      </c>
      <c r="AQ1279" s="16" t="s">
        <v>207</v>
      </c>
      <c r="AR1279" s="16" t="s">
        <v>204</v>
      </c>
      <c r="AS1279" s="16" t="s">
        <v>2408</v>
      </c>
      <c r="AT1279" s="16" t="s">
        <v>2383</v>
      </c>
      <c r="AU1279" t="s">
        <v>2384</v>
      </c>
      <c r="AV1279" s="15" t="s">
        <v>2385</v>
      </c>
      <c r="AW1279" s="16" t="s">
        <v>2386</v>
      </c>
      <c r="AX1279" s="16" t="s">
        <v>204</v>
      </c>
      <c r="AY1279" s="16" t="s">
        <v>207</v>
      </c>
      <c r="AZ1279" s="16" t="s">
        <v>204</v>
      </c>
      <c r="BA1279" s="16" t="s">
        <v>204</v>
      </c>
      <c r="BB1279" s="16" t="s">
        <v>204</v>
      </c>
      <c r="BC1279" s="16">
        <v>0.57999999999999996</v>
      </c>
      <c r="BD1279" s="16">
        <f t="shared" si="199"/>
        <v>2.0299999999999998</v>
      </c>
      <c r="BE1279" s="16">
        <f t="shared" si="195"/>
        <v>1006.84375</v>
      </c>
      <c r="BG1279" s="16">
        <f t="shared" si="196"/>
        <v>696</v>
      </c>
      <c r="BH1279" s="16">
        <f t="shared" si="197"/>
        <v>371.2</v>
      </c>
      <c r="BI1279" s="16">
        <f t="shared" si="198"/>
        <v>4.6399999999999997</v>
      </c>
    </row>
    <row r="1280" spans="1:61" x14ac:dyDescent="0.35">
      <c r="A1280">
        <v>1279</v>
      </c>
      <c r="B1280" t="s">
        <v>360</v>
      </c>
      <c r="C1280" t="s">
        <v>5630</v>
      </c>
      <c r="D1280" s="15" t="s">
        <v>1465</v>
      </c>
      <c r="E1280" s="12" t="s">
        <v>93</v>
      </c>
      <c r="F1280" s="16">
        <v>1969</v>
      </c>
      <c r="G1280" s="12" t="s">
        <v>1453</v>
      </c>
      <c r="H1280" s="12" t="s">
        <v>91</v>
      </c>
      <c r="I1280" s="12" t="s">
        <v>1454</v>
      </c>
      <c r="J1280" s="12" t="s">
        <v>1455</v>
      </c>
      <c r="K1280" s="12" t="s">
        <v>1455</v>
      </c>
      <c r="N1280" s="16" t="s">
        <v>206</v>
      </c>
      <c r="O1280" s="16" t="s">
        <v>1456</v>
      </c>
      <c r="P1280" s="12" t="s">
        <v>482</v>
      </c>
      <c r="Q1280" s="16">
        <v>2023</v>
      </c>
      <c r="R1280" s="16">
        <v>0.77</v>
      </c>
      <c r="T1280" s="16">
        <v>0</v>
      </c>
      <c r="V1280" s="12" t="s">
        <v>204</v>
      </c>
      <c r="W1280" s="12" t="s">
        <v>207</v>
      </c>
      <c r="X1280" s="16">
        <v>2</v>
      </c>
      <c r="Y1280" s="16">
        <v>7</v>
      </c>
      <c r="Z1280" s="16">
        <v>0.77</v>
      </c>
      <c r="AA1280" s="16">
        <f t="shared" si="183"/>
        <v>92.4</v>
      </c>
      <c r="AB1280" s="16" t="s">
        <v>5604</v>
      </c>
      <c r="AC1280" s="16" t="s">
        <v>1489</v>
      </c>
      <c r="AD1280" s="16">
        <f t="shared" si="184"/>
        <v>32340.000000000004</v>
      </c>
      <c r="AE1280" s="16">
        <f t="shared" si="185"/>
        <v>269.5</v>
      </c>
      <c r="AF1280" s="16">
        <f t="shared" si="186"/>
        <v>101062.5</v>
      </c>
      <c r="AG1280" s="16">
        <f t="shared" si="187"/>
        <v>77</v>
      </c>
      <c r="AH1280" s="12">
        <f t="shared" si="188"/>
        <v>0</v>
      </c>
      <c r="AI1280" s="16">
        <f t="shared" si="189"/>
        <v>5.3900000000000006</v>
      </c>
      <c r="AJ1280" s="16">
        <f t="shared" si="190"/>
        <v>18865.000000000004</v>
      </c>
      <c r="AK1280" s="16">
        <f t="shared" si="191"/>
        <v>385</v>
      </c>
      <c r="AL1280" s="16">
        <f t="shared" si="192"/>
        <v>3850</v>
      </c>
      <c r="AM1280" s="16">
        <f t="shared" si="193"/>
        <v>57750</v>
      </c>
      <c r="AN1280" s="16">
        <f t="shared" si="194"/>
        <v>213867.5</v>
      </c>
      <c r="AO1280" s="12" t="s">
        <v>1458</v>
      </c>
      <c r="AQ1280" s="16" t="s">
        <v>207</v>
      </c>
      <c r="AR1280" s="16" t="s">
        <v>2381</v>
      </c>
      <c r="AS1280" s="16" t="s">
        <v>2389</v>
      </c>
      <c r="AT1280" s="16" t="s">
        <v>2383</v>
      </c>
      <c r="AU1280" t="s">
        <v>2384</v>
      </c>
      <c r="AV1280" s="15" t="s">
        <v>2385</v>
      </c>
      <c r="AW1280" s="16" t="s">
        <v>2386</v>
      </c>
      <c r="AX1280" s="16" t="s">
        <v>204</v>
      </c>
      <c r="AY1280" s="16" t="s">
        <v>207</v>
      </c>
      <c r="AZ1280" s="16" t="s">
        <v>204</v>
      </c>
      <c r="BA1280" s="16" t="s">
        <v>204</v>
      </c>
      <c r="BB1280" s="16" t="s">
        <v>204</v>
      </c>
      <c r="BC1280" s="16">
        <v>0.77</v>
      </c>
      <c r="BD1280" s="16">
        <f t="shared" si="199"/>
        <v>2.6950000000000003</v>
      </c>
      <c r="BE1280" s="16">
        <f t="shared" si="195"/>
        <v>1336.671875</v>
      </c>
      <c r="BG1280" s="16">
        <f t="shared" si="196"/>
        <v>924</v>
      </c>
      <c r="BH1280" s="16">
        <f t="shared" si="197"/>
        <v>492.8</v>
      </c>
      <c r="BI1280" s="16">
        <f t="shared" si="198"/>
        <v>6.16</v>
      </c>
    </row>
    <row r="1281" spans="1:61" x14ac:dyDescent="0.35">
      <c r="A1281">
        <v>1280</v>
      </c>
      <c r="B1281" t="s">
        <v>360</v>
      </c>
      <c r="C1281" t="s">
        <v>5631</v>
      </c>
      <c r="D1281" s="15" t="s">
        <v>1466</v>
      </c>
      <c r="E1281" s="12" t="s">
        <v>98</v>
      </c>
      <c r="F1281" s="16">
        <v>1996</v>
      </c>
      <c r="G1281" s="12" t="s">
        <v>1453</v>
      </c>
      <c r="H1281" s="12" t="s">
        <v>91</v>
      </c>
      <c r="I1281" s="12" t="s">
        <v>1454</v>
      </c>
      <c r="J1281" s="12" t="s">
        <v>1455</v>
      </c>
      <c r="K1281" s="12" t="s">
        <v>1455</v>
      </c>
      <c r="N1281" s="16" t="s">
        <v>206</v>
      </c>
      <c r="O1281" s="16" t="s">
        <v>1456</v>
      </c>
      <c r="P1281" s="12" t="s">
        <v>482</v>
      </c>
      <c r="Q1281" s="16">
        <v>2023</v>
      </c>
      <c r="R1281" s="16">
        <v>0.5</v>
      </c>
      <c r="T1281" s="16">
        <v>0</v>
      </c>
      <c r="V1281" s="12" t="s">
        <v>207</v>
      </c>
      <c r="W1281" s="12" t="s">
        <v>204</v>
      </c>
      <c r="X1281" s="16">
        <v>2</v>
      </c>
      <c r="Y1281" s="16">
        <v>3</v>
      </c>
      <c r="Z1281" s="16">
        <v>0.5</v>
      </c>
      <c r="AA1281" s="16">
        <f t="shared" si="183"/>
        <v>60</v>
      </c>
      <c r="AB1281" s="16" t="s">
        <v>5604</v>
      </c>
      <c r="AC1281" s="16" t="s">
        <v>1489</v>
      </c>
      <c r="AD1281" s="16">
        <f t="shared" si="184"/>
        <v>21000</v>
      </c>
      <c r="AE1281" s="16">
        <f t="shared" si="185"/>
        <v>175</v>
      </c>
      <c r="AF1281" s="16">
        <f t="shared" si="186"/>
        <v>65625</v>
      </c>
      <c r="AG1281" s="16">
        <f t="shared" si="187"/>
        <v>50</v>
      </c>
      <c r="AH1281" s="12">
        <f t="shared" si="188"/>
        <v>0</v>
      </c>
      <c r="AI1281" s="16">
        <f t="shared" si="189"/>
        <v>3.5</v>
      </c>
      <c r="AJ1281" s="16">
        <f t="shared" si="190"/>
        <v>12250</v>
      </c>
      <c r="AK1281" s="16">
        <f t="shared" si="191"/>
        <v>250</v>
      </c>
      <c r="AL1281" s="16">
        <f t="shared" si="192"/>
        <v>2500</v>
      </c>
      <c r="AM1281" s="16">
        <f t="shared" si="193"/>
        <v>37500</v>
      </c>
      <c r="AN1281" s="16">
        <f t="shared" si="194"/>
        <v>138875</v>
      </c>
      <c r="AO1281" s="12" t="s">
        <v>1458</v>
      </c>
      <c r="AQ1281" s="16" t="s">
        <v>207</v>
      </c>
      <c r="AR1281" s="16" t="s">
        <v>204</v>
      </c>
      <c r="AS1281" s="16" t="s">
        <v>2382</v>
      </c>
      <c r="AT1281" s="16" t="s">
        <v>2387</v>
      </c>
      <c r="AU1281" t="s">
        <v>2384</v>
      </c>
      <c r="AV1281" s="15" t="s">
        <v>2385</v>
      </c>
      <c r="AW1281" s="16" t="s">
        <v>2386</v>
      </c>
      <c r="AX1281" s="16" t="s">
        <v>204</v>
      </c>
      <c r="AY1281" s="16" t="s">
        <v>207</v>
      </c>
      <c r="AZ1281" s="16" t="s">
        <v>204</v>
      </c>
      <c r="BA1281" s="16" t="s">
        <v>204</v>
      </c>
      <c r="BB1281" s="16" t="s">
        <v>204</v>
      </c>
      <c r="BC1281" s="16">
        <v>0.5</v>
      </c>
      <c r="BD1281" s="16">
        <f t="shared" si="199"/>
        <v>1.75</v>
      </c>
      <c r="BE1281" s="16">
        <f t="shared" si="195"/>
        <v>867.96875</v>
      </c>
      <c r="BG1281" s="16">
        <f t="shared" si="196"/>
        <v>600</v>
      </c>
      <c r="BH1281" s="16">
        <f t="shared" si="197"/>
        <v>320</v>
      </c>
      <c r="BI1281" s="16">
        <f t="shared" si="198"/>
        <v>4</v>
      </c>
    </row>
    <row r="1282" spans="1:61" x14ac:dyDescent="0.35">
      <c r="A1282">
        <v>1281</v>
      </c>
      <c r="B1282" t="s">
        <v>360</v>
      </c>
      <c r="C1282" t="s">
        <v>5632</v>
      </c>
      <c r="D1282" s="15" t="s">
        <v>1467</v>
      </c>
      <c r="E1282" s="12" t="s">
        <v>98</v>
      </c>
      <c r="F1282" s="16">
        <v>1971</v>
      </c>
      <c r="G1282" s="12" t="s">
        <v>1453</v>
      </c>
      <c r="H1282" s="12" t="s">
        <v>91</v>
      </c>
      <c r="I1282" s="12" t="s">
        <v>1454</v>
      </c>
      <c r="J1282" s="12" t="s">
        <v>1455</v>
      </c>
      <c r="K1282" s="12" t="s">
        <v>1455</v>
      </c>
      <c r="N1282" s="16" t="s">
        <v>206</v>
      </c>
      <c r="O1282" s="16" t="s">
        <v>1456</v>
      </c>
      <c r="P1282" s="12" t="s">
        <v>482</v>
      </c>
      <c r="Q1282" s="16">
        <v>2023</v>
      </c>
      <c r="R1282" s="16">
        <v>0.3</v>
      </c>
      <c r="T1282" s="16">
        <v>0</v>
      </c>
      <c r="V1282" s="12" t="s">
        <v>204</v>
      </c>
      <c r="W1282" s="12" t="s">
        <v>207</v>
      </c>
      <c r="X1282" s="16">
        <v>2</v>
      </c>
      <c r="Y1282" s="16">
        <v>7</v>
      </c>
      <c r="Z1282" s="16">
        <v>0.3</v>
      </c>
      <c r="AA1282" s="16">
        <f t="shared" si="183"/>
        <v>36</v>
      </c>
      <c r="AB1282" s="16" t="s">
        <v>5604</v>
      </c>
      <c r="AC1282" s="16" t="s">
        <v>1489</v>
      </c>
      <c r="AD1282" s="16">
        <f t="shared" si="184"/>
        <v>12600</v>
      </c>
      <c r="AE1282" s="16">
        <f t="shared" si="185"/>
        <v>105</v>
      </c>
      <c r="AF1282" s="16">
        <f t="shared" si="186"/>
        <v>39375</v>
      </c>
      <c r="AG1282" s="16">
        <f t="shared" si="187"/>
        <v>30</v>
      </c>
      <c r="AH1282" s="12">
        <f t="shared" si="188"/>
        <v>0</v>
      </c>
      <c r="AI1282" s="16">
        <f t="shared" si="189"/>
        <v>2.1</v>
      </c>
      <c r="AJ1282" s="16">
        <f t="shared" si="190"/>
        <v>7350</v>
      </c>
      <c r="AK1282" s="16">
        <f t="shared" si="191"/>
        <v>150</v>
      </c>
      <c r="AL1282" s="16">
        <f t="shared" si="192"/>
        <v>1500</v>
      </c>
      <c r="AM1282" s="16">
        <f t="shared" si="193"/>
        <v>22500</v>
      </c>
      <c r="AN1282" s="16">
        <f t="shared" si="194"/>
        <v>83325</v>
      </c>
      <c r="AO1282" s="12" t="s">
        <v>1458</v>
      </c>
      <c r="AQ1282" s="16" t="s">
        <v>207</v>
      </c>
      <c r="AR1282" s="16" t="s">
        <v>204</v>
      </c>
      <c r="AS1282" s="16" t="s">
        <v>2382</v>
      </c>
      <c r="AT1282" s="16" t="s">
        <v>2387</v>
      </c>
      <c r="AU1282" t="s">
        <v>2384</v>
      </c>
      <c r="AV1282" s="15" t="s">
        <v>2385</v>
      </c>
      <c r="AW1282" s="16" t="s">
        <v>2386</v>
      </c>
      <c r="AX1282" s="16" t="s">
        <v>204</v>
      </c>
      <c r="AY1282" s="16" t="s">
        <v>207</v>
      </c>
      <c r="AZ1282" s="16" t="s">
        <v>204</v>
      </c>
      <c r="BA1282" s="16" t="s">
        <v>204</v>
      </c>
      <c r="BB1282" s="16" t="s">
        <v>204</v>
      </c>
      <c r="BC1282" s="16">
        <v>0.3</v>
      </c>
      <c r="BD1282" s="16">
        <f t="shared" si="199"/>
        <v>1.05</v>
      </c>
      <c r="BE1282" s="16">
        <f t="shared" si="195"/>
        <v>520.78125</v>
      </c>
      <c r="BG1282" s="16">
        <f t="shared" si="196"/>
        <v>360</v>
      </c>
      <c r="BH1282" s="16">
        <f t="shared" si="197"/>
        <v>192</v>
      </c>
      <c r="BI1282" s="16">
        <f t="shared" si="198"/>
        <v>2.4</v>
      </c>
    </row>
    <row r="1283" spans="1:61" x14ac:dyDescent="0.35">
      <c r="A1283">
        <v>1282</v>
      </c>
      <c r="B1283" t="s">
        <v>360</v>
      </c>
      <c r="C1283" t="s">
        <v>5633</v>
      </c>
      <c r="D1283" s="15" t="s">
        <v>1468</v>
      </c>
      <c r="E1283" s="12" t="s">
        <v>98</v>
      </c>
      <c r="F1283" s="16">
        <v>1971</v>
      </c>
      <c r="G1283" s="12" t="s">
        <v>1453</v>
      </c>
      <c r="H1283" s="12" t="s">
        <v>91</v>
      </c>
      <c r="I1283" s="12" t="s">
        <v>1454</v>
      </c>
      <c r="J1283" s="12" t="s">
        <v>1455</v>
      </c>
      <c r="K1283" s="12" t="s">
        <v>1455</v>
      </c>
      <c r="N1283" s="16" t="s">
        <v>206</v>
      </c>
      <c r="O1283" s="16" t="s">
        <v>1456</v>
      </c>
      <c r="P1283" s="12" t="s">
        <v>482</v>
      </c>
      <c r="Q1283" s="16">
        <v>2023</v>
      </c>
      <c r="R1283" s="16">
        <v>0.45</v>
      </c>
      <c r="T1283" s="16">
        <v>0</v>
      </c>
      <c r="V1283" s="12" t="s">
        <v>204</v>
      </c>
      <c r="W1283" s="12" t="s">
        <v>207</v>
      </c>
      <c r="X1283" s="16">
        <v>2</v>
      </c>
      <c r="Y1283" s="16">
        <v>4</v>
      </c>
      <c r="Z1283" s="16">
        <v>0.45</v>
      </c>
      <c r="AA1283" s="16">
        <f t="shared" si="183"/>
        <v>54</v>
      </c>
      <c r="AB1283" s="16" t="s">
        <v>5604</v>
      </c>
      <c r="AC1283" s="16" t="s">
        <v>1489</v>
      </c>
      <c r="AD1283" s="16">
        <f t="shared" si="184"/>
        <v>18900</v>
      </c>
      <c r="AE1283" s="16">
        <f t="shared" si="185"/>
        <v>157.5</v>
      </c>
      <c r="AF1283" s="16">
        <f t="shared" si="186"/>
        <v>59062.5</v>
      </c>
      <c r="AG1283" s="16">
        <f t="shared" si="187"/>
        <v>45</v>
      </c>
      <c r="AH1283" s="12">
        <f t="shared" si="188"/>
        <v>0</v>
      </c>
      <c r="AI1283" s="16">
        <f t="shared" si="189"/>
        <v>3.15</v>
      </c>
      <c r="AJ1283" s="16">
        <f t="shared" si="190"/>
        <v>11025</v>
      </c>
      <c r="AK1283" s="16">
        <f t="shared" si="191"/>
        <v>225</v>
      </c>
      <c r="AL1283" s="16">
        <f t="shared" si="192"/>
        <v>2250</v>
      </c>
      <c r="AM1283" s="16">
        <f t="shared" si="193"/>
        <v>33750</v>
      </c>
      <c r="AN1283" s="16">
        <f t="shared" si="194"/>
        <v>124987.5</v>
      </c>
      <c r="AO1283" s="12" t="s">
        <v>1458</v>
      </c>
      <c r="AQ1283" s="16" t="s">
        <v>207</v>
      </c>
      <c r="AR1283" s="16" t="s">
        <v>204</v>
      </c>
      <c r="AS1283" s="16" t="s">
        <v>2382</v>
      </c>
      <c r="AT1283" s="16" t="s">
        <v>2387</v>
      </c>
      <c r="AU1283" t="s">
        <v>2384</v>
      </c>
      <c r="AV1283" s="15" t="s">
        <v>2385</v>
      </c>
      <c r="AW1283" s="16" t="s">
        <v>2386</v>
      </c>
      <c r="AX1283" s="16" t="s">
        <v>204</v>
      </c>
      <c r="AY1283" s="16" t="s">
        <v>207</v>
      </c>
      <c r="AZ1283" s="16" t="s">
        <v>204</v>
      </c>
      <c r="BA1283" s="16" t="s">
        <v>204</v>
      </c>
      <c r="BB1283" s="16" t="s">
        <v>204</v>
      </c>
      <c r="BC1283" s="16">
        <v>0.45</v>
      </c>
      <c r="BD1283" s="16">
        <f t="shared" si="199"/>
        <v>1.575</v>
      </c>
      <c r="BE1283" s="16">
        <f t="shared" si="195"/>
        <v>781.171875</v>
      </c>
      <c r="BG1283" s="16">
        <f t="shared" si="196"/>
        <v>540</v>
      </c>
      <c r="BH1283" s="16">
        <f t="shared" si="197"/>
        <v>288</v>
      </c>
      <c r="BI1283" s="16">
        <f t="shared" si="198"/>
        <v>3.6</v>
      </c>
    </row>
    <row r="1284" spans="1:61" x14ac:dyDescent="0.35">
      <c r="A1284">
        <v>1283</v>
      </c>
      <c r="B1284" t="s">
        <v>360</v>
      </c>
      <c r="C1284" t="s">
        <v>5634</v>
      </c>
      <c r="D1284" s="15" t="s">
        <v>1469</v>
      </c>
      <c r="E1284" s="12" t="s">
        <v>98</v>
      </c>
      <c r="F1284" s="16">
        <v>1996</v>
      </c>
      <c r="G1284" s="12" t="s">
        <v>1453</v>
      </c>
      <c r="H1284" s="12" t="s">
        <v>91</v>
      </c>
      <c r="I1284" s="12" t="s">
        <v>1454</v>
      </c>
      <c r="J1284" s="12" t="s">
        <v>1455</v>
      </c>
      <c r="K1284" s="12" t="s">
        <v>1455</v>
      </c>
      <c r="N1284" s="16" t="s">
        <v>206</v>
      </c>
      <c r="O1284" s="16" t="s">
        <v>1456</v>
      </c>
      <c r="P1284" s="12" t="s">
        <v>482</v>
      </c>
      <c r="Q1284" s="16">
        <v>2023</v>
      </c>
      <c r="R1284" s="16">
        <v>1.19</v>
      </c>
      <c r="T1284" s="16">
        <v>0</v>
      </c>
      <c r="V1284" s="12" t="s">
        <v>204</v>
      </c>
      <c r="W1284" s="12" t="s">
        <v>207</v>
      </c>
      <c r="X1284" s="16">
        <v>3</v>
      </c>
      <c r="Y1284" s="16">
        <v>7</v>
      </c>
      <c r="Z1284" s="16">
        <v>1.19</v>
      </c>
      <c r="AA1284" s="16">
        <f t="shared" si="183"/>
        <v>142.79999999999998</v>
      </c>
      <c r="AB1284" s="16" t="s">
        <v>5604</v>
      </c>
      <c r="AC1284" s="16" t="s">
        <v>1489</v>
      </c>
      <c r="AD1284" s="16">
        <f t="shared" si="184"/>
        <v>49979.999999999993</v>
      </c>
      <c r="AE1284" s="16">
        <f t="shared" si="185"/>
        <v>416.5</v>
      </c>
      <c r="AF1284" s="16">
        <f t="shared" si="186"/>
        <v>156187.5</v>
      </c>
      <c r="AG1284" s="16">
        <f t="shared" si="187"/>
        <v>119</v>
      </c>
      <c r="AH1284" s="12">
        <f t="shared" si="188"/>
        <v>0</v>
      </c>
      <c r="AI1284" s="16">
        <f t="shared" si="189"/>
        <v>8.33</v>
      </c>
      <c r="AJ1284" s="16">
        <f t="shared" si="190"/>
        <v>29155</v>
      </c>
      <c r="AK1284" s="16">
        <f t="shared" si="191"/>
        <v>595</v>
      </c>
      <c r="AL1284" s="16">
        <f t="shared" si="192"/>
        <v>5950</v>
      </c>
      <c r="AM1284" s="16">
        <f t="shared" si="193"/>
        <v>89250</v>
      </c>
      <c r="AN1284" s="16">
        <f t="shared" si="194"/>
        <v>330522.5</v>
      </c>
      <c r="AO1284" s="12" t="s">
        <v>1458</v>
      </c>
      <c r="AQ1284" s="16" t="s">
        <v>207</v>
      </c>
      <c r="AR1284" s="16" t="s">
        <v>2381</v>
      </c>
      <c r="AS1284" s="16" t="s">
        <v>2382</v>
      </c>
      <c r="AT1284" s="16" t="s">
        <v>2387</v>
      </c>
      <c r="AU1284" t="s">
        <v>2384</v>
      </c>
      <c r="AV1284" s="15" t="s">
        <v>2385</v>
      </c>
      <c r="AW1284" s="16" t="s">
        <v>2386</v>
      </c>
      <c r="AX1284" s="16" t="s">
        <v>204</v>
      </c>
      <c r="AY1284" s="16" t="s">
        <v>207</v>
      </c>
      <c r="AZ1284" s="16" t="s">
        <v>204</v>
      </c>
      <c r="BA1284" s="16" t="s">
        <v>204</v>
      </c>
      <c r="BB1284" s="16" t="s">
        <v>204</v>
      </c>
      <c r="BC1284" s="16">
        <v>1.19</v>
      </c>
      <c r="BD1284" s="16">
        <f t="shared" si="199"/>
        <v>4.165</v>
      </c>
      <c r="BE1284" s="16">
        <f t="shared" si="195"/>
        <v>2065.765625</v>
      </c>
      <c r="BG1284" s="16">
        <f t="shared" si="196"/>
        <v>1428</v>
      </c>
      <c r="BH1284" s="16">
        <f t="shared" si="197"/>
        <v>761.59999999999991</v>
      </c>
      <c r="BI1284" s="16">
        <f t="shared" si="198"/>
        <v>9.52</v>
      </c>
    </row>
    <row r="1285" spans="1:61" x14ac:dyDescent="0.35">
      <c r="A1285">
        <v>1284</v>
      </c>
      <c r="B1285" t="s">
        <v>360</v>
      </c>
      <c r="C1285" t="s">
        <v>5635</v>
      </c>
      <c r="D1285" s="15" t="s">
        <v>1470</v>
      </c>
      <c r="E1285" s="12" t="s">
        <v>98</v>
      </c>
      <c r="F1285" s="16">
        <v>1991</v>
      </c>
      <c r="G1285" s="12" t="s">
        <v>1453</v>
      </c>
      <c r="H1285" s="12" t="s">
        <v>91</v>
      </c>
      <c r="I1285" s="12" t="s">
        <v>1454</v>
      </c>
      <c r="J1285" s="12" t="s">
        <v>1455</v>
      </c>
      <c r="K1285" s="12" t="s">
        <v>1455</v>
      </c>
      <c r="N1285" s="16" t="s">
        <v>206</v>
      </c>
      <c r="O1285" s="16" t="s">
        <v>1456</v>
      </c>
      <c r="P1285" s="12" t="s">
        <v>482</v>
      </c>
      <c r="Q1285" s="16">
        <v>2023</v>
      </c>
      <c r="R1285" s="16">
        <v>0.26</v>
      </c>
      <c r="T1285" s="16">
        <v>0</v>
      </c>
      <c r="V1285" s="12" t="s">
        <v>204</v>
      </c>
      <c r="W1285" s="12" t="s">
        <v>207</v>
      </c>
      <c r="X1285" s="16">
        <v>2</v>
      </c>
      <c r="Y1285" s="16">
        <v>2</v>
      </c>
      <c r="Z1285" s="16">
        <v>0.26</v>
      </c>
      <c r="AA1285" s="16">
        <f t="shared" si="183"/>
        <v>31.200000000000003</v>
      </c>
      <c r="AB1285" s="16" t="s">
        <v>5604</v>
      </c>
      <c r="AC1285" s="16" t="s">
        <v>1489</v>
      </c>
      <c r="AD1285" s="16">
        <f t="shared" si="184"/>
        <v>10920.000000000002</v>
      </c>
      <c r="AE1285" s="16">
        <f t="shared" si="185"/>
        <v>91</v>
      </c>
      <c r="AF1285" s="16">
        <f t="shared" si="186"/>
        <v>34125</v>
      </c>
      <c r="AG1285" s="16">
        <f t="shared" si="187"/>
        <v>26</v>
      </c>
      <c r="AH1285" s="12">
        <f t="shared" si="188"/>
        <v>0</v>
      </c>
      <c r="AI1285" s="16">
        <f t="shared" si="189"/>
        <v>1.82</v>
      </c>
      <c r="AJ1285" s="16">
        <f t="shared" si="190"/>
        <v>6370</v>
      </c>
      <c r="AK1285" s="16">
        <f t="shared" si="191"/>
        <v>130</v>
      </c>
      <c r="AL1285" s="16">
        <f t="shared" si="192"/>
        <v>1300</v>
      </c>
      <c r="AM1285" s="16">
        <f t="shared" si="193"/>
        <v>19500</v>
      </c>
      <c r="AN1285" s="16">
        <f t="shared" si="194"/>
        <v>72215</v>
      </c>
      <c r="AO1285" s="12" t="s">
        <v>1458</v>
      </c>
      <c r="AQ1285" s="16" t="s">
        <v>207</v>
      </c>
      <c r="AR1285" s="16" t="s">
        <v>204</v>
      </c>
      <c r="AS1285" s="16" t="s">
        <v>2408</v>
      </c>
      <c r="AT1285" s="16" t="s">
        <v>2383</v>
      </c>
      <c r="AU1285" t="s">
        <v>2384</v>
      </c>
      <c r="AV1285" s="15" t="s">
        <v>2385</v>
      </c>
      <c r="AW1285" s="16" t="s">
        <v>2386</v>
      </c>
      <c r="AX1285" s="16" t="s">
        <v>204</v>
      </c>
      <c r="AY1285" s="16" t="s">
        <v>207</v>
      </c>
      <c r="AZ1285" s="16" t="s">
        <v>204</v>
      </c>
      <c r="BA1285" s="16" t="s">
        <v>204</v>
      </c>
      <c r="BB1285" s="16" t="s">
        <v>204</v>
      </c>
      <c r="BC1285" s="16">
        <v>0.26</v>
      </c>
      <c r="BD1285" s="16">
        <f t="shared" si="199"/>
        <v>0.91</v>
      </c>
      <c r="BE1285" s="16">
        <f t="shared" si="195"/>
        <v>451.34375</v>
      </c>
      <c r="BG1285" s="16">
        <f t="shared" si="196"/>
        <v>312</v>
      </c>
      <c r="BH1285" s="16">
        <f t="shared" si="197"/>
        <v>166.4</v>
      </c>
      <c r="BI1285" s="16">
        <f t="shared" si="198"/>
        <v>2.08</v>
      </c>
    </row>
    <row r="1286" spans="1:61" x14ac:dyDescent="0.35">
      <c r="A1286">
        <v>1285</v>
      </c>
      <c r="B1286" t="s">
        <v>360</v>
      </c>
      <c r="C1286" t="s">
        <v>5636</v>
      </c>
      <c r="D1286" s="15" t="s">
        <v>1471</v>
      </c>
      <c r="E1286" s="12" t="s">
        <v>98</v>
      </c>
      <c r="F1286" s="16">
        <v>1991</v>
      </c>
      <c r="G1286" s="12" t="s">
        <v>1453</v>
      </c>
      <c r="H1286" s="12" t="s">
        <v>91</v>
      </c>
      <c r="I1286" s="12" t="s">
        <v>1454</v>
      </c>
      <c r="J1286" s="12" t="s">
        <v>1455</v>
      </c>
      <c r="K1286" s="12" t="s">
        <v>1455</v>
      </c>
      <c r="N1286" s="16" t="s">
        <v>206</v>
      </c>
      <c r="O1286" s="16" t="s">
        <v>1456</v>
      </c>
      <c r="P1286" s="12" t="s">
        <v>482</v>
      </c>
      <c r="Q1286" s="16">
        <v>2023</v>
      </c>
      <c r="R1286" s="16">
        <v>0.3</v>
      </c>
      <c r="T1286" s="16">
        <v>0</v>
      </c>
      <c r="V1286" s="12" t="s">
        <v>207</v>
      </c>
      <c r="W1286" s="12" t="s">
        <v>204</v>
      </c>
      <c r="X1286" s="16">
        <v>2</v>
      </c>
      <c r="Y1286" s="16">
        <v>3</v>
      </c>
      <c r="Z1286" s="16">
        <v>0.3</v>
      </c>
      <c r="AA1286" s="16">
        <f t="shared" si="183"/>
        <v>36</v>
      </c>
      <c r="AB1286" s="16" t="s">
        <v>5604</v>
      </c>
      <c r="AC1286" s="16" t="s">
        <v>1489</v>
      </c>
      <c r="AD1286" s="16">
        <f t="shared" si="184"/>
        <v>12600</v>
      </c>
      <c r="AE1286" s="16">
        <f t="shared" si="185"/>
        <v>105</v>
      </c>
      <c r="AF1286" s="16">
        <f t="shared" si="186"/>
        <v>39375</v>
      </c>
      <c r="AG1286" s="16">
        <f t="shared" si="187"/>
        <v>30</v>
      </c>
      <c r="AH1286" s="12">
        <f t="shared" si="188"/>
        <v>0</v>
      </c>
      <c r="AI1286" s="16">
        <f t="shared" si="189"/>
        <v>2.1</v>
      </c>
      <c r="AJ1286" s="16">
        <f t="shared" si="190"/>
        <v>7350</v>
      </c>
      <c r="AK1286" s="16">
        <f t="shared" si="191"/>
        <v>150</v>
      </c>
      <c r="AL1286" s="16">
        <f t="shared" si="192"/>
        <v>1500</v>
      </c>
      <c r="AM1286" s="16">
        <f t="shared" si="193"/>
        <v>22500</v>
      </c>
      <c r="AN1286" s="16">
        <f t="shared" si="194"/>
        <v>83325</v>
      </c>
      <c r="AO1286" s="12" t="s">
        <v>1458</v>
      </c>
      <c r="AQ1286" s="16" t="s">
        <v>207</v>
      </c>
      <c r="AR1286" s="16" t="s">
        <v>204</v>
      </c>
      <c r="AS1286" s="16" t="s">
        <v>2388</v>
      </c>
      <c r="AT1286" s="16" t="s">
        <v>2383</v>
      </c>
      <c r="AU1286" t="s">
        <v>2384</v>
      </c>
      <c r="AV1286" s="15" t="s">
        <v>2385</v>
      </c>
      <c r="AW1286" s="16" t="s">
        <v>2386</v>
      </c>
      <c r="AX1286" s="16" t="s">
        <v>204</v>
      </c>
      <c r="AY1286" s="16" t="s">
        <v>207</v>
      </c>
      <c r="AZ1286" s="16" t="s">
        <v>204</v>
      </c>
      <c r="BA1286" s="16" t="s">
        <v>204</v>
      </c>
      <c r="BB1286" s="16" t="s">
        <v>204</v>
      </c>
      <c r="BC1286" s="16">
        <v>0.3</v>
      </c>
      <c r="BD1286" s="16">
        <f t="shared" si="199"/>
        <v>1.05</v>
      </c>
      <c r="BE1286" s="16">
        <f t="shared" si="195"/>
        <v>520.78125</v>
      </c>
      <c r="BG1286" s="16">
        <f t="shared" si="196"/>
        <v>360</v>
      </c>
      <c r="BH1286" s="16">
        <f t="shared" si="197"/>
        <v>192</v>
      </c>
      <c r="BI1286" s="16">
        <f t="shared" si="198"/>
        <v>2.4</v>
      </c>
    </row>
    <row r="1287" spans="1:61" x14ac:dyDescent="0.35">
      <c r="A1287">
        <v>1286</v>
      </c>
      <c r="B1287" t="s">
        <v>360</v>
      </c>
      <c r="C1287" t="s">
        <v>5637</v>
      </c>
      <c r="D1287" s="15" t="s">
        <v>1472</v>
      </c>
      <c r="E1287" s="12" t="s">
        <v>98</v>
      </c>
      <c r="F1287" s="16">
        <v>1967</v>
      </c>
      <c r="G1287" s="12" t="s">
        <v>1453</v>
      </c>
      <c r="H1287" s="12" t="s">
        <v>91</v>
      </c>
      <c r="I1287" s="12" t="s">
        <v>1454</v>
      </c>
      <c r="J1287" s="12" t="s">
        <v>1455</v>
      </c>
      <c r="K1287" s="12" t="s">
        <v>1455</v>
      </c>
      <c r="N1287" s="16" t="s">
        <v>206</v>
      </c>
      <c r="O1287" s="16" t="s">
        <v>1456</v>
      </c>
      <c r="P1287" s="12" t="s">
        <v>482</v>
      </c>
      <c r="Q1287" s="16">
        <v>2023</v>
      </c>
      <c r="R1287" s="16">
        <v>0.83</v>
      </c>
      <c r="T1287" s="16">
        <v>0</v>
      </c>
      <c r="V1287" s="12" t="s">
        <v>204</v>
      </c>
      <c r="W1287" s="12" t="s">
        <v>207</v>
      </c>
      <c r="X1287" s="16">
        <v>2</v>
      </c>
      <c r="Y1287" s="16">
        <v>8</v>
      </c>
      <c r="Z1287" s="16">
        <v>0.83</v>
      </c>
      <c r="AA1287" s="16">
        <f t="shared" si="183"/>
        <v>99.6</v>
      </c>
      <c r="AB1287" s="16" t="s">
        <v>5604</v>
      </c>
      <c r="AC1287" s="16" t="s">
        <v>1489</v>
      </c>
      <c r="AD1287" s="16">
        <f t="shared" si="184"/>
        <v>34860</v>
      </c>
      <c r="AE1287" s="16">
        <f t="shared" si="185"/>
        <v>290.5</v>
      </c>
      <c r="AF1287" s="16">
        <f t="shared" si="186"/>
        <v>108937.5</v>
      </c>
      <c r="AG1287" s="16">
        <f t="shared" si="187"/>
        <v>83</v>
      </c>
      <c r="AH1287" s="12">
        <f t="shared" si="188"/>
        <v>0</v>
      </c>
      <c r="AI1287" s="16">
        <f t="shared" si="189"/>
        <v>5.81</v>
      </c>
      <c r="AJ1287" s="16">
        <f t="shared" si="190"/>
        <v>20335</v>
      </c>
      <c r="AK1287" s="16">
        <f t="shared" si="191"/>
        <v>415</v>
      </c>
      <c r="AL1287" s="16">
        <f t="shared" si="192"/>
        <v>4150</v>
      </c>
      <c r="AM1287" s="16">
        <f t="shared" si="193"/>
        <v>62250</v>
      </c>
      <c r="AN1287" s="16">
        <f t="shared" si="194"/>
        <v>230532.5</v>
      </c>
      <c r="AO1287" s="12" t="s">
        <v>1458</v>
      </c>
      <c r="AQ1287" s="16" t="s">
        <v>207</v>
      </c>
      <c r="AR1287" s="16" t="s">
        <v>204</v>
      </c>
      <c r="AS1287" s="16" t="s">
        <v>2389</v>
      </c>
      <c r="AT1287" s="16" t="s">
        <v>2387</v>
      </c>
      <c r="AU1287" t="s">
        <v>2384</v>
      </c>
      <c r="AV1287" s="15" t="s">
        <v>2385</v>
      </c>
      <c r="AW1287" s="16" t="s">
        <v>2386</v>
      </c>
      <c r="AX1287" s="16" t="s">
        <v>204</v>
      </c>
      <c r="AY1287" s="16" t="s">
        <v>207</v>
      </c>
      <c r="AZ1287" s="16" t="s">
        <v>204</v>
      </c>
      <c r="BA1287" s="16" t="s">
        <v>204</v>
      </c>
      <c r="BB1287" s="16" t="s">
        <v>204</v>
      </c>
      <c r="BC1287" s="16">
        <v>0.83</v>
      </c>
      <c r="BD1287" s="16">
        <f t="shared" si="199"/>
        <v>2.9049999999999998</v>
      </c>
      <c r="BE1287" s="16">
        <f t="shared" si="195"/>
        <v>1440.828125</v>
      </c>
      <c r="BG1287" s="16">
        <f t="shared" si="196"/>
        <v>996</v>
      </c>
      <c r="BH1287" s="16">
        <f t="shared" si="197"/>
        <v>531.19999999999993</v>
      </c>
      <c r="BI1287" s="16">
        <f t="shared" si="198"/>
        <v>6.64</v>
      </c>
    </row>
    <row r="1288" spans="1:61" x14ac:dyDescent="0.35">
      <c r="A1288">
        <v>1287</v>
      </c>
      <c r="B1288" t="s">
        <v>360</v>
      </c>
      <c r="C1288" t="s">
        <v>5638</v>
      </c>
      <c r="D1288" s="15" t="s">
        <v>1473</v>
      </c>
      <c r="E1288" s="12" t="s">
        <v>98</v>
      </c>
      <c r="F1288" s="16">
        <v>1980</v>
      </c>
      <c r="G1288" s="12" t="s">
        <v>1453</v>
      </c>
      <c r="H1288" s="12" t="s">
        <v>91</v>
      </c>
      <c r="I1288" s="12" t="s">
        <v>1454</v>
      </c>
      <c r="J1288" s="12" t="s">
        <v>1455</v>
      </c>
      <c r="K1288" s="12" t="s">
        <v>1455</v>
      </c>
      <c r="N1288" s="16" t="s">
        <v>206</v>
      </c>
      <c r="O1288" s="16" t="s">
        <v>1456</v>
      </c>
      <c r="P1288" s="12" t="s">
        <v>482</v>
      </c>
      <c r="Q1288" s="16">
        <v>2023</v>
      </c>
      <c r="R1288" s="16">
        <v>0.73</v>
      </c>
      <c r="T1288" s="16">
        <v>0</v>
      </c>
      <c r="V1288" s="12" t="s">
        <v>207</v>
      </c>
      <c r="W1288" s="12" t="s">
        <v>204</v>
      </c>
      <c r="X1288" s="16">
        <v>2</v>
      </c>
      <c r="Y1288" s="16">
        <v>6</v>
      </c>
      <c r="Z1288" s="16">
        <v>0.73</v>
      </c>
      <c r="AA1288" s="16">
        <f t="shared" si="183"/>
        <v>87.6</v>
      </c>
      <c r="AB1288" s="16" t="s">
        <v>5604</v>
      </c>
      <c r="AC1288" s="16" t="s">
        <v>1489</v>
      </c>
      <c r="AD1288" s="16">
        <f t="shared" si="184"/>
        <v>30659.999999999996</v>
      </c>
      <c r="AE1288" s="16">
        <f t="shared" si="185"/>
        <v>255.5</v>
      </c>
      <c r="AF1288" s="16">
        <f t="shared" si="186"/>
        <v>95812.5</v>
      </c>
      <c r="AG1288" s="16">
        <f t="shared" si="187"/>
        <v>73</v>
      </c>
      <c r="AH1288" s="12">
        <f t="shared" si="188"/>
        <v>0</v>
      </c>
      <c r="AI1288" s="16">
        <f t="shared" si="189"/>
        <v>5.1099999999999994</v>
      </c>
      <c r="AJ1288" s="16">
        <f t="shared" si="190"/>
        <v>17884.999999999996</v>
      </c>
      <c r="AK1288" s="16">
        <f t="shared" si="191"/>
        <v>365</v>
      </c>
      <c r="AL1288" s="16">
        <f t="shared" si="192"/>
        <v>3650</v>
      </c>
      <c r="AM1288" s="16">
        <f t="shared" si="193"/>
        <v>54750</v>
      </c>
      <c r="AN1288" s="16">
        <f t="shared" si="194"/>
        <v>202757.5</v>
      </c>
      <c r="AO1288" s="12" t="s">
        <v>1458</v>
      </c>
      <c r="AQ1288" s="16" t="s">
        <v>207</v>
      </c>
      <c r="AR1288" s="16" t="s">
        <v>2381</v>
      </c>
      <c r="AS1288" s="16" t="s">
        <v>2388</v>
      </c>
      <c r="AT1288" s="16" t="s">
        <v>2387</v>
      </c>
      <c r="AU1288" t="s">
        <v>2384</v>
      </c>
      <c r="AV1288" s="15" t="s">
        <v>2385</v>
      </c>
      <c r="AW1288" s="16" t="s">
        <v>2386</v>
      </c>
      <c r="AX1288" s="16" t="s">
        <v>204</v>
      </c>
      <c r="AY1288" s="16" t="s">
        <v>207</v>
      </c>
      <c r="AZ1288" s="16" t="s">
        <v>204</v>
      </c>
      <c r="BA1288" s="16" t="s">
        <v>204</v>
      </c>
      <c r="BB1288" s="16" t="s">
        <v>204</v>
      </c>
      <c r="BC1288" s="16">
        <v>0.73</v>
      </c>
      <c r="BD1288" s="16">
        <f t="shared" si="199"/>
        <v>2.5549999999999997</v>
      </c>
      <c r="BE1288" s="16">
        <f t="shared" si="195"/>
        <v>1267.234375</v>
      </c>
      <c r="BG1288" s="16">
        <f t="shared" si="196"/>
        <v>876</v>
      </c>
      <c r="BH1288" s="16">
        <f t="shared" si="197"/>
        <v>467.2</v>
      </c>
      <c r="BI1288" s="16">
        <f t="shared" si="198"/>
        <v>5.84</v>
      </c>
    </row>
    <row r="1289" spans="1:61" x14ac:dyDescent="0.35">
      <c r="A1289">
        <v>1288</v>
      </c>
      <c r="B1289" t="s">
        <v>360</v>
      </c>
      <c r="C1289" t="s">
        <v>5639</v>
      </c>
      <c r="D1289" s="15" t="s">
        <v>1474</v>
      </c>
      <c r="E1289" s="12" t="s">
        <v>98</v>
      </c>
      <c r="F1289" s="16">
        <v>1975</v>
      </c>
      <c r="G1289" s="12" t="s">
        <v>1453</v>
      </c>
      <c r="H1289" s="12" t="s">
        <v>91</v>
      </c>
      <c r="I1289" s="12" t="s">
        <v>1454</v>
      </c>
      <c r="J1289" s="12" t="s">
        <v>1455</v>
      </c>
      <c r="K1289" s="12" t="s">
        <v>1455</v>
      </c>
      <c r="N1289" s="16" t="s">
        <v>206</v>
      </c>
      <c r="O1289" s="16" t="s">
        <v>1456</v>
      </c>
      <c r="P1289" s="12" t="s">
        <v>482</v>
      </c>
      <c r="Q1289" s="16">
        <v>2023</v>
      </c>
      <c r="R1289" s="16">
        <v>0.38</v>
      </c>
      <c r="T1289" s="16">
        <v>0</v>
      </c>
      <c r="V1289" s="12" t="s">
        <v>204</v>
      </c>
      <c r="W1289" s="12" t="s">
        <v>207</v>
      </c>
      <c r="X1289" s="16">
        <v>2</v>
      </c>
      <c r="Y1289" s="16">
        <v>5</v>
      </c>
      <c r="Z1289" s="16">
        <v>0.38</v>
      </c>
      <c r="AA1289" s="16">
        <f t="shared" si="183"/>
        <v>45.6</v>
      </c>
      <c r="AB1289" s="16" t="s">
        <v>5604</v>
      </c>
      <c r="AC1289" s="16" t="s">
        <v>1489</v>
      </c>
      <c r="AD1289" s="16">
        <f t="shared" si="184"/>
        <v>15960</v>
      </c>
      <c r="AE1289" s="16">
        <f t="shared" si="185"/>
        <v>133</v>
      </c>
      <c r="AF1289" s="16">
        <f t="shared" si="186"/>
        <v>49875</v>
      </c>
      <c r="AG1289" s="16">
        <f t="shared" si="187"/>
        <v>38</v>
      </c>
      <c r="AH1289" s="12">
        <f t="shared" si="188"/>
        <v>0</v>
      </c>
      <c r="AI1289" s="16">
        <f t="shared" si="189"/>
        <v>2.66</v>
      </c>
      <c r="AJ1289" s="16">
        <f t="shared" si="190"/>
        <v>9310</v>
      </c>
      <c r="AK1289" s="16">
        <f t="shared" si="191"/>
        <v>190</v>
      </c>
      <c r="AL1289" s="16">
        <f t="shared" si="192"/>
        <v>1900</v>
      </c>
      <c r="AM1289" s="16">
        <f t="shared" si="193"/>
        <v>28500</v>
      </c>
      <c r="AN1289" s="16">
        <f t="shared" si="194"/>
        <v>105545</v>
      </c>
      <c r="AO1289" s="12" t="s">
        <v>1458</v>
      </c>
      <c r="AQ1289" s="16" t="s">
        <v>207</v>
      </c>
      <c r="AR1289" s="16" t="s">
        <v>204</v>
      </c>
      <c r="AS1289" s="16" t="s">
        <v>2388</v>
      </c>
      <c r="AT1289" s="16" t="s">
        <v>2387</v>
      </c>
      <c r="AU1289" t="s">
        <v>2384</v>
      </c>
      <c r="AV1289" s="15" t="s">
        <v>2385</v>
      </c>
      <c r="AW1289" s="16" t="s">
        <v>2386</v>
      </c>
      <c r="AX1289" s="16" t="s">
        <v>204</v>
      </c>
      <c r="AY1289" s="16" t="s">
        <v>207</v>
      </c>
      <c r="AZ1289" s="16" t="s">
        <v>204</v>
      </c>
      <c r="BA1289" s="16" t="s">
        <v>204</v>
      </c>
      <c r="BB1289" s="16" t="s">
        <v>204</v>
      </c>
      <c r="BC1289" s="16">
        <v>0.38</v>
      </c>
      <c r="BD1289" s="16">
        <f t="shared" si="199"/>
        <v>1.33</v>
      </c>
      <c r="BE1289" s="16">
        <f t="shared" si="195"/>
        <v>659.65625</v>
      </c>
      <c r="BG1289" s="16">
        <f t="shared" si="196"/>
        <v>456</v>
      </c>
      <c r="BH1289" s="16">
        <f t="shared" si="197"/>
        <v>243.2</v>
      </c>
      <c r="BI1289" s="16">
        <f t="shared" si="198"/>
        <v>3.04</v>
      </c>
    </row>
    <row r="1290" spans="1:61" x14ac:dyDescent="0.35">
      <c r="A1290">
        <v>1289</v>
      </c>
      <c r="B1290" t="s">
        <v>360</v>
      </c>
      <c r="C1290" t="s">
        <v>5640</v>
      </c>
      <c r="D1290" s="15" t="s">
        <v>1475</v>
      </c>
      <c r="E1290" s="12" t="s">
        <v>98</v>
      </c>
      <c r="F1290" s="16">
        <v>1966</v>
      </c>
      <c r="G1290" s="12" t="s">
        <v>1453</v>
      </c>
      <c r="H1290" s="12" t="s">
        <v>91</v>
      </c>
      <c r="I1290" s="12" t="s">
        <v>1454</v>
      </c>
      <c r="J1290" s="12" t="s">
        <v>1455</v>
      </c>
      <c r="K1290" s="12" t="s">
        <v>1455</v>
      </c>
      <c r="N1290" s="16" t="s">
        <v>206</v>
      </c>
      <c r="O1290" s="16" t="s">
        <v>1456</v>
      </c>
      <c r="P1290" s="12" t="s">
        <v>482</v>
      </c>
      <c r="Q1290" s="16">
        <v>2023</v>
      </c>
      <c r="R1290" s="16">
        <v>1.03</v>
      </c>
      <c r="T1290" s="16">
        <v>0</v>
      </c>
      <c r="V1290" s="12" t="s">
        <v>204</v>
      </c>
      <c r="W1290" s="12" t="s">
        <v>207</v>
      </c>
      <c r="X1290" s="16">
        <v>2</v>
      </c>
      <c r="Y1290" s="16">
        <v>7</v>
      </c>
      <c r="Z1290" s="16">
        <v>1.03</v>
      </c>
      <c r="AA1290" s="16">
        <f t="shared" si="183"/>
        <v>123.60000000000001</v>
      </c>
      <c r="AB1290" s="16" t="s">
        <v>5604</v>
      </c>
      <c r="AC1290" s="16" t="s">
        <v>1489</v>
      </c>
      <c r="AD1290" s="16">
        <f t="shared" si="184"/>
        <v>43260</v>
      </c>
      <c r="AE1290" s="16">
        <f t="shared" si="185"/>
        <v>360.5</v>
      </c>
      <c r="AF1290" s="16">
        <f t="shared" si="186"/>
        <v>135187.5</v>
      </c>
      <c r="AG1290" s="16">
        <f t="shared" si="187"/>
        <v>103</v>
      </c>
      <c r="AH1290" s="12">
        <f t="shared" si="188"/>
        <v>0</v>
      </c>
      <c r="AI1290" s="16">
        <f t="shared" si="189"/>
        <v>7.21</v>
      </c>
      <c r="AJ1290" s="16">
        <f t="shared" si="190"/>
        <v>25235</v>
      </c>
      <c r="AK1290" s="16">
        <f t="shared" si="191"/>
        <v>515</v>
      </c>
      <c r="AL1290" s="16">
        <f t="shared" si="192"/>
        <v>5150</v>
      </c>
      <c r="AM1290" s="16">
        <f t="shared" si="193"/>
        <v>77250</v>
      </c>
      <c r="AN1290" s="16">
        <f t="shared" si="194"/>
        <v>286082.5</v>
      </c>
      <c r="AO1290" s="12" t="s">
        <v>1458</v>
      </c>
      <c r="AQ1290" s="16" t="s">
        <v>207</v>
      </c>
      <c r="AR1290" s="16" t="s">
        <v>204</v>
      </c>
      <c r="AS1290" s="16" t="s">
        <v>2408</v>
      </c>
      <c r="AT1290" s="16" t="s">
        <v>2383</v>
      </c>
      <c r="AU1290" t="s">
        <v>2384</v>
      </c>
      <c r="AV1290" s="15" t="s">
        <v>2385</v>
      </c>
      <c r="AW1290" s="16" t="s">
        <v>2386</v>
      </c>
      <c r="AX1290" s="16" t="s">
        <v>204</v>
      </c>
      <c r="AY1290" s="16" t="s">
        <v>207</v>
      </c>
      <c r="AZ1290" s="16" t="s">
        <v>204</v>
      </c>
      <c r="BA1290" s="16" t="s">
        <v>204</v>
      </c>
      <c r="BB1290" s="16" t="s">
        <v>204</v>
      </c>
      <c r="BC1290" s="16">
        <v>1.03</v>
      </c>
      <c r="BD1290" s="16">
        <f t="shared" si="199"/>
        <v>3.605</v>
      </c>
      <c r="BE1290" s="16">
        <f t="shared" si="195"/>
        <v>1788.015625</v>
      </c>
      <c r="BG1290" s="16">
        <f t="shared" si="196"/>
        <v>1236</v>
      </c>
      <c r="BH1290" s="16">
        <f t="shared" si="197"/>
        <v>659.2</v>
      </c>
      <c r="BI1290" s="16">
        <f t="shared" si="198"/>
        <v>8.24</v>
      </c>
    </row>
    <row r="1291" spans="1:61" x14ac:dyDescent="0.35">
      <c r="A1291">
        <v>1290</v>
      </c>
      <c r="B1291" t="s">
        <v>360</v>
      </c>
      <c r="C1291" t="s">
        <v>5641</v>
      </c>
      <c r="D1291" s="15" t="s">
        <v>1476</v>
      </c>
      <c r="E1291" s="12" t="s">
        <v>98</v>
      </c>
      <c r="F1291" s="16">
        <v>1962</v>
      </c>
      <c r="G1291" s="12" t="s">
        <v>1453</v>
      </c>
      <c r="H1291" s="12" t="s">
        <v>91</v>
      </c>
      <c r="I1291" s="12" t="s">
        <v>1454</v>
      </c>
      <c r="J1291" s="12" t="s">
        <v>1455</v>
      </c>
      <c r="K1291" s="12" t="s">
        <v>1455</v>
      </c>
      <c r="N1291" s="16" t="s">
        <v>206</v>
      </c>
      <c r="O1291" s="16" t="s">
        <v>1456</v>
      </c>
      <c r="P1291" s="12" t="s">
        <v>482</v>
      </c>
      <c r="Q1291" s="16">
        <v>2023</v>
      </c>
      <c r="R1291" s="16">
        <v>1.03</v>
      </c>
      <c r="T1291" s="16">
        <v>0</v>
      </c>
      <c r="V1291" s="12" t="s">
        <v>204</v>
      </c>
      <c r="W1291" s="12" t="s">
        <v>207</v>
      </c>
      <c r="X1291" s="16">
        <v>2</v>
      </c>
      <c r="Y1291" s="16">
        <v>9</v>
      </c>
      <c r="Z1291" s="16">
        <v>1.03</v>
      </c>
      <c r="AA1291" s="16">
        <f t="shared" si="183"/>
        <v>123.60000000000001</v>
      </c>
      <c r="AB1291" s="16" t="s">
        <v>5604</v>
      </c>
      <c r="AC1291" s="16" t="s">
        <v>1489</v>
      </c>
      <c r="AD1291" s="16">
        <f t="shared" si="184"/>
        <v>43260</v>
      </c>
      <c r="AE1291" s="16">
        <f t="shared" si="185"/>
        <v>360.5</v>
      </c>
      <c r="AF1291" s="16">
        <f t="shared" si="186"/>
        <v>135187.5</v>
      </c>
      <c r="AG1291" s="16">
        <f t="shared" si="187"/>
        <v>103</v>
      </c>
      <c r="AH1291" s="12">
        <f t="shared" si="188"/>
        <v>0</v>
      </c>
      <c r="AI1291" s="16">
        <f t="shared" si="189"/>
        <v>7.21</v>
      </c>
      <c r="AJ1291" s="16">
        <f t="shared" si="190"/>
        <v>25235</v>
      </c>
      <c r="AK1291" s="16">
        <f t="shared" si="191"/>
        <v>515</v>
      </c>
      <c r="AL1291" s="16">
        <f t="shared" si="192"/>
        <v>5150</v>
      </c>
      <c r="AM1291" s="16">
        <f t="shared" si="193"/>
        <v>77250</v>
      </c>
      <c r="AN1291" s="16">
        <f t="shared" si="194"/>
        <v>286082.5</v>
      </c>
      <c r="AO1291" s="12" t="s">
        <v>1458</v>
      </c>
      <c r="AQ1291" s="16" t="s">
        <v>207</v>
      </c>
      <c r="AR1291" s="16" t="s">
        <v>204</v>
      </c>
      <c r="AS1291" s="16" t="s">
        <v>2389</v>
      </c>
      <c r="AT1291" s="16" t="s">
        <v>2383</v>
      </c>
      <c r="AU1291" t="s">
        <v>2384</v>
      </c>
      <c r="AV1291" s="15" t="s">
        <v>2385</v>
      </c>
      <c r="AW1291" s="16" t="s">
        <v>2386</v>
      </c>
      <c r="AX1291" s="16" t="s">
        <v>204</v>
      </c>
      <c r="AY1291" s="16" t="s">
        <v>207</v>
      </c>
      <c r="AZ1291" s="16" t="s">
        <v>204</v>
      </c>
      <c r="BA1291" s="16" t="s">
        <v>204</v>
      </c>
      <c r="BB1291" s="16" t="s">
        <v>204</v>
      </c>
      <c r="BC1291" s="16">
        <v>1.03</v>
      </c>
      <c r="BD1291" s="16">
        <f t="shared" si="199"/>
        <v>3.605</v>
      </c>
      <c r="BE1291" s="16">
        <f t="shared" si="195"/>
        <v>1788.015625</v>
      </c>
      <c r="BG1291" s="16">
        <f t="shared" si="196"/>
        <v>1236</v>
      </c>
      <c r="BH1291" s="16">
        <f t="shared" si="197"/>
        <v>659.2</v>
      </c>
      <c r="BI1291" s="16">
        <f t="shared" si="198"/>
        <v>8.24</v>
      </c>
    </row>
    <row r="1292" spans="1:61" x14ac:dyDescent="0.35">
      <c r="A1292">
        <v>1291</v>
      </c>
      <c r="B1292" t="s">
        <v>360</v>
      </c>
      <c r="C1292" t="s">
        <v>5642</v>
      </c>
      <c r="D1292" s="15" t="s">
        <v>1477</v>
      </c>
      <c r="E1292" s="12" t="s">
        <v>98</v>
      </c>
      <c r="F1292" s="16">
        <v>1968</v>
      </c>
      <c r="G1292" s="12" t="s">
        <v>1453</v>
      </c>
      <c r="H1292" s="12" t="s">
        <v>91</v>
      </c>
      <c r="I1292" s="12" t="s">
        <v>1454</v>
      </c>
      <c r="J1292" s="12" t="s">
        <v>1455</v>
      </c>
      <c r="K1292" s="12" t="s">
        <v>1455</v>
      </c>
      <c r="N1292" s="16" t="s">
        <v>206</v>
      </c>
      <c r="O1292" s="16" t="s">
        <v>1456</v>
      </c>
      <c r="P1292" s="12" t="s">
        <v>482</v>
      </c>
      <c r="Q1292" s="16">
        <v>2023</v>
      </c>
      <c r="R1292" s="16">
        <v>1.69</v>
      </c>
      <c r="T1292" s="16">
        <v>0</v>
      </c>
      <c r="V1292" s="12" t="s">
        <v>204</v>
      </c>
      <c r="W1292" s="12" t="s">
        <v>207</v>
      </c>
      <c r="X1292" s="16">
        <v>2</v>
      </c>
      <c r="Y1292" s="16">
        <v>13</v>
      </c>
      <c r="Z1292" s="16">
        <v>1.69</v>
      </c>
      <c r="AA1292" s="16">
        <f t="shared" si="183"/>
        <v>202.79999999999998</v>
      </c>
      <c r="AB1292" s="16" t="s">
        <v>5604</v>
      </c>
      <c r="AC1292" s="16" t="s">
        <v>1489</v>
      </c>
      <c r="AD1292" s="16">
        <f t="shared" si="184"/>
        <v>70980</v>
      </c>
      <c r="AE1292" s="16">
        <f t="shared" si="185"/>
        <v>591.5</v>
      </c>
      <c r="AF1292" s="16">
        <f t="shared" si="186"/>
        <v>221812.5</v>
      </c>
      <c r="AG1292" s="16">
        <f t="shared" si="187"/>
        <v>169</v>
      </c>
      <c r="AH1292" s="12">
        <f t="shared" si="188"/>
        <v>0</v>
      </c>
      <c r="AI1292" s="16">
        <f t="shared" si="189"/>
        <v>11.83</v>
      </c>
      <c r="AJ1292" s="16">
        <f t="shared" si="190"/>
        <v>41405</v>
      </c>
      <c r="AK1292" s="16">
        <f t="shared" si="191"/>
        <v>845</v>
      </c>
      <c r="AL1292" s="16">
        <f t="shared" si="192"/>
        <v>8450</v>
      </c>
      <c r="AM1292" s="16">
        <f t="shared" si="193"/>
        <v>126750</v>
      </c>
      <c r="AN1292" s="16">
        <f t="shared" si="194"/>
        <v>469397.5</v>
      </c>
      <c r="AO1292" s="12" t="s">
        <v>1458</v>
      </c>
      <c r="AQ1292" s="16" t="s">
        <v>207</v>
      </c>
      <c r="AR1292" s="16" t="s">
        <v>2381</v>
      </c>
      <c r="AS1292" s="16" t="s">
        <v>2382</v>
      </c>
      <c r="AT1292" s="16" t="s">
        <v>2383</v>
      </c>
      <c r="AU1292" t="s">
        <v>2384</v>
      </c>
      <c r="AV1292" s="15" t="s">
        <v>2385</v>
      </c>
      <c r="AW1292" s="16" t="s">
        <v>2386</v>
      </c>
      <c r="AX1292" s="16" t="s">
        <v>204</v>
      </c>
      <c r="AY1292" s="16" t="s">
        <v>207</v>
      </c>
      <c r="AZ1292" s="16" t="s">
        <v>204</v>
      </c>
      <c r="BA1292" s="16" t="s">
        <v>204</v>
      </c>
      <c r="BB1292" s="16" t="s">
        <v>204</v>
      </c>
      <c r="BC1292" s="16">
        <v>1.69</v>
      </c>
      <c r="BD1292" s="16">
        <f t="shared" si="199"/>
        <v>5.915</v>
      </c>
      <c r="BE1292" s="16">
        <f t="shared" si="195"/>
        <v>2933.734375</v>
      </c>
      <c r="BG1292" s="16">
        <f t="shared" si="196"/>
        <v>2028</v>
      </c>
      <c r="BH1292" s="16">
        <f t="shared" si="197"/>
        <v>1081.5999999999999</v>
      </c>
      <c r="BI1292" s="16">
        <f t="shared" si="198"/>
        <v>13.52</v>
      </c>
    </row>
    <row r="1293" spans="1:61" x14ac:dyDescent="0.35">
      <c r="A1293">
        <v>1292</v>
      </c>
      <c r="B1293" t="s">
        <v>360</v>
      </c>
      <c r="C1293" t="s">
        <v>5643</v>
      </c>
      <c r="D1293" s="15" t="s">
        <v>1478</v>
      </c>
      <c r="E1293" s="12" t="s">
        <v>98</v>
      </c>
      <c r="F1293" s="16">
        <v>1975</v>
      </c>
      <c r="G1293" s="12" t="s">
        <v>1453</v>
      </c>
      <c r="H1293" s="12" t="s">
        <v>91</v>
      </c>
      <c r="I1293" s="12" t="s">
        <v>1454</v>
      </c>
      <c r="J1293" s="12" t="s">
        <v>1455</v>
      </c>
      <c r="K1293" s="12" t="s">
        <v>1455</v>
      </c>
      <c r="N1293" s="16" t="s">
        <v>206</v>
      </c>
      <c r="O1293" s="16" t="s">
        <v>1456</v>
      </c>
      <c r="P1293" s="12" t="s">
        <v>482</v>
      </c>
      <c r="Q1293" s="16">
        <v>2023</v>
      </c>
      <c r="R1293" s="16">
        <v>0.42</v>
      </c>
      <c r="T1293" s="16">
        <v>0</v>
      </c>
      <c r="V1293" s="12" t="s">
        <v>204</v>
      </c>
      <c r="W1293" s="12" t="s">
        <v>207</v>
      </c>
      <c r="X1293" s="16">
        <v>2</v>
      </c>
      <c r="Y1293" s="16">
        <v>4</v>
      </c>
      <c r="Z1293" s="16">
        <v>0.42</v>
      </c>
      <c r="AA1293" s="16">
        <f t="shared" si="183"/>
        <v>50.4</v>
      </c>
      <c r="AB1293" s="16" t="s">
        <v>5604</v>
      </c>
      <c r="AC1293" s="16" t="s">
        <v>1489</v>
      </c>
      <c r="AD1293" s="16">
        <f t="shared" si="184"/>
        <v>17640</v>
      </c>
      <c r="AE1293" s="16">
        <f t="shared" si="185"/>
        <v>147</v>
      </c>
      <c r="AF1293" s="16">
        <f t="shared" si="186"/>
        <v>55125</v>
      </c>
      <c r="AG1293" s="16">
        <f t="shared" si="187"/>
        <v>42</v>
      </c>
      <c r="AH1293" s="12">
        <f t="shared" si="188"/>
        <v>0</v>
      </c>
      <c r="AI1293" s="16">
        <f t="shared" si="189"/>
        <v>2.94</v>
      </c>
      <c r="AJ1293" s="16">
        <f t="shared" si="190"/>
        <v>10290</v>
      </c>
      <c r="AK1293" s="16">
        <f t="shared" si="191"/>
        <v>210</v>
      </c>
      <c r="AL1293" s="16">
        <f t="shared" si="192"/>
        <v>2100</v>
      </c>
      <c r="AM1293" s="16">
        <f t="shared" si="193"/>
        <v>31500</v>
      </c>
      <c r="AN1293" s="16">
        <f t="shared" si="194"/>
        <v>116655</v>
      </c>
      <c r="AO1293" s="12" t="s">
        <v>1458</v>
      </c>
      <c r="AQ1293" s="16" t="s">
        <v>207</v>
      </c>
      <c r="AR1293" s="16" t="s">
        <v>204</v>
      </c>
      <c r="AS1293" s="16" t="s">
        <v>2382</v>
      </c>
      <c r="AT1293" s="16" t="s">
        <v>2383</v>
      </c>
      <c r="AU1293" t="s">
        <v>2384</v>
      </c>
      <c r="AV1293" s="15" t="s">
        <v>2385</v>
      </c>
      <c r="AW1293" s="16" t="s">
        <v>2386</v>
      </c>
      <c r="AX1293" s="16" t="s">
        <v>204</v>
      </c>
      <c r="AY1293" s="16" t="s">
        <v>207</v>
      </c>
      <c r="AZ1293" s="16" t="s">
        <v>204</v>
      </c>
      <c r="BA1293" s="16" t="s">
        <v>204</v>
      </c>
      <c r="BB1293" s="16" t="s">
        <v>204</v>
      </c>
      <c r="BC1293" s="16">
        <v>0.42</v>
      </c>
      <c r="BD1293" s="16">
        <f t="shared" si="199"/>
        <v>1.47</v>
      </c>
      <c r="BE1293" s="16">
        <f t="shared" si="195"/>
        <v>729.09375</v>
      </c>
      <c r="BG1293" s="16">
        <f t="shared" si="196"/>
        <v>504</v>
      </c>
      <c r="BH1293" s="16">
        <f t="shared" si="197"/>
        <v>268.8</v>
      </c>
      <c r="BI1293" s="16">
        <f t="shared" si="198"/>
        <v>3.36</v>
      </c>
    </row>
    <row r="1294" spans="1:61" x14ac:dyDescent="0.35">
      <c r="A1294">
        <v>1293</v>
      </c>
      <c r="B1294" t="s">
        <v>360</v>
      </c>
      <c r="C1294" t="s">
        <v>5644</v>
      </c>
      <c r="D1294" s="15" t="s">
        <v>1479</v>
      </c>
      <c r="E1294" s="12" t="s">
        <v>98</v>
      </c>
      <c r="F1294" s="16">
        <v>1988</v>
      </c>
      <c r="G1294" s="12" t="s">
        <v>1453</v>
      </c>
      <c r="H1294" s="12" t="s">
        <v>91</v>
      </c>
      <c r="I1294" s="12" t="s">
        <v>1454</v>
      </c>
      <c r="J1294" s="12" t="s">
        <v>1455</v>
      </c>
      <c r="K1294" s="12" t="s">
        <v>1455</v>
      </c>
      <c r="N1294" s="16" t="s">
        <v>206</v>
      </c>
      <c r="O1294" s="16" t="s">
        <v>1456</v>
      </c>
      <c r="P1294" s="12" t="s">
        <v>482</v>
      </c>
      <c r="Q1294" s="16">
        <v>2023</v>
      </c>
      <c r="R1294" s="16">
        <v>0.2</v>
      </c>
      <c r="T1294" s="16">
        <v>0</v>
      </c>
      <c r="V1294" s="12" t="s">
        <v>204</v>
      </c>
      <c r="W1294" s="12" t="s">
        <v>207</v>
      </c>
      <c r="X1294" s="16">
        <v>2</v>
      </c>
      <c r="Y1294" s="16">
        <v>4</v>
      </c>
      <c r="Z1294" s="16">
        <v>0.2</v>
      </c>
      <c r="AA1294" s="16">
        <f t="shared" si="183"/>
        <v>24</v>
      </c>
      <c r="AB1294" s="16" t="s">
        <v>5604</v>
      </c>
      <c r="AC1294" s="16" t="s">
        <v>1489</v>
      </c>
      <c r="AD1294" s="16">
        <f t="shared" si="184"/>
        <v>8400</v>
      </c>
      <c r="AE1294" s="16">
        <f t="shared" si="185"/>
        <v>70</v>
      </c>
      <c r="AF1294" s="16">
        <f t="shared" si="186"/>
        <v>26250</v>
      </c>
      <c r="AG1294" s="16">
        <f t="shared" si="187"/>
        <v>20</v>
      </c>
      <c r="AH1294" s="12">
        <f t="shared" si="188"/>
        <v>0</v>
      </c>
      <c r="AI1294" s="16">
        <f t="shared" si="189"/>
        <v>1.4000000000000001</v>
      </c>
      <c r="AJ1294" s="16">
        <f t="shared" si="190"/>
        <v>4900.0000000000009</v>
      </c>
      <c r="AK1294" s="16">
        <f t="shared" si="191"/>
        <v>100</v>
      </c>
      <c r="AL1294" s="16">
        <f t="shared" si="192"/>
        <v>1000</v>
      </c>
      <c r="AM1294" s="16">
        <f t="shared" si="193"/>
        <v>15000</v>
      </c>
      <c r="AN1294" s="16">
        <f t="shared" si="194"/>
        <v>55550</v>
      </c>
      <c r="AO1294" s="12" t="s">
        <v>1458</v>
      </c>
      <c r="AQ1294" s="16" t="s">
        <v>207</v>
      </c>
      <c r="AR1294" s="16" t="s">
        <v>204</v>
      </c>
      <c r="AS1294" s="16" t="s">
        <v>2382</v>
      </c>
      <c r="AT1294" s="16" t="s">
        <v>2387</v>
      </c>
      <c r="AU1294" t="s">
        <v>2384</v>
      </c>
      <c r="AV1294" s="15" t="s">
        <v>2385</v>
      </c>
      <c r="AW1294" s="16" t="s">
        <v>2386</v>
      </c>
      <c r="AX1294" s="16" t="s">
        <v>204</v>
      </c>
      <c r="AY1294" s="16" t="s">
        <v>207</v>
      </c>
      <c r="AZ1294" s="16" t="s">
        <v>204</v>
      </c>
      <c r="BA1294" s="16" t="s">
        <v>204</v>
      </c>
      <c r="BB1294" s="16" t="s">
        <v>204</v>
      </c>
      <c r="BC1294" s="16">
        <v>0.2</v>
      </c>
      <c r="BD1294" s="16">
        <f t="shared" si="199"/>
        <v>0.70000000000000007</v>
      </c>
      <c r="BE1294" s="16">
        <f t="shared" si="195"/>
        <v>347.1875</v>
      </c>
      <c r="BG1294" s="16">
        <f t="shared" si="196"/>
        <v>240</v>
      </c>
      <c r="BH1294" s="16">
        <f t="shared" si="197"/>
        <v>128</v>
      </c>
      <c r="BI1294" s="16">
        <f t="shared" si="198"/>
        <v>1.6</v>
      </c>
    </row>
    <row r="1295" spans="1:61" x14ac:dyDescent="0.35">
      <c r="A1295">
        <v>1294</v>
      </c>
      <c r="B1295" t="s">
        <v>360</v>
      </c>
      <c r="C1295" t="s">
        <v>5645</v>
      </c>
      <c r="D1295" s="15" t="s">
        <v>1480</v>
      </c>
      <c r="E1295" s="12" t="s">
        <v>98</v>
      </c>
      <c r="F1295" s="16">
        <v>1980</v>
      </c>
      <c r="G1295" s="12" t="s">
        <v>1453</v>
      </c>
      <c r="H1295" s="12" t="s">
        <v>91</v>
      </c>
      <c r="I1295" s="12" t="s">
        <v>1454</v>
      </c>
      <c r="J1295" s="12" t="s">
        <v>1455</v>
      </c>
      <c r="K1295" s="12" t="s">
        <v>1455</v>
      </c>
      <c r="N1295" s="16" t="s">
        <v>206</v>
      </c>
      <c r="O1295" s="16" t="s">
        <v>1456</v>
      </c>
      <c r="P1295" s="12" t="s">
        <v>482</v>
      </c>
      <c r="Q1295" s="16">
        <v>2023</v>
      </c>
      <c r="R1295" s="16">
        <v>0.44</v>
      </c>
      <c r="T1295" s="16">
        <v>0</v>
      </c>
      <c r="V1295" s="12" t="s">
        <v>204</v>
      </c>
      <c r="W1295" s="12" t="s">
        <v>207</v>
      </c>
      <c r="X1295" s="16">
        <v>2</v>
      </c>
      <c r="Y1295" s="16">
        <v>6</v>
      </c>
      <c r="Z1295" s="16">
        <v>0.44</v>
      </c>
      <c r="AA1295" s="16">
        <f t="shared" si="183"/>
        <v>52.8</v>
      </c>
      <c r="AB1295" s="16" t="s">
        <v>5604</v>
      </c>
      <c r="AC1295" s="16" t="s">
        <v>1489</v>
      </c>
      <c r="AD1295" s="16">
        <f t="shared" si="184"/>
        <v>18480</v>
      </c>
      <c r="AE1295" s="16">
        <f t="shared" si="185"/>
        <v>154</v>
      </c>
      <c r="AF1295" s="16">
        <f t="shared" si="186"/>
        <v>57750</v>
      </c>
      <c r="AG1295" s="16">
        <f t="shared" si="187"/>
        <v>44</v>
      </c>
      <c r="AH1295" s="12">
        <f t="shared" si="188"/>
        <v>0</v>
      </c>
      <c r="AI1295" s="16">
        <f t="shared" si="189"/>
        <v>3.08</v>
      </c>
      <c r="AJ1295" s="16">
        <f t="shared" si="190"/>
        <v>10780</v>
      </c>
      <c r="AK1295" s="16">
        <f t="shared" si="191"/>
        <v>220</v>
      </c>
      <c r="AL1295" s="16">
        <f t="shared" si="192"/>
        <v>2200</v>
      </c>
      <c r="AM1295" s="16">
        <f t="shared" si="193"/>
        <v>33000</v>
      </c>
      <c r="AN1295" s="16">
        <f t="shared" si="194"/>
        <v>122210</v>
      </c>
      <c r="AO1295" s="12" t="s">
        <v>1458</v>
      </c>
      <c r="AQ1295" s="16" t="s">
        <v>207</v>
      </c>
      <c r="AR1295" s="16" t="s">
        <v>204</v>
      </c>
      <c r="AS1295" s="16" t="s">
        <v>2382</v>
      </c>
      <c r="AT1295" s="16" t="s">
        <v>2387</v>
      </c>
      <c r="AU1295" t="s">
        <v>2384</v>
      </c>
      <c r="AV1295" s="15" t="s">
        <v>2385</v>
      </c>
      <c r="AW1295" s="16" t="s">
        <v>2386</v>
      </c>
      <c r="AX1295" s="16" t="s">
        <v>204</v>
      </c>
      <c r="AY1295" s="16" t="s">
        <v>207</v>
      </c>
      <c r="AZ1295" s="16" t="s">
        <v>204</v>
      </c>
      <c r="BA1295" s="16" t="s">
        <v>204</v>
      </c>
      <c r="BB1295" s="16" t="s">
        <v>204</v>
      </c>
      <c r="BC1295" s="16">
        <v>0.44</v>
      </c>
      <c r="BD1295" s="16">
        <f t="shared" si="199"/>
        <v>1.54</v>
      </c>
      <c r="BE1295" s="16">
        <f t="shared" si="195"/>
        <v>763.8125</v>
      </c>
      <c r="BG1295" s="16">
        <f t="shared" si="196"/>
        <v>528</v>
      </c>
      <c r="BH1295" s="16">
        <f t="shared" si="197"/>
        <v>281.60000000000002</v>
      </c>
      <c r="BI1295" s="16">
        <f t="shared" si="198"/>
        <v>3.52</v>
      </c>
    </row>
    <row r="1296" spans="1:61" x14ac:dyDescent="0.35">
      <c r="A1296">
        <v>1295</v>
      </c>
      <c r="B1296" t="s">
        <v>360</v>
      </c>
      <c r="C1296" t="s">
        <v>5646</v>
      </c>
      <c r="D1296" s="15" t="s">
        <v>1481</v>
      </c>
      <c r="E1296" s="12" t="s">
        <v>98</v>
      </c>
      <c r="F1296" s="16">
        <v>1960</v>
      </c>
      <c r="G1296" s="12" t="s">
        <v>1453</v>
      </c>
      <c r="H1296" s="12" t="s">
        <v>91</v>
      </c>
      <c r="I1296" s="12" t="s">
        <v>1454</v>
      </c>
      <c r="J1296" s="12" t="s">
        <v>1455</v>
      </c>
      <c r="K1296" s="12" t="s">
        <v>1455</v>
      </c>
      <c r="N1296" s="16" t="s">
        <v>206</v>
      </c>
      <c r="O1296" s="16" t="s">
        <v>1456</v>
      </c>
      <c r="P1296" s="12" t="s">
        <v>482</v>
      </c>
      <c r="Q1296" s="16">
        <v>2023</v>
      </c>
      <c r="R1296" s="16">
        <v>0.76</v>
      </c>
      <c r="T1296" s="16">
        <v>0</v>
      </c>
      <c r="V1296" s="12" t="s">
        <v>204</v>
      </c>
      <c r="W1296" s="12" t="s">
        <v>207</v>
      </c>
      <c r="X1296" s="16">
        <v>2</v>
      </c>
      <c r="Y1296" s="16">
        <v>6</v>
      </c>
      <c r="Z1296" s="16">
        <v>0.76</v>
      </c>
      <c r="AA1296" s="16">
        <f t="shared" si="183"/>
        <v>91.2</v>
      </c>
      <c r="AB1296" s="16" t="s">
        <v>5604</v>
      </c>
      <c r="AC1296" s="16" t="s">
        <v>1489</v>
      </c>
      <c r="AD1296" s="16">
        <f t="shared" si="184"/>
        <v>31920</v>
      </c>
      <c r="AE1296" s="16">
        <f t="shared" si="185"/>
        <v>266</v>
      </c>
      <c r="AF1296" s="16">
        <f t="shared" si="186"/>
        <v>99750</v>
      </c>
      <c r="AG1296" s="16">
        <f t="shared" si="187"/>
        <v>76</v>
      </c>
      <c r="AH1296" s="12">
        <f t="shared" si="188"/>
        <v>0</v>
      </c>
      <c r="AI1296" s="16">
        <f t="shared" si="189"/>
        <v>5.32</v>
      </c>
      <c r="AJ1296" s="16">
        <f t="shared" si="190"/>
        <v>18620</v>
      </c>
      <c r="AK1296" s="16">
        <f t="shared" si="191"/>
        <v>380</v>
      </c>
      <c r="AL1296" s="16">
        <f t="shared" si="192"/>
        <v>3800</v>
      </c>
      <c r="AM1296" s="16">
        <f t="shared" si="193"/>
        <v>57000</v>
      </c>
      <c r="AN1296" s="16">
        <f t="shared" si="194"/>
        <v>211090</v>
      </c>
      <c r="AO1296" s="12" t="s">
        <v>1458</v>
      </c>
      <c r="AQ1296" s="16" t="s">
        <v>207</v>
      </c>
      <c r="AR1296" s="16" t="s">
        <v>2381</v>
      </c>
      <c r="AS1296" s="16" t="s">
        <v>2408</v>
      </c>
      <c r="AT1296" s="16" t="s">
        <v>2387</v>
      </c>
      <c r="AU1296" t="s">
        <v>2384</v>
      </c>
      <c r="AV1296" s="15" t="s">
        <v>2385</v>
      </c>
      <c r="AW1296" s="16" t="s">
        <v>2386</v>
      </c>
      <c r="AX1296" s="16" t="s">
        <v>204</v>
      </c>
      <c r="AY1296" s="16" t="s">
        <v>207</v>
      </c>
      <c r="AZ1296" s="16" t="s">
        <v>204</v>
      </c>
      <c r="BA1296" s="16" t="s">
        <v>204</v>
      </c>
      <c r="BB1296" s="16" t="s">
        <v>204</v>
      </c>
      <c r="BC1296" s="16">
        <v>0.76</v>
      </c>
      <c r="BD1296" s="16">
        <f t="shared" si="199"/>
        <v>2.66</v>
      </c>
      <c r="BE1296" s="16">
        <f t="shared" si="195"/>
        <v>1319.3125</v>
      </c>
      <c r="BG1296" s="16">
        <f t="shared" si="196"/>
        <v>912</v>
      </c>
      <c r="BH1296" s="16">
        <f t="shared" si="197"/>
        <v>486.4</v>
      </c>
      <c r="BI1296" s="16">
        <f t="shared" si="198"/>
        <v>6.08</v>
      </c>
    </row>
    <row r="1297" spans="1:61" x14ac:dyDescent="0.35">
      <c r="A1297">
        <v>1296</v>
      </c>
      <c r="B1297" t="s">
        <v>360</v>
      </c>
      <c r="C1297" t="s">
        <v>5647</v>
      </c>
      <c r="D1297" s="15" t="s">
        <v>1482</v>
      </c>
      <c r="E1297" s="12" t="s">
        <v>98</v>
      </c>
      <c r="F1297" s="16">
        <v>1961</v>
      </c>
      <c r="G1297" s="12" t="s">
        <v>1453</v>
      </c>
      <c r="H1297" s="12" t="s">
        <v>91</v>
      </c>
      <c r="I1297" s="12" t="s">
        <v>1454</v>
      </c>
      <c r="J1297" s="12" t="s">
        <v>1455</v>
      </c>
      <c r="K1297" s="12" t="s">
        <v>1455</v>
      </c>
      <c r="N1297" s="16" t="s">
        <v>206</v>
      </c>
      <c r="O1297" s="16" t="s">
        <v>1456</v>
      </c>
      <c r="P1297" s="12" t="s">
        <v>482</v>
      </c>
      <c r="Q1297" s="16">
        <v>2023</v>
      </c>
      <c r="R1297" s="16">
        <v>0.6</v>
      </c>
      <c r="T1297" s="16">
        <v>0</v>
      </c>
      <c r="V1297" s="12" t="s">
        <v>204</v>
      </c>
      <c r="W1297" s="12" t="s">
        <v>207</v>
      </c>
      <c r="X1297" s="16">
        <v>2</v>
      </c>
      <c r="Y1297" s="16">
        <v>7</v>
      </c>
      <c r="Z1297" s="16">
        <v>0.6</v>
      </c>
      <c r="AA1297" s="16">
        <f t="shared" si="183"/>
        <v>72</v>
      </c>
      <c r="AB1297" s="16" t="s">
        <v>5604</v>
      </c>
      <c r="AC1297" s="16" t="s">
        <v>1489</v>
      </c>
      <c r="AD1297" s="16">
        <f t="shared" si="184"/>
        <v>25200</v>
      </c>
      <c r="AE1297" s="16">
        <f t="shared" si="185"/>
        <v>210</v>
      </c>
      <c r="AF1297" s="16">
        <f t="shared" si="186"/>
        <v>78750</v>
      </c>
      <c r="AG1297" s="16">
        <f t="shared" si="187"/>
        <v>60</v>
      </c>
      <c r="AH1297" s="12">
        <f t="shared" si="188"/>
        <v>0</v>
      </c>
      <c r="AI1297" s="16">
        <f t="shared" si="189"/>
        <v>4.2</v>
      </c>
      <c r="AJ1297" s="16">
        <f t="shared" si="190"/>
        <v>14700</v>
      </c>
      <c r="AK1297" s="16">
        <f t="shared" si="191"/>
        <v>300</v>
      </c>
      <c r="AL1297" s="16">
        <f t="shared" si="192"/>
        <v>3000</v>
      </c>
      <c r="AM1297" s="16">
        <f t="shared" si="193"/>
        <v>45000</v>
      </c>
      <c r="AN1297" s="16">
        <f t="shared" si="194"/>
        <v>166650</v>
      </c>
      <c r="AO1297" s="12" t="s">
        <v>1458</v>
      </c>
      <c r="AQ1297" s="16" t="s">
        <v>207</v>
      </c>
      <c r="AR1297" s="16" t="s">
        <v>204</v>
      </c>
      <c r="AS1297" s="16" t="s">
        <v>2388</v>
      </c>
      <c r="AT1297" s="16" t="s">
        <v>2387</v>
      </c>
      <c r="AU1297" t="s">
        <v>2384</v>
      </c>
      <c r="AV1297" s="15" t="s">
        <v>2385</v>
      </c>
      <c r="AW1297" s="16" t="s">
        <v>2386</v>
      </c>
      <c r="AX1297" s="16" t="s">
        <v>204</v>
      </c>
      <c r="AY1297" s="16" t="s">
        <v>207</v>
      </c>
      <c r="AZ1297" s="16" t="s">
        <v>204</v>
      </c>
      <c r="BA1297" s="16" t="s">
        <v>204</v>
      </c>
      <c r="BB1297" s="16" t="s">
        <v>204</v>
      </c>
      <c r="BC1297" s="16">
        <v>0.6</v>
      </c>
      <c r="BD1297" s="16">
        <f t="shared" si="199"/>
        <v>2.1</v>
      </c>
      <c r="BE1297" s="16">
        <f t="shared" si="195"/>
        <v>1041.5625</v>
      </c>
      <c r="BG1297" s="16">
        <f t="shared" si="196"/>
        <v>720</v>
      </c>
      <c r="BH1297" s="16">
        <f t="shared" si="197"/>
        <v>384</v>
      </c>
      <c r="BI1297" s="16">
        <f t="shared" si="198"/>
        <v>4.8</v>
      </c>
    </row>
    <row r="1298" spans="1:61" x14ac:dyDescent="0.35">
      <c r="A1298">
        <v>1297</v>
      </c>
      <c r="B1298" t="s">
        <v>360</v>
      </c>
      <c r="C1298" t="s">
        <v>5648</v>
      </c>
      <c r="D1298" s="15" t="s">
        <v>1483</v>
      </c>
      <c r="E1298" s="12" t="s">
        <v>98</v>
      </c>
      <c r="F1298" s="16">
        <v>1972</v>
      </c>
      <c r="G1298" s="12" t="s">
        <v>1453</v>
      </c>
      <c r="H1298" s="12" t="s">
        <v>91</v>
      </c>
      <c r="I1298" s="12" t="s">
        <v>1454</v>
      </c>
      <c r="J1298" s="12" t="s">
        <v>1455</v>
      </c>
      <c r="K1298" s="12" t="s">
        <v>1455</v>
      </c>
      <c r="N1298" s="16" t="s">
        <v>206</v>
      </c>
      <c r="O1298" s="16" t="s">
        <v>1456</v>
      </c>
      <c r="P1298" s="12" t="s">
        <v>482</v>
      </c>
      <c r="Q1298" s="16">
        <v>2023</v>
      </c>
      <c r="R1298" s="16">
        <v>0.2</v>
      </c>
      <c r="S1298" s="16">
        <v>0.52</v>
      </c>
      <c r="T1298" s="16">
        <v>0</v>
      </c>
      <c r="V1298" s="12" t="s">
        <v>204</v>
      </c>
      <c r="W1298" s="12" t="s">
        <v>207</v>
      </c>
      <c r="X1298" s="16">
        <v>2</v>
      </c>
      <c r="Y1298" s="16">
        <v>5</v>
      </c>
      <c r="Z1298" s="16">
        <v>0.2</v>
      </c>
      <c r="AA1298" s="16">
        <f t="shared" si="183"/>
        <v>24</v>
      </c>
      <c r="AB1298" s="16" t="s">
        <v>5604</v>
      </c>
      <c r="AC1298" s="16" t="s">
        <v>1489</v>
      </c>
      <c r="AD1298" s="16">
        <f t="shared" si="184"/>
        <v>8400</v>
      </c>
      <c r="AE1298" s="16">
        <f t="shared" si="185"/>
        <v>70</v>
      </c>
      <c r="AF1298" s="16">
        <f t="shared" si="186"/>
        <v>26250</v>
      </c>
      <c r="AG1298" s="16">
        <f t="shared" si="187"/>
        <v>20</v>
      </c>
      <c r="AH1298" s="12">
        <f t="shared" si="188"/>
        <v>0</v>
      </c>
      <c r="AI1298" s="16">
        <f t="shared" si="189"/>
        <v>1.4000000000000001</v>
      </c>
      <c r="AJ1298" s="16">
        <f t="shared" si="190"/>
        <v>4900.0000000000009</v>
      </c>
      <c r="AK1298" s="16">
        <f t="shared" si="191"/>
        <v>100</v>
      </c>
      <c r="AL1298" s="16">
        <f t="shared" si="192"/>
        <v>1000</v>
      </c>
      <c r="AM1298" s="16">
        <f t="shared" si="193"/>
        <v>15000</v>
      </c>
      <c r="AN1298" s="16">
        <f t="shared" si="194"/>
        <v>55550</v>
      </c>
      <c r="AO1298" s="12" t="s">
        <v>1458</v>
      </c>
      <c r="AQ1298" s="16" t="s">
        <v>207</v>
      </c>
      <c r="AR1298" s="16" t="s">
        <v>204</v>
      </c>
      <c r="AS1298" s="16" t="s">
        <v>2389</v>
      </c>
      <c r="AT1298" s="16" t="s">
        <v>2383</v>
      </c>
      <c r="AU1298" t="s">
        <v>2384</v>
      </c>
      <c r="AV1298" s="15" t="s">
        <v>2385</v>
      </c>
      <c r="AW1298" s="16" t="s">
        <v>2386</v>
      </c>
      <c r="AX1298" s="16" t="s">
        <v>204</v>
      </c>
      <c r="AY1298" s="16" t="s">
        <v>207</v>
      </c>
      <c r="AZ1298" s="16" t="s">
        <v>204</v>
      </c>
      <c r="BA1298" s="16" t="s">
        <v>204</v>
      </c>
      <c r="BB1298" s="16" t="s">
        <v>204</v>
      </c>
      <c r="BC1298" s="16">
        <v>0.2</v>
      </c>
      <c r="BD1298" s="16">
        <f t="shared" si="199"/>
        <v>0.70000000000000007</v>
      </c>
      <c r="BE1298" s="16">
        <f t="shared" si="195"/>
        <v>347.1875</v>
      </c>
      <c r="BG1298" s="16">
        <f t="shared" si="196"/>
        <v>240</v>
      </c>
      <c r="BH1298" s="16">
        <f t="shared" si="197"/>
        <v>128</v>
      </c>
      <c r="BI1298" s="16">
        <f t="shared" si="198"/>
        <v>1.6</v>
      </c>
    </row>
    <row r="1299" spans="1:61" x14ac:dyDescent="0.35">
      <c r="A1299">
        <v>1298</v>
      </c>
      <c r="B1299" t="s">
        <v>360</v>
      </c>
      <c r="C1299" t="s">
        <v>5649</v>
      </c>
      <c r="D1299" s="15" t="s">
        <v>1484</v>
      </c>
      <c r="E1299" s="12" t="s">
        <v>98</v>
      </c>
      <c r="F1299" s="16">
        <v>1968</v>
      </c>
      <c r="G1299" s="12" t="s">
        <v>1453</v>
      </c>
      <c r="H1299" s="12" t="s">
        <v>91</v>
      </c>
      <c r="I1299" s="12" t="s">
        <v>1454</v>
      </c>
      <c r="J1299" s="12" t="s">
        <v>1455</v>
      </c>
      <c r="K1299" s="12" t="s">
        <v>1455</v>
      </c>
      <c r="N1299" s="16" t="s">
        <v>205</v>
      </c>
      <c r="O1299" s="16" t="s">
        <v>1485</v>
      </c>
      <c r="P1299" s="12" t="s">
        <v>482</v>
      </c>
      <c r="Q1299" s="16">
        <v>2023</v>
      </c>
      <c r="R1299" s="16">
        <v>1.68</v>
      </c>
      <c r="T1299" s="16">
        <v>0</v>
      </c>
      <c r="U1299" s="16" t="s">
        <v>1484</v>
      </c>
      <c r="V1299" s="12" t="s">
        <v>204</v>
      </c>
      <c r="W1299" s="12" t="s">
        <v>207</v>
      </c>
      <c r="X1299" s="16">
        <v>2</v>
      </c>
      <c r="Y1299" s="16">
        <v>10</v>
      </c>
      <c r="Z1299" s="16">
        <v>1.68</v>
      </c>
      <c r="AA1299" s="16">
        <f t="shared" si="183"/>
        <v>201.6</v>
      </c>
      <c r="AB1299" s="16" t="s">
        <v>5604</v>
      </c>
      <c r="AC1299" s="16" t="s">
        <v>1489</v>
      </c>
      <c r="AD1299" s="16">
        <f t="shared" si="184"/>
        <v>70560</v>
      </c>
      <c r="AE1299" s="16">
        <f t="shared" si="185"/>
        <v>588</v>
      </c>
      <c r="AF1299" s="16">
        <f t="shared" si="186"/>
        <v>220500</v>
      </c>
      <c r="AG1299" s="16">
        <f t="shared" si="187"/>
        <v>168</v>
      </c>
      <c r="AH1299" s="12">
        <f t="shared" si="188"/>
        <v>0</v>
      </c>
      <c r="AI1299" s="16">
        <f t="shared" si="189"/>
        <v>11.76</v>
      </c>
      <c r="AJ1299" s="16">
        <f t="shared" si="190"/>
        <v>41160</v>
      </c>
      <c r="AK1299" s="16">
        <f t="shared" si="191"/>
        <v>840</v>
      </c>
      <c r="AL1299" s="16">
        <f t="shared" si="192"/>
        <v>8400</v>
      </c>
      <c r="AM1299" s="16">
        <f t="shared" si="193"/>
        <v>126000</v>
      </c>
      <c r="AN1299" s="16">
        <f t="shared" si="194"/>
        <v>466620</v>
      </c>
      <c r="AO1299" s="12" t="s">
        <v>1486</v>
      </c>
      <c r="AQ1299" s="16" t="s">
        <v>207</v>
      </c>
      <c r="AR1299" s="16" t="s">
        <v>204</v>
      </c>
      <c r="AS1299" s="16" t="s">
        <v>2388</v>
      </c>
      <c r="AT1299" s="16" t="s">
        <v>2383</v>
      </c>
      <c r="AU1299" t="s">
        <v>2384</v>
      </c>
      <c r="AV1299" s="15" t="s">
        <v>2385</v>
      </c>
      <c r="AW1299" s="16" t="s">
        <v>2386</v>
      </c>
      <c r="AX1299" s="16" t="s">
        <v>204</v>
      </c>
      <c r="AY1299" s="16" t="s">
        <v>207</v>
      </c>
      <c r="AZ1299" s="16" t="s">
        <v>204</v>
      </c>
      <c r="BA1299" s="16" t="s">
        <v>204</v>
      </c>
      <c r="BB1299" s="16" t="s">
        <v>204</v>
      </c>
      <c r="BC1299" s="16">
        <v>1.68</v>
      </c>
      <c r="BD1299" s="16">
        <f t="shared" si="199"/>
        <v>5.88</v>
      </c>
      <c r="BE1299" s="16">
        <f t="shared" si="195"/>
        <v>2916.375</v>
      </c>
      <c r="BG1299" s="16">
        <f t="shared" si="196"/>
        <v>2016</v>
      </c>
      <c r="BH1299" s="16">
        <f t="shared" si="197"/>
        <v>1075.2</v>
      </c>
      <c r="BI1299" s="16">
        <f t="shared" si="198"/>
        <v>13.44</v>
      </c>
    </row>
    <row r="1300" spans="1:61" x14ac:dyDescent="0.35">
      <c r="A1300">
        <v>1299</v>
      </c>
      <c r="B1300" t="s">
        <v>360</v>
      </c>
      <c r="C1300" t="s">
        <v>5650</v>
      </c>
      <c r="D1300" s="15" t="s">
        <v>1487</v>
      </c>
      <c r="E1300" s="12" t="s">
        <v>98</v>
      </c>
      <c r="F1300" s="16">
        <v>1944</v>
      </c>
      <c r="G1300" s="12" t="s">
        <v>1453</v>
      </c>
      <c r="H1300" s="12" t="s">
        <v>91</v>
      </c>
      <c r="I1300" s="12" t="s">
        <v>1454</v>
      </c>
      <c r="J1300" s="12" t="s">
        <v>1455</v>
      </c>
      <c r="K1300" s="12" t="s">
        <v>1455</v>
      </c>
      <c r="N1300" s="16" t="s">
        <v>206</v>
      </c>
      <c r="O1300" s="16" t="s">
        <v>1485</v>
      </c>
      <c r="P1300" s="12" t="s">
        <v>482</v>
      </c>
      <c r="Q1300" s="16">
        <v>2023</v>
      </c>
      <c r="R1300" s="16">
        <v>1.05</v>
      </c>
      <c r="T1300" s="16">
        <v>0</v>
      </c>
      <c r="U1300" s="16" t="s">
        <v>1484</v>
      </c>
      <c r="V1300" s="12" t="s">
        <v>204</v>
      </c>
      <c r="W1300" s="12" t="s">
        <v>207</v>
      </c>
      <c r="X1300" s="16">
        <v>2</v>
      </c>
      <c r="Y1300" s="16">
        <v>8</v>
      </c>
      <c r="Z1300" s="16">
        <v>1.05</v>
      </c>
      <c r="AA1300" s="16">
        <f t="shared" si="183"/>
        <v>126</v>
      </c>
      <c r="AB1300" s="16" t="s">
        <v>5604</v>
      </c>
      <c r="AC1300" s="16" t="s">
        <v>1489</v>
      </c>
      <c r="AD1300" s="16">
        <f t="shared" si="184"/>
        <v>44100</v>
      </c>
      <c r="AE1300" s="16">
        <f t="shared" si="185"/>
        <v>367.5</v>
      </c>
      <c r="AF1300" s="16">
        <f t="shared" si="186"/>
        <v>137812.5</v>
      </c>
      <c r="AG1300" s="16">
        <f t="shared" si="187"/>
        <v>105</v>
      </c>
      <c r="AH1300" s="12">
        <f t="shared" si="188"/>
        <v>0</v>
      </c>
      <c r="AI1300" s="16">
        <f t="shared" si="189"/>
        <v>7.3500000000000005</v>
      </c>
      <c r="AJ1300" s="16">
        <f t="shared" si="190"/>
        <v>25725.000000000004</v>
      </c>
      <c r="AK1300" s="16">
        <f t="shared" si="191"/>
        <v>525</v>
      </c>
      <c r="AL1300" s="16">
        <f t="shared" si="192"/>
        <v>5250</v>
      </c>
      <c r="AM1300" s="16">
        <f t="shared" si="193"/>
        <v>78750</v>
      </c>
      <c r="AN1300" s="16">
        <f t="shared" si="194"/>
        <v>291637.5</v>
      </c>
      <c r="AO1300" s="12" t="s">
        <v>1486</v>
      </c>
      <c r="AQ1300" s="16" t="s">
        <v>207</v>
      </c>
      <c r="AR1300" s="16" t="s">
        <v>2381</v>
      </c>
      <c r="AS1300" s="16" t="s">
        <v>2388</v>
      </c>
      <c r="AT1300" s="16" t="s">
        <v>2387</v>
      </c>
      <c r="AU1300" t="s">
        <v>2384</v>
      </c>
      <c r="AV1300" s="15" t="s">
        <v>2385</v>
      </c>
      <c r="AW1300" s="16" t="s">
        <v>2386</v>
      </c>
      <c r="AX1300" s="16" t="s">
        <v>204</v>
      </c>
      <c r="AY1300" s="16" t="s">
        <v>207</v>
      </c>
      <c r="AZ1300" s="16" t="s">
        <v>204</v>
      </c>
      <c r="BA1300" s="16" t="s">
        <v>204</v>
      </c>
      <c r="BB1300" s="16" t="s">
        <v>204</v>
      </c>
      <c r="BC1300" s="16">
        <v>1.05</v>
      </c>
      <c r="BD1300" s="16">
        <f t="shared" si="199"/>
        <v>3.6750000000000003</v>
      </c>
      <c r="BE1300" s="16">
        <f t="shared" si="195"/>
        <v>1822.734375</v>
      </c>
      <c r="BG1300" s="16">
        <f t="shared" si="196"/>
        <v>1260</v>
      </c>
      <c r="BH1300" s="16">
        <f t="shared" si="197"/>
        <v>672</v>
      </c>
      <c r="BI1300" s="16">
        <f t="shared" si="198"/>
        <v>8.4</v>
      </c>
    </row>
    <row r="1301" spans="1:61" x14ac:dyDescent="0.35">
      <c r="A1301">
        <v>1300</v>
      </c>
      <c r="B1301" t="s">
        <v>360</v>
      </c>
      <c r="C1301" t="s">
        <v>5651</v>
      </c>
      <c r="D1301" s="15" t="s">
        <v>1488</v>
      </c>
      <c r="E1301" s="12" t="s">
        <v>98</v>
      </c>
      <c r="F1301" s="16">
        <v>1991</v>
      </c>
      <c r="G1301" s="12" t="s">
        <v>1453</v>
      </c>
      <c r="H1301" s="12" t="s">
        <v>91</v>
      </c>
      <c r="I1301" s="12" t="s">
        <v>1454</v>
      </c>
      <c r="J1301" s="12" t="s">
        <v>1455</v>
      </c>
      <c r="K1301" s="12" t="s">
        <v>1455</v>
      </c>
      <c r="N1301" s="16" t="s">
        <v>206</v>
      </c>
      <c r="O1301" s="16" t="s">
        <v>1485</v>
      </c>
      <c r="P1301" s="12" t="s">
        <v>482</v>
      </c>
      <c r="Q1301" s="16">
        <v>2023</v>
      </c>
      <c r="R1301" s="16">
        <v>0.5</v>
      </c>
      <c r="T1301" s="16">
        <v>0</v>
      </c>
      <c r="U1301" s="16" t="s">
        <v>1484</v>
      </c>
      <c r="V1301" s="12" t="s">
        <v>207</v>
      </c>
      <c r="W1301" s="12" t="s">
        <v>204</v>
      </c>
      <c r="X1301" s="16">
        <v>2</v>
      </c>
      <c r="Y1301" s="16">
        <v>3</v>
      </c>
      <c r="Z1301" s="16">
        <v>0.5</v>
      </c>
      <c r="AA1301" s="16">
        <f t="shared" si="183"/>
        <v>60</v>
      </c>
      <c r="AB1301" s="16" t="s">
        <v>5604</v>
      </c>
      <c r="AC1301" s="16" t="s">
        <v>1489</v>
      </c>
      <c r="AD1301" s="16">
        <f t="shared" si="184"/>
        <v>21000</v>
      </c>
      <c r="AE1301" s="16">
        <f t="shared" si="185"/>
        <v>175</v>
      </c>
      <c r="AF1301" s="16">
        <f t="shared" si="186"/>
        <v>65625</v>
      </c>
      <c r="AG1301" s="16">
        <f t="shared" si="187"/>
        <v>50</v>
      </c>
      <c r="AH1301" s="12">
        <f t="shared" si="188"/>
        <v>0</v>
      </c>
      <c r="AI1301" s="16">
        <f t="shared" si="189"/>
        <v>3.5</v>
      </c>
      <c r="AJ1301" s="16">
        <f t="shared" si="190"/>
        <v>12250</v>
      </c>
      <c r="AK1301" s="16">
        <f t="shared" si="191"/>
        <v>250</v>
      </c>
      <c r="AL1301" s="16">
        <f t="shared" si="192"/>
        <v>2500</v>
      </c>
      <c r="AM1301" s="16">
        <f t="shared" si="193"/>
        <v>37500</v>
      </c>
      <c r="AN1301" s="16">
        <f t="shared" si="194"/>
        <v>138875</v>
      </c>
      <c r="AO1301" s="12" t="s">
        <v>1486</v>
      </c>
      <c r="AQ1301" s="16" t="s">
        <v>207</v>
      </c>
      <c r="AR1301" s="16" t="s">
        <v>204</v>
      </c>
      <c r="AS1301" s="16" t="s">
        <v>2408</v>
      </c>
      <c r="AT1301" s="16" t="s">
        <v>2387</v>
      </c>
      <c r="AU1301" t="s">
        <v>2384</v>
      </c>
      <c r="AV1301" s="15" t="s">
        <v>2385</v>
      </c>
      <c r="AW1301" s="16" t="s">
        <v>2386</v>
      </c>
      <c r="AX1301" s="16" t="s">
        <v>204</v>
      </c>
      <c r="AY1301" s="16" t="s">
        <v>207</v>
      </c>
      <c r="AZ1301" s="16" t="s">
        <v>204</v>
      </c>
      <c r="BA1301" s="16" t="s">
        <v>204</v>
      </c>
      <c r="BB1301" s="16" t="s">
        <v>204</v>
      </c>
      <c r="BC1301" s="16">
        <v>0.5</v>
      </c>
      <c r="BD1301" s="16">
        <f t="shared" si="199"/>
        <v>1.75</v>
      </c>
      <c r="BE1301" s="16">
        <f t="shared" si="195"/>
        <v>867.96875</v>
      </c>
      <c r="BG1301" s="16">
        <f t="shared" si="196"/>
        <v>600</v>
      </c>
      <c r="BH1301" s="16">
        <f t="shared" si="197"/>
        <v>320</v>
      </c>
      <c r="BI1301" s="16">
        <f t="shared" si="198"/>
        <v>4</v>
      </c>
    </row>
    <row r="1302" spans="1:61" x14ac:dyDescent="0.35">
      <c r="A1302">
        <v>1301</v>
      </c>
      <c r="B1302" t="s">
        <v>360</v>
      </c>
      <c r="C1302" t="s">
        <v>5652</v>
      </c>
      <c r="D1302" s="15" t="s">
        <v>1469</v>
      </c>
      <c r="E1302" s="12" t="s">
        <v>98</v>
      </c>
      <c r="F1302" s="16">
        <v>1968</v>
      </c>
      <c r="G1302" s="12" t="s">
        <v>1453</v>
      </c>
      <c r="H1302" s="12" t="s">
        <v>91</v>
      </c>
      <c r="I1302" s="12" t="s">
        <v>1454</v>
      </c>
      <c r="J1302" s="12" t="s">
        <v>1455</v>
      </c>
      <c r="K1302" s="12" t="s">
        <v>1455</v>
      </c>
      <c r="N1302" s="16" t="s">
        <v>206</v>
      </c>
      <c r="O1302" s="16" t="s">
        <v>1485</v>
      </c>
      <c r="P1302" s="12" t="s">
        <v>482</v>
      </c>
      <c r="Q1302" s="16">
        <v>2023</v>
      </c>
      <c r="R1302" s="16">
        <v>0.52</v>
      </c>
      <c r="S1302" s="16">
        <v>0.51</v>
      </c>
      <c r="T1302" s="16">
        <v>0</v>
      </c>
      <c r="U1302" s="16" t="s">
        <v>1484</v>
      </c>
      <c r="V1302" s="12" t="s">
        <v>204</v>
      </c>
      <c r="W1302" s="12" t="s">
        <v>207</v>
      </c>
      <c r="X1302" s="16">
        <v>2</v>
      </c>
      <c r="Y1302" s="16">
        <v>9</v>
      </c>
      <c r="Z1302" s="16">
        <v>0.52</v>
      </c>
      <c r="AA1302" s="16">
        <f t="shared" si="183"/>
        <v>62.400000000000006</v>
      </c>
      <c r="AB1302" s="16" t="s">
        <v>5604</v>
      </c>
      <c r="AC1302" s="16" t="s">
        <v>1489</v>
      </c>
      <c r="AD1302" s="16">
        <f t="shared" si="184"/>
        <v>21840.000000000004</v>
      </c>
      <c r="AE1302" s="16">
        <f t="shared" si="185"/>
        <v>182</v>
      </c>
      <c r="AF1302" s="16">
        <f t="shared" si="186"/>
        <v>68250</v>
      </c>
      <c r="AG1302" s="16">
        <f t="shared" si="187"/>
        <v>52</v>
      </c>
      <c r="AH1302" s="12">
        <f t="shared" si="188"/>
        <v>0</v>
      </c>
      <c r="AI1302" s="16">
        <f t="shared" si="189"/>
        <v>3.64</v>
      </c>
      <c r="AJ1302" s="16">
        <f t="shared" si="190"/>
        <v>12740</v>
      </c>
      <c r="AK1302" s="16">
        <f t="shared" si="191"/>
        <v>260</v>
      </c>
      <c r="AL1302" s="16">
        <f t="shared" si="192"/>
        <v>2600</v>
      </c>
      <c r="AM1302" s="16">
        <f t="shared" si="193"/>
        <v>39000</v>
      </c>
      <c r="AN1302" s="16">
        <f t="shared" si="194"/>
        <v>144430</v>
      </c>
      <c r="AO1302" s="12" t="s">
        <v>1486</v>
      </c>
      <c r="AQ1302" s="16" t="s">
        <v>207</v>
      </c>
      <c r="AR1302" s="16" t="s">
        <v>204</v>
      </c>
      <c r="AS1302" s="16" t="s">
        <v>2389</v>
      </c>
      <c r="AT1302" s="16" t="s">
        <v>2387</v>
      </c>
      <c r="AU1302" t="s">
        <v>2384</v>
      </c>
      <c r="AV1302" s="15" t="s">
        <v>2385</v>
      </c>
      <c r="AW1302" s="16" t="s">
        <v>2386</v>
      </c>
      <c r="AX1302" s="16" t="s">
        <v>204</v>
      </c>
      <c r="AY1302" s="16" t="s">
        <v>207</v>
      </c>
      <c r="AZ1302" s="16" t="s">
        <v>204</v>
      </c>
      <c r="BA1302" s="16" t="s">
        <v>204</v>
      </c>
      <c r="BB1302" s="16" t="s">
        <v>204</v>
      </c>
      <c r="BC1302" s="16">
        <v>0.52</v>
      </c>
      <c r="BD1302" s="16">
        <f t="shared" si="199"/>
        <v>1.82</v>
      </c>
      <c r="BE1302" s="16">
        <f t="shared" si="195"/>
        <v>902.6875</v>
      </c>
      <c r="BG1302" s="16">
        <f t="shared" si="196"/>
        <v>624</v>
      </c>
      <c r="BH1302" s="16">
        <f t="shared" si="197"/>
        <v>332.8</v>
      </c>
      <c r="BI1302" s="16">
        <f t="shared" si="198"/>
        <v>4.16</v>
      </c>
    </row>
    <row r="1303" spans="1:61" x14ac:dyDescent="0.35">
      <c r="A1303">
        <v>1302</v>
      </c>
      <c r="B1303" t="s">
        <v>360</v>
      </c>
      <c r="C1303" t="s">
        <v>5653</v>
      </c>
      <c r="D1303" s="15" t="s">
        <v>1490</v>
      </c>
      <c r="E1303" s="12" t="s">
        <v>98</v>
      </c>
      <c r="F1303" s="16">
        <v>1992</v>
      </c>
      <c r="G1303" s="12" t="s">
        <v>1453</v>
      </c>
      <c r="H1303" s="12" t="s">
        <v>91</v>
      </c>
      <c r="I1303" s="12" t="s">
        <v>1454</v>
      </c>
      <c r="J1303" s="12" t="s">
        <v>1455</v>
      </c>
      <c r="K1303" s="12" t="s">
        <v>1455</v>
      </c>
      <c r="N1303" s="16" t="s">
        <v>206</v>
      </c>
      <c r="O1303" s="16" t="s">
        <v>1485</v>
      </c>
      <c r="P1303" s="12" t="s">
        <v>482</v>
      </c>
      <c r="Q1303" s="16">
        <v>2023</v>
      </c>
      <c r="R1303" s="16">
        <v>0.4</v>
      </c>
      <c r="T1303" s="16">
        <v>0</v>
      </c>
      <c r="U1303" s="16" t="s">
        <v>1484</v>
      </c>
      <c r="V1303" s="12" t="s">
        <v>204</v>
      </c>
      <c r="W1303" s="12" t="s">
        <v>207</v>
      </c>
      <c r="X1303" s="16">
        <v>2</v>
      </c>
      <c r="Y1303" s="16">
        <v>3</v>
      </c>
      <c r="Z1303" s="16">
        <v>0.4</v>
      </c>
      <c r="AA1303" s="16">
        <f t="shared" si="183"/>
        <v>48</v>
      </c>
      <c r="AB1303" s="16" t="s">
        <v>5604</v>
      </c>
      <c r="AC1303" s="16" t="s">
        <v>1489</v>
      </c>
      <c r="AD1303" s="16">
        <f t="shared" si="184"/>
        <v>16800</v>
      </c>
      <c r="AE1303" s="16">
        <f t="shared" si="185"/>
        <v>140</v>
      </c>
      <c r="AF1303" s="16">
        <f t="shared" si="186"/>
        <v>52500</v>
      </c>
      <c r="AG1303" s="16">
        <f t="shared" si="187"/>
        <v>40</v>
      </c>
      <c r="AH1303" s="12">
        <f t="shared" si="188"/>
        <v>0</v>
      </c>
      <c r="AI1303" s="16">
        <f t="shared" si="189"/>
        <v>2.8000000000000003</v>
      </c>
      <c r="AJ1303" s="16">
        <f t="shared" si="190"/>
        <v>9800.0000000000018</v>
      </c>
      <c r="AK1303" s="16">
        <f t="shared" si="191"/>
        <v>200</v>
      </c>
      <c r="AL1303" s="16">
        <f t="shared" si="192"/>
        <v>2000</v>
      </c>
      <c r="AM1303" s="16">
        <f t="shared" si="193"/>
        <v>30000</v>
      </c>
      <c r="AN1303" s="16">
        <f t="shared" si="194"/>
        <v>111100</v>
      </c>
      <c r="AO1303" s="12" t="s">
        <v>1486</v>
      </c>
      <c r="AQ1303" s="16" t="s">
        <v>207</v>
      </c>
      <c r="AR1303" s="16" t="s">
        <v>204</v>
      </c>
      <c r="AS1303" s="16" t="s">
        <v>2382</v>
      </c>
      <c r="AT1303" s="16" t="s">
        <v>2383</v>
      </c>
      <c r="AU1303" t="s">
        <v>2384</v>
      </c>
      <c r="AV1303" s="15" t="s">
        <v>2385</v>
      </c>
      <c r="AW1303" s="16" t="s">
        <v>2386</v>
      </c>
      <c r="AX1303" s="16" t="s">
        <v>204</v>
      </c>
      <c r="AY1303" s="16" t="s">
        <v>207</v>
      </c>
      <c r="AZ1303" s="16" t="s">
        <v>204</v>
      </c>
      <c r="BA1303" s="16" t="s">
        <v>204</v>
      </c>
      <c r="BB1303" s="16" t="s">
        <v>204</v>
      </c>
      <c r="BC1303" s="16">
        <v>0.4</v>
      </c>
      <c r="BD1303" s="16">
        <f t="shared" si="199"/>
        <v>1.4000000000000001</v>
      </c>
      <c r="BE1303" s="16">
        <f t="shared" si="195"/>
        <v>694.375</v>
      </c>
      <c r="BG1303" s="16">
        <f t="shared" si="196"/>
        <v>480</v>
      </c>
      <c r="BH1303" s="16">
        <f t="shared" si="197"/>
        <v>256</v>
      </c>
      <c r="BI1303" s="16">
        <f t="shared" si="198"/>
        <v>3.2</v>
      </c>
    </row>
    <row r="1304" spans="1:61" x14ac:dyDescent="0.35">
      <c r="A1304">
        <v>1303</v>
      </c>
      <c r="B1304" t="s">
        <v>360</v>
      </c>
      <c r="C1304" t="s">
        <v>5654</v>
      </c>
      <c r="D1304" s="15" t="s">
        <v>1491</v>
      </c>
      <c r="E1304" s="12" t="s">
        <v>98</v>
      </c>
      <c r="F1304" s="16">
        <v>1969</v>
      </c>
      <c r="G1304" s="12" t="s">
        <v>1453</v>
      </c>
      <c r="H1304" s="12" t="s">
        <v>91</v>
      </c>
      <c r="I1304" s="12" t="s">
        <v>1454</v>
      </c>
      <c r="J1304" s="12" t="s">
        <v>1455</v>
      </c>
      <c r="K1304" s="12" t="s">
        <v>1455</v>
      </c>
      <c r="N1304" s="16" t="s">
        <v>206</v>
      </c>
      <c r="O1304" s="16" t="s">
        <v>1485</v>
      </c>
      <c r="P1304" s="12" t="s">
        <v>482</v>
      </c>
      <c r="Q1304" s="16">
        <v>2023</v>
      </c>
      <c r="R1304" s="16">
        <v>0.46</v>
      </c>
      <c r="T1304" s="16">
        <v>0</v>
      </c>
      <c r="U1304" s="16" t="s">
        <v>1484</v>
      </c>
      <c r="V1304" s="12" t="s">
        <v>204</v>
      </c>
      <c r="W1304" s="12" t="s">
        <v>207</v>
      </c>
      <c r="X1304" s="16">
        <v>2</v>
      </c>
      <c r="Y1304" s="16">
        <v>7</v>
      </c>
      <c r="Z1304" s="16">
        <v>0.46</v>
      </c>
      <c r="AA1304" s="16">
        <f t="shared" si="183"/>
        <v>55.2</v>
      </c>
      <c r="AB1304" s="16" t="s">
        <v>5604</v>
      </c>
      <c r="AC1304" s="16" t="s">
        <v>1489</v>
      </c>
      <c r="AD1304" s="16">
        <f t="shared" si="184"/>
        <v>19320</v>
      </c>
      <c r="AE1304" s="16">
        <f t="shared" si="185"/>
        <v>161</v>
      </c>
      <c r="AF1304" s="16">
        <f t="shared" si="186"/>
        <v>60375</v>
      </c>
      <c r="AG1304" s="16">
        <f t="shared" si="187"/>
        <v>46</v>
      </c>
      <c r="AH1304" s="12">
        <f t="shared" si="188"/>
        <v>0</v>
      </c>
      <c r="AI1304" s="16">
        <f t="shared" si="189"/>
        <v>3.22</v>
      </c>
      <c r="AJ1304" s="16">
        <f t="shared" si="190"/>
        <v>11270</v>
      </c>
      <c r="AK1304" s="16">
        <f t="shared" si="191"/>
        <v>230</v>
      </c>
      <c r="AL1304" s="16">
        <f t="shared" si="192"/>
        <v>2300</v>
      </c>
      <c r="AM1304" s="16">
        <f t="shared" si="193"/>
        <v>34500</v>
      </c>
      <c r="AN1304" s="16">
        <f t="shared" si="194"/>
        <v>127765</v>
      </c>
      <c r="AO1304" s="12" t="s">
        <v>1486</v>
      </c>
      <c r="AQ1304" s="16" t="s">
        <v>207</v>
      </c>
      <c r="AR1304" s="16" t="s">
        <v>2381</v>
      </c>
      <c r="AS1304" s="16" t="s">
        <v>2382</v>
      </c>
      <c r="AT1304" s="16" t="s">
        <v>2383</v>
      </c>
      <c r="AU1304" t="s">
        <v>2384</v>
      </c>
      <c r="AV1304" s="15" t="s">
        <v>2385</v>
      </c>
      <c r="AW1304" s="16" t="s">
        <v>2386</v>
      </c>
      <c r="AX1304" s="16" t="s">
        <v>204</v>
      </c>
      <c r="AY1304" s="16" t="s">
        <v>207</v>
      </c>
      <c r="AZ1304" s="16" t="s">
        <v>204</v>
      </c>
      <c r="BA1304" s="16" t="s">
        <v>204</v>
      </c>
      <c r="BB1304" s="16" t="s">
        <v>204</v>
      </c>
      <c r="BC1304" s="16">
        <v>0.46</v>
      </c>
      <c r="BD1304" s="16">
        <f t="shared" si="199"/>
        <v>1.61</v>
      </c>
      <c r="BE1304" s="16">
        <f t="shared" si="195"/>
        <v>798.53125</v>
      </c>
      <c r="BG1304" s="16">
        <f t="shared" si="196"/>
        <v>552</v>
      </c>
      <c r="BH1304" s="16">
        <f t="shared" si="197"/>
        <v>294.40000000000003</v>
      </c>
      <c r="BI1304" s="16">
        <f t="shared" si="198"/>
        <v>3.68</v>
      </c>
    </row>
    <row r="1305" spans="1:61" x14ac:dyDescent="0.35">
      <c r="A1305">
        <v>1304</v>
      </c>
      <c r="B1305" t="s">
        <v>360</v>
      </c>
      <c r="C1305" t="s">
        <v>5655</v>
      </c>
      <c r="D1305" s="15" t="s">
        <v>1492</v>
      </c>
      <c r="E1305" s="12" t="s">
        <v>98</v>
      </c>
      <c r="F1305" s="16">
        <v>1968</v>
      </c>
      <c r="G1305" s="12" t="s">
        <v>1453</v>
      </c>
      <c r="H1305" s="12" t="s">
        <v>91</v>
      </c>
      <c r="I1305" s="12" t="s">
        <v>1454</v>
      </c>
      <c r="J1305" s="12" t="s">
        <v>1455</v>
      </c>
      <c r="K1305" s="12" t="s">
        <v>1455</v>
      </c>
      <c r="N1305" s="16" t="s">
        <v>206</v>
      </c>
      <c r="O1305" s="16" t="s">
        <v>1485</v>
      </c>
      <c r="P1305" s="12" t="s">
        <v>482</v>
      </c>
      <c r="Q1305" s="16">
        <v>2023</v>
      </c>
      <c r="R1305" s="16">
        <v>0.27</v>
      </c>
      <c r="T1305" s="16">
        <v>0</v>
      </c>
      <c r="U1305" s="16" t="s">
        <v>1484</v>
      </c>
      <c r="V1305" s="12" t="s">
        <v>204</v>
      </c>
      <c r="W1305" s="12" t="s">
        <v>207</v>
      </c>
      <c r="X1305" s="16">
        <v>2</v>
      </c>
      <c r="Y1305" s="16">
        <v>5</v>
      </c>
      <c r="Z1305" s="16">
        <v>0.27</v>
      </c>
      <c r="AA1305" s="16">
        <f t="shared" si="183"/>
        <v>32.400000000000006</v>
      </c>
      <c r="AB1305" s="16" t="s">
        <v>5604</v>
      </c>
      <c r="AC1305" s="16" t="s">
        <v>1489</v>
      </c>
      <c r="AD1305" s="16">
        <f t="shared" si="184"/>
        <v>11340.000000000002</v>
      </c>
      <c r="AE1305" s="16">
        <f t="shared" si="185"/>
        <v>94.5</v>
      </c>
      <c r="AF1305" s="16">
        <f t="shared" si="186"/>
        <v>35437.5</v>
      </c>
      <c r="AG1305" s="16">
        <f t="shared" si="187"/>
        <v>27</v>
      </c>
      <c r="AH1305" s="12">
        <f t="shared" si="188"/>
        <v>0</v>
      </c>
      <c r="AI1305" s="16">
        <f t="shared" si="189"/>
        <v>1.8900000000000001</v>
      </c>
      <c r="AJ1305" s="16">
        <f t="shared" si="190"/>
        <v>6615</v>
      </c>
      <c r="AK1305" s="16">
        <f t="shared" si="191"/>
        <v>135</v>
      </c>
      <c r="AL1305" s="16">
        <f t="shared" si="192"/>
        <v>1350</v>
      </c>
      <c r="AM1305" s="16">
        <f t="shared" si="193"/>
        <v>20250</v>
      </c>
      <c r="AN1305" s="16">
        <f t="shared" si="194"/>
        <v>74992.5</v>
      </c>
      <c r="AO1305" s="12" t="s">
        <v>1486</v>
      </c>
      <c r="AQ1305" s="16" t="s">
        <v>207</v>
      </c>
      <c r="AR1305" s="16" t="s">
        <v>204</v>
      </c>
      <c r="AS1305" s="16" t="s">
        <v>2382</v>
      </c>
      <c r="AT1305" s="16" t="s">
        <v>2383</v>
      </c>
      <c r="AU1305" t="s">
        <v>2384</v>
      </c>
      <c r="AV1305" s="15" t="s">
        <v>2385</v>
      </c>
      <c r="AW1305" s="16" t="s">
        <v>2386</v>
      </c>
      <c r="AX1305" s="16" t="s">
        <v>204</v>
      </c>
      <c r="AY1305" s="16" t="s">
        <v>207</v>
      </c>
      <c r="AZ1305" s="16" t="s">
        <v>204</v>
      </c>
      <c r="BA1305" s="16" t="s">
        <v>204</v>
      </c>
      <c r="BB1305" s="16" t="s">
        <v>204</v>
      </c>
      <c r="BC1305" s="16">
        <v>0.27</v>
      </c>
      <c r="BD1305" s="16">
        <f t="shared" si="199"/>
        <v>0.94500000000000006</v>
      </c>
      <c r="BE1305" s="16">
        <f t="shared" si="195"/>
        <v>468.703125</v>
      </c>
      <c r="BG1305" s="16">
        <f t="shared" si="196"/>
        <v>324</v>
      </c>
      <c r="BH1305" s="16">
        <f t="shared" si="197"/>
        <v>172.8</v>
      </c>
      <c r="BI1305" s="16">
        <f t="shared" si="198"/>
        <v>2.16</v>
      </c>
    </row>
    <row r="1306" spans="1:61" x14ac:dyDescent="0.35">
      <c r="A1306">
        <v>1305</v>
      </c>
      <c r="B1306" t="s">
        <v>360</v>
      </c>
      <c r="C1306" t="s">
        <v>5656</v>
      </c>
      <c r="D1306" s="15" t="s">
        <v>1493</v>
      </c>
      <c r="E1306" s="12" t="s">
        <v>98</v>
      </c>
      <c r="F1306" s="16">
        <v>1980</v>
      </c>
      <c r="G1306" s="12" t="s">
        <v>1453</v>
      </c>
      <c r="H1306" s="12" t="s">
        <v>91</v>
      </c>
      <c r="I1306" s="12" t="s">
        <v>1454</v>
      </c>
      <c r="J1306" s="12" t="s">
        <v>1455</v>
      </c>
      <c r="K1306" s="12" t="s">
        <v>1455</v>
      </c>
      <c r="N1306" s="16" t="s">
        <v>206</v>
      </c>
      <c r="O1306" s="16" t="s">
        <v>1485</v>
      </c>
      <c r="P1306" s="12" t="s">
        <v>482</v>
      </c>
      <c r="Q1306" s="16">
        <v>2023</v>
      </c>
      <c r="R1306" s="16">
        <v>0.56999999999999995</v>
      </c>
      <c r="T1306" s="16">
        <v>0</v>
      </c>
      <c r="U1306" s="16" t="s">
        <v>1484</v>
      </c>
      <c r="V1306" s="12" t="s">
        <v>204</v>
      </c>
      <c r="W1306" s="12" t="s">
        <v>207</v>
      </c>
      <c r="X1306" s="16">
        <v>2</v>
      </c>
      <c r="Y1306" s="16">
        <v>6</v>
      </c>
      <c r="Z1306" s="16">
        <v>0.56999999999999995</v>
      </c>
      <c r="AA1306" s="16">
        <f t="shared" si="183"/>
        <v>68.399999999999991</v>
      </c>
      <c r="AB1306" s="16" t="s">
        <v>5604</v>
      </c>
      <c r="AC1306" s="16" t="s">
        <v>1489</v>
      </c>
      <c r="AD1306" s="16">
        <f t="shared" si="184"/>
        <v>23939.999999999996</v>
      </c>
      <c r="AE1306" s="16">
        <f t="shared" si="185"/>
        <v>199.49999999999997</v>
      </c>
      <c r="AF1306" s="16">
        <f t="shared" si="186"/>
        <v>74812.499999999985</v>
      </c>
      <c r="AG1306" s="16">
        <f t="shared" si="187"/>
        <v>56.999999999999993</v>
      </c>
      <c r="AH1306" s="12">
        <f t="shared" si="188"/>
        <v>0</v>
      </c>
      <c r="AI1306" s="16">
        <f t="shared" si="189"/>
        <v>3.9899999999999998</v>
      </c>
      <c r="AJ1306" s="16">
        <f t="shared" si="190"/>
        <v>13965</v>
      </c>
      <c r="AK1306" s="16">
        <f t="shared" si="191"/>
        <v>285</v>
      </c>
      <c r="AL1306" s="16">
        <f t="shared" si="192"/>
        <v>2849.9999999999995</v>
      </c>
      <c r="AM1306" s="16">
        <f t="shared" si="193"/>
        <v>42749.999999999993</v>
      </c>
      <c r="AN1306" s="16">
        <f t="shared" si="194"/>
        <v>158317.49999999997</v>
      </c>
      <c r="AO1306" s="12" t="s">
        <v>1486</v>
      </c>
      <c r="AQ1306" s="16" t="s">
        <v>207</v>
      </c>
      <c r="AR1306" s="16" t="s">
        <v>204</v>
      </c>
      <c r="AS1306" s="16" t="s">
        <v>2382</v>
      </c>
      <c r="AT1306" s="16" t="s">
        <v>2383</v>
      </c>
      <c r="AU1306" t="s">
        <v>2384</v>
      </c>
      <c r="AV1306" s="15" t="s">
        <v>2385</v>
      </c>
      <c r="AW1306" s="16" t="s">
        <v>2386</v>
      </c>
      <c r="AX1306" s="16" t="s">
        <v>204</v>
      </c>
      <c r="AY1306" s="16" t="s">
        <v>207</v>
      </c>
      <c r="AZ1306" s="16" t="s">
        <v>204</v>
      </c>
      <c r="BA1306" s="16" t="s">
        <v>204</v>
      </c>
      <c r="BB1306" s="16" t="s">
        <v>204</v>
      </c>
      <c r="BC1306" s="16">
        <v>0.56999999999999995</v>
      </c>
      <c r="BD1306" s="16">
        <f t="shared" si="199"/>
        <v>1.9949999999999999</v>
      </c>
      <c r="BE1306" s="16">
        <f t="shared" si="195"/>
        <v>989.48437499999977</v>
      </c>
      <c r="BG1306" s="16">
        <f t="shared" si="196"/>
        <v>683.99999999999989</v>
      </c>
      <c r="BH1306" s="16">
        <f t="shared" si="197"/>
        <v>364.79999999999995</v>
      </c>
      <c r="BI1306" s="16">
        <f t="shared" si="198"/>
        <v>4.5599999999999996</v>
      </c>
    </row>
    <row r="1307" spans="1:61" x14ac:dyDescent="0.35">
      <c r="A1307">
        <v>1306</v>
      </c>
      <c r="B1307" t="s">
        <v>360</v>
      </c>
      <c r="C1307" t="s">
        <v>5657</v>
      </c>
      <c r="D1307" s="15" t="s">
        <v>1494</v>
      </c>
      <c r="E1307" s="12" t="s">
        <v>98</v>
      </c>
      <c r="F1307" s="16">
        <v>1972</v>
      </c>
      <c r="G1307" s="12" t="s">
        <v>1453</v>
      </c>
      <c r="H1307" s="12" t="s">
        <v>91</v>
      </c>
      <c r="I1307" s="12" t="s">
        <v>1454</v>
      </c>
      <c r="J1307" s="12" t="s">
        <v>1455</v>
      </c>
      <c r="K1307" s="12" t="s">
        <v>1455</v>
      </c>
      <c r="N1307" s="16" t="s">
        <v>206</v>
      </c>
      <c r="O1307" s="16" t="s">
        <v>1485</v>
      </c>
      <c r="P1307" s="12" t="s">
        <v>482</v>
      </c>
      <c r="Q1307" s="16">
        <v>2023</v>
      </c>
      <c r="R1307" s="16">
        <v>0.25</v>
      </c>
      <c r="T1307" s="16">
        <v>0</v>
      </c>
      <c r="U1307" s="16" t="s">
        <v>1484</v>
      </c>
      <c r="V1307" s="12" t="s">
        <v>204</v>
      </c>
      <c r="W1307" s="12" t="s">
        <v>207</v>
      </c>
      <c r="X1307" s="16">
        <v>2</v>
      </c>
      <c r="Y1307" s="16">
        <v>7</v>
      </c>
      <c r="Z1307" s="16">
        <v>0.25</v>
      </c>
      <c r="AA1307" s="16">
        <f t="shared" si="183"/>
        <v>30</v>
      </c>
      <c r="AB1307" s="16" t="s">
        <v>5604</v>
      </c>
      <c r="AC1307" s="16" t="s">
        <v>1489</v>
      </c>
      <c r="AD1307" s="16">
        <f t="shared" si="184"/>
        <v>10500</v>
      </c>
      <c r="AE1307" s="16">
        <f t="shared" si="185"/>
        <v>87.5</v>
      </c>
      <c r="AF1307" s="16">
        <f t="shared" si="186"/>
        <v>32812.5</v>
      </c>
      <c r="AG1307" s="16">
        <f t="shared" si="187"/>
        <v>25</v>
      </c>
      <c r="AH1307" s="12">
        <f t="shared" si="188"/>
        <v>0</v>
      </c>
      <c r="AI1307" s="16">
        <f t="shared" si="189"/>
        <v>1.75</v>
      </c>
      <c r="AJ1307" s="16">
        <f t="shared" si="190"/>
        <v>6125</v>
      </c>
      <c r="AK1307" s="16">
        <f t="shared" si="191"/>
        <v>125</v>
      </c>
      <c r="AL1307" s="16">
        <f t="shared" si="192"/>
        <v>1250</v>
      </c>
      <c r="AM1307" s="16">
        <f t="shared" si="193"/>
        <v>18750</v>
      </c>
      <c r="AN1307" s="16">
        <f t="shared" si="194"/>
        <v>69437.5</v>
      </c>
      <c r="AO1307" s="12" t="s">
        <v>1486</v>
      </c>
      <c r="AQ1307" s="16" t="s">
        <v>207</v>
      </c>
      <c r="AR1307" s="16" t="s">
        <v>204</v>
      </c>
      <c r="AS1307" s="16" t="s">
        <v>2408</v>
      </c>
      <c r="AT1307" s="16" t="s">
        <v>2387</v>
      </c>
      <c r="AU1307" t="s">
        <v>2384</v>
      </c>
      <c r="AV1307" s="15" t="s">
        <v>2385</v>
      </c>
      <c r="AW1307" s="16" t="s">
        <v>2386</v>
      </c>
      <c r="AX1307" s="16" t="s">
        <v>204</v>
      </c>
      <c r="AY1307" s="16" t="s">
        <v>207</v>
      </c>
      <c r="AZ1307" s="16" t="s">
        <v>204</v>
      </c>
      <c r="BA1307" s="16" t="s">
        <v>204</v>
      </c>
      <c r="BB1307" s="16" t="s">
        <v>204</v>
      </c>
      <c r="BC1307" s="16">
        <v>0.25</v>
      </c>
      <c r="BD1307" s="16">
        <f t="shared" si="199"/>
        <v>0.875</v>
      </c>
      <c r="BE1307" s="16">
        <f t="shared" si="195"/>
        <v>433.984375</v>
      </c>
      <c r="BG1307" s="16">
        <f t="shared" si="196"/>
        <v>300</v>
      </c>
      <c r="BH1307" s="16">
        <f t="shared" si="197"/>
        <v>160</v>
      </c>
      <c r="BI1307" s="16">
        <f t="shared" si="198"/>
        <v>2</v>
      </c>
    </row>
    <row r="1308" spans="1:61" x14ac:dyDescent="0.35">
      <c r="A1308">
        <v>1307</v>
      </c>
      <c r="B1308" t="s">
        <v>360</v>
      </c>
      <c r="C1308" t="s">
        <v>5658</v>
      </c>
      <c r="D1308" s="15" t="s">
        <v>1495</v>
      </c>
      <c r="E1308" s="12" t="s">
        <v>98</v>
      </c>
      <c r="F1308" s="16">
        <v>1995</v>
      </c>
      <c r="G1308" s="12" t="s">
        <v>1453</v>
      </c>
      <c r="H1308" s="12" t="s">
        <v>91</v>
      </c>
      <c r="I1308" s="12" t="s">
        <v>1454</v>
      </c>
      <c r="J1308" s="12" t="s">
        <v>1455</v>
      </c>
      <c r="K1308" s="12" t="s">
        <v>1455</v>
      </c>
      <c r="N1308" s="16" t="s">
        <v>206</v>
      </c>
      <c r="O1308" s="16" t="s">
        <v>1485</v>
      </c>
      <c r="P1308" s="12" t="s">
        <v>482</v>
      </c>
      <c r="Q1308" s="16">
        <v>2023</v>
      </c>
      <c r="R1308" s="16">
        <v>0.23</v>
      </c>
      <c r="T1308" s="16">
        <v>0</v>
      </c>
      <c r="U1308" s="16" t="s">
        <v>1484</v>
      </c>
      <c r="V1308" s="12" t="s">
        <v>204</v>
      </c>
      <c r="W1308" s="12" t="s">
        <v>207</v>
      </c>
      <c r="X1308" s="16">
        <v>2</v>
      </c>
      <c r="Y1308" s="16">
        <v>4</v>
      </c>
      <c r="Z1308" s="16">
        <v>0.23</v>
      </c>
      <c r="AA1308" s="16">
        <f t="shared" si="183"/>
        <v>27.6</v>
      </c>
      <c r="AB1308" s="16" t="s">
        <v>5604</v>
      </c>
      <c r="AC1308" s="16" t="s">
        <v>1489</v>
      </c>
      <c r="AD1308" s="16">
        <f t="shared" si="184"/>
        <v>9660</v>
      </c>
      <c r="AE1308" s="16">
        <f t="shared" si="185"/>
        <v>80.5</v>
      </c>
      <c r="AF1308" s="16">
        <f t="shared" si="186"/>
        <v>30187.5</v>
      </c>
      <c r="AG1308" s="16">
        <f t="shared" si="187"/>
        <v>23</v>
      </c>
      <c r="AH1308" s="12">
        <f t="shared" si="188"/>
        <v>0</v>
      </c>
      <c r="AI1308" s="16">
        <f t="shared" si="189"/>
        <v>1.61</v>
      </c>
      <c r="AJ1308" s="16">
        <f t="shared" si="190"/>
        <v>5635</v>
      </c>
      <c r="AK1308" s="16">
        <f t="shared" si="191"/>
        <v>115</v>
      </c>
      <c r="AL1308" s="16">
        <f t="shared" si="192"/>
        <v>1150</v>
      </c>
      <c r="AM1308" s="16">
        <f t="shared" si="193"/>
        <v>17250</v>
      </c>
      <c r="AN1308" s="16">
        <f t="shared" si="194"/>
        <v>63882.5</v>
      </c>
      <c r="AO1308" s="12" t="s">
        <v>1486</v>
      </c>
      <c r="AQ1308" s="16" t="s">
        <v>207</v>
      </c>
      <c r="AR1308" s="16" t="s">
        <v>2381</v>
      </c>
      <c r="AS1308" s="16" t="s">
        <v>2388</v>
      </c>
      <c r="AT1308" s="16" t="s">
        <v>2387</v>
      </c>
      <c r="AU1308" t="s">
        <v>2384</v>
      </c>
      <c r="AV1308" s="15" t="s">
        <v>2385</v>
      </c>
      <c r="AW1308" s="16" t="s">
        <v>2386</v>
      </c>
      <c r="AX1308" s="16" t="s">
        <v>204</v>
      </c>
      <c r="AY1308" s="16" t="s">
        <v>207</v>
      </c>
      <c r="AZ1308" s="16" t="s">
        <v>204</v>
      </c>
      <c r="BA1308" s="16" t="s">
        <v>204</v>
      </c>
      <c r="BB1308" s="16" t="s">
        <v>204</v>
      </c>
      <c r="BC1308" s="16">
        <v>0.23</v>
      </c>
      <c r="BD1308" s="16">
        <f t="shared" si="199"/>
        <v>0.80500000000000005</v>
      </c>
      <c r="BE1308" s="16">
        <f t="shared" si="195"/>
        <v>399.265625</v>
      </c>
      <c r="BG1308" s="16">
        <f t="shared" si="196"/>
        <v>276</v>
      </c>
      <c r="BH1308" s="16">
        <f t="shared" si="197"/>
        <v>147.20000000000002</v>
      </c>
      <c r="BI1308" s="16">
        <f t="shared" si="198"/>
        <v>1.84</v>
      </c>
    </row>
    <row r="1309" spans="1:61" x14ac:dyDescent="0.35">
      <c r="A1309">
        <v>1308</v>
      </c>
      <c r="B1309" t="s">
        <v>360</v>
      </c>
      <c r="C1309" t="s">
        <v>5659</v>
      </c>
      <c r="D1309" s="15" t="s">
        <v>1496</v>
      </c>
      <c r="E1309" s="12" t="s">
        <v>98</v>
      </c>
      <c r="F1309" s="16">
        <v>1954</v>
      </c>
      <c r="G1309" s="12" t="s">
        <v>1453</v>
      </c>
      <c r="H1309" s="12" t="s">
        <v>91</v>
      </c>
      <c r="I1309" s="12" t="s">
        <v>1454</v>
      </c>
      <c r="J1309" s="12" t="s">
        <v>1455</v>
      </c>
      <c r="K1309" s="12" t="s">
        <v>1455</v>
      </c>
      <c r="N1309" s="16" t="s">
        <v>206</v>
      </c>
      <c r="O1309" s="16" t="s">
        <v>1485</v>
      </c>
      <c r="P1309" s="12" t="s">
        <v>482</v>
      </c>
      <c r="Q1309" s="16">
        <v>2023</v>
      </c>
      <c r="R1309" s="16">
        <v>0.8</v>
      </c>
      <c r="T1309" s="16">
        <v>0</v>
      </c>
      <c r="U1309" s="16" t="s">
        <v>1484</v>
      </c>
      <c r="V1309" s="12" t="s">
        <v>204</v>
      </c>
      <c r="W1309" s="12" t="s">
        <v>207</v>
      </c>
      <c r="X1309" s="16">
        <v>2</v>
      </c>
      <c r="Y1309" s="16">
        <v>7</v>
      </c>
      <c r="Z1309" s="16">
        <v>0.8</v>
      </c>
      <c r="AA1309" s="16">
        <f t="shared" si="183"/>
        <v>96</v>
      </c>
      <c r="AB1309" s="16" t="s">
        <v>5604</v>
      </c>
      <c r="AC1309" s="16" t="s">
        <v>1489</v>
      </c>
      <c r="AD1309" s="16">
        <f t="shared" si="184"/>
        <v>33600</v>
      </c>
      <c r="AE1309" s="16">
        <f t="shared" si="185"/>
        <v>280</v>
      </c>
      <c r="AF1309" s="16">
        <f t="shared" si="186"/>
        <v>105000</v>
      </c>
      <c r="AG1309" s="16">
        <f t="shared" si="187"/>
        <v>80</v>
      </c>
      <c r="AH1309" s="12">
        <f t="shared" si="188"/>
        <v>0</v>
      </c>
      <c r="AI1309" s="16">
        <f t="shared" si="189"/>
        <v>5.6000000000000005</v>
      </c>
      <c r="AJ1309" s="16">
        <f t="shared" si="190"/>
        <v>19600.000000000004</v>
      </c>
      <c r="AK1309" s="16">
        <f t="shared" si="191"/>
        <v>400</v>
      </c>
      <c r="AL1309" s="16">
        <f t="shared" si="192"/>
        <v>4000</v>
      </c>
      <c r="AM1309" s="16">
        <f t="shared" si="193"/>
        <v>60000</v>
      </c>
      <c r="AN1309" s="16">
        <f t="shared" si="194"/>
        <v>222200</v>
      </c>
      <c r="AO1309" s="12" t="s">
        <v>1486</v>
      </c>
      <c r="AQ1309" s="16" t="s">
        <v>207</v>
      </c>
      <c r="AR1309" s="16" t="s">
        <v>204</v>
      </c>
      <c r="AS1309" s="16" t="s">
        <v>2389</v>
      </c>
      <c r="AT1309" s="16" t="s">
        <v>2387</v>
      </c>
      <c r="AU1309" t="s">
        <v>2384</v>
      </c>
      <c r="AV1309" s="15" t="s">
        <v>2385</v>
      </c>
      <c r="AW1309" s="16" t="s">
        <v>2386</v>
      </c>
      <c r="AX1309" s="16" t="s">
        <v>204</v>
      </c>
      <c r="AY1309" s="16" t="s">
        <v>207</v>
      </c>
      <c r="AZ1309" s="16" t="s">
        <v>204</v>
      </c>
      <c r="BA1309" s="16" t="s">
        <v>204</v>
      </c>
      <c r="BB1309" s="16" t="s">
        <v>204</v>
      </c>
      <c r="BC1309" s="16">
        <v>0.8</v>
      </c>
      <c r="BD1309" s="16">
        <f t="shared" si="199"/>
        <v>2.8000000000000003</v>
      </c>
      <c r="BE1309" s="16">
        <f t="shared" si="195"/>
        <v>1388.75</v>
      </c>
      <c r="BG1309" s="16">
        <f t="shared" si="196"/>
        <v>960</v>
      </c>
      <c r="BH1309" s="16">
        <f t="shared" si="197"/>
        <v>512</v>
      </c>
      <c r="BI1309" s="16">
        <f t="shared" si="198"/>
        <v>6.4</v>
      </c>
    </row>
    <row r="1310" spans="1:61" x14ac:dyDescent="0.35">
      <c r="A1310">
        <v>1309</v>
      </c>
      <c r="B1310" t="s">
        <v>360</v>
      </c>
      <c r="C1310" t="s">
        <v>5660</v>
      </c>
      <c r="D1310" s="15" t="s">
        <v>1497</v>
      </c>
      <c r="E1310" s="12" t="s">
        <v>98</v>
      </c>
      <c r="F1310" s="16">
        <v>1987</v>
      </c>
      <c r="G1310" s="12" t="s">
        <v>1453</v>
      </c>
      <c r="H1310" s="12" t="s">
        <v>91</v>
      </c>
      <c r="I1310" s="12" t="s">
        <v>1454</v>
      </c>
      <c r="J1310" s="12" t="s">
        <v>1455</v>
      </c>
      <c r="K1310" s="12" t="s">
        <v>1455</v>
      </c>
      <c r="N1310" s="16" t="s">
        <v>206</v>
      </c>
      <c r="O1310" s="16" t="s">
        <v>1485</v>
      </c>
      <c r="P1310" s="12" t="s">
        <v>482</v>
      </c>
      <c r="Q1310" s="16">
        <v>2023</v>
      </c>
      <c r="R1310" s="16">
        <v>0.5</v>
      </c>
      <c r="T1310" s="16">
        <v>0</v>
      </c>
      <c r="U1310" s="16" t="s">
        <v>1484</v>
      </c>
      <c r="V1310" s="12" t="s">
        <v>204</v>
      </c>
      <c r="W1310" s="12" t="s">
        <v>207</v>
      </c>
      <c r="X1310" s="16">
        <v>2</v>
      </c>
      <c r="Y1310" s="16">
        <v>4</v>
      </c>
      <c r="Z1310" s="16">
        <v>0.5</v>
      </c>
      <c r="AA1310" s="16">
        <f t="shared" si="183"/>
        <v>60</v>
      </c>
      <c r="AB1310" s="16" t="s">
        <v>5604</v>
      </c>
      <c r="AC1310" s="16" t="s">
        <v>1489</v>
      </c>
      <c r="AD1310" s="16">
        <f t="shared" si="184"/>
        <v>21000</v>
      </c>
      <c r="AE1310" s="16">
        <f t="shared" si="185"/>
        <v>175</v>
      </c>
      <c r="AF1310" s="16">
        <f t="shared" si="186"/>
        <v>65625</v>
      </c>
      <c r="AG1310" s="16">
        <f t="shared" si="187"/>
        <v>50</v>
      </c>
      <c r="AH1310" s="12">
        <f t="shared" si="188"/>
        <v>0</v>
      </c>
      <c r="AI1310" s="16">
        <f t="shared" si="189"/>
        <v>3.5</v>
      </c>
      <c r="AJ1310" s="16">
        <f t="shared" si="190"/>
        <v>12250</v>
      </c>
      <c r="AK1310" s="16">
        <f t="shared" si="191"/>
        <v>250</v>
      </c>
      <c r="AL1310" s="16">
        <f t="shared" si="192"/>
        <v>2500</v>
      </c>
      <c r="AM1310" s="16">
        <f t="shared" si="193"/>
        <v>37500</v>
      </c>
      <c r="AN1310" s="16">
        <f t="shared" si="194"/>
        <v>138875</v>
      </c>
      <c r="AO1310" s="12" t="s">
        <v>1486</v>
      </c>
      <c r="AQ1310" s="16" t="s">
        <v>207</v>
      </c>
      <c r="AR1310" s="16" t="s">
        <v>204</v>
      </c>
      <c r="AS1310" s="16" t="s">
        <v>2388</v>
      </c>
      <c r="AT1310" s="16" t="s">
        <v>2387</v>
      </c>
      <c r="AU1310" t="s">
        <v>2384</v>
      </c>
      <c r="AV1310" s="15" t="s">
        <v>2385</v>
      </c>
      <c r="AW1310" s="16" t="s">
        <v>2386</v>
      </c>
      <c r="AX1310" s="16" t="s">
        <v>204</v>
      </c>
      <c r="AY1310" s="16" t="s">
        <v>207</v>
      </c>
      <c r="AZ1310" s="16" t="s">
        <v>204</v>
      </c>
      <c r="BA1310" s="16" t="s">
        <v>204</v>
      </c>
      <c r="BB1310" s="16" t="s">
        <v>204</v>
      </c>
      <c r="BC1310" s="16">
        <v>0.5</v>
      </c>
      <c r="BD1310" s="16">
        <f t="shared" si="199"/>
        <v>1.75</v>
      </c>
      <c r="BE1310" s="16">
        <f t="shared" si="195"/>
        <v>867.96875</v>
      </c>
      <c r="BG1310" s="16">
        <f t="shared" si="196"/>
        <v>600</v>
      </c>
      <c r="BH1310" s="16">
        <f t="shared" si="197"/>
        <v>320</v>
      </c>
      <c r="BI1310" s="16">
        <f t="shared" si="198"/>
        <v>4</v>
      </c>
    </row>
    <row r="1311" spans="1:61" x14ac:dyDescent="0.35">
      <c r="A1311">
        <v>1310</v>
      </c>
      <c r="B1311" t="s">
        <v>360</v>
      </c>
      <c r="C1311" t="s">
        <v>5661</v>
      </c>
      <c r="D1311" s="15" t="s">
        <v>1498</v>
      </c>
      <c r="E1311" s="12" t="s">
        <v>98</v>
      </c>
      <c r="F1311" s="16">
        <v>1968</v>
      </c>
      <c r="G1311" s="12" t="s">
        <v>1453</v>
      </c>
      <c r="H1311" s="12" t="s">
        <v>91</v>
      </c>
      <c r="I1311" s="12" t="s">
        <v>1454</v>
      </c>
      <c r="J1311" s="12" t="s">
        <v>1455</v>
      </c>
      <c r="K1311" s="12" t="s">
        <v>1455</v>
      </c>
      <c r="N1311" s="16" t="s">
        <v>206</v>
      </c>
      <c r="O1311" s="16" t="s">
        <v>1485</v>
      </c>
      <c r="P1311" s="12" t="s">
        <v>482</v>
      </c>
      <c r="Q1311" s="16">
        <v>2023</v>
      </c>
      <c r="R1311" s="16">
        <v>0.53</v>
      </c>
      <c r="T1311" s="16">
        <v>0</v>
      </c>
      <c r="U1311" s="16" t="s">
        <v>1484</v>
      </c>
      <c r="V1311" s="12" t="s">
        <v>204</v>
      </c>
      <c r="W1311" s="12" t="s">
        <v>207</v>
      </c>
      <c r="X1311" s="16">
        <v>2</v>
      </c>
      <c r="Y1311" s="16">
        <v>6</v>
      </c>
      <c r="Z1311" s="16">
        <v>0.53</v>
      </c>
      <c r="AA1311" s="16">
        <f t="shared" si="183"/>
        <v>63.6</v>
      </c>
      <c r="AB1311" s="16" t="s">
        <v>5604</v>
      </c>
      <c r="AC1311" s="16" t="s">
        <v>1489</v>
      </c>
      <c r="AD1311" s="16">
        <f t="shared" si="184"/>
        <v>22260</v>
      </c>
      <c r="AE1311" s="16">
        <f t="shared" si="185"/>
        <v>185.5</v>
      </c>
      <c r="AF1311" s="16">
        <f t="shared" si="186"/>
        <v>69562.5</v>
      </c>
      <c r="AG1311" s="16">
        <f t="shared" si="187"/>
        <v>53</v>
      </c>
      <c r="AH1311" s="12">
        <f t="shared" si="188"/>
        <v>0</v>
      </c>
      <c r="AI1311" s="16">
        <f t="shared" si="189"/>
        <v>3.71</v>
      </c>
      <c r="AJ1311" s="16">
        <f t="shared" si="190"/>
        <v>12985</v>
      </c>
      <c r="AK1311" s="16">
        <f t="shared" si="191"/>
        <v>265</v>
      </c>
      <c r="AL1311" s="16">
        <f t="shared" si="192"/>
        <v>2650</v>
      </c>
      <c r="AM1311" s="16">
        <f t="shared" si="193"/>
        <v>39750</v>
      </c>
      <c r="AN1311" s="16">
        <f t="shared" si="194"/>
        <v>147207.5</v>
      </c>
      <c r="AO1311" s="12" t="s">
        <v>1486</v>
      </c>
      <c r="AQ1311" s="16" t="s">
        <v>207</v>
      </c>
      <c r="AR1311" s="16" t="s">
        <v>204</v>
      </c>
      <c r="AS1311" s="16" t="s">
        <v>2388</v>
      </c>
      <c r="AT1311" s="16" t="s">
        <v>2383</v>
      </c>
      <c r="AU1311" t="s">
        <v>2384</v>
      </c>
      <c r="AV1311" s="15" t="s">
        <v>2385</v>
      </c>
      <c r="AW1311" s="16" t="s">
        <v>2386</v>
      </c>
      <c r="AX1311" s="16" t="s">
        <v>204</v>
      </c>
      <c r="AY1311" s="16" t="s">
        <v>207</v>
      </c>
      <c r="AZ1311" s="16" t="s">
        <v>204</v>
      </c>
      <c r="BA1311" s="16" t="s">
        <v>204</v>
      </c>
      <c r="BB1311" s="16" t="s">
        <v>204</v>
      </c>
      <c r="BC1311" s="16">
        <v>0.53</v>
      </c>
      <c r="BD1311" s="16">
        <f t="shared" si="199"/>
        <v>1.855</v>
      </c>
      <c r="BE1311" s="16">
        <f t="shared" si="195"/>
        <v>920.046875</v>
      </c>
      <c r="BG1311" s="16">
        <f t="shared" si="196"/>
        <v>636</v>
      </c>
      <c r="BH1311" s="16">
        <f t="shared" si="197"/>
        <v>339.20000000000005</v>
      </c>
      <c r="BI1311" s="16">
        <f t="shared" si="198"/>
        <v>4.24</v>
      </c>
    </row>
    <row r="1312" spans="1:61" x14ac:dyDescent="0.35">
      <c r="A1312">
        <v>1311</v>
      </c>
      <c r="B1312" t="s">
        <v>360</v>
      </c>
      <c r="C1312" t="s">
        <v>5662</v>
      </c>
      <c r="D1312" s="15" t="s">
        <v>1499</v>
      </c>
      <c r="E1312" s="12" t="s">
        <v>98</v>
      </c>
      <c r="F1312" s="16">
        <v>1985</v>
      </c>
      <c r="G1312" s="12" t="s">
        <v>1453</v>
      </c>
      <c r="H1312" s="12" t="s">
        <v>91</v>
      </c>
      <c r="I1312" s="12" t="s">
        <v>1454</v>
      </c>
      <c r="J1312" s="12" t="s">
        <v>1455</v>
      </c>
      <c r="K1312" s="12" t="s">
        <v>1455</v>
      </c>
      <c r="N1312" s="16" t="s">
        <v>206</v>
      </c>
      <c r="O1312" s="16" t="s">
        <v>1485</v>
      </c>
      <c r="P1312" s="12" t="s">
        <v>482</v>
      </c>
      <c r="Q1312" s="16">
        <v>2023</v>
      </c>
      <c r="R1312" s="16">
        <v>0.56999999999999995</v>
      </c>
      <c r="T1312" s="16">
        <v>0</v>
      </c>
      <c r="U1312" s="16" t="s">
        <v>1484</v>
      </c>
      <c r="V1312" s="12" t="s">
        <v>204</v>
      </c>
      <c r="W1312" s="12" t="s">
        <v>207</v>
      </c>
      <c r="X1312" s="16">
        <v>2</v>
      </c>
      <c r="Y1312" s="16">
        <v>4</v>
      </c>
      <c r="Z1312" s="16">
        <v>0.56999999999999995</v>
      </c>
      <c r="AA1312" s="16">
        <f t="shared" si="183"/>
        <v>68.399999999999991</v>
      </c>
      <c r="AB1312" s="16" t="s">
        <v>5604</v>
      </c>
      <c r="AC1312" s="16" t="s">
        <v>1489</v>
      </c>
      <c r="AD1312" s="16">
        <f t="shared" si="184"/>
        <v>23939.999999999996</v>
      </c>
      <c r="AE1312" s="16">
        <f t="shared" si="185"/>
        <v>199.49999999999997</v>
      </c>
      <c r="AF1312" s="16">
        <f t="shared" si="186"/>
        <v>74812.499999999985</v>
      </c>
      <c r="AG1312" s="16">
        <f t="shared" si="187"/>
        <v>56.999999999999993</v>
      </c>
      <c r="AH1312" s="12">
        <f t="shared" si="188"/>
        <v>0</v>
      </c>
      <c r="AI1312" s="16">
        <f t="shared" si="189"/>
        <v>3.9899999999999998</v>
      </c>
      <c r="AJ1312" s="16">
        <f t="shared" si="190"/>
        <v>13965</v>
      </c>
      <c r="AK1312" s="16">
        <f t="shared" si="191"/>
        <v>285</v>
      </c>
      <c r="AL1312" s="16">
        <f t="shared" si="192"/>
        <v>2849.9999999999995</v>
      </c>
      <c r="AM1312" s="16">
        <f t="shared" si="193"/>
        <v>42749.999999999993</v>
      </c>
      <c r="AN1312" s="16">
        <f t="shared" si="194"/>
        <v>158317.49999999997</v>
      </c>
      <c r="AO1312" s="12" t="s">
        <v>1486</v>
      </c>
      <c r="AQ1312" s="16" t="s">
        <v>207</v>
      </c>
      <c r="AR1312" s="16" t="s">
        <v>2381</v>
      </c>
      <c r="AS1312" s="16" t="s">
        <v>2408</v>
      </c>
      <c r="AT1312" s="16" t="s">
        <v>2383</v>
      </c>
      <c r="AU1312" t="s">
        <v>2384</v>
      </c>
      <c r="AV1312" s="15" t="s">
        <v>2385</v>
      </c>
      <c r="AW1312" s="16" t="s">
        <v>2386</v>
      </c>
      <c r="AX1312" s="16" t="s">
        <v>204</v>
      </c>
      <c r="AY1312" s="16" t="s">
        <v>207</v>
      </c>
      <c r="AZ1312" s="16" t="s">
        <v>204</v>
      </c>
      <c r="BA1312" s="16" t="s">
        <v>204</v>
      </c>
      <c r="BB1312" s="16" t="s">
        <v>204</v>
      </c>
      <c r="BC1312" s="16">
        <v>0.56999999999999995</v>
      </c>
      <c r="BD1312" s="16">
        <f t="shared" si="199"/>
        <v>1.9949999999999999</v>
      </c>
      <c r="BE1312" s="16">
        <f t="shared" si="195"/>
        <v>989.48437499999977</v>
      </c>
      <c r="BG1312" s="16">
        <f t="shared" si="196"/>
        <v>683.99999999999989</v>
      </c>
      <c r="BH1312" s="16">
        <f t="shared" si="197"/>
        <v>364.79999999999995</v>
      </c>
      <c r="BI1312" s="16">
        <f t="shared" si="198"/>
        <v>4.5599999999999996</v>
      </c>
    </row>
    <row r="1313" spans="1:61" x14ac:dyDescent="0.35">
      <c r="A1313">
        <v>1312</v>
      </c>
      <c r="B1313" t="s">
        <v>360</v>
      </c>
      <c r="C1313" t="s">
        <v>5663</v>
      </c>
      <c r="D1313" s="15" t="s">
        <v>1500</v>
      </c>
      <c r="E1313" s="12" t="s">
        <v>98</v>
      </c>
      <c r="F1313" s="16">
        <v>1970</v>
      </c>
      <c r="G1313" s="12" t="s">
        <v>1453</v>
      </c>
      <c r="H1313" s="12" t="s">
        <v>91</v>
      </c>
      <c r="I1313" s="12" t="s">
        <v>1454</v>
      </c>
      <c r="J1313" s="12" t="s">
        <v>1455</v>
      </c>
      <c r="K1313" s="12" t="s">
        <v>1455</v>
      </c>
      <c r="N1313" s="16" t="s">
        <v>206</v>
      </c>
      <c r="O1313" s="16" t="s">
        <v>1485</v>
      </c>
      <c r="P1313" s="12" t="s">
        <v>482</v>
      </c>
      <c r="Q1313" s="16">
        <v>2023</v>
      </c>
      <c r="R1313" s="16">
        <v>0.53</v>
      </c>
      <c r="T1313" s="16">
        <v>0</v>
      </c>
      <c r="U1313" s="16" t="s">
        <v>1484</v>
      </c>
      <c r="V1313" s="12" t="s">
        <v>204</v>
      </c>
      <c r="W1313" s="12" t="s">
        <v>207</v>
      </c>
      <c r="X1313" s="16">
        <v>2</v>
      </c>
      <c r="Y1313" s="16">
        <v>5</v>
      </c>
      <c r="Z1313" s="16">
        <v>0.53</v>
      </c>
      <c r="AA1313" s="16">
        <f t="shared" si="183"/>
        <v>63.6</v>
      </c>
      <c r="AB1313" s="16" t="s">
        <v>5604</v>
      </c>
      <c r="AC1313" s="16" t="s">
        <v>1489</v>
      </c>
      <c r="AD1313" s="16">
        <f t="shared" si="184"/>
        <v>22260</v>
      </c>
      <c r="AE1313" s="16">
        <f t="shared" si="185"/>
        <v>185.5</v>
      </c>
      <c r="AF1313" s="16">
        <f t="shared" si="186"/>
        <v>69562.5</v>
      </c>
      <c r="AG1313" s="16">
        <f t="shared" si="187"/>
        <v>53</v>
      </c>
      <c r="AH1313" s="12">
        <f t="shared" si="188"/>
        <v>0</v>
      </c>
      <c r="AI1313" s="16">
        <f t="shared" si="189"/>
        <v>3.71</v>
      </c>
      <c r="AJ1313" s="16">
        <f t="shared" si="190"/>
        <v>12985</v>
      </c>
      <c r="AK1313" s="16">
        <f t="shared" si="191"/>
        <v>265</v>
      </c>
      <c r="AL1313" s="16">
        <f t="shared" si="192"/>
        <v>2650</v>
      </c>
      <c r="AM1313" s="16">
        <f t="shared" si="193"/>
        <v>39750</v>
      </c>
      <c r="AN1313" s="16">
        <f t="shared" si="194"/>
        <v>147207.5</v>
      </c>
      <c r="AO1313" s="12" t="s">
        <v>1486</v>
      </c>
      <c r="AQ1313" s="16" t="s">
        <v>207</v>
      </c>
      <c r="AR1313" s="16" t="s">
        <v>204</v>
      </c>
      <c r="AS1313" s="16" t="s">
        <v>2389</v>
      </c>
      <c r="AT1313" s="16" t="s">
        <v>2387</v>
      </c>
      <c r="AU1313" t="s">
        <v>2384</v>
      </c>
      <c r="AV1313" s="15" t="s">
        <v>2385</v>
      </c>
      <c r="AW1313" s="16" t="s">
        <v>2386</v>
      </c>
      <c r="AX1313" s="16" t="s">
        <v>204</v>
      </c>
      <c r="AY1313" s="16" t="s">
        <v>207</v>
      </c>
      <c r="AZ1313" s="16" t="s">
        <v>204</v>
      </c>
      <c r="BA1313" s="16" t="s">
        <v>204</v>
      </c>
      <c r="BB1313" s="16" t="s">
        <v>204</v>
      </c>
      <c r="BC1313" s="16">
        <v>0.53</v>
      </c>
      <c r="BD1313" s="16">
        <f t="shared" si="199"/>
        <v>1.855</v>
      </c>
      <c r="BE1313" s="16">
        <f t="shared" si="195"/>
        <v>920.046875</v>
      </c>
      <c r="BG1313" s="16">
        <f t="shared" si="196"/>
        <v>636</v>
      </c>
      <c r="BH1313" s="16">
        <f t="shared" si="197"/>
        <v>339.20000000000005</v>
      </c>
      <c r="BI1313" s="16">
        <f t="shared" si="198"/>
        <v>4.24</v>
      </c>
    </row>
    <row r="1314" spans="1:61" x14ac:dyDescent="0.35">
      <c r="A1314">
        <v>1313</v>
      </c>
      <c r="B1314" t="s">
        <v>360</v>
      </c>
      <c r="C1314" t="s">
        <v>5664</v>
      </c>
      <c r="D1314" s="15" t="s">
        <v>1501</v>
      </c>
      <c r="E1314" s="12" t="s">
        <v>93</v>
      </c>
      <c r="F1314" s="16">
        <v>1969</v>
      </c>
      <c r="G1314" s="12" t="s">
        <v>1453</v>
      </c>
      <c r="H1314" s="12" t="s">
        <v>91</v>
      </c>
      <c r="I1314" s="12" t="s">
        <v>1454</v>
      </c>
      <c r="J1314" s="12" t="s">
        <v>1455</v>
      </c>
      <c r="K1314" s="12" t="s">
        <v>1455</v>
      </c>
      <c r="N1314" s="16" t="s">
        <v>206</v>
      </c>
      <c r="O1314" s="16" t="s">
        <v>1485</v>
      </c>
      <c r="P1314" s="12" t="s">
        <v>482</v>
      </c>
      <c r="Q1314" s="16">
        <v>2023</v>
      </c>
      <c r="R1314" s="16">
        <v>0.45</v>
      </c>
      <c r="T1314" s="16">
        <v>0</v>
      </c>
      <c r="U1314" s="16" t="s">
        <v>1484</v>
      </c>
      <c r="V1314" s="12" t="s">
        <v>204</v>
      </c>
      <c r="W1314" s="12" t="s">
        <v>207</v>
      </c>
      <c r="X1314" s="16">
        <v>2</v>
      </c>
      <c r="Y1314" s="16">
        <v>8</v>
      </c>
      <c r="Z1314" s="16">
        <v>0.45</v>
      </c>
      <c r="AA1314" s="16">
        <f t="shared" si="183"/>
        <v>54</v>
      </c>
      <c r="AB1314" s="16" t="s">
        <v>5604</v>
      </c>
      <c r="AC1314" s="16" t="s">
        <v>1489</v>
      </c>
      <c r="AD1314" s="16">
        <f t="shared" si="184"/>
        <v>18900</v>
      </c>
      <c r="AE1314" s="16">
        <f t="shared" si="185"/>
        <v>157.5</v>
      </c>
      <c r="AF1314" s="16">
        <f t="shared" si="186"/>
        <v>59062.5</v>
      </c>
      <c r="AG1314" s="16">
        <f t="shared" si="187"/>
        <v>45</v>
      </c>
      <c r="AH1314" s="12">
        <f t="shared" si="188"/>
        <v>0</v>
      </c>
      <c r="AI1314" s="16">
        <f t="shared" si="189"/>
        <v>3.15</v>
      </c>
      <c r="AJ1314" s="16">
        <f t="shared" si="190"/>
        <v>11025</v>
      </c>
      <c r="AK1314" s="16">
        <f t="shared" si="191"/>
        <v>225</v>
      </c>
      <c r="AL1314" s="16">
        <f t="shared" si="192"/>
        <v>2250</v>
      </c>
      <c r="AM1314" s="16">
        <f t="shared" si="193"/>
        <v>33750</v>
      </c>
      <c r="AN1314" s="16">
        <f t="shared" si="194"/>
        <v>124987.5</v>
      </c>
      <c r="AO1314" s="12" t="s">
        <v>1486</v>
      </c>
      <c r="AQ1314" s="16" t="s">
        <v>207</v>
      </c>
      <c r="AR1314" s="16" t="s">
        <v>204</v>
      </c>
      <c r="AS1314" s="16" t="s">
        <v>2382</v>
      </c>
      <c r="AT1314" s="16" t="s">
        <v>2387</v>
      </c>
      <c r="AU1314" t="s">
        <v>2384</v>
      </c>
      <c r="AV1314" s="15" t="s">
        <v>2385</v>
      </c>
      <c r="AW1314" s="16" t="s">
        <v>2386</v>
      </c>
      <c r="AX1314" s="16" t="s">
        <v>204</v>
      </c>
      <c r="AY1314" s="16" t="s">
        <v>207</v>
      </c>
      <c r="AZ1314" s="16" t="s">
        <v>204</v>
      </c>
      <c r="BA1314" s="16" t="s">
        <v>204</v>
      </c>
      <c r="BB1314" s="16" t="s">
        <v>204</v>
      </c>
      <c r="BC1314" s="16">
        <v>0.45</v>
      </c>
      <c r="BD1314" s="16">
        <f t="shared" si="199"/>
        <v>1.575</v>
      </c>
      <c r="BE1314" s="16">
        <f t="shared" si="195"/>
        <v>781.171875</v>
      </c>
      <c r="BG1314" s="16">
        <f t="shared" si="196"/>
        <v>540</v>
      </c>
      <c r="BH1314" s="16">
        <f t="shared" si="197"/>
        <v>288</v>
      </c>
      <c r="BI1314" s="16">
        <f t="shared" si="198"/>
        <v>3.6</v>
      </c>
    </row>
    <row r="1315" spans="1:61" x14ac:dyDescent="0.35">
      <c r="A1315">
        <v>1314</v>
      </c>
      <c r="B1315" t="s">
        <v>360</v>
      </c>
      <c r="C1315" t="s">
        <v>5665</v>
      </c>
      <c r="D1315" s="15" t="s">
        <v>1502</v>
      </c>
      <c r="E1315" s="12" t="s">
        <v>98</v>
      </c>
      <c r="F1315" s="16">
        <v>1975</v>
      </c>
      <c r="G1315" s="12" t="s">
        <v>1453</v>
      </c>
      <c r="H1315" s="12" t="s">
        <v>91</v>
      </c>
      <c r="I1315" s="12" t="s">
        <v>1454</v>
      </c>
      <c r="J1315" s="12" t="s">
        <v>1455</v>
      </c>
      <c r="K1315" s="12" t="s">
        <v>1455</v>
      </c>
      <c r="N1315" s="16" t="s">
        <v>206</v>
      </c>
      <c r="O1315" s="16" t="s">
        <v>1485</v>
      </c>
      <c r="P1315" s="12" t="s">
        <v>482</v>
      </c>
      <c r="Q1315" s="16">
        <v>2023</v>
      </c>
      <c r="R1315" s="16">
        <v>0.62</v>
      </c>
      <c r="T1315" s="16">
        <v>0</v>
      </c>
      <c r="U1315" s="16" t="s">
        <v>1484</v>
      </c>
      <c r="V1315" s="12" t="s">
        <v>204</v>
      </c>
      <c r="W1315" s="12" t="s">
        <v>207</v>
      </c>
      <c r="X1315" s="16">
        <v>2</v>
      </c>
      <c r="Y1315" s="16">
        <v>4</v>
      </c>
      <c r="Z1315" s="16">
        <v>0.62</v>
      </c>
      <c r="AA1315" s="16">
        <f t="shared" si="183"/>
        <v>74.400000000000006</v>
      </c>
      <c r="AB1315" s="16" t="s">
        <v>5604</v>
      </c>
      <c r="AC1315" s="16" t="s">
        <v>1489</v>
      </c>
      <c r="AD1315" s="16">
        <f t="shared" si="184"/>
        <v>26040.000000000004</v>
      </c>
      <c r="AE1315" s="16">
        <f t="shared" si="185"/>
        <v>217</v>
      </c>
      <c r="AF1315" s="16">
        <f t="shared" si="186"/>
        <v>81375</v>
      </c>
      <c r="AG1315" s="16">
        <f t="shared" si="187"/>
        <v>62</v>
      </c>
      <c r="AH1315" s="12">
        <f t="shared" si="188"/>
        <v>0</v>
      </c>
      <c r="AI1315" s="16">
        <f t="shared" si="189"/>
        <v>4.34</v>
      </c>
      <c r="AJ1315" s="16">
        <f t="shared" si="190"/>
        <v>15190</v>
      </c>
      <c r="AK1315" s="16">
        <f t="shared" si="191"/>
        <v>310</v>
      </c>
      <c r="AL1315" s="16">
        <f t="shared" si="192"/>
        <v>3100</v>
      </c>
      <c r="AM1315" s="16">
        <f t="shared" si="193"/>
        <v>46500</v>
      </c>
      <c r="AN1315" s="16">
        <f t="shared" si="194"/>
        <v>172205</v>
      </c>
      <c r="AO1315" s="12" t="s">
        <v>1486</v>
      </c>
      <c r="AQ1315" s="16" t="s">
        <v>207</v>
      </c>
      <c r="AR1315" s="16" t="s">
        <v>204</v>
      </c>
      <c r="AS1315" s="16" t="s">
        <v>2382</v>
      </c>
      <c r="AT1315" s="16" t="s">
        <v>2387</v>
      </c>
      <c r="AU1315" t="s">
        <v>2384</v>
      </c>
      <c r="AV1315" s="15" t="s">
        <v>2385</v>
      </c>
      <c r="AW1315" s="16" t="s">
        <v>2386</v>
      </c>
      <c r="AX1315" s="16" t="s">
        <v>204</v>
      </c>
      <c r="AY1315" s="16" t="s">
        <v>207</v>
      </c>
      <c r="AZ1315" s="16" t="s">
        <v>204</v>
      </c>
      <c r="BA1315" s="16" t="s">
        <v>204</v>
      </c>
      <c r="BB1315" s="16" t="s">
        <v>204</v>
      </c>
      <c r="BC1315" s="16">
        <v>0.62</v>
      </c>
      <c r="BD1315" s="16">
        <f t="shared" si="199"/>
        <v>2.17</v>
      </c>
      <c r="BE1315" s="16">
        <f t="shared" si="195"/>
        <v>1076.28125</v>
      </c>
      <c r="BG1315" s="16">
        <f t="shared" si="196"/>
        <v>744</v>
      </c>
      <c r="BH1315" s="16">
        <f t="shared" si="197"/>
        <v>396.8</v>
      </c>
      <c r="BI1315" s="16">
        <f t="shared" si="198"/>
        <v>4.96</v>
      </c>
    </row>
    <row r="1316" spans="1:61" x14ac:dyDescent="0.35">
      <c r="A1316">
        <v>1315</v>
      </c>
      <c r="B1316" t="s">
        <v>360</v>
      </c>
      <c r="C1316" t="s">
        <v>5666</v>
      </c>
      <c r="D1316" s="15" t="s">
        <v>1503</v>
      </c>
      <c r="E1316" s="12" t="s">
        <v>98</v>
      </c>
      <c r="F1316" s="16">
        <v>1968</v>
      </c>
      <c r="G1316" s="12" t="s">
        <v>1453</v>
      </c>
      <c r="H1316" s="12" t="s">
        <v>91</v>
      </c>
      <c r="I1316" s="12" t="s">
        <v>1454</v>
      </c>
      <c r="J1316" s="12" t="s">
        <v>1455</v>
      </c>
      <c r="K1316" s="12" t="s">
        <v>1455</v>
      </c>
      <c r="N1316" s="16" t="s">
        <v>206</v>
      </c>
      <c r="O1316" s="16" t="s">
        <v>1485</v>
      </c>
      <c r="P1316" s="12" t="s">
        <v>482</v>
      </c>
      <c r="Q1316" s="16">
        <v>2023</v>
      </c>
      <c r="R1316" s="16">
        <v>0.8</v>
      </c>
      <c r="T1316" s="16">
        <v>0</v>
      </c>
      <c r="U1316" s="16" t="s">
        <v>1484</v>
      </c>
      <c r="V1316" s="12" t="s">
        <v>204</v>
      </c>
      <c r="W1316" s="12" t="s">
        <v>207</v>
      </c>
      <c r="X1316" s="16">
        <v>2</v>
      </c>
      <c r="Y1316" s="16">
        <v>9</v>
      </c>
      <c r="Z1316" s="16">
        <v>0.8</v>
      </c>
      <c r="AA1316" s="16">
        <f t="shared" si="183"/>
        <v>96</v>
      </c>
      <c r="AB1316" s="16" t="s">
        <v>5604</v>
      </c>
      <c r="AC1316" s="16" t="s">
        <v>1489</v>
      </c>
      <c r="AD1316" s="16">
        <f t="shared" si="184"/>
        <v>33600</v>
      </c>
      <c r="AE1316" s="16">
        <f t="shared" si="185"/>
        <v>280</v>
      </c>
      <c r="AF1316" s="16">
        <f t="shared" si="186"/>
        <v>105000</v>
      </c>
      <c r="AG1316" s="16">
        <f t="shared" si="187"/>
        <v>80</v>
      </c>
      <c r="AH1316" s="12">
        <f t="shared" si="188"/>
        <v>0</v>
      </c>
      <c r="AI1316" s="16">
        <f t="shared" si="189"/>
        <v>5.6000000000000005</v>
      </c>
      <c r="AJ1316" s="16">
        <f t="shared" si="190"/>
        <v>19600.000000000004</v>
      </c>
      <c r="AK1316" s="16">
        <f t="shared" si="191"/>
        <v>400</v>
      </c>
      <c r="AL1316" s="16">
        <f t="shared" si="192"/>
        <v>4000</v>
      </c>
      <c r="AM1316" s="16">
        <f t="shared" si="193"/>
        <v>60000</v>
      </c>
      <c r="AN1316" s="16">
        <f t="shared" si="194"/>
        <v>222200</v>
      </c>
      <c r="AO1316" s="12" t="s">
        <v>1486</v>
      </c>
      <c r="AQ1316" s="16" t="s">
        <v>207</v>
      </c>
      <c r="AR1316" s="16" t="s">
        <v>2381</v>
      </c>
      <c r="AS1316" s="16" t="s">
        <v>2382</v>
      </c>
      <c r="AT1316" s="16" t="s">
        <v>2383</v>
      </c>
      <c r="AU1316" t="s">
        <v>2384</v>
      </c>
      <c r="AV1316" s="15" t="s">
        <v>2385</v>
      </c>
      <c r="AW1316" s="16" t="s">
        <v>2386</v>
      </c>
      <c r="AX1316" s="16" t="s">
        <v>204</v>
      </c>
      <c r="AY1316" s="16" t="s">
        <v>207</v>
      </c>
      <c r="AZ1316" s="16" t="s">
        <v>204</v>
      </c>
      <c r="BA1316" s="16" t="s">
        <v>204</v>
      </c>
      <c r="BB1316" s="16" t="s">
        <v>204</v>
      </c>
      <c r="BC1316" s="16">
        <v>0.8</v>
      </c>
      <c r="BD1316" s="16">
        <f t="shared" si="199"/>
        <v>2.8000000000000003</v>
      </c>
      <c r="BE1316" s="16">
        <f t="shared" si="195"/>
        <v>1388.75</v>
      </c>
      <c r="BG1316" s="16">
        <f t="shared" si="196"/>
        <v>960</v>
      </c>
      <c r="BH1316" s="16">
        <f t="shared" si="197"/>
        <v>512</v>
      </c>
      <c r="BI1316" s="16">
        <f t="shared" si="198"/>
        <v>6.4</v>
      </c>
    </row>
    <row r="1317" spans="1:61" x14ac:dyDescent="0.35">
      <c r="A1317">
        <v>1316</v>
      </c>
      <c r="B1317" t="s">
        <v>360</v>
      </c>
      <c r="C1317" t="s">
        <v>5667</v>
      </c>
      <c r="D1317" s="15" t="s">
        <v>1504</v>
      </c>
      <c r="E1317" s="12" t="s">
        <v>98</v>
      </c>
      <c r="F1317" s="16">
        <v>1965</v>
      </c>
      <c r="G1317" s="12" t="s">
        <v>1453</v>
      </c>
      <c r="H1317" s="12" t="s">
        <v>91</v>
      </c>
      <c r="I1317" s="12" t="s">
        <v>1454</v>
      </c>
      <c r="J1317" s="12" t="s">
        <v>1455</v>
      </c>
      <c r="K1317" s="12" t="s">
        <v>1455</v>
      </c>
      <c r="N1317" s="16" t="s">
        <v>206</v>
      </c>
      <c r="O1317" s="16" t="s">
        <v>1485</v>
      </c>
      <c r="P1317" s="12" t="s">
        <v>482</v>
      </c>
      <c r="Q1317" s="16">
        <v>2023</v>
      </c>
      <c r="R1317" s="16">
        <v>0.7</v>
      </c>
      <c r="T1317" s="16">
        <v>0</v>
      </c>
      <c r="U1317" s="16" t="s">
        <v>1484</v>
      </c>
      <c r="V1317" s="12" t="s">
        <v>204</v>
      </c>
      <c r="W1317" s="12" t="s">
        <v>207</v>
      </c>
      <c r="X1317" s="16">
        <v>2</v>
      </c>
      <c r="Y1317" s="16">
        <v>8</v>
      </c>
      <c r="Z1317" s="16">
        <v>0.7</v>
      </c>
      <c r="AA1317" s="16">
        <f t="shared" si="183"/>
        <v>84</v>
      </c>
      <c r="AB1317" s="16" t="s">
        <v>5604</v>
      </c>
      <c r="AC1317" s="16" t="s">
        <v>1489</v>
      </c>
      <c r="AD1317" s="16">
        <f t="shared" si="184"/>
        <v>29400</v>
      </c>
      <c r="AE1317" s="16">
        <f t="shared" si="185"/>
        <v>244.99999999999997</v>
      </c>
      <c r="AF1317" s="16">
        <f t="shared" si="186"/>
        <v>91874.999999999985</v>
      </c>
      <c r="AG1317" s="16">
        <f t="shared" si="187"/>
        <v>70</v>
      </c>
      <c r="AH1317" s="12">
        <f t="shared" si="188"/>
        <v>0</v>
      </c>
      <c r="AI1317" s="16">
        <f t="shared" si="189"/>
        <v>4.8999999999999995</v>
      </c>
      <c r="AJ1317" s="16">
        <f t="shared" si="190"/>
        <v>17149.999999999996</v>
      </c>
      <c r="AK1317" s="16">
        <f t="shared" si="191"/>
        <v>350</v>
      </c>
      <c r="AL1317" s="16">
        <f t="shared" si="192"/>
        <v>3500</v>
      </c>
      <c r="AM1317" s="16">
        <f t="shared" si="193"/>
        <v>52500</v>
      </c>
      <c r="AN1317" s="16">
        <f t="shared" si="194"/>
        <v>194424.99999999997</v>
      </c>
      <c r="AO1317" s="12" t="s">
        <v>1486</v>
      </c>
      <c r="AQ1317" s="16" t="s">
        <v>207</v>
      </c>
      <c r="AR1317" s="16" t="s">
        <v>204</v>
      </c>
      <c r="AS1317" s="16" t="s">
        <v>2382</v>
      </c>
      <c r="AT1317" s="16" t="s">
        <v>2383</v>
      </c>
      <c r="AU1317" t="s">
        <v>2384</v>
      </c>
      <c r="AV1317" s="15" t="s">
        <v>2385</v>
      </c>
      <c r="AW1317" s="16" t="s">
        <v>2386</v>
      </c>
      <c r="AX1317" s="16" t="s">
        <v>204</v>
      </c>
      <c r="AY1317" s="16" t="s">
        <v>207</v>
      </c>
      <c r="AZ1317" s="16" t="s">
        <v>204</v>
      </c>
      <c r="BA1317" s="16" t="s">
        <v>204</v>
      </c>
      <c r="BB1317" s="16" t="s">
        <v>204</v>
      </c>
      <c r="BC1317" s="16">
        <v>0.7</v>
      </c>
      <c r="BD1317" s="16">
        <f t="shared" si="199"/>
        <v>2.4499999999999997</v>
      </c>
      <c r="BE1317" s="16">
        <f t="shared" si="195"/>
        <v>1215.1562499999998</v>
      </c>
      <c r="BG1317" s="16">
        <f t="shared" si="196"/>
        <v>840</v>
      </c>
      <c r="BH1317" s="16">
        <f t="shared" si="197"/>
        <v>448</v>
      </c>
      <c r="BI1317" s="16">
        <f t="shared" si="198"/>
        <v>5.6</v>
      </c>
    </row>
    <row r="1318" spans="1:61" x14ac:dyDescent="0.35">
      <c r="A1318">
        <v>1317</v>
      </c>
      <c r="B1318" t="s">
        <v>360</v>
      </c>
      <c r="C1318" t="s">
        <v>5668</v>
      </c>
      <c r="D1318" s="15" t="s">
        <v>1505</v>
      </c>
      <c r="E1318" s="12" t="s">
        <v>98</v>
      </c>
      <c r="F1318" s="16">
        <v>1970</v>
      </c>
      <c r="G1318" s="12" t="s">
        <v>1453</v>
      </c>
      <c r="H1318" s="12" t="s">
        <v>91</v>
      </c>
      <c r="I1318" s="12" t="s">
        <v>1454</v>
      </c>
      <c r="J1318" s="12" t="s">
        <v>1455</v>
      </c>
      <c r="K1318" s="12" t="s">
        <v>1455</v>
      </c>
      <c r="N1318" s="16" t="s">
        <v>206</v>
      </c>
      <c r="O1318" s="16" t="s">
        <v>1485</v>
      </c>
      <c r="P1318" s="12" t="s">
        <v>482</v>
      </c>
      <c r="Q1318" s="16">
        <v>2023</v>
      </c>
      <c r="R1318" s="16">
        <v>0.84</v>
      </c>
      <c r="T1318" s="16">
        <v>0</v>
      </c>
      <c r="U1318" s="16" t="s">
        <v>1484</v>
      </c>
      <c r="V1318" s="12" t="s">
        <v>204</v>
      </c>
      <c r="W1318" s="12" t="s">
        <v>207</v>
      </c>
      <c r="X1318" s="16">
        <v>2</v>
      </c>
      <c r="Y1318" s="16">
        <v>6</v>
      </c>
      <c r="Z1318" s="16">
        <v>0.84</v>
      </c>
      <c r="AA1318" s="16">
        <f t="shared" si="183"/>
        <v>100.8</v>
      </c>
      <c r="AB1318" s="16" t="s">
        <v>5604</v>
      </c>
      <c r="AC1318" s="16" t="s">
        <v>1489</v>
      </c>
      <c r="AD1318" s="16">
        <f t="shared" si="184"/>
        <v>35280</v>
      </c>
      <c r="AE1318" s="16">
        <f t="shared" si="185"/>
        <v>294</v>
      </c>
      <c r="AF1318" s="16">
        <f t="shared" si="186"/>
        <v>110250</v>
      </c>
      <c r="AG1318" s="16">
        <f t="shared" si="187"/>
        <v>84</v>
      </c>
      <c r="AH1318" s="12">
        <f t="shared" si="188"/>
        <v>0</v>
      </c>
      <c r="AI1318" s="16">
        <f t="shared" si="189"/>
        <v>5.88</v>
      </c>
      <c r="AJ1318" s="16">
        <f t="shared" si="190"/>
        <v>20580</v>
      </c>
      <c r="AK1318" s="16">
        <f t="shared" si="191"/>
        <v>420</v>
      </c>
      <c r="AL1318" s="16">
        <f t="shared" si="192"/>
        <v>4200</v>
      </c>
      <c r="AM1318" s="16">
        <f t="shared" si="193"/>
        <v>63000</v>
      </c>
      <c r="AN1318" s="16">
        <f t="shared" si="194"/>
        <v>233310</v>
      </c>
      <c r="AO1318" s="12" t="s">
        <v>1486</v>
      </c>
      <c r="AQ1318" s="16" t="s">
        <v>207</v>
      </c>
      <c r="AR1318" s="16" t="s">
        <v>204</v>
      </c>
      <c r="AS1318" s="16" t="s">
        <v>2408</v>
      </c>
      <c r="AT1318" s="16" t="s">
        <v>2383</v>
      </c>
      <c r="AU1318" t="s">
        <v>2384</v>
      </c>
      <c r="AV1318" s="15" t="s">
        <v>2385</v>
      </c>
      <c r="AW1318" s="16" t="s">
        <v>2386</v>
      </c>
      <c r="AX1318" s="16" t="s">
        <v>204</v>
      </c>
      <c r="AY1318" s="16" t="s">
        <v>207</v>
      </c>
      <c r="AZ1318" s="16" t="s">
        <v>204</v>
      </c>
      <c r="BA1318" s="16" t="s">
        <v>204</v>
      </c>
      <c r="BB1318" s="16" t="s">
        <v>204</v>
      </c>
      <c r="BC1318" s="16">
        <v>0.84</v>
      </c>
      <c r="BD1318" s="16">
        <f t="shared" si="199"/>
        <v>2.94</v>
      </c>
      <c r="BE1318" s="16">
        <f t="shared" si="195"/>
        <v>1458.1875</v>
      </c>
      <c r="BG1318" s="16">
        <f t="shared" si="196"/>
        <v>1008</v>
      </c>
      <c r="BH1318" s="16">
        <f t="shared" si="197"/>
        <v>537.6</v>
      </c>
      <c r="BI1318" s="16">
        <f t="shared" si="198"/>
        <v>6.72</v>
      </c>
    </row>
    <row r="1319" spans="1:61" x14ac:dyDescent="0.35">
      <c r="A1319">
        <v>1318</v>
      </c>
      <c r="B1319" t="s">
        <v>360</v>
      </c>
      <c r="C1319" t="s">
        <v>5669</v>
      </c>
      <c r="D1319" s="15" t="s">
        <v>1506</v>
      </c>
      <c r="E1319" s="12" t="s">
        <v>98</v>
      </c>
      <c r="F1319" s="16">
        <v>1980</v>
      </c>
      <c r="G1319" s="12" t="s">
        <v>1453</v>
      </c>
      <c r="H1319" s="12" t="s">
        <v>91</v>
      </c>
      <c r="I1319" s="12" t="s">
        <v>1454</v>
      </c>
      <c r="J1319" s="12" t="s">
        <v>1455</v>
      </c>
      <c r="K1319" s="12" t="s">
        <v>1455</v>
      </c>
      <c r="N1319" s="16" t="s">
        <v>206</v>
      </c>
      <c r="O1319" s="16" t="s">
        <v>1485</v>
      </c>
      <c r="P1319" s="12" t="s">
        <v>482</v>
      </c>
      <c r="Q1319" s="16">
        <v>2023</v>
      </c>
      <c r="R1319" s="16">
        <v>0.23</v>
      </c>
      <c r="T1319" s="16">
        <v>0</v>
      </c>
      <c r="U1319" s="16" t="s">
        <v>1484</v>
      </c>
      <c r="V1319" s="12" t="s">
        <v>204</v>
      </c>
      <c r="W1319" s="12" t="s">
        <v>207</v>
      </c>
      <c r="X1319" s="16">
        <v>2</v>
      </c>
      <c r="Y1319" s="16">
        <v>5</v>
      </c>
      <c r="Z1319" s="16">
        <v>0.23</v>
      </c>
      <c r="AA1319" s="16">
        <f t="shared" si="183"/>
        <v>27.6</v>
      </c>
      <c r="AB1319" s="16" t="s">
        <v>5604</v>
      </c>
      <c r="AC1319" s="16" t="s">
        <v>1489</v>
      </c>
      <c r="AD1319" s="16">
        <f t="shared" si="184"/>
        <v>9660</v>
      </c>
      <c r="AE1319" s="16">
        <f t="shared" si="185"/>
        <v>80.5</v>
      </c>
      <c r="AF1319" s="16">
        <f t="shared" si="186"/>
        <v>30187.5</v>
      </c>
      <c r="AG1319" s="16">
        <f t="shared" si="187"/>
        <v>23</v>
      </c>
      <c r="AH1319" s="12">
        <f t="shared" si="188"/>
        <v>0</v>
      </c>
      <c r="AI1319" s="16">
        <f t="shared" si="189"/>
        <v>1.61</v>
      </c>
      <c r="AJ1319" s="16">
        <f t="shared" si="190"/>
        <v>5635</v>
      </c>
      <c r="AK1319" s="16">
        <f t="shared" si="191"/>
        <v>115</v>
      </c>
      <c r="AL1319" s="16">
        <f t="shared" si="192"/>
        <v>1150</v>
      </c>
      <c r="AM1319" s="16">
        <f t="shared" si="193"/>
        <v>17250</v>
      </c>
      <c r="AN1319" s="16">
        <f t="shared" si="194"/>
        <v>63882.5</v>
      </c>
      <c r="AO1319" s="12" t="s">
        <v>1486</v>
      </c>
      <c r="AQ1319" s="16" t="s">
        <v>207</v>
      </c>
      <c r="AR1319" s="16" t="s">
        <v>204</v>
      </c>
      <c r="AS1319" s="16" t="s">
        <v>2388</v>
      </c>
      <c r="AT1319" s="16" t="s">
        <v>2383</v>
      </c>
      <c r="AU1319" t="s">
        <v>2384</v>
      </c>
      <c r="AV1319" s="15" t="s">
        <v>2385</v>
      </c>
      <c r="AW1319" s="16" t="s">
        <v>2386</v>
      </c>
      <c r="AX1319" s="16" t="s">
        <v>204</v>
      </c>
      <c r="AY1319" s="16" t="s">
        <v>207</v>
      </c>
      <c r="AZ1319" s="16" t="s">
        <v>204</v>
      </c>
      <c r="BA1319" s="16" t="s">
        <v>204</v>
      </c>
      <c r="BB1319" s="16" t="s">
        <v>204</v>
      </c>
      <c r="BC1319" s="16">
        <v>0.23</v>
      </c>
      <c r="BD1319" s="16">
        <f t="shared" si="199"/>
        <v>0.80500000000000005</v>
      </c>
      <c r="BE1319" s="16">
        <f t="shared" si="195"/>
        <v>399.265625</v>
      </c>
      <c r="BG1319" s="16">
        <f t="shared" si="196"/>
        <v>276</v>
      </c>
      <c r="BH1319" s="16">
        <f t="shared" si="197"/>
        <v>147.20000000000002</v>
      </c>
      <c r="BI1319" s="16">
        <f t="shared" si="198"/>
        <v>1.84</v>
      </c>
    </row>
    <row r="1320" spans="1:61" x14ac:dyDescent="0.35">
      <c r="A1320">
        <v>1319</v>
      </c>
      <c r="B1320" t="s">
        <v>360</v>
      </c>
      <c r="C1320" t="s">
        <v>5670</v>
      </c>
      <c r="D1320" s="15" t="s">
        <v>1507</v>
      </c>
      <c r="E1320" s="12" t="s">
        <v>93</v>
      </c>
      <c r="F1320" s="16">
        <v>1972</v>
      </c>
      <c r="G1320" s="12" t="s">
        <v>1453</v>
      </c>
      <c r="H1320" s="12" t="s">
        <v>91</v>
      </c>
      <c r="I1320" s="12" t="s">
        <v>1454</v>
      </c>
      <c r="J1320" s="12" t="s">
        <v>1455</v>
      </c>
      <c r="K1320" s="12" t="s">
        <v>1455</v>
      </c>
      <c r="N1320" s="16" t="s">
        <v>206</v>
      </c>
      <c r="O1320" s="16" t="s">
        <v>1485</v>
      </c>
      <c r="P1320" s="12" t="s">
        <v>482</v>
      </c>
      <c r="Q1320" s="16">
        <v>2023</v>
      </c>
      <c r="R1320" s="16">
        <v>0.3</v>
      </c>
      <c r="T1320" s="16">
        <v>0</v>
      </c>
      <c r="U1320" s="16" t="s">
        <v>1484</v>
      </c>
      <c r="V1320" s="12" t="s">
        <v>204</v>
      </c>
      <c r="W1320" s="12" t="s">
        <v>207</v>
      </c>
      <c r="X1320" s="16">
        <v>2</v>
      </c>
      <c r="Y1320" s="16">
        <v>4</v>
      </c>
      <c r="Z1320" s="16">
        <v>0.3</v>
      </c>
      <c r="AA1320" s="16">
        <f t="shared" si="183"/>
        <v>36</v>
      </c>
      <c r="AB1320" s="16" t="s">
        <v>5604</v>
      </c>
      <c r="AC1320" s="16" t="s">
        <v>1489</v>
      </c>
      <c r="AD1320" s="16">
        <f t="shared" si="184"/>
        <v>12600</v>
      </c>
      <c r="AE1320" s="16">
        <f t="shared" si="185"/>
        <v>105</v>
      </c>
      <c r="AF1320" s="16">
        <f t="shared" si="186"/>
        <v>39375</v>
      </c>
      <c r="AG1320" s="16">
        <f t="shared" si="187"/>
        <v>30</v>
      </c>
      <c r="AH1320" s="12">
        <f t="shared" si="188"/>
        <v>0</v>
      </c>
      <c r="AI1320" s="16">
        <f t="shared" si="189"/>
        <v>2.1</v>
      </c>
      <c r="AJ1320" s="16">
        <f t="shared" si="190"/>
        <v>7350</v>
      </c>
      <c r="AK1320" s="16">
        <f t="shared" si="191"/>
        <v>150</v>
      </c>
      <c r="AL1320" s="16">
        <f t="shared" si="192"/>
        <v>1500</v>
      </c>
      <c r="AM1320" s="16">
        <f t="shared" si="193"/>
        <v>22500</v>
      </c>
      <c r="AN1320" s="16">
        <f t="shared" si="194"/>
        <v>83325</v>
      </c>
      <c r="AO1320" s="12" t="s">
        <v>1486</v>
      </c>
      <c r="AQ1320" s="16" t="s">
        <v>207</v>
      </c>
      <c r="AR1320" s="16" t="s">
        <v>2381</v>
      </c>
      <c r="AS1320" s="16" t="s">
        <v>2389</v>
      </c>
      <c r="AT1320" s="16" t="s">
        <v>2387</v>
      </c>
      <c r="AU1320" t="s">
        <v>2384</v>
      </c>
      <c r="AV1320" s="15" t="s">
        <v>2385</v>
      </c>
      <c r="AW1320" s="16" t="s">
        <v>2386</v>
      </c>
      <c r="AX1320" s="16" t="s">
        <v>204</v>
      </c>
      <c r="AY1320" s="16" t="s">
        <v>207</v>
      </c>
      <c r="AZ1320" s="16" t="s">
        <v>204</v>
      </c>
      <c r="BA1320" s="16" t="s">
        <v>204</v>
      </c>
      <c r="BB1320" s="16" t="s">
        <v>204</v>
      </c>
      <c r="BC1320" s="16">
        <v>0.3</v>
      </c>
      <c r="BD1320" s="16">
        <f t="shared" si="199"/>
        <v>1.05</v>
      </c>
      <c r="BE1320" s="16">
        <f t="shared" si="195"/>
        <v>520.78125</v>
      </c>
      <c r="BG1320" s="16">
        <f t="shared" si="196"/>
        <v>360</v>
      </c>
      <c r="BH1320" s="16">
        <f t="shared" si="197"/>
        <v>192</v>
      </c>
      <c r="BI1320" s="16">
        <f t="shared" si="198"/>
        <v>2.4</v>
      </c>
    </row>
    <row r="1321" spans="1:61" x14ac:dyDescent="0.35">
      <c r="A1321">
        <v>1320</v>
      </c>
      <c r="B1321" t="s">
        <v>360</v>
      </c>
      <c r="C1321" t="s">
        <v>5671</v>
      </c>
      <c r="D1321" s="15" t="s">
        <v>1508</v>
      </c>
      <c r="E1321" s="12" t="s">
        <v>98</v>
      </c>
      <c r="F1321" s="16">
        <v>1984</v>
      </c>
      <c r="G1321" s="12" t="s">
        <v>1453</v>
      </c>
      <c r="H1321" s="12" t="s">
        <v>91</v>
      </c>
      <c r="I1321" s="12" t="s">
        <v>1454</v>
      </c>
      <c r="J1321" s="12" t="s">
        <v>1455</v>
      </c>
      <c r="K1321" s="12" t="s">
        <v>1455</v>
      </c>
      <c r="N1321" s="16" t="s">
        <v>206</v>
      </c>
      <c r="O1321" s="16" t="s">
        <v>1485</v>
      </c>
      <c r="P1321" s="12" t="s">
        <v>482</v>
      </c>
      <c r="Q1321" s="16">
        <v>2023</v>
      </c>
      <c r="R1321" s="16">
        <v>0.35</v>
      </c>
      <c r="T1321" s="16">
        <v>0</v>
      </c>
      <c r="U1321" s="16" t="s">
        <v>1484</v>
      </c>
      <c r="V1321" s="12" t="s">
        <v>204</v>
      </c>
      <c r="W1321" s="12" t="s">
        <v>207</v>
      </c>
      <c r="X1321" s="16">
        <v>2</v>
      </c>
      <c r="Y1321" s="16">
        <v>4</v>
      </c>
      <c r="Z1321" s="16">
        <v>0.35</v>
      </c>
      <c r="AA1321" s="16">
        <f t="shared" si="183"/>
        <v>42</v>
      </c>
      <c r="AB1321" s="16" t="s">
        <v>5604</v>
      </c>
      <c r="AC1321" s="16" t="s">
        <v>1489</v>
      </c>
      <c r="AD1321" s="16">
        <f t="shared" si="184"/>
        <v>14700</v>
      </c>
      <c r="AE1321" s="16">
        <f t="shared" si="185"/>
        <v>122.49999999999999</v>
      </c>
      <c r="AF1321" s="16">
        <f t="shared" si="186"/>
        <v>45937.499999999993</v>
      </c>
      <c r="AG1321" s="16">
        <f t="shared" si="187"/>
        <v>35</v>
      </c>
      <c r="AH1321" s="12">
        <f t="shared" si="188"/>
        <v>0</v>
      </c>
      <c r="AI1321" s="16">
        <f t="shared" si="189"/>
        <v>2.4499999999999997</v>
      </c>
      <c r="AJ1321" s="16">
        <f t="shared" si="190"/>
        <v>8574.9999999999982</v>
      </c>
      <c r="AK1321" s="16">
        <f t="shared" si="191"/>
        <v>175</v>
      </c>
      <c r="AL1321" s="16">
        <f t="shared" si="192"/>
        <v>1750</v>
      </c>
      <c r="AM1321" s="16">
        <f t="shared" si="193"/>
        <v>26250</v>
      </c>
      <c r="AN1321" s="16">
        <f t="shared" si="194"/>
        <v>97212.499999999985</v>
      </c>
      <c r="AO1321" s="12" t="s">
        <v>1486</v>
      </c>
      <c r="AQ1321" s="16" t="s">
        <v>207</v>
      </c>
      <c r="AR1321" s="16" t="s">
        <v>204</v>
      </c>
      <c r="AS1321" s="16" t="s">
        <v>2388</v>
      </c>
      <c r="AT1321" s="16" t="s">
        <v>2387</v>
      </c>
      <c r="AU1321" t="s">
        <v>2384</v>
      </c>
      <c r="AV1321" s="15" t="s">
        <v>2385</v>
      </c>
      <c r="AW1321" s="16" t="s">
        <v>2386</v>
      </c>
      <c r="AX1321" s="16" t="s">
        <v>204</v>
      </c>
      <c r="AY1321" s="16" t="s">
        <v>207</v>
      </c>
      <c r="AZ1321" s="16" t="s">
        <v>204</v>
      </c>
      <c r="BA1321" s="16" t="s">
        <v>204</v>
      </c>
      <c r="BB1321" s="16" t="s">
        <v>204</v>
      </c>
      <c r="BC1321" s="16">
        <v>0.35</v>
      </c>
      <c r="BD1321" s="16">
        <f t="shared" si="199"/>
        <v>1.2249999999999999</v>
      </c>
      <c r="BE1321" s="16">
        <f t="shared" si="195"/>
        <v>607.57812499999989</v>
      </c>
      <c r="BG1321" s="16">
        <f t="shared" si="196"/>
        <v>420</v>
      </c>
      <c r="BH1321" s="16">
        <f t="shared" si="197"/>
        <v>224</v>
      </c>
      <c r="BI1321" s="16">
        <f t="shared" si="198"/>
        <v>2.8</v>
      </c>
    </row>
    <row r="1322" spans="1:61" x14ac:dyDescent="0.35">
      <c r="A1322">
        <v>1321</v>
      </c>
      <c r="B1322" t="s">
        <v>360</v>
      </c>
      <c r="C1322" t="s">
        <v>5672</v>
      </c>
      <c r="D1322" s="15" t="s">
        <v>1509</v>
      </c>
      <c r="E1322" s="12" t="s">
        <v>98</v>
      </c>
      <c r="F1322" s="16">
        <v>1968</v>
      </c>
      <c r="G1322" s="12" t="s">
        <v>1453</v>
      </c>
      <c r="H1322" s="12" t="s">
        <v>91</v>
      </c>
      <c r="I1322" s="12" t="s">
        <v>1454</v>
      </c>
      <c r="J1322" s="12" t="s">
        <v>1455</v>
      </c>
      <c r="K1322" s="12" t="s">
        <v>1455</v>
      </c>
      <c r="N1322" s="16" t="s">
        <v>206</v>
      </c>
      <c r="O1322" s="16" t="s">
        <v>1485</v>
      </c>
      <c r="P1322" s="12" t="s">
        <v>482</v>
      </c>
      <c r="Q1322" s="16">
        <v>2023</v>
      </c>
      <c r="R1322" s="16">
        <v>0.42</v>
      </c>
      <c r="T1322" s="16">
        <v>0</v>
      </c>
      <c r="U1322" s="16" t="s">
        <v>1484</v>
      </c>
      <c r="V1322" s="12" t="s">
        <v>204</v>
      </c>
      <c r="W1322" s="12" t="s">
        <v>207</v>
      </c>
      <c r="X1322" s="16">
        <v>2</v>
      </c>
      <c r="Y1322" s="16">
        <v>8</v>
      </c>
      <c r="Z1322" s="16">
        <v>0.42</v>
      </c>
      <c r="AA1322" s="16">
        <f t="shared" si="183"/>
        <v>50.4</v>
      </c>
      <c r="AB1322" s="16" t="s">
        <v>5604</v>
      </c>
      <c r="AC1322" s="16" t="s">
        <v>1489</v>
      </c>
      <c r="AD1322" s="16">
        <f t="shared" si="184"/>
        <v>17640</v>
      </c>
      <c r="AE1322" s="16">
        <f t="shared" si="185"/>
        <v>147</v>
      </c>
      <c r="AF1322" s="16">
        <f t="shared" si="186"/>
        <v>55125</v>
      </c>
      <c r="AG1322" s="16">
        <f t="shared" si="187"/>
        <v>42</v>
      </c>
      <c r="AH1322" s="12">
        <f t="shared" si="188"/>
        <v>0</v>
      </c>
      <c r="AI1322" s="16">
        <f t="shared" si="189"/>
        <v>2.94</v>
      </c>
      <c r="AJ1322" s="16">
        <f t="shared" si="190"/>
        <v>10290</v>
      </c>
      <c r="AK1322" s="16">
        <f t="shared" si="191"/>
        <v>210</v>
      </c>
      <c r="AL1322" s="16">
        <f t="shared" si="192"/>
        <v>2100</v>
      </c>
      <c r="AM1322" s="16">
        <f t="shared" si="193"/>
        <v>31500</v>
      </c>
      <c r="AN1322" s="16">
        <f t="shared" si="194"/>
        <v>116655</v>
      </c>
      <c r="AO1322" s="12" t="s">
        <v>1486</v>
      </c>
      <c r="AQ1322" s="16" t="s">
        <v>207</v>
      </c>
      <c r="AR1322" s="16" t="s">
        <v>204</v>
      </c>
      <c r="AS1322" s="16" t="s">
        <v>2388</v>
      </c>
      <c r="AT1322" s="16" t="s">
        <v>2387</v>
      </c>
      <c r="AU1322" t="s">
        <v>2384</v>
      </c>
      <c r="AV1322" s="15" t="s">
        <v>2385</v>
      </c>
      <c r="AW1322" s="16" t="s">
        <v>2386</v>
      </c>
      <c r="AX1322" s="16" t="s">
        <v>204</v>
      </c>
      <c r="AY1322" s="16" t="s">
        <v>207</v>
      </c>
      <c r="AZ1322" s="16" t="s">
        <v>204</v>
      </c>
      <c r="BA1322" s="16" t="s">
        <v>204</v>
      </c>
      <c r="BB1322" s="16" t="s">
        <v>204</v>
      </c>
      <c r="BC1322" s="16">
        <v>0.42</v>
      </c>
      <c r="BD1322" s="16">
        <f t="shared" si="199"/>
        <v>1.47</v>
      </c>
      <c r="BE1322" s="16">
        <f t="shared" si="195"/>
        <v>729.09375</v>
      </c>
      <c r="BG1322" s="16">
        <f t="shared" si="196"/>
        <v>504</v>
      </c>
      <c r="BH1322" s="16">
        <f t="shared" si="197"/>
        <v>268.8</v>
      </c>
      <c r="BI1322" s="16">
        <f t="shared" si="198"/>
        <v>3.36</v>
      </c>
    </row>
    <row r="1323" spans="1:61" x14ac:dyDescent="0.35">
      <c r="A1323">
        <v>1322</v>
      </c>
      <c r="B1323" t="s">
        <v>360</v>
      </c>
      <c r="C1323" t="s">
        <v>5673</v>
      </c>
      <c r="D1323" s="15" t="s">
        <v>1510</v>
      </c>
      <c r="E1323" s="12" t="s">
        <v>98</v>
      </c>
      <c r="F1323" s="16">
        <v>1978</v>
      </c>
      <c r="G1323" s="12" t="s">
        <v>1453</v>
      </c>
      <c r="H1323" s="12" t="s">
        <v>91</v>
      </c>
      <c r="I1323" s="12" t="s">
        <v>1454</v>
      </c>
      <c r="J1323" s="12" t="s">
        <v>1455</v>
      </c>
      <c r="K1323" s="12" t="s">
        <v>1455</v>
      </c>
      <c r="N1323" s="16" t="s">
        <v>206</v>
      </c>
      <c r="O1323" s="16" t="s">
        <v>1485</v>
      </c>
      <c r="P1323" s="12" t="s">
        <v>482</v>
      </c>
      <c r="Q1323" s="16">
        <v>2023</v>
      </c>
      <c r="R1323" s="16">
        <v>0.15</v>
      </c>
      <c r="T1323" s="16">
        <v>0</v>
      </c>
      <c r="U1323" s="16" t="s">
        <v>1484</v>
      </c>
      <c r="V1323" s="12" t="s">
        <v>204</v>
      </c>
      <c r="W1323" s="12" t="s">
        <v>207</v>
      </c>
      <c r="X1323" s="16">
        <v>2</v>
      </c>
      <c r="Y1323" s="16">
        <v>5</v>
      </c>
      <c r="Z1323" s="16">
        <v>0.15</v>
      </c>
      <c r="AA1323" s="16">
        <f t="shared" si="183"/>
        <v>18</v>
      </c>
      <c r="AB1323" s="16" t="s">
        <v>5604</v>
      </c>
      <c r="AC1323" s="16" t="s">
        <v>1489</v>
      </c>
      <c r="AD1323" s="16">
        <f t="shared" si="184"/>
        <v>6300</v>
      </c>
      <c r="AE1323" s="16">
        <f t="shared" si="185"/>
        <v>52.5</v>
      </c>
      <c r="AF1323" s="16">
        <f t="shared" si="186"/>
        <v>19687.5</v>
      </c>
      <c r="AG1323" s="16">
        <f t="shared" si="187"/>
        <v>15</v>
      </c>
      <c r="AH1323" s="12">
        <f t="shared" si="188"/>
        <v>0</v>
      </c>
      <c r="AI1323" s="16">
        <f t="shared" si="189"/>
        <v>1.05</v>
      </c>
      <c r="AJ1323" s="16">
        <f t="shared" si="190"/>
        <v>3675</v>
      </c>
      <c r="AK1323" s="16">
        <f t="shared" si="191"/>
        <v>75</v>
      </c>
      <c r="AL1323" s="16">
        <f t="shared" si="192"/>
        <v>750</v>
      </c>
      <c r="AM1323" s="16">
        <f t="shared" si="193"/>
        <v>11250</v>
      </c>
      <c r="AN1323" s="16">
        <f t="shared" si="194"/>
        <v>41662.5</v>
      </c>
      <c r="AO1323" s="12" t="s">
        <v>1486</v>
      </c>
      <c r="AQ1323" s="16" t="s">
        <v>207</v>
      </c>
      <c r="AR1323" s="16" t="s">
        <v>204</v>
      </c>
      <c r="AS1323" s="16" t="s">
        <v>2408</v>
      </c>
      <c r="AT1323" s="16" t="s">
        <v>2387</v>
      </c>
      <c r="AU1323" t="s">
        <v>2384</v>
      </c>
      <c r="AV1323" s="15" t="s">
        <v>2385</v>
      </c>
      <c r="AW1323" s="16" t="s">
        <v>2386</v>
      </c>
      <c r="AX1323" s="16" t="s">
        <v>204</v>
      </c>
      <c r="AY1323" s="16" t="s">
        <v>207</v>
      </c>
      <c r="AZ1323" s="16" t="s">
        <v>204</v>
      </c>
      <c r="BA1323" s="16" t="s">
        <v>204</v>
      </c>
      <c r="BB1323" s="16" t="s">
        <v>204</v>
      </c>
      <c r="BC1323" s="16">
        <v>0.15</v>
      </c>
      <c r="BD1323" s="16">
        <f t="shared" si="199"/>
        <v>0.52500000000000002</v>
      </c>
      <c r="BE1323" s="16">
        <f t="shared" si="195"/>
        <v>260.390625</v>
      </c>
      <c r="BG1323" s="16">
        <f t="shared" si="196"/>
        <v>180</v>
      </c>
      <c r="BH1323" s="16">
        <f t="shared" si="197"/>
        <v>96</v>
      </c>
      <c r="BI1323" s="16">
        <f t="shared" si="198"/>
        <v>1.2</v>
      </c>
    </row>
    <row r="1324" spans="1:61" x14ac:dyDescent="0.35">
      <c r="A1324">
        <v>1323</v>
      </c>
      <c r="B1324" t="s">
        <v>360</v>
      </c>
      <c r="C1324" t="s">
        <v>5674</v>
      </c>
      <c r="D1324" s="15" t="s">
        <v>1511</v>
      </c>
      <c r="E1324" s="12" t="s">
        <v>98</v>
      </c>
      <c r="F1324" s="16">
        <v>1971</v>
      </c>
      <c r="G1324" s="12" t="s">
        <v>1453</v>
      </c>
      <c r="H1324" s="12" t="s">
        <v>91</v>
      </c>
      <c r="I1324" s="12" t="s">
        <v>1454</v>
      </c>
      <c r="J1324" s="12" t="s">
        <v>1455</v>
      </c>
      <c r="K1324" s="12" t="s">
        <v>1455</v>
      </c>
      <c r="N1324" s="16" t="s">
        <v>206</v>
      </c>
      <c r="O1324" s="16" t="s">
        <v>1485</v>
      </c>
      <c r="P1324" s="12" t="s">
        <v>482</v>
      </c>
      <c r="Q1324" s="16">
        <v>2023</v>
      </c>
      <c r="R1324" s="16">
        <v>0.25</v>
      </c>
      <c r="T1324" s="16">
        <v>0</v>
      </c>
      <c r="U1324" s="16" t="s">
        <v>1484</v>
      </c>
      <c r="V1324" s="12" t="s">
        <v>204</v>
      </c>
      <c r="W1324" s="12" t="s">
        <v>207</v>
      </c>
      <c r="X1324" s="16">
        <v>2</v>
      </c>
      <c r="Y1324" s="16">
        <v>6</v>
      </c>
      <c r="Z1324" s="16">
        <v>0.25</v>
      </c>
      <c r="AA1324" s="16">
        <f t="shared" si="183"/>
        <v>30</v>
      </c>
      <c r="AB1324" s="16" t="s">
        <v>5604</v>
      </c>
      <c r="AC1324" s="16" t="s">
        <v>1489</v>
      </c>
      <c r="AD1324" s="16">
        <f t="shared" si="184"/>
        <v>10500</v>
      </c>
      <c r="AE1324" s="16">
        <f t="shared" si="185"/>
        <v>87.5</v>
      </c>
      <c r="AF1324" s="16">
        <f t="shared" si="186"/>
        <v>32812.5</v>
      </c>
      <c r="AG1324" s="16">
        <f t="shared" si="187"/>
        <v>25</v>
      </c>
      <c r="AH1324" s="12">
        <f t="shared" si="188"/>
        <v>0</v>
      </c>
      <c r="AI1324" s="16">
        <f t="shared" si="189"/>
        <v>1.75</v>
      </c>
      <c r="AJ1324" s="16">
        <f t="shared" si="190"/>
        <v>6125</v>
      </c>
      <c r="AK1324" s="16">
        <f t="shared" si="191"/>
        <v>125</v>
      </c>
      <c r="AL1324" s="16">
        <f t="shared" si="192"/>
        <v>1250</v>
      </c>
      <c r="AM1324" s="16">
        <f t="shared" si="193"/>
        <v>18750</v>
      </c>
      <c r="AN1324" s="16">
        <f t="shared" si="194"/>
        <v>69437.5</v>
      </c>
      <c r="AO1324" s="12" t="s">
        <v>1486</v>
      </c>
      <c r="AQ1324" s="16" t="s">
        <v>207</v>
      </c>
      <c r="AR1324" s="16" t="s">
        <v>2381</v>
      </c>
      <c r="AS1324" s="16" t="s">
        <v>2389</v>
      </c>
      <c r="AT1324" s="16" t="s">
        <v>2383</v>
      </c>
      <c r="AU1324" t="s">
        <v>2384</v>
      </c>
      <c r="AV1324" s="15" t="s">
        <v>2385</v>
      </c>
      <c r="AW1324" s="16" t="s">
        <v>2386</v>
      </c>
      <c r="AX1324" s="16" t="s">
        <v>204</v>
      </c>
      <c r="AY1324" s="16" t="s">
        <v>207</v>
      </c>
      <c r="AZ1324" s="16" t="s">
        <v>204</v>
      </c>
      <c r="BA1324" s="16" t="s">
        <v>204</v>
      </c>
      <c r="BB1324" s="16" t="s">
        <v>204</v>
      </c>
      <c r="BC1324" s="16">
        <v>0.25</v>
      </c>
      <c r="BD1324" s="16">
        <f t="shared" si="199"/>
        <v>0.875</v>
      </c>
      <c r="BE1324" s="16">
        <f t="shared" si="195"/>
        <v>433.984375</v>
      </c>
      <c r="BG1324" s="16">
        <f t="shared" si="196"/>
        <v>300</v>
      </c>
      <c r="BH1324" s="16">
        <f t="shared" si="197"/>
        <v>160</v>
      </c>
      <c r="BI1324" s="16">
        <f t="shared" si="198"/>
        <v>2</v>
      </c>
    </row>
    <row r="1325" spans="1:61" x14ac:dyDescent="0.35">
      <c r="A1325">
        <v>1324</v>
      </c>
      <c r="B1325" t="s">
        <v>360</v>
      </c>
      <c r="C1325" t="s">
        <v>5675</v>
      </c>
      <c r="D1325" s="15" t="s">
        <v>1512</v>
      </c>
      <c r="E1325" s="12" t="s">
        <v>98</v>
      </c>
      <c r="F1325" s="16">
        <v>1995</v>
      </c>
      <c r="G1325" s="12" t="s">
        <v>1453</v>
      </c>
      <c r="H1325" s="12" t="s">
        <v>91</v>
      </c>
      <c r="I1325" s="12" t="s">
        <v>1454</v>
      </c>
      <c r="J1325" s="12" t="s">
        <v>1455</v>
      </c>
      <c r="K1325" s="12" t="s">
        <v>1455</v>
      </c>
      <c r="N1325" s="16" t="s">
        <v>206</v>
      </c>
      <c r="O1325" s="16" t="s">
        <v>1485</v>
      </c>
      <c r="P1325" s="12" t="s">
        <v>482</v>
      </c>
      <c r="Q1325" s="16">
        <v>2023</v>
      </c>
      <c r="R1325" s="16">
        <v>0.35</v>
      </c>
      <c r="T1325" s="16">
        <v>0</v>
      </c>
      <c r="U1325" s="16" t="s">
        <v>1484</v>
      </c>
      <c r="V1325" s="12" t="s">
        <v>204</v>
      </c>
      <c r="W1325" s="12" t="s">
        <v>207</v>
      </c>
      <c r="X1325" s="16">
        <v>2</v>
      </c>
      <c r="Y1325" s="16">
        <v>5</v>
      </c>
      <c r="Z1325" s="16">
        <v>0.35</v>
      </c>
      <c r="AA1325" s="16">
        <f t="shared" si="183"/>
        <v>42</v>
      </c>
      <c r="AB1325" s="16" t="s">
        <v>5604</v>
      </c>
      <c r="AC1325" s="16" t="s">
        <v>1489</v>
      </c>
      <c r="AD1325" s="16">
        <f t="shared" si="184"/>
        <v>14700</v>
      </c>
      <c r="AE1325" s="16">
        <f t="shared" si="185"/>
        <v>122.49999999999999</v>
      </c>
      <c r="AF1325" s="16">
        <f t="shared" si="186"/>
        <v>45937.499999999993</v>
      </c>
      <c r="AG1325" s="16">
        <f t="shared" si="187"/>
        <v>35</v>
      </c>
      <c r="AH1325" s="12">
        <f t="shared" si="188"/>
        <v>0</v>
      </c>
      <c r="AI1325" s="16">
        <f t="shared" si="189"/>
        <v>2.4499999999999997</v>
      </c>
      <c r="AJ1325" s="16">
        <f t="shared" si="190"/>
        <v>8574.9999999999982</v>
      </c>
      <c r="AK1325" s="16">
        <f t="shared" si="191"/>
        <v>175</v>
      </c>
      <c r="AL1325" s="16">
        <f t="shared" si="192"/>
        <v>1750</v>
      </c>
      <c r="AM1325" s="16">
        <f t="shared" si="193"/>
        <v>26250</v>
      </c>
      <c r="AN1325" s="16">
        <f t="shared" si="194"/>
        <v>97212.499999999985</v>
      </c>
      <c r="AO1325" s="12" t="s">
        <v>1486</v>
      </c>
      <c r="AQ1325" s="16" t="s">
        <v>207</v>
      </c>
      <c r="AR1325" s="16" t="s">
        <v>204</v>
      </c>
      <c r="AS1325" s="16" t="s">
        <v>2382</v>
      </c>
      <c r="AT1325" s="16" t="s">
        <v>2383</v>
      </c>
      <c r="AU1325" t="s">
        <v>2384</v>
      </c>
      <c r="AV1325" s="15" t="s">
        <v>2385</v>
      </c>
      <c r="AW1325" s="16" t="s">
        <v>2386</v>
      </c>
      <c r="AX1325" s="16" t="s">
        <v>204</v>
      </c>
      <c r="AY1325" s="16" t="s">
        <v>207</v>
      </c>
      <c r="AZ1325" s="16" t="s">
        <v>204</v>
      </c>
      <c r="BA1325" s="16" t="s">
        <v>204</v>
      </c>
      <c r="BB1325" s="16" t="s">
        <v>204</v>
      </c>
      <c r="BC1325" s="16">
        <v>0.35</v>
      </c>
      <c r="BD1325" s="16">
        <f t="shared" si="199"/>
        <v>1.2249999999999999</v>
      </c>
      <c r="BE1325" s="16">
        <f t="shared" si="195"/>
        <v>607.57812499999989</v>
      </c>
      <c r="BG1325" s="16">
        <f t="shared" si="196"/>
        <v>420</v>
      </c>
      <c r="BH1325" s="16">
        <f t="shared" si="197"/>
        <v>224</v>
      </c>
      <c r="BI1325" s="16">
        <f t="shared" si="198"/>
        <v>2.8</v>
      </c>
    </row>
    <row r="1326" spans="1:61" x14ac:dyDescent="0.35">
      <c r="A1326">
        <v>1325</v>
      </c>
      <c r="B1326" t="s">
        <v>360</v>
      </c>
      <c r="C1326" t="s">
        <v>5676</v>
      </c>
      <c r="D1326" s="15" t="s">
        <v>1513</v>
      </c>
      <c r="E1326" s="12" t="s">
        <v>98</v>
      </c>
      <c r="F1326" s="16">
        <v>1970</v>
      </c>
      <c r="G1326" s="12" t="s">
        <v>1453</v>
      </c>
      <c r="H1326" s="12" t="s">
        <v>91</v>
      </c>
      <c r="I1326" s="12" t="s">
        <v>1454</v>
      </c>
      <c r="J1326" s="12" t="s">
        <v>1455</v>
      </c>
      <c r="K1326" s="12" t="s">
        <v>1455</v>
      </c>
      <c r="N1326" s="16" t="s">
        <v>206</v>
      </c>
      <c r="O1326" s="16" t="s">
        <v>1485</v>
      </c>
      <c r="P1326" s="12" t="s">
        <v>482</v>
      </c>
      <c r="Q1326" s="16">
        <v>2023</v>
      </c>
      <c r="R1326" s="16">
        <v>0.27</v>
      </c>
      <c r="T1326" s="16">
        <v>0</v>
      </c>
      <c r="U1326" s="16" t="s">
        <v>1484</v>
      </c>
      <c r="V1326" s="12" t="s">
        <v>204</v>
      </c>
      <c r="W1326" s="12" t="s">
        <v>207</v>
      </c>
      <c r="X1326" s="16">
        <v>2</v>
      </c>
      <c r="Y1326" s="16">
        <v>8</v>
      </c>
      <c r="Z1326" s="16">
        <v>0.27</v>
      </c>
      <c r="AA1326" s="16">
        <f t="shared" si="183"/>
        <v>32.400000000000006</v>
      </c>
      <c r="AB1326" s="16" t="s">
        <v>5604</v>
      </c>
      <c r="AC1326" s="16" t="s">
        <v>1489</v>
      </c>
      <c r="AD1326" s="16">
        <f t="shared" si="184"/>
        <v>11340.000000000002</v>
      </c>
      <c r="AE1326" s="16">
        <f t="shared" si="185"/>
        <v>94.5</v>
      </c>
      <c r="AF1326" s="16">
        <f t="shared" si="186"/>
        <v>35437.5</v>
      </c>
      <c r="AG1326" s="16">
        <f t="shared" si="187"/>
        <v>27</v>
      </c>
      <c r="AH1326" s="12">
        <f t="shared" si="188"/>
        <v>0</v>
      </c>
      <c r="AI1326" s="16">
        <f t="shared" si="189"/>
        <v>1.8900000000000001</v>
      </c>
      <c r="AJ1326" s="16">
        <f t="shared" si="190"/>
        <v>6615</v>
      </c>
      <c r="AK1326" s="16">
        <f t="shared" si="191"/>
        <v>135</v>
      </c>
      <c r="AL1326" s="16">
        <f t="shared" si="192"/>
        <v>1350</v>
      </c>
      <c r="AM1326" s="16">
        <f t="shared" si="193"/>
        <v>20250</v>
      </c>
      <c r="AN1326" s="16">
        <f t="shared" si="194"/>
        <v>74992.5</v>
      </c>
      <c r="AO1326" s="12" t="s">
        <v>1486</v>
      </c>
      <c r="AQ1326" s="16" t="s">
        <v>207</v>
      </c>
      <c r="AR1326" s="16" t="s">
        <v>204</v>
      </c>
      <c r="AS1326" s="16" t="s">
        <v>2382</v>
      </c>
      <c r="AT1326" s="16" t="s">
        <v>2387</v>
      </c>
      <c r="AU1326" t="s">
        <v>2384</v>
      </c>
      <c r="AV1326" s="15" t="s">
        <v>2385</v>
      </c>
      <c r="AW1326" s="16" t="s">
        <v>2386</v>
      </c>
      <c r="AX1326" s="16" t="s">
        <v>204</v>
      </c>
      <c r="AY1326" s="16" t="s">
        <v>207</v>
      </c>
      <c r="AZ1326" s="16" t="s">
        <v>204</v>
      </c>
      <c r="BA1326" s="16" t="s">
        <v>204</v>
      </c>
      <c r="BB1326" s="16" t="s">
        <v>204</v>
      </c>
      <c r="BC1326" s="16">
        <v>0.27</v>
      </c>
      <c r="BD1326" s="16">
        <f t="shared" si="199"/>
        <v>0.94500000000000006</v>
      </c>
      <c r="BE1326" s="16">
        <f t="shared" si="195"/>
        <v>468.703125</v>
      </c>
      <c r="BG1326" s="16">
        <f t="shared" si="196"/>
        <v>324</v>
      </c>
      <c r="BH1326" s="16">
        <f t="shared" si="197"/>
        <v>172.8</v>
      </c>
      <c r="BI1326" s="16">
        <f t="shared" si="198"/>
        <v>2.16</v>
      </c>
    </row>
    <row r="1327" spans="1:61" x14ac:dyDescent="0.35">
      <c r="A1327">
        <v>1326</v>
      </c>
      <c r="B1327" t="s">
        <v>360</v>
      </c>
      <c r="C1327" t="s">
        <v>5677</v>
      </c>
      <c r="D1327" s="15" t="s">
        <v>1514</v>
      </c>
      <c r="E1327" s="12" t="s">
        <v>93</v>
      </c>
      <c r="F1327" s="16">
        <v>1972</v>
      </c>
      <c r="G1327" s="12" t="s">
        <v>1453</v>
      </c>
      <c r="H1327" s="12" t="s">
        <v>91</v>
      </c>
      <c r="I1327" s="12" t="s">
        <v>1454</v>
      </c>
      <c r="J1327" s="12" t="s">
        <v>1455</v>
      </c>
      <c r="K1327" s="12" t="s">
        <v>1455</v>
      </c>
      <c r="N1327" s="16" t="s">
        <v>206</v>
      </c>
      <c r="O1327" s="16" t="s">
        <v>1485</v>
      </c>
      <c r="P1327" s="12" t="s">
        <v>482</v>
      </c>
      <c r="Q1327" s="16">
        <v>2023</v>
      </c>
      <c r="R1327" s="16">
        <v>1.41</v>
      </c>
      <c r="T1327" s="16">
        <v>0</v>
      </c>
      <c r="U1327" s="16" t="s">
        <v>1484</v>
      </c>
      <c r="V1327" s="12" t="s">
        <v>204</v>
      </c>
      <c r="W1327" s="12" t="s">
        <v>207</v>
      </c>
      <c r="X1327" s="16">
        <v>2</v>
      </c>
      <c r="Y1327" s="16">
        <v>7</v>
      </c>
      <c r="Z1327" s="16">
        <v>1.41</v>
      </c>
      <c r="AA1327" s="16">
        <f t="shared" si="183"/>
        <v>169.2</v>
      </c>
      <c r="AB1327" s="16" t="s">
        <v>5604</v>
      </c>
      <c r="AC1327" s="16" t="s">
        <v>1489</v>
      </c>
      <c r="AD1327" s="16">
        <f t="shared" si="184"/>
        <v>59219.999999999993</v>
      </c>
      <c r="AE1327" s="16">
        <f t="shared" si="185"/>
        <v>493.5</v>
      </c>
      <c r="AF1327" s="16">
        <f t="shared" si="186"/>
        <v>185062.5</v>
      </c>
      <c r="AG1327" s="16">
        <f t="shared" si="187"/>
        <v>141</v>
      </c>
      <c r="AH1327" s="12">
        <f t="shared" si="188"/>
        <v>0</v>
      </c>
      <c r="AI1327" s="16">
        <f t="shared" si="189"/>
        <v>9.8699999999999992</v>
      </c>
      <c r="AJ1327" s="16">
        <f t="shared" si="190"/>
        <v>34545</v>
      </c>
      <c r="AK1327" s="16">
        <f t="shared" si="191"/>
        <v>705</v>
      </c>
      <c r="AL1327" s="16">
        <f t="shared" si="192"/>
        <v>7050</v>
      </c>
      <c r="AM1327" s="16">
        <f t="shared" si="193"/>
        <v>105750</v>
      </c>
      <c r="AN1327" s="16">
        <f t="shared" si="194"/>
        <v>391627.5</v>
      </c>
      <c r="AO1327" s="12" t="s">
        <v>1486</v>
      </c>
      <c r="AQ1327" s="16" t="s">
        <v>207</v>
      </c>
      <c r="AR1327" s="16" t="s">
        <v>204</v>
      </c>
      <c r="AS1327" s="16" t="s">
        <v>2382</v>
      </c>
      <c r="AT1327" s="16" t="s">
        <v>2387</v>
      </c>
      <c r="AU1327" t="s">
        <v>2384</v>
      </c>
      <c r="AV1327" s="15" t="s">
        <v>2385</v>
      </c>
      <c r="AW1327" s="16" t="s">
        <v>2386</v>
      </c>
      <c r="AX1327" s="16" t="s">
        <v>204</v>
      </c>
      <c r="AY1327" s="16" t="s">
        <v>207</v>
      </c>
      <c r="AZ1327" s="16" t="s">
        <v>204</v>
      </c>
      <c r="BA1327" s="16" t="s">
        <v>204</v>
      </c>
      <c r="BB1327" s="16" t="s">
        <v>204</v>
      </c>
      <c r="BC1327" s="16">
        <v>1.41</v>
      </c>
      <c r="BD1327" s="16">
        <f t="shared" si="199"/>
        <v>4.9349999999999996</v>
      </c>
      <c r="BE1327" s="16">
        <f t="shared" si="195"/>
        <v>2447.671875</v>
      </c>
      <c r="BG1327" s="16">
        <f t="shared" si="196"/>
        <v>1692</v>
      </c>
      <c r="BH1327" s="16">
        <f t="shared" si="197"/>
        <v>902.4</v>
      </c>
      <c r="BI1327" s="16">
        <f t="shared" si="198"/>
        <v>11.28</v>
      </c>
    </row>
    <row r="1328" spans="1:61" x14ac:dyDescent="0.35">
      <c r="A1328">
        <v>1327</v>
      </c>
      <c r="B1328" t="s">
        <v>360</v>
      </c>
      <c r="C1328" t="s">
        <v>5678</v>
      </c>
      <c r="D1328" s="15" t="s">
        <v>1515</v>
      </c>
      <c r="E1328" s="12" t="s">
        <v>98</v>
      </c>
      <c r="F1328" s="16">
        <v>1988</v>
      </c>
      <c r="G1328" s="12" t="s">
        <v>1453</v>
      </c>
      <c r="H1328" s="12" t="s">
        <v>91</v>
      </c>
      <c r="I1328" s="12" t="s">
        <v>1454</v>
      </c>
      <c r="J1328" s="12" t="s">
        <v>1455</v>
      </c>
      <c r="K1328" s="12" t="s">
        <v>1455</v>
      </c>
      <c r="N1328" s="16" t="s">
        <v>206</v>
      </c>
      <c r="O1328" s="16" t="s">
        <v>1485</v>
      </c>
      <c r="P1328" s="12" t="s">
        <v>482</v>
      </c>
      <c r="Q1328" s="16">
        <v>2023</v>
      </c>
      <c r="R1328" s="16">
        <v>0.19</v>
      </c>
      <c r="T1328" s="16">
        <v>0</v>
      </c>
      <c r="U1328" s="16" t="s">
        <v>1484</v>
      </c>
      <c r="V1328" s="12" t="s">
        <v>204</v>
      </c>
      <c r="W1328" s="12" t="s">
        <v>207</v>
      </c>
      <c r="X1328" s="16">
        <v>2</v>
      </c>
      <c r="Y1328" s="16">
        <v>3</v>
      </c>
      <c r="Z1328" s="16">
        <v>0.19</v>
      </c>
      <c r="AA1328" s="16">
        <f t="shared" si="183"/>
        <v>22.8</v>
      </c>
      <c r="AB1328" s="16" t="s">
        <v>5604</v>
      </c>
      <c r="AC1328" s="16" t="s">
        <v>1489</v>
      </c>
      <c r="AD1328" s="16">
        <f t="shared" si="184"/>
        <v>7980</v>
      </c>
      <c r="AE1328" s="16">
        <f t="shared" si="185"/>
        <v>66.5</v>
      </c>
      <c r="AF1328" s="16">
        <f t="shared" si="186"/>
        <v>24937.5</v>
      </c>
      <c r="AG1328" s="16">
        <f t="shared" si="187"/>
        <v>19</v>
      </c>
      <c r="AH1328" s="12">
        <f t="shared" si="188"/>
        <v>0</v>
      </c>
      <c r="AI1328" s="16">
        <f t="shared" si="189"/>
        <v>1.33</v>
      </c>
      <c r="AJ1328" s="16">
        <f t="shared" si="190"/>
        <v>4655</v>
      </c>
      <c r="AK1328" s="16">
        <f t="shared" si="191"/>
        <v>95</v>
      </c>
      <c r="AL1328" s="16">
        <f t="shared" si="192"/>
        <v>950</v>
      </c>
      <c r="AM1328" s="16">
        <f t="shared" si="193"/>
        <v>14250</v>
      </c>
      <c r="AN1328" s="16">
        <f t="shared" si="194"/>
        <v>52772.5</v>
      </c>
      <c r="AO1328" s="12" t="s">
        <v>1486</v>
      </c>
      <c r="AQ1328" s="16" t="s">
        <v>207</v>
      </c>
      <c r="AR1328" s="16" t="s">
        <v>2381</v>
      </c>
      <c r="AS1328" s="16" t="s">
        <v>2382</v>
      </c>
      <c r="AT1328" s="16" t="s">
        <v>2387</v>
      </c>
      <c r="AU1328" t="s">
        <v>2384</v>
      </c>
      <c r="AV1328" s="15" t="s">
        <v>2385</v>
      </c>
      <c r="AW1328" s="16" t="s">
        <v>2386</v>
      </c>
      <c r="AX1328" s="16" t="s">
        <v>204</v>
      </c>
      <c r="AY1328" s="16" t="s">
        <v>207</v>
      </c>
      <c r="AZ1328" s="16" t="s">
        <v>204</v>
      </c>
      <c r="BA1328" s="16" t="s">
        <v>204</v>
      </c>
      <c r="BB1328" s="16" t="s">
        <v>204</v>
      </c>
      <c r="BC1328" s="16">
        <v>0.19</v>
      </c>
      <c r="BD1328" s="16">
        <f t="shared" si="199"/>
        <v>0.66500000000000004</v>
      </c>
      <c r="BE1328" s="16">
        <f t="shared" si="195"/>
        <v>329.828125</v>
      </c>
      <c r="BG1328" s="16">
        <f t="shared" si="196"/>
        <v>228</v>
      </c>
      <c r="BH1328" s="16">
        <f t="shared" si="197"/>
        <v>121.6</v>
      </c>
      <c r="BI1328" s="16">
        <f t="shared" si="198"/>
        <v>1.52</v>
      </c>
    </row>
    <row r="1329" spans="1:61" x14ac:dyDescent="0.35">
      <c r="A1329">
        <v>1328</v>
      </c>
      <c r="B1329" t="s">
        <v>360</v>
      </c>
      <c r="C1329" t="s">
        <v>5679</v>
      </c>
      <c r="D1329" s="15" t="s">
        <v>1516</v>
      </c>
      <c r="E1329" s="12" t="s">
        <v>98</v>
      </c>
      <c r="F1329" s="16">
        <v>1973</v>
      </c>
      <c r="G1329" s="12" t="s">
        <v>1453</v>
      </c>
      <c r="H1329" s="12" t="s">
        <v>91</v>
      </c>
      <c r="I1329" s="12" t="s">
        <v>1454</v>
      </c>
      <c r="J1329" s="12" t="s">
        <v>1455</v>
      </c>
      <c r="K1329" s="12" t="s">
        <v>1517</v>
      </c>
      <c r="N1329" s="16" t="s">
        <v>205</v>
      </c>
      <c r="O1329" s="16" t="s">
        <v>1518</v>
      </c>
      <c r="P1329" s="12" t="s">
        <v>482</v>
      </c>
      <c r="Q1329" s="16">
        <v>2023</v>
      </c>
      <c r="R1329" s="16">
        <v>0.7</v>
      </c>
      <c r="T1329" s="16">
        <v>0</v>
      </c>
      <c r="V1329" s="12" t="s">
        <v>204</v>
      </c>
      <c r="W1329" s="12" t="s">
        <v>207</v>
      </c>
      <c r="X1329" s="16">
        <v>2</v>
      </c>
      <c r="Y1329" s="16">
        <v>6</v>
      </c>
      <c r="Z1329" s="16">
        <v>0.7</v>
      </c>
      <c r="AA1329" s="16">
        <f t="shared" si="183"/>
        <v>84</v>
      </c>
      <c r="AB1329" s="16" t="s">
        <v>5604</v>
      </c>
      <c r="AC1329" s="16" t="s">
        <v>1489</v>
      </c>
      <c r="AD1329" s="16">
        <f t="shared" si="184"/>
        <v>29400</v>
      </c>
      <c r="AE1329" s="16">
        <f t="shared" si="185"/>
        <v>244.99999999999997</v>
      </c>
      <c r="AF1329" s="16">
        <f t="shared" si="186"/>
        <v>91874.999999999985</v>
      </c>
      <c r="AG1329" s="16">
        <f t="shared" si="187"/>
        <v>70</v>
      </c>
      <c r="AH1329" s="12">
        <f t="shared" si="188"/>
        <v>0</v>
      </c>
      <c r="AI1329" s="16">
        <f t="shared" si="189"/>
        <v>4.8999999999999995</v>
      </c>
      <c r="AJ1329" s="16">
        <f t="shared" si="190"/>
        <v>17149.999999999996</v>
      </c>
      <c r="AK1329" s="16">
        <f t="shared" si="191"/>
        <v>350</v>
      </c>
      <c r="AL1329" s="16">
        <f t="shared" si="192"/>
        <v>3500</v>
      </c>
      <c r="AM1329" s="16">
        <f t="shared" si="193"/>
        <v>52500</v>
      </c>
      <c r="AN1329" s="16">
        <f t="shared" si="194"/>
        <v>194424.99999999997</v>
      </c>
      <c r="AO1329" s="12" t="s">
        <v>1458</v>
      </c>
      <c r="AQ1329" s="16" t="s">
        <v>207</v>
      </c>
      <c r="AR1329" s="16" t="s">
        <v>204</v>
      </c>
      <c r="AS1329" s="16" t="s">
        <v>2408</v>
      </c>
      <c r="AT1329" s="16" t="s">
        <v>2383</v>
      </c>
      <c r="AU1329" t="s">
        <v>2384</v>
      </c>
      <c r="AV1329" s="15" t="s">
        <v>2385</v>
      </c>
      <c r="AW1329" s="16" t="s">
        <v>2386</v>
      </c>
      <c r="AX1329" s="16" t="s">
        <v>204</v>
      </c>
      <c r="AY1329" s="16" t="s">
        <v>207</v>
      </c>
      <c r="AZ1329" s="16" t="s">
        <v>204</v>
      </c>
      <c r="BA1329" s="16" t="s">
        <v>204</v>
      </c>
      <c r="BB1329" s="16" t="s">
        <v>204</v>
      </c>
      <c r="BC1329" s="16">
        <v>0.7</v>
      </c>
      <c r="BD1329" s="16">
        <f t="shared" si="199"/>
        <v>2.4499999999999997</v>
      </c>
      <c r="BE1329" s="16">
        <f t="shared" si="195"/>
        <v>1215.1562499999998</v>
      </c>
      <c r="BG1329" s="16">
        <f t="shared" si="196"/>
        <v>840</v>
      </c>
      <c r="BH1329" s="16">
        <f t="shared" si="197"/>
        <v>448</v>
      </c>
      <c r="BI1329" s="16">
        <f t="shared" si="198"/>
        <v>5.6</v>
      </c>
    </row>
    <row r="1330" spans="1:61" x14ac:dyDescent="0.35">
      <c r="A1330">
        <v>1329</v>
      </c>
      <c r="B1330" t="s">
        <v>360</v>
      </c>
      <c r="C1330" t="s">
        <v>5680</v>
      </c>
      <c r="D1330" s="15" t="s">
        <v>1519</v>
      </c>
      <c r="E1330" s="12" t="s">
        <v>98</v>
      </c>
      <c r="F1330" s="16">
        <v>1968</v>
      </c>
      <c r="G1330" s="12" t="s">
        <v>1453</v>
      </c>
      <c r="H1330" s="12" t="s">
        <v>91</v>
      </c>
      <c r="I1330" s="12" t="s">
        <v>1454</v>
      </c>
      <c r="J1330" s="12" t="s">
        <v>1455</v>
      </c>
      <c r="K1330" s="12" t="s">
        <v>1517</v>
      </c>
      <c r="N1330" s="16" t="s">
        <v>206</v>
      </c>
      <c r="O1330" s="16" t="s">
        <v>1518</v>
      </c>
      <c r="P1330" s="12" t="s">
        <v>482</v>
      </c>
      <c r="Q1330" s="16">
        <v>2023</v>
      </c>
      <c r="R1330" s="16">
        <v>0.6</v>
      </c>
      <c r="T1330" s="16">
        <v>0</v>
      </c>
      <c r="V1330" s="12" t="s">
        <v>204</v>
      </c>
      <c r="W1330" s="12" t="s">
        <v>207</v>
      </c>
      <c r="X1330" s="16">
        <v>2</v>
      </c>
      <c r="Y1330" s="16">
        <v>8</v>
      </c>
      <c r="Z1330" s="16">
        <v>0.6</v>
      </c>
      <c r="AA1330" s="16">
        <f t="shared" si="183"/>
        <v>72</v>
      </c>
      <c r="AB1330" s="16" t="s">
        <v>5604</v>
      </c>
      <c r="AC1330" s="16" t="s">
        <v>1489</v>
      </c>
      <c r="AD1330" s="16">
        <f t="shared" si="184"/>
        <v>25200</v>
      </c>
      <c r="AE1330" s="16">
        <f t="shared" si="185"/>
        <v>210</v>
      </c>
      <c r="AF1330" s="16">
        <f t="shared" si="186"/>
        <v>78750</v>
      </c>
      <c r="AG1330" s="16">
        <f t="shared" si="187"/>
        <v>60</v>
      </c>
      <c r="AH1330" s="12">
        <f t="shared" si="188"/>
        <v>0</v>
      </c>
      <c r="AI1330" s="16">
        <f t="shared" si="189"/>
        <v>4.2</v>
      </c>
      <c r="AJ1330" s="16">
        <f t="shared" si="190"/>
        <v>14700</v>
      </c>
      <c r="AK1330" s="16">
        <f t="shared" si="191"/>
        <v>300</v>
      </c>
      <c r="AL1330" s="16">
        <f t="shared" si="192"/>
        <v>3000</v>
      </c>
      <c r="AM1330" s="16">
        <f t="shared" si="193"/>
        <v>45000</v>
      </c>
      <c r="AN1330" s="16">
        <f t="shared" si="194"/>
        <v>166650</v>
      </c>
      <c r="AO1330" s="12" t="s">
        <v>1458</v>
      </c>
      <c r="AQ1330" s="16" t="s">
        <v>207</v>
      </c>
      <c r="AR1330" s="16" t="s">
        <v>204</v>
      </c>
      <c r="AS1330" s="16" t="s">
        <v>2388</v>
      </c>
      <c r="AT1330" s="16" t="s">
        <v>2383</v>
      </c>
      <c r="AU1330" t="s">
        <v>2384</v>
      </c>
      <c r="AV1330" s="15" t="s">
        <v>2385</v>
      </c>
      <c r="AW1330" s="16" t="s">
        <v>2386</v>
      </c>
      <c r="AX1330" s="16" t="s">
        <v>204</v>
      </c>
      <c r="AY1330" s="16" t="s">
        <v>207</v>
      </c>
      <c r="AZ1330" s="16" t="s">
        <v>204</v>
      </c>
      <c r="BA1330" s="16" t="s">
        <v>204</v>
      </c>
      <c r="BB1330" s="16" t="s">
        <v>204</v>
      </c>
      <c r="BC1330" s="16">
        <v>0.6</v>
      </c>
      <c r="BD1330" s="16">
        <f t="shared" si="199"/>
        <v>2.1</v>
      </c>
      <c r="BE1330" s="16">
        <f t="shared" si="195"/>
        <v>1041.5625</v>
      </c>
      <c r="BG1330" s="16">
        <f t="shared" si="196"/>
        <v>720</v>
      </c>
      <c r="BH1330" s="16">
        <f t="shared" si="197"/>
        <v>384</v>
      </c>
      <c r="BI1330" s="16">
        <f t="shared" si="198"/>
        <v>4.8</v>
      </c>
    </row>
    <row r="1331" spans="1:61" x14ac:dyDescent="0.35">
      <c r="A1331">
        <v>1330</v>
      </c>
      <c r="B1331" t="s">
        <v>360</v>
      </c>
      <c r="C1331" t="s">
        <v>5681</v>
      </c>
      <c r="D1331" s="15" t="s">
        <v>1520</v>
      </c>
      <c r="E1331" s="12" t="s">
        <v>98</v>
      </c>
      <c r="F1331" s="16">
        <v>1964</v>
      </c>
      <c r="G1331" s="12" t="s">
        <v>1453</v>
      </c>
      <c r="H1331" s="12" t="s">
        <v>91</v>
      </c>
      <c r="I1331" s="12" t="s">
        <v>1454</v>
      </c>
      <c r="J1331" s="12" t="s">
        <v>1455</v>
      </c>
      <c r="K1331" s="12" t="s">
        <v>1517</v>
      </c>
      <c r="N1331" s="16" t="s">
        <v>206</v>
      </c>
      <c r="O1331" s="16" t="s">
        <v>1518</v>
      </c>
      <c r="P1331" s="12" t="s">
        <v>482</v>
      </c>
      <c r="Q1331" s="16">
        <v>2023</v>
      </c>
      <c r="R1331" s="16">
        <v>0.76</v>
      </c>
      <c r="T1331" s="16">
        <v>0</v>
      </c>
      <c r="V1331" s="12" t="s">
        <v>204</v>
      </c>
      <c r="W1331" s="12" t="s">
        <v>207</v>
      </c>
      <c r="X1331" s="16">
        <v>2</v>
      </c>
      <c r="Y1331" s="16">
        <v>7</v>
      </c>
      <c r="Z1331" s="16">
        <v>0.76</v>
      </c>
      <c r="AA1331" s="16">
        <f t="shared" si="183"/>
        <v>91.2</v>
      </c>
      <c r="AB1331" s="16" t="s">
        <v>5604</v>
      </c>
      <c r="AC1331" s="16" t="s">
        <v>1489</v>
      </c>
      <c r="AD1331" s="16">
        <f t="shared" si="184"/>
        <v>31920</v>
      </c>
      <c r="AE1331" s="16">
        <f t="shared" si="185"/>
        <v>266</v>
      </c>
      <c r="AF1331" s="16">
        <f t="shared" si="186"/>
        <v>99750</v>
      </c>
      <c r="AG1331" s="16">
        <f t="shared" si="187"/>
        <v>76</v>
      </c>
      <c r="AH1331" s="12">
        <f t="shared" si="188"/>
        <v>0</v>
      </c>
      <c r="AI1331" s="16">
        <f t="shared" si="189"/>
        <v>5.32</v>
      </c>
      <c r="AJ1331" s="16">
        <f t="shared" si="190"/>
        <v>18620</v>
      </c>
      <c r="AK1331" s="16">
        <f t="shared" si="191"/>
        <v>380</v>
      </c>
      <c r="AL1331" s="16">
        <f t="shared" si="192"/>
        <v>3800</v>
      </c>
      <c r="AM1331" s="16">
        <f t="shared" si="193"/>
        <v>57000</v>
      </c>
      <c r="AN1331" s="16">
        <f t="shared" si="194"/>
        <v>211090</v>
      </c>
      <c r="AO1331" s="12" t="s">
        <v>1458</v>
      </c>
      <c r="AQ1331" s="16" t="s">
        <v>207</v>
      </c>
      <c r="AR1331" s="16" t="s">
        <v>204</v>
      </c>
      <c r="AS1331" s="16" t="s">
        <v>2389</v>
      </c>
      <c r="AT1331" s="16" t="s">
        <v>2383</v>
      </c>
      <c r="AU1331" t="s">
        <v>2384</v>
      </c>
      <c r="AV1331" s="15" t="s">
        <v>2385</v>
      </c>
      <c r="AW1331" s="16" t="s">
        <v>2386</v>
      </c>
      <c r="AX1331" s="16" t="s">
        <v>204</v>
      </c>
      <c r="AY1331" s="16" t="s">
        <v>207</v>
      </c>
      <c r="AZ1331" s="16" t="s">
        <v>204</v>
      </c>
      <c r="BA1331" s="16" t="s">
        <v>204</v>
      </c>
      <c r="BB1331" s="16" t="s">
        <v>204</v>
      </c>
      <c r="BC1331" s="16">
        <v>0.76</v>
      </c>
      <c r="BD1331" s="16">
        <f t="shared" si="199"/>
        <v>2.66</v>
      </c>
      <c r="BE1331" s="16">
        <f t="shared" si="195"/>
        <v>1319.3125</v>
      </c>
      <c r="BG1331" s="16">
        <f t="shared" si="196"/>
        <v>912</v>
      </c>
      <c r="BH1331" s="16">
        <f t="shared" si="197"/>
        <v>486.4</v>
      </c>
      <c r="BI1331" s="16">
        <f t="shared" si="198"/>
        <v>6.08</v>
      </c>
    </row>
    <row r="1332" spans="1:61" x14ac:dyDescent="0.35">
      <c r="A1332">
        <v>1331</v>
      </c>
      <c r="B1332" t="s">
        <v>360</v>
      </c>
      <c r="C1332" t="s">
        <v>5682</v>
      </c>
      <c r="D1332" s="15" t="s">
        <v>1521</v>
      </c>
      <c r="E1332" s="12" t="s">
        <v>98</v>
      </c>
      <c r="F1332" s="16">
        <v>1969</v>
      </c>
      <c r="G1332" s="12" t="s">
        <v>1453</v>
      </c>
      <c r="H1332" s="12" t="s">
        <v>91</v>
      </c>
      <c r="I1332" s="12" t="s">
        <v>1454</v>
      </c>
      <c r="J1332" s="12" t="s">
        <v>1455</v>
      </c>
      <c r="K1332" s="12" t="s">
        <v>1517</v>
      </c>
      <c r="N1332" s="16" t="s">
        <v>206</v>
      </c>
      <c r="O1332" s="16" t="s">
        <v>1518</v>
      </c>
      <c r="P1332" s="12" t="s">
        <v>482</v>
      </c>
      <c r="Q1332" s="16">
        <v>2023</v>
      </c>
      <c r="R1332" s="16">
        <v>0.73</v>
      </c>
      <c r="T1332" s="16">
        <v>0</v>
      </c>
      <c r="V1332" s="12" t="s">
        <v>204</v>
      </c>
      <c r="W1332" s="12" t="s">
        <v>207</v>
      </c>
      <c r="X1332" s="16">
        <v>2</v>
      </c>
      <c r="Y1332" s="16">
        <v>10</v>
      </c>
      <c r="Z1332" s="16">
        <v>0.73</v>
      </c>
      <c r="AA1332" s="16">
        <f t="shared" si="183"/>
        <v>87.6</v>
      </c>
      <c r="AB1332" s="16" t="s">
        <v>5604</v>
      </c>
      <c r="AC1332" s="16" t="s">
        <v>1489</v>
      </c>
      <c r="AD1332" s="16">
        <f t="shared" si="184"/>
        <v>30659.999999999996</v>
      </c>
      <c r="AE1332" s="16">
        <f t="shared" si="185"/>
        <v>255.5</v>
      </c>
      <c r="AF1332" s="16">
        <f t="shared" si="186"/>
        <v>95812.5</v>
      </c>
      <c r="AG1332" s="16">
        <f t="shared" si="187"/>
        <v>73</v>
      </c>
      <c r="AH1332" s="12">
        <f t="shared" si="188"/>
        <v>0</v>
      </c>
      <c r="AI1332" s="16">
        <f t="shared" si="189"/>
        <v>5.1099999999999994</v>
      </c>
      <c r="AJ1332" s="16">
        <f t="shared" si="190"/>
        <v>17884.999999999996</v>
      </c>
      <c r="AK1332" s="16">
        <f t="shared" si="191"/>
        <v>365</v>
      </c>
      <c r="AL1332" s="16">
        <f t="shared" si="192"/>
        <v>3650</v>
      </c>
      <c r="AM1332" s="16">
        <f t="shared" si="193"/>
        <v>54750</v>
      </c>
      <c r="AN1332" s="16">
        <f t="shared" si="194"/>
        <v>202757.5</v>
      </c>
      <c r="AO1332" s="12" t="s">
        <v>1458</v>
      </c>
      <c r="AQ1332" s="16" t="s">
        <v>207</v>
      </c>
      <c r="AR1332" s="16" t="s">
        <v>2381</v>
      </c>
      <c r="AS1332" s="16" t="s">
        <v>2388</v>
      </c>
      <c r="AT1332" s="16" t="s">
        <v>2383</v>
      </c>
      <c r="AU1332" t="s">
        <v>2384</v>
      </c>
      <c r="AV1332" s="15" t="s">
        <v>2385</v>
      </c>
      <c r="AW1332" s="16" t="s">
        <v>2386</v>
      </c>
      <c r="AX1332" s="16" t="s">
        <v>204</v>
      </c>
      <c r="AY1332" s="16" t="s">
        <v>207</v>
      </c>
      <c r="AZ1332" s="16" t="s">
        <v>204</v>
      </c>
      <c r="BA1332" s="16" t="s">
        <v>204</v>
      </c>
      <c r="BB1332" s="16" t="s">
        <v>204</v>
      </c>
      <c r="BC1332" s="16">
        <v>0.73</v>
      </c>
      <c r="BD1332" s="16">
        <f t="shared" si="199"/>
        <v>2.5549999999999997</v>
      </c>
      <c r="BE1332" s="16">
        <f t="shared" si="195"/>
        <v>1267.234375</v>
      </c>
      <c r="BG1332" s="16">
        <f t="shared" si="196"/>
        <v>876</v>
      </c>
      <c r="BH1332" s="16">
        <f t="shared" si="197"/>
        <v>467.2</v>
      </c>
      <c r="BI1332" s="16">
        <f t="shared" si="198"/>
        <v>5.84</v>
      </c>
    </row>
    <row r="1333" spans="1:61" x14ac:dyDescent="0.35">
      <c r="A1333">
        <v>1332</v>
      </c>
      <c r="B1333" t="s">
        <v>360</v>
      </c>
      <c r="C1333" t="s">
        <v>5683</v>
      </c>
      <c r="D1333" s="15" t="s">
        <v>1522</v>
      </c>
      <c r="E1333" s="12" t="s">
        <v>98</v>
      </c>
      <c r="F1333" s="16">
        <v>1971</v>
      </c>
      <c r="G1333" s="12" t="s">
        <v>1453</v>
      </c>
      <c r="H1333" s="12" t="s">
        <v>91</v>
      </c>
      <c r="I1333" s="12" t="s">
        <v>1454</v>
      </c>
      <c r="J1333" s="12" t="s">
        <v>1455</v>
      </c>
      <c r="K1333" s="12" t="s">
        <v>1517</v>
      </c>
      <c r="N1333" s="16" t="s">
        <v>206</v>
      </c>
      <c r="O1333" s="16" t="s">
        <v>1518</v>
      </c>
      <c r="P1333" s="12" t="s">
        <v>482</v>
      </c>
      <c r="Q1333" s="16">
        <v>2023</v>
      </c>
      <c r="R1333" s="16">
        <v>0.7</v>
      </c>
      <c r="T1333" s="16">
        <v>0</v>
      </c>
      <c r="V1333" s="12" t="s">
        <v>204</v>
      </c>
      <c r="W1333" s="12" t="s">
        <v>207</v>
      </c>
      <c r="X1333" s="16">
        <v>2</v>
      </c>
      <c r="Y1333" s="16">
        <v>8</v>
      </c>
      <c r="Z1333" s="16">
        <v>0.7</v>
      </c>
      <c r="AA1333" s="16">
        <f t="shared" si="183"/>
        <v>84</v>
      </c>
      <c r="AB1333" s="16" t="s">
        <v>5604</v>
      </c>
      <c r="AC1333" s="16" t="s">
        <v>1489</v>
      </c>
      <c r="AD1333" s="16">
        <f t="shared" si="184"/>
        <v>29400</v>
      </c>
      <c r="AE1333" s="16">
        <f t="shared" si="185"/>
        <v>244.99999999999997</v>
      </c>
      <c r="AF1333" s="16">
        <f t="shared" si="186"/>
        <v>91874.999999999985</v>
      </c>
      <c r="AG1333" s="16">
        <f t="shared" si="187"/>
        <v>70</v>
      </c>
      <c r="AH1333" s="12">
        <f t="shared" si="188"/>
        <v>0</v>
      </c>
      <c r="AI1333" s="16">
        <f t="shared" si="189"/>
        <v>4.8999999999999995</v>
      </c>
      <c r="AJ1333" s="16">
        <f t="shared" si="190"/>
        <v>17149.999999999996</v>
      </c>
      <c r="AK1333" s="16">
        <f t="shared" si="191"/>
        <v>350</v>
      </c>
      <c r="AL1333" s="16">
        <f t="shared" si="192"/>
        <v>3500</v>
      </c>
      <c r="AM1333" s="16">
        <f t="shared" si="193"/>
        <v>52500</v>
      </c>
      <c r="AN1333" s="16">
        <f t="shared" si="194"/>
        <v>194424.99999999997</v>
      </c>
      <c r="AO1333" s="12" t="s">
        <v>1458</v>
      </c>
      <c r="AQ1333" s="16" t="s">
        <v>207</v>
      </c>
      <c r="AR1333" s="16" t="s">
        <v>204</v>
      </c>
      <c r="AS1333" s="16" t="s">
        <v>2388</v>
      </c>
      <c r="AT1333" s="16" t="s">
        <v>2387</v>
      </c>
      <c r="AU1333" t="s">
        <v>2384</v>
      </c>
      <c r="AV1333" s="15" t="s">
        <v>2385</v>
      </c>
      <c r="AW1333" s="16" t="s">
        <v>2386</v>
      </c>
      <c r="AX1333" s="16" t="s">
        <v>204</v>
      </c>
      <c r="AY1333" s="16" t="s">
        <v>207</v>
      </c>
      <c r="AZ1333" s="16" t="s">
        <v>204</v>
      </c>
      <c r="BA1333" s="16" t="s">
        <v>204</v>
      </c>
      <c r="BB1333" s="16" t="s">
        <v>204</v>
      </c>
      <c r="BC1333" s="16">
        <v>0.7</v>
      </c>
      <c r="BD1333" s="16">
        <f t="shared" si="199"/>
        <v>2.4499999999999997</v>
      </c>
      <c r="BE1333" s="16">
        <f t="shared" si="195"/>
        <v>1215.1562499999998</v>
      </c>
      <c r="BG1333" s="16">
        <f t="shared" si="196"/>
        <v>840</v>
      </c>
      <c r="BH1333" s="16">
        <f t="shared" si="197"/>
        <v>448</v>
      </c>
      <c r="BI1333" s="16">
        <f t="shared" si="198"/>
        <v>5.6</v>
      </c>
    </row>
    <row r="1334" spans="1:61" x14ac:dyDescent="0.35">
      <c r="A1334">
        <v>1333</v>
      </c>
      <c r="B1334" t="s">
        <v>360</v>
      </c>
      <c r="C1334" t="s">
        <v>5684</v>
      </c>
      <c r="D1334" s="15" t="s">
        <v>1523</v>
      </c>
      <c r="E1334" s="12" t="s">
        <v>93</v>
      </c>
      <c r="F1334" s="16">
        <v>1969</v>
      </c>
      <c r="G1334" s="12" t="s">
        <v>1453</v>
      </c>
      <c r="H1334" s="12" t="s">
        <v>91</v>
      </c>
      <c r="I1334" s="12" t="s">
        <v>1454</v>
      </c>
      <c r="J1334" s="12" t="s">
        <v>1455</v>
      </c>
      <c r="K1334" s="12" t="s">
        <v>1517</v>
      </c>
      <c r="N1334" s="16" t="s">
        <v>206</v>
      </c>
      <c r="O1334" s="16" t="s">
        <v>1518</v>
      </c>
      <c r="P1334" s="12" t="s">
        <v>482</v>
      </c>
      <c r="Q1334" s="16">
        <v>2023</v>
      </c>
      <c r="R1334" s="16">
        <v>0.2</v>
      </c>
      <c r="T1334" s="16">
        <v>0</v>
      </c>
      <c r="V1334" s="12" t="s">
        <v>204</v>
      </c>
      <c r="W1334" s="12" t="s">
        <v>207</v>
      </c>
      <c r="X1334" s="16">
        <v>2</v>
      </c>
      <c r="Y1334" s="16">
        <v>7</v>
      </c>
      <c r="Z1334" s="16">
        <v>0.2</v>
      </c>
      <c r="AA1334" s="16">
        <f t="shared" si="183"/>
        <v>24</v>
      </c>
      <c r="AB1334" s="16" t="s">
        <v>5604</v>
      </c>
      <c r="AC1334" s="16" t="s">
        <v>1489</v>
      </c>
      <c r="AD1334" s="16">
        <f t="shared" si="184"/>
        <v>8400</v>
      </c>
      <c r="AE1334" s="16">
        <f t="shared" si="185"/>
        <v>70</v>
      </c>
      <c r="AF1334" s="16">
        <f t="shared" si="186"/>
        <v>26250</v>
      </c>
      <c r="AG1334" s="16">
        <f t="shared" si="187"/>
        <v>20</v>
      </c>
      <c r="AH1334" s="12">
        <f t="shared" si="188"/>
        <v>0</v>
      </c>
      <c r="AI1334" s="16">
        <f t="shared" si="189"/>
        <v>1.4000000000000001</v>
      </c>
      <c r="AJ1334" s="16">
        <f t="shared" si="190"/>
        <v>4900.0000000000009</v>
      </c>
      <c r="AK1334" s="16">
        <f t="shared" si="191"/>
        <v>100</v>
      </c>
      <c r="AL1334" s="16">
        <f t="shared" si="192"/>
        <v>1000</v>
      </c>
      <c r="AM1334" s="16">
        <f t="shared" si="193"/>
        <v>15000</v>
      </c>
      <c r="AN1334" s="16">
        <f t="shared" si="194"/>
        <v>55550</v>
      </c>
      <c r="AO1334" s="12" t="s">
        <v>1458</v>
      </c>
      <c r="AQ1334" s="16" t="s">
        <v>207</v>
      </c>
      <c r="AR1334" s="16" t="s">
        <v>204</v>
      </c>
      <c r="AS1334" s="16" t="s">
        <v>2408</v>
      </c>
      <c r="AT1334" s="16" t="s">
        <v>2387</v>
      </c>
      <c r="AU1334" t="s">
        <v>2384</v>
      </c>
      <c r="AV1334" s="15" t="s">
        <v>2385</v>
      </c>
      <c r="AW1334" s="16" t="s">
        <v>2386</v>
      </c>
      <c r="AX1334" s="16" t="s">
        <v>204</v>
      </c>
      <c r="AY1334" s="16" t="s">
        <v>207</v>
      </c>
      <c r="AZ1334" s="16" t="s">
        <v>204</v>
      </c>
      <c r="BA1334" s="16" t="s">
        <v>204</v>
      </c>
      <c r="BB1334" s="16" t="s">
        <v>204</v>
      </c>
      <c r="BC1334" s="16">
        <v>0.2</v>
      </c>
      <c r="BD1334" s="16">
        <f t="shared" si="199"/>
        <v>0.70000000000000007</v>
      </c>
      <c r="BE1334" s="16">
        <f t="shared" si="195"/>
        <v>347.1875</v>
      </c>
      <c r="BG1334" s="16">
        <f t="shared" si="196"/>
        <v>240</v>
      </c>
      <c r="BH1334" s="16">
        <f t="shared" si="197"/>
        <v>128</v>
      </c>
      <c r="BI1334" s="16">
        <f t="shared" si="198"/>
        <v>1.6</v>
      </c>
    </row>
    <row r="1335" spans="1:61" x14ac:dyDescent="0.35">
      <c r="A1335">
        <v>1334</v>
      </c>
      <c r="B1335" t="s">
        <v>360</v>
      </c>
      <c r="C1335" t="s">
        <v>5685</v>
      </c>
      <c r="D1335" s="15" t="s">
        <v>1524</v>
      </c>
      <c r="E1335" s="12" t="s">
        <v>98</v>
      </c>
      <c r="F1335" s="16">
        <v>1988</v>
      </c>
      <c r="G1335" s="12" t="s">
        <v>1453</v>
      </c>
      <c r="H1335" s="12" t="s">
        <v>91</v>
      </c>
      <c r="I1335" s="12" t="s">
        <v>1454</v>
      </c>
      <c r="J1335" s="12" t="s">
        <v>1455</v>
      </c>
      <c r="K1335" s="12" t="s">
        <v>1517</v>
      </c>
      <c r="N1335" s="16" t="s">
        <v>206</v>
      </c>
      <c r="O1335" s="16" t="s">
        <v>1518</v>
      </c>
      <c r="P1335" s="12" t="s">
        <v>482</v>
      </c>
      <c r="Q1335" s="16">
        <v>2023</v>
      </c>
      <c r="R1335" s="16">
        <v>0.74</v>
      </c>
      <c r="T1335" s="16">
        <v>0</v>
      </c>
      <c r="V1335" s="12" t="s">
        <v>204</v>
      </c>
      <c r="W1335" s="12" t="s">
        <v>207</v>
      </c>
      <c r="X1335" s="16">
        <v>2</v>
      </c>
      <c r="Y1335" s="16">
        <v>9</v>
      </c>
      <c r="Z1335" s="16">
        <v>0.74</v>
      </c>
      <c r="AA1335" s="16">
        <f t="shared" si="183"/>
        <v>88.8</v>
      </c>
      <c r="AB1335" s="16" t="s">
        <v>5604</v>
      </c>
      <c r="AC1335" s="16" t="s">
        <v>1489</v>
      </c>
      <c r="AD1335" s="16">
        <f t="shared" si="184"/>
        <v>31080</v>
      </c>
      <c r="AE1335" s="16">
        <f t="shared" si="185"/>
        <v>259</v>
      </c>
      <c r="AF1335" s="16">
        <f t="shared" si="186"/>
        <v>97125</v>
      </c>
      <c r="AG1335" s="16">
        <f t="shared" si="187"/>
        <v>74</v>
      </c>
      <c r="AH1335" s="12">
        <f t="shared" si="188"/>
        <v>0</v>
      </c>
      <c r="AI1335" s="16">
        <f t="shared" si="189"/>
        <v>5.18</v>
      </c>
      <c r="AJ1335" s="16">
        <f t="shared" si="190"/>
        <v>18130</v>
      </c>
      <c r="AK1335" s="16">
        <f t="shared" si="191"/>
        <v>370</v>
      </c>
      <c r="AL1335" s="16">
        <f t="shared" si="192"/>
        <v>3700</v>
      </c>
      <c r="AM1335" s="16">
        <f t="shared" si="193"/>
        <v>55500</v>
      </c>
      <c r="AN1335" s="16">
        <f t="shared" si="194"/>
        <v>205535</v>
      </c>
      <c r="AO1335" s="12" t="s">
        <v>1458</v>
      </c>
      <c r="AQ1335" s="16" t="s">
        <v>207</v>
      </c>
      <c r="AR1335" s="16" t="s">
        <v>204</v>
      </c>
      <c r="AS1335" s="16" t="s">
        <v>2389</v>
      </c>
      <c r="AT1335" s="16" t="s">
        <v>2387</v>
      </c>
      <c r="AU1335" t="s">
        <v>2384</v>
      </c>
      <c r="AV1335" s="15" t="s">
        <v>2385</v>
      </c>
      <c r="AW1335" s="16" t="s">
        <v>2386</v>
      </c>
      <c r="AX1335" s="16" t="s">
        <v>204</v>
      </c>
      <c r="AY1335" s="16" t="s">
        <v>207</v>
      </c>
      <c r="AZ1335" s="16" t="s">
        <v>204</v>
      </c>
      <c r="BA1335" s="16" t="s">
        <v>204</v>
      </c>
      <c r="BB1335" s="16" t="s">
        <v>204</v>
      </c>
      <c r="BC1335" s="16">
        <v>0.74</v>
      </c>
      <c r="BD1335" s="16">
        <f t="shared" si="199"/>
        <v>2.59</v>
      </c>
      <c r="BE1335" s="16">
        <f t="shared" si="195"/>
        <v>1284.59375</v>
      </c>
      <c r="BG1335" s="16">
        <f t="shared" si="196"/>
        <v>888</v>
      </c>
      <c r="BH1335" s="16">
        <f t="shared" si="197"/>
        <v>473.6</v>
      </c>
      <c r="BI1335" s="16">
        <f t="shared" si="198"/>
        <v>5.92</v>
      </c>
    </row>
    <row r="1336" spans="1:61" x14ac:dyDescent="0.35">
      <c r="A1336">
        <v>1335</v>
      </c>
      <c r="B1336" t="s">
        <v>360</v>
      </c>
      <c r="C1336" t="s">
        <v>5686</v>
      </c>
      <c r="D1336" s="15" t="s">
        <v>1525</v>
      </c>
      <c r="E1336" s="12" t="s">
        <v>98</v>
      </c>
      <c r="F1336" s="16">
        <v>1975</v>
      </c>
      <c r="G1336" s="12" t="s">
        <v>1453</v>
      </c>
      <c r="H1336" s="12" t="s">
        <v>91</v>
      </c>
      <c r="I1336" s="12" t="s">
        <v>1454</v>
      </c>
      <c r="J1336" s="12" t="s">
        <v>1455</v>
      </c>
      <c r="K1336" s="12" t="s">
        <v>1517</v>
      </c>
      <c r="N1336" s="16" t="s">
        <v>206</v>
      </c>
      <c r="O1336" s="16" t="s">
        <v>1518</v>
      </c>
      <c r="P1336" s="12" t="s">
        <v>482</v>
      </c>
      <c r="Q1336" s="16">
        <v>2023</v>
      </c>
      <c r="R1336" s="16">
        <v>0.4</v>
      </c>
      <c r="T1336" s="16">
        <v>0</v>
      </c>
      <c r="V1336" s="12" t="s">
        <v>204</v>
      </c>
      <c r="W1336" s="12" t="s">
        <v>207</v>
      </c>
      <c r="X1336" s="16">
        <v>2</v>
      </c>
      <c r="Y1336" s="16">
        <v>10</v>
      </c>
      <c r="Z1336" s="16">
        <v>0.4</v>
      </c>
      <c r="AA1336" s="16">
        <f t="shared" si="183"/>
        <v>48</v>
      </c>
      <c r="AB1336" s="16" t="s">
        <v>5604</v>
      </c>
      <c r="AC1336" s="16" t="s">
        <v>1489</v>
      </c>
      <c r="AD1336" s="16">
        <f t="shared" si="184"/>
        <v>16800</v>
      </c>
      <c r="AE1336" s="16">
        <f t="shared" si="185"/>
        <v>140</v>
      </c>
      <c r="AF1336" s="16">
        <f t="shared" si="186"/>
        <v>52500</v>
      </c>
      <c r="AG1336" s="16">
        <f t="shared" si="187"/>
        <v>40</v>
      </c>
      <c r="AH1336" s="12">
        <f t="shared" si="188"/>
        <v>0</v>
      </c>
      <c r="AI1336" s="16">
        <f t="shared" si="189"/>
        <v>2.8000000000000003</v>
      </c>
      <c r="AJ1336" s="16">
        <f t="shared" si="190"/>
        <v>9800.0000000000018</v>
      </c>
      <c r="AK1336" s="16">
        <f t="shared" si="191"/>
        <v>200</v>
      </c>
      <c r="AL1336" s="16">
        <f t="shared" si="192"/>
        <v>2000</v>
      </c>
      <c r="AM1336" s="16">
        <f t="shared" si="193"/>
        <v>30000</v>
      </c>
      <c r="AN1336" s="16">
        <f t="shared" si="194"/>
        <v>111100</v>
      </c>
      <c r="AO1336" s="12" t="s">
        <v>1458</v>
      </c>
      <c r="AQ1336" s="16" t="s">
        <v>207</v>
      </c>
      <c r="AR1336" s="16" t="s">
        <v>2381</v>
      </c>
      <c r="AS1336" s="16" t="s">
        <v>2382</v>
      </c>
      <c r="AT1336" s="16" t="s">
        <v>2387</v>
      </c>
      <c r="AU1336" t="s">
        <v>2384</v>
      </c>
      <c r="AV1336" s="15" t="s">
        <v>2385</v>
      </c>
      <c r="AW1336" s="16" t="s">
        <v>2386</v>
      </c>
      <c r="AX1336" s="16" t="s">
        <v>204</v>
      </c>
      <c r="AY1336" s="16" t="s">
        <v>207</v>
      </c>
      <c r="AZ1336" s="16" t="s">
        <v>204</v>
      </c>
      <c r="BA1336" s="16" t="s">
        <v>204</v>
      </c>
      <c r="BB1336" s="16" t="s">
        <v>204</v>
      </c>
      <c r="BC1336" s="16">
        <v>0.4</v>
      </c>
      <c r="BD1336" s="16">
        <f t="shared" si="199"/>
        <v>1.4000000000000001</v>
      </c>
      <c r="BE1336" s="16">
        <f t="shared" si="195"/>
        <v>694.375</v>
      </c>
      <c r="BG1336" s="16">
        <f t="shared" si="196"/>
        <v>480</v>
      </c>
      <c r="BH1336" s="16">
        <f t="shared" si="197"/>
        <v>256</v>
      </c>
      <c r="BI1336" s="16">
        <f t="shared" si="198"/>
        <v>3.2</v>
      </c>
    </row>
    <row r="1337" spans="1:61" x14ac:dyDescent="0.35">
      <c r="A1337">
        <v>1336</v>
      </c>
      <c r="B1337" t="s">
        <v>360</v>
      </c>
      <c r="C1337" t="s">
        <v>5687</v>
      </c>
      <c r="D1337" s="15" t="s">
        <v>1526</v>
      </c>
      <c r="E1337" s="12" t="s">
        <v>98</v>
      </c>
      <c r="F1337" s="16">
        <v>1989</v>
      </c>
      <c r="G1337" s="12" t="s">
        <v>1453</v>
      </c>
      <c r="H1337" s="12" t="s">
        <v>91</v>
      </c>
      <c r="I1337" s="12" t="s">
        <v>1454</v>
      </c>
      <c r="J1337" s="12" t="s">
        <v>1455</v>
      </c>
      <c r="K1337" s="12" t="s">
        <v>1517</v>
      </c>
      <c r="N1337" s="16" t="s">
        <v>206</v>
      </c>
      <c r="O1337" s="16" t="s">
        <v>1518</v>
      </c>
      <c r="P1337" s="12" t="s">
        <v>482</v>
      </c>
      <c r="Q1337" s="16">
        <v>2023</v>
      </c>
      <c r="R1337" s="16">
        <v>0.5</v>
      </c>
      <c r="T1337" s="16">
        <v>0</v>
      </c>
      <c r="V1337" s="12" t="s">
        <v>204</v>
      </c>
      <c r="W1337" s="12" t="s">
        <v>207</v>
      </c>
      <c r="X1337" s="16">
        <v>2</v>
      </c>
      <c r="Y1337" s="16">
        <v>4</v>
      </c>
      <c r="Z1337" s="16">
        <v>0.5</v>
      </c>
      <c r="AA1337" s="16">
        <f t="shared" si="183"/>
        <v>60</v>
      </c>
      <c r="AB1337" s="16" t="s">
        <v>5604</v>
      </c>
      <c r="AC1337" s="16" t="s">
        <v>1489</v>
      </c>
      <c r="AD1337" s="16">
        <f t="shared" si="184"/>
        <v>21000</v>
      </c>
      <c r="AE1337" s="16">
        <f t="shared" si="185"/>
        <v>175</v>
      </c>
      <c r="AF1337" s="16">
        <f t="shared" si="186"/>
        <v>65625</v>
      </c>
      <c r="AG1337" s="16">
        <f t="shared" si="187"/>
        <v>50</v>
      </c>
      <c r="AH1337" s="12">
        <f t="shared" si="188"/>
        <v>0</v>
      </c>
      <c r="AI1337" s="16">
        <f t="shared" si="189"/>
        <v>3.5</v>
      </c>
      <c r="AJ1337" s="16">
        <f t="shared" si="190"/>
        <v>12250</v>
      </c>
      <c r="AK1337" s="16">
        <f t="shared" si="191"/>
        <v>250</v>
      </c>
      <c r="AL1337" s="16">
        <f t="shared" si="192"/>
        <v>2500</v>
      </c>
      <c r="AM1337" s="16">
        <f t="shared" si="193"/>
        <v>37500</v>
      </c>
      <c r="AN1337" s="16">
        <f t="shared" si="194"/>
        <v>138875</v>
      </c>
      <c r="AO1337" s="12" t="s">
        <v>1458</v>
      </c>
      <c r="AQ1337" s="16" t="s">
        <v>207</v>
      </c>
      <c r="AR1337" s="16" t="s">
        <v>204</v>
      </c>
      <c r="AS1337" s="16" t="s">
        <v>2382</v>
      </c>
      <c r="AT1337" s="16" t="s">
        <v>2383</v>
      </c>
      <c r="AU1337" t="s">
        <v>2384</v>
      </c>
      <c r="AV1337" s="15" t="s">
        <v>2385</v>
      </c>
      <c r="AW1337" s="16" t="s">
        <v>2386</v>
      </c>
      <c r="AX1337" s="16" t="s">
        <v>204</v>
      </c>
      <c r="AY1337" s="16" t="s">
        <v>207</v>
      </c>
      <c r="AZ1337" s="16" t="s">
        <v>204</v>
      </c>
      <c r="BA1337" s="16" t="s">
        <v>204</v>
      </c>
      <c r="BB1337" s="16" t="s">
        <v>204</v>
      </c>
      <c r="BC1337" s="16">
        <v>0.5</v>
      </c>
      <c r="BD1337" s="16">
        <f t="shared" si="199"/>
        <v>1.75</v>
      </c>
      <c r="BE1337" s="16">
        <f t="shared" si="195"/>
        <v>867.96875</v>
      </c>
      <c r="BG1337" s="16">
        <f t="shared" si="196"/>
        <v>600</v>
      </c>
      <c r="BH1337" s="16">
        <f t="shared" si="197"/>
        <v>320</v>
      </c>
      <c r="BI1337" s="16">
        <f t="shared" si="198"/>
        <v>4</v>
      </c>
    </row>
    <row r="1338" spans="1:61" x14ac:dyDescent="0.35">
      <c r="A1338">
        <v>1337</v>
      </c>
      <c r="B1338" t="s">
        <v>360</v>
      </c>
      <c r="C1338" t="s">
        <v>5688</v>
      </c>
      <c r="D1338" s="15" t="s">
        <v>1527</v>
      </c>
      <c r="E1338" s="12" t="s">
        <v>98</v>
      </c>
      <c r="F1338" s="16">
        <v>1975</v>
      </c>
      <c r="G1338" s="12" t="s">
        <v>1453</v>
      </c>
      <c r="H1338" s="12" t="s">
        <v>91</v>
      </c>
      <c r="I1338" s="12" t="s">
        <v>1454</v>
      </c>
      <c r="J1338" s="12" t="s">
        <v>1455</v>
      </c>
      <c r="K1338" s="12" t="s">
        <v>1517</v>
      </c>
      <c r="N1338" s="16" t="s">
        <v>206</v>
      </c>
      <c r="O1338" s="16" t="s">
        <v>1518</v>
      </c>
      <c r="P1338" s="12" t="s">
        <v>482</v>
      </c>
      <c r="Q1338" s="16">
        <v>2023</v>
      </c>
      <c r="R1338" s="16">
        <v>0.35</v>
      </c>
      <c r="T1338" s="16">
        <v>0</v>
      </c>
      <c r="V1338" s="12" t="s">
        <v>204</v>
      </c>
      <c r="W1338" s="12" t="s">
        <v>207</v>
      </c>
      <c r="X1338" s="16">
        <v>2</v>
      </c>
      <c r="Y1338" s="16">
        <v>5</v>
      </c>
      <c r="Z1338" s="16">
        <v>0.35</v>
      </c>
      <c r="AA1338" s="16">
        <f t="shared" ref="AA1338:AA1401" si="200">Z1338*120</f>
        <v>42</v>
      </c>
      <c r="AB1338" s="16" t="s">
        <v>5604</v>
      </c>
      <c r="AC1338" s="16" t="s">
        <v>1489</v>
      </c>
      <c r="AD1338" s="16">
        <f t="shared" ref="AD1338:AD1401" si="201">AA1338*350</f>
        <v>14700</v>
      </c>
      <c r="AE1338" s="16">
        <f t="shared" ref="AE1338:AE1401" si="202">Z1338*350</f>
        <v>122.49999999999999</v>
      </c>
      <c r="AF1338" s="16">
        <f t="shared" ref="AF1338:AF1401" si="203">AE1338*375</f>
        <v>45937.499999999993</v>
      </c>
      <c r="AG1338" s="16">
        <f t="shared" ref="AG1338:AG1401" si="204">100*Z1338</f>
        <v>35</v>
      </c>
      <c r="AH1338" s="12">
        <f t="shared" ref="AH1338:AH1401" si="205">AG1338*0</f>
        <v>0</v>
      </c>
      <c r="AI1338" s="16">
        <f t="shared" ref="AI1338:AI1401" si="206">Z1338*7</f>
        <v>2.4499999999999997</v>
      </c>
      <c r="AJ1338" s="16">
        <f t="shared" ref="AJ1338:AJ1401" si="207">AI1338*3500</f>
        <v>8574.9999999999982</v>
      </c>
      <c r="AK1338" s="16">
        <f t="shared" ref="AK1338:AK1401" si="208">Z1338*500</f>
        <v>175</v>
      </c>
      <c r="AL1338" s="16">
        <f t="shared" ref="AL1338:AL1401" si="209">1*Z1338*5000</f>
        <v>1750</v>
      </c>
      <c r="AM1338" s="16">
        <f t="shared" ref="AM1338:AM1401" si="210">75000*Z1338</f>
        <v>26250</v>
      </c>
      <c r="AN1338" s="16">
        <f t="shared" ref="AN1338:AN1401" si="211">AD1338+AF1338+AJ1338+AL1338+AM1338</f>
        <v>97212.499999999985</v>
      </c>
      <c r="AO1338" s="12" t="s">
        <v>1458</v>
      </c>
      <c r="AQ1338" s="16" t="s">
        <v>207</v>
      </c>
      <c r="AR1338" s="16" t="s">
        <v>204</v>
      </c>
      <c r="AS1338" s="16" t="s">
        <v>2382</v>
      </c>
      <c r="AT1338" s="16" t="s">
        <v>2383</v>
      </c>
      <c r="AU1338" t="s">
        <v>2384</v>
      </c>
      <c r="AV1338" s="15" t="s">
        <v>2385</v>
      </c>
      <c r="AW1338" s="16" t="s">
        <v>2386</v>
      </c>
      <c r="AX1338" s="16" t="s">
        <v>204</v>
      </c>
      <c r="AY1338" s="16" t="s">
        <v>207</v>
      </c>
      <c r="AZ1338" s="16" t="s">
        <v>204</v>
      </c>
      <c r="BA1338" s="16" t="s">
        <v>204</v>
      </c>
      <c r="BB1338" s="16" t="s">
        <v>204</v>
      </c>
      <c r="BC1338" s="16">
        <v>0.35</v>
      </c>
      <c r="BD1338" s="16">
        <f t="shared" ref="BD1338:BD1401" si="212">3.5*BC1338</f>
        <v>1.2249999999999999</v>
      </c>
      <c r="BE1338" s="16">
        <f t="shared" ref="BE1338:BE1401" si="213">AN1338/160</f>
        <v>607.57812499999989</v>
      </c>
      <c r="BG1338" s="16">
        <f t="shared" ref="BG1338:BG1401" si="214">1200*BC1338</f>
        <v>420</v>
      </c>
      <c r="BH1338" s="16">
        <f t="shared" ref="BH1338:BH1401" si="215">640*BC1338</f>
        <v>224</v>
      </c>
      <c r="BI1338" s="16">
        <f t="shared" ref="BI1338:BI1401" si="216">8*BC1338</f>
        <v>2.8</v>
      </c>
    </row>
    <row r="1339" spans="1:61" x14ac:dyDescent="0.35">
      <c r="A1339">
        <v>1338</v>
      </c>
      <c r="B1339" t="s">
        <v>360</v>
      </c>
      <c r="C1339" t="s">
        <v>5689</v>
      </c>
      <c r="D1339" s="15" t="s">
        <v>1528</v>
      </c>
      <c r="E1339" s="12" t="s">
        <v>98</v>
      </c>
      <c r="F1339" s="16">
        <v>1986</v>
      </c>
      <c r="G1339" s="12" t="s">
        <v>1453</v>
      </c>
      <c r="H1339" s="12" t="s">
        <v>91</v>
      </c>
      <c r="I1339" s="12" t="s">
        <v>1454</v>
      </c>
      <c r="J1339" s="12" t="s">
        <v>1455</v>
      </c>
      <c r="K1339" s="12" t="s">
        <v>1517</v>
      </c>
      <c r="N1339" s="16" t="s">
        <v>206</v>
      </c>
      <c r="O1339" s="16" t="s">
        <v>1518</v>
      </c>
      <c r="P1339" s="12" t="s">
        <v>482</v>
      </c>
      <c r="Q1339" s="16">
        <v>2023</v>
      </c>
      <c r="R1339" s="16">
        <v>0.3</v>
      </c>
      <c r="T1339" s="16">
        <v>0</v>
      </c>
      <c r="V1339" s="12" t="s">
        <v>204</v>
      </c>
      <c r="W1339" s="12" t="s">
        <v>207</v>
      </c>
      <c r="X1339" s="16">
        <v>2</v>
      </c>
      <c r="Y1339" s="16">
        <v>6</v>
      </c>
      <c r="Z1339" s="16">
        <v>0.3</v>
      </c>
      <c r="AA1339" s="16">
        <f t="shared" si="200"/>
        <v>36</v>
      </c>
      <c r="AB1339" s="16" t="s">
        <v>5604</v>
      </c>
      <c r="AC1339" s="16" t="s">
        <v>1489</v>
      </c>
      <c r="AD1339" s="16">
        <f t="shared" si="201"/>
        <v>12600</v>
      </c>
      <c r="AE1339" s="16">
        <f t="shared" si="202"/>
        <v>105</v>
      </c>
      <c r="AF1339" s="16">
        <f t="shared" si="203"/>
        <v>39375</v>
      </c>
      <c r="AG1339" s="16">
        <f t="shared" si="204"/>
        <v>30</v>
      </c>
      <c r="AH1339" s="12">
        <f t="shared" si="205"/>
        <v>0</v>
      </c>
      <c r="AI1339" s="16">
        <f t="shared" si="206"/>
        <v>2.1</v>
      </c>
      <c r="AJ1339" s="16">
        <f t="shared" si="207"/>
        <v>7350</v>
      </c>
      <c r="AK1339" s="16">
        <f t="shared" si="208"/>
        <v>150</v>
      </c>
      <c r="AL1339" s="16">
        <f t="shared" si="209"/>
        <v>1500</v>
      </c>
      <c r="AM1339" s="16">
        <f t="shared" si="210"/>
        <v>22500</v>
      </c>
      <c r="AN1339" s="16">
        <f t="shared" si="211"/>
        <v>83325</v>
      </c>
      <c r="AO1339" s="12" t="s">
        <v>1458</v>
      </c>
      <c r="AQ1339" s="16" t="s">
        <v>207</v>
      </c>
      <c r="AR1339" s="16" t="s">
        <v>204</v>
      </c>
      <c r="AS1339" s="16" t="s">
        <v>2382</v>
      </c>
      <c r="AT1339" s="16" t="s">
        <v>2387</v>
      </c>
      <c r="AU1339" t="s">
        <v>2384</v>
      </c>
      <c r="AV1339" s="15" t="s">
        <v>2385</v>
      </c>
      <c r="AW1339" s="16" t="s">
        <v>2386</v>
      </c>
      <c r="AX1339" s="16" t="s">
        <v>204</v>
      </c>
      <c r="AY1339" s="16" t="s">
        <v>207</v>
      </c>
      <c r="AZ1339" s="16" t="s">
        <v>204</v>
      </c>
      <c r="BA1339" s="16" t="s">
        <v>204</v>
      </c>
      <c r="BB1339" s="16" t="s">
        <v>204</v>
      </c>
      <c r="BC1339" s="16">
        <v>0.3</v>
      </c>
      <c r="BD1339" s="16">
        <f t="shared" si="212"/>
        <v>1.05</v>
      </c>
      <c r="BE1339" s="16">
        <f t="shared" si="213"/>
        <v>520.78125</v>
      </c>
      <c r="BG1339" s="16">
        <f t="shared" si="214"/>
        <v>360</v>
      </c>
      <c r="BH1339" s="16">
        <f t="shared" si="215"/>
        <v>192</v>
      </c>
      <c r="BI1339" s="16">
        <f t="shared" si="216"/>
        <v>2.4</v>
      </c>
    </row>
    <row r="1340" spans="1:61" x14ac:dyDescent="0.35">
      <c r="A1340">
        <v>1339</v>
      </c>
      <c r="B1340" t="s">
        <v>360</v>
      </c>
      <c r="C1340" t="s">
        <v>5690</v>
      </c>
      <c r="D1340" s="15" t="s">
        <v>1529</v>
      </c>
      <c r="E1340" s="12" t="s">
        <v>98</v>
      </c>
      <c r="F1340" s="16">
        <v>1985</v>
      </c>
      <c r="G1340" s="12" t="s">
        <v>1453</v>
      </c>
      <c r="H1340" s="12" t="s">
        <v>91</v>
      </c>
      <c r="I1340" s="12" t="s">
        <v>1454</v>
      </c>
      <c r="J1340" s="12" t="s">
        <v>1455</v>
      </c>
      <c r="K1340" s="12" t="s">
        <v>1517</v>
      </c>
      <c r="N1340" s="16" t="s">
        <v>206</v>
      </c>
      <c r="O1340" s="16" t="s">
        <v>1518</v>
      </c>
      <c r="P1340" s="12" t="s">
        <v>482</v>
      </c>
      <c r="Q1340" s="16">
        <v>2023</v>
      </c>
      <c r="R1340" s="16">
        <v>0.45</v>
      </c>
      <c r="T1340" s="16">
        <v>0</v>
      </c>
      <c r="V1340" s="12" t="s">
        <v>204</v>
      </c>
      <c r="W1340" s="12" t="s">
        <v>207</v>
      </c>
      <c r="X1340" s="16">
        <v>2</v>
      </c>
      <c r="Y1340" s="16">
        <v>4</v>
      </c>
      <c r="Z1340" s="16">
        <v>0.45</v>
      </c>
      <c r="AA1340" s="16">
        <f t="shared" si="200"/>
        <v>54</v>
      </c>
      <c r="AB1340" s="16" t="s">
        <v>5604</v>
      </c>
      <c r="AC1340" s="16" t="s">
        <v>1489</v>
      </c>
      <c r="AD1340" s="16">
        <f t="shared" si="201"/>
        <v>18900</v>
      </c>
      <c r="AE1340" s="16">
        <f t="shared" si="202"/>
        <v>157.5</v>
      </c>
      <c r="AF1340" s="16">
        <f t="shared" si="203"/>
        <v>59062.5</v>
      </c>
      <c r="AG1340" s="16">
        <f t="shared" si="204"/>
        <v>45</v>
      </c>
      <c r="AH1340" s="12">
        <f t="shared" si="205"/>
        <v>0</v>
      </c>
      <c r="AI1340" s="16">
        <f t="shared" si="206"/>
        <v>3.15</v>
      </c>
      <c r="AJ1340" s="16">
        <f t="shared" si="207"/>
        <v>11025</v>
      </c>
      <c r="AK1340" s="16">
        <f t="shared" si="208"/>
        <v>225</v>
      </c>
      <c r="AL1340" s="16">
        <f t="shared" si="209"/>
        <v>2250</v>
      </c>
      <c r="AM1340" s="16">
        <f t="shared" si="210"/>
        <v>33750</v>
      </c>
      <c r="AN1340" s="16">
        <f t="shared" si="211"/>
        <v>124987.5</v>
      </c>
      <c r="AO1340" s="12" t="s">
        <v>1458</v>
      </c>
      <c r="AQ1340" s="16" t="s">
        <v>207</v>
      </c>
      <c r="AR1340" s="16" t="s">
        <v>2381</v>
      </c>
      <c r="AS1340" s="16" t="s">
        <v>2408</v>
      </c>
      <c r="AT1340" s="16" t="s">
        <v>2387</v>
      </c>
      <c r="AU1340" t="s">
        <v>2384</v>
      </c>
      <c r="AV1340" s="15" t="s">
        <v>2385</v>
      </c>
      <c r="AW1340" s="16" t="s">
        <v>2386</v>
      </c>
      <c r="AX1340" s="16" t="s">
        <v>204</v>
      </c>
      <c r="AY1340" s="16" t="s">
        <v>207</v>
      </c>
      <c r="AZ1340" s="16" t="s">
        <v>204</v>
      </c>
      <c r="BA1340" s="16" t="s">
        <v>204</v>
      </c>
      <c r="BB1340" s="16" t="s">
        <v>204</v>
      </c>
      <c r="BC1340" s="16">
        <v>0.45</v>
      </c>
      <c r="BD1340" s="16">
        <f t="shared" si="212"/>
        <v>1.575</v>
      </c>
      <c r="BE1340" s="16">
        <f t="shared" si="213"/>
        <v>781.171875</v>
      </c>
      <c r="BG1340" s="16">
        <f t="shared" si="214"/>
        <v>540</v>
      </c>
      <c r="BH1340" s="16">
        <f t="shared" si="215"/>
        <v>288</v>
      </c>
      <c r="BI1340" s="16">
        <f t="shared" si="216"/>
        <v>3.6</v>
      </c>
    </row>
    <row r="1341" spans="1:61" x14ac:dyDescent="0.35">
      <c r="A1341">
        <v>1340</v>
      </c>
      <c r="B1341" t="s">
        <v>360</v>
      </c>
      <c r="C1341" t="s">
        <v>5691</v>
      </c>
      <c r="D1341" s="15" t="s">
        <v>1530</v>
      </c>
      <c r="E1341" s="12" t="s">
        <v>93</v>
      </c>
      <c r="F1341" s="16">
        <v>1977</v>
      </c>
      <c r="G1341" s="12" t="s">
        <v>1453</v>
      </c>
      <c r="H1341" s="12" t="s">
        <v>91</v>
      </c>
      <c r="I1341" s="12" t="s">
        <v>1454</v>
      </c>
      <c r="J1341" s="12" t="s">
        <v>1455</v>
      </c>
      <c r="K1341" s="12" t="s">
        <v>1517</v>
      </c>
      <c r="N1341" s="16" t="s">
        <v>206</v>
      </c>
      <c r="O1341" s="16" t="s">
        <v>1518</v>
      </c>
      <c r="P1341" s="12" t="s">
        <v>482</v>
      </c>
      <c r="Q1341" s="16">
        <v>2023</v>
      </c>
      <c r="R1341" s="16">
        <v>0.7</v>
      </c>
      <c r="T1341" s="16">
        <v>0</v>
      </c>
      <c r="V1341" s="12" t="s">
        <v>204</v>
      </c>
      <c r="W1341" s="12" t="s">
        <v>207</v>
      </c>
      <c r="X1341" s="16">
        <v>2</v>
      </c>
      <c r="Y1341" s="16">
        <v>7</v>
      </c>
      <c r="Z1341" s="16">
        <v>0.7</v>
      </c>
      <c r="AA1341" s="16">
        <f t="shared" si="200"/>
        <v>84</v>
      </c>
      <c r="AB1341" s="16" t="s">
        <v>5604</v>
      </c>
      <c r="AC1341" s="16" t="s">
        <v>1489</v>
      </c>
      <c r="AD1341" s="16">
        <f t="shared" si="201"/>
        <v>29400</v>
      </c>
      <c r="AE1341" s="16">
        <f t="shared" si="202"/>
        <v>244.99999999999997</v>
      </c>
      <c r="AF1341" s="16">
        <f t="shared" si="203"/>
        <v>91874.999999999985</v>
      </c>
      <c r="AG1341" s="16">
        <f t="shared" si="204"/>
        <v>70</v>
      </c>
      <c r="AH1341" s="12">
        <f t="shared" si="205"/>
        <v>0</v>
      </c>
      <c r="AI1341" s="16">
        <f t="shared" si="206"/>
        <v>4.8999999999999995</v>
      </c>
      <c r="AJ1341" s="16">
        <f t="shared" si="207"/>
        <v>17149.999999999996</v>
      </c>
      <c r="AK1341" s="16">
        <f t="shared" si="208"/>
        <v>350</v>
      </c>
      <c r="AL1341" s="16">
        <f t="shared" si="209"/>
        <v>3500</v>
      </c>
      <c r="AM1341" s="16">
        <f t="shared" si="210"/>
        <v>52500</v>
      </c>
      <c r="AN1341" s="16">
        <f t="shared" si="211"/>
        <v>194424.99999999997</v>
      </c>
      <c r="AO1341" s="12" t="s">
        <v>1458</v>
      </c>
      <c r="AQ1341" s="16" t="s">
        <v>207</v>
      </c>
      <c r="AR1341" s="16" t="s">
        <v>204</v>
      </c>
      <c r="AS1341" s="16" t="s">
        <v>2388</v>
      </c>
      <c r="AT1341" s="16" t="s">
        <v>2387</v>
      </c>
      <c r="AU1341" t="s">
        <v>2384</v>
      </c>
      <c r="AV1341" s="15" t="s">
        <v>2385</v>
      </c>
      <c r="AW1341" s="16" t="s">
        <v>2386</v>
      </c>
      <c r="AX1341" s="16" t="s">
        <v>204</v>
      </c>
      <c r="AY1341" s="16" t="s">
        <v>207</v>
      </c>
      <c r="AZ1341" s="16" t="s">
        <v>204</v>
      </c>
      <c r="BA1341" s="16" t="s">
        <v>204</v>
      </c>
      <c r="BB1341" s="16" t="s">
        <v>204</v>
      </c>
      <c r="BC1341" s="16">
        <v>0.7</v>
      </c>
      <c r="BD1341" s="16">
        <f t="shared" si="212"/>
        <v>2.4499999999999997</v>
      </c>
      <c r="BE1341" s="16">
        <f t="shared" si="213"/>
        <v>1215.1562499999998</v>
      </c>
      <c r="BG1341" s="16">
        <f t="shared" si="214"/>
        <v>840</v>
      </c>
      <c r="BH1341" s="16">
        <f t="shared" si="215"/>
        <v>448</v>
      </c>
      <c r="BI1341" s="16">
        <f t="shared" si="216"/>
        <v>5.6</v>
      </c>
    </row>
    <row r="1342" spans="1:61" x14ac:dyDescent="0.35">
      <c r="A1342">
        <v>1341</v>
      </c>
      <c r="B1342" t="s">
        <v>360</v>
      </c>
      <c r="C1342" t="s">
        <v>5692</v>
      </c>
      <c r="D1342" s="15" t="s">
        <v>1531</v>
      </c>
      <c r="E1342" s="12" t="s">
        <v>98</v>
      </c>
      <c r="F1342" s="16">
        <v>1970</v>
      </c>
      <c r="G1342" s="12" t="s">
        <v>1453</v>
      </c>
      <c r="H1342" s="12" t="s">
        <v>91</v>
      </c>
      <c r="I1342" s="12" t="s">
        <v>1454</v>
      </c>
      <c r="J1342" s="12" t="s">
        <v>1455</v>
      </c>
      <c r="K1342" s="12" t="s">
        <v>1455</v>
      </c>
      <c r="N1342" s="16" t="s">
        <v>205</v>
      </c>
      <c r="O1342" s="16" t="s">
        <v>1532</v>
      </c>
      <c r="P1342" s="12" t="s">
        <v>482</v>
      </c>
      <c r="Q1342" s="16">
        <v>2023</v>
      </c>
      <c r="R1342" s="16">
        <v>0.71</v>
      </c>
      <c r="T1342" s="16">
        <v>0</v>
      </c>
      <c r="U1342" s="16" t="s">
        <v>1533</v>
      </c>
      <c r="V1342" s="12" t="s">
        <v>204</v>
      </c>
      <c r="W1342" s="12" t="s">
        <v>207</v>
      </c>
      <c r="X1342" s="16">
        <v>2</v>
      </c>
      <c r="Y1342" s="16">
        <v>6</v>
      </c>
      <c r="Z1342" s="16">
        <v>0.71</v>
      </c>
      <c r="AA1342" s="16">
        <f t="shared" si="200"/>
        <v>85.199999999999989</v>
      </c>
      <c r="AB1342" s="16" t="s">
        <v>5604</v>
      </c>
      <c r="AC1342" s="16" t="s">
        <v>1489</v>
      </c>
      <c r="AD1342" s="16">
        <f t="shared" si="201"/>
        <v>29819.999999999996</v>
      </c>
      <c r="AE1342" s="16">
        <f t="shared" si="202"/>
        <v>248.5</v>
      </c>
      <c r="AF1342" s="16">
        <f t="shared" si="203"/>
        <v>93187.5</v>
      </c>
      <c r="AG1342" s="16">
        <f t="shared" si="204"/>
        <v>71</v>
      </c>
      <c r="AH1342" s="12">
        <f t="shared" si="205"/>
        <v>0</v>
      </c>
      <c r="AI1342" s="16">
        <f t="shared" si="206"/>
        <v>4.97</v>
      </c>
      <c r="AJ1342" s="16">
        <f t="shared" si="207"/>
        <v>17395</v>
      </c>
      <c r="AK1342" s="16">
        <f t="shared" si="208"/>
        <v>355</v>
      </c>
      <c r="AL1342" s="16">
        <f t="shared" si="209"/>
        <v>3550</v>
      </c>
      <c r="AM1342" s="16">
        <f t="shared" si="210"/>
        <v>53250</v>
      </c>
      <c r="AN1342" s="16">
        <f t="shared" si="211"/>
        <v>197202.5</v>
      </c>
      <c r="AO1342" s="12" t="s">
        <v>1458</v>
      </c>
      <c r="AQ1342" s="16" t="s">
        <v>207</v>
      </c>
      <c r="AR1342" s="16" t="s">
        <v>204</v>
      </c>
      <c r="AS1342" s="16" t="s">
        <v>2389</v>
      </c>
      <c r="AT1342" s="16" t="s">
        <v>2383</v>
      </c>
      <c r="AU1342" t="s">
        <v>2384</v>
      </c>
      <c r="AV1342" s="15" t="s">
        <v>2385</v>
      </c>
      <c r="AW1342" s="16" t="s">
        <v>2386</v>
      </c>
      <c r="AX1342" s="16" t="s">
        <v>204</v>
      </c>
      <c r="AY1342" s="16" t="s">
        <v>207</v>
      </c>
      <c r="AZ1342" s="16" t="s">
        <v>204</v>
      </c>
      <c r="BA1342" s="16" t="s">
        <v>204</v>
      </c>
      <c r="BB1342" s="16" t="s">
        <v>204</v>
      </c>
      <c r="BC1342" s="16">
        <v>0.71</v>
      </c>
      <c r="BD1342" s="16">
        <f t="shared" si="212"/>
        <v>2.4849999999999999</v>
      </c>
      <c r="BE1342" s="16">
        <f t="shared" si="213"/>
        <v>1232.515625</v>
      </c>
      <c r="BG1342" s="16">
        <f t="shared" si="214"/>
        <v>852</v>
      </c>
      <c r="BH1342" s="16">
        <f t="shared" si="215"/>
        <v>454.4</v>
      </c>
      <c r="BI1342" s="16">
        <f t="shared" si="216"/>
        <v>5.68</v>
      </c>
    </row>
    <row r="1343" spans="1:61" x14ac:dyDescent="0.35">
      <c r="A1343">
        <v>1342</v>
      </c>
      <c r="B1343" t="s">
        <v>360</v>
      </c>
      <c r="C1343" t="s">
        <v>5693</v>
      </c>
      <c r="D1343" s="15" t="s">
        <v>1534</v>
      </c>
      <c r="E1343" s="12" t="s">
        <v>98</v>
      </c>
      <c r="F1343" s="16">
        <v>1969</v>
      </c>
      <c r="G1343" s="12" t="s">
        <v>1453</v>
      </c>
      <c r="H1343" s="12" t="s">
        <v>91</v>
      </c>
      <c r="I1343" s="12" t="s">
        <v>1454</v>
      </c>
      <c r="J1343" s="12" t="s">
        <v>1455</v>
      </c>
      <c r="K1343" s="12" t="s">
        <v>1455</v>
      </c>
      <c r="N1343" s="16" t="s">
        <v>205</v>
      </c>
      <c r="O1343" s="16" t="s">
        <v>1532</v>
      </c>
      <c r="P1343" s="12" t="s">
        <v>482</v>
      </c>
      <c r="Q1343" s="16">
        <v>2023</v>
      </c>
      <c r="R1343" s="16">
        <v>1.66</v>
      </c>
      <c r="T1343" s="16">
        <v>0</v>
      </c>
      <c r="U1343" s="16" t="s">
        <v>1535</v>
      </c>
      <c r="V1343" s="12" t="s">
        <v>204</v>
      </c>
      <c r="W1343" s="12" t="s">
        <v>207</v>
      </c>
      <c r="X1343" s="16">
        <v>2</v>
      </c>
      <c r="Y1343" s="16">
        <v>12</v>
      </c>
      <c r="Z1343" s="16">
        <v>1.66</v>
      </c>
      <c r="AA1343" s="16">
        <f t="shared" si="200"/>
        <v>199.2</v>
      </c>
      <c r="AB1343" s="16" t="s">
        <v>5604</v>
      </c>
      <c r="AC1343" s="16" t="s">
        <v>1489</v>
      </c>
      <c r="AD1343" s="16">
        <f t="shared" si="201"/>
        <v>69720</v>
      </c>
      <c r="AE1343" s="16">
        <f t="shared" si="202"/>
        <v>581</v>
      </c>
      <c r="AF1343" s="16">
        <f t="shared" si="203"/>
        <v>217875</v>
      </c>
      <c r="AG1343" s="16">
        <f t="shared" si="204"/>
        <v>166</v>
      </c>
      <c r="AH1343" s="12">
        <f t="shared" si="205"/>
        <v>0</v>
      </c>
      <c r="AI1343" s="16">
        <f t="shared" si="206"/>
        <v>11.62</v>
      </c>
      <c r="AJ1343" s="16">
        <f t="shared" si="207"/>
        <v>40670</v>
      </c>
      <c r="AK1343" s="16">
        <f t="shared" si="208"/>
        <v>830</v>
      </c>
      <c r="AL1343" s="16">
        <f t="shared" si="209"/>
        <v>8300</v>
      </c>
      <c r="AM1343" s="16">
        <f t="shared" si="210"/>
        <v>124500</v>
      </c>
      <c r="AN1343" s="16">
        <f t="shared" si="211"/>
        <v>461065</v>
      </c>
      <c r="AO1343" s="12" t="s">
        <v>1458</v>
      </c>
      <c r="AQ1343" s="16" t="s">
        <v>207</v>
      </c>
      <c r="AR1343" s="16" t="s">
        <v>204</v>
      </c>
      <c r="AS1343" s="16" t="s">
        <v>2388</v>
      </c>
      <c r="AT1343" s="16" t="s">
        <v>2383</v>
      </c>
      <c r="AU1343" t="s">
        <v>2384</v>
      </c>
      <c r="AV1343" s="15" t="s">
        <v>2385</v>
      </c>
      <c r="AW1343" s="16" t="s">
        <v>2386</v>
      </c>
      <c r="AX1343" s="16" t="s">
        <v>204</v>
      </c>
      <c r="AY1343" s="16" t="s">
        <v>207</v>
      </c>
      <c r="AZ1343" s="16" t="s">
        <v>204</v>
      </c>
      <c r="BA1343" s="16" t="s">
        <v>204</v>
      </c>
      <c r="BB1343" s="16" t="s">
        <v>204</v>
      </c>
      <c r="BC1343" s="16">
        <v>1.66</v>
      </c>
      <c r="BD1343" s="16">
        <f t="shared" si="212"/>
        <v>5.81</v>
      </c>
      <c r="BE1343" s="16">
        <f t="shared" si="213"/>
        <v>2881.65625</v>
      </c>
      <c r="BG1343" s="16">
        <f t="shared" si="214"/>
        <v>1992</v>
      </c>
      <c r="BH1343" s="16">
        <f t="shared" si="215"/>
        <v>1062.3999999999999</v>
      </c>
      <c r="BI1343" s="16">
        <f t="shared" si="216"/>
        <v>13.28</v>
      </c>
    </row>
    <row r="1344" spans="1:61" x14ac:dyDescent="0.35">
      <c r="A1344">
        <v>1343</v>
      </c>
      <c r="B1344" t="s">
        <v>360</v>
      </c>
      <c r="C1344" t="s">
        <v>5694</v>
      </c>
      <c r="D1344" s="15" t="s">
        <v>1536</v>
      </c>
      <c r="E1344" s="12" t="s">
        <v>98</v>
      </c>
      <c r="F1344" s="16">
        <v>1968</v>
      </c>
      <c r="G1344" s="12" t="s">
        <v>1453</v>
      </c>
      <c r="H1344" s="12" t="s">
        <v>91</v>
      </c>
      <c r="I1344" s="12" t="s">
        <v>1454</v>
      </c>
      <c r="J1344" s="12" t="s">
        <v>1455</v>
      </c>
      <c r="K1344" s="12" t="s">
        <v>1455</v>
      </c>
      <c r="N1344" s="16" t="s">
        <v>206</v>
      </c>
      <c r="O1344" s="16" t="s">
        <v>1532</v>
      </c>
      <c r="P1344" s="12" t="s">
        <v>482</v>
      </c>
      <c r="Q1344" s="16">
        <v>2023</v>
      </c>
      <c r="R1344" s="16">
        <v>1.36</v>
      </c>
      <c r="T1344" s="16">
        <v>0</v>
      </c>
      <c r="V1344" s="12" t="s">
        <v>204</v>
      </c>
      <c r="W1344" s="12" t="s">
        <v>207</v>
      </c>
      <c r="X1344" s="16">
        <v>2</v>
      </c>
      <c r="Y1344" s="16">
        <v>8</v>
      </c>
      <c r="Z1344" s="16">
        <v>1.36</v>
      </c>
      <c r="AA1344" s="16">
        <f t="shared" si="200"/>
        <v>163.20000000000002</v>
      </c>
      <c r="AB1344" s="16" t="s">
        <v>5604</v>
      </c>
      <c r="AC1344" s="16" t="s">
        <v>1489</v>
      </c>
      <c r="AD1344" s="16">
        <f t="shared" si="201"/>
        <v>57120.000000000007</v>
      </c>
      <c r="AE1344" s="16">
        <f t="shared" si="202"/>
        <v>476.00000000000006</v>
      </c>
      <c r="AF1344" s="16">
        <f t="shared" si="203"/>
        <v>178500.00000000003</v>
      </c>
      <c r="AG1344" s="16">
        <f t="shared" si="204"/>
        <v>136</v>
      </c>
      <c r="AH1344" s="12">
        <f t="shared" si="205"/>
        <v>0</v>
      </c>
      <c r="AI1344" s="16">
        <f t="shared" si="206"/>
        <v>9.5200000000000014</v>
      </c>
      <c r="AJ1344" s="16">
        <f t="shared" si="207"/>
        <v>33320.000000000007</v>
      </c>
      <c r="AK1344" s="16">
        <f t="shared" si="208"/>
        <v>680</v>
      </c>
      <c r="AL1344" s="16">
        <f t="shared" si="209"/>
        <v>6800.0000000000009</v>
      </c>
      <c r="AM1344" s="16">
        <f t="shared" si="210"/>
        <v>102000.00000000001</v>
      </c>
      <c r="AN1344" s="16">
        <f t="shared" si="211"/>
        <v>377740.00000000006</v>
      </c>
      <c r="AO1344" s="12" t="s">
        <v>1458</v>
      </c>
      <c r="AQ1344" s="16" t="s">
        <v>207</v>
      </c>
      <c r="AR1344" s="16" t="s">
        <v>2381</v>
      </c>
      <c r="AS1344" s="16" t="s">
        <v>2388</v>
      </c>
      <c r="AT1344" s="16" t="s">
        <v>2383</v>
      </c>
      <c r="AU1344" t="s">
        <v>2384</v>
      </c>
      <c r="AV1344" s="15" t="s">
        <v>2385</v>
      </c>
      <c r="AW1344" s="16" t="s">
        <v>2386</v>
      </c>
      <c r="AX1344" s="16" t="s">
        <v>204</v>
      </c>
      <c r="AY1344" s="16" t="s">
        <v>207</v>
      </c>
      <c r="AZ1344" s="16" t="s">
        <v>204</v>
      </c>
      <c r="BA1344" s="16" t="s">
        <v>204</v>
      </c>
      <c r="BB1344" s="16" t="s">
        <v>204</v>
      </c>
      <c r="BC1344" s="16">
        <v>1.36</v>
      </c>
      <c r="BD1344" s="16">
        <f t="shared" si="212"/>
        <v>4.7600000000000007</v>
      </c>
      <c r="BE1344" s="16">
        <f t="shared" si="213"/>
        <v>2360.8750000000005</v>
      </c>
      <c r="BG1344" s="16">
        <f t="shared" si="214"/>
        <v>1632.0000000000002</v>
      </c>
      <c r="BH1344" s="16">
        <f t="shared" si="215"/>
        <v>870.40000000000009</v>
      </c>
      <c r="BI1344" s="16">
        <f t="shared" si="216"/>
        <v>10.88</v>
      </c>
    </row>
    <row r="1345" spans="1:61" x14ac:dyDescent="0.35">
      <c r="A1345">
        <v>1344</v>
      </c>
      <c r="B1345" t="s">
        <v>360</v>
      </c>
      <c r="C1345" t="s">
        <v>5695</v>
      </c>
      <c r="D1345" s="15" t="s">
        <v>1537</v>
      </c>
      <c r="E1345" s="12" t="s">
        <v>98</v>
      </c>
      <c r="F1345" s="16">
        <v>1954</v>
      </c>
      <c r="G1345" s="12" t="s">
        <v>1453</v>
      </c>
      <c r="H1345" s="12" t="s">
        <v>91</v>
      </c>
      <c r="I1345" s="12" t="s">
        <v>1454</v>
      </c>
      <c r="J1345" s="12" t="s">
        <v>1455</v>
      </c>
      <c r="K1345" s="12" t="s">
        <v>1455</v>
      </c>
      <c r="N1345" s="16" t="s">
        <v>206</v>
      </c>
      <c r="O1345" s="16" t="s">
        <v>1532</v>
      </c>
      <c r="P1345" s="12" t="s">
        <v>482</v>
      </c>
      <c r="Q1345" s="16">
        <v>2023</v>
      </c>
      <c r="R1345" s="16">
        <v>0.3</v>
      </c>
      <c r="T1345" s="16">
        <v>0</v>
      </c>
      <c r="V1345" s="12" t="s">
        <v>204</v>
      </c>
      <c r="W1345" s="12" t="s">
        <v>207</v>
      </c>
      <c r="X1345" s="16">
        <v>2</v>
      </c>
      <c r="Y1345" s="16">
        <v>6</v>
      </c>
      <c r="Z1345" s="16">
        <v>0.3</v>
      </c>
      <c r="AA1345" s="16">
        <f t="shared" si="200"/>
        <v>36</v>
      </c>
      <c r="AB1345" s="16" t="s">
        <v>5604</v>
      </c>
      <c r="AC1345" s="16" t="s">
        <v>1489</v>
      </c>
      <c r="AD1345" s="16">
        <f t="shared" si="201"/>
        <v>12600</v>
      </c>
      <c r="AE1345" s="16">
        <f t="shared" si="202"/>
        <v>105</v>
      </c>
      <c r="AF1345" s="16">
        <f t="shared" si="203"/>
        <v>39375</v>
      </c>
      <c r="AG1345" s="16">
        <f t="shared" si="204"/>
        <v>30</v>
      </c>
      <c r="AH1345" s="12">
        <f t="shared" si="205"/>
        <v>0</v>
      </c>
      <c r="AI1345" s="16">
        <f t="shared" si="206"/>
        <v>2.1</v>
      </c>
      <c r="AJ1345" s="16">
        <f t="shared" si="207"/>
        <v>7350</v>
      </c>
      <c r="AK1345" s="16">
        <f t="shared" si="208"/>
        <v>150</v>
      </c>
      <c r="AL1345" s="16">
        <f t="shared" si="209"/>
        <v>1500</v>
      </c>
      <c r="AM1345" s="16">
        <f t="shared" si="210"/>
        <v>22500</v>
      </c>
      <c r="AN1345" s="16">
        <f t="shared" si="211"/>
        <v>83325</v>
      </c>
      <c r="AO1345" s="12" t="s">
        <v>1458</v>
      </c>
      <c r="AQ1345" s="16" t="s">
        <v>207</v>
      </c>
      <c r="AR1345" s="16" t="s">
        <v>204</v>
      </c>
      <c r="AS1345" s="16" t="s">
        <v>2408</v>
      </c>
      <c r="AT1345" s="16" t="s">
        <v>2383</v>
      </c>
      <c r="AU1345" t="s">
        <v>2384</v>
      </c>
      <c r="AV1345" s="15" t="s">
        <v>2385</v>
      </c>
      <c r="AW1345" s="16" t="s">
        <v>2386</v>
      </c>
      <c r="AX1345" s="16" t="s">
        <v>204</v>
      </c>
      <c r="AY1345" s="16" t="s">
        <v>207</v>
      </c>
      <c r="AZ1345" s="16" t="s">
        <v>204</v>
      </c>
      <c r="BA1345" s="16" t="s">
        <v>204</v>
      </c>
      <c r="BB1345" s="16" t="s">
        <v>204</v>
      </c>
      <c r="BC1345" s="16">
        <v>0.3</v>
      </c>
      <c r="BD1345" s="16">
        <f t="shared" si="212"/>
        <v>1.05</v>
      </c>
      <c r="BE1345" s="16">
        <f t="shared" si="213"/>
        <v>520.78125</v>
      </c>
      <c r="BG1345" s="16">
        <f t="shared" si="214"/>
        <v>360</v>
      </c>
      <c r="BH1345" s="16">
        <f t="shared" si="215"/>
        <v>192</v>
      </c>
      <c r="BI1345" s="16">
        <f t="shared" si="216"/>
        <v>2.4</v>
      </c>
    </row>
    <row r="1346" spans="1:61" x14ac:dyDescent="0.35">
      <c r="A1346">
        <v>1345</v>
      </c>
      <c r="B1346" t="s">
        <v>360</v>
      </c>
      <c r="C1346" t="s">
        <v>5696</v>
      </c>
      <c r="D1346" s="15" t="s">
        <v>1538</v>
      </c>
      <c r="E1346" s="12" t="s">
        <v>98</v>
      </c>
      <c r="F1346" s="16">
        <v>1975</v>
      </c>
      <c r="G1346" s="12" t="s">
        <v>1453</v>
      </c>
      <c r="H1346" s="12" t="s">
        <v>91</v>
      </c>
      <c r="I1346" s="12" t="s">
        <v>1454</v>
      </c>
      <c r="J1346" s="12" t="s">
        <v>1455</v>
      </c>
      <c r="K1346" s="12" t="s">
        <v>1455</v>
      </c>
      <c r="N1346" s="16" t="s">
        <v>206</v>
      </c>
      <c r="O1346" s="16" t="s">
        <v>1532</v>
      </c>
      <c r="P1346" s="12" t="s">
        <v>482</v>
      </c>
      <c r="Q1346" s="16">
        <v>2023</v>
      </c>
      <c r="R1346" s="16">
        <v>1</v>
      </c>
      <c r="T1346" s="16">
        <v>0</v>
      </c>
      <c r="V1346" s="12" t="s">
        <v>204</v>
      </c>
      <c r="W1346" s="12" t="s">
        <v>207</v>
      </c>
      <c r="X1346" s="16">
        <v>2</v>
      </c>
      <c r="Y1346" s="16">
        <v>12</v>
      </c>
      <c r="Z1346" s="16">
        <v>1</v>
      </c>
      <c r="AA1346" s="16">
        <f t="shared" si="200"/>
        <v>120</v>
      </c>
      <c r="AB1346" s="16" t="s">
        <v>5604</v>
      </c>
      <c r="AC1346" s="16" t="s">
        <v>1489</v>
      </c>
      <c r="AD1346" s="16">
        <f t="shared" si="201"/>
        <v>42000</v>
      </c>
      <c r="AE1346" s="16">
        <f t="shared" si="202"/>
        <v>350</v>
      </c>
      <c r="AF1346" s="16">
        <f t="shared" si="203"/>
        <v>131250</v>
      </c>
      <c r="AG1346" s="16">
        <f t="shared" si="204"/>
        <v>100</v>
      </c>
      <c r="AH1346" s="12">
        <f t="shared" si="205"/>
        <v>0</v>
      </c>
      <c r="AI1346" s="16">
        <f t="shared" si="206"/>
        <v>7</v>
      </c>
      <c r="AJ1346" s="16">
        <f t="shared" si="207"/>
        <v>24500</v>
      </c>
      <c r="AK1346" s="16">
        <f t="shared" si="208"/>
        <v>500</v>
      </c>
      <c r="AL1346" s="16">
        <f t="shared" si="209"/>
        <v>5000</v>
      </c>
      <c r="AM1346" s="16">
        <f t="shared" si="210"/>
        <v>75000</v>
      </c>
      <c r="AN1346" s="16">
        <f t="shared" si="211"/>
        <v>277750</v>
      </c>
      <c r="AO1346" s="12" t="s">
        <v>1458</v>
      </c>
      <c r="AQ1346" s="16" t="s">
        <v>207</v>
      </c>
      <c r="AR1346" s="16" t="s">
        <v>204</v>
      </c>
      <c r="AS1346" s="16" t="s">
        <v>2389</v>
      </c>
      <c r="AT1346" s="16" t="s">
        <v>2387</v>
      </c>
      <c r="AU1346" t="s">
        <v>2384</v>
      </c>
      <c r="AV1346" s="15" t="s">
        <v>2385</v>
      </c>
      <c r="AW1346" s="16" t="s">
        <v>2386</v>
      </c>
      <c r="AX1346" s="16" t="s">
        <v>204</v>
      </c>
      <c r="AY1346" s="16" t="s">
        <v>207</v>
      </c>
      <c r="AZ1346" s="16" t="s">
        <v>204</v>
      </c>
      <c r="BA1346" s="16" t="s">
        <v>204</v>
      </c>
      <c r="BB1346" s="16" t="s">
        <v>204</v>
      </c>
      <c r="BC1346" s="16">
        <v>1</v>
      </c>
      <c r="BD1346" s="16">
        <f t="shared" si="212"/>
        <v>3.5</v>
      </c>
      <c r="BE1346" s="16">
        <f t="shared" si="213"/>
        <v>1735.9375</v>
      </c>
      <c r="BG1346" s="16">
        <f t="shared" si="214"/>
        <v>1200</v>
      </c>
      <c r="BH1346" s="16">
        <f t="shared" si="215"/>
        <v>640</v>
      </c>
      <c r="BI1346" s="16">
        <f t="shared" si="216"/>
        <v>8</v>
      </c>
    </row>
    <row r="1347" spans="1:61" x14ac:dyDescent="0.35">
      <c r="A1347">
        <v>1346</v>
      </c>
      <c r="B1347" t="s">
        <v>360</v>
      </c>
      <c r="C1347" t="s">
        <v>5697</v>
      </c>
      <c r="D1347" s="15" t="s">
        <v>1498</v>
      </c>
      <c r="E1347" s="12" t="s">
        <v>98</v>
      </c>
      <c r="F1347" s="16">
        <v>1973</v>
      </c>
      <c r="G1347" s="12" t="s">
        <v>1453</v>
      </c>
      <c r="H1347" s="12" t="s">
        <v>91</v>
      </c>
      <c r="I1347" s="12" t="s">
        <v>1454</v>
      </c>
      <c r="J1347" s="12" t="s">
        <v>1455</v>
      </c>
      <c r="K1347" s="12" t="s">
        <v>1455</v>
      </c>
      <c r="N1347" s="16" t="s">
        <v>206</v>
      </c>
      <c r="O1347" s="16" t="s">
        <v>1532</v>
      </c>
      <c r="P1347" s="12" t="s">
        <v>482</v>
      </c>
      <c r="Q1347" s="16">
        <v>2023</v>
      </c>
      <c r="R1347" s="16">
        <v>0.94</v>
      </c>
      <c r="T1347" s="16">
        <v>0</v>
      </c>
      <c r="V1347" s="12" t="s">
        <v>204</v>
      </c>
      <c r="W1347" s="12" t="s">
        <v>207</v>
      </c>
      <c r="X1347" s="16">
        <v>2</v>
      </c>
      <c r="Y1347" s="16">
        <v>7</v>
      </c>
      <c r="Z1347" s="16">
        <v>0.94</v>
      </c>
      <c r="AA1347" s="16">
        <f t="shared" si="200"/>
        <v>112.8</v>
      </c>
      <c r="AB1347" s="16" t="s">
        <v>5604</v>
      </c>
      <c r="AC1347" s="16" t="s">
        <v>1489</v>
      </c>
      <c r="AD1347" s="16">
        <f t="shared" si="201"/>
        <v>39480</v>
      </c>
      <c r="AE1347" s="16">
        <f t="shared" si="202"/>
        <v>329</v>
      </c>
      <c r="AF1347" s="16">
        <f t="shared" si="203"/>
        <v>123375</v>
      </c>
      <c r="AG1347" s="16">
        <f t="shared" si="204"/>
        <v>94</v>
      </c>
      <c r="AH1347" s="12">
        <f t="shared" si="205"/>
        <v>0</v>
      </c>
      <c r="AI1347" s="16">
        <f t="shared" si="206"/>
        <v>6.58</v>
      </c>
      <c r="AJ1347" s="16">
        <f t="shared" si="207"/>
        <v>23030</v>
      </c>
      <c r="AK1347" s="16">
        <f t="shared" si="208"/>
        <v>470</v>
      </c>
      <c r="AL1347" s="16">
        <f t="shared" si="209"/>
        <v>4700</v>
      </c>
      <c r="AM1347" s="16">
        <f t="shared" si="210"/>
        <v>70500</v>
      </c>
      <c r="AN1347" s="16">
        <f t="shared" si="211"/>
        <v>261085</v>
      </c>
      <c r="AO1347" s="12" t="s">
        <v>1458</v>
      </c>
      <c r="AQ1347" s="16" t="s">
        <v>207</v>
      </c>
      <c r="AR1347" s="16" t="s">
        <v>204</v>
      </c>
      <c r="AS1347" s="16" t="s">
        <v>2382</v>
      </c>
      <c r="AT1347" s="16" t="s">
        <v>2387</v>
      </c>
      <c r="AU1347" t="s">
        <v>2384</v>
      </c>
      <c r="AV1347" s="15" t="s">
        <v>2385</v>
      </c>
      <c r="AW1347" s="16" t="s">
        <v>2386</v>
      </c>
      <c r="AX1347" s="16" t="s">
        <v>204</v>
      </c>
      <c r="AY1347" s="16" t="s">
        <v>207</v>
      </c>
      <c r="AZ1347" s="16" t="s">
        <v>204</v>
      </c>
      <c r="BA1347" s="16" t="s">
        <v>204</v>
      </c>
      <c r="BB1347" s="16" t="s">
        <v>204</v>
      </c>
      <c r="BC1347" s="16">
        <v>0.94</v>
      </c>
      <c r="BD1347" s="16">
        <f t="shared" si="212"/>
        <v>3.29</v>
      </c>
      <c r="BE1347" s="16">
        <f t="shared" si="213"/>
        <v>1631.78125</v>
      </c>
      <c r="BG1347" s="16">
        <f t="shared" si="214"/>
        <v>1128</v>
      </c>
      <c r="BH1347" s="16">
        <f t="shared" si="215"/>
        <v>601.59999999999991</v>
      </c>
      <c r="BI1347" s="16">
        <f t="shared" si="216"/>
        <v>7.52</v>
      </c>
    </row>
    <row r="1348" spans="1:61" x14ac:dyDescent="0.35">
      <c r="A1348">
        <v>1347</v>
      </c>
      <c r="B1348" t="s">
        <v>360</v>
      </c>
      <c r="C1348" t="s">
        <v>5698</v>
      </c>
      <c r="D1348" s="15" t="s">
        <v>1459</v>
      </c>
      <c r="E1348" s="12" t="s">
        <v>98</v>
      </c>
      <c r="F1348" s="16">
        <v>1970</v>
      </c>
      <c r="G1348" s="12" t="s">
        <v>1453</v>
      </c>
      <c r="H1348" s="12" t="s">
        <v>91</v>
      </c>
      <c r="I1348" s="12" t="s">
        <v>1454</v>
      </c>
      <c r="J1348" s="12" t="s">
        <v>1455</v>
      </c>
      <c r="K1348" s="12" t="s">
        <v>1455</v>
      </c>
      <c r="N1348" s="16" t="s">
        <v>206</v>
      </c>
      <c r="O1348" s="16" t="s">
        <v>1532</v>
      </c>
      <c r="P1348" s="12" t="s">
        <v>482</v>
      </c>
      <c r="Q1348" s="16">
        <v>2023</v>
      </c>
      <c r="R1348" s="16">
        <v>0.5</v>
      </c>
      <c r="T1348" s="16">
        <v>0</v>
      </c>
      <c r="V1348" s="12" t="s">
        <v>204</v>
      </c>
      <c r="W1348" s="12" t="s">
        <v>207</v>
      </c>
      <c r="X1348" s="16">
        <v>2</v>
      </c>
      <c r="Y1348" s="16">
        <v>8</v>
      </c>
      <c r="Z1348" s="16">
        <v>0.5</v>
      </c>
      <c r="AA1348" s="16">
        <f t="shared" si="200"/>
        <v>60</v>
      </c>
      <c r="AB1348" s="16" t="s">
        <v>5604</v>
      </c>
      <c r="AC1348" s="16" t="s">
        <v>1489</v>
      </c>
      <c r="AD1348" s="16">
        <f t="shared" si="201"/>
        <v>21000</v>
      </c>
      <c r="AE1348" s="16">
        <f t="shared" si="202"/>
        <v>175</v>
      </c>
      <c r="AF1348" s="16">
        <f t="shared" si="203"/>
        <v>65625</v>
      </c>
      <c r="AG1348" s="16">
        <f t="shared" si="204"/>
        <v>50</v>
      </c>
      <c r="AH1348" s="12">
        <f t="shared" si="205"/>
        <v>0</v>
      </c>
      <c r="AI1348" s="16">
        <f t="shared" si="206"/>
        <v>3.5</v>
      </c>
      <c r="AJ1348" s="16">
        <f t="shared" si="207"/>
        <v>12250</v>
      </c>
      <c r="AK1348" s="16">
        <f t="shared" si="208"/>
        <v>250</v>
      </c>
      <c r="AL1348" s="16">
        <f t="shared" si="209"/>
        <v>2500</v>
      </c>
      <c r="AM1348" s="16">
        <f t="shared" si="210"/>
        <v>37500</v>
      </c>
      <c r="AN1348" s="16">
        <f t="shared" si="211"/>
        <v>138875</v>
      </c>
      <c r="AO1348" s="12" t="s">
        <v>1458</v>
      </c>
      <c r="AQ1348" s="16" t="s">
        <v>207</v>
      </c>
      <c r="AR1348" s="16" t="s">
        <v>2381</v>
      </c>
      <c r="AS1348" s="16" t="s">
        <v>2382</v>
      </c>
      <c r="AT1348" s="16" t="s">
        <v>2387</v>
      </c>
      <c r="AU1348" t="s">
        <v>2384</v>
      </c>
      <c r="AV1348" s="15" t="s">
        <v>2385</v>
      </c>
      <c r="AW1348" s="16" t="s">
        <v>2386</v>
      </c>
      <c r="AX1348" s="16" t="s">
        <v>204</v>
      </c>
      <c r="AY1348" s="16" t="s">
        <v>207</v>
      </c>
      <c r="AZ1348" s="16" t="s">
        <v>204</v>
      </c>
      <c r="BA1348" s="16" t="s">
        <v>204</v>
      </c>
      <c r="BB1348" s="16" t="s">
        <v>204</v>
      </c>
      <c r="BC1348" s="16">
        <v>0.5</v>
      </c>
      <c r="BD1348" s="16">
        <f t="shared" si="212"/>
        <v>1.75</v>
      </c>
      <c r="BE1348" s="16">
        <f t="shared" si="213"/>
        <v>867.96875</v>
      </c>
      <c r="BG1348" s="16">
        <f t="shared" si="214"/>
        <v>600</v>
      </c>
      <c r="BH1348" s="16">
        <f t="shared" si="215"/>
        <v>320</v>
      </c>
      <c r="BI1348" s="16">
        <f t="shared" si="216"/>
        <v>4</v>
      </c>
    </row>
    <row r="1349" spans="1:61" x14ac:dyDescent="0.35">
      <c r="A1349">
        <v>1348</v>
      </c>
      <c r="B1349" t="s">
        <v>360</v>
      </c>
      <c r="C1349" t="s">
        <v>5699</v>
      </c>
      <c r="D1349" s="15" t="s">
        <v>1539</v>
      </c>
      <c r="E1349" s="12" t="s">
        <v>98</v>
      </c>
      <c r="F1349" s="16">
        <v>1974</v>
      </c>
      <c r="G1349" s="12" t="s">
        <v>1453</v>
      </c>
      <c r="H1349" s="12" t="s">
        <v>91</v>
      </c>
      <c r="I1349" s="12" t="s">
        <v>1454</v>
      </c>
      <c r="J1349" s="12" t="s">
        <v>1455</v>
      </c>
      <c r="K1349" s="12" t="s">
        <v>1455</v>
      </c>
      <c r="N1349" s="16" t="s">
        <v>206</v>
      </c>
      <c r="O1349" s="16" t="s">
        <v>1532</v>
      </c>
      <c r="P1349" s="12" t="s">
        <v>482</v>
      </c>
      <c r="Q1349" s="16">
        <v>2023</v>
      </c>
      <c r="R1349" s="16">
        <v>0.38</v>
      </c>
      <c r="T1349" s="16">
        <v>0</v>
      </c>
      <c r="V1349" s="12" t="s">
        <v>204</v>
      </c>
      <c r="W1349" s="12" t="s">
        <v>207</v>
      </c>
      <c r="X1349" s="16">
        <v>2</v>
      </c>
      <c r="Y1349" s="16">
        <v>7</v>
      </c>
      <c r="Z1349" s="16">
        <v>0.38</v>
      </c>
      <c r="AA1349" s="16">
        <f t="shared" si="200"/>
        <v>45.6</v>
      </c>
      <c r="AB1349" s="16" t="s">
        <v>5604</v>
      </c>
      <c r="AC1349" s="16" t="s">
        <v>1489</v>
      </c>
      <c r="AD1349" s="16">
        <f t="shared" si="201"/>
        <v>15960</v>
      </c>
      <c r="AE1349" s="16">
        <f t="shared" si="202"/>
        <v>133</v>
      </c>
      <c r="AF1349" s="16">
        <f t="shared" si="203"/>
        <v>49875</v>
      </c>
      <c r="AG1349" s="16">
        <f t="shared" si="204"/>
        <v>38</v>
      </c>
      <c r="AH1349" s="12">
        <f t="shared" si="205"/>
        <v>0</v>
      </c>
      <c r="AI1349" s="16">
        <f t="shared" si="206"/>
        <v>2.66</v>
      </c>
      <c r="AJ1349" s="16">
        <f t="shared" si="207"/>
        <v>9310</v>
      </c>
      <c r="AK1349" s="16">
        <f t="shared" si="208"/>
        <v>190</v>
      </c>
      <c r="AL1349" s="16">
        <f t="shared" si="209"/>
        <v>1900</v>
      </c>
      <c r="AM1349" s="16">
        <f t="shared" si="210"/>
        <v>28500</v>
      </c>
      <c r="AN1349" s="16">
        <f t="shared" si="211"/>
        <v>105545</v>
      </c>
      <c r="AO1349" s="12" t="s">
        <v>1458</v>
      </c>
      <c r="AQ1349" s="16" t="s">
        <v>207</v>
      </c>
      <c r="AR1349" s="16" t="s">
        <v>204</v>
      </c>
      <c r="AS1349" s="16" t="s">
        <v>2382</v>
      </c>
      <c r="AT1349" s="16" t="s">
        <v>2387</v>
      </c>
      <c r="AU1349" t="s">
        <v>2384</v>
      </c>
      <c r="AV1349" s="15" t="s">
        <v>2385</v>
      </c>
      <c r="AW1349" s="16" t="s">
        <v>2386</v>
      </c>
      <c r="AX1349" s="16" t="s">
        <v>204</v>
      </c>
      <c r="AY1349" s="16" t="s">
        <v>207</v>
      </c>
      <c r="AZ1349" s="16" t="s">
        <v>204</v>
      </c>
      <c r="BA1349" s="16" t="s">
        <v>204</v>
      </c>
      <c r="BB1349" s="16" t="s">
        <v>204</v>
      </c>
      <c r="BC1349" s="16">
        <v>0.38</v>
      </c>
      <c r="BD1349" s="16">
        <f t="shared" si="212"/>
        <v>1.33</v>
      </c>
      <c r="BE1349" s="16">
        <f t="shared" si="213"/>
        <v>659.65625</v>
      </c>
      <c r="BG1349" s="16">
        <f t="shared" si="214"/>
        <v>456</v>
      </c>
      <c r="BH1349" s="16">
        <f t="shared" si="215"/>
        <v>243.2</v>
      </c>
      <c r="BI1349" s="16">
        <f t="shared" si="216"/>
        <v>3.04</v>
      </c>
    </row>
    <row r="1350" spans="1:61" x14ac:dyDescent="0.35">
      <c r="A1350">
        <v>1349</v>
      </c>
      <c r="B1350" t="s">
        <v>360</v>
      </c>
      <c r="C1350" t="s">
        <v>5700</v>
      </c>
      <c r="D1350" s="15" t="s">
        <v>1540</v>
      </c>
      <c r="E1350" s="12" t="s">
        <v>98</v>
      </c>
      <c r="F1350" s="16">
        <v>1970</v>
      </c>
      <c r="G1350" s="12" t="s">
        <v>1453</v>
      </c>
      <c r="H1350" s="12" t="s">
        <v>91</v>
      </c>
      <c r="I1350" s="12" t="s">
        <v>1454</v>
      </c>
      <c r="J1350" s="12" t="s">
        <v>1455</v>
      </c>
      <c r="K1350" s="12" t="s">
        <v>1455</v>
      </c>
      <c r="N1350" s="16" t="s">
        <v>206</v>
      </c>
      <c r="O1350" s="16" t="s">
        <v>1532</v>
      </c>
      <c r="P1350" s="12" t="s">
        <v>482</v>
      </c>
      <c r="Q1350" s="16">
        <v>2023</v>
      </c>
      <c r="R1350" s="16">
        <v>0.9</v>
      </c>
      <c r="T1350" s="16">
        <v>0</v>
      </c>
      <c r="V1350" s="12" t="s">
        <v>204</v>
      </c>
      <c r="W1350" s="12" t="s">
        <v>207</v>
      </c>
      <c r="X1350" s="16">
        <v>2</v>
      </c>
      <c r="Y1350" s="16">
        <v>4</v>
      </c>
      <c r="Z1350" s="16">
        <v>0.9</v>
      </c>
      <c r="AA1350" s="16">
        <f t="shared" si="200"/>
        <v>108</v>
      </c>
      <c r="AB1350" s="16" t="s">
        <v>5604</v>
      </c>
      <c r="AC1350" s="16" t="s">
        <v>1489</v>
      </c>
      <c r="AD1350" s="16">
        <f t="shared" si="201"/>
        <v>37800</v>
      </c>
      <c r="AE1350" s="16">
        <f t="shared" si="202"/>
        <v>315</v>
      </c>
      <c r="AF1350" s="16">
        <f t="shared" si="203"/>
        <v>118125</v>
      </c>
      <c r="AG1350" s="16">
        <f t="shared" si="204"/>
        <v>90</v>
      </c>
      <c r="AH1350" s="12">
        <f t="shared" si="205"/>
        <v>0</v>
      </c>
      <c r="AI1350" s="16">
        <f t="shared" si="206"/>
        <v>6.3</v>
      </c>
      <c r="AJ1350" s="16">
        <f t="shared" si="207"/>
        <v>22050</v>
      </c>
      <c r="AK1350" s="16">
        <f t="shared" si="208"/>
        <v>450</v>
      </c>
      <c r="AL1350" s="16">
        <f t="shared" si="209"/>
        <v>4500</v>
      </c>
      <c r="AM1350" s="16">
        <f t="shared" si="210"/>
        <v>67500</v>
      </c>
      <c r="AN1350" s="16">
        <f t="shared" si="211"/>
        <v>249975</v>
      </c>
      <c r="AO1350" s="12" t="s">
        <v>1458</v>
      </c>
      <c r="AQ1350" s="16" t="s">
        <v>207</v>
      </c>
      <c r="AR1350" s="16" t="s">
        <v>204</v>
      </c>
      <c r="AS1350" s="16" t="s">
        <v>2382</v>
      </c>
      <c r="AT1350" s="16" t="s">
        <v>2383</v>
      </c>
      <c r="AU1350" t="s">
        <v>2384</v>
      </c>
      <c r="AV1350" s="15" t="s">
        <v>2385</v>
      </c>
      <c r="AW1350" s="16" t="s">
        <v>2386</v>
      </c>
      <c r="AX1350" s="16" t="s">
        <v>204</v>
      </c>
      <c r="AY1350" s="16" t="s">
        <v>207</v>
      </c>
      <c r="AZ1350" s="16" t="s">
        <v>204</v>
      </c>
      <c r="BA1350" s="16" t="s">
        <v>204</v>
      </c>
      <c r="BB1350" s="16" t="s">
        <v>204</v>
      </c>
      <c r="BC1350" s="16">
        <v>0.9</v>
      </c>
      <c r="BD1350" s="16">
        <f t="shared" si="212"/>
        <v>3.15</v>
      </c>
      <c r="BE1350" s="16">
        <f t="shared" si="213"/>
        <v>1562.34375</v>
      </c>
      <c r="BG1350" s="16">
        <f t="shared" si="214"/>
        <v>1080</v>
      </c>
      <c r="BH1350" s="16">
        <f t="shared" si="215"/>
        <v>576</v>
      </c>
      <c r="BI1350" s="16">
        <f t="shared" si="216"/>
        <v>7.2</v>
      </c>
    </row>
    <row r="1351" spans="1:61" x14ac:dyDescent="0.35">
      <c r="A1351">
        <v>1350</v>
      </c>
      <c r="B1351" t="s">
        <v>360</v>
      </c>
      <c r="C1351" t="s">
        <v>5701</v>
      </c>
      <c r="D1351" s="15" t="s">
        <v>1541</v>
      </c>
      <c r="E1351" s="12" t="s">
        <v>98</v>
      </c>
      <c r="F1351" s="16">
        <v>1992</v>
      </c>
      <c r="G1351" s="12" t="s">
        <v>1453</v>
      </c>
      <c r="H1351" s="12" t="s">
        <v>91</v>
      </c>
      <c r="I1351" s="12" t="s">
        <v>1454</v>
      </c>
      <c r="J1351" s="12" t="s">
        <v>1455</v>
      </c>
      <c r="K1351" s="12" t="s">
        <v>1455</v>
      </c>
      <c r="N1351" s="16" t="s">
        <v>206</v>
      </c>
      <c r="O1351" s="16" t="s">
        <v>1532</v>
      </c>
      <c r="P1351" s="12" t="s">
        <v>482</v>
      </c>
      <c r="Q1351" s="16">
        <v>2023</v>
      </c>
      <c r="R1351" s="16">
        <v>0.2</v>
      </c>
      <c r="T1351" s="16">
        <v>0</v>
      </c>
      <c r="V1351" s="12" t="s">
        <v>204</v>
      </c>
      <c r="W1351" s="12" t="s">
        <v>207</v>
      </c>
      <c r="X1351" s="16">
        <v>2</v>
      </c>
      <c r="Y1351" s="16">
        <v>10</v>
      </c>
      <c r="Z1351" s="16">
        <v>0.2</v>
      </c>
      <c r="AA1351" s="16">
        <f t="shared" si="200"/>
        <v>24</v>
      </c>
      <c r="AB1351" s="16" t="s">
        <v>5604</v>
      </c>
      <c r="AC1351" s="16" t="s">
        <v>1489</v>
      </c>
      <c r="AD1351" s="16">
        <f t="shared" si="201"/>
        <v>8400</v>
      </c>
      <c r="AE1351" s="16">
        <f t="shared" si="202"/>
        <v>70</v>
      </c>
      <c r="AF1351" s="16">
        <f t="shared" si="203"/>
        <v>26250</v>
      </c>
      <c r="AG1351" s="16">
        <f t="shared" si="204"/>
        <v>20</v>
      </c>
      <c r="AH1351" s="12">
        <f t="shared" si="205"/>
        <v>0</v>
      </c>
      <c r="AI1351" s="16">
        <f t="shared" si="206"/>
        <v>1.4000000000000001</v>
      </c>
      <c r="AJ1351" s="16">
        <f t="shared" si="207"/>
        <v>4900.0000000000009</v>
      </c>
      <c r="AK1351" s="16">
        <f t="shared" si="208"/>
        <v>100</v>
      </c>
      <c r="AL1351" s="16">
        <f t="shared" si="209"/>
        <v>1000</v>
      </c>
      <c r="AM1351" s="16">
        <f t="shared" si="210"/>
        <v>15000</v>
      </c>
      <c r="AN1351" s="16">
        <f t="shared" si="211"/>
        <v>55550</v>
      </c>
      <c r="AO1351" s="12" t="s">
        <v>1458</v>
      </c>
      <c r="AQ1351" s="16" t="s">
        <v>207</v>
      </c>
      <c r="AR1351" s="16" t="s">
        <v>204</v>
      </c>
      <c r="AS1351" s="16" t="s">
        <v>2408</v>
      </c>
      <c r="AT1351" s="16" t="s">
        <v>2383</v>
      </c>
      <c r="AU1351" t="s">
        <v>2384</v>
      </c>
      <c r="AV1351" s="15" t="s">
        <v>2385</v>
      </c>
      <c r="AW1351" s="16" t="s">
        <v>2386</v>
      </c>
      <c r="AX1351" s="16" t="s">
        <v>204</v>
      </c>
      <c r="AY1351" s="16" t="s">
        <v>207</v>
      </c>
      <c r="AZ1351" s="16" t="s">
        <v>204</v>
      </c>
      <c r="BA1351" s="16" t="s">
        <v>204</v>
      </c>
      <c r="BB1351" s="16" t="s">
        <v>204</v>
      </c>
      <c r="BC1351" s="16">
        <v>0.2</v>
      </c>
      <c r="BD1351" s="16">
        <f t="shared" si="212"/>
        <v>0.70000000000000007</v>
      </c>
      <c r="BE1351" s="16">
        <f t="shared" si="213"/>
        <v>347.1875</v>
      </c>
      <c r="BG1351" s="16">
        <f t="shared" si="214"/>
        <v>240</v>
      </c>
      <c r="BH1351" s="16">
        <f t="shared" si="215"/>
        <v>128</v>
      </c>
      <c r="BI1351" s="16">
        <f t="shared" si="216"/>
        <v>1.6</v>
      </c>
    </row>
    <row r="1352" spans="1:61" x14ac:dyDescent="0.35">
      <c r="A1352">
        <v>1351</v>
      </c>
      <c r="B1352" t="s">
        <v>360</v>
      </c>
      <c r="C1352" t="s">
        <v>5702</v>
      </c>
      <c r="D1352" s="15" t="s">
        <v>1542</v>
      </c>
      <c r="E1352" s="12" t="s">
        <v>98</v>
      </c>
      <c r="F1352" s="16">
        <v>1972</v>
      </c>
      <c r="G1352" s="12" t="s">
        <v>1453</v>
      </c>
      <c r="H1352" s="12" t="s">
        <v>91</v>
      </c>
      <c r="I1352" s="12" t="s">
        <v>1454</v>
      </c>
      <c r="J1352" s="12" t="s">
        <v>1455</v>
      </c>
      <c r="K1352" s="12" t="s">
        <v>1455</v>
      </c>
      <c r="N1352" s="16" t="s">
        <v>206</v>
      </c>
      <c r="O1352" s="16" t="s">
        <v>1532</v>
      </c>
      <c r="P1352" s="12" t="s">
        <v>482</v>
      </c>
      <c r="Q1352" s="16">
        <v>2023</v>
      </c>
      <c r="R1352" s="16">
        <v>0.25</v>
      </c>
      <c r="T1352" s="16">
        <v>0</v>
      </c>
      <c r="V1352" s="12" t="s">
        <v>204</v>
      </c>
      <c r="W1352" s="12" t="s">
        <v>207</v>
      </c>
      <c r="X1352" s="16">
        <v>2</v>
      </c>
      <c r="Y1352" s="16">
        <v>3</v>
      </c>
      <c r="Z1352" s="16">
        <v>0.25</v>
      </c>
      <c r="AA1352" s="16">
        <f t="shared" si="200"/>
        <v>30</v>
      </c>
      <c r="AB1352" s="16" t="s">
        <v>5604</v>
      </c>
      <c r="AC1352" s="16" t="s">
        <v>1489</v>
      </c>
      <c r="AD1352" s="16">
        <f t="shared" si="201"/>
        <v>10500</v>
      </c>
      <c r="AE1352" s="16">
        <f t="shared" si="202"/>
        <v>87.5</v>
      </c>
      <c r="AF1352" s="16">
        <f t="shared" si="203"/>
        <v>32812.5</v>
      </c>
      <c r="AG1352" s="16">
        <f t="shared" si="204"/>
        <v>25</v>
      </c>
      <c r="AH1352" s="12">
        <f t="shared" si="205"/>
        <v>0</v>
      </c>
      <c r="AI1352" s="16">
        <f t="shared" si="206"/>
        <v>1.75</v>
      </c>
      <c r="AJ1352" s="16">
        <f t="shared" si="207"/>
        <v>6125</v>
      </c>
      <c r="AK1352" s="16">
        <f t="shared" si="208"/>
        <v>125</v>
      </c>
      <c r="AL1352" s="16">
        <f t="shared" si="209"/>
        <v>1250</v>
      </c>
      <c r="AM1352" s="16">
        <f t="shared" si="210"/>
        <v>18750</v>
      </c>
      <c r="AN1352" s="16">
        <f t="shared" si="211"/>
        <v>69437.5</v>
      </c>
      <c r="AO1352" s="12" t="s">
        <v>1458</v>
      </c>
      <c r="AQ1352" s="16" t="s">
        <v>207</v>
      </c>
      <c r="AR1352" s="16" t="s">
        <v>2381</v>
      </c>
      <c r="AS1352" s="16" t="s">
        <v>2388</v>
      </c>
      <c r="AT1352" s="16" t="s">
        <v>2387</v>
      </c>
      <c r="AU1352" t="s">
        <v>2384</v>
      </c>
      <c r="AV1352" s="15" t="s">
        <v>2385</v>
      </c>
      <c r="AW1352" s="16" t="s">
        <v>2386</v>
      </c>
      <c r="AX1352" s="16" t="s">
        <v>204</v>
      </c>
      <c r="AY1352" s="16" t="s">
        <v>207</v>
      </c>
      <c r="AZ1352" s="16" t="s">
        <v>204</v>
      </c>
      <c r="BA1352" s="16" t="s">
        <v>204</v>
      </c>
      <c r="BB1352" s="16" t="s">
        <v>204</v>
      </c>
      <c r="BC1352" s="16">
        <v>0.25</v>
      </c>
      <c r="BD1352" s="16">
        <f t="shared" si="212"/>
        <v>0.875</v>
      </c>
      <c r="BE1352" s="16">
        <f t="shared" si="213"/>
        <v>433.984375</v>
      </c>
      <c r="BG1352" s="16">
        <f t="shared" si="214"/>
        <v>300</v>
      </c>
      <c r="BH1352" s="16">
        <f t="shared" si="215"/>
        <v>160</v>
      </c>
      <c r="BI1352" s="16">
        <f t="shared" si="216"/>
        <v>2</v>
      </c>
    </row>
    <row r="1353" spans="1:61" x14ac:dyDescent="0.35">
      <c r="A1353">
        <v>1352</v>
      </c>
      <c r="B1353" t="s">
        <v>360</v>
      </c>
      <c r="C1353" t="s">
        <v>5703</v>
      </c>
      <c r="D1353" s="15" t="s">
        <v>1543</v>
      </c>
      <c r="E1353" s="12" t="s">
        <v>98</v>
      </c>
      <c r="F1353" s="16">
        <v>1988</v>
      </c>
      <c r="G1353" s="12" t="s">
        <v>1453</v>
      </c>
      <c r="H1353" s="12" t="s">
        <v>91</v>
      </c>
      <c r="I1353" s="12" t="s">
        <v>1454</v>
      </c>
      <c r="J1353" s="12" t="s">
        <v>1455</v>
      </c>
      <c r="K1353" s="12" t="s">
        <v>1455</v>
      </c>
      <c r="N1353" s="16" t="s">
        <v>206</v>
      </c>
      <c r="O1353" s="16" t="s">
        <v>1532</v>
      </c>
      <c r="P1353" s="12" t="s">
        <v>482</v>
      </c>
      <c r="Q1353" s="16">
        <v>2023</v>
      </c>
      <c r="R1353" s="16">
        <v>0.57999999999999996</v>
      </c>
      <c r="T1353" s="16">
        <v>0</v>
      </c>
      <c r="V1353" s="12" t="s">
        <v>204</v>
      </c>
      <c r="W1353" s="12" t="s">
        <v>207</v>
      </c>
      <c r="X1353" s="16">
        <v>2</v>
      </c>
      <c r="Y1353" s="16">
        <v>6</v>
      </c>
      <c r="Z1353" s="16">
        <v>0.57999999999999996</v>
      </c>
      <c r="AA1353" s="16">
        <f t="shared" si="200"/>
        <v>69.599999999999994</v>
      </c>
      <c r="AB1353" s="16" t="s">
        <v>5604</v>
      </c>
      <c r="AC1353" s="16" t="s">
        <v>1489</v>
      </c>
      <c r="AD1353" s="16">
        <f t="shared" si="201"/>
        <v>24359.999999999996</v>
      </c>
      <c r="AE1353" s="16">
        <f t="shared" si="202"/>
        <v>203</v>
      </c>
      <c r="AF1353" s="16">
        <f t="shared" si="203"/>
        <v>76125</v>
      </c>
      <c r="AG1353" s="16">
        <f t="shared" si="204"/>
        <v>57.999999999999993</v>
      </c>
      <c r="AH1353" s="12">
        <f t="shared" si="205"/>
        <v>0</v>
      </c>
      <c r="AI1353" s="16">
        <f t="shared" si="206"/>
        <v>4.0599999999999996</v>
      </c>
      <c r="AJ1353" s="16">
        <f t="shared" si="207"/>
        <v>14209.999999999998</v>
      </c>
      <c r="AK1353" s="16">
        <f t="shared" si="208"/>
        <v>290</v>
      </c>
      <c r="AL1353" s="16">
        <f t="shared" si="209"/>
        <v>2900</v>
      </c>
      <c r="AM1353" s="16">
        <f t="shared" si="210"/>
        <v>43500</v>
      </c>
      <c r="AN1353" s="16">
        <f t="shared" si="211"/>
        <v>161095</v>
      </c>
      <c r="AO1353" s="12" t="s">
        <v>1458</v>
      </c>
      <c r="AQ1353" s="16" t="s">
        <v>207</v>
      </c>
      <c r="AR1353" s="16" t="s">
        <v>204</v>
      </c>
      <c r="AS1353" s="16" t="s">
        <v>2389</v>
      </c>
      <c r="AT1353" s="16" t="s">
        <v>2387</v>
      </c>
      <c r="AU1353" t="s">
        <v>2384</v>
      </c>
      <c r="AV1353" s="15" t="s">
        <v>2385</v>
      </c>
      <c r="AW1353" s="16" t="s">
        <v>2386</v>
      </c>
      <c r="AX1353" s="16" t="s">
        <v>204</v>
      </c>
      <c r="AY1353" s="16" t="s">
        <v>207</v>
      </c>
      <c r="AZ1353" s="16" t="s">
        <v>204</v>
      </c>
      <c r="BA1353" s="16" t="s">
        <v>204</v>
      </c>
      <c r="BB1353" s="16" t="s">
        <v>204</v>
      </c>
      <c r="BC1353" s="16">
        <v>0.57999999999999996</v>
      </c>
      <c r="BD1353" s="16">
        <f t="shared" si="212"/>
        <v>2.0299999999999998</v>
      </c>
      <c r="BE1353" s="16">
        <f t="shared" si="213"/>
        <v>1006.84375</v>
      </c>
      <c r="BG1353" s="16">
        <f t="shared" si="214"/>
        <v>696</v>
      </c>
      <c r="BH1353" s="16">
        <f t="shared" si="215"/>
        <v>371.2</v>
      </c>
      <c r="BI1353" s="16">
        <f t="shared" si="216"/>
        <v>4.6399999999999997</v>
      </c>
    </row>
    <row r="1354" spans="1:61" x14ac:dyDescent="0.35">
      <c r="A1354">
        <v>1353</v>
      </c>
      <c r="B1354" t="s">
        <v>360</v>
      </c>
      <c r="C1354" t="s">
        <v>5704</v>
      </c>
      <c r="D1354" s="15" t="s">
        <v>123</v>
      </c>
      <c r="E1354" s="12" t="s">
        <v>98</v>
      </c>
      <c r="F1354" s="16">
        <v>1973</v>
      </c>
      <c r="G1354" s="12" t="s">
        <v>1453</v>
      </c>
      <c r="H1354" s="12" t="s">
        <v>91</v>
      </c>
      <c r="I1354" s="12" t="s">
        <v>1454</v>
      </c>
      <c r="J1354" s="12" t="s">
        <v>1455</v>
      </c>
      <c r="K1354" s="12" t="s">
        <v>1455</v>
      </c>
      <c r="N1354" s="16" t="s">
        <v>206</v>
      </c>
      <c r="O1354" s="16" t="s">
        <v>1532</v>
      </c>
      <c r="P1354" s="12" t="s">
        <v>482</v>
      </c>
      <c r="Q1354" s="16">
        <v>2023</v>
      </c>
      <c r="R1354" s="16">
        <v>0.26</v>
      </c>
      <c r="T1354" s="16">
        <v>0</v>
      </c>
      <c r="V1354" s="12" t="s">
        <v>207</v>
      </c>
      <c r="W1354" s="12" t="s">
        <v>204</v>
      </c>
      <c r="X1354" s="16">
        <v>2</v>
      </c>
      <c r="Y1354" s="16">
        <v>4</v>
      </c>
      <c r="Z1354" s="16">
        <v>0.26</v>
      </c>
      <c r="AA1354" s="16">
        <f t="shared" si="200"/>
        <v>31.200000000000003</v>
      </c>
      <c r="AB1354" s="16" t="s">
        <v>5604</v>
      </c>
      <c r="AC1354" s="16" t="s">
        <v>1489</v>
      </c>
      <c r="AD1354" s="16">
        <f t="shared" si="201"/>
        <v>10920.000000000002</v>
      </c>
      <c r="AE1354" s="16">
        <f t="shared" si="202"/>
        <v>91</v>
      </c>
      <c r="AF1354" s="16">
        <f t="shared" si="203"/>
        <v>34125</v>
      </c>
      <c r="AG1354" s="16">
        <f t="shared" si="204"/>
        <v>26</v>
      </c>
      <c r="AH1354" s="12">
        <f t="shared" si="205"/>
        <v>0</v>
      </c>
      <c r="AI1354" s="16">
        <f t="shared" si="206"/>
        <v>1.82</v>
      </c>
      <c r="AJ1354" s="16">
        <f t="shared" si="207"/>
        <v>6370</v>
      </c>
      <c r="AK1354" s="16">
        <f t="shared" si="208"/>
        <v>130</v>
      </c>
      <c r="AL1354" s="16">
        <f t="shared" si="209"/>
        <v>1300</v>
      </c>
      <c r="AM1354" s="16">
        <f t="shared" si="210"/>
        <v>19500</v>
      </c>
      <c r="AN1354" s="16">
        <f t="shared" si="211"/>
        <v>72215</v>
      </c>
      <c r="AO1354" s="12" t="s">
        <v>1458</v>
      </c>
      <c r="AQ1354" s="16" t="s">
        <v>207</v>
      </c>
      <c r="AR1354" s="16" t="s">
        <v>204</v>
      </c>
      <c r="AS1354" s="16" t="s">
        <v>2388</v>
      </c>
      <c r="AT1354" s="16" t="s">
        <v>2387</v>
      </c>
      <c r="AU1354" t="s">
        <v>2384</v>
      </c>
      <c r="AV1354" s="15" t="s">
        <v>2385</v>
      </c>
      <c r="AW1354" s="16" t="s">
        <v>2386</v>
      </c>
      <c r="AX1354" s="16" t="s">
        <v>204</v>
      </c>
      <c r="AY1354" s="16" t="s">
        <v>207</v>
      </c>
      <c r="AZ1354" s="16" t="s">
        <v>204</v>
      </c>
      <c r="BA1354" s="16" t="s">
        <v>204</v>
      </c>
      <c r="BB1354" s="16" t="s">
        <v>204</v>
      </c>
      <c r="BC1354" s="16">
        <v>0.26</v>
      </c>
      <c r="BD1354" s="16">
        <f t="shared" si="212"/>
        <v>0.91</v>
      </c>
      <c r="BE1354" s="16">
        <f t="shared" si="213"/>
        <v>451.34375</v>
      </c>
      <c r="BG1354" s="16">
        <f t="shared" si="214"/>
        <v>312</v>
      </c>
      <c r="BH1354" s="16">
        <f t="shared" si="215"/>
        <v>166.4</v>
      </c>
      <c r="BI1354" s="16">
        <f t="shared" si="216"/>
        <v>2.08</v>
      </c>
    </row>
    <row r="1355" spans="1:61" x14ac:dyDescent="0.35">
      <c r="A1355">
        <v>1354</v>
      </c>
      <c r="B1355" t="s">
        <v>360</v>
      </c>
      <c r="C1355" t="s">
        <v>5705</v>
      </c>
      <c r="D1355" s="15" t="s">
        <v>1491</v>
      </c>
      <c r="E1355" s="12" t="s">
        <v>98</v>
      </c>
      <c r="F1355" s="16">
        <v>1968</v>
      </c>
      <c r="G1355" s="12" t="s">
        <v>1453</v>
      </c>
      <c r="H1355" s="12" t="s">
        <v>91</v>
      </c>
      <c r="I1355" s="12" t="s">
        <v>1454</v>
      </c>
      <c r="J1355" s="12" t="s">
        <v>1455</v>
      </c>
      <c r="K1355" s="12" t="s">
        <v>1455</v>
      </c>
      <c r="N1355" s="16" t="s">
        <v>206</v>
      </c>
      <c r="O1355" s="16" t="s">
        <v>1532</v>
      </c>
      <c r="P1355" s="12" t="s">
        <v>482</v>
      </c>
      <c r="Q1355" s="16">
        <v>2023</v>
      </c>
      <c r="R1355" s="16">
        <v>0.94</v>
      </c>
      <c r="T1355" s="16">
        <v>0</v>
      </c>
      <c r="V1355" s="12" t="s">
        <v>204</v>
      </c>
      <c r="W1355" s="12" t="s">
        <v>207</v>
      </c>
      <c r="X1355" s="16">
        <v>2</v>
      </c>
      <c r="Y1355" s="16">
        <v>5</v>
      </c>
      <c r="Z1355" s="16">
        <v>0.94</v>
      </c>
      <c r="AA1355" s="16">
        <f t="shared" si="200"/>
        <v>112.8</v>
      </c>
      <c r="AB1355" s="16" t="s">
        <v>5604</v>
      </c>
      <c r="AC1355" s="16" t="s">
        <v>1489</v>
      </c>
      <c r="AD1355" s="16">
        <f t="shared" si="201"/>
        <v>39480</v>
      </c>
      <c r="AE1355" s="16">
        <f t="shared" si="202"/>
        <v>329</v>
      </c>
      <c r="AF1355" s="16">
        <f t="shared" si="203"/>
        <v>123375</v>
      </c>
      <c r="AG1355" s="16">
        <f t="shared" si="204"/>
        <v>94</v>
      </c>
      <c r="AH1355" s="12">
        <f t="shared" si="205"/>
        <v>0</v>
      </c>
      <c r="AI1355" s="16">
        <f t="shared" si="206"/>
        <v>6.58</v>
      </c>
      <c r="AJ1355" s="16">
        <f t="shared" si="207"/>
        <v>23030</v>
      </c>
      <c r="AK1355" s="16">
        <f t="shared" si="208"/>
        <v>470</v>
      </c>
      <c r="AL1355" s="16">
        <f t="shared" si="209"/>
        <v>4700</v>
      </c>
      <c r="AM1355" s="16">
        <f t="shared" si="210"/>
        <v>70500</v>
      </c>
      <c r="AN1355" s="16">
        <f t="shared" si="211"/>
        <v>261085</v>
      </c>
      <c r="AO1355" s="12" t="s">
        <v>1458</v>
      </c>
      <c r="AQ1355" s="16" t="s">
        <v>207</v>
      </c>
      <c r="AR1355" s="16" t="s">
        <v>204</v>
      </c>
      <c r="AS1355" s="16" t="s">
        <v>2388</v>
      </c>
      <c r="AT1355" s="16" t="s">
        <v>2383</v>
      </c>
      <c r="AU1355" t="s">
        <v>2384</v>
      </c>
      <c r="AV1355" s="15" t="s">
        <v>2385</v>
      </c>
      <c r="AW1355" s="16" t="s">
        <v>2386</v>
      </c>
      <c r="AX1355" s="16" t="s">
        <v>204</v>
      </c>
      <c r="AY1355" s="16" t="s">
        <v>207</v>
      </c>
      <c r="AZ1355" s="16" t="s">
        <v>204</v>
      </c>
      <c r="BA1355" s="16" t="s">
        <v>204</v>
      </c>
      <c r="BB1355" s="16" t="s">
        <v>204</v>
      </c>
      <c r="BC1355" s="16">
        <v>0.94</v>
      </c>
      <c r="BD1355" s="16">
        <f t="shared" si="212"/>
        <v>3.29</v>
      </c>
      <c r="BE1355" s="16">
        <f t="shared" si="213"/>
        <v>1631.78125</v>
      </c>
      <c r="BG1355" s="16">
        <f t="shared" si="214"/>
        <v>1128</v>
      </c>
      <c r="BH1355" s="16">
        <f t="shared" si="215"/>
        <v>601.59999999999991</v>
      </c>
      <c r="BI1355" s="16">
        <f t="shared" si="216"/>
        <v>7.52</v>
      </c>
    </row>
    <row r="1356" spans="1:61" x14ac:dyDescent="0.35">
      <c r="A1356">
        <v>1355</v>
      </c>
      <c r="B1356" t="s">
        <v>360</v>
      </c>
      <c r="C1356" t="s">
        <v>5706</v>
      </c>
      <c r="D1356" s="15" t="s">
        <v>1544</v>
      </c>
      <c r="E1356" s="12" t="s">
        <v>98</v>
      </c>
      <c r="F1356" s="16">
        <v>1973</v>
      </c>
      <c r="G1356" s="12" t="s">
        <v>1453</v>
      </c>
      <c r="H1356" s="12" t="s">
        <v>91</v>
      </c>
      <c r="I1356" s="12" t="s">
        <v>1454</v>
      </c>
      <c r="J1356" s="12" t="s">
        <v>1455</v>
      </c>
      <c r="K1356" s="12" t="s">
        <v>1517</v>
      </c>
      <c r="N1356" s="16" t="s">
        <v>206</v>
      </c>
      <c r="O1356" s="16" t="s">
        <v>1545</v>
      </c>
      <c r="P1356" s="12" t="s">
        <v>482</v>
      </c>
      <c r="Q1356" s="16">
        <v>2023</v>
      </c>
      <c r="R1356" s="16">
        <v>1.04</v>
      </c>
      <c r="T1356" s="16">
        <v>0</v>
      </c>
      <c r="V1356" s="12" t="s">
        <v>204</v>
      </c>
      <c r="W1356" s="12" t="s">
        <v>207</v>
      </c>
      <c r="X1356" s="16">
        <v>2</v>
      </c>
      <c r="Y1356" s="16">
        <v>7</v>
      </c>
      <c r="Z1356" s="16">
        <v>1.04</v>
      </c>
      <c r="AA1356" s="16">
        <f t="shared" si="200"/>
        <v>124.80000000000001</v>
      </c>
      <c r="AB1356" s="16" t="s">
        <v>5604</v>
      </c>
      <c r="AC1356" s="16" t="s">
        <v>1489</v>
      </c>
      <c r="AD1356" s="16">
        <f t="shared" si="201"/>
        <v>43680.000000000007</v>
      </c>
      <c r="AE1356" s="16">
        <f t="shared" si="202"/>
        <v>364</v>
      </c>
      <c r="AF1356" s="16">
        <f t="shared" si="203"/>
        <v>136500</v>
      </c>
      <c r="AG1356" s="16">
        <f t="shared" si="204"/>
        <v>104</v>
      </c>
      <c r="AH1356" s="12">
        <f t="shared" si="205"/>
        <v>0</v>
      </c>
      <c r="AI1356" s="16">
        <f t="shared" si="206"/>
        <v>7.28</v>
      </c>
      <c r="AJ1356" s="16">
        <f t="shared" si="207"/>
        <v>25480</v>
      </c>
      <c r="AK1356" s="16">
        <f t="shared" si="208"/>
        <v>520</v>
      </c>
      <c r="AL1356" s="16">
        <f t="shared" si="209"/>
        <v>5200</v>
      </c>
      <c r="AM1356" s="16">
        <f t="shared" si="210"/>
        <v>78000</v>
      </c>
      <c r="AN1356" s="16">
        <f t="shared" si="211"/>
        <v>288860</v>
      </c>
      <c r="AO1356" s="12" t="s">
        <v>1458</v>
      </c>
      <c r="AQ1356" s="16" t="s">
        <v>207</v>
      </c>
      <c r="AR1356" s="16" t="s">
        <v>2381</v>
      </c>
      <c r="AS1356" s="16" t="s">
        <v>2408</v>
      </c>
      <c r="AT1356" s="16" t="s">
        <v>2383</v>
      </c>
      <c r="AU1356" t="s">
        <v>2384</v>
      </c>
      <c r="AV1356" s="15" t="s">
        <v>2385</v>
      </c>
      <c r="AW1356" s="16" t="s">
        <v>2386</v>
      </c>
      <c r="AX1356" s="16" t="s">
        <v>204</v>
      </c>
      <c r="AY1356" s="16" t="s">
        <v>207</v>
      </c>
      <c r="AZ1356" s="16" t="s">
        <v>204</v>
      </c>
      <c r="BA1356" s="16" t="s">
        <v>204</v>
      </c>
      <c r="BB1356" s="16" t="s">
        <v>204</v>
      </c>
      <c r="BC1356" s="16">
        <v>1.04</v>
      </c>
      <c r="BD1356" s="16">
        <f t="shared" si="212"/>
        <v>3.64</v>
      </c>
      <c r="BE1356" s="16">
        <f t="shared" si="213"/>
        <v>1805.375</v>
      </c>
      <c r="BG1356" s="16">
        <f t="shared" si="214"/>
        <v>1248</v>
      </c>
      <c r="BH1356" s="16">
        <f t="shared" si="215"/>
        <v>665.6</v>
      </c>
      <c r="BI1356" s="16">
        <f t="shared" si="216"/>
        <v>8.32</v>
      </c>
    </row>
    <row r="1357" spans="1:61" x14ac:dyDescent="0.35">
      <c r="A1357">
        <v>1356</v>
      </c>
      <c r="B1357" t="s">
        <v>360</v>
      </c>
      <c r="C1357" t="s">
        <v>5707</v>
      </c>
      <c r="D1357" s="15" t="s">
        <v>1546</v>
      </c>
      <c r="E1357" s="12" t="s">
        <v>98</v>
      </c>
      <c r="F1357" s="16">
        <v>1977</v>
      </c>
      <c r="G1357" s="12" t="s">
        <v>1453</v>
      </c>
      <c r="H1357" s="12" t="s">
        <v>91</v>
      </c>
      <c r="I1357" s="12" t="s">
        <v>1454</v>
      </c>
      <c r="J1357" s="12" t="s">
        <v>1455</v>
      </c>
      <c r="K1357" s="12" t="s">
        <v>1517</v>
      </c>
      <c r="N1357" s="16" t="s">
        <v>205</v>
      </c>
      <c r="O1357" s="16" t="s">
        <v>1545</v>
      </c>
      <c r="P1357" s="12" t="s">
        <v>482</v>
      </c>
      <c r="Q1357" s="16">
        <v>2023</v>
      </c>
      <c r="R1357" s="16">
        <v>1.5</v>
      </c>
      <c r="T1357" s="16">
        <v>0</v>
      </c>
      <c r="U1357" s="16" t="s">
        <v>1547</v>
      </c>
      <c r="V1357" s="12" t="s">
        <v>1548</v>
      </c>
      <c r="W1357" s="12" t="s">
        <v>207</v>
      </c>
      <c r="X1357" s="16">
        <v>2</v>
      </c>
      <c r="Y1357" s="16">
        <v>9</v>
      </c>
      <c r="Z1357" s="16">
        <v>1.5</v>
      </c>
      <c r="AA1357" s="16">
        <f t="shared" si="200"/>
        <v>180</v>
      </c>
      <c r="AB1357" s="16" t="s">
        <v>5604</v>
      </c>
      <c r="AC1357" s="16" t="s">
        <v>1489</v>
      </c>
      <c r="AD1357" s="16">
        <f t="shared" si="201"/>
        <v>63000</v>
      </c>
      <c r="AE1357" s="16">
        <f t="shared" si="202"/>
        <v>525</v>
      </c>
      <c r="AF1357" s="16">
        <f t="shared" si="203"/>
        <v>196875</v>
      </c>
      <c r="AG1357" s="16">
        <f t="shared" si="204"/>
        <v>150</v>
      </c>
      <c r="AH1357" s="12">
        <f t="shared" si="205"/>
        <v>0</v>
      </c>
      <c r="AI1357" s="16">
        <f t="shared" si="206"/>
        <v>10.5</v>
      </c>
      <c r="AJ1357" s="16">
        <f t="shared" si="207"/>
        <v>36750</v>
      </c>
      <c r="AK1357" s="16">
        <f t="shared" si="208"/>
        <v>750</v>
      </c>
      <c r="AL1357" s="16">
        <f t="shared" si="209"/>
        <v>7500</v>
      </c>
      <c r="AM1357" s="16">
        <f t="shared" si="210"/>
        <v>112500</v>
      </c>
      <c r="AN1357" s="16">
        <f t="shared" si="211"/>
        <v>416625</v>
      </c>
      <c r="AO1357" s="12" t="s">
        <v>1458</v>
      </c>
      <c r="AQ1357" s="16" t="s">
        <v>207</v>
      </c>
      <c r="AR1357" s="16" t="s">
        <v>204</v>
      </c>
      <c r="AS1357" s="16" t="s">
        <v>2389</v>
      </c>
      <c r="AT1357" s="16" t="s">
        <v>2383</v>
      </c>
      <c r="AU1357" t="s">
        <v>2384</v>
      </c>
      <c r="AV1357" s="15" t="s">
        <v>2385</v>
      </c>
      <c r="AW1357" s="16" t="s">
        <v>2386</v>
      </c>
      <c r="AX1357" s="16" t="s">
        <v>204</v>
      </c>
      <c r="AY1357" s="16" t="s">
        <v>207</v>
      </c>
      <c r="AZ1357" s="16" t="s">
        <v>204</v>
      </c>
      <c r="BA1357" s="16" t="s">
        <v>204</v>
      </c>
      <c r="BB1357" s="16" t="s">
        <v>204</v>
      </c>
      <c r="BC1357" s="16">
        <v>1.5</v>
      </c>
      <c r="BD1357" s="16">
        <f t="shared" si="212"/>
        <v>5.25</v>
      </c>
      <c r="BE1357" s="16">
        <f t="shared" si="213"/>
        <v>2603.90625</v>
      </c>
      <c r="BG1357" s="16">
        <f t="shared" si="214"/>
        <v>1800</v>
      </c>
      <c r="BH1357" s="16">
        <f t="shared" si="215"/>
        <v>960</v>
      </c>
      <c r="BI1357" s="16">
        <f t="shared" si="216"/>
        <v>12</v>
      </c>
    </row>
    <row r="1358" spans="1:61" x14ac:dyDescent="0.35">
      <c r="A1358">
        <v>1357</v>
      </c>
      <c r="B1358" t="s">
        <v>360</v>
      </c>
      <c r="C1358" t="s">
        <v>5708</v>
      </c>
      <c r="D1358" s="15" t="s">
        <v>1549</v>
      </c>
      <c r="E1358" s="12" t="s">
        <v>98</v>
      </c>
      <c r="F1358" s="16">
        <v>1976</v>
      </c>
      <c r="G1358" s="12" t="s">
        <v>1453</v>
      </c>
      <c r="H1358" s="12" t="s">
        <v>91</v>
      </c>
      <c r="I1358" s="12" t="s">
        <v>1454</v>
      </c>
      <c r="J1358" s="12" t="s">
        <v>1455</v>
      </c>
      <c r="K1358" s="12" t="s">
        <v>1517</v>
      </c>
      <c r="N1358" s="16" t="s">
        <v>206</v>
      </c>
      <c r="O1358" s="16" t="s">
        <v>1545</v>
      </c>
      <c r="P1358" s="12" t="s">
        <v>482</v>
      </c>
      <c r="Q1358" s="16">
        <v>2023</v>
      </c>
      <c r="R1358" s="16">
        <v>0.49</v>
      </c>
      <c r="T1358" s="16">
        <v>0</v>
      </c>
      <c r="V1358" s="12" t="s">
        <v>204</v>
      </c>
      <c r="W1358" s="12" t="s">
        <v>207</v>
      </c>
      <c r="X1358" s="16">
        <v>2</v>
      </c>
      <c r="Y1358" s="16">
        <v>4</v>
      </c>
      <c r="Z1358" s="16">
        <v>0.49</v>
      </c>
      <c r="AA1358" s="16">
        <f t="shared" si="200"/>
        <v>58.8</v>
      </c>
      <c r="AB1358" s="16" t="s">
        <v>5604</v>
      </c>
      <c r="AC1358" s="16" t="s">
        <v>1489</v>
      </c>
      <c r="AD1358" s="16">
        <f t="shared" si="201"/>
        <v>20580</v>
      </c>
      <c r="AE1358" s="16">
        <f t="shared" si="202"/>
        <v>171.5</v>
      </c>
      <c r="AF1358" s="16">
        <f t="shared" si="203"/>
        <v>64312.5</v>
      </c>
      <c r="AG1358" s="16">
        <f t="shared" si="204"/>
        <v>49</v>
      </c>
      <c r="AH1358" s="12">
        <f t="shared" si="205"/>
        <v>0</v>
      </c>
      <c r="AI1358" s="16">
        <f t="shared" si="206"/>
        <v>3.4299999999999997</v>
      </c>
      <c r="AJ1358" s="16">
        <f t="shared" si="207"/>
        <v>12004.999999999998</v>
      </c>
      <c r="AK1358" s="16">
        <f t="shared" si="208"/>
        <v>245</v>
      </c>
      <c r="AL1358" s="16">
        <f t="shared" si="209"/>
        <v>2450</v>
      </c>
      <c r="AM1358" s="16">
        <f t="shared" si="210"/>
        <v>36750</v>
      </c>
      <c r="AN1358" s="16">
        <f t="shared" si="211"/>
        <v>136097.5</v>
      </c>
      <c r="AO1358" s="12" t="s">
        <v>1458</v>
      </c>
      <c r="AQ1358" s="16" t="s">
        <v>207</v>
      </c>
      <c r="AR1358" s="16" t="s">
        <v>204</v>
      </c>
      <c r="AS1358" s="16" t="s">
        <v>2382</v>
      </c>
      <c r="AT1358" s="16" t="s">
        <v>2383</v>
      </c>
      <c r="AU1358" t="s">
        <v>2384</v>
      </c>
      <c r="AV1358" s="15" t="s">
        <v>2385</v>
      </c>
      <c r="AW1358" s="16" t="s">
        <v>2386</v>
      </c>
      <c r="AX1358" s="16" t="s">
        <v>204</v>
      </c>
      <c r="AY1358" s="16" t="s">
        <v>207</v>
      </c>
      <c r="AZ1358" s="16" t="s">
        <v>204</v>
      </c>
      <c r="BA1358" s="16" t="s">
        <v>204</v>
      </c>
      <c r="BB1358" s="16" t="s">
        <v>204</v>
      </c>
      <c r="BC1358" s="16">
        <v>0.49</v>
      </c>
      <c r="BD1358" s="16">
        <f t="shared" si="212"/>
        <v>1.7149999999999999</v>
      </c>
      <c r="BE1358" s="16">
        <f t="shared" si="213"/>
        <v>850.609375</v>
      </c>
      <c r="BG1358" s="16">
        <f t="shared" si="214"/>
        <v>588</v>
      </c>
      <c r="BH1358" s="16">
        <f t="shared" si="215"/>
        <v>313.60000000000002</v>
      </c>
      <c r="BI1358" s="16">
        <f t="shared" si="216"/>
        <v>3.92</v>
      </c>
    </row>
    <row r="1359" spans="1:61" x14ac:dyDescent="0.35">
      <c r="A1359">
        <v>1358</v>
      </c>
      <c r="B1359" t="s">
        <v>360</v>
      </c>
      <c r="C1359" t="s">
        <v>5709</v>
      </c>
      <c r="D1359" s="15" t="s">
        <v>1550</v>
      </c>
      <c r="E1359" s="12" t="s">
        <v>98</v>
      </c>
      <c r="F1359" s="16">
        <v>1986</v>
      </c>
      <c r="G1359" s="12" t="s">
        <v>1453</v>
      </c>
      <c r="H1359" s="12" t="s">
        <v>91</v>
      </c>
      <c r="I1359" s="12" t="s">
        <v>1454</v>
      </c>
      <c r="J1359" s="12" t="s">
        <v>1455</v>
      </c>
      <c r="K1359" s="12" t="s">
        <v>1517</v>
      </c>
      <c r="N1359" s="16" t="s">
        <v>206</v>
      </c>
      <c r="O1359" s="16" t="s">
        <v>1545</v>
      </c>
      <c r="P1359" s="12" t="s">
        <v>482</v>
      </c>
      <c r="Q1359" s="16">
        <v>2023</v>
      </c>
      <c r="R1359" s="16">
        <v>1.1100000000000001</v>
      </c>
      <c r="T1359" s="16">
        <v>0</v>
      </c>
      <c r="V1359" s="12" t="s">
        <v>204</v>
      </c>
      <c r="W1359" s="12" t="s">
        <v>207</v>
      </c>
      <c r="X1359" s="16">
        <v>2</v>
      </c>
      <c r="Y1359" s="16">
        <v>8</v>
      </c>
      <c r="Z1359" s="16">
        <v>1.1100000000000001</v>
      </c>
      <c r="AA1359" s="16">
        <f t="shared" si="200"/>
        <v>133.20000000000002</v>
      </c>
      <c r="AB1359" s="16" t="s">
        <v>5604</v>
      </c>
      <c r="AC1359" s="16" t="s">
        <v>1489</v>
      </c>
      <c r="AD1359" s="16">
        <f t="shared" si="201"/>
        <v>46620.000000000007</v>
      </c>
      <c r="AE1359" s="16">
        <f t="shared" si="202"/>
        <v>388.50000000000006</v>
      </c>
      <c r="AF1359" s="16">
        <f t="shared" si="203"/>
        <v>145687.50000000003</v>
      </c>
      <c r="AG1359" s="16">
        <f t="shared" si="204"/>
        <v>111.00000000000001</v>
      </c>
      <c r="AH1359" s="12">
        <f t="shared" si="205"/>
        <v>0</v>
      </c>
      <c r="AI1359" s="16">
        <f t="shared" si="206"/>
        <v>7.7700000000000005</v>
      </c>
      <c r="AJ1359" s="16">
        <f t="shared" si="207"/>
        <v>27195</v>
      </c>
      <c r="AK1359" s="16">
        <f t="shared" si="208"/>
        <v>555</v>
      </c>
      <c r="AL1359" s="16">
        <f t="shared" si="209"/>
        <v>5550.0000000000009</v>
      </c>
      <c r="AM1359" s="16">
        <f t="shared" si="210"/>
        <v>83250.000000000015</v>
      </c>
      <c r="AN1359" s="16">
        <f t="shared" si="211"/>
        <v>308302.50000000006</v>
      </c>
      <c r="AO1359" s="12" t="s">
        <v>1458</v>
      </c>
      <c r="AQ1359" s="16" t="s">
        <v>207</v>
      </c>
      <c r="AR1359" s="16" t="s">
        <v>204</v>
      </c>
      <c r="AS1359" s="16" t="s">
        <v>2382</v>
      </c>
      <c r="AT1359" s="16" t="s">
        <v>2387</v>
      </c>
      <c r="AU1359" t="s">
        <v>2384</v>
      </c>
      <c r="AV1359" s="15" t="s">
        <v>2385</v>
      </c>
      <c r="AW1359" s="16" t="s">
        <v>2386</v>
      </c>
      <c r="AX1359" s="16" t="s">
        <v>204</v>
      </c>
      <c r="AY1359" s="16" t="s">
        <v>207</v>
      </c>
      <c r="AZ1359" s="16" t="s">
        <v>204</v>
      </c>
      <c r="BA1359" s="16" t="s">
        <v>204</v>
      </c>
      <c r="BB1359" s="16" t="s">
        <v>204</v>
      </c>
      <c r="BC1359" s="16">
        <v>1.1100000000000001</v>
      </c>
      <c r="BD1359" s="16">
        <f t="shared" si="212"/>
        <v>3.8850000000000002</v>
      </c>
      <c r="BE1359" s="16">
        <f t="shared" si="213"/>
        <v>1926.8906250000005</v>
      </c>
      <c r="BG1359" s="16">
        <f t="shared" si="214"/>
        <v>1332.0000000000002</v>
      </c>
      <c r="BH1359" s="16">
        <f t="shared" si="215"/>
        <v>710.40000000000009</v>
      </c>
      <c r="BI1359" s="16">
        <f t="shared" si="216"/>
        <v>8.8800000000000008</v>
      </c>
    </row>
    <row r="1360" spans="1:61" x14ac:dyDescent="0.35">
      <c r="A1360">
        <v>1359</v>
      </c>
      <c r="B1360" t="s">
        <v>360</v>
      </c>
      <c r="C1360" t="s">
        <v>5710</v>
      </c>
      <c r="D1360" s="15" t="s">
        <v>1551</v>
      </c>
      <c r="E1360" s="12" t="s">
        <v>98</v>
      </c>
      <c r="F1360" s="16">
        <v>1958</v>
      </c>
      <c r="G1360" s="12" t="s">
        <v>1453</v>
      </c>
      <c r="H1360" s="12" t="s">
        <v>91</v>
      </c>
      <c r="I1360" s="12" t="s">
        <v>1454</v>
      </c>
      <c r="J1360" s="12" t="s">
        <v>1455</v>
      </c>
      <c r="K1360" s="12" t="s">
        <v>1517</v>
      </c>
      <c r="N1360" s="16" t="s">
        <v>206</v>
      </c>
      <c r="O1360" s="16" t="s">
        <v>1545</v>
      </c>
      <c r="P1360" s="12" t="s">
        <v>482</v>
      </c>
      <c r="Q1360" s="16">
        <v>2023</v>
      </c>
      <c r="R1360" s="16">
        <v>0.9</v>
      </c>
      <c r="T1360" s="16">
        <v>0</v>
      </c>
      <c r="V1360" s="12" t="s">
        <v>204</v>
      </c>
      <c r="W1360" s="12" t="s">
        <v>207</v>
      </c>
      <c r="X1360" s="16">
        <v>2</v>
      </c>
      <c r="Y1360" s="16">
        <v>5</v>
      </c>
      <c r="Z1360" s="16">
        <v>0.9</v>
      </c>
      <c r="AA1360" s="16">
        <f t="shared" si="200"/>
        <v>108</v>
      </c>
      <c r="AB1360" s="16" t="s">
        <v>5604</v>
      </c>
      <c r="AC1360" s="16" t="s">
        <v>1489</v>
      </c>
      <c r="AD1360" s="16">
        <f t="shared" si="201"/>
        <v>37800</v>
      </c>
      <c r="AE1360" s="16">
        <f t="shared" si="202"/>
        <v>315</v>
      </c>
      <c r="AF1360" s="16">
        <f t="shared" si="203"/>
        <v>118125</v>
      </c>
      <c r="AG1360" s="16">
        <f t="shared" si="204"/>
        <v>90</v>
      </c>
      <c r="AH1360" s="12">
        <f t="shared" si="205"/>
        <v>0</v>
      </c>
      <c r="AI1360" s="16">
        <f t="shared" si="206"/>
        <v>6.3</v>
      </c>
      <c r="AJ1360" s="16">
        <f t="shared" si="207"/>
        <v>22050</v>
      </c>
      <c r="AK1360" s="16">
        <f t="shared" si="208"/>
        <v>450</v>
      </c>
      <c r="AL1360" s="16">
        <f t="shared" si="209"/>
        <v>4500</v>
      </c>
      <c r="AM1360" s="16">
        <f t="shared" si="210"/>
        <v>67500</v>
      </c>
      <c r="AN1360" s="16">
        <f t="shared" si="211"/>
        <v>249975</v>
      </c>
      <c r="AO1360" s="12" t="s">
        <v>1458</v>
      </c>
      <c r="AQ1360" s="16" t="s">
        <v>207</v>
      </c>
      <c r="AR1360" s="16" t="s">
        <v>2381</v>
      </c>
      <c r="AS1360" s="16" t="s">
        <v>2382</v>
      </c>
      <c r="AT1360" s="16" t="s">
        <v>2387</v>
      </c>
      <c r="AU1360" t="s">
        <v>2384</v>
      </c>
      <c r="AV1360" s="15" t="s">
        <v>2385</v>
      </c>
      <c r="AW1360" s="16" t="s">
        <v>2386</v>
      </c>
      <c r="AX1360" s="16" t="s">
        <v>204</v>
      </c>
      <c r="AY1360" s="16" t="s">
        <v>207</v>
      </c>
      <c r="AZ1360" s="16" t="s">
        <v>204</v>
      </c>
      <c r="BA1360" s="16" t="s">
        <v>204</v>
      </c>
      <c r="BB1360" s="16" t="s">
        <v>204</v>
      </c>
      <c r="BC1360" s="16">
        <v>0.9</v>
      </c>
      <c r="BD1360" s="16">
        <f t="shared" si="212"/>
        <v>3.15</v>
      </c>
      <c r="BE1360" s="16">
        <f t="shared" si="213"/>
        <v>1562.34375</v>
      </c>
      <c r="BG1360" s="16">
        <f t="shared" si="214"/>
        <v>1080</v>
      </c>
      <c r="BH1360" s="16">
        <f t="shared" si="215"/>
        <v>576</v>
      </c>
      <c r="BI1360" s="16">
        <f t="shared" si="216"/>
        <v>7.2</v>
      </c>
    </row>
    <row r="1361" spans="1:61" x14ac:dyDescent="0.35">
      <c r="A1361">
        <v>1360</v>
      </c>
      <c r="B1361" t="s">
        <v>360</v>
      </c>
      <c r="C1361" t="s">
        <v>5711</v>
      </c>
      <c r="D1361" s="15" t="s">
        <v>1552</v>
      </c>
      <c r="E1361" s="12" t="s">
        <v>98</v>
      </c>
      <c r="F1361" s="16">
        <v>1983</v>
      </c>
      <c r="G1361" s="12" t="s">
        <v>1453</v>
      </c>
      <c r="H1361" s="12" t="s">
        <v>91</v>
      </c>
      <c r="I1361" s="12" t="s">
        <v>1454</v>
      </c>
      <c r="J1361" s="12" t="s">
        <v>1455</v>
      </c>
      <c r="K1361" s="12" t="s">
        <v>1517</v>
      </c>
      <c r="N1361" s="16" t="s">
        <v>206</v>
      </c>
      <c r="O1361" s="16" t="s">
        <v>1545</v>
      </c>
      <c r="P1361" s="12" t="s">
        <v>482</v>
      </c>
      <c r="Q1361" s="16">
        <v>2023</v>
      </c>
      <c r="R1361" s="16">
        <v>0.28999999999999998</v>
      </c>
      <c r="T1361" s="16">
        <v>0</v>
      </c>
      <c r="V1361" s="12" t="s">
        <v>204</v>
      </c>
      <c r="W1361" s="12" t="s">
        <v>207</v>
      </c>
      <c r="X1361" s="16">
        <v>2</v>
      </c>
      <c r="Y1361" s="16">
        <v>10</v>
      </c>
      <c r="Z1361" s="16">
        <v>0.28999999999999998</v>
      </c>
      <c r="AA1361" s="16">
        <f t="shared" si="200"/>
        <v>34.799999999999997</v>
      </c>
      <c r="AB1361" s="16" t="s">
        <v>5604</v>
      </c>
      <c r="AC1361" s="16" t="s">
        <v>1489</v>
      </c>
      <c r="AD1361" s="16">
        <f t="shared" si="201"/>
        <v>12179.999999999998</v>
      </c>
      <c r="AE1361" s="16">
        <f t="shared" si="202"/>
        <v>101.5</v>
      </c>
      <c r="AF1361" s="16">
        <f t="shared" si="203"/>
        <v>38062.5</v>
      </c>
      <c r="AG1361" s="16">
        <f t="shared" si="204"/>
        <v>28.999999999999996</v>
      </c>
      <c r="AH1361" s="12">
        <f t="shared" si="205"/>
        <v>0</v>
      </c>
      <c r="AI1361" s="16">
        <f t="shared" si="206"/>
        <v>2.0299999999999998</v>
      </c>
      <c r="AJ1361" s="16">
        <f t="shared" si="207"/>
        <v>7104.9999999999991</v>
      </c>
      <c r="AK1361" s="16">
        <f t="shared" si="208"/>
        <v>145</v>
      </c>
      <c r="AL1361" s="16">
        <f t="shared" si="209"/>
        <v>1450</v>
      </c>
      <c r="AM1361" s="16">
        <f t="shared" si="210"/>
        <v>21750</v>
      </c>
      <c r="AN1361" s="16">
        <f t="shared" si="211"/>
        <v>80547.5</v>
      </c>
      <c r="AO1361" s="12" t="s">
        <v>1458</v>
      </c>
      <c r="AQ1361" s="16" t="s">
        <v>207</v>
      </c>
      <c r="AR1361" s="16" t="s">
        <v>204</v>
      </c>
      <c r="AS1361" s="16" t="s">
        <v>2382</v>
      </c>
      <c r="AT1361" s="16" t="s">
        <v>2387</v>
      </c>
      <c r="AU1361" t="s">
        <v>2384</v>
      </c>
      <c r="AV1361" s="15" t="s">
        <v>2385</v>
      </c>
      <c r="AW1361" s="16" t="s">
        <v>2386</v>
      </c>
      <c r="AX1361" s="16" t="s">
        <v>204</v>
      </c>
      <c r="AY1361" s="16" t="s">
        <v>207</v>
      </c>
      <c r="AZ1361" s="16" t="s">
        <v>204</v>
      </c>
      <c r="BA1361" s="16" t="s">
        <v>204</v>
      </c>
      <c r="BB1361" s="16" t="s">
        <v>204</v>
      </c>
      <c r="BC1361" s="16">
        <v>0.28999999999999998</v>
      </c>
      <c r="BD1361" s="16">
        <f t="shared" si="212"/>
        <v>1.0149999999999999</v>
      </c>
      <c r="BE1361" s="16">
        <f t="shared" si="213"/>
        <v>503.421875</v>
      </c>
      <c r="BG1361" s="16">
        <f t="shared" si="214"/>
        <v>348</v>
      </c>
      <c r="BH1361" s="16">
        <f t="shared" si="215"/>
        <v>185.6</v>
      </c>
      <c r="BI1361" s="16">
        <f t="shared" si="216"/>
        <v>2.3199999999999998</v>
      </c>
    </row>
    <row r="1362" spans="1:61" x14ac:dyDescent="0.35">
      <c r="A1362">
        <v>1361</v>
      </c>
      <c r="B1362" t="s">
        <v>360</v>
      </c>
      <c r="C1362" t="s">
        <v>5712</v>
      </c>
      <c r="D1362" s="15" t="s">
        <v>1553</v>
      </c>
      <c r="E1362" s="12" t="s">
        <v>98</v>
      </c>
      <c r="F1362" s="16">
        <v>1969</v>
      </c>
      <c r="G1362" s="12" t="s">
        <v>1453</v>
      </c>
      <c r="H1362" s="12" t="s">
        <v>91</v>
      </c>
      <c r="I1362" s="12" t="s">
        <v>1454</v>
      </c>
      <c r="J1362" s="12" t="s">
        <v>1455</v>
      </c>
      <c r="K1362" s="12" t="s">
        <v>1517</v>
      </c>
      <c r="N1362" s="16" t="s">
        <v>206</v>
      </c>
      <c r="O1362" s="16" t="s">
        <v>1545</v>
      </c>
      <c r="P1362" s="12" t="s">
        <v>482</v>
      </c>
      <c r="Q1362" s="16">
        <v>2023</v>
      </c>
      <c r="R1362" s="16">
        <v>1.46</v>
      </c>
      <c r="T1362" s="16">
        <v>0</v>
      </c>
      <c r="V1362" s="12" t="s">
        <v>204</v>
      </c>
      <c r="W1362" s="12" t="s">
        <v>207</v>
      </c>
      <c r="X1362" s="16">
        <v>2</v>
      </c>
      <c r="Y1362" s="16">
        <v>6</v>
      </c>
      <c r="Z1362" s="16">
        <v>1.46</v>
      </c>
      <c r="AA1362" s="16">
        <f t="shared" si="200"/>
        <v>175.2</v>
      </c>
      <c r="AB1362" s="16" t="s">
        <v>5604</v>
      </c>
      <c r="AC1362" s="16" t="s">
        <v>1489</v>
      </c>
      <c r="AD1362" s="16">
        <f t="shared" si="201"/>
        <v>61319.999999999993</v>
      </c>
      <c r="AE1362" s="16">
        <f t="shared" si="202"/>
        <v>511</v>
      </c>
      <c r="AF1362" s="16">
        <f t="shared" si="203"/>
        <v>191625</v>
      </c>
      <c r="AG1362" s="16">
        <f t="shared" si="204"/>
        <v>146</v>
      </c>
      <c r="AH1362" s="12">
        <f t="shared" si="205"/>
        <v>0</v>
      </c>
      <c r="AI1362" s="16">
        <f t="shared" si="206"/>
        <v>10.219999999999999</v>
      </c>
      <c r="AJ1362" s="16">
        <f t="shared" si="207"/>
        <v>35769.999999999993</v>
      </c>
      <c r="AK1362" s="16">
        <f t="shared" si="208"/>
        <v>730</v>
      </c>
      <c r="AL1362" s="16">
        <f t="shared" si="209"/>
        <v>7300</v>
      </c>
      <c r="AM1362" s="16">
        <f t="shared" si="210"/>
        <v>109500</v>
      </c>
      <c r="AN1362" s="16">
        <f t="shared" si="211"/>
        <v>405515</v>
      </c>
      <c r="AO1362" s="12" t="s">
        <v>1458</v>
      </c>
      <c r="AQ1362" s="16" t="s">
        <v>207</v>
      </c>
      <c r="AR1362" s="16" t="s">
        <v>204</v>
      </c>
      <c r="AS1362" s="16" t="s">
        <v>2408</v>
      </c>
      <c r="AT1362" s="16" t="s">
        <v>2387</v>
      </c>
      <c r="AU1362" t="s">
        <v>2384</v>
      </c>
      <c r="AV1362" s="15" t="s">
        <v>2385</v>
      </c>
      <c r="AW1362" s="16" t="s">
        <v>2386</v>
      </c>
      <c r="AX1362" s="16" t="s">
        <v>204</v>
      </c>
      <c r="AY1362" s="16" t="s">
        <v>207</v>
      </c>
      <c r="AZ1362" s="16" t="s">
        <v>204</v>
      </c>
      <c r="BA1362" s="16" t="s">
        <v>204</v>
      </c>
      <c r="BB1362" s="16" t="s">
        <v>204</v>
      </c>
      <c r="BC1362" s="16">
        <v>1.46</v>
      </c>
      <c r="BD1362" s="16">
        <f t="shared" si="212"/>
        <v>5.1099999999999994</v>
      </c>
      <c r="BE1362" s="16">
        <f t="shared" si="213"/>
        <v>2534.46875</v>
      </c>
      <c r="BG1362" s="16">
        <f t="shared" si="214"/>
        <v>1752</v>
      </c>
      <c r="BH1362" s="16">
        <f t="shared" si="215"/>
        <v>934.4</v>
      </c>
      <c r="BI1362" s="16">
        <f t="shared" si="216"/>
        <v>11.68</v>
      </c>
    </row>
    <row r="1363" spans="1:61" x14ac:dyDescent="0.35">
      <c r="A1363">
        <v>1362</v>
      </c>
      <c r="B1363" t="s">
        <v>360</v>
      </c>
      <c r="C1363" t="s">
        <v>5713</v>
      </c>
      <c r="D1363" s="15" t="s">
        <v>1554</v>
      </c>
      <c r="E1363" s="12" t="s">
        <v>98</v>
      </c>
      <c r="F1363" s="16">
        <v>1972</v>
      </c>
      <c r="G1363" s="12" t="s">
        <v>1453</v>
      </c>
      <c r="H1363" s="12" t="s">
        <v>91</v>
      </c>
      <c r="I1363" s="12" t="s">
        <v>1454</v>
      </c>
      <c r="J1363" s="12" t="s">
        <v>1455</v>
      </c>
      <c r="K1363" s="12" t="s">
        <v>1517</v>
      </c>
      <c r="N1363" s="16" t="s">
        <v>206</v>
      </c>
      <c r="O1363" s="16" t="s">
        <v>1545</v>
      </c>
      <c r="P1363" s="12" t="s">
        <v>482</v>
      </c>
      <c r="Q1363" s="16">
        <v>2023</v>
      </c>
      <c r="R1363" s="16">
        <v>0.7</v>
      </c>
      <c r="T1363" s="16">
        <v>0</v>
      </c>
      <c r="V1363" s="12" t="s">
        <v>204</v>
      </c>
      <c r="W1363" s="12" t="s">
        <v>207</v>
      </c>
      <c r="X1363" s="16">
        <v>2</v>
      </c>
      <c r="Y1363" s="16">
        <v>11</v>
      </c>
      <c r="Z1363" s="16">
        <v>0.7</v>
      </c>
      <c r="AA1363" s="16">
        <f t="shared" si="200"/>
        <v>84</v>
      </c>
      <c r="AB1363" s="16" t="s">
        <v>5604</v>
      </c>
      <c r="AC1363" s="16" t="s">
        <v>1489</v>
      </c>
      <c r="AD1363" s="16">
        <f t="shared" si="201"/>
        <v>29400</v>
      </c>
      <c r="AE1363" s="16">
        <f t="shared" si="202"/>
        <v>244.99999999999997</v>
      </c>
      <c r="AF1363" s="16">
        <f t="shared" si="203"/>
        <v>91874.999999999985</v>
      </c>
      <c r="AG1363" s="16">
        <f t="shared" si="204"/>
        <v>70</v>
      </c>
      <c r="AH1363" s="12">
        <f t="shared" si="205"/>
        <v>0</v>
      </c>
      <c r="AI1363" s="16">
        <f t="shared" si="206"/>
        <v>4.8999999999999995</v>
      </c>
      <c r="AJ1363" s="16">
        <f t="shared" si="207"/>
        <v>17149.999999999996</v>
      </c>
      <c r="AK1363" s="16">
        <f t="shared" si="208"/>
        <v>350</v>
      </c>
      <c r="AL1363" s="16">
        <f t="shared" si="209"/>
        <v>3500</v>
      </c>
      <c r="AM1363" s="16">
        <f t="shared" si="210"/>
        <v>52500</v>
      </c>
      <c r="AN1363" s="16">
        <f t="shared" si="211"/>
        <v>194424.99999999997</v>
      </c>
      <c r="AO1363" s="12" t="s">
        <v>1458</v>
      </c>
      <c r="AQ1363" s="16" t="s">
        <v>207</v>
      </c>
      <c r="AR1363" s="16" t="s">
        <v>204</v>
      </c>
      <c r="AS1363" s="16" t="s">
        <v>2388</v>
      </c>
      <c r="AT1363" s="16" t="s">
        <v>2383</v>
      </c>
      <c r="AU1363" t="s">
        <v>2384</v>
      </c>
      <c r="AV1363" s="15" t="s">
        <v>2385</v>
      </c>
      <c r="AW1363" s="16" t="s">
        <v>2386</v>
      </c>
      <c r="AX1363" s="16" t="s">
        <v>204</v>
      </c>
      <c r="AY1363" s="16" t="s">
        <v>207</v>
      </c>
      <c r="AZ1363" s="16" t="s">
        <v>204</v>
      </c>
      <c r="BA1363" s="16" t="s">
        <v>204</v>
      </c>
      <c r="BB1363" s="16" t="s">
        <v>204</v>
      </c>
      <c r="BC1363" s="16">
        <v>0.7</v>
      </c>
      <c r="BD1363" s="16">
        <f t="shared" si="212"/>
        <v>2.4499999999999997</v>
      </c>
      <c r="BE1363" s="16">
        <f t="shared" si="213"/>
        <v>1215.1562499999998</v>
      </c>
      <c r="BG1363" s="16">
        <f t="shared" si="214"/>
        <v>840</v>
      </c>
      <c r="BH1363" s="16">
        <f t="shared" si="215"/>
        <v>448</v>
      </c>
      <c r="BI1363" s="16">
        <f t="shared" si="216"/>
        <v>5.6</v>
      </c>
    </row>
    <row r="1364" spans="1:61" x14ac:dyDescent="0.35">
      <c r="A1364">
        <v>1363</v>
      </c>
      <c r="B1364" t="s">
        <v>360</v>
      </c>
      <c r="C1364" t="s">
        <v>5714</v>
      </c>
      <c r="D1364" s="15" t="s">
        <v>1555</v>
      </c>
      <c r="E1364" s="12" t="s">
        <v>98</v>
      </c>
      <c r="F1364" s="16">
        <v>1959</v>
      </c>
      <c r="G1364" s="12" t="s">
        <v>1453</v>
      </c>
      <c r="H1364" s="12" t="s">
        <v>91</v>
      </c>
      <c r="I1364" s="12" t="s">
        <v>1454</v>
      </c>
      <c r="J1364" s="12" t="s">
        <v>1455</v>
      </c>
      <c r="K1364" s="12" t="s">
        <v>1517</v>
      </c>
      <c r="N1364" s="16" t="s">
        <v>206</v>
      </c>
      <c r="O1364" s="16" t="s">
        <v>1545</v>
      </c>
      <c r="P1364" s="12" t="s">
        <v>482</v>
      </c>
      <c r="Q1364" s="16">
        <v>2023</v>
      </c>
      <c r="R1364" s="16">
        <v>0.5</v>
      </c>
      <c r="T1364" s="16">
        <v>0</v>
      </c>
      <c r="V1364" s="12" t="s">
        <v>204</v>
      </c>
      <c r="W1364" s="12" t="s">
        <v>207</v>
      </c>
      <c r="X1364" s="16">
        <v>2</v>
      </c>
      <c r="Y1364" s="16">
        <v>13</v>
      </c>
      <c r="Z1364" s="16">
        <v>0.5</v>
      </c>
      <c r="AA1364" s="16">
        <f t="shared" si="200"/>
        <v>60</v>
      </c>
      <c r="AB1364" s="16" t="s">
        <v>5604</v>
      </c>
      <c r="AC1364" s="16" t="s">
        <v>1489</v>
      </c>
      <c r="AD1364" s="16">
        <f t="shared" si="201"/>
        <v>21000</v>
      </c>
      <c r="AE1364" s="16">
        <f t="shared" si="202"/>
        <v>175</v>
      </c>
      <c r="AF1364" s="16">
        <f t="shared" si="203"/>
        <v>65625</v>
      </c>
      <c r="AG1364" s="16">
        <f t="shared" si="204"/>
        <v>50</v>
      </c>
      <c r="AH1364" s="12">
        <f t="shared" si="205"/>
        <v>0</v>
      </c>
      <c r="AI1364" s="16">
        <f t="shared" si="206"/>
        <v>3.5</v>
      </c>
      <c r="AJ1364" s="16">
        <f t="shared" si="207"/>
        <v>12250</v>
      </c>
      <c r="AK1364" s="16">
        <f t="shared" si="208"/>
        <v>250</v>
      </c>
      <c r="AL1364" s="16">
        <f t="shared" si="209"/>
        <v>2500</v>
      </c>
      <c r="AM1364" s="16">
        <f t="shared" si="210"/>
        <v>37500</v>
      </c>
      <c r="AN1364" s="16">
        <f t="shared" si="211"/>
        <v>138875</v>
      </c>
      <c r="AO1364" s="12" t="s">
        <v>1458</v>
      </c>
      <c r="AQ1364" s="16" t="s">
        <v>207</v>
      </c>
      <c r="AR1364" s="16" t="s">
        <v>2381</v>
      </c>
      <c r="AS1364" s="16" t="s">
        <v>2389</v>
      </c>
      <c r="AT1364" s="16" t="s">
        <v>2383</v>
      </c>
      <c r="AU1364" t="s">
        <v>2384</v>
      </c>
      <c r="AV1364" s="15" t="s">
        <v>2385</v>
      </c>
      <c r="AW1364" s="16" t="s">
        <v>2386</v>
      </c>
      <c r="AX1364" s="16" t="s">
        <v>204</v>
      </c>
      <c r="AY1364" s="16" t="s">
        <v>207</v>
      </c>
      <c r="AZ1364" s="16" t="s">
        <v>204</v>
      </c>
      <c r="BA1364" s="16" t="s">
        <v>204</v>
      </c>
      <c r="BB1364" s="16" t="s">
        <v>204</v>
      </c>
      <c r="BC1364" s="16">
        <v>0.5</v>
      </c>
      <c r="BD1364" s="16">
        <f t="shared" si="212"/>
        <v>1.75</v>
      </c>
      <c r="BE1364" s="16">
        <f t="shared" si="213"/>
        <v>867.96875</v>
      </c>
      <c r="BG1364" s="16">
        <f t="shared" si="214"/>
        <v>600</v>
      </c>
      <c r="BH1364" s="16">
        <f t="shared" si="215"/>
        <v>320</v>
      </c>
      <c r="BI1364" s="16">
        <f t="shared" si="216"/>
        <v>4</v>
      </c>
    </row>
    <row r="1365" spans="1:61" x14ac:dyDescent="0.35">
      <c r="A1365">
        <v>1364</v>
      </c>
      <c r="B1365" t="s">
        <v>360</v>
      </c>
      <c r="C1365" t="s">
        <v>5715</v>
      </c>
      <c r="D1365" s="15" t="s">
        <v>1556</v>
      </c>
      <c r="E1365" s="12" t="s">
        <v>98</v>
      </c>
      <c r="F1365" s="16">
        <v>1987</v>
      </c>
      <c r="G1365" s="12" t="s">
        <v>1453</v>
      </c>
      <c r="H1365" s="12" t="s">
        <v>91</v>
      </c>
      <c r="I1365" s="12" t="s">
        <v>1454</v>
      </c>
      <c r="J1365" s="12" t="s">
        <v>1455</v>
      </c>
      <c r="K1365" s="12" t="s">
        <v>1517</v>
      </c>
      <c r="N1365" s="16" t="s">
        <v>206</v>
      </c>
      <c r="O1365" s="16" t="s">
        <v>1545</v>
      </c>
      <c r="P1365" s="12" t="s">
        <v>482</v>
      </c>
      <c r="Q1365" s="16">
        <v>2023</v>
      </c>
      <c r="R1365" s="16">
        <v>0.91</v>
      </c>
      <c r="T1365" s="16">
        <v>0</v>
      </c>
      <c r="V1365" s="12" t="s">
        <v>204</v>
      </c>
      <c r="W1365" s="12" t="s">
        <v>207</v>
      </c>
      <c r="X1365" s="16">
        <v>2</v>
      </c>
      <c r="Y1365" s="16">
        <v>12</v>
      </c>
      <c r="Z1365" s="16">
        <v>0.91</v>
      </c>
      <c r="AA1365" s="16">
        <f t="shared" si="200"/>
        <v>109.2</v>
      </c>
      <c r="AB1365" s="16" t="s">
        <v>5604</v>
      </c>
      <c r="AC1365" s="16" t="s">
        <v>1489</v>
      </c>
      <c r="AD1365" s="16">
        <f t="shared" si="201"/>
        <v>38220</v>
      </c>
      <c r="AE1365" s="16">
        <f t="shared" si="202"/>
        <v>318.5</v>
      </c>
      <c r="AF1365" s="16">
        <f t="shared" si="203"/>
        <v>119437.5</v>
      </c>
      <c r="AG1365" s="16">
        <f t="shared" si="204"/>
        <v>91</v>
      </c>
      <c r="AH1365" s="12">
        <f t="shared" si="205"/>
        <v>0</v>
      </c>
      <c r="AI1365" s="16">
        <f t="shared" si="206"/>
        <v>6.37</v>
      </c>
      <c r="AJ1365" s="16">
        <f t="shared" si="207"/>
        <v>22295</v>
      </c>
      <c r="AK1365" s="16">
        <f t="shared" si="208"/>
        <v>455</v>
      </c>
      <c r="AL1365" s="16">
        <f t="shared" si="209"/>
        <v>4550</v>
      </c>
      <c r="AM1365" s="16">
        <f t="shared" si="210"/>
        <v>68250</v>
      </c>
      <c r="AN1365" s="16">
        <f t="shared" si="211"/>
        <v>252752.5</v>
      </c>
      <c r="AO1365" s="12" t="s">
        <v>1458</v>
      </c>
      <c r="AQ1365" s="16" t="s">
        <v>207</v>
      </c>
      <c r="AR1365" s="16" t="s">
        <v>204</v>
      </c>
      <c r="AS1365" s="16" t="s">
        <v>2388</v>
      </c>
      <c r="AT1365" s="16" t="s">
        <v>2387</v>
      </c>
      <c r="AU1365" t="s">
        <v>2384</v>
      </c>
      <c r="AV1365" s="15" t="s">
        <v>2385</v>
      </c>
      <c r="AW1365" s="16" t="s">
        <v>2386</v>
      </c>
      <c r="AX1365" s="16" t="s">
        <v>204</v>
      </c>
      <c r="AY1365" s="16" t="s">
        <v>207</v>
      </c>
      <c r="AZ1365" s="16" t="s">
        <v>204</v>
      </c>
      <c r="BA1365" s="16" t="s">
        <v>204</v>
      </c>
      <c r="BB1365" s="16" t="s">
        <v>204</v>
      </c>
      <c r="BC1365" s="16">
        <v>0.91</v>
      </c>
      <c r="BD1365" s="16">
        <f t="shared" si="212"/>
        <v>3.1850000000000001</v>
      </c>
      <c r="BE1365" s="16">
        <f t="shared" si="213"/>
        <v>1579.703125</v>
      </c>
      <c r="BG1365" s="16">
        <f t="shared" si="214"/>
        <v>1092</v>
      </c>
      <c r="BH1365" s="16">
        <f t="shared" si="215"/>
        <v>582.4</v>
      </c>
      <c r="BI1365" s="16">
        <f t="shared" si="216"/>
        <v>7.28</v>
      </c>
    </row>
    <row r="1366" spans="1:61" x14ac:dyDescent="0.35">
      <c r="A1366">
        <v>1365</v>
      </c>
      <c r="B1366" t="s">
        <v>360</v>
      </c>
      <c r="C1366" t="s">
        <v>5716</v>
      </c>
      <c r="D1366" s="15" t="s">
        <v>1557</v>
      </c>
      <c r="E1366" s="12" t="s">
        <v>98</v>
      </c>
      <c r="F1366" s="16">
        <v>1958</v>
      </c>
      <c r="G1366" s="12" t="s">
        <v>1453</v>
      </c>
      <c r="H1366" s="12" t="s">
        <v>91</v>
      </c>
      <c r="I1366" s="12" t="s">
        <v>1454</v>
      </c>
      <c r="J1366" s="12" t="s">
        <v>1455</v>
      </c>
      <c r="K1366" s="12" t="s">
        <v>1517</v>
      </c>
      <c r="N1366" s="16" t="s">
        <v>206</v>
      </c>
      <c r="O1366" s="16" t="s">
        <v>1545</v>
      </c>
      <c r="P1366" s="12" t="s">
        <v>482</v>
      </c>
      <c r="Q1366" s="16">
        <v>2023</v>
      </c>
      <c r="R1366" s="16">
        <v>0.71</v>
      </c>
      <c r="T1366" s="16">
        <v>0</v>
      </c>
      <c r="V1366" s="12" t="s">
        <v>204</v>
      </c>
      <c r="W1366" s="12" t="s">
        <v>207</v>
      </c>
      <c r="X1366" s="16">
        <v>2</v>
      </c>
      <c r="Y1366" s="16">
        <v>5</v>
      </c>
      <c r="Z1366" s="16">
        <v>0.71</v>
      </c>
      <c r="AA1366" s="16">
        <f t="shared" si="200"/>
        <v>85.199999999999989</v>
      </c>
      <c r="AB1366" s="16" t="s">
        <v>5604</v>
      </c>
      <c r="AC1366" s="16" t="s">
        <v>1489</v>
      </c>
      <c r="AD1366" s="16">
        <f t="shared" si="201"/>
        <v>29819.999999999996</v>
      </c>
      <c r="AE1366" s="16">
        <f t="shared" si="202"/>
        <v>248.5</v>
      </c>
      <c r="AF1366" s="16">
        <f t="shared" si="203"/>
        <v>93187.5</v>
      </c>
      <c r="AG1366" s="16">
        <f t="shared" si="204"/>
        <v>71</v>
      </c>
      <c r="AH1366" s="12">
        <f t="shared" si="205"/>
        <v>0</v>
      </c>
      <c r="AI1366" s="16">
        <f t="shared" si="206"/>
        <v>4.97</v>
      </c>
      <c r="AJ1366" s="16">
        <f t="shared" si="207"/>
        <v>17395</v>
      </c>
      <c r="AK1366" s="16">
        <f t="shared" si="208"/>
        <v>355</v>
      </c>
      <c r="AL1366" s="16">
        <f t="shared" si="209"/>
        <v>3550</v>
      </c>
      <c r="AM1366" s="16">
        <f t="shared" si="210"/>
        <v>53250</v>
      </c>
      <c r="AN1366" s="16">
        <f t="shared" si="211"/>
        <v>197202.5</v>
      </c>
      <c r="AO1366" s="12" t="s">
        <v>1458</v>
      </c>
      <c r="AQ1366" s="16" t="s">
        <v>207</v>
      </c>
      <c r="AR1366" s="16" t="s">
        <v>204</v>
      </c>
      <c r="AS1366" s="16" t="s">
        <v>2388</v>
      </c>
      <c r="AT1366" s="16" t="s">
        <v>2387</v>
      </c>
      <c r="AU1366" t="s">
        <v>2384</v>
      </c>
      <c r="AV1366" s="15" t="s">
        <v>2385</v>
      </c>
      <c r="AW1366" s="16" t="s">
        <v>2386</v>
      </c>
      <c r="AX1366" s="16" t="s">
        <v>204</v>
      </c>
      <c r="AY1366" s="16" t="s">
        <v>207</v>
      </c>
      <c r="AZ1366" s="16" t="s">
        <v>204</v>
      </c>
      <c r="BA1366" s="16" t="s">
        <v>204</v>
      </c>
      <c r="BB1366" s="16" t="s">
        <v>204</v>
      </c>
      <c r="BC1366" s="16">
        <v>0.71</v>
      </c>
      <c r="BD1366" s="16">
        <f t="shared" si="212"/>
        <v>2.4849999999999999</v>
      </c>
      <c r="BE1366" s="16">
        <f t="shared" si="213"/>
        <v>1232.515625</v>
      </c>
      <c r="BG1366" s="16">
        <f t="shared" si="214"/>
        <v>852</v>
      </c>
      <c r="BH1366" s="16">
        <f t="shared" si="215"/>
        <v>454.4</v>
      </c>
      <c r="BI1366" s="16">
        <f t="shared" si="216"/>
        <v>5.68</v>
      </c>
    </row>
    <row r="1367" spans="1:61" x14ac:dyDescent="0.35">
      <c r="A1367">
        <v>1366</v>
      </c>
      <c r="B1367" t="s">
        <v>360</v>
      </c>
      <c r="C1367" t="s">
        <v>5717</v>
      </c>
      <c r="D1367" s="15" t="s">
        <v>1558</v>
      </c>
      <c r="E1367" s="12" t="s">
        <v>98</v>
      </c>
      <c r="F1367" s="16">
        <v>1985</v>
      </c>
      <c r="G1367" s="12" t="s">
        <v>1453</v>
      </c>
      <c r="H1367" s="12" t="s">
        <v>91</v>
      </c>
      <c r="I1367" s="12" t="s">
        <v>1454</v>
      </c>
      <c r="J1367" s="12" t="s">
        <v>1455</v>
      </c>
      <c r="K1367" s="12" t="s">
        <v>1517</v>
      </c>
      <c r="N1367" s="16" t="s">
        <v>206</v>
      </c>
      <c r="O1367" s="16" t="s">
        <v>1545</v>
      </c>
      <c r="P1367" s="12" t="s">
        <v>482</v>
      </c>
      <c r="Q1367" s="16">
        <v>2023</v>
      </c>
      <c r="R1367" s="16">
        <v>0.49</v>
      </c>
      <c r="T1367" s="16">
        <v>0</v>
      </c>
      <c r="V1367" s="12" t="s">
        <v>204</v>
      </c>
      <c r="W1367" s="12" t="s">
        <v>207</v>
      </c>
      <c r="X1367" s="16">
        <v>2</v>
      </c>
      <c r="Y1367" s="16">
        <v>14</v>
      </c>
      <c r="Z1367" s="16">
        <v>0.49</v>
      </c>
      <c r="AA1367" s="16">
        <f t="shared" si="200"/>
        <v>58.8</v>
      </c>
      <c r="AB1367" s="16" t="s">
        <v>5604</v>
      </c>
      <c r="AC1367" s="16" t="s">
        <v>1489</v>
      </c>
      <c r="AD1367" s="16">
        <f t="shared" si="201"/>
        <v>20580</v>
      </c>
      <c r="AE1367" s="16">
        <f t="shared" si="202"/>
        <v>171.5</v>
      </c>
      <c r="AF1367" s="16">
        <f t="shared" si="203"/>
        <v>64312.5</v>
      </c>
      <c r="AG1367" s="16">
        <f t="shared" si="204"/>
        <v>49</v>
      </c>
      <c r="AH1367" s="12">
        <f t="shared" si="205"/>
        <v>0</v>
      </c>
      <c r="AI1367" s="16">
        <f t="shared" si="206"/>
        <v>3.4299999999999997</v>
      </c>
      <c r="AJ1367" s="16">
        <f t="shared" si="207"/>
        <v>12004.999999999998</v>
      </c>
      <c r="AK1367" s="16">
        <f t="shared" si="208"/>
        <v>245</v>
      </c>
      <c r="AL1367" s="16">
        <f t="shared" si="209"/>
        <v>2450</v>
      </c>
      <c r="AM1367" s="16">
        <f t="shared" si="210"/>
        <v>36750</v>
      </c>
      <c r="AN1367" s="16">
        <f t="shared" si="211"/>
        <v>136097.5</v>
      </c>
      <c r="AO1367" s="12" t="s">
        <v>1458</v>
      </c>
      <c r="AQ1367" s="16" t="s">
        <v>207</v>
      </c>
      <c r="AR1367" s="16" t="s">
        <v>204</v>
      </c>
      <c r="AS1367" s="16" t="s">
        <v>2408</v>
      </c>
      <c r="AT1367" s="16" t="s">
        <v>2387</v>
      </c>
      <c r="AU1367" t="s">
        <v>2384</v>
      </c>
      <c r="AV1367" s="15" t="s">
        <v>2385</v>
      </c>
      <c r="AW1367" s="16" t="s">
        <v>2386</v>
      </c>
      <c r="AX1367" s="16" t="s">
        <v>204</v>
      </c>
      <c r="AY1367" s="16" t="s">
        <v>207</v>
      </c>
      <c r="AZ1367" s="16" t="s">
        <v>204</v>
      </c>
      <c r="BA1367" s="16" t="s">
        <v>204</v>
      </c>
      <c r="BB1367" s="16" t="s">
        <v>204</v>
      </c>
      <c r="BC1367" s="16">
        <v>0.49</v>
      </c>
      <c r="BD1367" s="16">
        <f t="shared" si="212"/>
        <v>1.7149999999999999</v>
      </c>
      <c r="BE1367" s="16">
        <f t="shared" si="213"/>
        <v>850.609375</v>
      </c>
      <c r="BG1367" s="16">
        <f t="shared" si="214"/>
        <v>588</v>
      </c>
      <c r="BH1367" s="16">
        <f t="shared" si="215"/>
        <v>313.60000000000002</v>
      </c>
      <c r="BI1367" s="16">
        <f t="shared" si="216"/>
        <v>3.92</v>
      </c>
    </row>
    <row r="1368" spans="1:61" x14ac:dyDescent="0.35">
      <c r="A1368">
        <v>1367</v>
      </c>
      <c r="B1368" t="s">
        <v>360</v>
      </c>
      <c r="C1368" t="s">
        <v>5718</v>
      </c>
      <c r="D1368" s="15" t="s">
        <v>1559</v>
      </c>
      <c r="E1368" s="12" t="s">
        <v>98</v>
      </c>
      <c r="F1368" s="16">
        <v>1968</v>
      </c>
      <c r="G1368" s="12" t="s">
        <v>1453</v>
      </c>
      <c r="H1368" s="12" t="s">
        <v>91</v>
      </c>
      <c r="I1368" s="12" t="s">
        <v>1454</v>
      </c>
      <c r="J1368" s="12" t="s">
        <v>1455</v>
      </c>
      <c r="K1368" s="12" t="s">
        <v>1517</v>
      </c>
      <c r="N1368" s="16" t="s">
        <v>206</v>
      </c>
      <c r="O1368" s="16" t="s">
        <v>1545</v>
      </c>
      <c r="P1368" s="12" t="s">
        <v>482</v>
      </c>
      <c r="Q1368" s="16">
        <v>2023</v>
      </c>
      <c r="R1368" s="16">
        <v>0.5</v>
      </c>
      <c r="T1368" s="16">
        <v>0</v>
      </c>
      <c r="V1368" s="12" t="s">
        <v>204</v>
      </c>
      <c r="W1368" s="12" t="s">
        <v>207</v>
      </c>
      <c r="X1368" s="16">
        <v>2</v>
      </c>
      <c r="Y1368" s="16">
        <v>6</v>
      </c>
      <c r="Z1368" s="16">
        <v>0.5</v>
      </c>
      <c r="AA1368" s="16">
        <f t="shared" si="200"/>
        <v>60</v>
      </c>
      <c r="AB1368" s="16" t="s">
        <v>5604</v>
      </c>
      <c r="AC1368" s="16" t="s">
        <v>1489</v>
      </c>
      <c r="AD1368" s="16">
        <f t="shared" si="201"/>
        <v>21000</v>
      </c>
      <c r="AE1368" s="16">
        <f t="shared" si="202"/>
        <v>175</v>
      </c>
      <c r="AF1368" s="16">
        <f t="shared" si="203"/>
        <v>65625</v>
      </c>
      <c r="AG1368" s="16">
        <f t="shared" si="204"/>
        <v>50</v>
      </c>
      <c r="AH1368" s="12">
        <f t="shared" si="205"/>
        <v>0</v>
      </c>
      <c r="AI1368" s="16">
        <f t="shared" si="206"/>
        <v>3.5</v>
      </c>
      <c r="AJ1368" s="16">
        <f t="shared" si="207"/>
        <v>12250</v>
      </c>
      <c r="AK1368" s="16">
        <f t="shared" si="208"/>
        <v>250</v>
      </c>
      <c r="AL1368" s="16">
        <f t="shared" si="209"/>
        <v>2500</v>
      </c>
      <c r="AM1368" s="16">
        <f t="shared" si="210"/>
        <v>37500</v>
      </c>
      <c r="AN1368" s="16">
        <f t="shared" si="211"/>
        <v>138875</v>
      </c>
      <c r="AO1368" s="12" t="s">
        <v>1458</v>
      </c>
      <c r="AQ1368" s="16" t="s">
        <v>207</v>
      </c>
      <c r="AR1368" s="16" t="s">
        <v>2381</v>
      </c>
      <c r="AS1368" s="16" t="s">
        <v>2389</v>
      </c>
      <c r="AT1368" s="16" t="s">
        <v>2383</v>
      </c>
      <c r="AU1368" t="s">
        <v>2384</v>
      </c>
      <c r="AV1368" s="15" t="s">
        <v>2385</v>
      </c>
      <c r="AW1368" s="16" t="s">
        <v>2386</v>
      </c>
      <c r="AX1368" s="16" t="s">
        <v>204</v>
      </c>
      <c r="AY1368" s="16" t="s">
        <v>207</v>
      </c>
      <c r="AZ1368" s="16" t="s">
        <v>204</v>
      </c>
      <c r="BA1368" s="16" t="s">
        <v>204</v>
      </c>
      <c r="BB1368" s="16" t="s">
        <v>204</v>
      </c>
      <c r="BC1368" s="16">
        <v>0.5</v>
      </c>
      <c r="BD1368" s="16">
        <f t="shared" si="212"/>
        <v>1.75</v>
      </c>
      <c r="BE1368" s="16">
        <f t="shared" si="213"/>
        <v>867.96875</v>
      </c>
      <c r="BG1368" s="16">
        <f t="shared" si="214"/>
        <v>600</v>
      </c>
      <c r="BH1368" s="16">
        <f t="shared" si="215"/>
        <v>320</v>
      </c>
      <c r="BI1368" s="16">
        <f t="shared" si="216"/>
        <v>4</v>
      </c>
    </row>
    <row r="1369" spans="1:61" x14ac:dyDescent="0.35">
      <c r="A1369">
        <v>1368</v>
      </c>
      <c r="B1369" t="s">
        <v>360</v>
      </c>
      <c r="C1369" t="s">
        <v>5719</v>
      </c>
      <c r="D1369" s="15" t="s">
        <v>1560</v>
      </c>
      <c r="E1369" s="12" t="s">
        <v>98</v>
      </c>
      <c r="F1369" s="16">
        <v>1980</v>
      </c>
      <c r="G1369" s="12" t="s">
        <v>1453</v>
      </c>
      <c r="H1369" s="12" t="s">
        <v>91</v>
      </c>
      <c r="I1369" s="12" t="s">
        <v>1454</v>
      </c>
      <c r="J1369" s="12" t="s">
        <v>1455</v>
      </c>
      <c r="K1369" s="12" t="s">
        <v>1517</v>
      </c>
      <c r="N1369" s="16" t="s">
        <v>206</v>
      </c>
      <c r="O1369" s="16" t="s">
        <v>1545</v>
      </c>
      <c r="P1369" s="12" t="s">
        <v>482</v>
      </c>
      <c r="Q1369" s="16">
        <v>2023</v>
      </c>
      <c r="R1369" s="16">
        <v>0.69</v>
      </c>
      <c r="T1369" s="16">
        <v>0</v>
      </c>
      <c r="V1369" s="12" t="s">
        <v>204</v>
      </c>
      <c r="W1369" s="12" t="s">
        <v>207</v>
      </c>
      <c r="X1369" s="16">
        <v>2</v>
      </c>
      <c r="Y1369" s="16">
        <v>5</v>
      </c>
      <c r="Z1369" s="16">
        <v>0.69</v>
      </c>
      <c r="AA1369" s="16">
        <f t="shared" si="200"/>
        <v>82.8</v>
      </c>
      <c r="AB1369" s="16" t="s">
        <v>5604</v>
      </c>
      <c r="AC1369" s="16" t="s">
        <v>1489</v>
      </c>
      <c r="AD1369" s="16">
        <f t="shared" si="201"/>
        <v>28980</v>
      </c>
      <c r="AE1369" s="16">
        <f t="shared" si="202"/>
        <v>241.49999999999997</v>
      </c>
      <c r="AF1369" s="16">
        <f t="shared" si="203"/>
        <v>90562.499999999985</v>
      </c>
      <c r="AG1369" s="16">
        <f t="shared" si="204"/>
        <v>69</v>
      </c>
      <c r="AH1369" s="12">
        <f t="shared" si="205"/>
        <v>0</v>
      </c>
      <c r="AI1369" s="16">
        <f t="shared" si="206"/>
        <v>4.83</v>
      </c>
      <c r="AJ1369" s="16">
        <f t="shared" si="207"/>
        <v>16905</v>
      </c>
      <c r="AK1369" s="16">
        <f t="shared" si="208"/>
        <v>345</v>
      </c>
      <c r="AL1369" s="16">
        <f t="shared" si="209"/>
        <v>3449.9999999999995</v>
      </c>
      <c r="AM1369" s="16">
        <f t="shared" si="210"/>
        <v>51749.999999999993</v>
      </c>
      <c r="AN1369" s="16">
        <f t="shared" si="211"/>
        <v>191647.5</v>
      </c>
      <c r="AO1369" s="12" t="s">
        <v>1458</v>
      </c>
      <c r="AQ1369" s="16" t="s">
        <v>207</v>
      </c>
      <c r="AR1369" s="16" t="s">
        <v>204</v>
      </c>
      <c r="AS1369" s="16" t="s">
        <v>2382</v>
      </c>
      <c r="AT1369" s="16" t="s">
        <v>2383</v>
      </c>
      <c r="AU1369" t="s">
        <v>2384</v>
      </c>
      <c r="AV1369" s="15" t="s">
        <v>2385</v>
      </c>
      <c r="AW1369" s="16" t="s">
        <v>2386</v>
      </c>
      <c r="AX1369" s="16" t="s">
        <v>204</v>
      </c>
      <c r="AY1369" s="16" t="s">
        <v>207</v>
      </c>
      <c r="AZ1369" s="16" t="s">
        <v>204</v>
      </c>
      <c r="BA1369" s="16" t="s">
        <v>204</v>
      </c>
      <c r="BB1369" s="16" t="s">
        <v>204</v>
      </c>
      <c r="BC1369" s="16">
        <v>0.69</v>
      </c>
      <c r="BD1369" s="16">
        <f t="shared" si="212"/>
        <v>2.415</v>
      </c>
      <c r="BE1369" s="16">
        <f t="shared" si="213"/>
        <v>1197.796875</v>
      </c>
      <c r="BG1369" s="16">
        <f t="shared" si="214"/>
        <v>827.99999999999989</v>
      </c>
      <c r="BH1369" s="16">
        <f t="shared" si="215"/>
        <v>441.59999999999997</v>
      </c>
      <c r="BI1369" s="16">
        <f t="shared" si="216"/>
        <v>5.52</v>
      </c>
    </row>
    <row r="1370" spans="1:61" x14ac:dyDescent="0.35">
      <c r="A1370">
        <v>1369</v>
      </c>
      <c r="B1370" t="s">
        <v>360</v>
      </c>
      <c r="C1370" t="s">
        <v>5720</v>
      </c>
      <c r="D1370" s="15" t="s">
        <v>1561</v>
      </c>
      <c r="E1370" s="12" t="s">
        <v>98</v>
      </c>
      <c r="F1370" s="16">
        <v>1973</v>
      </c>
      <c r="G1370" s="12" t="s">
        <v>1453</v>
      </c>
      <c r="H1370" s="12" t="s">
        <v>91</v>
      </c>
      <c r="I1370" s="12" t="s">
        <v>1454</v>
      </c>
      <c r="J1370" s="12" t="s">
        <v>1455</v>
      </c>
      <c r="K1370" s="12" t="s">
        <v>1517</v>
      </c>
      <c r="N1370" s="16" t="s">
        <v>206</v>
      </c>
      <c r="O1370" s="16" t="s">
        <v>1545</v>
      </c>
      <c r="P1370" s="12" t="s">
        <v>482</v>
      </c>
      <c r="Q1370" s="16">
        <v>2023</v>
      </c>
      <c r="R1370" s="16">
        <v>0.92</v>
      </c>
      <c r="T1370" s="16">
        <v>0</v>
      </c>
      <c r="V1370" s="12" t="s">
        <v>204</v>
      </c>
      <c r="W1370" s="12" t="s">
        <v>207</v>
      </c>
      <c r="X1370" s="16">
        <v>2</v>
      </c>
      <c r="Y1370" s="16">
        <v>4</v>
      </c>
      <c r="Z1370" s="16">
        <v>0.92</v>
      </c>
      <c r="AA1370" s="16">
        <f t="shared" si="200"/>
        <v>110.4</v>
      </c>
      <c r="AB1370" s="16" t="s">
        <v>5604</v>
      </c>
      <c r="AC1370" s="16" t="s">
        <v>1489</v>
      </c>
      <c r="AD1370" s="16">
        <f t="shared" si="201"/>
        <v>38640</v>
      </c>
      <c r="AE1370" s="16">
        <f t="shared" si="202"/>
        <v>322</v>
      </c>
      <c r="AF1370" s="16">
        <f t="shared" si="203"/>
        <v>120750</v>
      </c>
      <c r="AG1370" s="16">
        <f t="shared" si="204"/>
        <v>92</v>
      </c>
      <c r="AH1370" s="12">
        <f t="shared" si="205"/>
        <v>0</v>
      </c>
      <c r="AI1370" s="16">
        <f t="shared" si="206"/>
        <v>6.44</v>
      </c>
      <c r="AJ1370" s="16">
        <f t="shared" si="207"/>
        <v>22540</v>
      </c>
      <c r="AK1370" s="16">
        <f t="shared" si="208"/>
        <v>460</v>
      </c>
      <c r="AL1370" s="16">
        <f t="shared" si="209"/>
        <v>4600</v>
      </c>
      <c r="AM1370" s="16">
        <f t="shared" si="210"/>
        <v>69000</v>
      </c>
      <c r="AN1370" s="16">
        <f t="shared" si="211"/>
        <v>255530</v>
      </c>
      <c r="AO1370" s="12" t="s">
        <v>1458</v>
      </c>
      <c r="AQ1370" s="16" t="s">
        <v>207</v>
      </c>
      <c r="AR1370" s="16" t="s">
        <v>204</v>
      </c>
      <c r="AS1370" s="16" t="s">
        <v>2382</v>
      </c>
      <c r="AT1370" s="16" t="s">
        <v>2383</v>
      </c>
      <c r="AU1370" t="s">
        <v>2384</v>
      </c>
      <c r="AV1370" s="15" t="s">
        <v>2385</v>
      </c>
      <c r="AW1370" s="16" t="s">
        <v>2386</v>
      </c>
      <c r="AX1370" s="16" t="s">
        <v>204</v>
      </c>
      <c r="AY1370" s="16" t="s">
        <v>207</v>
      </c>
      <c r="AZ1370" s="16" t="s">
        <v>204</v>
      </c>
      <c r="BA1370" s="16" t="s">
        <v>204</v>
      </c>
      <c r="BB1370" s="16" t="s">
        <v>204</v>
      </c>
      <c r="BC1370" s="16">
        <v>0.92</v>
      </c>
      <c r="BD1370" s="16">
        <f t="shared" si="212"/>
        <v>3.22</v>
      </c>
      <c r="BE1370" s="16">
        <f t="shared" si="213"/>
        <v>1597.0625</v>
      </c>
      <c r="BG1370" s="16">
        <f t="shared" si="214"/>
        <v>1104</v>
      </c>
      <c r="BH1370" s="16">
        <f t="shared" si="215"/>
        <v>588.80000000000007</v>
      </c>
      <c r="BI1370" s="16">
        <f t="shared" si="216"/>
        <v>7.36</v>
      </c>
    </row>
    <row r="1371" spans="1:61" x14ac:dyDescent="0.35">
      <c r="A1371">
        <v>1370</v>
      </c>
      <c r="B1371" t="s">
        <v>360</v>
      </c>
      <c r="C1371" t="s">
        <v>5721</v>
      </c>
      <c r="D1371" s="15" t="s">
        <v>1562</v>
      </c>
      <c r="E1371" s="12" t="s">
        <v>98</v>
      </c>
      <c r="F1371" s="16">
        <v>1984</v>
      </c>
      <c r="G1371" s="12" t="s">
        <v>1453</v>
      </c>
      <c r="H1371" s="12" t="s">
        <v>91</v>
      </c>
      <c r="I1371" s="12" t="s">
        <v>1454</v>
      </c>
      <c r="J1371" s="12" t="s">
        <v>1455</v>
      </c>
      <c r="K1371" s="12" t="s">
        <v>1517</v>
      </c>
      <c r="N1371" s="16" t="s">
        <v>206</v>
      </c>
      <c r="O1371" s="16" t="s">
        <v>1545</v>
      </c>
      <c r="P1371" s="12" t="s">
        <v>482</v>
      </c>
      <c r="Q1371" s="16">
        <v>2023</v>
      </c>
      <c r="R1371" s="16">
        <v>0.4</v>
      </c>
      <c r="T1371" s="16">
        <v>0</v>
      </c>
      <c r="V1371" s="12" t="s">
        <v>204</v>
      </c>
      <c r="W1371" s="12" t="s">
        <v>207</v>
      </c>
      <c r="X1371" s="16">
        <v>2</v>
      </c>
      <c r="Y1371" s="16">
        <v>7</v>
      </c>
      <c r="Z1371" s="16">
        <v>0.4</v>
      </c>
      <c r="AA1371" s="16">
        <f t="shared" si="200"/>
        <v>48</v>
      </c>
      <c r="AB1371" s="16" t="s">
        <v>5604</v>
      </c>
      <c r="AC1371" s="16" t="s">
        <v>1489</v>
      </c>
      <c r="AD1371" s="16">
        <f t="shared" si="201"/>
        <v>16800</v>
      </c>
      <c r="AE1371" s="16">
        <f t="shared" si="202"/>
        <v>140</v>
      </c>
      <c r="AF1371" s="16">
        <f t="shared" si="203"/>
        <v>52500</v>
      </c>
      <c r="AG1371" s="16">
        <f t="shared" si="204"/>
        <v>40</v>
      </c>
      <c r="AH1371" s="12">
        <f t="shared" si="205"/>
        <v>0</v>
      </c>
      <c r="AI1371" s="16">
        <f t="shared" si="206"/>
        <v>2.8000000000000003</v>
      </c>
      <c r="AJ1371" s="16">
        <f t="shared" si="207"/>
        <v>9800.0000000000018</v>
      </c>
      <c r="AK1371" s="16">
        <f t="shared" si="208"/>
        <v>200</v>
      </c>
      <c r="AL1371" s="16">
        <f t="shared" si="209"/>
        <v>2000</v>
      </c>
      <c r="AM1371" s="16">
        <f t="shared" si="210"/>
        <v>30000</v>
      </c>
      <c r="AN1371" s="16">
        <f t="shared" si="211"/>
        <v>111100</v>
      </c>
      <c r="AO1371" s="12" t="s">
        <v>1458</v>
      </c>
      <c r="AQ1371" s="16" t="s">
        <v>207</v>
      </c>
      <c r="AR1371" s="16" t="s">
        <v>204</v>
      </c>
      <c r="AS1371" s="16" t="s">
        <v>2382</v>
      </c>
      <c r="AT1371" s="16" t="s">
        <v>2383</v>
      </c>
      <c r="AU1371" t="s">
        <v>2384</v>
      </c>
      <c r="AV1371" s="15" t="s">
        <v>2385</v>
      </c>
      <c r="AW1371" s="16" t="s">
        <v>2386</v>
      </c>
      <c r="AX1371" s="16" t="s">
        <v>204</v>
      </c>
      <c r="AY1371" s="16" t="s">
        <v>207</v>
      </c>
      <c r="AZ1371" s="16" t="s">
        <v>204</v>
      </c>
      <c r="BA1371" s="16" t="s">
        <v>204</v>
      </c>
      <c r="BB1371" s="16" t="s">
        <v>204</v>
      </c>
      <c r="BC1371" s="16">
        <v>0.4</v>
      </c>
      <c r="BD1371" s="16">
        <f t="shared" si="212"/>
        <v>1.4000000000000001</v>
      </c>
      <c r="BE1371" s="16">
        <f t="shared" si="213"/>
        <v>694.375</v>
      </c>
      <c r="BG1371" s="16">
        <f t="shared" si="214"/>
        <v>480</v>
      </c>
      <c r="BH1371" s="16">
        <f t="shared" si="215"/>
        <v>256</v>
      </c>
      <c r="BI1371" s="16">
        <f t="shared" si="216"/>
        <v>3.2</v>
      </c>
    </row>
    <row r="1372" spans="1:61" x14ac:dyDescent="0.35">
      <c r="A1372">
        <v>1371</v>
      </c>
      <c r="B1372" t="s">
        <v>360</v>
      </c>
      <c r="C1372" t="s">
        <v>5722</v>
      </c>
      <c r="D1372" s="15" t="s">
        <v>1563</v>
      </c>
      <c r="E1372" s="12" t="s">
        <v>98</v>
      </c>
      <c r="F1372" s="16">
        <v>1969</v>
      </c>
      <c r="G1372" s="12" t="s">
        <v>1453</v>
      </c>
      <c r="H1372" s="12" t="s">
        <v>91</v>
      </c>
      <c r="I1372" s="12" t="s">
        <v>1454</v>
      </c>
      <c r="J1372" s="12" t="s">
        <v>1455</v>
      </c>
      <c r="K1372" s="12" t="s">
        <v>1517</v>
      </c>
      <c r="N1372" s="16" t="s">
        <v>206</v>
      </c>
      <c r="O1372" s="16" t="s">
        <v>1545</v>
      </c>
      <c r="P1372" s="12" t="s">
        <v>482</v>
      </c>
      <c r="Q1372" s="16">
        <v>2023</v>
      </c>
      <c r="R1372" s="16">
        <v>0.31</v>
      </c>
      <c r="T1372" s="16">
        <v>0</v>
      </c>
      <c r="V1372" s="12" t="s">
        <v>204</v>
      </c>
      <c r="W1372" s="12" t="s">
        <v>207</v>
      </c>
      <c r="X1372" s="16">
        <v>2</v>
      </c>
      <c r="Y1372" s="16">
        <v>6</v>
      </c>
      <c r="Z1372" s="16">
        <v>0.31</v>
      </c>
      <c r="AA1372" s="16">
        <f t="shared" si="200"/>
        <v>37.200000000000003</v>
      </c>
      <c r="AB1372" s="16" t="s">
        <v>5604</v>
      </c>
      <c r="AC1372" s="16" t="s">
        <v>1489</v>
      </c>
      <c r="AD1372" s="16">
        <f t="shared" si="201"/>
        <v>13020.000000000002</v>
      </c>
      <c r="AE1372" s="16">
        <f t="shared" si="202"/>
        <v>108.5</v>
      </c>
      <c r="AF1372" s="16">
        <f t="shared" si="203"/>
        <v>40687.5</v>
      </c>
      <c r="AG1372" s="16">
        <f t="shared" si="204"/>
        <v>31</v>
      </c>
      <c r="AH1372" s="12">
        <f t="shared" si="205"/>
        <v>0</v>
      </c>
      <c r="AI1372" s="16">
        <f t="shared" si="206"/>
        <v>2.17</v>
      </c>
      <c r="AJ1372" s="16">
        <f t="shared" si="207"/>
        <v>7595</v>
      </c>
      <c r="AK1372" s="16">
        <f t="shared" si="208"/>
        <v>155</v>
      </c>
      <c r="AL1372" s="16">
        <f t="shared" si="209"/>
        <v>1550</v>
      </c>
      <c r="AM1372" s="16">
        <f t="shared" si="210"/>
        <v>23250</v>
      </c>
      <c r="AN1372" s="16">
        <f t="shared" si="211"/>
        <v>86102.5</v>
      </c>
      <c r="AO1372" s="12" t="s">
        <v>1458</v>
      </c>
      <c r="AQ1372" s="16" t="s">
        <v>207</v>
      </c>
      <c r="AR1372" s="16" t="s">
        <v>2381</v>
      </c>
      <c r="AS1372" s="16" t="s">
        <v>2382</v>
      </c>
      <c r="AT1372" s="16" t="s">
        <v>2387</v>
      </c>
      <c r="AU1372" t="s">
        <v>2384</v>
      </c>
      <c r="AV1372" s="15" t="s">
        <v>2385</v>
      </c>
      <c r="AW1372" s="16" t="s">
        <v>2386</v>
      </c>
      <c r="AX1372" s="16" t="s">
        <v>204</v>
      </c>
      <c r="AY1372" s="16" t="s">
        <v>207</v>
      </c>
      <c r="AZ1372" s="16" t="s">
        <v>204</v>
      </c>
      <c r="BA1372" s="16" t="s">
        <v>204</v>
      </c>
      <c r="BB1372" s="16" t="s">
        <v>204</v>
      </c>
      <c r="BC1372" s="16">
        <v>0.31</v>
      </c>
      <c r="BD1372" s="16">
        <f t="shared" si="212"/>
        <v>1.085</v>
      </c>
      <c r="BE1372" s="16">
        <f t="shared" si="213"/>
        <v>538.140625</v>
      </c>
      <c r="BG1372" s="16">
        <f t="shared" si="214"/>
        <v>372</v>
      </c>
      <c r="BH1372" s="16">
        <f t="shared" si="215"/>
        <v>198.4</v>
      </c>
      <c r="BI1372" s="16">
        <f t="shared" si="216"/>
        <v>2.48</v>
      </c>
    </row>
    <row r="1373" spans="1:61" x14ac:dyDescent="0.35">
      <c r="A1373">
        <v>1372</v>
      </c>
      <c r="B1373" t="s">
        <v>360</v>
      </c>
      <c r="C1373" t="s">
        <v>5723</v>
      </c>
      <c r="D1373" s="15" t="s">
        <v>1564</v>
      </c>
      <c r="E1373" s="12" t="s">
        <v>98</v>
      </c>
      <c r="F1373" s="16">
        <v>1973</v>
      </c>
      <c r="G1373" s="12" t="s">
        <v>1453</v>
      </c>
      <c r="H1373" s="12" t="s">
        <v>91</v>
      </c>
      <c r="I1373" s="12" t="s">
        <v>1454</v>
      </c>
      <c r="J1373" s="12" t="s">
        <v>1455</v>
      </c>
      <c r="K1373" s="12" t="s">
        <v>1517</v>
      </c>
      <c r="N1373" s="16" t="s">
        <v>206</v>
      </c>
      <c r="O1373" s="16" t="s">
        <v>1545</v>
      </c>
      <c r="P1373" s="12" t="s">
        <v>482</v>
      </c>
      <c r="Q1373" s="16">
        <v>2023</v>
      </c>
      <c r="R1373" s="16">
        <v>0.38</v>
      </c>
      <c r="T1373" s="16">
        <v>0</v>
      </c>
      <c r="V1373" s="12" t="s">
        <v>204</v>
      </c>
      <c r="W1373" s="12" t="s">
        <v>207</v>
      </c>
      <c r="X1373" s="16">
        <v>2</v>
      </c>
      <c r="Y1373" s="16">
        <v>9</v>
      </c>
      <c r="Z1373" s="16">
        <v>0.38</v>
      </c>
      <c r="AA1373" s="16">
        <f t="shared" si="200"/>
        <v>45.6</v>
      </c>
      <c r="AB1373" s="16" t="s">
        <v>5604</v>
      </c>
      <c r="AC1373" s="16" t="s">
        <v>1489</v>
      </c>
      <c r="AD1373" s="16">
        <f t="shared" si="201"/>
        <v>15960</v>
      </c>
      <c r="AE1373" s="16">
        <f t="shared" si="202"/>
        <v>133</v>
      </c>
      <c r="AF1373" s="16">
        <f t="shared" si="203"/>
        <v>49875</v>
      </c>
      <c r="AG1373" s="16">
        <f t="shared" si="204"/>
        <v>38</v>
      </c>
      <c r="AH1373" s="12">
        <f t="shared" si="205"/>
        <v>0</v>
      </c>
      <c r="AI1373" s="16">
        <f t="shared" si="206"/>
        <v>2.66</v>
      </c>
      <c r="AJ1373" s="16">
        <f t="shared" si="207"/>
        <v>9310</v>
      </c>
      <c r="AK1373" s="16">
        <f t="shared" si="208"/>
        <v>190</v>
      </c>
      <c r="AL1373" s="16">
        <f t="shared" si="209"/>
        <v>1900</v>
      </c>
      <c r="AM1373" s="16">
        <f t="shared" si="210"/>
        <v>28500</v>
      </c>
      <c r="AN1373" s="16">
        <f t="shared" si="211"/>
        <v>105545</v>
      </c>
      <c r="AO1373" s="12" t="s">
        <v>1458</v>
      </c>
      <c r="AQ1373" s="16" t="s">
        <v>207</v>
      </c>
      <c r="AR1373" s="16" t="s">
        <v>204</v>
      </c>
      <c r="AS1373" s="16" t="s">
        <v>2408</v>
      </c>
      <c r="AT1373" s="16" t="s">
        <v>2387</v>
      </c>
      <c r="AU1373" t="s">
        <v>2384</v>
      </c>
      <c r="AV1373" s="15" t="s">
        <v>2385</v>
      </c>
      <c r="AW1373" s="16" t="s">
        <v>2386</v>
      </c>
      <c r="AX1373" s="16" t="s">
        <v>204</v>
      </c>
      <c r="AY1373" s="16" t="s">
        <v>207</v>
      </c>
      <c r="AZ1373" s="16" t="s">
        <v>204</v>
      </c>
      <c r="BA1373" s="16" t="s">
        <v>204</v>
      </c>
      <c r="BB1373" s="16" t="s">
        <v>204</v>
      </c>
      <c r="BC1373" s="16">
        <v>0.38</v>
      </c>
      <c r="BD1373" s="16">
        <f t="shared" si="212"/>
        <v>1.33</v>
      </c>
      <c r="BE1373" s="16">
        <f t="shared" si="213"/>
        <v>659.65625</v>
      </c>
      <c r="BG1373" s="16">
        <f t="shared" si="214"/>
        <v>456</v>
      </c>
      <c r="BH1373" s="16">
        <f t="shared" si="215"/>
        <v>243.2</v>
      </c>
      <c r="BI1373" s="16">
        <f t="shared" si="216"/>
        <v>3.04</v>
      </c>
    </row>
    <row r="1374" spans="1:61" x14ac:dyDescent="0.35">
      <c r="A1374">
        <v>1373</v>
      </c>
      <c r="B1374" t="s">
        <v>360</v>
      </c>
      <c r="C1374" t="s">
        <v>5724</v>
      </c>
      <c r="D1374" s="15" t="s">
        <v>1565</v>
      </c>
      <c r="E1374" s="12" t="s">
        <v>98</v>
      </c>
      <c r="F1374" s="16">
        <v>1970</v>
      </c>
      <c r="G1374" s="12" t="s">
        <v>1453</v>
      </c>
      <c r="H1374" s="12" t="s">
        <v>91</v>
      </c>
      <c r="I1374" s="12" t="s">
        <v>1454</v>
      </c>
      <c r="J1374" s="12" t="s">
        <v>1455</v>
      </c>
      <c r="K1374" s="12" t="s">
        <v>1517</v>
      </c>
      <c r="N1374" s="16" t="s">
        <v>206</v>
      </c>
      <c r="O1374" s="16" t="s">
        <v>1545</v>
      </c>
      <c r="P1374" s="12" t="s">
        <v>482</v>
      </c>
      <c r="Q1374" s="16">
        <v>2023</v>
      </c>
      <c r="R1374" s="16">
        <v>0.5</v>
      </c>
      <c r="T1374" s="16">
        <v>0</v>
      </c>
      <c r="V1374" s="12" t="s">
        <v>204</v>
      </c>
      <c r="W1374" s="12" t="s">
        <v>207</v>
      </c>
      <c r="X1374" s="16">
        <v>2</v>
      </c>
      <c r="Y1374" s="16">
        <v>6</v>
      </c>
      <c r="Z1374" s="16">
        <v>0.5</v>
      </c>
      <c r="AA1374" s="16">
        <f t="shared" si="200"/>
        <v>60</v>
      </c>
      <c r="AB1374" s="16" t="s">
        <v>5604</v>
      </c>
      <c r="AC1374" s="16" t="s">
        <v>1489</v>
      </c>
      <c r="AD1374" s="16">
        <f t="shared" si="201"/>
        <v>21000</v>
      </c>
      <c r="AE1374" s="16">
        <f t="shared" si="202"/>
        <v>175</v>
      </c>
      <c r="AF1374" s="16">
        <f t="shared" si="203"/>
        <v>65625</v>
      </c>
      <c r="AG1374" s="16">
        <f t="shared" si="204"/>
        <v>50</v>
      </c>
      <c r="AH1374" s="12">
        <f t="shared" si="205"/>
        <v>0</v>
      </c>
      <c r="AI1374" s="16">
        <f t="shared" si="206"/>
        <v>3.5</v>
      </c>
      <c r="AJ1374" s="16">
        <f t="shared" si="207"/>
        <v>12250</v>
      </c>
      <c r="AK1374" s="16">
        <f t="shared" si="208"/>
        <v>250</v>
      </c>
      <c r="AL1374" s="16">
        <f t="shared" si="209"/>
        <v>2500</v>
      </c>
      <c r="AM1374" s="16">
        <f t="shared" si="210"/>
        <v>37500</v>
      </c>
      <c r="AN1374" s="16">
        <f t="shared" si="211"/>
        <v>138875</v>
      </c>
      <c r="AO1374" s="12" t="s">
        <v>1458</v>
      </c>
      <c r="AQ1374" s="16" t="s">
        <v>207</v>
      </c>
      <c r="AR1374" s="16" t="s">
        <v>204</v>
      </c>
      <c r="AS1374" s="16" t="s">
        <v>2388</v>
      </c>
      <c r="AT1374" s="16" t="s">
        <v>2387</v>
      </c>
      <c r="AU1374" t="s">
        <v>2384</v>
      </c>
      <c r="AV1374" s="15" t="s">
        <v>2385</v>
      </c>
      <c r="AW1374" s="16" t="s">
        <v>2386</v>
      </c>
      <c r="AX1374" s="16" t="s">
        <v>204</v>
      </c>
      <c r="AY1374" s="16" t="s">
        <v>207</v>
      </c>
      <c r="AZ1374" s="16" t="s">
        <v>204</v>
      </c>
      <c r="BA1374" s="16" t="s">
        <v>204</v>
      </c>
      <c r="BB1374" s="16" t="s">
        <v>204</v>
      </c>
      <c r="BC1374" s="16">
        <v>0.5</v>
      </c>
      <c r="BD1374" s="16">
        <f t="shared" si="212"/>
        <v>1.75</v>
      </c>
      <c r="BE1374" s="16">
        <f t="shared" si="213"/>
        <v>867.96875</v>
      </c>
      <c r="BG1374" s="16">
        <f t="shared" si="214"/>
        <v>600</v>
      </c>
      <c r="BH1374" s="16">
        <f t="shared" si="215"/>
        <v>320</v>
      </c>
      <c r="BI1374" s="16">
        <f t="shared" si="216"/>
        <v>4</v>
      </c>
    </row>
    <row r="1375" spans="1:61" x14ac:dyDescent="0.35">
      <c r="A1375">
        <v>1374</v>
      </c>
      <c r="B1375" t="s">
        <v>360</v>
      </c>
      <c r="C1375" t="s">
        <v>5725</v>
      </c>
      <c r="D1375" s="15" t="s">
        <v>1566</v>
      </c>
      <c r="E1375" s="12" t="s">
        <v>98</v>
      </c>
      <c r="F1375" s="16">
        <v>1966</v>
      </c>
      <c r="G1375" s="12" t="s">
        <v>1453</v>
      </c>
      <c r="H1375" s="12" t="s">
        <v>91</v>
      </c>
      <c r="I1375" s="12" t="s">
        <v>1454</v>
      </c>
      <c r="J1375" s="12" t="s">
        <v>1455</v>
      </c>
      <c r="K1375" s="12" t="s">
        <v>1517</v>
      </c>
      <c r="N1375" s="16" t="s">
        <v>206</v>
      </c>
      <c r="O1375" s="16" t="s">
        <v>1545</v>
      </c>
      <c r="P1375" s="12" t="s">
        <v>482</v>
      </c>
      <c r="Q1375" s="16">
        <v>2023</v>
      </c>
      <c r="R1375" s="16">
        <v>0.31</v>
      </c>
      <c r="T1375" s="16">
        <v>0</v>
      </c>
      <c r="V1375" s="12" t="s">
        <v>204</v>
      </c>
      <c r="W1375" s="12" t="s">
        <v>207</v>
      </c>
      <c r="X1375" s="16">
        <v>2</v>
      </c>
      <c r="Y1375" s="16">
        <v>6</v>
      </c>
      <c r="Z1375" s="16">
        <v>0.31</v>
      </c>
      <c r="AA1375" s="16">
        <f t="shared" si="200"/>
        <v>37.200000000000003</v>
      </c>
      <c r="AB1375" s="16" t="s">
        <v>5604</v>
      </c>
      <c r="AC1375" s="16" t="s">
        <v>1489</v>
      </c>
      <c r="AD1375" s="16">
        <f t="shared" si="201"/>
        <v>13020.000000000002</v>
      </c>
      <c r="AE1375" s="16">
        <f t="shared" si="202"/>
        <v>108.5</v>
      </c>
      <c r="AF1375" s="16">
        <f t="shared" si="203"/>
        <v>40687.5</v>
      </c>
      <c r="AG1375" s="16">
        <f t="shared" si="204"/>
        <v>31</v>
      </c>
      <c r="AH1375" s="12">
        <f t="shared" si="205"/>
        <v>0</v>
      </c>
      <c r="AI1375" s="16">
        <f t="shared" si="206"/>
        <v>2.17</v>
      </c>
      <c r="AJ1375" s="16">
        <f t="shared" si="207"/>
        <v>7595</v>
      </c>
      <c r="AK1375" s="16">
        <f t="shared" si="208"/>
        <v>155</v>
      </c>
      <c r="AL1375" s="16">
        <f t="shared" si="209"/>
        <v>1550</v>
      </c>
      <c r="AM1375" s="16">
        <f t="shared" si="210"/>
        <v>23250</v>
      </c>
      <c r="AN1375" s="16">
        <f t="shared" si="211"/>
        <v>86102.5</v>
      </c>
      <c r="AO1375" s="12" t="s">
        <v>1458</v>
      </c>
      <c r="AQ1375" s="16" t="s">
        <v>207</v>
      </c>
      <c r="AR1375" s="16" t="s">
        <v>204</v>
      </c>
      <c r="AS1375" s="16" t="s">
        <v>2389</v>
      </c>
      <c r="AT1375" s="16" t="s">
        <v>2387</v>
      </c>
      <c r="AU1375" t="s">
        <v>2384</v>
      </c>
      <c r="AV1375" s="15" t="s">
        <v>2385</v>
      </c>
      <c r="AW1375" s="16" t="s">
        <v>2386</v>
      </c>
      <c r="AX1375" s="16" t="s">
        <v>204</v>
      </c>
      <c r="AY1375" s="16" t="s">
        <v>207</v>
      </c>
      <c r="AZ1375" s="16" t="s">
        <v>204</v>
      </c>
      <c r="BA1375" s="16" t="s">
        <v>204</v>
      </c>
      <c r="BB1375" s="16" t="s">
        <v>204</v>
      </c>
      <c r="BC1375" s="16">
        <v>0.31</v>
      </c>
      <c r="BD1375" s="16">
        <f t="shared" si="212"/>
        <v>1.085</v>
      </c>
      <c r="BE1375" s="16">
        <f t="shared" si="213"/>
        <v>538.140625</v>
      </c>
      <c r="BG1375" s="16">
        <f t="shared" si="214"/>
        <v>372</v>
      </c>
      <c r="BH1375" s="16">
        <f t="shared" si="215"/>
        <v>198.4</v>
      </c>
      <c r="BI1375" s="16">
        <f t="shared" si="216"/>
        <v>2.48</v>
      </c>
    </row>
    <row r="1376" spans="1:61" x14ac:dyDescent="0.35">
      <c r="A1376">
        <v>1375</v>
      </c>
      <c r="B1376" t="s">
        <v>360</v>
      </c>
      <c r="C1376" t="s">
        <v>5726</v>
      </c>
      <c r="D1376" s="15" t="s">
        <v>1567</v>
      </c>
      <c r="E1376" s="12" t="s">
        <v>98</v>
      </c>
      <c r="F1376" s="16">
        <v>1967</v>
      </c>
      <c r="G1376" s="12" t="s">
        <v>1453</v>
      </c>
      <c r="H1376" s="12" t="s">
        <v>91</v>
      </c>
      <c r="I1376" s="12" t="s">
        <v>1454</v>
      </c>
      <c r="J1376" s="12" t="s">
        <v>1455</v>
      </c>
      <c r="K1376" s="12" t="s">
        <v>1517</v>
      </c>
      <c r="N1376" s="16" t="s">
        <v>206</v>
      </c>
      <c r="O1376" s="16" t="s">
        <v>1545</v>
      </c>
      <c r="P1376" s="12" t="s">
        <v>482</v>
      </c>
      <c r="Q1376" s="16">
        <v>2023</v>
      </c>
      <c r="R1376" s="16">
        <v>0.31</v>
      </c>
      <c r="T1376" s="16">
        <v>0</v>
      </c>
      <c r="V1376" s="12" t="s">
        <v>204</v>
      </c>
      <c r="W1376" s="12" t="s">
        <v>207</v>
      </c>
      <c r="X1376" s="16">
        <v>2</v>
      </c>
      <c r="Y1376" s="16">
        <v>9</v>
      </c>
      <c r="Z1376" s="16">
        <v>0.31</v>
      </c>
      <c r="AA1376" s="16">
        <f t="shared" si="200"/>
        <v>37.200000000000003</v>
      </c>
      <c r="AB1376" s="16" t="s">
        <v>5604</v>
      </c>
      <c r="AC1376" s="16" t="s">
        <v>1489</v>
      </c>
      <c r="AD1376" s="16">
        <f t="shared" si="201"/>
        <v>13020.000000000002</v>
      </c>
      <c r="AE1376" s="16">
        <f t="shared" si="202"/>
        <v>108.5</v>
      </c>
      <c r="AF1376" s="16">
        <f t="shared" si="203"/>
        <v>40687.5</v>
      </c>
      <c r="AG1376" s="16">
        <f t="shared" si="204"/>
        <v>31</v>
      </c>
      <c r="AH1376" s="12">
        <f t="shared" si="205"/>
        <v>0</v>
      </c>
      <c r="AI1376" s="16">
        <f t="shared" si="206"/>
        <v>2.17</v>
      </c>
      <c r="AJ1376" s="16">
        <f t="shared" si="207"/>
        <v>7595</v>
      </c>
      <c r="AK1376" s="16">
        <f t="shared" si="208"/>
        <v>155</v>
      </c>
      <c r="AL1376" s="16">
        <f t="shared" si="209"/>
        <v>1550</v>
      </c>
      <c r="AM1376" s="16">
        <f t="shared" si="210"/>
        <v>23250</v>
      </c>
      <c r="AN1376" s="16">
        <f t="shared" si="211"/>
        <v>86102.5</v>
      </c>
      <c r="AO1376" s="12" t="s">
        <v>1458</v>
      </c>
      <c r="AQ1376" s="16" t="s">
        <v>207</v>
      </c>
      <c r="AR1376" s="16" t="s">
        <v>2381</v>
      </c>
      <c r="AS1376" s="16" t="s">
        <v>2388</v>
      </c>
      <c r="AT1376" s="16" t="s">
        <v>2383</v>
      </c>
      <c r="AU1376" t="s">
        <v>2384</v>
      </c>
      <c r="AV1376" s="15" t="s">
        <v>2385</v>
      </c>
      <c r="AW1376" s="16" t="s">
        <v>2386</v>
      </c>
      <c r="AX1376" s="16" t="s">
        <v>204</v>
      </c>
      <c r="AY1376" s="16" t="s">
        <v>207</v>
      </c>
      <c r="AZ1376" s="16" t="s">
        <v>204</v>
      </c>
      <c r="BA1376" s="16" t="s">
        <v>204</v>
      </c>
      <c r="BB1376" s="16" t="s">
        <v>204</v>
      </c>
      <c r="BC1376" s="16">
        <v>0.31</v>
      </c>
      <c r="BD1376" s="16">
        <f t="shared" si="212"/>
        <v>1.085</v>
      </c>
      <c r="BE1376" s="16">
        <f t="shared" si="213"/>
        <v>538.140625</v>
      </c>
      <c r="BG1376" s="16">
        <f t="shared" si="214"/>
        <v>372</v>
      </c>
      <c r="BH1376" s="16">
        <f t="shared" si="215"/>
        <v>198.4</v>
      </c>
      <c r="BI1376" s="16">
        <f t="shared" si="216"/>
        <v>2.48</v>
      </c>
    </row>
    <row r="1377" spans="1:61" x14ac:dyDescent="0.35">
      <c r="A1377">
        <v>1376</v>
      </c>
      <c r="B1377" t="s">
        <v>360</v>
      </c>
      <c r="C1377" t="s">
        <v>5727</v>
      </c>
      <c r="D1377" s="15" t="s">
        <v>1568</v>
      </c>
      <c r="E1377" s="12" t="s">
        <v>98</v>
      </c>
      <c r="F1377" s="16">
        <v>1999</v>
      </c>
      <c r="G1377" s="12" t="s">
        <v>1453</v>
      </c>
      <c r="H1377" s="12" t="s">
        <v>91</v>
      </c>
      <c r="I1377" s="12" t="s">
        <v>1454</v>
      </c>
      <c r="J1377" s="12" t="s">
        <v>1455</v>
      </c>
      <c r="K1377" s="12" t="s">
        <v>1517</v>
      </c>
      <c r="N1377" s="16" t="s">
        <v>206</v>
      </c>
      <c r="O1377" s="16" t="s">
        <v>1545</v>
      </c>
      <c r="P1377" s="12" t="s">
        <v>482</v>
      </c>
      <c r="Q1377" s="16">
        <v>2023</v>
      </c>
      <c r="R1377" s="16">
        <v>1.01</v>
      </c>
      <c r="T1377" s="16">
        <v>0</v>
      </c>
      <c r="V1377" s="12" t="s">
        <v>204</v>
      </c>
      <c r="W1377" s="12" t="s">
        <v>207</v>
      </c>
      <c r="X1377" s="16">
        <v>2</v>
      </c>
      <c r="Y1377" s="16">
        <v>7</v>
      </c>
      <c r="Z1377" s="16">
        <v>1.01</v>
      </c>
      <c r="AA1377" s="16">
        <f t="shared" si="200"/>
        <v>121.2</v>
      </c>
      <c r="AB1377" s="16" t="s">
        <v>5604</v>
      </c>
      <c r="AC1377" s="16" t="s">
        <v>1489</v>
      </c>
      <c r="AD1377" s="16">
        <f t="shared" si="201"/>
        <v>42420</v>
      </c>
      <c r="AE1377" s="16">
        <f t="shared" si="202"/>
        <v>353.5</v>
      </c>
      <c r="AF1377" s="16">
        <f t="shared" si="203"/>
        <v>132562.5</v>
      </c>
      <c r="AG1377" s="16">
        <f t="shared" si="204"/>
        <v>101</v>
      </c>
      <c r="AH1377" s="12">
        <f t="shared" si="205"/>
        <v>0</v>
      </c>
      <c r="AI1377" s="16">
        <f t="shared" si="206"/>
        <v>7.07</v>
      </c>
      <c r="AJ1377" s="16">
        <f t="shared" si="207"/>
        <v>24745</v>
      </c>
      <c r="AK1377" s="16">
        <f t="shared" si="208"/>
        <v>505</v>
      </c>
      <c r="AL1377" s="16">
        <f t="shared" si="209"/>
        <v>5050</v>
      </c>
      <c r="AM1377" s="16">
        <f t="shared" si="210"/>
        <v>75750</v>
      </c>
      <c r="AN1377" s="16">
        <f t="shared" si="211"/>
        <v>280527.5</v>
      </c>
      <c r="AO1377" s="12" t="s">
        <v>1458</v>
      </c>
      <c r="AQ1377" s="16" t="s">
        <v>207</v>
      </c>
      <c r="AR1377" s="16" t="s">
        <v>204</v>
      </c>
      <c r="AS1377" s="16" t="s">
        <v>2388</v>
      </c>
      <c r="AT1377" s="16" t="s">
        <v>2383</v>
      </c>
      <c r="AU1377" t="s">
        <v>2384</v>
      </c>
      <c r="AV1377" s="15" t="s">
        <v>2385</v>
      </c>
      <c r="AW1377" s="16" t="s">
        <v>2386</v>
      </c>
      <c r="AX1377" s="16" t="s">
        <v>204</v>
      </c>
      <c r="AY1377" s="16" t="s">
        <v>207</v>
      </c>
      <c r="AZ1377" s="16" t="s">
        <v>204</v>
      </c>
      <c r="BA1377" s="16" t="s">
        <v>204</v>
      </c>
      <c r="BB1377" s="16" t="s">
        <v>204</v>
      </c>
      <c r="BC1377" s="16">
        <v>1.01</v>
      </c>
      <c r="BD1377" s="16">
        <f t="shared" si="212"/>
        <v>3.5350000000000001</v>
      </c>
      <c r="BE1377" s="16">
        <f t="shared" si="213"/>
        <v>1753.296875</v>
      </c>
      <c r="BG1377" s="16">
        <f t="shared" si="214"/>
        <v>1212</v>
      </c>
      <c r="BH1377" s="16">
        <f t="shared" si="215"/>
        <v>646.4</v>
      </c>
      <c r="BI1377" s="16">
        <f t="shared" si="216"/>
        <v>8.08</v>
      </c>
    </row>
    <row r="1378" spans="1:61" x14ac:dyDescent="0.35">
      <c r="A1378">
        <v>1377</v>
      </c>
      <c r="B1378" t="s">
        <v>360</v>
      </c>
      <c r="C1378" t="s">
        <v>5728</v>
      </c>
      <c r="D1378" s="15" t="s">
        <v>1569</v>
      </c>
      <c r="E1378" s="12" t="s">
        <v>98</v>
      </c>
      <c r="F1378" s="16">
        <v>1990</v>
      </c>
      <c r="G1378" s="12" t="s">
        <v>1453</v>
      </c>
      <c r="H1378" s="12" t="s">
        <v>91</v>
      </c>
      <c r="I1378" s="12" t="s">
        <v>1454</v>
      </c>
      <c r="J1378" s="12" t="s">
        <v>1455</v>
      </c>
      <c r="K1378" s="12" t="s">
        <v>1517</v>
      </c>
      <c r="N1378" s="16" t="s">
        <v>206</v>
      </c>
      <c r="O1378" s="16" t="s">
        <v>1545</v>
      </c>
      <c r="P1378" s="12" t="s">
        <v>482</v>
      </c>
      <c r="Q1378" s="16">
        <v>2023</v>
      </c>
      <c r="R1378" s="16">
        <v>0.83</v>
      </c>
      <c r="T1378" s="16">
        <v>0</v>
      </c>
      <c r="V1378" s="12" t="s">
        <v>204</v>
      </c>
      <c r="W1378" s="12" t="s">
        <v>207</v>
      </c>
      <c r="X1378" s="16">
        <v>2</v>
      </c>
      <c r="Y1378" s="16">
        <v>8</v>
      </c>
      <c r="Z1378" s="16">
        <v>0.83</v>
      </c>
      <c r="AA1378" s="16">
        <f t="shared" si="200"/>
        <v>99.6</v>
      </c>
      <c r="AB1378" s="16" t="s">
        <v>5604</v>
      </c>
      <c r="AC1378" s="16" t="s">
        <v>1489</v>
      </c>
      <c r="AD1378" s="16">
        <f t="shared" si="201"/>
        <v>34860</v>
      </c>
      <c r="AE1378" s="16">
        <f t="shared" si="202"/>
        <v>290.5</v>
      </c>
      <c r="AF1378" s="16">
        <f t="shared" si="203"/>
        <v>108937.5</v>
      </c>
      <c r="AG1378" s="16">
        <f t="shared" si="204"/>
        <v>83</v>
      </c>
      <c r="AH1378" s="12">
        <f t="shared" si="205"/>
        <v>0</v>
      </c>
      <c r="AI1378" s="16">
        <f t="shared" si="206"/>
        <v>5.81</v>
      </c>
      <c r="AJ1378" s="16">
        <f t="shared" si="207"/>
        <v>20335</v>
      </c>
      <c r="AK1378" s="16">
        <f t="shared" si="208"/>
        <v>415</v>
      </c>
      <c r="AL1378" s="16">
        <f t="shared" si="209"/>
        <v>4150</v>
      </c>
      <c r="AM1378" s="16">
        <f t="shared" si="210"/>
        <v>62250</v>
      </c>
      <c r="AN1378" s="16">
        <f t="shared" si="211"/>
        <v>230532.5</v>
      </c>
      <c r="AO1378" s="12" t="s">
        <v>1458</v>
      </c>
      <c r="AQ1378" s="16" t="s">
        <v>207</v>
      </c>
      <c r="AR1378" s="16" t="s">
        <v>204</v>
      </c>
      <c r="AS1378" s="16" t="s">
        <v>2408</v>
      </c>
      <c r="AT1378" s="16" t="s">
        <v>2387</v>
      </c>
      <c r="AU1378" t="s">
        <v>2384</v>
      </c>
      <c r="AV1378" s="15" t="s">
        <v>2385</v>
      </c>
      <c r="AW1378" s="16" t="s">
        <v>2386</v>
      </c>
      <c r="AX1378" s="16" t="s">
        <v>204</v>
      </c>
      <c r="AY1378" s="16" t="s">
        <v>207</v>
      </c>
      <c r="AZ1378" s="16" t="s">
        <v>204</v>
      </c>
      <c r="BA1378" s="16" t="s">
        <v>204</v>
      </c>
      <c r="BB1378" s="16" t="s">
        <v>204</v>
      </c>
      <c r="BC1378" s="16">
        <v>0.83</v>
      </c>
      <c r="BD1378" s="16">
        <f t="shared" si="212"/>
        <v>2.9049999999999998</v>
      </c>
      <c r="BE1378" s="16">
        <f t="shared" si="213"/>
        <v>1440.828125</v>
      </c>
      <c r="BG1378" s="16">
        <f t="shared" si="214"/>
        <v>996</v>
      </c>
      <c r="BH1378" s="16">
        <f t="shared" si="215"/>
        <v>531.19999999999993</v>
      </c>
      <c r="BI1378" s="16">
        <f t="shared" si="216"/>
        <v>6.64</v>
      </c>
    </row>
    <row r="1379" spans="1:61" x14ac:dyDescent="0.35">
      <c r="A1379">
        <v>1378</v>
      </c>
      <c r="B1379" t="s">
        <v>360</v>
      </c>
      <c r="C1379" t="s">
        <v>5729</v>
      </c>
      <c r="D1379" s="15" t="s">
        <v>1570</v>
      </c>
      <c r="E1379" s="12" t="s">
        <v>98</v>
      </c>
      <c r="F1379" s="16">
        <v>1988</v>
      </c>
      <c r="G1379" s="12" t="s">
        <v>1453</v>
      </c>
      <c r="H1379" s="12" t="s">
        <v>91</v>
      </c>
      <c r="I1379" s="12" t="s">
        <v>1454</v>
      </c>
      <c r="J1379" s="12" t="s">
        <v>1455</v>
      </c>
      <c r="K1379" s="12" t="s">
        <v>1517</v>
      </c>
      <c r="N1379" s="16" t="s">
        <v>206</v>
      </c>
      <c r="O1379" s="16" t="s">
        <v>1545</v>
      </c>
      <c r="P1379" s="12" t="s">
        <v>482</v>
      </c>
      <c r="Q1379" s="16">
        <v>2023</v>
      </c>
      <c r="R1379" s="16">
        <v>0.89</v>
      </c>
      <c r="T1379" s="16">
        <v>0</v>
      </c>
      <c r="V1379" s="12" t="s">
        <v>207</v>
      </c>
      <c r="W1379" s="12" t="s">
        <v>204</v>
      </c>
      <c r="X1379" s="16">
        <v>2</v>
      </c>
      <c r="Y1379" s="16">
        <v>2</v>
      </c>
      <c r="Z1379" s="16">
        <v>0.89</v>
      </c>
      <c r="AA1379" s="16">
        <f t="shared" si="200"/>
        <v>106.8</v>
      </c>
      <c r="AB1379" s="16" t="s">
        <v>5604</v>
      </c>
      <c r="AC1379" s="16" t="s">
        <v>1489</v>
      </c>
      <c r="AD1379" s="16">
        <f t="shared" si="201"/>
        <v>37380</v>
      </c>
      <c r="AE1379" s="16">
        <f t="shared" si="202"/>
        <v>311.5</v>
      </c>
      <c r="AF1379" s="16">
        <f t="shared" si="203"/>
        <v>116812.5</v>
      </c>
      <c r="AG1379" s="16">
        <f t="shared" si="204"/>
        <v>89</v>
      </c>
      <c r="AH1379" s="12">
        <f t="shared" si="205"/>
        <v>0</v>
      </c>
      <c r="AI1379" s="16">
        <f t="shared" si="206"/>
        <v>6.23</v>
      </c>
      <c r="AJ1379" s="16">
        <f t="shared" si="207"/>
        <v>21805</v>
      </c>
      <c r="AK1379" s="16">
        <f t="shared" si="208"/>
        <v>445</v>
      </c>
      <c r="AL1379" s="16">
        <f t="shared" si="209"/>
        <v>4450</v>
      </c>
      <c r="AM1379" s="16">
        <f t="shared" si="210"/>
        <v>66750</v>
      </c>
      <c r="AN1379" s="16">
        <f t="shared" si="211"/>
        <v>247197.5</v>
      </c>
      <c r="AO1379" s="12" t="s">
        <v>1458</v>
      </c>
      <c r="AQ1379" s="16" t="s">
        <v>207</v>
      </c>
      <c r="AR1379" s="16" t="s">
        <v>204</v>
      </c>
      <c r="AS1379" s="16" t="s">
        <v>2389</v>
      </c>
      <c r="AT1379" s="16" t="s">
        <v>2387</v>
      </c>
      <c r="AU1379" t="s">
        <v>2384</v>
      </c>
      <c r="AV1379" s="15" t="s">
        <v>2385</v>
      </c>
      <c r="AW1379" s="16" t="s">
        <v>2386</v>
      </c>
      <c r="AX1379" s="16" t="s">
        <v>204</v>
      </c>
      <c r="AY1379" s="16" t="s">
        <v>207</v>
      </c>
      <c r="AZ1379" s="16" t="s">
        <v>204</v>
      </c>
      <c r="BA1379" s="16" t="s">
        <v>204</v>
      </c>
      <c r="BB1379" s="16" t="s">
        <v>204</v>
      </c>
      <c r="BC1379" s="16">
        <v>0.89</v>
      </c>
      <c r="BD1379" s="16">
        <f t="shared" si="212"/>
        <v>3.1150000000000002</v>
      </c>
      <c r="BE1379" s="16">
        <f t="shared" si="213"/>
        <v>1544.984375</v>
      </c>
      <c r="BG1379" s="16">
        <f t="shared" si="214"/>
        <v>1068</v>
      </c>
      <c r="BH1379" s="16">
        <f t="shared" si="215"/>
        <v>569.6</v>
      </c>
      <c r="BI1379" s="16">
        <f t="shared" si="216"/>
        <v>7.12</v>
      </c>
    </row>
    <row r="1380" spans="1:61" x14ac:dyDescent="0.35">
      <c r="A1380">
        <v>1379</v>
      </c>
      <c r="B1380" t="s">
        <v>360</v>
      </c>
      <c r="C1380" t="s">
        <v>5730</v>
      </c>
      <c r="D1380" s="15" t="s">
        <v>1571</v>
      </c>
      <c r="E1380" s="12" t="s">
        <v>93</v>
      </c>
      <c r="F1380" s="16">
        <v>1997</v>
      </c>
      <c r="G1380" s="12" t="s">
        <v>1453</v>
      </c>
      <c r="H1380" s="12" t="s">
        <v>91</v>
      </c>
      <c r="I1380" s="12" t="s">
        <v>1454</v>
      </c>
      <c r="J1380" s="12" t="s">
        <v>1455</v>
      </c>
      <c r="K1380" s="12" t="s">
        <v>1517</v>
      </c>
      <c r="N1380" s="16" t="s">
        <v>206</v>
      </c>
      <c r="O1380" s="16" t="s">
        <v>1545</v>
      </c>
      <c r="P1380" s="12" t="s">
        <v>482</v>
      </c>
      <c r="Q1380" s="16">
        <v>2023</v>
      </c>
      <c r="R1380" s="16">
        <v>0.47</v>
      </c>
      <c r="T1380" s="16">
        <v>0</v>
      </c>
      <c r="V1380" s="12" t="s">
        <v>207</v>
      </c>
      <c r="W1380" s="12" t="s">
        <v>204</v>
      </c>
      <c r="X1380" s="16">
        <v>2</v>
      </c>
      <c r="Y1380" s="16">
        <v>5</v>
      </c>
      <c r="Z1380" s="16">
        <v>0.47</v>
      </c>
      <c r="AA1380" s="16">
        <f t="shared" si="200"/>
        <v>56.4</v>
      </c>
      <c r="AB1380" s="16" t="s">
        <v>5604</v>
      </c>
      <c r="AC1380" s="16" t="s">
        <v>1489</v>
      </c>
      <c r="AD1380" s="16">
        <f t="shared" si="201"/>
        <v>19740</v>
      </c>
      <c r="AE1380" s="16">
        <f t="shared" si="202"/>
        <v>164.5</v>
      </c>
      <c r="AF1380" s="16">
        <f t="shared" si="203"/>
        <v>61687.5</v>
      </c>
      <c r="AG1380" s="16">
        <f t="shared" si="204"/>
        <v>47</v>
      </c>
      <c r="AH1380" s="12">
        <f t="shared" si="205"/>
        <v>0</v>
      </c>
      <c r="AI1380" s="16">
        <f t="shared" si="206"/>
        <v>3.29</v>
      </c>
      <c r="AJ1380" s="16">
        <f t="shared" si="207"/>
        <v>11515</v>
      </c>
      <c r="AK1380" s="16">
        <f t="shared" si="208"/>
        <v>235</v>
      </c>
      <c r="AL1380" s="16">
        <f t="shared" si="209"/>
        <v>2350</v>
      </c>
      <c r="AM1380" s="16">
        <f t="shared" si="210"/>
        <v>35250</v>
      </c>
      <c r="AN1380" s="16">
        <f t="shared" si="211"/>
        <v>130542.5</v>
      </c>
      <c r="AO1380" s="12" t="s">
        <v>1458</v>
      </c>
      <c r="AQ1380" s="16" t="s">
        <v>207</v>
      </c>
      <c r="AR1380" s="16" t="s">
        <v>2381</v>
      </c>
      <c r="AS1380" s="16" t="s">
        <v>2382</v>
      </c>
      <c r="AT1380" s="16" t="s">
        <v>2387</v>
      </c>
      <c r="AU1380" t="s">
        <v>2384</v>
      </c>
      <c r="AV1380" s="15" t="s">
        <v>2385</v>
      </c>
      <c r="AW1380" s="16" t="s">
        <v>2386</v>
      </c>
      <c r="AX1380" s="16" t="s">
        <v>204</v>
      </c>
      <c r="AY1380" s="16" t="s">
        <v>207</v>
      </c>
      <c r="AZ1380" s="16" t="s">
        <v>204</v>
      </c>
      <c r="BA1380" s="16" t="s">
        <v>204</v>
      </c>
      <c r="BB1380" s="16" t="s">
        <v>204</v>
      </c>
      <c r="BC1380" s="16">
        <v>0.47</v>
      </c>
      <c r="BD1380" s="16">
        <f t="shared" si="212"/>
        <v>1.645</v>
      </c>
      <c r="BE1380" s="16">
        <f t="shared" si="213"/>
        <v>815.890625</v>
      </c>
      <c r="BG1380" s="16">
        <f t="shared" si="214"/>
        <v>564</v>
      </c>
      <c r="BH1380" s="16">
        <f t="shared" si="215"/>
        <v>300.79999999999995</v>
      </c>
      <c r="BI1380" s="16">
        <f t="shared" si="216"/>
        <v>3.76</v>
      </c>
    </row>
    <row r="1381" spans="1:61" x14ac:dyDescent="0.35">
      <c r="A1381">
        <v>1380</v>
      </c>
      <c r="B1381" t="s">
        <v>360</v>
      </c>
      <c r="C1381" t="s">
        <v>5731</v>
      </c>
      <c r="D1381" s="15" t="s">
        <v>1572</v>
      </c>
      <c r="E1381" s="12" t="s">
        <v>98</v>
      </c>
      <c r="F1381" s="16">
        <v>1986</v>
      </c>
      <c r="G1381" s="12" t="s">
        <v>1453</v>
      </c>
      <c r="H1381" s="12" t="s">
        <v>91</v>
      </c>
      <c r="I1381" s="12" t="s">
        <v>1454</v>
      </c>
      <c r="J1381" s="12" t="s">
        <v>1455</v>
      </c>
      <c r="K1381" s="12" t="s">
        <v>1517</v>
      </c>
      <c r="N1381" s="16" t="s">
        <v>206</v>
      </c>
      <c r="O1381" s="16" t="s">
        <v>1545</v>
      </c>
      <c r="P1381" s="12" t="s">
        <v>482</v>
      </c>
      <c r="Q1381" s="16">
        <v>2023</v>
      </c>
      <c r="R1381" s="16">
        <v>0.84</v>
      </c>
      <c r="T1381" s="16">
        <v>0</v>
      </c>
      <c r="V1381" s="12" t="s">
        <v>204</v>
      </c>
      <c r="W1381" s="12" t="s">
        <v>207</v>
      </c>
      <c r="X1381" s="16">
        <v>2</v>
      </c>
      <c r="Y1381" s="16">
        <v>4</v>
      </c>
      <c r="Z1381" s="16">
        <v>0.84</v>
      </c>
      <c r="AA1381" s="16">
        <f t="shared" si="200"/>
        <v>100.8</v>
      </c>
      <c r="AB1381" s="16" t="s">
        <v>5604</v>
      </c>
      <c r="AC1381" s="16" t="s">
        <v>1489</v>
      </c>
      <c r="AD1381" s="16">
        <f t="shared" si="201"/>
        <v>35280</v>
      </c>
      <c r="AE1381" s="16">
        <f t="shared" si="202"/>
        <v>294</v>
      </c>
      <c r="AF1381" s="16">
        <f t="shared" si="203"/>
        <v>110250</v>
      </c>
      <c r="AG1381" s="16">
        <f t="shared" si="204"/>
        <v>84</v>
      </c>
      <c r="AH1381" s="12">
        <f t="shared" si="205"/>
        <v>0</v>
      </c>
      <c r="AI1381" s="16">
        <f t="shared" si="206"/>
        <v>5.88</v>
      </c>
      <c r="AJ1381" s="16">
        <f t="shared" si="207"/>
        <v>20580</v>
      </c>
      <c r="AK1381" s="16">
        <f t="shared" si="208"/>
        <v>420</v>
      </c>
      <c r="AL1381" s="16">
        <f t="shared" si="209"/>
        <v>4200</v>
      </c>
      <c r="AM1381" s="16">
        <f t="shared" si="210"/>
        <v>63000</v>
      </c>
      <c r="AN1381" s="16">
        <f t="shared" si="211"/>
        <v>233310</v>
      </c>
      <c r="AO1381" s="12" t="s">
        <v>1458</v>
      </c>
      <c r="AQ1381" s="16" t="s">
        <v>207</v>
      </c>
      <c r="AR1381" s="16" t="s">
        <v>204</v>
      </c>
      <c r="AS1381" s="16" t="s">
        <v>2382</v>
      </c>
      <c r="AT1381" s="16" t="s">
        <v>2383</v>
      </c>
      <c r="AU1381" t="s">
        <v>2384</v>
      </c>
      <c r="AV1381" s="15" t="s">
        <v>2385</v>
      </c>
      <c r="AW1381" s="16" t="s">
        <v>2386</v>
      </c>
      <c r="AX1381" s="16" t="s">
        <v>204</v>
      </c>
      <c r="AY1381" s="16" t="s">
        <v>207</v>
      </c>
      <c r="AZ1381" s="16" t="s">
        <v>204</v>
      </c>
      <c r="BA1381" s="16" t="s">
        <v>204</v>
      </c>
      <c r="BB1381" s="16" t="s">
        <v>204</v>
      </c>
      <c r="BC1381" s="16">
        <v>0.84</v>
      </c>
      <c r="BD1381" s="16">
        <f t="shared" si="212"/>
        <v>2.94</v>
      </c>
      <c r="BE1381" s="16">
        <f t="shared" si="213"/>
        <v>1458.1875</v>
      </c>
      <c r="BG1381" s="16">
        <f t="shared" si="214"/>
        <v>1008</v>
      </c>
      <c r="BH1381" s="16">
        <f t="shared" si="215"/>
        <v>537.6</v>
      </c>
      <c r="BI1381" s="16">
        <f t="shared" si="216"/>
        <v>6.72</v>
      </c>
    </row>
    <row r="1382" spans="1:61" x14ac:dyDescent="0.35">
      <c r="A1382">
        <v>1381</v>
      </c>
      <c r="B1382" t="s">
        <v>360</v>
      </c>
      <c r="C1382" t="s">
        <v>5732</v>
      </c>
      <c r="D1382" s="15" t="s">
        <v>1573</v>
      </c>
      <c r="E1382" s="12" t="s">
        <v>98</v>
      </c>
      <c r="F1382" s="16">
        <v>1999</v>
      </c>
      <c r="G1382" s="12" t="s">
        <v>1453</v>
      </c>
      <c r="H1382" s="12" t="s">
        <v>91</v>
      </c>
      <c r="I1382" s="12" t="s">
        <v>1454</v>
      </c>
      <c r="J1382" s="12" t="s">
        <v>1455</v>
      </c>
      <c r="K1382" s="12" t="s">
        <v>1517</v>
      </c>
      <c r="N1382" s="16" t="s">
        <v>206</v>
      </c>
      <c r="O1382" s="16" t="s">
        <v>1545</v>
      </c>
      <c r="P1382" s="12" t="s">
        <v>482</v>
      </c>
      <c r="Q1382" s="16">
        <v>2023</v>
      </c>
      <c r="R1382" s="16">
        <v>0.8</v>
      </c>
      <c r="T1382" s="16">
        <v>0</v>
      </c>
      <c r="V1382" s="12" t="s">
        <v>207</v>
      </c>
      <c r="W1382" s="12" t="s">
        <v>204</v>
      </c>
      <c r="X1382" s="16">
        <v>2</v>
      </c>
      <c r="Y1382" s="16">
        <v>5</v>
      </c>
      <c r="Z1382" s="16">
        <v>0.8</v>
      </c>
      <c r="AA1382" s="16">
        <f t="shared" si="200"/>
        <v>96</v>
      </c>
      <c r="AB1382" s="16" t="s">
        <v>5604</v>
      </c>
      <c r="AC1382" s="16" t="s">
        <v>1489</v>
      </c>
      <c r="AD1382" s="16">
        <f t="shared" si="201"/>
        <v>33600</v>
      </c>
      <c r="AE1382" s="16">
        <f t="shared" si="202"/>
        <v>280</v>
      </c>
      <c r="AF1382" s="16">
        <f t="shared" si="203"/>
        <v>105000</v>
      </c>
      <c r="AG1382" s="16">
        <f t="shared" si="204"/>
        <v>80</v>
      </c>
      <c r="AH1382" s="12">
        <f t="shared" si="205"/>
        <v>0</v>
      </c>
      <c r="AI1382" s="16">
        <f t="shared" si="206"/>
        <v>5.6000000000000005</v>
      </c>
      <c r="AJ1382" s="16">
        <f t="shared" si="207"/>
        <v>19600.000000000004</v>
      </c>
      <c r="AK1382" s="16">
        <f t="shared" si="208"/>
        <v>400</v>
      </c>
      <c r="AL1382" s="16">
        <f t="shared" si="209"/>
        <v>4000</v>
      </c>
      <c r="AM1382" s="16">
        <f t="shared" si="210"/>
        <v>60000</v>
      </c>
      <c r="AN1382" s="16">
        <f t="shared" si="211"/>
        <v>222200</v>
      </c>
      <c r="AO1382" s="12" t="s">
        <v>1458</v>
      </c>
      <c r="AQ1382" s="16" t="s">
        <v>207</v>
      </c>
      <c r="AR1382" s="16" t="s">
        <v>204</v>
      </c>
      <c r="AS1382" s="16" t="s">
        <v>2382</v>
      </c>
      <c r="AT1382" s="16" t="s">
        <v>2383</v>
      </c>
      <c r="AU1382" t="s">
        <v>2384</v>
      </c>
      <c r="AV1382" s="15" t="s">
        <v>2385</v>
      </c>
      <c r="AW1382" s="16" t="s">
        <v>2386</v>
      </c>
      <c r="AX1382" s="16" t="s">
        <v>204</v>
      </c>
      <c r="AY1382" s="16" t="s">
        <v>207</v>
      </c>
      <c r="AZ1382" s="16" t="s">
        <v>204</v>
      </c>
      <c r="BA1382" s="16" t="s">
        <v>204</v>
      </c>
      <c r="BB1382" s="16" t="s">
        <v>204</v>
      </c>
      <c r="BC1382" s="16">
        <v>0.8</v>
      </c>
      <c r="BD1382" s="16">
        <f t="shared" si="212"/>
        <v>2.8000000000000003</v>
      </c>
      <c r="BE1382" s="16">
        <f t="shared" si="213"/>
        <v>1388.75</v>
      </c>
      <c r="BG1382" s="16">
        <f t="shared" si="214"/>
        <v>960</v>
      </c>
      <c r="BH1382" s="16">
        <f t="shared" si="215"/>
        <v>512</v>
      </c>
      <c r="BI1382" s="16">
        <f t="shared" si="216"/>
        <v>6.4</v>
      </c>
    </row>
    <row r="1383" spans="1:61" x14ac:dyDescent="0.35">
      <c r="A1383">
        <v>1382</v>
      </c>
      <c r="B1383" t="s">
        <v>360</v>
      </c>
      <c r="C1383" t="s">
        <v>5733</v>
      </c>
      <c r="D1383" s="15" t="s">
        <v>1574</v>
      </c>
      <c r="E1383" s="12" t="s">
        <v>98</v>
      </c>
      <c r="F1383" s="16">
        <v>1970</v>
      </c>
      <c r="G1383" s="12" t="s">
        <v>1453</v>
      </c>
      <c r="H1383" s="12" t="s">
        <v>91</v>
      </c>
      <c r="I1383" s="12" t="s">
        <v>1454</v>
      </c>
      <c r="J1383" s="12" t="s">
        <v>1455</v>
      </c>
      <c r="K1383" s="12" t="s">
        <v>1575</v>
      </c>
      <c r="N1383" s="16" t="s">
        <v>206</v>
      </c>
      <c r="O1383" s="16" t="s">
        <v>1576</v>
      </c>
      <c r="P1383" s="12" t="s">
        <v>482</v>
      </c>
      <c r="Q1383" s="16">
        <v>2023</v>
      </c>
      <c r="R1383" s="16">
        <v>0.64</v>
      </c>
      <c r="T1383" s="16">
        <v>0</v>
      </c>
      <c r="V1383" s="12" t="s">
        <v>204</v>
      </c>
      <c r="W1383" s="12" t="s">
        <v>207</v>
      </c>
      <c r="X1383" s="16">
        <v>2</v>
      </c>
      <c r="Y1383" s="16">
        <v>11</v>
      </c>
      <c r="Z1383" s="16">
        <v>0.64</v>
      </c>
      <c r="AA1383" s="16">
        <f t="shared" si="200"/>
        <v>76.8</v>
      </c>
      <c r="AB1383" s="16" t="s">
        <v>5604</v>
      </c>
      <c r="AC1383" s="16" t="s">
        <v>1489</v>
      </c>
      <c r="AD1383" s="16">
        <f t="shared" si="201"/>
        <v>26880</v>
      </c>
      <c r="AE1383" s="16">
        <f t="shared" si="202"/>
        <v>224</v>
      </c>
      <c r="AF1383" s="16">
        <f t="shared" si="203"/>
        <v>84000</v>
      </c>
      <c r="AG1383" s="16">
        <f t="shared" si="204"/>
        <v>64</v>
      </c>
      <c r="AH1383" s="12">
        <f t="shared" si="205"/>
        <v>0</v>
      </c>
      <c r="AI1383" s="16">
        <f t="shared" si="206"/>
        <v>4.4800000000000004</v>
      </c>
      <c r="AJ1383" s="16">
        <f t="shared" si="207"/>
        <v>15680.000000000002</v>
      </c>
      <c r="AK1383" s="16">
        <f t="shared" si="208"/>
        <v>320</v>
      </c>
      <c r="AL1383" s="16">
        <f t="shared" si="209"/>
        <v>3200</v>
      </c>
      <c r="AM1383" s="16">
        <f t="shared" si="210"/>
        <v>48000</v>
      </c>
      <c r="AN1383" s="16">
        <f t="shared" si="211"/>
        <v>177760</v>
      </c>
      <c r="AO1383" s="12" t="s">
        <v>1458</v>
      </c>
      <c r="AQ1383" s="16" t="s">
        <v>207</v>
      </c>
      <c r="AR1383" s="16" t="s">
        <v>204</v>
      </c>
      <c r="AS1383" s="16" t="s">
        <v>2382</v>
      </c>
      <c r="AT1383" s="16" t="s">
        <v>2383</v>
      </c>
      <c r="AU1383" t="s">
        <v>2384</v>
      </c>
      <c r="AV1383" s="15" t="s">
        <v>2385</v>
      </c>
      <c r="AW1383" s="16" t="s">
        <v>2386</v>
      </c>
      <c r="AX1383" s="16" t="s">
        <v>204</v>
      </c>
      <c r="AY1383" s="16" t="s">
        <v>207</v>
      </c>
      <c r="AZ1383" s="16" t="s">
        <v>204</v>
      </c>
      <c r="BA1383" s="16" t="s">
        <v>204</v>
      </c>
      <c r="BB1383" s="16" t="s">
        <v>204</v>
      </c>
      <c r="BC1383" s="16">
        <v>0.64</v>
      </c>
      <c r="BD1383" s="16">
        <f t="shared" si="212"/>
        <v>2.2400000000000002</v>
      </c>
      <c r="BE1383" s="16">
        <f t="shared" si="213"/>
        <v>1111</v>
      </c>
      <c r="BG1383" s="16">
        <f t="shared" si="214"/>
        <v>768</v>
      </c>
      <c r="BH1383" s="16">
        <f t="shared" si="215"/>
        <v>409.6</v>
      </c>
      <c r="BI1383" s="16">
        <f t="shared" si="216"/>
        <v>5.12</v>
      </c>
    </row>
    <row r="1384" spans="1:61" x14ac:dyDescent="0.35">
      <c r="A1384">
        <v>1383</v>
      </c>
      <c r="B1384" t="s">
        <v>360</v>
      </c>
      <c r="C1384" t="s">
        <v>5734</v>
      </c>
      <c r="D1384" s="15" t="s">
        <v>1577</v>
      </c>
      <c r="E1384" s="12" t="s">
        <v>98</v>
      </c>
      <c r="F1384" s="16">
        <v>1967</v>
      </c>
      <c r="G1384" s="12" t="s">
        <v>1453</v>
      </c>
      <c r="H1384" s="12" t="s">
        <v>91</v>
      </c>
      <c r="I1384" s="12" t="s">
        <v>1454</v>
      </c>
      <c r="J1384" s="12" t="s">
        <v>1455</v>
      </c>
      <c r="K1384" s="12" t="s">
        <v>1575</v>
      </c>
      <c r="N1384" s="16" t="s">
        <v>206</v>
      </c>
      <c r="O1384" s="16" t="s">
        <v>1576</v>
      </c>
      <c r="P1384" s="12" t="s">
        <v>482</v>
      </c>
      <c r="Q1384" s="16">
        <v>2023</v>
      </c>
      <c r="R1384" s="16">
        <v>0.34</v>
      </c>
      <c r="T1384" s="16">
        <v>0</v>
      </c>
      <c r="V1384" s="12" t="s">
        <v>204</v>
      </c>
      <c r="W1384" s="12" t="s">
        <v>207</v>
      </c>
      <c r="X1384" s="16">
        <v>2</v>
      </c>
      <c r="Y1384" s="16">
        <v>7</v>
      </c>
      <c r="Z1384" s="16">
        <v>0.34</v>
      </c>
      <c r="AA1384" s="16">
        <f t="shared" si="200"/>
        <v>40.800000000000004</v>
      </c>
      <c r="AB1384" s="16" t="s">
        <v>5604</v>
      </c>
      <c r="AC1384" s="16" t="s">
        <v>1489</v>
      </c>
      <c r="AD1384" s="16">
        <f t="shared" si="201"/>
        <v>14280.000000000002</v>
      </c>
      <c r="AE1384" s="16">
        <f t="shared" si="202"/>
        <v>119.00000000000001</v>
      </c>
      <c r="AF1384" s="16">
        <f t="shared" si="203"/>
        <v>44625.000000000007</v>
      </c>
      <c r="AG1384" s="16">
        <f t="shared" si="204"/>
        <v>34</v>
      </c>
      <c r="AH1384" s="12">
        <f t="shared" si="205"/>
        <v>0</v>
      </c>
      <c r="AI1384" s="16">
        <f t="shared" si="206"/>
        <v>2.3800000000000003</v>
      </c>
      <c r="AJ1384" s="16">
        <f t="shared" si="207"/>
        <v>8330.0000000000018</v>
      </c>
      <c r="AK1384" s="16">
        <f t="shared" si="208"/>
        <v>170</v>
      </c>
      <c r="AL1384" s="16">
        <f t="shared" si="209"/>
        <v>1700.0000000000002</v>
      </c>
      <c r="AM1384" s="16">
        <f t="shared" si="210"/>
        <v>25500.000000000004</v>
      </c>
      <c r="AN1384" s="16">
        <f t="shared" si="211"/>
        <v>94435.000000000015</v>
      </c>
      <c r="AO1384" s="12" t="s">
        <v>1458</v>
      </c>
      <c r="AQ1384" s="16" t="s">
        <v>207</v>
      </c>
      <c r="AR1384" s="16" t="s">
        <v>2381</v>
      </c>
      <c r="AS1384" s="16" t="s">
        <v>2408</v>
      </c>
      <c r="AT1384" s="16" t="s">
        <v>2383</v>
      </c>
      <c r="AU1384" t="s">
        <v>2384</v>
      </c>
      <c r="AV1384" s="15" t="s">
        <v>2385</v>
      </c>
      <c r="AW1384" s="16" t="s">
        <v>2386</v>
      </c>
      <c r="AX1384" s="16" t="s">
        <v>204</v>
      </c>
      <c r="AY1384" s="16" t="s">
        <v>207</v>
      </c>
      <c r="AZ1384" s="16" t="s">
        <v>204</v>
      </c>
      <c r="BA1384" s="16" t="s">
        <v>204</v>
      </c>
      <c r="BB1384" s="16" t="s">
        <v>204</v>
      </c>
      <c r="BC1384" s="16">
        <v>0.34</v>
      </c>
      <c r="BD1384" s="16">
        <f t="shared" si="212"/>
        <v>1.1900000000000002</v>
      </c>
      <c r="BE1384" s="16">
        <f t="shared" si="213"/>
        <v>590.21875000000011</v>
      </c>
      <c r="BG1384" s="16">
        <f t="shared" si="214"/>
        <v>408.00000000000006</v>
      </c>
      <c r="BH1384" s="16">
        <f t="shared" si="215"/>
        <v>217.60000000000002</v>
      </c>
      <c r="BI1384" s="16">
        <f t="shared" si="216"/>
        <v>2.72</v>
      </c>
    </row>
    <row r="1385" spans="1:61" x14ac:dyDescent="0.35">
      <c r="A1385">
        <v>1384</v>
      </c>
      <c r="B1385" t="s">
        <v>360</v>
      </c>
      <c r="C1385" t="s">
        <v>5735</v>
      </c>
      <c r="D1385" s="15" t="s">
        <v>1578</v>
      </c>
      <c r="E1385" s="12" t="s">
        <v>98</v>
      </c>
      <c r="F1385" s="16">
        <v>1956</v>
      </c>
      <c r="G1385" s="12" t="s">
        <v>1453</v>
      </c>
      <c r="H1385" s="12" t="s">
        <v>91</v>
      </c>
      <c r="I1385" s="12" t="s">
        <v>1454</v>
      </c>
      <c r="J1385" s="12" t="s">
        <v>1455</v>
      </c>
      <c r="K1385" s="12" t="s">
        <v>1575</v>
      </c>
      <c r="N1385" s="16" t="s">
        <v>206</v>
      </c>
      <c r="O1385" s="16" t="s">
        <v>1576</v>
      </c>
      <c r="P1385" s="12" t="s">
        <v>482</v>
      </c>
      <c r="Q1385" s="16">
        <v>2023</v>
      </c>
      <c r="R1385" s="16">
        <v>0.5</v>
      </c>
      <c r="T1385" s="16">
        <v>0</v>
      </c>
      <c r="V1385" s="12" t="s">
        <v>204</v>
      </c>
      <c r="W1385" s="12" t="s">
        <v>207</v>
      </c>
      <c r="X1385" s="16">
        <v>2</v>
      </c>
      <c r="Y1385" s="16">
        <v>8</v>
      </c>
      <c r="Z1385" s="16">
        <v>0.5</v>
      </c>
      <c r="AA1385" s="16">
        <f t="shared" si="200"/>
        <v>60</v>
      </c>
      <c r="AB1385" s="16" t="s">
        <v>5604</v>
      </c>
      <c r="AC1385" s="16" t="s">
        <v>1489</v>
      </c>
      <c r="AD1385" s="16">
        <f t="shared" si="201"/>
        <v>21000</v>
      </c>
      <c r="AE1385" s="16">
        <f t="shared" si="202"/>
        <v>175</v>
      </c>
      <c r="AF1385" s="16">
        <f t="shared" si="203"/>
        <v>65625</v>
      </c>
      <c r="AG1385" s="16">
        <f t="shared" si="204"/>
        <v>50</v>
      </c>
      <c r="AH1385" s="12">
        <f t="shared" si="205"/>
        <v>0</v>
      </c>
      <c r="AI1385" s="16">
        <f t="shared" si="206"/>
        <v>3.5</v>
      </c>
      <c r="AJ1385" s="16">
        <f t="shared" si="207"/>
        <v>12250</v>
      </c>
      <c r="AK1385" s="16">
        <f t="shared" si="208"/>
        <v>250</v>
      </c>
      <c r="AL1385" s="16">
        <f t="shared" si="209"/>
        <v>2500</v>
      </c>
      <c r="AM1385" s="16">
        <f t="shared" si="210"/>
        <v>37500</v>
      </c>
      <c r="AN1385" s="16">
        <f t="shared" si="211"/>
        <v>138875</v>
      </c>
      <c r="AO1385" s="12" t="s">
        <v>1458</v>
      </c>
      <c r="AQ1385" s="16" t="s">
        <v>207</v>
      </c>
      <c r="AR1385" s="16" t="s">
        <v>204</v>
      </c>
      <c r="AS1385" s="16" t="s">
        <v>2388</v>
      </c>
      <c r="AT1385" s="16" t="s">
        <v>2387</v>
      </c>
      <c r="AU1385" t="s">
        <v>2384</v>
      </c>
      <c r="AV1385" s="15" t="s">
        <v>2385</v>
      </c>
      <c r="AW1385" s="16" t="s">
        <v>2386</v>
      </c>
      <c r="AX1385" s="16" t="s">
        <v>204</v>
      </c>
      <c r="AY1385" s="16" t="s">
        <v>207</v>
      </c>
      <c r="AZ1385" s="16" t="s">
        <v>204</v>
      </c>
      <c r="BA1385" s="16" t="s">
        <v>204</v>
      </c>
      <c r="BB1385" s="16" t="s">
        <v>204</v>
      </c>
      <c r="BC1385" s="16">
        <v>0.5</v>
      </c>
      <c r="BD1385" s="16">
        <f t="shared" si="212"/>
        <v>1.75</v>
      </c>
      <c r="BE1385" s="16">
        <f t="shared" si="213"/>
        <v>867.96875</v>
      </c>
      <c r="BG1385" s="16">
        <f t="shared" si="214"/>
        <v>600</v>
      </c>
      <c r="BH1385" s="16">
        <f t="shared" si="215"/>
        <v>320</v>
      </c>
      <c r="BI1385" s="16">
        <f t="shared" si="216"/>
        <v>4</v>
      </c>
    </row>
    <row r="1386" spans="1:61" x14ac:dyDescent="0.35">
      <c r="A1386">
        <v>1385</v>
      </c>
      <c r="B1386" t="s">
        <v>360</v>
      </c>
      <c r="C1386" t="s">
        <v>5736</v>
      </c>
      <c r="D1386" s="15" t="s">
        <v>1579</v>
      </c>
      <c r="E1386" s="12" t="s">
        <v>98</v>
      </c>
      <c r="F1386" s="16">
        <v>1968</v>
      </c>
      <c r="G1386" s="12" t="s">
        <v>1453</v>
      </c>
      <c r="H1386" s="12" t="s">
        <v>91</v>
      </c>
      <c r="I1386" s="12" t="s">
        <v>1454</v>
      </c>
      <c r="J1386" s="12" t="s">
        <v>1455</v>
      </c>
      <c r="K1386" s="12" t="s">
        <v>1575</v>
      </c>
      <c r="N1386" s="16" t="s">
        <v>206</v>
      </c>
      <c r="O1386" s="16" t="s">
        <v>1576</v>
      </c>
      <c r="P1386" s="12" t="s">
        <v>482</v>
      </c>
      <c r="Q1386" s="16">
        <v>2023</v>
      </c>
      <c r="R1386" s="16">
        <v>0.4</v>
      </c>
      <c r="T1386" s="16">
        <v>0</v>
      </c>
      <c r="V1386" s="12" t="s">
        <v>204</v>
      </c>
      <c r="W1386" s="12" t="s">
        <v>207</v>
      </c>
      <c r="X1386" s="16">
        <v>2</v>
      </c>
      <c r="Y1386" s="16">
        <v>9</v>
      </c>
      <c r="Z1386" s="16">
        <v>0.4</v>
      </c>
      <c r="AA1386" s="16">
        <f t="shared" si="200"/>
        <v>48</v>
      </c>
      <c r="AB1386" s="16" t="s">
        <v>5604</v>
      </c>
      <c r="AC1386" s="16" t="s">
        <v>1489</v>
      </c>
      <c r="AD1386" s="16">
        <f t="shared" si="201"/>
        <v>16800</v>
      </c>
      <c r="AE1386" s="16">
        <f t="shared" si="202"/>
        <v>140</v>
      </c>
      <c r="AF1386" s="16">
        <f t="shared" si="203"/>
        <v>52500</v>
      </c>
      <c r="AG1386" s="16">
        <f t="shared" si="204"/>
        <v>40</v>
      </c>
      <c r="AH1386" s="12">
        <f t="shared" si="205"/>
        <v>0</v>
      </c>
      <c r="AI1386" s="16">
        <f t="shared" si="206"/>
        <v>2.8000000000000003</v>
      </c>
      <c r="AJ1386" s="16">
        <f t="shared" si="207"/>
        <v>9800.0000000000018</v>
      </c>
      <c r="AK1386" s="16">
        <f t="shared" si="208"/>
        <v>200</v>
      </c>
      <c r="AL1386" s="16">
        <f t="shared" si="209"/>
        <v>2000</v>
      </c>
      <c r="AM1386" s="16">
        <f t="shared" si="210"/>
        <v>30000</v>
      </c>
      <c r="AN1386" s="16">
        <f t="shared" si="211"/>
        <v>111100</v>
      </c>
      <c r="AO1386" s="12" t="s">
        <v>1458</v>
      </c>
      <c r="AQ1386" s="16" t="s">
        <v>207</v>
      </c>
      <c r="AR1386" s="16" t="s">
        <v>204</v>
      </c>
      <c r="AS1386" s="16" t="s">
        <v>2389</v>
      </c>
      <c r="AT1386" s="16" t="s">
        <v>2387</v>
      </c>
      <c r="AU1386" t="s">
        <v>2384</v>
      </c>
      <c r="AV1386" s="15" t="s">
        <v>2385</v>
      </c>
      <c r="AW1386" s="16" t="s">
        <v>2386</v>
      </c>
      <c r="AX1386" s="16" t="s">
        <v>204</v>
      </c>
      <c r="AY1386" s="16" t="s">
        <v>207</v>
      </c>
      <c r="AZ1386" s="16" t="s">
        <v>204</v>
      </c>
      <c r="BA1386" s="16" t="s">
        <v>204</v>
      </c>
      <c r="BB1386" s="16" t="s">
        <v>204</v>
      </c>
      <c r="BC1386" s="16">
        <v>0.4</v>
      </c>
      <c r="BD1386" s="16">
        <f t="shared" si="212"/>
        <v>1.4000000000000001</v>
      </c>
      <c r="BE1386" s="16">
        <f t="shared" si="213"/>
        <v>694.375</v>
      </c>
      <c r="BG1386" s="16">
        <f t="shared" si="214"/>
        <v>480</v>
      </c>
      <c r="BH1386" s="16">
        <f t="shared" si="215"/>
        <v>256</v>
      </c>
      <c r="BI1386" s="16">
        <f t="shared" si="216"/>
        <v>3.2</v>
      </c>
    </row>
    <row r="1387" spans="1:61" x14ac:dyDescent="0.35">
      <c r="A1387">
        <v>1386</v>
      </c>
      <c r="B1387" t="s">
        <v>360</v>
      </c>
      <c r="C1387" t="s">
        <v>5737</v>
      </c>
      <c r="D1387" s="15" t="s">
        <v>1580</v>
      </c>
      <c r="E1387" s="12" t="s">
        <v>98</v>
      </c>
      <c r="F1387" s="16">
        <v>1967</v>
      </c>
      <c r="G1387" s="12" t="s">
        <v>1453</v>
      </c>
      <c r="H1387" s="12" t="s">
        <v>91</v>
      </c>
      <c r="I1387" s="12" t="s">
        <v>1454</v>
      </c>
      <c r="J1387" s="12" t="s">
        <v>1455</v>
      </c>
      <c r="K1387" s="12" t="s">
        <v>1575</v>
      </c>
      <c r="N1387" s="16" t="s">
        <v>205</v>
      </c>
      <c r="O1387" s="16" t="s">
        <v>1576</v>
      </c>
      <c r="P1387" s="12" t="s">
        <v>482</v>
      </c>
      <c r="Q1387" s="16">
        <v>2023</v>
      </c>
      <c r="R1387" s="16">
        <v>0.39</v>
      </c>
      <c r="T1387" s="16">
        <v>0</v>
      </c>
      <c r="U1387" s="16" t="s">
        <v>1580</v>
      </c>
      <c r="V1387" s="12" t="s">
        <v>204</v>
      </c>
      <c r="W1387" s="12" t="s">
        <v>207</v>
      </c>
      <c r="X1387" s="16">
        <v>2</v>
      </c>
      <c r="Y1387" s="16">
        <v>7</v>
      </c>
      <c r="Z1387" s="16">
        <v>0.39</v>
      </c>
      <c r="AA1387" s="16">
        <f t="shared" si="200"/>
        <v>46.800000000000004</v>
      </c>
      <c r="AB1387" s="16" t="s">
        <v>5604</v>
      </c>
      <c r="AC1387" s="16" t="s">
        <v>1489</v>
      </c>
      <c r="AD1387" s="16">
        <f t="shared" si="201"/>
        <v>16380.000000000002</v>
      </c>
      <c r="AE1387" s="16">
        <f t="shared" si="202"/>
        <v>136.5</v>
      </c>
      <c r="AF1387" s="16">
        <f t="shared" si="203"/>
        <v>51187.5</v>
      </c>
      <c r="AG1387" s="16">
        <f t="shared" si="204"/>
        <v>39</v>
      </c>
      <c r="AH1387" s="12">
        <f t="shared" si="205"/>
        <v>0</v>
      </c>
      <c r="AI1387" s="16">
        <f t="shared" si="206"/>
        <v>2.73</v>
      </c>
      <c r="AJ1387" s="16">
        <f t="shared" si="207"/>
        <v>9555</v>
      </c>
      <c r="AK1387" s="16">
        <f t="shared" si="208"/>
        <v>195</v>
      </c>
      <c r="AL1387" s="16">
        <f t="shared" si="209"/>
        <v>1950</v>
      </c>
      <c r="AM1387" s="16">
        <f t="shared" si="210"/>
        <v>29250</v>
      </c>
      <c r="AN1387" s="16">
        <f t="shared" si="211"/>
        <v>108322.5</v>
      </c>
      <c r="AO1387" s="12" t="s">
        <v>1458</v>
      </c>
      <c r="AQ1387" s="16" t="s">
        <v>207</v>
      </c>
      <c r="AR1387" s="16" t="s">
        <v>204</v>
      </c>
      <c r="AS1387" s="16" t="s">
        <v>2388</v>
      </c>
      <c r="AT1387" s="16" t="s">
        <v>2387</v>
      </c>
      <c r="AU1387" t="s">
        <v>2384</v>
      </c>
      <c r="AV1387" s="15" t="s">
        <v>2385</v>
      </c>
      <c r="AW1387" s="16" t="s">
        <v>2386</v>
      </c>
      <c r="AX1387" s="16" t="s">
        <v>204</v>
      </c>
      <c r="AY1387" s="16" t="s">
        <v>207</v>
      </c>
      <c r="AZ1387" s="16" t="s">
        <v>204</v>
      </c>
      <c r="BA1387" s="16" t="s">
        <v>204</v>
      </c>
      <c r="BB1387" s="16" t="s">
        <v>204</v>
      </c>
      <c r="BC1387" s="16">
        <v>0.39</v>
      </c>
      <c r="BD1387" s="16">
        <f t="shared" si="212"/>
        <v>1.365</v>
      </c>
      <c r="BE1387" s="16">
        <f t="shared" si="213"/>
        <v>677.015625</v>
      </c>
      <c r="BG1387" s="16">
        <f t="shared" si="214"/>
        <v>468</v>
      </c>
      <c r="BH1387" s="16">
        <f t="shared" si="215"/>
        <v>249.60000000000002</v>
      </c>
      <c r="BI1387" s="16">
        <f t="shared" si="216"/>
        <v>3.12</v>
      </c>
    </row>
    <row r="1388" spans="1:61" x14ac:dyDescent="0.35">
      <c r="A1388">
        <v>1387</v>
      </c>
      <c r="B1388" t="s">
        <v>360</v>
      </c>
      <c r="C1388" t="s">
        <v>5738</v>
      </c>
      <c r="D1388" s="15" t="s">
        <v>1581</v>
      </c>
      <c r="E1388" s="12" t="s">
        <v>98</v>
      </c>
      <c r="F1388" s="16">
        <v>1964</v>
      </c>
      <c r="G1388" s="12" t="s">
        <v>1453</v>
      </c>
      <c r="H1388" s="12" t="s">
        <v>91</v>
      </c>
      <c r="I1388" s="12" t="s">
        <v>1454</v>
      </c>
      <c r="J1388" s="12" t="s">
        <v>1455</v>
      </c>
      <c r="K1388" s="12" t="s">
        <v>1575</v>
      </c>
      <c r="N1388" s="16" t="s">
        <v>206</v>
      </c>
      <c r="O1388" s="16" t="s">
        <v>1576</v>
      </c>
      <c r="P1388" s="12" t="s">
        <v>482</v>
      </c>
      <c r="Q1388" s="16">
        <v>2023</v>
      </c>
      <c r="R1388" s="16">
        <v>0.76</v>
      </c>
      <c r="T1388" s="16">
        <v>0</v>
      </c>
      <c r="V1388" s="12" t="s">
        <v>204</v>
      </c>
      <c r="W1388" s="12" t="s">
        <v>207</v>
      </c>
      <c r="X1388" s="16">
        <v>2</v>
      </c>
      <c r="Y1388" s="16">
        <v>12</v>
      </c>
      <c r="Z1388" s="16">
        <v>0.76</v>
      </c>
      <c r="AA1388" s="16">
        <f t="shared" si="200"/>
        <v>91.2</v>
      </c>
      <c r="AB1388" s="16" t="s">
        <v>5604</v>
      </c>
      <c r="AC1388" s="16" t="s">
        <v>1489</v>
      </c>
      <c r="AD1388" s="16">
        <f t="shared" si="201"/>
        <v>31920</v>
      </c>
      <c r="AE1388" s="16">
        <f t="shared" si="202"/>
        <v>266</v>
      </c>
      <c r="AF1388" s="16">
        <f t="shared" si="203"/>
        <v>99750</v>
      </c>
      <c r="AG1388" s="16">
        <f t="shared" si="204"/>
        <v>76</v>
      </c>
      <c r="AH1388" s="12">
        <f t="shared" si="205"/>
        <v>0</v>
      </c>
      <c r="AI1388" s="16">
        <f t="shared" si="206"/>
        <v>5.32</v>
      </c>
      <c r="AJ1388" s="16">
        <f t="shared" si="207"/>
        <v>18620</v>
      </c>
      <c r="AK1388" s="16">
        <f t="shared" si="208"/>
        <v>380</v>
      </c>
      <c r="AL1388" s="16">
        <f t="shared" si="209"/>
        <v>3800</v>
      </c>
      <c r="AM1388" s="16">
        <f t="shared" si="210"/>
        <v>57000</v>
      </c>
      <c r="AN1388" s="16">
        <f t="shared" si="211"/>
        <v>211090</v>
      </c>
      <c r="AO1388" s="12" t="s">
        <v>1458</v>
      </c>
      <c r="AQ1388" s="16" t="s">
        <v>207</v>
      </c>
      <c r="AR1388" s="16" t="s">
        <v>2381</v>
      </c>
      <c r="AS1388" s="16" t="s">
        <v>2388</v>
      </c>
      <c r="AT1388" s="16" t="s">
        <v>2387</v>
      </c>
      <c r="AU1388" t="s">
        <v>2384</v>
      </c>
      <c r="AV1388" s="15" t="s">
        <v>2385</v>
      </c>
      <c r="AW1388" s="16" t="s">
        <v>2386</v>
      </c>
      <c r="AX1388" s="16" t="s">
        <v>204</v>
      </c>
      <c r="AY1388" s="16" t="s">
        <v>207</v>
      </c>
      <c r="AZ1388" s="16" t="s">
        <v>204</v>
      </c>
      <c r="BA1388" s="16" t="s">
        <v>204</v>
      </c>
      <c r="BB1388" s="16" t="s">
        <v>204</v>
      </c>
      <c r="BC1388" s="16">
        <v>0.76</v>
      </c>
      <c r="BD1388" s="16">
        <f t="shared" si="212"/>
        <v>2.66</v>
      </c>
      <c r="BE1388" s="16">
        <f t="shared" si="213"/>
        <v>1319.3125</v>
      </c>
      <c r="BG1388" s="16">
        <f t="shared" si="214"/>
        <v>912</v>
      </c>
      <c r="BH1388" s="16">
        <f t="shared" si="215"/>
        <v>486.4</v>
      </c>
      <c r="BI1388" s="16">
        <f t="shared" si="216"/>
        <v>6.08</v>
      </c>
    </row>
    <row r="1389" spans="1:61" x14ac:dyDescent="0.35">
      <c r="A1389">
        <v>1388</v>
      </c>
      <c r="B1389" t="s">
        <v>360</v>
      </c>
      <c r="C1389" t="s">
        <v>5739</v>
      </c>
      <c r="D1389" s="15" t="s">
        <v>1582</v>
      </c>
      <c r="E1389" s="12" t="s">
        <v>98</v>
      </c>
      <c r="F1389" s="16">
        <v>1974</v>
      </c>
      <c r="G1389" s="12" t="s">
        <v>1453</v>
      </c>
      <c r="H1389" s="12" t="s">
        <v>91</v>
      </c>
      <c r="I1389" s="12" t="s">
        <v>1454</v>
      </c>
      <c r="J1389" s="12" t="s">
        <v>1455</v>
      </c>
      <c r="K1389" s="12" t="s">
        <v>1575</v>
      </c>
      <c r="N1389" s="16" t="s">
        <v>206</v>
      </c>
      <c r="O1389" s="16" t="s">
        <v>1576</v>
      </c>
      <c r="P1389" s="12" t="s">
        <v>482</v>
      </c>
      <c r="Q1389" s="16">
        <v>2023</v>
      </c>
      <c r="R1389" s="16">
        <v>0.75</v>
      </c>
      <c r="T1389" s="16">
        <v>0</v>
      </c>
      <c r="V1389" s="12" t="s">
        <v>204</v>
      </c>
      <c r="W1389" s="12" t="s">
        <v>207</v>
      </c>
      <c r="X1389" s="16">
        <v>2</v>
      </c>
      <c r="Y1389" s="16">
        <v>6</v>
      </c>
      <c r="Z1389" s="16">
        <v>0.75</v>
      </c>
      <c r="AA1389" s="16">
        <f t="shared" si="200"/>
        <v>90</v>
      </c>
      <c r="AB1389" s="16" t="s">
        <v>5604</v>
      </c>
      <c r="AC1389" s="16" t="s">
        <v>1489</v>
      </c>
      <c r="AD1389" s="16">
        <f t="shared" si="201"/>
        <v>31500</v>
      </c>
      <c r="AE1389" s="16">
        <f t="shared" si="202"/>
        <v>262.5</v>
      </c>
      <c r="AF1389" s="16">
        <f t="shared" si="203"/>
        <v>98437.5</v>
      </c>
      <c r="AG1389" s="16">
        <f t="shared" si="204"/>
        <v>75</v>
      </c>
      <c r="AH1389" s="12">
        <f t="shared" si="205"/>
        <v>0</v>
      </c>
      <c r="AI1389" s="16">
        <f t="shared" si="206"/>
        <v>5.25</v>
      </c>
      <c r="AJ1389" s="16">
        <f t="shared" si="207"/>
        <v>18375</v>
      </c>
      <c r="AK1389" s="16">
        <f t="shared" si="208"/>
        <v>375</v>
      </c>
      <c r="AL1389" s="16">
        <f t="shared" si="209"/>
        <v>3750</v>
      </c>
      <c r="AM1389" s="16">
        <f t="shared" si="210"/>
        <v>56250</v>
      </c>
      <c r="AN1389" s="16">
        <f t="shared" si="211"/>
        <v>208312.5</v>
      </c>
      <c r="AO1389" s="12" t="s">
        <v>1458</v>
      </c>
      <c r="AQ1389" s="16" t="s">
        <v>207</v>
      </c>
      <c r="AR1389" s="16" t="s">
        <v>204</v>
      </c>
      <c r="AS1389" s="16" t="s">
        <v>2408</v>
      </c>
      <c r="AT1389" s="16" t="s">
        <v>2383</v>
      </c>
      <c r="AU1389" t="s">
        <v>2384</v>
      </c>
      <c r="AV1389" s="15" t="s">
        <v>2385</v>
      </c>
      <c r="AW1389" s="16" t="s">
        <v>2386</v>
      </c>
      <c r="AX1389" s="16" t="s">
        <v>204</v>
      </c>
      <c r="AY1389" s="16" t="s">
        <v>207</v>
      </c>
      <c r="AZ1389" s="16" t="s">
        <v>204</v>
      </c>
      <c r="BA1389" s="16" t="s">
        <v>204</v>
      </c>
      <c r="BB1389" s="16" t="s">
        <v>204</v>
      </c>
      <c r="BC1389" s="16">
        <v>0.75</v>
      </c>
      <c r="BD1389" s="16">
        <f t="shared" si="212"/>
        <v>2.625</v>
      </c>
      <c r="BE1389" s="16">
        <f t="shared" si="213"/>
        <v>1301.953125</v>
      </c>
      <c r="BG1389" s="16">
        <f t="shared" si="214"/>
        <v>900</v>
      </c>
      <c r="BH1389" s="16">
        <f t="shared" si="215"/>
        <v>480</v>
      </c>
      <c r="BI1389" s="16">
        <f t="shared" si="216"/>
        <v>6</v>
      </c>
    </row>
    <row r="1390" spans="1:61" x14ac:dyDescent="0.35">
      <c r="A1390">
        <v>1389</v>
      </c>
      <c r="B1390" t="s">
        <v>360</v>
      </c>
      <c r="C1390" t="s">
        <v>5740</v>
      </c>
      <c r="D1390" s="15" t="s">
        <v>1583</v>
      </c>
      <c r="E1390" s="12" t="s">
        <v>93</v>
      </c>
      <c r="F1390" s="16">
        <v>1970</v>
      </c>
      <c r="G1390" s="12" t="s">
        <v>1453</v>
      </c>
      <c r="H1390" s="12" t="s">
        <v>91</v>
      </c>
      <c r="I1390" s="12" t="s">
        <v>1454</v>
      </c>
      <c r="J1390" s="12" t="s">
        <v>1455</v>
      </c>
      <c r="K1390" s="12" t="s">
        <v>1575</v>
      </c>
      <c r="N1390" s="16" t="s">
        <v>206</v>
      </c>
      <c r="O1390" s="16" t="s">
        <v>1576</v>
      </c>
      <c r="P1390" s="12" t="s">
        <v>482</v>
      </c>
      <c r="Q1390" s="16">
        <v>2023</v>
      </c>
      <c r="R1390" s="16">
        <v>0.74</v>
      </c>
      <c r="T1390" s="16">
        <v>0</v>
      </c>
      <c r="V1390" s="12" t="s">
        <v>204</v>
      </c>
      <c r="W1390" s="12" t="s">
        <v>207</v>
      </c>
      <c r="X1390" s="16">
        <v>2</v>
      </c>
      <c r="Y1390" s="16">
        <v>13</v>
      </c>
      <c r="Z1390" s="16">
        <v>0.74</v>
      </c>
      <c r="AA1390" s="16">
        <f t="shared" si="200"/>
        <v>88.8</v>
      </c>
      <c r="AB1390" s="16" t="s">
        <v>5604</v>
      </c>
      <c r="AC1390" s="16" t="s">
        <v>1489</v>
      </c>
      <c r="AD1390" s="16">
        <f t="shared" si="201"/>
        <v>31080</v>
      </c>
      <c r="AE1390" s="16">
        <f t="shared" si="202"/>
        <v>259</v>
      </c>
      <c r="AF1390" s="16">
        <f t="shared" si="203"/>
        <v>97125</v>
      </c>
      <c r="AG1390" s="16">
        <f t="shared" si="204"/>
        <v>74</v>
      </c>
      <c r="AH1390" s="12">
        <f t="shared" si="205"/>
        <v>0</v>
      </c>
      <c r="AI1390" s="16">
        <f t="shared" si="206"/>
        <v>5.18</v>
      </c>
      <c r="AJ1390" s="16">
        <f t="shared" si="207"/>
        <v>18130</v>
      </c>
      <c r="AK1390" s="16">
        <f t="shared" si="208"/>
        <v>370</v>
      </c>
      <c r="AL1390" s="16">
        <f t="shared" si="209"/>
        <v>3700</v>
      </c>
      <c r="AM1390" s="16">
        <f t="shared" si="210"/>
        <v>55500</v>
      </c>
      <c r="AN1390" s="16">
        <f t="shared" si="211"/>
        <v>205535</v>
      </c>
      <c r="AO1390" s="12" t="s">
        <v>1458</v>
      </c>
      <c r="AQ1390" s="16" t="s">
        <v>207</v>
      </c>
      <c r="AR1390" s="16" t="s">
        <v>204</v>
      </c>
      <c r="AS1390" s="16" t="s">
        <v>2389</v>
      </c>
      <c r="AT1390" s="16" t="s">
        <v>2383</v>
      </c>
      <c r="AU1390" t="s">
        <v>2384</v>
      </c>
      <c r="AV1390" s="15" t="s">
        <v>2385</v>
      </c>
      <c r="AW1390" s="16" t="s">
        <v>2386</v>
      </c>
      <c r="AX1390" s="16" t="s">
        <v>204</v>
      </c>
      <c r="AY1390" s="16" t="s">
        <v>207</v>
      </c>
      <c r="AZ1390" s="16" t="s">
        <v>204</v>
      </c>
      <c r="BA1390" s="16" t="s">
        <v>204</v>
      </c>
      <c r="BB1390" s="16" t="s">
        <v>204</v>
      </c>
      <c r="BC1390" s="16">
        <v>0.74</v>
      </c>
      <c r="BD1390" s="16">
        <f t="shared" si="212"/>
        <v>2.59</v>
      </c>
      <c r="BE1390" s="16">
        <f t="shared" si="213"/>
        <v>1284.59375</v>
      </c>
      <c r="BG1390" s="16">
        <f t="shared" si="214"/>
        <v>888</v>
      </c>
      <c r="BH1390" s="16">
        <f t="shared" si="215"/>
        <v>473.6</v>
      </c>
      <c r="BI1390" s="16">
        <f t="shared" si="216"/>
        <v>5.92</v>
      </c>
    </row>
    <row r="1391" spans="1:61" x14ac:dyDescent="0.35">
      <c r="A1391">
        <v>1390</v>
      </c>
      <c r="B1391" t="s">
        <v>360</v>
      </c>
      <c r="C1391" t="s">
        <v>5741</v>
      </c>
      <c r="D1391" s="15" t="s">
        <v>1584</v>
      </c>
      <c r="E1391" s="12" t="s">
        <v>98</v>
      </c>
      <c r="F1391" s="16">
        <v>1974</v>
      </c>
      <c r="G1391" s="12" t="s">
        <v>1453</v>
      </c>
      <c r="H1391" s="12" t="s">
        <v>91</v>
      </c>
      <c r="I1391" s="12" t="s">
        <v>1454</v>
      </c>
      <c r="J1391" s="12" t="s">
        <v>1455</v>
      </c>
      <c r="K1391" s="12" t="s">
        <v>1575</v>
      </c>
      <c r="N1391" s="16" t="s">
        <v>206</v>
      </c>
      <c r="O1391" s="16" t="s">
        <v>1576</v>
      </c>
      <c r="P1391" s="12" t="s">
        <v>482</v>
      </c>
      <c r="Q1391" s="16">
        <v>2023</v>
      </c>
      <c r="R1391" s="16">
        <v>0.61</v>
      </c>
      <c r="T1391" s="16">
        <v>0</v>
      </c>
      <c r="V1391" s="12" t="s">
        <v>204</v>
      </c>
      <c r="W1391" s="12" t="s">
        <v>207</v>
      </c>
      <c r="X1391" s="16">
        <v>2</v>
      </c>
      <c r="Y1391" s="16">
        <v>6</v>
      </c>
      <c r="Z1391" s="16">
        <v>0.61</v>
      </c>
      <c r="AA1391" s="16">
        <f t="shared" si="200"/>
        <v>73.2</v>
      </c>
      <c r="AB1391" s="16" t="s">
        <v>5604</v>
      </c>
      <c r="AC1391" s="16" t="s">
        <v>1489</v>
      </c>
      <c r="AD1391" s="16">
        <f t="shared" si="201"/>
        <v>25620</v>
      </c>
      <c r="AE1391" s="16">
        <f t="shared" si="202"/>
        <v>213.5</v>
      </c>
      <c r="AF1391" s="16">
        <f t="shared" si="203"/>
        <v>80062.5</v>
      </c>
      <c r="AG1391" s="16">
        <f t="shared" si="204"/>
        <v>61</v>
      </c>
      <c r="AH1391" s="12">
        <f t="shared" si="205"/>
        <v>0</v>
      </c>
      <c r="AI1391" s="16">
        <f t="shared" si="206"/>
        <v>4.2699999999999996</v>
      </c>
      <c r="AJ1391" s="16">
        <f t="shared" si="207"/>
        <v>14944.999999999998</v>
      </c>
      <c r="AK1391" s="16">
        <f t="shared" si="208"/>
        <v>305</v>
      </c>
      <c r="AL1391" s="16">
        <f t="shared" si="209"/>
        <v>3050</v>
      </c>
      <c r="AM1391" s="16">
        <f t="shared" si="210"/>
        <v>45750</v>
      </c>
      <c r="AN1391" s="16">
        <f t="shared" si="211"/>
        <v>169427.5</v>
      </c>
      <c r="AO1391" s="12" t="s">
        <v>1458</v>
      </c>
      <c r="AQ1391" s="16" t="s">
        <v>207</v>
      </c>
      <c r="AR1391" s="16" t="s">
        <v>204</v>
      </c>
      <c r="AS1391" s="16" t="s">
        <v>2382</v>
      </c>
      <c r="AT1391" s="16" t="s">
        <v>2387</v>
      </c>
      <c r="AU1391" t="s">
        <v>2384</v>
      </c>
      <c r="AV1391" s="15" t="s">
        <v>2385</v>
      </c>
      <c r="AW1391" s="16" t="s">
        <v>2386</v>
      </c>
      <c r="AX1391" s="16" t="s">
        <v>204</v>
      </c>
      <c r="AY1391" s="16" t="s">
        <v>207</v>
      </c>
      <c r="AZ1391" s="16" t="s">
        <v>204</v>
      </c>
      <c r="BA1391" s="16" t="s">
        <v>204</v>
      </c>
      <c r="BB1391" s="16" t="s">
        <v>204</v>
      </c>
      <c r="BC1391" s="16">
        <v>0.61</v>
      </c>
      <c r="BD1391" s="16">
        <f t="shared" si="212"/>
        <v>2.1349999999999998</v>
      </c>
      <c r="BE1391" s="16">
        <f t="shared" si="213"/>
        <v>1058.921875</v>
      </c>
      <c r="BG1391" s="16">
        <f t="shared" si="214"/>
        <v>732</v>
      </c>
      <c r="BH1391" s="16">
        <f t="shared" si="215"/>
        <v>390.4</v>
      </c>
      <c r="BI1391" s="16">
        <f t="shared" si="216"/>
        <v>4.88</v>
      </c>
    </row>
    <row r="1392" spans="1:61" x14ac:dyDescent="0.35">
      <c r="A1392">
        <v>1391</v>
      </c>
      <c r="B1392" t="s">
        <v>360</v>
      </c>
      <c r="C1392" t="s">
        <v>5742</v>
      </c>
      <c r="D1392" s="15" t="s">
        <v>1585</v>
      </c>
      <c r="E1392" s="12" t="s">
        <v>98</v>
      </c>
      <c r="F1392" s="16">
        <v>1971</v>
      </c>
      <c r="G1392" s="12" t="s">
        <v>1453</v>
      </c>
      <c r="H1392" s="12" t="s">
        <v>91</v>
      </c>
      <c r="I1392" s="12" t="s">
        <v>1454</v>
      </c>
      <c r="J1392" s="12" t="s">
        <v>1455</v>
      </c>
      <c r="K1392" s="12" t="s">
        <v>1575</v>
      </c>
      <c r="N1392" s="16" t="s">
        <v>206</v>
      </c>
      <c r="O1392" s="16" t="s">
        <v>1576</v>
      </c>
      <c r="P1392" s="12" t="s">
        <v>482</v>
      </c>
      <c r="Q1392" s="16">
        <v>2023</v>
      </c>
      <c r="R1392" s="16">
        <v>0.7</v>
      </c>
      <c r="T1392" s="16">
        <v>0</v>
      </c>
      <c r="V1392" s="12" t="s">
        <v>204</v>
      </c>
      <c r="W1392" s="12" t="s">
        <v>207</v>
      </c>
      <c r="X1392" s="16">
        <v>2</v>
      </c>
      <c r="Y1392" s="16">
        <v>5</v>
      </c>
      <c r="Z1392" s="16">
        <v>0.7</v>
      </c>
      <c r="AA1392" s="16">
        <f t="shared" si="200"/>
        <v>84</v>
      </c>
      <c r="AB1392" s="16" t="s">
        <v>5604</v>
      </c>
      <c r="AC1392" s="16" t="s">
        <v>1489</v>
      </c>
      <c r="AD1392" s="16">
        <f t="shared" si="201"/>
        <v>29400</v>
      </c>
      <c r="AE1392" s="16">
        <f t="shared" si="202"/>
        <v>244.99999999999997</v>
      </c>
      <c r="AF1392" s="16">
        <f t="shared" si="203"/>
        <v>91874.999999999985</v>
      </c>
      <c r="AG1392" s="16">
        <f t="shared" si="204"/>
        <v>70</v>
      </c>
      <c r="AH1392" s="12">
        <f t="shared" si="205"/>
        <v>0</v>
      </c>
      <c r="AI1392" s="16">
        <f t="shared" si="206"/>
        <v>4.8999999999999995</v>
      </c>
      <c r="AJ1392" s="16">
        <f t="shared" si="207"/>
        <v>17149.999999999996</v>
      </c>
      <c r="AK1392" s="16">
        <f t="shared" si="208"/>
        <v>350</v>
      </c>
      <c r="AL1392" s="16">
        <f t="shared" si="209"/>
        <v>3500</v>
      </c>
      <c r="AM1392" s="16">
        <f t="shared" si="210"/>
        <v>52500</v>
      </c>
      <c r="AN1392" s="16">
        <f t="shared" si="211"/>
        <v>194424.99999999997</v>
      </c>
      <c r="AO1392" s="12" t="s">
        <v>1458</v>
      </c>
      <c r="AQ1392" s="16" t="s">
        <v>207</v>
      </c>
      <c r="AR1392" s="16" t="s">
        <v>2381</v>
      </c>
      <c r="AS1392" s="16" t="s">
        <v>2382</v>
      </c>
      <c r="AT1392" s="16" t="s">
        <v>2387</v>
      </c>
      <c r="AU1392" t="s">
        <v>2384</v>
      </c>
      <c r="AV1392" s="15" t="s">
        <v>2385</v>
      </c>
      <c r="AW1392" s="16" t="s">
        <v>2386</v>
      </c>
      <c r="AX1392" s="16" t="s">
        <v>204</v>
      </c>
      <c r="AY1392" s="16" t="s">
        <v>207</v>
      </c>
      <c r="AZ1392" s="16" t="s">
        <v>204</v>
      </c>
      <c r="BA1392" s="16" t="s">
        <v>204</v>
      </c>
      <c r="BB1392" s="16" t="s">
        <v>204</v>
      </c>
      <c r="BC1392" s="16">
        <v>0.7</v>
      </c>
      <c r="BD1392" s="16">
        <f t="shared" si="212"/>
        <v>2.4499999999999997</v>
      </c>
      <c r="BE1392" s="16">
        <f t="shared" si="213"/>
        <v>1215.1562499999998</v>
      </c>
      <c r="BG1392" s="16">
        <f t="shared" si="214"/>
        <v>840</v>
      </c>
      <c r="BH1392" s="16">
        <f t="shared" si="215"/>
        <v>448</v>
      </c>
      <c r="BI1392" s="16">
        <f t="shared" si="216"/>
        <v>5.6</v>
      </c>
    </row>
    <row r="1393" spans="1:61" x14ac:dyDescent="0.35">
      <c r="A1393">
        <v>1392</v>
      </c>
      <c r="B1393" t="s">
        <v>360</v>
      </c>
      <c r="C1393" t="s">
        <v>5743</v>
      </c>
      <c r="D1393" s="15" t="s">
        <v>1586</v>
      </c>
      <c r="E1393" s="12" t="s">
        <v>98</v>
      </c>
      <c r="F1393" s="16">
        <v>1977</v>
      </c>
      <c r="G1393" s="12" t="s">
        <v>1453</v>
      </c>
      <c r="H1393" s="12" t="s">
        <v>91</v>
      </c>
      <c r="I1393" s="12" t="s">
        <v>1454</v>
      </c>
      <c r="J1393" s="12" t="s">
        <v>1455</v>
      </c>
      <c r="K1393" s="12" t="s">
        <v>1575</v>
      </c>
      <c r="N1393" s="16" t="s">
        <v>206</v>
      </c>
      <c r="O1393" s="16" t="s">
        <v>1576</v>
      </c>
      <c r="P1393" s="12" t="s">
        <v>482</v>
      </c>
      <c r="Q1393" s="16">
        <v>2023</v>
      </c>
      <c r="R1393" s="16">
        <v>0.64</v>
      </c>
      <c r="T1393" s="16">
        <v>0</v>
      </c>
      <c r="V1393" s="12" t="s">
        <v>204</v>
      </c>
      <c r="W1393" s="12" t="s">
        <v>207</v>
      </c>
      <c r="X1393" s="16">
        <v>2</v>
      </c>
      <c r="Y1393" s="16">
        <v>8</v>
      </c>
      <c r="Z1393" s="16">
        <v>0.64</v>
      </c>
      <c r="AA1393" s="16">
        <f t="shared" si="200"/>
        <v>76.8</v>
      </c>
      <c r="AB1393" s="16" t="s">
        <v>5604</v>
      </c>
      <c r="AC1393" s="16" t="s">
        <v>1489</v>
      </c>
      <c r="AD1393" s="16">
        <f t="shared" si="201"/>
        <v>26880</v>
      </c>
      <c r="AE1393" s="16">
        <f t="shared" si="202"/>
        <v>224</v>
      </c>
      <c r="AF1393" s="16">
        <f t="shared" si="203"/>
        <v>84000</v>
      </c>
      <c r="AG1393" s="16">
        <f t="shared" si="204"/>
        <v>64</v>
      </c>
      <c r="AH1393" s="12">
        <f t="shared" si="205"/>
        <v>0</v>
      </c>
      <c r="AI1393" s="16">
        <f t="shared" si="206"/>
        <v>4.4800000000000004</v>
      </c>
      <c r="AJ1393" s="16">
        <f t="shared" si="207"/>
        <v>15680.000000000002</v>
      </c>
      <c r="AK1393" s="16">
        <f t="shared" si="208"/>
        <v>320</v>
      </c>
      <c r="AL1393" s="16">
        <f t="shared" si="209"/>
        <v>3200</v>
      </c>
      <c r="AM1393" s="16">
        <f t="shared" si="210"/>
        <v>48000</v>
      </c>
      <c r="AN1393" s="16">
        <f t="shared" si="211"/>
        <v>177760</v>
      </c>
      <c r="AO1393" s="12" t="s">
        <v>1458</v>
      </c>
      <c r="AQ1393" s="16" t="s">
        <v>207</v>
      </c>
      <c r="AR1393" s="16" t="s">
        <v>204</v>
      </c>
      <c r="AS1393" s="16" t="s">
        <v>2382</v>
      </c>
      <c r="AT1393" s="16" t="s">
        <v>2387</v>
      </c>
      <c r="AU1393" t="s">
        <v>2384</v>
      </c>
      <c r="AV1393" s="15" t="s">
        <v>2385</v>
      </c>
      <c r="AW1393" s="16" t="s">
        <v>2386</v>
      </c>
      <c r="AX1393" s="16" t="s">
        <v>204</v>
      </c>
      <c r="AY1393" s="16" t="s">
        <v>207</v>
      </c>
      <c r="AZ1393" s="16" t="s">
        <v>204</v>
      </c>
      <c r="BA1393" s="16" t="s">
        <v>204</v>
      </c>
      <c r="BB1393" s="16" t="s">
        <v>204</v>
      </c>
      <c r="BC1393" s="16">
        <v>0.64</v>
      </c>
      <c r="BD1393" s="16">
        <f t="shared" si="212"/>
        <v>2.2400000000000002</v>
      </c>
      <c r="BE1393" s="16">
        <f t="shared" si="213"/>
        <v>1111</v>
      </c>
      <c r="BG1393" s="16">
        <f t="shared" si="214"/>
        <v>768</v>
      </c>
      <c r="BH1393" s="16">
        <f t="shared" si="215"/>
        <v>409.6</v>
      </c>
      <c r="BI1393" s="16">
        <f t="shared" si="216"/>
        <v>5.12</v>
      </c>
    </row>
    <row r="1394" spans="1:61" x14ac:dyDescent="0.35">
      <c r="A1394">
        <v>1393</v>
      </c>
      <c r="B1394" t="s">
        <v>360</v>
      </c>
      <c r="C1394" t="s">
        <v>5744</v>
      </c>
      <c r="D1394" s="15" t="s">
        <v>1587</v>
      </c>
      <c r="E1394" s="12" t="s">
        <v>93</v>
      </c>
      <c r="F1394" s="16">
        <v>1973</v>
      </c>
      <c r="G1394" s="12" t="s">
        <v>1453</v>
      </c>
      <c r="H1394" s="12" t="s">
        <v>91</v>
      </c>
      <c r="I1394" s="12" t="s">
        <v>1454</v>
      </c>
      <c r="J1394" s="12" t="s">
        <v>1455</v>
      </c>
      <c r="K1394" s="12" t="s">
        <v>1575</v>
      </c>
      <c r="N1394" s="16" t="s">
        <v>206</v>
      </c>
      <c r="O1394" s="16" t="s">
        <v>1576</v>
      </c>
      <c r="P1394" s="12" t="s">
        <v>482</v>
      </c>
      <c r="Q1394" s="16">
        <v>2023</v>
      </c>
      <c r="R1394" s="16">
        <v>0.25</v>
      </c>
      <c r="T1394" s="16">
        <v>0</v>
      </c>
      <c r="V1394" s="12" t="s">
        <v>204</v>
      </c>
      <c r="W1394" s="12" t="s">
        <v>207</v>
      </c>
      <c r="X1394" s="16">
        <v>2</v>
      </c>
      <c r="Y1394" s="16">
        <v>7</v>
      </c>
      <c r="Z1394" s="16">
        <v>0.25</v>
      </c>
      <c r="AA1394" s="16">
        <f t="shared" si="200"/>
        <v>30</v>
      </c>
      <c r="AB1394" s="16" t="s">
        <v>5604</v>
      </c>
      <c r="AC1394" s="16" t="s">
        <v>1489</v>
      </c>
      <c r="AD1394" s="16">
        <f t="shared" si="201"/>
        <v>10500</v>
      </c>
      <c r="AE1394" s="16">
        <f t="shared" si="202"/>
        <v>87.5</v>
      </c>
      <c r="AF1394" s="16">
        <f t="shared" si="203"/>
        <v>32812.5</v>
      </c>
      <c r="AG1394" s="16">
        <f t="shared" si="204"/>
        <v>25</v>
      </c>
      <c r="AH1394" s="12">
        <f t="shared" si="205"/>
        <v>0</v>
      </c>
      <c r="AI1394" s="16">
        <f t="shared" si="206"/>
        <v>1.75</v>
      </c>
      <c r="AJ1394" s="16">
        <f t="shared" si="207"/>
        <v>6125</v>
      </c>
      <c r="AK1394" s="16">
        <f t="shared" si="208"/>
        <v>125</v>
      </c>
      <c r="AL1394" s="16">
        <f t="shared" si="209"/>
        <v>1250</v>
      </c>
      <c r="AM1394" s="16">
        <f t="shared" si="210"/>
        <v>18750</v>
      </c>
      <c r="AN1394" s="16">
        <f t="shared" si="211"/>
        <v>69437.5</v>
      </c>
      <c r="AO1394" s="12" t="s">
        <v>1458</v>
      </c>
      <c r="AQ1394" s="16" t="s">
        <v>207</v>
      </c>
      <c r="AR1394" s="16" t="s">
        <v>204</v>
      </c>
      <c r="AS1394" s="16" t="s">
        <v>2382</v>
      </c>
      <c r="AT1394" s="16" t="s">
        <v>2383</v>
      </c>
      <c r="AU1394" t="s">
        <v>2384</v>
      </c>
      <c r="AV1394" s="15" t="s">
        <v>2385</v>
      </c>
      <c r="AW1394" s="16" t="s">
        <v>2386</v>
      </c>
      <c r="AX1394" s="16" t="s">
        <v>204</v>
      </c>
      <c r="AY1394" s="16" t="s">
        <v>207</v>
      </c>
      <c r="AZ1394" s="16" t="s">
        <v>204</v>
      </c>
      <c r="BA1394" s="16" t="s">
        <v>204</v>
      </c>
      <c r="BB1394" s="16" t="s">
        <v>204</v>
      </c>
      <c r="BC1394" s="16">
        <v>0.25</v>
      </c>
      <c r="BD1394" s="16">
        <f t="shared" si="212"/>
        <v>0.875</v>
      </c>
      <c r="BE1394" s="16">
        <f t="shared" si="213"/>
        <v>433.984375</v>
      </c>
      <c r="BG1394" s="16">
        <f t="shared" si="214"/>
        <v>300</v>
      </c>
      <c r="BH1394" s="16">
        <f t="shared" si="215"/>
        <v>160</v>
      </c>
      <c r="BI1394" s="16">
        <f t="shared" si="216"/>
        <v>2</v>
      </c>
    </row>
    <row r="1395" spans="1:61" x14ac:dyDescent="0.35">
      <c r="A1395">
        <v>1394</v>
      </c>
      <c r="B1395" t="s">
        <v>360</v>
      </c>
      <c r="C1395" t="s">
        <v>5745</v>
      </c>
      <c r="D1395" s="15" t="s">
        <v>1588</v>
      </c>
      <c r="E1395" s="12" t="s">
        <v>93</v>
      </c>
      <c r="F1395" s="16">
        <v>1970</v>
      </c>
      <c r="G1395" s="12" t="s">
        <v>1453</v>
      </c>
      <c r="H1395" s="12" t="s">
        <v>91</v>
      </c>
      <c r="I1395" s="12" t="s">
        <v>1454</v>
      </c>
      <c r="J1395" s="12" t="s">
        <v>1455</v>
      </c>
      <c r="K1395" s="12" t="s">
        <v>1575</v>
      </c>
      <c r="N1395" s="16" t="s">
        <v>206</v>
      </c>
      <c r="O1395" s="16" t="s">
        <v>1576</v>
      </c>
      <c r="P1395" s="12" t="s">
        <v>482</v>
      </c>
      <c r="Q1395" s="16">
        <v>2023</v>
      </c>
      <c r="R1395" s="16">
        <v>1.49</v>
      </c>
      <c r="T1395" s="16">
        <v>0</v>
      </c>
      <c r="V1395" s="12" t="s">
        <v>204</v>
      </c>
      <c r="W1395" s="12" t="s">
        <v>207</v>
      </c>
      <c r="X1395" s="16">
        <v>2</v>
      </c>
      <c r="Y1395" s="16">
        <v>4</v>
      </c>
      <c r="Z1395" s="16">
        <v>1.49</v>
      </c>
      <c r="AA1395" s="16">
        <f t="shared" si="200"/>
        <v>178.8</v>
      </c>
      <c r="AB1395" s="16" t="s">
        <v>5604</v>
      </c>
      <c r="AC1395" s="16" t="s">
        <v>1489</v>
      </c>
      <c r="AD1395" s="16">
        <f t="shared" si="201"/>
        <v>62580.000000000007</v>
      </c>
      <c r="AE1395" s="16">
        <f t="shared" si="202"/>
        <v>521.5</v>
      </c>
      <c r="AF1395" s="16">
        <f t="shared" si="203"/>
        <v>195562.5</v>
      </c>
      <c r="AG1395" s="16">
        <f t="shared" si="204"/>
        <v>149</v>
      </c>
      <c r="AH1395" s="12">
        <f t="shared" si="205"/>
        <v>0</v>
      </c>
      <c r="AI1395" s="16">
        <f t="shared" si="206"/>
        <v>10.43</v>
      </c>
      <c r="AJ1395" s="16">
        <f t="shared" si="207"/>
        <v>36505</v>
      </c>
      <c r="AK1395" s="16">
        <f t="shared" si="208"/>
        <v>745</v>
      </c>
      <c r="AL1395" s="16">
        <f t="shared" si="209"/>
        <v>7450</v>
      </c>
      <c r="AM1395" s="16">
        <f t="shared" si="210"/>
        <v>111750</v>
      </c>
      <c r="AN1395" s="16">
        <f t="shared" si="211"/>
        <v>413847.5</v>
      </c>
      <c r="AO1395" s="12" t="s">
        <v>1458</v>
      </c>
      <c r="AQ1395" s="16" t="s">
        <v>207</v>
      </c>
      <c r="AR1395" s="16" t="s">
        <v>204</v>
      </c>
      <c r="AS1395" s="16" t="s">
        <v>2408</v>
      </c>
      <c r="AT1395" s="16" t="s">
        <v>2383</v>
      </c>
      <c r="AU1395" t="s">
        <v>2384</v>
      </c>
      <c r="AV1395" s="15" t="s">
        <v>2385</v>
      </c>
      <c r="AW1395" s="16" t="s">
        <v>2386</v>
      </c>
      <c r="AX1395" s="16" t="s">
        <v>204</v>
      </c>
      <c r="AY1395" s="16" t="s">
        <v>207</v>
      </c>
      <c r="AZ1395" s="16" t="s">
        <v>204</v>
      </c>
      <c r="BA1395" s="16" t="s">
        <v>204</v>
      </c>
      <c r="BB1395" s="16" t="s">
        <v>204</v>
      </c>
      <c r="BC1395" s="16">
        <v>1.49</v>
      </c>
      <c r="BD1395" s="16">
        <f t="shared" si="212"/>
        <v>5.2149999999999999</v>
      </c>
      <c r="BE1395" s="16">
        <f t="shared" si="213"/>
        <v>2586.546875</v>
      </c>
      <c r="BG1395" s="16">
        <f t="shared" si="214"/>
        <v>1788</v>
      </c>
      <c r="BH1395" s="16">
        <f t="shared" si="215"/>
        <v>953.6</v>
      </c>
      <c r="BI1395" s="16">
        <f t="shared" si="216"/>
        <v>11.92</v>
      </c>
    </row>
    <row r="1396" spans="1:61" x14ac:dyDescent="0.35">
      <c r="A1396">
        <v>1395</v>
      </c>
      <c r="B1396" t="s">
        <v>360</v>
      </c>
      <c r="C1396" t="s">
        <v>5746</v>
      </c>
      <c r="D1396" s="15" t="s">
        <v>1589</v>
      </c>
      <c r="E1396" s="12" t="s">
        <v>98</v>
      </c>
      <c r="F1396" s="16">
        <v>1977</v>
      </c>
      <c r="G1396" s="12" t="s">
        <v>1453</v>
      </c>
      <c r="H1396" s="12" t="s">
        <v>91</v>
      </c>
      <c r="I1396" s="12" t="s">
        <v>1454</v>
      </c>
      <c r="J1396" s="12" t="s">
        <v>1455</v>
      </c>
      <c r="K1396" s="12" t="s">
        <v>1575</v>
      </c>
      <c r="N1396" s="16" t="s">
        <v>206</v>
      </c>
      <c r="O1396" s="16" t="s">
        <v>1576</v>
      </c>
      <c r="P1396" s="12" t="s">
        <v>482</v>
      </c>
      <c r="Q1396" s="16">
        <v>2023</v>
      </c>
      <c r="R1396" s="16">
        <v>0.65</v>
      </c>
      <c r="T1396" s="16">
        <v>0</v>
      </c>
      <c r="V1396" s="12" t="s">
        <v>204</v>
      </c>
      <c r="W1396" s="12" t="s">
        <v>207</v>
      </c>
      <c r="X1396" s="16">
        <v>2</v>
      </c>
      <c r="Y1396" s="16">
        <v>8</v>
      </c>
      <c r="Z1396" s="16">
        <v>0.65</v>
      </c>
      <c r="AA1396" s="16">
        <f t="shared" si="200"/>
        <v>78</v>
      </c>
      <c r="AB1396" s="16" t="s">
        <v>5604</v>
      </c>
      <c r="AC1396" s="16" t="s">
        <v>1489</v>
      </c>
      <c r="AD1396" s="16">
        <f t="shared" si="201"/>
        <v>27300</v>
      </c>
      <c r="AE1396" s="16">
        <f t="shared" si="202"/>
        <v>227.5</v>
      </c>
      <c r="AF1396" s="16">
        <f t="shared" si="203"/>
        <v>85312.5</v>
      </c>
      <c r="AG1396" s="16">
        <f t="shared" si="204"/>
        <v>65</v>
      </c>
      <c r="AH1396" s="12">
        <f t="shared" si="205"/>
        <v>0</v>
      </c>
      <c r="AI1396" s="16">
        <f t="shared" si="206"/>
        <v>4.55</v>
      </c>
      <c r="AJ1396" s="16">
        <f t="shared" si="207"/>
        <v>15925</v>
      </c>
      <c r="AK1396" s="16">
        <f t="shared" si="208"/>
        <v>325</v>
      </c>
      <c r="AL1396" s="16">
        <f t="shared" si="209"/>
        <v>3250</v>
      </c>
      <c r="AM1396" s="16">
        <f t="shared" si="210"/>
        <v>48750</v>
      </c>
      <c r="AN1396" s="16">
        <f t="shared" si="211"/>
        <v>180537.5</v>
      </c>
      <c r="AO1396" s="12" t="s">
        <v>1458</v>
      </c>
      <c r="AQ1396" s="16" t="s">
        <v>207</v>
      </c>
      <c r="AR1396" s="16" t="s">
        <v>2381</v>
      </c>
      <c r="AS1396" s="16" t="s">
        <v>2388</v>
      </c>
      <c r="AT1396" s="16" t="s">
        <v>2383</v>
      </c>
      <c r="AU1396" t="s">
        <v>2384</v>
      </c>
      <c r="AV1396" s="15" t="s">
        <v>2385</v>
      </c>
      <c r="AW1396" s="16" t="s">
        <v>2386</v>
      </c>
      <c r="AX1396" s="16" t="s">
        <v>204</v>
      </c>
      <c r="AY1396" s="16" t="s">
        <v>207</v>
      </c>
      <c r="AZ1396" s="16" t="s">
        <v>204</v>
      </c>
      <c r="BA1396" s="16" t="s">
        <v>204</v>
      </c>
      <c r="BB1396" s="16" t="s">
        <v>204</v>
      </c>
      <c r="BC1396" s="16">
        <v>0.65</v>
      </c>
      <c r="BD1396" s="16">
        <f t="shared" si="212"/>
        <v>2.2749999999999999</v>
      </c>
      <c r="BE1396" s="16">
        <f t="shared" si="213"/>
        <v>1128.359375</v>
      </c>
      <c r="BG1396" s="16">
        <f t="shared" si="214"/>
        <v>780</v>
      </c>
      <c r="BH1396" s="16">
        <f t="shared" si="215"/>
        <v>416</v>
      </c>
      <c r="BI1396" s="16">
        <f t="shared" si="216"/>
        <v>5.2</v>
      </c>
    </row>
    <row r="1397" spans="1:61" x14ac:dyDescent="0.35">
      <c r="A1397">
        <v>1396</v>
      </c>
      <c r="B1397" t="s">
        <v>360</v>
      </c>
      <c r="C1397" t="s">
        <v>5747</v>
      </c>
      <c r="D1397" s="15" t="s">
        <v>1590</v>
      </c>
      <c r="E1397" s="12" t="s">
        <v>98</v>
      </c>
      <c r="F1397" s="16">
        <v>1955</v>
      </c>
      <c r="G1397" s="12" t="s">
        <v>1453</v>
      </c>
      <c r="H1397" s="12" t="s">
        <v>91</v>
      </c>
      <c r="I1397" s="12" t="s">
        <v>1454</v>
      </c>
      <c r="J1397" s="12" t="s">
        <v>1455</v>
      </c>
      <c r="K1397" s="12" t="s">
        <v>1575</v>
      </c>
      <c r="N1397" s="16" t="s">
        <v>206</v>
      </c>
      <c r="O1397" s="16" t="s">
        <v>1576</v>
      </c>
      <c r="P1397" s="12" t="s">
        <v>482</v>
      </c>
      <c r="Q1397" s="16">
        <v>2023</v>
      </c>
      <c r="R1397" s="16">
        <v>1.52</v>
      </c>
      <c r="T1397" s="16">
        <v>0</v>
      </c>
      <c r="V1397" s="12" t="s">
        <v>204</v>
      </c>
      <c r="W1397" s="12" t="s">
        <v>207</v>
      </c>
      <c r="X1397" s="16">
        <v>2</v>
      </c>
      <c r="Y1397" s="16">
        <v>9</v>
      </c>
      <c r="Z1397" s="16">
        <v>1.52</v>
      </c>
      <c r="AA1397" s="16">
        <f t="shared" si="200"/>
        <v>182.4</v>
      </c>
      <c r="AB1397" s="16" t="s">
        <v>5604</v>
      </c>
      <c r="AC1397" s="16" t="s">
        <v>1489</v>
      </c>
      <c r="AD1397" s="16">
        <f t="shared" si="201"/>
        <v>63840</v>
      </c>
      <c r="AE1397" s="16">
        <f t="shared" si="202"/>
        <v>532</v>
      </c>
      <c r="AF1397" s="16">
        <f t="shared" si="203"/>
        <v>199500</v>
      </c>
      <c r="AG1397" s="16">
        <f t="shared" si="204"/>
        <v>152</v>
      </c>
      <c r="AH1397" s="12">
        <f t="shared" si="205"/>
        <v>0</v>
      </c>
      <c r="AI1397" s="16">
        <f t="shared" si="206"/>
        <v>10.64</v>
      </c>
      <c r="AJ1397" s="16">
        <f t="shared" si="207"/>
        <v>37240</v>
      </c>
      <c r="AK1397" s="16">
        <f t="shared" si="208"/>
        <v>760</v>
      </c>
      <c r="AL1397" s="16">
        <f t="shared" si="209"/>
        <v>7600</v>
      </c>
      <c r="AM1397" s="16">
        <f t="shared" si="210"/>
        <v>114000</v>
      </c>
      <c r="AN1397" s="16">
        <f t="shared" si="211"/>
        <v>422180</v>
      </c>
      <c r="AO1397" s="12" t="s">
        <v>1458</v>
      </c>
      <c r="AQ1397" s="16" t="s">
        <v>207</v>
      </c>
      <c r="AR1397" s="16" t="s">
        <v>204</v>
      </c>
      <c r="AS1397" s="16" t="s">
        <v>2389</v>
      </c>
      <c r="AT1397" s="16" t="s">
        <v>2383</v>
      </c>
      <c r="AU1397" t="s">
        <v>2384</v>
      </c>
      <c r="AV1397" s="15" t="s">
        <v>2385</v>
      </c>
      <c r="AW1397" s="16" t="s">
        <v>2386</v>
      </c>
      <c r="AX1397" s="16" t="s">
        <v>204</v>
      </c>
      <c r="AY1397" s="16" t="s">
        <v>207</v>
      </c>
      <c r="AZ1397" s="16" t="s">
        <v>204</v>
      </c>
      <c r="BA1397" s="16" t="s">
        <v>204</v>
      </c>
      <c r="BB1397" s="16" t="s">
        <v>204</v>
      </c>
      <c r="BC1397" s="16">
        <v>1.52</v>
      </c>
      <c r="BD1397" s="16">
        <f t="shared" si="212"/>
        <v>5.32</v>
      </c>
      <c r="BE1397" s="16">
        <f t="shared" si="213"/>
        <v>2638.625</v>
      </c>
      <c r="BG1397" s="16">
        <f t="shared" si="214"/>
        <v>1824</v>
      </c>
      <c r="BH1397" s="16">
        <f t="shared" si="215"/>
        <v>972.8</v>
      </c>
      <c r="BI1397" s="16">
        <f t="shared" si="216"/>
        <v>12.16</v>
      </c>
    </row>
    <row r="1398" spans="1:61" x14ac:dyDescent="0.35">
      <c r="A1398">
        <v>1397</v>
      </c>
      <c r="B1398" t="s">
        <v>360</v>
      </c>
      <c r="C1398" t="s">
        <v>5748</v>
      </c>
      <c r="D1398" s="15" t="s">
        <v>1591</v>
      </c>
      <c r="E1398" s="12" t="s">
        <v>98</v>
      </c>
      <c r="F1398" s="16">
        <v>1970</v>
      </c>
      <c r="G1398" s="12" t="s">
        <v>1453</v>
      </c>
      <c r="H1398" s="12" t="s">
        <v>91</v>
      </c>
      <c r="I1398" s="12" t="s">
        <v>1454</v>
      </c>
      <c r="J1398" s="12" t="s">
        <v>1455</v>
      </c>
      <c r="K1398" s="12" t="s">
        <v>1575</v>
      </c>
      <c r="N1398" s="16" t="s">
        <v>206</v>
      </c>
      <c r="O1398" s="16" t="s">
        <v>1576</v>
      </c>
      <c r="P1398" s="12" t="s">
        <v>482</v>
      </c>
      <c r="Q1398" s="16">
        <v>2023</v>
      </c>
      <c r="R1398" s="16">
        <v>0.35</v>
      </c>
      <c r="T1398" s="16">
        <v>0</v>
      </c>
      <c r="V1398" s="12" t="s">
        <v>204</v>
      </c>
      <c r="W1398" s="12" t="s">
        <v>207</v>
      </c>
      <c r="X1398" s="16">
        <v>2</v>
      </c>
      <c r="Y1398" s="16">
        <v>5</v>
      </c>
      <c r="Z1398" s="16">
        <v>0.35</v>
      </c>
      <c r="AA1398" s="16">
        <f t="shared" si="200"/>
        <v>42</v>
      </c>
      <c r="AB1398" s="16" t="s">
        <v>5604</v>
      </c>
      <c r="AC1398" s="16" t="s">
        <v>1489</v>
      </c>
      <c r="AD1398" s="16">
        <f t="shared" si="201"/>
        <v>14700</v>
      </c>
      <c r="AE1398" s="16">
        <f t="shared" si="202"/>
        <v>122.49999999999999</v>
      </c>
      <c r="AF1398" s="16">
        <f t="shared" si="203"/>
        <v>45937.499999999993</v>
      </c>
      <c r="AG1398" s="16">
        <f t="shared" si="204"/>
        <v>35</v>
      </c>
      <c r="AH1398" s="12">
        <f t="shared" si="205"/>
        <v>0</v>
      </c>
      <c r="AI1398" s="16">
        <f t="shared" si="206"/>
        <v>2.4499999999999997</v>
      </c>
      <c r="AJ1398" s="16">
        <f t="shared" si="207"/>
        <v>8574.9999999999982</v>
      </c>
      <c r="AK1398" s="16">
        <f t="shared" si="208"/>
        <v>175</v>
      </c>
      <c r="AL1398" s="16">
        <f t="shared" si="209"/>
        <v>1750</v>
      </c>
      <c r="AM1398" s="16">
        <f t="shared" si="210"/>
        <v>26250</v>
      </c>
      <c r="AN1398" s="16">
        <f t="shared" si="211"/>
        <v>97212.499999999985</v>
      </c>
      <c r="AO1398" s="12" t="s">
        <v>1458</v>
      </c>
      <c r="AQ1398" s="16" t="s">
        <v>207</v>
      </c>
      <c r="AR1398" s="16" t="s">
        <v>204</v>
      </c>
      <c r="AS1398" s="16" t="s">
        <v>2388</v>
      </c>
      <c r="AT1398" s="16" t="s">
        <v>2387</v>
      </c>
      <c r="AU1398" t="s">
        <v>2384</v>
      </c>
      <c r="AV1398" s="15" t="s">
        <v>2385</v>
      </c>
      <c r="AW1398" s="16" t="s">
        <v>2386</v>
      </c>
      <c r="AX1398" s="16" t="s">
        <v>204</v>
      </c>
      <c r="AY1398" s="16" t="s">
        <v>207</v>
      </c>
      <c r="AZ1398" s="16" t="s">
        <v>204</v>
      </c>
      <c r="BA1398" s="16" t="s">
        <v>204</v>
      </c>
      <c r="BB1398" s="16" t="s">
        <v>204</v>
      </c>
      <c r="BC1398" s="16">
        <v>0.35</v>
      </c>
      <c r="BD1398" s="16">
        <f t="shared" si="212"/>
        <v>1.2249999999999999</v>
      </c>
      <c r="BE1398" s="16">
        <f t="shared" si="213"/>
        <v>607.57812499999989</v>
      </c>
      <c r="BG1398" s="16">
        <f t="shared" si="214"/>
        <v>420</v>
      </c>
      <c r="BH1398" s="16">
        <f t="shared" si="215"/>
        <v>224</v>
      </c>
      <c r="BI1398" s="16">
        <f t="shared" si="216"/>
        <v>2.8</v>
      </c>
    </row>
    <row r="1399" spans="1:61" x14ac:dyDescent="0.35">
      <c r="A1399">
        <v>1398</v>
      </c>
      <c r="B1399" t="s">
        <v>360</v>
      </c>
      <c r="C1399" t="s">
        <v>5749</v>
      </c>
      <c r="D1399" s="15" t="s">
        <v>1592</v>
      </c>
      <c r="E1399" s="12" t="s">
        <v>98</v>
      </c>
      <c r="F1399" s="16">
        <v>1973</v>
      </c>
      <c r="G1399" s="12" t="s">
        <v>1453</v>
      </c>
      <c r="H1399" s="12" t="s">
        <v>91</v>
      </c>
      <c r="I1399" s="12" t="s">
        <v>1454</v>
      </c>
      <c r="J1399" s="12" t="s">
        <v>1455</v>
      </c>
      <c r="K1399" s="12" t="s">
        <v>1575</v>
      </c>
      <c r="N1399" s="16" t="s">
        <v>206</v>
      </c>
      <c r="O1399" s="16" t="s">
        <v>1576</v>
      </c>
      <c r="P1399" s="12" t="s">
        <v>482</v>
      </c>
      <c r="Q1399" s="16">
        <v>2023</v>
      </c>
      <c r="R1399" s="16">
        <v>0.97</v>
      </c>
      <c r="T1399" s="16">
        <v>0</v>
      </c>
      <c r="V1399" s="12" t="s">
        <v>204</v>
      </c>
      <c r="W1399" s="12" t="s">
        <v>207</v>
      </c>
      <c r="X1399" s="16">
        <v>2</v>
      </c>
      <c r="Y1399" s="16">
        <v>6</v>
      </c>
      <c r="Z1399" s="16">
        <v>0.97</v>
      </c>
      <c r="AA1399" s="16">
        <f t="shared" si="200"/>
        <v>116.39999999999999</v>
      </c>
      <c r="AB1399" s="16" t="s">
        <v>5604</v>
      </c>
      <c r="AC1399" s="16" t="s">
        <v>1489</v>
      </c>
      <c r="AD1399" s="16">
        <f t="shared" si="201"/>
        <v>40740</v>
      </c>
      <c r="AE1399" s="16">
        <f t="shared" si="202"/>
        <v>339.5</v>
      </c>
      <c r="AF1399" s="16">
        <f t="shared" si="203"/>
        <v>127312.5</v>
      </c>
      <c r="AG1399" s="16">
        <f t="shared" si="204"/>
        <v>97</v>
      </c>
      <c r="AH1399" s="12">
        <f t="shared" si="205"/>
        <v>0</v>
      </c>
      <c r="AI1399" s="16">
        <f t="shared" si="206"/>
        <v>6.79</v>
      </c>
      <c r="AJ1399" s="16">
        <f t="shared" si="207"/>
        <v>23765</v>
      </c>
      <c r="AK1399" s="16">
        <f t="shared" si="208"/>
        <v>485</v>
      </c>
      <c r="AL1399" s="16">
        <f t="shared" si="209"/>
        <v>4850</v>
      </c>
      <c r="AM1399" s="16">
        <f t="shared" si="210"/>
        <v>72750</v>
      </c>
      <c r="AN1399" s="16">
        <f t="shared" si="211"/>
        <v>269417.5</v>
      </c>
      <c r="AO1399" s="12" t="s">
        <v>1458</v>
      </c>
      <c r="AQ1399" s="16" t="s">
        <v>207</v>
      </c>
      <c r="AR1399" s="16" t="s">
        <v>204</v>
      </c>
      <c r="AS1399" s="16" t="s">
        <v>2388</v>
      </c>
      <c r="AT1399" s="16" t="s">
        <v>2387</v>
      </c>
      <c r="AU1399" t="s">
        <v>2384</v>
      </c>
      <c r="AV1399" s="15" t="s">
        <v>2385</v>
      </c>
      <c r="AW1399" s="16" t="s">
        <v>2386</v>
      </c>
      <c r="AX1399" s="16" t="s">
        <v>204</v>
      </c>
      <c r="AY1399" s="16" t="s">
        <v>207</v>
      </c>
      <c r="AZ1399" s="16" t="s">
        <v>204</v>
      </c>
      <c r="BA1399" s="16" t="s">
        <v>204</v>
      </c>
      <c r="BB1399" s="16" t="s">
        <v>204</v>
      </c>
      <c r="BC1399" s="16">
        <v>0.97</v>
      </c>
      <c r="BD1399" s="16">
        <f t="shared" si="212"/>
        <v>3.395</v>
      </c>
      <c r="BE1399" s="16">
        <f t="shared" si="213"/>
        <v>1683.859375</v>
      </c>
      <c r="BG1399" s="16">
        <f t="shared" si="214"/>
        <v>1164</v>
      </c>
      <c r="BH1399" s="16">
        <f t="shared" si="215"/>
        <v>620.79999999999995</v>
      </c>
      <c r="BI1399" s="16">
        <f t="shared" si="216"/>
        <v>7.76</v>
      </c>
    </row>
    <row r="1400" spans="1:61" x14ac:dyDescent="0.35">
      <c r="A1400">
        <v>1399</v>
      </c>
      <c r="B1400" t="s">
        <v>360</v>
      </c>
      <c r="C1400" t="s">
        <v>5750</v>
      </c>
      <c r="D1400" s="15" t="s">
        <v>1593</v>
      </c>
      <c r="E1400" s="12" t="s">
        <v>98</v>
      </c>
      <c r="F1400" s="16">
        <v>1961</v>
      </c>
      <c r="G1400" s="12" t="s">
        <v>1453</v>
      </c>
      <c r="H1400" s="12" t="s">
        <v>91</v>
      </c>
      <c r="I1400" s="12" t="s">
        <v>1454</v>
      </c>
      <c r="J1400" s="12" t="s">
        <v>1455</v>
      </c>
      <c r="K1400" s="12" t="s">
        <v>1575</v>
      </c>
      <c r="N1400" s="16" t="s">
        <v>206</v>
      </c>
      <c r="O1400" s="16" t="s">
        <v>1576</v>
      </c>
      <c r="P1400" s="12" t="s">
        <v>482</v>
      </c>
      <c r="Q1400" s="16">
        <v>2023</v>
      </c>
      <c r="R1400" s="16">
        <v>1.26</v>
      </c>
      <c r="T1400" s="16">
        <v>0</v>
      </c>
      <c r="V1400" s="12" t="s">
        <v>204</v>
      </c>
      <c r="W1400" s="12" t="s">
        <v>207</v>
      </c>
      <c r="X1400" s="16">
        <v>2</v>
      </c>
      <c r="Y1400" s="16">
        <v>9</v>
      </c>
      <c r="Z1400" s="16">
        <v>1.26</v>
      </c>
      <c r="AA1400" s="16">
        <f t="shared" si="200"/>
        <v>151.19999999999999</v>
      </c>
      <c r="AB1400" s="16" t="s">
        <v>5604</v>
      </c>
      <c r="AC1400" s="16" t="s">
        <v>1489</v>
      </c>
      <c r="AD1400" s="16">
        <f t="shared" si="201"/>
        <v>52919.999999999993</v>
      </c>
      <c r="AE1400" s="16">
        <f t="shared" si="202"/>
        <v>441</v>
      </c>
      <c r="AF1400" s="16">
        <f t="shared" si="203"/>
        <v>165375</v>
      </c>
      <c r="AG1400" s="16">
        <f t="shared" si="204"/>
        <v>126</v>
      </c>
      <c r="AH1400" s="12">
        <f t="shared" si="205"/>
        <v>0</v>
      </c>
      <c r="AI1400" s="16">
        <f t="shared" si="206"/>
        <v>8.82</v>
      </c>
      <c r="AJ1400" s="16">
        <f t="shared" si="207"/>
        <v>30870</v>
      </c>
      <c r="AK1400" s="16">
        <f t="shared" si="208"/>
        <v>630</v>
      </c>
      <c r="AL1400" s="16">
        <f t="shared" si="209"/>
        <v>6300</v>
      </c>
      <c r="AM1400" s="16">
        <f t="shared" si="210"/>
        <v>94500</v>
      </c>
      <c r="AN1400" s="16">
        <f t="shared" si="211"/>
        <v>349965</v>
      </c>
      <c r="AO1400" s="12" t="s">
        <v>1458</v>
      </c>
      <c r="AQ1400" s="16" t="s">
        <v>207</v>
      </c>
      <c r="AR1400" s="16" t="s">
        <v>2381</v>
      </c>
      <c r="AS1400" s="16" t="s">
        <v>2408</v>
      </c>
      <c r="AT1400" s="16" t="s">
        <v>2387</v>
      </c>
      <c r="AU1400" t="s">
        <v>2384</v>
      </c>
      <c r="AV1400" s="15" t="s">
        <v>2385</v>
      </c>
      <c r="AW1400" s="16" t="s">
        <v>2386</v>
      </c>
      <c r="AX1400" s="16" t="s">
        <v>204</v>
      </c>
      <c r="AY1400" s="16" t="s">
        <v>207</v>
      </c>
      <c r="AZ1400" s="16" t="s">
        <v>204</v>
      </c>
      <c r="BA1400" s="16" t="s">
        <v>204</v>
      </c>
      <c r="BB1400" s="16" t="s">
        <v>204</v>
      </c>
      <c r="BC1400" s="16">
        <v>1.26</v>
      </c>
      <c r="BD1400" s="16">
        <f t="shared" si="212"/>
        <v>4.41</v>
      </c>
      <c r="BE1400" s="16">
        <f t="shared" si="213"/>
        <v>2187.28125</v>
      </c>
      <c r="BG1400" s="16">
        <f t="shared" si="214"/>
        <v>1512</v>
      </c>
      <c r="BH1400" s="16">
        <f t="shared" si="215"/>
        <v>806.4</v>
      </c>
      <c r="BI1400" s="16">
        <f t="shared" si="216"/>
        <v>10.08</v>
      </c>
    </row>
    <row r="1401" spans="1:61" x14ac:dyDescent="0.35">
      <c r="A1401">
        <v>1400</v>
      </c>
      <c r="B1401" t="s">
        <v>360</v>
      </c>
      <c r="C1401" t="s">
        <v>5751</v>
      </c>
      <c r="D1401" s="15" t="s">
        <v>1594</v>
      </c>
      <c r="E1401" s="12" t="s">
        <v>98</v>
      </c>
      <c r="F1401" s="16">
        <v>1959</v>
      </c>
      <c r="G1401" s="12" t="s">
        <v>1453</v>
      </c>
      <c r="H1401" s="12" t="s">
        <v>91</v>
      </c>
      <c r="I1401" s="12" t="s">
        <v>1454</v>
      </c>
      <c r="J1401" s="12" t="s">
        <v>1455</v>
      </c>
      <c r="K1401" s="12" t="s">
        <v>1575</v>
      </c>
      <c r="N1401" s="16" t="s">
        <v>206</v>
      </c>
      <c r="O1401" s="16" t="s">
        <v>1576</v>
      </c>
      <c r="P1401" s="12" t="s">
        <v>482</v>
      </c>
      <c r="Q1401" s="16">
        <v>2023</v>
      </c>
      <c r="R1401" s="16">
        <v>0.35</v>
      </c>
      <c r="T1401" s="16">
        <v>0</v>
      </c>
      <c r="V1401" s="12" t="s">
        <v>204</v>
      </c>
      <c r="W1401" s="12" t="s">
        <v>207</v>
      </c>
      <c r="X1401" s="16">
        <v>2</v>
      </c>
      <c r="Y1401" s="16">
        <v>5</v>
      </c>
      <c r="Z1401" s="16">
        <v>0.35</v>
      </c>
      <c r="AA1401" s="16">
        <f t="shared" si="200"/>
        <v>42</v>
      </c>
      <c r="AB1401" s="16" t="s">
        <v>5604</v>
      </c>
      <c r="AC1401" s="16" t="s">
        <v>1489</v>
      </c>
      <c r="AD1401" s="16">
        <f t="shared" si="201"/>
        <v>14700</v>
      </c>
      <c r="AE1401" s="16">
        <f t="shared" si="202"/>
        <v>122.49999999999999</v>
      </c>
      <c r="AF1401" s="16">
        <f t="shared" si="203"/>
        <v>45937.499999999993</v>
      </c>
      <c r="AG1401" s="16">
        <f t="shared" si="204"/>
        <v>35</v>
      </c>
      <c r="AH1401" s="12">
        <f t="shared" si="205"/>
        <v>0</v>
      </c>
      <c r="AI1401" s="16">
        <f t="shared" si="206"/>
        <v>2.4499999999999997</v>
      </c>
      <c r="AJ1401" s="16">
        <f t="shared" si="207"/>
        <v>8574.9999999999982</v>
      </c>
      <c r="AK1401" s="16">
        <f t="shared" si="208"/>
        <v>175</v>
      </c>
      <c r="AL1401" s="16">
        <f t="shared" si="209"/>
        <v>1750</v>
      </c>
      <c r="AM1401" s="16">
        <f t="shared" si="210"/>
        <v>26250</v>
      </c>
      <c r="AN1401" s="16">
        <f t="shared" si="211"/>
        <v>97212.499999999985</v>
      </c>
      <c r="AO1401" s="12" t="s">
        <v>1458</v>
      </c>
      <c r="AQ1401" s="16" t="s">
        <v>207</v>
      </c>
      <c r="AR1401" s="16" t="s">
        <v>204</v>
      </c>
      <c r="AS1401" s="16" t="s">
        <v>2389</v>
      </c>
      <c r="AT1401" s="16" t="s">
        <v>2387</v>
      </c>
      <c r="AU1401" t="s">
        <v>2384</v>
      </c>
      <c r="AV1401" s="15" t="s">
        <v>2385</v>
      </c>
      <c r="AW1401" s="16" t="s">
        <v>2386</v>
      </c>
      <c r="AX1401" s="16" t="s">
        <v>204</v>
      </c>
      <c r="AY1401" s="16" t="s">
        <v>207</v>
      </c>
      <c r="AZ1401" s="16" t="s">
        <v>204</v>
      </c>
      <c r="BA1401" s="16" t="s">
        <v>204</v>
      </c>
      <c r="BB1401" s="16" t="s">
        <v>204</v>
      </c>
      <c r="BC1401" s="16">
        <v>0.35</v>
      </c>
      <c r="BD1401" s="16">
        <f t="shared" si="212"/>
        <v>1.2249999999999999</v>
      </c>
      <c r="BE1401" s="16">
        <f t="shared" si="213"/>
        <v>607.57812499999989</v>
      </c>
      <c r="BG1401" s="16">
        <f t="shared" si="214"/>
        <v>420</v>
      </c>
      <c r="BH1401" s="16">
        <f t="shared" si="215"/>
        <v>224</v>
      </c>
      <c r="BI1401" s="16">
        <f t="shared" si="216"/>
        <v>2.8</v>
      </c>
    </row>
    <row r="1402" spans="1:61" x14ac:dyDescent="0.35">
      <c r="A1402">
        <v>1401</v>
      </c>
      <c r="B1402" t="s">
        <v>360</v>
      </c>
      <c r="C1402" t="s">
        <v>5752</v>
      </c>
      <c r="D1402" s="15" t="s">
        <v>1595</v>
      </c>
      <c r="E1402" s="12" t="s">
        <v>98</v>
      </c>
      <c r="F1402" s="16">
        <v>1976</v>
      </c>
      <c r="G1402" s="12" t="s">
        <v>1453</v>
      </c>
      <c r="H1402" s="12" t="s">
        <v>91</v>
      </c>
      <c r="I1402" s="12" t="s">
        <v>1454</v>
      </c>
      <c r="J1402" s="12" t="s">
        <v>1455</v>
      </c>
      <c r="K1402" s="12" t="s">
        <v>1575</v>
      </c>
      <c r="N1402" s="16" t="s">
        <v>205</v>
      </c>
      <c r="O1402" s="16" t="s">
        <v>1576</v>
      </c>
      <c r="P1402" s="12" t="s">
        <v>482</v>
      </c>
      <c r="Q1402" s="16">
        <v>2023</v>
      </c>
      <c r="R1402" s="16">
        <v>1.04</v>
      </c>
      <c r="T1402" s="16">
        <v>0</v>
      </c>
      <c r="V1402" s="12" t="s">
        <v>204</v>
      </c>
      <c r="W1402" s="12" t="s">
        <v>207</v>
      </c>
      <c r="X1402" s="16">
        <v>2</v>
      </c>
      <c r="Y1402" s="16">
        <v>7</v>
      </c>
      <c r="Z1402" s="16">
        <v>1.04</v>
      </c>
      <c r="AA1402" s="16">
        <f t="shared" ref="AA1402:AA1465" si="217">Z1402*120</f>
        <v>124.80000000000001</v>
      </c>
      <c r="AB1402" s="16" t="s">
        <v>5604</v>
      </c>
      <c r="AC1402" s="16" t="s">
        <v>1489</v>
      </c>
      <c r="AD1402" s="16">
        <f t="shared" ref="AD1402:AD1465" si="218">AA1402*350</f>
        <v>43680.000000000007</v>
      </c>
      <c r="AE1402" s="16">
        <f t="shared" ref="AE1402:AE1465" si="219">Z1402*350</f>
        <v>364</v>
      </c>
      <c r="AF1402" s="16">
        <f t="shared" ref="AF1402:AF1465" si="220">AE1402*375</f>
        <v>136500</v>
      </c>
      <c r="AG1402" s="16">
        <f t="shared" ref="AG1402:AG1465" si="221">100*Z1402</f>
        <v>104</v>
      </c>
      <c r="AH1402" s="12">
        <f t="shared" ref="AH1402:AH1465" si="222">AG1402*0</f>
        <v>0</v>
      </c>
      <c r="AI1402" s="16">
        <f t="shared" ref="AI1402:AI1465" si="223">Z1402*7</f>
        <v>7.28</v>
      </c>
      <c r="AJ1402" s="16">
        <f t="shared" ref="AJ1402:AJ1465" si="224">AI1402*3500</f>
        <v>25480</v>
      </c>
      <c r="AK1402" s="16">
        <f t="shared" ref="AK1402:AK1465" si="225">Z1402*500</f>
        <v>520</v>
      </c>
      <c r="AL1402" s="16">
        <f t="shared" ref="AL1402:AL1465" si="226">1*Z1402*5000</f>
        <v>5200</v>
      </c>
      <c r="AM1402" s="16">
        <f t="shared" ref="AM1402:AM1465" si="227">75000*Z1402</f>
        <v>78000</v>
      </c>
      <c r="AN1402" s="16">
        <f t="shared" ref="AN1402:AN1465" si="228">AD1402+AF1402+AJ1402+AL1402+AM1402</f>
        <v>288860</v>
      </c>
      <c r="AO1402" s="12" t="s">
        <v>1458</v>
      </c>
      <c r="AQ1402" s="16" t="s">
        <v>207</v>
      </c>
      <c r="AR1402" s="16" t="s">
        <v>204</v>
      </c>
      <c r="AS1402" s="16" t="s">
        <v>2382</v>
      </c>
      <c r="AT1402" s="16" t="s">
        <v>2383</v>
      </c>
      <c r="AU1402" t="s">
        <v>2384</v>
      </c>
      <c r="AV1402" s="15" t="s">
        <v>2385</v>
      </c>
      <c r="AW1402" s="16" t="s">
        <v>2386</v>
      </c>
      <c r="AX1402" s="16" t="s">
        <v>204</v>
      </c>
      <c r="AY1402" s="16" t="s">
        <v>207</v>
      </c>
      <c r="AZ1402" s="16" t="s">
        <v>204</v>
      </c>
      <c r="BA1402" s="16" t="s">
        <v>204</v>
      </c>
      <c r="BB1402" s="16" t="s">
        <v>204</v>
      </c>
      <c r="BC1402" s="16">
        <v>1.04</v>
      </c>
      <c r="BD1402" s="16">
        <f t="shared" ref="BD1402:BD1465" si="229">3.5*BC1402</f>
        <v>3.64</v>
      </c>
      <c r="BE1402" s="16">
        <f t="shared" ref="BE1402:BE1465" si="230">AN1402/160</f>
        <v>1805.375</v>
      </c>
      <c r="BG1402" s="16">
        <f t="shared" ref="BG1402:BG1465" si="231">1200*BC1402</f>
        <v>1248</v>
      </c>
      <c r="BH1402" s="16">
        <f t="shared" ref="BH1402:BH1465" si="232">640*BC1402</f>
        <v>665.6</v>
      </c>
      <c r="BI1402" s="16">
        <f t="shared" ref="BI1402:BI1465" si="233">8*BC1402</f>
        <v>8.32</v>
      </c>
    </row>
    <row r="1403" spans="1:61" x14ac:dyDescent="0.35">
      <c r="A1403">
        <v>1402</v>
      </c>
      <c r="B1403" t="s">
        <v>360</v>
      </c>
      <c r="C1403" t="s">
        <v>5753</v>
      </c>
      <c r="D1403" s="15" t="s">
        <v>1596</v>
      </c>
      <c r="E1403" s="12" t="s">
        <v>98</v>
      </c>
      <c r="F1403" s="16">
        <v>1977</v>
      </c>
      <c r="G1403" s="12" t="s">
        <v>1453</v>
      </c>
      <c r="H1403" s="12" t="s">
        <v>91</v>
      </c>
      <c r="I1403" s="12" t="s">
        <v>1454</v>
      </c>
      <c r="J1403" s="12" t="s">
        <v>1455</v>
      </c>
      <c r="K1403" s="12" t="s">
        <v>1575</v>
      </c>
      <c r="N1403" s="16" t="s">
        <v>206</v>
      </c>
      <c r="O1403" s="16" t="s">
        <v>1576</v>
      </c>
      <c r="P1403" s="12" t="s">
        <v>482</v>
      </c>
      <c r="Q1403" s="16">
        <v>2023</v>
      </c>
      <c r="R1403" s="16">
        <v>0.09</v>
      </c>
      <c r="T1403" s="16">
        <v>0</v>
      </c>
      <c r="V1403" s="12" t="s">
        <v>204</v>
      </c>
      <c r="W1403" s="12" t="s">
        <v>207</v>
      </c>
      <c r="X1403" s="16">
        <v>2</v>
      </c>
      <c r="Y1403" s="16">
        <v>5</v>
      </c>
      <c r="Z1403" s="16">
        <v>0.09</v>
      </c>
      <c r="AA1403" s="16">
        <f t="shared" si="217"/>
        <v>10.799999999999999</v>
      </c>
      <c r="AB1403" s="16" t="s">
        <v>5604</v>
      </c>
      <c r="AC1403" s="16" t="s">
        <v>1489</v>
      </c>
      <c r="AD1403" s="16">
        <f t="shared" si="218"/>
        <v>3779.9999999999995</v>
      </c>
      <c r="AE1403" s="16">
        <f t="shared" si="219"/>
        <v>31.5</v>
      </c>
      <c r="AF1403" s="16">
        <f t="shared" si="220"/>
        <v>11812.5</v>
      </c>
      <c r="AG1403" s="16">
        <f t="shared" si="221"/>
        <v>9</v>
      </c>
      <c r="AH1403" s="12">
        <f t="shared" si="222"/>
        <v>0</v>
      </c>
      <c r="AI1403" s="16">
        <f t="shared" si="223"/>
        <v>0.63</v>
      </c>
      <c r="AJ1403" s="16">
        <f t="shared" si="224"/>
        <v>2205</v>
      </c>
      <c r="AK1403" s="16">
        <f t="shared" si="225"/>
        <v>45</v>
      </c>
      <c r="AL1403" s="16">
        <f t="shared" si="226"/>
        <v>450</v>
      </c>
      <c r="AM1403" s="16">
        <f t="shared" si="227"/>
        <v>6750</v>
      </c>
      <c r="AN1403" s="16">
        <f t="shared" si="228"/>
        <v>24997.5</v>
      </c>
      <c r="AO1403" s="12" t="s">
        <v>1458</v>
      </c>
      <c r="AQ1403" s="16" t="s">
        <v>207</v>
      </c>
      <c r="AR1403" s="16" t="s">
        <v>204</v>
      </c>
      <c r="AS1403" s="16" t="s">
        <v>2382</v>
      </c>
      <c r="AT1403" s="16" t="s">
        <v>2383</v>
      </c>
      <c r="AU1403" t="s">
        <v>2384</v>
      </c>
      <c r="AV1403" s="15" t="s">
        <v>2385</v>
      </c>
      <c r="AW1403" s="16" t="s">
        <v>2386</v>
      </c>
      <c r="AX1403" s="16" t="s">
        <v>204</v>
      </c>
      <c r="AY1403" s="16" t="s">
        <v>207</v>
      </c>
      <c r="AZ1403" s="16" t="s">
        <v>204</v>
      </c>
      <c r="BA1403" s="16" t="s">
        <v>204</v>
      </c>
      <c r="BB1403" s="16" t="s">
        <v>204</v>
      </c>
      <c r="BC1403" s="16">
        <v>0.09</v>
      </c>
      <c r="BD1403" s="16">
        <f t="shared" si="229"/>
        <v>0.315</v>
      </c>
      <c r="BE1403" s="16">
        <f t="shared" si="230"/>
        <v>156.234375</v>
      </c>
      <c r="BG1403" s="16">
        <f t="shared" si="231"/>
        <v>108</v>
      </c>
      <c r="BH1403" s="16">
        <f t="shared" si="232"/>
        <v>57.599999999999994</v>
      </c>
      <c r="BI1403" s="16">
        <f t="shared" si="233"/>
        <v>0.72</v>
      </c>
    </row>
    <row r="1404" spans="1:61" x14ac:dyDescent="0.35">
      <c r="A1404">
        <v>1403</v>
      </c>
      <c r="B1404" t="s">
        <v>360</v>
      </c>
      <c r="C1404" t="s">
        <v>5754</v>
      </c>
      <c r="D1404" s="15" t="s">
        <v>1597</v>
      </c>
      <c r="E1404" s="12" t="s">
        <v>98</v>
      </c>
      <c r="F1404" s="16">
        <v>1977</v>
      </c>
      <c r="G1404" s="12" t="s">
        <v>1453</v>
      </c>
      <c r="H1404" s="12" t="s">
        <v>91</v>
      </c>
      <c r="I1404" s="12" t="s">
        <v>1454</v>
      </c>
      <c r="J1404" s="12" t="s">
        <v>1455</v>
      </c>
      <c r="K1404" s="12" t="s">
        <v>1575</v>
      </c>
      <c r="N1404" s="16" t="s">
        <v>206</v>
      </c>
      <c r="O1404" s="16" t="s">
        <v>1576</v>
      </c>
      <c r="P1404" s="12" t="s">
        <v>482</v>
      </c>
      <c r="Q1404" s="16">
        <v>2023</v>
      </c>
      <c r="R1404" s="16">
        <v>0.43</v>
      </c>
      <c r="T1404" s="16">
        <v>0</v>
      </c>
      <c r="V1404" s="12" t="s">
        <v>204</v>
      </c>
      <c r="W1404" s="12" t="s">
        <v>207</v>
      </c>
      <c r="X1404" s="16">
        <v>2</v>
      </c>
      <c r="Y1404" s="16">
        <v>6</v>
      </c>
      <c r="Z1404" s="16">
        <v>0.43</v>
      </c>
      <c r="AA1404" s="16">
        <f t="shared" si="217"/>
        <v>51.6</v>
      </c>
      <c r="AB1404" s="16" t="s">
        <v>5604</v>
      </c>
      <c r="AC1404" s="16" t="s">
        <v>1489</v>
      </c>
      <c r="AD1404" s="16">
        <f t="shared" si="218"/>
        <v>18060</v>
      </c>
      <c r="AE1404" s="16">
        <f t="shared" si="219"/>
        <v>150.5</v>
      </c>
      <c r="AF1404" s="16">
        <f t="shared" si="220"/>
        <v>56437.5</v>
      </c>
      <c r="AG1404" s="16">
        <f t="shared" si="221"/>
        <v>43</v>
      </c>
      <c r="AH1404" s="12">
        <f t="shared" si="222"/>
        <v>0</v>
      </c>
      <c r="AI1404" s="16">
        <f t="shared" si="223"/>
        <v>3.01</v>
      </c>
      <c r="AJ1404" s="16">
        <f t="shared" si="224"/>
        <v>10535</v>
      </c>
      <c r="AK1404" s="16">
        <f t="shared" si="225"/>
        <v>215</v>
      </c>
      <c r="AL1404" s="16">
        <f t="shared" si="226"/>
        <v>2150</v>
      </c>
      <c r="AM1404" s="16">
        <f t="shared" si="227"/>
        <v>32250</v>
      </c>
      <c r="AN1404" s="16">
        <f t="shared" si="228"/>
        <v>119432.5</v>
      </c>
      <c r="AO1404" s="12" t="s">
        <v>1458</v>
      </c>
      <c r="AQ1404" s="16" t="s">
        <v>207</v>
      </c>
      <c r="AR1404" s="16" t="s">
        <v>2381</v>
      </c>
      <c r="AS1404" s="16" t="s">
        <v>2382</v>
      </c>
      <c r="AT1404" s="16" t="s">
        <v>2387</v>
      </c>
      <c r="AU1404" t="s">
        <v>2384</v>
      </c>
      <c r="AV1404" s="15" t="s">
        <v>2385</v>
      </c>
      <c r="AW1404" s="16" t="s">
        <v>2386</v>
      </c>
      <c r="AX1404" s="16" t="s">
        <v>204</v>
      </c>
      <c r="AY1404" s="16" t="s">
        <v>207</v>
      </c>
      <c r="AZ1404" s="16" t="s">
        <v>204</v>
      </c>
      <c r="BA1404" s="16" t="s">
        <v>204</v>
      </c>
      <c r="BB1404" s="16" t="s">
        <v>204</v>
      </c>
      <c r="BC1404" s="16">
        <v>0.43</v>
      </c>
      <c r="BD1404" s="16">
        <f t="shared" si="229"/>
        <v>1.5049999999999999</v>
      </c>
      <c r="BE1404" s="16">
        <f t="shared" si="230"/>
        <v>746.453125</v>
      </c>
      <c r="BG1404" s="16">
        <f t="shared" si="231"/>
        <v>516</v>
      </c>
      <c r="BH1404" s="16">
        <f t="shared" si="232"/>
        <v>275.2</v>
      </c>
      <c r="BI1404" s="16">
        <f t="shared" si="233"/>
        <v>3.44</v>
      </c>
    </row>
    <row r="1405" spans="1:61" x14ac:dyDescent="0.35">
      <c r="A1405">
        <v>1404</v>
      </c>
      <c r="B1405" t="s">
        <v>360</v>
      </c>
      <c r="C1405" t="s">
        <v>5755</v>
      </c>
      <c r="D1405" s="15" t="s">
        <v>1598</v>
      </c>
      <c r="E1405" s="12" t="s">
        <v>98</v>
      </c>
      <c r="F1405" s="16">
        <v>1958</v>
      </c>
      <c r="G1405" s="12" t="s">
        <v>1453</v>
      </c>
      <c r="H1405" s="12" t="s">
        <v>91</v>
      </c>
      <c r="I1405" s="12" t="s">
        <v>1454</v>
      </c>
      <c r="J1405" s="12" t="s">
        <v>1455</v>
      </c>
      <c r="K1405" s="12" t="s">
        <v>1575</v>
      </c>
      <c r="N1405" s="16" t="s">
        <v>206</v>
      </c>
      <c r="O1405" s="16" t="s">
        <v>1576</v>
      </c>
      <c r="P1405" s="12" t="s">
        <v>482</v>
      </c>
      <c r="Q1405" s="16">
        <v>2023</v>
      </c>
      <c r="R1405" s="16">
        <v>0.34</v>
      </c>
      <c r="T1405" s="16">
        <v>0</v>
      </c>
      <c r="V1405" s="12" t="s">
        <v>204</v>
      </c>
      <c r="W1405" s="12" t="s">
        <v>207</v>
      </c>
      <c r="X1405" s="16">
        <v>2</v>
      </c>
      <c r="Y1405" s="16">
        <v>11</v>
      </c>
      <c r="Z1405" s="16">
        <v>0.34</v>
      </c>
      <c r="AA1405" s="16">
        <f t="shared" si="217"/>
        <v>40.800000000000004</v>
      </c>
      <c r="AB1405" s="16" t="s">
        <v>5604</v>
      </c>
      <c r="AC1405" s="16" t="s">
        <v>1489</v>
      </c>
      <c r="AD1405" s="16">
        <f t="shared" si="218"/>
        <v>14280.000000000002</v>
      </c>
      <c r="AE1405" s="16">
        <f t="shared" si="219"/>
        <v>119.00000000000001</v>
      </c>
      <c r="AF1405" s="16">
        <f t="shared" si="220"/>
        <v>44625.000000000007</v>
      </c>
      <c r="AG1405" s="16">
        <f t="shared" si="221"/>
        <v>34</v>
      </c>
      <c r="AH1405" s="12">
        <f t="shared" si="222"/>
        <v>0</v>
      </c>
      <c r="AI1405" s="16">
        <f t="shared" si="223"/>
        <v>2.3800000000000003</v>
      </c>
      <c r="AJ1405" s="16">
        <f t="shared" si="224"/>
        <v>8330.0000000000018</v>
      </c>
      <c r="AK1405" s="16">
        <f t="shared" si="225"/>
        <v>170</v>
      </c>
      <c r="AL1405" s="16">
        <f t="shared" si="226"/>
        <v>1700.0000000000002</v>
      </c>
      <c r="AM1405" s="16">
        <f t="shared" si="227"/>
        <v>25500.000000000004</v>
      </c>
      <c r="AN1405" s="16">
        <f t="shared" si="228"/>
        <v>94435.000000000015</v>
      </c>
      <c r="AO1405" s="12" t="s">
        <v>1458</v>
      </c>
      <c r="AQ1405" s="16" t="s">
        <v>207</v>
      </c>
      <c r="AR1405" s="16" t="s">
        <v>204</v>
      </c>
      <c r="AS1405" s="16" t="s">
        <v>2382</v>
      </c>
      <c r="AT1405" s="16" t="s">
        <v>2387</v>
      </c>
      <c r="AU1405" t="s">
        <v>2384</v>
      </c>
      <c r="AV1405" s="15" t="s">
        <v>2385</v>
      </c>
      <c r="AW1405" s="16" t="s">
        <v>2386</v>
      </c>
      <c r="AX1405" s="16" t="s">
        <v>204</v>
      </c>
      <c r="AY1405" s="16" t="s">
        <v>207</v>
      </c>
      <c r="AZ1405" s="16" t="s">
        <v>204</v>
      </c>
      <c r="BA1405" s="16" t="s">
        <v>204</v>
      </c>
      <c r="BB1405" s="16" t="s">
        <v>204</v>
      </c>
      <c r="BC1405" s="16">
        <v>0.34</v>
      </c>
      <c r="BD1405" s="16">
        <f t="shared" si="229"/>
        <v>1.1900000000000002</v>
      </c>
      <c r="BE1405" s="16">
        <f t="shared" si="230"/>
        <v>590.21875000000011</v>
      </c>
      <c r="BG1405" s="16">
        <f t="shared" si="231"/>
        <v>408.00000000000006</v>
      </c>
      <c r="BH1405" s="16">
        <f t="shared" si="232"/>
        <v>217.60000000000002</v>
      </c>
      <c r="BI1405" s="16">
        <f t="shared" si="233"/>
        <v>2.72</v>
      </c>
    </row>
    <row r="1406" spans="1:61" x14ac:dyDescent="0.35">
      <c r="A1406">
        <v>1405</v>
      </c>
      <c r="B1406" t="s">
        <v>360</v>
      </c>
      <c r="C1406" t="s">
        <v>5756</v>
      </c>
      <c r="D1406" s="15" t="s">
        <v>1599</v>
      </c>
      <c r="E1406" s="12" t="s">
        <v>98</v>
      </c>
      <c r="F1406" s="16">
        <v>1992</v>
      </c>
      <c r="G1406" s="12" t="s">
        <v>1453</v>
      </c>
      <c r="H1406" s="12" t="s">
        <v>91</v>
      </c>
      <c r="I1406" s="12" t="s">
        <v>1454</v>
      </c>
      <c r="J1406" s="12" t="s">
        <v>1455</v>
      </c>
      <c r="K1406" s="12" t="s">
        <v>1575</v>
      </c>
      <c r="N1406" s="16" t="s">
        <v>206</v>
      </c>
      <c r="O1406" s="16" t="s">
        <v>1576</v>
      </c>
      <c r="P1406" s="12" t="s">
        <v>482</v>
      </c>
      <c r="Q1406" s="16">
        <v>2023</v>
      </c>
      <c r="R1406" s="16">
        <v>0.26</v>
      </c>
      <c r="T1406" s="16">
        <v>0</v>
      </c>
      <c r="V1406" s="12" t="s">
        <v>204</v>
      </c>
      <c r="W1406" s="12" t="s">
        <v>207</v>
      </c>
      <c r="X1406" s="16">
        <v>2</v>
      </c>
      <c r="Y1406" s="16">
        <v>6</v>
      </c>
      <c r="Z1406" s="16">
        <v>0.26</v>
      </c>
      <c r="AA1406" s="16">
        <f t="shared" si="217"/>
        <v>31.200000000000003</v>
      </c>
      <c r="AB1406" s="16" t="s">
        <v>5604</v>
      </c>
      <c r="AC1406" s="16" t="s">
        <v>1489</v>
      </c>
      <c r="AD1406" s="16">
        <f t="shared" si="218"/>
        <v>10920.000000000002</v>
      </c>
      <c r="AE1406" s="16">
        <f t="shared" si="219"/>
        <v>91</v>
      </c>
      <c r="AF1406" s="16">
        <f t="shared" si="220"/>
        <v>34125</v>
      </c>
      <c r="AG1406" s="16">
        <f t="shared" si="221"/>
        <v>26</v>
      </c>
      <c r="AH1406" s="12">
        <f t="shared" si="222"/>
        <v>0</v>
      </c>
      <c r="AI1406" s="16">
        <f t="shared" si="223"/>
        <v>1.82</v>
      </c>
      <c r="AJ1406" s="16">
        <f t="shared" si="224"/>
        <v>6370</v>
      </c>
      <c r="AK1406" s="16">
        <f t="shared" si="225"/>
        <v>130</v>
      </c>
      <c r="AL1406" s="16">
        <f t="shared" si="226"/>
        <v>1300</v>
      </c>
      <c r="AM1406" s="16">
        <f t="shared" si="227"/>
        <v>19500</v>
      </c>
      <c r="AN1406" s="16">
        <f t="shared" si="228"/>
        <v>72215</v>
      </c>
      <c r="AO1406" s="12" t="s">
        <v>1458</v>
      </c>
      <c r="AQ1406" s="16" t="s">
        <v>207</v>
      </c>
      <c r="AR1406" s="16" t="s">
        <v>204</v>
      </c>
      <c r="AS1406" s="16" t="s">
        <v>2408</v>
      </c>
      <c r="AT1406" s="16" t="s">
        <v>2387</v>
      </c>
      <c r="AU1406" t="s">
        <v>2384</v>
      </c>
      <c r="AV1406" s="15" t="s">
        <v>2385</v>
      </c>
      <c r="AW1406" s="16" t="s">
        <v>2386</v>
      </c>
      <c r="AX1406" s="16" t="s">
        <v>204</v>
      </c>
      <c r="AY1406" s="16" t="s">
        <v>207</v>
      </c>
      <c r="AZ1406" s="16" t="s">
        <v>204</v>
      </c>
      <c r="BA1406" s="16" t="s">
        <v>204</v>
      </c>
      <c r="BB1406" s="16" t="s">
        <v>204</v>
      </c>
      <c r="BC1406" s="16">
        <v>0.26</v>
      </c>
      <c r="BD1406" s="16">
        <f t="shared" si="229"/>
        <v>0.91</v>
      </c>
      <c r="BE1406" s="16">
        <f t="shared" si="230"/>
        <v>451.34375</v>
      </c>
      <c r="BG1406" s="16">
        <f t="shared" si="231"/>
        <v>312</v>
      </c>
      <c r="BH1406" s="16">
        <f t="shared" si="232"/>
        <v>166.4</v>
      </c>
      <c r="BI1406" s="16">
        <f t="shared" si="233"/>
        <v>2.08</v>
      </c>
    </row>
    <row r="1407" spans="1:61" x14ac:dyDescent="0.35">
      <c r="A1407">
        <v>1406</v>
      </c>
      <c r="B1407" t="s">
        <v>360</v>
      </c>
      <c r="C1407" t="s">
        <v>5757</v>
      </c>
      <c r="D1407" s="15" t="s">
        <v>1600</v>
      </c>
      <c r="E1407" s="12" t="s">
        <v>98</v>
      </c>
      <c r="F1407" s="16">
        <v>1960</v>
      </c>
      <c r="G1407" s="12" t="s">
        <v>1453</v>
      </c>
      <c r="H1407" s="12" t="s">
        <v>91</v>
      </c>
      <c r="I1407" s="12" t="s">
        <v>1454</v>
      </c>
      <c r="J1407" s="12" t="s">
        <v>1455</v>
      </c>
      <c r="K1407" s="12" t="s">
        <v>1575</v>
      </c>
      <c r="N1407" s="16" t="s">
        <v>205</v>
      </c>
      <c r="O1407" s="16" t="s">
        <v>1576</v>
      </c>
      <c r="P1407" s="12" t="s">
        <v>482</v>
      </c>
      <c r="Q1407" s="16">
        <v>2023</v>
      </c>
      <c r="R1407" s="16">
        <v>0.64</v>
      </c>
      <c r="T1407" s="16">
        <v>0</v>
      </c>
      <c r="U1407" s="16" t="s">
        <v>1601</v>
      </c>
      <c r="V1407" s="12" t="s">
        <v>204</v>
      </c>
      <c r="W1407" s="12" t="s">
        <v>207</v>
      </c>
      <c r="X1407" s="16">
        <v>2</v>
      </c>
      <c r="Y1407" s="16">
        <v>8</v>
      </c>
      <c r="Z1407" s="16">
        <v>0.64</v>
      </c>
      <c r="AA1407" s="16">
        <f t="shared" si="217"/>
        <v>76.8</v>
      </c>
      <c r="AB1407" s="16" t="s">
        <v>5604</v>
      </c>
      <c r="AC1407" s="16" t="s">
        <v>1489</v>
      </c>
      <c r="AD1407" s="16">
        <f t="shared" si="218"/>
        <v>26880</v>
      </c>
      <c r="AE1407" s="16">
        <f t="shared" si="219"/>
        <v>224</v>
      </c>
      <c r="AF1407" s="16">
        <f t="shared" si="220"/>
        <v>84000</v>
      </c>
      <c r="AG1407" s="16">
        <f t="shared" si="221"/>
        <v>64</v>
      </c>
      <c r="AH1407" s="12">
        <f t="shared" si="222"/>
        <v>0</v>
      </c>
      <c r="AI1407" s="16">
        <f t="shared" si="223"/>
        <v>4.4800000000000004</v>
      </c>
      <c r="AJ1407" s="16">
        <f t="shared" si="224"/>
        <v>15680.000000000002</v>
      </c>
      <c r="AK1407" s="16">
        <f t="shared" si="225"/>
        <v>320</v>
      </c>
      <c r="AL1407" s="16">
        <f t="shared" si="226"/>
        <v>3200</v>
      </c>
      <c r="AM1407" s="16">
        <f t="shared" si="227"/>
        <v>48000</v>
      </c>
      <c r="AN1407" s="16">
        <f t="shared" si="228"/>
        <v>177760</v>
      </c>
      <c r="AO1407" s="12" t="s">
        <v>1458</v>
      </c>
      <c r="AQ1407" s="16" t="s">
        <v>207</v>
      </c>
      <c r="AR1407" s="16" t="s">
        <v>204</v>
      </c>
      <c r="AS1407" s="16" t="s">
        <v>2388</v>
      </c>
      <c r="AT1407" s="16" t="s">
        <v>2383</v>
      </c>
      <c r="AU1407" t="s">
        <v>2384</v>
      </c>
      <c r="AV1407" s="15" t="s">
        <v>2385</v>
      </c>
      <c r="AW1407" s="16" t="s">
        <v>2386</v>
      </c>
      <c r="AX1407" s="16" t="s">
        <v>204</v>
      </c>
      <c r="AY1407" s="16" t="s">
        <v>207</v>
      </c>
      <c r="AZ1407" s="16" t="s">
        <v>204</v>
      </c>
      <c r="BA1407" s="16" t="s">
        <v>204</v>
      </c>
      <c r="BB1407" s="16" t="s">
        <v>204</v>
      </c>
      <c r="BC1407" s="16">
        <v>0.64</v>
      </c>
      <c r="BD1407" s="16">
        <f t="shared" si="229"/>
        <v>2.2400000000000002</v>
      </c>
      <c r="BE1407" s="16">
        <f t="shared" si="230"/>
        <v>1111</v>
      </c>
      <c r="BG1407" s="16">
        <f t="shared" si="231"/>
        <v>768</v>
      </c>
      <c r="BH1407" s="16">
        <f t="shared" si="232"/>
        <v>409.6</v>
      </c>
      <c r="BI1407" s="16">
        <f t="shared" si="233"/>
        <v>5.12</v>
      </c>
    </row>
    <row r="1408" spans="1:61" x14ac:dyDescent="0.35">
      <c r="A1408">
        <v>1407</v>
      </c>
      <c r="B1408" t="s">
        <v>360</v>
      </c>
      <c r="C1408" t="s">
        <v>5758</v>
      </c>
      <c r="D1408" s="15" t="s">
        <v>1602</v>
      </c>
      <c r="E1408" s="12" t="s">
        <v>98</v>
      </c>
      <c r="F1408" s="16">
        <v>1979</v>
      </c>
      <c r="G1408" s="12" t="s">
        <v>1453</v>
      </c>
      <c r="H1408" s="12" t="s">
        <v>91</v>
      </c>
      <c r="I1408" s="12" t="s">
        <v>1454</v>
      </c>
      <c r="J1408" s="12" t="s">
        <v>1455</v>
      </c>
      <c r="K1408" s="12" t="s">
        <v>1575</v>
      </c>
      <c r="N1408" s="16" t="s">
        <v>206</v>
      </c>
      <c r="O1408" s="16" t="s">
        <v>1576</v>
      </c>
      <c r="P1408" s="12" t="s">
        <v>482</v>
      </c>
      <c r="Q1408" s="16">
        <v>2023</v>
      </c>
      <c r="R1408" s="16">
        <v>0.35</v>
      </c>
      <c r="T1408" s="16">
        <v>0</v>
      </c>
      <c r="V1408" s="12" t="s">
        <v>204</v>
      </c>
      <c r="W1408" s="12" t="s">
        <v>207</v>
      </c>
      <c r="X1408" s="16">
        <v>2</v>
      </c>
      <c r="Y1408" s="16">
        <v>5</v>
      </c>
      <c r="Z1408" s="16">
        <v>0.35</v>
      </c>
      <c r="AA1408" s="16">
        <f t="shared" si="217"/>
        <v>42</v>
      </c>
      <c r="AB1408" s="16" t="s">
        <v>5604</v>
      </c>
      <c r="AC1408" s="16" t="s">
        <v>1489</v>
      </c>
      <c r="AD1408" s="16">
        <f t="shared" si="218"/>
        <v>14700</v>
      </c>
      <c r="AE1408" s="16">
        <f t="shared" si="219"/>
        <v>122.49999999999999</v>
      </c>
      <c r="AF1408" s="16">
        <f t="shared" si="220"/>
        <v>45937.499999999993</v>
      </c>
      <c r="AG1408" s="16">
        <f t="shared" si="221"/>
        <v>35</v>
      </c>
      <c r="AH1408" s="12">
        <f t="shared" si="222"/>
        <v>0</v>
      </c>
      <c r="AI1408" s="16">
        <f t="shared" si="223"/>
        <v>2.4499999999999997</v>
      </c>
      <c r="AJ1408" s="16">
        <f t="shared" si="224"/>
        <v>8574.9999999999982</v>
      </c>
      <c r="AK1408" s="16">
        <f t="shared" si="225"/>
        <v>175</v>
      </c>
      <c r="AL1408" s="16">
        <f t="shared" si="226"/>
        <v>1750</v>
      </c>
      <c r="AM1408" s="16">
        <f t="shared" si="227"/>
        <v>26250</v>
      </c>
      <c r="AN1408" s="16">
        <f t="shared" si="228"/>
        <v>97212.499999999985</v>
      </c>
      <c r="AO1408" s="12" t="s">
        <v>1458</v>
      </c>
      <c r="AQ1408" s="16" t="s">
        <v>207</v>
      </c>
      <c r="AR1408" s="16" t="s">
        <v>2381</v>
      </c>
      <c r="AS1408" s="16" t="s">
        <v>2389</v>
      </c>
      <c r="AT1408" s="16" t="s">
        <v>2383</v>
      </c>
      <c r="AU1408" t="s">
        <v>2384</v>
      </c>
      <c r="AV1408" s="15" t="s">
        <v>2385</v>
      </c>
      <c r="AW1408" s="16" t="s">
        <v>2386</v>
      </c>
      <c r="AX1408" s="16" t="s">
        <v>204</v>
      </c>
      <c r="AY1408" s="16" t="s">
        <v>207</v>
      </c>
      <c r="AZ1408" s="16" t="s">
        <v>204</v>
      </c>
      <c r="BA1408" s="16" t="s">
        <v>204</v>
      </c>
      <c r="BB1408" s="16" t="s">
        <v>204</v>
      </c>
      <c r="BC1408" s="16">
        <v>0.35</v>
      </c>
      <c r="BD1408" s="16">
        <f t="shared" si="229"/>
        <v>1.2249999999999999</v>
      </c>
      <c r="BE1408" s="16">
        <f t="shared" si="230"/>
        <v>607.57812499999989</v>
      </c>
      <c r="BG1408" s="16">
        <f t="shared" si="231"/>
        <v>420</v>
      </c>
      <c r="BH1408" s="16">
        <f t="shared" si="232"/>
        <v>224</v>
      </c>
      <c r="BI1408" s="16">
        <f t="shared" si="233"/>
        <v>2.8</v>
      </c>
    </row>
    <row r="1409" spans="1:61" x14ac:dyDescent="0.35">
      <c r="A1409">
        <v>1408</v>
      </c>
      <c r="B1409" t="s">
        <v>360</v>
      </c>
      <c r="C1409" t="s">
        <v>5759</v>
      </c>
      <c r="D1409" s="15" t="s">
        <v>1603</v>
      </c>
      <c r="E1409" s="12" t="s">
        <v>98</v>
      </c>
      <c r="F1409" s="16">
        <v>1961</v>
      </c>
      <c r="G1409" s="12" t="s">
        <v>1453</v>
      </c>
      <c r="H1409" s="12" t="s">
        <v>91</v>
      </c>
      <c r="I1409" s="12" t="s">
        <v>1454</v>
      </c>
      <c r="J1409" s="12" t="s">
        <v>1455</v>
      </c>
      <c r="K1409" s="12" t="s">
        <v>1575</v>
      </c>
      <c r="N1409" s="16" t="s">
        <v>206</v>
      </c>
      <c r="O1409" s="16" t="s">
        <v>1576</v>
      </c>
      <c r="P1409" s="12" t="s">
        <v>482</v>
      </c>
      <c r="Q1409" s="16">
        <v>2023</v>
      </c>
      <c r="R1409" s="16">
        <v>0.9</v>
      </c>
      <c r="T1409" s="16">
        <v>0</v>
      </c>
      <c r="V1409" s="12" t="s">
        <v>204</v>
      </c>
      <c r="W1409" s="12" t="s">
        <v>207</v>
      </c>
      <c r="X1409" s="16">
        <v>2</v>
      </c>
      <c r="Y1409" s="16">
        <v>8</v>
      </c>
      <c r="Z1409" s="16">
        <v>0.9</v>
      </c>
      <c r="AA1409" s="16">
        <f t="shared" si="217"/>
        <v>108</v>
      </c>
      <c r="AB1409" s="16" t="s">
        <v>5604</v>
      </c>
      <c r="AC1409" s="16" t="s">
        <v>1489</v>
      </c>
      <c r="AD1409" s="16">
        <f t="shared" si="218"/>
        <v>37800</v>
      </c>
      <c r="AE1409" s="16">
        <f t="shared" si="219"/>
        <v>315</v>
      </c>
      <c r="AF1409" s="16">
        <f t="shared" si="220"/>
        <v>118125</v>
      </c>
      <c r="AG1409" s="16">
        <f t="shared" si="221"/>
        <v>90</v>
      </c>
      <c r="AH1409" s="12">
        <f t="shared" si="222"/>
        <v>0</v>
      </c>
      <c r="AI1409" s="16">
        <f t="shared" si="223"/>
        <v>6.3</v>
      </c>
      <c r="AJ1409" s="16">
        <f t="shared" si="224"/>
        <v>22050</v>
      </c>
      <c r="AK1409" s="16">
        <f t="shared" si="225"/>
        <v>450</v>
      </c>
      <c r="AL1409" s="16">
        <f t="shared" si="226"/>
        <v>4500</v>
      </c>
      <c r="AM1409" s="16">
        <f t="shared" si="227"/>
        <v>67500</v>
      </c>
      <c r="AN1409" s="16">
        <f t="shared" si="228"/>
        <v>249975</v>
      </c>
      <c r="AO1409" s="12" t="s">
        <v>1458</v>
      </c>
      <c r="AQ1409" s="16" t="s">
        <v>207</v>
      </c>
      <c r="AR1409" s="16" t="s">
        <v>204</v>
      </c>
      <c r="AS1409" s="16" t="s">
        <v>2388</v>
      </c>
      <c r="AT1409" s="16" t="s">
        <v>2383</v>
      </c>
      <c r="AU1409" t="s">
        <v>2384</v>
      </c>
      <c r="AV1409" s="15" t="s">
        <v>2385</v>
      </c>
      <c r="AW1409" s="16" t="s">
        <v>2386</v>
      </c>
      <c r="AX1409" s="16" t="s">
        <v>204</v>
      </c>
      <c r="AY1409" s="16" t="s">
        <v>207</v>
      </c>
      <c r="AZ1409" s="16" t="s">
        <v>204</v>
      </c>
      <c r="BA1409" s="16" t="s">
        <v>204</v>
      </c>
      <c r="BB1409" s="16" t="s">
        <v>204</v>
      </c>
      <c r="BC1409" s="16">
        <v>0.9</v>
      </c>
      <c r="BD1409" s="16">
        <f t="shared" si="229"/>
        <v>3.15</v>
      </c>
      <c r="BE1409" s="16">
        <f t="shared" si="230"/>
        <v>1562.34375</v>
      </c>
      <c r="BG1409" s="16">
        <f t="shared" si="231"/>
        <v>1080</v>
      </c>
      <c r="BH1409" s="16">
        <f t="shared" si="232"/>
        <v>576</v>
      </c>
      <c r="BI1409" s="16">
        <f t="shared" si="233"/>
        <v>7.2</v>
      </c>
    </row>
    <row r="1410" spans="1:61" x14ac:dyDescent="0.35">
      <c r="A1410">
        <v>1409</v>
      </c>
      <c r="B1410" t="s">
        <v>360</v>
      </c>
      <c r="C1410" t="s">
        <v>5760</v>
      </c>
      <c r="D1410" s="15" t="s">
        <v>1604</v>
      </c>
      <c r="E1410" s="12" t="s">
        <v>98</v>
      </c>
      <c r="F1410" s="16">
        <v>1987</v>
      </c>
      <c r="G1410" s="12" t="s">
        <v>1453</v>
      </c>
      <c r="H1410" s="12" t="s">
        <v>91</v>
      </c>
      <c r="I1410" s="12" t="s">
        <v>1454</v>
      </c>
      <c r="J1410" s="12" t="s">
        <v>1455</v>
      </c>
      <c r="K1410" s="12" t="s">
        <v>1575</v>
      </c>
      <c r="N1410" s="16" t="s">
        <v>206</v>
      </c>
      <c r="O1410" s="16" t="s">
        <v>1576</v>
      </c>
      <c r="P1410" s="12" t="s">
        <v>482</v>
      </c>
      <c r="Q1410" s="16">
        <v>2023</v>
      </c>
      <c r="R1410" s="16">
        <v>0.6</v>
      </c>
      <c r="T1410" s="16">
        <v>0</v>
      </c>
      <c r="V1410" s="12" t="s">
        <v>204</v>
      </c>
      <c r="W1410" s="12" t="s">
        <v>207</v>
      </c>
      <c r="X1410" s="16">
        <v>2</v>
      </c>
      <c r="Y1410" s="16">
        <v>9</v>
      </c>
      <c r="Z1410" s="16">
        <v>0.6</v>
      </c>
      <c r="AA1410" s="16">
        <f t="shared" si="217"/>
        <v>72</v>
      </c>
      <c r="AB1410" s="16" t="s">
        <v>5604</v>
      </c>
      <c r="AC1410" s="16" t="s">
        <v>1489</v>
      </c>
      <c r="AD1410" s="16">
        <f t="shared" si="218"/>
        <v>25200</v>
      </c>
      <c r="AE1410" s="16">
        <f t="shared" si="219"/>
        <v>210</v>
      </c>
      <c r="AF1410" s="16">
        <f t="shared" si="220"/>
        <v>78750</v>
      </c>
      <c r="AG1410" s="16">
        <f t="shared" si="221"/>
        <v>60</v>
      </c>
      <c r="AH1410" s="12">
        <f t="shared" si="222"/>
        <v>0</v>
      </c>
      <c r="AI1410" s="16">
        <f t="shared" si="223"/>
        <v>4.2</v>
      </c>
      <c r="AJ1410" s="16">
        <f t="shared" si="224"/>
        <v>14700</v>
      </c>
      <c r="AK1410" s="16">
        <f t="shared" si="225"/>
        <v>300</v>
      </c>
      <c r="AL1410" s="16">
        <f t="shared" si="226"/>
        <v>3000</v>
      </c>
      <c r="AM1410" s="16">
        <f t="shared" si="227"/>
        <v>45000</v>
      </c>
      <c r="AN1410" s="16">
        <f t="shared" si="228"/>
        <v>166650</v>
      </c>
      <c r="AO1410" s="12" t="s">
        <v>1458</v>
      </c>
      <c r="AQ1410" s="16" t="s">
        <v>207</v>
      </c>
      <c r="AR1410" s="16" t="s">
        <v>204</v>
      </c>
      <c r="AS1410" s="16" t="s">
        <v>2388</v>
      </c>
      <c r="AT1410" s="16" t="s">
        <v>2383</v>
      </c>
      <c r="AU1410" t="s">
        <v>2384</v>
      </c>
      <c r="AV1410" s="15" t="s">
        <v>2385</v>
      </c>
      <c r="AW1410" s="16" t="s">
        <v>2386</v>
      </c>
      <c r="AX1410" s="16" t="s">
        <v>204</v>
      </c>
      <c r="AY1410" s="16" t="s">
        <v>207</v>
      </c>
      <c r="AZ1410" s="16" t="s">
        <v>204</v>
      </c>
      <c r="BA1410" s="16" t="s">
        <v>204</v>
      </c>
      <c r="BB1410" s="16" t="s">
        <v>204</v>
      </c>
      <c r="BC1410" s="16">
        <v>0.6</v>
      </c>
      <c r="BD1410" s="16">
        <f t="shared" si="229"/>
        <v>2.1</v>
      </c>
      <c r="BE1410" s="16">
        <f t="shared" si="230"/>
        <v>1041.5625</v>
      </c>
      <c r="BG1410" s="16">
        <f t="shared" si="231"/>
        <v>720</v>
      </c>
      <c r="BH1410" s="16">
        <f t="shared" si="232"/>
        <v>384</v>
      </c>
      <c r="BI1410" s="16">
        <f t="shared" si="233"/>
        <v>4.8</v>
      </c>
    </row>
    <row r="1411" spans="1:61" x14ac:dyDescent="0.35">
      <c r="A1411">
        <v>1410</v>
      </c>
      <c r="B1411" t="s">
        <v>360</v>
      </c>
      <c r="C1411" t="s">
        <v>5761</v>
      </c>
      <c r="D1411" s="15" t="s">
        <v>1605</v>
      </c>
      <c r="E1411" s="12" t="s">
        <v>98</v>
      </c>
      <c r="F1411" s="16">
        <v>1989</v>
      </c>
      <c r="G1411" s="12" t="s">
        <v>1453</v>
      </c>
      <c r="H1411" s="12" t="s">
        <v>91</v>
      </c>
      <c r="I1411" s="12" t="s">
        <v>1454</v>
      </c>
      <c r="J1411" s="12" t="s">
        <v>1455</v>
      </c>
      <c r="K1411" s="12" t="s">
        <v>1575</v>
      </c>
      <c r="N1411" s="16" t="s">
        <v>206</v>
      </c>
      <c r="O1411" s="16" t="s">
        <v>1576</v>
      </c>
      <c r="P1411" s="12" t="s">
        <v>482</v>
      </c>
      <c r="Q1411" s="16">
        <v>2023</v>
      </c>
      <c r="R1411" s="16">
        <v>0.45</v>
      </c>
      <c r="T1411" s="16">
        <v>0</v>
      </c>
      <c r="V1411" s="12" t="s">
        <v>204</v>
      </c>
      <c r="W1411" s="12" t="s">
        <v>207</v>
      </c>
      <c r="X1411" s="16">
        <v>2</v>
      </c>
      <c r="Y1411" s="16">
        <v>7</v>
      </c>
      <c r="Z1411" s="16">
        <v>0.45</v>
      </c>
      <c r="AA1411" s="16">
        <f t="shared" si="217"/>
        <v>54</v>
      </c>
      <c r="AB1411" s="16" t="s">
        <v>5604</v>
      </c>
      <c r="AC1411" s="16" t="s">
        <v>1489</v>
      </c>
      <c r="AD1411" s="16">
        <f t="shared" si="218"/>
        <v>18900</v>
      </c>
      <c r="AE1411" s="16">
        <f t="shared" si="219"/>
        <v>157.5</v>
      </c>
      <c r="AF1411" s="16">
        <f t="shared" si="220"/>
        <v>59062.5</v>
      </c>
      <c r="AG1411" s="16">
        <f t="shared" si="221"/>
        <v>45</v>
      </c>
      <c r="AH1411" s="12">
        <f t="shared" si="222"/>
        <v>0</v>
      </c>
      <c r="AI1411" s="16">
        <f t="shared" si="223"/>
        <v>3.15</v>
      </c>
      <c r="AJ1411" s="16">
        <f t="shared" si="224"/>
        <v>11025</v>
      </c>
      <c r="AK1411" s="16">
        <f t="shared" si="225"/>
        <v>225</v>
      </c>
      <c r="AL1411" s="16">
        <f t="shared" si="226"/>
        <v>2250</v>
      </c>
      <c r="AM1411" s="16">
        <f t="shared" si="227"/>
        <v>33750</v>
      </c>
      <c r="AN1411" s="16">
        <f t="shared" si="228"/>
        <v>124987.5</v>
      </c>
      <c r="AO1411" s="12" t="s">
        <v>1458</v>
      </c>
      <c r="AQ1411" s="16" t="s">
        <v>207</v>
      </c>
      <c r="AR1411" s="16" t="s">
        <v>204</v>
      </c>
      <c r="AS1411" s="16" t="s">
        <v>2408</v>
      </c>
      <c r="AT1411" s="16" t="s">
        <v>2387</v>
      </c>
      <c r="AU1411" t="s">
        <v>2384</v>
      </c>
      <c r="AV1411" s="15" t="s">
        <v>2385</v>
      </c>
      <c r="AW1411" s="16" t="s">
        <v>2386</v>
      </c>
      <c r="AX1411" s="16" t="s">
        <v>204</v>
      </c>
      <c r="AY1411" s="16" t="s">
        <v>207</v>
      </c>
      <c r="AZ1411" s="16" t="s">
        <v>204</v>
      </c>
      <c r="BA1411" s="16" t="s">
        <v>204</v>
      </c>
      <c r="BB1411" s="16" t="s">
        <v>204</v>
      </c>
      <c r="BC1411" s="16">
        <v>0.45</v>
      </c>
      <c r="BD1411" s="16">
        <f t="shared" si="229"/>
        <v>1.575</v>
      </c>
      <c r="BE1411" s="16">
        <f t="shared" si="230"/>
        <v>781.171875</v>
      </c>
      <c r="BG1411" s="16">
        <f t="shared" si="231"/>
        <v>540</v>
      </c>
      <c r="BH1411" s="16">
        <f t="shared" si="232"/>
        <v>288</v>
      </c>
      <c r="BI1411" s="16">
        <f t="shared" si="233"/>
        <v>3.6</v>
      </c>
    </row>
    <row r="1412" spans="1:61" x14ac:dyDescent="0.35">
      <c r="A1412">
        <v>1411</v>
      </c>
      <c r="B1412" t="s">
        <v>360</v>
      </c>
      <c r="C1412" t="s">
        <v>5762</v>
      </c>
      <c r="D1412" s="15" t="s">
        <v>1606</v>
      </c>
      <c r="E1412" s="12" t="s">
        <v>98</v>
      </c>
      <c r="F1412" s="16">
        <v>1992</v>
      </c>
      <c r="G1412" s="12" t="s">
        <v>1453</v>
      </c>
      <c r="H1412" s="12" t="s">
        <v>91</v>
      </c>
      <c r="I1412" s="12" t="s">
        <v>1454</v>
      </c>
      <c r="J1412" s="12" t="s">
        <v>1455</v>
      </c>
      <c r="K1412" s="12" t="s">
        <v>1575</v>
      </c>
      <c r="N1412" s="16" t="s">
        <v>206</v>
      </c>
      <c r="O1412" s="16" t="s">
        <v>1576</v>
      </c>
      <c r="P1412" s="12" t="s">
        <v>482</v>
      </c>
      <c r="Q1412" s="16">
        <v>2023</v>
      </c>
      <c r="R1412" s="16">
        <v>0.35</v>
      </c>
      <c r="T1412" s="16">
        <v>0</v>
      </c>
      <c r="V1412" s="12" t="s">
        <v>204</v>
      </c>
      <c r="W1412" s="12" t="s">
        <v>207</v>
      </c>
      <c r="X1412" s="16">
        <v>2</v>
      </c>
      <c r="Y1412" s="16">
        <v>6</v>
      </c>
      <c r="Z1412" s="16">
        <v>0.35</v>
      </c>
      <c r="AA1412" s="16">
        <f t="shared" si="217"/>
        <v>42</v>
      </c>
      <c r="AB1412" s="16" t="s">
        <v>5604</v>
      </c>
      <c r="AC1412" s="16" t="s">
        <v>1489</v>
      </c>
      <c r="AD1412" s="16">
        <f t="shared" si="218"/>
        <v>14700</v>
      </c>
      <c r="AE1412" s="16">
        <f t="shared" si="219"/>
        <v>122.49999999999999</v>
      </c>
      <c r="AF1412" s="16">
        <f t="shared" si="220"/>
        <v>45937.499999999993</v>
      </c>
      <c r="AG1412" s="16">
        <f t="shared" si="221"/>
        <v>35</v>
      </c>
      <c r="AH1412" s="12">
        <f t="shared" si="222"/>
        <v>0</v>
      </c>
      <c r="AI1412" s="16">
        <f t="shared" si="223"/>
        <v>2.4499999999999997</v>
      </c>
      <c r="AJ1412" s="16">
        <f t="shared" si="224"/>
        <v>8574.9999999999982</v>
      </c>
      <c r="AK1412" s="16">
        <f t="shared" si="225"/>
        <v>175</v>
      </c>
      <c r="AL1412" s="16">
        <f t="shared" si="226"/>
        <v>1750</v>
      </c>
      <c r="AM1412" s="16">
        <f t="shared" si="227"/>
        <v>26250</v>
      </c>
      <c r="AN1412" s="16">
        <f t="shared" si="228"/>
        <v>97212.499999999985</v>
      </c>
      <c r="AO1412" s="12" t="s">
        <v>1458</v>
      </c>
      <c r="AQ1412" s="16" t="s">
        <v>207</v>
      </c>
      <c r="AR1412" s="16" t="s">
        <v>2381</v>
      </c>
      <c r="AS1412" s="16" t="s">
        <v>2389</v>
      </c>
      <c r="AT1412" s="16" t="s">
        <v>2387</v>
      </c>
      <c r="AU1412" t="s">
        <v>2384</v>
      </c>
      <c r="AV1412" s="15" t="s">
        <v>2385</v>
      </c>
      <c r="AW1412" s="16" t="s">
        <v>2386</v>
      </c>
      <c r="AX1412" s="16" t="s">
        <v>204</v>
      </c>
      <c r="AY1412" s="16" t="s">
        <v>207</v>
      </c>
      <c r="AZ1412" s="16" t="s">
        <v>204</v>
      </c>
      <c r="BA1412" s="16" t="s">
        <v>204</v>
      </c>
      <c r="BB1412" s="16" t="s">
        <v>204</v>
      </c>
      <c r="BC1412" s="16">
        <v>0.35</v>
      </c>
      <c r="BD1412" s="16">
        <f t="shared" si="229"/>
        <v>1.2249999999999999</v>
      </c>
      <c r="BE1412" s="16">
        <f t="shared" si="230"/>
        <v>607.57812499999989</v>
      </c>
      <c r="BG1412" s="16">
        <f t="shared" si="231"/>
        <v>420</v>
      </c>
      <c r="BH1412" s="16">
        <f t="shared" si="232"/>
        <v>224</v>
      </c>
      <c r="BI1412" s="16">
        <f t="shared" si="233"/>
        <v>2.8</v>
      </c>
    </row>
    <row r="1413" spans="1:61" x14ac:dyDescent="0.35">
      <c r="A1413">
        <v>1412</v>
      </c>
      <c r="B1413" t="s">
        <v>360</v>
      </c>
      <c r="C1413" t="s">
        <v>5763</v>
      </c>
      <c r="D1413" s="15" t="s">
        <v>1607</v>
      </c>
      <c r="E1413" s="12" t="s">
        <v>98</v>
      </c>
      <c r="F1413" s="16">
        <v>1989</v>
      </c>
      <c r="G1413" s="12" t="s">
        <v>1453</v>
      </c>
      <c r="H1413" s="12" t="s">
        <v>91</v>
      </c>
      <c r="I1413" s="12" t="s">
        <v>1454</v>
      </c>
      <c r="J1413" s="12" t="s">
        <v>1455</v>
      </c>
      <c r="K1413" s="12" t="s">
        <v>1575</v>
      </c>
      <c r="N1413" s="16" t="s">
        <v>206</v>
      </c>
      <c r="O1413" s="16" t="s">
        <v>1576</v>
      </c>
      <c r="P1413" s="12" t="s">
        <v>482</v>
      </c>
      <c r="Q1413" s="16">
        <v>2023</v>
      </c>
      <c r="R1413" s="16">
        <v>0.82</v>
      </c>
      <c r="T1413" s="16">
        <v>0</v>
      </c>
      <c r="V1413" s="12" t="s">
        <v>204</v>
      </c>
      <c r="W1413" s="12" t="s">
        <v>207</v>
      </c>
      <c r="X1413" s="16">
        <v>2</v>
      </c>
      <c r="Y1413" s="16">
        <v>9</v>
      </c>
      <c r="Z1413" s="16">
        <v>0.82</v>
      </c>
      <c r="AA1413" s="16">
        <f t="shared" si="217"/>
        <v>98.399999999999991</v>
      </c>
      <c r="AB1413" s="16" t="s">
        <v>5604</v>
      </c>
      <c r="AC1413" s="16" t="s">
        <v>1489</v>
      </c>
      <c r="AD1413" s="16">
        <f t="shared" si="218"/>
        <v>34440</v>
      </c>
      <c r="AE1413" s="16">
        <f t="shared" si="219"/>
        <v>287</v>
      </c>
      <c r="AF1413" s="16">
        <f t="shared" si="220"/>
        <v>107625</v>
      </c>
      <c r="AG1413" s="16">
        <f t="shared" si="221"/>
        <v>82</v>
      </c>
      <c r="AH1413" s="12">
        <f t="shared" si="222"/>
        <v>0</v>
      </c>
      <c r="AI1413" s="16">
        <f t="shared" si="223"/>
        <v>5.7399999999999993</v>
      </c>
      <c r="AJ1413" s="16">
        <f t="shared" si="224"/>
        <v>20089.999999999996</v>
      </c>
      <c r="AK1413" s="16">
        <f t="shared" si="225"/>
        <v>410</v>
      </c>
      <c r="AL1413" s="16">
        <f t="shared" si="226"/>
        <v>4100</v>
      </c>
      <c r="AM1413" s="16">
        <f t="shared" si="227"/>
        <v>61499.999999999993</v>
      </c>
      <c r="AN1413" s="16">
        <f t="shared" si="228"/>
        <v>227755</v>
      </c>
      <c r="AO1413" s="12" t="s">
        <v>1458</v>
      </c>
      <c r="AQ1413" s="16" t="s">
        <v>207</v>
      </c>
      <c r="AR1413" s="16" t="s">
        <v>204</v>
      </c>
      <c r="AS1413" s="16" t="s">
        <v>2382</v>
      </c>
      <c r="AT1413" s="16" t="s">
        <v>2387</v>
      </c>
      <c r="AU1413" t="s">
        <v>2384</v>
      </c>
      <c r="AV1413" s="15" t="s">
        <v>2385</v>
      </c>
      <c r="AW1413" s="16" t="s">
        <v>2386</v>
      </c>
      <c r="AX1413" s="16" t="s">
        <v>204</v>
      </c>
      <c r="AY1413" s="16" t="s">
        <v>207</v>
      </c>
      <c r="AZ1413" s="16" t="s">
        <v>204</v>
      </c>
      <c r="BA1413" s="16" t="s">
        <v>204</v>
      </c>
      <c r="BB1413" s="16" t="s">
        <v>204</v>
      </c>
      <c r="BC1413" s="16">
        <v>0.82</v>
      </c>
      <c r="BD1413" s="16">
        <f t="shared" si="229"/>
        <v>2.8699999999999997</v>
      </c>
      <c r="BE1413" s="16">
        <f t="shared" si="230"/>
        <v>1423.46875</v>
      </c>
      <c r="BG1413" s="16">
        <f t="shared" si="231"/>
        <v>983.99999999999989</v>
      </c>
      <c r="BH1413" s="16">
        <f t="shared" si="232"/>
        <v>524.79999999999995</v>
      </c>
      <c r="BI1413" s="16">
        <f t="shared" si="233"/>
        <v>6.56</v>
      </c>
    </row>
    <row r="1414" spans="1:61" x14ac:dyDescent="0.35">
      <c r="A1414">
        <v>1413</v>
      </c>
      <c r="B1414" t="s">
        <v>360</v>
      </c>
      <c r="C1414" t="s">
        <v>5764</v>
      </c>
      <c r="D1414" s="15" t="s">
        <v>1608</v>
      </c>
      <c r="E1414" s="12" t="s">
        <v>98</v>
      </c>
      <c r="F1414" s="16">
        <v>1967</v>
      </c>
      <c r="G1414" s="12" t="s">
        <v>1453</v>
      </c>
      <c r="H1414" s="12" t="s">
        <v>91</v>
      </c>
      <c r="I1414" s="12" t="s">
        <v>1454</v>
      </c>
      <c r="J1414" s="12" t="s">
        <v>1455</v>
      </c>
      <c r="K1414" s="12" t="s">
        <v>1575</v>
      </c>
      <c r="N1414" s="16" t="s">
        <v>206</v>
      </c>
      <c r="O1414" s="16" t="s">
        <v>1576</v>
      </c>
      <c r="P1414" s="12" t="s">
        <v>482</v>
      </c>
      <c r="Q1414" s="16">
        <v>2023</v>
      </c>
      <c r="R1414" s="16">
        <v>0.35</v>
      </c>
      <c r="T1414" s="16">
        <v>0</v>
      </c>
      <c r="V1414" s="12" t="s">
        <v>204</v>
      </c>
      <c r="W1414" s="12" t="s">
        <v>207</v>
      </c>
      <c r="X1414" s="16">
        <v>2</v>
      </c>
      <c r="Y1414" s="16">
        <v>6</v>
      </c>
      <c r="Z1414" s="16">
        <v>0.35</v>
      </c>
      <c r="AA1414" s="16">
        <f t="shared" si="217"/>
        <v>42</v>
      </c>
      <c r="AB1414" s="16" t="s">
        <v>5604</v>
      </c>
      <c r="AC1414" s="16" t="s">
        <v>1489</v>
      </c>
      <c r="AD1414" s="16">
        <f t="shared" si="218"/>
        <v>14700</v>
      </c>
      <c r="AE1414" s="16">
        <f t="shared" si="219"/>
        <v>122.49999999999999</v>
      </c>
      <c r="AF1414" s="16">
        <f t="shared" si="220"/>
        <v>45937.499999999993</v>
      </c>
      <c r="AG1414" s="16">
        <f t="shared" si="221"/>
        <v>35</v>
      </c>
      <c r="AH1414" s="12">
        <f t="shared" si="222"/>
        <v>0</v>
      </c>
      <c r="AI1414" s="16">
        <f t="shared" si="223"/>
        <v>2.4499999999999997</v>
      </c>
      <c r="AJ1414" s="16">
        <f t="shared" si="224"/>
        <v>8574.9999999999982</v>
      </c>
      <c r="AK1414" s="16">
        <f t="shared" si="225"/>
        <v>175</v>
      </c>
      <c r="AL1414" s="16">
        <f t="shared" si="226"/>
        <v>1750</v>
      </c>
      <c r="AM1414" s="16">
        <f t="shared" si="227"/>
        <v>26250</v>
      </c>
      <c r="AN1414" s="16">
        <f t="shared" si="228"/>
        <v>97212.499999999985</v>
      </c>
      <c r="AO1414" s="12" t="s">
        <v>1458</v>
      </c>
      <c r="AQ1414" s="16" t="s">
        <v>207</v>
      </c>
      <c r="AR1414" s="16" t="s">
        <v>204</v>
      </c>
      <c r="AS1414" s="16" t="s">
        <v>2382</v>
      </c>
      <c r="AT1414" s="16" t="s">
        <v>2387</v>
      </c>
      <c r="AU1414" t="s">
        <v>2384</v>
      </c>
      <c r="AV1414" s="15" t="s">
        <v>2385</v>
      </c>
      <c r="AW1414" s="16" t="s">
        <v>2386</v>
      </c>
      <c r="AX1414" s="16" t="s">
        <v>204</v>
      </c>
      <c r="AY1414" s="16" t="s">
        <v>207</v>
      </c>
      <c r="AZ1414" s="16" t="s">
        <v>204</v>
      </c>
      <c r="BA1414" s="16" t="s">
        <v>204</v>
      </c>
      <c r="BB1414" s="16" t="s">
        <v>204</v>
      </c>
      <c r="BC1414" s="16">
        <v>0.35</v>
      </c>
      <c r="BD1414" s="16">
        <f t="shared" si="229"/>
        <v>1.2249999999999999</v>
      </c>
      <c r="BE1414" s="16">
        <f t="shared" si="230"/>
        <v>607.57812499999989</v>
      </c>
      <c r="BG1414" s="16">
        <f t="shared" si="231"/>
        <v>420</v>
      </c>
      <c r="BH1414" s="16">
        <f t="shared" si="232"/>
        <v>224</v>
      </c>
      <c r="BI1414" s="16">
        <f t="shared" si="233"/>
        <v>2.8</v>
      </c>
    </row>
    <row r="1415" spans="1:61" x14ac:dyDescent="0.35">
      <c r="A1415">
        <v>1414</v>
      </c>
      <c r="B1415" t="s">
        <v>360</v>
      </c>
      <c r="C1415" t="s">
        <v>5765</v>
      </c>
      <c r="D1415" s="15" t="s">
        <v>1590</v>
      </c>
      <c r="E1415" s="12" t="s">
        <v>98</v>
      </c>
      <c r="F1415" s="16">
        <v>1976</v>
      </c>
      <c r="G1415" s="12" t="s">
        <v>1453</v>
      </c>
      <c r="H1415" s="12" t="s">
        <v>91</v>
      </c>
      <c r="I1415" s="12" t="s">
        <v>1454</v>
      </c>
      <c r="J1415" s="12" t="s">
        <v>1455</v>
      </c>
      <c r="K1415" s="12" t="s">
        <v>1575</v>
      </c>
      <c r="N1415" s="16" t="s">
        <v>206</v>
      </c>
      <c r="O1415" s="16" t="s">
        <v>1576</v>
      </c>
      <c r="P1415" s="12" t="s">
        <v>482</v>
      </c>
      <c r="Q1415" s="16">
        <v>2023</v>
      </c>
      <c r="R1415" s="16">
        <v>0.25</v>
      </c>
      <c r="T1415" s="16">
        <v>0</v>
      </c>
      <c r="V1415" s="12" t="s">
        <v>204</v>
      </c>
      <c r="W1415" s="12" t="s">
        <v>207</v>
      </c>
      <c r="X1415" s="16">
        <v>2</v>
      </c>
      <c r="Y1415" s="16">
        <v>4</v>
      </c>
      <c r="Z1415" s="16">
        <v>0.25</v>
      </c>
      <c r="AA1415" s="16">
        <f t="shared" si="217"/>
        <v>30</v>
      </c>
      <c r="AB1415" s="16" t="s">
        <v>5604</v>
      </c>
      <c r="AC1415" s="16" t="s">
        <v>1489</v>
      </c>
      <c r="AD1415" s="16">
        <f t="shared" si="218"/>
        <v>10500</v>
      </c>
      <c r="AE1415" s="16">
        <f t="shared" si="219"/>
        <v>87.5</v>
      </c>
      <c r="AF1415" s="16">
        <f t="shared" si="220"/>
        <v>32812.5</v>
      </c>
      <c r="AG1415" s="16">
        <f t="shared" si="221"/>
        <v>25</v>
      </c>
      <c r="AH1415" s="12">
        <f t="shared" si="222"/>
        <v>0</v>
      </c>
      <c r="AI1415" s="16">
        <f t="shared" si="223"/>
        <v>1.75</v>
      </c>
      <c r="AJ1415" s="16">
        <f t="shared" si="224"/>
        <v>6125</v>
      </c>
      <c r="AK1415" s="16">
        <f t="shared" si="225"/>
        <v>125</v>
      </c>
      <c r="AL1415" s="16">
        <f t="shared" si="226"/>
        <v>1250</v>
      </c>
      <c r="AM1415" s="16">
        <f t="shared" si="227"/>
        <v>18750</v>
      </c>
      <c r="AN1415" s="16">
        <f t="shared" si="228"/>
        <v>69437.5</v>
      </c>
      <c r="AO1415" s="12" t="s">
        <v>1458</v>
      </c>
      <c r="AQ1415" s="16" t="s">
        <v>207</v>
      </c>
      <c r="AR1415" s="16" t="s">
        <v>204</v>
      </c>
      <c r="AS1415" s="16" t="s">
        <v>2382</v>
      </c>
      <c r="AT1415" s="16" t="s">
        <v>2383</v>
      </c>
      <c r="AU1415" t="s">
        <v>2384</v>
      </c>
      <c r="AV1415" s="15" t="s">
        <v>2385</v>
      </c>
      <c r="AW1415" s="16" t="s">
        <v>2386</v>
      </c>
      <c r="AX1415" s="16" t="s">
        <v>204</v>
      </c>
      <c r="AY1415" s="16" t="s">
        <v>207</v>
      </c>
      <c r="AZ1415" s="16" t="s">
        <v>204</v>
      </c>
      <c r="BA1415" s="16" t="s">
        <v>204</v>
      </c>
      <c r="BB1415" s="16" t="s">
        <v>204</v>
      </c>
      <c r="BC1415" s="16">
        <v>0.25</v>
      </c>
      <c r="BD1415" s="16">
        <f t="shared" si="229"/>
        <v>0.875</v>
      </c>
      <c r="BE1415" s="16">
        <f t="shared" si="230"/>
        <v>433.984375</v>
      </c>
      <c r="BG1415" s="16">
        <f t="shared" si="231"/>
        <v>300</v>
      </c>
      <c r="BH1415" s="16">
        <f t="shared" si="232"/>
        <v>160</v>
      </c>
      <c r="BI1415" s="16">
        <f t="shared" si="233"/>
        <v>2</v>
      </c>
    </row>
    <row r="1416" spans="1:61" x14ac:dyDescent="0.35">
      <c r="A1416">
        <v>1415</v>
      </c>
      <c r="B1416" t="s">
        <v>360</v>
      </c>
      <c r="C1416" t="s">
        <v>5766</v>
      </c>
      <c r="D1416" s="15" t="s">
        <v>1609</v>
      </c>
      <c r="E1416" s="12" t="s">
        <v>98</v>
      </c>
      <c r="F1416" s="16">
        <v>1962</v>
      </c>
      <c r="G1416" s="12" t="s">
        <v>1453</v>
      </c>
      <c r="H1416" s="12" t="s">
        <v>91</v>
      </c>
      <c r="I1416" s="12" t="s">
        <v>1454</v>
      </c>
      <c r="J1416" s="12" t="s">
        <v>1455</v>
      </c>
      <c r="K1416" s="12" t="s">
        <v>1575</v>
      </c>
      <c r="N1416" s="16" t="s">
        <v>206</v>
      </c>
      <c r="O1416" s="16" t="s">
        <v>1576</v>
      </c>
      <c r="P1416" s="12" t="s">
        <v>482</v>
      </c>
      <c r="Q1416" s="16">
        <v>2023</v>
      </c>
      <c r="R1416" s="16">
        <v>0.26</v>
      </c>
      <c r="T1416" s="16">
        <v>0</v>
      </c>
      <c r="V1416" s="12" t="s">
        <v>204</v>
      </c>
      <c r="W1416" s="12" t="s">
        <v>207</v>
      </c>
      <c r="X1416" s="16">
        <v>2</v>
      </c>
      <c r="Y1416" s="16">
        <v>5</v>
      </c>
      <c r="Z1416" s="16">
        <v>0.26</v>
      </c>
      <c r="AA1416" s="16">
        <f t="shared" si="217"/>
        <v>31.200000000000003</v>
      </c>
      <c r="AB1416" s="16" t="s">
        <v>5604</v>
      </c>
      <c r="AC1416" s="16" t="s">
        <v>1489</v>
      </c>
      <c r="AD1416" s="16">
        <f t="shared" si="218"/>
        <v>10920.000000000002</v>
      </c>
      <c r="AE1416" s="16">
        <f t="shared" si="219"/>
        <v>91</v>
      </c>
      <c r="AF1416" s="16">
        <f t="shared" si="220"/>
        <v>34125</v>
      </c>
      <c r="AG1416" s="16">
        <f t="shared" si="221"/>
        <v>26</v>
      </c>
      <c r="AH1416" s="12">
        <f t="shared" si="222"/>
        <v>0</v>
      </c>
      <c r="AI1416" s="16">
        <f t="shared" si="223"/>
        <v>1.82</v>
      </c>
      <c r="AJ1416" s="16">
        <f t="shared" si="224"/>
        <v>6370</v>
      </c>
      <c r="AK1416" s="16">
        <f t="shared" si="225"/>
        <v>130</v>
      </c>
      <c r="AL1416" s="16">
        <f t="shared" si="226"/>
        <v>1300</v>
      </c>
      <c r="AM1416" s="16">
        <f t="shared" si="227"/>
        <v>19500</v>
      </c>
      <c r="AN1416" s="16">
        <f t="shared" si="228"/>
        <v>72215</v>
      </c>
      <c r="AO1416" s="12" t="s">
        <v>1458</v>
      </c>
      <c r="AQ1416" s="16" t="s">
        <v>207</v>
      </c>
      <c r="AR1416" s="16" t="s">
        <v>2381</v>
      </c>
      <c r="AS1416" s="16" t="s">
        <v>2382</v>
      </c>
      <c r="AT1416" s="16" t="s">
        <v>2383</v>
      </c>
      <c r="AU1416" t="s">
        <v>2384</v>
      </c>
      <c r="AV1416" s="15" t="s">
        <v>2385</v>
      </c>
      <c r="AW1416" s="16" t="s">
        <v>2386</v>
      </c>
      <c r="AX1416" s="16" t="s">
        <v>204</v>
      </c>
      <c r="AY1416" s="16" t="s">
        <v>207</v>
      </c>
      <c r="AZ1416" s="16" t="s">
        <v>204</v>
      </c>
      <c r="BA1416" s="16" t="s">
        <v>204</v>
      </c>
      <c r="BB1416" s="16" t="s">
        <v>204</v>
      </c>
      <c r="BC1416" s="16">
        <v>0.26</v>
      </c>
      <c r="BD1416" s="16">
        <f t="shared" si="229"/>
        <v>0.91</v>
      </c>
      <c r="BE1416" s="16">
        <f t="shared" si="230"/>
        <v>451.34375</v>
      </c>
      <c r="BG1416" s="16">
        <f t="shared" si="231"/>
        <v>312</v>
      </c>
      <c r="BH1416" s="16">
        <f t="shared" si="232"/>
        <v>166.4</v>
      </c>
      <c r="BI1416" s="16">
        <f t="shared" si="233"/>
        <v>2.08</v>
      </c>
    </row>
    <row r="1417" spans="1:61" x14ac:dyDescent="0.35">
      <c r="A1417">
        <v>1416</v>
      </c>
      <c r="B1417" t="s">
        <v>360</v>
      </c>
      <c r="C1417" t="s">
        <v>5767</v>
      </c>
      <c r="D1417" s="15" t="s">
        <v>1610</v>
      </c>
      <c r="E1417" s="12" t="s">
        <v>93</v>
      </c>
      <c r="F1417" s="16">
        <v>1957</v>
      </c>
      <c r="G1417" s="12" t="s">
        <v>1453</v>
      </c>
      <c r="H1417" s="12" t="s">
        <v>91</v>
      </c>
      <c r="I1417" s="12" t="s">
        <v>1454</v>
      </c>
      <c r="J1417" s="12" t="s">
        <v>1455</v>
      </c>
      <c r="K1417" s="12" t="s">
        <v>1575</v>
      </c>
      <c r="N1417" s="16" t="s">
        <v>206</v>
      </c>
      <c r="O1417" s="16" t="s">
        <v>1576</v>
      </c>
      <c r="P1417" s="12" t="s">
        <v>482</v>
      </c>
      <c r="Q1417" s="16">
        <v>2023</v>
      </c>
      <c r="R1417" s="16">
        <v>0.64</v>
      </c>
      <c r="T1417" s="16">
        <v>0</v>
      </c>
      <c r="V1417" s="12" t="s">
        <v>204</v>
      </c>
      <c r="W1417" s="12" t="s">
        <v>207</v>
      </c>
      <c r="X1417" s="16">
        <v>2</v>
      </c>
      <c r="Y1417" s="16">
        <v>7</v>
      </c>
      <c r="Z1417" s="16">
        <v>0.64</v>
      </c>
      <c r="AA1417" s="16">
        <f t="shared" si="217"/>
        <v>76.8</v>
      </c>
      <c r="AB1417" s="16" t="s">
        <v>5604</v>
      </c>
      <c r="AC1417" s="16" t="s">
        <v>1489</v>
      </c>
      <c r="AD1417" s="16">
        <f t="shared" si="218"/>
        <v>26880</v>
      </c>
      <c r="AE1417" s="16">
        <f t="shared" si="219"/>
        <v>224</v>
      </c>
      <c r="AF1417" s="16">
        <f t="shared" si="220"/>
        <v>84000</v>
      </c>
      <c r="AG1417" s="16">
        <f t="shared" si="221"/>
        <v>64</v>
      </c>
      <c r="AH1417" s="12">
        <f t="shared" si="222"/>
        <v>0</v>
      </c>
      <c r="AI1417" s="16">
        <f t="shared" si="223"/>
        <v>4.4800000000000004</v>
      </c>
      <c r="AJ1417" s="16">
        <f t="shared" si="224"/>
        <v>15680.000000000002</v>
      </c>
      <c r="AK1417" s="16">
        <f t="shared" si="225"/>
        <v>320</v>
      </c>
      <c r="AL1417" s="16">
        <f t="shared" si="226"/>
        <v>3200</v>
      </c>
      <c r="AM1417" s="16">
        <f t="shared" si="227"/>
        <v>48000</v>
      </c>
      <c r="AN1417" s="16">
        <f t="shared" si="228"/>
        <v>177760</v>
      </c>
      <c r="AO1417" s="12" t="s">
        <v>1458</v>
      </c>
      <c r="AQ1417" s="16" t="s">
        <v>207</v>
      </c>
      <c r="AR1417" s="16" t="s">
        <v>204</v>
      </c>
      <c r="AS1417" s="16" t="s">
        <v>2408</v>
      </c>
      <c r="AT1417" s="16" t="s">
        <v>2387</v>
      </c>
      <c r="AU1417" t="s">
        <v>2384</v>
      </c>
      <c r="AV1417" s="15" t="s">
        <v>2385</v>
      </c>
      <c r="AW1417" s="16" t="s">
        <v>2386</v>
      </c>
      <c r="AX1417" s="16" t="s">
        <v>204</v>
      </c>
      <c r="AY1417" s="16" t="s">
        <v>207</v>
      </c>
      <c r="AZ1417" s="16" t="s">
        <v>204</v>
      </c>
      <c r="BA1417" s="16" t="s">
        <v>204</v>
      </c>
      <c r="BB1417" s="16" t="s">
        <v>204</v>
      </c>
      <c r="BC1417" s="16">
        <v>0.64</v>
      </c>
      <c r="BD1417" s="16">
        <f t="shared" si="229"/>
        <v>2.2400000000000002</v>
      </c>
      <c r="BE1417" s="16">
        <f t="shared" si="230"/>
        <v>1111</v>
      </c>
      <c r="BG1417" s="16">
        <f t="shared" si="231"/>
        <v>768</v>
      </c>
      <c r="BH1417" s="16">
        <f t="shared" si="232"/>
        <v>409.6</v>
      </c>
      <c r="BI1417" s="16">
        <f t="shared" si="233"/>
        <v>5.12</v>
      </c>
    </row>
    <row r="1418" spans="1:61" x14ac:dyDescent="0.35">
      <c r="A1418">
        <v>1417</v>
      </c>
      <c r="B1418" t="s">
        <v>360</v>
      </c>
      <c r="C1418" t="s">
        <v>5768</v>
      </c>
      <c r="D1418" s="15" t="s">
        <v>1611</v>
      </c>
      <c r="E1418" s="12" t="s">
        <v>98</v>
      </c>
      <c r="F1418" s="16">
        <v>1980</v>
      </c>
      <c r="G1418" s="12" t="s">
        <v>1453</v>
      </c>
      <c r="H1418" s="12" t="s">
        <v>91</v>
      </c>
      <c r="I1418" s="12" t="s">
        <v>1454</v>
      </c>
      <c r="J1418" s="12" t="s">
        <v>1455</v>
      </c>
      <c r="K1418" s="12" t="s">
        <v>1575</v>
      </c>
      <c r="N1418" s="16" t="s">
        <v>206</v>
      </c>
      <c r="O1418" s="16" t="s">
        <v>1576</v>
      </c>
      <c r="P1418" s="12" t="s">
        <v>482</v>
      </c>
      <c r="Q1418" s="16">
        <v>2023</v>
      </c>
      <c r="R1418" s="16">
        <v>0.5</v>
      </c>
      <c r="T1418" s="16">
        <v>0</v>
      </c>
      <c r="V1418" s="12" t="s">
        <v>204</v>
      </c>
      <c r="W1418" s="12" t="s">
        <v>207</v>
      </c>
      <c r="X1418" s="16">
        <v>2</v>
      </c>
      <c r="Y1418" s="16">
        <v>3</v>
      </c>
      <c r="Z1418" s="16">
        <v>0.5</v>
      </c>
      <c r="AA1418" s="16">
        <f t="shared" si="217"/>
        <v>60</v>
      </c>
      <c r="AB1418" s="16" t="s">
        <v>5604</v>
      </c>
      <c r="AC1418" s="16" t="s">
        <v>1489</v>
      </c>
      <c r="AD1418" s="16">
        <f t="shared" si="218"/>
        <v>21000</v>
      </c>
      <c r="AE1418" s="16">
        <f t="shared" si="219"/>
        <v>175</v>
      </c>
      <c r="AF1418" s="16">
        <f t="shared" si="220"/>
        <v>65625</v>
      </c>
      <c r="AG1418" s="16">
        <f t="shared" si="221"/>
        <v>50</v>
      </c>
      <c r="AH1418" s="12">
        <f t="shared" si="222"/>
        <v>0</v>
      </c>
      <c r="AI1418" s="16">
        <f t="shared" si="223"/>
        <v>3.5</v>
      </c>
      <c r="AJ1418" s="16">
        <f t="shared" si="224"/>
        <v>12250</v>
      </c>
      <c r="AK1418" s="16">
        <f t="shared" si="225"/>
        <v>250</v>
      </c>
      <c r="AL1418" s="16">
        <f t="shared" si="226"/>
        <v>2500</v>
      </c>
      <c r="AM1418" s="16">
        <f t="shared" si="227"/>
        <v>37500</v>
      </c>
      <c r="AN1418" s="16">
        <f t="shared" si="228"/>
        <v>138875</v>
      </c>
      <c r="AO1418" s="12" t="s">
        <v>1458</v>
      </c>
      <c r="AQ1418" s="16" t="s">
        <v>207</v>
      </c>
      <c r="AR1418" s="16" t="s">
        <v>204</v>
      </c>
      <c r="AS1418" s="16" t="s">
        <v>2388</v>
      </c>
      <c r="AT1418" s="16" t="s">
        <v>2387</v>
      </c>
      <c r="AU1418" t="s">
        <v>2384</v>
      </c>
      <c r="AV1418" s="15" t="s">
        <v>2385</v>
      </c>
      <c r="AW1418" s="16" t="s">
        <v>2386</v>
      </c>
      <c r="AX1418" s="16" t="s">
        <v>204</v>
      </c>
      <c r="AY1418" s="16" t="s">
        <v>207</v>
      </c>
      <c r="AZ1418" s="16" t="s">
        <v>204</v>
      </c>
      <c r="BA1418" s="16" t="s">
        <v>204</v>
      </c>
      <c r="BB1418" s="16" t="s">
        <v>204</v>
      </c>
      <c r="BC1418" s="16">
        <v>0.5</v>
      </c>
      <c r="BD1418" s="16">
        <f t="shared" si="229"/>
        <v>1.75</v>
      </c>
      <c r="BE1418" s="16">
        <f t="shared" si="230"/>
        <v>867.96875</v>
      </c>
      <c r="BG1418" s="16">
        <f t="shared" si="231"/>
        <v>600</v>
      </c>
      <c r="BH1418" s="16">
        <f t="shared" si="232"/>
        <v>320</v>
      </c>
      <c r="BI1418" s="16">
        <f t="shared" si="233"/>
        <v>4</v>
      </c>
    </row>
    <row r="1419" spans="1:61" x14ac:dyDescent="0.35">
      <c r="A1419">
        <v>1418</v>
      </c>
      <c r="B1419" t="s">
        <v>360</v>
      </c>
      <c r="C1419" t="s">
        <v>5769</v>
      </c>
      <c r="D1419" s="15" t="s">
        <v>1612</v>
      </c>
      <c r="E1419" s="12" t="s">
        <v>98</v>
      </c>
      <c r="F1419" s="16">
        <v>1957</v>
      </c>
      <c r="G1419" s="12" t="s">
        <v>1453</v>
      </c>
      <c r="H1419" s="12" t="s">
        <v>91</v>
      </c>
      <c r="I1419" s="12" t="s">
        <v>1454</v>
      </c>
      <c r="J1419" s="12" t="s">
        <v>1455</v>
      </c>
      <c r="K1419" s="12" t="s">
        <v>1575</v>
      </c>
      <c r="N1419" s="16" t="s">
        <v>206</v>
      </c>
      <c r="O1419" s="16" t="s">
        <v>1576</v>
      </c>
      <c r="P1419" s="12" t="s">
        <v>482</v>
      </c>
      <c r="Q1419" s="16">
        <v>2023</v>
      </c>
      <c r="R1419" s="16">
        <v>0.49</v>
      </c>
      <c r="T1419" s="16">
        <v>0</v>
      </c>
      <c r="V1419" s="12" t="s">
        <v>204</v>
      </c>
      <c r="W1419" s="12" t="s">
        <v>207</v>
      </c>
      <c r="X1419" s="16">
        <v>2</v>
      </c>
      <c r="Y1419" s="16">
        <v>9</v>
      </c>
      <c r="Z1419" s="16">
        <v>0.49</v>
      </c>
      <c r="AA1419" s="16">
        <f t="shared" si="217"/>
        <v>58.8</v>
      </c>
      <c r="AB1419" s="16" t="s">
        <v>5604</v>
      </c>
      <c r="AC1419" s="16" t="s">
        <v>1489</v>
      </c>
      <c r="AD1419" s="16">
        <f t="shared" si="218"/>
        <v>20580</v>
      </c>
      <c r="AE1419" s="16">
        <f t="shared" si="219"/>
        <v>171.5</v>
      </c>
      <c r="AF1419" s="16">
        <f t="shared" si="220"/>
        <v>64312.5</v>
      </c>
      <c r="AG1419" s="16">
        <f t="shared" si="221"/>
        <v>49</v>
      </c>
      <c r="AH1419" s="12">
        <f t="shared" si="222"/>
        <v>0</v>
      </c>
      <c r="AI1419" s="16">
        <f t="shared" si="223"/>
        <v>3.4299999999999997</v>
      </c>
      <c r="AJ1419" s="16">
        <f t="shared" si="224"/>
        <v>12004.999999999998</v>
      </c>
      <c r="AK1419" s="16">
        <f t="shared" si="225"/>
        <v>245</v>
      </c>
      <c r="AL1419" s="16">
        <f t="shared" si="226"/>
        <v>2450</v>
      </c>
      <c r="AM1419" s="16">
        <f t="shared" si="227"/>
        <v>36750</v>
      </c>
      <c r="AN1419" s="16">
        <f t="shared" si="228"/>
        <v>136097.5</v>
      </c>
      <c r="AO1419" s="12" t="s">
        <v>1458</v>
      </c>
      <c r="AQ1419" s="16" t="s">
        <v>207</v>
      </c>
      <c r="AR1419" s="16" t="s">
        <v>204</v>
      </c>
      <c r="AS1419" s="16" t="s">
        <v>2389</v>
      </c>
      <c r="AT1419" s="16" t="s">
        <v>2387</v>
      </c>
      <c r="AU1419" t="s">
        <v>2384</v>
      </c>
      <c r="AV1419" s="15" t="s">
        <v>2385</v>
      </c>
      <c r="AW1419" s="16" t="s">
        <v>2386</v>
      </c>
      <c r="AX1419" s="16" t="s">
        <v>204</v>
      </c>
      <c r="AY1419" s="16" t="s">
        <v>207</v>
      </c>
      <c r="AZ1419" s="16" t="s">
        <v>204</v>
      </c>
      <c r="BA1419" s="16" t="s">
        <v>204</v>
      </c>
      <c r="BB1419" s="16" t="s">
        <v>204</v>
      </c>
      <c r="BC1419" s="16">
        <v>0.49</v>
      </c>
      <c r="BD1419" s="16">
        <f t="shared" si="229"/>
        <v>1.7149999999999999</v>
      </c>
      <c r="BE1419" s="16">
        <f t="shared" si="230"/>
        <v>850.609375</v>
      </c>
      <c r="BG1419" s="16">
        <f t="shared" si="231"/>
        <v>588</v>
      </c>
      <c r="BH1419" s="16">
        <f t="shared" si="232"/>
        <v>313.60000000000002</v>
      </c>
      <c r="BI1419" s="16">
        <f t="shared" si="233"/>
        <v>3.92</v>
      </c>
    </row>
    <row r="1420" spans="1:61" x14ac:dyDescent="0.35">
      <c r="A1420">
        <v>1419</v>
      </c>
      <c r="B1420" t="s">
        <v>360</v>
      </c>
      <c r="C1420" t="s">
        <v>5770</v>
      </c>
      <c r="D1420" s="15" t="s">
        <v>1613</v>
      </c>
      <c r="E1420" s="12" t="s">
        <v>93</v>
      </c>
      <c r="F1420" s="16">
        <v>1967</v>
      </c>
      <c r="G1420" s="12" t="s">
        <v>1453</v>
      </c>
      <c r="H1420" s="12" t="s">
        <v>91</v>
      </c>
      <c r="I1420" s="12" t="s">
        <v>1454</v>
      </c>
      <c r="J1420" s="12" t="s">
        <v>1455</v>
      </c>
      <c r="K1420" s="12" t="s">
        <v>1575</v>
      </c>
      <c r="N1420" s="16" t="s">
        <v>206</v>
      </c>
      <c r="O1420" s="16" t="s">
        <v>1576</v>
      </c>
      <c r="P1420" s="12" t="s">
        <v>482</v>
      </c>
      <c r="Q1420" s="16">
        <v>2023</v>
      </c>
      <c r="R1420" s="16">
        <v>0.88</v>
      </c>
      <c r="T1420" s="16">
        <v>0</v>
      </c>
      <c r="V1420" s="12" t="s">
        <v>204</v>
      </c>
      <c r="W1420" s="12" t="s">
        <v>207</v>
      </c>
      <c r="X1420" s="16">
        <v>2</v>
      </c>
      <c r="Y1420" s="16">
        <v>8</v>
      </c>
      <c r="Z1420" s="16">
        <v>0.88</v>
      </c>
      <c r="AA1420" s="16">
        <f t="shared" si="217"/>
        <v>105.6</v>
      </c>
      <c r="AB1420" s="16" t="s">
        <v>5604</v>
      </c>
      <c r="AC1420" s="16" t="s">
        <v>1489</v>
      </c>
      <c r="AD1420" s="16">
        <f t="shared" si="218"/>
        <v>36960</v>
      </c>
      <c r="AE1420" s="16">
        <f t="shared" si="219"/>
        <v>308</v>
      </c>
      <c r="AF1420" s="16">
        <f t="shared" si="220"/>
        <v>115500</v>
      </c>
      <c r="AG1420" s="16">
        <f t="shared" si="221"/>
        <v>88</v>
      </c>
      <c r="AH1420" s="12">
        <f t="shared" si="222"/>
        <v>0</v>
      </c>
      <c r="AI1420" s="16">
        <f t="shared" si="223"/>
        <v>6.16</v>
      </c>
      <c r="AJ1420" s="16">
        <f t="shared" si="224"/>
        <v>21560</v>
      </c>
      <c r="AK1420" s="16">
        <f t="shared" si="225"/>
        <v>440</v>
      </c>
      <c r="AL1420" s="16">
        <f t="shared" si="226"/>
        <v>4400</v>
      </c>
      <c r="AM1420" s="16">
        <f t="shared" si="227"/>
        <v>66000</v>
      </c>
      <c r="AN1420" s="16">
        <f t="shared" si="228"/>
        <v>244420</v>
      </c>
      <c r="AO1420" s="12" t="s">
        <v>1458</v>
      </c>
      <c r="AQ1420" s="16" t="s">
        <v>207</v>
      </c>
      <c r="AR1420" s="16" t="s">
        <v>2381</v>
      </c>
      <c r="AS1420" s="16" t="s">
        <v>2388</v>
      </c>
      <c r="AT1420" s="16" t="s">
        <v>2383</v>
      </c>
      <c r="AU1420" t="s">
        <v>2384</v>
      </c>
      <c r="AV1420" s="15" t="s">
        <v>2385</v>
      </c>
      <c r="AW1420" s="16" t="s">
        <v>2386</v>
      </c>
      <c r="AX1420" s="16" t="s">
        <v>204</v>
      </c>
      <c r="AY1420" s="16" t="s">
        <v>207</v>
      </c>
      <c r="AZ1420" s="16" t="s">
        <v>204</v>
      </c>
      <c r="BA1420" s="16" t="s">
        <v>204</v>
      </c>
      <c r="BB1420" s="16" t="s">
        <v>204</v>
      </c>
      <c r="BC1420" s="16">
        <v>0.88</v>
      </c>
      <c r="BD1420" s="16">
        <f t="shared" si="229"/>
        <v>3.08</v>
      </c>
      <c r="BE1420" s="16">
        <f t="shared" si="230"/>
        <v>1527.625</v>
      </c>
      <c r="BG1420" s="16">
        <f t="shared" si="231"/>
        <v>1056</v>
      </c>
      <c r="BH1420" s="16">
        <f t="shared" si="232"/>
        <v>563.20000000000005</v>
      </c>
      <c r="BI1420" s="16">
        <f t="shared" si="233"/>
        <v>7.04</v>
      </c>
    </row>
    <row r="1421" spans="1:61" x14ac:dyDescent="0.35">
      <c r="A1421">
        <v>1420</v>
      </c>
      <c r="B1421" t="s">
        <v>360</v>
      </c>
      <c r="C1421" t="s">
        <v>5771</v>
      </c>
      <c r="D1421" s="15" t="s">
        <v>1614</v>
      </c>
      <c r="E1421" s="12" t="s">
        <v>98</v>
      </c>
      <c r="F1421" s="16">
        <v>1973</v>
      </c>
      <c r="G1421" s="12" t="s">
        <v>1453</v>
      </c>
      <c r="H1421" s="12" t="s">
        <v>91</v>
      </c>
      <c r="I1421" s="12" t="s">
        <v>1454</v>
      </c>
      <c r="J1421" s="12" t="s">
        <v>1455</v>
      </c>
      <c r="K1421" s="12" t="s">
        <v>1575</v>
      </c>
      <c r="N1421" s="16" t="s">
        <v>206</v>
      </c>
      <c r="O1421" s="16" t="s">
        <v>1615</v>
      </c>
      <c r="P1421" s="12" t="s">
        <v>482</v>
      </c>
      <c r="Q1421" s="16">
        <v>2023</v>
      </c>
      <c r="R1421" s="16">
        <v>1.5</v>
      </c>
      <c r="T1421" s="16">
        <v>0</v>
      </c>
      <c r="V1421" s="12" t="s">
        <v>204</v>
      </c>
      <c r="W1421" s="12" t="s">
        <v>207</v>
      </c>
      <c r="X1421" s="16">
        <v>2</v>
      </c>
      <c r="Y1421" s="16">
        <v>9</v>
      </c>
      <c r="Z1421" s="16">
        <v>1.5</v>
      </c>
      <c r="AA1421" s="16">
        <f t="shared" si="217"/>
        <v>180</v>
      </c>
      <c r="AB1421" s="16" t="s">
        <v>5604</v>
      </c>
      <c r="AC1421" s="16" t="s">
        <v>1489</v>
      </c>
      <c r="AD1421" s="16">
        <f t="shared" si="218"/>
        <v>63000</v>
      </c>
      <c r="AE1421" s="16">
        <f t="shared" si="219"/>
        <v>525</v>
      </c>
      <c r="AF1421" s="16">
        <f t="shared" si="220"/>
        <v>196875</v>
      </c>
      <c r="AG1421" s="16">
        <f t="shared" si="221"/>
        <v>150</v>
      </c>
      <c r="AH1421" s="12">
        <f t="shared" si="222"/>
        <v>0</v>
      </c>
      <c r="AI1421" s="16">
        <f t="shared" si="223"/>
        <v>10.5</v>
      </c>
      <c r="AJ1421" s="16">
        <f t="shared" si="224"/>
        <v>36750</v>
      </c>
      <c r="AK1421" s="16">
        <f t="shared" si="225"/>
        <v>750</v>
      </c>
      <c r="AL1421" s="16">
        <f t="shared" si="226"/>
        <v>7500</v>
      </c>
      <c r="AM1421" s="16">
        <f t="shared" si="227"/>
        <v>112500</v>
      </c>
      <c r="AN1421" s="16">
        <f t="shared" si="228"/>
        <v>416625</v>
      </c>
      <c r="AO1421" s="12" t="s">
        <v>1458</v>
      </c>
      <c r="AQ1421" s="16" t="s">
        <v>207</v>
      </c>
      <c r="AR1421" s="16" t="s">
        <v>204</v>
      </c>
      <c r="AS1421" s="16" t="s">
        <v>2388</v>
      </c>
      <c r="AT1421" s="16" t="s">
        <v>2383</v>
      </c>
      <c r="AU1421" t="s">
        <v>2384</v>
      </c>
      <c r="AV1421" s="15" t="s">
        <v>2385</v>
      </c>
      <c r="AW1421" s="16" t="s">
        <v>2386</v>
      </c>
      <c r="AX1421" s="16" t="s">
        <v>204</v>
      </c>
      <c r="AY1421" s="16" t="s">
        <v>207</v>
      </c>
      <c r="AZ1421" s="16" t="s">
        <v>204</v>
      </c>
      <c r="BA1421" s="16" t="s">
        <v>204</v>
      </c>
      <c r="BB1421" s="16" t="s">
        <v>204</v>
      </c>
      <c r="BC1421" s="16">
        <v>1.5</v>
      </c>
      <c r="BD1421" s="16">
        <f t="shared" si="229"/>
        <v>5.25</v>
      </c>
      <c r="BE1421" s="16">
        <f t="shared" si="230"/>
        <v>2603.90625</v>
      </c>
      <c r="BG1421" s="16">
        <f t="shared" si="231"/>
        <v>1800</v>
      </c>
      <c r="BH1421" s="16">
        <f t="shared" si="232"/>
        <v>960</v>
      </c>
      <c r="BI1421" s="16">
        <f t="shared" si="233"/>
        <v>12</v>
      </c>
    </row>
    <row r="1422" spans="1:61" x14ac:dyDescent="0.35">
      <c r="A1422">
        <v>1421</v>
      </c>
      <c r="B1422" t="s">
        <v>360</v>
      </c>
      <c r="C1422" t="s">
        <v>5772</v>
      </c>
      <c r="D1422" s="15" t="s">
        <v>1616</v>
      </c>
      <c r="E1422" s="12" t="s">
        <v>98</v>
      </c>
      <c r="F1422" s="16">
        <v>1971</v>
      </c>
      <c r="G1422" s="12" t="s">
        <v>1453</v>
      </c>
      <c r="H1422" s="12" t="s">
        <v>91</v>
      </c>
      <c r="I1422" s="12" t="s">
        <v>1454</v>
      </c>
      <c r="J1422" s="12" t="s">
        <v>1455</v>
      </c>
      <c r="K1422" s="12" t="s">
        <v>1575</v>
      </c>
      <c r="N1422" s="16" t="s">
        <v>205</v>
      </c>
      <c r="O1422" s="16" t="s">
        <v>1615</v>
      </c>
      <c r="P1422" s="12" t="s">
        <v>482</v>
      </c>
      <c r="Q1422" s="16">
        <v>2023</v>
      </c>
      <c r="R1422" s="16">
        <v>0.3</v>
      </c>
      <c r="T1422" s="16">
        <v>0</v>
      </c>
      <c r="U1422" s="16" t="s">
        <v>1616</v>
      </c>
      <c r="V1422" s="12" t="s">
        <v>204</v>
      </c>
      <c r="W1422" s="12" t="s">
        <v>207</v>
      </c>
      <c r="X1422" s="16">
        <v>2</v>
      </c>
      <c r="Y1422" s="16">
        <v>7</v>
      </c>
      <c r="Z1422" s="16">
        <v>0.3</v>
      </c>
      <c r="AA1422" s="16">
        <f t="shared" si="217"/>
        <v>36</v>
      </c>
      <c r="AB1422" s="16" t="s">
        <v>5604</v>
      </c>
      <c r="AC1422" s="16" t="s">
        <v>1489</v>
      </c>
      <c r="AD1422" s="16">
        <f t="shared" si="218"/>
        <v>12600</v>
      </c>
      <c r="AE1422" s="16">
        <f t="shared" si="219"/>
        <v>105</v>
      </c>
      <c r="AF1422" s="16">
        <f t="shared" si="220"/>
        <v>39375</v>
      </c>
      <c r="AG1422" s="16">
        <f t="shared" si="221"/>
        <v>30</v>
      </c>
      <c r="AH1422" s="12">
        <f t="shared" si="222"/>
        <v>0</v>
      </c>
      <c r="AI1422" s="16">
        <f t="shared" si="223"/>
        <v>2.1</v>
      </c>
      <c r="AJ1422" s="16">
        <f t="shared" si="224"/>
        <v>7350</v>
      </c>
      <c r="AK1422" s="16">
        <f t="shared" si="225"/>
        <v>150</v>
      </c>
      <c r="AL1422" s="16">
        <f t="shared" si="226"/>
        <v>1500</v>
      </c>
      <c r="AM1422" s="16">
        <f t="shared" si="227"/>
        <v>22500</v>
      </c>
      <c r="AN1422" s="16">
        <f t="shared" si="228"/>
        <v>83325</v>
      </c>
      <c r="AO1422" s="12" t="s">
        <v>1458</v>
      </c>
      <c r="AQ1422" s="16" t="s">
        <v>207</v>
      </c>
      <c r="AR1422" s="16" t="s">
        <v>204</v>
      </c>
      <c r="AS1422" s="16" t="s">
        <v>2408</v>
      </c>
      <c r="AT1422" s="16" t="s">
        <v>2383</v>
      </c>
      <c r="AU1422" t="s">
        <v>2384</v>
      </c>
      <c r="AV1422" s="15" t="s">
        <v>2385</v>
      </c>
      <c r="AW1422" s="16" t="s">
        <v>2386</v>
      </c>
      <c r="AX1422" s="16" t="s">
        <v>204</v>
      </c>
      <c r="AY1422" s="16" t="s">
        <v>207</v>
      </c>
      <c r="AZ1422" s="16" t="s">
        <v>204</v>
      </c>
      <c r="BA1422" s="16" t="s">
        <v>204</v>
      </c>
      <c r="BB1422" s="16" t="s">
        <v>204</v>
      </c>
      <c r="BC1422" s="16">
        <v>0.3</v>
      </c>
      <c r="BD1422" s="16">
        <f t="shared" si="229"/>
        <v>1.05</v>
      </c>
      <c r="BE1422" s="16">
        <f t="shared" si="230"/>
        <v>520.78125</v>
      </c>
      <c r="BG1422" s="16">
        <f t="shared" si="231"/>
        <v>360</v>
      </c>
      <c r="BH1422" s="16">
        <f t="shared" si="232"/>
        <v>192</v>
      </c>
      <c r="BI1422" s="16">
        <f t="shared" si="233"/>
        <v>2.4</v>
      </c>
    </row>
    <row r="1423" spans="1:61" x14ac:dyDescent="0.35">
      <c r="A1423">
        <v>1422</v>
      </c>
      <c r="B1423" t="s">
        <v>360</v>
      </c>
      <c r="C1423" t="s">
        <v>5773</v>
      </c>
      <c r="D1423" s="15" t="s">
        <v>1617</v>
      </c>
      <c r="E1423" s="12" t="s">
        <v>98</v>
      </c>
      <c r="F1423" s="16">
        <v>1975</v>
      </c>
      <c r="G1423" s="12" t="s">
        <v>1453</v>
      </c>
      <c r="H1423" s="12" t="s">
        <v>91</v>
      </c>
      <c r="I1423" s="12" t="s">
        <v>1454</v>
      </c>
      <c r="J1423" s="12" t="s">
        <v>1455</v>
      </c>
      <c r="K1423" s="12" t="s">
        <v>1575</v>
      </c>
      <c r="N1423" s="16" t="s">
        <v>206</v>
      </c>
      <c r="O1423" s="16" t="s">
        <v>1615</v>
      </c>
      <c r="P1423" s="12" t="s">
        <v>482</v>
      </c>
      <c r="Q1423" s="16">
        <v>2023</v>
      </c>
      <c r="R1423" s="16">
        <v>0.6</v>
      </c>
      <c r="T1423" s="16">
        <v>0</v>
      </c>
      <c r="V1423" s="12" t="s">
        <v>204</v>
      </c>
      <c r="W1423" s="12" t="s">
        <v>207</v>
      </c>
      <c r="X1423" s="16">
        <v>2</v>
      </c>
      <c r="Y1423" s="16">
        <v>6</v>
      </c>
      <c r="Z1423" s="16">
        <v>0.6</v>
      </c>
      <c r="AA1423" s="16">
        <f t="shared" si="217"/>
        <v>72</v>
      </c>
      <c r="AB1423" s="16" t="s">
        <v>5604</v>
      </c>
      <c r="AC1423" s="16" t="s">
        <v>1489</v>
      </c>
      <c r="AD1423" s="16">
        <f t="shared" si="218"/>
        <v>25200</v>
      </c>
      <c r="AE1423" s="16">
        <f t="shared" si="219"/>
        <v>210</v>
      </c>
      <c r="AF1423" s="16">
        <f t="shared" si="220"/>
        <v>78750</v>
      </c>
      <c r="AG1423" s="16">
        <f t="shared" si="221"/>
        <v>60</v>
      </c>
      <c r="AH1423" s="12">
        <f t="shared" si="222"/>
        <v>0</v>
      </c>
      <c r="AI1423" s="16">
        <f t="shared" si="223"/>
        <v>4.2</v>
      </c>
      <c r="AJ1423" s="16">
        <f t="shared" si="224"/>
        <v>14700</v>
      </c>
      <c r="AK1423" s="16">
        <f t="shared" si="225"/>
        <v>300</v>
      </c>
      <c r="AL1423" s="16">
        <f t="shared" si="226"/>
        <v>3000</v>
      </c>
      <c r="AM1423" s="16">
        <f t="shared" si="227"/>
        <v>45000</v>
      </c>
      <c r="AN1423" s="16">
        <f t="shared" si="228"/>
        <v>166650</v>
      </c>
      <c r="AO1423" s="12" t="s">
        <v>1458</v>
      </c>
      <c r="AQ1423" s="16" t="s">
        <v>207</v>
      </c>
      <c r="AR1423" s="16" t="s">
        <v>204</v>
      </c>
      <c r="AS1423" s="16" t="s">
        <v>2389</v>
      </c>
      <c r="AT1423" s="16" t="s">
        <v>2383</v>
      </c>
      <c r="AU1423" t="s">
        <v>2384</v>
      </c>
      <c r="AV1423" s="15" t="s">
        <v>2385</v>
      </c>
      <c r="AW1423" s="16" t="s">
        <v>2386</v>
      </c>
      <c r="AX1423" s="16" t="s">
        <v>204</v>
      </c>
      <c r="AY1423" s="16" t="s">
        <v>207</v>
      </c>
      <c r="AZ1423" s="16" t="s">
        <v>204</v>
      </c>
      <c r="BA1423" s="16" t="s">
        <v>204</v>
      </c>
      <c r="BB1423" s="16" t="s">
        <v>204</v>
      </c>
      <c r="BC1423" s="16">
        <v>0.6</v>
      </c>
      <c r="BD1423" s="16">
        <f t="shared" si="229"/>
        <v>2.1</v>
      </c>
      <c r="BE1423" s="16">
        <f t="shared" si="230"/>
        <v>1041.5625</v>
      </c>
      <c r="BG1423" s="16">
        <f t="shared" si="231"/>
        <v>720</v>
      </c>
      <c r="BH1423" s="16">
        <f t="shared" si="232"/>
        <v>384</v>
      </c>
      <c r="BI1423" s="16">
        <f t="shared" si="233"/>
        <v>4.8</v>
      </c>
    </row>
    <row r="1424" spans="1:61" x14ac:dyDescent="0.35">
      <c r="A1424">
        <v>1423</v>
      </c>
      <c r="B1424" t="s">
        <v>360</v>
      </c>
      <c r="C1424" t="s">
        <v>5774</v>
      </c>
      <c r="D1424" s="15" t="s">
        <v>1618</v>
      </c>
      <c r="E1424" s="12" t="s">
        <v>98</v>
      </c>
      <c r="F1424" s="16">
        <v>1996</v>
      </c>
      <c r="G1424" s="12" t="s">
        <v>1453</v>
      </c>
      <c r="H1424" s="12" t="s">
        <v>91</v>
      </c>
      <c r="I1424" s="12" t="s">
        <v>1454</v>
      </c>
      <c r="J1424" s="12" t="s">
        <v>1455</v>
      </c>
      <c r="K1424" s="12" t="s">
        <v>1575</v>
      </c>
      <c r="N1424" s="16" t="s">
        <v>206</v>
      </c>
      <c r="O1424" s="16" t="s">
        <v>1615</v>
      </c>
      <c r="P1424" s="12" t="s">
        <v>482</v>
      </c>
      <c r="Q1424" s="16">
        <v>2023</v>
      </c>
      <c r="R1424" s="16">
        <v>0.75</v>
      </c>
      <c r="T1424" s="16">
        <v>0</v>
      </c>
      <c r="V1424" s="12" t="s">
        <v>204</v>
      </c>
      <c r="W1424" s="12" t="s">
        <v>207</v>
      </c>
      <c r="X1424" s="16">
        <v>2</v>
      </c>
      <c r="Y1424" s="16">
        <v>5</v>
      </c>
      <c r="Z1424" s="16">
        <v>0.75</v>
      </c>
      <c r="AA1424" s="16">
        <f t="shared" si="217"/>
        <v>90</v>
      </c>
      <c r="AB1424" s="16" t="s">
        <v>5604</v>
      </c>
      <c r="AC1424" s="16" t="s">
        <v>1489</v>
      </c>
      <c r="AD1424" s="16">
        <f t="shared" si="218"/>
        <v>31500</v>
      </c>
      <c r="AE1424" s="16">
        <f t="shared" si="219"/>
        <v>262.5</v>
      </c>
      <c r="AF1424" s="16">
        <f t="shared" si="220"/>
        <v>98437.5</v>
      </c>
      <c r="AG1424" s="16">
        <f t="shared" si="221"/>
        <v>75</v>
      </c>
      <c r="AH1424" s="12">
        <f t="shared" si="222"/>
        <v>0</v>
      </c>
      <c r="AI1424" s="16">
        <f t="shared" si="223"/>
        <v>5.25</v>
      </c>
      <c r="AJ1424" s="16">
        <f t="shared" si="224"/>
        <v>18375</v>
      </c>
      <c r="AK1424" s="16">
        <f t="shared" si="225"/>
        <v>375</v>
      </c>
      <c r="AL1424" s="16">
        <f t="shared" si="226"/>
        <v>3750</v>
      </c>
      <c r="AM1424" s="16">
        <f t="shared" si="227"/>
        <v>56250</v>
      </c>
      <c r="AN1424" s="16">
        <f t="shared" si="228"/>
        <v>208312.5</v>
      </c>
      <c r="AO1424" s="12" t="s">
        <v>1458</v>
      </c>
      <c r="AQ1424" s="16" t="s">
        <v>207</v>
      </c>
      <c r="AR1424" s="16" t="s">
        <v>2381</v>
      </c>
      <c r="AS1424" s="16" t="s">
        <v>2382</v>
      </c>
      <c r="AT1424" s="16" t="s">
        <v>2387</v>
      </c>
      <c r="AU1424" t="s">
        <v>2384</v>
      </c>
      <c r="AV1424" s="15" t="s">
        <v>2385</v>
      </c>
      <c r="AW1424" s="16" t="s">
        <v>2386</v>
      </c>
      <c r="AX1424" s="16" t="s">
        <v>204</v>
      </c>
      <c r="AY1424" s="16" t="s">
        <v>207</v>
      </c>
      <c r="AZ1424" s="16" t="s">
        <v>204</v>
      </c>
      <c r="BA1424" s="16" t="s">
        <v>204</v>
      </c>
      <c r="BB1424" s="16" t="s">
        <v>204</v>
      </c>
      <c r="BC1424" s="16">
        <v>0.75</v>
      </c>
      <c r="BD1424" s="16">
        <f t="shared" si="229"/>
        <v>2.625</v>
      </c>
      <c r="BE1424" s="16">
        <f t="shared" si="230"/>
        <v>1301.953125</v>
      </c>
      <c r="BG1424" s="16">
        <f t="shared" si="231"/>
        <v>900</v>
      </c>
      <c r="BH1424" s="16">
        <f t="shared" si="232"/>
        <v>480</v>
      </c>
      <c r="BI1424" s="16">
        <f t="shared" si="233"/>
        <v>6</v>
      </c>
    </row>
    <row r="1425" spans="1:61" x14ac:dyDescent="0.35">
      <c r="A1425">
        <v>1424</v>
      </c>
      <c r="B1425" t="s">
        <v>360</v>
      </c>
      <c r="C1425" t="s">
        <v>5775</v>
      </c>
      <c r="D1425" s="15" t="s">
        <v>1619</v>
      </c>
      <c r="E1425" s="12" t="s">
        <v>93</v>
      </c>
      <c r="F1425" s="16">
        <v>1977</v>
      </c>
      <c r="G1425" s="12" t="s">
        <v>1453</v>
      </c>
      <c r="H1425" s="12" t="s">
        <v>91</v>
      </c>
      <c r="I1425" s="12" t="s">
        <v>1454</v>
      </c>
      <c r="J1425" s="12" t="s">
        <v>1455</v>
      </c>
      <c r="K1425" s="12" t="s">
        <v>1575</v>
      </c>
      <c r="N1425" s="16" t="s">
        <v>206</v>
      </c>
      <c r="O1425" s="16" t="s">
        <v>1615</v>
      </c>
      <c r="P1425" s="12" t="s">
        <v>482</v>
      </c>
      <c r="Q1425" s="16">
        <v>2023</v>
      </c>
      <c r="R1425" s="16">
        <v>0.75</v>
      </c>
      <c r="T1425" s="16">
        <v>0</v>
      </c>
      <c r="V1425" s="12" t="s">
        <v>204</v>
      </c>
      <c r="W1425" s="12" t="s">
        <v>207</v>
      </c>
      <c r="X1425" s="16">
        <v>2</v>
      </c>
      <c r="Y1425" s="16">
        <v>7</v>
      </c>
      <c r="Z1425" s="16">
        <v>0.75</v>
      </c>
      <c r="AA1425" s="16">
        <f t="shared" si="217"/>
        <v>90</v>
      </c>
      <c r="AB1425" s="16" t="s">
        <v>5604</v>
      </c>
      <c r="AC1425" s="16" t="s">
        <v>1489</v>
      </c>
      <c r="AD1425" s="16">
        <f t="shared" si="218"/>
        <v>31500</v>
      </c>
      <c r="AE1425" s="16">
        <f t="shared" si="219"/>
        <v>262.5</v>
      </c>
      <c r="AF1425" s="16">
        <f t="shared" si="220"/>
        <v>98437.5</v>
      </c>
      <c r="AG1425" s="16">
        <f t="shared" si="221"/>
        <v>75</v>
      </c>
      <c r="AH1425" s="12">
        <f t="shared" si="222"/>
        <v>0</v>
      </c>
      <c r="AI1425" s="16">
        <f t="shared" si="223"/>
        <v>5.25</v>
      </c>
      <c r="AJ1425" s="16">
        <f t="shared" si="224"/>
        <v>18375</v>
      </c>
      <c r="AK1425" s="16">
        <f t="shared" si="225"/>
        <v>375</v>
      </c>
      <c r="AL1425" s="16">
        <f t="shared" si="226"/>
        <v>3750</v>
      </c>
      <c r="AM1425" s="16">
        <f t="shared" si="227"/>
        <v>56250</v>
      </c>
      <c r="AN1425" s="16">
        <f t="shared" si="228"/>
        <v>208312.5</v>
      </c>
      <c r="AO1425" s="12" t="s">
        <v>1458</v>
      </c>
      <c r="AQ1425" s="16" t="s">
        <v>207</v>
      </c>
      <c r="AR1425" s="16" t="s">
        <v>204</v>
      </c>
      <c r="AS1425" s="16" t="s">
        <v>2382</v>
      </c>
      <c r="AT1425" s="16" t="s">
        <v>2387</v>
      </c>
      <c r="AU1425" t="s">
        <v>2384</v>
      </c>
      <c r="AV1425" s="15" t="s">
        <v>2385</v>
      </c>
      <c r="AW1425" s="16" t="s">
        <v>2386</v>
      </c>
      <c r="AX1425" s="16" t="s">
        <v>204</v>
      </c>
      <c r="AY1425" s="16" t="s">
        <v>207</v>
      </c>
      <c r="AZ1425" s="16" t="s">
        <v>204</v>
      </c>
      <c r="BA1425" s="16" t="s">
        <v>204</v>
      </c>
      <c r="BB1425" s="16" t="s">
        <v>204</v>
      </c>
      <c r="BC1425" s="16">
        <v>0.75</v>
      </c>
      <c r="BD1425" s="16">
        <f t="shared" si="229"/>
        <v>2.625</v>
      </c>
      <c r="BE1425" s="16">
        <f t="shared" si="230"/>
        <v>1301.953125</v>
      </c>
      <c r="BG1425" s="16">
        <f t="shared" si="231"/>
        <v>900</v>
      </c>
      <c r="BH1425" s="16">
        <f t="shared" si="232"/>
        <v>480</v>
      </c>
      <c r="BI1425" s="16">
        <f t="shared" si="233"/>
        <v>6</v>
      </c>
    </row>
    <row r="1426" spans="1:61" x14ac:dyDescent="0.35">
      <c r="A1426">
        <v>1425</v>
      </c>
      <c r="B1426" t="s">
        <v>360</v>
      </c>
      <c r="C1426" t="s">
        <v>5776</v>
      </c>
      <c r="D1426" s="15" t="s">
        <v>1620</v>
      </c>
      <c r="E1426" s="12" t="s">
        <v>98</v>
      </c>
      <c r="F1426" s="16">
        <v>1968</v>
      </c>
      <c r="G1426" s="12" t="s">
        <v>1453</v>
      </c>
      <c r="H1426" s="12" t="s">
        <v>91</v>
      </c>
      <c r="I1426" s="12" t="s">
        <v>1454</v>
      </c>
      <c r="J1426" s="12" t="s">
        <v>1455</v>
      </c>
      <c r="K1426" s="12" t="s">
        <v>1575</v>
      </c>
      <c r="N1426" s="16" t="s">
        <v>206</v>
      </c>
      <c r="O1426" s="16" t="s">
        <v>1615</v>
      </c>
      <c r="P1426" s="12" t="s">
        <v>482</v>
      </c>
      <c r="Q1426" s="16">
        <v>2023</v>
      </c>
      <c r="R1426" s="16">
        <v>0.23</v>
      </c>
      <c r="T1426" s="16">
        <v>0</v>
      </c>
      <c r="V1426" s="12" t="s">
        <v>204</v>
      </c>
      <c r="W1426" s="12" t="s">
        <v>207</v>
      </c>
      <c r="X1426" s="16">
        <v>2</v>
      </c>
      <c r="Y1426" s="16">
        <v>10</v>
      </c>
      <c r="Z1426" s="16">
        <v>0.23</v>
      </c>
      <c r="AA1426" s="16">
        <f t="shared" si="217"/>
        <v>27.6</v>
      </c>
      <c r="AB1426" s="16" t="s">
        <v>5604</v>
      </c>
      <c r="AC1426" s="16" t="s">
        <v>1489</v>
      </c>
      <c r="AD1426" s="16">
        <f t="shared" si="218"/>
        <v>9660</v>
      </c>
      <c r="AE1426" s="16">
        <f t="shared" si="219"/>
        <v>80.5</v>
      </c>
      <c r="AF1426" s="16">
        <f t="shared" si="220"/>
        <v>30187.5</v>
      </c>
      <c r="AG1426" s="16">
        <f t="shared" si="221"/>
        <v>23</v>
      </c>
      <c r="AH1426" s="12">
        <f t="shared" si="222"/>
        <v>0</v>
      </c>
      <c r="AI1426" s="16">
        <f t="shared" si="223"/>
        <v>1.61</v>
      </c>
      <c r="AJ1426" s="16">
        <f t="shared" si="224"/>
        <v>5635</v>
      </c>
      <c r="AK1426" s="16">
        <f t="shared" si="225"/>
        <v>115</v>
      </c>
      <c r="AL1426" s="16">
        <f t="shared" si="226"/>
        <v>1150</v>
      </c>
      <c r="AM1426" s="16">
        <f t="shared" si="227"/>
        <v>17250</v>
      </c>
      <c r="AN1426" s="16">
        <f t="shared" si="228"/>
        <v>63882.5</v>
      </c>
      <c r="AO1426" s="12" t="s">
        <v>1458</v>
      </c>
      <c r="AQ1426" s="16" t="s">
        <v>207</v>
      </c>
      <c r="AR1426" s="16" t="s">
        <v>204</v>
      </c>
      <c r="AS1426" s="16" t="s">
        <v>2382</v>
      </c>
      <c r="AT1426" s="16" t="s">
        <v>2387</v>
      </c>
      <c r="AU1426" t="s">
        <v>2384</v>
      </c>
      <c r="AV1426" s="15" t="s">
        <v>2385</v>
      </c>
      <c r="AW1426" s="16" t="s">
        <v>2386</v>
      </c>
      <c r="AX1426" s="16" t="s">
        <v>204</v>
      </c>
      <c r="AY1426" s="16" t="s">
        <v>207</v>
      </c>
      <c r="AZ1426" s="16" t="s">
        <v>204</v>
      </c>
      <c r="BA1426" s="16" t="s">
        <v>204</v>
      </c>
      <c r="BB1426" s="16" t="s">
        <v>204</v>
      </c>
      <c r="BC1426" s="16">
        <v>0.23</v>
      </c>
      <c r="BD1426" s="16">
        <f t="shared" si="229"/>
        <v>0.80500000000000005</v>
      </c>
      <c r="BE1426" s="16">
        <f t="shared" si="230"/>
        <v>399.265625</v>
      </c>
      <c r="BG1426" s="16">
        <f t="shared" si="231"/>
        <v>276</v>
      </c>
      <c r="BH1426" s="16">
        <f t="shared" si="232"/>
        <v>147.20000000000002</v>
      </c>
      <c r="BI1426" s="16">
        <f t="shared" si="233"/>
        <v>1.84</v>
      </c>
    </row>
    <row r="1427" spans="1:61" x14ac:dyDescent="0.35">
      <c r="A1427">
        <v>1426</v>
      </c>
      <c r="B1427" t="s">
        <v>360</v>
      </c>
      <c r="C1427" t="s">
        <v>5777</v>
      </c>
      <c r="D1427" s="15" t="s">
        <v>1621</v>
      </c>
      <c r="E1427" s="12" t="s">
        <v>98</v>
      </c>
      <c r="F1427" s="16">
        <v>1991</v>
      </c>
      <c r="G1427" s="12" t="s">
        <v>1453</v>
      </c>
      <c r="H1427" s="12" t="s">
        <v>91</v>
      </c>
      <c r="I1427" s="12" t="s">
        <v>1454</v>
      </c>
      <c r="J1427" s="12" t="s">
        <v>1455</v>
      </c>
      <c r="K1427" s="12" t="s">
        <v>1575</v>
      </c>
      <c r="N1427" s="16" t="s">
        <v>206</v>
      </c>
      <c r="O1427" s="16" t="s">
        <v>1615</v>
      </c>
      <c r="P1427" s="12" t="s">
        <v>482</v>
      </c>
      <c r="Q1427" s="16">
        <v>2023</v>
      </c>
      <c r="R1427" s="16">
        <v>0.27</v>
      </c>
      <c r="T1427" s="16">
        <v>0</v>
      </c>
      <c r="V1427" s="12" t="s">
        <v>207</v>
      </c>
      <c r="W1427" s="12" t="s">
        <v>204</v>
      </c>
      <c r="X1427" s="16">
        <v>2</v>
      </c>
      <c r="Y1427" s="16">
        <v>4</v>
      </c>
      <c r="Z1427" s="16">
        <v>0.27</v>
      </c>
      <c r="AA1427" s="16">
        <f t="shared" si="217"/>
        <v>32.400000000000006</v>
      </c>
      <c r="AB1427" s="16" t="s">
        <v>5604</v>
      </c>
      <c r="AC1427" s="16" t="s">
        <v>1489</v>
      </c>
      <c r="AD1427" s="16">
        <f t="shared" si="218"/>
        <v>11340.000000000002</v>
      </c>
      <c r="AE1427" s="16">
        <f t="shared" si="219"/>
        <v>94.5</v>
      </c>
      <c r="AF1427" s="16">
        <f t="shared" si="220"/>
        <v>35437.5</v>
      </c>
      <c r="AG1427" s="16">
        <f t="shared" si="221"/>
        <v>27</v>
      </c>
      <c r="AH1427" s="12">
        <f t="shared" si="222"/>
        <v>0</v>
      </c>
      <c r="AI1427" s="16">
        <f t="shared" si="223"/>
        <v>1.8900000000000001</v>
      </c>
      <c r="AJ1427" s="16">
        <f t="shared" si="224"/>
        <v>6615</v>
      </c>
      <c r="AK1427" s="16">
        <f t="shared" si="225"/>
        <v>135</v>
      </c>
      <c r="AL1427" s="16">
        <f t="shared" si="226"/>
        <v>1350</v>
      </c>
      <c r="AM1427" s="16">
        <f t="shared" si="227"/>
        <v>20250</v>
      </c>
      <c r="AN1427" s="16">
        <f t="shared" si="228"/>
        <v>74992.5</v>
      </c>
      <c r="AO1427" s="12" t="s">
        <v>1458</v>
      </c>
      <c r="AQ1427" s="16" t="s">
        <v>207</v>
      </c>
      <c r="AR1427" s="16" t="s">
        <v>204</v>
      </c>
      <c r="AS1427" s="16" t="s">
        <v>2382</v>
      </c>
      <c r="AT1427" s="16" t="s">
        <v>2387</v>
      </c>
      <c r="AU1427" t="s">
        <v>2384</v>
      </c>
      <c r="AV1427" s="15" t="s">
        <v>2385</v>
      </c>
      <c r="AW1427" s="16" t="s">
        <v>2386</v>
      </c>
      <c r="AX1427" s="16" t="s">
        <v>204</v>
      </c>
      <c r="AY1427" s="16" t="s">
        <v>207</v>
      </c>
      <c r="AZ1427" s="16" t="s">
        <v>204</v>
      </c>
      <c r="BA1427" s="16" t="s">
        <v>204</v>
      </c>
      <c r="BB1427" s="16" t="s">
        <v>204</v>
      </c>
      <c r="BC1427" s="16">
        <v>0.27</v>
      </c>
      <c r="BD1427" s="16">
        <f t="shared" si="229"/>
        <v>0.94500000000000006</v>
      </c>
      <c r="BE1427" s="16">
        <f t="shared" si="230"/>
        <v>468.703125</v>
      </c>
      <c r="BG1427" s="16">
        <f t="shared" si="231"/>
        <v>324</v>
      </c>
      <c r="BH1427" s="16">
        <f t="shared" si="232"/>
        <v>172.8</v>
      </c>
      <c r="BI1427" s="16">
        <f t="shared" si="233"/>
        <v>2.16</v>
      </c>
    </row>
    <row r="1428" spans="1:61" x14ac:dyDescent="0.35">
      <c r="A1428">
        <v>1427</v>
      </c>
      <c r="B1428" t="s">
        <v>360</v>
      </c>
      <c r="C1428" t="s">
        <v>5778</v>
      </c>
      <c r="D1428" s="15" t="s">
        <v>1622</v>
      </c>
      <c r="E1428" s="12" t="s">
        <v>98</v>
      </c>
      <c r="F1428" s="16">
        <v>1973</v>
      </c>
      <c r="G1428" s="12" t="s">
        <v>1453</v>
      </c>
      <c r="H1428" s="12" t="s">
        <v>91</v>
      </c>
      <c r="I1428" s="12" t="s">
        <v>1454</v>
      </c>
      <c r="J1428" s="12" t="s">
        <v>1455</v>
      </c>
      <c r="K1428" s="12" t="s">
        <v>1575</v>
      </c>
      <c r="N1428" s="16" t="s">
        <v>206</v>
      </c>
      <c r="O1428" s="16" t="s">
        <v>1615</v>
      </c>
      <c r="P1428" s="12" t="s">
        <v>482</v>
      </c>
      <c r="Q1428" s="16">
        <v>2023</v>
      </c>
      <c r="R1428" s="16">
        <v>0.22</v>
      </c>
      <c r="T1428" s="16">
        <v>0</v>
      </c>
      <c r="V1428" s="12" t="s">
        <v>204</v>
      </c>
      <c r="W1428" s="12" t="s">
        <v>207</v>
      </c>
      <c r="X1428" s="16">
        <v>2</v>
      </c>
      <c r="Y1428" s="16">
        <v>5</v>
      </c>
      <c r="Z1428" s="16">
        <v>0.22</v>
      </c>
      <c r="AA1428" s="16">
        <f t="shared" si="217"/>
        <v>26.4</v>
      </c>
      <c r="AB1428" s="16" t="s">
        <v>5604</v>
      </c>
      <c r="AC1428" s="16" t="s">
        <v>1489</v>
      </c>
      <c r="AD1428" s="16">
        <f t="shared" si="218"/>
        <v>9240</v>
      </c>
      <c r="AE1428" s="16">
        <f t="shared" si="219"/>
        <v>77</v>
      </c>
      <c r="AF1428" s="16">
        <f t="shared" si="220"/>
        <v>28875</v>
      </c>
      <c r="AG1428" s="16">
        <f t="shared" si="221"/>
        <v>22</v>
      </c>
      <c r="AH1428" s="12">
        <f t="shared" si="222"/>
        <v>0</v>
      </c>
      <c r="AI1428" s="16">
        <f t="shared" si="223"/>
        <v>1.54</v>
      </c>
      <c r="AJ1428" s="16">
        <f t="shared" si="224"/>
        <v>5390</v>
      </c>
      <c r="AK1428" s="16">
        <f t="shared" si="225"/>
        <v>110</v>
      </c>
      <c r="AL1428" s="16">
        <f t="shared" si="226"/>
        <v>1100</v>
      </c>
      <c r="AM1428" s="16">
        <f t="shared" si="227"/>
        <v>16500</v>
      </c>
      <c r="AN1428" s="16">
        <f t="shared" si="228"/>
        <v>61105</v>
      </c>
      <c r="AO1428" s="12" t="s">
        <v>1458</v>
      </c>
      <c r="AQ1428" s="16" t="s">
        <v>207</v>
      </c>
      <c r="AR1428" s="16" t="s">
        <v>2381</v>
      </c>
      <c r="AS1428" s="16" t="s">
        <v>2408</v>
      </c>
      <c r="AT1428" s="16" t="s">
        <v>2383</v>
      </c>
      <c r="AU1428" t="s">
        <v>2384</v>
      </c>
      <c r="AV1428" s="15" t="s">
        <v>2385</v>
      </c>
      <c r="AW1428" s="16" t="s">
        <v>2386</v>
      </c>
      <c r="AX1428" s="16" t="s">
        <v>204</v>
      </c>
      <c r="AY1428" s="16" t="s">
        <v>207</v>
      </c>
      <c r="AZ1428" s="16" t="s">
        <v>204</v>
      </c>
      <c r="BA1428" s="16" t="s">
        <v>204</v>
      </c>
      <c r="BB1428" s="16" t="s">
        <v>204</v>
      </c>
      <c r="BC1428" s="16">
        <v>0.22</v>
      </c>
      <c r="BD1428" s="16">
        <f t="shared" si="229"/>
        <v>0.77</v>
      </c>
      <c r="BE1428" s="16">
        <f t="shared" si="230"/>
        <v>381.90625</v>
      </c>
      <c r="BG1428" s="16">
        <f t="shared" si="231"/>
        <v>264</v>
      </c>
      <c r="BH1428" s="16">
        <f t="shared" si="232"/>
        <v>140.80000000000001</v>
      </c>
      <c r="BI1428" s="16">
        <f t="shared" si="233"/>
        <v>1.76</v>
      </c>
    </row>
    <row r="1429" spans="1:61" x14ac:dyDescent="0.35">
      <c r="A1429">
        <v>1428</v>
      </c>
      <c r="B1429" t="s">
        <v>360</v>
      </c>
      <c r="C1429" t="s">
        <v>5779</v>
      </c>
      <c r="D1429" s="15" t="s">
        <v>1623</v>
      </c>
      <c r="E1429" s="12" t="s">
        <v>98</v>
      </c>
      <c r="F1429" s="16">
        <v>1996</v>
      </c>
      <c r="G1429" s="12" t="s">
        <v>1453</v>
      </c>
      <c r="H1429" s="12" t="s">
        <v>91</v>
      </c>
      <c r="I1429" s="12" t="s">
        <v>1454</v>
      </c>
      <c r="J1429" s="12" t="s">
        <v>1455</v>
      </c>
      <c r="K1429" s="12" t="s">
        <v>1575</v>
      </c>
      <c r="N1429" s="16" t="s">
        <v>206</v>
      </c>
      <c r="O1429" s="16" t="s">
        <v>1615</v>
      </c>
      <c r="P1429" s="12" t="s">
        <v>482</v>
      </c>
      <c r="Q1429" s="16">
        <v>2023</v>
      </c>
      <c r="R1429" s="16">
        <v>0.6</v>
      </c>
      <c r="T1429" s="16">
        <v>0</v>
      </c>
      <c r="V1429" s="12" t="s">
        <v>204</v>
      </c>
      <c r="W1429" s="12" t="s">
        <v>207</v>
      </c>
      <c r="X1429" s="16">
        <v>2</v>
      </c>
      <c r="Y1429" s="16">
        <v>4</v>
      </c>
      <c r="Z1429" s="16">
        <v>0.6</v>
      </c>
      <c r="AA1429" s="16">
        <f t="shared" si="217"/>
        <v>72</v>
      </c>
      <c r="AB1429" s="16" t="s">
        <v>5604</v>
      </c>
      <c r="AC1429" s="16" t="s">
        <v>1489</v>
      </c>
      <c r="AD1429" s="16">
        <f t="shared" si="218"/>
        <v>25200</v>
      </c>
      <c r="AE1429" s="16">
        <f t="shared" si="219"/>
        <v>210</v>
      </c>
      <c r="AF1429" s="16">
        <f t="shared" si="220"/>
        <v>78750</v>
      </c>
      <c r="AG1429" s="16">
        <f t="shared" si="221"/>
        <v>60</v>
      </c>
      <c r="AH1429" s="12">
        <f t="shared" si="222"/>
        <v>0</v>
      </c>
      <c r="AI1429" s="16">
        <f t="shared" si="223"/>
        <v>4.2</v>
      </c>
      <c r="AJ1429" s="16">
        <f t="shared" si="224"/>
        <v>14700</v>
      </c>
      <c r="AK1429" s="16">
        <f t="shared" si="225"/>
        <v>300</v>
      </c>
      <c r="AL1429" s="16">
        <f t="shared" si="226"/>
        <v>3000</v>
      </c>
      <c r="AM1429" s="16">
        <f t="shared" si="227"/>
        <v>45000</v>
      </c>
      <c r="AN1429" s="16">
        <f t="shared" si="228"/>
        <v>166650</v>
      </c>
      <c r="AO1429" s="12" t="s">
        <v>1458</v>
      </c>
      <c r="AQ1429" s="16" t="s">
        <v>207</v>
      </c>
      <c r="AR1429" s="16" t="s">
        <v>204</v>
      </c>
      <c r="AS1429" s="16" t="s">
        <v>2388</v>
      </c>
      <c r="AT1429" s="16" t="s">
        <v>2383</v>
      </c>
      <c r="AU1429" t="s">
        <v>2384</v>
      </c>
      <c r="AV1429" s="15" t="s">
        <v>2385</v>
      </c>
      <c r="AW1429" s="16" t="s">
        <v>2386</v>
      </c>
      <c r="AX1429" s="16" t="s">
        <v>204</v>
      </c>
      <c r="AY1429" s="16" t="s">
        <v>207</v>
      </c>
      <c r="AZ1429" s="16" t="s">
        <v>204</v>
      </c>
      <c r="BA1429" s="16" t="s">
        <v>204</v>
      </c>
      <c r="BB1429" s="16" t="s">
        <v>204</v>
      </c>
      <c r="BC1429" s="16">
        <v>0.6</v>
      </c>
      <c r="BD1429" s="16">
        <f t="shared" si="229"/>
        <v>2.1</v>
      </c>
      <c r="BE1429" s="16">
        <f t="shared" si="230"/>
        <v>1041.5625</v>
      </c>
      <c r="BG1429" s="16">
        <f t="shared" si="231"/>
        <v>720</v>
      </c>
      <c r="BH1429" s="16">
        <f t="shared" si="232"/>
        <v>384</v>
      </c>
      <c r="BI1429" s="16">
        <f t="shared" si="233"/>
        <v>4.8</v>
      </c>
    </row>
    <row r="1430" spans="1:61" x14ac:dyDescent="0.35">
      <c r="A1430">
        <v>1429</v>
      </c>
      <c r="B1430" t="s">
        <v>360</v>
      </c>
      <c r="C1430" t="s">
        <v>5780</v>
      </c>
      <c r="D1430" s="15" t="s">
        <v>1595</v>
      </c>
      <c r="E1430" s="12" t="s">
        <v>98</v>
      </c>
      <c r="F1430" s="16">
        <v>1997</v>
      </c>
      <c r="G1430" s="12" t="s">
        <v>1453</v>
      </c>
      <c r="H1430" s="12" t="s">
        <v>91</v>
      </c>
      <c r="I1430" s="12" t="s">
        <v>1454</v>
      </c>
      <c r="J1430" s="12" t="s">
        <v>1455</v>
      </c>
      <c r="K1430" s="12" t="s">
        <v>1575</v>
      </c>
      <c r="N1430" s="16" t="s">
        <v>206</v>
      </c>
      <c r="O1430" s="16" t="s">
        <v>1615</v>
      </c>
      <c r="P1430" s="12" t="s">
        <v>482</v>
      </c>
      <c r="Q1430" s="16">
        <v>2023</v>
      </c>
      <c r="R1430" s="16">
        <v>1.44</v>
      </c>
      <c r="T1430" s="16">
        <v>0</v>
      </c>
      <c r="V1430" s="12" t="s">
        <v>207</v>
      </c>
      <c r="W1430" s="12" t="s">
        <v>204</v>
      </c>
      <c r="X1430" s="16">
        <v>2</v>
      </c>
      <c r="Y1430" s="16">
        <v>5</v>
      </c>
      <c r="Z1430" s="16">
        <v>1.44</v>
      </c>
      <c r="AA1430" s="16">
        <f t="shared" si="217"/>
        <v>172.79999999999998</v>
      </c>
      <c r="AB1430" s="16" t="s">
        <v>5604</v>
      </c>
      <c r="AC1430" s="16" t="s">
        <v>1489</v>
      </c>
      <c r="AD1430" s="16">
        <f t="shared" si="218"/>
        <v>60479.999999999993</v>
      </c>
      <c r="AE1430" s="16">
        <f t="shared" si="219"/>
        <v>504</v>
      </c>
      <c r="AF1430" s="16">
        <f t="shared" si="220"/>
        <v>189000</v>
      </c>
      <c r="AG1430" s="16">
        <f t="shared" si="221"/>
        <v>144</v>
      </c>
      <c r="AH1430" s="12">
        <f t="shared" si="222"/>
        <v>0</v>
      </c>
      <c r="AI1430" s="16">
        <f t="shared" si="223"/>
        <v>10.08</v>
      </c>
      <c r="AJ1430" s="16">
        <f t="shared" si="224"/>
        <v>35280</v>
      </c>
      <c r="AK1430" s="16">
        <f t="shared" si="225"/>
        <v>720</v>
      </c>
      <c r="AL1430" s="16">
        <f t="shared" si="226"/>
        <v>7200</v>
      </c>
      <c r="AM1430" s="16">
        <f t="shared" si="227"/>
        <v>108000</v>
      </c>
      <c r="AN1430" s="16">
        <f t="shared" si="228"/>
        <v>399960</v>
      </c>
      <c r="AO1430" s="12" t="s">
        <v>1458</v>
      </c>
      <c r="AQ1430" s="16" t="s">
        <v>207</v>
      </c>
      <c r="AR1430" s="16" t="s">
        <v>204</v>
      </c>
      <c r="AS1430" s="16" t="s">
        <v>2389</v>
      </c>
      <c r="AT1430" s="16" t="s">
        <v>2387</v>
      </c>
      <c r="AU1430" t="s">
        <v>2384</v>
      </c>
      <c r="AV1430" s="15" t="s">
        <v>2385</v>
      </c>
      <c r="AW1430" s="16" t="s">
        <v>2386</v>
      </c>
      <c r="AX1430" s="16" t="s">
        <v>204</v>
      </c>
      <c r="AY1430" s="16" t="s">
        <v>207</v>
      </c>
      <c r="AZ1430" s="16" t="s">
        <v>204</v>
      </c>
      <c r="BA1430" s="16" t="s">
        <v>204</v>
      </c>
      <c r="BB1430" s="16" t="s">
        <v>204</v>
      </c>
      <c r="BC1430" s="16">
        <v>1.44</v>
      </c>
      <c r="BD1430" s="16">
        <f t="shared" si="229"/>
        <v>5.04</v>
      </c>
      <c r="BE1430" s="16">
        <f t="shared" si="230"/>
        <v>2499.75</v>
      </c>
      <c r="BG1430" s="16">
        <f t="shared" si="231"/>
        <v>1728</v>
      </c>
      <c r="BH1430" s="16">
        <f t="shared" si="232"/>
        <v>921.59999999999991</v>
      </c>
      <c r="BI1430" s="16">
        <f t="shared" si="233"/>
        <v>11.52</v>
      </c>
    </row>
    <row r="1431" spans="1:61" x14ac:dyDescent="0.35">
      <c r="A1431">
        <v>1430</v>
      </c>
      <c r="B1431" t="s">
        <v>360</v>
      </c>
      <c r="C1431" t="s">
        <v>5781</v>
      </c>
      <c r="D1431" s="15" t="s">
        <v>1624</v>
      </c>
      <c r="E1431" s="12" t="s">
        <v>98</v>
      </c>
      <c r="F1431" s="16">
        <v>1980</v>
      </c>
      <c r="G1431" s="12" t="s">
        <v>1453</v>
      </c>
      <c r="H1431" s="12" t="s">
        <v>91</v>
      </c>
      <c r="I1431" s="12" t="s">
        <v>1454</v>
      </c>
      <c r="J1431" s="12" t="s">
        <v>1455</v>
      </c>
      <c r="K1431" s="12" t="s">
        <v>1575</v>
      </c>
      <c r="N1431" s="16" t="s">
        <v>206</v>
      </c>
      <c r="O1431" s="16" t="s">
        <v>1615</v>
      </c>
      <c r="P1431" s="12" t="s">
        <v>482</v>
      </c>
      <c r="Q1431" s="16">
        <v>2023</v>
      </c>
      <c r="R1431" s="16">
        <v>0.5</v>
      </c>
      <c r="T1431" s="16">
        <v>0</v>
      </c>
      <c r="V1431" s="12" t="s">
        <v>204</v>
      </c>
      <c r="W1431" s="12" t="s">
        <v>207</v>
      </c>
      <c r="X1431" s="16">
        <v>2</v>
      </c>
      <c r="Y1431" s="16">
        <v>4</v>
      </c>
      <c r="Z1431" s="16">
        <v>0.5</v>
      </c>
      <c r="AA1431" s="16">
        <f t="shared" si="217"/>
        <v>60</v>
      </c>
      <c r="AB1431" s="16" t="s">
        <v>5604</v>
      </c>
      <c r="AC1431" s="16" t="s">
        <v>1489</v>
      </c>
      <c r="AD1431" s="16">
        <f t="shared" si="218"/>
        <v>21000</v>
      </c>
      <c r="AE1431" s="16">
        <f t="shared" si="219"/>
        <v>175</v>
      </c>
      <c r="AF1431" s="16">
        <f t="shared" si="220"/>
        <v>65625</v>
      </c>
      <c r="AG1431" s="16">
        <f t="shared" si="221"/>
        <v>50</v>
      </c>
      <c r="AH1431" s="12">
        <f t="shared" si="222"/>
        <v>0</v>
      </c>
      <c r="AI1431" s="16">
        <f t="shared" si="223"/>
        <v>3.5</v>
      </c>
      <c r="AJ1431" s="16">
        <f t="shared" si="224"/>
        <v>12250</v>
      </c>
      <c r="AK1431" s="16">
        <f t="shared" si="225"/>
        <v>250</v>
      </c>
      <c r="AL1431" s="16">
        <f t="shared" si="226"/>
        <v>2500</v>
      </c>
      <c r="AM1431" s="16">
        <f t="shared" si="227"/>
        <v>37500</v>
      </c>
      <c r="AN1431" s="16">
        <f t="shared" si="228"/>
        <v>138875</v>
      </c>
      <c r="AO1431" s="12" t="s">
        <v>1458</v>
      </c>
      <c r="AQ1431" s="16" t="s">
        <v>207</v>
      </c>
      <c r="AR1431" s="16" t="s">
        <v>204</v>
      </c>
      <c r="AS1431" s="16" t="s">
        <v>2388</v>
      </c>
      <c r="AT1431" s="16" t="s">
        <v>2387</v>
      </c>
      <c r="AU1431" t="s">
        <v>2384</v>
      </c>
      <c r="AV1431" s="15" t="s">
        <v>2385</v>
      </c>
      <c r="AW1431" s="16" t="s">
        <v>2386</v>
      </c>
      <c r="AX1431" s="16" t="s">
        <v>204</v>
      </c>
      <c r="AY1431" s="16" t="s">
        <v>207</v>
      </c>
      <c r="AZ1431" s="16" t="s">
        <v>204</v>
      </c>
      <c r="BA1431" s="16" t="s">
        <v>204</v>
      </c>
      <c r="BB1431" s="16" t="s">
        <v>204</v>
      </c>
      <c r="BC1431" s="16">
        <v>0.5</v>
      </c>
      <c r="BD1431" s="16">
        <f t="shared" si="229"/>
        <v>1.75</v>
      </c>
      <c r="BE1431" s="16">
        <f t="shared" si="230"/>
        <v>867.96875</v>
      </c>
      <c r="BG1431" s="16">
        <f t="shared" si="231"/>
        <v>600</v>
      </c>
      <c r="BH1431" s="16">
        <f t="shared" si="232"/>
        <v>320</v>
      </c>
      <c r="BI1431" s="16">
        <f t="shared" si="233"/>
        <v>4</v>
      </c>
    </row>
    <row r="1432" spans="1:61" x14ac:dyDescent="0.35">
      <c r="A1432">
        <v>1431</v>
      </c>
      <c r="B1432" t="s">
        <v>360</v>
      </c>
      <c r="C1432" t="s">
        <v>5782</v>
      </c>
      <c r="D1432" s="15" t="s">
        <v>1625</v>
      </c>
      <c r="E1432" s="12" t="s">
        <v>98</v>
      </c>
      <c r="F1432" s="16">
        <v>1997</v>
      </c>
      <c r="G1432" s="12" t="s">
        <v>1453</v>
      </c>
      <c r="H1432" s="12" t="s">
        <v>91</v>
      </c>
      <c r="I1432" s="12" t="s">
        <v>1454</v>
      </c>
      <c r="J1432" s="12" t="s">
        <v>1455</v>
      </c>
      <c r="K1432" s="12" t="s">
        <v>1575</v>
      </c>
      <c r="N1432" s="16" t="s">
        <v>206</v>
      </c>
      <c r="O1432" s="16" t="s">
        <v>1615</v>
      </c>
      <c r="P1432" s="12" t="s">
        <v>482</v>
      </c>
      <c r="Q1432" s="16">
        <v>2023</v>
      </c>
      <c r="R1432" s="16">
        <v>0.3</v>
      </c>
      <c r="T1432" s="16">
        <v>0</v>
      </c>
      <c r="V1432" s="12" t="s">
        <v>207</v>
      </c>
      <c r="W1432" s="12" t="s">
        <v>204</v>
      </c>
      <c r="X1432" s="16">
        <v>2</v>
      </c>
      <c r="Y1432" s="16">
        <v>3</v>
      </c>
      <c r="Z1432" s="16">
        <v>0.3</v>
      </c>
      <c r="AA1432" s="16">
        <f t="shared" si="217"/>
        <v>36</v>
      </c>
      <c r="AB1432" s="16" t="s">
        <v>5604</v>
      </c>
      <c r="AC1432" s="16" t="s">
        <v>1489</v>
      </c>
      <c r="AD1432" s="16">
        <f t="shared" si="218"/>
        <v>12600</v>
      </c>
      <c r="AE1432" s="16">
        <f t="shared" si="219"/>
        <v>105</v>
      </c>
      <c r="AF1432" s="16">
        <f t="shared" si="220"/>
        <v>39375</v>
      </c>
      <c r="AG1432" s="16">
        <f t="shared" si="221"/>
        <v>30</v>
      </c>
      <c r="AH1432" s="12">
        <f t="shared" si="222"/>
        <v>0</v>
      </c>
      <c r="AI1432" s="16">
        <f t="shared" si="223"/>
        <v>2.1</v>
      </c>
      <c r="AJ1432" s="16">
        <f t="shared" si="224"/>
        <v>7350</v>
      </c>
      <c r="AK1432" s="16">
        <f t="shared" si="225"/>
        <v>150</v>
      </c>
      <c r="AL1432" s="16">
        <f t="shared" si="226"/>
        <v>1500</v>
      </c>
      <c r="AM1432" s="16">
        <f t="shared" si="227"/>
        <v>22500</v>
      </c>
      <c r="AN1432" s="16">
        <f t="shared" si="228"/>
        <v>83325</v>
      </c>
      <c r="AO1432" s="12" t="s">
        <v>1458</v>
      </c>
      <c r="AQ1432" s="16" t="s">
        <v>207</v>
      </c>
      <c r="AR1432" s="16" t="s">
        <v>2381</v>
      </c>
      <c r="AS1432" s="16" t="s">
        <v>2388</v>
      </c>
      <c r="AT1432" s="16" t="s">
        <v>2387</v>
      </c>
      <c r="AU1432" t="s">
        <v>2384</v>
      </c>
      <c r="AV1432" s="15" t="s">
        <v>2385</v>
      </c>
      <c r="AW1432" s="16" t="s">
        <v>2386</v>
      </c>
      <c r="AX1432" s="16" t="s">
        <v>204</v>
      </c>
      <c r="AY1432" s="16" t="s">
        <v>207</v>
      </c>
      <c r="AZ1432" s="16" t="s">
        <v>204</v>
      </c>
      <c r="BA1432" s="16" t="s">
        <v>204</v>
      </c>
      <c r="BB1432" s="16" t="s">
        <v>204</v>
      </c>
      <c r="BC1432" s="16">
        <v>0.3</v>
      </c>
      <c r="BD1432" s="16">
        <f t="shared" si="229"/>
        <v>1.05</v>
      </c>
      <c r="BE1432" s="16">
        <f t="shared" si="230"/>
        <v>520.78125</v>
      </c>
      <c r="BG1432" s="16">
        <f t="shared" si="231"/>
        <v>360</v>
      </c>
      <c r="BH1432" s="16">
        <f t="shared" si="232"/>
        <v>192</v>
      </c>
      <c r="BI1432" s="16">
        <f t="shared" si="233"/>
        <v>2.4</v>
      </c>
    </row>
    <row r="1433" spans="1:61" x14ac:dyDescent="0.35">
      <c r="A1433">
        <v>1432</v>
      </c>
      <c r="B1433" t="s">
        <v>360</v>
      </c>
      <c r="C1433" t="s">
        <v>5783</v>
      </c>
      <c r="D1433" s="15" t="s">
        <v>1626</v>
      </c>
      <c r="E1433" s="12" t="s">
        <v>98</v>
      </c>
      <c r="F1433" s="16">
        <v>1984</v>
      </c>
      <c r="G1433" s="12" t="s">
        <v>1453</v>
      </c>
      <c r="H1433" s="12" t="s">
        <v>91</v>
      </c>
      <c r="I1433" s="12" t="s">
        <v>1454</v>
      </c>
      <c r="J1433" s="12" t="s">
        <v>1455</v>
      </c>
      <c r="K1433" s="12" t="s">
        <v>1575</v>
      </c>
      <c r="N1433" s="16" t="s">
        <v>206</v>
      </c>
      <c r="O1433" s="16" t="s">
        <v>1615</v>
      </c>
      <c r="P1433" s="12" t="s">
        <v>482</v>
      </c>
      <c r="Q1433" s="16">
        <v>2023</v>
      </c>
      <c r="R1433" s="16">
        <v>0.38</v>
      </c>
      <c r="T1433" s="16">
        <v>0</v>
      </c>
      <c r="V1433" s="12" t="s">
        <v>204</v>
      </c>
      <c r="W1433" s="12" t="s">
        <v>207</v>
      </c>
      <c r="X1433" s="16">
        <v>2</v>
      </c>
      <c r="Y1433" s="16">
        <v>6</v>
      </c>
      <c r="Z1433" s="16">
        <v>0.38</v>
      </c>
      <c r="AA1433" s="16">
        <f t="shared" si="217"/>
        <v>45.6</v>
      </c>
      <c r="AB1433" s="16" t="s">
        <v>5604</v>
      </c>
      <c r="AC1433" s="16" t="s">
        <v>1489</v>
      </c>
      <c r="AD1433" s="16">
        <f t="shared" si="218"/>
        <v>15960</v>
      </c>
      <c r="AE1433" s="16">
        <f t="shared" si="219"/>
        <v>133</v>
      </c>
      <c r="AF1433" s="16">
        <f t="shared" si="220"/>
        <v>49875</v>
      </c>
      <c r="AG1433" s="16">
        <f t="shared" si="221"/>
        <v>38</v>
      </c>
      <c r="AH1433" s="12">
        <f t="shared" si="222"/>
        <v>0</v>
      </c>
      <c r="AI1433" s="16">
        <f t="shared" si="223"/>
        <v>2.66</v>
      </c>
      <c r="AJ1433" s="16">
        <f t="shared" si="224"/>
        <v>9310</v>
      </c>
      <c r="AK1433" s="16">
        <f t="shared" si="225"/>
        <v>190</v>
      </c>
      <c r="AL1433" s="16">
        <f t="shared" si="226"/>
        <v>1900</v>
      </c>
      <c r="AM1433" s="16">
        <f t="shared" si="227"/>
        <v>28500</v>
      </c>
      <c r="AN1433" s="16">
        <f t="shared" si="228"/>
        <v>105545</v>
      </c>
      <c r="AO1433" s="12" t="s">
        <v>1458</v>
      </c>
      <c r="AQ1433" s="16" t="s">
        <v>207</v>
      </c>
      <c r="AR1433" s="16" t="s">
        <v>204</v>
      </c>
      <c r="AS1433" s="16" t="s">
        <v>2408</v>
      </c>
      <c r="AT1433" s="16" t="s">
        <v>2383</v>
      </c>
      <c r="AU1433" t="s">
        <v>2384</v>
      </c>
      <c r="AV1433" s="15" t="s">
        <v>2385</v>
      </c>
      <c r="AW1433" s="16" t="s">
        <v>2386</v>
      </c>
      <c r="AX1433" s="16" t="s">
        <v>204</v>
      </c>
      <c r="AY1433" s="16" t="s">
        <v>207</v>
      </c>
      <c r="AZ1433" s="16" t="s">
        <v>204</v>
      </c>
      <c r="BA1433" s="16" t="s">
        <v>204</v>
      </c>
      <c r="BB1433" s="16" t="s">
        <v>204</v>
      </c>
      <c r="BC1433" s="16">
        <v>0.38</v>
      </c>
      <c r="BD1433" s="16">
        <f t="shared" si="229"/>
        <v>1.33</v>
      </c>
      <c r="BE1433" s="16">
        <f t="shared" si="230"/>
        <v>659.65625</v>
      </c>
      <c r="BG1433" s="16">
        <f t="shared" si="231"/>
        <v>456</v>
      </c>
      <c r="BH1433" s="16">
        <f t="shared" si="232"/>
        <v>243.2</v>
      </c>
      <c r="BI1433" s="16">
        <f t="shared" si="233"/>
        <v>3.04</v>
      </c>
    </row>
    <row r="1434" spans="1:61" x14ac:dyDescent="0.35">
      <c r="A1434">
        <v>1433</v>
      </c>
      <c r="B1434" t="s">
        <v>360</v>
      </c>
      <c r="C1434" t="s">
        <v>5784</v>
      </c>
      <c r="D1434" s="15" t="s">
        <v>1583</v>
      </c>
      <c r="E1434" s="12" t="s">
        <v>93</v>
      </c>
      <c r="F1434" s="16">
        <v>1966</v>
      </c>
      <c r="G1434" s="12" t="s">
        <v>1453</v>
      </c>
      <c r="H1434" s="12" t="s">
        <v>91</v>
      </c>
      <c r="I1434" s="12" t="s">
        <v>1454</v>
      </c>
      <c r="J1434" s="12" t="s">
        <v>1455</v>
      </c>
      <c r="K1434" s="12" t="s">
        <v>1575</v>
      </c>
      <c r="N1434" s="16" t="s">
        <v>206</v>
      </c>
      <c r="O1434" s="16" t="s">
        <v>1615</v>
      </c>
      <c r="P1434" s="12" t="s">
        <v>482</v>
      </c>
      <c r="Q1434" s="16">
        <v>2023</v>
      </c>
      <c r="R1434" s="16">
        <v>0.38</v>
      </c>
      <c r="T1434" s="16">
        <v>0</v>
      </c>
      <c r="V1434" s="12" t="s">
        <v>204</v>
      </c>
      <c r="W1434" s="12" t="s">
        <v>207</v>
      </c>
      <c r="X1434" s="16">
        <v>2</v>
      </c>
      <c r="Y1434" s="16">
        <v>4</v>
      </c>
      <c r="Z1434" s="16">
        <v>0.38</v>
      </c>
      <c r="AA1434" s="16">
        <f t="shared" si="217"/>
        <v>45.6</v>
      </c>
      <c r="AB1434" s="16" t="s">
        <v>5604</v>
      </c>
      <c r="AC1434" s="16" t="s">
        <v>1489</v>
      </c>
      <c r="AD1434" s="16">
        <f t="shared" si="218"/>
        <v>15960</v>
      </c>
      <c r="AE1434" s="16">
        <f t="shared" si="219"/>
        <v>133</v>
      </c>
      <c r="AF1434" s="16">
        <f t="shared" si="220"/>
        <v>49875</v>
      </c>
      <c r="AG1434" s="16">
        <f t="shared" si="221"/>
        <v>38</v>
      </c>
      <c r="AH1434" s="12">
        <f t="shared" si="222"/>
        <v>0</v>
      </c>
      <c r="AI1434" s="16">
        <f t="shared" si="223"/>
        <v>2.66</v>
      </c>
      <c r="AJ1434" s="16">
        <f t="shared" si="224"/>
        <v>9310</v>
      </c>
      <c r="AK1434" s="16">
        <f t="shared" si="225"/>
        <v>190</v>
      </c>
      <c r="AL1434" s="16">
        <f t="shared" si="226"/>
        <v>1900</v>
      </c>
      <c r="AM1434" s="16">
        <f t="shared" si="227"/>
        <v>28500</v>
      </c>
      <c r="AN1434" s="16">
        <f t="shared" si="228"/>
        <v>105545</v>
      </c>
      <c r="AO1434" s="12" t="s">
        <v>1458</v>
      </c>
      <c r="AQ1434" s="16" t="s">
        <v>207</v>
      </c>
      <c r="AR1434" s="16" t="s">
        <v>204</v>
      </c>
      <c r="AS1434" s="16" t="s">
        <v>2389</v>
      </c>
      <c r="AT1434" s="16" t="s">
        <v>2383</v>
      </c>
      <c r="AU1434" t="s">
        <v>2384</v>
      </c>
      <c r="AV1434" s="15" t="s">
        <v>2385</v>
      </c>
      <c r="AW1434" s="16" t="s">
        <v>2386</v>
      </c>
      <c r="AX1434" s="16" t="s">
        <v>204</v>
      </c>
      <c r="AY1434" s="16" t="s">
        <v>207</v>
      </c>
      <c r="AZ1434" s="16" t="s">
        <v>204</v>
      </c>
      <c r="BA1434" s="16" t="s">
        <v>204</v>
      </c>
      <c r="BB1434" s="16" t="s">
        <v>204</v>
      </c>
      <c r="BC1434" s="16">
        <v>0.38</v>
      </c>
      <c r="BD1434" s="16">
        <f t="shared" si="229"/>
        <v>1.33</v>
      </c>
      <c r="BE1434" s="16">
        <f t="shared" si="230"/>
        <v>659.65625</v>
      </c>
      <c r="BG1434" s="16">
        <f t="shared" si="231"/>
        <v>456</v>
      </c>
      <c r="BH1434" s="16">
        <f t="shared" si="232"/>
        <v>243.2</v>
      </c>
      <c r="BI1434" s="16">
        <f t="shared" si="233"/>
        <v>3.04</v>
      </c>
    </row>
    <row r="1435" spans="1:61" x14ac:dyDescent="0.35">
      <c r="A1435">
        <v>1434</v>
      </c>
      <c r="B1435" t="s">
        <v>360</v>
      </c>
      <c r="C1435" t="s">
        <v>5785</v>
      </c>
      <c r="D1435" s="15" t="s">
        <v>1627</v>
      </c>
      <c r="E1435" s="12" t="s">
        <v>93</v>
      </c>
      <c r="F1435" s="16">
        <v>1970</v>
      </c>
      <c r="G1435" s="12" t="s">
        <v>1453</v>
      </c>
      <c r="H1435" s="12" t="s">
        <v>91</v>
      </c>
      <c r="I1435" s="12" t="s">
        <v>1454</v>
      </c>
      <c r="J1435" s="12" t="s">
        <v>1455</v>
      </c>
      <c r="K1435" s="12" t="s">
        <v>1575</v>
      </c>
      <c r="N1435" s="16" t="s">
        <v>206</v>
      </c>
      <c r="O1435" s="16" t="s">
        <v>1615</v>
      </c>
      <c r="P1435" s="12" t="s">
        <v>482</v>
      </c>
      <c r="Q1435" s="16">
        <v>2023</v>
      </c>
      <c r="R1435" s="16">
        <v>0.2</v>
      </c>
      <c r="T1435" s="16">
        <v>0</v>
      </c>
      <c r="V1435" s="12" t="s">
        <v>204</v>
      </c>
      <c r="W1435" s="12" t="s">
        <v>207</v>
      </c>
      <c r="X1435" s="16">
        <v>2</v>
      </c>
      <c r="Y1435" s="16">
        <v>5</v>
      </c>
      <c r="Z1435" s="16">
        <v>0.2</v>
      </c>
      <c r="AA1435" s="16">
        <f t="shared" si="217"/>
        <v>24</v>
      </c>
      <c r="AB1435" s="16" t="s">
        <v>5604</v>
      </c>
      <c r="AC1435" s="16" t="s">
        <v>1489</v>
      </c>
      <c r="AD1435" s="16">
        <f t="shared" si="218"/>
        <v>8400</v>
      </c>
      <c r="AE1435" s="16">
        <f t="shared" si="219"/>
        <v>70</v>
      </c>
      <c r="AF1435" s="16">
        <f t="shared" si="220"/>
        <v>26250</v>
      </c>
      <c r="AG1435" s="16">
        <f t="shared" si="221"/>
        <v>20</v>
      </c>
      <c r="AH1435" s="12">
        <f t="shared" si="222"/>
        <v>0</v>
      </c>
      <c r="AI1435" s="16">
        <f t="shared" si="223"/>
        <v>1.4000000000000001</v>
      </c>
      <c r="AJ1435" s="16">
        <f t="shared" si="224"/>
        <v>4900.0000000000009</v>
      </c>
      <c r="AK1435" s="16">
        <f t="shared" si="225"/>
        <v>100</v>
      </c>
      <c r="AL1435" s="16">
        <f t="shared" si="226"/>
        <v>1000</v>
      </c>
      <c r="AM1435" s="16">
        <f t="shared" si="227"/>
        <v>15000</v>
      </c>
      <c r="AN1435" s="16">
        <f t="shared" si="228"/>
        <v>55550</v>
      </c>
      <c r="AO1435" s="12" t="s">
        <v>1458</v>
      </c>
      <c r="AQ1435" s="16" t="s">
        <v>207</v>
      </c>
      <c r="AR1435" s="16" t="s">
        <v>204</v>
      </c>
      <c r="AS1435" s="16" t="s">
        <v>2382</v>
      </c>
      <c r="AT1435" s="16" t="s">
        <v>2383</v>
      </c>
      <c r="AU1435" t="s">
        <v>2384</v>
      </c>
      <c r="AV1435" s="15" t="s">
        <v>2385</v>
      </c>
      <c r="AW1435" s="16" t="s">
        <v>2386</v>
      </c>
      <c r="AX1435" s="16" t="s">
        <v>204</v>
      </c>
      <c r="AY1435" s="16" t="s">
        <v>207</v>
      </c>
      <c r="AZ1435" s="16" t="s">
        <v>204</v>
      </c>
      <c r="BA1435" s="16" t="s">
        <v>204</v>
      </c>
      <c r="BB1435" s="16" t="s">
        <v>204</v>
      </c>
      <c r="BC1435" s="16">
        <v>0.2</v>
      </c>
      <c r="BD1435" s="16">
        <f t="shared" si="229"/>
        <v>0.70000000000000007</v>
      </c>
      <c r="BE1435" s="16">
        <f t="shared" si="230"/>
        <v>347.1875</v>
      </c>
      <c r="BG1435" s="16">
        <f t="shared" si="231"/>
        <v>240</v>
      </c>
      <c r="BH1435" s="16">
        <f t="shared" si="232"/>
        <v>128</v>
      </c>
      <c r="BI1435" s="16">
        <f t="shared" si="233"/>
        <v>1.6</v>
      </c>
    </row>
    <row r="1436" spans="1:61" x14ac:dyDescent="0.35">
      <c r="A1436">
        <v>1435</v>
      </c>
      <c r="B1436" t="s">
        <v>360</v>
      </c>
      <c r="C1436" t="s">
        <v>5786</v>
      </c>
      <c r="D1436" s="15" t="s">
        <v>1628</v>
      </c>
      <c r="E1436" s="12" t="s">
        <v>98</v>
      </c>
      <c r="F1436" s="16">
        <v>1972</v>
      </c>
      <c r="G1436" s="12" t="s">
        <v>1453</v>
      </c>
      <c r="H1436" s="12" t="s">
        <v>91</v>
      </c>
      <c r="I1436" s="12" t="s">
        <v>1454</v>
      </c>
      <c r="J1436" s="12" t="s">
        <v>1455</v>
      </c>
      <c r="K1436" s="12" t="s">
        <v>1575</v>
      </c>
      <c r="N1436" s="16" t="s">
        <v>206</v>
      </c>
      <c r="O1436" s="16" t="s">
        <v>1615</v>
      </c>
      <c r="P1436" s="12" t="s">
        <v>482</v>
      </c>
      <c r="Q1436" s="16">
        <v>2023</v>
      </c>
      <c r="R1436" s="16">
        <v>0.47</v>
      </c>
      <c r="T1436" s="16">
        <v>0</v>
      </c>
      <c r="V1436" s="12" t="s">
        <v>204</v>
      </c>
      <c r="W1436" s="12" t="s">
        <v>207</v>
      </c>
      <c r="X1436" s="16">
        <v>2</v>
      </c>
      <c r="Y1436" s="16">
        <v>7</v>
      </c>
      <c r="Z1436" s="16">
        <v>0.47</v>
      </c>
      <c r="AA1436" s="16">
        <f t="shared" si="217"/>
        <v>56.4</v>
      </c>
      <c r="AB1436" s="16" t="s">
        <v>5604</v>
      </c>
      <c r="AC1436" s="16" t="s">
        <v>1489</v>
      </c>
      <c r="AD1436" s="16">
        <f t="shared" si="218"/>
        <v>19740</v>
      </c>
      <c r="AE1436" s="16">
        <f t="shared" si="219"/>
        <v>164.5</v>
      </c>
      <c r="AF1436" s="16">
        <f t="shared" si="220"/>
        <v>61687.5</v>
      </c>
      <c r="AG1436" s="16">
        <f t="shared" si="221"/>
        <v>47</v>
      </c>
      <c r="AH1436" s="12">
        <f t="shared" si="222"/>
        <v>0</v>
      </c>
      <c r="AI1436" s="16">
        <f t="shared" si="223"/>
        <v>3.29</v>
      </c>
      <c r="AJ1436" s="16">
        <f t="shared" si="224"/>
        <v>11515</v>
      </c>
      <c r="AK1436" s="16">
        <f t="shared" si="225"/>
        <v>235</v>
      </c>
      <c r="AL1436" s="16">
        <f t="shared" si="226"/>
        <v>2350</v>
      </c>
      <c r="AM1436" s="16">
        <f t="shared" si="227"/>
        <v>35250</v>
      </c>
      <c r="AN1436" s="16">
        <f t="shared" si="228"/>
        <v>130542.5</v>
      </c>
      <c r="AO1436" s="12" t="s">
        <v>1458</v>
      </c>
      <c r="AQ1436" s="16" t="s">
        <v>207</v>
      </c>
      <c r="AR1436" s="16" t="s">
        <v>2381</v>
      </c>
      <c r="AS1436" s="16" t="s">
        <v>2382</v>
      </c>
      <c r="AT1436" s="16" t="s">
        <v>2383</v>
      </c>
      <c r="AU1436" t="s">
        <v>2384</v>
      </c>
      <c r="AV1436" s="15" t="s">
        <v>2385</v>
      </c>
      <c r="AW1436" s="16" t="s">
        <v>2386</v>
      </c>
      <c r="AX1436" s="16" t="s">
        <v>204</v>
      </c>
      <c r="AY1436" s="16" t="s">
        <v>207</v>
      </c>
      <c r="AZ1436" s="16" t="s">
        <v>204</v>
      </c>
      <c r="BA1436" s="16" t="s">
        <v>204</v>
      </c>
      <c r="BB1436" s="16" t="s">
        <v>204</v>
      </c>
      <c r="BC1436" s="16">
        <v>0.47</v>
      </c>
      <c r="BD1436" s="16">
        <f t="shared" si="229"/>
        <v>1.645</v>
      </c>
      <c r="BE1436" s="16">
        <f t="shared" si="230"/>
        <v>815.890625</v>
      </c>
      <c r="BG1436" s="16">
        <f t="shared" si="231"/>
        <v>564</v>
      </c>
      <c r="BH1436" s="16">
        <f t="shared" si="232"/>
        <v>300.79999999999995</v>
      </c>
      <c r="BI1436" s="16">
        <f t="shared" si="233"/>
        <v>3.76</v>
      </c>
    </row>
    <row r="1437" spans="1:61" x14ac:dyDescent="0.35">
      <c r="A1437">
        <v>1436</v>
      </c>
      <c r="B1437" t="s">
        <v>360</v>
      </c>
      <c r="C1437" t="s">
        <v>5787</v>
      </c>
      <c r="D1437" s="15" t="s">
        <v>1629</v>
      </c>
      <c r="E1437" s="12" t="s">
        <v>98</v>
      </c>
      <c r="F1437" s="16">
        <v>1978</v>
      </c>
      <c r="G1437" s="12" t="s">
        <v>1453</v>
      </c>
      <c r="H1437" s="12" t="s">
        <v>91</v>
      </c>
      <c r="I1437" s="12" t="s">
        <v>1454</v>
      </c>
      <c r="J1437" s="12" t="s">
        <v>1455</v>
      </c>
      <c r="K1437" s="12" t="s">
        <v>1575</v>
      </c>
      <c r="N1437" s="16" t="s">
        <v>206</v>
      </c>
      <c r="O1437" s="16" t="s">
        <v>1615</v>
      </c>
      <c r="P1437" s="12" t="s">
        <v>482</v>
      </c>
      <c r="Q1437" s="16">
        <v>2023</v>
      </c>
      <c r="R1437" s="16">
        <v>0.87</v>
      </c>
      <c r="T1437" s="16">
        <v>0</v>
      </c>
      <c r="V1437" s="12" t="s">
        <v>204</v>
      </c>
      <c r="W1437" s="12" t="s">
        <v>207</v>
      </c>
      <c r="X1437" s="16">
        <v>2</v>
      </c>
      <c r="Y1437" s="16">
        <v>8</v>
      </c>
      <c r="Z1437" s="16">
        <v>0.87</v>
      </c>
      <c r="AA1437" s="16">
        <f t="shared" si="217"/>
        <v>104.4</v>
      </c>
      <c r="AB1437" s="16" t="s">
        <v>5604</v>
      </c>
      <c r="AC1437" s="16" t="s">
        <v>1489</v>
      </c>
      <c r="AD1437" s="16">
        <f t="shared" si="218"/>
        <v>36540</v>
      </c>
      <c r="AE1437" s="16">
        <f t="shared" si="219"/>
        <v>304.5</v>
      </c>
      <c r="AF1437" s="16">
        <f t="shared" si="220"/>
        <v>114187.5</v>
      </c>
      <c r="AG1437" s="16">
        <f t="shared" si="221"/>
        <v>87</v>
      </c>
      <c r="AH1437" s="12">
        <f t="shared" si="222"/>
        <v>0</v>
      </c>
      <c r="AI1437" s="16">
        <f t="shared" si="223"/>
        <v>6.09</v>
      </c>
      <c r="AJ1437" s="16">
        <f t="shared" si="224"/>
        <v>21315</v>
      </c>
      <c r="AK1437" s="16">
        <f t="shared" si="225"/>
        <v>435</v>
      </c>
      <c r="AL1437" s="16">
        <f t="shared" si="226"/>
        <v>4350</v>
      </c>
      <c r="AM1437" s="16">
        <f t="shared" si="227"/>
        <v>65250</v>
      </c>
      <c r="AN1437" s="16">
        <f t="shared" si="228"/>
        <v>241642.5</v>
      </c>
      <c r="AO1437" s="12" t="s">
        <v>1458</v>
      </c>
      <c r="AQ1437" s="16" t="s">
        <v>207</v>
      </c>
      <c r="AR1437" s="16" t="s">
        <v>204</v>
      </c>
      <c r="AS1437" s="16" t="s">
        <v>2382</v>
      </c>
      <c r="AT1437" s="16" t="s">
        <v>2387</v>
      </c>
      <c r="AU1437" t="s">
        <v>2384</v>
      </c>
      <c r="AV1437" s="15" t="s">
        <v>2385</v>
      </c>
      <c r="AW1437" s="16" t="s">
        <v>2386</v>
      </c>
      <c r="AX1437" s="16" t="s">
        <v>204</v>
      </c>
      <c r="AY1437" s="16" t="s">
        <v>207</v>
      </c>
      <c r="AZ1437" s="16" t="s">
        <v>204</v>
      </c>
      <c r="BA1437" s="16" t="s">
        <v>204</v>
      </c>
      <c r="BB1437" s="16" t="s">
        <v>204</v>
      </c>
      <c r="BC1437" s="16">
        <v>0.87</v>
      </c>
      <c r="BD1437" s="16">
        <f t="shared" si="229"/>
        <v>3.0449999999999999</v>
      </c>
      <c r="BE1437" s="16">
        <f t="shared" si="230"/>
        <v>1510.265625</v>
      </c>
      <c r="BG1437" s="16">
        <f t="shared" si="231"/>
        <v>1044</v>
      </c>
      <c r="BH1437" s="16">
        <f t="shared" si="232"/>
        <v>556.79999999999995</v>
      </c>
      <c r="BI1437" s="16">
        <f t="shared" si="233"/>
        <v>6.96</v>
      </c>
    </row>
    <row r="1438" spans="1:61" x14ac:dyDescent="0.35">
      <c r="A1438">
        <v>1437</v>
      </c>
      <c r="B1438" t="s">
        <v>360</v>
      </c>
      <c r="C1438" t="s">
        <v>5788</v>
      </c>
      <c r="D1438" s="15" t="s">
        <v>2391</v>
      </c>
      <c r="E1438" s="12" t="s">
        <v>98</v>
      </c>
      <c r="F1438" s="16">
        <v>1952</v>
      </c>
      <c r="G1438" s="12" t="s">
        <v>1453</v>
      </c>
      <c r="H1438" s="12" t="s">
        <v>91</v>
      </c>
      <c r="I1438" s="12" t="s">
        <v>1454</v>
      </c>
      <c r="J1438" s="12" t="s">
        <v>1455</v>
      </c>
      <c r="K1438" s="12" t="s">
        <v>1575</v>
      </c>
      <c r="N1438" s="16" t="s">
        <v>206</v>
      </c>
      <c r="O1438" s="16" t="s">
        <v>1615</v>
      </c>
      <c r="P1438" s="12" t="s">
        <v>482</v>
      </c>
      <c r="Q1438" s="16">
        <v>2023</v>
      </c>
      <c r="R1438" s="16">
        <v>1.34</v>
      </c>
      <c r="T1438" s="16">
        <v>0</v>
      </c>
      <c r="V1438" s="12" t="s">
        <v>204</v>
      </c>
      <c r="W1438" s="12" t="s">
        <v>207</v>
      </c>
      <c r="X1438" s="16">
        <v>2</v>
      </c>
      <c r="Y1438" s="16">
        <v>9</v>
      </c>
      <c r="Z1438" s="16">
        <v>1.34</v>
      </c>
      <c r="AA1438" s="16">
        <f t="shared" si="217"/>
        <v>160.80000000000001</v>
      </c>
      <c r="AB1438" s="16" t="s">
        <v>5604</v>
      </c>
      <c r="AC1438" s="16" t="s">
        <v>1489</v>
      </c>
      <c r="AD1438" s="16">
        <f t="shared" si="218"/>
        <v>56280.000000000007</v>
      </c>
      <c r="AE1438" s="16">
        <f t="shared" si="219"/>
        <v>469</v>
      </c>
      <c r="AF1438" s="16">
        <f t="shared" si="220"/>
        <v>175875</v>
      </c>
      <c r="AG1438" s="16">
        <f t="shared" si="221"/>
        <v>134</v>
      </c>
      <c r="AH1438" s="12">
        <f t="shared" si="222"/>
        <v>0</v>
      </c>
      <c r="AI1438" s="16">
        <f t="shared" si="223"/>
        <v>9.3800000000000008</v>
      </c>
      <c r="AJ1438" s="16">
        <f t="shared" si="224"/>
        <v>32830</v>
      </c>
      <c r="AK1438" s="16">
        <f t="shared" si="225"/>
        <v>670</v>
      </c>
      <c r="AL1438" s="16">
        <f t="shared" si="226"/>
        <v>6700</v>
      </c>
      <c r="AM1438" s="16">
        <f t="shared" si="227"/>
        <v>100500</v>
      </c>
      <c r="AN1438" s="16">
        <f t="shared" si="228"/>
        <v>372185</v>
      </c>
      <c r="AO1438" s="12" t="s">
        <v>1458</v>
      </c>
      <c r="AQ1438" s="16" t="s">
        <v>207</v>
      </c>
      <c r="AR1438" s="16" t="s">
        <v>204</v>
      </c>
      <c r="AS1438" s="16" t="s">
        <v>2382</v>
      </c>
      <c r="AT1438" s="16" t="s">
        <v>2387</v>
      </c>
      <c r="AU1438" t="s">
        <v>2384</v>
      </c>
      <c r="AV1438" s="15" t="s">
        <v>2385</v>
      </c>
      <c r="AW1438" s="16" t="s">
        <v>2386</v>
      </c>
      <c r="AX1438" s="16" t="s">
        <v>204</v>
      </c>
      <c r="AY1438" s="16" t="s">
        <v>207</v>
      </c>
      <c r="AZ1438" s="16" t="s">
        <v>204</v>
      </c>
      <c r="BA1438" s="16" t="s">
        <v>204</v>
      </c>
      <c r="BB1438" s="16" t="s">
        <v>204</v>
      </c>
      <c r="BC1438" s="16">
        <v>1.34</v>
      </c>
      <c r="BD1438" s="16">
        <f t="shared" si="229"/>
        <v>4.6900000000000004</v>
      </c>
      <c r="BE1438" s="16">
        <f t="shared" si="230"/>
        <v>2326.15625</v>
      </c>
      <c r="BG1438" s="16">
        <f t="shared" si="231"/>
        <v>1608</v>
      </c>
      <c r="BH1438" s="16">
        <f t="shared" si="232"/>
        <v>857.6</v>
      </c>
      <c r="BI1438" s="16">
        <f t="shared" si="233"/>
        <v>10.72</v>
      </c>
    </row>
    <row r="1439" spans="1:61" x14ac:dyDescent="0.35">
      <c r="A1439">
        <v>1438</v>
      </c>
      <c r="B1439" t="s">
        <v>360</v>
      </c>
      <c r="C1439" t="s">
        <v>5789</v>
      </c>
      <c r="D1439" s="15" t="s">
        <v>1618</v>
      </c>
      <c r="E1439" s="12" t="s">
        <v>98</v>
      </c>
      <c r="F1439" s="16">
        <v>1945</v>
      </c>
      <c r="G1439" s="12" t="s">
        <v>1453</v>
      </c>
      <c r="H1439" s="12" t="s">
        <v>91</v>
      </c>
      <c r="I1439" s="12" t="s">
        <v>1454</v>
      </c>
      <c r="J1439" s="12" t="s">
        <v>1455</v>
      </c>
      <c r="K1439" s="12" t="s">
        <v>1575</v>
      </c>
      <c r="N1439" s="16" t="s">
        <v>206</v>
      </c>
      <c r="O1439" s="16" t="s">
        <v>1615</v>
      </c>
      <c r="P1439" s="12" t="s">
        <v>482</v>
      </c>
      <c r="Q1439" s="16">
        <v>2023</v>
      </c>
      <c r="R1439" s="16">
        <v>1.5</v>
      </c>
      <c r="T1439" s="16">
        <v>0</v>
      </c>
      <c r="V1439" s="12" t="s">
        <v>204</v>
      </c>
      <c r="W1439" s="12" t="s">
        <v>207</v>
      </c>
      <c r="X1439" s="16">
        <v>2</v>
      </c>
      <c r="Y1439" s="16">
        <v>12</v>
      </c>
      <c r="Z1439" s="16">
        <v>1.5</v>
      </c>
      <c r="AA1439" s="16">
        <f t="shared" si="217"/>
        <v>180</v>
      </c>
      <c r="AB1439" s="16" t="s">
        <v>5604</v>
      </c>
      <c r="AC1439" s="16" t="s">
        <v>1489</v>
      </c>
      <c r="AD1439" s="16">
        <f t="shared" si="218"/>
        <v>63000</v>
      </c>
      <c r="AE1439" s="16">
        <f t="shared" si="219"/>
        <v>525</v>
      </c>
      <c r="AF1439" s="16">
        <f t="shared" si="220"/>
        <v>196875</v>
      </c>
      <c r="AG1439" s="16">
        <f t="shared" si="221"/>
        <v>150</v>
      </c>
      <c r="AH1439" s="12">
        <f t="shared" si="222"/>
        <v>0</v>
      </c>
      <c r="AI1439" s="16">
        <f t="shared" si="223"/>
        <v>10.5</v>
      </c>
      <c r="AJ1439" s="16">
        <f t="shared" si="224"/>
        <v>36750</v>
      </c>
      <c r="AK1439" s="16">
        <f t="shared" si="225"/>
        <v>750</v>
      </c>
      <c r="AL1439" s="16">
        <f t="shared" si="226"/>
        <v>7500</v>
      </c>
      <c r="AM1439" s="16">
        <f t="shared" si="227"/>
        <v>112500</v>
      </c>
      <c r="AN1439" s="16">
        <f t="shared" si="228"/>
        <v>416625</v>
      </c>
      <c r="AO1439" s="12" t="s">
        <v>1458</v>
      </c>
      <c r="AQ1439" s="16" t="s">
        <v>207</v>
      </c>
      <c r="AR1439" s="16" t="s">
        <v>204</v>
      </c>
      <c r="AS1439" s="16" t="s">
        <v>2408</v>
      </c>
      <c r="AT1439" s="16" t="s">
        <v>2387</v>
      </c>
      <c r="AU1439" t="s">
        <v>2384</v>
      </c>
      <c r="AV1439" s="15" t="s">
        <v>2385</v>
      </c>
      <c r="AW1439" s="16" t="s">
        <v>2386</v>
      </c>
      <c r="AX1439" s="16" t="s">
        <v>204</v>
      </c>
      <c r="AY1439" s="16" t="s">
        <v>207</v>
      </c>
      <c r="AZ1439" s="16" t="s">
        <v>204</v>
      </c>
      <c r="BA1439" s="16" t="s">
        <v>204</v>
      </c>
      <c r="BB1439" s="16" t="s">
        <v>204</v>
      </c>
      <c r="BC1439" s="16">
        <v>1.5</v>
      </c>
      <c r="BD1439" s="16">
        <f t="shared" si="229"/>
        <v>5.25</v>
      </c>
      <c r="BE1439" s="16">
        <f t="shared" si="230"/>
        <v>2603.90625</v>
      </c>
      <c r="BG1439" s="16">
        <f t="shared" si="231"/>
        <v>1800</v>
      </c>
      <c r="BH1439" s="16">
        <f t="shared" si="232"/>
        <v>960</v>
      </c>
      <c r="BI1439" s="16">
        <f t="shared" si="233"/>
        <v>12</v>
      </c>
    </row>
    <row r="1440" spans="1:61" x14ac:dyDescent="0.35">
      <c r="A1440">
        <v>1439</v>
      </c>
      <c r="B1440" t="s">
        <v>360</v>
      </c>
      <c r="C1440" t="s">
        <v>5790</v>
      </c>
      <c r="D1440" s="15" t="s">
        <v>1630</v>
      </c>
      <c r="E1440" s="12" t="s">
        <v>98</v>
      </c>
      <c r="F1440" s="16">
        <v>1961</v>
      </c>
      <c r="G1440" s="12" t="s">
        <v>1453</v>
      </c>
      <c r="H1440" s="12" t="s">
        <v>91</v>
      </c>
      <c r="I1440" s="12" t="s">
        <v>1454</v>
      </c>
      <c r="J1440" s="12" t="s">
        <v>1455</v>
      </c>
      <c r="K1440" s="12" t="s">
        <v>1575</v>
      </c>
      <c r="N1440" s="16" t="s">
        <v>206</v>
      </c>
      <c r="O1440" s="16" t="s">
        <v>1615</v>
      </c>
      <c r="P1440" s="12" t="s">
        <v>482</v>
      </c>
      <c r="Q1440" s="16">
        <v>2023</v>
      </c>
      <c r="R1440" s="16">
        <v>1</v>
      </c>
      <c r="T1440" s="16">
        <v>0</v>
      </c>
      <c r="V1440" s="12" t="s">
        <v>204</v>
      </c>
      <c r="W1440" s="12" t="s">
        <v>207</v>
      </c>
      <c r="X1440" s="16">
        <v>2</v>
      </c>
      <c r="Y1440" s="16">
        <v>4</v>
      </c>
      <c r="Z1440" s="16">
        <v>1</v>
      </c>
      <c r="AA1440" s="16">
        <f t="shared" si="217"/>
        <v>120</v>
      </c>
      <c r="AB1440" s="16" t="s">
        <v>5604</v>
      </c>
      <c r="AC1440" s="16" t="s">
        <v>1489</v>
      </c>
      <c r="AD1440" s="16">
        <f t="shared" si="218"/>
        <v>42000</v>
      </c>
      <c r="AE1440" s="16">
        <f t="shared" si="219"/>
        <v>350</v>
      </c>
      <c r="AF1440" s="16">
        <f t="shared" si="220"/>
        <v>131250</v>
      </c>
      <c r="AG1440" s="16">
        <f t="shared" si="221"/>
        <v>100</v>
      </c>
      <c r="AH1440" s="12">
        <f t="shared" si="222"/>
        <v>0</v>
      </c>
      <c r="AI1440" s="16">
        <f t="shared" si="223"/>
        <v>7</v>
      </c>
      <c r="AJ1440" s="16">
        <f t="shared" si="224"/>
        <v>24500</v>
      </c>
      <c r="AK1440" s="16">
        <f t="shared" si="225"/>
        <v>500</v>
      </c>
      <c r="AL1440" s="16">
        <f t="shared" si="226"/>
        <v>5000</v>
      </c>
      <c r="AM1440" s="16">
        <f t="shared" si="227"/>
        <v>75000</v>
      </c>
      <c r="AN1440" s="16">
        <f t="shared" si="228"/>
        <v>277750</v>
      </c>
      <c r="AO1440" s="12" t="s">
        <v>1458</v>
      </c>
      <c r="AQ1440" s="16" t="s">
        <v>207</v>
      </c>
      <c r="AR1440" s="16" t="s">
        <v>2381</v>
      </c>
      <c r="AS1440" s="16" t="s">
        <v>2388</v>
      </c>
      <c r="AT1440" s="16" t="s">
        <v>2387</v>
      </c>
      <c r="AU1440" t="s">
        <v>2384</v>
      </c>
      <c r="AV1440" s="15" t="s">
        <v>2385</v>
      </c>
      <c r="AW1440" s="16" t="s">
        <v>2386</v>
      </c>
      <c r="AX1440" s="16" t="s">
        <v>204</v>
      </c>
      <c r="AY1440" s="16" t="s">
        <v>207</v>
      </c>
      <c r="AZ1440" s="16" t="s">
        <v>204</v>
      </c>
      <c r="BA1440" s="16" t="s">
        <v>204</v>
      </c>
      <c r="BB1440" s="16" t="s">
        <v>204</v>
      </c>
      <c r="BC1440" s="16">
        <v>1</v>
      </c>
      <c r="BD1440" s="16">
        <f t="shared" si="229"/>
        <v>3.5</v>
      </c>
      <c r="BE1440" s="16">
        <f t="shared" si="230"/>
        <v>1735.9375</v>
      </c>
      <c r="BG1440" s="16">
        <f t="shared" si="231"/>
        <v>1200</v>
      </c>
      <c r="BH1440" s="16">
        <f t="shared" si="232"/>
        <v>640</v>
      </c>
      <c r="BI1440" s="16">
        <f t="shared" si="233"/>
        <v>8</v>
      </c>
    </row>
    <row r="1441" spans="1:61" x14ac:dyDescent="0.35">
      <c r="A1441">
        <v>1440</v>
      </c>
      <c r="B1441" t="s">
        <v>360</v>
      </c>
      <c r="C1441" t="s">
        <v>5791</v>
      </c>
      <c r="D1441" s="15" t="s">
        <v>1631</v>
      </c>
      <c r="E1441" s="12" t="s">
        <v>98</v>
      </c>
      <c r="F1441" s="16">
        <v>1970</v>
      </c>
      <c r="G1441" s="12" t="s">
        <v>1453</v>
      </c>
      <c r="H1441" s="12" t="s">
        <v>91</v>
      </c>
      <c r="I1441" s="12" t="s">
        <v>1454</v>
      </c>
      <c r="J1441" s="12" t="s">
        <v>1455</v>
      </c>
      <c r="K1441" s="12" t="s">
        <v>1575</v>
      </c>
      <c r="N1441" s="16" t="s">
        <v>206</v>
      </c>
      <c r="O1441" s="16" t="s">
        <v>1615</v>
      </c>
      <c r="P1441" s="12" t="s">
        <v>482</v>
      </c>
      <c r="Q1441" s="16">
        <v>2023</v>
      </c>
      <c r="R1441" s="16">
        <v>0.3</v>
      </c>
      <c r="T1441" s="16">
        <v>0</v>
      </c>
      <c r="V1441" s="12" t="s">
        <v>204</v>
      </c>
      <c r="W1441" s="12" t="s">
        <v>207</v>
      </c>
      <c r="X1441" s="16">
        <v>2</v>
      </c>
      <c r="Y1441" s="16">
        <v>6</v>
      </c>
      <c r="Z1441" s="16">
        <v>0.3</v>
      </c>
      <c r="AA1441" s="16">
        <f t="shared" si="217"/>
        <v>36</v>
      </c>
      <c r="AB1441" s="16" t="s">
        <v>5604</v>
      </c>
      <c r="AC1441" s="16" t="s">
        <v>1489</v>
      </c>
      <c r="AD1441" s="16">
        <f t="shared" si="218"/>
        <v>12600</v>
      </c>
      <c r="AE1441" s="16">
        <f t="shared" si="219"/>
        <v>105</v>
      </c>
      <c r="AF1441" s="16">
        <f t="shared" si="220"/>
        <v>39375</v>
      </c>
      <c r="AG1441" s="16">
        <f t="shared" si="221"/>
        <v>30</v>
      </c>
      <c r="AH1441" s="12">
        <f t="shared" si="222"/>
        <v>0</v>
      </c>
      <c r="AI1441" s="16">
        <f t="shared" si="223"/>
        <v>2.1</v>
      </c>
      <c r="AJ1441" s="16">
        <f t="shared" si="224"/>
        <v>7350</v>
      </c>
      <c r="AK1441" s="16">
        <f t="shared" si="225"/>
        <v>150</v>
      </c>
      <c r="AL1441" s="16">
        <f t="shared" si="226"/>
        <v>1500</v>
      </c>
      <c r="AM1441" s="16">
        <f t="shared" si="227"/>
        <v>22500</v>
      </c>
      <c r="AN1441" s="16">
        <f t="shared" si="228"/>
        <v>83325</v>
      </c>
      <c r="AO1441" s="12" t="s">
        <v>1458</v>
      </c>
      <c r="AQ1441" s="16" t="s">
        <v>207</v>
      </c>
      <c r="AR1441" s="16" t="s">
        <v>204</v>
      </c>
      <c r="AS1441" s="16" t="s">
        <v>2389</v>
      </c>
      <c r="AT1441" s="16" t="s">
        <v>2383</v>
      </c>
      <c r="AU1441" t="s">
        <v>2384</v>
      </c>
      <c r="AV1441" s="15" t="s">
        <v>2385</v>
      </c>
      <c r="AW1441" s="16" t="s">
        <v>2386</v>
      </c>
      <c r="AX1441" s="16" t="s">
        <v>204</v>
      </c>
      <c r="AY1441" s="16" t="s">
        <v>207</v>
      </c>
      <c r="AZ1441" s="16" t="s">
        <v>204</v>
      </c>
      <c r="BA1441" s="16" t="s">
        <v>204</v>
      </c>
      <c r="BB1441" s="16" t="s">
        <v>204</v>
      </c>
      <c r="BC1441" s="16">
        <v>0.3</v>
      </c>
      <c r="BD1441" s="16">
        <f t="shared" si="229"/>
        <v>1.05</v>
      </c>
      <c r="BE1441" s="16">
        <f t="shared" si="230"/>
        <v>520.78125</v>
      </c>
      <c r="BG1441" s="16">
        <f t="shared" si="231"/>
        <v>360</v>
      </c>
      <c r="BH1441" s="16">
        <f t="shared" si="232"/>
        <v>192</v>
      </c>
      <c r="BI1441" s="16">
        <f t="shared" si="233"/>
        <v>2.4</v>
      </c>
    </row>
    <row r="1442" spans="1:61" x14ac:dyDescent="0.35">
      <c r="A1442">
        <v>1441</v>
      </c>
      <c r="B1442" t="s">
        <v>360</v>
      </c>
      <c r="C1442" t="s">
        <v>5792</v>
      </c>
      <c r="D1442" s="15" t="s">
        <v>1632</v>
      </c>
      <c r="E1442" s="12" t="s">
        <v>98</v>
      </c>
      <c r="F1442" s="16">
        <v>1960</v>
      </c>
      <c r="G1442" s="12" t="s">
        <v>1453</v>
      </c>
      <c r="H1442" s="12" t="s">
        <v>91</v>
      </c>
      <c r="I1442" s="12" t="s">
        <v>1454</v>
      </c>
      <c r="J1442" s="12" t="s">
        <v>1455</v>
      </c>
      <c r="K1442" s="12" t="s">
        <v>1575</v>
      </c>
      <c r="N1442" s="16" t="s">
        <v>206</v>
      </c>
      <c r="O1442" s="16" t="s">
        <v>1615</v>
      </c>
      <c r="P1442" s="12" t="s">
        <v>482</v>
      </c>
      <c r="Q1442" s="16">
        <v>2023</v>
      </c>
      <c r="R1442" s="16">
        <v>0.2</v>
      </c>
      <c r="T1442" s="16">
        <v>0</v>
      </c>
      <c r="V1442" s="12" t="s">
        <v>204</v>
      </c>
      <c r="W1442" s="12" t="s">
        <v>207</v>
      </c>
      <c r="X1442" s="16">
        <v>2</v>
      </c>
      <c r="Y1442" s="16">
        <v>9</v>
      </c>
      <c r="Z1442" s="16">
        <v>0.2</v>
      </c>
      <c r="AA1442" s="16">
        <f t="shared" si="217"/>
        <v>24</v>
      </c>
      <c r="AB1442" s="16" t="s">
        <v>5604</v>
      </c>
      <c r="AC1442" s="16" t="s">
        <v>1489</v>
      </c>
      <c r="AD1442" s="16">
        <f t="shared" si="218"/>
        <v>8400</v>
      </c>
      <c r="AE1442" s="16">
        <f t="shared" si="219"/>
        <v>70</v>
      </c>
      <c r="AF1442" s="16">
        <f t="shared" si="220"/>
        <v>26250</v>
      </c>
      <c r="AG1442" s="16">
        <f t="shared" si="221"/>
        <v>20</v>
      </c>
      <c r="AH1442" s="12">
        <f t="shared" si="222"/>
        <v>0</v>
      </c>
      <c r="AI1442" s="16">
        <f t="shared" si="223"/>
        <v>1.4000000000000001</v>
      </c>
      <c r="AJ1442" s="16">
        <f t="shared" si="224"/>
        <v>4900.0000000000009</v>
      </c>
      <c r="AK1442" s="16">
        <f t="shared" si="225"/>
        <v>100</v>
      </c>
      <c r="AL1442" s="16">
        <f t="shared" si="226"/>
        <v>1000</v>
      </c>
      <c r="AM1442" s="16">
        <f t="shared" si="227"/>
        <v>15000</v>
      </c>
      <c r="AN1442" s="16">
        <f t="shared" si="228"/>
        <v>55550</v>
      </c>
      <c r="AO1442" s="12" t="s">
        <v>1458</v>
      </c>
      <c r="AQ1442" s="16" t="s">
        <v>207</v>
      </c>
      <c r="AR1442" s="16" t="s">
        <v>204</v>
      </c>
      <c r="AS1442" s="16" t="s">
        <v>2388</v>
      </c>
      <c r="AT1442" s="16" t="s">
        <v>2383</v>
      </c>
      <c r="AU1442" t="s">
        <v>2384</v>
      </c>
      <c r="AV1442" s="15" t="s">
        <v>2385</v>
      </c>
      <c r="AW1442" s="16" t="s">
        <v>2386</v>
      </c>
      <c r="AX1442" s="16" t="s">
        <v>204</v>
      </c>
      <c r="AY1442" s="16" t="s">
        <v>207</v>
      </c>
      <c r="AZ1442" s="16" t="s">
        <v>204</v>
      </c>
      <c r="BA1442" s="16" t="s">
        <v>204</v>
      </c>
      <c r="BB1442" s="16" t="s">
        <v>204</v>
      </c>
      <c r="BC1442" s="16">
        <v>0.2</v>
      </c>
      <c r="BD1442" s="16">
        <f t="shared" si="229"/>
        <v>0.70000000000000007</v>
      </c>
      <c r="BE1442" s="16">
        <f t="shared" si="230"/>
        <v>347.1875</v>
      </c>
      <c r="BG1442" s="16">
        <f t="shared" si="231"/>
        <v>240</v>
      </c>
      <c r="BH1442" s="16">
        <f t="shared" si="232"/>
        <v>128</v>
      </c>
      <c r="BI1442" s="16">
        <f t="shared" si="233"/>
        <v>1.6</v>
      </c>
    </row>
    <row r="1443" spans="1:61" x14ac:dyDescent="0.35">
      <c r="A1443">
        <v>1442</v>
      </c>
      <c r="B1443" t="s">
        <v>360</v>
      </c>
      <c r="C1443" t="s">
        <v>5793</v>
      </c>
      <c r="D1443" s="15" t="s">
        <v>1630</v>
      </c>
      <c r="E1443" s="12" t="s">
        <v>98</v>
      </c>
      <c r="F1443" s="16">
        <v>1943</v>
      </c>
      <c r="G1443" s="12" t="s">
        <v>1453</v>
      </c>
      <c r="H1443" s="12" t="s">
        <v>91</v>
      </c>
      <c r="I1443" s="12" t="s">
        <v>1454</v>
      </c>
      <c r="J1443" s="12" t="s">
        <v>1455</v>
      </c>
      <c r="K1443" s="12" t="s">
        <v>1575</v>
      </c>
      <c r="N1443" s="16" t="s">
        <v>205</v>
      </c>
      <c r="O1443" s="16" t="s">
        <v>1633</v>
      </c>
      <c r="P1443" s="12" t="s">
        <v>482</v>
      </c>
      <c r="Q1443" s="16">
        <v>2023</v>
      </c>
      <c r="R1443" s="16">
        <v>0.7</v>
      </c>
      <c r="T1443" s="16">
        <v>0</v>
      </c>
      <c r="U1443" s="16" t="s">
        <v>1634</v>
      </c>
      <c r="V1443" s="12" t="s">
        <v>204</v>
      </c>
      <c r="W1443" s="12" t="s">
        <v>207</v>
      </c>
      <c r="X1443" s="16">
        <v>2</v>
      </c>
      <c r="Y1443" s="16">
        <v>13</v>
      </c>
      <c r="Z1443" s="16">
        <v>0.7</v>
      </c>
      <c r="AA1443" s="16">
        <f t="shared" si="217"/>
        <v>84</v>
      </c>
      <c r="AB1443" s="16" t="s">
        <v>5604</v>
      </c>
      <c r="AC1443" s="16" t="s">
        <v>1489</v>
      </c>
      <c r="AD1443" s="16">
        <f t="shared" si="218"/>
        <v>29400</v>
      </c>
      <c r="AE1443" s="16">
        <f t="shared" si="219"/>
        <v>244.99999999999997</v>
      </c>
      <c r="AF1443" s="16">
        <f t="shared" si="220"/>
        <v>91874.999999999985</v>
      </c>
      <c r="AG1443" s="16">
        <f t="shared" si="221"/>
        <v>70</v>
      </c>
      <c r="AH1443" s="12">
        <f t="shared" si="222"/>
        <v>0</v>
      </c>
      <c r="AI1443" s="16">
        <f t="shared" si="223"/>
        <v>4.8999999999999995</v>
      </c>
      <c r="AJ1443" s="16">
        <f t="shared" si="224"/>
        <v>17149.999999999996</v>
      </c>
      <c r="AK1443" s="16">
        <f t="shared" si="225"/>
        <v>350</v>
      </c>
      <c r="AL1443" s="16">
        <f t="shared" si="226"/>
        <v>3500</v>
      </c>
      <c r="AM1443" s="16">
        <f t="shared" si="227"/>
        <v>52500</v>
      </c>
      <c r="AN1443" s="16">
        <f t="shared" si="228"/>
        <v>194424.99999999997</v>
      </c>
      <c r="AO1443" s="12" t="s">
        <v>1458</v>
      </c>
      <c r="AQ1443" s="16" t="s">
        <v>207</v>
      </c>
      <c r="AR1443" s="16" t="s">
        <v>204</v>
      </c>
      <c r="AS1443" s="16" t="s">
        <v>2388</v>
      </c>
      <c r="AT1443" s="16" t="s">
        <v>2387</v>
      </c>
      <c r="AU1443" t="s">
        <v>2384</v>
      </c>
      <c r="AV1443" s="15" t="s">
        <v>2385</v>
      </c>
      <c r="AW1443" s="16" t="s">
        <v>2386</v>
      </c>
      <c r="AX1443" s="16" t="s">
        <v>204</v>
      </c>
      <c r="AY1443" s="16" t="s">
        <v>207</v>
      </c>
      <c r="AZ1443" s="16" t="s">
        <v>204</v>
      </c>
      <c r="BA1443" s="16" t="s">
        <v>204</v>
      </c>
      <c r="BB1443" s="16" t="s">
        <v>204</v>
      </c>
      <c r="BC1443" s="16">
        <v>0.7</v>
      </c>
      <c r="BD1443" s="16">
        <f t="shared" si="229"/>
        <v>2.4499999999999997</v>
      </c>
      <c r="BE1443" s="16">
        <f t="shared" si="230"/>
        <v>1215.1562499999998</v>
      </c>
      <c r="BG1443" s="16">
        <f t="shared" si="231"/>
        <v>840</v>
      </c>
      <c r="BH1443" s="16">
        <f t="shared" si="232"/>
        <v>448</v>
      </c>
      <c r="BI1443" s="16">
        <f t="shared" si="233"/>
        <v>5.6</v>
      </c>
    </row>
    <row r="1444" spans="1:61" x14ac:dyDescent="0.35">
      <c r="A1444">
        <v>1443</v>
      </c>
      <c r="B1444" t="s">
        <v>360</v>
      </c>
      <c r="C1444" t="s">
        <v>5794</v>
      </c>
      <c r="D1444" s="15" t="s">
        <v>1635</v>
      </c>
      <c r="E1444" s="12" t="s">
        <v>93</v>
      </c>
      <c r="F1444" s="16">
        <v>1992</v>
      </c>
      <c r="G1444" s="12" t="s">
        <v>1453</v>
      </c>
      <c r="H1444" s="12" t="s">
        <v>91</v>
      </c>
      <c r="I1444" s="12" t="s">
        <v>1454</v>
      </c>
      <c r="J1444" s="12" t="s">
        <v>1455</v>
      </c>
      <c r="K1444" s="12" t="s">
        <v>1575</v>
      </c>
      <c r="N1444" s="16" t="s">
        <v>206</v>
      </c>
      <c r="O1444" s="16" t="s">
        <v>1633</v>
      </c>
      <c r="P1444" s="12" t="s">
        <v>482</v>
      </c>
      <c r="Q1444" s="16">
        <v>2023</v>
      </c>
      <c r="R1444" s="16">
        <v>0.59</v>
      </c>
      <c r="T1444" s="16">
        <v>0</v>
      </c>
      <c r="V1444" s="12" t="s">
        <v>204</v>
      </c>
      <c r="W1444" s="12" t="s">
        <v>207</v>
      </c>
      <c r="X1444" s="16">
        <v>2</v>
      </c>
      <c r="Y1444" s="16">
        <v>6</v>
      </c>
      <c r="Z1444" s="16">
        <v>0.59</v>
      </c>
      <c r="AA1444" s="16">
        <f t="shared" si="217"/>
        <v>70.8</v>
      </c>
      <c r="AB1444" s="16" t="s">
        <v>5604</v>
      </c>
      <c r="AC1444" s="16" t="s">
        <v>1489</v>
      </c>
      <c r="AD1444" s="16">
        <f t="shared" si="218"/>
        <v>24780</v>
      </c>
      <c r="AE1444" s="16">
        <f t="shared" si="219"/>
        <v>206.5</v>
      </c>
      <c r="AF1444" s="16">
        <f t="shared" si="220"/>
        <v>77437.5</v>
      </c>
      <c r="AG1444" s="16">
        <f t="shared" si="221"/>
        <v>59</v>
      </c>
      <c r="AH1444" s="12">
        <f t="shared" si="222"/>
        <v>0</v>
      </c>
      <c r="AI1444" s="16">
        <f t="shared" si="223"/>
        <v>4.13</v>
      </c>
      <c r="AJ1444" s="16">
        <f t="shared" si="224"/>
        <v>14455</v>
      </c>
      <c r="AK1444" s="16">
        <f t="shared" si="225"/>
        <v>295</v>
      </c>
      <c r="AL1444" s="16">
        <f t="shared" si="226"/>
        <v>2950</v>
      </c>
      <c r="AM1444" s="16">
        <f t="shared" si="227"/>
        <v>44250</v>
      </c>
      <c r="AN1444" s="16">
        <f t="shared" si="228"/>
        <v>163872.5</v>
      </c>
      <c r="AO1444" s="12" t="s">
        <v>1458</v>
      </c>
      <c r="AQ1444" s="16" t="s">
        <v>207</v>
      </c>
      <c r="AR1444" s="16" t="s">
        <v>2381</v>
      </c>
      <c r="AS1444" s="16" t="s">
        <v>2408</v>
      </c>
      <c r="AT1444" s="16" t="s">
        <v>2387</v>
      </c>
      <c r="AU1444" t="s">
        <v>2384</v>
      </c>
      <c r="AV1444" s="15" t="s">
        <v>2385</v>
      </c>
      <c r="AW1444" s="16" t="s">
        <v>2386</v>
      </c>
      <c r="AX1444" s="16" t="s">
        <v>204</v>
      </c>
      <c r="AY1444" s="16" t="s">
        <v>207</v>
      </c>
      <c r="AZ1444" s="16" t="s">
        <v>204</v>
      </c>
      <c r="BA1444" s="16" t="s">
        <v>204</v>
      </c>
      <c r="BB1444" s="16" t="s">
        <v>204</v>
      </c>
      <c r="BC1444" s="16">
        <v>0.59</v>
      </c>
      <c r="BD1444" s="16">
        <f t="shared" si="229"/>
        <v>2.0649999999999999</v>
      </c>
      <c r="BE1444" s="16">
        <f t="shared" si="230"/>
        <v>1024.203125</v>
      </c>
      <c r="BG1444" s="16">
        <f t="shared" si="231"/>
        <v>708</v>
      </c>
      <c r="BH1444" s="16">
        <f t="shared" si="232"/>
        <v>377.59999999999997</v>
      </c>
      <c r="BI1444" s="16">
        <f t="shared" si="233"/>
        <v>4.72</v>
      </c>
    </row>
    <row r="1445" spans="1:61" x14ac:dyDescent="0.35">
      <c r="A1445">
        <v>1444</v>
      </c>
      <c r="B1445" t="s">
        <v>360</v>
      </c>
      <c r="C1445" t="s">
        <v>5795</v>
      </c>
      <c r="D1445" s="15" t="s">
        <v>1636</v>
      </c>
      <c r="E1445" s="12" t="s">
        <v>98</v>
      </c>
      <c r="F1445" s="16">
        <v>1971</v>
      </c>
      <c r="G1445" s="12" t="s">
        <v>1453</v>
      </c>
      <c r="H1445" s="12" t="s">
        <v>91</v>
      </c>
      <c r="I1445" s="12" t="s">
        <v>1454</v>
      </c>
      <c r="J1445" s="12" t="s">
        <v>1455</v>
      </c>
      <c r="K1445" s="12" t="s">
        <v>1575</v>
      </c>
      <c r="N1445" s="16" t="s">
        <v>206</v>
      </c>
      <c r="O1445" s="16" t="s">
        <v>1633</v>
      </c>
      <c r="P1445" s="12" t="s">
        <v>482</v>
      </c>
      <c r="Q1445" s="16">
        <v>2023</v>
      </c>
      <c r="R1445" s="16">
        <v>0.45</v>
      </c>
      <c r="T1445" s="16">
        <v>0</v>
      </c>
      <c r="V1445" s="12" t="s">
        <v>204</v>
      </c>
      <c r="W1445" s="12" t="s">
        <v>207</v>
      </c>
      <c r="X1445" s="16">
        <v>2</v>
      </c>
      <c r="Y1445" s="16">
        <v>8</v>
      </c>
      <c r="Z1445" s="16">
        <v>0.45</v>
      </c>
      <c r="AA1445" s="16">
        <f t="shared" si="217"/>
        <v>54</v>
      </c>
      <c r="AB1445" s="16" t="s">
        <v>5604</v>
      </c>
      <c r="AC1445" s="16" t="s">
        <v>1489</v>
      </c>
      <c r="AD1445" s="16">
        <f t="shared" si="218"/>
        <v>18900</v>
      </c>
      <c r="AE1445" s="16">
        <f t="shared" si="219"/>
        <v>157.5</v>
      </c>
      <c r="AF1445" s="16">
        <f t="shared" si="220"/>
        <v>59062.5</v>
      </c>
      <c r="AG1445" s="16">
        <f t="shared" si="221"/>
        <v>45</v>
      </c>
      <c r="AH1445" s="12">
        <f t="shared" si="222"/>
        <v>0</v>
      </c>
      <c r="AI1445" s="16">
        <f t="shared" si="223"/>
        <v>3.15</v>
      </c>
      <c r="AJ1445" s="16">
        <f t="shared" si="224"/>
        <v>11025</v>
      </c>
      <c r="AK1445" s="16">
        <f t="shared" si="225"/>
        <v>225</v>
      </c>
      <c r="AL1445" s="16">
        <f t="shared" si="226"/>
        <v>2250</v>
      </c>
      <c r="AM1445" s="16">
        <f t="shared" si="227"/>
        <v>33750</v>
      </c>
      <c r="AN1445" s="16">
        <f t="shared" si="228"/>
        <v>124987.5</v>
      </c>
      <c r="AO1445" s="12" t="s">
        <v>1458</v>
      </c>
      <c r="AQ1445" s="16" t="s">
        <v>207</v>
      </c>
      <c r="AR1445" s="16" t="s">
        <v>204</v>
      </c>
      <c r="AS1445" s="16" t="s">
        <v>2389</v>
      </c>
      <c r="AT1445" s="16" t="s">
        <v>2387</v>
      </c>
      <c r="AU1445" t="s">
        <v>2384</v>
      </c>
      <c r="AV1445" s="15" t="s">
        <v>2385</v>
      </c>
      <c r="AW1445" s="16" t="s">
        <v>2386</v>
      </c>
      <c r="AX1445" s="16" t="s">
        <v>204</v>
      </c>
      <c r="AY1445" s="16" t="s">
        <v>207</v>
      </c>
      <c r="AZ1445" s="16" t="s">
        <v>204</v>
      </c>
      <c r="BA1445" s="16" t="s">
        <v>204</v>
      </c>
      <c r="BB1445" s="16" t="s">
        <v>204</v>
      </c>
      <c r="BC1445" s="16">
        <v>0.45</v>
      </c>
      <c r="BD1445" s="16">
        <f t="shared" si="229"/>
        <v>1.575</v>
      </c>
      <c r="BE1445" s="16">
        <f t="shared" si="230"/>
        <v>781.171875</v>
      </c>
      <c r="BG1445" s="16">
        <f t="shared" si="231"/>
        <v>540</v>
      </c>
      <c r="BH1445" s="16">
        <f t="shared" si="232"/>
        <v>288</v>
      </c>
      <c r="BI1445" s="16">
        <f t="shared" si="233"/>
        <v>3.6</v>
      </c>
    </row>
    <row r="1446" spans="1:61" x14ac:dyDescent="0.35">
      <c r="A1446">
        <v>1445</v>
      </c>
      <c r="B1446" t="s">
        <v>360</v>
      </c>
      <c r="C1446" t="s">
        <v>5796</v>
      </c>
      <c r="D1446" s="15" t="s">
        <v>1637</v>
      </c>
      <c r="E1446" s="12" t="s">
        <v>98</v>
      </c>
      <c r="F1446" s="16">
        <v>1959</v>
      </c>
      <c r="G1446" s="12" t="s">
        <v>1453</v>
      </c>
      <c r="H1446" s="12" t="s">
        <v>91</v>
      </c>
      <c r="I1446" s="12" t="s">
        <v>1454</v>
      </c>
      <c r="J1446" s="12" t="s">
        <v>1455</v>
      </c>
      <c r="K1446" s="12" t="s">
        <v>1575</v>
      </c>
      <c r="N1446" s="16" t="s">
        <v>206</v>
      </c>
      <c r="O1446" s="16" t="s">
        <v>1633</v>
      </c>
      <c r="P1446" s="12" t="s">
        <v>482</v>
      </c>
      <c r="Q1446" s="16">
        <v>2023</v>
      </c>
      <c r="R1446" s="16">
        <v>0.61</v>
      </c>
      <c r="T1446" s="16">
        <v>0</v>
      </c>
      <c r="V1446" s="12" t="s">
        <v>204</v>
      </c>
      <c r="W1446" s="12" t="s">
        <v>207</v>
      </c>
      <c r="X1446" s="16">
        <v>2</v>
      </c>
      <c r="Y1446" s="16">
        <v>9</v>
      </c>
      <c r="Z1446" s="16">
        <v>0.61</v>
      </c>
      <c r="AA1446" s="16">
        <f t="shared" si="217"/>
        <v>73.2</v>
      </c>
      <c r="AB1446" s="16" t="s">
        <v>5604</v>
      </c>
      <c r="AC1446" s="16" t="s">
        <v>1489</v>
      </c>
      <c r="AD1446" s="16">
        <f t="shared" si="218"/>
        <v>25620</v>
      </c>
      <c r="AE1446" s="16">
        <f t="shared" si="219"/>
        <v>213.5</v>
      </c>
      <c r="AF1446" s="16">
        <f t="shared" si="220"/>
        <v>80062.5</v>
      </c>
      <c r="AG1446" s="16">
        <f t="shared" si="221"/>
        <v>61</v>
      </c>
      <c r="AH1446" s="12">
        <f t="shared" si="222"/>
        <v>0</v>
      </c>
      <c r="AI1446" s="16">
        <f t="shared" si="223"/>
        <v>4.2699999999999996</v>
      </c>
      <c r="AJ1446" s="16">
        <f t="shared" si="224"/>
        <v>14944.999999999998</v>
      </c>
      <c r="AK1446" s="16">
        <f t="shared" si="225"/>
        <v>305</v>
      </c>
      <c r="AL1446" s="16">
        <f t="shared" si="226"/>
        <v>3050</v>
      </c>
      <c r="AM1446" s="16">
        <f t="shared" si="227"/>
        <v>45750</v>
      </c>
      <c r="AN1446" s="16">
        <f t="shared" si="228"/>
        <v>169427.5</v>
      </c>
      <c r="AO1446" s="12" t="s">
        <v>1458</v>
      </c>
      <c r="AQ1446" s="16" t="s">
        <v>207</v>
      </c>
      <c r="AR1446" s="16" t="s">
        <v>204</v>
      </c>
      <c r="AS1446" s="16" t="s">
        <v>2382</v>
      </c>
      <c r="AT1446" s="16" t="s">
        <v>2383</v>
      </c>
      <c r="AU1446" t="s">
        <v>2384</v>
      </c>
      <c r="AV1446" s="15" t="s">
        <v>2385</v>
      </c>
      <c r="AW1446" s="16" t="s">
        <v>2386</v>
      </c>
      <c r="AX1446" s="16" t="s">
        <v>204</v>
      </c>
      <c r="AY1446" s="16" t="s">
        <v>207</v>
      </c>
      <c r="AZ1446" s="16" t="s">
        <v>204</v>
      </c>
      <c r="BA1446" s="16" t="s">
        <v>204</v>
      </c>
      <c r="BB1446" s="16" t="s">
        <v>204</v>
      </c>
      <c r="BC1446" s="16">
        <v>0.61</v>
      </c>
      <c r="BD1446" s="16">
        <f t="shared" si="229"/>
        <v>2.1349999999999998</v>
      </c>
      <c r="BE1446" s="16">
        <f t="shared" si="230"/>
        <v>1058.921875</v>
      </c>
      <c r="BG1446" s="16">
        <f t="shared" si="231"/>
        <v>732</v>
      </c>
      <c r="BH1446" s="16">
        <f t="shared" si="232"/>
        <v>390.4</v>
      </c>
      <c r="BI1446" s="16">
        <f t="shared" si="233"/>
        <v>4.88</v>
      </c>
    </row>
    <row r="1447" spans="1:61" x14ac:dyDescent="0.35">
      <c r="A1447">
        <v>1446</v>
      </c>
      <c r="B1447" t="s">
        <v>360</v>
      </c>
      <c r="C1447" t="s">
        <v>5797</v>
      </c>
      <c r="D1447" s="15" t="s">
        <v>1617</v>
      </c>
      <c r="E1447" s="12" t="s">
        <v>98</v>
      </c>
      <c r="F1447" s="16">
        <v>1958</v>
      </c>
      <c r="G1447" s="12" t="s">
        <v>1453</v>
      </c>
      <c r="H1447" s="12" t="s">
        <v>91</v>
      </c>
      <c r="I1447" s="12" t="s">
        <v>1454</v>
      </c>
      <c r="J1447" s="12" t="s">
        <v>1455</v>
      </c>
      <c r="K1447" s="12" t="s">
        <v>1575</v>
      </c>
      <c r="N1447" s="16" t="s">
        <v>206</v>
      </c>
      <c r="O1447" s="16" t="s">
        <v>1633</v>
      </c>
      <c r="P1447" s="12" t="s">
        <v>482</v>
      </c>
      <c r="Q1447" s="16">
        <v>2023</v>
      </c>
      <c r="R1447" s="16">
        <v>0.8</v>
      </c>
      <c r="T1447" s="16">
        <v>0</v>
      </c>
      <c r="V1447" s="12" t="s">
        <v>204</v>
      </c>
      <c r="W1447" s="12" t="s">
        <v>207</v>
      </c>
      <c r="X1447" s="16">
        <v>2</v>
      </c>
      <c r="Y1447" s="16">
        <v>8</v>
      </c>
      <c r="Z1447" s="16">
        <v>0.8</v>
      </c>
      <c r="AA1447" s="16">
        <f t="shared" si="217"/>
        <v>96</v>
      </c>
      <c r="AB1447" s="16" t="s">
        <v>5604</v>
      </c>
      <c r="AC1447" s="16" t="s">
        <v>1489</v>
      </c>
      <c r="AD1447" s="16">
        <f t="shared" si="218"/>
        <v>33600</v>
      </c>
      <c r="AE1447" s="16">
        <f t="shared" si="219"/>
        <v>280</v>
      </c>
      <c r="AF1447" s="16">
        <f t="shared" si="220"/>
        <v>105000</v>
      </c>
      <c r="AG1447" s="16">
        <f t="shared" si="221"/>
        <v>80</v>
      </c>
      <c r="AH1447" s="12">
        <f t="shared" si="222"/>
        <v>0</v>
      </c>
      <c r="AI1447" s="16">
        <f t="shared" si="223"/>
        <v>5.6000000000000005</v>
      </c>
      <c r="AJ1447" s="16">
        <f t="shared" si="224"/>
        <v>19600.000000000004</v>
      </c>
      <c r="AK1447" s="16">
        <f t="shared" si="225"/>
        <v>400</v>
      </c>
      <c r="AL1447" s="16">
        <f t="shared" si="226"/>
        <v>4000</v>
      </c>
      <c r="AM1447" s="16">
        <f t="shared" si="227"/>
        <v>60000</v>
      </c>
      <c r="AN1447" s="16">
        <f t="shared" si="228"/>
        <v>222200</v>
      </c>
      <c r="AO1447" s="12" t="s">
        <v>1458</v>
      </c>
      <c r="AQ1447" s="16" t="s">
        <v>207</v>
      </c>
      <c r="AR1447" s="16" t="s">
        <v>204</v>
      </c>
      <c r="AS1447" s="16" t="s">
        <v>2382</v>
      </c>
      <c r="AT1447" s="16" t="s">
        <v>2383</v>
      </c>
      <c r="AU1447" t="s">
        <v>2384</v>
      </c>
      <c r="AV1447" s="15" t="s">
        <v>2385</v>
      </c>
      <c r="AW1447" s="16" t="s">
        <v>2386</v>
      </c>
      <c r="AX1447" s="16" t="s">
        <v>204</v>
      </c>
      <c r="AY1447" s="16" t="s">
        <v>207</v>
      </c>
      <c r="AZ1447" s="16" t="s">
        <v>204</v>
      </c>
      <c r="BA1447" s="16" t="s">
        <v>204</v>
      </c>
      <c r="BB1447" s="16" t="s">
        <v>204</v>
      </c>
      <c r="BC1447" s="16">
        <v>0.8</v>
      </c>
      <c r="BD1447" s="16">
        <f t="shared" si="229"/>
        <v>2.8000000000000003</v>
      </c>
      <c r="BE1447" s="16">
        <f t="shared" si="230"/>
        <v>1388.75</v>
      </c>
      <c r="BG1447" s="16">
        <f t="shared" si="231"/>
        <v>960</v>
      </c>
      <c r="BH1447" s="16">
        <f t="shared" si="232"/>
        <v>512</v>
      </c>
      <c r="BI1447" s="16">
        <f t="shared" si="233"/>
        <v>6.4</v>
      </c>
    </row>
    <row r="1448" spans="1:61" x14ac:dyDescent="0.35">
      <c r="A1448">
        <v>1447</v>
      </c>
      <c r="B1448" t="s">
        <v>360</v>
      </c>
      <c r="C1448" t="s">
        <v>5798</v>
      </c>
      <c r="D1448" s="15" t="s">
        <v>1638</v>
      </c>
      <c r="E1448" s="12" t="s">
        <v>98</v>
      </c>
      <c r="F1448" s="16">
        <v>1967</v>
      </c>
      <c r="G1448" s="12" t="s">
        <v>1453</v>
      </c>
      <c r="H1448" s="12" t="s">
        <v>91</v>
      </c>
      <c r="I1448" s="12" t="s">
        <v>1454</v>
      </c>
      <c r="J1448" s="12" t="s">
        <v>1455</v>
      </c>
      <c r="K1448" s="12" t="s">
        <v>1575</v>
      </c>
      <c r="N1448" s="16" t="s">
        <v>206</v>
      </c>
      <c r="O1448" s="16" t="s">
        <v>1633</v>
      </c>
      <c r="P1448" s="12" t="s">
        <v>482</v>
      </c>
      <c r="Q1448" s="16">
        <v>2023</v>
      </c>
      <c r="R1448" s="16">
        <v>0.4</v>
      </c>
      <c r="T1448" s="16">
        <v>0</v>
      </c>
      <c r="V1448" s="12" t="s">
        <v>204</v>
      </c>
      <c r="W1448" s="12" t="s">
        <v>207</v>
      </c>
      <c r="X1448" s="16">
        <v>2</v>
      </c>
      <c r="Y1448" s="16">
        <v>7</v>
      </c>
      <c r="Z1448" s="16">
        <v>0.4</v>
      </c>
      <c r="AA1448" s="16">
        <f t="shared" si="217"/>
        <v>48</v>
      </c>
      <c r="AB1448" s="16" t="s">
        <v>5604</v>
      </c>
      <c r="AC1448" s="16" t="s">
        <v>1489</v>
      </c>
      <c r="AD1448" s="16">
        <f t="shared" si="218"/>
        <v>16800</v>
      </c>
      <c r="AE1448" s="16">
        <f t="shared" si="219"/>
        <v>140</v>
      </c>
      <c r="AF1448" s="16">
        <f t="shared" si="220"/>
        <v>52500</v>
      </c>
      <c r="AG1448" s="16">
        <f t="shared" si="221"/>
        <v>40</v>
      </c>
      <c r="AH1448" s="12">
        <f t="shared" si="222"/>
        <v>0</v>
      </c>
      <c r="AI1448" s="16">
        <f t="shared" si="223"/>
        <v>2.8000000000000003</v>
      </c>
      <c r="AJ1448" s="16">
        <f t="shared" si="224"/>
        <v>9800.0000000000018</v>
      </c>
      <c r="AK1448" s="16">
        <f t="shared" si="225"/>
        <v>200</v>
      </c>
      <c r="AL1448" s="16">
        <f t="shared" si="226"/>
        <v>2000</v>
      </c>
      <c r="AM1448" s="16">
        <f t="shared" si="227"/>
        <v>30000</v>
      </c>
      <c r="AN1448" s="16">
        <f t="shared" si="228"/>
        <v>111100</v>
      </c>
      <c r="AO1448" s="12" t="s">
        <v>1458</v>
      </c>
      <c r="AQ1448" s="16" t="s">
        <v>207</v>
      </c>
      <c r="AR1448" s="16" t="s">
        <v>2381</v>
      </c>
      <c r="AS1448" s="16" t="s">
        <v>2382</v>
      </c>
      <c r="AT1448" s="16" t="s">
        <v>2383</v>
      </c>
      <c r="AU1448" t="s">
        <v>2384</v>
      </c>
      <c r="AV1448" s="15" t="s">
        <v>2385</v>
      </c>
      <c r="AW1448" s="16" t="s">
        <v>2386</v>
      </c>
      <c r="AX1448" s="16" t="s">
        <v>204</v>
      </c>
      <c r="AY1448" s="16" t="s">
        <v>207</v>
      </c>
      <c r="AZ1448" s="16" t="s">
        <v>204</v>
      </c>
      <c r="BA1448" s="16" t="s">
        <v>204</v>
      </c>
      <c r="BB1448" s="16" t="s">
        <v>204</v>
      </c>
      <c r="BC1448" s="16">
        <v>0.4</v>
      </c>
      <c r="BD1448" s="16">
        <f t="shared" si="229"/>
        <v>1.4000000000000001</v>
      </c>
      <c r="BE1448" s="16">
        <f t="shared" si="230"/>
        <v>694.375</v>
      </c>
      <c r="BG1448" s="16">
        <f t="shared" si="231"/>
        <v>480</v>
      </c>
      <c r="BH1448" s="16">
        <f t="shared" si="232"/>
        <v>256</v>
      </c>
      <c r="BI1448" s="16">
        <f t="shared" si="233"/>
        <v>3.2</v>
      </c>
    </row>
    <row r="1449" spans="1:61" x14ac:dyDescent="0.35">
      <c r="A1449">
        <v>1448</v>
      </c>
      <c r="B1449" t="s">
        <v>360</v>
      </c>
      <c r="C1449" t="s">
        <v>5799</v>
      </c>
      <c r="D1449" s="15" t="s">
        <v>1639</v>
      </c>
      <c r="E1449" s="12" t="s">
        <v>98</v>
      </c>
      <c r="F1449" s="16">
        <v>1968</v>
      </c>
      <c r="G1449" s="12" t="s">
        <v>1453</v>
      </c>
      <c r="H1449" s="12" t="s">
        <v>91</v>
      </c>
      <c r="I1449" s="12" t="s">
        <v>1454</v>
      </c>
      <c r="J1449" s="12" t="s">
        <v>1455</v>
      </c>
      <c r="K1449" s="12" t="s">
        <v>1575</v>
      </c>
      <c r="N1449" s="16" t="s">
        <v>205</v>
      </c>
      <c r="O1449" s="16" t="s">
        <v>1633</v>
      </c>
      <c r="P1449" s="12" t="s">
        <v>482</v>
      </c>
      <c r="Q1449" s="16">
        <v>2023</v>
      </c>
      <c r="R1449" s="16">
        <v>1.47</v>
      </c>
      <c r="T1449" s="16">
        <v>0</v>
      </c>
      <c r="U1449" s="16" t="s">
        <v>1640</v>
      </c>
      <c r="V1449" s="12" t="s">
        <v>204</v>
      </c>
      <c r="W1449" s="12" t="s">
        <v>207</v>
      </c>
      <c r="X1449" s="16">
        <v>2</v>
      </c>
      <c r="Y1449" s="16">
        <v>8</v>
      </c>
      <c r="Z1449" s="16">
        <v>1.47</v>
      </c>
      <c r="AA1449" s="16">
        <f t="shared" si="217"/>
        <v>176.4</v>
      </c>
      <c r="AB1449" s="16" t="s">
        <v>5604</v>
      </c>
      <c r="AC1449" s="16" t="s">
        <v>1489</v>
      </c>
      <c r="AD1449" s="16">
        <f t="shared" si="218"/>
        <v>61740</v>
      </c>
      <c r="AE1449" s="16">
        <f t="shared" si="219"/>
        <v>514.5</v>
      </c>
      <c r="AF1449" s="16">
        <f t="shared" si="220"/>
        <v>192937.5</v>
      </c>
      <c r="AG1449" s="16">
        <f t="shared" si="221"/>
        <v>147</v>
      </c>
      <c r="AH1449" s="12">
        <f t="shared" si="222"/>
        <v>0</v>
      </c>
      <c r="AI1449" s="16">
        <f t="shared" si="223"/>
        <v>10.29</v>
      </c>
      <c r="AJ1449" s="16">
        <f t="shared" si="224"/>
        <v>36015</v>
      </c>
      <c r="AK1449" s="16">
        <f t="shared" si="225"/>
        <v>735</v>
      </c>
      <c r="AL1449" s="16">
        <f t="shared" si="226"/>
        <v>7350</v>
      </c>
      <c r="AM1449" s="16">
        <f t="shared" si="227"/>
        <v>110250</v>
      </c>
      <c r="AN1449" s="16">
        <f t="shared" si="228"/>
        <v>408292.5</v>
      </c>
      <c r="AO1449" s="12" t="s">
        <v>1458</v>
      </c>
      <c r="AQ1449" s="16" t="s">
        <v>207</v>
      </c>
      <c r="AR1449" s="16" t="s">
        <v>204</v>
      </c>
      <c r="AS1449" s="16" t="s">
        <v>2382</v>
      </c>
      <c r="AT1449" s="16" t="s">
        <v>2383</v>
      </c>
      <c r="AU1449" t="s">
        <v>2384</v>
      </c>
      <c r="AV1449" s="15" t="s">
        <v>2385</v>
      </c>
      <c r="AW1449" s="16" t="s">
        <v>2386</v>
      </c>
      <c r="AX1449" s="16" t="s">
        <v>204</v>
      </c>
      <c r="AY1449" s="16" t="s">
        <v>207</v>
      </c>
      <c r="AZ1449" s="16" t="s">
        <v>204</v>
      </c>
      <c r="BA1449" s="16" t="s">
        <v>204</v>
      </c>
      <c r="BB1449" s="16" t="s">
        <v>204</v>
      </c>
      <c r="BC1449" s="16">
        <v>1.47</v>
      </c>
      <c r="BD1449" s="16">
        <f t="shared" si="229"/>
        <v>5.1449999999999996</v>
      </c>
      <c r="BE1449" s="16">
        <f t="shared" si="230"/>
        <v>2551.828125</v>
      </c>
      <c r="BG1449" s="16">
        <f t="shared" si="231"/>
        <v>1764</v>
      </c>
      <c r="BH1449" s="16">
        <f t="shared" si="232"/>
        <v>940.8</v>
      </c>
      <c r="BI1449" s="16">
        <f t="shared" si="233"/>
        <v>11.76</v>
      </c>
    </row>
    <row r="1450" spans="1:61" x14ac:dyDescent="0.35">
      <c r="A1450">
        <v>1449</v>
      </c>
      <c r="B1450" t="s">
        <v>360</v>
      </c>
      <c r="C1450" t="s">
        <v>5800</v>
      </c>
      <c r="D1450" s="15" t="s">
        <v>1641</v>
      </c>
      <c r="E1450" s="12" t="s">
        <v>98</v>
      </c>
      <c r="F1450" s="16">
        <v>1950</v>
      </c>
      <c r="G1450" s="12" t="s">
        <v>1453</v>
      </c>
      <c r="H1450" s="12" t="s">
        <v>91</v>
      </c>
      <c r="I1450" s="12" t="s">
        <v>1454</v>
      </c>
      <c r="J1450" s="12" t="s">
        <v>1455</v>
      </c>
      <c r="K1450" s="12" t="s">
        <v>1575</v>
      </c>
      <c r="N1450" s="16" t="s">
        <v>206</v>
      </c>
      <c r="O1450" s="16" t="s">
        <v>1633</v>
      </c>
      <c r="P1450" s="12" t="s">
        <v>482</v>
      </c>
      <c r="Q1450" s="16">
        <v>2023</v>
      </c>
      <c r="R1450" s="16">
        <v>1.5</v>
      </c>
      <c r="T1450" s="16">
        <v>0</v>
      </c>
      <c r="V1450" s="12" t="s">
        <v>204</v>
      </c>
      <c r="W1450" s="12" t="s">
        <v>207</v>
      </c>
      <c r="X1450" s="16">
        <v>2</v>
      </c>
      <c r="Y1450" s="16">
        <v>9</v>
      </c>
      <c r="Z1450" s="16">
        <v>1.5</v>
      </c>
      <c r="AA1450" s="16">
        <f t="shared" si="217"/>
        <v>180</v>
      </c>
      <c r="AB1450" s="16" t="s">
        <v>5604</v>
      </c>
      <c r="AC1450" s="16" t="s">
        <v>1489</v>
      </c>
      <c r="AD1450" s="16">
        <f t="shared" si="218"/>
        <v>63000</v>
      </c>
      <c r="AE1450" s="16">
        <f t="shared" si="219"/>
        <v>525</v>
      </c>
      <c r="AF1450" s="16">
        <f t="shared" si="220"/>
        <v>196875</v>
      </c>
      <c r="AG1450" s="16">
        <f t="shared" si="221"/>
        <v>150</v>
      </c>
      <c r="AH1450" s="12">
        <f t="shared" si="222"/>
        <v>0</v>
      </c>
      <c r="AI1450" s="16">
        <f t="shared" si="223"/>
        <v>10.5</v>
      </c>
      <c r="AJ1450" s="16">
        <f t="shared" si="224"/>
        <v>36750</v>
      </c>
      <c r="AK1450" s="16">
        <f t="shared" si="225"/>
        <v>750</v>
      </c>
      <c r="AL1450" s="16">
        <f t="shared" si="226"/>
        <v>7500</v>
      </c>
      <c r="AM1450" s="16">
        <f t="shared" si="227"/>
        <v>112500</v>
      </c>
      <c r="AN1450" s="16">
        <f t="shared" si="228"/>
        <v>416625</v>
      </c>
      <c r="AO1450" s="12" t="s">
        <v>1458</v>
      </c>
      <c r="AQ1450" s="16" t="s">
        <v>207</v>
      </c>
      <c r="AR1450" s="16" t="s">
        <v>204</v>
      </c>
      <c r="AS1450" s="16" t="s">
        <v>2408</v>
      </c>
      <c r="AT1450" s="16" t="s">
        <v>2387</v>
      </c>
      <c r="AU1450" t="s">
        <v>2384</v>
      </c>
      <c r="AV1450" s="15" t="s">
        <v>2385</v>
      </c>
      <c r="AW1450" s="16" t="s">
        <v>2386</v>
      </c>
      <c r="AX1450" s="16" t="s">
        <v>204</v>
      </c>
      <c r="AY1450" s="16" t="s">
        <v>207</v>
      </c>
      <c r="AZ1450" s="16" t="s">
        <v>204</v>
      </c>
      <c r="BA1450" s="16" t="s">
        <v>204</v>
      </c>
      <c r="BB1450" s="16" t="s">
        <v>204</v>
      </c>
      <c r="BC1450" s="16">
        <v>1.5</v>
      </c>
      <c r="BD1450" s="16">
        <f t="shared" si="229"/>
        <v>5.25</v>
      </c>
      <c r="BE1450" s="16">
        <f t="shared" si="230"/>
        <v>2603.90625</v>
      </c>
      <c r="BG1450" s="16">
        <f t="shared" si="231"/>
        <v>1800</v>
      </c>
      <c r="BH1450" s="16">
        <f t="shared" si="232"/>
        <v>960</v>
      </c>
      <c r="BI1450" s="16">
        <f t="shared" si="233"/>
        <v>12</v>
      </c>
    </row>
    <row r="1451" spans="1:61" x14ac:dyDescent="0.35">
      <c r="A1451">
        <v>1450</v>
      </c>
      <c r="B1451" t="s">
        <v>360</v>
      </c>
      <c r="C1451" t="s">
        <v>5801</v>
      </c>
      <c r="D1451" s="15" t="s">
        <v>1642</v>
      </c>
      <c r="E1451" s="12" t="s">
        <v>93</v>
      </c>
      <c r="F1451" s="16">
        <v>1970</v>
      </c>
      <c r="G1451" s="12" t="s">
        <v>1453</v>
      </c>
      <c r="H1451" s="12" t="s">
        <v>91</v>
      </c>
      <c r="I1451" s="12" t="s">
        <v>1454</v>
      </c>
      <c r="J1451" s="12" t="s">
        <v>1455</v>
      </c>
      <c r="K1451" s="12" t="s">
        <v>1575</v>
      </c>
      <c r="N1451" s="16" t="s">
        <v>206</v>
      </c>
      <c r="O1451" s="16" t="s">
        <v>1633</v>
      </c>
      <c r="P1451" s="12" t="s">
        <v>482</v>
      </c>
      <c r="Q1451" s="16">
        <v>2023</v>
      </c>
      <c r="R1451" s="16">
        <v>0.64</v>
      </c>
      <c r="T1451" s="16">
        <v>0</v>
      </c>
      <c r="V1451" s="12" t="s">
        <v>204</v>
      </c>
      <c r="W1451" s="12" t="s">
        <v>207</v>
      </c>
      <c r="X1451" s="16">
        <v>2</v>
      </c>
      <c r="Y1451" s="16">
        <v>5</v>
      </c>
      <c r="Z1451" s="16">
        <v>0.64</v>
      </c>
      <c r="AA1451" s="16">
        <f t="shared" si="217"/>
        <v>76.8</v>
      </c>
      <c r="AB1451" s="16" t="s">
        <v>5604</v>
      </c>
      <c r="AC1451" s="16" t="s">
        <v>1489</v>
      </c>
      <c r="AD1451" s="16">
        <f t="shared" si="218"/>
        <v>26880</v>
      </c>
      <c r="AE1451" s="16">
        <f t="shared" si="219"/>
        <v>224</v>
      </c>
      <c r="AF1451" s="16">
        <f t="shared" si="220"/>
        <v>84000</v>
      </c>
      <c r="AG1451" s="16">
        <f t="shared" si="221"/>
        <v>64</v>
      </c>
      <c r="AH1451" s="12">
        <f t="shared" si="222"/>
        <v>0</v>
      </c>
      <c r="AI1451" s="16">
        <f t="shared" si="223"/>
        <v>4.4800000000000004</v>
      </c>
      <c r="AJ1451" s="16">
        <f t="shared" si="224"/>
        <v>15680.000000000002</v>
      </c>
      <c r="AK1451" s="16">
        <f t="shared" si="225"/>
        <v>320</v>
      </c>
      <c r="AL1451" s="16">
        <f t="shared" si="226"/>
        <v>3200</v>
      </c>
      <c r="AM1451" s="16">
        <f t="shared" si="227"/>
        <v>48000</v>
      </c>
      <c r="AN1451" s="16">
        <f t="shared" si="228"/>
        <v>177760</v>
      </c>
      <c r="AO1451" s="12" t="s">
        <v>1458</v>
      </c>
      <c r="AQ1451" s="16" t="s">
        <v>207</v>
      </c>
      <c r="AR1451" s="16" t="s">
        <v>204</v>
      </c>
      <c r="AS1451" s="16" t="s">
        <v>2388</v>
      </c>
      <c r="AT1451" s="16" t="s">
        <v>2387</v>
      </c>
      <c r="AU1451" t="s">
        <v>2384</v>
      </c>
      <c r="AV1451" s="15" t="s">
        <v>2385</v>
      </c>
      <c r="AW1451" s="16" t="s">
        <v>2386</v>
      </c>
      <c r="AX1451" s="16" t="s">
        <v>204</v>
      </c>
      <c r="AY1451" s="16" t="s">
        <v>207</v>
      </c>
      <c r="AZ1451" s="16" t="s">
        <v>204</v>
      </c>
      <c r="BA1451" s="16" t="s">
        <v>204</v>
      </c>
      <c r="BB1451" s="16" t="s">
        <v>204</v>
      </c>
      <c r="BC1451" s="16">
        <v>0.64</v>
      </c>
      <c r="BD1451" s="16">
        <f t="shared" si="229"/>
        <v>2.2400000000000002</v>
      </c>
      <c r="BE1451" s="16">
        <f t="shared" si="230"/>
        <v>1111</v>
      </c>
      <c r="BG1451" s="16">
        <f t="shared" si="231"/>
        <v>768</v>
      </c>
      <c r="BH1451" s="16">
        <f t="shared" si="232"/>
        <v>409.6</v>
      </c>
      <c r="BI1451" s="16">
        <f t="shared" si="233"/>
        <v>5.12</v>
      </c>
    </row>
    <row r="1452" spans="1:61" x14ac:dyDescent="0.35">
      <c r="A1452">
        <v>1451</v>
      </c>
      <c r="B1452" t="s">
        <v>360</v>
      </c>
      <c r="C1452" t="s">
        <v>5802</v>
      </c>
      <c r="D1452" s="15" t="s">
        <v>1643</v>
      </c>
      <c r="E1452" s="12" t="s">
        <v>98</v>
      </c>
      <c r="F1452" s="16">
        <v>1979</v>
      </c>
      <c r="G1452" s="12" t="s">
        <v>1453</v>
      </c>
      <c r="H1452" s="12" t="s">
        <v>91</v>
      </c>
      <c r="I1452" s="12" t="s">
        <v>1454</v>
      </c>
      <c r="J1452" s="12" t="s">
        <v>1455</v>
      </c>
      <c r="K1452" s="12" t="s">
        <v>1575</v>
      </c>
      <c r="N1452" s="16" t="s">
        <v>206</v>
      </c>
      <c r="O1452" s="16" t="s">
        <v>1633</v>
      </c>
      <c r="P1452" s="12" t="s">
        <v>482</v>
      </c>
      <c r="Q1452" s="16">
        <v>2023</v>
      </c>
      <c r="R1452" s="16">
        <v>0.6</v>
      </c>
      <c r="T1452" s="16">
        <v>0</v>
      </c>
      <c r="V1452" s="12" t="s">
        <v>204</v>
      </c>
      <c r="W1452" s="12" t="s">
        <v>207</v>
      </c>
      <c r="X1452" s="16">
        <v>2</v>
      </c>
      <c r="Y1452" s="16">
        <v>6</v>
      </c>
      <c r="Z1452" s="16">
        <v>0.6</v>
      </c>
      <c r="AA1452" s="16">
        <f t="shared" si="217"/>
        <v>72</v>
      </c>
      <c r="AB1452" s="16" t="s">
        <v>5604</v>
      </c>
      <c r="AC1452" s="16" t="s">
        <v>1489</v>
      </c>
      <c r="AD1452" s="16">
        <f t="shared" si="218"/>
        <v>25200</v>
      </c>
      <c r="AE1452" s="16">
        <f t="shared" si="219"/>
        <v>210</v>
      </c>
      <c r="AF1452" s="16">
        <f t="shared" si="220"/>
        <v>78750</v>
      </c>
      <c r="AG1452" s="16">
        <f t="shared" si="221"/>
        <v>60</v>
      </c>
      <c r="AH1452" s="12">
        <f t="shared" si="222"/>
        <v>0</v>
      </c>
      <c r="AI1452" s="16">
        <f t="shared" si="223"/>
        <v>4.2</v>
      </c>
      <c r="AJ1452" s="16">
        <f t="shared" si="224"/>
        <v>14700</v>
      </c>
      <c r="AK1452" s="16">
        <f t="shared" si="225"/>
        <v>300</v>
      </c>
      <c r="AL1452" s="16">
        <f t="shared" si="226"/>
        <v>3000</v>
      </c>
      <c r="AM1452" s="16">
        <f t="shared" si="227"/>
        <v>45000</v>
      </c>
      <c r="AN1452" s="16">
        <f t="shared" si="228"/>
        <v>166650</v>
      </c>
      <c r="AO1452" s="12" t="s">
        <v>1458</v>
      </c>
      <c r="AQ1452" s="16" t="s">
        <v>207</v>
      </c>
      <c r="AR1452" s="16" t="s">
        <v>2381</v>
      </c>
      <c r="AS1452" s="16" t="s">
        <v>2389</v>
      </c>
      <c r="AT1452" s="16" t="s">
        <v>2387</v>
      </c>
      <c r="AU1452" t="s">
        <v>2384</v>
      </c>
      <c r="AV1452" s="15" t="s">
        <v>2385</v>
      </c>
      <c r="AW1452" s="16" t="s">
        <v>2386</v>
      </c>
      <c r="AX1452" s="16" t="s">
        <v>204</v>
      </c>
      <c r="AY1452" s="16" t="s">
        <v>207</v>
      </c>
      <c r="AZ1452" s="16" t="s">
        <v>204</v>
      </c>
      <c r="BA1452" s="16" t="s">
        <v>204</v>
      </c>
      <c r="BB1452" s="16" t="s">
        <v>204</v>
      </c>
      <c r="BC1452" s="16">
        <v>0.6</v>
      </c>
      <c r="BD1452" s="16">
        <f t="shared" si="229"/>
        <v>2.1</v>
      </c>
      <c r="BE1452" s="16">
        <f t="shared" si="230"/>
        <v>1041.5625</v>
      </c>
      <c r="BG1452" s="16">
        <f t="shared" si="231"/>
        <v>720</v>
      </c>
      <c r="BH1452" s="16">
        <f t="shared" si="232"/>
        <v>384</v>
      </c>
      <c r="BI1452" s="16">
        <f t="shared" si="233"/>
        <v>4.8</v>
      </c>
    </row>
    <row r="1453" spans="1:61" x14ac:dyDescent="0.35">
      <c r="A1453">
        <v>1452</v>
      </c>
      <c r="B1453" t="s">
        <v>360</v>
      </c>
      <c r="C1453" t="s">
        <v>5803</v>
      </c>
      <c r="D1453" s="15" t="s">
        <v>1644</v>
      </c>
      <c r="E1453" s="12" t="s">
        <v>93</v>
      </c>
      <c r="F1453" s="16">
        <v>1965</v>
      </c>
      <c r="G1453" s="12" t="s">
        <v>1453</v>
      </c>
      <c r="H1453" s="12" t="s">
        <v>91</v>
      </c>
      <c r="I1453" s="12" t="s">
        <v>1454</v>
      </c>
      <c r="J1453" s="12" t="s">
        <v>1455</v>
      </c>
      <c r="K1453" s="12" t="s">
        <v>1575</v>
      </c>
      <c r="N1453" s="16" t="s">
        <v>206</v>
      </c>
      <c r="O1453" s="16" t="s">
        <v>1633</v>
      </c>
      <c r="P1453" s="12" t="s">
        <v>482</v>
      </c>
      <c r="Q1453" s="16">
        <v>2023</v>
      </c>
      <c r="R1453" s="16">
        <v>0.52</v>
      </c>
      <c r="T1453" s="16">
        <v>0</v>
      </c>
      <c r="V1453" s="12" t="s">
        <v>204</v>
      </c>
      <c r="W1453" s="12" t="s">
        <v>207</v>
      </c>
      <c r="X1453" s="16">
        <v>2</v>
      </c>
      <c r="Y1453" s="16">
        <v>7</v>
      </c>
      <c r="Z1453" s="16">
        <v>0.52</v>
      </c>
      <c r="AA1453" s="16">
        <f t="shared" si="217"/>
        <v>62.400000000000006</v>
      </c>
      <c r="AB1453" s="16" t="s">
        <v>5604</v>
      </c>
      <c r="AC1453" s="16" t="s">
        <v>1489</v>
      </c>
      <c r="AD1453" s="16">
        <f t="shared" si="218"/>
        <v>21840.000000000004</v>
      </c>
      <c r="AE1453" s="16">
        <f t="shared" si="219"/>
        <v>182</v>
      </c>
      <c r="AF1453" s="16">
        <f t="shared" si="220"/>
        <v>68250</v>
      </c>
      <c r="AG1453" s="16">
        <f t="shared" si="221"/>
        <v>52</v>
      </c>
      <c r="AH1453" s="12">
        <f t="shared" si="222"/>
        <v>0</v>
      </c>
      <c r="AI1453" s="16">
        <f t="shared" si="223"/>
        <v>3.64</v>
      </c>
      <c r="AJ1453" s="16">
        <f t="shared" si="224"/>
        <v>12740</v>
      </c>
      <c r="AK1453" s="16">
        <f t="shared" si="225"/>
        <v>260</v>
      </c>
      <c r="AL1453" s="16">
        <f t="shared" si="226"/>
        <v>2600</v>
      </c>
      <c r="AM1453" s="16">
        <f t="shared" si="227"/>
        <v>39000</v>
      </c>
      <c r="AN1453" s="16">
        <f t="shared" si="228"/>
        <v>144430</v>
      </c>
      <c r="AO1453" s="12" t="s">
        <v>1458</v>
      </c>
      <c r="AQ1453" s="16" t="s">
        <v>207</v>
      </c>
      <c r="AR1453" s="16" t="s">
        <v>204</v>
      </c>
      <c r="AS1453" s="16" t="s">
        <v>2388</v>
      </c>
      <c r="AT1453" s="16" t="s">
        <v>2387</v>
      </c>
      <c r="AU1453" t="s">
        <v>2384</v>
      </c>
      <c r="AV1453" s="15" t="s">
        <v>2385</v>
      </c>
      <c r="AW1453" s="16" t="s">
        <v>2386</v>
      </c>
      <c r="AX1453" s="16" t="s">
        <v>204</v>
      </c>
      <c r="AY1453" s="16" t="s">
        <v>207</v>
      </c>
      <c r="AZ1453" s="16" t="s">
        <v>204</v>
      </c>
      <c r="BA1453" s="16" t="s">
        <v>204</v>
      </c>
      <c r="BB1453" s="16" t="s">
        <v>204</v>
      </c>
      <c r="BC1453" s="16">
        <v>0.52</v>
      </c>
      <c r="BD1453" s="16">
        <f t="shared" si="229"/>
        <v>1.82</v>
      </c>
      <c r="BE1453" s="16">
        <f t="shared" si="230"/>
        <v>902.6875</v>
      </c>
      <c r="BG1453" s="16">
        <f t="shared" si="231"/>
        <v>624</v>
      </c>
      <c r="BH1453" s="16">
        <f t="shared" si="232"/>
        <v>332.8</v>
      </c>
      <c r="BI1453" s="16">
        <f t="shared" si="233"/>
        <v>4.16</v>
      </c>
    </row>
    <row r="1454" spans="1:61" x14ac:dyDescent="0.35">
      <c r="A1454">
        <v>1453</v>
      </c>
      <c r="B1454" t="s">
        <v>360</v>
      </c>
      <c r="C1454" t="s">
        <v>5804</v>
      </c>
      <c r="D1454" s="15" t="s">
        <v>1621</v>
      </c>
      <c r="E1454" s="12" t="s">
        <v>93</v>
      </c>
      <c r="F1454" s="16">
        <v>1988</v>
      </c>
      <c r="G1454" s="12" t="s">
        <v>1453</v>
      </c>
      <c r="H1454" s="12" t="s">
        <v>91</v>
      </c>
      <c r="I1454" s="12" t="s">
        <v>1454</v>
      </c>
      <c r="J1454" s="12" t="s">
        <v>1455</v>
      </c>
      <c r="K1454" s="12" t="s">
        <v>1575</v>
      </c>
      <c r="N1454" s="16" t="s">
        <v>206</v>
      </c>
      <c r="O1454" s="16" t="s">
        <v>1633</v>
      </c>
      <c r="P1454" s="12" t="s">
        <v>482</v>
      </c>
      <c r="Q1454" s="16">
        <v>2023</v>
      </c>
      <c r="R1454" s="16">
        <v>0.1</v>
      </c>
      <c r="T1454" s="16">
        <v>0</v>
      </c>
      <c r="V1454" s="12" t="s">
        <v>204</v>
      </c>
      <c r="W1454" s="12" t="s">
        <v>207</v>
      </c>
      <c r="X1454" s="16">
        <v>2</v>
      </c>
      <c r="Y1454" s="16">
        <v>4</v>
      </c>
      <c r="Z1454" s="16">
        <v>0.1</v>
      </c>
      <c r="AA1454" s="16">
        <f t="shared" si="217"/>
        <v>12</v>
      </c>
      <c r="AB1454" s="16" t="s">
        <v>5604</v>
      </c>
      <c r="AC1454" s="16" t="s">
        <v>1489</v>
      </c>
      <c r="AD1454" s="16">
        <f t="shared" si="218"/>
        <v>4200</v>
      </c>
      <c r="AE1454" s="16">
        <f t="shared" si="219"/>
        <v>35</v>
      </c>
      <c r="AF1454" s="16">
        <f t="shared" si="220"/>
        <v>13125</v>
      </c>
      <c r="AG1454" s="16">
        <f t="shared" si="221"/>
        <v>10</v>
      </c>
      <c r="AH1454" s="12">
        <f t="shared" si="222"/>
        <v>0</v>
      </c>
      <c r="AI1454" s="16">
        <f t="shared" si="223"/>
        <v>0.70000000000000007</v>
      </c>
      <c r="AJ1454" s="16">
        <f t="shared" si="224"/>
        <v>2450.0000000000005</v>
      </c>
      <c r="AK1454" s="16">
        <f t="shared" si="225"/>
        <v>50</v>
      </c>
      <c r="AL1454" s="16">
        <f t="shared" si="226"/>
        <v>500</v>
      </c>
      <c r="AM1454" s="16">
        <f t="shared" si="227"/>
        <v>7500</v>
      </c>
      <c r="AN1454" s="16">
        <f t="shared" si="228"/>
        <v>27775</v>
      </c>
      <c r="AO1454" s="12" t="s">
        <v>1458</v>
      </c>
      <c r="AQ1454" s="16" t="s">
        <v>207</v>
      </c>
      <c r="AR1454" s="16" t="s">
        <v>204</v>
      </c>
      <c r="AS1454" s="16" t="s">
        <v>2388</v>
      </c>
      <c r="AT1454" s="16" t="s">
        <v>2383</v>
      </c>
      <c r="AU1454" t="s">
        <v>2384</v>
      </c>
      <c r="AV1454" s="15" t="s">
        <v>2385</v>
      </c>
      <c r="AW1454" s="16" t="s">
        <v>2386</v>
      </c>
      <c r="AX1454" s="16" t="s">
        <v>204</v>
      </c>
      <c r="AY1454" s="16" t="s">
        <v>207</v>
      </c>
      <c r="AZ1454" s="16" t="s">
        <v>204</v>
      </c>
      <c r="BA1454" s="16" t="s">
        <v>204</v>
      </c>
      <c r="BB1454" s="16" t="s">
        <v>204</v>
      </c>
      <c r="BC1454" s="16">
        <v>0.1</v>
      </c>
      <c r="BD1454" s="16">
        <f t="shared" si="229"/>
        <v>0.35000000000000003</v>
      </c>
      <c r="BE1454" s="16">
        <f t="shared" si="230"/>
        <v>173.59375</v>
      </c>
      <c r="BG1454" s="16">
        <f t="shared" si="231"/>
        <v>120</v>
      </c>
      <c r="BH1454" s="16">
        <f t="shared" si="232"/>
        <v>64</v>
      </c>
      <c r="BI1454" s="16">
        <f t="shared" si="233"/>
        <v>0.8</v>
      </c>
    </row>
    <row r="1455" spans="1:61" x14ac:dyDescent="0.35">
      <c r="A1455">
        <v>1454</v>
      </c>
      <c r="B1455" t="s">
        <v>360</v>
      </c>
      <c r="C1455" t="s">
        <v>5805</v>
      </c>
      <c r="D1455" s="15" t="s">
        <v>1645</v>
      </c>
      <c r="E1455" s="12" t="s">
        <v>98</v>
      </c>
      <c r="F1455" s="16">
        <v>1974</v>
      </c>
      <c r="G1455" s="12" t="s">
        <v>1453</v>
      </c>
      <c r="H1455" s="12" t="s">
        <v>91</v>
      </c>
      <c r="I1455" s="12" t="s">
        <v>1454</v>
      </c>
      <c r="J1455" s="12" t="s">
        <v>1455</v>
      </c>
      <c r="K1455" s="12" t="s">
        <v>1575</v>
      </c>
      <c r="N1455" s="16" t="s">
        <v>206</v>
      </c>
      <c r="O1455" s="16" t="s">
        <v>1633</v>
      </c>
      <c r="P1455" s="12" t="s">
        <v>482</v>
      </c>
      <c r="Q1455" s="16">
        <v>2023</v>
      </c>
      <c r="R1455" s="16">
        <v>0.7</v>
      </c>
      <c r="T1455" s="16">
        <v>0</v>
      </c>
      <c r="V1455" s="12" t="s">
        <v>204</v>
      </c>
      <c r="W1455" s="12" t="s">
        <v>207</v>
      </c>
      <c r="X1455" s="16">
        <v>2</v>
      </c>
      <c r="Y1455" s="16">
        <v>6</v>
      </c>
      <c r="Z1455" s="16">
        <v>0.7</v>
      </c>
      <c r="AA1455" s="16">
        <f t="shared" si="217"/>
        <v>84</v>
      </c>
      <c r="AB1455" s="16" t="s">
        <v>5604</v>
      </c>
      <c r="AC1455" s="16" t="s">
        <v>1489</v>
      </c>
      <c r="AD1455" s="16">
        <f t="shared" si="218"/>
        <v>29400</v>
      </c>
      <c r="AE1455" s="16">
        <f t="shared" si="219"/>
        <v>244.99999999999997</v>
      </c>
      <c r="AF1455" s="16">
        <f t="shared" si="220"/>
        <v>91874.999999999985</v>
      </c>
      <c r="AG1455" s="16">
        <f t="shared" si="221"/>
        <v>70</v>
      </c>
      <c r="AH1455" s="12">
        <f t="shared" si="222"/>
        <v>0</v>
      </c>
      <c r="AI1455" s="16">
        <f t="shared" si="223"/>
        <v>4.8999999999999995</v>
      </c>
      <c r="AJ1455" s="16">
        <f t="shared" si="224"/>
        <v>17149.999999999996</v>
      </c>
      <c r="AK1455" s="16">
        <f t="shared" si="225"/>
        <v>350</v>
      </c>
      <c r="AL1455" s="16">
        <f t="shared" si="226"/>
        <v>3500</v>
      </c>
      <c r="AM1455" s="16">
        <f t="shared" si="227"/>
        <v>52500</v>
      </c>
      <c r="AN1455" s="16">
        <f t="shared" si="228"/>
        <v>194424.99999999997</v>
      </c>
      <c r="AO1455" s="12" t="s">
        <v>1458</v>
      </c>
      <c r="AQ1455" s="16" t="s">
        <v>207</v>
      </c>
      <c r="AR1455" s="16" t="s">
        <v>204</v>
      </c>
      <c r="AS1455" s="16" t="s">
        <v>2408</v>
      </c>
      <c r="AT1455" s="16" t="s">
        <v>2383</v>
      </c>
      <c r="AU1455" t="s">
        <v>2384</v>
      </c>
      <c r="AV1455" s="15" t="s">
        <v>2385</v>
      </c>
      <c r="AW1455" s="16" t="s">
        <v>2386</v>
      </c>
      <c r="AX1455" s="16" t="s">
        <v>204</v>
      </c>
      <c r="AY1455" s="16" t="s">
        <v>207</v>
      </c>
      <c r="AZ1455" s="16" t="s">
        <v>204</v>
      </c>
      <c r="BA1455" s="16" t="s">
        <v>204</v>
      </c>
      <c r="BB1455" s="16" t="s">
        <v>204</v>
      </c>
      <c r="BC1455" s="16">
        <v>0.7</v>
      </c>
      <c r="BD1455" s="16">
        <f t="shared" si="229"/>
        <v>2.4499999999999997</v>
      </c>
      <c r="BE1455" s="16">
        <f t="shared" si="230"/>
        <v>1215.1562499999998</v>
      </c>
      <c r="BG1455" s="16">
        <f t="shared" si="231"/>
        <v>840</v>
      </c>
      <c r="BH1455" s="16">
        <f t="shared" si="232"/>
        <v>448</v>
      </c>
      <c r="BI1455" s="16">
        <f t="shared" si="233"/>
        <v>5.6</v>
      </c>
    </row>
    <row r="1456" spans="1:61" x14ac:dyDescent="0.35">
      <c r="A1456">
        <v>1455</v>
      </c>
      <c r="B1456" t="s">
        <v>360</v>
      </c>
      <c r="C1456" t="s">
        <v>5806</v>
      </c>
      <c r="D1456" s="15" t="s">
        <v>1646</v>
      </c>
      <c r="E1456" s="12" t="s">
        <v>98</v>
      </c>
      <c r="F1456" s="16">
        <v>1973</v>
      </c>
      <c r="G1456" s="12" t="s">
        <v>1453</v>
      </c>
      <c r="H1456" s="12" t="s">
        <v>91</v>
      </c>
      <c r="I1456" s="12" t="s">
        <v>1454</v>
      </c>
      <c r="J1456" s="12" t="s">
        <v>1455</v>
      </c>
      <c r="K1456" s="12" t="s">
        <v>1575</v>
      </c>
      <c r="N1456" s="16" t="s">
        <v>206</v>
      </c>
      <c r="O1456" s="16" t="s">
        <v>1633</v>
      </c>
      <c r="P1456" s="12" t="s">
        <v>482</v>
      </c>
      <c r="Q1456" s="16">
        <v>2023</v>
      </c>
      <c r="R1456" s="16">
        <v>0.8</v>
      </c>
      <c r="T1456" s="16">
        <v>0</v>
      </c>
      <c r="V1456" s="12" t="s">
        <v>204</v>
      </c>
      <c r="W1456" s="12" t="s">
        <v>207</v>
      </c>
      <c r="X1456" s="16">
        <v>2</v>
      </c>
      <c r="Y1456" s="16">
        <v>5</v>
      </c>
      <c r="Z1456" s="16">
        <v>0.8</v>
      </c>
      <c r="AA1456" s="16">
        <f t="shared" si="217"/>
        <v>96</v>
      </c>
      <c r="AB1456" s="16" t="s">
        <v>5604</v>
      </c>
      <c r="AC1456" s="16" t="s">
        <v>1489</v>
      </c>
      <c r="AD1456" s="16">
        <f t="shared" si="218"/>
        <v>33600</v>
      </c>
      <c r="AE1456" s="16">
        <f t="shared" si="219"/>
        <v>280</v>
      </c>
      <c r="AF1456" s="16">
        <f t="shared" si="220"/>
        <v>105000</v>
      </c>
      <c r="AG1456" s="16">
        <f t="shared" si="221"/>
        <v>80</v>
      </c>
      <c r="AH1456" s="12">
        <f t="shared" si="222"/>
        <v>0</v>
      </c>
      <c r="AI1456" s="16">
        <f t="shared" si="223"/>
        <v>5.6000000000000005</v>
      </c>
      <c r="AJ1456" s="16">
        <f t="shared" si="224"/>
        <v>19600.000000000004</v>
      </c>
      <c r="AK1456" s="16">
        <f t="shared" si="225"/>
        <v>400</v>
      </c>
      <c r="AL1456" s="16">
        <f t="shared" si="226"/>
        <v>4000</v>
      </c>
      <c r="AM1456" s="16">
        <f t="shared" si="227"/>
        <v>60000</v>
      </c>
      <c r="AN1456" s="16">
        <f t="shared" si="228"/>
        <v>222200</v>
      </c>
      <c r="AO1456" s="12" t="s">
        <v>1458</v>
      </c>
      <c r="AQ1456" s="16" t="s">
        <v>207</v>
      </c>
      <c r="AR1456" s="16" t="s">
        <v>2381</v>
      </c>
      <c r="AS1456" s="16" t="s">
        <v>2389</v>
      </c>
      <c r="AT1456" s="16" t="s">
        <v>2387</v>
      </c>
      <c r="AU1456" t="s">
        <v>2384</v>
      </c>
      <c r="AV1456" s="15" t="s">
        <v>2385</v>
      </c>
      <c r="AW1456" s="16" t="s">
        <v>2386</v>
      </c>
      <c r="AX1456" s="16" t="s">
        <v>204</v>
      </c>
      <c r="AY1456" s="16" t="s">
        <v>207</v>
      </c>
      <c r="AZ1456" s="16" t="s">
        <v>204</v>
      </c>
      <c r="BA1456" s="16" t="s">
        <v>204</v>
      </c>
      <c r="BB1456" s="16" t="s">
        <v>204</v>
      </c>
      <c r="BC1456" s="16">
        <v>0.8</v>
      </c>
      <c r="BD1456" s="16">
        <f t="shared" si="229"/>
        <v>2.8000000000000003</v>
      </c>
      <c r="BE1456" s="16">
        <f t="shared" si="230"/>
        <v>1388.75</v>
      </c>
      <c r="BG1456" s="16">
        <f t="shared" si="231"/>
        <v>960</v>
      </c>
      <c r="BH1456" s="16">
        <f t="shared" si="232"/>
        <v>512</v>
      </c>
      <c r="BI1456" s="16">
        <f t="shared" si="233"/>
        <v>6.4</v>
      </c>
    </row>
    <row r="1457" spans="1:61" x14ac:dyDescent="0.35">
      <c r="A1457">
        <v>1456</v>
      </c>
      <c r="B1457" t="s">
        <v>360</v>
      </c>
      <c r="C1457" t="s">
        <v>5807</v>
      </c>
      <c r="D1457" s="15" t="s">
        <v>1647</v>
      </c>
      <c r="E1457" s="12" t="s">
        <v>98</v>
      </c>
      <c r="F1457" s="16">
        <v>1970</v>
      </c>
      <c r="G1457" s="12" t="s">
        <v>1453</v>
      </c>
      <c r="H1457" s="12" t="s">
        <v>91</v>
      </c>
      <c r="I1457" s="12" t="s">
        <v>1454</v>
      </c>
      <c r="J1457" s="12" t="s">
        <v>1455</v>
      </c>
      <c r="K1457" s="12" t="s">
        <v>1575</v>
      </c>
      <c r="N1457" s="16" t="s">
        <v>206</v>
      </c>
      <c r="O1457" s="16" t="s">
        <v>1633</v>
      </c>
      <c r="P1457" s="12" t="s">
        <v>482</v>
      </c>
      <c r="Q1457" s="16">
        <v>2023</v>
      </c>
      <c r="R1457" s="16">
        <v>1.5</v>
      </c>
      <c r="T1457" s="16">
        <v>0</v>
      </c>
      <c r="V1457" s="12" t="s">
        <v>204</v>
      </c>
      <c r="W1457" s="12" t="s">
        <v>207</v>
      </c>
      <c r="X1457" s="16">
        <v>2</v>
      </c>
      <c r="Y1457" s="16">
        <v>8</v>
      </c>
      <c r="Z1457" s="16">
        <v>1.5</v>
      </c>
      <c r="AA1457" s="16">
        <f t="shared" si="217"/>
        <v>180</v>
      </c>
      <c r="AB1457" s="16" t="s">
        <v>5604</v>
      </c>
      <c r="AC1457" s="16" t="s">
        <v>1489</v>
      </c>
      <c r="AD1457" s="16">
        <f t="shared" si="218"/>
        <v>63000</v>
      </c>
      <c r="AE1457" s="16">
        <f t="shared" si="219"/>
        <v>525</v>
      </c>
      <c r="AF1457" s="16">
        <f t="shared" si="220"/>
        <v>196875</v>
      </c>
      <c r="AG1457" s="16">
        <f t="shared" si="221"/>
        <v>150</v>
      </c>
      <c r="AH1457" s="12">
        <f t="shared" si="222"/>
        <v>0</v>
      </c>
      <c r="AI1457" s="16">
        <f t="shared" si="223"/>
        <v>10.5</v>
      </c>
      <c r="AJ1457" s="16">
        <f t="shared" si="224"/>
        <v>36750</v>
      </c>
      <c r="AK1457" s="16">
        <f t="shared" si="225"/>
        <v>750</v>
      </c>
      <c r="AL1457" s="16">
        <f t="shared" si="226"/>
        <v>7500</v>
      </c>
      <c r="AM1457" s="16">
        <f t="shared" si="227"/>
        <v>112500</v>
      </c>
      <c r="AN1457" s="16">
        <f t="shared" si="228"/>
        <v>416625</v>
      </c>
      <c r="AO1457" s="12" t="s">
        <v>1458</v>
      </c>
      <c r="AQ1457" s="16" t="s">
        <v>207</v>
      </c>
      <c r="AR1457" s="16" t="s">
        <v>204</v>
      </c>
      <c r="AS1457" s="16" t="s">
        <v>2382</v>
      </c>
      <c r="AT1457" s="16" t="s">
        <v>2387</v>
      </c>
      <c r="AU1457" t="s">
        <v>2384</v>
      </c>
      <c r="AV1457" s="15" t="s">
        <v>2385</v>
      </c>
      <c r="AW1457" s="16" t="s">
        <v>2386</v>
      </c>
      <c r="AX1457" s="16" t="s">
        <v>204</v>
      </c>
      <c r="AY1457" s="16" t="s">
        <v>207</v>
      </c>
      <c r="AZ1457" s="16" t="s">
        <v>204</v>
      </c>
      <c r="BA1457" s="16" t="s">
        <v>204</v>
      </c>
      <c r="BB1457" s="16" t="s">
        <v>204</v>
      </c>
      <c r="BC1457" s="16">
        <v>1.5</v>
      </c>
      <c r="BD1457" s="16">
        <f t="shared" si="229"/>
        <v>5.25</v>
      </c>
      <c r="BE1457" s="16">
        <f t="shared" si="230"/>
        <v>2603.90625</v>
      </c>
      <c r="BG1457" s="16">
        <f t="shared" si="231"/>
        <v>1800</v>
      </c>
      <c r="BH1457" s="16">
        <f t="shared" si="232"/>
        <v>960</v>
      </c>
      <c r="BI1457" s="16">
        <f t="shared" si="233"/>
        <v>12</v>
      </c>
    </row>
    <row r="1458" spans="1:61" x14ac:dyDescent="0.35">
      <c r="A1458">
        <v>1457</v>
      </c>
      <c r="B1458" t="s">
        <v>360</v>
      </c>
      <c r="C1458" t="s">
        <v>5808</v>
      </c>
      <c r="D1458" s="15" t="s">
        <v>1648</v>
      </c>
      <c r="E1458" s="12" t="s">
        <v>98</v>
      </c>
      <c r="F1458" s="16">
        <v>1955</v>
      </c>
      <c r="G1458" s="12" t="s">
        <v>1453</v>
      </c>
      <c r="H1458" s="12" t="s">
        <v>91</v>
      </c>
      <c r="I1458" s="12" t="s">
        <v>1454</v>
      </c>
      <c r="J1458" s="12" t="s">
        <v>1455</v>
      </c>
      <c r="K1458" s="12" t="s">
        <v>1517</v>
      </c>
      <c r="N1458" s="16" t="s">
        <v>205</v>
      </c>
      <c r="O1458" s="16" t="s">
        <v>1649</v>
      </c>
      <c r="P1458" s="12" t="s">
        <v>482</v>
      </c>
      <c r="Q1458" s="16">
        <v>2023</v>
      </c>
      <c r="R1458" s="16">
        <v>0.57999999999999996</v>
      </c>
      <c r="T1458" s="16">
        <v>0</v>
      </c>
      <c r="V1458" s="12" t="s">
        <v>204</v>
      </c>
      <c r="W1458" s="12" t="s">
        <v>207</v>
      </c>
      <c r="X1458" s="16">
        <v>2</v>
      </c>
      <c r="Y1458" s="16">
        <v>9</v>
      </c>
      <c r="Z1458" s="16">
        <v>0.57999999999999996</v>
      </c>
      <c r="AA1458" s="16">
        <f t="shared" si="217"/>
        <v>69.599999999999994</v>
      </c>
      <c r="AB1458" s="16" t="s">
        <v>5604</v>
      </c>
      <c r="AC1458" s="16" t="s">
        <v>1489</v>
      </c>
      <c r="AD1458" s="16">
        <f t="shared" si="218"/>
        <v>24359.999999999996</v>
      </c>
      <c r="AE1458" s="16">
        <f t="shared" si="219"/>
        <v>203</v>
      </c>
      <c r="AF1458" s="16">
        <f t="shared" si="220"/>
        <v>76125</v>
      </c>
      <c r="AG1458" s="16">
        <f t="shared" si="221"/>
        <v>57.999999999999993</v>
      </c>
      <c r="AH1458" s="12">
        <f t="shared" si="222"/>
        <v>0</v>
      </c>
      <c r="AI1458" s="16">
        <f t="shared" si="223"/>
        <v>4.0599999999999996</v>
      </c>
      <c r="AJ1458" s="16">
        <f t="shared" si="224"/>
        <v>14209.999999999998</v>
      </c>
      <c r="AK1458" s="16">
        <f t="shared" si="225"/>
        <v>290</v>
      </c>
      <c r="AL1458" s="16">
        <f t="shared" si="226"/>
        <v>2900</v>
      </c>
      <c r="AM1458" s="16">
        <f t="shared" si="227"/>
        <v>43500</v>
      </c>
      <c r="AN1458" s="16">
        <f t="shared" si="228"/>
        <v>161095</v>
      </c>
      <c r="AO1458" s="12" t="s">
        <v>1458</v>
      </c>
      <c r="AQ1458" s="16" t="s">
        <v>207</v>
      </c>
      <c r="AR1458" s="16" t="s">
        <v>204</v>
      </c>
      <c r="AS1458" s="16" t="s">
        <v>2382</v>
      </c>
      <c r="AT1458" s="16" t="s">
        <v>2387</v>
      </c>
      <c r="AU1458" t="s">
        <v>2384</v>
      </c>
      <c r="AV1458" s="15" t="s">
        <v>2385</v>
      </c>
      <c r="AW1458" s="16" t="s">
        <v>2386</v>
      </c>
      <c r="AX1458" s="16" t="s">
        <v>204</v>
      </c>
      <c r="AY1458" s="16" t="s">
        <v>207</v>
      </c>
      <c r="AZ1458" s="16" t="s">
        <v>204</v>
      </c>
      <c r="BA1458" s="16" t="s">
        <v>204</v>
      </c>
      <c r="BB1458" s="16" t="s">
        <v>204</v>
      </c>
      <c r="BC1458" s="16">
        <v>0.57999999999999996</v>
      </c>
      <c r="BD1458" s="16">
        <f t="shared" si="229"/>
        <v>2.0299999999999998</v>
      </c>
      <c r="BE1458" s="16">
        <f t="shared" si="230"/>
        <v>1006.84375</v>
      </c>
      <c r="BG1458" s="16">
        <f t="shared" si="231"/>
        <v>696</v>
      </c>
      <c r="BH1458" s="16">
        <f t="shared" si="232"/>
        <v>371.2</v>
      </c>
      <c r="BI1458" s="16">
        <f t="shared" si="233"/>
        <v>4.6399999999999997</v>
      </c>
    </row>
    <row r="1459" spans="1:61" x14ac:dyDescent="0.35">
      <c r="A1459">
        <v>1458</v>
      </c>
      <c r="B1459" t="s">
        <v>360</v>
      </c>
      <c r="C1459" t="s">
        <v>5809</v>
      </c>
      <c r="D1459" s="15" t="s">
        <v>1572</v>
      </c>
      <c r="E1459" s="12" t="s">
        <v>98</v>
      </c>
      <c r="F1459" s="16">
        <v>1989</v>
      </c>
      <c r="G1459" s="12" t="s">
        <v>1453</v>
      </c>
      <c r="H1459" s="12" t="s">
        <v>91</v>
      </c>
      <c r="I1459" s="12" t="s">
        <v>1454</v>
      </c>
      <c r="J1459" s="12" t="s">
        <v>1455</v>
      </c>
      <c r="K1459" s="12" t="s">
        <v>1517</v>
      </c>
      <c r="N1459" s="16" t="s">
        <v>206</v>
      </c>
      <c r="O1459" s="16" t="s">
        <v>1649</v>
      </c>
      <c r="P1459" s="12" t="s">
        <v>482</v>
      </c>
      <c r="Q1459" s="16">
        <v>2023</v>
      </c>
      <c r="R1459" s="16">
        <v>0.5</v>
      </c>
      <c r="T1459" s="16">
        <v>0</v>
      </c>
      <c r="V1459" s="12" t="s">
        <v>204</v>
      </c>
      <c r="W1459" s="12" t="s">
        <v>207</v>
      </c>
      <c r="X1459" s="16">
        <v>2</v>
      </c>
      <c r="Y1459" s="16">
        <v>4</v>
      </c>
      <c r="Z1459" s="16">
        <v>0.5</v>
      </c>
      <c r="AA1459" s="16">
        <f t="shared" si="217"/>
        <v>60</v>
      </c>
      <c r="AB1459" s="16" t="s">
        <v>5604</v>
      </c>
      <c r="AC1459" s="16" t="s">
        <v>1489</v>
      </c>
      <c r="AD1459" s="16">
        <f t="shared" si="218"/>
        <v>21000</v>
      </c>
      <c r="AE1459" s="16">
        <f t="shared" si="219"/>
        <v>175</v>
      </c>
      <c r="AF1459" s="16">
        <f t="shared" si="220"/>
        <v>65625</v>
      </c>
      <c r="AG1459" s="16">
        <f t="shared" si="221"/>
        <v>50</v>
      </c>
      <c r="AH1459" s="12">
        <f t="shared" si="222"/>
        <v>0</v>
      </c>
      <c r="AI1459" s="16">
        <f t="shared" si="223"/>
        <v>3.5</v>
      </c>
      <c r="AJ1459" s="16">
        <f t="shared" si="224"/>
        <v>12250</v>
      </c>
      <c r="AK1459" s="16">
        <f t="shared" si="225"/>
        <v>250</v>
      </c>
      <c r="AL1459" s="16">
        <f t="shared" si="226"/>
        <v>2500</v>
      </c>
      <c r="AM1459" s="16">
        <f t="shared" si="227"/>
        <v>37500</v>
      </c>
      <c r="AN1459" s="16">
        <f t="shared" si="228"/>
        <v>138875</v>
      </c>
      <c r="AO1459" s="12" t="s">
        <v>1458</v>
      </c>
      <c r="AQ1459" s="16" t="s">
        <v>207</v>
      </c>
      <c r="AR1459" s="16" t="s">
        <v>204</v>
      </c>
      <c r="AS1459" s="16" t="s">
        <v>2382</v>
      </c>
      <c r="AT1459" s="16" t="s">
        <v>2383</v>
      </c>
      <c r="AU1459" t="s">
        <v>2384</v>
      </c>
      <c r="AV1459" s="15" t="s">
        <v>2385</v>
      </c>
      <c r="AW1459" s="16" t="s">
        <v>2386</v>
      </c>
      <c r="AX1459" s="16" t="s">
        <v>204</v>
      </c>
      <c r="AY1459" s="16" t="s">
        <v>207</v>
      </c>
      <c r="AZ1459" s="16" t="s">
        <v>204</v>
      </c>
      <c r="BA1459" s="16" t="s">
        <v>204</v>
      </c>
      <c r="BB1459" s="16" t="s">
        <v>204</v>
      </c>
      <c r="BC1459" s="16">
        <v>0.5</v>
      </c>
      <c r="BD1459" s="16">
        <f t="shared" si="229"/>
        <v>1.75</v>
      </c>
      <c r="BE1459" s="16">
        <f t="shared" si="230"/>
        <v>867.96875</v>
      </c>
      <c r="BG1459" s="16">
        <f t="shared" si="231"/>
        <v>600</v>
      </c>
      <c r="BH1459" s="16">
        <f t="shared" si="232"/>
        <v>320</v>
      </c>
      <c r="BI1459" s="16">
        <f t="shared" si="233"/>
        <v>4</v>
      </c>
    </row>
    <row r="1460" spans="1:61" x14ac:dyDescent="0.35">
      <c r="A1460">
        <v>1459</v>
      </c>
      <c r="B1460" t="s">
        <v>360</v>
      </c>
      <c r="C1460" t="s">
        <v>5810</v>
      </c>
      <c r="D1460" s="15" t="s">
        <v>1650</v>
      </c>
      <c r="E1460" s="12" t="s">
        <v>98</v>
      </c>
      <c r="F1460" s="16">
        <v>1966</v>
      </c>
      <c r="G1460" s="12" t="s">
        <v>1453</v>
      </c>
      <c r="H1460" s="12" t="s">
        <v>91</v>
      </c>
      <c r="I1460" s="12" t="s">
        <v>1454</v>
      </c>
      <c r="J1460" s="12" t="s">
        <v>1455</v>
      </c>
      <c r="K1460" s="12" t="s">
        <v>1517</v>
      </c>
      <c r="N1460" s="16" t="s">
        <v>206</v>
      </c>
      <c r="O1460" s="16" t="s">
        <v>1649</v>
      </c>
      <c r="P1460" s="12" t="s">
        <v>482</v>
      </c>
      <c r="Q1460" s="16">
        <v>2023</v>
      </c>
      <c r="R1460" s="16">
        <v>0.38</v>
      </c>
      <c r="T1460" s="16">
        <v>0</v>
      </c>
      <c r="V1460" s="12" t="s">
        <v>204</v>
      </c>
      <c r="W1460" s="12" t="s">
        <v>207</v>
      </c>
      <c r="X1460" s="16">
        <v>2</v>
      </c>
      <c r="Y1460" s="16">
        <v>9</v>
      </c>
      <c r="Z1460" s="16">
        <v>0.38</v>
      </c>
      <c r="AA1460" s="16">
        <f t="shared" si="217"/>
        <v>45.6</v>
      </c>
      <c r="AB1460" s="16" t="s">
        <v>5604</v>
      </c>
      <c r="AC1460" s="16" t="s">
        <v>1489</v>
      </c>
      <c r="AD1460" s="16">
        <f t="shared" si="218"/>
        <v>15960</v>
      </c>
      <c r="AE1460" s="16">
        <f t="shared" si="219"/>
        <v>133</v>
      </c>
      <c r="AF1460" s="16">
        <f t="shared" si="220"/>
        <v>49875</v>
      </c>
      <c r="AG1460" s="16">
        <f t="shared" si="221"/>
        <v>38</v>
      </c>
      <c r="AH1460" s="12">
        <f t="shared" si="222"/>
        <v>0</v>
      </c>
      <c r="AI1460" s="16">
        <f t="shared" si="223"/>
        <v>2.66</v>
      </c>
      <c r="AJ1460" s="16">
        <f t="shared" si="224"/>
        <v>9310</v>
      </c>
      <c r="AK1460" s="16">
        <f t="shared" si="225"/>
        <v>190</v>
      </c>
      <c r="AL1460" s="16">
        <f t="shared" si="226"/>
        <v>1900</v>
      </c>
      <c r="AM1460" s="16">
        <f t="shared" si="227"/>
        <v>28500</v>
      </c>
      <c r="AN1460" s="16">
        <f t="shared" si="228"/>
        <v>105545</v>
      </c>
      <c r="AO1460" s="12" t="s">
        <v>1458</v>
      </c>
      <c r="AQ1460" s="16" t="s">
        <v>207</v>
      </c>
      <c r="AR1460" s="16" t="s">
        <v>2381</v>
      </c>
      <c r="AS1460" s="16" t="s">
        <v>2382</v>
      </c>
      <c r="AT1460" s="16" t="s">
        <v>2383</v>
      </c>
      <c r="AU1460" t="s">
        <v>2384</v>
      </c>
      <c r="AV1460" s="15" t="s">
        <v>2385</v>
      </c>
      <c r="AW1460" s="16" t="s">
        <v>2386</v>
      </c>
      <c r="AX1460" s="16" t="s">
        <v>204</v>
      </c>
      <c r="AY1460" s="16" t="s">
        <v>207</v>
      </c>
      <c r="AZ1460" s="16" t="s">
        <v>204</v>
      </c>
      <c r="BA1460" s="16" t="s">
        <v>204</v>
      </c>
      <c r="BB1460" s="16" t="s">
        <v>204</v>
      </c>
      <c r="BC1460" s="16">
        <v>0.38</v>
      </c>
      <c r="BD1460" s="16">
        <f t="shared" si="229"/>
        <v>1.33</v>
      </c>
      <c r="BE1460" s="16">
        <f t="shared" si="230"/>
        <v>659.65625</v>
      </c>
      <c r="BG1460" s="16">
        <f t="shared" si="231"/>
        <v>456</v>
      </c>
      <c r="BH1460" s="16">
        <f t="shared" si="232"/>
        <v>243.2</v>
      </c>
      <c r="BI1460" s="16">
        <f t="shared" si="233"/>
        <v>3.04</v>
      </c>
    </row>
    <row r="1461" spans="1:61" x14ac:dyDescent="0.35">
      <c r="A1461">
        <v>1460</v>
      </c>
      <c r="B1461" t="s">
        <v>360</v>
      </c>
      <c r="C1461" t="s">
        <v>5811</v>
      </c>
      <c r="D1461" s="15" t="s">
        <v>1651</v>
      </c>
      <c r="E1461" s="12" t="s">
        <v>98</v>
      </c>
      <c r="F1461" s="16">
        <v>1969</v>
      </c>
      <c r="G1461" s="12" t="s">
        <v>1453</v>
      </c>
      <c r="H1461" s="12" t="s">
        <v>91</v>
      </c>
      <c r="I1461" s="12" t="s">
        <v>1454</v>
      </c>
      <c r="J1461" s="12" t="s">
        <v>1455</v>
      </c>
      <c r="K1461" s="12" t="s">
        <v>1517</v>
      </c>
      <c r="N1461" s="16" t="s">
        <v>206</v>
      </c>
      <c r="O1461" s="16" t="s">
        <v>1649</v>
      </c>
      <c r="P1461" s="12" t="s">
        <v>482</v>
      </c>
      <c r="Q1461" s="16">
        <v>2023</v>
      </c>
      <c r="R1461" s="16">
        <v>0.45</v>
      </c>
      <c r="T1461" s="16">
        <v>0</v>
      </c>
      <c r="V1461" s="12" t="s">
        <v>204</v>
      </c>
      <c r="W1461" s="12" t="s">
        <v>207</v>
      </c>
      <c r="X1461" s="16">
        <v>2</v>
      </c>
      <c r="Y1461" s="16">
        <v>7</v>
      </c>
      <c r="Z1461" s="16">
        <v>0.45</v>
      </c>
      <c r="AA1461" s="16">
        <f t="shared" si="217"/>
        <v>54</v>
      </c>
      <c r="AB1461" s="16" t="s">
        <v>5604</v>
      </c>
      <c r="AC1461" s="16" t="s">
        <v>1489</v>
      </c>
      <c r="AD1461" s="16">
        <f t="shared" si="218"/>
        <v>18900</v>
      </c>
      <c r="AE1461" s="16">
        <f t="shared" si="219"/>
        <v>157.5</v>
      </c>
      <c r="AF1461" s="16">
        <f t="shared" si="220"/>
        <v>59062.5</v>
      </c>
      <c r="AG1461" s="16">
        <f t="shared" si="221"/>
        <v>45</v>
      </c>
      <c r="AH1461" s="12">
        <f t="shared" si="222"/>
        <v>0</v>
      </c>
      <c r="AI1461" s="16">
        <f t="shared" si="223"/>
        <v>3.15</v>
      </c>
      <c r="AJ1461" s="16">
        <f t="shared" si="224"/>
        <v>11025</v>
      </c>
      <c r="AK1461" s="16">
        <f t="shared" si="225"/>
        <v>225</v>
      </c>
      <c r="AL1461" s="16">
        <f t="shared" si="226"/>
        <v>2250</v>
      </c>
      <c r="AM1461" s="16">
        <f t="shared" si="227"/>
        <v>33750</v>
      </c>
      <c r="AN1461" s="16">
        <f t="shared" si="228"/>
        <v>124987.5</v>
      </c>
      <c r="AO1461" s="12" t="s">
        <v>1458</v>
      </c>
      <c r="AQ1461" s="16" t="s">
        <v>207</v>
      </c>
      <c r="AR1461" s="16" t="s">
        <v>204</v>
      </c>
      <c r="AS1461" s="16" t="s">
        <v>2408</v>
      </c>
      <c r="AT1461" s="16" t="s">
        <v>2383</v>
      </c>
      <c r="AU1461" t="s">
        <v>2384</v>
      </c>
      <c r="AV1461" s="15" t="s">
        <v>2385</v>
      </c>
      <c r="AW1461" s="16" t="s">
        <v>2386</v>
      </c>
      <c r="AX1461" s="16" t="s">
        <v>204</v>
      </c>
      <c r="AY1461" s="16" t="s">
        <v>207</v>
      </c>
      <c r="AZ1461" s="16" t="s">
        <v>204</v>
      </c>
      <c r="BA1461" s="16" t="s">
        <v>204</v>
      </c>
      <c r="BB1461" s="16" t="s">
        <v>204</v>
      </c>
      <c r="BC1461" s="16">
        <v>0.45</v>
      </c>
      <c r="BD1461" s="16">
        <f t="shared" si="229"/>
        <v>1.575</v>
      </c>
      <c r="BE1461" s="16">
        <f t="shared" si="230"/>
        <v>781.171875</v>
      </c>
      <c r="BG1461" s="16">
        <f t="shared" si="231"/>
        <v>540</v>
      </c>
      <c r="BH1461" s="16">
        <f t="shared" si="232"/>
        <v>288</v>
      </c>
      <c r="BI1461" s="16">
        <f t="shared" si="233"/>
        <v>3.6</v>
      </c>
    </row>
    <row r="1462" spans="1:61" x14ac:dyDescent="0.35">
      <c r="A1462">
        <v>1461</v>
      </c>
      <c r="B1462" t="s">
        <v>360</v>
      </c>
      <c r="C1462" t="s">
        <v>5812</v>
      </c>
      <c r="D1462" s="15" t="s">
        <v>1652</v>
      </c>
      <c r="E1462" s="12" t="s">
        <v>98</v>
      </c>
      <c r="F1462" s="16">
        <v>1973</v>
      </c>
      <c r="G1462" s="12" t="s">
        <v>1453</v>
      </c>
      <c r="H1462" s="12" t="s">
        <v>91</v>
      </c>
      <c r="I1462" s="12" t="s">
        <v>1454</v>
      </c>
      <c r="J1462" s="12" t="s">
        <v>1455</v>
      </c>
      <c r="K1462" s="12" t="s">
        <v>1517</v>
      </c>
      <c r="N1462" s="16" t="s">
        <v>206</v>
      </c>
      <c r="O1462" s="16" t="s">
        <v>1649</v>
      </c>
      <c r="P1462" s="12" t="s">
        <v>482</v>
      </c>
      <c r="Q1462" s="16">
        <v>2023</v>
      </c>
      <c r="R1462" s="16">
        <v>0.3</v>
      </c>
      <c r="T1462" s="16">
        <v>0</v>
      </c>
      <c r="V1462" s="12" t="s">
        <v>204</v>
      </c>
      <c r="W1462" s="12" t="s">
        <v>207</v>
      </c>
      <c r="X1462" s="16">
        <v>2</v>
      </c>
      <c r="Y1462" s="16">
        <v>6</v>
      </c>
      <c r="Z1462" s="16">
        <v>0.3</v>
      </c>
      <c r="AA1462" s="16">
        <f t="shared" si="217"/>
        <v>36</v>
      </c>
      <c r="AB1462" s="16" t="s">
        <v>5604</v>
      </c>
      <c r="AC1462" s="16" t="s">
        <v>1489</v>
      </c>
      <c r="AD1462" s="16">
        <f t="shared" si="218"/>
        <v>12600</v>
      </c>
      <c r="AE1462" s="16">
        <f t="shared" si="219"/>
        <v>105</v>
      </c>
      <c r="AF1462" s="16">
        <f t="shared" si="220"/>
        <v>39375</v>
      </c>
      <c r="AG1462" s="16">
        <f t="shared" si="221"/>
        <v>30</v>
      </c>
      <c r="AH1462" s="12">
        <f t="shared" si="222"/>
        <v>0</v>
      </c>
      <c r="AI1462" s="16">
        <f t="shared" si="223"/>
        <v>2.1</v>
      </c>
      <c r="AJ1462" s="16">
        <f t="shared" si="224"/>
        <v>7350</v>
      </c>
      <c r="AK1462" s="16">
        <f t="shared" si="225"/>
        <v>150</v>
      </c>
      <c r="AL1462" s="16">
        <f t="shared" si="226"/>
        <v>1500</v>
      </c>
      <c r="AM1462" s="16">
        <f t="shared" si="227"/>
        <v>22500</v>
      </c>
      <c r="AN1462" s="16">
        <f t="shared" si="228"/>
        <v>83325</v>
      </c>
      <c r="AO1462" s="12" t="s">
        <v>1458</v>
      </c>
      <c r="AQ1462" s="16" t="s">
        <v>207</v>
      </c>
      <c r="AR1462" s="16" t="s">
        <v>204</v>
      </c>
      <c r="AS1462" s="16" t="s">
        <v>2388</v>
      </c>
      <c r="AT1462" s="16" t="s">
        <v>2383</v>
      </c>
      <c r="AU1462" t="s">
        <v>2384</v>
      </c>
      <c r="AV1462" s="15" t="s">
        <v>2385</v>
      </c>
      <c r="AW1462" s="16" t="s">
        <v>2386</v>
      </c>
      <c r="AX1462" s="16" t="s">
        <v>204</v>
      </c>
      <c r="AY1462" s="16" t="s">
        <v>207</v>
      </c>
      <c r="AZ1462" s="16" t="s">
        <v>204</v>
      </c>
      <c r="BA1462" s="16" t="s">
        <v>204</v>
      </c>
      <c r="BB1462" s="16" t="s">
        <v>204</v>
      </c>
      <c r="BC1462" s="16">
        <v>0.3</v>
      </c>
      <c r="BD1462" s="16">
        <f t="shared" si="229"/>
        <v>1.05</v>
      </c>
      <c r="BE1462" s="16">
        <f t="shared" si="230"/>
        <v>520.78125</v>
      </c>
      <c r="BG1462" s="16">
        <f t="shared" si="231"/>
        <v>360</v>
      </c>
      <c r="BH1462" s="16">
        <f t="shared" si="232"/>
        <v>192</v>
      </c>
      <c r="BI1462" s="16">
        <f t="shared" si="233"/>
        <v>2.4</v>
      </c>
    </row>
    <row r="1463" spans="1:61" x14ac:dyDescent="0.35">
      <c r="A1463">
        <v>1462</v>
      </c>
      <c r="B1463" t="s">
        <v>360</v>
      </c>
      <c r="C1463" t="s">
        <v>5813</v>
      </c>
      <c r="D1463" s="15" t="s">
        <v>1653</v>
      </c>
      <c r="E1463" s="12" t="s">
        <v>98</v>
      </c>
      <c r="F1463" s="16">
        <v>1979</v>
      </c>
      <c r="G1463" s="12" t="s">
        <v>1453</v>
      </c>
      <c r="H1463" s="12" t="s">
        <v>91</v>
      </c>
      <c r="I1463" s="12" t="s">
        <v>1454</v>
      </c>
      <c r="J1463" s="12" t="s">
        <v>1455</v>
      </c>
      <c r="K1463" s="12" t="s">
        <v>1517</v>
      </c>
      <c r="N1463" s="16" t="s">
        <v>206</v>
      </c>
      <c r="O1463" s="16" t="s">
        <v>1649</v>
      </c>
      <c r="P1463" s="12" t="s">
        <v>482</v>
      </c>
      <c r="Q1463" s="16">
        <v>2023</v>
      </c>
      <c r="R1463" s="16">
        <v>1.24</v>
      </c>
      <c r="T1463" s="16">
        <v>0</v>
      </c>
      <c r="V1463" s="12" t="s">
        <v>204</v>
      </c>
      <c r="W1463" s="12" t="s">
        <v>207</v>
      </c>
      <c r="X1463" s="16">
        <v>2</v>
      </c>
      <c r="Y1463" s="16">
        <v>11</v>
      </c>
      <c r="Z1463" s="16">
        <v>1.24</v>
      </c>
      <c r="AA1463" s="16">
        <f t="shared" si="217"/>
        <v>148.80000000000001</v>
      </c>
      <c r="AB1463" s="16" t="s">
        <v>5604</v>
      </c>
      <c r="AC1463" s="16" t="s">
        <v>1489</v>
      </c>
      <c r="AD1463" s="16">
        <f t="shared" si="218"/>
        <v>52080.000000000007</v>
      </c>
      <c r="AE1463" s="16">
        <f t="shared" si="219"/>
        <v>434</v>
      </c>
      <c r="AF1463" s="16">
        <f t="shared" si="220"/>
        <v>162750</v>
      </c>
      <c r="AG1463" s="16">
        <f t="shared" si="221"/>
        <v>124</v>
      </c>
      <c r="AH1463" s="12">
        <f t="shared" si="222"/>
        <v>0</v>
      </c>
      <c r="AI1463" s="16">
        <f t="shared" si="223"/>
        <v>8.68</v>
      </c>
      <c r="AJ1463" s="16">
        <f t="shared" si="224"/>
        <v>30380</v>
      </c>
      <c r="AK1463" s="16">
        <f t="shared" si="225"/>
        <v>620</v>
      </c>
      <c r="AL1463" s="16">
        <f t="shared" si="226"/>
        <v>6200</v>
      </c>
      <c r="AM1463" s="16">
        <f t="shared" si="227"/>
        <v>93000</v>
      </c>
      <c r="AN1463" s="16">
        <f t="shared" si="228"/>
        <v>344410</v>
      </c>
      <c r="AO1463" s="12" t="s">
        <v>1458</v>
      </c>
      <c r="AQ1463" s="16" t="s">
        <v>207</v>
      </c>
      <c r="AR1463" s="16" t="s">
        <v>204</v>
      </c>
      <c r="AS1463" s="16" t="s">
        <v>2389</v>
      </c>
      <c r="AT1463" s="16" t="s">
        <v>2387</v>
      </c>
      <c r="AU1463" t="s">
        <v>2384</v>
      </c>
      <c r="AV1463" s="15" t="s">
        <v>2385</v>
      </c>
      <c r="AW1463" s="16" t="s">
        <v>2386</v>
      </c>
      <c r="AX1463" s="16" t="s">
        <v>204</v>
      </c>
      <c r="AY1463" s="16" t="s">
        <v>207</v>
      </c>
      <c r="AZ1463" s="16" t="s">
        <v>204</v>
      </c>
      <c r="BA1463" s="16" t="s">
        <v>204</v>
      </c>
      <c r="BB1463" s="16" t="s">
        <v>204</v>
      </c>
      <c r="BC1463" s="16">
        <v>1.24</v>
      </c>
      <c r="BD1463" s="16">
        <f t="shared" si="229"/>
        <v>4.34</v>
      </c>
      <c r="BE1463" s="16">
        <f t="shared" si="230"/>
        <v>2152.5625</v>
      </c>
      <c r="BG1463" s="16">
        <f t="shared" si="231"/>
        <v>1488</v>
      </c>
      <c r="BH1463" s="16">
        <f t="shared" si="232"/>
        <v>793.6</v>
      </c>
      <c r="BI1463" s="16">
        <f t="shared" si="233"/>
        <v>9.92</v>
      </c>
    </row>
    <row r="1464" spans="1:61" x14ac:dyDescent="0.35">
      <c r="A1464">
        <v>1463</v>
      </c>
      <c r="B1464" t="s">
        <v>360</v>
      </c>
      <c r="C1464" t="s">
        <v>5814</v>
      </c>
      <c r="D1464" s="15" t="s">
        <v>1654</v>
      </c>
      <c r="E1464" s="12" t="s">
        <v>98</v>
      </c>
      <c r="F1464" s="16">
        <v>1969</v>
      </c>
      <c r="G1464" s="12" t="s">
        <v>1453</v>
      </c>
      <c r="H1464" s="12" t="s">
        <v>91</v>
      </c>
      <c r="I1464" s="12" t="s">
        <v>1454</v>
      </c>
      <c r="J1464" s="12" t="s">
        <v>1455</v>
      </c>
      <c r="K1464" s="12" t="s">
        <v>1517</v>
      </c>
      <c r="N1464" s="16" t="s">
        <v>206</v>
      </c>
      <c r="O1464" s="16" t="s">
        <v>1649</v>
      </c>
      <c r="P1464" s="12" t="s">
        <v>482</v>
      </c>
      <c r="Q1464" s="16">
        <v>2023</v>
      </c>
      <c r="R1464" s="16">
        <v>0.38</v>
      </c>
      <c r="T1464" s="16">
        <v>0</v>
      </c>
      <c r="V1464" s="12" t="s">
        <v>204</v>
      </c>
      <c r="W1464" s="12" t="s">
        <v>207</v>
      </c>
      <c r="X1464" s="16">
        <v>2</v>
      </c>
      <c r="Y1464" s="16">
        <v>6</v>
      </c>
      <c r="Z1464" s="16">
        <v>0.38</v>
      </c>
      <c r="AA1464" s="16">
        <f t="shared" si="217"/>
        <v>45.6</v>
      </c>
      <c r="AB1464" s="16" t="s">
        <v>5604</v>
      </c>
      <c r="AC1464" s="16" t="s">
        <v>1489</v>
      </c>
      <c r="AD1464" s="16">
        <f t="shared" si="218"/>
        <v>15960</v>
      </c>
      <c r="AE1464" s="16">
        <f t="shared" si="219"/>
        <v>133</v>
      </c>
      <c r="AF1464" s="16">
        <f t="shared" si="220"/>
        <v>49875</v>
      </c>
      <c r="AG1464" s="16">
        <f t="shared" si="221"/>
        <v>38</v>
      </c>
      <c r="AH1464" s="12">
        <f t="shared" si="222"/>
        <v>0</v>
      </c>
      <c r="AI1464" s="16">
        <f t="shared" si="223"/>
        <v>2.66</v>
      </c>
      <c r="AJ1464" s="16">
        <f t="shared" si="224"/>
        <v>9310</v>
      </c>
      <c r="AK1464" s="16">
        <f t="shared" si="225"/>
        <v>190</v>
      </c>
      <c r="AL1464" s="16">
        <f t="shared" si="226"/>
        <v>1900</v>
      </c>
      <c r="AM1464" s="16">
        <f t="shared" si="227"/>
        <v>28500</v>
      </c>
      <c r="AN1464" s="16">
        <f t="shared" si="228"/>
        <v>105545</v>
      </c>
      <c r="AO1464" s="12" t="s">
        <v>1458</v>
      </c>
      <c r="AQ1464" s="16" t="s">
        <v>207</v>
      </c>
      <c r="AR1464" s="16" t="s">
        <v>2381</v>
      </c>
      <c r="AS1464" s="16" t="s">
        <v>2388</v>
      </c>
      <c r="AT1464" s="16" t="s">
        <v>2387</v>
      </c>
      <c r="AU1464" t="s">
        <v>2384</v>
      </c>
      <c r="AV1464" s="15" t="s">
        <v>2385</v>
      </c>
      <c r="AW1464" s="16" t="s">
        <v>2386</v>
      </c>
      <c r="AX1464" s="16" t="s">
        <v>204</v>
      </c>
      <c r="AY1464" s="16" t="s">
        <v>207</v>
      </c>
      <c r="AZ1464" s="16" t="s">
        <v>204</v>
      </c>
      <c r="BA1464" s="16" t="s">
        <v>204</v>
      </c>
      <c r="BB1464" s="16" t="s">
        <v>204</v>
      </c>
      <c r="BC1464" s="16">
        <v>0.38</v>
      </c>
      <c r="BD1464" s="16">
        <f t="shared" si="229"/>
        <v>1.33</v>
      </c>
      <c r="BE1464" s="16">
        <f t="shared" si="230"/>
        <v>659.65625</v>
      </c>
      <c r="BG1464" s="16">
        <f t="shared" si="231"/>
        <v>456</v>
      </c>
      <c r="BH1464" s="16">
        <f t="shared" si="232"/>
        <v>243.2</v>
      </c>
      <c r="BI1464" s="16">
        <f t="shared" si="233"/>
        <v>3.04</v>
      </c>
    </row>
    <row r="1465" spans="1:61" x14ac:dyDescent="0.35">
      <c r="A1465">
        <v>1464</v>
      </c>
      <c r="B1465" t="s">
        <v>360</v>
      </c>
      <c r="C1465" t="s">
        <v>5815</v>
      </c>
      <c r="D1465" s="15" t="s">
        <v>1655</v>
      </c>
      <c r="E1465" s="12" t="s">
        <v>98</v>
      </c>
      <c r="F1465" s="16">
        <v>1989</v>
      </c>
      <c r="G1465" s="12" t="s">
        <v>1453</v>
      </c>
      <c r="H1465" s="12" t="s">
        <v>91</v>
      </c>
      <c r="I1465" s="12" t="s">
        <v>1454</v>
      </c>
      <c r="J1465" s="12" t="s">
        <v>1455</v>
      </c>
      <c r="K1465" s="12" t="s">
        <v>1517</v>
      </c>
      <c r="N1465" s="16" t="s">
        <v>206</v>
      </c>
      <c r="O1465" s="16" t="s">
        <v>1649</v>
      </c>
      <c r="P1465" s="12" t="s">
        <v>482</v>
      </c>
      <c r="Q1465" s="16">
        <v>2023</v>
      </c>
      <c r="R1465" s="16">
        <v>0.53</v>
      </c>
      <c r="T1465" s="16">
        <v>0</v>
      </c>
      <c r="V1465" s="12" t="s">
        <v>204</v>
      </c>
      <c r="W1465" s="12" t="s">
        <v>207</v>
      </c>
      <c r="X1465" s="16">
        <v>2</v>
      </c>
      <c r="Y1465" s="16">
        <v>5</v>
      </c>
      <c r="Z1465" s="16">
        <v>0.53</v>
      </c>
      <c r="AA1465" s="16">
        <f t="shared" si="217"/>
        <v>63.6</v>
      </c>
      <c r="AB1465" s="16" t="s">
        <v>5604</v>
      </c>
      <c r="AC1465" s="16" t="s">
        <v>1489</v>
      </c>
      <c r="AD1465" s="16">
        <f t="shared" si="218"/>
        <v>22260</v>
      </c>
      <c r="AE1465" s="16">
        <f t="shared" si="219"/>
        <v>185.5</v>
      </c>
      <c r="AF1465" s="16">
        <f t="shared" si="220"/>
        <v>69562.5</v>
      </c>
      <c r="AG1465" s="16">
        <f t="shared" si="221"/>
        <v>53</v>
      </c>
      <c r="AH1465" s="12">
        <f t="shared" si="222"/>
        <v>0</v>
      </c>
      <c r="AI1465" s="16">
        <f t="shared" si="223"/>
        <v>3.71</v>
      </c>
      <c r="AJ1465" s="16">
        <f t="shared" si="224"/>
        <v>12985</v>
      </c>
      <c r="AK1465" s="16">
        <f t="shared" si="225"/>
        <v>265</v>
      </c>
      <c r="AL1465" s="16">
        <f t="shared" si="226"/>
        <v>2650</v>
      </c>
      <c r="AM1465" s="16">
        <f t="shared" si="227"/>
        <v>39750</v>
      </c>
      <c r="AN1465" s="16">
        <f t="shared" si="228"/>
        <v>147207.5</v>
      </c>
      <c r="AO1465" s="12" t="s">
        <v>1458</v>
      </c>
      <c r="AQ1465" s="16" t="s">
        <v>207</v>
      </c>
      <c r="AR1465" s="16" t="s">
        <v>204</v>
      </c>
      <c r="AS1465" s="16" t="s">
        <v>2388</v>
      </c>
      <c r="AT1465" s="16" t="s">
        <v>2387</v>
      </c>
      <c r="AU1465" t="s">
        <v>2384</v>
      </c>
      <c r="AV1465" s="15" t="s">
        <v>2385</v>
      </c>
      <c r="AW1465" s="16" t="s">
        <v>2386</v>
      </c>
      <c r="AX1465" s="16" t="s">
        <v>204</v>
      </c>
      <c r="AY1465" s="16" t="s">
        <v>207</v>
      </c>
      <c r="AZ1465" s="16" t="s">
        <v>204</v>
      </c>
      <c r="BA1465" s="16" t="s">
        <v>204</v>
      </c>
      <c r="BB1465" s="16" t="s">
        <v>204</v>
      </c>
      <c r="BC1465" s="16">
        <v>0.53</v>
      </c>
      <c r="BD1465" s="16">
        <f t="shared" si="229"/>
        <v>1.855</v>
      </c>
      <c r="BE1465" s="16">
        <f t="shared" si="230"/>
        <v>920.046875</v>
      </c>
      <c r="BG1465" s="16">
        <f t="shared" si="231"/>
        <v>636</v>
      </c>
      <c r="BH1465" s="16">
        <f t="shared" si="232"/>
        <v>339.20000000000005</v>
      </c>
      <c r="BI1465" s="16">
        <f t="shared" si="233"/>
        <v>4.24</v>
      </c>
    </row>
    <row r="1466" spans="1:61" x14ac:dyDescent="0.35">
      <c r="A1466">
        <v>1465</v>
      </c>
      <c r="B1466" t="s">
        <v>360</v>
      </c>
      <c r="C1466" t="s">
        <v>5816</v>
      </c>
      <c r="D1466" s="15" t="s">
        <v>1656</v>
      </c>
      <c r="E1466" s="12" t="s">
        <v>98</v>
      </c>
      <c r="F1466" s="16">
        <v>1987</v>
      </c>
      <c r="G1466" s="12" t="s">
        <v>1453</v>
      </c>
      <c r="H1466" s="12" t="s">
        <v>91</v>
      </c>
      <c r="I1466" s="12" t="s">
        <v>1454</v>
      </c>
      <c r="J1466" s="12" t="s">
        <v>1455</v>
      </c>
      <c r="K1466" s="12" t="s">
        <v>1517</v>
      </c>
      <c r="N1466" s="16" t="s">
        <v>206</v>
      </c>
      <c r="O1466" s="16" t="s">
        <v>1649</v>
      </c>
      <c r="P1466" s="12" t="s">
        <v>482</v>
      </c>
      <c r="Q1466" s="16">
        <v>2023</v>
      </c>
      <c r="R1466" s="16">
        <v>0.77</v>
      </c>
      <c r="T1466" s="16">
        <v>0</v>
      </c>
      <c r="V1466" s="12" t="s">
        <v>204</v>
      </c>
      <c r="W1466" s="12" t="s">
        <v>207</v>
      </c>
      <c r="X1466" s="16">
        <v>2</v>
      </c>
      <c r="Y1466" s="16">
        <v>7</v>
      </c>
      <c r="Z1466" s="16">
        <v>0.77</v>
      </c>
      <c r="AA1466" s="16">
        <f t="shared" ref="AA1466:AA1529" si="234">Z1466*120</f>
        <v>92.4</v>
      </c>
      <c r="AB1466" s="16" t="s">
        <v>5604</v>
      </c>
      <c r="AC1466" s="16" t="s">
        <v>1489</v>
      </c>
      <c r="AD1466" s="16">
        <f t="shared" ref="AD1466:AD1529" si="235">AA1466*350</f>
        <v>32340.000000000004</v>
      </c>
      <c r="AE1466" s="16">
        <f t="shared" ref="AE1466:AE1529" si="236">Z1466*350</f>
        <v>269.5</v>
      </c>
      <c r="AF1466" s="16">
        <f t="shared" ref="AF1466:AF1529" si="237">AE1466*375</f>
        <v>101062.5</v>
      </c>
      <c r="AG1466" s="16">
        <f t="shared" ref="AG1466:AG1529" si="238">100*Z1466</f>
        <v>77</v>
      </c>
      <c r="AH1466" s="12">
        <f t="shared" ref="AH1466:AH1529" si="239">AG1466*0</f>
        <v>0</v>
      </c>
      <c r="AI1466" s="16">
        <f t="shared" ref="AI1466:AI1529" si="240">Z1466*7</f>
        <v>5.3900000000000006</v>
      </c>
      <c r="AJ1466" s="16">
        <f t="shared" ref="AJ1466:AJ1529" si="241">AI1466*3500</f>
        <v>18865.000000000004</v>
      </c>
      <c r="AK1466" s="16">
        <f t="shared" ref="AK1466:AK1529" si="242">Z1466*500</f>
        <v>385</v>
      </c>
      <c r="AL1466" s="16">
        <f t="shared" ref="AL1466:AL1529" si="243">1*Z1466*5000</f>
        <v>3850</v>
      </c>
      <c r="AM1466" s="16">
        <f t="shared" ref="AM1466:AM1529" si="244">75000*Z1466</f>
        <v>57750</v>
      </c>
      <c r="AN1466" s="16">
        <f t="shared" ref="AN1466:AN1529" si="245">AD1466+AF1466+AJ1466+AL1466+AM1466</f>
        <v>213867.5</v>
      </c>
      <c r="AO1466" s="12" t="s">
        <v>1458</v>
      </c>
      <c r="AQ1466" s="16" t="s">
        <v>207</v>
      </c>
      <c r="AR1466" s="16" t="s">
        <v>204</v>
      </c>
      <c r="AS1466" s="16" t="s">
        <v>2408</v>
      </c>
      <c r="AT1466" s="16" t="s">
        <v>2387</v>
      </c>
      <c r="AU1466" t="s">
        <v>2384</v>
      </c>
      <c r="AV1466" s="15" t="s">
        <v>2385</v>
      </c>
      <c r="AW1466" s="16" t="s">
        <v>2386</v>
      </c>
      <c r="AX1466" s="16" t="s">
        <v>204</v>
      </c>
      <c r="AY1466" s="16" t="s">
        <v>207</v>
      </c>
      <c r="AZ1466" s="16" t="s">
        <v>204</v>
      </c>
      <c r="BA1466" s="16" t="s">
        <v>204</v>
      </c>
      <c r="BB1466" s="16" t="s">
        <v>204</v>
      </c>
      <c r="BC1466" s="16">
        <v>0.77</v>
      </c>
      <c r="BD1466" s="16">
        <f t="shared" ref="BD1466:BD1529" si="246">3.5*BC1466</f>
        <v>2.6950000000000003</v>
      </c>
      <c r="BE1466" s="16">
        <f t="shared" ref="BE1466:BE1529" si="247">AN1466/160</f>
        <v>1336.671875</v>
      </c>
      <c r="BG1466" s="16">
        <f t="shared" ref="BG1466:BG1529" si="248">1200*BC1466</f>
        <v>924</v>
      </c>
      <c r="BH1466" s="16">
        <f t="shared" ref="BH1466:BH1529" si="249">640*BC1466</f>
        <v>492.8</v>
      </c>
      <c r="BI1466" s="16">
        <f t="shared" ref="BI1466:BI1529" si="250">8*BC1466</f>
        <v>6.16</v>
      </c>
    </row>
    <row r="1467" spans="1:61" x14ac:dyDescent="0.35">
      <c r="A1467">
        <v>1466</v>
      </c>
      <c r="B1467" t="s">
        <v>360</v>
      </c>
      <c r="C1467" t="s">
        <v>5817</v>
      </c>
      <c r="D1467" s="15" t="s">
        <v>1657</v>
      </c>
      <c r="E1467" s="12" t="s">
        <v>98</v>
      </c>
      <c r="F1467" s="16">
        <v>1980</v>
      </c>
      <c r="G1467" s="12" t="s">
        <v>1453</v>
      </c>
      <c r="H1467" s="12" t="s">
        <v>91</v>
      </c>
      <c r="I1467" s="12" t="s">
        <v>1454</v>
      </c>
      <c r="J1467" s="12" t="s">
        <v>1455</v>
      </c>
      <c r="K1467" s="12" t="s">
        <v>1517</v>
      </c>
      <c r="N1467" s="16" t="s">
        <v>206</v>
      </c>
      <c r="O1467" s="16" t="s">
        <v>1649</v>
      </c>
      <c r="P1467" s="12" t="s">
        <v>482</v>
      </c>
      <c r="Q1467" s="16">
        <v>2023</v>
      </c>
      <c r="R1467" s="16">
        <v>0.97</v>
      </c>
      <c r="T1467" s="16">
        <v>0</v>
      </c>
      <c r="V1467" s="12" t="s">
        <v>204</v>
      </c>
      <c r="W1467" s="12" t="s">
        <v>207</v>
      </c>
      <c r="X1467" s="16">
        <v>2</v>
      </c>
      <c r="Y1467" s="16">
        <v>7</v>
      </c>
      <c r="Z1467" s="16">
        <v>0.97</v>
      </c>
      <c r="AA1467" s="16">
        <f t="shared" si="234"/>
        <v>116.39999999999999</v>
      </c>
      <c r="AB1467" s="16" t="s">
        <v>5604</v>
      </c>
      <c r="AC1467" s="16" t="s">
        <v>1489</v>
      </c>
      <c r="AD1467" s="16">
        <f t="shared" si="235"/>
        <v>40740</v>
      </c>
      <c r="AE1467" s="16">
        <f t="shared" si="236"/>
        <v>339.5</v>
      </c>
      <c r="AF1467" s="16">
        <f t="shared" si="237"/>
        <v>127312.5</v>
      </c>
      <c r="AG1467" s="16">
        <f t="shared" si="238"/>
        <v>97</v>
      </c>
      <c r="AH1467" s="12">
        <f t="shared" si="239"/>
        <v>0</v>
      </c>
      <c r="AI1467" s="16">
        <f t="shared" si="240"/>
        <v>6.79</v>
      </c>
      <c r="AJ1467" s="16">
        <f t="shared" si="241"/>
        <v>23765</v>
      </c>
      <c r="AK1467" s="16">
        <f t="shared" si="242"/>
        <v>485</v>
      </c>
      <c r="AL1467" s="16">
        <f t="shared" si="243"/>
        <v>4850</v>
      </c>
      <c r="AM1467" s="16">
        <f t="shared" si="244"/>
        <v>72750</v>
      </c>
      <c r="AN1467" s="16">
        <f t="shared" si="245"/>
        <v>269417.5</v>
      </c>
      <c r="AO1467" s="12" t="s">
        <v>1458</v>
      </c>
      <c r="AQ1467" s="16" t="s">
        <v>207</v>
      </c>
      <c r="AR1467" s="16" t="s">
        <v>204</v>
      </c>
      <c r="AS1467" s="16" t="s">
        <v>2389</v>
      </c>
      <c r="AT1467" s="16" t="s">
        <v>2383</v>
      </c>
      <c r="AU1467" t="s">
        <v>2384</v>
      </c>
      <c r="AV1467" s="15" t="s">
        <v>2385</v>
      </c>
      <c r="AW1467" s="16" t="s">
        <v>2386</v>
      </c>
      <c r="AX1467" s="16" t="s">
        <v>204</v>
      </c>
      <c r="AY1467" s="16" t="s">
        <v>207</v>
      </c>
      <c r="AZ1467" s="16" t="s">
        <v>204</v>
      </c>
      <c r="BA1467" s="16" t="s">
        <v>204</v>
      </c>
      <c r="BB1467" s="16" t="s">
        <v>204</v>
      </c>
      <c r="BC1467" s="16">
        <v>0.97</v>
      </c>
      <c r="BD1467" s="16">
        <f t="shared" si="246"/>
        <v>3.395</v>
      </c>
      <c r="BE1467" s="16">
        <f t="shared" si="247"/>
        <v>1683.859375</v>
      </c>
      <c r="BG1467" s="16">
        <f t="shared" si="248"/>
        <v>1164</v>
      </c>
      <c r="BH1467" s="16">
        <f t="shared" si="249"/>
        <v>620.79999999999995</v>
      </c>
      <c r="BI1467" s="16">
        <f t="shared" si="250"/>
        <v>7.76</v>
      </c>
    </row>
    <row r="1468" spans="1:61" x14ac:dyDescent="0.35">
      <c r="A1468">
        <v>1467</v>
      </c>
      <c r="B1468" t="s">
        <v>360</v>
      </c>
      <c r="C1468" t="s">
        <v>5818</v>
      </c>
      <c r="D1468" s="15" t="s">
        <v>1658</v>
      </c>
      <c r="E1468" s="12" t="s">
        <v>98</v>
      </c>
      <c r="F1468" s="16">
        <v>1987</v>
      </c>
      <c r="G1468" s="12" t="s">
        <v>1453</v>
      </c>
      <c r="H1468" s="12" t="s">
        <v>91</v>
      </c>
      <c r="I1468" s="12" t="s">
        <v>1454</v>
      </c>
      <c r="J1468" s="12" t="s">
        <v>1455</v>
      </c>
      <c r="K1468" s="12" t="s">
        <v>1517</v>
      </c>
      <c r="N1468" s="16" t="s">
        <v>206</v>
      </c>
      <c r="O1468" s="16" t="s">
        <v>1649</v>
      </c>
      <c r="P1468" s="12" t="s">
        <v>482</v>
      </c>
      <c r="Q1468" s="16">
        <v>2023</v>
      </c>
      <c r="R1468" s="16">
        <v>0.81</v>
      </c>
      <c r="T1468" s="16">
        <v>0</v>
      </c>
      <c r="V1468" s="12" t="s">
        <v>204</v>
      </c>
      <c r="W1468" s="12" t="s">
        <v>207</v>
      </c>
      <c r="X1468" s="16">
        <v>2</v>
      </c>
      <c r="Y1468" s="16">
        <v>6</v>
      </c>
      <c r="Z1468" s="16">
        <v>0.81</v>
      </c>
      <c r="AA1468" s="16">
        <f t="shared" si="234"/>
        <v>97.2</v>
      </c>
      <c r="AB1468" s="16" t="s">
        <v>5604</v>
      </c>
      <c r="AC1468" s="16" t="s">
        <v>1489</v>
      </c>
      <c r="AD1468" s="16">
        <f t="shared" si="235"/>
        <v>34020</v>
      </c>
      <c r="AE1468" s="16">
        <f t="shared" si="236"/>
        <v>283.5</v>
      </c>
      <c r="AF1468" s="16">
        <f t="shared" si="237"/>
        <v>106312.5</v>
      </c>
      <c r="AG1468" s="16">
        <f t="shared" si="238"/>
        <v>81</v>
      </c>
      <c r="AH1468" s="12">
        <f t="shared" si="239"/>
        <v>0</v>
      </c>
      <c r="AI1468" s="16">
        <f t="shared" si="240"/>
        <v>5.67</v>
      </c>
      <c r="AJ1468" s="16">
        <f t="shared" si="241"/>
        <v>19845</v>
      </c>
      <c r="AK1468" s="16">
        <f t="shared" si="242"/>
        <v>405</v>
      </c>
      <c r="AL1468" s="16">
        <f t="shared" si="243"/>
        <v>4050.0000000000005</v>
      </c>
      <c r="AM1468" s="16">
        <f t="shared" si="244"/>
        <v>60750.000000000007</v>
      </c>
      <c r="AN1468" s="16">
        <f t="shared" si="245"/>
        <v>224977.5</v>
      </c>
      <c r="AO1468" s="12" t="s">
        <v>1458</v>
      </c>
      <c r="AQ1468" s="16" t="s">
        <v>207</v>
      </c>
      <c r="AR1468" s="16" t="s">
        <v>2381</v>
      </c>
      <c r="AS1468" s="16" t="s">
        <v>2382</v>
      </c>
      <c r="AT1468" s="16" t="s">
        <v>2383</v>
      </c>
      <c r="AU1468" t="s">
        <v>2384</v>
      </c>
      <c r="AV1468" s="15" t="s">
        <v>2385</v>
      </c>
      <c r="AW1468" s="16" t="s">
        <v>2386</v>
      </c>
      <c r="AX1468" s="16" t="s">
        <v>204</v>
      </c>
      <c r="AY1468" s="16" t="s">
        <v>207</v>
      </c>
      <c r="AZ1468" s="16" t="s">
        <v>204</v>
      </c>
      <c r="BA1468" s="16" t="s">
        <v>204</v>
      </c>
      <c r="BB1468" s="16" t="s">
        <v>204</v>
      </c>
      <c r="BC1468" s="16">
        <v>0.81</v>
      </c>
      <c r="BD1468" s="16">
        <f t="shared" si="246"/>
        <v>2.835</v>
      </c>
      <c r="BE1468" s="16">
        <f t="shared" si="247"/>
        <v>1406.109375</v>
      </c>
      <c r="BG1468" s="16">
        <f t="shared" si="248"/>
        <v>972.00000000000011</v>
      </c>
      <c r="BH1468" s="16">
        <f t="shared" si="249"/>
        <v>518.40000000000009</v>
      </c>
      <c r="BI1468" s="16">
        <f t="shared" si="250"/>
        <v>6.48</v>
      </c>
    </row>
    <row r="1469" spans="1:61" x14ac:dyDescent="0.35">
      <c r="A1469">
        <v>1468</v>
      </c>
      <c r="B1469" t="s">
        <v>360</v>
      </c>
      <c r="C1469" t="s">
        <v>5819</v>
      </c>
      <c r="D1469" s="15" t="s">
        <v>1659</v>
      </c>
      <c r="E1469" s="12" t="s">
        <v>98</v>
      </c>
      <c r="F1469" s="16">
        <v>1988</v>
      </c>
      <c r="G1469" s="12" t="s">
        <v>1453</v>
      </c>
      <c r="H1469" s="12" t="s">
        <v>91</v>
      </c>
      <c r="I1469" s="12" t="s">
        <v>1454</v>
      </c>
      <c r="J1469" s="12" t="s">
        <v>1455</v>
      </c>
      <c r="K1469" s="12" t="s">
        <v>1517</v>
      </c>
      <c r="N1469" s="16" t="s">
        <v>206</v>
      </c>
      <c r="O1469" s="16" t="s">
        <v>1649</v>
      </c>
      <c r="P1469" s="12" t="s">
        <v>482</v>
      </c>
      <c r="Q1469" s="16">
        <v>2023</v>
      </c>
      <c r="R1469" s="16">
        <v>0.25</v>
      </c>
      <c r="T1469" s="16">
        <v>0</v>
      </c>
      <c r="V1469" s="12" t="s">
        <v>204</v>
      </c>
      <c r="W1469" s="12" t="s">
        <v>207</v>
      </c>
      <c r="X1469" s="16">
        <v>2</v>
      </c>
      <c r="Y1469" s="16">
        <v>5</v>
      </c>
      <c r="Z1469" s="16">
        <v>0.25</v>
      </c>
      <c r="AA1469" s="16">
        <f t="shared" si="234"/>
        <v>30</v>
      </c>
      <c r="AB1469" s="16" t="s">
        <v>5604</v>
      </c>
      <c r="AC1469" s="16" t="s">
        <v>1489</v>
      </c>
      <c r="AD1469" s="16">
        <f t="shared" si="235"/>
        <v>10500</v>
      </c>
      <c r="AE1469" s="16">
        <f t="shared" si="236"/>
        <v>87.5</v>
      </c>
      <c r="AF1469" s="16">
        <f t="shared" si="237"/>
        <v>32812.5</v>
      </c>
      <c r="AG1469" s="16">
        <f t="shared" si="238"/>
        <v>25</v>
      </c>
      <c r="AH1469" s="12">
        <f t="shared" si="239"/>
        <v>0</v>
      </c>
      <c r="AI1469" s="16">
        <f t="shared" si="240"/>
        <v>1.75</v>
      </c>
      <c r="AJ1469" s="16">
        <f t="shared" si="241"/>
        <v>6125</v>
      </c>
      <c r="AK1469" s="16">
        <f t="shared" si="242"/>
        <v>125</v>
      </c>
      <c r="AL1469" s="16">
        <f t="shared" si="243"/>
        <v>1250</v>
      </c>
      <c r="AM1469" s="16">
        <f t="shared" si="244"/>
        <v>18750</v>
      </c>
      <c r="AN1469" s="16">
        <f t="shared" si="245"/>
        <v>69437.5</v>
      </c>
      <c r="AO1469" s="12" t="s">
        <v>1458</v>
      </c>
      <c r="AQ1469" s="16" t="s">
        <v>207</v>
      </c>
      <c r="AR1469" s="16" t="s">
        <v>204</v>
      </c>
      <c r="AS1469" s="16" t="s">
        <v>2382</v>
      </c>
      <c r="AT1469" s="16" t="s">
        <v>2387</v>
      </c>
      <c r="AU1469" t="s">
        <v>2384</v>
      </c>
      <c r="AV1469" s="15" t="s">
        <v>2385</v>
      </c>
      <c r="AW1469" s="16" t="s">
        <v>2386</v>
      </c>
      <c r="AX1469" s="16" t="s">
        <v>204</v>
      </c>
      <c r="AY1469" s="16" t="s">
        <v>207</v>
      </c>
      <c r="AZ1469" s="16" t="s">
        <v>204</v>
      </c>
      <c r="BA1469" s="16" t="s">
        <v>204</v>
      </c>
      <c r="BB1469" s="16" t="s">
        <v>204</v>
      </c>
      <c r="BC1469" s="16">
        <v>0.25</v>
      </c>
      <c r="BD1469" s="16">
        <f t="shared" si="246"/>
        <v>0.875</v>
      </c>
      <c r="BE1469" s="16">
        <f t="shared" si="247"/>
        <v>433.984375</v>
      </c>
      <c r="BG1469" s="16">
        <f t="shared" si="248"/>
        <v>300</v>
      </c>
      <c r="BH1469" s="16">
        <f t="shared" si="249"/>
        <v>160</v>
      </c>
      <c r="BI1469" s="16">
        <f t="shared" si="250"/>
        <v>2</v>
      </c>
    </row>
    <row r="1470" spans="1:61" x14ac:dyDescent="0.35">
      <c r="A1470">
        <v>1469</v>
      </c>
      <c r="B1470" t="s">
        <v>360</v>
      </c>
      <c r="C1470" t="s">
        <v>5820</v>
      </c>
      <c r="D1470" s="15" t="s">
        <v>1660</v>
      </c>
      <c r="E1470" s="12" t="s">
        <v>93</v>
      </c>
      <c r="F1470" s="16">
        <v>1977</v>
      </c>
      <c r="G1470" s="12" t="s">
        <v>1453</v>
      </c>
      <c r="H1470" s="12" t="s">
        <v>91</v>
      </c>
      <c r="I1470" s="12" t="s">
        <v>1454</v>
      </c>
      <c r="J1470" s="12" t="s">
        <v>1455</v>
      </c>
      <c r="K1470" s="12" t="s">
        <v>1517</v>
      </c>
      <c r="N1470" s="16" t="s">
        <v>206</v>
      </c>
      <c r="O1470" s="16" t="s">
        <v>1649</v>
      </c>
      <c r="P1470" s="12" t="s">
        <v>482</v>
      </c>
      <c r="Q1470" s="16">
        <v>2023</v>
      </c>
      <c r="R1470" s="16">
        <v>0.2</v>
      </c>
      <c r="T1470" s="16">
        <v>0</v>
      </c>
      <c r="V1470" s="12" t="s">
        <v>204</v>
      </c>
      <c r="W1470" s="12" t="s">
        <v>207</v>
      </c>
      <c r="X1470" s="16">
        <v>2</v>
      </c>
      <c r="Y1470" s="16">
        <v>4</v>
      </c>
      <c r="Z1470" s="16">
        <v>0.2</v>
      </c>
      <c r="AA1470" s="16">
        <f t="shared" si="234"/>
        <v>24</v>
      </c>
      <c r="AB1470" s="16" t="s">
        <v>5604</v>
      </c>
      <c r="AC1470" s="16" t="s">
        <v>1489</v>
      </c>
      <c r="AD1470" s="16">
        <f t="shared" si="235"/>
        <v>8400</v>
      </c>
      <c r="AE1470" s="16">
        <f t="shared" si="236"/>
        <v>70</v>
      </c>
      <c r="AF1470" s="16">
        <f t="shared" si="237"/>
        <v>26250</v>
      </c>
      <c r="AG1470" s="16">
        <f t="shared" si="238"/>
        <v>20</v>
      </c>
      <c r="AH1470" s="12">
        <f t="shared" si="239"/>
        <v>0</v>
      </c>
      <c r="AI1470" s="16">
        <f t="shared" si="240"/>
        <v>1.4000000000000001</v>
      </c>
      <c r="AJ1470" s="16">
        <f t="shared" si="241"/>
        <v>4900.0000000000009</v>
      </c>
      <c r="AK1470" s="16">
        <f t="shared" si="242"/>
        <v>100</v>
      </c>
      <c r="AL1470" s="16">
        <f t="shared" si="243"/>
        <v>1000</v>
      </c>
      <c r="AM1470" s="16">
        <f t="shared" si="244"/>
        <v>15000</v>
      </c>
      <c r="AN1470" s="16">
        <f t="shared" si="245"/>
        <v>55550</v>
      </c>
      <c r="AO1470" s="12" t="s">
        <v>1458</v>
      </c>
      <c r="AQ1470" s="16" t="s">
        <v>207</v>
      </c>
      <c r="AR1470" s="16" t="s">
        <v>204</v>
      </c>
      <c r="AS1470" s="16" t="s">
        <v>2382</v>
      </c>
      <c r="AT1470" s="16" t="s">
        <v>2387</v>
      </c>
      <c r="AU1470" t="s">
        <v>2384</v>
      </c>
      <c r="AV1470" s="15" t="s">
        <v>2385</v>
      </c>
      <c r="AW1470" s="16" t="s">
        <v>2386</v>
      </c>
      <c r="AX1470" s="16" t="s">
        <v>204</v>
      </c>
      <c r="AY1470" s="16" t="s">
        <v>207</v>
      </c>
      <c r="AZ1470" s="16" t="s">
        <v>204</v>
      </c>
      <c r="BA1470" s="16" t="s">
        <v>204</v>
      </c>
      <c r="BB1470" s="16" t="s">
        <v>204</v>
      </c>
      <c r="BC1470" s="16">
        <v>0.2</v>
      </c>
      <c r="BD1470" s="16">
        <f t="shared" si="246"/>
        <v>0.70000000000000007</v>
      </c>
      <c r="BE1470" s="16">
        <f t="shared" si="247"/>
        <v>347.1875</v>
      </c>
      <c r="BG1470" s="16">
        <f t="shared" si="248"/>
        <v>240</v>
      </c>
      <c r="BH1470" s="16">
        <f t="shared" si="249"/>
        <v>128</v>
      </c>
      <c r="BI1470" s="16">
        <f t="shared" si="250"/>
        <v>1.6</v>
      </c>
    </row>
    <row r="1471" spans="1:61" x14ac:dyDescent="0.35">
      <c r="A1471">
        <v>1470</v>
      </c>
      <c r="B1471" t="s">
        <v>360</v>
      </c>
      <c r="C1471" t="s">
        <v>5821</v>
      </c>
      <c r="D1471" s="15" t="s">
        <v>1661</v>
      </c>
      <c r="E1471" s="12" t="s">
        <v>98</v>
      </c>
      <c r="F1471" s="16">
        <v>1987</v>
      </c>
      <c r="G1471" s="12" t="s">
        <v>1453</v>
      </c>
      <c r="H1471" s="12" t="s">
        <v>91</v>
      </c>
      <c r="I1471" s="12" t="s">
        <v>1454</v>
      </c>
      <c r="J1471" s="12" t="s">
        <v>1455</v>
      </c>
      <c r="K1471" s="12" t="s">
        <v>1517</v>
      </c>
      <c r="N1471" s="16" t="s">
        <v>206</v>
      </c>
      <c r="O1471" s="16" t="s">
        <v>1649</v>
      </c>
      <c r="P1471" s="12" t="s">
        <v>482</v>
      </c>
      <c r="Q1471" s="16">
        <v>2023</v>
      </c>
      <c r="R1471" s="16">
        <v>0.2</v>
      </c>
      <c r="T1471" s="16">
        <v>0</v>
      </c>
      <c r="V1471" s="12" t="s">
        <v>204</v>
      </c>
      <c r="W1471" s="12" t="s">
        <v>207</v>
      </c>
      <c r="X1471" s="16">
        <v>2</v>
      </c>
      <c r="Y1471" s="16">
        <v>3</v>
      </c>
      <c r="Z1471" s="16">
        <v>0.2</v>
      </c>
      <c r="AA1471" s="16">
        <f t="shared" si="234"/>
        <v>24</v>
      </c>
      <c r="AB1471" s="16" t="s">
        <v>5604</v>
      </c>
      <c r="AC1471" s="16" t="s">
        <v>1489</v>
      </c>
      <c r="AD1471" s="16">
        <f t="shared" si="235"/>
        <v>8400</v>
      </c>
      <c r="AE1471" s="16">
        <f t="shared" si="236"/>
        <v>70</v>
      </c>
      <c r="AF1471" s="16">
        <f t="shared" si="237"/>
        <v>26250</v>
      </c>
      <c r="AG1471" s="16">
        <f t="shared" si="238"/>
        <v>20</v>
      </c>
      <c r="AH1471" s="12">
        <f t="shared" si="239"/>
        <v>0</v>
      </c>
      <c r="AI1471" s="16">
        <f t="shared" si="240"/>
        <v>1.4000000000000001</v>
      </c>
      <c r="AJ1471" s="16">
        <f t="shared" si="241"/>
        <v>4900.0000000000009</v>
      </c>
      <c r="AK1471" s="16">
        <f t="shared" si="242"/>
        <v>100</v>
      </c>
      <c r="AL1471" s="16">
        <f t="shared" si="243"/>
        <v>1000</v>
      </c>
      <c r="AM1471" s="16">
        <f t="shared" si="244"/>
        <v>15000</v>
      </c>
      <c r="AN1471" s="16">
        <f t="shared" si="245"/>
        <v>55550</v>
      </c>
      <c r="AO1471" s="12" t="s">
        <v>1458</v>
      </c>
      <c r="AQ1471" s="16" t="s">
        <v>207</v>
      </c>
      <c r="AR1471" s="16" t="s">
        <v>204</v>
      </c>
      <c r="AS1471" s="16" t="s">
        <v>2382</v>
      </c>
      <c r="AT1471" s="16" t="s">
        <v>2387</v>
      </c>
      <c r="AU1471" t="s">
        <v>2384</v>
      </c>
      <c r="AV1471" s="15" t="s">
        <v>2385</v>
      </c>
      <c r="AW1471" s="16" t="s">
        <v>2386</v>
      </c>
      <c r="AX1471" s="16" t="s">
        <v>204</v>
      </c>
      <c r="AY1471" s="16" t="s">
        <v>207</v>
      </c>
      <c r="AZ1471" s="16" t="s">
        <v>204</v>
      </c>
      <c r="BA1471" s="16" t="s">
        <v>204</v>
      </c>
      <c r="BB1471" s="16" t="s">
        <v>204</v>
      </c>
      <c r="BC1471" s="16">
        <v>0.2</v>
      </c>
      <c r="BD1471" s="16">
        <f t="shared" si="246"/>
        <v>0.70000000000000007</v>
      </c>
      <c r="BE1471" s="16">
        <f t="shared" si="247"/>
        <v>347.1875</v>
      </c>
      <c r="BG1471" s="16">
        <f t="shared" si="248"/>
        <v>240</v>
      </c>
      <c r="BH1471" s="16">
        <f t="shared" si="249"/>
        <v>128</v>
      </c>
      <c r="BI1471" s="16">
        <f t="shared" si="250"/>
        <v>1.6</v>
      </c>
    </row>
    <row r="1472" spans="1:61" x14ac:dyDescent="0.35">
      <c r="A1472">
        <v>1471</v>
      </c>
      <c r="B1472" t="s">
        <v>360</v>
      </c>
      <c r="C1472" t="s">
        <v>5822</v>
      </c>
      <c r="D1472" s="15" t="s">
        <v>1662</v>
      </c>
      <c r="E1472" s="12" t="s">
        <v>98</v>
      </c>
      <c r="F1472" s="16">
        <v>1971</v>
      </c>
      <c r="G1472" s="12" t="s">
        <v>1453</v>
      </c>
      <c r="H1472" s="12" t="s">
        <v>91</v>
      </c>
      <c r="I1472" s="12" t="s">
        <v>1454</v>
      </c>
      <c r="J1472" s="12" t="s">
        <v>1455</v>
      </c>
      <c r="K1472" s="12" t="s">
        <v>1517</v>
      </c>
      <c r="N1472" s="16" t="s">
        <v>206</v>
      </c>
      <c r="O1472" s="16" t="s">
        <v>1649</v>
      </c>
      <c r="P1472" s="12" t="s">
        <v>482</v>
      </c>
      <c r="Q1472" s="16">
        <v>2023</v>
      </c>
      <c r="R1472" s="16">
        <v>0.44</v>
      </c>
      <c r="T1472" s="16">
        <v>0</v>
      </c>
      <c r="V1472" s="12" t="s">
        <v>204</v>
      </c>
      <c r="W1472" s="12" t="s">
        <v>207</v>
      </c>
      <c r="X1472" s="16">
        <v>2</v>
      </c>
      <c r="Y1472" s="16">
        <v>4</v>
      </c>
      <c r="Z1472" s="16">
        <v>0.44</v>
      </c>
      <c r="AA1472" s="16">
        <f t="shared" si="234"/>
        <v>52.8</v>
      </c>
      <c r="AB1472" s="16" t="s">
        <v>5604</v>
      </c>
      <c r="AC1472" s="16" t="s">
        <v>1489</v>
      </c>
      <c r="AD1472" s="16">
        <f t="shared" si="235"/>
        <v>18480</v>
      </c>
      <c r="AE1472" s="16">
        <f t="shared" si="236"/>
        <v>154</v>
      </c>
      <c r="AF1472" s="16">
        <f t="shared" si="237"/>
        <v>57750</v>
      </c>
      <c r="AG1472" s="16">
        <f t="shared" si="238"/>
        <v>44</v>
      </c>
      <c r="AH1472" s="12">
        <f t="shared" si="239"/>
        <v>0</v>
      </c>
      <c r="AI1472" s="16">
        <f t="shared" si="240"/>
        <v>3.08</v>
      </c>
      <c r="AJ1472" s="16">
        <f t="shared" si="241"/>
        <v>10780</v>
      </c>
      <c r="AK1472" s="16">
        <f t="shared" si="242"/>
        <v>220</v>
      </c>
      <c r="AL1472" s="16">
        <f t="shared" si="243"/>
        <v>2200</v>
      </c>
      <c r="AM1472" s="16">
        <f t="shared" si="244"/>
        <v>33000</v>
      </c>
      <c r="AN1472" s="16">
        <f t="shared" si="245"/>
        <v>122210</v>
      </c>
      <c r="AO1472" s="12" t="s">
        <v>1458</v>
      </c>
      <c r="AQ1472" s="16" t="s">
        <v>207</v>
      </c>
      <c r="AR1472" s="16" t="s">
        <v>2381</v>
      </c>
      <c r="AS1472" s="16" t="s">
        <v>2408</v>
      </c>
      <c r="AT1472" s="16" t="s">
        <v>2383</v>
      </c>
      <c r="AU1472" t="s">
        <v>2384</v>
      </c>
      <c r="AV1472" s="15" t="s">
        <v>2385</v>
      </c>
      <c r="AW1472" s="16" t="s">
        <v>2386</v>
      </c>
      <c r="AX1472" s="16" t="s">
        <v>204</v>
      </c>
      <c r="AY1472" s="16" t="s">
        <v>207</v>
      </c>
      <c r="AZ1472" s="16" t="s">
        <v>204</v>
      </c>
      <c r="BA1472" s="16" t="s">
        <v>204</v>
      </c>
      <c r="BB1472" s="16" t="s">
        <v>204</v>
      </c>
      <c r="BC1472" s="16">
        <v>0.44</v>
      </c>
      <c r="BD1472" s="16">
        <f t="shared" si="246"/>
        <v>1.54</v>
      </c>
      <c r="BE1472" s="16">
        <f t="shared" si="247"/>
        <v>763.8125</v>
      </c>
      <c r="BG1472" s="16">
        <f t="shared" si="248"/>
        <v>528</v>
      </c>
      <c r="BH1472" s="16">
        <f t="shared" si="249"/>
        <v>281.60000000000002</v>
      </c>
      <c r="BI1472" s="16">
        <f t="shared" si="250"/>
        <v>3.52</v>
      </c>
    </row>
    <row r="1473" spans="1:61" x14ac:dyDescent="0.35">
      <c r="A1473">
        <v>1472</v>
      </c>
      <c r="B1473" t="s">
        <v>360</v>
      </c>
      <c r="C1473" t="s">
        <v>5823</v>
      </c>
      <c r="D1473" s="15" t="s">
        <v>1663</v>
      </c>
      <c r="E1473" s="12" t="s">
        <v>98</v>
      </c>
      <c r="F1473" s="16">
        <v>1993</v>
      </c>
      <c r="G1473" s="12" t="s">
        <v>1453</v>
      </c>
      <c r="H1473" s="12" t="s">
        <v>91</v>
      </c>
      <c r="I1473" s="12" t="s">
        <v>1454</v>
      </c>
      <c r="J1473" s="12" t="s">
        <v>1455</v>
      </c>
      <c r="K1473" s="12" t="s">
        <v>1517</v>
      </c>
      <c r="N1473" s="16" t="s">
        <v>206</v>
      </c>
      <c r="O1473" s="16" t="s">
        <v>1649</v>
      </c>
      <c r="P1473" s="12" t="s">
        <v>482</v>
      </c>
      <c r="Q1473" s="16">
        <v>2023</v>
      </c>
      <c r="R1473" s="16">
        <v>0.59</v>
      </c>
      <c r="T1473" s="16">
        <v>0</v>
      </c>
      <c r="V1473" s="12" t="s">
        <v>204</v>
      </c>
      <c r="W1473" s="12" t="s">
        <v>207</v>
      </c>
      <c r="X1473" s="16">
        <v>2</v>
      </c>
      <c r="Y1473" s="16">
        <v>8</v>
      </c>
      <c r="Z1473" s="16">
        <v>0.59</v>
      </c>
      <c r="AA1473" s="16">
        <f t="shared" si="234"/>
        <v>70.8</v>
      </c>
      <c r="AB1473" s="16" t="s">
        <v>5604</v>
      </c>
      <c r="AC1473" s="16" t="s">
        <v>1489</v>
      </c>
      <c r="AD1473" s="16">
        <f t="shared" si="235"/>
        <v>24780</v>
      </c>
      <c r="AE1473" s="16">
        <f t="shared" si="236"/>
        <v>206.5</v>
      </c>
      <c r="AF1473" s="16">
        <f t="shared" si="237"/>
        <v>77437.5</v>
      </c>
      <c r="AG1473" s="16">
        <f t="shared" si="238"/>
        <v>59</v>
      </c>
      <c r="AH1473" s="12">
        <f t="shared" si="239"/>
        <v>0</v>
      </c>
      <c r="AI1473" s="16">
        <f t="shared" si="240"/>
        <v>4.13</v>
      </c>
      <c r="AJ1473" s="16">
        <f t="shared" si="241"/>
        <v>14455</v>
      </c>
      <c r="AK1473" s="16">
        <f t="shared" si="242"/>
        <v>295</v>
      </c>
      <c r="AL1473" s="16">
        <f t="shared" si="243"/>
        <v>2950</v>
      </c>
      <c r="AM1473" s="16">
        <f t="shared" si="244"/>
        <v>44250</v>
      </c>
      <c r="AN1473" s="16">
        <f t="shared" si="245"/>
        <v>163872.5</v>
      </c>
      <c r="AO1473" s="12" t="s">
        <v>1458</v>
      </c>
      <c r="AQ1473" s="16" t="s">
        <v>207</v>
      </c>
      <c r="AR1473" s="16" t="s">
        <v>204</v>
      </c>
      <c r="AS1473" s="16" t="s">
        <v>2388</v>
      </c>
      <c r="AT1473" s="16" t="s">
        <v>2383</v>
      </c>
      <c r="AU1473" t="s">
        <v>2384</v>
      </c>
      <c r="AV1473" s="15" t="s">
        <v>2385</v>
      </c>
      <c r="AW1473" s="16" t="s">
        <v>2386</v>
      </c>
      <c r="AX1473" s="16" t="s">
        <v>204</v>
      </c>
      <c r="AY1473" s="16" t="s">
        <v>207</v>
      </c>
      <c r="AZ1473" s="16" t="s">
        <v>204</v>
      </c>
      <c r="BA1473" s="16" t="s">
        <v>204</v>
      </c>
      <c r="BB1473" s="16" t="s">
        <v>204</v>
      </c>
      <c r="BC1473" s="16">
        <v>0.59</v>
      </c>
      <c r="BD1473" s="16">
        <f t="shared" si="246"/>
        <v>2.0649999999999999</v>
      </c>
      <c r="BE1473" s="16">
        <f t="shared" si="247"/>
        <v>1024.203125</v>
      </c>
      <c r="BG1473" s="16">
        <f t="shared" si="248"/>
        <v>708</v>
      </c>
      <c r="BH1473" s="16">
        <f t="shared" si="249"/>
        <v>377.59999999999997</v>
      </c>
      <c r="BI1473" s="16">
        <f t="shared" si="250"/>
        <v>4.72</v>
      </c>
    </row>
    <row r="1474" spans="1:61" x14ac:dyDescent="0.35">
      <c r="A1474">
        <v>1473</v>
      </c>
      <c r="B1474" t="s">
        <v>360</v>
      </c>
      <c r="C1474" t="s">
        <v>5824</v>
      </c>
      <c r="D1474" s="15" t="s">
        <v>1664</v>
      </c>
      <c r="E1474" s="12" t="s">
        <v>98</v>
      </c>
      <c r="F1474" s="16">
        <v>1954</v>
      </c>
      <c r="G1474" s="12" t="s">
        <v>1453</v>
      </c>
      <c r="H1474" s="12" t="s">
        <v>91</v>
      </c>
      <c r="I1474" s="12" t="s">
        <v>1454</v>
      </c>
      <c r="J1474" s="12" t="s">
        <v>1455</v>
      </c>
      <c r="K1474" s="12" t="s">
        <v>1517</v>
      </c>
      <c r="N1474" s="16" t="s">
        <v>206</v>
      </c>
      <c r="O1474" s="16" t="s">
        <v>1649</v>
      </c>
      <c r="P1474" s="12" t="s">
        <v>482</v>
      </c>
      <c r="Q1474" s="16">
        <v>2023</v>
      </c>
      <c r="R1474" s="16">
        <v>0.75</v>
      </c>
      <c r="T1474" s="16">
        <v>0</v>
      </c>
      <c r="V1474" s="12" t="s">
        <v>204</v>
      </c>
      <c r="W1474" s="12" t="s">
        <v>207</v>
      </c>
      <c r="X1474" s="16">
        <v>2</v>
      </c>
      <c r="Y1474" s="16">
        <v>7</v>
      </c>
      <c r="Z1474" s="16">
        <v>0.75</v>
      </c>
      <c r="AA1474" s="16">
        <f t="shared" si="234"/>
        <v>90</v>
      </c>
      <c r="AB1474" s="16" t="s">
        <v>5604</v>
      </c>
      <c r="AC1474" s="16" t="s">
        <v>1489</v>
      </c>
      <c r="AD1474" s="16">
        <f t="shared" si="235"/>
        <v>31500</v>
      </c>
      <c r="AE1474" s="16">
        <f t="shared" si="236"/>
        <v>262.5</v>
      </c>
      <c r="AF1474" s="16">
        <f t="shared" si="237"/>
        <v>98437.5</v>
      </c>
      <c r="AG1474" s="16">
        <f t="shared" si="238"/>
        <v>75</v>
      </c>
      <c r="AH1474" s="12">
        <f t="shared" si="239"/>
        <v>0</v>
      </c>
      <c r="AI1474" s="16">
        <f t="shared" si="240"/>
        <v>5.25</v>
      </c>
      <c r="AJ1474" s="16">
        <f t="shared" si="241"/>
        <v>18375</v>
      </c>
      <c r="AK1474" s="16">
        <f t="shared" si="242"/>
        <v>375</v>
      </c>
      <c r="AL1474" s="16">
        <f t="shared" si="243"/>
        <v>3750</v>
      </c>
      <c r="AM1474" s="16">
        <f t="shared" si="244"/>
        <v>56250</v>
      </c>
      <c r="AN1474" s="16">
        <f t="shared" si="245"/>
        <v>208312.5</v>
      </c>
      <c r="AO1474" s="12" t="s">
        <v>1458</v>
      </c>
      <c r="AQ1474" s="16" t="s">
        <v>207</v>
      </c>
      <c r="AR1474" s="16" t="s">
        <v>204</v>
      </c>
      <c r="AS1474" s="16" t="s">
        <v>2389</v>
      </c>
      <c r="AT1474" s="16" t="s">
        <v>2383</v>
      </c>
      <c r="AU1474" t="s">
        <v>2384</v>
      </c>
      <c r="AV1474" s="15" t="s">
        <v>2385</v>
      </c>
      <c r="AW1474" s="16" t="s">
        <v>2386</v>
      </c>
      <c r="AX1474" s="16" t="s">
        <v>204</v>
      </c>
      <c r="AY1474" s="16" t="s">
        <v>207</v>
      </c>
      <c r="AZ1474" s="16" t="s">
        <v>204</v>
      </c>
      <c r="BA1474" s="16" t="s">
        <v>204</v>
      </c>
      <c r="BB1474" s="16" t="s">
        <v>204</v>
      </c>
      <c r="BC1474" s="16">
        <v>0.75</v>
      </c>
      <c r="BD1474" s="16">
        <f t="shared" si="246"/>
        <v>2.625</v>
      </c>
      <c r="BE1474" s="16">
        <f t="shared" si="247"/>
        <v>1301.953125</v>
      </c>
      <c r="BG1474" s="16">
        <f t="shared" si="248"/>
        <v>900</v>
      </c>
      <c r="BH1474" s="16">
        <f t="shared" si="249"/>
        <v>480</v>
      </c>
      <c r="BI1474" s="16">
        <f t="shared" si="250"/>
        <v>6</v>
      </c>
    </row>
    <row r="1475" spans="1:61" x14ac:dyDescent="0.35">
      <c r="A1475">
        <v>1474</v>
      </c>
      <c r="B1475" t="s">
        <v>360</v>
      </c>
      <c r="C1475" t="s">
        <v>5825</v>
      </c>
      <c r="D1475" s="15" t="s">
        <v>1665</v>
      </c>
      <c r="E1475" s="12" t="s">
        <v>98</v>
      </c>
      <c r="F1475" s="16">
        <v>1974</v>
      </c>
      <c r="G1475" s="12" t="s">
        <v>1453</v>
      </c>
      <c r="H1475" s="12" t="s">
        <v>91</v>
      </c>
      <c r="I1475" s="12" t="s">
        <v>1454</v>
      </c>
      <c r="J1475" s="12" t="s">
        <v>1455</v>
      </c>
      <c r="K1475" s="12" t="s">
        <v>1517</v>
      </c>
      <c r="N1475" s="16" t="s">
        <v>206</v>
      </c>
      <c r="O1475" s="16" t="s">
        <v>1649</v>
      </c>
      <c r="P1475" s="12" t="s">
        <v>482</v>
      </c>
      <c r="Q1475" s="16">
        <v>2023</v>
      </c>
      <c r="R1475" s="16">
        <v>0.33</v>
      </c>
      <c r="T1475" s="16">
        <v>0</v>
      </c>
      <c r="V1475" s="12" t="s">
        <v>204</v>
      </c>
      <c r="W1475" s="12" t="s">
        <v>207</v>
      </c>
      <c r="X1475" s="16">
        <v>2</v>
      </c>
      <c r="Y1475" s="16">
        <v>9</v>
      </c>
      <c r="Z1475" s="16">
        <v>0.33</v>
      </c>
      <c r="AA1475" s="16">
        <f t="shared" si="234"/>
        <v>39.6</v>
      </c>
      <c r="AB1475" s="16" t="s">
        <v>5604</v>
      </c>
      <c r="AC1475" s="16" t="s">
        <v>1489</v>
      </c>
      <c r="AD1475" s="16">
        <f t="shared" si="235"/>
        <v>13860</v>
      </c>
      <c r="AE1475" s="16">
        <f t="shared" si="236"/>
        <v>115.5</v>
      </c>
      <c r="AF1475" s="16">
        <f t="shared" si="237"/>
        <v>43312.5</v>
      </c>
      <c r="AG1475" s="16">
        <f t="shared" si="238"/>
        <v>33</v>
      </c>
      <c r="AH1475" s="12">
        <f t="shared" si="239"/>
        <v>0</v>
      </c>
      <c r="AI1475" s="16">
        <f t="shared" si="240"/>
        <v>2.31</v>
      </c>
      <c r="AJ1475" s="16">
        <f t="shared" si="241"/>
        <v>8085</v>
      </c>
      <c r="AK1475" s="16">
        <f t="shared" si="242"/>
        <v>165</v>
      </c>
      <c r="AL1475" s="16">
        <f t="shared" si="243"/>
        <v>1650</v>
      </c>
      <c r="AM1475" s="16">
        <f t="shared" si="244"/>
        <v>24750</v>
      </c>
      <c r="AN1475" s="16">
        <f t="shared" si="245"/>
        <v>91657.5</v>
      </c>
      <c r="AO1475" s="12" t="s">
        <v>1458</v>
      </c>
      <c r="AQ1475" s="16" t="s">
        <v>207</v>
      </c>
      <c r="AR1475" s="16" t="s">
        <v>204</v>
      </c>
      <c r="AS1475" s="16" t="s">
        <v>2388</v>
      </c>
      <c r="AT1475" s="16" t="s">
        <v>2383</v>
      </c>
      <c r="AU1475" t="s">
        <v>2384</v>
      </c>
      <c r="AV1475" s="15" t="s">
        <v>2385</v>
      </c>
      <c r="AW1475" s="16" t="s">
        <v>2386</v>
      </c>
      <c r="AX1475" s="16" t="s">
        <v>204</v>
      </c>
      <c r="AY1475" s="16" t="s">
        <v>207</v>
      </c>
      <c r="AZ1475" s="16" t="s">
        <v>204</v>
      </c>
      <c r="BA1475" s="16" t="s">
        <v>204</v>
      </c>
      <c r="BB1475" s="16" t="s">
        <v>204</v>
      </c>
      <c r="BC1475" s="16">
        <v>0.33</v>
      </c>
      <c r="BD1475" s="16">
        <f t="shared" si="246"/>
        <v>1.155</v>
      </c>
      <c r="BE1475" s="16">
        <f t="shared" si="247"/>
        <v>572.859375</v>
      </c>
      <c r="BG1475" s="16">
        <f t="shared" si="248"/>
        <v>396</v>
      </c>
      <c r="BH1475" s="16">
        <f t="shared" si="249"/>
        <v>211.20000000000002</v>
      </c>
      <c r="BI1475" s="16">
        <f t="shared" si="250"/>
        <v>2.64</v>
      </c>
    </row>
    <row r="1476" spans="1:61" x14ac:dyDescent="0.35">
      <c r="A1476">
        <v>1475</v>
      </c>
      <c r="B1476" t="s">
        <v>360</v>
      </c>
      <c r="C1476" t="s">
        <v>5826</v>
      </c>
      <c r="D1476" s="15" t="s">
        <v>1666</v>
      </c>
      <c r="E1476" s="12" t="s">
        <v>98</v>
      </c>
      <c r="F1476" s="16">
        <v>1980</v>
      </c>
      <c r="G1476" s="12" t="s">
        <v>1453</v>
      </c>
      <c r="H1476" s="12" t="s">
        <v>91</v>
      </c>
      <c r="I1476" s="12" t="s">
        <v>1454</v>
      </c>
      <c r="J1476" s="12" t="s">
        <v>1455</v>
      </c>
      <c r="K1476" s="12" t="s">
        <v>1517</v>
      </c>
      <c r="N1476" s="16" t="s">
        <v>206</v>
      </c>
      <c r="O1476" s="16" t="s">
        <v>1649</v>
      </c>
      <c r="P1476" s="12" t="s">
        <v>482</v>
      </c>
      <c r="Q1476" s="16">
        <v>2023</v>
      </c>
      <c r="R1476" s="16">
        <v>0.59</v>
      </c>
      <c r="T1476" s="16">
        <v>0</v>
      </c>
      <c r="V1476" s="12" t="s">
        <v>204</v>
      </c>
      <c r="W1476" s="12" t="s">
        <v>207</v>
      </c>
      <c r="X1476" s="16">
        <v>2</v>
      </c>
      <c r="Y1476" s="16">
        <v>7</v>
      </c>
      <c r="Z1476" s="16">
        <v>0.59</v>
      </c>
      <c r="AA1476" s="16">
        <f t="shared" si="234"/>
        <v>70.8</v>
      </c>
      <c r="AB1476" s="16" t="s">
        <v>5604</v>
      </c>
      <c r="AC1476" s="16" t="s">
        <v>1489</v>
      </c>
      <c r="AD1476" s="16">
        <f t="shared" si="235"/>
        <v>24780</v>
      </c>
      <c r="AE1476" s="16">
        <f t="shared" si="236"/>
        <v>206.5</v>
      </c>
      <c r="AF1476" s="16">
        <f t="shared" si="237"/>
        <v>77437.5</v>
      </c>
      <c r="AG1476" s="16">
        <f t="shared" si="238"/>
        <v>59</v>
      </c>
      <c r="AH1476" s="12">
        <f t="shared" si="239"/>
        <v>0</v>
      </c>
      <c r="AI1476" s="16">
        <f t="shared" si="240"/>
        <v>4.13</v>
      </c>
      <c r="AJ1476" s="16">
        <f t="shared" si="241"/>
        <v>14455</v>
      </c>
      <c r="AK1476" s="16">
        <f t="shared" si="242"/>
        <v>295</v>
      </c>
      <c r="AL1476" s="16">
        <f t="shared" si="243"/>
        <v>2950</v>
      </c>
      <c r="AM1476" s="16">
        <f t="shared" si="244"/>
        <v>44250</v>
      </c>
      <c r="AN1476" s="16">
        <f t="shared" si="245"/>
        <v>163872.5</v>
      </c>
      <c r="AO1476" s="12" t="s">
        <v>1458</v>
      </c>
      <c r="AQ1476" s="16" t="s">
        <v>207</v>
      </c>
      <c r="AR1476" s="16" t="s">
        <v>2381</v>
      </c>
      <c r="AS1476" s="16" t="s">
        <v>2388</v>
      </c>
      <c r="AT1476" s="16" t="s">
        <v>2387</v>
      </c>
      <c r="AU1476" t="s">
        <v>2384</v>
      </c>
      <c r="AV1476" s="15" t="s">
        <v>2385</v>
      </c>
      <c r="AW1476" s="16" t="s">
        <v>2386</v>
      </c>
      <c r="AX1476" s="16" t="s">
        <v>204</v>
      </c>
      <c r="AY1476" s="16" t="s">
        <v>207</v>
      </c>
      <c r="AZ1476" s="16" t="s">
        <v>204</v>
      </c>
      <c r="BA1476" s="16" t="s">
        <v>204</v>
      </c>
      <c r="BB1476" s="16" t="s">
        <v>204</v>
      </c>
      <c r="BC1476" s="16">
        <v>0.59</v>
      </c>
      <c r="BD1476" s="16">
        <f t="shared" si="246"/>
        <v>2.0649999999999999</v>
      </c>
      <c r="BE1476" s="16">
        <f t="shared" si="247"/>
        <v>1024.203125</v>
      </c>
      <c r="BG1476" s="16">
        <f t="shared" si="248"/>
        <v>708</v>
      </c>
      <c r="BH1476" s="16">
        <f t="shared" si="249"/>
        <v>377.59999999999997</v>
      </c>
      <c r="BI1476" s="16">
        <f t="shared" si="250"/>
        <v>4.72</v>
      </c>
    </row>
    <row r="1477" spans="1:61" x14ac:dyDescent="0.35">
      <c r="A1477">
        <v>1476</v>
      </c>
      <c r="B1477" t="s">
        <v>360</v>
      </c>
      <c r="C1477" t="s">
        <v>5827</v>
      </c>
      <c r="D1477" s="15" t="s">
        <v>1658</v>
      </c>
      <c r="E1477" s="12" t="s">
        <v>98</v>
      </c>
      <c r="F1477" s="16">
        <v>1984</v>
      </c>
      <c r="G1477" s="12" t="s">
        <v>1453</v>
      </c>
      <c r="H1477" s="12" t="s">
        <v>91</v>
      </c>
      <c r="I1477" s="12" t="s">
        <v>1454</v>
      </c>
      <c r="J1477" s="12" t="s">
        <v>1455</v>
      </c>
      <c r="K1477" s="12" t="s">
        <v>1517</v>
      </c>
      <c r="N1477" s="16" t="s">
        <v>206</v>
      </c>
      <c r="O1477" s="16" t="s">
        <v>1649</v>
      </c>
      <c r="P1477" s="12" t="s">
        <v>482</v>
      </c>
      <c r="Q1477" s="16">
        <v>2023</v>
      </c>
      <c r="R1477" s="16">
        <v>0.25</v>
      </c>
      <c r="T1477" s="16">
        <v>0</v>
      </c>
      <c r="V1477" s="12" t="s">
        <v>204</v>
      </c>
      <c r="W1477" s="12" t="s">
        <v>207</v>
      </c>
      <c r="X1477" s="16">
        <v>2</v>
      </c>
      <c r="Y1477" s="16">
        <v>6</v>
      </c>
      <c r="Z1477" s="16">
        <v>0.25</v>
      </c>
      <c r="AA1477" s="16">
        <f t="shared" si="234"/>
        <v>30</v>
      </c>
      <c r="AB1477" s="16" t="s">
        <v>5604</v>
      </c>
      <c r="AC1477" s="16" t="s">
        <v>1489</v>
      </c>
      <c r="AD1477" s="16">
        <f t="shared" si="235"/>
        <v>10500</v>
      </c>
      <c r="AE1477" s="16">
        <f t="shared" si="236"/>
        <v>87.5</v>
      </c>
      <c r="AF1477" s="16">
        <f t="shared" si="237"/>
        <v>32812.5</v>
      </c>
      <c r="AG1477" s="16">
        <f t="shared" si="238"/>
        <v>25</v>
      </c>
      <c r="AH1477" s="12">
        <f t="shared" si="239"/>
        <v>0</v>
      </c>
      <c r="AI1477" s="16">
        <f t="shared" si="240"/>
        <v>1.75</v>
      </c>
      <c r="AJ1477" s="16">
        <f t="shared" si="241"/>
        <v>6125</v>
      </c>
      <c r="AK1477" s="16">
        <f t="shared" si="242"/>
        <v>125</v>
      </c>
      <c r="AL1477" s="16">
        <f t="shared" si="243"/>
        <v>1250</v>
      </c>
      <c r="AM1477" s="16">
        <f t="shared" si="244"/>
        <v>18750</v>
      </c>
      <c r="AN1477" s="16">
        <f t="shared" si="245"/>
        <v>69437.5</v>
      </c>
      <c r="AO1477" s="12" t="s">
        <v>1458</v>
      </c>
      <c r="AQ1477" s="16" t="s">
        <v>207</v>
      </c>
      <c r="AR1477" s="16" t="s">
        <v>204</v>
      </c>
      <c r="AS1477" s="16" t="s">
        <v>2408</v>
      </c>
      <c r="AT1477" s="16" t="s">
        <v>2387</v>
      </c>
      <c r="AU1477" t="s">
        <v>2384</v>
      </c>
      <c r="AV1477" s="15" t="s">
        <v>2385</v>
      </c>
      <c r="AW1477" s="16" t="s">
        <v>2386</v>
      </c>
      <c r="AX1477" s="16" t="s">
        <v>204</v>
      </c>
      <c r="AY1477" s="16" t="s">
        <v>207</v>
      </c>
      <c r="AZ1477" s="16" t="s">
        <v>204</v>
      </c>
      <c r="BA1477" s="16" t="s">
        <v>204</v>
      </c>
      <c r="BB1477" s="16" t="s">
        <v>204</v>
      </c>
      <c r="BC1477" s="16">
        <v>0.25</v>
      </c>
      <c r="BD1477" s="16">
        <f t="shared" si="246"/>
        <v>0.875</v>
      </c>
      <c r="BE1477" s="16">
        <f t="shared" si="247"/>
        <v>433.984375</v>
      </c>
      <c r="BG1477" s="16">
        <f t="shared" si="248"/>
        <v>300</v>
      </c>
      <c r="BH1477" s="16">
        <f t="shared" si="249"/>
        <v>160</v>
      </c>
      <c r="BI1477" s="16">
        <f t="shared" si="250"/>
        <v>2</v>
      </c>
    </row>
    <row r="1478" spans="1:61" x14ac:dyDescent="0.35">
      <c r="A1478">
        <v>1477</v>
      </c>
      <c r="B1478" t="s">
        <v>360</v>
      </c>
      <c r="C1478" t="s">
        <v>5828</v>
      </c>
      <c r="D1478" s="15" t="s">
        <v>1667</v>
      </c>
      <c r="E1478" s="12" t="s">
        <v>98</v>
      </c>
      <c r="F1478" s="16">
        <v>1985</v>
      </c>
      <c r="G1478" s="12" t="s">
        <v>1453</v>
      </c>
      <c r="H1478" s="12" t="s">
        <v>91</v>
      </c>
      <c r="I1478" s="12" t="s">
        <v>1454</v>
      </c>
      <c r="J1478" s="12" t="s">
        <v>1455</v>
      </c>
      <c r="K1478" s="12" t="s">
        <v>1517</v>
      </c>
      <c r="N1478" s="16" t="s">
        <v>206</v>
      </c>
      <c r="O1478" s="16" t="s">
        <v>1649</v>
      </c>
      <c r="P1478" s="12" t="s">
        <v>482</v>
      </c>
      <c r="Q1478" s="16">
        <v>2023</v>
      </c>
      <c r="R1478" s="16">
        <v>0.2</v>
      </c>
      <c r="T1478" s="16">
        <v>0</v>
      </c>
      <c r="V1478" s="12" t="s">
        <v>204</v>
      </c>
      <c r="W1478" s="12" t="s">
        <v>207</v>
      </c>
      <c r="X1478" s="16">
        <v>2</v>
      </c>
      <c r="Y1478" s="16">
        <v>5</v>
      </c>
      <c r="Z1478" s="16">
        <v>0.2</v>
      </c>
      <c r="AA1478" s="16">
        <f t="shared" si="234"/>
        <v>24</v>
      </c>
      <c r="AB1478" s="16" t="s">
        <v>5604</v>
      </c>
      <c r="AC1478" s="16" t="s">
        <v>1489</v>
      </c>
      <c r="AD1478" s="16">
        <f t="shared" si="235"/>
        <v>8400</v>
      </c>
      <c r="AE1478" s="16">
        <f t="shared" si="236"/>
        <v>70</v>
      </c>
      <c r="AF1478" s="16">
        <f t="shared" si="237"/>
        <v>26250</v>
      </c>
      <c r="AG1478" s="16">
        <f t="shared" si="238"/>
        <v>20</v>
      </c>
      <c r="AH1478" s="12">
        <f t="shared" si="239"/>
        <v>0</v>
      </c>
      <c r="AI1478" s="16">
        <f t="shared" si="240"/>
        <v>1.4000000000000001</v>
      </c>
      <c r="AJ1478" s="16">
        <f t="shared" si="241"/>
        <v>4900.0000000000009</v>
      </c>
      <c r="AK1478" s="16">
        <f t="shared" si="242"/>
        <v>100</v>
      </c>
      <c r="AL1478" s="16">
        <f t="shared" si="243"/>
        <v>1000</v>
      </c>
      <c r="AM1478" s="16">
        <f t="shared" si="244"/>
        <v>15000</v>
      </c>
      <c r="AN1478" s="16">
        <f t="shared" si="245"/>
        <v>55550</v>
      </c>
      <c r="AO1478" s="12" t="s">
        <v>1458</v>
      </c>
      <c r="AQ1478" s="16" t="s">
        <v>207</v>
      </c>
      <c r="AR1478" s="16" t="s">
        <v>204</v>
      </c>
      <c r="AS1478" s="16" t="s">
        <v>2389</v>
      </c>
      <c r="AT1478" s="16" t="s">
        <v>2387</v>
      </c>
      <c r="AU1478" t="s">
        <v>2384</v>
      </c>
      <c r="AV1478" s="15" t="s">
        <v>2385</v>
      </c>
      <c r="AW1478" s="16" t="s">
        <v>2386</v>
      </c>
      <c r="AX1478" s="16" t="s">
        <v>204</v>
      </c>
      <c r="AY1478" s="16" t="s">
        <v>207</v>
      </c>
      <c r="AZ1478" s="16" t="s">
        <v>204</v>
      </c>
      <c r="BA1478" s="16" t="s">
        <v>204</v>
      </c>
      <c r="BB1478" s="16" t="s">
        <v>204</v>
      </c>
      <c r="BC1478" s="16">
        <v>0.2</v>
      </c>
      <c r="BD1478" s="16">
        <f t="shared" si="246"/>
        <v>0.70000000000000007</v>
      </c>
      <c r="BE1478" s="16">
        <f t="shared" si="247"/>
        <v>347.1875</v>
      </c>
      <c r="BG1478" s="16">
        <f t="shared" si="248"/>
        <v>240</v>
      </c>
      <c r="BH1478" s="16">
        <f t="shared" si="249"/>
        <v>128</v>
      </c>
      <c r="BI1478" s="16">
        <f t="shared" si="250"/>
        <v>1.6</v>
      </c>
    </row>
    <row r="1479" spans="1:61" x14ac:dyDescent="0.35">
      <c r="A1479">
        <v>1478</v>
      </c>
      <c r="B1479" t="s">
        <v>360</v>
      </c>
      <c r="C1479" t="s">
        <v>5829</v>
      </c>
      <c r="D1479" s="15" t="s">
        <v>1596</v>
      </c>
      <c r="E1479" s="12" t="s">
        <v>98</v>
      </c>
      <c r="F1479" s="16">
        <v>1958</v>
      </c>
      <c r="G1479" s="12" t="s">
        <v>1453</v>
      </c>
      <c r="H1479" s="12" t="s">
        <v>91</v>
      </c>
      <c r="I1479" s="12" t="s">
        <v>1454</v>
      </c>
      <c r="J1479" s="12" t="s">
        <v>1455</v>
      </c>
      <c r="K1479" s="12" t="s">
        <v>1517</v>
      </c>
      <c r="N1479" s="16" t="s">
        <v>206</v>
      </c>
      <c r="O1479" s="16" t="s">
        <v>1649</v>
      </c>
      <c r="P1479" s="12" t="s">
        <v>482</v>
      </c>
      <c r="Q1479" s="16">
        <v>2023</v>
      </c>
      <c r="R1479" s="16">
        <v>0.34</v>
      </c>
      <c r="T1479" s="16">
        <v>0</v>
      </c>
      <c r="V1479" s="12" t="s">
        <v>204</v>
      </c>
      <c r="W1479" s="12" t="s">
        <v>207</v>
      </c>
      <c r="X1479" s="16">
        <v>2</v>
      </c>
      <c r="Y1479" s="16">
        <v>4</v>
      </c>
      <c r="Z1479" s="16">
        <v>0.34</v>
      </c>
      <c r="AA1479" s="16">
        <f t="shared" si="234"/>
        <v>40.800000000000004</v>
      </c>
      <c r="AB1479" s="16" t="s">
        <v>5604</v>
      </c>
      <c r="AC1479" s="16" t="s">
        <v>1489</v>
      </c>
      <c r="AD1479" s="16">
        <f t="shared" si="235"/>
        <v>14280.000000000002</v>
      </c>
      <c r="AE1479" s="16">
        <f t="shared" si="236"/>
        <v>119.00000000000001</v>
      </c>
      <c r="AF1479" s="16">
        <f t="shared" si="237"/>
        <v>44625.000000000007</v>
      </c>
      <c r="AG1479" s="16">
        <f t="shared" si="238"/>
        <v>34</v>
      </c>
      <c r="AH1479" s="12">
        <f t="shared" si="239"/>
        <v>0</v>
      </c>
      <c r="AI1479" s="16">
        <f t="shared" si="240"/>
        <v>2.3800000000000003</v>
      </c>
      <c r="AJ1479" s="16">
        <f t="shared" si="241"/>
        <v>8330.0000000000018</v>
      </c>
      <c r="AK1479" s="16">
        <f t="shared" si="242"/>
        <v>170</v>
      </c>
      <c r="AL1479" s="16">
        <f t="shared" si="243"/>
        <v>1700.0000000000002</v>
      </c>
      <c r="AM1479" s="16">
        <f t="shared" si="244"/>
        <v>25500.000000000004</v>
      </c>
      <c r="AN1479" s="16">
        <f t="shared" si="245"/>
        <v>94435.000000000015</v>
      </c>
      <c r="AO1479" s="12" t="s">
        <v>1458</v>
      </c>
      <c r="AQ1479" s="16" t="s">
        <v>207</v>
      </c>
      <c r="AR1479" s="16" t="s">
        <v>204</v>
      </c>
      <c r="AS1479" s="16" t="s">
        <v>2382</v>
      </c>
      <c r="AT1479" s="16" t="s">
        <v>2387</v>
      </c>
      <c r="AU1479" t="s">
        <v>2384</v>
      </c>
      <c r="AV1479" s="15" t="s">
        <v>2385</v>
      </c>
      <c r="AW1479" s="16" t="s">
        <v>2386</v>
      </c>
      <c r="AX1479" s="16" t="s">
        <v>204</v>
      </c>
      <c r="AY1479" s="16" t="s">
        <v>207</v>
      </c>
      <c r="AZ1479" s="16" t="s">
        <v>204</v>
      </c>
      <c r="BA1479" s="16" t="s">
        <v>204</v>
      </c>
      <c r="BB1479" s="16" t="s">
        <v>204</v>
      </c>
      <c r="BC1479" s="16">
        <v>0.34</v>
      </c>
      <c r="BD1479" s="16">
        <f t="shared" si="246"/>
        <v>1.1900000000000002</v>
      </c>
      <c r="BE1479" s="16">
        <f t="shared" si="247"/>
        <v>590.21875000000011</v>
      </c>
      <c r="BG1479" s="16">
        <f t="shared" si="248"/>
        <v>408.00000000000006</v>
      </c>
      <c r="BH1479" s="16">
        <f t="shared" si="249"/>
        <v>217.60000000000002</v>
      </c>
      <c r="BI1479" s="16">
        <f t="shared" si="250"/>
        <v>2.72</v>
      </c>
    </row>
    <row r="1480" spans="1:61" x14ac:dyDescent="0.35">
      <c r="A1480">
        <v>1479</v>
      </c>
      <c r="B1480" t="s">
        <v>360</v>
      </c>
      <c r="C1480" t="s">
        <v>5830</v>
      </c>
      <c r="D1480" s="15" t="s">
        <v>1668</v>
      </c>
      <c r="E1480" s="12" t="s">
        <v>98</v>
      </c>
      <c r="F1480" s="16">
        <v>1991</v>
      </c>
      <c r="G1480" s="12" t="s">
        <v>1453</v>
      </c>
      <c r="H1480" s="12" t="s">
        <v>91</v>
      </c>
      <c r="I1480" s="12" t="s">
        <v>1454</v>
      </c>
      <c r="J1480" s="12" t="s">
        <v>1455</v>
      </c>
      <c r="K1480" s="12" t="s">
        <v>1517</v>
      </c>
      <c r="N1480" s="16" t="s">
        <v>206</v>
      </c>
      <c r="O1480" s="16" t="s">
        <v>1649</v>
      </c>
      <c r="P1480" s="12" t="s">
        <v>482</v>
      </c>
      <c r="Q1480" s="16">
        <v>2023</v>
      </c>
      <c r="R1480" s="16">
        <v>0.1</v>
      </c>
      <c r="T1480" s="16">
        <v>0</v>
      </c>
      <c r="V1480" s="12" t="s">
        <v>204</v>
      </c>
      <c r="W1480" s="12" t="s">
        <v>207</v>
      </c>
      <c r="X1480" s="16">
        <v>2</v>
      </c>
      <c r="Y1480" s="16">
        <v>8</v>
      </c>
      <c r="Z1480" s="16">
        <v>0.1</v>
      </c>
      <c r="AA1480" s="16">
        <f t="shared" si="234"/>
        <v>12</v>
      </c>
      <c r="AB1480" s="16" t="s">
        <v>5604</v>
      </c>
      <c r="AC1480" s="16" t="s">
        <v>1489</v>
      </c>
      <c r="AD1480" s="16">
        <f t="shared" si="235"/>
        <v>4200</v>
      </c>
      <c r="AE1480" s="16">
        <f t="shared" si="236"/>
        <v>35</v>
      </c>
      <c r="AF1480" s="16">
        <f t="shared" si="237"/>
        <v>13125</v>
      </c>
      <c r="AG1480" s="16">
        <f t="shared" si="238"/>
        <v>10</v>
      </c>
      <c r="AH1480" s="12">
        <f t="shared" si="239"/>
        <v>0</v>
      </c>
      <c r="AI1480" s="16">
        <f t="shared" si="240"/>
        <v>0.70000000000000007</v>
      </c>
      <c r="AJ1480" s="16">
        <f t="shared" si="241"/>
        <v>2450.0000000000005</v>
      </c>
      <c r="AK1480" s="16">
        <f t="shared" si="242"/>
        <v>50</v>
      </c>
      <c r="AL1480" s="16">
        <f t="shared" si="243"/>
        <v>500</v>
      </c>
      <c r="AM1480" s="16">
        <f t="shared" si="244"/>
        <v>7500</v>
      </c>
      <c r="AN1480" s="16">
        <f t="shared" si="245"/>
        <v>27775</v>
      </c>
      <c r="AO1480" s="12" t="s">
        <v>1458</v>
      </c>
      <c r="AQ1480" s="16" t="s">
        <v>207</v>
      </c>
      <c r="AR1480" s="16" t="s">
        <v>2381</v>
      </c>
      <c r="AS1480" s="16" t="s">
        <v>2382</v>
      </c>
      <c r="AT1480" s="16" t="s">
        <v>2383</v>
      </c>
      <c r="AU1480" t="s">
        <v>2384</v>
      </c>
      <c r="AV1480" s="15" t="s">
        <v>2385</v>
      </c>
      <c r="AW1480" s="16" t="s">
        <v>2386</v>
      </c>
      <c r="AX1480" s="16" t="s">
        <v>204</v>
      </c>
      <c r="AY1480" s="16" t="s">
        <v>207</v>
      </c>
      <c r="AZ1480" s="16" t="s">
        <v>204</v>
      </c>
      <c r="BA1480" s="16" t="s">
        <v>204</v>
      </c>
      <c r="BB1480" s="16" t="s">
        <v>204</v>
      </c>
      <c r="BC1480" s="16">
        <v>0.1</v>
      </c>
      <c r="BD1480" s="16">
        <f t="shared" si="246"/>
        <v>0.35000000000000003</v>
      </c>
      <c r="BE1480" s="16">
        <f t="shared" si="247"/>
        <v>173.59375</v>
      </c>
      <c r="BG1480" s="16">
        <f t="shared" si="248"/>
        <v>120</v>
      </c>
      <c r="BH1480" s="16">
        <f t="shared" si="249"/>
        <v>64</v>
      </c>
      <c r="BI1480" s="16">
        <f t="shared" si="250"/>
        <v>0.8</v>
      </c>
    </row>
    <row r="1481" spans="1:61" x14ac:dyDescent="0.35">
      <c r="A1481">
        <v>1480</v>
      </c>
      <c r="B1481" t="s">
        <v>360</v>
      </c>
      <c r="C1481" t="s">
        <v>5831</v>
      </c>
      <c r="D1481" s="15" t="s">
        <v>1669</v>
      </c>
      <c r="E1481" s="12" t="s">
        <v>98</v>
      </c>
      <c r="F1481" s="16">
        <v>1973</v>
      </c>
      <c r="G1481" s="12" t="s">
        <v>1453</v>
      </c>
      <c r="H1481" s="12" t="s">
        <v>91</v>
      </c>
      <c r="I1481" s="12" t="s">
        <v>1454</v>
      </c>
      <c r="J1481" s="12" t="s">
        <v>1455</v>
      </c>
      <c r="K1481" s="12" t="s">
        <v>1517</v>
      </c>
      <c r="N1481" s="16" t="s">
        <v>206</v>
      </c>
      <c r="O1481" s="16" t="s">
        <v>1649</v>
      </c>
      <c r="P1481" s="12" t="s">
        <v>482</v>
      </c>
      <c r="Q1481" s="16">
        <v>2023</v>
      </c>
      <c r="R1481" s="16">
        <v>0.38</v>
      </c>
      <c r="T1481" s="16">
        <v>0</v>
      </c>
      <c r="V1481" s="12" t="s">
        <v>204</v>
      </c>
      <c r="W1481" s="12" t="s">
        <v>207</v>
      </c>
      <c r="X1481" s="16">
        <v>2</v>
      </c>
      <c r="Y1481" s="16">
        <v>8</v>
      </c>
      <c r="Z1481" s="16">
        <v>0.38</v>
      </c>
      <c r="AA1481" s="16">
        <f t="shared" si="234"/>
        <v>45.6</v>
      </c>
      <c r="AB1481" s="16" t="s">
        <v>5604</v>
      </c>
      <c r="AC1481" s="16" t="s">
        <v>1489</v>
      </c>
      <c r="AD1481" s="16">
        <f t="shared" si="235"/>
        <v>15960</v>
      </c>
      <c r="AE1481" s="16">
        <f t="shared" si="236"/>
        <v>133</v>
      </c>
      <c r="AF1481" s="16">
        <f t="shared" si="237"/>
        <v>49875</v>
      </c>
      <c r="AG1481" s="16">
        <f t="shared" si="238"/>
        <v>38</v>
      </c>
      <c r="AH1481" s="12">
        <f t="shared" si="239"/>
        <v>0</v>
      </c>
      <c r="AI1481" s="16">
        <f t="shared" si="240"/>
        <v>2.66</v>
      </c>
      <c r="AJ1481" s="16">
        <f t="shared" si="241"/>
        <v>9310</v>
      </c>
      <c r="AK1481" s="16">
        <f t="shared" si="242"/>
        <v>190</v>
      </c>
      <c r="AL1481" s="16">
        <f t="shared" si="243"/>
        <v>1900</v>
      </c>
      <c r="AM1481" s="16">
        <f t="shared" si="244"/>
        <v>28500</v>
      </c>
      <c r="AN1481" s="16">
        <f t="shared" si="245"/>
        <v>105545</v>
      </c>
      <c r="AO1481" s="12" t="s">
        <v>1458</v>
      </c>
      <c r="AQ1481" s="16" t="s">
        <v>207</v>
      </c>
      <c r="AR1481" s="16" t="s">
        <v>204</v>
      </c>
      <c r="AS1481" s="16" t="s">
        <v>2382</v>
      </c>
      <c r="AT1481" s="16" t="s">
        <v>2383</v>
      </c>
      <c r="AU1481" t="s">
        <v>2384</v>
      </c>
      <c r="AV1481" s="15" t="s">
        <v>2385</v>
      </c>
      <c r="AW1481" s="16" t="s">
        <v>2386</v>
      </c>
      <c r="AX1481" s="16" t="s">
        <v>204</v>
      </c>
      <c r="AY1481" s="16" t="s">
        <v>207</v>
      </c>
      <c r="AZ1481" s="16" t="s">
        <v>204</v>
      </c>
      <c r="BA1481" s="16" t="s">
        <v>204</v>
      </c>
      <c r="BB1481" s="16" t="s">
        <v>204</v>
      </c>
      <c r="BC1481" s="16">
        <v>0.38</v>
      </c>
      <c r="BD1481" s="16">
        <f t="shared" si="246"/>
        <v>1.33</v>
      </c>
      <c r="BE1481" s="16">
        <f t="shared" si="247"/>
        <v>659.65625</v>
      </c>
      <c r="BG1481" s="16">
        <f t="shared" si="248"/>
        <v>456</v>
      </c>
      <c r="BH1481" s="16">
        <f t="shared" si="249"/>
        <v>243.2</v>
      </c>
      <c r="BI1481" s="16">
        <f t="shared" si="250"/>
        <v>3.04</v>
      </c>
    </row>
    <row r="1482" spans="1:61" x14ac:dyDescent="0.35">
      <c r="A1482">
        <v>1481</v>
      </c>
      <c r="B1482" t="s">
        <v>360</v>
      </c>
      <c r="C1482" t="s">
        <v>5832</v>
      </c>
      <c r="D1482" s="15" t="s">
        <v>1670</v>
      </c>
      <c r="E1482" s="12" t="s">
        <v>98</v>
      </c>
      <c r="F1482" s="16">
        <v>1965</v>
      </c>
      <c r="G1482" s="12" t="s">
        <v>1453</v>
      </c>
      <c r="H1482" s="12" t="s">
        <v>91</v>
      </c>
      <c r="I1482" s="12" t="s">
        <v>1454</v>
      </c>
      <c r="J1482" s="12" t="s">
        <v>1455</v>
      </c>
      <c r="K1482" s="12" t="s">
        <v>1517</v>
      </c>
      <c r="N1482" s="16" t="s">
        <v>205</v>
      </c>
      <c r="O1482" s="16" t="s">
        <v>1671</v>
      </c>
      <c r="P1482" s="12" t="s">
        <v>482</v>
      </c>
      <c r="Q1482" s="16">
        <v>2023</v>
      </c>
      <c r="R1482" s="16">
        <v>1.72</v>
      </c>
      <c r="T1482" s="16">
        <v>0</v>
      </c>
      <c r="U1482" s="16" t="s">
        <v>1672</v>
      </c>
      <c r="V1482" s="12" t="s">
        <v>204</v>
      </c>
      <c r="W1482" s="12" t="s">
        <v>207</v>
      </c>
      <c r="X1482" s="16">
        <v>2</v>
      </c>
      <c r="Y1482" s="16">
        <v>12</v>
      </c>
      <c r="Z1482" s="16">
        <v>1.72</v>
      </c>
      <c r="AA1482" s="16">
        <f t="shared" si="234"/>
        <v>206.4</v>
      </c>
      <c r="AB1482" s="16" t="s">
        <v>5604</v>
      </c>
      <c r="AC1482" s="16" t="s">
        <v>1489</v>
      </c>
      <c r="AD1482" s="16">
        <f t="shared" si="235"/>
        <v>72240</v>
      </c>
      <c r="AE1482" s="16">
        <f t="shared" si="236"/>
        <v>602</v>
      </c>
      <c r="AF1482" s="16">
        <f t="shared" si="237"/>
        <v>225750</v>
      </c>
      <c r="AG1482" s="16">
        <f t="shared" si="238"/>
        <v>172</v>
      </c>
      <c r="AH1482" s="12">
        <f t="shared" si="239"/>
        <v>0</v>
      </c>
      <c r="AI1482" s="16">
        <f t="shared" si="240"/>
        <v>12.04</v>
      </c>
      <c r="AJ1482" s="16">
        <f t="shared" si="241"/>
        <v>42140</v>
      </c>
      <c r="AK1482" s="16">
        <f t="shared" si="242"/>
        <v>860</v>
      </c>
      <c r="AL1482" s="16">
        <f t="shared" si="243"/>
        <v>8600</v>
      </c>
      <c r="AM1482" s="16">
        <f t="shared" si="244"/>
        <v>129000</v>
      </c>
      <c r="AN1482" s="16">
        <f t="shared" si="245"/>
        <v>477730</v>
      </c>
      <c r="AO1482" s="12" t="s">
        <v>1458</v>
      </c>
      <c r="AQ1482" s="16" t="s">
        <v>207</v>
      </c>
      <c r="AR1482" s="16" t="s">
        <v>204</v>
      </c>
      <c r="AS1482" s="16" t="s">
        <v>2382</v>
      </c>
      <c r="AT1482" s="16" t="s">
        <v>2387</v>
      </c>
      <c r="AU1482" t="s">
        <v>2384</v>
      </c>
      <c r="AV1482" s="15" t="s">
        <v>2385</v>
      </c>
      <c r="AW1482" s="16" t="s">
        <v>2386</v>
      </c>
      <c r="AX1482" s="16" t="s">
        <v>204</v>
      </c>
      <c r="AY1482" s="16" t="s">
        <v>207</v>
      </c>
      <c r="AZ1482" s="16" t="s">
        <v>204</v>
      </c>
      <c r="BA1482" s="16" t="s">
        <v>204</v>
      </c>
      <c r="BB1482" s="16" t="s">
        <v>204</v>
      </c>
      <c r="BC1482" s="16">
        <v>1.72</v>
      </c>
      <c r="BD1482" s="16">
        <f t="shared" si="246"/>
        <v>6.02</v>
      </c>
      <c r="BE1482" s="16">
        <f t="shared" si="247"/>
        <v>2985.8125</v>
      </c>
      <c r="BG1482" s="16">
        <f t="shared" si="248"/>
        <v>2064</v>
      </c>
      <c r="BH1482" s="16">
        <f t="shared" si="249"/>
        <v>1100.8</v>
      </c>
      <c r="BI1482" s="16">
        <f t="shared" si="250"/>
        <v>13.76</v>
      </c>
    </row>
    <row r="1483" spans="1:61" x14ac:dyDescent="0.35">
      <c r="A1483">
        <v>1482</v>
      </c>
      <c r="B1483" t="s">
        <v>360</v>
      </c>
      <c r="C1483" t="s">
        <v>5833</v>
      </c>
      <c r="D1483" s="15" t="s">
        <v>1673</v>
      </c>
      <c r="E1483" s="12" t="s">
        <v>98</v>
      </c>
      <c r="F1483" s="16">
        <v>1968</v>
      </c>
      <c r="G1483" s="12" t="s">
        <v>1453</v>
      </c>
      <c r="H1483" s="12" t="s">
        <v>91</v>
      </c>
      <c r="I1483" s="12" t="s">
        <v>1454</v>
      </c>
      <c r="J1483" s="12" t="s">
        <v>1455</v>
      </c>
      <c r="K1483" s="12" t="s">
        <v>1517</v>
      </c>
      <c r="N1483" s="16" t="s">
        <v>205</v>
      </c>
      <c r="O1483" s="16" t="s">
        <v>1671</v>
      </c>
      <c r="P1483" s="12" t="s">
        <v>482</v>
      </c>
      <c r="Q1483" s="16">
        <v>2023</v>
      </c>
      <c r="R1483" s="16">
        <v>1.03</v>
      </c>
      <c r="T1483" s="16">
        <v>0</v>
      </c>
      <c r="U1483" s="16" t="s">
        <v>1674</v>
      </c>
      <c r="V1483" s="12" t="s">
        <v>204</v>
      </c>
      <c r="W1483" s="12" t="s">
        <v>207</v>
      </c>
      <c r="X1483" s="16">
        <v>2</v>
      </c>
      <c r="Y1483" s="16">
        <v>10</v>
      </c>
      <c r="Z1483" s="16">
        <v>1.03</v>
      </c>
      <c r="AA1483" s="16">
        <f t="shared" si="234"/>
        <v>123.60000000000001</v>
      </c>
      <c r="AB1483" s="16" t="s">
        <v>5604</v>
      </c>
      <c r="AC1483" s="16" t="s">
        <v>1489</v>
      </c>
      <c r="AD1483" s="16">
        <f t="shared" si="235"/>
        <v>43260</v>
      </c>
      <c r="AE1483" s="16">
        <f t="shared" si="236"/>
        <v>360.5</v>
      </c>
      <c r="AF1483" s="16">
        <f t="shared" si="237"/>
        <v>135187.5</v>
      </c>
      <c r="AG1483" s="16">
        <f t="shared" si="238"/>
        <v>103</v>
      </c>
      <c r="AH1483" s="12">
        <f t="shared" si="239"/>
        <v>0</v>
      </c>
      <c r="AI1483" s="16">
        <f t="shared" si="240"/>
        <v>7.21</v>
      </c>
      <c r="AJ1483" s="16">
        <f t="shared" si="241"/>
        <v>25235</v>
      </c>
      <c r="AK1483" s="16">
        <f t="shared" si="242"/>
        <v>515</v>
      </c>
      <c r="AL1483" s="16">
        <f t="shared" si="243"/>
        <v>5150</v>
      </c>
      <c r="AM1483" s="16">
        <f t="shared" si="244"/>
        <v>77250</v>
      </c>
      <c r="AN1483" s="16">
        <f t="shared" si="245"/>
        <v>286082.5</v>
      </c>
      <c r="AO1483" s="12" t="s">
        <v>1458</v>
      </c>
      <c r="AQ1483" s="16" t="s">
        <v>207</v>
      </c>
      <c r="AR1483" s="16" t="s">
        <v>204</v>
      </c>
      <c r="AS1483" s="16" t="s">
        <v>2408</v>
      </c>
      <c r="AT1483" s="16" t="s">
        <v>2387</v>
      </c>
      <c r="AU1483" t="s">
        <v>2384</v>
      </c>
      <c r="AV1483" s="15" t="s">
        <v>2385</v>
      </c>
      <c r="AW1483" s="16" t="s">
        <v>2386</v>
      </c>
      <c r="AX1483" s="16" t="s">
        <v>204</v>
      </c>
      <c r="AY1483" s="16" t="s">
        <v>207</v>
      </c>
      <c r="AZ1483" s="16" t="s">
        <v>204</v>
      </c>
      <c r="BA1483" s="16" t="s">
        <v>204</v>
      </c>
      <c r="BB1483" s="16" t="s">
        <v>204</v>
      </c>
      <c r="BC1483" s="16">
        <v>1.03</v>
      </c>
      <c r="BD1483" s="16">
        <f t="shared" si="246"/>
        <v>3.605</v>
      </c>
      <c r="BE1483" s="16">
        <f t="shared" si="247"/>
        <v>1788.015625</v>
      </c>
      <c r="BG1483" s="16">
        <f t="shared" si="248"/>
        <v>1236</v>
      </c>
      <c r="BH1483" s="16">
        <f t="shared" si="249"/>
        <v>659.2</v>
      </c>
      <c r="BI1483" s="16">
        <f t="shared" si="250"/>
        <v>8.24</v>
      </c>
    </row>
    <row r="1484" spans="1:61" x14ac:dyDescent="0.35">
      <c r="A1484">
        <v>1483</v>
      </c>
      <c r="B1484" t="s">
        <v>360</v>
      </c>
      <c r="C1484" t="s">
        <v>5834</v>
      </c>
      <c r="D1484" s="15" t="s">
        <v>1675</v>
      </c>
      <c r="E1484" s="12" t="s">
        <v>98</v>
      </c>
      <c r="F1484" s="16">
        <v>1967</v>
      </c>
      <c r="G1484" s="12" t="s">
        <v>1453</v>
      </c>
      <c r="H1484" s="12" t="s">
        <v>91</v>
      </c>
      <c r="I1484" s="12" t="s">
        <v>1454</v>
      </c>
      <c r="J1484" s="12" t="s">
        <v>1455</v>
      </c>
      <c r="K1484" s="12" t="s">
        <v>1517</v>
      </c>
      <c r="N1484" s="16" t="s">
        <v>206</v>
      </c>
      <c r="O1484" s="16" t="s">
        <v>1671</v>
      </c>
      <c r="P1484" s="12" t="s">
        <v>482</v>
      </c>
      <c r="Q1484" s="16">
        <v>2023</v>
      </c>
      <c r="R1484" s="16">
        <v>1.03</v>
      </c>
      <c r="T1484" s="16">
        <v>0</v>
      </c>
      <c r="V1484" s="12" t="s">
        <v>204</v>
      </c>
      <c r="W1484" s="12" t="s">
        <v>207</v>
      </c>
      <c r="X1484" s="16">
        <v>2</v>
      </c>
      <c r="Y1484" s="16">
        <v>8</v>
      </c>
      <c r="Z1484" s="16">
        <v>1.03</v>
      </c>
      <c r="AA1484" s="16">
        <f t="shared" si="234"/>
        <v>123.60000000000001</v>
      </c>
      <c r="AB1484" s="16" t="s">
        <v>5604</v>
      </c>
      <c r="AC1484" s="16" t="s">
        <v>1489</v>
      </c>
      <c r="AD1484" s="16">
        <f t="shared" si="235"/>
        <v>43260</v>
      </c>
      <c r="AE1484" s="16">
        <f t="shared" si="236"/>
        <v>360.5</v>
      </c>
      <c r="AF1484" s="16">
        <f t="shared" si="237"/>
        <v>135187.5</v>
      </c>
      <c r="AG1484" s="16">
        <f t="shared" si="238"/>
        <v>103</v>
      </c>
      <c r="AH1484" s="12">
        <f t="shared" si="239"/>
        <v>0</v>
      </c>
      <c r="AI1484" s="16">
        <f t="shared" si="240"/>
        <v>7.21</v>
      </c>
      <c r="AJ1484" s="16">
        <f t="shared" si="241"/>
        <v>25235</v>
      </c>
      <c r="AK1484" s="16">
        <f t="shared" si="242"/>
        <v>515</v>
      </c>
      <c r="AL1484" s="16">
        <f t="shared" si="243"/>
        <v>5150</v>
      </c>
      <c r="AM1484" s="16">
        <f t="shared" si="244"/>
        <v>77250</v>
      </c>
      <c r="AN1484" s="16">
        <f t="shared" si="245"/>
        <v>286082.5</v>
      </c>
      <c r="AO1484" s="12" t="s">
        <v>1458</v>
      </c>
      <c r="AQ1484" s="16" t="s">
        <v>207</v>
      </c>
      <c r="AR1484" s="16" t="s">
        <v>2381</v>
      </c>
      <c r="AS1484" s="16" t="s">
        <v>2388</v>
      </c>
      <c r="AT1484" s="16" t="s">
        <v>2387</v>
      </c>
      <c r="AU1484" t="s">
        <v>2384</v>
      </c>
      <c r="AV1484" s="15" t="s">
        <v>2385</v>
      </c>
      <c r="AW1484" s="16" t="s">
        <v>2386</v>
      </c>
      <c r="AX1484" s="16" t="s">
        <v>204</v>
      </c>
      <c r="AY1484" s="16" t="s">
        <v>207</v>
      </c>
      <c r="AZ1484" s="16" t="s">
        <v>204</v>
      </c>
      <c r="BA1484" s="16" t="s">
        <v>204</v>
      </c>
      <c r="BB1484" s="16" t="s">
        <v>204</v>
      </c>
      <c r="BC1484" s="16">
        <v>1.03</v>
      </c>
      <c r="BD1484" s="16">
        <f t="shared" si="246"/>
        <v>3.605</v>
      </c>
      <c r="BE1484" s="16">
        <f t="shared" si="247"/>
        <v>1788.015625</v>
      </c>
      <c r="BG1484" s="16">
        <f t="shared" si="248"/>
        <v>1236</v>
      </c>
      <c r="BH1484" s="16">
        <f t="shared" si="249"/>
        <v>659.2</v>
      </c>
      <c r="BI1484" s="16">
        <f t="shared" si="250"/>
        <v>8.24</v>
      </c>
    </row>
    <row r="1485" spans="1:61" x14ac:dyDescent="0.35">
      <c r="A1485">
        <v>1484</v>
      </c>
      <c r="B1485" t="s">
        <v>360</v>
      </c>
      <c r="C1485" t="s">
        <v>5835</v>
      </c>
      <c r="D1485" s="15" t="s">
        <v>1676</v>
      </c>
      <c r="E1485" s="12" t="s">
        <v>98</v>
      </c>
      <c r="F1485" s="16">
        <v>1968</v>
      </c>
      <c r="G1485" s="12" t="s">
        <v>1453</v>
      </c>
      <c r="H1485" s="12" t="s">
        <v>91</v>
      </c>
      <c r="I1485" s="12" t="s">
        <v>1454</v>
      </c>
      <c r="J1485" s="12" t="s">
        <v>1455</v>
      </c>
      <c r="K1485" s="12" t="s">
        <v>1517</v>
      </c>
      <c r="N1485" s="16" t="s">
        <v>205</v>
      </c>
      <c r="O1485" s="16" t="s">
        <v>1671</v>
      </c>
      <c r="P1485" s="12" t="s">
        <v>482</v>
      </c>
      <c r="Q1485" s="16">
        <v>2023</v>
      </c>
      <c r="R1485" s="16">
        <v>0.8</v>
      </c>
      <c r="T1485" s="16">
        <v>0</v>
      </c>
      <c r="V1485" s="12" t="s">
        <v>204</v>
      </c>
      <c r="W1485" s="12" t="s">
        <v>207</v>
      </c>
      <c r="X1485" s="16">
        <v>2</v>
      </c>
      <c r="Y1485" s="16">
        <v>6</v>
      </c>
      <c r="Z1485" s="16">
        <v>0.8</v>
      </c>
      <c r="AA1485" s="16">
        <f t="shared" si="234"/>
        <v>96</v>
      </c>
      <c r="AB1485" s="16" t="s">
        <v>5604</v>
      </c>
      <c r="AC1485" s="16" t="s">
        <v>1489</v>
      </c>
      <c r="AD1485" s="16">
        <f t="shared" si="235"/>
        <v>33600</v>
      </c>
      <c r="AE1485" s="16">
        <f t="shared" si="236"/>
        <v>280</v>
      </c>
      <c r="AF1485" s="16">
        <f t="shared" si="237"/>
        <v>105000</v>
      </c>
      <c r="AG1485" s="16">
        <f t="shared" si="238"/>
        <v>80</v>
      </c>
      <c r="AH1485" s="12">
        <f t="shared" si="239"/>
        <v>0</v>
      </c>
      <c r="AI1485" s="16">
        <f t="shared" si="240"/>
        <v>5.6000000000000005</v>
      </c>
      <c r="AJ1485" s="16">
        <f t="shared" si="241"/>
        <v>19600.000000000004</v>
      </c>
      <c r="AK1485" s="16">
        <f t="shared" si="242"/>
        <v>400</v>
      </c>
      <c r="AL1485" s="16">
        <f t="shared" si="243"/>
        <v>4000</v>
      </c>
      <c r="AM1485" s="16">
        <f t="shared" si="244"/>
        <v>60000</v>
      </c>
      <c r="AN1485" s="16">
        <f t="shared" si="245"/>
        <v>222200</v>
      </c>
      <c r="AO1485" s="12" t="s">
        <v>1458</v>
      </c>
      <c r="AQ1485" s="16" t="s">
        <v>207</v>
      </c>
      <c r="AR1485" s="16" t="s">
        <v>204</v>
      </c>
      <c r="AS1485" s="16" t="s">
        <v>2389</v>
      </c>
      <c r="AT1485" s="16" t="s">
        <v>2383</v>
      </c>
      <c r="AU1485" t="s">
        <v>2384</v>
      </c>
      <c r="AV1485" s="15" t="s">
        <v>2385</v>
      </c>
      <c r="AW1485" s="16" t="s">
        <v>2386</v>
      </c>
      <c r="AX1485" s="16" t="s">
        <v>204</v>
      </c>
      <c r="AY1485" s="16" t="s">
        <v>207</v>
      </c>
      <c r="AZ1485" s="16" t="s">
        <v>204</v>
      </c>
      <c r="BA1485" s="16" t="s">
        <v>204</v>
      </c>
      <c r="BB1485" s="16" t="s">
        <v>204</v>
      </c>
      <c r="BC1485" s="16">
        <v>0.8</v>
      </c>
      <c r="BD1485" s="16">
        <f t="shared" si="246"/>
        <v>2.8000000000000003</v>
      </c>
      <c r="BE1485" s="16">
        <f t="shared" si="247"/>
        <v>1388.75</v>
      </c>
      <c r="BG1485" s="16">
        <f t="shared" si="248"/>
        <v>960</v>
      </c>
      <c r="BH1485" s="16">
        <f t="shared" si="249"/>
        <v>512</v>
      </c>
      <c r="BI1485" s="16">
        <f t="shared" si="250"/>
        <v>6.4</v>
      </c>
    </row>
    <row r="1486" spans="1:61" x14ac:dyDescent="0.35">
      <c r="A1486">
        <v>1485</v>
      </c>
      <c r="B1486" t="s">
        <v>360</v>
      </c>
      <c r="C1486" t="s">
        <v>5836</v>
      </c>
      <c r="D1486" s="15" t="s">
        <v>1677</v>
      </c>
      <c r="E1486" s="12" t="s">
        <v>98</v>
      </c>
      <c r="F1486" s="16">
        <v>1973</v>
      </c>
      <c r="G1486" s="12" t="s">
        <v>1453</v>
      </c>
      <c r="H1486" s="12" t="s">
        <v>91</v>
      </c>
      <c r="I1486" s="12" t="s">
        <v>1454</v>
      </c>
      <c r="J1486" s="12" t="s">
        <v>1455</v>
      </c>
      <c r="K1486" s="12" t="s">
        <v>1517</v>
      </c>
      <c r="N1486" s="16" t="s">
        <v>206</v>
      </c>
      <c r="O1486" s="16" t="s">
        <v>1671</v>
      </c>
      <c r="P1486" s="12" t="s">
        <v>482</v>
      </c>
      <c r="Q1486" s="16">
        <v>2023</v>
      </c>
      <c r="R1486" s="16">
        <v>1.05</v>
      </c>
      <c r="T1486" s="16">
        <v>0</v>
      </c>
      <c r="V1486" s="12" t="s">
        <v>204</v>
      </c>
      <c r="W1486" s="12" t="s">
        <v>207</v>
      </c>
      <c r="X1486" s="16">
        <v>2</v>
      </c>
      <c r="Y1486" s="16">
        <v>8</v>
      </c>
      <c r="Z1486" s="16">
        <v>1.05</v>
      </c>
      <c r="AA1486" s="16">
        <f t="shared" si="234"/>
        <v>126</v>
      </c>
      <c r="AB1486" s="16" t="s">
        <v>5604</v>
      </c>
      <c r="AC1486" s="16" t="s">
        <v>1489</v>
      </c>
      <c r="AD1486" s="16">
        <f t="shared" si="235"/>
        <v>44100</v>
      </c>
      <c r="AE1486" s="16">
        <f t="shared" si="236"/>
        <v>367.5</v>
      </c>
      <c r="AF1486" s="16">
        <f t="shared" si="237"/>
        <v>137812.5</v>
      </c>
      <c r="AG1486" s="16">
        <f t="shared" si="238"/>
        <v>105</v>
      </c>
      <c r="AH1486" s="12">
        <f t="shared" si="239"/>
        <v>0</v>
      </c>
      <c r="AI1486" s="16">
        <f t="shared" si="240"/>
        <v>7.3500000000000005</v>
      </c>
      <c r="AJ1486" s="16">
        <f t="shared" si="241"/>
        <v>25725.000000000004</v>
      </c>
      <c r="AK1486" s="16">
        <f t="shared" si="242"/>
        <v>525</v>
      </c>
      <c r="AL1486" s="16">
        <f t="shared" si="243"/>
        <v>5250</v>
      </c>
      <c r="AM1486" s="16">
        <f t="shared" si="244"/>
        <v>78750</v>
      </c>
      <c r="AN1486" s="16">
        <f t="shared" si="245"/>
        <v>291637.5</v>
      </c>
      <c r="AO1486" s="12" t="s">
        <v>1458</v>
      </c>
      <c r="AQ1486" s="16" t="s">
        <v>207</v>
      </c>
      <c r="AR1486" s="16" t="s">
        <v>204</v>
      </c>
      <c r="AS1486" s="16" t="s">
        <v>2388</v>
      </c>
      <c r="AT1486" s="16" t="s">
        <v>2383</v>
      </c>
      <c r="AU1486" t="s">
        <v>2384</v>
      </c>
      <c r="AV1486" s="15" t="s">
        <v>2385</v>
      </c>
      <c r="AW1486" s="16" t="s">
        <v>2386</v>
      </c>
      <c r="AX1486" s="16" t="s">
        <v>204</v>
      </c>
      <c r="AY1486" s="16" t="s">
        <v>207</v>
      </c>
      <c r="AZ1486" s="16" t="s">
        <v>204</v>
      </c>
      <c r="BA1486" s="16" t="s">
        <v>204</v>
      </c>
      <c r="BB1486" s="16" t="s">
        <v>204</v>
      </c>
      <c r="BC1486" s="16">
        <v>1.05</v>
      </c>
      <c r="BD1486" s="16">
        <f t="shared" si="246"/>
        <v>3.6750000000000003</v>
      </c>
      <c r="BE1486" s="16">
        <f t="shared" si="247"/>
        <v>1822.734375</v>
      </c>
      <c r="BG1486" s="16">
        <f t="shared" si="248"/>
        <v>1260</v>
      </c>
      <c r="BH1486" s="16">
        <f t="shared" si="249"/>
        <v>672</v>
      </c>
      <c r="BI1486" s="16">
        <f t="shared" si="250"/>
        <v>8.4</v>
      </c>
    </row>
    <row r="1487" spans="1:61" x14ac:dyDescent="0.35">
      <c r="A1487">
        <v>1486</v>
      </c>
      <c r="B1487" t="s">
        <v>360</v>
      </c>
      <c r="C1487" t="s">
        <v>5837</v>
      </c>
      <c r="D1487" s="15" t="s">
        <v>1678</v>
      </c>
      <c r="E1487" s="12" t="s">
        <v>98</v>
      </c>
      <c r="F1487" s="16">
        <v>1981</v>
      </c>
      <c r="G1487" s="12" t="s">
        <v>1453</v>
      </c>
      <c r="H1487" s="12" t="s">
        <v>91</v>
      </c>
      <c r="I1487" s="12" t="s">
        <v>1454</v>
      </c>
      <c r="J1487" s="12" t="s">
        <v>1455</v>
      </c>
      <c r="K1487" s="12" t="s">
        <v>1517</v>
      </c>
      <c r="N1487" s="16" t="s">
        <v>206</v>
      </c>
      <c r="O1487" s="16" t="s">
        <v>1671</v>
      </c>
      <c r="P1487" s="12" t="s">
        <v>482</v>
      </c>
      <c r="Q1487" s="16">
        <v>2023</v>
      </c>
      <c r="R1487" s="16">
        <v>1.1000000000000001</v>
      </c>
      <c r="T1487" s="16">
        <v>0</v>
      </c>
      <c r="V1487" s="12" t="s">
        <v>204</v>
      </c>
      <c r="W1487" s="12" t="s">
        <v>207</v>
      </c>
      <c r="X1487" s="16">
        <v>2</v>
      </c>
      <c r="Y1487" s="16">
        <v>6</v>
      </c>
      <c r="Z1487" s="16">
        <v>1.1000000000000001</v>
      </c>
      <c r="AA1487" s="16">
        <f t="shared" si="234"/>
        <v>132</v>
      </c>
      <c r="AB1487" s="16" t="s">
        <v>5604</v>
      </c>
      <c r="AC1487" s="16" t="s">
        <v>1489</v>
      </c>
      <c r="AD1487" s="16">
        <f t="shared" si="235"/>
        <v>46200</v>
      </c>
      <c r="AE1487" s="16">
        <f t="shared" si="236"/>
        <v>385.00000000000006</v>
      </c>
      <c r="AF1487" s="16">
        <f t="shared" si="237"/>
        <v>144375.00000000003</v>
      </c>
      <c r="AG1487" s="16">
        <f t="shared" si="238"/>
        <v>110.00000000000001</v>
      </c>
      <c r="AH1487" s="12">
        <f t="shared" si="239"/>
        <v>0</v>
      </c>
      <c r="AI1487" s="16">
        <f t="shared" si="240"/>
        <v>7.7000000000000011</v>
      </c>
      <c r="AJ1487" s="16">
        <f t="shared" si="241"/>
        <v>26950.000000000004</v>
      </c>
      <c r="AK1487" s="16">
        <f t="shared" si="242"/>
        <v>550</v>
      </c>
      <c r="AL1487" s="16">
        <f t="shared" si="243"/>
        <v>5500</v>
      </c>
      <c r="AM1487" s="16">
        <f t="shared" si="244"/>
        <v>82500</v>
      </c>
      <c r="AN1487" s="16">
        <f t="shared" si="245"/>
        <v>305525</v>
      </c>
      <c r="AO1487" s="12" t="s">
        <v>1458</v>
      </c>
      <c r="AQ1487" s="16" t="s">
        <v>207</v>
      </c>
      <c r="AR1487" s="16" t="s">
        <v>204</v>
      </c>
      <c r="AS1487" s="16" t="s">
        <v>2388</v>
      </c>
      <c r="AT1487" s="16" t="s">
        <v>2383</v>
      </c>
      <c r="AU1487" t="s">
        <v>2384</v>
      </c>
      <c r="AV1487" s="15" t="s">
        <v>2385</v>
      </c>
      <c r="AW1487" s="16" t="s">
        <v>2386</v>
      </c>
      <c r="AX1487" s="16" t="s">
        <v>204</v>
      </c>
      <c r="AY1487" s="16" t="s">
        <v>207</v>
      </c>
      <c r="AZ1487" s="16" t="s">
        <v>204</v>
      </c>
      <c r="BA1487" s="16" t="s">
        <v>204</v>
      </c>
      <c r="BB1487" s="16" t="s">
        <v>204</v>
      </c>
      <c r="BC1487" s="16">
        <v>1.1000000000000001</v>
      </c>
      <c r="BD1487" s="16">
        <f t="shared" si="246"/>
        <v>3.8500000000000005</v>
      </c>
      <c r="BE1487" s="16">
        <f t="shared" si="247"/>
        <v>1909.53125</v>
      </c>
      <c r="BG1487" s="16">
        <f t="shared" si="248"/>
        <v>1320</v>
      </c>
      <c r="BH1487" s="16">
        <f t="shared" si="249"/>
        <v>704</v>
      </c>
      <c r="BI1487" s="16">
        <f t="shared" si="250"/>
        <v>8.8000000000000007</v>
      </c>
    </row>
    <row r="1488" spans="1:61" x14ac:dyDescent="0.35">
      <c r="A1488">
        <v>1487</v>
      </c>
      <c r="B1488" t="s">
        <v>360</v>
      </c>
      <c r="C1488" t="s">
        <v>5838</v>
      </c>
      <c r="D1488" s="15" t="s">
        <v>1679</v>
      </c>
      <c r="E1488" s="12" t="s">
        <v>98</v>
      </c>
      <c r="F1488" s="16">
        <v>1973</v>
      </c>
      <c r="G1488" s="12" t="s">
        <v>1453</v>
      </c>
      <c r="H1488" s="12" t="s">
        <v>91</v>
      </c>
      <c r="I1488" s="12" t="s">
        <v>1454</v>
      </c>
      <c r="J1488" s="12" t="s">
        <v>1455</v>
      </c>
      <c r="K1488" s="12" t="s">
        <v>1517</v>
      </c>
      <c r="N1488" s="16" t="s">
        <v>206</v>
      </c>
      <c r="O1488" s="16" t="s">
        <v>1671</v>
      </c>
      <c r="P1488" s="12" t="s">
        <v>482</v>
      </c>
      <c r="Q1488" s="16">
        <v>2023</v>
      </c>
      <c r="R1488" s="16">
        <v>0.4</v>
      </c>
      <c r="T1488" s="16">
        <v>0</v>
      </c>
      <c r="V1488" s="12" t="s">
        <v>204</v>
      </c>
      <c r="W1488" s="12" t="s">
        <v>207</v>
      </c>
      <c r="X1488" s="16">
        <v>2</v>
      </c>
      <c r="Y1488" s="16">
        <v>8</v>
      </c>
      <c r="Z1488" s="16">
        <v>0.4</v>
      </c>
      <c r="AA1488" s="16">
        <f t="shared" si="234"/>
        <v>48</v>
      </c>
      <c r="AB1488" s="16" t="s">
        <v>5604</v>
      </c>
      <c r="AC1488" s="16" t="s">
        <v>1489</v>
      </c>
      <c r="AD1488" s="16">
        <f t="shared" si="235"/>
        <v>16800</v>
      </c>
      <c r="AE1488" s="16">
        <f t="shared" si="236"/>
        <v>140</v>
      </c>
      <c r="AF1488" s="16">
        <f t="shared" si="237"/>
        <v>52500</v>
      </c>
      <c r="AG1488" s="16">
        <f t="shared" si="238"/>
        <v>40</v>
      </c>
      <c r="AH1488" s="12">
        <f t="shared" si="239"/>
        <v>0</v>
      </c>
      <c r="AI1488" s="16">
        <f t="shared" si="240"/>
        <v>2.8000000000000003</v>
      </c>
      <c r="AJ1488" s="16">
        <f t="shared" si="241"/>
        <v>9800.0000000000018</v>
      </c>
      <c r="AK1488" s="16">
        <f t="shared" si="242"/>
        <v>200</v>
      </c>
      <c r="AL1488" s="16">
        <f t="shared" si="243"/>
        <v>2000</v>
      </c>
      <c r="AM1488" s="16">
        <f t="shared" si="244"/>
        <v>30000</v>
      </c>
      <c r="AN1488" s="16">
        <f t="shared" si="245"/>
        <v>111100</v>
      </c>
      <c r="AO1488" s="12" t="s">
        <v>1458</v>
      </c>
      <c r="AQ1488" s="16" t="s">
        <v>207</v>
      </c>
      <c r="AR1488" s="16" t="s">
        <v>2381</v>
      </c>
      <c r="AS1488" s="16" t="s">
        <v>2408</v>
      </c>
      <c r="AT1488" s="16" t="s">
        <v>2383</v>
      </c>
      <c r="AU1488" t="s">
        <v>2384</v>
      </c>
      <c r="AV1488" s="15" t="s">
        <v>2385</v>
      </c>
      <c r="AW1488" s="16" t="s">
        <v>2386</v>
      </c>
      <c r="AX1488" s="16" t="s">
        <v>204</v>
      </c>
      <c r="AY1488" s="16" t="s">
        <v>207</v>
      </c>
      <c r="AZ1488" s="16" t="s">
        <v>204</v>
      </c>
      <c r="BA1488" s="16" t="s">
        <v>204</v>
      </c>
      <c r="BB1488" s="16" t="s">
        <v>204</v>
      </c>
      <c r="BC1488" s="16">
        <v>0.4</v>
      </c>
      <c r="BD1488" s="16">
        <f t="shared" si="246"/>
        <v>1.4000000000000001</v>
      </c>
      <c r="BE1488" s="16">
        <f t="shared" si="247"/>
        <v>694.375</v>
      </c>
      <c r="BG1488" s="16">
        <f t="shared" si="248"/>
        <v>480</v>
      </c>
      <c r="BH1488" s="16">
        <f t="shared" si="249"/>
        <v>256</v>
      </c>
      <c r="BI1488" s="16">
        <f t="shared" si="250"/>
        <v>3.2</v>
      </c>
    </row>
    <row r="1489" spans="1:61" x14ac:dyDescent="0.35">
      <c r="A1489">
        <v>1488</v>
      </c>
      <c r="B1489" t="s">
        <v>360</v>
      </c>
      <c r="C1489" t="s">
        <v>5839</v>
      </c>
      <c r="D1489" s="15" t="s">
        <v>1680</v>
      </c>
      <c r="E1489" s="12" t="s">
        <v>98</v>
      </c>
      <c r="F1489" s="16">
        <v>1979</v>
      </c>
      <c r="G1489" s="12" t="s">
        <v>1453</v>
      </c>
      <c r="H1489" s="12" t="s">
        <v>91</v>
      </c>
      <c r="I1489" s="12" t="s">
        <v>1454</v>
      </c>
      <c r="J1489" s="12" t="s">
        <v>1455</v>
      </c>
      <c r="K1489" s="12" t="s">
        <v>1517</v>
      </c>
      <c r="N1489" s="16" t="s">
        <v>206</v>
      </c>
      <c r="O1489" s="16" t="s">
        <v>1671</v>
      </c>
      <c r="P1489" s="12" t="s">
        <v>482</v>
      </c>
      <c r="Q1489" s="16">
        <v>2023</v>
      </c>
      <c r="R1489" s="16">
        <v>0.91</v>
      </c>
      <c r="T1489" s="16">
        <v>0</v>
      </c>
      <c r="V1489" s="12" t="s">
        <v>204</v>
      </c>
      <c r="W1489" s="12" t="s">
        <v>207</v>
      </c>
      <c r="X1489" s="16">
        <v>2</v>
      </c>
      <c r="Y1489" s="16">
        <v>6</v>
      </c>
      <c r="Z1489" s="16">
        <v>0.91</v>
      </c>
      <c r="AA1489" s="16">
        <f t="shared" si="234"/>
        <v>109.2</v>
      </c>
      <c r="AB1489" s="16" t="s">
        <v>5604</v>
      </c>
      <c r="AC1489" s="16" t="s">
        <v>1489</v>
      </c>
      <c r="AD1489" s="16">
        <f t="shared" si="235"/>
        <v>38220</v>
      </c>
      <c r="AE1489" s="16">
        <f t="shared" si="236"/>
        <v>318.5</v>
      </c>
      <c r="AF1489" s="16">
        <f t="shared" si="237"/>
        <v>119437.5</v>
      </c>
      <c r="AG1489" s="16">
        <f t="shared" si="238"/>
        <v>91</v>
      </c>
      <c r="AH1489" s="12">
        <f t="shared" si="239"/>
        <v>0</v>
      </c>
      <c r="AI1489" s="16">
        <f t="shared" si="240"/>
        <v>6.37</v>
      </c>
      <c r="AJ1489" s="16">
        <f t="shared" si="241"/>
        <v>22295</v>
      </c>
      <c r="AK1489" s="16">
        <f t="shared" si="242"/>
        <v>455</v>
      </c>
      <c r="AL1489" s="16">
        <f t="shared" si="243"/>
        <v>4550</v>
      </c>
      <c r="AM1489" s="16">
        <f t="shared" si="244"/>
        <v>68250</v>
      </c>
      <c r="AN1489" s="16">
        <f t="shared" si="245"/>
        <v>252752.5</v>
      </c>
      <c r="AO1489" s="12" t="s">
        <v>1458</v>
      </c>
      <c r="AQ1489" s="16" t="s">
        <v>207</v>
      </c>
      <c r="AR1489" s="16" t="s">
        <v>204</v>
      </c>
      <c r="AS1489" s="16" t="s">
        <v>2389</v>
      </c>
      <c r="AT1489" s="16" t="s">
        <v>2387</v>
      </c>
      <c r="AU1489" t="s">
        <v>2384</v>
      </c>
      <c r="AV1489" s="15" t="s">
        <v>2385</v>
      </c>
      <c r="AW1489" s="16" t="s">
        <v>2386</v>
      </c>
      <c r="AX1489" s="16" t="s">
        <v>204</v>
      </c>
      <c r="AY1489" s="16" t="s">
        <v>207</v>
      </c>
      <c r="AZ1489" s="16" t="s">
        <v>204</v>
      </c>
      <c r="BA1489" s="16" t="s">
        <v>204</v>
      </c>
      <c r="BB1489" s="16" t="s">
        <v>204</v>
      </c>
      <c r="BC1489" s="16">
        <v>0.91</v>
      </c>
      <c r="BD1489" s="16">
        <f t="shared" si="246"/>
        <v>3.1850000000000001</v>
      </c>
      <c r="BE1489" s="16">
        <f t="shared" si="247"/>
        <v>1579.703125</v>
      </c>
      <c r="BG1489" s="16">
        <f t="shared" si="248"/>
        <v>1092</v>
      </c>
      <c r="BH1489" s="16">
        <f t="shared" si="249"/>
        <v>582.4</v>
      </c>
      <c r="BI1489" s="16">
        <f t="shared" si="250"/>
        <v>7.28</v>
      </c>
    </row>
    <row r="1490" spans="1:61" x14ac:dyDescent="0.35">
      <c r="A1490">
        <v>1489</v>
      </c>
      <c r="B1490" t="s">
        <v>360</v>
      </c>
      <c r="C1490" t="s">
        <v>5840</v>
      </c>
      <c r="D1490" s="15" t="s">
        <v>1681</v>
      </c>
      <c r="E1490" s="12" t="s">
        <v>98</v>
      </c>
      <c r="F1490" s="16">
        <v>1987</v>
      </c>
      <c r="G1490" s="12" t="s">
        <v>1453</v>
      </c>
      <c r="H1490" s="12" t="s">
        <v>91</v>
      </c>
      <c r="I1490" s="12" t="s">
        <v>1454</v>
      </c>
      <c r="J1490" s="12" t="s">
        <v>1455</v>
      </c>
      <c r="K1490" s="12" t="s">
        <v>1517</v>
      </c>
      <c r="N1490" s="16" t="s">
        <v>206</v>
      </c>
      <c r="O1490" s="16" t="s">
        <v>1671</v>
      </c>
      <c r="P1490" s="12" t="s">
        <v>482</v>
      </c>
      <c r="Q1490" s="16">
        <v>2023</v>
      </c>
      <c r="R1490" s="16">
        <v>2.33</v>
      </c>
      <c r="T1490" s="16">
        <v>0</v>
      </c>
      <c r="V1490" s="12" t="s">
        <v>204</v>
      </c>
      <c r="W1490" s="12" t="s">
        <v>207</v>
      </c>
      <c r="X1490" s="16">
        <v>2</v>
      </c>
      <c r="Y1490" s="16">
        <v>14</v>
      </c>
      <c r="Z1490" s="16">
        <v>2.33</v>
      </c>
      <c r="AA1490" s="16">
        <f t="shared" si="234"/>
        <v>279.60000000000002</v>
      </c>
      <c r="AB1490" s="16" t="s">
        <v>5604</v>
      </c>
      <c r="AC1490" s="16" t="s">
        <v>1489</v>
      </c>
      <c r="AD1490" s="16">
        <f t="shared" si="235"/>
        <v>97860.000000000015</v>
      </c>
      <c r="AE1490" s="16">
        <f t="shared" si="236"/>
        <v>815.5</v>
      </c>
      <c r="AF1490" s="16">
        <f t="shared" si="237"/>
        <v>305812.5</v>
      </c>
      <c r="AG1490" s="16">
        <f t="shared" si="238"/>
        <v>233</v>
      </c>
      <c r="AH1490" s="12">
        <f t="shared" si="239"/>
        <v>0</v>
      </c>
      <c r="AI1490" s="16">
        <f t="shared" si="240"/>
        <v>16.310000000000002</v>
      </c>
      <c r="AJ1490" s="16">
        <f t="shared" si="241"/>
        <v>57085.000000000007</v>
      </c>
      <c r="AK1490" s="16">
        <f t="shared" si="242"/>
        <v>1165</v>
      </c>
      <c r="AL1490" s="16">
        <f t="shared" si="243"/>
        <v>11650</v>
      </c>
      <c r="AM1490" s="16">
        <f t="shared" si="244"/>
        <v>174750</v>
      </c>
      <c r="AN1490" s="16">
        <f t="shared" si="245"/>
        <v>647157.5</v>
      </c>
      <c r="AO1490" s="12" t="s">
        <v>1458</v>
      </c>
      <c r="AQ1490" s="16" t="s">
        <v>207</v>
      </c>
      <c r="AR1490" s="16" t="s">
        <v>204</v>
      </c>
      <c r="AS1490" s="16" t="s">
        <v>2382</v>
      </c>
      <c r="AT1490" s="16" t="s">
        <v>2387</v>
      </c>
      <c r="AU1490" t="s">
        <v>2384</v>
      </c>
      <c r="AV1490" s="15" t="s">
        <v>2385</v>
      </c>
      <c r="AW1490" s="16" t="s">
        <v>2386</v>
      </c>
      <c r="AX1490" s="16" t="s">
        <v>204</v>
      </c>
      <c r="AY1490" s="16" t="s">
        <v>207</v>
      </c>
      <c r="AZ1490" s="16" t="s">
        <v>204</v>
      </c>
      <c r="BA1490" s="16" t="s">
        <v>204</v>
      </c>
      <c r="BB1490" s="16" t="s">
        <v>204</v>
      </c>
      <c r="BC1490" s="16">
        <v>2.33</v>
      </c>
      <c r="BD1490" s="16">
        <f t="shared" si="246"/>
        <v>8.1550000000000011</v>
      </c>
      <c r="BE1490" s="16">
        <f t="shared" si="247"/>
        <v>4044.734375</v>
      </c>
      <c r="BG1490" s="16">
        <f t="shared" si="248"/>
        <v>2796</v>
      </c>
      <c r="BH1490" s="16">
        <f t="shared" si="249"/>
        <v>1491.2</v>
      </c>
      <c r="BI1490" s="16">
        <f t="shared" si="250"/>
        <v>18.64</v>
      </c>
    </row>
    <row r="1491" spans="1:61" x14ac:dyDescent="0.35">
      <c r="A1491">
        <v>1490</v>
      </c>
      <c r="B1491" t="s">
        <v>360</v>
      </c>
      <c r="C1491" t="s">
        <v>5841</v>
      </c>
      <c r="D1491" s="15" t="s">
        <v>1682</v>
      </c>
      <c r="E1491" s="12" t="s">
        <v>98</v>
      </c>
      <c r="F1491" s="16">
        <v>19887</v>
      </c>
      <c r="G1491" s="12" t="s">
        <v>1453</v>
      </c>
      <c r="H1491" s="12" t="s">
        <v>91</v>
      </c>
      <c r="I1491" s="12" t="s">
        <v>1454</v>
      </c>
      <c r="J1491" s="12" t="s">
        <v>1455</v>
      </c>
      <c r="K1491" s="12" t="s">
        <v>1517</v>
      </c>
      <c r="N1491" s="16" t="s">
        <v>206</v>
      </c>
      <c r="O1491" s="16" t="s">
        <v>1671</v>
      </c>
      <c r="P1491" s="12" t="s">
        <v>482</v>
      </c>
      <c r="Q1491" s="16">
        <v>2023</v>
      </c>
      <c r="R1491" s="16">
        <v>1.37</v>
      </c>
      <c r="T1491" s="16">
        <v>0</v>
      </c>
      <c r="V1491" s="12" t="s">
        <v>204</v>
      </c>
      <c r="W1491" s="12" t="s">
        <v>207</v>
      </c>
      <c r="X1491" s="16">
        <v>2</v>
      </c>
      <c r="Y1491" s="16">
        <v>6</v>
      </c>
      <c r="Z1491" s="16">
        <v>1.37</v>
      </c>
      <c r="AA1491" s="16">
        <f t="shared" si="234"/>
        <v>164.4</v>
      </c>
      <c r="AB1491" s="16" t="s">
        <v>5604</v>
      </c>
      <c r="AC1491" s="16" t="s">
        <v>1489</v>
      </c>
      <c r="AD1491" s="16">
        <f t="shared" si="235"/>
        <v>57540</v>
      </c>
      <c r="AE1491" s="16">
        <f t="shared" si="236"/>
        <v>479.50000000000006</v>
      </c>
      <c r="AF1491" s="16">
        <f t="shared" si="237"/>
        <v>179812.50000000003</v>
      </c>
      <c r="AG1491" s="16">
        <f t="shared" si="238"/>
        <v>137</v>
      </c>
      <c r="AH1491" s="12">
        <f t="shared" si="239"/>
        <v>0</v>
      </c>
      <c r="AI1491" s="16">
        <f t="shared" si="240"/>
        <v>9.59</v>
      </c>
      <c r="AJ1491" s="16">
        <f t="shared" si="241"/>
        <v>33565</v>
      </c>
      <c r="AK1491" s="16">
        <f t="shared" si="242"/>
        <v>685</v>
      </c>
      <c r="AL1491" s="16">
        <f t="shared" si="243"/>
        <v>6850.0000000000009</v>
      </c>
      <c r="AM1491" s="16">
        <f t="shared" si="244"/>
        <v>102750.00000000001</v>
      </c>
      <c r="AN1491" s="16">
        <f t="shared" si="245"/>
        <v>380517.5</v>
      </c>
      <c r="AO1491" s="12" t="s">
        <v>1458</v>
      </c>
      <c r="AQ1491" s="16" t="s">
        <v>207</v>
      </c>
      <c r="AR1491" s="16" t="s">
        <v>204</v>
      </c>
      <c r="AS1491" s="16" t="s">
        <v>2382</v>
      </c>
      <c r="AT1491" s="16" t="s">
        <v>2387</v>
      </c>
      <c r="AU1491" t="s">
        <v>2384</v>
      </c>
      <c r="AV1491" s="15" t="s">
        <v>2385</v>
      </c>
      <c r="AW1491" s="16" t="s">
        <v>2386</v>
      </c>
      <c r="AX1491" s="16" t="s">
        <v>204</v>
      </c>
      <c r="AY1491" s="16" t="s">
        <v>207</v>
      </c>
      <c r="AZ1491" s="16" t="s">
        <v>204</v>
      </c>
      <c r="BA1491" s="16" t="s">
        <v>204</v>
      </c>
      <c r="BB1491" s="16" t="s">
        <v>204</v>
      </c>
      <c r="BC1491" s="16">
        <v>1.37</v>
      </c>
      <c r="BD1491" s="16">
        <f t="shared" si="246"/>
        <v>4.7949999999999999</v>
      </c>
      <c r="BE1491" s="16">
        <f t="shared" si="247"/>
        <v>2378.234375</v>
      </c>
      <c r="BG1491" s="16">
        <f t="shared" si="248"/>
        <v>1644.0000000000002</v>
      </c>
      <c r="BH1491" s="16">
        <f t="shared" si="249"/>
        <v>876.80000000000007</v>
      </c>
      <c r="BI1491" s="16">
        <f t="shared" si="250"/>
        <v>10.96</v>
      </c>
    </row>
    <row r="1492" spans="1:61" x14ac:dyDescent="0.35">
      <c r="A1492">
        <v>1491</v>
      </c>
      <c r="B1492" t="s">
        <v>360</v>
      </c>
      <c r="C1492" t="s">
        <v>5842</v>
      </c>
      <c r="D1492" s="15" t="s">
        <v>1683</v>
      </c>
      <c r="E1492" s="12" t="s">
        <v>98</v>
      </c>
      <c r="F1492" s="16">
        <v>1969</v>
      </c>
      <c r="G1492" s="12" t="s">
        <v>1453</v>
      </c>
      <c r="H1492" s="12" t="s">
        <v>91</v>
      </c>
      <c r="I1492" s="12" t="s">
        <v>1454</v>
      </c>
      <c r="J1492" s="12" t="s">
        <v>1455</v>
      </c>
      <c r="K1492" s="12" t="s">
        <v>1517</v>
      </c>
      <c r="N1492" s="16" t="s">
        <v>206</v>
      </c>
      <c r="O1492" s="16" t="s">
        <v>1671</v>
      </c>
      <c r="P1492" s="12" t="s">
        <v>482</v>
      </c>
      <c r="Q1492" s="16">
        <v>2023</v>
      </c>
      <c r="R1492" s="16">
        <v>0.96</v>
      </c>
      <c r="T1492" s="16">
        <v>0</v>
      </c>
      <c r="V1492" s="12" t="s">
        <v>204</v>
      </c>
      <c r="W1492" s="12" t="s">
        <v>207</v>
      </c>
      <c r="X1492" s="16">
        <v>2</v>
      </c>
      <c r="Y1492" s="16">
        <v>8</v>
      </c>
      <c r="Z1492" s="16">
        <v>0.96</v>
      </c>
      <c r="AA1492" s="16">
        <f t="shared" si="234"/>
        <v>115.19999999999999</v>
      </c>
      <c r="AB1492" s="16" t="s">
        <v>5604</v>
      </c>
      <c r="AC1492" s="16" t="s">
        <v>1489</v>
      </c>
      <c r="AD1492" s="16">
        <f t="shared" si="235"/>
        <v>40319.999999999993</v>
      </c>
      <c r="AE1492" s="16">
        <f t="shared" si="236"/>
        <v>336</v>
      </c>
      <c r="AF1492" s="16">
        <f t="shared" si="237"/>
        <v>126000</v>
      </c>
      <c r="AG1492" s="16">
        <f t="shared" si="238"/>
        <v>96</v>
      </c>
      <c r="AH1492" s="12">
        <f t="shared" si="239"/>
        <v>0</v>
      </c>
      <c r="AI1492" s="16">
        <f t="shared" si="240"/>
        <v>6.72</v>
      </c>
      <c r="AJ1492" s="16">
        <f t="shared" si="241"/>
        <v>23520</v>
      </c>
      <c r="AK1492" s="16">
        <f t="shared" si="242"/>
        <v>480</v>
      </c>
      <c r="AL1492" s="16">
        <f t="shared" si="243"/>
        <v>4800</v>
      </c>
      <c r="AM1492" s="16">
        <f t="shared" si="244"/>
        <v>72000</v>
      </c>
      <c r="AN1492" s="16">
        <f t="shared" si="245"/>
        <v>266640</v>
      </c>
      <c r="AO1492" s="12" t="s">
        <v>1458</v>
      </c>
      <c r="AQ1492" s="16" t="s">
        <v>207</v>
      </c>
      <c r="AR1492" s="16" t="s">
        <v>2381</v>
      </c>
      <c r="AS1492" s="16" t="s">
        <v>2382</v>
      </c>
      <c r="AT1492" s="16" t="s">
        <v>2387</v>
      </c>
      <c r="AU1492" t="s">
        <v>2384</v>
      </c>
      <c r="AV1492" s="15" t="s">
        <v>2385</v>
      </c>
      <c r="AW1492" s="16" t="s">
        <v>2386</v>
      </c>
      <c r="AX1492" s="16" t="s">
        <v>204</v>
      </c>
      <c r="AY1492" s="16" t="s">
        <v>207</v>
      </c>
      <c r="AZ1492" s="16" t="s">
        <v>204</v>
      </c>
      <c r="BA1492" s="16" t="s">
        <v>204</v>
      </c>
      <c r="BB1492" s="16" t="s">
        <v>204</v>
      </c>
      <c r="BC1492" s="16">
        <v>0.96</v>
      </c>
      <c r="BD1492" s="16">
        <f t="shared" si="246"/>
        <v>3.36</v>
      </c>
      <c r="BE1492" s="16">
        <f t="shared" si="247"/>
        <v>1666.5</v>
      </c>
      <c r="BG1492" s="16">
        <f t="shared" si="248"/>
        <v>1152</v>
      </c>
      <c r="BH1492" s="16">
        <f t="shared" si="249"/>
        <v>614.4</v>
      </c>
      <c r="BI1492" s="16">
        <f t="shared" si="250"/>
        <v>7.68</v>
      </c>
    </row>
    <row r="1493" spans="1:61" x14ac:dyDescent="0.35">
      <c r="A1493">
        <v>1492</v>
      </c>
      <c r="B1493" t="s">
        <v>360</v>
      </c>
      <c r="C1493" t="s">
        <v>5843</v>
      </c>
      <c r="D1493" s="15" t="s">
        <v>1684</v>
      </c>
      <c r="E1493" s="12" t="s">
        <v>98</v>
      </c>
      <c r="F1493" s="16">
        <v>1956</v>
      </c>
      <c r="G1493" s="12" t="s">
        <v>1453</v>
      </c>
      <c r="H1493" s="12" t="s">
        <v>91</v>
      </c>
      <c r="I1493" s="12" t="s">
        <v>1454</v>
      </c>
      <c r="J1493" s="12" t="s">
        <v>1455</v>
      </c>
      <c r="K1493" s="12" t="s">
        <v>1517</v>
      </c>
      <c r="N1493" s="16" t="s">
        <v>206</v>
      </c>
      <c r="O1493" s="16" t="s">
        <v>1671</v>
      </c>
      <c r="P1493" s="12" t="s">
        <v>482</v>
      </c>
      <c r="Q1493" s="16">
        <v>2023</v>
      </c>
      <c r="R1493" s="16">
        <v>0.5</v>
      </c>
      <c r="T1493" s="16">
        <v>0</v>
      </c>
      <c r="V1493" s="12" t="s">
        <v>204</v>
      </c>
      <c r="W1493" s="12" t="s">
        <v>207</v>
      </c>
      <c r="X1493" s="16">
        <v>2</v>
      </c>
      <c r="Y1493" s="16">
        <v>7</v>
      </c>
      <c r="Z1493" s="16">
        <v>0.5</v>
      </c>
      <c r="AA1493" s="16">
        <f t="shared" si="234"/>
        <v>60</v>
      </c>
      <c r="AB1493" s="16" t="s">
        <v>5604</v>
      </c>
      <c r="AC1493" s="16" t="s">
        <v>1489</v>
      </c>
      <c r="AD1493" s="16">
        <f t="shared" si="235"/>
        <v>21000</v>
      </c>
      <c r="AE1493" s="16">
        <f t="shared" si="236"/>
        <v>175</v>
      </c>
      <c r="AF1493" s="16">
        <f t="shared" si="237"/>
        <v>65625</v>
      </c>
      <c r="AG1493" s="16">
        <f t="shared" si="238"/>
        <v>50</v>
      </c>
      <c r="AH1493" s="12">
        <f t="shared" si="239"/>
        <v>0</v>
      </c>
      <c r="AI1493" s="16">
        <f t="shared" si="240"/>
        <v>3.5</v>
      </c>
      <c r="AJ1493" s="16">
        <f t="shared" si="241"/>
        <v>12250</v>
      </c>
      <c r="AK1493" s="16">
        <f t="shared" si="242"/>
        <v>250</v>
      </c>
      <c r="AL1493" s="16">
        <f t="shared" si="243"/>
        <v>2500</v>
      </c>
      <c r="AM1493" s="16">
        <f t="shared" si="244"/>
        <v>37500</v>
      </c>
      <c r="AN1493" s="16">
        <f t="shared" si="245"/>
        <v>138875</v>
      </c>
      <c r="AO1493" s="12" t="s">
        <v>1458</v>
      </c>
      <c r="AQ1493" s="16" t="s">
        <v>207</v>
      </c>
      <c r="AR1493" s="16" t="s">
        <v>204</v>
      </c>
      <c r="AS1493" s="16" t="s">
        <v>2382</v>
      </c>
      <c r="AT1493" s="16" t="s">
        <v>2383</v>
      </c>
      <c r="AU1493" t="s">
        <v>2384</v>
      </c>
      <c r="AV1493" s="15" t="s">
        <v>2385</v>
      </c>
      <c r="AW1493" s="16" t="s">
        <v>2386</v>
      </c>
      <c r="AX1493" s="16" t="s">
        <v>204</v>
      </c>
      <c r="AY1493" s="16" t="s">
        <v>207</v>
      </c>
      <c r="AZ1493" s="16" t="s">
        <v>204</v>
      </c>
      <c r="BA1493" s="16" t="s">
        <v>204</v>
      </c>
      <c r="BB1493" s="16" t="s">
        <v>204</v>
      </c>
      <c r="BC1493" s="16">
        <v>0.5</v>
      </c>
      <c r="BD1493" s="16">
        <f t="shared" si="246"/>
        <v>1.75</v>
      </c>
      <c r="BE1493" s="16">
        <f t="shared" si="247"/>
        <v>867.96875</v>
      </c>
      <c r="BG1493" s="16">
        <f t="shared" si="248"/>
        <v>600</v>
      </c>
      <c r="BH1493" s="16">
        <f t="shared" si="249"/>
        <v>320</v>
      </c>
      <c r="BI1493" s="16">
        <f t="shared" si="250"/>
        <v>4</v>
      </c>
    </row>
    <row r="1494" spans="1:61" x14ac:dyDescent="0.35">
      <c r="A1494">
        <v>1493</v>
      </c>
      <c r="B1494" t="s">
        <v>360</v>
      </c>
      <c r="C1494" t="s">
        <v>5844</v>
      </c>
      <c r="D1494" s="15" t="s">
        <v>1685</v>
      </c>
      <c r="E1494" s="12" t="s">
        <v>98</v>
      </c>
      <c r="F1494" s="16">
        <v>1966</v>
      </c>
      <c r="G1494" s="12" t="s">
        <v>1453</v>
      </c>
      <c r="H1494" s="12" t="s">
        <v>91</v>
      </c>
      <c r="I1494" s="12" t="s">
        <v>1454</v>
      </c>
      <c r="J1494" s="12" t="s">
        <v>1455</v>
      </c>
      <c r="K1494" s="12" t="s">
        <v>1517</v>
      </c>
      <c r="N1494" s="16" t="s">
        <v>206</v>
      </c>
      <c r="O1494" s="16" t="s">
        <v>1671</v>
      </c>
      <c r="P1494" s="12" t="s">
        <v>482</v>
      </c>
      <c r="Q1494" s="16">
        <v>2023</v>
      </c>
      <c r="R1494" s="16">
        <v>0.57999999999999996</v>
      </c>
      <c r="T1494" s="16">
        <v>0</v>
      </c>
      <c r="V1494" s="12" t="s">
        <v>204</v>
      </c>
      <c r="W1494" s="12" t="s">
        <v>207</v>
      </c>
      <c r="X1494" s="16">
        <v>2</v>
      </c>
      <c r="Y1494" s="16">
        <v>6</v>
      </c>
      <c r="Z1494" s="16">
        <v>0.57999999999999996</v>
      </c>
      <c r="AA1494" s="16">
        <f t="shared" si="234"/>
        <v>69.599999999999994</v>
      </c>
      <c r="AB1494" s="16" t="s">
        <v>5604</v>
      </c>
      <c r="AC1494" s="16" t="s">
        <v>1489</v>
      </c>
      <c r="AD1494" s="16">
        <f t="shared" si="235"/>
        <v>24359.999999999996</v>
      </c>
      <c r="AE1494" s="16">
        <f t="shared" si="236"/>
        <v>203</v>
      </c>
      <c r="AF1494" s="16">
        <f t="shared" si="237"/>
        <v>76125</v>
      </c>
      <c r="AG1494" s="16">
        <f t="shared" si="238"/>
        <v>57.999999999999993</v>
      </c>
      <c r="AH1494" s="12">
        <f t="shared" si="239"/>
        <v>0</v>
      </c>
      <c r="AI1494" s="16">
        <f t="shared" si="240"/>
        <v>4.0599999999999996</v>
      </c>
      <c r="AJ1494" s="16">
        <f t="shared" si="241"/>
        <v>14209.999999999998</v>
      </c>
      <c r="AK1494" s="16">
        <f t="shared" si="242"/>
        <v>290</v>
      </c>
      <c r="AL1494" s="16">
        <f t="shared" si="243"/>
        <v>2900</v>
      </c>
      <c r="AM1494" s="16">
        <f t="shared" si="244"/>
        <v>43500</v>
      </c>
      <c r="AN1494" s="16">
        <f t="shared" si="245"/>
        <v>161095</v>
      </c>
      <c r="AO1494" s="12" t="s">
        <v>1458</v>
      </c>
      <c r="AQ1494" s="16" t="s">
        <v>207</v>
      </c>
      <c r="AR1494" s="16" t="s">
        <v>204</v>
      </c>
      <c r="AS1494" s="16" t="s">
        <v>2408</v>
      </c>
      <c r="AT1494" s="16" t="s">
        <v>2383</v>
      </c>
      <c r="AU1494" t="s">
        <v>2384</v>
      </c>
      <c r="AV1494" s="15" t="s">
        <v>2385</v>
      </c>
      <c r="AW1494" s="16" t="s">
        <v>2386</v>
      </c>
      <c r="AX1494" s="16" t="s">
        <v>204</v>
      </c>
      <c r="AY1494" s="16" t="s">
        <v>207</v>
      </c>
      <c r="AZ1494" s="16" t="s">
        <v>204</v>
      </c>
      <c r="BA1494" s="16" t="s">
        <v>204</v>
      </c>
      <c r="BB1494" s="16" t="s">
        <v>204</v>
      </c>
      <c r="BC1494" s="16">
        <v>0.57999999999999996</v>
      </c>
      <c r="BD1494" s="16">
        <f t="shared" si="246"/>
        <v>2.0299999999999998</v>
      </c>
      <c r="BE1494" s="16">
        <f t="shared" si="247"/>
        <v>1006.84375</v>
      </c>
      <c r="BG1494" s="16">
        <f t="shared" si="248"/>
        <v>696</v>
      </c>
      <c r="BH1494" s="16">
        <f t="shared" si="249"/>
        <v>371.2</v>
      </c>
      <c r="BI1494" s="16">
        <f t="shared" si="250"/>
        <v>4.6399999999999997</v>
      </c>
    </row>
    <row r="1495" spans="1:61" x14ac:dyDescent="0.35">
      <c r="A1495">
        <v>1494</v>
      </c>
      <c r="B1495" t="s">
        <v>360</v>
      </c>
      <c r="C1495" t="s">
        <v>5845</v>
      </c>
      <c r="D1495" s="15" t="s">
        <v>1686</v>
      </c>
      <c r="E1495" s="12" t="s">
        <v>98</v>
      </c>
      <c r="F1495" s="16">
        <v>1976</v>
      </c>
      <c r="G1495" s="12" t="s">
        <v>1453</v>
      </c>
      <c r="H1495" s="12" t="s">
        <v>91</v>
      </c>
      <c r="I1495" s="12" t="s">
        <v>1454</v>
      </c>
      <c r="J1495" s="12" t="s">
        <v>1455</v>
      </c>
      <c r="K1495" s="12" t="s">
        <v>1517</v>
      </c>
      <c r="N1495" s="16" t="s">
        <v>206</v>
      </c>
      <c r="O1495" s="16" t="s">
        <v>1671</v>
      </c>
      <c r="P1495" s="12" t="s">
        <v>482</v>
      </c>
      <c r="Q1495" s="16">
        <v>2023</v>
      </c>
      <c r="R1495" s="16">
        <v>0.9</v>
      </c>
      <c r="T1495" s="16">
        <v>0</v>
      </c>
      <c r="V1495" s="12" t="s">
        <v>204</v>
      </c>
      <c r="W1495" s="12" t="s">
        <v>207</v>
      </c>
      <c r="X1495" s="16">
        <v>2</v>
      </c>
      <c r="Y1495" s="16">
        <v>9</v>
      </c>
      <c r="Z1495" s="16">
        <v>0.9</v>
      </c>
      <c r="AA1495" s="16">
        <f t="shared" si="234"/>
        <v>108</v>
      </c>
      <c r="AB1495" s="16" t="s">
        <v>5604</v>
      </c>
      <c r="AC1495" s="16" t="s">
        <v>1489</v>
      </c>
      <c r="AD1495" s="16">
        <f t="shared" si="235"/>
        <v>37800</v>
      </c>
      <c r="AE1495" s="16">
        <f t="shared" si="236"/>
        <v>315</v>
      </c>
      <c r="AF1495" s="16">
        <f t="shared" si="237"/>
        <v>118125</v>
      </c>
      <c r="AG1495" s="16">
        <f t="shared" si="238"/>
        <v>90</v>
      </c>
      <c r="AH1495" s="12">
        <f t="shared" si="239"/>
        <v>0</v>
      </c>
      <c r="AI1495" s="16">
        <f t="shared" si="240"/>
        <v>6.3</v>
      </c>
      <c r="AJ1495" s="16">
        <f t="shared" si="241"/>
        <v>22050</v>
      </c>
      <c r="AK1495" s="16">
        <f t="shared" si="242"/>
        <v>450</v>
      </c>
      <c r="AL1495" s="16">
        <f t="shared" si="243"/>
        <v>4500</v>
      </c>
      <c r="AM1495" s="16">
        <f t="shared" si="244"/>
        <v>67500</v>
      </c>
      <c r="AN1495" s="16">
        <f t="shared" si="245"/>
        <v>249975</v>
      </c>
      <c r="AO1495" s="12" t="s">
        <v>1458</v>
      </c>
      <c r="AQ1495" s="16" t="s">
        <v>207</v>
      </c>
      <c r="AR1495" s="16" t="s">
        <v>204</v>
      </c>
      <c r="AS1495" s="16" t="s">
        <v>2388</v>
      </c>
      <c r="AT1495" s="16" t="s">
        <v>2387</v>
      </c>
      <c r="AU1495" t="s">
        <v>2384</v>
      </c>
      <c r="AV1495" s="15" t="s">
        <v>2385</v>
      </c>
      <c r="AW1495" s="16" t="s">
        <v>2386</v>
      </c>
      <c r="AX1495" s="16" t="s">
        <v>204</v>
      </c>
      <c r="AY1495" s="16" t="s">
        <v>207</v>
      </c>
      <c r="AZ1495" s="16" t="s">
        <v>204</v>
      </c>
      <c r="BA1495" s="16" t="s">
        <v>204</v>
      </c>
      <c r="BB1495" s="16" t="s">
        <v>204</v>
      </c>
      <c r="BC1495" s="16">
        <v>0.9</v>
      </c>
      <c r="BD1495" s="16">
        <f t="shared" si="246"/>
        <v>3.15</v>
      </c>
      <c r="BE1495" s="16">
        <f t="shared" si="247"/>
        <v>1562.34375</v>
      </c>
      <c r="BG1495" s="16">
        <f t="shared" si="248"/>
        <v>1080</v>
      </c>
      <c r="BH1495" s="16">
        <f t="shared" si="249"/>
        <v>576</v>
      </c>
      <c r="BI1495" s="16">
        <f t="shared" si="250"/>
        <v>7.2</v>
      </c>
    </row>
    <row r="1496" spans="1:61" x14ac:dyDescent="0.35">
      <c r="A1496">
        <v>1495</v>
      </c>
      <c r="B1496" t="s">
        <v>360</v>
      </c>
      <c r="C1496" t="s">
        <v>5846</v>
      </c>
      <c r="D1496" s="15" t="s">
        <v>1491</v>
      </c>
      <c r="E1496" s="12" t="s">
        <v>98</v>
      </c>
      <c r="F1496" s="16">
        <v>1999</v>
      </c>
      <c r="G1496" s="12" t="s">
        <v>1453</v>
      </c>
      <c r="H1496" s="12" t="s">
        <v>91</v>
      </c>
      <c r="I1496" s="12" t="s">
        <v>1454</v>
      </c>
      <c r="J1496" s="12" t="s">
        <v>1455</v>
      </c>
      <c r="K1496" s="12" t="s">
        <v>1517</v>
      </c>
      <c r="N1496" s="16" t="s">
        <v>206</v>
      </c>
      <c r="O1496" s="16" t="s">
        <v>1671</v>
      </c>
      <c r="P1496" s="12" t="s">
        <v>482</v>
      </c>
      <c r="Q1496" s="16">
        <v>2023</v>
      </c>
      <c r="R1496" s="16">
        <v>0.74</v>
      </c>
      <c r="T1496" s="16">
        <v>0</v>
      </c>
      <c r="V1496" s="12" t="s">
        <v>204</v>
      </c>
      <c r="W1496" s="12" t="s">
        <v>207</v>
      </c>
      <c r="X1496" s="16">
        <v>2</v>
      </c>
      <c r="Y1496" s="16">
        <v>8</v>
      </c>
      <c r="Z1496" s="16">
        <v>0.74</v>
      </c>
      <c r="AA1496" s="16">
        <f t="shared" si="234"/>
        <v>88.8</v>
      </c>
      <c r="AB1496" s="16" t="s">
        <v>5604</v>
      </c>
      <c r="AC1496" s="16" t="s">
        <v>1489</v>
      </c>
      <c r="AD1496" s="16">
        <f t="shared" si="235"/>
        <v>31080</v>
      </c>
      <c r="AE1496" s="16">
        <f t="shared" si="236"/>
        <v>259</v>
      </c>
      <c r="AF1496" s="16">
        <f t="shared" si="237"/>
        <v>97125</v>
      </c>
      <c r="AG1496" s="16">
        <f t="shared" si="238"/>
        <v>74</v>
      </c>
      <c r="AH1496" s="12">
        <f t="shared" si="239"/>
        <v>0</v>
      </c>
      <c r="AI1496" s="16">
        <f t="shared" si="240"/>
        <v>5.18</v>
      </c>
      <c r="AJ1496" s="16">
        <f t="shared" si="241"/>
        <v>18130</v>
      </c>
      <c r="AK1496" s="16">
        <f t="shared" si="242"/>
        <v>370</v>
      </c>
      <c r="AL1496" s="16">
        <f t="shared" si="243"/>
        <v>3700</v>
      </c>
      <c r="AM1496" s="16">
        <f t="shared" si="244"/>
        <v>55500</v>
      </c>
      <c r="AN1496" s="16">
        <f t="shared" si="245"/>
        <v>205535</v>
      </c>
      <c r="AO1496" s="12" t="s">
        <v>1458</v>
      </c>
      <c r="AQ1496" s="16" t="s">
        <v>207</v>
      </c>
      <c r="AR1496" s="16" t="s">
        <v>2381</v>
      </c>
      <c r="AS1496" s="16" t="s">
        <v>2389</v>
      </c>
      <c r="AT1496" s="16" t="s">
        <v>2387</v>
      </c>
      <c r="AU1496" t="s">
        <v>2384</v>
      </c>
      <c r="AV1496" s="15" t="s">
        <v>2385</v>
      </c>
      <c r="AW1496" s="16" t="s">
        <v>2386</v>
      </c>
      <c r="AX1496" s="16" t="s">
        <v>204</v>
      </c>
      <c r="AY1496" s="16" t="s">
        <v>207</v>
      </c>
      <c r="AZ1496" s="16" t="s">
        <v>204</v>
      </c>
      <c r="BA1496" s="16" t="s">
        <v>204</v>
      </c>
      <c r="BB1496" s="16" t="s">
        <v>204</v>
      </c>
      <c r="BC1496" s="16">
        <v>0.74</v>
      </c>
      <c r="BD1496" s="16">
        <f t="shared" si="246"/>
        <v>2.59</v>
      </c>
      <c r="BE1496" s="16">
        <f t="shared" si="247"/>
        <v>1284.59375</v>
      </c>
      <c r="BG1496" s="16">
        <f t="shared" si="248"/>
        <v>888</v>
      </c>
      <c r="BH1496" s="16">
        <f t="shared" si="249"/>
        <v>473.6</v>
      </c>
      <c r="BI1496" s="16">
        <f t="shared" si="250"/>
        <v>5.92</v>
      </c>
    </row>
    <row r="1497" spans="1:61" x14ac:dyDescent="0.35">
      <c r="A1497">
        <v>1496</v>
      </c>
      <c r="B1497" t="s">
        <v>360</v>
      </c>
      <c r="C1497" t="s">
        <v>5847</v>
      </c>
      <c r="D1497" s="15" t="s">
        <v>1687</v>
      </c>
      <c r="E1497" s="12" t="s">
        <v>93</v>
      </c>
      <c r="F1497" s="16">
        <v>1970</v>
      </c>
      <c r="G1497" s="12" t="s">
        <v>1453</v>
      </c>
      <c r="H1497" s="12" t="s">
        <v>91</v>
      </c>
      <c r="I1497" s="12" t="s">
        <v>1454</v>
      </c>
      <c r="J1497" s="12" t="s">
        <v>1455</v>
      </c>
      <c r="K1497" s="12" t="s">
        <v>1517</v>
      </c>
      <c r="N1497" s="16" t="s">
        <v>206</v>
      </c>
      <c r="O1497" s="16" t="s">
        <v>1671</v>
      </c>
      <c r="P1497" s="12" t="s">
        <v>482</v>
      </c>
      <c r="Q1497" s="16">
        <v>2023</v>
      </c>
      <c r="R1497" s="16">
        <v>0.77</v>
      </c>
      <c r="T1497" s="16">
        <v>0</v>
      </c>
      <c r="V1497" s="12" t="s">
        <v>204</v>
      </c>
      <c r="W1497" s="12" t="s">
        <v>207</v>
      </c>
      <c r="X1497" s="16">
        <v>2</v>
      </c>
      <c r="Y1497" s="16">
        <v>7</v>
      </c>
      <c r="Z1497" s="16">
        <v>0.77</v>
      </c>
      <c r="AA1497" s="16">
        <f t="shared" si="234"/>
        <v>92.4</v>
      </c>
      <c r="AB1497" s="16" t="s">
        <v>5604</v>
      </c>
      <c r="AC1497" s="16" t="s">
        <v>1489</v>
      </c>
      <c r="AD1497" s="16">
        <f t="shared" si="235"/>
        <v>32340.000000000004</v>
      </c>
      <c r="AE1497" s="16">
        <f t="shared" si="236"/>
        <v>269.5</v>
      </c>
      <c r="AF1497" s="16">
        <f t="shared" si="237"/>
        <v>101062.5</v>
      </c>
      <c r="AG1497" s="16">
        <f t="shared" si="238"/>
        <v>77</v>
      </c>
      <c r="AH1497" s="12">
        <f t="shared" si="239"/>
        <v>0</v>
      </c>
      <c r="AI1497" s="16">
        <f t="shared" si="240"/>
        <v>5.3900000000000006</v>
      </c>
      <c r="AJ1497" s="16">
        <f t="shared" si="241"/>
        <v>18865.000000000004</v>
      </c>
      <c r="AK1497" s="16">
        <f t="shared" si="242"/>
        <v>385</v>
      </c>
      <c r="AL1497" s="16">
        <f t="shared" si="243"/>
        <v>3850</v>
      </c>
      <c r="AM1497" s="16">
        <f t="shared" si="244"/>
        <v>57750</v>
      </c>
      <c r="AN1497" s="16">
        <f t="shared" si="245"/>
        <v>213867.5</v>
      </c>
      <c r="AO1497" s="12" t="s">
        <v>1458</v>
      </c>
      <c r="AQ1497" s="16" t="s">
        <v>207</v>
      </c>
      <c r="AR1497" s="16" t="s">
        <v>204</v>
      </c>
      <c r="AS1497" s="16" t="s">
        <v>2388</v>
      </c>
      <c r="AT1497" s="16" t="s">
        <v>2387</v>
      </c>
      <c r="AU1497" t="s">
        <v>2384</v>
      </c>
      <c r="AV1497" s="15" t="s">
        <v>2385</v>
      </c>
      <c r="AW1497" s="16" t="s">
        <v>2386</v>
      </c>
      <c r="AX1497" s="16" t="s">
        <v>204</v>
      </c>
      <c r="AY1497" s="16" t="s">
        <v>207</v>
      </c>
      <c r="AZ1497" s="16" t="s">
        <v>204</v>
      </c>
      <c r="BA1497" s="16" t="s">
        <v>204</v>
      </c>
      <c r="BB1497" s="16" t="s">
        <v>204</v>
      </c>
      <c r="BC1497" s="16">
        <v>0.77</v>
      </c>
      <c r="BD1497" s="16">
        <f t="shared" si="246"/>
        <v>2.6950000000000003</v>
      </c>
      <c r="BE1497" s="16">
        <f t="shared" si="247"/>
        <v>1336.671875</v>
      </c>
      <c r="BG1497" s="16">
        <f t="shared" si="248"/>
        <v>924</v>
      </c>
      <c r="BH1497" s="16">
        <f t="shared" si="249"/>
        <v>492.8</v>
      </c>
      <c r="BI1497" s="16">
        <f t="shared" si="250"/>
        <v>6.16</v>
      </c>
    </row>
    <row r="1498" spans="1:61" x14ac:dyDescent="0.35">
      <c r="A1498">
        <v>1497</v>
      </c>
      <c r="B1498" t="s">
        <v>360</v>
      </c>
      <c r="C1498" t="s">
        <v>5848</v>
      </c>
      <c r="D1498" s="15" t="s">
        <v>1688</v>
      </c>
      <c r="E1498" s="12" t="s">
        <v>98</v>
      </c>
      <c r="F1498" s="16">
        <v>1989</v>
      </c>
      <c r="G1498" s="12" t="s">
        <v>1453</v>
      </c>
      <c r="H1498" s="12" t="s">
        <v>91</v>
      </c>
      <c r="I1498" s="12" t="s">
        <v>1454</v>
      </c>
      <c r="J1498" s="12" t="s">
        <v>1455</v>
      </c>
      <c r="K1498" s="12" t="s">
        <v>1517</v>
      </c>
      <c r="N1498" s="16" t="s">
        <v>206</v>
      </c>
      <c r="O1498" s="16" t="s">
        <v>1671</v>
      </c>
      <c r="P1498" s="12" t="s">
        <v>482</v>
      </c>
      <c r="Q1498" s="16">
        <v>2023</v>
      </c>
      <c r="R1498" s="16">
        <v>0.14000000000000001</v>
      </c>
      <c r="T1498" s="16">
        <v>0</v>
      </c>
      <c r="V1498" s="12" t="s">
        <v>204</v>
      </c>
      <c r="W1498" s="12" t="s">
        <v>207</v>
      </c>
      <c r="X1498" s="16">
        <v>2</v>
      </c>
      <c r="Y1498" s="16">
        <v>5</v>
      </c>
      <c r="Z1498" s="16">
        <v>0.14000000000000001</v>
      </c>
      <c r="AA1498" s="16">
        <f t="shared" si="234"/>
        <v>16.8</v>
      </c>
      <c r="AB1498" s="16" t="s">
        <v>5604</v>
      </c>
      <c r="AC1498" s="16" t="s">
        <v>1489</v>
      </c>
      <c r="AD1498" s="16">
        <f t="shared" si="235"/>
        <v>5880</v>
      </c>
      <c r="AE1498" s="16">
        <f t="shared" si="236"/>
        <v>49.000000000000007</v>
      </c>
      <c r="AF1498" s="16">
        <f t="shared" si="237"/>
        <v>18375.000000000004</v>
      </c>
      <c r="AG1498" s="16">
        <f t="shared" si="238"/>
        <v>14.000000000000002</v>
      </c>
      <c r="AH1498" s="12">
        <f t="shared" si="239"/>
        <v>0</v>
      </c>
      <c r="AI1498" s="16">
        <f t="shared" si="240"/>
        <v>0.98000000000000009</v>
      </c>
      <c r="AJ1498" s="16">
        <f t="shared" si="241"/>
        <v>3430.0000000000005</v>
      </c>
      <c r="AK1498" s="16">
        <f t="shared" si="242"/>
        <v>70</v>
      </c>
      <c r="AL1498" s="16">
        <f t="shared" si="243"/>
        <v>700.00000000000011</v>
      </c>
      <c r="AM1498" s="16">
        <f t="shared" si="244"/>
        <v>10500.000000000002</v>
      </c>
      <c r="AN1498" s="16">
        <f t="shared" si="245"/>
        <v>38885.000000000007</v>
      </c>
      <c r="AO1498" s="12" t="s">
        <v>1458</v>
      </c>
      <c r="AQ1498" s="16" t="s">
        <v>207</v>
      </c>
      <c r="AR1498" s="16" t="s">
        <v>204</v>
      </c>
      <c r="AS1498" s="16" t="s">
        <v>2388</v>
      </c>
      <c r="AT1498" s="16" t="s">
        <v>2383</v>
      </c>
      <c r="AU1498" t="s">
        <v>2384</v>
      </c>
      <c r="AV1498" s="15" t="s">
        <v>2385</v>
      </c>
      <c r="AW1498" s="16" t="s">
        <v>2386</v>
      </c>
      <c r="AX1498" s="16" t="s">
        <v>204</v>
      </c>
      <c r="AY1498" s="16" t="s">
        <v>207</v>
      </c>
      <c r="AZ1498" s="16" t="s">
        <v>204</v>
      </c>
      <c r="BA1498" s="16" t="s">
        <v>204</v>
      </c>
      <c r="BB1498" s="16" t="s">
        <v>204</v>
      </c>
      <c r="BC1498" s="16">
        <v>0.14000000000000001</v>
      </c>
      <c r="BD1498" s="16">
        <f t="shared" si="246"/>
        <v>0.49000000000000005</v>
      </c>
      <c r="BE1498" s="16">
        <f t="shared" si="247"/>
        <v>243.03125000000006</v>
      </c>
      <c r="BG1498" s="16">
        <f t="shared" si="248"/>
        <v>168.00000000000003</v>
      </c>
      <c r="BH1498" s="16">
        <f t="shared" si="249"/>
        <v>89.600000000000009</v>
      </c>
      <c r="BI1498" s="16">
        <f t="shared" si="250"/>
        <v>1.1200000000000001</v>
      </c>
    </row>
    <row r="1499" spans="1:61" x14ac:dyDescent="0.35">
      <c r="A1499">
        <v>1498</v>
      </c>
      <c r="B1499" t="s">
        <v>360</v>
      </c>
      <c r="C1499" t="s">
        <v>5849</v>
      </c>
      <c r="D1499" s="15" t="s">
        <v>1689</v>
      </c>
      <c r="E1499" s="12" t="s">
        <v>98</v>
      </c>
      <c r="F1499" s="16">
        <v>1987</v>
      </c>
      <c r="G1499" s="12" t="s">
        <v>1453</v>
      </c>
      <c r="H1499" s="12" t="s">
        <v>91</v>
      </c>
      <c r="I1499" s="12" t="s">
        <v>1454</v>
      </c>
      <c r="J1499" s="12" t="s">
        <v>1455</v>
      </c>
      <c r="K1499" s="12" t="s">
        <v>1517</v>
      </c>
      <c r="N1499" s="16" t="s">
        <v>206</v>
      </c>
      <c r="O1499" s="16" t="s">
        <v>1671</v>
      </c>
      <c r="P1499" s="12" t="s">
        <v>482</v>
      </c>
      <c r="Q1499" s="16">
        <v>2023</v>
      </c>
      <c r="R1499" s="16">
        <v>0.39</v>
      </c>
      <c r="T1499" s="16">
        <v>0</v>
      </c>
      <c r="V1499" s="12" t="s">
        <v>204</v>
      </c>
      <c r="W1499" s="12" t="s">
        <v>207</v>
      </c>
      <c r="X1499" s="16">
        <v>2</v>
      </c>
      <c r="Y1499" s="16">
        <v>9</v>
      </c>
      <c r="Z1499" s="16">
        <v>0.39</v>
      </c>
      <c r="AA1499" s="16">
        <f t="shared" si="234"/>
        <v>46.800000000000004</v>
      </c>
      <c r="AB1499" s="16" t="s">
        <v>5604</v>
      </c>
      <c r="AC1499" s="16" t="s">
        <v>1489</v>
      </c>
      <c r="AD1499" s="16">
        <f t="shared" si="235"/>
        <v>16380.000000000002</v>
      </c>
      <c r="AE1499" s="16">
        <f t="shared" si="236"/>
        <v>136.5</v>
      </c>
      <c r="AF1499" s="16">
        <f t="shared" si="237"/>
        <v>51187.5</v>
      </c>
      <c r="AG1499" s="16">
        <f t="shared" si="238"/>
        <v>39</v>
      </c>
      <c r="AH1499" s="12">
        <f t="shared" si="239"/>
        <v>0</v>
      </c>
      <c r="AI1499" s="16">
        <f t="shared" si="240"/>
        <v>2.73</v>
      </c>
      <c r="AJ1499" s="16">
        <f t="shared" si="241"/>
        <v>9555</v>
      </c>
      <c r="AK1499" s="16">
        <f t="shared" si="242"/>
        <v>195</v>
      </c>
      <c r="AL1499" s="16">
        <f t="shared" si="243"/>
        <v>1950</v>
      </c>
      <c r="AM1499" s="16">
        <f t="shared" si="244"/>
        <v>29250</v>
      </c>
      <c r="AN1499" s="16">
        <f t="shared" si="245"/>
        <v>108322.5</v>
      </c>
      <c r="AO1499" s="12" t="s">
        <v>1458</v>
      </c>
      <c r="AQ1499" s="16" t="s">
        <v>207</v>
      </c>
      <c r="AR1499" s="16" t="s">
        <v>204</v>
      </c>
      <c r="AS1499" s="16" t="s">
        <v>2408</v>
      </c>
      <c r="AT1499" s="16" t="s">
        <v>2383</v>
      </c>
      <c r="AU1499" t="s">
        <v>2384</v>
      </c>
      <c r="AV1499" s="15" t="s">
        <v>2385</v>
      </c>
      <c r="AW1499" s="16" t="s">
        <v>2386</v>
      </c>
      <c r="AX1499" s="16" t="s">
        <v>204</v>
      </c>
      <c r="AY1499" s="16" t="s">
        <v>207</v>
      </c>
      <c r="AZ1499" s="16" t="s">
        <v>204</v>
      </c>
      <c r="BA1499" s="16" t="s">
        <v>204</v>
      </c>
      <c r="BB1499" s="16" t="s">
        <v>204</v>
      </c>
      <c r="BC1499" s="16">
        <v>0.39</v>
      </c>
      <c r="BD1499" s="16">
        <f t="shared" si="246"/>
        <v>1.365</v>
      </c>
      <c r="BE1499" s="16">
        <f t="shared" si="247"/>
        <v>677.015625</v>
      </c>
      <c r="BG1499" s="16">
        <f t="shared" si="248"/>
        <v>468</v>
      </c>
      <c r="BH1499" s="16">
        <f t="shared" si="249"/>
        <v>249.60000000000002</v>
      </c>
      <c r="BI1499" s="16">
        <f t="shared" si="250"/>
        <v>3.12</v>
      </c>
    </row>
    <row r="1500" spans="1:61" x14ac:dyDescent="0.35">
      <c r="A1500">
        <v>1499</v>
      </c>
      <c r="B1500" t="s">
        <v>360</v>
      </c>
      <c r="C1500" t="s">
        <v>5850</v>
      </c>
      <c r="D1500" s="15" t="s">
        <v>1498</v>
      </c>
      <c r="E1500" s="12" t="s">
        <v>98</v>
      </c>
      <c r="F1500" s="16">
        <v>1973</v>
      </c>
      <c r="G1500" s="12" t="s">
        <v>1453</v>
      </c>
      <c r="H1500" s="12" t="s">
        <v>91</v>
      </c>
      <c r="I1500" s="12" t="s">
        <v>1454</v>
      </c>
      <c r="J1500" s="12" t="s">
        <v>1455</v>
      </c>
      <c r="K1500" s="12" t="s">
        <v>1517</v>
      </c>
      <c r="N1500" s="16" t="s">
        <v>206</v>
      </c>
      <c r="O1500" s="16" t="s">
        <v>1671</v>
      </c>
      <c r="P1500" s="12" t="s">
        <v>482</v>
      </c>
      <c r="Q1500" s="16">
        <v>2023</v>
      </c>
      <c r="R1500" s="16">
        <v>1.37</v>
      </c>
      <c r="T1500" s="16">
        <v>0</v>
      </c>
      <c r="V1500" s="12" t="s">
        <v>204</v>
      </c>
      <c r="W1500" s="12" t="s">
        <v>207</v>
      </c>
      <c r="X1500" s="16">
        <v>2</v>
      </c>
      <c r="Y1500" s="16">
        <v>8</v>
      </c>
      <c r="Z1500" s="16">
        <v>1.37</v>
      </c>
      <c r="AA1500" s="16">
        <f t="shared" si="234"/>
        <v>164.4</v>
      </c>
      <c r="AB1500" s="16" t="s">
        <v>5604</v>
      </c>
      <c r="AC1500" s="16" t="s">
        <v>1489</v>
      </c>
      <c r="AD1500" s="16">
        <f t="shared" si="235"/>
        <v>57540</v>
      </c>
      <c r="AE1500" s="16">
        <f t="shared" si="236"/>
        <v>479.50000000000006</v>
      </c>
      <c r="AF1500" s="16">
        <f t="shared" si="237"/>
        <v>179812.50000000003</v>
      </c>
      <c r="AG1500" s="16">
        <f t="shared" si="238"/>
        <v>137</v>
      </c>
      <c r="AH1500" s="12">
        <f t="shared" si="239"/>
        <v>0</v>
      </c>
      <c r="AI1500" s="16">
        <f t="shared" si="240"/>
        <v>9.59</v>
      </c>
      <c r="AJ1500" s="16">
        <f t="shared" si="241"/>
        <v>33565</v>
      </c>
      <c r="AK1500" s="16">
        <f t="shared" si="242"/>
        <v>685</v>
      </c>
      <c r="AL1500" s="16">
        <f t="shared" si="243"/>
        <v>6850.0000000000009</v>
      </c>
      <c r="AM1500" s="16">
        <f t="shared" si="244"/>
        <v>102750.00000000001</v>
      </c>
      <c r="AN1500" s="16">
        <f t="shared" si="245"/>
        <v>380517.5</v>
      </c>
      <c r="AO1500" s="12" t="s">
        <v>1458</v>
      </c>
      <c r="AQ1500" s="16" t="s">
        <v>207</v>
      </c>
      <c r="AR1500" s="16" t="s">
        <v>2381</v>
      </c>
      <c r="AS1500" s="16" t="s">
        <v>2389</v>
      </c>
      <c r="AT1500" s="16" t="s">
        <v>2383</v>
      </c>
      <c r="AU1500" t="s">
        <v>2384</v>
      </c>
      <c r="AV1500" s="15" t="s">
        <v>2385</v>
      </c>
      <c r="AW1500" s="16" t="s">
        <v>2386</v>
      </c>
      <c r="AX1500" s="16" t="s">
        <v>204</v>
      </c>
      <c r="AY1500" s="16" t="s">
        <v>207</v>
      </c>
      <c r="AZ1500" s="16" t="s">
        <v>204</v>
      </c>
      <c r="BA1500" s="16" t="s">
        <v>204</v>
      </c>
      <c r="BB1500" s="16" t="s">
        <v>204</v>
      </c>
      <c r="BC1500" s="16">
        <v>1.37</v>
      </c>
      <c r="BD1500" s="16">
        <f t="shared" si="246"/>
        <v>4.7949999999999999</v>
      </c>
      <c r="BE1500" s="16">
        <f t="shared" si="247"/>
        <v>2378.234375</v>
      </c>
      <c r="BG1500" s="16">
        <f t="shared" si="248"/>
        <v>1644.0000000000002</v>
      </c>
      <c r="BH1500" s="16">
        <f t="shared" si="249"/>
        <v>876.80000000000007</v>
      </c>
      <c r="BI1500" s="16">
        <f t="shared" si="250"/>
        <v>10.96</v>
      </c>
    </row>
    <row r="1501" spans="1:61" x14ac:dyDescent="0.35">
      <c r="A1501">
        <v>1500</v>
      </c>
      <c r="B1501" t="s">
        <v>360</v>
      </c>
      <c r="C1501" t="s">
        <v>5851</v>
      </c>
      <c r="D1501" s="15" t="s">
        <v>1690</v>
      </c>
      <c r="E1501" s="12" t="s">
        <v>98</v>
      </c>
      <c r="F1501" s="16">
        <v>1973</v>
      </c>
      <c r="G1501" s="12" t="s">
        <v>1453</v>
      </c>
      <c r="H1501" s="12" t="s">
        <v>91</v>
      </c>
      <c r="I1501" s="12" t="s">
        <v>1454</v>
      </c>
      <c r="J1501" s="12" t="s">
        <v>1455</v>
      </c>
      <c r="K1501" s="12" t="s">
        <v>1517</v>
      </c>
      <c r="N1501" s="16" t="s">
        <v>206</v>
      </c>
      <c r="O1501" s="16" t="s">
        <v>1671</v>
      </c>
      <c r="P1501" s="12" t="s">
        <v>482</v>
      </c>
      <c r="Q1501" s="16">
        <v>2023</v>
      </c>
      <c r="R1501" s="16">
        <v>0.15</v>
      </c>
      <c r="T1501" s="16">
        <v>0</v>
      </c>
      <c r="V1501" s="12" t="s">
        <v>204</v>
      </c>
      <c r="W1501" s="12" t="s">
        <v>207</v>
      </c>
      <c r="X1501" s="16">
        <v>2</v>
      </c>
      <c r="Y1501" s="16">
        <v>5</v>
      </c>
      <c r="Z1501" s="16">
        <v>0.15</v>
      </c>
      <c r="AA1501" s="16">
        <f t="shared" si="234"/>
        <v>18</v>
      </c>
      <c r="AB1501" s="16" t="s">
        <v>5604</v>
      </c>
      <c r="AC1501" s="16" t="s">
        <v>1489</v>
      </c>
      <c r="AD1501" s="16">
        <f t="shared" si="235"/>
        <v>6300</v>
      </c>
      <c r="AE1501" s="16">
        <f t="shared" si="236"/>
        <v>52.5</v>
      </c>
      <c r="AF1501" s="16">
        <f t="shared" si="237"/>
        <v>19687.5</v>
      </c>
      <c r="AG1501" s="16">
        <f t="shared" si="238"/>
        <v>15</v>
      </c>
      <c r="AH1501" s="12">
        <f t="shared" si="239"/>
        <v>0</v>
      </c>
      <c r="AI1501" s="16">
        <f t="shared" si="240"/>
        <v>1.05</v>
      </c>
      <c r="AJ1501" s="16">
        <f t="shared" si="241"/>
        <v>3675</v>
      </c>
      <c r="AK1501" s="16">
        <f t="shared" si="242"/>
        <v>75</v>
      </c>
      <c r="AL1501" s="16">
        <f t="shared" si="243"/>
        <v>750</v>
      </c>
      <c r="AM1501" s="16">
        <f t="shared" si="244"/>
        <v>11250</v>
      </c>
      <c r="AN1501" s="16">
        <f t="shared" si="245"/>
        <v>41662.5</v>
      </c>
      <c r="AO1501" s="12" t="s">
        <v>1458</v>
      </c>
      <c r="AQ1501" s="16" t="s">
        <v>207</v>
      </c>
      <c r="AR1501" s="16" t="s">
        <v>204</v>
      </c>
      <c r="AS1501" s="16" t="s">
        <v>2382</v>
      </c>
      <c r="AT1501" s="16" t="s">
        <v>2383</v>
      </c>
      <c r="AU1501" t="s">
        <v>2384</v>
      </c>
      <c r="AV1501" s="15" t="s">
        <v>2385</v>
      </c>
      <c r="AW1501" s="16" t="s">
        <v>2386</v>
      </c>
      <c r="AX1501" s="16" t="s">
        <v>204</v>
      </c>
      <c r="AY1501" s="16" t="s">
        <v>207</v>
      </c>
      <c r="AZ1501" s="16" t="s">
        <v>204</v>
      </c>
      <c r="BA1501" s="16" t="s">
        <v>204</v>
      </c>
      <c r="BB1501" s="16" t="s">
        <v>204</v>
      </c>
      <c r="BC1501" s="16">
        <v>0.15</v>
      </c>
      <c r="BD1501" s="16">
        <f t="shared" si="246"/>
        <v>0.52500000000000002</v>
      </c>
      <c r="BE1501" s="16">
        <f t="shared" si="247"/>
        <v>260.390625</v>
      </c>
      <c r="BG1501" s="16">
        <f t="shared" si="248"/>
        <v>180</v>
      </c>
      <c r="BH1501" s="16">
        <f t="shared" si="249"/>
        <v>96</v>
      </c>
      <c r="BI1501" s="16">
        <f t="shared" si="250"/>
        <v>1.2</v>
      </c>
    </row>
    <row r="1502" spans="1:61" x14ac:dyDescent="0.35">
      <c r="A1502">
        <v>1501</v>
      </c>
      <c r="B1502" t="s">
        <v>360</v>
      </c>
      <c r="C1502" t="s">
        <v>5852</v>
      </c>
      <c r="D1502" s="15" t="s">
        <v>1691</v>
      </c>
      <c r="E1502" s="12" t="s">
        <v>93</v>
      </c>
      <c r="F1502" s="16">
        <v>1993</v>
      </c>
      <c r="G1502" s="12" t="s">
        <v>1453</v>
      </c>
      <c r="H1502" s="12" t="s">
        <v>91</v>
      </c>
      <c r="I1502" s="12" t="s">
        <v>1454</v>
      </c>
      <c r="J1502" s="12" t="s">
        <v>1455</v>
      </c>
      <c r="K1502" s="12" t="s">
        <v>1517</v>
      </c>
      <c r="N1502" s="16" t="s">
        <v>206</v>
      </c>
      <c r="O1502" s="16" t="s">
        <v>1671</v>
      </c>
      <c r="P1502" s="12" t="s">
        <v>482</v>
      </c>
      <c r="Q1502" s="16">
        <v>2023</v>
      </c>
      <c r="R1502" s="16">
        <v>0.14000000000000001</v>
      </c>
      <c r="T1502" s="16">
        <v>0</v>
      </c>
      <c r="V1502" s="12" t="s">
        <v>204</v>
      </c>
      <c r="W1502" s="12" t="s">
        <v>207</v>
      </c>
      <c r="X1502" s="16">
        <v>2</v>
      </c>
      <c r="Y1502" s="16">
        <v>6</v>
      </c>
      <c r="Z1502" s="16">
        <v>0.14000000000000001</v>
      </c>
      <c r="AA1502" s="16">
        <f t="shared" si="234"/>
        <v>16.8</v>
      </c>
      <c r="AB1502" s="16" t="s">
        <v>5604</v>
      </c>
      <c r="AC1502" s="16" t="s">
        <v>1489</v>
      </c>
      <c r="AD1502" s="16">
        <f t="shared" si="235"/>
        <v>5880</v>
      </c>
      <c r="AE1502" s="16">
        <f t="shared" si="236"/>
        <v>49.000000000000007</v>
      </c>
      <c r="AF1502" s="16">
        <f t="shared" si="237"/>
        <v>18375.000000000004</v>
      </c>
      <c r="AG1502" s="16">
        <f t="shared" si="238"/>
        <v>14.000000000000002</v>
      </c>
      <c r="AH1502" s="12">
        <f t="shared" si="239"/>
        <v>0</v>
      </c>
      <c r="AI1502" s="16">
        <f t="shared" si="240"/>
        <v>0.98000000000000009</v>
      </c>
      <c r="AJ1502" s="16">
        <f t="shared" si="241"/>
        <v>3430.0000000000005</v>
      </c>
      <c r="AK1502" s="16">
        <f t="shared" si="242"/>
        <v>70</v>
      </c>
      <c r="AL1502" s="16">
        <f t="shared" si="243"/>
        <v>700.00000000000011</v>
      </c>
      <c r="AM1502" s="16">
        <f t="shared" si="244"/>
        <v>10500.000000000002</v>
      </c>
      <c r="AN1502" s="16">
        <f t="shared" si="245"/>
        <v>38885.000000000007</v>
      </c>
      <c r="AO1502" s="12" t="s">
        <v>1458</v>
      </c>
      <c r="AQ1502" s="16" t="s">
        <v>207</v>
      </c>
      <c r="AR1502" s="16" t="s">
        <v>204</v>
      </c>
      <c r="AS1502" s="16" t="s">
        <v>2382</v>
      </c>
      <c r="AT1502" s="16" t="s">
        <v>2387</v>
      </c>
      <c r="AU1502" t="s">
        <v>2384</v>
      </c>
      <c r="AV1502" s="15" t="s">
        <v>2385</v>
      </c>
      <c r="AW1502" s="16" t="s">
        <v>2386</v>
      </c>
      <c r="AX1502" s="16" t="s">
        <v>204</v>
      </c>
      <c r="AY1502" s="16" t="s">
        <v>207</v>
      </c>
      <c r="AZ1502" s="16" t="s">
        <v>204</v>
      </c>
      <c r="BA1502" s="16" t="s">
        <v>204</v>
      </c>
      <c r="BB1502" s="16" t="s">
        <v>204</v>
      </c>
      <c r="BC1502" s="16">
        <v>0.14000000000000001</v>
      </c>
      <c r="BD1502" s="16">
        <f t="shared" si="246"/>
        <v>0.49000000000000005</v>
      </c>
      <c r="BE1502" s="16">
        <f t="shared" si="247"/>
        <v>243.03125000000006</v>
      </c>
      <c r="BG1502" s="16">
        <f t="shared" si="248"/>
        <v>168.00000000000003</v>
      </c>
      <c r="BH1502" s="16">
        <f t="shared" si="249"/>
        <v>89.600000000000009</v>
      </c>
      <c r="BI1502" s="16">
        <f t="shared" si="250"/>
        <v>1.1200000000000001</v>
      </c>
    </row>
    <row r="1503" spans="1:61" x14ac:dyDescent="0.35">
      <c r="A1503">
        <v>1502</v>
      </c>
      <c r="B1503" t="s">
        <v>360</v>
      </c>
      <c r="C1503" t="s">
        <v>5853</v>
      </c>
      <c r="D1503" s="15" t="s">
        <v>1692</v>
      </c>
      <c r="E1503" s="12" t="s">
        <v>98</v>
      </c>
      <c r="F1503" s="16">
        <v>1940</v>
      </c>
      <c r="G1503" s="12" t="s">
        <v>1453</v>
      </c>
      <c r="H1503" s="12" t="s">
        <v>91</v>
      </c>
      <c r="I1503" s="12" t="s">
        <v>1454</v>
      </c>
      <c r="J1503" s="12" t="s">
        <v>1455</v>
      </c>
      <c r="K1503" s="12" t="s">
        <v>1517</v>
      </c>
      <c r="N1503" s="16" t="s">
        <v>206</v>
      </c>
      <c r="O1503" s="16" t="s">
        <v>1671</v>
      </c>
      <c r="P1503" s="12" t="s">
        <v>482</v>
      </c>
      <c r="Q1503" s="16">
        <v>2023</v>
      </c>
      <c r="R1503" s="16">
        <v>0.65</v>
      </c>
      <c r="T1503" s="16">
        <v>0</v>
      </c>
      <c r="V1503" s="12" t="s">
        <v>204</v>
      </c>
      <c r="W1503" s="12" t="s">
        <v>207</v>
      </c>
      <c r="X1503" s="16">
        <v>2</v>
      </c>
      <c r="Y1503" s="16">
        <v>5</v>
      </c>
      <c r="Z1503" s="16">
        <v>0.65</v>
      </c>
      <c r="AA1503" s="16">
        <f t="shared" si="234"/>
        <v>78</v>
      </c>
      <c r="AB1503" s="16" t="s">
        <v>5604</v>
      </c>
      <c r="AC1503" s="16" t="s">
        <v>1489</v>
      </c>
      <c r="AD1503" s="16">
        <f t="shared" si="235"/>
        <v>27300</v>
      </c>
      <c r="AE1503" s="16">
        <f t="shared" si="236"/>
        <v>227.5</v>
      </c>
      <c r="AF1503" s="16">
        <f t="shared" si="237"/>
        <v>85312.5</v>
      </c>
      <c r="AG1503" s="16">
        <f t="shared" si="238"/>
        <v>65</v>
      </c>
      <c r="AH1503" s="12">
        <f t="shared" si="239"/>
        <v>0</v>
      </c>
      <c r="AI1503" s="16">
        <f t="shared" si="240"/>
        <v>4.55</v>
      </c>
      <c r="AJ1503" s="16">
        <f t="shared" si="241"/>
        <v>15925</v>
      </c>
      <c r="AK1503" s="16">
        <f t="shared" si="242"/>
        <v>325</v>
      </c>
      <c r="AL1503" s="16">
        <f t="shared" si="243"/>
        <v>3250</v>
      </c>
      <c r="AM1503" s="16">
        <f t="shared" si="244"/>
        <v>48750</v>
      </c>
      <c r="AN1503" s="16">
        <f t="shared" si="245"/>
        <v>180537.5</v>
      </c>
      <c r="AO1503" s="12" t="s">
        <v>1458</v>
      </c>
      <c r="AQ1503" s="16" t="s">
        <v>207</v>
      </c>
      <c r="AR1503" s="16" t="s">
        <v>204</v>
      </c>
      <c r="AS1503" s="16" t="s">
        <v>2382</v>
      </c>
      <c r="AT1503" s="16" t="s">
        <v>2387</v>
      </c>
      <c r="AU1503" t="s">
        <v>2384</v>
      </c>
      <c r="AV1503" s="15" t="s">
        <v>2385</v>
      </c>
      <c r="AW1503" s="16" t="s">
        <v>2386</v>
      </c>
      <c r="AX1503" s="16" t="s">
        <v>204</v>
      </c>
      <c r="AY1503" s="16" t="s">
        <v>207</v>
      </c>
      <c r="AZ1503" s="16" t="s">
        <v>204</v>
      </c>
      <c r="BA1503" s="16" t="s">
        <v>204</v>
      </c>
      <c r="BB1503" s="16" t="s">
        <v>204</v>
      </c>
      <c r="BC1503" s="16">
        <v>0.65</v>
      </c>
      <c r="BD1503" s="16">
        <f t="shared" si="246"/>
        <v>2.2749999999999999</v>
      </c>
      <c r="BE1503" s="16">
        <f t="shared" si="247"/>
        <v>1128.359375</v>
      </c>
      <c r="BG1503" s="16">
        <f t="shared" si="248"/>
        <v>780</v>
      </c>
      <c r="BH1503" s="16">
        <f t="shared" si="249"/>
        <v>416</v>
      </c>
      <c r="BI1503" s="16">
        <f t="shared" si="250"/>
        <v>5.2</v>
      </c>
    </row>
    <row r="1504" spans="1:61" x14ac:dyDescent="0.35">
      <c r="A1504">
        <v>1503</v>
      </c>
      <c r="B1504" t="s">
        <v>360</v>
      </c>
      <c r="C1504" t="s">
        <v>5854</v>
      </c>
      <c r="D1504" s="15" t="s">
        <v>1693</v>
      </c>
      <c r="E1504" s="12" t="s">
        <v>93</v>
      </c>
      <c r="F1504" s="16">
        <v>1977</v>
      </c>
      <c r="G1504" s="12" t="s">
        <v>1453</v>
      </c>
      <c r="H1504" s="12" t="s">
        <v>91</v>
      </c>
      <c r="I1504" s="12" t="s">
        <v>1454</v>
      </c>
      <c r="J1504" s="12" t="s">
        <v>1455</v>
      </c>
      <c r="K1504" s="12" t="s">
        <v>1517</v>
      </c>
      <c r="N1504" s="16" t="s">
        <v>206</v>
      </c>
      <c r="O1504" s="16" t="s">
        <v>1671</v>
      </c>
      <c r="P1504" s="12" t="s">
        <v>482</v>
      </c>
      <c r="Q1504" s="16">
        <v>2023</v>
      </c>
      <c r="R1504" s="16">
        <v>0.12</v>
      </c>
      <c r="T1504" s="16">
        <v>0</v>
      </c>
      <c r="V1504" s="12" t="s">
        <v>204</v>
      </c>
      <c r="W1504" s="12" t="s">
        <v>207</v>
      </c>
      <c r="X1504" s="16">
        <v>2</v>
      </c>
      <c r="Y1504" s="16">
        <v>7</v>
      </c>
      <c r="Z1504" s="16">
        <v>0.12</v>
      </c>
      <c r="AA1504" s="16">
        <f t="shared" si="234"/>
        <v>14.399999999999999</v>
      </c>
      <c r="AB1504" s="16" t="s">
        <v>5604</v>
      </c>
      <c r="AC1504" s="16" t="s">
        <v>1489</v>
      </c>
      <c r="AD1504" s="16">
        <f t="shared" si="235"/>
        <v>5039.9999999999991</v>
      </c>
      <c r="AE1504" s="16">
        <f t="shared" si="236"/>
        <v>42</v>
      </c>
      <c r="AF1504" s="16">
        <f t="shared" si="237"/>
        <v>15750</v>
      </c>
      <c r="AG1504" s="16">
        <f t="shared" si="238"/>
        <v>12</v>
      </c>
      <c r="AH1504" s="12">
        <f t="shared" si="239"/>
        <v>0</v>
      </c>
      <c r="AI1504" s="16">
        <f t="shared" si="240"/>
        <v>0.84</v>
      </c>
      <c r="AJ1504" s="16">
        <f t="shared" si="241"/>
        <v>2940</v>
      </c>
      <c r="AK1504" s="16">
        <f t="shared" si="242"/>
        <v>60</v>
      </c>
      <c r="AL1504" s="16">
        <f t="shared" si="243"/>
        <v>600</v>
      </c>
      <c r="AM1504" s="16">
        <f t="shared" si="244"/>
        <v>9000</v>
      </c>
      <c r="AN1504" s="16">
        <f t="shared" si="245"/>
        <v>33330</v>
      </c>
      <c r="AO1504" s="12" t="s">
        <v>1458</v>
      </c>
      <c r="AQ1504" s="16" t="s">
        <v>207</v>
      </c>
      <c r="AR1504" s="16" t="s">
        <v>2381</v>
      </c>
      <c r="AS1504" s="16" t="s">
        <v>2382</v>
      </c>
      <c r="AT1504" s="16" t="s">
        <v>2387</v>
      </c>
      <c r="AU1504" t="s">
        <v>2384</v>
      </c>
      <c r="AV1504" s="15" t="s">
        <v>2385</v>
      </c>
      <c r="AW1504" s="16" t="s">
        <v>2386</v>
      </c>
      <c r="AX1504" s="16" t="s">
        <v>204</v>
      </c>
      <c r="AY1504" s="16" t="s">
        <v>207</v>
      </c>
      <c r="AZ1504" s="16" t="s">
        <v>204</v>
      </c>
      <c r="BA1504" s="16" t="s">
        <v>204</v>
      </c>
      <c r="BB1504" s="16" t="s">
        <v>204</v>
      </c>
      <c r="BC1504" s="16">
        <v>0.12</v>
      </c>
      <c r="BD1504" s="16">
        <f t="shared" si="246"/>
        <v>0.42</v>
      </c>
      <c r="BE1504" s="16">
        <f t="shared" si="247"/>
        <v>208.3125</v>
      </c>
      <c r="BG1504" s="16">
        <f t="shared" si="248"/>
        <v>144</v>
      </c>
      <c r="BH1504" s="16">
        <f t="shared" si="249"/>
        <v>76.8</v>
      </c>
      <c r="BI1504" s="16">
        <f t="shared" si="250"/>
        <v>0.96</v>
      </c>
    </row>
    <row r="1505" spans="1:61" x14ac:dyDescent="0.35">
      <c r="A1505">
        <v>1504</v>
      </c>
      <c r="B1505" t="s">
        <v>360</v>
      </c>
      <c r="C1505" t="s">
        <v>5855</v>
      </c>
      <c r="D1505" s="15" t="s">
        <v>1549</v>
      </c>
      <c r="E1505" s="12" t="s">
        <v>98</v>
      </c>
      <c r="F1505" s="16">
        <v>1992</v>
      </c>
      <c r="G1505" s="12" t="s">
        <v>1453</v>
      </c>
      <c r="H1505" s="12" t="s">
        <v>91</v>
      </c>
      <c r="I1505" s="12" t="s">
        <v>1454</v>
      </c>
      <c r="J1505" s="12" t="s">
        <v>1455</v>
      </c>
      <c r="K1505" s="12" t="s">
        <v>1517</v>
      </c>
      <c r="N1505" s="16" t="s">
        <v>206</v>
      </c>
      <c r="O1505" s="16" t="s">
        <v>1671</v>
      </c>
      <c r="P1505" s="12" t="s">
        <v>482</v>
      </c>
      <c r="Q1505" s="16">
        <v>2023</v>
      </c>
      <c r="R1505" s="16">
        <v>0.14000000000000001</v>
      </c>
      <c r="T1505" s="16">
        <v>0</v>
      </c>
      <c r="V1505" s="12" t="s">
        <v>207</v>
      </c>
      <c r="W1505" s="12" t="s">
        <v>1548</v>
      </c>
      <c r="X1505" s="16">
        <v>2</v>
      </c>
      <c r="Y1505" s="16">
        <v>5</v>
      </c>
      <c r="Z1505" s="16">
        <v>0.14000000000000001</v>
      </c>
      <c r="AA1505" s="16">
        <f t="shared" si="234"/>
        <v>16.8</v>
      </c>
      <c r="AB1505" s="16" t="s">
        <v>5604</v>
      </c>
      <c r="AC1505" s="16" t="s">
        <v>1489</v>
      </c>
      <c r="AD1505" s="16">
        <f t="shared" si="235"/>
        <v>5880</v>
      </c>
      <c r="AE1505" s="16">
        <f t="shared" si="236"/>
        <v>49.000000000000007</v>
      </c>
      <c r="AF1505" s="16">
        <f t="shared" si="237"/>
        <v>18375.000000000004</v>
      </c>
      <c r="AG1505" s="16">
        <f t="shared" si="238"/>
        <v>14.000000000000002</v>
      </c>
      <c r="AH1505" s="12">
        <f t="shared" si="239"/>
        <v>0</v>
      </c>
      <c r="AI1505" s="16">
        <f t="shared" si="240"/>
        <v>0.98000000000000009</v>
      </c>
      <c r="AJ1505" s="16">
        <f t="shared" si="241"/>
        <v>3430.0000000000005</v>
      </c>
      <c r="AK1505" s="16">
        <f t="shared" si="242"/>
        <v>70</v>
      </c>
      <c r="AL1505" s="16">
        <f t="shared" si="243"/>
        <v>700.00000000000011</v>
      </c>
      <c r="AM1505" s="16">
        <f t="shared" si="244"/>
        <v>10500.000000000002</v>
      </c>
      <c r="AN1505" s="16">
        <f t="shared" si="245"/>
        <v>38885.000000000007</v>
      </c>
      <c r="AO1505" s="12" t="s">
        <v>1458</v>
      </c>
      <c r="AQ1505" s="16" t="s">
        <v>207</v>
      </c>
      <c r="AR1505" s="16" t="s">
        <v>204</v>
      </c>
      <c r="AS1505" s="16" t="s">
        <v>2408</v>
      </c>
      <c r="AT1505" s="16" t="s">
        <v>2387</v>
      </c>
      <c r="AU1505" t="s">
        <v>2384</v>
      </c>
      <c r="AV1505" s="15" t="s">
        <v>2385</v>
      </c>
      <c r="AW1505" s="16" t="s">
        <v>2386</v>
      </c>
      <c r="AX1505" s="16" t="s">
        <v>204</v>
      </c>
      <c r="AY1505" s="16" t="s">
        <v>207</v>
      </c>
      <c r="AZ1505" s="16" t="s">
        <v>204</v>
      </c>
      <c r="BA1505" s="16" t="s">
        <v>204</v>
      </c>
      <c r="BB1505" s="16" t="s">
        <v>204</v>
      </c>
      <c r="BC1505" s="16">
        <v>0.14000000000000001</v>
      </c>
      <c r="BD1505" s="16">
        <f t="shared" si="246"/>
        <v>0.49000000000000005</v>
      </c>
      <c r="BE1505" s="16">
        <f t="shared" si="247"/>
        <v>243.03125000000006</v>
      </c>
      <c r="BG1505" s="16">
        <f t="shared" si="248"/>
        <v>168.00000000000003</v>
      </c>
      <c r="BH1505" s="16">
        <f t="shared" si="249"/>
        <v>89.600000000000009</v>
      </c>
      <c r="BI1505" s="16">
        <f t="shared" si="250"/>
        <v>1.1200000000000001</v>
      </c>
    </row>
    <row r="1506" spans="1:61" x14ac:dyDescent="0.35">
      <c r="A1506">
        <v>1505</v>
      </c>
      <c r="B1506" t="s">
        <v>360</v>
      </c>
      <c r="C1506" t="s">
        <v>5856</v>
      </c>
      <c r="D1506" s="15" t="s">
        <v>1694</v>
      </c>
      <c r="E1506" s="12" t="s">
        <v>98</v>
      </c>
      <c r="F1506" s="16">
        <v>1976</v>
      </c>
      <c r="G1506" s="12" t="s">
        <v>1453</v>
      </c>
      <c r="H1506" s="12" t="s">
        <v>91</v>
      </c>
      <c r="I1506" s="12" t="s">
        <v>1454</v>
      </c>
      <c r="J1506" s="12" t="s">
        <v>1455</v>
      </c>
      <c r="K1506" s="12" t="s">
        <v>1517</v>
      </c>
      <c r="N1506" s="16" t="s">
        <v>206</v>
      </c>
      <c r="O1506" s="16" t="s">
        <v>1671</v>
      </c>
      <c r="P1506" s="12" t="s">
        <v>482</v>
      </c>
      <c r="Q1506" s="16">
        <v>2023</v>
      </c>
      <c r="R1506" s="16">
        <v>0.2</v>
      </c>
      <c r="T1506" s="16">
        <v>0</v>
      </c>
      <c r="V1506" s="12" t="s">
        <v>204</v>
      </c>
      <c r="W1506" s="12" t="s">
        <v>207</v>
      </c>
      <c r="X1506" s="16">
        <v>2</v>
      </c>
      <c r="Y1506" s="16">
        <v>5</v>
      </c>
      <c r="Z1506" s="16">
        <v>0.2</v>
      </c>
      <c r="AA1506" s="16">
        <f t="shared" si="234"/>
        <v>24</v>
      </c>
      <c r="AB1506" s="16" t="s">
        <v>5604</v>
      </c>
      <c r="AC1506" s="16" t="s">
        <v>1489</v>
      </c>
      <c r="AD1506" s="16">
        <f t="shared" si="235"/>
        <v>8400</v>
      </c>
      <c r="AE1506" s="16">
        <f t="shared" si="236"/>
        <v>70</v>
      </c>
      <c r="AF1506" s="16">
        <f t="shared" si="237"/>
        <v>26250</v>
      </c>
      <c r="AG1506" s="16">
        <f t="shared" si="238"/>
        <v>20</v>
      </c>
      <c r="AH1506" s="12">
        <f t="shared" si="239"/>
        <v>0</v>
      </c>
      <c r="AI1506" s="16">
        <f t="shared" si="240"/>
        <v>1.4000000000000001</v>
      </c>
      <c r="AJ1506" s="16">
        <f t="shared" si="241"/>
        <v>4900.0000000000009</v>
      </c>
      <c r="AK1506" s="16">
        <f t="shared" si="242"/>
        <v>100</v>
      </c>
      <c r="AL1506" s="16">
        <f t="shared" si="243"/>
        <v>1000</v>
      </c>
      <c r="AM1506" s="16">
        <f t="shared" si="244"/>
        <v>15000</v>
      </c>
      <c r="AN1506" s="16">
        <f t="shared" si="245"/>
        <v>55550</v>
      </c>
      <c r="AO1506" s="12" t="s">
        <v>1458</v>
      </c>
      <c r="AQ1506" s="16" t="s">
        <v>207</v>
      </c>
      <c r="AR1506" s="16" t="s">
        <v>204</v>
      </c>
      <c r="AS1506" s="16" t="s">
        <v>2388</v>
      </c>
      <c r="AT1506" s="16" t="s">
        <v>2383</v>
      </c>
      <c r="AU1506" t="s">
        <v>2384</v>
      </c>
      <c r="AV1506" s="15" t="s">
        <v>2385</v>
      </c>
      <c r="AW1506" s="16" t="s">
        <v>2386</v>
      </c>
      <c r="AX1506" s="16" t="s">
        <v>204</v>
      </c>
      <c r="AY1506" s="16" t="s">
        <v>207</v>
      </c>
      <c r="AZ1506" s="16" t="s">
        <v>204</v>
      </c>
      <c r="BA1506" s="16" t="s">
        <v>204</v>
      </c>
      <c r="BB1506" s="16" t="s">
        <v>204</v>
      </c>
      <c r="BC1506" s="16">
        <v>0.2</v>
      </c>
      <c r="BD1506" s="16">
        <f t="shared" si="246"/>
        <v>0.70000000000000007</v>
      </c>
      <c r="BE1506" s="16">
        <f t="shared" si="247"/>
        <v>347.1875</v>
      </c>
      <c r="BG1506" s="16">
        <f t="shared" si="248"/>
        <v>240</v>
      </c>
      <c r="BH1506" s="16">
        <f t="shared" si="249"/>
        <v>128</v>
      </c>
      <c r="BI1506" s="16">
        <f t="shared" si="250"/>
        <v>1.6</v>
      </c>
    </row>
    <row r="1507" spans="1:61" x14ac:dyDescent="0.35">
      <c r="A1507">
        <v>1506</v>
      </c>
      <c r="B1507" t="s">
        <v>360</v>
      </c>
      <c r="C1507" t="s">
        <v>5857</v>
      </c>
      <c r="D1507" s="15" t="s">
        <v>1695</v>
      </c>
      <c r="E1507" s="12" t="s">
        <v>98</v>
      </c>
      <c r="F1507" s="16">
        <v>1963</v>
      </c>
      <c r="G1507" s="12" t="s">
        <v>1453</v>
      </c>
      <c r="H1507" s="12" t="s">
        <v>91</v>
      </c>
      <c r="I1507" s="12" t="s">
        <v>1454</v>
      </c>
      <c r="J1507" s="12" t="s">
        <v>1455</v>
      </c>
      <c r="K1507" s="12" t="s">
        <v>1517</v>
      </c>
      <c r="N1507" s="16" t="s">
        <v>206</v>
      </c>
      <c r="O1507" s="16" t="s">
        <v>1671</v>
      </c>
      <c r="P1507" s="12" t="s">
        <v>482</v>
      </c>
      <c r="Q1507" s="16">
        <v>2023</v>
      </c>
      <c r="R1507" s="16">
        <v>1.83</v>
      </c>
      <c r="T1507" s="16">
        <v>0</v>
      </c>
      <c r="V1507" s="12" t="s">
        <v>204</v>
      </c>
      <c r="W1507" s="12" t="s">
        <v>207</v>
      </c>
      <c r="X1507" s="16">
        <v>2</v>
      </c>
      <c r="Y1507" s="16">
        <v>9</v>
      </c>
      <c r="Z1507" s="16">
        <v>1.83</v>
      </c>
      <c r="AA1507" s="16">
        <f t="shared" si="234"/>
        <v>219.60000000000002</v>
      </c>
      <c r="AB1507" s="16" t="s">
        <v>5604</v>
      </c>
      <c r="AC1507" s="16" t="s">
        <v>1489</v>
      </c>
      <c r="AD1507" s="16">
        <f t="shared" si="235"/>
        <v>76860.000000000015</v>
      </c>
      <c r="AE1507" s="16">
        <f t="shared" si="236"/>
        <v>640.5</v>
      </c>
      <c r="AF1507" s="16">
        <f t="shared" si="237"/>
        <v>240187.5</v>
      </c>
      <c r="AG1507" s="16">
        <f t="shared" si="238"/>
        <v>183</v>
      </c>
      <c r="AH1507" s="12">
        <f t="shared" si="239"/>
        <v>0</v>
      </c>
      <c r="AI1507" s="16">
        <f t="shared" si="240"/>
        <v>12.81</v>
      </c>
      <c r="AJ1507" s="16">
        <f t="shared" si="241"/>
        <v>44835</v>
      </c>
      <c r="AK1507" s="16">
        <f t="shared" si="242"/>
        <v>915</v>
      </c>
      <c r="AL1507" s="16">
        <f t="shared" si="243"/>
        <v>9150</v>
      </c>
      <c r="AM1507" s="16">
        <f t="shared" si="244"/>
        <v>137250</v>
      </c>
      <c r="AN1507" s="16">
        <f t="shared" si="245"/>
        <v>508282.5</v>
      </c>
      <c r="AO1507" s="12" t="s">
        <v>1458</v>
      </c>
      <c r="AQ1507" s="16" t="s">
        <v>207</v>
      </c>
      <c r="AR1507" s="16" t="s">
        <v>204</v>
      </c>
      <c r="AS1507" s="16" t="s">
        <v>2389</v>
      </c>
      <c r="AT1507" s="16" t="s">
        <v>2383</v>
      </c>
      <c r="AU1507" t="s">
        <v>2384</v>
      </c>
      <c r="AV1507" s="15" t="s">
        <v>2385</v>
      </c>
      <c r="AW1507" s="16" t="s">
        <v>2386</v>
      </c>
      <c r="AX1507" s="16" t="s">
        <v>204</v>
      </c>
      <c r="AY1507" s="16" t="s">
        <v>207</v>
      </c>
      <c r="AZ1507" s="16" t="s">
        <v>204</v>
      </c>
      <c r="BA1507" s="16" t="s">
        <v>204</v>
      </c>
      <c r="BB1507" s="16" t="s">
        <v>204</v>
      </c>
      <c r="BC1507" s="16">
        <v>1.83</v>
      </c>
      <c r="BD1507" s="16">
        <f t="shared" si="246"/>
        <v>6.4050000000000002</v>
      </c>
      <c r="BE1507" s="16">
        <f t="shared" si="247"/>
        <v>3176.765625</v>
      </c>
      <c r="BG1507" s="16">
        <f t="shared" si="248"/>
        <v>2196</v>
      </c>
      <c r="BH1507" s="16">
        <f t="shared" si="249"/>
        <v>1171.2</v>
      </c>
      <c r="BI1507" s="16">
        <f t="shared" si="250"/>
        <v>14.64</v>
      </c>
    </row>
    <row r="1508" spans="1:61" x14ac:dyDescent="0.35">
      <c r="A1508">
        <v>1507</v>
      </c>
      <c r="B1508" t="s">
        <v>360</v>
      </c>
      <c r="C1508" t="s">
        <v>5858</v>
      </c>
      <c r="D1508" s="15" t="s">
        <v>1696</v>
      </c>
      <c r="E1508" s="12" t="s">
        <v>98</v>
      </c>
      <c r="F1508" s="16">
        <v>1967</v>
      </c>
      <c r="G1508" s="12" t="s">
        <v>1453</v>
      </c>
      <c r="H1508" s="12" t="s">
        <v>91</v>
      </c>
      <c r="I1508" s="12" t="s">
        <v>1454</v>
      </c>
      <c r="J1508" s="12" t="s">
        <v>1455</v>
      </c>
      <c r="K1508" s="12" t="s">
        <v>1517</v>
      </c>
      <c r="N1508" s="16" t="s">
        <v>206</v>
      </c>
      <c r="O1508" s="16" t="s">
        <v>1671</v>
      </c>
      <c r="P1508" s="12" t="s">
        <v>482</v>
      </c>
      <c r="Q1508" s="16">
        <v>2023</v>
      </c>
      <c r="R1508" s="16">
        <v>1.38</v>
      </c>
      <c r="T1508" s="16">
        <v>0</v>
      </c>
      <c r="V1508" s="12" t="s">
        <v>204</v>
      </c>
      <c r="W1508" s="12" t="s">
        <v>207</v>
      </c>
      <c r="X1508" s="16">
        <v>2</v>
      </c>
      <c r="Y1508" s="16">
        <v>8</v>
      </c>
      <c r="Z1508" s="16">
        <v>1.38</v>
      </c>
      <c r="AA1508" s="16">
        <f t="shared" si="234"/>
        <v>165.6</v>
      </c>
      <c r="AB1508" s="16" t="s">
        <v>5604</v>
      </c>
      <c r="AC1508" s="16" t="s">
        <v>1489</v>
      </c>
      <c r="AD1508" s="16">
        <f t="shared" si="235"/>
        <v>57960</v>
      </c>
      <c r="AE1508" s="16">
        <f t="shared" si="236"/>
        <v>482.99999999999994</v>
      </c>
      <c r="AF1508" s="16">
        <f t="shared" si="237"/>
        <v>181124.99999999997</v>
      </c>
      <c r="AG1508" s="16">
        <f t="shared" si="238"/>
        <v>138</v>
      </c>
      <c r="AH1508" s="12">
        <f t="shared" si="239"/>
        <v>0</v>
      </c>
      <c r="AI1508" s="16">
        <f t="shared" si="240"/>
        <v>9.66</v>
      </c>
      <c r="AJ1508" s="16">
        <f t="shared" si="241"/>
        <v>33810</v>
      </c>
      <c r="AK1508" s="16">
        <f t="shared" si="242"/>
        <v>690</v>
      </c>
      <c r="AL1508" s="16">
        <f t="shared" si="243"/>
        <v>6899.9999999999991</v>
      </c>
      <c r="AM1508" s="16">
        <f t="shared" si="244"/>
        <v>103499.99999999999</v>
      </c>
      <c r="AN1508" s="16">
        <f t="shared" si="245"/>
        <v>383295</v>
      </c>
      <c r="AO1508" s="12" t="s">
        <v>1458</v>
      </c>
      <c r="AQ1508" s="16" t="s">
        <v>207</v>
      </c>
      <c r="AR1508" s="16" t="s">
        <v>2381</v>
      </c>
      <c r="AS1508" s="16" t="s">
        <v>2388</v>
      </c>
      <c r="AT1508" s="16" t="s">
        <v>2387</v>
      </c>
      <c r="AU1508" t="s">
        <v>2384</v>
      </c>
      <c r="AV1508" s="15" t="s">
        <v>2385</v>
      </c>
      <c r="AW1508" s="16" t="s">
        <v>2386</v>
      </c>
      <c r="AX1508" s="16" t="s">
        <v>204</v>
      </c>
      <c r="AY1508" s="16" t="s">
        <v>207</v>
      </c>
      <c r="AZ1508" s="16" t="s">
        <v>204</v>
      </c>
      <c r="BA1508" s="16" t="s">
        <v>204</v>
      </c>
      <c r="BB1508" s="16" t="s">
        <v>204</v>
      </c>
      <c r="BC1508" s="16">
        <v>1.38</v>
      </c>
      <c r="BD1508" s="16">
        <f t="shared" si="246"/>
        <v>4.83</v>
      </c>
      <c r="BE1508" s="16">
        <f t="shared" si="247"/>
        <v>2395.59375</v>
      </c>
      <c r="BG1508" s="16">
        <f t="shared" si="248"/>
        <v>1655.9999999999998</v>
      </c>
      <c r="BH1508" s="16">
        <f t="shared" si="249"/>
        <v>883.19999999999993</v>
      </c>
      <c r="BI1508" s="16">
        <f t="shared" si="250"/>
        <v>11.04</v>
      </c>
    </row>
    <row r="1509" spans="1:61" x14ac:dyDescent="0.35">
      <c r="A1509">
        <v>1508</v>
      </c>
      <c r="B1509" t="s">
        <v>360</v>
      </c>
      <c r="C1509" t="s">
        <v>5859</v>
      </c>
      <c r="D1509" s="15" t="s">
        <v>1697</v>
      </c>
      <c r="E1509" s="12" t="s">
        <v>98</v>
      </c>
      <c r="F1509" s="16">
        <v>1988</v>
      </c>
      <c r="G1509" s="12" t="s">
        <v>1453</v>
      </c>
      <c r="H1509" s="12" t="s">
        <v>91</v>
      </c>
      <c r="I1509" s="12" t="s">
        <v>1454</v>
      </c>
      <c r="J1509" s="12" t="s">
        <v>1455</v>
      </c>
      <c r="K1509" s="12" t="s">
        <v>1517</v>
      </c>
      <c r="N1509" s="16" t="s">
        <v>206</v>
      </c>
      <c r="O1509" s="16" t="s">
        <v>1671</v>
      </c>
      <c r="P1509" s="12" t="s">
        <v>482</v>
      </c>
      <c r="Q1509" s="16">
        <v>2023</v>
      </c>
      <c r="R1509" s="16">
        <v>0.63</v>
      </c>
      <c r="T1509" s="16">
        <v>0</v>
      </c>
      <c r="V1509" s="12" t="s">
        <v>204</v>
      </c>
      <c r="W1509" s="12" t="s">
        <v>207</v>
      </c>
      <c r="X1509" s="16">
        <v>2</v>
      </c>
      <c r="Y1509" s="16">
        <v>7</v>
      </c>
      <c r="Z1509" s="16">
        <v>0.63</v>
      </c>
      <c r="AA1509" s="16">
        <f t="shared" si="234"/>
        <v>75.599999999999994</v>
      </c>
      <c r="AB1509" s="16" t="s">
        <v>5604</v>
      </c>
      <c r="AC1509" s="16" t="s">
        <v>1489</v>
      </c>
      <c r="AD1509" s="16">
        <f t="shared" si="235"/>
        <v>26459.999999999996</v>
      </c>
      <c r="AE1509" s="16">
        <f t="shared" si="236"/>
        <v>220.5</v>
      </c>
      <c r="AF1509" s="16">
        <f t="shared" si="237"/>
        <v>82687.5</v>
      </c>
      <c r="AG1509" s="16">
        <f t="shared" si="238"/>
        <v>63</v>
      </c>
      <c r="AH1509" s="12">
        <f t="shared" si="239"/>
        <v>0</v>
      </c>
      <c r="AI1509" s="16">
        <f t="shared" si="240"/>
        <v>4.41</v>
      </c>
      <c r="AJ1509" s="16">
        <f t="shared" si="241"/>
        <v>15435</v>
      </c>
      <c r="AK1509" s="16">
        <f t="shared" si="242"/>
        <v>315</v>
      </c>
      <c r="AL1509" s="16">
        <f t="shared" si="243"/>
        <v>3150</v>
      </c>
      <c r="AM1509" s="16">
        <f t="shared" si="244"/>
        <v>47250</v>
      </c>
      <c r="AN1509" s="16">
        <f t="shared" si="245"/>
        <v>174982.5</v>
      </c>
      <c r="AO1509" s="12" t="s">
        <v>1458</v>
      </c>
      <c r="AQ1509" s="16" t="s">
        <v>207</v>
      </c>
      <c r="AR1509" s="16" t="s">
        <v>204</v>
      </c>
      <c r="AS1509" s="16" t="s">
        <v>2388</v>
      </c>
      <c r="AT1509" s="16" t="s">
        <v>2387</v>
      </c>
      <c r="AU1509" t="s">
        <v>2384</v>
      </c>
      <c r="AV1509" s="15" t="s">
        <v>2385</v>
      </c>
      <c r="AW1509" s="16" t="s">
        <v>2386</v>
      </c>
      <c r="AX1509" s="16" t="s">
        <v>204</v>
      </c>
      <c r="AY1509" s="16" t="s">
        <v>207</v>
      </c>
      <c r="AZ1509" s="16" t="s">
        <v>204</v>
      </c>
      <c r="BA1509" s="16" t="s">
        <v>204</v>
      </c>
      <c r="BB1509" s="16" t="s">
        <v>204</v>
      </c>
      <c r="BC1509" s="16">
        <v>0.63</v>
      </c>
      <c r="BD1509" s="16">
        <f t="shared" si="246"/>
        <v>2.2050000000000001</v>
      </c>
      <c r="BE1509" s="16">
        <f t="shared" si="247"/>
        <v>1093.640625</v>
      </c>
      <c r="BG1509" s="16">
        <f t="shared" si="248"/>
        <v>756</v>
      </c>
      <c r="BH1509" s="16">
        <f t="shared" si="249"/>
        <v>403.2</v>
      </c>
      <c r="BI1509" s="16">
        <f t="shared" si="250"/>
        <v>5.04</v>
      </c>
    </row>
    <row r="1510" spans="1:61" x14ac:dyDescent="0.35">
      <c r="A1510">
        <v>1509</v>
      </c>
      <c r="B1510" t="s">
        <v>360</v>
      </c>
      <c r="C1510" t="s">
        <v>5860</v>
      </c>
      <c r="D1510" s="15" t="s">
        <v>1698</v>
      </c>
      <c r="E1510" s="12" t="s">
        <v>98</v>
      </c>
      <c r="F1510" s="16">
        <v>1979</v>
      </c>
      <c r="G1510" s="12" t="s">
        <v>1453</v>
      </c>
      <c r="H1510" s="12" t="s">
        <v>91</v>
      </c>
      <c r="I1510" s="12" t="s">
        <v>1454</v>
      </c>
      <c r="J1510" s="12" t="s">
        <v>1455</v>
      </c>
      <c r="K1510" s="12" t="s">
        <v>1517</v>
      </c>
      <c r="N1510" s="16" t="s">
        <v>206</v>
      </c>
      <c r="O1510" s="16" t="s">
        <v>1671</v>
      </c>
      <c r="P1510" s="12" t="s">
        <v>482</v>
      </c>
      <c r="Q1510" s="16">
        <v>2023</v>
      </c>
      <c r="R1510" s="16">
        <v>0.28999999999999998</v>
      </c>
      <c r="T1510" s="16">
        <v>0</v>
      </c>
      <c r="V1510" s="12" t="s">
        <v>204</v>
      </c>
      <c r="W1510" s="12" t="s">
        <v>207</v>
      </c>
      <c r="X1510" s="16">
        <v>2</v>
      </c>
      <c r="Y1510" s="16">
        <v>6</v>
      </c>
      <c r="Z1510" s="16">
        <v>0.28999999999999998</v>
      </c>
      <c r="AA1510" s="16">
        <f t="shared" si="234"/>
        <v>34.799999999999997</v>
      </c>
      <c r="AB1510" s="16" t="s">
        <v>5604</v>
      </c>
      <c r="AC1510" s="16" t="s">
        <v>1489</v>
      </c>
      <c r="AD1510" s="16">
        <f t="shared" si="235"/>
        <v>12179.999999999998</v>
      </c>
      <c r="AE1510" s="16">
        <f t="shared" si="236"/>
        <v>101.5</v>
      </c>
      <c r="AF1510" s="16">
        <f t="shared" si="237"/>
        <v>38062.5</v>
      </c>
      <c r="AG1510" s="16">
        <f t="shared" si="238"/>
        <v>28.999999999999996</v>
      </c>
      <c r="AH1510" s="12">
        <f t="shared" si="239"/>
        <v>0</v>
      </c>
      <c r="AI1510" s="16">
        <f t="shared" si="240"/>
        <v>2.0299999999999998</v>
      </c>
      <c r="AJ1510" s="16">
        <f t="shared" si="241"/>
        <v>7104.9999999999991</v>
      </c>
      <c r="AK1510" s="16">
        <f t="shared" si="242"/>
        <v>145</v>
      </c>
      <c r="AL1510" s="16">
        <f t="shared" si="243"/>
        <v>1450</v>
      </c>
      <c r="AM1510" s="16">
        <f t="shared" si="244"/>
        <v>21750</v>
      </c>
      <c r="AN1510" s="16">
        <f t="shared" si="245"/>
        <v>80547.5</v>
      </c>
      <c r="AO1510" s="12" t="s">
        <v>1458</v>
      </c>
      <c r="AQ1510" s="16" t="s">
        <v>207</v>
      </c>
      <c r="AR1510" s="16" t="s">
        <v>204</v>
      </c>
      <c r="AS1510" s="16" t="s">
        <v>2408</v>
      </c>
      <c r="AT1510" s="16" t="s">
        <v>2387</v>
      </c>
      <c r="AU1510" t="s">
        <v>2384</v>
      </c>
      <c r="AV1510" s="15" t="s">
        <v>2385</v>
      </c>
      <c r="AW1510" s="16" t="s">
        <v>2386</v>
      </c>
      <c r="AX1510" s="16" t="s">
        <v>204</v>
      </c>
      <c r="AY1510" s="16" t="s">
        <v>207</v>
      </c>
      <c r="AZ1510" s="16" t="s">
        <v>204</v>
      </c>
      <c r="BA1510" s="16" t="s">
        <v>204</v>
      </c>
      <c r="BB1510" s="16" t="s">
        <v>204</v>
      </c>
      <c r="BC1510" s="16">
        <v>0.28999999999999998</v>
      </c>
      <c r="BD1510" s="16">
        <f t="shared" si="246"/>
        <v>1.0149999999999999</v>
      </c>
      <c r="BE1510" s="16">
        <f t="shared" si="247"/>
        <v>503.421875</v>
      </c>
      <c r="BG1510" s="16">
        <f t="shared" si="248"/>
        <v>348</v>
      </c>
      <c r="BH1510" s="16">
        <f t="shared" si="249"/>
        <v>185.6</v>
      </c>
      <c r="BI1510" s="16">
        <f t="shared" si="250"/>
        <v>2.3199999999999998</v>
      </c>
    </row>
    <row r="1511" spans="1:61" x14ac:dyDescent="0.35">
      <c r="A1511">
        <v>1510</v>
      </c>
      <c r="B1511" t="s">
        <v>360</v>
      </c>
      <c r="C1511" t="s">
        <v>5861</v>
      </c>
      <c r="D1511" s="15" t="s">
        <v>1682</v>
      </c>
      <c r="E1511" s="12" t="s">
        <v>98</v>
      </c>
      <c r="F1511" s="16">
        <v>1987</v>
      </c>
      <c r="G1511" s="12" t="s">
        <v>1453</v>
      </c>
      <c r="H1511" s="12" t="s">
        <v>91</v>
      </c>
      <c r="I1511" s="12" t="s">
        <v>1454</v>
      </c>
      <c r="J1511" s="12" t="s">
        <v>1455</v>
      </c>
      <c r="K1511" s="12" t="s">
        <v>1517</v>
      </c>
      <c r="N1511" s="16" t="s">
        <v>206</v>
      </c>
      <c r="O1511" s="16" t="s">
        <v>1671</v>
      </c>
      <c r="P1511" s="12" t="s">
        <v>482</v>
      </c>
      <c r="Q1511" s="16">
        <v>2023</v>
      </c>
      <c r="R1511" s="16">
        <v>0.5</v>
      </c>
      <c r="T1511" s="16">
        <v>0</v>
      </c>
      <c r="V1511" s="12" t="s">
        <v>204</v>
      </c>
      <c r="W1511" s="12" t="s">
        <v>207</v>
      </c>
      <c r="X1511" s="16">
        <v>2</v>
      </c>
      <c r="Y1511" s="16">
        <v>9</v>
      </c>
      <c r="Z1511" s="16">
        <v>0.5</v>
      </c>
      <c r="AA1511" s="16">
        <f t="shared" si="234"/>
        <v>60</v>
      </c>
      <c r="AB1511" s="16" t="s">
        <v>5604</v>
      </c>
      <c r="AC1511" s="16" t="s">
        <v>1489</v>
      </c>
      <c r="AD1511" s="16">
        <f t="shared" si="235"/>
        <v>21000</v>
      </c>
      <c r="AE1511" s="16">
        <f t="shared" si="236"/>
        <v>175</v>
      </c>
      <c r="AF1511" s="16">
        <f t="shared" si="237"/>
        <v>65625</v>
      </c>
      <c r="AG1511" s="16">
        <f t="shared" si="238"/>
        <v>50</v>
      </c>
      <c r="AH1511" s="12">
        <f t="shared" si="239"/>
        <v>0</v>
      </c>
      <c r="AI1511" s="16">
        <f t="shared" si="240"/>
        <v>3.5</v>
      </c>
      <c r="AJ1511" s="16">
        <f t="shared" si="241"/>
        <v>12250</v>
      </c>
      <c r="AK1511" s="16">
        <f t="shared" si="242"/>
        <v>250</v>
      </c>
      <c r="AL1511" s="16">
        <f t="shared" si="243"/>
        <v>2500</v>
      </c>
      <c r="AM1511" s="16">
        <f t="shared" si="244"/>
        <v>37500</v>
      </c>
      <c r="AN1511" s="16">
        <f t="shared" si="245"/>
        <v>138875</v>
      </c>
      <c r="AO1511" s="12" t="s">
        <v>1458</v>
      </c>
      <c r="AQ1511" s="16" t="s">
        <v>207</v>
      </c>
      <c r="AR1511" s="16" t="s">
        <v>204</v>
      </c>
      <c r="AS1511" s="16" t="s">
        <v>2389</v>
      </c>
      <c r="AT1511" s="16" t="s">
        <v>2383</v>
      </c>
      <c r="AU1511" t="s">
        <v>2384</v>
      </c>
      <c r="AV1511" s="15" t="s">
        <v>2385</v>
      </c>
      <c r="AW1511" s="16" t="s">
        <v>2386</v>
      </c>
      <c r="AX1511" s="16" t="s">
        <v>204</v>
      </c>
      <c r="AY1511" s="16" t="s">
        <v>207</v>
      </c>
      <c r="AZ1511" s="16" t="s">
        <v>204</v>
      </c>
      <c r="BA1511" s="16" t="s">
        <v>204</v>
      </c>
      <c r="BB1511" s="16" t="s">
        <v>204</v>
      </c>
      <c r="BC1511" s="16">
        <v>0.5</v>
      </c>
      <c r="BD1511" s="16">
        <f t="shared" si="246"/>
        <v>1.75</v>
      </c>
      <c r="BE1511" s="16">
        <f t="shared" si="247"/>
        <v>867.96875</v>
      </c>
      <c r="BG1511" s="16">
        <f t="shared" si="248"/>
        <v>600</v>
      </c>
      <c r="BH1511" s="16">
        <f t="shared" si="249"/>
        <v>320</v>
      </c>
      <c r="BI1511" s="16">
        <f t="shared" si="250"/>
        <v>4</v>
      </c>
    </row>
    <row r="1512" spans="1:61" x14ac:dyDescent="0.35">
      <c r="A1512">
        <v>1511</v>
      </c>
      <c r="B1512" t="s">
        <v>360</v>
      </c>
      <c r="C1512" t="s">
        <v>5862</v>
      </c>
      <c r="D1512" s="15" t="s">
        <v>1699</v>
      </c>
      <c r="E1512" s="12" t="s">
        <v>98</v>
      </c>
      <c r="F1512" s="16">
        <v>1970</v>
      </c>
      <c r="G1512" s="12" t="s">
        <v>1453</v>
      </c>
      <c r="H1512" s="12" t="s">
        <v>91</v>
      </c>
      <c r="I1512" s="12" t="s">
        <v>1454</v>
      </c>
      <c r="J1512" s="12" t="s">
        <v>1455</v>
      </c>
      <c r="K1512" s="12" t="s">
        <v>1517</v>
      </c>
      <c r="N1512" s="16" t="s">
        <v>206</v>
      </c>
      <c r="O1512" s="16" t="s">
        <v>1671</v>
      </c>
      <c r="P1512" s="12" t="s">
        <v>482</v>
      </c>
      <c r="Q1512" s="16">
        <v>2023</v>
      </c>
      <c r="R1512" s="16">
        <v>0.55000000000000004</v>
      </c>
      <c r="T1512" s="16">
        <v>0</v>
      </c>
      <c r="V1512" s="12" t="s">
        <v>204</v>
      </c>
      <c r="W1512" s="12" t="s">
        <v>207</v>
      </c>
      <c r="X1512" s="16">
        <v>2</v>
      </c>
      <c r="Y1512" s="16">
        <v>8</v>
      </c>
      <c r="Z1512" s="16">
        <v>0.55000000000000004</v>
      </c>
      <c r="AA1512" s="16">
        <f t="shared" si="234"/>
        <v>66</v>
      </c>
      <c r="AB1512" s="16" t="s">
        <v>5604</v>
      </c>
      <c r="AC1512" s="16" t="s">
        <v>1489</v>
      </c>
      <c r="AD1512" s="16">
        <f t="shared" si="235"/>
        <v>23100</v>
      </c>
      <c r="AE1512" s="16">
        <f t="shared" si="236"/>
        <v>192.50000000000003</v>
      </c>
      <c r="AF1512" s="16">
        <f t="shared" si="237"/>
        <v>72187.500000000015</v>
      </c>
      <c r="AG1512" s="16">
        <f t="shared" si="238"/>
        <v>55.000000000000007</v>
      </c>
      <c r="AH1512" s="12">
        <f t="shared" si="239"/>
        <v>0</v>
      </c>
      <c r="AI1512" s="16">
        <f t="shared" si="240"/>
        <v>3.8500000000000005</v>
      </c>
      <c r="AJ1512" s="16">
        <f t="shared" si="241"/>
        <v>13475.000000000002</v>
      </c>
      <c r="AK1512" s="16">
        <f t="shared" si="242"/>
        <v>275</v>
      </c>
      <c r="AL1512" s="16">
        <f t="shared" si="243"/>
        <v>2750</v>
      </c>
      <c r="AM1512" s="16">
        <f t="shared" si="244"/>
        <v>41250</v>
      </c>
      <c r="AN1512" s="16">
        <f t="shared" si="245"/>
        <v>152762.5</v>
      </c>
      <c r="AO1512" s="12" t="s">
        <v>1458</v>
      </c>
      <c r="AQ1512" s="16" t="s">
        <v>207</v>
      </c>
      <c r="AR1512" s="16" t="s">
        <v>2381</v>
      </c>
      <c r="AS1512" s="16" t="s">
        <v>2382</v>
      </c>
      <c r="AT1512" s="16" t="s">
        <v>2383</v>
      </c>
      <c r="AU1512" t="s">
        <v>2384</v>
      </c>
      <c r="AV1512" s="15" t="s">
        <v>2385</v>
      </c>
      <c r="AW1512" s="16" t="s">
        <v>2386</v>
      </c>
      <c r="AX1512" s="16" t="s">
        <v>204</v>
      </c>
      <c r="AY1512" s="16" t="s">
        <v>207</v>
      </c>
      <c r="AZ1512" s="16" t="s">
        <v>204</v>
      </c>
      <c r="BA1512" s="16" t="s">
        <v>204</v>
      </c>
      <c r="BB1512" s="16" t="s">
        <v>204</v>
      </c>
      <c r="BC1512" s="16">
        <v>0.55000000000000004</v>
      </c>
      <c r="BD1512" s="16">
        <f t="shared" si="246"/>
        <v>1.9250000000000003</v>
      </c>
      <c r="BE1512" s="16">
        <f t="shared" si="247"/>
        <v>954.765625</v>
      </c>
      <c r="BG1512" s="16">
        <f t="shared" si="248"/>
        <v>660</v>
      </c>
      <c r="BH1512" s="16">
        <f t="shared" si="249"/>
        <v>352</v>
      </c>
      <c r="BI1512" s="16">
        <f t="shared" si="250"/>
        <v>4.4000000000000004</v>
      </c>
    </row>
    <row r="1513" spans="1:61" x14ac:dyDescent="0.35">
      <c r="A1513">
        <v>1512</v>
      </c>
      <c r="B1513" t="s">
        <v>360</v>
      </c>
      <c r="C1513" t="s">
        <v>5863</v>
      </c>
      <c r="D1513" s="15" t="s">
        <v>2392</v>
      </c>
      <c r="E1513" s="12" t="s">
        <v>98</v>
      </c>
      <c r="F1513" s="16">
        <v>1986</v>
      </c>
      <c r="G1513" s="12" t="s">
        <v>1453</v>
      </c>
      <c r="H1513" s="12" t="s">
        <v>91</v>
      </c>
      <c r="I1513" s="12" t="s">
        <v>1454</v>
      </c>
      <c r="J1513" s="12" t="s">
        <v>1455</v>
      </c>
      <c r="K1513" s="12" t="s">
        <v>1455</v>
      </c>
      <c r="N1513" s="16" t="s">
        <v>206</v>
      </c>
      <c r="O1513" s="16" t="s">
        <v>1485</v>
      </c>
      <c r="P1513" s="12" t="s">
        <v>482</v>
      </c>
      <c r="Q1513" s="16">
        <v>2023</v>
      </c>
      <c r="R1513" s="16">
        <v>0.3</v>
      </c>
      <c r="T1513" s="16">
        <v>0</v>
      </c>
      <c r="U1513" s="16" t="s">
        <v>1484</v>
      </c>
      <c r="V1513" s="12" t="s">
        <v>204</v>
      </c>
      <c r="W1513" s="12" t="s">
        <v>207</v>
      </c>
      <c r="X1513" s="16">
        <v>2</v>
      </c>
      <c r="Y1513" s="16">
        <v>5</v>
      </c>
      <c r="Z1513" s="16">
        <v>0.3</v>
      </c>
      <c r="AA1513" s="16">
        <f t="shared" si="234"/>
        <v>36</v>
      </c>
      <c r="AB1513" s="16" t="s">
        <v>5604</v>
      </c>
      <c r="AC1513" s="16" t="s">
        <v>1489</v>
      </c>
      <c r="AD1513" s="16">
        <f t="shared" si="235"/>
        <v>12600</v>
      </c>
      <c r="AE1513" s="16">
        <f t="shared" si="236"/>
        <v>105</v>
      </c>
      <c r="AF1513" s="16">
        <f t="shared" si="237"/>
        <v>39375</v>
      </c>
      <c r="AG1513" s="16">
        <f t="shared" si="238"/>
        <v>30</v>
      </c>
      <c r="AH1513" s="12">
        <f t="shared" si="239"/>
        <v>0</v>
      </c>
      <c r="AI1513" s="16">
        <f t="shared" si="240"/>
        <v>2.1</v>
      </c>
      <c r="AJ1513" s="16">
        <f t="shared" si="241"/>
        <v>7350</v>
      </c>
      <c r="AK1513" s="16">
        <f t="shared" si="242"/>
        <v>150</v>
      </c>
      <c r="AL1513" s="16">
        <f t="shared" si="243"/>
        <v>1500</v>
      </c>
      <c r="AM1513" s="16">
        <f t="shared" si="244"/>
        <v>22500</v>
      </c>
      <c r="AN1513" s="16">
        <f t="shared" si="245"/>
        <v>83325</v>
      </c>
      <c r="AO1513" s="12" t="s">
        <v>1458</v>
      </c>
      <c r="AQ1513" s="16" t="s">
        <v>207</v>
      </c>
      <c r="AR1513" s="16" t="s">
        <v>204</v>
      </c>
      <c r="AS1513" s="16" t="s">
        <v>2382</v>
      </c>
      <c r="AT1513" s="16" t="s">
        <v>2383</v>
      </c>
      <c r="AU1513" t="s">
        <v>2384</v>
      </c>
      <c r="AV1513" s="15" t="s">
        <v>2385</v>
      </c>
      <c r="AW1513" s="16" t="s">
        <v>2386</v>
      </c>
      <c r="AX1513" s="16" t="s">
        <v>204</v>
      </c>
      <c r="AY1513" s="16" t="s">
        <v>207</v>
      </c>
      <c r="AZ1513" s="16" t="s">
        <v>204</v>
      </c>
      <c r="BA1513" s="16" t="s">
        <v>204</v>
      </c>
      <c r="BB1513" s="16" t="s">
        <v>204</v>
      </c>
      <c r="BC1513" s="16">
        <v>0.3</v>
      </c>
      <c r="BD1513" s="16">
        <f t="shared" si="246"/>
        <v>1.05</v>
      </c>
      <c r="BE1513" s="16">
        <f t="shared" si="247"/>
        <v>520.78125</v>
      </c>
      <c r="BG1513" s="16">
        <f t="shared" si="248"/>
        <v>360</v>
      </c>
      <c r="BH1513" s="16">
        <f t="shared" si="249"/>
        <v>192</v>
      </c>
      <c r="BI1513" s="16">
        <f t="shared" si="250"/>
        <v>2.4</v>
      </c>
    </row>
    <row r="1514" spans="1:61" x14ac:dyDescent="0.35">
      <c r="A1514">
        <v>1513</v>
      </c>
      <c r="B1514" t="s">
        <v>360</v>
      </c>
      <c r="C1514" t="s">
        <v>5864</v>
      </c>
      <c r="D1514" s="15" t="s">
        <v>1700</v>
      </c>
      <c r="E1514" s="12" t="s">
        <v>98</v>
      </c>
      <c r="F1514" s="16">
        <v>1953</v>
      </c>
      <c r="G1514" s="12" t="s">
        <v>1453</v>
      </c>
      <c r="H1514" s="12" t="s">
        <v>91</v>
      </c>
      <c r="I1514" s="12" t="s">
        <v>1454</v>
      </c>
      <c r="J1514" s="12" t="s">
        <v>1455</v>
      </c>
      <c r="K1514" s="12" t="s">
        <v>1517</v>
      </c>
      <c r="N1514" s="16" t="s">
        <v>205</v>
      </c>
      <c r="O1514" s="16" t="s">
        <v>1701</v>
      </c>
      <c r="P1514" s="12" t="s">
        <v>482</v>
      </c>
      <c r="Q1514" s="16">
        <v>2023</v>
      </c>
      <c r="R1514" s="16">
        <v>2.38</v>
      </c>
      <c r="T1514" s="16">
        <v>0</v>
      </c>
      <c r="U1514" s="16" t="s">
        <v>1702</v>
      </c>
      <c r="V1514" s="12" t="s">
        <v>204</v>
      </c>
      <c r="W1514" s="12" t="s">
        <v>207</v>
      </c>
      <c r="X1514" s="16">
        <v>2</v>
      </c>
      <c r="Y1514" s="16">
        <v>6</v>
      </c>
      <c r="Z1514" s="16">
        <v>2.38</v>
      </c>
      <c r="AA1514" s="16">
        <f t="shared" si="234"/>
        <v>285.59999999999997</v>
      </c>
      <c r="AB1514" s="16" t="s">
        <v>5604</v>
      </c>
      <c r="AC1514" s="16" t="s">
        <v>1489</v>
      </c>
      <c r="AD1514" s="16">
        <f t="shared" si="235"/>
        <v>99959.999999999985</v>
      </c>
      <c r="AE1514" s="16">
        <f t="shared" si="236"/>
        <v>833</v>
      </c>
      <c r="AF1514" s="16">
        <f t="shared" si="237"/>
        <v>312375</v>
      </c>
      <c r="AG1514" s="16">
        <f t="shared" si="238"/>
        <v>238</v>
      </c>
      <c r="AH1514" s="12">
        <f t="shared" si="239"/>
        <v>0</v>
      </c>
      <c r="AI1514" s="16">
        <f t="shared" si="240"/>
        <v>16.66</v>
      </c>
      <c r="AJ1514" s="16">
        <f t="shared" si="241"/>
        <v>58310</v>
      </c>
      <c r="AK1514" s="16">
        <f t="shared" si="242"/>
        <v>1190</v>
      </c>
      <c r="AL1514" s="16">
        <f t="shared" si="243"/>
        <v>11900</v>
      </c>
      <c r="AM1514" s="16">
        <f t="shared" si="244"/>
        <v>178500</v>
      </c>
      <c r="AN1514" s="16">
        <f t="shared" si="245"/>
        <v>661045</v>
      </c>
      <c r="AO1514" s="12" t="s">
        <v>1458</v>
      </c>
      <c r="AQ1514" s="16" t="s">
        <v>207</v>
      </c>
      <c r="AR1514" s="16" t="s">
        <v>204</v>
      </c>
      <c r="AS1514" s="16" t="s">
        <v>2382</v>
      </c>
      <c r="AT1514" s="16" t="s">
        <v>2383</v>
      </c>
      <c r="AU1514" t="s">
        <v>2384</v>
      </c>
      <c r="AV1514" s="15" t="s">
        <v>2385</v>
      </c>
      <c r="AW1514" s="16" t="s">
        <v>2386</v>
      </c>
      <c r="AX1514" s="16" t="s">
        <v>204</v>
      </c>
      <c r="AY1514" s="16" t="s">
        <v>207</v>
      </c>
      <c r="AZ1514" s="16" t="s">
        <v>204</v>
      </c>
      <c r="BA1514" s="16" t="s">
        <v>204</v>
      </c>
      <c r="BB1514" s="16" t="s">
        <v>204</v>
      </c>
      <c r="BC1514" s="16">
        <v>2.38</v>
      </c>
      <c r="BD1514" s="16">
        <f t="shared" si="246"/>
        <v>8.33</v>
      </c>
      <c r="BE1514" s="16">
        <f t="shared" si="247"/>
        <v>4131.53125</v>
      </c>
      <c r="BG1514" s="16">
        <f t="shared" si="248"/>
        <v>2856</v>
      </c>
      <c r="BH1514" s="16">
        <f t="shared" si="249"/>
        <v>1523.1999999999998</v>
      </c>
      <c r="BI1514" s="16">
        <f t="shared" si="250"/>
        <v>19.04</v>
      </c>
    </row>
    <row r="1515" spans="1:61" x14ac:dyDescent="0.35">
      <c r="A1515">
        <v>1514</v>
      </c>
      <c r="B1515" t="s">
        <v>360</v>
      </c>
      <c r="C1515" t="s">
        <v>5865</v>
      </c>
      <c r="D1515" s="15" t="s">
        <v>1703</v>
      </c>
      <c r="E1515" s="12" t="s">
        <v>98</v>
      </c>
      <c r="F1515" s="16">
        <v>1979</v>
      </c>
      <c r="G1515" s="12" t="s">
        <v>1453</v>
      </c>
      <c r="H1515" s="12" t="s">
        <v>91</v>
      </c>
      <c r="I1515" s="12" t="s">
        <v>1454</v>
      </c>
      <c r="J1515" s="12" t="s">
        <v>1455</v>
      </c>
      <c r="K1515" s="12" t="s">
        <v>1517</v>
      </c>
      <c r="N1515" s="16" t="s">
        <v>206</v>
      </c>
      <c r="O1515" s="16" t="s">
        <v>1701</v>
      </c>
      <c r="P1515" s="12" t="s">
        <v>482</v>
      </c>
      <c r="Q1515" s="16">
        <v>2023</v>
      </c>
      <c r="R1515" s="16">
        <v>0.48</v>
      </c>
      <c r="T1515" s="16">
        <v>0</v>
      </c>
      <c r="V1515" s="12" t="s">
        <v>204</v>
      </c>
      <c r="W1515" s="12" t="s">
        <v>207</v>
      </c>
      <c r="X1515" s="16">
        <v>2</v>
      </c>
      <c r="Y1515" s="16">
        <v>7</v>
      </c>
      <c r="Z1515" s="16">
        <v>0.48</v>
      </c>
      <c r="AA1515" s="16">
        <f t="shared" si="234"/>
        <v>57.599999999999994</v>
      </c>
      <c r="AB1515" s="16" t="s">
        <v>5604</v>
      </c>
      <c r="AC1515" s="16" t="s">
        <v>1489</v>
      </c>
      <c r="AD1515" s="16">
        <f t="shared" si="235"/>
        <v>20159.999999999996</v>
      </c>
      <c r="AE1515" s="16">
        <f t="shared" si="236"/>
        <v>168</v>
      </c>
      <c r="AF1515" s="16">
        <f t="shared" si="237"/>
        <v>63000</v>
      </c>
      <c r="AG1515" s="16">
        <f t="shared" si="238"/>
        <v>48</v>
      </c>
      <c r="AH1515" s="12">
        <f t="shared" si="239"/>
        <v>0</v>
      </c>
      <c r="AI1515" s="16">
        <f t="shared" si="240"/>
        <v>3.36</v>
      </c>
      <c r="AJ1515" s="16">
        <f t="shared" si="241"/>
        <v>11760</v>
      </c>
      <c r="AK1515" s="16">
        <f t="shared" si="242"/>
        <v>240</v>
      </c>
      <c r="AL1515" s="16">
        <f t="shared" si="243"/>
        <v>2400</v>
      </c>
      <c r="AM1515" s="16">
        <f t="shared" si="244"/>
        <v>36000</v>
      </c>
      <c r="AN1515" s="16">
        <f t="shared" si="245"/>
        <v>133320</v>
      </c>
      <c r="AO1515" s="12" t="s">
        <v>1458</v>
      </c>
      <c r="AQ1515" s="16" t="s">
        <v>207</v>
      </c>
      <c r="AR1515" s="16" t="s">
        <v>204</v>
      </c>
      <c r="AS1515" s="16" t="s">
        <v>2382</v>
      </c>
      <c r="AT1515" s="16" t="s">
        <v>2387</v>
      </c>
      <c r="AU1515" t="s">
        <v>2384</v>
      </c>
      <c r="AV1515" s="15" t="s">
        <v>2385</v>
      </c>
      <c r="AW1515" s="16" t="s">
        <v>2386</v>
      </c>
      <c r="AX1515" s="16" t="s">
        <v>204</v>
      </c>
      <c r="AY1515" s="16" t="s">
        <v>207</v>
      </c>
      <c r="AZ1515" s="16" t="s">
        <v>204</v>
      </c>
      <c r="BA1515" s="16" t="s">
        <v>204</v>
      </c>
      <c r="BB1515" s="16" t="s">
        <v>204</v>
      </c>
      <c r="BC1515" s="16">
        <v>0.48</v>
      </c>
      <c r="BD1515" s="16">
        <f t="shared" si="246"/>
        <v>1.68</v>
      </c>
      <c r="BE1515" s="16">
        <f t="shared" si="247"/>
        <v>833.25</v>
      </c>
      <c r="BG1515" s="16">
        <f t="shared" si="248"/>
        <v>576</v>
      </c>
      <c r="BH1515" s="16">
        <f t="shared" si="249"/>
        <v>307.2</v>
      </c>
      <c r="BI1515" s="16">
        <f t="shared" si="250"/>
        <v>3.84</v>
      </c>
    </row>
    <row r="1516" spans="1:61" x14ac:dyDescent="0.35">
      <c r="A1516">
        <v>1515</v>
      </c>
      <c r="B1516" t="s">
        <v>360</v>
      </c>
      <c r="C1516" t="s">
        <v>5866</v>
      </c>
      <c r="D1516" s="15" t="s">
        <v>1704</v>
      </c>
      <c r="E1516" s="12" t="s">
        <v>98</v>
      </c>
      <c r="F1516" s="16">
        <v>1975</v>
      </c>
      <c r="G1516" s="12" t="s">
        <v>1453</v>
      </c>
      <c r="H1516" s="12" t="s">
        <v>91</v>
      </c>
      <c r="I1516" s="12" t="s">
        <v>1454</v>
      </c>
      <c r="J1516" s="12" t="s">
        <v>1455</v>
      </c>
      <c r="K1516" s="12" t="s">
        <v>1517</v>
      </c>
      <c r="N1516" s="16" t="s">
        <v>206</v>
      </c>
      <c r="O1516" s="16" t="s">
        <v>1701</v>
      </c>
      <c r="P1516" s="12" t="s">
        <v>482</v>
      </c>
      <c r="Q1516" s="16">
        <v>2023</v>
      </c>
      <c r="R1516" s="16">
        <v>0.68</v>
      </c>
      <c r="T1516" s="16">
        <v>0</v>
      </c>
      <c r="V1516" s="12" t="s">
        <v>204</v>
      </c>
      <c r="W1516" s="12" t="s">
        <v>207</v>
      </c>
      <c r="X1516" s="16">
        <v>2</v>
      </c>
      <c r="Y1516" s="16">
        <v>5</v>
      </c>
      <c r="Z1516" s="16">
        <v>0.68</v>
      </c>
      <c r="AA1516" s="16">
        <f t="shared" si="234"/>
        <v>81.600000000000009</v>
      </c>
      <c r="AB1516" s="16" t="s">
        <v>5604</v>
      </c>
      <c r="AC1516" s="16" t="s">
        <v>1489</v>
      </c>
      <c r="AD1516" s="16">
        <f t="shared" si="235"/>
        <v>28560.000000000004</v>
      </c>
      <c r="AE1516" s="16">
        <f t="shared" si="236"/>
        <v>238.00000000000003</v>
      </c>
      <c r="AF1516" s="16">
        <f t="shared" si="237"/>
        <v>89250.000000000015</v>
      </c>
      <c r="AG1516" s="16">
        <f t="shared" si="238"/>
        <v>68</v>
      </c>
      <c r="AH1516" s="12">
        <f t="shared" si="239"/>
        <v>0</v>
      </c>
      <c r="AI1516" s="16">
        <f t="shared" si="240"/>
        <v>4.7600000000000007</v>
      </c>
      <c r="AJ1516" s="16">
        <f t="shared" si="241"/>
        <v>16660.000000000004</v>
      </c>
      <c r="AK1516" s="16">
        <f t="shared" si="242"/>
        <v>340</v>
      </c>
      <c r="AL1516" s="16">
        <f t="shared" si="243"/>
        <v>3400.0000000000005</v>
      </c>
      <c r="AM1516" s="16">
        <f t="shared" si="244"/>
        <v>51000.000000000007</v>
      </c>
      <c r="AN1516" s="16">
        <f t="shared" si="245"/>
        <v>188870.00000000003</v>
      </c>
      <c r="AO1516" s="12" t="s">
        <v>1458</v>
      </c>
      <c r="AQ1516" s="16" t="s">
        <v>207</v>
      </c>
      <c r="AR1516" s="16" t="s">
        <v>2381</v>
      </c>
      <c r="AS1516" s="16" t="s">
        <v>2408</v>
      </c>
      <c r="AT1516" s="16" t="s">
        <v>2387</v>
      </c>
      <c r="AU1516" t="s">
        <v>2384</v>
      </c>
      <c r="AV1516" s="15" t="s">
        <v>2385</v>
      </c>
      <c r="AW1516" s="16" t="s">
        <v>2386</v>
      </c>
      <c r="AX1516" s="16" t="s">
        <v>204</v>
      </c>
      <c r="AY1516" s="16" t="s">
        <v>207</v>
      </c>
      <c r="AZ1516" s="16" t="s">
        <v>204</v>
      </c>
      <c r="BA1516" s="16" t="s">
        <v>204</v>
      </c>
      <c r="BB1516" s="16" t="s">
        <v>204</v>
      </c>
      <c r="BC1516" s="16">
        <v>0.68</v>
      </c>
      <c r="BD1516" s="16">
        <f t="shared" si="246"/>
        <v>2.3800000000000003</v>
      </c>
      <c r="BE1516" s="16">
        <f t="shared" si="247"/>
        <v>1180.4375000000002</v>
      </c>
      <c r="BG1516" s="16">
        <f t="shared" si="248"/>
        <v>816.00000000000011</v>
      </c>
      <c r="BH1516" s="16">
        <f t="shared" si="249"/>
        <v>435.20000000000005</v>
      </c>
      <c r="BI1516" s="16">
        <f t="shared" si="250"/>
        <v>5.44</v>
      </c>
    </row>
    <row r="1517" spans="1:61" x14ac:dyDescent="0.35">
      <c r="A1517">
        <v>1516</v>
      </c>
      <c r="B1517" t="s">
        <v>360</v>
      </c>
      <c r="C1517" t="s">
        <v>5867</v>
      </c>
      <c r="D1517" s="15" t="s">
        <v>1705</v>
      </c>
      <c r="E1517" s="12" t="s">
        <v>98</v>
      </c>
      <c r="F1517" s="16">
        <v>1963</v>
      </c>
      <c r="G1517" s="12" t="s">
        <v>1453</v>
      </c>
      <c r="H1517" s="12" t="s">
        <v>91</v>
      </c>
      <c r="I1517" s="12" t="s">
        <v>1454</v>
      </c>
      <c r="J1517" s="12" t="s">
        <v>1455</v>
      </c>
      <c r="K1517" s="12" t="s">
        <v>1517</v>
      </c>
      <c r="N1517" s="16" t="s">
        <v>206</v>
      </c>
      <c r="O1517" s="16" t="s">
        <v>1701</v>
      </c>
      <c r="P1517" s="12" t="s">
        <v>482</v>
      </c>
      <c r="Q1517" s="16">
        <v>2023</v>
      </c>
      <c r="R1517" s="16">
        <v>0.65</v>
      </c>
      <c r="T1517" s="16">
        <v>0</v>
      </c>
      <c r="V1517" s="12" t="s">
        <v>204</v>
      </c>
      <c r="W1517" s="12" t="s">
        <v>207</v>
      </c>
      <c r="X1517" s="16">
        <v>2</v>
      </c>
      <c r="Y1517" s="16">
        <v>8</v>
      </c>
      <c r="Z1517" s="16">
        <v>0.65</v>
      </c>
      <c r="AA1517" s="16">
        <f t="shared" si="234"/>
        <v>78</v>
      </c>
      <c r="AB1517" s="16" t="s">
        <v>5604</v>
      </c>
      <c r="AC1517" s="16" t="s">
        <v>1489</v>
      </c>
      <c r="AD1517" s="16">
        <f t="shared" si="235"/>
        <v>27300</v>
      </c>
      <c r="AE1517" s="16">
        <f t="shared" si="236"/>
        <v>227.5</v>
      </c>
      <c r="AF1517" s="16">
        <f t="shared" si="237"/>
        <v>85312.5</v>
      </c>
      <c r="AG1517" s="16">
        <f t="shared" si="238"/>
        <v>65</v>
      </c>
      <c r="AH1517" s="12">
        <f t="shared" si="239"/>
        <v>0</v>
      </c>
      <c r="AI1517" s="16">
        <f t="shared" si="240"/>
        <v>4.55</v>
      </c>
      <c r="AJ1517" s="16">
        <f t="shared" si="241"/>
        <v>15925</v>
      </c>
      <c r="AK1517" s="16">
        <f t="shared" si="242"/>
        <v>325</v>
      </c>
      <c r="AL1517" s="16">
        <f t="shared" si="243"/>
        <v>3250</v>
      </c>
      <c r="AM1517" s="16">
        <f t="shared" si="244"/>
        <v>48750</v>
      </c>
      <c r="AN1517" s="16">
        <f t="shared" si="245"/>
        <v>180537.5</v>
      </c>
      <c r="AO1517" s="12" t="s">
        <v>1458</v>
      </c>
      <c r="AQ1517" s="16" t="s">
        <v>207</v>
      </c>
      <c r="AR1517" s="16" t="s">
        <v>204</v>
      </c>
      <c r="AS1517" s="16" t="s">
        <v>2388</v>
      </c>
      <c r="AT1517" s="16" t="s">
        <v>2387</v>
      </c>
      <c r="AU1517" t="s">
        <v>2384</v>
      </c>
      <c r="AV1517" s="15" t="s">
        <v>2385</v>
      </c>
      <c r="AW1517" s="16" t="s">
        <v>2386</v>
      </c>
      <c r="AX1517" s="16" t="s">
        <v>204</v>
      </c>
      <c r="AY1517" s="16" t="s">
        <v>207</v>
      </c>
      <c r="AZ1517" s="16" t="s">
        <v>204</v>
      </c>
      <c r="BA1517" s="16" t="s">
        <v>204</v>
      </c>
      <c r="BB1517" s="16" t="s">
        <v>204</v>
      </c>
      <c r="BC1517" s="16">
        <v>0.65</v>
      </c>
      <c r="BD1517" s="16">
        <f t="shared" si="246"/>
        <v>2.2749999999999999</v>
      </c>
      <c r="BE1517" s="16">
        <f t="shared" si="247"/>
        <v>1128.359375</v>
      </c>
      <c r="BG1517" s="16">
        <f t="shared" si="248"/>
        <v>780</v>
      </c>
      <c r="BH1517" s="16">
        <f t="shared" si="249"/>
        <v>416</v>
      </c>
      <c r="BI1517" s="16">
        <f t="shared" si="250"/>
        <v>5.2</v>
      </c>
    </row>
    <row r="1518" spans="1:61" x14ac:dyDescent="0.35">
      <c r="A1518">
        <v>1517</v>
      </c>
      <c r="B1518" t="s">
        <v>360</v>
      </c>
      <c r="C1518" t="s">
        <v>5868</v>
      </c>
      <c r="D1518" s="15" t="s">
        <v>1706</v>
      </c>
      <c r="E1518" s="12" t="s">
        <v>98</v>
      </c>
      <c r="F1518" s="16">
        <v>1959</v>
      </c>
      <c r="G1518" s="12" t="s">
        <v>1453</v>
      </c>
      <c r="H1518" s="12" t="s">
        <v>91</v>
      </c>
      <c r="I1518" s="12" t="s">
        <v>1454</v>
      </c>
      <c r="J1518" s="12" t="s">
        <v>1455</v>
      </c>
      <c r="K1518" s="12" t="s">
        <v>1517</v>
      </c>
      <c r="N1518" s="16" t="s">
        <v>206</v>
      </c>
      <c r="O1518" s="16" t="s">
        <v>1701</v>
      </c>
      <c r="P1518" s="12" t="s">
        <v>482</v>
      </c>
      <c r="Q1518" s="16">
        <v>2023</v>
      </c>
      <c r="R1518" s="16">
        <v>1.47</v>
      </c>
      <c r="T1518" s="16">
        <v>0</v>
      </c>
      <c r="V1518" s="12" t="s">
        <v>204</v>
      </c>
      <c r="W1518" s="12" t="s">
        <v>207</v>
      </c>
      <c r="X1518" s="16">
        <v>2</v>
      </c>
      <c r="Y1518" s="16">
        <v>7</v>
      </c>
      <c r="Z1518" s="16">
        <v>1.47</v>
      </c>
      <c r="AA1518" s="16">
        <f t="shared" si="234"/>
        <v>176.4</v>
      </c>
      <c r="AB1518" s="16" t="s">
        <v>5604</v>
      </c>
      <c r="AC1518" s="16" t="s">
        <v>1489</v>
      </c>
      <c r="AD1518" s="16">
        <f t="shared" si="235"/>
        <v>61740</v>
      </c>
      <c r="AE1518" s="16">
        <f t="shared" si="236"/>
        <v>514.5</v>
      </c>
      <c r="AF1518" s="16">
        <f t="shared" si="237"/>
        <v>192937.5</v>
      </c>
      <c r="AG1518" s="16">
        <f t="shared" si="238"/>
        <v>147</v>
      </c>
      <c r="AH1518" s="12">
        <f t="shared" si="239"/>
        <v>0</v>
      </c>
      <c r="AI1518" s="16">
        <f t="shared" si="240"/>
        <v>10.29</v>
      </c>
      <c r="AJ1518" s="16">
        <f t="shared" si="241"/>
        <v>36015</v>
      </c>
      <c r="AK1518" s="16">
        <f t="shared" si="242"/>
        <v>735</v>
      </c>
      <c r="AL1518" s="16">
        <f t="shared" si="243"/>
        <v>7350</v>
      </c>
      <c r="AM1518" s="16">
        <f t="shared" si="244"/>
        <v>110250</v>
      </c>
      <c r="AN1518" s="16">
        <f t="shared" si="245"/>
        <v>408292.5</v>
      </c>
      <c r="AO1518" s="12" t="s">
        <v>1458</v>
      </c>
      <c r="AQ1518" s="16" t="s">
        <v>207</v>
      </c>
      <c r="AR1518" s="16" t="s">
        <v>204</v>
      </c>
      <c r="AS1518" s="16" t="s">
        <v>2389</v>
      </c>
      <c r="AT1518" s="16" t="s">
        <v>2387</v>
      </c>
      <c r="AU1518" t="s">
        <v>2384</v>
      </c>
      <c r="AV1518" s="15" t="s">
        <v>2385</v>
      </c>
      <c r="AW1518" s="16" t="s">
        <v>2386</v>
      </c>
      <c r="AX1518" s="16" t="s">
        <v>204</v>
      </c>
      <c r="AY1518" s="16" t="s">
        <v>207</v>
      </c>
      <c r="AZ1518" s="16" t="s">
        <v>204</v>
      </c>
      <c r="BA1518" s="16" t="s">
        <v>204</v>
      </c>
      <c r="BB1518" s="16" t="s">
        <v>204</v>
      </c>
      <c r="BC1518" s="16">
        <v>1.47</v>
      </c>
      <c r="BD1518" s="16">
        <f t="shared" si="246"/>
        <v>5.1449999999999996</v>
      </c>
      <c r="BE1518" s="16">
        <f t="shared" si="247"/>
        <v>2551.828125</v>
      </c>
      <c r="BG1518" s="16">
        <f t="shared" si="248"/>
        <v>1764</v>
      </c>
      <c r="BH1518" s="16">
        <f t="shared" si="249"/>
        <v>940.8</v>
      </c>
      <c r="BI1518" s="16">
        <f t="shared" si="250"/>
        <v>11.76</v>
      </c>
    </row>
    <row r="1519" spans="1:61" x14ac:dyDescent="0.35">
      <c r="A1519">
        <v>1518</v>
      </c>
      <c r="B1519" t="s">
        <v>360</v>
      </c>
      <c r="C1519" t="s">
        <v>5869</v>
      </c>
      <c r="D1519" s="15" t="s">
        <v>1707</v>
      </c>
      <c r="E1519" s="12" t="s">
        <v>98</v>
      </c>
      <c r="F1519" s="16">
        <v>1969</v>
      </c>
      <c r="G1519" s="12" t="s">
        <v>1453</v>
      </c>
      <c r="H1519" s="12" t="s">
        <v>91</v>
      </c>
      <c r="I1519" s="12" t="s">
        <v>1454</v>
      </c>
      <c r="J1519" s="12" t="s">
        <v>1455</v>
      </c>
      <c r="K1519" s="12" t="s">
        <v>1517</v>
      </c>
      <c r="N1519" s="16" t="s">
        <v>206</v>
      </c>
      <c r="O1519" s="16" t="s">
        <v>1701</v>
      </c>
      <c r="P1519" s="12" t="s">
        <v>482</v>
      </c>
      <c r="Q1519" s="16">
        <v>2023</v>
      </c>
      <c r="R1519" s="16">
        <v>1.5</v>
      </c>
      <c r="T1519" s="16">
        <v>0</v>
      </c>
      <c r="V1519" s="12" t="s">
        <v>204</v>
      </c>
      <c r="W1519" s="12" t="s">
        <v>207</v>
      </c>
      <c r="X1519" s="16">
        <v>2</v>
      </c>
      <c r="Y1519" s="16">
        <v>5</v>
      </c>
      <c r="Z1519" s="16">
        <v>1.5</v>
      </c>
      <c r="AA1519" s="16">
        <f t="shared" si="234"/>
        <v>180</v>
      </c>
      <c r="AB1519" s="16" t="s">
        <v>5604</v>
      </c>
      <c r="AC1519" s="16" t="s">
        <v>1489</v>
      </c>
      <c r="AD1519" s="16">
        <f t="shared" si="235"/>
        <v>63000</v>
      </c>
      <c r="AE1519" s="16">
        <f t="shared" si="236"/>
        <v>525</v>
      </c>
      <c r="AF1519" s="16">
        <f t="shared" si="237"/>
        <v>196875</v>
      </c>
      <c r="AG1519" s="16">
        <f t="shared" si="238"/>
        <v>150</v>
      </c>
      <c r="AH1519" s="12">
        <f t="shared" si="239"/>
        <v>0</v>
      </c>
      <c r="AI1519" s="16">
        <f t="shared" si="240"/>
        <v>10.5</v>
      </c>
      <c r="AJ1519" s="16">
        <f t="shared" si="241"/>
        <v>36750</v>
      </c>
      <c r="AK1519" s="16">
        <f t="shared" si="242"/>
        <v>750</v>
      </c>
      <c r="AL1519" s="16">
        <f t="shared" si="243"/>
        <v>7500</v>
      </c>
      <c r="AM1519" s="16">
        <f t="shared" si="244"/>
        <v>112500</v>
      </c>
      <c r="AN1519" s="16">
        <f t="shared" si="245"/>
        <v>416625</v>
      </c>
      <c r="AO1519" s="12" t="s">
        <v>1458</v>
      </c>
      <c r="AQ1519" s="16" t="s">
        <v>207</v>
      </c>
      <c r="AR1519" s="16" t="s">
        <v>204</v>
      </c>
      <c r="AS1519" s="16" t="s">
        <v>2388</v>
      </c>
      <c r="AT1519" s="16" t="s">
        <v>2383</v>
      </c>
      <c r="AU1519" t="s">
        <v>2384</v>
      </c>
      <c r="AV1519" s="15" t="s">
        <v>2385</v>
      </c>
      <c r="AW1519" s="16" t="s">
        <v>2386</v>
      </c>
      <c r="AX1519" s="16" t="s">
        <v>204</v>
      </c>
      <c r="AY1519" s="16" t="s">
        <v>207</v>
      </c>
      <c r="AZ1519" s="16" t="s">
        <v>204</v>
      </c>
      <c r="BA1519" s="16" t="s">
        <v>204</v>
      </c>
      <c r="BB1519" s="16" t="s">
        <v>204</v>
      </c>
      <c r="BC1519" s="16">
        <v>1.5</v>
      </c>
      <c r="BD1519" s="16">
        <f t="shared" si="246"/>
        <v>5.25</v>
      </c>
      <c r="BE1519" s="16">
        <f t="shared" si="247"/>
        <v>2603.90625</v>
      </c>
      <c r="BG1519" s="16">
        <f t="shared" si="248"/>
        <v>1800</v>
      </c>
      <c r="BH1519" s="16">
        <f t="shared" si="249"/>
        <v>960</v>
      </c>
      <c r="BI1519" s="16">
        <f t="shared" si="250"/>
        <v>12</v>
      </c>
    </row>
    <row r="1520" spans="1:61" x14ac:dyDescent="0.35">
      <c r="A1520">
        <v>1519</v>
      </c>
      <c r="B1520" t="s">
        <v>360</v>
      </c>
      <c r="C1520" t="s">
        <v>5870</v>
      </c>
      <c r="D1520" s="15" t="s">
        <v>1708</v>
      </c>
      <c r="E1520" s="12" t="s">
        <v>98</v>
      </c>
      <c r="F1520" s="16">
        <v>1973</v>
      </c>
      <c r="G1520" s="12" t="s">
        <v>1453</v>
      </c>
      <c r="H1520" s="12" t="s">
        <v>91</v>
      </c>
      <c r="I1520" s="12" t="s">
        <v>1454</v>
      </c>
      <c r="J1520" s="12" t="s">
        <v>1455</v>
      </c>
      <c r="K1520" s="12" t="s">
        <v>1517</v>
      </c>
      <c r="N1520" s="16" t="s">
        <v>206</v>
      </c>
      <c r="O1520" s="16" t="s">
        <v>1701</v>
      </c>
      <c r="P1520" s="12" t="s">
        <v>482</v>
      </c>
      <c r="Q1520" s="16">
        <v>2023</v>
      </c>
      <c r="R1520" s="16">
        <v>0.4</v>
      </c>
      <c r="T1520" s="16">
        <v>0</v>
      </c>
      <c r="V1520" s="12" t="s">
        <v>204</v>
      </c>
      <c r="W1520" s="12" t="s">
        <v>207</v>
      </c>
      <c r="X1520" s="16">
        <v>2</v>
      </c>
      <c r="Y1520" s="16">
        <v>4</v>
      </c>
      <c r="Z1520" s="16">
        <v>0.4</v>
      </c>
      <c r="AA1520" s="16">
        <f t="shared" si="234"/>
        <v>48</v>
      </c>
      <c r="AB1520" s="16" t="s">
        <v>5604</v>
      </c>
      <c r="AC1520" s="16" t="s">
        <v>1489</v>
      </c>
      <c r="AD1520" s="16">
        <f t="shared" si="235"/>
        <v>16800</v>
      </c>
      <c r="AE1520" s="16">
        <f t="shared" si="236"/>
        <v>140</v>
      </c>
      <c r="AF1520" s="16">
        <f t="shared" si="237"/>
        <v>52500</v>
      </c>
      <c r="AG1520" s="16">
        <f t="shared" si="238"/>
        <v>40</v>
      </c>
      <c r="AH1520" s="12">
        <f t="shared" si="239"/>
        <v>0</v>
      </c>
      <c r="AI1520" s="16">
        <f t="shared" si="240"/>
        <v>2.8000000000000003</v>
      </c>
      <c r="AJ1520" s="16">
        <f t="shared" si="241"/>
        <v>9800.0000000000018</v>
      </c>
      <c r="AK1520" s="16">
        <f t="shared" si="242"/>
        <v>200</v>
      </c>
      <c r="AL1520" s="16">
        <f t="shared" si="243"/>
        <v>2000</v>
      </c>
      <c r="AM1520" s="16">
        <f t="shared" si="244"/>
        <v>30000</v>
      </c>
      <c r="AN1520" s="16">
        <f t="shared" si="245"/>
        <v>111100</v>
      </c>
      <c r="AO1520" s="12" t="s">
        <v>1458</v>
      </c>
      <c r="AQ1520" s="16" t="s">
        <v>207</v>
      </c>
      <c r="AR1520" s="16" t="s">
        <v>2381</v>
      </c>
      <c r="AS1520" s="16" t="s">
        <v>2388</v>
      </c>
      <c r="AT1520" s="16" t="s">
        <v>2383</v>
      </c>
      <c r="AU1520" t="s">
        <v>2384</v>
      </c>
      <c r="AV1520" s="15" t="s">
        <v>2385</v>
      </c>
      <c r="AW1520" s="16" t="s">
        <v>2386</v>
      </c>
      <c r="AX1520" s="16" t="s">
        <v>204</v>
      </c>
      <c r="AY1520" s="16" t="s">
        <v>207</v>
      </c>
      <c r="AZ1520" s="16" t="s">
        <v>204</v>
      </c>
      <c r="BA1520" s="16" t="s">
        <v>204</v>
      </c>
      <c r="BB1520" s="16" t="s">
        <v>204</v>
      </c>
      <c r="BC1520" s="16">
        <v>0.4</v>
      </c>
      <c r="BD1520" s="16">
        <f t="shared" si="246"/>
        <v>1.4000000000000001</v>
      </c>
      <c r="BE1520" s="16">
        <f t="shared" si="247"/>
        <v>694.375</v>
      </c>
      <c r="BG1520" s="16">
        <f t="shared" si="248"/>
        <v>480</v>
      </c>
      <c r="BH1520" s="16">
        <f t="shared" si="249"/>
        <v>256</v>
      </c>
      <c r="BI1520" s="16">
        <f t="shared" si="250"/>
        <v>3.2</v>
      </c>
    </row>
    <row r="1521" spans="1:61" x14ac:dyDescent="0.35">
      <c r="A1521">
        <v>1520</v>
      </c>
      <c r="B1521" t="s">
        <v>360</v>
      </c>
      <c r="C1521" t="s">
        <v>5871</v>
      </c>
      <c r="D1521" s="15" t="s">
        <v>1709</v>
      </c>
      <c r="E1521" s="12" t="s">
        <v>98</v>
      </c>
      <c r="F1521" s="16">
        <v>1989</v>
      </c>
      <c r="G1521" s="12" t="s">
        <v>1453</v>
      </c>
      <c r="H1521" s="12" t="s">
        <v>91</v>
      </c>
      <c r="I1521" s="12" t="s">
        <v>1454</v>
      </c>
      <c r="J1521" s="12" t="s">
        <v>1455</v>
      </c>
      <c r="K1521" s="12" t="s">
        <v>1517</v>
      </c>
      <c r="N1521" s="16" t="s">
        <v>206</v>
      </c>
      <c r="O1521" s="16" t="s">
        <v>1701</v>
      </c>
      <c r="P1521" s="12" t="s">
        <v>482</v>
      </c>
      <c r="Q1521" s="16">
        <v>2023</v>
      </c>
      <c r="R1521" s="16">
        <v>0.56000000000000005</v>
      </c>
      <c r="T1521" s="16">
        <v>0</v>
      </c>
      <c r="V1521" s="12" t="s">
        <v>204</v>
      </c>
      <c r="W1521" s="12" t="s">
        <v>207</v>
      </c>
      <c r="X1521" s="16">
        <v>2</v>
      </c>
      <c r="Y1521" s="16">
        <v>6</v>
      </c>
      <c r="Z1521" s="16">
        <v>0.56000000000000005</v>
      </c>
      <c r="AA1521" s="16">
        <f t="shared" si="234"/>
        <v>67.2</v>
      </c>
      <c r="AB1521" s="16" t="s">
        <v>5604</v>
      </c>
      <c r="AC1521" s="16" t="s">
        <v>1489</v>
      </c>
      <c r="AD1521" s="16">
        <f t="shared" si="235"/>
        <v>23520</v>
      </c>
      <c r="AE1521" s="16">
        <f t="shared" si="236"/>
        <v>196.00000000000003</v>
      </c>
      <c r="AF1521" s="16">
        <f t="shared" si="237"/>
        <v>73500.000000000015</v>
      </c>
      <c r="AG1521" s="16">
        <f t="shared" si="238"/>
        <v>56.000000000000007</v>
      </c>
      <c r="AH1521" s="12">
        <f t="shared" si="239"/>
        <v>0</v>
      </c>
      <c r="AI1521" s="16">
        <f t="shared" si="240"/>
        <v>3.9200000000000004</v>
      </c>
      <c r="AJ1521" s="16">
        <f t="shared" si="241"/>
        <v>13720.000000000002</v>
      </c>
      <c r="AK1521" s="16">
        <f t="shared" si="242"/>
        <v>280</v>
      </c>
      <c r="AL1521" s="16">
        <f t="shared" si="243"/>
        <v>2800.0000000000005</v>
      </c>
      <c r="AM1521" s="16">
        <f t="shared" si="244"/>
        <v>42000.000000000007</v>
      </c>
      <c r="AN1521" s="16">
        <f t="shared" si="245"/>
        <v>155540.00000000003</v>
      </c>
      <c r="AO1521" s="12" t="s">
        <v>1458</v>
      </c>
      <c r="AQ1521" s="16" t="s">
        <v>207</v>
      </c>
      <c r="AR1521" s="16" t="s">
        <v>204</v>
      </c>
      <c r="AS1521" s="16" t="s">
        <v>2408</v>
      </c>
      <c r="AT1521" s="16" t="s">
        <v>2387</v>
      </c>
      <c r="AU1521" t="s">
        <v>2384</v>
      </c>
      <c r="AV1521" s="15" t="s">
        <v>2385</v>
      </c>
      <c r="AW1521" s="16" t="s">
        <v>2386</v>
      </c>
      <c r="AX1521" s="16" t="s">
        <v>204</v>
      </c>
      <c r="AY1521" s="16" t="s">
        <v>207</v>
      </c>
      <c r="AZ1521" s="16" t="s">
        <v>204</v>
      </c>
      <c r="BA1521" s="16" t="s">
        <v>204</v>
      </c>
      <c r="BB1521" s="16" t="s">
        <v>204</v>
      </c>
      <c r="BC1521" s="16">
        <v>0.56000000000000005</v>
      </c>
      <c r="BD1521" s="16">
        <f t="shared" si="246"/>
        <v>1.9600000000000002</v>
      </c>
      <c r="BE1521" s="16">
        <f t="shared" si="247"/>
        <v>972.12500000000023</v>
      </c>
      <c r="BG1521" s="16">
        <f t="shared" si="248"/>
        <v>672.00000000000011</v>
      </c>
      <c r="BH1521" s="16">
        <f t="shared" si="249"/>
        <v>358.40000000000003</v>
      </c>
      <c r="BI1521" s="16">
        <f t="shared" si="250"/>
        <v>4.4800000000000004</v>
      </c>
    </row>
    <row r="1522" spans="1:61" x14ac:dyDescent="0.35">
      <c r="A1522">
        <v>1521</v>
      </c>
      <c r="B1522" t="s">
        <v>360</v>
      </c>
      <c r="C1522" t="s">
        <v>5872</v>
      </c>
      <c r="D1522" s="15" t="s">
        <v>1710</v>
      </c>
      <c r="E1522" s="12" t="s">
        <v>98</v>
      </c>
      <c r="F1522" s="16">
        <v>1962</v>
      </c>
      <c r="G1522" s="12" t="s">
        <v>1453</v>
      </c>
      <c r="H1522" s="12" t="s">
        <v>91</v>
      </c>
      <c r="I1522" s="12" t="s">
        <v>1454</v>
      </c>
      <c r="J1522" s="12" t="s">
        <v>1455</v>
      </c>
      <c r="K1522" s="12" t="s">
        <v>1517</v>
      </c>
      <c r="N1522" s="16" t="s">
        <v>206</v>
      </c>
      <c r="O1522" s="16" t="s">
        <v>1701</v>
      </c>
      <c r="P1522" s="12" t="s">
        <v>482</v>
      </c>
      <c r="Q1522" s="16">
        <v>2023</v>
      </c>
      <c r="R1522" s="16">
        <v>0.68</v>
      </c>
      <c r="T1522" s="16">
        <v>0</v>
      </c>
      <c r="V1522" s="12" t="s">
        <v>204</v>
      </c>
      <c r="W1522" s="12" t="s">
        <v>207</v>
      </c>
      <c r="X1522" s="16">
        <v>2</v>
      </c>
      <c r="Y1522" s="16">
        <v>8</v>
      </c>
      <c r="Z1522" s="16">
        <v>0.68</v>
      </c>
      <c r="AA1522" s="16">
        <f t="shared" si="234"/>
        <v>81.600000000000009</v>
      </c>
      <c r="AB1522" s="16" t="s">
        <v>5604</v>
      </c>
      <c r="AC1522" s="16" t="s">
        <v>1489</v>
      </c>
      <c r="AD1522" s="16">
        <f t="shared" si="235"/>
        <v>28560.000000000004</v>
      </c>
      <c r="AE1522" s="16">
        <f t="shared" si="236"/>
        <v>238.00000000000003</v>
      </c>
      <c r="AF1522" s="16">
        <f t="shared" si="237"/>
        <v>89250.000000000015</v>
      </c>
      <c r="AG1522" s="16">
        <f t="shared" si="238"/>
        <v>68</v>
      </c>
      <c r="AH1522" s="12">
        <f t="shared" si="239"/>
        <v>0</v>
      </c>
      <c r="AI1522" s="16">
        <f t="shared" si="240"/>
        <v>4.7600000000000007</v>
      </c>
      <c r="AJ1522" s="16">
        <f t="shared" si="241"/>
        <v>16660.000000000004</v>
      </c>
      <c r="AK1522" s="16">
        <f t="shared" si="242"/>
        <v>340</v>
      </c>
      <c r="AL1522" s="16">
        <f t="shared" si="243"/>
        <v>3400.0000000000005</v>
      </c>
      <c r="AM1522" s="16">
        <f t="shared" si="244"/>
        <v>51000.000000000007</v>
      </c>
      <c r="AN1522" s="16">
        <f t="shared" si="245"/>
        <v>188870.00000000003</v>
      </c>
      <c r="AO1522" s="12" t="s">
        <v>1458</v>
      </c>
      <c r="AQ1522" s="16" t="s">
        <v>207</v>
      </c>
      <c r="AR1522" s="16" t="s">
        <v>204</v>
      </c>
      <c r="AS1522" s="16" t="s">
        <v>2389</v>
      </c>
      <c r="AT1522" s="16" t="s">
        <v>2387</v>
      </c>
      <c r="AU1522" t="s">
        <v>2384</v>
      </c>
      <c r="AV1522" s="15" t="s">
        <v>2385</v>
      </c>
      <c r="AW1522" s="16" t="s">
        <v>2386</v>
      </c>
      <c r="AX1522" s="16" t="s">
        <v>204</v>
      </c>
      <c r="AY1522" s="16" t="s">
        <v>207</v>
      </c>
      <c r="AZ1522" s="16" t="s">
        <v>204</v>
      </c>
      <c r="BA1522" s="16" t="s">
        <v>204</v>
      </c>
      <c r="BB1522" s="16" t="s">
        <v>204</v>
      </c>
      <c r="BC1522" s="16">
        <v>0.68</v>
      </c>
      <c r="BD1522" s="16">
        <f t="shared" si="246"/>
        <v>2.3800000000000003</v>
      </c>
      <c r="BE1522" s="16">
        <f t="shared" si="247"/>
        <v>1180.4375000000002</v>
      </c>
      <c r="BG1522" s="16">
        <f t="shared" si="248"/>
        <v>816.00000000000011</v>
      </c>
      <c r="BH1522" s="16">
        <f t="shared" si="249"/>
        <v>435.20000000000005</v>
      </c>
      <c r="BI1522" s="16">
        <f t="shared" si="250"/>
        <v>5.44</v>
      </c>
    </row>
    <row r="1523" spans="1:61" x14ac:dyDescent="0.35">
      <c r="A1523">
        <v>1522</v>
      </c>
      <c r="B1523" t="s">
        <v>360</v>
      </c>
      <c r="C1523" t="s">
        <v>5873</v>
      </c>
      <c r="D1523" s="15" t="s">
        <v>1711</v>
      </c>
      <c r="E1523" s="12" t="s">
        <v>98</v>
      </c>
      <c r="F1523" s="16">
        <v>1975</v>
      </c>
      <c r="G1523" s="12" t="s">
        <v>1453</v>
      </c>
      <c r="H1523" s="12" t="s">
        <v>91</v>
      </c>
      <c r="I1523" s="12" t="s">
        <v>1454</v>
      </c>
      <c r="J1523" s="12" t="s">
        <v>1455</v>
      </c>
      <c r="K1523" s="12" t="s">
        <v>1517</v>
      </c>
      <c r="N1523" s="16" t="s">
        <v>206</v>
      </c>
      <c r="O1523" s="16" t="s">
        <v>1701</v>
      </c>
      <c r="P1523" s="12" t="s">
        <v>482</v>
      </c>
      <c r="Q1523" s="16">
        <v>2023</v>
      </c>
      <c r="R1523" s="16">
        <v>0.49</v>
      </c>
      <c r="T1523" s="16">
        <v>0</v>
      </c>
      <c r="V1523" s="12" t="s">
        <v>204</v>
      </c>
      <c r="W1523" s="12" t="s">
        <v>207</v>
      </c>
      <c r="X1523" s="16">
        <v>2</v>
      </c>
      <c r="Y1523" s="16">
        <v>7</v>
      </c>
      <c r="Z1523" s="16">
        <v>0.49</v>
      </c>
      <c r="AA1523" s="16">
        <f t="shared" si="234"/>
        <v>58.8</v>
      </c>
      <c r="AB1523" s="16" t="s">
        <v>5604</v>
      </c>
      <c r="AC1523" s="16" t="s">
        <v>1489</v>
      </c>
      <c r="AD1523" s="16">
        <f t="shared" si="235"/>
        <v>20580</v>
      </c>
      <c r="AE1523" s="16">
        <f t="shared" si="236"/>
        <v>171.5</v>
      </c>
      <c r="AF1523" s="16">
        <f t="shared" si="237"/>
        <v>64312.5</v>
      </c>
      <c r="AG1523" s="16">
        <f t="shared" si="238"/>
        <v>49</v>
      </c>
      <c r="AH1523" s="12">
        <f t="shared" si="239"/>
        <v>0</v>
      </c>
      <c r="AI1523" s="16">
        <f t="shared" si="240"/>
        <v>3.4299999999999997</v>
      </c>
      <c r="AJ1523" s="16">
        <f t="shared" si="241"/>
        <v>12004.999999999998</v>
      </c>
      <c r="AK1523" s="16">
        <f t="shared" si="242"/>
        <v>245</v>
      </c>
      <c r="AL1523" s="16">
        <f t="shared" si="243"/>
        <v>2450</v>
      </c>
      <c r="AM1523" s="16">
        <f t="shared" si="244"/>
        <v>36750</v>
      </c>
      <c r="AN1523" s="16">
        <f t="shared" si="245"/>
        <v>136097.5</v>
      </c>
      <c r="AO1523" s="12" t="s">
        <v>1458</v>
      </c>
      <c r="AQ1523" s="16" t="s">
        <v>207</v>
      </c>
      <c r="AR1523" s="16" t="s">
        <v>204</v>
      </c>
      <c r="AS1523" s="16" t="s">
        <v>2382</v>
      </c>
      <c r="AT1523" s="16" t="s">
        <v>2387</v>
      </c>
      <c r="AU1523" t="s">
        <v>2384</v>
      </c>
      <c r="AV1523" s="15" t="s">
        <v>2385</v>
      </c>
      <c r="AW1523" s="16" t="s">
        <v>2386</v>
      </c>
      <c r="AX1523" s="16" t="s">
        <v>204</v>
      </c>
      <c r="AY1523" s="16" t="s">
        <v>207</v>
      </c>
      <c r="AZ1523" s="16" t="s">
        <v>204</v>
      </c>
      <c r="BA1523" s="16" t="s">
        <v>204</v>
      </c>
      <c r="BB1523" s="16" t="s">
        <v>204</v>
      </c>
      <c r="BC1523" s="16">
        <v>0.49</v>
      </c>
      <c r="BD1523" s="16">
        <f t="shared" si="246"/>
        <v>1.7149999999999999</v>
      </c>
      <c r="BE1523" s="16">
        <f t="shared" si="247"/>
        <v>850.609375</v>
      </c>
      <c r="BG1523" s="16">
        <f t="shared" si="248"/>
        <v>588</v>
      </c>
      <c r="BH1523" s="16">
        <f t="shared" si="249"/>
        <v>313.60000000000002</v>
      </c>
      <c r="BI1523" s="16">
        <f t="shared" si="250"/>
        <v>3.92</v>
      </c>
    </row>
    <row r="1524" spans="1:61" x14ac:dyDescent="0.35">
      <c r="A1524">
        <v>1523</v>
      </c>
      <c r="B1524" t="s">
        <v>360</v>
      </c>
      <c r="C1524" t="s">
        <v>5874</v>
      </c>
      <c r="D1524" s="15" t="s">
        <v>1712</v>
      </c>
      <c r="E1524" s="12" t="s">
        <v>98</v>
      </c>
      <c r="F1524" s="16">
        <v>1970</v>
      </c>
      <c r="G1524" s="12" t="s">
        <v>1453</v>
      </c>
      <c r="H1524" s="12" t="s">
        <v>91</v>
      </c>
      <c r="I1524" s="12" t="s">
        <v>1454</v>
      </c>
      <c r="J1524" s="12" t="s">
        <v>1455</v>
      </c>
      <c r="K1524" s="12" t="s">
        <v>1517</v>
      </c>
      <c r="N1524" s="16" t="s">
        <v>206</v>
      </c>
      <c r="O1524" s="16" t="s">
        <v>1701</v>
      </c>
      <c r="P1524" s="12" t="s">
        <v>482</v>
      </c>
      <c r="Q1524" s="16">
        <v>2023</v>
      </c>
      <c r="R1524" s="16">
        <v>0.31</v>
      </c>
      <c r="T1524" s="16">
        <v>0</v>
      </c>
      <c r="V1524" s="12" t="s">
        <v>204</v>
      </c>
      <c r="W1524" s="12" t="s">
        <v>207</v>
      </c>
      <c r="X1524" s="16">
        <v>2</v>
      </c>
      <c r="Y1524" s="16">
        <v>5</v>
      </c>
      <c r="Z1524" s="16">
        <v>0.31</v>
      </c>
      <c r="AA1524" s="16">
        <f t="shared" si="234"/>
        <v>37.200000000000003</v>
      </c>
      <c r="AB1524" s="16" t="s">
        <v>5604</v>
      </c>
      <c r="AC1524" s="16" t="s">
        <v>1489</v>
      </c>
      <c r="AD1524" s="16">
        <f t="shared" si="235"/>
        <v>13020.000000000002</v>
      </c>
      <c r="AE1524" s="16">
        <f t="shared" si="236"/>
        <v>108.5</v>
      </c>
      <c r="AF1524" s="16">
        <f t="shared" si="237"/>
        <v>40687.5</v>
      </c>
      <c r="AG1524" s="16">
        <f t="shared" si="238"/>
        <v>31</v>
      </c>
      <c r="AH1524" s="12">
        <f t="shared" si="239"/>
        <v>0</v>
      </c>
      <c r="AI1524" s="16">
        <f t="shared" si="240"/>
        <v>2.17</v>
      </c>
      <c r="AJ1524" s="16">
        <f t="shared" si="241"/>
        <v>7595</v>
      </c>
      <c r="AK1524" s="16">
        <f t="shared" si="242"/>
        <v>155</v>
      </c>
      <c r="AL1524" s="16">
        <f t="shared" si="243"/>
        <v>1550</v>
      </c>
      <c r="AM1524" s="16">
        <f t="shared" si="244"/>
        <v>23250</v>
      </c>
      <c r="AN1524" s="16">
        <f t="shared" si="245"/>
        <v>86102.5</v>
      </c>
      <c r="AO1524" s="12" t="s">
        <v>1458</v>
      </c>
      <c r="AQ1524" s="16" t="s">
        <v>207</v>
      </c>
      <c r="AR1524" s="16" t="s">
        <v>2381</v>
      </c>
      <c r="AS1524" s="16" t="s">
        <v>2382</v>
      </c>
      <c r="AT1524" s="16" t="s">
        <v>2383</v>
      </c>
      <c r="AU1524" t="s">
        <v>2384</v>
      </c>
      <c r="AV1524" s="15" t="s">
        <v>2385</v>
      </c>
      <c r="AW1524" s="16" t="s">
        <v>2386</v>
      </c>
      <c r="AX1524" s="16" t="s">
        <v>204</v>
      </c>
      <c r="AY1524" s="16" t="s">
        <v>207</v>
      </c>
      <c r="AZ1524" s="16" t="s">
        <v>204</v>
      </c>
      <c r="BA1524" s="16" t="s">
        <v>204</v>
      </c>
      <c r="BB1524" s="16" t="s">
        <v>204</v>
      </c>
      <c r="BC1524" s="16">
        <v>0.31</v>
      </c>
      <c r="BD1524" s="16">
        <f t="shared" si="246"/>
        <v>1.085</v>
      </c>
      <c r="BE1524" s="16">
        <f t="shared" si="247"/>
        <v>538.140625</v>
      </c>
      <c r="BG1524" s="16">
        <f t="shared" si="248"/>
        <v>372</v>
      </c>
      <c r="BH1524" s="16">
        <f t="shared" si="249"/>
        <v>198.4</v>
      </c>
      <c r="BI1524" s="16">
        <f t="shared" si="250"/>
        <v>2.48</v>
      </c>
    </row>
    <row r="1525" spans="1:61" x14ac:dyDescent="0.35">
      <c r="A1525">
        <v>1524</v>
      </c>
      <c r="B1525" t="s">
        <v>360</v>
      </c>
      <c r="C1525" t="s">
        <v>5875</v>
      </c>
      <c r="D1525" s="15" t="s">
        <v>1713</v>
      </c>
      <c r="E1525" s="12" t="s">
        <v>93</v>
      </c>
      <c r="F1525" s="16">
        <v>1971</v>
      </c>
      <c r="G1525" s="12" t="s">
        <v>1453</v>
      </c>
      <c r="H1525" s="12" t="s">
        <v>91</v>
      </c>
      <c r="I1525" s="12" t="s">
        <v>1454</v>
      </c>
      <c r="J1525" s="12" t="s">
        <v>1455</v>
      </c>
      <c r="K1525" s="12" t="s">
        <v>1517</v>
      </c>
      <c r="N1525" s="16" t="s">
        <v>206</v>
      </c>
      <c r="O1525" s="16" t="s">
        <v>1701</v>
      </c>
      <c r="P1525" s="12" t="s">
        <v>482</v>
      </c>
      <c r="Q1525" s="16">
        <v>2023</v>
      </c>
      <c r="R1525" s="16">
        <v>0.45</v>
      </c>
      <c r="T1525" s="16">
        <v>0</v>
      </c>
      <c r="V1525" s="12" t="s">
        <v>204</v>
      </c>
      <c r="W1525" s="12" t="s">
        <v>207</v>
      </c>
      <c r="X1525" s="16">
        <v>2</v>
      </c>
      <c r="Y1525" s="16">
        <v>6</v>
      </c>
      <c r="Z1525" s="16">
        <v>0.45</v>
      </c>
      <c r="AA1525" s="16">
        <f t="shared" si="234"/>
        <v>54</v>
      </c>
      <c r="AB1525" s="16" t="s">
        <v>5604</v>
      </c>
      <c r="AC1525" s="16" t="s">
        <v>1489</v>
      </c>
      <c r="AD1525" s="16">
        <f t="shared" si="235"/>
        <v>18900</v>
      </c>
      <c r="AE1525" s="16">
        <f t="shared" si="236"/>
        <v>157.5</v>
      </c>
      <c r="AF1525" s="16">
        <f t="shared" si="237"/>
        <v>59062.5</v>
      </c>
      <c r="AG1525" s="16">
        <f t="shared" si="238"/>
        <v>45</v>
      </c>
      <c r="AH1525" s="12">
        <f t="shared" si="239"/>
        <v>0</v>
      </c>
      <c r="AI1525" s="16">
        <f t="shared" si="240"/>
        <v>3.15</v>
      </c>
      <c r="AJ1525" s="16">
        <f t="shared" si="241"/>
        <v>11025</v>
      </c>
      <c r="AK1525" s="16">
        <f t="shared" si="242"/>
        <v>225</v>
      </c>
      <c r="AL1525" s="16">
        <f t="shared" si="243"/>
        <v>2250</v>
      </c>
      <c r="AM1525" s="16">
        <f t="shared" si="244"/>
        <v>33750</v>
      </c>
      <c r="AN1525" s="16">
        <f t="shared" si="245"/>
        <v>124987.5</v>
      </c>
      <c r="AO1525" s="12" t="s">
        <v>1458</v>
      </c>
      <c r="AQ1525" s="16" t="s">
        <v>207</v>
      </c>
      <c r="AR1525" s="16" t="s">
        <v>204</v>
      </c>
      <c r="AS1525" s="16" t="s">
        <v>2382</v>
      </c>
      <c r="AT1525" s="16" t="s">
        <v>2383</v>
      </c>
      <c r="AU1525" t="s">
        <v>2384</v>
      </c>
      <c r="AV1525" s="15" t="s">
        <v>2385</v>
      </c>
      <c r="AW1525" s="16" t="s">
        <v>2386</v>
      </c>
      <c r="AX1525" s="16" t="s">
        <v>204</v>
      </c>
      <c r="AY1525" s="16" t="s">
        <v>207</v>
      </c>
      <c r="AZ1525" s="16" t="s">
        <v>204</v>
      </c>
      <c r="BA1525" s="16" t="s">
        <v>204</v>
      </c>
      <c r="BB1525" s="16" t="s">
        <v>204</v>
      </c>
      <c r="BC1525" s="16">
        <v>0.45</v>
      </c>
      <c r="BD1525" s="16">
        <f t="shared" si="246"/>
        <v>1.575</v>
      </c>
      <c r="BE1525" s="16">
        <f t="shared" si="247"/>
        <v>781.171875</v>
      </c>
      <c r="BG1525" s="16">
        <f t="shared" si="248"/>
        <v>540</v>
      </c>
      <c r="BH1525" s="16">
        <f t="shared" si="249"/>
        <v>288</v>
      </c>
      <c r="BI1525" s="16">
        <f t="shared" si="250"/>
        <v>3.6</v>
      </c>
    </row>
    <row r="1526" spans="1:61" x14ac:dyDescent="0.35">
      <c r="A1526">
        <v>1525</v>
      </c>
      <c r="B1526" t="s">
        <v>360</v>
      </c>
      <c r="C1526" t="s">
        <v>5876</v>
      </c>
      <c r="D1526" s="15" t="s">
        <v>1714</v>
      </c>
      <c r="E1526" s="12" t="s">
        <v>93</v>
      </c>
      <c r="F1526" s="16">
        <v>1969</v>
      </c>
      <c r="G1526" s="12" t="s">
        <v>1453</v>
      </c>
      <c r="H1526" s="12" t="s">
        <v>91</v>
      </c>
      <c r="I1526" s="12" t="s">
        <v>1454</v>
      </c>
      <c r="J1526" s="12" t="s">
        <v>1455</v>
      </c>
      <c r="K1526" s="12" t="s">
        <v>1517</v>
      </c>
      <c r="N1526" s="16" t="s">
        <v>206</v>
      </c>
      <c r="O1526" s="16" t="s">
        <v>1701</v>
      </c>
      <c r="P1526" s="12" t="s">
        <v>482</v>
      </c>
      <c r="Q1526" s="16">
        <v>2023</v>
      </c>
      <c r="R1526" s="16">
        <v>0.78</v>
      </c>
      <c r="T1526" s="16">
        <v>0</v>
      </c>
      <c r="V1526" s="12" t="s">
        <v>204</v>
      </c>
      <c r="W1526" s="12" t="s">
        <v>207</v>
      </c>
      <c r="X1526" s="16">
        <v>2</v>
      </c>
      <c r="Y1526" s="16">
        <v>8</v>
      </c>
      <c r="Z1526" s="16">
        <v>0.78</v>
      </c>
      <c r="AA1526" s="16">
        <f t="shared" si="234"/>
        <v>93.600000000000009</v>
      </c>
      <c r="AB1526" s="16" t="s">
        <v>5604</v>
      </c>
      <c r="AC1526" s="16" t="s">
        <v>1489</v>
      </c>
      <c r="AD1526" s="16">
        <f t="shared" si="235"/>
        <v>32760.000000000004</v>
      </c>
      <c r="AE1526" s="16">
        <f t="shared" si="236"/>
        <v>273</v>
      </c>
      <c r="AF1526" s="16">
        <f t="shared" si="237"/>
        <v>102375</v>
      </c>
      <c r="AG1526" s="16">
        <f t="shared" si="238"/>
        <v>78</v>
      </c>
      <c r="AH1526" s="12">
        <f t="shared" si="239"/>
        <v>0</v>
      </c>
      <c r="AI1526" s="16">
        <f t="shared" si="240"/>
        <v>5.46</v>
      </c>
      <c r="AJ1526" s="16">
        <f t="shared" si="241"/>
        <v>19110</v>
      </c>
      <c r="AK1526" s="16">
        <f t="shared" si="242"/>
        <v>390</v>
      </c>
      <c r="AL1526" s="16">
        <f t="shared" si="243"/>
        <v>3900</v>
      </c>
      <c r="AM1526" s="16">
        <f t="shared" si="244"/>
        <v>58500</v>
      </c>
      <c r="AN1526" s="16">
        <f t="shared" si="245"/>
        <v>216645</v>
      </c>
      <c r="AO1526" s="12" t="s">
        <v>1458</v>
      </c>
      <c r="AQ1526" s="16" t="s">
        <v>207</v>
      </c>
      <c r="AR1526" s="16" t="s">
        <v>204</v>
      </c>
      <c r="AS1526" s="16" t="s">
        <v>2382</v>
      </c>
      <c r="AT1526" s="16" t="s">
        <v>2383</v>
      </c>
      <c r="AU1526" t="s">
        <v>2384</v>
      </c>
      <c r="AV1526" s="15" t="s">
        <v>2385</v>
      </c>
      <c r="AW1526" s="16" t="s">
        <v>2386</v>
      </c>
      <c r="AX1526" s="16" t="s">
        <v>204</v>
      </c>
      <c r="AY1526" s="16" t="s">
        <v>207</v>
      </c>
      <c r="AZ1526" s="16" t="s">
        <v>204</v>
      </c>
      <c r="BA1526" s="16" t="s">
        <v>204</v>
      </c>
      <c r="BB1526" s="16" t="s">
        <v>204</v>
      </c>
      <c r="BC1526" s="16">
        <v>0.78</v>
      </c>
      <c r="BD1526" s="16">
        <f t="shared" si="246"/>
        <v>2.73</v>
      </c>
      <c r="BE1526" s="16">
        <f t="shared" si="247"/>
        <v>1354.03125</v>
      </c>
      <c r="BG1526" s="16">
        <f t="shared" si="248"/>
        <v>936</v>
      </c>
      <c r="BH1526" s="16">
        <f t="shared" si="249"/>
        <v>499.20000000000005</v>
      </c>
      <c r="BI1526" s="16">
        <f t="shared" si="250"/>
        <v>6.24</v>
      </c>
    </row>
    <row r="1527" spans="1:61" x14ac:dyDescent="0.35">
      <c r="A1527">
        <v>1526</v>
      </c>
      <c r="B1527" t="s">
        <v>360</v>
      </c>
      <c r="C1527" t="s">
        <v>5877</v>
      </c>
      <c r="D1527" s="15" t="s">
        <v>1715</v>
      </c>
      <c r="E1527" s="12" t="s">
        <v>98</v>
      </c>
      <c r="F1527" s="16">
        <v>1969</v>
      </c>
      <c r="G1527" s="12" t="s">
        <v>1453</v>
      </c>
      <c r="H1527" s="12" t="s">
        <v>91</v>
      </c>
      <c r="I1527" s="12" t="s">
        <v>1454</v>
      </c>
      <c r="J1527" s="12" t="s">
        <v>1455</v>
      </c>
      <c r="K1527" s="12" t="s">
        <v>1517</v>
      </c>
      <c r="N1527" s="16" t="s">
        <v>206</v>
      </c>
      <c r="O1527" s="16" t="s">
        <v>1701</v>
      </c>
      <c r="P1527" s="12" t="s">
        <v>482</v>
      </c>
      <c r="Q1527" s="16">
        <v>2023</v>
      </c>
      <c r="R1527" s="16">
        <v>0.96</v>
      </c>
      <c r="T1527" s="16">
        <v>0</v>
      </c>
      <c r="V1527" s="12" t="s">
        <v>204</v>
      </c>
      <c r="W1527" s="12" t="s">
        <v>207</v>
      </c>
      <c r="X1527" s="16">
        <v>2</v>
      </c>
      <c r="Y1527" s="16">
        <v>8</v>
      </c>
      <c r="Z1527" s="16">
        <v>0.96</v>
      </c>
      <c r="AA1527" s="16">
        <f t="shared" si="234"/>
        <v>115.19999999999999</v>
      </c>
      <c r="AB1527" s="16" t="s">
        <v>5604</v>
      </c>
      <c r="AC1527" s="16" t="s">
        <v>1489</v>
      </c>
      <c r="AD1527" s="16">
        <f t="shared" si="235"/>
        <v>40319.999999999993</v>
      </c>
      <c r="AE1527" s="16">
        <f t="shared" si="236"/>
        <v>336</v>
      </c>
      <c r="AF1527" s="16">
        <f t="shared" si="237"/>
        <v>126000</v>
      </c>
      <c r="AG1527" s="16">
        <f t="shared" si="238"/>
        <v>96</v>
      </c>
      <c r="AH1527" s="12">
        <f t="shared" si="239"/>
        <v>0</v>
      </c>
      <c r="AI1527" s="16">
        <f t="shared" si="240"/>
        <v>6.72</v>
      </c>
      <c r="AJ1527" s="16">
        <f t="shared" si="241"/>
        <v>23520</v>
      </c>
      <c r="AK1527" s="16">
        <f t="shared" si="242"/>
        <v>480</v>
      </c>
      <c r="AL1527" s="16">
        <f t="shared" si="243"/>
        <v>4800</v>
      </c>
      <c r="AM1527" s="16">
        <f t="shared" si="244"/>
        <v>72000</v>
      </c>
      <c r="AN1527" s="16">
        <f t="shared" si="245"/>
        <v>266640</v>
      </c>
      <c r="AO1527" s="12" t="s">
        <v>1458</v>
      </c>
      <c r="AQ1527" s="16" t="s">
        <v>207</v>
      </c>
      <c r="AR1527" s="16" t="s">
        <v>204</v>
      </c>
      <c r="AS1527" s="16" t="s">
        <v>2408</v>
      </c>
      <c r="AT1527" s="16" t="s">
        <v>2383</v>
      </c>
      <c r="AU1527" t="s">
        <v>2384</v>
      </c>
      <c r="AV1527" s="15" t="s">
        <v>2385</v>
      </c>
      <c r="AW1527" s="16" t="s">
        <v>2386</v>
      </c>
      <c r="AX1527" s="16" t="s">
        <v>204</v>
      </c>
      <c r="AY1527" s="16" t="s">
        <v>207</v>
      </c>
      <c r="AZ1527" s="16" t="s">
        <v>204</v>
      </c>
      <c r="BA1527" s="16" t="s">
        <v>204</v>
      </c>
      <c r="BB1527" s="16" t="s">
        <v>204</v>
      </c>
      <c r="BC1527" s="16">
        <v>0.96</v>
      </c>
      <c r="BD1527" s="16">
        <f t="shared" si="246"/>
        <v>3.36</v>
      </c>
      <c r="BE1527" s="16">
        <f t="shared" si="247"/>
        <v>1666.5</v>
      </c>
      <c r="BG1527" s="16">
        <f t="shared" si="248"/>
        <v>1152</v>
      </c>
      <c r="BH1527" s="16">
        <f t="shared" si="249"/>
        <v>614.4</v>
      </c>
      <c r="BI1527" s="16">
        <f t="shared" si="250"/>
        <v>7.68</v>
      </c>
    </row>
    <row r="1528" spans="1:61" x14ac:dyDescent="0.35">
      <c r="A1528">
        <v>1527</v>
      </c>
      <c r="B1528" t="s">
        <v>360</v>
      </c>
      <c r="C1528" t="s">
        <v>5878</v>
      </c>
      <c r="D1528" s="15" t="s">
        <v>1716</v>
      </c>
      <c r="E1528" s="12" t="s">
        <v>98</v>
      </c>
      <c r="F1528" s="16">
        <v>1968</v>
      </c>
      <c r="G1528" s="12" t="s">
        <v>1453</v>
      </c>
      <c r="H1528" s="12" t="s">
        <v>91</v>
      </c>
      <c r="I1528" s="12" t="s">
        <v>1454</v>
      </c>
      <c r="J1528" s="12" t="s">
        <v>1455</v>
      </c>
      <c r="K1528" s="12" t="s">
        <v>1517</v>
      </c>
      <c r="N1528" s="16" t="s">
        <v>206</v>
      </c>
      <c r="O1528" s="16" t="s">
        <v>1701</v>
      </c>
      <c r="P1528" s="12" t="s">
        <v>482</v>
      </c>
      <c r="Q1528" s="16">
        <v>2023</v>
      </c>
      <c r="R1528" s="16">
        <v>0.77</v>
      </c>
      <c r="T1528" s="16">
        <v>0</v>
      </c>
      <c r="V1528" s="12" t="s">
        <v>204</v>
      </c>
      <c r="W1528" s="12" t="s">
        <v>207</v>
      </c>
      <c r="X1528" s="16">
        <v>2</v>
      </c>
      <c r="Y1528" s="16">
        <v>10</v>
      </c>
      <c r="Z1528" s="16">
        <v>0.77</v>
      </c>
      <c r="AA1528" s="16">
        <f t="shared" si="234"/>
        <v>92.4</v>
      </c>
      <c r="AB1528" s="16" t="s">
        <v>5604</v>
      </c>
      <c r="AC1528" s="16" t="s">
        <v>1489</v>
      </c>
      <c r="AD1528" s="16">
        <f t="shared" si="235"/>
        <v>32340.000000000004</v>
      </c>
      <c r="AE1528" s="16">
        <f t="shared" si="236"/>
        <v>269.5</v>
      </c>
      <c r="AF1528" s="16">
        <f t="shared" si="237"/>
        <v>101062.5</v>
      </c>
      <c r="AG1528" s="16">
        <f t="shared" si="238"/>
        <v>77</v>
      </c>
      <c r="AH1528" s="12">
        <f t="shared" si="239"/>
        <v>0</v>
      </c>
      <c r="AI1528" s="16">
        <f t="shared" si="240"/>
        <v>5.3900000000000006</v>
      </c>
      <c r="AJ1528" s="16">
        <f t="shared" si="241"/>
        <v>18865.000000000004</v>
      </c>
      <c r="AK1528" s="16">
        <f t="shared" si="242"/>
        <v>385</v>
      </c>
      <c r="AL1528" s="16">
        <f t="shared" si="243"/>
        <v>3850</v>
      </c>
      <c r="AM1528" s="16">
        <f t="shared" si="244"/>
        <v>57750</v>
      </c>
      <c r="AN1528" s="16">
        <f t="shared" si="245"/>
        <v>213867.5</v>
      </c>
      <c r="AO1528" s="12" t="s">
        <v>1458</v>
      </c>
      <c r="AQ1528" s="16" t="s">
        <v>207</v>
      </c>
      <c r="AR1528" s="16" t="s">
        <v>2381</v>
      </c>
      <c r="AS1528" s="16" t="s">
        <v>2388</v>
      </c>
      <c r="AT1528" s="16" t="s">
        <v>2387</v>
      </c>
      <c r="AU1528" t="s">
        <v>2384</v>
      </c>
      <c r="AV1528" s="15" t="s">
        <v>2385</v>
      </c>
      <c r="AW1528" s="16" t="s">
        <v>2386</v>
      </c>
      <c r="AX1528" s="16" t="s">
        <v>204</v>
      </c>
      <c r="AY1528" s="16" t="s">
        <v>207</v>
      </c>
      <c r="AZ1528" s="16" t="s">
        <v>204</v>
      </c>
      <c r="BA1528" s="16" t="s">
        <v>204</v>
      </c>
      <c r="BB1528" s="16" t="s">
        <v>204</v>
      </c>
      <c r="BC1528" s="16">
        <v>0.77</v>
      </c>
      <c r="BD1528" s="16">
        <f t="shared" si="246"/>
        <v>2.6950000000000003</v>
      </c>
      <c r="BE1528" s="16">
        <f t="shared" si="247"/>
        <v>1336.671875</v>
      </c>
      <c r="BG1528" s="16">
        <f t="shared" si="248"/>
        <v>924</v>
      </c>
      <c r="BH1528" s="16">
        <f t="shared" si="249"/>
        <v>492.8</v>
      </c>
      <c r="BI1528" s="16">
        <f t="shared" si="250"/>
        <v>6.16</v>
      </c>
    </row>
    <row r="1529" spans="1:61" x14ac:dyDescent="0.35">
      <c r="A1529">
        <v>1528</v>
      </c>
      <c r="B1529" t="s">
        <v>360</v>
      </c>
      <c r="C1529" t="s">
        <v>5879</v>
      </c>
      <c r="D1529" s="15" t="s">
        <v>1717</v>
      </c>
      <c r="E1529" s="12" t="s">
        <v>98</v>
      </c>
      <c r="F1529" s="16">
        <v>1972</v>
      </c>
      <c r="G1529" s="12" t="s">
        <v>1453</v>
      </c>
      <c r="H1529" s="12" t="s">
        <v>91</v>
      </c>
      <c r="I1529" s="12" t="s">
        <v>1454</v>
      </c>
      <c r="J1529" s="12" t="s">
        <v>1455</v>
      </c>
      <c r="K1529" s="12" t="s">
        <v>1517</v>
      </c>
      <c r="N1529" s="16" t="s">
        <v>206</v>
      </c>
      <c r="O1529" s="16" t="s">
        <v>1701</v>
      </c>
      <c r="P1529" s="12" t="s">
        <v>482</v>
      </c>
      <c r="Q1529" s="16">
        <v>2023</v>
      </c>
      <c r="R1529" s="16">
        <v>0.5</v>
      </c>
      <c r="T1529" s="16">
        <v>0</v>
      </c>
      <c r="V1529" s="12" t="s">
        <v>204</v>
      </c>
      <c r="W1529" s="12" t="s">
        <v>207</v>
      </c>
      <c r="X1529" s="16">
        <v>2</v>
      </c>
      <c r="Y1529" s="16">
        <v>9</v>
      </c>
      <c r="Z1529" s="16">
        <v>0.5</v>
      </c>
      <c r="AA1529" s="16">
        <f t="shared" si="234"/>
        <v>60</v>
      </c>
      <c r="AB1529" s="16" t="s">
        <v>5604</v>
      </c>
      <c r="AC1529" s="16" t="s">
        <v>1489</v>
      </c>
      <c r="AD1529" s="16">
        <f t="shared" si="235"/>
        <v>21000</v>
      </c>
      <c r="AE1529" s="16">
        <f t="shared" si="236"/>
        <v>175</v>
      </c>
      <c r="AF1529" s="16">
        <f t="shared" si="237"/>
        <v>65625</v>
      </c>
      <c r="AG1529" s="16">
        <f t="shared" si="238"/>
        <v>50</v>
      </c>
      <c r="AH1529" s="12">
        <f t="shared" si="239"/>
        <v>0</v>
      </c>
      <c r="AI1529" s="16">
        <f t="shared" si="240"/>
        <v>3.5</v>
      </c>
      <c r="AJ1529" s="16">
        <f t="shared" si="241"/>
        <v>12250</v>
      </c>
      <c r="AK1529" s="16">
        <f t="shared" si="242"/>
        <v>250</v>
      </c>
      <c r="AL1529" s="16">
        <f t="shared" si="243"/>
        <v>2500</v>
      </c>
      <c r="AM1529" s="16">
        <f t="shared" si="244"/>
        <v>37500</v>
      </c>
      <c r="AN1529" s="16">
        <f t="shared" si="245"/>
        <v>138875</v>
      </c>
      <c r="AO1529" s="12" t="s">
        <v>1458</v>
      </c>
      <c r="AQ1529" s="16" t="s">
        <v>207</v>
      </c>
      <c r="AR1529" s="16" t="s">
        <v>204</v>
      </c>
      <c r="AS1529" s="16" t="s">
        <v>2389</v>
      </c>
      <c r="AT1529" s="16" t="s">
        <v>2387</v>
      </c>
      <c r="AU1529" t="s">
        <v>2384</v>
      </c>
      <c r="AV1529" s="15" t="s">
        <v>2385</v>
      </c>
      <c r="AW1529" s="16" t="s">
        <v>2386</v>
      </c>
      <c r="AX1529" s="16" t="s">
        <v>204</v>
      </c>
      <c r="AY1529" s="16" t="s">
        <v>207</v>
      </c>
      <c r="AZ1529" s="16" t="s">
        <v>204</v>
      </c>
      <c r="BA1529" s="16" t="s">
        <v>204</v>
      </c>
      <c r="BB1529" s="16" t="s">
        <v>204</v>
      </c>
      <c r="BC1529" s="16">
        <v>0.5</v>
      </c>
      <c r="BD1529" s="16">
        <f t="shared" si="246"/>
        <v>1.75</v>
      </c>
      <c r="BE1529" s="16">
        <f t="shared" si="247"/>
        <v>867.96875</v>
      </c>
      <c r="BG1529" s="16">
        <f t="shared" si="248"/>
        <v>600</v>
      </c>
      <c r="BH1529" s="16">
        <f t="shared" si="249"/>
        <v>320</v>
      </c>
      <c r="BI1529" s="16">
        <f t="shared" si="250"/>
        <v>4</v>
      </c>
    </row>
    <row r="1530" spans="1:61" x14ac:dyDescent="0.35">
      <c r="A1530">
        <v>1529</v>
      </c>
      <c r="B1530" t="s">
        <v>360</v>
      </c>
      <c r="C1530" t="s">
        <v>5880</v>
      </c>
      <c r="D1530" s="15" t="s">
        <v>1718</v>
      </c>
      <c r="E1530" s="12" t="s">
        <v>98</v>
      </c>
      <c r="F1530" s="16">
        <v>1974</v>
      </c>
      <c r="G1530" s="12" t="s">
        <v>1453</v>
      </c>
      <c r="H1530" s="12" t="s">
        <v>91</v>
      </c>
      <c r="I1530" s="12" t="s">
        <v>1454</v>
      </c>
      <c r="J1530" s="12" t="s">
        <v>1455</v>
      </c>
      <c r="K1530" s="12" t="s">
        <v>1517</v>
      </c>
      <c r="N1530" s="16" t="s">
        <v>206</v>
      </c>
      <c r="O1530" s="16" t="s">
        <v>1701</v>
      </c>
      <c r="P1530" s="12" t="s">
        <v>482</v>
      </c>
      <c r="Q1530" s="16">
        <v>2023</v>
      </c>
      <c r="R1530" s="16">
        <v>0.42</v>
      </c>
      <c r="T1530" s="16">
        <v>0</v>
      </c>
      <c r="V1530" s="12" t="s">
        <v>204</v>
      </c>
      <c r="W1530" s="12" t="s">
        <v>207</v>
      </c>
      <c r="X1530" s="16">
        <v>2</v>
      </c>
      <c r="Y1530" s="16">
        <v>6</v>
      </c>
      <c r="Z1530" s="16">
        <v>0.42</v>
      </c>
      <c r="AA1530" s="16">
        <f t="shared" ref="AA1530:AA1572" si="251">Z1530*120</f>
        <v>50.4</v>
      </c>
      <c r="AB1530" s="16" t="s">
        <v>5604</v>
      </c>
      <c r="AC1530" s="16" t="s">
        <v>1489</v>
      </c>
      <c r="AD1530" s="16">
        <f t="shared" ref="AD1530:AD1572" si="252">AA1530*350</f>
        <v>17640</v>
      </c>
      <c r="AE1530" s="16">
        <f t="shared" ref="AE1530:AE1572" si="253">Z1530*350</f>
        <v>147</v>
      </c>
      <c r="AF1530" s="16">
        <f t="shared" ref="AF1530:AF1572" si="254">AE1530*375</f>
        <v>55125</v>
      </c>
      <c r="AG1530" s="16">
        <f t="shared" ref="AG1530:AG1572" si="255">100*Z1530</f>
        <v>42</v>
      </c>
      <c r="AH1530" s="12">
        <f t="shared" ref="AH1530:AH1572" si="256">AG1530*0</f>
        <v>0</v>
      </c>
      <c r="AI1530" s="16">
        <f t="shared" ref="AI1530:AI1572" si="257">Z1530*7</f>
        <v>2.94</v>
      </c>
      <c r="AJ1530" s="16">
        <f t="shared" ref="AJ1530:AJ1572" si="258">AI1530*3500</f>
        <v>10290</v>
      </c>
      <c r="AK1530" s="16">
        <f t="shared" ref="AK1530:AK1572" si="259">Z1530*500</f>
        <v>210</v>
      </c>
      <c r="AL1530" s="16">
        <f t="shared" ref="AL1530:AL1572" si="260">1*Z1530*5000</f>
        <v>2100</v>
      </c>
      <c r="AM1530" s="16">
        <f t="shared" ref="AM1530:AM1572" si="261">75000*Z1530</f>
        <v>31500</v>
      </c>
      <c r="AN1530" s="16">
        <f t="shared" ref="AN1530:AN1572" si="262">AD1530+AF1530+AJ1530+AL1530+AM1530</f>
        <v>116655</v>
      </c>
      <c r="AO1530" s="12" t="s">
        <v>1458</v>
      </c>
      <c r="AQ1530" s="16" t="s">
        <v>207</v>
      </c>
      <c r="AR1530" s="16" t="s">
        <v>204</v>
      </c>
      <c r="AS1530" s="16" t="s">
        <v>2388</v>
      </c>
      <c r="AT1530" s="16" t="s">
        <v>2387</v>
      </c>
      <c r="AU1530" t="s">
        <v>2384</v>
      </c>
      <c r="AV1530" s="15" t="s">
        <v>2385</v>
      </c>
      <c r="AW1530" s="16" t="s">
        <v>2386</v>
      </c>
      <c r="AX1530" s="16" t="s">
        <v>204</v>
      </c>
      <c r="AY1530" s="16" t="s">
        <v>207</v>
      </c>
      <c r="AZ1530" s="16" t="s">
        <v>204</v>
      </c>
      <c r="BA1530" s="16" t="s">
        <v>204</v>
      </c>
      <c r="BB1530" s="16" t="s">
        <v>204</v>
      </c>
      <c r="BC1530" s="16">
        <v>0.42</v>
      </c>
      <c r="BD1530" s="16">
        <f t="shared" ref="BD1530:BD1572" si="263">3.5*BC1530</f>
        <v>1.47</v>
      </c>
      <c r="BE1530" s="16">
        <f t="shared" ref="BE1530:BE1571" si="264">AN1530/160</f>
        <v>729.09375</v>
      </c>
      <c r="BG1530" s="16">
        <f t="shared" ref="BG1530:BG1571" si="265">1200*BC1530</f>
        <v>504</v>
      </c>
      <c r="BH1530" s="16">
        <f t="shared" ref="BH1530:BH1571" si="266">640*BC1530</f>
        <v>268.8</v>
      </c>
      <c r="BI1530" s="16">
        <f t="shared" ref="BI1530:BI1572" si="267">8*BC1530</f>
        <v>3.36</v>
      </c>
    </row>
    <row r="1531" spans="1:61" x14ac:dyDescent="0.35">
      <c r="A1531">
        <v>1530</v>
      </c>
      <c r="B1531" t="s">
        <v>360</v>
      </c>
      <c r="C1531" t="s">
        <v>5881</v>
      </c>
      <c r="D1531" s="15" t="s">
        <v>1656</v>
      </c>
      <c r="E1531" s="12" t="s">
        <v>98</v>
      </c>
      <c r="F1531" s="16">
        <v>1973</v>
      </c>
      <c r="G1531" s="12" t="s">
        <v>1453</v>
      </c>
      <c r="H1531" s="12" t="s">
        <v>91</v>
      </c>
      <c r="I1531" s="12" t="s">
        <v>1454</v>
      </c>
      <c r="J1531" s="12" t="s">
        <v>1455</v>
      </c>
      <c r="K1531" s="12" t="s">
        <v>1517</v>
      </c>
      <c r="N1531" s="16" t="s">
        <v>206</v>
      </c>
      <c r="O1531" s="16" t="s">
        <v>1701</v>
      </c>
      <c r="P1531" s="12" t="s">
        <v>482</v>
      </c>
      <c r="Q1531" s="16">
        <v>2023</v>
      </c>
      <c r="R1531" s="16">
        <v>0.42</v>
      </c>
      <c r="T1531" s="16">
        <v>0</v>
      </c>
      <c r="U1531" s="16" t="s">
        <v>1719</v>
      </c>
      <c r="V1531" s="12" t="s">
        <v>204</v>
      </c>
      <c r="W1531" s="12" t="s">
        <v>207</v>
      </c>
      <c r="X1531" s="16">
        <v>2</v>
      </c>
      <c r="Y1531" s="16">
        <v>5</v>
      </c>
      <c r="Z1531" s="16">
        <v>0.42</v>
      </c>
      <c r="AA1531" s="16">
        <f t="shared" si="251"/>
        <v>50.4</v>
      </c>
      <c r="AB1531" s="16" t="s">
        <v>5604</v>
      </c>
      <c r="AC1531" s="16" t="s">
        <v>1489</v>
      </c>
      <c r="AD1531" s="16">
        <f t="shared" si="252"/>
        <v>17640</v>
      </c>
      <c r="AE1531" s="16">
        <f t="shared" si="253"/>
        <v>147</v>
      </c>
      <c r="AF1531" s="16">
        <f t="shared" si="254"/>
        <v>55125</v>
      </c>
      <c r="AG1531" s="16">
        <f t="shared" si="255"/>
        <v>42</v>
      </c>
      <c r="AH1531" s="12">
        <f t="shared" si="256"/>
        <v>0</v>
      </c>
      <c r="AI1531" s="16">
        <f t="shared" si="257"/>
        <v>2.94</v>
      </c>
      <c r="AJ1531" s="16">
        <f t="shared" si="258"/>
        <v>10290</v>
      </c>
      <c r="AK1531" s="16">
        <f t="shared" si="259"/>
        <v>210</v>
      </c>
      <c r="AL1531" s="16">
        <f t="shared" si="260"/>
        <v>2100</v>
      </c>
      <c r="AM1531" s="16">
        <f t="shared" si="261"/>
        <v>31500</v>
      </c>
      <c r="AN1531" s="16">
        <f t="shared" si="262"/>
        <v>116655</v>
      </c>
      <c r="AO1531" s="12" t="s">
        <v>1458</v>
      </c>
      <c r="AQ1531" s="16" t="s">
        <v>207</v>
      </c>
      <c r="AR1531" s="16" t="s">
        <v>204</v>
      </c>
      <c r="AS1531" s="16" t="s">
        <v>2388</v>
      </c>
      <c r="AT1531" s="16" t="s">
        <v>2387</v>
      </c>
      <c r="AU1531" t="s">
        <v>2384</v>
      </c>
      <c r="AV1531" s="15" t="s">
        <v>2385</v>
      </c>
      <c r="AW1531" s="16" t="s">
        <v>2386</v>
      </c>
      <c r="AX1531" s="16" t="s">
        <v>204</v>
      </c>
      <c r="AY1531" s="16" t="s">
        <v>207</v>
      </c>
      <c r="AZ1531" s="16" t="s">
        <v>204</v>
      </c>
      <c r="BA1531" s="16" t="s">
        <v>204</v>
      </c>
      <c r="BB1531" s="16" t="s">
        <v>204</v>
      </c>
      <c r="BC1531" s="16">
        <v>0.42</v>
      </c>
      <c r="BD1531" s="16">
        <f t="shared" si="263"/>
        <v>1.47</v>
      </c>
      <c r="BE1531" s="16">
        <f t="shared" si="264"/>
        <v>729.09375</v>
      </c>
      <c r="BG1531" s="16">
        <f t="shared" si="265"/>
        <v>504</v>
      </c>
      <c r="BH1531" s="16">
        <f t="shared" si="266"/>
        <v>268.8</v>
      </c>
      <c r="BI1531" s="16">
        <f t="shared" si="267"/>
        <v>3.36</v>
      </c>
    </row>
    <row r="1532" spans="1:61" x14ac:dyDescent="0.35">
      <c r="A1532">
        <v>1531</v>
      </c>
      <c r="B1532" t="s">
        <v>360</v>
      </c>
      <c r="C1532" t="s">
        <v>5882</v>
      </c>
      <c r="D1532" s="15" t="s">
        <v>1720</v>
      </c>
      <c r="E1532" s="12" t="s">
        <v>98</v>
      </c>
      <c r="F1532" s="16">
        <v>1970</v>
      </c>
      <c r="G1532" s="12" t="s">
        <v>1453</v>
      </c>
      <c r="H1532" s="12" t="s">
        <v>91</v>
      </c>
      <c r="I1532" s="12" t="s">
        <v>1454</v>
      </c>
      <c r="J1532" s="12" t="s">
        <v>1455</v>
      </c>
      <c r="K1532" s="12" t="s">
        <v>1517</v>
      </c>
      <c r="N1532" s="16" t="s">
        <v>206</v>
      </c>
      <c r="O1532" s="16" t="s">
        <v>1701</v>
      </c>
      <c r="P1532" s="12" t="s">
        <v>482</v>
      </c>
      <c r="Q1532" s="16">
        <v>2023</v>
      </c>
      <c r="R1532" s="16">
        <v>0.47</v>
      </c>
      <c r="T1532" s="16">
        <v>0</v>
      </c>
      <c r="V1532" s="12" t="s">
        <v>204</v>
      </c>
      <c r="W1532" s="12" t="s">
        <v>207</v>
      </c>
      <c r="X1532" s="16">
        <v>2</v>
      </c>
      <c r="Y1532" s="16">
        <v>8</v>
      </c>
      <c r="Z1532" s="16">
        <v>0.47</v>
      </c>
      <c r="AA1532" s="16">
        <f t="shared" si="251"/>
        <v>56.4</v>
      </c>
      <c r="AB1532" s="16" t="s">
        <v>5604</v>
      </c>
      <c r="AC1532" s="16" t="s">
        <v>1489</v>
      </c>
      <c r="AD1532" s="16">
        <f t="shared" si="252"/>
        <v>19740</v>
      </c>
      <c r="AE1532" s="16">
        <f t="shared" si="253"/>
        <v>164.5</v>
      </c>
      <c r="AF1532" s="16">
        <f t="shared" si="254"/>
        <v>61687.5</v>
      </c>
      <c r="AG1532" s="16">
        <f t="shared" si="255"/>
        <v>47</v>
      </c>
      <c r="AH1532" s="12">
        <f t="shared" si="256"/>
        <v>0</v>
      </c>
      <c r="AI1532" s="16">
        <f t="shared" si="257"/>
        <v>3.29</v>
      </c>
      <c r="AJ1532" s="16">
        <f t="shared" si="258"/>
        <v>11515</v>
      </c>
      <c r="AK1532" s="16">
        <f t="shared" si="259"/>
        <v>235</v>
      </c>
      <c r="AL1532" s="16">
        <f t="shared" si="260"/>
        <v>2350</v>
      </c>
      <c r="AM1532" s="16">
        <f t="shared" si="261"/>
        <v>35250</v>
      </c>
      <c r="AN1532" s="16">
        <f t="shared" si="262"/>
        <v>130542.5</v>
      </c>
      <c r="AO1532" s="12" t="s">
        <v>1458</v>
      </c>
      <c r="AQ1532" s="16" t="s">
        <v>207</v>
      </c>
      <c r="AR1532" s="16" t="s">
        <v>2381</v>
      </c>
      <c r="AS1532" s="16" t="s">
        <v>2408</v>
      </c>
      <c r="AT1532" s="16" t="s">
        <v>2383</v>
      </c>
      <c r="AU1532" t="s">
        <v>2384</v>
      </c>
      <c r="AV1532" s="15" t="s">
        <v>2385</v>
      </c>
      <c r="AW1532" s="16" t="s">
        <v>2386</v>
      </c>
      <c r="AX1532" s="16" t="s">
        <v>204</v>
      </c>
      <c r="AY1532" s="16" t="s">
        <v>207</v>
      </c>
      <c r="AZ1532" s="16" t="s">
        <v>204</v>
      </c>
      <c r="BA1532" s="16" t="s">
        <v>204</v>
      </c>
      <c r="BB1532" s="16" t="s">
        <v>204</v>
      </c>
      <c r="BC1532" s="16">
        <v>0.47</v>
      </c>
      <c r="BD1532" s="16">
        <f t="shared" si="263"/>
        <v>1.645</v>
      </c>
      <c r="BE1532" s="16">
        <f t="shared" si="264"/>
        <v>815.890625</v>
      </c>
      <c r="BG1532" s="16">
        <f t="shared" si="265"/>
        <v>564</v>
      </c>
      <c r="BH1532" s="16">
        <f t="shared" si="266"/>
        <v>300.79999999999995</v>
      </c>
      <c r="BI1532" s="16">
        <f t="shared" si="267"/>
        <v>3.76</v>
      </c>
    </row>
    <row r="1533" spans="1:61" x14ac:dyDescent="0.35">
      <c r="A1533">
        <v>1532</v>
      </c>
      <c r="B1533" t="s">
        <v>360</v>
      </c>
      <c r="C1533" t="s">
        <v>5883</v>
      </c>
      <c r="D1533" s="15" t="s">
        <v>1721</v>
      </c>
      <c r="E1533" s="12" t="s">
        <v>98</v>
      </c>
      <c r="F1533" s="16">
        <v>1967</v>
      </c>
      <c r="G1533" s="12" t="s">
        <v>1453</v>
      </c>
      <c r="H1533" s="12" t="s">
        <v>91</v>
      </c>
      <c r="I1533" s="12" t="s">
        <v>1454</v>
      </c>
      <c r="J1533" s="12" t="s">
        <v>1455</v>
      </c>
      <c r="K1533" s="12" t="s">
        <v>1517</v>
      </c>
      <c r="N1533" s="16" t="s">
        <v>206</v>
      </c>
      <c r="O1533" s="16" t="s">
        <v>1701</v>
      </c>
      <c r="P1533" s="12" t="s">
        <v>482</v>
      </c>
      <c r="Q1533" s="16">
        <v>2023</v>
      </c>
      <c r="R1533" s="16">
        <v>0.36</v>
      </c>
      <c r="T1533" s="16">
        <v>0</v>
      </c>
      <c r="V1533" s="12" t="s">
        <v>204</v>
      </c>
      <c r="W1533" s="12" t="s">
        <v>207</v>
      </c>
      <c r="X1533" s="16">
        <v>2</v>
      </c>
      <c r="Y1533" s="16">
        <v>4</v>
      </c>
      <c r="Z1533" s="16">
        <v>0.36</v>
      </c>
      <c r="AA1533" s="16">
        <f t="shared" si="251"/>
        <v>43.199999999999996</v>
      </c>
      <c r="AB1533" s="16" t="s">
        <v>5604</v>
      </c>
      <c r="AC1533" s="16" t="s">
        <v>1489</v>
      </c>
      <c r="AD1533" s="16">
        <f t="shared" si="252"/>
        <v>15119.999999999998</v>
      </c>
      <c r="AE1533" s="16">
        <f t="shared" si="253"/>
        <v>126</v>
      </c>
      <c r="AF1533" s="16">
        <f t="shared" si="254"/>
        <v>47250</v>
      </c>
      <c r="AG1533" s="16">
        <f t="shared" si="255"/>
        <v>36</v>
      </c>
      <c r="AH1533" s="12">
        <f t="shared" si="256"/>
        <v>0</v>
      </c>
      <c r="AI1533" s="16">
        <f t="shared" si="257"/>
        <v>2.52</v>
      </c>
      <c r="AJ1533" s="16">
        <f t="shared" si="258"/>
        <v>8820</v>
      </c>
      <c r="AK1533" s="16">
        <f t="shared" si="259"/>
        <v>180</v>
      </c>
      <c r="AL1533" s="16">
        <f t="shared" si="260"/>
        <v>1800</v>
      </c>
      <c r="AM1533" s="16">
        <f t="shared" si="261"/>
        <v>27000</v>
      </c>
      <c r="AN1533" s="16">
        <f t="shared" si="262"/>
        <v>99990</v>
      </c>
      <c r="AO1533" s="12" t="s">
        <v>1458</v>
      </c>
      <c r="AQ1533" s="16" t="s">
        <v>207</v>
      </c>
      <c r="AR1533" s="16" t="s">
        <v>204</v>
      </c>
      <c r="AS1533" s="16" t="s">
        <v>2389</v>
      </c>
      <c r="AT1533" s="16" t="s">
        <v>2383</v>
      </c>
      <c r="AU1533" t="s">
        <v>2384</v>
      </c>
      <c r="AV1533" s="15" t="s">
        <v>2385</v>
      </c>
      <c r="AW1533" s="16" t="s">
        <v>2386</v>
      </c>
      <c r="AX1533" s="16" t="s">
        <v>204</v>
      </c>
      <c r="AY1533" s="16" t="s">
        <v>207</v>
      </c>
      <c r="AZ1533" s="16" t="s">
        <v>204</v>
      </c>
      <c r="BA1533" s="16" t="s">
        <v>204</v>
      </c>
      <c r="BB1533" s="16" t="s">
        <v>204</v>
      </c>
      <c r="BC1533" s="16">
        <v>0.36</v>
      </c>
      <c r="BD1533" s="16">
        <f t="shared" si="263"/>
        <v>1.26</v>
      </c>
      <c r="BE1533" s="16">
        <f t="shared" si="264"/>
        <v>624.9375</v>
      </c>
      <c r="BG1533" s="16">
        <f t="shared" si="265"/>
        <v>432</v>
      </c>
      <c r="BH1533" s="16">
        <f t="shared" si="266"/>
        <v>230.39999999999998</v>
      </c>
      <c r="BI1533" s="16">
        <f t="shared" si="267"/>
        <v>2.88</v>
      </c>
    </row>
    <row r="1534" spans="1:61" x14ac:dyDescent="0.35">
      <c r="A1534">
        <v>1533</v>
      </c>
      <c r="B1534" t="s">
        <v>360</v>
      </c>
      <c r="C1534" t="s">
        <v>5884</v>
      </c>
      <c r="D1534" s="15" t="s">
        <v>1722</v>
      </c>
      <c r="E1534" s="12" t="s">
        <v>98</v>
      </c>
      <c r="F1534" s="16">
        <v>1969</v>
      </c>
      <c r="G1534" s="12" t="s">
        <v>1453</v>
      </c>
      <c r="H1534" s="12" t="s">
        <v>91</v>
      </c>
      <c r="I1534" s="12" t="s">
        <v>1454</v>
      </c>
      <c r="J1534" s="12" t="s">
        <v>1455</v>
      </c>
      <c r="K1534" s="12" t="s">
        <v>1517</v>
      </c>
      <c r="N1534" s="16" t="s">
        <v>206</v>
      </c>
      <c r="O1534" s="16" t="s">
        <v>1701</v>
      </c>
      <c r="P1534" s="12" t="s">
        <v>482</v>
      </c>
      <c r="Q1534" s="16">
        <v>2023</v>
      </c>
      <c r="R1534" s="16">
        <v>0.25</v>
      </c>
      <c r="T1534" s="16">
        <v>0</v>
      </c>
      <c r="V1534" s="12" t="s">
        <v>204</v>
      </c>
      <c r="W1534" s="12" t="s">
        <v>207</v>
      </c>
      <c r="X1534" s="16">
        <v>2</v>
      </c>
      <c r="Y1534" s="16">
        <v>5</v>
      </c>
      <c r="Z1534" s="16">
        <v>0.25</v>
      </c>
      <c r="AA1534" s="16">
        <f t="shared" si="251"/>
        <v>30</v>
      </c>
      <c r="AB1534" s="16" t="s">
        <v>5604</v>
      </c>
      <c r="AC1534" s="16" t="s">
        <v>1489</v>
      </c>
      <c r="AD1534" s="16">
        <f t="shared" si="252"/>
        <v>10500</v>
      </c>
      <c r="AE1534" s="16">
        <f t="shared" si="253"/>
        <v>87.5</v>
      </c>
      <c r="AF1534" s="16">
        <f t="shared" si="254"/>
        <v>32812.5</v>
      </c>
      <c r="AG1534" s="16">
        <f t="shared" si="255"/>
        <v>25</v>
      </c>
      <c r="AH1534" s="12">
        <f t="shared" si="256"/>
        <v>0</v>
      </c>
      <c r="AI1534" s="16">
        <f t="shared" si="257"/>
        <v>1.75</v>
      </c>
      <c r="AJ1534" s="16">
        <f t="shared" si="258"/>
        <v>6125</v>
      </c>
      <c r="AK1534" s="16">
        <f t="shared" si="259"/>
        <v>125</v>
      </c>
      <c r="AL1534" s="16">
        <f t="shared" si="260"/>
        <v>1250</v>
      </c>
      <c r="AM1534" s="16">
        <f t="shared" si="261"/>
        <v>18750</v>
      </c>
      <c r="AN1534" s="16">
        <f t="shared" si="262"/>
        <v>69437.5</v>
      </c>
      <c r="AO1534" s="12" t="s">
        <v>1458</v>
      </c>
      <c r="AQ1534" s="16" t="s">
        <v>207</v>
      </c>
      <c r="AR1534" s="16" t="s">
        <v>204</v>
      </c>
      <c r="AS1534" s="16" t="s">
        <v>2382</v>
      </c>
      <c r="AT1534" s="16" t="s">
        <v>2387</v>
      </c>
      <c r="AU1534" t="s">
        <v>2384</v>
      </c>
      <c r="AV1534" s="15" t="s">
        <v>2385</v>
      </c>
      <c r="AW1534" s="16" t="s">
        <v>2386</v>
      </c>
      <c r="AX1534" s="16" t="s">
        <v>204</v>
      </c>
      <c r="AY1534" s="16" t="s">
        <v>207</v>
      </c>
      <c r="AZ1534" s="16" t="s">
        <v>204</v>
      </c>
      <c r="BA1534" s="16" t="s">
        <v>204</v>
      </c>
      <c r="BB1534" s="16" t="s">
        <v>204</v>
      </c>
      <c r="BC1534" s="16">
        <v>0.25</v>
      </c>
      <c r="BD1534" s="16">
        <f t="shared" si="263"/>
        <v>0.875</v>
      </c>
      <c r="BE1534" s="16">
        <f t="shared" si="264"/>
        <v>433.984375</v>
      </c>
      <c r="BG1534" s="16">
        <f t="shared" si="265"/>
        <v>300</v>
      </c>
      <c r="BH1534" s="16">
        <f t="shared" si="266"/>
        <v>160</v>
      </c>
      <c r="BI1534" s="16">
        <f t="shared" si="267"/>
        <v>2</v>
      </c>
    </row>
    <row r="1535" spans="1:61" x14ac:dyDescent="0.35">
      <c r="A1535">
        <v>1534</v>
      </c>
      <c r="B1535" t="s">
        <v>360</v>
      </c>
      <c r="C1535" t="s">
        <v>5885</v>
      </c>
      <c r="D1535" s="15" t="s">
        <v>1549</v>
      </c>
      <c r="E1535" s="12" t="s">
        <v>98</v>
      </c>
      <c r="F1535" s="16">
        <v>1988</v>
      </c>
      <c r="G1535" s="12" t="s">
        <v>1453</v>
      </c>
      <c r="H1535" s="12" t="s">
        <v>91</v>
      </c>
      <c r="I1535" s="12" t="s">
        <v>1454</v>
      </c>
      <c r="J1535" s="12" t="s">
        <v>1455</v>
      </c>
      <c r="K1535" s="12" t="s">
        <v>1517</v>
      </c>
      <c r="N1535" s="16" t="s">
        <v>206</v>
      </c>
      <c r="O1535" s="16" t="s">
        <v>1701</v>
      </c>
      <c r="P1535" s="12" t="s">
        <v>482</v>
      </c>
      <c r="Q1535" s="16">
        <v>2023</v>
      </c>
      <c r="R1535" s="16">
        <v>0.33</v>
      </c>
      <c r="T1535" s="16">
        <v>0</v>
      </c>
      <c r="V1535" s="12" t="s">
        <v>204</v>
      </c>
      <c r="W1535" s="12" t="s">
        <v>207</v>
      </c>
      <c r="X1535" s="16">
        <v>2</v>
      </c>
      <c r="Y1535" s="16">
        <v>6</v>
      </c>
      <c r="Z1535" s="16">
        <v>0.33</v>
      </c>
      <c r="AA1535" s="16">
        <f t="shared" si="251"/>
        <v>39.6</v>
      </c>
      <c r="AB1535" s="16" t="s">
        <v>5604</v>
      </c>
      <c r="AC1535" s="16" t="s">
        <v>1489</v>
      </c>
      <c r="AD1535" s="16">
        <f t="shared" si="252"/>
        <v>13860</v>
      </c>
      <c r="AE1535" s="16">
        <f t="shared" si="253"/>
        <v>115.5</v>
      </c>
      <c r="AF1535" s="16">
        <f t="shared" si="254"/>
        <v>43312.5</v>
      </c>
      <c r="AG1535" s="16">
        <f t="shared" si="255"/>
        <v>33</v>
      </c>
      <c r="AH1535" s="12">
        <f t="shared" si="256"/>
        <v>0</v>
      </c>
      <c r="AI1535" s="16">
        <f t="shared" si="257"/>
        <v>2.31</v>
      </c>
      <c r="AJ1535" s="16">
        <f t="shared" si="258"/>
        <v>8085</v>
      </c>
      <c r="AK1535" s="16">
        <f t="shared" si="259"/>
        <v>165</v>
      </c>
      <c r="AL1535" s="16">
        <f t="shared" si="260"/>
        <v>1650</v>
      </c>
      <c r="AM1535" s="16">
        <f t="shared" si="261"/>
        <v>24750</v>
      </c>
      <c r="AN1535" s="16">
        <f t="shared" si="262"/>
        <v>91657.5</v>
      </c>
      <c r="AO1535" s="12" t="s">
        <v>1458</v>
      </c>
      <c r="AQ1535" s="16" t="s">
        <v>207</v>
      </c>
      <c r="AR1535" s="16" t="s">
        <v>204</v>
      </c>
      <c r="AS1535" s="16" t="s">
        <v>2382</v>
      </c>
      <c r="AT1535" s="16" t="s">
        <v>2387</v>
      </c>
      <c r="AU1535" t="s">
        <v>2384</v>
      </c>
      <c r="AV1535" s="15" t="s">
        <v>2385</v>
      </c>
      <c r="AW1535" s="16" t="s">
        <v>2386</v>
      </c>
      <c r="AX1535" s="16" t="s">
        <v>204</v>
      </c>
      <c r="AY1535" s="16" t="s">
        <v>207</v>
      </c>
      <c r="AZ1535" s="16" t="s">
        <v>204</v>
      </c>
      <c r="BA1535" s="16" t="s">
        <v>204</v>
      </c>
      <c r="BB1535" s="16" t="s">
        <v>204</v>
      </c>
      <c r="BC1535" s="16">
        <v>0.33</v>
      </c>
      <c r="BD1535" s="16">
        <f t="shared" si="263"/>
        <v>1.155</v>
      </c>
      <c r="BE1535" s="16">
        <f t="shared" si="264"/>
        <v>572.859375</v>
      </c>
      <c r="BG1535" s="16">
        <f t="shared" si="265"/>
        <v>396</v>
      </c>
      <c r="BH1535" s="16">
        <f t="shared" si="266"/>
        <v>211.20000000000002</v>
      </c>
      <c r="BI1535" s="16">
        <f t="shared" si="267"/>
        <v>2.64</v>
      </c>
    </row>
    <row r="1536" spans="1:61" x14ac:dyDescent="0.35">
      <c r="A1536">
        <v>1535</v>
      </c>
      <c r="B1536" t="s">
        <v>360</v>
      </c>
      <c r="C1536" t="s">
        <v>5886</v>
      </c>
      <c r="D1536" s="15" t="s">
        <v>1682</v>
      </c>
      <c r="E1536" s="12" t="s">
        <v>98</v>
      </c>
      <c r="F1536" s="16">
        <v>1974</v>
      </c>
      <c r="G1536" s="12" t="s">
        <v>1453</v>
      </c>
      <c r="H1536" s="12" t="s">
        <v>91</v>
      </c>
      <c r="I1536" s="12" t="s">
        <v>1454</v>
      </c>
      <c r="J1536" s="12" t="s">
        <v>1455</v>
      </c>
      <c r="K1536" s="12" t="s">
        <v>1517</v>
      </c>
      <c r="N1536" s="16" t="s">
        <v>206</v>
      </c>
      <c r="O1536" s="16" t="s">
        <v>1701</v>
      </c>
      <c r="P1536" s="12" t="s">
        <v>482</v>
      </c>
      <c r="Q1536" s="16">
        <v>2023</v>
      </c>
      <c r="R1536" s="16">
        <v>0.31</v>
      </c>
      <c r="T1536" s="16">
        <v>0</v>
      </c>
      <c r="V1536" s="12" t="s">
        <v>204</v>
      </c>
      <c r="W1536" s="12" t="s">
        <v>207</v>
      </c>
      <c r="X1536" s="16">
        <v>2</v>
      </c>
      <c r="Y1536" s="16">
        <v>8</v>
      </c>
      <c r="Z1536" s="16">
        <v>0.31</v>
      </c>
      <c r="AA1536" s="16">
        <f t="shared" si="251"/>
        <v>37.200000000000003</v>
      </c>
      <c r="AB1536" s="16" t="s">
        <v>5604</v>
      </c>
      <c r="AC1536" s="16" t="s">
        <v>1489</v>
      </c>
      <c r="AD1536" s="16">
        <f t="shared" si="252"/>
        <v>13020.000000000002</v>
      </c>
      <c r="AE1536" s="16">
        <f t="shared" si="253"/>
        <v>108.5</v>
      </c>
      <c r="AF1536" s="16">
        <f t="shared" si="254"/>
        <v>40687.5</v>
      </c>
      <c r="AG1536" s="16">
        <f t="shared" si="255"/>
        <v>31</v>
      </c>
      <c r="AH1536" s="12">
        <f t="shared" si="256"/>
        <v>0</v>
      </c>
      <c r="AI1536" s="16">
        <f t="shared" si="257"/>
        <v>2.17</v>
      </c>
      <c r="AJ1536" s="16">
        <f t="shared" si="258"/>
        <v>7595</v>
      </c>
      <c r="AK1536" s="16">
        <f t="shared" si="259"/>
        <v>155</v>
      </c>
      <c r="AL1536" s="16">
        <f t="shared" si="260"/>
        <v>1550</v>
      </c>
      <c r="AM1536" s="16">
        <f t="shared" si="261"/>
        <v>23250</v>
      </c>
      <c r="AN1536" s="16">
        <f t="shared" si="262"/>
        <v>86102.5</v>
      </c>
      <c r="AO1536" s="12" t="s">
        <v>1458</v>
      </c>
      <c r="AQ1536" s="16" t="s">
        <v>207</v>
      </c>
      <c r="AR1536" s="16" t="s">
        <v>2381</v>
      </c>
      <c r="AS1536" s="16" t="s">
        <v>2382</v>
      </c>
      <c r="AT1536" s="16" t="s">
        <v>2387</v>
      </c>
      <c r="AU1536" t="s">
        <v>2384</v>
      </c>
      <c r="AV1536" s="15" t="s">
        <v>2385</v>
      </c>
      <c r="AW1536" s="16" t="s">
        <v>2386</v>
      </c>
      <c r="AX1536" s="16" t="s">
        <v>204</v>
      </c>
      <c r="AY1536" s="16" t="s">
        <v>207</v>
      </c>
      <c r="AZ1536" s="16" t="s">
        <v>204</v>
      </c>
      <c r="BA1536" s="16" t="s">
        <v>204</v>
      </c>
      <c r="BB1536" s="16" t="s">
        <v>204</v>
      </c>
      <c r="BC1536" s="16">
        <v>0.31</v>
      </c>
      <c r="BD1536" s="16">
        <f t="shared" si="263"/>
        <v>1.085</v>
      </c>
      <c r="BE1536" s="16">
        <f t="shared" si="264"/>
        <v>538.140625</v>
      </c>
      <c r="BG1536" s="16">
        <f t="shared" si="265"/>
        <v>372</v>
      </c>
      <c r="BH1536" s="16">
        <f t="shared" si="266"/>
        <v>198.4</v>
      </c>
      <c r="BI1536" s="16">
        <f t="shared" si="267"/>
        <v>2.48</v>
      </c>
    </row>
    <row r="1537" spans="1:61" x14ac:dyDescent="0.35">
      <c r="A1537">
        <v>1536</v>
      </c>
      <c r="B1537" t="s">
        <v>360</v>
      </c>
      <c r="C1537" t="s">
        <v>5887</v>
      </c>
      <c r="D1537" s="15" t="s">
        <v>1723</v>
      </c>
      <c r="E1537" s="12" t="s">
        <v>98</v>
      </c>
      <c r="F1537" s="16">
        <v>1978</v>
      </c>
      <c r="G1537" s="12" t="s">
        <v>1453</v>
      </c>
      <c r="H1537" s="12" t="s">
        <v>91</v>
      </c>
      <c r="I1537" s="12" t="s">
        <v>1454</v>
      </c>
      <c r="J1537" s="12" t="s">
        <v>1455</v>
      </c>
      <c r="K1537" s="12" t="s">
        <v>1517</v>
      </c>
      <c r="N1537" s="16" t="s">
        <v>206</v>
      </c>
      <c r="O1537" s="16" t="s">
        <v>1701</v>
      </c>
      <c r="P1537" s="12" t="s">
        <v>482</v>
      </c>
      <c r="Q1537" s="16">
        <v>2023</v>
      </c>
      <c r="R1537" s="16">
        <v>0.31</v>
      </c>
      <c r="T1537" s="16">
        <v>0</v>
      </c>
      <c r="V1537" s="12" t="s">
        <v>204</v>
      </c>
      <c r="W1537" s="12" t="s">
        <v>207</v>
      </c>
      <c r="X1537" s="16">
        <v>2</v>
      </c>
      <c r="Y1537" s="16">
        <v>6</v>
      </c>
      <c r="Z1537" s="16">
        <v>0.31</v>
      </c>
      <c r="AA1537" s="16">
        <f t="shared" si="251"/>
        <v>37.200000000000003</v>
      </c>
      <c r="AB1537" s="16" t="s">
        <v>5604</v>
      </c>
      <c r="AC1537" s="16" t="s">
        <v>1489</v>
      </c>
      <c r="AD1537" s="16">
        <f t="shared" si="252"/>
        <v>13020.000000000002</v>
      </c>
      <c r="AE1537" s="16">
        <f t="shared" si="253"/>
        <v>108.5</v>
      </c>
      <c r="AF1537" s="16">
        <f t="shared" si="254"/>
        <v>40687.5</v>
      </c>
      <c r="AG1537" s="16">
        <f t="shared" si="255"/>
        <v>31</v>
      </c>
      <c r="AH1537" s="12">
        <f t="shared" si="256"/>
        <v>0</v>
      </c>
      <c r="AI1537" s="16">
        <f t="shared" si="257"/>
        <v>2.17</v>
      </c>
      <c r="AJ1537" s="16">
        <f t="shared" si="258"/>
        <v>7595</v>
      </c>
      <c r="AK1537" s="16">
        <f t="shared" si="259"/>
        <v>155</v>
      </c>
      <c r="AL1537" s="16">
        <f t="shared" si="260"/>
        <v>1550</v>
      </c>
      <c r="AM1537" s="16">
        <f t="shared" si="261"/>
        <v>23250</v>
      </c>
      <c r="AN1537" s="16">
        <f t="shared" si="262"/>
        <v>86102.5</v>
      </c>
      <c r="AO1537" s="12" t="s">
        <v>1458</v>
      </c>
      <c r="AQ1537" s="16" t="s">
        <v>207</v>
      </c>
      <c r="AR1537" s="16" t="s">
        <v>204</v>
      </c>
      <c r="AS1537" s="16" t="s">
        <v>2382</v>
      </c>
      <c r="AT1537" s="16" t="s">
        <v>2383</v>
      </c>
      <c r="AU1537" t="s">
        <v>2384</v>
      </c>
      <c r="AV1537" s="15" t="s">
        <v>2385</v>
      </c>
      <c r="AW1537" s="16" t="s">
        <v>2386</v>
      </c>
      <c r="AX1537" s="16" t="s">
        <v>204</v>
      </c>
      <c r="AY1537" s="16" t="s">
        <v>207</v>
      </c>
      <c r="AZ1537" s="16" t="s">
        <v>204</v>
      </c>
      <c r="BA1537" s="16" t="s">
        <v>204</v>
      </c>
      <c r="BB1537" s="16" t="s">
        <v>204</v>
      </c>
      <c r="BC1537" s="16">
        <v>0.31</v>
      </c>
      <c r="BD1537" s="16">
        <f t="shared" si="263"/>
        <v>1.085</v>
      </c>
      <c r="BE1537" s="16">
        <f t="shared" si="264"/>
        <v>538.140625</v>
      </c>
      <c r="BG1537" s="16">
        <f t="shared" si="265"/>
        <v>372</v>
      </c>
      <c r="BH1537" s="16">
        <f t="shared" si="266"/>
        <v>198.4</v>
      </c>
      <c r="BI1537" s="16">
        <f t="shared" si="267"/>
        <v>2.48</v>
      </c>
    </row>
    <row r="1538" spans="1:61" x14ac:dyDescent="0.35">
      <c r="A1538">
        <v>1537</v>
      </c>
      <c r="B1538" t="s">
        <v>360</v>
      </c>
      <c r="C1538" t="s">
        <v>5888</v>
      </c>
      <c r="D1538" s="15" t="s">
        <v>1724</v>
      </c>
      <c r="E1538" s="12" t="s">
        <v>98</v>
      </c>
      <c r="F1538" s="16">
        <v>1978</v>
      </c>
      <c r="G1538" s="12" t="s">
        <v>1453</v>
      </c>
      <c r="H1538" s="12" t="s">
        <v>91</v>
      </c>
      <c r="I1538" s="12" t="s">
        <v>1454</v>
      </c>
      <c r="J1538" s="12" t="s">
        <v>1455</v>
      </c>
      <c r="K1538" s="12" t="s">
        <v>1517</v>
      </c>
      <c r="N1538" s="16" t="s">
        <v>206</v>
      </c>
      <c r="O1538" s="16" t="s">
        <v>1701</v>
      </c>
      <c r="P1538" s="12" t="s">
        <v>482</v>
      </c>
      <c r="Q1538" s="16">
        <v>2023</v>
      </c>
      <c r="R1538" s="16">
        <v>0.31</v>
      </c>
      <c r="T1538" s="16">
        <v>0</v>
      </c>
      <c r="V1538" s="12" t="s">
        <v>204</v>
      </c>
      <c r="W1538" s="12" t="s">
        <v>207</v>
      </c>
      <c r="X1538" s="16">
        <v>2</v>
      </c>
      <c r="Y1538" s="16">
        <v>9</v>
      </c>
      <c r="Z1538" s="16">
        <v>0.31</v>
      </c>
      <c r="AA1538" s="16">
        <f t="shared" si="251"/>
        <v>37.200000000000003</v>
      </c>
      <c r="AB1538" s="16" t="s">
        <v>5604</v>
      </c>
      <c r="AC1538" s="16" t="s">
        <v>1489</v>
      </c>
      <c r="AD1538" s="16">
        <f t="shared" si="252"/>
        <v>13020.000000000002</v>
      </c>
      <c r="AE1538" s="16">
        <f t="shared" si="253"/>
        <v>108.5</v>
      </c>
      <c r="AF1538" s="16">
        <f t="shared" si="254"/>
        <v>40687.5</v>
      </c>
      <c r="AG1538" s="16">
        <f t="shared" si="255"/>
        <v>31</v>
      </c>
      <c r="AH1538" s="12">
        <f t="shared" si="256"/>
        <v>0</v>
      </c>
      <c r="AI1538" s="16">
        <f t="shared" si="257"/>
        <v>2.17</v>
      </c>
      <c r="AJ1538" s="16">
        <f t="shared" si="258"/>
        <v>7595</v>
      </c>
      <c r="AK1538" s="16">
        <f t="shared" si="259"/>
        <v>155</v>
      </c>
      <c r="AL1538" s="16">
        <f t="shared" si="260"/>
        <v>1550</v>
      </c>
      <c r="AM1538" s="16">
        <f t="shared" si="261"/>
        <v>23250</v>
      </c>
      <c r="AN1538" s="16">
        <f t="shared" si="262"/>
        <v>86102.5</v>
      </c>
      <c r="AO1538" s="12" t="s">
        <v>1458</v>
      </c>
      <c r="AQ1538" s="16" t="s">
        <v>207</v>
      </c>
      <c r="AR1538" s="16" t="s">
        <v>204</v>
      </c>
      <c r="AS1538" s="16" t="s">
        <v>2408</v>
      </c>
      <c r="AT1538" s="16" t="s">
        <v>2383</v>
      </c>
      <c r="AU1538" t="s">
        <v>2384</v>
      </c>
      <c r="AV1538" s="15" t="s">
        <v>2385</v>
      </c>
      <c r="AW1538" s="16" t="s">
        <v>2386</v>
      </c>
      <c r="AX1538" s="16" t="s">
        <v>204</v>
      </c>
      <c r="AY1538" s="16" t="s">
        <v>207</v>
      </c>
      <c r="AZ1538" s="16" t="s">
        <v>204</v>
      </c>
      <c r="BA1538" s="16" t="s">
        <v>204</v>
      </c>
      <c r="BB1538" s="16" t="s">
        <v>204</v>
      </c>
      <c r="BC1538" s="16">
        <v>0.31</v>
      </c>
      <c r="BD1538" s="16">
        <f t="shared" si="263"/>
        <v>1.085</v>
      </c>
      <c r="BE1538" s="16">
        <f t="shared" si="264"/>
        <v>538.140625</v>
      </c>
      <c r="BG1538" s="16">
        <f t="shared" si="265"/>
        <v>372</v>
      </c>
      <c r="BH1538" s="16">
        <f t="shared" si="266"/>
        <v>198.4</v>
      </c>
      <c r="BI1538" s="16">
        <f t="shared" si="267"/>
        <v>2.48</v>
      </c>
    </row>
    <row r="1539" spans="1:61" x14ac:dyDescent="0.35">
      <c r="A1539">
        <v>1538</v>
      </c>
      <c r="B1539" t="s">
        <v>360</v>
      </c>
      <c r="C1539" t="s">
        <v>5889</v>
      </c>
      <c r="D1539" s="15" t="s">
        <v>1725</v>
      </c>
      <c r="E1539" s="12" t="s">
        <v>98</v>
      </c>
      <c r="F1539" s="16">
        <v>1987</v>
      </c>
      <c r="G1539" s="12" t="s">
        <v>1453</v>
      </c>
      <c r="H1539" s="12" t="s">
        <v>91</v>
      </c>
      <c r="I1539" s="12" t="s">
        <v>1454</v>
      </c>
      <c r="J1539" s="12" t="s">
        <v>1455</v>
      </c>
      <c r="K1539" s="12" t="s">
        <v>1517</v>
      </c>
      <c r="N1539" s="16" t="s">
        <v>206</v>
      </c>
      <c r="O1539" s="16" t="s">
        <v>1701</v>
      </c>
      <c r="P1539" s="12" t="s">
        <v>482</v>
      </c>
      <c r="Q1539" s="16">
        <v>2023</v>
      </c>
      <c r="R1539" s="16">
        <v>0.33</v>
      </c>
      <c r="T1539" s="16">
        <v>0</v>
      </c>
      <c r="V1539" s="12" t="s">
        <v>204</v>
      </c>
      <c r="W1539" s="12" t="s">
        <v>207</v>
      </c>
      <c r="X1539" s="16">
        <v>2</v>
      </c>
      <c r="Y1539" s="16">
        <v>5</v>
      </c>
      <c r="Z1539" s="16">
        <v>0.33</v>
      </c>
      <c r="AA1539" s="16">
        <f t="shared" si="251"/>
        <v>39.6</v>
      </c>
      <c r="AB1539" s="16" t="s">
        <v>5604</v>
      </c>
      <c r="AC1539" s="16" t="s">
        <v>1489</v>
      </c>
      <c r="AD1539" s="16">
        <f t="shared" si="252"/>
        <v>13860</v>
      </c>
      <c r="AE1539" s="16">
        <f t="shared" si="253"/>
        <v>115.5</v>
      </c>
      <c r="AF1539" s="16">
        <f t="shared" si="254"/>
        <v>43312.5</v>
      </c>
      <c r="AG1539" s="16">
        <f t="shared" si="255"/>
        <v>33</v>
      </c>
      <c r="AH1539" s="12">
        <f t="shared" si="256"/>
        <v>0</v>
      </c>
      <c r="AI1539" s="16">
        <f t="shared" si="257"/>
        <v>2.31</v>
      </c>
      <c r="AJ1539" s="16">
        <f t="shared" si="258"/>
        <v>8085</v>
      </c>
      <c r="AK1539" s="16">
        <f t="shared" si="259"/>
        <v>165</v>
      </c>
      <c r="AL1539" s="16">
        <f t="shared" si="260"/>
        <v>1650</v>
      </c>
      <c r="AM1539" s="16">
        <f t="shared" si="261"/>
        <v>24750</v>
      </c>
      <c r="AN1539" s="16">
        <f t="shared" si="262"/>
        <v>91657.5</v>
      </c>
      <c r="AO1539" s="12" t="s">
        <v>1458</v>
      </c>
      <c r="AQ1539" s="16" t="s">
        <v>207</v>
      </c>
      <c r="AR1539" s="16" t="s">
        <v>204</v>
      </c>
      <c r="AS1539" s="16" t="s">
        <v>2388</v>
      </c>
      <c r="AT1539" s="16" t="s">
        <v>2383</v>
      </c>
      <c r="AU1539" t="s">
        <v>2384</v>
      </c>
      <c r="AV1539" s="15" t="s">
        <v>2385</v>
      </c>
      <c r="AW1539" s="16" t="s">
        <v>2386</v>
      </c>
      <c r="AX1539" s="16" t="s">
        <v>204</v>
      </c>
      <c r="AY1539" s="16" t="s">
        <v>207</v>
      </c>
      <c r="AZ1539" s="16" t="s">
        <v>204</v>
      </c>
      <c r="BA1539" s="16" t="s">
        <v>204</v>
      </c>
      <c r="BB1539" s="16" t="s">
        <v>204</v>
      </c>
      <c r="BC1539" s="16">
        <v>0.33</v>
      </c>
      <c r="BD1539" s="16">
        <f t="shared" si="263"/>
        <v>1.155</v>
      </c>
      <c r="BE1539" s="16">
        <f t="shared" si="264"/>
        <v>572.859375</v>
      </c>
      <c r="BG1539" s="16">
        <f t="shared" si="265"/>
        <v>396</v>
      </c>
      <c r="BH1539" s="16">
        <f t="shared" si="266"/>
        <v>211.20000000000002</v>
      </c>
      <c r="BI1539" s="16">
        <f t="shared" si="267"/>
        <v>2.64</v>
      </c>
    </row>
    <row r="1540" spans="1:61" x14ac:dyDescent="0.35">
      <c r="A1540">
        <v>1539</v>
      </c>
      <c r="B1540" t="s">
        <v>360</v>
      </c>
      <c r="C1540" t="s">
        <v>5890</v>
      </c>
      <c r="D1540" s="15" t="s">
        <v>1726</v>
      </c>
      <c r="E1540" s="12" t="s">
        <v>98</v>
      </c>
      <c r="F1540" s="16">
        <v>1978</v>
      </c>
      <c r="G1540" s="12" t="s">
        <v>1453</v>
      </c>
      <c r="H1540" s="12" t="s">
        <v>91</v>
      </c>
      <c r="I1540" s="12" t="s">
        <v>1454</v>
      </c>
      <c r="J1540" s="12" t="s">
        <v>1455</v>
      </c>
      <c r="K1540" s="12" t="s">
        <v>1517</v>
      </c>
      <c r="N1540" s="16" t="s">
        <v>206</v>
      </c>
      <c r="O1540" s="16" t="s">
        <v>1727</v>
      </c>
      <c r="P1540" s="12" t="s">
        <v>482</v>
      </c>
      <c r="Q1540" s="16">
        <v>2023</v>
      </c>
      <c r="R1540" s="16">
        <v>0.59</v>
      </c>
      <c r="T1540" s="16">
        <v>0</v>
      </c>
      <c r="V1540" s="12" t="s">
        <v>204</v>
      </c>
      <c r="W1540" s="12" t="s">
        <v>207</v>
      </c>
      <c r="X1540" s="16">
        <v>2</v>
      </c>
      <c r="Y1540" s="16">
        <v>7</v>
      </c>
      <c r="Z1540" s="16">
        <v>0.59</v>
      </c>
      <c r="AA1540" s="16">
        <f t="shared" si="251"/>
        <v>70.8</v>
      </c>
      <c r="AB1540" s="16" t="s">
        <v>5604</v>
      </c>
      <c r="AC1540" s="16" t="s">
        <v>1489</v>
      </c>
      <c r="AD1540" s="16">
        <f t="shared" si="252"/>
        <v>24780</v>
      </c>
      <c r="AE1540" s="16">
        <f t="shared" si="253"/>
        <v>206.5</v>
      </c>
      <c r="AF1540" s="16">
        <f t="shared" si="254"/>
        <v>77437.5</v>
      </c>
      <c r="AG1540" s="16">
        <f t="shared" si="255"/>
        <v>59</v>
      </c>
      <c r="AH1540" s="12">
        <f t="shared" si="256"/>
        <v>0</v>
      </c>
      <c r="AI1540" s="16">
        <f t="shared" si="257"/>
        <v>4.13</v>
      </c>
      <c r="AJ1540" s="16">
        <f t="shared" si="258"/>
        <v>14455</v>
      </c>
      <c r="AK1540" s="16">
        <f t="shared" si="259"/>
        <v>295</v>
      </c>
      <c r="AL1540" s="16">
        <f t="shared" si="260"/>
        <v>2950</v>
      </c>
      <c r="AM1540" s="16">
        <f t="shared" si="261"/>
        <v>44250</v>
      </c>
      <c r="AN1540" s="16">
        <f t="shared" si="262"/>
        <v>163872.5</v>
      </c>
      <c r="AO1540" s="12" t="s">
        <v>1458</v>
      </c>
      <c r="AQ1540" s="16" t="s">
        <v>207</v>
      </c>
      <c r="AR1540" s="16" t="s">
        <v>2381</v>
      </c>
      <c r="AS1540" s="16" t="s">
        <v>2389</v>
      </c>
      <c r="AT1540" s="16" t="s">
        <v>2383</v>
      </c>
      <c r="AU1540" t="s">
        <v>2384</v>
      </c>
      <c r="AV1540" s="15" t="s">
        <v>2385</v>
      </c>
      <c r="AW1540" s="16" t="s">
        <v>2386</v>
      </c>
      <c r="AX1540" s="16" t="s">
        <v>204</v>
      </c>
      <c r="AY1540" s="16" t="s">
        <v>207</v>
      </c>
      <c r="AZ1540" s="16" t="s">
        <v>204</v>
      </c>
      <c r="BA1540" s="16" t="s">
        <v>204</v>
      </c>
      <c r="BB1540" s="16" t="s">
        <v>204</v>
      </c>
      <c r="BC1540" s="16">
        <v>0.59</v>
      </c>
      <c r="BD1540" s="16">
        <f t="shared" si="263"/>
        <v>2.0649999999999999</v>
      </c>
      <c r="BE1540" s="16">
        <f t="shared" si="264"/>
        <v>1024.203125</v>
      </c>
      <c r="BG1540" s="16">
        <f t="shared" si="265"/>
        <v>708</v>
      </c>
      <c r="BH1540" s="16">
        <f t="shared" si="266"/>
        <v>377.59999999999997</v>
      </c>
      <c r="BI1540" s="16">
        <f t="shared" si="267"/>
        <v>4.72</v>
      </c>
    </row>
    <row r="1541" spans="1:61" x14ac:dyDescent="0.35">
      <c r="A1541">
        <v>1540</v>
      </c>
      <c r="B1541" t="s">
        <v>360</v>
      </c>
      <c r="C1541" t="s">
        <v>5891</v>
      </c>
      <c r="D1541" s="15" t="s">
        <v>1728</v>
      </c>
      <c r="E1541" s="12" t="s">
        <v>93</v>
      </c>
      <c r="F1541" s="16">
        <v>1970</v>
      </c>
      <c r="G1541" s="12" t="s">
        <v>1453</v>
      </c>
      <c r="H1541" s="12" t="s">
        <v>91</v>
      </c>
      <c r="I1541" s="12" t="s">
        <v>1454</v>
      </c>
      <c r="J1541" s="12" t="s">
        <v>1455</v>
      </c>
      <c r="K1541" s="12" t="s">
        <v>1517</v>
      </c>
      <c r="N1541" s="16" t="s">
        <v>206</v>
      </c>
      <c r="O1541" s="16" t="s">
        <v>1701</v>
      </c>
      <c r="P1541" s="12" t="s">
        <v>482</v>
      </c>
      <c r="Q1541" s="16">
        <v>2023</v>
      </c>
      <c r="R1541" s="16">
        <v>0.3</v>
      </c>
      <c r="T1541" s="16">
        <v>0</v>
      </c>
      <c r="V1541" s="12" t="s">
        <v>204</v>
      </c>
      <c r="W1541" s="12" t="s">
        <v>207</v>
      </c>
      <c r="X1541" s="16">
        <v>2</v>
      </c>
      <c r="Y1541" s="16">
        <v>4</v>
      </c>
      <c r="Z1541" s="16">
        <v>0.3</v>
      </c>
      <c r="AA1541" s="16">
        <f t="shared" si="251"/>
        <v>36</v>
      </c>
      <c r="AB1541" s="16" t="s">
        <v>5604</v>
      </c>
      <c r="AC1541" s="16" t="s">
        <v>1489</v>
      </c>
      <c r="AD1541" s="16">
        <f t="shared" si="252"/>
        <v>12600</v>
      </c>
      <c r="AE1541" s="16">
        <f t="shared" si="253"/>
        <v>105</v>
      </c>
      <c r="AF1541" s="16">
        <f t="shared" si="254"/>
        <v>39375</v>
      </c>
      <c r="AG1541" s="16">
        <f t="shared" si="255"/>
        <v>30</v>
      </c>
      <c r="AH1541" s="12">
        <f t="shared" si="256"/>
        <v>0</v>
      </c>
      <c r="AI1541" s="16">
        <f t="shared" si="257"/>
        <v>2.1</v>
      </c>
      <c r="AJ1541" s="16">
        <f t="shared" si="258"/>
        <v>7350</v>
      </c>
      <c r="AK1541" s="16">
        <f t="shared" si="259"/>
        <v>150</v>
      </c>
      <c r="AL1541" s="16">
        <f t="shared" si="260"/>
        <v>1500</v>
      </c>
      <c r="AM1541" s="16">
        <f t="shared" si="261"/>
        <v>22500</v>
      </c>
      <c r="AN1541" s="16">
        <f t="shared" si="262"/>
        <v>83325</v>
      </c>
      <c r="AO1541" s="12" t="s">
        <v>1458</v>
      </c>
      <c r="AQ1541" s="16" t="s">
        <v>207</v>
      </c>
      <c r="AR1541" s="16" t="s">
        <v>204</v>
      </c>
      <c r="AS1541" s="16" t="s">
        <v>2388</v>
      </c>
      <c r="AT1541" s="16" t="s">
        <v>2387</v>
      </c>
      <c r="AU1541" t="s">
        <v>2384</v>
      </c>
      <c r="AV1541" s="15" t="s">
        <v>2385</v>
      </c>
      <c r="AW1541" s="16" t="s">
        <v>2386</v>
      </c>
      <c r="AX1541" s="16" t="s">
        <v>204</v>
      </c>
      <c r="AY1541" s="16" t="s">
        <v>207</v>
      </c>
      <c r="AZ1541" s="16" t="s">
        <v>204</v>
      </c>
      <c r="BA1541" s="16" t="s">
        <v>204</v>
      </c>
      <c r="BB1541" s="16" t="s">
        <v>204</v>
      </c>
      <c r="BC1541" s="16">
        <v>0.3</v>
      </c>
      <c r="BD1541" s="16">
        <f t="shared" si="263"/>
        <v>1.05</v>
      </c>
      <c r="BE1541" s="16">
        <f t="shared" si="264"/>
        <v>520.78125</v>
      </c>
      <c r="BG1541" s="16">
        <f t="shared" si="265"/>
        <v>360</v>
      </c>
      <c r="BH1541" s="16">
        <f t="shared" si="266"/>
        <v>192</v>
      </c>
      <c r="BI1541" s="16">
        <f t="shared" si="267"/>
        <v>2.4</v>
      </c>
    </row>
    <row r="1542" spans="1:61" x14ac:dyDescent="0.35">
      <c r="A1542">
        <v>1541</v>
      </c>
      <c r="B1542" t="s">
        <v>360</v>
      </c>
      <c r="C1542" t="s">
        <v>5892</v>
      </c>
      <c r="D1542" s="15" t="s">
        <v>1729</v>
      </c>
      <c r="E1542" s="12" t="s">
        <v>93</v>
      </c>
      <c r="F1542" s="16">
        <v>1968</v>
      </c>
      <c r="G1542" s="12" t="s">
        <v>1453</v>
      </c>
      <c r="H1542" s="12" t="s">
        <v>91</v>
      </c>
      <c r="I1542" s="12" t="s">
        <v>1454</v>
      </c>
      <c r="J1542" s="12" t="s">
        <v>1455</v>
      </c>
      <c r="K1542" s="12" t="s">
        <v>1455</v>
      </c>
      <c r="N1542" s="16" t="s">
        <v>205</v>
      </c>
      <c r="O1542" s="16" t="s">
        <v>1187</v>
      </c>
      <c r="P1542" s="12" t="s">
        <v>1187</v>
      </c>
      <c r="Q1542" s="16">
        <v>2023</v>
      </c>
      <c r="R1542" s="16">
        <v>0.25</v>
      </c>
      <c r="T1542" s="16">
        <v>0</v>
      </c>
      <c r="U1542" s="16" t="s">
        <v>1730</v>
      </c>
      <c r="V1542" s="12" t="s">
        <v>204</v>
      </c>
      <c r="W1542" s="12" t="s">
        <v>207</v>
      </c>
      <c r="X1542" s="16">
        <v>2</v>
      </c>
      <c r="Y1542" s="16">
        <v>6</v>
      </c>
      <c r="Z1542" s="16">
        <v>0.25</v>
      </c>
      <c r="AA1542" s="16">
        <f t="shared" si="251"/>
        <v>30</v>
      </c>
      <c r="AB1542" s="16" t="s">
        <v>5604</v>
      </c>
      <c r="AC1542" s="16" t="s">
        <v>1489</v>
      </c>
      <c r="AD1542" s="16">
        <f t="shared" si="252"/>
        <v>10500</v>
      </c>
      <c r="AE1542" s="16">
        <f t="shared" si="253"/>
        <v>87.5</v>
      </c>
      <c r="AF1542" s="16">
        <f t="shared" si="254"/>
        <v>32812.5</v>
      </c>
      <c r="AG1542" s="16">
        <f t="shared" si="255"/>
        <v>25</v>
      </c>
      <c r="AH1542" s="12">
        <f t="shared" si="256"/>
        <v>0</v>
      </c>
      <c r="AI1542" s="16">
        <f t="shared" si="257"/>
        <v>1.75</v>
      </c>
      <c r="AJ1542" s="16">
        <f t="shared" si="258"/>
        <v>6125</v>
      </c>
      <c r="AK1542" s="16">
        <f t="shared" si="259"/>
        <v>125</v>
      </c>
      <c r="AL1542" s="16">
        <f t="shared" si="260"/>
        <v>1250</v>
      </c>
      <c r="AM1542" s="16">
        <f t="shared" si="261"/>
        <v>18750</v>
      </c>
      <c r="AN1542" s="16">
        <f t="shared" si="262"/>
        <v>69437.5</v>
      </c>
      <c r="AO1542" s="12" t="s">
        <v>1458</v>
      </c>
      <c r="AQ1542" s="16" t="s">
        <v>207</v>
      </c>
      <c r="AR1542" s="16" t="s">
        <v>204</v>
      </c>
      <c r="AS1542" s="16" t="s">
        <v>2388</v>
      </c>
      <c r="AT1542" s="16" t="s">
        <v>2387</v>
      </c>
      <c r="AU1542" t="s">
        <v>2384</v>
      </c>
      <c r="AV1542" s="15" t="s">
        <v>2385</v>
      </c>
      <c r="AW1542" s="16" t="s">
        <v>2386</v>
      </c>
      <c r="AX1542" s="16" t="s">
        <v>204</v>
      </c>
      <c r="AY1542" s="16" t="s">
        <v>207</v>
      </c>
      <c r="AZ1542" s="16" t="s">
        <v>204</v>
      </c>
      <c r="BA1542" s="16" t="s">
        <v>204</v>
      </c>
      <c r="BB1542" s="16" t="s">
        <v>204</v>
      </c>
      <c r="BC1542" s="16">
        <v>0.25</v>
      </c>
      <c r="BD1542" s="16">
        <f t="shared" si="263"/>
        <v>0.875</v>
      </c>
      <c r="BE1542" s="16">
        <f t="shared" si="264"/>
        <v>433.984375</v>
      </c>
      <c r="BG1542" s="16">
        <f t="shared" si="265"/>
        <v>300</v>
      </c>
      <c r="BH1542" s="16">
        <f t="shared" si="266"/>
        <v>160</v>
      </c>
      <c r="BI1542" s="16">
        <f t="shared" si="267"/>
        <v>2</v>
      </c>
    </row>
    <row r="1543" spans="1:61" x14ac:dyDescent="0.35">
      <c r="A1543">
        <v>1542</v>
      </c>
      <c r="B1543" t="s">
        <v>360</v>
      </c>
      <c r="C1543" t="s">
        <v>5893</v>
      </c>
      <c r="D1543" s="15" t="s">
        <v>1731</v>
      </c>
      <c r="E1543" s="12" t="s">
        <v>93</v>
      </c>
      <c r="F1543" s="16">
        <v>1987</v>
      </c>
      <c r="G1543" s="12" t="s">
        <v>1453</v>
      </c>
      <c r="H1543" s="12" t="s">
        <v>91</v>
      </c>
      <c r="I1543" s="12" t="s">
        <v>1454</v>
      </c>
      <c r="J1543" s="12" t="s">
        <v>1455</v>
      </c>
      <c r="K1543" s="12" t="s">
        <v>1455</v>
      </c>
      <c r="N1543" s="16" t="s">
        <v>205</v>
      </c>
      <c r="O1543" s="16" t="s">
        <v>1187</v>
      </c>
      <c r="P1543" s="12" t="s">
        <v>1187</v>
      </c>
      <c r="Q1543" s="16">
        <v>2023</v>
      </c>
      <c r="R1543" s="16">
        <v>0.25</v>
      </c>
      <c r="T1543" s="16">
        <v>0</v>
      </c>
      <c r="V1543" s="12" t="s">
        <v>204</v>
      </c>
      <c r="W1543" s="12" t="s">
        <v>207</v>
      </c>
      <c r="X1543" s="16">
        <v>2</v>
      </c>
      <c r="Y1543" s="16">
        <v>7</v>
      </c>
      <c r="Z1543" s="16">
        <v>0.25</v>
      </c>
      <c r="AA1543" s="16">
        <f t="shared" si="251"/>
        <v>30</v>
      </c>
      <c r="AB1543" s="16" t="s">
        <v>5604</v>
      </c>
      <c r="AC1543" s="16" t="s">
        <v>1489</v>
      </c>
      <c r="AD1543" s="16">
        <f t="shared" si="252"/>
        <v>10500</v>
      </c>
      <c r="AE1543" s="16">
        <f t="shared" si="253"/>
        <v>87.5</v>
      </c>
      <c r="AF1543" s="16">
        <f t="shared" si="254"/>
        <v>32812.5</v>
      </c>
      <c r="AG1543" s="16">
        <f t="shared" si="255"/>
        <v>25</v>
      </c>
      <c r="AH1543" s="12">
        <f t="shared" si="256"/>
        <v>0</v>
      </c>
      <c r="AI1543" s="16">
        <f t="shared" si="257"/>
        <v>1.75</v>
      </c>
      <c r="AJ1543" s="16">
        <f t="shared" si="258"/>
        <v>6125</v>
      </c>
      <c r="AK1543" s="16">
        <f t="shared" si="259"/>
        <v>125</v>
      </c>
      <c r="AL1543" s="16">
        <f t="shared" si="260"/>
        <v>1250</v>
      </c>
      <c r="AM1543" s="16">
        <f t="shared" si="261"/>
        <v>18750</v>
      </c>
      <c r="AN1543" s="16">
        <f t="shared" si="262"/>
        <v>69437.5</v>
      </c>
      <c r="AO1543" s="12" t="s">
        <v>1458</v>
      </c>
      <c r="AQ1543" s="16" t="s">
        <v>207</v>
      </c>
      <c r="AR1543" s="16" t="s">
        <v>204</v>
      </c>
      <c r="AS1543" s="16" t="s">
        <v>2408</v>
      </c>
      <c r="AT1543" s="16" t="s">
        <v>2387</v>
      </c>
      <c r="AU1543" t="s">
        <v>2384</v>
      </c>
      <c r="AV1543" s="15" t="s">
        <v>2385</v>
      </c>
      <c r="AW1543" s="16" t="s">
        <v>2386</v>
      </c>
      <c r="AX1543" s="16" t="s">
        <v>204</v>
      </c>
      <c r="AY1543" s="16" t="s">
        <v>207</v>
      </c>
      <c r="AZ1543" s="16" t="s">
        <v>204</v>
      </c>
      <c r="BA1543" s="16" t="s">
        <v>204</v>
      </c>
      <c r="BB1543" s="16" t="s">
        <v>204</v>
      </c>
      <c r="BC1543" s="16">
        <v>0.25</v>
      </c>
      <c r="BD1543" s="16">
        <f t="shared" si="263"/>
        <v>0.875</v>
      </c>
      <c r="BE1543" s="16">
        <f t="shared" si="264"/>
        <v>433.984375</v>
      </c>
      <c r="BG1543" s="16">
        <f t="shared" si="265"/>
        <v>300</v>
      </c>
      <c r="BH1543" s="16">
        <f t="shared" si="266"/>
        <v>160</v>
      </c>
      <c r="BI1543" s="16">
        <f t="shared" si="267"/>
        <v>2</v>
      </c>
    </row>
    <row r="1544" spans="1:61" x14ac:dyDescent="0.35">
      <c r="A1544">
        <v>1543</v>
      </c>
      <c r="B1544" t="s">
        <v>360</v>
      </c>
      <c r="C1544" t="s">
        <v>5894</v>
      </c>
      <c r="D1544" s="15" t="s">
        <v>1732</v>
      </c>
      <c r="E1544" s="12" t="s">
        <v>93</v>
      </c>
      <c r="F1544" s="16">
        <v>1969</v>
      </c>
      <c r="G1544" s="12" t="s">
        <v>1453</v>
      </c>
      <c r="H1544" s="12" t="s">
        <v>91</v>
      </c>
      <c r="I1544" s="12" t="s">
        <v>1454</v>
      </c>
      <c r="J1544" s="12" t="s">
        <v>1455</v>
      </c>
      <c r="K1544" s="12" t="s">
        <v>1455</v>
      </c>
      <c r="N1544" s="16" t="s">
        <v>206</v>
      </c>
      <c r="O1544" s="16" t="s">
        <v>1187</v>
      </c>
      <c r="P1544" s="12" t="s">
        <v>1187</v>
      </c>
      <c r="Q1544" s="16">
        <v>2023</v>
      </c>
      <c r="R1544" s="16">
        <v>0.25</v>
      </c>
      <c r="T1544" s="16">
        <v>0</v>
      </c>
      <c r="V1544" s="12" t="s">
        <v>204</v>
      </c>
      <c r="W1544" s="12" t="s">
        <v>207</v>
      </c>
      <c r="X1544" s="16">
        <v>2</v>
      </c>
      <c r="Y1544" s="16">
        <v>4</v>
      </c>
      <c r="Z1544" s="16">
        <v>0.25</v>
      </c>
      <c r="AA1544" s="16">
        <f t="shared" si="251"/>
        <v>30</v>
      </c>
      <c r="AB1544" s="16" t="s">
        <v>5604</v>
      </c>
      <c r="AC1544" s="16" t="s">
        <v>1489</v>
      </c>
      <c r="AD1544" s="16">
        <f t="shared" si="252"/>
        <v>10500</v>
      </c>
      <c r="AE1544" s="16">
        <f t="shared" si="253"/>
        <v>87.5</v>
      </c>
      <c r="AF1544" s="16">
        <f t="shared" si="254"/>
        <v>32812.5</v>
      </c>
      <c r="AG1544" s="16">
        <f t="shared" si="255"/>
        <v>25</v>
      </c>
      <c r="AH1544" s="12">
        <f t="shared" si="256"/>
        <v>0</v>
      </c>
      <c r="AI1544" s="16">
        <f t="shared" si="257"/>
        <v>1.75</v>
      </c>
      <c r="AJ1544" s="16">
        <f t="shared" si="258"/>
        <v>6125</v>
      </c>
      <c r="AK1544" s="16">
        <f t="shared" si="259"/>
        <v>125</v>
      </c>
      <c r="AL1544" s="16">
        <f t="shared" si="260"/>
        <v>1250</v>
      </c>
      <c r="AM1544" s="16">
        <f t="shared" si="261"/>
        <v>18750</v>
      </c>
      <c r="AN1544" s="16">
        <f t="shared" si="262"/>
        <v>69437.5</v>
      </c>
      <c r="AO1544" s="12" t="s">
        <v>1458</v>
      </c>
      <c r="AQ1544" s="16" t="s">
        <v>207</v>
      </c>
      <c r="AR1544" s="16" t="s">
        <v>2381</v>
      </c>
      <c r="AS1544" s="16" t="s">
        <v>2389</v>
      </c>
      <c r="AT1544" s="16" t="s">
        <v>2387</v>
      </c>
      <c r="AU1544" t="s">
        <v>2384</v>
      </c>
      <c r="AV1544" s="15" t="s">
        <v>2385</v>
      </c>
      <c r="AW1544" s="16" t="s">
        <v>2386</v>
      </c>
      <c r="AX1544" s="16" t="s">
        <v>204</v>
      </c>
      <c r="AY1544" s="16" t="s">
        <v>207</v>
      </c>
      <c r="AZ1544" s="16" t="s">
        <v>204</v>
      </c>
      <c r="BA1544" s="16" t="s">
        <v>204</v>
      </c>
      <c r="BB1544" s="16" t="s">
        <v>204</v>
      </c>
      <c r="BC1544" s="16">
        <v>0.25</v>
      </c>
      <c r="BD1544" s="16">
        <f t="shared" si="263"/>
        <v>0.875</v>
      </c>
      <c r="BE1544" s="16">
        <f t="shared" si="264"/>
        <v>433.984375</v>
      </c>
      <c r="BG1544" s="16">
        <f t="shared" si="265"/>
        <v>300</v>
      </c>
      <c r="BH1544" s="16">
        <f t="shared" si="266"/>
        <v>160</v>
      </c>
      <c r="BI1544" s="16">
        <f t="shared" si="267"/>
        <v>2</v>
      </c>
    </row>
    <row r="1545" spans="1:61" x14ac:dyDescent="0.35">
      <c r="A1545">
        <v>1544</v>
      </c>
      <c r="B1545" t="s">
        <v>360</v>
      </c>
      <c r="C1545" t="s">
        <v>5895</v>
      </c>
      <c r="D1545" s="15" t="s">
        <v>1733</v>
      </c>
      <c r="E1545" s="12" t="s">
        <v>93</v>
      </c>
      <c r="F1545" s="16">
        <v>1970</v>
      </c>
      <c r="G1545" s="12" t="s">
        <v>1453</v>
      </c>
      <c r="H1545" s="12" t="s">
        <v>91</v>
      </c>
      <c r="I1545" s="12" t="s">
        <v>1454</v>
      </c>
      <c r="J1545" s="12" t="s">
        <v>1455</v>
      </c>
      <c r="K1545" s="12" t="s">
        <v>1455</v>
      </c>
      <c r="N1545" s="16" t="s">
        <v>206</v>
      </c>
      <c r="O1545" s="16" t="s">
        <v>1187</v>
      </c>
      <c r="P1545" s="12" t="s">
        <v>1187</v>
      </c>
      <c r="Q1545" s="16">
        <v>2023</v>
      </c>
      <c r="R1545" s="16">
        <v>0.25</v>
      </c>
      <c r="T1545" s="16">
        <v>0</v>
      </c>
      <c r="V1545" s="12" t="s">
        <v>204</v>
      </c>
      <c r="W1545" s="12" t="s">
        <v>207</v>
      </c>
      <c r="X1545" s="16">
        <v>2</v>
      </c>
      <c r="Y1545" s="16">
        <v>9</v>
      </c>
      <c r="Z1545" s="16">
        <v>0.25</v>
      </c>
      <c r="AA1545" s="16">
        <f t="shared" si="251"/>
        <v>30</v>
      </c>
      <c r="AB1545" s="16" t="s">
        <v>5604</v>
      </c>
      <c r="AC1545" s="16" t="s">
        <v>1489</v>
      </c>
      <c r="AD1545" s="16">
        <f t="shared" si="252"/>
        <v>10500</v>
      </c>
      <c r="AE1545" s="16">
        <f t="shared" si="253"/>
        <v>87.5</v>
      </c>
      <c r="AF1545" s="16">
        <f t="shared" si="254"/>
        <v>32812.5</v>
      </c>
      <c r="AG1545" s="16">
        <f t="shared" si="255"/>
        <v>25</v>
      </c>
      <c r="AH1545" s="12">
        <f t="shared" si="256"/>
        <v>0</v>
      </c>
      <c r="AI1545" s="16">
        <f t="shared" si="257"/>
        <v>1.75</v>
      </c>
      <c r="AJ1545" s="16">
        <f t="shared" si="258"/>
        <v>6125</v>
      </c>
      <c r="AK1545" s="16">
        <f t="shared" si="259"/>
        <v>125</v>
      </c>
      <c r="AL1545" s="16">
        <f t="shared" si="260"/>
        <v>1250</v>
      </c>
      <c r="AM1545" s="16">
        <f t="shared" si="261"/>
        <v>18750</v>
      </c>
      <c r="AN1545" s="16">
        <f t="shared" si="262"/>
        <v>69437.5</v>
      </c>
      <c r="AO1545" s="12" t="s">
        <v>1458</v>
      </c>
      <c r="AQ1545" s="16" t="s">
        <v>207</v>
      </c>
      <c r="AR1545" s="16" t="s">
        <v>204</v>
      </c>
      <c r="AS1545" s="16" t="s">
        <v>2382</v>
      </c>
      <c r="AT1545" s="16" t="s">
        <v>2383</v>
      </c>
      <c r="AU1545" t="s">
        <v>2384</v>
      </c>
      <c r="AV1545" s="15" t="s">
        <v>2385</v>
      </c>
      <c r="AW1545" s="16" t="s">
        <v>2386</v>
      </c>
      <c r="AX1545" s="16" t="s">
        <v>204</v>
      </c>
      <c r="AY1545" s="16" t="s">
        <v>207</v>
      </c>
      <c r="AZ1545" s="16" t="s">
        <v>204</v>
      </c>
      <c r="BA1545" s="16" t="s">
        <v>204</v>
      </c>
      <c r="BB1545" s="16" t="s">
        <v>204</v>
      </c>
      <c r="BC1545" s="16">
        <v>0.25</v>
      </c>
      <c r="BD1545" s="16">
        <f t="shared" si="263"/>
        <v>0.875</v>
      </c>
      <c r="BE1545" s="16">
        <f t="shared" si="264"/>
        <v>433.984375</v>
      </c>
      <c r="BG1545" s="16">
        <f t="shared" si="265"/>
        <v>300</v>
      </c>
      <c r="BH1545" s="16">
        <f t="shared" si="266"/>
        <v>160</v>
      </c>
      <c r="BI1545" s="16">
        <f t="shared" si="267"/>
        <v>2</v>
      </c>
    </row>
    <row r="1546" spans="1:61" x14ac:dyDescent="0.35">
      <c r="A1546">
        <v>1545</v>
      </c>
      <c r="B1546" t="s">
        <v>360</v>
      </c>
      <c r="C1546" t="s">
        <v>5896</v>
      </c>
      <c r="D1546" s="15" t="s">
        <v>1734</v>
      </c>
      <c r="E1546" s="12" t="s">
        <v>93</v>
      </c>
      <c r="F1546" s="16">
        <v>1985</v>
      </c>
      <c r="G1546" s="12" t="s">
        <v>1453</v>
      </c>
      <c r="H1546" s="12" t="s">
        <v>91</v>
      </c>
      <c r="I1546" s="12" t="s">
        <v>1454</v>
      </c>
      <c r="J1546" s="12" t="s">
        <v>1455</v>
      </c>
      <c r="K1546" s="12" t="s">
        <v>1455</v>
      </c>
      <c r="N1546" s="16" t="s">
        <v>206</v>
      </c>
      <c r="O1546" s="16" t="s">
        <v>1187</v>
      </c>
      <c r="P1546" s="12" t="s">
        <v>1187</v>
      </c>
      <c r="Q1546" s="16">
        <v>2023</v>
      </c>
      <c r="R1546" s="16">
        <v>0.25</v>
      </c>
      <c r="T1546" s="16">
        <v>0</v>
      </c>
      <c r="V1546" s="12" t="s">
        <v>204</v>
      </c>
      <c r="W1546" s="12" t="s">
        <v>207</v>
      </c>
      <c r="X1546" s="16">
        <v>2</v>
      </c>
      <c r="Y1546" s="16">
        <v>7</v>
      </c>
      <c r="Z1546" s="16">
        <v>0.25</v>
      </c>
      <c r="AA1546" s="16">
        <f t="shared" si="251"/>
        <v>30</v>
      </c>
      <c r="AB1546" s="16" t="s">
        <v>5604</v>
      </c>
      <c r="AC1546" s="16" t="s">
        <v>1489</v>
      </c>
      <c r="AD1546" s="16">
        <f t="shared" si="252"/>
        <v>10500</v>
      </c>
      <c r="AE1546" s="16">
        <f t="shared" si="253"/>
        <v>87.5</v>
      </c>
      <c r="AF1546" s="16">
        <f t="shared" si="254"/>
        <v>32812.5</v>
      </c>
      <c r="AG1546" s="16">
        <f t="shared" si="255"/>
        <v>25</v>
      </c>
      <c r="AH1546" s="12">
        <f t="shared" si="256"/>
        <v>0</v>
      </c>
      <c r="AI1546" s="16">
        <f t="shared" si="257"/>
        <v>1.75</v>
      </c>
      <c r="AJ1546" s="16">
        <f t="shared" si="258"/>
        <v>6125</v>
      </c>
      <c r="AK1546" s="16">
        <f t="shared" si="259"/>
        <v>125</v>
      </c>
      <c r="AL1546" s="16">
        <f t="shared" si="260"/>
        <v>1250</v>
      </c>
      <c r="AM1546" s="16">
        <f t="shared" si="261"/>
        <v>18750</v>
      </c>
      <c r="AN1546" s="16">
        <f t="shared" si="262"/>
        <v>69437.5</v>
      </c>
      <c r="AO1546" s="12" t="s">
        <v>1458</v>
      </c>
      <c r="AQ1546" s="16" t="s">
        <v>207</v>
      </c>
      <c r="AR1546" s="16" t="s">
        <v>204</v>
      </c>
      <c r="AS1546" s="16" t="s">
        <v>2382</v>
      </c>
      <c r="AT1546" s="16" t="s">
        <v>2383</v>
      </c>
      <c r="AU1546" t="s">
        <v>2384</v>
      </c>
      <c r="AV1546" s="15" t="s">
        <v>2385</v>
      </c>
      <c r="AW1546" s="16" t="s">
        <v>2386</v>
      </c>
      <c r="AX1546" s="16" t="s">
        <v>204</v>
      </c>
      <c r="AY1546" s="16" t="s">
        <v>207</v>
      </c>
      <c r="AZ1546" s="16" t="s">
        <v>204</v>
      </c>
      <c r="BA1546" s="16" t="s">
        <v>204</v>
      </c>
      <c r="BB1546" s="16" t="s">
        <v>204</v>
      </c>
      <c r="BC1546" s="16">
        <v>0.25</v>
      </c>
      <c r="BD1546" s="16">
        <f t="shared" si="263"/>
        <v>0.875</v>
      </c>
      <c r="BE1546" s="16">
        <f t="shared" si="264"/>
        <v>433.984375</v>
      </c>
      <c r="BG1546" s="16">
        <f t="shared" si="265"/>
        <v>300</v>
      </c>
      <c r="BH1546" s="16">
        <f t="shared" si="266"/>
        <v>160</v>
      </c>
      <c r="BI1546" s="16">
        <f t="shared" si="267"/>
        <v>2</v>
      </c>
    </row>
    <row r="1547" spans="1:61" x14ac:dyDescent="0.35">
      <c r="A1547">
        <v>1546</v>
      </c>
      <c r="B1547" t="s">
        <v>360</v>
      </c>
      <c r="C1547" t="s">
        <v>5897</v>
      </c>
      <c r="D1547" s="15" t="s">
        <v>1735</v>
      </c>
      <c r="E1547" s="12" t="s">
        <v>93</v>
      </c>
      <c r="F1547" s="16">
        <v>1972</v>
      </c>
      <c r="G1547" s="12" t="s">
        <v>1453</v>
      </c>
      <c r="H1547" s="12" t="s">
        <v>91</v>
      </c>
      <c r="I1547" s="12" t="s">
        <v>1454</v>
      </c>
      <c r="J1547" s="12" t="s">
        <v>1455</v>
      </c>
      <c r="K1547" s="12" t="s">
        <v>1455</v>
      </c>
      <c r="N1547" s="16" t="s">
        <v>206</v>
      </c>
      <c r="O1547" s="16" t="s">
        <v>1187</v>
      </c>
      <c r="P1547" s="12" t="s">
        <v>1187</v>
      </c>
      <c r="Q1547" s="16">
        <v>2023</v>
      </c>
      <c r="R1547" s="16">
        <v>0.25</v>
      </c>
      <c r="T1547" s="16">
        <v>0</v>
      </c>
      <c r="V1547" s="12" t="s">
        <v>204</v>
      </c>
      <c r="W1547" s="12" t="s">
        <v>207</v>
      </c>
      <c r="X1547" s="16">
        <v>2</v>
      </c>
      <c r="Y1547" s="16">
        <v>4</v>
      </c>
      <c r="Z1547" s="16">
        <v>0.25</v>
      </c>
      <c r="AA1547" s="16">
        <f t="shared" si="251"/>
        <v>30</v>
      </c>
      <c r="AB1547" s="16" t="s">
        <v>5604</v>
      </c>
      <c r="AC1547" s="16" t="s">
        <v>1489</v>
      </c>
      <c r="AD1547" s="16">
        <f t="shared" si="252"/>
        <v>10500</v>
      </c>
      <c r="AE1547" s="16">
        <f t="shared" si="253"/>
        <v>87.5</v>
      </c>
      <c r="AF1547" s="16">
        <f t="shared" si="254"/>
        <v>32812.5</v>
      </c>
      <c r="AG1547" s="16">
        <f t="shared" si="255"/>
        <v>25</v>
      </c>
      <c r="AH1547" s="12">
        <f t="shared" si="256"/>
        <v>0</v>
      </c>
      <c r="AI1547" s="16">
        <f t="shared" si="257"/>
        <v>1.75</v>
      </c>
      <c r="AJ1547" s="16">
        <f t="shared" si="258"/>
        <v>6125</v>
      </c>
      <c r="AK1547" s="16">
        <f t="shared" si="259"/>
        <v>125</v>
      </c>
      <c r="AL1547" s="16">
        <f t="shared" si="260"/>
        <v>1250</v>
      </c>
      <c r="AM1547" s="16">
        <f t="shared" si="261"/>
        <v>18750</v>
      </c>
      <c r="AN1547" s="16">
        <f t="shared" si="262"/>
        <v>69437.5</v>
      </c>
      <c r="AO1547" s="12" t="s">
        <v>1458</v>
      </c>
      <c r="AQ1547" s="16" t="s">
        <v>207</v>
      </c>
      <c r="AR1547" s="16" t="s">
        <v>204</v>
      </c>
      <c r="AS1547" s="16" t="s">
        <v>2382</v>
      </c>
      <c r="AT1547" s="16" t="s">
        <v>2387</v>
      </c>
      <c r="AU1547" t="s">
        <v>2384</v>
      </c>
      <c r="AV1547" s="15" t="s">
        <v>2385</v>
      </c>
      <c r="AW1547" s="16" t="s">
        <v>2386</v>
      </c>
      <c r="AX1547" s="16" t="s">
        <v>204</v>
      </c>
      <c r="AY1547" s="16" t="s">
        <v>207</v>
      </c>
      <c r="AZ1547" s="16" t="s">
        <v>204</v>
      </c>
      <c r="BA1547" s="16" t="s">
        <v>204</v>
      </c>
      <c r="BB1547" s="16" t="s">
        <v>204</v>
      </c>
      <c r="BC1547" s="16">
        <v>0.25</v>
      </c>
      <c r="BD1547" s="16">
        <f t="shared" si="263"/>
        <v>0.875</v>
      </c>
      <c r="BE1547" s="16">
        <f t="shared" si="264"/>
        <v>433.984375</v>
      </c>
      <c r="BG1547" s="16">
        <f t="shared" si="265"/>
        <v>300</v>
      </c>
      <c r="BH1547" s="16">
        <f t="shared" si="266"/>
        <v>160</v>
      </c>
      <c r="BI1547" s="16">
        <f t="shared" si="267"/>
        <v>2</v>
      </c>
    </row>
    <row r="1548" spans="1:61" x14ac:dyDescent="0.35">
      <c r="A1548">
        <v>1547</v>
      </c>
      <c r="B1548" t="s">
        <v>360</v>
      </c>
      <c r="C1548" t="s">
        <v>5898</v>
      </c>
      <c r="D1548" s="15" t="s">
        <v>1736</v>
      </c>
      <c r="E1548" s="12" t="s">
        <v>93</v>
      </c>
      <c r="F1548" s="16">
        <v>1971</v>
      </c>
      <c r="G1548" s="12" t="s">
        <v>1453</v>
      </c>
      <c r="H1548" s="12" t="s">
        <v>91</v>
      </c>
      <c r="I1548" s="12" t="s">
        <v>1454</v>
      </c>
      <c r="J1548" s="12" t="s">
        <v>1455</v>
      </c>
      <c r="K1548" s="12" t="s">
        <v>1455</v>
      </c>
      <c r="N1548" s="16" t="s">
        <v>206</v>
      </c>
      <c r="O1548" s="16" t="s">
        <v>1187</v>
      </c>
      <c r="P1548" s="12" t="s">
        <v>1187</v>
      </c>
      <c r="Q1548" s="16">
        <v>2023</v>
      </c>
      <c r="R1548" s="16">
        <v>0.25</v>
      </c>
      <c r="T1548" s="16">
        <v>0</v>
      </c>
      <c r="U1548" s="16" t="s">
        <v>1737</v>
      </c>
      <c r="V1548" s="12" t="s">
        <v>204</v>
      </c>
      <c r="W1548" s="12" t="s">
        <v>207</v>
      </c>
      <c r="X1548" s="16">
        <v>2</v>
      </c>
      <c r="Y1548" s="16">
        <v>3</v>
      </c>
      <c r="Z1548" s="16">
        <v>0.25</v>
      </c>
      <c r="AA1548" s="16">
        <f t="shared" si="251"/>
        <v>30</v>
      </c>
      <c r="AB1548" s="16" t="s">
        <v>5604</v>
      </c>
      <c r="AC1548" s="16" t="s">
        <v>1489</v>
      </c>
      <c r="AD1548" s="16">
        <f t="shared" si="252"/>
        <v>10500</v>
      </c>
      <c r="AE1548" s="16">
        <f t="shared" si="253"/>
        <v>87.5</v>
      </c>
      <c r="AF1548" s="16">
        <f t="shared" si="254"/>
        <v>32812.5</v>
      </c>
      <c r="AG1548" s="16">
        <f t="shared" si="255"/>
        <v>25</v>
      </c>
      <c r="AH1548" s="12">
        <f t="shared" si="256"/>
        <v>0</v>
      </c>
      <c r="AI1548" s="16">
        <f t="shared" si="257"/>
        <v>1.75</v>
      </c>
      <c r="AJ1548" s="16">
        <f t="shared" si="258"/>
        <v>6125</v>
      </c>
      <c r="AK1548" s="16">
        <f t="shared" si="259"/>
        <v>125</v>
      </c>
      <c r="AL1548" s="16">
        <f t="shared" si="260"/>
        <v>1250</v>
      </c>
      <c r="AM1548" s="16">
        <f t="shared" si="261"/>
        <v>18750</v>
      </c>
      <c r="AN1548" s="16">
        <f t="shared" si="262"/>
        <v>69437.5</v>
      </c>
      <c r="AO1548" s="12" t="s">
        <v>1458</v>
      </c>
      <c r="AQ1548" s="16" t="s">
        <v>207</v>
      </c>
      <c r="AR1548" s="16" t="s">
        <v>2381</v>
      </c>
      <c r="AS1548" s="16" t="s">
        <v>2382</v>
      </c>
      <c r="AT1548" s="16" t="s">
        <v>2387</v>
      </c>
      <c r="AU1548" t="s">
        <v>2384</v>
      </c>
      <c r="AV1548" s="15" t="s">
        <v>2385</v>
      </c>
      <c r="AW1548" s="16" t="s">
        <v>2386</v>
      </c>
      <c r="AX1548" s="16" t="s">
        <v>204</v>
      </c>
      <c r="AY1548" s="16" t="s">
        <v>207</v>
      </c>
      <c r="AZ1548" s="16" t="s">
        <v>204</v>
      </c>
      <c r="BA1548" s="16" t="s">
        <v>204</v>
      </c>
      <c r="BB1548" s="16" t="s">
        <v>204</v>
      </c>
      <c r="BC1548" s="16">
        <v>0.25</v>
      </c>
      <c r="BD1548" s="16">
        <f t="shared" si="263"/>
        <v>0.875</v>
      </c>
      <c r="BE1548" s="16">
        <f t="shared" si="264"/>
        <v>433.984375</v>
      </c>
      <c r="BG1548" s="16">
        <f t="shared" si="265"/>
        <v>300</v>
      </c>
      <c r="BH1548" s="16">
        <f t="shared" si="266"/>
        <v>160</v>
      </c>
      <c r="BI1548" s="16">
        <f t="shared" si="267"/>
        <v>2</v>
      </c>
    </row>
    <row r="1549" spans="1:61" x14ac:dyDescent="0.35">
      <c r="A1549">
        <v>1548</v>
      </c>
      <c r="B1549" t="s">
        <v>360</v>
      </c>
      <c r="C1549" t="s">
        <v>5899</v>
      </c>
      <c r="D1549" s="15" t="s">
        <v>1738</v>
      </c>
      <c r="E1549" s="12" t="s">
        <v>93</v>
      </c>
      <c r="F1549" s="16">
        <v>1989</v>
      </c>
      <c r="G1549" s="12" t="s">
        <v>1453</v>
      </c>
      <c r="H1549" s="12" t="s">
        <v>91</v>
      </c>
      <c r="I1549" s="12" t="s">
        <v>1454</v>
      </c>
      <c r="J1549" s="12" t="s">
        <v>1455</v>
      </c>
      <c r="K1549" s="12" t="s">
        <v>1455</v>
      </c>
      <c r="N1549" s="16" t="s">
        <v>206</v>
      </c>
      <c r="O1549" s="16" t="s">
        <v>1187</v>
      </c>
      <c r="P1549" s="12" t="s">
        <v>1187</v>
      </c>
      <c r="Q1549" s="16">
        <v>2023</v>
      </c>
      <c r="R1549" s="16">
        <v>0.25</v>
      </c>
      <c r="T1549" s="16">
        <v>0</v>
      </c>
      <c r="V1549" s="12" t="s">
        <v>204</v>
      </c>
      <c r="W1549" s="12" t="s">
        <v>207</v>
      </c>
      <c r="X1549" s="16">
        <v>2</v>
      </c>
      <c r="Y1549" s="16">
        <v>9</v>
      </c>
      <c r="Z1549" s="16">
        <v>0.25</v>
      </c>
      <c r="AA1549" s="16">
        <f t="shared" si="251"/>
        <v>30</v>
      </c>
      <c r="AB1549" s="16" t="s">
        <v>5604</v>
      </c>
      <c r="AC1549" s="16" t="s">
        <v>1489</v>
      </c>
      <c r="AD1549" s="16">
        <f t="shared" si="252"/>
        <v>10500</v>
      </c>
      <c r="AE1549" s="16">
        <f t="shared" si="253"/>
        <v>87.5</v>
      </c>
      <c r="AF1549" s="16">
        <f t="shared" si="254"/>
        <v>32812.5</v>
      </c>
      <c r="AG1549" s="16">
        <f t="shared" si="255"/>
        <v>25</v>
      </c>
      <c r="AH1549" s="12">
        <f t="shared" si="256"/>
        <v>0</v>
      </c>
      <c r="AI1549" s="16">
        <f t="shared" si="257"/>
        <v>1.75</v>
      </c>
      <c r="AJ1549" s="16">
        <f t="shared" si="258"/>
        <v>6125</v>
      </c>
      <c r="AK1549" s="16">
        <f t="shared" si="259"/>
        <v>125</v>
      </c>
      <c r="AL1549" s="16">
        <f t="shared" si="260"/>
        <v>1250</v>
      </c>
      <c r="AM1549" s="16">
        <f t="shared" si="261"/>
        <v>18750</v>
      </c>
      <c r="AN1549" s="16">
        <f t="shared" si="262"/>
        <v>69437.5</v>
      </c>
      <c r="AO1549" s="12" t="s">
        <v>1458</v>
      </c>
      <c r="AQ1549" s="16" t="s">
        <v>207</v>
      </c>
      <c r="AR1549" s="16" t="s">
        <v>204</v>
      </c>
      <c r="AS1549" s="16" t="s">
        <v>2408</v>
      </c>
      <c r="AT1549" s="16" t="s">
        <v>2387</v>
      </c>
      <c r="AU1549" t="s">
        <v>2384</v>
      </c>
      <c r="AV1549" s="15" t="s">
        <v>2385</v>
      </c>
      <c r="AW1549" s="16" t="s">
        <v>2386</v>
      </c>
      <c r="AX1549" s="16" t="s">
        <v>204</v>
      </c>
      <c r="AY1549" s="16" t="s">
        <v>207</v>
      </c>
      <c r="AZ1549" s="16" t="s">
        <v>204</v>
      </c>
      <c r="BA1549" s="16" t="s">
        <v>204</v>
      </c>
      <c r="BB1549" s="16" t="s">
        <v>204</v>
      </c>
      <c r="BC1549" s="16">
        <v>0.25</v>
      </c>
      <c r="BD1549" s="16">
        <f t="shared" si="263"/>
        <v>0.875</v>
      </c>
      <c r="BE1549" s="16">
        <f t="shared" si="264"/>
        <v>433.984375</v>
      </c>
      <c r="BG1549" s="16">
        <f t="shared" si="265"/>
        <v>300</v>
      </c>
      <c r="BH1549" s="16">
        <f t="shared" si="266"/>
        <v>160</v>
      </c>
      <c r="BI1549" s="16">
        <f t="shared" si="267"/>
        <v>2</v>
      </c>
    </row>
    <row r="1550" spans="1:61" x14ac:dyDescent="0.35">
      <c r="A1550">
        <v>1549</v>
      </c>
      <c r="B1550" t="s">
        <v>360</v>
      </c>
      <c r="C1550" t="s">
        <v>5900</v>
      </c>
      <c r="D1550" s="15" t="s">
        <v>1739</v>
      </c>
      <c r="E1550" s="12" t="s">
        <v>93</v>
      </c>
      <c r="F1550" s="16">
        <v>1968</v>
      </c>
      <c r="G1550" s="12" t="s">
        <v>1453</v>
      </c>
      <c r="H1550" s="12" t="s">
        <v>91</v>
      </c>
      <c r="I1550" s="12" t="s">
        <v>1454</v>
      </c>
      <c r="J1550" s="12" t="s">
        <v>1455</v>
      </c>
      <c r="K1550" s="12" t="s">
        <v>1455</v>
      </c>
      <c r="N1550" s="16" t="s">
        <v>206</v>
      </c>
      <c r="O1550" s="16" t="s">
        <v>1187</v>
      </c>
      <c r="P1550" s="12" t="s">
        <v>1187</v>
      </c>
      <c r="Q1550" s="16">
        <v>2023</v>
      </c>
      <c r="R1550" s="16">
        <v>0.25</v>
      </c>
      <c r="T1550" s="16">
        <v>0</v>
      </c>
      <c r="V1550" s="12" t="s">
        <v>204</v>
      </c>
      <c r="W1550" s="12" t="s">
        <v>207</v>
      </c>
      <c r="X1550" s="16">
        <v>2</v>
      </c>
      <c r="Y1550" s="16">
        <v>7</v>
      </c>
      <c r="Z1550" s="16">
        <v>0.25</v>
      </c>
      <c r="AA1550" s="16">
        <f t="shared" si="251"/>
        <v>30</v>
      </c>
      <c r="AB1550" s="16" t="s">
        <v>5604</v>
      </c>
      <c r="AC1550" s="16" t="s">
        <v>1489</v>
      </c>
      <c r="AD1550" s="16">
        <f t="shared" si="252"/>
        <v>10500</v>
      </c>
      <c r="AE1550" s="16">
        <f t="shared" si="253"/>
        <v>87.5</v>
      </c>
      <c r="AF1550" s="16">
        <f t="shared" si="254"/>
        <v>32812.5</v>
      </c>
      <c r="AG1550" s="16">
        <f t="shared" si="255"/>
        <v>25</v>
      </c>
      <c r="AH1550" s="12">
        <f t="shared" si="256"/>
        <v>0</v>
      </c>
      <c r="AI1550" s="16">
        <f t="shared" si="257"/>
        <v>1.75</v>
      </c>
      <c r="AJ1550" s="16">
        <f t="shared" si="258"/>
        <v>6125</v>
      </c>
      <c r="AK1550" s="16">
        <f t="shared" si="259"/>
        <v>125</v>
      </c>
      <c r="AL1550" s="16">
        <f t="shared" si="260"/>
        <v>1250</v>
      </c>
      <c r="AM1550" s="16">
        <f t="shared" si="261"/>
        <v>18750</v>
      </c>
      <c r="AN1550" s="16">
        <f t="shared" si="262"/>
        <v>69437.5</v>
      </c>
      <c r="AO1550" s="12" t="s">
        <v>1458</v>
      </c>
      <c r="AQ1550" s="16" t="s">
        <v>207</v>
      </c>
      <c r="AR1550" s="16" t="s">
        <v>204</v>
      </c>
      <c r="AS1550" s="16" t="s">
        <v>2388</v>
      </c>
      <c r="AT1550" s="16" t="s">
        <v>2383</v>
      </c>
      <c r="AU1550" t="s">
        <v>2384</v>
      </c>
      <c r="AV1550" s="15" t="s">
        <v>2385</v>
      </c>
      <c r="AW1550" s="16" t="s">
        <v>2386</v>
      </c>
      <c r="AX1550" s="16" t="s">
        <v>204</v>
      </c>
      <c r="AY1550" s="16" t="s">
        <v>207</v>
      </c>
      <c r="AZ1550" s="16" t="s">
        <v>204</v>
      </c>
      <c r="BA1550" s="16" t="s">
        <v>204</v>
      </c>
      <c r="BB1550" s="16" t="s">
        <v>204</v>
      </c>
      <c r="BC1550" s="16">
        <v>0.25</v>
      </c>
      <c r="BD1550" s="16">
        <f t="shared" si="263"/>
        <v>0.875</v>
      </c>
      <c r="BE1550" s="16">
        <f t="shared" si="264"/>
        <v>433.984375</v>
      </c>
      <c r="BG1550" s="16">
        <f t="shared" si="265"/>
        <v>300</v>
      </c>
      <c r="BH1550" s="16">
        <f t="shared" si="266"/>
        <v>160</v>
      </c>
      <c r="BI1550" s="16">
        <f t="shared" si="267"/>
        <v>2</v>
      </c>
    </row>
    <row r="1551" spans="1:61" x14ac:dyDescent="0.35">
      <c r="A1551">
        <v>1550</v>
      </c>
      <c r="B1551" t="s">
        <v>360</v>
      </c>
      <c r="C1551" t="s">
        <v>5901</v>
      </c>
      <c r="D1551" s="15" t="s">
        <v>1740</v>
      </c>
      <c r="E1551" s="12" t="s">
        <v>93</v>
      </c>
      <c r="F1551" s="16">
        <v>1972</v>
      </c>
      <c r="G1551" s="12" t="s">
        <v>1453</v>
      </c>
      <c r="H1551" s="12" t="s">
        <v>91</v>
      </c>
      <c r="I1551" s="12" t="s">
        <v>1454</v>
      </c>
      <c r="J1551" s="12" t="s">
        <v>1455</v>
      </c>
      <c r="K1551" s="12" t="s">
        <v>1455</v>
      </c>
      <c r="N1551" s="16" t="s">
        <v>206</v>
      </c>
      <c r="O1551" s="16" t="s">
        <v>1187</v>
      </c>
      <c r="P1551" s="12" t="s">
        <v>1187</v>
      </c>
      <c r="Q1551" s="16">
        <v>2023</v>
      </c>
      <c r="R1551" s="16">
        <v>0.25</v>
      </c>
      <c r="T1551" s="16">
        <v>0</v>
      </c>
      <c r="V1551" s="12" t="s">
        <v>204</v>
      </c>
      <c r="W1551" s="12" t="s">
        <v>207</v>
      </c>
      <c r="X1551" s="16">
        <v>2</v>
      </c>
      <c r="Y1551" s="16">
        <v>5</v>
      </c>
      <c r="Z1551" s="16">
        <v>0.25</v>
      </c>
      <c r="AA1551" s="16">
        <f t="shared" si="251"/>
        <v>30</v>
      </c>
      <c r="AB1551" s="16" t="s">
        <v>5604</v>
      </c>
      <c r="AC1551" s="16" t="s">
        <v>1489</v>
      </c>
      <c r="AD1551" s="16">
        <f t="shared" si="252"/>
        <v>10500</v>
      </c>
      <c r="AE1551" s="16">
        <f t="shared" si="253"/>
        <v>87.5</v>
      </c>
      <c r="AF1551" s="16">
        <f t="shared" si="254"/>
        <v>32812.5</v>
      </c>
      <c r="AG1551" s="16">
        <f t="shared" si="255"/>
        <v>25</v>
      </c>
      <c r="AH1551" s="12">
        <f t="shared" si="256"/>
        <v>0</v>
      </c>
      <c r="AI1551" s="16">
        <f t="shared" si="257"/>
        <v>1.75</v>
      </c>
      <c r="AJ1551" s="16">
        <f t="shared" si="258"/>
        <v>6125</v>
      </c>
      <c r="AK1551" s="16">
        <f t="shared" si="259"/>
        <v>125</v>
      </c>
      <c r="AL1551" s="16">
        <f t="shared" si="260"/>
        <v>1250</v>
      </c>
      <c r="AM1551" s="16">
        <f t="shared" si="261"/>
        <v>18750</v>
      </c>
      <c r="AN1551" s="16">
        <f t="shared" si="262"/>
        <v>69437.5</v>
      </c>
      <c r="AO1551" s="12" t="s">
        <v>1458</v>
      </c>
      <c r="AQ1551" s="16" t="s">
        <v>207</v>
      </c>
      <c r="AR1551" s="16" t="s">
        <v>204</v>
      </c>
      <c r="AS1551" s="16" t="s">
        <v>2389</v>
      </c>
      <c r="AT1551" s="16" t="s">
        <v>2383</v>
      </c>
      <c r="AU1551" t="s">
        <v>2384</v>
      </c>
      <c r="AV1551" s="15" t="s">
        <v>2385</v>
      </c>
      <c r="AW1551" s="16" t="s">
        <v>2386</v>
      </c>
      <c r="AX1551" s="16" t="s">
        <v>204</v>
      </c>
      <c r="AY1551" s="16" t="s">
        <v>207</v>
      </c>
      <c r="AZ1551" s="16" t="s">
        <v>204</v>
      </c>
      <c r="BA1551" s="16" t="s">
        <v>204</v>
      </c>
      <c r="BB1551" s="16" t="s">
        <v>204</v>
      </c>
      <c r="BC1551" s="16">
        <v>0.25</v>
      </c>
      <c r="BD1551" s="16">
        <f t="shared" si="263"/>
        <v>0.875</v>
      </c>
      <c r="BE1551" s="16">
        <f t="shared" si="264"/>
        <v>433.984375</v>
      </c>
      <c r="BG1551" s="16">
        <f t="shared" si="265"/>
        <v>300</v>
      </c>
      <c r="BH1551" s="16">
        <f t="shared" si="266"/>
        <v>160</v>
      </c>
      <c r="BI1551" s="16">
        <f t="shared" si="267"/>
        <v>2</v>
      </c>
    </row>
    <row r="1552" spans="1:61" x14ac:dyDescent="0.35">
      <c r="A1552">
        <v>1551</v>
      </c>
      <c r="B1552" t="s">
        <v>360</v>
      </c>
      <c r="C1552" t="s">
        <v>5902</v>
      </c>
      <c r="D1552" s="15" t="s">
        <v>1741</v>
      </c>
      <c r="E1552" s="12" t="s">
        <v>93</v>
      </c>
      <c r="F1552" s="16">
        <v>1966</v>
      </c>
      <c r="G1552" s="12" t="s">
        <v>1453</v>
      </c>
      <c r="H1552" s="12" t="s">
        <v>91</v>
      </c>
      <c r="I1552" s="12" t="s">
        <v>1454</v>
      </c>
      <c r="J1552" s="12" t="s">
        <v>1455</v>
      </c>
      <c r="K1552" s="12" t="s">
        <v>1517</v>
      </c>
      <c r="N1552" s="16" t="s">
        <v>205</v>
      </c>
      <c r="O1552" s="16" t="s">
        <v>1187</v>
      </c>
      <c r="P1552" s="12" t="s">
        <v>1187</v>
      </c>
      <c r="Q1552" s="16">
        <v>2023</v>
      </c>
      <c r="R1552" s="16">
        <v>0.25</v>
      </c>
      <c r="T1552" s="16">
        <v>0</v>
      </c>
      <c r="U1552" s="16" t="s">
        <v>1742</v>
      </c>
      <c r="V1552" s="12" t="s">
        <v>204</v>
      </c>
      <c r="W1552" s="12" t="s">
        <v>207</v>
      </c>
      <c r="X1552" s="16">
        <v>2</v>
      </c>
      <c r="Y1552" s="16">
        <v>5</v>
      </c>
      <c r="Z1552" s="16">
        <v>0.25</v>
      </c>
      <c r="AA1552" s="16">
        <f t="shared" si="251"/>
        <v>30</v>
      </c>
      <c r="AB1552" s="16" t="s">
        <v>5604</v>
      </c>
      <c r="AC1552" s="16" t="s">
        <v>1489</v>
      </c>
      <c r="AD1552" s="16">
        <f t="shared" si="252"/>
        <v>10500</v>
      </c>
      <c r="AE1552" s="16">
        <f t="shared" si="253"/>
        <v>87.5</v>
      </c>
      <c r="AF1552" s="16">
        <f t="shared" si="254"/>
        <v>32812.5</v>
      </c>
      <c r="AG1552" s="16">
        <f t="shared" si="255"/>
        <v>25</v>
      </c>
      <c r="AH1552" s="12">
        <f t="shared" si="256"/>
        <v>0</v>
      </c>
      <c r="AI1552" s="16">
        <f t="shared" si="257"/>
        <v>1.75</v>
      </c>
      <c r="AJ1552" s="16">
        <f t="shared" si="258"/>
        <v>6125</v>
      </c>
      <c r="AK1552" s="16">
        <f t="shared" si="259"/>
        <v>125</v>
      </c>
      <c r="AL1552" s="16">
        <f t="shared" si="260"/>
        <v>1250</v>
      </c>
      <c r="AM1552" s="16">
        <f t="shared" si="261"/>
        <v>18750</v>
      </c>
      <c r="AN1552" s="16">
        <f t="shared" si="262"/>
        <v>69437.5</v>
      </c>
      <c r="AO1552" s="12" t="s">
        <v>1458</v>
      </c>
      <c r="AQ1552" s="16" t="s">
        <v>207</v>
      </c>
      <c r="AR1552" s="16" t="s">
        <v>2381</v>
      </c>
      <c r="AS1552" s="16" t="s">
        <v>2388</v>
      </c>
      <c r="AT1552" s="16" t="s">
        <v>2383</v>
      </c>
      <c r="AU1552" t="s">
        <v>2384</v>
      </c>
      <c r="AV1552" s="15" t="s">
        <v>2385</v>
      </c>
      <c r="AW1552" s="16" t="s">
        <v>2386</v>
      </c>
      <c r="AX1552" s="16" t="s">
        <v>204</v>
      </c>
      <c r="AY1552" s="16" t="s">
        <v>207</v>
      </c>
      <c r="AZ1552" s="16" t="s">
        <v>204</v>
      </c>
      <c r="BA1552" s="16" t="s">
        <v>204</v>
      </c>
      <c r="BB1552" s="16" t="s">
        <v>204</v>
      </c>
      <c r="BC1552" s="16">
        <v>0.25</v>
      </c>
      <c r="BD1552" s="16">
        <f t="shared" si="263"/>
        <v>0.875</v>
      </c>
      <c r="BE1552" s="16">
        <f t="shared" si="264"/>
        <v>433.984375</v>
      </c>
      <c r="BG1552" s="16">
        <f t="shared" si="265"/>
        <v>300</v>
      </c>
      <c r="BH1552" s="16">
        <f t="shared" si="266"/>
        <v>160</v>
      </c>
      <c r="BI1552" s="16">
        <f t="shared" si="267"/>
        <v>2</v>
      </c>
    </row>
    <row r="1553" spans="1:61" x14ac:dyDescent="0.35">
      <c r="A1553">
        <v>1552</v>
      </c>
      <c r="B1553" t="s">
        <v>360</v>
      </c>
      <c r="C1553" t="s">
        <v>5903</v>
      </c>
      <c r="D1553" s="15" t="s">
        <v>1588</v>
      </c>
      <c r="E1553" s="12" t="s">
        <v>93</v>
      </c>
      <c r="F1553" s="16">
        <v>1951</v>
      </c>
      <c r="G1553" s="12" t="s">
        <v>1453</v>
      </c>
      <c r="H1553" s="12" t="s">
        <v>91</v>
      </c>
      <c r="I1553" s="12" t="s">
        <v>1454</v>
      </c>
      <c r="J1553" s="12" t="s">
        <v>1455</v>
      </c>
      <c r="K1553" s="12" t="s">
        <v>1517</v>
      </c>
      <c r="N1553" s="16" t="s">
        <v>205</v>
      </c>
      <c r="O1553" s="16" t="s">
        <v>1187</v>
      </c>
      <c r="P1553" s="12" t="s">
        <v>1187</v>
      </c>
      <c r="Q1553" s="16">
        <v>2023</v>
      </c>
      <c r="R1553" s="16">
        <v>0.25</v>
      </c>
      <c r="T1553" s="16">
        <v>0</v>
      </c>
      <c r="U1553" s="16" t="s">
        <v>1743</v>
      </c>
      <c r="V1553" s="12" t="s">
        <v>204</v>
      </c>
      <c r="W1553" s="12" t="s">
        <v>207</v>
      </c>
      <c r="X1553" s="16">
        <v>2</v>
      </c>
      <c r="Y1553" s="16">
        <v>3</v>
      </c>
      <c r="Z1553" s="16">
        <v>0.25</v>
      </c>
      <c r="AA1553" s="16">
        <f t="shared" si="251"/>
        <v>30</v>
      </c>
      <c r="AB1553" s="16" t="s">
        <v>5604</v>
      </c>
      <c r="AC1553" s="16" t="s">
        <v>1489</v>
      </c>
      <c r="AD1553" s="16">
        <f t="shared" si="252"/>
        <v>10500</v>
      </c>
      <c r="AE1553" s="16">
        <f t="shared" si="253"/>
        <v>87.5</v>
      </c>
      <c r="AF1553" s="16">
        <f t="shared" si="254"/>
        <v>32812.5</v>
      </c>
      <c r="AG1553" s="16">
        <f t="shared" si="255"/>
        <v>25</v>
      </c>
      <c r="AH1553" s="12">
        <f t="shared" si="256"/>
        <v>0</v>
      </c>
      <c r="AI1553" s="16">
        <f t="shared" si="257"/>
        <v>1.75</v>
      </c>
      <c r="AJ1553" s="16">
        <f t="shared" si="258"/>
        <v>6125</v>
      </c>
      <c r="AK1553" s="16">
        <f t="shared" si="259"/>
        <v>125</v>
      </c>
      <c r="AL1553" s="16">
        <f t="shared" si="260"/>
        <v>1250</v>
      </c>
      <c r="AM1553" s="16">
        <f t="shared" si="261"/>
        <v>18750</v>
      </c>
      <c r="AN1553" s="16">
        <f t="shared" si="262"/>
        <v>69437.5</v>
      </c>
      <c r="AO1553" s="12" t="s">
        <v>1458</v>
      </c>
      <c r="AQ1553" s="16" t="s">
        <v>207</v>
      </c>
      <c r="AR1553" s="16" t="s">
        <v>204</v>
      </c>
      <c r="AS1553" s="16" t="s">
        <v>2388</v>
      </c>
      <c r="AT1553" s="16" t="s">
        <v>2383</v>
      </c>
      <c r="AU1553" t="s">
        <v>2384</v>
      </c>
      <c r="AV1553" s="15" t="s">
        <v>2385</v>
      </c>
      <c r="AW1553" s="16" t="s">
        <v>2386</v>
      </c>
      <c r="AX1553" s="16" t="s">
        <v>204</v>
      </c>
      <c r="AY1553" s="16" t="s">
        <v>207</v>
      </c>
      <c r="AZ1553" s="16" t="s">
        <v>204</v>
      </c>
      <c r="BA1553" s="16" t="s">
        <v>204</v>
      </c>
      <c r="BB1553" s="16" t="s">
        <v>204</v>
      </c>
      <c r="BC1553" s="16">
        <v>0.25</v>
      </c>
      <c r="BD1553" s="16">
        <f t="shared" si="263"/>
        <v>0.875</v>
      </c>
      <c r="BE1553" s="16">
        <f t="shared" si="264"/>
        <v>433.984375</v>
      </c>
      <c r="BG1553" s="16">
        <f t="shared" si="265"/>
        <v>300</v>
      </c>
      <c r="BH1553" s="16">
        <f t="shared" si="266"/>
        <v>160</v>
      </c>
      <c r="BI1553" s="16">
        <f t="shared" si="267"/>
        <v>2</v>
      </c>
    </row>
    <row r="1554" spans="1:61" x14ac:dyDescent="0.35">
      <c r="A1554">
        <v>1553</v>
      </c>
      <c r="B1554" t="s">
        <v>360</v>
      </c>
      <c r="C1554" t="s">
        <v>5904</v>
      </c>
      <c r="D1554" s="15" t="s">
        <v>1744</v>
      </c>
      <c r="E1554" s="12" t="s">
        <v>93</v>
      </c>
      <c r="F1554" s="16">
        <v>1972</v>
      </c>
      <c r="G1554" s="12" t="s">
        <v>1453</v>
      </c>
      <c r="H1554" s="12" t="s">
        <v>91</v>
      </c>
      <c r="I1554" s="12" t="s">
        <v>1454</v>
      </c>
      <c r="J1554" s="12" t="s">
        <v>1455</v>
      </c>
      <c r="K1554" s="12" t="s">
        <v>1517</v>
      </c>
      <c r="N1554" s="16" t="s">
        <v>206</v>
      </c>
      <c r="O1554" s="16" t="s">
        <v>1187</v>
      </c>
      <c r="P1554" s="12" t="s">
        <v>1187</v>
      </c>
      <c r="Q1554" s="16">
        <v>2023</v>
      </c>
      <c r="R1554" s="16">
        <v>0.25</v>
      </c>
      <c r="T1554" s="16">
        <v>0</v>
      </c>
      <c r="V1554" s="12" t="s">
        <v>204</v>
      </c>
      <c r="W1554" s="12" t="s">
        <v>207</v>
      </c>
      <c r="X1554" s="16">
        <v>2</v>
      </c>
      <c r="Y1554" s="16">
        <v>8</v>
      </c>
      <c r="Z1554" s="16">
        <v>0.25</v>
      </c>
      <c r="AA1554" s="16">
        <f t="shared" si="251"/>
        <v>30</v>
      </c>
      <c r="AB1554" s="16" t="s">
        <v>5604</v>
      </c>
      <c r="AC1554" s="16" t="s">
        <v>1489</v>
      </c>
      <c r="AD1554" s="16">
        <f t="shared" si="252"/>
        <v>10500</v>
      </c>
      <c r="AE1554" s="16">
        <f t="shared" si="253"/>
        <v>87.5</v>
      </c>
      <c r="AF1554" s="16">
        <f t="shared" si="254"/>
        <v>32812.5</v>
      </c>
      <c r="AG1554" s="16">
        <f t="shared" si="255"/>
        <v>25</v>
      </c>
      <c r="AH1554" s="12">
        <f t="shared" si="256"/>
        <v>0</v>
      </c>
      <c r="AI1554" s="16">
        <f t="shared" si="257"/>
        <v>1.75</v>
      </c>
      <c r="AJ1554" s="16">
        <f t="shared" si="258"/>
        <v>6125</v>
      </c>
      <c r="AK1554" s="16">
        <f t="shared" si="259"/>
        <v>125</v>
      </c>
      <c r="AL1554" s="16">
        <f t="shared" si="260"/>
        <v>1250</v>
      </c>
      <c r="AM1554" s="16">
        <f t="shared" si="261"/>
        <v>18750</v>
      </c>
      <c r="AN1554" s="16">
        <f t="shared" si="262"/>
        <v>69437.5</v>
      </c>
      <c r="AO1554" s="12" t="s">
        <v>1458</v>
      </c>
      <c r="AQ1554" s="16" t="s">
        <v>207</v>
      </c>
      <c r="AR1554" s="16" t="s">
        <v>204</v>
      </c>
      <c r="AS1554" s="16" t="s">
        <v>2408</v>
      </c>
      <c r="AT1554" s="16" t="s">
        <v>2387</v>
      </c>
      <c r="AU1554" t="s">
        <v>2384</v>
      </c>
      <c r="AV1554" s="15" t="s">
        <v>2385</v>
      </c>
      <c r="AW1554" s="16" t="s">
        <v>2386</v>
      </c>
      <c r="AX1554" s="16" t="s">
        <v>204</v>
      </c>
      <c r="AY1554" s="16" t="s">
        <v>207</v>
      </c>
      <c r="AZ1554" s="16" t="s">
        <v>204</v>
      </c>
      <c r="BA1554" s="16" t="s">
        <v>204</v>
      </c>
      <c r="BB1554" s="16" t="s">
        <v>204</v>
      </c>
      <c r="BC1554" s="16">
        <v>0.25</v>
      </c>
      <c r="BD1554" s="16">
        <f t="shared" si="263"/>
        <v>0.875</v>
      </c>
      <c r="BE1554" s="16">
        <f t="shared" si="264"/>
        <v>433.984375</v>
      </c>
      <c r="BG1554" s="16">
        <f t="shared" si="265"/>
        <v>300</v>
      </c>
      <c r="BH1554" s="16">
        <f t="shared" si="266"/>
        <v>160</v>
      </c>
      <c r="BI1554" s="16">
        <f t="shared" si="267"/>
        <v>2</v>
      </c>
    </row>
    <row r="1555" spans="1:61" x14ac:dyDescent="0.35">
      <c r="A1555">
        <v>1554</v>
      </c>
      <c r="B1555" t="s">
        <v>360</v>
      </c>
      <c r="C1555" t="s">
        <v>5905</v>
      </c>
      <c r="D1555" s="15" t="s">
        <v>1745</v>
      </c>
      <c r="E1555" s="12" t="s">
        <v>93</v>
      </c>
      <c r="F1555" s="16">
        <v>1981</v>
      </c>
      <c r="G1555" s="12" t="s">
        <v>1453</v>
      </c>
      <c r="H1555" s="12" t="s">
        <v>91</v>
      </c>
      <c r="I1555" s="12" t="s">
        <v>1454</v>
      </c>
      <c r="J1555" s="12" t="s">
        <v>1455</v>
      </c>
      <c r="K1555" s="12" t="s">
        <v>1517</v>
      </c>
      <c r="N1555" s="16" t="s">
        <v>206</v>
      </c>
      <c r="O1555" s="16" t="s">
        <v>1187</v>
      </c>
      <c r="P1555" s="12" t="s">
        <v>1187</v>
      </c>
      <c r="Q1555" s="16">
        <v>2023</v>
      </c>
      <c r="R1555" s="16">
        <v>0.25</v>
      </c>
      <c r="T1555" s="16">
        <v>0</v>
      </c>
      <c r="V1555" s="12" t="s">
        <v>204</v>
      </c>
      <c r="W1555" s="12" t="s">
        <v>207</v>
      </c>
      <c r="X1555" s="16">
        <v>2</v>
      </c>
      <c r="Y1555" s="16">
        <v>6</v>
      </c>
      <c r="Z1555" s="16">
        <v>0.25</v>
      </c>
      <c r="AA1555" s="16">
        <f t="shared" si="251"/>
        <v>30</v>
      </c>
      <c r="AB1555" s="16" t="s">
        <v>5604</v>
      </c>
      <c r="AC1555" s="16" t="s">
        <v>1489</v>
      </c>
      <c r="AD1555" s="16">
        <f t="shared" si="252"/>
        <v>10500</v>
      </c>
      <c r="AE1555" s="16">
        <f t="shared" si="253"/>
        <v>87.5</v>
      </c>
      <c r="AF1555" s="16">
        <f t="shared" si="254"/>
        <v>32812.5</v>
      </c>
      <c r="AG1555" s="16">
        <f t="shared" si="255"/>
        <v>25</v>
      </c>
      <c r="AH1555" s="12">
        <f t="shared" si="256"/>
        <v>0</v>
      </c>
      <c r="AI1555" s="16">
        <f t="shared" si="257"/>
        <v>1.75</v>
      </c>
      <c r="AJ1555" s="16">
        <f t="shared" si="258"/>
        <v>6125</v>
      </c>
      <c r="AK1555" s="16">
        <f t="shared" si="259"/>
        <v>125</v>
      </c>
      <c r="AL1555" s="16">
        <f t="shared" si="260"/>
        <v>1250</v>
      </c>
      <c r="AM1555" s="16">
        <f t="shared" si="261"/>
        <v>18750</v>
      </c>
      <c r="AN1555" s="16">
        <f t="shared" si="262"/>
        <v>69437.5</v>
      </c>
      <c r="AO1555" s="12" t="s">
        <v>1458</v>
      </c>
      <c r="AQ1555" s="16" t="s">
        <v>207</v>
      </c>
      <c r="AR1555" s="16" t="s">
        <v>204</v>
      </c>
      <c r="AS1555" s="16" t="s">
        <v>2389</v>
      </c>
      <c r="AT1555" s="16" t="s">
        <v>2387</v>
      </c>
      <c r="AU1555" t="s">
        <v>2384</v>
      </c>
      <c r="AV1555" s="15" t="s">
        <v>2385</v>
      </c>
      <c r="AW1555" s="16" t="s">
        <v>2386</v>
      </c>
      <c r="AX1555" s="16" t="s">
        <v>204</v>
      </c>
      <c r="AY1555" s="16" t="s">
        <v>207</v>
      </c>
      <c r="AZ1555" s="16" t="s">
        <v>204</v>
      </c>
      <c r="BA1555" s="16" t="s">
        <v>204</v>
      </c>
      <c r="BB1555" s="16" t="s">
        <v>204</v>
      </c>
      <c r="BC1555" s="16">
        <v>0.25</v>
      </c>
      <c r="BD1555" s="16">
        <f t="shared" si="263"/>
        <v>0.875</v>
      </c>
      <c r="BE1555" s="16">
        <f t="shared" si="264"/>
        <v>433.984375</v>
      </c>
      <c r="BG1555" s="16">
        <f t="shared" si="265"/>
        <v>300</v>
      </c>
      <c r="BH1555" s="16">
        <f t="shared" si="266"/>
        <v>160</v>
      </c>
      <c r="BI1555" s="16">
        <f t="shared" si="267"/>
        <v>2</v>
      </c>
    </row>
    <row r="1556" spans="1:61" x14ac:dyDescent="0.35">
      <c r="A1556">
        <v>1555</v>
      </c>
      <c r="B1556" t="s">
        <v>360</v>
      </c>
      <c r="C1556" t="s">
        <v>5906</v>
      </c>
      <c r="D1556" s="15" t="s">
        <v>1746</v>
      </c>
      <c r="E1556" s="12" t="s">
        <v>93</v>
      </c>
      <c r="F1556" s="16">
        <v>1963</v>
      </c>
      <c r="G1556" s="12" t="s">
        <v>1453</v>
      </c>
      <c r="H1556" s="12" t="s">
        <v>91</v>
      </c>
      <c r="I1556" s="12" t="s">
        <v>1454</v>
      </c>
      <c r="J1556" s="12" t="s">
        <v>1455</v>
      </c>
      <c r="K1556" s="12" t="s">
        <v>1517</v>
      </c>
      <c r="N1556" s="16" t="s">
        <v>206</v>
      </c>
      <c r="O1556" s="16" t="s">
        <v>1187</v>
      </c>
      <c r="P1556" s="12" t="s">
        <v>1187</v>
      </c>
      <c r="Q1556" s="16">
        <v>2023</v>
      </c>
      <c r="R1556" s="16">
        <v>0.25</v>
      </c>
      <c r="T1556" s="16">
        <v>0</v>
      </c>
      <c r="V1556" s="12" t="s">
        <v>204</v>
      </c>
      <c r="W1556" s="12" t="s">
        <v>207</v>
      </c>
      <c r="X1556" s="16">
        <v>2</v>
      </c>
      <c r="Y1556" s="16">
        <v>5</v>
      </c>
      <c r="Z1556" s="16">
        <v>0.25</v>
      </c>
      <c r="AA1556" s="16">
        <f t="shared" si="251"/>
        <v>30</v>
      </c>
      <c r="AB1556" s="16" t="s">
        <v>5604</v>
      </c>
      <c r="AC1556" s="16" t="s">
        <v>1489</v>
      </c>
      <c r="AD1556" s="16">
        <f t="shared" si="252"/>
        <v>10500</v>
      </c>
      <c r="AE1556" s="16">
        <f t="shared" si="253"/>
        <v>87.5</v>
      </c>
      <c r="AF1556" s="16">
        <f t="shared" si="254"/>
        <v>32812.5</v>
      </c>
      <c r="AG1556" s="16">
        <f t="shared" si="255"/>
        <v>25</v>
      </c>
      <c r="AH1556" s="12">
        <f t="shared" si="256"/>
        <v>0</v>
      </c>
      <c r="AI1556" s="16">
        <f t="shared" si="257"/>
        <v>1.75</v>
      </c>
      <c r="AJ1556" s="16">
        <f t="shared" si="258"/>
        <v>6125</v>
      </c>
      <c r="AK1556" s="16">
        <f t="shared" si="259"/>
        <v>125</v>
      </c>
      <c r="AL1556" s="16">
        <f t="shared" si="260"/>
        <v>1250</v>
      </c>
      <c r="AM1556" s="16">
        <f t="shared" si="261"/>
        <v>18750</v>
      </c>
      <c r="AN1556" s="16">
        <f t="shared" si="262"/>
        <v>69437.5</v>
      </c>
      <c r="AO1556" s="12" t="s">
        <v>1458</v>
      </c>
      <c r="AQ1556" s="16" t="s">
        <v>207</v>
      </c>
      <c r="AR1556" s="16" t="s">
        <v>2381</v>
      </c>
      <c r="AS1556" s="16" t="s">
        <v>2382</v>
      </c>
      <c r="AT1556" s="16" t="s">
        <v>2387</v>
      </c>
      <c r="AU1556" t="s">
        <v>2384</v>
      </c>
      <c r="AV1556" s="15" t="s">
        <v>2385</v>
      </c>
      <c r="AW1556" s="16" t="s">
        <v>2386</v>
      </c>
      <c r="AX1556" s="16" t="s">
        <v>204</v>
      </c>
      <c r="AY1556" s="16" t="s">
        <v>207</v>
      </c>
      <c r="AZ1556" s="16" t="s">
        <v>204</v>
      </c>
      <c r="BA1556" s="16" t="s">
        <v>204</v>
      </c>
      <c r="BB1556" s="16" t="s">
        <v>204</v>
      </c>
      <c r="BC1556" s="16">
        <v>0.25</v>
      </c>
      <c r="BD1556" s="16">
        <f t="shared" si="263"/>
        <v>0.875</v>
      </c>
      <c r="BE1556" s="16">
        <f t="shared" si="264"/>
        <v>433.984375</v>
      </c>
      <c r="BG1556" s="16">
        <f t="shared" si="265"/>
        <v>300</v>
      </c>
      <c r="BH1556" s="16">
        <f t="shared" si="266"/>
        <v>160</v>
      </c>
      <c r="BI1556" s="16">
        <f t="shared" si="267"/>
        <v>2</v>
      </c>
    </row>
    <row r="1557" spans="1:61" x14ac:dyDescent="0.35">
      <c r="A1557">
        <v>1556</v>
      </c>
      <c r="B1557" t="s">
        <v>360</v>
      </c>
      <c r="C1557" t="s">
        <v>5907</v>
      </c>
      <c r="D1557" s="15" t="s">
        <v>1747</v>
      </c>
      <c r="E1557" s="12" t="s">
        <v>93</v>
      </c>
      <c r="F1557" s="16">
        <v>1961</v>
      </c>
      <c r="G1557" s="12" t="s">
        <v>1453</v>
      </c>
      <c r="H1557" s="12" t="s">
        <v>91</v>
      </c>
      <c r="I1557" s="12" t="s">
        <v>1454</v>
      </c>
      <c r="J1557" s="12" t="s">
        <v>1455</v>
      </c>
      <c r="K1557" s="12" t="s">
        <v>1517</v>
      </c>
      <c r="N1557" s="16" t="s">
        <v>206</v>
      </c>
      <c r="O1557" s="16" t="s">
        <v>1187</v>
      </c>
      <c r="P1557" s="12" t="s">
        <v>1187</v>
      </c>
      <c r="Q1557" s="16">
        <v>2023</v>
      </c>
      <c r="R1557" s="16">
        <v>0.25</v>
      </c>
      <c r="T1557" s="16">
        <v>0</v>
      </c>
      <c r="V1557" s="12" t="s">
        <v>204</v>
      </c>
      <c r="W1557" s="12" t="s">
        <v>207</v>
      </c>
      <c r="X1557" s="16">
        <v>2</v>
      </c>
      <c r="Y1557" s="16">
        <v>4</v>
      </c>
      <c r="Z1557" s="16">
        <v>0.25</v>
      </c>
      <c r="AA1557" s="16">
        <f t="shared" si="251"/>
        <v>30</v>
      </c>
      <c r="AB1557" s="16" t="s">
        <v>5604</v>
      </c>
      <c r="AC1557" s="16" t="s">
        <v>1489</v>
      </c>
      <c r="AD1557" s="16">
        <f t="shared" si="252"/>
        <v>10500</v>
      </c>
      <c r="AE1557" s="16">
        <f t="shared" si="253"/>
        <v>87.5</v>
      </c>
      <c r="AF1557" s="16">
        <f t="shared" si="254"/>
        <v>32812.5</v>
      </c>
      <c r="AG1557" s="16">
        <f t="shared" si="255"/>
        <v>25</v>
      </c>
      <c r="AH1557" s="12">
        <f t="shared" si="256"/>
        <v>0</v>
      </c>
      <c r="AI1557" s="16">
        <f t="shared" si="257"/>
        <v>1.75</v>
      </c>
      <c r="AJ1557" s="16">
        <f t="shared" si="258"/>
        <v>6125</v>
      </c>
      <c r="AK1557" s="16">
        <f t="shared" si="259"/>
        <v>125</v>
      </c>
      <c r="AL1557" s="16">
        <f t="shared" si="260"/>
        <v>1250</v>
      </c>
      <c r="AM1557" s="16">
        <f t="shared" si="261"/>
        <v>18750</v>
      </c>
      <c r="AN1557" s="16">
        <f t="shared" si="262"/>
        <v>69437.5</v>
      </c>
      <c r="AO1557" s="12" t="s">
        <v>1458</v>
      </c>
      <c r="AQ1557" s="16" t="s">
        <v>207</v>
      </c>
      <c r="AR1557" s="16" t="s">
        <v>204</v>
      </c>
      <c r="AS1557" s="16" t="s">
        <v>2382</v>
      </c>
      <c r="AT1557" s="16" t="s">
        <v>2387</v>
      </c>
      <c r="AU1557" t="s">
        <v>2384</v>
      </c>
      <c r="AV1557" s="15" t="s">
        <v>2385</v>
      </c>
      <c r="AW1557" s="16" t="s">
        <v>2386</v>
      </c>
      <c r="AX1557" s="16" t="s">
        <v>204</v>
      </c>
      <c r="AY1557" s="16" t="s">
        <v>207</v>
      </c>
      <c r="AZ1557" s="16" t="s">
        <v>204</v>
      </c>
      <c r="BA1557" s="16" t="s">
        <v>204</v>
      </c>
      <c r="BB1557" s="16" t="s">
        <v>204</v>
      </c>
      <c r="BC1557" s="16">
        <v>0.25</v>
      </c>
      <c r="BD1557" s="16">
        <f t="shared" si="263"/>
        <v>0.875</v>
      </c>
      <c r="BE1557" s="16">
        <f t="shared" si="264"/>
        <v>433.984375</v>
      </c>
      <c r="BG1557" s="16">
        <f t="shared" si="265"/>
        <v>300</v>
      </c>
      <c r="BH1557" s="16">
        <f t="shared" si="266"/>
        <v>160</v>
      </c>
      <c r="BI1557" s="16">
        <f t="shared" si="267"/>
        <v>2</v>
      </c>
    </row>
    <row r="1558" spans="1:61" x14ac:dyDescent="0.35">
      <c r="A1558">
        <v>1557</v>
      </c>
      <c r="B1558" t="s">
        <v>360</v>
      </c>
      <c r="C1558" t="s">
        <v>5908</v>
      </c>
      <c r="D1558" s="15" t="s">
        <v>1748</v>
      </c>
      <c r="E1558" s="12" t="s">
        <v>93</v>
      </c>
      <c r="F1558" s="16">
        <v>1965</v>
      </c>
      <c r="G1558" s="12" t="s">
        <v>1453</v>
      </c>
      <c r="H1558" s="12" t="s">
        <v>91</v>
      </c>
      <c r="I1558" s="12" t="s">
        <v>1454</v>
      </c>
      <c r="J1558" s="12" t="s">
        <v>1455</v>
      </c>
      <c r="K1558" s="12" t="s">
        <v>1517</v>
      </c>
      <c r="N1558" s="16" t="s">
        <v>206</v>
      </c>
      <c r="O1558" s="16" t="s">
        <v>1187</v>
      </c>
      <c r="P1558" s="12" t="s">
        <v>1187</v>
      </c>
      <c r="Q1558" s="16">
        <v>2023</v>
      </c>
      <c r="R1558" s="16">
        <v>0.25</v>
      </c>
      <c r="T1558" s="16">
        <v>0</v>
      </c>
      <c r="V1558" s="12" t="s">
        <v>204</v>
      </c>
      <c r="W1558" s="12" t="s">
        <v>207</v>
      </c>
      <c r="X1558" s="16">
        <v>2</v>
      </c>
      <c r="Y1558" s="16">
        <v>7</v>
      </c>
      <c r="Z1558" s="16">
        <v>0.25</v>
      </c>
      <c r="AA1558" s="16">
        <f t="shared" si="251"/>
        <v>30</v>
      </c>
      <c r="AB1558" s="16" t="s">
        <v>5604</v>
      </c>
      <c r="AC1558" s="16" t="s">
        <v>1489</v>
      </c>
      <c r="AD1558" s="16">
        <f t="shared" si="252"/>
        <v>10500</v>
      </c>
      <c r="AE1558" s="16">
        <f t="shared" si="253"/>
        <v>87.5</v>
      </c>
      <c r="AF1558" s="16">
        <f t="shared" si="254"/>
        <v>32812.5</v>
      </c>
      <c r="AG1558" s="16">
        <f t="shared" si="255"/>
        <v>25</v>
      </c>
      <c r="AH1558" s="12">
        <f t="shared" si="256"/>
        <v>0</v>
      </c>
      <c r="AI1558" s="16">
        <f t="shared" si="257"/>
        <v>1.75</v>
      </c>
      <c r="AJ1558" s="16">
        <f t="shared" si="258"/>
        <v>6125</v>
      </c>
      <c r="AK1558" s="16">
        <f t="shared" si="259"/>
        <v>125</v>
      </c>
      <c r="AL1558" s="16">
        <f t="shared" si="260"/>
        <v>1250</v>
      </c>
      <c r="AM1558" s="16">
        <f t="shared" si="261"/>
        <v>18750</v>
      </c>
      <c r="AN1558" s="16">
        <f t="shared" si="262"/>
        <v>69437.5</v>
      </c>
      <c r="AO1558" s="12" t="s">
        <v>1458</v>
      </c>
      <c r="AQ1558" s="16" t="s">
        <v>207</v>
      </c>
      <c r="AR1558" s="16" t="s">
        <v>204</v>
      </c>
      <c r="AS1558" s="16" t="s">
        <v>2382</v>
      </c>
      <c r="AT1558" s="16" t="s">
        <v>2383</v>
      </c>
      <c r="AU1558" t="s">
        <v>2384</v>
      </c>
      <c r="AV1558" s="15" t="s">
        <v>2385</v>
      </c>
      <c r="AW1558" s="16" t="s">
        <v>2386</v>
      </c>
      <c r="AX1558" s="16" t="s">
        <v>204</v>
      </c>
      <c r="AY1558" s="16" t="s">
        <v>207</v>
      </c>
      <c r="AZ1558" s="16" t="s">
        <v>204</v>
      </c>
      <c r="BA1558" s="16" t="s">
        <v>204</v>
      </c>
      <c r="BB1558" s="16" t="s">
        <v>204</v>
      </c>
      <c r="BC1558" s="16">
        <v>0.25</v>
      </c>
      <c r="BD1558" s="16">
        <f t="shared" si="263"/>
        <v>0.875</v>
      </c>
      <c r="BE1558" s="16">
        <f t="shared" si="264"/>
        <v>433.984375</v>
      </c>
      <c r="BG1558" s="16">
        <f t="shared" si="265"/>
        <v>300</v>
      </c>
      <c r="BH1558" s="16">
        <f t="shared" si="266"/>
        <v>160</v>
      </c>
      <c r="BI1558" s="16">
        <f t="shared" si="267"/>
        <v>2</v>
      </c>
    </row>
    <row r="1559" spans="1:61" x14ac:dyDescent="0.35">
      <c r="A1559">
        <v>1558</v>
      </c>
      <c r="B1559" t="s">
        <v>360</v>
      </c>
      <c r="C1559" t="s">
        <v>5909</v>
      </c>
      <c r="D1559" s="15" t="s">
        <v>1749</v>
      </c>
      <c r="E1559" s="12" t="s">
        <v>93</v>
      </c>
      <c r="F1559" s="16">
        <v>1971</v>
      </c>
      <c r="G1559" s="12" t="s">
        <v>1453</v>
      </c>
      <c r="H1559" s="12" t="s">
        <v>91</v>
      </c>
      <c r="I1559" s="12" t="s">
        <v>1454</v>
      </c>
      <c r="J1559" s="12" t="s">
        <v>1455</v>
      </c>
      <c r="K1559" s="12" t="s">
        <v>1517</v>
      </c>
      <c r="N1559" s="16" t="s">
        <v>206</v>
      </c>
      <c r="O1559" s="16" t="s">
        <v>1187</v>
      </c>
      <c r="P1559" s="12" t="s">
        <v>1187</v>
      </c>
      <c r="Q1559" s="16">
        <v>2023</v>
      </c>
      <c r="R1559" s="16">
        <v>0.25</v>
      </c>
      <c r="T1559" s="16">
        <v>0</v>
      </c>
      <c r="V1559" s="12" t="s">
        <v>204</v>
      </c>
      <c r="W1559" s="12" t="s">
        <v>207</v>
      </c>
      <c r="X1559" s="16">
        <v>2</v>
      </c>
      <c r="Y1559" s="16">
        <v>8</v>
      </c>
      <c r="Z1559" s="16">
        <v>0.25</v>
      </c>
      <c r="AA1559" s="16">
        <f t="shared" si="251"/>
        <v>30</v>
      </c>
      <c r="AB1559" s="16" t="s">
        <v>5604</v>
      </c>
      <c r="AC1559" s="16" t="s">
        <v>1489</v>
      </c>
      <c r="AD1559" s="16">
        <f t="shared" si="252"/>
        <v>10500</v>
      </c>
      <c r="AE1559" s="16">
        <f t="shared" si="253"/>
        <v>87.5</v>
      </c>
      <c r="AF1559" s="16">
        <f t="shared" si="254"/>
        <v>32812.5</v>
      </c>
      <c r="AG1559" s="16">
        <f t="shared" si="255"/>
        <v>25</v>
      </c>
      <c r="AH1559" s="12">
        <f t="shared" si="256"/>
        <v>0</v>
      </c>
      <c r="AI1559" s="16">
        <f t="shared" si="257"/>
        <v>1.75</v>
      </c>
      <c r="AJ1559" s="16">
        <f t="shared" si="258"/>
        <v>6125</v>
      </c>
      <c r="AK1559" s="16">
        <f t="shared" si="259"/>
        <v>125</v>
      </c>
      <c r="AL1559" s="16">
        <f t="shared" si="260"/>
        <v>1250</v>
      </c>
      <c r="AM1559" s="16">
        <f t="shared" si="261"/>
        <v>18750</v>
      </c>
      <c r="AN1559" s="16">
        <f t="shared" si="262"/>
        <v>69437.5</v>
      </c>
      <c r="AO1559" s="12" t="s">
        <v>1458</v>
      </c>
      <c r="AQ1559" s="16" t="s">
        <v>207</v>
      </c>
      <c r="AR1559" s="16" t="s">
        <v>204</v>
      </c>
      <c r="AS1559" s="16" t="s">
        <v>2382</v>
      </c>
      <c r="AT1559" s="16" t="s">
        <v>2383</v>
      </c>
      <c r="AU1559" t="s">
        <v>2384</v>
      </c>
      <c r="AV1559" s="15" t="s">
        <v>2385</v>
      </c>
      <c r="AW1559" s="16" t="s">
        <v>2386</v>
      </c>
      <c r="AX1559" s="16" t="s">
        <v>204</v>
      </c>
      <c r="AY1559" s="16" t="s">
        <v>207</v>
      </c>
      <c r="AZ1559" s="16" t="s">
        <v>204</v>
      </c>
      <c r="BA1559" s="16" t="s">
        <v>204</v>
      </c>
      <c r="BB1559" s="16" t="s">
        <v>204</v>
      </c>
      <c r="BC1559" s="16">
        <v>0.25</v>
      </c>
      <c r="BD1559" s="16">
        <f t="shared" si="263"/>
        <v>0.875</v>
      </c>
      <c r="BE1559" s="16">
        <f t="shared" si="264"/>
        <v>433.984375</v>
      </c>
      <c r="BG1559" s="16">
        <f t="shared" si="265"/>
        <v>300</v>
      </c>
      <c r="BH1559" s="16">
        <f t="shared" si="266"/>
        <v>160</v>
      </c>
      <c r="BI1559" s="16">
        <f t="shared" si="267"/>
        <v>2</v>
      </c>
    </row>
    <row r="1560" spans="1:61" x14ac:dyDescent="0.35">
      <c r="A1560">
        <v>1559</v>
      </c>
      <c r="B1560" t="s">
        <v>360</v>
      </c>
      <c r="C1560" t="s">
        <v>5910</v>
      </c>
      <c r="D1560" s="15" t="s">
        <v>1750</v>
      </c>
      <c r="E1560" s="12" t="s">
        <v>93</v>
      </c>
      <c r="F1560" s="16">
        <v>1970</v>
      </c>
      <c r="G1560" s="12" t="s">
        <v>1453</v>
      </c>
      <c r="H1560" s="12" t="s">
        <v>91</v>
      </c>
      <c r="I1560" s="12" t="s">
        <v>1454</v>
      </c>
      <c r="J1560" s="12" t="s">
        <v>1455</v>
      </c>
      <c r="K1560" s="12" t="s">
        <v>1517</v>
      </c>
      <c r="N1560" s="16" t="s">
        <v>206</v>
      </c>
      <c r="O1560" s="16" t="s">
        <v>1187</v>
      </c>
      <c r="P1560" s="12" t="s">
        <v>1187</v>
      </c>
      <c r="Q1560" s="16">
        <v>2023</v>
      </c>
      <c r="R1560" s="16">
        <v>0.25</v>
      </c>
      <c r="T1560" s="16">
        <v>0</v>
      </c>
      <c r="V1560" s="12" t="s">
        <v>204</v>
      </c>
      <c r="W1560" s="12" t="s">
        <v>207</v>
      </c>
      <c r="X1560" s="16">
        <v>2</v>
      </c>
      <c r="Y1560" s="16">
        <v>4</v>
      </c>
      <c r="Z1560" s="16">
        <v>0.25</v>
      </c>
      <c r="AA1560" s="16">
        <f t="shared" si="251"/>
        <v>30</v>
      </c>
      <c r="AB1560" s="16" t="s">
        <v>5604</v>
      </c>
      <c r="AC1560" s="16" t="s">
        <v>1489</v>
      </c>
      <c r="AD1560" s="16">
        <f t="shared" si="252"/>
        <v>10500</v>
      </c>
      <c r="AE1560" s="16">
        <f t="shared" si="253"/>
        <v>87.5</v>
      </c>
      <c r="AF1560" s="16">
        <f t="shared" si="254"/>
        <v>32812.5</v>
      </c>
      <c r="AG1560" s="16">
        <f t="shared" si="255"/>
        <v>25</v>
      </c>
      <c r="AH1560" s="12">
        <f t="shared" si="256"/>
        <v>0</v>
      </c>
      <c r="AI1560" s="16">
        <f t="shared" si="257"/>
        <v>1.75</v>
      </c>
      <c r="AJ1560" s="16">
        <f t="shared" si="258"/>
        <v>6125</v>
      </c>
      <c r="AK1560" s="16">
        <f t="shared" si="259"/>
        <v>125</v>
      </c>
      <c r="AL1560" s="16">
        <f t="shared" si="260"/>
        <v>1250</v>
      </c>
      <c r="AM1560" s="16">
        <f t="shared" si="261"/>
        <v>18750</v>
      </c>
      <c r="AN1560" s="16">
        <f t="shared" si="262"/>
        <v>69437.5</v>
      </c>
      <c r="AO1560" s="12" t="s">
        <v>1458</v>
      </c>
      <c r="AQ1560" s="16" t="s">
        <v>207</v>
      </c>
      <c r="AR1560" s="16" t="s">
        <v>2381</v>
      </c>
      <c r="AS1560" s="16" t="s">
        <v>2408</v>
      </c>
      <c r="AT1560" s="16" t="s">
        <v>2387</v>
      </c>
      <c r="AU1560" t="s">
        <v>2384</v>
      </c>
      <c r="AV1560" s="15" t="s">
        <v>2385</v>
      </c>
      <c r="AW1560" s="16" t="s">
        <v>2386</v>
      </c>
      <c r="AX1560" s="16" t="s">
        <v>204</v>
      </c>
      <c r="AY1560" s="16" t="s">
        <v>207</v>
      </c>
      <c r="AZ1560" s="16" t="s">
        <v>204</v>
      </c>
      <c r="BA1560" s="16" t="s">
        <v>204</v>
      </c>
      <c r="BB1560" s="16" t="s">
        <v>204</v>
      </c>
      <c r="BC1560" s="16">
        <v>0.25</v>
      </c>
      <c r="BD1560" s="16">
        <f t="shared" si="263"/>
        <v>0.875</v>
      </c>
      <c r="BE1560" s="16">
        <f t="shared" si="264"/>
        <v>433.984375</v>
      </c>
      <c r="BG1560" s="16">
        <f t="shared" si="265"/>
        <v>300</v>
      </c>
      <c r="BH1560" s="16">
        <f t="shared" si="266"/>
        <v>160</v>
      </c>
      <c r="BI1560" s="16">
        <f t="shared" si="267"/>
        <v>2</v>
      </c>
    </row>
    <row r="1561" spans="1:61" x14ac:dyDescent="0.35">
      <c r="A1561">
        <v>1560</v>
      </c>
      <c r="B1561" t="s">
        <v>360</v>
      </c>
      <c r="C1561" t="s">
        <v>5911</v>
      </c>
      <c r="D1561" s="15" t="s">
        <v>1751</v>
      </c>
      <c r="E1561" s="12" t="s">
        <v>93</v>
      </c>
      <c r="F1561" s="16">
        <v>1975</v>
      </c>
      <c r="G1561" s="12" t="s">
        <v>1453</v>
      </c>
      <c r="H1561" s="12" t="s">
        <v>91</v>
      </c>
      <c r="I1561" s="12" t="s">
        <v>1454</v>
      </c>
      <c r="J1561" s="12" t="s">
        <v>1455</v>
      </c>
      <c r="K1561" s="12" t="s">
        <v>1517</v>
      </c>
      <c r="N1561" s="16" t="s">
        <v>206</v>
      </c>
      <c r="O1561" s="16" t="s">
        <v>1187</v>
      </c>
      <c r="P1561" s="12" t="s">
        <v>1187</v>
      </c>
      <c r="Q1561" s="16">
        <v>2023</v>
      </c>
      <c r="R1561" s="16">
        <v>0.25</v>
      </c>
      <c r="T1561" s="16">
        <v>0</v>
      </c>
      <c r="V1561" s="12" t="s">
        <v>204</v>
      </c>
      <c r="W1561" s="12" t="s">
        <v>207</v>
      </c>
      <c r="X1561" s="16">
        <v>2</v>
      </c>
      <c r="Y1561" s="16">
        <v>4</v>
      </c>
      <c r="Z1561" s="16">
        <v>0.25</v>
      </c>
      <c r="AA1561" s="16">
        <f t="shared" si="251"/>
        <v>30</v>
      </c>
      <c r="AB1561" s="16" t="s">
        <v>5604</v>
      </c>
      <c r="AC1561" s="16" t="s">
        <v>1489</v>
      </c>
      <c r="AD1561" s="16">
        <f t="shared" si="252"/>
        <v>10500</v>
      </c>
      <c r="AE1561" s="16">
        <f t="shared" si="253"/>
        <v>87.5</v>
      </c>
      <c r="AF1561" s="16">
        <f t="shared" si="254"/>
        <v>32812.5</v>
      </c>
      <c r="AG1561" s="16">
        <f t="shared" si="255"/>
        <v>25</v>
      </c>
      <c r="AH1561" s="12">
        <f t="shared" si="256"/>
        <v>0</v>
      </c>
      <c r="AI1561" s="16">
        <f t="shared" si="257"/>
        <v>1.75</v>
      </c>
      <c r="AJ1561" s="16">
        <f t="shared" si="258"/>
        <v>6125</v>
      </c>
      <c r="AK1561" s="16">
        <f t="shared" si="259"/>
        <v>125</v>
      </c>
      <c r="AL1561" s="16">
        <f t="shared" si="260"/>
        <v>1250</v>
      </c>
      <c r="AM1561" s="16">
        <f t="shared" si="261"/>
        <v>18750</v>
      </c>
      <c r="AN1561" s="16">
        <f t="shared" si="262"/>
        <v>69437.5</v>
      </c>
      <c r="AO1561" s="12" t="s">
        <v>1458</v>
      </c>
      <c r="AQ1561" s="16" t="s">
        <v>207</v>
      </c>
      <c r="AR1561" s="16" t="s">
        <v>204</v>
      </c>
      <c r="AS1561" s="16" t="s">
        <v>2388</v>
      </c>
      <c r="AT1561" s="16" t="s">
        <v>2387</v>
      </c>
      <c r="AU1561" t="s">
        <v>2384</v>
      </c>
      <c r="AV1561" s="15" t="s">
        <v>2385</v>
      </c>
      <c r="AW1561" s="16" t="s">
        <v>2386</v>
      </c>
      <c r="AX1561" s="16" t="s">
        <v>204</v>
      </c>
      <c r="AY1561" s="16" t="s">
        <v>207</v>
      </c>
      <c r="AZ1561" s="16" t="s">
        <v>204</v>
      </c>
      <c r="BA1561" s="16" t="s">
        <v>204</v>
      </c>
      <c r="BB1561" s="16" t="s">
        <v>204</v>
      </c>
      <c r="BC1561" s="16">
        <v>0.25</v>
      </c>
      <c r="BD1561" s="16">
        <f t="shared" si="263"/>
        <v>0.875</v>
      </c>
      <c r="BE1561" s="16">
        <f t="shared" si="264"/>
        <v>433.984375</v>
      </c>
      <c r="BG1561" s="16">
        <f t="shared" si="265"/>
        <v>300</v>
      </c>
      <c r="BH1561" s="16">
        <f t="shared" si="266"/>
        <v>160</v>
      </c>
      <c r="BI1561" s="16">
        <f t="shared" si="267"/>
        <v>2</v>
      </c>
    </row>
    <row r="1562" spans="1:61" x14ac:dyDescent="0.35">
      <c r="A1562">
        <v>1561</v>
      </c>
      <c r="B1562" t="s">
        <v>360</v>
      </c>
      <c r="C1562" t="s">
        <v>5912</v>
      </c>
      <c r="D1562" s="15" t="s">
        <v>1732</v>
      </c>
      <c r="E1562" s="12" t="s">
        <v>93</v>
      </c>
      <c r="F1562" s="16">
        <v>1987</v>
      </c>
      <c r="G1562" s="12" t="s">
        <v>1453</v>
      </c>
      <c r="H1562" s="12" t="s">
        <v>91</v>
      </c>
      <c r="I1562" s="12" t="s">
        <v>1454</v>
      </c>
      <c r="J1562" s="12" t="s">
        <v>1455</v>
      </c>
      <c r="K1562" s="12" t="s">
        <v>1575</v>
      </c>
      <c r="N1562" s="16" t="s">
        <v>206</v>
      </c>
      <c r="O1562" s="16" t="s">
        <v>1187</v>
      </c>
      <c r="P1562" s="12" t="s">
        <v>1187</v>
      </c>
      <c r="Q1562" s="16">
        <v>2023</v>
      </c>
      <c r="R1562" s="16">
        <v>0.25</v>
      </c>
      <c r="T1562" s="16">
        <v>0</v>
      </c>
      <c r="V1562" s="12" t="s">
        <v>204</v>
      </c>
      <c r="W1562" s="12" t="s">
        <v>207</v>
      </c>
      <c r="X1562" s="16">
        <v>2</v>
      </c>
      <c r="Y1562" s="16">
        <v>3</v>
      </c>
      <c r="Z1562" s="16">
        <v>0.25</v>
      </c>
      <c r="AA1562" s="16">
        <f t="shared" si="251"/>
        <v>30</v>
      </c>
      <c r="AB1562" s="16" t="s">
        <v>5604</v>
      </c>
      <c r="AC1562" s="16" t="s">
        <v>1489</v>
      </c>
      <c r="AD1562" s="16">
        <f t="shared" si="252"/>
        <v>10500</v>
      </c>
      <c r="AE1562" s="16">
        <f t="shared" si="253"/>
        <v>87.5</v>
      </c>
      <c r="AF1562" s="16">
        <f t="shared" si="254"/>
        <v>32812.5</v>
      </c>
      <c r="AG1562" s="16">
        <f t="shared" si="255"/>
        <v>25</v>
      </c>
      <c r="AH1562" s="12">
        <f t="shared" si="256"/>
        <v>0</v>
      </c>
      <c r="AI1562" s="16">
        <f t="shared" si="257"/>
        <v>1.75</v>
      </c>
      <c r="AJ1562" s="16">
        <f t="shared" si="258"/>
        <v>6125</v>
      </c>
      <c r="AK1562" s="16">
        <f t="shared" si="259"/>
        <v>125</v>
      </c>
      <c r="AL1562" s="16">
        <f t="shared" si="260"/>
        <v>1250</v>
      </c>
      <c r="AM1562" s="16">
        <f t="shared" si="261"/>
        <v>18750</v>
      </c>
      <c r="AN1562" s="16">
        <f t="shared" si="262"/>
        <v>69437.5</v>
      </c>
      <c r="AO1562" s="12" t="s">
        <v>1458</v>
      </c>
      <c r="AQ1562" s="16" t="s">
        <v>207</v>
      </c>
      <c r="AR1562" s="16" t="s">
        <v>204</v>
      </c>
      <c r="AS1562" s="16" t="s">
        <v>2389</v>
      </c>
      <c r="AT1562" s="16" t="s">
        <v>2387</v>
      </c>
      <c r="AU1562" t="s">
        <v>2384</v>
      </c>
      <c r="AV1562" s="15" t="s">
        <v>2385</v>
      </c>
      <c r="AW1562" s="16" t="s">
        <v>2386</v>
      </c>
      <c r="AX1562" s="16" t="s">
        <v>204</v>
      </c>
      <c r="AY1562" s="16" t="s">
        <v>207</v>
      </c>
      <c r="AZ1562" s="16" t="s">
        <v>204</v>
      </c>
      <c r="BA1562" s="16" t="s">
        <v>204</v>
      </c>
      <c r="BB1562" s="16" t="s">
        <v>204</v>
      </c>
      <c r="BC1562" s="16">
        <v>0.25</v>
      </c>
      <c r="BD1562" s="16">
        <f t="shared" si="263"/>
        <v>0.875</v>
      </c>
      <c r="BE1562" s="16">
        <f t="shared" si="264"/>
        <v>433.984375</v>
      </c>
      <c r="BG1562" s="16">
        <f t="shared" si="265"/>
        <v>300</v>
      </c>
      <c r="BH1562" s="16">
        <f t="shared" si="266"/>
        <v>160</v>
      </c>
      <c r="BI1562" s="16">
        <f t="shared" si="267"/>
        <v>2</v>
      </c>
    </row>
    <row r="1563" spans="1:61" x14ac:dyDescent="0.35">
      <c r="A1563">
        <v>1562</v>
      </c>
      <c r="B1563" t="s">
        <v>360</v>
      </c>
      <c r="C1563" t="s">
        <v>5913</v>
      </c>
      <c r="D1563" s="15" t="s">
        <v>1752</v>
      </c>
      <c r="E1563" s="12" t="s">
        <v>93</v>
      </c>
      <c r="F1563" s="16">
        <v>1969</v>
      </c>
      <c r="G1563" s="12" t="s">
        <v>1453</v>
      </c>
      <c r="H1563" s="12" t="s">
        <v>91</v>
      </c>
      <c r="I1563" s="12" t="s">
        <v>1454</v>
      </c>
      <c r="J1563" s="12" t="s">
        <v>1455</v>
      </c>
      <c r="K1563" s="12" t="s">
        <v>1575</v>
      </c>
      <c r="N1563" s="16" t="s">
        <v>206</v>
      </c>
      <c r="O1563" s="16" t="s">
        <v>1187</v>
      </c>
      <c r="P1563" s="12" t="s">
        <v>1187</v>
      </c>
      <c r="Q1563" s="16">
        <v>2023</v>
      </c>
      <c r="R1563" s="16">
        <v>0.25</v>
      </c>
      <c r="T1563" s="16">
        <v>0</v>
      </c>
      <c r="U1563" s="16" t="s">
        <v>1753</v>
      </c>
      <c r="V1563" s="12" t="s">
        <v>204</v>
      </c>
      <c r="W1563" s="12" t="s">
        <v>207</v>
      </c>
      <c r="X1563" s="16">
        <v>2</v>
      </c>
      <c r="Y1563" s="16">
        <v>6</v>
      </c>
      <c r="Z1563" s="16">
        <v>0.25</v>
      </c>
      <c r="AA1563" s="16">
        <f t="shared" si="251"/>
        <v>30</v>
      </c>
      <c r="AB1563" s="16" t="s">
        <v>5604</v>
      </c>
      <c r="AC1563" s="16" t="s">
        <v>1489</v>
      </c>
      <c r="AD1563" s="16">
        <f t="shared" si="252"/>
        <v>10500</v>
      </c>
      <c r="AE1563" s="16">
        <f t="shared" si="253"/>
        <v>87.5</v>
      </c>
      <c r="AF1563" s="16">
        <f t="shared" si="254"/>
        <v>32812.5</v>
      </c>
      <c r="AG1563" s="16">
        <f t="shared" si="255"/>
        <v>25</v>
      </c>
      <c r="AH1563" s="12">
        <f t="shared" si="256"/>
        <v>0</v>
      </c>
      <c r="AI1563" s="16">
        <f t="shared" si="257"/>
        <v>1.75</v>
      </c>
      <c r="AJ1563" s="16">
        <f t="shared" si="258"/>
        <v>6125</v>
      </c>
      <c r="AK1563" s="16">
        <f t="shared" si="259"/>
        <v>125</v>
      </c>
      <c r="AL1563" s="16">
        <f t="shared" si="260"/>
        <v>1250</v>
      </c>
      <c r="AM1563" s="16">
        <f t="shared" si="261"/>
        <v>18750</v>
      </c>
      <c r="AN1563" s="16">
        <f t="shared" si="262"/>
        <v>69437.5</v>
      </c>
      <c r="AO1563" s="12" t="s">
        <v>1458</v>
      </c>
      <c r="AQ1563" s="16" t="s">
        <v>207</v>
      </c>
      <c r="AR1563" s="16" t="s">
        <v>204</v>
      </c>
      <c r="AS1563" s="16" t="s">
        <v>2388</v>
      </c>
      <c r="AT1563" s="16" t="s">
        <v>2383</v>
      </c>
      <c r="AU1563" t="s">
        <v>2384</v>
      </c>
      <c r="AV1563" s="15" t="s">
        <v>2385</v>
      </c>
      <c r="AW1563" s="16" t="s">
        <v>2386</v>
      </c>
      <c r="AX1563" s="16" t="s">
        <v>204</v>
      </c>
      <c r="AY1563" s="16" t="s">
        <v>207</v>
      </c>
      <c r="AZ1563" s="16" t="s">
        <v>204</v>
      </c>
      <c r="BA1563" s="16" t="s">
        <v>204</v>
      </c>
      <c r="BB1563" s="16" t="s">
        <v>204</v>
      </c>
      <c r="BC1563" s="16">
        <v>0.25</v>
      </c>
      <c r="BD1563" s="16">
        <f t="shared" si="263"/>
        <v>0.875</v>
      </c>
      <c r="BE1563" s="16">
        <f t="shared" si="264"/>
        <v>433.984375</v>
      </c>
      <c r="BG1563" s="16">
        <f t="shared" si="265"/>
        <v>300</v>
      </c>
      <c r="BH1563" s="16">
        <f t="shared" si="266"/>
        <v>160</v>
      </c>
      <c r="BI1563" s="16">
        <f t="shared" si="267"/>
        <v>2</v>
      </c>
    </row>
    <row r="1564" spans="1:61" x14ac:dyDescent="0.35">
      <c r="A1564">
        <v>1563</v>
      </c>
      <c r="B1564" t="s">
        <v>360</v>
      </c>
      <c r="C1564" t="s">
        <v>5914</v>
      </c>
      <c r="D1564" s="15" t="s">
        <v>1754</v>
      </c>
      <c r="E1564" s="12" t="s">
        <v>93</v>
      </c>
      <c r="F1564" s="16">
        <v>1978</v>
      </c>
      <c r="G1564" s="12" t="s">
        <v>1453</v>
      </c>
      <c r="H1564" s="12" t="s">
        <v>91</v>
      </c>
      <c r="I1564" s="12" t="s">
        <v>1454</v>
      </c>
      <c r="J1564" s="12" t="s">
        <v>1455</v>
      </c>
      <c r="K1564" s="12" t="s">
        <v>1575</v>
      </c>
      <c r="N1564" s="16" t="s">
        <v>206</v>
      </c>
      <c r="O1564" s="16" t="s">
        <v>1187</v>
      </c>
      <c r="P1564" s="12" t="s">
        <v>1187</v>
      </c>
      <c r="Q1564" s="16">
        <v>2023</v>
      </c>
      <c r="R1564" s="16">
        <v>0.25</v>
      </c>
      <c r="T1564" s="16">
        <v>0</v>
      </c>
      <c r="V1564" s="12" t="s">
        <v>204</v>
      </c>
      <c r="W1564" s="12" t="s">
        <v>207</v>
      </c>
      <c r="X1564" s="16">
        <v>2</v>
      </c>
      <c r="Y1564" s="16">
        <v>3</v>
      </c>
      <c r="Z1564" s="16">
        <v>0.25</v>
      </c>
      <c r="AA1564" s="16">
        <f t="shared" si="251"/>
        <v>30</v>
      </c>
      <c r="AB1564" s="16" t="s">
        <v>5604</v>
      </c>
      <c r="AC1564" s="16" t="s">
        <v>1489</v>
      </c>
      <c r="AD1564" s="16">
        <f t="shared" si="252"/>
        <v>10500</v>
      </c>
      <c r="AE1564" s="16">
        <f t="shared" si="253"/>
        <v>87.5</v>
      </c>
      <c r="AF1564" s="16">
        <f t="shared" si="254"/>
        <v>32812.5</v>
      </c>
      <c r="AG1564" s="16">
        <f t="shared" si="255"/>
        <v>25</v>
      </c>
      <c r="AH1564" s="12">
        <f t="shared" si="256"/>
        <v>0</v>
      </c>
      <c r="AI1564" s="16">
        <f t="shared" si="257"/>
        <v>1.75</v>
      </c>
      <c r="AJ1564" s="16">
        <f t="shared" si="258"/>
        <v>6125</v>
      </c>
      <c r="AK1564" s="16">
        <f t="shared" si="259"/>
        <v>125</v>
      </c>
      <c r="AL1564" s="16">
        <f t="shared" si="260"/>
        <v>1250</v>
      </c>
      <c r="AM1564" s="16">
        <f t="shared" si="261"/>
        <v>18750</v>
      </c>
      <c r="AN1564" s="16">
        <f t="shared" si="262"/>
        <v>69437.5</v>
      </c>
      <c r="AO1564" s="12" t="s">
        <v>1458</v>
      </c>
      <c r="AQ1564" s="16" t="s">
        <v>207</v>
      </c>
      <c r="AR1564" s="16" t="s">
        <v>2381</v>
      </c>
      <c r="AS1564" s="16" t="s">
        <v>2388</v>
      </c>
      <c r="AT1564" s="16" t="s">
        <v>2383</v>
      </c>
      <c r="AU1564" t="s">
        <v>2384</v>
      </c>
      <c r="AV1564" s="15" t="s">
        <v>2385</v>
      </c>
      <c r="AW1564" s="16" t="s">
        <v>2386</v>
      </c>
      <c r="AX1564" s="16" t="s">
        <v>204</v>
      </c>
      <c r="AY1564" s="16" t="s">
        <v>207</v>
      </c>
      <c r="AZ1564" s="16" t="s">
        <v>204</v>
      </c>
      <c r="BA1564" s="16" t="s">
        <v>204</v>
      </c>
      <c r="BB1564" s="16" t="s">
        <v>204</v>
      </c>
      <c r="BC1564" s="16">
        <v>0.25</v>
      </c>
      <c r="BD1564" s="16">
        <f t="shared" si="263"/>
        <v>0.875</v>
      </c>
      <c r="BE1564" s="16">
        <f t="shared" si="264"/>
        <v>433.984375</v>
      </c>
      <c r="BG1564" s="16">
        <f t="shared" si="265"/>
        <v>300</v>
      </c>
      <c r="BH1564" s="16">
        <f t="shared" si="266"/>
        <v>160</v>
      </c>
      <c r="BI1564" s="16">
        <f t="shared" si="267"/>
        <v>2</v>
      </c>
    </row>
    <row r="1565" spans="1:61" x14ac:dyDescent="0.35">
      <c r="A1565">
        <v>1564</v>
      </c>
      <c r="B1565" t="s">
        <v>360</v>
      </c>
      <c r="C1565" t="s">
        <v>5915</v>
      </c>
      <c r="D1565" s="15" t="s">
        <v>1755</v>
      </c>
      <c r="E1565" s="12" t="s">
        <v>93</v>
      </c>
      <c r="F1565" s="16">
        <v>1971</v>
      </c>
      <c r="G1565" s="12" t="s">
        <v>1453</v>
      </c>
      <c r="H1565" s="12" t="s">
        <v>91</v>
      </c>
      <c r="I1565" s="12" t="s">
        <v>1454</v>
      </c>
      <c r="J1565" s="12" t="s">
        <v>1455</v>
      </c>
      <c r="K1565" s="12" t="s">
        <v>1575</v>
      </c>
      <c r="N1565" s="16" t="s">
        <v>206</v>
      </c>
      <c r="O1565" s="16" t="s">
        <v>1187</v>
      </c>
      <c r="P1565" s="12" t="s">
        <v>482</v>
      </c>
      <c r="Q1565" s="16">
        <v>2023</v>
      </c>
      <c r="R1565" s="16">
        <v>0.25</v>
      </c>
      <c r="T1565" s="16">
        <v>0</v>
      </c>
      <c r="V1565" s="12" t="s">
        <v>204</v>
      </c>
      <c r="W1565" s="12" t="s">
        <v>207</v>
      </c>
      <c r="X1565" s="16">
        <v>2</v>
      </c>
      <c r="Y1565" s="16">
        <v>3</v>
      </c>
      <c r="Z1565" s="16">
        <v>0.25</v>
      </c>
      <c r="AA1565" s="16">
        <f t="shared" si="251"/>
        <v>30</v>
      </c>
      <c r="AB1565" s="16" t="s">
        <v>5604</v>
      </c>
      <c r="AC1565" s="16" t="s">
        <v>1489</v>
      </c>
      <c r="AD1565" s="16">
        <f t="shared" si="252"/>
        <v>10500</v>
      </c>
      <c r="AE1565" s="16">
        <f t="shared" si="253"/>
        <v>87.5</v>
      </c>
      <c r="AF1565" s="16">
        <f t="shared" si="254"/>
        <v>32812.5</v>
      </c>
      <c r="AG1565" s="16">
        <f t="shared" si="255"/>
        <v>25</v>
      </c>
      <c r="AH1565" s="12">
        <f t="shared" si="256"/>
        <v>0</v>
      </c>
      <c r="AI1565" s="16">
        <f t="shared" si="257"/>
        <v>1.75</v>
      </c>
      <c r="AJ1565" s="16">
        <f t="shared" si="258"/>
        <v>6125</v>
      </c>
      <c r="AK1565" s="16">
        <f t="shared" si="259"/>
        <v>125</v>
      </c>
      <c r="AL1565" s="16">
        <f t="shared" si="260"/>
        <v>1250</v>
      </c>
      <c r="AM1565" s="16">
        <f t="shared" si="261"/>
        <v>18750</v>
      </c>
      <c r="AN1565" s="16">
        <f t="shared" si="262"/>
        <v>69437.5</v>
      </c>
      <c r="AO1565" s="12" t="s">
        <v>1458</v>
      </c>
      <c r="AQ1565" s="16" t="s">
        <v>207</v>
      </c>
      <c r="AR1565" s="16" t="s">
        <v>204</v>
      </c>
      <c r="AS1565" s="16" t="s">
        <v>2408</v>
      </c>
      <c r="AT1565" s="16" t="s">
        <v>2383</v>
      </c>
      <c r="AU1565" t="s">
        <v>2384</v>
      </c>
      <c r="AV1565" s="15" t="s">
        <v>2385</v>
      </c>
      <c r="AW1565" s="16" t="s">
        <v>2386</v>
      </c>
      <c r="AX1565" s="16" t="s">
        <v>204</v>
      </c>
      <c r="AY1565" s="16" t="s">
        <v>207</v>
      </c>
      <c r="AZ1565" s="16" t="s">
        <v>204</v>
      </c>
      <c r="BA1565" s="16" t="s">
        <v>204</v>
      </c>
      <c r="BB1565" s="16" t="s">
        <v>204</v>
      </c>
      <c r="BC1565" s="16">
        <v>0.25</v>
      </c>
      <c r="BD1565" s="16">
        <f t="shared" si="263"/>
        <v>0.875</v>
      </c>
      <c r="BE1565" s="16">
        <f t="shared" si="264"/>
        <v>433.984375</v>
      </c>
      <c r="BG1565" s="16">
        <f t="shared" si="265"/>
        <v>300</v>
      </c>
      <c r="BH1565" s="16">
        <f t="shared" si="266"/>
        <v>160</v>
      </c>
      <c r="BI1565" s="16">
        <f t="shared" si="267"/>
        <v>2</v>
      </c>
    </row>
    <row r="1566" spans="1:61" x14ac:dyDescent="0.35">
      <c r="A1566">
        <v>1565</v>
      </c>
      <c r="B1566" t="s">
        <v>360</v>
      </c>
      <c r="C1566" t="s">
        <v>5916</v>
      </c>
      <c r="D1566" s="15" t="s">
        <v>1756</v>
      </c>
      <c r="E1566" s="12" t="s">
        <v>93</v>
      </c>
      <c r="F1566" s="16">
        <v>1979</v>
      </c>
      <c r="G1566" s="12" t="s">
        <v>1453</v>
      </c>
      <c r="H1566" s="12" t="s">
        <v>91</v>
      </c>
      <c r="I1566" s="12" t="s">
        <v>1454</v>
      </c>
      <c r="J1566" s="12" t="s">
        <v>1455</v>
      </c>
      <c r="K1566" s="12" t="s">
        <v>1575</v>
      </c>
      <c r="N1566" s="16" t="s">
        <v>206</v>
      </c>
      <c r="O1566" s="16" t="s">
        <v>1187</v>
      </c>
      <c r="P1566" s="12" t="s">
        <v>482</v>
      </c>
      <c r="Q1566" s="16">
        <v>2023</v>
      </c>
      <c r="R1566" s="16">
        <v>0.25</v>
      </c>
      <c r="T1566" s="16">
        <v>0</v>
      </c>
      <c r="V1566" s="12" t="s">
        <v>204</v>
      </c>
      <c r="W1566" s="12" t="s">
        <v>207</v>
      </c>
      <c r="X1566" s="16">
        <v>2</v>
      </c>
      <c r="Y1566" s="16">
        <v>7</v>
      </c>
      <c r="Z1566" s="16">
        <v>0.25</v>
      </c>
      <c r="AA1566" s="16">
        <f t="shared" si="251"/>
        <v>30</v>
      </c>
      <c r="AB1566" s="16" t="s">
        <v>5604</v>
      </c>
      <c r="AC1566" s="16" t="s">
        <v>1489</v>
      </c>
      <c r="AD1566" s="16">
        <f t="shared" si="252"/>
        <v>10500</v>
      </c>
      <c r="AE1566" s="16">
        <f t="shared" si="253"/>
        <v>87.5</v>
      </c>
      <c r="AF1566" s="16">
        <f t="shared" si="254"/>
        <v>32812.5</v>
      </c>
      <c r="AG1566" s="16">
        <f t="shared" si="255"/>
        <v>25</v>
      </c>
      <c r="AH1566" s="12">
        <f t="shared" si="256"/>
        <v>0</v>
      </c>
      <c r="AI1566" s="16">
        <f t="shared" si="257"/>
        <v>1.75</v>
      </c>
      <c r="AJ1566" s="16">
        <f t="shared" si="258"/>
        <v>6125</v>
      </c>
      <c r="AK1566" s="16">
        <f t="shared" si="259"/>
        <v>125</v>
      </c>
      <c r="AL1566" s="16">
        <f t="shared" si="260"/>
        <v>1250</v>
      </c>
      <c r="AM1566" s="16">
        <f t="shared" si="261"/>
        <v>18750</v>
      </c>
      <c r="AN1566" s="16">
        <f t="shared" si="262"/>
        <v>69437.5</v>
      </c>
      <c r="AO1566" s="12" t="s">
        <v>1458</v>
      </c>
      <c r="AQ1566" s="16" t="s">
        <v>207</v>
      </c>
      <c r="AR1566" s="16" t="s">
        <v>204</v>
      </c>
      <c r="AS1566" s="16" t="s">
        <v>2389</v>
      </c>
      <c r="AT1566" s="16" t="s">
        <v>2383</v>
      </c>
      <c r="AU1566" t="s">
        <v>2384</v>
      </c>
      <c r="AV1566" s="15" t="s">
        <v>2385</v>
      </c>
      <c r="AW1566" s="16" t="s">
        <v>2386</v>
      </c>
      <c r="AX1566" s="16" t="s">
        <v>204</v>
      </c>
      <c r="AY1566" s="16" t="s">
        <v>207</v>
      </c>
      <c r="AZ1566" s="16" t="s">
        <v>204</v>
      </c>
      <c r="BA1566" s="16" t="s">
        <v>204</v>
      </c>
      <c r="BB1566" s="16" t="s">
        <v>204</v>
      </c>
      <c r="BC1566" s="16">
        <v>0.25</v>
      </c>
      <c r="BD1566" s="16">
        <f t="shared" si="263"/>
        <v>0.875</v>
      </c>
      <c r="BE1566" s="16">
        <f t="shared" si="264"/>
        <v>433.984375</v>
      </c>
      <c r="BG1566" s="16">
        <f t="shared" si="265"/>
        <v>300</v>
      </c>
      <c r="BH1566" s="16">
        <f t="shared" si="266"/>
        <v>160</v>
      </c>
      <c r="BI1566" s="16">
        <f t="shared" si="267"/>
        <v>2</v>
      </c>
    </row>
    <row r="1567" spans="1:61" x14ac:dyDescent="0.35">
      <c r="A1567">
        <v>1566</v>
      </c>
      <c r="B1567" t="s">
        <v>360</v>
      </c>
      <c r="C1567" t="s">
        <v>5917</v>
      </c>
      <c r="D1567" s="15" t="s">
        <v>1757</v>
      </c>
      <c r="E1567" s="12" t="s">
        <v>93</v>
      </c>
      <c r="F1567" s="16">
        <v>1977</v>
      </c>
      <c r="G1567" s="12" t="s">
        <v>1453</v>
      </c>
      <c r="H1567" s="12" t="s">
        <v>91</v>
      </c>
      <c r="I1567" s="12" t="s">
        <v>1454</v>
      </c>
      <c r="J1567" s="12" t="s">
        <v>1455</v>
      </c>
      <c r="K1567" s="12" t="s">
        <v>1575</v>
      </c>
      <c r="N1567" s="16" t="s">
        <v>206</v>
      </c>
      <c r="O1567" s="16" t="s">
        <v>1187</v>
      </c>
      <c r="P1567" s="12" t="s">
        <v>482</v>
      </c>
      <c r="Q1567" s="16">
        <v>2023</v>
      </c>
      <c r="R1567" s="16">
        <v>0.25</v>
      </c>
      <c r="T1567" s="16">
        <v>0</v>
      </c>
      <c r="V1567" s="12" t="s">
        <v>204</v>
      </c>
      <c r="W1567" s="12" t="s">
        <v>207</v>
      </c>
      <c r="X1567" s="16">
        <v>2</v>
      </c>
      <c r="Y1567" s="16">
        <v>5</v>
      </c>
      <c r="Z1567" s="16">
        <v>0.25</v>
      </c>
      <c r="AA1567" s="16">
        <f t="shared" si="251"/>
        <v>30</v>
      </c>
      <c r="AB1567" s="16" t="s">
        <v>5604</v>
      </c>
      <c r="AC1567" s="16" t="s">
        <v>1489</v>
      </c>
      <c r="AD1567" s="16">
        <f t="shared" si="252"/>
        <v>10500</v>
      </c>
      <c r="AE1567" s="16">
        <f t="shared" si="253"/>
        <v>87.5</v>
      </c>
      <c r="AF1567" s="16">
        <f t="shared" si="254"/>
        <v>32812.5</v>
      </c>
      <c r="AG1567" s="16">
        <f t="shared" si="255"/>
        <v>25</v>
      </c>
      <c r="AH1567" s="12">
        <f t="shared" si="256"/>
        <v>0</v>
      </c>
      <c r="AI1567" s="16">
        <f t="shared" si="257"/>
        <v>1.75</v>
      </c>
      <c r="AJ1567" s="16">
        <f t="shared" si="258"/>
        <v>6125</v>
      </c>
      <c r="AK1567" s="16">
        <f t="shared" si="259"/>
        <v>125</v>
      </c>
      <c r="AL1567" s="16">
        <f t="shared" si="260"/>
        <v>1250</v>
      </c>
      <c r="AM1567" s="16">
        <f t="shared" si="261"/>
        <v>18750</v>
      </c>
      <c r="AN1567" s="16">
        <f t="shared" si="262"/>
        <v>69437.5</v>
      </c>
      <c r="AO1567" s="12" t="s">
        <v>1458</v>
      </c>
      <c r="AQ1567" s="16" t="s">
        <v>207</v>
      </c>
      <c r="AR1567" s="16" t="s">
        <v>204</v>
      </c>
      <c r="AS1567" s="16" t="s">
        <v>2382</v>
      </c>
      <c r="AT1567" s="16" t="s">
        <v>2387</v>
      </c>
      <c r="AU1567" t="s">
        <v>2384</v>
      </c>
      <c r="AV1567" s="15" t="s">
        <v>2385</v>
      </c>
      <c r="AW1567" s="16" t="s">
        <v>2386</v>
      </c>
      <c r="AX1567" s="16" t="s">
        <v>204</v>
      </c>
      <c r="AY1567" s="16" t="s">
        <v>207</v>
      </c>
      <c r="AZ1567" s="16" t="s">
        <v>204</v>
      </c>
      <c r="BA1567" s="16" t="s">
        <v>204</v>
      </c>
      <c r="BB1567" s="16" t="s">
        <v>204</v>
      </c>
      <c r="BC1567" s="16">
        <v>0.25</v>
      </c>
      <c r="BD1567" s="16">
        <f t="shared" si="263"/>
        <v>0.875</v>
      </c>
      <c r="BE1567" s="16">
        <f t="shared" si="264"/>
        <v>433.984375</v>
      </c>
      <c r="BG1567" s="16">
        <f t="shared" si="265"/>
        <v>300</v>
      </c>
      <c r="BH1567" s="16">
        <f t="shared" si="266"/>
        <v>160</v>
      </c>
      <c r="BI1567" s="16">
        <f t="shared" si="267"/>
        <v>2</v>
      </c>
    </row>
    <row r="1568" spans="1:61" x14ac:dyDescent="0.35">
      <c r="A1568">
        <v>1567</v>
      </c>
      <c r="B1568" t="s">
        <v>360</v>
      </c>
      <c r="C1568" t="s">
        <v>5918</v>
      </c>
      <c r="D1568" s="15" t="s">
        <v>1758</v>
      </c>
      <c r="E1568" s="12" t="s">
        <v>93</v>
      </c>
      <c r="F1568" s="16">
        <v>1975</v>
      </c>
      <c r="G1568" s="12" t="s">
        <v>1453</v>
      </c>
      <c r="H1568" s="12" t="s">
        <v>91</v>
      </c>
      <c r="I1568" s="12" t="s">
        <v>1454</v>
      </c>
      <c r="J1568" s="12" t="s">
        <v>1455</v>
      </c>
      <c r="K1568" s="12" t="s">
        <v>1575</v>
      </c>
      <c r="N1568" s="16" t="s">
        <v>206</v>
      </c>
      <c r="O1568" s="16" t="s">
        <v>1187</v>
      </c>
      <c r="P1568" s="12" t="s">
        <v>482</v>
      </c>
      <c r="Q1568" s="16">
        <v>2023</v>
      </c>
      <c r="R1568" s="16">
        <v>0.25</v>
      </c>
      <c r="T1568" s="16">
        <v>0</v>
      </c>
      <c r="V1568" s="12" t="s">
        <v>204</v>
      </c>
      <c r="W1568" s="12" t="s">
        <v>207</v>
      </c>
      <c r="X1568" s="16">
        <v>2</v>
      </c>
      <c r="Y1568" s="16">
        <v>5</v>
      </c>
      <c r="Z1568" s="16">
        <v>0.25</v>
      </c>
      <c r="AA1568" s="16">
        <f t="shared" si="251"/>
        <v>30</v>
      </c>
      <c r="AB1568" s="16" t="s">
        <v>5604</v>
      </c>
      <c r="AC1568" s="16" t="s">
        <v>1489</v>
      </c>
      <c r="AD1568" s="16">
        <f t="shared" si="252"/>
        <v>10500</v>
      </c>
      <c r="AE1568" s="16">
        <f t="shared" si="253"/>
        <v>87.5</v>
      </c>
      <c r="AF1568" s="16">
        <f t="shared" si="254"/>
        <v>32812.5</v>
      </c>
      <c r="AG1568" s="16">
        <f t="shared" si="255"/>
        <v>25</v>
      </c>
      <c r="AH1568" s="12">
        <f t="shared" si="256"/>
        <v>0</v>
      </c>
      <c r="AI1568" s="16">
        <f t="shared" si="257"/>
        <v>1.75</v>
      </c>
      <c r="AJ1568" s="16">
        <f t="shared" si="258"/>
        <v>6125</v>
      </c>
      <c r="AK1568" s="16">
        <f t="shared" si="259"/>
        <v>125</v>
      </c>
      <c r="AL1568" s="16">
        <f t="shared" si="260"/>
        <v>1250</v>
      </c>
      <c r="AM1568" s="16">
        <f t="shared" si="261"/>
        <v>18750</v>
      </c>
      <c r="AN1568" s="16">
        <f t="shared" si="262"/>
        <v>69437.5</v>
      </c>
      <c r="AO1568" s="12" t="s">
        <v>1458</v>
      </c>
      <c r="AQ1568" s="16" t="s">
        <v>207</v>
      </c>
      <c r="AR1568" s="16" t="s">
        <v>2381</v>
      </c>
      <c r="AS1568" s="16" t="s">
        <v>2382</v>
      </c>
      <c r="AT1568" s="16" t="s">
        <v>2387</v>
      </c>
      <c r="AU1568" t="s">
        <v>2384</v>
      </c>
      <c r="AV1568" s="15" t="s">
        <v>2385</v>
      </c>
      <c r="AW1568" s="16" t="s">
        <v>2386</v>
      </c>
      <c r="AX1568" s="16" t="s">
        <v>204</v>
      </c>
      <c r="AY1568" s="16" t="s">
        <v>207</v>
      </c>
      <c r="AZ1568" s="16" t="s">
        <v>204</v>
      </c>
      <c r="BA1568" s="16" t="s">
        <v>204</v>
      </c>
      <c r="BB1568" s="16" t="s">
        <v>204</v>
      </c>
      <c r="BC1568" s="16">
        <v>0.25</v>
      </c>
      <c r="BD1568" s="16">
        <f t="shared" si="263"/>
        <v>0.875</v>
      </c>
      <c r="BE1568" s="16">
        <f t="shared" si="264"/>
        <v>433.984375</v>
      </c>
      <c r="BG1568" s="16">
        <f t="shared" si="265"/>
        <v>300</v>
      </c>
      <c r="BH1568" s="16">
        <f t="shared" si="266"/>
        <v>160</v>
      </c>
      <c r="BI1568" s="16">
        <f t="shared" si="267"/>
        <v>2</v>
      </c>
    </row>
    <row r="1569" spans="1:61" x14ac:dyDescent="0.35">
      <c r="A1569">
        <v>1568</v>
      </c>
      <c r="B1569" t="s">
        <v>360</v>
      </c>
      <c r="C1569" t="s">
        <v>5919</v>
      </c>
      <c r="D1569" s="15" t="s">
        <v>1759</v>
      </c>
      <c r="E1569" s="12" t="s">
        <v>93</v>
      </c>
      <c r="F1569" s="16">
        <v>1970</v>
      </c>
      <c r="G1569" s="12" t="s">
        <v>1453</v>
      </c>
      <c r="H1569" s="12" t="s">
        <v>91</v>
      </c>
      <c r="I1569" s="12" t="s">
        <v>1454</v>
      </c>
      <c r="J1569" s="12" t="s">
        <v>1455</v>
      </c>
      <c r="K1569" s="12" t="s">
        <v>1575</v>
      </c>
      <c r="N1569" s="16" t="s">
        <v>206</v>
      </c>
      <c r="O1569" s="16" t="s">
        <v>1187</v>
      </c>
      <c r="P1569" s="12" t="s">
        <v>482</v>
      </c>
      <c r="Q1569" s="16">
        <v>2023</v>
      </c>
      <c r="R1569" s="16">
        <v>0.25</v>
      </c>
      <c r="T1569" s="16">
        <v>0</v>
      </c>
      <c r="V1569" s="12" t="s">
        <v>207</v>
      </c>
      <c r="W1569" s="12" t="s">
        <v>207</v>
      </c>
      <c r="X1569" s="16">
        <v>2</v>
      </c>
      <c r="Y1569" s="16">
        <v>6</v>
      </c>
      <c r="Z1569" s="16">
        <v>0.25</v>
      </c>
      <c r="AA1569" s="16">
        <f t="shared" si="251"/>
        <v>30</v>
      </c>
      <c r="AB1569" s="16" t="s">
        <v>5604</v>
      </c>
      <c r="AC1569" s="16" t="s">
        <v>1489</v>
      </c>
      <c r="AD1569" s="16">
        <f t="shared" si="252"/>
        <v>10500</v>
      </c>
      <c r="AE1569" s="16">
        <f t="shared" si="253"/>
        <v>87.5</v>
      </c>
      <c r="AF1569" s="16">
        <f t="shared" si="254"/>
        <v>32812.5</v>
      </c>
      <c r="AG1569" s="16">
        <f t="shared" si="255"/>
        <v>25</v>
      </c>
      <c r="AH1569" s="12">
        <f t="shared" si="256"/>
        <v>0</v>
      </c>
      <c r="AI1569" s="16">
        <f t="shared" si="257"/>
        <v>1.75</v>
      </c>
      <c r="AJ1569" s="16">
        <f t="shared" si="258"/>
        <v>6125</v>
      </c>
      <c r="AK1569" s="16">
        <f t="shared" si="259"/>
        <v>125</v>
      </c>
      <c r="AL1569" s="16">
        <f t="shared" si="260"/>
        <v>1250</v>
      </c>
      <c r="AM1569" s="16">
        <f t="shared" si="261"/>
        <v>18750</v>
      </c>
      <c r="AN1569" s="16">
        <f t="shared" si="262"/>
        <v>69437.5</v>
      </c>
      <c r="AO1569" s="12" t="s">
        <v>1458</v>
      </c>
      <c r="AQ1569" s="16" t="s">
        <v>207</v>
      </c>
      <c r="AR1569" s="16" t="s">
        <v>204</v>
      </c>
      <c r="AS1569" s="16" t="s">
        <v>2382</v>
      </c>
      <c r="AT1569" s="16" t="s">
        <v>2387</v>
      </c>
      <c r="AU1569" t="s">
        <v>2384</v>
      </c>
      <c r="AV1569" s="15" t="s">
        <v>2385</v>
      </c>
      <c r="AW1569" s="16" t="s">
        <v>2386</v>
      </c>
      <c r="AX1569" s="16" t="s">
        <v>204</v>
      </c>
      <c r="AY1569" s="16" t="s">
        <v>207</v>
      </c>
      <c r="AZ1569" s="16" t="s">
        <v>204</v>
      </c>
      <c r="BA1569" s="16" t="s">
        <v>204</v>
      </c>
      <c r="BB1569" s="16" t="s">
        <v>204</v>
      </c>
      <c r="BC1569" s="16">
        <v>0.25</v>
      </c>
      <c r="BD1569" s="16">
        <f t="shared" si="263"/>
        <v>0.875</v>
      </c>
      <c r="BE1569" s="16">
        <f t="shared" si="264"/>
        <v>433.984375</v>
      </c>
      <c r="BG1569" s="16">
        <f t="shared" si="265"/>
        <v>300</v>
      </c>
      <c r="BH1569" s="16">
        <f t="shared" si="266"/>
        <v>160</v>
      </c>
      <c r="BI1569" s="16">
        <f t="shared" si="267"/>
        <v>2</v>
      </c>
    </row>
    <row r="1570" spans="1:61" x14ac:dyDescent="0.35">
      <c r="A1570">
        <v>1569</v>
      </c>
      <c r="B1570" t="s">
        <v>360</v>
      </c>
      <c r="C1570" t="s">
        <v>5920</v>
      </c>
      <c r="D1570" s="15" t="s">
        <v>1760</v>
      </c>
      <c r="E1570" s="12" t="s">
        <v>93</v>
      </c>
      <c r="F1570" s="16">
        <v>1986</v>
      </c>
      <c r="G1570" s="12" t="s">
        <v>1453</v>
      </c>
      <c r="H1570" s="12" t="s">
        <v>91</v>
      </c>
      <c r="I1570" s="12" t="s">
        <v>1454</v>
      </c>
      <c r="J1570" s="12" t="s">
        <v>1455</v>
      </c>
      <c r="K1570" s="12" t="s">
        <v>1575</v>
      </c>
      <c r="N1570" s="16" t="s">
        <v>206</v>
      </c>
      <c r="O1570" s="16" t="s">
        <v>1187</v>
      </c>
      <c r="P1570" s="12" t="s">
        <v>482</v>
      </c>
      <c r="Q1570" s="16">
        <v>2023</v>
      </c>
      <c r="R1570" s="16">
        <v>0.25</v>
      </c>
      <c r="T1570" s="16">
        <v>0</v>
      </c>
      <c r="V1570" s="12" t="s">
        <v>204</v>
      </c>
      <c r="W1570" s="12" t="s">
        <v>207</v>
      </c>
      <c r="X1570" s="16">
        <v>2</v>
      </c>
      <c r="Y1570" s="16">
        <v>3</v>
      </c>
      <c r="Z1570" s="16">
        <v>0.25</v>
      </c>
      <c r="AA1570" s="16">
        <f t="shared" si="251"/>
        <v>30</v>
      </c>
      <c r="AB1570" s="16" t="s">
        <v>5604</v>
      </c>
      <c r="AC1570" s="16" t="s">
        <v>1489</v>
      </c>
      <c r="AD1570" s="16">
        <f t="shared" si="252"/>
        <v>10500</v>
      </c>
      <c r="AE1570" s="16">
        <f t="shared" si="253"/>
        <v>87.5</v>
      </c>
      <c r="AF1570" s="16">
        <f t="shared" si="254"/>
        <v>32812.5</v>
      </c>
      <c r="AG1570" s="16">
        <f t="shared" si="255"/>
        <v>25</v>
      </c>
      <c r="AH1570" s="12">
        <f t="shared" si="256"/>
        <v>0</v>
      </c>
      <c r="AI1570" s="16">
        <f t="shared" si="257"/>
        <v>1.75</v>
      </c>
      <c r="AJ1570" s="16">
        <f t="shared" si="258"/>
        <v>6125</v>
      </c>
      <c r="AK1570" s="16">
        <f t="shared" si="259"/>
        <v>125</v>
      </c>
      <c r="AL1570" s="16">
        <f t="shared" si="260"/>
        <v>1250</v>
      </c>
      <c r="AM1570" s="16">
        <f t="shared" si="261"/>
        <v>18750</v>
      </c>
      <c r="AN1570" s="16">
        <f t="shared" si="262"/>
        <v>69437.5</v>
      </c>
      <c r="AO1570" s="12" t="s">
        <v>1458</v>
      </c>
      <c r="AQ1570" s="16" t="s">
        <v>207</v>
      </c>
      <c r="AR1570" s="16" t="s">
        <v>204</v>
      </c>
      <c r="AS1570" s="16" t="s">
        <v>2382</v>
      </c>
      <c r="AT1570" s="16" t="s">
        <v>2387</v>
      </c>
      <c r="AU1570" t="s">
        <v>2384</v>
      </c>
      <c r="AV1570" s="15" t="s">
        <v>2385</v>
      </c>
      <c r="AW1570" s="16" t="s">
        <v>2386</v>
      </c>
      <c r="AX1570" s="16" t="s">
        <v>204</v>
      </c>
      <c r="AY1570" s="16" t="s">
        <v>207</v>
      </c>
      <c r="AZ1570" s="16" t="s">
        <v>204</v>
      </c>
      <c r="BA1570" s="16" t="s">
        <v>204</v>
      </c>
      <c r="BB1570" s="16" t="s">
        <v>204</v>
      </c>
      <c r="BC1570" s="16">
        <v>0.25</v>
      </c>
      <c r="BD1570" s="16">
        <f t="shared" si="263"/>
        <v>0.875</v>
      </c>
      <c r="BE1570" s="16">
        <f t="shared" si="264"/>
        <v>433.984375</v>
      </c>
      <c r="BG1570" s="16">
        <f t="shared" si="265"/>
        <v>300</v>
      </c>
      <c r="BH1570" s="16">
        <f t="shared" si="266"/>
        <v>160</v>
      </c>
      <c r="BI1570" s="16">
        <f t="shared" si="267"/>
        <v>2</v>
      </c>
    </row>
    <row r="1571" spans="1:61" x14ac:dyDescent="0.35">
      <c r="A1571">
        <v>1570</v>
      </c>
      <c r="B1571" t="s">
        <v>360</v>
      </c>
      <c r="C1571" t="s">
        <v>5921</v>
      </c>
      <c r="D1571" s="15" t="s">
        <v>1761</v>
      </c>
      <c r="E1571" s="12" t="s">
        <v>93</v>
      </c>
      <c r="F1571" s="16">
        <v>1987</v>
      </c>
      <c r="G1571" s="12" t="s">
        <v>1453</v>
      </c>
      <c r="H1571" s="12" t="s">
        <v>91</v>
      </c>
      <c r="I1571" s="12" t="s">
        <v>1454</v>
      </c>
      <c r="J1571" s="12" t="s">
        <v>1455</v>
      </c>
      <c r="K1571" s="12" t="s">
        <v>1575</v>
      </c>
      <c r="N1571" s="16" t="s">
        <v>206</v>
      </c>
      <c r="O1571" s="16" t="s">
        <v>1187</v>
      </c>
      <c r="P1571" s="12" t="s">
        <v>482</v>
      </c>
      <c r="Q1571" s="16">
        <v>2023</v>
      </c>
      <c r="R1571" s="16">
        <v>0.25</v>
      </c>
      <c r="T1571" s="16">
        <v>0</v>
      </c>
      <c r="U1571" s="16" t="s">
        <v>1762</v>
      </c>
      <c r="V1571" s="12" t="s">
        <v>204</v>
      </c>
      <c r="W1571" s="12" t="s">
        <v>207</v>
      </c>
      <c r="X1571" s="16">
        <v>2</v>
      </c>
      <c r="Y1571" s="16">
        <v>3</v>
      </c>
      <c r="Z1571" s="16">
        <v>0.25</v>
      </c>
      <c r="AA1571" s="16">
        <f t="shared" si="251"/>
        <v>30</v>
      </c>
      <c r="AB1571" s="16" t="s">
        <v>5604</v>
      </c>
      <c r="AC1571" s="16" t="s">
        <v>1489</v>
      </c>
      <c r="AD1571" s="16">
        <f t="shared" si="252"/>
        <v>10500</v>
      </c>
      <c r="AE1571" s="16">
        <f t="shared" si="253"/>
        <v>87.5</v>
      </c>
      <c r="AF1571" s="16">
        <f t="shared" si="254"/>
        <v>32812.5</v>
      </c>
      <c r="AG1571" s="16">
        <f t="shared" si="255"/>
        <v>25</v>
      </c>
      <c r="AH1571" s="12">
        <f t="shared" si="256"/>
        <v>0</v>
      </c>
      <c r="AI1571" s="16">
        <f t="shared" si="257"/>
        <v>1.75</v>
      </c>
      <c r="AJ1571" s="16">
        <f t="shared" si="258"/>
        <v>6125</v>
      </c>
      <c r="AK1571" s="16">
        <f t="shared" si="259"/>
        <v>125</v>
      </c>
      <c r="AL1571" s="16">
        <f t="shared" si="260"/>
        <v>1250</v>
      </c>
      <c r="AM1571" s="16">
        <f t="shared" si="261"/>
        <v>18750</v>
      </c>
      <c r="AN1571" s="16">
        <f t="shared" si="262"/>
        <v>69437.5</v>
      </c>
      <c r="AO1571" s="12" t="s">
        <v>1458</v>
      </c>
      <c r="AQ1571" s="16" t="s">
        <v>207</v>
      </c>
      <c r="AR1571" s="16" t="s">
        <v>204</v>
      </c>
      <c r="AS1571" s="16" t="s">
        <v>2408</v>
      </c>
      <c r="AT1571" s="16" t="s">
        <v>2383</v>
      </c>
      <c r="AU1571" t="s">
        <v>2384</v>
      </c>
      <c r="AV1571" s="15" t="s">
        <v>2385</v>
      </c>
      <c r="AW1571" s="16" t="s">
        <v>2386</v>
      </c>
      <c r="AX1571" s="16" t="s">
        <v>204</v>
      </c>
      <c r="AY1571" s="16" t="s">
        <v>207</v>
      </c>
      <c r="AZ1571" s="16" t="s">
        <v>204</v>
      </c>
      <c r="BA1571" s="16" t="s">
        <v>204</v>
      </c>
      <c r="BB1571" s="16" t="s">
        <v>204</v>
      </c>
      <c r="BC1571" s="16">
        <v>0.25</v>
      </c>
      <c r="BD1571" s="16">
        <f t="shared" si="263"/>
        <v>0.875</v>
      </c>
      <c r="BE1571" s="16">
        <f t="shared" si="264"/>
        <v>433.984375</v>
      </c>
      <c r="BG1571" s="16">
        <f t="shared" si="265"/>
        <v>300</v>
      </c>
      <c r="BH1571" s="16">
        <f t="shared" si="266"/>
        <v>160</v>
      </c>
      <c r="BI1571" s="16">
        <f t="shared" si="267"/>
        <v>2</v>
      </c>
    </row>
    <row r="1572" spans="1:61" x14ac:dyDescent="0.35">
      <c r="A1572">
        <v>1571</v>
      </c>
      <c r="B1572" t="s">
        <v>360</v>
      </c>
      <c r="C1572" t="s">
        <v>5922</v>
      </c>
      <c r="D1572" s="15" t="s">
        <v>2393</v>
      </c>
      <c r="E1572" s="12" t="s">
        <v>98</v>
      </c>
      <c r="F1572" s="16">
        <v>1975</v>
      </c>
      <c r="G1572" s="12" t="s">
        <v>1453</v>
      </c>
      <c r="H1572" s="12" t="s">
        <v>91</v>
      </c>
      <c r="I1572" s="12" t="s">
        <v>1454</v>
      </c>
      <c r="J1572" s="12" t="s">
        <v>1455</v>
      </c>
      <c r="K1572" s="12" t="s">
        <v>1455</v>
      </c>
      <c r="N1572" s="16" t="s">
        <v>206</v>
      </c>
      <c r="O1572" s="16" t="s">
        <v>1485</v>
      </c>
      <c r="P1572" s="12" t="s">
        <v>482</v>
      </c>
      <c r="Q1572" s="16">
        <v>2023</v>
      </c>
      <c r="R1572" s="16">
        <v>0.3</v>
      </c>
      <c r="T1572" s="16">
        <v>0</v>
      </c>
      <c r="U1572" s="16" t="s">
        <v>1484</v>
      </c>
      <c r="V1572" s="12" t="s">
        <v>204</v>
      </c>
      <c r="W1572" s="12" t="s">
        <v>207</v>
      </c>
      <c r="X1572" s="16">
        <v>2</v>
      </c>
      <c r="Y1572" s="16">
        <v>5</v>
      </c>
      <c r="Z1572" s="16">
        <v>0.3</v>
      </c>
      <c r="AA1572" s="16">
        <f t="shared" si="251"/>
        <v>36</v>
      </c>
      <c r="AB1572" s="16" t="s">
        <v>5604</v>
      </c>
      <c r="AC1572" s="16" t="s">
        <v>1489</v>
      </c>
      <c r="AD1572" s="16">
        <f t="shared" si="252"/>
        <v>12600</v>
      </c>
      <c r="AE1572" s="16">
        <f t="shared" si="253"/>
        <v>105</v>
      </c>
      <c r="AF1572" s="16">
        <f t="shared" si="254"/>
        <v>39375</v>
      </c>
      <c r="AG1572" s="16">
        <f t="shared" si="255"/>
        <v>30</v>
      </c>
      <c r="AH1572" s="12">
        <f t="shared" si="256"/>
        <v>0</v>
      </c>
      <c r="AI1572" s="16">
        <f t="shared" si="257"/>
        <v>2.1</v>
      </c>
      <c r="AJ1572" s="16">
        <f t="shared" si="258"/>
        <v>7350</v>
      </c>
      <c r="AK1572" s="16">
        <f t="shared" si="259"/>
        <v>150</v>
      </c>
      <c r="AL1572" s="16">
        <f t="shared" si="260"/>
        <v>1500</v>
      </c>
      <c r="AM1572" s="16">
        <f t="shared" si="261"/>
        <v>22500</v>
      </c>
      <c r="AN1572" s="16">
        <f t="shared" si="262"/>
        <v>83325</v>
      </c>
      <c r="AO1572" s="12" t="s">
        <v>1486</v>
      </c>
      <c r="AQ1572" s="16" t="s">
        <v>207</v>
      </c>
      <c r="AR1572" s="16" t="s">
        <v>2381</v>
      </c>
      <c r="AS1572" s="16" t="s">
        <v>2388</v>
      </c>
      <c r="AT1572" s="16" t="s">
        <v>2383</v>
      </c>
      <c r="AU1572" t="s">
        <v>2384</v>
      </c>
      <c r="AV1572" s="15" t="s">
        <v>2385</v>
      </c>
      <c r="AW1572" s="16" t="s">
        <v>2386</v>
      </c>
      <c r="AX1572" s="16" t="s">
        <v>204</v>
      </c>
      <c r="AY1572" s="16" t="s">
        <v>207</v>
      </c>
      <c r="AZ1572" s="16" t="s">
        <v>204</v>
      </c>
      <c r="BA1572" s="16" t="s">
        <v>204</v>
      </c>
      <c r="BB1572" s="16" t="s">
        <v>204</v>
      </c>
      <c r="BC1572" s="16">
        <v>0.3</v>
      </c>
      <c r="BD1572" s="16">
        <f t="shared" si="263"/>
        <v>1.05</v>
      </c>
      <c r="BE1572" s="16">
        <f>AN1572/160</f>
        <v>520.78125</v>
      </c>
      <c r="BG1572" s="16">
        <f>1200*BC1572</f>
        <v>360</v>
      </c>
      <c r="BH1572" s="16">
        <f>640*BC1572</f>
        <v>192</v>
      </c>
      <c r="BI1572" s="16">
        <f t="shared" si="267"/>
        <v>2.4</v>
      </c>
    </row>
    <row r="1573" spans="1:61" x14ac:dyDescent="0.35">
      <c r="A1573">
        <v>1572</v>
      </c>
      <c r="B1573" t="s">
        <v>237</v>
      </c>
      <c r="C1573" t="s">
        <v>8185</v>
      </c>
      <c r="D1573" s="15" t="s">
        <v>94</v>
      </c>
      <c r="E1573" s="12" t="s">
        <v>93</v>
      </c>
      <c r="F1573" s="16">
        <v>1977</v>
      </c>
      <c r="G1573" s="12" t="s">
        <v>90</v>
      </c>
      <c r="H1573" s="12" t="s">
        <v>91</v>
      </c>
      <c r="I1573" s="12" t="s">
        <v>92</v>
      </c>
      <c r="J1573" s="12" t="s">
        <v>2401</v>
      </c>
      <c r="K1573" s="12" t="s">
        <v>2415</v>
      </c>
      <c r="N1573" s="16" t="s">
        <v>206</v>
      </c>
      <c r="O1573" s="16" t="s">
        <v>365</v>
      </c>
      <c r="P1573" s="12" t="s">
        <v>131</v>
      </c>
      <c r="Q1573" s="16">
        <v>2023</v>
      </c>
      <c r="R1573" s="16">
        <v>2.0299999999999998</v>
      </c>
      <c r="U1573" s="16" t="s">
        <v>168</v>
      </c>
      <c r="V1573" s="12" t="s">
        <v>204</v>
      </c>
      <c r="W1573" s="12" t="s">
        <v>207</v>
      </c>
      <c r="X1573" s="16">
        <v>2</v>
      </c>
      <c r="Y1573" s="16">
        <v>5</v>
      </c>
      <c r="Z1573" s="16">
        <v>2.0299999999999998</v>
      </c>
      <c r="AA1573" s="16">
        <f>Z1573*120</f>
        <v>243.59999999999997</v>
      </c>
      <c r="AB1573" s="16" t="s">
        <v>5604</v>
      </c>
      <c r="AD1573" s="16">
        <f>AA1573*350</f>
        <v>85259.999999999985</v>
      </c>
      <c r="AE1573" s="16">
        <f>Z1573*350</f>
        <v>710.49999999999989</v>
      </c>
      <c r="AF1573" s="16">
        <f>AE1573*375</f>
        <v>266437.49999999994</v>
      </c>
      <c r="AG1573" s="16">
        <f>Z1573*100</f>
        <v>202.99999999999997</v>
      </c>
      <c r="AH1573" s="12">
        <f>AG1573*0</f>
        <v>0</v>
      </c>
      <c r="AI1573" s="16">
        <f>7*Z1573</f>
        <v>14.209999999999999</v>
      </c>
      <c r="AJ1573" s="16">
        <f>AI1573*3450</f>
        <v>49024.5</v>
      </c>
      <c r="AK1573" s="16">
        <f>Z1573*500</f>
        <v>1014.9999999999999</v>
      </c>
      <c r="AL1573" s="16">
        <f>1*5000*Z1573</f>
        <v>10149.999999999998</v>
      </c>
      <c r="AM1573" s="16">
        <f>Z1573*71000</f>
        <v>144130</v>
      </c>
      <c r="AN1573" s="16">
        <f>AM1573+AL1573+AJ1573+AF1573+AD1573</f>
        <v>555001.99999999988</v>
      </c>
      <c r="AO1573" s="12" t="s">
        <v>1486</v>
      </c>
      <c r="AP1573" s="16">
        <v>2.0299999999999998</v>
      </c>
      <c r="BC1573" s="16">
        <v>2.0299999999999998</v>
      </c>
      <c r="BD1573" s="16">
        <f>3.5*BC1573</f>
        <v>7.1049999999999995</v>
      </c>
      <c r="BE1573" s="16">
        <f>AN1573/160</f>
        <v>3468.7624999999994</v>
      </c>
      <c r="BG1573" s="16">
        <f>1200*BC1573</f>
        <v>2435.9999999999995</v>
      </c>
      <c r="BH1573" s="16">
        <f>640*BC1573</f>
        <v>1299.1999999999998</v>
      </c>
      <c r="BI1573" s="16">
        <f>BH1573/80</f>
        <v>16.239999999999998</v>
      </c>
    </row>
    <row r="1574" spans="1:61" ht="20.149999999999999" customHeight="1" x14ac:dyDescent="0.35">
      <c r="A1574">
        <v>1573</v>
      </c>
      <c r="B1574" t="s">
        <v>237</v>
      </c>
      <c r="C1574" t="s">
        <v>8186</v>
      </c>
      <c r="D1574" s="15" t="s">
        <v>94</v>
      </c>
      <c r="E1574" s="12" t="s">
        <v>93</v>
      </c>
      <c r="F1574" s="16">
        <v>1976</v>
      </c>
      <c r="G1574" s="12" t="s">
        <v>90</v>
      </c>
      <c r="H1574" s="12" t="s">
        <v>91</v>
      </c>
      <c r="I1574" s="12" t="s">
        <v>92</v>
      </c>
      <c r="J1574" s="12" t="s">
        <v>2401</v>
      </c>
      <c r="K1574" s="12" t="s">
        <v>2415</v>
      </c>
      <c r="N1574" s="16" t="s">
        <v>206</v>
      </c>
      <c r="O1574" s="16" t="s">
        <v>365</v>
      </c>
      <c r="P1574" s="12" t="s">
        <v>131</v>
      </c>
      <c r="Q1574" s="16">
        <v>2023</v>
      </c>
      <c r="R1574" s="16">
        <v>1.1399999999999999</v>
      </c>
      <c r="U1574" s="16" t="s">
        <v>168</v>
      </c>
      <c r="V1574" s="12" t="s">
        <v>204</v>
      </c>
      <c r="W1574" s="12" t="s">
        <v>207</v>
      </c>
      <c r="X1574" s="16">
        <v>2</v>
      </c>
      <c r="Y1574" s="16">
        <v>7</v>
      </c>
      <c r="Z1574" s="16">
        <v>1.1399999999999999</v>
      </c>
      <c r="AA1574" s="16">
        <f>Z1574*120</f>
        <v>136.79999999999998</v>
      </c>
      <c r="AB1574" s="16" t="s">
        <v>5604</v>
      </c>
      <c r="AD1574" s="16">
        <f>AA1574*350</f>
        <v>47879.999999999993</v>
      </c>
      <c r="AE1574" s="16">
        <f t="shared" ref="AE1574:AE1637" si="268">Z1574*350</f>
        <v>398.99999999999994</v>
      </c>
      <c r="AF1574" s="16">
        <f t="shared" ref="AF1574:AF1637" si="269">AE1574*375</f>
        <v>149624.99999999997</v>
      </c>
      <c r="AG1574" s="16">
        <f t="shared" ref="AG1574:AG1637" si="270">Z1574*100</f>
        <v>113.99999999999999</v>
      </c>
      <c r="AH1574" s="12">
        <f t="shared" ref="AH1574:AH1637" si="271">AG1574*0</f>
        <v>0</v>
      </c>
      <c r="AI1574" s="16">
        <f t="shared" ref="AI1574:AI1637" si="272">7*Z1574</f>
        <v>7.9799999999999995</v>
      </c>
      <c r="AJ1574" s="16">
        <f t="shared" ref="AJ1574:AJ1637" si="273">AI1574*3450</f>
        <v>27531</v>
      </c>
      <c r="AK1574" s="16">
        <f t="shared" ref="AK1574:AK1637" si="274">Z1574*500</f>
        <v>570</v>
      </c>
      <c r="AL1574" s="16">
        <f t="shared" ref="AL1574:AL1637" si="275">1*5000*Z1574</f>
        <v>5699.9999999999991</v>
      </c>
      <c r="AM1574" s="16">
        <f t="shared" ref="AM1574:AM1637" si="276">Z1574*71000</f>
        <v>80940</v>
      </c>
      <c r="AN1574" s="16">
        <f>AM1574+AL1574+AJ1574+AF1574+AD1574</f>
        <v>311676</v>
      </c>
      <c r="AO1574" s="12" t="s">
        <v>1486</v>
      </c>
      <c r="AP1574" s="16">
        <v>1.1399999999999999</v>
      </c>
      <c r="BC1574" s="16">
        <v>1.1399999999999999</v>
      </c>
      <c r="BD1574" s="16">
        <f t="shared" ref="BD1574:BD1637" si="277">3.5*BC1574</f>
        <v>3.9899999999999998</v>
      </c>
      <c r="BE1574" s="16">
        <f t="shared" ref="BE1574:BE1637" si="278">AN1574/160</f>
        <v>1947.9749999999999</v>
      </c>
      <c r="BG1574" s="16">
        <f t="shared" ref="BG1574:BG1637" si="279">1200*BC1574</f>
        <v>1367.9999999999998</v>
      </c>
      <c r="BH1574" s="16">
        <f t="shared" ref="BH1574:BH1637" si="280">640*BC1574</f>
        <v>729.59999999999991</v>
      </c>
      <c r="BI1574" s="16">
        <f t="shared" ref="BI1574:BI1637" si="281">BH1574/80</f>
        <v>9.1199999999999992</v>
      </c>
    </row>
    <row r="1575" spans="1:61" ht="20.149999999999999" customHeight="1" x14ac:dyDescent="0.35">
      <c r="A1575">
        <v>1574</v>
      </c>
      <c r="B1575" t="s">
        <v>237</v>
      </c>
      <c r="C1575" t="s">
        <v>8187</v>
      </c>
      <c r="D1575" s="15" t="s">
        <v>95</v>
      </c>
      <c r="E1575" s="12" t="s">
        <v>93</v>
      </c>
      <c r="G1575" s="12" t="s">
        <v>90</v>
      </c>
      <c r="H1575" s="12" t="s">
        <v>91</v>
      </c>
      <c r="I1575" s="12" t="s">
        <v>92</v>
      </c>
      <c r="J1575" s="12" t="s">
        <v>2401</v>
      </c>
      <c r="K1575" s="12" t="s">
        <v>2415</v>
      </c>
      <c r="N1575" s="16" t="s">
        <v>206</v>
      </c>
      <c r="O1575" s="16" t="s">
        <v>365</v>
      </c>
      <c r="P1575" s="12" t="s">
        <v>131</v>
      </c>
      <c r="Q1575" s="16">
        <v>2023</v>
      </c>
      <c r="R1575" s="16">
        <v>1</v>
      </c>
      <c r="U1575" s="16" t="s">
        <v>168</v>
      </c>
      <c r="V1575" s="12" t="s">
        <v>204</v>
      </c>
      <c r="W1575" s="12" t="s">
        <v>207</v>
      </c>
      <c r="X1575" s="16">
        <v>1</v>
      </c>
      <c r="Y1575" s="16">
        <v>6</v>
      </c>
      <c r="Z1575" s="16">
        <v>1</v>
      </c>
      <c r="AA1575" s="16">
        <f t="shared" ref="AA1575:AA1638" si="282">Z1575*120</f>
        <v>120</v>
      </c>
      <c r="AB1575" s="16" t="s">
        <v>5604</v>
      </c>
      <c r="AD1575" s="16">
        <f t="shared" ref="AD1575:AD1637" si="283">AA1575*350</f>
        <v>42000</v>
      </c>
      <c r="AE1575" s="16">
        <f t="shared" si="268"/>
        <v>350</v>
      </c>
      <c r="AF1575" s="16">
        <f t="shared" si="269"/>
        <v>131250</v>
      </c>
      <c r="AG1575" s="16">
        <f t="shared" si="270"/>
        <v>100</v>
      </c>
      <c r="AH1575" s="12">
        <f t="shared" si="271"/>
        <v>0</v>
      </c>
      <c r="AI1575" s="16">
        <f t="shared" si="272"/>
        <v>7</v>
      </c>
      <c r="AJ1575" s="16">
        <f t="shared" si="273"/>
        <v>24150</v>
      </c>
      <c r="AK1575" s="16">
        <f t="shared" si="274"/>
        <v>500</v>
      </c>
      <c r="AL1575" s="16">
        <f t="shared" si="275"/>
        <v>5000</v>
      </c>
      <c r="AM1575" s="16">
        <f t="shared" si="276"/>
        <v>71000</v>
      </c>
      <c r="AN1575" s="16">
        <f t="shared" ref="AN1575:AN1580" si="284">AM1575+AL1575+AJ1575+AF1575+AD1575</f>
        <v>273400</v>
      </c>
      <c r="AO1575" s="12" t="s">
        <v>1486</v>
      </c>
      <c r="AP1575" s="16">
        <v>1</v>
      </c>
      <c r="BC1575" s="16">
        <v>1</v>
      </c>
      <c r="BD1575" s="16">
        <f t="shared" si="277"/>
        <v>3.5</v>
      </c>
      <c r="BE1575" s="16">
        <f t="shared" si="278"/>
        <v>1708.75</v>
      </c>
      <c r="BG1575" s="16">
        <f t="shared" si="279"/>
        <v>1200</v>
      </c>
      <c r="BH1575" s="16">
        <f t="shared" si="280"/>
        <v>640</v>
      </c>
      <c r="BI1575" s="16">
        <f t="shared" si="281"/>
        <v>8</v>
      </c>
    </row>
    <row r="1576" spans="1:61" ht="20" customHeight="1" x14ac:dyDescent="0.35">
      <c r="A1576">
        <v>1575</v>
      </c>
      <c r="B1576" t="s">
        <v>237</v>
      </c>
      <c r="C1576" t="s">
        <v>8188</v>
      </c>
      <c r="D1576" s="15" t="s">
        <v>96</v>
      </c>
      <c r="E1576" s="12" t="s">
        <v>93</v>
      </c>
      <c r="F1576" s="16">
        <v>1950</v>
      </c>
      <c r="G1576" s="12" t="s">
        <v>90</v>
      </c>
      <c r="H1576" s="12" t="s">
        <v>91</v>
      </c>
      <c r="I1576" s="12" t="s">
        <v>92</v>
      </c>
      <c r="J1576" s="12" t="s">
        <v>2401</v>
      </c>
      <c r="K1576" s="12" t="s">
        <v>2415</v>
      </c>
      <c r="N1576" s="16" t="s">
        <v>206</v>
      </c>
      <c r="O1576" s="16" t="s">
        <v>365</v>
      </c>
      <c r="P1576" s="12" t="s">
        <v>131</v>
      </c>
      <c r="Q1576" s="16">
        <v>2023</v>
      </c>
      <c r="R1576" s="16">
        <v>0.75</v>
      </c>
      <c r="U1576" s="16" t="s">
        <v>168</v>
      </c>
      <c r="V1576" s="12" t="s">
        <v>204</v>
      </c>
      <c r="W1576" s="12" t="s">
        <v>207</v>
      </c>
      <c r="X1576" s="16">
        <v>1</v>
      </c>
      <c r="Y1576" s="16">
        <v>6</v>
      </c>
      <c r="Z1576" s="16">
        <v>0.75</v>
      </c>
      <c r="AA1576" s="16">
        <f t="shared" si="282"/>
        <v>90</v>
      </c>
      <c r="AB1576" s="16" t="s">
        <v>5604</v>
      </c>
      <c r="AD1576" s="16">
        <f t="shared" si="283"/>
        <v>31500</v>
      </c>
      <c r="AE1576" s="16">
        <f t="shared" si="268"/>
        <v>262.5</v>
      </c>
      <c r="AF1576" s="16">
        <f t="shared" si="269"/>
        <v>98437.5</v>
      </c>
      <c r="AG1576" s="16">
        <f t="shared" si="270"/>
        <v>75</v>
      </c>
      <c r="AH1576" s="12">
        <f t="shared" si="271"/>
        <v>0</v>
      </c>
      <c r="AI1576" s="16">
        <f t="shared" si="272"/>
        <v>5.25</v>
      </c>
      <c r="AJ1576" s="16">
        <f t="shared" si="273"/>
        <v>18112.5</v>
      </c>
      <c r="AK1576" s="16">
        <f t="shared" si="274"/>
        <v>375</v>
      </c>
      <c r="AL1576" s="16">
        <f t="shared" si="275"/>
        <v>3750</v>
      </c>
      <c r="AM1576" s="16">
        <f t="shared" si="276"/>
        <v>53250</v>
      </c>
      <c r="AN1576" s="16">
        <f t="shared" si="284"/>
        <v>205050</v>
      </c>
      <c r="AO1576" s="12" t="s">
        <v>1486</v>
      </c>
      <c r="AP1576" s="16">
        <v>0.75</v>
      </c>
      <c r="BC1576" s="16">
        <v>0.75</v>
      </c>
      <c r="BD1576" s="16">
        <f t="shared" si="277"/>
        <v>2.625</v>
      </c>
      <c r="BE1576" s="16">
        <f t="shared" si="278"/>
        <v>1281.5625</v>
      </c>
      <c r="BG1576" s="16">
        <f t="shared" si="279"/>
        <v>900</v>
      </c>
      <c r="BH1576" s="16">
        <f t="shared" si="280"/>
        <v>480</v>
      </c>
      <c r="BI1576" s="16">
        <f t="shared" si="281"/>
        <v>6</v>
      </c>
    </row>
    <row r="1577" spans="1:61" ht="20.149999999999999" customHeight="1" x14ac:dyDescent="0.35">
      <c r="A1577">
        <v>1576</v>
      </c>
      <c r="B1577" t="s">
        <v>237</v>
      </c>
      <c r="C1577" t="s">
        <v>8189</v>
      </c>
      <c r="D1577" s="15" t="s">
        <v>97</v>
      </c>
      <c r="E1577" s="12" t="s">
        <v>98</v>
      </c>
      <c r="F1577" s="16">
        <v>1993</v>
      </c>
      <c r="G1577" s="12" t="s">
        <v>90</v>
      </c>
      <c r="H1577" s="12" t="s">
        <v>91</v>
      </c>
      <c r="I1577" s="12" t="s">
        <v>92</v>
      </c>
      <c r="J1577" s="12" t="s">
        <v>2401</v>
      </c>
      <c r="K1577" s="12" t="s">
        <v>2415</v>
      </c>
      <c r="N1577" s="16" t="s">
        <v>206</v>
      </c>
      <c r="O1577" s="16" t="s">
        <v>365</v>
      </c>
      <c r="P1577" s="12" t="s">
        <v>131</v>
      </c>
      <c r="Q1577" s="16">
        <v>2023</v>
      </c>
      <c r="R1577" s="16">
        <v>2.92</v>
      </c>
      <c r="U1577" s="16" t="s">
        <v>168</v>
      </c>
      <c r="V1577" s="12" t="s">
        <v>207</v>
      </c>
      <c r="W1577" s="12" t="s">
        <v>207</v>
      </c>
      <c r="X1577" s="16">
        <v>3</v>
      </c>
      <c r="Y1577" s="16">
        <v>0</v>
      </c>
      <c r="Z1577" s="16">
        <v>2.92</v>
      </c>
      <c r="AA1577" s="16">
        <f t="shared" si="282"/>
        <v>350.4</v>
      </c>
      <c r="AB1577" s="16" t="s">
        <v>5604</v>
      </c>
      <c r="AD1577" s="16">
        <f t="shared" si="283"/>
        <v>122639.99999999999</v>
      </c>
      <c r="AE1577" s="16">
        <f t="shared" si="268"/>
        <v>1022</v>
      </c>
      <c r="AF1577" s="16">
        <f t="shared" si="269"/>
        <v>383250</v>
      </c>
      <c r="AG1577" s="16">
        <f t="shared" si="270"/>
        <v>292</v>
      </c>
      <c r="AH1577" s="12">
        <f t="shared" si="271"/>
        <v>0</v>
      </c>
      <c r="AI1577" s="16">
        <f t="shared" si="272"/>
        <v>20.439999999999998</v>
      </c>
      <c r="AJ1577" s="16">
        <f t="shared" si="273"/>
        <v>70517.999999999985</v>
      </c>
      <c r="AK1577" s="16">
        <f t="shared" si="274"/>
        <v>1460</v>
      </c>
      <c r="AL1577" s="16">
        <f t="shared" si="275"/>
        <v>14600</v>
      </c>
      <c r="AM1577" s="16">
        <f t="shared" si="276"/>
        <v>207320</v>
      </c>
      <c r="AN1577" s="16">
        <f t="shared" si="284"/>
        <v>798328</v>
      </c>
      <c r="AO1577" s="12" t="s">
        <v>1486</v>
      </c>
      <c r="AP1577" s="16">
        <v>2.92</v>
      </c>
      <c r="BC1577" s="16">
        <v>2.92</v>
      </c>
      <c r="BD1577" s="16">
        <f t="shared" si="277"/>
        <v>10.219999999999999</v>
      </c>
      <c r="BE1577" s="16">
        <f t="shared" si="278"/>
        <v>4989.55</v>
      </c>
      <c r="BG1577" s="16">
        <f t="shared" si="279"/>
        <v>3504</v>
      </c>
      <c r="BH1577" s="16">
        <f t="shared" si="280"/>
        <v>1868.8</v>
      </c>
      <c r="BI1577" s="16">
        <f t="shared" si="281"/>
        <v>23.36</v>
      </c>
    </row>
    <row r="1578" spans="1:61" ht="20.149999999999999" customHeight="1" x14ac:dyDescent="0.35">
      <c r="A1578">
        <v>1577</v>
      </c>
      <c r="B1578" t="s">
        <v>237</v>
      </c>
      <c r="C1578" t="s">
        <v>8190</v>
      </c>
      <c r="D1578" s="15" t="s">
        <v>99</v>
      </c>
      <c r="E1578" s="12" t="s">
        <v>93</v>
      </c>
      <c r="F1578" s="16">
        <v>1947</v>
      </c>
      <c r="G1578" s="12" t="s">
        <v>90</v>
      </c>
      <c r="H1578" s="12" t="s">
        <v>91</v>
      </c>
      <c r="I1578" s="12" t="s">
        <v>92</v>
      </c>
      <c r="J1578" s="12" t="s">
        <v>2401</v>
      </c>
      <c r="K1578" s="12" t="s">
        <v>2415</v>
      </c>
      <c r="N1578" s="16" t="s">
        <v>206</v>
      </c>
      <c r="O1578" s="16" t="s">
        <v>365</v>
      </c>
      <c r="P1578" s="12" t="s">
        <v>131</v>
      </c>
      <c r="Q1578" s="16">
        <v>2023</v>
      </c>
      <c r="R1578" s="16">
        <v>0.5</v>
      </c>
      <c r="U1578" s="16" t="s">
        <v>168</v>
      </c>
      <c r="V1578" s="12" t="s">
        <v>204</v>
      </c>
      <c r="W1578" s="12" t="s">
        <v>207</v>
      </c>
      <c r="X1578" s="16">
        <v>1</v>
      </c>
      <c r="Y1578" s="16">
        <v>5</v>
      </c>
      <c r="Z1578" s="16">
        <v>0.5</v>
      </c>
      <c r="AA1578" s="16">
        <f t="shared" si="282"/>
        <v>60</v>
      </c>
      <c r="AB1578" s="16" t="s">
        <v>5604</v>
      </c>
      <c r="AD1578" s="16">
        <f t="shared" si="283"/>
        <v>21000</v>
      </c>
      <c r="AE1578" s="16">
        <f t="shared" si="268"/>
        <v>175</v>
      </c>
      <c r="AF1578" s="16">
        <f t="shared" si="269"/>
        <v>65625</v>
      </c>
      <c r="AG1578" s="16">
        <f t="shared" si="270"/>
        <v>50</v>
      </c>
      <c r="AH1578" s="12">
        <f t="shared" si="271"/>
        <v>0</v>
      </c>
      <c r="AI1578" s="16">
        <f t="shared" si="272"/>
        <v>3.5</v>
      </c>
      <c r="AJ1578" s="16">
        <f t="shared" si="273"/>
        <v>12075</v>
      </c>
      <c r="AK1578" s="16">
        <f t="shared" si="274"/>
        <v>250</v>
      </c>
      <c r="AL1578" s="16">
        <f t="shared" si="275"/>
        <v>2500</v>
      </c>
      <c r="AM1578" s="16">
        <f t="shared" si="276"/>
        <v>35500</v>
      </c>
      <c r="AN1578" s="16">
        <f t="shared" si="284"/>
        <v>136700</v>
      </c>
      <c r="AO1578" s="12" t="s">
        <v>1486</v>
      </c>
      <c r="AP1578" s="16">
        <v>0.5</v>
      </c>
      <c r="BC1578" s="16">
        <v>0.5</v>
      </c>
      <c r="BD1578" s="16">
        <f t="shared" si="277"/>
        <v>1.75</v>
      </c>
      <c r="BE1578" s="16">
        <f t="shared" si="278"/>
        <v>854.375</v>
      </c>
      <c r="BG1578" s="16">
        <f t="shared" si="279"/>
        <v>600</v>
      </c>
      <c r="BH1578" s="16">
        <f t="shared" si="280"/>
        <v>320</v>
      </c>
      <c r="BI1578" s="16">
        <f t="shared" si="281"/>
        <v>4</v>
      </c>
    </row>
    <row r="1579" spans="1:61" ht="20.149999999999999" customHeight="1" x14ac:dyDescent="0.35">
      <c r="A1579">
        <v>1578</v>
      </c>
      <c r="B1579" t="s">
        <v>237</v>
      </c>
      <c r="C1579" t="s">
        <v>8191</v>
      </c>
      <c r="D1579" s="15" t="s">
        <v>100</v>
      </c>
      <c r="E1579" s="12" t="s">
        <v>98</v>
      </c>
      <c r="F1579" s="16">
        <v>1976</v>
      </c>
      <c r="G1579" s="12" t="s">
        <v>90</v>
      </c>
      <c r="H1579" s="12" t="s">
        <v>91</v>
      </c>
      <c r="I1579" s="12" t="s">
        <v>92</v>
      </c>
      <c r="J1579" s="12" t="s">
        <v>2401</v>
      </c>
      <c r="K1579" s="12" t="s">
        <v>2415</v>
      </c>
      <c r="N1579" s="16" t="s">
        <v>206</v>
      </c>
      <c r="O1579" s="16" t="s">
        <v>365</v>
      </c>
      <c r="P1579" s="12" t="s">
        <v>131</v>
      </c>
      <c r="Q1579" s="16">
        <v>2023</v>
      </c>
      <c r="R1579" s="16">
        <v>1</v>
      </c>
      <c r="U1579" s="16" t="s">
        <v>168</v>
      </c>
      <c r="V1579" s="12" t="s">
        <v>204</v>
      </c>
      <c r="W1579" s="12" t="s">
        <v>207</v>
      </c>
      <c r="X1579" s="16">
        <v>1</v>
      </c>
      <c r="Y1579" s="16">
        <v>6</v>
      </c>
      <c r="Z1579" s="16">
        <v>1</v>
      </c>
      <c r="AA1579" s="16">
        <f t="shared" si="282"/>
        <v>120</v>
      </c>
      <c r="AB1579" s="16" t="s">
        <v>5604</v>
      </c>
      <c r="AD1579" s="16">
        <f t="shared" si="283"/>
        <v>42000</v>
      </c>
      <c r="AE1579" s="16">
        <f t="shared" si="268"/>
        <v>350</v>
      </c>
      <c r="AF1579" s="16">
        <f t="shared" si="269"/>
        <v>131250</v>
      </c>
      <c r="AG1579" s="16">
        <f t="shared" si="270"/>
        <v>100</v>
      </c>
      <c r="AH1579" s="12">
        <f t="shared" si="271"/>
        <v>0</v>
      </c>
      <c r="AI1579" s="16">
        <f t="shared" si="272"/>
        <v>7</v>
      </c>
      <c r="AJ1579" s="16">
        <f t="shared" si="273"/>
        <v>24150</v>
      </c>
      <c r="AK1579" s="16">
        <f t="shared" si="274"/>
        <v>500</v>
      </c>
      <c r="AL1579" s="16">
        <f t="shared" si="275"/>
        <v>5000</v>
      </c>
      <c r="AM1579" s="16">
        <f t="shared" si="276"/>
        <v>71000</v>
      </c>
      <c r="AN1579" s="16">
        <f t="shared" si="284"/>
        <v>273400</v>
      </c>
      <c r="AO1579" s="12" t="s">
        <v>1486</v>
      </c>
      <c r="AP1579" s="16">
        <v>1</v>
      </c>
      <c r="BC1579" s="16">
        <v>1</v>
      </c>
      <c r="BD1579" s="16">
        <f t="shared" si="277"/>
        <v>3.5</v>
      </c>
      <c r="BE1579" s="16">
        <f t="shared" si="278"/>
        <v>1708.75</v>
      </c>
      <c r="BG1579" s="16">
        <f t="shared" si="279"/>
        <v>1200</v>
      </c>
      <c r="BH1579" s="16">
        <f t="shared" si="280"/>
        <v>640</v>
      </c>
      <c r="BI1579" s="16">
        <f t="shared" si="281"/>
        <v>8</v>
      </c>
    </row>
    <row r="1580" spans="1:61" ht="20.149999999999999" customHeight="1" x14ac:dyDescent="0.35">
      <c r="A1580">
        <v>1579</v>
      </c>
      <c r="B1580" t="s">
        <v>237</v>
      </c>
      <c r="C1580" t="s">
        <v>8192</v>
      </c>
      <c r="D1580" s="15" t="s">
        <v>101</v>
      </c>
      <c r="E1580" s="12" t="s">
        <v>93</v>
      </c>
      <c r="F1580" s="16">
        <v>1953</v>
      </c>
      <c r="G1580" s="12" t="s">
        <v>90</v>
      </c>
      <c r="H1580" s="12" t="s">
        <v>91</v>
      </c>
      <c r="I1580" s="12" t="s">
        <v>92</v>
      </c>
      <c r="J1580" s="12" t="s">
        <v>2401</v>
      </c>
      <c r="K1580" s="12" t="s">
        <v>2415</v>
      </c>
      <c r="N1580" s="16" t="s">
        <v>206</v>
      </c>
      <c r="O1580" s="16" t="s">
        <v>365</v>
      </c>
      <c r="P1580" s="12" t="s">
        <v>131</v>
      </c>
      <c r="Q1580" s="16">
        <v>2023</v>
      </c>
      <c r="R1580" s="16">
        <v>1.08</v>
      </c>
      <c r="U1580" s="16" t="s">
        <v>168</v>
      </c>
      <c r="V1580" s="12" t="s">
        <v>204</v>
      </c>
      <c r="W1580" s="12" t="s">
        <v>207</v>
      </c>
      <c r="X1580" s="16">
        <v>1</v>
      </c>
      <c r="Y1580" s="16">
        <v>7</v>
      </c>
      <c r="Z1580" s="16">
        <v>1.08</v>
      </c>
      <c r="AA1580" s="16">
        <f t="shared" si="282"/>
        <v>129.60000000000002</v>
      </c>
      <c r="AB1580" s="16" t="s">
        <v>5604</v>
      </c>
      <c r="AD1580" s="16">
        <f t="shared" si="283"/>
        <v>45360.000000000007</v>
      </c>
      <c r="AE1580" s="16">
        <f t="shared" si="268"/>
        <v>378</v>
      </c>
      <c r="AF1580" s="16">
        <f t="shared" si="269"/>
        <v>141750</v>
      </c>
      <c r="AG1580" s="16">
        <f t="shared" si="270"/>
        <v>108</v>
      </c>
      <c r="AH1580" s="12">
        <f t="shared" si="271"/>
        <v>0</v>
      </c>
      <c r="AI1580" s="16">
        <f t="shared" si="272"/>
        <v>7.5600000000000005</v>
      </c>
      <c r="AJ1580" s="16">
        <f t="shared" si="273"/>
        <v>26082</v>
      </c>
      <c r="AK1580" s="16">
        <f t="shared" si="274"/>
        <v>540</v>
      </c>
      <c r="AL1580" s="16">
        <f t="shared" si="275"/>
        <v>5400</v>
      </c>
      <c r="AM1580" s="16">
        <f t="shared" si="276"/>
        <v>76680</v>
      </c>
      <c r="AN1580" s="16">
        <f t="shared" si="284"/>
        <v>295272</v>
      </c>
      <c r="AO1580" s="12" t="s">
        <v>1486</v>
      </c>
      <c r="AP1580" s="16">
        <v>1.08</v>
      </c>
      <c r="BC1580" s="16">
        <v>1.08</v>
      </c>
      <c r="BD1580" s="16">
        <f t="shared" si="277"/>
        <v>3.7800000000000002</v>
      </c>
      <c r="BE1580" s="16">
        <f t="shared" si="278"/>
        <v>1845.45</v>
      </c>
      <c r="BG1580" s="16">
        <f t="shared" si="279"/>
        <v>1296</v>
      </c>
      <c r="BH1580" s="16">
        <f t="shared" si="280"/>
        <v>691.2</v>
      </c>
      <c r="BI1580" s="16">
        <f t="shared" si="281"/>
        <v>8.64</v>
      </c>
    </row>
    <row r="1581" spans="1:61" ht="20.149999999999999" customHeight="1" x14ac:dyDescent="0.35">
      <c r="A1581">
        <v>1580</v>
      </c>
      <c r="B1581" t="s">
        <v>237</v>
      </c>
      <c r="C1581" t="s">
        <v>8193</v>
      </c>
      <c r="D1581" s="15" t="s">
        <v>102</v>
      </c>
      <c r="E1581" s="12" t="s">
        <v>98</v>
      </c>
      <c r="F1581" s="16">
        <v>1961</v>
      </c>
      <c r="G1581" s="12" t="s">
        <v>90</v>
      </c>
      <c r="H1581" s="12" t="s">
        <v>91</v>
      </c>
      <c r="I1581" s="12" t="s">
        <v>92</v>
      </c>
      <c r="J1581" s="12" t="s">
        <v>2401</v>
      </c>
      <c r="K1581" s="12" t="s">
        <v>2415</v>
      </c>
      <c r="N1581" s="16" t="s">
        <v>206</v>
      </c>
      <c r="O1581" s="16" t="s">
        <v>365</v>
      </c>
      <c r="P1581" s="12" t="s">
        <v>131</v>
      </c>
      <c r="Q1581" s="16">
        <v>2023</v>
      </c>
      <c r="R1581" s="16">
        <v>1.26</v>
      </c>
      <c r="U1581" s="16" t="s">
        <v>168</v>
      </c>
      <c r="V1581" s="12" t="s">
        <v>204</v>
      </c>
      <c r="W1581" s="12" t="s">
        <v>207</v>
      </c>
      <c r="X1581" s="16">
        <v>1</v>
      </c>
      <c r="Y1581" s="16">
        <v>7</v>
      </c>
      <c r="Z1581" s="16">
        <v>1.26</v>
      </c>
      <c r="AA1581" s="16">
        <f t="shared" si="282"/>
        <v>151.19999999999999</v>
      </c>
      <c r="AB1581" s="16" t="s">
        <v>5604</v>
      </c>
      <c r="AD1581" s="16">
        <f t="shared" si="283"/>
        <v>52919.999999999993</v>
      </c>
      <c r="AE1581" s="16">
        <f t="shared" si="268"/>
        <v>441</v>
      </c>
      <c r="AF1581" s="16">
        <f t="shared" si="269"/>
        <v>165375</v>
      </c>
      <c r="AG1581" s="16">
        <f t="shared" si="270"/>
        <v>126</v>
      </c>
      <c r="AH1581" s="12">
        <f t="shared" si="271"/>
        <v>0</v>
      </c>
      <c r="AI1581" s="16">
        <f t="shared" si="272"/>
        <v>8.82</v>
      </c>
      <c r="AJ1581" s="16">
        <f t="shared" si="273"/>
        <v>30429</v>
      </c>
      <c r="AK1581" s="16">
        <f t="shared" si="274"/>
        <v>630</v>
      </c>
      <c r="AL1581" s="16">
        <f t="shared" si="275"/>
        <v>6300</v>
      </c>
      <c r="AM1581" s="16">
        <f t="shared" si="276"/>
        <v>89460</v>
      </c>
      <c r="AN1581" s="16">
        <f t="shared" ref="AN1581:AN1637" si="285">AM1581+AL1581+AJ1581+AF1581+AD1581</f>
        <v>344484</v>
      </c>
      <c r="AO1581" s="12" t="s">
        <v>1486</v>
      </c>
      <c r="AP1581" s="16">
        <v>1.26</v>
      </c>
      <c r="BC1581" s="16">
        <v>1.26</v>
      </c>
      <c r="BD1581" s="16">
        <f t="shared" si="277"/>
        <v>4.41</v>
      </c>
      <c r="BE1581" s="16">
        <f t="shared" si="278"/>
        <v>2153.0250000000001</v>
      </c>
      <c r="BG1581" s="16">
        <f t="shared" si="279"/>
        <v>1512</v>
      </c>
      <c r="BH1581" s="16">
        <f t="shared" si="280"/>
        <v>806.4</v>
      </c>
      <c r="BI1581" s="16">
        <f t="shared" si="281"/>
        <v>10.08</v>
      </c>
    </row>
    <row r="1582" spans="1:61" ht="20.149999999999999" customHeight="1" x14ac:dyDescent="0.35">
      <c r="A1582">
        <v>1581</v>
      </c>
      <c r="B1582" t="s">
        <v>237</v>
      </c>
      <c r="C1582" t="s">
        <v>8194</v>
      </c>
      <c r="D1582" s="15" t="s">
        <v>103</v>
      </c>
      <c r="E1582" s="12" t="s">
        <v>93</v>
      </c>
      <c r="F1582" s="16">
        <v>1980</v>
      </c>
      <c r="G1582" s="12" t="s">
        <v>90</v>
      </c>
      <c r="H1582" s="12" t="s">
        <v>91</v>
      </c>
      <c r="I1582" s="12" t="s">
        <v>92</v>
      </c>
      <c r="J1582" s="12" t="s">
        <v>2401</v>
      </c>
      <c r="K1582" s="12" t="s">
        <v>2415</v>
      </c>
      <c r="N1582" s="16" t="s">
        <v>206</v>
      </c>
      <c r="O1582" s="16" t="s">
        <v>365</v>
      </c>
      <c r="P1582" s="12" t="s">
        <v>131</v>
      </c>
      <c r="Q1582" s="16">
        <v>2023</v>
      </c>
      <c r="R1582" s="16">
        <v>1</v>
      </c>
      <c r="U1582" s="16" t="s">
        <v>168</v>
      </c>
      <c r="V1582" s="12" t="s">
        <v>204</v>
      </c>
      <c r="W1582" s="12" t="s">
        <v>207</v>
      </c>
      <c r="X1582" s="16">
        <v>3</v>
      </c>
      <c r="Y1582" s="16">
        <v>5</v>
      </c>
      <c r="Z1582" s="16">
        <v>1</v>
      </c>
      <c r="AA1582" s="16">
        <f t="shared" si="282"/>
        <v>120</v>
      </c>
      <c r="AB1582" s="16" t="s">
        <v>5604</v>
      </c>
      <c r="AD1582" s="16">
        <f t="shared" si="283"/>
        <v>42000</v>
      </c>
      <c r="AE1582" s="16">
        <f t="shared" si="268"/>
        <v>350</v>
      </c>
      <c r="AF1582" s="16">
        <f t="shared" si="269"/>
        <v>131250</v>
      </c>
      <c r="AG1582" s="16">
        <f t="shared" si="270"/>
        <v>100</v>
      </c>
      <c r="AH1582" s="12">
        <f t="shared" si="271"/>
        <v>0</v>
      </c>
      <c r="AI1582" s="16">
        <f t="shared" si="272"/>
        <v>7</v>
      </c>
      <c r="AJ1582" s="16">
        <f t="shared" si="273"/>
        <v>24150</v>
      </c>
      <c r="AK1582" s="16">
        <f t="shared" si="274"/>
        <v>500</v>
      </c>
      <c r="AL1582" s="16">
        <f t="shared" si="275"/>
        <v>5000</v>
      </c>
      <c r="AM1582" s="16">
        <f t="shared" si="276"/>
        <v>71000</v>
      </c>
      <c r="AN1582" s="16">
        <f t="shared" si="285"/>
        <v>273400</v>
      </c>
      <c r="AO1582" s="12" t="s">
        <v>1486</v>
      </c>
      <c r="AP1582" s="16">
        <v>1</v>
      </c>
      <c r="BC1582" s="16">
        <v>1</v>
      </c>
      <c r="BD1582" s="16">
        <f t="shared" si="277"/>
        <v>3.5</v>
      </c>
      <c r="BE1582" s="16">
        <f t="shared" si="278"/>
        <v>1708.75</v>
      </c>
      <c r="BG1582" s="16">
        <f t="shared" si="279"/>
        <v>1200</v>
      </c>
      <c r="BH1582" s="16">
        <f t="shared" si="280"/>
        <v>640</v>
      </c>
      <c r="BI1582" s="16">
        <f t="shared" si="281"/>
        <v>8</v>
      </c>
    </row>
    <row r="1583" spans="1:61" ht="20.149999999999999" customHeight="1" x14ac:dyDescent="0.35">
      <c r="A1583">
        <v>1582</v>
      </c>
      <c r="B1583" t="s">
        <v>237</v>
      </c>
      <c r="C1583" t="s">
        <v>8195</v>
      </c>
      <c r="D1583" s="15" t="s">
        <v>104</v>
      </c>
      <c r="E1583" s="12" t="s">
        <v>93</v>
      </c>
      <c r="G1583" s="12" t="s">
        <v>90</v>
      </c>
      <c r="H1583" s="12" t="s">
        <v>91</v>
      </c>
      <c r="I1583" s="12" t="s">
        <v>92</v>
      </c>
      <c r="J1583" s="12" t="s">
        <v>2401</v>
      </c>
      <c r="K1583" s="12" t="s">
        <v>2415</v>
      </c>
      <c r="N1583" s="16" t="s">
        <v>206</v>
      </c>
      <c r="O1583" s="16" t="s">
        <v>365</v>
      </c>
      <c r="P1583" s="12" t="s">
        <v>131</v>
      </c>
      <c r="Q1583" s="16">
        <v>2023</v>
      </c>
      <c r="R1583" s="16">
        <v>0.56999999999999995</v>
      </c>
      <c r="U1583" s="16" t="s">
        <v>168</v>
      </c>
      <c r="V1583" s="12" t="s">
        <v>204</v>
      </c>
      <c r="W1583" s="12" t="s">
        <v>207</v>
      </c>
      <c r="X1583" s="16">
        <v>1</v>
      </c>
      <c r="Y1583" s="16">
        <v>9</v>
      </c>
      <c r="Z1583" s="16">
        <v>0.56999999999999995</v>
      </c>
      <c r="AA1583" s="16">
        <f t="shared" si="282"/>
        <v>68.399999999999991</v>
      </c>
      <c r="AB1583" s="16" t="s">
        <v>5604</v>
      </c>
      <c r="AD1583" s="16">
        <f t="shared" si="283"/>
        <v>23939.999999999996</v>
      </c>
      <c r="AE1583" s="16">
        <f t="shared" si="268"/>
        <v>199.49999999999997</v>
      </c>
      <c r="AF1583" s="16">
        <f t="shared" si="269"/>
        <v>74812.499999999985</v>
      </c>
      <c r="AG1583" s="16">
        <f t="shared" si="270"/>
        <v>56.999999999999993</v>
      </c>
      <c r="AH1583" s="12">
        <f t="shared" si="271"/>
        <v>0</v>
      </c>
      <c r="AI1583" s="16">
        <f t="shared" si="272"/>
        <v>3.9899999999999998</v>
      </c>
      <c r="AJ1583" s="16">
        <f t="shared" si="273"/>
        <v>13765.5</v>
      </c>
      <c r="AK1583" s="16">
        <f t="shared" si="274"/>
        <v>285</v>
      </c>
      <c r="AL1583" s="16">
        <f t="shared" si="275"/>
        <v>2849.9999999999995</v>
      </c>
      <c r="AM1583" s="16">
        <f t="shared" si="276"/>
        <v>40470</v>
      </c>
      <c r="AN1583" s="16">
        <f t="shared" si="285"/>
        <v>155838</v>
      </c>
      <c r="AO1583" s="12" t="s">
        <v>1486</v>
      </c>
      <c r="AP1583" s="16">
        <v>0.56999999999999995</v>
      </c>
      <c r="BC1583" s="16">
        <v>0.56999999999999995</v>
      </c>
      <c r="BD1583" s="16">
        <f t="shared" si="277"/>
        <v>1.9949999999999999</v>
      </c>
      <c r="BE1583" s="16">
        <f t="shared" si="278"/>
        <v>973.98749999999995</v>
      </c>
      <c r="BG1583" s="16">
        <f t="shared" si="279"/>
        <v>683.99999999999989</v>
      </c>
      <c r="BH1583" s="16">
        <f t="shared" si="280"/>
        <v>364.79999999999995</v>
      </c>
      <c r="BI1583" s="16">
        <f t="shared" si="281"/>
        <v>4.5599999999999996</v>
      </c>
    </row>
    <row r="1584" spans="1:61" ht="20.149999999999999" customHeight="1" x14ac:dyDescent="0.35">
      <c r="A1584">
        <v>1583</v>
      </c>
      <c r="B1584" t="s">
        <v>237</v>
      </c>
      <c r="C1584" t="s">
        <v>8196</v>
      </c>
      <c r="D1584" s="15" t="s">
        <v>105</v>
      </c>
      <c r="E1584" s="12" t="s">
        <v>98</v>
      </c>
      <c r="F1584" s="16">
        <v>1968</v>
      </c>
      <c r="G1584" s="12" t="s">
        <v>90</v>
      </c>
      <c r="H1584" s="12" t="s">
        <v>91</v>
      </c>
      <c r="I1584" s="12" t="s">
        <v>92</v>
      </c>
      <c r="J1584" s="12" t="s">
        <v>2401</v>
      </c>
      <c r="K1584" s="12" t="s">
        <v>2415</v>
      </c>
      <c r="N1584" s="16" t="s">
        <v>206</v>
      </c>
      <c r="O1584" s="16" t="s">
        <v>365</v>
      </c>
      <c r="P1584" s="12" t="s">
        <v>131</v>
      </c>
      <c r="Q1584" s="16">
        <v>2023</v>
      </c>
      <c r="R1584" s="16">
        <v>1.9</v>
      </c>
      <c r="U1584" s="16" t="s">
        <v>168</v>
      </c>
      <c r="V1584" s="12" t="s">
        <v>204</v>
      </c>
      <c r="W1584" s="12" t="s">
        <v>207</v>
      </c>
      <c r="X1584" s="16">
        <v>3</v>
      </c>
      <c r="Y1584" s="16">
        <v>10</v>
      </c>
      <c r="Z1584" s="16">
        <v>1.9</v>
      </c>
      <c r="AA1584" s="16">
        <f t="shared" si="282"/>
        <v>228</v>
      </c>
      <c r="AB1584" s="16" t="s">
        <v>5604</v>
      </c>
      <c r="AD1584" s="16">
        <f t="shared" si="283"/>
        <v>79800</v>
      </c>
      <c r="AE1584" s="16">
        <f t="shared" si="268"/>
        <v>665</v>
      </c>
      <c r="AF1584" s="16">
        <f t="shared" si="269"/>
        <v>249375</v>
      </c>
      <c r="AG1584" s="16">
        <f t="shared" si="270"/>
        <v>190</v>
      </c>
      <c r="AH1584" s="12">
        <f t="shared" si="271"/>
        <v>0</v>
      </c>
      <c r="AI1584" s="16">
        <f t="shared" si="272"/>
        <v>13.299999999999999</v>
      </c>
      <c r="AJ1584" s="16">
        <f t="shared" si="273"/>
        <v>45884.999999999993</v>
      </c>
      <c r="AK1584" s="16">
        <f t="shared" si="274"/>
        <v>950</v>
      </c>
      <c r="AL1584" s="16">
        <f t="shared" si="275"/>
        <v>9500</v>
      </c>
      <c r="AM1584" s="16">
        <f t="shared" si="276"/>
        <v>134900</v>
      </c>
      <c r="AN1584" s="16">
        <f t="shared" si="285"/>
        <v>519460</v>
      </c>
      <c r="AO1584" s="12" t="s">
        <v>1486</v>
      </c>
      <c r="AP1584" s="16">
        <v>1.9</v>
      </c>
      <c r="BC1584" s="16">
        <v>1.9</v>
      </c>
      <c r="BD1584" s="16">
        <f t="shared" si="277"/>
        <v>6.6499999999999995</v>
      </c>
      <c r="BE1584" s="16">
        <f t="shared" si="278"/>
        <v>3246.625</v>
      </c>
      <c r="BG1584" s="16">
        <f t="shared" si="279"/>
        <v>2280</v>
      </c>
      <c r="BH1584" s="16">
        <f t="shared" si="280"/>
        <v>1216</v>
      </c>
      <c r="BI1584" s="16">
        <f t="shared" si="281"/>
        <v>15.2</v>
      </c>
    </row>
    <row r="1585" spans="1:61" ht="20.149999999999999" customHeight="1" x14ac:dyDescent="0.35">
      <c r="A1585">
        <v>1584</v>
      </c>
      <c r="B1585" t="s">
        <v>237</v>
      </c>
      <c r="C1585" t="s">
        <v>8197</v>
      </c>
      <c r="D1585" s="15" t="s">
        <v>106</v>
      </c>
      <c r="E1585" s="12" t="s">
        <v>98</v>
      </c>
      <c r="F1585" s="16">
        <v>1966</v>
      </c>
      <c r="G1585" s="12" t="s">
        <v>90</v>
      </c>
      <c r="H1585" s="12" t="s">
        <v>91</v>
      </c>
      <c r="I1585" s="12" t="s">
        <v>92</v>
      </c>
      <c r="J1585" s="12" t="s">
        <v>2401</v>
      </c>
      <c r="K1585" s="12" t="s">
        <v>2415</v>
      </c>
      <c r="N1585" s="16" t="s">
        <v>206</v>
      </c>
      <c r="O1585" s="16" t="s">
        <v>365</v>
      </c>
      <c r="P1585" s="12" t="s">
        <v>131</v>
      </c>
      <c r="Q1585" s="16">
        <v>2023</v>
      </c>
      <c r="R1585" s="16">
        <v>1.44</v>
      </c>
      <c r="U1585" s="16" t="s">
        <v>168</v>
      </c>
      <c r="V1585" s="12" t="s">
        <v>204</v>
      </c>
      <c r="W1585" s="12" t="s">
        <v>207</v>
      </c>
      <c r="X1585" s="16">
        <v>1</v>
      </c>
      <c r="Y1585" s="16">
        <v>7</v>
      </c>
      <c r="Z1585" s="16">
        <v>1.44</v>
      </c>
      <c r="AA1585" s="16">
        <f t="shared" si="282"/>
        <v>172.79999999999998</v>
      </c>
      <c r="AB1585" s="16" t="s">
        <v>5604</v>
      </c>
      <c r="AD1585" s="16">
        <f t="shared" si="283"/>
        <v>60479.999999999993</v>
      </c>
      <c r="AE1585" s="16">
        <f t="shared" si="268"/>
        <v>504</v>
      </c>
      <c r="AF1585" s="16">
        <f t="shared" si="269"/>
        <v>189000</v>
      </c>
      <c r="AG1585" s="16">
        <f t="shared" si="270"/>
        <v>144</v>
      </c>
      <c r="AH1585" s="12">
        <f t="shared" si="271"/>
        <v>0</v>
      </c>
      <c r="AI1585" s="16">
        <f t="shared" si="272"/>
        <v>10.08</v>
      </c>
      <c r="AJ1585" s="16">
        <f t="shared" si="273"/>
        <v>34776</v>
      </c>
      <c r="AK1585" s="16">
        <f t="shared" si="274"/>
        <v>720</v>
      </c>
      <c r="AL1585" s="16">
        <f t="shared" si="275"/>
        <v>7200</v>
      </c>
      <c r="AM1585" s="16">
        <f t="shared" si="276"/>
        <v>102240</v>
      </c>
      <c r="AN1585" s="16">
        <f t="shared" si="285"/>
        <v>393696</v>
      </c>
      <c r="AO1585" s="12" t="s">
        <v>1486</v>
      </c>
      <c r="AP1585" s="16">
        <v>1.44</v>
      </c>
      <c r="BC1585" s="16">
        <v>1.44</v>
      </c>
      <c r="BD1585" s="16">
        <f t="shared" si="277"/>
        <v>5.04</v>
      </c>
      <c r="BE1585" s="16">
        <f t="shared" si="278"/>
        <v>2460.6</v>
      </c>
      <c r="BG1585" s="16">
        <f t="shared" si="279"/>
        <v>1728</v>
      </c>
      <c r="BH1585" s="16">
        <f t="shared" si="280"/>
        <v>921.59999999999991</v>
      </c>
      <c r="BI1585" s="16">
        <f t="shared" si="281"/>
        <v>11.52</v>
      </c>
    </row>
    <row r="1586" spans="1:61" ht="20.149999999999999" customHeight="1" x14ac:dyDescent="0.35">
      <c r="A1586">
        <v>1585</v>
      </c>
      <c r="B1586" t="s">
        <v>237</v>
      </c>
      <c r="C1586" t="s">
        <v>8198</v>
      </c>
      <c r="D1586" s="15" t="s">
        <v>107</v>
      </c>
      <c r="E1586" s="12" t="s">
        <v>98</v>
      </c>
      <c r="F1586" s="16">
        <v>1995</v>
      </c>
      <c r="G1586" s="12" t="s">
        <v>90</v>
      </c>
      <c r="H1586" s="12" t="s">
        <v>91</v>
      </c>
      <c r="I1586" s="12" t="s">
        <v>92</v>
      </c>
      <c r="J1586" s="12" t="s">
        <v>2401</v>
      </c>
      <c r="K1586" s="12" t="s">
        <v>2415</v>
      </c>
      <c r="N1586" s="16" t="s">
        <v>206</v>
      </c>
      <c r="O1586" s="16" t="s">
        <v>365</v>
      </c>
      <c r="P1586" s="12" t="s">
        <v>131</v>
      </c>
      <c r="Q1586" s="16">
        <v>2023</v>
      </c>
      <c r="R1586" s="16">
        <v>1.1299999999999999</v>
      </c>
      <c r="U1586" s="16" t="s">
        <v>168</v>
      </c>
      <c r="V1586" s="12" t="s">
        <v>207</v>
      </c>
      <c r="W1586" s="12" t="s">
        <v>207</v>
      </c>
      <c r="X1586" s="16">
        <v>1</v>
      </c>
      <c r="Y1586" s="16">
        <v>0</v>
      </c>
      <c r="Z1586" s="16">
        <v>1.1299999999999999</v>
      </c>
      <c r="AA1586" s="16">
        <f t="shared" si="282"/>
        <v>135.6</v>
      </c>
      <c r="AB1586" s="16" t="s">
        <v>5604</v>
      </c>
      <c r="AD1586" s="16">
        <f t="shared" si="283"/>
        <v>47460</v>
      </c>
      <c r="AE1586" s="16">
        <f t="shared" si="268"/>
        <v>395.49999999999994</v>
      </c>
      <c r="AF1586" s="16">
        <f t="shared" si="269"/>
        <v>148312.49999999997</v>
      </c>
      <c r="AG1586" s="16">
        <f t="shared" si="270"/>
        <v>112.99999999999999</v>
      </c>
      <c r="AH1586" s="12">
        <f t="shared" si="271"/>
        <v>0</v>
      </c>
      <c r="AI1586" s="16">
        <f t="shared" si="272"/>
        <v>7.9099999999999993</v>
      </c>
      <c r="AJ1586" s="16">
        <f t="shared" si="273"/>
        <v>27289.499999999996</v>
      </c>
      <c r="AK1586" s="16">
        <f t="shared" si="274"/>
        <v>565</v>
      </c>
      <c r="AL1586" s="16">
        <f t="shared" si="275"/>
        <v>5649.9999999999991</v>
      </c>
      <c r="AM1586" s="16">
        <f t="shared" si="276"/>
        <v>80229.999999999985</v>
      </c>
      <c r="AN1586" s="16">
        <f t="shared" si="285"/>
        <v>308941.99999999994</v>
      </c>
      <c r="AO1586" s="12" t="s">
        <v>1486</v>
      </c>
      <c r="AP1586" s="16">
        <v>1.1299999999999999</v>
      </c>
      <c r="BC1586" s="16">
        <v>1.1299999999999999</v>
      </c>
      <c r="BD1586" s="16">
        <f t="shared" si="277"/>
        <v>3.9549999999999996</v>
      </c>
      <c r="BE1586" s="16">
        <f t="shared" si="278"/>
        <v>1930.8874999999996</v>
      </c>
      <c r="BG1586" s="16">
        <f t="shared" si="279"/>
        <v>1355.9999999999998</v>
      </c>
      <c r="BH1586" s="16">
        <f t="shared" si="280"/>
        <v>723.19999999999993</v>
      </c>
      <c r="BI1586" s="16">
        <f t="shared" si="281"/>
        <v>9.0399999999999991</v>
      </c>
    </row>
    <row r="1587" spans="1:61" ht="20.149999999999999" customHeight="1" x14ac:dyDescent="0.35">
      <c r="A1587">
        <v>1586</v>
      </c>
      <c r="B1587" t="s">
        <v>237</v>
      </c>
      <c r="C1587" t="s">
        <v>8199</v>
      </c>
      <c r="D1587" s="15" t="s">
        <v>108</v>
      </c>
      <c r="E1587" s="12" t="s">
        <v>98</v>
      </c>
      <c r="F1587" s="16">
        <v>1994</v>
      </c>
      <c r="G1587" s="12" t="s">
        <v>90</v>
      </c>
      <c r="H1587" s="12" t="s">
        <v>91</v>
      </c>
      <c r="I1587" s="12" t="s">
        <v>92</v>
      </c>
      <c r="J1587" s="12" t="s">
        <v>2401</v>
      </c>
      <c r="K1587" s="12" t="s">
        <v>2415</v>
      </c>
      <c r="N1587" s="16" t="s">
        <v>206</v>
      </c>
      <c r="O1587" s="16" t="s">
        <v>365</v>
      </c>
      <c r="P1587" s="12" t="s">
        <v>131</v>
      </c>
      <c r="Q1587" s="16">
        <v>2023</v>
      </c>
      <c r="R1587" s="16">
        <v>1.0900000000000001</v>
      </c>
      <c r="U1587" s="16" t="s">
        <v>168</v>
      </c>
      <c r="V1587" s="12" t="s">
        <v>207</v>
      </c>
      <c r="W1587" s="12" t="s">
        <v>207</v>
      </c>
      <c r="X1587" s="16">
        <v>1</v>
      </c>
      <c r="Y1587" s="16">
        <v>0</v>
      </c>
      <c r="Z1587" s="16">
        <v>1.0900000000000001</v>
      </c>
      <c r="AA1587" s="16">
        <f t="shared" si="282"/>
        <v>130.80000000000001</v>
      </c>
      <c r="AB1587" s="16" t="s">
        <v>5604</v>
      </c>
      <c r="AD1587" s="16">
        <f t="shared" si="283"/>
        <v>45780.000000000007</v>
      </c>
      <c r="AE1587" s="16">
        <f t="shared" si="268"/>
        <v>381.5</v>
      </c>
      <c r="AF1587" s="16">
        <f t="shared" si="269"/>
        <v>143062.5</v>
      </c>
      <c r="AG1587" s="16">
        <f t="shared" si="270"/>
        <v>109.00000000000001</v>
      </c>
      <c r="AH1587" s="12">
        <f t="shared" si="271"/>
        <v>0</v>
      </c>
      <c r="AI1587" s="16">
        <f t="shared" si="272"/>
        <v>7.6300000000000008</v>
      </c>
      <c r="AJ1587" s="16">
        <f t="shared" si="273"/>
        <v>26323.500000000004</v>
      </c>
      <c r="AK1587" s="16">
        <f t="shared" si="274"/>
        <v>545</v>
      </c>
      <c r="AL1587" s="16">
        <f t="shared" si="275"/>
        <v>5450</v>
      </c>
      <c r="AM1587" s="16">
        <f t="shared" si="276"/>
        <v>77390</v>
      </c>
      <c r="AN1587" s="16">
        <f t="shared" si="285"/>
        <v>298006</v>
      </c>
      <c r="AO1587" s="12" t="s">
        <v>1486</v>
      </c>
      <c r="AP1587" s="16">
        <v>1.0900000000000001</v>
      </c>
      <c r="BC1587" s="16">
        <v>1.0900000000000001</v>
      </c>
      <c r="BD1587" s="16">
        <f t="shared" si="277"/>
        <v>3.8150000000000004</v>
      </c>
      <c r="BE1587" s="16">
        <f t="shared" si="278"/>
        <v>1862.5374999999999</v>
      </c>
      <c r="BG1587" s="16">
        <f t="shared" si="279"/>
        <v>1308</v>
      </c>
      <c r="BH1587" s="16">
        <f t="shared" si="280"/>
        <v>697.6</v>
      </c>
      <c r="BI1587" s="16">
        <f t="shared" si="281"/>
        <v>8.7200000000000006</v>
      </c>
    </row>
    <row r="1588" spans="1:61" ht="20.149999999999999" customHeight="1" x14ac:dyDescent="0.35">
      <c r="A1588">
        <v>1587</v>
      </c>
      <c r="B1588" t="s">
        <v>237</v>
      </c>
      <c r="C1588" t="s">
        <v>8200</v>
      </c>
      <c r="D1588" s="15" t="s">
        <v>109</v>
      </c>
      <c r="E1588" s="12" t="s">
        <v>98</v>
      </c>
      <c r="F1588" s="16">
        <v>1956</v>
      </c>
      <c r="G1588" s="12" t="s">
        <v>90</v>
      </c>
      <c r="H1588" s="12" t="s">
        <v>91</v>
      </c>
      <c r="I1588" s="12" t="s">
        <v>92</v>
      </c>
      <c r="J1588" s="12" t="s">
        <v>2401</v>
      </c>
      <c r="K1588" s="12" t="s">
        <v>2415</v>
      </c>
      <c r="N1588" s="16" t="s">
        <v>206</v>
      </c>
      <c r="O1588" s="16" t="s">
        <v>365</v>
      </c>
      <c r="P1588" s="12" t="s">
        <v>131</v>
      </c>
      <c r="Q1588" s="16">
        <v>2023</v>
      </c>
      <c r="R1588" s="16">
        <v>1.08</v>
      </c>
      <c r="U1588" s="16" t="s">
        <v>168</v>
      </c>
      <c r="V1588" s="12" t="s">
        <v>204</v>
      </c>
      <c r="W1588" s="12" t="s">
        <v>207</v>
      </c>
      <c r="X1588" s="16">
        <v>1</v>
      </c>
      <c r="Y1588" s="16">
        <v>5</v>
      </c>
      <c r="Z1588" s="16">
        <v>1.08</v>
      </c>
      <c r="AA1588" s="16">
        <f t="shared" si="282"/>
        <v>129.60000000000002</v>
      </c>
      <c r="AB1588" s="16" t="s">
        <v>5604</v>
      </c>
      <c r="AD1588" s="16">
        <f t="shared" si="283"/>
        <v>45360.000000000007</v>
      </c>
      <c r="AE1588" s="16">
        <f t="shared" si="268"/>
        <v>378</v>
      </c>
      <c r="AF1588" s="16">
        <f t="shared" si="269"/>
        <v>141750</v>
      </c>
      <c r="AG1588" s="16">
        <f t="shared" si="270"/>
        <v>108</v>
      </c>
      <c r="AH1588" s="12">
        <f t="shared" si="271"/>
        <v>0</v>
      </c>
      <c r="AI1588" s="16">
        <f t="shared" si="272"/>
        <v>7.5600000000000005</v>
      </c>
      <c r="AJ1588" s="16">
        <f t="shared" si="273"/>
        <v>26082</v>
      </c>
      <c r="AK1588" s="16">
        <f t="shared" si="274"/>
        <v>540</v>
      </c>
      <c r="AL1588" s="16">
        <f t="shared" si="275"/>
        <v>5400</v>
      </c>
      <c r="AM1588" s="16">
        <f t="shared" si="276"/>
        <v>76680</v>
      </c>
      <c r="AN1588" s="16">
        <f t="shared" si="285"/>
        <v>295272</v>
      </c>
      <c r="AO1588" s="12" t="s">
        <v>1486</v>
      </c>
      <c r="AP1588" s="16">
        <v>1.08</v>
      </c>
      <c r="BC1588" s="16">
        <v>1.08</v>
      </c>
      <c r="BD1588" s="16">
        <f t="shared" si="277"/>
        <v>3.7800000000000002</v>
      </c>
      <c r="BE1588" s="16">
        <f t="shared" si="278"/>
        <v>1845.45</v>
      </c>
      <c r="BG1588" s="16">
        <f t="shared" si="279"/>
        <v>1296</v>
      </c>
      <c r="BH1588" s="16">
        <f t="shared" si="280"/>
        <v>691.2</v>
      </c>
      <c r="BI1588" s="16">
        <f t="shared" si="281"/>
        <v>8.64</v>
      </c>
    </row>
    <row r="1589" spans="1:61" ht="20.149999999999999" customHeight="1" x14ac:dyDescent="0.35">
      <c r="A1589">
        <v>1588</v>
      </c>
      <c r="B1589" t="s">
        <v>237</v>
      </c>
      <c r="C1589" t="s">
        <v>8201</v>
      </c>
      <c r="D1589" s="15" t="s">
        <v>110</v>
      </c>
      <c r="E1589" s="12" t="s">
        <v>98</v>
      </c>
      <c r="F1589" s="16">
        <v>1978</v>
      </c>
      <c r="G1589" s="12" t="s">
        <v>90</v>
      </c>
      <c r="H1589" s="12" t="s">
        <v>91</v>
      </c>
      <c r="I1589" s="12" t="s">
        <v>92</v>
      </c>
      <c r="J1589" s="12" t="s">
        <v>2401</v>
      </c>
      <c r="K1589" s="12" t="s">
        <v>2415</v>
      </c>
      <c r="N1589" s="16" t="s">
        <v>206</v>
      </c>
      <c r="O1589" s="16" t="s">
        <v>365</v>
      </c>
      <c r="P1589" s="12" t="s">
        <v>131</v>
      </c>
      <c r="Q1589" s="16">
        <v>2023</v>
      </c>
      <c r="R1589" s="16">
        <v>1.81</v>
      </c>
      <c r="U1589" s="16" t="s">
        <v>168</v>
      </c>
      <c r="V1589" s="12" t="s">
        <v>204</v>
      </c>
      <c r="W1589" s="12" t="s">
        <v>207</v>
      </c>
      <c r="X1589" s="16">
        <v>1</v>
      </c>
      <c r="Y1589" s="16">
        <v>5</v>
      </c>
      <c r="Z1589" s="16">
        <v>1.81</v>
      </c>
      <c r="AA1589" s="16">
        <f t="shared" si="282"/>
        <v>217.20000000000002</v>
      </c>
      <c r="AB1589" s="16" t="s">
        <v>5604</v>
      </c>
      <c r="AD1589" s="16">
        <f t="shared" si="283"/>
        <v>76020</v>
      </c>
      <c r="AE1589" s="16">
        <f t="shared" si="268"/>
        <v>633.5</v>
      </c>
      <c r="AF1589" s="16">
        <f t="shared" si="269"/>
        <v>237562.5</v>
      </c>
      <c r="AG1589" s="16">
        <f t="shared" si="270"/>
        <v>181</v>
      </c>
      <c r="AH1589" s="12">
        <f t="shared" si="271"/>
        <v>0</v>
      </c>
      <c r="AI1589" s="16">
        <f t="shared" si="272"/>
        <v>12.67</v>
      </c>
      <c r="AJ1589" s="16">
        <f t="shared" si="273"/>
        <v>43711.5</v>
      </c>
      <c r="AK1589" s="16">
        <f t="shared" si="274"/>
        <v>905</v>
      </c>
      <c r="AL1589" s="16">
        <f t="shared" si="275"/>
        <v>9050</v>
      </c>
      <c r="AM1589" s="16">
        <f t="shared" si="276"/>
        <v>128510</v>
      </c>
      <c r="AN1589" s="16">
        <f t="shared" si="285"/>
        <v>494854</v>
      </c>
      <c r="AO1589" s="12" t="s">
        <v>1486</v>
      </c>
      <c r="AP1589" s="16">
        <v>1.81</v>
      </c>
      <c r="BC1589" s="16">
        <v>1.81</v>
      </c>
      <c r="BD1589" s="16">
        <f t="shared" si="277"/>
        <v>6.335</v>
      </c>
      <c r="BE1589" s="16">
        <f t="shared" si="278"/>
        <v>3092.8375000000001</v>
      </c>
      <c r="BG1589" s="16">
        <f t="shared" si="279"/>
        <v>2172</v>
      </c>
      <c r="BH1589" s="16">
        <f t="shared" si="280"/>
        <v>1158.4000000000001</v>
      </c>
      <c r="BI1589" s="16">
        <f t="shared" si="281"/>
        <v>14.48</v>
      </c>
    </row>
    <row r="1590" spans="1:61" ht="20.149999999999999" customHeight="1" x14ac:dyDescent="0.35">
      <c r="A1590">
        <v>1589</v>
      </c>
      <c r="B1590" t="s">
        <v>237</v>
      </c>
      <c r="C1590" t="s">
        <v>8202</v>
      </c>
      <c r="D1590" s="15" t="s">
        <v>111</v>
      </c>
      <c r="E1590" s="12" t="s">
        <v>98</v>
      </c>
      <c r="F1590" s="16">
        <v>1978</v>
      </c>
      <c r="G1590" s="12" t="s">
        <v>90</v>
      </c>
      <c r="H1590" s="12" t="s">
        <v>91</v>
      </c>
      <c r="I1590" s="12" t="s">
        <v>92</v>
      </c>
      <c r="J1590" s="12" t="s">
        <v>2401</v>
      </c>
      <c r="K1590" s="12" t="s">
        <v>2415</v>
      </c>
      <c r="N1590" s="16" t="s">
        <v>206</v>
      </c>
      <c r="O1590" s="16" t="s">
        <v>365</v>
      </c>
      <c r="P1590" s="12" t="s">
        <v>131</v>
      </c>
      <c r="Q1590" s="16">
        <v>2023</v>
      </c>
      <c r="R1590" s="16">
        <v>1</v>
      </c>
      <c r="U1590" s="16" t="s">
        <v>168</v>
      </c>
      <c r="V1590" s="12" t="s">
        <v>204</v>
      </c>
      <c r="W1590" s="12" t="s">
        <v>207</v>
      </c>
      <c r="X1590" s="16">
        <v>2</v>
      </c>
      <c r="Y1590" s="16">
        <v>5</v>
      </c>
      <c r="Z1590" s="16">
        <v>1</v>
      </c>
      <c r="AA1590" s="16">
        <f t="shared" si="282"/>
        <v>120</v>
      </c>
      <c r="AB1590" s="16" t="s">
        <v>5604</v>
      </c>
      <c r="AD1590" s="16">
        <f t="shared" si="283"/>
        <v>42000</v>
      </c>
      <c r="AE1590" s="16">
        <f t="shared" si="268"/>
        <v>350</v>
      </c>
      <c r="AF1590" s="16">
        <f t="shared" si="269"/>
        <v>131250</v>
      </c>
      <c r="AG1590" s="16">
        <f t="shared" si="270"/>
        <v>100</v>
      </c>
      <c r="AH1590" s="12">
        <f t="shared" si="271"/>
        <v>0</v>
      </c>
      <c r="AI1590" s="16">
        <f t="shared" si="272"/>
        <v>7</v>
      </c>
      <c r="AJ1590" s="16">
        <f t="shared" si="273"/>
        <v>24150</v>
      </c>
      <c r="AK1590" s="16">
        <f t="shared" si="274"/>
        <v>500</v>
      </c>
      <c r="AL1590" s="16">
        <f t="shared" si="275"/>
        <v>5000</v>
      </c>
      <c r="AM1590" s="16">
        <f t="shared" si="276"/>
        <v>71000</v>
      </c>
      <c r="AN1590" s="16">
        <f t="shared" si="285"/>
        <v>273400</v>
      </c>
      <c r="AO1590" s="12" t="s">
        <v>1486</v>
      </c>
      <c r="AP1590" s="16">
        <v>1</v>
      </c>
      <c r="BC1590" s="16">
        <v>1</v>
      </c>
      <c r="BD1590" s="16">
        <f t="shared" si="277"/>
        <v>3.5</v>
      </c>
      <c r="BE1590" s="16">
        <f t="shared" si="278"/>
        <v>1708.75</v>
      </c>
      <c r="BG1590" s="16">
        <f t="shared" si="279"/>
        <v>1200</v>
      </c>
      <c r="BH1590" s="16">
        <f t="shared" si="280"/>
        <v>640</v>
      </c>
      <c r="BI1590" s="16">
        <f t="shared" si="281"/>
        <v>8</v>
      </c>
    </row>
    <row r="1591" spans="1:61" ht="20.149999999999999" customHeight="1" x14ac:dyDescent="0.35">
      <c r="A1591">
        <v>1590</v>
      </c>
      <c r="B1591" t="s">
        <v>237</v>
      </c>
      <c r="C1591" t="s">
        <v>8203</v>
      </c>
      <c r="D1591" s="15" t="s">
        <v>112</v>
      </c>
      <c r="E1591" s="12" t="s">
        <v>93</v>
      </c>
      <c r="F1591" s="16">
        <v>1977</v>
      </c>
      <c r="G1591" s="12" t="s">
        <v>90</v>
      </c>
      <c r="H1591" s="12" t="s">
        <v>91</v>
      </c>
      <c r="I1591" s="12" t="s">
        <v>92</v>
      </c>
      <c r="J1591" s="12" t="s">
        <v>2401</v>
      </c>
      <c r="K1591" s="12" t="s">
        <v>2415</v>
      </c>
      <c r="N1591" s="16" t="s">
        <v>206</v>
      </c>
      <c r="O1591" s="16" t="s">
        <v>365</v>
      </c>
      <c r="P1591" s="12" t="s">
        <v>131</v>
      </c>
      <c r="Q1591" s="16">
        <v>2023</v>
      </c>
      <c r="R1591" s="16">
        <v>1.2</v>
      </c>
      <c r="U1591" s="16" t="s">
        <v>168</v>
      </c>
      <c r="V1591" s="12" t="s">
        <v>204</v>
      </c>
      <c r="W1591" s="12" t="s">
        <v>207</v>
      </c>
      <c r="X1591" s="16">
        <v>2</v>
      </c>
      <c r="Y1591" s="16">
        <v>6</v>
      </c>
      <c r="Z1591" s="16">
        <v>1.2</v>
      </c>
      <c r="AA1591" s="16">
        <f t="shared" si="282"/>
        <v>144</v>
      </c>
      <c r="AB1591" s="16" t="s">
        <v>5604</v>
      </c>
      <c r="AD1591" s="16">
        <f t="shared" si="283"/>
        <v>50400</v>
      </c>
      <c r="AE1591" s="16">
        <f t="shared" si="268"/>
        <v>420</v>
      </c>
      <c r="AF1591" s="16">
        <f t="shared" si="269"/>
        <v>157500</v>
      </c>
      <c r="AG1591" s="16">
        <f t="shared" si="270"/>
        <v>120</v>
      </c>
      <c r="AH1591" s="12">
        <f t="shared" si="271"/>
        <v>0</v>
      </c>
      <c r="AI1591" s="16">
        <f t="shared" si="272"/>
        <v>8.4</v>
      </c>
      <c r="AJ1591" s="16">
        <f t="shared" si="273"/>
        <v>28980</v>
      </c>
      <c r="AK1591" s="16">
        <f t="shared" si="274"/>
        <v>600</v>
      </c>
      <c r="AL1591" s="16">
        <f t="shared" si="275"/>
        <v>6000</v>
      </c>
      <c r="AM1591" s="16">
        <f t="shared" si="276"/>
        <v>85200</v>
      </c>
      <c r="AN1591" s="16">
        <f t="shared" si="285"/>
        <v>328080</v>
      </c>
      <c r="AO1591" s="12" t="s">
        <v>1486</v>
      </c>
      <c r="AP1591" s="16">
        <v>1.2</v>
      </c>
      <c r="BC1591" s="16">
        <v>1.2</v>
      </c>
      <c r="BD1591" s="16">
        <f t="shared" si="277"/>
        <v>4.2</v>
      </c>
      <c r="BE1591" s="16">
        <f t="shared" si="278"/>
        <v>2050.5</v>
      </c>
      <c r="BG1591" s="16">
        <f t="shared" si="279"/>
        <v>1440</v>
      </c>
      <c r="BH1591" s="16">
        <f t="shared" si="280"/>
        <v>768</v>
      </c>
      <c r="BI1591" s="16">
        <f t="shared" si="281"/>
        <v>9.6</v>
      </c>
    </row>
    <row r="1592" spans="1:61" ht="20.149999999999999" customHeight="1" x14ac:dyDescent="0.35">
      <c r="A1592">
        <v>1591</v>
      </c>
      <c r="B1592" t="s">
        <v>237</v>
      </c>
      <c r="C1592" t="s">
        <v>8204</v>
      </c>
      <c r="D1592" s="15" t="s">
        <v>113</v>
      </c>
      <c r="E1592" s="12" t="s">
        <v>93</v>
      </c>
      <c r="F1592" s="16">
        <v>1968</v>
      </c>
      <c r="G1592" s="12" t="s">
        <v>90</v>
      </c>
      <c r="H1592" s="12" t="s">
        <v>91</v>
      </c>
      <c r="I1592" s="12" t="s">
        <v>92</v>
      </c>
      <c r="J1592" s="12" t="s">
        <v>2401</v>
      </c>
      <c r="K1592" s="12" t="s">
        <v>2415</v>
      </c>
      <c r="N1592" s="16" t="s">
        <v>206</v>
      </c>
      <c r="O1592" s="16" t="s">
        <v>365</v>
      </c>
      <c r="P1592" s="12" t="s">
        <v>131</v>
      </c>
      <c r="Q1592" s="16">
        <v>2023</v>
      </c>
      <c r="R1592" s="16">
        <v>0.5</v>
      </c>
      <c r="U1592" s="16" t="s">
        <v>168</v>
      </c>
      <c r="V1592" s="12" t="s">
        <v>204</v>
      </c>
      <c r="W1592" s="12" t="s">
        <v>207</v>
      </c>
      <c r="X1592" s="16">
        <v>1</v>
      </c>
      <c r="Y1592" s="16">
        <v>5</v>
      </c>
      <c r="Z1592" s="16">
        <v>0.5</v>
      </c>
      <c r="AA1592" s="16">
        <f t="shared" si="282"/>
        <v>60</v>
      </c>
      <c r="AB1592" s="16" t="s">
        <v>5604</v>
      </c>
      <c r="AD1592" s="16">
        <f t="shared" si="283"/>
        <v>21000</v>
      </c>
      <c r="AE1592" s="16">
        <f t="shared" si="268"/>
        <v>175</v>
      </c>
      <c r="AF1592" s="16">
        <f t="shared" si="269"/>
        <v>65625</v>
      </c>
      <c r="AG1592" s="16">
        <f t="shared" si="270"/>
        <v>50</v>
      </c>
      <c r="AH1592" s="12">
        <f t="shared" si="271"/>
        <v>0</v>
      </c>
      <c r="AI1592" s="16">
        <f t="shared" si="272"/>
        <v>3.5</v>
      </c>
      <c r="AJ1592" s="16">
        <f t="shared" si="273"/>
        <v>12075</v>
      </c>
      <c r="AK1592" s="16">
        <f t="shared" si="274"/>
        <v>250</v>
      </c>
      <c r="AL1592" s="16">
        <f t="shared" si="275"/>
        <v>2500</v>
      </c>
      <c r="AM1592" s="16">
        <f t="shared" si="276"/>
        <v>35500</v>
      </c>
      <c r="AN1592" s="16">
        <f t="shared" si="285"/>
        <v>136700</v>
      </c>
      <c r="AO1592" s="12" t="s">
        <v>1486</v>
      </c>
      <c r="AP1592" s="16">
        <v>0.5</v>
      </c>
      <c r="BC1592" s="16">
        <v>0.5</v>
      </c>
      <c r="BD1592" s="16">
        <f t="shared" si="277"/>
        <v>1.75</v>
      </c>
      <c r="BE1592" s="16">
        <f t="shared" si="278"/>
        <v>854.375</v>
      </c>
      <c r="BG1592" s="16">
        <f t="shared" si="279"/>
        <v>600</v>
      </c>
      <c r="BH1592" s="16">
        <f t="shared" si="280"/>
        <v>320</v>
      </c>
      <c r="BI1592" s="16">
        <f t="shared" si="281"/>
        <v>4</v>
      </c>
    </row>
    <row r="1593" spans="1:61" ht="20.149999999999999" customHeight="1" x14ac:dyDescent="0.35">
      <c r="A1593">
        <v>1592</v>
      </c>
      <c r="B1593" t="s">
        <v>237</v>
      </c>
      <c r="C1593" t="s">
        <v>8205</v>
      </c>
      <c r="D1593" s="15" t="s">
        <v>114</v>
      </c>
      <c r="E1593" s="12" t="s">
        <v>93</v>
      </c>
      <c r="F1593" s="16">
        <v>1975</v>
      </c>
      <c r="G1593" s="12" t="s">
        <v>90</v>
      </c>
      <c r="H1593" s="12" t="s">
        <v>91</v>
      </c>
      <c r="I1593" s="12" t="s">
        <v>92</v>
      </c>
      <c r="J1593" s="12" t="s">
        <v>2401</v>
      </c>
      <c r="K1593" s="12" t="s">
        <v>2415</v>
      </c>
      <c r="N1593" s="16" t="s">
        <v>206</v>
      </c>
      <c r="O1593" s="16" t="s">
        <v>365</v>
      </c>
      <c r="P1593" s="12" t="s">
        <v>131</v>
      </c>
      <c r="Q1593" s="16">
        <v>2023</v>
      </c>
      <c r="R1593" s="16">
        <v>1.25</v>
      </c>
      <c r="U1593" s="16" t="s">
        <v>168</v>
      </c>
      <c r="V1593" s="12" t="s">
        <v>204</v>
      </c>
      <c r="W1593" s="12" t="s">
        <v>207</v>
      </c>
      <c r="X1593" s="16">
        <v>1</v>
      </c>
      <c r="Y1593" s="16">
        <v>7</v>
      </c>
      <c r="Z1593" s="16">
        <v>1.25</v>
      </c>
      <c r="AA1593" s="16">
        <f t="shared" si="282"/>
        <v>150</v>
      </c>
      <c r="AB1593" s="16" t="s">
        <v>5604</v>
      </c>
      <c r="AD1593" s="16">
        <f t="shared" si="283"/>
        <v>52500</v>
      </c>
      <c r="AE1593" s="16">
        <f t="shared" si="268"/>
        <v>437.5</v>
      </c>
      <c r="AF1593" s="16">
        <f t="shared" si="269"/>
        <v>164062.5</v>
      </c>
      <c r="AG1593" s="16">
        <f t="shared" si="270"/>
        <v>125</v>
      </c>
      <c r="AH1593" s="12">
        <f t="shared" si="271"/>
        <v>0</v>
      </c>
      <c r="AI1593" s="16">
        <f t="shared" si="272"/>
        <v>8.75</v>
      </c>
      <c r="AJ1593" s="16">
        <f t="shared" si="273"/>
        <v>30187.5</v>
      </c>
      <c r="AK1593" s="16">
        <f t="shared" si="274"/>
        <v>625</v>
      </c>
      <c r="AL1593" s="16">
        <f t="shared" si="275"/>
        <v>6250</v>
      </c>
      <c r="AM1593" s="16">
        <f t="shared" si="276"/>
        <v>88750</v>
      </c>
      <c r="AN1593" s="16">
        <f t="shared" si="285"/>
        <v>341750</v>
      </c>
      <c r="AO1593" s="12" t="s">
        <v>1486</v>
      </c>
      <c r="AP1593" s="16">
        <v>1.25</v>
      </c>
      <c r="BC1593" s="16">
        <v>1.25</v>
      </c>
      <c r="BD1593" s="16">
        <f t="shared" si="277"/>
        <v>4.375</v>
      </c>
      <c r="BE1593" s="16">
        <f t="shared" si="278"/>
        <v>2135.9375</v>
      </c>
      <c r="BG1593" s="16">
        <f t="shared" si="279"/>
        <v>1500</v>
      </c>
      <c r="BH1593" s="16">
        <f t="shared" si="280"/>
        <v>800</v>
      </c>
      <c r="BI1593" s="16">
        <f t="shared" si="281"/>
        <v>10</v>
      </c>
    </row>
    <row r="1594" spans="1:61" ht="20.149999999999999" customHeight="1" x14ac:dyDescent="0.35">
      <c r="A1594">
        <v>1593</v>
      </c>
      <c r="B1594" t="s">
        <v>237</v>
      </c>
      <c r="C1594" t="s">
        <v>8206</v>
      </c>
      <c r="D1594" s="15" t="s">
        <v>116</v>
      </c>
      <c r="E1594" s="12" t="s">
        <v>93</v>
      </c>
      <c r="F1594" s="16">
        <v>1968</v>
      </c>
      <c r="G1594" s="12" t="s">
        <v>90</v>
      </c>
      <c r="H1594" s="12" t="s">
        <v>91</v>
      </c>
      <c r="I1594" s="12" t="s">
        <v>92</v>
      </c>
      <c r="J1594" s="12" t="s">
        <v>2401</v>
      </c>
      <c r="K1594" s="12" t="s">
        <v>2415</v>
      </c>
      <c r="N1594" s="16" t="s">
        <v>206</v>
      </c>
      <c r="O1594" s="16" t="s">
        <v>365</v>
      </c>
      <c r="P1594" s="12" t="s">
        <v>131</v>
      </c>
      <c r="Q1594" s="16">
        <v>2023</v>
      </c>
      <c r="R1594" s="16">
        <v>1.5</v>
      </c>
      <c r="U1594" s="16" t="s">
        <v>168</v>
      </c>
      <c r="V1594" s="12" t="s">
        <v>204</v>
      </c>
      <c r="W1594" s="12" t="s">
        <v>207</v>
      </c>
      <c r="X1594" s="16">
        <v>2</v>
      </c>
      <c r="Y1594" s="16">
        <v>5</v>
      </c>
      <c r="Z1594" s="16">
        <v>1.5</v>
      </c>
      <c r="AA1594" s="16">
        <f t="shared" si="282"/>
        <v>180</v>
      </c>
      <c r="AB1594" s="16" t="s">
        <v>5604</v>
      </c>
      <c r="AD1594" s="16">
        <f t="shared" si="283"/>
        <v>63000</v>
      </c>
      <c r="AE1594" s="16">
        <f t="shared" si="268"/>
        <v>525</v>
      </c>
      <c r="AF1594" s="16">
        <f t="shared" si="269"/>
        <v>196875</v>
      </c>
      <c r="AG1594" s="16">
        <f t="shared" si="270"/>
        <v>150</v>
      </c>
      <c r="AH1594" s="12">
        <f t="shared" si="271"/>
        <v>0</v>
      </c>
      <c r="AI1594" s="16">
        <f t="shared" si="272"/>
        <v>10.5</v>
      </c>
      <c r="AJ1594" s="16">
        <f t="shared" si="273"/>
        <v>36225</v>
      </c>
      <c r="AK1594" s="16">
        <f t="shared" si="274"/>
        <v>750</v>
      </c>
      <c r="AL1594" s="16">
        <f t="shared" si="275"/>
        <v>7500</v>
      </c>
      <c r="AM1594" s="16">
        <f t="shared" si="276"/>
        <v>106500</v>
      </c>
      <c r="AN1594" s="16">
        <f t="shared" si="285"/>
        <v>410100</v>
      </c>
      <c r="AO1594" s="12" t="s">
        <v>1486</v>
      </c>
      <c r="AP1594" s="16">
        <v>1.5</v>
      </c>
      <c r="BC1594" s="16">
        <v>1.5</v>
      </c>
      <c r="BD1594" s="16">
        <f t="shared" si="277"/>
        <v>5.25</v>
      </c>
      <c r="BE1594" s="16">
        <f t="shared" si="278"/>
        <v>2563.125</v>
      </c>
      <c r="BG1594" s="16">
        <f t="shared" si="279"/>
        <v>1800</v>
      </c>
      <c r="BH1594" s="16">
        <f t="shared" si="280"/>
        <v>960</v>
      </c>
      <c r="BI1594" s="16">
        <f t="shared" si="281"/>
        <v>12</v>
      </c>
    </row>
    <row r="1595" spans="1:61" ht="20.149999999999999" customHeight="1" x14ac:dyDescent="0.35">
      <c r="A1595">
        <v>1594</v>
      </c>
      <c r="B1595" t="s">
        <v>237</v>
      </c>
      <c r="C1595" t="s">
        <v>8207</v>
      </c>
      <c r="D1595" s="15" t="s">
        <v>117</v>
      </c>
      <c r="E1595" s="12" t="s">
        <v>98</v>
      </c>
      <c r="F1595" s="16">
        <v>1971</v>
      </c>
      <c r="G1595" s="12" t="s">
        <v>90</v>
      </c>
      <c r="H1595" s="12" t="s">
        <v>91</v>
      </c>
      <c r="I1595" s="12" t="s">
        <v>92</v>
      </c>
      <c r="J1595" s="12" t="s">
        <v>2401</v>
      </c>
      <c r="K1595" s="12" t="s">
        <v>2415</v>
      </c>
      <c r="N1595" s="16" t="s">
        <v>206</v>
      </c>
      <c r="O1595" s="16" t="s">
        <v>365</v>
      </c>
      <c r="P1595" s="12" t="s">
        <v>131</v>
      </c>
      <c r="Q1595" s="16">
        <v>2023</v>
      </c>
      <c r="R1595" s="16">
        <v>1.72</v>
      </c>
      <c r="U1595" s="16" t="s">
        <v>168</v>
      </c>
      <c r="V1595" s="12" t="s">
        <v>204</v>
      </c>
      <c r="W1595" s="12" t="s">
        <v>207</v>
      </c>
      <c r="X1595" s="16">
        <v>2</v>
      </c>
      <c r="Y1595" s="16">
        <v>11</v>
      </c>
      <c r="Z1595" s="16">
        <v>1.72</v>
      </c>
      <c r="AA1595" s="16">
        <f t="shared" si="282"/>
        <v>206.4</v>
      </c>
      <c r="AB1595" s="16" t="s">
        <v>5604</v>
      </c>
      <c r="AD1595" s="16">
        <f t="shared" si="283"/>
        <v>72240</v>
      </c>
      <c r="AE1595" s="16">
        <f t="shared" si="268"/>
        <v>602</v>
      </c>
      <c r="AF1595" s="16">
        <f t="shared" si="269"/>
        <v>225750</v>
      </c>
      <c r="AG1595" s="16">
        <f t="shared" si="270"/>
        <v>172</v>
      </c>
      <c r="AH1595" s="12">
        <f t="shared" si="271"/>
        <v>0</v>
      </c>
      <c r="AI1595" s="16">
        <f t="shared" si="272"/>
        <v>12.04</v>
      </c>
      <c r="AJ1595" s="16">
        <f t="shared" si="273"/>
        <v>41538</v>
      </c>
      <c r="AK1595" s="16">
        <f t="shared" si="274"/>
        <v>860</v>
      </c>
      <c r="AL1595" s="16">
        <f t="shared" si="275"/>
        <v>8600</v>
      </c>
      <c r="AM1595" s="16">
        <f t="shared" si="276"/>
        <v>122120</v>
      </c>
      <c r="AN1595" s="16">
        <f t="shared" si="285"/>
        <v>470248</v>
      </c>
      <c r="AO1595" s="12" t="s">
        <v>1486</v>
      </c>
      <c r="AP1595" s="16">
        <v>1.72</v>
      </c>
      <c r="BC1595" s="16">
        <v>1.72</v>
      </c>
      <c r="BD1595" s="16">
        <f t="shared" si="277"/>
        <v>6.02</v>
      </c>
      <c r="BE1595" s="16">
        <f t="shared" si="278"/>
        <v>2939.05</v>
      </c>
      <c r="BG1595" s="16">
        <f t="shared" si="279"/>
        <v>2064</v>
      </c>
      <c r="BH1595" s="16">
        <f t="shared" si="280"/>
        <v>1100.8</v>
      </c>
      <c r="BI1595" s="16">
        <f t="shared" si="281"/>
        <v>13.76</v>
      </c>
    </row>
    <row r="1596" spans="1:61" ht="20.149999999999999" customHeight="1" x14ac:dyDescent="0.35">
      <c r="A1596">
        <v>1595</v>
      </c>
      <c r="B1596" t="s">
        <v>237</v>
      </c>
      <c r="C1596" t="s">
        <v>8208</v>
      </c>
      <c r="D1596" s="15" t="s">
        <v>118</v>
      </c>
      <c r="E1596" s="12" t="s">
        <v>98</v>
      </c>
      <c r="F1596" s="16">
        <v>1962</v>
      </c>
      <c r="G1596" s="12" t="s">
        <v>90</v>
      </c>
      <c r="H1596" s="12" t="s">
        <v>91</v>
      </c>
      <c r="I1596" s="12" t="s">
        <v>92</v>
      </c>
      <c r="J1596" s="12" t="s">
        <v>2401</v>
      </c>
      <c r="K1596" s="12" t="s">
        <v>2415</v>
      </c>
      <c r="N1596" s="16" t="s">
        <v>206</v>
      </c>
      <c r="O1596" s="16" t="s">
        <v>365</v>
      </c>
      <c r="P1596" s="12" t="s">
        <v>131</v>
      </c>
      <c r="Q1596" s="16">
        <v>2023</v>
      </c>
      <c r="R1596" s="16">
        <v>2.5299999999999998</v>
      </c>
      <c r="U1596" s="16" t="s">
        <v>168</v>
      </c>
      <c r="V1596" s="12" t="s">
        <v>204</v>
      </c>
      <c r="W1596" s="12" t="s">
        <v>207</v>
      </c>
      <c r="X1596" s="16">
        <v>1</v>
      </c>
      <c r="Y1596" s="16">
        <v>6</v>
      </c>
      <c r="Z1596" s="16">
        <v>2.5299999999999998</v>
      </c>
      <c r="AA1596" s="16">
        <f t="shared" si="282"/>
        <v>303.59999999999997</v>
      </c>
      <c r="AB1596" s="16" t="s">
        <v>5604</v>
      </c>
      <c r="AD1596" s="16">
        <f t="shared" si="283"/>
        <v>106259.99999999999</v>
      </c>
      <c r="AE1596" s="16">
        <f t="shared" si="268"/>
        <v>885.49999999999989</v>
      </c>
      <c r="AF1596" s="16">
        <f t="shared" si="269"/>
        <v>332062.49999999994</v>
      </c>
      <c r="AG1596" s="16">
        <f t="shared" si="270"/>
        <v>252.99999999999997</v>
      </c>
      <c r="AH1596" s="12">
        <f t="shared" si="271"/>
        <v>0</v>
      </c>
      <c r="AI1596" s="16">
        <f t="shared" si="272"/>
        <v>17.709999999999997</v>
      </c>
      <c r="AJ1596" s="16">
        <f t="shared" si="273"/>
        <v>61099.499999999993</v>
      </c>
      <c r="AK1596" s="16">
        <f t="shared" si="274"/>
        <v>1265</v>
      </c>
      <c r="AL1596" s="16">
        <f t="shared" si="275"/>
        <v>12649.999999999998</v>
      </c>
      <c r="AM1596" s="16">
        <f t="shared" si="276"/>
        <v>179630</v>
      </c>
      <c r="AN1596" s="16">
        <f t="shared" si="285"/>
        <v>691702</v>
      </c>
      <c r="AO1596" s="12" t="s">
        <v>1486</v>
      </c>
      <c r="AP1596" s="16">
        <v>2.5299999999999998</v>
      </c>
      <c r="BC1596" s="16">
        <v>2.5299999999999998</v>
      </c>
      <c r="BD1596" s="16">
        <f t="shared" si="277"/>
        <v>8.8549999999999986</v>
      </c>
      <c r="BE1596" s="16">
        <f t="shared" si="278"/>
        <v>4323.1374999999998</v>
      </c>
      <c r="BG1596" s="16">
        <f t="shared" si="279"/>
        <v>3035.9999999999995</v>
      </c>
      <c r="BH1596" s="16">
        <f t="shared" si="280"/>
        <v>1619.1999999999998</v>
      </c>
      <c r="BI1596" s="16">
        <f t="shared" si="281"/>
        <v>20.239999999999998</v>
      </c>
    </row>
    <row r="1597" spans="1:61" ht="20.149999999999999" customHeight="1" x14ac:dyDescent="0.35">
      <c r="A1597">
        <v>1596</v>
      </c>
      <c r="B1597" t="s">
        <v>237</v>
      </c>
      <c r="C1597" t="s">
        <v>8209</v>
      </c>
      <c r="D1597" s="15" t="s">
        <v>119</v>
      </c>
      <c r="E1597" s="12" t="s">
        <v>93</v>
      </c>
      <c r="F1597" s="16">
        <v>1942</v>
      </c>
      <c r="G1597" s="12" t="s">
        <v>90</v>
      </c>
      <c r="H1597" s="12" t="s">
        <v>91</v>
      </c>
      <c r="I1597" s="12" t="s">
        <v>92</v>
      </c>
      <c r="J1597" s="12" t="s">
        <v>2401</v>
      </c>
      <c r="K1597" s="12" t="s">
        <v>2415</v>
      </c>
      <c r="N1597" s="16" t="s">
        <v>206</v>
      </c>
      <c r="O1597" s="16" t="s">
        <v>365</v>
      </c>
      <c r="P1597" s="12" t="s">
        <v>131</v>
      </c>
      <c r="Q1597" s="16">
        <v>2023</v>
      </c>
      <c r="R1597" s="16">
        <v>1</v>
      </c>
      <c r="U1597" s="16" t="s">
        <v>168</v>
      </c>
      <c r="V1597" s="12" t="s">
        <v>204</v>
      </c>
      <c r="W1597" s="12" t="s">
        <v>207</v>
      </c>
      <c r="X1597" s="16">
        <v>1</v>
      </c>
      <c r="Y1597" s="16">
        <v>4</v>
      </c>
      <c r="Z1597" s="16">
        <v>1</v>
      </c>
      <c r="AA1597" s="16">
        <f t="shared" si="282"/>
        <v>120</v>
      </c>
      <c r="AB1597" s="16" t="s">
        <v>5604</v>
      </c>
      <c r="AD1597" s="16">
        <f t="shared" si="283"/>
        <v>42000</v>
      </c>
      <c r="AE1597" s="16">
        <f t="shared" si="268"/>
        <v>350</v>
      </c>
      <c r="AF1597" s="16">
        <f t="shared" si="269"/>
        <v>131250</v>
      </c>
      <c r="AG1597" s="16">
        <f t="shared" si="270"/>
        <v>100</v>
      </c>
      <c r="AH1597" s="12">
        <f t="shared" si="271"/>
        <v>0</v>
      </c>
      <c r="AI1597" s="16">
        <f t="shared" si="272"/>
        <v>7</v>
      </c>
      <c r="AJ1597" s="16">
        <f t="shared" si="273"/>
        <v>24150</v>
      </c>
      <c r="AK1597" s="16">
        <f t="shared" si="274"/>
        <v>500</v>
      </c>
      <c r="AL1597" s="16">
        <f t="shared" si="275"/>
        <v>5000</v>
      </c>
      <c r="AM1597" s="16">
        <f t="shared" si="276"/>
        <v>71000</v>
      </c>
      <c r="AN1597" s="16">
        <f t="shared" si="285"/>
        <v>273400</v>
      </c>
      <c r="AO1597" s="12" t="s">
        <v>1486</v>
      </c>
      <c r="AP1597" s="16">
        <v>1</v>
      </c>
      <c r="BC1597" s="16">
        <v>1</v>
      </c>
      <c r="BD1597" s="16">
        <f t="shared" si="277"/>
        <v>3.5</v>
      </c>
      <c r="BE1597" s="16">
        <f t="shared" si="278"/>
        <v>1708.75</v>
      </c>
      <c r="BG1597" s="16">
        <f t="shared" si="279"/>
        <v>1200</v>
      </c>
      <c r="BH1597" s="16">
        <f t="shared" si="280"/>
        <v>640</v>
      </c>
      <c r="BI1597" s="16">
        <f t="shared" si="281"/>
        <v>8</v>
      </c>
    </row>
    <row r="1598" spans="1:61" ht="20.149999999999999" customHeight="1" x14ac:dyDescent="0.35">
      <c r="A1598">
        <v>1597</v>
      </c>
      <c r="B1598" t="s">
        <v>237</v>
      </c>
      <c r="C1598" t="s">
        <v>8210</v>
      </c>
      <c r="D1598" s="15" t="s">
        <v>120</v>
      </c>
      <c r="E1598" s="12" t="s">
        <v>98</v>
      </c>
      <c r="F1598" s="16">
        <v>1982</v>
      </c>
      <c r="G1598" s="12" t="s">
        <v>90</v>
      </c>
      <c r="H1598" s="12" t="s">
        <v>91</v>
      </c>
      <c r="I1598" s="12" t="s">
        <v>92</v>
      </c>
      <c r="J1598" s="12" t="s">
        <v>2401</v>
      </c>
      <c r="K1598" s="12" t="s">
        <v>2415</v>
      </c>
      <c r="N1598" s="16" t="s">
        <v>206</v>
      </c>
      <c r="O1598" s="16" t="s">
        <v>365</v>
      </c>
      <c r="P1598" s="12" t="s">
        <v>131</v>
      </c>
      <c r="Q1598" s="16">
        <v>2023</v>
      </c>
      <c r="R1598" s="16">
        <v>0.92</v>
      </c>
      <c r="U1598" s="16" t="s">
        <v>168</v>
      </c>
      <c r="V1598" s="12" t="s">
        <v>204</v>
      </c>
      <c r="W1598" s="12" t="s">
        <v>207</v>
      </c>
      <c r="X1598" s="16">
        <v>1</v>
      </c>
      <c r="Y1598" s="16">
        <v>3</v>
      </c>
      <c r="Z1598" s="16">
        <v>0.92</v>
      </c>
      <c r="AA1598" s="16">
        <f t="shared" si="282"/>
        <v>110.4</v>
      </c>
      <c r="AB1598" s="16" t="s">
        <v>5604</v>
      </c>
      <c r="AD1598" s="16">
        <f t="shared" si="283"/>
        <v>38640</v>
      </c>
      <c r="AE1598" s="16">
        <f t="shared" si="268"/>
        <v>322</v>
      </c>
      <c r="AF1598" s="16">
        <f t="shared" si="269"/>
        <v>120750</v>
      </c>
      <c r="AG1598" s="16">
        <f t="shared" si="270"/>
        <v>92</v>
      </c>
      <c r="AH1598" s="12">
        <f t="shared" si="271"/>
        <v>0</v>
      </c>
      <c r="AI1598" s="16">
        <f t="shared" si="272"/>
        <v>6.44</v>
      </c>
      <c r="AJ1598" s="16">
        <f t="shared" si="273"/>
        <v>22218</v>
      </c>
      <c r="AK1598" s="16">
        <f t="shared" si="274"/>
        <v>460</v>
      </c>
      <c r="AL1598" s="16">
        <f t="shared" si="275"/>
        <v>4600</v>
      </c>
      <c r="AM1598" s="16">
        <f t="shared" si="276"/>
        <v>65320</v>
      </c>
      <c r="AN1598" s="16">
        <f t="shared" si="285"/>
        <v>251528</v>
      </c>
      <c r="AO1598" s="12" t="s">
        <v>1486</v>
      </c>
      <c r="AP1598" s="16">
        <v>0.92</v>
      </c>
      <c r="BC1598" s="16">
        <v>0.92</v>
      </c>
      <c r="BD1598" s="16">
        <f t="shared" si="277"/>
        <v>3.22</v>
      </c>
      <c r="BE1598" s="16">
        <f t="shared" si="278"/>
        <v>1572.05</v>
      </c>
      <c r="BG1598" s="16">
        <f t="shared" si="279"/>
        <v>1104</v>
      </c>
      <c r="BH1598" s="16">
        <f t="shared" si="280"/>
        <v>588.80000000000007</v>
      </c>
      <c r="BI1598" s="16">
        <f t="shared" si="281"/>
        <v>7.3600000000000012</v>
      </c>
    </row>
    <row r="1599" spans="1:61" ht="20.149999999999999" customHeight="1" x14ac:dyDescent="0.35">
      <c r="A1599">
        <v>1598</v>
      </c>
      <c r="B1599" t="s">
        <v>237</v>
      </c>
      <c r="C1599" t="s">
        <v>8211</v>
      </c>
      <c r="D1599" s="15" t="s">
        <v>121</v>
      </c>
      <c r="E1599" s="12" t="s">
        <v>98</v>
      </c>
      <c r="F1599" s="16">
        <v>1977</v>
      </c>
      <c r="G1599" s="12" t="s">
        <v>90</v>
      </c>
      <c r="H1599" s="12" t="s">
        <v>91</v>
      </c>
      <c r="I1599" s="12" t="s">
        <v>92</v>
      </c>
      <c r="J1599" s="12" t="s">
        <v>2401</v>
      </c>
      <c r="K1599" s="12" t="s">
        <v>2415</v>
      </c>
      <c r="N1599" s="16" t="s">
        <v>206</v>
      </c>
      <c r="O1599" s="16" t="s">
        <v>365</v>
      </c>
      <c r="P1599" s="12" t="s">
        <v>131</v>
      </c>
      <c r="Q1599" s="16">
        <v>2023</v>
      </c>
      <c r="R1599" s="16">
        <v>0.95</v>
      </c>
      <c r="U1599" s="16" t="s">
        <v>168</v>
      </c>
      <c r="V1599" s="12" t="s">
        <v>204</v>
      </c>
      <c r="W1599" s="12" t="s">
        <v>207</v>
      </c>
      <c r="X1599" s="16">
        <v>1</v>
      </c>
      <c r="Y1599" s="16">
        <v>5</v>
      </c>
      <c r="Z1599" s="16">
        <v>0.95</v>
      </c>
      <c r="AA1599" s="16">
        <f t="shared" si="282"/>
        <v>114</v>
      </c>
      <c r="AB1599" s="16" t="s">
        <v>5604</v>
      </c>
      <c r="AD1599" s="16">
        <f t="shared" si="283"/>
        <v>39900</v>
      </c>
      <c r="AE1599" s="16">
        <f t="shared" si="268"/>
        <v>332.5</v>
      </c>
      <c r="AF1599" s="16">
        <f t="shared" si="269"/>
        <v>124687.5</v>
      </c>
      <c r="AG1599" s="16">
        <f t="shared" si="270"/>
        <v>95</v>
      </c>
      <c r="AH1599" s="12">
        <f t="shared" si="271"/>
        <v>0</v>
      </c>
      <c r="AI1599" s="16">
        <f t="shared" si="272"/>
        <v>6.6499999999999995</v>
      </c>
      <c r="AJ1599" s="16">
        <f t="shared" si="273"/>
        <v>22942.499999999996</v>
      </c>
      <c r="AK1599" s="16">
        <f t="shared" si="274"/>
        <v>475</v>
      </c>
      <c r="AL1599" s="16">
        <f t="shared" si="275"/>
        <v>4750</v>
      </c>
      <c r="AM1599" s="16">
        <f t="shared" si="276"/>
        <v>67450</v>
      </c>
      <c r="AN1599" s="16">
        <f t="shared" si="285"/>
        <v>259730</v>
      </c>
      <c r="AO1599" s="12" t="s">
        <v>1486</v>
      </c>
      <c r="AP1599" s="16">
        <v>0.95</v>
      </c>
      <c r="BC1599" s="16">
        <v>0.95</v>
      </c>
      <c r="BD1599" s="16">
        <f t="shared" si="277"/>
        <v>3.3249999999999997</v>
      </c>
      <c r="BE1599" s="16">
        <f t="shared" si="278"/>
        <v>1623.3125</v>
      </c>
      <c r="BG1599" s="16">
        <f t="shared" si="279"/>
        <v>1140</v>
      </c>
      <c r="BH1599" s="16">
        <f t="shared" si="280"/>
        <v>608</v>
      </c>
      <c r="BI1599" s="16">
        <f t="shared" si="281"/>
        <v>7.6</v>
      </c>
    </row>
    <row r="1600" spans="1:61" ht="20.149999999999999" customHeight="1" x14ac:dyDescent="0.35">
      <c r="A1600">
        <v>1599</v>
      </c>
      <c r="B1600" t="s">
        <v>237</v>
      </c>
      <c r="C1600" t="s">
        <v>8212</v>
      </c>
      <c r="D1600" s="15" t="s">
        <v>122</v>
      </c>
      <c r="E1600" s="12" t="s">
        <v>93</v>
      </c>
      <c r="F1600" s="16">
        <v>1950</v>
      </c>
      <c r="G1600" s="12" t="s">
        <v>90</v>
      </c>
      <c r="H1600" s="12" t="s">
        <v>91</v>
      </c>
      <c r="I1600" s="12" t="s">
        <v>92</v>
      </c>
      <c r="J1600" s="12" t="s">
        <v>2401</v>
      </c>
      <c r="K1600" s="12" t="s">
        <v>2415</v>
      </c>
      <c r="N1600" s="16" t="s">
        <v>206</v>
      </c>
      <c r="O1600" s="16" t="s">
        <v>365</v>
      </c>
      <c r="P1600" s="12" t="s">
        <v>131</v>
      </c>
      <c r="Q1600" s="16">
        <v>2023</v>
      </c>
      <c r="R1600" s="16">
        <v>0.59</v>
      </c>
      <c r="U1600" s="16" t="s">
        <v>168</v>
      </c>
      <c r="V1600" s="12" t="s">
        <v>204</v>
      </c>
      <c r="W1600" s="12" t="s">
        <v>207</v>
      </c>
      <c r="X1600" s="16">
        <v>1</v>
      </c>
      <c r="Y1600" s="16">
        <v>2</v>
      </c>
      <c r="Z1600" s="16">
        <v>0.59</v>
      </c>
      <c r="AA1600" s="16">
        <f t="shared" si="282"/>
        <v>70.8</v>
      </c>
      <c r="AB1600" s="16" t="s">
        <v>5604</v>
      </c>
      <c r="AD1600" s="16">
        <f t="shared" si="283"/>
        <v>24780</v>
      </c>
      <c r="AE1600" s="16">
        <f t="shared" si="268"/>
        <v>206.5</v>
      </c>
      <c r="AF1600" s="16">
        <f t="shared" si="269"/>
        <v>77437.5</v>
      </c>
      <c r="AG1600" s="16">
        <f t="shared" si="270"/>
        <v>59</v>
      </c>
      <c r="AH1600" s="12">
        <f t="shared" si="271"/>
        <v>0</v>
      </c>
      <c r="AI1600" s="16">
        <f t="shared" si="272"/>
        <v>4.13</v>
      </c>
      <c r="AJ1600" s="16">
        <f t="shared" si="273"/>
        <v>14248.5</v>
      </c>
      <c r="AK1600" s="16">
        <f t="shared" si="274"/>
        <v>295</v>
      </c>
      <c r="AL1600" s="16">
        <f t="shared" si="275"/>
        <v>2950</v>
      </c>
      <c r="AM1600" s="16">
        <f t="shared" si="276"/>
        <v>41890</v>
      </c>
      <c r="AN1600" s="16">
        <f t="shared" si="285"/>
        <v>161306</v>
      </c>
      <c r="AO1600" s="12" t="s">
        <v>1486</v>
      </c>
      <c r="AP1600" s="16">
        <v>0.59</v>
      </c>
      <c r="BC1600" s="16">
        <v>0.59</v>
      </c>
      <c r="BD1600" s="16">
        <f t="shared" si="277"/>
        <v>2.0649999999999999</v>
      </c>
      <c r="BE1600" s="16">
        <f t="shared" si="278"/>
        <v>1008.1625</v>
      </c>
      <c r="BG1600" s="16">
        <f t="shared" si="279"/>
        <v>708</v>
      </c>
      <c r="BH1600" s="16">
        <f t="shared" si="280"/>
        <v>377.59999999999997</v>
      </c>
      <c r="BI1600" s="16">
        <f t="shared" si="281"/>
        <v>4.72</v>
      </c>
    </row>
    <row r="1601" spans="1:61" ht="20.149999999999999" customHeight="1" x14ac:dyDescent="0.35">
      <c r="A1601">
        <v>1600</v>
      </c>
      <c r="B1601" t="s">
        <v>237</v>
      </c>
      <c r="C1601" t="s">
        <v>8213</v>
      </c>
      <c r="D1601" s="15" t="s">
        <v>123</v>
      </c>
      <c r="E1601" s="12" t="s">
        <v>98</v>
      </c>
      <c r="F1601" s="16">
        <v>1962</v>
      </c>
      <c r="G1601" s="12" t="s">
        <v>90</v>
      </c>
      <c r="H1601" s="12" t="s">
        <v>91</v>
      </c>
      <c r="I1601" s="12" t="s">
        <v>92</v>
      </c>
      <c r="J1601" s="12" t="s">
        <v>2401</v>
      </c>
      <c r="K1601" s="12" t="s">
        <v>2415</v>
      </c>
      <c r="N1601" s="16" t="s">
        <v>206</v>
      </c>
      <c r="O1601" s="16" t="s">
        <v>365</v>
      </c>
      <c r="P1601" s="12" t="s">
        <v>131</v>
      </c>
      <c r="Q1601" s="16">
        <v>2023</v>
      </c>
      <c r="R1601" s="16">
        <v>1.1000000000000001</v>
      </c>
      <c r="U1601" s="16" t="s">
        <v>168</v>
      </c>
      <c r="V1601" s="12" t="s">
        <v>204</v>
      </c>
      <c r="W1601" s="12" t="s">
        <v>207</v>
      </c>
      <c r="X1601" s="16">
        <v>1</v>
      </c>
      <c r="Y1601" s="16">
        <v>8</v>
      </c>
      <c r="Z1601" s="16">
        <v>1.1000000000000001</v>
      </c>
      <c r="AA1601" s="16">
        <f t="shared" si="282"/>
        <v>132</v>
      </c>
      <c r="AB1601" s="16" t="s">
        <v>5604</v>
      </c>
      <c r="AD1601" s="16">
        <f t="shared" si="283"/>
        <v>46200</v>
      </c>
      <c r="AE1601" s="16">
        <f t="shared" si="268"/>
        <v>385.00000000000006</v>
      </c>
      <c r="AF1601" s="16">
        <f t="shared" si="269"/>
        <v>144375.00000000003</v>
      </c>
      <c r="AG1601" s="16">
        <f t="shared" si="270"/>
        <v>110.00000000000001</v>
      </c>
      <c r="AH1601" s="12">
        <f t="shared" si="271"/>
        <v>0</v>
      </c>
      <c r="AI1601" s="16">
        <f t="shared" si="272"/>
        <v>7.7000000000000011</v>
      </c>
      <c r="AJ1601" s="16">
        <f t="shared" si="273"/>
        <v>26565.000000000004</v>
      </c>
      <c r="AK1601" s="16">
        <f t="shared" si="274"/>
        <v>550</v>
      </c>
      <c r="AL1601" s="16">
        <f t="shared" si="275"/>
        <v>5500</v>
      </c>
      <c r="AM1601" s="16">
        <f t="shared" si="276"/>
        <v>78100</v>
      </c>
      <c r="AN1601" s="16">
        <f t="shared" si="285"/>
        <v>300740</v>
      </c>
      <c r="AO1601" s="12" t="s">
        <v>1486</v>
      </c>
      <c r="AP1601" s="16">
        <v>1.1000000000000001</v>
      </c>
      <c r="BC1601" s="16">
        <v>1.1000000000000001</v>
      </c>
      <c r="BD1601" s="16">
        <f t="shared" si="277"/>
        <v>3.8500000000000005</v>
      </c>
      <c r="BE1601" s="16">
        <f t="shared" si="278"/>
        <v>1879.625</v>
      </c>
      <c r="BG1601" s="16">
        <f t="shared" si="279"/>
        <v>1320</v>
      </c>
      <c r="BH1601" s="16">
        <f t="shared" si="280"/>
        <v>704</v>
      </c>
      <c r="BI1601" s="16">
        <f t="shared" si="281"/>
        <v>8.8000000000000007</v>
      </c>
    </row>
    <row r="1602" spans="1:61" ht="20.149999999999999" customHeight="1" x14ac:dyDescent="0.35">
      <c r="A1602">
        <v>1601</v>
      </c>
      <c r="B1602" t="s">
        <v>237</v>
      </c>
      <c r="C1602" t="s">
        <v>8214</v>
      </c>
      <c r="D1602" s="15" t="s">
        <v>153</v>
      </c>
      <c r="E1602" s="12" t="s">
        <v>93</v>
      </c>
      <c r="F1602" s="16">
        <v>1960</v>
      </c>
      <c r="G1602" s="12" t="s">
        <v>90</v>
      </c>
      <c r="H1602" s="12" t="s">
        <v>91</v>
      </c>
      <c r="I1602" s="12" t="s">
        <v>92</v>
      </c>
      <c r="J1602" s="12" t="s">
        <v>2401</v>
      </c>
      <c r="K1602" s="12" t="s">
        <v>2415</v>
      </c>
      <c r="N1602" s="16" t="s">
        <v>206</v>
      </c>
      <c r="O1602" s="16" t="s">
        <v>365</v>
      </c>
      <c r="P1602" s="12" t="s">
        <v>131</v>
      </c>
      <c r="Q1602" s="16">
        <v>2023</v>
      </c>
      <c r="R1602" s="16">
        <v>0.93</v>
      </c>
      <c r="U1602" s="16" t="s">
        <v>168</v>
      </c>
      <c r="V1602" s="12" t="s">
        <v>204</v>
      </c>
      <c r="W1602" s="12" t="s">
        <v>207</v>
      </c>
      <c r="X1602" s="16">
        <v>1</v>
      </c>
      <c r="Y1602" s="16">
        <v>7</v>
      </c>
      <c r="Z1602" s="16">
        <v>0.93</v>
      </c>
      <c r="AA1602" s="16">
        <f t="shared" si="282"/>
        <v>111.60000000000001</v>
      </c>
      <c r="AB1602" s="16" t="s">
        <v>5604</v>
      </c>
      <c r="AD1602" s="16">
        <f t="shared" si="283"/>
        <v>39060</v>
      </c>
      <c r="AE1602" s="16">
        <f t="shared" si="268"/>
        <v>325.5</v>
      </c>
      <c r="AF1602" s="16">
        <f t="shared" si="269"/>
        <v>122062.5</v>
      </c>
      <c r="AG1602" s="16">
        <f t="shared" si="270"/>
        <v>93</v>
      </c>
      <c r="AH1602" s="12">
        <f t="shared" si="271"/>
        <v>0</v>
      </c>
      <c r="AI1602" s="16">
        <f t="shared" si="272"/>
        <v>6.5100000000000007</v>
      </c>
      <c r="AJ1602" s="16">
        <f t="shared" si="273"/>
        <v>22459.500000000004</v>
      </c>
      <c r="AK1602" s="16">
        <f t="shared" si="274"/>
        <v>465</v>
      </c>
      <c r="AL1602" s="16">
        <f t="shared" si="275"/>
        <v>4650</v>
      </c>
      <c r="AM1602" s="16">
        <f t="shared" si="276"/>
        <v>66030</v>
      </c>
      <c r="AN1602" s="16">
        <f t="shared" si="285"/>
        <v>254262</v>
      </c>
      <c r="AO1602" s="12" t="s">
        <v>1486</v>
      </c>
      <c r="AP1602" s="16">
        <v>0.93</v>
      </c>
      <c r="BC1602" s="16">
        <v>0.93</v>
      </c>
      <c r="BD1602" s="16">
        <f t="shared" si="277"/>
        <v>3.2550000000000003</v>
      </c>
      <c r="BE1602" s="16">
        <f t="shared" si="278"/>
        <v>1589.1375</v>
      </c>
      <c r="BG1602" s="16">
        <f t="shared" si="279"/>
        <v>1116</v>
      </c>
      <c r="BH1602" s="16">
        <f t="shared" si="280"/>
        <v>595.20000000000005</v>
      </c>
      <c r="BI1602" s="16">
        <f t="shared" si="281"/>
        <v>7.44</v>
      </c>
    </row>
    <row r="1603" spans="1:61" ht="20.149999999999999" customHeight="1" x14ac:dyDescent="0.35">
      <c r="A1603">
        <v>1602</v>
      </c>
      <c r="B1603" t="s">
        <v>237</v>
      </c>
      <c r="C1603" t="s">
        <v>8215</v>
      </c>
      <c r="D1603" s="15" t="s">
        <v>124</v>
      </c>
      <c r="E1603" s="12" t="s">
        <v>93</v>
      </c>
      <c r="F1603" s="16">
        <v>1971</v>
      </c>
      <c r="G1603" s="12" t="s">
        <v>90</v>
      </c>
      <c r="H1603" s="12" t="s">
        <v>91</v>
      </c>
      <c r="I1603" s="12" t="s">
        <v>92</v>
      </c>
      <c r="J1603" s="12" t="s">
        <v>2401</v>
      </c>
      <c r="K1603" s="12" t="s">
        <v>2415</v>
      </c>
      <c r="N1603" s="16" t="s">
        <v>206</v>
      </c>
      <c r="O1603" s="16" t="s">
        <v>365</v>
      </c>
      <c r="P1603" s="12" t="s">
        <v>131</v>
      </c>
      <c r="Q1603" s="16">
        <v>2023</v>
      </c>
      <c r="R1603" s="16">
        <v>1.38</v>
      </c>
      <c r="U1603" s="16" t="s">
        <v>168</v>
      </c>
      <c r="V1603" s="12" t="s">
        <v>204</v>
      </c>
      <c r="W1603" s="12" t="s">
        <v>207</v>
      </c>
      <c r="X1603" s="16">
        <v>3</v>
      </c>
      <c r="Y1603" s="16">
        <v>4</v>
      </c>
      <c r="Z1603" s="16">
        <v>1.38</v>
      </c>
      <c r="AA1603" s="16">
        <f t="shared" si="282"/>
        <v>165.6</v>
      </c>
      <c r="AB1603" s="16" t="s">
        <v>5604</v>
      </c>
      <c r="AD1603" s="16">
        <f t="shared" si="283"/>
        <v>57960</v>
      </c>
      <c r="AE1603" s="16">
        <f t="shared" si="268"/>
        <v>482.99999999999994</v>
      </c>
      <c r="AF1603" s="16">
        <f t="shared" si="269"/>
        <v>181124.99999999997</v>
      </c>
      <c r="AG1603" s="16">
        <f t="shared" si="270"/>
        <v>138</v>
      </c>
      <c r="AH1603" s="12">
        <f t="shared" si="271"/>
        <v>0</v>
      </c>
      <c r="AI1603" s="16">
        <f t="shared" si="272"/>
        <v>9.66</v>
      </c>
      <c r="AJ1603" s="16">
        <f t="shared" si="273"/>
        <v>33327</v>
      </c>
      <c r="AK1603" s="16">
        <f t="shared" si="274"/>
        <v>690</v>
      </c>
      <c r="AL1603" s="16">
        <f t="shared" si="275"/>
        <v>6899.9999999999991</v>
      </c>
      <c r="AM1603" s="16">
        <f t="shared" si="276"/>
        <v>97979.999999999985</v>
      </c>
      <c r="AN1603" s="16">
        <f t="shared" si="285"/>
        <v>377292</v>
      </c>
      <c r="AO1603" s="12" t="s">
        <v>1486</v>
      </c>
      <c r="AP1603" s="16">
        <v>1.38</v>
      </c>
      <c r="BC1603" s="16">
        <v>1.38</v>
      </c>
      <c r="BD1603" s="16">
        <f t="shared" si="277"/>
        <v>4.83</v>
      </c>
      <c r="BE1603" s="16">
        <f t="shared" si="278"/>
        <v>2358.0749999999998</v>
      </c>
      <c r="BG1603" s="16">
        <f t="shared" si="279"/>
        <v>1655.9999999999998</v>
      </c>
      <c r="BH1603" s="16">
        <f t="shared" si="280"/>
        <v>883.19999999999993</v>
      </c>
      <c r="BI1603" s="16">
        <f t="shared" si="281"/>
        <v>11.04</v>
      </c>
    </row>
    <row r="1604" spans="1:61" ht="20.149999999999999" customHeight="1" x14ac:dyDescent="0.35">
      <c r="A1604">
        <v>1603</v>
      </c>
      <c r="B1604" t="s">
        <v>237</v>
      </c>
      <c r="C1604" t="s">
        <v>8216</v>
      </c>
      <c r="D1604" s="15" t="s">
        <v>125</v>
      </c>
      <c r="E1604" s="12" t="s">
        <v>98</v>
      </c>
      <c r="F1604" s="16">
        <v>1972</v>
      </c>
      <c r="G1604" s="12" t="s">
        <v>90</v>
      </c>
      <c r="H1604" s="12" t="s">
        <v>91</v>
      </c>
      <c r="I1604" s="12" t="s">
        <v>92</v>
      </c>
      <c r="J1604" s="12" t="s">
        <v>2401</v>
      </c>
      <c r="K1604" s="12" t="s">
        <v>2415</v>
      </c>
      <c r="N1604" s="16" t="s">
        <v>206</v>
      </c>
      <c r="O1604" s="16" t="s">
        <v>365</v>
      </c>
      <c r="P1604" s="12" t="s">
        <v>131</v>
      </c>
      <c r="Q1604" s="16">
        <v>2023</v>
      </c>
      <c r="R1604" s="16">
        <v>0.63</v>
      </c>
      <c r="U1604" s="16" t="s">
        <v>168</v>
      </c>
      <c r="V1604" s="12" t="s">
        <v>204</v>
      </c>
      <c r="W1604" s="12" t="s">
        <v>207</v>
      </c>
      <c r="X1604" s="16">
        <v>3</v>
      </c>
      <c r="Y1604" s="16">
        <v>6</v>
      </c>
      <c r="Z1604" s="16">
        <v>0.63</v>
      </c>
      <c r="AA1604" s="16">
        <f t="shared" si="282"/>
        <v>75.599999999999994</v>
      </c>
      <c r="AB1604" s="16" t="s">
        <v>5604</v>
      </c>
      <c r="AD1604" s="16">
        <f t="shared" si="283"/>
        <v>26459.999999999996</v>
      </c>
      <c r="AE1604" s="16">
        <f t="shared" si="268"/>
        <v>220.5</v>
      </c>
      <c r="AF1604" s="16">
        <f t="shared" si="269"/>
        <v>82687.5</v>
      </c>
      <c r="AG1604" s="16">
        <f t="shared" si="270"/>
        <v>63</v>
      </c>
      <c r="AH1604" s="12">
        <f t="shared" si="271"/>
        <v>0</v>
      </c>
      <c r="AI1604" s="16">
        <f t="shared" si="272"/>
        <v>4.41</v>
      </c>
      <c r="AJ1604" s="16">
        <f t="shared" si="273"/>
        <v>15214.5</v>
      </c>
      <c r="AK1604" s="16">
        <f t="shared" si="274"/>
        <v>315</v>
      </c>
      <c r="AL1604" s="16">
        <f t="shared" si="275"/>
        <v>3150</v>
      </c>
      <c r="AM1604" s="16">
        <f t="shared" si="276"/>
        <v>44730</v>
      </c>
      <c r="AN1604" s="16">
        <f t="shared" si="285"/>
        <v>172242</v>
      </c>
      <c r="AO1604" s="12" t="s">
        <v>1486</v>
      </c>
      <c r="AP1604" s="16">
        <v>0.63</v>
      </c>
      <c r="BC1604" s="16">
        <v>0.63</v>
      </c>
      <c r="BD1604" s="16">
        <f t="shared" si="277"/>
        <v>2.2050000000000001</v>
      </c>
      <c r="BE1604" s="16">
        <f t="shared" si="278"/>
        <v>1076.5125</v>
      </c>
      <c r="BG1604" s="16">
        <f t="shared" si="279"/>
        <v>756</v>
      </c>
      <c r="BH1604" s="16">
        <f t="shared" si="280"/>
        <v>403.2</v>
      </c>
      <c r="BI1604" s="16">
        <f t="shared" si="281"/>
        <v>5.04</v>
      </c>
    </row>
    <row r="1605" spans="1:61" ht="20.149999999999999" customHeight="1" x14ac:dyDescent="0.35">
      <c r="A1605">
        <v>1604</v>
      </c>
      <c r="B1605" t="s">
        <v>237</v>
      </c>
      <c r="C1605" t="s">
        <v>8217</v>
      </c>
      <c r="D1605" s="15" t="s">
        <v>126</v>
      </c>
      <c r="E1605" s="12" t="s">
        <v>93</v>
      </c>
      <c r="F1605" s="16">
        <v>1939</v>
      </c>
      <c r="G1605" s="12" t="s">
        <v>90</v>
      </c>
      <c r="H1605" s="12" t="s">
        <v>91</v>
      </c>
      <c r="I1605" s="12" t="s">
        <v>92</v>
      </c>
      <c r="J1605" s="12" t="s">
        <v>2401</v>
      </c>
      <c r="K1605" s="12" t="s">
        <v>2415</v>
      </c>
      <c r="N1605" s="16" t="s">
        <v>206</v>
      </c>
      <c r="O1605" s="16" t="s">
        <v>365</v>
      </c>
      <c r="P1605" s="12" t="s">
        <v>131</v>
      </c>
      <c r="Q1605" s="16">
        <v>2023</v>
      </c>
      <c r="R1605" s="16">
        <v>0.5</v>
      </c>
      <c r="U1605" s="16" t="s">
        <v>168</v>
      </c>
      <c r="V1605" s="12" t="s">
        <v>204</v>
      </c>
      <c r="W1605" s="12" t="s">
        <v>207</v>
      </c>
      <c r="X1605" s="16">
        <v>1</v>
      </c>
      <c r="Y1605" s="16">
        <v>7</v>
      </c>
      <c r="Z1605" s="16">
        <v>0.5</v>
      </c>
      <c r="AA1605" s="16">
        <f t="shared" si="282"/>
        <v>60</v>
      </c>
      <c r="AB1605" s="16" t="s">
        <v>5604</v>
      </c>
      <c r="AD1605" s="16">
        <f t="shared" si="283"/>
        <v>21000</v>
      </c>
      <c r="AE1605" s="16">
        <f t="shared" si="268"/>
        <v>175</v>
      </c>
      <c r="AF1605" s="16">
        <f t="shared" si="269"/>
        <v>65625</v>
      </c>
      <c r="AG1605" s="16">
        <f t="shared" si="270"/>
        <v>50</v>
      </c>
      <c r="AH1605" s="12">
        <f t="shared" si="271"/>
        <v>0</v>
      </c>
      <c r="AI1605" s="16">
        <f t="shared" si="272"/>
        <v>3.5</v>
      </c>
      <c r="AJ1605" s="16">
        <f t="shared" si="273"/>
        <v>12075</v>
      </c>
      <c r="AK1605" s="16">
        <f t="shared" si="274"/>
        <v>250</v>
      </c>
      <c r="AL1605" s="16">
        <f t="shared" si="275"/>
        <v>2500</v>
      </c>
      <c r="AM1605" s="16">
        <f t="shared" si="276"/>
        <v>35500</v>
      </c>
      <c r="AN1605" s="16">
        <f t="shared" si="285"/>
        <v>136700</v>
      </c>
      <c r="AO1605" s="12" t="s">
        <v>1486</v>
      </c>
      <c r="AP1605" s="16">
        <v>0.5</v>
      </c>
      <c r="BC1605" s="16">
        <v>0.5</v>
      </c>
      <c r="BD1605" s="16">
        <f t="shared" si="277"/>
        <v>1.75</v>
      </c>
      <c r="BE1605" s="16">
        <f t="shared" si="278"/>
        <v>854.375</v>
      </c>
      <c r="BG1605" s="16">
        <f t="shared" si="279"/>
        <v>600</v>
      </c>
      <c r="BH1605" s="16">
        <f t="shared" si="280"/>
        <v>320</v>
      </c>
      <c r="BI1605" s="16">
        <f t="shared" si="281"/>
        <v>4</v>
      </c>
    </row>
    <row r="1606" spans="1:61" ht="20.149999999999999" customHeight="1" x14ac:dyDescent="0.35">
      <c r="A1606">
        <v>1605</v>
      </c>
      <c r="B1606" t="s">
        <v>237</v>
      </c>
      <c r="C1606" t="s">
        <v>8218</v>
      </c>
      <c r="D1606" s="15" t="s">
        <v>127</v>
      </c>
      <c r="E1606" s="12" t="s">
        <v>98</v>
      </c>
      <c r="F1606" s="16">
        <v>1958</v>
      </c>
      <c r="G1606" s="12" t="s">
        <v>90</v>
      </c>
      <c r="H1606" s="12" t="s">
        <v>91</v>
      </c>
      <c r="I1606" s="12" t="s">
        <v>92</v>
      </c>
      <c r="J1606" s="12" t="s">
        <v>2401</v>
      </c>
      <c r="K1606" s="12" t="s">
        <v>2415</v>
      </c>
      <c r="N1606" s="16" t="s">
        <v>206</v>
      </c>
      <c r="O1606" s="16" t="s">
        <v>365</v>
      </c>
      <c r="P1606" s="12" t="s">
        <v>131</v>
      </c>
      <c r="Q1606" s="16">
        <v>2023</v>
      </c>
      <c r="R1606" s="16">
        <v>1.86</v>
      </c>
      <c r="U1606" s="16" t="s">
        <v>168</v>
      </c>
      <c r="V1606" s="12" t="s">
        <v>204</v>
      </c>
      <c r="W1606" s="12" t="s">
        <v>207</v>
      </c>
      <c r="X1606" s="16">
        <v>1</v>
      </c>
      <c r="Y1606" s="16">
        <v>4</v>
      </c>
      <c r="Z1606" s="16">
        <v>1.86</v>
      </c>
      <c r="AA1606" s="16">
        <f t="shared" si="282"/>
        <v>223.20000000000002</v>
      </c>
      <c r="AB1606" s="16" t="s">
        <v>5604</v>
      </c>
      <c r="AD1606" s="16">
        <f t="shared" si="283"/>
        <v>78120</v>
      </c>
      <c r="AE1606" s="16">
        <f t="shared" si="268"/>
        <v>651</v>
      </c>
      <c r="AF1606" s="16">
        <f t="shared" si="269"/>
        <v>244125</v>
      </c>
      <c r="AG1606" s="16">
        <f t="shared" si="270"/>
        <v>186</v>
      </c>
      <c r="AH1606" s="12">
        <f t="shared" si="271"/>
        <v>0</v>
      </c>
      <c r="AI1606" s="16">
        <f t="shared" si="272"/>
        <v>13.020000000000001</v>
      </c>
      <c r="AJ1606" s="16">
        <f t="shared" si="273"/>
        <v>44919.000000000007</v>
      </c>
      <c r="AK1606" s="16">
        <f t="shared" si="274"/>
        <v>930</v>
      </c>
      <c r="AL1606" s="16">
        <f t="shared" si="275"/>
        <v>9300</v>
      </c>
      <c r="AM1606" s="16">
        <f t="shared" si="276"/>
        <v>132060</v>
      </c>
      <c r="AN1606" s="16">
        <f t="shared" si="285"/>
        <v>508524</v>
      </c>
      <c r="AO1606" s="12" t="s">
        <v>1486</v>
      </c>
      <c r="AP1606" s="16">
        <v>1.86</v>
      </c>
      <c r="BC1606" s="16">
        <v>1.86</v>
      </c>
      <c r="BD1606" s="16">
        <f t="shared" si="277"/>
        <v>6.5100000000000007</v>
      </c>
      <c r="BE1606" s="16">
        <f t="shared" si="278"/>
        <v>3178.2750000000001</v>
      </c>
      <c r="BG1606" s="16">
        <f t="shared" si="279"/>
        <v>2232</v>
      </c>
      <c r="BH1606" s="16">
        <f t="shared" si="280"/>
        <v>1190.4000000000001</v>
      </c>
      <c r="BI1606" s="16">
        <f t="shared" si="281"/>
        <v>14.88</v>
      </c>
    </row>
    <row r="1607" spans="1:61" ht="20.149999999999999" customHeight="1" x14ac:dyDescent="0.35">
      <c r="A1607">
        <v>1606</v>
      </c>
      <c r="B1607" t="s">
        <v>237</v>
      </c>
      <c r="C1607" t="s">
        <v>8219</v>
      </c>
      <c r="D1607" s="15" t="s">
        <v>128</v>
      </c>
      <c r="E1607" s="12" t="s">
        <v>98</v>
      </c>
      <c r="F1607" s="16">
        <v>1962</v>
      </c>
      <c r="G1607" s="12" t="s">
        <v>90</v>
      </c>
      <c r="H1607" s="12" t="s">
        <v>91</v>
      </c>
      <c r="I1607" s="12" t="s">
        <v>92</v>
      </c>
      <c r="J1607" s="12" t="s">
        <v>2401</v>
      </c>
      <c r="K1607" s="12" t="s">
        <v>2415</v>
      </c>
      <c r="N1607" s="16" t="s">
        <v>206</v>
      </c>
      <c r="O1607" s="16" t="s">
        <v>365</v>
      </c>
      <c r="P1607" s="12" t="s">
        <v>131</v>
      </c>
      <c r="Q1607" s="16">
        <v>2023</v>
      </c>
      <c r="R1607" s="16">
        <v>0.72</v>
      </c>
      <c r="U1607" s="16" t="s">
        <v>168</v>
      </c>
      <c r="V1607" s="12" t="s">
        <v>204</v>
      </c>
      <c r="W1607" s="12" t="s">
        <v>207</v>
      </c>
      <c r="X1607" s="16">
        <v>1</v>
      </c>
      <c r="Y1607" s="16">
        <v>5</v>
      </c>
      <c r="Z1607" s="16">
        <v>0.72</v>
      </c>
      <c r="AA1607" s="16">
        <f t="shared" si="282"/>
        <v>86.399999999999991</v>
      </c>
      <c r="AB1607" s="16" t="s">
        <v>5604</v>
      </c>
      <c r="AD1607" s="16">
        <f t="shared" si="283"/>
        <v>30239.999999999996</v>
      </c>
      <c r="AE1607" s="16">
        <f t="shared" si="268"/>
        <v>252</v>
      </c>
      <c r="AF1607" s="16">
        <f t="shared" si="269"/>
        <v>94500</v>
      </c>
      <c r="AG1607" s="16">
        <f t="shared" si="270"/>
        <v>72</v>
      </c>
      <c r="AH1607" s="12">
        <f t="shared" si="271"/>
        <v>0</v>
      </c>
      <c r="AI1607" s="16">
        <f t="shared" si="272"/>
        <v>5.04</v>
      </c>
      <c r="AJ1607" s="16">
        <f t="shared" si="273"/>
        <v>17388</v>
      </c>
      <c r="AK1607" s="16">
        <f t="shared" si="274"/>
        <v>360</v>
      </c>
      <c r="AL1607" s="16">
        <f t="shared" si="275"/>
        <v>3600</v>
      </c>
      <c r="AM1607" s="16">
        <f t="shared" si="276"/>
        <v>51120</v>
      </c>
      <c r="AN1607" s="16">
        <f t="shared" si="285"/>
        <v>196848</v>
      </c>
      <c r="AO1607" s="12" t="s">
        <v>1486</v>
      </c>
      <c r="AP1607" s="16">
        <v>0.72</v>
      </c>
      <c r="BC1607" s="16">
        <v>0.72</v>
      </c>
      <c r="BD1607" s="16">
        <f t="shared" si="277"/>
        <v>2.52</v>
      </c>
      <c r="BE1607" s="16">
        <f t="shared" si="278"/>
        <v>1230.3</v>
      </c>
      <c r="BG1607" s="16">
        <f t="shared" si="279"/>
        <v>864</v>
      </c>
      <c r="BH1607" s="16">
        <f t="shared" si="280"/>
        <v>460.79999999999995</v>
      </c>
      <c r="BI1607" s="16">
        <f t="shared" si="281"/>
        <v>5.76</v>
      </c>
    </row>
    <row r="1608" spans="1:61" ht="20.149999999999999" customHeight="1" x14ac:dyDescent="0.35">
      <c r="A1608">
        <v>1607</v>
      </c>
      <c r="B1608" t="s">
        <v>237</v>
      </c>
      <c r="C1608" t="s">
        <v>8220</v>
      </c>
      <c r="D1608" s="15" t="s">
        <v>129</v>
      </c>
      <c r="E1608" s="12" t="s">
        <v>98</v>
      </c>
      <c r="F1608" s="16">
        <v>1947</v>
      </c>
      <c r="G1608" s="12" t="s">
        <v>90</v>
      </c>
      <c r="H1608" s="12" t="s">
        <v>91</v>
      </c>
      <c r="I1608" s="12" t="s">
        <v>92</v>
      </c>
      <c r="J1608" s="12" t="s">
        <v>2401</v>
      </c>
      <c r="K1608" s="12" t="s">
        <v>2415</v>
      </c>
      <c r="N1608" s="16" t="s">
        <v>206</v>
      </c>
      <c r="O1608" s="16" t="s">
        <v>365</v>
      </c>
      <c r="P1608" s="12" t="s">
        <v>131</v>
      </c>
      <c r="Q1608" s="16">
        <v>2023</v>
      </c>
      <c r="R1608" s="16">
        <v>0.37</v>
      </c>
      <c r="U1608" s="16" t="s">
        <v>168</v>
      </c>
      <c r="V1608" s="12" t="s">
        <v>204</v>
      </c>
      <c r="W1608" s="12" t="s">
        <v>207</v>
      </c>
      <c r="X1608" s="16">
        <v>1</v>
      </c>
      <c r="Y1608" s="16">
        <v>8</v>
      </c>
      <c r="Z1608" s="16">
        <v>0.37</v>
      </c>
      <c r="AA1608" s="16">
        <f t="shared" si="282"/>
        <v>44.4</v>
      </c>
      <c r="AB1608" s="16" t="s">
        <v>5604</v>
      </c>
      <c r="AD1608" s="16">
        <f t="shared" si="283"/>
        <v>15540</v>
      </c>
      <c r="AE1608" s="16">
        <f t="shared" si="268"/>
        <v>129.5</v>
      </c>
      <c r="AF1608" s="16">
        <f t="shared" si="269"/>
        <v>48562.5</v>
      </c>
      <c r="AG1608" s="16">
        <f t="shared" si="270"/>
        <v>37</v>
      </c>
      <c r="AH1608" s="12">
        <f t="shared" si="271"/>
        <v>0</v>
      </c>
      <c r="AI1608" s="16">
        <f t="shared" si="272"/>
        <v>2.59</v>
      </c>
      <c r="AJ1608" s="16">
        <f t="shared" si="273"/>
        <v>8935.5</v>
      </c>
      <c r="AK1608" s="16">
        <f t="shared" si="274"/>
        <v>185</v>
      </c>
      <c r="AL1608" s="16">
        <f t="shared" si="275"/>
        <v>1850</v>
      </c>
      <c r="AM1608" s="16">
        <f t="shared" si="276"/>
        <v>26270</v>
      </c>
      <c r="AN1608" s="16">
        <f t="shared" si="285"/>
        <v>101158</v>
      </c>
      <c r="AO1608" s="12" t="s">
        <v>1486</v>
      </c>
      <c r="AP1608" s="16">
        <v>0.37</v>
      </c>
      <c r="BC1608" s="16">
        <v>0.37</v>
      </c>
      <c r="BD1608" s="16">
        <f t="shared" si="277"/>
        <v>1.2949999999999999</v>
      </c>
      <c r="BE1608" s="16">
        <f t="shared" si="278"/>
        <v>632.23749999999995</v>
      </c>
      <c r="BG1608" s="16">
        <f t="shared" si="279"/>
        <v>444</v>
      </c>
      <c r="BH1608" s="16">
        <f t="shared" si="280"/>
        <v>236.8</v>
      </c>
      <c r="BI1608" s="16">
        <f t="shared" si="281"/>
        <v>2.96</v>
      </c>
    </row>
    <row r="1609" spans="1:61" ht="20.149999999999999" customHeight="1" x14ac:dyDescent="0.35">
      <c r="A1609">
        <v>1608</v>
      </c>
      <c r="B1609" t="s">
        <v>237</v>
      </c>
      <c r="C1609" t="s">
        <v>8221</v>
      </c>
      <c r="D1609" s="15" t="s">
        <v>130</v>
      </c>
      <c r="E1609" s="12" t="s">
        <v>93</v>
      </c>
      <c r="F1609" s="16">
        <v>1987</v>
      </c>
      <c r="G1609" s="12" t="s">
        <v>90</v>
      </c>
      <c r="H1609" s="12" t="s">
        <v>91</v>
      </c>
      <c r="I1609" s="12" t="s">
        <v>92</v>
      </c>
      <c r="J1609" s="12" t="s">
        <v>2401</v>
      </c>
      <c r="K1609" s="12" t="s">
        <v>2415</v>
      </c>
      <c r="N1609" s="16" t="s">
        <v>206</v>
      </c>
      <c r="O1609" s="16" t="s">
        <v>365</v>
      </c>
      <c r="P1609" s="12" t="s">
        <v>131</v>
      </c>
      <c r="Q1609" s="16">
        <v>2023</v>
      </c>
      <c r="R1609" s="16">
        <v>1</v>
      </c>
      <c r="U1609" s="16" t="s">
        <v>168</v>
      </c>
      <c r="V1609" s="12" t="s">
        <v>204</v>
      </c>
      <c r="W1609" s="12" t="s">
        <v>207</v>
      </c>
      <c r="X1609" s="16">
        <v>1</v>
      </c>
      <c r="Y1609" s="16">
        <v>3</v>
      </c>
      <c r="Z1609" s="16">
        <v>1</v>
      </c>
      <c r="AA1609" s="16">
        <f t="shared" si="282"/>
        <v>120</v>
      </c>
      <c r="AB1609" s="16" t="s">
        <v>5604</v>
      </c>
      <c r="AD1609" s="16">
        <f t="shared" si="283"/>
        <v>42000</v>
      </c>
      <c r="AE1609" s="16">
        <f t="shared" si="268"/>
        <v>350</v>
      </c>
      <c r="AF1609" s="16">
        <f t="shared" si="269"/>
        <v>131250</v>
      </c>
      <c r="AG1609" s="16">
        <f t="shared" si="270"/>
        <v>100</v>
      </c>
      <c r="AH1609" s="12">
        <f t="shared" si="271"/>
        <v>0</v>
      </c>
      <c r="AI1609" s="16">
        <f t="shared" si="272"/>
        <v>7</v>
      </c>
      <c r="AJ1609" s="16">
        <f t="shared" si="273"/>
        <v>24150</v>
      </c>
      <c r="AK1609" s="16">
        <f t="shared" si="274"/>
        <v>500</v>
      </c>
      <c r="AL1609" s="16">
        <f t="shared" si="275"/>
        <v>5000</v>
      </c>
      <c r="AM1609" s="16">
        <f t="shared" si="276"/>
        <v>71000</v>
      </c>
      <c r="AN1609" s="16">
        <f t="shared" si="285"/>
        <v>273400</v>
      </c>
      <c r="AO1609" s="12" t="s">
        <v>1486</v>
      </c>
      <c r="AP1609" s="16">
        <v>1</v>
      </c>
      <c r="BC1609" s="16">
        <v>1</v>
      </c>
      <c r="BD1609" s="16">
        <f t="shared" si="277"/>
        <v>3.5</v>
      </c>
      <c r="BE1609" s="16">
        <f t="shared" si="278"/>
        <v>1708.75</v>
      </c>
      <c r="BG1609" s="16">
        <f t="shared" si="279"/>
        <v>1200</v>
      </c>
      <c r="BH1609" s="16">
        <f t="shared" si="280"/>
        <v>640</v>
      </c>
      <c r="BI1609" s="16">
        <f t="shared" si="281"/>
        <v>8</v>
      </c>
    </row>
    <row r="1610" spans="1:61" ht="20.149999999999999" customHeight="1" x14ac:dyDescent="0.35">
      <c r="A1610">
        <v>1609</v>
      </c>
      <c r="B1610" t="s">
        <v>237</v>
      </c>
      <c r="C1610" t="s">
        <v>8222</v>
      </c>
      <c r="D1610" s="15" t="s">
        <v>132</v>
      </c>
      <c r="E1610" s="12" t="s">
        <v>98</v>
      </c>
      <c r="F1610" s="16">
        <v>1955</v>
      </c>
      <c r="G1610" s="12" t="s">
        <v>90</v>
      </c>
      <c r="H1610" s="12" t="s">
        <v>91</v>
      </c>
      <c r="I1610" s="12" t="s">
        <v>92</v>
      </c>
      <c r="J1610" s="12" t="s">
        <v>2401</v>
      </c>
      <c r="K1610" s="12" t="s">
        <v>2415</v>
      </c>
      <c r="N1610" s="16" t="s">
        <v>206</v>
      </c>
      <c r="O1610" s="16" t="s">
        <v>365</v>
      </c>
      <c r="P1610" s="12" t="s">
        <v>131</v>
      </c>
      <c r="Q1610" s="16">
        <v>2023</v>
      </c>
      <c r="R1610" s="16">
        <v>1.56</v>
      </c>
      <c r="U1610" s="16" t="s">
        <v>168</v>
      </c>
      <c r="V1610" s="12" t="s">
        <v>204</v>
      </c>
      <c r="W1610" s="12" t="s">
        <v>207</v>
      </c>
      <c r="X1610" s="16">
        <v>1</v>
      </c>
      <c r="Y1610" s="16">
        <v>6</v>
      </c>
      <c r="Z1610" s="16">
        <v>1.56</v>
      </c>
      <c r="AA1610" s="16">
        <f t="shared" si="282"/>
        <v>187.20000000000002</v>
      </c>
      <c r="AB1610" s="16" t="s">
        <v>5604</v>
      </c>
      <c r="AD1610" s="16">
        <f t="shared" si="283"/>
        <v>65520.000000000007</v>
      </c>
      <c r="AE1610" s="16">
        <f t="shared" si="268"/>
        <v>546</v>
      </c>
      <c r="AF1610" s="16">
        <f t="shared" si="269"/>
        <v>204750</v>
      </c>
      <c r="AG1610" s="16">
        <f t="shared" si="270"/>
        <v>156</v>
      </c>
      <c r="AH1610" s="12">
        <f t="shared" si="271"/>
        <v>0</v>
      </c>
      <c r="AI1610" s="16">
        <f t="shared" si="272"/>
        <v>10.92</v>
      </c>
      <c r="AJ1610" s="16">
        <f t="shared" si="273"/>
        <v>37674</v>
      </c>
      <c r="AK1610" s="16">
        <f t="shared" si="274"/>
        <v>780</v>
      </c>
      <c r="AL1610" s="16">
        <f t="shared" si="275"/>
        <v>7800</v>
      </c>
      <c r="AM1610" s="16">
        <f t="shared" si="276"/>
        <v>110760</v>
      </c>
      <c r="AN1610" s="16">
        <f t="shared" si="285"/>
        <v>426504</v>
      </c>
      <c r="AO1610" s="12" t="s">
        <v>1486</v>
      </c>
      <c r="AP1610" s="16">
        <v>1.56</v>
      </c>
      <c r="BC1610" s="16">
        <v>1.56</v>
      </c>
      <c r="BD1610" s="16">
        <f t="shared" si="277"/>
        <v>5.46</v>
      </c>
      <c r="BE1610" s="16">
        <f t="shared" si="278"/>
        <v>2665.65</v>
      </c>
      <c r="BG1610" s="16">
        <f t="shared" si="279"/>
        <v>1872</v>
      </c>
      <c r="BH1610" s="16">
        <f t="shared" si="280"/>
        <v>998.40000000000009</v>
      </c>
      <c r="BI1610" s="16">
        <f t="shared" si="281"/>
        <v>12.48</v>
      </c>
    </row>
    <row r="1611" spans="1:61" ht="20.149999999999999" customHeight="1" x14ac:dyDescent="0.35">
      <c r="A1611">
        <v>1610</v>
      </c>
      <c r="B1611" t="s">
        <v>237</v>
      </c>
      <c r="C1611" t="s">
        <v>8223</v>
      </c>
      <c r="D1611" s="15" t="s">
        <v>133</v>
      </c>
      <c r="E1611" s="12" t="s">
        <v>98</v>
      </c>
      <c r="F1611" s="16">
        <v>1953</v>
      </c>
      <c r="G1611" s="12" t="s">
        <v>90</v>
      </c>
      <c r="H1611" s="12" t="s">
        <v>91</v>
      </c>
      <c r="I1611" s="12" t="s">
        <v>92</v>
      </c>
      <c r="J1611" s="12" t="s">
        <v>2401</v>
      </c>
      <c r="K1611" s="12" t="s">
        <v>2415</v>
      </c>
      <c r="N1611" s="16" t="s">
        <v>206</v>
      </c>
      <c r="O1611" s="16" t="s">
        <v>365</v>
      </c>
      <c r="P1611" s="12" t="s">
        <v>131</v>
      </c>
      <c r="Q1611" s="16">
        <v>2023</v>
      </c>
      <c r="R1611" s="16">
        <v>1.5</v>
      </c>
      <c r="U1611" s="16" t="s">
        <v>168</v>
      </c>
      <c r="V1611" s="12" t="s">
        <v>204</v>
      </c>
      <c r="W1611" s="12" t="s">
        <v>207</v>
      </c>
      <c r="X1611" s="16">
        <v>2</v>
      </c>
      <c r="Y1611" s="16">
        <v>4</v>
      </c>
      <c r="Z1611" s="16">
        <v>1.5</v>
      </c>
      <c r="AA1611" s="16">
        <f t="shared" si="282"/>
        <v>180</v>
      </c>
      <c r="AB1611" s="16" t="s">
        <v>5604</v>
      </c>
      <c r="AD1611" s="16">
        <f t="shared" si="283"/>
        <v>63000</v>
      </c>
      <c r="AE1611" s="16">
        <f t="shared" si="268"/>
        <v>525</v>
      </c>
      <c r="AF1611" s="16">
        <f t="shared" si="269"/>
        <v>196875</v>
      </c>
      <c r="AG1611" s="16">
        <f t="shared" si="270"/>
        <v>150</v>
      </c>
      <c r="AH1611" s="12">
        <f t="shared" si="271"/>
        <v>0</v>
      </c>
      <c r="AI1611" s="16">
        <f t="shared" si="272"/>
        <v>10.5</v>
      </c>
      <c r="AJ1611" s="16">
        <f t="shared" si="273"/>
        <v>36225</v>
      </c>
      <c r="AK1611" s="16">
        <f t="shared" si="274"/>
        <v>750</v>
      </c>
      <c r="AL1611" s="16">
        <f t="shared" si="275"/>
        <v>7500</v>
      </c>
      <c r="AM1611" s="16">
        <f t="shared" si="276"/>
        <v>106500</v>
      </c>
      <c r="AN1611" s="16">
        <f t="shared" si="285"/>
        <v>410100</v>
      </c>
      <c r="AO1611" s="12" t="s">
        <v>1486</v>
      </c>
      <c r="AP1611" s="16">
        <v>1.5</v>
      </c>
      <c r="BC1611" s="16">
        <v>1.5</v>
      </c>
      <c r="BD1611" s="16">
        <f t="shared" si="277"/>
        <v>5.25</v>
      </c>
      <c r="BE1611" s="16">
        <f t="shared" si="278"/>
        <v>2563.125</v>
      </c>
      <c r="BG1611" s="16">
        <f t="shared" si="279"/>
        <v>1800</v>
      </c>
      <c r="BH1611" s="16">
        <f t="shared" si="280"/>
        <v>960</v>
      </c>
      <c r="BI1611" s="16">
        <f t="shared" si="281"/>
        <v>12</v>
      </c>
    </row>
    <row r="1612" spans="1:61" ht="20.149999999999999" customHeight="1" x14ac:dyDescent="0.35">
      <c r="A1612">
        <v>1611</v>
      </c>
      <c r="B1612" t="s">
        <v>237</v>
      </c>
      <c r="C1612" t="s">
        <v>8224</v>
      </c>
      <c r="D1612" s="15" t="s">
        <v>134</v>
      </c>
      <c r="E1612" s="12" t="s">
        <v>98</v>
      </c>
      <c r="F1612" s="16">
        <v>1967</v>
      </c>
      <c r="G1612" s="12" t="s">
        <v>90</v>
      </c>
      <c r="H1612" s="12" t="s">
        <v>91</v>
      </c>
      <c r="I1612" s="12" t="s">
        <v>92</v>
      </c>
      <c r="J1612" s="12" t="s">
        <v>2401</v>
      </c>
      <c r="K1612" s="12" t="s">
        <v>2415</v>
      </c>
      <c r="N1612" s="16" t="s">
        <v>206</v>
      </c>
      <c r="O1612" s="16" t="s">
        <v>365</v>
      </c>
      <c r="P1612" s="12" t="s">
        <v>131</v>
      </c>
      <c r="Q1612" s="16">
        <v>2023</v>
      </c>
      <c r="R1612" s="16">
        <v>0.5</v>
      </c>
      <c r="U1612" s="16" t="s">
        <v>168</v>
      </c>
      <c r="V1612" s="12" t="s">
        <v>204</v>
      </c>
      <c r="W1612" s="12" t="s">
        <v>207</v>
      </c>
      <c r="X1612" s="16">
        <v>1</v>
      </c>
      <c r="Y1612" s="16">
        <v>7</v>
      </c>
      <c r="Z1612" s="16">
        <v>0.5</v>
      </c>
      <c r="AA1612" s="16">
        <f t="shared" si="282"/>
        <v>60</v>
      </c>
      <c r="AB1612" s="16" t="s">
        <v>5604</v>
      </c>
      <c r="AD1612" s="16">
        <f t="shared" si="283"/>
        <v>21000</v>
      </c>
      <c r="AE1612" s="16">
        <f t="shared" si="268"/>
        <v>175</v>
      </c>
      <c r="AF1612" s="16">
        <f t="shared" si="269"/>
        <v>65625</v>
      </c>
      <c r="AG1612" s="16">
        <f t="shared" si="270"/>
        <v>50</v>
      </c>
      <c r="AH1612" s="12">
        <f t="shared" si="271"/>
        <v>0</v>
      </c>
      <c r="AI1612" s="16">
        <f t="shared" si="272"/>
        <v>3.5</v>
      </c>
      <c r="AJ1612" s="16">
        <f t="shared" si="273"/>
        <v>12075</v>
      </c>
      <c r="AK1612" s="16">
        <f t="shared" si="274"/>
        <v>250</v>
      </c>
      <c r="AL1612" s="16">
        <f t="shared" si="275"/>
        <v>2500</v>
      </c>
      <c r="AM1612" s="16">
        <f t="shared" si="276"/>
        <v>35500</v>
      </c>
      <c r="AN1612" s="16">
        <f t="shared" si="285"/>
        <v>136700</v>
      </c>
      <c r="AO1612" s="12" t="s">
        <v>1486</v>
      </c>
      <c r="AP1612" s="16">
        <v>0.5</v>
      </c>
      <c r="BC1612" s="16">
        <v>0.5</v>
      </c>
      <c r="BD1612" s="16">
        <f t="shared" si="277"/>
        <v>1.75</v>
      </c>
      <c r="BE1612" s="16">
        <f t="shared" si="278"/>
        <v>854.375</v>
      </c>
      <c r="BG1612" s="16">
        <f t="shared" si="279"/>
        <v>600</v>
      </c>
      <c r="BH1612" s="16">
        <f t="shared" si="280"/>
        <v>320</v>
      </c>
      <c r="BI1612" s="16">
        <f t="shared" si="281"/>
        <v>4</v>
      </c>
    </row>
    <row r="1613" spans="1:61" ht="20.149999999999999" customHeight="1" x14ac:dyDescent="0.35">
      <c r="A1613">
        <v>1612</v>
      </c>
      <c r="B1613" t="s">
        <v>237</v>
      </c>
      <c r="C1613" t="s">
        <v>8225</v>
      </c>
      <c r="D1613" s="15" t="s">
        <v>135</v>
      </c>
      <c r="E1613" s="12" t="s">
        <v>98</v>
      </c>
      <c r="F1613" s="16">
        <v>1957</v>
      </c>
      <c r="G1613" s="12" t="s">
        <v>90</v>
      </c>
      <c r="H1613" s="12" t="s">
        <v>91</v>
      </c>
      <c r="I1613" s="12" t="s">
        <v>92</v>
      </c>
      <c r="J1613" s="12" t="s">
        <v>2401</v>
      </c>
      <c r="K1613" s="12" t="s">
        <v>2415</v>
      </c>
      <c r="N1613" s="16" t="s">
        <v>206</v>
      </c>
      <c r="O1613" s="16" t="s">
        <v>365</v>
      </c>
      <c r="P1613" s="12" t="s">
        <v>131</v>
      </c>
      <c r="Q1613" s="16">
        <v>2023</v>
      </c>
      <c r="R1613" s="16">
        <v>1.78</v>
      </c>
      <c r="U1613" s="16" t="s">
        <v>168</v>
      </c>
      <c r="V1613" s="12" t="s">
        <v>204</v>
      </c>
      <c r="W1613" s="12" t="s">
        <v>207</v>
      </c>
      <c r="X1613" s="16">
        <v>1</v>
      </c>
      <c r="Y1613" s="16">
        <v>6</v>
      </c>
      <c r="Z1613" s="16">
        <v>1.78</v>
      </c>
      <c r="AA1613" s="16">
        <f t="shared" si="282"/>
        <v>213.6</v>
      </c>
      <c r="AB1613" s="16" t="s">
        <v>5604</v>
      </c>
      <c r="AD1613" s="16">
        <f t="shared" si="283"/>
        <v>74760</v>
      </c>
      <c r="AE1613" s="16">
        <f t="shared" si="268"/>
        <v>623</v>
      </c>
      <c r="AF1613" s="16">
        <f t="shared" si="269"/>
        <v>233625</v>
      </c>
      <c r="AG1613" s="16">
        <f t="shared" si="270"/>
        <v>178</v>
      </c>
      <c r="AH1613" s="12">
        <f t="shared" si="271"/>
        <v>0</v>
      </c>
      <c r="AI1613" s="16">
        <f t="shared" si="272"/>
        <v>12.46</v>
      </c>
      <c r="AJ1613" s="16">
        <f t="shared" si="273"/>
        <v>42987</v>
      </c>
      <c r="AK1613" s="16">
        <f t="shared" si="274"/>
        <v>890</v>
      </c>
      <c r="AL1613" s="16">
        <f t="shared" si="275"/>
        <v>8900</v>
      </c>
      <c r="AM1613" s="16">
        <f t="shared" si="276"/>
        <v>126380</v>
      </c>
      <c r="AN1613" s="16">
        <f t="shared" si="285"/>
        <v>486652</v>
      </c>
      <c r="AO1613" s="12" t="s">
        <v>1486</v>
      </c>
      <c r="AP1613" s="16">
        <v>1.78</v>
      </c>
      <c r="BC1613" s="16">
        <v>1.78</v>
      </c>
      <c r="BD1613" s="16">
        <f t="shared" si="277"/>
        <v>6.23</v>
      </c>
      <c r="BE1613" s="16">
        <f t="shared" si="278"/>
        <v>3041.5749999999998</v>
      </c>
      <c r="BG1613" s="16">
        <f t="shared" si="279"/>
        <v>2136</v>
      </c>
      <c r="BH1613" s="16">
        <f t="shared" si="280"/>
        <v>1139.2</v>
      </c>
      <c r="BI1613" s="16">
        <f t="shared" si="281"/>
        <v>14.24</v>
      </c>
    </row>
    <row r="1614" spans="1:61" ht="20.149999999999999" customHeight="1" x14ac:dyDescent="0.35">
      <c r="A1614">
        <v>1613</v>
      </c>
      <c r="B1614" t="s">
        <v>237</v>
      </c>
      <c r="C1614" t="s">
        <v>8226</v>
      </c>
      <c r="D1614" s="15" t="s">
        <v>136</v>
      </c>
      <c r="E1614" s="12" t="s">
        <v>98</v>
      </c>
      <c r="G1614" s="12" t="s">
        <v>90</v>
      </c>
      <c r="H1614" s="12" t="s">
        <v>91</v>
      </c>
      <c r="I1614" s="12" t="s">
        <v>92</v>
      </c>
      <c r="J1614" s="12" t="s">
        <v>2401</v>
      </c>
      <c r="K1614" s="12" t="s">
        <v>2415</v>
      </c>
      <c r="N1614" s="16" t="s">
        <v>206</v>
      </c>
      <c r="O1614" s="16" t="s">
        <v>365</v>
      </c>
      <c r="P1614" s="12" t="s">
        <v>131</v>
      </c>
      <c r="Q1614" s="16">
        <v>2023</v>
      </c>
      <c r="R1614" s="16">
        <v>1.04</v>
      </c>
      <c r="U1614" s="16" t="s">
        <v>168</v>
      </c>
      <c r="V1614" s="12" t="s">
        <v>204</v>
      </c>
      <c r="W1614" s="12" t="s">
        <v>207</v>
      </c>
      <c r="X1614" s="16">
        <v>1</v>
      </c>
      <c r="Y1614" s="16">
        <v>4</v>
      </c>
      <c r="Z1614" s="16">
        <v>1.04</v>
      </c>
      <c r="AA1614" s="16">
        <f t="shared" si="282"/>
        <v>124.80000000000001</v>
      </c>
      <c r="AB1614" s="16" t="s">
        <v>5604</v>
      </c>
      <c r="AD1614" s="16">
        <f t="shared" si="283"/>
        <v>43680.000000000007</v>
      </c>
      <c r="AE1614" s="16">
        <f t="shared" si="268"/>
        <v>364</v>
      </c>
      <c r="AF1614" s="16">
        <f t="shared" si="269"/>
        <v>136500</v>
      </c>
      <c r="AG1614" s="16">
        <f t="shared" si="270"/>
        <v>104</v>
      </c>
      <c r="AH1614" s="12">
        <f t="shared" si="271"/>
        <v>0</v>
      </c>
      <c r="AI1614" s="16">
        <f t="shared" si="272"/>
        <v>7.28</v>
      </c>
      <c r="AJ1614" s="16">
        <f t="shared" si="273"/>
        <v>25116</v>
      </c>
      <c r="AK1614" s="16">
        <f t="shared" si="274"/>
        <v>520</v>
      </c>
      <c r="AL1614" s="16">
        <f t="shared" si="275"/>
        <v>5200</v>
      </c>
      <c r="AM1614" s="16">
        <f t="shared" si="276"/>
        <v>73840</v>
      </c>
      <c r="AN1614" s="16">
        <f t="shared" si="285"/>
        <v>284336</v>
      </c>
      <c r="AO1614" s="12" t="s">
        <v>1486</v>
      </c>
      <c r="AP1614" s="16">
        <v>1.04</v>
      </c>
      <c r="BC1614" s="16">
        <v>1.04</v>
      </c>
      <c r="BD1614" s="16">
        <f t="shared" si="277"/>
        <v>3.64</v>
      </c>
      <c r="BE1614" s="16">
        <f t="shared" si="278"/>
        <v>1777.1</v>
      </c>
      <c r="BG1614" s="16">
        <f t="shared" si="279"/>
        <v>1248</v>
      </c>
      <c r="BH1614" s="16">
        <f t="shared" si="280"/>
        <v>665.6</v>
      </c>
      <c r="BI1614" s="16">
        <f t="shared" si="281"/>
        <v>8.32</v>
      </c>
    </row>
    <row r="1615" spans="1:61" ht="20.149999999999999" customHeight="1" x14ac:dyDescent="0.35">
      <c r="A1615">
        <v>1614</v>
      </c>
      <c r="B1615" t="s">
        <v>237</v>
      </c>
      <c r="C1615" t="s">
        <v>8227</v>
      </c>
      <c r="D1615" s="15" t="s">
        <v>137</v>
      </c>
      <c r="E1615" s="12" t="s">
        <v>98</v>
      </c>
      <c r="G1615" s="12" t="s">
        <v>90</v>
      </c>
      <c r="H1615" s="12" t="s">
        <v>91</v>
      </c>
      <c r="I1615" s="12" t="s">
        <v>92</v>
      </c>
      <c r="J1615" s="12" t="s">
        <v>2401</v>
      </c>
      <c r="K1615" s="12" t="s">
        <v>2415</v>
      </c>
      <c r="N1615" s="16" t="s">
        <v>206</v>
      </c>
      <c r="O1615" s="16" t="s">
        <v>365</v>
      </c>
      <c r="P1615" s="12" t="s">
        <v>131</v>
      </c>
      <c r="Q1615" s="16">
        <v>2023</v>
      </c>
      <c r="R1615" s="16">
        <v>1</v>
      </c>
      <c r="U1615" s="16" t="s">
        <v>168</v>
      </c>
      <c r="V1615" s="12" t="s">
        <v>204</v>
      </c>
      <c r="W1615" s="12" t="s">
        <v>207</v>
      </c>
      <c r="X1615" s="16">
        <v>1</v>
      </c>
      <c r="Y1615" s="16">
        <v>10</v>
      </c>
      <c r="Z1615" s="16">
        <v>1</v>
      </c>
      <c r="AA1615" s="16">
        <f t="shared" si="282"/>
        <v>120</v>
      </c>
      <c r="AB1615" s="16" t="s">
        <v>5604</v>
      </c>
      <c r="AD1615" s="16">
        <f t="shared" si="283"/>
        <v>42000</v>
      </c>
      <c r="AE1615" s="16">
        <f t="shared" si="268"/>
        <v>350</v>
      </c>
      <c r="AF1615" s="16">
        <f t="shared" si="269"/>
        <v>131250</v>
      </c>
      <c r="AG1615" s="16">
        <f t="shared" si="270"/>
        <v>100</v>
      </c>
      <c r="AH1615" s="12">
        <f t="shared" si="271"/>
        <v>0</v>
      </c>
      <c r="AI1615" s="16">
        <f t="shared" si="272"/>
        <v>7</v>
      </c>
      <c r="AJ1615" s="16">
        <f t="shared" si="273"/>
        <v>24150</v>
      </c>
      <c r="AK1615" s="16">
        <f t="shared" si="274"/>
        <v>500</v>
      </c>
      <c r="AL1615" s="16">
        <f t="shared" si="275"/>
        <v>5000</v>
      </c>
      <c r="AM1615" s="16">
        <f t="shared" si="276"/>
        <v>71000</v>
      </c>
      <c r="AN1615" s="16">
        <f t="shared" si="285"/>
        <v>273400</v>
      </c>
      <c r="AO1615" s="12" t="s">
        <v>1486</v>
      </c>
      <c r="AP1615" s="16">
        <v>1</v>
      </c>
      <c r="BC1615" s="16">
        <v>1</v>
      </c>
      <c r="BD1615" s="16">
        <f t="shared" si="277"/>
        <v>3.5</v>
      </c>
      <c r="BE1615" s="16">
        <f t="shared" si="278"/>
        <v>1708.75</v>
      </c>
      <c r="BG1615" s="16">
        <f t="shared" si="279"/>
        <v>1200</v>
      </c>
      <c r="BH1615" s="16">
        <f t="shared" si="280"/>
        <v>640</v>
      </c>
      <c r="BI1615" s="16">
        <f t="shared" si="281"/>
        <v>8</v>
      </c>
    </row>
    <row r="1616" spans="1:61" ht="20.149999999999999" customHeight="1" x14ac:dyDescent="0.35">
      <c r="A1616">
        <v>1615</v>
      </c>
      <c r="B1616" t="s">
        <v>237</v>
      </c>
      <c r="C1616" t="s">
        <v>8228</v>
      </c>
      <c r="D1616" s="15" t="s">
        <v>138</v>
      </c>
      <c r="E1616" s="12" t="s">
        <v>98</v>
      </c>
      <c r="G1616" s="12" t="s">
        <v>90</v>
      </c>
      <c r="H1616" s="12" t="s">
        <v>91</v>
      </c>
      <c r="I1616" s="12" t="s">
        <v>92</v>
      </c>
      <c r="J1616" s="12" t="s">
        <v>2401</v>
      </c>
      <c r="K1616" s="12" t="s">
        <v>2415</v>
      </c>
      <c r="N1616" s="16" t="s">
        <v>206</v>
      </c>
      <c r="O1616" s="16" t="s">
        <v>365</v>
      </c>
      <c r="P1616" s="12" t="s">
        <v>131</v>
      </c>
      <c r="Q1616" s="16">
        <v>2023</v>
      </c>
      <c r="R1616" s="16">
        <v>0.79</v>
      </c>
      <c r="U1616" s="16" t="s">
        <v>168</v>
      </c>
      <c r="V1616" s="12" t="s">
        <v>204</v>
      </c>
      <c r="W1616" s="12" t="s">
        <v>207</v>
      </c>
      <c r="X1616" s="16">
        <v>1</v>
      </c>
      <c r="Y1616" s="16">
        <v>4</v>
      </c>
      <c r="Z1616" s="16">
        <v>0.79</v>
      </c>
      <c r="AA1616" s="16">
        <f t="shared" si="282"/>
        <v>94.800000000000011</v>
      </c>
      <c r="AB1616" s="16" t="s">
        <v>5604</v>
      </c>
      <c r="AD1616" s="16">
        <f t="shared" si="283"/>
        <v>33180.000000000007</v>
      </c>
      <c r="AE1616" s="16">
        <f t="shared" si="268"/>
        <v>276.5</v>
      </c>
      <c r="AF1616" s="16">
        <f t="shared" si="269"/>
        <v>103687.5</v>
      </c>
      <c r="AG1616" s="16">
        <f t="shared" si="270"/>
        <v>79</v>
      </c>
      <c r="AH1616" s="12">
        <f t="shared" si="271"/>
        <v>0</v>
      </c>
      <c r="AI1616" s="16">
        <f t="shared" si="272"/>
        <v>5.53</v>
      </c>
      <c r="AJ1616" s="16">
        <f t="shared" si="273"/>
        <v>19078.5</v>
      </c>
      <c r="AK1616" s="16">
        <f t="shared" si="274"/>
        <v>395</v>
      </c>
      <c r="AL1616" s="16">
        <f t="shared" si="275"/>
        <v>3950</v>
      </c>
      <c r="AM1616" s="16">
        <f t="shared" si="276"/>
        <v>56090</v>
      </c>
      <c r="AN1616" s="16">
        <f t="shared" si="285"/>
        <v>215986</v>
      </c>
      <c r="AO1616" s="12" t="s">
        <v>1486</v>
      </c>
      <c r="AP1616" s="16">
        <v>0.79</v>
      </c>
      <c r="BC1616" s="16">
        <v>0.79</v>
      </c>
      <c r="BD1616" s="16">
        <f t="shared" si="277"/>
        <v>2.7650000000000001</v>
      </c>
      <c r="BE1616" s="16">
        <f t="shared" si="278"/>
        <v>1349.9124999999999</v>
      </c>
      <c r="BG1616" s="16">
        <f t="shared" si="279"/>
        <v>948</v>
      </c>
      <c r="BH1616" s="16">
        <f t="shared" si="280"/>
        <v>505.6</v>
      </c>
      <c r="BI1616" s="16">
        <f t="shared" si="281"/>
        <v>6.32</v>
      </c>
    </row>
    <row r="1617" spans="1:61" ht="20.149999999999999" customHeight="1" x14ac:dyDescent="0.35">
      <c r="A1617">
        <v>1616</v>
      </c>
      <c r="B1617" t="s">
        <v>237</v>
      </c>
      <c r="C1617" t="s">
        <v>8229</v>
      </c>
      <c r="D1617" s="15" t="s">
        <v>139</v>
      </c>
      <c r="E1617" s="12" t="s">
        <v>98</v>
      </c>
      <c r="G1617" s="12" t="s">
        <v>90</v>
      </c>
      <c r="H1617" s="12" t="s">
        <v>91</v>
      </c>
      <c r="I1617" s="12" t="s">
        <v>92</v>
      </c>
      <c r="J1617" s="12" t="s">
        <v>2401</v>
      </c>
      <c r="K1617" s="12" t="s">
        <v>2415</v>
      </c>
      <c r="N1617" s="16" t="s">
        <v>206</v>
      </c>
      <c r="O1617" s="16" t="s">
        <v>365</v>
      </c>
      <c r="P1617" s="12" t="s">
        <v>131</v>
      </c>
      <c r="Q1617" s="16">
        <v>2023</v>
      </c>
      <c r="R1617" s="16">
        <v>0.47</v>
      </c>
      <c r="U1617" s="16" t="s">
        <v>168</v>
      </c>
      <c r="V1617" s="12" t="s">
        <v>204</v>
      </c>
      <c r="W1617" s="12" t="s">
        <v>207</v>
      </c>
      <c r="X1617" s="16">
        <v>1</v>
      </c>
      <c r="Y1617" s="16">
        <v>5</v>
      </c>
      <c r="Z1617" s="16">
        <v>0.47</v>
      </c>
      <c r="AA1617" s="16">
        <f t="shared" si="282"/>
        <v>56.4</v>
      </c>
      <c r="AB1617" s="16" t="s">
        <v>5604</v>
      </c>
      <c r="AD1617" s="16">
        <f t="shared" si="283"/>
        <v>19740</v>
      </c>
      <c r="AE1617" s="16">
        <f t="shared" si="268"/>
        <v>164.5</v>
      </c>
      <c r="AF1617" s="16">
        <f t="shared" si="269"/>
        <v>61687.5</v>
      </c>
      <c r="AG1617" s="16">
        <f t="shared" si="270"/>
        <v>47</v>
      </c>
      <c r="AH1617" s="12">
        <f t="shared" si="271"/>
        <v>0</v>
      </c>
      <c r="AI1617" s="16">
        <f t="shared" si="272"/>
        <v>3.29</v>
      </c>
      <c r="AJ1617" s="16">
        <f t="shared" si="273"/>
        <v>11350.5</v>
      </c>
      <c r="AK1617" s="16">
        <f t="shared" si="274"/>
        <v>235</v>
      </c>
      <c r="AL1617" s="16">
        <f t="shared" si="275"/>
        <v>2350</v>
      </c>
      <c r="AM1617" s="16">
        <f t="shared" si="276"/>
        <v>33370</v>
      </c>
      <c r="AN1617" s="16">
        <f t="shared" si="285"/>
        <v>128498</v>
      </c>
      <c r="AO1617" s="12" t="s">
        <v>1486</v>
      </c>
      <c r="AP1617" s="16">
        <v>0.47</v>
      </c>
      <c r="BC1617" s="16">
        <v>0.47</v>
      </c>
      <c r="BD1617" s="16">
        <f t="shared" si="277"/>
        <v>1.645</v>
      </c>
      <c r="BE1617" s="16">
        <f t="shared" si="278"/>
        <v>803.11249999999995</v>
      </c>
      <c r="BG1617" s="16">
        <f t="shared" si="279"/>
        <v>564</v>
      </c>
      <c r="BH1617" s="16">
        <f t="shared" si="280"/>
        <v>300.79999999999995</v>
      </c>
      <c r="BI1617" s="16">
        <f t="shared" si="281"/>
        <v>3.7599999999999993</v>
      </c>
    </row>
    <row r="1618" spans="1:61" ht="20.149999999999999" customHeight="1" x14ac:dyDescent="0.35">
      <c r="A1618">
        <v>1617</v>
      </c>
      <c r="B1618" t="s">
        <v>237</v>
      </c>
      <c r="C1618" t="s">
        <v>8230</v>
      </c>
      <c r="D1618" s="15" t="s">
        <v>140</v>
      </c>
      <c r="E1618" s="12" t="s">
        <v>98</v>
      </c>
      <c r="G1618" s="12" t="s">
        <v>90</v>
      </c>
      <c r="H1618" s="12" t="s">
        <v>91</v>
      </c>
      <c r="I1618" s="12" t="s">
        <v>92</v>
      </c>
      <c r="J1618" s="12" t="s">
        <v>2401</v>
      </c>
      <c r="K1618" s="12" t="s">
        <v>2415</v>
      </c>
      <c r="N1618" s="16" t="s">
        <v>206</v>
      </c>
      <c r="O1618" s="16" t="s">
        <v>365</v>
      </c>
      <c r="P1618" s="12" t="s">
        <v>131</v>
      </c>
      <c r="Q1618" s="16">
        <v>2023</v>
      </c>
      <c r="R1618" s="16">
        <v>1</v>
      </c>
      <c r="U1618" s="16" t="s">
        <v>168</v>
      </c>
      <c r="V1618" s="12" t="s">
        <v>204</v>
      </c>
      <c r="W1618" s="12" t="s">
        <v>207</v>
      </c>
      <c r="X1618" s="16">
        <v>1</v>
      </c>
      <c r="Y1618" s="16">
        <v>7</v>
      </c>
      <c r="Z1618" s="16">
        <v>1</v>
      </c>
      <c r="AA1618" s="16">
        <f t="shared" si="282"/>
        <v>120</v>
      </c>
      <c r="AB1618" s="16" t="s">
        <v>5604</v>
      </c>
      <c r="AD1618" s="16">
        <f t="shared" si="283"/>
        <v>42000</v>
      </c>
      <c r="AE1618" s="16">
        <f t="shared" si="268"/>
        <v>350</v>
      </c>
      <c r="AF1618" s="16">
        <f t="shared" si="269"/>
        <v>131250</v>
      </c>
      <c r="AG1618" s="16">
        <f t="shared" si="270"/>
        <v>100</v>
      </c>
      <c r="AH1618" s="12">
        <f t="shared" si="271"/>
        <v>0</v>
      </c>
      <c r="AI1618" s="16">
        <f t="shared" si="272"/>
        <v>7</v>
      </c>
      <c r="AJ1618" s="16">
        <f t="shared" si="273"/>
        <v>24150</v>
      </c>
      <c r="AK1618" s="16">
        <f t="shared" si="274"/>
        <v>500</v>
      </c>
      <c r="AL1618" s="16">
        <f t="shared" si="275"/>
        <v>5000</v>
      </c>
      <c r="AM1618" s="16">
        <f t="shared" si="276"/>
        <v>71000</v>
      </c>
      <c r="AN1618" s="16">
        <f t="shared" si="285"/>
        <v>273400</v>
      </c>
      <c r="AO1618" s="12" t="s">
        <v>1486</v>
      </c>
      <c r="AP1618" s="16">
        <v>1</v>
      </c>
      <c r="BC1618" s="16">
        <v>1</v>
      </c>
      <c r="BD1618" s="16">
        <f t="shared" si="277"/>
        <v>3.5</v>
      </c>
      <c r="BE1618" s="16">
        <f t="shared" si="278"/>
        <v>1708.75</v>
      </c>
      <c r="BG1618" s="16">
        <f t="shared" si="279"/>
        <v>1200</v>
      </c>
      <c r="BH1618" s="16">
        <f t="shared" si="280"/>
        <v>640</v>
      </c>
      <c r="BI1618" s="16">
        <f t="shared" si="281"/>
        <v>8</v>
      </c>
    </row>
    <row r="1619" spans="1:61" ht="20.149999999999999" customHeight="1" x14ac:dyDescent="0.35">
      <c r="A1619">
        <v>1618</v>
      </c>
      <c r="B1619" t="s">
        <v>237</v>
      </c>
      <c r="C1619" t="s">
        <v>8231</v>
      </c>
      <c r="D1619" s="15" t="s">
        <v>141</v>
      </c>
      <c r="E1619" s="12" t="s">
        <v>98</v>
      </c>
      <c r="F1619" s="16">
        <v>1962</v>
      </c>
      <c r="G1619" s="12" t="s">
        <v>90</v>
      </c>
      <c r="H1619" s="12" t="s">
        <v>91</v>
      </c>
      <c r="I1619" s="12" t="s">
        <v>92</v>
      </c>
      <c r="J1619" s="12" t="s">
        <v>2401</v>
      </c>
      <c r="K1619" s="12" t="s">
        <v>2415</v>
      </c>
      <c r="N1619" s="16" t="s">
        <v>206</v>
      </c>
      <c r="O1619" s="16" t="s">
        <v>365</v>
      </c>
      <c r="P1619" s="12" t="s">
        <v>131</v>
      </c>
      <c r="Q1619" s="16">
        <v>2023</v>
      </c>
      <c r="R1619" s="16">
        <v>2.0499999999999998</v>
      </c>
      <c r="U1619" s="16" t="s">
        <v>168</v>
      </c>
      <c r="V1619" s="12" t="s">
        <v>204</v>
      </c>
      <c r="W1619" s="12" t="s">
        <v>207</v>
      </c>
      <c r="X1619" s="16">
        <v>1</v>
      </c>
      <c r="Y1619" s="16">
        <v>6</v>
      </c>
      <c r="Z1619" s="16">
        <v>2.0499999999999998</v>
      </c>
      <c r="AA1619" s="16">
        <f t="shared" si="282"/>
        <v>245.99999999999997</v>
      </c>
      <c r="AB1619" s="16" t="s">
        <v>5604</v>
      </c>
      <c r="AD1619" s="16">
        <f t="shared" si="283"/>
        <v>86099.999999999985</v>
      </c>
      <c r="AE1619" s="16">
        <f t="shared" si="268"/>
        <v>717.49999999999989</v>
      </c>
      <c r="AF1619" s="16">
        <f t="shared" si="269"/>
        <v>269062.49999999994</v>
      </c>
      <c r="AG1619" s="16">
        <f t="shared" si="270"/>
        <v>204.99999999999997</v>
      </c>
      <c r="AH1619" s="12">
        <f t="shared" si="271"/>
        <v>0</v>
      </c>
      <c r="AI1619" s="16">
        <f t="shared" si="272"/>
        <v>14.349999999999998</v>
      </c>
      <c r="AJ1619" s="16">
        <f t="shared" si="273"/>
        <v>49507.499999999993</v>
      </c>
      <c r="AK1619" s="16">
        <f t="shared" si="274"/>
        <v>1025</v>
      </c>
      <c r="AL1619" s="16">
        <f t="shared" si="275"/>
        <v>10250</v>
      </c>
      <c r="AM1619" s="16">
        <f t="shared" si="276"/>
        <v>145550</v>
      </c>
      <c r="AN1619" s="16">
        <f t="shared" si="285"/>
        <v>560469.99999999988</v>
      </c>
      <c r="AO1619" s="12" t="s">
        <v>1486</v>
      </c>
      <c r="AP1619" s="16">
        <v>2.0499999999999998</v>
      </c>
      <c r="BC1619" s="16">
        <v>2.0499999999999998</v>
      </c>
      <c r="BD1619" s="16">
        <f t="shared" si="277"/>
        <v>7.1749999999999989</v>
      </c>
      <c r="BE1619" s="16">
        <f t="shared" si="278"/>
        <v>3502.9374999999991</v>
      </c>
      <c r="BG1619" s="16">
        <f t="shared" si="279"/>
        <v>2460</v>
      </c>
      <c r="BH1619" s="16">
        <f t="shared" si="280"/>
        <v>1312</v>
      </c>
      <c r="BI1619" s="16">
        <f t="shared" si="281"/>
        <v>16.399999999999999</v>
      </c>
    </row>
    <row r="1620" spans="1:61" ht="20.149999999999999" customHeight="1" x14ac:dyDescent="0.35">
      <c r="A1620">
        <v>1619</v>
      </c>
      <c r="B1620" t="s">
        <v>237</v>
      </c>
      <c r="C1620" t="s">
        <v>8232</v>
      </c>
      <c r="D1620" s="15" t="s">
        <v>142</v>
      </c>
      <c r="E1620" s="12" t="s">
        <v>98</v>
      </c>
      <c r="F1620" s="16">
        <v>1965</v>
      </c>
      <c r="G1620" s="12" t="s">
        <v>90</v>
      </c>
      <c r="H1620" s="12" t="s">
        <v>91</v>
      </c>
      <c r="I1620" s="12" t="s">
        <v>92</v>
      </c>
      <c r="J1620" s="12" t="s">
        <v>2401</v>
      </c>
      <c r="K1620" s="12" t="s">
        <v>2415</v>
      </c>
      <c r="N1620" s="16" t="s">
        <v>206</v>
      </c>
      <c r="O1620" s="16" t="s">
        <v>365</v>
      </c>
      <c r="P1620" s="12" t="s">
        <v>131</v>
      </c>
      <c r="Q1620" s="16">
        <v>2023</v>
      </c>
      <c r="R1620" s="16">
        <v>1.02</v>
      </c>
      <c r="U1620" s="16" t="s">
        <v>168</v>
      </c>
      <c r="V1620" s="12" t="s">
        <v>204</v>
      </c>
      <c r="W1620" s="12" t="s">
        <v>207</v>
      </c>
      <c r="X1620" s="16">
        <v>1</v>
      </c>
      <c r="Y1620" s="16">
        <v>4</v>
      </c>
      <c r="Z1620" s="16">
        <v>1.02</v>
      </c>
      <c r="AA1620" s="16">
        <f t="shared" si="282"/>
        <v>122.4</v>
      </c>
      <c r="AB1620" s="16" t="s">
        <v>5604</v>
      </c>
      <c r="AD1620" s="16">
        <f t="shared" si="283"/>
        <v>42840</v>
      </c>
      <c r="AE1620" s="16">
        <f t="shared" si="268"/>
        <v>357</v>
      </c>
      <c r="AF1620" s="16">
        <f t="shared" si="269"/>
        <v>133875</v>
      </c>
      <c r="AG1620" s="16">
        <f t="shared" si="270"/>
        <v>102</v>
      </c>
      <c r="AH1620" s="12">
        <f t="shared" si="271"/>
        <v>0</v>
      </c>
      <c r="AI1620" s="16">
        <f t="shared" si="272"/>
        <v>7.1400000000000006</v>
      </c>
      <c r="AJ1620" s="16">
        <f t="shared" si="273"/>
        <v>24633.000000000004</v>
      </c>
      <c r="AK1620" s="16">
        <f t="shared" si="274"/>
        <v>510</v>
      </c>
      <c r="AL1620" s="16">
        <f t="shared" si="275"/>
        <v>5100</v>
      </c>
      <c r="AM1620" s="16">
        <f t="shared" si="276"/>
        <v>72420</v>
      </c>
      <c r="AN1620" s="16">
        <f t="shared" si="285"/>
        <v>278868</v>
      </c>
      <c r="AO1620" s="12" t="s">
        <v>1486</v>
      </c>
      <c r="AP1620" s="16">
        <v>1.02</v>
      </c>
      <c r="BC1620" s="16">
        <v>1.02</v>
      </c>
      <c r="BD1620" s="16">
        <f t="shared" si="277"/>
        <v>3.5700000000000003</v>
      </c>
      <c r="BE1620" s="16">
        <f t="shared" si="278"/>
        <v>1742.925</v>
      </c>
      <c r="BG1620" s="16">
        <f t="shared" si="279"/>
        <v>1224</v>
      </c>
      <c r="BH1620" s="16">
        <f t="shared" si="280"/>
        <v>652.79999999999995</v>
      </c>
      <c r="BI1620" s="16">
        <f t="shared" si="281"/>
        <v>8.16</v>
      </c>
    </row>
    <row r="1621" spans="1:61" ht="20.149999999999999" customHeight="1" x14ac:dyDescent="0.35">
      <c r="A1621">
        <v>1620</v>
      </c>
      <c r="B1621" t="s">
        <v>237</v>
      </c>
      <c r="C1621" t="s">
        <v>8233</v>
      </c>
      <c r="D1621" s="15" t="s">
        <v>143</v>
      </c>
      <c r="E1621" s="12" t="s">
        <v>98</v>
      </c>
      <c r="G1621" s="12" t="s">
        <v>90</v>
      </c>
      <c r="H1621" s="12" t="s">
        <v>91</v>
      </c>
      <c r="I1621" s="12" t="s">
        <v>92</v>
      </c>
      <c r="J1621" s="12" t="s">
        <v>2401</v>
      </c>
      <c r="K1621" s="12" t="s">
        <v>2415</v>
      </c>
      <c r="N1621" s="16" t="s">
        <v>206</v>
      </c>
      <c r="O1621" s="16" t="s">
        <v>365</v>
      </c>
      <c r="P1621" s="12" t="s">
        <v>131</v>
      </c>
      <c r="Q1621" s="16">
        <v>2023</v>
      </c>
      <c r="R1621" s="16">
        <v>0.5</v>
      </c>
      <c r="U1621" s="16" t="s">
        <v>168</v>
      </c>
      <c r="V1621" s="12" t="s">
        <v>204</v>
      </c>
      <c r="W1621" s="12" t="s">
        <v>207</v>
      </c>
      <c r="X1621" s="16">
        <v>1</v>
      </c>
      <c r="Y1621" s="16">
        <v>9</v>
      </c>
      <c r="Z1621" s="16">
        <v>0.5</v>
      </c>
      <c r="AA1621" s="16">
        <f t="shared" si="282"/>
        <v>60</v>
      </c>
      <c r="AB1621" s="16" t="s">
        <v>5604</v>
      </c>
      <c r="AD1621" s="16">
        <f t="shared" si="283"/>
        <v>21000</v>
      </c>
      <c r="AE1621" s="16">
        <f t="shared" si="268"/>
        <v>175</v>
      </c>
      <c r="AF1621" s="16">
        <f t="shared" si="269"/>
        <v>65625</v>
      </c>
      <c r="AG1621" s="16">
        <f t="shared" si="270"/>
        <v>50</v>
      </c>
      <c r="AH1621" s="12">
        <f t="shared" si="271"/>
        <v>0</v>
      </c>
      <c r="AI1621" s="16">
        <f t="shared" si="272"/>
        <v>3.5</v>
      </c>
      <c r="AJ1621" s="16">
        <f t="shared" si="273"/>
        <v>12075</v>
      </c>
      <c r="AK1621" s="16">
        <f t="shared" si="274"/>
        <v>250</v>
      </c>
      <c r="AL1621" s="16">
        <f t="shared" si="275"/>
        <v>2500</v>
      </c>
      <c r="AM1621" s="16">
        <f t="shared" si="276"/>
        <v>35500</v>
      </c>
      <c r="AN1621" s="16">
        <f t="shared" si="285"/>
        <v>136700</v>
      </c>
      <c r="AO1621" s="12" t="s">
        <v>1486</v>
      </c>
      <c r="AP1621" s="16">
        <v>0.5</v>
      </c>
      <c r="BC1621" s="16">
        <v>0.5</v>
      </c>
      <c r="BD1621" s="16">
        <f t="shared" si="277"/>
        <v>1.75</v>
      </c>
      <c r="BE1621" s="16">
        <f t="shared" si="278"/>
        <v>854.375</v>
      </c>
      <c r="BG1621" s="16">
        <f t="shared" si="279"/>
        <v>600</v>
      </c>
      <c r="BH1621" s="16">
        <f t="shared" si="280"/>
        <v>320</v>
      </c>
      <c r="BI1621" s="16">
        <f t="shared" si="281"/>
        <v>4</v>
      </c>
    </row>
    <row r="1622" spans="1:61" ht="20.149999999999999" customHeight="1" x14ac:dyDescent="0.35">
      <c r="A1622">
        <v>1621</v>
      </c>
      <c r="B1622" t="s">
        <v>237</v>
      </c>
      <c r="C1622" t="s">
        <v>8234</v>
      </c>
      <c r="D1622" s="15" t="s">
        <v>144</v>
      </c>
      <c r="E1622" s="12" t="s">
        <v>93</v>
      </c>
      <c r="F1622" s="16">
        <v>1969</v>
      </c>
      <c r="G1622" s="12" t="s">
        <v>90</v>
      </c>
      <c r="H1622" s="12" t="s">
        <v>91</v>
      </c>
      <c r="I1622" s="12" t="s">
        <v>92</v>
      </c>
      <c r="J1622" s="12" t="s">
        <v>2401</v>
      </c>
      <c r="K1622" s="12" t="s">
        <v>2415</v>
      </c>
      <c r="N1622" s="16" t="s">
        <v>206</v>
      </c>
      <c r="O1622" s="16" t="s">
        <v>365</v>
      </c>
      <c r="P1622" s="12" t="s">
        <v>131</v>
      </c>
      <c r="Q1622" s="16">
        <v>2023</v>
      </c>
      <c r="R1622" s="16">
        <v>0.5</v>
      </c>
      <c r="U1622" s="16" t="s">
        <v>168</v>
      </c>
      <c r="V1622" s="12" t="s">
        <v>204</v>
      </c>
      <c r="W1622" s="12" t="s">
        <v>207</v>
      </c>
      <c r="X1622" s="16">
        <v>1</v>
      </c>
      <c r="Y1622" s="16">
        <v>5</v>
      </c>
      <c r="Z1622" s="16">
        <v>0.5</v>
      </c>
      <c r="AA1622" s="16">
        <f t="shared" si="282"/>
        <v>60</v>
      </c>
      <c r="AB1622" s="16" t="s">
        <v>5604</v>
      </c>
      <c r="AD1622" s="16">
        <f t="shared" si="283"/>
        <v>21000</v>
      </c>
      <c r="AE1622" s="16">
        <f t="shared" si="268"/>
        <v>175</v>
      </c>
      <c r="AF1622" s="16">
        <f t="shared" si="269"/>
        <v>65625</v>
      </c>
      <c r="AG1622" s="16">
        <f t="shared" si="270"/>
        <v>50</v>
      </c>
      <c r="AH1622" s="12">
        <f t="shared" si="271"/>
        <v>0</v>
      </c>
      <c r="AI1622" s="16">
        <f t="shared" si="272"/>
        <v>3.5</v>
      </c>
      <c r="AJ1622" s="16">
        <f t="shared" si="273"/>
        <v>12075</v>
      </c>
      <c r="AK1622" s="16">
        <f t="shared" si="274"/>
        <v>250</v>
      </c>
      <c r="AL1622" s="16">
        <f t="shared" si="275"/>
        <v>2500</v>
      </c>
      <c r="AM1622" s="16">
        <f t="shared" si="276"/>
        <v>35500</v>
      </c>
      <c r="AN1622" s="16">
        <f t="shared" si="285"/>
        <v>136700</v>
      </c>
      <c r="AO1622" s="12" t="s">
        <v>1486</v>
      </c>
      <c r="AP1622" s="16">
        <v>0.5</v>
      </c>
      <c r="BC1622" s="16">
        <v>0.5</v>
      </c>
      <c r="BD1622" s="16">
        <f t="shared" si="277"/>
        <v>1.75</v>
      </c>
      <c r="BE1622" s="16">
        <f t="shared" si="278"/>
        <v>854.375</v>
      </c>
      <c r="BG1622" s="16">
        <f t="shared" si="279"/>
        <v>600</v>
      </c>
      <c r="BH1622" s="16">
        <f t="shared" si="280"/>
        <v>320</v>
      </c>
      <c r="BI1622" s="16">
        <f t="shared" si="281"/>
        <v>4</v>
      </c>
    </row>
    <row r="1623" spans="1:61" ht="20.149999999999999" customHeight="1" x14ac:dyDescent="0.35">
      <c r="A1623">
        <v>1622</v>
      </c>
      <c r="B1623" t="s">
        <v>237</v>
      </c>
      <c r="C1623" t="s">
        <v>8235</v>
      </c>
      <c r="D1623" s="15" t="s">
        <v>145</v>
      </c>
      <c r="E1623" s="12" t="s">
        <v>98</v>
      </c>
      <c r="G1623" s="12" t="s">
        <v>90</v>
      </c>
      <c r="H1623" s="12" t="s">
        <v>91</v>
      </c>
      <c r="I1623" s="12" t="s">
        <v>92</v>
      </c>
      <c r="J1623" s="12" t="s">
        <v>2401</v>
      </c>
      <c r="K1623" s="12" t="s">
        <v>2415</v>
      </c>
      <c r="N1623" s="16" t="s">
        <v>206</v>
      </c>
      <c r="O1623" s="16" t="s">
        <v>365</v>
      </c>
      <c r="P1623" s="12" t="s">
        <v>131</v>
      </c>
      <c r="Q1623" s="16">
        <v>2023</v>
      </c>
      <c r="R1623" s="16">
        <v>1.18</v>
      </c>
      <c r="U1623" s="16" t="s">
        <v>168</v>
      </c>
      <c r="V1623" s="12" t="s">
        <v>204</v>
      </c>
      <c r="W1623" s="12" t="s">
        <v>207</v>
      </c>
      <c r="X1623" s="16">
        <v>1</v>
      </c>
      <c r="Y1623" s="16">
        <v>8</v>
      </c>
      <c r="Z1623" s="16">
        <v>1.18</v>
      </c>
      <c r="AA1623" s="16">
        <f t="shared" si="282"/>
        <v>141.6</v>
      </c>
      <c r="AB1623" s="16" t="s">
        <v>5604</v>
      </c>
      <c r="AD1623" s="16">
        <f t="shared" si="283"/>
        <v>49560</v>
      </c>
      <c r="AE1623" s="16">
        <f t="shared" si="268"/>
        <v>413</v>
      </c>
      <c r="AF1623" s="16">
        <f t="shared" si="269"/>
        <v>154875</v>
      </c>
      <c r="AG1623" s="16">
        <f t="shared" si="270"/>
        <v>118</v>
      </c>
      <c r="AH1623" s="12">
        <f t="shared" si="271"/>
        <v>0</v>
      </c>
      <c r="AI1623" s="16">
        <f t="shared" si="272"/>
        <v>8.26</v>
      </c>
      <c r="AJ1623" s="16">
        <f t="shared" si="273"/>
        <v>28497</v>
      </c>
      <c r="AK1623" s="16">
        <f t="shared" si="274"/>
        <v>590</v>
      </c>
      <c r="AL1623" s="16">
        <f t="shared" si="275"/>
        <v>5900</v>
      </c>
      <c r="AM1623" s="16">
        <f t="shared" si="276"/>
        <v>83780</v>
      </c>
      <c r="AN1623" s="16">
        <f t="shared" si="285"/>
        <v>322612</v>
      </c>
      <c r="AO1623" s="12" t="s">
        <v>1486</v>
      </c>
      <c r="AP1623" s="16">
        <v>1.18</v>
      </c>
      <c r="BC1623" s="16">
        <v>1.18</v>
      </c>
      <c r="BD1623" s="16">
        <f t="shared" si="277"/>
        <v>4.13</v>
      </c>
      <c r="BE1623" s="16">
        <f t="shared" si="278"/>
        <v>2016.325</v>
      </c>
      <c r="BG1623" s="16">
        <f t="shared" si="279"/>
        <v>1416</v>
      </c>
      <c r="BH1623" s="16">
        <f t="shared" si="280"/>
        <v>755.19999999999993</v>
      </c>
      <c r="BI1623" s="16">
        <f t="shared" si="281"/>
        <v>9.44</v>
      </c>
    </row>
    <row r="1624" spans="1:61" ht="20.149999999999999" customHeight="1" x14ac:dyDescent="0.35">
      <c r="A1624">
        <v>1623</v>
      </c>
      <c r="B1624" t="s">
        <v>237</v>
      </c>
      <c r="C1624" t="s">
        <v>8236</v>
      </c>
      <c r="D1624" s="15" t="s">
        <v>146</v>
      </c>
      <c r="E1624" s="12" t="s">
        <v>98</v>
      </c>
      <c r="F1624" s="16">
        <v>1945</v>
      </c>
      <c r="G1624" s="12" t="s">
        <v>90</v>
      </c>
      <c r="H1624" s="12" t="s">
        <v>91</v>
      </c>
      <c r="I1624" s="12" t="s">
        <v>92</v>
      </c>
      <c r="J1624" s="12" t="s">
        <v>2401</v>
      </c>
      <c r="K1624" s="12" t="s">
        <v>2415</v>
      </c>
      <c r="N1624" s="16" t="s">
        <v>206</v>
      </c>
      <c r="O1624" s="16" t="s">
        <v>365</v>
      </c>
      <c r="P1624" s="12" t="s">
        <v>131</v>
      </c>
      <c r="Q1624" s="16">
        <v>2023</v>
      </c>
      <c r="R1624" s="16">
        <v>1.1499999999999999</v>
      </c>
      <c r="U1624" s="16" t="s">
        <v>168</v>
      </c>
      <c r="V1624" s="12" t="s">
        <v>204</v>
      </c>
      <c r="W1624" s="12" t="s">
        <v>207</v>
      </c>
      <c r="X1624" s="16">
        <v>1</v>
      </c>
      <c r="Y1624" s="16">
        <v>6</v>
      </c>
      <c r="Z1624" s="16">
        <v>1.1499999999999999</v>
      </c>
      <c r="AA1624" s="16">
        <f t="shared" si="282"/>
        <v>138</v>
      </c>
      <c r="AB1624" s="16" t="s">
        <v>5604</v>
      </c>
      <c r="AD1624" s="16">
        <f t="shared" si="283"/>
        <v>48300</v>
      </c>
      <c r="AE1624" s="16">
        <f t="shared" si="268"/>
        <v>402.49999999999994</v>
      </c>
      <c r="AF1624" s="16">
        <f t="shared" si="269"/>
        <v>150937.49999999997</v>
      </c>
      <c r="AG1624" s="16">
        <f t="shared" si="270"/>
        <v>114.99999999999999</v>
      </c>
      <c r="AH1624" s="12">
        <f t="shared" si="271"/>
        <v>0</v>
      </c>
      <c r="AI1624" s="16">
        <f t="shared" si="272"/>
        <v>8.0499999999999989</v>
      </c>
      <c r="AJ1624" s="16">
        <f t="shared" si="273"/>
        <v>27772.499999999996</v>
      </c>
      <c r="AK1624" s="16">
        <f t="shared" si="274"/>
        <v>575</v>
      </c>
      <c r="AL1624" s="16">
        <f t="shared" si="275"/>
        <v>5750</v>
      </c>
      <c r="AM1624" s="16">
        <f t="shared" si="276"/>
        <v>81650</v>
      </c>
      <c r="AN1624" s="16">
        <f t="shared" si="285"/>
        <v>314410</v>
      </c>
      <c r="AO1624" s="12" t="s">
        <v>1486</v>
      </c>
      <c r="AP1624" s="16">
        <v>1.1499999999999999</v>
      </c>
      <c r="BC1624" s="16">
        <v>1.1499999999999999</v>
      </c>
      <c r="BD1624" s="16">
        <f t="shared" si="277"/>
        <v>4.0249999999999995</v>
      </c>
      <c r="BE1624" s="16">
        <f t="shared" si="278"/>
        <v>1965.0625</v>
      </c>
      <c r="BG1624" s="16">
        <f t="shared" si="279"/>
        <v>1380</v>
      </c>
      <c r="BH1624" s="16">
        <f t="shared" si="280"/>
        <v>736</v>
      </c>
      <c r="BI1624" s="16">
        <f t="shared" si="281"/>
        <v>9.1999999999999993</v>
      </c>
    </row>
    <row r="1625" spans="1:61" ht="20.149999999999999" customHeight="1" x14ac:dyDescent="0.35">
      <c r="A1625">
        <v>1624</v>
      </c>
      <c r="B1625" t="s">
        <v>237</v>
      </c>
      <c r="C1625" t="s">
        <v>8237</v>
      </c>
      <c r="D1625" s="15" t="s">
        <v>147</v>
      </c>
      <c r="E1625" s="12" t="s">
        <v>98</v>
      </c>
      <c r="F1625" s="16">
        <v>1947</v>
      </c>
      <c r="G1625" s="12" t="s">
        <v>90</v>
      </c>
      <c r="H1625" s="12" t="s">
        <v>91</v>
      </c>
      <c r="I1625" s="12" t="s">
        <v>92</v>
      </c>
      <c r="J1625" s="12" t="s">
        <v>2401</v>
      </c>
      <c r="K1625" s="12" t="s">
        <v>2415</v>
      </c>
      <c r="N1625" s="16" t="s">
        <v>206</v>
      </c>
      <c r="O1625" s="16" t="s">
        <v>365</v>
      </c>
      <c r="P1625" s="12" t="s">
        <v>131</v>
      </c>
      <c r="Q1625" s="16">
        <v>2023</v>
      </c>
      <c r="R1625" s="16">
        <v>2.09</v>
      </c>
      <c r="U1625" s="16" t="s">
        <v>168</v>
      </c>
      <c r="V1625" s="12" t="s">
        <v>204</v>
      </c>
      <c r="W1625" s="12" t="s">
        <v>207</v>
      </c>
      <c r="X1625" s="16">
        <v>1</v>
      </c>
      <c r="Y1625" s="16">
        <v>4</v>
      </c>
      <c r="Z1625" s="16">
        <v>2.09</v>
      </c>
      <c r="AA1625" s="16">
        <f t="shared" si="282"/>
        <v>250.79999999999998</v>
      </c>
      <c r="AB1625" s="16" t="s">
        <v>5604</v>
      </c>
      <c r="AD1625" s="16">
        <f t="shared" si="283"/>
        <v>87780</v>
      </c>
      <c r="AE1625" s="16">
        <f t="shared" si="268"/>
        <v>731.5</v>
      </c>
      <c r="AF1625" s="16">
        <f t="shared" si="269"/>
        <v>274312.5</v>
      </c>
      <c r="AG1625" s="16">
        <f t="shared" si="270"/>
        <v>209</v>
      </c>
      <c r="AH1625" s="12">
        <f t="shared" si="271"/>
        <v>0</v>
      </c>
      <c r="AI1625" s="16">
        <f t="shared" si="272"/>
        <v>14.629999999999999</v>
      </c>
      <c r="AJ1625" s="16">
        <f t="shared" si="273"/>
        <v>50473.5</v>
      </c>
      <c r="AK1625" s="16">
        <f t="shared" si="274"/>
        <v>1045</v>
      </c>
      <c r="AL1625" s="16">
        <f t="shared" si="275"/>
        <v>10450</v>
      </c>
      <c r="AM1625" s="16">
        <f t="shared" si="276"/>
        <v>148390</v>
      </c>
      <c r="AN1625" s="16">
        <f t="shared" si="285"/>
        <v>571406</v>
      </c>
      <c r="AO1625" s="12" t="s">
        <v>1486</v>
      </c>
      <c r="AP1625" s="16">
        <v>2.09</v>
      </c>
      <c r="BC1625" s="16">
        <v>2.09</v>
      </c>
      <c r="BD1625" s="16">
        <f t="shared" si="277"/>
        <v>7.3149999999999995</v>
      </c>
      <c r="BE1625" s="16">
        <f t="shared" si="278"/>
        <v>3571.2874999999999</v>
      </c>
      <c r="BG1625" s="16">
        <f t="shared" si="279"/>
        <v>2508</v>
      </c>
      <c r="BH1625" s="16">
        <f t="shared" si="280"/>
        <v>1337.6</v>
      </c>
      <c r="BI1625" s="16">
        <f t="shared" si="281"/>
        <v>16.72</v>
      </c>
    </row>
    <row r="1626" spans="1:61" ht="20.149999999999999" customHeight="1" x14ac:dyDescent="0.35">
      <c r="A1626">
        <v>1625</v>
      </c>
      <c r="B1626" t="s">
        <v>237</v>
      </c>
      <c r="C1626" t="s">
        <v>8238</v>
      </c>
      <c r="D1626" s="15" t="s">
        <v>148</v>
      </c>
      <c r="E1626" s="12" t="s">
        <v>98</v>
      </c>
      <c r="F1626" s="16">
        <v>1972</v>
      </c>
      <c r="G1626" s="12" t="s">
        <v>90</v>
      </c>
      <c r="H1626" s="12" t="s">
        <v>91</v>
      </c>
      <c r="I1626" s="12" t="s">
        <v>92</v>
      </c>
      <c r="J1626" s="12" t="s">
        <v>2401</v>
      </c>
      <c r="K1626" s="12" t="s">
        <v>2415</v>
      </c>
      <c r="N1626" s="16" t="s">
        <v>206</v>
      </c>
      <c r="O1626" s="16" t="s">
        <v>365</v>
      </c>
      <c r="P1626" s="12" t="s">
        <v>131</v>
      </c>
      <c r="Q1626" s="16">
        <v>2023</v>
      </c>
      <c r="R1626" s="16">
        <v>0.96</v>
      </c>
      <c r="U1626" s="16" t="s">
        <v>168</v>
      </c>
      <c r="V1626" s="12" t="s">
        <v>204</v>
      </c>
      <c r="W1626" s="12" t="s">
        <v>207</v>
      </c>
      <c r="X1626" s="16">
        <v>1</v>
      </c>
      <c r="Y1626" s="16">
        <v>5</v>
      </c>
      <c r="Z1626" s="16">
        <v>0.96</v>
      </c>
      <c r="AA1626" s="16">
        <f t="shared" si="282"/>
        <v>115.19999999999999</v>
      </c>
      <c r="AB1626" s="16" t="s">
        <v>5604</v>
      </c>
      <c r="AD1626" s="16">
        <f t="shared" si="283"/>
        <v>40319.999999999993</v>
      </c>
      <c r="AE1626" s="16">
        <f t="shared" si="268"/>
        <v>336</v>
      </c>
      <c r="AF1626" s="16">
        <f t="shared" si="269"/>
        <v>126000</v>
      </c>
      <c r="AG1626" s="16">
        <f t="shared" si="270"/>
        <v>96</v>
      </c>
      <c r="AH1626" s="12">
        <f t="shared" si="271"/>
        <v>0</v>
      </c>
      <c r="AI1626" s="16">
        <f t="shared" si="272"/>
        <v>6.72</v>
      </c>
      <c r="AJ1626" s="16">
        <f t="shared" si="273"/>
        <v>23184</v>
      </c>
      <c r="AK1626" s="16">
        <f t="shared" si="274"/>
        <v>480</v>
      </c>
      <c r="AL1626" s="16">
        <f t="shared" si="275"/>
        <v>4800</v>
      </c>
      <c r="AM1626" s="16">
        <f t="shared" si="276"/>
        <v>68160</v>
      </c>
      <c r="AN1626" s="16">
        <f t="shared" si="285"/>
        <v>262464</v>
      </c>
      <c r="AO1626" s="12" t="s">
        <v>1486</v>
      </c>
      <c r="AP1626" s="16">
        <v>0.96</v>
      </c>
      <c r="BC1626" s="16">
        <v>0.96</v>
      </c>
      <c r="BD1626" s="16">
        <f t="shared" si="277"/>
        <v>3.36</v>
      </c>
      <c r="BE1626" s="16">
        <f t="shared" si="278"/>
        <v>1640.4</v>
      </c>
      <c r="BG1626" s="16">
        <f t="shared" si="279"/>
        <v>1152</v>
      </c>
      <c r="BH1626" s="16">
        <f t="shared" si="280"/>
        <v>614.4</v>
      </c>
      <c r="BI1626" s="16">
        <f t="shared" si="281"/>
        <v>7.68</v>
      </c>
    </row>
    <row r="1627" spans="1:61" ht="20.149999999999999" customHeight="1" x14ac:dyDescent="0.35">
      <c r="A1627">
        <v>1626</v>
      </c>
      <c r="B1627" t="s">
        <v>237</v>
      </c>
      <c r="C1627" t="s">
        <v>8239</v>
      </c>
      <c r="D1627" s="15" t="s">
        <v>149</v>
      </c>
      <c r="E1627" s="12" t="s">
        <v>98</v>
      </c>
      <c r="F1627" s="16">
        <v>1990</v>
      </c>
      <c r="G1627" s="12" t="s">
        <v>90</v>
      </c>
      <c r="H1627" s="12" t="s">
        <v>91</v>
      </c>
      <c r="I1627" s="12" t="s">
        <v>92</v>
      </c>
      <c r="J1627" s="12" t="s">
        <v>2401</v>
      </c>
      <c r="K1627" s="12" t="s">
        <v>2415</v>
      </c>
      <c r="N1627" s="16" t="s">
        <v>206</v>
      </c>
      <c r="O1627" s="16" t="s">
        <v>365</v>
      </c>
      <c r="P1627" s="12" t="s">
        <v>131</v>
      </c>
      <c r="Q1627" s="16">
        <v>2023</v>
      </c>
      <c r="R1627" s="16">
        <v>0.5</v>
      </c>
      <c r="U1627" s="16" t="s">
        <v>168</v>
      </c>
      <c r="V1627" s="12" t="s">
        <v>204</v>
      </c>
      <c r="W1627" s="12" t="s">
        <v>207</v>
      </c>
      <c r="X1627" s="16">
        <v>1</v>
      </c>
      <c r="Y1627" s="16">
        <v>3</v>
      </c>
      <c r="Z1627" s="16">
        <v>0.5</v>
      </c>
      <c r="AA1627" s="16">
        <f t="shared" si="282"/>
        <v>60</v>
      </c>
      <c r="AB1627" s="16" t="s">
        <v>5604</v>
      </c>
      <c r="AD1627" s="16">
        <f t="shared" si="283"/>
        <v>21000</v>
      </c>
      <c r="AE1627" s="16">
        <f t="shared" si="268"/>
        <v>175</v>
      </c>
      <c r="AF1627" s="16">
        <f t="shared" si="269"/>
        <v>65625</v>
      </c>
      <c r="AG1627" s="16">
        <f t="shared" si="270"/>
        <v>50</v>
      </c>
      <c r="AH1627" s="12">
        <f t="shared" si="271"/>
        <v>0</v>
      </c>
      <c r="AI1627" s="16">
        <f t="shared" si="272"/>
        <v>3.5</v>
      </c>
      <c r="AJ1627" s="16">
        <f t="shared" si="273"/>
        <v>12075</v>
      </c>
      <c r="AK1627" s="16">
        <f t="shared" si="274"/>
        <v>250</v>
      </c>
      <c r="AL1627" s="16">
        <f t="shared" si="275"/>
        <v>2500</v>
      </c>
      <c r="AM1627" s="16">
        <f t="shared" si="276"/>
        <v>35500</v>
      </c>
      <c r="AN1627" s="16">
        <f t="shared" si="285"/>
        <v>136700</v>
      </c>
      <c r="AO1627" s="12" t="s">
        <v>1486</v>
      </c>
      <c r="AP1627" s="16">
        <v>0.5</v>
      </c>
      <c r="BC1627" s="16">
        <v>0.5</v>
      </c>
      <c r="BD1627" s="16">
        <f t="shared" si="277"/>
        <v>1.75</v>
      </c>
      <c r="BE1627" s="16">
        <f t="shared" si="278"/>
        <v>854.375</v>
      </c>
      <c r="BG1627" s="16">
        <f t="shared" si="279"/>
        <v>600</v>
      </c>
      <c r="BH1627" s="16">
        <f t="shared" si="280"/>
        <v>320</v>
      </c>
      <c r="BI1627" s="16">
        <f t="shared" si="281"/>
        <v>4</v>
      </c>
    </row>
    <row r="1628" spans="1:61" ht="20.149999999999999" customHeight="1" x14ac:dyDescent="0.35">
      <c r="A1628">
        <v>1627</v>
      </c>
      <c r="B1628" t="s">
        <v>237</v>
      </c>
      <c r="C1628" t="s">
        <v>8240</v>
      </c>
      <c r="D1628" s="15" t="s">
        <v>150</v>
      </c>
      <c r="E1628" s="12" t="s">
        <v>98</v>
      </c>
      <c r="F1628" s="16">
        <v>2000</v>
      </c>
      <c r="G1628" s="12" t="s">
        <v>90</v>
      </c>
      <c r="H1628" s="12" t="s">
        <v>91</v>
      </c>
      <c r="I1628" s="12" t="s">
        <v>92</v>
      </c>
      <c r="J1628" s="12" t="s">
        <v>2401</v>
      </c>
      <c r="K1628" s="12" t="s">
        <v>2415</v>
      </c>
      <c r="N1628" s="16" t="s">
        <v>206</v>
      </c>
      <c r="O1628" s="16" t="s">
        <v>365</v>
      </c>
      <c r="P1628" s="12" t="s">
        <v>131</v>
      </c>
      <c r="Q1628" s="16">
        <v>2023</v>
      </c>
      <c r="R1628" s="16">
        <v>0.5</v>
      </c>
      <c r="U1628" s="16" t="s">
        <v>168</v>
      </c>
      <c r="V1628" s="12" t="s">
        <v>207</v>
      </c>
      <c r="W1628" s="12" t="s">
        <v>207</v>
      </c>
      <c r="X1628" s="16">
        <v>1</v>
      </c>
      <c r="Y1628" s="16">
        <v>0</v>
      </c>
      <c r="Z1628" s="16">
        <v>0.5</v>
      </c>
      <c r="AA1628" s="16">
        <f t="shared" si="282"/>
        <v>60</v>
      </c>
      <c r="AB1628" s="16" t="s">
        <v>5604</v>
      </c>
      <c r="AD1628" s="16">
        <f t="shared" si="283"/>
        <v>21000</v>
      </c>
      <c r="AE1628" s="16">
        <f t="shared" si="268"/>
        <v>175</v>
      </c>
      <c r="AF1628" s="16">
        <f t="shared" si="269"/>
        <v>65625</v>
      </c>
      <c r="AG1628" s="16">
        <f t="shared" si="270"/>
        <v>50</v>
      </c>
      <c r="AH1628" s="12">
        <f t="shared" si="271"/>
        <v>0</v>
      </c>
      <c r="AI1628" s="16">
        <f t="shared" si="272"/>
        <v>3.5</v>
      </c>
      <c r="AJ1628" s="16">
        <f t="shared" si="273"/>
        <v>12075</v>
      </c>
      <c r="AK1628" s="16">
        <f t="shared" si="274"/>
        <v>250</v>
      </c>
      <c r="AL1628" s="16">
        <f t="shared" si="275"/>
        <v>2500</v>
      </c>
      <c r="AM1628" s="16">
        <f t="shared" si="276"/>
        <v>35500</v>
      </c>
      <c r="AN1628" s="16">
        <f t="shared" si="285"/>
        <v>136700</v>
      </c>
      <c r="AO1628" s="12" t="s">
        <v>1486</v>
      </c>
      <c r="AP1628" s="16">
        <v>0.5</v>
      </c>
      <c r="BC1628" s="16">
        <v>0.5</v>
      </c>
      <c r="BD1628" s="16">
        <f t="shared" si="277"/>
        <v>1.75</v>
      </c>
      <c r="BE1628" s="16">
        <f t="shared" si="278"/>
        <v>854.375</v>
      </c>
      <c r="BG1628" s="16">
        <f t="shared" si="279"/>
        <v>600</v>
      </c>
      <c r="BH1628" s="16">
        <f t="shared" si="280"/>
        <v>320</v>
      </c>
      <c r="BI1628" s="16">
        <f t="shared" si="281"/>
        <v>4</v>
      </c>
    </row>
    <row r="1629" spans="1:61" ht="20.149999999999999" customHeight="1" x14ac:dyDescent="0.35">
      <c r="A1629">
        <v>1628</v>
      </c>
      <c r="B1629" t="s">
        <v>237</v>
      </c>
      <c r="C1629" t="s">
        <v>8241</v>
      </c>
      <c r="D1629" s="15" t="s">
        <v>151</v>
      </c>
      <c r="E1629" s="12" t="s">
        <v>98</v>
      </c>
      <c r="G1629" s="12" t="s">
        <v>90</v>
      </c>
      <c r="H1629" s="12" t="s">
        <v>91</v>
      </c>
      <c r="I1629" s="12" t="s">
        <v>92</v>
      </c>
      <c r="J1629" s="12" t="s">
        <v>2401</v>
      </c>
      <c r="K1629" s="12" t="s">
        <v>2415</v>
      </c>
      <c r="N1629" s="16" t="s">
        <v>206</v>
      </c>
      <c r="O1629" s="16" t="s">
        <v>365</v>
      </c>
      <c r="P1629" s="12" t="s">
        <v>131</v>
      </c>
      <c r="Q1629" s="16">
        <v>2023</v>
      </c>
      <c r="R1629" s="16">
        <v>0.65</v>
      </c>
      <c r="U1629" s="16" t="s">
        <v>168</v>
      </c>
      <c r="V1629" s="12" t="s">
        <v>204</v>
      </c>
      <c r="W1629" s="12" t="s">
        <v>207</v>
      </c>
      <c r="X1629" s="16">
        <v>1</v>
      </c>
      <c r="Y1629" s="16">
        <v>4</v>
      </c>
      <c r="Z1629" s="16">
        <v>0.65</v>
      </c>
      <c r="AA1629" s="16">
        <f t="shared" si="282"/>
        <v>78</v>
      </c>
      <c r="AB1629" s="16" t="s">
        <v>5604</v>
      </c>
      <c r="AD1629" s="16">
        <f t="shared" si="283"/>
        <v>27300</v>
      </c>
      <c r="AE1629" s="16">
        <f t="shared" si="268"/>
        <v>227.5</v>
      </c>
      <c r="AF1629" s="16">
        <f t="shared" si="269"/>
        <v>85312.5</v>
      </c>
      <c r="AG1629" s="16">
        <f t="shared" si="270"/>
        <v>65</v>
      </c>
      <c r="AH1629" s="12">
        <f t="shared" si="271"/>
        <v>0</v>
      </c>
      <c r="AI1629" s="16">
        <f t="shared" si="272"/>
        <v>4.55</v>
      </c>
      <c r="AJ1629" s="16">
        <f t="shared" si="273"/>
        <v>15697.5</v>
      </c>
      <c r="AK1629" s="16">
        <f t="shared" si="274"/>
        <v>325</v>
      </c>
      <c r="AL1629" s="16">
        <f t="shared" si="275"/>
        <v>3250</v>
      </c>
      <c r="AM1629" s="16">
        <f t="shared" si="276"/>
        <v>46150</v>
      </c>
      <c r="AN1629" s="16">
        <f t="shared" si="285"/>
        <v>177710</v>
      </c>
      <c r="AO1629" s="12" t="s">
        <v>1486</v>
      </c>
      <c r="AP1629" s="16">
        <v>0.65</v>
      </c>
      <c r="BC1629" s="16">
        <v>0.65</v>
      </c>
      <c r="BD1629" s="16">
        <f t="shared" si="277"/>
        <v>2.2749999999999999</v>
      </c>
      <c r="BE1629" s="16">
        <f t="shared" si="278"/>
        <v>1110.6875</v>
      </c>
      <c r="BG1629" s="16">
        <f t="shared" si="279"/>
        <v>780</v>
      </c>
      <c r="BH1629" s="16">
        <f t="shared" si="280"/>
        <v>416</v>
      </c>
      <c r="BI1629" s="16">
        <f t="shared" si="281"/>
        <v>5.2</v>
      </c>
    </row>
    <row r="1630" spans="1:61" ht="20.149999999999999" customHeight="1" x14ac:dyDescent="0.35">
      <c r="A1630">
        <v>1629</v>
      </c>
      <c r="B1630" t="s">
        <v>237</v>
      </c>
      <c r="C1630" t="s">
        <v>8242</v>
      </c>
      <c r="D1630" s="15" t="s">
        <v>152</v>
      </c>
      <c r="E1630" s="12" t="s">
        <v>93</v>
      </c>
      <c r="F1630" s="16">
        <v>1972</v>
      </c>
      <c r="G1630" s="12" t="s">
        <v>90</v>
      </c>
      <c r="H1630" s="12" t="s">
        <v>91</v>
      </c>
      <c r="I1630" s="12" t="s">
        <v>92</v>
      </c>
      <c r="J1630" s="12" t="s">
        <v>2401</v>
      </c>
      <c r="K1630" s="12" t="s">
        <v>2415</v>
      </c>
      <c r="N1630" s="16" t="s">
        <v>206</v>
      </c>
      <c r="O1630" s="16" t="s">
        <v>365</v>
      </c>
      <c r="P1630" s="12" t="s">
        <v>131</v>
      </c>
      <c r="Q1630" s="16">
        <v>2023</v>
      </c>
      <c r="R1630" s="16">
        <v>7</v>
      </c>
      <c r="U1630" s="16" t="s">
        <v>168</v>
      </c>
      <c r="V1630" s="12" t="s">
        <v>204</v>
      </c>
      <c r="W1630" s="12" t="s">
        <v>207</v>
      </c>
      <c r="X1630" s="16">
        <v>1</v>
      </c>
      <c r="Y1630" s="16">
        <v>3</v>
      </c>
      <c r="Z1630" s="16">
        <v>7</v>
      </c>
      <c r="AA1630" s="16">
        <f t="shared" si="282"/>
        <v>840</v>
      </c>
      <c r="AB1630" s="16" t="s">
        <v>5604</v>
      </c>
      <c r="AD1630" s="16">
        <f t="shared" si="283"/>
        <v>294000</v>
      </c>
      <c r="AE1630" s="16">
        <f t="shared" si="268"/>
        <v>2450</v>
      </c>
      <c r="AF1630" s="16">
        <f t="shared" si="269"/>
        <v>918750</v>
      </c>
      <c r="AG1630" s="16">
        <f t="shared" si="270"/>
        <v>700</v>
      </c>
      <c r="AH1630" s="12">
        <f t="shared" si="271"/>
        <v>0</v>
      </c>
      <c r="AI1630" s="16">
        <f t="shared" si="272"/>
        <v>49</v>
      </c>
      <c r="AJ1630" s="16">
        <f t="shared" si="273"/>
        <v>169050</v>
      </c>
      <c r="AK1630" s="16">
        <f t="shared" si="274"/>
        <v>3500</v>
      </c>
      <c r="AL1630" s="16">
        <f t="shared" si="275"/>
        <v>35000</v>
      </c>
      <c r="AM1630" s="16">
        <f t="shared" si="276"/>
        <v>497000</v>
      </c>
      <c r="AN1630" s="16">
        <f t="shared" si="285"/>
        <v>1913800</v>
      </c>
      <c r="AO1630" s="12" t="s">
        <v>1486</v>
      </c>
      <c r="AP1630" s="16">
        <v>7</v>
      </c>
      <c r="BC1630" s="16">
        <v>7</v>
      </c>
      <c r="BD1630" s="16">
        <f t="shared" si="277"/>
        <v>24.5</v>
      </c>
      <c r="BE1630" s="16">
        <f t="shared" si="278"/>
        <v>11961.25</v>
      </c>
      <c r="BG1630" s="16">
        <f t="shared" si="279"/>
        <v>8400</v>
      </c>
      <c r="BH1630" s="16">
        <f t="shared" si="280"/>
        <v>4480</v>
      </c>
      <c r="BI1630" s="16">
        <f t="shared" si="281"/>
        <v>56</v>
      </c>
    </row>
    <row r="1631" spans="1:61" ht="20.149999999999999" customHeight="1" x14ac:dyDescent="0.35">
      <c r="A1631">
        <v>1630</v>
      </c>
      <c r="B1631" t="s">
        <v>237</v>
      </c>
      <c r="C1631" t="s">
        <v>8243</v>
      </c>
      <c r="D1631" s="15" t="s">
        <v>154</v>
      </c>
      <c r="E1631" s="12" t="s">
        <v>98</v>
      </c>
      <c r="F1631" s="16">
        <v>1986</v>
      </c>
      <c r="G1631" s="12" t="s">
        <v>90</v>
      </c>
      <c r="H1631" s="12" t="s">
        <v>91</v>
      </c>
      <c r="I1631" s="12" t="s">
        <v>92</v>
      </c>
      <c r="J1631" s="12" t="s">
        <v>2401</v>
      </c>
      <c r="K1631" s="12" t="s">
        <v>2415</v>
      </c>
      <c r="N1631" s="16" t="s">
        <v>206</v>
      </c>
      <c r="O1631" s="16" t="s">
        <v>365</v>
      </c>
      <c r="P1631" s="12" t="s">
        <v>131</v>
      </c>
      <c r="Q1631" s="16">
        <v>2023</v>
      </c>
      <c r="R1631" s="16">
        <v>2</v>
      </c>
      <c r="U1631" s="16" t="s">
        <v>168</v>
      </c>
      <c r="V1631" s="12" t="s">
        <v>204</v>
      </c>
      <c r="W1631" s="12" t="s">
        <v>207</v>
      </c>
      <c r="X1631" s="16">
        <v>1</v>
      </c>
      <c r="Y1631" s="16">
        <v>3</v>
      </c>
      <c r="Z1631" s="16">
        <v>2</v>
      </c>
      <c r="AA1631" s="16">
        <f t="shared" si="282"/>
        <v>240</v>
      </c>
      <c r="AB1631" s="16" t="s">
        <v>5604</v>
      </c>
      <c r="AD1631" s="16">
        <f t="shared" si="283"/>
        <v>84000</v>
      </c>
      <c r="AE1631" s="16">
        <f t="shared" si="268"/>
        <v>700</v>
      </c>
      <c r="AF1631" s="16">
        <f t="shared" si="269"/>
        <v>262500</v>
      </c>
      <c r="AG1631" s="16">
        <f t="shared" si="270"/>
        <v>200</v>
      </c>
      <c r="AH1631" s="12">
        <f t="shared" si="271"/>
        <v>0</v>
      </c>
      <c r="AI1631" s="16">
        <f t="shared" si="272"/>
        <v>14</v>
      </c>
      <c r="AJ1631" s="16">
        <f t="shared" si="273"/>
        <v>48300</v>
      </c>
      <c r="AK1631" s="16">
        <f t="shared" si="274"/>
        <v>1000</v>
      </c>
      <c r="AL1631" s="16">
        <f t="shared" si="275"/>
        <v>10000</v>
      </c>
      <c r="AM1631" s="16">
        <f t="shared" si="276"/>
        <v>142000</v>
      </c>
      <c r="AN1631" s="16">
        <f t="shared" si="285"/>
        <v>546800</v>
      </c>
      <c r="AO1631" s="12" t="s">
        <v>1486</v>
      </c>
      <c r="AP1631" s="16">
        <v>2</v>
      </c>
      <c r="BC1631" s="16">
        <v>2</v>
      </c>
      <c r="BD1631" s="16">
        <f t="shared" si="277"/>
        <v>7</v>
      </c>
      <c r="BE1631" s="16">
        <f t="shared" si="278"/>
        <v>3417.5</v>
      </c>
      <c r="BG1631" s="16">
        <f t="shared" si="279"/>
        <v>2400</v>
      </c>
      <c r="BH1631" s="16">
        <f t="shared" si="280"/>
        <v>1280</v>
      </c>
      <c r="BI1631" s="16">
        <f t="shared" si="281"/>
        <v>16</v>
      </c>
    </row>
    <row r="1632" spans="1:61" ht="20.149999999999999" customHeight="1" x14ac:dyDescent="0.35">
      <c r="A1632">
        <v>1631</v>
      </c>
      <c r="B1632" t="s">
        <v>237</v>
      </c>
      <c r="C1632" t="s">
        <v>8244</v>
      </c>
      <c r="D1632" s="15" t="s">
        <v>155</v>
      </c>
      <c r="E1632" s="12" t="s">
        <v>93</v>
      </c>
      <c r="F1632" s="16">
        <v>1955</v>
      </c>
      <c r="G1632" s="12" t="s">
        <v>90</v>
      </c>
      <c r="H1632" s="12" t="s">
        <v>91</v>
      </c>
      <c r="I1632" s="12" t="s">
        <v>92</v>
      </c>
      <c r="J1632" s="12" t="s">
        <v>2401</v>
      </c>
      <c r="K1632" s="12" t="s">
        <v>2415</v>
      </c>
      <c r="N1632" s="16" t="s">
        <v>206</v>
      </c>
      <c r="O1632" s="16" t="s">
        <v>365</v>
      </c>
      <c r="P1632" s="12" t="s">
        <v>131</v>
      </c>
      <c r="Q1632" s="16">
        <v>2023</v>
      </c>
      <c r="R1632" s="16">
        <v>0.73</v>
      </c>
      <c r="U1632" s="16" t="s">
        <v>168</v>
      </c>
      <c r="V1632" s="12" t="s">
        <v>204</v>
      </c>
      <c r="W1632" s="12" t="s">
        <v>207</v>
      </c>
      <c r="X1632" s="16">
        <v>1</v>
      </c>
      <c r="Y1632" s="16">
        <v>6</v>
      </c>
      <c r="Z1632" s="16">
        <v>0.73</v>
      </c>
      <c r="AA1632" s="16">
        <f t="shared" si="282"/>
        <v>87.6</v>
      </c>
      <c r="AB1632" s="16" t="s">
        <v>5604</v>
      </c>
      <c r="AD1632" s="16">
        <f t="shared" si="283"/>
        <v>30659.999999999996</v>
      </c>
      <c r="AE1632" s="16">
        <f t="shared" si="268"/>
        <v>255.5</v>
      </c>
      <c r="AF1632" s="16">
        <f t="shared" si="269"/>
        <v>95812.5</v>
      </c>
      <c r="AG1632" s="16">
        <f t="shared" si="270"/>
        <v>73</v>
      </c>
      <c r="AH1632" s="12">
        <f t="shared" si="271"/>
        <v>0</v>
      </c>
      <c r="AI1632" s="16">
        <f t="shared" si="272"/>
        <v>5.1099999999999994</v>
      </c>
      <c r="AJ1632" s="16">
        <f t="shared" si="273"/>
        <v>17629.499999999996</v>
      </c>
      <c r="AK1632" s="16">
        <f t="shared" si="274"/>
        <v>365</v>
      </c>
      <c r="AL1632" s="16">
        <f t="shared" si="275"/>
        <v>3650</v>
      </c>
      <c r="AM1632" s="16">
        <f t="shared" si="276"/>
        <v>51830</v>
      </c>
      <c r="AN1632" s="16">
        <f t="shared" si="285"/>
        <v>199582</v>
      </c>
      <c r="AO1632" s="12" t="s">
        <v>1486</v>
      </c>
      <c r="AP1632" s="16">
        <v>0.73</v>
      </c>
      <c r="BC1632" s="16">
        <v>0.73</v>
      </c>
      <c r="BD1632" s="16">
        <f t="shared" si="277"/>
        <v>2.5549999999999997</v>
      </c>
      <c r="BE1632" s="16">
        <f t="shared" si="278"/>
        <v>1247.3875</v>
      </c>
      <c r="BG1632" s="16">
        <f t="shared" si="279"/>
        <v>876</v>
      </c>
      <c r="BH1632" s="16">
        <f t="shared" si="280"/>
        <v>467.2</v>
      </c>
      <c r="BI1632" s="16">
        <f t="shared" si="281"/>
        <v>5.84</v>
      </c>
    </row>
    <row r="1633" spans="1:61" ht="20.149999999999999" customHeight="1" x14ac:dyDescent="0.35">
      <c r="A1633">
        <v>1632</v>
      </c>
      <c r="B1633" t="s">
        <v>237</v>
      </c>
      <c r="C1633" t="s">
        <v>8245</v>
      </c>
      <c r="D1633" s="15" t="s">
        <v>156</v>
      </c>
      <c r="E1633" s="12" t="s">
        <v>98</v>
      </c>
      <c r="F1633" s="16">
        <v>1972</v>
      </c>
      <c r="G1633" s="12" t="s">
        <v>90</v>
      </c>
      <c r="H1633" s="12" t="s">
        <v>91</v>
      </c>
      <c r="I1633" s="12" t="s">
        <v>92</v>
      </c>
      <c r="J1633" s="12" t="s">
        <v>2401</v>
      </c>
      <c r="K1633" s="12" t="s">
        <v>2415</v>
      </c>
      <c r="N1633" s="16" t="s">
        <v>206</v>
      </c>
      <c r="O1633" s="16" t="s">
        <v>365</v>
      </c>
      <c r="P1633" s="12" t="s">
        <v>131</v>
      </c>
      <c r="Q1633" s="16">
        <v>2023</v>
      </c>
      <c r="R1633" s="16">
        <v>1</v>
      </c>
      <c r="U1633" s="16" t="s">
        <v>168</v>
      </c>
      <c r="V1633" s="12" t="s">
        <v>204</v>
      </c>
      <c r="W1633" s="12" t="s">
        <v>207</v>
      </c>
      <c r="X1633" s="16">
        <v>1</v>
      </c>
      <c r="Y1633" s="16">
        <v>7</v>
      </c>
      <c r="Z1633" s="16">
        <v>1</v>
      </c>
      <c r="AA1633" s="16">
        <f t="shared" si="282"/>
        <v>120</v>
      </c>
      <c r="AB1633" s="16" t="s">
        <v>5604</v>
      </c>
      <c r="AD1633" s="16">
        <f t="shared" si="283"/>
        <v>42000</v>
      </c>
      <c r="AE1633" s="16">
        <f t="shared" si="268"/>
        <v>350</v>
      </c>
      <c r="AF1633" s="16">
        <f t="shared" si="269"/>
        <v>131250</v>
      </c>
      <c r="AG1633" s="16">
        <f t="shared" si="270"/>
        <v>100</v>
      </c>
      <c r="AH1633" s="12">
        <f t="shared" si="271"/>
        <v>0</v>
      </c>
      <c r="AI1633" s="16">
        <f t="shared" si="272"/>
        <v>7</v>
      </c>
      <c r="AJ1633" s="16">
        <f t="shared" si="273"/>
        <v>24150</v>
      </c>
      <c r="AK1633" s="16">
        <f t="shared" si="274"/>
        <v>500</v>
      </c>
      <c r="AL1633" s="16">
        <f t="shared" si="275"/>
        <v>5000</v>
      </c>
      <c r="AM1633" s="16">
        <f t="shared" si="276"/>
        <v>71000</v>
      </c>
      <c r="AN1633" s="16">
        <f t="shared" si="285"/>
        <v>273400</v>
      </c>
      <c r="AO1633" s="12" t="s">
        <v>1486</v>
      </c>
      <c r="AP1633" s="16">
        <v>1</v>
      </c>
      <c r="BC1633" s="16">
        <v>1</v>
      </c>
      <c r="BD1633" s="16">
        <f t="shared" si="277"/>
        <v>3.5</v>
      </c>
      <c r="BE1633" s="16">
        <f t="shared" si="278"/>
        <v>1708.75</v>
      </c>
      <c r="BG1633" s="16">
        <f t="shared" si="279"/>
        <v>1200</v>
      </c>
      <c r="BH1633" s="16">
        <f t="shared" si="280"/>
        <v>640</v>
      </c>
      <c r="BI1633" s="16">
        <f t="shared" si="281"/>
        <v>8</v>
      </c>
    </row>
    <row r="1634" spans="1:61" ht="20.149999999999999" customHeight="1" x14ac:dyDescent="0.35">
      <c r="A1634">
        <v>1633</v>
      </c>
      <c r="B1634" t="s">
        <v>237</v>
      </c>
      <c r="C1634" t="s">
        <v>8246</v>
      </c>
      <c r="D1634" s="15" t="s">
        <v>157</v>
      </c>
      <c r="E1634" s="12" t="s">
        <v>98</v>
      </c>
      <c r="F1634" s="16">
        <v>1961</v>
      </c>
      <c r="G1634" s="12" t="s">
        <v>90</v>
      </c>
      <c r="H1634" s="12" t="s">
        <v>91</v>
      </c>
      <c r="I1634" s="12" t="s">
        <v>92</v>
      </c>
      <c r="J1634" s="12" t="s">
        <v>2401</v>
      </c>
      <c r="K1634" s="12" t="s">
        <v>2415</v>
      </c>
      <c r="N1634" s="16" t="s">
        <v>206</v>
      </c>
      <c r="O1634" s="16" t="s">
        <v>365</v>
      </c>
      <c r="P1634" s="12" t="s">
        <v>131</v>
      </c>
      <c r="Q1634" s="16">
        <v>2023</v>
      </c>
      <c r="R1634" s="16">
        <v>1.29</v>
      </c>
      <c r="U1634" s="16" t="s">
        <v>168</v>
      </c>
      <c r="V1634" s="12" t="s">
        <v>204</v>
      </c>
      <c r="W1634" s="12" t="s">
        <v>207</v>
      </c>
      <c r="X1634" s="16">
        <v>1</v>
      </c>
      <c r="Y1634" s="16">
        <v>5</v>
      </c>
      <c r="Z1634" s="16">
        <v>1.29</v>
      </c>
      <c r="AA1634" s="16">
        <f t="shared" si="282"/>
        <v>154.80000000000001</v>
      </c>
      <c r="AB1634" s="16" t="s">
        <v>5604</v>
      </c>
      <c r="AD1634" s="16">
        <f t="shared" si="283"/>
        <v>54180.000000000007</v>
      </c>
      <c r="AE1634" s="16">
        <f t="shared" si="268"/>
        <v>451.5</v>
      </c>
      <c r="AF1634" s="16">
        <f t="shared" si="269"/>
        <v>169312.5</v>
      </c>
      <c r="AG1634" s="16">
        <f t="shared" si="270"/>
        <v>129</v>
      </c>
      <c r="AH1634" s="12">
        <f t="shared" si="271"/>
        <v>0</v>
      </c>
      <c r="AI1634" s="16">
        <f t="shared" si="272"/>
        <v>9.0300000000000011</v>
      </c>
      <c r="AJ1634" s="16">
        <f t="shared" si="273"/>
        <v>31153.500000000004</v>
      </c>
      <c r="AK1634" s="16">
        <f t="shared" si="274"/>
        <v>645</v>
      </c>
      <c r="AL1634" s="16">
        <f t="shared" si="275"/>
        <v>6450</v>
      </c>
      <c r="AM1634" s="16">
        <f t="shared" si="276"/>
        <v>91590</v>
      </c>
      <c r="AN1634" s="16">
        <f t="shared" si="285"/>
        <v>352686</v>
      </c>
      <c r="AO1634" s="12" t="s">
        <v>1486</v>
      </c>
      <c r="AP1634" s="16">
        <v>1.29</v>
      </c>
      <c r="BC1634" s="16">
        <v>1.29</v>
      </c>
      <c r="BD1634" s="16">
        <f t="shared" si="277"/>
        <v>4.5150000000000006</v>
      </c>
      <c r="BE1634" s="16">
        <f t="shared" si="278"/>
        <v>2204.2874999999999</v>
      </c>
      <c r="BG1634" s="16">
        <f t="shared" si="279"/>
        <v>1548</v>
      </c>
      <c r="BH1634" s="16">
        <f t="shared" si="280"/>
        <v>825.6</v>
      </c>
      <c r="BI1634" s="16">
        <f t="shared" si="281"/>
        <v>10.32</v>
      </c>
    </row>
    <row r="1635" spans="1:61" ht="20.149999999999999" customHeight="1" x14ac:dyDescent="0.35">
      <c r="A1635">
        <v>1634</v>
      </c>
      <c r="B1635" t="s">
        <v>237</v>
      </c>
      <c r="C1635" t="s">
        <v>8247</v>
      </c>
      <c r="D1635" s="15" t="s">
        <v>158</v>
      </c>
      <c r="E1635" s="12" t="s">
        <v>98</v>
      </c>
      <c r="F1635" s="16">
        <v>1942</v>
      </c>
      <c r="G1635" s="12" t="s">
        <v>90</v>
      </c>
      <c r="H1635" s="12" t="s">
        <v>91</v>
      </c>
      <c r="I1635" s="12" t="s">
        <v>92</v>
      </c>
      <c r="J1635" s="12" t="s">
        <v>2401</v>
      </c>
      <c r="K1635" s="12" t="s">
        <v>2415</v>
      </c>
      <c r="N1635" s="16" t="s">
        <v>206</v>
      </c>
      <c r="O1635" s="16" t="s">
        <v>365</v>
      </c>
      <c r="P1635" s="12" t="s">
        <v>131</v>
      </c>
      <c r="Q1635" s="16">
        <v>2023</v>
      </c>
      <c r="R1635" s="16">
        <v>2.64</v>
      </c>
      <c r="U1635" s="16" t="s">
        <v>168</v>
      </c>
      <c r="V1635" s="12" t="s">
        <v>204</v>
      </c>
      <c r="W1635" s="12" t="s">
        <v>207</v>
      </c>
      <c r="X1635" s="16">
        <v>1</v>
      </c>
      <c r="Y1635" s="16">
        <v>10</v>
      </c>
      <c r="Z1635" s="16">
        <v>2.64</v>
      </c>
      <c r="AA1635" s="16">
        <f t="shared" si="282"/>
        <v>316.8</v>
      </c>
      <c r="AB1635" s="16" t="s">
        <v>5604</v>
      </c>
      <c r="AD1635" s="16">
        <f t="shared" si="283"/>
        <v>110880</v>
      </c>
      <c r="AE1635" s="16">
        <f t="shared" si="268"/>
        <v>924</v>
      </c>
      <c r="AF1635" s="16">
        <f t="shared" si="269"/>
        <v>346500</v>
      </c>
      <c r="AG1635" s="16">
        <f t="shared" si="270"/>
        <v>264</v>
      </c>
      <c r="AH1635" s="12">
        <f t="shared" si="271"/>
        <v>0</v>
      </c>
      <c r="AI1635" s="16">
        <f t="shared" si="272"/>
        <v>18.48</v>
      </c>
      <c r="AJ1635" s="16">
        <f t="shared" si="273"/>
        <v>63756</v>
      </c>
      <c r="AK1635" s="16">
        <f t="shared" si="274"/>
        <v>1320</v>
      </c>
      <c r="AL1635" s="16">
        <f t="shared" si="275"/>
        <v>13200</v>
      </c>
      <c r="AM1635" s="16">
        <f t="shared" si="276"/>
        <v>187440</v>
      </c>
      <c r="AN1635" s="16">
        <f t="shared" si="285"/>
        <v>721776</v>
      </c>
      <c r="AO1635" s="12" t="s">
        <v>1486</v>
      </c>
      <c r="AP1635" s="16">
        <v>2.64</v>
      </c>
      <c r="BC1635" s="16">
        <v>2.64</v>
      </c>
      <c r="BD1635" s="16">
        <f t="shared" si="277"/>
        <v>9.24</v>
      </c>
      <c r="BE1635" s="16">
        <f t="shared" si="278"/>
        <v>4511.1000000000004</v>
      </c>
      <c r="BG1635" s="16">
        <f t="shared" si="279"/>
        <v>3168</v>
      </c>
      <c r="BH1635" s="16">
        <f t="shared" si="280"/>
        <v>1689.6000000000001</v>
      </c>
      <c r="BI1635" s="16">
        <f t="shared" si="281"/>
        <v>21.12</v>
      </c>
    </row>
    <row r="1636" spans="1:61" ht="20.149999999999999" customHeight="1" x14ac:dyDescent="0.35">
      <c r="A1636">
        <v>1635</v>
      </c>
      <c r="B1636" t="s">
        <v>237</v>
      </c>
      <c r="C1636" t="s">
        <v>8248</v>
      </c>
      <c r="D1636" s="15" t="s">
        <v>159</v>
      </c>
      <c r="E1636" s="12" t="s">
        <v>98</v>
      </c>
      <c r="F1636" s="16">
        <v>1951</v>
      </c>
      <c r="G1636" s="12" t="s">
        <v>90</v>
      </c>
      <c r="H1636" s="12" t="s">
        <v>91</v>
      </c>
      <c r="I1636" s="12" t="s">
        <v>92</v>
      </c>
      <c r="J1636" s="12" t="s">
        <v>2401</v>
      </c>
      <c r="K1636" s="12" t="s">
        <v>2415</v>
      </c>
      <c r="N1636" s="16" t="s">
        <v>206</v>
      </c>
      <c r="O1636" s="16" t="s">
        <v>365</v>
      </c>
      <c r="P1636" s="12" t="s">
        <v>131</v>
      </c>
      <c r="Q1636" s="16">
        <v>2023</v>
      </c>
      <c r="R1636" s="16">
        <v>2.4</v>
      </c>
      <c r="U1636" s="16" t="s">
        <v>168</v>
      </c>
      <c r="V1636" s="12" t="s">
        <v>204</v>
      </c>
      <c r="W1636" s="12" t="s">
        <v>207</v>
      </c>
      <c r="X1636" s="16">
        <v>2</v>
      </c>
      <c r="Y1636" s="16">
        <v>4</v>
      </c>
      <c r="Z1636" s="16">
        <v>2.4</v>
      </c>
      <c r="AA1636" s="16">
        <f t="shared" si="282"/>
        <v>288</v>
      </c>
      <c r="AB1636" s="16" t="s">
        <v>5604</v>
      </c>
      <c r="AD1636" s="16">
        <f t="shared" si="283"/>
        <v>100800</v>
      </c>
      <c r="AE1636" s="16">
        <f t="shared" si="268"/>
        <v>840</v>
      </c>
      <c r="AF1636" s="16">
        <f t="shared" si="269"/>
        <v>315000</v>
      </c>
      <c r="AG1636" s="16">
        <f t="shared" si="270"/>
        <v>240</v>
      </c>
      <c r="AH1636" s="12">
        <f t="shared" si="271"/>
        <v>0</v>
      </c>
      <c r="AI1636" s="16">
        <f t="shared" si="272"/>
        <v>16.8</v>
      </c>
      <c r="AJ1636" s="16">
        <f t="shared" si="273"/>
        <v>57960</v>
      </c>
      <c r="AK1636" s="16">
        <f t="shared" si="274"/>
        <v>1200</v>
      </c>
      <c r="AL1636" s="16">
        <f t="shared" si="275"/>
        <v>12000</v>
      </c>
      <c r="AM1636" s="16">
        <f t="shared" si="276"/>
        <v>170400</v>
      </c>
      <c r="AN1636" s="16">
        <f t="shared" si="285"/>
        <v>656160</v>
      </c>
      <c r="AO1636" s="12" t="s">
        <v>1486</v>
      </c>
      <c r="AP1636" s="16">
        <v>2.4</v>
      </c>
      <c r="BC1636" s="16">
        <v>2.4</v>
      </c>
      <c r="BD1636" s="16">
        <f t="shared" si="277"/>
        <v>8.4</v>
      </c>
      <c r="BE1636" s="16">
        <f t="shared" si="278"/>
        <v>4101</v>
      </c>
      <c r="BG1636" s="16">
        <f t="shared" si="279"/>
        <v>2880</v>
      </c>
      <c r="BH1636" s="16">
        <f t="shared" si="280"/>
        <v>1536</v>
      </c>
      <c r="BI1636" s="16">
        <f t="shared" si="281"/>
        <v>19.2</v>
      </c>
    </row>
    <row r="1637" spans="1:61" ht="20.149999999999999" customHeight="1" x14ac:dyDescent="0.35">
      <c r="A1637">
        <v>1636</v>
      </c>
      <c r="B1637" t="s">
        <v>237</v>
      </c>
      <c r="C1637" t="s">
        <v>8249</v>
      </c>
      <c r="D1637" s="15" t="s">
        <v>160</v>
      </c>
      <c r="E1637" s="12" t="s">
        <v>98</v>
      </c>
      <c r="F1637" s="16">
        <v>1959</v>
      </c>
      <c r="G1637" s="12" t="s">
        <v>90</v>
      </c>
      <c r="H1637" s="12" t="s">
        <v>91</v>
      </c>
      <c r="I1637" s="12" t="s">
        <v>92</v>
      </c>
      <c r="J1637" s="12" t="s">
        <v>2401</v>
      </c>
      <c r="K1637" s="12" t="s">
        <v>2415</v>
      </c>
      <c r="N1637" s="16" t="s">
        <v>206</v>
      </c>
      <c r="O1637" s="16" t="s">
        <v>365</v>
      </c>
      <c r="P1637" s="12" t="s">
        <v>131</v>
      </c>
      <c r="Q1637" s="16">
        <v>2023</v>
      </c>
      <c r="R1637" s="16">
        <v>1.5</v>
      </c>
      <c r="U1637" s="16" t="s">
        <v>168</v>
      </c>
      <c r="V1637" s="12" t="s">
        <v>204</v>
      </c>
      <c r="W1637" s="12" t="s">
        <v>207</v>
      </c>
      <c r="X1637" s="16">
        <v>2</v>
      </c>
      <c r="Y1637" s="16">
        <v>3</v>
      </c>
      <c r="Z1637" s="16">
        <v>1.5</v>
      </c>
      <c r="AA1637" s="16">
        <f t="shared" si="282"/>
        <v>180</v>
      </c>
      <c r="AB1637" s="16" t="s">
        <v>5604</v>
      </c>
      <c r="AD1637" s="16">
        <f t="shared" si="283"/>
        <v>63000</v>
      </c>
      <c r="AE1637" s="16">
        <f t="shared" si="268"/>
        <v>525</v>
      </c>
      <c r="AF1637" s="16">
        <f t="shared" si="269"/>
        <v>196875</v>
      </c>
      <c r="AG1637" s="16">
        <f t="shared" si="270"/>
        <v>150</v>
      </c>
      <c r="AH1637" s="12">
        <f t="shared" si="271"/>
        <v>0</v>
      </c>
      <c r="AI1637" s="16">
        <f t="shared" si="272"/>
        <v>10.5</v>
      </c>
      <c r="AJ1637" s="16">
        <f t="shared" si="273"/>
        <v>36225</v>
      </c>
      <c r="AK1637" s="16">
        <f t="shared" si="274"/>
        <v>750</v>
      </c>
      <c r="AL1637" s="16">
        <f t="shared" si="275"/>
        <v>7500</v>
      </c>
      <c r="AM1637" s="16">
        <f t="shared" si="276"/>
        <v>106500</v>
      </c>
      <c r="AN1637" s="16">
        <f t="shared" si="285"/>
        <v>410100</v>
      </c>
      <c r="AO1637" s="12" t="s">
        <v>1486</v>
      </c>
      <c r="AP1637" s="16">
        <v>1.5</v>
      </c>
      <c r="BC1637" s="16">
        <v>1.5</v>
      </c>
      <c r="BD1637" s="16">
        <f t="shared" si="277"/>
        <v>5.25</v>
      </c>
      <c r="BE1637" s="16">
        <f t="shared" si="278"/>
        <v>2563.125</v>
      </c>
      <c r="BG1637" s="16">
        <f t="shared" si="279"/>
        <v>1800</v>
      </c>
      <c r="BH1637" s="16">
        <f t="shared" si="280"/>
        <v>960</v>
      </c>
      <c r="BI1637" s="16">
        <f t="shared" si="281"/>
        <v>12</v>
      </c>
    </row>
    <row r="1638" spans="1:61" ht="20.149999999999999" customHeight="1" x14ac:dyDescent="0.35">
      <c r="A1638">
        <v>1637</v>
      </c>
      <c r="B1638" t="s">
        <v>237</v>
      </c>
      <c r="C1638" t="s">
        <v>8250</v>
      </c>
      <c r="D1638" s="15" t="s">
        <v>161</v>
      </c>
      <c r="E1638" s="12" t="s">
        <v>98</v>
      </c>
      <c r="F1638" s="16">
        <v>1980</v>
      </c>
      <c r="G1638" s="12" t="s">
        <v>90</v>
      </c>
      <c r="H1638" s="12" t="s">
        <v>91</v>
      </c>
      <c r="I1638" s="12" t="s">
        <v>92</v>
      </c>
      <c r="J1638" s="12" t="s">
        <v>2401</v>
      </c>
      <c r="K1638" s="12" t="s">
        <v>2415</v>
      </c>
      <c r="N1638" s="16" t="s">
        <v>206</v>
      </c>
      <c r="O1638" s="16" t="s">
        <v>365</v>
      </c>
      <c r="P1638" s="12" t="s">
        <v>131</v>
      </c>
      <c r="Q1638" s="16">
        <v>2023</v>
      </c>
      <c r="R1638" s="16">
        <v>1.5</v>
      </c>
      <c r="U1638" s="16" t="s">
        <v>168</v>
      </c>
      <c r="V1638" s="12" t="s">
        <v>204</v>
      </c>
      <c r="W1638" s="12" t="s">
        <v>207</v>
      </c>
      <c r="X1638" s="16">
        <v>1</v>
      </c>
      <c r="Y1638" s="16">
        <v>5</v>
      </c>
      <c r="Z1638" s="16">
        <v>1.5</v>
      </c>
      <c r="AA1638" s="16">
        <f t="shared" si="282"/>
        <v>180</v>
      </c>
      <c r="AB1638" s="16" t="s">
        <v>5604</v>
      </c>
      <c r="AD1638" s="16">
        <f t="shared" ref="AD1638:AD1701" si="286">AA1638*350</f>
        <v>63000</v>
      </c>
      <c r="AE1638" s="16">
        <f t="shared" ref="AE1638:AE1701" si="287">Z1638*350</f>
        <v>525</v>
      </c>
      <c r="AF1638" s="16">
        <f t="shared" ref="AF1638:AF1701" si="288">AE1638*375</f>
        <v>196875</v>
      </c>
      <c r="AG1638" s="16">
        <f t="shared" ref="AG1638:AG1701" si="289">Z1638*100</f>
        <v>150</v>
      </c>
      <c r="AH1638" s="12">
        <f t="shared" ref="AH1638:AH1701" si="290">AG1638*0</f>
        <v>0</v>
      </c>
      <c r="AI1638" s="16">
        <f t="shared" ref="AI1638:AI1701" si="291">7*Z1638</f>
        <v>10.5</v>
      </c>
      <c r="AJ1638" s="16">
        <f t="shared" ref="AJ1638:AJ1701" si="292">AI1638*3450</f>
        <v>36225</v>
      </c>
      <c r="AK1638" s="16">
        <f t="shared" ref="AK1638:AK1701" si="293">Z1638*500</f>
        <v>750</v>
      </c>
      <c r="AL1638" s="16">
        <f t="shared" ref="AL1638:AL1701" si="294">1*5000*Z1638</f>
        <v>7500</v>
      </c>
      <c r="AM1638" s="16">
        <f t="shared" ref="AM1638:AM1701" si="295">Z1638*71000</f>
        <v>106500</v>
      </c>
      <c r="AN1638" s="16">
        <f t="shared" ref="AN1638:AN1701" si="296">AM1638+AL1638+AJ1638+AF1638+AD1638</f>
        <v>410100</v>
      </c>
      <c r="AO1638" s="12" t="s">
        <v>1486</v>
      </c>
      <c r="AP1638" s="16">
        <v>1.5</v>
      </c>
      <c r="BC1638" s="16">
        <v>1.5</v>
      </c>
      <c r="BD1638" s="16">
        <f t="shared" ref="BD1638:BD1701" si="297">3.5*BC1638</f>
        <v>5.25</v>
      </c>
      <c r="BE1638" s="16">
        <f t="shared" ref="BE1638:BE1701" si="298">AN1638/160</f>
        <v>2563.125</v>
      </c>
      <c r="BG1638" s="16">
        <f t="shared" ref="BG1638:BG1701" si="299">1200*BC1638</f>
        <v>1800</v>
      </c>
      <c r="BH1638" s="16">
        <f t="shared" ref="BH1638:BH1701" si="300">640*BC1638</f>
        <v>960</v>
      </c>
      <c r="BI1638" s="16">
        <f t="shared" ref="BI1638:BI1701" si="301">BH1638/80</f>
        <v>12</v>
      </c>
    </row>
    <row r="1639" spans="1:61" ht="20.149999999999999" customHeight="1" x14ac:dyDescent="0.35">
      <c r="A1639">
        <v>1638</v>
      </c>
      <c r="B1639" t="s">
        <v>237</v>
      </c>
      <c r="C1639" t="s">
        <v>8251</v>
      </c>
      <c r="D1639" s="15" t="s">
        <v>162</v>
      </c>
      <c r="E1639" s="12" t="s">
        <v>98</v>
      </c>
      <c r="F1639" s="16">
        <v>1986</v>
      </c>
      <c r="G1639" s="12" t="s">
        <v>90</v>
      </c>
      <c r="H1639" s="12" t="s">
        <v>91</v>
      </c>
      <c r="I1639" s="12" t="s">
        <v>92</v>
      </c>
      <c r="J1639" s="12" t="s">
        <v>2401</v>
      </c>
      <c r="K1639" s="12" t="s">
        <v>2415</v>
      </c>
      <c r="N1639" s="16" t="s">
        <v>206</v>
      </c>
      <c r="O1639" s="16" t="s">
        <v>365</v>
      </c>
      <c r="P1639" s="12" t="s">
        <v>131</v>
      </c>
      <c r="Q1639" s="16">
        <v>2023</v>
      </c>
      <c r="R1639" s="16">
        <v>1</v>
      </c>
      <c r="U1639" s="16" t="s">
        <v>168</v>
      </c>
      <c r="V1639" s="12" t="s">
        <v>204</v>
      </c>
      <c r="W1639" s="12" t="s">
        <v>207</v>
      </c>
      <c r="X1639" s="16">
        <v>1</v>
      </c>
      <c r="Y1639" s="16">
        <v>4</v>
      </c>
      <c r="Z1639" s="16">
        <v>1</v>
      </c>
      <c r="AA1639" s="16">
        <f t="shared" ref="AA1639:AA1702" si="302">Z1639*120</f>
        <v>120</v>
      </c>
      <c r="AB1639" s="16" t="s">
        <v>5604</v>
      </c>
      <c r="AD1639" s="16">
        <f t="shared" si="286"/>
        <v>42000</v>
      </c>
      <c r="AE1639" s="16">
        <f t="shared" si="287"/>
        <v>350</v>
      </c>
      <c r="AF1639" s="16">
        <f t="shared" si="288"/>
        <v>131250</v>
      </c>
      <c r="AG1639" s="16">
        <f t="shared" si="289"/>
        <v>100</v>
      </c>
      <c r="AH1639" s="12">
        <f t="shared" si="290"/>
        <v>0</v>
      </c>
      <c r="AI1639" s="16">
        <f t="shared" si="291"/>
        <v>7</v>
      </c>
      <c r="AJ1639" s="16">
        <f t="shared" si="292"/>
        <v>24150</v>
      </c>
      <c r="AK1639" s="16">
        <f t="shared" si="293"/>
        <v>500</v>
      </c>
      <c r="AL1639" s="16">
        <f t="shared" si="294"/>
        <v>5000</v>
      </c>
      <c r="AM1639" s="16">
        <f t="shared" si="295"/>
        <v>71000</v>
      </c>
      <c r="AN1639" s="16">
        <f t="shared" si="296"/>
        <v>273400</v>
      </c>
      <c r="AO1639" s="12" t="s">
        <v>1486</v>
      </c>
      <c r="AP1639" s="16">
        <v>1</v>
      </c>
      <c r="BC1639" s="16">
        <v>1</v>
      </c>
      <c r="BD1639" s="16">
        <f t="shared" si="297"/>
        <v>3.5</v>
      </c>
      <c r="BE1639" s="16">
        <f t="shared" si="298"/>
        <v>1708.75</v>
      </c>
      <c r="BG1639" s="16">
        <f t="shared" si="299"/>
        <v>1200</v>
      </c>
      <c r="BH1639" s="16">
        <f t="shared" si="300"/>
        <v>640</v>
      </c>
      <c r="BI1639" s="16">
        <f t="shared" si="301"/>
        <v>8</v>
      </c>
    </row>
    <row r="1640" spans="1:61" ht="20.149999999999999" customHeight="1" x14ac:dyDescent="0.35">
      <c r="A1640">
        <v>1639</v>
      </c>
      <c r="B1640" t="s">
        <v>237</v>
      </c>
      <c r="C1640" t="s">
        <v>8252</v>
      </c>
      <c r="D1640" s="15" t="s">
        <v>163</v>
      </c>
      <c r="E1640" s="12" t="s">
        <v>98</v>
      </c>
      <c r="F1640" s="16">
        <v>1967</v>
      </c>
      <c r="G1640" s="12" t="s">
        <v>90</v>
      </c>
      <c r="H1640" s="12" t="s">
        <v>91</v>
      </c>
      <c r="I1640" s="12" t="s">
        <v>92</v>
      </c>
      <c r="J1640" s="12" t="s">
        <v>2401</v>
      </c>
      <c r="K1640" s="12" t="s">
        <v>2415</v>
      </c>
      <c r="N1640" s="16" t="s">
        <v>206</v>
      </c>
      <c r="O1640" s="16" t="s">
        <v>365</v>
      </c>
      <c r="P1640" s="12" t="s">
        <v>131</v>
      </c>
      <c r="Q1640" s="16">
        <v>2023</v>
      </c>
      <c r="R1640" s="16">
        <v>0.92</v>
      </c>
      <c r="U1640" s="16" t="s">
        <v>168</v>
      </c>
      <c r="V1640" s="12" t="s">
        <v>204</v>
      </c>
      <c r="W1640" s="12" t="s">
        <v>207</v>
      </c>
      <c r="X1640" s="16">
        <v>1</v>
      </c>
      <c r="Y1640" s="16">
        <v>10</v>
      </c>
      <c r="Z1640" s="16">
        <v>0.92</v>
      </c>
      <c r="AA1640" s="16">
        <f t="shared" si="302"/>
        <v>110.4</v>
      </c>
      <c r="AB1640" s="16" t="s">
        <v>5604</v>
      </c>
      <c r="AD1640" s="16">
        <f t="shared" si="286"/>
        <v>38640</v>
      </c>
      <c r="AE1640" s="16">
        <f t="shared" si="287"/>
        <v>322</v>
      </c>
      <c r="AF1640" s="16">
        <f t="shared" si="288"/>
        <v>120750</v>
      </c>
      <c r="AG1640" s="16">
        <f t="shared" si="289"/>
        <v>92</v>
      </c>
      <c r="AH1640" s="12">
        <f t="shared" si="290"/>
        <v>0</v>
      </c>
      <c r="AI1640" s="16">
        <f t="shared" si="291"/>
        <v>6.44</v>
      </c>
      <c r="AJ1640" s="16">
        <f t="shared" si="292"/>
        <v>22218</v>
      </c>
      <c r="AK1640" s="16">
        <f t="shared" si="293"/>
        <v>460</v>
      </c>
      <c r="AL1640" s="16">
        <f t="shared" si="294"/>
        <v>4600</v>
      </c>
      <c r="AM1640" s="16">
        <f t="shared" si="295"/>
        <v>65320</v>
      </c>
      <c r="AN1640" s="16">
        <f t="shared" si="296"/>
        <v>251528</v>
      </c>
      <c r="AO1640" s="12" t="s">
        <v>1486</v>
      </c>
      <c r="AP1640" s="16">
        <v>0.92</v>
      </c>
      <c r="BC1640" s="16">
        <v>0.92</v>
      </c>
      <c r="BD1640" s="16">
        <f t="shared" si="297"/>
        <v>3.22</v>
      </c>
      <c r="BE1640" s="16">
        <f t="shared" si="298"/>
        <v>1572.05</v>
      </c>
      <c r="BG1640" s="16">
        <f t="shared" si="299"/>
        <v>1104</v>
      </c>
      <c r="BH1640" s="16">
        <f t="shared" si="300"/>
        <v>588.80000000000007</v>
      </c>
      <c r="BI1640" s="16">
        <f t="shared" si="301"/>
        <v>7.3600000000000012</v>
      </c>
    </row>
    <row r="1641" spans="1:61" ht="20.149999999999999" customHeight="1" x14ac:dyDescent="0.35">
      <c r="A1641">
        <v>1640</v>
      </c>
      <c r="B1641" t="s">
        <v>237</v>
      </c>
      <c r="C1641" t="s">
        <v>8253</v>
      </c>
      <c r="D1641" s="15" t="s">
        <v>164</v>
      </c>
      <c r="E1641" s="12" t="s">
        <v>98</v>
      </c>
      <c r="F1641" s="16">
        <v>1962</v>
      </c>
      <c r="G1641" s="12" t="s">
        <v>90</v>
      </c>
      <c r="H1641" s="12" t="s">
        <v>91</v>
      </c>
      <c r="I1641" s="12" t="s">
        <v>92</v>
      </c>
      <c r="J1641" s="12" t="s">
        <v>2401</v>
      </c>
      <c r="K1641" s="12" t="s">
        <v>2415</v>
      </c>
      <c r="N1641" s="16" t="s">
        <v>206</v>
      </c>
      <c r="O1641" s="16" t="s">
        <v>365</v>
      </c>
      <c r="P1641" s="12" t="s">
        <v>131</v>
      </c>
      <c r="Q1641" s="16">
        <v>2023</v>
      </c>
      <c r="R1641" s="16">
        <v>2.2999999999999998</v>
      </c>
      <c r="U1641" s="16" t="s">
        <v>168</v>
      </c>
      <c r="V1641" s="12" t="s">
        <v>204</v>
      </c>
      <c r="W1641" s="12" t="s">
        <v>207</v>
      </c>
      <c r="X1641" s="16">
        <v>1</v>
      </c>
      <c r="Y1641" s="16">
        <v>8</v>
      </c>
      <c r="Z1641" s="16">
        <v>2.2999999999999998</v>
      </c>
      <c r="AA1641" s="16">
        <f t="shared" si="302"/>
        <v>276</v>
      </c>
      <c r="AB1641" s="16" t="s">
        <v>5604</v>
      </c>
      <c r="AD1641" s="16">
        <f t="shared" si="286"/>
        <v>96600</v>
      </c>
      <c r="AE1641" s="16">
        <f t="shared" si="287"/>
        <v>804.99999999999989</v>
      </c>
      <c r="AF1641" s="16">
        <f t="shared" si="288"/>
        <v>301874.99999999994</v>
      </c>
      <c r="AG1641" s="16">
        <f t="shared" si="289"/>
        <v>229.99999999999997</v>
      </c>
      <c r="AH1641" s="12">
        <f t="shared" si="290"/>
        <v>0</v>
      </c>
      <c r="AI1641" s="16">
        <f t="shared" si="291"/>
        <v>16.099999999999998</v>
      </c>
      <c r="AJ1641" s="16">
        <f t="shared" si="292"/>
        <v>55544.999999999993</v>
      </c>
      <c r="AK1641" s="16">
        <f t="shared" si="293"/>
        <v>1150</v>
      </c>
      <c r="AL1641" s="16">
        <f t="shared" si="294"/>
        <v>11500</v>
      </c>
      <c r="AM1641" s="16">
        <f t="shared" si="295"/>
        <v>163300</v>
      </c>
      <c r="AN1641" s="16">
        <f t="shared" si="296"/>
        <v>628820</v>
      </c>
      <c r="AO1641" s="12" t="s">
        <v>1486</v>
      </c>
      <c r="AP1641" s="16">
        <v>2.2999999999999998</v>
      </c>
      <c r="BC1641" s="16">
        <v>2.2999999999999998</v>
      </c>
      <c r="BD1641" s="16">
        <f t="shared" si="297"/>
        <v>8.0499999999999989</v>
      </c>
      <c r="BE1641" s="16">
        <f t="shared" si="298"/>
        <v>3930.125</v>
      </c>
      <c r="BG1641" s="16">
        <f t="shared" si="299"/>
        <v>2760</v>
      </c>
      <c r="BH1641" s="16">
        <f t="shared" si="300"/>
        <v>1472</v>
      </c>
      <c r="BI1641" s="16">
        <f t="shared" si="301"/>
        <v>18.399999999999999</v>
      </c>
    </row>
    <row r="1642" spans="1:61" ht="20.149999999999999" customHeight="1" x14ac:dyDescent="0.35">
      <c r="A1642">
        <v>1641</v>
      </c>
      <c r="B1642" t="s">
        <v>237</v>
      </c>
      <c r="C1642" t="s">
        <v>8254</v>
      </c>
      <c r="D1642" s="15" t="s">
        <v>165</v>
      </c>
      <c r="E1642" s="12" t="s">
        <v>98</v>
      </c>
      <c r="F1642" s="16">
        <v>1978</v>
      </c>
      <c r="G1642" s="12" t="s">
        <v>90</v>
      </c>
      <c r="H1642" s="12" t="s">
        <v>91</v>
      </c>
      <c r="I1642" s="12" t="s">
        <v>92</v>
      </c>
      <c r="J1642" s="12" t="s">
        <v>2401</v>
      </c>
      <c r="K1642" s="12" t="s">
        <v>2415</v>
      </c>
      <c r="N1642" s="16" t="s">
        <v>206</v>
      </c>
      <c r="O1642" s="16" t="s">
        <v>365</v>
      </c>
      <c r="P1642" s="12" t="s">
        <v>131</v>
      </c>
      <c r="Q1642" s="16">
        <v>2023</v>
      </c>
      <c r="R1642" s="16">
        <v>1.2</v>
      </c>
      <c r="U1642" s="16" t="s">
        <v>168</v>
      </c>
      <c r="V1642" s="12" t="s">
        <v>204</v>
      </c>
      <c r="W1642" s="12" t="s">
        <v>207</v>
      </c>
      <c r="X1642" s="16">
        <v>1</v>
      </c>
      <c r="Y1642" s="16">
        <v>7</v>
      </c>
      <c r="Z1642" s="16">
        <v>1.2</v>
      </c>
      <c r="AA1642" s="16">
        <f t="shared" si="302"/>
        <v>144</v>
      </c>
      <c r="AB1642" s="16" t="s">
        <v>5604</v>
      </c>
      <c r="AD1642" s="16">
        <f t="shared" si="286"/>
        <v>50400</v>
      </c>
      <c r="AE1642" s="16">
        <f t="shared" si="287"/>
        <v>420</v>
      </c>
      <c r="AF1642" s="16">
        <f t="shared" si="288"/>
        <v>157500</v>
      </c>
      <c r="AG1642" s="16">
        <f t="shared" si="289"/>
        <v>120</v>
      </c>
      <c r="AH1642" s="12">
        <f t="shared" si="290"/>
        <v>0</v>
      </c>
      <c r="AI1642" s="16">
        <f t="shared" si="291"/>
        <v>8.4</v>
      </c>
      <c r="AJ1642" s="16">
        <f t="shared" si="292"/>
        <v>28980</v>
      </c>
      <c r="AK1642" s="16">
        <f t="shared" si="293"/>
        <v>600</v>
      </c>
      <c r="AL1642" s="16">
        <f t="shared" si="294"/>
        <v>6000</v>
      </c>
      <c r="AM1642" s="16">
        <f t="shared" si="295"/>
        <v>85200</v>
      </c>
      <c r="AN1642" s="16">
        <f t="shared" si="296"/>
        <v>328080</v>
      </c>
      <c r="AO1642" s="12" t="s">
        <v>1486</v>
      </c>
      <c r="AP1642" s="16">
        <v>1.2</v>
      </c>
      <c r="BC1642" s="16">
        <v>1.2</v>
      </c>
      <c r="BD1642" s="16">
        <f t="shared" si="297"/>
        <v>4.2</v>
      </c>
      <c r="BE1642" s="16">
        <f t="shared" si="298"/>
        <v>2050.5</v>
      </c>
      <c r="BG1642" s="16">
        <f t="shared" si="299"/>
        <v>1440</v>
      </c>
      <c r="BH1642" s="16">
        <f t="shared" si="300"/>
        <v>768</v>
      </c>
      <c r="BI1642" s="16">
        <f t="shared" si="301"/>
        <v>9.6</v>
      </c>
    </row>
    <row r="1643" spans="1:61" ht="20.149999999999999" customHeight="1" x14ac:dyDescent="0.35">
      <c r="A1643">
        <v>1642</v>
      </c>
      <c r="B1643" t="s">
        <v>237</v>
      </c>
      <c r="C1643" t="s">
        <v>8255</v>
      </c>
      <c r="D1643" s="15" t="s">
        <v>166</v>
      </c>
      <c r="E1643" s="12" t="s">
        <v>98</v>
      </c>
      <c r="F1643" s="16">
        <v>1972</v>
      </c>
      <c r="G1643" s="12" t="s">
        <v>90</v>
      </c>
      <c r="H1643" s="12" t="s">
        <v>91</v>
      </c>
      <c r="I1643" s="12" t="s">
        <v>92</v>
      </c>
      <c r="J1643" s="12" t="s">
        <v>2401</v>
      </c>
      <c r="K1643" s="12" t="s">
        <v>2415</v>
      </c>
      <c r="N1643" s="16" t="s">
        <v>206</v>
      </c>
      <c r="O1643" s="16" t="s">
        <v>365</v>
      </c>
      <c r="P1643" s="12" t="s">
        <v>131</v>
      </c>
      <c r="Q1643" s="16">
        <v>2023</v>
      </c>
      <c r="R1643" s="16">
        <v>1.1200000000000001</v>
      </c>
      <c r="U1643" s="16" t="s">
        <v>168</v>
      </c>
      <c r="V1643" s="12" t="s">
        <v>204</v>
      </c>
      <c r="W1643" s="12" t="s">
        <v>207</v>
      </c>
      <c r="X1643" s="16">
        <v>1</v>
      </c>
      <c r="Y1643" s="16">
        <v>5</v>
      </c>
      <c r="Z1643" s="16">
        <v>1.1200000000000001</v>
      </c>
      <c r="AA1643" s="16">
        <f t="shared" si="302"/>
        <v>134.4</v>
      </c>
      <c r="AB1643" s="16" t="s">
        <v>5604</v>
      </c>
      <c r="AD1643" s="16">
        <f t="shared" si="286"/>
        <v>47040</v>
      </c>
      <c r="AE1643" s="16">
        <f t="shared" si="287"/>
        <v>392.00000000000006</v>
      </c>
      <c r="AF1643" s="16">
        <f t="shared" si="288"/>
        <v>147000.00000000003</v>
      </c>
      <c r="AG1643" s="16">
        <f t="shared" si="289"/>
        <v>112.00000000000001</v>
      </c>
      <c r="AH1643" s="12">
        <f t="shared" si="290"/>
        <v>0</v>
      </c>
      <c r="AI1643" s="16">
        <f t="shared" si="291"/>
        <v>7.8400000000000007</v>
      </c>
      <c r="AJ1643" s="16">
        <f t="shared" si="292"/>
        <v>27048.000000000004</v>
      </c>
      <c r="AK1643" s="16">
        <f t="shared" si="293"/>
        <v>560</v>
      </c>
      <c r="AL1643" s="16">
        <f t="shared" si="294"/>
        <v>5600.0000000000009</v>
      </c>
      <c r="AM1643" s="16">
        <f t="shared" si="295"/>
        <v>79520.000000000015</v>
      </c>
      <c r="AN1643" s="16">
        <f t="shared" si="296"/>
        <v>306208.00000000006</v>
      </c>
      <c r="AO1643" s="12" t="s">
        <v>1486</v>
      </c>
      <c r="AP1643" s="16">
        <v>1.1200000000000001</v>
      </c>
      <c r="BC1643" s="16">
        <v>1.1200000000000001</v>
      </c>
      <c r="BD1643" s="16">
        <f t="shared" si="297"/>
        <v>3.9200000000000004</v>
      </c>
      <c r="BE1643" s="16">
        <f t="shared" si="298"/>
        <v>1913.8000000000004</v>
      </c>
      <c r="BG1643" s="16">
        <f t="shared" si="299"/>
        <v>1344.0000000000002</v>
      </c>
      <c r="BH1643" s="16">
        <f t="shared" si="300"/>
        <v>716.80000000000007</v>
      </c>
      <c r="BI1643" s="16">
        <f t="shared" si="301"/>
        <v>8.9600000000000009</v>
      </c>
    </row>
    <row r="1644" spans="1:61" ht="20.149999999999999" customHeight="1" x14ac:dyDescent="0.35">
      <c r="A1644">
        <v>1643</v>
      </c>
      <c r="B1644" t="s">
        <v>237</v>
      </c>
      <c r="C1644" t="s">
        <v>8256</v>
      </c>
      <c r="D1644" s="15" t="s">
        <v>167</v>
      </c>
      <c r="E1644" s="12" t="s">
        <v>98</v>
      </c>
      <c r="F1644" s="16">
        <v>1968</v>
      </c>
      <c r="G1644" s="12" t="s">
        <v>90</v>
      </c>
      <c r="H1644" s="12" t="s">
        <v>91</v>
      </c>
      <c r="I1644" s="12" t="s">
        <v>92</v>
      </c>
      <c r="J1644" s="12" t="s">
        <v>2401</v>
      </c>
      <c r="K1644" s="12" t="s">
        <v>2415</v>
      </c>
      <c r="N1644" s="16" t="s">
        <v>206</v>
      </c>
      <c r="O1644" s="16" t="s">
        <v>365</v>
      </c>
      <c r="P1644" s="12" t="s">
        <v>131</v>
      </c>
      <c r="Q1644" s="16">
        <v>2023</v>
      </c>
      <c r="R1644" s="16">
        <v>1.24</v>
      </c>
      <c r="U1644" s="16" t="s">
        <v>168</v>
      </c>
      <c r="V1644" s="12" t="s">
        <v>204</v>
      </c>
      <c r="W1644" s="12" t="s">
        <v>207</v>
      </c>
      <c r="X1644" s="16">
        <v>1</v>
      </c>
      <c r="Y1644" s="16">
        <v>3</v>
      </c>
      <c r="Z1644" s="16">
        <v>1.24</v>
      </c>
      <c r="AA1644" s="16">
        <f t="shared" si="302"/>
        <v>148.80000000000001</v>
      </c>
      <c r="AB1644" s="16" t="s">
        <v>5604</v>
      </c>
      <c r="AD1644" s="16">
        <f t="shared" si="286"/>
        <v>52080.000000000007</v>
      </c>
      <c r="AE1644" s="16">
        <f t="shared" si="287"/>
        <v>434</v>
      </c>
      <c r="AF1644" s="16">
        <f t="shared" si="288"/>
        <v>162750</v>
      </c>
      <c r="AG1644" s="16">
        <f t="shared" si="289"/>
        <v>124</v>
      </c>
      <c r="AH1644" s="12">
        <f t="shared" si="290"/>
        <v>0</v>
      </c>
      <c r="AI1644" s="16">
        <f t="shared" si="291"/>
        <v>8.68</v>
      </c>
      <c r="AJ1644" s="16">
        <f t="shared" si="292"/>
        <v>29946</v>
      </c>
      <c r="AK1644" s="16">
        <f t="shared" si="293"/>
        <v>620</v>
      </c>
      <c r="AL1644" s="16">
        <f t="shared" si="294"/>
        <v>6200</v>
      </c>
      <c r="AM1644" s="16">
        <f t="shared" si="295"/>
        <v>88040</v>
      </c>
      <c r="AN1644" s="16">
        <f t="shared" si="296"/>
        <v>339016</v>
      </c>
      <c r="AO1644" s="12" t="s">
        <v>1486</v>
      </c>
      <c r="AP1644" s="16">
        <v>1.24</v>
      </c>
      <c r="BC1644" s="16">
        <v>1.24</v>
      </c>
      <c r="BD1644" s="16">
        <f t="shared" si="297"/>
        <v>4.34</v>
      </c>
      <c r="BE1644" s="16">
        <f t="shared" si="298"/>
        <v>2118.85</v>
      </c>
      <c r="BG1644" s="16">
        <f t="shared" si="299"/>
        <v>1488</v>
      </c>
      <c r="BH1644" s="16">
        <f t="shared" si="300"/>
        <v>793.6</v>
      </c>
      <c r="BI1644" s="16">
        <f t="shared" si="301"/>
        <v>9.92</v>
      </c>
    </row>
    <row r="1645" spans="1:61" ht="20.149999999999999" customHeight="1" x14ac:dyDescent="0.35">
      <c r="A1645">
        <v>1644</v>
      </c>
      <c r="B1645" t="s">
        <v>237</v>
      </c>
      <c r="C1645" t="s">
        <v>8257</v>
      </c>
      <c r="D1645" s="15" t="s">
        <v>168</v>
      </c>
      <c r="E1645" s="12" t="s">
        <v>98</v>
      </c>
      <c r="F1645" s="16">
        <v>1952</v>
      </c>
      <c r="G1645" s="12" t="s">
        <v>90</v>
      </c>
      <c r="H1645" s="12" t="s">
        <v>91</v>
      </c>
      <c r="I1645" s="12" t="s">
        <v>92</v>
      </c>
      <c r="J1645" s="12" t="s">
        <v>2401</v>
      </c>
      <c r="K1645" s="12" t="s">
        <v>2415</v>
      </c>
      <c r="N1645" s="16" t="s">
        <v>205</v>
      </c>
      <c r="O1645" s="16" t="s">
        <v>365</v>
      </c>
      <c r="P1645" s="12" t="s">
        <v>131</v>
      </c>
      <c r="Q1645" s="16">
        <v>2023</v>
      </c>
      <c r="R1645" s="16">
        <v>4.1500000000000004</v>
      </c>
      <c r="U1645" s="16" t="s">
        <v>168</v>
      </c>
      <c r="V1645" s="12" t="s">
        <v>204</v>
      </c>
      <c r="W1645" s="12" t="s">
        <v>207</v>
      </c>
      <c r="X1645" s="16">
        <v>3</v>
      </c>
      <c r="Y1645" s="16">
        <v>7</v>
      </c>
      <c r="Z1645" s="16">
        <v>4.1500000000000004</v>
      </c>
      <c r="AA1645" s="16">
        <f t="shared" si="302"/>
        <v>498.00000000000006</v>
      </c>
      <c r="AB1645" s="16" t="s">
        <v>5604</v>
      </c>
      <c r="AD1645" s="16">
        <f t="shared" si="286"/>
        <v>174300.00000000003</v>
      </c>
      <c r="AE1645" s="16">
        <f t="shared" si="287"/>
        <v>1452.5000000000002</v>
      </c>
      <c r="AF1645" s="16">
        <f t="shared" si="288"/>
        <v>544687.50000000012</v>
      </c>
      <c r="AG1645" s="16">
        <f t="shared" si="289"/>
        <v>415.00000000000006</v>
      </c>
      <c r="AH1645" s="12">
        <f t="shared" si="290"/>
        <v>0</v>
      </c>
      <c r="AI1645" s="16">
        <f t="shared" si="291"/>
        <v>29.050000000000004</v>
      </c>
      <c r="AJ1645" s="16">
        <f t="shared" si="292"/>
        <v>100222.50000000001</v>
      </c>
      <c r="AK1645" s="16">
        <f t="shared" si="293"/>
        <v>2075</v>
      </c>
      <c r="AL1645" s="16">
        <f t="shared" si="294"/>
        <v>20750</v>
      </c>
      <c r="AM1645" s="16">
        <f t="shared" si="295"/>
        <v>294650</v>
      </c>
      <c r="AN1645" s="16">
        <f t="shared" si="296"/>
        <v>1134610.0000000002</v>
      </c>
      <c r="AO1645" s="12" t="s">
        <v>1486</v>
      </c>
      <c r="AP1645" s="16">
        <v>4.1500000000000004</v>
      </c>
      <c r="BC1645" s="16">
        <v>4.1500000000000004</v>
      </c>
      <c r="BD1645" s="16">
        <f t="shared" si="297"/>
        <v>14.525000000000002</v>
      </c>
      <c r="BE1645" s="16">
        <f t="shared" si="298"/>
        <v>7091.3125000000018</v>
      </c>
      <c r="BG1645" s="16">
        <f t="shared" si="299"/>
        <v>4980</v>
      </c>
      <c r="BH1645" s="16">
        <f t="shared" si="300"/>
        <v>2656</v>
      </c>
      <c r="BI1645" s="16">
        <f t="shared" si="301"/>
        <v>33.200000000000003</v>
      </c>
    </row>
    <row r="1646" spans="1:61" ht="20.149999999999999" customHeight="1" x14ac:dyDescent="0.35">
      <c r="A1646">
        <v>1645</v>
      </c>
      <c r="B1646" t="s">
        <v>237</v>
      </c>
      <c r="C1646" t="s">
        <v>8258</v>
      </c>
      <c r="D1646" s="15" t="s">
        <v>169</v>
      </c>
      <c r="E1646" s="12" t="s">
        <v>98</v>
      </c>
      <c r="F1646" s="16">
        <v>1980</v>
      </c>
      <c r="G1646" s="12" t="s">
        <v>90</v>
      </c>
      <c r="H1646" s="12" t="s">
        <v>91</v>
      </c>
      <c r="I1646" s="12" t="s">
        <v>92</v>
      </c>
      <c r="J1646" s="12" t="s">
        <v>2401</v>
      </c>
      <c r="K1646" s="12" t="s">
        <v>2415</v>
      </c>
      <c r="N1646" s="16" t="s">
        <v>206</v>
      </c>
      <c r="O1646" s="16" t="s">
        <v>365</v>
      </c>
      <c r="P1646" s="12" t="s">
        <v>131</v>
      </c>
      <c r="Q1646" s="16">
        <v>2023</v>
      </c>
      <c r="R1646" s="16">
        <v>1.1000000000000001</v>
      </c>
      <c r="U1646" s="16" t="s">
        <v>168</v>
      </c>
      <c r="V1646" s="12" t="s">
        <v>204</v>
      </c>
      <c r="W1646" s="12" t="s">
        <v>207</v>
      </c>
      <c r="X1646" s="16">
        <v>1</v>
      </c>
      <c r="Y1646" s="16">
        <v>7</v>
      </c>
      <c r="Z1646" s="16">
        <v>1.1000000000000001</v>
      </c>
      <c r="AA1646" s="16">
        <f t="shared" si="302"/>
        <v>132</v>
      </c>
      <c r="AB1646" s="16" t="s">
        <v>5604</v>
      </c>
      <c r="AD1646" s="16">
        <f t="shared" si="286"/>
        <v>46200</v>
      </c>
      <c r="AE1646" s="16">
        <f t="shared" si="287"/>
        <v>385.00000000000006</v>
      </c>
      <c r="AF1646" s="16">
        <f t="shared" si="288"/>
        <v>144375.00000000003</v>
      </c>
      <c r="AG1646" s="16">
        <f t="shared" si="289"/>
        <v>110.00000000000001</v>
      </c>
      <c r="AH1646" s="12">
        <f t="shared" si="290"/>
        <v>0</v>
      </c>
      <c r="AI1646" s="16">
        <f t="shared" si="291"/>
        <v>7.7000000000000011</v>
      </c>
      <c r="AJ1646" s="16">
        <f t="shared" si="292"/>
        <v>26565.000000000004</v>
      </c>
      <c r="AK1646" s="16">
        <f t="shared" si="293"/>
        <v>550</v>
      </c>
      <c r="AL1646" s="16">
        <f t="shared" si="294"/>
        <v>5500</v>
      </c>
      <c r="AM1646" s="16">
        <f t="shared" si="295"/>
        <v>78100</v>
      </c>
      <c r="AN1646" s="16">
        <f t="shared" si="296"/>
        <v>300740</v>
      </c>
      <c r="AO1646" s="12" t="s">
        <v>1486</v>
      </c>
      <c r="AP1646" s="16">
        <v>1.1000000000000001</v>
      </c>
      <c r="BC1646" s="16">
        <v>1.1000000000000001</v>
      </c>
      <c r="BD1646" s="16">
        <f t="shared" si="297"/>
        <v>3.8500000000000005</v>
      </c>
      <c r="BE1646" s="16">
        <f t="shared" si="298"/>
        <v>1879.625</v>
      </c>
      <c r="BG1646" s="16">
        <f t="shared" si="299"/>
        <v>1320</v>
      </c>
      <c r="BH1646" s="16">
        <f t="shared" si="300"/>
        <v>704</v>
      </c>
      <c r="BI1646" s="16">
        <f t="shared" si="301"/>
        <v>8.8000000000000007</v>
      </c>
    </row>
    <row r="1647" spans="1:61" ht="20.149999999999999" customHeight="1" x14ac:dyDescent="0.35">
      <c r="A1647">
        <v>1646</v>
      </c>
      <c r="B1647" t="s">
        <v>237</v>
      </c>
      <c r="C1647" t="s">
        <v>8259</v>
      </c>
      <c r="D1647" s="15" t="s">
        <v>170</v>
      </c>
      <c r="E1647" s="12" t="s">
        <v>98</v>
      </c>
      <c r="G1647" s="12" t="s">
        <v>90</v>
      </c>
      <c r="H1647" s="12" t="s">
        <v>91</v>
      </c>
      <c r="I1647" s="12" t="s">
        <v>92</v>
      </c>
      <c r="J1647" s="12" t="s">
        <v>2401</v>
      </c>
      <c r="K1647" s="12" t="s">
        <v>2415</v>
      </c>
      <c r="N1647" s="16" t="s">
        <v>206</v>
      </c>
      <c r="O1647" s="16" t="s">
        <v>365</v>
      </c>
      <c r="P1647" s="12" t="s">
        <v>131</v>
      </c>
      <c r="Q1647" s="16">
        <v>2023</v>
      </c>
      <c r="R1647" s="16">
        <v>3.19</v>
      </c>
      <c r="U1647" s="16" t="s">
        <v>168</v>
      </c>
      <c r="V1647" s="12" t="s">
        <v>204</v>
      </c>
      <c r="W1647" s="12" t="s">
        <v>207</v>
      </c>
      <c r="X1647" s="16">
        <v>1</v>
      </c>
      <c r="Y1647" s="16">
        <v>1</v>
      </c>
      <c r="Z1647" s="16">
        <v>3.19</v>
      </c>
      <c r="AA1647" s="16">
        <f t="shared" si="302"/>
        <v>382.8</v>
      </c>
      <c r="AB1647" s="16" t="s">
        <v>5604</v>
      </c>
      <c r="AD1647" s="16">
        <f t="shared" si="286"/>
        <v>133980</v>
      </c>
      <c r="AE1647" s="16">
        <f t="shared" si="287"/>
        <v>1116.5</v>
      </c>
      <c r="AF1647" s="16">
        <f t="shared" si="288"/>
        <v>418687.5</v>
      </c>
      <c r="AG1647" s="16">
        <f t="shared" si="289"/>
        <v>319</v>
      </c>
      <c r="AH1647" s="12">
        <f t="shared" si="290"/>
        <v>0</v>
      </c>
      <c r="AI1647" s="16">
        <f t="shared" si="291"/>
        <v>22.33</v>
      </c>
      <c r="AJ1647" s="16">
        <f t="shared" si="292"/>
        <v>77038.5</v>
      </c>
      <c r="AK1647" s="16">
        <f t="shared" si="293"/>
        <v>1595</v>
      </c>
      <c r="AL1647" s="16">
        <f t="shared" si="294"/>
        <v>15950</v>
      </c>
      <c r="AM1647" s="16">
        <f t="shared" si="295"/>
        <v>226490</v>
      </c>
      <c r="AN1647" s="16">
        <f t="shared" si="296"/>
        <v>872146</v>
      </c>
      <c r="AO1647" s="12" t="s">
        <v>1486</v>
      </c>
      <c r="AP1647" s="16">
        <v>3.19</v>
      </c>
      <c r="BC1647" s="16">
        <v>3.19</v>
      </c>
      <c r="BD1647" s="16">
        <f t="shared" si="297"/>
        <v>11.164999999999999</v>
      </c>
      <c r="BE1647" s="16">
        <f t="shared" si="298"/>
        <v>5450.9125000000004</v>
      </c>
      <c r="BG1647" s="16">
        <f t="shared" si="299"/>
        <v>3828</v>
      </c>
      <c r="BH1647" s="16">
        <f t="shared" si="300"/>
        <v>2041.6</v>
      </c>
      <c r="BI1647" s="16">
        <f t="shared" si="301"/>
        <v>25.52</v>
      </c>
    </row>
    <row r="1648" spans="1:61" ht="20.149999999999999" customHeight="1" x14ac:dyDescent="0.35">
      <c r="A1648">
        <v>1647</v>
      </c>
      <c r="B1648" t="s">
        <v>237</v>
      </c>
      <c r="C1648" t="s">
        <v>8260</v>
      </c>
      <c r="D1648" s="15" t="s">
        <v>171</v>
      </c>
      <c r="E1648" s="12" t="s">
        <v>93</v>
      </c>
      <c r="F1648" s="16">
        <v>1976</v>
      </c>
      <c r="G1648" s="12" t="s">
        <v>90</v>
      </c>
      <c r="H1648" s="12" t="s">
        <v>91</v>
      </c>
      <c r="I1648" s="12" t="s">
        <v>92</v>
      </c>
      <c r="J1648" s="12" t="s">
        <v>2401</v>
      </c>
      <c r="K1648" s="12" t="s">
        <v>2415</v>
      </c>
      <c r="N1648" s="16" t="s">
        <v>206</v>
      </c>
      <c r="O1648" s="16" t="s">
        <v>365</v>
      </c>
      <c r="P1648" s="12" t="s">
        <v>131</v>
      </c>
      <c r="Q1648" s="16">
        <v>2023</v>
      </c>
      <c r="R1648" s="16">
        <v>2.21</v>
      </c>
      <c r="U1648" s="16" t="s">
        <v>168</v>
      </c>
      <c r="V1648" s="12" t="s">
        <v>204</v>
      </c>
      <c r="W1648" s="12" t="s">
        <v>207</v>
      </c>
      <c r="X1648" s="16">
        <v>1</v>
      </c>
      <c r="Y1648" s="16">
        <v>5</v>
      </c>
      <c r="Z1648" s="16">
        <v>2.21</v>
      </c>
      <c r="AA1648" s="16">
        <f t="shared" si="302"/>
        <v>265.2</v>
      </c>
      <c r="AB1648" s="16" t="s">
        <v>5604</v>
      </c>
      <c r="AD1648" s="16">
        <f t="shared" si="286"/>
        <v>92820</v>
      </c>
      <c r="AE1648" s="16">
        <f t="shared" si="287"/>
        <v>773.5</v>
      </c>
      <c r="AF1648" s="16">
        <f t="shared" si="288"/>
        <v>290062.5</v>
      </c>
      <c r="AG1648" s="16">
        <f t="shared" si="289"/>
        <v>221</v>
      </c>
      <c r="AH1648" s="12">
        <f t="shared" si="290"/>
        <v>0</v>
      </c>
      <c r="AI1648" s="16">
        <f t="shared" si="291"/>
        <v>15.469999999999999</v>
      </c>
      <c r="AJ1648" s="16">
        <f t="shared" si="292"/>
        <v>53371.499999999993</v>
      </c>
      <c r="AK1648" s="16">
        <f t="shared" si="293"/>
        <v>1105</v>
      </c>
      <c r="AL1648" s="16">
        <f t="shared" si="294"/>
        <v>11050</v>
      </c>
      <c r="AM1648" s="16">
        <f t="shared" si="295"/>
        <v>156910</v>
      </c>
      <c r="AN1648" s="16">
        <f t="shared" si="296"/>
        <v>604214</v>
      </c>
      <c r="AO1648" s="12" t="s">
        <v>1486</v>
      </c>
      <c r="AP1648" s="16">
        <v>2.21</v>
      </c>
      <c r="BC1648" s="16">
        <v>2.21</v>
      </c>
      <c r="BD1648" s="16">
        <f t="shared" si="297"/>
        <v>7.7349999999999994</v>
      </c>
      <c r="BE1648" s="16">
        <f t="shared" si="298"/>
        <v>3776.3375000000001</v>
      </c>
      <c r="BG1648" s="16">
        <f t="shared" si="299"/>
        <v>2652</v>
      </c>
      <c r="BH1648" s="16">
        <f t="shared" si="300"/>
        <v>1414.4</v>
      </c>
      <c r="BI1648" s="16">
        <f t="shared" si="301"/>
        <v>17.68</v>
      </c>
    </row>
    <row r="1649" spans="1:61" ht="20.149999999999999" customHeight="1" x14ac:dyDescent="0.35">
      <c r="A1649">
        <v>1648</v>
      </c>
      <c r="B1649" t="s">
        <v>237</v>
      </c>
      <c r="C1649" t="s">
        <v>8261</v>
      </c>
      <c r="D1649" s="15" t="s">
        <v>172</v>
      </c>
      <c r="E1649" s="12" t="s">
        <v>98</v>
      </c>
      <c r="F1649" s="16">
        <v>1937</v>
      </c>
      <c r="G1649" s="12" t="s">
        <v>90</v>
      </c>
      <c r="H1649" s="12" t="s">
        <v>91</v>
      </c>
      <c r="I1649" s="12" t="s">
        <v>92</v>
      </c>
      <c r="J1649" s="12" t="s">
        <v>2401</v>
      </c>
      <c r="K1649" s="12" t="s">
        <v>2415</v>
      </c>
      <c r="N1649" s="16" t="s">
        <v>206</v>
      </c>
      <c r="O1649" s="16" t="s">
        <v>365</v>
      </c>
      <c r="P1649" s="12" t="s">
        <v>131</v>
      </c>
      <c r="Q1649" s="16">
        <v>2023</v>
      </c>
      <c r="R1649" s="16">
        <v>2.02</v>
      </c>
      <c r="U1649" s="16" t="s">
        <v>168</v>
      </c>
      <c r="V1649" s="12" t="s">
        <v>204</v>
      </c>
      <c r="W1649" s="12" t="s">
        <v>207</v>
      </c>
      <c r="X1649" s="16">
        <v>1</v>
      </c>
      <c r="Y1649" s="16">
        <v>8</v>
      </c>
      <c r="Z1649" s="16">
        <v>2.02</v>
      </c>
      <c r="AA1649" s="16">
        <f t="shared" si="302"/>
        <v>242.4</v>
      </c>
      <c r="AB1649" s="16" t="s">
        <v>5604</v>
      </c>
      <c r="AD1649" s="16">
        <f t="shared" si="286"/>
        <v>84840</v>
      </c>
      <c r="AE1649" s="16">
        <f t="shared" si="287"/>
        <v>707</v>
      </c>
      <c r="AF1649" s="16">
        <f t="shared" si="288"/>
        <v>265125</v>
      </c>
      <c r="AG1649" s="16">
        <f t="shared" si="289"/>
        <v>202</v>
      </c>
      <c r="AH1649" s="12">
        <f t="shared" si="290"/>
        <v>0</v>
      </c>
      <c r="AI1649" s="16">
        <f t="shared" si="291"/>
        <v>14.14</v>
      </c>
      <c r="AJ1649" s="16">
        <f t="shared" si="292"/>
        <v>48783</v>
      </c>
      <c r="AK1649" s="16">
        <f t="shared" si="293"/>
        <v>1010</v>
      </c>
      <c r="AL1649" s="16">
        <f t="shared" si="294"/>
        <v>10100</v>
      </c>
      <c r="AM1649" s="16">
        <f t="shared" si="295"/>
        <v>143420</v>
      </c>
      <c r="AN1649" s="16">
        <f t="shared" si="296"/>
        <v>552268</v>
      </c>
      <c r="AO1649" s="12" t="s">
        <v>1486</v>
      </c>
      <c r="AP1649" s="16">
        <v>2.02</v>
      </c>
      <c r="BC1649" s="16">
        <v>2.02</v>
      </c>
      <c r="BD1649" s="16">
        <f t="shared" si="297"/>
        <v>7.07</v>
      </c>
      <c r="BE1649" s="16">
        <f t="shared" si="298"/>
        <v>3451.6750000000002</v>
      </c>
      <c r="BG1649" s="16">
        <f t="shared" si="299"/>
        <v>2424</v>
      </c>
      <c r="BH1649" s="16">
        <f t="shared" si="300"/>
        <v>1292.8</v>
      </c>
      <c r="BI1649" s="16">
        <f t="shared" si="301"/>
        <v>16.16</v>
      </c>
    </row>
    <row r="1650" spans="1:61" ht="20.149999999999999" customHeight="1" x14ac:dyDescent="0.35">
      <c r="A1650">
        <v>1649</v>
      </c>
      <c r="B1650" t="s">
        <v>237</v>
      </c>
      <c r="C1650" t="s">
        <v>8262</v>
      </c>
      <c r="D1650" s="15" t="s">
        <v>173</v>
      </c>
      <c r="E1650" s="12" t="s">
        <v>98</v>
      </c>
      <c r="G1650" s="12" t="s">
        <v>90</v>
      </c>
      <c r="H1650" s="12" t="s">
        <v>91</v>
      </c>
      <c r="I1650" s="12" t="s">
        <v>92</v>
      </c>
      <c r="J1650" s="12" t="s">
        <v>2401</v>
      </c>
      <c r="K1650" s="12" t="s">
        <v>2415</v>
      </c>
      <c r="N1650" s="16" t="s">
        <v>206</v>
      </c>
      <c r="O1650" s="16" t="s">
        <v>365</v>
      </c>
      <c r="P1650" s="12" t="s">
        <v>131</v>
      </c>
      <c r="Q1650" s="16">
        <v>2023</v>
      </c>
      <c r="R1650" s="16">
        <v>1.4</v>
      </c>
      <c r="U1650" s="16" t="s">
        <v>168</v>
      </c>
      <c r="V1650" s="12" t="s">
        <v>204</v>
      </c>
      <c r="W1650" s="12" t="s">
        <v>207</v>
      </c>
      <c r="X1650" s="16">
        <v>1</v>
      </c>
      <c r="Y1650" s="16">
        <v>4</v>
      </c>
      <c r="Z1650" s="16">
        <v>1.4</v>
      </c>
      <c r="AA1650" s="16">
        <f t="shared" si="302"/>
        <v>168</v>
      </c>
      <c r="AB1650" s="16" t="s">
        <v>5604</v>
      </c>
      <c r="AD1650" s="16">
        <f t="shared" si="286"/>
        <v>58800</v>
      </c>
      <c r="AE1650" s="16">
        <f t="shared" si="287"/>
        <v>489.99999999999994</v>
      </c>
      <c r="AF1650" s="16">
        <f t="shared" si="288"/>
        <v>183749.99999999997</v>
      </c>
      <c r="AG1650" s="16">
        <f t="shared" si="289"/>
        <v>140</v>
      </c>
      <c r="AH1650" s="12">
        <f t="shared" si="290"/>
        <v>0</v>
      </c>
      <c r="AI1650" s="16">
        <f t="shared" si="291"/>
        <v>9.7999999999999989</v>
      </c>
      <c r="AJ1650" s="16">
        <f t="shared" si="292"/>
        <v>33809.999999999993</v>
      </c>
      <c r="AK1650" s="16">
        <f t="shared" si="293"/>
        <v>700</v>
      </c>
      <c r="AL1650" s="16">
        <f t="shared" si="294"/>
        <v>7000</v>
      </c>
      <c r="AM1650" s="16">
        <f t="shared" si="295"/>
        <v>99400</v>
      </c>
      <c r="AN1650" s="16">
        <f t="shared" si="296"/>
        <v>382760</v>
      </c>
      <c r="AO1650" s="12" t="s">
        <v>1486</v>
      </c>
      <c r="AP1650" s="16">
        <v>1.4</v>
      </c>
      <c r="BC1650" s="16">
        <v>1.4</v>
      </c>
      <c r="BD1650" s="16">
        <f t="shared" si="297"/>
        <v>4.8999999999999995</v>
      </c>
      <c r="BE1650" s="16">
        <f t="shared" si="298"/>
        <v>2392.25</v>
      </c>
      <c r="BG1650" s="16">
        <f t="shared" si="299"/>
        <v>1680</v>
      </c>
      <c r="BH1650" s="16">
        <f t="shared" si="300"/>
        <v>896</v>
      </c>
      <c r="BI1650" s="16">
        <f t="shared" si="301"/>
        <v>11.2</v>
      </c>
    </row>
    <row r="1651" spans="1:61" ht="20.149999999999999" customHeight="1" x14ac:dyDescent="0.35">
      <c r="A1651">
        <v>1650</v>
      </c>
      <c r="B1651" t="s">
        <v>237</v>
      </c>
      <c r="C1651" t="s">
        <v>8263</v>
      </c>
      <c r="D1651" s="15" t="s">
        <v>174</v>
      </c>
      <c r="E1651" s="12" t="s">
        <v>98</v>
      </c>
      <c r="G1651" s="12" t="s">
        <v>90</v>
      </c>
      <c r="H1651" s="12" t="s">
        <v>91</v>
      </c>
      <c r="I1651" s="12" t="s">
        <v>92</v>
      </c>
      <c r="J1651" s="12" t="s">
        <v>2401</v>
      </c>
      <c r="K1651" s="12" t="s">
        <v>2415</v>
      </c>
      <c r="N1651" s="16" t="s">
        <v>206</v>
      </c>
      <c r="O1651" s="16" t="s">
        <v>365</v>
      </c>
      <c r="P1651" s="12" t="s">
        <v>131</v>
      </c>
      <c r="Q1651" s="16">
        <v>2023</v>
      </c>
      <c r="R1651" s="16">
        <v>2.25</v>
      </c>
      <c r="U1651" s="16" t="s">
        <v>168</v>
      </c>
      <c r="V1651" s="12" t="s">
        <v>204</v>
      </c>
      <c r="W1651" s="12" t="s">
        <v>207</v>
      </c>
      <c r="X1651" s="16">
        <v>1</v>
      </c>
      <c r="Y1651" s="16">
        <v>9</v>
      </c>
      <c r="Z1651" s="16">
        <v>2.25</v>
      </c>
      <c r="AA1651" s="16">
        <f t="shared" si="302"/>
        <v>270</v>
      </c>
      <c r="AB1651" s="16" t="s">
        <v>5604</v>
      </c>
      <c r="AD1651" s="16">
        <f t="shared" si="286"/>
        <v>94500</v>
      </c>
      <c r="AE1651" s="16">
        <f t="shared" si="287"/>
        <v>787.5</v>
      </c>
      <c r="AF1651" s="16">
        <f t="shared" si="288"/>
        <v>295312.5</v>
      </c>
      <c r="AG1651" s="16">
        <f t="shared" si="289"/>
        <v>225</v>
      </c>
      <c r="AH1651" s="12">
        <f t="shared" si="290"/>
        <v>0</v>
      </c>
      <c r="AI1651" s="16">
        <f t="shared" si="291"/>
        <v>15.75</v>
      </c>
      <c r="AJ1651" s="16">
        <f t="shared" si="292"/>
        <v>54337.5</v>
      </c>
      <c r="AK1651" s="16">
        <f t="shared" si="293"/>
        <v>1125</v>
      </c>
      <c r="AL1651" s="16">
        <f t="shared" si="294"/>
        <v>11250</v>
      </c>
      <c r="AM1651" s="16">
        <f t="shared" si="295"/>
        <v>159750</v>
      </c>
      <c r="AN1651" s="16">
        <f t="shared" si="296"/>
        <v>615150</v>
      </c>
      <c r="AO1651" s="12" t="s">
        <v>1486</v>
      </c>
      <c r="AP1651" s="16">
        <v>2.25</v>
      </c>
      <c r="BC1651" s="16">
        <v>2.25</v>
      </c>
      <c r="BD1651" s="16">
        <f t="shared" si="297"/>
        <v>7.875</v>
      </c>
      <c r="BE1651" s="16">
        <f t="shared" si="298"/>
        <v>3844.6875</v>
      </c>
      <c r="BG1651" s="16">
        <f t="shared" si="299"/>
        <v>2700</v>
      </c>
      <c r="BH1651" s="16">
        <f t="shared" si="300"/>
        <v>1440</v>
      </c>
      <c r="BI1651" s="16">
        <f t="shared" si="301"/>
        <v>18</v>
      </c>
    </row>
    <row r="1652" spans="1:61" ht="20.149999999999999" customHeight="1" x14ac:dyDescent="0.35">
      <c r="A1652">
        <v>1651</v>
      </c>
      <c r="B1652" t="s">
        <v>237</v>
      </c>
      <c r="C1652" t="s">
        <v>8264</v>
      </c>
      <c r="D1652" s="15" t="s">
        <v>175</v>
      </c>
      <c r="E1652" s="12" t="s">
        <v>98</v>
      </c>
      <c r="F1652" s="16">
        <v>1968</v>
      </c>
      <c r="G1652" s="12" t="s">
        <v>90</v>
      </c>
      <c r="H1652" s="12" t="s">
        <v>91</v>
      </c>
      <c r="I1652" s="12" t="s">
        <v>92</v>
      </c>
      <c r="J1652" s="12" t="s">
        <v>2401</v>
      </c>
      <c r="K1652" s="12" t="s">
        <v>2415</v>
      </c>
      <c r="N1652" s="16" t="s">
        <v>206</v>
      </c>
      <c r="O1652" s="16" t="s">
        <v>365</v>
      </c>
      <c r="P1652" s="12" t="s">
        <v>131</v>
      </c>
      <c r="Q1652" s="16">
        <v>2023</v>
      </c>
      <c r="R1652" s="16">
        <v>0.5</v>
      </c>
      <c r="U1652" s="16" t="s">
        <v>168</v>
      </c>
      <c r="V1652" s="12" t="s">
        <v>204</v>
      </c>
      <c r="W1652" s="12" t="s">
        <v>207</v>
      </c>
      <c r="X1652" s="16">
        <v>1</v>
      </c>
      <c r="Y1652" s="16">
        <v>4</v>
      </c>
      <c r="Z1652" s="16">
        <v>0.5</v>
      </c>
      <c r="AA1652" s="16">
        <f t="shared" si="302"/>
        <v>60</v>
      </c>
      <c r="AB1652" s="16" t="s">
        <v>5604</v>
      </c>
      <c r="AD1652" s="16">
        <f t="shared" si="286"/>
        <v>21000</v>
      </c>
      <c r="AE1652" s="16">
        <f t="shared" si="287"/>
        <v>175</v>
      </c>
      <c r="AF1652" s="16">
        <f t="shared" si="288"/>
        <v>65625</v>
      </c>
      <c r="AG1652" s="16">
        <f t="shared" si="289"/>
        <v>50</v>
      </c>
      <c r="AH1652" s="12">
        <f t="shared" si="290"/>
        <v>0</v>
      </c>
      <c r="AI1652" s="16">
        <f t="shared" si="291"/>
        <v>3.5</v>
      </c>
      <c r="AJ1652" s="16">
        <f t="shared" si="292"/>
        <v>12075</v>
      </c>
      <c r="AK1652" s="16">
        <f t="shared" si="293"/>
        <v>250</v>
      </c>
      <c r="AL1652" s="16">
        <f t="shared" si="294"/>
        <v>2500</v>
      </c>
      <c r="AM1652" s="16">
        <f t="shared" si="295"/>
        <v>35500</v>
      </c>
      <c r="AN1652" s="16">
        <f t="shared" si="296"/>
        <v>136700</v>
      </c>
      <c r="AO1652" s="12" t="s">
        <v>1486</v>
      </c>
      <c r="AP1652" s="16">
        <v>0.5</v>
      </c>
      <c r="BC1652" s="16">
        <v>0.5</v>
      </c>
      <c r="BD1652" s="16">
        <f t="shared" si="297"/>
        <v>1.75</v>
      </c>
      <c r="BE1652" s="16">
        <f t="shared" si="298"/>
        <v>854.375</v>
      </c>
      <c r="BG1652" s="16">
        <f t="shared" si="299"/>
        <v>600</v>
      </c>
      <c r="BH1652" s="16">
        <f t="shared" si="300"/>
        <v>320</v>
      </c>
      <c r="BI1652" s="16">
        <f t="shared" si="301"/>
        <v>4</v>
      </c>
    </row>
    <row r="1653" spans="1:61" ht="20.149999999999999" customHeight="1" x14ac:dyDescent="0.35">
      <c r="A1653">
        <v>1652</v>
      </c>
      <c r="B1653" t="s">
        <v>237</v>
      </c>
      <c r="C1653" t="s">
        <v>8265</v>
      </c>
      <c r="D1653" s="15" t="s">
        <v>176</v>
      </c>
      <c r="E1653" s="12" t="s">
        <v>98</v>
      </c>
      <c r="F1653" s="16">
        <v>1970</v>
      </c>
      <c r="G1653" s="12" t="s">
        <v>90</v>
      </c>
      <c r="H1653" s="12" t="s">
        <v>91</v>
      </c>
      <c r="I1653" s="12" t="s">
        <v>92</v>
      </c>
      <c r="J1653" s="12" t="s">
        <v>2401</v>
      </c>
      <c r="K1653" s="12" t="s">
        <v>2415</v>
      </c>
      <c r="N1653" s="16" t="s">
        <v>206</v>
      </c>
      <c r="O1653" s="16" t="s">
        <v>365</v>
      </c>
      <c r="P1653" s="12" t="s">
        <v>131</v>
      </c>
      <c r="Q1653" s="16">
        <v>2023</v>
      </c>
      <c r="R1653" s="16">
        <v>1.2</v>
      </c>
      <c r="U1653" s="16" t="s">
        <v>168</v>
      </c>
      <c r="V1653" s="12" t="s">
        <v>204</v>
      </c>
      <c r="W1653" s="12" t="s">
        <v>207</v>
      </c>
      <c r="X1653" s="16">
        <v>1</v>
      </c>
      <c r="Y1653" s="16">
        <v>6</v>
      </c>
      <c r="Z1653" s="16">
        <v>1.2</v>
      </c>
      <c r="AA1653" s="16">
        <f t="shared" si="302"/>
        <v>144</v>
      </c>
      <c r="AB1653" s="16" t="s">
        <v>5604</v>
      </c>
      <c r="AD1653" s="16">
        <f t="shared" si="286"/>
        <v>50400</v>
      </c>
      <c r="AE1653" s="16">
        <f t="shared" si="287"/>
        <v>420</v>
      </c>
      <c r="AF1653" s="16">
        <f t="shared" si="288"/>
        <v>157500</v>
      </c>
      <c r="AG1653" s="16">
        <f t="shared" si="289"/>
        <v>120</v>
      </c>
      <c r="AH1653" s="12">
        <f t="shared" si="290"/>
        <v>0</v>
      </c>
      <c r="AI1653" s="16">
        <f t="shared" si="291"/>
        <v>8.4</v>
      </c>
      <c r="AJ1653" s="16">
        <f t="shared" si="292"/>
        <v>28980</v>
      </c>
      <c r="AK1653" s="16">
        <f t="shared" si="293"/>
        <v>600</v>
      </c>
      <c r="AL1653" s="16">
        <f t="shared" si="294"/>
        <v>6000</v>
      </c>
      <c r="AM1653" s="16">
        <f t="shared" si="295"/>
        <v>85200</v>
      </c>
      <c r="AN1653" s="16">
        <f t="shared" si="296"/>
        <v>328080</v>
      </c>
      <c r="AO1653" s="12" t="s">
        <v>1486</v>
      </c>
      <c r="AP1653" s="16">
        <v>1.2</v>
      </c>
      <c r="BC1653" s="16">
        <v>1.2</v>
      </c>
      <c r="BD1653" s="16">
        <f t="shared" si="297"/>
        <v>4.2</v>
      </c>
      <c r="BE1653" s="16">
        <f t="shared" si="298"/>
        <v>2050.5</v>
      </c>
      <c r="BG1653" s="16">
        <f t="shared" si="299"/>
        <v>1440</v>
      </c>
      <c r="BH1653" s="16">
        <f t="shared" si="300"/>
        <v>768</v>
      </c>
      <c r="BI1653" s="16">
        <f t="shared" si="301"/>
        <v>9.6</v>
      </c>
    </row>
    <row r="1654" spans="1:61" ht="20.149999999999999" customHeight="1" x14ac:dyDescent="0.35">
      <c r="A1654">
        <v>1653</v>
      </c>
      <c r="B1654" t="s">
        <v>237</v>
      </c>
      <c r="C1654" t="s">
        <v>8266</v>
      </c>
      <c r="D1654" s="15" t="s">
        <v>177</v>
      </c>
      <c r="E1654" s="12" t="s">
        <v>98</v>
      </c>
      <c r="G1654" s="12" t="s">
        <v>90</v>
      </c>
      <c r="H1654" s="12" t="s">
        <v>91</v>
      </c>
      <c r="I1654" s="12" t="s">
        <v>92</v>
      </c>
      <c r="J1654" s="12" t="s">
        <v>2401</v>
      </c>
      <c r="K1654" s="12" t="s">
        <v>2415</v>
      </c>
      <c r="N1654" s="16" t="s">
        <v>206</v>
      </c>
      <c r="O1654" s="16" t="s">
        <v>365</v>
      </c>
      <c r="P1654" s="12" t="s">
        <v>131</v>
      </c>
      <c r="Q1654" s="16">
        <v>2023</v>
      </c>
      <c r="R1654" s="16">
        <v>0.25</v>
      </c>
      <c r="U1654" s="16" t="s">
        <v>168</v>
      </c>
      <c r="V1654" s="12" t="s">
        <v>204</v>
      </c>
      <c r="W1654" s="12" t="s">
        <v>207</v>
      </c>
      <c r="X1654" s="16">
        <v>1</v>
      </c>
      <c r="Y1654" s="16">
        <v>3</v>
      </c>
      <c r="Z1654" s="16">
        <v>0.25</v>
      </c>
      <c r="AA1654" s="16">
        <f t="shared" si="302"/>
        <v>30</v>
      </c>
      <c r="AB1654" s="16" t="s">
        <v>5604</v>
      </c>
      <c r="AD1654" s="16">
        <f t="shared" si="286"/>
        <v>10500</v>
      </c>
      <c r="AE1654" s="16">
        <f t="shared" si="287"/>
        <v>87.5</v>
      </c>
      <c r="AF1654" s="16">
        <f t="shared" si="288"/>
        <v>32812.5</v>
      </c>
      <c r="AG1654" s="16">
        <f t="shared" si="289"/>
        <v>25</v>
      </c>
      <c r="AH1654" s="12">
        <f t="shared" si="290"/>
        <v>0</v>
      </c>
      <c r="AI1654" s="16">
        <f t="shared" si="291"/>
        <v>1.75</v>
      </c>
      <c r="AJ1654" s="16">
        <f t="shared" si="292"/>
        <v>6037.5</v>
      </c>
      <c r="AK1654" s="16">
        <f t="shared" si="293"/>
        <v>125</v>
      </c>
      <c r="AL1654" s="16">
        <f t="shared" si="294"/>
        <v>1250</v>
      </c>
      <c r="AM1654" s="16">
        <f t="shared" si="295"/>
        <v>17750</v>
      </c>
      <c r="AN1654" s="16">
        <f t="shared" si="296"/>
        <v>68350</v>
      </c>
      <c r="AO1654" s="12" t="s">
        <v>1486</v>
      </c>
      <c r="AP1654" s="16">
        <v>0.25</v>
      </c>
      <c r="BC1654" s="16">
        <v>0.25</v>
      </c>
      <c r="BD1654" s="16">
        <f t="shared" si="297"/>
        <v>0.875</v>
      </c>
      <c r="BE1654" s="16">
        <f t="shared" si="298"/>
        <v>427.1875</v>
      </c>
      <c r="BG1654" s="16">
        <f t="shared" si="299"/>
        <v>300</v>
      </c>
      <c r="BH1654" s="16">
        <f t="shared" si="300"/>
        <v>160</v>
      </c>
      <c r="BI1654" s="16">
        <f t="shared" si="301"/>
        <v>2</v>
      </c>
    </row>
    <row r="1655" spans="1:61" ht="20.149999999999999" customHeight="1" x14ac:dyDescent="0.35">
      <c r="A1655">
        <v>1654</v>
      </c>
      <c r="B1655" t="s">
        <v>237</v>
      </c>
      <c r="C1655" t="s">
        <v>8267</v>
      </c>
      <c r="D1655" s="15" t="s">
        <v>178</v>
      </c>
      <c r="E1655" s="12" t="s">
        <v>98</v>
      </c>
      <c r="G1655" s="12" t="s">
        <v>90</v>
      </c>
      <c r="H1655" s="12" t="s">
        <v>91</v>
      </c>
      <c r="I1655" s="12" t="s">
        <v>92</v>
      </c>
      <c r="J1655" s="12" t="s">
        <v>2401</v>
      </c>
      <c r="K1655" s="12" t="s">
        <v>2415</v>
      </c>
      <c r="N1655" s="16" t="s">
        <v>206</v>
      </c>
      <c r="O1655" s="16" t="s">
        <v>365</v>
      </c>
      <c r="P1655" s="12" t="s">
        <v>131</v>
      </c>
      <c r="Q1655" s="16">
        <v>2023</v>
      </c>
      <c r="R1655" s="16">
        <v>0.33</v>
      </c>
      <c r="U1655" s="16" t="s">
        <v>168</v>
      </c>
      <c r="V1655" s="12" t="s">
        <v>204</v>
      </c>
      <c r="W1655" s="12" t="s">
        <v>207</v>
      </c>
      <c r="X1655" s="16">
        <v>1</v>
      </c>
      <c r="Y1655" s="16">
        <v>6</v>
      </c>
      <c r="Z1655" s="16">
        <v>0.33</v>
      </c>
      <c r="AA1655" s="16">
        <f t="shared" si="302"/>
        <v>39.6</v>
      </c>
      <c r="AB1655" s="16" t="s">
        <v>5604</v>
      </c>
      <c r="AD1655" s="16">
        <f t="shared" si="286"/>
        <v>13860</v>
      </c>
      <c r="AE1655" s="16">
        <f t="shared" si="287"/>
        <v>115.5</v>
      </c>
      <c r="AF1655" s="16">
        <f t="shared" si="288"/>
        <v>43312.5</v>
      </c>
      <c r="AG1655" s="16">
        <f t="shared" si="289"/>
        <v>33</v>
      </c>
      <c r="AH1655" s="12">
        <f t="shared" si="290"/>
        <v>0</v>
      </c>
      <c r="AI1655" s="16">
        <f t="shared" si="291"/>
        <v>2.31</v>
      </c>
      <c r="AJ1655" s="16">
        <f t="shared" si="292"/>
        <v>7969.5</v>
      </c>
      <c r="AK1655" s="16">
        <f t="shared" si="293"/>
        <v>165</v>
      </c>
      <c r="AL1655" s="16">
        <f t="shared" si="294"/>
        <v>1650</v>
      </c>
      <c r="AM1655" s="16">
        <f t="shared" si="295"/>
        <v>23430</v>
      </c>
      <c r="AN1655" s="16">
        <f t="shared" si="296"/>
        <v>90222</v>
      </c>
      <c r="AO1655" s="12" t="s">
        <v>1486</v>
      </c>
      <c r="AP1655" s="16">
        <v>0.33</v>
      </c>
      <c r="BC1655" s="16">
        <v>0.33</v>
      </c>
      <c r="BD1655" s="16">
        <f t="shared" si="297"/>
        <v>1.155</v>
      </c>
      <c r="BE1655" s="16">
        <f t="shared" si="298"/>
        <v>563.88750000000005</v>
      </c>
      <c r="BG1655" s="16">
        <f t="shared" si="299"/>
        <v>396</v>
      </c>
      <c r="BH1655" s="16">
        <f t="shared" si="300"/>
        <v>211.20000000000002</v>
      </c>
      <c r="BI1655" s="16">
        <f t="shared" si="301"/>
        <v>2.64</v>
      </c>
    </row>
    <row r="1656" spans="1:61" ht="20.149999999999999" customHeight="1" x14ac:dyDescent="0.35">
      <c r="A1656">
        <v>1655</v>
      </c>
      <c r="B1656" t="s">
        <v>237</v>
      </c>
      <c r="C1656" t="s">
        <v>8268</v>
      </c>
      <c r="D1656" s="15" t="s">
        <v>179</v>
      </c>
      <c r="E1656" s="12" t="s">
        <v>98</v>
      </c>
      <c r="G1656" s="12" t="s">
        <v>90</v>
      </c>
      <c r="H1656" s="12" t="s">
        <v>91</v>
      </c>
      <c r="I1656" s="12" t="s">
        <v>92</v>
      </c>
      <c r="J1656" s="12" t="s">
        <v>2401</v>
      </c>
      <c r="K1656" s="12" t="s">
        <v>2415</v>
      </c>
      <c r="N1656" s="16" t="s">
        <v>206</v>
      </c>
      <c r="O1656" s="16" t="s">
        <v>365</v>
      </c>
      <c r="P1656" s="12" t="s">
        <v>131</v>
      </c>
      <c r="Q1656" s="16">
        <v>2023</v>
      </c>
      <c r="R1656" s="16">
        <v>0.17</v>
      </c>
      <c r="U1656" s="16" t="s">
        <v>168</v>
      </c>
      <c r="V1656" s="12" t="s">
        <v>204</v>
      </c>
      <c r="W1656" s="12" t="s">
        <v>207</v>
      </c>
      <c r="X1656" s="16">
        <v>1</v>
      </c>
      <c r="Y1656" s="16">
        <v>4</v>
      </c>
      <c r="Z1656" s="16">
        <v>0.17</v>
      </c>
      <c r="AA1656" s="16">
        <f t="shared" si="302"/>
        <v>20.400000000000002</v>
      </c>
      <c r="AB1656" s="16" t="s">
        <v>5604</v>
      </c>
      <c r="AD1656" s="16">
        <f t="shared" si="286"/>
        <v>7140.0000000000009</v>
      </c>
      <c r="AE1656" s="16">
        <f t="shared" si="287"/>
        <v>59.500000000000007</v>
      </c>
      <c r="AF1656" s="16">
        <f t="shared" si="288"/>
        <v>22312.500000000004</v>
      </c>
      <c r="AG1656" s="16">
        <f t="shared" si="289"/>
        <v>17</v>
      </c>
      <c r="AH1656" s="12">
        <f t="shared" si="290"/>
        <v>0</v>
      </c>
      <c r="AI1656" s="16">
        <f t="shared" si="291"/>
        <v>1.1900000000000002</v>
      </c>
      <c r="AJ1656" s="16">
        <f t="shared" si="292"/>
        <v>4105.5000000000009</v>
      </c>
      <c r="AK1656" s="16">
        <f t="shared" si="293"/>
        <v>85</v>
      </c>
      <c r="AL1656" s="16">
        <f t="shared" si="294"/>
        <v>850.00000000000011</v>
      </c>
      <c r="AM1656" s="16">
        <f t="shared" si="295"/>
        <v>12070</v>
      </c>
      <c r="AN1656" s="16">
        <f t="shared" si="296"/>
        <v>46478</v>
      </c>
      <c r="AO1656" s="12" t="s">
        <v>1486</v>
      </c>
      <c r="AP1656" s="16">
        <v>0.17</v>
      </c>
      <c r="BC1656" s="16">
        <v>0.17</v>
      </c>
      <c r="BD1656" s="16">
        <f t="shared" si="297"/>
        <v>0.59500000000000008</v>
      </c>
      <c r="BE1656" s="16">
        <f t="shared" si="298"/>
        <v>290.48750000000001</v>
      </c>
      <c r="BG1656" s="16">
        <f t="shared" si="299"/>
        <v>204.00000000000003</v>
      </c>
      <c r="BH1656" s="16">
        <f t="shared" si="300"/>
        <v>108.80000000000001</v>
      </c>
      <c r="BI1656" s="16">
        <f t="shared" si="301"/>
        <v>1.36</v>
      </c>
    </row>
    <row r="1657" spans="1:61" ht="20.149999999999999" customHeight="1" x14ac:dyDescent="0.35">
      <c r="A1657">
        <v>1656</v>
      </c>
      <c r="B1657" t="s">
        <v>237</v>
      </c>
      <c r="C1657" t="s">
        <v>8269</v>
      </c>
      <c r="D1657" s="15" t="s">
        <v>180</v>
      </c>
      <c r="E1657" s="12" t="s">
        <v>98</v>
      </c>
      <c r="G1657" s="12" t="s">
        <v>90</v>
      </c>
      <c r="H1657" s="12" t="s">
        <v>91</v>
      </c>
      <c r="I1657" s="12" t="s">
        <v>92</v>
      </c>
      <c r="J1657" s="12" t="s">
        <v>2401</v>
      </c>
      <c r="K1657" s="12" t="s">
        <v>2415</v>
      </c>
      <c r="N1657" s="16" t="s">
        <v>206</v>
      </c>
      <c r="O1657" s="16" t="s">
        <v>365</v>
      </c>
      <c r="P1657" s="12" t="s">
        <v>131</v>
      </c>
      <c r="Q1657" s="16">
        <v>2023</v>
      </c>
      <c r="R1657" s="16">
        <v>1.1299999999999999</v>
      </c>
      <c r="U1657" s="16" t="s">
        <v>168</v>
      </c>
      <c r="V1657" s="12" t="s">
        <v>204</v>
      </c>
      <c r="W1657" s="12" t="s">
        <v>207</v>
      </c>
      <c r="X1657" s="16">
        <v>1</v>
      </c>
      <c r="Y1657" s="16">
        <v>5</v>
      </c>
      <c r="Z1657" s="16">
        <v>1.1299999999999999</v>
      </c>
      <c r="AA1657" s="16">
        <f t="shared" si="302"/>
        <v>135.6</v>
      </c>
      <c r="AB1657" s="16" t="s">
        <v>5604</v>
      </c>
      <c r="AD1657" s="16">
        <f t="shared" si="286"/>
        <v>47460</v>
      </c>
      <c r="AE1657" s="16">
        <f t="shared" si="287"/>
        <v>395.49999999999994</v>
      </c>
      <c r="AF1657" s="16">
        <f t="shared" si="288"/>
        <v>148312.49999999997</v>
      </c>
      <c r="AG1657" s="16">
        <f t="shared" si="289"/>
        <v>112.99999999999999</v>
      </c>
      <c r="AH1657" s="12">
        <f t="shared" si="290"/>
        <v>0</v>
      </c>
      <c r="AI1657" s="16">
        <f t="shared" si="291"/>
        <v>7.9099999999999993</v>
      </c>
      <c r="AJ1657" s="16">
        <f t="shared" si="292"/>
        <v>27289.499999999996</v>
      </c>
      <c r="AK1657" s="16">
        <f t="shared" si="293"/>
        <v>565</v>
      </c>
      <c r="AL1657" s="16">
        <f t="shared" si="294"/>
        <v>5649.9999999999991</v>
      </c>
      <c r="AM1657" s="16">
        <f t="shared" si="295"/>
        <v>80229.999999999985</v>
      </c>
      <c r="AN1657" s="16">
        <f t="shared" si="296"/>
        <v>308941.99999999994</v>
      </c>
      <c r="AO1657" s="12" t="s">
        <v>1486</v>
      </c>
      <c r="AP1657" s="16">
        <v>1.1299999999999999</v>
      </c>
      <c r="BC1657" s="16">
        <v>1.1299999999999999</v>
      </c>
      <c r="BD1657" s="16">
        <f t="shared" si="297"/>
        <v>3.9549999999999996</v>
      </c>
      <c r="BE1657" s="16">
        <f t="shared" si="298"/>
        <v>1930.8874999999996</v>
      </c>
      <c r="BG1657" s="16">
        <f t="shared" si="299"/>
        <v>1355.9999999999998</v>
      </c>
      <c r="BH1657" s="16">
        <f t="shared" si="300"/>
        <v>723.19999999999993</v>
      </c>
      <c r="BI1657" s="16">
        <f t="shared" si="301"/>
        <v>9.0399999999999991</v>
      </c>
    </row>
    <row r="1658" spans="1:61" ht="20.149999999999999" customHeight="1" x14ac:dyDescent="0.35">
      <c r="A1658">
        <v>1657</v>
      </c>
      <c r="B1658" t="s">
        <v>237</v>
      </c>
      <c r="C1658" t="s">
        <v>8270</v>
      </c>
      <c r="D1658" s="15" t="s">
        <v>181</v>
      </c>
      <c r="E1658" s="12" t="s">
        <v>98</v>
      </c>
      <c r="G1658" s="12" t="s">
        <v>90</v>
      </c>
      <c r="H1658" s="12" t="s">
        <v>91</v>
      </c>
      <c r="I1658" s="12" t="s">
        <v>92</v>
      </c>
      <c r="J1658" s="12" t="s">
        <v>2401</v>
      </c>
      <c r="K1658" s="12" t="s">
        <v>2415</v>
      </c>
      <c r="N1658" s="16" t="s">
        <v>206</v>
      </c>
      <c r="O1658" s="16" t="s">
        <v>365</v>
      </c>
      <c r="P1658" s="12" t="s">
        <v>131</v>
      </c>
      <c r="Q1658" s="16">
        <v>2023</v>
      </c>
      <c r="R1658" s="16">
        <v>0.5</v>
      </c>
      <c r="U1658" s="16" t="s">
        <v>168</v>
      </c>
      <c r="V1658" s="12" t="s">
        <v>204</v>
      </c>
      <c r="W1658" s="12" t="s">
        <v>207</v>
      </c>
      <c r="X1658" s="16">
        <v>1</v>
      </c>
      <c r="Y1658" s="16">
        <v>7</v>
      </c>
      <c r="Z1658" s="16">
        <v>0.5</v>
      </c>
      <c r="AA1658" s="16">
        <f t="shared" si="302"/>
        <v>60</v>
      </c>
      <c r="AB1658" s="16" t="s">
        <v>5604</v>
      </c>
      <c r="AD1658" s="16">
        <f t="shared" si="286"/>
        <v>21000</v>
      </c>
      <c r="AE1658" s="16">
        <f t="shared" si="287"/>
        <v>175</v>
      </c>
      <c r="AF1658" s="16">
        <f t="shared" si="288"/>
        <v>65625</v>
      </c>
      <c r="AG1658" s="16">
        <f t="shared" si="289"/>
        <v>50</v>
      </c>
      <c r="AH1658" s="12">
        <f t="shared" si="290"/>
        <v>0</v>
      </c>
      <c r="AI1658" s="16">
        <f t="shared" si="291"/>
        <v>3.5</v>
      </c>
      <c r="AJ1658" s="16">
        <f t="shared" si="292"/>
        <v>12075</v>
      </c>
      <c r="AK1658" s="16">
        <f t="shared" si="293"/>
        <v>250</v>
      </c>
      <c r="AL1658" s="16">
        <f t="shared" si="294"/>
        <v>2500</v>
      </c>
      <c r="AM1658" s="16">
        <f t="shared" si="295"/>
        <v>35500</v>
      </c>
      <c r="AN1658" s="16">
        <f t="shared" si="296"/>
        <v>136700</v>
      </c>
      <c r="AO1658" s="12" t="s">
        <v>1486</v>
      </c>
      <c r="AP1658" s="16">
        <v>0.5</v>
      </c>
      <c r="BC1658" s="16">
        <v>0.5</v>
      </c>
      <c r="BD1658" s="16">
        <f t="shared" si="297"/>
        <v>1.75</v>
      </c>
      <c r="BE1658" s="16">
        <f t="shared" si="298"/>
        <v>854.375</v>
      </c>
      <c r="BG1658" s="16">
        <f t="shared" si="299"/>
        <v>600</v>
      </c>
      <c r="BH1658" s="16">
        <f t="shared" si="300"/>
        <v>320</v>
      </c>
      <c r="BI1658" s="16">
        <f t="shared" si="301"/>
        <v>4</v>
      </c>
    </row>
    <row r="1659" spans="1:61" ht="20.149999999999999" customHeight="1" x14ac:dyDescent="0.35">
      <c r="A1659">
        <v>1658</v>
      </c>
      <c r="B1659" t="s">
        <v>237</v>
      </c>
      <c r="C1659" t="s">
        <v>8271</v>
      </c>
      <c r="D1659" s="15" t="s">
        <v>182</v>
      </c>
      <c r="E1659" s="12" t="s">
        <v>98</v>
      </c>
      <c r="F1659" s="16">
        <v>1955</v>
      </c>
      <c r="G1659" s="12" t="s">
        <v>90</v>
      </c>
      <c r="H1659" s="12" t="s">
        <v>91</v>
      </c>
      <c r="I1659" s="12" t="s">
        <v>92</v>
      </c>
      <c r="J1659" s="12" t="s">
        <v>2401</v>
      </c>
      <c r="K1659" s="12" t="s">
        <v>2415</v>
      </c>
      <c r="N1659" s="16" t="s">
        <v>206</v>
      </c>
      <c r="O1659" s="16" t="s">
        <v>365</v>
      </c>
      <c r="P1659" s="12" t="s">
        <v>131</v>
      </c>
      <c r="Q1659" s="16">
        <v>2023</v>
      </c>
      <c r="R1659" s="16">
        <v>2.16</v>
      </c>
      <c r="U1659" s="16" t="s">
        <v>168</v>
      </c>
      <c r="V1659" s="12" t="s">
        <v>204</v>
      </c>
      <c r="W1659" s="12" t="s">
        <v>207</v>
      </c>
      <c r="X1659" s="16">
        <v>2</v>
      </c>
      <c r="Y1659" s="16">
        <v>5</v>
      </c>
      <c r="Z1659" s="16">
        <v>2.16</v>
      </c>
      <c r="AA1659" s="16">
        <f t="shared" si="302"/>
        <v>259.20000000000005</v>
      </c>
      <c r="AB1659" s="16" t="s">
        <v>5604</v>
      </c>
      <c r="AD1659" s="16">
        <f t="shared" si="286"/>
        <v>90720.000000000015</v>
      </c>
      <c r="AE1659" s="16">
        <f t="shared" si="287"/>
        <v>756</v>
      </c>
      <c r="AF1659" s="16">
        <f t="shared" si="288"/>
        <v>283500</v>
      </c>
      <c r="AG1659" s="16">
        <f t="shared" si="289"/>
        <v>216</v>
      </c>
      <c r="AH1659" s="12">
        <f t="shared" si="290"/>
        <v>0</v>
      </c>
      <c r="AI1659" s="16">
        <f t="shared" si="291"/>
        <v>15.120000000000001</v>
      </c>
      <c r="AJ1659" s="16">
        <f t="shared" si="292"/>
        <v>52164</v>
      </c>
      <c r="AK1659" s="16">
        <f t="shared" si="293"/>
        <v>1080</v>
      </c>
      <c r="AL1659" s="16">
        <f t="shared" si="294"/>
        <v>10800</v>
      </c>
      <c r="AM1659" s="16">
        <f t="shared" si="295"/>
        <v>153360</v>
      </c>
      <c r="AN1659" s="16">
        <f t="shared" si="296"/>
        <v>590544</v>
      </c>
      <c r="AO1659" s="12" t="s">
        <v>1486</v>
      </c>
      <c r="AP1659" s="16">
        <v>2.16</v>
      </c>
      <c r="BC1659" s="16">
        <v>2.16</v>
      </c>
      <c r="BD1659" s="16">
        <f t="shared" si="297"/>
        <v>7.5600000000000005</v>
      </c>
      <c r="BE1659" s="16">
        <f t="shared" si="298"/>
        <v>3690.9</v>
      </c>
      <c r="BG1659" s="16">
        <f t="shared" si="299"/>
        <v>2592</v>
      </c>
      <c r="BH1659" s="16">
        <f t="shared" si="300"/>
        <v>1382.4</v>
      </c>
      <c r="BI1659" s="16">
        <f t="shared" si="301"/>
        <v>17.28</v>
      </c>
    </row>
    <row r="1660" spans="1:61" ht="20.149999999999999" customHeight="1" x14ac:dyDescent="0.35">
      <c r="A1660">
        <v>1659</v>
      </c>
      <c r="B1660" t="s">
        <v>237</v>
      </c>
      <c r="C1660" t="s">
        <v>8272</v>
      </c>
      <c r="D1660" s="15" t="s">
        <v>183</v>
      </c>
      <c r="E1660" s="12" t="s">
        <v>98</v>
      </c>
      <c r="F1660" s="16">
        <v>1958</v>
      </c>
      <c r="G1660" s="12" t="s">
        <v>90</v>
      </c>
      <c r="H1660" s="12" t="s">
        <v>91</v>
      </c>
      <c r="I1660" s="12" t="s">
        <v>92</v>
      </c>
      <c r="J1660" s="12" t="s">
        <v>2401</v>
      </c>
      <c r="K1660" s="12" t="s">
        <v>2415</v>
      </c>
      <c r="N1660" s="16" t="s">
        <v>206</v>
      </c>
      <c r="O1660" s="16" t="s">
        <v>365</v>
      </c>
      <c r="P1660" s="12" t="s">
        <v>131</v>
      </c>
      <c r="Q1660" s="16">
        <v>2023</v>
      </c>
      <c r="R1660" s="16">
        <v>0.85</v>
      </c>
      <c r="U1660" s="16" t="s">
        <v>168</v>
      </c>
      <c r="V1660" s="12" t="s">
        <v>204</v>
      </c>
      <c r="W1660" s="12" t="s">
        <v>207</v>
      </c>
      <c r="X1660" s="16">
        <v>2</v>
      </c>
      <c r="Y1660" s="16">
        <v>7</v>
      </c>
      <c r="Z1660" s="16">
        <v>0.85</v>
      </c>
      <c r="AA1660" s="16">
        <f t="shared" si="302"/>
        <v>102</v>
      </c>
      <c r="AB1660" s="16" t="s">
        <v>5604</v>
      </c>
      <c r="AD1660" s="16">
        <f t="shared" si="286"/>
        <v>35700</v>
      </c>
      <c r="AE1660" s="16">
        <f t="shared" si="287"/>
        <v>297.5</v>
      </c>
      <c r="AF1660" s="16">
        <f t="shared" si="288"/>
        <v>111562.5</v>
      </c>
      <c r="AG1660" s="16">
        <f t="shared" si="289"/>
        <v>85</v>
      </c>
      <c r="AH1660" s="12">
        <f t="shared" si="290"/>
        <v>0</v>
      </c>
      <c r="AI1660" s="16">
        <f t="shared" si="291"/>
        <v>5.95</v>
      </c>
      <c r="AJ1660" s="16">
        <f t="shared" si="292"/>
        <v>20527.5</v>
      </c>
      <c r="AK1660" s="16">
        <f t="shared" si="293"/>
        <v>425</v>
      </c>
      <c r="AL1660" s="16">
        <f t="shared" si="294"/>
        <v>4250</v>
      </c>
      <c r="AM1660" s="16">
        <f t="shared" si="295"/>
        <v>60350</v>
      </c>
      <c r="AN1660" s="16">
        <f t="shared" si="296"/>
        <v>232390</v>
      </c>
      <c r="AO1660" s="12" t="s">
        <v>1486</v>
      </c>
      <c r="AP1660" s="16">
        <v>0.85</v>
      </c>
      <c r="BC1660" s="16">
        <v>0.85</v>
      </c>
      <c r="BD1660" s="16">
        <f t="shared" si="297"/>
        <v>2.9750000000000001</v>
      </c>
      <c r="BE1660" s="16">
        <f t="shared" si="298"/>
        <v>1452.4375</v>
      </c>
      <c r="BG1660" s="16">
        <f t="shared" si="299"/>
        <v>1020</v>
      </c>
      <c r="BH1660" s="16">
        <f t="shared" si="300"/>
        <v>544</v>
      </c>
      <c r="BI1660" s="16">
        <f t="shared" si="301"/>
        <v>6.8</v>
      </c>
    </row>
    <row r="1661" spans="1:61" ht="20.149999999999999" customHeight="1" x14ac:dyDescent="0.35">
      <c r="A1661">
        <v>1660</v>
      </c>
      <c r="B1661" t="s">
        <v>237</v>
      </c>
      <c r="C1661" t="s">
        <v>8273</v>
      </c>
      <c r="D1661" s="15" t="s">
        <v>184</v>
      </c>
      <c r="E1661" s="12" t="s">
        <v>98</v>
      </c>
      <c r="G1661" s="12" t="s">
        <v>90</v>
      </c>
      <c r="H1661" s="12" t="s">
        <v>91</v>
      </c>
      <c r="I1661" s="12" t="s">
        <v>92</v>
      </c>
      <c r="J1661" s="12" t="s">
        <v>2401</v>
      </c>
      <c r="K1661" s="12" t="s">
        <v>2415</v>
      </c>
      <c r="N1661" s="16" t="s">
        <v>206</v>
      </c>
      <c r="O1661" s="16" t="s">
        <v>365</v>
      </c>
      <c r="P1661" s="12" t="s">
        <v>131</v>
      </c>
      <c r="Q1661" s="16">
        <v>2023</v>
      </c>
      <c r="R1661" s="16">
        <v>1</v>
      </c>
      <c r="U1661" s="16" t="s">
        <v>168</v>
      </c>
      <c r="V1661" s="12" t="s">
        <v>204</v>
      </c>
      <c r="W1661" s="12" t="s">
        <v>207</v>
      </c>
      <c r="X1661" s="16">
        <v>1</v>
      </c>
      <c r="Y1661" s="16">
        <v>11</v>
      </c>
      <c r="Z1661" s="16">
        <v>1</v>
      </c>
      <c r="AA1661" s="16">
        <f t="shared" si="302"/>
        <v>120</v>
      </c>
      <c r="AB1661" s="16" t="s">
        <v>5604</v>
      </c>
      <c r="AD1661" s="16">
        <f t="shared" si="286"/>
        <v>42000</v>
      </c>
      <c r="AE1661" s="16">
        <f t="shared" si="287"/>
        <v>350</v>
      </c>
      <c r="AF1661" s="16">
        <f t="shared" si="288"/>
        <v>131250</v>
      </c>
      <c r="AG1661" s="16">
        <f t="shared" si="289"/>
        <v>100</v>
      </c>
      <c r="AH1661" s="12">
        <f t="shared" si="290"/>
        <v>0</v>
      </c>
      <c r="AI1661" s="16">
        <f t="shared" si="291"/>
        <v>7</v>
      </c>
      <c r="AJ1661" s="16">
        <f t="shared" si="292"/>
        <v>24150</v>
      </c>
      <c r="AK1661" s="16">
        <f t="shared" si="293"/>
        <v>500</v>
      </c>
      <c r="AL1661" s="16">
        <f t="shared" si="294"/>
        <v>5000</v>
      </c>
      <c r="AM1661" s="16">
        <f t="shared" si="295"/>
        <v>71000</v>
      </c>
      <c r="AN1661" s="16">
        <f t="shared" si="296"/>
        <v>273400</v>
      </c>
      <c r="AO1661" s="12" t="s">
        <v>1486</v>
      </c>
      <c r="AP1661" s="16">
        <v>1</v>
      </c>
      <c r="BC1661" s="16">
        <v>1</v>
      </c>
      <c r="BD1661" s="16">
        <f t="shared" si="297"/>
        <v>3.5</v>
      </c>
      <c r="BE1661" s="16">
        <f t="shared" si="298"/>
        <v>1708.75</v>
      </c>
      <c r="BG1661" s="16">
        <f t="shared" si="299"/>
        <v>1200</v>
      </c>
      <c r="BH1661" s="16">
        <f t="shared" si="300"/>
        <v>640</v>
      </c>
      <c r="BI1661" s="16">
        <f t="shared" si="301"/>
        <v>8</v>
      </c>
    </row>
    <row r="1662" spans="1:61" ht="20.149999999999999" customHeight="1" x14ac:dyDescent="0.35">
      <c r="A1662">
        <v>1661</v>
      </c>
      <c r="B1662" t="s">
        <v>237</v>
      </c>
      <c r="C1662" t="s">
        <v>8274</v>
      </c>
      <c r="D1662" s="15" t="s">
        <v>185</v>
      </c>
      <c r="E1662" s="12" t="s">
        <v>98</v>
      </c>
      <c r="G1662" s="12" t="s">
        <v>90</v>
      </c>
      <c r="H1662" s="12" t="s">
        <v>91</v>
      </c>
      <c r="I1662" s="12" t="s">
        <v>92</v>
      </c>
      <c r="J1662" s="12" t="s">
        <v>2401</v>
      </c>
      <c r="K1662" s="12" t="s">
        <v>2415</v>
      </c>
      <c r="N1662" s="16" t="s">
        <v>206</v>
      </c>
      <c r="O1662" s="16" t="s">
        <v>365</v>
      </c>
      <c r="P1662" s="12" t="s">
        <v>131</v>
      </c>
      <c r="Q1662" s="16">
        <v>2023</v>
      </c>
      <c r="R1662" s="16">
        <v>1.65</v>
      </c>
      <c r="U1662" s="16" t="s">
        <v>168</v>
      </c>
      <c r="V1662" s="12" t="s">
        <v>204</v>
      </c>
      <c r="W1662" s="12" t="s">
        <v>207</v>
      </c>
      <c r="X1662" s="16">
        <v>1</v>
      </c>
      <c r="Y1662" s="16">
        <v>4</v>
      </c>
      <c r="Z1662" s="16">
        <v>1.65</v>
      </c>
      <c r="AA1662" s="16">
        <f t="shared" si="302"/>
        <v>198</v>
      </c>
      <c r="AB1662" s="16" t="s">
        <v>5604</v>
      </c>
      <c r="AD1662" s="16">
        <f t="shared" si="286"/>
        <v>69300</v>
      </c>
      <c r="AE1662" s="16">
        <f t="shared" si="287"/>
        <v>577.5</v>
      </c>
      <c r="AF1662" s="16">
        <f t="shared" si="288"/>
        <v>216562.5</v>
      </c>
      <c r="AG1662" s="16">
        <f t="shared" si="289"/>
        <v>165</v>
      </c>
      <c r="AH1662" s="12">
        <f t="shared" si="290"/>
        <v>0</v>
      </c>
      <c r="AI1662" s="16">
        <f t="shared" si="291"/>
        <v>11.549999999999999</v>
      </c>
      <c r="AJ1662" s="16">
        <f t="shared" si="292"/>
        <v>39847.499999999993</v>
      </c>
      <c r="AK1662" s="16">
        <f t="shared" si="293"/>
        <v>825</v>
      </c>
      <c r="AL1662" s="16">
        <f t="shared" si="294"/>
        <v>8250</v>
      </c>
      <c r="AM1662" s="16">
        <f t="shared" si="295"/>
        <v>117150</v>
      </c>
      <c r="AN1662" s="16">
        <f t="shared" si="296"/>
        <v>451110</v>
      </c>
      <c r="AO1662" s="12" t="s">
        <v>1486</v>
      </c>
      <c r="AP1662" s="16">
        <v>1.65</v>
      </c>
      <c r="BC1662" s="16">
        <v>1.65</v>
      </c>
      <c r="BD1662" s="16">
        <f t="shared" si="297"/>
        <v>5.7749999999999995</v>
      </c>
      <c r="BE1662" s="16">
        <f t="shared" si="298"/>
        <v>2819.4375</v>
      </c>
      <c r="BG1662" s="16">
        <f t="shared" si="299"/>
        <v>1980</v>
      </c>
      <c r="BH1662" s="16">
        <f t="shared" si="300"/>
        <v>1056</v>
      </c>
      <c r="BI1662" s="16">
        <f t="shared" si="301"/>
        <v>13.2</v>
      </c>
    </row>
    <row r="1663" spans="1:61" ht="20.149999999999999" customHeight="1" x14ac:dyDescent="0.35">
      <c r="A1663">
        <v>1662</v>
      </c>
      <c r="B1663" t="s">
        <v>237</v>
      </c>
      <c r="C1663" t="s">
        <v>8275</v>
      </c>
      <c r="D1663" s="15" t="s">
        <v>186</v>
      </c>
      <c r="E1663" s="12" t="s">
        <v>93</v>
      </c>
      <c r="G1663" s="12" t="s">
        <v>90</v>
      </c>
      <c r="H1663" s="12" t="s">
        <v>91</v>
      </c>
      <c r="I1663" s="12" t="s">
        <v>92</v>
      </c>
      <c r="J1663" s="12" t="s">
        <v>2401</v>
      </c>
      <c r="K1663" s="12" t="s">
        <v>2415</v>
      </c>
      <c r="N1663" s="16" t="s">
        <v>206</v>
      </c>
      <c r="O1663" s="16" t="s">
        <v>365</v>
      </c>
      <c r="P1663" s="12" t="s">
        <v>131</v>
      </c>
      <c r="Q1663" s="16">
        <v>2023</v>
      </c>
      <c r="R1663" s="16">
        <v>0.63</v>
      </c>
      <c r="U1663" s="16" t="s">
        <v>168</v>
      </c>
      <c r="V1663" s="12" t="s">
        <v>204</v>
      </c>
      <c r="W1663" s="12" t="s">
        <v>207</v>
      </c>
      <c r="X1663" s="16">
        <v>2</v>
      </c>
      <c r="Z1663" s="16">
        <v>0.63</v>
      </c>
      <c r="AA1663" s="16">
        <f t="shared" si="302"/>
        <v>75.599999999999994</v>
      </c>
      <c r="AB1663" s="16" t="s">
        <v>5604</v>
      </c>
      <c r="AD1663" s="16">
        <f t="shared" si="286"/>
        <v>26459.999999999996</v>
      </c>
      <c r="AE1663" s="16">
        <f t="shared" si="287"/>
        <v>220.5</v>
      </c>
      <c r="AF1663" s="16">
        <f t="shared" si="288"/>
        <v>82687.5</v>
      </c>
      <c r="AG1663" s="16">
        <f t="shared" si="289"/>
        <v>63</v>
      </c>
      <c r="AH1663" s="12">
        <f t="shared" si="290"/>
        <v>0</v>
      </c>
      <c r="AI1663" s="16">
        <f t="shared" si="291"/>
        <v>4.41</v>
      </c>
      <c r="AJ1663" s="16">
        <f t="shared" si="292"/>
        <v>15214.5</v>
      </c>
      <c r="AK1663" s="16">
        <f t="shared" si="293"/>
        <v>315</v>
      </c>
      <c r="AL1663" s="16">
        <f t="shared" si="294"/>
        <v>3150</v>
      </c>
      <c r="AM1663" s="16">
        <f t="shared" si="295"/>
        <v>44730</v>
      </c>
      <c r="AN1663" s="16">
        <f t="shared" si="296"/>
        <v>172242</v>
      </c>
      <c r="AO1663" s="12" t="s">
        <v>1486</v>
      </c>
      <c r="AP1663" s="16">
        <v>0.63</v>
      </c>
      <c r="BC1663" s="16">
        <v>0.63</v>
      </c>
      <c r="BD1663" s="16">
        <f t="shared" si="297"/>
        <v>2.2050000000000001</v>
      </c>
      <c r="BE1663" s="16">
        <f t="shared" si="298"/>
        <v>1076.5125</v>
      </c>
      <c r="BG1663" s="16">
        <f t="shared" si="299"/>
        <v>756</v>
      </c>
      <c r="BH1663" s="16">
        <f t="shared" si="300"/>
        <v>403.2</v>
      </c>
      <c r="BI1663" s="16">
        <f t="shared" si="301"/>
        <v>5.04</v>
      </c>
    </row>
    <row r="1664" spans="1:61" ht="20.149999999999999" customHeight="1" x14ac:dyDescent="0.35">
      <c r="A1664">
        <v>1663</v>
      </c>
      <c r="B1664" t="s">
        <v>237</v>
      </c>
      <c r="C1664" t="s">
        <v>8276</v>
      </c>
      <c r="D1664" s="15" t="s">
        <v>187</v>
      </c>
      <c r="E1664" s="12" t="s">
        <v>98</v>
      </c>
      <c r="G1664" s="12" t="s">
        <v>90</v>
      </c>
      <c r="H1664" s="12" t="s">
        <v>91</v>
      </c>
      <c r="I1664" s="12" t="s">
        <v>92</v>
      </c>
      <c r="J1664" s="12" t="s">
        <v>2401</v>
      </c>
      <c r="K1664" s="12" t="s">
        <v>2415</v>
      </c>
      <c r="N1664" s="16" t="s">
        <v>206</v>
      </c>
      <c r="O1664" s="16" t="s">
        <v>365</v>
      </c>
      <c r="P1664" s="12" t="s">
        <v>131</v>
      </c>
      <c r="Q1664" s="16">
        <v>2023</v>
      </c>
      <c r="R1664" s="16">
        <v>0.86</v>
      </c>
      <c r="U1664" s="16" t="s">
        <v>168</v>
      </c>
      <c r="V1664" s="12" t="s">
        <v>204</v>
      </c>
      <c r="W1664" s="12" t="s">
        <v>207</v>
      </c>
      <c r="X1664" s="16">
        <v>2</v>
      </c>
      <c r="Y1664" s="16">
        <v>5</v>
      </c>
      <c r="Z1664" s="16">
        <v>0.86</v>
      </c>
      <c r="AA1664" s="16">
        <f t="shared" si="302"/>
        <v>103.2</v>
      </c>
      <c r="AB1664" s="16" t="s">
        <v>5604</v>
      </c>
      <c r="AD1664" s="16">
        <f t="shared" si="286"/>
        <v>36120</v>
      </c>
      <c r="AE1664" s="16">
        <f t="shared" si="287"/>
        <v>301</v>
      </c>
      <c r="AF1664" s="16">
        <f t="shared" si="288"/>
        <v>112875</v>
      </c>
      <c r="AG1664" s="16">
        <f t="shared" si="289"/>
        <v>86</v>
      </c>
      <c r="AH1664" s="12">
        <f t="shared" si="290"/>
        <v>0</v>
      </c>
      <c r="AI1664" s="16">
        <f t="shared" si="291"/>
        <v>6.02</v>
      </c>
      <c r="AJ1664" s="16">
        <f t="shared" si="292"/>
        <v>20769</v>
      </c>
      <c r="AK1664" s="16">
        <f t="shared" si="293"/>
        <v>430</v>
      </c>
      <c r="AL1664" s="16">
        <f t="shared" si="294"/>
        <v>4300</v>
      </c>
      <c r="AM1664" s="16">
        <f t="shared" si="295"/>
        <v>61060</v>
      </c>
      <c r="AN1664" s="16">
        <f t="shared" si="296"/>
        <v>235124</v>
      </c>
      <c r="AO1664" s="12" t="s">
        <v>1486</v>
      </c>
      <c r="AP1664" s="16">
        <v>0.86</v>
      </c>
      <c r="BC1664" s="16">
        <v>0.86</v>
      </c>
      <c r="BD1664" s="16">
        <f t="shared" si="297"/>
        <v>3.01</v>
      </c>
      <c r="BE1664" s="16">
        <f t="shared" si="298"/>
        <v>1469.5250000000001</v>
      </c>
      <c r="BG1664" s="16">
        <f t="shared" si="299"/>
        <v>1032</v>
      </c>
      <c r="BH1664" s="16">
        <f t="shared" si="300"/>
        <v>550.4</v>
      </c>
      <c r="BI1664" s="16">
        <f t="shared" si="301"/>
        <v>6.88</v>
      </c>
    </row>
    <row r="1665" spans="1:61" ht="20.149999999999999" customHeight="1" x14ac:dyDescent="0.35">
      <c r="A1665">
        <v>1664</v>
      </c>
      <c r="B1665" t="s">
        <v>237</v>
      </c>
      <c r="C1665" t="s">
        <v>8277</v>
      </c>
      <c r="D1665" s="15" t="s">
        <v>188</v>
      </c>
      <c r="E1665" s="12" t="s">
        <v>98</v>
      </c>
      <c r="G1665" s="12" t="s">
        <v>90</v>
      </c>
      <c r="H1665" s="12" t="s">
        <v>91</v>
      </c>
      <c r="I1665" s="12" t="s">
        <v>92</v>
      </c>
      <c r="J1665" s="12" t="s">
        <v>2401</v>
      </c>
      <c r="K1665" s="12" t="s">
        <v>2415</v>
      </c>
      <c r="N1665" s="16" t="s">
        <v>206</v>
      </c>
      <c r="O1665" s="16" t="s">
        <v>365</v>
      </c>
      <c r="P1665" s="12" t="s">
        <v>131</v>
      </c>
      <c r="Q1665" s="16">
        <v>2023</v>
      </c>
      <c r="R1665" s="16">
        <v>1.1299999999999999</v>
      </c>
      <c r="U1665" s="16" t="s">
        <v>168</v>
      </c>
      <c r="V1665" s="12" t="s">
        <v>204</v>
      </c>
      <c r="W1665" s="12" t="s">
        <v>207</v>
      </c>
      <c r="X1665" s="16">
        <v>1</v>
      </c>
      <c r="Y1665" s="16">
        <v>4</v>
      </c>
      <c r="Z1665" s="16">
        <v>1.1299999999999999</v>
      </c>
      <c r="AA1665" s="16">
        <f t="shared" si="302"/>
        <v>135.6</v>
      </c>
      <c r="AB1665" s="16" t="s">
        <v>5604</v>
      </c>
      <c r="AD1665" s="16">
        <f t="shared" si="286"/>
        <v>47460</v>
      </c>
      <c r="AE1665" s="16">
        <f t="shared" si="287"/>
        <v>395.49999999999994</v>
      </c>
      <c r="AF1665" s="16">
        <f t="shared" si="288"/>
        <v>148312.49999999997</v>
      </c>
      <c r="AG1665" s="16">
        <f t="shared" si="289"/>
        <v>112.99999999999999</v>
      </c>
      <c r="AH1665" s="12">
        <f t="shared" si="290"/>
        <v>0</v>
      </c>
      <c r="AI1665" s="16">
        <f t="shared" si="291"/>
        <v>7.9099999999999993</v>
      </c>
      <c r="AJ1665" s="16">
        <f t="shared" si="292"/>
        <v>27289.499999999996</v>
      </c>
      <c r="AK1665" s="16">
        <f t="shared" si="293"/>
        <v>565</v>
      </c>
      <c r="AL1665" s="16">
        <f t="shared" si="294"/>
        <v>5649.9999999999991</v>
      </c>
      <c r="AM1665" s="16">
        <f t="shared" si="295"/>
        <v>80229.999999999985</v>
      </c>
      <c r="AN1665" s="16">
        <f t="shared" si="296"/>
        <v>308941.99999999994</v>
      </c>
      <c r="AO1665" s="12" t="s">
        <v>1486</v>
      </c>
      <c r="AP1665" s="16">
        <v>1.1299999999999999</v>
      </c>
      <c r="BC1665" s="16">
        <v>1.1299999999999999</v>
      </c>
      <c r="BD1665" s="16">
        <f t="shared" si="297"/>
        <v>3.9549999999999996</v>
      </c>
      <c r="BE1665" s="16">
        <f t="shared" si="298"/>
        <v>1930.8874999999996</v>
      </c>
      <c r="BG1665" s="16">
        <f t="shared" si="299"/>
        <v>1355.9999999999998</v>
      </c>
      <c r="BH1665" s="16">
        <f t="shared" si="300"/>
        <v>723.19999999999993</v>
      </c>
      <c r="BI1665" s="16">
        <f t="shared" si="301"/>
        <v>9.0399999999999991</v>
      </c>
    </row>
    <row r="1666" spans="1:61" ht="20.149999999999999" customHeight="1" x14ac:dyDescent="0.35">
      <c r="A1666">
        <v>1665</v>
      </c>
      <c r="B1666" t="s">
        <v>237</v>
      </c>
      <c r="C1666" t="s">
        <v>8278</v>
      </c>
      <c r="D1666" s="15" t="s">
        <v>189</v>
      </c>
      <c r="E1666" s="12" t="s">
        <v>98</v>
      </c>
      <c r="F1666" s="16">
        <v>1980</v>
      </c>
      <c r="G1666" s="12" t="s">
        <v>90</v>
      </c>
      <c r="H1666" s="12" t="s">
        <v>91</v>
      </c>
      <c r="I1666" s="12" t="s">
        <v>92</v>
      </c>
      <c r="J1666" s="12" t="s">
        <v>2401</v>
      </c>
      <c r="K1666" s="12" t="s">
        <v>2415</v>
      </c>
      <c r="N1666" s="16" t="s">
        <v>206</v>
      </c>
      <c r="O1666" s="16" t="s">
        <v>365</v>
      </c>
      <c r="P1666" s="12" t="s">
        <v>131</v>
      </c>
      <c r="Q1666" s="16">
        <v>2023</v>
      </c>
      <c r="R1666" s="16">
        <v>3.16</v>
      </c>
      <c r="U1666" s="16" t="s">
        <v>168</v>
      </c>
      <c r="V1666" s="12" t="s">
        <v>204</v>
      </c>
      <c r="W1666" s="12" t="s">
        <v>207</v>
      </c>
      <c r="X1666" s="16">
        <v>1</v>
      </c>
      <c r="Y1666" s="16">
        <v>7</v>
      </c>
      <c r="Z1666" s="16">
        <v>3.16</v>
      </c>
      <c r="AA1666" s="16">
        <f t="shared" si="302"/>
        <v>379.20000000000005</v>
      </c>
      <c r="AB1666" s="16" t="s">
        <v>5604</v>
      </c>
      <c r="AD1666" s="16">
        <f t="shared" si="286"/>
        <v>132720.00000000003</v>
      </c>
      <c r="AE1666" s="16">
        <f t="shared" si="287"/>
        <v>1106</v>
      </c>
      <c r="AF1666" s="16">
        <f t="shared" si="288"/>
        <v>414750</v>
      </c>
      <c r="AG1666" s="16">
        <f t="shared" si="289"/>
        <v>316</v>
      </c>
      <c r="AH1666" s="12">
        <f t="shared" si="290"/>
        <v>0</v>
      </c>
      <c r="AI1666" s="16">
        <f t="shared" si="291"/>
        <v>22.12</v>
      </c>
      <c r="AJ1666" s="16">
        <f t="shared" si="292"/>
        <v>76314</v>
      </c>
      <c r="AK1666" s="16">
        <f t="shared" si="293"/>
        <v>1580</v>
      </c>
      <c r="AL1666" s="16">
        <f t="shared" si="294"/>
        <v>15800</v>
      </c>
      <c r="AM1666" s="16">
        <f t="shared" si="295"/>
        <v>224360</v>
      </c>
      <c r="AN1666" s="16">
        <f t="shared" si="296"/>
        <v>863944</v>
      </c>
      <c r="AO1666" s="12" t="s">
        <v>1486</v>
      </c>
      <c r="AP1666" s="16">
        <v>3.16</v>
      </c>
      <c r="BC1666" s="16">
        <v>3.16</v>
      </c>
      <c r="BD1666" s="16">
        <f t="shared" si="297"/>
        <v>11.06</v>
      </c>
      <c r="BE1666" s="16">
        <f t="shared" si="298"/>
        <v>5399.65</v>
      </c>
      <c r="BG1666" s="16">
        <f t="shared" si="299"/>
        <v>3792</v>
      </c>
      <c r="BH1666" s="16">
        <f t="shared" si="300"/>
        <v>2022.4</v>
      </c>
      <c r="BI1666" s="16">
        <f t="shared" si="301"/>
        <v>25.28</v>
      </c>
    </row>
    <row r="1667" spans="1:61" ht="20.149999999999999" customHeight="1" x14ac:dyDescent="0.35">
      <c r="A1667">
        <v>1666</v>
      </c>
      <c r="B1667" t="s">
        <v>237</v>
      </c>
      <c r="C1667" t="s">
        <v>8279</v>
      </c>
      <c r="D1667" s="15" t="s">
        <v>190</v>
      </c>
      <c r="E1667" s="12" t="s">
        <v>98</v>
      </c>
      <c r="G1667" s="12" t="s">
        <v>90</v>
      </c>
      <c r="H1667" s="12" t="s">
        <v>91</v>
      </c>
      <c r="I1667" s="12" t="s">
        <v>92</v>
      </c>
      <c r="J1667" s="12" t="s">
        <v>2401</v>
      </c>
      <c r="K1667" s="12" t="s">
        <v>2415</v>
      </c>
      <c r="N1667" s="16" t="s">
        <v>206</v>
      </c>
      <c r="O1667" s="16" t="s">
        <v>365</v>
      </c>
      <c r="P1667" s="12" t="s">
        <v>131</v>
      </c>
      <c r="Q1667" s="16">
        <v>2023</v>
      </c>
      <c r="U1667" s="16" t="s">
        <v>168</v>
      </c>
      <c r="V1667" s="12" t="s">
        <v>204</v>
      </c>
      <c r="W1667" s="12" t="s">
        <v>207</v>
      </c>
      <c r="X1667" s="16">
        <v>1</v>
      </c>
      <c r="Y1667" s="16">
        <v>4</v>
      </c>
      <c r="AA1667" s="16">
        <f t="shared" si="302"/>
        <v>0</v>
      </c>
      <c r="AB1667" s="16" t="s">
        <v>5604</v>
      </c>
      <c r="AD1667" s="16">
        <f t="shared" si="286"/>
        <v>0</v>
      </c>
      <c r="AE1667" s="16">
        <f t="shared" si="287"/>
        <v>0</v>
      </c>
      <c r="AF1667" s="16">
        <f t="shared" si="288"/>
        <v>0</v>
      </c>
      <c r="AG1667" s="16">
        <f t="shared" si="289"/>
        <v>0</v>
      </c>
      <c r="AH1667" s="12">
        <f t="shared" si="290"/>
        <v>0</v>
      </c>
      <c r="AI1667" s="16">
        <f t="shared" si="291"/>
        <v>0</v>
      </c>
      <c r="AJ1667" s="16">
        <f t="shared" si="292"/>
        <v>0</v>
      </c>
      <c r="AK1667" s="16">
        <f t="shared" si="293"/>
        <v>0</v>
      </c>
      <c r="AL1667" s="16">
        <f t="shared" si="294"/>
        <v>0</v>
      </c>
      <c r="AM1667" s="16">
        <f t="shared" si="295"/>
        <v>0</v>
      </c>
      <c r="AN1667" s="16">
        <f t="shared" si="296"/>
        <v>0</v>
      </c>
      <c r="AO1667" s="12" t="s">
        <v>1486</v>
      </c>
      <c r="BD1667" s="16">
        <f t="shared" si="297"/>
        <v>0</v>
      </c>
      <c r="BE1667" s="16">
        <f t="shared" si="298"/>
        <v>0</v>
      </c>
      <c r="BG1667" s="16">
        <f t="shared" si="299"/>
        <v>0</v>
      </c>
      <c r="BH1667" s="16">
        <f t="shared" si="300"/>
        <v>0</v>
      </c>
      <c r="BI1667" s="16">
        <f t="shared" si="301"/>
        <v>0</v>
      </c>
    </row>
    <row r="1668" spans="1:61" ht="20.149999999999999" customHeight="1" x14ac:dyDescent="0.35">
      <c r="A1668">
        <v>1667</v>
      </c>
      <c r="B1668" t="s">
        <v>237</v>
      </c>
      <c r="C1668" t="s">
        <v>8280</v>
      </c>
      <c r="D1668" s="15" t="s">
        <v>191</v>
      </c>
      <c r="E1668" s="12" t="s">
        <v>93</v>
      </c>
      <c r="G1668" s="12" t="s">
        <v>90</v>
      </c>
      <c r="H1668" s="12" t="s">
        <v>91</v>
      </c>
      <c r="I1668" s="12" t="s">
        <v>92</v>
      </c>
      <c r="J1668" s="12" t="s">
        <v>2401</v>
      </c>
      <c r="K1668" s="12" t="s">
        <v>2415</v>
      </c>
      <c r="N1668" s="16" t="s">
        <v>206</v>
      </c>
      <c r="O1668" s="16" t="s">
        <v>365</v>
      </c>
      <c r="P1668" s="12" t="s">
        <v>131</v>
      </c>
      <c r="Q1668" s="16">
        <v>2023</v>
      </c>
      <c r="U1668" s="16" t="s">
        <v>168</v>
      </c>
      <c r="V1668" s="12" t="s">
        <v>204</v>
      </c>
      <c r="W1668" s="12" t="s">
        <v>207</v>
      </c>
      <c r="X1668" s="16">
        <v>1</v>
      </c>
      <c r="Y1668" s="16">
        <v>6</v>
      </c>
      <c r="AA1668" s="16">
        <f t="shared" si="302"/>
        <v>0</v>
      </c>
      <c r="AB1668" s="16" t="s">
        <v>5604</v>
      </c>
      <c r="AD1668" s="16">
        <f t="shared" si="286"/>
        <v>0</v>
      </c>
      <c r="AE1668" s="16">
        <f t="shared" si="287"/>
        <v>0</v>
      </c>
      <c r="AF1668" s="16">
        <f t="shared" si="288"/>
        <v>0</v>
      </c>
      <c r="AG1668" s="16">
        <f t="shared" si="289"/>
        <v>0</v>
      </c>
      <c r="AH1668" s="12">
        <f t="shared" si="290"/>
        <v>0</v>
      </c>
      <c r="AI1668" s="16">
        <f t="shared" si="291"/>
        <v>0</v>
      </c>
      <c r="AJ1668" s="16">
        <f t="shared" si="292"/>
        <v>0</v>
      </c>
      <c r="AK1668" s="16">
        <f t="shared" si="293"/>
        <v>0</v>
      </c>
      <c r="AL1668" s="16">
        <f t="shared" si="294"/>
        <v>0</v>
      </c>
      <c r="AM1668" s="16">
        <f t="shared" si="295"/>
        <v>0</v>
      </c>
      <c r="AN1668" s="16">
        <f t="shared" si="296"/>
        <v>0</v>
      </c>
      <c r="AO1668" s="12" t="s">
        <v>1486</v>
      </c>
      <c r="BD1668" s="16">
        <f t="shared" si="297"/>
        <v>0</v>
      </c>
      <c r="BE1668" s="16">
        <f t="shared" si="298"/>
        <v>0</v>
      </c>
      <c r="BG1668" s="16">
        <f t="shared" si="299"/>
        <v>0</v>
      </c>
      <c r="BH1668" s="16">
        <f t="shared" si="300"/>
        <v>0</v>
      </c>
      <c r="BI1668" s="16">
        <f t="shared" si="301"/>
        <v>0</v>
      </c>
    </row>
    <row r="1669" spans="1:61" ht="20.149999999999999" customHeight="1" x14ac:dyDescent="0.35">
      <c r="A1669">
        <v>1668</v>
      </c>
      <c r="B1669" t="s">
        <v>237</v>
      </c>
      <c r="C1669" t="s">
        <v>8281</v>
      </c>
      <c r="D1669" s="15" t="s">
        <v>192</v>
      </c>
      <c r="E1669" s="12" t="s">
        <v>98</v>
      </c>
      <c r="G1669" s="12" t="s">
        <v>90</v>
      </c>
      <c r="H1669" s="12" t="s">
        <v>91</v>
      </c>
      <c r="I1669" s="12" t="s">
        <v>92</v>
      </c>
      <c r="J1669" s="12" t="s">
        <v>2401</v>
      </c>
      <c r="K1669" s="12" t="s">
        <v>2415</v>
      </c>
      <c r="N1669" s="16" t="s">
        <v>206</v>
      </c>
      <c r="O1669" s="16" t="s">
        <v>365</v>
      </c>
      <c r="P1669" s="12" t="s">
        <v>131</v>
      </c>
      <c r="Q1669" s="16">
        <v>2023</v>
      </c>
      <c r="R1669" s="16">
        <v>3.53</v>
      </c>
      <c r="U1669" s="16" t="s">
        <v>168</v>
      </c>
      <c r="V1669" s="12" t="s">
        <v>204</v>
      </c>
      <c r="W1669" s="12" t="s">
        <v>207</v>
      </c>
      <c r="X1669" s="16">
        <v>2</v>
      </c>
      <c r="Y1669" s="16">
        <v>8</v>
      </c>
      <c r="Z1669" s="16">
        <v>3.53</v>
      </c>
      <c r="AA1669" s="16">
        <f t="shared" si="302"/>
        <v>423.59999999999997</v>
      </c>
      <c r="AB1669" s="16" t="s">
        <v>5604</v>
      </c>
      <c r="AD1669" s="16">
        <f t="shared" si="286"/>
        <v>148260</v>
      </c>
      <c r="AE1669" s="16">
        <f t="shared" si="287"/>
        <v>1235.5</v>
      </c>
      <c r="AF1669" s="16">
        <f t="shared" si="288"/>
        <v>463312.5</v>
      </c>
      <c r="AG1669" s="16">
        <f t="shared" si="289"/>
        <v>353</v>
      </c>
      <c r="AH1669" s="12">
        <f t="shared" si="290"/>
        <v>0</v>
      </c>
      <c r="AI1669" s="16">
        <f t="shared" si="291"/>
        <v>24.709999999999997</v>
      </c>
      <c r="AJ1669" s="16">
        <f t="shared" si="292"/>
        <v>85249.499999999985</v>
      </c>
      <c r="AK1669" s="16">
        <f t="shared" si="293"/>
        <v>1765</v>
      </c>
      <c r="AL1669" s="16">
        <f t="shared" si="294"/>
        <v>17650</v>
      </c>
      <c r="AM1669" s="16">
        <f t="shared" si="295"/>
        <v>250630</v>
      </c>
      <c r="AN1669" s="16">
        <f t="shared" si="296"/>
        <v>965102</v>
      </c>
      <c r="AO1669" s="12" t="s">
        <v>1486</v>
      </c>
      <c r="AP1669" s="16">
        <v>3.53</v>
      </c>
      <c r="BC1669" s="16">
        <v>3.53</v>
      </c>
      <c r="BD1669" s="16">
        <f t="shared" si="297"/>
        <v>12.354999999999999</v>
      </c>
      <c r="BE1669" s="16">
        <f t="shared" si="298"/>
        <v>6031.8874999999998</v>
      </c>
      <c r="BG1669" s="16">
        <f t="shared" si="299"/>
        <v>4236</v>
      </c>
      <c r="BH1669" s="16">
        <f t="shared" si="300"/>
        <v>2259.1999999999998</v>
      </c>
      <c r="BI1669" s="16">
        <f t="shared" si="301"/>
        <v>28.24</v>
      </c>
    </row>
    <row r="1670" spans="1:61" ht="20.149999999999999" customHeight="1" x14ac:dyDescent="0.35">
      <c r="A1670">
        <v>1669</v>
      </c>
      <c r="B1670" t="s">
        <v>237</v>
      </c>
      <c r="C1670" t="s">
        <v>8282</v>
      </c>
      <c r="D1670" s="15" t="s">
        <v>193</v>
      </c>
      <c r="E1670" s="12" t="s">
        <v>93</v>
      </c>
      <c r="G1670" s="12" t="s">
        <v>90</v>
      </c>
      <c r="H1670" s="12" t="s">
        <v>91</v>
      </c>
      <c r="I1670" s="12" t="s">
        <v>92</v>
      </c>
      <c r="J1670" s="12" t="s">
        <v>2401</v>
      </c>
      <c r="K1670" s="12" t="s">
        <v>2415</v>
      </c>
      <c r="N1670" s="16" t="s">
        <v>206</v>
      </c>
      <c r="O1670" s="16" t="s">
        <v>365</v>
      </c>
      <c r="P1670" s="12" t="s">
        <v>131</v>
      </c>
      <c r="Q1670" s="16">
        <v>2023</v>
      </c>
      <c r="R1670" s="16">
        <v>0.75</v>
      </c>
      <c r="U1670" s="16" t="s">
        <v>168</v>
      </c>
      <c r="V1670" s="12" t="s">
        <v>204</v>
      </c>
      <c r="W1670" s="12" t="s">
        <v>207</v>
      </c>
      <c r="X1670" s="16">
        <v>2</v>
      </c>
      <c r="Y1670" s="16">
        <v>6</v>
      </c>
      <c r="Z1670" s="16">
        <v>0.75</v>
      </c>
      <c r="AA1670" s="16">
        <f t="shared" si="302"/>
        <v>90</v>
      </c>
      <c r="AB1670" s="16" t="s">
        <v>5604</v>
      </c>
      <c r="AD1670" s="16">
        <f t="shared" si="286"/>
        <v>31500</v>
      </c>
      <c r="AE1670" s="16">
        <f t="shared" si="287"/>
        <v>262.5</v>
      </c>
      <c r="AF1670" s="16">
        <f t="shared" si="288"/>
        <v>98437.5</v>
      </c>
      <c r="AG1670" s="16">
        <f t="shared" si="289"/>
        <v>75</v>
      </c>
      <c r="AH1670" s="12">
        <f t="shared" si="290"/>
        <v>0</v>
      </c>
      <c r="AI1670" s="16">
        <f t="shared" si="291"/>
        <v>5.25</v>
      </c>
      <c r="AJ1670" s="16">
        <f t="shared" si="292"/>
        <v>18112.5</v>
      </c>
      <c r="AK1670" s="16">
        <f t="shared" si="293"/>
        <v>375</v>
      </c>
      <c r="AL1670" s="16">
        <f t="shared" si="294"/>
        <v>3750</v>
      </c>
      <c r="AM1670" s="16">
        <f t="shared" si="295"/>
        <v>53250</v>
      </c>
      <c r="AN1670" s="16">
        <f t="shared" si="296"/>
        <v>205050</v>
      </c>
      <c r="AO1670" s="12" t="s">
        <v>1486</v>
      </c>
      <c r="AP1670" s="16">
        <v>0.75</v>
      </c>
      <c r="BC1670" s="16">
        <v>0.75</v>
      </c>
      <c r="BD1670" s="16">
        <f t="shared" si="297"/>
        <v>2.625</v>
      </c>
      <c r="BE1670" s="16">
        <f t="shared" si="298"/>
        <v>1281.5625</v>
      </c>
      <c r="BG1670" s="16">
        <f t="shared" si="299"/>
        <v>900</v>
      </c>
      <c r="BH1670" s="16">
        <f t="shared" si="300"/>
        <v>480</v>
      </c>
      <c r="BI1670" s="16">
        <f t="shared" si="301"/>
        <v>6</v>
      </c>
    </row>
    <row r="1671" spans="1:61" ht="20.149999999999999" customHeight="1" x14ac:dyDescent="0.35">
      <c r="A1671">
        <v>1670</v>
      </c>
      <c r="B1671" t="s">
        <v>237</v>
      </c>
      <c r="C1671" t="s">
        <v>8283</v>
      </c>
      <c r="D1671" s="15" t="s">
        <v>194</v>
      </c>
      <c r="E1671" s="12" t="s">
        <v>93</v>
      </c>
      <c r="F1671" s="16">
        <v>1986</v>
      </c>
      <c r="G1671" s="12" t="s">
        <v>90</v>
      </c>
      <c r="H1671" s="12" t="s">
        <v>91</v>
      </c>
      <c r="I1671" s="12" t="s">
        <v>92</v>
      </c>
      <c r="J1671" s="12" t="s">
        <v>2401</v>
      </c>
      <c r="K1671" s="12" t="s">
        <v>2415</v>
      </c>
      <c r="N1671" s="16" t="s">
        <v>206</v>
      </c>
      <c r="O1671" s="16" t="s">
        <v>365</v>
      </c>
      <c r="P1671" s="12" t="s">
        <v>131</v>
      </c>
      <c r="Q1671" s="16">
        <v>2023</v>
      </c>
      <c r="R1671" s="16">
        <v>0.24</v>
      </c>
      <c r="U1671" s="16" t="s">
        <v>168</v>
      </c>
      <c r="V1671" s="12" t="s">
        <v>204</v>
      </c>
      <c r="W1671" s="12" t="s">
        <v>207</v>
      </c>
      <c r="X1671" s="16">
        <v>2</v>
      </c>
      <c r="Y1671" s="16">
        <v>6</v>
      </c>
      <c r="Z1671" s="16">
        <v>0.24</v>
      </c>
      <c r="AA1671" s="16">
        <f t="shared" si="302"/>
        <v>28.799999999999997</v>
      </c>
      <c r="AB1671" s="16" t="s">
        <v>5604</v>
      </c>
      <c r="AD1671" s="16">
        <f t="shared" si="286"/>
        <v>10079.999999999998</v>
      </c>
      <c r="AE1671" s="16">
        <f t="shared" si="287"/>
        <v>84</v>
      </c>
      <c r="AF1671" s="16">
        <f t="shared" si="288"/>
        <v>31500</v>
      </c>
      <c r="AG1671" s="16">
        <f t="shared" si="289"/>
        <v>24</v>
      </c>
      <c r="AH1671" s="12">
        <f t="shared" si="290"/>
        <v>0</v>
      </c>
      <c r="AI1671" s="16">
        <f t="shared" si="291"/>
        <v>1.68</v>
      </c>
      <c r="AJ1671" s="16">
        <f t="shared" si="292"/>
        <v>5796</v>
      </c>
      <c r="AK1671" s="16">
        <f t="shared" si="293"/>
        <v>120</v>
      </c>
      <c r="AL1671" s="16">
        <f t="shared" si="294"/>
        <v>1200</v>
      </c>
      <c r="AM1671" s="16">
        <f t="shared" si="295"/>
        <v>17040</v>
      </c>
      <c r="AN1671" s="16">
        <f t="shared" si="296"/>
        <v>65616</v>
      </c>
      <c r="AO1671" s="12" t="s">
        <v>1486</v>
      </c>
      <c r="AP1671" s="16">
        <v>0.24</v>
      </c>
      <c r="BC1671" s="16">
        <v>0.24</v>
      </c>
      <c r="BD1671" s="16">
        <f t="shared" si="297"/>
        <v>0.84</v>
      </c>
      <c r="BE1671" s="16">
        <f t="shared" si="298"/>
        <v>410.1</v>
      </c>
      <c r="BG1671" s="16">
        <f t="shared" si="299"/>
        <v>288</v>
      </c>
      <c r="BH1671" s="16">
        <f t="shared" si="300"/>
        <v>153.6</v>
      </c>
      <c r="BI1671" s="16">
        <f t="shared" si="301"/>
        <v>1.92</v>
      </c>
    </row>
    <row r="1672" spans="1:61" ht="20.149999999999999" customHeight="1" x14ac:dyDescent="0.35">
      <c r="A1672">
        <v>1671</v>
      </c>
      <c r="B1672" t="s">
        <v>237</v>
      </c>
      <c r="C1672" t="s">
        <v>8284</v>
      </c>
      <c r="D1672" s="15" t="s">
        <v>195</v>
      </c>
      <c r="E1672" s="12" t="s">
        <v>98</v>
      </c>
      <c r="F1672" s="16">
        <v>1989</v>
      </c>
      <c r="G1672" s="12" t="s">
        <v>90</v>
      </c>
      <c r="H1672" s="12" t="s">
        <v>91</v>
      </c>
      <c r="I1672" s="12" t="s">
        <v>92</v>
      </c>
      <c r="J1672" s="12" t="s">
        <v>2401</v>
      </c>
      <c r="K1672" s="12" t="s">
        <v>2415</v>
      </c>
      <c r="N1672" s="16" t="s">
        <v>206</v>
      </c>
      <c r="O1672" s="16" t="s">
        <v>365</v>
      </c>
      <c r="P1672" s="12" t="s">
        <v>131</v>
      </c>
      <c r="Q1672" s="16">
        <v>2023</v>
      </c>
      <c r="R1672" s="16">
        <v>0.5</v>
      </c>
      <c r="U1672" s="16" t="s">
        <v>168</v>
      </c>
      <c r="V1672" s="12" t="s">
        <v>204</v>
      </c>
      <c r="W1672" s="12" t="s">
        <v>207</v>
      </c>
      <c r="X1672" s="16">
        <v>2</v>
      </c>
      <c r="Y1672" s="16">
        <v>4</v>
      </c>
      <c r="Z1672" s="16">
        <v>0.5</v>
      </c>
      <c r="AA1672" s="16">
        <f t="shared" si="302"/>
        <v>60</v>
      </c>
      <c r="AB1672" s="16" t="s">
        <v>5604</v>
      </c>
      <c r="AD1672" s="16">
        <f t="shared" si="286"/>
        <v>21000</v>
      </c>
      <c r="AE1672" s="16">
        <f t="shared" si="287"/>
        <v>175</v>
      </c>
      <c r="AF1672" s="16">
        <f t="shared" si="288"/>
        <v>65625</v>
      </c>
      <c r="AG1672" s="16">
        <f t="shared" si="289"/>
        <v>50</v>
      </c>
      <c r="AH1672" s="12">
        <f t="shared" si="290"/>
        <v>0</v>
      </c>
      <c r="AI1672" s="16">
        <f t="shared" si="291"/>
        <v>3.5</v>
      </c>
      <c r="AJ1672" s="16">
        <f t="shared" si="292"/>
        <v>12075</v>
      </c>
      <c r="AK1672" s="16">
        <f t="shared" si="293"/>
        <v>250</v>
      </c>
      <c r="AL1672" s="16">
        <f t="shared" si="294"/>
        <v>2500</v>
      </c>
      <c r="AM1672" s="16">
        <f t="shared" si="295"/>
        <v>35500</v>
      </c>
      <c r="AN1672" s="16">
        <f t="shared" si="296"/>
        <v>136700</v>
      </c>
      <c r="AO1672" s="12" t="s">
        <v>1486</v>
      </c>
      <c r="AP1672" s="16">
        <v>0.5</v>
      </c>
      <c r="BC1672" s="16">
        <v>0.5</v>
      </c>
      <c r="BD1672" s="16">
        <f t="shared" si="297"/>
        <v>1.75</v>
      </c>
      <c r="BE1672" s="16">
        <f t="shared" si="298"/>
        <v>854.375</v>
      </c>
      <c r="BG1672" s="16">
        <f t="shared" si="299"/>
        <v>600</v>
      </c>
      <c r="BH1672" s="16">
        <f t="shared" si="300"/>
        <v>320</v>
      </c>
      <c r="BI1672" s="16">
        <f t="shared" si="301"/>
        <v>4</v>
      </c>
    </row>
    <row r="1673" spans="1:61" ht="20.149999999999999" customHeight="1" x14ac:dyDescent="0.35">
      <c r="A1673">
        <v>1672</v>
      </c>
      <c r="B1673" t="s">
        <v>237</v>
      </c>
      <c r="C1673" t="s">
        <v>8285</v>
      </c>
      <c r="D1673" s="15" t="s">
        <v>196</v>
      </c>
      <c r="E1673" s="12" t="s">
        <v>93</v>
      </c>
      <c r="F1673" s="16">
        <v>1979</v>
      </c>
      <c r="G1673" s="12" t="s">
        <v>90</v>
      </c>
      <c r="H1673" s="12" t="s">
        <v>91</v>
      </c>
      <c r="I1673" s="12" t="s">
        <v>92</v>
      </c>
      <c r="J1673" s="12" t="s">
        <v>2401</v>
      </c>
      <c r="K1673" s="12" t="s">
        <v>2415</v>
      </c>
      <c r="N1673" s="16" t="s">
        <v>206</v>
      </c>
      <c r="O1673" s="16" t="s">
        <v>365</v>
      </c>
      <c r="P1673" s="12" t="s">
        <v>131</v>
      </c>
      <c r="Q1673" s="16">
        <v>2023</v>
      </c>
      <c r="R1673" s="16">
        <v>1.7</v>
      </c>
      <c r="U1673" s="16" t="s">
        <v>168</v>
      </c>
      <c r="V1673" s="12" t="s">
        <v>204</v>
      </c>
      <c r="W1673" s="12" t="s">
        <v>207</v>
      </c>
      <c r="X1673" s="16">
        <v>2</v>
      </c>
      <c r="Y1673" s="16">
        <v>6</v>
      </c>
      <c r="Z1673" s="16">
        <v>1.7</v>
      </c>
      <c r="AA1673" s="16">
        <f t="shared" si="302"/>
        <v>204</v>
      </c>
      <c r="AB1673" s="16" t="s">
        <v>5604</v>
      </c>
      <c r="AD1673" s="16">
        <f t="shared" si="286"/>
        <v>71400</v>
      </c>
      <c r="AE1673" s="16">
        <f t="shared" si="287"/>
        <v>595</v>
      </c>
      <c r="AF1673" s="16">
        <f t="shared" si="288"/>
        <v>223125</v>
      </c>
      <c r="AG1673" s="16">
        <f t="shared" si="289"/>
        <v>170</v>
      </c>
      <c r="AH1673" s="12">
        <f t="shared" si="290"/>
        <v>0</v>
      </c>
      <c r="AI1673" s="16">
        <f t="shared" si="291"/>
        <v>11.9</v>
      </c>
      <c r="AJ1673" s="16">
        <f t="shared" si="292"/>
        <v>41055</v>
      </c>
      <c r="AK1673" s="16">
        <f t="shared" si="293"/>
        <v>850</v>
      </c>
      <c r="AL1673" s="16">
        <f t="shared" si="294"/>
        <v>8500</v>
      </c>
      <c r="AM1673" s="16">
        <f t="shared" si="295"/>
        <v>120700</v>
      </c>
      <c r="AN1673" s="16">
        <f t="shared" si="296"/>
        <v>464780</v>
      </c>
      <c r="AO1673" s="12" t="s">
        <v>1486</v>
      </c>
      <c r="AP1673" s="16">
        <v>1.7</v>
      </c>
      <c r="BC1673" s="16">
        <v>1.7</v>
      </c>
      <c r="BD1673" s="16">
        <f t="shared" si="297"/>
        <v>5.95</v>
      </c>
      <c r="BE1673" s="16">
        <f t="shared" si="298"/>
        <v>2904.875</v>
      </c>
      <c r="BG1673" s="16">
        <f t="shared" si="299"/>
        <v>2040</v>
      </c>
      <c r="BH1673" s="16">
        <f t="shared" si="300"/>
        <v>1088</v>
      </c>
      <c r="BI1673" s="16">
        <f t="shared" si="301"/>
        <v>13.6</v>
      </c>
    </row>
    <row r="1674" spans="1:61" ht="20.149999999999999" customHeight="1" x14ac:dyDescent="0.35">
      <c r="A1674">
        <v>1673</v>
      </c>
      <c r="B1674" t="s">
        <v>237</v>
      </c>
      <c r="C1674" t="s">
        <v>8286</v>
      </c>
      <c r="D1674" s="15" t="s">
        <v>197</v>
      </c>
      <c r="E1674" s="12" t="s">
        <v>93</v>
      </c>
      <c r="G1674" s="12" t="s">
        <v>90</v>
      </c>
      <c r="H1674" s="12" t="s">
        <v>91</v>
      </c>
      <c r="I1674" s="12" t="s">
        <v>92</v>
      </c>
      <c r="J1674" s="12" t="s">
        <v>2401</v>
      </c>
      <c r="K1674" s="12" t="s">
        <v>2415</v>
      </c>
      <c r="N1674" s="16" t="s">
        <v>206</v>
      </c>
      <c r="O1674" s="16" t="s">
        <v>365</v>
      </c>
      <c r="P1674" s="12" t="s">
        <v>131</v>
      </c>
      <c r="Q1674" s="16">
        <v>2023</v>
      </c>
      <c r="R1674" s="16">
        <v>0.8</v>
      </c>
      <c r="U1674" s="16" t="s">
        <v>168</v>
      </c>
      <c r="V1674" s="12" t="s">
        <v>204</v>
      </c>
      <c r="W1674" s="12" t="s">
        <v>207</v>
      </c>
      <c r="X1674" s="16">
        <v>2</v>
      </c>
      <c r="Y1674" s="16">
        <v>8</v>
      </c>
      <c r="Z1674" s="16">
        <v>0.8</v>
      </c>
      <c r="AA1674" s="16">
        <f t="shared" si="302"/>
        <v>96</v>
      </c>
      <c r="AB1674" s="16" t="s">
        <v>5604</v>
      </c>
      <c r="AD1674" s="16">
        <f t="shared" si="286"/>
        <v>33600</v>
      </c>
      <c r="AE1674" s="16">
        <f t="shared" si="287"/>
        <v>280</v>
      </c>
      <c r="AF1674" s="16">
        <f t="shared" si="288"/>
        <v>105000</v>
      </c>
      <c r="AG1674" s="16">
        <f t="shared" si="289"/>
        <v>80</v>
      </c>
      <c r="AH1674" s="12">
        <f t="shared" si="290"/>
        <v>0</v>
      </c>
      <c r="AI1674" s="16">
        <f t="shared" si="291"/>
        <v>5.6000000000000005</v>
      </c>
      <c r="AJ1674" s="16">
        <f t="shared" si="292"/>
        <v>19320.000000000004</v>
      </c>
      <c r="AK1674" s="16">
        <f t="shared" si="293"/>
        <v>400</v>
      </c>
      <c r="AL1674" s="16">
        <f t="shared" si="294"/>
        <v>4000</v>
      </c>
      <c r="AM1674" s="16">
        <f t="shared" si="295"/>
        <v>56800</v>
      </c>
      <c r="AN1674" s="16">
        <f t="shared" si="296"/>
        <v>218720</v>
      </c>
      <c r="AO1674" s="12" t="s">
        <v>1486</v>
      </c>
      <c r="AP1674" s="16">
        <v>0.8</v>
      </c>
      <c r="BC1674" s="16">
        <v>0.8</v>
      </c>
      <c r="BD1674" s="16">
        <f t="shared" si="297"/>
        <v>2.8000000000000003</v>
      </c>
      <c r="BE1674" s="16">
        <f t="shared" si="298"/>
        <v>1367</v>
      </c>
      <c r="BG1674" s="16">
        <f t="shared" si="299"/>
        <v>960</v>
      </c>
      <c r="BH1674" s="16">
        <f t="shared" si="300"/>
        <v>512</v>
      </c>
      <c r="BI1674" s="16">
        <f t="shared" si="301"/>
        <v>6.4</v>
      </c>
    </row>
    <row r="1675" spans="1:61" ht="20.149999999999999" customHeight="1" x14ac:dyDescent="0.35">
      <c r="A1675">
        <v>1674</v>
      </c>
      <c r="B1675" t="s">
        <v>237</v>
      </c>
      <c r="C1675" t="s">
        <v>8287</v>
      </c>
      <c r="D1675" s="15" t="s">
        <v>198</v>
      </c>
      <c r="E1675" s="12" t="s">
        <v>98</v>
      </c>
      <c r="G1675" s="12" t="s">
        <v>90</v>
      </c>
      <c r="H1675" s="12" t="s">
        <v>91</v>
      </c>
      <c r="I1675" s="12" t="s">
        <v>92</v>
      </c>
      <c r="J1675" s="12" t="s">
        <v>2401</v>
      </c>
      <c r="K1675" s="12" t="s">
        <v>2415</v>
      </c>
      <c r="N1675" s="16" t="s">
        <v>206</v>
      </c>
      <c r="O1675" s="16" t="s">
        <v>365</v>
      </c>
      <c r="P1675" s="12" t="s">
        <v>131</v>
      </c>
      <c r="Q1675" s="16">
        <v>2023</v>
      </c>
      <c r="R1675" s="16">
        <v>2</v>
      </c>
      <c r="U1675" s="16" t="s">
        <v>168</v>
      </c>
      <c r="V1675" s="12" t="s">
        <v>204</v>
      </c>
      <c r="W1675" s="12" t="s">
        <v>207</v>
      </c>
      <c r="X1675" s="16">
        <v>2</v>
      </c>
      <c r="Y1675" s="16">
        <v>6</v>
      </c>
      <c r="Z1675" s="16">
        <v>2</v>
      </c>
      <c r="AA1675" s="16">
        <f t="shared" si="302"/>
        <v>240</v>
      </c>
      <c r="AB1675" s="16" t="s">
        <v>5604</v>
      </c>
      <c r="AD1675" s="16">
        <f t="shared" si="286"/>
        <v>84000</v>
      </c>
      <c r="AE1675" s="16">
        <f t="shared" si="287"/>
        <v>700</v>
      </c>
      <c r="AF1675" s="16">
        <f t="shared" si="288"/>
        <v>262500</v>
      </c>
      <c r="AG1675" s="16">
        <f t="shared" si="289"/>
        <v>200</v>
      </c>
      <c r="AH1675" s="12">
        <f t="shared" si="290"/>
        <v>0</v>
      </c>
      <c r="AI1675" s="16">
        <f t="shared" si="291"/>
        <v>14</v>
      </c>
      <c r="AJ1675" s="16">
        <f t="shared" si="292"/>
        <v>48300</v>
      </c>
      <c r="AK1675" s="16">
        <f t="shared" si="293"/>
        <v>1000</v>
      </c>
      <c r="AL1675" s="16">
        <f t="shared" si="294"/>
        <v>10000</v>
      </c>
      <c r="AM1675" s="16">
        <f t="shared" si="295"/>
        <v>142000</v>
      </c>
      <c r="AN1675" s="16">
        <f t="shared" si="296"/>
        <v>546800</v>
      </c>
      <c r="AO1675" s="12" t="s">
        <v>1486</v>
      </c>
      <c r="AP1675" s="16">
        <v>2</v>
      </c>
      <c r="BC1675" s="16">
        <v>2</v>
      </c>
      <c r="BD1675" s="16">
        <f t="shared" si="297"/>
        <v>7</v>
      </c>
      <c r="BE1675" s="16">
        <f t="shared" si="298"/>
        <v>3417.5</v>
      </c>
      <c r="BG1675" s="16">
        <f t="shared" si="299"/>
        <v>2400</v>
      </c>
      <c r="BH1675" s="16">
        <f t="shared" si="300"/>
        <v>1280</v>
      </c>
      <c r="BI1675" s="16">
        <f t="shared" si="301"/>
        <v>16</v>
      </c>
    </row>
    <row r="1676" spans="1:61" ht="20.149999999999999" customHeight="1" x14ac:dyDescent="0.35">
      <c r="A1676">
        <v>1675</v>
      </c>
      <c r="B1676" t="s">
        <v>237</v>
      </c>
      <c r="C1676" t="s">
        <v>8288</v>
      </c>
      <c r="D1676" s="15" t="s">
        <v>199</v>
      </c>
      <c r="E1676" s="12" t="s">
        <v>98</v>
      </c>
      <c r="G1676" s="12" t="s">
        <v>90</v>
      </c>
      <c r="H1676" s="12" t="s">
        <v>91</v>
      </c>
      <c r="I1676" s="12" t="s">
        <v>92</v>
      </c>
      <c r="J1676" s="12" t="s">
        <v>2401</v>
      </c>
      <c r="K1676" s="12" t="s">
        <v>2415</v>
      </c>
      <c r="N1676" s="16" t="s">
        <v>206</v>
      </c>
      <c r="O1676" s="16" t="s">
        <v>365</v>
      </c>
      <c r="P1676" s="12" t="s">
        <v>131</v>
      </c>
      <c r="Q1676" s="16">
        <v>2023</v>
      </c>
      <c r="R1676" s="16">
        <v>3.22</v>
      </c>
      <c r="U1676" s="16" t="s">
        <v>168</v>
      </c>
      <c r="V1676" s="12" t="s">
        <v>204</v>
      </c>
      <c r="W1676" s="12" t="s">
        <v>207</v>
      </c>
      <c r="X1676" s="16">
        <v>1</v>
      </c>
      <c r="Y1676" s="16">
        <v>9</v>
      </c>
      <c r="Z1676" s="16">
        <v>3.22</v>
      </c>
      <c r="AA1676" s="16">
        <f t="shared" si="302"/>
        <v>386.40000000000003</v>
      </c>
      <c r="AB1676" s="16" t="s">
        <v>5604</v>
      </c>
      <c r="AD1676" s="16">
        <f t="shared" si="286"/>
        <v>135240</v>
      </c>
      <c r="AE1676" s="16">
        <f t="shared" si="287"/>
        <v>1127</v>
      </c>
      <c r="AF1676" s="16">
        <f t="shared" si="288"/>
        <v>422625</v>
      </c>
      <c r="AG1676" s="16">
        <f t="shared" si="289"/>
        <v>322</v>
      </c>
      <c r="AH1676" s="12">
        <f t="shared" si="290"/>
        <v>0</v>
      </c>
      <c r="AI1676" s="16">
        <f t="shared" si="291"/>
        <v>22.540000000000003</v>
      </c>
      <c r="AJ1676" s="16">
        <f t="shared" si="292"/>
        <v>77763.000000000015</v>
      </c>
      <c r="AK1676" s="16">
        <f t="shared" si="293"/>
        <v>1610</v>
      </c>
      <c r="AL1676" s="16">
        <f t="shared" si="294"/>
        <v>16100.000000000002</v>
      </c>
      <c r="AM1676" s="16">
        <f t="shared" si="295"/>
        <v>228620</v>
      </c>
      <c r="AN1676" s="16">
        <f t="shared" si="296"/>
        <v>880348</v>
      </c>
      <c r="AO1676" s="12" t="s">
        <v>1486</v>
      </c>
      <c r="AP1676" s="16">
        <v>3.22</v>
      </c>
      <c r="BC1676" s="16">
        <v>3.22</v>
      </c>
      <c r="BD1676" s="16">
        <f t="shared" si="297"/>
        <v>11.270000000000001</v>
      </c>
      <c r="BE1676" s="16">
        <f t="shared" si="298"/>
        <v>5502.1750000000002</v>
      </c>
      <c r="BG1676" s="16">
        <f t="shared" si="299"/>
        <v>3864.0000000000005</v>
      </c>
      <c r="BH1676" s="16">
        <f t="shared" si="300"/>
        <v>2060.8000000000002</v>
      </c>
      <c r="BI1676" s="16">
        <f t="shared" si="301"/>
        <v>25.76</v>
      </c>
    </row>
    <row r="1677" spans="1:61" ht="20.149999999999999" customHeight="1" x14ac:dyDescent="0.35">
      <c r="A1677">
        <v>1676</v>
      </c>
      <c r="B1677" t="s">
        <v>237</v>
      </c>
      <c r="C1677" t="s">
        <v>8289</v>
      </c>
      <c r="D1677" s="15" t="s">
        <v>200</v>
      </c>
      <c r="E1677" s="12" t="s">
        <v>98</v>
      </c>
      <c r="G1677" s="12" t="s">
        <v>90</v>
      </c>
      <c r="H1677" s="12" t="s">
        <v>91</v>
      </c>
      <c r="I1677" s="12" t="s">
        <v>92</v>
      </c>
      <c r="J1677" s="12" t="s">
        <v>2401</v>
      </c>
      <c r="K1677" s="12" t="s">
        <v>2415</v>
      </c>
      <c r="N1677" s="16" t="s">
        <v>206</v>
      </c>
      <c r="O1677" s="16" t="s">
        <v>365</v>
      </c>
      <c r="P1677" s="12" t="s">
        <v>131</v>
      </c>
      <c r="Q1677" s="16">
        <v>2023</v>
      </c>
      <c r="R1677" s="16">
        <v>1.76</v>
      </c>
      <c r="U1677" s="16" t="s">
        <v>168</v>
      </c>
      <c r="V1677" s="12" t="s">
        <v>204</v>
      </c>
      <c r="W1677" s="12" t="s">
        <v>207</v>
      </c>
      <c r="X1677" s="16">
        <v>1</v>
      </c>
      <c r="Y1677" s="16">
        <v>8</v>
      </c>
      <c r="Z1677" s="16">
        <v>1.76</v>
      </c>
      <c r="AA1677" s="16">
        <f t="shared" si="302"/>
        <v>211.2</v>
      </c>
      <c r="AB1677" s="16" t="s">
        <v>5604</v>
      </c>
      <c r="AD1677" s="16">
        <f t="shared" si="286"/>
        <v>73920</v>
      </c>
      <c r="AE1677" s="16">
        <f t="shared" si="287"/>
        <v>616</v>
      </c>
      <c r="AF1677" s="16">
        <f t="shared" si="288"/>
        <v>231000</v>
      </c>
      <c r="AG1677" s="16">
        <f t="shared" si="289"/>
        <v>176</v>
      </c>
      <c r="AH1677" s="12">
        <f t="shared" si="290"/>
        <v>0</v>
      </c>
      <c r="AI1677" s="16">
        <f t="shared" si="291"/>
        <v>12.32</v>
      </c>
      <c r="AJ1677" s="16">
        <f t="shared" si="292"/>
        <v>42504</v>
      </c>
      <c r="AK1677" s="16">
        <f t="shared" si="293"/>
        <v>880</v>
      </c>
      <c r="AL1677" s="16">
        <f t="shared" si="294"/>
        <v>8800</v>
      </c>
      <c r="AM1677" s="16">
        <f t="shared" si="295"/>
        <v>124960</v>
      </c>
      <c r="AN1677" s="16">
        <f t="shared" si="296"/>
        <v>481184</v>
      </c>
      <c r="AO1677" s="12" t="s">
        <v>1486</v>
      </c>
      <c r="AP1677" s="16">
        <v>1.76</v>
      </c>
      <c r="BC1677" s="16">
        <v>1.76</v>
      </c>
      <c r="BD1677" s="16">
        <f t="shared" si="297"/>
        <v>6.16</v>
      </c>
      <c r="BE1677" s="16">
        <f t="shared" si="298"/>
        <v>3007.4</v>
      </c>
      <c r="BG1677" s="16">
        <f t="shared" si="299"/>
        <v>2112</v>
      </c>
      <c r="BH1677" s="16">
        <f t="shared" si="300"/>
        <v>1126.4000000000001</v>
      </c>
      <c r="BI1677" s="16">
        <f t="shared" si="301"/>
        <v>14.080000000000002</v>
      </c>
    </row>
    <row r="1678" spans="1:61" ht="20.149999999999999" customHeight="1" x14ac:dyDescent="0.35">
      <c r="A1678">
        <v>1677</v>
      </c>
      <c r="B1678" t="s">
        <v>237</v>
      </c>
      <c r="C1678" t="s">
        <v>8290</v>
      </c>
      <c r="D1678" s="15" t="s">
        <v>201</v>
      </c>
      <c r="E1678" s="12" t="s">
        <v>93</v>
      </c>
      <c r="F1678" s="16">
        <v>1964</v>
      </c>
      <c r="G1678" s="12" t="s">
        <v>90</v>
      </c>
      <c r="H1678" s="12" t="s">
        <v>91</v>
      </c>
      <c r="I1678" s="12" t="s">
        <v>92</v>
      </c>
      <c r="J1678" s="12" t="s">
        <v>2401</v>
      </c>
      <c r="K1678" s="12" t="s">
        <v>2415</v>
      </c>
      <c r="N1678" s="16" t="s">
        <v>206</v>
      </c>
      <c r="O1678" s="16" t="s">
        <v>365</v>
      </c>
      <c r="P1678" s="12" t="s">
        <v>131</v>
      </c>
      <c r="Q1678" s="16">
        <v>2023</v>
      </c>
      <c r="R1678" s="16">
        <v>1.82</v>
      </c>
      <c r="U1678" s="16" t="s">
        <v>168</v>
      </c>
      <c r="V1678" s="12" t="s">
        <v>204</v>
      </c>
      <c r="W1678" s="12" t="s">
        <v>207</v>
      </c>
      <c r="X1678" s="16">
        <v>1</v>
      </c>
      <c r="Y1678" s="16">
        <v>7</v>
      </c>
      <c r="Z1678" s="16">
        <v>1.82</v>
      </c>
      <c r="AA1678" s="16">
        <f t="shared" si="302"/>
        <v>218.4</v>
      </c>
      <c r="AB1678" s="16" t="s">
        <v>5604</v>
      </c>
      <c r="AD1678" s="16">
        <f t="shared" si="286"/>
        <v>76440</v>
      </c>
      <c r="AE1678" s="16">
        <f t="shared" si="287"/>
        <v>637</v>
      </c>
      <c r="AF1678" s="16">
        <f t="shared" si="288"/>
        <v>238875</v>
      </c>
      <c r="AG1678" s="16">
        <f t="shared" si="289"/>
        <v>182</v>
      </c>
      <c r="AH1678" s="12">
        <f t="shared" si="290"/>
        <v>0</v>
      </c>
      <c r="AI1678" s="16">
        <f t="shared" si="291"/>
        <v>12.74</v>
      </c>
      <c r="AJ1678" s="16">
        <f t="shared" si="292"/>
        <v>43953</v>
      </c>
      <c r="AK1678" s="16">
        <f t="shared" si="293"/>
        <v>910</v>
      </c>
      <c r="AL1678" s="16">
        <f t="shared" si="294"/>
        <v>9100</v>
      </c>
      <c r="AM1678" s="16">
        <f t="shared" si="295"/>
        <v>129220</v>
      </c>
      <c r="AN1678" s="16">
        <f t="shared" si="296"/>
        <v>497588</v>
      </c>
      <c r="AO1678" s="12" t="s">
        <v>1486</v>
      </c>
      <c r="AP1678" s="16">
        <v>1.82</v>
      </c>
      <c r="BC1678" s="16">
        <v>1.82</v>
      </c>
      <c r="BD1678" s="16">
        <f t="shared" si="297"/>
        <v>6.37</v>
      </c>
      <c r="BE1678" s="16">
        <f t="shared" si="298"/>
        <v>3109.9250000000002</v>
      </c>
      <c r="BG1678" s="16">
        <f t="shared" si="299"/>
        <v>2184</v>
      </c>
      <c r="BH1678" s="16">
        <f t="shared" si="300"/>
        <v>1164.8</v>
      </c>
      <c r="BI1678" s="16">
        <f t="shared" si="301"/>
        <v>14.559999999999999</v>
      </c>
    </row>
    <row r="1679" spans="1:61" ht="20.149999999999999" customHeight="1" x14ac:dyDescent="0.35">
      <c r="A1679">
        <v>1678</v>
      </c>
      <c r="B1679" t="s">
        <v>237</v>
      </c>
      <c r="C1679" t="s">
        <v>8291</v>
      </c>
      <c r="D1679" s="15" t="s">
        <v>202</v>
      </c>
      <c r="E1679" s="12" t="s">
        <v>93</v>
      </c>
      <c r="G1679" s="12" t="s">
        <v>90</v>
      </c>
      <c r="H1679" s="12" t="s">
        <v>91</v>
      </c>
      <c r="I1679" s="12" t="s">
        <v>92</v>
      </c>
      <c r="J1679" s="12" t="s">
        <v>2401</v>
      </c>
      <c r="K1679" s="12" t="s">
        <v>2415</v>
      </c>
      <c r="N1679" s="16" t="s">
        <v>206</v>
      </c>
      <c r="O1679" s="16" t="s">
        <v>365</v>
      </c>
      <c r="P1679" s="12" t="s">
        <v>131</v>
      </c>
      <c r="Q1679" s="16">
        <v>2023</v>
      </c>
      <c r="R1679" s="16">
        <v>0.98</v>
      </c>
      <c r="U1679" s="16" t="s">
        <v>168</v>
      </c>
      <c r="V1679" s="12" t="s">
        <v>204</v>
      </c>
      <c r="W1679" s="12" t="s">
        <v>207</v>
      </c>
      <c r="X1679" s="16">
        <v>2</v>
      </c>
      <c r="Y1679" s="16">
        <v>4</v>
      </c>
      <c r="Z1679" s="16">
        <v>0.98</v>
      </c>
      <c r="AA1679" s="16">
        <f t="shared" si="302"/>
        <v>117.6</v>
      </c>
      <c r="AB1679" s="16" t="s">
        <v>5604</v>
      </c>
      <c r="AD1679" s="16">
        <f t="shared" si="286"/>
        <v>41160</v>
      </c>
      <c r="AE1679" s="16">
        <f t="shared" si="287"/>
        <v>343</v>
      </c>
      <c r="AF1679" s="16">
        <f t="shared" si="288"/>
        <v>128625</v>
      </c>
      <c r="AG1679" s="16">
        <f t="shared" si="289"/>
        <v>98</v>
      </c>
      <c r="AH1679" s="12">
        <f t="shared" si="290"/>
        <v>0</v>
      </c>
      <c r="AI1679" s="16">
        <f t="shared" si="291"/>
        <v>6.8599999999999994</v>
      </c>
      <c r="AJ1679" s="16">
        <f t="shared" si="292"/>
        <v>23666.999999999996</v>
      </c>
      <c r="AK1679" s="16">
        <f t="shared" si="293"/>
        <v>490</v>
      </c>
      <c r="AL1679" s="16">
        <f t="shared" si="294"/>
        <v>4900</v>
      </c>
      <c r="AM1679" s="16">
        <f t="shared" si="295"/>
        <v>69580</v>
      </c>
      <c r="AN1679" s="16">
        <f t="shared" si="296"/>
        <v>267932</v>
      </c>
      <c r="AO1679" s="12" t="s">
        <v>1486</v>
      </c>
      <c r="AP1679" s="16">
        <v>0.98</v>
      </c>
      <c r="BC1679" s="16">
        <v>0.98</v>
      </c>
      <c r="BD1679" s="16">
        <f t="shared" si="297"/>
        <v>3.4299999999999997</v>
      </c>
      <c r="BE1679" s="16">
        <f t="shared" si="298"/>
        <v>1674.575</v>
      </c>
      <c r="BG1679" s="16">
        <f t="shared" si="299"/>
        <v>1176</v>
      </c>
      <c r="BH1679" s="16">
        <f t="shared" si="300"/>
        <v>627.20000000000005</v>
      </c>
      <c r="BI1679" s="16">
        <f t="shared" si="301"/>
        <v>7.8400000000000007</v>
      </c>
    </row>
    <row r="1680" spans="1:61" ht="20.149999999999999" customHeight="1" x14ac:dyDescent="0.35">
      <c r="A1680">
        <v>1679</v>
      </c>
      <c r="B1680" t="s">
        <v>237</v>
      </c>
      <c r="C1680" t="s">
        <v>8292</v>
      </c>
      <c r="D1680" s="15" t="s">
        <v>203</v>
      </c>
      <c r="E1680" s="12" t="s">
        <v>93</v>
      </c>
      <c r="G1680" s="12" t="s">
        <v>90</v>
      </c>
      <c r="H1680" s="12" t="s">
        <v>91</v>
      </c>
      <c r="I1680" s="12" t="s">
        <v>92</v>
      </c>
      <c r="J1680" s="12" t="s">
        <v>2401</v>
      </c>
      <c r="K1680" s="12" t="s">
        <v>2415</v>
      </c>
      <c r="N1680" s="16" t="s">
        <v>206</v>
      </c>
      <c r="O1680" s="16" t="s">
        <v>365</v>
      </c>
      <c r="P1680" s="12" t="s">
        <v>131</v>
      </c>
      <c r="Q1680" s="16">
        <v>2023</v>
      </c>
      <c r="R1680" s="16">
        <v>1.87</v>
      </c>
      <c r="U1680" s="16" t="s">
        <v>168</v>
      </c>
      <c r="V1680" s="12" t="s">
        <v>204</v>
      </c>
      <c r="W1680" s="12" t="s">
        <v>207</v>
      </c>
      <c r="X1680" s="16">
        <v>2</v>
      </c>
      <c r="Y1680" s="16">
        <v>6</v>
      </c>
      <c r="Z1680" s="16">
        <v>1.87</v>
      </c>
      <c r="AA1680" s="16">
        <f t="shared" si="302"/>
        <v>224.4</v>
      </c>
      <c r="AB1680" s="16" t="s">
        <v>5604</v>
      </c>
      <c r="AD1680" s="16">
        <f t="shared" si="286"/>
        <v>78540</v>
      </c>
      <c r="AE1680" s="16">
        <f t="shared" si="287"/>
        <v>654.5</v>
      </c>
      <c r="AF1680" s="16">
        <f t="shared" si="288"/>
        <v>245437.5</v>
      </c>
      <c r="AG1680" s="16">
        <f t="shared" si="289"/>
        <v>187</v>
      </c>
      <c r="AH1680" s="12">
        <f t="shared" si="290"/>
        <v>0</v>
      </c>
      <c r="AI1680" s="16">
        <f t="shared" si="291"/>
        <v>13.09</v>
      </c>
      <c r="AJ1680" s="16">
        <f t="shared" si="292"/>
        <v>45160.5</v>
      </c>
      <c r="AK1680" s="16">
        <f t="shared" si="293"/>
        <v>935</v>
      </c>
      <c r="AL1680" s="16">
        <f t="shared" si="294"/>
        <v>9350</v>
      </c>
      <c r="AM1680" s="16">
        <f t="shared" si="295"/>
        <v>132770</v>
      </c>
      <c r="AN1680" s="16">
        <f t="shared" si="296"/>
        <v>511258</v>
      </c>
      <c r="AO1680" s="12" t="s">
        <v>1486</v>
      </c>
      <c r="AP1680" s="16">
        <v>1.87</v>
      </c>
      <c r="BC1680" s="16">
        <v>1.87</v>
      </c>
      <c r="BD1680" s="16">
        <f t="shared" si="297"/>
        <v>6.5449999999999999</v>
      </c>
      <c r="BE1680" s="16">
        <f t="shared" si="298"/>
        <v>3195.3625000000002</v>
      </c>
      <c r="BG1680" s="16">
        <f t="shared" si="299"/>
        <v>2244</v>
      </c>
      <c r="BH1680" s="16">
        <f t="shared" si="300"/>
        <v>1196.8000000000002</v>
      </c>
      <c r="BI1680" s="16">
        <f t="shared" si="301"/>
        <v>14.960000000000003</v>
      </c>
    </row>
    <row r="1681" spans="1:61" ht="20.149999999999999" customHeight="1" x14ac:dyDescent="0.35">
      <c r="A1681">
        <v>1680</v>
      </c>
      <c r="B1681" t="s">
        <v>237</v>
      </c>
      <c r="C1681" t="s">
        <v>8293</v>
      </c>
      <c r="D1681" s="15" t="s">
        <v>208</v>
      </c>
      <c r="E1681" s="12" t="s">
        <v>93</v>
      </c>
      <c r="G1681" s="12" t="s">
        <v>90</v>
      </c>
      <c r="H1681" s="12" t="s">
        <v>91</v>
      </c>
      <c r="I1681" s="12" t="s">
        <v>92</v>
      </c>
      <c r="J1681" s="12" t="s">
        <v>2401</v>
      </c>
      <c r="K1681" s="12" t="s">
        <v>2415</v>
      </c>
      <c r="N1681" s="16" t="s">
        <v>206</v>
      </c>
      <c r="O1681" s="16" t="s">
        <v>365</v>
      </c>
      <c r="P1681" s="12" t="s">
        <v>131</v>
      </c>
      <c r="Q1681" s="16">
        <v>2023</v>
      </c>
      <c r="R1681" s="16">
        <v>1.8</v>
      </c>
      <c r="U1681" s="16" t="s">
        <v>168</v>
      </c>
      <c r="V1681" s="12" t="s">
        <v>204</v>
      </c>
      <c r="W1681" s="12" t="s">
        <v>207</v>
      </c>
      <c r="X1681" s="16">
        <v>2</v>
      </c>
      <c r="Y1681" s="16">
        <v>5</v>
      </c>
      <c r="Z1681" s="16">
        <v>1.8</v>
      </c>
      <c r="AA1681" s="16">
        <f t="shared" si="302"/>
        <v>216</v>
      </c>
      <c r="AB1681" s="16" t="s">
        <v>5604</v>
      </c>
      <c r="AD1681" s="16">
        <f t="shared" si="286"/>
        <v>75600</v>
      </c>
      <c r="AE1681" s="16">
        <f t="shared" si="287"/>
        <v>630</v>
      </c>
      <c r="AF1681" s="16">
        <f t="shared" si="288"/>
        <v>236250</v>
      </c>
      <c r="AG1681" s="16">
        <f t="shared" si="289"/>
        <v>180</v>
      </c>
      <c r="AH1681" s="12">
        <f t="shared" si="290"/>
        <v>0</v>
      </c>
      <c r="AI1681" s="16">
        <f t="shared" si="291"/>
        <v>12.6</v>
      </c>
      <c r="AJ1681" s="16">
        <f t="shared" si="292"/>
        <v>43470</v>
      </c>
      <c r="AK1681" s="16">
        <f t="shared" si="293"/>
        <v>900</v>
      </c>
      <c r="AL1681" s="16">
        <f t="shared" si="294"/>
        <v>9000</v>
      </c>
      <c r="AM1681" s="16">
        <f t="shared" si="295"/>
        <v>127800</v>
      </c>
      <c r="AN1681" s="16">
        <f t="shared" si="296"/>
        <v>492120</v>
      </c>
      <c r="AO1681" s="12" t="s">
        <v>1486</v>
      </c>
      <c r="AP1681" s="16">
        <v>1.8</v>
      </c>
      <c r="BC1681" s="16">
        <v>1.8</v>
      </c>
      <c r="BD1681" s="16">
        <f t="shared" si="297"/>
        <v>6.3</v>
      </c>
      <c r="BE1681" s="16">
        <f t="shared" si="298"/>
        <v>3075.75</v>
      </c>
      <c r="BG1681" s="16">
        <f t="shared" si="299"/>
        <v>2160</v>
      </c>
      <c r="BH1681" s="16">
        <f t="shared" si="300"/>
        <v>1152</v>
      </c>
      <c r="BI1681" s="16">
        <f t="shared" si="301"/>
        <v>14.4</v>
      </c>
    </row>
    <row r="1682" spans="1:61" ht="20.149999999999999" customHeight="1" x14ac:dyDescent="0.35">
      <c r="A1682">
        <v>1681</v>
      </c>
      <c r="B1682" t="s">
        <v>237</v>
      </c>
      <c r="C1682" t="s">
        <v>8294</v>
      </c>
      <c r="D1682" s="15" t="s">
        <v>209</v>
      </c>
      <c r="E1682" s="12" t="s">
        <v>98</v>
      </c>
      <c r="G1682" s="12" t="s">
        <v>90</v>
      </c>
      <c r="H1682" s="12" t="s">
        <v>91</v>
      </c>
      <c r="I1682" s="12" t="s">
        <v>92</v>
      </c>
      <c r="J1682" s="12" t="s">
        <v>2401</v>
      </c>
      <c r="K1682" s="12" t="s">
        <v>2415</v>
      </c>
      <c r="N1682" s="16" t="s">
        <v>206</v>
      </c>
      <c r="O1682" s="16" t="s">
        <v>365</v>
      </c>
      <c r="P1682" s="12" t="s">
        <v>131</v>
      </c>
      <c r="Q1682" s="16">
        <v>2023</v>
      </c>
      <c r="R1682" s="16">
        <v>1.1200000000000001</v>
      </c>
      <c r="U1682" s="16" t="s">
        <v>168</v>
      </c>
      <c r="V1682" s="12" t="s">
        <v>204</v>
      </c>
      <c r="W1682" s="12" t="s">
        <v>207</v>
      </c>
      <c r="X1682" s="16">
        <v>1</v>
      </c>
      <c r="Y1682" s="16">
        <v>7</v>
      </c>
      <c r="Z1682" s="16">
        <v>1.1200000000000001</v>
      </c>
      <c r="AA1682" s="16">
        <f t="shared" si="302"/>
        <v>134.4</v>
      </c>
      <c r="AB1682" s="16" t="s">
        <v>5604</v>
      </c>
      <c r="AD1682" s="16">
        <f t="shared" si="286"/>
        <v>47040</v>
      </c>
      <c r="AE1682" s="16">
        <f t="shared" si="287"/>
        <v>392.00000000000006</v>
      </c>
      <c r="AF1682" s="16">
        <f t="shared" si="288"/>
        <v>147000.00000000003</v>
      </c>
      <c r="AG1682" s="16">
        <f t="shared" si="289"/>
        <v>112.00000000000001</v>
      </c>
      <c r="AH1682" s="12">
        <f t="shared" si="290"/>
        <v>0</v>
      </c>
      <c r="AI1682" s="16">
        <f t="shared" si="291"/>
        <v>7.8400000000000007</v>
      </c>
      <c r="AJ1682" s="16">
        <f t="shared" si="292"/>
        <v>27048.000000000004</v>
      </c>
      <c r="AK1682" s="16">
        <f t="shared" si="293"/>
        <v>560</v>
      </c>
      <c r="AL1682" s="16">
        <f t="shared" si="294"/>
        <v>5600.0000000000009</v>
      </c>
      <c r="AM1682" s="16">
        <f t="shared" si="295"/>
        <v>79520.000000000015</v>
      </c>
      <c r="AN1682" s="16">
        <f t="shared" si="296"/>
        <v>306208.00000000006</v>
      </c>
      <c r="AO1682" s="12" t="s">
        <v>1486</v>
      </c>
      <c r="AP1682" s="16">
        <v>1.1200000000000001</v>
      </c>
      <c r="BC1682" s="16">
        <v>1.1200000000000001</v>
      </c>
      <c r="BD1682" s="16">
        <f t="shared" si="297"/>
        <v>3.9200000000000004</v>
      </c>
      <c r="BE1682" s="16">
        <f t="shared" si="298"/>
        <v>1913.8000000000004</v>
      </c>
      <c r="BG1682" s="16">
        <f t="shared" si="299"/>
        <v>1344.0000000000002</v>
      </c>
      <c r="BH1682" s="16">
        <f t="shared" si="300"/>
        <v>716.80000000000007</v>
      </c>
      <c r="BI1682" s="16">
        <f t="shared" si="301"/>
        <v>8.9600000000000009</v>
      </c>
    </row>
    <row r="1683" spans="1:61" ht="20.149999999999999" customHeight="1" x14ac:dyDescent="0.35">
      <c r="A1683">
        <v>1682</v>
      </c>
      <c r="B1683" t="s">
        <v>237</v>
      </c>
      <c r="C1683" t="s">
        <v>8295</v>
      </c>
      <c r="D1683" s="15" t="s">
        <v>210</v>
      </c>
      <c r="E1683" s="12" t="s">
        <v>93</v>
      </c>
      <c r="G1683" s="12" t="s">
        <v>90</v>
      </c>
      <c r="H1683" s="12" t="s">
        <v>91</v>
      </c>
      <c r="I1683" s="12" t="s">
        <v>92</v>
      </c>
      <c r="J1683" s="12" t="s">
        <v>2401</v>
      </c>
      <c r="K1683" s="12" t="s">
        <v>2415</v>
      </c>
      <c r="N1683" s="16" t="s">
        <v>206</v>
      </c>
      <c r="O1683" s="16" t="s">
        <v>365</v>
      </c>
      <c r="P1683" s="12" t="s">
        <v>131</v>
      </c>
      <c r="Q1683" s="16">
        <v>2023</v>
      </c>
      <c r="R1683" s="16">
        <v>0.85</v>
      </c>
      <c r="U1683" s="16" t="s">
        <v>168</v>
      </c>
      <c r="V1683" s="12" t="s">
        <v>204</v>
      </c>
      <c r="W1683" s="12" t="s">
        <v>207</v>
      </c>
      <c r="X1683" s="16">
        <v>1</v>
      </c>
      <c r="Y1683" s="16">
        <v>6</v>
      </c>
      <c r="Z1683" s="16">
        <v>0.85</v>
      </c>
      <c r="AA1683" s="16">
        <f t="shared" si="302"/>
        <v>102</v>
      </c>
      <c r="AB1683" s="16" t="s">
        <v>5604</v>
      </c>
      <c r="AD1683" s="16">
        <f t="shared" si="286"/>
        <v>35700</v>
      </c>
      <c r="AE1683" s="16">
        <f t="shared" si="287"/>
        <v>297.5</v>
      </c>
      <c r="AF1683" s="16">
        <f t="shared" si="288"/>
        <v>111562.5</v>
      </c>
      <c r="AG1683" s="16">
        <f t="shared" si="289"/>
        <v>85</v>
      </c>
      <c r="AH1683" s="12">
        <f t="shared" si="290"/>
        <v>0</v>
      </c>
      <c r="AI1683" s="16">
        <f t="shared" si="291"/>
        <v>5.95</v>
      </c>
      <c r="AJ1683" s="16">
        <f t="shared" si="292"/>
        <v>20527.5</v>
      </c>
      <c r="AK1683" s="16">
        <f t="shared" si="293"/>
        <v>425</v>
      </c>
      <c r="AL1683" s="16">
        <f t="shared" si="294"/>
        <v>4250</v>
      </c>
      <c r="AM1683" s="16">
        <f t="shared" si="295"/>
        <v>60350</v>
      </c>
      <c r="AN1683" s="16">
        <f t="shared" si="296"/>
        <v>232390</v>
      </c>
      <c r="AO1683" s="12" t="s">
        <v>1486</v>
      </c>
      <c r="AP1683" s="16">
        <v>0.85</v>
      </c>
      <c r="BC1683" s="16">
        <v>0.85</v>
      </c>
      <c r="BD1683" s="16">
        <f t="shared" si="297"/>
        <v>2.9750000000000001</v>
      </c>
      <c r="BE1683" s="16">
        <f t="shared" si="298"/>
        <v>1452.4375</v>
      </c>
      <c r="BG1683" s="16">
        <f t="shared" si="299"/>
        <v>1020</v>
      </c>
      <c r="BH1683" s="16">
        <f t="shared" si="300"/>
        <v>544</v>
      </c>
      <c r="BI1683" s="16">
        <f t="shared" si="301"/>
        <v>6.8</v>
      </c>
    </row>
    <row r="1684" spans="1:61" ht="20.149999999999999" customHeight="1" x14ac:dyDescent="0.35">
      <c r="A1684">
        <v>1683</v>
      </c>
      <c r="B1684" t="s">
        <v>237</v>
      </c>
      <c r="C1684" t="s">
        <v>8296</v>
      </c>
      <c r="D1684" s="15" t="s">
        <v>211</v>
      </c>
      <c r="E1684" s="12" t="s">
        <v>98</v>
      </c>
      <c r="F1684" s="16">
        <v>1965</v>
      </c>
      <c r="G1684" s="12" t="s">
        <v>90</v>
      </c>
      <c r="H1684" s="12" t="s">
        <v>91</v>
      </c>
      <c r="I1684" s="12" t="s">
        <v>92</v>
      </c>
      <c r="J1684" s="12" t="s">
        <v>2401</v>
      </c>
      <c r="K1684" s="12" t="s">
        <v>2415</v>
      </c>
      <c r="N1684" s="16" t="s">
        <v>206</v>
      </c>
      <c r="O1684" s="16" t="s">
        <v>365</v>
      </c>
      <c r="P1684" s="12" t="s">
        <v>131</v>
      </c>
      <c r="Q1684" s="16">
        <v>2023</v>
      </c>
      <c r="R1684" s="16">
        <v>1.47</v>
      </c>
      <c r="U1684" s="16" t="s">
        <v>168</v>
      </c>
      <c r="V1684" s="12" t="s">
        <v>204</v>
      </c>
      <c r="W1684" s="12" t="s">
        <v>207</v>
      </c>
      <c r="X1684" s="16">
        <v>1</v>
      </c>
      <c r="Y1684" s="16">
        <v>5</v>
      </c>
      <c r="Z1684" s="16">
        <v>1.47</v>
      </c>
      <c r="AA1684" s="16">
        <f t="shared" si="302"/>
        <v>176.4</v>
      </c>
      <c r="AB1684" s="16" t="s">
        <v>5604</v>
      </c>
      <c r="AD1684" s="16">
        <f t="shared" si="286"/>
        <v>61740</v>
      </c>
      <c r="AE1684" s="16">
        <f t="shared" si="287"/>
        <v>514.5</v>
      </c>
      <c r="AF1684" s="16">
        <f t="shared" si="288"/>
        <v>192937.5</v>
      </c>
      <c r="AG1684" s="16">
        <f t="shared" si="289"/>
        <v>147</v>
      </c>
      <c r="AH1684" s="12">
        <f t="shared" si="290"/>
        <v>0</v>
      </c>
      <c r="AI1684" s="16">
        <f t="shared" si="291"/>
        <v>10.29</v>
      </c>
      <c r="AJ1684" s="16">
        <f t="shared" si="292"/>
        <v>35500.5</v>
      </c>
      <c r="AK1684" s="16">
        <f t="shared" si="293"/>
        <v>735</v>
      </c>
      <c r="AL1684" s="16">
        <f t="shared" si="294"/>
        <v>7350</v>
      </c>
      <c r="AM1684" s="16">
        <f t="shared" si="295"/>
        <v>104370</v>
      </c>
      <c r="AN1684" s="16">
        <f t="shared" si="296"/>
        <v>401898</v>
      </c>
      <c r="AO1684" s="12" t="s">
        <v>1486</v>
      </c>
      <c r="AP1684" s="16">
        <v>1.47</v>
      </c>
      <c r="BC1684" s="16">
        <v>1.47</v>
      </c>
      <c r="BD1684" s="16">
        <f t="shared" si="297"/>
        <v>5.1449999999999996</v>
      </c>
      <c r="BE1684" s="16">
        <f t="shared" si="298"/>
        <v>2511.8625000000002</v>
      </c>
      <c r="BG1684" s="16">
        <f t="shared" si="299"/>
        <v>1764</v>
      </c>
      <c r="BH1684" s="16">
        <f t="shared" si="300"/>
        <v>940.8</v>
      </c>
      <c r="BI1684" s="16">
        <f t="shared" si="301"/>
        <v>11.76</v>
      </c>
    </row>
    <row r="1685" spans="1:61" ht="20.149999999999999" customHeight="1" x14ac:dyDescent="0.35">
      <c r="A1685">
        <v>1684</v>
      </c>
      <c r="B1685" t="s">
        <v>237</v>
      </c>
      <c r="C1685" t="s">
        <v>8297</v>
      </c>
      <c r="D1685" s="15" t="s">
        <v>212</v>
      </c>
      <c r="E1685" s="12" t="s">
        <v>93</v>
      </c>
      <c r="F1685" s="16">
        <v>1961</v>
      </c>
      <c r="G1685" s="12" t="s">
        <v>90</v>
      </c>
      <c r="H1685" s="12" t="s">
        <v>91</v>
      </c>
      <c r="I1685" s="12" t="s">
        <v>92</v>
      </c>
      <c r="J1685" s="12" t="s">
        <v>2401</v>
      </c>
      <c r="K1685" s="12" t="s">
        <v>2415</v>
      </c>
      <c r="N1685" s="16" t="s">
        <v>206</v>
      </c>
      <c r="O1685" s="16" t="s">
        <v>365</v>
      </c>
      <c r="P1685" s="12" t="s">
        <v>131</v>
      </c>
      <c r="Q1685" s="16">
        <v>2023</v>
      </c>
      <c r="R1685" s="16">
        <v>0.34</v>
      </c>
      <c r="U1685" s="16" t="s">
        <v>168</v>
      </c>
      <c r="V1685" s="12" t="s">
        <v>204</v>
      </c>
      <c r="W1685" s="12" t="s">
        <v>207</v>
      </c>
      <c r="X1685" s="16">
        <v>1</v>
      </c>
      <c r="Y1685" s="16">
        <v>7</v>
      </c>
      <c r="Z1685" s="16">
        <v>0.34</v>
      </c>
      <c r="AA1685" s="16">
        <f t="shared" si="302"/>
        <v>40.800000000000004</v>
      </c>
      <c r="AB1685" s="16" t="s">
        <v>5604</v>
      </c>
      <c r="AD1685" s="16">
        <f t="shared" si="286"/>
        <v>14280.000000000002</v>
      </c>
      <c r="AE1685" s="16">
        <f t="shared" si="287"/>
        <v>119.00000000000001</v>
      </c>
      <c r="AF1685" s="16">
        <f t="shared" si="288"/>
        <v>44625.000000000007</v>
      </c>
      <c r="AG1685" s="16">
        <f t="shared" si="289"/>
        <v>34</v>
      </c>
      <c r="AH1685" s="12">
        <f t="shared" si="290"/>
        <v>0</v>
      </c>
      <c r="AI1685" s="16">
        <f t="shared" si="291"/>
        <v>2.3800000000000003</v>
      </c>
      <c r="AJ1685" s="16">
        <f t="shared" si="292"/>
        <v>8211.0000000000018</v>
      </c>
      <c r="AK1685" s="16">
        <f t="shared" si="293"/>
        <v>170</v>
      </c>
      <c r="AL1685" s="16">
        <f t="shared" si="294"/>
        <v>1700.0000000000002</v>
      </c>
      <c r="AM1685" s="16">
        <f t="shared" si="295"/>
        <v>24140</v>
      </c>
      <c r="AN1685" s="16">
        <f t="shared" si="296"/>
        <v>92956</v>
      </c>
      <c r="AO1685" s="12" t="s">
        <v>1486</v>
      </c>
      <c r="AP1685" s="16">
        <v>0.34</v>
      </c>
      <c r="BC1685" s="16">
        <v>0.34</v>
      </c>
      <c r="BD1685" s="16">
        <f t="shared" si="297"/>
        <v>1.1900000000000002</v>
      </c>
      <c r="BE1685" s="16">
        <f t="shared" si="298"/>
        <v>580.97500000000002</v>
      </c>
      <c r="BG1685" s="16">
        <f t="shared" si="299"/>
        <v>408.00000000000006</v>
      </c>
      <c r="BH1685" s="16">
        <f t="shared" si="300"/>
        <v>217.60000000000002</v>
      </c>
      <c r="BI1685" s="16">
        <f t="shared" si="301"/>
        <v>2.72</v>
      </c>
    </row>
    <row r="1686" spans="1:61" ht="20.149999999999999" customHeight="1" x14ac:dyDescent="0.35">
      <c r="A1686">
        <v>1685</v>
      </c>
      <c r="B1686" t="s">
        <v>237</v>
      </c>
      <c r="C1686" t="s">
        <v>8298</v>
      </c>
      <c r="D1686" s="15" t="s">
        <v>213</v>
      </c>
      <c r="E1686" s="12" t="s">
        <v>98</v>
      </c>
      <c r="F1686" s="16">
        <v>1995</v>
      </c>
      <c r="G1686" s="12" t="s">
        <v>90</v>
      </c>
      <c r="H1686" s="12" t="s">
        <v>91</v>
      </c>
      <c r="I1686" s="12" t="s">
        <v>92</v>
      </c>
      <c r="J1686" s="12" t="s">
        <v>2401</v>
      </c>
      <c r="K1686" s="12" t="s">
        <v>2415</v>
      </c>
      <c r="N1686" s="16" t="s">
        <v>206</v>
      </c>
      <c r="O1686" s="16" t="s">
        <v>365</v>
      </c>
      <c r="P1686" s="12" t="s">
        <v>131</v>
      </c>
      <c r="Q1686" s="16">
        <v>2023</v>
      </c>
      <c r="R1686" s="16">
        <v>1.68</v>
      </c>
      <c r="U1686" s="16" t="s">
        <v>168</v>
      </c>
      <c r="V1686" s="12" t="s">
        <v>204</v>
      </c>
      <c r="W1686" s="12" t="s">
        <v>207</v>
      </c>
      <c r="X1686" s="16">
        <v>1</v>
      </c>
      <c r="Y1686" s="16">
        <v>3</v>
      </c>
      <c r="Z1686" s="16">
        <v>1.68</v>
      </c>
      <c r="AA1686" s="16">
        <f t="shared" si="302"/>
        <v>201.6</v>
      </c>
      <c r="AB1686" s="16" t="s">
        <v>5604</v>
      </c>
      <c r="AD1686" s="16">
        <f t="shared" si="286"/>
        <v>70560</v>
      </c>
      <c r="AE1686" s="16">
        <f t="shared" si="287"/>
        <v>588</v>
      </c>
      <c r="AF1686" s="16">
        <f t="shared" si="288"/>
        <v>220500</v>
      </c>
      <c r="AG1686" s="16">
        <f t="shared" si="289"/>
        <v>168</v>
      </c>
      <c r="AH1686" s="12">
        <f t="shared" si="290"/>
        <v>0</v>
      </c>
      <c r="AI1686" s="16">
        <f t="shared" si="291"/>
        <v>11.76</v>
      </c>
      <c r="AJ1686" s="16">
        <f t="shared" si="292"/>
        <v>40572</v>
      </c>
      <c r="AK1686" s="16">
        <f t="shared" si="293"/>
        <v>840</v>
      </c>
      <c r="AL1686" s="16">
        <f t="shared" si="294"/>
        <v>8400</v>
      </c>
      <c r="AM1686" s="16">
        <f t="shared" si="295"/>
        <v>119280</v>
      </c>
      <c r="AN1686" s="16">
        <f t="shared" si="296"/>
        <v>459312</v>
      </c>
      <c r="AO1686" s="12" t="s">
        <v>1486</v>
      </c>
      <c r="AP1686" s="16">
        <v>1.68</v>
      </c>
      <c r="BC1686" s="16">
        <v>1.68</v>
      </c>
      <c r="BD1686" s="16">
        <f t="shared" si="297"/>
        <v>5.88</v>
      </c>
      <c r="BE1686" s="16">
        <f t="shared" si="298"/>
        <v>2870.7</v>
      </c>
      <c r="BG1686" s="16">
        <f t="shared" si="299"/>
        <v>2016</v>
      </c>
      <c r="BH1686" s="16">
        <f t="shared" si="300"/>
        <v>1075.2</v>
      </c>
      <c r="BI1686" s="16">
        <f t="shared" si="301"/>
        <v>13.440000000000001</v>
      </c>
    </row>
    <row r="1687" spans="1:61" ht="20.149999999999999" customHeight="1" x14ac:dyDescent="0.35">
      <c r="A1687">
        <v>1686</v>
      </c>
      <c r="B1687" t="s">
        <v>237</v>
      </c>
      <c r="C1687" t="s">
        <v>8299</v>
      </c>
      <c r="D1687" s="15" t="s">
        <v>214</v>
      </c>
      <c r="E1687" s="12" t="s">
        <v>98</v>
      </c>
      <c r="F1687" s="16">
        <v>1973</v>
      </c>
      <c r="G1687" s="12" t="s">
        <v>90</v>
      </c>
      <c r="H1687" s="12" t="s">
        <v>91</v>
      </c>
      <c r="I1687" s="12" t="s">
        <v>92</v>
      </c>
      <c r="J1687" s="12" t="s">
        <v>2401</v>
      </c>
      <c r="K1687" s="12" t="s">
        <v>2415</v>
      </c>
      <c r="N1687" s="16" t="s">
        <v>206</v>
      </c>
      <c r="O1687" s="16" t="s">
        <v>365</v>
      </c>
      <c r="P1687" s="12" t="s">
        <v>131</v>
      </c>
      <c r="Q1687" s="16">
        <v>2023</v>
      </c>
      <c r="R1687" s="16">
        <v>2.61</v>
      </c>
      <c r="U1687" s="16" t="s">
        <v>168</v>
      </c>
      <c r="V1687" s="12" t="s">
        <v>204</v>
      </c>
      <c r="W1687" s="12" t="s">
        <v>207</v>
      </c>
      <c r="X1687" s="16">
        <v>1</v>
      </c>
      <c r="Y1687" s="16">
        <v>4</v>
      </c>
      <c r="Z1687" s="16">
        <v>2.61</v>
      </c>
      <c r="AA1687" s="16">
        <f t="shared" si="302"/>
        <v>313.2</v>
      </c>
      <c r="AB1687" s="16" t="s">
        <v>5604</v>
      </c>
      <c r="AD1687" s="16">
        <f t="shared" si="286"/>
        <v>109620</v>
      </c>
      <c r="AE1687" s="16">
        <f t="shared" si="287"/>
        <v>913.5</v>
      </c>
      <c r="AF1687" s="16">
        <f t="shared" si="288"/>
        <v>342562.5</v>
      </c>
      <c r="AG1687" s="16">
        <f t="shared" si="289"/>
        <v>261</v>
      </c>
      <c r="AH1687" s="12">
        <f t="shared" si="290"/>
        <v>0</v>
      </c>
      <c r="AI1687" s="16">
        <f t="shared" si="291"/>
        <v>18.27</v>
      </c>
      <c r="AJ1687" s="16">
        <f t="shared" si="292"/>
        <v>63031.5</v>
      </c>
      <c r="AK1687" s="16">
        <f t="shared" si="293"/>
        <v>1305</v>
      </c>
      <c r="AL1687" s="16">
        <f t="shared" si="294"/>
        <v>13050</v>
      </c>
      <c r="AM1687" s="16">
        <f t="shared" si="295"/>
        <v>185310</v>
      </c>
      <c r="AN1687" s="16">
        <f t="shared" si="296"/>
        <v>713574</v>
      </c>
      <c r="AO1687" s="12" t="s">
        <v>1486</v>
      </c>
      <c r="AP1687" s="16">
        <v>2.61</v>
      </c>
      <c r="BC1687" s="16">
        <v>2.61</v>
      </c>
      <c r="BD1687" s="16">
        <f t="shared" si="297"/>
        <v>9.1349999999999998</v>
      </c>
      <c r="BE1687" s="16">
        <f t="shared" si="298"/>
        <v>4459.8374999999996</v>
      </c>
      <c r="BG1687" s="16">
        <f t="shared" si="299"/>
        <v>3132</v>
      </c>
      <c r="BH1687" s="16">
        <f t="shared" si="300"/>
        <v>1670.3999999999999</v>
      </c>
      <c r="BI1687" s="16">
        <f t="shared" si="301"/>
        <v>20.88</v>
      </c>
    </row>
    <row r="1688" spans="1:61" ht="20.149999999999999" customHeight="1" x14ac:dyDescent="0.35">
      <c r="A1688">
        <v>1687</v>
      </c>
      <c r="B1688" t="s">
        <v>237</v>
      </c>
      <c r="C1688" t="s">
        <v>8300</v>
      </c>
      <c r="D1688" s="15" t="s">
        <v>215</v>
      </c>
      <c r="E1688" s="12" t="s">
        <v>98</v>
      </c>
      <c r="F1688" s="16">
        <v>1983</v>
      </c>
      <c r="G1688" s="12" t="s">
        <v>90</v>
      </c>
      <c r="H1688" s="12" t="s">
        <v>91</v>
      </c>
      <c r="I1688" s="12" t="s">
        <v>92</v>
      </c>
      <c r="J1688" s="12" t="s">
        <v>2401</v>
      </c>
      <c r="K1688" s="12" t="s">
        <v>2415</v>
      </c>
      <c r="N1688" s="16" t="s">
        <v>206</v>
      </c>
      <c r="O1688" s="16" t="s">
        <v>365</v>
      </c>
      <c r="P1688" s="12" t="s">
        <v>131</v>
      </c>
      <c r="Q1688" s="16">
        <v>2023</v>
      </c>
      <c r="R1688" s="16">
        <v>1</v>
      </c>
      <c r="U1688" s="16" t="s">
        <v>168</v>
      </c>
      <c r="V1688" s="12" t="s">
        <v>204</v>
      </c>
      <c r="W1688" s="12" t="s">
        <v>207</v>
      </c>
      <c r="X1688" s="16">
        <v>1</v>
      </c>
      <c r="Y1688" s="16">
        <v>6</v>
      </c>
      <c r="Z1688" s="16">
        <v>1</v>
      </c>
      <c r="AA1688" s="16">
        <f t="shared" si="302"/>
        <v>120</v>
      </c>
      <c r="AB1688" s="16" t="s">
        <v>5604</v>
      </c>
      <c r="AD1688" s="16">
        <f t="shared" si="286"/>
        <v>42000</v>
      </c>
      <c r="AE1688" s="16">
        <f t="shared" si="287"/>
        <v>350</v>
      </c>
      <c r="AF1688" s="16">
        <f t="shared" si="288"/>
        <v>131250</v>
      </c>
      <c r="AG1688" s="16">
        <f t="shared" si="289"/>
        <v>100</v>
      </c>
      <c r="AH1688" s="12">
        <f t="shared" si="290"/>
        <v>0</v>
      </c>
      <c r="AI1688" s="16">
        <f t="shared" si="291"/>
        <v>7</v>
      </c>
      <c r="AJ1688" s="16">
        <f t="shared" si="292"/>
        <v>24150</v>
      </c>
      <c r="AK1688" s="16">
        <f t="shared" si="293"/>
        <v>500</v>
      </c>
      <c r="AL1688" s="16">
        <f t="shared" si="294"/>
        <v>5000</v>
      </c>
      <c r="AM1688" s="16">
        <f t="shared" si="295"/>
        <v>71000</v>
      </c>
      <c r="AN1688" s="16">
        <f t="shared" si="296"/>
        <v>273400</v>
      </c>
      <c r="AO1688" s="12" t="s">
        <v>1486</v>
      </c>
      <c r="AP1688" s="16">
        <v>1</v>
      </c>
      <c r="BC1688" s="16">
        <v>1</v>
      </c>
      <c r="BD1688" s="16">
        <f t="shared" si="297"/>
        <v>3.5</v>
      </c>
      <c r="BE1688" s="16">
        <f t="shared" si="298"/>
        <v>1708.75</v>
      </c>
      <c r="BG1688" s="16">
        <f t="shared" si="299"/>
        <v>1200</v>
      </c>
      <c r="BH1688" s="16">
        <f t="shared" si="300"/>
        <v>640</v>
      </c>
      <c r="BI1688" s="16">
        <f t="shared" si="301"/>
        <v>8</v>
      </c>
    </row>
    <row r="1689" spans="1:61" ht="20.149999999999999" customHeight="1" x14ac:dyDescent="0.35">
      <c r="A1689">
        <v>1688</v>
      </c>
      <c r="B1689" t="s">
        <v>237</v>
      </c>
      <c r="C1689" t="s">
        <v>8301</v>
      </c>
      <c r="D1689" s="15" t="s">
        <v>216</v>
      </c>
      <c r="E1689" s="12" t="s">
        <v>98</v>
      </c>
      <c r="F1689" s="16">
        <v>1995</v>
      </c>
      <c r="G1689" s="12" t="s">
        <v>90</v>
      </c>
      <c r="H1689" s="12" t="s">
        <v>91</v>
      </c>
      <c r="I1689" s="12" t="s">
        <v>92</v>
      </c>
      <c r="J1689" s="12" t="s">
        <v>2401</v>
      </c>
      <c r="K1689" s="12" t="s">
        <v>2415</v>
      </c>
      <c r="N1689" s="16" t="s">
        <v>206</v>
      </c>
      <c r="O1689" s="16" t="s">
        <v>365</v>
      </c>
      <c r="P1689" s="12" t="s">
        <v>131</v>
      </c>
      <c r="Q1689" s="16">
        <v>2023</v>
      </c>
      <c r="R1689" s="16">
        <v>1</v>
      </c>
      <c r="U1689" s="16" t="s">
        <v>168</v>
      </c>
      <c r="V1689" s="12" t="s">
        <v>207</v>
      </c>
      <c r="W1689" s="12" t="s">
        <v>207</v>
      </c>
      <c r="X1689" s="16">
        <v>1</v>
      </c>
      <c r="Y1689" s="16">
        <v>0</v>
      </c>
      <c r="Z1689" s="16">
        <v>1</v>
      </c>
      <c r="AA1689" s="16">
        <f t="shared" si="302"/>
        <v>120</v>
      </c>
      <c r="AB1689" s="16" t="s">
        <v>5604</v>
      </c>
      <c r="AD1689" s="16">
        <f t="shared" si="286"/>
        <v>42000</v>
      </c>
      <c r="AE1689" s="16">
        <f t="shared" si="287"/>
        <v>350</v>
      </c>
      <c r="AF1689" s="16">
        <f t="shared" si="288"/>
        <v>131250</v>
      </c>
      <c r="AG1689" s="16">
        <f t="shared" si="289"/>
        <v>100</v>
      </c>
      <c r="AH1689" s="12">
        <f t="shared" si="290"/>
        <v>0</v>
      </c>
      <c r="AI1689" s="16">
        <f t="shared" si="291"/>
        <v>7</v>
      </c>
      <c r="AJ1689" s="16">
        <f t="shared" si="292"/>
        <v>24150</v>
      </c>
      <c r="AK1689" s="16">
        <f t="shared" si="293"/>
        <v>500</v>
      </c>
      <c r="AL1689" s="16">
        <f t="shared" si="294"/>
        <v>5000</v>
      </c>
      <c r="AM1689" s="16">
        <f t="shared" si="295"/>
        <v>71000</v>
      </c>
      <c r="AN1689" s="16">
        <f t="shared" si="296"/>
        <v>273400</v>
      </c>
      <c r="AO1689" s="12" t="s">
        <v>1486</v>
      </c>
      <c r="AP1689" s="16">
        <v>1</v>
      </c>
      <c r="BC1689" s="16">
        <v>1</v>
      </c>
      <c r="BD1689" s="16">
        <f t="shared" si="297"/>
        <v>3.5</v>
      </c>
      <c r="BE1689" s="16">
        <f t="shared" si="298"/>
        <v>1708.75</v>
      </c>
      <c r="BG1689" s="16">
        <f t="shared" si="299"/>
        <v>1200</v>
      </c>
      <c r="BH1689" s="16">
        <f t="shared" si="300"/>
        <v>640</v>
      </c>
      <c r="BI1689" s="16">
        <f t="shared" si="301"/>
        <v>8</v>
      </c>
    </row>
    <row r="1690" spans="1:61" ht="20.149999999999999" customHeight="1" x14ac:dyDescent="0.35">
      <c r="A1690">
        <v>1689</v>
      </c>
      <c r="B1690" t="s">
        <v>237</v>
      </c>
      <c r="C1690" t="s">
        <v>8302</v>
      </c>
      <c r="D1690" s="15" t="s">
        <v>217</v>
      </c>
      <c r="E1690" s="12" t="s">
        <v>98</v>
      </c>
      <c r="F1690" s="16">
        <v>1985</v>
      </c>
      <c r="G1690" s="12" t="s">
        <v>90</v>
      </c>
      <c r="H1690" s="12" t="s">
        <v>91</v>
      </c>
      <c r="I1690" s="12" t="s">
        <v>92</v>
      </c>
      <c r="J1690" s="12" t="s">
        <v>2401</v>
      </c>
      <c r="K1690" s="12" t="s">
        <v>2415</v>
      </c>
      <c r="N1690" s="16" t="s">
        <v>206</v>
      </c>
      <c r="O1690" s="16" t="s">
        <v>365</v>
      </c>
      <c r="P1690" s="12" t="s">
        <v>131</v>
      </c>
      <c r="Q1690" s="16">
        <v>2023</v>
      </c>
      <c r="R1690" s="16">
        <v>1.2</v>
      </c>
      <c r="U1690" s="16" t="s">
        <v>168</v>
      </c>
      <c r="V1690" s="12" t="s">
        <v>204</v>
      </c>
      <c r="W1690" s="12" t="s">
        <v>207</v>
      </c>
      <c r="X1690" s="16">
        <v>1</v>
      </c>
      <c r="Y1690" s="16">
        <v>5</v>
      </c>
      <c r="Z1690" s="16">
        <v>1.2</v>
      </c>
      <c r="AA1690" s="16">
        <f t="shared" si="302"/>
        <v>144</v>
      </c>
      <c r="AB1690" s="16" t="s">
        <v>5604</v>
      </c>
      <c r="AD1690" s="16">
        <f t="shared" si="286"/>
        <v>50400</v>
      </c>
      <c r="AE1690" s="16">
        <f t="shared" si="287"/>
        <v>420</v>
      </c>
      <c r="AF1690" s="16">
        <f t="shared" si="288"/>
        <v>157500</v>
      </c>
      <c r="AG1690" s="16">
        <f t="shared" si="289"/>
        <v>120</v>
      </c>
      <c r="AH1690" s="12">
        <f t="shared" si="290"/>
        <v>0</v>
      </c>
      <c r="AI1690" s="16">
        <f t="shared" si="291"/>
        <v>8.4</v>
      </c>
      <c r="AJ1690" s="16">
        <f t="shared" si="292"/>
        <v>28980</v>
      </c>
      <c r="AK1690" s="16">
        <f t="shared" si="293"/>
        <v>600</v>
      </c>
      <c r="AL1690" s="16">
        <f t="shared" si="294"/>
        <v>6000</v>
      </c>
      <c r="AM1690" s="16">
        <f t="shared" si="295"/>
        <v>85200</v>
      </c>
      <c r="AN1690" s="16">
        <f t="shared" si="296"/>
        <v>328080</v>
      </c>
      <c r="AO1690" s="12" t="s">
        <v>1486</v>
      </c>
      <c r="AP1690" s="16">
        <v>1.2</v>
      </c>
      <c r="BC1690" s="16">
        <v>1.2</v>
      </c>
      <c r="BD1690" s="16">
        <f t="shared" si="297"/>
        <v>4.2</v>
      </c>
      <c r="BE1690" s="16">
        <f t="shared" si="298"/>
        <v>2050.5</v>
      </c>
      <c r="BG1690" s="16">
        <f t="shared" si="299"/>
        <v>1440</v>
      </c>
      <c r="BH1690" s="16">
        <f t="shared" si="300"/>
        <v>768</v>
      </c>
      <c r="BI1690" s="16">
        <f t="shared" si="301"/>
        <v>9.6</v>
      </c>
    </row>
    <row r="1691" spans="1:61" ht="20.149999999999999" customHeight="1" x14ac:dyDescent="0.35">
      <c r="A1691">
        <v>1690</v>
      </c>
      <c r="B1691" t="s">
        <v>237</v>
      </c>
      <c r="C1691" t="s">
        <v>8303</v>
      </c>
      <c r="D1691" s="15" t="s">
        <v>218</v>
      </c>
      <c r="E1691" s="12" t="s">
        <v>98</v>
      </c>
      <c r="F1691" s="16">
        <v>1969</v>
      </c>
      <c r="G1691" s="12" t="s">
        <v>90</v>
      </c>
      <c r="H1691" s="12" t="s">
        <v>91</v>
      </c>
      <c r="I1691" s="12" t="s">
        <v>92</v>
      </c>
      <c r="J1691" s="12" t="s">
        <v>2401</v>
      </c>
      <c r="K1691" s="12" t="s">
        <v>2415</v>
      </c>
      <c r="N1691" s="16" t="s">
        <v>206</v>
      </c>
      <c r="O1691" s="16" t="s">
        <v>365</v>
      </c>
      <c r="P1691" s="12" t="s">
        <v>131</v>
      </c>
      <c r="Q1691" s="16">
        <v>2023</v>
      </c>
      <c r="R1691" s="16">
        <v>2.78</v>
      </c>
      <c r="U1691" s="16" t="s">
        <v>168</v>
      </c>
      <c r="V1691" s="12" t="s">
        <v>204</v>
      </c>
      <c r="W1691" s="12" t="s">
        <v>207</v>
      </c>
      <c r="X1691" s="16">
        <v>1</v>
      </c>
      <c r="Y1691" s="16">
        <v>11</v>
      </c>
      <c r="Z1691" s="16">
        <v>2.78</v>
      </c>
      <c r="AA1691" s="16">
        <f t="shared" si="302"/>
        <v>333.59999999999997</v>
      </c>
      <c r="AB1691" s="16" t="s">
        <v>5604</v>
      </c>
      <c r="AD1691" s="16">
        <f t="shared" si="286"/>
        <v>116759.99999999999</v>
      </c>
      <c r="AE1691" s="16">
        <f t="shared" si="287"/>
        <v>972.99999999999989</v>
      </c>
      <c r="AF1691" s="16">
        <f t="shared" si="288"/>
        <v>364874.99999999994</v>
      </c>
      <c r="AG1691" s="16">
        <f t="shared" si="289"/>
        <v>278</v>
      </c>
      <c r="AH1691" s="12">
        <f t="shared" si="290"/>
        <v>0</v>
      </c>
      <c r="AI1691" s="16">
        <f t="shared" si="291"/>
        <v>19.459999999999997</v>
      </c>
      <c r="AJ1691" s="16">
        <f t="shared" si="292"/>
        <v>67136.999999999985</v>
      </c>
      <c r="AK1691" s="16">
        <f t="shared" si="293"/>
        <v>1390</v>
      </c>
      <c r="AL1691" s="16">
        <f t="shared" si="294"/>
        <v>13899.999999999998</v>
      </c>
      <c r="AM1691" s="16">
        <f t="shared" si="295"/>
        <v>197380</v>
      </c>
      <c r="AN1691" s="16">
        <f t="shared" si="296"/>
        <v>760052</v>
      </c>
      <c r="AO1691" s="12" t="s">
        <v>1486</v>
      </c>
      <c r="AP1691" s="16">
        <v>2.78</v>
      </c>
      <c r="BC1691" s="16">
        <v>2.78</v>
      </c>
      <c r="BD1691" s="16">
        <f t="shared" si="297"/>
        <v>9.7299999999999986</v>
      </c>
      <c r="BE1691" s="16">
        <f t="shared" si="298"/>
        <v>4750.3249999999998</v>
      </c>
      <c r="BG1691" s="16">
        <f t="shared" si="299"/>
        <v>3335.9999999999995</v>
      </c>
      <c r="BH1691" s="16">
        <f t="shared" si="300"/>
        <v>1779.1999999999998</v>
      </c>
      <c r="BI1691" s="16">
        <f t="shared" si="301"/>
        <v>22.24</v>
      </c>
    </row>
    <row r="1692" spans="1:61" ht="20.149999999999999" customHeight="1" x14ac:dyDescent="0.35">
      <c r="A1692">
        <v>1691</v>
      </c>
      <c r="B1692" t="s">
        <v>237</v>
      </c>
      <c r="C1692" t="s">
        <v>8304</v>
      </c>
      <c r="D1692" s="15" t="s">
        <v>219</v>
      </c>
      <c r="E1692" s="12" t="s">
        <v>98</v>
      </c>
      <c r="F1692" s="16">
        <v>1963</v>
      </c>
      <c r="G1692" s="12" t="s">
        <v>90</v>
      </c>
      <c r="H1692" s="12" t="s">
        <v>91</v>
      </c>
      <c r="I1692" s="12" t="s">
        <v>92</v>
      </c>
      <c r="J1692" s="12" t="s">
        <v>2401</v>
      </c>
      <c r="K1692" s="12" t="s">
        <v>2415</v>
      </c>
      <c r="N1692" s="16" t="s">
        <v>206</v>
      </c>
      <c r="O1692" s="16" t="s">
        <v>365</v>
      </c>
      <c r="P1692" s="12" t="s">
        <v>131</v>
      </c>
      <c r="Q1692" s="16">
        <v>2023</v>
      </c>
      <c r="R1692" s="16">
        <v>2.69</v>
      </c>
      <c r="U1692" s="16" t="s">
        <v>168</v>
      </c>
      <c r="V1692" s="12" t="s">
        <v>204</v>
      </c>
      <c r="W1692" s="12" t="s">
        <v>207</v>
      </c>
      <c r="X1692" s="16">
        <v>2</v>
      </c>
      <c r="Y1692" s="16">
        <v>5</v>
      </c>
      <c r="Z1692" s="16">
        <v>2.69</v>
      </c>
      <c r="AA1692" s="16">
        <f t="shared" si="302"/>
        <v>322.8</v>
      </c>
      <c r="AB1692" s="16" t="s">
        <v>5604</v>
      </c>
      <c r="AD1692" s="16">
        <f t="shared" si="286"/>
        <v>112980</v>
      </c>
      <c r="AE1692" s="16">
        <f t="shared" si="287"/>
        <v>941.5</v>
      </c>
      <c r="AF1692" s="16">
        <f t="shared" si="288"/>
        <v>353062.5</v>
      </c>
      <c r="AG1692" s="16">
        <f t="shared" si="289"/>
        <v>269</v>
      </c>
      <c r="AH1692" s="12">
        <f t="shared" si="290"/>
        <v>0</v>
      </c>
      <c r="AI1692" s="16">
        <f t="shared" si="291"/>
        <v>18.829999999999998</v>
      </c>
      <c r="AJ1692" s="16">
        <f t="shared" si="292"/>
        <v>64963.499999999993</v>
      </c>
      <c r="AK1692" s="16">
        <f t="shared" si="293"/>
        <v>1345</v>
      </c>
      <c r="AL1692" s="16">
        <f t="shared" si="294"/>
        <v>13450</v>
      </c>
      <c r="AM1692" s="16">
        <f t="shared" si="295"/>
        <v>190990</v>
      </c>
      <c r="AN1692" s="16">
        <f t="shared" si="296"/>
        <v>735446</v>
      </c>
      <c r="AO1692" s="12" t="s">
        <v>1486</v>
      </c>
      <c r="AP1692" s="16">
        <v>2.69</v>
      </c>
      <c r="BC1692" s="16">
        <v>2.69</v>
      </c>
      <c r="BD1692" s="16">
        <f t="shared" si="297"/>
        <v>9.4149999999999991</v>
      </c>
      <c r="BE1692" s="16">
        <f t="shared" si="298"/>
        <v>4596.5375000000004</v>
      </c>
      <c r="BG1692" s="16">
        <f t="shared" si="299"/>
        <v>3228</v>
      </c>
      <c r="BH1692" s="16">
        <f t="shared" si="300"/>
        <v>1721.6</v>
      </c>
      <c r="BI1692" s="16">
        <f t="shared" si="301"/>
        <v>21.52</v>
      </c>
    </row>
    <row r="1693" spans="1:61" ht="20.149999999999999" customHeight="1" x14ac:dyDescent="0.35">
      <c r="A1693">
        <v>1692</v>
      </c>
      <c r="B1693" t="s">
        <v>237</v>
      </c>
      <c r="C1693" t="s">
        <v>8305</v>
      </c>
      <c r="D1693" s="15" t="s">
        <v>220</v>
      </c>
      <c r="E1693" s="12" t="s">
        <v>98</v>
      </c>
      <c r="G1693" s="12" t="s">
        <v>90</v>
      </c>
      <c r="H1693" s="12" t="s">
        <v>91</v>
      </c>
      <c r="I1693" s="12" t="s">
        <v>92</v>
      </c>
      <c r="J1693" s="12" t="s">
        <v>2401</v>
      </c>
      <c r="K1693" s="12" t="s">
        <v>2415</v>
      </c>
      <c r="N1693" s="16" t="s">
        <v>206</v>
      </c>
      <c r="O1693" s="16" t="s">
        <v>365</v>
      </c>
      <c r="P1693" s="12" t="s">
        <v>131</v>
      </c>
      <c r="Q1693" s="16">
        <v>2023</v>
      </c>
      <c r="R1693" s="16">
        <v>1</v>
      </c>
      <c r="U1693" s="16" t="s">
        <v>168</v>
      </c>
      <c r="V1693" s="12" t="s">
        <v>204</v>
      </c>
      <c r="W1693" s="12" t="s">
        <v>207</v>
      </c>
      <c r="X1693" s="16">
        <v>1</v>
      </c>
      <c r="Y1693" s="16">
        <v>3</v>
      </c>
      <c r="Z1693" s="16">
        <v>1</v>
      </c>
      <c r="AA1693" s="16">
        <f t="shared" si="302"/>
        <v>120</v>
      </c>
      <c r="AB1693" s="16" t="s">
        <v>5604</v>
      </c>
      <c r="AD1693" s="16">
        <f t="shared" si="286"/>
        <v>42000</v>
      </c>
      <c r="AE1693" s="16">
        <f t="shared" si="287"/>
        <v>350</v>
      </c>
      <c r="AF1693" s="16">
        <f t="shared" si="288"/>
        <v>131250</v>
      </c>
      <c r="AG1693" s="16">
        <f t="shared" si="289"/>
        <v>100</v>
      </c>
      <c r="AH1693" s="12">
        <f t="shared" si="290"/>
        <v>0</v>
      </c>
      <c r="AI1693" s="16">
        <f t="shared" si="291"/>
        <v>7</v>
      </c>
      <c r="AJ1693" s="16">
        <f t="shared" si="292"/>
        <v>24150</v>
      </c>
      <c r="AK1693" s="16">
        <f t="shared" si="293"/>
        <v>500</v>
      </c>
      <c r="AL1693" s="16">
        <f t="shared" si="294"/>
        <v>5000</v>
      </c>
      <c r="AM1693" s="16">
        <f t="shared" si="295"/>
        <v>71000</v>
      </c>
      <c r="AN1693" s="16">
        <f t="shared" si="296"/>
        <v>273400</v>
      </c>
      <c r="AO1693" s="12" t="s">
        <v>1486</v>
      </c>
      <c r="AP1693" s="16">
        <v>1</v>
      </c>
      <c r="BC1693" s="16">
        <v>1</v>
      </c>
      <c r="BD1693" s="16">
        <f t="shared" si="297"/>
        <v>3.5</v>
      </c>
      <c r="BE1693" s="16">
        <f t="shared" si="298"/>
        <v>1708.75</v>
      </c>
      <c r="BG1693" s="16">
        <f t="shared" si="299"/>
        <v>1200</v>
      </c>
      <c r="BH1693" s="16">
        <f t="shared" si="300"/>
        <v>640</v>
      </c>
      <c r="BI1693" s="16">
        <f t="shared" si="301"/>
        <v>8</v>
      </c>
    </row>
    <row r="1694" spans="1:61" ht="20.149999999999999" customHeight="1" x14ac:dyDescent="0.35">
      <c r="A1694">
        <v>1693</v>
      </c>
      <c r="B1694" t="s">
        <v>237</v>
      </c>
      <c r="C1694" t="s">
        <v>8306</v>
      </c>
      <c r="D1694" s="15" t="s">
        <v>221</v>
      </c>
      <c r="E1694" s="12" t="s">
        <v>93</v>
      </c>
      <c r="F1694" s="16">
        <v>1956</v>
      </c>
      <c r="G1694" s="12" t="s">
        <v>90</v>
      </c>
      <c r="H1694" s="12" t="s">
        <v>91</v>
      </c>
      <c r="I1694" s="12" t="s">
        <v>92</v>
      </c>
      <c r="J1694" s="12" t="s">
        <v>2401</v>
      </c>
      <c r="K1694" s="12" t="s">
        <v>2415</v>
      </c>
      <c r="N1694" s="16" t="s">
        <v>206</v>
      </c>
      <c r="O1694" s="16" t="s">
        <v>365</v>
      </c>
      <c r="P1694" s="12" t="s">
        <v>131</v>
      </c>
      <c r="Q1694" s="16">
        <v>2023</v>
      </c>
      <c r="R1694" s="16">
        <v>1.2</v>
      </c>
      <c r="U1694" s="16" t="s">
        <v>168</v>
      </c>
      <c r="V1694" s="12" t="s">
        <v>204</v>
      </c>
      <c r="W1694" s="12" t="s">
        <v>207</v>
      </c>
      <c r="X1694" s="16">
        <v>1</v>
      </c>
      <c r="Y1694" s="16">
        <v>4</v>
      </c>
      <c r="Z1694" s="16">
        <v>1.2</v>
      </c>
      <c r="AA1694" s="16">
        <f t="shared" si="302"/>
        <v>144</v>
      </c>
      <c r="AB1694" s="16" t="s">
        <v>5604</v>
      </c>
      <c r="AD1694" s="16">
        <f t="shared" si="286"/>
        <v>50400</v>
      </c>
      <c r="AE1694" s="16">
        <f t="shared" si="287"/>
        <v>420</v>
      </c>
      <c r="AF1694" s="16">
        <f t="shared" si="288"/>
        <v>157500</v>
      </c>
      <c r="AG1694" s="16">
        <f t="shared" si="289"/>
        <v>120</v>
      </c>
      <c r="AH1694" s="12">
        <f t="shared" si="290"/>
        <v>0</v>
      </c>
      <c r="AI1694" s="16">
        <f t="shared" si="291"/>
        <v>8.4</v>
      </c>
      <c r="AJ1694" s="16">
        <f t="shared" si="292"/>
        <v>28980</v>
      </c>
      <c r="AK1694" s="16">
        <f t="shared" si="293"/>
        <v>600</v>
      </c>
      <c r="AL1694" s="16">
        <f t="shared" si="294"/>
        <v>6000</v>
      </c>
      <c r="AM1694" s="16">
        <f t="shared" si="295"/>
        <v>85200</v>
      </c>
      <c r="AN1694" s="16">
        <f t="shared" si="296"/>
        <v>328080</v>
      </c>
      <c r="AO1694" s="12" t="s">
        <v>1486</v>
      </c>
      <c r="AP1694" s="16">
        <v>1.2</v>
      </c>
      <c r="BC1694" s="16">
        <v>1.2</v>
      </c>
      <c r="BD1694" s="16">
        <f t="shared" si="297"/>
        <v>4.2</v>
      </c>
      <c r="BE1694" s="16">
        <f t="shared" si="298"/>
        <v>2050.5</v>
      </c>
      <c r="BG1694" s="16">
        <f t="shared" si="299"/>
        <v>1440</v>
      </c>
      <c r="BH1694" s="16">
        <f t="shared" si="300"/>
        <v>768</v>
      </c>
      <c r="BI1694" s="16">
        <f t="shared" si="301"/>
        <v>9.6</v>
      </c>
    </row>
    <row r="1695" spans="1:61" ht="20.149999999999999" customHeight="1" x14ac:dyDescent="0.35">
      <c r="A1695">
        <v>1694</v>
      </c>
      <c r="B1695" t="s">
        <v>237</v>
      </c>
      <c r="C1695" t="s">
        <v>8307</v>
      </c>
      <c r="D1695" s="15" t="s">
        <v>222</v>
      </c>
      <c r="E1695" s="12" t="s">
        <v>98</v>
      </c>
      <c r="F1695" s="16">
        <v>1966</v>
      </c>
      <c r="G1695" s="12" t="s">
        <v>90</v>
      </c>
      <c r="H1695" s="12" t="s">
        <v>91</v>
      </c>
      <c r="I1695" s="12" t="s">
        <v>92</v>
      </c>
      <c r="J1695" s="12" t="s">
        <v>2401</v>
      </c>
      <c r="K1695" s="12" t="s">
        <v>2415</v>
      </c>
      <c r="N1695" s="16" t="s">
        <v>206</v>
      </c>
      <c r="O1695" s="16" t="s">
        <v>365</v>
      </c>
      <c r="P1695" s="12" t="s">
        <v>131</v>
      </c>
      <c r="Q1695" s="16">
        <v>2023</v>
      </c>
      <c r="R1695" s="16">
        <v>2.58</v>
      </c>
      <c r="U1695" s="16" t="s">
        <v>168</v>
      </c>
      <c r="V1695" s="12" t="s">
        <v>204</v>
      </c>
      <c r="W1695" s="12" t="s">
        <v>207</v>
      </c>
      <c r="X1695" s="16">
        <v>2</v>
      </c>
      <c r="Y1695" s="16">
        <v>11</v>
      </c>
      <c r="Z1695" s="16">
        <v>2.58</v>
      </c>
      <c r="AA1695" s="16">
        <f t="shared" si="302"/>
        <v>309.60000000000002</v>
      </c>
      <c r="AB1695" s="16" t="s">
        <v>5604</v>
      </c>
      <c r="AD1695" s="16">
        <f t="shared" si="286"/>
        <v>108360.00000000001</v>
      </c>
      <c r="AE1695" s="16">
        <f t="shared" si="287"/>
        <v>903</v>
      </c>
      <c r="AF1695" s="16">
        <f t="shared" si="288"/>
        <v>338625</v>
      </c>
      <c r="AG1695" s="16">
        <f t="shared" si="289"/>
        <v>258</v>
      </c>
      <c r="AH1695" s="12">
        <f t="shared" si="290"/>
        <v>0</v>
      </c>
      <c r="AI1695" s="16">
        <f t="shared" si="291"/>
        <v>18.060000000000002</v>
      </c>
      <c r="AJ1695" s="16">
        <f t="shared" si="292"/>
        <v>62307.000000000007</v>
      </c>
      <c r="AK1695" s="16">
        <f t="shared" si="293"/>
        <v>1290</v>
      </c>
      <c r="AL1695" s="16">
        <f t="shared" si="294"/>
        <v>12900</v>
      </c>
      <c r="AM1695" s="16">
        <f t="shared" si="295"/>
        <v>183180</v>
      </c>
      <c r="AN1695" s="16">
        <f t="shared" si="296"/>
        <v>705372</v>
      </c>
      <c r="AO1695" s="12" t="s">
        <v>1486</v>
      </c>
      <c r="AP1695" s="16">
        <v>2.58</v>
      </c>
      <c r="BC1695" s="16">
        <v>2.58</v>
      </c>
      <c r="BD1695" s="16">
        <f t="shared" si="297"/>
        <v>9.0300000000000011</v>
      </c>
      <c r="BE1695" s="16">
        <f t="shared" si="298"/>
        <v>4408.5749999999998</v>
      </c>
      <c r="BG1695" s="16">
        <f t="shared" si="299"/>
        <v>3096</v>
      </c>
      <c r="BH1695" s="16">
        <f t="shared" si="300"/>
        <v>1651.2</v>
      </c>
      <c r="BI1695" s="16">
        <f t="shared" si="301"/>
        <v>20.64</v>
      </c>
    </row>
    <row r="1696" spans="1:61" ht="20.149999999999999" customHeight="1" x14ac:dyDescent="0.35">
      <c r="A1696">
        <v>1695</v>
      </c>
      <c r="B1696" t="s">
        <v>237</v>
      </c>
      <c r="C1696" t="s">
        <v>8308</v>
      </c>
      <c r="D1696" s="15" t="s">
        <v>223</v>
      </c>
      <c r="E1696" s="12" t="s">
        <v>98</v>
      </c>
      <c r="G1696" s="12" t="s">
        <v>90</v>
      </c>
      <c r="H1696" s="12" t="s">
        <v>91</v>
      </c>
      <c r="I1696" s="12" t="s">
        <v>92</v>
      </c>
      <c r="J1696" s="12" t="s">
        <v>2401</v>
      </c>
      <c r="K1696" s="12" t="s">
        <v>2415</v>
      </c>
      <c r="N1696" s="16" t="s">
        <v>206</v>
      </c>
      <c r="O1696" s="16" t="s">
        <v>365</v>
      </c>
      <c r="P1696" s="12" t="s">
        <v>131</v>
      </c>
      <c r="Q1696" s="16">
        <v>2023</v>
      </c>
      <c r="R1696" s="16">
        <v>0.41</v>
      </c>
      <c r="U1696" s="16" t="s">
        <v>168</v>
      </c>
      <c r="V1696" s="12" t="s">
        <v>204</v>
      </c>
      <c r="W1696" s="12" t="s">
        <v>207</v>
      </c>
      <c r="X1696" s="16">
        <v>2</v>
      </c>
      <c r="Z1696" s="16">
        <v>0.41</v>
      </c>
      <c r="AA1696" s="16">
        <f t="shared" si="302"/>
        <v>49.199999999999996</v>
      </c>
      <c r="AB1696" s="16" t="s">
        <v>5604</v>
      </c>
      <c r="AD1696" s="16">
        <f t="shared" si="286"/>
        <v>17220</v>
      </c>
      <c r="AE1696" s="16">
        <f t="shared" si="287"/>
        <v>143.5</v>
      </c>
      <c r="AF1696" s="16">
        <f t="shared" si="288"/>
        <v>53812.5</v>
      </c>
      <c r="AG1696" s="16">
        <f t="shared" si="289"/>
        <v>41</v>
      </c>
      <c r="AH1696" s="12">
        <f t="shared" si="290"/>
        <v>0</v>
      </c>
      <c r="AI1696" s="16">
        <f t="shared" si="291"/>
        <v>2.8699999999999997</v>
      </c>
      <c r="AJ1696" s="16">
        <f t="shared" si="292"/>
        <v>9901.4999999999982</v>
      </c>
      <c r="AK1696" s="16">
        <f t="shared" si="293"/>
        <v>205</v>
      </c>
      <c r="AL1696" s="16">
        <f t="shared" si="294"/>
        <v>2050</v>
      </c>
      <c r="AM1696" s="16">
        <f t="shared" si="295"/>
        <v>29110</v>
      </c>
      <c r="AN1696" s="16">
        <f t="shared" si="296"/>
        <v>112094</v>
      </c>
      <c r="AO1696" s="12" t="s">
        <v>1486</v>
      </c>
      <c r="AP1696" s="16">
        <v>0.41</v>
      </c>
      <c r="BC1696" s="16">
        <v>0.41</v>
      </c>
      <c r="BD1696" s="16">
        <f t="shared" si="297"/>
        <v>1.4349999999999998</v>
      </c>
      <c r="BE1696" s="16">
        <f t="shared" si="298"/>
        <v>700.58749999999998</v>
      </c>
      <c r="BG1696" s="16">
        <f t="shared" si="299"/>
        <v>491.99999999999994</v>
      </c>
      <c r="BH1696" s="16">
        <f t="shared" si="300"/>
        <v>262.39999999999998</v>
      </c>
      <c r="BI1696" s="16">
        <f t="shared" si="301"/>
        <v>3.28</v>
      </c>
    </row>
    <row r="1697" spans="1:61" ht="20.149999999999999" customHeight="1" x14ac:dyDescent="0.35">
      <c r="A1697">
        <v>1696</v>
      </c>
      <c r="B1697" t="s">
        <v>237</v>
      </c>
      <c r="C1697" t="s">
        <v>8309</v>
      </c>
      <c r="D1697" s="15" t="s">
        <v>224</v>
      </c>
      <c r="E1697" s="12" t="s">
        <v>98</v>
      </c>
      <c r="F1697" s="16">
        <v>1962</v>
      </c>
      <c r="G1697" s="12" t="s">
        <v>90</v>
      </c>
      <c r="H1697" s="12" t="s">
        <v>91</v>
      </c>
      <c r="I1697" s="12" t="s">
        <v>92</v>
      </c>
      <c r="J1697" s="12" t="s">
        <v>2401</v>
      </c>
      <c r="K1697" s="12" t="s">
        <v>2415</v>
      </c>
      <c r="N1697" s="16" t="s">
        <v>206</v>
      </c>
      <c r="O1697" s="16" t="s">
        <v>365</v>
      </c>
      <c r="P1697" s="12" t="s">
        <v>131</v>
      </c>
      <c r="Q1697" s="16">
        <v>2023</v>
      </c>
      <c r="R1697" s="16">
        <v>1.76</v>
      </c>
      <c r="U1697" s="16" t="s">
        <v>168</v>
      </c>
      <c r="V1697" s="12" t="s">
        <v>204</v>
      </c>
      <c r="W1697" s="12" t="s">
        <v>207</v>
      </c>
      <c r="X1697" s="16">
        <v>1</v>
      </c>
      <c r="Y1697" s="16">
        <v>5</v>
      </c>
      <c r="Z1697" s="16">
        <v>1.76</v>
      </c>
      <c r="AA1697" s="16">
        <f t="shared" si="302"/>
        <v>211.2</v>
      </c>
      <c r="AB1697" s="16" t="s">
        <v>5604</v>
      </c>
      <c r="AD1697" s="16">
        <f t="shared" si="286"/>
        <v>73920</v>
      </c>
      <c r="AE1697" s="16">
        <f t="shared" si="287"/>
        <v>616</v>
      </c>
      <c r="AF1697" s="16">
        <f t="shared" si="288"/>
        <v>231000</v>
      </c>
      <c r="AG1697" s="16">
        <f t="shared" si="289"/>
        <v>176</v>
      </c>
      <c r="AH1697" s="12">
        <f t="shared" si="290"/>
        <v>0</v>
      </c>
      <c r="AI1697" s="16">
        <f t="shared" si="291"/>
        <v>12.32</v>
      </c>
      <c r="AJ1697" s="16">
        <f t="shared" si="292"/>
        <v>42504</v>
      </c>
      <c r="AK1697" s="16">
        <f t="shared" si="293"/>
        <v>880</v>
      </c>
      <c r="AL1697" s="16">
        <f t="shared" si="294"/>
        <v>8800</v>
      </c>
      <c r="AM1697" s="16">
        <f t="shared" si="295"/>
        <v>124960</v>
      </c>
      <c r="AN1697" s="16">
        <f t="shared" si="296"/>
        <v>481184</v>
      </c>
      <c r="AO1697" s="12" t="s">
        <v>1486</v>
      </c>
      <c r="AP1697" s="16">
        <v>1.76</v>
      </c>
      <c r="BC1697" s="16">
        <v>1.76</v>
      </c>
      <c r="BD1697" s="16">
        <f t="shared" si="297"/>
        <v>6.16</v>
      </c>
      <c r="BE1697" s="16">
        <f t="shared" si="298"/>
        <v>3007.4</v>
      </c>
      <c r="BG1697" s="16">
        <f t="shared" si="299"/>
        <v>2112</v>
      </c>
      <c r="BH1697" s="16">
        <f t="shared" si="300"/>
        <v>1126.4000000000001</v>
      </c>
      <c r="BI1697" s="16">
        <f t="shared" si="301"/>
        <v>14.080000000000002</v>
      </c>
    </row>
    <row r="1698" spans="1:61" ht="20.149999999999999" customHeight="1" x14ac:dyDescent="0.35">
      <c r="A1698">
        <v>1697</v>
      </c>
      <c r="B1698" t="s">
        <v>237</v>
      </c>
      <c r="C1698" t="s">
        <v>8310</v>
      </c>
      <c r="D1698" s="15" t="s">
        <v>158</v>
      </c>
      <c r="E1698" s="12" t="s">
        <v>98</v>
      </c>
      <c r="F1698" s="16">
        <v>1977</v>
      </c>
      <c r="G1698" s="12" t="s">
        <v>90</v>
      </c>
      <c r="H1698" s="12" t="s">
        <v>91</v>
      </c>
      <c r="I1698" s="12" t="s">
        <v>92</v>
      </c>
      <c r="J1698" s="12" t="s">
        <v>2401</v>
      </c>
      <c r="K1698" s="12" t="s">
        <v>2415</v>
      </c>
      <c r="N1698" s="16" t="s">
        <v>206</v>
      </c>
      <c r="O1698" s="16" t="s">
        <v>365</v>
      </c>
      <c r="P1698" s="12" t="s">
        <v>131</v>
      </c>
      <c r="Q1698" s="16">
        <v>2023</v>
      </c>
      <c r="R1698" s="16">
        <v>1.17</v>
      </c>
      <c r="U1698" s="16" t="s">
        <v>168</v>
      </c>
      <c r="V1698" s="12" t="s">
        <v>204</v>
      </c>
      <c r="W1698" s="12" t="s">
        <v>207</v>
      </c>
      <c r="X1698" s="16">
        <v>1</v>
      </c>
      <c r="Y1698" s="16">
        <v>5</v>
      </c>
      <c r="Z1698" s="16">
        <v>1.17</v>
      </c>
      <c r="AA1698" s="16">
        <f t="shared" si="302"/>
        <v>140.39999999999998</v>
      </c>
      <c r="AB1698" s="16" t="s">
        <v>5604</v>
      </c>
      <c r="AD1698" s="16">
        <f t="shared" si="286"/>
        <v>49139.999999999993</v>
      </c>
      <c r="AE1698" s="16">
        <f t="shared" si="287"/>
        <v>409.5</v>
      </c>
      <c r="AF1698" s="16">
        <f t="shared" si="288"/>
        <v>153562.5</v>
      </c>
      <c r="AG1698" s="16">
        <f t="shared" si="289"/>
        <v>117</v>
      </c>
      <c r="AH1698" s="12">
        <f t="shared" si="290"/>
        <v>0</v>
      </c>
      <c r="AI1698" s="16">
        <f t="shared" si="291"/>
        <v>8.19</v>
      </c>
      <c r="AJ1698" s="16">
        <f t="shared" si="292"/>
        <v>28255.5</v>
      </c>
      <c r="AK1698" s="16">
        <f t="shared" si="293"/>
        <v>585</v>
      </c>
      <c r="AL1698" s="16">
        <f t="shared" si="294"/>
        <v>5850</v>
      </c>
      <c r="AM1698" s="16">
        <f t="shared" si="295"/>
        <v>83070</v>
      </c>
      <c r="AN1698" s="16">
        <f t="shared" si="296"/>
        <v>319878</v>
      </c>
      <c r="AO1698" s="12" t="s">
        <v>1486</v>
      </c>
      <c r="AP1698" s="16">
        <v>1.17</v>
      </c>
      <c r="BC1698" s="16">
        <v>1.17</v>
      </c>
      <c r="BD1698" s="16">
        <f t="shared" si="297"/>
        <v>4.0949999999999998</v>
      </c>
      <c r="BE1698" s="16">
        <f t="shared" si="298"/>
        <v>1999.2375</v>
      </c>
      <c r="BG1698" s="16">
        <f t="shared" si="299"/>
        <v>1404</v>
      </c>
      <c r="BH1698" s="16">
        <f t="shared" si="300"/>
        <v>748.8</v>
      </c>
      <c r="BI1698" s="16">
        <f t="shared" si="301"/>
        <v>9.36</v>
      </c>
    </row>
    <row r="1699" spans="1:61" ht="20.149999999999999" customHeight="1" x14ac:dyDescent="0.35">
      <c r="A1699">
        <v>1698</v>
      </c>
      <c r="B1699" t="s">
        <v>237</v>
      </c>
      <c r="C1699" t="s">
        <v>8311</v>
      </c>
      <c r="D1699" s="15" t="s">
        <v>225</v>
      </c>
      <c r="E1699" s="12" t="s">
        <v>98</v>
      </c>
      <c r="F1699" s="16">
        <v>1990</v>
      </c>
      <c r="G1699" s="12" t="s">
        <v>90</v>
      </c>
      <c r="H1699" s="12" t="s">
        <v>91</v>
      </c>
      <c r="I1699" s="12" t="s">
        <v>92</v>
      </c>
      <c r="J1699" s="12" t="s">
        <v>2401</v>
      </c>
      <c r="K1699" s="12" t="s">
        <v>2415</v>
      </c>
      <c r="N1699" s="16" t="s">
        <v>206</v>
      </c>
      <c r="O1699" s="16" t="s">
        <v>365</v>
      </c>
      <c r="P1699" s="12" t="s">
        <v>131</v>
      </c>
      <c r="Q1699" s="16">
        <v>2023</v>
      </c>
      <c r="R1699" s="16">
        <v>0.96</v>
      </c>
      <c r="U1699" s="16" t="s">
        <v>168</v>
      </c>
      <c r="V1699" s="12" t="s">
        <v>207</v>
      </c>
      <c r="W1699" s="12" t="s">
        <v>207</v>
      </c>
      <c r="X1699" s="16">
        <v>1</v>
      </c>
      <c r="Y1699" s="16">
        <v>0</v>
      </c>
      <c r="Z1699" s="16">
        <v>0.96</v>
      </c>
      <c r="AA1699" s="16">
        <f t="shared" si="302"/>
        <v>115.19999999999999</v>
      </c>
      <c r="AB1699" s="16" t="s">
        <v>5604</v>
      </c>
      <c r="AD1699" s="16">
        <f t="shared" si="286"/>
        <v>40319.999999999993</v>
      </c>
      <c r="AE1699" s="16">
        <f t="shared" si="287"/>
        <v>336</v>
      </c>
      <c r="AF1699" s="16">
        <f t="shared" si="288"/>
        <v>126000</v>
      </c>
      <c r="AG1699" s="16">
        <f t="shared" si="289"/>
        <v>96</v>
      </c>
      <c r="AH1699" s="12">
        <f t="shared" si="290"/>
        <v>0</v>
      </c>
      <c r="AI1699" s="16">
        <f t="shared" si="291"/>
        <v>6.72</v>
      </c>
      <c r="AJ1699" s="16">
        <f t="shared" si="292"/>
        <v>23184</v>
      </c>
      <c r="AK1699" s="16">
        <f t="shared" si="293"/>
        <v>480</v>
      </c>
      <c r="AL1699" s="16">
        <f t="shared" si="294"/>
        <v>4800</v>
      </c>
      <c r="AM1699" s="16">
        <f t="shared" si="295"/>
        <v>68160</v>
      </c>
      <c r="AN1699" s="16">
        <f t="shared" si="296"/>
        <v>262464</v>
      </c>
      <c r="AO1699" s="12" t="s">
        <v>1486</v>
      </c>
      <c r="AP1699" s="16">
        <v>0.96</v>
      </c>
      <c r="BC1699" s="16">
        <v>0.96</v>
      </c>
      <c r="BD1699" s="16">
        <f t="shared" si="297"/>
        <v>3.36</v>
      </c>
      <c r="BE1699" s="16">
        <f t="shared" si="298"/>
        <v>1640.4</v>
      </c>
      <c r="BG1699" s="16">
        <f t="shared" si="299"/>
        <v>1152</v>
      </c>
      <c r="BH1699" s="16">
        <f t="shared" si="300"/>
        <v>614.4</v>
      </c>
      <c r="BI1699" s="16">
        <f t="shared" si="301"/>
        <v>7.68</v>
      </c>
    </row>
    <row r="1700" spans="1:61" ht="20.149999999999999" customHeight="1" x14ac:dyDescent="0.35">
      <c r="A1700">
        <v>1699</v>
      </c>
      <c r="B1700" t="s">
        <v>237</v>
      </c>
      <c r="C1700" t="s">
        <v>8312</v>
      </c>
      <c r="D1700" s="15" t="s">
        <v>226</v>
      </c>
      <c r="E1700" s="12" t="s">
        <v>93</v>
      </c>
      <c r="G1700" s="12" t="s">
        <v>90</v>
      </c>
      <c r="H1700" s="12" t="s">
        <v>91</v>
      </c>
      <c r="I1700" s="12" t="s">
        <v>92</v>
      </c>
      <c r="J1700" s="12" t="s">
        <v>2401</v>
      </c>
      <c r="K1700" s="12" t="s">
        <v>2415</v>
      </c>
      <c r="N1700" s="16" t="s">
        <v>206</v>
      </c>
      <c r="O1700" s="16" t="s">
        <v>365</v>
      </c>
      <c r="P1700" s="12" t="s">
        <v>131</v>
      </c>
      <c r="Q1700" s="16">
        <v>2023</v>
      </c>
      <c r="R1700" s="16">
        <v>0.5</v>
      </c>
      <c r="U1700" s="16" t="s">
        <v>168</v>
      </c>
      <c r="V1700" s="12" t="s">
        <v>204</v>
      </c>
      <c r="W1700" s="12" t="s">
        <v>207</v>
      </c>
      <c r="X1700" s="16">
        <v>1</v>
      </c>
      <c r="Y1700" s="16">
        <v>6</v>
      </c>
      <c r="Z1700" s="16">
        <v>0.5</v>
      </c>
      <c r="AA1700" s="16">
        <f t="shared" si="302"/>
        <v>60</v>
      </c>
      <c r="AB1700" s="16" t="s">
        <v>5604</v>
      </c>
      <c r="AD1700" s="16">
        <f t="shared" si="286"/>
        <v>21000</v>
      </c>
      <c r="AE1700" s="16">
        <f t="shared" si="287"/>
        <v>175</v>
      </c>
      <c r="AF1700" s="16">
        <f t="shared" si="288"/>
        <v>65625</v>
      </c>
      <c r="AG1700" s="16">
        <f t="shared" si="289"/>
        <v>50</v>
      </c>
      <c r="AH1700" s="12">
        <f t="shared" si="290"/>
        <v>0</v>
      </c>
      <c r="AI1700" s="16">
        <f t="shared" si="291"/>
        <v>3.5</v>
      </c>
      <c r="AJ1700" s="16">
        <f t="shared" si="292"/>
        <v>12075</v>
      </c>
      <c r="AK1700" s="16">
        <f t="shared" si="293"/>
        <v>250</v>
      </c>
      <c r="AL1700" s="16">
        <f t="shared" si="294"/>
        <v>2500</v>
      </c>
      <c r="AM1700" s="16">
        <f t="shared" si="295"/>
        <v>35500</v>
      </c>
      <c r="AN1700" s="16">
        <f t="shared" si="296"/>
        <v>136700</v>
      </c>
      <c r="AO1700" s="12" t="s">
        <v>1486</v>
      </c>
      <c r="AP1700" s="16">
        <v>0.5</v>
      </c>
      <c r="BC1700" s="16">
        <v>0.5</v>
      </c>
      <c r="BD1700" s="16">
        <f t="shared" si="297"/>
        <v>1.75</v>
      </c>
      <c r="BE1700" s="16">
        <f t="shared" si="298"/>
        <v>854.375</v>
      </c>
      <c r="BG1700" s="16">
        <f t="shared" si="299"/>
        <v>600</v>
      </c>
      <c r="BH1700" s="16">
        <f t="shared" si="300"/>
        <v>320</v>
      </c>
      <c r="BI1700" s="16">
        <f t="shared" si="301"/>
        <v>4</v>
      </c>
    </row>
    <row r="1701" spans="1:61" ht="20.149999999999999" customHeight="1" x14ac:dyDescent="0.35">
      <c r="A1701">
        <v>1700</v>
      </c>
      <c r="B1701" t="s">
        <v>237</v>
      </c>
      <c r="C1701" t="s">
        <v>8313</v>
      </c>
      <c r="D1701" s="15" t="s">
        <v>227</v>
      </c>
      <c r="E1701" s="12" t="s">
        <v>98</v>
      </c>
      <c r="F1701" s="16">
        <v>1955</v>
      </c>
      <c r="G1701" s="12" t="s">
        <v>90</v>
      </c>
      <c r="H1701" s="12" t="s">
        <v>91</v>
      </c>
      <c r="I1701" s="12" t="s">
        <v>92</v>
      </c>
      <c r="J1701" s="12" t="s">
        <v>2401</v>
      </c>
      <c r="K1701" s="12" t="s">
        <v>2415</v>
      </c>
      <c r="N1701" s="16" t="s">
        <v>206</v>
      </c>
      <c r="O1701" s="16" t="s">
        <v>365</v>
      </c>
      <c r="P1701" s="12" t="s">
        <v>131</v>
      </c>
      <c r="Q1701" s="16">
        <v>2023</v>
      </c>
      <c r="R1701" s="16">
        <v>2.02</v>
      </c>
      <c r="U1701" s="16" t="s">
        <v>168</v>
      </c>
      <c r="V1701" s="12" t="s">
        <v>204</v>
      </c>
      <c r="W1701" s="12" t="s">
        <v>207</v>
      </c>
      <c r="X1701" s="16">
        <v>1</v>
      </c>
      <c r="Y1701" s="16">
        <v>9</v>
      </c>
      <c r="Z1701" s="16">
        <v>2.02</v>
      </c>
      <c r="AA1701" s="16">
        <f t="shared" si="302"/>
        <v>242.4</v>
      </c>
      <c r="AB1701" s="16" t="s">
        <v>5604</v>
      </c>
      <c r="AD1701" s="16">
        <f t="shared" si="286"/>
        <v>84840</v>
      </c>
      <c r="AE1701" s="16">
        <f t="shared" si="287"/>
        <v>707</v>
      </c>
      <c r="AF1701" s="16">
        <f t="shared" si="288"/>
        <v>265125</v>
      </c>
      <c r="AG1701" s="16">
        <f t="shared" si="289"/>
        <v>202</v>
      </c>
      <c r="AH1701" s="12">
        <f t="shared" si="290"/>
        <v>0</v>
      </c>
      <c r="AI1701" s="16">
        <f t="shared" si="291"/>
        <v>14.14</v>
      </c>
      <c r="AJ1701" s="16">
        <f t="shared" si="292"/>
        <v>48783</v>
      </c>
      <c r="AK1701" s="16">
        <f t="shared" si="293"/>
        <v>1010</v>
      </c>
      <c r="AL1701" s="16">
        <f t="shared" si="294"/>
        <v>10100</v>
      </c>
      <c r="AM1701" s="16">
        <f t="shared" si="295"/>
        <v>143420</v>
      </c>
      <c r="AN1701" s="16">
        <f t="shared" si="296"/>
        <v>552268</v>
      </c>
      <c r="AO1701" s="12" t="s">
        <v>1486</v>
      </c>
      <c r="AP1701" s="16">
        <v>2.02</v>
      </c>
      <c r="BC1701" s="16">
        <v>2.02</v>
      </c>
      <c r="BD1701" s="16">
        <f t="shared" si="297"/>
        <v>7.07</v>
      </c>
      <c r="BE1701" s="16">
        <f t="shared" si="298"/>
        <v>3451.6750000000002</v>
      </c>
      <c r="BG1701" s="16">
        <f t="shared" si="299"/>
        <v>2424</v>
      </c>
      <c r="BH1701" s="16">
        <f t="shared" si="300"/>
        <v>1292.8</v>
      </c>
      <c r="BI1701" s="16">
        <f t="shared" si="301"/>
        <v>16.16</v>
      </c>
    </row>
    <row r="1702" spans="1:61" ht="20.149999999999999" customHeight="1" x14ac:dyDescent="0.35">
      <c r="A1702">
        <v>1701</v>
      </c>
      <c r="B1702" t="s">
        <v>237</v>
      </c>
      <c r="C1702" t="s">
        <v>8314</v>
      </c>
      <c r="D1702" s="15" t="s">
        <v>228</v>
      </c>
      <c r="E1702" s="12" t="s">
        <v>98</v>
      </c>
      <c r="F1702" s="16">
        <v>1977</v>
      </c>
      <c r="G1702" s="12" t="s">
        <v>90</v>
      </c>
      <c r="H1702" s="12" t="s">
        <v>91</v>
      </c>
      <c r="I1702" s="12" t="s">
        <v>92</v>
      </c>
      <c r="J1702" s="12" t="s">
        <v>2401</v>
      </c>
      <c r="K1702" s="12" t="s">
        <v>2415</v>
      </c>
      <c r="N1702" s="16" t="s">
        <v>206</v>
      </c>
      <c r="O1702" s="16" t="s">
        <v>365</v>
      </c>
      <c r="P1702" s="12" t="s">
        <v>131</v>
      </c>
      <c r="Q1702" s="16">
        <v>2023</v>
      </c>
      <c r="R1702" s="16">
        <v>0.82</v>
      </c>
      <c r="U1702" s="16" t="s">
        <v>168</v>
      </c>
      <c r="V1702" s="12" t="s">
        <v>204</v>
      </c>
      <c r="W1702" s="12" t="s">
        <v>207</v>
      </c>
      <c r="X1702" s="16">
        <v>1</v>
      </c>
      <c r="Y1702" s="16">
        <v>4</v>
      </c>
      <c r="Z1702" s="16">
        <v>0.82</v>
      </c>
      <c r="AA1702" s="16">
        <f t="shared" si="302"/>
        <v>98.399999999999991</v>
      </c>
      <c r="AB1702" s="16" t="s">
        <v>5604</v>
      </c>
      <c r="AD1702" s="16">
        <f t="shared" ref="AD1702:AD1765" si="303">AA1702*350</f>
        <v>34440</v>
      </c>
      <c r="AE1702" s="16">
        <f t="shared" ref="AE1702:AE1765" si="304">Z1702*350</f>
        <v>287</v>
      </c>
      <c r="AF1702" s="16">
        <f t="shared" ref="AF1702:AF1765" si="305">AE1702*375</f>
        <v>107625</v>
      </c>
      <c r="AG1702" s="16">
        <f t="shared" ref="AG1702:AG1765" si="306">Z1702*100</f>
        <v>82</v>
      </c>
      <c r="AH1702" s="12">
        <f t="shared" ref="AH1702:AH1765" si="307">AG1702*0</f>
        <v>0</v>
      </c>
      <c r="AI1702" s="16">
        <f t="shared" ref="AI1702:AI1765" si="308">7*Z1702</f>
        <v>5.7399999999999993</v>
      </c>
      <c r="AJ1702" s="16">
        <f t="shared" ref="AJ1702:AJ1765" si="309">AI1702*3450</f>
        <v>19802.999999999996</v>
      </c>
      <c r="AK1702" s="16">
        <f t="shared" ref="AK1702:AK1765" si="310">Z1702*500</f>
        <v>410</v>
      </c>
      <c r="AL1702" s="16">
        <f t="shared" ref="AL1702:AL1765" si="311">1*5000*Z1702</f>
        <v>4100</v>
      </c>
      <c r="AM1702" s="16">
        <f t="shared" ref="AM1702:AM1765" si="312">Z1702*71000</f>
        <v>58220</v>
      </c>
      <c r="AN1702" s="16">
        <f t="shared" ref="AN1702:AN1765" si="313">AM1702+AL1702+AJ1702+AF1702+AD1702</f>
        <v>224188</v>
      </c>
      <c r="AO1702" s="12" t="s">
        <v>1486</v>
      </c>
      <c r="AP1702" s="16">
        <v>0.82</v>
      </c>
      <c r="BC1702" s="16">
        <v>0.82</v>
      </c>
      <c r="BD1702" s="16">
        <f t="shared" ref="BD1702:BD1765" si="314">3.5*BC1702</f>
        <v>2.8699999999999997</v>
      </c>
      <c r="BE1702" s="16">
        <f t="shared" ref="BE1702:BE1765" si="315">AN1702/160</f>
        <v>1401.175</v>
      </c>
      <c r="BG1702" s="16">
        <f t="shared" ref="BG1702:BG1765" si="316">1200*BC1702</f>
        <v>983.99999999999989</v>
      </c>
      <c r="BH1702" s="16">
        <f t="shared" ref="BH1702:BH1765" si="317">640*BC1702</f>
        <v>524.79999999999995</v>
      </c>
      <c r="BI1702" s="16">
        <f t="shared" ref="BI1702:BI1765" si="318">BH1702/80</f>
        <v>6.56</v>
      </c>
    </row>
    <row r="1703" spans="1:61" ht="20.149999999999999" customHeight="1" x14ac:dyDescent="0.35">
      <c r="A1703">
        <v>1702</v>
      </c>
      <c r="B1703" t="s">
        <v>237</v>
      </c>
      <c r="C1703" t="s">
        <v>8315</v>
      </c>
      <c r="D1703" s="15" t="s">
        <v>229</v>
      </c>
      <c r="E1703" s="12" t="s">
        <v>98</v>
      </c>
      <c r="F1703" s="16">
        <v>1973</v>
      </c>
      <c r="G1703" s="12" t="s">
        <v>90</v>
      </c>
      <c r="H1703" s="12" t="s">
        <v>91</v>
      </c>
      <c r="I1703" s="12" t="s">
        <v>92</v>
      </c>
      <c r="J1703" s="12" t="s">
        <v>2401</v>
      </c>
      <c r="K1703" s="12" t="s">
        <v>2415</v>
      </c>
      <c r="N1703" s="16" t="s">
        <v>206</v>
      </c>
      <c r="O1703" s="16" t="s">
        <v>365</v>
      </c>
      <c r="P1703" s="12" t="s">
        <v>131</v>
      </c>
      <c r="Q1703" s="16">
        <v>2023</v>
      </c>
      <c r="R1703" s="16">
        <v>1.99</v>
      </c>
      <c r="U1703" s="16" t="s">
        <v>168</v>
      </c>
      <c r="V1703" s="12" t="s">
        <v>204</v>
      </c>
      <c r="W1703" s="12" t="s">
        <v>207</v>
      </c>
      <c r="X1703" s="16">
        <v>1</v>
      </c>
      <c r="Y1703" s="16">
        <v>7</v>
      </c>
      <c r="Z1703" s="16">
        <v>1.99</v>
      </c>
      <c r="AA1703" s="16">
        <f t="shared" ref="AA1703:AA1766" si="319">Z1703*120</f>
        <v>238.8</v>
      </c>
      <c r="AB1703" s="16" t="s">
        <v>5604</v>
      </c>
      <c r="AD1703" s="16">
        <f t="shared" si="303"/>
        <v>83580</v>
      </c>
      <c r="AE1703" s="16">
        <f t="shared" si="304"/>
        <v>696.5</v>
      </c>
      <c r="AF1703" s="16">
        <f t="shared" si="305"/>
        <v>261187.5</v>
      </c>
      <c r="AG1703" s="16">
        <f t="shared" si="306"/>
        <v>199</v>
      </c>
      <c r="AH1703" s="12">
        <f t="shared" si="307"/>
        <v>0</v>
      </c>
      <c r="AI1703" s="16">
        <f t="shared" si="308"/>
        <v>13.93</v>
      </c>
      <c r="AJ1703" s="16">
        <f t="shared" si="309"/>
        <v>48058.5</v>
      </c>
      <c r="AK1703" s="16">
        <f t="shared" si="310"/>
        <v>995</v>
      </c>
      <c r="AL1703" s="16">
        <f t="shared" si="311"/>
        <v>9950</v>
      </c>
      <c r="AM1703" s="16">
        <f t="shared" si="312"/>
        <v>141290</v>
      </c>
      <c r="AN1703" s="16">
        <f t="shared" si="313"/>
        <v>544066</v>
      </c>
      <c r="AO1703" s="12" t="s">
        <v>1486</v>
      </c>
      <c r="AP1703" s="16">
        <v>1.99</v>
      </c>
      <c r="BC1703" s="16">
        <v>1.99</v>
      </c>
      <c r="BD1703" s="16">
        <f t="shared" si="314"/>
        <v>6.9649999999999999</v>
      </c>
      <c r="BE1703" s="16">
        <f t="shared" si="315"/>
        <v>3400.4124999999999</v>
      </c>
      <c r="BG1703" s="16">
        <f t="shared" si="316"/>
        <v>2388</v>
      </c>
      <c r="BH1703" s="16">
        <f t="shared" si="317"/>
        <v>1273.5999999999999</v>
      </c>
      <c r="BI1703" s="16">
        <f t="shared" si="318"/>
        <v>15.919999999999998</v>
      </c>
    </row>
    <row r="1704" spans="1:61" ht="20.149999999999999" customHeight="1" x14ac:dyDescent="0.35">
      <c r="A1704">
        <v>1703</v>
      </c>
      <c r="B1704" t="s">
        <v>237</v>
      </c>
      <c r="C1704" t="s">
        <v>8316</v>
      </c>
      <c r="D1704" s="15" t="s">
        <v>218</v>
      </c>
      <c r="E1704" s="12" t="s">
        <v>98</v>
      </c>
      <c r="F1704" s="16">
        <v>1959</v>
      </c>
      <c r="G1704" s="12" t="s">
        <v>90</v>
      </c>
      <c r="H1704" s="12" t="s">
        <v>91</v>
      </c>
      <c r="I1704" s="12" t="s">
        <v>92</v>
      </c>
      <c r="J1704" s="12" t="s">
        <v>2401</v>
      </c>
      <c r="K1704" s="12" t="s">
        <v>2415</v>
      </c>
      <c r="N1704" s="16" t="s">
        <v>206</v>
      </c>
      <c r="O1704" s="16" t="s">
        <v>365</v>
      </c>
      <c r="P1704" s="12" t="s">
        <v>131</v>
      </c>
      <c r="Q1704" s="16">
        <v>2023</v>
      </c>
      <c r="R1704" s="16">
        <v>1.3</v>
      </c>
      <c r="U1704" s="16" t="s">
        <v>168</v>
      </c>
      <c r="V1704" s="12" t="s">
        <v>204</v>
      </c>
      <c r="W1704" s="12" t="s">
        <v>207</v>
      </c>
      <c r="X1704" s="16">
        <v>1</v>
      </c>
      <c r="Y1704" s="16">
        <v>6</v>
      </c>
      <c r="Z1704" s="16">
        <v>1.3</v>
      </c>
      <c r="AA1704" s="16">
        <f t="shared" si="319"/>
        <v>156</v>
      </c>
      <c r="AB1704" s="16" t="s">
        <v>5604</v>
      </c>
      <c r="AD1704" s="16">
        <f t="shared" si="303"/>
        <v>54600</v>
      </c>
      <c r="AE1704" s="16">
        <f t="shared" si="304"/>
        <v>455</v>
      </c>
      <c r="AF1704" s="16">
        <f t="shared" si="305"/>
        <v>170625</v>
      </c>
      <c r="AG1704" s="16">
        <f t="shared" si="306"/>
        <v>130</v>
      </c>
      <c r="AH1704" s="12">
        <f t="shared" si="307"/>
        <v>0</v>
      </c>
      <c r="AI1704" s="16">
        <f t="shared" si="308"/>
        <v>9.1</v>
      </c>
      <c r="AJ1704" s="16">
        <f t="shared" si="309"/>
        <v>31395</v>
      </c>
      <c r="AK1704" s="16">
        <f t="shared" si="310"/>
        <v>650</v>
      </c>
      <c r="AL1704" s="16">
        <f t="shared" si="311"/>
        <v>6500</v>
      </c>
      <c r="AM1704" s="16">
        <f t="shared" si="312"/>
        <v>92300</v>
      </c>
      <c r="AN1704" s="16">
        <f t="shared" si="313"/>
        <v>355420</v>
      </c>
      <c r="AO1704" s="12" t="s">
        <v>1486</v>
      </c>
      <c r="AP1704" s="16">
        <v>1.3</v>
      </c>
      <c r="BC1704" s="16">
        <v>1.3</v>
      </c>
      <c r="BD1704" s="16">
        <f t="shared" si="314"/>
        <v>4.55</v>
      </c>
      <c r="BE1704" s="16">
        <f t="shared" si="315"/>
        <v>2221.375</v>
      </c>
      <c r="BG1704" s="16">
        <f t="shared" si="316"/>
        <v>1560</v>
      </c>
      <c r="BH1704" s="16">
        <f t="shared" si="317"/>
        <v>832</v>
      </c>
      <c r="BI1704" s="16">
        <f t="shared" si="318"/>
        <v>10.4</v>
      </c>
    </row>
    <row r="1705" spans="1:61" ht="20.149999999999999" customHeight="1" x14ac:dyDescent="0.35">
      <c r="A1705">
        <v>1704</v>
      </c>
      <c r="B1705" t="s">
        <v>237</v>
      </c>
      <c r="C1705" t="s">
        <v>8317</v>
      </c>
      <c r="D1705" s="15" t="s">
        <v>230</v>
      </c>
      <c r="E1705" s="12" t="s">
        <v>93</v>
      </c>
      <c r="G1705" s="12" t="s">
        <v>90</v>
      </c>
      <c r="H1705" s="12" t="s">
        <v>91</v>
      </c>
      <c r="I1705" s="12" t="s">
        <v>92</v>
      </c>
      <c r="J1705" s="12" t="s">
        <v>2401</v>
      </c>
      <c r="K1705" s="12" t="s">
        <v>2415</v>
      </c>
      <c r="N1705" s="16" t="s">
        <v>206</v>
      </c>
      <c r="O1705" s="16" t="s">
        <v>365</v>
      </c>
      <c r="P1705" s="12" t="s">
        <v>131</v>
      </c>
      <c r="Q1705" s="16">
        <v>2023</v>
      </c>
      <c r="R1705" s="16">
        <v>0.87</v>
      </c>
      <c r="U1705" s="16" t="s">
        <v>168</v>
      </c>
      <c r="V1705" s="12" t="s">
        <v>204</v>
      </c>
      <c r="W1705" s="12" t="s">
        <v>207</v>
      </c>
      <c r="X1705" s="16">
        <v>1</v>
      </c>
      <c r="Y1705" s="16">
        <v>7</v>
      </c>
      <c r="Z1705" s="16">
        <v>0.87</v>
      </c>
      <c r="AA1705" s="16">
        <f t="shared" si="319"/>
        <v>104.4</v>
      </c>
      <c r="AB1705" s="16" t="s">
        <v>5604</v>
      </c>
      <c r="AD1705" s="16">
        <f t="shared" si="303"/>
        <v>36540</v>
      </c>
      <c r="AE1705" s="16">
        <f t="shared" si="304"/>
        <v>304.5</v>
      </c>
      <c r="AF1705" s="16">
        <f t="shared" si="305"/>
        <v>114187.5</v>
      </c>
      <c r="AG1705" s="16">
        <f t="shared" si="306"/>
        <v>87</v>
      </c>
      <c r="AH1705" s="12">
        <f t="shared" si="307"/>
        <v>0</v>
      </c>
      <c r="AI1705" s="16">
        <f t="shared" si="308"/>
        <v>6.09</v>
      </c>
      <c r="AJ1705" s="16">
        <f t="shared" si="309"/>
        <v>21010.5</v>
      </c>
      <c r="AK1705" s="16">
        <f t="shared" si="310"/>
        <v>435</v>
      </c>
      <c r="AL1705" s="16">
        <f t="shared" si="311"/>
        <v>4350</v>
      </c>
      <c r="AM1705" s="16">
        <f t="shared" si="312"/>
        <v>61770</v>
      </c>
      <c r="AN1705" s="16">
        <f t="shared" si="313"/>
        <v>237858</v>
      </c>
      <c r="AO1705" s="12" t="s">
        <v>1486</v>
      </c>
      <c r="AP1705" s="16">
        <v>0.87</v>
      </c>
      <c r="BC1705" s="16">
        <v>0.87</v>
      </c>
      <c r="BD1705" s="16">
        <f t="shared" si="314"/>
        <v>3.0449999999999999</v>
      </c>
      <c r="BE1705" s="16">
        <f t="shared" si="315"/>
        <v>1486.6125</v>
      </c>
      <c r="BG1705" s="16">
        <f t="shared" si="316"/>
        <v>1044</v>
      </c>
      <c r="BH1705" s="16">
        <f t="shared" si="317"/>
        <v>556.79999999999995</v>
      </c>
      <c r="BI1705" s="16">
        <f t="shared" si="318"/>
        <v>6.9599999999999991</v>
      </c>
    </row>
    <row r="1706" spans="1:61" ht="20.149999999999999" customHeight="1" x14ac:dyDescent="0.35">
      <c r="A1706">
        <v>1705</v>
      </c>
      <c r="B1706" t="s">
        <v>237</v>
      </c>
      <c r="C1706" t="s">
        <v>8318</v>
      </c>
      <c r="D1706" s="15" t="s">
        <v>231</v>
      </c>
      <c r="E1706" s="12" t="s">
        <v>98</v>
      </c>
      <c r="G1706" s="12" t="s">
        <v>90</v>
      </c>
      <c r="H1706" s="12" t="s">
        <v>91</v>
      </c>
      <c r="I1706" s="12" t="s">
        <v>92</v>
      </c>
      <c r="J1706" s="12" t="s">
        <v>2401</v>
      </c>
      <c r="K1706" s="12" t="s">
        <v>2415</v>
      </c>
      <c r="N1706" s="16" t="s">
        <v>206</v>
      </c>
      <c r="O1706" s="16" t="s">
        <v>365</v>
      </c>
      <c r="P1706" s="12" t="s">
        <v>131</v>
      </c>
      <c r="Q1706" s="16">
        <v>2023</v>
      </c>
      <c r="R1706" s="16">
        <v>0.9</v>
      </c>
      <c r="U1706" s="16" t="s">
        <v>168</v>
      </c>
      <c r="V1706" s="12" t="s">
        <v>204</v>
      </c>
      <c r="W1706" s="12" t="s">
        <v>207</v>
      </c>
      <c r="X1706" s="16">
        <v>1</v>
      </c>
      <c r="Y1706" s="16">
        <v>6</v>
      </c>
      <c r="Z1706" s="16">
        <v>0.9</v>
      </c>
      <c r="AA1706" s="16">
        <f t="shared" si="319"/>
        <v>108</v>
      </c>
      <c r="AB1706" s="16" t="s">
        <v>5604</v>
      </c>
      <c r="AD1706" s="16">
        <f t="shared" si="303"/>
        <v>37800</v>
      </c>
      <c r="AE1706" s="16">
        <f t="shared" si="304"/>
        <v>315</v>
      </c>
      <c r="AF1706" s="16">
        <f t="shared" si="305"/>
        <v>118125</v>
      </c>
      <c r="AG1706" s="16">
        <f t="shared" si="306"/>
        <v>90</v>
      </c>
      <c r="AH1706" s="12">
        <f t="shared" si="307"/>
        <v>0</v>
      </c>
      <c r="AI1706" s="16">
        <f t="shared" si="308"/>
        <v>6.3</v>
      </c>
      <c r="AJ1706" s="16">
        <f t="shared" si="309"/>
        <v>21735</v>
      </c>
      <c r="AK1706" s="16">
        <f t="shared" si="310"/>
        <v>450</v>
      </c>
      <c r="AL1706" s="16">
        <f t="shared" si="311"/>
        <v>4500</v>
      </c>
      <c r="AM1706" s="16">
        <f t="shared" si="312"/>
        <v>63900</v>
      </c>
      <c r="AN1706" s="16">
        <f t="shared" si="313"/>
        <v>246060</v>
      </c>
      <c r="AO1706" s="12" t="s">
        <v>1486</v>
      </c>
      <c r="AP1706" s="16">
        <v>0.9</v>
      </c>
      <c r="BC1706" s="16">
        <v>0.9</v>
      </c>
      <c r="BD1706" s="16">
        <f t="shared" si="314"/>
        <v>3.15</v>
      </c>
      <c r="BE1706" s="16">
        <f t="shared" si="315"/>
        <v>1537.875</v>
      </c>
      <c r="BG1706" s="16">
        <f t="shared" si="316"/>
        <v>1080</v>
      </c>
      <c r="BH1706" s="16">
        <f t="shared" si="317"/>
        <v>576</v>
      </c>
      <c r="BI1706" s="16">
        <f t="shared" si="318"/>
        <v>7.2</v>
      </c>
    </row>
    <row r="1707" spans="1:61" ht="20.149999999999999" customHeight="1" x14ac:dyDescent="0.35">
      <c r="A1707">
        <v>1706</v>
      </c>
      <c r="B1707" t="s">
        <v>237</v>
      </c>
      <c r="C1707" t="s">
        <v>8319</v>
      </c>
      <c r="D1707" s="15" t="s">
        <v>232</v>
      </c>
      <c r="E1707" s="12" t="s">
        <v>98</v>
      </c>
      <c r="F1707" s="16">
        <v>1976</v>
      </c>
      <c r="G1707" s="12" t="s">
        <v>90</v>
      </c>
      <c r="H1707" s="12" t="s">
        <v>91</v>
      </c>
      <c r="I1707" s="12" t="s">
        <v>92</v>
      </c>
      <c r="J1707" s="12" t="s">
        <v>2401</v>
      </c>
      <c r="K1707" s="12" t="s">
        <v>2415</v>
      </c>
      <c r="N1707" s="16" t="s">
        <v>206</v>
      </c>
      <c r="O1707" s="16" t="s">
        <v>365</v>
      </c>
      <c r="P1707" s="12" t="s">
        <v>131</v>
      </c>
      <c r="Q1707" s="16">
        <v>2023</v>
      </c>
      <c r="R1707" s="16">
        <v>1.53</v>
      </c>
      <c r="U1707" s="16" t="s">
        <v>168</v>
      </c>
      <c r="V1707" s="12" t="s">
        <v>204</v>
      </c>
      <c r="W1707" s="12" t="s">
        <v>207</v>
      </c>
      <c r="X1707" s="16">
        <v>1</v>
      </c>
      <c r="Y1707" s="16">
        <v>4</v>
      </c>
      <c r="Z1707" s="16">
        <v>1.53</v>
      </c>
      <c r="AA1707" s="16">
        <f t="shared" si="319"/>
        <v>183.6</v>
      </c>
      <c r="AB1707" s="16" t="s">
        <v>5604</v>
      </c>
      <c r="AD1707" s="16">
        <f t="shared" si="303"/>
        <v>64260</v>
      </c>
      <c r="AE1707" s="16">
        <f t="shared" si="304"/>
        <v>535.5</v>
      </c>
      <c r="AF1707" s="16">
        <f t="shared" si="305"/>
        <v>200812.5</v>
      </c>
      <c r="AG1707" s="16">
        <f t="shared" si="306"/>
        <v>153</v>
      </c>
      <c r="AH1707" s="12">
        <f t="shared" si="307"/>
        <v>0</v>
      </c>
      <c r="AI1707" s="16">
        <f t="shared" si="308"/>
        <v>10.71</v>
      </c>
      <c r="AJ1707" s="16">
        <f t="shared" si="309"/>
        <v>36949.5</v>
      </c>
      <c r="AK1707" s="16">
        <f t="shared" si="310"/>
        <v>765</v>
      </c>
      <c r="AL1707" s="16">
        <f t="shared" si="311"/>
        <v>7650</v>
      </c>
      <c r="AM1707" s="16">
        <f t="shared" si="312"/>
        <v>108630</v>
      </c>
      <c r="AN1707" s="16">
        <f t="shared" si="313"/>
        <v>418302</v>
      </c>
      <c r="AO1707" s="12" t="s">
        <v>1486</v>
      </c>
      <c r="AP1707" s="16">
        <v>1.53</v>
      </c>
      <c r="BC1707" s="16">
        <v>1.53</v>
      </c>
      <c r="BD1707" s="16">
        <f t="shared" si="314"/>
        <v>5.3550000000000004</v>
      </c>
      <c r="BE1707" s="16">
        <f t="shared" si="315"/>
        <v>2614.3874999999998</v>
      </c>
      <c r="BG1707" s="16">
        <f t="shared" si="316"/>
        <v>1836</v>
      </c>
      <c r="BH1707" s="16">
        <f t="shared" si="317"/>
        <v>979.2</v>
      </c>
      <c r="BI1707" s="16">
        <f t="shared" si="318"/>
        <v>12.24</v>
      </c>
    </row>
    <row r="1708" spans="1:61" ht="20.149999999999999" customHeight="1" x14ac:dyDescent="0.35">
      <c r="A1708">
        <v>1707</v>
      </c>
      <c r="B1708" t="s">
        <v>237</v>
      </c>
      <c r="C1708" t="s">
        <v>8320</v>
      </c>
      <c r="D1708" s="15" t="s">
        <v>233</v>
      </c>
      <c r="E1708" s="12" t="s">
        <v>93</v>
      </c>
      <c r="F1708" s="16">
        <v>1964</v>
      </c>
      <c r="G1708" s="12" t="s">
        <v>90</v>
      </c>
      <c r="H1708" s="12" t="s">
        <v>91</v>
      </c>
      <c r="I1708" s="12" t="s">
        <v>92</v>
      </c>
      <c r="J1708" s="12" t="s">
        <v>2401</v>
      </c>
      <c r="K1708" s="12" t="s">
        <v>2415</v>
      </c>
      <c r="N1708" s="16" t="s">
        <v>206</v>
      </c>
      <c r="O1708" s="16" t="s">
        <v>365</v>
      </c>
      <c r="P1708" s="12" t="s">
        <v>131</v>
      </c>
      <c r="Q1708" s="16">
        <v>2023</v>
      </c>
      <c r="R1708" s="16">
        <v>1.55</v>
      </c>
      <c r="U1708" s="16" t="s">
        <v>168</v>
      </c>
      <c r="V1708" s="12" t="s">
        <v>204</v>
      </c>
      <c r="W1708" s="12" t="s">
        <v>207</v>
      </c>
      <c r="X1708" s="16">
        <v>1</v>
      </c>
      <c r="Y1708" s="16">
        <v>6</v>
      </c>
      <c r="Z1708" s="16">
        <v>1.55</v>
      </c>
      <c r="AA1708" s="16">
        <f t="shared" si="319"/>
        <v>186</v>
      </c>
      <c r="AB1708" s="16" t="s">
        <v>5604</v>
      </c>
      <c r="AD1708" s="16">
        <f t="shared" si="303"/>
        <v>65100</v>
      </c>
      <c r="AE1708" s="16">
        <f t="shared" si="304"/>
        <v>542.5</v>
      </c>
      <c r="AF1708" s="16">
        <f t="shared" si="305"/>
        <v>203437.5</v>
      </c>
      <c r="AG1708" s="16">
        <f t="shared" si="306"/>
        <v>155</v>
      </c>
      <c r="AH1708" s="12">
        <f t="shared" si="307"/>
        <v>0</v>
      </c>
      <c r="AI1708" s="16">
        <f t="shared" si="308"/>
        <v>10.85</v>
      </c>
      <c r="AJ1708" s="16">
        <f t="shared" si="309"/>
        <v>37432.5</v>
      </c>
      <c r="AK1708" s="16">
        <f t="shared" si="310"/>
        <v>775</v>
      </c>
      <c r="AL1708" s="16">
        <f t="shared" si="311"/>
        <v>7750</v>
      </c>
      <c r="AM1708" s="16">
        <f t="shared" si="312"/>
        <v>110050</v>
      </c>
      <c r="AN1708" s="16">
        <f t="shared" si="313"/>
        <v>423770</v>
      </c>
      <c r="AO1708" s="12" t="s">
        <v>1486</v>
      </c>
      <c r="AP1708" s="16">
        <v>1.55</v>
      </c>
      <c r="BC1708" s="16">
        <v>1.55</v>
      </c>
      <c r="BD1708" s="16">
        <f t="shared" si="314"/>
        <v>5.4249999999999998</v>
      </c>
      <c r="BE1708" s="16">
        <f t="shared" si="315"/>
        <v>2648.5625</v>
      </c>
      <c r="BG1708" s="16">
        <f t="shared" si="316"/>
        <v>1860</v>
      </c>
      <c r="BH1708" s="16">
        <f t="shared" si="317"/>
        <v>992</v>
      </c>
      <c r="BI1708" s="16">
        <f t="shared" si="318"/>
        <v>12.4</v>
      </c>
    </row>
    <row r="1709" spans="1:61" ht="20.149999999999999" customHeight="1" x14ac:dyDescent="0.35">
      <c r="A1709">
        <v>1708</v>
      </c>
      <c r="B1709" t="s">
        <v>237</v>
      </c>
      <c r="C1709" t="s">
        <v>8321</v>
      </c>
      <c r="D1709" s="15" t="s">
        <v>234</v>
      </c>
      <c r="E1709" s="12" t="s">
        <v>98</v>
      </c>
      <c r="F1709" s="16">
        <v>1969</v>
      </c>
      <c r="G1709" s="12" t="s">
        <v>90</v>
      </c>
      <c r="H1709" s="12" t="s">
        <v>91</v>
      </c>
      <c r="I1709" s="12" t="s">
        <v>92</v>
      </c>
      <c r="J1709" s="12" t="s">
        <v>2401</v>
      </c>
      <c r="K1709" s="12" t="s">
        <v>2415</v>
      </c>
      <c r="N1709" s="16" t="s">
        <v>206</v>
      </c>
      <c r="O1709" s="16" t="s">
        <v>365</v>
      </c>
      <c r="P1709" s="12" t="s">
        <v>131</v>
      </c>
      <c r="Q1709" s="16">
        <v>2023</v>
      </c>
      <c r="R1709" s="16">
        <v>1.54</v>
      </c>
      <c r="U1709" s="16" t="s">
        <v>168</v>
      </c>
      <c r="V1709" s="12" t="s">
        <v>204</v>
      </c>
      <c r="W1709" s="12" t="s">
        <v>207</v>
      </c>
      <c r="X1709" s="16">
        <v>1</v>
      </c>
      <c r="Y1709" s="16">
        <v>9</v>
      </c>
      <c r="Z1709" s="16">
        <v>1.54</v>
      </c>
      <c r="AA1709" s="16">
        <f t="shared" si="319"/>
        <v>184.8</v>
      </c>
      <c r="AB1709" s="16" t="s">
        <v>5604</v>
      </c>
      <c r="AD1709" s="16">
        <f t="shared" si="303"/>
        <v>64680.000000000007</v>
      </c>
      <c r="AE1709" s="16">
        <f t="shared" si="304"/>
        <v>539</v>
      </c>
      <c r="AF1709" s="16">
        <f t="shared" si="305"/>
        <v>202125</v>
      </c>
      <c r="AG1709" s="16">
        <f t="shared" si="306"/>
        <v>154</v>
      </c>
      <c r="AH1709" s="12">
        <f t="shared" si="307"/>
        <v>0</v>
      </c>
      <c r="AI1709" s="16">
        <f t="shared" si="308"/>
        <v>10.780000000000001</v>
      </c>
      <c r="AJ1709" s="16">
        <f t="shared" si="309"/>
        <v>37191.000000000007</v>
      </c>
      <c r="AK1709" s="16">
        <f t="shared" si="310"/>
        <v>770</v>
      </c>
      <c r="AL1709" s="16">
        <f t="shared" si="311"/>
        <v>7700</v>
      </c>
      <c r="AM1709" s="16">
        <f t="shared" si="312"/>
        <v>109340</v>
      </c>
      <c r="AN1709" s="16">
        <f t="shared" si="313"/>
        <v>421036</v>
      </c>
      <c r="AO1709" s="12" t="s">
        <v>1486</v>
      </c>
      <c r="AP1709" s="16">
        <v>1.54</v>
      </c>
      <c r="BC1709" s="16">
        <v>1.54</v>
      </c>
      <c r="BD1709" s="16">
        <f t="shared" si="314"/>
        <v>5.3900000000000006</v>
      </c>
      <c r="BE1709" s="16">
        <f t="shared" si="315"/>
        <v>2631.4749999999999</v>
      </c>
      <c r="BG1709" s="16">
        <f t="shared" si="316"/>
        <v>1848</v>
      </c>
      <c r="BH1709" s="16">
        <f t="shared" si="317"/>
        <v>985.6</v>
      </c>
      <c r="BI1709" s="16">
        <f t="shared" si="318"/>
        <v>12.32</v>
      </c>
    </row>
    <row r="1710" spans="1:61" ht="20.149999999999999" customHeight="1" x14ac:dyDescent="0.35">
      <c r="A1710">
        <v>1709</v>
      </c>
      <c r="B1710" t="s">
        <v>237</v>
      </c>
      <c r="C1710" t="s">
        <v>8322</v>
      </c>
      <c r="D1710" s="15" t="s">
        <v>235</v>
      </c>
      <c r="E1710" s="12" t="s">
        <v>98</v>
      </c>
      <c r="F1710" s="16">
        <v>1962</v>
      </c>
      <c r="G1710" s="12" t="s">
        <v>90</v>
      </c>
      <c r="H1710" s="12" t="s">
        <v>91</v>
      </c>
      <c r="I1710" s="12" t="s">
        <v>92</v>
      </c>
      <c r="J1710" s="12" t="s">
        <v>2401</v>
      </c>
      <c r="K1710" s="12" t="s">
        <v>2415</v>
      </c>
      <c r="N1710" s="16" t="s">
        <v>206</v>
      </c>
      <c r="O1710" s="16" t="s">
        <v>365</v>
      </c>
      <c r="P1710" s="12" t="s">
        <v>131</v>
      </c>
      <c r="Q1710" s="16">
        <v>2023</v>
      </c>
      <c r="R1710" s="16">
        <v>1.36</v>
      </c>
      <c r="U1710" s="16" t="s">
        <v>168</v>
      </c>
      <c r="V1710" s="12" t="s">
        <v>204</v>
      </c>
      <c r="W1710" s="12" t="s">
        <v>207</v>
      </c>
      <c r="X1710" s="16">
        <v>1</v>
      </c>
      <c r="Y1710" s="16">
        <v>4</v>
      </c>
      <c r="Z1710" s="16">
        <v>1.36</v>
      </c>
      <c r="AA1710" s="16">
        <f t="shared" si="319"/>
        <v>163.20000000000002</v>
      </c>
      <c r="AB1710" s="16" t="s">
        <v>5604</v>
      </c>
      <c r="AD1710" s="16">
        <f t="shared" si="303"/>
        <v>57120.000000000007</v>
      </c>
      <c r="AE1710" s="16">
        <f t="shared" si="304"/>
        <v>476.00000000000006</v>
      </c>
      <c r="AF1710" s="16">
        <f t="shared" si="305"/>
        <v>178500.00000000003</v>
      </c>
      <c r="AG1710" s="16">
        <f t="shared" si="306"/>
        <v>136</v>
      </c>
      <c r="AH1710" s="12">
        <f t="shared" si="307"/>
        <v>0</v>
      </c>
      <c r="AI1710" s="16">
        <f t="shared" si="308"/>
        <v>9.5200000000000014</v>
      </c>
      <c r="AJ1710" s="16">
        <f t="shared" si="309"/>
        <v>32844.000000000007</v>
      </c>
      <c r="AK1710" s="16">
        <f t="shared" si="310"/>
        <v>680</v>
      </c>
      <c r="AL1710" s="16">
        <f t="shared" si="311"/>
        <v>6800.0000000000009</v>
      </c>
      <c r="AM1710" s="16">
        <f t="shared" si="312"/>
        <v>96560</v>
      </c>
      <c r="AN1710" s="16">
        <f t="shared" si="313"/>
        <v>371824</v>
      </c>
      <c r="AO1710" s="12" t="s">
        <v>1486</v>
      </c>
      <c r="AP1710" s="16">
        <v>1.36</v>
      </c>
      <c r="BC1710" s="16">
        <v>1.36</v>
      </c>
      <c r="BD1710" s="16">
        <f t="shared" si="314"/>
        <v>4.7600000000000007</v>
      </c>
      <c r="BE1710" s="16">
        <f t="shared" si="315"/>
        <v>2323.9</v>
      </c>
      <c r="BG1710" s="16">
        <f t="shared" si="316"/>
        <v>1632.0000000000002</v>
      </c>
      <c r="BH1710" s="16">
        <f t="shared" si="317"/>
        <v>870.40000000000009</v>
      </c>
      <c r="BI1710" s="16">
        <f t="shared" si="318"/>
        <v>10.88</v>
      </c>
    </row>
    <row r="1711" spans="1:61" ht="20.149999999999999" customHeight="1" x14ac:dyDescent="0.35">
      <c r="A1711">
        <v>1710</v>
      </c>
      <c r="B1711" t="s">
        <v>237</v>
      </c>
      <c r="C1711" t="s">
        <v>8323</v>
      </c>
      <c r="D1711" s="15" t="s">
        <v>236</v>
      </c>
      <c r="E1711" s="12" t="s">
        <v>98</v>
      </c>
      <c r="F1711" s="16">
        <v>1958</v>
      </c>
      <c r="G1711" s="12" t="s">
        <v>90</v>
      </c>
      <c r="H1711" s="12" t="s">
        <v>91</v>
      </c>
      <c r="I1711" s="12" t="s">
        <v>92</v>
      </c>
      <c r="J1711" s="12" t="s">
        <v>2401</v>
      </c>
      <c r="K1711" s="12" t="s">
        <v>2415</v>
      </c>
      <c r="N1711" s="16" t="s">
        <v>206</v>
      </c>
      <c r="O1711" s="16" t="s">
        <v>365</v>
      </c>
      <c r="P1711" s="12" t="s">
        <v>131</v>
      </c>
      <c r="Q1711" s="16">
        <v>2023</v>
      </c>
      <c r="R1711" s="16">
        <v>2.68</v>
      </c>
      <c r="U1711" s="16" t="s">
        <v>168</v>
      </c>
      <c r="V1711" s="12" t="s">
        <v>204</v>
      </c>
      <c r="W1711" s="12" t="s">
        <v>207</v>
      </c>
      <c r="X1711" s="16">
        <v>1</v>
      </c>
      <c r="Y1711" s="16">
        <v>5</v>
      </c>
      <c r="Z1711" s="16">
        <v>2.68</v>
      </c>
      <c r="AA1711" s="16">
        <f t="shared" si="319"/>
        <v>321.60000000000002</v>
      </c>
      <c r="AB1711" s="16" t="s">
        <v>5604</v>
      </c>
      <c r="AD1711" s="16">
        <f t="shared" si="303"/>
        <v>112560.00000000001</v>
      </c>
      <c r="AE1711" s="16">
        <f t="shared" si="304"/>
        <v>938</v>
      </c>
      <c r="AF1711" s="16">
        <f t="shared" si="305"/>
        <v>351750</v>
      </c>
      <c r="AG1711" s="16">
        <f t="shared" si="306"/>
        <v>268</v>
      </c>
      <c r="AH1711" s="12">
        <f t="shared" si="307"/>
        <v>0</v>
      </c>
      <c r="AI1711" s="16">
        <f t="shared" si="308"/>
        <v>18.760000000000002</v>
      </c>
      <c r="AJ1711" s="16">
        <f t="shared" si="309"/>
        <v>64722.000000000007</v>
      </c>
      <c r="AK1711" s="16">
        <f t="shared" si="310"/>
        <v>1340</v>
      </c>
      <c r="AL1711" s="16">
        <f t="shared" si="311"/>
        <v>13400</v>
      </c>
      <c r="AM1711" s="16">
        <f t="shared" si="312"/>
        <v>190280</v>
      </c>
      <c r="AN1711" s="16">
        <f t="shared" si="313"/>
        <v>732712</v>
      </c>
      <c r="AO1711" s="12" t="s">
        <v>1486</v>
      </c>
      <c r="AP1711" s="16">
        <v>2.68</v>
      </c>
      <c r="BC1711" s="16">
        <v>2.68</v>
      </c>
      <c r="BD1711" s="16">
        <f t="shared" si="314"/>
        <v>9.3800000000000008</v>
      </c>
      <c r="BE1711" s="16">
        <f t="shared" si="315"/>
        <v>4579.45</v>
      </c>
      <c r="BG1711" s="16">
        <f t="shared" si="316"/>
        <v>3216</v>
      </c>
      <c r="BH1711" s="16">
        <f t="shared" si="317"/>
        <v>1715.2</v>
      </c>
      <c r="BI1711" s="16">
        <f t="shared" si="318"/>
        <v>21.44</v>
      </c>
    </row>
    <row r="1712" spans="1:61" ht="20.149999999999999" customHeight="1" x14ac:dyDescent="0.35">
      <c r="A1712">
        <v>1711</v>
      </c>
      <c r="B1712" t="s">
        <v>237</v>
      </c>
      <c r="C1712" t="s">
        <v>8324</v>
      </c>
      <c r="D1712" s="15" t="s">
        <v>238</v>
      </c>
      <c r="E1712" s="12" t="s">
        <v>98</v>
      </c>
      <c r="G1712" s="12" t="s">
        <v>90</v>
      </c>
      <c r="H1712" s="12" t="s">
        <v>91</v>
      </c>
      <c r="I1712" s="12" t="s">
        <v>92</v>
      </c>
      <c r="J1712" s="12" t="s">
        <v>2401</v>
      </c>
      <c r="K1712" s="12" t="s">
        <v>2415</v>
      </c>
      <c r="N1712" s="16" t="s">
        <v>206</v>
      </c>
      <c r="O1712" s="16" t="s">
        <v>420</v>
      </c>
      <c r="P1712" s="12" t="s">
        <v>131</v>
      </c>
      <c r="Q1712" s="16">
        <v>2023</v>
      </c>
      <c r="R1712" s="16">
        <v>0.84</v>
      </c>
      <c r="U1712" s="16" t="s">
        <v>304</v>
      </c>
      <c r="V1712" s="12" t="s">
        <v>204</v>
      </c>
      <c r="W1712" s="12" t="s">
        <v>207</v>
      </c>
      <c r="X1712" s="16">
        <v>1</v>
      </c>
      <c r="Y1712" s="16">
        <v>5</v>
      </c>
      <c r="Z1712" s="16">
        <v>0.84</v>
      </c>
      <c r="AA1712" s="16">
        <f t="shared" si="319"/>
        <v>100.8</v>
      </c>
      <c r="AB1712" s="16" t="s">
        <v>5604</v>
      </c>
      <c r="AD1712" s="16">
        <f t="shared" si="303"/>
        <v>35280</v>
      </c>
      <c r="AE1712" s="16">
        <f t="shared" si="304"/>
        <v>294</v>
      </c>
      <c r="AF1712" s="16">
        <f t="shared" si="305"/>
        <v>110250</v>
      </c>
      <c r="AG1712" s="16">
        <f t="shared" si="306"/>
        <v>84</v>
      </c>
      <c r="AH1712" s="12">
        <f t="shared" si="307"/>
        <v>0</v>
      </c>
      <c r="AI1712" s="16">
        <f t="shared" si="308"/>
        <v>5.88</v>
      </c>
      <c r="AJ1712" s="16">
        <f t="shared" si="309"/>
        <v>20286</v>
      </c>
      <c r="AK1712" s="16">
        <f t="shared" si="310"/>
        <v>420</v>
      </c>
      <c r="AL1712" s="16">
        <f t="shared" si="311"/>
        <v>4200</v>
      </c>
      <c r="AM1712" s="16">
        <f t="shared" si="312"/>
        <v>59640</v>
      </c>
      <c r="AN1712" s="16">
        <f t="shared" si="313"/>
        <v>229656</v>
      </c>
      <c r="AO1712" s="12" t="s">
        <v>1486</v>
      </c>
      <c r="AP1712" s="16">
        <v>0.84</v>
      </c>
      <c r="BC1712" s="16">
        <v>0.84</v>
      </c>
      <c r="BD1712" s="16">
        <f t="shared" si="314"/>
        <v>2.94</v>
      </c>
      <c r="BE1712" s="16">
        <f t="shared" si="315"/>
        <v>1435.35</v>
      </c>
      <c r="BG1712" s="16">
        <f t="shared" si="316"/>
        <v>1008</v>
      </c>
      <c r="BH1712" s="16">
        <f t="shared" si="317"/>
        <v>537.6</v>
      </c>
      <c r="BI1712" s="16">
        <f t="shared" si="318"/>
        <v>6.7200000000000006</v>
      </c>
    </row>
    <row r="1713" spans="1:61" ht="20.149999999999999" customHeight="1" x14ac:dyDescent="0.35">
      <c r="A1713">
        <v>1712</v>
      </c>
      <c r="B1713" t="s">
        <v>237</v>
      </c>
      <c r="C1713" t="s">
        <v>8325</v>
      </c>
      <c r="D1713" s="15" t="s">
        <v>239</v>
      </c>
      <c r="E1713" s="12" t="s">
        <v>98</v>
      </c>
      <c r="F1713" s="16">
        <v>1988</v>
      </c>
      <c r="G1713" s="12" t="s">
        <v>90</v>
      </c>
      <c r="H1713" s="12" t="s">
        <v>91</v>
      </c>
      <c r="I1713" s="12" t="s">
        <v>92</v>
      </c>
      <c r="J1713" s="12" t="s">
        <v>2401</v>
      </c>
      <c r="K1713" s="12" t="s">
        <v>2415</v>
      </c>
      <c r="N1713" s="16" t="s">
        <v>206</v>
      </c>
      <c r="O1713" s="16" t="s">
        <v>420</v>
      </c>
      <c r="P1713" s="12" t="s">
        <v>131</v>
      </c>
      <c r="Q1713" s="16">
        <v>2023</v>
      </c>
      <c r="R1713" s="16">
        <v>0.74</v>
      </c>
      <c r="U1713" s="16" t="s">
        <v>304</v>
      </c>
      <c r="V1713" s="12" t="s">
        <v>204</v>
      </c>
      <c r="W1713" s="12" t="s">
        <v>207</v>
      </c>
      <c r="X1713" s="16">
        <v>1</v>
      </c>
      <c r="Y1713" s="16">
        <v>6</v>
      </c>
      <c r="Z1713" s="16">
        <v>0.74</v>
      </c>
      <c r="AA1713" s="16">
        <f t="shared" si="319"/>
        <v>88.8</v>
      </c>
      <c r="AB1713" s="16" t="s">
        <v>5604</v>
      </c>
      <c r="AD1713" s="16">
        <f t="shared" si="303"/>
        <v>31080</v>
      </c>
      <c r="AE1713" s="16">
        <f t="shared" si="304"/>
        <v>259</v>
      </c>
      <c r="AF1713" s="16">
        <f t="shared" si="305"/>
        <v>97125</v>
      </c>
      <c r="AG1713" s="16">
        <f t="shared" si="306"/>
        <v>74</v>
      </c>
      <c r="AH1713" s="12">
        <f t="shared" si="307"/>
        <v>0</v>
      </c>
      <c r="AI1713" s="16">
        <f t="shared" si="308"/>
        <v>5.18</v>
      </c>
      <c r="AJ1713" s="16">
        <f t="shared" si="309"/>
        <v>17871</v>
      </c>
      <c r="AK1713" s="16">
        <f t="shared" si="310"/>
        <v>370</v>
      </c>
      <c r="AL1713" s="16">
        <f t="shared" si="311"/>
        <v>3700</v>
      </c>
      <c r="AM1713" s="16">
        <f t="shared" si="312"/>
        <v>52540</v>
      </c>
      <c r="AN1713" s="16">
        <f t="shared" si="313"/>
        <v>202316</v>
      </c>
      <c r="AO1713" s="12" t="s">
        <v>1486</v>
      </c>
      <c r="AP1713" s="16">
        <v>0.74</v>
      </c>
      <c r="BC1713" s="16">
        <v>0.74</v>
      </c>
      <c r="BD1713" s="16">
        <f t="shared" si="314"/>
        <v>2.59</v>
      </c>
      <c r="BE1713" s="16">
        <f t="shared" si="315"/>
        <v>1264.4749999999999</v>
      </c>
      <c r="BG1713" s="16">
        <f t="shared" si="316"/>
        <v>888</v>
      </c>
      <c r="BH1713" s="16">
        <f t="shared" si="317"/>
        <v>473.6</v>
      </c>
      <c r="BI1713" s="16">
        <f t="shared" si="318"/>
        <v>5.92</v>
      </c>
    </row>
    <row r="1714" spans="1:61" ht="20.149999999999999" customHeight="1" x14ac:dyDescent="0.35">
      <c r="A1714">
        <v>1713</v>
      </c>
      <c r="B1714" t="s">
        <v>237</v>
      </c>
      <c r="C1714" t="s">
        <v>8326</v>
      </c>
      <c r="D1714" s="15" t="s">
        <v>240</v>
      </c>
      <c r="E1714" s="12" t="s">
        <v>98</v>
      </c>
      <c r="F1714" s="16">
        <v>1993</v>
      </c>
      <c r="G1714" s="12" t="s">
        <v>90</v>
      </c>
      <c r="H1714" s="12" t="s">
        <v>91</v>
      </c>
      <c r="I1714" s="12" t="s">
        <v>92</v>
      </c>
      <c r="J1714" s="12" t="s">
        <v>2401</v>
      </c>
      <c r="K1714" s="12" t="s">
        <v>2415</v>
      </c>
      <c r="N1714" s="16" t="s">
        <v>206</v>
      </c>
      <c r="O1714" s="16" t="s">
        <v>420</v>
      </c>
      <c r="P1714" s="12" t="s">
        <v>131</v>
      </c>
      <c r="Q1714" s="16">
        <v>2023</v>
      </c>
      <c r="R1714" s="16">
        <v>0.8</v>
      </c>
      <c r="U1714" s="16" t="s">
        <v>304</v>
      </c>
      <c r="V1714" s="12" t="s">
        <v>204</v>
      </c>
      <c r="W1714" s="12" t="s">
        <v>207</v>
      </c>
      <c r="X1714" s="16">
        <v>1</v>
      </c>
      <c r="Y1714" s="16">
        <v>4</v>
      </c>
      <c r="Z1714" s="16">
        <v>0.8</v>
      </c>
      <c r="AA1714" s="16">
        <f t="shared" si="319"/>
        <v>96</v>
      </c>
      <c r="AB1714" s="16" t="s">
        <v>5604</v>
      </c>
      <c r="AD1714" s="16">
        <f t="shared" si="303"/>
        <v>33600</v>
      </c>
      <c r="AE1714" s="16">
        <f t="shared" si="304"/>
        <v>280</v>
      </c>
      <c r="AF1714" s="16">
        <f t="shared" si="305"/>
        <v>105000</v>
      </c>
      <c r="AG1714" s="16">
        <f t="shared" si="306"/>
        <v>80</v>
      </c>
      <c r="AH1714" s="12">
        <f t="shared" si="307"/>
        <v>0</v>
      </c>
      <c r="AI1714" s="16">
        <f t="shared" si="308"/>
        <v>5.6000000000000005</v>
      </c>
      <c r="AJ1714" s="16">
        <f t="shared" si="309"/>
        <v>19320.000000000004</v>
      </c>
      <c r="AK1714" s="16">
        <f t="shared" si="310"/>
        <v>400</v>
      </c>
      <c r="AL1714" s="16">
        <f t="shared" si="311"/>
        <v>4000</v>
      </c>
      <c r="AM1714" s="16">
        <f t="shared" si="312"/>
        <v>56800</v>
      </c>
      <c r="AN1714" s="16">
        <f t="shared" si="313"/>
        <v>218720</v>
      </c>
      <c r="AO1714" s="12" t="s">
        <v>1486</v>
      </c>
      <c r="AP1714" s="16">
        <v>0.8</v>
      </c>
      <c r="BC1714" s="16">
        <v>0.8</v>
      </c>
      <c r="BD1714" s="16">
        <f t="shared" si="314"/>
        <v>2.8000000000000003</v>
      </c>
      <c r="BE1714" s="16">
        <f t="shared" si="315"/>
        <v>1367</v>
      </c>
      <c r="BG1714" s="16">
        <f t="shared" si="316"/>
        <v>960</v>
      </c>
      <c r="BH1714" s="16">
        <f t="shared" si="317"/>
        <v>512</v>
      </c>
      <c r="BI1714" s="16">
        <f t="shared" si="318"/>
        <v>6.4</v>
      </c>
    </row>
    <row r="1715" spans="1:61" ht="20.149999999999999" customHeight="1" x14ac:dyDescent="0.35">
      <c r="A1715">
        <v>1714</v>
      </c>
      <c r="B1715" t="s">
        <v>237</v>
      </c>
      <c r="C1715" t="s">
        <v>8327</v>
      </c>
      <c r="D1715" s="15" t="s">
        <v>241</v>
      </c>
      <c r="E1715" s="12" t="s">
        <v>93</v>
      </c>
      <c r="F1715" s="16">
        <v>1982</v>
      </c>
      <c r="G1715" s="12" t="s">
        <v>90</v>
      </c>
      <c r="H1715" s="12" t="s">
        <v>91</v>
      </c>
      <c r="I1715" s="12" t="s">
        <v>92</v>
      </c>
      <c r="J1715" s="12" t="s">
        <v>2401</v>
      </c>
      <c r="K1715" s="12" t="s">
        <v>2415</v>
      </c>
      <c r="N1715" s="16" t="s">
        <v>206</v>
      </c>
      <c r="O1715" s="16" t="s">
        <v>420</v>
      </c>
      <c r="P1715" s="12" t="s">
        <v>131</v>
      </c>
      <c r="Q1715" s="16">
        <v>2023</v>
      </c>
      <c r="R1715" s="16">
        <v>0.8</v>
      </c>
      <c r="U1715" s="16" t="s">
        <v>304</v>
      </c>
      <c r="V1715" s="12" t="s">
        <v>204</v>
      </c>
      <c r="W1715" s="12" t="s">
        <v>207</v>
      </c>
      <c r="X1715" s="16">
        <v>1</v>
      </c>
      <c r="Y1715" s="16">
        <v>6</v>
      </c>
      <c r="Z1715" s="16">
        <v>0.8</v>
      </c>
      <c r="AA1715" s="16">
        <f t="shared" si="319"/>
        <v>96</v>
      </c>
      <c r="AB1715" s="16" t="s">
        <v>5604</v>
      </c>
      <c r="AD1715" s="16">
        <f t="shared" si="303"/>
        <v>33600</v>
      </c>
      <c r="AE1715" s="16">
        <f t="shared" si="304"/>
        <v>280</v>
      </c>
      <c r="AF1715" s="16">
        <f t="shared" si="305"/>
        <v>105000</v>
      </c>
      <c r="AG1715" s="16">
        <f t="shared" si="306"/>
        <v>80</v>
      </c>
      <c r="AH1715" s="12">
        <f t="shared" si="307"/>
        <v>0</v>
      </c>
      <c r="AI1715" s="16">
        <f t="shared" si="308"/>
        <v>5.6000000000000005</v>
      </c>
      <c r="AJ1715" s="16">
        <f t="shared" si="309"/>
        <v>19320.000000000004</v>
      </c>
      <c r="AK1715" s="16">
        <f t="shared" si="310"/>
        <v>400</v>
      </c>
      <c r="AL1715" s="16">
        <f t="shared" si="311"/>
        <v>4000</v>
      </c>
      <c r="AM1715" s="16">
        <f t="shared" si="312"/>
        <v>56800</v>
      </c>
      <c r="AN1715" s="16">
        <f t="shared" si="313"/>
        <v>218720</v>
      </c>
      <c r="AO1715" s="12" t="s">
        <v>1486</v>
      </c>
      <c r="AP1715" s="16">
        <v>0.8</v>
      </c>
      <c r="BC1715" s="16">
        <v>0.8</v>
      </c>
      <c r="BD1715" s="16">
        <f t="shared" si="314"/>
        <v>2.8000000000000003</v>
      </c>
      <c r="BE1715" s="16">
        <f t="shared" si="315"/>
        <v>1367</v>
      </c>
      <c r="BG1715" s="16">
        <f t="shared" si="316"/>
        <v>960</v>
      </c>
      <c r="BH1715" s="16">
        <f t="shared" si="317"/>
        <v>512</v>
      </c>
      <c r="BI1715" s="16">
        <f t="shared" si="318"/>
        <v>6.4</v>
      </c>
    </row>
    <row r="1716" spans="1:61" ht="20.149999999999999" customHeight="1" x14ac:dyDescent="0.35">
      <c r="A1716">
        <v>1715</v>
      </c>
      <c r="B1716" t="s">
        <v>237</v>
      </c>
      <c r="C1716" t="s">
        <v>8328</v>
      </c>
      <c r="D1716" s="15" t="s">
        <v>242</v>
      </c>
      <c r="E1716" s="12" t="s">
        <v>93</v>
      </c>
      <c r="F1716" s="16">
        <v>1972</v>
      </c>
      <c r="G1716" s="12" t="s">
        <v>90</v>
      </c>
      <c r="H1716" s="12" t="s">
        <v>91</v>
      </c>
      <c r="I1716" s="12" t="s">
        <v>92</v>
      </c>
      <c r="J1716" s="12" t="s">
        <v>2401</v>
      </c>
      <c r="K1716" s="12" t="s">
        <v>2415</v>
      </c>
      <c r="N1716" s="16" t="s">
        <v>206</v>
      </c>
      <c r="O1716" s="16" t="s">
        <v>420</v>
      </c>
      <c r="P1716" s="12" t="s">
        <v>131</v>
      </c>
      <c r="Q1716" s="16">
        <v>2023</v>
      </c>
      <c r="R1716" s="16">
        <v>0.9</v>
      </c>
      <c r="U1716" s="16" t="s">
        <v>304</v>
      </c>
      <c r="V1716" s="12" t="s">
        <v>204</v>
      </c>
      <c r="W1716" s="12" t="s">
        <v>207</v>
      </c>
      <c r="X1716" s="16">
        <v>1</v>
      </c>
      <c r="Y1716" s="16">
        <v>8</v>
      </c>
      <c r="Z1716" s="16">
        <v>0.9</v>
      </c>
      <c r="AA1716" s="16">
        <f t="shared" si="319"/>
        <v>108</v>
      </c>
      <c r="AB1716" s="16" t="s">
        <v>5604</v>
      </c>
      <c r="AD1716" s="16">
        <f t="shared" si="303"/>
        <v>37800</v>
      </c>
      <c r="AE1716" s="16">
        <f t="shared" si="304"/>
        <v>315</v>
      </c>
      <c r="AF1716" s="16">
        <f t="shared" si="305"/>
        <v>118125</v>
      </c>
      <c r="AG1716" s="16">
        <f t="shared" si="306"/>
        <v>90</v>
      </c>
      <c r="AH1716" s="12">
        <f t="shared" si="307"/>
        <v>0</v>
      </c>
      <c r="AI1716" s="16">
        <f t="shared" si="308"/>
        <v>6.3</v>
      </c>
      <c r="AJ1716" s="16">
        <f t="shared" si="309"/>
        <v>21735</v>
      </c>
      <c r="AK1716" s="16">
        <f t="shared" si="310"/>
        <v>450</v>
      </c>
      <c r="AL1716" s="16">
        <f t="shared" si="311"/>
        <v>4500</v>
      </c>
      <c r="AM1716" s="16">
        <f t="shared" si="312"/>
        <v>63900</v>
      </c>
      <c r="AN1716" s="16">
        <f t="shared" si="313"/>
        <v>246060</v>
      </c>
      <c r="AO1716" s="12" t="s">
        <v>1486</v>
      </c>
      <c r="AP1716" s="16">
        <v>0.9</v>
      </c>
      <c r="BC1716" s="16">
        <v>0.9</v>
      </c>
      <c r="BD1716" s="16">
        <f t="shared" si="314"/>
        <v>3.15</v>
      </c>
      <c r="BE1716" s="16">
        <f t="shared" si="315"/>
        <v>1537.875</v>
      </c>
      <c r="BG1716" s="16">
        <f t="shared" si="316"/>
        <v>1080</v>
      </c>
      <c r="BH1716" s="16">
        <f t="shared" si="317"/>
        <v>576</v>
      </c>
      <c r="BI1716" s="16">
        <f t="shared" si="318"/>
        <v>7.2</v>
      </c>
    </row>
    <row r="1717" spans="1:61" ht="20.149999999999999" customHeight="1" x14ac:dyDescent="0.35">
      <c r="A1717">
        <v>1716</v>
      </c>
      <c r="B1717" t="s">
        <v>237</v>
      </c>
      <c r="C1717" t="s">
        <v>8329</v>
      </c>
      <c r="D1717" s="15" t="s">
        <v>243</v>
      </c>
      <c r="E1717" s="12" t="s">
        <v>98</v>
      </c>
      <c r="F1717" s="16">
        <v>1995</v>
      </c>
      <c r="G1717" s="12" t="s">
        <v>90</v>
      </c>
      <c r="H1717" s="12" t="s">
        <v>91</v>
      </c>
      <c r="I1717" s="12" t="s">
        <v>92</v>
      </c>
      <c r="J1717" s="12" t="s">
        <v>2401</v>
      </c>
      <c r="K1717" s="12" t="s">
        <v>2415</v>
      </c>
      <c r="N1717" s="16" t="s">
        <v>206</v>
      </c>
      <c r="O1717" s="16" t="s">
        <v>420</v>
      </c>
      <c r="P1717" s="12" t="s">
        <v>131</v>
      </c>
      <c r="Q1717" s="16">
        <v>2023</v>
      </c>
      <c r="R1717" s="16">
        <v>0.8</v>
      </c>
      <c r="U1717" s="16" t="s">
        <v>304</v>
      </c>
      <c r="V1717" s="12" t="s">
        <v>204</v>
      </c>
      <c r="W1717" s="12" t="s">
        <v>207</v>
      </c>
      <c r="X1717" s="16">
        <v>1</v>
      </c>
      <c r="Y1717" s="16">
        <v>9</v>
      </c>
      <c r="Z1717" s="16">
        <v>0.8</v>
      </c>
      <c r="AA1717" s="16">
        <f t="shared" si="319"/>
        <v>96</v>
      </c>
      <c r="AB1717" s="16" t="s">
        <v>5604</v>
      </c>
      <c r="AD1717" s="16">
        <f t="shared" si="303"/>
        <v>33600</v>
      </c>
      <c r="AE1717" s="16">
        <f t="shared" si="304"/>
        <v>280</v>
      </c>
      <c r="AF1717" s="16">
        <f t="shared" si="305"/>
        <v>105000</v>
      </c>
      <c r="AG1717" s="16">
        <f t="shared" si="306"/>
        <v>80</v>
      </c>
      <c r="AH1717" s="12">
        <f t="shared" si="307"/>
        <v>0</v>
      </c>
      <c r="AI1717" s="16">
        <f t="shared" si="308"/>
        <v>5.6000000000000005</v>
      </c>
      <c r="AJ1717" s="16">
        <f t="shared" si="309"/>
        <v>19320.000000000004</v>
      </c>
      <c r="AK1717" s="16">
        <f t="shared" si="310"/>
        <v>400</v>
      </c>
      <c r="AL1717" s="16">
        <f t="shared" si="311"/>
        <v>4000</v>
      </c>
      <c r="AM1717" s="16">
        <f t="shared" si="312"/>
        <v>56800</v>
      </c>
      <c r="AN1717" s="16">
        <f t="shared" si="313"/>
        <v>218720</v>
      </c>
      <c r="AO1717" s="12" t="s">
        <v>1486</v>
      </c>
      <c r="AP1717" s="16">
        <v>0.8</v>
      </c>
      <c r="BC1717" s="16">
        <v>0.8</v>
      </c>
      <c r="BD1717" s="16">
        <f t="shared" si="314"/>
        <v>2.8000000000000003</v>
      </c>
      <c r="BE1717" s="16">
        <f t="shared" si="315"/>
        <v>1367</v>
      </c>
      <c r="BG1717" s="16">
        <f t="shared" si="316"/>
        <v>960</v>
      </c>
      <c r="BH1717" s="16">
        <f t="shared" si="317"/>
        <v>512</v>
      </c>
      <c r="BI1717" s="16">
        <f t="shared" si="318"/>
        <v>6.4</v>
      </c>
    </row>
    <row r="1718" spans="1:61" ht="20.149999999999999" customHeight="1" x14ac:dyDescent="0.35">
      <c r="A1718">
        <v>1717</v>
      </c>
      <c r="B1718" t="s">
        <v>237</v>
      </c>
      <c r="C1718" t="s">
        <v>8330</v>
      </c>
      <c r="D1718" s="15" t="s">
        <v>244</v>
      </c>
      <c r="E1718" s="12" t="s">
        <v>98</v>
      </c>
      <c r="F1718" s="16">
        <v>1986</v>
      </c>
      <c r="G1718" s="12" t="s">
        <v>90</v>
      </c>
      <c r="H1718" s="12" t="s">
        <v>91</v>
      </c>
      <c r="I1718" s="12" t="s">
        <v>92</v>
      </c>
      <c r="J1718" s="12" t="s">
        <v>2401</v>
      </c>
      <c r="K1718" s="12" t="s">
        <v>2415</v>
      </c>
      <c r="N1718" s="16" t="s">
        <v>206</v>
      </c>
      <c r="O1718" s="16" t="s">
        <v>420</v>
      </c>
      <c r="P1718" s="12" t="s">
        <v>131</v>
      </c>
      <c r="Q1718" s="16">
        <v>2023</v>
      </c>
      <c r="R1718" s="16">
        <v>0.8</v>
      </c>
      <c r="U1718" s="16" t="s">
        <v>304</v>
      </c>
      <c r="V1718" s="12" t="s">
        <v>204</v>
      </c>
      <c r="W1718" s="12" t="s">
        <v>207</v>
      </c>
      <c r="X1718" s="16">
        <v>2</v>
      </c>
      <c r="Y1718" s="16">
        <v>5</v>
      </c>
      <c r="Z1718" s="16">
        <v>0.8</v>
      </c>
      <c r="AA1718" s="16">
        <f t="shared" si="319"/>
        <v>96</v>
      </c>
      <c r="AB1718" s="16" t="s">
        <v>5604</v>
      </c>
      <c r="AD1718" s="16">
        <f t="shared" si="303"/>
        <v>33600</v>
      </c>
      <c r="AE1718" s="16">
        <f t="shared" si="304"/>
        <v>280</v>
      </c>
      <c r="AF1718" s="16">
        <f t="shared" si="305"/>
        <v>105000</v>
      </c>
      <c r="AG1718" s="16">
        <f t="shared" si="306"/>
        <v>80</v>
      </c>
      <c r="AH1718" s="12">
        <f t="shared" si="307"/>
        <v>0</v>
      </c>
      <c r="AI1718" s="16">
        <f t="shared" si="308"/>
        <v>5.6000000000000005</v>
      </c>
      <c r="AJ1718" s="16">
        <f t="shared" si="309"/>
        <v>19320.000000000004</v>
      </c>
      <c r="AK1718" s="16">
        <f t="shared" si="310"/>
        <v>400</v>
      </c>
      <c r="AL1718" s="16">
        <f t="shared" si="311"/>
        <v>4000</v>
      </c>
      <c r="AM1718" s="16">
        <f t="shared" si="312"/>
        <v>56800</v>
      </c>
      <c r="AN1718" s="16">
        <f t="shared" si="313"/>
        <v>218720</v>
      </c>
      <c r="AO1718" s="12" t="s">
        <v>1486</v>
      </c>
      <c r="AP1718" s="16">
        <v>0.8</v>
      </c>
      <c r="BC1718" s="16">
        <v>0.8</v>
      </c>
      <c r="BD1718" s="16">
        <f t="shared" si="314"/>
        <v>2.8000000000000003</v>
      </c>
      <c r="BE1718" s="16">
        <f t="shared" si="315"/>
        <v>1367</v>
      </c>
      <c r="BG1718" s="16">
        <f t="shared" si="316"/>
        <v>960</v>
      </c>
      <c r="BH1718" s="16">
        <f t="shared" si="317"/>
        <v>512</v>
      </c>
      <c r="BI1718" s="16">
        <f t="shared" si="318"/>
        <v>6.4</v>
      </c>
    </row>
    <row r="1719" spans="1:61" ht="20.149999999999999" customHeight="1" x14ac:dyDescent="0.35">
      <c r="A1719">
        <v>1718</v>
      </c>
      <c r="B1719" t="s">
        <v>237</v>
      </c>
      <c r="C1719" t="s">
        <v>8331</v>
      </c>
      <c r="D1719" s="15" t="s">
        <v>245</v>
      </c>
      <c r="E1719" s="12" t="s">
        <v>98</v>
      </c>
      <c r="F1719" s="16">
        <v>1980</v>
      </c>
      <c r="G1719" s="12" t="s">
        <v>90</v>
      </c>
      <c r="H1719" s="12" t="s">
        <v>91</v>
      </c>
      <c r="I1719" s="12" t="s">
        <v>92</v>
      </c>
      <c r="J1719" s="12" t="s">
        <v>2401</v>
      </c>
      <c r="K1719" s="12" t="s">
        <v>2415</v>
      </c>
      <c r="N1719" s="16" t="s">
        <v>206</v>
      </c>
      <c r="O1719" s="16" t="s">
        <v>420</v>
      </c>
      <c r="P1719" s="12" t="s">
        <v>131</v>
      </c>
      <c r="Q1719" s="16">
        <v>2023</v>
      </c>
      <c r="R1719" s="16">
        <v>0.8</v>
      </c>
      <c r="U1719" s="16" t="s">
        <v>304</v>
      </c>
      <c r="V1719" s="12" t="s">
        <v>204</v>
      </c>
      <c r="W1719" s="12" t="s">
        <v>207</v>
      </c>
      <c r="X1719" s="16">
        <v>1</v>
      </c>
      <c r="Y1719" s="16">
        <v>7</v>
      </c>
      <c r="Z1719" s="16">
        <v>0.8</v>
      </c>
      <c r="AA1719" s="16">
        <f t="shared" si="319"/>
        <v>96</v>
      </c>
      <c r="AB1719" s="16" t="s">
        <v>5604</v>
      </c>
      <c r="AD1719" s="16">
        <f t="shared" si="303"/>
        <v>33600</v>
      </c>
      <c r="AE1719" s="16">
        <f t="shared" si="304"/>
        <v>280</v>
      </c>
      <c r="AF1719" s="16">
        <f t="shared" si="305"/>
        <v>105000</v>
      </c>
      <c r="AG1719" s="16">
        <f t="shared" si="306"/>
        <v>80</v>
      </c>
      <c r="AH1719" s="12">
        <f t="shared" si="307"/>
        <v>0</v>
      </c>
      <c r="AI1719" s="16">
        <f t="shared" si="308"/>
        <v>5.6000000000000005</v>
      </c>
      <c r="AJ1719" s="16">
        <f t="shared" si="309"/>
        <v>19320.000000000004</v>
      </c>
      <c r="AK1719" s="16">
        <f t="shared" si="310"/>
        <v>400</v>
      </c>
      <c r="AL1719" s="16">
        <f t="shared" si="311"/>
        <v>4000</v>
      </c>
      <c r="AM1719" s="16">
        <f t="shared" si="312"/>
        <v>56800</v>
      </c>
      <c r="AN1719" s="16">
        <f t="shared" si="313"/>
        <v>218720</v>
      </c>
      <c r="AO1719" s="12" t="s">
        <v>1486</v>
      </c>
      <c r="AP1719" s="16">
        <v>0.8</v>
      </c>
      <c r="BC1719" s="16">
        <v>0.8</v>
      </c>
      <c r="BD1719" s="16">
        <f t="shared" si="314"/>
        <v>2.8000000000000003</v>
      </c>
      <c r="BE1719" s="16">
        <f t="shared" si="315"/>
        <v>1367</v>
      </c>
      <c r="BG1719" s="16">
        <f t="shared" si="316"/>
        <v>960</v>
      </c>
      <c r="BH1719" s="16">
        <f t="shared" si="317"/>
        <v>512</v>
      </c>
      <c r="BI1719" s="16">
        <f t="shared" si="318"/>
        <v>6.4</v>
      </c>
    </row>
    <row r="1720" spans="1:61" ht="20.149999999999999" customHeight="1" x14ac:dyDescent="0.35">
      <c r="A1720">
        <v>1719</v>
      </c>
      <c r="B1720" t="s">
        <v>237</v>
      </c>
      <c r="C1720" t="s">
        <v>8332</v>
      </c>
      <c r="D1720" s="15" t="s">
        <v>246</v>
      </c>
      <c r="E1720" s="12" t="s">
        <v>93</v>
      </c>
      <c r="F1720" s="16">
        <v>1990</v>
      </c>
      <c r="G1720" s="12" t="s">
        <v>90</v>
      </c>
      <c r="H1720" s="12" t="s">
        <v>91</v>
      </c>
      <c r="I1720" s="12" t="s">
        <v>92</v>
      </c>
      <c r="J1720" s="12" t="s">
        <v>2401</v>
      </c>
      <c r="K1720" s="12" t="s">
        <v>2415</v>
      </c>
      <c r="N1720" s="16" t="s">
        <v>206</v>
      </c>
      <c r="O1720" s="16" t="s">
        <v>420</v>
      </c>
      <c r="P1720" s="12" t="s">
        <v>131</v>
      </c>
      <c r="Q1720" s="16">
        <v>2023</v>
      </c>
      <c r="R1720" s="16">
        <v>0.87</v>
      </c>
      <c r="U1720" s="16" t="s">
        <v>304</v>
      </c>
      <c r="V1720" s="12" t="s">
        <v>204</v>
      </c>
      <c r="W1720" s="12" t="s">
        <v>207</v>
      </c>
      <c r="X1720" s="16">
        <v>1</v>
      </c>
      <c r="Y1720" s="16">
        <v>4</v>
      </c>
      <c r="Z1720" s="16">
        <v>0.87</v>
      </c>
      <c r="AA1720" s="16">
        <f t="shared" si="319"/>
        <v>104.4</v>
      </c>
      <c r="AB1720" s="16" t="s">
        <v>5604</v>
      </c>
      <c r="AD1720" s="16">
        <f t="shared" si="303"/>
        <v>36540</v>
      </c>
      <c r="AE1720" s="16">
        <f t="shared" si="304"/>
        <v>304.5</v>
      </c>
      <c r="AF1720" s="16">
        <f t="shared" si="305"/>
        <v>114187.5</v>
      </c>
      <c r="AG1720" s="16">
        <f t="shared" si="306"/>
        <v>87</v>
      </c>
      <c r="AH1720" s="12">
        <f t="shared" si="307"/>
        <v>0</v>
      </c>
      <c r="AI1720" s="16">
        <f t="shared" si="308"/>
        <v>6.09</v>
      </c>
      <c r="AJ1720" s="16">
        <f t="shared" si="309"/>
        <v>21010.5</v>
      </c>
      <c r="AK1720" s="16">
        <f t="shared" si="310"/>
        <v>435</v>
      </c>
      <c r="AL1720" s="16">
        <f t="shared" si="311"/>
        <v>4350</v>
      </c>
      <c r="AM1720" s="16">
        <f t="shared" si="312"/>
        <v>61770</v>
      </c>
      <c r="AN1720" s="16">
        <f t="shared" si="313"/>
        <v>237858</v>
      </c>
      <c r="AO1720" s="12" t="s">
        <v>1486</v>
      </c>
      <c r="AP1720" s="16">
        <v>0.87</v>
      </c>
      <c r="BC1720" s="16">
        <v>0.87</v>
      </c>
      <c r="BD1720" s="16">
        <f t="shared" si="314"/>
        <v>3.0449999999999999</v>
      </c>
      <c r="BE1720" s="16">
        <f t="shared" si="315"/>
        <v>1486.6125</v>
      </c>
      <c r="BG1720" s="16">
        <f t="shared" si="316"/>
        <v>1044</v>
      </c>
      <c r="BH1720" s="16">
        <f t="shared" si="317"/>
        <v>556.79999999999995</v>
      </c>
      <c r="BI1720" s="16">
        <f t="shared" si="318"/>
        <v>6.9599999999999991</v>
      </c>
    </row>
    <row r="1721" spans="1:61" ht="20.149999999999999" customHeight="1" x14ac:dyDescent="0.35">
      <c r="A1721">
        <v>1720</v>
      </c>
      <c r="B1721" t="s">
        <v>237</v>
      </c>
      <c r="C1721" t="s">
        <v>8333</v>
      </c>
      <c r="D1721" s="15" t="s">
        <v>247</v>
      </c>
      <c r="E1721" s="12" t="s">
        <v>98</v>
      </c>
      <c r="F1721" s="16">
        <v>2000</v>
      </c>
      <c r="G1721" s="12" t="s">
        <v>90</v>
      </c>
      <c r="H1721" s="12" t="s">
        <v>91</v>
      </c>
      <c r="I1721" s="12" t="s">
        <v>92</v>
      </c>
      <c r="J1721" s="12" t="s">
        <v>2401</v>
      </c>
      <c r="K1721" s="12" t="s">
        <v>2415</v>
      </c>
      <c r="N1721" s="16" t="s">
        <v>206</v>
      </c>
      <c r="O1721" s="16" t="s">
        <v>420</v>
      </c>
      <c r="P1721" s="12" t="s">
        <v>131</v>
      </c>
      <c r="Q1721" s="16">
        <v>2023</v>
      </c>
      <c r="R1721" s="16">
        <v>1</v>
      </c>
      <c r="U1721" s="16" t="s">
        <v>304</v>
      </c>
      <c r="V1721" s="12" t="s">
        <v>204</v>
      </c>
      <c r="W1721" s="12" t="s">
        <v>207</v>
      </c>
      <c r="X1721" s="16">
        <v>2</v>
      </c>
      <c r="Y1721" s="16">
        <v>7</v>
      </c>
      <c r="Z1721" s="16">
        <v>1</v>
      </c>
      <c r="AA1721" s="16">
        <f t="shared" si="319"/>
        <v>120</v>
      </c>
      <c r="AB1721" s="16" t="s">
        <v>5604</v>
      </c>
      <c r="AD1721" s="16">
        <f t="shared" si="303"/>
        <v>42000</v>
      </c>
      <c r="AE1721" s="16">
        <f t="shared" si="304"/>
        <v>350</v>
      </c>
      <c r="AF1721" s="16">
        <f t="shared" si="305"/>
        <v>131250</v>
      </c>
      <c r="AG1721" s="16">
        <f t="shared" si="306"/>
        <v>100</v>
      </c>
      <c r="AH1721" s="12">
        <f t="shared" si="307"/>
        <v>0</v>
      </c>
      <c r="AI1721" s="16">
        <f t="shared" si="308"/>
        <v>7</v>
      </c>
      <c r="AJ1721" s="16">
        <f t="shared" si="309"/>
        <v>24150</v>
      </c>
      <c r="AK1721" s="16">
        <f t="shared" si="310"/>
        <v>500</v>
      </c>
      <c r="AL1721" s="16">
        <f t="shared" si="311"/>
        <v>5000</v>
      </c>
      <c r="AM1721" s="16">
        <f t="shared" si="312"/>
        <v>71000</v>
      </c>
      <c r="AN1721" s="16">
        <f t="shared" si="313"/>
        <v>273400</v>
      </c>
      <c r="AO1721" s="12" t="s">
        <v>1486</v>
      </c>
      <c r="AP1721" s="16">
        <v>1</v>
      </c>
      <c r="BC1721" s="16">
        <v>1</v>
      </c>
      <c r="BD1721" s="16">
        <f t="shared" si="314"/>
        <v>3.5</v>
      </c>
      <c r="BE1721" s="16">
        <f t="shared" si="315"/>
        <v>1708.75</v>
      </c>
      <c r="BG1721" s="16">
        <f t="shared" si="316"/>
        <v>1200</v>
      </c>
      <c r="BH1721" s="16">
        <f t="shared" si="317"/>
        <v>640</v>
      </c>
      <c r="BI1721" s="16">
        <f t="shared" si="318"/>
        <v>8</v>
      </c>
    </row>
    <row r="1722" spans="1:61" ht="20.149999999999999" customHeight="1" x14ac:dyDescent="0.35">
      <c r="A1722">
        <v>1721</v>
      </c>
      <c r="B1722" t="s">
        <v>237</v>
      </c>
      <c r="C1722" t="s">
        <v>8334</v>
      </c>
      <c r="D1722" s="15" t="s">
        <v>248</v>
      </c>
      <c r="E1722" s="12" t="s">
        <v>93</v>
      </c>
      <c r="F1722" s="16">
        <v>1980</v>
      </c>
      <c r="G1722" s="12" t="s">
        <v>90</v>
      </c>
      <c r="H1722" s="12" t="s">
        <v>91</v>
      </c>
      <c r="I1722" s="12" t="s">
        <v>92</v>
      </c>
      <c r="J1722" s="12" t="s">
        <v>2401</v>
      </c>
      <c r="K1722" s="12" t="s">
        <v>2415</v>
      </c>
      <c r="N1722" s="16" t="s">
        <v>206</v>
      </c>
      <c r="O1722" s="16" t="s">
        <v>420</v>
      </c>
      <c r="P1722" s="12" t="s">
        <v>131</v>
      </c>
      <c r="Q1722" s="16">
        <v>2023</v>
      </c>
      <c r="R1722" s="16">
        <v>0.8</v>
      </c>
      <c r="U1722" s="16" t="s">
        <v>304</v>
      </c>
      <c r="V1722" s="12" t="s">
        <v>204</v>
      </c>
      <c r="W1722" s="12" t="s">
        <v>207</v>
      </c>
      <c r="X1722" s="16">
        <v>2</v>
      </c>
      <c r="Y1722" s="16">
        <v>11</v>
      </c>
      <c r="Z1722" s="16">
        <v>0.8</v>
      </c>
      <c r="AA1722" s="16">
        <f t="shared" si="319"/>
        <v>96</v>
      </c>
      <c r="AB1722" s="16" t="s">
        <v>5604</v>
      </c>
      <c r="AD1722" s="16">
        <f t="shared" si="303"/>
        <v>33600</v>
      </c>
      <c r="AE1722" s="16">
        <f t="shared" si="304"/>
        <v>280</v>
      </c>
      <c r="AF1722" s="16">
        <f t="shared" si="305"/>
        <v>105000</v>
      </c>
      <c r="AG1722" s="16">
        <f t="shared" si="306"/>
        <v>80</v>
      </c>
      <c r="AH1722" s="12">
        <f t="shared" si="307"/>
        <v>0</v>
      </c>
      <c r="AI1722" s="16">
        <f t="shared" si="308"/>
        <v>5.6000000000000005</v>
      </c>
      <c r="AJ1722" s="16">
        <f t="shared" si="309"/>
        <v>19320.000000000004</v>
      </c>
      <c r="AK1722" s="16">
        <f t="shared" si="310"/>
        <v>400</v>
      </c>
      <c r="AL1722" s="16">
        <f t="shared" si="311"/>
        <v>4000</v>
      </c>
      <c r="AM1722" s="16">
        <f t="shared" si="312"/>
        <v>56800</v>
      </c>
      <c r="AN1722" s="16">
        <f t="shared" si="313"/>
        <v>218720</v>
      </c>
      <c r="AO1722" s="12" t="s">
        <v>1486</v>
      </c>
      <c r="AP1722" s="16">
        <v>0.8</v>
      </c>
      <c r="BC1722" s="16">
        <v>0.8</v>
      </c>
      <c r="BD1722" s="16">
        <f t="shared" si="314"/>
        <v>2.8000000000000003</v>
      </c>
      <c r="BE1722" s="16">
        <f t="shared" si="315"/>
        <v>1367</v>
      </c>
      <c r="BG1722" s="16">
        <f t="shared" si="316"/>
        <v>960</v>
      </c>
      <c r="BH1722" s="16">
        <f t="shared" si="317"/>
        <v>512</v>
      </c>
      <c r="BI1722" s="16">
        <f t="shared" si="318"/>
        <v>6.4</v>
      </c>
    </row>
    <row r="1723" spans="1:61" ht="20.149999999999999" customHeight="1" x14ac:dyDescent="0.35">
      <c r="A1723">
        <v>1722</v>
      </c>
      <c r="B1723" t="s">
        <v>237</v>
      </c>
      <c r="C1723" t="s">
        <v>8335</v>
      </c>
      <c r="D1723" s="15" t="s">
        <v>249</v>
      </c>
      <c r="E1723" s="12" t="s">
        <v>93</v>
      </c>
      <c r="F1723" s="16">
        <v>1981</v>
      </c>
      <c r="G1723" s="12" t="s">
        <v>90</v>
      </c>
      <c r="H1723" s="12" t="s">
        <v>91</v>
      </c>
      <c r="I1723" s="12" t="s">
        <v>92</v>
      </c>
      <c r="J1723" s="12" t="s">
        <v>2401</v>
      </c>
      <c r="K1723" s="12" t="s">
        <v>2415</v>
      </c>
      <c r="N1723" s="16" t="s">
        <v>206</v>
      </c>
      <c r="O1723" s="16" t="s">
        <v>420</v>
      </c>
      <c r="P1723" s="12" t="s">
        <v>131</v>
      </c>
      <c r="Q1723" s="16">
        <v>2023</v>
      </c>
      <c r="R1723" s="16">
        <v>0.9</v>
      </c>
      <c r="U1723" s="16" t="s">
        <v>304</v>
      </c>
      <c r="V1723" s="12" t="s">
        <v>204</v>
      </c>
      <c r="W1723" s="12" t="s">
        <v>207</v>
      </c>
      <c r="X1723" s="16">
        <v>1</v>
      </c>
      <c r="Y1723" s="16">
        <v>10</v>
      </c>
      <c r="Z1723" s="16">
        <v>0.9</v>
      </c>
      <c r="AA1723" s="16">
        <f t="shared" si="319"/>
        <v>108</v>
      </c>
      <c r="AB1723" s="16" t="s">
        <v>5604</v>
      </c>
      <c r="AD1723" s="16">
        <f t="shared" si="303"/>
        <v>37800</v>
      </c>
      <c r="AE1723" s="16">
        <f t="shared" si="304"/>
        <v>315</v>
      </c>
      <c r="AF1723" s="16">
        <f t="shared" si="305"/>
        <v>118125</v>
      </c>
      <c r="AG1723" s="16">
        <f t="shared" si="306"/>
        <v>90</v>
      </c>
      <c r="AH1723" s="12">
        <f t="shared" si="307"/>
        <v>0</v>
      </c>
      <c r="AI1723" s="16">
        <f t="shared" si="308"/>
        <v>6.3</v>
      </c>
      <c r="AJ1723" s="16">
        <f t="shared" si="309"/>
        <v>21735</v>
      </c>
      <c r="AK1723" s="16">
        <f t="shared" si="310"/>
        <v>450</v>
      </c>
      <c r="AL1723" s="16">
        <f t="shared" si="311"/>
        <v>4500</v>
      </c>
      <c r="AM1723" s="16">
        <f t="shared" si="312"/>
        <v>63900</v>
      </c>
      <c r="AN1723" s="16">
        <f t="shared" si="313"/>
        <v>246060</v>
      </c>
      <c r="AO1723" s="12" t="s">
        <v>1486</v>
      </c>
      <c r="AP1723" s="16">
        <v>0.9</v>
      </c>
      <c r="BC1723" s="16">
        <v>0.9</v>
      </c>
      <c r="BD1723" s="16">
        <f t="shared" si="314"/>
        <v>3.15</v>
      </c>
      <c r="BE1723" s="16">
        <f t="shared" si="315"/>
        <v>1537.875</v>
      </c>
      <c r="BG1723" s="16">
        <f t="shared" si="316"/>
        <v>1080</v>
      </c>
      <c r="BH1723" s="16">
        <f t="shared" si="317"/>
        <v>576</v>
      </c>
      <c r="BI1723" s="16">
        <f t="shared" si="318"/>
        <v>7.2</v>
      </c>
    </row>
    <row r="1724" spans="1:61" ht="20.149999999999999" customHeight="1" x14ac:dyDescent="0.35">
      <c r="A1724">
        <v>1723</v>
      </c>
      <c r="B1724" t="s">
        <v>237</v>
      </c>
      <c r="C1724" t="s">
        <v>8336</v>
      </c>
      <c r="D1724" s="15" t="s">
        <v>250</v>
      </c>
      <c r="E1724" s="12" t="s">
        <v>93</v>
      </c>
      <c r="F1724" s="16">
        <v>1992</v>
      </c>
      <c r="G1724" s="12" t="s">
        <v>90</v>
      </c>
      <c r="H1724" s="12" t="s">
        <v>91</v>
      </c>
      <c r="I1724" s="12" t="s">
        <v>92</v>
      </c>
      <c r="J1724" s="12" t="s">
        <v>2401</v>
      </c>
      <c r="K1724" s="12" t="s">
        <v>2415</v>
      </c>
      <c r="N1724" s="16" t="s">
        <v>206</v>
      </c>
      <c r="O1724" s="16" t="s">
        <v>420</v>
      </c>
      <c r="P1724" s="12" t="s">
        <v>131</v>
      </c>
      <c r="Q1724" s="16">
        <v>2023</v>
      </c>
      <c r="R1724" s="16">
        <v>1</v>
      </c>
      <c r="U1724" s="16" t="s">
        <v>304</v>
      </c>
      <c r="V1724" s="12" t="s">
        <v>204</v>
      </c>
      <c r="W1724" s="12" t="s">
        <v>207</v>
      </c>
      <c r="X1724" s="16">
        <v>1</v>
      </c>
      <c r="Y1724" s="16">
        <v>7</v>
      </c>
      <c r="Z1724" s="16">
        <v>1</v>
      </c>
      <c r="AA1724" s="16">
        <f t="shared" si="319"/>
        <v>120</v>
      </c>
      <c r="AB1724" s="16" t="s">
        <v>5604</v>
      </c>
      <c r="AD1724" s="16">
        <f t="shared" si="303"/>
        <v>42000</v>
      </c>
      <c r="AE1724" s="16">
        <f t="shared" si="304"/>
        <v>350</v>
      </c>
      <c r="AF1724" s="16">
        <f t="shared" si="305"/>
        <v>131250</v>
      </c>
      <c r="AG1724" s="16">
        <f t="shared" si="306"/>
        <v>100</v>
      </c>
      <c r="AH1724" s="12">
        <f t="shared" si="307"/>
        <v>0</v>
      </c>
      <c r="AI1724" s="16">
        <f t="shared" si="308"/>
        <v>7</v>
      </c>
      <c r="AJ1724" s="16">
        <f t="shared" si="309"/>
        <v>24150</v>
      </c>
      <c r="AK1724" s="16">
        <f t="shared" si="310"/>
        <v>500</v>
      </c>
      <c r="AL1724" s="16">
        <f t="shared" si="311"/>
        <v>5000</v>
      </c>
      <c r="AM1724" s="16">
        <f t="shared" si="312"/>
        <v>71000</v>
      </c>
      <c r="AN1724" s="16">
        <f t="shared" si="313"/>
        <v>273400</v>
      </c>
      <c r="AO1724" s="12" t="s">
        <v>1486</v>
      </c>
      <c r="AP1724" s="16">
        <v>1</v>
      </c>
      <c r="BC1724" s="16">
        <v>1</v>
      </c>
      <c r="BD1724" s="16">
        <f t="shared" si="314"/>
        <v>3.5</v>
      </c>
      <c r="BE1724" s="16">
        <f t="shared" si="315"/>
        <v>1708.75</v>
      </c>
      <c r="BG1724" s="16">
        <f t="shared" si="316"/>
        <v>1200</v>
      </c>
      <c r="BH1724" s="16">
        <f t="shared" si="317"/>
        <v>640</v>
      </c>
      <c r="BI1724" s="16">
        <f t="shared" si="318"/>
        <v>8</v>
      </c>
    </row>
    <row r="1725" spans="1:61" ht="20.149999999999999" customHeight="1" x14ac:dyDescent="0.35">
      <c r="A1725">
        <v>1724</v>
      </c>
      <c r="B1725" t="s">
        <v>237</v>
      </c>
      <c r="C1725" t="s">
        <v>8337</v>
      </c>
      <c r="D1725" s="15" t="s">
        <v>251</v>
      </c>
      <c r="E1725" s="12" t="s">
        <v>98</v>
      </c>
      <c r="F1725" s="16">
        <v>1981</v>
      </c>
      <c r="G1725" s="12" t="s">
        <v>90</v>
      </c>
      <c r="H1725" s="12" t="s">
        <v>91</v>
      </c>
      <c r="I1725" s="12" t="s">
        <v>92</v>
      </c>
      <c r="J1725" s="12" t="s">
        <v>2401</v>
      </c>
      <c r="K1725" s="12" t="s">
        <v>2415</v>
      </c>
      <c r="N1725" s="16" t="s">
        <v>206</v>
      </c>
      <c r="O1725" s="16" t="s">
        <v>420</v>
      </c>
      <c r="P1725" s="12" t="s">
        <v>131</v>
      </c>
      <c r="Q1725" s="16">
        <v>2023</v>
      </c>
      <c r="R1725" s="16">
        <v>0.7</v>
      </c>
      <c r="U1725" s="16" t="s">
        <v>304</v>
      </c>
      <c r="V1725" s="12" t="s">
        <v>204</v>
      </c>
      <c r="W1725" s="12" t="s">
        <v>207</v>
      </c>
      <c r="X1725" s="16">
        <v>2</v>
      </c>
      <c r="Y1725" s="16">
        <v>9</v>
      </c>
      <c r="Z1725" s="16">
        <v>0.7</v>
      </c>
      <c r="AA1725" s="16">
        <f t="shared" si="319"/>
        <v>84</v>
      </c>
      <c r="AB1725" s="16" t="s">
        <v>5604</v>
      </c>
      <c r="AD1725" s="16">
        <f t="shared" si="303"/>
        <v>29400</v>
      </c>
      <c r="AE1725" s="16">
        <f t="shared" si="304"/>
        <v>244.99999999999997</v>
      </c>
      <c r="AF1725" s="16">
        <f t="shared" si="305"/>
        <v>91874.999999999985</v>
      </c>
      <c r="AG1725" s="16">
        <f t="shared" si="306"/>
        <v>70</v>
      </c>
      <c r="AH1725" s="12">
        <f t="shared" si="307"/>
        <v>0</v>
      </c>
      <c r="AI1725" s="16">
        <f t="shared" si="308"/>
        <v>4.8999999999999995</v>
      </c>
      <c r="AJ1725" s="16">
        <f t="shared" si="309"/>
        <v>16904.999999999996</v>
      </c>
      <c r="AK1725" s="16">
        <f t="shared" si="310"/>
        <v>350</v>
      </c>
      <c r="AL1725" s="16">
        <f t="shared" si="311"/>
        <v>3500</v>
      </c>
      <c r="AM1725" s="16">
        <f t="shared" si="312"/>
        <v>49700</v>
      </c>
      <c r="AN1725" s="16">
        <f t="shared" si="313"/>
        <v>191380</v>
      </c>
      <c r="AO1725" s="12" t="s">
        <v>1486</v>
      </c>
      <c r="AP1725" s="16">
        <v>0.7</v>
      </c>
      <c r="BC1725" s="16">
        <v>0.7</v>
      </c>
      <c r="BD1725" s="16">
        <f t="shared" si="314"/>
        <v>2.4499999999999997</v>
      </c>
      <c r="BE1725" s="16">
        <f t="shared" si="315"/>
        <v>1196.125</v>
      </c>
      <c r="BG1725" s="16">
        <f t="shared" si="316"/>
        <v>840</v>
      </c>
      <c r="BH1725" s="16">
        <f t="shared" si="317"/>
        <v>448</v>
      </c>
      <c r="BI1725" s="16">
        <f t="shared" si="318"/>
        <v>5.6</v>
      </c>
    </row>
    <row r="1726" spans="1:61" ht="20.149999999999999" customHeight="1" x14ac:dyDescent="0.35">
      <c r="A1726">
        <v>1725</v>
      </c>
      <c r="B1726" t="s">
        <v>237</v>
      </c>
      <c r="C1726" t="s">
        <v>8338</v>
      </c>
      <c r="D1726" s="15" t="s">
        <v>252</v>
      </c>
      <c r="E1726" s="12" t="s">
        <v>98</v>
      </c>
      <c r="F1726" s="16">
        <v>1975</v>
      </c>
      <c r="G1726" s="12" t="s">
        <v>90</v>
      </c>
      <c r="H1726" s="12" t="s">
        <v>91</v>
      </c>
      <c r="I1726" s="12" t="s">
        <v>92</v>
      </c>
      <c r="J1726" s="12" t="s">
        <v>2401</v>
      </c>
      <c r="K1726" s="12" t="s">
        <v>2415</v>
      </c>
      <c r="N1726" s="16" t="s">
        <v>206</v>
      </c>
      <c r="O1726" s="16" t="s">
        <v>420</v>
      </c>
      <c r="P1726" s="12" t="s">
        <v>131</v>
      </c>
      <c r="Q1726" s="16">
        <v>2023</v>
      </c>
      <c r="R1726" s="16">
        <v>0.9</v>
      </c>
      <c r="U1726" s="16" t="s">
        <v>304</v>
      </c>
      <c r="V1726" s="12" t="s">
        <v>204</v>
      </c>
      <c r="W1726" s="12" t="s">
        <v>207</v>
      </c>
      <c r="X1726" s="16">
        <v>1</v>
      </c>
      <c r="Y1726" s="16">
        <v>8</v>
      </c>
      <c r="Z1726" s="16">
        <v>0.9</v>
      </c>
      <c r="AA1726" s="16">
        <f t="shared" si="319"/>
        <v>108</v>
      </c>
      <c r="AB1726" s="16" t="s">
        <v>5604</v>
      </c>
      <c r="AD1726" s="16">
        <f t="shared" si="303"/>
        <v>37800</v>
      </c>
      <c r="AE1726" s="16">
        <f t="shared" si="304"/>
        <v>315</v>
      </c>
      <c r="AF1726" s="16">
        <f t="shared" si="305"/>
        <v>118125</v>
      </c>
      <c r="AG1726" s="16">
        <f t="shared" si="306"/>
        <v>90</v>
      </c>
      <c r="AH1726" s="12">
        <f t="shared" si="307"/>
        <v>0</v>
      </c>
      <c r="AI1726" s="16">
        <f t="shared" si="308"/>
        <v>6.3</v>
      </c>
      <c r="AJ1726" s="16">
        <f t="shared" si="309"/>
        <v>21735</v>
      </c>
      <c r="AK1726" s="16">
        <f t="shared" si="310"/>
        <v>450</v>
      </c>
      <c r="AL1726" s="16">
        <f t="shared" si="311"/>
        <v>4500</v>
      </c>
      <c r="AM1726" s="16">
        <f t="shared" si="312"/>
        <v>63900</v>
      </c>
      <c r="AN1726" s="16">
        <f t="shared" si="313"/>
        <v>246060</v>
      </c>
      <c r="AO1726" s="12" t="s">
        <v>1486</v>
      </c>
      <c r="AP1726" s="16">
        <v>0.9</v>
      </c>
      <c r="BC1726" s="16">
        <v>0.9</v>
      </c>
      <c r="BD1726" s="16">
        <f t="shared" si="314"/>
        <v>3.15</v>
      </c>
      <c r="BE1726" s="16">
        <f t="shared" si="315"/>
        <v>1537.875</v>
      </c>
      <c r="BG1726" s="16">
        <f t="shared" si="316"/>
        <v>1080</v>
      </c>
      <c r="BH1726" s="16">
        <f t="shared" si="317"/>
        <v>576</v>
      </c>
      <c r="BI1726" s="16">
        <f t="shared" si="318"/>
        <v>7.2</v>
      </c>
    </row>
    <row r="1727" spans="1:61" ht="20.149999999999999" customHeight="1" x14ac:dyDescent="0.35">
      <c r="A1727">
        <v>1726</v>
      </c>
      <c r="B1727" t="s">
        <v>237</v>
      </c>
      <c r="C1727" t="s">
        <v>8339</v>
      </c>
      <c r="D1727" s="15" t="s">
        <v>253</v>
      </c>
      <c r="E1727" s="12" t="s">
        <v>98</v>
      </c>
      <c r="F1727" s="16">
        <v>1988</v>
      </c>
      <c r="G1727" s="12" t="s">
        <v>90</v>
      </c>
      <c r="H1727" s="12" t="s">
        <v>91</v>
      </c>
      <c r="I1727" s="12" t="s">
        <v>92</v>
      </c>
      <c r="J1727" s="12" t="s">
        <v>2401</v>
      </c>
      <c r="K1727" s="12" t="s">
        <v>2415</v>
      </c>
      <c r="N1727" s="16" t="s">
        <v>206</v>
      </c>
      <c r="O1727" s="16" t="s">
        <v>420</v>
      </c>
      <c r="P1727" s="12" t="s">
        <v>131</v>
      </c>
      <c r="Q1727" s="16">
        <v>2023</v>
      </c>
      <c r="R1727" s="16">
        <v>0.9</v>
      </c>
      <c r="U1727" s="16" t="s">
        <v>304</v>
      </c>
      <c r="V1727" s="12" t="s">
        <v>204</v>
      </c>
      <c r="W1727" s="12" t="s">
        <v>207</v>
      </c>
      <c r="X1727" s="16">
        <v>1</v>
      </c>
      <c r="Y1727" s="16">
        <v>5</v>
      </c>
      <c r="Z1727" s="16">
        <v>0.9</v>
      </c>
      <c r="AA1727" s="16">
        <f t="shared" si="319"/>
        <v>108</v>
      </c>
      <c r="AB1727" s="16" t="s">
        <v>5604</v>
      </c>
      <c r="AD1727" s="16">
        <f t="shared" si="303"/>
        <v>37800</v>
      </c>
      <c r="AE1727" s="16">
        <f t="shared" si="304"/>
        <v>315</v>
      </c>
      <c r="AF1727" s="16">
        <f t="shared" si="305"/>
        <v>118125</v>
      </c>
      <c r="AG1727" s="16">
        <f t="shared" si="306"/>
        <v>90</v>
      </c>
      <c r="AH1727" s="12">
        <f t="shared" si="307"/>
        <v>0</v>
      </c>
      <c r="AI1727" s="16">
        <f t="shared" si="308"/>
        <v>6.3</v>
      </c>
      <c r="AJ1727" s="16">
        <f t="shared" si="309"/>
        <v>21735</v>
      </c>
      <c r="AK1727" s="16">
        <f t="shared" si="310"/>
        <v>450</v>
      </c>
      <c r="AL1727" s="16">
        <f t="shared" si="311"/>
        <v>4500</v>
      </c>
      <c r="AM1727" s="16">
        <f t="shared" si="312"/>
        <v>63900</v>
      </c>
      <c r="AN1727" s="16">
        <f t="shared" si="313"/>
        <v>246060</v>
      </c>
      <c r="AO1727" s="12" t="s">
        <v>1486</v>
      </c>
      <c r="AP1727" s="16">
        <v>0.9</v>
      </c>
      <c r="BC1727" s="16">
        <v>0.9</v>
      </c>
      <c r="BD1727" s="16">
        <f t="shared" si="314"/>
        <v>3.15</v>
      </c>
      <c r="BE1727" s="16">
        <f t="shared" si="315"/>
        <v>1537.875</v>
      </c>
      <c r="BG1727" s="16">
        <f t="shared" si="316"/>
        <v>1080</v>
      </c>
      <c r="BH1727" s="16">
        <f t="shared" si="317"/>
        <v>576</v>
      </c>
      <c r="BI1727" s="16">
        <f t="shared" si="318"/>
        <v>7.2</v>
      </c>
    </row>
    <row r="1728" spans="1:61" ht="20.149999999999999" customHeight="1" x14ac:dyDescent="0.35">
      <c r="A1728">
        <v>1727</v>
      </c>
      <c r="B1728" t="s">
        <v>237</v>
      </c>
      <c r="C1728" t="s">
        <v>8340</v>
      </c>
      <c r="D1728" s="15" t="s">
        <v>254</v>
      </c>
      <c r="E1728" s="12" t="s">
        <v>93</v>
      </c>
      <c r="F1728" s="16">
        <v>1964</v>
      </c>
      <c r="G1728" s="12" t="s">
        <v>90</v>
      </c>
      <c r="H1728" s="12" t="s">
        <v>91</v>
      </c>
      <c r="I1728" s="12" t="s">
        <v>92</v>
      </c>
      <c r="J1728" s="12" t="s">
        <v>2401</v>
      </c>
      <c r="K1728" s="12" t="s">
        <v>2415</v>
      </c>
      <c r="N1728" s="16" t="s">
        <v>206</v>
      </c>
      <c r="O1728" s="16" t="s">
        <v>420</v>
      </c>
      <c r="P1728" s="12" t="s">
        <v>131</v>
      </c>
      <c r="Q1728" s="16">
        <v>2023</v>
      </c>
      <c r="R1728" s="16">
        <v>1.4</v>
      </c>
      <c r="U1728" s="16" t="s">
        <v>304</v>
      </c>
      <c r="V1728" s="12" t="s">
        <v>204</v>
      </c>
      <c r="W1728" s="12" t="s">
        <v>207</v>
      </c>
      <c r="X1728" s="16">
        <v>2</v>
      </c>
      <c r="Y1728" s="16">
        <v>7</v>
      </c>
      <c r="Z1728" s="16">
        <v>1.4</v>
      </c>
      <c r="AA1728" s="16">
        <f t="shared" si="319"/>
        <v>168</v>
      </c>
      <c r="AB1728" s="16" t="s">
        <v>5604</v>
      </c>
      <c r="AD1728" s="16">
        <f t="shared" si="303"/>
        <v>58800</v>
      </c>
      <c r="AE1728" s="16">
        <f t="shared" si="304"/>
        <v>489.99999999999994</v>
      </c>
      <c r="AF1728" s="16">
        <f t="shared" si="305"/>
        <v>183749.99999999997</v>
      </c>
      <c r="AG1728" s="16">
        <f t="shared" si="306"/>
        <v>140</v>
      </c>
      <c r="AH1728" s="12">
        <f t="shared" si="307"/>
        <v>0</v>
      </c>
      <c r="AI1728" s="16">
        <f t="shared" si="308"/>
        <v>9.7999999999999989</v>
      </c>
      <c r="AJ1728" s="16">
        <f t="shared" si="309"/>
        <v>33809.999999999993</v>
      </c>
      <c r="AK1728" s="16">
        <f t="shared" si="310"/>
        <v>700</v>
      </c>
      <c r="AL1728" s="16">
        <f t="shared" si="311"/>
        <v>7000</v>
      </c>
      <c r="AM1728" s="16">
        <f t="shared" si="312"/>
        <v>99400</v>
      </c>
      <c r="AN1728" s="16">
        <f t="shared" si="313"/>
        <v>382760</v>
      </c>
      <c r="AO1728" s="12" t="s">
        <v>1486</v>
      </c>
      <c r="AP1728" s="16">
        <v>1.4</v>
      </c>
      <c r="BC1728" s="16">
        <v>1.4</v>
      </c>
      <c r="BD1728" s="16">
        <f t="shared" si="314"/>
        <v>4.8999999999999995</v>
      </c>
      <c r="BE1728" s="16">
        <f t="shared" si="315"/>
        <v>2392.25</v>
      </c>
      <c r="BG1728" s="16">
        <f t="shared" si="316"/>
        <v>1680</v>
      </c>
      <c r="BH1728" s="16">
        <f t="shared" si="317"/>
        <v>896</v>
      </c>
      <c r="BI1728" s="16">
        <f t="shared" si="318"/>
        <v>11.2</v>
      </c>
    </row>
    <row r="1729" spans="1:61" ht="20.149999999999999" customHeight="1" x14ac:dyDescent="0.35">
      <c r="A1729">
        <v>1728</v>
      </c>
      <c r="B1729" t="s">
        <v>237</v>
      </c>
      <c r="C1729" t="s">
        <v>8341</v>
      </c>
      <c r="D1729" s="15" t="s">
        <v>255</v>
      </c>
      <c r="E1729" s="12" t="s">
        <v>93</v>
      </c>
      <c r="F1729" s="16">
        <v>1993</v>
      </c>
      <c r="G1729" s="12" t="s">
        <v>90</v>
      </c>
      <c r="H1729" s="12" t="s">
        <v>91</v>
      </c>
      <c r="I1729" s="12" t="s">
        <v>92</v>
      </c>
      <c r="J1729" s="12" t="s">
        <v>2401</v>
      </c>
      <c r="K1729" s="12" t="s">
        <v>2415</v>
      </c>
      <c r="N1729" s="16" t="s">
        <v>206</v>
      </c>
      <c r="O1729" s="16" t="s">
        <v>420</v>
      </c>
      <c r="P1729" s="12" t="s">
        <v>131</v>
      </c>
      <c r="Q1729" s="16">
        <v>2023</v>
      </c>
      <c r="R1729" s="16">
        <v>0.86</v>
      </c>
      <c r="U1729" s="16" t="s">
        <v>304</v>
      </c>
      <c r="V1729" s="12" t="s">
        <v>204</v>
      </c>
      <c r="W1729" s="12" t="s">
        <v>207</v>
      </c>
      <c r="X1729" s="16">
        <v>1</v>
      </c>
      <c r="Y1729" s="16">
        <v>8</v>
      </c>
      <c r="Z1729" s="16">
        <v>0.86</v>
      </c>
      <c r="AA1729" s="16">
        <f t="shared" si="319"/>
        <v>103.2</v>
      </c>
      <c r="AB1729" s="16" t="s">
        <v>5604</v>
      </c>
      <c r="AD1729" s="16">
        <f t="shared" si="303"/>
        <v>36120</v>
      </c>
      <c r="AE1729" s="16">
        <f t="shared" si="304"/>
        <v>301</v>
      </c>
      <c r="AF1729" s="16">
        <f t="shared" si="305"/>
        <v>112875</v>
      </c>
      <c r="AG1729" s="16">
        <f t="shared" si="306"/>
        <v>86</v>
      </c>
      <c r="AH1729" s="12">
        <f t="shared" si="307"/>
        <v>0</v>
      </c>
      <c r="AI1729" s="16">
        <f t="shared" si="308"/>
        <v>6.02</v>
      </c>
      <c r="AJ1729" s="16">
        <f t="shared" si="309"/>
        <v>20769</v>
      </c>
      <c r="AK1729" s="16">
        <f t="shared" si="310"/>
        <v>430</v>
      </c>
      <c r="AL1729" s="16">
        <f t="shared" si="311"/>
        <v>4300</v>
      </c>
      <c r="AM1729" s="16">
        <f t="shared" si="312"/>
        <v>61060</v>
      </c>
      <c r="AN1729" s="16">
        <f t="shared" si="313"/>
        <v>235124</v>
      </c>
      <c r="AO1729" s="12" t="s">
        <v>1486</v>
      </c>
      <c r="AP1729" s="16">
        <v>0.86</v>
      </c>
      <c r="BC1729" s="16">
        <v>0.86</v>
      </c>
      <c r="BD1729" s="16">
        <f t="shared" si="314"/>
        <v>3.01</v>
      </c>
      <c r="BE1729" s="16">
        <f t="shared" si="315"/>
        <v>1469.5250000000001</v>
      </c>
      <c r="BG1729" s="16">
        <f t="shared" si="316"/>
        <v>1032</v>
      </c>
      <c r="BH1729" s="16">
        <f t="shared" si="317"/>
        <v>550.4</v>
      </c>
      <c r="BI1729" s="16">
        <f t="shared" si="318"/>
        <v>6.88</v>
      </c>
    </row>
    <row r="1730" spans="1:61" ht="20.149999999999999" customHeight="1" x14ac:dyDescent="0.35">
      <c r="A1730">
        <v>1729</v>
      </c>
      <c r="B1730" t="s">
        <v>237</v>
      </c>
      <c r="C1730" t="s">
        <v>8342</v>
      </c>
      <c r="D1730" s="15" t="s">
        <v>256</v>
      </c>
      <c r="E1730" s="12" t="s">
        <v>98</v>
      </c>
      <c r="F1730" s="16">
        <v>1995</v>
      </c>
      <c r="G1730" s="12" t="s">
        <v>90</v>
      </c>
      <c r="H1730" s="12" t="s">
        <v>91</v>
      </c>
      <c r="I1730" s="12" t="s">
        <v>92</v>
      </c>
      <c r="J1730" s="12" t="s">
        <v>2401</v>
      </c>
      <c r="K1730" s="12" t="s">
        <v>2415</v>
      </c>
      <c r="N1730" s="16" t="s">
        <v>206</v>
      </c>
      <c r="O1730" s="16" t="s">
        <v>420</v>
      </c>
      <c r="P1730" s="12" t="s">
        <v>131</v>
      </c>
      <c r="Q1730" s="16">
        <v>2023</v>
      </c>
      <c r="R1730" s="16">
        <v>1</v>
      </c>
      <c r="U1730" s="16" t="s">
        <v>304</v>
      </c>
      <c r="V1730" s="12" t="s">
        <v>204</v>
      </c>
      <c r="W1730" s="12" t="s">
        <v>207</v>
      </c>
      <c r="X1730" s="16">
        <v>1</v>
      </c>
      <c r="Y1730" s="16">
        <v>9</v>
      </c>
      <c r="Z1730" s="16">
        <v>1</v>
      </c>
      <c r="AA1730" s="16">
        <f t="shared" si="319"/>
        <v>120</v>
      </c>
      <c r="AB1730" s="16" t="s">
        <v>5604</v>
      </c>
      <c r="AD1730" s="16">
        <f t="shared" si="303"/>
        <v>42000</v>
      </c>
      <c r="AE1730" s="16">
        <f t="shared" si="304"/>
        <v>350</v>
      </c>
      <c r="AF1730" s="16">
        <f t="shared" si="305"/>
        <v>131250</v>
      </c>
      <c r="AG1730" s="16">
        <f t="shared" si="306"/>
        <v>100</v>
      </c>
      <c r="AH1730" s="12">
        <f t="shared" si="307"/>
        <v>0</v>
      </c>
      <c r="AI1730" s="16">
        <f t="shared" si="308"/>
        <v>7</v>
      </c>
      <c r="AJ1730" s="16">
        <f t="shared" si="309"/>
        <v>24150</v>
      </c>
      <c r="AK1730" s="16">
        <f t="shared" si="310"/>
        <v>500</v>
      </c>
      <c r="AL1730" s="16">
        <f t="shared" si="311"/>
        <v>5000</v>
      </c>
      <c r="AM1730" s="16">
        <f t="shared" si="312"/>
        <v>71000</v>
      </c>
      <c r="AN1730" s="16">
        <f t="shared" si="313"/>
        <v>273400</v>
      </c>
      <c r="AO1730" s="12" t="s">
        <v>1486</v>
      </c>
      <c r="AP1730" s="16">
        <v>1</v>
      </c>
      <c r="BC1730" s="16">
        <v>1</v>
      </c>
      <c r="BD1730" s="16">
        <f t="shared" si="314"/>
        <v>3.5</v>
      </c>
      <c r="BE1730" s="16">
        <f t="shared" si="315"/>
        <v>1708.75</v>
      </c>
      <c r="BG1730" s="16">
        <f t="shared" si="316"/>
        <v>1200</v>
      </c>
      <c r="BH1730" s="16">
        <f t="shared" si="317"/>
        <v>640</v>
      </c>
      <c r="BI1730" s="16">
        <f t="shared" si="318"/>
        <v>8</v>
      </c>
    </row>
    <row r="1731" spans="1:61" ht="20.149999999999999" customHeight="1" x14ac:dyDescent="0.35">
      <c r="A1731">
        <v>1730</v>
      </c>
      <c r="B1731" t="s">
        <v>237</v>
      </c>
      <c r="C1731" t="s">
        <v>8343</v>
      </c>
      <c r="D1731" s="15" t="s">
        <v>257</v>
      </c>
      <c r="E1731" s="12" t="s">
        <v>93</v>
      </c>
      <c r="F1731" s="16">
        <v>1987</v>
      </c>
      <c r="G1731" s="12" t="s">
        <v>90</v>
      </c>
      <c r="H1731" s="12" t="s">
        <v>91</v>
      </c>
      <c r="I1731" s="12" t="s">
        <v>92</v>
      </c>
      <c r="J1731" s="12" t="s">
        <v>2401</v>
      </c>
      <c r="K1731" s="12" t="s">
        <v>2415</v>
      </c>
      <c r="N1731" s="16" t="s">
        <v>206</v>
      </c>
      <c r="O1731" s="16" t="s">
        <v>420</v>
      </c>
      <c r="P1731" s="12" t="s">
        <v>131</v>
      </c>
      <c r="Q1731" s="16">
        <v>2023</v>
      </c>
      <c r="R1731" s="16">
        <v>0.8</v>
      </c>
      <c r="U1731" s="16" t="s">
        <v>304</v>
      </c>
      <c r="V1731" s="12" t="s">
        <v>204</v>
      </c>
      <c r="W1731" s="12" t="s">
        <v>207</v>
      </c>
      <c r="X1731" s="16">
        <v>1</v>
      </c>
      <c r="Y1731" s="16">
        <v>5</v>
      </c>
      <c r="Z1731" s="16">
        <v>0.8</v>
      </c>
      <c r="AA1731" s="16">
        <f t="shared" si="319"/>
        <v>96</v>
      </c>
      <c r="AB1731" s="16" t="s">
        <v>5604</v>
      </c>
      <c r="AD1731" s="16">
        <f t="shared" si="303"/>
        <v>33600</v>
      </c>
      <c r="AE1731" s="16">
        <f t="shared" si="304"/>
        <v>280</v>
      </c>
      <c r="AF1731" s="16">
        <f t="shared" si="305"/>
        <v>105000</v>
      </c>
      <c r="AG1731" s="16">
        <f t="shared" si="306"/>
        <v>80</v>
      </c>
      <c r="AH1731" s="12">
        <f t="shared" si="307"/>
        <v>0</v>
      </c>
      <c r="AI1731" s="16">
        <f t="shared" si="308"/>
        <v>5.6000000000000005</v>
      </c>
      <c r="AJ1731" s="16">
        <f t="shared" si="309"/>
        <v>19320.000000000004</v>
      </c>
      <c r="AK1731" s="16">
        <f t="shared" si="310"/>
        <v>400</v>
      </c>
      <c r="AL1731" s="16">
        <f t="shared" si="311"/>
        <v>4000</v>
      </c>
      <c r="AM1731" s="16">
        <f t="shared" si="312"/>
        <v>56800</v>
      </c>
      <c r="AN1731" s="16">
        <f t="shared" si="313"/>
        <v>218720</v>
      </c>
      <c r="AO1731" s="12" t="s">
        <v>1486</v>
      </c>
      <c r="AP1731" s="16">
        <v>0.8</v>
      </c>
      <c r="BC1731" s="16">
        <v>0.8</v>
      </c>
      <c r="BD1731" s="16">
        <f t="shared" si="314"/>
        <v>2.8000000000000003</v>
      </c>
      <c r="BE1731" s="16">
        <f t="shared" si="315"/>
        <v>1367</v>
      </c>
      <c r="BG1731" s="16">
        <f t="shared" si="316"/>
        <v>960</v>
      </c>
      <c r="BH1731" s="16">
        <f t="shared" si="317"/>
        <v>512</v>
      </c>
      <c r="BI1731" s="16">
        <f t="shared" si="318"/>
        <v>6.4</v>
      </c>
    </row>
    <row r="1732" spans="1:61" ht="20.149999999999999" customHeight="1" x14ac:dyDescent="0.35">
      <c r="A1732">
        <v>1731</v>
      </c>
      <c r="B1732" t="s">
        <v>237</v>
      </c>
      <c r="C1732" t="s">
        <v>8344</v>
      </c>
      <c r="D1732" s="15" t="s">
        <v>258</v>
      </c>
      <c r="E1732" s="12" t="s">
        <v>98</v>
      </c>
      <c r="F1732" s="16">
        <v>1980</v>
      </c>
      <c r="G1732" s="12" t="s">
        <v>90</v>
      </c>
      <c r="H1732" s="12" t="s">
        <v>91</v>
      </c>
      <c r="I1732" s="12" t="s">
        <v>92</v>
      </c>
      <c r="J1732" s="12" t="s">
        <v>2401</v>
      </c>
      <c r="K1732" s="12" t="s">
        <v>2415</v>
      </c>
      <c r="N1732" s="16" t="s">
        <v>206</v>
      </c>
      <c r="O1732" s="16" t="s">
        <v>420</v>
      </c>
      <c r="P1732" s="12" t="s">
        <v>131</v>
      </c>
      <c r="Q1732" s="16">
        <v>2023</v>
      </c>
      <c r="R1732" s="16">
        <v>1.37</v>
      </c>
      <c r="U1732" s="16" t="s">
        <v>304</v>
      </c>
      <c r="V1732" s="12" t="s">
        <v>204</v>
      </c>
      <c r="W1732" s="12" t="s">
        <v>207</v>
      </c>
      <c r="X1732" s="16">
        <v>1</v>
      </c>
      <c r="Y1732" s="16">
        <v>6</v>
      </c>
      <c r="Z1732" s="16">
        <v>1.37</v>
      </c>
      <c r="AA1732" s="16">
        <f t="shared" si="319"/>
        <v>164.4</v>
      </c>
      <c r="AB1732" s="16" t="s">
        <v>5604</v>
      </c>
      <c r="AD1732" s="16">
        <f t="shared" si="303"/>
        <v>57540</v>
      </c>
      <c r="AE1732" s="16">
        <f t="shared" si="304"/>
        <v>479.50000000000006</v>
      </c>
      <c r="AF1732" s="16">
        <f t="shared" si="305"/>
        <v>179812.50000000003</v>
      </c>
      <c r="AG1732" s="16">
        <f t="shared" si="306"/>
        <v>137</v>
      </c>
      <c r="AH1732" s="12">
        <f t="shared" si="307"/>
        <v>0</v>
      </c>
      <c r="AI1732" s="16">
        <f t="shared" si="308"/>
        <v>9.59</v>
      </c>
      <c r="AJ1732" s="16">
        <f t="shared" si="309"/>
        <v>33085.5</v>
      </c>
      <c r="AK1732" s="16">
        <f t="shared" si="310"/>
        <v>685</v>
      </c>
      <c r="AL1732" s="16">
        <f t="shared" si="311"/>
        <v>6850.0000000000009</v>
      </c>
      <c r="AM1732" s="16">
        <f t="shared" si="312"/>
        <v>97270.000000000015</v>
      </c>
      <c r="AN1732" s="16">
        <f t="shared" si="313"/>
        <v>374558</v>
      </c>
      <c r="AO1732" s="12" t="s">
        <v>1486</v>
      </c>
      <c r="AP1732" s="16">
        <v>1.37</v>
      </c>
      <c r="BC1732" s="16">
        <v>1.37</v>
      </c>
      <c r="BD1732" s="16">
        <f t="shared" si="314"/>
        <v>4.7949999999999999</v>
      </c>
      <c r="BE1732" s="16">
        <f t="shared" si="315"/>
        <v>2340.9875000000002</v>
      </c>
      <c r="BG1732" s="16">
        <f t="shared" si="316"/>
        <v>1644.0000000000002</v>
      </c>
      <c r="BH1732" s="16">
        <f t="shared" si="317"/>
        <v>876.80000000000007</v>
      </c>
      <c r="BI1732" s="16">
        <f t="shared" si="318"/>
        <v>10.96</v>
      </c>
    </row>
    <row r="1733" spans="1:61" ht="20.149999999999999" customHeight="1" x14ac:dyDescent="0.35">
      <c r="A1733">
        <v>1732</v>
      </c>
      <c r="B1733" t="s">
        <v>237</v>
      </c>
      <c r="C1733" t="s">
        <v>8345</v>
      </c>
      <c r="D1733" s="15" t="s">
        <v>259</v>
      </c>
      <c r="E1733" s="12" t="s">
        <v>93</v>
      </c>
      <c r="F1733" s="16">
        <v>1992</v>
      </c>
      <c r="G1733" s="12" t="s">
        <v>90</v>
      </c>
      <c r="H1733" s="12" t="s">
        <v>91</v>
      </c>
      <c r="I1733" s="12" t="s">
        <v>92</v>
      </c>
      <c r="J1733" s="12" t="s">
        <v>2401</v>
      </c>
      <c r="K1733" s="12" t="s">
        <v>2415</v>
      </c>
      <c r="N1733" s="16" t="s">
        <v>206</v>
      </c>
      <c r="O1733" s="16" t="s">
        <v>420</v>
      </c>
      <c r="P1733" s="12" t="s">
        <v>131</v>
      </c>
      <c r="Q1733" s="16">
        <v>2023</v>
      </c>
      <c r="R1733" s="16">
        <v>1</v>
      </c>
      <c r="U1733" s="16" t="s">
        <v>304</v>
      </c>
      <c r="V1733" s="12" t="s">
        <v>204</v>
      </c>
      <c r="W1733" s="12" t="s">
        <v>207</v>
      </c>
      <c r="X1733" s="16">
        <v>1</v>
      </c>
      <c r="Y1733" s="16">
        <v>4</v>
      </c>
      <c r="Z1733" s="16">
        <v>1</v>
      </c>
      <c r="AA1733" s="16">
        <f t="shared" si="319"/>
        <v>120</v>
      </c>
      <c r="AB1733" s="16" t="s">
        <v>5604</v>
      </c>
      <c r="AD1733" s="16">
        <f t="shared" si="303"/>
        <v>42000</v>
      </c>
      <c r="AE1733" s="16">
        <f t="shared" si="304"/>
        <v>350</v>
      </c>
      <c r="AF1733" s="16">
        <f t="shared" si="305"/>
        <v>131250</v>
      </c>
      <c r="AG1733" s="16">
        <f t="shared" si="306"/>
        <v>100</v>
      </c>
      <c r="AH1733" s="12">
        <f t="shared" si="307"/>
        <v>0</v>
      </c>
      <c r="AI1733" s="16">
        <f t="shared" si="308"/>
        <v>7</v>
      </c>
      <c r="AJ1733" s="16">
        <f t="shared" si="309"/>
        <v>24150</v>
      </c>
      <c r="AK1733" s="16">
        <f t="shared" si="310"/>
        <v>500</v>
      </c>
      <c r="AL1733" s="16">
        <f t="shared" si="311"/>
        <v>5000</v>
      </c>
      <c r="AM1733" s="16">
        <f t="shared" si="312"/>
        <v>71000</v>
      </c>
      <c r="AN1733" s="16">
        <f t="shared" si="313"/>
        <v>273400</v>
      </c>
      <c r="AO1733" s="12" t="s">
        <v>1486</v>
      </c>
      <c r="AP1733" s="16">
        <v>1</v>
      </c>
      <c r="BC1733" s="16">
        <v>1</v>
      </c>
      <c r="BD1733" s="16">
        <f t="shared" si="314"/>
        <v>3.5</v>
      </c>
      <c r="BE1733" s="16">
        <f t="shared" si="315"/>
        <v>1708.75</v>
      </c>
      <c r="BG1733" s="16">
        <f t="shared" si="316"/>
        <v>1200</v>
      </c>
      <c r="BH1733" s="16">
        <f t="shared" si="317"/>
        <v>640</v>
      </c>
      <c r="BI1733" s="16">
        <f t="shared" si="318"/>
        <v>8</v>
      </c>
    </row>
    <row r="1734" spans="1:61" ht="20.149999999999999" customHeight="1" x14ac:dyDescent="0.35">
      <c r="A1734">
        <v>1733</v>
      </c>
      <c r="B1734" t="s">
        <v>237</v>
      </c>
      <c r="C1734" t="s">
        <v>8346</v>
      </c>
      <c r="D1734" s="15" t="s">
        <v>260</v>
      </c>
      <c r="E1734" s="12" t="s">
        <v>98</v>
      </c>
      <c r="F1734" s="16">
        <v>1994</v>
      </c>
      <c r="G1734" s="12" t="s">
        <v>90</v>
      </c>
      <c r="H1734" s="12" t="s">
        <v>91</v>
      </c>
      <c r="I1734" s="12" t="s">
        <v>92</v>
      </c>
      <c r="J1734" s="12" t="s">
        <v>2401</v>
      </c>
      <c r="K1734" s="12" t="s">
        <v>2415</v>
      </c>
      <c r="N1734" s="16" t="s">
        <v>206</v>
      </c>
      <c r="O1734" s="16" t="s">
        <v>420</v>
      </c>
      <c r="P1734" s="12" t="s">
        <v>131</v>
      </c>
      <c r="Q1734" s="16">
        <v>2023</v>
      </c>
      <c r="R1734" s="16">
        <v>0.9</v>
      </c>
      <c r="U1734" s="16" t="s">
        <v>304</v>
      </c>
      <c r="V1734" s="12" t="s">
        <v>204</v>
      </c>
      <c r="W1734" s="12" t="s">
        <v>207</v>
      </c>
      <c r="X1734" s="16">
        <v>2</v>
      </c>
      <c r="Y1734" s="16">
        <v>9</v>
      </c>
      <c r="Z1734" s="16">
        <v>0.9</v>
      </c>
      <c r="AA1734" s="16">
        <f t="shared" si="319"/>
        <v>108</v>
      </c>
      <c r="AB1734" s="16" t="s">
        <v>5604</v>
      </c>
      <c r="AD1734" s="16">
        <f t="shared" si="303"/>
        <v>37800</v>
      </c>
      <c r="AE1734" s="16">
        <f t="shared" si="304"/>
        <v>315</v>
      </c>
      <c r="AF1734" s="16">
        <f t="shared" si="305"/>
        <v>118125</v>
      </c>
      <c r="AG1734" s="16">
        <f t="shared" si="306"/>
        <v>90</v>
      </c>
      <c r="AH1734" s="12">
        <f t="shared" si="307"/>
        <v>0</v>
      </c>
      <c r="AI1734" s="16">
        <f t="shared" si="308"/>
        <v>6.3</v>
      </c>
      <c r="AJ1734" s="16">
        <f t="shared" si="309"/>
        <v>21735</v>
      </c>
      <c r="AK1734" s="16">
        <f t="shared" si="310"/>
        <v>450</v>
      </c>
      <c r="AL1734" s="16">
        <f t="shared" si="311"/>
        <v>4500</v>
      </c>
      <c r="AM1734" s="16">
        <f t="shared" si="312"/>
        <v>63900</v>
      </c>
      <c r="AN1734" s="16">
        <f t="shared" si="313"/>
        <v>246060</v>
      </c>
      <c r="AO1734" s="12" t="s">
        <v>1486</v>
      </c>
      <c r="AP1734" s="16">
        <v>0.9</v>
      </c>
      <c r="BC1734" s="16">
        <v>0.9</v>
      </c>
      <c r="BD1734" s="16">
        <f t="shared" si="314"/>
        <v>3.15</v>
      </c>
      <c r="BE1734" s="16">
        <f t="shared" si="315"/>
        <v>1537.875</v>
      </c>
      <c r="BG1734" s="16">
        <f t="shared" si="316"/>
        <v>1080</v>
      </c>
      <c r="BH1734" s="16">
        <f t="shared" si="317"/>
        <v>576</v>
      </c>
      <c r="BI1734" s="16">
        <f t="shared" si="318"/>
        <v>7.2</v>
      </c>
    </row>
    <row r="1735" spans="1:61" ht="20.149999999999999" customHeight="1" x14ac:dyDescent="0.35">
      <c r="A1735">
        <v>1734</v>
      </c>
      <c r="B1735" t="s">
        <v>237</v>
      </c>
      <c r="C1735" t="s">
        <v>8347</v>
      </c>
      <c r="D1735" s="15" t="s">
        <v>261</v>
      </c>
      <c r="E1735" s="12" t="s">
        <v>98</v>
      </c>
      <c r="F1735" s="16">
        <v>1963</v>
      </c>
      <c r="G1735" s="12" t="s">
        <v>90</v>
      </c>
      <c r="H1735" s="12" t="s">
        <v>91</v>
      </c>
      <c r="I1735" s="12" t="s">
        <v>92</v>
      </c>
      <c r="J1735" s="12" t="s">
        <v>2401</v>
      </c>
      <c r="K1735" s="12" t="s">
        <v>2415</v>
      </c>
      <c r="N1735" s="16" t="s">
        <v>206</v>
      </c>
      <c r="O1735" s="16" t="s">
        <v>420</v>
      </c>
      <c r="P1735" s="12" t="s">
        <v>131</v>
      </c>
      <c r="Q1735" s="16">
        <v>2023</v>
      </c>
      <c r="R1735" s="16">
        <v>1.34</v>
      </c>
      <c r="U1735" s="16" t="s">
        <v>304</v>
      </c>
      <c r="V1735" s="12" t="s">
        <v>204</v>
      </c>
      <c r="W1735" s="12" t="s">
        <v>207</v>
      </c>
      <c r="X1735" s="16">
        <v>1</v>
      </c>
      <c r="Y1735" s="16">
        <v>2</v>
      </c>
      <c r="Z1735" s="16">
        <v>1.34</v>
      </c>
      <c r="AA1735" s="16">
        <f t="shared" si="319"/>
        <v>160.80000000000001</v>
      </c>
      <c r="AB1735" s="16" t="s">
        <v>5604</v>
      </c>
      <c r="AD1735" s="16">
        <f t="shared" si="303"/>
        <v>56280.000000000007</v>
      </c>
      <c r="AE1735" s="16">
        <f t="shared" si="304"/>
        <v>469</v>
      </c>
      <c r="AF1735" s="16">
        <f t="shared" si="305"/>
        <v>175875</v>
      </c>
      <c r="AG1735" s="16">
        <f t="shared" si="306"/>
        <v>134</v>
      </c>
      <c r="AH1735" s="12">
        <f t="shared" si="307"/>
        <v>0</v>
      </c>
      <c r="AI1735" s="16">
        <f t="shared" si="308"/>
        <v>9.3800000000000008</v>
      </c>
      <c r="AJ1735" s="16">
        <f t="shared" si="309"/>
        <v>32361.000000000004</v>
      </c>
      <c r="AK1735" s="16">
        <f t="shared" si="310"/>
        <v>670</v>
      </c>
      <c r="AL1735" s="16">
        <f t="shared" si="311"/>
        <v>6700</v>
      </c>
      <c r="AM1735" s="16">
        <f t="shared" si="312"/>
        <v>95140</v>
      </c>
      <c r="AN1735" s="16">
        <f t="shared" si="313"/>
        <v>366356</v>
      </c>
      <c r="AO1735" s="12" t="s">
        <v>1486</v>
      </c>
      <c r="AP1735" s="16">
        <v>1.34</v>
      </c>
      <c r="BC1735" s="16">
        <v>1.34</v>
      </c>
      <c r="BD1735" s="16">
        <f t="shared" si="314"/>
        <v>4.6900000000000004</v>
      </c>
      <c r="BE1735" s="16">
        <f t="shared" si="315"/>
        <v>2289.7249999999999</v>
      </c>
      <c r="BG1735" s="16">
        <f t="shared" si="316"/>
        <v>1608</v>
      </c>
      <c r="BH1735" s="16">
        <f t="shared" si="317"/>
        <v>857.6</v>
      </c>
      <c r="BI1735" s="16">
        <f t="shared" si="318"/>
        <v>10.72</v>
      </c>
    </row>
    <row r="1736" spans="1:61" ht="20.149999999999999" customHeight="1" x14ac:dyDescent="0.35">
      <c r="A1736">
        <v>1735</v>
      </c>
      <c r="B1736" t="s">
        <v>237</v>
      </c>
      <c r="C1736" t="s">
        <v>8348</v>
      </c>
      <c r="D1736" s="15" t="s">
        <v>262</v>
      </c>
      <c r="E1736" s="12" t="s">
        <v>98</v>
      </c>
      <c r="F1736" s="16">
        <v>1974</v>
      </c>
      <c r="G1736" s="12" t="s">
        <v>90</v>
      </c>
      <c r="H1736" s="12" t="s">
        <v>91</v>
      </c>
      <c r="I1736" s="12" t="s">
        <v>92</v>
      </c>
      <c r="J1736" s="12" t="s">
        <v>2401</v>
      </c>
      <c r="K1736" s="12" t="s">
        <v>2415</v>
      </c>
      <c r="N1736" s="16" t="s">
        <v>206</v>
      </c>
      <c r="O1736" s="16" t="s">
        <v>420</v>
      </c>
      <c r="P1736" s="12" t="s">
        <v>131</v>
      </c>
      <c r="Q1736" s="16">
        <v>2023</v>
      </c>
      <c r="R1736" s="16">
        <v>1.5</v>
      </c>
      <c r="U1736" s="16" t="s">
        <v>304</v>
      </c>
      <c r="V1736" s="12" t="s">
        <v>204</v>
      </c>
      <c r="W1736" s="12" t="s">
        <v>207</v>
      </c>
      <c r="X1736" s="16">
        <v>1</v>
      </c>
      <c r="Y1736" s="16">
        <v>3</v>
      </c>
      <c r="Z1736" s="16">
        <v>1.5</v>
      </c>
      <c r="AA1736" s="16">
        <f t="shared" si="319"/>
        <v>180</v>
      </c>
      <c r="AB1736" s="16" t="s">
        <v>5604</v>
      </c>
      <c r="AD1736" s="16">
        <f t="shared" si="303"/>
        <v>63000</v>
      </c>
      <c r="AE1736" s="16">
        <f t="shared" si="304"/>
        <v>525</v>
      </c>
      <c r="AF1736" s="16">
        <f t="shared" si="305"/>
        <v>196875</v>
      </c>
      <c r="AG1736" s="16">
        <f t="shared" si="306"/>
        <v>150</v>
      </c>
      <c r="AH1736" s="12">
        <f t="shared" si="307"/>
        <v>0</v>
      </c>
      <c r="AI1736" s="16">
        <f t="shared" si="308"/>
        <v>10.5</v>
      </c>
      <c r="AJ1736" s="16">
        <f t="shared" si="309"/>
        <v>36225</v>
      </c>
      <c r="AK1736" s="16">
        <f t="shared" si="310"/>
        <v>750</v>
      </c>
      <c r="AL1736" s="16">
        <f t="shared" si="311"/>
        <v>7500</v>
      </c>
      <c r="AM1736" s="16">
        <f t="shared" si="312"/>
        <v>106500</v>
      </c>
      <c r="AN1736" s="16">
        <f t="shared" si="313"/>
        <v>410100</v>
      </c>
      <c r="AO1736" s="12" t="s">
        <v>1486</v>
      </c>
      <c r="AP1736" s="16">
        <v>1.5</v>
      </c>
      <c r="BC1736" s="16">
        <v>1.5</v>
      </c>
      <c r="BD1736" s="16">
        <f t="shared" si="314"/>
        <v>5.25</v>
      </c>
      <c r="BE1736" s="16">
        <f t="shared" si="315"/>
        <v>2563.125</v>
      </c>
      <c r="BG1736" s="16">
        <f t="shared" si="316"/>
        <v>1800</v>
      </c>
      <c r="BH1736" s="16">
        <f t="shared" si="317"/>
        <v>960</v>
      </c>
      <c r="BI1736" s="16">
        <f t="shared" si="318"/>
        <v>12</v>
      </c>
    </row>
    <row r="1737" spans="1:61" ht="20.149999999999999" customHeight="1" x14ac:dyDescent="0.35">
      <c r="A1737">
        <v>1736</v>
      </c>
      <c r="B1737" t="s">
        <v>237</v>
      </c>
      <c r="C1737" t="s">
        <v>8349</v>
      </c>
      <c r="D1737" s="15" t="s">
        <v>263</v>
      </c>
      <c r="E1737" s="12" t="s">
        <v>93</v>
      </c>
      <c r="F1737" s="16">
        <v>1957</v>
      </c>
      <c r="G1737" s="12" t="s">
        <v>90</v>
      </c>
      <c r="H1737" s="12" t="s">
        <v>91</v>
      </c>
      <c r="I1737" s="12" t="s">
        <v>92</v>
      </c>
      <c r="J1737" s="12" t="s">
        <v>2401</v>
      </c>
      <c r="K1737" s="12" t="s">
        <v>2415</v>
      </c>
      <c r="N1737" s="16" t="s">
        <v>206</v>
      </c>
      <c r="O1737" s="16" t="s">
        <v>420</v>
      </c>
      <c r="P1737" s="12" t="s">
        <v>131</v>
      </c>
      <c r="Q1737" s="16">
        <v>2023</v>
      </c>
      <c r="R1737" s="16">
        <v>1</v>
      </c>
      <c r="U1737" s="16" t="s">
        <v>304</v>
      </c>
      <c r="V1737" s="12" t="s">
        <v>204</v>
      </c>
      <c r="W1737" s="12" t="s">
        <v>207</v>
      </c>
      <c r="X1737" s="16">
        <v>1</v>
      </c>
      <c r="Y1737" s="16">
        <v>6</v>
      </c>
      <c r="Z1737" s="16">
        <v>1</v>
      </c>
      <c r="AA1737" s="16">
        <f t="shared" si="319"/>
        <v>120</v>
      </c>
      <c r="AB1737" s="16" t="s">
        <v>5604</v>
      </c>
      <c r="AD1737" s="16">
        <f t="shared" si="303"/>
        <v>42000</v>
      </c>
      <c r="AE1737" s="16">
        <f t="shared" si="304"/>
        <v>350</v>
      </c>
      <c r="AF1737" s="16">
        <f t="shared" si="305"/>
        <v>131250</v>
      </c>
      <c r="AG1737" s="16">
        <f t="shared" si="306"/>
        <v>100</v>
      </c>
      <c r="AH1737" s="12">
        <f t="shared" si="307"/>
        <v>0</v>
      </c>
      <c r="AI1737" s="16">
        <f t="shared" si="308"/>
        <v>7</v>
      </c>
      <c r="AJ1737" s="16">
        <f t="shared" si="309"/>
        <v>24150</v>
      </c>
      <c r="AK1737" s="16">
        <f t="shared" si="310"/>
        <v>500</v>
      </c>
      <c r="AL1737" s="16">
        <f t="shared" si="311"/>
        <v>5000</v>
      </c>
      <c r="AM1737" s="16">
        <f t="shared" si="312"/>
        <v>71000</v>
      </c>
      <c r="AN1737" s="16">
        <f t="shared" si="313"/>
        <v>273400</v>
      </c>
      <c r="AO1737" s="12" t="s">
        <v>1486</v>
      </c>
      <c r="AP1737" s="16">
        <v>1</v>
      </c>
      <c r="BC1737" s="16">
        <v>1</v>
      </c>
      <c r="BD1737" s="16">
        <f t="shared" si="314"/>
        <v>3.5</v>
      </c>
      <c r="BE1737" s="16">
        <f t="shared" si="315"/>
        <v>1708.75</v>
      </c>
      <c r="BG1737" s="16">
        <f t="shared" si="316"/>
        <v>1200</v>
      </c>
      <c r="BH1737" s="16">
        <f t="shared" si="317"/>
        <v>640</v>
      </c>
      <c r="BI1737" s="16">
        <f t="shared" si="318"/>
        <v>8</v>
      </c>
    </row>
    <row r="1738" spans="1:61" ht="20.149999999999999" customHeight="1" x14ac:dyDescent="0.35">
      <c r="A1738">
        <v>1737</v>
      </c>
      <c r="B1738" t="s">
        <v>237</v>
      </c>
      <c r="C1738" t="s">
        <v>8350</v>
      </c>
      <c r="D1738" s="15" t="s">
        <v>264</v>
      </c>
      <c r="E1738" s="12" t="s">
        <v>98</v>
      </c>
      <c r="F1738" s="16">
        <v>1981</v>
      </c>
      <c r="G1738" s="12" t="s">
        <v>90</v>
      </c>
      <c r="H1738" s="12" t="s">
        <v>91</v>
      </c>
      <c r="I1738" s="12" t="s">
        <v>92</v>
      </c>
      <c r="J1738" s="12" t="s">
        <v>2401</v>
      </c>
      <c r="K1738" s="12" t="s">
        <v>2415</v>
      </c>
      <c r="N1738" s="16" t="s">
        <v>206</v>
      </c>
      <c r="O1738" s="16" t="s">
        <v>420</v>
      </c>
      <c r="P1738" s="12" t="s">
        <v>131</v>
      </c>
      <c r="Q1738" s="16">
        <v>2023</v>
      </c>
      <c r="R1738" s="16">
        <v>1.5</v>
      </c>
      <c r="U1738" s="16" t="s">
        <v>304</v>
      </c>
      <c r="V1738" s="12" t="s">
        <v>204</v>
      </c>
      <c r="W1738" s="12" t="s">
        <v>207</v>
      </c>
      <c r="X1738" s="16">
        <v>1</v>
      </c>
      <c r="Y1738" s="16">
        <v>6</v>
      </c>
      <c r="Z1738" s="16">
        <v>1.5</v>
      </c>
      <c r="AA1738" s="16">
        <f t="shared" si="319"/>
        <v>180</v>
      </c>
      <c r="AB1738" s="16" t="s">
        <v>5604</v>
      </c>
      <c r="AD1738" s="16">
        <f t="shared" si="303"/>
        <v>63000</v>
      </c>
      <c r="AE1738" s="16">
        <f t="shared" si="304"/>
        <v>525</v>
      </c>
      <c r="AF1738" s="16">
        <f t="shared" si="305"/>
        <v>196875</v>
      </c>
      <c r="AG1738" s="16">
        <f t="shared" si="306"/>
        <v>150</v>
      </c>
      <c r="AH1738" s="12">
        <f t="shared" si="307"/>
        <v>0</v>
      </c>
      <c r="AI1738" s="16">
        <f t="shared" si="308"/>
        <v>10.5</v>
      </c>
      <c r="AJ1738" s="16">
        <f t="shared" si="309"/>
        <v>36225</v>
      </c>
      <c r="AK1738" s="16">
        <f t="shared" si="310"/>
        <v>750</v>
      </c>
      <c r="AL1738" s="16">
        <f t="shared" si="311"/>
        <v>7500</v>
      </c>
      <c r="AM1738" s="16">
        <f t="shared" si="312"/>
        <v>106500</v>
      </c>
      <c r="AN1738" s="16">
        <f t="shared" si="313"/>
        <v>410100</v>
      </c>
      <c r="AO1738" s="12" t="s">
        <v>1486</v>
      </c>
      <c r="AP1738" s="16">
        <v>1.5</v>
      </c>
      <c r="BC1738" s="16">
        <v>1.5</v>
      </c>
      <c r="BD1738" s="16">
        <f t="shared" si="314"/>
        <v>5.25</v>
      </c>
      <c r="BE1738" s="16">
        <f t="shared" si="315"/>
        <v>2563.125</v>
      </c>
      <c r="BG1738" s="16">
        <f t="shared" si="316"/>
        <v>1800</v>
      </c>
      <c r="BH1738" s="16">
        <f t="shared" si="317"/>
        <v>960</v>
      </c>
      <c r="BI1738" s="16">
        <f t="shared" si="318"/>
        <v>12</v>
      </c>
    </row>
    <row r="1739" spans="1:61" ht="20.149999999999999" customHeight="1" x14ac:dyDescent="0.35">
      <c r="A1739">
        <v>1738</v>
      </c>
      <c r="B1739" t="s">
        <v>237</v>
      </c>
      <c r="C1739" t="s">
        <v>8351</v>
      </c>
      <c r="D1739" s="15" t="s">
        <v>265</v>
      </c>
      <c r="E1739" s="12" t="s">
        <v>98</v>
      </c>
      <c r="F1739" s="16">
        <v>1981</v>
      </c>
      <c r="G1739" s="12" t="s">
        <v>90</v>
      </c>
      <c r="H1739" s="12" t="s">
        <v>91</v>
      </c>
      <c r="I1739" s="12" t="s">
        <v>92</v>
      </c>
      <c r="J1739" s="12" t="s">
        <v>2401</v>
      </c>
      <c r="K1739" s="12" t="s">
        <v>2415</v>
      </c>
      <c r="N1739" s="16" t="s">
        <v>206</v>
      </c>
      <c r="O1739" s="16" t="s">
        <v>420</v>
      </c>
      <c r="P1739" s="12" t="s">
        <v>131</v>
      </c>
      <c r="Q1739" s="16">
        <v>2023</v>
      </c>
      <c r="R1739" s="16">
        <v>0.4</v>
      </c>
      <c r="U1739" s="16" t="s">
        <v>304</v>
      </c>
      <c r="V1739" s="12" t="s">
        <v>204</v>
      </c>
      <c r="W1739" s="12" t="s">
        <v>207</v>
      </c>
      <c r="X1739" s="16">
        <v>1</v>
      </c>
      <c r="Y1739" s="16">
        <v>5</v>
      </c>
      <c r="Z1739" s="16">
        <v>0.4</v>
      </c>
      <c r="AA1739" s="16">
        <f t="shared" si="319"/>
        <v>48</v>
      </c>
      <c r="AB1739" s="16" t="s">
        <v>5604</v>
      </c>
      <c r="AD1739" s="16">
        <f t="shared" si="303"/>
        <v>16800</v>
      </c>
      <c r="AE1739" s="16">
        <f t="shared" si="304"/>
        <v>140</v>
      </c>
      <c r="AF1739" s="16">
        <f t="shared" si="305"/>
        <v>52500</v>
      </c>
      <c r="AG1739" s="16">
        <f t="shared" si="306"/>
        <v>40</v>
      </c>
      <c r="AH1739" s="12">
        <f t="shared" si="307"/>
        <v>0</v>
      </c>
      <c r="AI1739" s="16">
        <f t="shared" si="308"/>
        <v>2.8000000000000003</v>
      </c>
      <c r="AJ1739" s="16">
        <f t="shared" si="309"/>
        <v>9660.0000000000018</v>
      </c>
      <c r="AK1739" s="16">
        <f t="shared" si="310"/>
        <v>200</v>
      </c>
      <c r="AL1739" s="16">
        <f t="shared" si="311"/>
        <v>2000</v>
      </c>
      <c r="AM1739" s="16">
        <f t="shared" si="312"/>
        <v>28400</v>
      </c>
      <c r="AN1739" s="16">
        <f t="shared" si="313"/>
        <v>109360</v>
      </c>
      <c r="AO1739" s="12" t="s">
        <v>1486</v>
      </c>
      <c r="AP1739" s="16">
        <v>0.4</v>
      </c>
      <c r="BC1739" s="16">
        <v>0.4</v>
      </c>
      <c r="BD1739" s="16">
        <f t="shared" si="314"/>
        <v>1.4000000000000001</v>
      </c>
      <c r="BE1739" s="16">
        <f t="shared" si="315"/>
        <v>683.5</v>
      </c>
      <c r="BG1739" s="16">
        <f t="shared" si="316"/>
        <v>480</v>
      </c>
      <c r="BH1739" s="16">
        <f t="shared" si="317"/>
        <v>256</v>
      </c>
      <c r="BI1739" s="16">
        <f t="shared" si="318"/>
        <v>3.2</v>
      </c>
    </row>
    <row r="1740" spans="1:61" ht="20.149999999999999" customHeight="1" x14ac:dyDescent="0.35">
      <c r="A1740">
        <v>1739</v>
      </c>
      <c r="B1740" t="s">
        <v>237</v>
      </c>
      <c r="C1740" t="s">
        <v>8352</v>
      </c>
      <c r="D1740" s="15" t="s">
        <v>266</v>
      </c>
      <c r="E1740" s="12" t="s">
        <v>93</v>
      </c>
      <c r="F1740" s="16">
        <v>1979</v>
      </c>
      <c r="G1740" s="12" t="s">
        <v>90</v>
      </c>
      <c r="H1740" s="12" t="s">
        <v>91</v>
      </c>
      <c r="I1740" s="12" t="s">
        <v>92</v>
      </c>
      <c r="J1740" s="12" t="s">
        <v>2401</v>
      </c>
      <c r="K1740" s="12" t="s">
        <v>2415</v>
      </c>
      <c r="N1740" s="16" t="s">
        <v>206</v>
      </c>
      <c r="O1740" s="16" t="s">
        <v>420</v>
      </c>
      <c r="P1740" s="12" t="s">
        <v>131</v>
      </c>
      <c r="Q1740" s="16">
        <v>2023</v>
      </c>
      <c r="R1740" s="16">
        <v>0.75</v>
      </c>
      <c r="U1740" s="16" t="s">
        <v>304</v>
      </c>
      <c r="V1740" s="12" t="s">
        <v>204</v>
      </c>
      <c r="W1740" s="12" t="s">
        <v>207</v>
      </c>
      <c r="X1740" s="16">
        <v>1</v>
      </c>
      <c r="Y1740" s="16">
        <v>5</v>
      </c>
      <c r="Z1740" s="16">
        <v>0.75</v>
      </c>
      <c r="AA1740" s="16">
        <f t="shared" si="319"/>
        <v>90</v>
      </c>
      <c r="AB1740" s="16" t="s">
        <v>5604</v>
      </c>
      <c r="AD1740" s="16">
        <f t="shared" si="303"/>
        <v>31500</v>
      </c>
      <c r="AE1740" s="16">
        <f t="shared" si="304"/>
        <v>262.5</v>
      </c>
      <c r="AF1740" s="16">
        <f t="shared" si="305"/>
        <v>98437.5</v>
      </c>
      <c r="AG1740" s="16">
        <f t="shared" si="306"/>
        <v>75</v>
      </c>
      <c r="AH1740" s="12">
        <f t="shared" si="307"/>
        <v>0</v>
      </c>
      <c r="AI1740" s="16">
        <f t="shared" si="308"/>
        <v>5.25</v>
      </c>
      <c r="AJ1740" s="16">
        <f t="shared" si="309"/>
        <v>18112.5</v>
      </c>
      <c r="AK1740" s="16">
        <f t="shared" si="310"/>
        <v>375</v>
      </c>
      <c r="AL1740" s="16">
        <f t="shared" si="311"/>
        <v>3750</v>
      </c>
      <c r="AM1740" s="16">
        <f t="shared" si="312"/>
        <v>53250</v>
      </c>
      <c r="AN1740" s="16">
        <f t="shared" si="313"/>
        <v>205050</v>
      </c>
      <c r="AO1740" s="12" t="s">
        <v>1486</v>
      </c>
      <c r="AP1740" s="16">
        <v>0.75</v>
      </c>
      <c r="BC1740" s="16">
        <v>0.75</v>
      </c>
      <c r="BD1740" s="16">
        <f t="shared" si="314"/>
        <v>2.625</v>
      </c>
      <c r="BE1740" s="16">
        <f t="shared" si="315"/>
        <v>1281.5625</v>
      </c>
      <c r="BG1740" s="16">
        <f t="shared" si="316"/>
        <v>900</v>
      </c>
      <c r="BH1740" s="16">
        <f t="shared" si="317"/>
        <v>480</v>
      </c>
      <c r="BI1740" s="16">
        <f t="shared" si="318"/>
        <v>6</v>
      </c>
    </row>
    <row r="1741" spans="1:61" ht="20.149999999999999" customHeight="1" x14ac:dyDescent="0.35">
      <c r="A1741">
        <v>1740</v>
      </c>
      <c r="B1741" t="s">
        <v>237</v>
      </c>
      <c r="C1741" t="s">
        <v>8353</v>
      </c>
      <c r="D1741" s="15" t="s">
        <v>267</v>
      </c>
      <c r="E1741" s="12" t="s">
        <v>98</v>
      </c>
      <c r="F1741" s="16">
        <v>1971</v>
      </c>
      <c r="G1741" s="12" t="s">
        <v>90</v>
      </c>
      <c r="H1741" s="12" t="s">
        <v>91</v>
      </c>
      <c r="I1741" s="12" t="s">
        <v>92</v>
      </c>
      <c r="J1741" s="12" t="s">
        <v>2401</v>
      </c>
      <c r="K1741" s="12" t="s">
        <v>2415</v>
      </c>
      <c r="N1741" s="16" t="s">
        <v>206</v>
      </c>
      <c r="O1741" s="16" t="s">
        <v>420</v>
      </c>
      <c r="P1741" s="12" t="s">
        <v>131</v>
      </c>
      <c r="Q1741" s="16">
        <v>2023</v>
      </c>
      <c r="R1741" s="16">
        <v>0.8</v>
      </c>
      <c r="U1741" s="16" t="s">
        <v>304</v>
      </c>
      <c r="V1741" s="12" t="s">
        <v>204</v>
      </c>
      <c r="W1741" s="12" t="s">
        <v>207</v>
      </c>
      <c r="X1741" s="16">
        <v>1</v>
      </c>
      <c r="Y1741" s="16">
        <v>5</v>
      </c>
      <c r="Z1741" s="16">
        <v>0.8</v>
      </c>
      <c r="AA1741" s="16">
        <f t="shared" si="319"/>
        <v>96</v>
      </c>
      <c r="AB1741" s="16" t="s">
        <v>5604</v>
      </c>
      <c r="AD1741" s="16">
        <f t="shared" si="303"/>
        <v>33600</v>
      </c>
      <c r="AE1741" s="16">
        <f t="shared" si="304"/>
        <v>280</v>
      </c>
      <c r="AF1741" s="16">
        <f t="shared" si="305"/>
        <v>105000</v>
      </c>
      <c r="AG1741" s="16">
        <f t="shared" si="306"/>
        <v>80</v>
      </c>
      <c r="AH1741" s="12">
        <f t="shared" si="307"/>
        <v>0</v>
      </c>
      <c r="AI1741" s="16">
        <f t="shared" si="308"/>
        <v>5.6000000000000005</v>
      </c>
      <c r="AJ1741" s="16">
        <f t="shared" si="309"/>
        <v>19320.000000000004</v>
      </c>
      <c r="AK1741" s="16">
        <f t="shared" si="310"/>
        <v>400</v>
      </c>
      <c r="AL1741" s="16">
        <f t="shared" si="311"/>
        <v>4000</v>
      </c>
      <c r="AM1741" s="16">
        <f t="shared" si="312"/>
        <v>56800</v>
      </c>
      <c r="AN1741" s="16">
        <f t="shared" si="313"/>
        <v>218720</v>
      </c>
      <c r="AO1741" s="12" t="s">
        <v>1486</v>
      </c>
      <c r="AP1741" s="16">
        <v>0.8</v>
      </c>
      <c r="BC1741" s="16">
        <v>0.8</v>
      </c>
      <c r="BD1741" s="16">
        <f t="shared" si="314"/>
        <v>2.8000000000000003</v>
      </c>
      <c r="BE1741" s="16">
        <f t="shared" si="315"/>
        <v>1367</v>
      </c>
      <c r="BG1741" s="16">
        <f t="shared" si="316"/>
        <v>960</v>
      </c>
      <c r="BH1741" s="16">
        <f t="shared" si="317"/>
        <v>512</v>
      </c>
      <c r="BI1741" s="16">
        <f t="shared" si="318"/>
        <v>6.4</v>
      </c>
    </row>
    <row r="1742" spans="1:61" ht="20.149999999999999" customHeight="1" x14ac:dyDescent="0.35">
      <c r="A1742">
        <v>1741</v>
      </c>
      <c r="B1742" t="s">
        <v>237</v>
      </c>
      <c r="C1742" t="s">
        <v>8354</v>
      </c>
      <c r="D1742" s="15" t="s">
        <v>268</v>
      </c>
      <c r="E1742" s="12" t="s">
        <v>98</v>
      </c>
      <c r="F1742" s="16">
        <v>1989</v>
      </c>
      <c r="G1742" s="12" t="s">
        <v>90</v>
      </c>
      <c r="H1742" s="12" t="s">
        <v>91</v>
      </c>
      <c r="I1742" s="12" t="s">
        <v>92</v>
      </c>
      <c r="J1742" s="12" t="s">
        <v>2401</v>
      </c>
      <c r="K1742" s="12" t="s">
        <v>2415</v>
      </c>
      <c r="N1742" s="16" t="s">
        <v>206</v>
      </c>
      <c r="O1742" s="16" t="s">
        <v>420</v>
      </c>
      <c r="P1742" s="12" t="s">
        <v>131</v>
      </c>
      <c r="Q1742" s="16">
        <v>2023</v>
      </c>
      <c r="R1742" s="16">
        <v>0.8</v>
      </c>
      <c r="U1742" s="16" t="s">
        <v>304</v>
      </c>
      <c r="V1742" s="12" t="s">
        <v>204</v>
      </c>
      <c r="W1742" s="12" t="s">
        <v>207</v>
      </c>
      <c r="X1742" s="16">
        <v>3</v>
      </c>
      <c r="Y1742" s="16">
        <v>9</v>
      </c>
      <c r="Z1742" s="16">
        <v>0.8</v>
      </c>
      <c r="AA1742" s="16">
        <f t="shared" si="319"/>
        <v>96</v>
      </c>
      <c r="AB1742" s="16" t="s">
        <v>5604</v>
      </c>
      <c r="AD1742" s="16">
        <f t="shared" si="303"/>
        <v>33600</v>
      </c>
      <c r="AE1742" s="16">
        <f t="shared" si="304"/>
        <v>280</v>
      </c>
      <c r="AF1742" s="16">
        <f t="shared" si="305"/>
        <v>105000</v>
      </c>
      <c r="AG1742" s="16">
        <f t="shared" si="306"/>
        <v>80</v>
      </c>
      <c r="AH1742" s="12">
        <f t="shared" si="307"/>
        <v>0</v>
      </c>
      <c r="AI1742" s="16">
        <f t="shared" si="308"/>
        <v>5.6000000000000005</v>
      </c>
      <c r="AJ1742" s="16">
        <f t="shared" si="309"/>
        <v>19320.000000000004</v>
      </c>
      <c r="AK1742" s="16">
        <f t="shared" si="310"/>
        <v>400</v>
      </c>
      <c r="AL1742" s="16">
        <f t="shared" si="311"/>
        <v>4000</v>
      </c>
      <c r="AM1742" s="16">
        <f t="shared" si="312"/>
        <v>56800</v>
      </c>
      <c r="AN1742" s="16">
        <f t="shared" si="313"/>
        <v>218720</v>
      </c>
      <c r="AO1742" s="12" t="s">
        <v>1486</v>
      </c>
      <c r="AP1742" s="16">
        <v>0.8</v>
      </c>
      <c r="BC1742" s="16">
        <v>0.8</v>
      </c>
      <c r="BD1742" s="16">
        <f t="shared" si="314"/>
        <v>2.8000000000000003</v>
      </c>
      <c r="BE1742" s="16">
        <f t="shared" si="315"/>
        <v>1367</v>
      </c>
      <c r="BG1742" s="16">
        <f t="shared" si="316"/>
        <v>960</v>
      </c>
      <c r="BH1742" s="16">
        <f t="shared" si="317"/>
        <v>512</v>
      </c>
      <c r="BI1742" s="16">
        <f t="shared" si="318"/>
        <v>6.4</v>
      </c>
    </row>
    <row r="1743" spans="1:61" ht="20.149999999999999" customHeight="1" x14ac:dyDescent="0.35">
      <c r="A1743">
        <v>1742</v>
      </c>
      <c r="B1743" t="s">
        <v>237</v>
      </c>
      <c r="C1743" t="s">
        <v>8355</v>
      </c>
      <c r="D1743" s="15" t="s">
        <v>269</v>
      </c>
      <c r="E1743" s="12" t="s">
        <v>98</v>
      </c>
      <c r="F1743" s="16">
        <v>1982</v>
      </c>
      <c r="G1743" s="12" t="s">
        <v>90</v>
      </c>
      <c r="H1743" s="12" t="s">
        <v>91</v>
      </c>
      <c r="I1743" s="12" t="s">
        <v>92</v>
      </c>
      <c r="J1743" s="12" t="s">
        <v>2401</v>
      </c>
      <c r="K1743" s="12" t="s">
        <v>2415</v>
      </c>
      <c r="N1743" s="16" t="s">
        <v>206</v>
      </c>
      <c r="O1743" s="16" t="s">
        <v>420</v>
      </c>
      <c r="P1743" s="12" t="s">
        <v>131</v>
      </c>
      <c r="Q1743" s="16">
        <v>2023</v>
      </c>
      <c r="R1743" s="16">
        <v>0.8</v>
      </c>
      <c r="U1743" s="16" t="s">
        <v>304</v>
      </c>
      <c r="V1743" s="12" t="s">
        <v>204</v>
      </c>
      <c r="W1743" s="12" t="s">
        <v>207</v>
      </c>
      <c r="X1743" s="16">
        <v>1</v>
      </c>
      <c r="Y1743" s="16">
        <v>5</v>
      </c>
      <c r="Z1743" s="16">
        <v>0.8</v>
      </c>
      <c r="AA1743" s="16">
        <f t="shared" si="319"/>
        <v>96</v>
      </c>
      <c r="AB1743" s="16" t="s">
        <v>5604</v>
      </c>
      <c r="AD1743" s="16">
        <f t="shared" si="303"/>
        <v>33600</v>
      </c>
      <c r="AE1743" s="16">
        <f t="shared" si="304"/>
        <v>280</v>
      </c>
      <c r="AF1743" s="16">
        <f t="shared" si="305"/>
        <v>105000</v>
      </c>
      <c r="AG1743" s="16">
        <f t="shared" si="306"/>
        <v>80</v>
      </c>
      <c r="AH1743" s="12">
        <f t="shared" si="307"/>
        <v>0</v>
      </c>
      <c r="AI1743" s="16">
        <f t="shared" si="308"/>
        <v>5.6000000000000005</v>
      </c>
      <c r="AJ1743" s="16">
        <f t="shared" si="309"/>
        <v>19320.000000000004</v>
      </c>
      <c r="AK1743" s="16">
        <f t="shared" si="310"/>
        <v>400</v>
      </c>
      <c r="AL1743" s="16">
        <f t="shared" si="311"/>
        <v>4000</v>
      </c>
      <c r="AM1743" s="16">
        <f t="shared" si="312"/>
        <v>56800</v>
      </c>
      <c r="AN1743" s="16">
        <f t="shared" si="313"/>
        <v>218720</v>
      </c>
      <c r="AO1743" s="12" t="s">
        <v>1486</v>
      </c>
      <c r="AP1743" s="16">
        <v>0.8</v>
      </c>
      <c r="BC1743" s="16">
        <v>0.8</v>
      </c>
      <c r="BD1743" s="16">
        <f t="shared" si="314"/>
        <v>2.8000000000000003</v>
      </c>
      <c r="BE1743" s="16">
        <f t="shared" si="315"/>
        <v>1367</v>
      </c>
      <c r="BG1743" s="16">
        <f t="shared" si="316"/>
        <v>960</v>
      </c>
      <c r="BH1743" s="16">
        <f t="shared" si="317"/>
        <v>512</v>
      </c>
      <c r="BI1743" s="16">
        <f t="shared" si="318"/>
        <v>6.4</v>
      </c>
    </row>
    <row r="1744" spans="1:61" ht="20.149999999999999" customHeight="1" x14ac:dyDescent="0.35">
      <c r="A1744">
        <v>1743</v>
      </c>
      <c r="B1744" t="s">
        <v>237</v>
      </c>
      <c r="C1744" t="s">
        <v>8356</v>
      </c>
      <c r="D1744" s="15" t="s">
        <v>270</v>
      </c>
      <c r="E1744" s="12" t="s">
        <v>98</v>
      </c>
      <c r="F1744" s="16">
        <v>1989</v>
      </c>
      <c r="G1744" s="12" t="s">
        <v>90</v>
      </c>
      <c r="H1744" s="12" t="s">
        <v>91</v>
      </c>
      <c r="I1744" s="12" t="s">
        <v>92</v>
      </c>
      <c r="J1744" s="12" t="s">
        <v>2401</v>
      </c>
      <c r="K1744" s="12" t="s">
        <v>2415</v>
      </c>
      <c r="N1744" s="16" t="s">
        <v>206</v>
      </c>
      <c r="O1744" s="16" t="s">
        <v>420</v>
      </c>
      <c r="P1744" s="12" t="s">
        <v>131</v>
      </c>
      <c r="Q1744" s="16">
        <v>2023</v>
      </c>
      <c r="R1744" s="16">
        <v>0.8</v>
      </c>
      <c r="U1744" s="16" t="s">
        <v>304</v>
      </c>
      <c r="V1744" s="12" t="s">
        <v>204</v>
      </c>
      <c r="W1744" s="12" t="s">
        <v>207</v>
      </c>
      <c r="X1744" s="16">
        <v>1</v>
      </c>
      <c r="Y1744" s="16">
        <v>9</v>
      </c>
      <c r="Z1744" s="16">
        <v>0.8</v>
      </c>
      <c r="AA1744" s="16">
        <f t="shared" si="319"/>
        <v>96</v>
      </c>
      <c r="AB1744" s="16" t="s">
        <v>5604</v>
      </c>
      <c r="AD1744" s="16">
        <f t="shared" si="303"/>
        <v>33600</v>
      </c>
      <c r="AE1744" s="16">
        <f t="shared" si="304"/>
        <v>280</v>
      </c>
      <c r="AF1744" s="16">
        <f t="shared" si="305"/>
        <v>105000</v>
      </c>
      <c r="AG1744" s="16">
        <f t="shared" si="306"/>
        <v>80</v>
      </c>
      <c r="AH1744" s="12">
        <f t="shared" si="307"/>
        <v>0</v>
      </c>
      <c r="AI1744" s="16">
        <f t="shared" si="308"/>
        <v>5.6000000000000005</v>
      </c>
      <c r="AJ1744" s="16">
        <f t="shared" si="309"/>
        <v>19320.000000000004</v>
      </c>
      <c r="AK1744" s="16">
        <f t="shared" si="310"/>
        <v>400</v>
      </c>
      <c r="AL1744" s="16">
        <f t="shared" si="311"/>
        <v>4000</v>
      </c>
      <c r="AM1744" s="16">
        <f t="shared" si="312"/>
        <v>56800</v>
      </c>
      <c r="AN1744" s="16">
        <f t="shared" si="313"/>
        <v>218720</v>
      </c>
      <c r="AO1744" s="12" t="s">
        <v>1486</v>
      </c>
      <c r="AP1744" s="16">
        <v>0.8</v>
      </c>
      <c r="BC1744" s="16">
        <v>0.8</v>
      </c>
      <c r="BD1744" s="16">
        <f t="shared" si="314"/>
        <v>2.8000000000000003</v>
      </c>
      <c r="BE1744" s="16">
        <f t="shared" si="315"/>
        <v>1367</v>
      </c>
      <c r="BG1744" s="16">
        <f t="shared" si="316"/>
        <v>960</v>
      </c>
      <c r="BH1744" s="16">
        <f t="shared" si="317"/>
        <v>512</v>
      </c>
      <c r="BI1744" s="16">
        <f t="shared" si="318"/>
        <v>6.4</v>
      </c>
    </row>
    <row r="1745" spans="1:61" ht="20.149999999999999" customHeight="1" x14ac:dyDescent="0.35">
      <c r="A1745">
        <v>1744</v>
      </c>
      <c r="B1745" t="s">
        <v>237</v>
      </c>
      <c r="C1745" t="s">
        <v>8357</v>
      </c>
      <c r="D1745" s="15" t="s">
        <v>271</v>
      </c>
      <c r="E1745" s="12" t="s">
        <v>98</v>
      </c>
      <c r="F1745" s="16">
        <v>1972</v>
      </c>
      <c r="G1745" s="12" t="s">
        <v>90</v>
      </c>
      <c r="H1745" s="12" t="s">
        <v>91</v>
      </c>
      <c r="I1745" s="12" t="s">
        <v>92</v>
      </c>
      <c r="J1745" s="12" t="s">
        <v>2401</v>
      </c>
      <c r="K1745" s="12" t="s">
        <v>2415</v>
      </c>
      <c r="N1745" s="16" t="s">
        <v>206</v>
      </c>
      <c r="O1745" s="16" t="s">
        <v>420</v>
      </c>
      <c r="P1745" s="12" t="s">
        <v>131</v>
      </c>
      <c r="Q1745" s="16">
        <v>2023</v>
      </c>
      <c r="R1745" s="16">
        <v>0.8</v>
      </c>
      <c r="U1745" s="16" t="s">
        <v>304</v>
      </c>
      <c r="V1745" s="12" t="s">
        <v>204</v>
      </c>
      <c r="W1745" s="12" t="s">
        <v>207</v>
      </c>
      <c r="X1745" s="16">
        <v>1</v>
      </c>
      <c r="Y1745" s="16">
        <v>5</v>
      </c>
      <c r="Z1745" s="16">
        <v>0.8</v>
      </c>
      <c r="AA1745" s="16">
        <f t="shared" si="319"/>
        <v>96</v>
      </c>
      <c r="AB1745" s="16" t="s">
        <v>5604</v>
      </c>
      <c r="AD1745" s="16">
        <f t="shared" si="303"/>
        <v>33600</v>
      </c>
      <c r="AE1745" s="16">
        <f t="shared" si="304"/>
        <v>280</v>
      </c>
      <c r="AF1745" s="16">
        <f t="shared" si="305"/>
        <v>105000</v>
      </c>
      <c r="AG1745" s="16">
        <f t="shared" si="306"/>
        <v>80</v>
      </c>
      <c r="AH1745" s="12">
        <f t="shared" si="307"/>
        <v>0</v>
      </c>
      <c r="AI1745" s="16">
        <f t="shared" si="308"/>
        <v>5.6000000000000005</v>
      </c>
      <c r="AJ1745" s="16">
        <f t="shared" si="309"/>
        <v>19320.000000000004</v>
      </c>
      <c r="AK1745" s="16">
        <f t="shared" si="310"/>
        <v>400</v>
      </c>
      <c r="AL1745" s="16">
        <f t="shared" si="311"/>
        <v>4000</v>
      </c>
      <c r="AM1745" s="16">
        <f t="shared" si="312"/>
        <v>56800</v>
      </c>
      <c r="AN1745" s="16">
        <f t="shared" si="313"/>
        <v>218720</v>
      </c>
      <c r="AO1745" s="12" t="s">
        <v>1486</v>
      </c>
      <c r="AP1745" s="16">
        <v>0.8</v>
      </c>
      <c r="BC1745" s="16">
        <v>0.8</v>
      </c>
      <c r="BD1745" s="16">
        <f t="shared" si="314"/>
        <v>2.8000000000000003</v>
      </c>
      <c r="BE1745" s="16">
        <f t="shared" si="315"/>
        <v>1367</v>
      </c>
      <c r="BG1745" s="16">
        <f t="shared" si="316"/>
        <v>960</v>
      </c>
      <c r="BH1745" s="16">
        <f t="shared" si="317"/>
        <v>512</v>
      </c>
      <c r="BI1745" s="16">
        <f t="shared" si="318"/>
        <v>6.4</v>
      </c>
    </row>
    <row r="1746" spans="1:61" ht="20.149999999999999" customHeight="1" x14ac:dyDescent="0.35">
      <c r="A1746">
        <v>1745</v>
      </c>
      <c r="B1746" t="s">
        <v>237</v>
      </c>
      <c r="C1746" t="s">
        <v>8358</v>
      </c>
      <c r="D1746" s="15" t="s">
        <v>272</v>
      </c>
      <c r="E1746" s="12" t="s">
        <v>93</v>
      </c>
      <c r="F1746" s="16">
        <v>1960</v>
      </c>
      <c r="G1746" s="12" t="s">
        <v>90</v>
      </c>
      <c r="H1746" s="12" t="s">
        <v>91</v>
      </c>
      <c r="I1746" s="12" t="s">
        <v>92</v>
      </c>
      <c r="J1746" s="12" t="s">
        <v>2401</v>
      </c>
      <c r="K1746" s="12" t="s">
        <v>2415</v>
      </c>
      <c r="N1746" s="16" t="s">
        <v>206</v>
      </c>
      <c r="O1746" s="16" t="s">
        <v>420</v>
      </c>
      <c r="P1746" s="12" t="s">
        <v>131</v>
      </c>
      <c r="Q1746" s="16">
        <v>2023</v>
      </c>
      <c r="R1746" s="16">
        <v>0.9</v>
      </c>
      <c r="U1746" s="16" t="s">
        <v>304</v>
      </c>
      <c r="V1746" s="12" t="s">
        <v>204</v>
      </c>
      <c r="W1746" s="12" t="s">
        <v>207</v>
      </c>
      <c r="X1746" s="16">
        <v>1</v>
      </c>
      <c r="Y1746" s="16">
        <v>6</v>
      </c>
      <c r="Z1746" s="16">
        <v>0.9</v>
      </c>
      <c r="AA1746" s="16">
        <f t="shared" si="319"/>
        <v>108</v>
      </c>
      <c r="AB1746" s="16" t="s">
        <v>5604</v>
      </c>
      <c r="AD1746" s="16">
        <f t="shared" si="303"/>
        <v>37800</v>
      </c>
      <c r="AE1746" s="16">
        <f t="shared" si="304"/>
        <v>315</v>
      </c>
      <c r="AF1746" s="16">
        <f t="shared" si="305"/>
        <v>118125</v>
      </c>
      <c r="AG1746" s="16">
        <f t="shared" si="306"/>
        <v>90</v>
      </c>
      <c r="AH1746" s="12">
        <f t="shared" si="307"/>
        <v>0</v>
      </c>
      <c r="AI1746" s="16">
        <f t="shared" si="308"/>
        <v>6.3</v>
      </c>
      <c r="AJ1746" s="16">
        <f t="shared" si="309"/>
        <v>21735</v>
      </c>
      <c r="AK1746" s="16">
        <f t="shared" si="310"/>
        <v>450</v>
      </c>
      <c r="AL1746" s="16">
        <f t="shared" si="311"/>
        <v>4500</v>
      </c>
      <c r="AM1746" s="16">
        <f t="shared" si="312"/>
        <v>63900</v>
      </c>
      <c r="AN1746" s="16">
        <f t="shared" si="313"/>
        <v>246060</v>
      </c>
      <c r="AO1746" s="12" t="s">
        <v>1486</v>
      </c>
      <c r="AP1746" s="16">
        <v>0.9</v>
      </c>
      <c r="BC1746" s="16">
        <v>0.9</v>
      </c>
      <c r="BD1746" s="16">
        <f t="shared" si="314"/>
        <v>3.15</v>
      </c>
      <c r="BE1746" s="16">
        <f t="shared" si="315"/>
        <v>1537.875</v>
      </c>
      <c r="BG1746" s="16">
        <f t="shared" si="316"/>
        <v>1080</v>
      </c>
      <c r="BH1746" s="16">
        <f t="shared" si="317"/>
        <v>576</v>
      </c>
      <c r="BI1746" s="16">
        <f t="shared" si="318"/>
        <v>7.2</v>
      </c>
    </row>
    <row r="1747" spans="1:61" ht="20.149999999999999" customHeight="1" x14ac:dyDescent="0.35">
      <c r="A1747">
        <v>1746</v>
      </c>
      <c r="B1747" t="s">
        <v>237</v>
      </c>
      <c r="C1747" t="s">
        <v>8359</v>
      </c>
      <c r="D1747" s="15" t="s">
        <v>273</v>
      </c>
      <c r="E1747" s="12" t="s">
        <v>98</v>
      </c>
      <c r="F1747" s="16">
        <v>1972</v>
      </c>
      <c r="G1747" s="12" t="s">
        <v>90</v>
      </c>
      <c r="H1747" s="12" t="s">
        <v>91</v>
      </c>
      <c r="I1747" s="12" t="s">
        <v>92</v>
      </c>
      <c r="J1747" s="12" t="s">
        <v>2401</v>
      </c>
      <c r="K1747" s="12" t="s">
        <v>2415</v>
      </c>
      <c r="N1747" s="16" t="s">
        <v>206</v>
      </c>
      <c r="O1747" s="16" t="s">
        <v>420</v>
      </c>
      <c r="P1747" s="12" t="s">
        <v>131</v>
      </c>
      <c r="Q1747" s="16">
        <v>2023</v>
      </c>
      <c r="R1747" s="16">
        <v>0.8</v>
      </c>
      <c r="U1747" s="16" t="s">
        <v>304</v>
      </c>
      <c r="V1747" s="12" t="s">
        <v>204</v>
      </c>
      <c r="W1747" s="12" t="s">
        <v>207</v>
      </c>
      <c r="X1747" s="16">
        <v>1</v>
      </c>
      <c r="Y1747" s="16">
        <v>4</v>
      </c>
      <c r="Z1747" s="16">
        <v>0.8</v>
      </c>
      <c r="AA1747" s="16">
        <f t="shared" si="319"/>
        <v>96</v>
      </c>
      <c r="AB1747" s="16" t="s">
        <v>5604</v>
      </c>
      <c r="AD1747" s="16">
        <f t="shared" si="303"/>
        <v>33600</v>
      </c>
      <c r="AE1747" s="16">
        <f t="shared" si="304"/>
        <v>280</v>
      </c>
      <c r="AF1747" s="16">
        <f t="shared" si="305"/>
        <v>105000</v>
      </c>
      <c r="AG1747" s="16">
        <f t="shared" si="306"/>
        <v>80</v>
      </c>
      <c r="AH1747" s="12">
        <f t="shared" si="307"/>
        <v>0</v>
      </c>
      <c r="AI1747" s="16">
        <f t="shared" si="308"/>
        <v>5.6000000000000005</v>
      </c>
      <c r="AJ1747" s="16">
        <f t="shared" si="309"/>
        <v>19320.000000000004</v>
      </c>
      <c r="AK1747" s="16">
        <f t="shared" si="310"/>
        <v>400</v>
      </c>
      <c r="AL1747" s="16">
        <f t="shared" si="311"/>
        <v>4000</v>
      </c>
      <c r="AM1747" s="16">
        <f t="shared" si="312"/>
        <v>56800</v>
      </c>
      <c r="AN1747" s="16">
        <f t="shared" si="313"/>
        <v>218720</v>
      </c>
      <c r="AO1747" s="12" t="s">
        <v>1486</v>
      </c>
      <c r="AP1747" s="16">
        <v>0.8</v>
      </c>
      <c r="BC1747" s="16">
        <v>0.8</v>
      </c>
      <c r="BD1747" s="16">
        <f t="shared" si="314"/>
        <v>2.8000000000000003</v>
      </c>
      <c r="BE1747" s="16">
        <f t="shared" si="315"/>
        <v>1367</v>
      </c>
      <c r="BG1747" s="16">
        <f t="shared" si="316"/>
        <v>960</v>
      </c>
      <c r="BH1747" s="16">
        <f t="shared" si="317"/>
        <v>512</v>
      </c>
      <c r="BI1747" s="16">
        <f t="shared" si="318"/>
        <v>6.4</v>
      </c>
    </row>
    <row r="1748" spans="1:61" ht="20.149999999999999" customHeight="1" x14ac:dyDescent="0.35">
      <c r="A1748">
        <v>1747</v>
      </c>
      <c r="B1748" t="s">
        <v>237</v>
      </c>
      <c r="C1748" t="s">
        <v>8360</v>
      </c>
      <c r="D1748" s="15" t="s">
        <v>274</v>
      </c>
      <c r="E1748" s="12" t="s">
        <v>98</v>
      </c>
      <c r="F1748" s="16">
        <v>1983</v>
      </c>
      <c r="G1748" s="12" t="s">
        <v>90</v>
      </c>
      <c r="H1748" s="12" t="s">
        <v>91</v>
      </c>
      <c r="I1748" s="12" t="s">
        <v>92</v>
      </c>
      <c r="J1748" s="12" t="s">
        <v>2401</v>
      </c>
      <c r="K1748" s="12" t="s">
        <v>2415</v>
      </c>
      <c r="N1748" s="16" t="s">
        <v>206</v>
      </c>
      <c r="O1748" s="16" t="s">
        <v>420</v>
      </c>
      <c r="P1748" s="12" t="s">
        <v>131</v>
      </c>
      <c r="Q1748" s="16">
        <v>2023</v>
      </c>
      <c r="R1748" s="16">
        <v>1</v>
      </c>
      <c r="U1748" s="16" t="s">
        <v>304</v>
      </c>
      <c r="V1748" s="12" t="s">
        <v>204</v>
      </c>
      <c r="W1748" s="12" t="s">
        <v>207</v>
      </c>
      <c r="X1748" s="16">
        <v>1</v>
      </c>
      <c r="Y1748" s="16">
        <v>8</v>
      </c>
      <c r="Z1748" s="16">
        <v>1</v>
      </c>
      <c r="AA1748" s="16">
        <f t="shared" si="319"/>
        <v>120</v>
      </c>
      <c r="AB1748" s="16" t="s">
        <v>5604</v>
      </c>
      <c r="AD1748" s="16">
        <f t="shared" si="303"/>
        <v>42000</v>
      </c>
      <c r="AE1748" s="16">
        <f t="shared" si="304"/>
        <v>350</v>
      </c>
      <c r="AF1748" s="16">
        <f t="shared" si="305"/>
        <v>131250</v>
      </c>
      <c r="AG1748" s="16">
        <f t="shared" si="306"/>
        <v>100</v>
      </c>
      <c r="AH1748" s="12">
        <f t="shared" si="307"/>
        <v>0</v>
      </c>
      <c r="AI1748" s="16">
        <f t="shared" si="308"/>
        <v>7</v>
      </c>
      <c r="AJ1748" s="16">
        <f t="shared" si="309"/>
        <v>24150</v>
      </c>
      <c r="AK1748" s="16">
        <f t="shared" si="310"/>
        <v>500</v>
      </c>
      <c r="AL1748" s="16">
        <f t="shared" si="311"/>
        <v>5000</v>
      </c>
      <c r="AM1748" s="16">
        <f t="shared" si="312"/>
        <v>71000</v>
      </c>
      <c r="AN1748" s="16">
        <f t="shared" si="313"/>
        <v>273400</v>
      </c>
      <c r="AO1748" s="12" t="s">
        <v>1486</v>
      </c>
      <c r="AP1748" s="16">
        <v>1</v>
      </c>
      <c r="BC1748" s="16">
        <v>1</v>
      </c>
      <c r="BD1748" s="16">
        <f t="shared" si="314"/>
        <v>3.5</v>
      </c>
      <c r="BE1748" s="16">
        <f t="shared" si="315"/>
        <v>1708.75</v>
      </c>
      <c r="BG1748" s="16">
        <f t="shared" si="316"/>
        <v>1200</v>
      </c>
      <c r="BH1748" s="16">
        <f t="shared" si="317"/>
        <v>640</v>
      </c>
      <c r="BI1748" s="16">
        <f t="shared" si="318"/>
        <v>8</v>
      </c>
    </row>
    <row r="1749" spans="1:61" ht="20.149999999999999" customHeight="1" x14ac:dyDescent="0.35">
      <c r="A1749">
        <v>1748</v>
      </c>
      <c r="B1749" t="s">
        <v>237</v>
      </c>
      <c r="C1749" t="s">
        <v>8361</v>
      </c>
      <c r="D1749" s="15" t="s">
        <v>275</v>
      </c>
      <c r="E1749" s="12" t="s">
        <v>98</v>
      </c>
      <c r="F1749" s="16">
        <v>1964</v>
      </c>
      <c r="G1749" s="12" t="s">
        <v>90</v>
      </c>
      <c r="H1749" s="12" t="s">
        <v>91</v>
      </c>
      <c r="I1749" s="12" t="s">
        <v>92</v>
      </c>
      <c r="J1749" s="12" t="s">
        <v>2401</v>
      </c>
      <c r="K1749" s="12" t="s">
        <v>2415</v>
      </c>
      <c r="N1749" s="16" t="s">
        <v>206</v>
      </c>
      <c r="O1749" s="16" t="s">
        <v>420</v>
      </c>
      <c r="P1749" s="12" t="s">
        <v>131</v>
      </c>
      <c r="Q1749" s="16">
        <v>2023</v>
      </c>
      <c r="R1749" s="16">
        <v>0.4</v>
      </c>
      <c r="U1749" s="16" t="s">
        <v>304</v>
      </c>
      <c r="V1749" s="12" t="s">
        <v>204</v>
      </c>
      <c r="W1749" s="12" t="s">
        <v>207</v>
      </c>
      <c r="X1749" s="16">
        <v>1</v>
      </c>
      <c r="Y1749" s="16">
        <v>6</v>
      </c>
      <c r="Z1749" s="16">
        <v>0.4</v>
      </c>
      <c r="AA1749" s="16">
        <f t="shared" si="319"/>
        <v>48</v>
      </c>
      <c r="AB1749" s="16" t="s">
        <v>5604</v>
      </c>
      <c r="AD1749" s="16">
        <f t="shared" si="303"/>
        <v>16800</v>
      </c>
      <c r="AE1749" s="16">
        <f t="shared" si="304"/>
        <v>140</v>
      </c>
      <c r="AF1749" s="16">
        <f t="shared" si="305"/>
        <v>52500</v>
      </c>
      <c r="AG1749" s="16">
        <f t="shared" si="306"/>
        <v>40</v>
      </c>
      <c r="AH1749" s="12">
        <f t="shared" si="307"/>
        <v>0</v>
      </c>
      <c r="AI1749" s="16">
        <f t="shared" si="308"/>
        <v>2.8000000000000003</v>
      </c>
      <c r="AJ1749" s="16">
        <f t="shared" si="309"/>
        <v>9660.0000000000018</v>
      </c>
      <c r="AK1749" s="16">
        <f t="shared" si="310"/>
        <v>200</v>
      </c>
      <c r="AL1749" s="16">
        <f t="shared" si="311"/>
        <v>2000</v>
      </c>
      <c r="AM1749" s="16">
        <f t="shared" si="312"/>
        <v>28400</v>
      </c>
      <c r="AN1749" s="16">
        <f t="shared" si="313"/>
        <v>109360</v>
      </c>
      <c r="AO1749" s="12" t="s">
        <v>1486</v>
      </c>
      <c r="AP1749" s="16">
        <v>0.4</v>
      </c>
      <c r="BC1749" s="16">
        <v>0.4</v>
      </c>
      <c r="BD1749" s="16">
        <f t="shared" si="314"/>
        <v>1.4000000000000001</v>
      </c>
      <c r="BE1749" s="16">
        <f t="shared" si="315"/>
        <v>683.5</v>
      </c>
      <c r="BG1749" s="16">
        <f t="shared" si="316"/>
        <v>480</v>
      </c>
      <c r="BH1749" s="16">
        <f t="shared" si="317"/>
        <v>256</v>
      </c>
      <c r="BI1749" s="16">
        <f t="shared" si="318"/>
        <v>3.2</v>
      </c>
    </row>
    <row r="1750" spans="1:61" ht="20.149999999999999" customHeight="1" x14ac:dyDescent="0.35">
      <c r="A1750">
        <v>1749</v>
      </c>
      <c r="B1750" t="s">
        <v>237</v>
      </c>
      <c r="C1750" t="s">
        <v>8362</v>
      </c>
      <c r="D1750" s="15" t="s">
        <v>276</v>
      </c>
      <c r="E1750" s="12" t="s">
        <v>98</v>
      </c>
      <c r="F1750" s="16">
        <v>1961</v>
      </c>
      <c r="G1750" s="12" t="s">
        <v>90</v>
      </c>
      <c r="H1750" s="12" t="s">
        <v>91</v>
      </c>
      <c r="I1750" s="12" t="s">
        <v>92</v>
      </c>
      <c r="J1750" s="12" t="s">
        <v>2401</v>
      </c>
      <c r="K1750" s="12" t="s">
        <v>2415</v>
      </c>
      <c r="N1750" s="16" t="s">
        <v>206</v>
      </c>
      <c r="O1750" s="16" t="s">
        <v>420</v>
      </c>
      <c r="P1750" s="12" t="s">
        <v>131</v>
      </c>
      <c r="Q1750" s="16">
        <v>2023</v>
      </c>
      <c r="R1750" s="16">
        <v>0.8</v>
      </c>
      <c r="U1750" s="16" t="s">
        <v>304</v>
      </c>
      <c r="V1750" s="12" t="s">
        <v>204</v>
      </c>
      <c r="W1750" s="12" t="s">
        <v>207</v>
      </c>
      <c r="X1750" s="16">
        <v>1</v>
      </c>
      <c r="Y1750" s="16">
        <v>5</v>
      </c>
      <c r="Z1750" s="16">
        <v>0.8</v>
      </c>
      <c r="AA1750" s="16">
        <f t="shared" si="319"/>
        <v>96</v>
      </c>
      <c r="AB1750" s="16" t="s">
        <v>5604</v>
      </c>
      <c r="AD1750" s="16">
        <f t="shared" si="303"/>
        <v>33600</v>
      </c>
      <c r="AE1750" s="16">
        <f t="shared" si="304"/>
        <v>280</v>
      </c>
      <c r="AF1750" s="16">
        <f t="shared" si="305"/>
        <v>105000</v>
      </c>
      <c r="AG1750" s="16">
        <f t="shared" si="306"/>
        <v>80</v>
      </c>
      <c r="AH1750" s="12">
        <f t="shared" si="307"/>
        <v>0</v>
      </c>
      <c r="AI1750" s="16">
        <f t="shared" si="308"/>
        <v>5.6000000000000005</v>
      </c>
      <c r="AJ1750" s="16">
        <f t="shared" si="309"/>
        <v>19320.000000000004</v>
      </c>
      <c r="AK1750" s="16">
        <f t="shared" si="310"/>
        <v>400</v>
      </c>
      <c r="AL1750" s="16">
        <f t="shared" si="311"/>
        <v>4000</v>
      </c>
      <c r="AM1750" s="16">
        <f t="shared" si="312"/>
        <v>56800</v>
      </c>
      <c r="AN1750" s="16">
        <f t="shared" si="313"/>
        <v>218720</v>
      </c>
      <c r="AO1750" s="12" t="s">
        <v>1486</v>
      </c>
      <c r="AP1750" s="16">
        <v>0.8</v>
      </c>
      <c r="BC1750" s="16">
        <v>0.8</v>
      </c>
      <c r="BD1750" s="16">
        <f t="shared" si="314"/>
        <v>2.8000000000000003</v>
      </c>
      <c r="BE1750" s="16">
        <f t="shared" si="315"/>
        <v>1367</v>
      </c>
      <c r="BG1750" s="16">
        <f t="shared" si="316"/>
        <v>960</v>
      </c>
      <c r="BH1750" s="16">
        <f t="shared" si="317"/>
        <v>512</v>
      </c>
      <c r="BI1750" s="16">
        <f t="shared" si="318"/>
        <v>6.4</v>
      </c>
    </row>
    <row r="1751" spans="1:61" ht="20.149999999999999" customHeight="1" x14ac:dyDescent="0.35">
      <c r="A1751">
        <v>1750</v>
      </c>
      <c r="B1751" t="s">
        <v>237</v>
      </c>
      <c r="C1751" t="s">
        <v>8363</v>
      </c>
      <c r="D1751" s="15" t="s">
        <v>277</v>
      </c>
      <c r="E1751" s="12" t="s">
        <v>98</v>
      </c>
      <c r="F1751" s="16">
        <v>1989</v>
      </c>
      <c r="G1751" s="12" t="s">
        <v>90</v>
      </c>
      <c r="H1751" s="12" t="s">
        <v>91</v>
      </c>
      <c r="I1751" s="12" t="s">
        <v>92</v>
      </c>
      <c r="J1751" s="12" t="s">
        <v>2401</v>
      </c>
      <c r="K1751" s="12" t="s">
        <v>2415</v>
      </c>
      <c r="N1751" s="16" t="s">
        <v>206</v>
      </c>
      <c r="O1751" s="16" t="s">
        <v>420</v>
      </c>
      <c r="P1751" s="12" t="s">
        <v>131</v>
      </c>
      <c r="Q1751" s="16">
        <v>2023</v>
      </c>
      <c r="R1751" s="16">
        <v>1.34</v>
      </c>
      <c r="U1751" s="16" t="s">
        <v>304</v>
      </c>
      <c r="V1751" s="12" t="s">
        <v>204</v>
      </c>
      <c r="W1751" s="12" t="s">
        <v>207</v>
      </c>
      <c r="X1751" s="16">
        <v>1</v>
      </c>
      <c r="Y1751" s="16">
        <v>6</v>
      </c>
      <c r="Z1751" s="16">
        <v>1.34</v>
      </c>
      <c r="AA1751" s="16">
        <f t="shared" si="319"/>
        <v>160.80000000000001</v>
      </c>
      <c r="AB1751" s="16" t="s">
        <v>5604</v>
      </c>
      <c r="AD1751" s="16">
        <f t="shared" si="303"/>
        <v>56280.000000000007</v>
      </c>
      <c r="AE1751" s="16">
        <f t="shared" si="304"/>
        <v>469</v>
      </c>
      <c r="AF1751" s="16">
        <f t="shared" si="305"/>
        <v>175875</v>
      </c>
      <c r="AG1751" s="16">
        <f t="shared" si="306"/>
        <v>134</v>
      </c>
      <c r="AH1751" s="12">
        <f t="shared" si="307"/>
        <v>0</v>
      </c>
      <c r="AI1751" s="16">
        <f t="shared" si="308"/>
        <v>9.3800000000000008</v>
      </c>
      <c r="AJ1751" s="16">
        <f t="shared" si="309"/>
        <v>32361.000000000004</v>
      </c>
      <c r="AK1751" s="16">
        <f t="shared" si="310"/>
        <v>670</v>
      </c>
      <c r="AL1751" s="16">
        <f t="shared" si="311"/>
        <v>6700</v>
      </c>
      <c r="AM1751" s="16">
        <f t="shared" si="312"/>
        <v>95140</v>
      </c>
      <c r="AN1751" s="16">
        <f t="shared" si="313"/>
        <v>366356</v>
      </c>
      <c r="AO1751" s="12" t="s">
        <v>1486</v>
      </c>
      <c r="AP1751" s="16">
        <v>1.34</v>
      </c>
      <c r="BC1751" s="16">
        <v>1.34</v>
      </c>
      <c r="BD1751" s="16">
        <f t="shared" si="314"/>
        <v>4.6900000000000004</v>
      </c>
      <c r="BE1751" s="16">
        <f t="shared" si="315"/>
        <v>2289.7249999999999</v>
      </c>
      <c r="BG1751" s="16">
        <f t="shared" si="316"/>
        <v>1608</v>
      </c>
      <c r="BH1751" s="16">
        <f t="shared" si="317"/>
        <v>857.6</v>
      </c>
      <c r="BI1751" s="16">
        <f t="shared" si="318"/>
        <v>10.72</v>
      </c>
    </row>
    <row r="1752" spans="1:61" ht="20.149999999999999" customHeight="1" x14ac:dyDescent="0.35">
      <c r="A1752">
        <v>1751</v>
      </c>
      <c r="B1752" t="s">
        <v>237</v>
      </c>
      <c r="C1752" t="s">
        <v>8364</v>
      </c>
      <c r="D1752" s="15" t="s">
        <v>278</v>
      </c>
      <c r="E1752" s="12" t="s">
        <v>98</v>
      </c>
      <c r="F1752" s="16">
        <v>1968</v>
      </c>
      <c r="G1752" s="12" t="s">
        <v>90</v>
      </c>
      <c r="H1752" s="12" t="s">
        <v>91</v>
      </c>
      <c r="I1752" s="12" t="s">
        <v>92</v>
      </c>
      <c r="J1752" s="12" t="s">
        <v>2401</v>
      </c>
      <c r="K1752" s="12" t="s">
        <v>2415</v>
      </c>
      <c r="N1752" s="16" t="s">
        <v>206</v>
      </c>
      <c r="O1752" s="16" t="s">
        <v>420</v>
      </c>
      <c r="P1752" s="12" t="s">
        <v>131</v>
      </c>
      <c r="Q1752" s="16">
        <v>2023</v>
      </c>
      <c r="R1752" s="16">
        <v>0.8</v>
      </c>
      <c r="U1752" s="16" t="s">
        <v>304</v>
      </c>
      <c r="V1752" s="12" t="s">
        <v>204</v>
      </c>
      <c r="W1752" s="12" t="s">
        <v>207</v>
      </c>
      <c r="X1752" s="16">
        <v>1</v>
      </c>
      <c r="Y1752" s="16">
        <v>7</v>
      </c>
      <c r="Z1752" s="16">
        <v>0.8</v>
      </c>
      <c r="AA1752" s="16">
        <f t="shared" si="319"/>
        <v>96</v>
      </c>
      <c r="AB1752" s="16" t="s">
        <v>5604</v>
      </c>
      <c r="AD1752" s="16">
        <f t="shared" si="303"/>
        <v>33600</v>
      </c>
      <c r="AE1752" s="16">
        <f t="shared" si="304"/>
        <v>280</v>
      </c>
      <c r="AF1752" s="16">
        <f t="shared" si="305"/>
        <v>105000</v>
      </c>
      <c r="AG1752" s="16">
        <f t="shared" si="306"/>
        <v>80</v>
      </c>
      <c r="AH1752" s="12">
        <f t="shared" si="307"/>
        <v>0</v>
      </c>
      <c r="AI1752" s="16">
        <f t="shared" si="308"/>
        <v>5.6000000000000005</v>
      </c>
      <c r="AJ1752" s="16">
        <f t="shared" si="309"/>
        <v>19320.000000000004</v>
      </c>
      <c r="AK1752" s="16">
        <f t="shared" si="310"/>
        <v>400</v>
      </c>
      <c r="AL1752" s="16">
        <f t="shared" si="311"/>
        <v>4000</v>
      </c>
      <c r="AM1752" s="16">
        <f t="shared" si="312"/>
        <v>56800</v>
      </c>
      <c r="AN1752" s="16">
        <f t="shared" si="313"/>
        <v>218720</v>
      </c>
      <c r="AO1752" s="12" t="s">
        <v>1486</v>
      </c>
      <c r="AP1752" s="16">
        <v>0.8</v>
      </c>
      <c r="BC1752" s="16">
        <v>0.8</v>
      </c>
      <c r="BD1752" s="16">
        <f t="shared" si="314"/>
        <v>2.8000000000000003</v>
      </c>
      <c r="BE1752" s="16">
        <f t="shared" si="315"/>
        <v>1367</v>
      </c>
      <c r="BG1752" s="16">
        <f t="shared" si="316"/>
        <v>960</v>
      </c>
      <c r="BH1752" s="16">
        <f t="shared" si="317"/>
        <v>512</v>
      </c>
      <c r="BI1752" s="16">
        <f t="shared" si="318"/>
        <v>6.4</v>
      </c>
    </row>
    <row r="1753" spans="1:61" ht="20.149999999999999" customHeight="1" x14ac:dyDescent="0.35">
      <c r="A1753">
        <v>1752</v>
      </c>
      <c r="B1753" t="s">
        <v>237</v>
      </c>
      <c r="C1753" t="s">
        <v>8365</v>
      </c>
      <c r="D1753" s="15" t="s">
        <v>279</v>
      </c>
      <c r="E1753" s="12" t="s">
        <v>98</v>
      </c>
      <c r="F1753" s="16">
        <v>1978</v>
      </c>
      <c r="G1753" s="12" t="s">
        <v>90</v>
      </c>
      <c r="H1753" s="12" t="s">
        <v>91</v>
      </c>
      <c r="I1753" s="12" t="s">
        <v>92</v>
      </c>
      <c r="J1753" s="12" t="s">
        <v>2401</v>
      </c>
      <c r="K1753" s="12" t="s">
        <v>2415</v>
      </c>
      <c r="N1753" s="16" t="s">
        <v>206</v>
      </c>
      <c r="O1753" s="16" t="s">
        <v>420</v>
      </c>
      <c r="P1753" s="12" t="s">
        <v>131</v>
      </c>
      <c r="Q1753" s="16">
        <v>2023</v>
      </c>
      <c r="R1753" s="16">
        <v>0.8</v>
      </c>
      <c r="U1753" s="16" t="s">
        <v>304</v>
      </c>
      <c r="V1753" s="12" t="s">
        <v>204</v>
      </c>
      <c r="W1753" s="12" t="s">
        <v>207</v>
      </c>
      <c r="X1753" s="16">
        <v>1</v>
      </c>
      <c r="Y1753" s="16">
        <v>5</v>
      </c>
      <c r="Z1753" s="16">
        <v>0.8</v>
      </c>
      <c r="AA1753" s="16">
        <f t="shared" si="319"/>
        <v>96</v>
      </c>
      <c r="AB1753" s="16" t="s">
        <v>5604</v>
      </c>
      <c r="AD1753" s="16">
        <f t="shared" si="303"/>
        <v>33600</v>
      </c>
      <c r="AE1753" s="16">
        <f t="shared" si="304"/>
        <v>280</v>
      </c>
      <c r="AF1753" s="16">
        <f t="shared" si="305"/>
        <v>105000</v>
      </c>
      <c r="AG1753" s="16">
        <f t="shared" si="306"/>
        <v>80</v>
      </c>
      <c r="AH1753" s="12">
        <f t="shared" si="307"/>
        <v>0</v>
      </c>
      <c r="AI1753" s="16">
        <f t="shared" si="308"/>
        <v>5.6000000000000005</v>
      </c>
      <c r="AJ1753" s="16">
        <f t="shared" si="309"/>
        <v>19320.000000000004</v>
      </c>
      <c r="AK1753" s="16">
        <f t="shared" si="310"/>
        <v>400</v>
      </c>
      <c r="AL1753" s="16">
        <f t="shared" si="311"/>
        <v>4000</v>
      </c>
      <c r="AM1753" s="16">
        <f t="shared" si="312"/>
        <v>56800</v>
      </c>
      <c r="AN1753" s="16">
        <f t="shared" si="313"/>
        <v>218720</v>
      </c>
      <c r="AO1753" s="12" t="s">
        <v>1486</v>
      </c>
      <c r="AP1753" s="16">
        <v>0.8</v>
      </c>
      <c r="BC1753" s="16">
        <v>0.8</v>
      </c>
      <c r="BD1753" s="16">
        <f t="shared" si="314"/>
        <v>2.8000000000000003</v>
      </c>
      <c r="BE1753" s="16">
        <f t="shared" si="315"/>
        <v>1367</v>
      </c>
      <c r="BG1753" s="16">
        <f t="shared" si="316"/>
        <v>960</v>
      </c>
      <c r="BH1753" s="16">
        <f t="shared" si="317"/>
        <v>512</v>
      </c>
      <c r="BI1753" s="16">
        <f t="shared" si="318"/>
        <v>6.4</v>
      </c>
    </row>
    <row r="1754" spans="1:61" ht="20.149999999999999" customHeight="1" x14ac:dyDescent="0.35">
      <c r="A1754">
        <v>1753</v>
      </c>
      <c r="B1754" t="s">
        <v>237</v>
      </c>
      <c r="C1754" t="s">
        <v>8366</v>
      </c>
      <c r="D1754" s="15" t="s">
        <v>280</v>
      </c>
      <c r="E1754" s="12" t="s">
        <v>98</v>
      </c>
      <c r="F1754" s="16">
        <v>1978</v>
      </c>
      <c r="G1754" s="12" t="s">
        <v>90</v>
      </c>
      <c r="H1754" s="12" t="s">
        <v>91</v>
      </c>
      <c r="I1754" s="12" t="s">
        <v>92</v>
      </c>
      <c r="J1754" s="12" t="s">
        <v>2401</v>
      </c>
      <c r="K1754" s="12" t="s">
        <v>2415</v>
      </c>
      <c r="N1754" s="16" t="s">
        <v>206</v>
      </c>
      <c r="O1754" s="16" t="s">
        <v>420</v>
      </c>
      <c r="P1754" s="12" t="s">
        <v>131</v>
      </c>
      <c r="Q1754" s="16">
        <v>2023</v>
      </c>
      <c r="R1754" s="16">
        <v>0.8</v>
      </c>
      <c r="U1754" s="16" t="s">
        <v>304</v>
      </c>
      <c r="V1754" s="12" t="s">
        <v>204</v>
      </c>
      <c r="W1754" s="12" t="s">
        <v>207</v>
      </c>
      <c r="X1754" s="16">
        <v>1</v>
      </c>
      <c r="Y1754" s="16">
        <v>4</v>
      </c>
      <c r="Z1754" s="16">
        <v>0.8</v>
      </c>
      <c r="AA1754" s="16">
        <f t="shared" si="319"/>
        <v>96</v>
      </c>
      <c r="AB1754" s="16" t="s">
        <v>5604</v>
      </c>
      <c r="AD1754" s="16">
        <f t="shared" si="303"/>
        <v>33600</v>
      </c>
      <c r="AE1754" s="16">
        <f t="shared" si="304"/>
        <v>280</v>
      </c>
      <c r="AF1754" s="16">
        <f t="shared" si="305"/>
        <v>105000</v>
      </c>
      <c r="AG1754" s="16">
        <f t="shared" si="306"/>
        <v>80</v>
      </c>
      <c r="AH1754" s="12">
        <f t="shared" si="307"/>
        <v>0</v>
      </c>
      <c r="AI1754" s="16">
        <f t="shared" si="308"/>
        <v>5.6000000000000005</v>
      </c>
      <c r="AJ1754" s="16">
        <f t="shared" si="309"/>
        <v>19320.000000000004</v>
      </c>
      <c r="AK1754" s="16">
        <f t="shared" si="310"/>
        <v>400</v>
      </c>
      <c r="AL1754" s="16">
        <f t="shared" si="311"/>
        <v>4000</v>
      </c>
      <c r="AM1754" s="16">
        <f t="shared" si="312"/>
        <v>56800</v>
      </c>
      <c r="AN1754" s="16">
        <f t="shared" si="313"/>
        <v>218720</v>
      </c>
      <c r="AO1754" s="12" t="s">
        <v>1486</v>
      </c>
      <c r="AP1754" s="16">
        <v>0.8</v>
      </c>
      <c r="BC1754" s="16">
        <v>0.8</v>
      </c>
      <c r="BD1754" s="16">
        <f t="shared" si="314"/>
        <v>2.8000000000000003</v>
      </c>
      <c r="BE1754" s="16">
        <f t="shared" si="315"/>
        <v>1367</v>
      </c>
      <c r="BG1754" s="16">
        <f t="shared" si="316"/>
        <v>960</v>
      </c>
      <c r="BH1754" s="16">
        <f t="shared" si="317"/>
        <v>512</v>
      </c>
      <c r="BI1754" s="16">
        <f t="shared" si="318"/>
        <v>6.4</v>
      </c>
    </row>
    <row r="1755" spans="1:61" ht="20.149999999999999" customHeight="1" x14ac:dyDescent="0.35">
      <c r="A1755">
        <v>1754</v>
      </c>
      <c r="B1755" t="s">
        <v>237</v>
      </c>
      <c r="C1755" t="s">
        <v>8367</v>
      </c>
      <c r="D1755" s="15" t="s">
        <v>281</v>
      </c>
      <c r="E1755" s="12" t="s">
        <v>98</v>
      </c>
      <c r="F1755" s="16">
        <v>1970</v>
      </c>
      <c r="G1755" s="12" t="s">
        <v>90</v>
      </c>
      <c r="H1755" s="12" t="s">
        <v>91</v>
      </c>
      <c r="I1755" s="12" t="s">
        <v>92</v>
      </c>
      <c r="J1755" s="12" t="s">
        <v>2401</v>
      </c>
      <c r="K1755" s="12" t="s">
        <v>2415</v>
      </c>
      <c r="N1755" s="16" t="s">
        <v>205</v>
      </c>
      <c r="O1755" s="16" t="s">
        <v>420</v>
      </c>
      <c r="P1755" s="12" t="s">
        <v>131</v>
      </c>
      <c r="Q1755" s="16">
        <v>2023</v>
      </c>
      <c r="R1755" s="16">
        <v>0.89</v>
      </c>
      <c r="U1755" s="16" t="s">
        <v>304</v>
      </c>
      <c r="V1755" s="12" t="s">
        <v>204</v>
      </c>
      <c r="W1755" s="12" t="s">
        <v>207</v>
      </c>
      <c r="X1755" s="16">
        <v>2</v>
      </c>
      <c r="Y1755" s="16">
        <v>6</v>
      </c>
      <c r="Z1755" s="16">
        <v>0.89</v>
      </c>
      <c r="AA1755" s="16">
        <f t="shared" si="319"/>
        <v>106.8</v>
      </c>
      <c r="AB1755" s="16" t="s">
        <v>5604</v>
      </c>
      <c r="AD1755" s="16">
        <f t="shared" si="303"/>
        <v>37380</v>
      </c>
      <c r="AE1755" s="16">
        <f t="shared" si="304"/>
        <v>311.5</v>
      </c>
      <c r="AF1755" s="16">
        <f t="shared" si="305"/>
        <v>116812.5</v>
      </c>
      <c r="AG1755" s="16">
        <f t="shared" si="306"/>
        <v>89</v>
      </c>
      <c r="AH1755" s="12">
        <f t="shared" si="307"/>
        <v>0</v>
      </c>
      <c r="AI1755" s="16">
        <f t="shared" si="308"/>
        <v>6.23</v>
      </c>
      <c r="AJ1755" s="16">
        <f t="shared" si="309"/>
        <v>21493.5</v>
      </c>
      <c r="AK1755" s="16">
        <f t="shared" si="310"/>
        <v>445</v>
      </c>
      <c r="AL1755" s="16">
        <f t="shared" si="311"/>
        <v>4450</v>
      </c>
      <c r="AM1755" s="16">
        <f t="shared" si="312"/>
        <v>63190</v>
      </c>
      <c r="AN1755" s="16">
        <f t="shared" si="313"/>
        <v>243326</v>
      </c>
      <c r="AO1755" s="12" t="s">
        <v>1486</v>
      </c>
      <c r="AP1755" s="16">
        <v>0.89</v>
      </c>
      <c r="BC1755" s="16">
        <v>0.89</v>
      </c>
      <c r="BD1755" s="16">
        <f t="shared" si="314"/>
        <v>3.1150000000000002</v>
      </c>
      <c r="BE1755" s="16">
        <f t="shared" si="315"/>
        <v>1520.7874999999999</v>
      </c>
      <c r="BG1755" s="16">
        <f t="shared" si="316"/>
        <v>1068</v>
      </c>
      <c r="BH1755" s="16">
        <f t="shared" si="317"/>
        <v>569.6</v>
      </c>
      <c r="BI1755" s="16">
        <f t="shared" si="318"/>
        <v>7.12</v>
      </c>
    </row>
    <row r="1756" spans="1:61" ht="20.149999999999999" customHeight="1" x14ac:dyDescent="0.35">
      <c r="A1756">
        <v>1755</v>
      </c>
      <c r="B1756" t="s">
        <v>237</v>
      </c>
      <c r="C1756" t="s">
        <v>8368</v>
      </c>
      <c r="D1756" s="15" t="s">
        <v>282</v>
      </c>
      <c r="E1756" s="12" t="s">
        <v>98</v>
      </c>
      <c r="F1756" s="16">
        <v>1992</v>
      </c>
      <c r="G1756" s="12" t="s">
        <v>90</v>
      </c>
      <c r="H1756" s="12" t="s">
        <v>91</v>
      </c>
      <c r="I1756" s="12" t="s">
        <v>92</v>
      </c>
      <c r="J1756" s="12" t="s">
        <v>2401</v>
      </c>
      <c r="K1756" s="12" t="s">
        <v>2415</v>
      </c>
      <c r="N1756" s="16" t="s">
        <v>206</v>
      </c>
      <c r="O1756" s="16" t="s">
        <v>420</v>
      </c>
      <c r="P1756" s="12" t="s">
        <v>131</v>
      </c>
      <c r="Q1756" s="16">
        <v>2023</v>
      </c>
      <c r="R1756" s="16">
        <v>0.8</v>
      </c>
      <c r="U1756" s="16" t="s">
        <v>304</v>
      </c>
      <c r="V1756" s="12" t="s">
        <v>204</v>
      </c>
      <c r="W1756" s="12" t="s">
        <v>207</v>
      </c>
      <c r="X1756" s="16">
        <v>1</v>
      </c>
      <c r="Y1756" s="16">
        <v>5</v>
      </c>
      <c r="Z1756" s="16">
        <v>0.8</v>
      </c>
      <c r="AA1756" s="16">
        <f t="shared" si="319"/>
        <v>96</v>
      </c>
      <c r="AB1756" s="16" t="s">
        <v>5604</v>
      </c>
      <c r="AD1756" s="16">
        <f t="shared" si="303"/>
        <v>33600</v>
      </c>
      <c r="AE1756" s="16">
        <f t="shared" si="304"/>
        <v>280</v>
      </c>
      <c r="AF1756" s="16">
        <f t="shared" si="305"/>
        <v>105000</v>
      </c>
      <c r="AG1756" s="16">
        <f t="shared" si="306"/>
        <v>80</v>
      </c>
      <c r="AH1756" s="12">
        <f t="shared" si="307"/>
        <v>0</v>
      </c>
      <c r="AI1756" s="16">
        <f t="shared" si="308"/>
        <v>5.6000000000000005</v>
      </c>
      <c r="AJ1756" s="16">
        <f t="shared" si="309"/>
        <v>19320.000000000004</v>
      </c>
      <c r="AK1756" s="16">
        <f t="shared" si="310"/>
        <v>400</v>
      </c>
      <c r="AL1756" s="16">
        <f t="shared" si="311"/>
        <v>4000</v>
      </c>
      <c r="AM1756" s="16">
        <f t="shared" si="312"/>
        <v>56800</v>
      </c>
      <c r="AN1756" s="16">
        <f t="shared" si="313"/>
        <v>218720</v>
      </c>
      <c r="AO1756" s="12" t="s">
        <v>1486</v>
      </c>
      <c r="AP1756" s="16">
        <v>0.8</v>
      </c>
      <c r="BC1756" s="16">
        <v>0.8</v>
      </c>
      <c r="BD1756" s="16">
        <f t="shared" si="314"/>
        <v>2.8000000000000003</v>
      </c>
      <c r="BE1756" s="16">
        <f t="shared" si="315"/>
        <v>1367</v>
      </c>
      <c r="BG1756" s="16">
        <f t="shared" si="316"/>
        <v>960</v>
      </c>
      <c r="BH1756" s="16">
        <f t="shared" si="317"/>
        <v>512</v>
      </c>
      <c r="BI1756" s="16">
        <f t="shared" si="318"/>
        <v>6.4</v>
      </c>
    </row>
    <row r="1757" spans="1:61" ht="20.149999999999999" customHeight="1" x14ac:dyDescent="0.35">
      <c r="A1757">
        <v>1756</v>
      </c>
      <c r="B1757" t="s">
        <v>237</v>
      </c>
      <c r="C1757" t="s">
        <v>8369</v>
      </c>
      <c r="D1757" s="15" t="s">
        <v>283</v>
      </c>
      <c r="E1757" s="12" t="s">
        <v>98</v>
      </c>
      <c r="F1757" s="16">
        <v>1972</v>
      </c>
      <c r="G1757" s="12" t="s">
        <v>90</v>
      </c>
      <c r="H1757" s="12" t="s">
        <v>91</v>
      </c>
      <c r="I1757" s="12" t="s">
        <v>92</v>
      </c>
      <c r="J1757" s="12" t="s">
        <v>2401</v>
      </c>
      <c r="K1757" s="12" t="s">
        <v>2415</v>
      </c>
      <c r="N1757" s="16" t="s">
        <v>206</v>
      </c>
      <c r="O1757" s="16" t="s">
        <v>420</v>
      </c>
      <c r="P1757" s="12" t="s">
        <v>131</v>
      </c>
      <c r="Q1757" s="16">
        <v>2023</v>
      </c>
      <c r="R1757" s="16">
        <v>0.8</v>
      </c>
      <c r="U1757" s="16" t="s">
        <v>304</v>
      </c>
      <c r="V1757" s="12" t="s">
        <v>204</v>
      </c>
      <c r="W1757" s="12" t="s">
        <v>207</v>
      </c>
      <c r="X1757" s="16">
        <v>1</v>
      </c>
      <c r="Y1757" s="16">
        <v>5</v>
      </c>
      <c r="Z1757" s="16">
        <v>0.8</v>
      </c>
      <c r="AA1757" s="16">
        <f t="shared" si="319"/>
        <v>96</v>
      </c>
      <c r="AB1757" s="16" t="s">
        <v>5604</v>
      </c>
      <c r="AD1757" s="16">
        <f t="shared" si="303"/>
        <v>33600</v>
      </c>
      <c r="AE1757" s="16">
        <f t="shared" si="304"/>
        <v>280</v>
      </c>
      <c r="AF1757" s="16">
        <f t="shared" si="305"/>
        <v>105000</v>
      </c>
      <c r="AG1757" s="16">
        <f t="shared" si="306"/>
        <v>80</v>
      </c>
      <c r="AH1757" s="12">
        <f t="shared" si="307"/>
        <v>0</v>
      </c>
      <c r="AI1757" s="16">
        <f t="shared" si="308"/>
        <v>5.6000000000000005</v>
      </c>
      <c r="AJ1757" s="16">
        <f t="shared" si="309"/>
        <v>19320.000000000004</v>
      </c>
      <c r="AK1757" s="16">
        <f t="shared" si="310"/>
        <v>400</v>
      </c>
      <c r="AL1757" s="16">
        <f t="shared" si="311"/>
        <v>4000</v>
      </c>
      <c r="AM1757" s="16">
        <f t="shared" si="312"/>
        <v>56800</v>
      </c>
      <c r="AN1757" s="16">
        <f t="shared" si="313"/>
        <v>218720</v>
      </c>
      <c r="AO1757" s="12" t="s">
        <v>1486</v>
      </c>
      <c r="AP1757" s="16">
        <v>0.8</v>
      </c>
      <c r="BC1757" s="16">
        <v>0.8</v>
      </c>
      <c r="BD1757" s="16">
        <f t="shared" si="314"/>
        <v>2.8000000000000003</v>
      </c>
      <c r="BE1757" s="16">
        <f t="shared" si="315"/>
        <v>1367</v>
      </c>
      <c r="BG1757" s="16">
        <f t="shared" si="316"/>
        <v>960</v>
      </c>
      <c r="BH1757" s="16">
        <f t="shared" si="317"/>
        <v>512</v>
      </c>
      <c r="BI1757" s="16">
        <f t="shared" si="318"/>
        <v>6.4</v>
      </c>
    </row>
    <row r="1758" spans="1:61" ht="20.149999999999999" customHeight="1" x14ac:dyDescent="0.35">
      <c r="A1758">
        <v>1757</v>
      </c>
      <c r="B1758" t="s">
        <v>237</v>
      </c>
      <c r="C1758" t="s">
        <v>8370</v>
      </c>
      <c r="D1758" s="15" t="s">
        <v>284</v>
      </c>
      <c r="E1758" s="12" t="s">
        <v>93</v>
      </c>
      <c r="F1758" s="16">
        <v>1990</v>
      </c>
      <c r="G1758" s="12" t="s">
        <v>90</v>
      </c>
      <c r="H1758" s="12" t="s">
        <v>91</v>
      </c>
      <c r="I1758" s="12" t="s">
        <v>92</v>
      </c>
      <c r="J1758" s="12" t="s">
        <v>2401</v>
      </c>
      <c r="K1758" s="12" t="s">
        <v>2415</v>
      </c>
      <c r="N1758" s="16" t="s">
        <v>206</v>
      </c>
      <c r="O1758" s="16" t="s">
        <v>420</v>
      </c>
      <c r="P1758" s="12" t="s">
        <v>131</v>
      </c>
      <c r="Q1758" s="16">
        <v>2023</v>
      </c>
      <c r="R1758" s="16">
        <v>0.8</v>
      </c>
      <c r="U1758" s="16" t="s">
        <v>304</v>
      </c>
      <c r="V1758" s="12" t="s">
        <v>204</v>
      </c>
      <c r="W1758" s="12" t="s">
        <v>207</v>
      </c>
      <c r="X1758" s="16">
        <v>1</v>
      </c>
      <c r="Y1758" s="16">
        <v>8</v>
      </c>
      <c r="Z1758" s="16">
        <v>0.8</v>
      </c>
      <c r="AA1758" s="16">
        <f t="shared" si="319"/>
        <v>96</v>
      </c>
      <c r="AB1758" s="16" t="s">
        <v>5604</v>
      </c>
      <c r="AD1758" s="16">
        <f t="shared" si="303"/>
        <v>33600</v>
      </c>
      <c r="AE1758" s="16">
        <f t="shared" si="304"/>
        <v>280</v>
      </c>
      <c r="AF1758" s="16">
        <f t="shared" si="305"/>
        <v>105000</v>
      </c>
      <c r="AG1758" s="16">
        <f t="shared" si="306"/>
        <v>80</v>
      </c>
      <c r="AH1758" s="12">
        <f t="shared" si="307"/>
        <v>0</v>
      </c>
      <c r="AI1758" s="16">
        <f t="shared" si="308"/>
        <v>5.6000000000000005</v>
      </c>
      <c r="AJ1758" s="16">
        <f t="shared" si="309"/>
        <v>19320.000000000004</v>
      </c>
      <c r="AK1758" s="16">
        <f t="shared" si="310"/>
        <v>400</v>
      </c>
      <c r="AL1758" s="16">
        <f t="shared" si="311"/>
        <v>4000</v>
      </c>
      <c r="AM1758" s="16">
        <f t="shared" si="312"/>
        <v>56800</v>
      </c>
      <c r="AN1758" s="16">
        <f t="shared" si="313"/>
        <v>218720</v>
      </c>
      <c r="AO1758" s="12" t="s">
        <v>1486</v>
      </c>
      <c r="AP1758" s="16">
        <v>0.8</v>
      </c>
      <c r="BC1758" s="16">
        <v>0.8</v>
      </c>
      <c r="BD1758" s="16">
        <f t="shared" si="314"/>
        <v>2.8000000000000003</v>
      </c>
      <c r="BE1758" s="16">
        <f t="shared" si="315"/>
        <v>1367</v>
      </c>
      <c r="BG1758" s="16">
        <f t="shared" si="316"/>
        <v>960</v>
      </c>
      <c r="BH1758" s="16">
        <f t="shared" si="317"/>
        <v>512</v>
      </c>
      <c r="BI1758" s="16">
        <f t="shared" si="318"/>
        <v>6.4</v>
      </c>
    </row>
    <row r="1759" spans="1:61" ht="20.149999999999999" customHeight="1" x14ac:dyDescent="0.35">
      <c r="A1759">
        <v>1758</v>
      </c>
      <c r="B1759" t="s">
        <v>237</v>
      </c>
      <c r="C1759" t="s">
        <v>8371</v>
      </c>
      <c r="D1759" s="15" t="s">
        <v>285</v>
      </c>
      <c r="E1759" s="12" t="s">
        <v>98</v>
      </c>
      <c r="F1759" s="16">
        <v>1980</v>
      </c>
      <c r="G1759" s="12" t="s">
        <v>90</v>
      </c>
      <c r="H1759" s="12" t="s">
        <v>91</v>
      </c>
      <c r="I1759" s="12" t="s">
        <v>92</v>
      </c>
      <c r="J1759" s="12" t="s">
        <v>2401</v>
      </c>
      <c r="K1759" s="12" t="s">
        <v>2415</v>
      </c>
      <c r="N1759" s="16" t="s">
        <v>206</v>
      </c>
      <c r="O1759" s="16" t="s">
        <v>420</v>
      </c>
      <c r="P1759" s="12" t="s">
        <v>131</v>
      </c>
      <c r="Q1759" s="16">
        <v>2023</v>
      </c>
      <c r="R1759" s="16">
        <v>0.8</v>
      </c>
      <c r="U1759" s="16" t="s">
        <v>304</v>
      </c>
      <c r="V1759" s="12" t="s">
        <v>204</v>
      </c>
      <c r="W1759" s="12" t="s">
        <v>207</v>
      </c>
      <c r="X1759" s="16">
        <v>1</v>
      </c>
      <c r="Y1759" s="16">
        <v>7</v>
      </c>
      <c r="Z1759" s="16">
        <v>0.8</v>
      </c>
      <c r="AA1759" s="16">
        <f t="shared" si="319"/>
        <v>96</v>
      </c>
      <c r="AB1759" s="16" t="s">
        <v>5604</v>
      </c>
      <c r="AD1759" s="16">
        <f t="shared" si="303"/>
        <v>33600</v>
      </c>
      <c r="AE1759" s="16">
        <f t="shared" si="304"/>
        <v>280</v>
      </c>
      <c r="AF1759" s="16">
        <f t="shared" si="305"/>
        <v>105000</v>
      </c>
      <c r="AG1759" s="16">
        <f t="shared" si="306"/>
        <v>80</v>
      </c>
      <c r="AH1759" s="12">
        <f t="shared" si="307"/>
        <v>0</v>
      </c>
      <c r="AI1759" s="16">
        <f t="shared" si="308"/>
        <v>5.6000000000000005</v>
      </c>
      <c r="AJ1759" s="16">
        <f t="shared" si="309"/>
        <v>19320.000000000004</v>
      </c>
      <c r="AK1759" s="16">
        <f t="shared" si="310"/>
        <v>400</v>
      </c>
      <c r="AL1759" s="16">
        <f t="shared" si="311"/>
        <v>4000</v>
      </c>
      <c r="AM1759" s="16">
        <f t="shared" si="312"/>
        <v>56800</v>
      </c>
      <c r="AN1759" s="16">
        <f t="shared" si="313"/>
        <v>218720</v>
      </c>
      <c r="AO1759" s="12" t="s">
        <v>1486</v>
      </c>
      <c r="AP1759" s="16">
        <v>0.8</v>
      </c>
      <c r="BC1759" s="16">
        <v>0.8</v>
      </c>
      <c r="BD1759" s="16">
        <f t="shared" si="314"/>
        <v>2.8000000000000003</v>
      </c>
      <c r="BE1759" s="16">
        <f t="shared" si="315"/>
        <v>1367</v>
      </c>
      <c r="BG1759" s="16">
        <f t="shared" si="316"/>
        <v>960</v>
      </c>
      <c r="BH1759" s="16">
        <f t="shared" si="317"/>
        <v>512</v>
      </c>
      <c r="BI1759" s="16">
        <f t="shared" si="318"/>
        <v>6.4</v>
      </c>
    </row>
    <row r="1760" spans="1:61" ht="20.149999999999999" customHeight="1" x14ac:dyDescent="0.35">
      <c r="A1760">
        <v>1759</v>
      </c>
      <c r="B1760" t="s">
        <v>237</v>
      </c>
      <c r="C1760" t="s">
        <v>8372</v>
      </c>
      <c r="D1760" s="15" t="s">
        <v>286</v>
      </c>
      <c r="E1760" s="12" t="s">
        <v>98</v>
      </c>
      <c r="F1760" s="16">
        <v>1992</v>
      </c>
      <c r="G1760" s="12" t="s">
        <v>90</v>
      </c>
      <c r="H1760" s="12" t="s">
        <v>91</v>
      </c>
      <c r="I1760" s="12" t="s">
        <v>92</v>
      </c>
      <c r="J1760" s="12" t="s">
        <v>2401</v>
      </c>
      <c r="K1760" s="12" t="s">
        <v>2415</v>
      </c>
      <c r="N1760" s="16" t="s">
        <v>206</v>
      </c>
      <c r="O1760" s="16" t="s">
        <v>420</v>
      </c>
      <c r="P1760" s="12" t="s">
        <v>131</v>
      </c>
      <c r="Q1760" s="16">
        <v>2023</v>
      </c>
      <c r="R1760" s="16">
        <v>0.8</v>
      </c>
      <c r="U1760" s="16" t="s">
        <v>304</v>
      </c>
      <c r="V1760" s="12" t="s">
        <v>204</v>
      </c>
      <c r="W1760" s="12" t="s">
        <v>207</v>
      </c>
      <c r="X1760" s="16">
        <v>1</v>
      </c>
      <c r="Y1760" s="16">
        <v>4</v>
      </c>
      <c r="Z1760" s="16">
        <v>0.8</v>
      </c>
      <c r="AA1760" s="16">
        <f t="shared" si="319"/>
        <v>96</v>
      </c>
      <c r="AB1760" s="16" t="s">
        <v>5604</v>
      </c>
      <c r="AD1760" s="16">
        <f t="shared" si="303"/>
        <v>33600</v>
      </c>
      <c r="AE1760" s="16">
        <f t="shared" si="304"/>
        <v>280</v>
      </c>
      <c r="AF1760" s="16">
        <f t="shared" si="305"/>
        <v>105000</v>
      </c>
      <c r="AG1760" s="16">
        <f t="shared" si="306"/>
        <v>80</v>
      </c>
      <c r="AH1760" s="12">
        <f t="shared" si="307"/>
        <v>0</v>
      </c>
      <c r="AI1760" s="16">
        <f t="shared" si="308"/>
        <v>5.6000000000000005</v>
      </c>
      <c r="AJ1760" s="16">
        <f t="shared" si="309"/>
        <v>19320.000000000004</v>
      </c>
      <c r="AK1760" s="16">
        <f t="shared" si="310"/>
        <v>400</v>
      </c>
      <c r="AL1760" s="16">
        <f t="shared" si="311"/>
        <v>4000</v>
      </c>
      <c r="AM1760" s="16">
        <f t="shared" si="312"/>
        <v>56800</v>
      </c>
      <c r="AN1760" s="16">
        <f t="shared" si="313"/>
        <v>218720</v>
      </c>
      <c r="AO1760" s="12" t="s">
        <v>1486</v>
      </c>
      <c r="AP1760" s="16">
        <v>0.8</v>
      </c>
      <c r="BC1760" s="16">
        <v>0.8</v>
      </c>
      <c r="BD1760" s="16">
        <f t="shared" si="314"/>
        <v>2.8000000000000003</v>
      </c>
      <c r="BE1760" s="16">
        <f t="shared" si="315"/>
        <v>1367</v>
      </c>
      <c r="BG1760" s="16">
        <f t="shared" si="316"/>
        <v>960</v>
      </c>
      <c r="BH1760" s="16">
        <f t="shared" si="317"/>
        <v>512</v>
      </c>
      <c r="BI1760" s="16">
        <f t="shared" si="318"/>
        <v>6.4</v>
      </c>
    </row>
    <row r="1761" spans="1:61" ht="20.149999999999999" customHeight="1" x14ac:dyDescent="0.35">
      <c r="A1761">
        <v>1760</v>
      </c>
      <c r="B1761" t="s">
        <v>237</v>
      </c>
      <c r="C1761" t="s">
        <v>8373</v>
      </c>
      <c r="D1761" s="15" t="s">
        <v>287</v>
      </c>
      <c r="E1761" s="12" t="s">
        <v>98</v>
      </c>
      <c r="F1761" s="16">
        <v>1978</v>
      </c>
      <c r="G1761" s="12" t="s">
        <v>90</v>
      </c>
      <c r="H1761" s="12" t="s">
        <v>91</v>
      </c>
      <c r="I1761" s="12" t="s">
        <v>92</v>
      </c>
      <c r="J1761" s="12" t="s">
        <v>2401</v>
      </c>
      <c r="K1761" s="12" t="s">
        <v>2415</v>
      </c>
      <c r="N1761" s="16" t="s">
        <v>206</v>
      </c>
      <c r="O1761" s="16" t="s">
        <v>420</v>
      </c>
      <c r="P1761" s="12" t="s">
        <v>131</v>
      </c>
      <c r="Q1761" s="16">
        <v>2023</v>
      </c>
      <c r="R1761" s="16">
        <v>0.8</v>
      </c>
      <c r="U1761" s="16" t="s">
        <v>304</v>
      </c>
      <c r="V1761" s="12" t="s">
        <v>204</v>
      </c>
      <c r="W1761" s="12" t="s">
        <v>207</v>
      </c>
      <c r="X1761" s="16">
        <v>1</v>
      </c>
      <c r="Y1761" s="16">
        <v>6</v>
      </c>
      <c r="Z1761" s="16">
        <v>0.8</v>
      </c>
      <c r="AA1761" s="16">
        <f t="shared" si="319"/>
        <v>96</v>
      </c>
      <c r="AB1761" s="16" t="s">
        <v>5604</v>
      </c>
      <c r="AD1761" s="16">
        <f t="shared" si="303"/>
        <v>33600</v>
      </c>
      <c r="AE1761" s="16">
        <f t="shared" si="304"/>
        <v>280</v>
      </c>
      <c r="AF1761" s="16">
        <f t="shared" si="305"/>
        <v>105000</v>
      </c>
      <c r="AG1761" s="16">
        <f t="shared" si="306"/>
        <v>80</v>
      </c>
      <c r="AH1761" s="12">
        <f t="shared" si="307"/>
        <v>0</v>
      </c>
      <c r="AI1761" s="16">
        <f t="shared" si="308"/>
        <v>5.6000000000000005</v>
      </c>
      <c r="AJ1761" s="16">
        <f t="shared" si="309"/>
        <v>19320.000000000004</v>
      </c>
      <c r="AK1761" s="16">
        <f t="shared" si="310"/>
        <v>400</v>
      </c>
      <c r="AL1761" s="16">
        <f t="shared" si="311"/>
        <v>4000</v>
      </c>
      <c r="AM1761" s="16">
        <f t="shared" si="312"/>
        <v>56800</v>
      </c>
      <c r="AN1761" s="16">
        <f t="shared" si="313"/>
        <v>218720</v>
      </c>
      <c r="AO1761" s="12" t="s">
        <v>1486</v>
      </c>
      <c r="AP1761" s="16">
        <v>0.8</v>
      </c>
      <c r="BC1761" s="16">
        <v>0.8</v>
      </c>
      <c r="BD1761" s="16">
        <f t="shared" si="314"/>
        <v>2.8000000000000003</v>
      </c>
      <c r="BE1761" s="16">
        <f t="shared" si="315"/>
        <v>1367</v>
      </c>
      <c r="BG1761" s="16">
        <f t="shared" si="316"/>
        <v>960</v>
      </c>
      <c r="BH1761" s="16">
        <f t="shared" si="317"/>
        <v>512</v>
      </c>
      <c r="BI1761" s="16">
        <f t="shared" si="318"/>
        <v>6.4</v>
      </c>
    </row>
    <row r="1762" spans="1:61" ht="20.149999999999999" customHeight="1" x14ac:dyDescent="0.35">
      <c r="A1762">
        <v>1761</v>
      </c>
      <c r="B1762" t="s">
        <v>237</v>
      </c>
      <c r="C1762" t="s">
        <v>8374</v>
      </c>
      <c r="D1762" s="15" t="s">
        <v>288</v>
      </c>
      <c r="E1762" s="12" t="s">
        <v>93</v>
      </c>
      <c r="F1762" s="16">
        <v>1983</v>
      </c>
      <c r="G1762" s="12" t="s">
        <v>90</v>
      </c>
      <c r="H1762" s="12" t="s">
        <v>91</v>
      </c>
      <c r="I1762" s="12" t="s">
        <v>92</v>
      </c>
      <c r="J1762" s="12" t="s">
        <v>2401</v>
      </c>
      <c r="K1762" s="12" t="s">
        <v>2415</v>
      </c>
      <c r="N1762" s="16" t="s">
        <v>206</v>
      </c>
      <c r="O1762" s="16" t="s">
        <v>420</v>
      </c>
      <c r="P1762" s="12" t="s">
        <v>131</v>
      </c>
      <c r="Q1762" s="16">
        <v>2023</v>
      </c>
      <c r="R1762" s="16">
        <v>0.8</v>
      </c>
      <c r="U1762" s="16" t="s">
        <v>304</v>
      </c>
      <c r="V1762" s="12" t="s">
        <v>204</v>
      </c>
      <c r="W1762" s="12" t="s">
        <v>207</v>
      </c>
      <c r="X1762" s="16">
        <v>2</v>
      </c>
      <c r="Y1762" s="16">
        <v>9</v>
      </c>
      <c r="Z1762" s="16">
        <v>0.8</v>
      </c>
      <c r="AA1762" s="16">
        <f t="shared" si="319"/>
        <v>96</v>
      </c>
      <c r="AB1762" s="16" t="s">
        <v>5604</v>
      </c>
      <c r="AD1762" s="16">
        <f t="shared" si="303"/>
        <v>33600</v>
      </c>
      <c r="AE1762" s="16">
        <f t="shared" si="304"/>
        <v>280</v>
      </c>
      <c r="AF1762" s="16">
        <f t="shared" si="305"/>
        <v>105000</v>
      </c>
      <c r="AG1762" s="16">
        <f t="shared" si="306"/>
        <v>80</v>
      </c>
      <c r="AH1762" s="12">
        <f t="shared" si="307"/>
        <v>0</v>
      </c>
      <c r="AI1762" s="16">
        <f t="shared" si="308"/>
        <v>5.6000000000000005</v>
      </c>
      <c r="AJ1762" s="16">
        <f t="shared" si="309"/>
        <v>19320.000000000004</v>
      </c>
      <c r="AK1762" s="16">
        <f t="shared" si="310"/>
        <v>400</v>
      </c>
      <c r="AL1762" s="16">
        <f t="shared" si="311"/>
        <v>4000</v>
      </c>
      <c r="AM1762" s="16">
        <f t="shared" si="312"/>
        <v>56800</v>
      </c>
      <c r="AN1762" s="16">
        <f t="shared" si="313"/>
        <v>218720</v>
      </c>
      <c r="AO1762" s="12" t="s">
        <v>1486</v>
      </c>
      <c r="AP1762" s="16">
        <v>0.8</v>
      </c>
      <c r="BC1762" s="16">
        <v>0.8</v>
      </c>
      <c r="BD1762" s="16">
        <f t="shared" si="314"/>
        <v>2.8000000000000003</v>
      </c>
      <c r="BE1762" s="16">
        <f t="shared" si="315"/>
        <v>1367</v>
      </c>
      <c r="BG1762" s="16">
        <f t="shared" si="316"/>
        <v>960</v>
      </c>
      <c r="BH1762" s="16">
        <f t="shared" si="317"/>
        <v>512</v>
      </c>
      <c r="BI1762" s="16">
        <f t="shared" si="318"/>
        <v>6.4</v>
      </c>
    </row>
    <row r="1763" spans="1:61" ht="20.149999999999999" customHeight="1" x14ac:dyDescent="0.35">
      <c r="A1763">
        <v>1762</v>
      </c>
      <c r="B1763" t="s">
        <v>237</v>
      </c>
      <c r="C1763" t="s">
        <v>8375</v>
      </c>
      <c r="D1763" s="15" t="s">
        <v>289</v>
      </c>
      <c r="E1763" s="12" t="s">
        <v>98</v>
      </c>
      <c r="F1763" s="16">
        <v>1983</v>
      </c>
      <c r="G1763" s="12" t="s">
        <v>90</v>
      </c>
      <c r="H1763" s="12" t="s">
        <v>91</v>
      </c>
      <c r="I1763" s="12" t="s">
        <v>92</v>
      </c>
      <c r="J1763" s="12" t="s">
        <v>2401</v>
      </c>
      <c r="K1763" s="12" t="s">
        <v>2415</v>
      </c>
      <c r="N1763" s="16" t="s">
        <v>206</v>
      </c>
      <c r="O1763" s="16" t="s">
        <v>420</v>
      </c>
      <c r="P1763" s="12" t="s">
        <v>131</v>
      </c>
      <c r="Q1763" s="16">
        <v>2023</v>
      </c>
      <c r="R1763" s="16">
        <v>0.8</v>
      </c>
      <c r="U1763" s="16" t="s">
        <v>304</v>
      </c>
      <c r="V1763" s="12" t="s">
        <v>204</v>
      </c>
      <c r="W1763" s="12" t="s">
        <v>207</v>
      </c>
      <c r="X1763" s="16">
        <v>1</v>
      </c>
      <c r="Y1763" s="16">
        <v>6</v>
      </c>
      <c r="Z1763" s="16">
        <v>0.8</v>
      </c>
      <c r="AA1763" s="16">
        <f t="shared" si="319"/>
        <v>96</v>
      </c>
      <c r="AB1763" s="16" t="s">
        <v>5604</v>
      </c>
      <c r="AD1763" s="16">
        <f t="shared" si="303"/>
        <v>33600</v>
      </c>
      <c r="AE1763" s="16">
        <f t="shared" si="304"/>
        <v>280</v>
      </c>
      <c r="AF1763" s="16">
        <f t="shared" si="305"/>
        <v>105000</v>
      </c>
      <c r="AG1763" s="16">
        <f t="shared" si="306"/>
        <v>80</v>
      </c>
      <c r="AH1763" s="12">
        <f t="shared" si="307"/>
        <v>0</v>
      </c>
      <c r="AI1763" s="16">
        <f t="shared" si="308"/>
        <v>5.6000000000000005</v>
      </c>
      <c r="AJ1763" s="16">
        <f t="shared" si="309"/>
        <v>19320.000000000004</v>
      </c>
      <c r="AK1763" s="16">
        <f t="shared" si="310"/>
        <v>400</v>
      </c>
      <c r="AL1763" s="16">
        <f t="shared" si="311"/>
        <v>4000</v>
      </c>
      <c r="AM1763" s="16">
        <f t="shared" si="312"/>
        <v>56800</v>
      </c>
      <c r="AN1763" s="16">
        <f t="shared" si="313"/>
        <v>218720</v>
      </c>
      <c r="AO1763" s="12" t="s">
        <v>1486</v>
      </c>
      <c r="AP1763" s="16">
        <v>0.8</v>
      </c>
      <c r="BC1763" s="16">
        <v>0.8</v>
      </c>
      <c r="BD1763" s="16">
        <f t="shared" si="314"/>
        <v>2.8000000000000003</v>
      </c>
      <c r="BE1763" s="16">
        <f t="shared" si="315"/>
        <v>1367</v>
      </c>
      <c r="BG1763" s="16">
        <f t="shared" si="316"/>
        <v>960</v>
      </c>
      <c r="BH1763" s="16">
        <f t="shared" si="317"/>
        <v>512</v>
      </c>
      <c r="BI1763" s="16">
        <f t="shared" si="318"/>
        <v>6.4</v>
      </c>
    </row>
    <row r="1764" spans="1:61" ht="20.149999999999999" customHeight="1" x14ac:dyDescent="0.35">
      <c r="A1764">
        <v>1763</v>
      </c>
      <c r="B1764" t="s">
        <v>237</v>
      </c>
      <c r="C1764" t="s">
        <v>8376</v>
      </c>
      <c r="D1764" s="15" t="s">
        <v>290</v>
      </c>
      <c r="E1764" s="12" t="s">
        <v>98</v>
      </c>
      <c r="F1764" s="16">
        <v>1968</v>
      </c>
      <c r="G1764" s="12" t="s">
        <v>90</v>
      </c>
      <c r="H1764" s="12" t="s">
        <v>91</v>
      </c>
      <c r="I1764" s="12" t="s">
        <v>92</v>
      </c>
      <c r="J1764" s="12" t="s">
        <v>2401</v>
      </c>
      <c r="K1764" s="12" t="s">
        <v>2415</v>
      </c>
      <c r="N1764" s="16" t="s">
        <v>206</v>
      </c>
      <c r="O1764" s="16" t="s">
        <v>420</v>
      </c>
      <c r="P1764" s="12" t="s">
        <v>131</v>
      </c>
      <c r="Q1764" s="16">
        <v>2023</v>
      </c>
      <c r="R1764" s="16">
        <v>0.5</v>
      </c>
      <c r="U1764" s="16" t="s">
        <v>304</v>
      </c>
      <c r="V1764" s="12" t="s">
        <v>204</v>
      </c>
      <c r="W1764" s="12" t="s">
        <v>207</v>
      </c>
      <c r="X1764" s="16">
        <v>1</v>
      </c>
      <c r="Y1764" s="16">
        <v>5</v>
      </c>
      <c r="Z1764" s="16">
        <v>0.5</v>
      </c>
      <c r="AA1764" s="16">
        <f t="shared" si="319"/>
        <v>60</v>
      </c>
      <c r="AB1764" s="16" t="s">
        <v>5604</v>
      </c>
      <c r="AD1764" s="16">
        <f t="shared" si="303"/>
        <v>21000</v>
      </c>
      <c r="AE1764" s="16">
        <f t="shared" si="304"/>
        <v>175</v>
      </c>
      <c r="AF1764" s="16">
        <f t="shared" si="305"/>
        <v>65625</v>
      </c>
      <c r="AG1764" s="16">
        <f t="shared" si="306"/>
        <v>50</v>
      </c>
      <c r="AH1764" s="12">
        <f t="shared" si="307"/>
        <v>0</v>
      </c>
      <c r="AI1764" s="16">
        <f t="shared" si="308"/>
        <v>3.5</v>
      </c>
      <c r="AJ1764" s="16">
        <f t="shared" si="309"/>
        <v>12075</v>
      </c>
      <c r="AK1764" s="16">
        <f t="shared" si="310"/>
        <v>250</v>
      </c>
      <c r="AL1764" s="16">
        <f t="shared" si="311"/>
        <v>2500</v>
      </c>
      <c r="AM1764" s="16">
        <f t="shared" si="312"/>
        <v>35500</v>
      </c>
      <c r="AN1764" s="16">
        <f t="shared" si="313"/>
        <v>136700</v>
      </c>
      <c r="AO1764" s="12" t="s">
        <v>1486</v>
      </c>
      <c r="AP1764" s="16">
        <v>0.5</v>
      </c>
      <c r="BC1764" s="16">
        <v>0.5</v>
      </c>
      <c r="BD1764" s="16">
        <f t="shared" si="314"/>
        <v>1.75</v>
      </c>
      <c r="BE1764" s="16">
        <f t="shared" si="315"/>
        <v>854.375</v>
      </c>
      <c r="BG1764" s="16">
        <f t="shared" si="316"/>
        <v>600</v>
      </c>
      <c r="BH1764" s="16">
        <f t="shared" si="317"/>
        <v>320</v>
      </c>
      <c r="BI1764" s="16">
        <f t="shared" si="318"/>
        <v>4</v>
      </c>
    </row>
    <row r="1765" spans="1:61" ht="20.149999999999999" customHeight="1" x14ac:dyDescent="0.35">
      <c r="A1765">
        <v>1764</v>
      </c>
      <c r="B1765" t="s">
        <v>237</v>
      </c>
      <c r="C1765" t="s">
        <v>8377</v>
      </c>
      <c r="D1765" s="15" t="s">
        <v>291</v>
      </c>
      <c r="E1765" s="12" t="s">
        <v>98</v>
      </c>
      <c r="F1765" s="16">
        <v>1988</v>
      </c>
      <c r="G1765" s="12" t="s">
        <v>90</v>
      </c>
      <c r="H1765" s="12" t="s">
        <v>91</v>
      </c>
      <c r="I1765" s="12" t="s">
        <v>92</v>
      </c>
      <c r="J1765" s="12" t="s">
        <v>2401</v>
      </c>
      <c r="K1765" s="12" t="s">
        <v>2415</v>
      </c>
      <c r="N1765" s="16" t="s">
        <v>206</v>
      </c>
      <c r="O1765" s="16" t="s">
        <v>420</v>
      </c>
      <c r="P1765" s="12" t="s">
        <v>131</v>
      </c>
      <c r="Q1765" s="16">
        <v>2023</v>
      </c>
      <c r="R1765" s="16">
        <v>0.8</v>
      </c>
      <c r="U1765" s="16" t="s">
        <v>304</v>
      </c>
      <c r="V1765" s="12" t="s">
        <v>204</v>
      </c>
      <c r="W1765" s="12" t="s">
        <v>207</v>
      </c>
      <c r="X1765" s="16">
        <v>1</v>
      </c>
      <c r="Y1765" s="16">
        <v>8</v>
      </c>
      <c r="Z1765" s="16">
        <v>0.8</v>
      </c>
      <c r="AA1765" s="16">
        <f t="shared" si="319"/>
        <v>96</v>
      </c>
      <c r="AB1765" s="16" t="s">
        <v>5604</v>
      </c>
      <c r="AD1765" s="16">
        <f t="shared" si="303"/>
        <v>33600</v>
      </c>
      <c r="AE1765" s="16">
        <f t="shared" si="304"/>
        <v>280</v>
      </c>
      <c r="AF1765" s="16">
        <f t="shared" si="305"/>
        <v>105000</v>
      </c>
      <c r="AG1765" s="16">
        <f t="shared" si="306"/>
        <v>80</v>
      </c>
      <c r="AH1765" s="12">
        <f t="shared" si="307"/>
        <v>0</v>
      </c>
      <c r="AI1765" s="16">
        <f t="shared" si="308"/>
        <v>5.6000000000000005</v>
      </c>
      <c r="AJ1765" s="16">
        <f t="shared" si="309"/>
        <v>19320.000000000004</v>
      </c>
      <c r="AK1765" s="16">
        <f t="shared" si="310"/>
        <v>400</v>
      </c>
      <c r="AL1765" s="16">
        <f t="shared" si="311"/>
        <v>4000</v>
      </c>
      <c r="AM1765" s="16">
        <f t="shared" si="312"/>
        <v>56800</v>
      </c>
      <c r="AN1765" s="16">
        <f t="shared" si="313"/>
        <v>218720</v>
      </c>
      <c r="AO1765" s="12" t="s">
        <v>1486</v>
      </c>
      <c r="AP1765" s="16">
        <v>0.8</v>
      </c>
      <c r="BC1765" s="16">
        <v>0.8</v>
      </c>
      <c r="BD1765" s="16">
        <f t="shared" si="314"/>
        <v>2.8000000000000003</v>
      </c>
      <c r="BE1765" s="16">
        <f t="shared" si="315"/>
        <v>1367</v>
      </c>
      <c r="BG1765" s="16">
        <f t="shared" si="316"/>
        <v>960</v>
      </c>
      <c r="BH1765" s="16">
        <f t="shared" si="317"/>
        <v>512</v>
      </c>
      <c r="BI1765" s="16">
        <f t="shared" si="318"/>
        <v>6.4</v>
      </c>
    </row>
    <row r="1766" spans="1:61" ht="20.149999999999999" customHeight="1" x14ac:dyDescent="0.35">
      <c r="A1766">
        <v>1765</v>
      </c>
      <c r="B1766" t="s">
        <v>237</v>
      </c>
      <c r="C1766" t="s">
        <v>8378</v>
      </c>
      <c r="D1766" s="15" t="s">
        <v>292</v>
      </c>
      <c r="E1766" s="12" t="s">
        <v>93</v>
      </c>
      <c r="F1766" s="16">
        <v>1992</v>
      </c>
      <c r="G1766" s="12" t="s">
        <v>90</v>
      </c>
      <c r="H1766" s="12" t="s">
        <v>91</v>
      </c>
      <c r="I1766" s="12" t="s">
        <v>92</v>
      </c>
      <c r="J1766" s="12" t="s">
        <v>2401</v>
      </c>
      <c r="K1766" s="12" t="s">
        <v>2415</v>
      </c>
      <c r="N1766" s="16" t="s">
        <v>206</v>
      </c>
      <c r="O1766" s="16" t="s">
        <v>420</v>
      </c>
      <c r="P1766" s="12" t="s">
        <v>131</v>
      </c>
      <c r="Q1766" s="16">
        <v>2023</v>
      </c>
      <c r="R1766" s="16">
        <v>0.8</v>
      </c>
      <c r="U1766" s="16" t="s">
        <v>304</v>
      </c>
      <c r="V1766" s="12" t="s">
        <v>204</v>
      </c>
      <c r="W1766" s="12" t="s">
        <v>207</v>
      </c>
      <c r="X1766" s="16">
        <v>1</v>
      </c>
      <c r="Y1766" s="16">
        <v>4</v>
      </c>
      <c r="Z1766" s="16">
        <v>0.8</v>
      </c>
      <c r="AA1766" s="16">
        <f t="shared" si="319"/>
        <v>96</v>
      </c>
      <c r="AB1766" s="16" t="s">
        <v>5604</v>
      </c>
      <c r="AD1766" s="16">
        <f t="shared" ref="AD1766:AD1829" si="320">AA1766*350</f>
        <v>33600</v>
      </c>
      <c r="AE1766" s="16">
        <f t="shared" ref="AE1766:AE1829" si="321">Z1766*350</f>
        <v>280</v>
      </c>
      <c r="AF1766" s="16">
        <f t="shared" ref="AF1766:AF1829" si="322">AE1766*375</f>
        <v>105000</v>
      </c>
      <c r="AG1766" s="16">
        <f t="shared" ref="AG1766:AG1829" si="323">Z1766*100</f>
        <v>80</v>
      </c>
      <c r="AH1766" s="12">
        <f t="shared" ref="AH1766:AH1829" si="324">AG1766*0</f>
        <v>0</v>
      </c>
      <c r="AI1766" s="16">
        <f t="shared" ref="AI1766:AI1829" si="325">7*Z1766</f>
        <v>5.6000000000000005</v>
      </c>
      <c r="AJ1766" s="16">
        <f t="shared" ref="AJ1766:AJ1829" si="326">AI1766*3450</f>
        <v>19320.000000000004</v>
      </c>
      <c r="AK1766" s="16">
        <f t="shared" ref="AK1766:AK1829" si="327">Z1766*500</f>
        <v>400</v>
      </c>
      <c r="AL1766" s="16">
        <f t="shared" ref="AL1766:AL1829" si="328">1*5000*Z1766</f>
        <v>4000</v>
      </c>
      <c r="AM1766" s="16">
        <f t="shared" ref="AM1766:AM1829" si="329">Z1766*71000</f>
        <v>56800</v>
      </c>
      <c r="AN1766" s="16">
        <f t="shared" ref="AN1766:AN1829" si="330">AM1766+AL1766+AJ1766+AF1766+AD1766</f>
        <v>218720</v>
      </c>
      <c r="AO1766" s="12" t="s">
        <v>1486</v>
      </c>
      <c r="AP1766" s="16">
        <v>0.8</v>
      </c>
      <c r="BC1766" s="16">
        <v>0.8</v>
      </c>
      <c r="BD1766" s="16">
        <f t="shared" ref="BD1766:BD1829" si="331">3.5*BC1766</f>
        <v>2.8000000000000003</v>
      </c>
      <c r="BE1766" s="16">
        <f t="shared" ref="BE1766:BE1829" si="332">AN1766/160</f>
        <v>1367</v>
      </c>
      <c r="BG1766" s="16">
        <f t="shared" ref="BG1766:BG1829" si="333">1200*BC1766</f>
        <v>960</v>
      </c>
      <c r="BH1766" s="16">
        <f t="shared" ref="BH1766:BH1829" si="334">640*BC1766</f>
        <v>512</v>
      </c>
      <c r="BI1766" s="16">
        <f t="shared" ref="BI1766:BI1829" si="335">BH1766/80</f>
        <v>6.4</v>
      </c>
    </row>
    <row r="1767" spans="1:61" ht="20.149999999999999" customHeight="1" x14ac:dyDescent="0.35">
      <c r="A1767">
        <v>1766</v>
      </c>
      <c r="B1767" t="s">
        <v>237</v>
      </c>
      <c r="C1767" t="s">
        <v>8379</v>
      </c>
      <c r="D1767" s="15" t="s">
        <v>293</v>
      </c>
      <c r="E1767" s="12" t="s">
        <v>93</v>
      </c>
      <c r="F1767" s="16">
        <v>1982</v>
      </c>
      <c r="G1767" s="12" t="s">
        <v>90</v>
      </c>
      <c r="H1767" s="12" t="s">
        <v>91</v>
      </c>
      <c r="I1767" s="12" t="s">
        <v>92</v>
      </c>
      <c r="J1767" s="12" t="s">
        <v>2401</v>
      </c>
      <c r="K1767" s="12" t="s">
        <v>2415</v>
      </c>
      <c r="N1767" s="16" t="s">
        <v>206</v>
      </c>
      <c r="O1767" s="16" t="s">
        <v>420</v>
      </c>
      <c r="P1767" s="12" t="s">
        <v>131</v>
      </c>
      <c r="Q1767" s="16">
        <v>2023</v>
      </c>
      <c r="R1767" s="16">
        <v>0.8</v>
      </c>
      <c r="U1767" s="16" t="s">
        <v>304</v>
      </c>
      <c r="V1767" s="12" t="s">
        <v>204</v>
      </c>
      <c r="W1767" s="12" t="s">
        <v>207</v>
      </c>
      <c r="X1767" s="16">
        <v>1</v>
      </c>
      <c r="Y1767" s="16">
        <v>9</v>
      </c>
      <c r="Z1767" s="16">
        <v>0.8</v>
      </c>
      <c r="AA1767" s="16">
        <f t="shared" ref="AA1767:AA1830" si="336">Z1767*120</f>
        <v>96</v>
      </c>
      <c r="AB1767" s="16" t="s">
        <v>5604</v>
      </c>
      <c r="AD1767" s="16">
        <f t="shared" si="320"/>
        <v>33600</v>
      </c>
      <c r="AE1767" s="16">
        <f t="shared" si="321"/>
        <v>280</v>
      </c>
      <c r="AF1767" s="16">
        <f t="shared" si="322"/>
        <v>105000</v>
      </c>
      <c r="AG1767" s="16">
        <f t="shared" si="323"/>
        <v>80</v>
      </c>
      <c r="AH1767" s="12">
        <f t="shared" si="324"/>
        <v>0</v>
      </c>
      <c r="AI1767" s="16">
        <f t="shared" si="325"/>
        <v>5.6000000000000005</v>
      </c>
      <c r="AJ1767" s="16">
        <f t="shared" si="326"/>
        <v>19320.000000000004</v>
      </c>
      <c r="AK1767" s="16">
        <f t="shared" si="327"/>
        <v>400</v>
      </c>
      <c r="AL1767" s="16">
        <f t="shared" si="328"/>
        <v>4000</v>
      </c>
      <c r="AM1767" s="16">
        <f t="shared" si="329"/>
        <v>56800</v>
      </c>
      <c r="AN1767" s="16">
        <f t="shared" si="330"/>
        <v>218720</v>
      </c>
      <c r="AO1767" s="12" t="s">
        <v>1486</v>
      </c>
      <c r="AP1767" s="16">
        <v>0.8</v>
      </c>
      <c r="BC1767" s="16">
        <v>0.8</v>
      </c>
      <c r="BD1767" s="16">
        <f t="shared" si="331"/>
        <v>2.8000000000000003</v>
      </c>
      <c r="BE1767" s="16">
        <f t="shared" si="332"/>
        <v>1367</v>
      </c>
      <c r="BG1767" s="16">
        <f t="shared" si="333"/>
        <v>960</v>
      </c>
      <c r="BH1767" s="16">
        <f t="shared" si="334"/>
        <v>512</v>
      </c>
      <c r="BI1767" s="16">
        <f t="shared" si="335"/>
        <v>6.4</v>
      </c>
    </row>
    <row r="1768" spans="1:61" ht="20.149999999999999" customHeight="1" x14ac:dyDescent="0.35">
      <c r="A1768">
        <v>1767</v>
      </c>
      <c r="B1768" t="s">
        <v>237</v>
      </c>
      <c r="C1768" t="s">
        <v>8380</v>
      </c>
      <c r="D1768" s="15" t="s">
        <v>294</v>
      </c>
      <c r="E1768" s="12" t="s">
        <v>98</v>
      </c>
      <c r="F1768" s="16">
        <v>1986</v>
      </c>
      <c r="G1768" s="12" t="s">
        <v>90</v>
      </c>
      <c r="H1768" s="12" t="s">
        <v>91</v>
      </c>
      <c r="I1768" s="12" t="s">
        <v>92</v>
      </c>
      <c r="J1768" s="12" t="s">
        <v>2401</v>
      </c>
      <c r="K1768" s="12" t="s">
        <v>2415</v>
      </c>
      <c r="N1768" s="16" t="s">
        <v>206</v>
      </c>
      <c r="O1768" s="16" t="s">
        <v>420</v>
      </c>
      <c r="P1768" s="12" t="s">
        <v>131</v>
      </c>
      <c r="Q1768" s="16">
        <v>2023</v>
      </c>
      <c r="R1768" s="16">
        <v>0.8</v>
      </c>
      <c r="U1768" s="16" t="s">
        <v>304</v>
      </c>
      <c r="V1768" s="12" t="s">
        <v>204</v>
      </c>
      <c r="W1768" s="12" t="s">
        <v>207</v>
      </c>
      <c r="X1768" s="16">
        <v>1</v>
      </c>
      <c r="Y1768" s="16">
        <v>6</v>
      </c>
      <c r="Z1768" s="16">
        <v>0.8</v>
      </c>
      <c r="AA1768" s="16">
        <f t="shared" si="336"/>
        <v>96</v>
      </c>
      <c r="AB1768" s="16" t="s">
        <v>5604</v>
      </c>
      <c r="AD1768" s="16">
        <f t="shared" si="320"/>
        <v>33600</v>
      </c>
      <c r="AE1768" s="16">
        <f t="shared" si="321"/>
        <v>280</v>
      </c>
      <c r="AF1768" s="16">
        <f t="shared" si="322"/>
        <v>105000</v>
      </c>
      <c r="AG1768" s="16">
        <f t="shared" si="323"/>
        <v>80</v>
      </c>
      <c r="AH1768" s="12">
        <f t="shared" si="324"/>
        <v>0</v>
      </c>
      <c r="AI1768" s="16">
        <f t="shared" si="325"/>
        <v>5.6000000000000005</v>
      </c>
      <c r="AJ1768" s="16">
        <f t="shared" si="326"/>
        <v>19320.000000000004</v>
      </c>
      <c r="AK1768" s="16">
        <f t="shared" si="327"/>
        <v>400</v>
      </c>
      <c r="AL1768" s="16">
        <f t="shared" si="328"/>
        <v>4000</v>
      </c>
      <c r="AM1768" s="16">
        <f t="shared" si="329"/>
        <v>56800</v>
      </c>
      <c r="AN1768" s="16">
        <f t="shared" si="330"/>
        <v>218720</v>
      </c>
      <c r="AO1768" s="12" t="s">
        <v>1486</v>
      </c>
      <c r="AP1768" s="16">
        <v>0.8</v>
      </c>
      <c r="BC1768" s="16">
        <v>0.8</v>
      </c>
      <c r="BD1768" s="16">
        <f t="shared" si="331"/>
        <v>2.8000000000000003</v>
      </c>
      <c r="BE1768" s="16">
        <f t="shared" si="332"/>
        <v>1367</v>
      </c>
      <c r="BG1768" s="16">
        <f t="shared" si="333"/>
        <v>960</v>
      </c>
      <c r="BH1768" s="16">
        <f t="shared" si="334"/>
        <v>512</v>
      </c>
      <c r="BI1768" s="16">
        <f t="shared" si="335"/>
        <v>6.4</v>
      </c>
    </row>
    <row r="1769" spans="1:61" ht="20.149999999999999" customHeight="1" x14ac:dyDescent="0.35">
      <c r="A1769">
        <v>1768</v>
      </c>
      <c r="B1769" t="s">
        <v>237</v>
      </c>
      <c r="C1769" t="s">
        <v>8381</v>
      </c>
      <c r="D1769" s="15" t="s">
        <v>295</v>
      </c>
      <c r="E1769" s="12" t="s">
        <v>93</v>
      </c>
      <c r="F1769" s="16">
        <v>1987</v>
      </c>
      <c r="G1769" s="12" t="s">
        <v>90</v>
      </c>
      <c r="H1769" s="12" t="s">
        <v>91</v>
      </c>
      <c r="I1769" s="12" t="s">
        <v>92</v>
      </c>
      <c r="J1769" s="12" t="s">
        <v>2401</v>
      </c>
      <c r="K1769" s="12" t="s">
        <v>2415</v>
      </c>
      <c r="N1769" s="16" t="s">
        <v>206</v>
      </c>
      <c r="O1769" s="16" t="s">
        <v>420</v>
      </c>
      <c r="P1769" s="12" t="s">
        <v>131</v>
      </c>
      <c r="Q1769" s="16">
        <v>2023</v>
      </c>
      <c r="R1769" s="16">
        <v>0.5</v>
      </c>
      <c r="U1769" s="16" t="s">
        <v>304</v>
      </c>
      <c r="V1769" s="12" t="s">
        <v>204</v>
      </c>
      <c r="W1769" s="12" t="s">
        <v>207</v>
      </c>
      <c r="X1769" s="16">
        <v>3</v>
      </c>
      <c r="Y1769" s="16">
        <v>8</v>
      </c>
      <c r="Z1769" s="16">
        <v>0.5</v>
      </c>
      <c r="AA1769" s="16">
        <f t="shared" si="336"/>
        <v>60</v>
      </c>
      <c r="AB1769" s="16" t="s">
        <v>5604</v>
      </c>
      <c r="AD1769" s="16">
        <f t="shared" si="320"/>
        <v>21000</v>
      </c>
      <c r="AE1769" s="16">
        <f t="shared" si="321"/>
        <v>175</v>
      </c>
      <c r="AF1769" s="16">
        <f t="shared" si="322"/>
        <v>65625</v>
      </c>
      <c r="AG1769" s="16">
        <f t="shared" si="323"/>
        <v>50</v>
      </c>
      <c r="AH1769" s="12">
        <f t="shared" si="324"/>
        <v>0</v>
      </c>
      <c r="AI1769" s="16">
        <f t="shared" si="325"/>
        <v>3.5</v>
      </c>
      <c r="AJ1769" s="16">
        <f t="shared" si="326"/>
        <v>12075</v>
      </c>
      <c r="AK1769" s="16">
        <f t="shared" si="327"/>
        <v>250</v>
      </c>
      <c r="AL1769" s="16">
        <f t="shared" si="328"/>
        <v>2500</v>
      </c>
      <c r="AM1769" s="16">
        <f t="shared" si="329"/>
        <v>35500</v>
      </c>
      <c r="AN1769" s="16">
        <f t="shared" si="330"/>
        <v>136700</v>
      </c>
      <c r="AO1769" s="12" t="s">
        <v>1486</v>
      </c>
      <c r="AP1769" s="16">
        <v>0.5</v>
      </c>
      <c r="BC1769" s="16">
        <v>0.5</v>
      </c>
      <c r="BD1769" s="16">
        <f t="shared" si="331"/>
        <v>1.75</v>
      </c>
      <c r="BE1769" s="16">
        <f t="shared" si="332"/>
        <v>854.375</v>
      </c>
      <c r="BG1769" s="16">
        <f t="shared" si="333"/>
        <v>600</v>
      </c>
      <c r="BH1769" s="16">
        <f t="shared" si="334"/>
        <v>320</v>
      </c>
      <c r="BI1769" s="16">
        <f t="shared" si="335"/>
        <v>4</v>
      </c>
    </row>
    <row r="1770" spans="1:61" ht="20.149999999999999" customHeight="1" x14ac:dyDescent="0.35">
      <c r="A1770">
        <v>1769</v>
      </c>
      <c r="B1770" t="s">
        <v>237</v>
      </c>
      <c r="C1770" t="s">
        <v>8382</v>
      </c>
      <c r="D1770" s="15" t="s">
        <v>296</v>
      </c>
      <c r="E1770" s="12" t="s">
        <v>98</v>
      </c>
      <c r="F1770" s="16">
        <v>1981</v>
      </c>
      <c r="G1770" s="12" t="s">
        <v>90</v>
      </c>
      <c r="H1770" s="12" t="s">
        <v>91</v>
      </c>
      <c r="I1770" s="12" t="s">
        <v>92</v>
      </c>
      <c r="J1770" s="12" t="s">
        <v>2401</v>
      </c>
      <c r="K1770" s="12" t="s">
        <v>2415</v>
      </c>
      <c r="N1770" s="16" t="s">
        <v>206</v>
      </c>
      <c r="O1770" s="16" t="s">
        <v>420</v>
      </c>
      <c r="P1770" s="12" t="s">
        <v>131</v>
      </c>
      <c r="Q1770" s="16">
        <v>2023</v>
      </c>
      <c r="R1770" s="16">
        <v>0.81</v>
      </c>
      <c r="U1770" s="16" t="s">
        <v>304</v>
      </c>
      <c r="V1770" s="12" t="s">
        <v>204</v>
      </c>
      <c r="W1770" s="12" t="s">
        <v>207</v>
      </c>
      <c r="X1770" s="16">
        <v>1</v>
      </c>
      <c r="Y1770" s="16">
        <v>7</v>
      </c>
      <c r="Z1770" s="16">
        <v>0.81</v>
      </c>
      <c r="AA1770" s="16">
        <f t="shared" si="336"/>
        <v>97.2</v>
      </c>
      <c r="AB1770" s="16" t="s">
        <v>5604</v>
      </c>
      <c r="AD1770" s="16">
        <f t="shared" si="320"/>
        <v>34020</v>
      </c>
      <c r="AE1770" s="16">
        <f t="shared" si="321"/>
        <v>283.5</v>
      </c>
      <c r="AF1770" s="16">
        <f t="shared" si="322"/>
        <v>106312.5</v>
      </c>
      <c r="AG1770" s="16">
        <f t="shared" si="323"/>
        <v>81</v>
      </c>
      <c r="AH1770" s="12">
        <f t="shared" si="324"/>
        <v>0</v>
      </c>
      <c r="AI1770" s="16">
        <f t="shared" si="325"/>
        <v>5.67</v>
      </c>
      <c r="AJ1770" s="16">
        <f t="shared" si="326"/>
        <v>19561.5</v>
      </c>
      <c r="AK1770" s="16">
        <f t="shared" si="327"/>
        <v>405</v>
      </c>
      <c r="AL1770" s="16">
        <f t="shared" si="328"/>
        <v>4050.0000000000005</v>
      </c>
      <c r="AM1770" s="16">
        <f t="shared" si="329"/>
        <v>57510.000000000007</v>
      </c>
      <c r="AN1770" s="16">
        <f t="shared" si="330"/>
        <v>221454</v>
      </c>
      <c r="AO1770" s="12" t="s">
        <v>1486</v>
      </c>
      <c r="AP1770" s="16">
        <v>0.81</v>
      </c>
      <c r="BC1770" s="16">
        <v>0.81</v>
      </c>
      <c r="BD1770" s="16">
        <f t="shared" si="331"/>
        <v>2.835</v>
      </c>
      <c r="BE1770" s="16">
        <f t="shared" si="332"/>
        <v>1384.0875000000001</v>
      </c>
      <c r="BG1770" s="16">
        <f t="shared" si="333"/>
        <v>972.00000000000011</v>
      </c>
      <c r="BH1770" s="16">
        <f t="shared" si="334"/>
        <v>518.40000000000009</v>
      </c>
      <c r="BI1770" s="16">
        <f t="shared" si="335"/>
        <v>6.4800000000000013</v>
      </c>
    </row>
    <row r="1771" spans="1:61" ht="20.149999999999999" customHeight="1" x14ac:dyDescent="0.35">
      <c r="A1771">
        <v>1770</v>
      </c>
      <c r="B1771" t="s">
        <v>237</v>
      </c>
      <c r="C1771" t="s">
        <v>8383</v>
      </c>
      <c r="D1771" s="15" t="s">
        <v>297</v>
      </c>
      <c r="E1771" s="12" t="s">
        <v>98</v>
      </c>
      <c r="F1771" s="16">
        <v>1963</v>
      </c>
      <c r="G1771" s="12" t="s">
        <v>90</v>
      </c>
      <c r="H1771" s="12" t="s">
        <v>91</v>
      </c>
      <c r="I1771" s="12" t="s">
        <v>92</v>
      </c>
      <c r="J1771" s="12" t="s">
        <v>2401</v>
      </c>
      <c r="K1771" s="12" t="s">
        <v>2415</v>
      </c>
      <c r="N1771" s="16" t="s">
        <v>206</v>
      </c>
      <c r="O1771" s="16" t="s">
        <v>420</v>
      </c>
      <c r="P1771" s="12" t="s">
        <v>131</v>
      </c>
      <c r="Q1771" s="16">
        <v>2023</v>
      </c>
      <c r="R1771" s="16">
        <v>0.84</v>
      </c>
      <c r="U1771" s="16" t="s">
        <v>304</v>
      </c>
      <c r="V1771" s="12" t="s">
        <v>204</v>
      </c>
      <c r="W1771" s="12" t="s">
        <v>207</v>
      </c>
      <c r="X1771" s="16">
        <v>1</v>
      </c>
      <c r="Y1771" s="16">
        <v>6</v>
      </c>
      <c r="Z1771" s="16">
        <v>0.84</v>
      </c>
      <c r="AA1771" s="16">
        <f t="shared" si="336"/>
        <v>100.8</v>
      </c>
      <c r="AB1771" s="16" t="s">
        <v>5604</v>
      </c>
      <c r="AD1771" s="16">
        <f t="shared" si="320"/>
        <v>35280</v>
      </c>
      <c r="AE1771" s="16">
        <f t="shared" si="321"/>
        <v>294</v>
      </c>
      <c r="AF1771" s="16">
        <f t="shared" si="322"/>
        <v>110250</v>
      </c>
      <c r="AG1771" s="16">
        <f t="shared" si="323"/>
        <v>84</v>
      </c>
      <c r="AH1771" s="12">
        <f t="shared" si="324"/>
        <v>0</v>
      </c>
      <c r="AI1771" s="16">
        <f t="shared" si="325"/>
        <v>5.88</v>
      </c>
      <c r="AJ1771" s="16">
        <f t="shared" si="326"/>
        <v>20286</v>
      </c>
      <c r="AK1771" s="16">
        <f t="shared" si="327"/>
        <v>420</v>
      </c>
      <c r="AL1771" s="16">
        <f t="shared" si="328"/>
        <v>4200</v>
      </c>
      <c r="AM1771" s="16">
        <f t="shared" si="329"/>
        <v>59640</v>
      </c>
      <c r="AN1771" s="16">
        <f t="shared" si="330"/>
        <v>229656</v>
      </c>
      <c r="AO1771" s="12" t="s">
        <v>1486</v>
      </c>
      <c r="AP1771" s="16">
        <v>0.84</v>
      </c>
      <c r="BC1771" s="16">
        <v>0.84</v>
      </c>
      <c r="BD1771" s="16">
        <f t="shared" si="331"/>
        <v>2.94</v>
      </c>
      <c r="BE1771" s="16">
        <f t="shared" si="332"/>
        <v>1435.35</v>
      </c>
      <c r="BG1771" s="16">
        <f t="shared" si="333"/>
        <v>1008</v>
      </c>
      <c r="BH1771" s="16">
        <f t="shared" si="334"/>
        <v>537.6</v>
      </c>
      <c r="BI1771" s="16">
        <f t="shared" si="335"/>
        <v>6.7200000000000006</v>
      </c>
    </row>
    <row r="1772" spans="1:61" ht="20.149999999999999" customHeight="1" x14ac:dyDescent="0.35">
      <c r="A1772">
        <v>1771</v>
      </c>
      <c r="B1772" t="s">
        <v>237</v>
      </c>
      <c r="C1772" t="s">
        <v>8384</v>
      </c>
      <c r="D1772" s="15" t="s">
        <v>298</v>
      </c>
      <c r="E1772" s="12" t="s">
        <v>98</v>
      </c>
      <c r="F1772" s="16">
        <v>1997</v>
      </c>
      <c r="G1772" s="12" t="s">
        <v>90</v>
      </c>
      <c r="H1772" s="12" t="s">
        <v>91</v>
      </c>
      <c r="I1772" s="12" t="s">
        <v>92</v>
      </c>
      <c r="J1772" s="12" t="s">
        <v>2401</v>
      </c>
      <c r="K1772" s="12" t="s">
        <v>2415</v>
      </c>
      <c r="N1772" s="16" t="s">
        <v>206</v>
      </c>
      <c r="O1772" s="16" t="s">
        <v>420</v>
      </c>
      <c r="P1772" s="12" t="s">
        <v>131</v>
      </c>
      <c r="Q1772" s="16">
        <v>2023</v>
      </c>
      <c r="R1772" s="16">
        <v>1</v>
      </c>
      <c r="U1772" s="16" t="s">
        <v>304</v>
      </c>
      <c r="V1772" s="12" t="s">
        <v>204</v>
      </c>
      <c r="W1772" s="12" t="s">
        <v>207</v>
      </c>
      <c r="X1772" s="16">
        <v>1</v>
      </c>
      <c r="Y1772" s="16">
        <v>8</v>
      </c>
      <c r="Z1772" s="16">
        <v>1</v>
      </c>
      <c r="AA1772" s="16">
        <f t="shared" si="336"/>
        <v>120</v>
      </c>
      <c r="AB1772" s="16" t="s">
        <v>5604</v>
      </c>
      <c r="AD1772" s="16">
        <f t="shared" si="320"/>
        <v>42000</v>
      </c>
      <c r="AE1772" s="16">
        <f t="shared" si="321"/>
        <v>350</v>
      </c>
      <c r="AF1772" s="16">
        <f t="shared" si="322"/>
        <v>131250</v>
      </c>
      <c r="AG1772" s="16">
        <f t="shared" si="323"/>
        <v>100</v>
      </c>
      <c r="AH1772" s="12">
        <f t="shared" si="324"/>
        <v>0</v>
      </c>
      <c r="AI1772" s="16">
        <f t="shared" si="325"/>
        <v>7</v>
      </c>
      <c r="AJ1772" s="16">
        <f t="shared" si="326"/>
        <v>24150</v>
      </c>
      <c r="AK1772" s="16">
        <f t="shared" si="327"/>
        <v>500</v>
      </c>
      <c r="AL1772" s="16">
        <f t="shared" si="328"/>
        <v>5000</v>
      </c>
      <c r="AM1772" s="16">
        <f t="shared" si="329"/>
        <v>71000</v>
      </c>
      <c r="AN1772" s="16">
        <f t="shared" si="330"/>
        <v>273400</v>
      </c>
      <c r="AO1772" s="12" t="s">
        <v>1486</v>
      </c>
      <c r="AP1772" s="16">
        <v>1</v>
      </c>
      <c r="BC1772" s="16">
        <v>1</v>
      </c>
      <c r="BD1772" s="16">
        <f t="shared" si="331"/>
        <v>3.5</v>
      </c>
      <c r="BE1772" s="16">
        <f t="shared" si="332"/>
        <v>1708.75</v>
      </c>
      <c r="BG1772" s="16">
        <f t="shared" si="333"/>
        <v>1200</v>
      </c>
      <c r="BH1772" s="16">
        <f t="shared" si="334"/>
        <v>640</v>
      </c>
      <c r="BI1772" s="16">
        <f t="shared" si="335"/>
        <v>8</v>
      </c>
    </row>
    <row r="1773" spans="1:61" x14ac:dyDescent="0.35">
      <c r="A1773">
        <v>1772</v>
      </c>
      <c r="B1773" t="s">
        <v>237</v>
      </c>
      <c r="C1773" t="s">
        <v>8385</v>
      </c>
      <c r="D1773" s="15" t="s">
        <v>299</v>
      </c>
      <c r="E1773" s="12" t="s">
        <v>98</v>
      </c>
      <c r="F1773" s="16">
        <v>1972</v>
      </c>
      <c r="G1773" s="12" t="s">
        <v>90</v>
      </c>
      <c r="H1773" s="12" t="s">
        <v>91</v>
      </c>
      <c r="I1773" s="12" t="s">
        <v>92</v>
      </c>
      <c r="J1773" s="12" t="s">
        <v>2401</v>
      </c>
      <c r="K1773" s="12" t="s">
        <v>2415</v>
      </c>
      <c r="N1773" s="16" t="s">
        <v>206</v>
      </c>
      <c r="O1773" s="16" t="s">
        <v>420</v>
      </c>
      <c r="P1773" s="12" t="s">
        <v>131</v>
      </c>
      <c r="Q1773" s="16">
        <v>2023</v>
      </c>
      <c r="R1773" s="16">
        <v>0.9</v>
      </c>
      <c r="U1773" s="16" t="s">
        <v>304</v>
      </c>
      <c r="V1773" s="12" t="s">
        <v>204</v>
      </c>
      <c r="W1773" s="12" t="s">
        <v>207</v>
      </c>
      <c r="X1773" s="16">
        <v>2</v>
      </c>
      <c r="Y1773" s="16">
        <v>10</v>
      </c>
      <c r="Z1773" s="16">
        <v>0.9</v>
      </c>
      <c r="AA1773" s="16">
        <f t="shared" si="336"/>
        <v>108</v>
      </c>
      <c r="AB1773" s="16" t="s">
        <v>5604</v>
      </c>
      <c r="AD1773" s="16">
        <f t="shared" si="320"/>
        <v>37800</v>
      </c>
      <c r="AE1773" s="16">
        <f t="shared" si="321"/>
        <v>315</v>
      </c>
      <c r="AF1773" s="16">
        <f t="shared" si="322"/>
        <v>118125</v>
      </c>
      <c r="AG1773" s="16">
        <f t="shared" si="323"/>
        <v>90</v>
      </c>
      <c r="AH1773" s="12">
        <f t="shared" si="324"/>
        <v>0</v>
      </c>
      <c r="AI1773" s="16">
        <f t="shared" si="325"/>
        <v>6.3</v>
      </c>
      <c r="AJ1773" s="16">
        <f t="shared" si="326"/>
        <v>21735</v>
      </c>
      <c r="AK1773" s="16">
        <f t="shared" si="327"/>
        <v>450</v>
      </c>
      <c r="AL1773" s="16">
        <f t="shared" si="328"/>
        <v>4500</v>
      </c>
      <c r="AM1773" s="16">
        <f t="shared" si="329"/>
        <v>63900</v>
      </c>
      <c r="AN1773" s="16">
        <f t="shared" si="330"/>
        <v>246060</v>
      </c>
      <c r="AO1773" s="12" t="s">
        <v>1486</v>
      </c>
      <c r="AP1773" s="16">
        <v>0.9</v>
      </c>
      <c r="BC1773" s="16">
        <v>0.9</v>
      </c>
      <c r="BD1773" s="16">
        <f t="shared" si="331"/>
        <v>3.15</v>
      </c>
      <c r="BE1773" s="16">
        <f t="shared" si="332"/>
        <v>1537.875</v>
      </c>
      <c r="BG1773" s="16">
        <f t="shared" si="333"/>
        <v>1080</v>
      </c>
      <c r="BH1773" s="16">
        <f t="shared" si="334"/>
        <v>576</v>
      </c>
      <c r="BI1773" s="16">
        <f t="shared" si="335"/>
        <v>7.2</v>
      </c>
    </row>
    <row r="1774" spans="1:61" x14ac:dyDescent="0.35">
      <c r="A1774">
        <v>1773</v>
      </c>
      <c r="B1774" t="s">
        <v>237</v>
      </c>
      <c r="C1774" t="s">
        <v>8386</v>
      </c>
      <c r="D1774" s="15" t="s">
        <v>300</v>
      </c>
      <c r="E1774" s="12" t="s">
        <v>98</v>
      </c>
      <c r="F1774" s="16">
        <v>1967</v>
      </c>
      <c r="G1774" s="12" t="s">
        <v>90</v>
      </c>
      <c r="H1774" s="12" t="s">
        <v>91</v>
      </c>
      <c r="I1774" s="12" t="s">
        <v>92</v>
      </c>
      <c r="J1774" s="12" t="s">
        <v>2401</v>
      </c>
      <c r="K1774" s="12" t="s">
        <v>2415</v>
      </c>
      <c r="N1774" s="16" t="s">
        <v>206</v>
      </c>
      <c r="O1774" s="16" t="s">
        <v>420</v>
      </c>
      <c r="P1774" s="12" t="s">
        <v>131</v>
      </c>
      <c r="Q1774" s="16">
        <v>2023</v>
      </c>
      <c r="R1774" s="16">
        <v>0.92</v>
      </c>
      <c r="U1774" s="16" t="s">
        <v>304</v>
      </c>
      <c r="V1774" s="12" t="s">
        <v>204</v>
      </c>
      <c r="W1774" s="12" t="s">
        <v>207</v>
      </c>
      <c r="X1774" s="16">
        <v>1</v>
      </c>
      <c r="Y1774" s="16">
        <v>8</v>
      </c>
      <c r="Z1774" s="16">
        <v>0.92</v>
      </c>
      <c r="AA1774" s="16">
        <f t="shared" si="336"/>
        <v>110.4</v>
      </c>
      <c r="AB1774" s="16" t="s">
        <v>5604</v>
      </c>
      <c r="AD1774" s="16">
        <f t="shared" si="320"/>
        <v>38640</v>
      </c>
      <c r="AE1774" s="16">
        <f t="shared" si="321"/>
        <v>322</v>
      </c>
      <c r="AF1774" s="16">
        <f t="shared" si="322"/>
        <v>120750</v>
      </c>
      <c r="AG1774" s="16">
        <f t="shared" si="323"/>
        <v>92</v>
      </c>
      <c r="AH1774" s="12">
        <f t="shared" si="324"/>
        <v>0</v>
      </c>
      <c r="AI1774" s="16">
        <f t="shared" si="325"/>
        <v>6.44</v>
      </c>
      <c r="AJ1774" s="16">
        <f t="shared" si="326"/>
        <v>22218</v>
      </c>
      <c r="AK1774" s="16">
        <f t="shared" si="327"/>
        <v>460</v>
      </c>
      <c r="AL1774" s="16">
        <f t="shared" si="328"/>
        <v>4600</v>
      </c>
      <c r="AM1774" s="16">
        <f t="shared" si="329"/>
        <v>65320</v>
      </c>
      <c r="AN1774" s="16">
        <f t="shared" si="330"/>
        <v>251528</v>
      </c>
      <c r="AO1774" s="12" t="s">
        <v>1486</v>
      </c>
      <c r="AP1774" s="16">
        <v>0.92</v>
      </c>
      <c r="BC1774" s="16">
        <v>0.92</v>
      </c>
      <c r="BD1774" s="16">
        <f t="shared" si="331"/>
        <v>3.22</v>
      </c>
      <c r="BE1774" s="16">
        <f t="shared" si="332"/>
        <v>1572.05</v>
      </c>
      <c r="BG1774" s="16">
        <f t="shared" si="333"/>
        <v>1104</v>
      </c>
      <c r="BH1774" s="16">
        <f t="shared" si="334"/>
        <v>588.80000000000007</v>
      </c>
      <c r="BI1774" s="16">
        <f t="shared" si="335"/>
        <v>7.3600000000000012</v>
      </c>
    </row>
    <row r="1775" spans="1:61" x14ac:dyDescent="0.35">
      <c r="A1775">
        <v>1774</v>
      </c>
      <c r="B1775" t="s">
        <v>237</v>
      </c>
      <c r="C1775" t="s">
        <v>8387</v>
      </c>
      <c r="D1775" s="15" t="s">
        <v>301</v>
      </c>
      <c r="E1775" s="12" t="s">
        <v>98</v>
      </c>
      <c r="F1775" s="16">
        <v>1986</v>
      </c>
      <c r="G1775" s="12" t="s">
        <v>90</v>
      </c>
      <c r="H1775" s="12" t="s">
        <v>91</v>
      </c>
      <c r="I1775" s="12" t="s">
        <v>92</v>
      </c>
      <c r="J1775" s="12" t="s">
        <v>2401</v>
      </c>
      <c r="K1775" s="12" t="s">
        <v>2415</v>
      </c>
      <c r="N1775" s="16" t="s">
        <v>206</v>
      </c>
      <c r="O1775" s="16" t="s">
        <v>420</v>
      </c>
      <c r="P1775" s="12" t="s">
        <v>131</v>
      </c>
      <c r="Q1775" s="16">
        <v>2023</v>
      </c>
      <c r="R1775" s="16">
        <v>0.79</v>
      </c>
      <c r="U1775" s="16" t="s">
        <v>304</v>
      </c>
      <c r="V1775" s="12" t="s">
        <v>204</v>
      </c>
      <c r="W1775" s="12" t="s">
        <v>207</v>
      </c>
      <c r="X1775" s="16">
        <v>1</v>
      </c>
      <c r="Y1775" s="16">
        <v>6</v>
      </c>
      <c r="Z1775" s="16">
        <v>0.79</v>
      </c>
      <c r="AA1775" s="16">
        <f t="shared" si="336"/>
        <v>94.800000000000011</v>
      </c>
      <c r="AB1775" s="16" t="s">
        <v>5604</v>
      </c>
      <c r="AD1775" s="16">
        <f t="shared" si="320"/>
        <v>33180.000000000007</v>
      </c>
      <c r="AE1775" s="16">
        <f t="shared" si="321"/>
        <v>276.5</v>
      </c>
      <c r="AF1775" s="16">
        <f t="shared" si="322"/>
        <v>103687.5</v>
      </c>
      <c r="AG1775" s="16">
        <f t="shared" si="323"/>
        <v>79</v>
      </c>
      <c r="AH1775" s="12">
        <f t="shared" si="324"/>
        <v>0</v>
      </c>
      <c r="AI1775" s="16">
        <f t="shared" si="325"/>
        <v>5.53</v>
      </c>
      <c r="AJ1775" s="16">
        <f t="shared" si="326"/>
        <v>19078.5</v>
      </c>
      <c r="AK1775" s="16">
        <f t="shared" si="327"/>
        <v>395</v>
      </c>
      <c r="AL1775" s="16">
        <f t="shared" si="328"/>
        <v>3950</v>
      </c>
      <c r="AM1775" s="16">
        <f t="shared" si="329"/>
        <v>56090</v>
      </c>
      <c r="AN1775" s="16">
        <f t="shared" si="330"/>
        <v>215986</v>
      </c>
      <c r="AO1775" s="12" t="s">
        <v>1486</v>
      </c>
      <c r="AP1775" s="16">
        <v>0.79</v>
      </c>
      <c r="BC1775" s="16">
        <v>0.79</v>
      </c>
      <c r="BD1775" s="16">
        <f t="shared" si="331"/>
        <v>2.7650000000000001</v>
      </c>
      <c r="BE1775" s="16">
        <f t="shared" si="332"/>
        <v>1349.9124999999999</v>
      </c>
      <c r="BG1775" s="16">
        <f t="shared" si="333"/>
        <v>948</v>
      </c>
      <c r="BH1775" s="16">
        <f t="shared" si="334"/>
        <v>505.6</v>
      </c>
      <c r="BI1775" s="16">
        <f t="shared" si="335"/>
        <v>6.32</v>
      </c>
    </row>
    <row r="1776" spans="1:61" x14ac:dyDescent="0.35">
      <c r="A1776">
        <v>1775</v>
      </c>
      <c r="B1776" t="s">
        <v>237</v>
      </c>
      <c r="C1776" t="s">
        <v>8388</v>
      </c>
      <c r="D1776" s="15" t="s">
        <v>302</v>
      </c>
      <c r="E1776" s="12" t="s">
        <v>98</v>
      </c>
      <c r="F1776" s="16">
        <v>1975</v>
      </c>
      <c r="G1776" s="12" t="s">
        <v>90</v>
      </c>
      <c r="H1776" s="12" t="s">
        <v>91</v>
      </c>
      <c r="I1776" s="12" t="s">
        <v>92</v>
      </c>
      <c r="J1776" s="12" t="s">
        <v>2401</v>
      </c>
      <c r="K1776" s="12" t="s">
        <v>2415</v>
      </c>
      <c r="N1776" s="16" t="s">
        <v>206</v>
      </c>
      <c r="O1776" s="16" t="s">
        <v>420</v>
      </c>
      <c r="P1776" s="12" t="s">
        <v>131</v>
      </c>
      <c r="Q1776" s="16">
        <v>2023</v>
      </c>
      <c r="R1776" s="16">
        <v>1</v>
      </c>
      <c r="U1776" s="16" t="s">
        <v>304</v>
      </c>
      <c r="V1776" s="12" t="s">
        <v>204</v>
      </c>
      <c r="W1776" s="12" t="s">
        <v>207</v>
      </c>
      <c r="X1776" s="16">
        <v>1</v>
      </c>
      <c r="Y1776" s="16">
        <v>5</v>
      </c>
      <c r="Z1776" s="16">
        <v>1</v>
      </c>
      <c r="AA1776" s="16">
        <f t="shared" si="336"/>
        <v>120</v>
      </c>
      <c r="AB1776" s="16" t="s">
        <v>5604</v>
      </c>
      <c r="AD1776" s="16">
        <f t="shared" si="320"/>
        <v>42000</v>
      </c>
      <c r="AE1776" s="16">
        <f t="shared" si="321"/>
        <v>350</v>
      </c>
      <c r="AF1776" s="16">
        <f t="shared" si="322"/>
        <v>131250</v>
      </c>
      <c r="AG1776" s="16">
        <f t="shared" si="323"/>
        <v>100</v>
      </c>
      <c r="AH1776" s="12">
        <f t="shared" si="324"/>
        <v>0</v>
      </c>
      <c r="AI1776" s="16">
        <f t="shared" si="325"/>
        <v>7</v>
      </c>
      <c r="AJ1776" s="16">
        <f t="shared" si="326"/>
        <v>24150</v>
      </c>
      <c r="AK1776" s="16">
        <f t="shared" si="327"/>
        <v>500</v>
      </c>
      <c r="AL1776" s="16">
        <f t="shared" si="328"/>
        <v>5000</v>
      </c>
      <c r="AM1776" s="16">
        <f t="shared" si="329"/>
        <v>71000</v>
      </c>
      <c r="AN1776" s="16">
        <f t="shared" si="330"/>
        <v>273400</v>
      </c>
      <c r="AO1776" s="12" t="s">
        <v>1486</v>
      </c>
      <c r="AP1776" s="16">
        <v>1</v>
      </c>
      <c r="BC1776" s="16">
        <v>1</v>
      </c>
      <c r="BD1776" s="16">
        <f t="shared" si="331"/>
        <v>3.5</v>
      </c>
      <c r="BE1776" s="16">
        <f t="shared" si="332"/>
        <v>1708.75</v>
      </c>
      <c r="BG1776" s="16">
        <f t="shared" si="333"/>
        <v>1200</v>
      </c>
      <c r="BH1776" s="16">
        <f t="shared" si="334"/>
        <v>640</v>
      </c>
      <c r="BI1776" s="16">
        <f t="shared" si="335"/>
        <v>8</v>
      </c>
    </row>
    <row r="1777" spans="1:61" x14ac:dyDescent="0.35">
      <c r="A1777">
        <v>1776</v>
      </c>
      <c r="B1777" t="s">
        <v>237</v>
      </c>
      <c r="C1777" t="s">
        <v>8389</v>
      </c>
      <c r="D1777" s="15" t="s">
        <v>303</v>
      </c>
      <c r="E1777" s="12" t="s">
        <v>98</v>
      </c>
      <c r="F1777" s="16">
        <v>1992</v>
      </c>
      <c r="G1777" s="12" t="s">
        <v>90</v>
      </c>
      <c r="H1777" s="12" t="s">
        <v>91</v>
      </c>
      <c r="I1777" s="12" t="s">
        <v>92</v>
      </c>
      <c r="J1777" s="12" t="s">
        <v>2401</v>
      </c>
      <c r="K1777" s="12" t="s">
        <v>2415</v>
      </c>
      <c r="N1777" s="16" t="s">
        <v>206</v>
      </c>
      <c r="O1777" s="16" t="s">
        <v>420</v>
      </c>
      <c r="P1777" s="12" t="s">
        <v>131</v>
      </c>
      <c r="Q1777" s="16">
        <v>2023</v>
      </c>
      <c r="R1777" s="16">
        <v>0.77</v>
      </c>
      <c r="U1777" s="16" t="s">
        <v>304</v>
      </c>
      <c r="V1777" s="12" t="s">
        <v>204</v>
      </c>
      <c r="W1777" s="12" t="s">
        <v>207</v>
      </c>
      <c r="X1777" s="16">
        <v>2</v>
      </c>
      <c r="Y1777" s="16">
        <v>5</v>
      </c>
      <c r="Z1777" s="16">
        <v>0.77</v>
      </c>
      <c r="AA1777" s="16">
        <f t="shared" si="336"/>
        <v>92.4</v>
      </c>
      <c r="AB1777" s="16" t="s">
        <v>5604</v>
      </c>
      <c r="AD1777" s="16">
        <f t="shared" si="320"/>
        <v>32340.000000000004</v>
      </c>
      <c r="AE1777" s="16">
        <f t="shared" si="321"/>
        <v>269.5</v>
      </c>
      <c r="AF1777" s="16">
        <f t="shared" si="322"/>
        <v>101062.5</v>
      </c>
      <c r="AG1777" s="16">
        <f t="shared" si="323"/>
        <v>77</v>
      </c>
      <c r="AH1777" s="12">
        <f t="shared" si="324"/>
        <v>0</v>
      </c>
      <c r="AI1777" s="16">
        <f t="shared" si="325"/>
        <v>5.3900000000000006</v>
      </c>
      <c r="AJ1777" s="16">
        <f t="shared" si="326"/>
        <v>18595.500000000004</v>
      </c>
      <c r="AK1777" s="16">
        <f t="shared" si="327"/>
        <v>385</v>
      </c>
      <c r="AL1777" s="16">
        <f t="shared" si="328"/>
        <v>3850</v>
      </c>
      <c r="AM1777" s="16">
        <f t="shared" si="329"/>
        <v>54670</v>
      </c>
      <c r="AN1777" s="16">
        <f t="shared" si="330"/>
        <v>210518</v>
      </c>
      <c r="AO1777" s="12" t="s">
        <v>1486</v>
      </c>
      <c r="AP1777" s="16">
        <v>0.77</v>
      </c>
      <c r="BC1777" s="16">
        <v>0.77</v>
      </c>
      <c r="BD1777" s="16">
        <f t="shared" si="331"/>
        <v>2.6950000000000003</v>
      </c>
      <c r="BE1777" s="16">
        <f t="shared" si="332"/>
        <v>1315.7375</v>
      </c>
      <c r="BG1777" s="16">
        <f t="shared" si="333"/>
        <v>924</v>
      </c>
      <c r="BH1777" s="16">
        <f t="shared" si="334"/>
        <v>492.8</v>
      </c>
      <c r="BI1777" s="16">
        <f t="shared" si="335"/>
        <v>6.16</v>
      </c>
    </row>
    <row r="1778" spans="1:61" x14ac:dyDescent="0.35">
      <c r="A1778">
        <v>1777</v>
      </c>
      <c r="B1778" t="s">
        <v>237</v>
      </c>
      <c r="C1778" t="s">
        <v>8390</v>
      </c>
      <c r="D1778" s="15" t="s">
        <v>305</v>
      </c>
      <c r="E1778" s="12" t="s">
        <v>98</v>
      </c>
      <c r="F1778" s="16">
        <v>1978</v>
      </c>
      <c r="G1778" s="12" t="s">
        <v>90</v>
      </c>
      <c r="H1778" s="12" t="s">
        <v>91</v>
      </c>
      <c r="I1778" s="12" t="s">
        <v>92</v>
      </c>
      <c r="J1778" s="12" t="s">
        <v>2401</v>
      </c>
      <c r="K1778" s="12" t="s">
        <v>2415</v>
      </c>
      <c r="N1778" s="16" t="s">
        <v>206</v>
      </c>
      <c r="O1778" s="16" t="s">
        <v>420</v>
      </c>
      <c r="P1778" s="12" t="s">
        <v>131</v>
      </c>
      <c r="Q1778" s="16">
        <v>2023</v>
      </c>
      <c r="R1778" s="16">
        <v>1</v>
      </c>
      <c r="U1778" s="16" t="s">
        <v>358</v>
      </c>
      <c r="V1778" s="12" t="s">
        <v>204</v>
      </c>
      <c r="W1778" s="12" t="s">
        <v>207</v>
      </c>
      <c r="X1778" s="16">
        <v>1</v>
      </c>
      <c r="Y1778" s="16">
        <v>7</v>
      </c>
      <c r="Z1778" s="16">
        <v>1</v>
      </c>
      <c r="AA1778" s="16">
        <f t="shared" si="336"/>
        <v>120</v>
      </c>
      <c r="AB1778" s="16" t="s">
        <v>5604</v>
      </c>
      <c r="AD1778" s="16">
        <f t="shared" si="320"/>
        <v>42000</v>
      </c>
      <c r="AE1778" s="16">
        <f t="shared" si="321"/>
        <v>350</v>
      </c>
      <c r="AF1778" s="16">
        <f t="shared" si="322"/>
        <v>131250</v>
      </c>
      <c r="AG1778" s="16">
        <f t="shared" si="323"/>
        <v>100</v>
      </c>
      <c r="AH1778" s="12">
        <f t="shared" si="324"/>
        <v>0</v>
      </c>
      <c r="AI1778" s="16">
        <f t="shared" si="325"/>
        <v>7</v>
      </c>
      <c r="AJ1778" s="16">
        <f t="shared" si="326"/>
        <v>24150</v>
      </c>
      <c r="AK1778" s="16">
        <f t="shared" si="327"/>
        <v>500</v>
      </c>
      <c r="AL1778" s="16">
        <f t="shared" si="328"/>
        <v>5000</v>
      </c>
      <c r="AM1778" s="16">
        <f t="shared" si="329"/>
        <v>71000</v>
      </c>
      <c r="AN1778" s="16">
        <f t="shared" si="330"/>
        <v>273400</v>
      </c>
      <c r="AO1778" s="12" t="s">
        <v>1486</v>
      </c>
      <c r="AP1778" s="16">
        <v>1</v>
      </c>
      <c r="BC1778" s="16">
        <v>1</v>
      </c>
      <c r="BD1778" s="16">
        <f t="shared" si="331"/>
        <v>3.5</v>
      </c>
      <c r="BE1778" s="16">
        <f t="shared" si="332"/>
        <v>1708.75</v>
      </c>
      <c r="BG1778" s="16">
        <f t="shared" si="333"/>
        <v>1200</v>
      </c>
      <c r="BH1778" s="16">
        <f t="shared" si="334"/>
        <v>640</v>
      </c>
      <c r="BI1778" s="16">
        <f t="shared" si="335"/>
        <v>8</v>
      </c>
    </row>
    <row r="1779" spans="1:61" x14ac:dyDescent="0.35">
      <c r="A1779">
        <v>1778</v>
      </c>
      <c r="B1779" t="s">
        <v>237</v>
      </c>
      <c r="C1779" t="s">
        <v>8391</v>
      </c>
      <c r="D1779" s="15" t="s">
        <v>306</v>
      </c>
      <c r="E1779" s="12" t="s">
        <v>98</v>
      </c>
      <c r="F1779" s="16">
        <v>1992</v>
      </c>
      <c r="G1779" s="12" t="s">
        <v>90</v>
      </c>
      <c r="H1779" s="12" t="s">
        <v>91</v>
      </c>
      <c r="I1779" s="12" t="s">
        <v>92</v>
      </c>
      <c r="J1779" s="12" t="s">
        <v>2401</v>
      </c>
      <c r="K1779" s="12" t="s">
        <v>2415</v>
      </c>
      <c r="N1779" s="16" t="s">
        <v>206</v>
      </c>
      <c r="O1779" s="16" t="s">
        <v>420</v>
      </c>
      <c r="P1779" s="12" t="s">
        <v>131</v>
      </c>
      <c r="Q1779" s="16">
        <v>2023</v>
      </c>
      <c r="R1779" s="16">
        <v>0.7</v>
      </c>
      <c r="U1779" s="16" t="s">
        <v>358</v>
      </c>
      <c r="V1779" s="12" t="s">
        <v>204</v>
      </c>
      <c r="W1779" s="12" t="s">
        <v>207</v>
      </c>
      <c r="X1779" s="16">
        <v>1</v>
      </c>
      <c r="Y1779" s="16">
        <v>9</v>
      </c>
      <c r="Z1779" s="16">
        <v>0.7</v>
      </c>
      <c r="AA1779" s="16">
        <f t="shared" si="336"/>
        <v>84</v>
      </c>
      <c r="AB1779" s="16" t="s">
        <v>5604</v>
      </c>
      <c r="AD1779" s="16">
        <f t="shared" si="320"/>
        <v>29400</v>
      </c>
      <c r="AE1779" s="16">
        <f t="shared" si="321"/>
        <v>244.99999999999997</v>
      </c>
      <c r="AF1779" s="16">
        <f t="shared" si="322"/>
        <v>91874.999999999985</v>
      </c>
      <c r="AG1779" s="16">
        <f t="shared" si="323"/>
        <v>70</v>
      </c>
      <c r="AH1779" s="12">
        <f t="shared" si="324"/>
        <v>0</v>
      </c>
      <c r="AI1779" s="16">
        <f t="shared" si="325"/>
        <v>4.8999999999999995</v>
      </c>
      <c r="AJ1779" s="16">
        <f t="shared" si="326"/>
        <v>16904.999999999996</v>
      </c>
      <c r="AK1779" s="16">
        <f t="shared" si="327"/>
        <v>350</v>
      </c>
      <c r="AL1779" s="16">
        <f t="shared" si="328"/>
        <v>3500</v>
      </c>
      <c r="AM1779" s="16">
        <f t="shared" si="329"/>
        <v>49700</v>
      </c>
      <c r="AN1779" s="16">
        <f t="shared" si="330"/>
        <v>191380</v>
      </c>
      <c r="AO1779" s="12" t="s">
        <v>1486</v>
      </c>
      <c r="AP1779" s="16">
        <v>0.7</v>
      </c>
      <c r="BC1779" s="16">
        <v>0.7</v>
      </c>
      <c r="BD1779" s="16">
        <f t="shared" si="331"/>
        <v>2.4499999999999997</v>
      </c>
      <c r="BE1779" s="16">
        <f t="shared" si="332"/>
        <v>1196.125</v>
      </c>
      <c r="BG1779" s="16">
        <f t="shared" si="333"/>
        <v>840</v>
      </c>
      <c r="BH1779" s="16">
        <f t="shared" si="334"/>
        <v>448</v>
      </c>
      <c r="BI1779" s="16">
        <f t="shared" si="335"/>
        <v>5.6</v>
      </c>
    </row>
    <row r="1780" spans="1:61" x14ac:dyDescent="0.35">
      <c r="A1780">
        <v>1779</v>
      </c>
      <c r="B1780" t="s">
        <v>237</v>
      </c>
      <c r="C1780" t="s">
        <v>8392</v>
      </c>
      <c r="D1780" s="15" t="s">
        <v>307</v>
      </c>
      <c r="E1780" s="12" t="s">
        <v>98</v>
      </c>
      <c r="F1780" s="16">
        <v>1982</v>
      </c>
      <c r="G1780" s="12" t="s">
        <v>90</v>
      </c>
      <c r="H1780" s="12" t="s">
        <v>91</v>
      </c>
      <c r="I1780" s="12" t="s">
        <v>92</v>
      </c>
      <c r="J1780" s="12" t="s">
        <v>2401</v>
      </c>
      <c r="K1780" s="12" t="s">
        <v>2415</v>
      </c>
      <c r="N1780" s="16" t="s">
        <v>206</v>
      </c>
      <c r="O1780" s="16" t="s">
        <v>420</v>
      </c>
      <c r="P1780" s="12" t="s">
        <v>131</v>
      </c>
      <c r="Q1780" s="16">
        <v>2023</v>
      </c>
      <c r="R1780" s="16">
        <v>1.3</v>
      </c>
      <c r="U1780" s="16" t="s">
        <v>358</v>
      </c>
      <c r="V1780" s="12" t="s">
        <v>204</v>
      </c>
      <c r="W1780" s="12" t="s">
        <v>207</v>
      </c>
      <c r="X1780" s="16">
        <v>1</v>
      </c>
      <c r="Y1780" s="16">
        <v>7</v>
      </c>
      <c r="Z1780" s="16">
        <v>1.3</v>
      </c>
      <c r="AA1780" s="16">
        <f t="shared" si="336"/>
        <v>156</v>
      </c>
      <c r="AB1780" s="16" t="s">
        <v>5604</v>
      </c>
      <c r="AD1780" s="16">
        <f t="shared" si="320"/>
        <v>54600</v>
      </c>
      <c r="AE1780" s="16">
        <f t="shared" si="321"/>
        <v>455</v>
      </c>
      <c r="AF1780" s="16">
        <f t="shared" si="322"/>
        <v>170625</v>
      </c>
      <c r="AG1780" s="16">
        <f t="shared" si="323"/>
        <v>130</v>
      </c>
      <c r="AH1780" s="12">
        <f t="shared" si="324"/>
        <v>0</v>
      </c>
      <c r="AI1780" s="16">
        <f t="shared" si="325"/>
        <v>9.1</v>
      </c>
      <c r="AJ1780" s="16">
        <f t="shared" si="326"/>
        <v>31395</v>
      </c>
      <c r="AK1780" s="16">
        <f t="shared" si="327"/>
        <v>650</v>
      </c>
      <c r="AL1780" s="16">
        <f t="shared" si="328"/>
        <v>6500</v>
      </c>
      <c r="AM1780" s="16">
        <f t="shared" si="329"/>
        <v>92300</v>
      </c>
      <c r="AN1780" s="16">
        <f t="shared" si="330"/>
        <v>355420</v>
      </c>
      <c r="AO1780" s="12" t="s">
        <v>1486</v>
      </c>
      <c r="AP1780" s="16">
        <v>1.3</v>
      </c>
      <c r="BC1780" s="16">
        <v>1.3</v>
      </c>
      <c r="BD1780" s="16">
        <f t="shared" si="331"/>
        <v>4.55</v>
      </c>
      <c r="BE1780" s="16">
        <f t="shared" si="332"/>
        <v>2221.375</v>
      </c>
      <c r="BG1780" s="16">
        <f t="shared" si="333"/>
        <v>1560</v>
      </c>
      <c r="BH1780" s="16">
        <f t="shared" si="334"/>
        <v>832</v>
      </c>
      <c r="BI1780" s="16">
        <f t="shared" si="335"/>
        <v>10.4</v>
      </c>
    </row>
    <row r="1781" spans="1:61" x14ac:dyDescent="0.35">
      <c r="A1781">
        <v>1780</v>
      </c>
      <c r="B1781" t="s">
        <v>237</v>
      </c>
      <c r="C1781" t="s">
        <v>8393</v>
      </c>
      <c r="D1781" s="15" t="s">
        <v>308</v>
      </c>
      <c r="E1781" s="12" t="s">
        <v>98</v>
      </c>
      <c r="F1781" s="16">
        <v>1963</v>
      </c>
      <c r="G1781" s="12" t="s">
        <v>90</v>
      </c>
      <c r="H1781" s="12" t="s">
        <v>91</v>
      </c>
      <c r="I1781" s="12" t="s">
        <v>92</v>
      </c>
      <c r="J1781" s="12" t="s">
        <v>2401</v>
      </c>
      <c r="K1781" s="12" t="s">
        <v>2415</v>
      </c>
      <c r="N1781" s="16" t="s">
        <v>206</v>
      </c>
      <c r="O1781" s="16" t="s">
        <v>420</v>
      </c>
      <c r="P1781" s="12" t="s">
        <v>131</v>
      </c>
      <c r="Q1781" s="16">
        <v>2023</v>
      </c>
      <c r="R1781" s="16">
        <v>1.1399999999999999</v>
      </c>
      <c r="U1781" s="16" t="s">
        <v>358</v>
      </c>
      <c r="V1781" s="12" t="s">
        <v>204</v>
      </c>
      <c r="W1781" s="12" t="s">
        <v>207</v>
      </c>
      <c r="X1781" s="16">
        <v>1</v>
      </c>
      <c r="Y1781" s="16">
        <v>9</v>
      </c>
      <c r="Z1781" s="16">
        <v>1.1399999999999999</v>
      </c>
      <c r="AA1781" s="16">
        <f t="shared" si="336"/>
        <v>136.79999999999998</v>
      </c>
      <c r="AB1781" s="16" t="s">
        <v>5604</v>
      </c>
      <c r="AD1781" s="16">
        <f t="shared" si="320"/>
        <v>47879.999999999993</v>
      </c>
      <c r="AE1781" s="16">
        <f t="shared" si="321"/>
        <v>398.99999999999994</v>
      </c>
      <c r="AF1781" s="16">
        <f t="shared" si="322"/>
        <v>149624.99999999997</v>
      </c>
      <c r="AG1781" s="16">
        <f t="shared" si="323"/>
        <v>113.99999999999999</v>
      </c>
      <c r="AH1781" s="12">
        <f t="shared" si="324"/>
        <v>0</v>
      </c>
      <c r="AI1781" s="16">
        <f t="shared" si="325"/>
        <v>7.9799999999999995</v>
      </c>
      <c r="AJ1781" s="16">
        <f t="shared" si="326"/>
        <v>27531</v>
      </c>
      <c r="AK1781" s="16">
        <f t="shared" si="327"/>
        <v>570</v>
      </c>
      <c r="AL1781" s="16">
        <f t="shared" si="328"/>
        <v>5699.9999999999991</v>
      </c>
      <c r="AM1781" s="16">
        <f t="shared" si="329"/>
        <v>80940</v>
      </c>
      <c r="AN1781" s="16">
        <f t="shared" si="330"/>
        <v>311676</v>
      </c>
      <c r="AO1781" s="12" t="s">
        <v>1486</v>
      </c>
      <c r="AP1781" s="16">
        <v>1.1399999999999999</v>
      </c>
      <c r="BC1781" s="16">
        <v>1.1399999999999999</v>
      </c>
      <c r="BD1781" s="16">
        <f t="shared" si="331"/>
        <v>3.9899999999999998</v>
      </c>
      <c r="BE1781" s="16">
        <f t="shared" si="332"/>
        <v>1947.9749999999999</v>
      </c>
      <c r="BG1781" s="16">
        <f t="shared" si="333"/>
        <v>1367.9999999999998</v>
      </c>
      <c r="BH1781" s="16">
        <f t="shared" si="334"/>
        <v>729.59999999999991</v>
      </c>
      <c r="BI1781" s="16">
        <f t="shared" si="335"/>
        <v>9.1199999999999992</v>
      </c>
    </row>
    <row r="1782" spans="1:61" x14ac:dyDescent="0.35">
      <c r="A1782">
        <v>1781</v>
      </c>
      <c r="B1782" t="s">
        <v>237</v>
      </c>
      <c r="C1782" t="s">
        <v>8394</v>
      </c>
      <c r="D1782" s="15" t="s">
        <v>309</v>
      </c>
      <c r="E1782" s="12" t="s">
        <v>93</v>
      </c>
      <c r="F1782" s="16">
        <v>1992</v>
      </c>
      <c r="G1782" s="12" t="s">
        <v>90</v>
      </c>
      <c r="H1782" s="12" t="s">
        <v>91</v>
      </c>
      <c r="I1782" s="12" t="s">
        <v>92</v>
      </c>
      <c r="J1782" s="12" t="s">
        <v>2401</v>
      </c>
      <c r="K1782" s="12" t="s">
        <v>2415</v>
      </c>
      <c r="N1782" s="16" t="s">
        <v>206</v>
      </c>
      <c r="O1782" s="16" t="s">
        <v>420</v>
      </c>
      <c r="P1782" s="12" t="s">
        <v>131</v>
      </c>
      <c r="Q1782" s="16">
        <v>2023</v>
      </c>
      <c r="R1782" s="16">
        <v>0.8</v>
      </c>
      <c r="U1782" s="16" t="s">
        <v>358</v>
      </c>
      <c r="V1782" s="12" t="s">
        <v>204</v>
      </c>
      <c r="W1782" s="12" t="s">
        <v>207</v>
      </c>
      <c r="X1782" s="16">
        <v>1</v>
      </c>
      <c r="Y1782" s="16">
        <v>8</v>
      </c>
      <c r="Z1782" s="16">
        <v>0.8</v>
      </c>
      <c r="AA1782" s="16">
        <f t="shared" si="336"/>
        <v>96</v>
      </c>
      <c r="AB1782" s="16" t="s">
        <v>5604</v>
      </c>
      <c r="AD1782" s="16">
        <f t="shared" si="320"/>
        <v>33600</v>
      </c>
      <c r="AE1782" s="16">
        <f t="shared" si="321"/>
        <v>280</v>
      </c>
      <c r="AF1782" s="16">
        <f t="shared" si="322"/>
        <v>105000</v>
      </c>
      <c r="AG1782" s="16">
        <f t="shared" si="323"/>
        <v>80</v>
      </c>
      <c r="AH1782" s="12">
        <f t="shared" si="324"/>
        <v>0</v>
      </c>
      <c r="AI1782" s="16">
        <f t="shared" si="325"/>
        <v>5.6000000000000005</v>
      </c>
      <c r="AJ1782" s="16">
        <f t="shared" si="326"/>
        <v>19320.000000000004</v>
      </c>
      <c r="AK1782" s="16">
        <f t="shared" si="327"/>
        <v>400</v>
      </c>
      <c r="AL1782" s="16">
        <f t="shared" si="328"/>
        <v>4000</v>
      </c>
      <c r="AM1782" s="16">
        <f t="shared" si="329"/>
        <v>56800</v>
      </c>
      <c r="AN1782" s="16">
        <f t="shared" si="330"/>
        <v>218720</v>
      </c>
      <c r="AO1782" s="12" t="s">
        <v>1486</v>
      </c>
      <c r="AP1782" s="16">
        <v>0.8</v>
      </c>
      <c r="BC1782" s="16">
        <v>0.8</v>
      </c>
      <c r="BD1782" s="16">
        <f t="shared" si="331"/>
        <v>2.8000000000000003</v>
      </c>
      <c r="BE1782" s="16">
        <f t="shared" si="332"/>
        <v>1367</v>
      </c>
      <c r="BG1782" s="16">
        <f t="shared" si="333"/>
        <v>960</v>
      </c>
      <c r="BH1782" s="16">
        <f t="shared" si="334"/>
        <v>512</v>
      </c>
      <c r="BI1782" s="16">
        <f t="shared" si="335"/>
        <v>6.4</v>
      </c>
    </row>
    <row r="1783" spans="1:61" x14ac:dyDescent="0.35">
      <c r="A1783">
        <v>1782</v>
      </c>
      <c r="B1783" t="s">
        <v>237</v>
      </c>
      <c r="C1783" t="s">
        <v>8395</v>
      </c>
      <c r="D1783" s="15" t="s">
        <v>310</v>
      </c>
      <c r="E1783" s="12" t="s">
        <v>93</v>
      </c>
      <c r="F1783" s="16">
        <v>1992</v>
      </c>
      <c r="G1783" s="12" t="s">
        <v>90</v>
      </c>
      <c r="H1783" s="12" t="s">
        <v>91</v>
      </c>
      <c r="I1783" s="12" t="s">
        <v>92</v>
      </c>
      <c r="J1783" s="12" t="s">
        <v>2401</v>
      </c>
      <c r="K1783" s="12" t="s">
        <v>2415</v>
      </c>
      <c r="N1783" s="16" t="s">
        <v>206</v>
      </c>
      <c r="O1783" s="16" t="s">
        <v>420</v>
      </c>
      <c r="P1783" s="12" t="s">
        <v>131</v>
      </c>
      <c r="Q1783" s="16">
        <v>2023</v>
      </c>
      <c r="R1783" s="16">
        <v>0.98</v>
      </c>
      <c r="U1783" s="16" t="s">
        <v>358</v>
      </c>
      <c r="V1783" s="12" t="s">
        <v>204</v>
      </c>
      <c r="W1783" s="12" t="s">
        <v>207</v>
      </c>
      <c r="X1783" s="16">
        <v>1</v>
      </c>
      <c r="Y1783" s="16">
        <v>7</v>
      </c>
      <c r="Z1783" s="16">
        <v>0.98</v>
      </c>
      <c r="AA1783" s="16">
        <f t="shared" si="336"/>
        <v>117.6</v>
      </c>
      <c r="AB1783" s="16" t="s">
        <v>5604</v>
      </c>
      <c r="AD1783" s="16">
        <f t="shared" si="320"/>
        <v>41160</v>
      </c>
      <c r="AE1783" s="16">
        <f t="shared" si="321"/>
        <v>343</v>
      </c>
      <c r="AF1783" s="16">
        <f t="shared" si="322"/>
        <v>128625</v>
      </c>
      <c r="AG1783" s="16">
        <f t="shared" si="323"/>
        <v>98</v>
      </c>
      <c r="AH1783" s="12">
        <f t="shared" si="324"/>
        <v>0</v>
      </c>
      <c r="AI1783" s="16">
        <f t="shared" si="325"/>
        <v>6.8599999999999994</v>
      </c>
      <c r="AJ1783" s="16">
        <f t="shared" si="326"/>
        <v>23666.999999999996</v>
      </c>
      <c r="AK1783" s="16">
        <f t="shared" si="327"/>
        <v>490</v>
      </c>
      <c r="AL1783" s="16">
        <f t="shared" si="328"/>
        <v>4900</v>
      </c>
      <c r="AM1783" s="16">
        <f t="shared" si="329"/>
        <v>69580</v>
      </c>
      <c r="AN1783" s="16">
        <f t="shared" si="330"/>
        <v>267932</v>
      </c>
      <c r="AO1783" s="12" t="s">
        <v>1486</v>
      </c>
      <c r="AP1783" s="16">
        <v>0.98</v>
      </c>
      <c r="BC1783" s="16">
        <v>0.98</v>
      </c>
      <c r="BD1783" s="16">
        <f t="shared" si="331"/>
        <v>3.4299999999999997</v>
      </c>
      <c r="BE1783" s="16">
        <f t="shared" si="332"/>
        <v>1674.575</v>
      </c>
      <c r="BG1783" s="16">
        <f t="shared" si="333"/>
        <v>1176</v>
      </c>
      <c r="BH1783" s="16">
        <f t="shared" si="334"/>
        <v>627.20000000000005</v>
      </c>
      <c r="BI1783" s="16">
        <f t="shared" si="335"/>
        <v>7.8400000000000007</v>
      </c>
    </row>
    <row r="1784" spans="1:61" x14ac:dyDescent="0.35">
      <c r="A1784">
        <v>1783</v>
      </c>
      <c r="B1784" t="s">
        <v>237</v>
      </c>
      <c r="C1784" t="s">
        <v>8396</v>
      </c>
      <c r="D1784" s="15" t="s">
        <v>311</v>
      </c>
      <c r="E1784" s="12" t="s">
        <v>98</v>
      </c>
      <c r="F1784" s="16">
        <v>1982</v>
      </c>
      <c r="G1784" s="12" t="s">
        <v>90</v>
      </c>
      <c r="H1784" s="12" t="s">
        <v>91</v>
      </c>
      <c r="I1784" s="12" t="s">
        <v>92</v>
      </c>
      <c r="J1784" s="12" t="s">
        <v>2401</v>
      </c>
      <c r="K1784" s="12" t="s">
        <v>2415</v>
      </c>
      <c r="N1784" s="16" t="s">
        <v>206</v>
      </c>
      <c r="O1784" s="16" t="s">
        <v>420</v>
      </c>
      <c r="P1784" s="12" t="s">
        <v>131</v>
      </c>
      <c r="Q1784" s="16">
        <v>2023</v>
      </c>
      <c r="R1784" s="16">
        <v>0.8</v>
      </c>
      <c r="U1784" s="16" t="s">
        <v>358</v>
      </c>
      <c r="V1784" s="12" t="s">
        <v>204</v>
      </c>
      <c r="W1784" s="12" t="s">
        <v>207</v>
      </c>
      <c r="X1784" s="16">
        <v>1</v>
      </c>
      <c r="Y1784" s="16">
        <v>9</v>
      </c>
      <c r="Z1784" s="16">
        <v>0.8</v>
      </c>
      <c r="AA1784" s="16">
        <f t="shared" si="336"/>
        <v>96</v>
      </c>
      <c r="AB1784" s="16" t="s">
        <v>5604</v>
      </c>
      <c r="AD1784" s="16">
        <f t="shared" si="320"/>
        <v>33600</v>
      </c>
      <c r="AE1784" s="16">
        <f t="shared" si="321"/>
        <v>280</v>
      </c>
      <c r="AF1784" s="16">
        <f t="shared" si="322"/>
        <v>105000</v>
      </c>
      <c r="AG1784" s="16">
        <f t="shared" si="323"/>
        <v>80</v>
      </c>
      <c r="AH1784" s="12">
        <f t="shared" si="324"/>
        <v>0</v>
      </c>
      <c r="AI1784" s="16">
        <f t="shared" si="325"/>
        <v>5.6000000000000005</v>
      </c>
      <c r="AJ1784" s="16">
        <f t="shared" si="326"/>
        <v>19320.000000000004</v>
      </c>
      <c r="AK1784" s="16">
        <f t="shared" si="327"/>
        <v>400</v>
      </c>
      <c r="AL1784" s="16">
        <f t="shared" si="328"/>
        <v>4000</v>
      </c>
      <c r="AM1784" s="16">
        <f t="shared" si="329"/>
        <v>56800</v>
      </c>
      <c r="AN1784" s="16">
        <f t="shared" si="330"/>
        <v>218720</v>
      </c>
      <c r="AO1784" s="12" t="s">
        <v>1486</v>
      </c>
      <c r="AP1784" s="16">
        <v>0.8</v>
      </c>
      <c r="BC1784" s="16">
        <v>0.8</v>
      </c>
      <c r="BD1784" s="16">
        <f t="shared" si="331"/>
        <v>2.8000000000000003</v>
      </c>
      <c r="BE1784" s="16">
        <f t="shared" si="332"/>
        <v>1367</v>
      </c>
      <c r="BG1784" s="16">
        <f t="shared" si="333"/>
        <v>960</v>
      </c>
      <c r="BH1784" s="16">
        <f t="shared" si="334"/>
        <v>512</v>
      </c>
      <c r="BI1784" s="16">
        <f t="shared" si="335"/>
        <v>6.4</v>
      </c>
    </row>
    <row r="1785" spans="1:61" x14ac:dyDescent="0.35">
      <c r="A1785">
        <v>1784</v>
      </c>
      <c r="B1785" t="s">
        <v>237</v>
      </c>
      <c r="C1785" t="s">
        <v>8397</v>
      </c>
      <c r="D1785" s="15" t="s">
        <v>312</v>
      </c>
      <c r="E1785" s="12" t="s">
        <v>98</v>
      </c>
      <c r="F1785" s="16">
        <v>1976</v>
      </c>
      <c r="G1785" s="12" t="s">
        <v>90</v>
      </c>
      <c r="H1785" s="12" t="s">
        <v>91</v>
      </c>
      <c r="I1785" s="12" t="s">
        <v>92</v>
      </c>
      <c r="J1785" s="12" t="s">
        <v>2401</v>
      </c>
      <c r="K1785" s="12" t="s">
        <v>2415</v>
      </c>
      <c r="N1785" s="16" t="s">
        <v>206</v>
      </c>
      <c r="O1785" s="16" t="s">
        <v>420</v>
      </c>
      <c r="P1785" s="12" t="s">
        <v>131</v>
      </c>
      <c r="Q1785" s="16">
        <v>2023</v>
      </c>
      <c r="R1785" s="16">
        <v>2.8</v>
      </c>
      <c r="U1785" s="16" t="s">
        <v>358</v>
      </c>
      <c r="V1785" s="12" t="s">
        <v>204</v>
      </c>
      <c r="W1785" s="12" t="s">
        <v>207</v>
      </c>
      <c r="X1785" s="16">
        <v>1</v>
      </c>
      <c r="Y1785" s="16">
        <v>5</v>
      </c>
      <c r="Z1785" s="16">
        <v>2.8</v>
      </c>
      <c r="AA1785" s="16">
        <f t="shared" si="336"/>
        <v>336</v>
      </c>
      <c r="AB1785" s="16" t="s">
        <v>5604</v>
      </c>
      <c r="AD1785" s="16">
        <f t="shared" si="320"/>
        <v>117600</v>
      </c>
      <c r="AE1785" s="16">
        <f t="shared" si="321"/>
        <v>979.99999999999989</v>
      </c>
      <c r="AF1785" s="16">
        <f t="shared" si="322"/>
        <v>367499.99999999994</v>
      </c>
      <c r="AG1785" s="16">
        <f t="shared" si="323"/>
        <v>280</v>
      </c>
      <c r="AH1785" s="12">
        <f t="shared" si="324"/>
        <v>0</v>
      </c>
      <c r="AI1785" s="16">
        <f t="shared" si="325"/>
        <v>19.599999999999998</v>
      </c>
      <c r="AJ1785" s="16">
        <f t="shared" si="326"/>
        <v>67619.999999999985</v>
      </c>
      <c r="AK1785" s="16">
        <f t="shared" si="327"/>
        <v>1400</v>
      </c>
      <c r="AL1785" s="16">
        <f t="shared" si="328"/>
        <v>14000</v>
      </c>
      <c r="AM1785" s="16">
        <f t="shared" si="329"/>
        <v>198800</v>
      </c>
      <c r="AN1785" s="16">
        <f t="shared" si="330"/>
        <v>765520</v>
      </c>
      <c r="AO1785" s="12" t="s">
        <v>1486</v>
      </c>
      <c r="AP1785" s="16">
        <v>2.8</v>
      </c>
      <c r="BC1785" s="16">
        <v>2.8</v>
      </c>
      <c r="BD1785" s="16">
        <f t="shared" si="331"/>
        <v>9.7999999999999989</v>
      </c>
      <c r="BE1785" s="16">
        <f t="shared" si="332"/>
        <v>4784.5</v>
      </c>
      <c r="BG1785" s="16">
        <f t="shared" si="333"/>
        <v>3360</v>
      </c>
      <c r="BH1785" s="16">
        <f t="shared" si="334"/>
        <v>1792</v>
      </c>
      <c r="BI1785" s="16">
        <f t="shared" si="335"/>
        <v>22.4</v>
      </c>
    </row>
    <row r="1786" spans="1:61" x14ac:dyDescent="0.35">
      <c r="A1786">
        <v>1785</v>
      </c>
      <c r="B1786" t="s">
        <v>237</v>
      </c>
      <c r="C1786" t="s">
        <v>8398</v>
      </c>
      <c r="D1786" s="15" t="s">
        <v>313</v>
      </c>
      <c r="E1786" s="12" t="s">
        <v>98</v>
      </c>
      <c r="F1786" s="16">
        <v>1992</v>
      </c>
      <c r="G1786" s="12" t="s">
        <v>90</v>
      </c>
      <c r="H1786" s="12" t="s">
        <v>91</v>
      </c>
      <c r="I1786" s="12" t="s">
        <v>92</v>
      </c>
      <c r="J1786" s="12" t="s">
        <v>2401</v>
      </c>
      <c r="K1786" s="12" t="s">
        <v>2415</v>
      </c>
      <c r="N1786" s="16" t="s">
        <v>206</v>
      </c>
      <c r="O1786" s="16" t="s">
        <v>420</v>
      </c>
      <c r="P1786" s="12" t="s">
        <v>131</v>
      </c>
      <c r="Q1786" s="16">
        <v>2023</v>
      </c>
      <c r="R1786" s="16">
        <v>1.2</v>
      </c>
      <c r="U1786" s="16" t="s">
        <v>358</v>
      </c>
      <c r="V1786" s="12" t="s">
        <v>204</v>
      </c>
      <c r="W1786" s="12" t="s">
        <v>207</v>
      </c>
      <c r="X1786" s="16">
        <v>1</v>
      </c>
      <c r="Y1786" s="16">
        <v>7</v>
      </c>
      <c r="Z1786" s="16">
        <v>1.2</v>
      </c>
      <c r="AA1786" s="16">
        <f t="shared" si="336"/>
        <v>144</v>
      </c>
      <c r="AB1786" s="16" t="s">
        <v>5604</v>
      </c>
      <c r="AD1786" s="16">
        <f t="shared" si="320"/>
        <v>50400</v>
      </c>
      <c r="AE1786" s="16">
        <f t="shared" si="321"/>
        <v>420</v>
      </c>
      <c r="AF1786" s="16">
        <f t="shared" si="322"/>
        <v>157500</v>
      </c>
      <c r="AG1786" s="16">
        <f t="shared" si="323"/>
        <v>120</v>
      </c>
      <c r="AH1786" s="12">
        <f t="shared" si="324"/>
        <v>0</v>
      </c>
      <c r="AI1786" s="16">
        <f t="shared" si="325"/>
        <v>8.4</v>
      </c>
      <c r="AJ1786" s="16">
        <f t="shared" si="326"/>
        <v>28980</v>
      </c>
      <c r="AK1786" s="16">
        <f t="shared" si="327"/>
        <v>600</v>
      </c>
      <c r="AL1786" s="16">
        <f t="shared" si="328"/>
        <v>6000</v>
      </c>
      <c r="AM1786" s="16">
        <f t="shared" si="329"/>
        <v>85200</v>
      </c>
      <c r="AN1786" s="16">
        <f t="shared" si="330"/>
        <v>328080</v>
      </c>
      <c r="AO1786" s="12" t="s">
        <v>1486</v>
      </c>
      <c r="AP1786" s="16">
        <v>1.2</v>
      </c>
      <c r="BC1786" s="16">
        <v>1.2</v>
      </c>
      <c r="BD1786" s="16">
        <f t="shared" si="331"/>
        <v>4.2</v>
      </c>
      <c r="BE1786" s="16">
        <f t="shared" si="332"/>
        <v>2050.5</v>
      </c>
      <c r="BG1786" s="16">
        <f t="shared" si="333"/>
        <v>1440</v>
      </c>
      <c r="BH1786" s="16">
        <f t="shared" si="334"/>
        <v>768</v>
      </c>
      <c r="BI1786" s="16">
        <f t="shared" si="335"/>
        <v>9.6</v>
      </c>
    </row>
    <row r="1787" spans="1:61" x14ac:dyDescent="0.35">
      <c r="A1787">
        <v>1786</v>
      </c>
      <c r="B1787" t="s">
        <v>237</v>
      </c>
      <c r="C1787" t="s">
        <v>8399</v>
      </c>
      <c r="D1787" s="15" t="s">
        <v>351</v>
      </c>
      <c r="E1787" s="12" t="s">
        <v>98</v>
      </c>
      <c r="F1787" s="16">
        <v>1992</v>
      </c>
      <c r="G1787" s="12" t="s">
        <v>90</v>
      </c>
      <c r="H1787" s="12" t="s">
        <v>91</v>
      </c>
      <c r="I1787" s="12" t="s">
        <v>92</v>
      </c>
      <c r="J1787" s="12" t="s">
        <v>2401</v>
      </c>
      <c r="K1787" s="12" t="s">
        <v>2415</v>
      </c>
      <c r="N1787" s="16" t="s">
        <v>206</v>
      </c>
      <c r="O1787" s="16" t="s">
        <v>420</v>
      </c>
      <c r="P1787" s="12" t="s">
        <v>131</v>
      </c>
      <c r="Q1787" s="16">
        <v>2023</v>
      </c>
      <c r="R1787" s="16">
        <v>0.87</v>
      </c>
      <c r="U1787" s="16" t="s">
        <v>358</v>
      </c>
      <c r="V1787" s="12" t="s">
        <v>204</v>
      </c>
      <c r="W1787" s="12" t="s">
        <v>207</v>
      </c>
      <c r="X1787" s="16">
        <v>1</v>
      </c>
      <c r="Y1787" s="16">
        <v>6</v>
      </c>
      <c r="Z1787" s="16">
        <v>0.87</v>
      </c>
      <c r="AA1787" s="16">
        <f t="shared" si="336"/>
        <v>104.4</v>
      </c>
      <c r="AB1787" s="16" t="s">
        <v>5604</v>
      </c>
      <c r="AD1787" s="16">
        <f t="shared" si="320"/>
        <v>36540</v>
      </c>
      <c r="AE1787" s="16">
        <f t="shared" si="321"/>
        <v>304.5</v>
      </c>
      <c r="AF1787" s="16">
        <f t="shared" si="322"/>
        <v>114187.5</v>
      </c>
      <c r="AG1787" s="16">
        <f t="shared" si="323"/>
        <v>87</v>
      </c>
      <c r="AH1787" s="12">
        <f t="shared" si="324"/>
        <v>0</v>
      </c>
      <c r="AI1787" s="16">
        <f t="shared" si="325"/>
        <v>6.09</v>
      </c>
      <c r="AJ1787" s="16">
        <f t="shared" si="326"/>
        <v>21010.5</v>
      </c>
      <c r="AK1787" s="16">
        <f t="shared" si="327"/>
        <v>435</v>
      </c>
      <c r="AL1787" s="16">
        <f t="shared" si="328"/>
        <v>4350</v>
      </c>
      <c r="AM1787" s="16">
        <f t="shared" si="329"/>
        <v>61770</v>
      </c>
      <c r="AN1787" s="16">
        <f t="shared" si="330"/>
        <v>237858</v>
      </c>
      <c r="AO1787" s="12" t="s">
        <v>1486</v>
      </c>
      <c r="AP1787" s="16">
        <v>0.87</v>
      </c>
      <c r="BC1787" s="16">
        <v>0.87</v>
      </c>
      <c r="BD1787" s="16">
        <f t="shared" si="331"/>
        <v>3.0449999999999999</v>
      </c>
      <c r="BE1787" s="16">
        <f t="shared" si="332"/>
        <v>1486.6125</v>
      </c>
      <c r="BG1787" s="16">
        <f t="shared" si="333"/>
        <v>1044</v>
      </c>
      <c r="BH1787" s="16">
        <f t="shared" si="334"/>
        <v>556.79999999999995</v>
      </c>
      <c r="BI1787" s="16">
        <f t="shared" si="335"/>
        <v>6.9599999999999991</v>
      </c>
    </row>
    <row r="1788" spans="1:61" x14ac:dyDescent="0.35">
      <c r="A1788">
        <v>1787</v>
      </c>
      <c r="B1788" t="s">
        <v>237</v>
      </c>
      <c r="C1788" t="s">
        <v>8400</v>
      </c>
      <c r="D1788" s="15" t="s">
        <v>314</v>
      </c>
      <c r="E1788" s="12" t="s">
        <v>98</v>
      </c>
      <c r="F1788" s="16">
        <v>1994</v>
      </c>
      <c r="G1788" s="12" t="s">
        <v>90</v>
      </c>
      <c r="H1788" s="12" t="s">
        <v>91</v>
      </c>
      <c r="I1788" s="12" t="s">
        <v>92</v>
      </c>
      <c r="J1788" s="12" t="s">
        <v>2401</v>
      </c>
      <c r="K1788" s="12" t="s">
        <v>2415</v>
      </c>
      <c r="N1788" s="16" t="s">
        <v>206</v>
      </c>
      <c r="O1788" s="16" t="s">
        <v>420</v>
      </c>
      <c r="P1788" s="12" t="s">
        <v>131</v>
      </c>
      <c r="Q1788" s="16">
        <v>2023</v>
      </c>
      <c r="R1788" s="16">
        <v>1</v>
      </c>
      <c r="U1788" s="16" t="s">
        <v>358</v>
      </c>
      <c r="V1788" s="12" t="s">
        <v>204</v>
      </c>
      <c r="W1788" s="12" t="s">
        <v>207</v>
      </c>
      <c r="X1788" s="16">
        <v>1</v>
      </c>
      <c r="Y1788" s="16">
        <v>8</v>
      </c>
      <c r="Z1788" s="16">
        <v>1</v>
      </c>
      <c r="AA1788" s="16">
        <f t="shared" si="336"/>
        <v>120</v>
      </c>
      <c r="AB1788" s="16" t="s">
        <v>5604</v>
      </c>
      <c r="AD1788" s="16">
        <f t="shared" si="320"/>
        <v>42000</v>
      </c>
      <c r="AE1788" s="16">
        <f t="shared" si="321"/>
        <v>350</v>
      </c>
      <c r="AF1788" s="16">
        <f t="shared" si="322"/>
        <v>131250</v>
      </c>
      <c r="AG1788" s="16">
        <f t="shared" si="323"/>
        <v>100</v>
      </c>
      <c r="AH1788" s="12">
        <f t="shared" si="324"/>
        <v>0</v>
      </c>
      <c r="AI1788" s="16">
        <f t="shared" si="325"/>
        <v>7</v>
      </c>
      <c r="AJ1788" s="16">
        <f t="shared" si="326"/>
        <v>24150</v>
      </c>
      <c r="AK1788" s="16">
        <f t="shared" si="327"/>
        <v>500</v>
      </c>
      <c r="AL1788" s="16">
        <f t="shared" si="328"/>
        <v>5000</v>
      </c>
      <c r="AM1788" s="16">
        <f t="shared" si="329"/>
        <v>71000</v>
      </c>
      <c r="AN1788" s="16">
        <f t="shared" si="330"/>
        <v>273400</v>
      </c>
      <c r="AO1788" s="12" t="s">
        <v>1486</v>
      </c>
      <c r="AP1788" s="16">
        <v>1</v>
      </c>
      <c r="BC1788" s="16">
        <v>1</v>
      </c>
      <c r="BD1788" s="16">
        <f t="shared" si="331"/>
        <v>3.5</v>
      </c>
      <c r="BE1788" s="16">
        <f t="shared" si="332"/>
        <v>1708.75</v>
      </c>
      <c r="BG1788" s="16">
        <f t="shared" si="333"/>
        <v>1200</v>
      </c>
      <c r="BH1788" s="16">
        <f t="shared" si="334"/>
        <v>640</v>
      </c>
      <c r="BI1788" s="16">
        <f t="shared" si="335"/>
        <v>8</v>
      </c>
    </row>
    <row r="1789" spans="1:61" x14ac:dyDescent="0.35">
      <c r="A1789">
        <v>1788</v>
      </c>
      <c r="B1789" t="s">
        <v>237</v>
      </c>
      <c r="C1789" t="s">
        <v>8401</v>
      </c>
      <c r="D1789" s="15" t="s">
        <v>352</v>
      </c>
      <c r="E1789" s="12" t="s">
        <v>98</v>
      </c>
      <c r="F1789" s="16">
        <v>1982</v>
      </c>
      <c r="G1789" s="12" t="s">
        <v>90</v>
      </c>
      <c r="H1789" s="12" t="s">
        <v>91</v>
      </c>
      <c r="I1789" s="12" t="s">
        <v>92</v>
      </c>
      <c r="J1789" s="12" t="s">
        <v>2401</v>
      </c>
      <c r="K1789" s="12" t="s">
        <v>2415</v>
      </c>
      <c r="N1789" s="16" t="s">
        <v>206</v>
      </c>
      <c r="O1789" s="16" t="s">
        <v>420</v>
      </c>
      <c r="P1789" s="12" t="s">
        <v>131</v>
      </c>
      <c r="Q1789" s="16">
        <v>2023</v>
      </c>
      <c r="R1789" s="16">
        <v>0.8</v>
      </c>
      <c r="U1789" s="16" t="s">
        <v>358</v>
      </c>
      <c r="V1789" s="12" t="s">
        <v>204</v>
      </c>
      <c r="W1789" s="12" t="s">
        <v>207</v>
      </c>
      <c r="X1789" s="16">
        <v>1</v>
      </c>
      <c r="Y1789" s="16">
        <v>9</v>
      </c>
      <c r="Z1789" s="16">
        <v>0.8</v>
      </c>
      <c r="AA1789" s="16">
        <f t="shared" si="336"/>
        <v>96</v>
      </c>
      <c r="AB1789" s="16" t="s">
        <v>5604</v>
      </c>
      <c r="AD1789" s="16">
        <f t="shared" si="320"/>
        <v>33600</v>
      </c>
      <c r="AE1789" s="16">
        <f t="shared" si="321"/>
        <v>280</v>
      </c>
      <c r="AF1789" s="16">
        <f t="shared" si="322"/>
        <v>105000</v>
      </c>
      <c r="AG1789" s="16">
        <f t="shared" si="323"/>
        <v>80</v>
      </c>
      <c r="AH1789" s="12">
        <f t="shared" si="324"/>
        <v>0</v>
      </c>
      <c r="AI1789" s="16">
        <f t="shared" si="325"/>
        <v>5.6000000000000005</v>
      </c>
      <c r="AJ1789" s="16">
        <f t="shared" si="326"/>
        <v>19320.000000000004</v>
      </c>
      <c r="AK1789" s="16">
        <f t="shared" si="327"/>
        <v>400</v>
      </c>
      <c r="AL1789" s="16">
        <f t="shared" si="328"/>
        <v>4000</v>
      </c>
      <c r="AM1789" s="16">
        <f t="shared" si="329"/>
        <v>56800</v>
      </c>
      <c r="AN1789" s="16">
        <f t="shared" si="330"/>
        <v>218720</v>
      </c>
      <c r="AO1789" s="12" t="s">
        <v>1486</v>
      </c>
      <c r="AP1789" s="16">
        <v>0.8</v>
      </c>
      <c r="BC1789" s="16">
        <v>0.8</v>
      </c>
      <c r="BD1789" s="16">
        <f t="shared" si="331"/>
        <v>2.8000000000000003</v>
      </c>
      <c r="BE1789" s="16">
        <f t="shared" si="332"/>
        <v>1367</v>
      </c>
      <c r="BG1789" s="16">
        <f t="shared" si="333"/>
        <v>960</v>
      </c>
      <c r="BH1789" s="16">
        <f t="shared" si="334"/>
        <v>512</v>
      </c>
      <c r="BI1789" s="16">
        <f t="shared" si="335"/>
        <v>6.4</v>
      </c>
    </row>
    <row r="1790" spans="1:61" x14ac:dyDescent="0.35">
      <c r="A1790">
        <v>1789</v>
      </c>
      <c r="B1790" t="s">
        <v>237</v>
      </c>
      <c r="C1790" t="s">
        <v>8402</v>
      </c>
      <c r="D1790" s="15" t="s">
        <v>315</v>
      </c>
      <c r="E1790" s="12" t="s">
        <v>98</v>
      </c>
      <c r="F1790" s="16">
        <v>1982</v>
      </c>
      <c r="G1790" s="12" t="s">
        <v>90</v>
      </c>
      <c r="H1790" s="12" t="s">
        <v>91</v>
      </c>
      <c r="I1790" s="12" t="s">
        <v>92</v>
      </c>
      <c r="J1790" s="12" t="s">
        <v>2401</v>
      </c>
      <c r="K1790" s="12" t="s">
        <v>2415</v>
      </c>
      <c r="N1790" s="16" t="s">
        <v>206</v>
      </c>
      <c r="O1790" s="16" t="s">
        <v>420</v>
      </c>
      <c r="P1790" s="12" t="s">
        <v>131</v>
      </c>
      <c r="Q1790" s="16">
        <v>2023</v>
      </c>
      <c r="R1790" s="16">
        <v>0.9</v>
      </c>
      <c r="U1790" s="16" t="s">
        <v>358</v>
      </c>
      <c r="V1790" s="12" t="s">
        <v>204</v>
      </c>
      <c r="W1790" s="12" t="s">
        <v>207</v>
      </c>
      <c r="X1790" s="16">
        <v>1</v>
      </c>
      <c r="Y1790" s="16">
        <v>5</v>
      </c>
      <c r="Z1790" s="16">
        <v>0.9</v>
      </c>
      <c r="AA1790" s="16">
        <f t="shared" si="336"/>
        <v>108</v>
      </c>
      <c r="AB1790" s="16" t="s">
        <v>5604</v>
      </c>
      <c r="AD1790" s="16">
        <f t="shared" si="320"/>
        <v>37800</v>
      </c>
      <c r="AE1790" s="16">
        <f t="shared" si="321"/>
        <v>315</v>
      </c>
      <c r="AF1790" s="16">
        <f t="shared" si="322"/>
        <v>118125</v>
      </c>
      <c r="AG1790" s="16">
        <f t="shared" si="323"/>
        <v>90</v>
      </c>
      <c r="AH1790" s="12">
        <f t="shared" si="324"/>
        <v>0</v>
      </c>
      <c r="AI1790" s="16">
        <f t="shared" si="325"/>
        <v>6.3</v>
      </c>
      <c r="AJ1790" s="16">
        <f t="shared" si="326"/>
        <v>21735</v>
      </c>
      <c r="AK1790" s="16">
        <f t="shared" si="327"/>
        <v>450</v>
      </c>
      <c r="AL1790" s="16">
        <f t="shared" si="328"/>
        <v>4500</v>
      </c>
      <c r="AM1790" s="16">
        <f t="shared" si="329"/>
        <v>63900</v>
      </c>
      <c r="AN1790" s="16">
        <f t="shared" si="330"/>
        <v>246060</v>
      </c>
      <c r="AO1790" s="12" t="s">
        <v>1486</v>
      </c>
      <c r="AP1790" s="16">
        <v>0.9</v>
      </c>
      <c r="BC1790" s="16">
        <v>0.9</v>
      </c>
      <c r="BD1790" s="16">
        <f t="shared" si="331"/>
        <v>3.15</v>
      </c>
      <c r="BE1790" s="16">
        <f t="shared" si="332"/>
        <v>1537.875</v>
      </c>
      <c r="BG1790" s="16">
        <f t="shared" si="333"/>
        <v>1080</v>
      </c>
      <c r="BH1790" s="16">
        <f t="shared" si="334"/>
        <v>576</v>
      </c>
      <c r="BI1790" s="16">
        <f t="shared" si="335"/>
        <v>7.2</v>
      </c>
    </row>
    <row r="1791" spans="1:61" x14ac:dyDescent="0.35">
      <c r="A1791">
        <v>1790</v>
      </c>
      <c r="B1791" t="s">
        <v>237</v>
      </c>
      <c r="C1791" t="s">
        <v>8403</v>
      </c>
      <c r="D1791" s="15" t="s">
        <v>316</v>
      </c>
      <c r="E1791" s="12" t="s">
        <v>98</v>
      </c>
      <c r="F1791" s="16">
        <v>1954</v>
      </c>
      <c r="G1791" s="12" t="s">
        <v>90</v>
      </c>
      <c r="H1791" s="12" t="s">
        <v>91</v>
      </c>
      <c r="I1791" s="12" t="s">
        <v>92</v>
      </c>
      <c r="J1791" s="12" t="s">
        <v>2401</v>
      </c>
      <c r="K1791" s="12" t="s">
        <v>2415</v>
      </c>
      <c r="N1791" s="16" t="s">
        <v>206</v>
      </c>
      <c r="O1791" s="16" t="s">
        <v>420</v>
      </c>
      <c r="P1791" s="12" t="s">
        <v>131</v>
      </c>
      <c r="Q1791" s="16">
        <v>2023</v>
      </c>
      <c r="R1791" s="16">
        <v>1.3</v>
      </c>
      <c r="U1791" s="16" t="s">
        <v>358</v>
      </c>
      <c r="V1791" s="12" t="s">
        <v>204</v>
      </c>
      <c r="W1791" s="12" t="s">
        <v>207</v>
      </c>
      <c r="X1791" s="16">
        <v>1</v>
      </c>
      <c r="Y1791" s="16">
        <v>8</v>
      </c>
      <c r="Z1791" s="16">
        <v>1.3</v>
      </c>
      <c r="AA1791" s="16">
        <f t="shared" si="336"/>
        <v>156</v>
      </c>
      <c r="AB1791" s="16" t="s">
        <v>5604</v>
      </c>
      <c r="AD1791" s="16">
        <f t="shared" si="320"/>
        <v>54600</v>
      </c>
      <c r="AE1791" s="16">
        <f t="shared" si="321"/>
        <v>455</v>
      </c>
      <c r="AF1791" s="16">
        <f t="shared" si="322"/>
        <v>170625</v>
      </c>
      <c r="AG1791" s="16">
        <f t="shared" si="323"/>
        <v>130</v>
      </c>
      <c r="AH1791" s="12">
        <f t="shared" si="324"/>
        <v>0</v>
      </c>
      <c r="AI1791" s="16">
        <f t="shared" si="325"/>
        <v>9.1</v>
      </c>
      <c r="AJ1791" s="16">
        <f t="shared" si="326"/>
        <v>31395</v>
      </c>
      <c r="AK1791" s="16">
        <f t="shared" si="327"/>
        <v>650</v>
      </c>
      <c r="AL1791" s="16">
        <f t="shared" si="328"/>
        <v>6500</v>
      </c>
      <c r="AM1791" s="16">
        <f t="shared" si="329"/>
        <v>92300</v>
      </c>
      <c r="AN1791" s="16">
        <f t="shared" si="330"/>
        <v>355420</v>
      </c>
      <c r="AO1791" s="12" t="s">
        <v>1486</v>
      </c>
      <c r="AP1791" s="16">
        <v>1.3</v>
      </c>
      <c r="BC1791" s="16">
        <v>1.3</v>
      </c>
      <c r="BD1791" s="16">
        <f t="shared" si="331"/>
        <v>4.55</v>
      </c>
      <c r="BE1791" s="16">
        <f t="shared" si="332"/>
        <v>2221.375</v>
      </c>
      <c r="BG1791" s="16">
        <f t="shared" si="333"/>
        <v>1560</v>
      </c>
      <c r="BH1791" s="16">
        <f t="shared" si="334"/>
        <v>832</v>
      </c>
      <c r="BI1791" s="16">
        <f t="shared" si="335"/>
        <v>10.4</v>
      </c>
    </row>
    <row r="1792" spans="1:61" x14ac:dyDescent="0.35">
      <c r="A1792">
        <v>1791</v>
      </c>
      <c r="B1792" t="s">
        <v>237</v>
      </c>
      <c r="C1792" t="s">
        <v>8404</v>
      </c>
      <c r="D1792" s="15" t="s">
        <v>317</v>
      </c>
      <c r="E1792" s="12" t="s">
        <v>98</v>
      </c>
      <c r="F1792" s="16">
        <v>1971</v>
      </c>
      <c r="G1792" s="12" t="s">
        <v>90</v>
      </c>
      <c r="H1792" s="12" t="s">
        <v>91</v>
      </c>
      <c r="I1792" s="12" t="s">
        <v>92</v>
      </c>
      <c r="J1792" s="12" t="s">
        <v>2401</v>
      </c>
      <c r="K1792" s="12" t="s">
        <v>2415</v>
      </c>
      <c r="N1792" s="16" t="s">
        <v>206</v>
      </c>
      <c r="O1792" s="16" t="s">
        <v>420</v>
      </c>
      <c r="P1792" s="12" t="s">
        <v>131</v>
      </c>
      <c r="Q1792" s="16">
        <v>2023</v>
      </c>
      <c r="R1792" s="16">
        <v>1.2</v>
      </c>
      <c r="U1792" s="16" t="s">
        <v>358</v>
      </c>
      <c r="V1792" s="12" t="s">
        <v>204</v>
      </c>
      <c r="W1792" s="12" t="s">
        <v>207</v>
      </c>
      <c r="X1792" s="16">
        <v>1</v>
      </c>
      <c r="Y1792" s="16">
        <v>4</v>
      </c>
      <c r="Z1792" s="16">
        <v>1.2</v>
      </c>
      <c r="AA1792" s="16">
        <f t="shared" si="336"/>
        <v>144</v>
      </c>
      <c r="AB1792" s="16" t="s">
        <v>5604</v>
      </c>
      <c r="AD1792" s="16">
        <f t="shared" si="320"/>
        <v>50400</v>
      </c>
      <c r="AE1792" s="16">
        <f t="shared" si="321"/>
        <v>420</v>
      </c>
      <c r="AF1792" s="16">
        <f t="shared" si="322"/>
        <v>157500</v>
      </c>
      <c r="AG1792" s="16">
        <f t="shared" si="323"/>
        <v>120</v>
      </c>
      <c r="AH1792" s="12">
        <f t="shared" si="324"/>
        <v>0</v>
      </c>
      <c r="AI1792" s="16">
        <f t="shared" si="325"/>
        <v>8.4</v>
      </c>
      <c r="AJ1792" s="16">
        <f t="shared" si="326"/>
        <v>28980</v>
      </c>
      <c r="AK1792" s="16">
        <f t="shared" si="327"/>
        <v>600</v>
      </c>
      <c r="AL1792" s="16">
        <f t="shared" si="328"/>
        <v>6000</v>
      </c>
      <c r="AM1792" s="16">
        <f t="shared" si="329"/>
        <v>85200</v>
      </c>
      <c r="AN1792" s="16">
        <f t="shared" si="330"/>
        <v>328080</v>
      </c>
      <c r="AO1792" s="12" t="s">
        <v>1486</v>
      </c>
      <c r="AP1792" s="16">
        <v>1.2</v>
      </c>
      <c r="BC1792" s="16">
        <v>1.2</v>
      </c>
      <c r="BD1792" s="16">
        <f t="shared" si="331"/>
        <v>4.2</v>
      </c>
      <c r="BE1792" s="16">
        <f t="shared" si="332"/>
        <v>2050.5</v>
      </c>
      <c r="BG1792" s="16">
        <f t="shared" si="333"/>
        <v>1440</v>
      </c>
      <c r="BH1792" s="16">
        <f t="shared" si="334"/>
        <v>768</v>
      </c>
      <c r="BI1792" s="16">
        <f t="shared" si="335"/>
        <v>9.6</v>
      </c>
    </row>
    <row r="1793" spans="1:61" x14ac:dyDescent="0.35">
      <c r="A1793">
        <v>1792</v>
      </c>
      <c r="B1793" t="s">
        <v>237</v>
      </c>
      <c r="C1793" t="s">
        <v>8405</v>
      </c>
      <c r="D1793" s="15" t="s">
        <v>318</v>
      </c>
      <c r="E1793" s="12" t="s">
        <v>98</v>
      </c>
      <c r="F1793" s="16">
        <v>1990</v>
      </c>
      <c r="G1793" s="12" t="s">
        <v>90</v>
      </c>
      <c r="H1793" s="12" t="s">
        <v>91</v>
      </c>
      <c r="I1793" s="12" t="s">
        <v>92</v>
      </c>
      <c r="J1793" s="12" t="s">
        <v>2401</v>
      </c>
      <c r="K1793" s="12" t="s">
        <v>2415</v>
      </c>
      <c r="N1793" s="16" t="s">
        <v>206</v>
      </c>
      <c r="O1793" s="16" t="s">
        <v>420</v>
      </c>
      <c r="P1793" s="12" t="s">
        <v>131</v>
      </c>
      <c r="Q1793" s="16">
        <v>2023</v>
      </c>
      <c r="R1793" s="16">
        <v>0.33</v>
      </c>
      <c r="U1793" s="16" t="s">
        <v>358</v>
      </c>
      <c r="V1793" s="12" t="s">
        <v>204</v>
      </c>
      <c r="W1793" s="12" t="s">
        <v>207</v>
      </c>
      <c r="X1793" s="16">
        <v>1</v>
      </c>
      <c r="Y1793" s="16">
        <v>7</v>
      </c>
      <c r="Z1793" s="16">
        <v>0.33</v>
      </c>
      <c r="AA1793" s="16">
        <f t="shared" si="336"/>
        <v>39.6</v>
      </c>
      <c r="AB1793" s="16" t="s">
        <v>5604</v>
      </c>
      <c r="AD1793" s="16">
        <f t="shared" si="320"/>
        <v>13860</v>
      </c>
      <c r="AE1793" s="16">
        <f t="shared" si="321"/>
        <v>115.5</v>
      </c>
      <c r="AF1793" s="16">
        <f t="shared" si="322"/>
        <v>43312.5</v>
      </c>
      <c r="AG1793" s="16">
        <f t="shared" si="323"/>
        <v>33</v>
      </c>
      <c r="AH1793" s="12">
        <f t="shared" si="324"/>
        <v>0</v>
      </c>
      <c r="AI1793" s="16">
        <f t="shared" si="325"/>
        <v>2.31</v>
      </c>
      <c r="AJ1793" s="16">
        <f t="shared" si="326"/>
        <v>7969.5</v>
      </c>
      <c r="AK1793" s="16">
        <f t="shared" si="327"/>
        <v>165</v>
      </c>
      <c r="AL1793" s="16">
        <f t="shared" si="328"/>
        <v>1650</v>
      </c>
      <c r="AM1793" s="16">
        <f t="shared" si="329"/>
        <v>23430</v>
      </c>
      <c r="AN1793" s="16">
        <f t="shared" si="330"/>
        <v>90222</v>
      </c>
      <c r="AO1793" s="12" t="s">
        <v>1486</v>
      </c>
      <c r="AP1793" s="16">
        <v>0.33</v>
      </c>
      <c r="BC1793" s="16">
        <v>0.33</v>
      </c>
      <c r="BD1793" s="16">
        <f t="shared" si="331"/>
        <v>1.155</v>
      </c>
      <c r="BE1793" s="16">
        <f t="shared" si="332"/>
        <v>563.88750000000005</v>
      </c>
      <c r="BG1793" s="16">
        <f t="shared" si="333"/>
        <v>396</v>
      </c>
      <c r="BH1793" s="16">
        <f t="shared" si="334"/>
        <v>211.20000000000002</v>
      </c>
      <c r="BI1793" s="16">
        <f t="shared" si="335"/>
        <v>2.64</v>
      </c>
    </row>
    <row r="1794" spans="1:61" x14ac:dyDescent="0.35">
      <c r="A1794">
        <v>1793</v>
      </c>
      <c r="B1794" t="s">
        <v>237</v>
      </c>
      <c r="C1794" t="s">
        <v>8406</v>
      </c>
      <c r="D1794" s="15" t="s">
        <v>319</v>
      </c>
      <c r="E1794" s="12" t="s">
        <v>98</v>
      </c>
      <c r="F1794" s="16">
        <v>1992</v>
      </c>
      <c r="G1794" s="12" t="s">
        <v>90</v>
      </c>
      <c r="H1794" s="12" t="s">
        <v>91</v>
      </c>
      <c r="I1794" s="12" t="s">
        <v>92</v>
      </c>
      <c r="J1794" s="12" t="s">
        <v>2401</v>
      </c>
      <c r="K1794" s="12" t="s">
        <v>2415</v>
      </c>
      <c r="N1794" s="16" t="s">
        <v>206</v>
      </c>
      <c r="O1794" s="16" t="s">
        <v>420</v>
      </c>
      <c r="P1794" s="12" t="s">
        <v>131</v>
      </c>
      <c r="Q1794" s="16">
        <v>2023</v>
      </c>
      <c r="R1794" s="16">
        <v>0.5</v>
      </c>
      <c r="U1794" s="16" t="s">
        <v>358</v>
      </c>
      <c r="V1794" s="12" t="s">
        <v>204</v>
      </c>
      <c r="W1794" s="12" t="s">
        <v>207</v>
      </c>
      <c r="X1794" s="16">
        <v>1</v>
      </c>
      <c r="Y1794" s="16">
        <v>9</v>
      </c>
      <c r="Z1794" s="16">
        <v>0.5</v>
      </c>
      <c r="AA1794" s="16">
        <f t="shared" si="336"/>
        <v>60</v>
      </c>
      <c r="AB1794" s="16" t="s">
        <v>5604</v>
      </c>
      <c r="AD1794" s="16">
        <f t="shared" si="320"/>
        <v>21000</v>
      </c>
      <c r="AE1794" s="16">
        <f t="shared" si="321"/>
        <v>175</v>
      </c>
      <c r="AF1794" s="16">
        <f t="shared" si="322"/>
        <v>65625</v>
      </c>
      <c r="AG1794" s="16">
        <f t="shared" si="323"/>
        <v>50</v>
      </c>
      <c r="AH1794" s="12">
        <f t="shared" si="324"/>
        <v>0</v>
      </c>
      <c r="AI1794" s="16">
        <f t="shared" si="325"/>
        <v>3.5</v>
      </c>
      <c r="AJ1794" s="16">
        <f t="shared" si="326"/>
        <v>12075</v>
      </c>
      <c r="AK1794" s="16">
        <f t="shared" si="327"/>
        <v>250</v>
      </c>
      <c r="AL1794" s="16">
        <f t="shared" si="328"/>
        <v>2500</v>
      </c>
      <c r="AM1794" s="16">
        <f t="shared" si="329"/>
        <v>35500</v>
      </c>
      <c r="AN1794" s="16">
        <f t="shared" si="330"/>
        <v>136700</v>
      </c>
      <c r="AO1794" s="12" t="s">
        <v>1486</v>
      </c>
      <c r="AP1794" s="16">
        <v>0.5</v>
      </c>
      <c r="BC1794" s="16">
        <v>0.5</v>
      </c>
      <c r="BD1794" s="16">
        <f t="shared" si="331"/>
        <v>1.75</v>
      </c>
      <c r="BE1794" s="16">
        <f t="shared" si="332"/>
        <v>854.375</v>
      </c>
      <c r="BG1794" s="16">
        <f t="shared" si="333"/>
        <v>600</v>
      </c>
      <c r="BH1794" s="16">
        <f t="shared" si="334"/>
        <v>320</v>
      </c>
      <c r="BI1794" s="16">
        <f t="shared" si="335"/>
        <v>4</v>
      </c>
    </row>
    <row r="1795" spans="1:61" x14ac:dyDescent="0.35">
      <c r="A1795">
        <v>1794</v>
      </c>
      <c r="B1795" t="s">
        <v>237</v>
      </c>
      <c r="C1795" t="s">
        <v>8407</v>
      </c>
      <c r="D1795" s="15" t="s">
        <v>320</v>
      </c>
      <c r="E1795" s="12" t="s">
        <v>98</v>
      </c>
      <c r="F1795" s="16">
        <v>1988</v>
      </c>
      <c r="G1795" s="12" t="s">
        <v>90</v>
      </c>
      <c r="H1795" s="12" t="s">
        <v>91</v>
      </c>
      <c r="I1795" s="12" t="s">
        <v>92</v>
      </c>
      <c r="J1795" s="12" t="s">
        <v>2401</v>
      </c>
      <c r="K1795" s="12" t="s">
        <v>2415</v>
      </c>
      <c r="N1795" s="16" t="s">
        <v>206</v>
      </c>
      <c r="O1795" s="16" t="s">
        <v>420</v>
      </c>
      <c r="P1795" s="12" t="s">
        <v>131</v>
      </c>
      <c r="Q1795" s="16">
        <v>2023</v>
      </c>
      <c r="R1795" s="16">
        <v>1</v>
      </c>
      <c r="U1795" s="16" t="s">
        <v>358</v>
      </c>
      <c r="V1795" s="12" t="s">
        <v>204</v>
      </c>
      <c r="W1795" s="12" t="s">
        <v>207</v>
      </c>
      <c r="X1795" s="16">
        <v>2</v>
      </c>
      <c r="Y1795" s="16">
        <v>4</v>
      </c>
      <c r="Z1795" s="16">
        <v>1</v>
      </c>
      <c r="AA1795" s="16">
        <f t="shared" si="336"/>
        <v>120</v>
      </c>
      <c r="AB1795" s="16" t="s">
        <v>5604</v>
      </c>
      <c r="AD1795" s="16">
        <f t="shared" si="320"/>
        <v>42000</v>
      </c>
      <c r="AE1795" s="16">
        <f t="shared" si="321"/>
        <v>350</v>
      </c>
      <c r="AF1795" s="16">
        <f t="shared" si="322"/>
        <v>131250</v>
      </c>
      <c r="AG1795" s="16">
        <f t="shared" si="323"/>
        <v>100</v>
      </c>
      <c r="AH1795" s="12">
        <f t="shared" si="324"/>
        <v>0</v>
      </c>
      <c r="AI1795" s="16">
        <f t="shared" si="325"/>
        <v>7</v>
      </c>
      <c r="AJ1795" s="16">
        <f t="shared" si="326"/>
        <v>24150</v>
      </c>
      <c r="AK1795" s="16">
        <f t="shared" si="327"/>
        <v>500</v>
      </c>
      <c r="AL1795" s="16">
        <f t="shared" si="328"/>
        <v>5000</v>
      </c>
      <c r="AM1795" s="16">
        <f t="shared" si="329"/>
        <v>71000</v>
      </c>
      <c r="AN1795" s="16">
        <f t="shared" si="330"/>
        <v>273400</v>
      </c>
      <c r="AO1795" s="12" t="s">
        <v>1486</v>
      </c>
      <c r="AP1795" s="16">
        <v>1</v>
      </c>
      <c r="BC1795" s="16">
        <v>1</v>
      </c>
      <c r="BD1795" s="16">
        <f t="shared" si="331"/>
        <v>3.5</v>
      </c>
      <c r="BE1795" s="16">
        <f t="shared" si="332"/>
        <v>1708.75</v>
      </c>
      <c r="BG1795" s="16">
        <f t="shared" si="333"/>
        <v>1200</v>
      </c>
      <c r="BH1795" s="16">
        <f t="shared" si="334"/>
        <v>640</v>
      </c>
      <c r="BI1795" s="16">
        <f t="shared" si="335"/>
        <v>8</v>
      </c>
    </row>
    <row r="1796" spans="1:61" x14ac:dyDescent="0.35">
      <c r="A1796">
        <v>1795</v>
      </c>
      <c r="B1796" t="s">
        <v>237</v>
      </c>
      <c r="C1796" t="s">
        <v>8408</v>
      </c>
      <c r="D1796" s="15" t="s">
        <v>321</v>
      </c>
      <c r="E1796" s="12" t="s">
        <v>98</v>
      </c>
      <c r="F1796" s="16">
        <v>1971</v>
      </c>
      <c r="G1796" s="12" t="s">
        <v>90</v>
      </c>
      <c r="H1796" s="12" t="s">
        <v>91</v>
      </c>
      <c r="I1796" s="12" t="s">
        <v>92</v>
      </c>
      <c r="J1796" s="12" t="s">
        <v>2401</v>
      </c>
      <c r="K1796" s="12" t="s">
        <v>2415</v>
      </c>
      <c r="N1796" s="16" t="s">
        <v>206</v>
      </c>
      <c r="O1796" s="16" t="s">
        <v>420</v>
      </c>
      <c r="P1796" s="12" t="s">
        <v>131</v>
      </c>
      <c r="Q1796" s="16">
        <v>2023</v>
      </c>
      <c r="R1796" s="16">
        <v>0.9</v>
      </c>
      <c r="U1796" s="16" t="s">
        <v>358</v>
      </c>
      <c r="V1796" s="12" t="s">
        <v>204</v>
      </c>
      <c r="W1796" s="12" t="s">
        <v>207</v>
      </c>
      <c r="X1796" s="16">
        <v>1</v>
      </c>
      <c r="Y1796" s="16">
        <v>6</v>
      </c>
      <c r="Z1796" s="16">
        <v>0.9</v>
      </c>
      <c r="AA1796" s="16">
        <f t="shared" si="336"/>
        <v>108</v>
      </c>
      <c r="AB1796" s="16" t="s">
        <v>5604</v>
      </c>
      <c r="AD1796" s="16">
        <f t="shared" si="320"/>
        <v>37800</v>
      </c>
      <c r="AE1796" s="16">
        <f t="shared" si="321"/>
        <v>315</v>
      </c>
      <c r="AF1796" s="16">
        <f t="shared" si="322"/>
        <v>118125</v>
      </c>
      <c r="AG1796" s="16">
        <f t="shared" si="323"/>
        <v>90</v>
      </c>
      <c r="AH1796" s="12">
        <f t="shared" si="324"/>
        <v>0</v>
      </c>
      <c r="AI1796" s="16">
        <f t="shared" si="325"/>
        <v>6.3</v>
      </c>
      <c r="AJ1796" s="16">
        <f t="shared" si="326"/>
        <v>21735</v>
      </c>
      <c r="AK1796" s="16">
        <f t="shared" si="327"/>
        <v>450</v>
      </c>
      <c r="AL1796" s="16">
        <f t="shared" si="328"/>
        <v>4500</v>
      </c>
      <c r="AM1796" s="16">
        <f t="shared" si="329"/>
        <v>63900</v>
      </c>
      <c r="AN1796" s="16">
        <f t="shared" si="330"/>
        <v>246060</v>
      </c>
      <c r="AO1796" s="12" t="s">
        <v>1486</v>
      </c>
      <c r="AP1796" s="16">
        <v>0.9</v>
      </c>
      <c r="BC1796" s="16">
        <v>0.9</v>
      </c>
      <c r="BD1796" s="16">
        <f t="shared" si="331"/>
        <v>3.15</v>
      </c>
      <c r="BE1796" s="16">
        <f t="shared" si="332"/>
        <v>1537.875</v>
      </c>
      <c r="BG1796" s="16">
        <f t="shared" si="333"/>
        <v>1080</v>
      </c>
      <c r="BH1796" s="16">
        <f t="shared" si="334"/>
        <v>576</v>
      </c>
      <c r="BI1796" s="16">
        <f t="shared" si="335"/>
        <v>7.2</v>
      </c>
    </row>
    <row r="1797" spans="1:61" x14ac:dyDescent="0.35">
      <c r="A1797">
        <v>1796</v>
      </c>
      <c r="B1797" t="s">
        <v>237</v>
      </c>
      <c r="C1797" t="s">
        <v>8409</v>
      </c>
      <c r="D1797" s="15" t="s">
        <v>353</v>
      </c>
      <c r="E1797" s="12" t="s">
        <v>98</v>
      </c>
      <c r="F1797" s="16">
        <v>1980</v>
      </c>
      <c r="G1797" s="12" t="s">
        <v>90</v>
      </c>
      <c r="H1797" s="12" t="s">
        <v>91</v>
      </c>
      <c r="I1797" s="12" t="s">
        <v>92</v>
      </c>
      <c r="J1797" s="12" t="s">
        <v>2401</v>
      </c>
      <c r="K1797" s="12" t="s">
        <v>2415</v>
      </c>
      <c r="N1797" s="16" t="s">
        <v>206</v>
      </c>
      <c r="O1797" s="16" t="s">
        <v>420</v>
      </c>
      <c r="P1797" s="12" t="s">
        <v>131</v>
      </c>
      <c r="Q1797" s="16">
        <v>2023</v>
      </c>
      <c r="R1797" s="16">
        <v>1</v>
      </c>
      <c r="U1797" s="16" t="s">
        <v>358</v>
      </c>
      <c r="V1797" s="12" t="s">
        <v>204</v>
      </c>
      <c r="W1797" s="12" t="s">
        <v>207</v>
      </c>
      <c r="X1797" s="16">
        <v>1</v>
      </c>
      <c r="Y1797" s="16">
        <v>8</v>
      </c>
      <c r="Z1797" s="16">
        <v>1</v>
      </c>
      <c r="AA1797" s="16">
        <f t="shared" si="336"/>
        <v>120</v>
      </c>
      <c r="AB1797" s="16" t="s">
        <v>5604</v>
      </c>
      <c r="AD1797" s="16">
        <f t="shared" si="320"/>
        <v>42000</v>
      </c>
      <c r="AE1797" s="16">
        <f t="shared" si="321"/>
        <v>350</v>
      </c>
      <c r="AF1797" s="16">
        <f t="shared" si="322"/>
        <v>131250</v>
      </c>
      <c r="AG1797" s="16">
        <f t="shared" si="323"/>
        <v>100</v>
      </c>
      <c r="AH1797" s="12">
        <f t="shared" si="324"/>
        <v>0</v>
      </c>
      <c r="AI1797" s="16">
        <f t="shared" si="325"/>
        <v>7</v>
      </c>
      <c r="AJ1797" s="16">
        <f t="shared" si="326"/>
        <v>24150</v>
      </c>
      <c r="AK1797" s="16">
        <f t="shared" si="327"/>
        <v>500</v>
      </c>
      <c r="AL1797" s="16">
        <f t="shared" si="328"/>
        <v>5000</v>
      </c>
      <c r="AM1797" s="16">
        <f t="shared" si="329"/>
        <v>71000</v>
      </c>
      <c r="AN1797" s="16">
        <f t="shared" si="330"/>
        <v>273400</v>
      </c>
      <c r="AO1797" s="12" t="s">
        <v>1486</v>
      </c>
      <c r="AP1797" s="16">
        <v>1</v>
      </c>
      <c r="BC1797" s="16">
        <v>1</v>
      </c>
      <c r="BD1797" s="16">
        <f t="shared" si="331"/>
        <v>3.5</v>
      </c>
      <c r="BE1797" s="16">
        <f t="shared" si="332"/>
        <v>1708.75</v>
      </c>
      <c r="BG1797" s="16">
        <f t="shared" si="333"/>
        <v>1200</v>
      </c>
      <c r="BH1797" s="16">
        <f t="shared" si="334"/>
        <v>640</v>
      </c>
      <c r="BI1797" s="16">
        <f t="shared" si="335"/>
        <v>8</v>
      </c>
    </row>
    <row r="1798" spans="1:61" x14ac:dyDescent="0.35">
      <c r="A1798">
        <v>1797</v>
      </c>
      <c r="B1798" t="s">
        <v>237</v>
      </c>
      <c r="C1798" t="s">
        <v>8410</v>
      </c>
      <c r="D1798" s="15" t="s">
        <v>322</v>
      </c>
      <c r="E1798" s="12" t="s">
        <v>93</v>
      </c>
      <c r="F1798" s="16">
        <v>1983</v>
      </c>
      <c r="G1798" s="12" t="s">
        <v>90</v>
      </c>
      <c r="H1798" s="12" t="s">
        <v>91</v>
      </c>
      <c r="I1798" s="12" t="s">
        <v>92</v>
      </c>
      <c r="J1798" s="12" t="s">
        <v>2401</v>
      </c>
      <c r="K1798" s="12" t="s">
        <v>2415</v>
      </c>
      <c r="N1798" s="16" t="s">
        <v>206</v>
      </c>
      <c r="O1798" s="16" t="s">
        <v>420</v>
      </c>
      <c r="P1798" s="12" t="s">
        <v>131</v>
      </c>
      <c r="Q1798" s="16">
        <v>2023</v>
      </c>
      <c r="R1798" s="16">
        <v>1</v>
      </c>
      <c r="U1798" s="16" t="s">
        <v>358</v>
      </c>
      <c r="V1798" s="12" t="s">
        <v>204</v>
      </c>
      <c r="W1798" s="12" t="s">
        <v>207</v>
      </c>
      <c r="X1798" s="16">
        <v>1</v>
      </c>
      <c r="Y1798" s="16">
        <v>10</v>
      </c>
      <c r="Z1798" s="16">
        <v>1</v>
      </c>
      <c r="AA1798" s="16">
        <f t="shared" si="336"/>
        <v>120</v>
      </c>
      <c r="AB1798" s="16" t="s">
        <v>5604</v>
      </c>
      <c r="AD1798" s="16">
        <f t="shared" si="320"/>
        <v>42000</v>
      </c>
      <c r="AE1798" s="16">
        <f t="shared" si="321"/>
        <v>350</v>
      </c>
      <c r="AF1798" s="16">
        <f t="shared" si="322"/>
        <v>131250</v>
      </c>
      <c r="AG1798" s="16">
        <f t="shared" si="323"/>
        <v>100</v>
      </c>
      <c r="AH1798" s="12">
        <f t="shared" si="324"/>
        <v>0</v>
      </c>
      <c r="AI1798" s="16">
        <f t="shared" si="325"/>
        <v>7</v>
      </c>
      <c r="AJ1798" s="16">
        <f t="shared" si="326"/>
        <v>24150</v>
      </c>
      <c r="AK1798" s="16">
        <f t="shared" si="327"/>
        <v>500</v>
      </c>
      <c r="AL1798" s="16">
        <f t="shared" si="328"/>
        <v>5000</v>
      </c>
      <c r="AM1798" s="16">
        <f t="shared" si="329"/>
        <v>71000</v>
      </c>
      <c r="AN1798" s="16">
        <f t="shared" si="330"/>
        <v>273400</v>
      </c>
      <c r="AO1798" s="12" t="s">
        <v>1486</v>
      </c>
      <c r="AP1798" s="16">
        <v>1</v>
      </c>
      <c r="BC1798" s="16">
        <v>1</v>
      </c>
      <c r="BD1798" s="16">
        <f t="shared" si="331"/>
        <v>3.5</v>
      </c>
      <c r="BE1798" s="16">
        <f t="shared" si="332"/>
        <v>1708.75</v>
      </c>
      <c r="BG1798" s="16">
        <f t="shared" si="333"/>
        <v>1200</v>
      </c>
      <c r="BH1798" s="16">
        <f t="shared" si="334"/>
        <v>640</v>
      </c>
      <c r="BI1798" s="16">
        <f t="shared" si="335"/>
        <v>8</v>
      </c>
    </row>
    <row r="1799" spans="1:61" x14ac:dyDescent="0.35">
      <c r="A1799">
        <v>1798</v>
      </c>
      <c r="B1799" t="s">
        <v>237</v>
      </c>
      <c r="C1799" t="s">
        <v>8411</v>
      </c>
      <c r="D1799" s="15" t="s">
        <v>354</v>
      </c>
      <c r="E1799" s="12" t="s">
        <v>93</v>
      </c>
      <c r="F1799" s="16">
        <v>1982</v>
      </c>
      <c r="G1799" s="12" t="s">
        <v>90</v>
      </c>
      <c r="H1799" s="12" t="s">
        <v>91</v>
      </c>
      <c r="I1799" s="12" t="s">
        <v>92</v>
      </c>
      <c r="J1799" s="12" t="s">
        <v>2401</v>
      </c>
      <c r="K1799" s="12" t="s">
        <v>2415</v>
      </c>
      <c r="N1799" s="16" t="s">
        <v>206</v>
      </c>
      <c r="O1799" s="16" t="s">
        <v>420</v>
      </c>
      <c r="P1799" s="12" t="s">
        <v>131</v>
      </c>
      <c r="Q1799" s="16">
        <v>2023</v>
      </c>
      <c r="R1799" s="16">
        <v>1.37</v>
      </c>
      <c r="U1799" s="16" t="s">
        <v>358</v>
      </c>
      <c r="V1799" s="12" t="s">
        <v>204</v>
      </c>
      <c r="W1799" s="12" t="s">
        <v>207</v>
      </c>
      <c r="X1799" s="16">
        <v>1</v>
      </c>
      <c r="Y1799" s="16">
        <v>7</v>
      </c>
      <c r="Z1799" s="16">
        <v>1.37</v>
      </c>
      <c r="AA1799" s="16">
        <f t="shared" si="336"/>
        <v>164.4</v>
      </c>
      <c r="AB1799" s="16" t="s">
        <v>5604</v>
      </c>
      <c r="AD1799" s="16">
        <f t="shared" si="320"/>
        <v>57540</v>
      </c>
      <c r="AE1799" s="16">
        <f t="shared" si="321"/>
        <v>479.50000000000006</v>
      </c>
      <c r="AF1799" s="16">
        <f t="shared" si="322"/>
        <v>179812.50000000003</v>
      </c>
      <c r="AG1799" s="16">
        <f t="shared" si="323"/>
        <v>137</v>
      </c>
      <c r="AH1799" s="12">
        <f t="shared" si="324"/>
        <v>0</v>
      </c>
      <c r="AI1799" s="16">
        <f t="shared" si="325"/>
        <v>9.59</v>
      </c>
      <c r="AJ1799" s="16">
        <f t="shared" si="326"/>
        <v>33085.5</v>
      </c>
      <c r="AK1799" s="16">
        <f t="shared" si="327"/>
        <v>685</v>
      </c>
      <c r="AL1799" s="16">
        <f t="shared" si="328"/>
        <v>6850.0000000000009</v>
      </c>
      <c r="AM1799" s="16">
        <f t="shared" si="329"/>
        <v>97270.000000000015</v>
      </c>
      <c r="AN1799" s="16">
        <f t="shared" si="330"/>
        <v>374558</v>
      </c>
      <c r="AO1799" s="12" t="s">
        <v>1486</v>
      </c>
      <c r="AP1799" s="16">
        <v>1.37</v>
      </c>
      <c r="BC1799" s="16">
        <v>1.37</v>
      </c>
      <c r="BD1799" s="16">
        <f t="shared" si="331"/>
        <v>4.7949999999999999</v>
      </c>
      <c r="BE1799" s="16">
        <f t="shared" si="332"/>
        <v>2340.9875000000002</v>
      </c>
      <c r="BG1799" s="16">
        <f t="shared" si="333"/>
        <v>1644.0000000000002</v>
      </c>
      <c r="BH1799" s="16">
        <f t="shared" si="334"/>
        <v>876.80000000000007</v>
      </c>
      <c r="BI1799" s="16">
        <f t="shared" si="335"/>
        <v>10.96</v>
      </c>
    </row>
    <row r="1800" spans="1:61" x14ac:dyDescent="0.35">
      <c r="A1800">
        <v>1799</v>
      </c>
      <c r="B1800" t="s">
        <v>237</v>
      </c>
      <c r="C1800" t="s">
        <v>8412</v>
      </c>
      <c r="D1800" s="15" t="s">
        <v>323</v>
      </c>
      <c r="E1800" s="12" t="s">
        <v>98</v>
      </c>
      <c r="F1800" s="16">
        <v>1981</v>
      </c>
      <c r="G1800" s="12" t="s">
        <v>90</v>
      </c>
      <c r="H1800" s="12" t="s">
        <v>91</v>
      </c>
      <c r="I1800" s="12" t="s">
        <v>92</v>
      </c>
      <c r="J1800" s="12" t="s">
        <v>2401</v>
      </c>
      <c r="K1800" s="12" t="s">
        <v>2415</v>
      </c>
      <c r="N1800" s="16" t="s">
        <v>206</v>
      </c>
      <c r="O1800" s="16" t="s">
        <v>420</v>
      </c>
      <c r="P1800" s="12" t="s">
        <v>131</v>
      </c>
      <c r="Q1800" s="16">
        <v>2023</v>
      </c>
      <c r="R1800" s="16">
        <v>1</v>
      </c>
      <c r="U1800" s="16" t="s">
        <v>358</v>
      </c>
      <c r="V1800" s="12" t="s">
        <v>204</v>
      </c>
      <c r="W1800" s="12" t="s">
        <v>207</v>
      </c>
      <c r="X1800" s="16">
        <v>3</v>
      </c>
      <c r="Y1800" s="16">
        <v>6</v>
      </c>
      <c r="Z1800" s="16">
        <v>1</v>
      </c>
      <c r="AA1800" s="16">
        <f t="shared" si="336"/>
        <v>120</v>
      </c>
      <c r="AB1800" s="16" t="s">
        <v>5604</v>
      </c>
      <c r="AD1800" s="16">
        <f t="shared" si="320"/>
        <v>42000</v>
      </c>
      <c r="AE1800" s="16">
        <f t="shared" si="321"/>
        <v>350</v>
      </c>
      <c r="AF1800" s="16">
        <f t="shared" si="322"/>
        <v>131250</v>
      </c>
      <c r="AG1800" s="16">
        <f t="shared" si="323"/>
        <v>100</v>
      </c>
      <c r="AH1800" s="12">
        <f t="shared" si="324"/>
        <v>0</v>
      </c>
      <c r="AI1800" s="16">
        <f t="shared" si="325"/>
        <v>7</v>
      </c>
      <c r="AJ1800" s="16">
        <f t="shared" si="326"/>
        <v>24150</v>
      </c>
      <c r="AK1800" s="16">
        <f t="shared" si="327"/>
        <v>500</v>
      </c>
      <c r="AL1800" s="16">
        <f t="shared" si="328"/>
        <v>5000</v>
      </c>
      <c r="AM1800" s="16">
        <f t="shared" si="329"/>
        <v>71000</v>
      </c>
      <c r="AN1800" s="16">
        <f t="shared" si="330"/>
        <v>273400</v>
      </c>
      <c r="AO1800" s="12" t="s">
        <v>1486</v>
      </c>
      <c r="AP1800" s="16">
        <v>1</v>
      </c>
      <c r="BC1800" s="16">
        <v>1</v>
      </c>
      <c r="BD1800" s="16">
        <f t="shared" si="331"/>
        <v>3.5</v>
      </c>
      <c r="BE1800" s="16">
        <f t="shared" si="332"/>
        <v>1708.75</v>
      </c>
      <c r="BG1800" s="16">
        <f t="shared" si="333"/>
        <v>1200</v>
      </c>
      <c r="BH1800" s="16">
        <f t="shared" si="334"/>
        <v>640</v>
      </c>
      <c r="BI1800" s="16">
        <f t="shared" si="335"/>
        <v>8</v>
      </c>
    </row>
    <row r="1801" spans="1:61" x14ac:dyDescent="0.35">
      <c r="A1801">
        <v>1800</v>
      </c>
      <c r="B1801" t="s">
        <v>237</v>
      </c>
      <c r="C1801" t="s">
        <v>8413</v>
      </c>
      <c r="D1801" s="15" t="s">
        <v>324</v>
      </c>
      <c r="E1801" s="12" t="s">
        <v>98</v>
      </c>
      <c r="F1801" s="16">
        <v>1985</v>
      </c>
      <c r="G1801" s="12" t="s">
        <v>90</v>
      </c>
      <c r="H1801" s="12" t="s">
        <v>91</v>
      </c>
      <c r="I1801" s="12" t="s">
        <v>92</v>
      </c>
      <c r="J1801" s="12" t="s">
        <v>2401</v>
      </c>
      <c r="K1801" s="12" t="s">
        <v>2415</v>
      </c>
      <c r="N1801" s="16" t="s">
        <v>206</v>
      </c>
      <c r="O1801" s="16" t="s">
        <v>420</v>
      </c>
      <c r="P1801" s="12" t="s">
        <v>131</v>
      </c>
      <c r="Q1801" s="16">
        <v>2023</v>
      </c>
      <c r="R1801" s="16">
        <v>1.1200000000000001</v>
      </c>
      <c r="U1801" s="16" t="s">
        <v>358</v>
      </c>
      <c r="V1801" s="12" t="s">
        <v>204</v>
      </c>
      <c r="W1801" s="12" t="s">
        <v>207</v>
      </c>
      <c r="X1801" s="16">
        <v>1</v>
      </c>
      <c r="Y1801" s="16">
        <v>8</v>
      </c>
      <c r="Z1801" s="16">
        <v>1.1200000000000001</v>
      </c>
      <c r="AA1801" s="16">
        <f t="shared" si="336"/>
        <v>134.4</v>
      </c>
      <c r="AB1801" s="16" t="s">
        <v>5604</v>
      </c>
      <c r="AD1801" s="16">
        <f t="shared" si="320"/>
        <v>47040</v>
      </c>
      <c r="AE1801" s="16">
        <f t="shared" si="321"/>
        <v>392.00000000000006</v>
      </c>
      <c r="AF1801" s="16">
        <f t="shared" si="322"/>
        <v>147000.00000000003</v>
      </c>
      <c r="AG1801" s="16">
        <f t="shared" si="323"/>
        <v>112.00000000000001</v>
      </c>
      <c r="AH1801" s="12">
        <f t="shared" si="324"/>
        <v>0</v>
      </c>
      <c r="AI1801" s="16">
        <f t="shared" si="325"/>
        <v>7.8400000000000007</v>
      </c>
      <c r="AJ1801" s="16">
        <f t="shared" si="326"/>
        <v>27048.000000000004</v>
      </c>
      <c r="AK1801" s="16">
        <f t="shared" si="327"/>
        <v>560</v>
      </c>
      <c r="AL1801" s="16">
        <f t="shared" si="328"/>
        <v>5600.0000000000009</v>
      </c>
      <c r="AM1801" s="16">
        <f t="shared" si="329"/>
        <v>79520.000000000015</v>
      </c>
      <c r="AN1801" s="16">
        <f t="shared" si="330"/>
        <v>306208.00000000006</v>
      </c>
      <c r="AO1801" s="12" t="s">
        <v>1486</v>
      </c>
      <c r="AP1801" s="16">
        <v>1.1200000000000001</v>
      </c>
      <c r="BC1801" s="16">
        <v>1.1200000000000001</v>
      </c>
      <c r="BD1801" s="16">
        <f t="shared" si="331"/>
        <v>3.9200000000000004</v>
      </c>
      <c r="BE1801" s="16">
        <f t="shared" si="332"/>
        <v>1913.8000000000004</v>
      </c>
      <c r="BG1801" s="16">
        <f t="shared" si="333"/>
        <v>1344.0000000000002</v>
      </c>
      <c r="BH1801" s="16">
        <f t="shared" si="334"/>
        <v>716.80000000000007</v>
      </c>
      <c r="BI1801" s="16">
        <f t="shared" si="335"/>
        <v>8.9600000000000009</v>
      </c>
    </row>
    <row r="1802" spans="1:61" x14ac:dyDescent="0.35">
      <c r="A1802">
        <v>1801</v>
      </c>
      <c r="B1802" t="s">
        <v>237</v>
      </c>
      <c r="C1802" t="s">
        <v>8414</v>
      </c>
      <c r="D1802" s="15" t="s">
        <v>325</v>
      </c>
      <c r="E1802" s="12" t="s">
        <v>98</v>
      </c>
      <c r="F1802" s="16">
        <v>1979</v>
      </c>
      <c r="G1802" s="12" t="s">
        <v>90</v>
      </c>
      <c r="H1802" s="12" t="s">
        <v>91</v>
      </c>
      <c r="I1802" s="12" t="s">
        <v>92</v>
      </c>
      <c r="J1802" s="12" t="s">
        <v>2401</v>
      </c>
      <c r="K1802" s="12" t="s">
        <v>2415</v>
      </c>
      <c r="N1802" s="16" t="s">
        <v>206</v>
      </c>
      <c r="O1802" s="16" t="s">
        <v>420</v>
      </c>
      <c r="P1802" s="12" t="s">
        <v>131</v>
      </c>
      <c r="Q1802" s="16">
        <v>2023</v>
      </c>
      <c r="R1802" s="16">
        <v>1.34</v>
      </c>
      <c r="U1802" s="16" t="s">
        <v>358</v>
      </c>
      <c r="V1802" s="12" t="s">
        <v>204</v>
      </c>
      <c r="W1802" s="12" t="s">
        <v>207</v>
      </c>
      <c r="X1802" s="16">
        <v>1</v>
      </c>
      <c r="Y1802" s="16">
        <v>6</v>
      </c>
      <c r="Z1802" s="16">
        <v>1.34</v>
      </c>
      <c r="AA1802" s="16">
        <f t="shared" si="336"/>
        <v>160.80000000000001</v>
      </c>
      <c r="AB1802" s="16" t="s">
        <v>5604</v>
      </c>
      <c r="AD1802" s="16">
        <f t="shared" si="320"/>
        <v>56280.000000000007</v>
      </c>
      <c r="AE1802" s="16">
        <f t="shared" si="321"/>
        <v>469</v>
      </c>
      <c r="AF1802" s="16">
        <f t="shared" si="322"/>
        <v>175875</v>
      </c>
      <c r="AG1802" s="16">
        <f t="shared" si="323"/>
        <v>134</v>
      </c>
      <c r="AH1802" s="12">
        <f t="shared" si="324"/>
        <v>0</v>
      </c>
      <c r="AI1802" s="16">
        <f t="shared" si="325"/>
        <v>9.3800000000000008</v>
      </c>
      <c r="AJ1802" s="16">
        <f t="shared" si="326"/>
        <v>32361.000000000004</v>
      </c>
      <c r="AK1802" s="16">
        <f t="shared" si="327"/>
        <v>670</v>
      </c>
      <c r="AL1802" s="16">
        <f t="shared" si="328"/>
        <v>6700</v>
      </c>
      <c r="AM1802" s="16">
        <f t="shared" si="329"/>
        <v>95140</v>
      </c>
      <c r="AN1802" s="16">
        <f t="shared" si="330"/>
        <v>366356</v>
      </c>
      <c r="AO1802" s="12" t="s">
        <v>1486</v>
      </c>
      <c r="AP1802" s="16">
        <v>1.34</v>
      </c>
      <c r="BC1802" s="16">
        <v>1.34</v>
      </c>
      <c r="BD1802" s="16">
        <f t="shared" si="331"/>
        <v>4.6900000000000004</v>
      </c>
      <c r="BE1802" s="16">
        <f t="shared" si="332"/>
        <v>2289.7249999999999</v>
      </c>
      <c r="BG1802" s="16">
        <f t="shared" si="333"/>
        <v>1608</v>
      </c>
      <c r="BH1802" s="16">
        <f t="shared" si="334"/>
        <v>857.6</v>
      </c>
      <c r="BI1802" s="16">
        <f t="shared" si="335"/>
        <v>10.72</v>
      </c>
    </row>
    <row r="1803" spans="1:61" x14ac:dyDescent="0.35">
      <c r="A1803">
        <v>1802</v>
      </c>
      <c r="B1803" t="s">
        <v>237</v>
      </c>
      <c r="C1803" t="s">
        <v>8415</v>
      </c>
      <c r="D1803" s="15" t="s">
        <v>326</v>
      </c>
      <c r="E1803" s="12" t="s">
        <v>98</v>
      </c>
      <c r="F1803" s="16">
        <v>1966</v>
      </c>
      <c r="G1803" s="12" t="s">
        <v>90</v>
      </c>
      <c r="H1803" s="12" t="s">
        <v>91</v>
      </c>
      <c r="I1803" s="12" t="s">
        <v>92</v>
      </c>
      <c r="J1803" s="12" t="s">
        <v>2401</v>
      </c>
      <c r="K1803" s="12" t="s">
        <v>2415</v>
      </c>
      <c r="N1803" s="16" t="s">
        <v>206</v>
      </c>
      <c r="O1803" s="16" t="s">
        <v>420</v>
      </c>
      <c r="P1803" s="12" t="s">
        <v>131</v>
      </c>
      <c r="Q1803" s="16">
        <v>2023</v>
      </c>
      <c r="R1803" s="16">
        <v>1.5</v>
      </c>
      <c r="U1803" s="16" t="s">
        <v>358</v>
      </c>
      <c r="V1803" s="12" t="s">
        <v>204</v>
      </c>
      <c r="W1803" s="12" t="s">
        <v>207</v>
      </c>
      <c r="X1803" s="16">
        <v>1</v>
      </c>
      <c r="Y1803" s="16">
        <v>9</v>
      </c>
      <c r="Z1803" s="16">
        <v>1.5</v>
      </c>
      <c r="AA1803" s="16">
        <f t="shared" si="336"/>
        <v>180</v>
      </c>
      <c r="AB1803" s="16" t="s">
        <v>5604</v>
      </c>
      <c r="AD1803" s="16">
        <f t="shared" si="320"/>
        <v>63000</v>
      </c>
      <c r="AE1803" s="16">
        <f t="shared" si="321"/>
        <v>525</v>
      </c>
      <c r="AF1803" s="16">
        <f t="shared" si="322"/>
        <v>196875</v>
      </c>
      <c r="AG1803" s="16">
        <f t="shared" si="323"/>
        <v>150</v>
      </c>
      <c r="AH1803" s="12">
        <f t="shared" si="324"/>
        <v>0</v>
      </c>
      <c r="AI1803" s="16">
        <f t="shared" si="325"/>
        <v>10.5</v>
      </c>
      <c r="AJ1803" s="16">
        <f t="shared" si="326"/>
        <v>36225</v>
      </c>
      <c r="AK1803" s="16">
        <f t="shared" si="327"/>
        <v>750</v>
      </c>
      <c r="AL1803" s="16">
        <f t="shared" si="328"/>
        <v>7500</v>
      </c>
      <c r="AM1803" s="16">
        <f t="shared" si="329"/>
        <v>106500</v>
      </c>
      <c r="AN1803" s="16">
        <f t="shared" si="330"/>
        <v>410100</v>
      </c>
      <c r="AO1803" s="12" t="s">
        <v>1486</v>
      </c>
      <c r="AP1803" s="16">
        <v>1.5</v>
      </c>
      <c r="BC1803" s="16">
        <v>1.5</v>
      </c>
      <c r="BD1803" s="16">
        <f t="shared" si="331"/>
        <v>5.25</v>
      </c>
      <c r="BE1803" s="16">
        <f t="shared" si="332"/>
        <v>2563.125</v>
      </c>
      <c r="BG1803" s="16">
        <f t="shared" si="333"/>
        <v>1800</v>
      </c>
      <c r="BH1803" s="16">
        <f t="shared" si="334"/>
        <v>960</v>
      </c>
      <c r="BI1803" s="16">
        <f t="shared" si="335"/>
        <v>12</v>
      </c>
    </row>
    <row r="1804" spans="1:61" x14ac:dyDescent="0.35">
      <c r="A1804">
        <v>1803</v>
      </c>
      <c r="B1804" t="s">
        <v>237</v>
      </c>
      <c r="C1804" t="s">
        <v>8416</v>
      </c>
      <c r="D1804" s="15" t="s">
        <v>327</v>
      </c>
      <c r="E1804" s="12" t="s">
        <v>98</v>
      </c>
      <c r="F1804" s="16">
        <v>1984</v>
      </c>
      <c r="G1804" s="12" t="s">
        <v>90</v>
      </c>
      <c r="H1804" s="12" t="s">
        <v>91</v>
      </c>
      <c r="I1804" s="12" t="s">
        <v>92</v>
      </c>
      <c r="J1804" s="12" t="s">
        <v>2401</v>
      </c>
      <c r="K1804" s="12" t="s">
        <v>2415</v>
      </c>
      <c r="N1804" s="16" t="s">
        <v>206</v>
      </c>
      <c r="O1804" s="16" t="s">
        <v>420</v>
      </c>
      <c r="P1804" s="12" t="s">
        <v>131</v>
      </c>
      <c r="Q1804" s="16">
        <v>2023</v>
      </c>
      <c r="R1804" s="16">
        <v>1</v>
      </c>
      <c r="U1804" s="16" t="s">
        <v>358</v>
      </c>
      <c r="V1804" s="12" t="s">
        <v>204</v>
      </c>
      <c r="W1804" s="12" t="s">
        <v>207</v>
      </c>
      <c r="X1804" s="16">
        <v>1</v>
      </c>
      <c r="Y1804" s="16">
        <v>6</v>
      </c>
      <c r="Z1804" s="16">
        <v>1</v>
      </c>
      <c r="AA1804" s="16">
        <f t="shared" si="336"/>
        <v>120</v>
      </c>
      <c r="AB1804" s="16" t="s">
        <v>5604</v>
      </c>
      <c r="AD1804" s="16">
        <f t="shared" si="320"/>
        <v>42000</v>
      </c>
      <c r="AE1804" s="16">
        <f t="shared" si="321"/>
        <v>350</v>
      </c>
      <c r="AF1804" s="16">
        <f t="shared" si="322"/>
        <v>131250</v>
      </c>
      <c r="AG1804" s="16">
        <f t="shared" si="323"/>
        <v>100</v>
      </c>
      <c r="AH1804" s="12">
        <f t="shared" si="324"/>
        <v>0</v>
      </c>
      <c r="AI1804" s="16">
        <f t="shared" si="325"/>
        <v>7</v>
      </c>
      <c r="AJ1804" s="16">
        <f t="shared" si="326"/>
        <v>24150</v>
      </c>
      <c r="AK1804" s="16">
        <f t="shared" si="327"/>
        <v>500</v>
      </c>
      <c r="AL1804" s="16">
        <f t="shared" si="328"/>
        <v>5000</v>
      </c>
      <c r="AM1804" s="16">
        <f t="shared" si="329"/>
        <v>71000</v>
      </c>
      <c r="AN1804" s="16">
        <f t="shared" si="330"/>
        <v>273400</v>
      </c>
      <c r="AO1804" s="12" t="s">
        <v>1486</v>
      </c>
      <c r="AP1804" s="16">
        <v>1</v>
      </c>
      <c r="BC1804" s="16">
        <v>1</v>
      </c>
      <c r="BD1804" s="16">
        <f t="shared" si="331"/>
        <v>3.5</v>
      </c>
      <c r="BE1804" s="16">
        <f t="shared" si="332"/>
        <v>1708.75</v>
      </c>
      <c r="BG1804" s="16">
        <f t="shared" si="333"/>
        <v>1200</v>
      </c>
      <c r="BH1804" s="16">
        <f t="shared" si="334"/>
        <v>640</v>
      </c>
      <c r="BI1804" s="16">
        <f t="shared" si="335"/>
        <v>8</v>
      </c>
    </row>
    <row r="1805" spans="1:61" x14ac:dyDescent="0.35">
      <c r="A1805">
        <v>1804</v>
      </c>
      <c r="B1805" t="s">
        <v>237</v>
      </c>
      <c r="C1805" t="s">
        <v>8417</v>
      </c>
      <c r="D1805" s="15" t="s">
        <v>272</v>
      </c>
      <c r="E1805" s="12" t="s">
        <v>93</v>
      </c>
      <c r="F1805" s="16">
        <v>1983</v>
      </c>
      <c r="G1805" s="12" t="s">
        <v>90</v>
      </c>
      <c r="H1805" s="12" t="s">
        <v>91</v>
      </c>
      <c r="I1805" s="12" t="s">
        <v>92</v>
      </c>
      <c r="J1805" s="12" t="s">
        <v>2401</v>
      </c>
      <c r="K1805" s="12" t="s">
        <v>2415</v>
      </c>
      <c r="N1805" s="16" t="s">
        <v>206</v>
      </c>
      <c r="O1805" s="16" t="s">
        <v>420</v>
      </c>
      <c r="P1805" s="12" t="s">
        <v>131</v>
      </c>
      <c r="Q1805" s="16">
        <v>2023</v>
      </c>
      <c r="R1805" s="16">
        <v>1.5</v>
      </c>
      <c r="U1805" s="16" t="s">
        <v>358</v>
      </c>
      <c r="V1805" s="12" t="s">
        <v>204</v>
      </c>
      <c r="W1805" s="12" t="s">
        <v>207</v>
      </c>
      <c r="X1805" s="16">
        <v>1</v>
      </c>
      <c r="Y1805" s="16">
        <v>7</v>
      </c>
      <c r="Z1805" s="16">
        <v>1.5</v>
      </c>
      <c r="AA1805" s="16">
        <f t="shared" si="336"/>
        <v>180</v>
      </c>
      <c r="AB1805" s="16" t="s">
        <v>5604</v>
      </c>
      <c r="AD1805" s="16">
        <f t="shared" si="320"/>
        <v>63000</v>
      </c>
      <c r="AE1805" s="16">
        <f t="shared" si="321"/>
        <v>525</v>
      </c>
      <c r="AF1805" s="16">
        <f t="shared" si="322"/>
        <v>196875</v>
      </c>
      <c r="AG1805" s="16">
        <f t="shared" si="323"/>
        <v>150</v>
      </c>
      <c r="AH1805" s="12">
        <f t="shared" si="324"/>
        <v>0</v>
      </c>
      <c r="AI1805" s="16">
        <f t="shared" si="325"/>
        <v>10.5</v>
      </c>
      <c r="AJ1805" s="16">
        <f t="shared" si="326"/>
        <v>36225</v>
      </c>
      <c r="AK1805" s="16">
        <f t="shared" si="327"/>
        <v>750</v>
      </c>
      <c r="AL1805" s="16">
        <f t="shared" si="328"/>
        <v>7500</v>
      </c>
      <c r="AM1805" s="16">
        <f t="shared" si="329"/>
        <v>106500</v>
      </c>
      <c r="AN1805" s="16">
        <f t="shared" si="330"/>
        <v>410100</v>
      </c>
      <c r="AO1805" s="12" t="s">
        <v>1486</v>
      </c>
      <c r="AP1805" s="16">
        <v>1.5</v>
      </c>
      <c r="BC1805" s="16">
        <v>1.5</v>
      </c>
      <c r="BD1805" s="16">
        <f t="shared" si="331"/>
        <v>5.25</v>
      </c>
      <c r="BE1805" s="16">
        <f t="shared" si="332"/>
        <v>2563.125</v>
      </c>
      <c r="BG1805" s="16">
        <f t="shared" si="333"/>
        <v>1800</v>
      </c>
      <c r="BH1805" s="16">
        <f t="shared" si="334"/>
        <v>960</v>
      </c>
      <c r="BI1805" s="16">
        <f t="shared" si="335"/>
        <v>12</v>
      </c>
    </row>
    <row r="1806" spans="1:61" x14ac:dyDescent="0.35">
      <c r="A1806">
        <v>1805</v>
      </c>
      <c r="B1806" t="s">
        <v>237</v>
      </c>
      <c r="C1806" t="s">
        <v>8418</v>
      </c>
      <c r="D1806" s="15" t="s">
        <v>359</v>
      </c>
      <c r="E1806" s="12" t="s">
        <v>98</v>
      </c>
      <c r="F1806" s="16">
        <v>1979</v>
      </c>
      <c r="G1806" s="12" t="s">
        <v>90</v>
      </c>
      <c r="H1806" s="12" t="s">
        <v>91</v>
      </c>
      <c r="I1806" s="12" t="s">
        <v>92</v>
      </c>
      <c r="J1806" s="12" t="s">
        <v>2401</v>
      </c>
      <c r="K1806" s="12" t="s">
        <v>2415</v>
      </c>
      <c r="N1806" s="16" t="s">
        <v>206</v>
      </c>
      <c r="O1806" s="16" t="s">
        <v>420</v>
      </c>
      <c r="P1806" s="12" t="s">
        <v>131</v>
      </c>
      <c r="Q1806" s="16">
        <v>2023</v>
      </c>
      <c r="R1806" s="16">
        <v>1.1200000000000001</v>
      </c>
      <c r="U1806" s="16" t="s">
        <v>358</v>
      </c>
      <c r="V1806" s="12" t="s">
        <v>204</v>
      </c>
      <c r="W1806" s="12" t="s">
        <v>207</v>
      </c>
      <c r="X1806" s="16">
        <v>1</v>
      </c>
      <c r="Y1806" s="16">
        <v>5</v>
      </c>
      <c r="Z1806" s="16">
        <v>1.1200000000000001</v>
      </c>
      <c r="AA1806" s="16">
        <f t="shared" si="336"/>
        <v>134.4</v>
      </c>
      <c r="AB1806" s="16" t="s">
        <v>5604</v>
      </c>
      <c r="AD1806" s="16">
        <f t="shared" si="320"/>
        <v>47040</v>
      </c>
      <c r="AE1806" s="16">
        <f t="shared" si="321"/>
        <v>392.00000000000006</v>
      </c>
      <c r="AF1806" s="16">
        <f t="shared" si="322"/>
        <v>147000.00000000003</v>
      </c>
      <c r="AG1806" s="16">
        <f t="shared" si="323"/>
        <v>112.00000000000001</v>
      </c>
      <c r="AH1806" s="12">
        <f t="shared" si="324"/>
        <v>0</v>
      </c>
      <c r="AI1806" s="16">
        <f t="shared" si="325"/>
        <v>7.8400000000000007</v>
      </c>
      <c r="AJ1806" s="16">
        <f t="shared" si="326"/>
        <v>27048.000000000004</v>
      </c>
      <c r="AK1806" s="16">
        <f t="shared" si="327"/>
        <v>560</v>
      </c>
      <c r="AL1806" s="16">
        <f t="shared" si="328"/>
        <v>5600.0000000000009</v>
      </c>
      <c r="AM1806" s="16">
        <f t="shared" si="329"/>
        <v>79520.000000000015</v>
      </c>
      <c r="AN1806" s="16">
        <f t="shared" si="330"/>
        <v>306208.00000000006</v>
      </c>
      <c r="AO1806" s="12" t="s">
        <v>1486</v>
      </c>
      <c r="AP1806" s="16">
        <v>1.1200000000000001</v>
      </c>
      <c r="BC1806" s="16">
        <v>1.1200000000000001</v>
      </c>
      <c r="BD1806" s="16">
        <f t="shared" si="331"/>
        <v>3.9200000000000004</v>
      </c>
      <c r="BE1806" s="16">
        <f t="shared" si="332"/>
        <v>1913.8000000000004</v>
      </c>
      <c r="BG1806" s="16">
        <f t="shared" si="333"/>
        <v>1344.0000000000002</v>
      </c>
      <c r="BH1806" s="16">
        <f t="shared" si="334"/>
        <v>716.80000000000007</v>
      </c>
      <c r="BI1806" s="16">
        <f t="shared" si="335"/>
        <v>8.9600000000000009</v>
      </c>
    </row>
    <row r="1807" spans="1:61" x14ac:dyDescent="0.35">
      <c r="A1807">
        <v>1806</v>
      </c>
      <c r="B1807" t="s">
        <v>237</v>
      </c>
      <c r="C1807" t="s">
        <v>8419</v>
      </c>
      <c r="D1807" s="15" t="s">
        <v>328</v>
      </c>
      <c r="E1807" s="12" t="s">
        <v>98</v>
      </c>
      <c r="F1807" s="16">
        <v>1980</v>
      </c>
      <c r="G1807" s="12" t="s">
        <v>90</v>
      </c>
      <c r="H1807" s="12" t="s">
        <v>91</v>
      </c>
      <c r="I1807" s="12" t="s">
        <v>92</v>
      </c>
      <c r="J1807" s="12" t="s">
        <v>2401</v>
      </c>
      <c r="K1807" s="12" t="s">
        <v>2415</v>
      </c>
      <c r="N1807" s="16" t="s">
        <v>206</v>
      </c>
      <c r="O1807" s="16" t="s">
        <v>420</v>
      </c>
      <c r="P1807" s="12" t="s">
        <v>131</v>
      </c>
      <c r="Q1807" s="16">
        <v>2023</v>
      </c>
      <c r="R1807" s="16">
        <v>1</v>
      </c>
      <c r="U1807" s="16" t="s">
        <v>358</v>
      </c>
      <c r="V1807" s="12" t="s">
        <v>204</v>
      </c>
      <c r="W1807" s="12" t="s">
        <v>207</v>
      </c>
      <c r="X1807" s="16">
        <v>1</v>
      </c>
      <c r="Y1807" s="16">
        <v>9</v>
      </c>
      <c r="Z1807" s="16">
        <v>1</v>
      </c>
      <c r="AA1807" s="16">
        <f t="shared" si="336"/>
        <v>120</v>
      </c>
      <c r="AB1807" s="16" t="s">
        <v>5604</v>
      </c>
      <c r="AD1807" s="16">
        <f t="shared" si="320"/>
        <v>42000</v>
      </c>
      <c r="AE1807" s="16">
        <f t="shared" si="321"/>
        <v>350</v>
      </c>
      <c r="AF1807" s="16">
        <f t="shared" si="322"/>
        <v>131250</v>
      </c>
      <c r="AG1807" s="16">
        <f t="shared" si="323"/>
        <v>100</v>
      </c>
      <c r="AH1807" s="12">
        <f t="shared" si="324"/>
        <v>0</v>
      </c>
      <c r="AI1807" s="16">
        <f t="shared" si="325"/>
        <v>7</v>
      </c>
      <c r="AJ1807" s="16">
        <f t="shared" si="326"/>
        <v>24150</v>
      </c>
      <c r="AK1807" s="16">
        <f t="shared" si="327"/>
        <v>500</v>
      </c>
      <c r="AL1807" s="16">
        <f t="shared" si="328"/>
        <v>5000</v>
      </c>
      <c r="AM1807" s="16">
        <f t="shared" si="329"/>
        <v>71000</v>
      </c>
      <c r="AN1807" s="16">
        <f t="shared" si="330"/>
        <v>273400</v>
      </c>
      <c r="AO1807" s="12" t="s">
        <v>1486</v>
      </c>
      <c r="AP1807" s="16">
        <v>1</v>
      </c>
      <c r="BC1807" s="16">
        <v>1</v>
      </c>
      <c r="BD1807" s="16">
        <f t="shared" si="331"/>
        <v>3.5</v>
      </c>
      <c r="BE1807" s="16">
        <f t="shared" si="332"/>
        <v>1708.75</v>
      </c>
      <c r="BG1807" s="16">
        <f t="shared" si="333"/>
        <v>1200</v>
      </c>
      <c r="BH1807" s="16">
        <f t="shared" si="334"/>
        <v>640</v>
      </c>
      <c r="BI1807" s="16">
        <f t="shared" si="335"/>
        <v>8</v>
      </c>
    </row>
    <row r="1808" spans="1:61" x14ac:dyDescent="0.35">
      <c r="A1808">
        <v>1807</v>
      </c>
      <c r="B1808" t="s">
        <v>237</v>
      </c>
      <c r="C1808" t="s">
        <v>8420</v>
      </c>
      <c r="D1808" s="15" t="s">
        <v>329</v>
      </c>
      <c r="E1808" s="12" t="s">
        <v>98</v>
      </c>
      <c r="F1808" s="16">
        <v>1965</v>
      </c>
      <c r="G1808" s="12" t="s">
        <v>90</v>
      </c>
      <c r="H1808" s="12" t="s">
        <v>91</v>
      </c>
      <c r="I1808" s="12" t="s">
        <v>92</v>
      </c>
      <c r="J1808" s="12" t="s">
        <v>2401</v>
      </c>
      <c r="K1808" s="12" t="s">
        <v>2415</v>
      </c>
      <c r="N1808" s="16" t="s">
        <v>206</v>
      </c>
      <c r="O1808" s="16" t="s">
        <v>420</v>
      </c>
      <c r="P1808" s="12" t="s">
        <v>131</v>
      </c>
      <c r="Q1808" s="16">
        <v>2023</v>
      </c>
      <c r="R1808" s="16">
        <v>0.8</v>
      </c>
      <c r="U1808" s="16" t="s">
        <v>358</v>
      </c>
      <c r="V1808" s="12" t="s">
        <v>204</v>
      </c>
      <c r="W1808" s="12" t="s">
        <v>207</v>
      </c>
      <c r="X1808" s="16">
        <v>1</v>
      </c>
      <c r="Y1808" s="16">
        <v>8</v>
      </c>
      <c r="Z1808" s="16">
        <v>0.8</v>
      </c>
      <c r="AA1808" s="16">
        <f t="shared" si="336"/>
        <v>96</v>
      </c>
      <c r="AB1808" s="16" t="s">
        <v>5604</v>
      </c>
      <c r="AD1808" s="16">
        <f t="shared" si="320"/>
        <v>33600</v>
      </c>
      <c r="AE1808" s="16">
        <f t="shared" si="321"/>
        <v>280</v>
      </c>
      <c r="AF1808" s="16">
        <f t="shared" si="322"/>
        <v>105000</v>
      </c>
      <c r="AG1808" s="16">
        <f t="shared" si="323"/>
        <v>80</v>
      </c>
      <c r="AH1808" s="12">
        <f t="shared" si="324"/>
        <v>0</v>
      </c>
      <c r="AI1808" s="16">
        <f t="shared" si="325"/>
        <v>5.6000000000000005</v>
      </c>
      <c r="AJ1808" s="16">
        <f t="shared" si="326"/>
        <v>19320.000000000004</v>
      </c>
      <c r="AK1808" s="16">
        <f t="shared" si="327"/>
        <v>400</v>
      </c>
      <c r="AL1808" s="16">
        <f t="shared" si="328"/>
        <v>4000</v>
      </c>
      <c r="AM1808" s="16">
        <f t="shared" si="329"/>
        <v>56800</v>
      </c>
      <c r="AN1808" s="16">
        <f t="shared" si="330"/>
        <v>218720</v>
      </c>
      <c r="AO1808" s="12" t="s">
        <v>1486</v>
      </c>
      <c r="AP1808" s="16">
        <v>0.8</v>
      </c>
      <c r="BC1808" s="16">
        <v>0.8</v>
      </c>
      <c r="BD1808" s="16">
        <f t="shared" si="331"/>
        <v>2.8000000000000003</v>
      </c>
      <c r="BE1808" s="16">
        <f t="shared" si="332"/>
        <v>1367</v>
      </c>
      <c r="BG1808" s="16">
        <f t="shared" si="333"/>
        <v>960</v>
      </c>
      <c r="BH1808" s="16">
        <f t="shared" si="334"/>
        <v>512</v>
      </c>
      <c r="BI1808" s="16">
        <f t="shared" si="335"/>
        <v>6.4</v>
      </c>
    </row>
    <row r="1809" spans="1:61" x14ac:dyDescent="0.35">
      <c r="A1809">
        <v>1808</v>
      </c>
      <c r="B1809" t="s">
        <v>237</v>
      </c>
      <c r="C1809" t="s">
        <v>8421</v>
      </c>
      <c r="D1809" s="15" t="s">
        <v>355</v>
      </c>
      <c r="E1809" s="12" t="s">
        <v>98</v>
      </c>
      <c r="F1809" s="16">
        <v>1975</v>
      </c>
      <c r="G1809" s="12" t="s">
        <v>90</v>
      </c>
      <c r="H1809" s="12" t="s">
        <v>91</v>
      </c>
      <c r="I1809" s="12" t="s">
        <v>92</v>
      </c>
      <c r="J1809" s="12" t="s">
        <v>2401</v>
      </c>
      <c r="K1809" s="12" t="s">
        <v>2415</v>
      </c>
      <c r="N1809" s="16" t="s">
        <v>206</v>
      </c>
      <c r="O1809" s="16" t="s">
        <v>420</v>
      </c>
      <c r="P1809" s="12" t="s">
        <v>131</v>
      </c>
      <c r="Q1809" s="16">
        <v>2023</v>
      </c>
      <c r="R1809" s="16">
        <v>3.3</v>
      </c>
      <c r="U1809" s="16" t="s">
        <v>358</v>
      </c>
      <c r="V1809" s="12" t="s">
        <v>204</v>
      </c>
      <c r="W1809" s="12" t="s">
        <v>207</v>
      </c>
      <c r="X1809" s="16">
        <v>1</v>
      </c>
      <c r="Y1809" s="16">
        <v>10</v>
      </c>
      <c r="Z1809" s="16">
        <v>3.3</v>
      </c>
      <c r="AA1809" s="16">
        <f t="shared" si="336"/>
        <v>396</v>
      </c>
      <c r="AB1809" s="16" t="s">
        <v>5604</v>
      </c>
      <c r="AD1809" s="16">
        <f t="shared" si="320"/>
        <v>138600</v>
      </c>
      <c r="AE1809" s="16">
        <f t="shared" si="321"/>
        <v>1155</v>
      </c>
      <c r="AF1809" s="16">
        <f t="shared" si="322"/>
        <v>433125</v>
      </c>
      <c r="AG1809" s="16">
        <f t="shared" si="323"/>
        <v>330</v>
      </c>
      <c r="AH1809" s="12">
        <f t="shared" si="324"/>
        <v>0</v>
      </c>
      <c r="AI1809" s="16">
        <f t="shared" si="325"/>
        <v>23.099999999999998</v>
      </c>
      <c r="AJ1809" s="16">
        <f t="shared" si="326"/>
        <v>79694.999999999985</v>
      </c>
      <c r="AK1809" s="16">
        <f t="shared" si="327"/>
        <v>1650</v>
      </c>
      <c r="AL1809" s="16">
        <f t="shared" si="328"/>
        <v>16500</v>
      </c>
      <c r="AM1809" s="16">
        <f t="shared" si="329"/>
        <v>234300</v>
      </c>
      <c r="AN1809" s="16">
        <f t="shared" si="330"/>
        <v>902220</v>
      </c>
      <c r="AO1809" s="12" t="s">
        <v>1486</v>
      </c>
      <c r="AP1809" s="16">
        <v>3.3</v>
      </c>
      <c r="BC1809" s="16">
        <v>3.3</v>
      </c>
      <c r="BD1809" s="16">
        <f t="shared" si="331"/>
        <v>11.549999999999999</v>
      </c>
      <c r="BE1809" s="16">
        <f t="shared" si="332"/>
        <v>5638.875</v>
      </c>
      <c r="BG1809" s="16">
        <f t="shared" si="333"/>
        <v>3960</v>
      </c>
      <c r="BH1809" s="16">
        <f t="shared" si="334"/>
        <v>2112</v>
      </c>
      <c r="BI1809" s="16">
        <f t="shared" si="335"/>
        <v>26.4</v>
      </c>
    </row>
    <row r="1810" spans="1:61" x14ac:dyDescent="0.35">
      <c r="A1810">
        <v>1809</v>
      </c>
      <c r="B1810" t="s">
        <v>237</v>
      </c>
      <c r="C1810" t="s">
        <v>8422</v>
      </c>
      <c r="D1810" s="15" t="s">
        <v>330</v>
      </c>
      <c r="E1810" s="12" t="s">
        <v>98</v>
      </c>
      <c r="F1810" s="16">
        <v>1979</v>
      </c>
      <c r="G1810" s="12" t="s">
        <v>90</v>
      </c>
      <c r="H1810" s="12" t="s">
        <v>91</v>
      </c>
      <c r="I1810" s="12" t="s">
        <v>92</v>
      </c>
      <c r="J1810" s="12" t="s">
        <v>2401</v>
      </c>
      <c r="K1810" s="12" t="s">
        <v>2415</v>
      </c>
      <c r="N1810" s="16" t="s">
        <v>206</v>
      </c>
      <c r="O1810" s="16" t="s">
        <v>420</v>
      </c>
      <c r="P1810" s="12" t="s">
        <v>131</v>
      </c>
      <c r="Q1810" s="16">
        <v>2023</v>
      </c>
      <c r="R1810" s="16">
        <v>4.5</v>
      </c>
      <c r="U1810" s="16" t="s">
        <v>358</v>
      </c>
      <c r="V1810" s="12" t="s">
        <v>204</v>
      </c>
      <c r="W1810" s="12" t="s">
        <v>207</v>
      </c>
      <c r="X1810" s="16">
        <v>1</v>
      </c>
      <c r="Y1810" s="16">
        <v>7</v>
      </c>
      <c r="Z1810" s="16">
        <v>4.5</v>
      </c>
      <c r="AA1810" s="16">
        <f t="shared" si="336"/>
        <v>540</v>
      </c>
      <c r="AB1810" s="16" t="s">
        <v>5604</v>
      </c>
      <c r="AD1810" s="16">
        <f t="shared" si="320"/>
        <v>189000</v>
      </c>
      <c r="AE1810" s="16">
        <f t="shared" si="321"/>
        <v>1575</v>
      </c>
      <c r="AF1810" s="16">
        <f t="shared" si="322"/>
        <v>590625</v>
      </c>
      <c r="AG1810" s="16">
        <f t="shared" si="323"/>
        <v>450</v>
      </c>
      <c r="AH1810" s="12">
        <f t="shared" si="324"/>
        <v>0</v>
      </c>
      <c r="AI1810" s="16">
        <f t="shared" si="325"/>
        <v>31.5</v>
      </c>
      <c r="AJ1810" s="16">
        <f t="shared" si="326"/>
        <v>108675</v>
      </c>
      <c r="AK1810" s="16">
        <f t="shared" si="327"/>
        <v>2250</v>
      </c>
      <c r="AL1810" s="16">
        <f t="shared" si="328"/>
        <v>22500</v>
      </c>
      <c r="AM1810" s="16">
        <f t="shared" si="329"/>
        <v>319500</v>
      </c>
      <c r="AN1810" s="16">
        <f t="shared" si="330"/>
        <v>1230300</v>
      </c>
      <c r="AO1810" s="12" t="s">
        <v>1486</v>
      </c>
      <c r="AP1810" s="16">
        <v>4.5</v>
      </c>
      <c r="BC1810" s="16">
        <v>4.5</v>
      </c>
      <c r="BD1810" s="16">
        <f t="shared" si="331"/>
        <v>15.75</v>
      </c>
      <c r="BE1810" s="16">
        <f t="shared" si="332"/>
        <v>7689.375</v>
      </c>
      <c r="BG1810" s="16">
        <f t="shared" si="333"/>
        <v>5400</v>
      </c>
      <c r="BH1810" s="16">
        <f t="shared" si="334"/>
        <v>2880</v>
      </c>
      <c r="BI1810" s="16">
        <f t="shared" si="335"/>
        <v>36</v>
      </c>
    </row>
    <row r="1811" spans="1:61" x14ac:dyDescent="0.35">
      <c r="A1811">
        <v>1810</v>
      </c>
      <c r="B1811" t="s">
        <v>237</v>
      </c>
      <c r="C1811" t="s">
        <v>8423</v>
      </c>
      <c r="D1811" s="15" t="s">
        <v>331</v>
      </c>
      <c r="E1811" s="12" t="s">
        <v>98</v>
      </c>
      <c r="F1811" s="16">
        <v>1989</v>
      </c>
      <c r="G1811" s="12" t="s">
        <v>90</v>
      </c>
      <c r="H1811" s="12" t="s">
        <v>91</v>
      </c>
      <c r="I1811" s="12" t="s">
        <v>92</v>
      </c>
      <c r="J1811" s="12" t="s">
        <v>2401</v>
      </c>
      <c r="K1811" s="12" t="s">
        <v>2415</v>
      </c>
      <c r="N1811" s="16" t="s">
        <v>206</v>
      </c>
      <c r="O1811" s="16" t="s">
        <v>420</v>
      </c>
      <c r="P1811" s="12" t="s">
        <v>131</v>
      </c>
      <c r="Q1811" s="16">
        <v>2023</v>
      </c>
      <c r="R1811" s="16">
        <v>1</v>
      </c>
      <c r="U1811" s="16" t="s">
        <v>358</v>
      </c>
      <c r="V1811" s="12" t="s">
        <v>204</v>
      </c>
      <c r="W1811" s="12" t="s">
        <v>207</v>
      </c>
      <c r="X1811" s="16">
        <v>1</v>
      </c>
      <c r="Y1811" s="16">
        <v>4</v>
      </c>
      <c r="Z1811" s="16">
        <v>1</v>
      </c>
      <c r="AA1811" s="16">
        <f t="shared" si="336"/>
        <v>120</v>
      </c>
      <c r="AB1811" s="16" t="s">
        <v>5604</v>
      </c>
      <c r="AD1811" s="16">
        <f t="shared" si="320"/>
        <v>42000</v>
      </c>
      <c r="AE1811" s="16">
        <f t="shared" si="321"/>
        <v>350</v>
      </c>
      <c r="AF1811" s="16">
        <f t="shared" si="322"/>
        <v>131250</v>
      </c>
      <c r="AG1811" s="16">
        <f t="shared" si="323"/>
        <v>100</v>
      </c>
      <c r="AH1811" s="12">
        <f t="shared" si="324"/>
        <v>0</v>
      </c>
      <c r="AI1811" s="16">
        <f t="shared" si="325"/>
        <v>7</v>
      </c>
      <c r="AJ1811" s="16">
        <f t="shared" si="326"/>
        <v>24150</v>
      </c>
      <c r="AK1811" s="16">
        <f t="shared" si="327"/>
        <v>500</v>
      </c>
      <c r="AL1811" s="16">
        <f t="shared" si="328"/>
        <v>5000</v>
      </c>
      <c r="AM1811" s="16">
        <f t="shared" si="329"/>
        <v>71000</v>
      </c>
      <c r="AN1811" s="16">
        <f t="shared" si="330"/>
        <v>273400</v>
      </c>
      <c r="AO1811" s="12" t="s">
        <v>1486</v>
      </c>
      <c r="AP1811" s="16">
        <v>1</v>
      </c>
      <c r="BC1811" s="16">
        <v>1</v>
      </c>
      <c r="BD1811" s="16">
        <f t="shared" si="331"/>
        <v>3.5</v>
      </c>
      <c r="BE1811" s="16">
        <f t="shared" si="332"/>
        <v>1708.75</v>
      </c>
      <c r="BG1811" s="16">
        <f t="shared" si="333"/>
        <v>1200</v>
      </c>
      <c r="BH1811" s="16">
        <f t="shared" si="334"/>
        <v>640</v>
      </c>
      <c r="BI1811" s="16">
        <f t="shared" si="335"/>
        <v>8</v>
      </c>
    </row>
    <row r="1812" spans="1:61" x14ac:dyDescent="0.35">
      <c r="A1812">
        <v>1811</v>
      </c>
      <c r="B1812" t="s">
        <v>237</v>
      </c>
      <c r="C1812" t="s">
        <v>8424</v>
      </c>
      <c r="D1812" s="15" t="s">
        <v>332</v>
      </c>
      <c r="E1812" s="12" t="s">
        <v>98</v>
      </c>
      <c r="F1812" s="16">
        <v>1987</v>
      </c>
      <c r="G1812" s="12" t="s">
        <v>90</v>
      </c>
      <c r="H1812" s="12" t="s">
        <v>91</v>
      </c>
      <c r="I1812" s="12" t="s">
        <v>92</v>
      </c>
      <c r="J1812" s="12" t="s">
        <v>2401</v>
      </c>
      <c r="K1812" s="12" t="s">
        <v>2415</v>
      </c>
      <c r="N1812" s="16" t="s">
        <v>206</v>
      </c>
      <c r="O1812" s="16" t="s">
        <v>420</v>
      </c>
      <c r="P1812" s="12" t="s">
        <v>131</v>
      </c>
      <c r="Q1812" s="16">
        <v>2023</v>
      </c>
      <c r="R1812" s="16">
        <v>1</v>
      </c>
      <c r="U1812" s="16" t="s">
        <v>358</v>
      </c>
      <c r="V1812" s="12" t="s">
        <v>204</v>
      </c>
      <c r="W1812" s="12" t="s">
        <v>207</v>
      </c>
      <c r="X1812" s="16">
        <v>1</v>
      </c>
      <c r="Y1812" s="16">
        <v>6</v>
      </c>
      <c r="Z1812" s="16">
        <v>1</v>
      </c>
      <c r="AA1812" s="16">
        <f t="shared" si="336"/>
        <v>120</v>
      </c>
      <c r="AB1812" s="16" t="s">
        <v>5604</v>
      </c>
      <c r="AD1812" s="16">
        <f t="shared" si="320"/>
        <v>42000</v>
      </c>
      <c r="AE1812" s="16">
        <f t="shared" si="321"/>
        <v>350</v>
      </c>
      <c r="AF1812" s="16">
        <f t="shared" si="322"/>
        <v>131250</v>
      </c>
      <c r="AG1812" s="16">
        <f t="shared" si="323"/>
        <v>100</v>
      </c>
      <c r="AH1812" s="12">
        <f t="shared" si="324"/>
        <v>0</v>
      </c>
      <c r="AI1812" s="16">
        <f t="shared" si="325"/>
        <v>7</v>
      </c>
      <c r="AJ1812" s="16">
        <f t="shared" si="326"/>
        <v>24150</v>
      </c>
      <c r="AK1812" s="16">
        <f t="shared" si="327"/>
        <v>500</v>
      </c>
      <c r="AL1812" s="16">
        <f t="shared" si="328"/>
        <v>5000</v>
      </c>
      <c r="AM1812" s="16">
        <f t="shared" si="329"/>
        <v>71000</v>
      </c>
      <c r="AN1812" s="16">
        <f t="shared" si="330"/>
        <v>273400</v>
      </c>
      <c r="AO1812" s="12" t="s">
        <v>1486</v>
      </c>
      <c r="AP1812" s="16">
        <v>1</v>
      </c>
      <c r="BC1812" s="16">
        <v>1</v>
      </c>
      <c r="BD1812" s="16">
        <f t="shared" si="331"/>
        <v>3.5</v>
      </c>
      <c r="BE1812" s="16">
        <f t="shared" si="332"/>
        <v>1708.75</v>
      </c>
      <c r="BG1812" s="16">
        <f t="shared" si="333"/>
        <v>1200</v>
      </c>
      <c r="BH1812" s="16">
        <f t="shared" si="334"/>
        <v>640</v>
      </c>
      <c r="BI1812" s="16">
        <f t="shared" si="335"/>
        <v>8</v>
      </c>
    </row>
    <row r="1813" spans="1:61" x14ac:dyDescent="0.35">
      <c r="A1813">
        <v>1812</v>
      </c>
      <c r="B1813" t="s">
        <v>237</v>
      </c>
      <c r="C1813" t="s">
        <v>8425</v>
      </c>
      <c r="D1813" s="15" t="s">
        <v>333</v>
      </c>
      <c r="E1813" s="12" t="s">
        <v>98</v>
      </c>
      <c r="F1813" s="16">
        <v>1992</v>
      </c>
      <c r="G1813" s="12" t="s">
        <v>90</v>
      </c>
      <c r="H1813" s="12" t="s">
        <v>91</v>
      </c>
      <c r="I1813" s="12" t="s">
        <v>92</v>
      </c>
      <c r="J1813" s="12" t="s">
        <v>2401</v>
      </c>
      <c r="K1813" s="12" t="s">
        <v>2415</v>
      </c>
      <c r="N1813" s="16" t="s">
        <v>206</v>
      </c>
      <c r="O1813" s="16" t="s">
        <v>420</v>
      </c>
      <c r="P1813" s="12" t="s">
        <v>131</v>
      </c>
      <c r="Q1813" s="16">
        <v>2023</v>
      </c>
      <c r="R1813" s="16">
        <v>0.9</v>
      </c>
      <c r="U1813" s="16" t="s">
        <v>358</v>
      </c>
      <c r="V1813" s="12" t="s">
        <v>204</v>
      </c>
      <c r="W1813" s="12" t="s">
        <v>207</v>
      </c>
      <c r="X1813" s="16">
        <v>1</v>
      </c>
      <c r="Y1813" s="16">
        <v>5</v>
      </c>
      <c r="Z1813" s="16">
        <v>0.9</v>
      </c>
      <c r="AA1813" s="16">
        <f t="shared" si="336"/>
        <v>108</v>
      </c>
      <c r="AB1813" s="16" t="s">
        <v>5604</v>
      </c>
      <c r="AD1813" s="16">
        <f t="shared" si="320"/>
        <v>37800</v>
      </c>
      <c r="AE1813" s="16">
        <f t="shared" si="321"/>
        <v>315</v>
      </c>
      <c r="AF1813" s="16">
        <f t="shared" si="322"/>
        <v>118125</v>
      </c>
      <c r="AG1813" s="16">
        <f t="shared" si="323"/>
        <v>90</v>
      </c>
      <c r="AH1813" s="12">
        <f t="shared" si="324"/>
        <v>0</v>
      </c>
      <c r="AI1813" s="16">
        <f t="shared" si="325"/>
        <v>6.3</v>
      </c>
      <c r="AJ1813" s="16">
        <f t="shared" si="326"/>
        <v>21735</v>
      </c>
      <c r="AK1813" s="16">
        <f t="shared" si="327"/>
        <v>450</v>
      </c>
      <c r="AL1813" s="16">
        <f t="shared" si="328"/>
        <v>4500</v>
      </c>
      <c r="AM1813" s="16">
        <f t="shared" si="329"/>
        <v>63900</v>
      </c>
      <c r="AN1813" s="16">
        <f t="shared" si="330"/>
        <v>246060</v>
      </c>
      <c r="AO1813" s="12" t="s">
        <v>1486</v>
      </c>
      <c r="AP1813" s="16">
        <v>0.9</v>
      </c>
      <c r="BC1813" s="16">
        <v>0.9</v>
      </c>
      <c r="BD1813" s="16">
        <f t="shared" si="331"/>
        <v>3.15</v>
      </c>
      <c r="BE1813" s="16">
        <f t="shared" si="332"/>
        <v>1537.875</v>
      </c>
      <c r="BG1813" s="16">
        <f t="shared" si="333"/>
        <v>1080</v>
      </c>
      <c r="BH1813" s="16">
        <f t="shared" si="334"/>
        <v>576</v>
      </c>
      <c r="BI1813" s="16">
        <f t="shared" si="335"/>
        <v>7.2</v>
      </c>
    </row>
    <row r="1814" spans="1:61" x14ac:dyDescent="0.35">
      <c r="A1814">
        <v>1813</v>
      </c>
      <c r="B1814" t="s">
        <v>237</v>
      </c>
      <c r="C1814" t="s">
        <v>8426</v>
      </c>
      <c r="D1814" s="15" t="s">
        <v>334</v>
      </c>
      <c r="E1814" s="12" t="s">
        <v>98</v>
      </c>
      <c r="F1814" s="16">
        <v>1976</v>
      </c>
      <c r="G1814" s="12" t="s">
        <v>90</v>
      </c>
      <c r="H1814" s="12" t="s">
        <v>91</v>
      </c>
      <c r="I1814" s="12" t="s">
        <v>92</v>
      </c>
      <c r="J1814" s="12" t="s">
        <v>2401</v>
      </c>
      <c r="K1814" s="12" t="s">
        <v>2415</v>
      </c>
      <c r="N1814" s="16" t="s">
        <v>206</v>
      </c>
      <c r="O1814" s="16" t="s">
        <v>420</v>
      </c>
      <c r="P1814" s="12" t="s">
        <v>131</v>
      </c>
      <c r="Q1814" s="16">
        <v>2023</v>
      </c>
      <c r="R1814" s="16">
        <v>0.8</v>
      </c>
      <c r="U1814" s="16" t="s">
        <v>358</v>
      </c>
      <c r="V1814" s="12" t="s">
        <v>204</v>
      </c>
      <c r="W1814" s="12" t="s">
        <v>207</v>
      </c>
      <c r="X1814" s="16">
        <v>1</v>
      </c>
      <c r="Y1814" s="16">
        <v>6</v>
      </c>
      <c r="Z1814" s="16">
        <v>0.8</v>
      </c>
      <c r="AA1814" s="16">
        <f t="shared" si="336"/>
        <v>96</v>
      </c>
      <c r="AB1814" s="16" t="s">
        <v>5604</v>
      </c>
      <c r="AD1814" s="16">
        <f t="shared" si="320"/>
        <v>33600</v>
      </c>
      <c r="AE1814" s="16">
        <f t="shared" si="321"/>
        <v>280</v>
      </c>
      <c r="AF1814" s="16">
        <f t="shared" si="322"/>
        <v>105000</v>
      </c>
      <c r="AG1814" s="16">
        <f t="shared" si="323"/>
        <v>80</v>
      </c>
      <c r="AH1814" s="12">
        <f t="shared" si="324"/>
        <v>0</v>
      </c>
      <c r="AI1814" s="16">
        <f t="shared" si="325"/>
        <v>5.6000000000000005</v>
      </c>
      <c r="AJ1814" s="16">
        <f t="shared" si="326"/>
        <v>19320.000000000004</v>
      </c>
      <c r="AK1814" s="16">
        <f t="shared" si="327"/>
        <v>400</v>
      </c>
      <c r="AL1814" s="16">
        <f t="shared" si="328"/>
        <v>4000</v>
      </c>
      <c r="AM1814" s="16">
        <f t="shared" si="329"/>
        <v>56800</v>
      </c>
      <c r="AN1814" s="16">
        <f t="shared" si="330"/>
        <v>218720</v>
      </c>
      <c r="AO1814" s="12" t="s">
        <v>1486</v>
      </c>
      <c r="AP1814" s="16">
        <v>0.8</v>
      </c>
      <c r="BC1814" s="16">
        <v>0.8</v>
      </c>
      <c r="BD1814" s="16">
        <f t="shared" si="331"/>
        <v>2.8000000000000003</v>
      </c>
      <c r="BE1814" s="16">
        <f t="shared" si="332"/>
        <v>1367</v>
      </c>
      <c r="BG1814" s="16">
        <f t="shared" si="333"/>
        <v>960</v>
      </c>
      <c r="BH1814" s="16">
        <f t="shared" si="334"/>
        <v>512</v>
      </c>
      <c r="BI1814" s="16">
        <f t="shared" si="335"/>
        <v>6.4</v>
      </c>
    </row>
    <row r="1815" spans="1:61" x14ac:dyDescent="0.35">
      <c r="A1815">
        <v>1814</v>
      </c>
      <c r="B1815" t="s">
        <v>237</v>
      </c>
      <c r="C1815" t="s">
        <v>8427</v>
      </c>
      <c r="D1815" s="15" t="s">
        <v>335</v>
      </c>
      <c r="E1815" s="12" t="s">
        <v>98</v>
      </c>
      <c r="F1815" s="16">
        <v>1984</v>
      </c>
      <c r="G1815" s="12" t="s">
        <v>90</v>
      </c>
      <c r="H1815" s="12" t="s">
        <v>91</v>
      </c>
      <c r="I1815" s="12" t="s">
        <v>92</v>
      </c>
      <c r="J1815" s="12" t="s">
        <v>2401</v>
      </c>
      <c r="K1815" s="12" t="s">
        <v>2415</v>
      </c>
      <c r="N1815" s="16" t="s">
        <v>206</v>
      </c>
      <c r="O1815" s="16" t="s">
        <v>420</v>
      </c>
      <c r="P1815" s="12" t="s">
        <v>131</v>
      </c>
      <c r="Q1815" s="16">
        <v>2023</v>
      </c>
      <c r="R1815" s="16">
        <v>1</v>
      </c>
      <c r="U1815" s="16" t="s">
        <v>358</v>
      </c>
      <c r="V1815" s="12" t="s">
        <v>204</v>
      </c>
      <c r="W1815" s="12" t="s">
        <v>207</v>
      </c>
      <c r="X1815" s="16">
        <v>1</v>
      </c>
      <c r="Y1815" s="16">
        <v>5</v>
      </c>
      <c r="Z1815" s="16">
        <v>1</v>
      </c>
      <c r="AA1815" s="16">
        <f t="shared" si="336"/>
        <v>120</v>
      </c>
      <c r="AB1815" s="16" t="s">
        <v>5604</v>
      </c>
      <c r="AD1815" s="16">
        <f t="shared" si="320"/>
        <v>42000</v>
      </c>
      <c r="AE1815" s="16">
        <f t="shared" si="321"/>
        <v>350</v>
      </c>
      <c r="AF1815" s="16">
        <f t="shared" si="322"/>
        <v>131250</v>
      </c>
      <c r="AG1815" s="16">
        <f t="shared" si="323"/>
        <v>100</v>
      </c>
      <c r="AH1815" s="12">
        <f t="shared" si="324"/>
        <v>0</v>
      </c>
      <c r="AI1815" s="16">
        <f t="shared" si="325"/>
        <v>7</v>
      </c>
      <c r="AJ1815" s="16">
        <f t="shared" si="326"/>
        <v>24150</v>
      </c>
      <c r="AK1815" s="16">
        <f t="shared" si="327"/>
        <v>500</v>
      </c>
      <c r="AL1815" s="16">
        <f t="shared" si="328"/>
        <v>5000</v>
      </c>
      <c r="AM1815" s="16">
        <f t="shared" si="329"/>
        <v>71000</v>
      </c>
      <c r="AN1815" s="16">
        <f t="shared" si="330"/>
        <v>273400</v>
      </c>
      <c r="AO1815" s="12" t="s">
        <v>1486</v>
      </c>
      <c r="AP1815" s="16">
        <v>1</v>
      </c>
      <c r="BC1815" s="16">
        <v>1</v>
      </c>
      <c r="BD1815" s="16">
        <f t="shared" si="331"/>
        <v>3.5</v>
      </c>
      <c r="BE1815" s="16">
        <f t="shared" si="332"/>
        <v>1708.75</v>
      </c>
      <c r="BG1815" s="16">
        <f t="shared" si="333"/>
        <v>1200</v>
      </c>
      <c r="BH1815" s="16">
        <f t="shared" si="334"/>
        <v>640</v>
      </c>
      <c r="BI1815" s="16">
        <f t="shared" si="335"/>
        <v>8</v>
      </c>
    </row>
    <row r="1816" spans="1:61" x14ac:dyDescent="0.35">
      <c r="A1816">
        <v>1815</v>
      </c>
      <c r="B1816" t="s">
        <v>237</v>
      </c>
      <c r="C1816" t="s">
        <v>8428</v>
      </c>
      <c r="D1816" s="15" t="s">
        <v>356</v>
      </c>
      <c r="E1816" s="12" t="s">
        <v>98</v>
      </c>
      <c r="F1816" s="16">
        <v>1985</v>
      </c>
      <c r="G1816" s="12" t="s">
        <v>90</v>
      </c>
      <c r="H1816" s="12" t="s">
        <v>91</v>
      </c>
      <c r="I1816" s="12" t="s">
        <v>92</v>
      </c>
      <c r="J1816" s="12" t="s">
        <v>2401</v>
      </c>
      <c r="K1816" s="12" t="s">
        <v>2415</v>
      </c>
      <c r="N1816" s="16" t="s">
        <v>206</v>
      </c>
      <c r="O1816" s="16" t="s">
        <v>420</v>
      </c>
      <c r="P1816" s="12" t="s">
        <v>131</v>
      </c>
      <c r="Q1816" s="16">
        <v>2023</v>
      </c>
      <c r="R1816" s="16">
        <v>0.5</v>
      </c>
      <c r="U1816" s="16" t="s">
        <v>358</v>
      </c>
      <c r="V1816" s="12" t="s">
        <v>204</v>
      </c>
      <c r="W1816" s="12" t="s">
        <v>207</v>
      </c>
      <c r="X1816" s="16">
        <v>1</v>
      </c>
      <c r="Y1816" s="16">
        <v>5</v>
      </c>
      <c r="Z1816" s="16">
        <v>0.5</v>
      </c>
      <c r="AA1816" s="16">
        <f t="shared" si="336"/>
        <v>60</v>
      </c>
      <c r="AB1816" s="16" t="s">
        <v>5604</v>
      </c>
      <c r="AD1816" s="16">
        <f t="shared" si="320"/>
        <v>21000</v>
      </c>
      <c r="AE1816" s="16">
        <f t="shared" si="321"/>
        <v>175</v>
      </c>
      <c r="AF1816" s="16">
        <f t="shared" si="322"/>
        <v>65625</v>
      </c>
      <c r="AG1816" s="16">
        <f t="shared" si="323"/>
        <v>50</v>
      </c>
      <c r="AH1816" s="12">
        <f t="shared" si="324"/>
        <v>0</v>
      </c>
      <c r="AI1816" s="16">
        <f t="shared" si="325"/>
        <v>3.5</v>
      </c>
      <c r="AJ1816" s="16">
        <f t="shared" si="326"/>
        <v>12075</v>
      </c>
      <c r="AK1816" s="16">
        <f t="shared" si="327"/>
        <v>250</v>
      </c>
      <c r="AL1816" s="16">
        <f t="shared" si="328"/>
        <v>2500</v>
      </c>
      <c r="AM1816" s="16">
        <f t="shared" si="329"/>
        <v>35500</v>
      </c>
      <c r="AN1816" s="16">
        <f t="shared" si="330"/>
        <v>136700</v>
      </c>
      <c r="AO1816" s="12" t="s">
        <v>1486</v>
      </c>
      <c r="AP1816" s="16">
        <v>0.5</v>
      </c>
      <c r="BC1816" s="16">
        <v>0.5</v>
      </c>
      <c r="BD1816" s="16">
        <f t="shared" si="331"/>
        <v>1.75</v>
      </c>
      <c r="BE1816" s="16">
        <f t="shared" si="332"/>
        <v>854.375</v>
      </c>
      <c r="BG1816" s="16">
        <f t="shared" si="333"/>
        <v>600</v>
      </c>
      <c r="BH1816" s="16">
        <f t="shared" si="334"/>
        <v>320</v>
      </c>
      <c r="BI1816" s="16">
        <f t="shared" si="335"/>
        <v>4</v>
      </c>
    </row>
    <row r="1817" spans="1:61" x14ac:dyDescent="0.35">
      <c r="A1817">
        <v>1816</v>
      </c>
      <c r="B1817" t="s">
        <v>237</v>
      </c>
      <c r="C1817" t="s">
        <v>8429</v>
      </c>
      <c r="D1817" s="15" t="s">
        <v>336</v>
      </c>
      <c r="E1817" s="12" t="s">
        <v>98</v>
      </c>
      <c r="F1817" s="16">
        <v>1979</v>
      </c>
      <c r="G1817" s="12" t="s">
        <v>90</v>
      </c>
      <c r="H1817" s="12" t="s">
        <v>91</v>
      </c>
      <c r="I1817" s="12" t="s">
        <v>92</v>
      </c>
      <c r="J1817" s="12" t="s">
        <v>2401</v>
      </c>
      <c r="K1817" s="12" t="s">
        <v>2415</v>
      </c>
      <c r="N1817" s="16" t="s">
        <v>206</v>
      </c>
      <c r="O1817" s="16" t="s">
        <v>420</v>
      </c>
      <c r="P1817" s="12" t="s">
        <v>131</v>
      </c>
      <c r="Q1817" s="16">
        <v>2023</v>
      </c>
      <c r="R1817" s="16">
        <v>0.5</v>
      </c>
      <c r="U1817" s="16" t="s">
        <v>358</v>
      </c>
      <c r="V1817" s="12" t="s">
        <v>204</v>
      </c>
      <c r="W1817" s="12" t="s">
        <v>207</v>
      </c>
      <c r="X1817" s="16">
        <v>1</v>
      </c>
      <c r="Y1817" s="16">
        <v>5</v>
      </c>
      <c r="Z1817" s="16">
        <v>0.5</v>
      </c>
      <c r="AA1817" s="16">
        <f t="shared" si="336"/>
        <v>60</v>
      </c>
      <c r="AB1817" s="16" t="s">
        <v>5604</v>
      </c>
      <c r="AD1817" s="16">
        <f t="shared" si="320"/>
        <v>21000</v>
      </c>
      <c r="AE1817" s="16">
        <f t="shared" si="321"/>
        <v>175</v>
      </c>
      <c r="AF1817" s="16">
        <f t="shared" si="322"/>
        <v>65625</v>
      </c>
      <c r="AG1817" s="16">
        <f t="shared" si="323"/>
        <v>50</v>
      </c>
      <c r="AH1817" s="12">
        <f t="shared" si="324"/>
        <v>0</v>
      </c>
      <c r="AI1817" s="16">
        <f t="shared" si="325"/>
        <v>3.5</v>
      </c>
      <c r="AJ1817" s="16">
        <f t="shared" si="326"/>
        <v>12075</v>
      </c>
      <c r="AK1817" s="16">
        <f t="shared" si="327"/>
        <v>250</v>
      </c>
      <c r="AL1817" s="16">
        <f t="shared" si="328"/>
        <v>2500</v>
      </c>
      <c r="AM1817" s="16">
        <f t="shared" si="329"/>
        <v>35500</v>
      </c>
      <c r="AN1817" s="16">
        <f t="shared" si="330"/>
        <v>136700</v>
      </c>
      <c r="AO1817" s="12" t="s">
        <v>1486</v>
      </c>
      <c r="AP1817" s="16">
        <v>0.5</v>
      </c>
      <c r="BC1817" s="16">
        <v>0.5</v>
      </c>
      <c r="BD1817" s="16">
        <f t="shared" si="331"/>
        <v>1.75</v>
      </c>
      <c r="BE1817" s="16">
        <f t="shared" si="332"/>
        <v>854.375</v>
      </c>
      <c r="BG1817" s="16">
        <f t="shared" si="333"/>
        <v>600</v>
      </c>
      <c r="BH1817" s="16">
        <f t="shared" si="334"/>
        <v>320</v>
      </c>
      <c r="BI1817" s="16">
        <f t="shared" si="335"/>
        <v>4</v>
      </c>
    </row>
    <row r="1818" spans="1:61" x14ac:dyDescent="0.35">
      <c r="A1818">
        <v>1817</v>
      </c>
      <c r="B1818" t="s">
        <v>237</v>
      </c>
      <c r="C1818" t="s">
        <v>8430</v>
      </c>
      <c r="D1818" s="15" t="s">
        <v>337</v>
      </c>
      <c r="E1818" s="12" t="s">
        <v>93</v>
      </c>
      <c r="F1818" s="16">
        <v>1987</v>
      </c>
      <c r="G1818" s="12" t="s">
        <v>90</v>
      </c>
      <c r="H1818" s="12" t="s">
        <v>91</v>
      </c>
      <c r="I1818" s="12" t="s">
        <v>92</v>
      </c>
      <c r="J1818" s="12" t="s">
        <v>2401</v>
      </c>
      <c r="K1818" s="12" t="s">
        <v>2415</v>
      </c>
      <c r="N1818" s="16" t="s">
        <v>206</v>
      </c>
      <c r="O1818" s="16" t="s">
        <v>420</v>
      </c>
      <c r="P1818" s="12" t="s">
        <v>131</v>
      </c>
      <c r="Q1818" s="16">
        <v>2023</v>
      </c>
      <c r="R1818" s="16">
        <v>0.5</v>
      </c>
      <c r="U1818" s="16" t="s">
        <v>358</v>
      </c>
      <c r="V1818" s="12" t="s">
        <v>204</v>
      </c>
      <c r="W1818" s="12" t="s">
        <v>207</v>
      </c>
      <c r="X1818" s="16">
        <v>1</v>
      </c>
      <c r="Y1818" s="16">
        <v>8</v>
      </c>
      <c r="Z1818" s="16">
        <v>0.5</v>
      </c>
      <c r="AA1818" s="16">
        <f t="shared" si="336"/>
        <v>60</v>
      </c>
      <c r="AB1818" s="16" t="s">
        <v>5604</v>
      </c>
      <c r="AD1818" s="16">
        <f t="shared" si="320"/>
        <v>21000</v>
      </c>
      <c r="AE1818" s="16">
        <f t="shared" si="321"/>
        <v>175</v>
      </c>
      <c r="AF1818" s="16">
        <f t="shared" si="322"/>
        <v>65625</v>
      </c>
      <c r="AG1818" s="16">
        <f t="shared" si="323"/>
        <v>50</v>
      </c>
      <c r="AH1818" s="12">
        <f t="shared" si="324"/>
        <v>0</v>
      </c>
      <c r="AI1818" s="16">
        <f t="shared" si="325"/>
        <v>3.5</v>
      </c>
      <c r="AJ1818" s="16">
        <f t="shared" si="326"/>
        <v>12075</v>
      </c>
      <c r="AK1818" s="16">
        <f t="shared" si="327"/>
        <v>250</v>
      </c>
      <c r="AL1818" s="16">
        <f t="shared" si="328"/>
        <v>2500</v>
      </c>
      <c r="AM1818" s="16">
        <f t="shared" si="329"/>
        <v>35500</v>
      </c>
      <c r="AN1818" s="16">
        <f t="shared" si="330"/>
        <v>136700</v>
      </c>
      <c r="AO1818" s="12" t="s">
        <v>1486</v>
      </c>
      <c r="AP1818" s="16">
        <v>0.5</v>
      </c>
      <c r="BC1818" s="16">
        <v>0.5</v>
      </c>
      <c r="BD1818" s="16">
        <f t="shared" si="331"/>
        <v>1.75</v>
      </c>
      <c r="BE1818" s="16">
        <f t="shared" si="332"/>
        <v>854.375</v>
      </c>
      <c r="BG1818" s="16">
        <f t="shared" si="333"/>
        <v>600</v>
      </c>
      <c r="BH1818" s="16">
        <f t="shared" si="334"/>
        <v>320</v>
      </c>
      <c r="BI1818" s="16">
        <f t="shared" si="335"/>
        <v>4</v>
      </c>
    </row>
    <row r="1819" spans="1:61" x14ac:dyDescent="0.35">
      <c r="A1819">
        <v>1818</v>
      </c>
      <c r="B1819" t="s">
        <v>237</v>
      </c>
      <c r="C1819" t="s">
        <v>8431</v>
      </c>
      <c r="D1819" s="15" t="s">
        <v>338</v>
      </c>
      <c r="E1819" s="12" t="s">
        <v>98</v>
      </c>
      <c r="F1819" s="16">
        <v>1992</v>
      </c>
      <c r="G1819" s="12" t="s">
        <v>90</v>
      </c>
      <c r="H1819" s="12" t="s">
        <v>91</v>
      </c>
      <c r="I1819" s="12" t="s">
        <v>92</v>
      </c>
      <c r="J1819" s="12" t="s">
        <v>2401</v>
      </c>
      <c r="K1819" s="12" t="s">
        <v>2415</v>
      </c>
      <c r="N1819" s="16" t="s">
        <v>206</v>
      </c>
      <c r="O1819" s="16" t="s">
        <v>420</v>
      </c>
      <c r="P1819" s="12" t="s">
        <v>131</v>
      </c>
      <c r="Q1819" s="16">
        <v>2023</v>
      </c>
      <c r="R1819" s="16">
        <v>1</v>
      </c>
      <c r="U1819" s="16" t="s">
        <v>358</v>
      </c>
      <c r="V1819" s="12" t="s">
        <v>204</v>
      </c>
      <c r="W1819" s="12" t="s">
        <v>207</v>
      </c>
      <c r="X1819" s="16">
        <v>1</v>
      </c>
      <c r="Y1819" s="16">
        <v>6</v>
      </c>
      <c r="Z1819" s="16">
        <v>1</v>
      </c>
      <c r="AA1819" s="16">
        <f t="shared" si="336"/>
        <v>120</v>
      </c>
      <c r="AB1819" s="16" t="s">
        <v>5604</v>
      </c>
      <c r="AD1819" s="16">
        <f t="shared" si="320"/>
        <v>42000</v>
      </c>
      <c r="AE1819" s="16">
        <f t="shared" si="321"/>
        <v>350</v>
      </c>
      <c r="AF1819" s="16">
        <f t="shared" si="322"/>
        <v>131250</v>
      </c>
      <c r="AG1819" s="16">
        <f t="shared" si="323"/>
        <v>100</v>
      </c>
      <c r="AH1819" s="12">
        <f t="shared" si="324"/>
        <v>0</v>
      </c>
      <c r="AI1819" s="16">
        <f t="shared" si="325"/>
        <v>7</v>
      </c>
      <c r="AJ1819" s="16">
        <f t="shared" si="326"/>
        <v>24150</v>
      </c>
      <c r="AK1819" s="16">
        <f t="shared" si="327"/>
        <v>500</v>
      </c>
      <c r="AL1819" s="16">
        <f t="shared" si="328"/>
        <v>5000</v>
      </c>
      <c r="AM1819" s="16">
        <f t="shared" si="329"/>
        <v>71000</v>
      </c>
      <c r="AN1819" s="16">
        <f t="shared" si="330"/>
        <v>273400</v>
      </c>
      <c r="AO1819" s="12" t="s">
        <v>1486</v>
      </c>
      <c r="AP1819" s="16">
        <v>1</v>
      </c>
      <c r="BC1819" s="16">
        <v>1</v>
      </c>
      <c r="BD1819" s="16">
        <f t="shared" si="331"/>
        <v>3.5</v>
      </c>
      <c r="BE1819" s="16">
        <f t="shared" si="332"/>
        <v>1708.75</v>
      </c>
      <c r="BG1819" s="16">
        <f t="shared" si="333"/>
        <v>1200</v>
      </c>
      <c r="BH1819" s="16">
        <f t="shared" si="334"/>
        <v>640</v>
      </c>
      <c r="BI1819" s="16">
        <f t="shared" si="335"/>
        <v>8</v>
      </c>
    </row>
    <row r="1820" spans="1:61" x14ac:dyDescent="0.35">
      <c r="A1820">
        <v>1819</v>
      </c>
      <c r="B1820" t="s">
        <v>237</v>
      </c>
      <c r="C1820" t="s">
        <v>8432</v>
      </c>
      <c r="D1820" s="15" t="s">
        <v>339</v>
      </c>
      <c r="E1820" s="12" t="s">
        <v>98</v>
      </c>
      <c r="F1820" s="16">
        <v>1974</v>
      </c>
      <c r="G1820" s="12" t="s">
        <v>90</v>
      </c>
      <c r="H1820" s="12" t="s">
        <v>91</v>
      </c>
      <c r="I1820" s="12" t="s">
        <v>92</v>
      </c>
      <c r="J1820" s="12" t="s">
        <v>2401</v>
      </c>
      <c r="K1820" s="12" t="s">
        <v>2415</v>
      </c>
      <c r="N1820" s="16" t="s">
        <v>206</v>
      </c>
      <c r="O1820" s="16" t="s">
        <v>420</v>
      </c>
      <c r="P1820" s="12" t="s">
        <v>131</v>
      </c>
      <c r="Q1820" s="16">
        <v>2023</v>
      </c>
      <c r="R1820" s="16">
        <v>2</v>
      </c>
      <c r="U1820" s="16" t="s">
        <v>358</v>
      </c>
      <c r="V1820" s="12" t="s">
        <v>204</v>
      </c>
      <c r="W1820" s="12" t="s">
        <v>207</v>
      </c>
      <c r="X1820" s="16">
        <v>3</v>
      </c>
      <c r="Y1820" s="16">
        <v>8</v>
      </c>
      <c r="Z1820" s="16">
        <v>2</v>
      </c>
      <c r="AA1820" s="16">
        <f t="shared" si="336"/>
        <v>240</v>
      </c>
      <c r="AB1820" s="16" t="s">
        <v>5604</v>
      </c>
      <c r="AD1820" s="16">
        <f t="shared" si="320"/>
        <v>84000</v>
      </c>
      <c r="AE1820" s="16">
        <f t="shared" si="321"/>
        <v>700</v>
      </c>
      <c r="AF1820" s="16">
        <f t="shared" si="322"/>
        <v>262500</v>
      </c>
      <c r="AG1820" s="16">
        <f t="shared" si="323"/>
        <v>200</v>
      </c>
      <c r="AH1820" s="12">
        <f t="shared" si="324"/>
        <v>0</v>
      </c>
      <c r="AI1820" s="16">
        <f t="shared" si="325"/>
        <v>14</v>
      </c>
      <c r="AJ1820" s="16">
        <f t="shared" si="326"/>
        <v>48300</v>
      </c>
      <c r="AK1820" s="16">
        <f t="shared" si="327"/>
        <v>1000</v>
      </c>
      <c r="AL1820" s="16">
        <f t="shared" si="328"/>
        <v>10000</v>
      </c>
      <c r="AM1820" s="16">
        <f t="shared" si="329"/>
        <v>142000</v>
      </c>
      <c r="AN1820" s="16">
        <f t="shared" si="330"/>
        <v>546800</v>
      </c>
      <c r="AO1820" s="12" t="s">
        <v>1486</v>
      </c>
      <c r="AP1820" s="16">
        <v>2</v>
      </c>
      <c r="BC1820" s="16">
        <v>2</v>
      </c>
      <c r="BD1820" s="16">
        <f t="shared" si="331"/>
        <v>7</v>
      </c>
      <c r="BE1820" s="16">
        <f t="shared" si="332"/>
        <v>3417.5</v>
      </c>
      <c r="BG1820" s="16">
        <f t="shared" si="333"/>
        <v>2400</v>
      </c>
      <c r="BH1820" s="16">
        <f t="shared" si="334"/>
        <v>1280</v>
      </c>
      <c r="BI1820" s="16">
        <f t="shared" si="335"/>
        <v>16</v>
      </c>
    </row>
    <row r="1821" spans="1:61" x14ac:dyDescent="0.35">
      <c r="A1821">
        <v>1820</v>
      </c>
      <c r="B1821" t="s">
        <v>237</v>
      </c>
      <c r="C1821" t="s">
        <v>8433</v>
      </c>
      <c r="D1821" s="15" t="s">
        <v>340</v>
      </c>
      <c r="E1821" s="12" t="s">
        <v>98</v>
      </c>
      <c r="F1821" s="16">
        <v>1983</v>
      </c>
      <c r="G1821" s="12" t="s">
        <v>90</v>
      </c>
      <c r="H1821" s="12" t="s">
        <v>91</v>
      </c>
      <c r="I1821" s="12" t="s">
        <v>92</v>
      </c>
      <c r="J1821" s="12" t="s">
        <v>2401</v>
      </c>
      <c r="K1821" s="12" t="s">
        <v>2415</v>
      </c>
      <c r="N1821" s="16" t="s">
        <v>206</v>
      </c>
      <c r="O1821" s="16" t="s">
        <v>420</v>
      </c>
      <c r="P1821" s="12" t="s">
        <v>131</v>
      </c>
      <c r="Q1821" s="16">
        <v>2023</v>
      </c>
      <c r="R1821" s="16">
        <v>1</v>
      </c>
      <c r="U1821" s="16" t="s">
        <v>358</v>
      </c>
      <c r="V1821" s="12" t="s">
        <v>204</v>
      </c>
      <c r="W1821" s="12" t="s">
        <v>207</v>
      </c>
      <c r="X1821" s="16">
        <v>1</v>
      </c>
      <c r="Y1821" s="16">
        <v>6</v>
      </c>
      <c r="Z1821" s="16">
        <v>1</v>
      </c>
      <c r="AA1821" s="16">
        <f t="shared" si="336"/>
        <v>120</v>
      </c>
      <c r="AB1821" s="16" t="s">
        <v>5604</v>
      </c>
      <c r="AD1821" s="16">
        <f t="shared" si="320"/>
        <v>42000</v>
      </c>
      <c r="AE1821" s="16">
        <f t="shared" si="321"/>
        <v>350</v>
      </c>
      <c r="AF1821" s="16">
        <f t="shared" si="322"/>
        <v>131250</v>
      </c>
      <c r="AG1821" s="16">
        <f t="shared" si="323"/>
        <v>100</v>
      </c>
      <c r="AH1821" s="12">
        <f t="shared" si="324"/>
        <v>0</v>
      </c>
      <c r="AI1821" s="16">
        <f t="shared" si="325"/>
        <v>7</v>
      </c>
      <c r="AJ1821" s="16">
        <f t="shared" si="326"/>
        <v>24150</v>
      </c>
      <c r="AK1821" s="16">
        <f t="shared" si="327"/>
        <v>500</v>
      </c>
      <c r="AL1821" s="16">
        <f t="shared" si="328"/>
        <v>5000</v>
      </c>
      <c r="AM1821" s="16">
        <f t="shared" si="329"/>
        <v>71000</v>
      </c>
      <c r="AN1821" s="16">
        <f t="shared" si="330"/>
        <v>273400</v>
      </c>
      <c r="AO1821" s="12" t="s">
        <v>1486</v>
      </c>
      <c r="AP1821" s="16">
        <v>1</v>
      </c>
      <c r="BC1821" s="16">
        <v>1</v>
      </c>
      <c r="BD1821" s="16">
        <f t="shared" si="331"/>
        <v>3.5</v>
      </c>
      <c r="BE1821" s="16">
        <f t="shared" si="332"/>
        <v>1708.75</v>
      </c>
      <c r="BG1821" s="16">
        <f t="shared" si="333"/>
        <v>1200</v>
      </c>
      <c r="BH1821" s="16">
        <f t="shared" si="334"/>
        <v>640</v>
      </c>
      <c r="BI1821" s="16">
        <f t="shared" si="335"/>
        <v>8</v>
      </c>
    </row>
    <row r="1822" spans="1:61" x14ac:dyDescent="0.35">
      <c r="A1822">
        <v>1821</v>
      </c>
      <c r="B1822" t="s">
        <v>237</v>
      </c>
      <c r="C1822" t="s">
        <v>8434</v>
      </c>
      <c r="D1822" s="15" t="s">
        <v>249</v>
      </c>
      <c r="E1822" s="12" t="s">
        <v>93</v>
      </c>
      <c r="F1822" s="16">
        <v>1981</v>
      </c>
      <c r="G1822" s="12" t="s">
        <v>90</v>
      </c>
      <c r="H1822" s="12" t="s">
        <v>91</v>
      </c>
      <c r="I1822" s="12" t="s">
        <v>92</v>
      </c>
      <c r="J1822" s="12" t="s">
        <v>2401</v>
      </c>
      <c r="K1822" s="12" t="s">
        <v>2415</v>
      </c>
      <c r="N1822" s="16" t="s">
        <v>206</v>
      </c>
      <c r="O1822" s="16" t="s">
        <v>420</v>
      </c>
      <c r="P1822" s="12" t="s">
        <v>131</v>
      </c>
      <c r="Q1822" s="16">
        <v>2023</v>
      </c>
      <c r="R1822" s="16">
        <v>1</v>
      </c>
      <c r="U1822" s="16" t="s">
        <v>358</v>
      </c>
      <c r="V1822" s="12" t="s">
        <v>204</v>
      </c>
      <c r="W1822" s="12" t="s">
        <v>207</v>
      </c>
      <c r="X1822" s="16">
        <v>1</v>
      </c>
      <c r="Y1822" s="16">
        <v>5</v>
      </c>
      <c r="Z1822" s="16">
        <v>1</v>
      </c>
      <c r="AA1822" s="16">
        <f t="shared" si="336"/>
        <v>120</v>
      </c>
      <c r="AB1822" s="16" t="s">
        <v>5604</v>
      </c>
      <c r="AD1822" s="16">
        <f t="shared" si="320"/>
        <v>42000</v>
      </c>
      <c r="AE1822" s="16">
        <f t="shared" si="321"/>
        <v>350</v>
      </c>
      <c r="AF1822" s="16">
        <f t="shared" si="322"/>
        <v>131250</v>
      </c>
      <c r="AG1822" s="16">
        <f t="shared" si="323"/>
        <v>100</v>
      </c>
      <c r="AH1822" s="12">
        <f t="shared" si="324"/>
        <v>0</v>
      </c>
      <c r="AI1822" s="16">
        <f t="shared" si="325"/>
        <v>7</v>
      </c>
      <c r="AJ1822" s="16">
        <f t="shared" si="326"/>
        <v>24150</v>
      </c>
      <c r="AK1822" s="16">
        <f t="shared" si="327"/>
        <v>500</v>
      </c>
      <c r="AL1822" s="16">
        <f t="shared" si="328"/>
        <v>5000</v>
      </c>
      <c r="AM1822" s="16">
        <f t="shared" si="329"/>
        <v>71000</v>
      </c>
      <c r="AN1822" s="16">
        <f t="shared" si="330"/>
        <v>273400</v>
      </c>
      <c r="AO1822" s="12" t="s">
        <v>1486</v>
      </c>
      <c r="AP1822" s="16">
        <v>1</v>
      </c>
      <c r="BC1822" s="16">
        <v>1</v>
      </c>
      <c r="BD1822" s="16">
        <f t="shared" si="331"/>
        <v>3.5</v>
      </c>
      <c r="BE1822" s="16">
        <f t="shared" si="332"/>
        <v>1708.75</v>
      </c>
      <c r="BG1822" s="16">
        <f t="shared" si="333"/>
        <v>1200</v>
      </c>
      <c r="BH1822" s="16">
        <f t="shared" si="334"/>
        <v>640</v>
      </c>
      <c r="BI1822" s="16">
        <f t="shared" si="335"/>
        <v>8</v>
      </c>
    </row>
    <row r="1823" spans="1:61" x14ac:dyDescent="0.35">
      <c r="A1823">
        <v>1822</v>
      </c>
      <c r="B1823" t="s">
        <v>237</v>
      </c>
      <c r="C1823" t="s">
        <v>8435</v>
      </c>
      <c r="D1823" s="15" t="s">
        <v>341</v>
      </c>
      <c r="E1823" s="12" t="s">
        <v>93</v>
      </c>
      <c r="F1823" s="16">
        <v>1952</v>
      </c>
      <c r="G1823" s="12" t="s">
        <v>90</v>
      </c>
      <c r="H1823" s="12" t="s">
        <v>91</v>
      </c>
      <c r="I1823" s="12" t="s">
        <v>92</v>
      </c>
      <c r="J1823" s="12" t="s">
        <v>2401</v>
      </c>
      <c r="K1823" s="12" t="s">
        <v>2415</v>
      </c>
      <c r="N1823" s="16" t="s">
        <v>206</v>
      </c>
      <c r="O1823" s="16" t="s">
        <v>420</v>
      </c>
      <c r="P1823" s="12" t="s">
        <v>131</v>
      </c>
      <c r="Q1823" s="16">
        <v>2023</v>
      </c>
      <c r="R1823" s="16">
        <v>1.5</v>
      </c>
      <c r="U1823" s="16" t="s">
        <v>358</v>
      </c>
      <c r="V1823" s="12" t="s">
        <v>204</v>
      </c>
      <c r="W1823" s="12" t="s">
        <v>207</v>
      </c>
      <c r="X1823" s="16">
        <v>1</v>
      </c>
      <c r="Y1823" s="16">
        <v>8</v>
      </c>
      <c r="Z1823" s="16">
        <v>1.5</v>
      </c>
      <c r="AA1823" s="16">
        <f t="shared" si="336"/>
        <v>180</v>
      </c>
      <c r="AB1823" s="16" t="s">
        <v>5604</v>
      </c>
      <c r="AD1823" s="16">
        <f t="shared" si="320"/>
        <v>63000</v>
      </c>
      <c r="AE1823" s="16">
        <f t="shared" si="321"/>
        <v>525</v>
      </c>
      <c r="AF1823" s="16">
        <f t="shared" si="322"/>
        <v>196875</v>
      </c>
      <c r="AG1823" s="16">
        <f t="shared" si="323"/>
        <v>150</v>
      </c>
      <c r="AH1823" s="12">
        <f t="shared" si="324"/>
        <v>0</v>
      </c>
      <c r="AI1823" s="16">
        <f t="shared" si="325"/>
        <v>10.5</v>
      </c>
      <c r="AJ1823" s="16">
        <f t="shared" si="326"/>
        <v>36225</v>
      </c>
      <c r="AK1823" s="16">
        <f t="shared" si="327"/>
        <v>750</v>
      </c>
      <c r="AL1823" s="16">
        <f t="shared" si="328"/>
        <v>7500</v>
      </c>
      <c r="AM1823" s="16">
        <f t="shared" si="329"/>
        <v>106500</v>
      </c>
      <c r="AN1823" s="16">
        <f t="shared" si="330"/>
        <v>410100</v>
      </c>
      <c r="AO1823" s="12" t="s">
        <v>1486</v>
      </c>
      <c r="AP1823" s="16">
        <v>1.5</v>
      </c>
      <c r="BC1823" s="16">
        <v>1.5</v>
      </c>
      <c r="BD1823" s="16">
        <f t="shared" si="331"/>
        <v>5.25</v>
      </c>
      <c r="BE1823" s="16">
        <f t="shared" si="332"/>
        <v>2563.125</v>
      </c>
      <c r="BG1823" s="16">
        <f t="shared" si="333"/>
        <v>1800</v>
      </c>
      <c r="BH1823" s="16">
        <f t="shared" si="334"/>
        <v>960</v>
      </c>
      <c r="BI1823" s="16">
        <f t="shared" si="335"/>
        <v>12</v>
      </c>
    </row>
    <row r="1824" spans="1:61" x14ac:dyDescent="0.35">
      <c r="A1824">
        <v>1823</v>
      </c>
      <c r="B1824" t="s">
        <v>237</v>
      </c>
      <c r="C1824" t="s">
        <v>8436</v>
      </c>
      <c r="D1824" s="15" t="s">
        <v>342</v>
      </c>
      <c r="E1824" s="12" t="s">
        <v>98</v>
      </c>
      <c r="F1824" s="16">
        <v>1992</v>
      </c>
      <c r="G1824" s="12" t="s">
        <v>90</v>
      </c>
      <c r="H1824" s="12" t="s">
        <v>91</v>
      </c>
      <c r="I1824" s="12" t="s">
        <v>92</v>
      </c>
      <c r="J1824" s="12" t="s">
        <v>2401</v>
      </c>
      <c r="K1824" s="12" t="s">
        <v>2415</v>
      </c>
      <c r="N1824" s="16" t="s">
        <v>206</v>
      </c>
      <c r="O1824" s="16" t="s">
        <v>420</v>
      </c>
      <c r="P1824" s="12" t="s">
        <v>131</v>
      </c>
      <c r="Q1824" s="16">
        <v>2023</v>
      </c>
      <c r="R1824" s="16">
        <v>1.5</v>
      </c>
      <c r="U1824" s="16" t="s">
        <v>358</v>
      </c>
      <c r="V1824" s="12" t="s">
        <v>204</v>
      </c>
      <c r="W1824" s="12" t="s">
        <v>207</v>
      </c>
      <c r="X1824" s="16">
        <v>1</v>
      </c>
      <c r="Y1824" s="16">
        <v>8</v>
      </c>
      <c r="Z1824" s="16">
        <v>1.5</v>
      </c>
      <c r="AA1824" s="16">
        <f t="shared" si="336"/>
        <v>180</v>
      </c>
      <c r="AB1824" s="16" t="s">
        <v>5604</v>
      </c>
      <c r="AD1824" s="16">
        <f t="shared" si="320"/>
        <v>63000</v>
      </c>
      <c r="AE1824" s="16">
        <f t="shared" si="321"/>
        <v>525</v>
      </c>
      <c r="AF1824" s="16">
        <f t="shared" si="322"/>
        <v>196875</v>
      </c>
      <c r="AG1824" s="16">
        <f t="shared" si="323"/>
        <v>150</v>
      </c>
      <c r="AH1824" s="12">
        <f t="shared" si="324"/>
        <v>0</v>
      </c>
      <c r="AI1824" s="16">
        <f t="shared" si="325"/>
        <v>10.5</v>
      </c>
      <c r="AJ1824" s="16">
        <f t="shared" si="326"/>
        <v>36225</v>
      </c>
      <c r="AK1824" s="16">
        <f t="shared" si="327"/>
        <v>750</v>
      </c>
      <c r="AL1824" s="16">
        <f t="shared" si="328"/>
        <v>7500</v>
      </c>
      <c r="AM1824" s="16">
        <f t="shared" si="329"/>
        <v>106500</v>
      </c>
      <c r="AN1824" s="16">
        <f t="shared" si="330"/>
        <v>410100</v>
      </c>
      <c r="AO1824" s="12" t="s">
        <v>1486</v>
      </c>
      <c r="AP1824" s="16">
        <v>1.5</v>
      </c>
      <c r="BC1824" s="16">
        <v>1.5</v>
      </c>
      <c r="BD1824" s="16">
        <f t="shared" si="331"/>
        <v>5.25</v>
      </c>
      <c r="BE1824" s="16">
        <f t="shared" si="332"/>
        <v>2563.125</v>
      </c>
      <c r="BG1824" s="16">
        <f t="shared" si="333"/>
        <v>1800</v>
      </c>
      <c r="BH1824" s="16">
        <f t="shared" si="334"/>
        <v>960</v>
      </c>
      <c r="BI1824" s="16">
        <f t="shared" si="335"/>
        <v>12</v>
      </c>
    </row>
    <row r="1825" spans="1:61" x14ac:dyDescent="0.35">
      <c r="A1825">
        <v>1824</v>
      </c>
      <c r="B1825" t="s">
        <v>237</v>
      </c>
      <c r="C1825" t="s">
        <v>8437</v>
      </c>
      <c r="D1825" s="15" t="s">
        <v>343</v>
      </c>
      <c r="E1825" s="12" t="s">
        <v>98</v>
      </c>
      <c r="F1825" s="16">
        <v>1971</v>
      </c>
      <c r="G1825" s="12" t="s">
        <v>90</v>
      </c>
      <c r="H1825" s="12" t="s">
        <v>91</v>
      </c>
      <c r="I1825" s="12" t="s">
        <v>92</v>
      </c>
      <c r="J1825" s="12" t="s">
        <v>2401</v>
      </c>
      <c r="K1825" s="12" t="s">
        <v>2415</v>
      </c>
      <c r="N1825" s="16" t="s">
        <v>206</v>
      </c>
      <c r="O1825" s="16" t="s">
        <v>420</v>
      </c>
      <c r="P1825" s="12" t="s">
        <v>131</v>
      </c>
      <c r="Q1825" s="16">
        <v>2023</v>
      </c>
      <c r="R1825" s="16">
        <v>0.6</v>
      </c>
      <c r="U1825" s="16" t="s">
        <v>358</v>
      </c>
      <c r="V1825" s="12" t="s">
        <v>204</v>
      </c>
      <c r="W1825" s="12" t="s">
        <v>207</v>
      </c>
      <c r="X1825" s="16">
        <v>1</v>
      </c>
      <c r="Y1825" s="16">
        <v>4</v>
      </c>
      <c r="Z1825" s="16">
        <v>0.6</v>
      </c>
      <c r="AA1825" s="16">
        <f t="shared" si="336"/>
        <v>72</v>
      </c>
      <c r="AB1825" s="16" t="s">
        <v>5604</v>
      </c>
      <c r="AD1825" s="16">
        <f t="shared" si="320"/>
        <v>25200</v>
      </c>
      <c r="AE1825" s="16">
        <f t="shared" si="321"/>
        <v>210</v>
      </c>
      <c r="AF1825" s="16">
        <f t="shared" si="322"/>
        <v>78750</v>
      </c>
      <c r="AG1825" s="16">
        <f t="shared" si="323"/>
        <v>60</v>
      </c>
      <c r="AH1825" s="12">
        <f t="shared" si="324"/>
        <v>0</v>
      </c>
      <c r="AI1825" s="16">
        <f t="shared" si="325"/>
        <v>4.2</v>
      </c>
      <c r="AJ1825" s="16">
        <f t="shared" si="326"/>
        <v>14490</v>
      </c>
      <c r="AK1825" s="16">
        <f t="shared" si="327"/>
        <v>300</v>
      </c>
      <c r="AL1825" s="16">
        <f t="shared" si="328"/>
        <v>3000</v>
      </c>
      <c r="AM1825" s="16">
        <f t="shared" si="329"/>
        <v>42600</v>
      </c>
      <c r="AN1825" s="16">
        <f t="shared" si="330"/>
        <v>164040</v>
      </c>
      <c r="AO1825" s="12" t="s">
        <v>1486</v>
      </c>
      <c r="AP1825" s="16">
        <v>0.6</v>
      </c>
      <c r="BC1825" s="16">
        <v>0.6</v>
      </c>
      <c r="BD1825" s="16">
        <f t="shared" si="331"/>
        <v>2.1</v>
      </c>
      <c r="BE1825" s="16">
        <f t="shared" si="332"/>
        <v>1025.25</v>
      </c>
      <c r="BG1825" s="16">
        <f t="shared" si="333"/>
        <v>720</v>
      </c>
      <c r="BH1825" s="16">
        <f t="shared" si="334"/>
        <v>384</v>
      </c>
      <c r="BI1825" s="16">
        <f t="shared" si="335"/>
        <v>4.8</v>
      </c>
    </row>
    <row r="1826" spans="1:61" x14ac:dyDescent="0.35">
      <c r="A1826">
        <v>1825</v>
      </c>
      <c r="B1826" t="s">
        <v>237</v>
      </c>
      <c r="C1826" t="s">
        <v>8438</v>
      </c>
      <c r="D1826" s="15" t="s">
        <v>344</v>
      </c>
      <c r="E1826" s="12" t="s">
        <v>98</v>
      </c>
      <c r="F1826" s="16">
        <v>1992</v>
      </c>
      <c r="G1826" s="12" t="s">
        <v>90</v>
      </c>
      <c r="H1826" s="12" t="s">
        <v>91</v>
      </c>
      <c r="I1826" s="12" t="s">
        <v>92</v>
      </c>
      <c r="J1826" s="12" t="s">
        <v>2401</v>
      </c>
      <c r="K1826" s="12" t="s">
        <v>2415</v>
      </c>
      <c r="N1826" s="16" t="s">
        <v>206</v>
      </c>
      <c r="O1826" s="16" t="s">
        <v>420</v>
      </c>
      <c r="P1826" s="12" t="s">
        <v>131</v>
      </c>
      <c r="Q1826" s="16">
        <v>2023</v>
      </c>
      <c r="R1826" s="16">
        <v>1.2</v>
      </c>
      <c r="U1826" s="16" t="s">
        <v>358</v>
      </c>
      <c r="V1826" s="12" t="s">
        <v>204</v>
      </c>
      <c r="W1826" s="12" t="s">
        <v>207</v>
      </c>
      <c r="X1826" s="16">
        <v>1</v>
      </c>
      <c r="Y1826" s="16">
        <v>7</v>
      </c>
      <c r="Z1826" s="16">
        <v>1.2</v>
      </c>
      <c r="AA1826" s="16">
        <f t="shared" si="336"/>
        <v>144</v>
      </c>
      <c r="AB1826" s="16" t="s">
        <v>5604</v>
      </c>
      <c r="AD1826" s="16">
        <f t="shared" si="320"/>
        <v>50400</v>
      </c>
      <c r="AE1826" s="16">
        <f t="shared" si="321"/>
        <v>420</v>
      </c>
      <c r="AF1826" s="16">
        <f t="shared" si="322"/>
        <v>157500</v>
      </c>
      <c r="AG1826" s="16">
        <f t="shared" si="323"/>
        <v>120</v>
      </c>
      <c r="AH1826" s="12">
        <f t="shared" si="324"/>
        <v>0</v>
      </c>
      <c r="AI1826" s="16">
        <f t="shared" si="325"/>
        <v>8.4</v>
      </c>
      <c r="AJ1826" s="16">
        <f t="shared" si="326"/>
        <v>28980</v>
      </c>
      <c r="AK1826" s="16">
        <f t="shared" si="327"/>
        <v>600</v>
      </c>
      <c r="AL1826" s="16">
        <f t="shared" si="328"/>
        <v>6000</v>
      </c>
      <c r="AM1826" s="16">
        <f t="shared" si="329"/>
        <v>85200</v>
      </c>
      <c r="AN1826" s="16">
        <f t="shared" si="330"/>
        <v>328080</v>
      </c>
      <c r="AO1826" s="12" t="s">
        <v>1486</v>
      </c>
      <c r="AP1826" s="16">
        <v>1.2</v>
      </c>
      <c r="BC1826" s="16">
        <v>1.2</v>
      </c>
      <c r="BD1826" s="16">
        <f t="shared" si="331"/>
        <v>4.2</v>
      </c>
      <c r="BE1826" s="16">
        <f t="shared" si="332"/>
        <v>2050.5</v>
      </c>
      <c r="BG1826" s="16">
        <f t="shared" si="333"/>
        <v>1440</v>
      </c>
      <c r="BH1826" s="16">
        <f t="shared" si="334"/>
        <v>768</v>
      </c>
      <c r="BI1826" s="16">
        <f t="shared" si="335"/>
        <v>9.6</v>
      </c>
    </row>
    <row r="1827" spans="1:61" x14ac:dyDescent="0.35">
      <c r="A1827">
        <v>1826</v>
      </c>
      <c r="B1827" t="s">
        <v>237</v>
      </c>
      <c r="C1827" t="s">
        <v>8439</v>
      </c>
      <c r="D1827" s="15" t="s">
        <v>345</v>
      </c>
      <c r="E1827" s="12" t="s">
        <v>93</v>
      </c>
      <c r="F1827" s="16">
        <v>1978</v>
      </c>
      <c r="G1827" s="12" t="s">
        <v>90</v>
      </c>
      <c r="H1827" s="12" t="s">
        <v>91</v>
      </c>
      <c r="I1827" s="12" t="s">
        <v>92</v>
      </c>
      <c r="J1827" s="12" t="s">
        <v>2401</v>
      </c>
      <c r="K1827" s="12" t="s">
        <v>2415</v>
      </c>
      <c r="N1827" s="16" t="s">
        <v>206</v>
      </c>
      <c r="O1827" s="16" t="s">
        <v>420</v>
      </c>
      <c r="P1827" s="12" t="s">
        <v>131</v>
      </c>
      <c r="Q1827" s="16">
        <v>2023</v>
      </c>
      <c r="R1827" s="16">
        <v>0.5</v>
      </c>
      <c r="U1827" s="16" t="s">
        <v>358</v>
      </c>
      <c r="V1827" s="12" t="s">
        <v>204</v>
      </c>
      <c r="W1827" s="12" t="s">
        <v>207</v>
      </c>
      <c r="X1827" s="16">
        <v>1</v>
      </c>
      <c r="Y1827" s="16">
        <v>7</v>
      </c>
      <c r="Z1827" s="16">
        <v>0.6</v>
      </c>
      <c r="AA1827" s="16">
        <f t="shared" si="336"/>
        <v>72</v>
      </c>
      <c r="AB1827" s="16" t="s">
        <v>5604</v>
      </c>
      <c r="AD1827" s="16">
        <f t="shared" si="320"/>
        <v>25200</v>
      </c>
      <c r="AE1827" s="16">
        <f t="shared" si="321"/>
        <v>210</v>
      </c>
      <c r="AF1827" s="16">
        <f t="shared" si="322"/>
        <v>78750</v>
      </c>
      <c r="AG1827" s="16">
        <f t="shared" si="323"/>
        <v>60</v>
      </c>
      <c r="AH1827" s="12">
        <f t="shared" si="324"/>
        <v>0</v>
      </c>
      <c r="AI1827" s="16">
        <f t="shared" si="325"/>
        <v>4.2</v>
      </c>
      <c r="AJ1827" s="16">
        <f t="shared" si="326"/>
        <v>14490</v>
      </c>
      <c r="AK1827" s="16">
        <f t="shared" si="327"/>
        <v>300</v>
      </c>
      <c r="AL1827" s="16">
        <f t="shared" si="328"/>
        <v>3000</v>
      </c>
      <c r="AM1827" s="16">
        <f t="shared" si="329"/>
        <v>42600</v>
      </c>
      <c r="AN1827" s="16">
        <f t="shared" si="330"/>
        <v>164040</v>
      </c>
      <c r="AO1827" s="12" t="s">
        <v>1486</v>
      </c>
      <c r="AP1827" s="16">
        <v>0.6</v>
      </c>
      <c r="BC1827" s="16">
        <v>0.6</v>
      </c>
      <c r="BD1827" s="16">
        <f t="shared" si="331"/>
        <v>2.1</v>
      </c>
      <c r="BE1827" s="16">
        <f t="shared" si="332"/>
        <v>1025.25</v>
      </c>
      <c r="BG1827" s="16">
        <f t="shared" si="333"/>
        <v>720</v>
      </c>
      <c r="BH1827" s="16">
        <f t="shared" si="334"/>
        <v>384</v>
      </c>
      <c r="BI1827" s="16">
        <f t="shared" si="335"/>
        <v>4.8</v>
      </c>
    </row>
    <row r="1828" spans="1:61" x14ac:dyDescent="0.35">
      <c r="A1828">
        <v>1827</v>
      </c>
      <c r="B1828" t="s">
        <v>237</v>
      </c>
      <c r="C1828" t="s">
        <v>8440</v>
      </c>
      <c r="D1828" s="15" t="s">
        <v>346</v>
      </c>
      <c r="E1828" s="12" t="s">
        <v>98</v>
      </c>
      <c r="F1828" s="16">
        <v>1982</v>
      </c>
      <c r="G1828" s="12" t="s">
        <v>90</v>
      </c>
      <c r="H1828" s="12" t="s">
        <v>91</v>
      </c>
      <c r="I1828" s="12" t="s">
        <v>92</v>
      </c>
      <c r="J1828" s="12" t="s">
        <v>2401</v>
      </c>
      <c r="K1828" s="12" t="s">
        <v>2415</v>
      </c>
      <c r="N1828" s="16" t="s">
        <v>206</v>
      </c>
      <c r="O1828" s="16" t="s">
        <v>420</v>
      </c>
      <c r="P1828" s="12" t="s">
        <v>131</v>
      </c>
      <c r="Q1828" s="16">
        <v>2023</v>
      </c>
      <c r="R1828" s="16">
        <v>0.6</v>
      </c>
      <c r="U1828" s="16" t="s">
        <v>358</v>
      </c>
      <c r="V1828" s="12" t="s">
        <v>204</v>
      </c>
      <c r="W1828" s="12" t="s">
        <v>207</v>
      </c>
      <c r="X1828" s="16">
        <v>1</v>
      </c>
      <c r="Y1828" s="16">
        <v>6</v>
      </c>
      <c r="Z1828" s="16">
        <v>1.2</v>
      </c>
      <c r="AA1828" s="16">
        <f t="shared" si="336"/>
        <v>144</v>
      </c>
      <c r="AB1828" s="16" t="s">
        <v>5604</v>
      </c>
      <c r="AD1828" s="16">
        <f t="shared" si="320"/>
        <v>50400</v>
      </c>
      <c r="AE1828" s="16">
        <f t="shared" si="321"/>
        <v>420</v>
      </c>
      <c r="AF1828" s="16">
        <f t="shared" si="322"/>
        <v>157500</v>
      </c>
      <c r="AG1828" s="16">
        <f t="shared" si="323"/>
        <v>120</v>
      </c>
      <c r="AH1828" s="12">
        <f t="shared" si="324"/>
        <v>0</v>
      </c>
      <c r="AI1828" s="16">
        <f t="shared" si="325"/>
        <v>8.4</v>
      </c>
      <c r="AJ1828" s="16">
        <f t="shared" si="326"/>
        <v>28980</v>
      </c>
      <c r="AK1828" s="16">
        <f t="shared" si="327"/>
        <v>600</v>
      </c>
      <c r="AL1828" s="16">
        <f t="shared" si="328"/>
        <v>6000</v>
      </c>
      <c r="AM1828" s="16">
        <f t="shared" si="329"/>
        <v>85200</v>
      </c>
      <c r="AN1828" s="16">
        <f t="shared" si="330"/>
        <v>328080</v>
      </c>
      <c r="AO1828" s="12" t="s">
        <v>1486</v>
      </c>
      <c r="AP1828" s="16">
        <v>1.2</v>
      </c>
      <c r="BC1828" s="16">
        <v>1.2</v>
      </c>
      <c r="BD1828" s="16">
        <f t="shared" si="331"/>
        <v>4.2</v>
      </c>
      <c r="BE1828" s="16">
        <f t="shared" si="332"/>
        <v>2050.5</v>
      </c>
      <c r="BG1828" s="16">
        <f t="shared" si="333"/>
        <v>1440</v>
      </c>
      <c r="BH1828" s="16">
        <f t="shared" si="334"/>
        <v>768</v>
      </c>
      <c r="BI1828" s="16">
        <f t="shared" si="335"/>
        <v>9.6</v>
      </c>
    </row>
    <row r="1829" spans="1:61" x14ac:dyDescent="0.35">
      <c r="A1829">
        <v>1828</v>
      </c>
      <c r="B1829" t="s">
        <v>237</v>
      </c>
      <c r="C1829" t="s">
        <v>8441</v>
      </c>
      <c r="D1829" s="15" t="s">
        <v>347</v>
      </c>
      <c r="E1829" s="12" t="s">
        <v>98</v>
      </c>
      <c r="F1829" s="16">
        <v>1992</v>
      </c>
      <c r="G1829" s="12" t="s">
        <v>90</v>
      </c>
      <c r="H1829" s="12" t="s">
        <v>91</v>
      </c>
      <c r="I1829" s="12" t="s">
        <v>92</v>
      </c>
      <c r="J1829" s="12" t="s">
        <v>2401</v>
      </c>
      <c r="K1829" s="12" t="s">
        <v>2415</v>
      </c>
      <c r="N1829" s="16" t="s">
        <v>206</v>
      </c>
      <c r="O1829" s="16" t="s">
        <v>420</v>
      </c>
      <c r="P1829" s="12" t="s">
        <v>131</v>
      </c>
      <c r="Q1829" s="16">
        <v>2023</v>
      </c>
      <c r="R1829" s="16">
        <v>1.2</v>
      </c>
      <c r="U1829" s="16" t="s">
        <v>358</v>
      </c>
      <c r="V1829" s="12" t="s">
        <v>204</v>
      </c>
      <c r="W1829" s="12" t="s">
        <v>207</v>
      </c>
      <c r="X1829" s="16">
        <v>1</v>
      </c>
      <c r="Y1829" s="16">
        <v>8</v>
      </c>
      <c r="Z1829" s="16">
        <v>0.6</v>
      </c>
      <c r="AA1829" s="16">
        <f t="shared" si="336"/>
        <v>72</v>
      </c>
      <c r="AB1829" s="16" t="s">
        <v>5604</v>
      </c>
      <c r="AD1829" s="16">
        <f t="shared" si="320"/>
        <v>25200</v>
      </c>
      <c r="AE1829" s="16">
        <f t="shared" si="321"/>
        <v>210</v>
      </c>
      <c r="AF1829" s="16">
        <f t="shared" si="322"/>
        <v>78750</v>
      </c>
      <c r="AG1829" s="16">
        <f t="shared" si="323"/>
        <v>60</v>
      </c>
      <c r="AH1829" s="12">
        <f t="shared" si="324"/>
        <v>0</v>
      </c>
      <c r="AI1829" s="16">
        <f t="shared" si="325"/>
        <v>4.2</v>
      </c>
      <c r="AJ1829" s="16">
        <f t="shared" si="326"/>
        <v>14490</v>
      </c>
      <c r="AK1829" s="16">
        <f t="shared" si="327"/>
        <v>300</v>
      </c>
      <c r="AL1829" s="16">
        <f t="shared" si="328"/>
        <v>3000</v>
      </c>
      <c r="AM1829" s="16">
        <f t="shared" si="329"/>
        <v>42600</v>
      </c>
      <c r="AN1829" s="16">
        <f t="shared" si="330"/>
        <v>164040</v>
      </c>
      <c r="AO1829" s="12" t="s">
        <v>1486</v>
      </c>
      <c r="AP1829" s="16">
        <v>0.6</v>
      </c>
      <c r="BC1829" s="16">
        <v>0.6</v>
      </c>
      <c r="BD1829" s="16">
        <f t="shared" si="331"/>
        <v>2.1</v>
      </c>
      <c r="BE1829" s="16">
        <f t="shared" si="332"/>
        <v>1025.25</v>
      </c>
      <c r="BG1829" s="16">
        <f t="shared" si="333"/>
        <v>720</v>
      </c>
      <c r="BH1829" s="16">
        <f t="shared" si="334"/>
        <v>384</v>
      </c>
      <c r="BI1829" s="16">
        <f t="shared" si="335"/>
        <v>4.8</v>
      </c>
    </row>
    <row r="1830" spans="1:61" x14ac:dyDescent="0.35">
      <c r="A1830">
        <v>1829</v>
      </c>
      <c r="B1830" t="s">
        <v>237</v>
      </c>
      <c r="C1830" t="s">
        <v>8442</v>
      </c>
      <c r="D1830" s="15" t="s">
        <v>348</v>
      </c>
      <c r="E1830" s="12" t="s">
        <v>98</v>
      </c>
      <c r="F1830" s="16">
        <v>1989</v>
      </c>
      <c r="G1830" s="12" t="s">
        <v>90</v>
      </c>
      <c r="H1830" s="12" t="s">
        <v>91</v>
      </c>
      <c r="I1830" s="12" t="s">
        <v>92</v>
      </c>
      <c r="J1830" s="12" t="s">
        <v>2401</v>
      </c>
      <c r="K1830" s="12" t="s">
        <v>2415</v>
      </c>
      <c r="N1830" s="16" t="s">
        <v>206</v>
      </c>
      <c r="O1830" s="16" t="s">
        <v>420</v>
      </c>
      <c r="P1830" s="12" t="s">
        <v>131</v>
      </c>
      <c r="Q1830" s="16">
        <v>2023</v>
      </c>
      <c r="R1830" s="16">
        <v>0.6</v>
      </c>
      <c r="U1830" s="16" t="s">
        <v>358</v>
      </c>
      <c r="V1830" s="12" t="s">
        <v>204</v>
      </c>
      <c r="W1830" s="12" t="s">
        <v>207</v>
      </c>
      <c r="X1830" s="16">
        <v>1</v>
      </c>
      <c r="Y1830" s="16">
        <v>5</v>
      </c>
      <c r="Z1830" s="16">
        <v>0.6</v>
      </c>
      <c r="AA1830" s="16">
        <f t="shared" si="336"/>
        <v>72</v>
      </c>
      <c r="AB1830" s="16" t="s">
        <v>5604</v>
      </c>
      <c r="AD1830" s="16">
        <f t="shared" ref="AD1830:AD1893" si="337">AA1830*350</f>
        <v>25200</v>
      </c>
      <c r="AE1830" s="16">
        <f t="shared" ref="AE1830:AE1893" si="338">Z1830*350</f>
        <v>210</v>
      </c>
      <c r="AF1830" s="16">
        <f t="shared" ref="AF1830:AF1893" si="339">AE1830*375</f>
        <v>78750</v>
      </c>
      <c r="AG1830" s="16">
        <f t="shared" ref="AG1830:AG1893" si="340">Z1830*100</f>
        <v>60</v>
      </c>
      <c r="AH1830" s="12">
        <f t="shared" ref="AH1830:AH1893" si="341">AG1830*0</f>
        <v>0</v>
      </c>
      <c r="AI1830" s="16">
        <f t="shared" ref="AI1830:AI1893" si="342">7*Z1830</f>
        <v>4.2</v>
      </c>
      <c r="AJ1830" s="16">
        <f t="shared" ref="AJ1830:AJ1893" si="343">AI1830*3450</f>
        <v>14490</v>
      </c>
      <c r="AK1830" s="16">
        <f t="shared" ref="AK1830:AK1893" si="344">Z1830*500</f>
        <v>300</v>
      </c>
      <c r="AL1830" s="16">
        <f t="shared" ref="AL1830:AL1893" si="345">1*5000*Z1830</f>
        <v>3000</v>
      </c>
      <c r="AM1830" s="16">
        <f t="shared" ref="AM1830:AM1893" si="346">Z1830*71000</f>
        <v>42600</v>
      </c>
      <c r="AN1830" s="16">
        <f t="shared" ref="AN1830:AN1893" si="347">AM1830+AL1830+AJ1830+AF1830+AD1830</f>
        <v>164040</v>
      </c>
      <c r="AO1830" s="12" t="s">
        <v>1486</v>
      </c>
      <c r="AP1830" s="16">
        <v>0.6</v>
      </c>
      <c r="BC1830" s="16">
        <v>0.6</v>
      </c>
      <c r="BD1830" s="16">
        <f t="shared" ref="BD1830:BD1893" si="348">3.5*BC1830</f>
        <v>2.1</v>
      </c>
      <c r="BE1830" s="16">
        <f t="shared" ref="BE1830:BE1893" si="349">AN1830/160</f>
        <v>1025.25</v>
      </c>
      <c r="BG1830" s="16">
        <f t="shared" ref="BG1830:BG1893" si="350">1200*BC1830</f>
        <v>720</v>
      </c>
      <c r="BH1830" s="16">
        <f t="shared" ref="BH1830:BH1893" si="351">640*BC1830</f>
        <v>384</v>
      </c>
      <c r="BI1830" s="16">
        <f t="shared" ref="BI1830:BI1893" si="352">BH1830/80</f>
        <v>4.8</v>
      </c>
    </row>
    <row r="1831" spans="1:61" x14ac:dyDescent="0.35">
      <c r="A1831">
        <v>1830</v>
      </c>
      <c r="B1831" t="s">
        <v>237</v>
      </c>
      <c r="C1831" t="s">
        <v>8443</v>
      </c>
      <c r="D1831" s="15" t="s">
        <v>357</v>
      </c>
      <c r="E1831" s="12" t="s">
        <v>98</v>
      </c>
      <c r="F1831" s="16">
        <v>1989</v>
      </c>
      <c r="G1831" s="12" t="s">
        <v>90</v>
      </c>
      <c r="H1831" s="12" t="s">
        <v>91</v>
      </c>
      <c r="I1831" s="12" t="s">
        <v>92</v>
      </c>
      <c r="J1831" s="12" t="s">
        <v>2401</v>
      </c>
      <c r="K1831" s="12" t="s">
        <v>2415</v>
      </c>
      <c r="N1831" s="16" t="s">
        <v>206</v>
      </c>
      <c r="O1831" s="16" t="s">
        <v>420</v>
      </c>
      <c r="P1831" s="12" t="s">
        <v>131</v>
      </c>
      <c r="Q1831" s="16">
        <v>2023</v>
      </c>
      <c r="R1831" s="16">
        <v>0.6</v>
      </c>
      <c r="U1831" s="16" t="s">
        <v>358</v>
      </c>
      <c r="V1831" s="12" t="s">
        <v>204</v>
      </c>
      <c r="W1831" s="12" t="s">
        <v>207</v>
      </c>
      <c r="X1831" s="16">
        <v>1</v>
      </c>
      <c r="Y1831" s="16">
        <v>7</v>
      </c>
      <c r="Z1831" s="16">
        <v>0.4</v>
      </c>
      <c r="AA1831" s="16">
        <f t="shared" ref="AA1831:AA1894" si="353">Z1831*120</f>
        <v>48</v>
      </c>
      <c r="AB1831" s="16" t="s">
        <v>5604</v>
      </c>
      <c r="AD1831" s="16">
        <f t="shared" si="337"/>
        <v>16800</v>
      </c>
      <c r="AE1831" s="16">
        <f t="shared" si="338"/>
        <v>140</v>
      </c>
      <c r="AF1831" s="16">
        <f t="shared" si="339"/>
        <v>52500</v>
      </c>
      <c r="AG1831" s="16">
        <f t="shared" si="340"/>
        <v>40</v>
      </c>
      <c r="AH1831" s="12">
        <f t="shared" si="341"/>
        <v>0</v>
      </c>
      <c r="AI1831" s="16">
        <f t="shared" si="342"/>
        <v>2.8000000000000003</v>
      </c>
      <c r="AJ1831" s="16">
        <f t="shared" si="343"/>
        <v>9660.0000000000018</v>
      </c>
      <c r="AK1831" s="16">
        <f t="shared" si="344"/>
        <v>200</v>
      </c>
      <c r="AL1831" s="16">
        <f t="shared" si="345"/>
        <v>2000</v>
      </c>
      <c r="AM1831" s="16">
        <f t="shared" si="346"/>
        <v>28400</v>
      </c>
      <c r="AN1831" s="16">
        <f t="shared" si="347"/>
        <v>109360</v>
      </c>
      <c r="AO1831" s="12" t="s">
        <v>1486</v>
      </c>
      <c r="AP1831" s="16">
        <v>0.4</v>
      </c>
      <c r="BC1831" s="16">
        <v>0.4</v>
      </c>
      <c r="BD1831" s="16">
        <f t="shared" si="348"/>
        <v>1.4000000000000001</v>
      </c>
      <c r="BE1831" s="16">
        <f t="shared" si="349"/>
        <v>683.5</v>
      </c>
      <c r="BG1831" s="16">
        <f t="shared" si="350"/>
        <v>480</v>
      </c>
      <c r="BH1831" s="16">
        <f t="shared" si="351"/>
        <v>256</v>
      </c>
      <c r="BI1831" s="16">
        <f t="shared" si="352"/>
        <v>3.2</v>
      </c>
    </row>
    <row r="1832" spans="1:61" x14ac:dyDescent="0.35">
      <c r="A1832">
        <v>1831</v>
      </c>
      <c r="B1832" t="s">
        <v>237</v>
      </c>
      <c r="C1832" t="s">
        <v>8444</v>
      </c>
      <c r="D1832" s="15" t="s">
        <v>349</v>
      </c>
      <c r="E1832" s="12" t="s">
        <v>98</v>
      </c>
      <c r="F1832" s="16">
        <v>1989</v>
      </c>
      <c r="G1832" s="12" t="s">
        <v>90</v>
      </c>
      <c r="H1832" s="12" t="s">
        <v>91</v>
      </c>
      <c r="I1832" s="12" t="s">
        <v>92</v>
      </c>
      <c r="J1832" s="12" t="s">
        <v>2401</v>
      </c>
      <c r="K1832" s="12" t="s">
        <v>2415</v>
      </c>
      <c r="N1832" s="16" t="s">
        <v>206</v>
      </c>
      <c r="O1832" s="16" t="s">
        <v>420</v>
      </c>
      <c r="P1832" s="12" t="s">
        <v>131</v>
      </c>
      <c r="Q1832" s="16">
        <v>2023</v>
      </c>
      <c r="R1832" s="16">
        <v>0.4</v>
      </c>
      <c r="U1832" s="16" t="s">
        <v>358</v>
      </c>
      <c r="V1832" s="12" t="s">
        <v>204</v>
      </c>
      <c r="W1832" s="12" t="s">
        <v>207</v>
      </c>
      <c r="X1832" s="16">
        <v>1</v>
      </c>
      <c r="Y1832" s="16">
        <v>5</v>
      </c>
      <c r="Z1832" s="16">
        <v>0.4</v>
      </c>
      <c r="AA1832" s="16">
        <f t="shared" si="353"/>
        <v>48</v>
      </c>
      <c r="AB1832" s="16" t="s">
        <v>5604</v>
      </c>
      <c r="AD1832" s="16">
        <f t="shared" si="337"/>
        <v>16800</v>
      </c>
      <c r="AE1832" s="16">
        <f t="shared" si="338"/>
        <v>140</v>
      </c>
      <c r="AF1832" s="16">
        <f t="shared" si="339"/>
        <v>52500</v>
      </c>
      <c r="AG1832" s="16">
        <f t="shared" si="340"/>
        <v>40</v>
      </c>
      <c r="AH1832" s="12">
        <f t="shared" si="341"/>
        <v>0</v>
      </c>
      <c r="AI1832" s="16">
        <f t="shared" si="342"/>
        <v>2.8000000000000003</v>
      </c>
      <c r="AJ1832" s="16">
        <f t="shared" si="343"/>
        <v>9660.0000000000018</v>
      </c>
      <c r="AK1832" s="16">
        <f t="shared" si="344"/>
        <v>200</v>
      </c>
      <c r="AL1832" s="16">
        <f t="shared" si="345"/>
        <v>2000</v>
      </c>
      <c r="AM1832" s="16">
        <f t="shared" si="346"/>
        <v>28400</v>
      </c>
      <c r="AN1832" s="16">
        <f t="shared" si="347"/>
        <v>109360</v>
      </c>
      <c r="AO1832" s="12" t="s">
        <v>1486</v>
      </c>
      <c r="AP1832" s="16">
        <v>0.4</v>
      </c>
      <c r="BC1832" s="16">
        <v>0.4</v>
      </c>
      <c r="BD1832" s="16">
        <f t="shared" si="348"/>
        <v>1.4000000000000001</v>
      </c>
      <c r="BE1832" s="16">
        <f t="shared" si="349"/>
        <v>683.5</v>
      </c>
      <c r="BG1832" s="16">
        <f t="shared" si="350"/>
        <v>480</v>
      </c>
      <c r="BH1832" s="16">
        <f t="shared" si="351"/>
        <v>256</v>
      </c>
      <c r="BI1832" s="16">
        <f t="shared" si="352"/>
        <v>3.2</v>
      </c>
    </row>
    <row r="1833" spans="1:61" x14ac:dyDescent="0.35">
      <c r="A1833">
        <v>1832</v>
      </c>
      <c r="B1833" t="s">
        <v>237</v>
      </c>
      <c r="C1833" t="s">
        <v>8445</v>
      </c>
      <c r="D1833" s="15" t="s">
        <v>320</v>
      </c>
      <c r="E1833" s="12" t="s">
        <v>98</v>
      </c>
      <c r="F1833" s="16">
        <v>1988</v>
      </c>
      <c r="G1833" s="12" t="s">
        <v>90</v>
      </c>
      <c r="H1833" s="12" t="s">
        <v>91</v>
      </c>
      <c r="I1833" s="12" t="s">
        <v>92</v>
      </c>
      <c r="J1833" s="12" t="s">
        <v>2401</v>
      </c>
      <c r="K1833" s="12" t="s">
        <v>2415</v>
      </c>
      <c r="N1833" s="16" t="s">
        <v>206</v>
      </c>
      <c r="O1833" s="16" t="s">
        <v>420</v>
      </c>
      <c r="P1833" s="12" t="s">
        <v>131</v>
      </c>
      <c r="Q1833" s="16">
        <v>2023</v>
      </c>
      <c r="R1833" s="16">
        <v>0.4</v>
      </c>
      <c r="U1833" s="16" t="s">
        <v>358</v>
      </c>
      <c r="V1833" s="12" t="s">
        <v>204</v>
      </c>
      <c r="W1833" s="12" t="s">
        <v>207</v>
      </c>
      <c r="X1833" s="16">
        <v>1</v>
      </c>
      <c r="Y1833" s="16">
        <v>6</v>
      </c>
      <c r="Z1833" s="16">
        <v>0.4</v>
      </c>
      <c r="AA1833" s="16">
        <f t="shared" si="353"/>
        <v>48</v>
      </c>
      <c r="AB1833" s="16" t="s">
        <v>5604</v>
      </c>
      <c r="AD1833" s="16">
        <f t="shared" si="337"/>
        <v>16800</v>
      </c>
      <c r="AE1833" s="16">
        <f t="shared" si="338"/>
        <v>140</v>
      </c>
      <c r="AF1833" s="16">
        <f t="shared" si="339"/>
        <v>52500</v>
      </c>
      <c r="AG1833" s="16">
        <f t="shared" si="340"/>
        <v>40</v>
      </c>
      <c r="AH1833" s="12">
        <f t="shared" si="341"/>
        <v>0</v>
      </c>
      <c r="AI1833" s="16">
        <f t="shared" si="342"/>
        <v>2.8000000000000003</v>
      </c>
      <c r="AJ1833" s="16">
        <f t="shared" si="343"/>
        <v>9660.0000000000018</v>
      </c>
      <c r="AK1833" s="16">
        <f t="shared" si="344"/>
        <v>200</v>
      </c>
      <c r="AL1833" s="16">
        <f t="shared" si="345"/>
        <v>2000</v>
      </c>
      <c r="AM1833" s="16">
        <f t="shared" si="346"/>
        <v>28400</v>
      </c>
      <c r="AN1833" s="16">
        <f t="shared" si="347"/>
        <v>109360</v>
      </c>
      <c r="AO1833" s="12" t="s">
        <v>1486</v>
      </c>
      <c r="AP1833" s="16">
        <v>0.4</v>
      </c>
      <c r="BC1833" s="16">
        <v>0.4</v>
      </c>
      <c r="BD1833" s="16">
        <f t="shared" si="348"/>
        <v>1.4000000000000001</v>
      </c>
      <c r="BE1833" s="16">
        <f t="shared" si="349"/>
        <v>683.5</v>
      </c>
      <c r="BG1833" s="16">
        <f t="shared" si="350"/>
        <v>480</v>
      </c>
      <c r="BH1833" s="16">
        <f t="shared" si="351"/>
        <v>256</v>
      </c>
      <c r="BI1833" s="16">
        <f t="shared" si="352"/>
        <v>3.2</v>
      </c>
    </row>
    <row r="1834" spans="1:61" x14ac:dyDescent="0.35">
      <c r="A1834">
        <v>1833</v>
      </c>
      <c r="B1834" t="s">
        <v>237</v>
      </c>
      <c r="C1834" t="s">
        <v>8446</v>
      </c>
      <c r="D1834" s="15" t="s">
        <v>350</v>
      </c>
      <c r="E1834" s="12" t="s">
        <v>98</v>
      </c>
      <c r="F1834" s="16">
        <v>1989</v>
      </c>
      <c r="G1834" s="12" t="s">
        <v>90</v>
      </c>
      <c r="H1834" s="12" t="s">
        <v>91</v>
      </c>
      <c r="I1834" s="12" t="s">
        <v>92</v>
      </c>
      <c r="J1834" s="12" t="s">
        <v>2401</v>
      </c>
      <c r="K1834" s="12" t="s">
        <v>2415</v>
      </c>
      <c r="N1834" s="16" t="s">
        <v>206</v>
      </c>
      <c r="O1834" s="16" t="s">
        <v>420</v>
      </c>
      <c r="P1834" s="12" t="s">
        <v>131</v>
      </c>
      <c r="Q1834" s="16">
        <v>2023</v>
      </c>
      <c r="R1834" s="16">
        <v>0.4</v>
      </c>
      <c r="U1834" s="16" t="s">
        <v>358</v>
      </c>
      <c r="V1834" s="12" t="s">
        <v>204</v>
      </c>
      <c r="W1834" s="12" t="s">
        <v>207</v>
      </c>
      <c r="X1834" s="16">
        <v>1</v>
      </c>
      <c r="Y1834" s="16">
        <v>4</v>
      </c>
      <c r="Z1834" s="16">
        <v>0.4</v>
      </c>
      <c r="AA1834" s="16">
        <f t="shared" si="353"/>
        <v>48</v>
      </c>
      <c r="AB1834" s="16" t="s">
        <v>5604</v>
      </c>
      <c r="AD1834" s="16">
        <f t="shared" si="337"/>
        <v>16800</v>
      </c>
      <c r="AE1834" s="16">
        <f t="shared" si="338"/>
        <v>140</v>
      </c>
      <c r="AF1834" s="16">
        <f t="shared" si="339"/>
        <v>52500</v>
      </c>
      <c r="AG1834" s="16">
        <f t="shared" si="340"/>
        <v>40</v>
      </c>
      <c r="AH1834" s="12">
        <f t="shared" si="341"/>
        <v>0</v>
      </c>
      <c r="AI1834" s="16">
        <f t="shared" si="342"/>
        <v>2.8000000000000003</v>
      </c>
      <c r="AJ1834" s="16">
        <f t="shared" si="343"/>
        <v>9660.0000000000018</v>
      </c>
      <c r="AK1834" s="16">
        <f t="shared" si="344"/>
        <v>200</v>
      </c>
      <c r="AL1834" s="16">
        <f t="shared" si="345"/>
        <v>2000</v>
      </c>
      <c r="AM1834" s="16">
        <f t="shared" si="346"/>
        <v>28400</v>
      </c>
      <c r="AN1834" s="16">
        <f t="shared" si="347"/>
        <v>109360</v>
      </c>
      <c r="AO1834" s="12" t="s">
        <v>1486</v>
      </c>
      <c r="AP1834" s="16">
        <v>0.4</v>
      </c>
      <c r="BC1834" s="16">
        <v>0.4</v>
      </c>
      <c r="BD1834" s="16">
        <f t="shared" si="348"/>
        <v>1.4000000000000001</v>
      </c>
      <c r="BE1834" s="16">
        <f t="shared" si="349"/>
        <v>683.5</v>
      </c>
      <c r="BG1834" s="16">
        <f t="shared" si="350"/>
        <v>480</v>
      </c>
      <c r="BH1834" s="16">
        <f t="shared" si="351"/>
        <v>256</v>
      </c>
      <c r="BI1834" s="16">
        <f t="shared" si="352"/>
        <v>3.2</v>
      </c>
    </row>
    <row r="1835" spans="1:61" x14ac:dyDescent="0.35">
      <c r="A1835">
        <v>1834</v>
      </c>
      <c r="B1835" t="s">
        <v>237</v>
      </c>
      <c r="C1835" t="s">
        <v>8447</v>
      </c>
      <c r="D1835" s="15" t="s">
        <v>358</v>
      </c>
      <c r="E1835" s="12" t="s">
        <v>98</v>
      </c>
      <c r="G1835" s="12" t="s">
        <v>90</v>
      </c>
      <c r="H1835" s="12" t="s">
        <v>91</v>
      </c>
      <c r="I1835" s="12" t="s">
        <v>92</v>
      </c>
      <c r="J1835" s="12" t="s">
        <v>2401</v>
      </c>
      <c r="K1835" s="12" t="s">
        <v>2415</v>
      </c>
      <c r="N1835" s="16" t="s">
        <v>205</v>
      </c>
      <c r="O1835" s="16" t="s">
        <v>420</v>
      </c>
      <c r="P1835" s="12" t="s">
        <v>131</v>
      </c>
      <c r="Q1835" s="16">
        <v>2023</v>
      </c>
      <c r="R1835" s="16">
        <v>1.19</v>
      </c>
      <c r="U1835" s="16" t="s">
        <v>358</v>
      </c>
      <c r="V1835" s="12" t="s">
        <v>204</v>
      </c>
      <c r="W1835" s="12" t="s">
        <v>207</v>
      </c>
      <c r="X1835" s="16">
        <v>1</v>
      </c>
      <c r="Y1835" s="16">
        <v>10</v>
      </c>
      <c r="Z1835" s="16">
        <v>1.19</v>
      </c>
      <c r="AA1835" s="16">
        <f t="shared" si="353"/>
        <v>142.79999999999998</v>
      </c>
      <c r="AB1835" s="16" t="s">
        <v>5604</v>
      </c>
      <c r="AD1835" s="16">
        <f t="shared" si="337"/>
        <v>49979.999999999993</v>
      </c>
      <c r="AE1835" s="16">
        <f t="shared" si="338"/>
        <v>416.5</v>
      </c>
      <c r="AF1835" s="16">
        <f t="shared" si="339"/>
        <v>156187.5</v>
      </c>
      <c r="AG1835" s="16">
        <f t="shared" si="340"/>
        <v>119</v>
      </c>
      <c r="AH1835" s="12">
        <f t="shared" si="341"/>
        <v>0</v>
      </c>
      <c r="AI1835" s="16">
        <f t="shared" si="342"/>
        <v>8.33</v>
      </c>
      <c r="AJ1835" s="16">
        <f t="shared" si="343"/>
        <v>28738.5</v>
      </c>
      <c r="AK1835" s="16">
        <f t="shared" si="344"/>
        <v>595</v>
      </c>
      <c r="AL1835" s="16">
        <f t="shared" si="345"/>
        <v>5950</v>
      </c>
      <c r="AM1835" s="16">
        <f t="shared" si="346"/>
        <v>84490</v>
      </c>
      <c r="AN1835" s="16">
        <f t="shared" si="347"/>
        <v>325346</v>
      </c>
      <c r="AO1835" s="12" t="s">
        <v>1486</v>
      </c>
      <c r="AP1835" s="16">
        <v>1.19</v>
      </c>
      <c r="BC1835" s="16">
        <v>1.19</v>
      </c>
      <c r="BD1835" s="16">
        <f t="shared" si="348"/>
        <v>4.165</v>
      </c>
      <c r="BE1835" s="16">
        <f t="shared" si="349"/>
        <v>2033.4124999999999</v>
      </c>
      <c r="BG1835" s="16">
        <f t="shared" si="350"/>
        <v>1428</v>
      </c>
      <c r="BH1835" s="16">
        <f t="shared" si="351"/>
        <v>761.59999999999991</v>
      </c>
      <c r="BI1835" s="16">
        <f t="shared" si="352"/>
        <v>9.52</v>
      </c>
    </row>
    <row r="1836" spans="1:61" x14ac:dyDescent="0.35">
      <c r="A1836">
        <v>1835</v>
      </c>
      <c r="B1836" t="s">
        <v>360</v>
      </c>
      <c r="C1836" t="s">
        <v>8448</v>
      </c>
      <c r="D1836" s="15" t="s">
        <v>361</v>
      </c>
      <c r="E1836" s="12" t="s">
        <v>98</v>
      </c>
      <c r="F1836" s="16">
        <v>1976</v>
      </c>
      <c r="G1836" s="12" t="s">
        <v>362</v>
      </c>
      <c r="H1836" s="12" t="s">
        <v>91</v>
      </c>
      <c r="I1836" s="12" t="s">
        <v>363</v>
      </c>
      <c r="J1836" s="12" t="s">
        <v>2401</v>
      </c>
      <c r="K1836" s="12" t="s">
        <v>364</v>
      </c>
      <c r="N1836" s="16" t="s">
        <v>206</v>
      </c>
      <c r="O1836" s="16" t="s">
        <v>365</v>
      </c>
      <c r="P1836" s="12" t="s">
        <v>131</v>
      </c>
      <c r="Q1836" s="16">
        <v>2023</v>
      </c>
      <c r="R1836" s="16">
        <v>1.29</v>
      </c>
      <c r="S1836" s="16">
        <v>10</v>
      </c>
      <c r="U1836" s="16" t="s">
        <v>367</v>
      </c>
      <c r="W1836" s="12" t="s">
        <v>204</v>
      </c>
      <c r="X1836" s="16">
        <v>1</v>
      </c>
      <c r="Y1836" s="16">
        <v>15</v>
      </c>
      <c r="Z1836" s="16">
        <v>1.29</v>
      </c>
      <c r="AA1836" s="16">
        <f t="shared" si="353"/>
        <v>154.80000000000001</v>
      </c>
      <c r="AB1836" s="16" t="s">
        <v>5604</v>
      </c>
      <c r="AD1836" s="16">
        <f t="shared" si="337"/>
        <v>54180.000000000007</v>
      </c>
      <c r="AE1836" s="16">
        <f t="shared" si="338"/>
        <v>451.5</v>
      </c>
      <c r="AF1836" s="16">
        <f t="shared" si="339"/>
        <v>169312.5</v>
      </c>
      <c r="AG1836" s="16">
        <f t="shared" si="340"/>
        <v>129</v>
      </c>
      <c r="AH1836" s="12">
        <f t="shared" si="341"/>
        <v>0</v>
      </c>
      <c r="AI1836" s="16">
        <f t="shared" si="342"/>
        <v>9.0300000000000011</v>
      </c>
      <c r="AJ1836" s="16">
        <f t="shared" si="343"/>
        <v>31153.500000000004</v>
      </c>
      <c r="AK1836" s="16">
        <f t="shared" si="344"/>
        <v>645</v>
      </c>
      <c r="AL1836" s="16">
        <f t="shared" si="345"/>
        <v>6450</v>
      </c>
      <c r="AM1836" s="16">
        <f t="shared" si="346"/>
        <v>91590</v>
      </c>
      <c r="AN1836" s="16">
        <f t="shared" si="347"/>
        <v>352686</v>
      </c>
      <c r="AO1836" s="12" t="s">
        <v>1486</v>
      </c>
      <c r="AP1836" s="16">
        <v>1.29</v>
      </c>
      <c r="BC1836" s="16">
        <v>1.29</v>
      </c>
      <c r="BD1836" s="16">
        <f t="shared" si="348"/>
        <v>4.5150000000000006</v>
      </c>
      <c r="BE1836" s="16">
        <f t="shared" si="349"/>
        <v>2204.2874999999999</v>
      </c>
      <c r="BG1836" s="16">
        <f t="shared" si="350"/>
        <v>1548</v>
      </c>
      <c r="BH1836" s="16">
        <f t="shared" si="351"/>
        <v>825.6</v>
      </c>
      <c r="BI1836" s="16">
        <f t="shared" si="352"/>
        <v>10.32</v>
      </c>
    </row>
    <row r="1837" spans="1:61" x14ac:dyDescent="0.35">
      <c r="A1837">
        <v>1836</v>
      </c>
      <c r="B1837" t="s">
        <v>360</v>
      </c>
      <c r="C1837" t="s">
        <v>8449</v>
      </c>
      <c r="D1837" s="15" t="s">
        <v>368</v>
      </c>
      <c r="E1837" s="12" t="s">
        <v>98</v>
      </c>
      <c r="F1837" s="16">
        <v>1980</v>
      </c>
      <c r="G1837" s="12" t="s">
        <v>362</v>
      </c>
      <c r="H1837" s="12" t="s">
        <v>91</v>
      </c>
      <c r="I1837" s="12" t="s">
        <v>363</v>
      </c>
      <c r="J1837" s="12" t="s">
        <v>2401</v>
      </c>
      <c r="K1837" s="12" t="s">
        <v>364</v>
      </c>
      <c r="N1837" s="16" t="s">
        <v>206</v>
      </c>
      <c r="O1837" s="16" t="s">
        <v>365</v>
      </c>
      <c r="P1837" s="12" t="s">
        <v>131</v>
      </c>
      <c r="Q1837" s="16">
        <v>2023</v>
      </c>
      <c r="R1837" s="16">
        <v>1.33</v>
      </c>
      <c r="U1837" s="16" t="s">
        <v>367</v>
      </c>
      <c r="W1837" s="12" t="s">
        <v>204</v>
      </c>
      <c r="X1837" s="16">
        <v>1</v>
      </c>
      <c r="Y1837" s="16">
        <v>6</v>
      </c>
      <c r="Z1837" s="16">
        <v>1.33</v>
      </c>
      <c r="AA1837" s="16">
        <f t="shared" si="353"/>
        <v>159.60000000000002</v>
      </c>
      <c r="AB1837" s="16" t="s">
        <v>5604</v>
      </c>
      <c r="AD1837" s="16">
        <f t="shared" si="337"/>
        <v>55860.000000000007</v>
      </c>
      <c r="AE1837" s="16">
        <f t="shared" si="338"/>
        <v>465.5</v>
      </c>
      <c r="AF1837" s="16">
        <f t="shared" si="339"/>
        <v>174562.5</v>
      </c>
      <c r="AG1837" s="16">
        <f t="shared" si="340"/>
        <v>133</v>
      </c>
      <c r="AH1837" s="12">
        <f t="shared" si="341"/>
        <v>0</v>
      </c>
      <c r="AI1837" s="16">
        <f t="shared" si="342"/>
        <v>9.31</v>
      </c>
      <c r="AJ1837" s="16">
        <f t="shared" si="343"/>
        <v>32119.5</v>
      </c>
      <c r="AK1837" s="16">
        <f t="shared" si="344"/>
        <v>665</v>
      </c>
      <c r="AL1837" s="16">
        <f t="shared" si="345"/>
        <v>6650</v>
      </c>
      <c r="AM1837" s="16">
        <f t="shared" si="346"/>
        <v>94430</v>
      </c>
      <c r="AN1837" s="16">
        <f t="shared" si="347"/>
        <v>363622</v>
      </c>
      <c r="AO1837" s="12" t="s">
        <v>1486</v>
      </c>
      <c r="AP1837" s="16">
        <v>1.33</v>
      </c>
      <c r="BC1837" s="16">
        <v>1.33</v>
      </c>
      <c r="BD1837" s="16">
        <f t="shared" si="348"/>
        <v>4.6550000000000002</v>
      </c>
      <c r="BE1837" s="16">
        <f t="shared" si="349"/>
        <v>2272.6374999999998</v>
      </c>
      <c r="BG1837" s="16">
        <f t="shared" si="350"/>
        <v>1596</v>
      </c>
      <c r="BH1837" s="16">
        <f t="shared" si="351"/>
        <v>851.2</v>
      </c>
      <c r="BI1837" s="16">
        <f t="shared" si="352"/>
        <v>10.64</v>
      </c>
    </row>
    <row r="1838" spans="1:61" x14ac:dyDescent="0.35">
      <c r="A1838">
        <v>1837</v>
      </c>
      <c r="B1838" t="s">
        <v>360</v>
      </c>
      <c r="C1838" t="s">
        <v>8450</v>
      </c>
      <c r="D1838" s="15" t="s">
        <v>369</v>
      </c>
      <c r="E1838" s="12" t="s">
        <v>98</v>
      </c>
      <c r="F1838" s="16">
        <v>1958</v>
      </c>
      <c r="G1838" s="12" t="s">
        <v>362</v>
      </c>
      <c r="H1838" s="12" t="s">
        <v>91</v>
      </c>
      <c r="I1838" s="12" t="s">
        <v>363</v>
      </c>
      <c r="J1838" s="12" t="s">
        <v>2401</v>
      </c>
      <c r="K1838" s="12" t="s">
        <v>364</v>
      </c>
      <c r="N1838" s="16" t="s">
        <v>205</v>
      </c>
      <c r="O1838" s="16" t="s">
        <v>365</v>
      </c>
      <c r="P1838" s="12" t="s">
        <v>366</v>
      </c>
      <c r="Q1838" s="16">
        <v>2023</v>
      </c>
      <c r="R1838" s="16">
        <v>2.3199999999999998</v>
      </c>
      <c r="S1838" s="16">
        <v>20</v>
      </c>
      <c r="U1838" s="16" t="s">
        <v>367</v>
      </c>
      <c r="W1838" s="12" t="s">
        <v>204</v>
      </c>
      <c r="X1838" s="16">
        <v>1</v>
      </c>
      <c r="Y1838" s="16">
        <v>8</v>
      </c>
      <c r="Z1838" s="16">
        <v>2.3199999999999998</v>
      </c>
      <c r="AA1838" s="16">
        <f t="shared" si="353"/>
        <v>278.39999999999998</v>
      </c>
      <c r="AB1838" s="16" t="s">
        <v>5604</v>
      </c>
      <c r="AD1838" s="16">
        <f t="shared" si="337"/>
        <v>97439.999999999985</v>
      </c>
      <c r="AE1838" s="16">
        <f t="shared" si="338"/>
        <v>812</v>
      </c>
      <c r="AF1838" s="16">
        <f t="shared" si="339"/>
        <v>304500</v>
      </c>
      <c r="AG1838" s="16">
        <f t="shared" si="340"/>
        <v>231.99999999999997</v>
      </c>
      <c r="AH1838" s="12">
        <f t="shared" si="341"/>
        <v>0</v>
      </c>
      <c r="AI1838" s="16">
        <f t="shared" si="342"/>
        <v>16.239999999999998</v>
      </c>
      <c r="AJ1838" s="16">
        <f t="shared" si="343"/>
        <v>56027.999999999993</v>
      </c>
      <c r="AK1838" s="16">
        <f t="shared" si="344"/>
        <v>1160</v>
      </c>
      <c r="AL1838" s="16">
        <f t="shared" si="345"/>
        <v>11600</v>
      </c>
      <c r="AM1838" s="16">
        <f t="shared" si="346"/>
        <v>164720</v>
      </c>
      <c r="AN1838" s="16">
        <f t="shared" si="347"/>
        <v>634288</v>
      </c>
      <c r="AO1838" s="12" t="s">
        <v>1486</v>
      </c>
      <c r="AP1838" s="16">
        <v>2.3199999999999998</v>
      </c>
      <c r="BC1838" s="16">
        <v>2.3199999999999998</v>
      </c>
      <c r="BD1838" s="16">
        <f t="shared" si="348"/>
        <v>8.1199999999999992</v>
      </c>
      <c r="BE1838" s="16">
        <f t="shared" si="349"/>
        <v>3964.3</v>
      </c>
      <c r="BG1838" s="16">
        <f t="shared" si="350"/>
        <v>2784</v>
      </c>
      <c r="BH1838" s="16">
        <f t="shared" si="351"/>
        <v>1484.8</v>
      </c>
      <c r="BI1838" s="16">
        <f t="shared" si="352"/>
        <v>18.559999999999999</v>
      </c>
    </row>
    <row r="1839" spans="1:61" x14ac:dyDescent="0.35">
      <c r="A1839">
        <v>1838</v>
      </c>
      <c r="B1839" t="s">
        <v>360</v>
      </c>
      <c r="C1839" t="s">
        <v>8451</v>
      </c>
      <c r="D1839" s="15" t="s">
        <v>370</v>
      </c>
      <c r="E1839" s="12" t="s">
        <v>98</v>
      </c>
      <c r="F1839" s="16">
        <v>1975</v>
      </c>
      <c r="G1839" s="12" t="s">
        <v>362</v>
      </c>
      <c r="H1839" s="12" t="s">
        <v>91</v>
      </c>
      <c r="I1839" s="12" t="s">
        <v>363</v>
      </c>
      <c r="J1839" s="12" t="s">
        <v>2401</v>
      </c>
      <c r="K1839" s="12" t="s">
        <v>364</v>
      </c>
      <c r="N1839" s="16" t="s">
        <v>206</v>
      </c>
      <c r="O1839" s="16" t="s">
        <v>365</v>
      </c>
      <c r="P1839" s="12" t="s">
        <v>366</v>
      </c>
      <c r="Q1839" s="16">
        <v>2023</v>
      </c>
      <c r="R1839" s="16">
        <v>2.5499999999999998</v>
      </c>
      <c r="S1839" s="16">
        <v>8</v>
      </c>
      <c r="U1839" s="16" t="s">
        <v>367</v>
      </c>
      <c r="W1839" s="12" t="s">
        <v>204</v>
      </c>
      <c r="X1839" s="16">
        <v>1</v>
      </c>
      <c r="Y1839" s="16">
        <v>7</v>
      </c>
      <c r="Z1839" s="16">
        <v>2.5499999999999998</v>
      </c>
      <c r="AA1839" s="16">
        <f t="shared" si="353"/>
        <v>306</v>
      </c>
      <c r="AB1839" s="16" t="s">
        <v>5604</v>
      </c>
      <c r="AD1839" s="16">
        <f t="shared" si="337"/>
        <v>107100</v>
      </c>
      <c r="AE1839" s="16">
        <f t="shared" si="338"/>
        <v>892.49999999999989</v>
      </c>
      <c r="AF1839" s="16">
        <f t="shared" si="339"/>
        <v>334687.49999999994</v>
      </c>
      <c r="AG1839" s="16">
        <f t="shared" si="340"/>
        <v>254.99999999999997</v>
      </c>
      <c r="AH1839" s="12">
        <f t="shared" si="341"/>
        <v>0</v>
      </c>
      <c r="AI1839" s="16">
        <f t="shared" si="342"/>
        <v>17.849999999999998</v>
      </c>
      <c r="AJ1839" s="16">
        <f t="shared" si="343"/>
        <v>61582.499999999993</v>
      </c>
      <c r="AK1839" s="16">
        <f t="shared" si="344"/>
        <v>1275</v>
      </c>
      <c r="AL1839" s="16">
        <f t="shared" si="345"/>
        <v>12750</v>
      </c>
      <c r="AM1839" s="16">
        <f t="shared" si="346"/>
        <v>181050</v>
      </c>
      <c r="AN1839" s="16">
        <f t="shared" si="347"/>
        <v>697170</v>
      </c>
      <c r="AO1839" s="12" t="s">
        <v>1486</v>
      </c>
      <c r="AP1839" s="16">
        <v>2.5499999999999998</v>
      </c>
      <c r="BC1839" s="16">
        <v>2.5499999999999998</v>
      </c>
      <c r="BD1839" s="16">
        <f t="shared" si="348"/>
        <v>8.9249999999999989</v>
      </c>
      <c r="BE1839" s="16">
        <f t="shared" si="349"/>
        <v>4357.3125</v>
      </c>
      <c r="BG1839" s="16">
        <f t="shared" si="350"/>
        <v>3060</v>
      </c>
      <c r="BH1839" s="16">
        <f t="shared" si="351"/>
        <v>1632</v>
      </c>
      <c r="BI1839" s="16">
        <f t="shared" si="352"/>
        <v>20.399999999999999</v>
      </c>
    </row>
    <row r="1840" spans="1:61" x14ac:dyDescent="0.35">
      <c r="A1840">
        <v>1839</v>
      </c>
      <c r="B1840" t="s">
        <v>360</v>
      </c>
      <c r="C1840" t="s">
        <v>8452</v>
      </c>
      <c r="D1840" s="15" t="s">
        <v>371</v>
      </c>
      <c r="E1840" s="12" t="s">
        <v>98</v>
      </c>
      <c r="F1840" s="16">
        <v>1965</v>
      </c>
      <c r="G1840" s="12" t="s">
        <v>362</v>
      </c>
      <c r="H1840" s="12" t="s">
        <v>91</v>
      </c>
      <c r="I1840" s="12" t="s">
        <v>363</v>
      </c>
      <c r="J1840" s="12" t="s">
        <v>2401</v>
      </c>
      <c r="K1840" s="12" t="s">
        <v>364</v>
      </c>
      <c r="N1840" s="16" t="s">
        <v>206</v>
      </c>
      <c r="O1840" s="16" t="s">
        <v>365</v>
      </c>
      <c r="P1840" s="12" t="s">
        <v>366</v>
      </c>
      <c r="Q1840" s="16">
        <v>2023</v>
      </c>
      <c r="R1840" s="16">
        <v>0.7</v>
      </c>
      <c r="W1840" s="12" t="s">
        <v>204</v>
      </c>
      <c r="X1840" s="16">
        <v>1</v>
      </c>
      <c r="Z1840" s="16">
        <v>0.7</v>
      </c>
      <c r="AA1840" s="16">
        <f t="shared" si="353"/>
        <v>84</v>
      </c>
      <c r="AB1840" s="16" t="s">
        <v>5604</v>
      </c>
      <c r="AD1840" s="16">
        <f t="shared" si="337"/>
        <v>29400</v>
      </c>
      <c r="AE1840" s="16">
        <f t="shared" si="338"/>
        <v>244.99999999999997</v>
      </c>
      <c r="AF1840" s="16">
        <f t="shared" si="339"/>
        <v>91874.999999999985</v>
      </c>
      <c r="AG1840" s="16">
        <f t="shared" si="340"/>
        <v>70</v>
      </c>
      <c r="AH1840" s="12">
        <f t="shared" si="341"/>
        <v>0</v>
      </c>
      <c r="AI1840" s="16">
        <f t="shared" si="342"/>
        <v>4.8999999999999995</v>
      </c>
      <c r="AJ1840" s="16">
        <f t="shared" si="343"/>
        <v>16904.999999999996</v>
      </c>
      <c r="AK1840" s="16">
        <f t="shared" si="344"/>
        <v>350</v>
      </c>
      <c r="AL1840" s="16">
        <f t="shared" si="345"/>
        <v>3500</v>
      </c>
      <c r="AM1840" s="16">
        <f t="shared" si="346"/>
        <v>49700</v>
      </c>
      <c r="AN1840" s="16">
        <f t="shared" si="347"/>
        <v>191380</v>
      </c>
      <c r="AO1840" s="12" t="s">
        <v>1486</v>
      </c>
      <c r="AP1840" s="16">
        <v>0.7</v>
      </c>
      <c r="BC1840" s="16">
        <v>0.7</v>
      </c>
      <c r="BD1840" s="16">
        <f t="shared" si="348"/>
        <v>2.4499999999999997</v>
      </c>
      <c r="BE1840" s="16">
        <f t="shared" si="349"/>
        <v>1196.125</v>
      </c>
      <c r="BG1840" s="16">
        <f t="shared" si="350"/>
        <v>840</v>
      </c>
      <c r="BH1840" s="16">
        <f t="shared" si="351"/>
        <v>448</v>
      </c>
      <c r="BI1840" s="16">
        <f t="shared" si="352"/>
        <v>5.6</v>
      </c>
    </row>
    <row r="1841" spans="1:61" x14ac:dyDescent="0.35">
      <c r="A1841">
        <v>1840</v>
      </c>
      <c r="B1841" t="s">
        <v>360</v>
      </c>
      <c r="C1841" t="s">
        <v>8453</v>
      </c>
      <c r="D1841" s="15" t="s">
        <v>372</v>
      </c>
      <c r="E1841" s="12" t="s">
        <v>98</v>
      </c>
      <c r="F1841" s="16">
        <v>1957</v>
      </c>
      <c r="G1841" s="12" t="s">
        <v>362</v>
      </c>
      <c r="H1841" s="12" t="s">
        <v>91</v>
      </c>
      <c r="I1841" s="12" t="s">
        <v>363</v>
      </c>
      <c r="J1841" s="12" t="s">
        <v>2401</v>
      </c>
      <c r="K1841" s="12" t="s">
        <v>364</v>
      </c>
      <c r="N1841" s="16" t="s">
        <v>206</v>
      </c>
      <c r="O1841" s="16" t="s">
        <v>365</v>
      </c>
      <c r="P1841" s="12" t="s">
        <v>366</v>
      </c>
      <c r="Q1841" s="16">
        <v>2023</v>
      </c>
      <c r="R1841" s="16">
        <v>1.58</v>
      </c>
      <c r="W1841" s="12" t="s">
        <v>204</v>
      </c>
      <c r="X1841" s="16">
        <v>1</v>
      </c>
      <c r="Z1841" s="16">
        <v>1.58</v>
      </c>
      <c r="AA1841" s="16">
        <f t="shared" si="353"/>
        <v>189.60000000000002</v>
      </c>
      <c r="AB1841" s="16" t="s">
        <v>5604</v>
      </c>
      <c r="AD1841" s="16">
        <f t="shared" si="337"/>
        <v>66360.000000000015</v>
      </c>
      <c r="AE1841" s="16">
        <f t="shared" si="338"/>
        <v>553</v>
      </c>
      <c r="AF1841" s="16">
        <f t="shared" si="339"/>
        <v>207375</v>
      </c>
      <c r="AG1841" s="16">
        <f t="shared" si="340"/>
        <v>158</v>
      </c>
      <c r="AH1841" s="12">
        <f t="shared" si="341"/>
        <v>0</v>
      </c>
      <c r="AI1841" s="16">
        <f t="shared" si="342"/>
        <v>11.06</v>
      </c>
      <c r="AJ1841" s="16">
        <f t="shared" si="343"/>
        <v>38157</v>
      </c>
      <c r="AK1841" s="16">
        <f t="shared" si="344"/>
        <v>790</v>
      </c>
      <c r="AL1841" s="16">
        <f t="shared" si="345"/>
        <v>7900</v>
      </c>
      <c r="AM1841" s="16">
        <f t="shared" si="346"/>
        <v>112180</v>
      </c>
      <c r="AN1841" s="16">
        <f t="shared" si="347"/>
        <v>431972</v>
      </c>
      <c r="AO1841" s="12" t="s">
        <v>1486</v>
      </c>
      <c r="AP1841" s="16">
        <v>1.58</v>
      </c>
      <c r="BC1841" s="16">
        <v>1.58</v>
      </c>
      <c r="BD1841" s="16">
        <f t="shared" si="348"/>
        <v>5.53</v>
      </c>
      <c r="BE1841" s="16">
        <f t="shared" si="349"/>
        <v>2699.8249999999998</v>
      </c>
      <c r="BG1841" s="16">
        <f t="shared" si="350"/>
        <v>1896</v>
      </c>
      <c r="BH1841" s="16">
        <f t="shared" si="351"/>
        <v>1011.2</v>
      </c>
      <c r="BI1841" s="16">
        <f t="shared" si="352"/>
        <v>12.64</v>
      </c>
    </row>
    <row r="1842" spans="1:61" x14ac:dyDescent="0.35">
      <c r="A1842">
        <v>1841</v>
      </c>
      <c r="B1842" t="s">
        <v>360</v>
      </c>
      <c r="C1842" t="s">
        <v>8454</v>
      </c>
      <c r="D1842" s="15" t="s">
        <v>373</v>
      </c>
      <c r="E1842" s="12" t="s">
        <v>93</v>
      </c>
      <c r="F1842" s="16">
        <v>1982</v>
      </c>
      <c r="G1842" s="12" t="s">
        <v>362</v>
      </c>
      <c r="H1842" s="12" t="s">
        <v>91</v>
      </c>
      <c r="I1842" s="12" t="s">
        <v>363</v>
      </c>
      <c r="J1842" s="12" t="s">
        <v>2401</v>
      </c>
      <c r="K1842" s="12" t="s">
        <v>364</v>
      </c>
      <c r="N1842" s="16" t="s">
        <v>206</v>
      </c>
      <c r="O1842" s="16" t="s">
        <v>365</v>
      </c>
      <c r="P1842" s="12" t="s">
        <v>366</v>
      </c>
      <c r="Q1842" s="16">
        <v>2023</v>
      </c>
      <c r="R1842" s="16">
        <v>1.28</v>
      </c>
      <c r="W1842" s="12" t="s">
        <v>204</v>
      </c>
      <c r="X1842" s="16">
        <v>1</v>
      </c>
      <c r="Z1842" s="16">
        <v>1.28</v>
      </c>
      <c r="AA1842" s="16">
        <f t="shared" si="353"/>
        <v>153.6</v>
      </c>
      <c r="AB1842" s="16" t="s">
        <v>5604</v>
      </c>
      <c r="AD1842" s="16">
        <f t="shared" si="337"/>
        <v>53760</v>
      </c>
      <c r="AE1842" s="16">
        <f t="shared" si="338"/>
        <v>448</v>
      </c>
      <c r="AF1842" s="16">
        <f t="shared" si="339"/>
        <v>168000</v>
      </c>
      <c r="AG1842" s="16">
        <f t="shared" si="340"/>
        <v>128</v>
      </c>
      <c r="AH1842" s="12">
        <f t="shared" si="341"/>
        <v>0</v>
      </c>
      <c r="AI1842" s="16">
        <f t="shared" si="342"/>
        <v>8.9600000000000009</v>
      </c>
      <c r="AJ1842" s="16">
        <f t="shared" si="343"/>
        <v>30912.000000000004</v>
      </c>
      <c r="AK1842" s="16">
        <f t="shared" si="344"/>
        <v>640</v>
      </c>
      <c r="AL1842" s="16">
        <f t="shared" si="345"/>
        <v>6400</v>
      </c>
      <c r="AM1842" s="16">
        <f t="shared" si="346"/>
        <v>90880</v>
      </c>
      <c r="AN1842" s="16">
        <f t="shared" si="347"/>
        <v>349952</v>
      </c>
      <c r="AO1842" s="12" t="s">
        <v>1486</v>
      </c>
      <c r="AP1842" s="16">
        <v>1.28</v>
      </c>
      <c r="BC1842" s="16">
        <v>1.28</v>
      </c>
      <c r="BD1842" s="16">
        <f t="shared" si="348"/>
        <v>4.4800000000000004</v>
      </c>
      <c r="BE1842" s="16">
        <f t="shared" si="349"/>
        <v>2187.1999999999998</v>
      </c>
      <c r="BG1842" s="16">
        <f t="shared" si="350"/>
        <v>1536</v>
      </c>
      <c r="BH1842" s="16">
        <f t="shared" si="351"/>
        <v>819.2</v>
      </c>
      <c r="BI1842" s="16">
        <f t="shared" si="352"/>
        <v>10.24</v>
      </c>
    </row>
    <row r="1843" spans="1:61" x14ac:dyDescent="0.35">
      <c r="A1843">
        <v>1842</v>
      </c>
      <c r="B1843" t="s">
        <v>360</v>
      </c>
      <c r="C1843" t="s">
        <v>8455</v>
      </c>
      <c r="D1843" s="15" t="s">
        <v>123</v>
      </c>
      <c r="E1843" s="12" t="s">
        <v>98</v>
      </c>
      <c r="F1843" s="16">
        <v>1985</v>
      </c>
      <c r="G1843" s="12" t="s">
        <v>362</v>
      </c>
      <c r="H1843" s="12" t="s">
        <v>91</v>
      </c>
      <c r="I1843" s="12" t="s">
        <v>363</v>
      </c>
      <c r="J1843" s="12" t="s">
        <v>2401</v>
      </c>
      <c r="K1843" s="12" t="s">
        <v>364</v>
      </c>
      <c r="N1843" s="16" t="s">
        <v>206</v>
      </c>
      <c r="O1843" s="16" t="s">
        <v>365</v>
      </c>
      <c r="P1843" s="12" t="s">
        <v>366</v>
      </c>
      <c r="Q1843" s="16">
        <v>2023</v>
      </c>
      <c r="R1843" s="16">
        <v>3.64</v>
      </c>
      <c r="W1843" s="12" t="s">
        <v>204</v>
      </c>
      <c r="X1843" s="16">
        <v>1</v>
      </c>
      <c r="Z1843" s="16">
        <v>3.64</v>
      </c>
      <c r="AA1843" s="16">
        <f t="shared" si="353"/>
        <v>436.8</v>
      </c>
      <c r="AB1843" s="16" t="s">
        <v>5604</v>
      </c>
      <c r="AD1843" s="16">
        <f t="shared" si="337"/>
        <v>152880</v>
      </c>
      <c r="AE1843" s="16">
        <f t="shared" si="338"/>
        <v>1274</v>
      </c>
      <c r="AF1843" s="16">
        <f t="shared" si="339"/>
        <v>477750</v>
      </c>
      <c r="AG1843" s="16">
        <f t="shared" si="340"/>
        <v>364</v>
      </c>
      <c r="AH1843" s="12">
        <f t="shared" si="341"/>
        <v>0</v>
      </c>
      <c r="AI1843" s="16">
        <f t="shared" si="342"/>
        <v>25.48</v>
      </c>
      <c r="AJ1843" s="16">
        <f t="shared" si="343"/>
        <v>87906</v>
      </c>
      <c r="AK1843" s="16">
        <f t="shared" si="344"/>
        <v>1820</v>
      </c>
      <c r="AL1843" s="16">
        <f t="shared" si="345"/>
        <v>18200</v>
      </c>
      <c r="AM1843" s="16">
        <f t="shared" si="346"/>
        <v>258440</v>
      </c>
      <c r="AN1843" s="16">
        <f t="shared" si="347"/>
        <v>995176</v>
      </c>
      <c r="AO1843" s="12" t="s">
        <v>1486</v>
      </c>
      <c r="AP1843" s="16">
        <v>3.64</v>
      </c>
      <c r="BC1843" s="16">
        <v>3.64</v>
      </c>
      <c r="BD1843" s="16">
        <f t="shared" si="348"/>
        <v>12.74</v>
      </c>
      <c r="BE1843" s="16">
        <f t="shared" si="349"/>
        <v>6219.85</v>
      </c>
      <c r="BG1843" s="16">
        <f t="shared" si="350"/>
        <v>4368</v>
      </c>
      <c r="BH1843" s="16">
        <f t="shared" si="351"/>
        <v>2329.6</v>
      </c>
      <c r="BI1843" s="16">
        <f t="shared" si="352"/>
        <v>29.119999999999997</v>
      </c>
    </row>
    <row r="1844" spans="1:61" x14ac:dyDescent="0.35">
      <c r="A1844">
        <v>1843</v>
      </c>
      <c r="B1844" t="s">
        <v>360</v>
      </c>
      <c r="C1844" t="s">
        <v>8456</v>
      </c>
      <c r="D1844" s="15" t="s">
        <v>374</v>
      </c>
      <c r="E1844" s="12" t="s">
        <v>98</v>
      </c>
      <c r="F1844" s="16">
        <v>1960</v>
      </c>
      <c r="G1844" s="12" t="s">
        <v>362</v>
      </c>
      <c r="H1844" s="12" t="s">
        <v>91</v>
      </c>
      <c r="I1844" s="12" t="s">
        <v>363</v>
      </c>
      <c r="J1844" s="12" t="s">
        <v>2401</v>
      </c>
      <c r="K1844" s="12" t="s">
        <v>364</v>
      </c>
      <c r="N1844" s="16" t="s">
        <v>206</v>
      </c>
      <c r="O1844" s="16" t="s">
        <v>365</v>
      </c>
      <c r="P1844" s="12" t="s">
        <v>366</v>
      </c>
      <c r="Q1844" s="16">
        <v>2023</v>
      </c>
      <c r="R1844" s="16">
        <v>2.16</v>
      </c>
      <c r="W1844" s="12" t="s">
        <v>204</v>
      </c>
      <c r="X1844" s="16">
        <v>1</v>
      </c>
      <c r="Z1844" s="16">
        <v>2.16</v>
      </c>
      <c r="AA1844" s="16">
        <f t="shared" si="353"/>
        <v>259.20000000000005</v>
      </c>
      <c r="AB1844" s="16" t="s">
        <v>5604</v>
      </c>
      <c r="AD1844" s="16">
        <f t="shared" si="337"/>
        <v>90720.000000000015</v>
      </c>
      <c r="AE1844" s="16">
        <f t="shared" si="338"/>
        <v>756</v>
      </c>
      <c r="AF1844" s="16">
        <f t="shared" si="339"/>
        <v>283500</v>
      </c>
      <c r="AG1844" s="16">
        <f t="shared" si="340"/>
        <v>216</v>
      </c>
      <c r="AH1844" s="12">
        <f t="shared" si="341"/>
        <v>0</v>
      </c>
      <c r="AI1844" s="16">
        <f t="shared" si="342"/>
        <v>15.120000000000001</v>
      </c>
      <c r="AJ1844" s="16">
        <f t="shared" si="343"/>
        <v>52164</v>
      </c>
      <c r="AK1844" s="16">
        <f t="shared" si="344"/>
        <v>1080</v>
      </c>
      <c r="AL1844" s="16">
        <f t="shared" si="345"/>
        <v>10800</v>
      </c>
      <c r="AM1844" s="16">
        <f t="shared" si="346"/>
        <v>153360</v>
      </c>
      <c r="AN1844" s="16">
        <f t="shared" si="347"/>
        <v>590544</v>
      </c>
      <c r="AO1844" s="12" t="s">
        <v>1486</v>
      </c>
      <c r="AP1844" s="16">
        <v>2.16</v>
      </c>
      <c r="BC1844" s="16">
        <v>2.16</v>
      </c>
      <c r="BD1844" s="16">
        <f t="shared" si="348"/>
        <v>7.5600000000000005</v>
      </c>
      <c r="BE1844" s="16">
        <f t="shared" si="349"/>
        <v>3690.9</v>
      </c>
      <c r="BG1844" s="16">
        <f t="shared" si="350"/>
        <v>2592</v>
      </c>
      <c r="BH1844" s="16">
        <f t="shared" si="351"/>
        <v>1382.4</v>
      </c>
      <c r="BI1844" s="16">
        <f t="shared" si="352"/>
        <v>17.28</v>
      </c>
    </row>
    <row r="1845" spans="1:61" x14ac:dyDescent="0.35">
      <c r="A1845">
        <v>1844</v>
      </c>
      <c r="B1845" t="s">
        <v>360</v>
      </c>
      <c r="C1845" t="s">
        <v>8457</v>
      </c>
      <c r="D1845" s="15" t="s">
        <v>375</v>
      </c>
      <c r="E1845" s="12" t="s">
        <v>98</v>
      </c>
      <c r="F1845" s="16">
        <v>1975</v>
      </c>
      <c r="G1845" s="12" t="s">
        <v>362</v>
      </c>
      <c r="H1845" s="12" t="s">
        <v>91</v>
      </c>
      <c r="I1845" s="12" t="s">
        <v>363</v>
      </c>
      <c r="J1845" s="12" t="s">
        <v>2401</v>
      </c>
      <c r="K1845" s="12" t="s">
        <v>364</v>
      </c>
      <c r="N1845" s="16" t="s">
        <v>206</v>
      </c>
      <c r="O1845" s="16" t="s">
        <v>365</v>
      </c>
      <c r="P1845" s="12" t="s">
        <v>366</v>
      </c>
      <c r="Q1845" s="16">
        <v>2023</v>
      </c>
      <c r="R1845" s="16">
        <v>2.58</v>
      </c>
      <c r="W1845" s="12" t="s">
        <v>204</v>
      </c>
      <c r="X1845" s="16">
        <v>1</v>
      </c>
      <c r="Z1845" s="16">
        <v>2.58</v>
      </c>
      <c r="AA1845" s="16">
        <f t="shared" si="353"/>
        <v>309.60000000000002</v>
      </c>
      <c r="AB1845" s="16" t="s">
        <v>5604</v>
      </c>
      <c r="AD1845" s="16">
        <f t="shared" si="337"/>
        <v>108360.00000000001</v>
      </c>
      <c r="AE1845" s="16">
        <f t="shared" si="338"/>
        <v>903</v>
      </c>
      <c r="AF1845" s="16">
        <f t="shared" si="339"/>
        <v>338625</v>
      </c>
      <c r="AG1845" s="16">
        <f t="shared" si="340"/>
        <v>258</v>
      </c>
      <c r="AH1845" s="12">
        <f t="shared" si="341"/>
        <v>0</v>
      </c>
      <c r="AI1845" s="16">
        <f t="shared" si="342"/>
        <v>18.060000000000002</v>
      </c>
      <c r="AJ1845" s="16">
        <f t="shared" si="343"/>
        <v>62307.000000000007</v>
      </c>
      <c r="AK1845" s="16">
        <f t="shared" si="344"/>
        <v>1290</v>
      </c>
      <c r="AL1845" s="16">
        <f t="shared" si="345"/>
        <v>12900</v>
      </c>
      <c r="AM1845" s="16">
        <f t="shared" si="346"/>
        <v>183180</v>
      </c>
      <c r="AN1845" s="16">
        <f t="shared" si="347"/>
        <v>705372</v>
      </c>
      <c r="AO1845" s="12" t="s">
        <v>1486</v>
      </c>
      <c r="AP1845" s="16">
        <v>2.58</v>
      </c>
      <c r="BC1845" s="16">
        <v>2.58</v>
      </c>
      <c r="BD1845" s="16">
        <f t="shared" si="348"/>
        <v>9.0300000000000011</v>
      </c>
      <c r="BE1845" s="16">
        <f t="shared" si="349"/>
        <v>4408.5749999999998</v>
      </c>
      <c r="BG1845" s="16">
        <f t="shared" si="350"/>
        <v>3096</v>
      </c>
      <c r="BH1845" s="16">
        <f t="shared" si="351"/>
        <v>1651.2</v>
      </c>
      <c r="BI1845" s="16">
        <f t="shared" si="352"/>
        <v>20.64</v>
      </c>
    </row>
    <row r="1846" spans="1:61" x14ac:dyDescent="0.35">
      <c r="A1846">
        <v>1845</v>
      </c>
      <c r="B1846" t="s">
        <v>360</v>
      </c>
      <c r="C1846" t="s">
        <v>8458</v>
      </c>
      <c r="D1846" s="15" t="s">
        <v>376</v>
      </c>
      <c r="E1846" s="12" t="s">
        <v>98</v>
      </c>
      <c r="F1846" s="16">
        <v>1957</v>
      </c>
      <c r="G1846" s="12" t="s">
        <v>362</v>
      </c>
      <c r="H1846" s="12" t="s">
        <v>91</v>
      </c>
      <c r="I1846" s="12" t="s">
        <v>363</v>
      </c>
      <c r="J1846" s="12" t="s">
        <v>2401</v>
      </c>
      <c r="K1846" s="12" t="s">
        <v>364</v>
      </c>
      <c r="N1846" s="16" t="s">
        <v>206</v>
      </c>
      <c r="O1846" s="16" t="s">
        <v>365</v>
      </c>
      <c r="P1846" s="12" t="s">
        <v>366</v>
      </c>
      <c r="Q1846" s="16">
        <v>2023</v>
      </c>
      <c r="R1846" s="16">
        <v>1.25</v>
      </c>
      <c r="W1846" s="12" t="s">
        <v>204</v>
      </c>
      <c r="X1846" s="16">
        <v>1</v>
      </c>
      <c r="Z1846" s="16">
        <v>1.25</v>
      </c>
      <c r="AA1846" s="16">
        <f t="shared" si="353"/>
        <v>150</v>
      </c>
      <c r="AB1846" s="16" t="s">
        <v>5604</v>
      </c>
      <c r="AD1846" s="16">
        <f t="shared" si="337"/>
        <v>52500</v>
      </c>
      <c r="AE1846" s="16">
        <f t="shared" si="338"/>
        <v>437.5</v>
      </c>
      <c r="AF1846" s="16">
        <f t="shared" si="339"/>
        <v>164062.5</v>
      </c>
      <c r="AG1846" s="16">
        <f t="shared" si="340"/>
        <v>125</v>
      </c>
      <c r="AH1846" s="12">
        <f t="shared" si="341"/>
        <v>0</v>
      </c>
      <c r="AI1846" s="16">
        <f t="shared" si="342"/>
        <v>8.75</v>
      </c>
      <c r="AJ1846" s="16">
        <f t="shared" si="343"/>
        <v>30187.5</v>
      </c>
      <c r="AK1846" s="16">
        <f t="shared" si="344"/>
        <v>625</v>
      </c>
      <c r="AL1846" s="16">
        <f t="shared" si="345"/>
        <v>6250</v>
      </c>
      <c r="AM1846" s="16">
        <f t="shared" si="346"/>
        <v>88750</v>
      </c>
      <c r="AN1846" s="16">
        <f t="shared" si="347"/>
        <v>341750</v>
      </c>
      <c r="AO1846" s="12" t="s">
        <v>1486</v>
      </c>
      <c r="AP1846" s="16">
        <v>1.25</v>
      </c>
      <c r="BC1846" s="16">
        <v>1.25</v>
      </c>
      <c r="BD1846" s="16">
        <f t="shared" si="348"/>
        <v>4.375</v>
      </c>
      <c r="BE1846" s="16">
        <f t="shared" si="349"/>
        <v>2135.9375</v>
      </c>
      <c r="BG1846" s="16">
        <f t="shared" si="350"/>
        <v>1500</v>
      </c>
      <c r="BH1846" s="16">
        <f t="shared" si="351"/>
        <v>800</v>
      </c>
      <c r="BI1846" s="16">
        <f t="shared" si="352"/>
        <v>10</v>
      </c>
    </row>
    <row r="1847" spans="1:61" x14ac:dyDescent="0.35">
      <c r="A1847">
        <v>1846</v>
      </c>
      <c r="B1847" t="s">
        <v>360</v>
      </c>
      <c r="C1847" t="s">
        <v>8459</v>
      </c>
      <c r="D1847" s="15" t="s">
        <v>377</v>
      </c>
      <c r="E1847" s="12" t="s">
        <v>98</v>
      </c>
      <c r="F1847" s="16">
        <v>1977</v>
      </c>
      <c r="G1847" s="12" t="s">
        <v>362</v>
      </c>
      <c r="H1847" s="12" t="s">
        <v>91</v>
      </c>
      <c r="I1847" s="12" t="s">
        <v>363</v>
      </c>
      <c r="J1847" s="12" t="s">
        <v>2401</v>
      </c>
      <c r="K1847" s="12" t="s">
        <v>364</v>
      </c>
      <c r="N1847" s="16" t="s">
        <v>206</v>
      </c>
      <c r="O1847" s="16" t="s">
        <v>365</v>
      </c>
      <c r="P1847" s="12" t="s">
        <v>366</v>
      </c>
      <c r="Q1847" s="16">
        <v>2023</v>
      </c>
      <c r="R1847" s="16">
        <v>0.7</v>
      </c>
      <c r="W1847" s="12" t="s">
        <v>204</v>
      </c>
      <c r="X1847" s="16">
        <v>1</v>
      </c>
      <c r="Z1847" s="16">
        <v>0.7</v>
      </c>
      <c r="AA1847" s="16">
        <f t="shared" si="353"/>
        <v>84</v>
      </c>
      <c r="AB1847" s="16" t="s">
        <v>5604</v>
      </c>
      <c r="AD1847" s="16">
        <f t="shared" si="337"/>
        <v>29400</v>
      </c>
      <c r="AE1847" s="16">
        <f t="shared" si="338"/>
        <v>244.99999999999997</v>
      </c>
      <c r="AF1847" s="16">
        <f t="shared" si="339"/>
        <v>91874.999999999985</v>
      </c>
      <c r="AG1847" s="16">
        <f t="shared" si="340"/>
        <v>70</v>
      </c>
      <c r="AH1847" s="12">
        <f t="shared" si="341"/>
        <v>0</v>
      </c>
      <c r="AI1847" s="16">
        <f t="shared" si="342"/>
        <v>4.8999999999999995</v>
      </c>
      <c r="AJ1847" s="16">
        <f t="shared" si="343"/>
        <v>16904.999999999996</v>
      </c>
      <c r="AK1847" s="16">
        <f t="shared" si="344"/>
        <v>350</v>
      </c>
      <c r="AL1847" s="16">
        <f t="shared" si="345"/>
        <v>3500</v>
      </c>
      <c r="AM1847" s="16">
        <f t="shared" si="346"/>
        <v>49700</v>
      </c>
      <c r="AN1847" s="16">
        <f t="shared" si="347"/>
        <v>191380</v>
      </c>
      <c r="AO1847" s="12" t="s">
        <v>1486</v>
      </c>
      <c r="AP1847" s="16">
        <v>0.7</v>
      </c>
      <c r="BC1847" s="16">
        <v>0.7</v>
      </c>
      <c r="BD1847" s="16">
        <f t="shared" si="348"/>
        <v>2.4499999999999997</v>
      </c>
      <c r="BE1847" s="16">
        <f t="shared" si="349"/>
        <v>1196.125</v>
      </c>
      <c r="BG1847" s="16">
        <f t="shared" si="350"/>
        <v>840</v>
      </c>
      <c r="BH1847" s="16">
        <f t="shared" si="351"/>
        <v>448</v>
      </c>
      <c r="BI1847" s="16">
        <f t="shared" si="352"/>
        <v>5.6</v>
      </c>
    </row>
    <row r="1848" spans="1:61" x14ac:dyDescent="0.35">
      <c r="A1848">
        <v>1847</v>
      </c>
      <c r="B1848" t="s">
        <v>360</v>
      </c>
      <c r="C1848" t="s">
        <v>8460</v>
      </c>
      <c r="D1848" s="15" t="s">
        <v>378</v>
      </c>
      <c r="E1848" s="12" t="s">
        <v>93</v>
      </c>
      <c r="F1848" s="16">
        <v>1982</v>
      </c>
      <c r="G1848" s="12" t="s">
        <v>362</v>
      </c>
      <c r="H1848" s="12" t="s">
        <v>91</v>
      </c>
      <c r="I1848" s="12" t="s">
        <v>363</v>
      </c>
      <c r="J1848" s="12" t="s">
        <v>2401</v>
      </c>
      <c r="K1848" s="12" t="s">
        <v>364</v>
      </c>
      <c r="N1848" s="16" t="s">
        <v>206</v>
      </c>
      <c r="O1848" s="16" t="s">
        <v>365</v>
      </c>
      <c r="P1848" s="12" t="s">
        <v>366</v>
      </c>
      <c r="Q1848" s="16">
        <v>2023</v>
      </c>
      <c r="R1848" s="16">
        <v>2.63</v>
      </c>
      <c r="W1848" s="12" t="s">
        <v>204</v>
      </c>
      <c r="X1848" s="16">
        <v>1</v>
      </c>
      <c r="Z1848" s="16">
        <v>2.63</v>
      </c>
      <c r="AA1848" s="16">
        <f t="shared" si="353"/>
        <v>315.59999999999997</v>
      </c>
      <c r="AB1848" s="16" t="s">
        <v>5604</v>
      </c>
      <c r="AD1848" s="16">
        <f t="shared" si="337"/>
        <v>110459.99999999999</v>
      </c>
      <c r="AE1848" s="16">
        <f t="shared" si="338"/>
        <v>920.5</v>
      </c>
      <c r="AF1848" s="16">
        <f t="shared" si="339"/>
        <v>345187.5</v>
      </c>
      <c r="AG1848" s="16">
        <f t="shared" si="340"/>
        <v>263</v>
      </c>
      <c r="AH1848" s="12">
        <f t="shared" si="341"/>
        <v>0</v>
      </c>
      <c r="AI1848" s="16">
        <f t="shared" si="342"/>
        <v>18.41</v>
      </c>
      <c r="AJ1848" s="16">
        <f t="shared" si="343"/>
        <v>63514.5</v>
      </c>
      <c r="AK1848" s="16">
        <f t="shared" si="344"/>
        <v>1315</v>
      </c>
      <c r="AL1848" s="16">
        <f t="shared" si="345"/>
        <v>13150</v>
      </c>
      <c r="AM1848" s="16">
        <f t="shared" si="346"/>
        <v>186730</v>
      </c>
      <c r="AN1848" s="16">
        <f t="shared" si="347"/>
        <v>719042</v>
      </c>
      <c r="AO1848" s="12" t="s">
        <v>1486</v>
      </c>
      <c r="AP1848" s="16">
        <v>2.63</v>
      </c>
      <c r="BC1848" s="16">
        <v>2.63</v>
      </c>
      <c r="BD1848" s="16">
        <f t="shared" si="348"/>
        <v>9.2050000000000001</v>
      </c>
      <c r="BE1848" s="16">
        <f t="shared" si="349"/>
        <v>4494.0124999999998</v>
      </c>
      <c r="BG1848" s="16">
        <f t="shared" si="350"/>
        <v>3156</v>
      </c>
      <c r="BH1848" s="16">
        <f t="shared" si="351"/>
        <v>1683.1999999999998</v>
      </c>
      <c r="BI1848" s="16">
        <f t="shared" si="352"/>
        <v>21.04</v>
      </c>
    </row>
    <row r="1849" spans="1:61" x14ac:dyDescent="0.35">
      <c r="A1849">
        <v>1848</v>
      </c>
      <c r="B1849" t="s">
        <v>360</v>
      </c>
      <c r="C1849" t="s">
        <v>8461</v>
      </c>
      <c r="D1849" s="15" t="s">
        <v>379</v>
      </c>
      <c r="E1849" s="12" t="s">
        <v>98</v>
      </c>
      <c r="F1849" s="16">
        <v>1973</v>
      </c>
      <c r="G1849" s="12" t="s">
        <v>362</v>
      </c>
      <c r="H1849" s="12" t="s">
        <v>91</v>
      </c>
      <c r="I1849" s="12" t="s">
        <v>363</v>
      </c>
      <c r="J1849" s="12" t="s">
        <v>2401</v>
      </c>
      <c r="K1849" s="12" t="s">
        <v>364</v>
      </c>
      <c r="N1849" s="16" t="s">
        <v>206</v>
      </c>
      <c r="O1849" s="16" t="s">
        <v>365</v>
      </c>
      <c r="P1849" s="12" t="s">
        <v>366</v>
      </c>
      <c r="Q1849" s="16">
        <v>2023</v>
      </c>
      <c r="R1849" s="16">
        <v>0.5</v>
      </c>
      <c r="W1849" s="12" t="s">
        <v>204</v>
      </c>
      <c r="X1849" s="16">
        <v>1</v>
      </c>
      <c r="Z1849" s="16">
        <v>0.5</v>
      </c>
      <c r="AA1849" s="16">
        <f t="shared" si="353"/>
        <v>60</v>
      </c>
      <c r="AB1849" s="16" t="s">
        <v>5604</v>
      </c>
      <c r="AD1849" s="16">
        <f t="shared" si="337"/>
        <v>21000</v>
      </c>
      <c r="AE1849" s="16">
        <f t="shared" si="338"/>
        <v>175</v>
      </c>
      <c r="AF1849" s="16">
        <f t="shared" si="339"/>
        <v>65625</v>
      </c>
      <c r="AG1849" s="16">
        <f t="shared" si="340"/>
        <v>50</v>
      </c>
      <c r="AH1849" s="12">
        <f t="shared" si="341"/>
        <v>0</v>
      </c>
      <c r="AI1849" s="16">
        <f t="shared" si="342"/>
        <v>3.5</v>
      </c>
      <c r="AJ1849" s="16">
        <f t="shared" si="343"/>
        <v>12075</v>
      </c>
      <c r="AK1849" s="16">
        <f t="shared" si="344"/>
        <v>250</v>
      </c>
      <c r="AL1849" s="16">
        <f t="shared" si="345"/>
        <v>2500</v>
      </c>
      <c r="AM1849" s="16">
        <f t="shared" si="346"/>
        <v>35500</v>
      </c>
      <c r="AN1849" s="16">
        <f t="shared" si="347"/>
        <v>136700</v>
      </c>
      <c r="AO1849" s="12" t="s">
        <v>1486</v>
      </c>
      <c r="AP1849" s="16">
        <v>0.5</v>
      </c>
      <c r="BC1849" s="16">
        <v>0.5</v>
      </c>
      <c r="BD1849" s="16">
        <f t="shared" si="348"/>
        <v>1.75</v>
      </c>
      <c r="BE1849" s="16">
        <f t="shared" si="349"/>
        <v>854.375</v>
      </c>
      <c r="BG1849" s="16">
        <f t="shared" si="350"/>
        <v>600</v>
      </c>
      <c r="BH1849" s="16">
        <f t="shared" si="351"/>
        <v>320</v>
      </c>
      <c r="BI1849" s="16">
        <f t="shared" si="352"/>
        <v>4</v>
      </c>
    </row>
    <row r="1850" spans="1:61" x14ac:dyDescent="0.35">
      <c r="A1850">
        <v>1849</v>
      </c>
      <c r="B1850" t="s">
        <v>360</v>
      </c>
      <c r="C1850" t="s">
        <v>8462</v>
      </c>
      <c r="D1850" s="15" t="s">
        <v>380</v>
      </c>
      <c r="E1850" s="12" t="s">
        <v>98</v>
      </c>
      <c r="F1850" s="16">
        <v>1963</v>
      </c>
      <c r="G1850" s="12" t="s">
        <v>362</v>
      </c>
      <c r="H1850" s="12" t="s">
        <v>91</v>
      </c>
      <c r="I1850" s="12" t="s">
        <v>363</v>
      </c>
      <c r="J1850" s="12" t="s">
        <v>2401</v>
      </c>
      <c r="K1850" s="12" t="s">
        <v>364</v>
      </c>
      <c r="N1850" s="16" t="s">
        <v>206</v>
      </c>
      <c r="O1850" s="16" t="s">
        <v>365</v>
      </c>
      <c r="P1850" s="12" t="s">
        <v>366</v>
      </c>
      <c r="Q1850" s="16">
        <v>2023</v>
      </c>
      <c r="R1850" s="16">
        <v>3.46</v>
      </c>
      <c r="W1850" s="12" t="s">
        <v>204</v>
      </c>
      <c r="X1850" s="16">
        <v>1</v>
      </c>
      <c r="Z1850" s="16">
        <v>3.46</v>
      </c>
      <c r="AA1850" s="16">
        <f t="shared" si="353"/>
        <v>415.2</v>
      </c>
      <c r="AB1850" s="16" t="s">
        <v>5604</v>
      </c>
      <c r="AD1850" s="16">
        <f t="shared" si="337"/>
        <v>145320</v>
      </c>
      <c r="AE1850" s="16">
        <f t="shared" si="338"/>
        <v>1211</v>
      </c>
      <c r="AF1850" s="16">
        <f t="shared" si="339"/>
        <v>454125</v>
      </c>
      <c r="AG1850" s="16">
        <f t="shared" si="340"/>
        <v>346</v>
      </c>
      <c r="AH1850" s="12">
        <f t="shared" si="341"/>
        <v>0</v>
      </c>
      <c r="AI1850" s="16">
        <f t="shared" si="342"/>
        <v>24.22</v>
      </c>
      <c r="AJ1850" s="16">
        <f t="shared" si="343"/>
        <v>83559</v>
      </c>
      <c r="AK1850" s="16">
        <f t="shared" si="344"/>
        <v>1730</v>
      </c>
      <c r="AL1850" s="16">
        <f t="shared" si="345"/>
        <v>17300</v>
      </c>
      <c r="AM1850" s="16">
        <f t="shared" si="346"/>
        <v>245660</v>
      </c>
      <c r="AN1850" s="16">
        <f t="shared" si="347"/>
        <v>945964</v>
      </c>
      <c r="AO1850" s="12" t="s">
        <v>1486</v>
      </c>
      <c r="AP1850" s="16">
        <v>3.46</v>
      </c>
      <c r="BC1850" s="16">
        <v>3.46</v>
      </c>
      <c r="BD1850" s="16">
        <f t="shared" si="348"/>
        <v>12.11</v>
      </c>
      <c r="BE1850" s="16">
        <f t="shared" si="349"/>
        <v>5912.2749999999996</v>
      </c>
      <c r="BG1850" s="16">
        <f t="shared" si="350"/>
        <v>4152</v>
      </c>
      <c r="BH1850" s="16">
        <f t="shared" si="351"/>
        <v>2214.4</v>
      </c>
      <c r="BI1850" s="16">
        <f t="shared" si="352"/>
        <v>27.68</v>
      </c>
    </row>
    <row r="1851" spans="1:61" x14ac:dyDescent="0.35">
      <c r="A1851">
        <v>1850</v>
      </c>
      <c r="B1851" t="s">
        <v>360</v>
      </c>
      <c r="C1851" t="s">
        <v>8463</v>
      </c>
      <c r="D1851" s="15" t="s">
        <v>381</v>
      </c>
      <c r="E1851" s="12" t="s">
        <v>98</v>
      </c>
      <c r="F1851" s="16">
        <v>1977</v>
      </c>
      <c r="G1851" s="12" t="s">
        <v>362</v>
      </c>
      <c r="H1851" s="12" t="s">
        <v>91</v>
      </c>
      <c r="I1851" s="12" t="s">
        <v>363</v>
      </c>
      <c r="J1851" s="12" t="s">
        <v>2401</v>
      </c>
      <c r="K1851" s="12" t="s">
        <v>364</v>
      </c>
      <c r="N1851" s="16" t="s">
        <v>206</v>
      </c>
      <c r="O1851" s="16" t="s">
        <v>365</v>
      </c>
      <c r="P1851" s="12" t="s">
        <v>366</v>
      </c>
      <c r="Q1851" s="16">
        <v>2023</v>
      </c>
      <c r="R1851" s="16">
        <v>2.29</v>
      </c>
      <c r="W1851" s="12" t="s">
        <v>204</v>
      </c>
      <c r="X1851" s="16">
        <v>1</v>
      </c>
      <c r="Z1851" s="16">
        <v>2.29</v>
      </c>
      <c r="AA1851" s="16">
        <f t="shared" si="353"/>
        <v>274.8</v>
      </c>
      <c r="AB1851" s="16" t="s">
        <v>5604</v>
      </c>
      <c r="AD1851" s="16">
        <f t="shared" si="337"/>
        <v>96180</v>
      </c>
      <c r="AE1851" s="16">
        <f t="shared" si="338"/>
        <v>801.5</v>
      </c>
      <c r="AF1851" s="16">
        <f t="shared" si="339"/>
        <v>300562.5</v>
      </c>
      <c r="AG1851" s="16">
        <f t="shared" si="340"/>
        <v>229</v>
      </c>
      <c r="AH1851" s="12">
        <f t="shared" si="341"/>
        <v>0</v>
      </c>
      <c r="AI1851" s="16">
        <f t="shared" si="342"/>
        <v>16.03</v>
      </c>
      <c r="AJ1851" s="16">
        <f t="shared" si="343"/>
        <v>55303.500000000007</v>
      </c>
      <c r="AK1851" s="16">
        <f t="shared" si="344"/>
        <v>1145</v>
      </c>
      <c r="AL1851" s="16">
        <f t="shared" si="345"/>
        <v>11450</v>
      </c>
      <c r="AM1851" s="16">
        <f t="shared" si="346"/>
        <v>162590</v>
      </c>
      <c r="AN1851" s="16">
        <f t="shared" si="347"/>
        <v>626086</v>
      </c>
      <c r="AO1851" s="12" t="s">
        <v>1486</v>
      </c>
      <c r="AP1851" s="16">
        <v>2.29</v>
      </c>
      <c r="BC1851" s="16">
        <v>2.29</v>
      </c>
      <c r="BD1851" s="16">
        <f t="shared" si="348"/>
        <v>8.0150000000000006</v>
      </c>
      <c r="BE1851" s="16">
        <f t="shared" si="349"/>
        <v>3913.0374999999999</v>
      </c>
      <c r="BG1851" s="16">
        <f t="shared" si="350"/>
        <v>2748</v>
      </c>
      <c r="BH1851" s="16">
        <f t="shared" si="351"/>
        <v>1465.6</v>
      </c>
      <c r="BI1851" s="16">
        <f t="shared" si="352"/>
        <v>18.32</v>
      </c>
    </row>
    <row r="1852" spans="1:61" x14ac:dyDescent="0.35">
      <c r="A1852">
        <v>1851</v>
      </c>
      <c r="B1852" t="s">
        <v>360</v>
      </c>
      <c r="C1852" t="s">
        <v>8464</v>
      </c>
      <c r="D1852" s="15" t="s">
        <v>382</v>
      </c>
      <c r="E1852" s="12" t="s">
        <v>98</v>
      </c>
      <c r="F1852" s="16">
        <v>1962</v>
      </c>
      <c r="G1852" s="12" t="s">
        <v>362</v>
      </c>
      <c r="H1852" s="12" t="s">
        <v>91</v>
      </c>
      <c r="I1852" s="12" t="s">
        <v>363</v>
      </c>
      <c r="J1852" s="12" t="s">
        <v>2401</v>
      </c>
      <c r="K1852" s="12" t="s">
        <v>364</v>
      </c>
      <c r="N1852" s="16" t="s">
        <v>206</v>
      </c>
      <c r="O1852" s="16" t="s">
        <v>365</v>
      </c>
      <c r="P1852" s="12" t="s">
        <v>366</v>
      </c>
      <c r="Q1852" s="16">
        <v>2023</v>
      </c>
      <c r="R1852" s="16">
        <v>2.36</v>
      </c>
      <c r="W1852" s="12" t="s">
        <v>204</v>
      </c>
      <c r="X1852" s="16">
        <v>1</v>
      </c>
      <c r="Z1852" s="16">
        <v>2.36</v>
      </c>
      <c r="AA1852" s="16">
        <f t="shared" si="353"/>
        <v>283.2</v>
      </c>
      <c r="AB1852" s="16" t="s">
        <v>5604</v>
      </c>
      <c r="AD1852" s="16">
        <f t="shared" si="337"/>
        <v>99120</v>
      </c>
      <c r="AE1852" s="16">
        <f t="shared" si="338"/>
        <v>826</v>
      </c>
      <c r="AF1852" s="16">
        <f t="shared" si="339"/>
        <v>309750</v>
      </c>
      <c r="AG1852" s="16">
        <f t="shared" si="340"/>
        <v>236</v>
      </c>
      <c r="AH1852" s="12">
        <f t="shared" si="341"/>
        <v>0</v>
      </c>
      <c r="AI1852" s="16">
        <f t="shared" si="342"/>
        <v>16.52</v>
      </c>
      <c r="AJ1852" s="16">
        <f t="shared" si="343"/>
        <v>56994</v>
      </c>
      <c r="AK1852" s="16">
        <f t="shared" si="344"/>
        <v>1180</v>
      </c>
      <c r="AL1852" s="16">
        <f t="shared" si="345"/>
        <v>11800</v>
      </c>
      <c r="AM1852" s="16">
        <f t="shared" si="346"/>
        <v>167560</v>
      </c>
      <c r="AN1852" s="16">
        <f t="shared" si="347"/>
        <v>645224</v>
      </c>
      <c r="AO1852" s="12" t="s">
        <v>1486</v>
      </c>
      <c r="AP1852" s="16">
        <v>2.36</v>
      </c>
      <c r="BC1852" s="16">
        <v>2.36</v>
      </c>
      <c r="BD1852" s="16">
        <f t="shared" si="348"/>
        <v>8.26</v>
      </c>
      <c r="BE1852" s="16">
        <f t="shared" si="349"/>
        <v>4032.65</v>
      </c>
      <c r="BG1852" s="16">
        <f t="shared" si="350"/>
        <v>2832</v>
      </c>
      <c r="BH1852" s="16">
        <f t="shared" si="351"/>
        <v>1510.3999999999999</v>
      </c>
      <c r="BI1852" s="16">
        <f t="shared" si="352"/>
        <v>18.88</v>
      </c>
    </row>
    <row r="1853" spans="1:61" x14ac:dyDescent="0.35">
      <c r="A1853">
        <v>1852</v>
      </c>
      <c r="B1853" t="s">
        <v>360</v>
      </c>
      <c r="C1853" t="s">
        <v>8465</v>
      </c>
      <c r="D1853" s="15" t="s">
        <v>383</v>
      </c>
      <c r="E1853" s="12" t="s">
        <v>93</v>
      </c>
      <c r="F1853" s="16">
        <v>1979</v>
      </c>
      <c r="G1853" s="12" t="s">
        <v>362</v>
      </c>
      <c r="H1853" s="12" t="s">
        <v>91</v>
      </c>
      <c r="I1853" s="12" t="s">
        <v>363</v>
      </c>
      <c r="J1853" s="12" t="s">
        <v>2401</v>
      </c>
      <c r="K1853" s="12" t="s">
        <v>364</v>
      </c>
      <c r="N1853" s="16" t="s">
        <v>206</v>
      </c>
      <c r="O1853" s="16" t="s">
        <v>365</v>
      </c>
      <c r="P1853" s="12" t="s">
        <v>366</v>
      </c>
      <c r="Q1853" s="16">
        <v>2023</v>
      </c>
      <c r="R1853" s="16">
        <v>1.58</v>
      </c>
      <c r="W1853" s="12" t="s">
        <v>204</v>
      </c>
      <c r="X1853" s="16">
        <v>1</v>
      </c>
      <c r="Z1853" s="16">
        <v>1.58</v>
      </c>
      <c r="AA1853" s="16">
        <f t="shared" si="353"/>
        <v>189.60000000000002</v>
      </c>
      <c r="AB1853" s="16" t="s">
        <v>5604</v>
      </c>
      <c r="AD1853" s="16">
        <f t="shared" si="337"/>
        <v>66360.000000000015</v>
      </c>
      <c r="AE1853" s="16">
        <f t="shared" si="338"/>
        <v>553</v>
      </c>
      <c r="AF1853" s="16">
        <f t="shared" si="339"/>
        <v>207375</v>
      </c>
      <c r="AG1853" s="16">
        <f t="shared" si="340"/>
        <v>158</v>
      </c>
      <c r="AH1853" s="12">
        <f t="shared" si="341"/>
        <v>0</v>
      </c>
      <c r="AI1853" s="16">
        <f t="shared" si="342"/>
        <v>11.06</v>
      </c>
      <c r="AJ1853" s="16">
        <f t="shared" si="343"/>
        <v>38157</v>
      </c>
      <c r="AK1853" s="16">
        <f t="shared" si="344"/>
        <v>790</v>
      </c>
      <c r="AL1853" s="16">
        <f t="shared" si="345"/>
        <v>7900</v>
      </c>
      <c r="AM1853" s="16">
        <f t="shared" si="346"/>
        <v>112180</v>
      </c>
      <c r="AN1853" s="16">
        <f t="shared" si="347"/>
        <v>431972</v>
      </c>
      <c r="AO1853" s="12" t="s">
        <v>1486</v>
      </c>
      <c r="AP1853" s="16">
        <v>1.58</v>
      </c>
      <c r="BC1853" s="16">
        <v>1.58</v>
      </c>
      <c r="BD1853" s="16">
        <f t="shared" si="348"/>
        <v>5.53</v>
      </c>
      <c r="BE1853" s="16">
        <f t="shared" si="349"/>
        <v>2699.8249999999998</v>
      </c>
      <c r="BG1853" s="16">
        <f t="shared" si="350"/>
        <v>1896</v>
      </c>
      <c r="BH1853" s="16">
        <f t="shared" si="351"/>
        <v>1011.2</v>
      </c>
      <c r="BI1853" s="16">
        <f t="shared" si="352"/>
        <v>12.64</v>
      </c>
    </row>
    <row r="1854" spans="1:61" x14ac:dyDescent="0.35">
      <c r="A1854">
        <v>1853</v>
      </c>
      <c r="B1854" t="s">
        <v>360</v>
      </c>
      <c r="C1854" t="s">
        <v>8466</v>
      </c>
      <c r="D1854" s="15" t="s">
        <v>384</v>
      </c>
      <c r="E1854" s="12" t="s">
        <v>98</v>
      </c>
      <c r="F1854" s="16">
        <v>1978</v>
      </c>
      <c r="G1854" s="12" t="s">
        <v>362</v>
      </c>
      <c r="H1854" s="12" t="s">
        <v>91</v>
      </c>
      <c r="I1854" s="12" t="s">
        <v>363</v>
      </c>
      <c r="J1854" s="12" t="s">
        <v>2401</v>
      </c>
      <c r="K1854" s="12" t="s">
        <v>364</v>
      </c>
      <c r="N1854" s="16" t="s">
        <v>206</v>
      </c>
      <c r="O1854" s="16" t="s">
        <v>365</v>
      </c>
      <c r="P1854" s="12" t="s">
        <v>366</v>
      </c>
      <c r="Q1854" s="16">
        <v>2023</v>
      </c>
      <c r="R1854" s="16">
        <v>1.47</v>
      </c>
      <c r="W1854" s="12" t="s">
        <v>204</v>
      </c>
      <c r="X1854" s="16">
        <v>1</v>
      </c>
      <c r="Z1854" s="16">
        <v>1.47</v>
      </c>
      <c r="AA1854" s="16">
        <f t="shared" si="353"/>
        <v>176.4</v>
      </c>
      <c r="AB1854" s="16" t="s">
        <v>5604</v>
      </c>
      <c r="AD1854" s="16">
        <f t="shared" si="337"/>
        <v>61740</v>
      </c>
      <c r="AE1854" s="16">
        <f t="shared" si="338"/>
        <v>514.5</v>
      </c>
      <c r="AF1854" s="16">
        <f t="shared" si="339"/>
        <v>192937.5</v>
      </c>
      <c r="AG1854" s="16">
        <f t="shared" si="340"/>
        <v>147</v>
      </c>
      <c r="AH1854" s="12">
        <f t="shared" si="341"/>
        <v>0</v>
      </c>
      <c r="AI1854" s="16">
        <f t="shared" si="342"/>
        <v>10.29</v>
      </c>
      <c r="AJ1854" s="16">
        <f t="shared" si="343"/>
        <v>35500.5</v>
      </c>
      <c r="AK1854" s="16">
        <f t="shared" si="344"/>
        <v>735</v>
      </c>
      <c r="AL1854" s="16">
        <f t="shared" si="345"/>
        <v>7350</v>
      </c>
      <c r="AM1854" s="16">
        <f t="shared" si="346"/>
        <v>104370</v>
      </c>
      <c r="AN1854" s="16">
        <f t="shared" si="347"/>
        <v>401898</v>
      </c>
      <c r="AO1854" s="12" t="s">
        <v>1486</v>
      </c>
      <c r="AP1854" s="16">
        <v>1.47</v>
      </c>
      <c r="BC1854" s="16">
        <v>1.47</v>
      </c>
      <c r="BD1854" s="16">
        <f t="shared" si="348"/>
        <v>5.1449999999999996</v>
      </c>
      <c r="BE1854" s="16">
        <f t="shared" si="349"/>
        <v>2511.8625000000002</v>
      </c>
      <c r="BG1854" s="16">
        <f t="shared" si="350"/>
        <v>1764</v>
      </c>
      <c r="BH1854" s="16">
        <f t="shared" si="351"/>
        <v>940.8</v>
      </c>
      <c r="BI1854" s="16">
        <f t="shared" si="352"/>
        <v>11.76</v>
      </c>
    </row>
    <row r="1855" spans="1:61" x14ac:dyDescent="0.35">
      <c r="A1855">
        <v>1854</v>
      </c>
      <c r="B1855" t="s">
        <v>360</v>
      </c>
      <c r="C1855" t="s">
        <v>8467</v>
      </c>
      <c r="D1855" s="15" t="s">
        <v>385</v>
      </c>
      <c r="E1855" s="12" t="s">
        <v>98</v>
      </c>
      <c r="F1855" s="16">
        <v>1968</v>
      </c>
      <c r="G1855" s="12" t="s">
        <v>362</v>
      </c>
      <c r="H1855" s="12" t="s">
        <v>91</v>
      </c>
      <c r="I1855" s="12" t="s">
        <v>363</v>
      </c>
      <c r="J1855" s="12" t="s">
        <v>2401</v>
      </c>
      <c r="K1855" s="12" t="s">
        <v>364</v>
      </c>
      <c r="N1855" s="16" t="s">
        <v>206</v>
      </c>
      <c r="O1855" s="16" t="s">
        <v>365</v>
      </c>
      <c r="P1855" s="12" t="s">
        <v>366</v>
      </c>
      <c r="Q1855" s="16">
        <v>2023</v>
      </c>
      <c r="W1855" s="12" t="s">
        <v>204</v>
      </c>
      <c r="X1855" s="16">
        <v>1</v>
      </c>
      <c r="AA1855" s="16">
        <f t="shared" si="353"/>
        <v>0</v>
      </c>
      <c r="AB1855" s="16" t="s">
        <v>5604</v>
      </c>
      <c r="AD1855" s="16">
        <f t="shared" si="337"/>
        <v>0</v>
      </c>
      <c r="AE1855" s="16">
        <f t="shared" si="338"/>
        <v>0</v>
      </c>
      <c r="AF1855" s="16">
        <f t="shared" si="339"/>
        <v>0</v>
      </c>
      <c r="AG1855" s="16">
        <f t="shared" si="340"/>
        <v>0</v>
      </c>
      <c r="AH1855" s="12">
        <f t="shared" si="341"/>
        <v>0</v>
      </c>
      <c r="AI1855" s="16">
        <f t="shared" si="342"/>
        <v>0</v>
      </c>
      <c r="AJ1855" s="16">
        <f t="shared" si="343"/>
        <v>0</v>
      </c>
      <c r="AK1855" s="16">
        <f t="shared" si="344"/>
        <v>0</v>
      </c>
      <c r="AL1855" s="16">
        <f t="shared" si="345"/>
        <v>0</v>
      </c>
      <c r="AM1855" s="16">
        <f t="shared" si="346"/>
        <v>0</v>
      </c>
      <c r="AN1855" s="16">
        <f t="shared" si="347"/>
        <v>0</v>
      </c>
      <c r="AO1855" s="12" t="s">
        <v>1486</v>
      </c>
      <c r="BD1855" s="16">
        <f t="shared" si="348"/>
        <v>0</v>
      </c>
      <c r="BE1855" s="16">
        <f t="shared" si="349"/>
        <v>0</v>
      </c>
      <c r="BG1855" s="16">
        <f t="shared" si="350"/>
        <v>0</v>
      </c>
      <c r="BH1855" s="16">
        <f t="shared" si="351"/>
        <v>0</v>
      </c>
      <c r="BI1855" s="16">
        <f t="shared" si="352"/>
        <v>0</v>
      </c>
    </row>
    <row r="1856" spans="1:61" x14ac:dyDescent="0.35">
      <c r="A1856">
        <v>1855</v>
      </c>
      <c r="B1856" t="s">
        <v>360</v>
      </c>
      <c r="C1856" t="s">
        <v>8468</v>
      </c>
      <c r="D1856" s="15" t="s">
        <v>386</v>
      </c>
      <c r="E1856" s="12" t="s">
        <v>98</v>
      </c>
      <c r="F1856" s="16">
        <v>1981</v>
      </c>
      <c r="G1856" s="12" t="s">
        <v>362</v>
      </c>
      <c r="H1856" s="12" t="s">
        <v>91</v>
      </c>
      <c r="I1856" s="12" t="s">
        <v>363</v>
      </c>
      <c r="J1856" s="12" t="s">
        <v>2401</v>
      </c>
      <c r="K1856" s="12" t="s">
        <v>364</v>
      </c>
      <c r="N1856" s="16" t="s">
        <v>206</v>
      </c>
      <c r="O1856" s="16" t="s">
        <v>365</v>
      </c>
      <c r="P1856" s="12" t="s">
        <v>366</v>
      </c>
      <c r="Q1856" s="16">
        <v>2023</v>
      </c>
      <c r="R1856" s="16">
        <v>0.71</v>
      </c>
      <c r="W1856" s="12" t="s">
        <v>204</v>
      </c>
      <c r="X1856" s="16">
        <v>1</v>
      </c>
      <c r="Z1856" s="16">
        <v>0.71</v>
      </c>
      <c r="AA1856" s="16">
        <f t="shared" si="353"/>
        <v>85.199999999999989</v>
      </c>
      <c r="AB1856" s="16" t="s">
        <v>5604</v>
      </c>
      <c r="AD1856" s="16">
        <f t="shared" si="337"/>
        <v>29819.999999999996</v>
      </c>
      <c r="AE1856" s="16">
        <f t="shared" si="338"/>
        <v>248.5</v>
      </c>
      <c r="AF1856" s="16">
        <f t="shared" si="339"/>
        <v>93187.5</v>
      </c>
      <c r="AG1856" s="16">
        <f t="shared" si="340"/>
        <v>71</v>
      </c>
      <c r="AH1856" s="12">
        <f t="shared" si="341"/>
        <v>0</v>
      </c>
      <c r="AI1856" s="16">
        <f t="shared" si="342"/>
        <v>4.97</v>
      </c>
      <c r="AJ1856" s="16">
        <f t="shared" si="343"/>
        <v>17146.5</v>
      </c>
      <c r="AK1856" s="16">
        <f t="shared" si="344"/>
        <v>355</v>
      </c>
      <c r="AL1856" s="16">
        <f t="shared" si="345"/>
        <v>3550</v>
      </c>
      <c r="AM1856" s="16">
        <f t="shared" si="346"/>
        <v>50410</v>
      </c>
      <c r="AN1856" s="16">
        <f t="shared" si="347"/>
        <v>194114</v>
      </c>
      <c r="AO1856" s="12" t="s">
        <v>1486</v>
      </c>
      <c r="AP1856" s="16">
        <v>0.71</v>
      </c>
      <c r="BC1856" s="16">
        <v>0.71</v>
      </c>
      <c r="BD1856" s="16">
        <f t="shared" si="348"/>
        <v>2.4849999999999999</v>
      </c>
      <c r="BE1856" s="16">
        <f t="shared" si="349"/>
        <v>1213.2125000000001</v>
      </c>
      <c r="BG1856" s="16">
        <f t="shared" si="350"/>
        <v>852</v>
      </c>
      <c r="BH1856" s="16">
        <f t="shared" si="351"/>
        <v>454.4</v>
      </c>
      <c r="BI1856" s="16">
        <f t="shared" si="352"/>
        <v>5.68</v>
      </c>
    </row>
    <row r="1857" spans="1:61" x14ac:dyDescent="0.35">
      <c r="A1857">
        <v>1856</v>
      </c>
      <c r="B1857" t="s">
        <v>360</v>
      </c>
      <c r="C1857" t="s">
        <v>8469</v>
      </c>
      <c r="D1857" s="15" t="s">
        <v>387</v>
      </c>
      <c r="E1857" s="12" t="s">
        <v>98</v>
      </c>
      <c r="F1857" s="16">
        <v>1956</v>
      </c>
      <c r="G1857" s="12" t="s">
        <v>362</v>
      </c>
      <c r="H1857" s="12" t="s">
        <v>91</v>
      </c>
      <c r="I1857" s="12" t="s">
        <v>363</v>
      </c>
      <c r="J1857" s="12" t="s">
        <v>2401</v>
      </c>
      <c r="K1857" s="12" t="s">
        <v>364</v>
      </c>
      <c r="N1857" s="16" t="s">
        <v>206</v>
      </c>
      <c r="O1857" s="16" t="s">
        <v>365</v>
      </c>
      <c r="P1857" s="12" t="s">
        <v>366</v>
      </c>
      <c r="Q1857" s="16">
        <v>2023</v>
      </c>
      <c r="R1857" s="16">
        <v>2.2000000000000002</v>
      </c>
      <c r="W1857" s="12" t="s">
        <v>204</v>
      </c>
      <c r="X1857" s="16">
        <v>1</v>
      </c>
      <c r="Z1857" s="16">
        <v>2.2000000000000002</v>
      </c>
      <c r="AA1857" s="16">
        <f t="shared" si="353"/>
        <v>264</v>
      </c>
      <c r="AB1857" s="16" t="s">
        <v>5604</v>
      </c>
      <c r="AD1857" s="16">
        <f t="shared" si="337"/>
        <v>92400</v>
      </c>
      <c r="AE1857" s="16">
        <f t="shared" si="338"/>
        <v>770.00000000000011</v>
      </c>
      <c r="AF1857" s="16">
        <f t="shared" si="339"/>
        <v>288750.00000000006</v>
      </c>
      <c r="AG1857" s="16">
        <f t="shared" si="340"/>
        <v>220.00000000000003</v>
      </c>
      <c r="AH1857" s="12">
        <f t="shared" si="341"/>
        <v>0</v>
      </c>
      <c r="AI1857" s="16">
        <f t="shared" si="342"/>
        <v>15.400000000000002</v>
      </c>
      <c r="AJ1857" s="16">
        <f t="shared" si="343"/>
        <v>53130.000000000007</v>
      </c>
      <c r="AK1857" s="16">
        <f t="shared" si="344"/>
        <v>1100</v>
      </c>
      <c r="AL1857" s="16">
        <f t="shared" si="345"/>
        <v>11000</v>
      </c>
      <c r="AM1857" s="16">
        <f t="shared" si="346"/>
        <v>156200</v>
      </c>
      <c r="AN1857" s="16">
        <f t="shared" si="347"/>
        <v>601480</v>
      </c>
      <c r="AO1857" s="12" t="s">
        <v>1486</v>
      </c>
      <c r="AP1857" s="16">
        <v>2.2000000000000002</v>
      </c>
      <c r="BC1857" s="16">
        <v>2.2000000000000002</v>
      </c>
      <c r="BD1857" s="16">
        <f t="shared" si="348"/>
        <v>7.7000000000000011</v>
      </c>
      <c r="BE1857" s="16">
        <f t="shared" si="349"/>
        <v>3759.25</v>
      </c>
      <c r="BG1857" s="16">
        <f t="shared" si="350"/>
        <v>2640</v>
      </c>
      <c r="BH1857" s="16">
        <f t="shared" si="351"/>
        <v>1408</v>
      </c>
      <c r="BI1857" s="16">
        <f t="shared" si="352"/>
        <v>17.600000000000001</v>
      </c>
    </row>
    <row r="1858" spans="1:61" x14ac:dyDescent="0.35">
      <c r="A1858">
        <v>1857</v>
      </c>
      <c r="B1858" t="s">
        <v>360</v>
      </c>
      <c r="C1858" t="s">
        <v>8470</v>
      </c>
      <c r="D1858" s="15" t="s">
        <v>388</v>
      </c>
      <c r="E1858" s="12" t="s">
        <v>98</v>
      </c>
      <c r="F1858" s="16">
        <v>1984</v>
      </c>
      <c r="G1858" s="12" t="s">
        <v>362</v>
      </c>
      <c r="H1858" s="12" t="s">
        <v>91</v>
      </c>
      <c r="I1858" s="12" t="s">
        <v>363</v>
      </c>
      <c r="J1858" s="12" t="s">
        <v>2401</v>
      </c>
      <c r="K1858" s="12" t="s">
        <v>364</v>
      </c>
      <c r="N1858" s="16" t="s">
        <v>206</v>
      </c>
      <c r="O1858" s="16" t="s">
        <v>365</v>
      </c>
      <c r="P1858" s="12" t="s">
        <v>366</v>
      </c>
      <c r="Q1858" s="16">
        <v>2023</v>
      </c>
      <c r="R1858" s="16">
        <v>1.17</v>
      </c>
      <c r="W1858" s="12" t="s">
        <v>204</v>
      </c>
      <c r="X1858" s="16">
        <v>1</v>
      </c>
      <c r="Z1858" s="16">
        <v>1.17</v>
      </c>
      <c r="AA1858" s="16">
        <f t="shared" si="353"/>
        <v>140.39999999999998</v>
      </c>
      <c r="AB1858" s="16" t="s">
        <v>5604</v>
      </c>
      <c r="AD1858" s="16">
        <f t="shared" si="337"/>
        <v>49139.999999999993</v>
      </c>
      <c r="AE1858" s="16">
        <f t="shared" si="338"/>
        <v>409.5</v>
      </c>
      <c r="AF1858" s="16">
        <f t="shared" si="339"/>
        <v>153562.5</v>
      </c>
      <c r="AG1858" s="16">
        <f t="shared" si="340"/>
        <v>117</v>
      </c>
      <c r="AH1858" s="12">
        <f t="shared" si="341"/>
        <v>0</v>
      </c>
      <c r="AI1858" s="16">
        <f t="shared" si="342"/>
        <v>8.19</v>
      </c>
      <c r="AJ1858" s="16">
        <f t="shared" si="343"/>
        <v>28255.5</v>
      </c>
      <c r="AK1858" s="16">
        <f t="shared" si="344"/>
        <v>585</v>
      </c>
      <c r="AL1858" s="16">
        <f t="shared" si="345"/>
        <v>5850</v>
      </c>
      <c r="AM1858" s="16">
        <f t="shared" si="346"/>
        <v>83070</v>
      </c>
      <c r="AN1858" s="16">
        <f t="shared" si="347"/>
        <v>319878</v>
      </c>
      <c r="AO1858" s="12" t="s">
        <v>1486</v>
      </c>
      <c r="AP1858" s="16">
        <v>1.17</v>
      </c>
      <c r="BC1858" s="16">
        <v>1.17</v>
      </c>
      <c r="BD1858" s="16">
        <f t="shared" si="348"/>
        <v>4.0949999999999998</v>
      </c>
      <c r="BE1858" s="16">
        <f t="shared" si="349"/>
        <v>1999.2375</v>
      </c>
      <c r="BG1858" s="16">
        <f t="shared" si="350"/>
        <v>1404</v>
      </c>
      <c r="BH1858" s="16">
        <f t="shared" si="351"/>
        <v>748.8</v>
      </c>
      <c r="BI1858" s="16">
        <f t="shared" si="352"/>
        <v>9.36</v>
      </c>
    </row>
    <row r="1859" spans="1:61" x14ac:dyDescent="0.35">
      <c r="A1859">
        <v>1858</v>
      </c>
      <c r="B1859" t="s">
        <v>360</v>
      </c>
      <c r="C1859" t="s">
        <v>8471</v>
      </c>
      <c r="D1859" s="15" t="s">
        <v>389</v>
      </c>
      <c r="E1859" s="12" t="s">
        <v>98</v>
      </c>
      <c r="F1859" s="16">
        <v>1965</v>
      </c>
      <c r="G1859" s="12" t="s">
        <v>362</v>
      </c>
      <c r="H1859" s="12" t="s">
        <v>91</v>
      </c>
      <c r="I1859" s="12" t="s">
        <v>363</v>
      </c>
      <c r="J1859" s="12" t="s">
        <v>2401</v>
      </c>
      <c r="K1859" s="12" t="s">
        <v>364</v>
      </c>
      <c r="N1859" s="16" t="s">
        <v>206</v>
      </c>
      <c r="O1859" s="16" t="s">
        <v>365</v>
      </c>
      <c r="P1859" s="12" t="s">
        <v>366</v>
      </c>
      <c r="Q1859" s="16">
        <v>2023</v>
      </c>
      <c r="R1859" s="16">
        <v>0.97</v>
      </c>
      <c r="W1859" s="12" t="s">
        <v>204</v>
      </c>
      <c r="X1859" s="16">
        <v>1</v>
      </c>
      <c r="Z1859" s="16">
        <v>0.97</v>
      </c>
      <c r="AA1859" s="16">
        <f t="shared" si="353"/>
        <v>116.39999999999999</v>
      </c>
      <c r="AB1859" s="16" t="s">
        <v>5604</v>
      </c>
      <c r="AD1859" s="16">
        <f t="shared" si="337"/>
        <v>40740</v>
      </c>
      <c r="AE1859" s="16">
        <f t="shared" si="338"/>
        <v>339.5</v>
      </c>
      <c r="AF1859" s="16">
        <f t="shared" si="339"/>
        <v>127312.5</v>
      </c>
      <c r="AG1859" s="16">
        <f t="shared" si="340"/>
        <v>97</v>
      </c>
      <c r="AH1859" s="12">
        <f t="shared" si="341"/>
        <v>0</v>
      </c>
      <c r="AI1859" s="16">
        <f t="shared" si="342"/>
        <v>6.79</v>
      </c>
      <c r="AJ1859" s="16">
        <f t="shared" si="343"/>
        <v>23425.5</v>
      </c>
      <c r="AK1859" s="16">
        <f t="shared" si="344"/>
        <v>485</v>
      </c>
      <c r="AL1859" s="16">
        <f t="shared" si="345"/>
        <v>4850</v>
      </c>
      <c r="AM1859" s="16">
        <f t="shared" si="346"/>
        <v>68870</v>
      </c>
      <c r="AN1859" s="16">
        <f t="shared" si="347"/>
        <v>265198</v>
      </c>
      <c r="AO1859" s="12" t="s">
        <v>1486</v>
      </c>
      <c r="AP1859" s="16">
        <v>0.97</v>
      </c>
      <c r="BC1859" s="16">
        <v>0.97</v>
      </c>
      <c r="BD1859" s="16">
        <f t="shared" si="348"/>
        <v>3.395</v>
      </c>
      <c r="BE1859" s="16">
        <f t="shared" si="349"/>
        <v>1657.4875</v>
      </c>
      <c r="BG1859" s="16">
        <f t="shared" si="350"/>
        <v>1164</v>
      </c>
      <c r="BH1859" s="16">
        <f t="shared" si="351"/>
        <v>620.79999999999995</v>
      </c>
      <c r="BI1859" s="16">
        <f t="shared" si="352"/>
        <v>7.76</v>
      </c>
    </row>
    <row r="1860" spans="1:61" x14ac:dyDescent="0.35">
      <c r="A1860">
        <v>1859</v>
      </c>
      <c r="B1860" t="s">
        <v>360</v>
      </c>
      <c r="C1860" t="s">
        <v>8472</v>
      </c>
      <c r="D1860" s="15" t="s">
        <v>390</v>
      </c>
      <c r="E1860" s="12" t="s">
        <v>98</v>
      </c>
      <c r="F1860" s="16">
        <v>1967</v>
      </c>
      <c r="G1860" s="12" t="s">
        <v>362</v>
      </c>
      <c r="H1860" s="12" t="s">
        <v>91</v>
      </c>
      <c r="I1860" s="12" t="s">
        <v>363</v>
      </c>
      <c r="J1860" s="12" t="s">
        <v>2401</v>
      </c>
      <c r="K1860" s="12" t="s">
        <v>364</v>
      </c>
      <c r="N1860" s="16" t="s">
        <v>206</v>
      </c>
      <c r="O1860" s="16" t="s">
        <v>365</v>
      </c>
      <c r="P1860" s="12" t="s">
        <v>366</v>
      </c>
      <c r="Q1860" s="16">
        <v>2023</v>
      </c>
      <c r="R1860" s="16">
        <v>3.16</v>
      </c>
      <c r="W1860" s="12" t="s">
        <v>204</v>
      </c>
      <c r="X1860" s="16">
        <v>1</v>
      </c>
      <c r="Z1860" s="16">
        <v>3.16</v>
      </c>
      <c r="AA1860" s="16">
        <f t="shared" si="353"/>
        <v>379.20000000000005</v>
      </c>
      <c r="AB1860" s="16" t="s">
        <v>5604</v>
      </c>
      <c r="AD1860" s="16">
        <f t="shared" si="337"/>
        <v>132720.00000000003</v>
      </c>
      <c r="AE1860" s="16">
        <f t="shared" si="338"/>
        <v>1106</v>
      </c>
      <c r="AF1860" s="16">
        <f t="shared" si="339"/>
        <v>414750</v>
      </c>
      <c r="AG1860" s="16">
        <f t="shared" si="340"/>
        <v>316</v>
      </c>
      <c r="AH1860" s="12">
        <f t="shared" si="341"/>
        <v>0</v>
      </c>
      <c r="AI1860" s="16">
        <f t="shared" si="342"/>
        <v>22.12</v>
      </c>
      <c r="AJ1860" s="16">
        <f t="shared" si="343"/>
        <v>76314</v>
      </c>
      <c r="AK1860" s="16">
        <f t="shared" si="344"/>
        <v>1580</v>
      </c>
      <c r="AL1860" s="16">
        <f t="shared" si="345"/>
        <v>15800</v>
      </c>
      <c r="AM1860" s="16">
        <f t="shared" si="346"/>
        <v>224360</v>
      </c>
      <c r="AN1860" s="16">
        <f t="shared" si="347"/>
        <v>863944</v>
      </c>
      <c r="AO1860" s="12" t="s">
        <v>1486</v>
      </c>
      <c r="AP1860" s="16">
        <v>3.16</v>
      </c>
      <c r="BC1860" s="16">
        <v>3.16</v>
      </c>
      <c r="BD1860" s="16">
        <f t="shared" si="348"/>
        <v>11.06</v>
      </c>
      <c r="BE1860" s="16">
        <f t="shared" si="349"/>
        <v>5399.65</v>
      </c>
      <c r="BG1860" s="16">
        <f t="shared" si="350"/>
        <v>3792</v>
      </c>
      <c r="BH1860" s="16">
        <f t="shared" si="351"/>
        <v>2022.4</v>
      </c>
      <c r="BI1860" s="16">
        <f t="shared" si="352"/>
        <v>25.28</v>
      </c>
    </row>
    <row r="1861" spans="1:61" x14ac:dyDescent="0.35">
      <c r="A1861">
        <v>1860</v>
      </c>
      <c r="B1861" t="s">
        <v>360</v>
      </c>
      <c r="C1861" t="s">
        <v>8473</v>
      </c>
      <c r="D1861" s="15" t="s">
        <v>391</v>
      </c>
      <c r="E1861" s="12" t="s">
        <v>98</v>
      </c>
      <c r="F1861" s="16">
        <v>1964</v>
      </c>
      <c r="G1861" s="12" t="s">
        <v>362</v>
      </c>
      <c r="H1861" s="12" t="s">
        <v>91</v>
      </c>
      <c r="I1861" s="12" t="s">
        <v>363</v>
      </c>
      <c r="J1861" s="12" t="s">
        <v>2401</v>
      </c>
      <c r="K1861" s="12" t="s">
        <v>364</v>
      </c>
      <c r="N1861" s="16" t="s">
        <v>205</v>
      </c>
      <c r="O1861" s="16" t="s">
        <v>365</v>
      </c>
      <c r="P1861" s="12" t="s">
        <v>366</v>
      </c>
      <c r="Q1861" s="16">
        <v>2023</v>
      </c>
      <c r="R1861" s="16">
        <v>2.4900000000000002</v>
      </c>
      <c r="W1861" s="12" t="s">
        <v>204</v>
      </c>
      <c r="X1861" s="16">
        <v>1</v>
      </c>
      <c r="Z1861" s="16">
        <v>2.4900000000000002</v>
      </c>
      <c r="AA1861" s="16">
        <f t="shared" si="353"/>
        <v>298.8</v>
      </c>
      <c r="AB1861" s="16" t="s">
        <v>5604</v>
      </c>
      <c r="AD1861" s="16">
        <f t="shared" si="337"/>
        <v>104580</v>
      </c>
      <c r="AE1861" s="16">
        <f t="shared" si="338"/>
        <v>871.50000000000011</v>
      </c>
      <c r="AF1861" s="16">
        <f t="shared" si="339"/>
        <v>326812.50000000006</v>
      </c>
      <c r="AG1861" s="16">
        <f t="shared" si="340"/>
        <v>249.00000000000003</v>
      </c>
      <c r="AH1861" s="12">
        <f t="shared" si="341"/>
        <v>0</v>
      </c>
      <c r="AI1861" s="16">
        <f t="shared" si="342"/>
        <v>17.43</v>
      </c>
      <c r="AJ1861" s="16">
        <f t="shared" si="343"/>
        <v>60133.5</v>
      </c>
      <c r="AK1861" s="16">
        <f t="shared" si="344"/>
        <v>1245</v>
      </c>
      <c r="AL1861" s="16">
        <f t="shared" si="345"/>
        <v>12450.000000000002</v>
      </c>
      <c r="AM1861" s="16">
        <f t="shared" si="346"/>
        <v>176790.00000000003</v>
      </c>
      <c r="AN1861" s="16">
        <f t="shared" si="347"/>
        <v>680766.00000000012</v>
      </c>
      <c r="AO1861" s="12" t="s">
        <v>1486</v>
      </c>
      <c r="AP1861" s="16">
        <v>2.4900000000000002</v>
      </c>
      <c r="BC1861" s="16">
        <v>2.4900000000000002</v>
      </c>
      <c r="BD1861" s="16">
        <f t="shared" si="348"/>
        <v>8.7149999999999999</v>
      </c>
      <c r="BE1861" s="16">
        <f t="shared" si="349"/>
        <v>4254.7875000000004</v>
      </c>
      <c r="BG1861" s="16">
        <f t="shared" si="350"/>
        <v>2988.0000000000005</v>
      </c>
      <c r="BH1861" s="16">
        <f t="shared" si="351"/>
        <v>1593.6000000000001</v>
      </c>
      <c r="BI1861" s="16">
        <f t="shared" si="352"/>
        <v>19.920000000000002</v>
      </c>
    </row>
    <row r="1862" spans="1:61" x14ac:dyDescent="0.35">
      <c r="A1862">
        <v>1861</v>
      </c>
      <c r="B1862" t="s">
        <v>360</v>
      </c>
      <c r="C1862" t="s">
        <v>8474</v>
      </c>
      <c r="D1862" s="15" t="s">
        <v>164</v>
      </c>
      <c r="E1862" s="12" t="s">
        <v>98</v>
      </c>
      <c r="F1862" s="16">
        <v>1957</v>
      </c>
      <c r="G1862" s="12" t="s">
        <v>362</v>
      </c>
      <c r="H1862" s="12" t="s">
        <v>91</v>
      </c>
      <c r="I1862" s="12" t="s">
        <v>363</v>
      </c>
      <c r="J1862" s="12" t="s">
        <v>2401</v>
      </c>
      <c r="K1862" s="12" t="s">
        <v>364</v>
      </c>
      <c r="N1862" s="16" t="s">
        <v>206</v>
      </c>
      <c r="O1862" s="16" t="s">
        <v>365</v>
      </c>
      <c r="P1862" s="12" t="s">
        <v>366</v>
      </c>
      <c r="Q1862" s="16">
        <v>2023</v>
      </c>
      <c r="R1862" s="16">
        <v>1.98</v>
      </c>
      <c r="W1862" s="12" t="s">
        <v>204</v>
      </c>
      <c r="X1862" s="16">
        <v>1</v>
      </c>
      <c r="Z1862" s="16">
        <v>1.98</v>
      </c>
      <c r="AA1862" s="16">
        <f t="shared" si="353"/>
        <v>237.6</v>
      </c>
      <c r="AB1862" s="16" t="s">
        <v>5604</v>
      </c>
      <c r="AD1862" s="16">
        <f t="shared" si="337"/>
        <v>83160</v>
      </c>
      <c r="AE1862" s="16">
        <f t="shared" si="338"/>
        <v>693</v>
      </c>
      <c r="AF1862" s="16">
        <f t="shared" si="339"/>
        <v>259875</v>
      </c>
      <c r="AG1862" s="16">
        <f t="shared" si="340"/>
        <v>198</v>
      </c>
      <c r="AH1862" s="12">
        <f t="shared" si="341"/>
        <v>0</v>
      </c>
      <c r="AI1862" s="16">
        <f t="shared" si="342"/>
        <v>13.86</v>
      </c>
      <c r="AJ1862" s="16">
        <f t="shared" si="343"/>
        <v>47817</v>
      </c>
      <c r="AK1862" s="16">
        <f t="shared" si="344"/>
        <v>990</v>
      </c>
      <c r="AL1862" s="16">
        <f t="shared" si="345"/>
        <v>9900</v>
      </c>
      <c r="AM1862" s="16">
        <f t="shared" si="346"/>
        <v>140580</v>
      </c>
      <c r="AN1862" s="16">
        <f t="shared" si="347"/>
        <v>541332</v>
      </c>
      <c r="AO1862" s="12" t="s">
        <v>1486</v>
      </c>
      <c r="AP1862" s="16">
        <v>1.98</v>
      </c>
      <c r="BC1862" s="16">
        <v>1.98</v>
      </c>
      <c r="BD1862" s="16">
        <f t="shared" si="348"/>
        <v>6.93</v>
      </c>
      <c r="BE1862" s="16">
        <f t="shared" si="349"/>
        <v>3383.3249999999998</v>
      </c>
      <c r="BG1862" s="16">
        <f t="shared" si="350"/>
        <v>2376</v>
      </c>
      <c r="BH1862" s="16">
        <f t="shared" si="351"/>
        <v>1267.2</v>
      </c>
      <c r="BI1862" s="16">
        <f t="shared" si="352"/>
        <v>15.84</v>
      </c>
    </row>
    <row r="1863" spans="1:61" x14ac:dyDescent="0.35">
      <c r="A1863">
        <v>1862</v>
      </c>
      <c r="B1863" t="s">
        <v>360</v>
      </c>
      <c r="C1863" t="s">
        <v>8475</v>
      </c>
      <c r="D1863" s="15" t="s">
        <v>392</v>
      </c>
      <c r="E1863" s="12" t="s">
        <v>98</v>
      </c>
      <c r="F1863" s="16">
        <v>1980</v>
      </c>
      <c r="G1863" s="12" t="s">
        <v>362</v>
      </c>
      <c r="H1863" s="12" t="s">
        <v>91</v>
      </c>
      <c r="I1863" s="12" t="s">
        <v>363</v>
      </c>
      <c r="J1863" s="12" t="s">
        <v>2401</v>
      </c>
      <c r="K1863" s="12" t="s">
        <v>364</v>
      </c>
      <c r="N1863" s="16" t="s">
        <v>206</v>
      </c>
      <c r="O1863" s="16" t="s">
        <v>365</v>
      </c>
      <c r="P1863" s="12" t="s">
        <v>366</v>
      </c>
      <c r="Q1863" s="16">
        <v>2023</v>
      </c>
      <c r="R1863" s="16">
        <v>0.69</v>
      </c>
      <c r="W1863" s="12" t="s">
        <v>204</v>
      </c>
      <c r="X1863" s="16">
        <v>1</v>
      </c>
      <c r="Z1863" s="16">
        <v>0.69</v>
      </c>
      <c r="AA1863" s="16">
        <f t="shared" si="353"/>
        <v>82.8</v>
      </c>
      <c r="AB1863" s="16" t="s">
        <v>5604</v>
      </c>
      <c r="AD1863" s="16">
        <f t="shared" si="337"/>
        <v>28980</v>
      </c>
      <c r="AE1863" s="16">
        <f t="shared" si="338"/>
        <v>241.49999999999997</v>
      </c>
      <c r="AF1863" s="16">
        <f t="shared" si="339"/>
        <v>90562.499999999985</v>
      </c>
      <c r="AG1863" s="16">
        <f t="shared" si="340"/>
        <v>69</v>
      </c>
      <c r="AH1863" s="12">
        <f t="shared" si="341"/>
        <v>0</v>
      </c>
      <c r="AI1863" s="16">
        <f t="shared" si="342"/>
        <v>4.83</v>
      </c>
      <c r="AJ1863" s="16">
        <f t="shared" si="343"/>
        <v>16663.5</v>
      </c>
      <c r="AK1863" s="16">
        <f t="shared" si="344"/>
        <v>345</v>
      </c>
      <c r="AL1863" s="16">
        <f t="shared" si="345"/>
        <v>3449.9999999999995</v>
      </c>
      <c r="AM1863" s="16">
        <f t="shared" si="346"/>
        <v>48989.999999999993</v>
      </c>
      <c r="AN1863" s="16">
        <f t="shared" si="347"/>
        <v>188646</v>
      </c>
      <c r="AO1863" s="12" t="s">
        <v>1486</v>
      </c>
      <c r="AP1863" s="16">
        <v>0.69</v>
      </c>
      <c r="BC1863" s="16">
        <v>0.69</v>
      </c>
      <c r="BD1863" s="16">
        <f t="shared" si="348"/>
        <v>2.415</v>
      </c>
      <c r="BE1863" s="16">
        <f t="shared" si="349"/>
        <v>1179.0374999999999</v>
      </c>
      <c r="BG1863" s="16">
        <f t="shared" si="350"/>
        <v>827.99999999999989</v>
      </c>
      <c r="BH1863" s="16">
        <f t="shared" si="351"/>
        <v>441.59999999999997</v>
      </c>
      <c r="BI1863" s="16">
        <f t="shared" si="352"/>
        <v>5.52</v>
      </c>
    </row>
    <row r="1864" spans="1:61" x14ac:dyDescent="0.35">
      <c r="A1864">
        <v>1863</v>
      </c>
      <c r="B1864" t="s">
        <v>360</v>
      </c>
      <c r="C1864" t="s">
        <v>8476</v>
      </c>
      <c r="D1864" s="15" t="s">
        <v>393</v>
      </c>
      <c r="E1864" s="12" t="s">
        <v>98</v>
      </c>
      <c r="F1864" s="16">
        <v>1955</v>
      </c>
      <c r="G1864" s="12" t="s">
        <v>362</v>
      </c>
      <c r="H1864" s="12" t="s">
        <v>91</v>
      </c>
      <c r="I1864" s="12" t="s">
        <v>363</v>
      </c>
      <c r="J1864" s="12" t="s">
        <v>2401</v>
      </c>
      <c r="K1864" s="12" t="s">
        <v>364</v>
      </c>
      <c r="N1864" s="16" t="s">
        <v>206</v>
      </c>
      <c r="O1864" s="16" t="s">
        <v>365</v>
      </c>
      <c r="P1864" s="12" t="s">
        <v>366</v>
      </c>
      <c r="Q1864" s="16">
        <v>2023</v>
      </c>
      <c r="R1864" s="16">
        <v>1.9300000000000002</v>
      </c>
      <c r="W1864" s="12" t="s">
        <v>204</v>
      </c>
      <c r="X1864" s="16">
        <v>1</v>
      </c>
      <c r="Z1864" s="16">
        <v>1.9300000000000002</v>
      </c>
      <c r="AA1864" s="16">
        <f t="shared" si="353"/>
        <v>231.60000000000002</v>
      </c>
      <c r="AB1864" s="16" t="s">
        <v>5604</v>
      </c>
      <c r="AD1864" s="16">
        <f t="shared" si="337"/>
        <v>81060.000000000015</v>
      </c>
      <c r="AE1864" s="16">
        <f t="shared" si="338"/>
        <v>675.5</v>
      </c>
      <c r="AF1864" s="16">
        <f t="shared" si="339"/>
        <v>253312.5</v>
      </c>
      <c r="AG1864" s="16">
        <f t="shared" si="340"/>
        <v>193.00000000000003</v>
      </c>
      <c r="AH1864" s="12">
        <f t="shared" si="341"/>
        <v>0</v>
      </c>
      <c r="AI1864" s="16">
        <f t="shared" si="342"/>
        <v>13.510000000000002</v>
      </c>
      <c r="AJ1864" s="16">
        <f t="shared" si="343"/>
        <v>46609.500000000007</v>
      </c>
      <c r="AK1864" s="16">
        <f t="shared" si="344"/>
        <v>965.00000000000011</v>
      </c>
      <c r="AL1864" s="16">
        <f t="shared" si="345"/>
        <v>9650</v>
      </c>
      <c r="AM1864" s="16">
        <f t="shared" si="346"/>
        <v>137030</v>
      </c>
      <c r="AN1864" s="16">
        <f t="shared" si="347"/>
        <v>527662</v>
      </c>
      <c r="AO1864" s="12" t="s">
        <v>1486</v>
      </c>
      <c r="AP1864" s="16">
        <v>1.9300000000000002</v>
      </c>
      <c r="BC1864" s="16">
        <v>1.9300000000000002</v>
      </c>
      <c r="BD1864" s="16">
        <f t="shared" si="348"/>
        <v>6.7550000000000008</v>
      </c>
      <c r="BE1864" s="16">
        <f t="shared" si="349"/>
        <v>3297.8874999999998</v>
      </c>
      <c r="BG1864" s="16">
        <f t="shared" si="350"/>
        <v>2316</v>
      </c>
      <c r="BH1864" s="16">
        <f t="shared" si="351"/>
        <v>1235.2</v>
      </c>
      <c r="BI1864" s="16">
        <f t="shared" si="352"/>
        <v>15.440000000000001</v>
      </c>
    </row>
    <row r="1865" spans="1:61" x14ac:dyDescent="0.35">
      <c r="A1865">
        <v>1864</v>
      </c>
      <c r="B1865" t="s">
        <v>360</v>
      </c>
      <c r="C1865" t="s">
        <v>8477</v>
      </c>
      <c r="D1865" s="15" t="s">
        <v>394</v>
      </c>
      <c r="E1865" s="12" t="s">
        <v>98</v>
      </c>
      <c r="F1865" s="16">
        <v>1959</v>
      </c>
      <c r="G1865" s="12" t="s">
        <v>362</v>
      </c>
      <c r="H1865" s="12" t="s">
        <v>91</v>
      </c>
      <c r="I1865" s="12" t="s">
        <v>363</v>
      </c>
      <c r="J1865" s="12" t="s">
        <v>2401</v>
      </c>
      <c r="K1865" s="12" t="s">
        <v>364</v>
      </c>
      <c r="N1865" s="16" t="s">
        <v>206</v>
      </c>
      <c r="O1865" s="16" t="s">
        <v>365</v>
      </c>
      <c r="P1865" s="12" t="s">
        <v>366</v>
      </c>
      <c r="Q1865" s="16">
        <v>2023</v>
      </c>
      <c r="R1865" s="16">
        <v>1.9300000000000002</v>
      </c>
      <c r="W1865" s="12" t="s">
        <v>204</v>
      </c>
      <c r="X1865" s="16">
        <v>1</v>
      </c>
      <c r="Z1865" s="16">
        <v>1.9300000000000002</v>
      </c>
      <c r="AA1865" s="16">
        <f t="shared" si="353"/>
        <v>231.60000000000002</v>
      </c>
      <c r="AB1865" s="16" t="s">
        <v>5604</v>
      </c>
      <c r="AD1865" s="16">
        <f t="shared" si="337"/>
        <v>81060.000000000015</v>
      </c>
      <c r="AE1865" s="16">
        <f t="shared" si="338"/>
        <v>675.5</v>
      </c>
      <c r="AF1865" s="16">
        <f t="shared" si="339"/>
        <v>253312.5</v>
      </c>
      <c r="AG1865" s="16">
        <f t="shared" si="340"/>
        <v>193.00000000000003</v>
      </c>
      <c r="AH1865" s="12">
        <f t="shared" si="341"/>
        <v>0</v>
      </c>
      <c r="AI1865" s="16">
        <f t="shared" si="342"/>
        <v>13.510000000000002</v>
      </c>
      <c r="AJ1865" s="16">
        <f t="shared" si="343"/>
        <v>46609.500000000007</v>
      </c>
      <c r="AK1865" s="16">
        <f t="shared" si="344"/>
        <v>965.00000000000011</v>
      </c>
      <c r="AL1865" s="16">
        <f t="shared" si="345"/>
        <v>9650</v>
      </c>
      <c r="AM1865" s="16">
        <f t="shared" si="346"/>
        <v>137030</v>
      </c>
      <c r="AN1865" s="16">
        <f t="shared" si="347"/>
        <v>527662</v>
      </c>
      <c r="AO1865" s="12" t="s">
        <v>1486</v>
      </c>
      <c r="AP1865" s="16">
        <v>1.9300000000000002</v>
      </c>
      <c r="BC1865" s="16">
        <v>1.9300000000000002</v>
      </c>
      <c r="BD1865" s="16">
        <f t="shared" si="348"/>
        <v>6.7550000000000008</v>
      </c>
      <c r="BE1865" s="16">
        <f t="shared" si="349"/>
        <v>3297.8874999999998</v>
      </c>
      <c r="BG1865" s="16">
        <f t="shared" si="350"/>
        <v>2316</v>
      </c>
      <c r="BH1865" s="16">
        <f t="shared" si="351"/>
        <v>1235.2</v>
      </c>
      <c r="BI1865" s="16">
        <f t="shared" si="352"/>
        <v>15.440000000000001</v>
      </c>
    </row>
    <row r="1866" spans="1:61" x14ac:dyDescent="0.35">
      <c r="A1866">
        <v>1865</v>
      </c>
      <c r="B1866" t="s">
        <v>360</v>
      </c>
      <c r="C1866" t="s">
        <v>8478</v>
      </c>
      <c r="D1866" s="15" t="s">
        <v>395</v>
      </c>
      <c r="E1866" s="12" t="s">
        <v>98</v>
      </c>
      <c r="F1866" s="16">
        <v>1973</v>
      </c>
      <c r="G1866" s="12" t="s">
        <v>362</v>
      </c>
      <c r="H1866" s="12" t="s">
        <v>91</v>
      </c>
      <c r="I1866" s="12" t="s">
        <v>363</v>
      </c>
      <c r="J1866" s="12" t="s">
        <v>2401</v>
      </c>
      <c r="K1866" s="12" t="s">
        <v>364</v>
      </c>
      <c r="N1866" s="16" t="s">
        <v>206</v>
      </c>
      <c r="O1866" s="16" t="s">
        <v>365</v>
      </c>
      <c r="P1866" s="12" t="s">
        <v>366</v>
      </c>
      <c r="Q1866" s="16">
        <v>2023</v>
      </c>
      <c r="R1866" s="16">
        <v>3</v>
      </c>
      <c r="W1866" s="12" t="s">
        <v>204</v>
      </c>
      <c r="X1866" s="16">
        <v>1</v>
      </c>
      <c r="Z1866" s="16">
        <v>3</v>
      </c>
      <c r="AA1866" s="16">
        <f t="shared" si="353"/>
        <v>360</v>
      </c>
      <c r="AB1866" s="16" t="s">
        <v>5604</v>
      </c>
      <c r="AD1866" s="16">
        <f t="shared" si="337"/>
        <v>126000</v>
      </c>
      <c r="AE1866" s="16">
        <f t="shared" si="338"/>
        <v>1050</v>
      </c>
      <c r="AF1866" s="16">
        <f t="shared" si="339"/>
        <v>393750</v>
      </c>
      <c r="AG1866" s="16">
        <f t="shared" si="340"/>
        <v>300</v>
      </c>
      <c r="AH1866" s="12">
        <f t="shared" si="341"/>
        <v>0</v>
      </c>
      <c r="AI1866" s="16">
        <f t="shared" si="342"/>
        <v>21</v>
      </c>
      <c r="AJ1866" s="16">
        <f t="shared" si="343"/>
        <v>72450</v>
      </c>
      <c r="AK1866" s="16">
        <f t="shared" si="344"/>
        <v>1500</v>
      </c>
      <c r="AL1866" s="16">
        <f t="shared" si="345"/>
        <v>15000</v>
      </c>
      <c r="AM1866" s="16">
        <f t="shared" si="346"/>
        <v>213000</v>
      </c>
      <c r="AN1866" s="16">
        <f t="shared" si="347"/>
        <v>820200</v>
      </c>
      <c r="AO1866" s="12" t="s">
        <v>1486</v>
      </c>
      <c r="AP1866" s="16">
        <v>3</v>
      </c>
      <c r="BC1866" s="16">
        <v>3</v>
      </c>
      <c r="BD1866" s="16">
        <f t="shared" si="348"/>
        <v>10.5</v>
      </c>
      <c r="BE1866" s="16">
        <f t="shared" si="349"/>
        <v>5126.25</v>
      </c>
      <c r="BG1866" s="16">
        <f t="shared" si="350"/>
        <v>3600</v>
      </c>
      <c r="BH1866" s="16">
        <f t="shared" si="351"/>
        <v>1920</v>
      </c>
      <c r="BI1866" s="16">
        <f t="shared" si="352"/>
        <v>24</v>
      </c>
    </row>
    <row r="1867" spans="1:61" x14ac:dyDescent="0.35">
      <c r="A1867">
        <v>1866</v>
      </c>
      <c r="B1867" t="s">
        <v>360</v>
      </c>
      <c r="C1867" t="s">
        <v>8479</v>
      </c>
      <c r="D1867" s="15" t="s">
        <v>396</v>
      </c>
      <c r="E1867" s="12" t="s">
        <v>93</v>
      </c>
      <c r="F1867" s="16">
        <v>1983</v>
      </c>
      <c r="G1867" s="12" t="s">
        <v>362</v>
      </c>
      <c r="H1867" s="12" t="s">
        <v>91</v>
      </c>
      <c r="I1867" s="12" t="s">
        <v>363</v>
      </c>
      <c r="J1867" s="12" t="s">
        <v>2401</v>
      </c>
      <c r="K1867" s="12" t="s">
        <v>364</v>
      </c>
      <c r="N1867" s="16" t="s">
        <v>206</v>
      </c>
      <c r="O1867" s="16" t="s">
        <v>365</v>
      </c>
      <c r="P1867" s="12" t="s">
        <v>366</v>
      </c>
      <c r="Q1867" s="16">
        <v>2023</v>
      </c>
      <c r="R1867" s="16">
        <v>0.35</v>
      </c>
      <c r="W1867" s="12" t="s">
        <v>204</v>
      </c>
      <c r="X1867" s="16">
        <v>1</v>
      </c>
      <c r="Z1867" s="16">
        <v>0.35</v>
      </c>
      <c r="AA1867" s="16">
        <f t="shared" si="353"/>
        <v>42</v>
      </c>
      <c r="AB1867" s="16" t="s">
        <v>5604</v>
      </c>
      <c r="AD1867" s="16">
        <f t="shared" si="337"/>
        <v>14700</v>
      </c>
      <c r="AE1867" s="16">
        <f t="shared" si="338"/>
        <v>122.49999999999999</v>
      </c>
      <c r="AF1867" s="16">
        <f t="shared" si="339"/>
        <v>45937.499999999993</v>
      </c>
      <c r="AG1867" s="16">
        <f t="shared" si="340"/>
        <v>35</v>
      </c>
      <c r="AH1867" s="12">
        <f t="shared" si="341"/>
        <v>0</v>
      </c>
      <c r="AI1867" s="16">
        <f t="shared" si="342"/>
        <v>2.4499999999999997</v>
      </c>
      <c r="AJ1867" s="16">
        <f t="shared" si="343"/>
        <v>8452.4999999999982</v>
      </c>
      <c r="AK1867" s="16">
        <f t="shared" si="344"/>
        <v>175</v>
      </c>
      <c r="AL1867" s="16">
        <f t="shared" si="345"/>
        <v>1750</v>
      </c>
      <c r="AM1867" s="16">
        <f t="shared" si="346"/>
        <v>24850</v>
      </c>
      <c r="AN1867" s="16">
        <f t="shared" si="347"/>
        <v>95690</v>
      </c>
      <c r="AO1867" s="12" t="s">
        <v>1486</v>
      </c>
      <c r="AP1867" s="16">
        <v>0.35</v>
      </c>
      <c r="BC1867" s="16">
        <v>0.35</v>
      </c>
      <c r="BD1867" s="16">
        <f t="shared" si="348"/>
        <v>1.2249999999999999</v>
      </c>
      <c r="BE1867" s="16">
        <f t="shared" si="349"/>
        <v>598.0625</v>
      </c>
      <c r="BG1867" s="16">
        <f t="shared" si="350"/>
        <v>420</v>
      </c>
      <c r="BH1867" s="16">
        <f t="shared" si="351"/>
        <v>224</v>
      </c>
      <c r="BI1867" s="16">
        <f t="shared" si="352"/>
        <v>2.8</v>
      </c>
    </row>
    <row r="1868" spans="1:61" x14ac:dyDescent="0.35">
      <c r="A1868">
        <v>1867</v>
      </c>
      <c r="B1868" t="s">
        <v>360</v>
      </c>
      <c r="C1868" t="s">
        <v>8480</v>
      </c>
      <c r="D1868" s="15" t="s">
        <v>397</v>
      </c>
      <c r="E1868" s="12" t="s">
        <v>98</v>
      </c>
      <c r="F1868" s="16">
        <v>1970</v>
      </c>
      <c r="G1868" s="12" t="s">
        <v>362</v>
      </c>
      <c r="H1868" s="12" t="s">
        <v>91</v>
      </c>
      <c r="I1868" s="12" t="s">
        <v>363</v>
      </c>
      <c r="J1868" s="12" t="s">
        <v>2401</v>
      </c>
      <c r="K1868" s="12" t="s">
        <v>364</v>
      </c>
      <c r="N1868" s="16" t="s">
        <v>205</v>
      </c>
      <c r="O1868" s="16" t="s">
        <v>365</v>
      </c>
      <c r="P1868" s="12" t="s">
        <v>366</v>
      </c>
      <c r="Q1868" s="16">
        <v>2023</v>
      </c>
      <c r="R1868" s="16">
        <v>3.63</v>
      </c>
      <c r="W1868" s="12" t="s">
        <v>204</v>
      </c>
      <c r="X1868" s="16">
        <v>1</v>
      </c>
      <c r="Z1868" s="16">
        <v>3.63</v>
      </c>
      <c r="AA1868" s="16">
        <f t="shared" si="353"/>
        <v>435.59999999999997</v>
      </c>
      <c r="AB1868" s="16" t="s">
        <v>5604</v>
      </c>
      <c r="AD1868" s="16">
        <f t="shared" si="337"/>
        <v>152460</v>
      </c>
      <c r="AE1868" s="16">
        <f t="shared" si="338"/>
        <v>1270.5</v>
      </c>
      <c r="AF1868" s="16">
        <f t="shared" si="339"/>
        <v>476437.5</v>
      </c>
      <c r="AG1868" s="16">
        <f t="shared" si="340"/>
        <v>363</v>
      </c>
      <c r="AH1868" s="12">
        <f t="shared" si="341"/>
        <v>0</v>
      </c>
      <c r="AI1868" s="16">
        <f t="shared" si="342"/>
        <v>25.41</v>
      </c>
      <c r="AJ1868" s="16">
        <f t="shared" si="343"/>
        <v>87664.5</v>
      </c>
      <c r="AK1868" s="16">
        <f t="shared" si="344"/>
        <v>1815</v>
      </c>
      <c r="AL1868" s="16">
        <f t="shared" si="345"/>
        <v>18150</v>
      </c>
      <c r="AM1868" s="16">
        <f t="shared" si="346"/>
        <v>257730</v>
      </c>
      <c r="AN1868" s="16">
        <f t="shared" si="347"/>
        <v>992442</v>
      </c>
      <c r="AO1868" s="12" t="s">
        <v>1486</v>
      </c>
      <c r="AP1868" s="16">
        <v>3.63</v>
      </c>
      <c r="BC1868" s="16">
        <v>3.63</v>
      </c>
      <c r="BD1868" s="16">
        <f t="shared" si="348"/>
        <v>12.705</v>
      </c>
      <c r="BE1868" s="16">
        <f t="shared" si="349"/>
        <v>6202.7624999999998</v>
      </c>
      <c r="BG1868" s="16">
        <f t="shared" si="350"/>
        <v>4356</v>
      </c>
      <c r="BH1868" s="16">
        <f t="shared" si="351"/>
        <v>2323.1999999999998</v>
      </c>
      <c r="BI1868" s="16">
        <f t="shared" si="352"/>
        <v>29.04</v>
      </c>
    </row>
    <row r="1869" spans="1:61" x14ac:dyDescent="0.35">
      <c r="A1869">
        <v>1868</v>
      </c>
      <c r="B1869" t="s">
        <v>360</v>
      </c>
      <c r="C1869" t="s">
        <v>8481</v>
      </c>
      <c r="D1869" s="15" t="s">
        <v>398</v>
      </c>
      <c r="E1869" s="12" t="s">
        <v>98</v>
      </c>
      <c r="F1869" s="16">
        <v>1954</v>
      </c>
      <c r="G1869" s="12" t="s">
        <v>362</v>
      </c>
      <c r="H1869" s="12" t="s">
        <v>91</v>
      </c>
      <c r="I1869" s="12" t="s">
        <v>363</v>
      </c>
      <c r="J1869" s="12" t="s">
        <v>2401</v>
      </c>
      <c r="K1869" s="12" t="s">
        <v>364</v>
      </c>
      <c r="N1869" s="16" t="s">
        <v>206</v>
      </c>
      <c r="O1869" s="16" t="s">
        <v>365</v>
      </c>
      <c r="P1869" s="12" t="s">
        <v>366</v>
      </c>
      <c r="Q1869" s="16">
        <v>2023</v>
      </c>
      <c r="R1869" s="16">
        <v>1</v>
      </c>
      <c r="W1869" s="12" t="s">
        <v>204</v>
      </c>
      <c r="X1869" s="16">
        <v>1</v>
      </c>
      <c r="Z1869" s="16">
        <v>1</v>
      </c>
      <c r="AA1869" s="16">
        <f t="shared" si="353"/>
        <v>120</v>
      </c>
      <c r="AB1869" s="16" t="s">
        <v>5604</v>
      </c>
      <c r="AD1869" s="16">
        <f t="shared" si="337"/>
        <v>42000</v>
      </c>
      <c r="AE1869" s="16">
        <f t="shared" si="338"/>
        <v>350</v>
      </c>
      <c r="AF1869" s="16">
        <f t="shared" si="339"/>
        <v>131250</v>
      </c>
      <c r="AG1869" s="16">
        <f t="shared" si="340"/>
        <v>100</v>
      </c>
      <c r="AH1869" s="12">
        <f t="shared" si="341"/>
        <v>0</v>
      </c>
      <c r="AI1869" s="16">
        <f t="shared" si="342"/>
        <v>7</v>
      </c>
      <c r="AJ1869" s="16">
        <f t="shared" si="343"/>
        <v>24150</v>
      </c>
      <c r="AK1869" s="16">
        <f t="shared" si="344"/>
        <v>500</v>
      </c>
      <c r="AL1869" s="16">
        <f t="shared" si="345"/>
        <v>5000</v>
      </c>
      <c r="AM1869" s="16">
        <f t="shared" si="346"/>
        <v>71000</v>
      </c>
      <c r="AN1869" s="16">
        <f t="shared" si="347"/>
        <v>273400</v>
      </c>
      <c r="AO1869" s="12" t="s">
        <v>1486</v>
      </c>
      <c r="AP1869" s="16">
        <v>1</v>
      </c>
      <c r="BC1869" s="16">
        <v>1</v>
      </c>
      <c r="BD1869" s="16">
        <f t="shared" si="348"/>
        <v>3.5</v>
      </c>
      <c r="BE1869" s="16">
        <f t="shared" si="349"/>
        <v>1708.75</v>
      </c>
      <c r="BG1869" s="16">
        <f t="shared" si="350"/>
        <v>1200</v>
      </c>
      <c r="BH1869" s="16">
        <f t="shared" si="351"/>
        <v>640</v>
      </c>
      <c r="BI1869" s="16">
        <f t="shared" si="352"/>
        <v>8</v>
      </c>
    </row>
    <row r="1870" spans="1:61" x14ac:dyDescent="0.35">
      <c r="A1870">
        <v>1869</v>
      </c>
      <c r="B1870" t="s">
        <v>360</v>
      </c>
      <c r="C1870" t="s">
        <v>8482</v>
      </c>
      <c r="D1870" s="15" t="s">
        <v>399</v>
      </c>
      <c r="E1870" s="12" t="s">
        <v>98</v>
      </c>
      <c r="F1870" s="16">
        <v>1969</v>
      </c>
      <c r="G1870" s="12" t="s">
        <v>362</v>
      </c>
      <c r="H1870" s="12" t="s">
        <v>91</v>
      </c>
      <c r="I1870" s="12" t="s">
        <v>363</v>
      </c>
      <c r="J1870" s="12" t="s">
        <v>2401</v>
      </c>
      <c r="K1870" s="12" t="s">
        <v>364</v>
      </c>
      <c r="N1870" s="16" t="s">
        <v>206</v>
      </c>
      <c r="O1870" s="16" t="s">
        <v>365</v>
      </c>
      <c r="P1870" s="12" t="s">
        <v>366</v>
      </c>
      <c r="Q1870" s="16">
        <v>2023</v>
      </c>
      <c r="R1870" s="16">
        <v>1.17</v>
      </c>
      <c r="W1870" s="12" t="s">
        <v>204</v>
      </c>
      <c r="X1870" s="16">
        <v>1</v>
      </c>
      <c r="Z1870" s="16">
        <v>1.17</v>
      </c>
      <c r="AA1870" s="16">
        <f t="shared" si="353"/>
        <v>140.39999999999998</v>
      </c>
      <c r="AB1870" s="16" t="s">
        <v>5604</v>
      </c>
      <c r="AD1870" s="16">
        <f t="shared" si="337"/>
        <v>49139.999999999993</v>
      </c>
      <c r="AE1870" s="16">
        <f t="shared" si="338"/>
        <v>409.5</v>
      </c>
      <c r="AF1870" s="16">
        <f t="shared" si="339"/>
        <v>153562.5</v>
      </c>
      <c r="AG1870" s="16">
        <f t="shared" si="340"/>
        <v>117</v>
      </c>
      <c r="AH1870" s="12">
        <f t="shared" si="341"/>
        <v>0</v>
      </c>
      <c r="AI1870" s="16">
        <f t="shared" si="342"/>
        <v>8.19</v>
      </c>
      <c r="AJ1870" s="16">
        <f t="shared" si="343"/>
        <v>28255.5</v>
      </c>
      <c r="AK1870" s="16">
        <f t="shared" si="344"/>
        <v>585</v>
      </c>
      <c r="AL1870" s="16">
        <f t="shared" si="345"/>
        <v>5850</v>
      </c>
      <c r="AM1870" s="16">
        <f t="shared" si="346"/>
        <v>83070</v>
      </c>
      <c r="AN1870" s="16">
        <f t="shared" si="347"/>
        <v>319878</v>
      </c>
      <c r="AO1870" s="12" t="s">
        <v>1486</v>
      </c>
      <c r="AP1870" s="16">
        <v>1.17</v>
      </c>
      <c r="BC1870" s="16">
        <v>1.17</v>
      </c>
      <c r="BD1870" s="16">
        <f t="shared" si="348"/>
        <v>4.0949999999999998</v>
      </c>
      <c r="BE1870" s="16">
        <f t="shared" si="349"/>
        <v>1999.2375</v>
      </c>
      <c r="BG1870" s="16">
        <f t="shared" si="350"/>
        <v>1404</v>
      </c>
      <c r="BH1870" s="16">
        <f t="shared" si="351"/>
        <v>748.8</v>
      </c>
      <c r="BI1870" s="16">
        <f t="shared" si="352"/>
        <v>9.36</v>
      </c>
    </row>
    <row r="1871" spans="1:61" x14ac:dyDescent="0.35">
      <c r="A1871">
        <v>1870</v>
      </c>
      <c r="B1871" t="s">
        <v>360</v>
      </c>
      <c r="C1871" t="s">
        <v>8483</v>
      </c>
      <c r="D1871" s="15" t="s">
        <v>400</v>
      </c>
      <c r="E1871" s="12" t="s">
        <v>98</v>
      </c>
      <c r="F1871" s="16">
        <v>1978</v>
      </c>
      <c r="G1871" s="12" t="s">
        <v>362</v>
      </c>
      <c r="H1871" s="12" t="s">
        <v>91</v>
      </c>
      <c r="I1871" s="12" t="s">
        <v>363</v>
      </c>
      <c r="J1871" s="12" t="s">
        <v>2401</v>
      </c>
      <c r="K1871" s="12" t="s">
        <v>364</v>
      </c>
      <c r="N1871" s="16" t="s">
        <v>206</v>
      </c>
      <c r="O1871" s="16" t="s">
        <v>365</v>
      </c>
      <c r="P1871" s="12" t="s">
        <v>366</v>
      </c>
      <c r="Q1871" s="16">
        <v>2023</v>
      </c>
      <c r="R1871" s="16">
        <v>1.44</v>
      </c>
      <c r="W1871" s="12" t="s">
        <v>204</v>
      </c>
      <c r="X1871" s="16">
        <v>1</v>
      </c>
      <c r="Z1871" s="16">
        <v>1.44</v>
      </c>
      <c r="AA1871" s="16">
        <f t="shared" si="353"/>
        <v>172.79999999999998</v>
      </c>
      <c r="AB1871" s="16" t="s">
        <v>5604</v>
      </c>
      <c r="AD1871" s="16">
        <f t="shared" si="337"/>
        <v>60479.999999999993</v>
      </c>
      <c r="AE1871" s="16">
        <f t="shared" si="338"/>
        <v>504</v>
      </c>
      <c r="AF1871" s="16">
        <f t="shared" si="339"/>
        <v>189000</v>
      </c>
      <c r="AG1871" s="16">
        <f t="shared" si="340"/>
        <v>144</v>
      </c>
      <c r="AH1871" s="12">
        <f t="shared" si="341"/>
        <v>0</v>
      </c>
      <c r="AI1871" s="16">
        <f t="shared" si="342"/>
        <v>10.08</v>
      </c>
      <c r="AJ1871" s="16">
        <f t="shared" si="343"/>
        <v>34776</v>
      </c>
      <c r="AK1871" s="16">
        <f t="shared" si="344"/>
        <v>720</v>
      </c>
      <c r="AL1871" s="16">
        <f t="shared" si="345"/>
        <v>7200</v>
      </c>
      <c r="AM1871" s="16">
        <f t="shared" si="346"/>
        <v>102240</v>
      </c>
      <c r="AN1871" s="16">
        <f t="shared" si="347"/>
        <v>393696</v>
      </c>
      <c r="AO1871" s="12" t="s">
        <v>1486</v>
      </c>
      <c r="AP1871" s="16">
        <v>1.44</v>
      </c>
      <c r="BC1871" s="16">
        <v>1.44</v>
      </c>
      <c r="BD1871" s="16">
        <f t="shared" si="348"/>
        <v>5.04</v>
      </c>
      <c r="BE1871" s="16">
        <f t="shared" si="349"/>
        <v>2460.6</v>
      </c>
      <c r="BG1871" s="16">
        <f t="shared" si="350"/>
        <v>1728</v>
      </c>
      <c r="BH1871" s="16">
        <f t="shared" si="351"/>
        <v>921.59999999999991</v>
      </c>
      <c r="BI1871" s="16">
        <f t="shared" si="352"/>
        <v>11.52</v>
      </c>
    </row>
    <row r="1872" spans="1:61" x14ac:dyDescent="0.35">
      <c r="A1872">
        <v>1871</v>
      </c>
      <c r="B1872" t="s">
        <v>360</v>
      </c>
      <c r="C1872" t="s">
        <v>8484</v>
      </c>
      <c r="D1872" s="15" t="s">
        <v>401</v>
      </c>
      <c r="E1872" s="12" t="s">
        <v>98</v>
      </c>
      <c r="F1872" s="16">
        <v>1975</v>
      </c>
      <c r="G1872" s="12" t="s">
        <v>362</v>
      </c>
      <c r="H1872" s="12" t="s">
        <v>91</v>
      </c>
      <c r="I1872" s="12" t="s">
        <v>363</v>
      </c>
      <c r="J1872" s="12" t="s">
        <v>2401</v>
      </c>
      <c r="K1872" s="12" t="s">
        <v>364</v>
      </c>
      <c r="N1872" s="16" t="s">
        <v>206</v>
      </c>
      <c r="O1872" s="16" t="s">
        <v>365</v>
      </c>
      <c r="P1872" s="12" t="s">
        <v>366</v>
      </c>
      <c r="Q1872" s="16">
        <v>2023</v>
      </c>
      <c r="R1872" s="16">
        <v>1.24</v>
      </c>
      <c r="W1872" s="12" t="s">
        <v>204</v>
      </c>
      <c r="X1872" s="16">
        <v>1</v>
      </c>
      <c r="Z1872" s="16">
        <v>1.24</v>
      </c>
      <c r="AA1872" s="16">
        <f t="shared" si="353"/>
        <v>148.80000000000001</v>
      </c>
      <c r="AB1872" s="16" t="s">
        <v>5604</v>
      </c>
      <c r="AD1872" s="16">
        <f t="shared" si="337"/>
        <v>52080.000000000007</v>
      </c>
      <c r="AE1872" s="16">
        <f t="shared" si="338"/>
        <v>434</v>
      </c>
      <c r="AF1872" s="16">
        <f t="shared" si="339"/>
        <v>162750</v>
      </c>
      <c r="AG1872" s="16">
        <f t="shared" si="340"/>
        <v>124</v>
      </c>
      <c r="AH1872" s="12">
        <f t="shared" si="341"/>
        <v>0</v>
      </c>
      <c r="AI1872" s="16">
        <f t="shared" si="342"/>
        <v>8.68</v>
      </c>
      <c r="AJ1872" s="16">
        <f t="shared" si="343"/>
        <v>29946</v>
      </c>
      <c r="AK1872" s="16">
        <f t="shared" si="344"/>
        <v>620</v>
      </c>
      <c r="AL1872" s="16">
        <f t="shared" si="345"/>
        <v>6200</v>
      </c>
      <c r="AM1872" s="16">
        <f t="shared" si="346"/>
        <v>88040</v>
      </c>
      <c r="AN1872" s="16">
        <f t="shared" si="347"/>
        <v>339016</v>
      </c>
      <c r="AO1872" s="12" t="s">
        <v>1486</v>
      </c>
      <c r="AP1872" s="16">
        <v>1.24</v>
      </c>
      <c r="BC1872" s="16">
        <v>1.24</v>
      </c>
      <c r="BD1872" s="16">
        <f t="shared" si="348"/>
        <v>4.34</v>
      </c>
      <c r="BE1872" s="16">
        <f t="shared" si="349"/>
        <v>2118.85</v>
      </c>
      <c r="BG1872" s="16">
        <f t="shared" si="350"/>
        <v>1488</v>
      </c>
      <c r="BH1872" s="16">
        <f t="shared" si="351"/>
        <v>793.6</v>
      </c>
      <c r="BI1872" s="16">
        <f t="shared" si="352"/>
        <v>9.92</v>
      </c>
    </row>
    <row r="1873" spans="1:61" x14ac:dyDescent="0.35">
      <c r="A1873">
        <v>1872</v>
      </c>
      <c r="B1873" t="s">
        <v>360</v>
      </c>
      <c r="C1873" t="s">
        <v>8485</v>
      </c>
      <c r="D1873" s="15" t="s">
        <v>402</v>
      </c>
      <c r="E1873" s="12" t="s">
        <v>98</v>
      </c>
      <c r="F1873" s="16">
        <v>1974</v>
      </c>
      <c r="G1873" s="12" t="s">
        <v>362</v>
      </c>
      <c r="H1873" s="12" t="s">
        <v>91</v>
      </c>
      <c r="I1873" s="12" t="s">
        <v>363</v>
      </c>
      <c r="J1873" s="12" t="s">
        <v>2401</v>
      </c>
      <c r="K1873" s="12" t="s">
        <v>364</v>
      </c>
      <c r="N1873" s="16" t="s">
        <v>205</v>
      </c>
      <c r="O1873" s="16" t="s">
        <v>365</v>
      </c>
      <c r="P1873" s="12" t="s">
        <v>366</v>
      </c>
      <c r="Q1873" s="16">
        <v>2023</v>
      </c>
      <c r="R1873" s="16">
        <v>291</v>
      </c>
      <c r="W1873" s="12" t="s">
        <v>204</v>
      </c>
      <c r="X1873" s="16">
        <v>1</v>
      </c>
      <c r="Z1873" s="16">
        <v>291</v>
      </c>
      <c r="AA1873" s="16">
        <f t="shared" si="353"/>
        <v>34920</v>
      </c>
      <c r="AB1873" s="16" t="s">
        <v>5604</v>
      </c>
      <c r="AD1873" s="16">
        <f t="shared" si="337"/>
        <v>12222000</v>
      </c>
      <c r="AE1873" s="16">
        <f t="shared" si="338"/>
        <v>101850</v>
      </c>
      <c r="AF1873" s="16">
        <f t="shared" si="339"/>
        <v>38193750</v>
      </c>
      <c r="AG1873" s="16">
        <f t="shared" si="340"/>
        <v>29100</v>
      </c>
      <c r="AH1873" s="12">
        <f t="shared" si="341"/>
        <v>0</v>
      </c>
      <c r="AI1873" s="16">
        <f t="shared" si="342"/>
        <v>2037</v>
      </c>
      <c r="AJ1873" s="16">
        <f t="shared" si="343"/>
        <v>7027650</v>
      </c>
      <c r="AK1873" s="16">
        <f t="shared" si="344"/>
        <v>145500</v>
      </c>
      <c r="AL1873" s="16">
        <f t="shared" si="345"/>
        <v>1455000</v>
      </c>
      <c r="AM1873" s="16">
        <f t="shared" si="346"/>
        <v>20661000</v>
      </c>
      <c r="AN1873" s="16">
        <f t="shared" si="347"/>
        <v>79559400</v>
      </c>
      <c r="AO1873" s="12" t="s">
        <v>1486</v>
      </c>
      <c r="AP1873" s="16">
        <v>291</v>
      </c>
      <c r="BC1873" s="16">
        <v>291</v>
      </c>
      <c r="BD1873" s="16">
        <f t="shared" si="348"/>
        <v>1018.5</v>
      </c>
      <c r="BE1873" s="16">
        <f t="shared" si="349"/>
        <v>497246.25</v>
      </c>
      <c r="BG1873" s="16">
        <f t="shared" si="350"/>
        <v>349200</v>
      </c>
      <c r="BH1873" s="16">
        <f t="shared" si="351"/>
        <v>186240</v>
      </c>
      <c r="BI1873" s="16">
        <f t="shared" si="352"/>
        <v>2328</v>
      </c>
    </row>
    <row r="1874" spans="1:61" x14ac:dyDescent="0.35">
      <c r="A1874">
        <v>1873</v>
      </c>
      <c r="B1874" t="s">
        <v>360</v>
      </c>
      <c r="C1874" t="s">
        <v>8486</v>
      </c>
      <c r="D1874" s="15" t="s">
        <v>403</v>
      </c>
      <c r="E1874" s="12" t="s">
        <v>98</v>
      </c>
      <c r="F1874" s="16">
        <v>1981</v>
      </c>
      <c r="G1874" s="12" t="s">
        <v>362</v>
      </c>
      <c r="H1874" s="12" t="s">
        <v>91</v>
      </c>
      <c r="I1874" s="12" t="s">
        <v>363</v>
      </c>
      <c r="J1874" s="12" t="s">
        <v>2401</v>
      </c>
      <c r="K1874" s="12" t="s">
        <v>364</v>
      </c>
      <c r="N1874" s="16" t="s">
        <v>206</v>
      </c>
      <c r="O1874" s="16" t="s">
        <v>365</v>
      </c>
      <c r="P1874" s="12" t="s">
        <v>366</v>
      </c>
      <c r="Q1874" s="16">
        <v>2023</v>
      </c>
      <c r="R1874" s="16">
        <v>3.32</v>
      </c>
      <c r="W1874" s="12" t="s">
        <v>204</v>
      </c>
      <c r="X1874" s="16">
        <v>1</v>
      </c>
      <c r="Z1874" s="16">
        <v>3.32</v>
      </c>
      <c r="AA1874" s="16">
        <f t="shared" si="353"/>
        <v>398.4</v>
      </c>
      <c r="AB1874" s="16" t="s">
        <v>5604</v>
      </c>
      <c r="AD1874" s="16">
        <f t="shared" si="337"/>
        <v>139440</v>
      </c>
      <c r="AE1874" s="16">
        <f t="shared" si="338"/>
        <v>1162</v>
      </c>
      <c r="AF1874" s="16">
        <f t="shared" si="339"/>
        <v>435750</v>
      </c>
      <c r="AG1874" s="16">
        <f t="shared" si="340"/>
        <v>332</v>
      </c>
      <c r="AH1874" s="12">
        <f t="shared" si="341"/>
        <v>0</v>
      </c>
      <c r="AI1874" s="16">
        <f t="shared" si="342"/>
        <v>23.24</v>
      </c>
      <c r="AJ1874" s="16">
        <f t="shared" si="343"/>
        <v>80178</v>
      </c>
      <c r="AK1874" s="16">
        <f t="shared" si="344"/>
        <v>1660</v>
      </c>
      <c r="AL1874" s="16">
        <f t="shared" si="345"/>
        <v>16600</v>
      </c>
      <c r="AM1874" s="16">
        <f t="shared" si="346"/>
        <v>235720</v>
      </c>
      <c r="AN1874" s="16">
        <f t="shared" si="347"/>
        <v>907688</v>
      </c>
      <c r="AO1874" s="12" t="s">
        <v>1486</v>
      </c>
      <c r="AP1874" s="16">
        <v>3.32</v>
      </c>
      <c r="BC1874" s="16">
        <v>3.32</v>
      </c>
      <c r="BD1874" s="16">
        <f t="shared" si="348"/>
        <v>11.62</v>
      </c>
      <c r="BE1874" s="16">
        <f t="shared" si="349"/>
        <v>5673.05</v>
      </c>
      <c r="BG1874" s="16">
        <f t="shared" si="350"/>
        <v>3984</v>
      </c>
      <c r="BH1874" s="16">
        <f t="shared" si="351"/>
        <v>2124.7999999999997</v>
      </c>
      <c r="BI1874" s="16">
        <f t="shared" si="352"/>
        <v>26.559999999999995</v>
      </c>
    </row>
    <row r="1875" spans="1:61" x14ac:dyDescent="0.35">
      <c r="A1875">
        <v>1874</v>
      </c>
      <c r="B1875" t="s">
        <v>360</v>
      </c>
      <c r="C1875" t="s">
        <v>8487</v>
      </c>
      <c r="D1875" s="15" t="s">
        <v>404</v>
      </c>
      <c r="E1875" s="12" t="s">
        <v>98</v>
      </c>
      <c r="F1875" s="16">
        <v>1965</v>
      </c>
      <c r="G1875" s="12" t="s">
        <v>362</v>
      </c>
      <c r="H1875" s="12" t="s">
        <v>91</v>
      </c>
      <c r="I1875" s="12" t="s">
        <v>363</v>
      </c>
      <c r="J1875" s="12" t="s">
        <v>2401</v>
      </c>
      <c r="K1875" s="12" t="s">
        <v>364</v>
      </c>
      <c r="N1875" s="16" t="s">
        <v>206</v>
      </c>
      <c r="O1875" s="16" t="s">
        <v>365</v>
      </c>
      <c r="P1875" s="12" t="s">
        <v>366</v>
      </c>
      <c r="Q1875" s="16">
        <v>2023</v>
      </c>
      <c r="R1875" s="16">
        <v>1.58</v>
      </c>
      <c r="W1875" s="12" t="s">
        <v>204</v>
      </c>
      <c r="X1875" s="16">
        <v>1</v>
      </c>
      <c r="Z1875" s="16">
        <v>1.58</v>
      </c>
      <c r="AA1875" s="16">
        <f t="shared" si="353"/>
        <v>189.60000000000002</v>
      </c>
      <c r="AB1875" s="16" t="s">
        <v>5604</v>
      </c>
      <c r="AD1875" s="16">
        <f t="shared" si="337"/>
        <v>66360.000000000015</v>
      </c>
      <c r="AE1875" s="16">
        <f t="shared" si="338"/>
        <v>553</v>
      </c>
      <c r="AF1875" s="16">
        <f t="shared" si="339"/>
        <v>207375</v>
      </c>
      <c r="AG1875" s="16">
        <f t="shared" si="340"/>
        <v>158</v>
      </c>
      <c r="AH1875" s="12">
        <f t="shared" si="341"/>
        <v>0</v>
      </c>
      <c r="AI1875" s="16">
        <f t="shared" si="342"/>
        <v>11.06</v>
      </c>
      <c r="AJ1875" s="16">
        <f t="shared" si="343"/>
        <v>38157</v>
      </c>
      <c r="AK1875" s="16">
        <f t="shared" si="344"/>
        <v>790</v>
      </c>
      <c r="AL1875" s="16">
        <f t="shared" si="345"/>
        <v>7900</v>
      </c>
      <c r="AM1875" s="16">
        <f t="shared" si="346"/>
        <v>112180</v>
      </c>
      <c r="AN1875" s="16">
        <f t="shared" si="347"/>
        <v>431972</v>
      </c>
      <c r="AO1875" s="12" t="s">
        <v>1486</v>
      </c>
      <c r="AP1875" s="16">
        <v>1.58</v>
      </c>
      <c r="BC1875" s="16">
        <v>1.58</v>
      </c>
      <c r="BD1875" s="16">
        <f t="shared" si="348"/>
        <v>5.53</v>
      </c>
      <c r="BE1875" s="16">
        <f t="shared" si="349"/>
        <v>2699.8249999999998</v>
      </c>
      <c r="BG1875" s="16">
        <f t="shared" si="350"/>
        <v>1896</v>
      </c>
      <c r="BH1875" s="16">
        <f t="shared" si="351"/>
        <v>1011.2</v>
      </c>
      <c r="BI1875" s="16">
        <f t="shared" si="352"/>
        <v>12.64</v>
      </c>
    </row>
    <row r="1876" spans="1:61" x14ac:dyDescent="0.35">
      <c r="A1876">
        <v>1875</v>
      </c>
      <c r="B1876" t="s">
        <v>360</v>
      </c>
      <c r="C1876" t="s">
        <v>8488</v>
      </c>
      <c r="D1876" s="15" t="s">
        <v>405</v>
      </c>
      <c r="E1876" s="12" t="s">
        <v>98</v>
      </c>
      <c r="F1876" s="16">
        <v>1981</v>
      </c>
      <c r="G1876" s="12" t="s">
        <v>362</v>
      </c>
      <c r="H1876" s="12" t="s">
        <v>91</v>
      </c>
      <c r="I1876" s="12" t="s">
        <v>363</v>
      </c>
      <c r="J1876" s="12" t="s">
        <v>2401</v>
      </c>
      <c r="K1876" s="12" t="s">
        <v>364</v>
      </c>
      <c r="N1876" s="16" t="s">
        <v>206</v>
      </c>
      <c r="O1876" s="16" t="s">
        <v>365</v>
      </c>
      <c r="P1876" s="12" t="s">
        <v>366</v>
      </c>
      <c r="Q1876" s="16">
        <v>2023</v>
      </c>
      <c r="R1876" s="16">
        <v>2.31</v>
      </c>
      <c r="W1876" s="12" t="s">
        <v>204</v>
      </c>
      <c r="X1876" s="16">
        <v>1</v>
      </c>
      <c r="Z1876" s="16">
        <v>2.31</v>
      </c>
      <c r="AA1876" s="16">
        <f t="shared" si="353"/>
        <v>277.2</v>
      </c>
      <c r="AB1876" s="16" t="s">
        <v>5604</v>
      </c>
      <c r="AD1876" s="16">
        <f t="shared" si="337"/>
        <v>97020</v>
      </c>
      <c r="AE1876" s="16">
        <f t="shared" si="338"/>
        <v>808.5</v>
      </c>
      <c r="AF1876" s="16">
        <f t="shared" si="339"/>
        <v>303187.5</v>
      </c>
      <c r="AG1876" s="16">
        <f t="shared" si="340"/>
        <v>231</v>
      </c>
      <c r="AH1876" s="12">
        <f t="shared" si="341"/>
        <v>0</v>
      </c>
      <c r="AI1876" s="16">
        <f t="shared" si="342"/>
        <v>16.170000000000002</v>
      </c>
      <c r="AJ1876" s="16">
        <f t="shared" si="343"/>
        <v>55786.500000000007</v>
      </c>
      <c r="AK1876" s="16">
        <f t="shared" si="344"/>
        <v>1155</v>
      </c>
      <c r="AL1876" s="16">
        <f t="shared" si="345"/>
        <v>11550</v>
      </c>
      <c r="AM1876" s="16">
        <f t="shared" si="346"/>
        <v>164010</v>
      </c>
      <c r="AN1876" s="16">
        <f t="shared" si="347"/>
        <v>631554</v>
      </c>
      <c r="AO1876" s="12" t="s">
        <v>1486</v>
      </c>
      <c r="AP1876" s="16">
        <v>2.31</v>
      </c>
      <c r="BC1876" s="16">
        <v>2.31</v>
      </c>
      <c r="BD1876" s="16">
        <f t="shared" si="348"/>
        <v>8.0850000000000009</v>
      </c>
      <c r="BE1876" s="16">
        <f t="shared" si="349"/>
        <v>3947.2125000000001</v>
      </c>
      <c r="BG1876" s="16">
        <f t="shared" si="350"/>
        <v>2772</v>
      </c>
      <c r="BH1876" s="16">
        <f t="shared" si="351"/>
        <v>1478.4</v>
      </c>
      <c r="BI1876" s="16">
        <f t="shared" si="352"/>
        <v>18.48</v>
      </c>
    </row>
    <row r="1877" spans="1:61" x14ac:dyDescent="0.35">
      <c r="A1877">
        <v>1876</v>
      </c>
      <c r="B1877" t="s">
        <v>360</v>
      </c>
      <c r="C1877" t="s">
        <v>8489</v>
      </c>
      <c r="D1877" s="15" t="s">
        <v>406</v>
      </c>
      <c r="E1877" s="12" t="s">
        <v>98</v>
      </c>
      <c r="F1877" s="16">
        <v>1972</v>
      </c>
      <c r="G1877" s="12" t="s">
        <v>362</v>
      </c>
      <c r="H1877" s="12" t="s">
        <v>91</v>
      </c>
      <c r="I1877" s="12" t="s">
        <v>363</v>
      </c>
      <c r="J1877" s="12" t="s">
        <v>2401</v>
      </c>
      <c r="K1877" s="12" t="s">
        <v>364</v>
      </c>
      <c r="N1877" s="16" t="s">
        <v>206</v>
      </c>
      <c r="O1877" s="16" t="s">
        <v>365</v>
      </c>
      <c r="P1877" s="12" t="s">
        <v>366</v>
      </c>
      <c r="Q1877" s="16">
        <v>2023</v>
      </c>
      <c r="R1877" s="16">
        <v>1.1299999999999999</v>
      </c>
      <c r="W1877" s="12" t="s">
        <v>204</v>
      </c>
      <c r="X1877" s="16">
        <v>1</v>
      </c>
      <c r="Z1877" s="16">
        <v>1.1299999999999999</v>
      </c>
      <c r="AA1877" s="16">
        <f t="shared" si="353"/>
        <v>135.6</v>
      </c>
      <c r="AB1877" s="16" t="s">
        <v>5604</v>
      </c>
      <c r="AD1877" s="16">
        <f t="shared" si="337"/>
        <v>47460</v>
      </c>
      <c r="AE1877" s="16">
        <f t="shared" si="338"/>
        <v>395.49999999999994</v>
      </c>
      <c r="AF1877" s="16">
        <f t="shared" si="339"/>
        <v>148312.49999999997</v>
      </c>
      <c r="AG1877" s="16">
        <f t="shared" si="340"/>
        <v>112.99999999999999</v>
      </c>
      <c r="AH1877" s="12">
        <f t="shared" si="341"/>
        <v>0</v>
      </c>
      <c r="AI1877" s="16">
        <f t="shared" si="342"/>
        <v>7.9099999999999993</v>
      </c>
      <c r="AJ1877" s="16">
        <f t="shared" si="343"/>
        <v>27289.499999999996</v>
      </c>
      <c r="AK1877" s="16">
        <f t="shared" si="344"/>
        <v>565</v>
      </c>
      <c r="AL1877" s="16">
        <f t="shared" si="345"/>
        <v>5649.9999999999991</v>
      </c>
      <c r="AM1877" s="16">
        <f t="shared" si="346"/>
        <v>80229.999999999985</v>
      </c>
      <c r="AN1877" s="16">
        <f t="shared" si="347"/>
        <v>308941.99999999994</v>
      </c>
      <c r="AO1877" s="12" t="s">
        <v>1486</v>
      </c>
      <c r="AP1877" s="16">
        <v>1.1299999999999999</v>
      </c>
      <c r="BC1877" s="16">
        <v>1.1299999999999999</v>
      </c>
      <c r="BD1877" s="16">
        <f t="shared" si="348"/>
        <v>3.9549999999999996</v>
      </c>
      <c r="BE1877" s="16">
        <f t="shared" si="349"/>
        <v>1930.8874999999996</v>
      </c>
      <c r="BG1877" s="16">
        <f t="shared" si="350"/>
        <v>1355.9999999999998</v>
      </c>
      <c r="BH1877" s="16">
        <f t="shared" si="351"/>
        <v>723.19999999999993</v>
      </c>
      <c r="BI1877" s="16">
        <f t="shared" si="352"/>
        <v>9.0399999999999991</v>
      </c>
    </row>
    <row r="1878" spans="1:61" x14ac:dyDescent="0.35">
      <c r="A1878">
        <v>1877</v>
      </c>
      <c r="B1878" t="s">
        <v>360</v>
      </c>
      <c r="C1878" t="s">
        <v>8490</v>
      </c>
      <c r="D1878" s="15" t="s">
        <v>407</v>
      </c>
      <c r="E1878" s="12" t="s">
        <v>98</v>
      </c>
      <c r="F1878" s="16">
        <v>1983</v>
      </c>
      <c r="G1878" s="12" t="s">
        <v>362</v>
      </c>
      <c r="H1878" s="12" t="s">
        <v>91</v>
      </c>
      <c r="I1878" s="12" t="s">
        <v>363</v>
      </c>
      <c r="J1878" s="12" t="s">
        <v>2401</v>
      </c>
      <c r="K1878" s="12" t="s">
        <v>364</v>
      </c>
      <c r="N1878" s="16" t="s">
        <v>206</v>
      </c>
      <c r="O1878" s="16" t="s">
        <v>365</v>
      </c>
      <c r="P1878" s="12" t="s">
        <v>366</v>
      </c>
      <c r="Q1878" s="16">
        <v>2023</v>
      </c>
      <c r="R1878" s="16">
        <v>0.32</v>
      </c>
      <c r="W1878" s="12" t="s">
        <v>204</v>
      </c>
      <c r="X1878" s="16">
        <v>1</v>
      </c>
      <c r="Z1878" s="16">
        <v>0.32</v>
      </c>
      <c r="AA1878" s="16">
        <f t="shared" si="353"/>
        <v>38.4</v>
      </c>
      <c r="AB1878" s="16" t="s">
        <v>5604</v>
      </c>
      <c r="AD1878" s="16">
        <f t="shared" si="337"/>
        <v>13440</v>
      </c>
      <c r="AE1878" s="16">
        <f t="shared" si="338"/>
        <v>112</v>
      </c>
      <c r="AF1878" s="16">
        <f t="shared" si="339"/>
        <v>42000</v>
      </c>
      <c r="AG1878" s="16">
        <f t="shared" si="340"/>
        <v>32</v>
      </c>
      <c r="AH1878" s="12">
        <f t="shared" si="341"/>
        <v>0</v>
      </c>
      <c r="AI1878" s="16">
        <f t="shared" si="342"/>
        <v>2.2400000000000002</v>
      </c>
      <c r="AJ1878" s="16">
        <f t="shared" si="343"/>
        <v>7728.0000000000009</v>
      </c>
      <c r="AK1878" s="16">
        <f t="shared" si="344"/>
        <v>160</v>
      </c>
      <c r="AL1878" s="16">
        <f t="shared" si="345"/>
        <v>1600</v>
      </c>
      <c r="AM1878" s="16">
        <f t="shared" si="346"/>
        <v>22720</v>
      </c>
      <c r="AN1878" s="16">
        <f t="shared" si="347"/>
        <v>87488</v>
      </c>
      <c r="AO1878" s="12" t="s">
        <v>1486</v>
      </c>
      <c r="AP1878" s="16">
        <v>0.32</v>
      </c>
      <c r="BC1878" s="16">
        <v>0.32</v>
      </c>
      <c r="BD1878" s="16">
        <f t="shared" si="348"/>
        <v>1.1200000000000001</v>
      </c>
      <c r="BE1878" s="16">
        <f t="shared" si="349"/>
        <v>546.79999999999995</v>
      </c>
      <c r="BG1878" s="16">
        <f t="shared" si="350"/>
        <v>384</v>
      </c>
      <c r="BH1878" s="16">
        <f t="shared" si="351"/>
        <v>204.8</v>
      </c>
      <c r="BI1878" s="16">
        <f t="shared" si="352"/>
        <v>2.56</v>
      </c>
    </row>
    <row r="1879" spans="1:61" x14ac:dyDescent="0.35">
      <c r="A1879">
        <v>1878</v>
      </c>
      <c r="B1879" t="s">
        <v>360</v>
      </c>
      <c r="C1879" t="s">
        <v>8491</v>
      </c>
      <c r="D1879" s="15" t="s">
        <v>408</v>
      </c>
      <c r="E1879" s="12" t="s">
        <v>98</v>
      </c>
      <c r="F1879" s="16">
        <v>1956</v>
      </c>
      <c r="G1879" s="12" t="s">
        <v>362</v>
      </c>
      <c r="H1879" s="12" t="s">
        <v>91</v>
      </c>
      <c r="I1879" s="12" t="s">
        <v>363</v>
      </c>
      <c r="J1879" s="12" t="s">
        <v>2401</v>
      </c>
      <c r="K1879" s="12" t="s">
        <v>364</v>
      </c>
      <c r="N1879" s="16" t="s">
        <v>206</v>
      </c>
      <c r="O1879" s="16" t="s">
        <v>365</v>
      </c>
      <c r="P1879" s="12" t="s">
        <v>366</v>
      </c>
      <c r="Q1879" s="16">
        <v>2023</v>
      </c>
      <c r="R1879" s="16">
        <v>1.98</v>
      </c>
      <c r="W1879" s="12" t="s">
        <v>204</v>
      </c>
      <c r="X1879" s="16">
        <v>1</v>
      </c>
      <c r="Z1879" s="16">
        <v>1.98</v>
      </c>
      <c r="AA1879" s="16">
        <f t="shared" si="353"/>
        <v>237.6</v>
      </c>
      <c r="AB1879" s="16" t="s">
        <v>5604</v>
      </c>
      <c r="AD1879" s="16">
        <f t="shared" si="337"/>
        <v>83160</v>
      </c>
      <c r="AE1879" s="16">
        <f t="shared" si="338"/>
        <v>693</v>
      </c>
      <c r="AF1879" s="16">
        <f t="shared" si="339"/>
        <v>259875</v>
      </c>
      <c r="AG1879" s="16">
        <f t="shared" si="340"/>
        <v>198</v>
      </c>
      <c r="AH1879" s="12">
        <f t="shared" si="341"/>
        <v>0</v>
      </c>
      <c r="AI1879" s="16">
        <f t="shared" si="342"/>
        <v>13.86</v>
      </c>
      <c r="AJ1879" s="16">
        <f t="shared" si="343"/>
        <v>47817</v>
      </c>
      <c r="AK1879" s="16">
        <f t="shared" si="344"/>
        <v>990</v>
      </c>
      <c r="AL1879" s="16">
        <f t="shared" si="345"/>
        <v>9900</v>
      </c>
      <c r="AM1879" s="16">
        <f t="shared" si="346"/>
        <v>140580</v>
      </c>
      <c r="AN1879" s="16">
        <f t="shared" si="347"/>
        <v>541332</v>
      </c>
      <c r="AO1879" s="12" t="s">
        <v>1486</v>
      </c>
      <c r="AP1879" s="16">
        <v>1.98</v>
      </c>
      <c r="BC1879" s="16">
        <v>1.98</v>
      </c>
      <c r="BD1879" s="16">
        <f t="shared" si="348"/>
        <v>6.93</v>
      </c>
      <c r="BE1879" s="16">
        <f t="shared" si="349"/>
        <v>3383.3249999999998</v>
      </c>
      <c r="BG1879" s="16">
        <f t="shared" si="350"/>
        <v>2376</v>
      </c>
      <c r="BH1879" s="16">
        <f t="shared" si="351"/>
        <v>1267.2</v>
      </c>
      <c r="BI1879" s="16">
        <f t="shared" si="352"/>
        <v>15.84</v>
      </c>
    </row>
    <row r="1880" spans="1:61" x14ac:dyDescent="0.35">
      <c r="A1880">
        <v>1879</v>
      </c>
      <c r="B1880" t="s">
        <v>360</v>
      </c>
      <c r="C1880" t="s">
        <v>8492</v>
      </c>
      <c r="D1880" s="15" t="s">
        <v>409</v>
      </c>
      <c r="E1880" s="12" t="s">
        <v>98</v>
      </c>
      <c r="F1880" s="16">
        <v>1964</v>
      </c>
      <c r="G1880" s="12" t="s">
        <v>362</v>
      </c>
      <c r="H1880" s="12" t="s">
        <v>91</v>
      </c>
      <c r="I1880" s="12" t="s">
        <v>363</v>
      </c>
      <c r="J1880" s="12" t="s">
        <v>2401</v>
      </c>
      <c r="K1880" s="12" t="s">
        <v>364</v>
      </c>
      <c r="N1880" s="16" t="s">
        <v>206</v>
      </c>
      <c r="O1880" s="16" t="s">
        <v>365</v>
      </c>
      <c r="P1880" s="12" t="s">
        <v>366</v>
      </c>
      <c r="Q1880" s="16">
        <v>2023</v>
      </c>
      <c r="R1880" s="16">
        <v>1.21</v>
      </c>
      <c r="W1880" s="12" t="s">
        <v>204</v>
      </c>
      <c r="X1880" s="16">
        <v>1</v>
      </c>
      <c r="Z1880" s="16">
        <v>1.21</v>
      </c>
      <c r="AA1880" s="16">
        <f t="shared" si="353"/>
        <v>145.19999999999999</v>
      </c>
      <c r="AB1880" s="16" t="s">
        <v>5604</v>
      </c>
      <c r="AD1880" s="16">
        <f t="shared" si="337"/>
        <v>50819.999999999993</v>
      </c>
      <c r="AE1880" s="16">
        <f t="shared" si="338"/>
        <v>423.5</v>
      </c>
      <c r="AF1880" s="16">
        <f t="shared" si="339"/>
        <v>158812.5</v>
      </c>
      <c r="AG1880" s="16">
        <f t="shared" si="340"/>
        <v>121</v>
      </c>
      <c r="AH1880" s="12">
        <f t="shared" si="341"/>
        <v>0</v>
      </c>
      <c r="AI1880" s="16">
        <f t="shared" si="342"/>
        <v>8.4699999999999989</v>
      </c>
      <c r="AJ1880" s="16">
        <f t="shared" si="343"/>
        <v>29221.499999999996</v>
      </c>
      <c r="AK1880" s="16">
        <f t="shared" si="344"/>
        <v>605</v>
      </c>
      <c r="AL1880" s="16">
        <f t="shared" si="345"/>
        <v>6050</v>
      </c>
      <c r="AM1880" s="16">
        <f t="shared" si="346"/>
        <v>85910</v>
      </c>
      <c r="AN1880" s="16">
        <f t="shared" si="347"/>
        <v>330814</v>
      </c>
      <c r="AO1880" s="12" t="s">
        <v>1486</v>
      </c>
      <c r="AP1880" s="16">
        <v>1.21</v>
      </c>
      <c r="BC1880" s="16">
        <v>1.21</v>
      </c>
      <c r="BD1880" s="16">
        <f t="shared" si="348"/>
        <v>4.2349999999999994</v>
      </c>
      <c r="BE1880" s="16">
        <f t="shared" si="349"/>
        <v>2067.5875000000001</v>
      </c>
      <c r="BG1880" s="16">
        <f t="shared" si="350"/>
        <v>1452</v>
      </c>
      <c r="BH1880" s="16">
        <f t="shared" si="351"/>
        <v>774.4</v>
      </c>
      <c r="BI1880" s="16">
        <f t="shared" si="352"/>
        <v>9.68</v>
      </c>
    </row>
    <row r="1881" spans="1:61" x14ac:dyDescent="0.35">
      <c r="A1881">
        <v>1880</v>
      </c>
      <c r="B1881" t="s">
        <v>360</v>
      </c>
      <c r="C1881" t="s">
        <v>8493</v>
      </c>
      <c r="D1881" s="15" t="s">
        <v>410</v>
      </c>
      <c r="E1881" s="12" t="s">
        <v>98</v>
      </c>
      <c r="F1881" s="16">
        <v>1974</v>
      </c>
      <c r="G1881" s="12" t="s">
        <v>362</v>
      </c>
      <c r="H1881" s="12" t="s">
        <v>91</v>
      </c>
      <c r="I1881" s="12" t="s">
        <v>363</v>
      </c>
      <c r="J1881" s="12" t="s">
        <v>2401</v>
      </c>
      <c r="K1881" s="12" t="s">
        <v>364</v>
      </c>
      <c r="N1881" s="16" t="s">
        <v>206</v>
      </c>
      <c r="O1881" s="16" t="s">
        <v>365</v>
      </c>
      <c r="P1881" s="12" t="s">
        <v>366</v>
      </c>
      <c r="Q1881" s="16">
        <v>2023</v>
      </c>
      <c r="R1881" s="16">
        <v>2.5300000000000002</v>
      </c>
      <c r="W1881" s="12" t="s">
        <v>204</v>
      </c>
      <c r="X1881" s="16">
        <v>1</v>
      </c>
      <c r="Z1881" s="16">
        <v>2.5300000000000002</v>
      </c>
      <c r="AA1881" s="16">
        <f t="shared" si="353"/>
        <v>303.60000000000002</v>
      </c>
      <c r="AB1881" s="16" t="s">
        <v>5604</v>
      </c>
      <c r="AD1881" s="16">
        <f t="shared" si="337"/>
        <v>106260.00000000001</v>
      </c>
      <c r="AE1881" s="16">
        <f t="shared" si="338"/>
        <v>885.50000000000011</v>
      </c>
      <c r="AF1881" s="16">
        <f t="shared" si="339"/>
        <v>332062.50000000006</v>
      </c>
      <c r="AG1881" s="16">
        <f t="shared" si="340"/>
        <v>253.00000000000003</v>
      </c>
      <c r="AH1881" s="12">
        <f t="shared" si="341"/>
        <v>0</v>
      </c>
      <c r="AI1881" s="16">
        <f t="shared" si="342"/>
        <v>17.71</v>
      </c>
      <c r="AJ1881" s="16">
        <f t="shared" si="343"/>
        <v>61099.5</v>
      </c>
      <c r="AK1881" s="16">
        <f t="shared" si="344"/>
        <v>1265.0000000000002</v>
      </c>
      <c r="AL1881" s="16">
        <f t="shared" si="345"/>
        <v>12650.000000000002</v>
      </c>
      <c r="AM1881" s="16">
        <f t="shared" si="346"/>
        <v>179630.00000000003</v>
      </c>
      <c r="AN1881" s="16">
        <f t="shared" si="347"/>
        <v>691702.00000000012</v>
      </c>
      <c r="AO1881" s="12" t="s">
        <v>1486</v>
      </c>
      <c r="AP1881" s="16">
        <v>2.5300000000000002</v>
      </c>
      <c r="BC1881" s="16">
        <v>2.5300000000000002</v>
      </c>
      <c r="BD1881" s="16">
        <f t="shared" si="348"/>
        <v>8.8550000000000004</v>
      </c>
      <c r="BE1881" s="16">
        <f t="shared" si="349"/>
        <v>4323.1375000000007</v>
      </c>
      <c r="BG1881" s="16">
        <f t="shared" si="350"/>
        <v>3036.0000000000005</v>
      </c>
      <c r="BH1881" s="16">
        <f t="shared" si="351"/>
        <v>1619.2000000000003</v>
      </c>
      <c r="BI1881" s="16">
        <f t="shared" si="352"/>
        <v>20.240000000000002</v>
      </c>
    </row>
    <row r="1882" spans="1:61" x14ac:dyDescent="0.35">
      <c r="A1882">
        <v>1881</v>
      </c>
      <c r="B1882" t="s">
        <v>360</v>
      </c>
      <c r="C1882" t="s">
        <v>8494</v>
      </c>
      <c r="D1882" s="15" t="s">
        <v>411</v>
      </c>
      <c r="E1882" s="12" t="s">
        <v>98</v>
      </c>
      <c r="F1882" s="16">
        <v>1957</v>
      </c>
      <c r="G1882" s="12" t="s">
        <v>362</v>
      </c>
      <c r="H1882" s="12" t="s">
        <v>91</v>
      </c>
      <c r="I1882" s="12" t="s">
        <v>363</v>
      </c>
      <c r="J1882" s="12" t="s">
        <v>2401</v>
      </c>
      <c r="K1882" s="12" t="s">
        <v>364</v>
      </c>
      <c r="N1882" s="16" t="s">
        <v>206</v>
      </c>
      <c r="O1882" s="16" t="s">
        <v>365</v>
      </c>
      <c r="P1882" s="12" t="s">
        <v>366</v>
      </c>
      <c r="Q1882" s="16">
        <v>2023</v>
      </c>
      <c r="R1882" s="16">
        <v>1.49</v>
      </c>
      <c r="W1882" s="12" t="s">
        <v>204</v>
      </c>
      <c r="X1882" s="16">
        <v>1</v>
      </c>
      <c r="Z1882" s="16">
        <v>1.49</v>
      </c>
      <c r="AA1882" s="16">
        <f t="shared" si="353"/>
        <v>178.8</v>
      </c>
      <c r="AB1882" s="16" t="s">
        <v>5604</v>
      </c>
      <c r="AD1882" s="16">
        <f t="shared" si="337"/>
        <v>62580.000000000007</v>
      </c>
      <c r="AE1882" s="16">
        <f t="shared" si="338"/>
        <v>521.5</v>
      </c>
      <c r="AF1882" s="16">
        <f t="shared" si="339"/>
        <v>195562.5</v>
      </c>
      <c r="AG1882" s="16">
        <f t="shared" si="340"/>
        <v>149</v>
      </c>
      <c r="AH1882" s="12">
        <f t="shared" si="341"/>
        <v>0</v>
      </c>
      <c r="AI1882" s="16">
        <f t="shared" si="342"/>
        <v>10.43</v>
      </c>
      <c r="AJ1882" s="16">
        <f t="shared" si="343"/>
        <v>35983.5</v>
      </c>
      <c r="AK1882" s="16">
        <f t="shared" si="344"/>
        <v>745</v>
      </c>
      <c r="AL1882" s="16">
        <f t="shared" si="345"/>
        <v>7450</v>
      </c>
      <c r="AM1882" s="16">
        <f t="shared" si="346"/>
        <v>105790</v>
      </c>
      <c r="AN1882" s="16">
        <f t="shared" si="347"/>
        <v>407366</v>
      </c>
      <c r="AO1882" s="12" t="s">
        <v>1486</v>
      </c>
      <c r="AP1882" s="16">
        <v>1.49</v>
      </c>
      <c r="BC1882" s="16">
        <v>1.49</v>
      </c>
      <c r="BD1882" s="16">
        <f t="shared" si="348"/>
        <v>5.2149999999999999</v>
      </c>
      <c r="BE1882" s="16">
        <f t="shared" si="349"/>
        <v>2546.0374999999999</v>
      </c>
      <c r="BG1882" s="16">
        <f t="shared" si="350"/>
        <v>1788</v>
      </c>
      <c r="BH1882" s="16">
        <f t="shared" si="351"/>
        <v>953.6</v>
      </c>
      <c r="BI1882" s="16">
        <f t="shared" si="352"/>
        <v>11.92</v>
      </c>
    </row>
    <row r="1883" spans="1:61" x14ac:dyDescent="0.35">
      <c r="A1883">
        <v>1882</v>
      </c>
      <c r="B1883" t="s">
        <v>360</v>
      </c>
      <c r="C1883" t="s">
        <v>8495</v>
      </c>
      <c r="D1883" s="15" t="s">
        <v>391</v>
      </c>
      <c r="E1883" s="12" t="s">
        <v>98</v>
      </c>
      <c r="F1883" s="16">
        <v>1966</v>
      </c>
      <c r="G1883" s="12" t="s">
        <v>362</v>
      </c>
      <c r="H1883" s="12" t="s">
        <v>91</v>
      </c>
      <c r="I1883" s="12" t="s">
        <v>363</v>
      </c>
      <c r="J1883" s="12" t="s">
        <v>2401</v>
      </c>
      <c r="K1883" s="12" t="s">
        <v>364</v>
      </c>
      <c r="N1883" s="16" t="s">
        <v>206</v>
      </c>
      <c r="O1883" s="16" t="s">
        <v>365</v>
      </c>
      <c r="P1883" s="12" t="s">
        <v>366</v>
      </c>
      <c r="Q1883" s="16">
        <v>2023</v>
      </c>
      <c r="R1883" s="16">
        <v>0.38</v>
      </c>
      <c r="W1883" s="12" t="s">
        <v>204</v>
      </c>
      <c r="X1883" s="16">
        <v>1</v>
      </c>
      <c r="Z1883" s="16">
        <v>0.38</v>
      </c>
      <c r="AA1883" s="16">
        <f t="shared" si="353"/>
        <v>45.6</v>
      </c>
      <c r="AB1883" s="16" t="s">
        <v>5604</v>
      </c>
      <c r="AD1883" s="16">
        <f t="shared" si="337"/>
        <v>15960</v>
      </c>
      <c r="AE1883" s="16">
        <f t="shared" si="338"/>
        <v>133</v>
      </c>
      <c r="AF1883" s="16">
        <f t="shared" si="339"/>
        <v>49875</v>
      </c>
      <c r="AG1883" s="16">
        <f t="shared" si="340"/>
        <v>38</v>
      </c>
      <c r="AH1883" s="12">
        <f t="shared" si="341"/>
        <v>0</v>
      </c>
      <c r="AI1883" s="16">
        <f t="shared" si="342"/>
        <v>2.66</v>
      </c>
      <c r="AJ1883" s="16">
        <f t="shared" si="343"/>
        <v>9177</v>
      </c>
      <c r="AK1883" s="16">
        <f t="shared" si="344"/>
        <v>190</v>
      </c>
      <c r="AL1883" s="16">
        <f t="shared" si="345"/>
        <v>1900</v>
      </c>
      <c r="AM1883" s="16">
        <f t="shared" si="346"/>
        <v>26980</v>
      </c>
      <c r="AN1883" s="16">
        <f t="shared" si="347"/>
        <v>103892</v>
      </c>
      <c r="AO1883" s="12" t="s">
        <v>1486</v>
      </c>
      <c r="AP1883" s="16">
        <v>0.38</v>
      </c>
      <c r="BC1883" s="16">
        <v>0.38</v>
      </c>
      <c r="BD1883" s="16">
        <f t="shared" si="348"/>
        <v>1.33</v>
      </c>
      <c r="BE1883" s="16">
        <f t="shared" si="349"/>
        <v>649.32500000000005</v>
      </c>
      <c r="BG1883" s="16">
        <f t="shared" si="350"/>
        <v>456</v>
      </c>
      <c r="BH1883" s="16">
        <f t="shared" si="351"/>
        <v>243.2</v>
      </c>
      <c r="BI1883" s="16">
        <f t="shared" si="352"/>
        <v>3.04</v>
      </c>
    </row>
    <row r="1884" spans="1:61" x14ac:dyDescent="0.35">
      <c r="A1884">
        <v>1883</v>
      </c>
      <c r="B1884" t="s">
        <v>360</v>
      </c>
      <c r="C1884" t="s">
        <v>8496</v>
      </c>
      <c r="D1884" s="15" t="s">
        <v>412</v>
      </c>
      <c r="E1884" s="12" t="s">
        <v>98</v>
      </c>
      <c r="F1884" s="16">
        <v>1975</v>
      </c>
      <c r="G1884" s="12" t="s">
        <v>362</v>
      </c>
      <c r="H1884" s="12" t="s">
        <v>91</v>
      </c>
      <c r="I1884" s="12" t="s">
        <v>363</v>
      </c>
      <c r="J1884" s="12" t="s">
        <v>2401</v>
      </c>
      <c r="K1884" s="12" t="s">
        <v>364</v>
      </c>
      <c r="N1884" s="16" t="s">
        <v>205</v>
      </c>
      <c r="O1884" s="16" t="s">
        <v>365</v>
      </c>
      <c r="P1884" s="12" t="s">
        <v>366</v>
      </c>
      <c r="Q1884" s="16">
        <v>2023</v>
      </c>
      <c r="R1884" s="16">
        <v>3.13</v>
      </c>
      <c r="W1884" s="12" t="s">
        <v>204</v>
      </c>
      <c r="X1884" s="16">
        <v>1</v>
      </c>
      <c r="Z1884" s="16">
        <v>3.13</v>
      </c>
      <c r="AA1884" s="16">
        <f t="shared" si="353"/>
        <v>375.59999999999997</v>
      </c>
      <c r="AB1884" s="16" t="s">
        <v>5604</v>
      </c>
      <c r="AD1884" s="16">
        <f t="shared" si="337"/>
        <v>131460</v>
      </c>
      <c r="AE1884" s="16">
        <f t="shared" si="338"/>
        <v>1095.5</v>
      </c>
      <c r="AF1884" s="16">
        <f t="shared" si="339"/>
        <v>410812.5</v>
      </c>
      <c r="AG1884" s="16">
        <f t="shared" si="340"/>
        <v>313</v>
      </c>
      <c r="AH1884" s="12">
        <f t="shared" si="341"/>
        <v>0</v>
      </c>
      <c r="AI1884" s="16">
        <f t="shared" si="342"/>
        <v>21.91</v>
      </c>
      <c r="AJ1884" s="16">
        <f t="shared" si="343"/>
        <v>75589.5</v>
      </c>
      <c r="AK1884" s="16">
        <f t="shared" si="344"/>
        <v>1565</v>
      </c>
      <c r="AL1884" s="16">
        <f t="shared" si="345"/>
        <v>15650</v>
      </c>
      <c r="AM1884" s="16">
        <f t="shared" si="346"/>
        <v>222230</v>
      </c>
      <c r="AN1884" s="16">
        <f t="shared" si="347"/>
        <v>855742</v>
      </c>
      <c r="AO1884" s="12" t="s">
        <v>1486</v>
      </c>
      <c r="AP1884" s="16">
        <v>3.13</v>
      </c>
      <c r="BC1884" s="16">
        <v>3.13</v>
      </c>
      <c r="BD1884" s="16">
        <f t="shared" si="348"/>
        <v>10.955</v>
      </c>
      <c r="BE1884" s="16">
        <f t="shared" si="349"/>
        <v>5348.3874999999998</v>
      </c>
      <c r="BG1884" s="16">
        <f t="shared" si="350"/>
        <v>3756</v>
      </c>
      <c r="BH1884" s="16">
        <f t="shared" si="351"/>
        <v>2003.1999999999998</v>
      </c>
      <c r="BI1884" s="16">
        <f t="shared" si="352"/>
        <v>25.04</v>
      </c>
    </row>
    <row r="1885" spans="1:61" x14ac:dyDescent="0.35">
      <c r="A1885">
        <v>1884</v>
      </c>
      <c r="B1885" t="s">
        <v>360</v>
      </c>
      <c r="C1885" t="s">
        <v>8497</v>
      </c>
      <c r="D1885" s="15" t="s">
        <v>413</v>
      </c>
      <c r="E1885" s="12" t="s">
        <v>98</v>
      </c>
      <c r="F1885" s="16">
        <v>1955</v>
      </c>
      <c r="G1885" s="12" t="s">
        <v>362</v>
      </c>
      <c r="H1885" s="12" t="s">
        <v>91</v>
      </c>
      <c r="I1885" s="12" t="s">
        <v>363</v>
      </c>
      <c r="J1885" s="12" t="s">
        <v>2401</v>
      </c>
      <c r="K1885" s="12" t="s">
        <v>364</v>
      </c>
      <c r="N1885" s="16" t="s">
        <v>206</v>
      </c>
      <c r="O1885" s="16" t="s">
        <v>365</v>
      </c>
      <c r="P1885" s="12" t="s">
        <v>366</v>
      </c>
      <c r="Q1885" s="16">
        <v>2023</v>
      </c>
      <c r="R1885" s="16">
        <v>0.84</v>
      </c>
      <c r="W1885" s="12" t="s">
        <v>204</v>
      </c>
      <c r="X1885" s="16">
        <v>1</v>
      </c>
      <c r="Z1885" s="16">
        <v>0.84</v>
      </c>
      <c r="AA1885" s="16">
        <f t="shared" si="353"/>
        <v>100.8</v>
      </c>
      <c r="AB1885" s="16" t="s">
        <v>5604</v>
      </c>
      <c r="AD1885" s="16">
        <f t="shared" si="337"/>
        <v>35280</v>
      </c>
      <c r="AE1885" s="16">
        <f t="shared" si="338"/>
        <v>294</v>
      </c>
      <c r="AF1885" s="16">
        <f t="shared" si="339"/>
        <v>110250</v>
      </c>
      <c r="AG1885" s="16">
        <f t="shared" si="340"/>
        <v>84</v>
      </c>
      <c r="AH1885" s="12">
        <f t="shared" si="341"/>
        <v>0</v>
      </c>
      <c r="AI1885" s="16">
        <f t="shared" si="342"/>
        <v>5.88</v>
      </c>
      <c r="AJ1885" s="16">
        <f t="shared" si="343"/>
        <v>20286</v>
      </c>
      <c r="AK1885" s="16">
        <f t="shared" si="344"/>
        <v>420</v>
      </c>
      <c r="AL1885" s="16">
        <f t="shared" si="345"/>
        <v>4200</v>
      </c>
      <c r="AM1885" s="16">
        <f t="shared" si="346"/>
        <v>59640</v>
      </c>
      <c r="AN1885" s="16">
        <f t="shared" si="347"/>
        <v>229656</v>
      </c>
      <c r="AO1885" s="12" t="s">
        <v>1486</v>
      </c>
      <c r="AP1885" s="16">
        <v>0.84</v>
      </c>
      <c r="BC1885" s="16">
        <v>0.84</v>
      </c>
      <c r="BD1885" s="16">
        <f t="shared" si="348"/>
        <v>2.94</v>
      </c>
      <c r="BE1885" s="16">
        <f t="shared" si="349"/>
        <v>1435.35</v>
      </c>
      <c r="BG1885" s="16">
        <f t="shared" si="350"/>
        <v>1008</v>
      </c>
      <c r="BH1885" s="16">
        <f t="shared" si="351"/>
        <v>537.6</v>
      </c>
      <c r="BI1885" s="16">
        <f t="shared" si="352"/>
        <v>6.7200000000000006</v>
      </c>
    </row>
    <row r="1886" spans="1:61" x14ac:dyDescent="0.35">
      <c r="A1886">
        <v>1885</v>
      </c>
      <c r="B1886" t="s">
        <v>360</v>
      </c>
      <c r="C1886" t="s">
        <v>8498</v>
      </c>
      <c r="D1886" s="15" t="s">
        <v>414</v>
      </c>
      <c r="E1886" s="12" t="s">
        <v>98</v>
      </c>
      <c r="F1886" s="16">
        <v>1953</v>
      </c>
      <c r="G1886" s="12" t="s">
        <v>362</v>
      </c>
      <c r="H1886" s="12" t="s">
        <v>91</v>
      </c>
      <c r="I1886" s="12" t="s">
        <v>363</v>
      </c>
      <c r="J1886" s="12" t="s">
        <v>2401</v>
      </c>
      <c r="K1886" s="12" t="s">
        <v>364</v>
      </c>
      <c r="N1886" s="16" t="s">
        <v>206</v>
      </c>
      <c r="O1886" s="16" t="s">
        <v>365</v>
      </c>
      <c r="P1886" s="12" t="s">
        <v>366</v>
      </c>
      <c r="Q1886" s="16">
        <v>2023</v>
      </c>
      <c r="R1886" s="16">
        <v>1.27</v>
      </c>
      <c r="W1886" s="12" t="s">
        <v>204</v>
      </c>
      <c r="X1886" s="16">
        <v>1</v>
      </c>
      <c r="Z1886" s="16">
        <v>1.27</v>
      </c>
      <c r="AA1886" s="16">
        <f t="shared" si="353"/>
        <v>152.4</v>
      </c>
      <c r="AB1886" s="16" t="s">
        <v>5604</v>
      </c>
      <c r="AD1886" s="16">
        <f t="shared" si="337"/>
        <v>53340</v>
      </c>
      <c r="AE1886" s="16">
        <f t="shared" si="338"/>
        <v>444.5</v>
      </c>
      <c r="AF1886" s="16">
        <f t="shared" si="339"/>
        <v>166687.5</v>
      </c>
      <c r="AG1886" s="16">
        <f t="shared" si="340"/>
        <v>127</v>
      </c>
      <c r="AH1886" s="12">
        <f t="shared" si="341"/>
        <v>0</v>
      </c>
      <c r="AI1886" s="16">
        <f t="shared" si="342"/>
        <v>8.89</v>
      </c>
      <c r="AJ1886" s="16">
        <f t="shared" si="343"/>
        <v>30670.500000000004</v>
      </c>
      <c r="AK1886" s="16">
        <f t="shared" si="344"/>
        <v>635</v>
      </c>
      <c r="AL1886" s="16">
        <f t="shared" si="345"/>
        <v>6350</v>
      </c>
      <c r="AM1886" s="16">
        <f t="shared" si="346"/>
        <v>90170</v>
      </c>
      <c r="AN1886" s="16">
        <f t="shared" si="347"/>
        <v>347218</v>
      </c>
      <c r="AO1886" s="12" t="s">
        <v>1486</v>
      </c>
      <c r="AP1886" s="16">
        <v>1.27</v>
      </c>
      <c r="BC1886" s="16">
        <v>1.27</v>
      </c>
      <c r="BD1886" s="16">
        <f t="shared" si="348"/>
        <v>4.4450000000000003</v>
      </c>
      <c r="BE1886" s="16">
        <f t="shared" si="349"/>
        <v>2170.1125000000002</v>
      </c>
      <c r="BG1886" s="16">
        <f t="shared" si="350"/>
        <v>1524</v>
      </c>
      <c r="BH1886" s="16">
        <f t="shared" si="351"/>
        <v>812.8</v>
      </c>
      <c r="BI1886" s="16">
        <f t="shared" si="352"/>
        <v>10.16</v>
      </c>
    </row>
    <row r="1887" spans="1:61" x14ac:dyDescent="0.35">
      <c r="A1887">
        <v>1886</v>
      </c>
      <c r="B1887" t="s">
        <v>360</v>
      </c>
      <c r="C1887" t="s">
        <v>8499</v>
      </c>
      <c r="D1887" s="15" t="s">
        <v>415</v>
      </c>
      <c r="E1887" s="12" t="s">
        <v>98</v>
      </c>
      <c r="F1887" s="16">
        <v>1983</v>
      </c>
      <c r="G1887" s="12" t="s">
        <v>362</v>
      </c>
      <c r="H1887" s="12" t="s">
        <v>91</v>
      </c>
      <c r="I1887" s="12" t="s">
        <v>363</v>
      </c>
      <c r="J1887" s="12" t="s">
        <v>2401</v>
      </c>
      <c r="K1887" s="12" t="s">
        <v>364</v>
      </c>
      <c r="N1887" s="16" t="s">
        <v>206</v>
      </c>
      <c r="O1887" s="16" t="s">
        <v>365</v>
      </c>
      <c r="P1887" s="12" t="s">
        <v>366</v>
      </c>
      <c r="Q1887" s="16">
        <v>2023</v>
      </c>
      <c r="R1887" s="16">
        <v>3.7199999999999998</v>
      </c>
      <c r="W1887" s="12" t="s">
        <v>204</v>
      </c>
      <c r="X1887" s="16">
        <v>1</v>
      </c>
      <c r="Z1887" s="16">
        <v>3.7199999999999998</v>
      </c>
      <c r="AA1887" s="16">
        <f t="shared" si="353"/>
        <v>446.4</v>
      </c>
      <c r="AB1887" s="16" t="s">
        <v>5604</v>
      </c>
      <c r="AD1887" s="16">
        <f t="shared" si="337"/>
        <v>156240</v>
      </c>
      <c r="AE1887" s="16">
        <f t="shared" si="338"/>
        <v>1302</v>
      </c>
      <c r="AF1887" s="16">
        <f t="shared" si="339"/>
        <v>488250</v>
      </c>
      <c r="AG1887" s="16">
        <f t="shared" si="340"/>
        <v>372</v>
      </c>
      <c r="AH1887" s="12">
        <f t="shared" si="341"/>
        <v>0</v>
      </c>
      <c r="AI1887" s="16">
        <f t="shared" si="342"/>
        <v>26.04</v>
      </c>
      <c r="AJ1887" s="16">
        <f t="shared" si="343"/>
        <v>89838</v>
      </c>
      <c r="AK1887" s="16">
        <f t="shared" si="344"/>
        <v>1859.9999999999998</v>
      </c>
      <c r="AL1887" s="16">
        <f t="shared" si="345"/>
        <v>18600</v>
      </c>
      <c r="AM1887" s="16">
        <f t="shared" si="346"/>
        <v>264120</v>
      </c>
      <c r="AN1887" s="16">
        <f t="shared" si="347"/>
        <v>1017048</v>
      </c>
      <c r="AO1887" s="12" t="s">
        <v>1486</v>
      </c>
      <c r="AP1887" s="16">
        <v>3.7199999999999998</v>
      </c>
      <c r="BC1887" s="16">
        <v>3.7199999999999998</v>
      </c>
      <c r="BD1887" s="16">
        <f t="shared" si="348"/>
        <v>13.02</v>
      </c>
      <c r="BE1887" s="16">
        <f t="shared" si="349"/>
        <v>6356.55</v>
      </c>
      <c r="BG1887" s="16">
        <f t="shared" si="350"/>
        <v>4464</v>
      </c>
      <c r="BH1887" s="16">
        <f t="shared" si="351"/>
        <v>2380.7999999999997</v>
      </c>
      <c r="BI1887" s="16">
        <f t="shared" si="352"/>
        <v>29.759999999999998</v>
      </c>
    </row>
    <row r="1888" spans="1:61" x14ac:dyDescent="0.35">
      <c r="A1888">
        <v>1887</v>
      </c>
      <c r="B1888" t="s">
        <v>360</v>
      </c>
      <c r="C1888" t="s">
        <v>8500</v>
      </c>
      <c r="D1888" s="15" t="s">
        <v>416</v>
      </c>
      <c r="E1888" s="12" t="s">
        <v>93</v>
      </c>
      <c r="F1888" s="16">
        <v>1976</v>
      </c>
      <c r="G1888" s="12" t="s">
        <v>362</v>
      </c>
      <c r="H1888" s="12" t="s">
        <v>91</v>
      </c>
      <c r="I1888" s="12" t="s">
        <v>363</v>
      </c>
      <c r="J1888" s="12" t="s">
        <v>2401</v>
      </c>
      <c r="K1888" s="12" t="s">
        <v>364</v>
      </c>
      <c r="N1888" s="16" t="s">
        <v>206</v>
      </c>
      <c r="O1888" s="16" t="s">
        <v>365</v>
      </c>
      <c r="P1888" s="12" t="s">
        <v>366</v>
      </c>
      <c r="Q1888" s="16">
        <v>2023</v>
      </c>
      <c r="R1888" s="16">
        <v>1.77</v>
      </c>
      <c r="W1888" s="12" t="s">
        <v>204</v>
      </c>
      <c r="X1888" s="16">
        <v>1</v>
      </c>
      <c r="Z1888" s="16">
        <v>1.77</v>
      </c>
      <c r="AA1888" s="16">
        <f t="shared" si="353"/>
        <v>212.4</v>
      </c>
      <c r="AB1888" s="16" t="s">
        <v>5604</v>
      </c>
      <c r="AD1888" s="16">
        <f t="shared" si="337"/>
        <v>74340</v>
      </c>
      <c r="AE1888" s="16">
        <f t="shared" si="338"/>
        <v>619.5</v>
      </c>
      <c r="AF1888" s="16">
        <f t="shared" si="339"/>
        <v>232312.5</v>
      </c>
      <c r="AG1888" s="16">
        <f t="shared" si="340"/>
        <v>177</v>
      </c>
      <c r="AH1888" s="12">
        <f t="shared" si="341"/>
        <v>0</v>
      </c>
      <c r="AI1888" s="16">
        <f t="shared" si="342"/>
        <v>12.39</v>
      </c>
      <c r="AJ1888" s="16">
        <f t="shared" si="343"/>
        <v>42745.5</v>
      </c>
      <c r="AK1888" s="16">
        <f t="shared" si="344"/>
        <v>885</v>
      </c>
      <c r="AL1888" s="16">
        <f t="shared" si="345"/>
        <v>8850</v>
      </c>
      <c r="AM1888" s="16">
        <f t="shared" si="346"/>
        <v>125670</v>
      </c>
      <c r="AN1888" s="16">
        <f t="shared" si="347"/>
        <v>483918</v>
      </c>
      <c r="AO1888" s="12" t="s">
        <v>1486</v>
      </c>
      <c r="AP1888" s="16">
        <v>1.77</v>
      </c>
      <c r="BC1888" s="16">
        <v>1.77</v>
      </c>
      <c r="BD1888" s="16">
        <f t="shared" si="348"/>
        <v>6.1950000000000003</v>
      </c>
      <c r="BE1888" s="16">
        <f t="shared" si="349"/>
        <v>3024.4875000000002</v>
      </c>
      <c r="BG1888" s="16">
        <f t="shared" si="350"/>
        <v>2124</v>
      </c>
      <c r="BH1888" s="16">
        <f t="shared" si="351"/>
        <v>1132.8</v>
      </c>
      <c r="BI1888" s="16">
        <f t="shared" si="352"/>
        <v>14.16</v>
      </c>
    </row>
    <row r="1889" spans="1:61" x14ac:dyDescent="0.35">
      <c r="A1889">
        <v>1888</v>
      </c>
      <c r="B1889" t="s">
        <v>360</v>
      </c>
      <c r="C1889" t="s">
        <v>8501</v>
      </c>
      <c r="D1889" s="15" t="s">
        <v>417</v>
      </c>
      <c r="E1889" s="12" t="s">
        <v>98</v>
      </c>
      <c r="F1889" s="16">
        <v>1958</v>
      </c>
      <c r="G1889" s="12" t="s">
        <v>362</v>
      </c>
      <c r="H1889" s="12" t="s">
        <v>91</v>
      </c>
      <c r="I1889" s="12" t="s">
        <v>363</v>
      </c>
      <c r="J1889" s="12" t="s">
        <v>2401</v>
      </c>
      <c r="K1889" s="12" t="s">
        <v>364</v>
      </c>
      <c r="N1889" s="16" t="s">
        <v>206</v>
      </c>
      <c r="O1889" s="16" t="s">
        <v>365</v>
      </c>
      <c r="P1889" s="12" t="s">
        <v>366</v>
      </c>
      <c r="Q1889" s="16">
        <v>2023</v>
      </c>
      <c r="R1889" s="16">
        <v>1.51</v>
      </c>
      <c r="W1889" s="12" t="s">
        <v>204</v>
      </c>
      <c r="X1889" s="16">
        <v>1</v>
      </c>
      <c r="Z1889" s="16">
        <v>1.51</v>
      </c>
      <c r="AA1889" s="16">
        <f t="shared" si="353"/>
        <v>181.2</v>
      </c>
      <c r="AB1889" s="16" t="s">
        <v>5604</v>
      </c>
      <c r="AD1889" s="16">
        <f t="shared" si="337"/>
        <v>63419.999999999993</v>
      </c>
      <c r="AE1889" s="16">
        <f t="shared" si="338"/>
        <v>528.5</v>
      </c>
      <c r="AF1889" s="16">
        <f t="shared" si="339"/>
        <v>198187.5</v>
      </c>
      <c r="AG1889" s="16">
        <f t="shared" si="340"/>
        <v>151</v>
      </c>
      <c r="AH1889" s="12">
        <f t="shared" si="341"/>
        <v>0</v>
      </c>
      <c r="AI1889" s="16">
        <f t="shared" si="342"/>
        <v>10.57</v>
      </c>
      <c r="AJ1889" s="16">
        <f t="shared" si="343"/>
        <v>36466.5</v>
      </c>
      <c r="AK1889" s="16">
        <f t="shared" si="344"/>
        <v>755</v>
      </c>
      <c r="AL1889" s="16">
        <f t="shared" si="345"/>
        <v>7550</v>
      </c>
      <c r="AM1889" s="16">
        <f t="shared" si="346"/>
        <v>107210</v>
      </c>
      <c r="AN1889" s="16">
        <f t="shared" si="347"/>
        <v>412834</v>
      </c>
      <c r="AO1889" s="12" t="s">
        <v>1486</v>
      </c>
      <c r="AP1889" s="16">
        <v>1.51</v>
      </c>
      <c r="BC1889" s="16">
        <v>1.51</v>
      </c>
      <c r="BD1889" s="16">
        <f t="shared" si="348"/>
        <v>5.2850000000000001</v>
      </c>
      <c r="BE1889" s="16">
        <f t="shared" si="349"/>
        <v>2580.2125000000001</v>
      </c>
      <c r="BG1889" s="16">
        <f t="shared" si="350"/>
        <v>1812</v>
      </c>
      <c r="BH1889" s="16">
        <f t="shared" si="351"/>
        <v>966.4</v>
      </c>
      <c r="BI1889" s="16">
        <f t="shared" si="352"/>
        <v>12.08</v>
      </c>
    </row>
    <row r="1890" spans="1:61" x14ac:dyDescent="0.35">
      <c r="A1890">
        <v>1889</v>
      </c>
      <c r="B1890" t="s">
        <v>360</v>
      </c>
      <c r="C1890" t="s">
        <v>8502</v>
      </c>
      <c r="D1890" s="15" t="s">
        <v>418</v>
      </c>
      <c r="E1890" s="12" t="s">
        <v>98</v>
      </c>
      <c r="F1890" s="16">
        <v>1950</v>
      </c>
      <c r="G1890" s="12" t="s">
        <v>362</v>
      </c>
      <c r="H1890" s="12" t="s">
        <v>91</v>
      </c>
      <c r="I1890" s="12" t="s">
        <v>363</v>
      </c>
      <c r="J1890" s="12" t="s">
        <v>2401</v>
      </c>
      <c r="K1890" s="12" t="s">
        <v>364</v>
      </c>
      <c r="N1890" s="16" t="s">
        <v>206</v>
      </c>
      <c r="O1890" s="16" t="s">
        <v>365</v>
      </c>
      <c r="P1890" s="12" t="s">
        <v>366</v>
      </c>
      <c r="Q1890" s="16">
        <v>2023</v>
      </c>
      <c r="R1890" s="16">
        <v>1.83</v>
      </c>
      <c r="W1890" s="12" t="s">
        <v>204</v>
      </c>
      <c r="X1890" s="16">
        <v>1</v>
      </c>
      <c r="Z1890" s="16">
        <v>1.83</v>
      </c>
      <c r="AA1890" s="16">
        <f t="shared" si="353"/>
        <v>219.60000000000002</v>
      </c>
      <c r="AB1890" s="16" t="s">
        <v>5604</v>
      </c>
      <c r="AD1890" s="16">
        <f t="shared" si="337"/>
        <v>76860.000000000015</v>
      </c>
      <c r="AE1890" s="16">
        <f t="shared" si="338"/>
        <v>640.5</v>
      </c>
      <c r="AF1890" s="16">
        <f t="shared" si="339"/>
        <v>240187.5</v>
      </c>
      <c r="AG1890" s="16">
        <f t="shared" si="340"/>
        <v>183</v>
      </c>
      <c r="AH1890" s="12">
        <f t="shared" si="341"/>
        <v>0</v>
      </c>
      <c r="AI1890" s="16">
        <f t="shared" si="342"/>
        <v>12.81</v>
      </c>
      <c r="AJ1890" s="16">
        <f t="shared" si="343"/>
        <v>44194.5</v>
      </c>
      <c r="AK1890" s="16">
        <f t="shared" si="344"/>
        <v>915</v>
      </c>
      <c r="AL1890" s="16">
        <f t="shared" si="345"/>
        <v>9150</v>
      </c>
      <c r="AM1890" s="16">
        <f t="shared" si="346"/>
        <v>129930</v>
      </c>
      <c r="AN1890" s="16">
        <f t="shared" si="347"/>
        <v>500322</v>
      </c>
      <c r="AO1890" s="12" t="s">
        <v>1486</v>
      </c>
      <c r="AP1890" s="16">
        <v>1.83</v>
      </c>
      <c r="BC1890" s="16">
        <v>1.83</v>
      </c>
      <c r="BD1890" s="16">
        <f t="shared" si="348"/>
        <v>6.4050000000000002</v>
      </c>
      <c r="BE1890" s="16">
        <f t="shared" si="349"/>
        <v>3127.0124999999998</v>
      </c>
      <c r="BG1890" s="16">
        <f t="shared" si="350"/>
        <v>2196</v>
      </c>
      <c r="BH1890" s="16">
        <f t="shared" si="351"/>
        <v>1171.2</v>
      </c>
      <c r="BI1890" s="16">
        <f t="shared" si="352"/>
        <v>14.64</v>
      </c>
    </row>
    <row r="1891" spans="1:61" x14ac:dyDescent="0.35">
      <c r="A1891">
        <v>1890</v>
      </c>
      <c r="B1891" t="s">
        <v>360</v>
      </c>
      <c r="C1891" t="s">
        <v>8503</v>
      </c>
      <c r="D1891" s="15" t="s">
        <v>419</v>
      </c>
      <c r="E1891" s="12" t="s">
        <v>98</v>
      </c>
      <c r="F1891" s="16">
        <v>1962</v>
      </c>
      <c r="G1891" s="12" t="s">
        <v>362</v>
      </c>
      <c r="H1891" s="12" t="s">
        <v>91</v>
      </c>
      <c r="I1891" s="12" t="s">
        <v>363</v>
      </c>
      <c r="J1891" s="12" t="s">
        <v>2401</v>
      </c>
      <c r="K1891" s="12" t="s">
        <v>364</v>
      </c>
      <c r="N1891" s="16" t="s">
        <v>205</v>
      </c>
      <c r="O1891" s="16" t="s">
        <v>420</v>
      </c>
      <c r="P1891" s="12" t="s">
        <v>366</v>
      </c>
      <c r="Q1891" s="16">
        <v>2023</v>
      </c>
      <c r="R1891" s="16">
        <v>1.78</v>
      </c>
      <c r="W1891" s="12" t="s">
        <v>204</v>
      </c>
      <c r="X1891" s="16">
        <v>1</v>
      </c>
      <c r="Z1891" s="16">
        <v>1.78</v>
      </c>
      <c r="AA1891" s="16">
        <f t="shared" si="353"/>
        <v>213.6</v>
      </c>
      <c r="AB1891" s="16" t="s">
        <v>5604</v>
      </c>
      <c r="AD1891" s="16">
        <f t="shared" si="337"/>
        <v>74760</v>
      </c>
      <c r="AE1891" s="16">
        <f t="shared" si="338"/>
        <v>623</v>
      </c>
      <c r="AF1891" s="16">
        <f t="shared" si="339"/>
        <v>233625</v>
      </c>
      <c r="AG1891" s="16">
        <f t="shared" si="340"/>
        <v>178</v>
      </c>
      <c r="AH1891" s="12">
        <f t="shared" si="341"/>
        <v>0</v>
      </c>
      <c r="AI1891" s="16">
        <f t="shared" si="342"/>
        <v>12.46</v>
      </c>
      <c r="AJ1891" s="16">
        <f t="shared" si="343"/>
        <v>42987</v>
      </c>
      <c r="AK1891" s="16">
        <f t="shared" si="344"/>
        <v>890</v>
      </c>
      <c r="AL1891" s="16">
        <f t="shared" si="345"/>
        <v>8900</v>
      </c>
      <c r="AM1891" s="16">
        <f t="shared" si="346"/>
        <v>126380</v>
      </c>
      <c r="AN1891" s="16">
        <f t="shared" si="347"/>
        <v>486652</v>
      </c>
      <c r="AO1891" s="12" t="s">
        <v>1486</v>
      </c>
      <c r="AP1891" s="16">
        <v>1.78</v>
      </c>
      <c r="BC1891" s="16">
        <v>1.78</v>
      </c>
      <c r="BD1891" s="16">
        <f t="shared" si="348"/>
        <v>6.23</v>
      </c>
      <c r="BE1891" s="16">
        <f t="shared" si="349"/>
        <v>3041.5749999999998</v>
      </c>
      <c r="BG1891" s="16">
        <f t="shared" si="350"/>
        <v>2136</v>
      </c>
      <c r="BH1891" s="16">
        <f t="shared" si="351"/>
        <v>1139.2</v>
      </c>
      <c r="BI1891" s="16">
        <f t="shared" si="352"/>
        <v>14.24</v>
      </c>
    </row>
    <row r="1892" spans="1:61" x14ac:dyDescent="0.35">
      <c r="A1892">
        <v>1891</v>
      </c>
      <c r="B1892" t="s">
        <v>360</v>
      </c>
      <c r="C1892" t="s">
        <v>8504</v>
      </c>
      <c r="D1892" s="15" t="s">
        <v>421</v>
      </c>
      <c r="E1892" s="12" t="s">
        <v>93</v>
      </c>
      <c r="F1892" s="16">
        <v>1957</v>
      </c>
      <c r="G1892" s="12" t="s">
        <v>362</v>
      </c>
      <c r="H1892" s="12" t="s">
        <v>91</v>
      </c>
      <c r="I1892" s="12" t="s">
        <v>363</v>
      </c>
      <c r="J1892" s="12" t="s">
        <v>2401</v>
      </c>
      <c r="K1892" s="12" t="s">
        <v>364</v>
      </c>
      <c r="N1892" s="16" t="s">
        <v>206</v>
      </c>
      <c r="O1892" s="16" t="s">
        <v>420</v>
      </c>
      <c r="P1892" s="12" t="s">
        <v>366</v>
      </c>
      <c r="Q1892" s="16">
        <v>2023</v>
      </c>
      <c r="R1892" s="16">
        <v>0.35</v>
      </c>
      <c r="W1892" s="12" t="s">
        <v>204</v>
      </c>
      <c r="X1892" s="16">
        <v>1</v>
      </c>
      <c r="Z1892" s="16">
        <v>0.35</v>
      </c>
      <c r="AA1892" s="16">
        <f t="shared" si="353"/>
        <v>42</v>
      </c>
      <c r="AB1892" s="16" t="s">
        <v>5604</v>
      </c>
      <c r="AD1892" s="16">
        <f t="shared" si="337"/>
        <v>14700</v>
      </c>
      <c r="AE1892" s="16">
        <f t="shared" si="338"/>
        <v>122.49999999999999</v>
      </c>
      <c r="AF1892" s="16">
        <f t="shared" si="339"/>
        <v>45937.499999999993</v>
      </c>
      <c r="AG1892" s="16">
        <f t="shared" si="340"/>
        <v>35</v>
      </c>
      <c r="AH1892" s="12">
        <f t="shared" si="341"/>
        <v>0</v>
      </c>
      <c r="AI1892" s="16">
        <f t="shared" si="342"/>
        <v>2.4499999999999997</v>
      </c>
      <c r="AJ1892" s="16">
        <f t="shared" si="343"/>
        <v>8452.4999999999982</v>
      </c>
      <c r="AK1892" s="16">
        <f t="shared" si="344"/>
        <v>175</v>
      </c>
      <c r="AL1892" s="16">
        <f t="shared" si="345"/>
        <v>1750</v>
      </c>
      <c r="AM1892" s="16">
        <f t="shared" si="346"/>
        <v>24850</v>
      </c>
      <c r="AN1892" s="16">
        <f t="shared" si="347"/>
        <v>95690</v>
      </c>
      <c r="AO1892" s="12" t="s">
        <v>1486</v>
      </c>
      <c r="AP1892" s="16">
        <v>0.35</v>
      </c>
      <c r="BC1892" s="16">
        <v>0.35</v>
      </c>
      <c r="BD1892" s="16">
        <f t="shared" si="348"/>
        <v>1.2249999999999999</v>
      </c>
      <c r="BE1892" s="16">
        <f t="shared" si="349"/>
        <v>598.0625</v>
      </c>
      <c r="BG1892" s="16">
        <f t="shared" si="350"/>
        <v>420</v>
      </c>
      <c r="BH1892" s="16">
        <f t="shared" si="351"/>
        <v>224</v>
      </c>
      <c r="BI1892" s="16">
        <f t="shared" si="352"/>
        <v>2.8</v>
      </c>
    </row>
    <row r="1893" spans="1:61" x14ac:dyDescent="0.35">
      <c r="A1893">
        <v>1892</v>
      </c>
      <c r="B1893" t="s">
        <v>360</v>
      </c>
      <c r="C1893" t="s">
        <v>8505</v>
      </c>
      <c r="D1893" s="15" t="s">
        <v>422</v>
      </c>
      <c r="E1893" s="12" t="s">
        <v>98</v>
      </c>
      <c r="F1893" s="16">
        <v>1972</v>
      </c>
      <c r="G1893" s="12" t="s">
        <v>362</v>
      </c>
      <c r="H1893" s="12" t="s">
        <v>91</v>
      </c>
      <c r="I1893" s="12" t="s">
        <v>363</v>
      </c>
      <c r="J1893" s="12" t="s">
        <v>2401</v>
      </c>
      <c r="K1893" s="12" t="s">
        <v>364</v>
      </c>
      <c r="N1893" s="16" t="s">
        <v>206</v>
      </c>
      <c r="O1893" s="16" t="s">
        <v>420</v>
      </c>
      <c r="P1893" s="12" t="s">
        <v>366</v>
      </c>
      <c r="Q1893" s="16">
        <v>2023</v>
      </c>
      <c r="R1893" s="16">
        <v>1.27</v>
      </c>
      <c r="W1893" s="12" t="s">
        <v>204</v>
      </c>
      <c r="X1893" s="16">
        <v>1</v>
      </c>
      <c r="Z1893" s="16">
        <v>1.27</v>
      </c>
      <c r="AA1893" s="16">
        <f t="shared" si="353"/>
        <v>152.4</v>
      </c>
      <c r="AB1893" s="16" t="s">
        <v>5604</v>
      </c>
      <c r="AD1893" s="16">
        <f t="shared" si="337"/>
        <v>53340</v>
      </c>
      <c r="AE1893" s="16">
        <f t="shared" si="338"/>
        <v>444.5</v>
      </c>
      <c r="AF1893" s="16">
        <f t="shared" si="339"/>
        <v>166687.5</v>
      </c>
      <c r="AG1893" s="16">
        <f t="shared" si="340"/>
        <v>127</v>
      </c>
      <c r="AH1893" s="12">
        <f t="shared" si="341"/>
        <v>0</v>
      </c>
      <c r="AI1893" s="16">
        <f t="shared" si="342"/>
        <v>8.89</v>
      </c>
      <c r="AJ1893" s="16">
        <f t="shared" si="343"/>
        <v>30670.500000000004</v>
      </c>
      <c r="AK1893" s="16">
        <f t="shared" si="344"/>
        <v>635</v>
      </c>
      <c r="AL1893" s="16">
        <f t="shared" si="345"/>
        <v>6350</v>
      </c>
      <c r="AM1893" s="16">
        <f t="shared" si="346"/>
        <v>90170</v>
      </c>
      <c r="AN1893" s="16">
        <f t="shared" si="347"/>
        <v>347218</v>
      </c>
      <c r="AO1893" s="12" t="s">
        <v>1486</v>
      </c>
      <c r="AP1893" s="16">
        <v>1.27</v>
      </c>
      <c r="BC1893" s="16">
        <v>1.27</v>
      </c>
      <c r="BD1893" s="16">
        <f t="shared" si="348"/>
        <v>4.4450000000000003</v>
      </c>
      <c r="BE1893" s="16">
        <f t="shared" si="349"/>
        <v>2170.1125000000002</v>
      </c>
      <c r="BG1893" s="16">
        <f t="shared" si="350"/>
        <v>1524</v>
      </c>
      <c r="BH1893" s="16">
        <f t="shared" si="351"/>
        <v>812.8</v>
      </c>
      <c r="BI1893" s="16">
        <f t="shared" si="352"/>
        <v>10.16</v>
      </c>
    </row>
    <row r="1894" spans="1:61" x14ac:dyDescent="0.35">
      <c r="A1894">
        <v>1893</v>
      </c>
      <c r="B1894" t="s">
        <v>360</v>
      </c>
      <c r="C1894" t="s">
        <v>8506</v>
      </c>
      <c r="D1894" s="15" t="s">
        <v>423</v>
      </c>
      <c r="E1894" s="12" t="s">
        <v>93</v>
      </c>
      <c r="F1894" s="16">
        <v>1968</v>
      </c>
      <c r="G1894" s="12" t="s">
        <v>362</v>
      </c>
      <c r="H1894" s="12" t="s">
        <v>91</v>
      </c>
      <c r="I1894" s="12" t="s">
        <v>363</v>
      </c>
      <c r="J1894" s="12" t="s">
        <v>2401</v>
      </c>
      <c r="K1894" s="12" t="s">
        <v>364</v>
      </c>
      <c r="N1894" s="16" t="s">
        <v>206</v>
      </c>
      <c r="O1894" s="16" t="s">
        <v>420</v>
      </c>
      <c r="P1894" s="12" t="s">
        <v>366</v>
      </c>
      <c r="Q1894" s="16">
        <v>2023</v>
      </c>
      <c r="R1894" s="16">
        <v>0.35</v>
      </c>
      <c r="W1894" s="12" t="s">
        <v>204</v>
      </c>
      <c r="X1894" s="16">
        <v>1</v>
      </c>
      <c r="Z1894" s="16">
        <v>0.35</v>
      </c>
      <c r="AA1894" s="16">
        <f t="shared" si="353"/>
        <v>42</v>
      </c>
      <c r="AB1894" s="16" t="s">
        <v>5604</v>
      </c>
      <c r="AD1894" s="16">
        <f t="shared" ref="AD1894:AD1957" si="354">AA1894*350</f>
        <v>14700</v>
      </c>
      <c r="AE1894" s="16">
        <f t="shared" ref="AE1894:AE1957" si="355">Z1894*350</f>
        <v>122.49999999999999</v>
      </c>
      <c r="AF1894" s="16">
        <f t="shared" ref="AF1894:AF1957" si="356">AE1894*375</f>
        <v>45937.499999999993</v>
      </c>
      <c r="AG1894" s="16">
        <f t="shared" ref="AG1894:AG1957" si="357">Z1894*100</f>
        <v>35</v>
      </c>
      <c r="AH1894" s="12">
        <f t="shared" ref="AH1894:AH1957" si="358">AG1894*0</f>
        <v>0</v>
      </c>
      <c r="AI1894" s="16">
        <f t="shared" ref="AI1894:AI1957" si="359">7*Z1894</f>
        <v>2.4499999999999997</v>
      </c>
      <c r="AJ1894" s="16">
        <f t="shared" ref="AJ1894:AJ1957" si="360">AI1894*3450</f>
        <v>8452.4999999999982</v>
      </c>
      <c r="AK1894" s="16">
        <f t="shared" ref="AK1894:AK1957" si="361">Z1894*500</f>
        <v>175</v>
      </c>
      <c r="AL1894" s="16">
        <f t="shared" ref="AL1894:AL1957" si="362">1*5000*Z1894</f>
        <v>1750</v>
      </c>
      <c r="AM1894" s="16">
        <f t="shared" ref="AM1894:AM1957" si="363">Z1894*71000</f>
        <v>24850</v>
      </c>
      <c r="AN1894" s="16">
        <f t="shared" ref="AN1894:AN1957" si="364">AM1894+AL1894+AJ1894+AF1894+AD1894</f>
        <v>95690</v>
      </c>
      <c r="AO1894" s="12" t="s">
        <v>1486</v>
      </c>
      <c r="AP1894" s="16">
        <v>0.35</v>
      </c>
      <c r="BC1894" s="16">
        <v>0.35</v>
      </c>
      <c r="BD1894" s="16">
        <f t="shared" ref="BD1894:BD1957" si="365">3.5*BC1894</f>
        <v>1.2249999999999999</v>
      </c>
      <c r="BE1894" s="16">
        <f t="shared" ref="BE1894:BE1957" si="366">AN1894/160</f>
        <v>598.0625</v>
      </c>
      <c r="BG1894" s="16">
        <f t="shared" ref="BG1894:BG1957" si="367">1200*BC1894</f>
        <v>420</v>
      </c>
      <c r="BH1894" s="16">
        <f t="shared" ref="BH1894:BH1957" si="368">640*BC1894</f>
        <v>224</v>
      </c>
      <c r="BI1894" s="16">
        <f t="shared" ref="BI1894:BI1957" si="369">BH1894/80</f>
        <v>2.8</v>
      </c>
    </row>
    <row r="1895" spans="1:61" x14ac:dyDescent="0.35">
      <c r="A1895">
        <v>1894</v>
      </c>
      <c r="B1895" t="s">
        <v>360</v>
      </c>
      <c r="C1895" t="s">
        <v>8507</v>
      </c>
      <c r="D1895" s="15" t="s">
        <v>418</v>
      </c>
      <c r="E1895" s="12" t="s">
        <v>98</v>
      </c>
      <c r="F1895" s="16">
        <v>1949</v>
      </c>
      <c r="G1895" s="12" t="s">
        <v>362</v>
      </c>
      <c r="H1895" s="12" t="s">
        <v>91</v>
      </c>
      <c r="I1895" s="12" t="s">
        <v>363</v>
      </c>
      <c r="J1895" s="12" t="s">
        <v>2401</v>
      </c>
      <c r="K1895" s="12" t="s">
        <v>364</v>
      </c>
      <c r="N1895" s="16" t="s">
        <v>206</v>
      </c>
      <c r="O1895" s="16" t="s">
        <v>420</v>
      </c>
      <c r="P1895" s="12" t="s">
        <v>366</v>
      </c>
      <c r="Q1895" s="16">
        <v>2023</v>
      </c>
      <c r="R1895" s="16">
        <v>1.9</v>
      </c>
      <c r="W1895" s="12" t="s">
        <v>204</v>
      </c>
      <c r="X1895" s="16">
        <v>1</v>
      </c>
      <c r="Z1895" s="16">
        <v>1.9</v>
      </c>
      <c r="AA1895" s="16">
        <f t="shared" ref="AA1895:AA1958" si="370">Z1895*120</f>
        <v>228</v>
      </c>
      <c r="AB1895" s="16" t="s">
        <v>5604</v>
      </c>
      <c r="AD1895" s="16">
        <f t="shared" si="354"/>
        <v>79800</v>
      </c>
      <c r="AE1895" s="16">
        <f t="shared" si="355"/>
        <v>665</v>
      </c>
      <c r="AF1895" s="16">
        <f t="shared" si="356"/>
        <v>249375</v>
      </c>
      <c r="AG1895" s="16">
        <f t="shared" si="357"/>
        <v>190</v>
      </c>
      <c r="AH1895" s="12">
        <f t="shared" si="358"/>
        <v>0</v>
      </c>
      <c r="AI1895" s="16">
        <f t="shared" si="359"/>
        <v>13.299999999999999</v>
      </c>
      <c r="AJ1895" s="16">
        <f t="shared" si="360"/>
        <v>45884.999999999993</v>
      </c>
      <c r="AK1895" s="16">
        <f t="shared" si="361"/>
        <v>950</v>
      </c>
      <c r="AL1895" s="16">
        <f t="shared" si="362"/>
        <v>9500</v>
      </c>
      <c r="AM1895" s="16">
        <f t="shared" si="363"/>
        <v>134900</v>
      </c>
      <c r="AN1895" s="16">
        <f t="shared" si="364"/>
        <v>519460</v>
      </c>
      <c r="AO1895" s="12" t="s">
        <v>1486</v>
      </c>
      <c r="AP1895" s="16">
        <v>1.9</v>
      </c>
      <c r="BC1895" s="16">
        <v>1.9</v>
      </c>
      <c r="BD1895" s="16">
        <f t="shared" si="365"/>
        <v>6.6499999999999995</v>
      </c>
      <c r="BE1895" s="16">
        <f t="shared" si="366"/>
        <v>3246.625</v>
      </c>
      <c r="BG1895" s="16">
        <f t="shared" si="367"/>
        <v>2280</v>
      </c>
      <c r="BH1895" s="16">
        <f t="shared" si="368"/>
        <v>1216</v>
      </c>
      <c r="BI1895" s="16">
        <f t="shared" si="369"/>
        <v>15.2</v>
      </c>
    </row>
    <row r="1896" spans="1:61" x14ac:dyDescent="0.35">
      <c r="A1896">
        <v>1895</v>
      </c>
      <c r="B1896" t="s">
        <v>360</v>
      </c>
      <c r="C1896" t="s">
        <v>8508</v>
      </c>
      <c r="D1896" s="15" t="s">
        <v>368</v>
      </c>
      <c r="E1896" s="12" t="s">
        <v>98</v>
      </c>
      <c r="F1896" s="16">
        <v>1980</v>
      </c>
      <c r="G1896" s="12" t="s">
        <v>362</v>
      </c>
      <c r="H1896" s="12" t="s">
        <v>91</v>
      </c>
      <c r="I1896" s="12" t="s">
        <v>363</v>
      </c>
      <c r="J1896" s="12" t="s">
        <v>2401</v>
      </c>
      <c r="K1896" s="12" t="s">
        <v>364</v>
      </c>
      <c r="N1896" s="16" t="s">
        <v>206</v>
      </c>
      <c r="O1896" s="16" t="s">
        <v>420</v>
      </c>
      <c r="P1896" s="12" t="s">
        <v>366</v>
      </c>
      <c r="Q1896" s="16">
        <v>2023</v>
      </c>
      <c r="R1896" s="16">
        <v>0.4</v>
      </c>
      <c r="W1896" s="12" t="s">
        <v>204</v>
      </c>
      <c r="X1896" s="16">
        <v>1</v>
      </c>
      <c r="Z1896" s="16">
        <v>0.4</v>
      </c>
      <c r="AA1896" s="16">
        <f t="shared" si="370"/>
        <v>48</v>
      </c>
      <c r="AB1896" s="16" t="s">
        <v>5604</v>
      </c>
      <c r="AD1896" s="16">
        <f t="shared" si="354"/>
        <v>16800</v>
      </c>
      <c r="AE1896" s="16">
        <f t="shared" si="355"/>
        <v>140</v>
      </c>
      <c r="AF1896" s="16">
        <f t="shared" si="356"/>
        <v>52500</v>
      </c>
      <c r="AG1896" s="16">
        <f t="shared" si="357"/>
        <v>40</v>
      </c>
      <c r="AH1896" s="12">
        <f t="shared" si="358"/>
        <v>0</v>
      </c>
      <c r="AI1896" s="16">
        <f t="shared" si="359"/>
        <v>2.8000000000000003</v>
      </c>
      <c r="AJ1896" s="16">
        <f t="shared" si="360"/>
        <v>9660.0000000000018</v>
      </c>
      <c r="AK1896" s="16">
        <f t="shared" si="361"/>
        <v>200</v>
      </c>
      <c r="AL1896" s="16">
        <f t="shared" si="362"/>
        <v>2000</v>
      </c>
      <c r="AM1896" s="16">
        <f t="shared" si="363"/>
        <v>28400</v>
      </c>
      <c r="AN1896" s="16">
        <f t="shared" si="364"/>
        <v>109360</v>
      </c>
      <c r="AO1896" s="12" t="s">
        <v>1486</v>
      </c>
      <c r="AP1896" s="16">
        <v>0.4</v>
      </c>
      <c r="BC1896" s="16">
        <v>0.4</v>
      </c>
      <c r="BD1896" s="16">
        <f t="shared" si="365"/>
        <v>1.4000000000000001</v>
      </c>
      <c r="BE1896" s="16">
        <f t="shared" si="366"/>
        <v>683.5</v>
      </c>
      <c r="BG1896" s="16">
        <f t="shared" si="367"/>
        <v>480</v>
      </c>
      <c r="BH1896" s="16">
        <f t="shared" si="368"/>
        <v>256</v>
      </c>
      <c r="BI1896" s="16">
        <f t="shared" si="369"/>
        <v>3.2</v>
      </c>
    </row>
    <row r="1897" spans="1:61" x14ac:dyDescent="0.35">
      <c r="A1897">
        <v>1896</v>
      </c>
      <c r="B1897" t="s">
        <v>360</v>
      </c>
      <c r="C1897" t="s">
        <v>8509</v>
      </c>
      <c r="D1897" s="15" t="s">
        <v>424</v>
      </c>
      <c r="E1897" s="12" t="s">
        <v>98</v>
      </c>
      <c r="F1897" s="16">
        <v>1950</v>
      </c>
      <c r="G1897" s="12" t="s">
        <v>362</v>
      </c>
      <c r="H1897" s="12" t="s">
        <v>91</v>
      </c>
      <c r="I1897" s="12" t="s">
        <v>363</v>
      </c>
      <c r="J1897" s="12" t="s">
        <v>2401</v>
      </c>
      <c r="K1897" s="12" t="s">
        <v>364</v>
      </c>
      <c r="N1897" s="16" t="s">
        <v>206</v>
      </c>
      <c r="O1897" s="16" t="s">
        <v>420</v>
      </c>
      <c r="P1897" s="12" t="s">
        <v>366</v>
      </c>
      <c r="Q1897" s="16">
        <v>2023</v>
      </c>
      <c r="R1897" s="16">
        <v>2.23</v>
      </c>
      <c r="W1897" s="12" t="s">
        <v>204</v>
      </c>
      <c r="X1897" s="16">
        <v>1</v>
      </c>
      <c r="Z1897" s="16">
        <v>2.23</v>
      </c>
      <c r="AA1897" s="16">
        <f t="shared" si="370"/>
        <v>267.60000000000002</v>
      </c>
      <c r="AB1897" s="16" t="s">
        <v>5604</v>
      </c>
      <c r="AD1897" s="16">
        <f t="shared" si="354"/>
        <v>93660.000000000015</v>
      </c>
      <c r="AE1897" s="16">
        <f t="shared" si="355"/>
        <v>780.5</v>
      </c>
      <c r="AF1897" s="16">
        <f t="shared" si="356"/>
        <v>292687.5</v>
      </c>
      <c r="AG1897" s="16">
        <f t="shared" si="357"/>
        <v>223</v>
      </c>
      <c r="AH1897" s="12">
        <f t="shared" si="358"/>
        <v>0</v>
      </c>
      <c r="AI1897" s="16">
        <f t="shared" si="359"/>
        <v>15.61</v>
      </c>
      <c r="AJ1897" s="16">
        <f t="shared" si="360"/>
        <v>53854.5</v>
      </c>
      <c r="AK1897" s="16">
        <f t="shared" si="361"/>
        <v>1115</v>
      </c>
      <c r="AL1897" s="16">
        <f t="shared" si="362"/>
        <v>11150</v>
      </c>
      <c r="AM1897" s="16">
        <f t="shared" si="363"/>
        <v>158330</v>
      </c>
      <c r="AN1897" s="16">
        <f t="shared" si="364"/>
        <v>609682</v>
      </c>
      <c r="AO1897" s="12" t="s">
        <v>1486</v>
      </c>
      <c r="AP1897" s="16">
        <v>2.23</v>
      </c>
      <c r="BC1897" s="16">
        <v>2.23</v>
      </c>
      <c r="BD1897" s="16">
        <f t="shared" si="365"/>
        <v>7.8049999999999997</v>
      </c>
      <c r="BE1897" s="16">
        <f t="shared" si="366"/>
        <v>3810.5124999999998</v>
      </c>
      <c r="BG1897" s="16">
        <f t="shared" si="367"/>
        <v>2676</v>
      </c>
      <c r="BH1897" s="16">
        <f t="shared" si="368"/>
        <v>1427.2</v>
      </c>
      <c r="BI1897" s="16">
        <f t="shared" si="369"/>
        <v>17.84</v>
      </c>
    </row>
    <row r="1898" spans="1:61" x14ac:dyDescent="0.35">
      <c r="A1898">
        <v>1897</v>
      </c>
      <c r="B1898" t="s">
        <v>360</v>
      </c>
      <c r="C1898" t="s">
        <v>8510</v>
      </c>
      <c r="D1898" s="15" t="s">
        <v>425</v>
      </c>
      <c r="E1898" s="12" t="s">
        <v>98</v>
      </c>
      <c r="F1898" s="16">
        <v>1978</v>
      </c>
      <c r="G1898" s="12" t="s">
        <v>362</v>
      </c>
      <c r="H1898" s="12" t="s">
        <v>91</v>
      </c>
      <c r="I1898" s="12" t="s">
        <v>363</v>
      </c>
      <c r="J1898" s="12" t="s">
        <v>2401</v>
      </c>
      <c r="K1898" s="12" t="s">
        <v>364</v>
      </c>
      <c r="N1898" s="16" t="s">
        <v>206</v>
      </c>
      <c r="O1898" s="16" t="s">
        <v>420</v>
      </c>
      <c r="P1898" s="12" t="s">
        <v>366</v>
      </c>
      <c r="Q1898" s="16">
        <v>2023</v>
      </c>
      <c r="W1898" s="12" t="s">
        <v>204</v>
      </c>
      <c r="X1898" s="16">
        <v>1</v>
      </c>
      <c r="AA1898" s="16">
        <f t="shared" si="370"/>
        <v>0</v>
      </c>
      <c r="AB1898" s="16" t="s">
        <v>5604</v>
      </c>
      <c r="AD1898" s="16">
        <f t="shared" si="354"/>
        <v>0</v>
      </c>
      <c r="AE1898" s="16">
        <f t="shared" si="355"/>
        <v>0</v>
      </c>
      <c r="AF1898" s="16">
        <f t="shared" si="356"/>
        <v>0</v>
      </c>
      <c r="AG1898" s="16">
        <f t="shared" si="357"/>
        <v>0</v>
      </c>
      <c r="AH1898" s="12">
        <f t="shared" si="358"/>
        <v>0</v>
      </c>
      <c r="AI1898" s="16">
        <f t="shared" si="359"/>
        <v>0</v>
      </c>
      <c r="AJ1898" s="16">
        <f t="shared" si="360"/>
        <v>0</v>
      </c>
      <c r="AK1898" s="16">
        <f t="shared" si="361"/>
        <v>0</v>
      </c>
      <c r="AL1898" s="16">
        <f t="shared" si="362"/>
        <v>0</v>
      </c>
      <c r="AM1898" s="16">
        <f t="shared" si="363"/>
        <v>0</v>
      </c>
      <c r="AN1898" s="16">
        <f t="shared" si="364"/>
        <v>0</v>
      </c>
      <c r="AO1898" s="12" t="s">
        <v>1486</v>
      </c>
      <c r="BD1898" s="16">
        <f t="shared" si="365"/>
        <v>0</v>
      </c>
      <c r="BE1898" s="16">
        <f t="shared" si="366"/>
        <v>0</v>
      </c>
      <c r="BG1898" s="16">
        <f t="shared" si="367"/>
        <v>0</v>
      </c>
      <c r="BH1898" s="16">
        <f t="shared" si="368"/>
        <v>0</v>
      </c>
      <c r="BI1898" s="16">
        <f t="shared" si="369"/>
        <v>0</v>
      </c>
    </row>
    <row r="1899" spans="1:61" x14ac:dyDescent="0.35">
      <c r="A1899">
        <v>1898</v>
      </c>
      <c r="B1899" t="s">
        <v>360</v>
      </c>
      <c r="C1899" t="s">
        <v>8511</v>
      </c>
      <c r="D1899" s="15" t="s">
        <v>426</v>
      </c>
      <c r="E1899" s="12" t="s">
        <v>98</v>
      </c>
      <c r="F1899" s="16">
        <v>1983</v>
      </c>
      <c r="G1899" s="12" t="s">
        <v>362</v>
      </c>
      <c r="H1899" s="12" t="s">
        <v>91</v>
      </c>
      <c r="I1899" s="12" t="s">
        <v>363</v>
      </c>
      <c r="J1899" s="12" t="s">
        <v>2401</v>
      </c>
      <c r="K1899" s="12" t="s">
        <v>364</v>
      </c>
      <c r="N1899" s="16" t="s">
        <v>206</v>
      </c>
      <c r="O1899" s="16" t="s">
        <v>420</v>
      </c>
      <c r="P1899" s="12" t="s">
        <v>366</v>
      </c>
      <c r="Q1899" s="16">
        <v>2023</v>
      </c>
      <c r="R1899" s="16">
        <v>1.8900000000000001</v>
      </c>
      <c r="W1899" s="12" t="s">
        <v>204</v>
      </c>
      <c r="X1899" s="16">
        <v>1</v>
      </c>
      <c r="Z1899" s="16">
        <v>1.8900000000000001</v>
      </c>
      <c r="AA1899" s="16">
        <f t="shared" si="370"/>
        <v>226.8</v>
      </c>
      <c r="AB1899" s="16" t="s">
        <v>5604</v>
      </c>
      <c r="AD1899" s="16">
        <f t="shared" si="354"/>
        <v>79380</v>
      </c>
      <c r="AE1899" s="16">
        <f t="shared" si="355"/>
        <v>661.5</v>
      </c>
      <c r="AF1899" s="16">
        <f t="shared" si="356"/>
        <v>248062.5</v>
      </c>
      <c r="AG1899" s="16">
        <f t="shared" si="357"/>
        <v>189</v>
      </c>
      <c r="AH1899" s="12">
        <f t="shared" si="358"/>
        <v>0</v>
      </c>
      <c r="AI1899" s="16">
        <f t="shared" si="359"/>
        <v>13.23</v>
      </c>
      <c r="AJ1899" s="16">
        <f t="shared" si="360"/>
        <v>45643.5</v>
      </c>
      <c r="AK1899" s="16">
        <f t="shared" si="361"/>
        <v>945.00000000000011</v>
      </c>
      <c r="AL1899" s="16">
        <f t="shared" si="362"/>
        <v>9450</v>
      </c>
      <c r="AM1899" s="16">
        <f t="shared" si="363"/>
        <v>134190</v>
      </c>
      <c r="AN1899" s="16">
        <f t="shared" si="364"/>
        <v>516726</v>
      </c>
      <c r="AO1899" s="12" t="s">
        <v>1486</v>
      </c>
      <c r="AP1899" s="16">
        <v>1.8900000000000001</v>
      </c>
      <c r="BC1899" s="16">
        <v>1.8900000000000001</v>
      </c>
      <c r="BD1899" s="16">
        <f t="shared" si="365"/>
        <v>6.6150000000000002</v>
      </c>
      <c r="BE1899" s="16">
        <f t="shared" si="366"/>
        <v>3229.5374999999999</v>
      </c>
      <c r="BG1899" s="16">
        <f t="shared" si="367"/>
        <v>2268</v>
      </c>
      <c r="BH1899" s="16">
        <f t="shared" si="368"/>
        <v>1209.6000000000001</v>
      </c>
      <c r="BI1899" s="16">
        <f t="shared" si="369"/>
        <v>15.120000000000001</v>
      </c>
    </row>
    <row r="1900" spans="1:61" x14ac:dyDescent="0.35">
      <c r="A1900">
        <v>1899</v>
      </c>
      <c r="B1900" t="s">
        <v>360</v>
      </c>
      <c r="C1900" t="s">
        <v>8512</v>
      </c>
      <c r="D1900" s="15" t="s">
        <v>427</v>
      </c>
      <c r="E1900" s="12" t="s">
        <v>98</v>
      </c>
      <c r="F1900" s="16">
        <v>1967</v>
      </c>
      <c r="G1900" s="12" t="s">
        <v>362</v>
      </c>
      <c r="H1900" s="12" t="s">
        <v>91</v>
      </c>
      <c r="I1900" s="12" t="s">
        <v>363</v>
      </c>
      <c r="J1900" s="12" t="s">
        <v>2401</v>
      </c>
      <c r="K1900" s="12" t="s">
        <v>364</v>
      </c>
      <c r="N1900" s="16" t="s">
        <v>206</v>
      </c>
      <c r="O1900" s="16" t="s">
        <v>420</v>
      </c>
      <c r="P1900" s="12" t="s">
        <v>366</v>
      </c>
      <c r="Q1900" s="16">
        <v>2023</v>
      </c>
      <c r="R1900" s="16">
        <v>1.1400000000000001</v>
      </c>
      <c r="W1900" s="12" t="s">
        <v>204</v>
      </c>
      <c r="X1900" s="16">
        <v>1</v>
      </c>
      <c r="Z1900" s="16">
        <v>1.1400000000000001</v>
      </c>
      <c r="AA1900" s="16">
        <f t="shared" si="370"/>
        <v>136.80000000000001</v>
      </c>
      <c r="AB1900" s="16" t="s">
        <v>5604</v>
      </c>
      <c r="AD1900" s="16">
        <f t="shared" si="354"/>
        <v>47880.000000000007</v>
      </c>
      <c r="AE1900" s="16">
        <f t="shared" si="355"/>
        <v>399.00000000000006</v>
      </c>
      <c r="AF1900" s="16">
        <f t="shared" si="356"/>
        <v>149625.00000000003</v>
      </c>
      <c r="AG1900" s="16">
        <f t="shared" si="357"/>
        <v>114.00000000000001</v>
      </c>
      <c r="AH1900" s="12">
        <f t="shared" si="358"/>
        <v>0</v>
      </c>
      <c r="AI1900" s="16">
        <f t="shared" si="359"/>
        <v>7.98</v>
      </c>
      <c r="AJ1900" s="16">
        <f t="shared" si="360"/>
        <v>27531</v>
      </c>
      <c r="AK1900" s="16">
        <f t="shared" si="361"/>
        <v>570.00000000000011</v>
      </c>
      <c r="AL1900" s="16">
        <f t="shared" si="362"/>
        <v>5700.0000000000009</v>
      </c>
      <c r="AM1900" s="16">
        <f t="shared" si="363"/>
        <v>80940.000000000015</v>
      </c>
      <c r="AN1900" s="16">
        <f t="shared" si="364"/>
        <v>311676.00000000006</v>
      </c>
      <c r="AO1900" s="12" t="s">
        <v>1486</v>
      </c>
      <c r="AP1900" s="16">
        <v>1.1400000000000001</v>
      </c>
      <c r="BC1900" s="16">
        <v>1.1400000000000001</v>
      </c>
      <c r="BD1900" s="16">
        <f t="shared" si="365"/>
        <v>3.99</v>
      </c>
      <c r="BE1900" s="16">
        <f t="shared" si="366"/>
        <v>1947.9750000000004</v>
      </c>
      <c r="BG1900" s="16">
        <f t="shared" si="367"/>
        <v>1368.0000000000002</v>
      </c>
      <c r="BH1900" s="16">
        <f t="shared" si="368"/>
        <v>729.60000000000014</v>
      </c>
      <c r="BI1900" s="16">
        <f t="shared" si="369"/>
        <v>9.120000000000001</v>
      </c>
    </row>
    <row r="1901" spans="1:61" x14ac:dyDescent="0.35">
      <c r="A1901">
        <v>1900</v>
      </c>
      <c r="B1901" t="s">
        <v>360</v>
      </c>
      <c r="C1901" t="s">
        <v>8513</v>
      </c>
      <c r="D1901" s="15" t="s">
        <v>428</v>
      </c>
      <c r="E1901" s="12" t="s">
        <v>98</v>
      </c>
      <c r="F1901" s="16">
        <v>1984</v>
      </c>
      <c r="G1901" s="12" t="s">
        <v>362</v>
      </c>
      <c r="H1901" s="12" t="s">
        <v>91</v>
      </c>
      <c r="I1901" s="12" t="s">
        <v>363</v>
      </c>
      <c r="J1901" s="12" t="s">
        <v>2401</v>
      </c>
      <c r="K1901" s="12" t="s">
        <v>364</v>
      </c>
      <c r="N1901" s="16" t="s">
        <v>206</v>
      </c>
      <c r="O1901" s="16" t="s">
        <v>420</v>
      </c>
      <c r="P1901" s="12" t="s">
        <v>366</v>
      </c>
      <c r="Q1901" s="16">
        <v>2023</v>
      </c>
      <c r="R1901" s="16">
        <v>1.6099999999999999</v>
      </c>
      <c r="W1901" s="12" t="s">
        <v>204</v>
      </c>
      <c r="X1901" s="16">
        <v>1</v>
      </c>
      <c r="Z1901" s="16">
        <v>1.6099999999999999</v>
      </c>
      <c r="AA1901" s="16">
        <f t="shared" si="370"/>
        <v>193.2</v>
      </c>
      <c r="AB1901" s="16" t="s">
        <v>5604</v>
      </c>
      <c r="AD1901" s="16">
        <f t="shared" si="354"/>
        <v>67620</v>
      </c>
      <c r="AE1901" s="16">
        <f t="shared" si="355"/>
        <v>563.5</v>
      </c>
      <c r="AF1901" s="16">
        <f t="shared" si="356"/>
        <v>211312.5</v>
      </c>
      <c r="AG1901" s="16">
        <f t="shared" si="357"/>
        <v>161</v>
      </c>
      <c r="AH1901" s="12">
        <f t="shared" si="358"/>
        <v>0</v>
      </c>
      <c r="AI1901" s="16">
        <f t="shared" si="359"/>
        <v>11.27</v>
      </c>
      <c r="AJ1901" s="16">
        <f t="shared" si="360"/>
        <v>38881.5</v>
      </c>
      <c r="AK1901" s="16">
        <f t="shared" si="361"/>
        <v>804.99999999999989</v>
      </c>
      <c r="AL1901" s="16">
        <f t="shared" si="362"/>
        <v>8049.9999999999991</v>
      </c>
      <c r="AM1901" s="16">
        <f t="shared" si="363"/>
        <v>114309.99999999999</v>
      </c>
      <c r="AN1901" s="16">
        <f t="shared" si="364"/>
        <v>440174</v>
      </c>
      <c r="AO1901" s="12" t="s">
        <v>1486</v>
      </c>
      <c r="AP1901" s="16">
        <v>1.6099999999999999</v>
      </c>
      <c r="BC1901" s="16">
        <v>1.6099999999999999</v>
      </c>
      <c r="BD1901" s="16">
        <f t="shared" si="365"/>
        <v>5.6349999999999998</v>
      </c>
      <c r="BE1901" s="16">
        <f t="shared" si="366"/>
        <v>2751.0875000000001</v>
      </c>
      <c r="BG1901" s="16">
        <f t="shared" si="367"/>
        <v>1931.9999999999998</v>
      </c>
      <c r="BH1901" s="16">
        <f t="shared" si="368"/>
        <v>1030.3999999999999</v>
      </c>
      <c r="BI1901" s="16">
        <f t="shared" si="369"/>
        <v>12.879999999999999</v>
      </c>
    </row>
    <row r="1902" spans="1:61" x14ac:dyDescent="0.35">
      <c r="A1902">
        <v>1901</v>
      </c>
      <c r="B1902" t="s">
        <v>360</v>
      </c>
      <c r="C1902" t="s">
        <v>8514</v>
      </c>
      <c r="D1902" s="15" t="s">
        <v>429</v>
      </c>
      <c r="E1902" s="12" t="s">
        <v>98</v>
      </c>
      <c r="F1902" s="16">
        <v>1979</v>
      </c>
      <c r="G1902" s="12" t="s">
        <v>362</v>
      </c>
      <c r="H1902" s="12" t="s">
        <v>91</v>
      </c>
      <c r="I1902" s="12" t="s">
        <v>363</v>
      </c>
      <c r="J1902" s="12" t="s">
        <v>2401</v>
      </c>
      <c r="K1902" s="12" t="s">
        <v>364</v>
      </c>
      <c r="N1902" s="16" t="s">
        <v>206</v>
      </c>
      <c r="O1902" s="16" t="s">
        <v>420</v>
      </c>
      <c r="P1902" s="12" t="s">
        <v>366</v>
      </c>
      <c r="Q1902" s="16">
        <v>2023</v>
      </c>
      <c r="R1902" s="16">
        <v>3.42</v>
      </c>
      <c r="W1902" s="12" t="s">
        <v>204</v>
      </c>
      <c r="X1902" s="16">
        <v>1</v>
      </c>
      <c r="Z1902" s="16">
        <v>3.42</v>
      </c>
      <c r="AA1902" s="16">
        <f t="shared" si="370"/>
        <v>410.4</v>
      </c>
      <c r="AB1902" s="16" t="s">
        <v>5604</v>
      </c>
      <c r="AD1902" s="16">
        <f t="shared" si="354"/>
        <v>143640</v>
      </c>
      <c r="AE1902" s="16">
        <f t="shared" si="355"/>
        <v>1197</v>
      </c>
      <c r="AF1902" s="16">
        <f t="shared" si="356"/>
        <v>448875</v>
      </c>
      <c r="AG1902" s="16">
        <f t="shared" si="357"/>
        <v>342</v>
      </c>
      <c r="AH1902" s="12">
        <f t="shared" si="358"/>
        <v>0</v>
      </c>
      <c r="AI1902" s="16">
        <f t="shared" si="359"/>
        <v>23.939999999999998</v>
      </c>
      <c r="AJ1902" s="16">
        <f t="shared" si="360"/>
        <v>82592.999999999985</v>
      </c>
      <c r="AK1902" s="16">
        <f t="shared" si="361"/>
        <v>1710</v>
      </c>
      <c r="AL1902" s="16">
        <f t="shared" si="362"/>
        <v>17100</v>
      </c>
      <c r="AM1902" s="16">
        <f t="shared" si="363"/>
        <v>242820</v>
      </c>
      <c r="AN1902" s="16">
        <f t="shared" si="364"/>
        <v>935028</v>
      </c>
      <c r="AO1902" s="12" t="s">
        <v>1486</v>
      </c>
      <c r="AP1902" s="16">
        <v>3.42</v>
      </c>
      <c r="BC1902" s="16">
        <v>3.42</v>
      </c>
      <c r="BD1902" s="16">
        <f t="shared" si="365"/>
        <v>11.969999999999999</v>
      </c>
      <c r="BE1902" s="16">
        <f t="shared" si="366"/>
        <v>5843.9250000000002</v>
      </c>
      <c r="BG1902" s="16">
        <f t="shared" si="367"/>
        <v>4104</v>
      </c>
      <c r="BH1902" s="16">
        <f t="shared" si="368"/>
        <v>2188.8000000000002</v>
      </c>
      <c r="BI1902" s="16">
        <f t="shared" si="369"/>
        <v>27.360000000000003</v>
      </c>
    </row>
    <row r="1903" spans="1:61" x14ac:dyDescent="0.35">
      <c r="A1903">
        <v>1902</v>
      </c>
      <c r="B1903" t="s">
        <v>360</v>
      </c>
      <c r="C1903" t="s">
        <v>8515</v>
      </c>
      <c r="D1903" s="15" t="s">
        <v>430</v>
      </c>
      <c r="E1903" s="12" t="s">
        <v>98</v>
      </c>
      <c r="F1903" s="16">
        <v>1957</v>
      </c>
      <c r="G1903" s="12" t="s">
        <v>362</v>
      </c>
      <c r="H1903" s="12" t="s">
        <v>91</v>
      </c>
      <c r="I1903" s="12" t="s">
        <v>363</v>
      </c>
      <c r="J1903" s="12" t="s">
        <v>2401</v>
      </c>
      <c r="K1903" s="12" t="s">
        <v>364</v>
      </c>
      <c r="N1903" s="16" t="s">
        <v>206</v>
      </c>
      <c r="O1903" s="16" t="s">
        <v>420</v>
      </c>
      <c r="P1903" s="12" t="s">
        <v>366</v>
      </c>
      <c r="Q1903" s="16">
        <v>2023</v>
      </c>
      <c r="R1903" s="16">
        <v>1.55</v>
      </c>
      <c r="W1903" s="12" t="s">
        <v>204</v>
      </c>
      <c r="X1903" s="16">
        <v>1</v>
      </c>
      <c r="Z1903" s="16">
        <v>1.55</v>
      </c>
      <c r="AA1903" s="16">
        <f t="shared" si="370"/>
        <v>186</v>
      </c>
      <c r="AB1903" s="16" t="s">
        <v>5604</v>
      </c>
      <c r="AD1903" s="16">
        <f t="shared" si="354"/>
        <v>65100</v>
      </c>
      <c r="AE1903" s="16">
        <f t="shared" si="355"/>
        <v>542.5</v>
      </c>
      <c r="AF1903" s="16">
        <f t="shared" si="356"/>
        <v>203437.5</v>
      </c>
      <c r="AG1903" s="16">
        <f t="shared" si="357"/>
        <v>155</v>
      </c>
      <c r="AH1903" s="12">
        <f t="shared" si="358"/>
        <v>0</v>
      </c>
      <c r="AI1903" s="16">
        <f t="shared" si="359"/>
        <v>10.85</v>
      </c>
      <c r="AJ1903" s="16">
        <f t="shared" si="360"/>
        <v>37432.5</v>
      </c>
      <c r="AK1903" s="16">
        <f t="shared" si="361"/>
        <v>775</v>
      </c>
      <c r="AL1903" s="16">
        <f t="shared" si="362"/>
        <v>7750</v>
      </c>
      <c r="AM1903" s="16">
        <f t="shared" si="363"/>
        <v>110050</v>
      </c>
      <c r="AN1903" s="16">
        <f t="shared" si="364"/>
        <v>423770</v>
      </c>
      <c r="AO1903" s="12" t="s">
        <v>1486</v>
      </c>
      <c r="AP1903" s="16">
        <v>1.55</v>
      </c>
      <c r="BC1903" s="16">
        <v>1.55</v>
      </c>
      <c r="BD1903" s="16">
        <f t="shared" si="365"/>
        <v>5.4249999999999998</v>
      </c>
      <c r="BE1903" s="16">
        <f t="shared" si="366"/>
        <v>2648.5625</v>
      </c>
      <c r="BG1903" s="16">
        <f t="shared" si="367"/>
        <v>1860</v>
      </c>
      <c r="BH1903" s="16">
        <f t="shared" si="368"/>
        <v>992</v>
      </c>
      <c r="BI1903" s="16">
        <f t="shared" si="369"/>
        <v>12.4</v>
      </c>
    </row>
    <row r="1904" spans="1:61" x14ac:dyDescent="0.35">
      <c r="A1904">
        <v>1903</v>
      </c>
      <c r="B1904" t="s">
        <v>360</v>
      </c>
      <c r="C1904" t="s">
        <v>8516</v>
      </c>
      <c r="D1904" s="15" t="s">
        <v>431</v>
      </c>
      <c r="E1904" s="12" t="s">
        <v>98</v>
      </c>
      <c r="F1904" s="16">
        <v>1951</v>
      </c>
      <c r="G1904" s="12" t="s">
        <v>362</v>
      </c>
      <c r="H1904" s="12" t="s">
        <v>91</v>
      </c>
      <c r="I1904" s="12" t="s">
        <v>363</v>
      </c>
      <c r="J1904" s="12" t="s">
        <v>2401</v>
      </c>
      <c r="K1904" s="12" t="s">
        <v>364</v>
      </c>
      <c r="N1904" s="16" t="s">
        <v>206</v>
      </c>
      <c r="O1904" s="16" t="s">
        <v>420</v>
      </c>
      <c r="P1904" s="12" t="s">
        <v>366</v>
      </c>
      <c r="Q1904" s="16">
        <v>2023</v>
      </c>
      <c r="R1904" s="16">
        <v>1.78</v>
      </c>
      <c r="W1904" s="12" t="s">
        <v>204</v>
      </c>
      <c r="X1904" s="16">
        <v>1</v>
      </c>
      <c r="Z1904" s="16">
        <v>1.78</v>
      </c>
      <c r="AA1904" s="16">
        <f t="shared" si="370"/>
        <v>213.6</v>
      </c>
      <c r="AB1904" s="16" t="s">
        <v>5604</v>
      </c>
      <c r="AD1904" s="16">
        <f t="shared" si="354"/>
        <v>74760</v>
      </c>
      <c r="AE1904" s="16">
        <f t="shared" si="355"/>
        <v>623</v>
      </c>
      <c r="AF1904" s="16">
        <f t="shared" si="356"/>
        <v>233625</v>
      </c>
      <c r="AG1904" s="16">
        <f t="shared" si="357"/>
        <v>178</v>
      </c>
      <c r="AH1904" s="12">
        <f t="shared" si="358"/>
        <v>0</v>
      </c>
      <c r="AI1904" s="16">
        <f t="shared" si="359"/>
        <v>12.46</v>
      </c>
      <c r="AJ1904" s="16">
        <f t="shared" si="360"/>
        <v>42987</v>
      </c>
      <c r="AK1904" s="16">
        <f t="shared" si="361"/>
        <v>890</v>
      </c>
      <c r="AL1904" s="16">
        <f t="shared" si="362"/>
        <v>8900</v>
      </c>
      <c r="AM1904" s="16">
        <f t="shared" si="363"/>
        <v>126380</v>
      </c>
      <c r="AN1904" s="16">
        <f t="shared" si="364"/>
        <v>486652</v>
      </c>
      <c r="AO1904" s="12" t="s">
        <v>1486</v>
      </c>
      <c r="AP1904" s="16">
        <v>1.78</v>
      </c>
      <c r="BC1904" s="16">
        <v>1.78</v>
      </c>
      <c r="BD1904" s="16">
        <f t="shared" si="365"/>
        <v>6.23</v>
      </c>
      <c r="BE1904" s="16">
        <f t="shared" si="366"/>
        <v>3041.5749999999998</v>
      </c>
      <c r="BG1904" s="16">
        <f t="shared" si="367"/>
        <v>2136</v>
      </c>
      <c r="BH1904" s="16">
        <f t="shared" si="368"/>
        <v>1139.2</v>
      </c>
      <c r="BI1904" s="16">
        <f t="shared" si="369"/>
        <v>14.24</v>
      </c>
    </row>
    <row r="1905" spans="1:61" x14ac:dyDescent="0.35">
      <c r="A1905">
        <v>1904</v>
      </c>
      <c r="B1905" t="s">
        <v>360</v>
      </c>
      <c r="C1905" t="s">
        <v>8517</v>
      </c>
      <c r="D1905" s="15" t="s">
        <v>432</v>
      </c>
      <c r="E1905" s="12" t="s">
        <v>98</v>
      </c>
      <c r="F1905" s="16">
        <v>1974</v>
      </c>
      <c r="G1905" s="12" t="s">
        <v>362</v>
      </c>
      <c r="H1905" s="12" t="s">
        <v>91</v>
      </c>
      <c r="I1905" s="12" t="s">
        <v>363</v>
      </c>
      <c r="J1905" s="12" t="s">
        <v>2401</v>
      </c>
      <c r="K1905" s="12" t="s">
        <v>364</v>
      </c>
      <c r="N1905" s="16" t="s">
        <v>205</v>
      </c>
      <c r="O1905" s="16" t="s">
        <v>420</v>
      </c>
      <c r="P1905" s="12" t="s">
        <v>366</v>
      </c>
      <c r="Q1905" s="16">
        <v>2023</v>
      </c>
      <c r="R1905" s="16">
        <v>3.1</v>
      </c>
      <c r="W1905" s="12" t="s">
        <v>204</v>
      </c>
      <c r="X1905" s="16">
        <v>1</v>
      </c>
      <c r="Z1905" s="16">
        <v>3.1</v>
      </c>
      <c r="AA1905" s="16">
        <f t="shared" si="370"/>
        <v>372</v>
      </c>
      <c r="AB1905" s="16" t="s">
        <v>5604</v>
      </c>
      <c r="AD1905" s="16">
        <f t="shared" si="354"/>
        <v>130200</v>
      </c>
      <c r="AE1905" s="16">
        <f t="shared" si="355"/>
        <v>1085</v>
      </c>
      <c r="AF1905" s="16">
        <f t="shared" si="356"/>
        <v>406875</v>
      </c>
      <c r="AG1905" s="16">
        <f t="shared" si="357"/>
        <v>310</v>
      </c>
      <c r="AH1905" s="12">
        <f t="shared" si="358"/>
        <v>0</v>
      </c>
      <c r="AI1905" s="16">
        <f t="shared" si="359"/>
        <v>21.7</v>
      </c>
      <c r="AJ1905" s="16">
        <f t="shared" si="360"/>
        <v>74865</v>
      </c>
      <c r="AK1905" s="16">
        <f t="shared" si="361"/>
        <v>1550</v>
      </c>
      <c r="AL1905" s="16">
        <f t="shared" si="362"/>
        <v>15500</v>
      </c>
      <c r="AM1905" s="16">
        <f t="shared" si="363"/>
        <v>220100</v>
      </c>
      <c r="AN1905" s="16">
        <f t="shared" si="364"/>
        <v>847540</v>
      </c>
      <c r="AO1905" s="12" t="s">
        <v>1486</v>
      </c>
      <c r="AP1905" s="16">
        <v>3.1</v>
      </c>
      <c r="BC1905" s="16">
        <v>3.1</v>
      </c>
      <c r="BD1905" s="16">
        <f t="shared" si="365"/>
        <v>10.85</v>
      </c>
      <c r="BE1905" s="16">
        <f t="shared" si="366"/>
        <v>5297.125</v>
      </c>
      <c r="BG1905" s="16">
        <f t="shared" si="367"/>
        <v>3720</v>
      </c>
      <c r="BH1905" s="16">
        <f t="shared" si="368"/>
        <v>1984</v>
      </c>
      <c r="BI1905" s="16">
        <f t="shared" si="369"/>
        <v>24.8</v>
      </c>
    </row>
    <row r="1906" spans="1:61" x14ac:dyDescent="0.35">
      <c r="A1906">
        <v>1905</v>
      </c>
      <c r="B1906" t="s">
        <v>360</v>
      </c>
      <c r="C1906" t="s">
        <v>8518</v>
      </c>
      <c r="D1906" s="15" t="s">
        <v>433</v>
      </c>
      <c r="E1906" s="12" t="s">
        <v>93</v>
      </c>
      <c r="F1906" s="16">
        <v>1973</v>
      </c>
      <c r="G1906" s="12" t="s">
        <v>362</v>
      </c>
      <c r="H1906" s="12" t="s">
        <v>91</v>
      </c>
      <c r="I1906" s="12" t="s">
        <v>363</v>
      </c>
      <c r="J1906" s="12" t="s">
        <v>2401</v>
      </c>
      <c r="K1906" s="12" t="s">
        <v>364</v>
      </c>
      <c r="N1906" s="16" t="s">
        <v>206</v>
      </c>
      <c r="O1906" s="16" t="s">
        <v>420</v>
      </c>
      <c r="P1906" s="12" t="s">
        <v>366</v>
      </c>
      <c r="Q1906" s="16">
        <v>2023</v>
      </c>
      <c r="R1906" s="16">
        <v>0.35</v>
      </c>
      <c r="W1906" s="12" t="s">
        <v>204</v>
      </c>
      <c r="X1906" s="16">
        <v>1</v>
      </c>
      <c r="Z1906" s="16">
        <v>0.35</v>
      </c>
      <c r="AA1906" s="16">
        <f t="shared" si="370"/>
        <v>42</v>
      </c>
      <c r="AB1906" s="16" t="s">
        <v>5604</v>
      </c>
      <c r="AD1906" s="16">
        <f t="shared" si="354"/>
        <v>14700</v>
      </c>
      <c r="AE1906" s="16">
        <f t="shared" si="355"/>
        <v>122.49999999999999</v>
      </c>
      <c r="AF1906" s="16">
        <f t="shared" si="356"/>
        <v>45937.499999999993</v>
      </c>
      <c r="AG1906" s="16">
        <f t="shared" si="357"/>
        <v>35</v>
      </c>
      <c r="AH1906" s="12">
        <f t="shared" si="358"/>
        <v>0</v>
      </c>
      <c r="AI1906" s="16">
        <f t="shared" si="359"/>
        <v>2.4499999999999997</v>
      </c>
      <c r="AJ1906" s="16">
        <f t="shared" si="360"/>
        <v>8452.4999999999982</v>
      </c>
      <c r="AK1906" s="16">
        <f t="shared" si="361"/>
        <v>175</v>
      </c>
      <c r="AL1906" s="16">
        <f t="shared" si="362"/>
        <v>1750</v>
      </c>
      <c r="AM1906" s="16">
        <f t="shared" si="363"/>
        <v>24850</v>
      </c>
      <c r="AN1906" s="16">
        <f t="shared" si="364"/>
        <v>95690</v>
      </c>
      <c r="AO1906" s="12" t="s">
        <v>1486</v>
      </c>
      <c r="AP1906" s="16">
        <v>0.35</v>
      </c>
      <c r="BC1906" s="16">
        <v>0.35</v>
      </c>
      <c r="BD1906" s="16">
        <f t="shared" si="365"/>
        <v>1.2249999999999999</v>
      </c>
      <c r="BE1906" s="16">
        <f t="shared" si="366"/>
        <v>598.0625</v>
      </c>
      <c r="BG1906" s="16">
        <f t="shared" si="367"/>
        <v>420</v>
      </c>
      <c r="BH1906" s="16">
        <f t="shared" si="368"/>
        <v>224</v>
      </c>
      <c r="BI1906" s="16">
        <f t="shared" si="369"/>
        <v>2.8</v>
      </c>
    </row>
    <row r="1907" spans="1:61" x14ac:dyDescent="0.35">
      <c r="A1907">
        <v>1906</v>
      </c>
      <c r="B1907" t="s">
        <v>360</v>
      </c>
      <c r="C1907" t="s">
        <v>8519</v>
      </c>
      <c r="D1907" s="15" t="s">
        <v>434</v>
      </c>
      <c r="E1907" s="12" t="s">
        <v>98</v>
      </c>
      <c r="F1907" s="16">
        <v>1986</v>
      </c>
      <c r="G1907" s="12" t="s">
        <v>362</v>
      </c>
      <c r="H1907" s="12" t="s">
        <v>91</v>
      </c>
      <c r="I1907" s="12" t="s">
        <v>363</v>
      </c>
      <c r="J1907" s="12" t="s">
        <v>2401</v>
      </c>
      <c r="K1907" s="12" t="s">
        <v>364</v>
      </c>
      <c r="N1907" s="16" t="s">
        <v>206</v>
      </c>
      <c r="O1907" s="16" t="s">
        <v>420</v>
      </c>
      <c r="P1907" s="12" t="s">
        <v>366</v>
      </c>
      <c r="Q1907" s="16">
        <v>2023</v>
      </c>
      <c r="R1907" s="16">
        <v>3.02</v>
      </c>
      <c r="W1907" s="12" t="s">
        <v>204</v>
      </c>
      <c r="X1907" s="16">
        <v>1</v>
      </c>
      <c r="Z1907" s="16">
        <v>3.02</v>
      </c>
      <c r="AA1907" s="16">
        <f t="shared" si="370"/>
        <v>362.4</v>
      </c>
      <c r="AB1907" s="16" t="s">
        <v>5604</v>
      </c>
      <c r="AD1907" s="16">
        <f t="shared" si="354"/>
        <v>126839.99999999999</v>
      </c>
      <c r="AE1907" s="16">
        <f t="shared" si="355"/>
        <v>1057</v>
      </c>
      <c r="AF1907" s="16">
        <f t="shared" si="356"/>
        <v>396375</v>
      </c>
      <c r="AG1907" s="16">
        <f t="shared" si="357"/>
        <v>302</v>
      </c>
      <c r="AH1907" s="12">
        <f t="shared" si="358"/>
        <v>0</v>
      </c>
      <c r="AI1907" s="16">
        <f t="shared" si="359"/>
        <v>21.14</v>
      </c>
      <c r="AJ1907" s="16">
        <f t="shared" si="360"/>
        <v>72933</v>
      </c>
      <c r="AK1907" s="16">
        <f t="shared" si="361"/>
        <v>1510</v>
      </c>
      <c r="AL1907" s="16">
        <f t="shared" si="362"/>
        <v>15100</v>
      </c>
      <c r="AM1907" s="16">
        <f t="shared" si="363"/>
        <v>214420</v>
      </c>
      <c r="AN1907" s="16">
        <f t="shared" si="364"/>
        <v>825668</v>
      </c>
      <c r="AO1907" s="12" t="s">
        <v>1486</v>
      </c>
      <c r="AP1907" s="16">
        <v>3.02</v>
      </c>
      <c r="BC1907" s="16">
        <v>3.02</v>
      </c>
      <c r="BD1907" s="16">
        <f t="shared" si="365"/>
        <v>10.57</v>
      </c>
      <c r="BE1907" s="16">
        <f t="shared" si="366"/>
        <v>5160.4250000000002</v>
      </c>
      <c r="BG1907" s="16">
        <f t="shared" si="367"/>
        <v>3624</v>
      </c>
      <c r="BH1907" s="16">
        <f t="shared" si="368"/>
        <v>1932.8</v>
      </c>
      <c r="BI1907" s="16">
        <f t="shared" si="369"/>
        <v>24.16</v>
      </c>
    </row>
    <row r="1908" spans="1:61" x14ac:dyDescent="0.35">
      <c r="A1908">
        <v>1907</v>
      </c>
      <c r="B1908" t="s">
        <v>360</v>
      </c>
      <c r="C1908" t="s">
        <v>8520</v>
      </c>
      <c r="D1908" s="15" t="s">
        <v>435</v>
      </c>
      <c r="E1908" s="12" t="s">
        <v>98</v>
      </c>
      <c r="F1908" s="16">
        <v>1985</v>
      </c>
      <c r="G1908" s="12" t="s">
        <v>362</v>
      </c>
      <c r="H1908" s="12" t="s">
        <v>91</v>
      </c>
      <c r="I1908" s="12" t="s">
        <v>363</v>
      </c>
      <c r="J1908" s="12" t="s">
        <v>2401</v>
      </c>
      <c r="K1908" s="12" t="s">
        <v>364</v>
      </c>
      <c r="N1908" s="16" t="s">
        <v>206</v>
      </c>
      <c r="O1908" s="16" t="s">
        <v>420</v>
      </c>
      <c r="P1908" s="12" t="s">
        <v>366</v>
      </c>
      <c r="Q1908" s="16">
        <v>2023</v>
      </c>
      <c r="R1908" s="16">
        <v>1.1299999999999999</v>
      </c>
      <c r="W1908" s="12" t="s">
        <v>204</v>
      </c>
      <c r="X1908" s="16">
        <v>1</v>
      </c>
      <c r="Z1908" s="16">
        <v>1.1299999999999999</v>
      </c>
      <c r="AA1908" s="16">
        <f t="shared" si="370"/>
        <v>135.6</v>
      </c>
      <c r="AB1908" s="16" t="s">
        <v>5604</v>
      </c>
      <c r="AD1908" s="16">
        <f t="shared" si="354"/>
        <v>47460</v>
      </c>
      <c r="AE1908" s="16">
        <f t="shared" si="355"/>
        <v>395.49999999999994</v>
      </c>
      <c r="AF1908" s="16">
        <f t="shared" si="356"/>
        <v>148312.49999999997</v>
      </c>
      <c r="AG1908" s="16">
        <f t="shared" si="357"/>
        <v>112.99999999999999</v>
      </c>
      <c r="AH1908" s="12">
        <f t="shared" si="358"/>
        <v>0</v>
      </c>
      <c r="AI1908" s="16">
        <f t="shared" si="359"/>
        <v>7.9099999999999993</v>
      </c>
      <c r="AJ1908" s="16">
        <f t="shared" si="360"/>
        <v>27289.499999999996</v>
      </c>
      <c r="AK1908" s="16">
        <f t="shared" si="361"/>
        <v>565</v>
      </c>
      <c r="AL1908" s="16">
        <f t="shared" si="362"/>
        <v>5649.9999999999991</v>
      </c>
      <c r="AM1908" s="16">
        <f t="shared" si="363"/>
        <v>80229.999999999985</v>
      </c>
      <c r="AN1908" s="16">
        <f t="shared" si="364"/>
        <v>308941.99999999994</v>
      </c>
      <c r="AO1908" s="12" t="s">
        <v>1486</v>
      </c>
      <c r="AP1908" s="16">
        <v>1.1299999999999999</v>
      </c>
      <c r="BC1908" s="16">
        <v>1.1299999999999999</v>
      </c>
      <c r="BD1908" s="16">
        <f t="shared" si="365"/>
        <v>3.9549999999999996</v>
      </c>
      <c r="BE1908" s="16">
        <f t="shared" si="366"/>
        <v>1930.8874999999996</v>
      </c>
      <c r="BG1908" s="16">
        <f t="shared" si="367"/>
        <v>1355.9999999999998</v>
      </c>
      <c r="BH1908" s="16">
        <f t="shared" si="368"/>
        <v>723.19999999999993</v>
      </c>
      <c r="BI1908" s="16">
        <f t="shared" si="369"/>
        <v>9.0399999999999991</v>
      </c>
    </row>
    <row r="1909" spans="1:61" x14ac:dyDescent="0.35">
      <c r="A1909">
        <v>1908</v>
      </c>
      <c r="B1909" t="s">
        <v>360</v>
      </c>
      <c r="C1909" t="s">
        <v>8521</v>
      </c>
      <c r="D1909" s="15" t="s">
        <v>436</v>
      </c>
      <c r="E1909" s="12" t="s">
        <v>98</v>
      </c>
      <c r="F1909" s="16">
        <v>1968</v>
      </c>
      <c r="G1909" s="12" t="s">
        <v>362</v>
      </c>
      <c r="H1909" s="12" t="s">
        <v>91</v>
      </c>
      <c r="I1909" s="12" t="s">
        <v>363</v>
      </c>
      <c r="J1909" s="12" t="s">
        <v>2401</v>
      </c>
      <c r="K1909" s="12" t="s">
        <v>364</v>
      </c>
      <c r="N1909" s="16" t="s">
        <v>205</v>
      </c>
      <c r="O1909" s="16" t="s">
        <v>420</v>
      </c>
      <c r="P1909" s="12" t="s">
        <v>366</v>
      </c>
      <c r="Q1909" s="16">
        <v>2023</v>
      </c>
      <c r="R1909" s="16">
        <v>3.85</v>
      </c>
      <c r="W1909" s="12" t="s">
        <v>204</v>
      </c>
      <c r="X1909" s="16">
        <v>1</v>
      </c>
      <c r="Z1909" s="16">
        <v>3.85</v>
      </c>
      <c r="AA1909" s="16">
        <f t="shared" si="370"/>
        <v>462</v>
      </c>
      <c r="AB1909" s="16" t="s">
        <v>5604</v>
      </c>
      <c r="AD1909" s="16">
        <f t="shared" si="354"/>
        <v>161700</v>
      </c>
      <c r="AE1909" s="16">
        <f t="shared" si="355"/>
        <v>1347.5</v>
      </c>
      <c r="AF1909" s="16">
        <f t="shared" si="356"/>
        <v>505312.5</v>
      </c>
      <c r="AG1909" s="16">
        <f t="shared" si="357"/>
        <v>385</v>
      </c>
      <c r="AH1909" s="12">
        <f t="shared" si="358"/>
        <v>0</v>
      </c>
      <c r="AI1909" s="16">
        <f t="shared" si="359"/>
        <v>26.95</v>
      </c>
      <c r="AJ1909" s="16">
        <f t="shared" si="360"/>
        <v>92977.5</v>
      </c>
      <c r="AK1909" s="16">
        <f t="shared" si="361"/>
        <v>1925</v>
      </c>
      <c r="AL1909" s="16">
        <f t="shared" si="362"/>
        <v>19250</v>
      </c>
      <c r="AM1909" s="16">
        <f t="shared" si="363"/>
        <v>273350</v>
      </c>
      <c r="AN1909" s="16">
        <f t="shared" si="364"/>
        <v>1052590</v>
      </c>
      <c r="AO1909" s="12" t="s">
        <v>1486</v>
      </c>
      <c r="AP1909" s="16">
        <v>3.85</v>
      </c>
      <c r="BC1909" s="16">
        <v>3.85</v>
      </c>
      <c r="BD1909" s="16">
        <f t="shared" si="365"/>
        <v>13.475</v>
      </c>
      <c r="BE1909" s="16">
        <f t="shared" si="366"/>
        <v>6578.6875</v>
      </c>
      <c r="BG1909" s="16">
        <f t="shared" si="367"/>
        <v>4620</v>
      </c>
      <c r="BH1909" s="16">
        <f t="shared" si="368"/>
        <v>2464</v>
      </c>
      <c r="BI1909" s="16">
        <f t="shared" si="369"/>
        <v>30.8</v>
      </c>
    </row>
    <row r="1910" spans="1:61" x14ac:dyDescent="0.35">
      <c r="A1910">
        <v>1909</v>
      </c>
      <c r="B1910" t="s">
        <v>360</v>
      </c>
      <c r="C1910" t="s">
        <v>8522</v>
      </c>
      <c r="D1910" s="15" t="s">
        <v>437</v>
      </c>
      <c r="E1910" s="12" t="s">
        <v>98</v>
      </c>
      <c r="G1910" s="12" t="s">
        <v>362</v>
      </c>
      <c r="H1910" s="12" t="s">
        <v>91</v>
      </c>
      <c r="I1910" s="12" t="s">
        <v>363</v>
      </c>
      <c r="J1910" s="12" t="s">
        <v>2401</v>
      </c>
      <c r="K1910" s="12" t="s">
        <v>364</v>
      </c>
      <c r="N1910" s="16" t="s">
        <v>206</v>
      </c>
      <c r="O1910" s="16" t="s">
        <v>420</v>
      </c>
      <c r="P1910" s="12" t="s">
        <v>366</v>
      </c>
      <c r="Q1910" s="16">
        <v>2023</v>
      </c>
      <c r="R1910" s="16">
        <v>1.24</v>
      </c>
      <c r="W1910" s="12" t="s">
        <v>204</v>
      </c>
      <c r="X1910" s="16">
        <v>1</v>
      </c>
      <c r="Z1910" s="16">
        <v>1.24</v>
      </c>
      <c r="AA1910" s="16">
        <f t="shared" si="370"/>
        <v>148.80000000000001</v>
      </c>
      <c r="AB1910" s="16" t="s">
        <v>5604</v>
      </c>
      <c r="AD1910" s="16">
        <f t="shared" si="354"/>
        <v>52080.000000000007</v>
      </c>
      <c r="AE1910" s="16">
        <f t="shared" si="355"/>
        <v>434</v>
      </c>
      <c r="AF1910" s="16">
        <f t="shared" si="356"/>
        <v>162750</v>
      </c>
      <c r="AG1910" s="16">
        <f t="shared" si="357"/>
        <v>124</v>
      </c>
      <c r="AH1910" s="12">
        <f t="shared" si="358"/>
        <v>0</v>
      </c>
      <c r="AI1910" s="16">
        <f t="shared" si="359"/>
        <v>8.68</v>
      </c>
      <c r="AJ1910" s="16">
        <f t="shared" si="360"/>
        <v>29946</v>
      </c>
      <c r="AK1910" s="16">
        <f t="shared" si="361"/>
        <v>620</v>
      </c>
      <c r="AL1910" s="16">
        <f t="shared" si="362"/>
        <v>6200</v>
      </c>
      <c r="AM1910" s="16">
        <f t="shared" si="363"/>
        <v>88040</v>
      </c>
      <c r="AN1910" s="16">
        <f t="shared" si="364"/>
        <v>339016</v>
      </c>
      <c r="AO1910" s="12" t="s">
        <v>1486</v>
      </c>
      <c r="AP1910" s="16">
        <v>1.24</v>
      </c>
      <c r="BC1910" s="16">
        <v>1.24</v>
      </c>
      <c r="BD1910" s="16">
        <f t="shared" si="365"/>
        <v>4.34</v>
      </c>
      <c r="BE1910" s="16">
        <f t="shared" si="366"/>
        <v>2118.85</v>
      </c>
      <c r="BG1910" s="16">
        <f t="shared" si="367"/>
        <v>1488</v>
      </c>
      <c r="BH1910" s="16">
        <f t="shared" si="368"/>
        <v>793.6</v>
      </c>
      <c r="BI1910" s="16">
        <f t="shared" si="369"/>
        <v>9.92</v>
      </c>
    </row>
    <row r="1911" spans="1:61" x14ac:dyDescent="0.35">
      <c r="A1911">
        <v>1910</v>
      </c>
      <c r="B1911" t="s">
        <v>360</v>
      </c>
      <c r="C1911" t="s">
        <v>8523</v>
      </c>
      <c r="D1911" s="15" t="s">
        <v>438</v>
      </c>
      <c r="E1911" s="12" t="s">
        <v>98</v>
      </c>
      <c r="F1911" s="16">
        <v>1966</v>
      </c>
      <c r="G1911" s="12" t="s">
        <v>362</v>
      </c>
      <c r="H1911" s="12" t="s">
        <v>91</v>
      </c>
      <c r="I1911" s="12" t="s">
        <v>363</v>
      </c>
      <c r="J1911" s="12" t="s">
        <v>2401</v>
      </c>
      <c r="K1911" s="12" t="s">
        <v>364</v>
      </c>
      <c r="N1911" s="16" t="s">
        <v>205</v>
      </c>
      <c r="O1911" s="16" t="s">
        <v>420</v>
      </c>
      <c r="P1911" s="12" t="s">
        <v>366</v>
      </c>
      <c r="Q1911" s="16">
        <v>2023</v>
      </c>
      <c r="R1911" s="16">
        <v>1.99</v>
      </c>
      <c r="W1911" s="12" t="s">
        <v>204</v>
      </c>
      <c r="X1911" s="16">
        <v>1</v>
      </c>
      <c r="Z1911" s="16">
        <v>1.99</v>
      </c>
      <c r="AA1911" s="16">
        <f t="shared" si="370"/>
        <v>238.8</v>
      </c>
      <c r="AB1911" s="16" t="s">
        <v>5604</v>
      </c>
      <c r="AD1911" s="16">
        <f t="shared" si="354"/>
        <v>83580</v>
      </c>
      <c r="AE1911" s="16">
        <f t="shared" si="355"/>
        <v>696.5</v>
      </c>
      <c r="AF1911" s="16">
        <f t="shared" si="356"/>
        <v>261187.5</v>
      </c>
      <c r="AG1911" s="16">
        <f t="shared" si="357"/>
        <v>199</v>
      </c>
      <c r="AH1911" s="12">
        <f t="shared" si="358"/>
        <v>0</v>
      </c>
      <c r="AI1911" s="16">
        <f t="shared" si="359"/>
        <v>13.93</v>
      </c>
      <c r="AJ1911" s="16">
        <f t="shared" si="360"/>
        <v>48058.5</v>
      </c>
      <c r="AK1911" s="16">
        <f t="shared" si="361"/>
        <v>995</v>
      </c>
      <c r="AL1911" s="16">
        <f t="shared" si="362"/>
        <v>9950</v>
      </c>
      <c r="AM1911" s="16">
        <f t="shared" si="363"/>
        <v>141290</v>
      </c>
      <c r="AN1911" s="16">
        <f t="shared" si="364"/>
        <v>544066</v>
      </c>
      <c r="AO1911" s="12" t="s">
        <v>1486</v>
      </c>
      <c r="AP1911" s="16">
        <v>1.99</v>
      </c>
      <c r="BC1911" s="16">
        <v>1.99</v>
      </c>
      <c r="BD1911" s="16">
        <f t="shared" si="365"/>
        <v>6.9649999999999999</v>
      </c>
      <c r="BE1911" s="16">
        <f t="shared" si="366"/>
        <v>3400.4124999999999</v>
      </c>
      <c r="BG1911" s="16">
        <f t="shared" si="367"/>
        <v>2388</v>
      </c>
      <c r="BH1911" s="16">
        <f t="shared" si="368"/>
        <v>1273.5999999999999</v>
      </c>
      <c r="BI1911" s="16">
        <f t="shared" si="369"/>
        <v>15.919999999999998</v>
      </c>
    </row>
    <row r="1912" spans="1:61" x14ac:dyDescent="0.35">
      <c r="A1912">
        <v>1911</v>
      </c>
      <c r="B1912" t="s">
        <v>360</v>
      </c>
      <c r="C1912" t="s">
        <v>8524</v>
      </c>
      <c r="D1912" s="15" t="s">
        <v>439</v>
      </c>
      <c r="E1912" s="12" t="s">
        <v>98</v>
      </c>
      <c r="F1912" s="16">
        <v>1953</v>
      </c>
      <c r="G1912" s="12" t="s">
        <v>362</v>
      </c>
      <c r="H1912" s="12" t="s">
        <v>91</v>
      </c>
      <c r="I1912" s="12" t="s">
        <v>363</v>
      </c>
      <c r="J1912" s="12" t="s">
        <v>2401</v>
      </c>
      <c r="K1912" s="12" t="s">
        <v>364</v>
      </c>
      <c r="N1912" s="16" t="s">
        <v>206</v>
      </c>
      <c r="O1912" s="16" t="s">
        <v>420</v>
      </c>
      <c r="P1912" s="12" t="s">
        <v>366</v>
      </c>
      <c r="Q1912" s="16">
        <v>2023</v>
      </c>
      <c r="R1912" s="16">
        <v>3</v>
      </c>
      <c r="W1912" s="12" t="s">
        <v>204</v>
      </c>
      <c r="X1912" s="16">
        <v>1</v>
      </c>
      <c r="Z1912" s="16">
        <v>3</v>
      </c>
      <c r="AA1912" s="16">
        <f t="shared" si="370"/>
        <v>360</v>
      </c>
      <c r="AB1912" s="16" t="s">
        <v>5604</v>
      </c>
      <c r="AD1912" s="16">
        <f t="shared" si="354"/>
        <v>126000</v>
      </c>
      <c r="AE1912" s="16">
        <f t="shared" si="355"/>
        <v>1050</v>
      </c>
      <c r="AF1912" s="16">
        <f t="shared" si="356"/>
        <v>393750</v>
      </c>
      <c r="AG1912" s="16">
        <f t="shared" si="357"/>
        <v>300</v>
      </c>
      <c r="AH1912" s="12">
        <f t="shared" si="358"/>
        <v>0</v>
      </c>
      <c r="AI1912" s="16">
        <f t="shared" si="359"/>
        <v>21</v>
      </c>
      <c r="AJ1912" s="16">
        <f t="shared" si="360"/>
        <v>72450</v>
      </c>
      <c r="AK1912" s="16">
        <f t="shared" si="361"/>
        <v>1500</v>
      </c>
      <c r="AL1912" s="16">
        <f t="shared" si="362"/>
        <v>15000</v>
      </c>
      <c r="AM1912" s="16">
        <f t="shared" si="363"/>
        <v>213000</v>
      </c>
      <c r="AN1912" s="16">
        <f t="shared" si="364"/>
        <v>820200</v>
      </c>
      <c r="AO1912" s="12" t="s">
        <v>1486</v>
      </c>
      <c r="AP1912" s="16">
        <v>3</v>
      </c>
      <c r="BC1912" s="16">
        <v>3</v>
      </c>
      <c r="BD1912" s="16">
        <f t="shared" si="365"/>
        <v>10.5</v>
      </c>
      <c r="BE1912" s="16">
        <f t="shared" si="366"/>
        <v>5126.25</v>
      </c>
      <c r="BG1912" s="16">
        <f t="shared" si="367"/>
        <v>3600</v>
      </c>
      <c r="BH1912" s="16">
        <f t="shared" si="368"/>
        <v>1920</v>
      </c>
      <c r="BI1912" s="16">
        <f t="shared" si="369"/>
        <v>24</v>
      </c>
    </row>
    <row r="1913" spans="1:61" x14ac:dyDescent="0.35">
      <c r="A1913">
        <v>1912</v>
      </c>
      <c r="B1913" t="s">
        <v>360</v>
      </c>
      <c r="C1913" t="s">
        <v>8525</v>
      </c>
      <c r="D1913" s="15" t="s">
        <v>440</v>
      </c>
      <c r="E1913" s="12" t="s">
        <v>98</v>
      </c>
      <c r="F1913" s="16">
        <v>1979</v>
      </c>
      <c r="G1913" s="12" t="s">
        <v>362</v>
      </c>
      <c r="H1913" s="12" t="s">
        <v>91</v>
      </c>
      <c r="I1913" s="12" t="s">
        <v>363</v>
      </c>
      <c r="J1913" s="12" t="s">
        <v>2401</v>
      </c>
      <c r="K1913" s="12" t="s">
        <v>364</v>
      </c>
      <c r="N1913" s="16" t="s">
        <v>206</v>
      </c>
      <c r="O1913" s="16" t="s">
        <v>420</v>
      </c>
      <c r="P1913" s="12" t="s">
        <v>366</v>
      </c>
      <c r="Q1913" s="16">
        <v>2023</v>
      </c>
      <c r="R1913" s="16">
        <v>3.2800000000000002</v>
      </c>
      <c r="W1913" s="12" t="s">
        <v>204</v>
      </c>
      <c r="X1913" s="16">
        <v>1</v>
      </c>
      <c r="Z1913" s="16">
        <v>3.2800000000000002</v>
      </c>
      <c r="AA1913" s="16">
        <f t="shared" si="370"/>
        <v>393.6</v>
      </c>
      <c r="AB1913" s="16" t="s">
        <v>5604</v>
      </c>
      <c r="AD1913" s="16">
        <f t="shared" si="354"/>
        <v>137760</v>
      </c>
      <c r="AE1913" s="16">
        <f t="shared" si="355"/>
        <v>1148</v>
      </c>
      <c r="AF1913" s="16">
        <f t="shared" si="356"/>
        <v>430500</v>
      </c>
      <c r="AG1913" s="16">
        <f t="shared" si="357"/>
        <v>328</v>
      </c>
      <c r="AH1913" s="12">
        <f t="shared" si="358"/>
        <v>0</v>
      </c>
      <c r="AI1913" s="16">
        <f t="shared" si="359"/>
        <v>22.96</v>
      </c>
      <c r="AJ1913" s="16">
        <f t="shared" si="360"/>
        <v>79212</v>
      </c>
      <c r="AK1913" s="16">
        <f t="shared" si="361"/>
        <v>1640.0000000000002</v>
      </c>
      <c r="AL1913" s="16">
        <f t="shared" si="362"/>
        <v>16400</v>
      </c>
      <c r="AM1913" s="16">
        <f t="shared" si="363"/>
        <v>232880.00000000003</v>
      </c>
      <c r="AN1913" s="16">
        <f t="shared" si="364"/>
        <v>896752</v>
      </c>
      <c r="AO1913" s="12" t="s">
        <v>1486</v>
      </c>
      <c r="AP1913" s="16">
        <v>3.2800000000000002</v>
      </c>
      <c r="BC1913" s="16">
        <v>3.2800000000000002</v>
      </c>
      <c r="BD1913" s="16">
        <f t="shared" si="365"/>
        <v>11.48</v>
      </c>
      <c r="BE1913" s="16">
        <f t="shared" si="366"/>
        <v>5604.7</v>
      </c>
      <c r="BG1913" s="16">
        <f t="shared" si="367"/>
        <v>3936.0000000000005</v>
      </c>
      <c r="BH1913" s="16">
        <f t="shared" si="368"/>
        <v>2099.2000000000003</v>
      </c>
      <c r="BI1913" s="16">
        <f t="shared" si="369"/>
        <v>26.240000000000002</v>
      </c>
    </row>
    <row r="1914" spans="1:61" x14ac:dyDescent="0.35">
      <c r="A1914">
        <v>1913</v>
      </c>
      <c r="B1914" t="s">
        <v>360</v>
      </c>
      <c r="C1914" t="s">
        <v>8526</v>
      </c>
      <c r="D1914" s="15" t="s">
        <v>441</v>
      </c>
      <c r="E1914" s="12" t="s">
        <v>98</v>
      </c>
      <c r="F1914" s="16">
        <v>1977</v>
      </c>
      <c r="G1914" s="12" t="s">
        <v>362</v>
      </c>
      <c r="H1914" s="12" t="s">
        <v>91</v>
      </c>
      <c r="I1914" s="12" t="s">
        <v>363</v>
      </c>
      <c r="J1914" s="12" t="s">
        <v>2401</v>
      </c>
      <c r="K1914" s="12" t="s">
        <v>364</v>
      </c>
      <c r="N1914" s="16" t="s">
        <v>206</v>
      </c>
      <c r="O1914" s="16" t="s">
        <v>420</v>
      </c>
      <c r="P1914" s="12" t="s">
        <v>366</v>
      </c>
      <c r="Q1914" s="16">
        <v>2023</v>
      </c>
      <c r="R1914" s="16">
        <v>1.92</v>
      </c>
      <c r="W1914" s="12" t="s">
        <v>204</v>
      </c>
      <c r="X1914" s="16">
        <v>1</v>
      </c>
      <c r="Z1914" s="16">
        <v>1.92</v>
      </c>
      <c r="AA1914" s="16">
        <f t="shared" si="370"/>
        <v>230.39999999999998</v>
      </c>
      <c r="AB1914" s="16" t="s">
        <v>5604</v>
      </c>
      <c r="AD1914" s="16">
        <f t="shared" si="354"/>
        <v>80639.999999999985</v>
      </c>
      <c r="AE1914" s="16">
        <f t="shared" si="355"/>
        <v>672</v>
      </c>
      <c r="AF1914" s="16">
        <f t="shared" si="356"/>
        <v>252000</v>
      </c>
      <c r="AG1914" s="16">
        <f t="shared" si="357"/>
        <v>192</v>
      </c>
      <c r="AH1914" s="12">
        <f t="shared" si="358"/>
        <v>0</v>
      </c>
      <c r="AI1914" s="16">
        <f t="shared" si="359"/>
        <v>13.44</v>
      </c>
      <c r="AJ1914" s="16">
        <f t="shared" si="360"/>
        <v>46368</v>
      </c>
      <c r="AK1914" s="16">
        <f t="shared" si="361"/>
        <v>960</v>
      </c>
      <c r="AL1914" s="16">
        <f t="shared" si="362"/>
        <v>9600</v>
      </c>
      <c r="AM1914" s="16">
        <f t="shared" si="363"/>
        <v>136320</v>
      </c>
      <c r="AN1914" s="16">
        <f t="shared" si="364"/>
        <v>524928</v>
      </c>
      <c r="AO1914" s="12" t="s">
        <v>1486</v>
      </c>
      <c r="AP1914" s="16">
        <v>1.92</v>
      </c>
      <c r="BC1914" s="16">
        <v>1.92</v>
      </c>
      <c r="BD1914" s="16">
        <f t="shared" si="365"/>
        <v>6.72</v>
      </c>
      <c r="BE1914" s="16">
        <f t="shared" si="366"/>
        <v>3280.8</v>
      </c>
      <c r="BG1914" s="16">
        <f t="shared" si="367"/>
        <v>2304</v>
      </c>
      <c r="BH1914" s="16">
        <f t="shared" si="368"/>
        <v>1228.8</v>
      </c>
      <c r="BI1914" s="16">
        <f t="shared" si="369"/>
        <v>15.36</v>
      </c>
    </row>
    <row r="1915" spans="1:61" x14ac:dyDescent="0.35">
      <c r="A1915">
        <v>1914</v>
      </c>
      <c r="B1915" t="s">
        <v>360</v>
      </c>
      <c r="C1915" t="s">
        <v>8527</v>
      </c>
      <c r="D1915" s="15" t="s">
        <v>442</v>
      </c>
      <c r="E1915" s="12" t="s">
        <v>98</v>
      </c>
      <c r="F1915" s="16">
        <v>1957</v>
      </c>
      <c r="G1915" s="12" t="s">
        <v>362</v>
      </c>
      <c r="H1915" s="12" t="s">
        <v>91</v>
      </c>
      <c r="I1915" s="12" t="s">
        <v>363</v>
      </c>
      <c r="J1915" s="12" t="s">
        <v>2401</v>
      </c>
      <c r="K1915" s="12" t="s">
        <v>364</v>
      </c>
      <c r="N1915" s="16" t="s">
        <v>206</v>
      </c>
      <c r="O1915" s="16" t="s">
        <v>443</v>
      </c>
      <c r="P1915" s="12" t="s">
        <v>366</v>
      </c>
      <c r="Q1915" s="16">
        <v>2023</v>
      </c>
      <c r="R1915" s="16">
        <v>1.47</v>
      </c>
      <c r="W1915" s="12" t="s">
        <v>204</v>
      </c>
      <c r="X1915" s="16">
        <v>1</v>
      </c>
      <c r="Z1915" s="16">
        <v>1.47</v>
      </c>
      <c r="AA1915" s="16">
        <f t="shared" si="370"/>
        <v>176.4</v>
      </c>
      <c r="AB1915" s="16" t="s">
        <v>5604</v>
      </c>
      <c r="AD1915" s="16">
        <f t="shared" si="354"/>
        <v>61740</v>
      </c>
      <c r="AE1915" s="16">
        <f t="shared" si="355"/>
        <v>514.5</v>
      </c>
      <c r="AF1915" s="16">
        <f t="shared" si="356"/>
        <v>192937.5</v>
      </c>
      <c r="AG1915" s="16">
        <f t="shared" si="357"/>
        <v>147</v>
      </c>
      <c r="AH1915" s="12">
        <f t="shared" si="358"/>
        <v>0</v>
      </c>
      <c r="AI1915" s="16">
        <f t="shared" si="359"/>
        <v>10.29</v>
      </c>
      <c r="AJ1915" s="16">
        <f t="shared" si="360"/>
        <v>35500.5</v>
      </c>
      <c r="AK1915" s="16">
        <f t="shared" si="361"/>
        <v>735</v>
      </c>
      <c r="AL1915" s="16">
        <f t="shared" si="362"/>
        <v>7350</v>
      </c>
      <c r="AM1915" s="16">
        <f t="shared" si="363"/>
        <v>104370</v>
      </c>
      <c r="AN1915" s="16">
        <f t="shared" si="364"/>
        <v>401898</v>
      </c>
      <c r="AO1915" s="12" t="s">
        <v>1486</v>
      </c>
      <c r="AP1915" s="16">
        <v>1.47</v>
      </c>
      <c r="BC1915" s="16">
        <v>1.47</v>
      </c>
      <c r="BD1915" s="16">
        <f t="shared" si="365"/>
        <v>5.1449999999999996</v>
      </c>
      <c r="BE1915" s="16">
        <f t="shared" si="366"/>
        <v>2511.8625000000002</v>
      </c>
      <c r="BG1915" s="16">
        <f t="shared" si="367"/>
        <v>1764</v>
      </c>
      <c r="BH1915" s="16">
        <f t="shared" si="368"/>
        <v>940.8</v>
      </c>
      <c r="BI1915" s="16">
        <f t="shared" si="369"/>
        <v>11.76</v>
      </c>
    </row>
    <row r="1916" spans="1:61" x14ac:dyDescent="0.35">
      <c r="A1916">
        <v>1915</v>
      </c>
      <c r="B1916" t="s">
        <v>360</v>
      </c>
      <c r="C1916" t="s">
        <v>8528</v>
      </c>
      <c r="D1916" s="15" t="s">
        <v>444</v>
      </c>
      <c r="E1916" s="12" t="s">
        <v>98</v>
      </c>
      <c r="F1916" s="16">
        <v>1955</v>
      </c>
      <c r="G1916" s="12" t="s">
        <v>362</v>
      </c>
      <c r="H1916" s="12" t="s">
        <v>91</v>
      </c>
      <c r="I1916" s="12" t="s">
        <v>363</v>
      </c>
      <c r="J1916" s="12" t="s">
        <v>2401</v>
      </c>
      <c r="K1916" s="12" t="s">
        <v>364</v>
      </c>
      <c r="N1916" s="16" t="s">
        <v>206</v>
      </c>
      <c r="O1916" s="16" t="s">
        <v>443</v>
      </c>
      <c r="P1916" s="12" t="s">
        <v>366</v>
      </c>
      <c r="Q1916" s="16">
        <v>2023</v>
      </c>
      <c r="R1916" s="16">
        <v>1.37</v>
      </c>
      <c r="W1916" s="12" t="s">
        <v>204</v>
      </c>
      <c r="X1916" s="16">
        <v>1</v>
      </c>
      <c r="Z1916" s="16">
        <v>1.37</v>
      </c>
      <c r="AA1916" s="16">
        <f t="shared" si="370"/>
        <v>164.4</v>
      </c>
      <c r="AB1916" s="16" t="s">
        <v>5604</v>
      </c>
      <c r="AD1916" s="16">
        <f t="shared" si="354"/>
        <v>57540</v>
      </c>
      <c r="AE1916" s="16">
        <f t="shared" si="355"/>
        <v>479.50000000000006</v>
      </c>
      <c r="AF1916" s="16">
        <f t="shared" si="356"/>
        <v>179812.50000000003</v>
      </c>
      <c r="AG1916" s="16">
        <f t="shared" si="357"/>
        <v>137</v>
      </c>
      <c r="AH1916" s="12">
        <f t="shared" si="358"/>
        <v>0</v>
      </c>
      <c r="AI1916" s="16">
        <f t="shared" si="359"/>
        <v>9.59</v>
      </c>
      <c r="AJ1916" s="16">
        <f t="shared" si="360"/>
        <v>33085.5</v>
      </c>
      <c r="AK1916" s="16">
        <f t="shared" si="361"/>
        <v>685</v>
      </c>
      <c r="AL1916" s="16">
        <f t="shared" si="362"/>
        <v>6850.0000000000009</v>
      </c>
      <c r="AM1916" s="16">
        <f t="shared" si="363"/>
        <v>97270.000000000015</v>
      </c>
      <c r="AN1916" s="16">
        <f t="shared" si="364"/>
        <v>374558</v>
      </c>
      <c r="AO1916" s="12" t="s">
        <v>1486</v>
      </c>
      <c r="AP1916" s="16">
        <v>1.37</v>
      </c>
      <c r="BC1916" s="16">
        <v>1.37</v>
      </c>
      <c r="BD1916" s="16">
        <f t="shared" si="365"/>
        <v>4.7949999999999999</v>
      </c>
      <c r="BE1916" s="16">
        <f t="shared" si="366"/>
        <v>2340.9875000000002</v>
      </c>
      <c r="BG1916" s="16">
        <f t="shared" si="367"/>
        <v>1644.0000000000002</v>
      </c>
      <c r="BH1916" s="16">
        <f t="shared" si="368"/>
        <v>876.80000000000007</v>
      </c>
      <c r="BI1916" s="16">
        <f t="shared" si="369"/>
        <v>10.96</v>
      </c>
    </row>
    <row r="1917" spans="1:61" x14ac:dyDescent="0.35">
      <c r="A1917">
        <v>1916</v>
      </c>
      <c r="B1917" t="s">
        <v>360</v>
      </c>
      <c r="C1917" t="s">
        <v>8529</v>
      </c>
      <c r="D1917" s="15" t="s">
        <v>445</v>
      </c>
      <c r="E1917" s="12" t="s">
        <v>98</v>
      </c>
      <c r="G1917" s="12" t="s">
        <v>362</v>
      </c>
      <c r="H1917" s="12" t="s">
        <v>91</v>
      </c>
      <c r="I1917" s="12" t="s">
        <v>363</v>
      </c>
      <c r="J1917" s="12" t="s">
        <v>2401</v>
      </c>
      <c r="K1917" s="12" t="s">
        <v>364</v>
      </c>
      <c r="N1917" s="16" t="s">
        <v>206</v>
      </c>
      <c r="O1917" s="16" t="s">
        <v>443</v>
      </c>
      <c r="P1917" s="12" t="s">
        <v>366</v>
      </c>
      <c r="Q1917" s="16">
        <v>2023</v>
      </c>
      <c r="R1917" s="16">
        <v>1.31</v>
      </c>
      <c r="W1917" s="12" t="s">
        <v>204</v>
      </c>
      <c r="X1917" s="16">
        <v>1</v>
      </c>
      <c r="Z1917" s="16">
        <v>1.31</v>
      </c>
      <c r="AA1917" s="16">
        <f t="shared" si="370"/>
        <v>157.20000000000002</v>
      </c>
      <c r="AB1917" s="16" t="s">
        <v>5604</v>
      </c>
      <c r="AD1917" s="16">
        <f t="shared" si="354"/>
        <v>55020.000000000007</v>
      </c>
      <c r="AE1917" s="16">
        <f t="shared" si="355"/>
        <v>458.5</v>
      </c>
      <c r="AF1917" s="16">
        <f t="shared" si="356"/>
        <v>171937.5</v>
      </c>
      <c r="AG1917" s="16">
        <f t="shared" si="357"/>
        <v>131</v>
      </c>
      <c r="AH1917" s="12">
        <f t="shared" si="358"/>
        <v>0</v>
      </c>
      <c r="AI1917" s="16">
        <f t="shared" si="359"/>
        <v>9.17</v>
      </c>
      <c r="AJ1917" s="16">
        <f t="shared" si="360"/>
        <v>31636.5</v>
      </c>
      <c r="AK1917" s="16">
        <f t="shared" si="361"/>
        <v>655</v>
      </c>
      <c r="AL1917" s="16">
        <f t="shared" si="362"/>
        <v>6550</v>
      </c>
      <c r="AM1917" s="16">
        <f t="shared" si="363"/>
        <v>93010</v>
      </c>
      <c r="AN1917" s="16">
        <f t="shared" si="364"/>
        <v>358154</v>
      </c>
      <c r="AO1917" s="12" t="s">
        <v>1486</v>
      </c>
      <c r="AP1917" s="16">
        <v>1.31</v>
      </c>
      <c r="BC1917" s="16">
        <v>1.31</v>
      </c>
      <c r="BD1917" s="16">
        <f t="shared" si="365"/>
        <v>4.585</v>
      </c>
      <c r="BE1917" s="16">
        <f t="shared" si="366"/>
        <v>2238.4625000000001</v>
      </c>
      <c r="BG1917" s="16">
        <f t="shared" si="367"/>
        <v>1572</v>
      </c>
      <c r="BH1917" s="16">
        <f t="shared" si="368"/>
        <v>838.40000000000009</v>
      </c>
      <c r="BI1917" s="16">
        <f t="shared" si="369"/>
        <v>10.48</v>
      </c>
    </row>
    <row r="1918" spans="1:61" x14ac:dyDescent="0.35">
      <c r="A1918">
        <v>1917</v>
      </c>
      <c r="B1918" t="s">
        <v>360</v>
      </c>
      <c r="C1918" t="s">
        <v>8530</v>
      </c>
      <c r="D1918" s="15" t="s">
        <v>446</v>
      </c>
      <c r="E1918" s="12" t="s">
        <v>98</v>
      </c>
      <c r="F1918" s="16">
        <v>1958</v>
      </c>
      <c r="G1918" s="12" t="s">
        <v>362</v>
      </c>
      <c r="H1918" s="12" t="s">
        <v>91</v>
      </c>
      <c r="I1918" s="12" t="s">
        <v>363</v>
      </c>
      <c r="J1918" s="12" t="s">
        <v>2401</v>
      </c>
      <c r="K1918" s="12" t="s">
        <v>364</v>
      </c>
      <c r="N1918" s="16" t="s">
        <v>206</v>
      </c>
      <c r="O1918" s="16" t="s">
        <v>443</v>
      </c>
      <c r="P1918" s="12" t="s">
        <v>366</v>
      </c>
      <c r="Q1918" s="16">
        <v>2023</v>
      </c>
      <c r="R1918" s="16">
        <v>0.79</v>
      </c>
      <c r="W1918" s="12" t="s">
        <v>204</v>
      </c>
      <c r="X1918" s="16">
        <v>1</v>
      </c>
      <c r="Z1918" s="16">
        <v>0.79</v>
      </c>
      <c r="AA1918" s="16">
        <f t="shared" si="370"/>
        <v>94.800000000000011</v>
      </c>
      <c r="AB1918" s="16" t="s">
        <v>5604</v>
      </c>
      <c r="AD1918" s="16">
        <f t="shared" si="354"/>
        <v>33180.000000000007</v>
      </c>
      <c r="AE1918" s="16">
        <f t="shared" si="355"/>
        <v>276.5</v>
      </c>
      <c r="AF1918" s="16">
        <f t="shared" si="356"/>
        <v>103687.5</v>
      </c>
      <c r="AG1918" s="16">
        <f t="shared" si="357"/>
        <v>79</v>
      </c>
      <c r="AH1918" s="12">
        <f t="shared" si="358"/>
        <v>0</v>
      </c>
      <c r="AI1918" s="16">
        <f t="shared" si="359"/>
        <v>5.53</v>
      </c>
      <c r="AJ1918" s="16">
        <f t="shared" si="360"/>
        <v>19078.5</v>
      </c>
      <c r="AK1918" s="16">
        <f t="shared" si="361"/>
        <v>395</v>
      </c>
      <c r="AL1918" s="16">
        <f t="shared" si="362"/>
        <v>3950</v>
      </c>
      <c r="AM1918" s="16">
        <f t="shared" si="363"/>
        <v>56090</v>
      </c>
      <c r="AN1918" s="16">
        <f t="shared" si="364"/>
        <v>215986</v>
      </c>
      <c r="AO1918" s="12" t="s">
        <v>1486</v>
      </c>
      <c r="AP1918" s="16">
        <v>0.79</v>
      </c>
      <c r="BC1918" s="16">
        <v>0.79</v>
      </c>
      <c r="BD1918" s="16">
        <f t="shared" si="365"/>
        <v>2.7650000000000001</v>
      </c>
      <c r="BE1918" s="16">
        <f t="shared" si="366"/>
        <v>1349.9124999999999</v>
      </c>
      <c r="BG1918" s="16">
        <f t="shared" si="367"/>
        <v>948</v>
      </c>
      <c r="BH1918" s="16">
        <f t="shared" si="368"/>
        <v>505.6</v>
      </c>
      <c r="BI1918" s="16">
        <f t="shared" si="369"/>
        <v>6.32</v>
      </c>
    </row>
    <row r="1919" spans="1:61" x14ac:dyDescent="0.35">
      <c r="A1919">
        <v>1918</v>
      </c>
      <c r="B1919" t="s">
        <v>360</v>
      </c>
      <c r="C1919" t="s">
        <v>8531</v>
      </c>
      <c r="D1919" s="15" t="s">
        <v>447</v>
      </c>
      <c r="E1919" s="12" t="s">
        <v>98</v>
      </c>
      <c r="F1919" s="16">
        <v>1959</v>
      </c>
      <c r="G1919" s="12" t="s">
        <v>362</v>
      </c>
      <c r="H1919" s="12" t="s">
        <v>91</v>
      </c>
      <c r="I1919" s="12" t="s">
        <v>363</v>
      </c>
      <c r="J1919" s="12" t="s">
        <v>2401</v>
      </c>
      <c r="K1919" s="12" t="s">
        <v>364</v>
      </c>
      <c r="N1919" s="16" t="s">
        <v>206</v>
      </c>
      <c r="O1919" s="16" t="s">
        <v>443</v>
      </c>
      <c r="P1919" s="12" t="s">
        <v>366</v>
      </c>
      <c r="Q1919" s="16">
        <v>2023</v>
      </c>
      <c r="R1919" s="16">
        <v>0.77</v>
      </c>
      <c r="W1919" s="12" t="s">
        <v>204</v>
      </c>
      <c r="X1919" s="16">
        <v>1</v>
      </c>
      <c r="Z1919" s="16">
        <v>0.77</v>
      </c>
      <c r="AA1919" s="16">
        <f t="shared" si="370"/>
        <v>92.4</v>
      </c>
      <c r="AB1919" s="16" t="s">
        <v>5604</v>
      </c>
      <c r="AD1919" s="16">
        <f t="shared" si="354"/>
        <v>32340.000000000004</v>
      </c>
      <c r="AE1919" s="16">
        <f t="shared" si="355"/>
        <v>269.5</v>
      </c>
      <c r="AF1919" s="16">
        <f t="shared" si="356"/>
        <v>101062.5</v>
      </c>
      <c r="AG1919" s="16">
        <f t="shared" si="357"/>
        <v>77</v>
      </c>
      <c r="AH1919" s="12">
        <f t="shared" si="358"/>
        <v>0</v>
      </c>
      <c r="AI1919" s="16">
        <f t="shared" si="359"/>
        <v>5.3900000000000006</v>
      </c>
      <c r="AJ1919" s="16">
        <f t="shared" si="360"/>
        <v>18595.500000000004</v>
      </c>
      <c r="AK1919" s="16">
        <f t="shared" si="361"/>
        <v>385</v>
      </c>
      <c r="AL1919" s="16">
        <f t="shared" si="362"/>
        <v>3850</v>
      </c>
      <c r="AM1919" s="16">
        <f t="shared" si="363"/>
        <v>54670</v>
      </c>
      <c r="AN1919" s="16">
        <f t="shared" si="364"/>
        <v>210518</v>
      </c>
      <c r="AO1919" s="12" t="s">
        <v>1486</v>
      </c>
      <c r="AP1919" s="16">
        <v>0.77</v>
      </c>
      <c r="BC1919" s="16">
        <v>0.77</v>
      </c>
      <c r="BD1919" s="16">
        <f t="shared" si="365"/>
        <v>2.6950000000000003</v>
      </c>
      <c r="BE1919" s="16">
        <f t="shared" si="366"/>
        <v>1315.7375</v>
      </c>
      <c r="BG1919" s="16">
        <f t="shared" si="367"/>
        <v>924</v>
      </c>
      <c r="BH1919" s="16">
        <f t="shared" si="368"/>
        <v>492.8</v>
      </c>
      <c r="BI1919" s="16">
        <f t="shared" si="369"/>
        <v>6.16</v>
      </c>
    </row>
    <row r="1920" spans="1:61" x14ac:dyDescent="0.35">
      <c r="A1920">
        <v>1919</v>
      </c>
      <c r="B1920" t="s">
        <v>360</v>
      </c>
      <c r="C1920" t="s">
        <v>8532</v>
      </c>
      <c r="D1920" s="15" t="s">
        <v>448</v>
      </c>
      <c r="E1920" s="12" t="s">
        <v>98</v>
      </c>
      <c r="F1920" s="16">
        <v>1977</v>
      </c>
      <c r="G1920" s="12" t="s">
        <v>362</v>
      </c>
      <c r="H1920" s="12" t="s">
        <v>91</v>
      </c>
      <c r="I1920" s="12" t="s">
        <v>363</v>
      </c>
      <c r="J1920" s="12" t="s">
        <v>2401</v>
      </c>
      <c r="K1920" s="12" t="s">
        <v>364</v>
      </c>
      <c r="N1920" s="16" t="s">
        <v>206</v>
      </c>
      <c r="O1920" s="16" t="s">
        <v>443</v>
      </c>
      <c r="P1920" s="12" t="s">
        <v>366</v>
      </c>
      <c r="Q1920" s="16">
        <v>2023</v>
      </c>
      <c r="R1920" s="16">
        <v>2.2999999999999998</v>
      </c>
      <c r="W1920" s="12" t="s">
        <v>204</v>
      </c>
      <c r="X1920" s="16">
        <v>1</v>
      </c>
      <c r="Z1920" s="16">
        <v>2.2999999999999998</v>
      </c>
      <c r="AA1920" s="16">
        <f t="shared" si="370"/>
        <v>276</v>
      </c>
      <c r="AB1920" s="16" t="s">
        <v>5604</v>
      </c>
      <c r="AD1920" s="16">
        <f t="shared" si="354"/>
        <v>96600</v>
      </c>
      <c r="AE1920" s="16">
        <f t="shared" si="355"/>
        <v>804.99999999999989</v>
      </c>
      <c r="AF1920" s="16">
        <f t="shared" si="356"/>
        <v>301874.99999999994</v>
      </c>
      <c r="AG1920" s="16">
        <f t="shared" si="357"/>
        <v>229.99999999999997</v>
      </c>
      <c r="AH1920" s="12">
        <f t="shared" si="358"/>
        <v>0</v>
      </c>
      <c r="AI1920" s="16">
        <f t="shared" si="359"/>
        <v>16.099999999999998</v>
      </c>
      <c r="AJ1920" s="16">
        <f t="shared" si="360"/>
        <v>55544.999999999993</v>
      </c>
      <c r="AK1920" s="16">
        <f t="shared" si="361"/>
        <v>1150</v>
      </c>
      <c r="AL1920" s="16">
        <f t="shared" si="362"/>
        <v>11500</v>
      </c>
      <c r="AM1920" s="16">
        <f t="shared" si="363"/>
        <v>163300</v>
      </c>
      <c r="AN1920" s="16">
        <f t="shared" si="364"/>
        <v>628820</v>
      </c>
      <c r="AO1920" s="12" t="s">
        <v>1486</v>
      </c>
      <c r="AP1920" s="16">
        <v>2.2999999999999998</v>
      </c>
      <c r="BC1920" s="16">
        <v>2.2999999999999998</v>
      </c>
      <c r="BD1920" s="16">
        <f t="shared" si="365"/>
        <v>8.0499999999999989</v>
      </c>
      <c r="BE1920" s="16">
        <f t="shared" si="366"/>
        <v>3930.125</v>
      </c>
      <c r="BG1920" s="16">
        <f t="shared" si="367"/>
        <v>2760</v>
      </c>
      <c r="BH1920" s="16">
        <f t="shared" si="368"/>
        <v>1472</v>
      </c>
      <c r="BI1920" s="16">
        <f t="shared" si="369"/>
        <v>18.399999999999999</v>
      </c>
    </row>
    <row r="1921" spans="1:61" x14ac:dyDescent="0.35">
      <c r="A1921">
        <v>1920</v>
      </c>
      <c r="B1921" t="s">
        <v>360</v>
      </c>
      <c r="C1921" t="s">
        <v>8533</v>
      </c>
      <c r="D1921" s="15" t="s">
        <v>449</v>
      </c>
      <c r="E1921" s="12" t="s">
        <v>98</v>
      </c>
      <c r="F1921" s="16">
        <v>1961</v>
      </c>
      <c r="G1921" s="12" t="s">
        <v>362</v>
      </c>
      <c r="H1921" s="12" t="s">
        <v>91</v>
      </c>
      <c r="I1921" s="12" t="s">
        <v>363</v>
      </c>
      <c r="J1921" s="12" t="s">
        <v>2401</v>
      </c>
      <c r="K1921" s="12" t="s">
        <v>364</v>
      </c>
      <c r="N1921" s="16" t="s">
        <v>206</v>
      </c>
      <c r="O1921" s="16" t="s">
        <v>443</v>
      </c>
      <c r="P1921" s="12" t="s">
        <v>366</v>
      </c>
      <c r="Q1921" s="16">
        <v>2023</v>
      </c>
      <c r="R1921" s="16">
        <v>0.73</v>
      </c>
      <c r="W1921" s="12" t="s">
        <v>204</v>
      </c>
      <c r="X1921" s="16">
        <v>1</v>
      </c>
      <c r="Z1921" s="16">
        <v>0.73</v>
      </c>
      <c r="AA1921" s="16">
        <f t="shared" si="370"/>
        <v>87.6</v>
      </c>
      <c r="AB1921" s="16" t="s">
        <v>5604</v>
      </c>
      <c r="AD1921" s="16">
        <f t="shared" si="354"/>
        <v>30659.999999999996</v>
      </c>
      <c r="AE1921" s="16">
        <f t="shared" si="355"/>
        <v>255.5</v>
      </c>
      <c r="AF1921" s="16">
        <f t="shared" si="356"/>
        <v>95812.5</v>
      </c>
      <c r="AG1921" s="16">
        <f t="shared" si="357"/>
        <v>73</v>
      </c>
      <c r="AH1921" s="12">
        <f t="shared" si="358"/>
        <v>0</v>
      </c>
      <c r="AI1921" s="16">
        <f t="shared" si="359"/>
        <v>5.1099999999999994</v>
      </c>
      <c r="AJ1921" s="16">
        <f t="shared" si="360"/>
        <v>17629.499999999996</v>
      </c>
      <c r="AK1921" s="16">
        <f t="shared" si="361"/>
        <v>365</v>
      </c>
      <c r="AL1921" s="16">
        <f t="shared" si="362"/>
        <v>3650</v>
      </c>
      <c r="AM1921" s="16">
        <f t="shared" si="363"/>
        <v>51830</v>
      </c>
      <c r="AN1921" s="16">
        <f t="shared" si="364"/>
        <v>199582</v>
      </c>
      <c r="AO1921" s="12" t="s">
        <v>1486</v>
      </c>
      <c r="AP1921" s="16">
        <v>0.73</v>
      </c>
      <c r="BC1921" s="16">
        <v>0.73</v>
      </c>
      <c r="BD1921" s="16">
        <f t="shared" si="365"/>
        <v>2.5549999999999997</v>
      </c>
      <c r="BE1921" s="16">
        <f t="shared" si="366"/>
        <v>1247.3875</v>
      </c>
      <c r="BG1921" s="16">
        <f t="shared" si="367"/>
        <v>876</v>
      </c>
      <c r="BH1921" s="16">
        <f t="shared" si="368"/>
        <v>467.2</v>
      </c>
      <c r="BI1921" s="16">
        <f t="shared" si="369"/>
        <v>5.84</v>
      </c>
    </row>
    <row r="1922" spans="1:61" x14ac:dyDescent="0.35">
      <c r="A1922">
        <v>1921</v>
      </c>
      <c r="B1922" t="s">
        <v>360</v>
      </c>
      <c r="C1922" t="s">
        <v>8534</v>
      </c>
      <c r="D1922" s="15" t="s">
        <v>450</v>
      </c>
      <c r="E1922" s="12" t="s">
        <v>98</v>
      </c>
      <c r="F1922" s="16">
        <v>1956</v>
      </c>
      <c r="G1922" s="12" t="s">
        <v>362</v>
      </c>
      <c r="H1922" s="12" t="s">
        <v>91</v>
      </c>
      <c r="I1922" s="12" t="s">
        <v>363</v>
      </c>
      <c r="J1922" s="12" t="s">
        <v>2401</v>
      </c>
      <c r="K1922" s="12" t="s">
        <v>364</v>
      </c>
      <c r="N1922" s="16" t="s">
        <v>206</v>
      </c>
      <c r="O1922" s="16" t="s">
        <v>443</v>
      </c>
      <c r="P1922" s="12" t="s">
        <v>366</v>
      </c>
      <c r="Q1922" s="16">
        <v>2023</v>
      </c>
      <c r="R1922" s="16">
        <v>0.75</v>
      </c>
      <c r="W1922" s="12" t="s">
        <v>204</v>
      </c>
      <c r="X1922" s="16">
        <v>1</v>
      </c>
      <c r="Z1922" s="16">
        <v>0.75</v>
      </c>
      <c r="AA1922" s="16">
        <f t="shared" si="370"/>
        <v>90</v>
      </c>
      <c r="AB1922" s="16" t="s">
        <v>5604</v>
      </c>
      <c r="AD1922" s="16">
        <f t="shared" si="354"/>
        <v>31500</v>
      </c>
      <c r="AE1922" s="16">
        <f t="shared" si="355"/>
        <v>262.5</v>
      </c>
      <c r="AF1922" s="16">
        <f t="shared" si="356"/>
        <v>98437.5</v>
      </c>
      <c r="AG1922" s="16">
        <f t="shared" si="357"/>
        <v>75</v>
      </c>
      <c r="AH1922" s="12">
        <f t="shared" si="358"/>
        <v>0</v>
      </c>
      <c r="AI1922" s="16">
        <f t="shared" si="359"/>
        <v>5.25</v>
      </c>
      <c r="AJ1922" s="16">
        <f t="shared" si="360"/>
        <v>18112.5</v>
      </c>
      <c r="AK1922" s="16">
        <f t="shared" si="361"/>
        <v>375</v>
      </c>
      <c r="AL1922" s="16">
        <f t="shared" si="362"/>
        <v>3750</v>
      </c>
      <c r="AM1922" s="16">
        <f t="shared" si="363"/>
        <v>53250</v>
      </c>
      <c r="AN1922" s="16">
        <f t="shared" si="364"/>
        <v>205050</v>
      </c>
      <c r="AO1922" s="12" t="s">
        <v>1486</v>
      </c>
      <c r="AP1922" s="16">
        <v>0.75</v>
      </c>
      <c r="BC1922" s="16">
        <v>0.75</v>
      </c>
      <c r="BD1922" s="16">
        <f t="shared" si="365"/>
        <v>2.625</v>
      </c>
      <c r="BE1922" s="16">
        <f t="shared" si="366"/>
        <v>1281.5625</v>
      </c>
      <c r="BG1922" s="16">
        <f t="shared" si="367"/>
        <v>900</v>
      </c>
      <c r="BH1922" s="16">
        <f t="shared" si="368"/>
        <v>480</v>
      </c>
      <c r="BI1922" s="16">
        <f t="shared" si="369"/>
        <v>6</v>
      </c>
    </row>
    <row r="1923" spans="1:61" x14ac:dyDescent="0.35">
      <c r="A1923">
        <v>1922</v>
      </c>
      <c r="B1923" t="s">
        <v>360</v>
      </c>
      <c r="C1923" t="s">
        <v>8535</v>
      </c>
      <c r="D1923" s="15" t="s">
        <v>451</v>
      </c>
      <c r="E1923" s="12" t="s">
        <v>98</v>
      </c>
      <c r="F1923" s="16">
        <v>1989</v>
      </c>
      <c r="G1923" s="12" t="s">
        <v>362</v>
      </c>
      <c r="H1923" s="12" t="s">
        <v>91</v>
      </c>
      <c r="I1923" s="12" t="s">
        <v>363</v>
      </c>
      <c r="J1923" s="12" t="s">
        <v>2401</v>
      </c>
      <c r="K1923" s="12" t="s">
        <v>364</v>
      </c>
      <c r="N1923" s="16" t="s">
        <v>206</v>
      </c>
      <c r="O1923" s="16" t="s">
        <v>443</v>
      </c>
      <c r="P1923" s="12" t="s">
        <v>366</v>
      </c>
      <c r="Q1923" s="16">
        <v>2023</v>
      </c>
      <c r="R1923" s="16">
        <v>1.3</v>
      </c>
      <c r="W1923" s="12" t="s">
        <v>204</v>
      </c>
      <c r="X1923" s="16">
        <v>1</v>
      </c>
      <c r="Z1923" s="16">
        <v>1.3</v>
      </c>
      <c r="AA1923" s="16">
        <f t="shared" si="370"/>
        <v>156</v>
      </c>
      <c r="AB1923" s="16" t="s">
        <v>5604</v>
      </c>
      <c r="AD1923" s="16">
        <f t="shared" si="354"/>
        <v>54600</v>
      </c>
      <c r="AE1923" s="16">
        <f t="shared" si="355"/>
        <v>455</v>
      </c>
      <c r="AF1923" s="16">
        <f t="shared" si="356"/>
        <v>170625</v>
      </c>
      <c r="AG1923" s="16">
        <f t="shared" si="357"/>
        <v>130</v>
      </c>
      <c r="AH1923" s="12">
        <f t="shared" si="358"/>
        <v>0</v>
      </c>
      <c r="AI1923" s="16">
        <f t="shared" si="359"/>
        <v>9.1</v>
      </c>
      <c r="AJ1923" s="16">
        <f t="shared" si="360"/>
        <v>31395</v>
      </c>
      <c r="AK1923" s="16">
        <f t="shared" si="361"/>
        <v>650</v>
      </c>
      <c r="AL1923" s="16">
        <f t="shared" si="362"/>
        <v>6500</v>
      </c>
      <c r="AM1923" s="16">
        <f t="shared" si="363"/>
        <v>92300</v>
      </c>
      <c r="AN1923" s="16">
        <f t="shared" si="364"/>
        <v>355420</v>
      </c>
      <c r="AO1923" s="12" t="s">
        <v>1486</v>
      </c>
      <c r="AP1923" s="16">
        <v>1.3</v>
      </c>
      <c r="BC1923" s="16">
        <v>1.3</v>
      </c>
      <c r="BD1923" s="16">
        <f t="shared" si="365"/>
        <v>4.55</v>
      </c>
      <c r="BE1923" s="16">
        <f t="shared" si="366"/>
        <v>2221.375</v>
      </c>
      <c r="BG1923" s="16">
        <f t="shared" si="367"/>
        <v>1560</v>
      </c>
      <c r="BH1923" s="16">
        <f t="shared" si="368"/>
        <v>832</v>
      </c>
      <c r="BI1923" s="16">
        <f t="shared" si="369"/>
        <v>10.4</v>
      </c>
    </row>
    <row r="1924" spans="1:61" x14ac:dyDescent="0.35">
      <c r="A1924">
        <v>1923</v>
      </c>
      <c r="B1924" t="s">
        <v>360</v>
      </c>
      <c r="C1924" t="s">
        <v>8536</v>
      </c>
      <c r="D1924" s="15" t="s">
        <v>384</v>
      </c>
      <c r="E1924" s="12" t="s">
        <v>98</v>
      </c>
      <c r="G1924" s="12" t="s">
        <v>362</v>
      </c>
      <c r="H1924" s="12" t="s">
        <v>91</v>
      </c>
      <c r="I1924" s="12" t="s">
        <v>363</v>
      </c>
      <c r="J1924" s="12" t="s">
        <v>2401</v>
      </c>
      <c r="K1924" s="12" t="s">
        <v>364</v>
      </c>
      <c r="N1924" s="16" t="s">
        <v>206</v>
      </c>
      <c r="O1924" s="16" t="s">
        <v>443</v>
      </c>
      <c r="P1924" s="12" t="s">
        <v>366</v>
      </c>
      <c r="Q1924" s="16">
        <v>2023</v>
      </c>
      <c r="R1924" s="16">
        <v>1.1000000000000001</v>
      </c>
      <c r="W1924" s="12" t="s">
        <v>204</v>
      </c>
      <c r="X1924" s="16">
        <v>1</v>
      </c>
      <c r="Z1924" s="16">
        <v>1.1000000000000001</v>
      </c>
      <c r="AA1924" s="16">
        <f t="shared" si="370"/>
        <v>132</v>
      </c>
      <c r="AB1924" s="16" t="s">
        <v>5604</v>
      </c>
      <c r="AD1924" s="16">
        <f t="shared" si="354"/>
        <v>46200</v>
      </c>
      <c r="AE1924" s="16">
        <f t="shared" si="355"/>
        <v>385.00000000000006</v>
      </c>
      <c r="AF1924" s="16">
        <f t="shared" si="356"/>
        <v>144375.00000000003</v>
      </c>
      <c r="AG1924" s="16">
        <f t="shared" si="357"/>
        <v>110.00000000000001</v>
      </c>
      <c r="AH1924" s="12">
        <f t="shared" si="358"/>
        <v>0</v>
      </c>
      <c r="AI1924" s="16">
        <f t="shared" si="359"/>
        <v>7.7000000000000011</v>
      </c>
      <c r="AJ1924" s="16">
        <f t="shared" si="360"/>
        <v>26565.000000000004</v>
      </c>
      <c r="AK1924" s="16">
        <f t="shared" si="361"/>
        <v>550</v>
      </c>
      <c r="AL1924" s="16">
        <f t="shared" si="362"/>
        <v>5500</v>
      </c>
      <c r="AM1924" s="16">
        <f t="shared" si="363"/>
        <v>78100</v>
      </c>
      <c r="AN1924" s="16">
        <f t="shared" si="364"/>
        <v>300740</v>
      </c>
      <c r="AO1924" s="12" t="s">
        <v>1486</v>
      </c>
      <c r="AP1924" s="16">
        <v>1.1000000000000001</v>
      </c>
      <c r="BC1924" s="16">
        <v>1.1000000000000001</v>
      </c>
      <c r="BD1924" s="16">
        <f t="shared" si="365"/>
        <v>3.8500000000000005</v>
      </c>
      <c r="BE1924" s="16">
        <f t="shared" si="366"/>
        <v>1879.625</v>
      </c>
      <c r="BG1924" s="16">
        <f t="shared" si="367"/>
        <v>1320</v>
      </c>
      <c r="BH1924" s="16">
        <f t="shared" si="368"/>
        <v>704</v>
      </c>
      <c r="BI1924" s="16">
        <f t="shared" si="369"/>
        <v>8.8000000000000007</v>
      </c>
    </row>
    <row r="1925" spans="1:61" x14ac:dyDescent="0.35">
      <c r="A1925">
        <v>1924</v>
      </c>
      <c r="B1925" t="s">
        <v>360</v>
      </c>
      <c r="C1925" t="s">
        <v>8537</v>
      </c>
      <c r="D1925" s="15" t="s">
        <v>452</v>
      </c>
      <c r="E1925" s="12" t="s">
        <v>98</v>
      </c>
      <c r="F1925" s="16">
        <v>1949</v>
      </c>
      <c r="G1925" s="12" t="s">
        <v>362</v>
      </c>
      <c r="H1925" s="12" t="s">
        <v>91</v>
      </c>
      <c r="I1925" s="12" t="s">
        <v>363</v>
      </c>
      <c r="J1925" s="12" t="s">
        <v>2401</v>
      </c>
      <c r="K1925" s="12" t="s">
        <v>364</v>
      </c>
      <c r="N1925" s="16" t="s">
        <v>205</v>
      </c>
      <c r="O1925" s="16" t="s">
        <v>443</v>
      </c>
      <c r="P1925" s="12" t="s">
        <v>366</v>
      </c>
      <c r="Q1925" s="16">
        <v>2023</v>
      </c>
      <c r="R1925" s="16">
        <v>0.64</v>
      </c>
      <c r="W1925" s="12" t="s">
        <v>204</v>
      </c>
      <c r="X1925" s="16">
        <v>1</v>
      </c>
      <c r="Z1925" s="16">
        <v>0.64</v>
      </c>
      <c r="AA1925" s="16">
        <f t="shared" si="370"/>
        <v>76.8</v>
      </c>
      <c r="AB1925" s="16" t="s">
        <v>5604</v>
      </c>
      <c r="AD1925" s="16">
        <f t="shared" si="354"/>
        <v>26880</v>
      </c>
      <c r="AE1925" s="16">
        <f t="shared" si="355"/>
        <v>224</v>
      </c>
      <c r="AF1925" s="16">
        <f t="shared" si="356"/>
        <v>84000</v>
      </c>
      <c r="AG1925" s="16">
        <f t="shared" si="357"/>
        <v>64</v>
      </c>
      <c r="AH1925" s="12">
        <f t="shared" si="358"/>
        <v>0</v>
      </c>
      <c r="AI1925" s="16">
        <f t="shared" si="359"/>
        <v>4.4800000000000004</v>
      </c>
      <c r="AJ1925" s="16">
        <f t="shared" si="360"/>
        <v>15456.000000000002</v>
      </c>
      <c r="AK1925" s="16">
        <f t="shared" si="361"/>
        <v>320</v>
      </c>
      <c r="AL1925" s="16">
        <f t="shared" si="362"/>
        <v>3200</v>
      </c>
      <c r="AM1925" s="16">
        <f t="shared" si="363"/>
        <v>45440</v>
      </c>
      <c r="AN1925" s="16">
        <f t="shared" si="364"/>
        <v>174976</v>
      </c>
      <c r="AO1925" s="12" t="s">
        <v>1486</v>
      </c>
      <c r="AP1925" s="16">
        <v>0.64</v>
      </c>
      <c r="BC1925" s="16">
        <v>0.64</v>
      </c>
      <c r="BD1925" s="16">
        <f t="shared" si="365"/>
        <v>2.2400000000000002</v>
      </c>
      <c r="BE1925" s="16">
        <f t="shared" si="366"/>
        <v>1093.5999999999999</v>
      </c>
      <c r="BG1925" s="16">
        <f t="shared" si="367"/>
        <v>768</v>
      </c>
      <c r="BH1925" s="16">
        <f t="shared" si="368"/>
        <v>409.6</v>
      </c>
      <c r="BI1925" s="16">
        <f t="shared" si="369"/>
        <v>5.12</v>
      </c>
    </row>
    <row r="1926" spans="1:61" x14ac:dyDescent="0.35">
      <c r="A1926">
        <v>1925</v>
      </c>
      <c r="B1926" t="s">
        <v>360</v>
      </c>
      <c r="C1926" t="s">
        <v>8538</v>
      </c>
      <c r="D1926" s="15" t="s">
        <v>453</v>
      </c>
      <c r="E1926" s="12" t="s">
        <v>98</v>
      </c>
      <c r="F1926" s="16">
        <v>1950</v>
      </c>
      <c r="G1926" s="12" t="s">
        <v>362</v>
      </c>
      <c r="H1926" s="12" t="s">
        <v>91</v>
      </c>
      <c r="I1926" s="12" t="s">
        <v>363</v>
      </c>
      <c r="J1926" s="12" t="s">
        <v>2401</v>
      </c>
      <c r="K1926" s="12" t="s">
        <v>364</v>
      </c>
      <c r="N1926" s="16" t="s">
        <v>206</v>
      </c>
      <c r="O1926" s="16" t="s">
        <v>443</v>
      </c>
      <c r="P1926" s="12" t="s">
        <v>366</v>
      </c>
      <c r="Q1926" s="16">
        <v>2023</v>
      </c>
      <c r="R1926" s="16">
        <v>1.41</v>
      </c>
      <c r="W1926" s="12" t="s">
        <v>204</v>
      </c>
      <c r="X1926" s="16">
        <v>1</v>
      </c>
      <c r="Z1926" s="16">
        <v>1.41</v>
      </c>
      <c r="AA1926" s="16">
        <f t="shared" si="370"/>
        <v>169.2</v>
      </c>
      <c r="AB1926" s="16" t="s">
        <v>5604</v>
      </c>
      <c r="AD1926" s="16">
        <f t="shared" si="354"/>
        <v>59219.999999999993</v>
      </c>
      <c r="AE1926" s="16">
        <f t="shared" si="355"/>
        <v>493.5</v>
      </c>
      <c r="AF1926" s="16">
        <f t="shared" si="356"/>
        <v>185062.5</v>
      </c>
      <c r="AG1926" s="16">
        <f t="shared" si="357"/>
        <v>141</v>
      </c>
      <c r="AH1926" s="12">
        <f t="shared" si="358"/>
        <v>0</v>
      </c>
      <c r="AI1926" s="16">
        <f t="shared" si="359"/>
        <v>9.8699999999999992</v>
      </c>
      <c r="AJ1926" s="16">
        <f t="shared" si="360"/>
        <v>34051.5</v>
      </c>
      <c r="AK1926" s="16">
        <f t="shared" si="361"/>
        <v>705</v>
      </c>
      <c r="AL1926" s="16">
        <f t="shared" si="362"/>
        <v>7050</v>
      </c>
      <c r="AM1926" s="16">
        <f t="shared" si="363"/>
        <v>100110</v>
      </c>
      <c r="AN1926" s="16">
        <f t="shared" si="364"/>
        <v>385494</v>
      </c>
      <c r="AO1926" s="12" t="s">
        <v>1486</v>
      </c>
      <c r="AP1926" s="16">
        <v>1.41</v>
      </c>
      <c r="BC1926" s="16">
        <v>1.41</v>
      </c>
      <c r="BD1926" s="16">
        <f t="shared" si="365"/>
        <v>4.9349999999999996</v>
      </c>
      <c r="BE1926" s="16">
        <f t="shared" si="366"/>
        <v>2409.3375000000001</v>
      </c>
      <c r="BG1926" s="16">
        <f t="shared" si="367"/>
        <v>1692</v>
      </c>
      <c r="BH1926" s="16">
        <f t="shared" si="368"/>
        <v>902.4</v>
      </c>
      <c r="BI1926" s="16">
        <f t="shared" si="369"/>
        <v>11.28</v>
      </c>
    </row>
    <row r="1927" spans="1:61" x14ac:dyDescent="0.35">
      <c r="A1927">
        <v>1926</v>
      </c>
      <c r="B1927" t="s">
        <v>360</v>
      </c>
      <c r="C1927" t="s">
        <v>8539</v>
      </c>
      <c r="D1927" s="15" t="s">
        <v>102</v>
      </c>
      <c r="E1927" s="12" t="s">
        <v>98</v>
      </c>
      <c r="F1927" s="16">
        <v>1959</v>
      </c>
      <c r="G1927" s="12" t="s">
        <v>362</v>
      </c>
      <c r="H1927" s="12" t="s">
        <v>91</v>
      </c>
      <c r="I1927" s="12" t="s">
        <v>363</v>
      </c>
      <c r="J1927" s="12" t="s">
        <v>2401</v>
      </c>
      <c r="K1927" s="12" t="s">
        <v>364</v>
      </c>
      <c r="N1927" s="16" t="s">
        <v>206</v>
      </c>
      <c r="O1927" s="16" t="s">
        <v>443</v>
      </c>
      <c r="P1927" s="12" t="s">
        <v>366</v>
      </c>
      <c r="Q1927" s="16">
        <v>2023</v>
      </c>
      <c r="R1927" s="16">
        <v>1.4</v>
      </c>
      <c r="W1927" s="12" t="s">
        <v>204</v>
      </c>
      <c r="X1927" s="16">
        <v>1</v>
      </c>
      <c r="Z1927" s="16">
        <v>1.4</v>
      </c>
      <c r="AA1927" s="16">
        <f t="shared" si="370"/>
        <v>168</v>
      </c>
      <c r="AB1927" s="16" t="s">
        <v>5604</v>
      </c>
      <c r="AD1927" s="16">
        <f t="shared" si="354"/>
        <v>58800</v>
      </c>
      <c r="AE1927" s="16">
        <f t="shared" si="355"/>
        <v>489.99999999999994</v>
      </c>
      <c r="AF1927" s="16">
        <f t="shared" si="356"/>
        <v>183749.99999999997</v>
      </c>
      <c r="AG1927" s="16">
        <f t="shared" si="357"/>
        <v>140</v>
      </c>
      <c r="AH1927" s="12">
        <f t="shared" si="358"/>
        <v>0</v>
      </c>
      <c r="AI1927" s="16">
        <f t="shared" si="359"/>
        <v>9.7999999999999989</v>
      </c>
      <c r="AJ1927" s="16">
        <f t="shared" si="360"/>
        <v>33809.999999999993</v>
      </c>
      <c r="AK1927" s="16">
        <f t="shared" si="361"/>
        <v>700</v>
      </c>
      <c r="AL1927" s="16">
        <f t="shared" si="362"/>
        <v>7000</v>
      </c>
      <c r="AM1927" s="16">
        <f t="shared" si="363"/>
        <v>99400</v>
      </c>
      <c r="AN1927" s="16">
        <f t="shared" si="364"/>
        <v>382760</v>
      </c>
      <c r="AO1927" s="12" t="s">
        <v>1486</v>
      </c>
      <c r="AP1927" s="16">
        <v>1.4</v>
      </c>
      <c r="BC1927" s="16">
        <v>1.4</v>
      </c>
      <c r="BD1927" s="16">
        <f t="shared" si="365"/>
        <v>4.8999999999999995</v>
      </c>
      <c r="BE1927" s="16">
        <f t="shared" si="366"/>
        <v>2392.25</v>
      </c>
      <c r="BG1927" s="16">
        <f t="shared" si="367"/>
        <v>1680</v>
      </c>
      <c r="BH1927" s="16">
        <f t="shared" si="368"/>
        <v>896</v>
      </c>
      <c r="BI1927" s="16">
        <f t="shared" si="369"/>
        <v>11.2</v>
      </c>
    </row>
    <row r="1928" spans="1:61" x14ac:dyDescent="0.35">
      <c r="A1928">
        <v>1927</v>
      </c>
      <c r="B1928" t="s">
        <v>360</v>
      </c>
      <c r="C1928" t="s">
        <v>8540</v>
      </c>
      <c r="D1928" s="15" t="s">
        <v>377</v>
      </c>
      <c r="E1928" s="12" t="s">
        <v>98</v>
      </c>
      <c r="F1928" s="16">
        <v>1963</v>
      </c>
      <c r="G1928" s="12" t="s">
        <v>362</v>
      </c>
      <c r="H1928" s="12" t="s">
        <v>91</v>
      </c>
      <c r="I1928" s="12" t="s">
        <v>363</v>
      </c>
      <c r="J1928" s="12" t="s">
        <v>2401</v>
      </c>
      <c r="K1928" s="12" t="s">
        <v>364</v>
      </c>
      <c r="N1928" s="16" t="s">
        <v>205</v>
      </c>
      <c r="O1928" s="16" t="s">
        <v>443</v>
      </c>
      <c r="P1928" s="12" t="s">
        <v>366</v>
      </c>
      <c r="Q1928" s="16">
        <v>2023</v>
      </c>
      <c r="R1928" s="16">
        <v>2.4500000000000002</v>
      </c>
      <c r="W1928" s="12" t="s">
        <v>204</v>
      </c>
      <c r="X1928" s="16">
        <v>1</v>
      </c>
      <c r="Z1928" s="16">
        <v>2.4500000000000002</v>
      </c>
      <c r="AA1928" s="16">
        <f t="shared" si="370"/>
        <v>294</v>
      </c>
      <c r="AB1928" s="16" t="s">
        <v>5604</v>
      </c>
      <c r="AD1928" s="16">
        <f t="shared" si="354"/>
        <v>102900</v>
      </c>
      <c r="AE1928" s="16">
        <f t="shared" si="355"/>
        <v>857.50000000000011</v>
      </c>
      <c r="AF1928" s="16">
        <f t="shared" si="356"/>
        <v>321562.50000000006</v>
      </c>
      <c r="AG1928" s="16">
        <f t="shared" si="357"/>
        <v>245.00000000000003</v>
      </c>
      <c r="AH1928" s="12">
        <f t="shared" si="358"/>
        <v>0</v>
      </c>
      <c r="AI1928" s="16">
        <f t="shared" si="359"/>
        <v>17.150000000000002</v>
      </c>
      <c r="AJ1928" s="16">
        <f t="shared" si="360"/>
        <v>59167.500000000007</v>
      </c>
      <c r="AK1928" s="16">
        <f t="shared" si="361"/>
        <v>1225</v>
      </c>
      <c r="AL1928" s="16">
        <f t="shared" si="362"/>
        <v>12250</v>
      </c>
      <c r="AM1928" s="16">
        <f t="shared" si="363"/>
        <v>173950</v>
      </c>
      <c r="AN1928" s="16">
        <f t="shared" si="364"/>
        <v>669830</v>
      </c>
      <c r="AO1928" s="12" t="s">
        <v>1486</v>
      </c>
      <c r="AP1928" s="16">
        <v>2.4500000000000002</v>
      </c>
      <c r="BC1928" s="16">
        <v>2.4500000000000002</v>
      </c>
      <c r="BD1928" s="16">
        <f t="shared" si="365"/>
        <v>8.5750000000000011</v>
      </c>
      <c r="BE1928" s="16">
        <f t="shared" si="366"/>
        <v>4186.4375</v>
      </c>
      <c r="BG1928" s="16">
        <f t="shared" si="367"/>
        <v>2940</v>
      </c>
      <c r="BH1928" s="16">
        <f t="shared" si="368"/>
        <v>1568</v>
      </c>
      <c r="BI1928" s="16">
        <f t="shared" si="369"/>
        <v>19.600000000000001</v>
      </c>
    </row>
    <row r="1929" spans="1:61" x14ac:dyDescent="0.35">
      <c r="A1929">
        <v>1928</v>
      </c>
      <c r="B1929" t="s">
        <v>360</v>
      </c>
      <c r="C1929" t="s">
        <v>8541</v>
      </c>
      <c r="D1929" s="15" t="s">
        <v>454</v>
      </c>
      <c r="E1929" s="12" t="s">
        <v>98</v>
      </c>
      <c r="F1929" s="16">
        <v>1959</v>
      </c>
      <c r="G1929" s="12" t="s">
        <v>362</v>
      </c>
      <c r="H1929" s="12" t="s">
        <v>91</v>
      </c>
      <c r="I1929" s="12" t="s">
        <v>363</v>
      </c>
      <c r="J1929" s="12" t="s">
        <v>2401</v>
      </c>
      <c r="K1929" s="12" t="s">
        <v>364</v>
      </c>
      <c r="N1929" s="16" t="s">
        <v>206</v>
      </c>
      <c r="O1929" s="16" t="s">
        <v>443</v>
      </c>
      <c r="P1929" s="12" t="s">
        <v>366</v>
      </c>
      <c r="Q1929" s="16">
        <v>2023</v>
      </c>
      <c r="W1929" s="12" t="s">
        <v>204</v>
      </c>
      <c r="X1929" s="16">
        <v>1</v>
      </c>
      <c r="AA1929" s="16">
        <f t="shared" si="370"/>
        <v>0</v>
      </c>
      <c r="AD1929" s="16">
        <f t="shared" si="354"/>
        <v>0</v>
      </c>
      <c r="AE1929" s="16">
        <f t="shared" si="355"/>
        <v>0</v>
      </c>
      <c r="AF1929" s="16">
        <f t="shared" si="356"/>
        <v>0</v>
      </c>
      <c r="AG1929" s="16">
        <f t="shared" si="357"/>
        <v>0</v>
      </c>
      <c r="AH1929" s="12">
        <f t="shared" si="358"/>
        <v>0</v>
      </c>
      <c r="AI1929" s="16">
        <f t="shared" si="359"/>
        <v>0</v>
      </c>
      <c r="AJ1929" s="16">
        <f t="shared" si="360"/>
        <v>0</v>
      </c>
      <c r="AK1929" s="16">
        <f t="shared" si="361"/>
        <v>0</v>
      </c>
      <c r="AL1929" s="16">
        <f t="shared" si="362"/>
        <v>0</v>
      </c>
      <c r="AM1929" s="16">
        <f t="shared" si="363"/>
        <v>0</v>
      </c>
      <c r="AN1929" s="16">
        <f t="shared" si="364"/>
        <v>0</v>
      </c>
      <c r="AO1929" s="12" t="s">
        <v>1486</v>
      </c>
      <c r="BD1929" s="16">
        <f t="shared" si="365"/>
        <v>0</v>
      </c>
      <c r="BE1929" s="16">
        <f t="shared" si="366"/>
        <v>0</v>
      </c>
      <c r="BG1929" s="16">
        <f t="shared" si="367"/>
        <v>0</v>
      </c>
      <c r="BH1929" s="16">
        <f t="shared" si="368"/>
        <v>0</v>
      </c>
      <c r="BI1929" s="16">
        <f t="shared" si="369"/>
        <v>0</v>
      </c>
    </row>
    <row r="1930" spans="1:61" x14ac:dyDescent="0.35">
      <c r="A1930">
        <v>1929</v>
      </c>
      <c r="B1930" t="s">
        <v>360</v>
      </c>
      <c r="C1930" t="s">
        <v>8542</v>
      </c>
      <c r="D1930" s="15" t="s">
        <v>455</v>
      </c>
      <c r="E1930" s="12" t="s">
        <v>98</v>
      </c>
      <c r="F1930" s="16">
        <v>1960</v>
      </c>
      <c r="G1930" s="12" t="s">
        <v>362</v>
      </c>
      <c r="H1930" s="12" t="s">
        <v>91</v>
      </c>
      <c r="I1930" s="12" t="s">
        <v>363</v>
      </c>
      <c r="J1930" s="12" t="s">
        <v>2401</v>
      </c>
      <c r="K1930" s="12" t="s">
        <v>364</v>
      </c>
      <c r="N1930" s="16" t="s">
        <v>206</v>
      </c>
      <c r="O1930" s="16" t="s">
        <v>443</v>
      </c>
      <c r="P1930" s="12" t="s">
        <v>366</v>
      </c>
      <c r="Q1930" s="16">
        <v>2023</v>
      </c>
      <c r="R1930" s="16">
        <v>1.02</v>
      </c>
      <c r="W1930" s="12" t="s">
        <v>204</v>
      </c>
      <c r="X1930" s="16">
        <v>1</v>
      </c>
      <c r="Z1930" s="16">
        <v>1.02</v>
      </c>
      <c r="AA1930" s="16">
        <f t="shared" si="370"/>
        <v>122.4</v>
      </c>
      <c r="AB1930" s="16" t="s">
        <v>5604</v>
      </c>
      <c r="AD1930" s="16">
        <f t="shared" si="354"/>
        <v>42840</v>
      </c>
      <c r="AE1930" s="16">
        <f t="shared" si="355"/>
        <v>357</v>
      </c>
      <c r="AF1930" s="16">
        <f t="shared" si="356"/>
        <v>133875</v>
      </c>
      <c r="AG1930" s="16">
        <f t="shared" si="357"/>
        <v>102</v>
      </c>
      <c r="AH1930" s="12">
        <f t="shared" si="358"/>
        <v>0</v>
      </c>
      <c r="AI1930" s="16">
        <f t="shared" si="359"/>
        <v>7.1400000000000006</v>
      </c>
      <c r="AJ1930" s="16">
        <f t="shared" si="360"/>
        <v>24633.000000000004</v>
      </c>
      <c r="AK1930" s="16">
        <f t="shared" si="361"/>
        <v>510</v>
      </c>
      <c r="AL1930" s="16">
        <f t="shared" si="362"/>
        <v>5100</v>
      </c>
      <c r="AM1930" s="16">
        <f t="shared" si="363"/>
        <v>72420</v>
      </c>
      <c r="AN1930" s="16">
        <f t="shared" si="364"/>
        <v>278868</v>
      </c>
      <c r="AO1930" s="12" t="s">
        <v>1486</v>
      </c>
      <c r="AP1930" s="16">
        <v>1.02</v>
      </c>
      <c r="BC1930" s="16">
        <v>1.02</v>
      </c>
      <c r="BD1930" s="16">
        <f t="shared" si="365"/>
        <v>3.5700000000000003</v>
      </c>
      <c r="BE1930" s="16">
        <f t="shared" si="366"/>
        <v>1742.925</v>
      </c>
      <c r="BG1930" s="16">
        <f t="shared" si="367"/>
        <v>1224</v>
      </c>
      <c r="BH1930" s="16">
        <f t="shared" si="368"/>
        <v>652.79999999999995</v>
      </c>
      <c r="BI1930" s="16">
        <f t="shared" si="369"/>
        <v>8.16</v>
      </c>
    </row>
    <row r="1931" spans="1:61" x14ac:dyDescent="0.35">
      <c r="A1931">
        <v>1930</v>
      </c>
      <c r="B1931" t="s">
        <v>360</v>
      </c>
      <c r="C1931" t="s">
        <v>8543</v>
      </c>
      <c r="D1931" s="15" t="s">
        <v>456</v>
      </c>
      <c r="E1931" s="12" t="s">
        <v>98</v>
      </c>
      <c r="G1931" s="12" t="s">
        <v>362</v>
      </c>
      <c r="H1931" s="12" t="s">
        <v>91</v>
      </c>
      <c r="I1931" s="12" t="s">
        <v>363</v>
      </c>
      <c r="J1931" s="12" t="s">
        <v>2401</v>
      </c>
      <c r="K1931" s="12" t="s">
        <v>364</v>
      </c>
      <c r="N1931" s="16" t="s">
        <v>206</v>
      </c>
      <c r="O1931" s="16" t="s">
        <v>443</v>
      </c>
      <c r="P1931" s="12" t="s">
        <v>366</v>
      </c>
      <c r="Q1931" s="16">
        <v>2023</v>
      </c>
      <c r="W1931" s="12" t="s">
        <v>204</v>
      </c>
      <c r="X1931" s="16">
        <v>1</v>
      </c>
      <c r="AA1931" s="16">
        <f t="shared" si="370"/>
        <v>0</v>
      </c>
      <c r="AD1931" s="16">
        <f t="shared" si="354"/>
        <v>0</v>
      </c>
      <c r="AE1931" s="16">
        <f t="shared" si="355"/>
        <v>0</v>
      </c>
      <c r="AF1931" s="16">
        <f t="shared" si="356"/>
        <v>0</v>
      </c>
      <c r="AG1931" s="16">
        <f t="shared" si="357"/>
        <v>0</v>
      </c>
      <c r="AH1931" s="12">
        <f t="shared" si="358"/>
        <v>0</v>
      </c>
      <c r="AI1931" s="16">
        <f t="shared" si="359"/>
        <v>0</v>
      </c>
      <c r="AJ1931" s="16">
        <f t="shared" si="360"/>
        <v>0</v>
      </c>
      <c r="AK1931" s="16">
        <f t="shared" si="361"/>
        <v>0</v>
      </c>
      <c r="AL1931" s="16">
        <f t="shared" si="362"/>
        <v>0</v>
      </c>
      <c r="AM1931" s="16">
        <f t="shared" si="363"/>
        <v>0</v>
      </c>
      <c r="AN1931" s="16">
        <f t="shared" si="364"/>
        <v>0</v>
      </c>
      <c r="AO1931" s="12" t="s">
        <v>1486</v>
      </c>
      <c r="BD1931" s="16">
        <f t="shared" si="365"/>
        <v>0</v>
      </c>
      <c r="BE1931" s="16">
        <f t="shared" si="366"/>
        <v>0</v>
      </c>
      <c r="BG1931" s="16">
        <f t="shared" si="367"/>
        <v>0</v>
      </c>
      <c r="BH1931" s="16">
        <f t="shared" si="368"/>
        <v>0</v>
      </c>
      <c r="BI1931" s="16">
        <f t="shared" si="369"/>
        <v>0</v>
      </c>
    </row>
    <row r="1932" spans="1:61" x14ac:dyDescent="0.35">
      <c r="A1932">
        <v>1931</v>
      </c>
      <c r="B1932" t="s">
        <v>360</v>
      </c>
      <c r="C1932" t="s">
        <v>8544</v>
      </c>
      <c r="D1932" s="15" t="s">
        <v>457</v>
      </c>
      <c r="E1932" s="12" t="s">
        <v>93</v>
      </c>
      <c r="F1932" s="16">
        <v>1970</v>
      </c>
      <c r="G1932" s="12" t="s">
        <v>362</v>
      </c>
      <c r="H1932" s="12" t="s">
        <v>91</v>
      </c>
      <c r="I1932" s="12" t="s">
        <v>363</v>
      </c>
      <c r="J1932" s="12" t="s">
        <v>2401</v>
      </c>
      <c r="K1932" s="12" t="s">
        <v>364</v>
      </c>
      <c r="N1932" s="16" t="s">
        <v>206</v>
      </c>
      <c r="O1932" s="16" t="s">
        <v>443</v>
      </c>
      <c r="P1932" s="12" t="s">
        <v>366</v>
      </c>
      <c r="Q1932" s="16">
        <v>2023</v>
      </c>
      <c r="R1932" s="16">
        <v>0.33</v>
      </c>
      <c r="W1932" s="12" t="s">
        <v>204</v>
      </c>
      <c r="X1932" s="16">
        <v>1</v>
      </c>
      <c r="Z1932" s="16">
        <v>0.33</v>
      </c>
      <c r="AA1932" s="16">
        <f t="shared" si="370"/>
        <v>39.6</v>
      </c>
      <c r="AB1932" s="16" t="s">
        <v>5604</v>
      </c>
      <c r="AD1932" s="16">
        <f t="shared" si="354"/>
        <v>13860</v>
      </c>
      <c r="AE1932" s="16">
        <f t="shared" si="355"/>
        <v>115.5</v>
      </c>
      <c r="AF1932" s="16">
        <f t="shared" si="356"/>
        <v>43312.5</v>
      </c>
      <c r="AG1932" s="16">
        <f t="shared" si="357"/>
        <v>33</v>
      </c>
      <c r="AH1932" s="12">
        <f t="shared" si="358"/>
        <v>0</v>
      </c>
      <c r="AI1932" s="16">
        <f t="shared" si="359"/>
        <v>2.31</v>
      </c>
      <c r="AJ1932" s="16">
        <f t="shared" si="360"/>
        <v>7969.5</v>
      </c>
      <c r="AK1932" s="16">
        <f t="shared" si="361"/>
        <v>165</v>
      </c>
      <c r="AL1932" s="16">
        <f t="shared" si="362"/>
        <v>1650</v>
      </c>
      <c r="AM1932" s="16">
        <f t="shared" si="363"/>
        <v>23430</v>
      </c>
      <c r="AN1932" s="16">
        <f t="shared" si="364"/>
        <v>90222</v>
      </c>
      <c r="AO1932" s="12" t="s">
        <v>1486</v>
      </c>
      <c r="AP1932" s="16">
        <v>0.33</v>
      </c>
      <c r="BC1932" s="16">
        <v>0.33</v>
      </c>
      <c r="BD1932" s="16">
        <f t="shared" si="365"/>
        <v>1.155</v>
      </c>
      <c r="BE1932" s="16">
        <f t="shared" si="366"/>
        <v>563.88750000000005</v>
      </c>
      <c r="BG1932" s="16">
        <f t="shared" si="367"/>
        <v>396</v>
      </c>
      <c r="BH1932" s="16">
        <f t="shared" si="368"/>
        <v>211.20000000000002</v>
      </c>
      <c r="BI1932" s="16">
        <f t="shared" si="369"/>
        <v>2.64</v>
      </c>
    </row>
    <row r="1933" spans="1:61" x14ac:dyDescent="0.35">
      <c r="A1933">
        <v>1932</v>
      </c>
      <c r="B1933" t="s">
        <v>360</v>
      </c>
      <c r="C1933" t="s">
        <v>8545</v>
      </c>
      <c r="D1933" s="15" t="s">
        <v>458</v>
      </c>
      <c r="E1933" s="12" t="s">
        <v>98</v>
      </c>
      <c r="F1933" s="16">
        <v>1954</v>
      </c>
      <c r="G1933" s="12" t="s">
        <v>362</v>
      </c>
      <c r="H1933" s="12" t="s">
        <v>91</v>
      </c>
      <c r="I1933" s="12" t="s">
        <v>363</v>
      </c>
      <c r="J1933" s="12" t="s">
        <v>2401</v>
      </c>
      <c r="K1933" s="12" t="s">
        <v>364</v>
      </c>
      <c r="N1933" s="16" t="s">
        <v>206</v>
      </c>
      <c r="O1933" s="16" t="s">
        <v>443</v>
      </c>
      <c r="P1933" s="12" t="s">
        <v>366</v>
      </c>
      <c r="Q1933" s="16">
        <v>2023</v>
      </c>
      <c r="R1933" s="16">
        <v>3.77</v>
      </c>
      <c r="W1933" s="12" t="s">
        <v>204</v>
      </c>
      <c r="X1933" s="16">
        <v>1</v>
      </c>
      <c r="Z1933" s="16">
        <v>3.77</v>
      </c>
      <c r="AA1933" s="16">
        <f t="shared" si="370"/>
        <v>452.4</v>
      </c>
      <c r="AB1933" s="16" t="s">
        <v>5604</v>
      </c>
      <c r="AD1933" s="16">
        <f t="shared" si="354"/>
        <v>158340</v>
      </c>
      <c r="AE1933" s="16">
        <f t="shared" si="355"/>
        <v>1319.5</v>
      </c>
      <c r="AF1933" s="16">
        <f t="shared" si="356"/>
        <v>494812.5</v>
      </c>
      <c r="AG1933" s="16">
        <f t="shared" si="357"/>
        <v>377</v>
      </c>
      <c r="AH1933" s="12">
        <f t="shared" si="358"/>
        <v>0</v>
      </c>
      <c r="AI1933" s="16">
        <f t="shared" si="359"/>
        <v>26.39</v>
      </c>
      <c r="AJ1933" s="16">
        <f t="shared" si="360"/>
        <v>91045.5</v>
      </c>
      <c r="AK1933" s="16">
        <f t="shared" si="361"/>
        <v>1885</v>
      </c>
      <c r="AL1933" s="16">
        <f t="shared" si="362"/>
        <v>18850</v>
      </c>
      <c r="AM1933" s="16">
        <f t="shared" si="363"/>
        <v>267670</v>
      </c>
      <c r="AN1933" s="16">
        <f t="shared" si="364"/>
        <v>1030718</v>
      </c>
      <c r="AO1933" s="12" t="s">
        <v>1486</v>
      </c>
      <c r="AP1933" s="16">
        <v>3.77</v>
      </c>
      <c r="BC1933" s="16">
        <v>3.77</v>
      </c>
      <c r="BD1933" s="16">
        <f t="shared" si="365"/>
        <v>13.195</v>
      </c>
      <c r="BE1933" s="16">
        <f t="shared" si="366"/>
        <v>6441.9875000000002</v>
      </c>
      <c r="BG1933" s="16">
        <f t="shared" si="367"/>
        <v>4524</v>
      </c>
      <c r="BH1933" s="16">
        <f t="shared" si="368"/>
        <v>2412.8000000000002</v>
      </c>
      <c r="BI1933" s="16">
        <f t="shared" si="369"/>
        <v>30.160000000000004</v>
      </c>
    </row>
    <row r="1934" spans="1:61" x14ac:dyDescent="0.35">
      <c r="A1934">
        <v>1933</v>
      </c>
      <c r="B1934" t="s">
        <v>360</v>
      </c>
      <c r="C1934" t="s">
        <v>8546</v>
      </c>
      <c r="D1934" s="15" t="s">
        <v>459</v>
      </c>
      <c r="E1934" s="12" t="s">
        <v>98</v>
      </c>
      <c r="F1934" s="16">
        <v>1961</v>
      </c>
      <c r="G1934" s="12" t="s">
        <v>362</v>
      </c>
      <c r="H1934" s="12" t="s">
        <v>91</v>
      </c>
      <c r="I1934" s="12" t="s">
        <v>363</v>
      </c>
      <c r="J1934" s="12" t="s">
        <v>2401</v>
      </c>
      <c r="K1934" s="12" t="s">
        <v>364</v>
      </c>
      <c r="N1934" s="16" t="s">
        <v>206</v>
      </c>
      <c r="O1934" s="16" t="s">
        <v>443</v>
      </c>
      <c r="P1934" s="12" t="s">
        <v>366</v>
      </c>
      <c r="Q1934" s="16">
        <v>2023</v>
      </c>
      <c r="R1934" s="16">
        <v>3.23</v>
      </c>
      <c r="W1934" s="12" t="s">
        <v>204</v>
      </c>
      <c r="X1934" s="16">
        <v>1</v>
      </c>
      <c r="Z1934" s="16">
        <v>3.23</v>
      </c>
      <c r="AA1934" s="16">
        <f t="shared" si="370"/>
        <v>387.6</v>
      </c>
      <c r="AB1934" s="16" t="s">
        <v>5604</v>
      </c>
      <c r="AD1934" s="16">
        <f t="shared" si="354"/>
        <v>135660</v>
      </c>
      <c r="AE1934" s="16">
        <f t="shared" si="355"/>
        <v>1130.5</v>
      </c>
      <c r="AF1934" s="16">
        <f t="shared" si="356"/>
        <v>423937.5</v>
      </c>
      <c r="AG1934" s="16">
        <f t="shared" si="357"/>
        <v>323</v>
      </c>
      <c r="AH1934" s="12">
        <f t="shared" si="358"/>
        <v>0</v>
      </c>
      <c r="AI1934" s="16">
        <f t="shared" si="359"/>
        <v>22.61</v>
      </c>
      <c r="AJ1934" s="16">
        <f t="shared" si="360"/>
        <v>78004.5</v>
      </c>
      <c r="AK1934" s="16">
        <f t="shared" si="361"/>
        <v>1615</v>
      </c>
      <c r="AL1934" s="16">
        <f t="shared" si="362"/>
        <v>16150</v>
      </c>
      <c r="AM1934" s="16">
        <f t="shared" si="363"/>
        <v>229330</v>
      </c>
      <c r="AN1934" s="16">
        <f t="shared" si="364"/>
        <v>883082</v>
      </c>
      <c r="AO1934" s="12" t="s">
        <v>1486</v>
      </c>
      <c r="AP1934" s="16">
        <v>3.23</v>
      </c>
      <c r="BC1934" s="16">
        <v>3.23</v>
      </c>
      <c r="BD1934" s="16">
        <f t="shared" si="365"/>
        <v>11.305</v>
      </c>
      <c r="BE1934" s="16">
        <f t="shared" si="366"/>
        <v>5519.2624999999998</v>
      </c>
      <c r="BG1934" s="16">
        <f t="shared" si="367"/>
        <v>3876</v>
      </c>
      <c r="BH1934" s="16">
        <f t="shared" si="368"/>
        <v>2067.1999999999998</v>
      </c>
      <c r="BI1934" s="16">
        <f t="shared" si="369"/>
        <v>25.839999999999996</v>
      </c>
    </row>
    <row r="1935" spans="1:61" x14ac:dyDescent="0.35">
      <c r="A1935">
        <v>1934</v>
      </c>
      <c r="B1935" t="s">
        <v>360</v>
      </c>
      <c r="C1935" t="s">
        <v>8547</v>
      </c>
      <c r="D1935" s="15" t="s">
        <v>460</v>
      </c>
      <c r="E1935" s="12" t="s">
        <v>98</v>
      </c>
      <c r="F1935" s="16">
        <v>1965</v>
      </c>
      <c r="G1935" s="12" t="s">
        <v>362</v>
      </c>
      <c r="H1935" s="12" t="s">
        <v>91</v>
      </c>
      <c r="I1935" s="12" t="s">
        <v>363</v>
      </c>
      <c r="J1935" s="12" t="s">
        <v>2401</v>
      </c>
      <c r="K1935" s="12" t="s">
        <v>364</v>
      </c>
      <c r="N1935" s="16" t="s">
        <v>206</v>
      </c>
      <c r="O1935" s="16" t="s">
        <v>443</v>
      </c>
      <c r="P1935" s="12" t="s">
        <v>366</v>
      </c>
      <c r="Q1935" s="16">
        <v>2023</v>
      </c>
      <c r="R1935" s="16">
        <v>0.68</v>
      </c>
      <c r="W1935" s="12" t="s">
        <v>204</v>
      </c>
      <c r="X1935" s="16">
        <v>1</v>
      </c>
      <c r="Z1935" s="16">
        <v>0.68</v>
      </c>
      <c r="AA1935" s="16">
        <f t="shared" si="370"/>
        <v>81.600000000000009</v>
      </c>
      <c r="AB1935" s="16" t="s">
        <v>5604</v>
      </c>
      <c r="AD1935" s="16">
        <f t="shared" si="354"/>
        <v>28560.000000000004</v>
      </c>
      <c r="AE1935" s="16">
        <f t="shared" si="355"/>
        <v>238.00000000000003</v>
      </c>
      <c r="AF1935" s="16">
        <f t="shared" si="356"/>
        <v>89250.000000000015</v>
      </c>
      <c r="AG1935" s="16">
        <f t="shared" si="357"/>
        <v>68</v>
      </c>
      <c r="AH1935" s="12">
        <f t="shared" si="358"/>
        <v>0</v>
      </c>
      <c r="AI1935" s="16">
        <f t="shared" si="359"/>
        <v>4.7600000000000007</v>
      </c>
      <c r="AJ1935" s="16">
        <f t="shared" si="360"/>
        <v>16422.000000000004</v>
      </c>
      <c r="AK1935" s="16">
        <f t="shared" si="361"/>
        <v>340</v>
      </c>
      <c r="AL1935" s="16">
        <f t="shared" si="362"/>
        <v>3400.0000000000005</v>
      </c>
      <c r="AM1935" s="16">
        <f t="shared" si="363"/>
        <v>48280</v>
      </c>
      <c r="AN1935" s="16">
        <f t="shared" si="364"/>
        <v>185912</v>
      </c>
      <c r="AO1935" s="12" t="s">
        <v>1486</v>
      </c>
      <c r="AP1935" s="16">
        <v>0.68</v>
      </c>
      <c r="BC1935" s="16">
        <v>0.68</v>
      </c>
      <c r="BD1935" s="16">
        <f t="shared" si="365"/>
        <v>2.3800000000000003</v>
      </c>
      <c r="BE1935" s="16">
        <f t="shared" si="366"/>
        <v>1161.95</v>
      </c>
      <c r="BG1935" s="16">
        <f t="shared" si="367"/>
        <v>816.00000000000011</v>
      </c>
      <c r="BH1935" s="16">
        <f t="shared" si="368"/>
        <v>435.20000000000005</v>
      </c>
      <c r="BI1935" s="16">
        <f t="shared" si="369"/>
        <v>5.44</v>
      </c>
    </row>
    <row r="1936" spans="1:61" x14ac:dyDescent="0.35">
      <c r="A1936">
        <v>1935</v>
      </c>
      <c r="B1936" t="s">
        <v>360</v>
      </c>
      <c r="C1936" t="s">
        <v>8548</v>
      </c>
      <c r="D1936" s="15" t="s">
        <v>461</v>
      </c>
      <c r="E1936" s="12" t="s">
        <v>98</v>
      </c>
      <c r="G1936" s="12" t="s">
        <v>362</v>
      </c>
      <c r="H1936" s="12" t="s">
        <v>91</v>
      </c>
      <c r="I1936" s="12" t="s">
        <v>363</v>
      </c>
      <c r="J1936" s="12" t="s">
        <v>2401</v>
      </c>
      <c r="K1936" s="12" t="s">
        <v>364</v>
      </c>
      <c r="N1936" s="16" t="s">
        <v>206</v>
      </c>
      <c r="O1936" s="16" t="s">
        <v>443</v>
      </c>
      <c r="P1936" s="12" t="s">
        <v>366</v>
      </c>
      <c r="Q1936" s="16">
        <v>2023</v>
      </c>
      <c r="R1936" s="16">
        <v>1.07</v>
      </c>
      <c r="W1936" s="12" t="s">
        <v>204</v>
      </c>
      <c r="X1936" s="16">
        <v>1</v>
      </c>
      <c r="Z1936" s="16">
        <v>1.07</v>
      </c>
      <c r="AA1936" s="16">
        <f t="shared" si="370"/>
        <v>128.4</v>
      </c>
      <c r="AB1936" s="16" t="s">
        <v>5604</v>
      </c>
      <c r="AD1936" s="16">
        <f t="shared" si="354"/>
        <v>44940</v>
      </c>
      <c r="AE1936" s="16">
        <f t="shared" si="355"/>
        <v>374.5</v>
      </c>
      <c r="AF1936" s="16">
        <f t="shared" si="356"/>
        <v>140437.5</v>
      </c>
      <c r="AG1936" s="16">
        <f t="shared" si="357"/>
        <v>107</v>
      </c>
      <c r="AH1936" s="12">
        <f t="shared" si="358"/>
        <v>0</v>
      </c>
      <c r="AI1936" s="16">
        <f t="shared" si="359"/>
        <v>7.49</v>
      </c>
      <c r="AJ1936" s="16">
        <f t="shared" si="360"/>
        <v>25840.5</v>
      </c>
      <c r="AK1936" s="16">
        <f t="shared" si="361"/>
        <v>535</v>
      </c>
      <c r="AL1936" s="16">
        <f t="shared" si="362"/>
        <v>5350</v>
      </c>
      <c r="AM1936" s="16">
        <f t="shared" si="363"/>
        <v>75970</v>
      </c>
      <c r="AN1936" s="16">
        <f t="shared" si="364"/>
        <v>292538</v>
      </c>
      <c r="AO1936" s="12" t="s">
        <v>1486</v>
      </c>
      <c r="AP1936" s="16">
        <v>1.07</v>
      </c>
      <c r="BC1936" s="16">
        <v>1.07</v>
      </c>
      <c r="BD1936" s="16">
        <f t="shared" si="365"/>
        <v>3.7450000000000001</v>
      </c>
      <c r="BE1936" s="16">
        <f t="shared" si="366"/>
        <v>1828.3625</v>
      </c>
      <c r="BG1936" s="16">
        <f t="shared" si="367"/>
        <v>1284</v>
      </c>
      <c r="BH1936" s="16">
        <f t="shared" si="368"/>
        <v>684.80000000000007</v>
      </c>
      <c r="BI1936" s="16">
        <f t="shared" si="369"/>
        <v>8.56</v>
      </c>
    </row>
    <row r="1937" spans="1:61" x14ac:dyDescent="0.35">
      <c r="A1937">
        <v>1936</v>
      </c>
      <c r="B1937" t="s">
        <v>360</v>
      </c>
      <c r="C1937" t="s">
        <v>8549</v>
      </c>
      <c r="D1937" s="15" t="s">
        <v>462</v>
      </c>
      <c r="E1937" s="12" t="s">
        <v>98</v>
      </c>
      <c r="F1937" s="16">
        <v>1964</v>
      </c>
      <c r="G1937" s="12" t="s">
        <v>362</v>
      </c>
      <c r="H1937" s="12" t="s">
        <v>91</v>
      </c>
      <c r="I1937" s="12" t="s">
        <v>363</v>
      </c>
      <c r="J1937" s="12" t="s">
        <v>2401</v>
      </c>
      <c r="K1937" s="12" t="s">
        <v>364</v>
      </c>
      <c r="N1937" s="16" t="s">
        <v>206</v>
      </c>
      <c r="O1937" s="16" t="s">
        <v>443</v>
      </c>
      <c r="P1937" s="12" t="s">
        <v>366</v>
      </c>
      <c r="Q1937" s="16">
        <v>2023</v>
      </c>
      <c r="R1937" s="16">
        <v>0.87</v>
      </c>
      <c r="W1937" s="12" t="s">
        <v>204</v>
      </c>
      <c r="X1937" s="16">
        <v>1</v>
      </c>
      <c r="Z1937" s="16">
        <v>0.87</v>
      </c>
      <c r="AA1937" s="16">
        <f t="shared" si="370"/>
        <v>104.4</v>
      </c>
      <c r="AB1937" s="16" t="s">
        <v>5604</v>
      </c>
      <c r="AD1937" s="16">
        <f t="shared" si="354"/>
        <v>36540</v>
      </c>
      <c r="AE1937" s="16">
        <f t="shared" si="355"/>
        <v>304.5</v>
      </c>
      <c r="AF1937" s="16">
        <f t="shared" si="356"/>
        <v>114187.5</v>
      </c>
      <c r="AG1937" s="16">
        <f t="shared" si="357"/>
        <v>87</v>
      </c>
      <c r="AH1937" s="12">
        <f t="shared" si="358"/>
        <v>0</v>
      </c>
      <c r="AI1937" s="16">
        <f t="shared" si="359"/>
        <v>6.09</v>
      </c>
      <c r="AJ1937" s="16">
        <f t="shared" si="360"/>
        <v>21010.5</v>
      </c>
      <c r="AK1937" s="16">
        <f t="shared" si="361"/>
        <v>435</v>
      </c>
      <c r="AL1937" s="16">
        <f t="shared" si="362"/>
        <v>4350</v>
      </c>
      <c r="AM1937" s="16">
        <f t="shared" si="363"/>
        <v>61770</v>
      </c>
      <c r="AN1937" s="16">
        <f t="shared" si="364"/>
        <v>237858</v>
      </c>
      <c r="AO1937" s="12" t="s">
        <v>1486</v>
      </c>
      <c r="AP1937" s="16">
        <v>0.87</v>
      </c>
      <c r="BC1937" s="16">
        <v>0.87</v>
      </c>
      <c r="BD1937" s="16">
        <f t="shared" si="365"/>
        <v>3.0449999999999999</v>
      </c>
      <c r="BE1937" s="16">
        <f t="shared" si="366"/>
        <v>1486.6125</v>
      </c>
      <c r="BG1937" s="16">
        <f t="shared" si="367"/>
        <v>1044</v>
      </c>
      <c r="BH1937" s="16">
        <f t="shared" si="368"/>
        <v>556.79999999999995</v>
      </c>
      <c r="BI1937" s="16">
        <f t="shared" si="369"/>
        <v>6.9599999999999991</v>
      </c>
    </row>
    <row r="1938" spans="1:61" x14ac:dyDescent="0.35">
      <c r="A1938">
        <v>1937</v>
      </c>
      <c r="B1938" t="s">
        <v>360</v>
      </c>
      <c r="C1938" t="s">
        <v>8550</v>
      </c>
      <c r="D1938" s="15" t="s">
        <v>463</v>
      </c>
      <c r="E1938" s="12" t="s">
        <v>98</v>
      </c>
      <c r="F1938" s="16">
        <v>1960</v>
      </c>
      <c r="G1938" s="12" t="s">
        <v>362</v>
      </c>
      <c r="H1938" s="12" t="s">
        <v>91</v>
      </c>
      <c r="I1938" s="12" t="s">
        <v>363</v>
      </c>
      <c r="J1938" s="12" t="s">
        <v>2401</v>
      </c>
      <c r="K1938" s="12" t="s">
        <v>364</v>
      </c>
      <c r="N1938" s="16" t="s">
        <v>206</v>
      </c>
      <c r="O1938" s="16" t="s">
        <v>443</v>
      </c>
      <c r="P1938" s="12" t="s">
        <v>366</v>
      </c>
      <c r="Q1938" s="16">
        <v>2023</v>
      </c>
      <c r="R1938" s="16">
        <v>0.66</v>
      </c>
      <c r="W1938" s="12" t="s">
        <v>204</v>
      </c>
      <c r="X1938" s="16">
        <v>1</v>
      </c>
      <c r="Z1938" s="16">
        <v>0.66</v>
      </c>
      <c r="AA1938" s="16">
        <f t="shared" si="370"/>
        <v>79.2</v>
      </c>
      <c r="AB1938" s="16" t="s">
        <v>5604</v>
      </c>
      <c r="AD1938" s="16">
        <f t="shared" si="354"/>
        <v>27720</v>
      </c>
      <c r="AE1938" s="16">
        <f t="shared" si="355"/>
        <v>231</v>
      </c>
      <c r="AF1938" s="16">
        <f t="shared" si="356"/>
        <v>86625</v>
      </c>
      <c r="AG1938" s="16">
        <f t="shared" si="357"/>
        <v>66</v>
      </c>
      <c r="AH1938" s="12">
        <f t="shared" si="358"/>
        <v>0</v>
      </c>
      <c r="AI1938" s="16">
        <f t="shared" si="359"/>
        <v>4.62</v>
      </c>
      <c r="AJ1938" s="16">
        <f t="shared" si="360"/>
        <v>15939</v>
      </c>
      <c r="AK1938" s="16">
        <f t="shared" si="361"/>
        <v>330</v>
      </c>
      <c r="AL1938" s="16">
        <f t="shared" si="362"/>
        <v>3300</v>
      </c>
      <c r="AM1938" s="16">
        <f t="shared" si="363"/>
        <v>46860</v>
      </c>
      <c r="AN1938" s="16">
        <f t="shared" si="364"/>
        <v>180444</v>
      </c>
      <c r="AO1938" s="12" t="s">
        <v>1486</v>
      </c>
      <c r="AP1938" s="16">
        <v>0.66</v>
      </c>
      <c r="BC1938" s="16">
        <v>0.66</v>
      </c>
      <c r="BD1938" s="16">
        <f t="shared" si="365"/>
        <v>2.31</v>
      </c>
      <c r="BE1938" s="16">
        <f t="shared" si="366"/>
        <v>1127.7750000000001</v>
      </c>
      <c r="BG1938" s="16">
        <f t="shared" si="367"/>
        <v>792</v>
      </c>
      <c r="BH1938" s="16">
        <f t="shared" si="368"/>
        <v>422.40000000000003</v>
      </c>
      <c r="BI1938" s="16">
        <f t="shared" si="369"/>
        <v>5.28</v>
      </c>
    </row>
    <row r="1939" spans="1:61" x14ac:dyDescent="0.35">
      <c r="A1939">
        <v>1938</v>
      </c>
      <c r="B1939" t="s">
        <v>360</v>
      </c>
      <c r="C1939" t="s">
        <v>8551</v>
      </c>
      <c r="D1939" s="15" t="s">
        <v>395</v>
      </c>
      <c r="E1939" s="12" t="s">
        <v>98</v>
      </c>
      <c r="F1939" s="16">
        <v>1958</v>
      </c>
      <c r="G1939" s="12" t="s">
        <v>362</v>
      </c>
      <c r="H1939" s="12" t="s">
        <v>91</v>
      </c>
      <c r="I1939" s="12" t="s">
        <v>363</v>
      </c>
      <c r="J1939" s="12" t="s">
        <v>2401</v>
      </c>
      <c r="K1939" s="12" t="s">
        <v>364</v>
      </c>
      <c r="N1939" s="16" t="s">
        <v>206</v>
      </c>
      <c r="O1939" s="16" t="s">
        <v>443</v>
      </c>
      <c r="P1939" s="12" t="s">
        <v>366</v>
      </c>
      <c r="Q1939" s="16">
        <v>2023</v>
      </c>
      <c r="R1939" s="16">
        <v>1.8</v>
      </c>
      <c r="W1939" s="12" t="s">
        <v>204</v>
      </c>
      <c r="X1939" s="16">
        <v>1</v>
      </c>
      <c r="Z1939" s="16">
        <v>1.8</v>
      </c>
      <c r="AA1939" s="16">
        <f t="shared" si="370"/>
        <v>216</v>
      </c>
      <c r="AB1939" s="16" t="s">
        <v>5604</v>
      </c>
      <c r="AD1939" s="16">
        <f t="shared" si="354"/>
        <v>75600</v>
      </c>
      <c r="AE1939" s="16">
        <f t="shared" si="355"/>
        <v>630</v>
      </c>
      <c r="AF1939" s="16">
        <f t="shared" si="356"/>
        <v>236250</v>
      </c>
      <c r="AG1939" s="16">
        <f t="shared" si="357"/>
        <v>180</v>
      </c>
      <c r="AH1939" s="12">
        <f t="shared" si="358"/>
        <v>0</v>
      </c>
      <c r="AI1939" s="16">
        <f t="shared" si="359"/>
        <v>12.6</v>
      </c>
      <c r="AJ1939" s="16">
        <f t="shared" si="360"/>
        <v>43470</v>
      </c>
      <c r="AK1939" s="16">
        <f t="shared" si="361"/>
        <v>900</v>
      </c>
      <c r="AL1939" s="16">
        <f t="shared" si="362"/>
        <v>9000</v>
      </c>
      <c r="AM1939" s="16">
        <f t="shared" si="363"/>
        <v>127800</v>
      </c>
      <c r="AN1939" s="16">
        <f t="shared" si="364"/>
        <v>492120</v>
      </c>
      <c r="AO1939" s="12" t="s">
        <v>1486</v>
      </c>
      <c r="AP1939" s="16">
        <v>1.8</v>
      </c>
      <c r="BC1939" s="16">
        <v>1.8</v>
      </c>
      <c r="BD1939" s="16">
        <f t="shared" si="365"/>
        <v>6.3</v>
      </c>
      <c r="BE1939" s="16">
        <f t="shared" si="366"/>
        <v>3075.75</v>
      </c>
      <c r="BG1939" s="16">
        <f t="shared" si="367"/>
        <v>2160</v>
      </c>
      <c r="BH1939" s="16">
        <f t="shared" si="368"/>
        <v>1152</v>
      </c>
      <c r="BI1939" s="16">
        <f t="shared" si="369"/>
        <v>14.4</v>
      </c>
    </row>
    <row r="1940" spans="1:61" x14ac:dyDescent="0.35">
      <c r="A1940">
        <v>1939</v>
      </c>
      <c r="B1940" t="s">
        <v>360</v>
      </c>
      <c r="C1940" t="s">
        <v>8552</v>
      </c>
      <c r="D1940" s="15" t="s">
        <v>464</v>
      </c>
      <c r="E1940" s="12" t="s">
        <v>98</v>
      </c>
      <c r="F1940" s="16">
        <v>1966</v>
      </c>
      <c r="G1940" s="12" t="s">
        <v>362</v>
      </c>
      <c r="H1940" s="12" t="s">
        <v>91</v>
      </c>
      <c r="I1940" s="12" t="s">
        <v>363</v>
      </c>
      <c r="J1940" s="12" t="s">
        <v>2401</v>
      </c>
      <c r="K1940" s="12" t="s">
        <v>364</v>
      </c>
      <c r="N1940" s="16" t="s">
        <v>206</v>
      </c>
      <c r="O1940" s="16" t="s">
        <v>443</v>
      </c>
      <c r="P1940" s="12" t="s">
        <v>366</v>
      </c>
      <c r="Q1940" s="16">
        <v>2023</v>
      </c>
      <c r="R1940" s="16">
        <v>0.49</v>
      </c>
      <c r="W1940" s="12" t="s">
        <v>204</v>
      </c>
      <c r="X1940" s="16">
        <v>1</v>
      </c>
      <c r="Z1940" s="16">
        <v>0.49</v>
      </c>
      <c r="AA1940" s="16">
        <f t="shared" si="370"/>
        <v>58.8</v>
      </c>
      <c r="AB1940" s="16" t="s">
        <v>5604</v>
      </c>
      <c r="AD1940" s="16">
        <f t="shared" si="354"/>
        <v>20580</v>
      </c>
      <c r="AE1940" s="16">
        <f t="shared" si="355"/>
        <v>171.5</v>
      </c>
      <c r="AF1940" s="16">
        <f t="shared" si="356"/>
        <v>64312.5</v>
      </c>
      <c r="AG1940" s="16">
        <f t="shared" si="357"/>
        <v>49</v>
      </c>
      <c r="AH1940" s="12">
        <f t="shared" si="358"/>
        <v>0</v>
      </c>
      <c r="AI1940" s="16">
        <f t="shared" si="359"/>
        <v>3.4299999999999997</v>
      </c>
      <c r="AJ1940" s="16">
        <f t="shared" si="360"/>
        <v>11833.499999999998</v>
      </c>
      <c r="AK1940" s="16">
        <f t="shared" si="361"/>
        <v>245</v>
      </c>
      <c r="AL1940" s="16">
        <f t="shared" si="362"/>
        <v>2450</v>
      </c>
      <c r="AM1940" s="16">
        <f t="shared" si="363"/>
        <v>34790</v>
      </c>
      <c r="AN1940" s="16">
        <f t="shared" si="364"/>
        <v>133966</v>
      </c>
      <c r="AO1940" s="12" t="s">
        <v>1486</v>
      </c>
      <c r="AP1940" s="16">
        <v>0.49</v>
      </c>
      <c r="BC1940" s="16">
        <v>0.49</v>
      </c>
      <c r="BD1940" s="16">
        <f t="shared" si="365"/>
        <v>1.7149999999999999</v>
      </c>
      <c r="BE1940" s="16">
        <f t="shared" si="366"/>
        <v>837.28750000000002</v>
      </c>
      <c r="BG1940" s="16">
        <f t="shared" si="367"/>
        <v>588</v>
      </c>
      <c r="BH1940" s="16">
        <f t="shared" si="368"/>
        <v>313.60000000000002</v>
      </c>
      <c r="BI1940" s="16">
        <f t="shared" si="369"/>
        <v>3.9200000000000004</v>
      </c>
    </row>
    <row r="1941" spans="1:61" x14ac:dyDescent="0.35">
      <c r="A1941">
        <v>1940</v>
      </c>
      <c r="B1941" t="s">
        <v>360</v>
      </c>
      <c r="C1941" t="s">
        <v>8553</v>
      </c>
      <c r="D1941" s="15" t="s">
        <v>465</v>
      </c>
      <c r="E1941" s="12" t="s">
        <v>98</v>
      </c>
      <c r="F1941" s="16">
        <v>1962</v>
      </c>
      <c r="G1941" s="12" t="s">
        <v>362</v>
      </c>
      <c r="H1941" s="12" t="s">
        <v>91</v>
      </c>
      <c r="I1941" s="12" t="s">
        <v>363</v>
      </c>
      <c r="J1941" s="12" t="s">
        <v>2401</v>
      </c>
      <c r="K1941" s="12" t="s">
        <v>364</v>
      </c>
      <c r="N1941" s="16" t="s">
        <v>206</v>
      </c>
      <c r="O1941" s="16" t="s">
        <v>443</v>
      </c>
      <c r="P1941" s="12" t="s">
        <v>366</v>
      </c>
      <c r="Q1941" s="16">
        <v>2023</v>
      </c>
      <c r="R1941" s="16">
        <v>0.54</v>
      </c>
      <c r="W1941" s="12" t="s">
        <v>204</v>
      </c>
      <c r="X1941" s="16">
        <v>1</v>
      </c>
      <c r="Z1941" s="16">
        <v>0.54</v>
      </c>
      <c r="AA1941" s="16">
        <f t="shared" si="370"/>
        <v>64.800000000000011</v>
      </c>
      <c r="AB1941" s="16" t="s">
        <v>5604</v>
      </c>
      <c r="AD1941" s="16">
        <f t="shared" si="354"/>
        <v>22680.000000000004</v>
      </c>
      <c r="AE1941" s="16">
        <f t="shared" si="355"/>
        <v>189</v>
      </c>
      <c r="AF1941" s="16">
        <f t="shared" si="356"/>
        <v>70875</v>
      </c>
      <c r="AG1941" s="16">
        <f t="shared" si="357"/>
        <v>54</v>
      </c>
      <c r="AH1941" s="12">
        <f t="shared" si="358"/>
        <v>0</v>
      </c>
      <c r="AI1941" s="16">
        <f t="shared" si="359"/>
        <v>3.7800000000000002</v>
      </c>
      <c r="AJ1941" s="16">
        <f t="shared" si="360"/>
        <v>13041</v>
      </c>
      <c r="AK1941" s="16">
        <f t="shared" si="361"/>
        <v>270</v>
      </c>
      <c r="AL1941" s="16">
        <f t="shared" si="362"/>
        <v>2700</v>
      </c>
      <c r="AM1941" s="16">
        <f t="shared" si="363"/>
        <v>38340</v>
      </c>
      <c r="AN1941" s="16">
        <f t="shared" si="364"/>
        <v>147636</v>
      </c>
      <c r="AO1941" s="12" t="s">
        <v>1486</v>
      </c>
      <c r="AP1941" s="16">
        <v>0.54</v>
      </c>
      <c r="BC1941" s="16">
        <v>0.54</v>
      </c>
      <c r="BD1941" s="16">
        <f t="shared" si="365"/>
        <v>1.8900000000000001</v>
      </c>
      <c r="BE1941" s="16">
        <f t="shared" si="366"/>
        <v>922.72500000000002</v>
      </c>
      <c r="BG1941" s="16">
        <f t="shared" si="367"/>
        <v>648</v>
      </c>
      <c r="BH1941" s="16">
        <f t="shared" si="368"/>
        <v>345.6</v>
      </c>
      <c r="BI1941" s="16">
        <f t="shared" si="369"/>
        <v>4.32</v>
      </c>
    </row>
    <row r="1942" spans="1:61" x14ac:dyDescent="0.35">
      <c r="A1942">
        <v>1941</v>
      </c>
      <c r="B1942" t="s">
        <v>360</v>
      </c>
      <c r="C1942" t="s">
        <v>8554</v>
      </c>
      <c r="D1942" s="15" t="s">
        <v>466</v>
      </c>
      <c r="E1942" s="12" t="s">
        <v>98</v>
      </c>
      <c r="F1942" s="16">
        <v>1956</v>
      </c>
      <c r="G1942" s="12" t="s">
        <v>362</v>
      </c>
      <c r="H1942" s="12" t="s">
        <v>91</v>
      </c>
      <c r="I1942" s="12" t="s">
        <v>363</v>
      </c>
      <c r="J1942" s="12" t="s">
        <v>2401</v>
      </c>
      <c r="K1942" s="12" t="s">
        <v>364</v>
      </c>
      <c r="N1942" s="16" t="s">
        <v>206</v>
      </c>
      <c r="O1942" s="16" t="s">
        <v>443</v>
      </c>
      <c r="P1942" s="12" t="s">
        <v>366</v>
      </c>
      <c r="Q1942" s="16">
        <v>2023</v>
      </c>
      <c r="R1942" s="16">
        <v>1.25</v>
      </c>
      <c r="W1942" s="12" t="s">
        <v>204</v>
      </c>
      <c r="X1942" s="16">
        <v>1</v>
      </c>
      <c r="Z1942" s="16">
        <v>1.25</v>
      </c>
      <c r="AA1942" s="16">
        <f t="shared" si="370"/>
        <v>150</v>
      </c>
      <c r="AB1942" s="16" t="s">
        <v>5604</v>
      </c>
      <c r="AD1942" s="16">
        <f t="shared" si="354"/>
        <v>52500</v>
      </c>
      <c r="AE1942" s="16">
        <f t="shared" si="355"/>
        <v>437.5</v>
      </c>
      <c r="AF1942" s="16">
        <f t="shared" si="356"/>
        <v>164062.5</v>
      </c>
      <c r="AG1942" s="16">
        <f t="shared" si="357"/>
        <v>125</v>
      </c>
      <c r="AH1942" s="12">
        <f t="shared" si="358"/>
        <v>0</v>
      </c>
      <c r="AI1942" s="16">
        <f t="shared" si="359"/>
        <v>8.75</v>
      </c>
      <c r="AJ1942" s="16">
        <f t="shared" si="360"/>
        <v>30187.5</v>
      </c>
      <c r="AK1942" s="16">
        <f t="shared" si="361"/>
        <v>625</v>
      </c>
      <c r="AL1942" s="16">
        <f t="shared" si="362"/>
        <v>6250</v>
      </c>
      <c r="AM1942" s="16">
        <f t="shared" si="363"/>
        <v>88750</v>
      </c>
      <c r="AN1942" s="16">
        <f t="shared" si="364"/>
        <v>341750</v>
      </c>
      <c r="AO1942" s="12" t="s">
        <v>1486</v>
      </c>
      <c r="AP1942" s="16">
        <v>1.25</v>
      </c>
      <c r="BC1942" s="16">
        <v>1.25</v>
      </c>
      <c r="BD1942" s="16">
        <f t="shared" si="365"/>
        <v>4.375</v>
      </c>
      <c r="BE1942" s="16">
        <f t="shared" si="366"/>
        <v>2135.9375</v>
      </c>
      <c r="BG1942" s="16">
        <f t="shared" si="367"/>
        <v>1500</v>
      </c>
      <c r="BH1942" s="16">
        <f t="shared" si="368"/>
        <v>800</v>
      </c>
      <c r="BI1942" s="16">
        <f t="shared" si="369"/>
        <v>10</v>
      </c>
    </row>
    <row r="1943" spans="1:61" x14ac:dyDescent="0.35">
      <c r="A1943">
        <v>1942</v>
      </c>
      <c r="B1943" t="s">
        <v>360</v>
      </c>
      <c r="C1943" t="s">
        <v>8555</v>
      </c>
      <c r="D1943" s="15" t="s">
        <v>467</v>
      </c>
      <c r="E1943" s="12" t="s">
        <v>98</v>
      </c>
      <c r="F1943" s="16">
        <v>1978</v>
      </c>
      <c r="G1943" s="12" t="s">
        <v>362</v>
      </c>
      <c r="H1943" s="12" t="s">
        <v>91</v>
      </c>
      <c r="I1943" s="12" t="s">
        <v>363</v>
      </c>
      <c r="J1943" s="12" t="s">
        <v>2401</v>
      </c>
      <c r="K1943" s="12" t="s">
        <v>364</v>
      </c>
      <c r="N1943" s="16" t="s">
        <v>206</v>
      </c>
      <c r="O1943" s="16" t="s">
        <v>443</v>
      </c>
      <c r="P1943" s="12" t="s">
        <v>366</v>
      </c>
      <c r="Q1943" s="16">
        <v>2023</v>
      </c>
      <c r="R1943" s="16">
        <v>1.18</v>
      </c>
      <c r="W1943" s="12" t="s">
        <v>204</v>
      </c>
      <c r="X1943" s="16">
        <v>1</v>
      </c>
      <c r="Z1943" s="16">
        <v>1.18</v>
      </c>
      <c r="AA1943" s="16">
        <f t="shared" si="370"/>
        <v>141.6</v>
      </c>
      <c r="AB1943" s="16" t="s">
        <v>5604</v>
      </c>
      <c r="AD1943" s="16">
        <f t="shared" si="354"/>
        <v>49560</v>
      </c>
      <c r="AE1943" s="16">
        <f t="shared" si="355"/>
        <v>413</v>
      </c>
      <c r="AF1943" s="16">
        <f t="shared" si="356"/>
        <v>154875</v>
      </c>
      <c r="AG1943" s="16">
        <f t="shared" si="357"/>
        <v>118</v>
      </c>
      <c r="AH1943" s="12">
        <f t="shared" si="358"/>
        <v>0</v>
      </c>
      <c r="AI1943" s="16">
        <f t="shared" si="359"/>
        <v>8.26</v>
      </c>
      <c r="AJ1943" s="16">
        <f t="shared" si="360"/>
        <v>28497</v>
      </c>
      <c r="AK1943" s="16">
        <f t="shared" si="361"/>
        <v>590</v>
      </c>
      <c r="AL1943" s="16">
        <f t="shared" si="362"/>
        <v>5900</v>
      </c>
      <c r="AM1943" s="16">
        <f t="shared" si="363"/>
        <v>83780</v>
      </c>
      <c r="AN1943" s="16">
        <f t="shared" si="364"/>
        <v>322612</v>
      </c>
      <c r="AO1943" s="12" t="s">
        <v>1486</v>
      </c>
      <c r="AP1943" s="16">
        <v>1.18</v>
      </c>
      <c r="BC1943" s="16">
        <v>1.18</v>
      </c>
      <c r="BD1943" s="16">
        <f t="shared" si="365"/>
        <v>4.13</v>
      </c>
      <c r="BE1943" s="16">
        <f t="shared" si="366"/>
        <v>2016.325</v>
      </c>
      <c r="BG1943" s="16">
        <f t="shared" si="367"/>
        <v>1416</v>
      </c>
      <c r="BH1943" s="16">
        <f t="shared" si="368"/>
        <v>755.19999999999993</v>
      </c>
      <c r="BI1943" s="16">
        <f t="shared" si="369"/>
        <v>9.44</v>
      </c>
    </row>
    <row r="1944" spans="1:61" x14ac:dyDescent="0.35">
      <c r="A1944">
        <v>1943</v>
      </c>
      <c r="B1944" t="s">
        <v>360</v>
      </c>
      <c r="C1944" t="s">
        <v>8556</v>
      </c>
      <c r="D1944" s="15" t="s">
        <v>417</v>
      </c>
      <c r="E1944" s="12" t="s">
        <v>98</v>
      </c>
      <c r="F1944" s="16">
        <v>1957</v>
      </c>
      <c r="G1944" s="12" t="s">
        <v>362</v>
      </c>
      <c r="H1944" s="12" t="s">
        <v>91</v>
      </c>
      <c r="I1944" s="12" t="s">
        <v>363</v>
      </c>
      <c r="J1944" s="12" t="s">
        <v>2401</v>
      </c>
      <c r="K1944" s="12" t="s">
        <v>364</v>
      </c>
      <c r="N1944" s="16" t="s">
        <v>205</v>
      </c>
      <c r="O1944" s="16" t="s">
        <v>443</v>
      </c>
      <c r="P1944" s="12" t="s">
        <v>366</v>
      </c>
      <c r="Q1944" s="16">
        <v>2023</v>
      </c>
      <c r="R1944" s="16">
        <v>0.78</v>
      </c>
      <c r="W1944" s="12" t="s">
        <v>204</v>
      </c>
      <c r="X1944" s="16">
        <v>1</v>
      </c>
      <c r="Z1944" s="16">
        <v>0.78</v>
      </c>
      <c r="AA1944" s="16">
        <f t="shared" si="370"/>
        <v>93.600000000000009</v>
      </c>
      <c r="AB1944" s="16" t="s">
        <v>5604</v>
      </c>
      <c r="AD1944" s="16">
        <f t="shared" si="354"/>
        <v>32760.000000000004</v>
      </c>
      <c r="AE1944" s="16">
        <f t="shared" si="355"/>
        <v>273</v>
      </c>
      <c r="AF1944" s="16">
        <f t="shared" si="356"/>
        <v>102375</v>
      </c>
      <c r="AG1944" s="16">
        <f t="shared" si="357"/>
        <v>78</v>
      </c>
      <c r="AH1944" s="12">
        <f t="shared" si="358"/>
        <v>0</v>
      </c>
      <c r="AI1944" s="16">
        <f t="shared" si="359"/>
        <v>5.46</v>
      </c>
      <c r="AJ1944" s="16">
        <f t="shared" si="360"/>
        <v>18837</v>
      </c>
      <c r="AK1944" s="16">
        <f t="shared" si="361"/>
        <v>390</v>
      </c>
      <c r="AL1944" s="16">
        <f t="shared" si="362"/>
        <v>3900</v>
      </c>
      <c r="AM1944" s="16">
        <f t="shared" si="363"/>
        <v>55380</v>
      </c>
      <c r="AN1944" s="16">
        <f t="shared" si="364"/>
        <v>213252</v>
      </c>
      <c r="AO1944" s="12" t="s">
        <v>1486</v>
      </c>
      <c r="AP1944" s="16">
        <v>0.78</v>
      </c>
      <c r="BC1944" s="16">
        <v>0.78</v>
      </c>
      <c r="BD1944" s="16">
        <f t="shared" si="365"/>
        <v>2.73</v>
      </c>
      <c r="BE1944" s="16">
        <f t="shared" si="366"/>
        <v>1332.825</v>
      </c>
      <c r="BG1944" s="16">
        <f t="shared" si="367"/>
        <v>936</v>
      </c>
      <c r="BH1944" s="16">
        <f t="shared" si="368"/>
        <v>499.20000000000005</v>
      </c>
      <c r="BI1944" s="16">
        <f t="shared" si="369"/>
        <v>6.24</v>
      </c>
    </row>
    <row r="1945" spans="1:61" x14ac:dyDescent="0.35">
      <c r="A1945">
        <v>1944</v>
      </c>
      <c r="B1945" t="s">
        <v>360</v>
      </c>
      <c r="C1945" t="s">
        <v>8557</v>
      </c>
      <c r="D1945" s="15" t="s">
        <v>468</v>
      </c>
      <c r="E1945" s="12" t="s">
        <v>98</v>
      </c>
      <c r="F1945" s="16">
        <v>1963</v>
      </c>
      <c r="G1945" s="12" t="s">
        <v>362</v>
      </c>
      <c r="H1945" s="12" t="s">
        <v>91</v>
      </c>
      <c r="I1945" s="12" t="s">
        <v>363</v>
      </c>
      <c r="J1945" s="12" t="s">
        <v>2401</v>
      </c>
      <c r="K1945" s="12" t="s">
        <v>364</v>
      </c>
      <c r="N1945" s="16" t="s">
        <v>206</v>
      </c>
      <c r="O1945" s="16" t="s">
        <v>443</v>
      </c>
      <c r="P1945" s="12" t="s">
        <v>366</v>
      </c>
      <c r="Q1945" s="16">
        <v>2023</v>
      </c>
      <c r="R1945" s="16">
        <v>0.71</v>
      </c>
      <c r="W1945" s="12" t="s">
        <v>204</v>
      </c>
      <c r="X1945" s="16">
        <v>1</v>
      </c>
      <c r="Z1945" s="16">
        <v>0.71</v>
      </c>
      <c r="AA1945" s="16">
        <f t="shared" si="370"/>
        <v>85.199999999999989</v>
      </c>
      <c r="AB1945" s="16" t="s">
        <v>5604</v>
      </c>
      <c r="AD1945" s="16">
        <f t="shared" si="354"/>
        <v>29819.999999999996</v>
      </c>
      <c r="AE1945" s="16">
        <f t="shared" si="355"/>
        <v>248.5</v>
      </c>
      <c r="AF1945" s="16">
        <f t="shared" si="356"/>
        <v>93187.5</v>
      </c>
      <c r="AG1945" s="16">
        <f t="shared" si="357"/>
        <v>71</v>
      </c>
      <c r="AH1945" s="12">
        <f t="shared" si="358"/>
        <v>0</v>
      </c>
      <c r="AI1945" s="16">
        <f t="shared" si="359"/>
        <v>4.97</v>
      </c>
      <c r="AJ1945" s="16">
        <f t="shared" si="360"/>
        <v>17146.5</v>
      </c>
      <c r="AK1945" s="16">
        <f t="shared" si="361"/>
        <v>355</v>
      </c>
      <c r="AL1945" s="16">
        <f t="shared" si="362"/>
        <v>3550</v>
      </c>
      <c r="AM1945" s="16">
        <f t="shared" si="363"/>
        <v>50410</v>
      </c>
      <c r="AN1945" s="16">
        <f t="shared" si="364"/>
        <v>194114</v>
      </c>
      <c r="AO1945" s="12" t="s">
        <v>1486</v>
      </c>
      <c r="AP1945" s="16">
        <v>0.71</v>
      </c>
      <c r="BC1945" s="16">
        <v>0.71</v>
      </c>
      <c r="BD1945" s="16">
        <f t="shared" si="365"/>
        <v>2.4849999999999999</v>
      </c>
      <c r="BE1945" s="16">
        <f t="shared" si="366"/>
        <v>1213.2125000000001</v>
      </c>
      <c r="BG1945" s="16">
        <f t="shared" si="367"/>
        <v>852</v>
      </c>
      <c r="BH1945" s="16">
        <f t="shared" si="368"/>
        <v>454.4</v>
      </c>
      <c r="BI1945" s="16">
        <f t="shared" si="369"/>
        <v>5.68</v>
      </c>
    </row>
    <row r="1946" spans="1:61" x14ac:dyDescent="0.35">
      <c r="A1946">
        <v>1945</v>
      </c>
      <c r="B1946" t="s">
        <v>360</v>
      </c>
      <c r="C1946" t="s">
        <v>8558</v>
      </c>
      <c r="D1946" s="15" t="s">
        <v>469</v>
      </c>
      <c r="E1946" s="12" t="s">
        <v>98</v>
      </c>
      <c r="F1946" s="16">
        <v>1953</v>
      </c>
      <c r="G1946" s="12" t="s">
        <v>362</v>
      </c>
      <c r="H1946" s="12" t="s">
        <v>91</v>
      </c>
      <c r="I1946" s="12" t="s">
        <v>363</v>
      </c>
      <c r="J1946" s="12" t="s">
        <v>2401</v>
      </c>
      <c r="K1946" s="12" t="s">
        <v>364</v>
      </c>
      <c r="N1946" s="16" t="s">
        <v>206</v>
      </c>
      <c r="O1946" s="16" t="s">
        <v>443</v>
      </c>
      <c r="P1946" s="12" t="s">
        <v>366</v>
      </c>
      <c r="Q1946" s="16">
        <v>2023</v>
      </c>
      <c r="R1946" s="16">
        <v>0.33</v>
      </c>
      <c r="W1946" s="12" t="s">
        <v>204</v>
      </c>
      <c r="X1946" s="16">
        <v>1</v>
      </c>
      <c r="Z1946" s="16">
        <v>0.33</v>
      </c>
      <c r="AA1946" s="16">
        <f t="shared" si="370"/>
        <v>39.6</v>
      </c>
      <c r="AB1946" s="16" t="s">
        <v>5604</v>
      </c>
      <c r="AD1946" s="16">
        <f t="shared" si="354"/>
        <v>13860</v>
      </c>
      <c r="AE1946" s="16">
        <f t="shared" si="355"/>
        <v>115.5</v>
      </c>
      <c r="AF1946" s="16">
        <f t="shared" si="356"/>
        <v>43312.5</v>
      </c>
      <c r="AG1946" s="16">
        <f t="shared" si="357"/>
        <v>33</v>
      </c>
      <c r="AH1946" s="12">
        <f t="shared" si="358"/>
        <v>0</v>
      </c>
      <c r="AI1946" s="16">
        <f t="shared" si="359"/>
        <v>2.31</v>
      </c>
      <c r="AJ1946" s="16">
        <f t="shared" si="360"/>
        <v>7969.5</v>
      </c>
      <c r="AK1946" s="16">
        <f t="shared" si="361"/>
        <v>165</v>
      </c>
      <c r="AL1946" s="16">
        <f t="shared" si="362"/>
        <v>1650</v>
      </c>
      <c r="AM1946" s="16">
        <f t="shared" si="363"/>
        <v>23430</v>
      </c>
      <c r="AN1946" s="16">
        <f t="shared" si="364"/>
        <v>90222</v>
      </c>
      <c r="AO1946" s="12" t="s">
        <v>1486</v>
      </c>
      <c r="AP1946" s="16">
        <v>0.33</v>
      </c>
      <c r="BC1946" s="16">
        <v>0.33</v>
      </c>
      <c r="BD1946" s="16">
        <f t="shared" si="365"/>
        <v>1.155</v>
      </c>
      <c r="BE1946" s="16">
        <f t="shared" si="366"/>
        <v>563.88750000000005</v>
      </c>
      <c r="BG1946" s="16">
        <f t="shared" si="367"/>
        <v>396</v>
      </c>
      <c r="BH1946" s="16">
        <f t="shared" si="368"/>
        <v>211.20000000000002</v>
      </c>
      <c r="BI1946" s="16">
        <f t="shared" si="369"/>
        <v>2.64</v>
      </c>
    </row>
    <row r="1947" spans="1:61" x14ac:dyDescent="0.35">
      <c r="A1947">
        <v>1946</v>
      </c>
      <c r="B1947" t="s">
        <v>360</v>
      </c>
      <c r="C1947" t="s">
        <v>8559</v>
      </c>
      <c r="D1947" s="15" t="s">
        <v>470</v>
      </c>
      <c r="E1947" s="12" t="s">
        <v>98</v>
      </c>
      <c r="F1947" s="16">
        <v>1964</v>
      </c>
      <c r="G1947" s="12" t="s">
        <v>471</v>
      </c>
      <c r="H1947" s="12" t="s">
        <v>91</v>
      </c>
      <c r="I1947" s="12" t="s">
        <v>472</v>
      </c>
      <c r="J1947" s="12" t="s">
        <v>2401</v>
      </c>
      <c r="K1947" s="12" t="s">
        <v>473</v>
      </c>
      <c r="N1947" s="16" t="s">
        <v>474</v>
      </c>
      <c r="O1947" s="16" t="s">
        <v>443</v>
      </c>
      <c r="P1947" s="12" t="s">
        <v>475</v>
      </c>
      <c r="Q1947" s="16">
        <v>2023</v>
      </c>
      <c r="R1947" s="16">
        <v>1.1299999999999999</v>
      </c>
      <c r="W1947" s="12" t="s">
        <v>204</v>
      </c>
      <c r="X1947" s="16">
        <v>1</v>
      </c>
      <c r="Z1947" s="16">
        <v>1.1299999999999999</v>
      </c>
      <c r="AA1947" s="16">
        <f t="shared" si="370"/>
        <v>135.6</v>
      </c>
      <c r="AB1947" s="16" t="s">
        <v>5604</v>
      </c>
      <c r="AD1947" s="16">
        <f t="shared" si="354"/>
        <v>47460</v>
      </c>
      <c r="AE1947" s="16">
        <f t="shared" si="355"/>
        <v>395.49999999999994</v>
      </c>
      <c r="AF1947" s="16">
        <f t="shared" si="356"/>
        <v>148312.49999999997</v>
      </c>
      <c r="AG1947" s="16">
        <f t="shared" si="357"/>
        <v>112.99999999999999</v>
      </c>
      <c r="AH1947" s="12">
        <f t="shared" si="358"/>
        <v>0</v>
      </c>
      <c r="AI1947" s="16">
        <f t="shared" si="359"/>
        <v>7.9099999999999993</v>
      </c>
      <c r="AJ1947" s="16">
        <f t="shared" si="360"/>
        <v>27289.499999999996</v>
      </c>
      <c r="AK1947" s="16">
        <f t="shared" si="361"/>
        <v>565</v>
      </c>
      <c r="AL1947" s="16">
        <f t="shared" si="362"/>
        <v>5649.9999999999991</v>
      </c>
      <c r="AM1947" s="16">
        <f t="shared" si="363"/>
        <v>80229.999999999985</v>
      </c>
      <c r="AN1947" s="16">
        <f t="shared" si="364"/>
        <v>308941.99999999994</v>
      </c>
      <c r="AO1947" s="12" t="s">
        <v>1486</v>
      </c>
      <c r="AP1947" s="16">
        <v>1.1299999999999999</v>
      </c>
      <c r="BC1947" s="16">
        <v>1.1299999999999999</v>
      </c>
      <c r="BD1947" s="16">
        <f t="shared" si="365"/>
        <v>3.9549999999999996</v>
      </c>
      <c r="BE1947" s="16">
        <f t="shared" si="366"/>
        <v>1930.8874999999996</v>
      </c>
      <c r="BG1947" s="16">
        <f t="shared" si="367"/>
        <v>1355.9999999999998</v>
      </c>
      <c r="BH1947" s="16">
        <f t="shared" si="368"/>
        <v>723.19999999999993</v>
      </c>
      <c r="BI1947" s="16">
        <f t="shared" si="369"/>
        <v>9.0399999999999991</v>
      </c>
    </row>
    <row r="1948" spans="1:61" x14ac:dyDescent="0.35">
      <c r="A1948">
        <v>1947</v>
      </c>
      <c r="B1948" t="s">
        <v>360</v>
      </c>
      <c r="C1948" t="s">
        <v>8560</v>
      </c>
      <c r="D1948" s="15" t="s">
        <v>476</v>
      </c>
      <c r="E1948" s="12" t="s">
        <v>477</v>
      </c>
      <c r="G1948" s="12" t="s">
        <v>471</v>
      </c>
      <c r="H1948" s="12" t="s">
        <v>91</v>
      </c>
      <c r="I1948" s="12" t="s">
        <v>472</v>
      </c>
      <c r="J1948" s="12" t="s">
        <v>2401</v>
      </c>
      <c r="K1948" s="12" t="s">
        <v>473</v>
      </c>
      <c r="N1948" s="16" t="s">
        <v>478</v>
      </c>
      <c r="O1948" s="16" t="s">
        <v>5603</v>
      </c>
      <c r="Q1948" s="16">
        <v>2023</v>
      </c>
      <c r="W1948" s="12" t="s">
        <v>204</v>
      </c>
      <c r="X1948" s="16">
        <v>1</v>
      </c>
      <c r="AA1948" s="16">
        <f t="shared" si="370"/>
        <v>0</v>
      </c>
      <c r="AD1948" s="16">
        <f t="shared" si="354"/>
        <v>0</v>
      </c>
      <c r="AE1948" s="16">
        <f t="shared" si="355"/>
        <v>0</v>
      </c>
      <c r="AF1948" s="16">
        <f t="shared" si="356"/>
        <v>0</v>
      </c>
      <c r="AG1948" s="16">
        <f t="shared" si="357"/>
        <v>0</v>
      </c>
      <c r="AH1948" s="12">
        <f t="shared" si="358"/>
        <v>0</v>
      </c>
      <c r="AI1948" s="16">
        <f t="shared" si="359"/>
        <v>0</v>
      </c>
      <c r="AJ1948" s="16">
        <f t="shared" si="360"/>
        <v>0</v>
      </c>
      <c r="AK1948" s="16">
        <f t="shared" si="361"/>
        <v>0</v>
      </c>
      <c r="AL1948" s="16">
        <f t="shared" si="362"/>
        <v>0</v>
      </c>
      <c r="AM1948" s="16">
        <f t="shared" si="363"/>
        <v>0</v>
      </c>
      <c r="AN1948" s="16">
        <f t="shared" si="364"/>
        <v>0</v>
      </c>
      <c r="BD1948" s="16">
        <f t="shared" si="365"/>
        <v>0</v>
      </c>
      <c r="BE1948" s="16">
        <f t="shared" si="366"/>
        <v>0</v>
      </c>
      <c r="BG1948" s="16">
        <f t="shared" si="367"/>
        <v>0</v>
      </c>
      <c r="BH1948" s="16">
        <f t="shared" si="368"/>
        <v>0</v>
      </c>
      <c r="BI1948" s="16">
        <f t="shared" si="369"/>
        <v>0</v>
      </c>
    </row>
    <row r="1949" spans="1:61" x14ac:dyDescent="0.35">
      <c r="A1949">
        <v>1948</v>
      </c>
      <c r="B1949" t="s">
        <v>360</v>
      </c>
      <c r="C1949" t="s">
        <v>8561</v>
      </c>
      <c r="D1949" s="15" t="s">
        <v>479</v>
      </c>
      <c r="E1949" s="12" t="s">
        <v>93</v>
      </c>
      <c r="F1949" s="16">
        <v>1963</v>
      </c>
      <c r="G1949" s="12" t="s">
        <v>471</v>
      </c>
      <c r="H1949" s="12" t="s">
        <v>91</v>
      </c>
      <c r="I1949" s="12" t="s">
        <v>472</v>
      </c>
      <c r="J1949" s="12" t="s">
        <v>2401</v>
      </c>
      <c r="K1949" s="12" t="s">
        <v>364</v>
      </c>
      <c r="N1949" s="16" t="s">
        <v>480</v>
      </c>
      <c r="O1949" s="16" t="s">
        <v>481</v>
      </c>
      <c r="P1949" s="12" t="s">
        <v>482</v>
      </c>
      <c r="Q1949" s="16">
        <v>2023</v>
      </c>
      <c r="W1949" s="12" t="s">
        <v>204</v>
      </c>
      <c r="X1949" s="16">
        <v>1</v>
      </c>
      <c r="AA1949" s="16">
        <f t="shared" si="370"/>
        <v>0</v>
      </c>
      <c r="AD1949" s="16">
        <f t="shared" si="354"/>
        <v>0</v>
      </c>
      <c r="AE1949" s="16">
        <f t="shared" si="355"/>
        <v>0</v>
      </c>
      <c r="AF1949" s="16">
        <f t="shared" si="356"/>
        <v>0</v>
      </c>
      <c r="AG1949" s="16">
        <f t="shared" si="357"/>
        <v>0</v>
      </c>
      <c r="AH1949" s="12">
        <f t="shared" si="358"/>
        <v>0</v>
      </c>
      <c r="AI1949" s="16">
        <f t="shared" si="359"/>
        <v>0</v>
      </c>
      <c r="AJ1949" s="16">
        <f t="shared" si="360"/>
        <v>0</v>
      </c>
      <c r="AK1949" s="16">
        <f t="shared" si="361"/>
        <v>0</v>
      </c>
      <c r="AL1949" s="16">
        <f t="shared" si="362"/>
        <v>0</v>
      </c>
      <c r="AM1949" s="16">
        <f t="shared" si="363"/>
        <v>0</v>
      </c>
      <c r="AN1949" s="16">
        <f t="shared" si="364"/>
        <v>0</v>
      </c>
      <c r="BD1949" s="16">
        <f t="shared" si="365"/>
        <v>0</v>
      </c>
      <c r="BE1949" s="16">
        <f t="shared" si="366"/>
        <v>0</v>
      </c>
      <c r="BG1949" s="16">
        <f t="shared" si="367"/>
        <v>0</v>
      </c>
      <c r="BH1949" s="16">
        <f t="shared" si="368"/>
        <v>0</v>
      </c>
      <c r="BI1949" s="16">
        <f t="shared" si="369"/>
        <v>0</v>
      </c>
    </row>
    <row r="1950" spans="1:61" x14ac:dyDescent="0.35">
      <c r="A1950">
        <v>1949</v>
      </c>
      <c r="B1950" t="s">
        <v>360</v>
      </c>
      <c r="C1950" t="s">
        <v>8562</v>
      </c>
      <c r="D1950" s="15" t="s">
        <v>483</v>
      </c>
      <c r="E1950" s="12" t="s">
        <v>93</v>
      </c>
      <c r="F1950" s="16">
        <v>1976</v>
      </c>
      <c r="G1950" s="12" t="s">
        <v>471</v>
      </c>
      <c r="H1950" s="12" t="s">
        <v>91</v>
      </c>
      <c r="I1950" s="12" t="s">
        <v>472</v>
      </c>
      <c r="J1950" s="12" t="s">
        <v>2401</v>
      </c>
      <c r="K1950" s="12" t="s">
        <v>364</v>
      </c>
      <c r="N1950" s="16" t="s">
        <v>484</v>
      </c>
      <c r="O1950" s="16" t="s">
        <v>481</v>
      </c>
      <c r="P1950" s="12" t="s">
        <v>482</v>
      </c>
      <c r="Q1950" s="16">
        <v>2023</v>
      </c>
      <c r="W1950" s="12" t="s">
        <v>204</v>
      </c>
      <c r="X1950" s="16">
        <v>1</v>
      </c>
      <c r="AA1950" s="16">
        <f t="shared" si="370"/>
        <v>0</v>
      </c>
      <c r="AD1950" s="16">
        <f t="shared" si="354"/>
        <v>0</v>
      </c>
      <c r="AE1950" s="16">
        <f t="shared" si="355"/>
        <v>0</v>
      </c>
      <c r="AF1950" s="16">
        <f t="shared" si="356"/>
        <v>0</v>
      </c>
      <c r="AG1950" s="16">
        <f t="shared" si="357"/>
        <v>0</v>
      </c>
      <c r="AH1950" s="12">
        <f t="shared" si="358"/>
        <v>0</v>
      </c>
      <c r="AI1950" s="16">
        <f t="shared" si="359"/>
        <v>0</v>
      </c>
      <c r="AJ1950" s="16">
        <f t="shared" si="360"/>
        <v>0</v>
      </c>
      <c r="AK1950" s="16">
        <f t="shared" si="361"/>
        <v>0</v>
      </c>
      <c r="AL1950" s="16">
        <f t="shared" si="362"/>
        <v>0</v>
      </c>
      <c r="AM1950" s="16">
        <f t="shared" si="363"/>
        <v>0</v>
      </c>
      <c r="AN1950" s="16">
        <f t="shared" si="364"/>
        <v>0</v>
      </c>
      <c r="BD1950" s="16">
        <f t="shared" si="365"/>
        <v>0</v>
      </c>
      <c r="BE1950" s="16">
        <f t="shared" si="366"/>
        <v>0</v>
      </c>
      <c r="BG1950" s="16">
        <f t="shared" si="367"/>
        <v>0</v>
      </c>
      <c r="BH1950" s="16">
        <f t="shared" si="368"/>
        <v>0</v>
      </c>
      <c r="BI1950" s="16">
        <f t="shared" si="369"/>
        <v>0</v>
      </c>
    </row>
    <row r="1951" spans="1:61" x14ac:dyDescent="0.35">
      <c r="A1951">
        <v>1950</v>
      </c>
      <c r="B1951" t="s">
        <v>360</v>
      </c>
      <c r="C1951" t="s">
        <v>8563</v>
      </c>
      <c r="D1951" s="15" t="s">
        <v>485</v>
      </c>
      <c r="E1951" s="12" t="s">
        <v>93</v>
      </c>
      <c r="F1951" s="16">
        <v>1980</v>
      </c>
      <c r="G1951" s="12" t="s">
        <v>471</v>
      </c>
      <c r="H1951" s="12" t="s">
        <v>91</v>
      </c>
      <c r="I1951" s="12" t="s">
        <v>472</v>
      </c>
      <c r="J1951" s="12" t="s">
        <v>2401</v>
      </c>
      <c r="K1951" s="12" t="s">
        <v>364</v>
      </c>
      <c r="N1951" s="16" t="s">
        <v>478</v>
      </c>
      <c r="O1951" s="16" t="s">
        <v>481</v>
      </c>
      <c r="P1951" s="12" t="s">
        <v>482</v>
      </c>
      <c r="Q1951" s="16">
        <v>2023</v>
      </c>
      <c r="W1951" s="12" t="s">
        <v>204</v>
      </c>
      <c r="X1951" s="16">
        <v>1</v>
      </c>
      <c r="AA1951" s="16">
        <f t="shared" si="370"/>
        <v>0</v>
      </c>
      <c r="AD1951" s="16">
        <f t="shared" si="354"/>
        <v>0</v>
      </c>
      <c r="AE1951" s="16">
        <f t="shared" si="355"/>
        <v>0</v>
      </c>
      <c r="AF1951" s="16">
        <f t="shared" si="356"/>
        <v>0</v>
      </c>
      <c r="AG1951" s="16">
        <f t="shared" si="357"/>
        <v>0</v>
      </c>
      <c r="AH1951" s="12">
        <f t="shared" si="358"/>
        <v>0</v>
      </c>
      <c r="AI1951" s="16">
        <f t="shared" si="359"/>
        <v>0</v>
      </c>
      <c r="AJ1951" s="16">
        <f t="shared" si="360"/>
        <v>0</v>
      </c>
      <c r="AK1951" s="16">
        <f t="shared" si="361"/>
        <v>0</v>
      </c>
      <c r="AL1951" s="16">
        <f t="shared" si="362"/>
        <v>0</v>
      </c>
      <c r="AM1951" s="16">
        <f t="shared" si="363"/>
        <v>0</v>
      </c>
      <c r="AN1951" s="16">
        <f t="shared" si="364"/>
        <v>0</v>
      </c>
      <c r="BD1951" s="16">
        <f t="shared" si="365"/>
        <v>0</v>
      </c>
      <c r="BE1951" s="16">
        <f t="shared" si="366"/>
        <v>0</v>
      </c>
      <c r="BG1951" s="16">
        <f t="shared" si="367"/>
        <v>0</v>
      </c>
      <c r="BH1951" s="16">
        <f t="shared" si="368"/>
        <v>0</v>
      </c>
      <c r="BI1951" s="16">
        <f t="shared" si="369"/>
        <v>0</v>
      </c>
    </row>
    <row r="1952" spans="1:61" x14ac:dyDescent="0.35">
      <c r="A1952">
        <v>1951</v>
      </c>
      <c r="B1952" t="s">
        <v>360</v>
      </c>
      <c r="C1952" t="s">
        <v>8564</v>
      </c>
      <c r="D1952" s="15" t="s">
        <v>486</v>
      </c>
      <c r="E1952" s="12" t="s">
        <v>93</v>
      </c>
      <c r="F1952" s="16">
        <v>1968</v>
      </c>
      <c r="G1952" s="12" t="s">
        <v>471</v>
      </c>
      <c r="H1952" s="12" t="s">
        <v>91</v>
      </c>
      <c r="I1952" s="12" t="s">
        <v>472</v>
      </c>
      <c r="J1952" s="12" t="s">
        <v>2401</v>
      </c>
      <c r="K1952" s="12" t="s">
        <v>364</v>
      </c>
      <c r="N1952" s="16" t="s">
        <v>484</v>
      </c>
      <c r="O1952" s="16" t="s">
        <v>481</v>
      </c>
      <c r="P1952" s="12" t="s">
        <v>482</v>
      </c>
      <c r="Q1952" s="16">
        <v>2023</v>
      </c>
      <c r="W1952" s="12" t="s">
        <v>204</v>
      </c>
      <c r="X1952" s="16">
        <v>1</v>
      </c>
      <c r="AA1952" s="16">
        <f t="shared" si="370"/>
        <v>0</v>
      </c>
      <c r="AD1952" s="16">
        <f t="shared" si="354"/>
        <v>0</v>
      </c>
      <c r="AE1952" s="16">
        <f t="shared" si="355"/>
        <v>0</v>
      </c>
      <c r="AF1952" s="16">
        <f t="shared" si="356"/>
        <v>0</v>
      </c>
      <c r="AG1952" s="16">
        <f t="shared" si="357"/>
        <v>0</v>
      </c>
      <c r="AH1952" s="12">
        <f t="shared" si="358"/>
        <v>0</v>
      </c>
      <c r="AI1952" s="16">
        <f t="shared" si="359"/>
        <v>0</v>
      </c>
      <c r="AJ1952" s="16">
        <f t="shared" si="360"/>
        <v>0</v>
      </c>
      <c r="AK1952" s="16">
        <f t="shared" si="361"/>
        <v>0</v>
      </c>
      <c r="AL1952" s="16">
        <f t="shared" si="362"/>
        <v>0</v>
      </c>
      <c r="AM1952" s="16">
        <f t="shared" si="363"/>
        <v>0</v>
      </c>
      <c r="AN1952" s="16">
        <f t="shared" si="364"/>
        <v>0</v>
      </c>
      <c r="BD1952" s="16">
        <f t="shared" si="365"/>
        <v>0</v>
      </c>
      <c r="BE1952" s="16">
        <f t="shared" si="366"/>
        <v>0</v>
      </c>
      <c r="BG1952" s="16">
        <f t="shared" si="367"/>
        <v>0</v>
      </c>
      <c r="BH1952" s="16">
        <f t="shared" si="368"/>
        <v>0</v>
      </c>
      <c r="BI1952" s="16">
        <f t="shared" si="369"/>
        <v>0</v>
      </c>
    </row>
    <row r="1953" spans="1:61" x14ac:dyDescent="0.35">
      <c r="A1953">
        <v>1952</v>
      </c>
      <c r="B1953" t="s">
        <v>360</v>
      </c>
      <c r="C1953" t="s">
        <v>8565</v>
      </c>
      <c r="D1953" s="15" t="s">
        <v>487</v>
      </c>
      <c r="E1953" s="12" t="s">
        <v>93</v>
      </c>
      <c r="F1953" s="16">
        <v>1976</v>
      </c>
      <c r="G1953" s="12" t="s">
        <v>471</v>
      </c>
      <c r="H1953" s="12" t="s">
        <v>91</v>
      </c>
      <c r="I1953" s="12" t="s">
        <v>472</v>
      </c>
      <c r="J1953" s="12" t="s">
        <v>2401</v>
      </c>
      <c r="K1953" s="12" t="s">
        <v>364</v>
      </c>
      <c r="N1953" s="16" t="s">
        <v>484</v>
      </c>
      <c r="O1953" s="16" t="s">
        <v>488</v>
      </c>
      <c r="P1953" s="12" t="s">
        <v>482</v>
      </c>
      <c r="Q1953" s="16">
        <v>2023</v>
      </c>
      <c r="W1953" s="12" t="s">
        <v>204</v>
      </c>
      <c r="X1953" s="16">
        <v>1</v>
      </c>
      <c r="AA1953" s="16">
        <f t="shared" si="370"/>
        <v>0</v>
      </c>
      <c r="AD1953" s="16">
        <f t="shared" si="354"/>
        <v>0</v>
      </c>
      <c r="AE1953" s="16">
        <f t="shared" si="355"/>
        <v>0</v>
      </c>
      <c r="AF1953" s="16">
        <f t="shared" si="356"/>
        <v>0</v>
      </c>
      <c r="AG1953" s="16">
        <f t="shared" si="357"/>
        <v>0</v>
      </c>
      <c r="AH1953" s="12">
        <f t="shared" si="358"/>
        <v>0</v>
      </c>
      <c r="AI1953" s="16">
        <f t="shared" si="359"/>
        <v>0</v>
      </c>
      <c r="AJ1953" s="16">
        <f t="shared" si="360"/>
        <v>0</v>
      </c>
      <c r="AK1953" s="16">
        <f t="shared" si="361"/>
        <v>0</v>
      </c>
      <c r="AL1953" s="16">
        <f t="shared" si="362"/>
        <v>0</v>
      </c>
      <c r="AM1953" s="16">
        <f t="shared" si="363"/>
        <v>0</v>
      </c>
      <c r="AN1953" s="16">
        <f t="shared" si="364"/>
        <v>0</v>
      </c>
      <c r="BD1953" s="16">
        <f t="shared" si="365"/>
        <v>0</v>
      </c>
      <c r="BE1953" s="16">
        <f t="shared" si="366"/>
        <v>0</v>
      </c>
      <c r="BG1953" s="16">
        <f t="shared" si="367"/>
        <v>0</v>
      </c>
      <c r="BH1953" s="16">
        <f t="shared" si="368"/>
        <v>0</v>
      </c>
      <c r="BI1953" s="16">
        <f t="shared" si="369"/>
        <v>0</v>
      </c>
    </row>
    <row r="1954" spans="1:61" x14ac:dyDescent="0.35">
      <c r="A1954">
        <v>1953</v>
      </c>
      <c r="B1954" t="s">
        <v>360</v>
      </c>
      <c r="C1954" t="s">
        <v>8566</v>
      </c>
      <c r="D1954" s="15" t="s">
        <v>489</v>
      </c>
      <c r="E1954" s="12" t="s">
        <v>93</v>
      </c>
      <c r="F1954" s="16">
        <v>1986</v>
      </c>
      <c r="G1954" s="12" t="s">
        <v>471</v>
      </c>
      <c r="H1954" s="12" t="s">
        <v>91</v>
      </c>
      <c r="I1954" s="12" t="s">
        <v>472</v>
      </c>
      <c r="J1954" s="12" t="s">
        <v>2401</v>
      </c>
      <c r="K1954" s="12" t="s">
        <v>364</v>
      </c>
      <c r="N1954" s="16" t="s">
        <v>480</v>
      </c>
      <c r="O1954" s="16" t="s">
        <v>481</v>
      </c>
      <c r="P1954" s="12" t="s">
        <v>482</v>
      </c>
      <c r="Q1954" s="16">
        <v>2023</v>
      </c>
      <c r="W1954" s="12" t="s">
        <v>204</v>
      </c>
      <c r="X1954" s="16">
        <v>1</v>
      </c>
      <c r="AA1954" s="16">
        <f t="shared" si="370"/>
        <v>0</v>
      </c>
      <c r="AD1954" s="16">
        <f t="shared" si="354"/>
        <v>0</v>
      </c>
      <c r="AE1954" s="16">
        <f t="shared" si="355"/>
        <v>0</v>
      </c>
      <c r="AF1954" s="16">
        <f t="shared" si="356"/>
        <v>0</v>
      </c>
      <c r="AG1954" s="16">
        <f t="shared" si="357"/>
        <v>0</v>
      </c>
      <c r="AH1954" s="12">
        <f t="shared" si="358"/>
        <v>0</v>
      </c>
      <c r="AI1954" s="16">
        <f t="shared" si="359"/>
        <v>0</v>
      </c>
      <c r="AJ1954" s="16">
        <f t="shared" si="360"/>
        <v>0</v>
      </c>
      <c r="AK1954" s="16">
        <f t="shared" si="361"/>
        <v>0</v>
      </c>
      <c r="AL1954" s="16">
        <f t="shared" si="362"/>
        <v>0</v>
      </c>
      <c r="AM1954" s="16">
        <f t="shared" si="363"/>
        <v>0</v>
      </c>
      <c r="AN1954" s="16">
        <f t="shared" si="364"/>
        <v>0</v>
      </c>
      <c r="BD1954" s="16">
        <f t="shared" si="365"/>
        <v>0</v>
      </c>
      <c r="BE1954" s="16">
        <f t="shared" si="366"/>
        <v>0</v>
      </c>
      <c r="BG1954" s="16">
        <f t="shared" si="367"/>
        <v>0</v>
      </c>
      <c r="BH1954" s="16">
        <f t="shared" si="368"/>
        <v>0</v>
      </c>
      <c r="BI1954" s="16">
        <f t="shared" si="369"/>
        <v>0</v>
      </c>
    </row>
    <row r="1955" spans="1:61" x14ac:dyDescent="0.35">
      <c r="A1955">
        <v>1954</v>
      </c>
      <c r="B1955" t="s">
        <v>360</v>
      </c>
      <c r="C1955" t="s">
        <v>8567</v>
      </c>
      <c r="D1955" s="15" t="s">
        <v>490</v>
      </c>
      <c r="E1955" s="12" t="s">
        <v>93</v>
      </c>
      <c r="F1955" s="16">
        <v>1963</v>
      </c>
      <c r="G1955" s="12" t="s">
        <v>471</v>
      </c>
      <c r="H1955" s="12" t="s">
        <v>91</v>
      </c>
      <c r="I1955" s="12" t="s">
        <v>472</v>
      </c>
      <c r="J1955" s="12" t="s">
        <v>2401</v>
      </c>
      <c r="K1955" s="12" t="s">
        <v>473</v>
      </c>
      <c r="N1955" s="16" t="s">
        <v>478</v>
      </c>
      <c r="O1955" s="16" t="s">
        <v>481</v>
      </c>
      <c r="P1955" s="12" t="s">
        <v>482</v>
      </c>
      <c r="Q1955" s="16">
        <v>2023</v>
      </c>
      <c r="W1955" s="12" t="s">
        <v>204</v>
      </c>
      <c r="X1955" s="16">
        <v>1</v>
      </c>
      <c r="AA1955" s="16">
        <f t="shared" si="370"/>
        <v>0</v>
      </c>
      <c r="AD1955" s="16">
        <f t="shared" si="354"/>
        <v>0</v>
      </c>
      <c r="AE1955" s="16">
        <f t="shared" si="355"/>
        <v>0</v>
      </c>
      <c r="AF1955" s="16">
        <f t="shared" si="356"/>
        <v>0</v>
      </c>
      <c r="AG1955" s="16">
        <f t="shared" si="357"/>
        <v>0</v>
      </c>
      <c r="AH1955" s="12">
        <f t="shared" si="358"/>
        <v>0</v>
      </c>
      <c r="AI1955" s="16">
        <f t="shared" si="359"/>
        <v>0</v>
      </c>
      <c r="AJ1955" s="16">
        <f t="shared" si="360"/>
        <v>0</v>
      </c>
      <c r="AK1955" s="16">
        <f t="shared" si="361"/>
        <v>0</v>
      </c>
      <c r="AL1955" s="16">
        <f t="shared" si="362"/>
        <v>0</v>
      </c>
      <c r="AM1955" s="16">
        <f t="shared" si="363"/>
        <v>0</v>
      </c>
      <c r="AN1955" s="16">
        <f t="shared" si="364"/>
        <v>0</v>
      </c>
      <c r="BD1955" s="16">
        <f t="shared" si="365"/>
        <v>0</v>
      </c>
      <c r="BE1955" s="16">
        <f t="shared" si="366"/>
        <v>0</v>
      </c>
      <c r="BG1955" s="16">
        <f t="shared" si="367"/>
        <v>0</v>
      </c>
      <c r="BH1955" s="16">
        <f t="shared" si="368"/>
        <v>0</v>
      </c>
      <c r="BI1955" s="16">
        <f t="shared" si="369"/>
        <v>0</v>
      </c>
    </row>
    <row r="1956" spans="1:61" x14ac:dyDescent="0.35">
      <c r="A1956">
        <v>1955</v>
      </c>
      <c r="B1956" t="s">
        <v>360</v>
      </c>
      <c r="C1956" t="s">
        <v>8568</v>
      </c>
      <c r="D1956" s="15" t="s">
        <v>491</v>
      </c>
      <c r="E1956" s="12" t="s">
        <v>93</v>
      </c>
      <c r="F1956" s="16">
        <v>1957</v>
      </c>
      <c r="G1956" s="12" t="s">
        <v>471</v>
      </c>
      <c r="H1956" s="12" t="s">
        <v>91</v>
      </c>
      <c r="I1956" s="12" t="s">
        <v>472</v>
      </c>
      <c r="J1956" s="12" t="s">
        <v>2401</v>
      </c>
      <c r="K1956" s="12" t="s">
        <v>364</v>
      </c>
      <c r="N1956" s="16" t="s">
        <v>480</v>
      </c>
      <c r="O1956" s="16" t="s">
        <v>481</v>
      </c>
      <c r="P1956" s="12" t="s">
        <v>482</v>
      </c>
      <c r="Q1956" s="16">
        <v>2023</v>
      </c>
      <c r="W1956" s="12" t="s">
        <v>204</v>
      </c>
      <c r="X1956" s="16">
        <v>1</v>
      </c>
      <c r="AA1956" s="16">
        <f t="shared" si="370"/>
        <v>0</v>
      </c>
      <c r="AD1956" s="16">
        <f t="shared" si="354"/>
        <v>0</v>
      </c>
      <c r="AE1956" s="16">
        <f t="shared" si="355"/>
        <v>0</v>
      </c>
      <c r="AF1956" s="16">
        <f t="shared" si="356"/>
        <v>0</v>
      </c>
      <c r="AG1956" s="16">
        <f t="shared" si="357"/>
        <v>0</v>
      </c>
      <c r="AH1956" s="12">
        <f t="shared" si="358"/>
        <v>0</v>
      </c>
      <c r="AI1956" s="16">
        <f t="shared" si="359"/>
        <v>0</v>
      </c>
      <c r="AJ1956" s="16">
        <f t="shared" si="360"/>
        <v>0</v>
      </c>
      <c r="AK1956" s="16">
        <f t="shared" si="361"/>
        <v>0</v>
      </c>
      <c r="AL1956" s="16">
        <f t="shared" si="362"/>
        <v>0</v>
      </c>
      <c r="AM1956" s="16">
        <f t="shared" si="363"/>
        <v>0</v>
      </c>
      <c r="AN1956" s="16">
        <f t="shared" si="364"/>
        <v>0</v>
      </c>
      <c r="BD1956" s="16">
        <f t="shared" si="365"/>
        <v>0</v>
      </c>
      <c r="BE1956" s="16">
        <f t="shared" si="366"/>
        <v>0</v>
      </c>
      <c r="BG1956" s="16">
        <f t="shared" si="367"/>
        <v>0</v>
      </c>
      <c r="BH1956" s="16">
        <f t="shared" si="368"/>
        <v>0</v>
      </c>
      <c r="BI1956" s="16">
        <f t="shared" si="369"/>
        <v>0</v>
      </c>
    </row>
    <row r="1957" spans="1:61" x14ac:dyDescent="0.35">
      <c r="A1957">
        <v>1956</v>
      </c>
      <c r="B1957" t="s">
        <v>360</v>
      </c>
      <c r="C1957" t="s">
        <v>8569</v>
      </c>
      <c r="D1957" s="15" t="s">
        <v>492</v>
      </c>
      <c r="E1957" s="12" t="s">
        <v>93</v>
      </c>
      <c r="F1957" s="16">
        <v>1971</v>
      </c>
      <c r="G1957" s="12" t="s">
        <v>471</v>
      </c>
      <c r="H1957" s="12" t="s">
        <v>91</v>
      </c>
      <c r="I1957" s="12" t="s">
        <v>472</v>
      </c>
      <c r="J1957" s="12" t="s">
        <v>2401</v>
      </c>
      <c r="K1957" s="12" t="s">
        <v>364</v>
      </c>
      <c r="N1957" s="16" t="s">
        <v>480</v>
      </c>
      <c r="O1957" s="16" t="s">
        <v>481</v>
      </c>
      <c r="P1957" s="12" t="s">
        <v>482</v>
      </c>
      <c r="Q1957" s="16">
        <v>2023</v>
      </c>
      <c r="W1957" s="12" t="s">
        <v>204</v>
      </c>
      <c r="X1957" s="16">
        <v>1</v>
      </c>
      <c r="AA1957" s="16">
        <f t="shared" si="370"/>
        <v>0</v>
      </c>
      <c r="AD1957" s="16">
        <f t="shared" si="354"/>
        <v>0</v>
      </c>
      <c r="AE1957" s="16">
        <f t="shared" si="355"/>
        <v>0</v>
      </c>
      <c r="AF1957" s="16">
        <f t="shared" si="356"/>
        <v>0</v>
      </c>
      <c r="AG1957" s="16">
        <f t="shared" si="357"/>
        <v>0</v>
      </c>
      <c r="AH1957" s="12">
        <f t="shared" si="358"/>
        <v>0</v>
      </c>
      <c r="AI1957" s="16">
        <f t="shared" si="359"/>
        <v>0</v>
      </c>
      <c r="AJ1957" s="16">
        <f t="shared" si="360"/>
        <v>0</v>
      </c>
      <c r="AK1957" s="16">
        <f t="shared" si="361"/>
        <v>0</v>
      </c>
      <c r="AL1957" s="16">
        <f t="shared" si="362"/>
        <v>0</v>
      </c>
      <c r="AM1957" s="16">
        <f t="shared" si="363"/>
        <v>0</v>
      </c>
      <c r="AN1957" s="16">
        <f t="shared" si="364"/>
        <v>0</v>
      </c>
      <c r="BD1957" s="16">
        <f t="shared" si="365"/>
        <v>0</v>
      </c>
      <c r="BE1957" s="16">
        <f t="shared" si="366"/>
        <v>0</v>
      </c>
      <c r="BG1957" s="16">
        <f t="shared" si="367"/>
        <v>0</v>
      </c>
      <c r="BH1957" s="16">
        <f t="shared" si="368"/>
        <v>0</v>
      </c>
      <c r="BI1957" s="16">
        <f t="shared" si="369"/>
        <v>0</v>
      </c>
    </row>
    <row r="1958" spans="1:61" x14ac:dyDescent="0.35">
      <c r="A1958">
        <v>1957</v>
      </c>
      <c r="B1958" t="s">
        <v>360</v>
      </c>
      <c r="C1958" t="s">
        <v>8570</v>
      </c>
      <c r="D1958" s="15" t="s">
        <v>493</v>
      </c>
      <c r="E1958" s="12" t="s">
        <v>93</v>
      </c>
      <c r="G1958" s="12" t="s">
        <v>471</v>
      </c>
      <c r="H1958" s="12" t="s">
        <v>91</v>
      </c>
      <c r="I1958" s="12" t="s">
        <v>472</v>
      </c>
      <c r="J1958" s="12" t="s">
        <v>2401</v>
      </c>
      <c r="K1958" s="12" t="s">
        <v>364</v>
      </c>
      <c r="N1958" s="16" t="s">
        <v>478</v>
      </c>
      <c r="O1958" s="16" t="s">
        <v>481</v>
      </c>
      <c r="P1958" s="12" t="s">
        <v>482</v>
      </c>
      <c r="Q1958" s="16">
        <v>2023</v>
      </c>
      <c r="W1958" s="12" t="s">
        <v>204</v>
      </c>
      <c r="X1958" s="16">
        <v>1</v>
      </c>
      <c r="AA1958" s="16">
        <f t="shared" si="370"/>
        <v>0</v>
      </c>
      <c r="AD1958" s="16">
        <f t="shared" ref="AD1958:AD2021" si="371">AA1958*350</f>
        <v>0</v>
      </c>
      <c r="AE1958" s="16">
        <f t="shared" ref="AE1958:AE2021" si="372">Z1958*350</f>
        <v>0</v>
      </c>
      <c r="AF1958" s="16">
        <f t="shared" ref="AF1958:AF2021" si="373">AE1958*375</f>
        <v>0</v>
      </c>
      <c r="AG1958" s="16">
        <f t="shared" ref="AG1958:AG2021" si="374">Z1958*100</f>
        <v>0</v>
      </c>
      <c r="AH1958" s="12">
        <f t="shared" ref="AH1958:AH2021" si="375">AG1958*0</f>
        <v>0</v>
      </c>
      <c r="AI1958" s="16">
        <f t="shared" ref="AI1958:AI2021" si="376">7*Z1958</f>
        <v>0</v>
      </c>
      <c r="AJ1958" s="16">
        <f t="shared" ref="AJ1958:AJ2021" si="377">AI1958*3450</f>
        <v>0</v>
      </c>
      <c r="AK1958" s="16">
        <f t="shared" ref="AK1958:AK2021" si="378">Z1958*500</f>
        <v>0</v>
      </c>
      <c r="AL1958" s="16">
        <f t="shared" ref="AL1958:AL2021" si="379">1*5000*Z1958</f>
        <v>0</v>
      </c>
      <c r="AM1958" s="16">
        <f t="shared" ref="AM1958:AM2021" si="380">Z1958*71000</f>
        <v>0</v>
      </c>
      <c r="AN1958" s="16">
        <f t="shared" ref="AN1958:AN2021" si="381">AM1958+AL1958+AJ1958+AF1958+AD1958</f>
        <v>0</v>
      </c>
      <c r="BD1958" s="16">
        <f t="shared" ref="BD1958:BD2021" si="382">3.5*BC1958</f>
        <v>0</v>
      </c>
      <c r="BE1958" s="16">
        <f t="shared" ref="BE1958:BE2021" si="383">AN1958/160</f>
        <v>0</v>
      </c>
      <c r="BG1958" s="16">
        <f t="shared" ref="BG1958:BG2021" si="384">1200*BC1958</f>
        <v>0</v>
      </c>
      <c r="BH1958" s="16">
        <f t="shared" ref="BH1958:BH2021" si="385">640*BC1958</f>
        <v>0</v>
      </c>
      <c r="BI1958" s="16">
        <f t="shared" ref="BI1958:BI2021" si="386">BH1958/80</f>
        <v>0</v>
      </c>
    </row>
    <row r="1959" spans="1:61" x14ac:dyDescent="0.35">
      <c r="A1959">
        <v>1958</v>
      </c>
      <c r="B1959" t="s">
        <v>360</v>
      </c>
      <c r="C1959" t="s">
        <v>8571</v>
      </c>
      <c r="D1959" s="15" t="s">
        <v>494</v>
      </c>
      <c r="E1959" s="12" t="s">
        <v>93</v>
      </c>
      <c r="F1959" s="16">
        <v>1976</v>
      </c>
      <c r="G1959" s="12" t="s">
        <v>471</v>
      </c>
      <c r="H1959" s="12" t="s">
        <v>91</v>
      </c>
      <c r="I1959" s="12" t="s">
        <v>472</v>
      </c>
      <c r="J1959" s="12" t="s">
        <v>2401</v>
      </c>
      <c r="K1959" s="12" t="s">
        <v>364</v>
      </c>
      <c r="N1959" s="16" t="s">
        <v>480</v>
      </c>
      <c r="O1959" s="16" t="s">
        <v>481</v>
      </c>
      <c r="P1959" s="12" t="s">
        <v>495</v>
      </c>
      <c r="Q1959" s="16">
        <v>2023</v>
      </c>
      <c r="W1959" s="12" t="s">
        <v>204</v>
      </c>
      <c r="X1959" s="16">
        <v>1</v>
      </c>
      <c r="AA1959" s="16">
        <f t="shared" ref="AA1959:AA2022" si="387">Z1959*120</f>
        <v>0</v>
      </c>
      <c r="AD1959" s="16">
        <f t="shared" si="371"/>
        <v>0</v>
      </c>
      <c r="AE1959" s="16">
        <f t="shared" si="372"/>
        <v>0</v>
      </c>
      <c r="AF1959" s="16">
        <f t="shared" si="373"/>
        <v>0</v>
      </c>
      <c r="AG1959" s="16">
        <f t="shared" si="374"/>
        <v>0</v>
      </c>
      <c r="AH1959" s="12">
        <f t="shared" si="375"/>
        <v>0</v>
      </c>
      <c r="AI1959" s="16">
        <f t="shared" si="376"/>
        <v>0</v>
      </c>
      <c r="AJ1959" s="16">
        <f t="shared" si="377"/>
        <v>0</v>
      </c>
      <c r="AK1959" s="16">
        <f t="shared" si="378"/>
        <v>0</v>
      </c>
      <c r="AL1959" s="16">
        <f t="shared" si="379"/>
        <v>0</v>
      </c>
      <c r="AM1959" s="16">
        <f t="shared" si="380"/>
        <v>0</v>
      </c>
      <c r="AN1959" s="16">
        <f t="shared" si="381"/>
        <v>0</v>
      </c>
      <c r="BD1959" s="16">
        <f t="shared" si="382"/>
        <v>0</v>
      </c>
      <c r="BE1959" s="16">
        <f t="shared" si="383"/>
        <v>0</v>
      </c>
      <c r="BG1959" s="16">
        <f t="shared" si="384"/>
        <v>0</v>
      </c>
      <c r="BH1959" s="16">
        <f t="shared" si="385"/>
        <v>0</v>
      </c>
      <c r="BI1959" s="16">
        <f t="shared" si="386"/>
        <v>0</v>
      </c>
    </row>
    <row r="1960" spans="1:61" x14ac:dyDescent="0.35">
      <c r="A1960">
        <v>1959</v>
      </c>
      <c r="B1960" t="s">
        <v>360</v>
      </c>
      <c r="C1960" t="s">
        <v>8572</v>
      </c>
      <c r="D1960" s="15" t="s">
        <v>496</v>
      </c>
      <c r="E1960" s="12" t="s">
        <v>93</v>
      </c>
      <c r="F1960" s="16">
        <v>1964</v>
      </c>
      <c r="G1960" s="12" t="s">
        <v>471</v>
      </c>
      <c r="H1960" s="12" t="s">
        <v>91</v>
      </c>
      <c r="I1960" s="12" t="s">
        <v>472</v>
      </c>
      <c r="J1960" s="12" t="s">
        <v>2401</v>
      </c>
      <c r="K1960" s="12" t="s">
        <v>364</v>
      </c>
      <c r="N1960" s="16" t="s">
        <v>484</v>
      </c>
      <c r="O1960" s="16" t="s">
        <v>481</v>
      </c>
      <c r="P1960" s="12" t="s">
        <v>482</v>
      </c>
      <c r="Q1960" s="16">
        <v>2023</v>
      </c>
      <c r="W1960" s="12" t="s">
        <v>204</v>
      </c>
      <c r="X1960" s="16">
        <v>1</v>
      </c>
      <c r="AA1960" s="16">
        <f t="shared" si="387"/>
        <v>0</v>
      </c>
      <c r="AD1960" s="16">
        <f t="shared" si="371"/>
        <v>0</v>
      </c>
      <c r="AE1960" s="16">
        <f t="shared" si="372"/>
        <v>0</v>
      </c>
      <c r="AF1960" s="16">
        <f t="shared" si="373"/>
        <v>0</v>
      </c>
      <c r="AG1960" s="16">
        <f t="shared" si="374"/>
        <v>0</v>
      </c>
      <c r="AH1960" s="12">
        <f t="shared" si="375"/>
        <v>0</v>
      </c>
      <c r="AI1960" s="16">
        <f t="shared" si="376"/>
        <v>0</v>
      </c>
      <c r="AJ1960" s="16">
        <f t="shared" si="377"/>
        <v>0</v>
      </c>
      <c r="AK1960" s="16">
        <f t="shared" si="378"/>
        <v>0</v>
      </c>
      <c r="AL1960" s="16">
        <f t="shared" si="379"/>
        <v>0</v>
      </c>
      <c r="AM1960" s="16">
        <f t="shared" si="380"/>
        <v>0</v>
      </c>
      <c r="AN1960" s="16">
        <f t="shared" si="381"/>
        <v>0</v>
      </c>
      <c r="BD1960" s="16">
        <f t="shared" si="382"/>
        <v>0</v>
      </c>
      <c r="BE1960" s="16">
        <f t="shared" si="383"/>
        <v>0</v>
      </c>
      <c r="BG1960" s="16">
        <f t="shared" si="384"/>
        <v>0</v>
      </c>
      <c r="BH1960" s="16">
        <f t="shared" si="385"/>
        <v>0</v>
      </c>
      <c r="BI1960" s="16">
        <f t="shared" si="386"/>
        <v>0</v>
      </c>
    </row>
    <row r="1961" spans="1:61" x14ac:dyDescent="0.35">
      <c r="A1961">
        <v>1960</v>
      </c>
      <c r="B1961" t="s">
        <v>360</v>
      </c>
      <c r="C1961" t="s">
        <v>8573</v>
      </c>
      <c r="D1961" s="15" t="s">
        <v>497</v>
      </c>
      <c r="E1961" s="12" t="s">
        <v>93</v>
      </c>
      <c r="F1961" s="16">
        <v>1980</v>
      </c>
      <c r="G1961" s="12" t="s">
        <v>471</v>
      </c>
      <c r="H1961" s="12" t="s">
        <v>91</v>
      </c>
      <c r="I1961" s="12" t="s">
        <v>472</v>
      </c>
      <c r="J1961" s="12" t="s">
        <v>2401</v>
      </c>
      <c r="K1961" s="12" t="s">
        <v>364</v>
      </c>
      <c r="N1961" s="16" t="s">
        <v>478</v>
      </c>
      <c r="O1961" s="16" t="s">
        <v>481</v>
      </c>
      <c r="P1961" s="12" t="s">
        <v>482</v>
      </c>
      <c r="Q1961" s="16">
        <v>2023</v>
      </c>
      <c r="W1961" s="12" t="s">
        <v>204</v>
      </c>
      <c r="X1961" s="16">
        <v>1</v>
      </c>
      <c r="AA1961" s="16">
        <f t="shared" si="387"/>
        <v>0</v>
      </c>
      <c r="AD1961" s="16">
        <f t="shared" si="371"/>
        <v>0</v>
      </c>
      <c r="AE1961" s="16">
        <f t="shared" si="372"/>
        <v>0</v>
      </c>
      <c r="AF1961" s="16">
        <f t="shared" si="373"/>
        <v>0</v>
      </c>
      <c r="AG1961" s="16">
        <f t="shared" si="374"/>
        <v>0</v>
      </c>
      <c r="AH1961" s="12">
        <f t="shared" si="375"/>
        <v>0</v>
      </c>
      <c r="AI1961" s="16">
        <f t="shared" si="376"/>
        <v>0</v>
      </c>
      <c r="AJ1961" s="16">
        <f t="shared" si="377"/>
        <v>0</v>
      </c>
      <c r="AK1961" s="16">
        <f t="shared" si="378"/>
        <v>0</v>
      </c>
      <c r="AL1961" s="16">
        <f t="shared" si="379"/>
        <v>0</v>
      </c>
      <c r="AM1961" s="16">
        <f t="shared" si="380"/>
        <v>0</v>
      </c>
      <c r="AN1961" s="16">
        <f t="shared" si="381"/>
        <v>0</v>
      </c>
      <c r="BD1961" s="16">
        <f t="shared" si="382"/>
        <v>0</v>
      </c>
      <c r="BE1961" s="16">
        <f t="shared" si="383"/>
        <v>0</v>
      </c>
      <c r="BG1961" s="16">
        <f t="shared" si="384"/>
        <v>0</v>
      </c>
      <c r="BH1961" s="16">
        <f t="shared" si="385"/>
        <v>0</v>
      </c>
      <c r="BI1961" s="16">
        <f t="shared" si="386"/>
        <v>0</v>
      </c>
    </row>
    <row r="1962" spans="1:61" x14ac:dyDescent="0.35">
      <c r="A1962">
        <v>1961</v>
      </c>
      <c r="B1962" t="s">
        <v>360</v>
      </c>
      <c r="C1962" t="s">
        <v>8574</v>
      </c>
      <c r="D1962" s="15" t="s">
        <v>498</v>
      </c>
      <c r="E1962" s="12" t="s">
        <v>93</v>
      </c>
      <c r="F1962" s="16">
        <v>1979</v>
      </c>
      <c r="G1962" s="12" t="s">
        <v>471</v>
      </c>
      <c r="H1962" s="12" t="s">
        <v>91</v>
      </c>
      <c r="I1962" s="12" t="s">
        <v>472</v>
      </c>
      <c r="J1962" s="12" t="s">
        <v>2401</v>
      </c>
      <c r="K1962" s="12" t="s">
        <v>364</v>
      </c>
      <c r="N1962" s="16" t="s">
        <v>480</v>
      </c>
      <c r="O1962" s="16" t="s">
        <v>481</v>
      </c>
      <c r="P1962" s="12" t="s">
        <v>482</v>
      </c>
      <c r="Q1962" s="16">
        <v>2023</v>
      </c>
      <c r="W1962" s="12" t="s">
        <v>204</v>
      </c>
      <c r="X1962" s="16">
        <v>1</v>
      </c>
      <c r="AA1962" s="16">
        <f t="shared" si="387"/>
        <v>0</v>
      </c>
      <c r="AD1962" s="16">
        <f t="shared" si="371"/>
        <v>0</v>
      </c>
      <c r="AE1962" s="16">
        <f t="shared" si="372"/>
        <v>0</v>
      </c>
      <c r="AF1962" s="16">
        <f t="shared" si="373"/>
        <v>0</v>
      </c>
      <c r="AG1962" s="16">
        <f t="shared" si="374"/>
        <v>0</v>
      </c>
      <c r="AH1962" s="12">
        <f t="shared" si="375"/>
        <v>0</v>
      </c>
      <c r="AI1962" s="16">
        <f t="shared" si="376"/>
        <v>0</v>
      </c>
      <c r="AJ1962" s="16">
        <f t="shared" si="377"/>
        <v>0</v>
      </c>
      <c r="AK1962" s="16">
        <f t="shared" si="378"/>
        <v>0</v>
      </c>
      <c r="AL1962" s="16">
        <f t="shared" si="379"/>
        <v>0</v>
      </c>
      <c r="AM1962" s="16">
        <f t="shared" si="380"/>
        <v>0</v>
      </c>
      <c r="AN1962" s="16">
        <f t="shared" si="381"/>
        <v>0</v>
      </c>
      <c r="BD1962" s="16">
        <f t="shared" si="382"/>
        <v>0</v>
      </c>
      <c r="BE1962" s="16">
        <f t="shared" si="383"/>
        <v>0</v>
      </c>
      <c r="BG1962" s="16">
        <f t="shared" si="384"/>
        <v>0</v>
      </c>
      <c r="BH1962" s="16">
        <f t="shared" si="385"/>
        <v>0</v>
      </c>
      <c r="BI1962" s="16">
        <f t="shared" si="386"/>
        <v>0</v>
      </c>
    </row>
    <row r="1963" spans="1:61" x14ac:dyDescent="0.35">
      <c r="A1963">
        <v>1962</v>
      </c>
      <c r="B1963" t="s">
        <v>360</v>
      </c>
      <c r="C1963" t="s">
        <v>8575</v>
      </c>
      <c r="D1963" s="15" t="s">
        <v>499</v>
      </c>
      <c r="E1963" s="12" t="s">
        <v>93</v>
      </c>
      <c r="F1963" s="16">
        <v>1973</v>
      </c>
      <c r="G1963" s="12" t="s">
        <v>471</v>
      </c>
      <c r="H1963" s="12" t="s">
        <v>91</v>
      </c>
      <c r="I1963" s="12" t="s">
        <v>472</v>
      </c>
      <c r="J1963" s="12" t="s">
        <v>2401</v>
      </c>
      <c r="K1963" s="12" t="s">
        <v>364</v>
      </c>
      <c r="N1963" s="16" t="s">
        <v>480</v>
      </c>
      <c r="O1963" s="16" t="s">
        <v>481</v>
      </c>
      <c r="P1963" s="12" t="s">
        <v>482</v>
      </c>
      <c r="Q1963" s="16">
        <v>2023</v>
      </c>
      <c r="W1963" s="12" t="s">
        <v>204</v>
      </c>
      <c r="X1963" s="16">
        <v>1</v>
      </c>
      <c r="AA1963" s="16">
        <f t="shared" si="387"/>
        <v>0</v>
      </c>
      <c r="AD1963" s="16">
        <f t="shared" si="371"/>
        <v>0</v>
      </c>
      <c r="AE1963" s="16">
        <f t="shared" si="372"/>
        <v>0</v>
      </c>
      <c r="AF1963" s="16">
        <f t="shared" si="373"/>
        <v>0</v>
      </c>
      <c r="AG1963" s="16">
        <f t="shared" si="374"/>
        <v>0</v>
      </c>
      <c r="AH1963" s="12">
        <f t="shared" si="375"/>
        <v>0</v>
      </c>
      <c r="AI1963" s="16">
        <f t="shared" si="376"/>
        <v>0</v>
      </c>
      <c r="AJ1963" s="16">
        <f t="shared" si="377"/>
        <v>0</v>
      </c>
      <c r="AK1963" s="16">
        <f t="shared" si="378"/>
        <v>0</v>
      </c>
      <c r="AL1963" s="16">
        <f t="shared" si="379"/>
        <v>0</v>
      </c>
      <c r="AM1963" s="16">
        <f t="shared" si="380"/>
        <v>0</v>
      </c>
      <c r="AN1963" s="16">
        <f t="shared" si="381"/>
        <v>0</v>
      </c>
      <c r="BD1963" s="16">
        <f t="shared" si="382"/>
        <v>0</v>
      </c>
      <c r="BE1963" s="16">
        <f t="shared" si="383"/>
        <v>0</v>
      </c>
      <c r="BG1963" s="16">
        <f t="shared" si="384"/>
        <v>0</v>
      </c>
      <c r="BH1963" s="16">
        <f t="shared" si="385"/>
        <v>0</v>
      </c>
      <c r="BI1963" s="16">
        <f t="shared" si="386"/>
        <v>0</v>
      </c>
    </row>
    <row r="1964" spans="1:61" x14ac:dyDescent="0.35">
      <c r="A1964">
        <v>1963</v>
      </c>
      <c r="B1964" t="s">
        <v>360</v>
      </c>
      <c r="C1964" t="s">
        <v>8576</v>
      </c>
      <c r="D1964" s="15" t="s">
        <v>500</v>
      </c>
      <c r="E1964" s="12" t="s">
        <v>93</v>
      </c>
      <c r="F1964" s="16">
        <v>1968</v>
      </c>
      <c r="G1964" s="12" t="s">
        <v>471</v>
      </c>
      <c r="H1964" s="12" t="s">
        <v>91</v>
      </c>
      <c r="I1964" s="12" t="s">
        <v>472</v>
      </c>
      <c r="J1964" s="12" t="s">
        <v>2401</v>
      </c>
      <c r="K1964" s="12" t="s">
        <v>364</v>
      </c>
      <c r="N1964" s="16" t="s">
        <v>478</v>
      </c>
      <c r="O1964" s="16" t="s">
        <v>481</v>
      </c>
      <c r="P1964" s="12" t="s">
        <v>482</v>
      </c>
      <c r="Q1964" s="16">
        <v>2023</v>
      </c>
      <c r="W1964" s="12" t="s">
        <v>204</v>
      </c>
      <c r="X1964" s="16">
        <v>1</v>
      </c>
      <c r="AA1964" s="16">
        <f t="shared" si="387"/>
        <v>0</v>
      </c>
      <c r="AD1964" s="16">
        <f t="shared" si="371"/>
        <v>0</v>
      </c>
      <c r="AE1964" s="16">
        <f t="shared" si="372"/>
        <v>0</v>
      </c>
      <c r="AF1964" s="16">
        <f t="shared" si="373"/>
        <v>0</v>
      </c>
      <c r="AG1964" s="16">
        <f t="shared" si="374"/>
        <v>0</v>
      </c>
      <c r="AH1964" s="12">
        <f t="shared" si="375"/>
        <v>0</v>
      </c>
      <c r="AI1964" s="16">
        <f t="shared" si="376"/>
        <v>0</v>
      </c>
      <c r="AJ1964" s="16">
        <f t="shared" si="377"/>
        <v>0</v>
      </c>
      <c r="AK1964" s="16">
        <f t="shared" si="378"/>
        <v>0</v>
      </c>
      <c r="AL1964" s="16">
        <f t="shared" si="379"/>
        <v>0</v>
      </c>
      <c r="AM1964" s="16">
        <f t="shared" si="380"/>
        <v>0</v>
      </c>
      <c r="AN1964" s="16">
        <f t="shared" si="381"/>
        <v>0</v>
      </c>
      <c r="BD1964" s="16">
        <f t="shared" si="382"/>
        <v>0</v>
      </c>
      <c r="BE1964" s="16">
        <f t="shared" si="383"/>
        <v>0</v>
      </c>
      <c r="BG1964" s="16">
        <f t="shared" si="384"/>
        <v>0</v>
      </c>
      <c r="BH1964" s="16">
        <f t="shared" si="385"/>
        <v>0</v>
      </c>
      <c r="BI1964" s="16">
        <f t="shared" si="386"/>
        <v>0</v>
      </c>
    </row>
    <row r="1965" spans="1:61" x14ac:dyDescent="0.35">
      <c r="A1965">
        <v>1964</v>
      </c>
      <c r="B1965" t="s">
        <v>360</v>
      </c>
      <c r="C1965" t="s">
        <v>8577</v>
      </c>
      <c r="D1965" s="15" t="s">
        <v>501</v>
      </c>
      <c r="E1965" s="12" t="s">
        <v>93</v>
      </c>
      <c r="F1965" s="16">
        <v>1988</v>
      </c>
      <c r="G1965" s="12" t="s">
        <v>471</v>
      </c>
      <c r="H1965" s="12" t="s">
        <v>91</v>
      </c>
      <c r="I1965" s="12" t="s">
        <v>472</v>
      </c>
      <c r="J1965" s="12" t="s">
        <v>2401</v>
      </c>
      <c r="K1965" s="12" t="s">
        <v>364</v>
      </c>
      <c r="N1965" s="16" t="s">
        <v>478</v>
      </c>
      <c r="O1965" s="16" t="s">
        <v>481</v>
      </c>
      <c r="P1965" s="12" t="s">
        <v>482</v>
      </c>
      <c r="Q1965" s="16">
        <v>2023</v>
      </c>
      <c r="W1965" s="12" t="s">
        <v>204</v>
      </c>
      <c r="X1965" s="16">
        <v>1</v>
      </c>
      <c r="AA1965" s="16">
        <f t="shared" si="387"/>
        <v>0</v>
      </c>
      <c r="AD1965" s="16">
        <f t="shared" si="371"/>
        <v>0</v>
      </c>
      <c r="AE1965" s="16">
        <f t="shared" si="372"/>
        <v>0</v>
      </c>
      <c r="AF1965" s="16">
        <f t="shared" si="373"/>
        <v>0</v>
      </c>
      <c r="AG1965" s="16">
        <f t="shared" si="374"/>
        <v>0</v>
      </c>
      <c r="AH1965" s="12">
        <f t="shared" si="375"/>
        <v>0</v>
      </c>
      <c r="AI1965" s="16">
        <f t="shared" si="376"/>
        <v>0</v>
      </c>
      <c r="AJ1965" s="16">
        <f t="shared" si="377"/>
        <v>0</v>
      </c>
      <c r="AK1965" s="16">
        <f t="shared" si="378"/>
        <v>0</v>
      </c>
      <c r="AL1965" s="16">
        <f t="shared" si="379"/>
        <v>0</v>
      </c>
      <c r="AM1965" s="16">
        <f t="shared" si="380"/>
        <v>0</v>
      </c>
      <c r="AN1965" s="16">
        <f t="shared" si="381"/>
        <v>0</v>
      </c>
      <c r="BD1965" s="16">
        <f t="shared" si="382"/>
        <v>0</v>
      </c>
      <c r="BE1965" s="16">
        <f t="shared" si="383"/>
        <v>0</v>
      </c>
      <c r="BG1965" s="16">
        <f t="shared" si="384"/>
        <v>0</v>
      </c>
      <c r="BH1965" s="16">
        <f t="shared" si="385"/>
        <v>0</v>
      </c>
      <c r="BI1965" s="16">
        <f t="shared" si="386"/>
        <v>0</v>
      </c>
    </row>
    <row r="1966" spans="1:61" x14ac:dyDescent="0.35">
      <c r="A1966">
        <v>1965</v>
      </c>
      <c r="B1966" t="s">
        <v>360</v>
      </c>
      <c r="C1966" t="s">
        <v>8578</v>
      </c>
      <c r="D1966" s="15" t="s">
        <v>502</v>
      </c>
      <c r="E1966" s="12" t="s">
        <v>93</v>
      </c>
      <c r="F1966" s="16">
        <v>1956</v>
      </c>
      <c r="G1966" s="12" t="s">
        <v>471</v>
      </c>
      <c r="H1966" s="12" t="s">
        <v>91</v>
      </c>
      <c r="I1966" s="12" t="s">
        <v>472</v>
      </c>
      <c r="J1966" s="12" t="s">
        <v>2401</v>
      </c>
      <c r="K1966" s="12" t="s">
        <v>364</v>
      </c>
      <c r="N1966" s="16" t="s">
        <v>478</v>
      </c>
      <c r="O1966" s="16" t="s">
        <v>481</v>
      </c>
      <c r="P1966" s="12" t="s">
        <v>482</v>
      </c>
      <c r="Q1966" s="16">
        <v>2023</v>
      </c>
      <c r="W1966" s="12" t="s">
        <v>204</v>
      </c>
      <c r="X1966" s="16">
        <v>1</v>
      </c>
      <c r="AA1966" s="16">
        <f t="shared" si="387"/>
        <v>0</v>
      </c>
      <c r="AD1966" s="16">
        <f t="shared" si="371"/>
        <v>0</v>
      </c>
      <c r="AE1966" s="16">
        <f t="shared" si="372"/>
        <v>0</v>
      </c>
      <c r="AF1966" s="16">
        <f t="shared" si="373"/>
        <v>0</v>
      </c>
      <c r="AG1966" s="16">
        <f t="shared" si="374"/>
        <v>0</v>
      </c>
      <c r="AH1966" s="12">
        <f t="shared" si="375"/>
        <v>0</v>
      </c>
      <c r="AI1966" s="16">
        <f t="shared" si="376"/>
        <v>0</v>
      </c>
      <c r="AJ1966" s="16">
        <f t="shared" si="377"/>
        <v>0</v>
      </c>
      <c r="AK1966" s="16">
        <f t="shared" si="378"/>
        <v>0</v>
      </c>
      <c r="AL1966" s="16">
        <f t="shared" si="379"/>
        <v>0</v>
      </c>
      <c r="AM1966" s="16">
        <f t="shared" si="380"/>
        <v>0</v>
      </c>
      <c r="AN1966" s="16">
        <f t="shared" si="381"/>
        <v>0</v>
      </c>
      <c r="BD1966" s="16">
        <f t="shared" si="382"/>
        <v>0</v>
      </c>
      <c r="BE1966" s="16">
        <f t="shared" si="383"/>
        <v>0</v>
      </c>
      <c r="BG1966" s="16">
        <f t="shared" si="384"/>
        <v>0</v>
      </c>
      <c r="BH1966" s="16">
        <f t="shared" si="385"/>
        <v>0</v>
      </c>
      <c r="BI1966" s="16">
        <f t="shared" si="386"/>
        <v>0</v>
      </c>
    </row>
    <row r="1967" spans="1:61" x14ac:dyDescent="0.35">
      <c r="A1967">
        <v>1966</v>
      </c>
      <c r="B1967" t="s">
        <v>360</v>
      </c>
      <c r="C1967" t="s">
        <v>8579</v>
      </c>
      <c r="D1967" s="15" t="s">
        <v>503</v>
      </c>
      <c r="E1967" s="12" t="s">
        <v>93</v>
      </c>
      <c r="F1967" s="16">
        <v>1976</v>
      </c>
      <c r="G1967" s="12" t="s">
        <v>471</v>
      </c>
      <c r="H1967" s="12" t="s">
        <v>91</v>
      </c>
      <c r="I1967" s="12" t="s">
        <v>472</v>
      </c>
      <c r="J1967" s="12" t="s">
        <v>2401</v>
      </c>
      <c r="K1967" s="12" t="s">
        <v>364</v>
      </c>
      <c r="N1967" s="16" t="s">
        <v>478</v>
      </c>
      <c r="O1967" s="16" t="s">
        <v>481</v>
      </c>
      <c r="P1967" s="12" t="s">
        <v>482</v>
      </c>
      <c r="Q1967" s="16">
        <v>2023</v>
      </c>
      <c r="W1967" s="12" t="s">
        <v>204</v>
      </c>
      <c r="X1967" s="16">
        <v>1</v>
      </c>
      <c r="AA1967" s="16">
        <f t="shared" si="387"/>
        <v>0</v>
      </c>
      <c r="AD1967" s="16">
        <f t="shared" si="371"/>
        <v>0</v>
      </c>
      <c r="AE1967" s="16">
        <f t="shared" si="372"/>
        <v>0</v>
      </c>
      <c r="AF1967" s="16">
        <f t="shared" si="373"/>
        <v>0</v>
      </c>
      <c r="AG1967" s="16">
        <f t="shared" si="374"/>
        <v>0</v>
      </c>
      <c r="AH1967" s="12">
        <f t="shared" si="375"/>
        <v>0</v>
      </c>
      <c r="AI1967" s="16">
        <f t="shared" si="376"/>
        <v>0</v>
      </c>
      <c r="AJ1967" s="16">
        <f t="shared" si="377"/>
        <v>0</v>
      </c>
      <c r="AK1967" s="16">
        <f t="shared" si="378"/>
        <v>0</v>
      </c>
      <c r="AL1967" s="16">
        <f t="shared" si="379"/>
        <v>0</v>
      </c>
      <c r="AM1967" s="16">
        <f t="shared" si="380"/>
        <v>0</v>
      </c>
      <c r="AN1967" s="16">
        <f t="shared" si="381"/>
        <v>0</v>
      </c>
      <c r="BD1967" s="16">
        <f t="shared" si="382"/>
        <v>0</v>
      </c>
      <c r="BE1967" s="16">
        <f t="shared" si="383"/>
        <v>0</v>
      </c>
      <c r="BG1967" s="16">
        <f t="shared" si="384"/>
        <v>0</v>
      </c>
      <c r="BH1967" s="16">
        <f t="shared" si="385"/>
        <v>0</v>
      </c>
      <c r="BI1967" s="16">
        <f t="shared" si="386"/>
        <v>0</v>
      </c>
    </row>
    <row r="1968" spans="1:61" x14ac:dyDescent="0.35">
      <c r="A1968">
        <v>1967</v>
      </c>
      <c r="B1968" t="s">
        <v>360</v>
      </c>
      <c r="C1968" t="s">
        <v>8580</v>
      </c>
      <c r="D1968" s="15" t="s">
        <v>504</v>
      </c>
      <c r="E1968" s="12" t="s">
        <v>93</v>
      </c>
      <c r="F1968" s="16">
        <v>1974</v>
      </c>
      <c r="G1968" s="12" t="s">
        <v>471</v>
      </c>
      <c r="H1968" s="12" t="s">
        <v>91</v>
      </c>
      <c r="I1968" s="12" t="s">
        <v>472</v>
      </c>
      <c r="J1968" s="12" t="s">
        <v>2401</v>
      </c>
      <c r="K1968" s="12" t="s">
        <v>473</v>
      </c>
      <c r="N1968" s="16" t="s">
        <v>478</v>
      </c>
      <c r="O1968" s="16" t="s">
        <v>481</v>
      </c>
      <c r="P1968" s="12" t="s">
        <v>482</v>
      </c>
      <c r="Q1968" s="16">
        <v>2023</v>
      </c>
      <c r="W1968" s="12" t="s">
        <v>204</v>
      </c>
      <c r="X1968" s="16">
        <v>1</v>
      </c>
      <c r="AA1968" s="16">
        <f t="shared" si="387"/>
        <v>0</v>
      </c>
      <c r="AD1968" s="16">
        <f t="shared" si="371"/>
        <v>0</v>
      </c>
      <c r="AE1968" s="16">
        <f t="shared" si="372"/>
        <v>0</v>
      </c>
      <c r="AF1968" s="16">
        <f t="shared" si="373"/>
        <v>0</v>
      </c>
      <c r="AG1968" s="16">
        <f t="shared" si="374"/>
        <v>0</v>
      </c>
      <c r="AH1968" s="12">
        <f t="shared" si="375"/>
        <v>0</v>
      </c>
      <c r="AI1968" s="16">
        <f t="shared" si="376"/>
        <v>0</v>
      </c>
      <c r="AJ1968" s="16">
        <f t="shared" si="377"/>
        <v>0</v>
      </c>
      <c r="AK1968" s="16">
        <f t="shared" si="378"/>
        <v>0</v>
      </c>
      <c r="AL1968" s="16">
        <f t="shared" si="379"/>
        <v>0</v>
      </c>
      <c r="AM1968" s="16">
        <f t="shared" si="380"/>
        <v>0</v>
      </c>
      <c r="AN1968" s="16">
        <f t="shared" si="381"/>
        <v>0</v>
      </c>
      <c r="BD1968" s="16">
        <f t="shared" si="382"/>
        <v>0</v>
      </c>
      <c r="BE1968" s="16">
        <f t="shared" si="383"/>
        <v>0</v>
      </c>
      <c r="BG1968" s="16">
        <f t="shared" si="384"/>
        <v>0</v>
      </c>
      <c r="BH1968" s="16">
        <f t="shared" si="385"/>
        <v>0</v>
      </c>
      <c r="BI1968" s="16">
        <f t="shared" si="386"/>
        <v>0</v>
      </c>
    </row>
    <row r="1969" spans="1:61" x14ac:dyDescent="0.35">
      <c r="A1969">
        <v>1968</v>
      </c>
      <c r="B1969" t="s">
        <v>360</v>
      </c>
      <c r="C1969" t="s">
        <v>8581</v>
      </c>
      <c r="D1969" s="15" t="s">
        <v>505</v>
      </c>
      <c r="E1969" s="12" t="s">
        <v>93</v>
      </c>
      <c r="F1969" s="16">
        <v>1984</v>
      </c>
      <c r="G1969" s="12" t="s">
        <v>471</v>
      </c>
      <c r="H1969" s="12" t="s">
        <v>91</v>
      </c>
      <c r="I1969" s="12" t="s">
        <v>472</v>
      </c>
      <c r="J1969" s="12" t="s">
        <v>2401</v>
      </c>
      <c r="K1969" s="12" t="s">
        <v>473</v>
      </c>
      <c r="N1969" s="16" t="s">
        <v>478</v>
      </c>
      <c r="O1969" s="16" t="s">
        <v>481</v>
      </c>
      <c r="P1969" s="12" t="s">
        <v>482</v>
      </c>
      <c r="Q1969" s="16">
        <v>2023</v>
      </c>
      <c r="W1969" s="12" t="s">
        <v>204</v>
      </c>
      <c r="X1969" s="16">
        <v>1</v>
      </c>
      <c r="AA1969" s="16">
        <f t="shared" si="387"/>
        <v>0</v>
      </c>
      <c r="AD1969" s="16">
        <f t="shared" si="371"/>
        <v>0</v>
      </c>
      <c r="AE1969" s="16">
        <f t="shared" si="372"/>
        <v>0</v>
      </c>
      <c r="AF1969" s="16">
        <f t="shared" si="373"/>
        <v>0</v>
      </c>
      <c r="AG1969" s="16">
        <f t="shared" si="374"/>
        <v>0</v>
      </c>
      <c r="AH1969" s="12">
        <f t="shared" si="375"/>
        <v>0</v>
      </c>
      <c r="AI1969" s="16">
        <f t="shared" si="376"/>
        <v>0</v>
      </c>
      <c r="AJ1969" s="16">
        <f t="shared" si="377"/>
        <v>0</v>
      </c>
      <c r="AK1969" s="16">
        <f t="shared" si="378"/>
        <v>0</v>
      </c>
      <c r="AL1969" s="16">
        <f t="shared" si="379"/>
        <v>0</v>
      </c>
      <c r="AM1969" s="16">
        <f t="shared" si="380"/>
        <v>0</v>
      </c>
      <c r="AN1969" s="16">
        <f t="shared" si="381"/>
        <v>0</v>
      </c>
      <c r="BD1969" s="16">
        <f t="shared" si="382"/>
        <v>0</v>
      </c>
      <c r="BE1969" s="16">
        <f t="shared" si="383"/>
        <v>0</v>
      </c>
      <c r="BG1969" s="16">
        <f t="shared" si="384"/>
        <v>0</v>
      </c>
      <c r="BH1969" s="16">
        <f t="shared" si="385"/>
        <v>0</v>
      </c>
      <c r="BI1969" s="16">
        <f t="shared" si="386"/>
        <v>0</v>
      </c>
    </row>
    <row r="1970" spans="1:61" x14ac:dyDescent="0.35">
      <c r="A1970">
        <v>1969</v>
      </c>
      <c r="B1970" t="s">
        <v>360</v>
      </c>
      <c r="C1970" t="s">
        <v>8582</v>
      </c>
      <c r="D1970" s="15" t="s">
        <v>506</v>
      </c>
      <c r="E1970" s="12" t="s">
        <v>93</v>
      </c>
      <c r="F1970" s="16">
        <v>1964</v>
      </c>
      <c r="G1970" s="12" t="s">
        <v>471</v>
      </c>
      <c r="H1970" s="12" t="s">
        <v>91</v>
      </c>
      <c r="I1970" s="12" t="s">
        <v>472</v>
      </c>
      <c r="J1970" s="12" t="s">
        <v>2401</v>
      </c>
      <c r="K1970" s="12" t="s">
        <v>473</v>
      </c>
      <c r="N1970" s="16" t="s">
        <v>478</v>
      </c>
      <c r="O1970" s="16" t="s">
        <v>481</v>
      </c>
      <c r="P1970" s="12" t="s">
        <v>482</v>
      </c>
      <c r="Q1970" s="16">
        <v>2023</v>
      </c>
      <c r="W1970" s="12" t="s">
        <v>204</v>
      </c>
      <c r="X1970" s="16">
        <v>1</v>
      </c>
      <c r="AA1970" s="16">
        <f t="shared" si="387"/>
        <v>0</v>
      </c>
      <c r="AD1970" s="16">
        <f t="shared" si="371"/>
        <v>0</v>
      </c>
      <c r="AE1970" s="16">
        <f t="shared" si="372"/>
        <v>0</v>
      </c>
      <c r="AF1970" s="16">
        <f t="shared" si="373"/>
        <v>0</v>
      </c>
      <c r="AG1970" s="16">
        <f t="shared" si="374"/>
        <v>0</v>
      </c>
      <c r="AH1970" s="12">
        <f t="shared" si="375"/>
        <v>0</v>
      </c>
      <c r="AI1970" s="16">
        <f t="shared" si="376"/>
        <v>0</v>
      </c>
      <c r="AJ1970" s="16">
        <f t="shared" si="377"/>
        <v>0</v>
      </c>
      <c r="AK1970" s="16">
        <f t="shared" si="378"/>
        <v>0</v>
      </c>
      <c r="AL1970" s="16">
        <f t="shared" si="379"/>
        <v>0</v>
      </c>
      <c r="AM1970" s="16">
        <f t="shared" si="380"/>
        <v>0</v>
      </c>
      <c r="AN1970" s="16">
        <f t="shared" si="381"/>
        <v>0</v>
      </c>
      <c r="BD1970" s="16">
        <f t="shared" si="382"/>
        <v>0</v>
      </c>
      <c r="BE1970" s="16">
        <f t="shared" si="383"/>
        <v>0</v>
      </c>
      <c r="BG1970" s="16">
        <f t="shared" si="384"/>
        <v>0</v>
      </c>
      <c r="BH1970" s="16">
        <f t="shared" si="385"/>
        <v>0</v>
      </c>
      <c r="BI1970" s="16">
        <f t="shared" si="386"/>
        <v>0</v>
      </c>
    </row>
    <row r="1971" spans="1:61" x14ac:dyDescent="0.35">
      <c r="A1971">
        <v>1970</v>
      </c>
      <c r="B1971" t="s">
        <v>360</v>
      </c>
      <c r="C1971" t="s">
        <v>8583</v>
      </c>
      <c r="D1971" s="15" t="s">
        <v>507</v>
      </c>
      <c r="E1971" s="12" t="s">
        <v>93</v>
      </c>
      <c r="F1971" s="16">
        <v>1954</v>
      </c>
      <c r="G1971" s="12" t="s">
        <v>471</v>
      </c>
      <c r="H1971" s="12" t="s">
        <v>91</v>
      </c>
      <c r="I1971" s="12" t="s">
        <v>472</v>
      </c>
      <c r="J1971" s="12" t="s">
        <v>2401</v>
      </c>
      <c r="K1971" s="12" t="s">
        <v>473</v>
      </c>
      <c r="N1971" s="16" t="s">
        <v>478</v>
      </c>
      <c r="O1971" s="16" t="s">
        <v>481</v>
      </c>
      <c r="P1971" s="12" t="s">
        <v>482</v>
      </c>
      <c r="Q1971" s="16">
        <v>2023</v>
      </c>
      <c r="W1971" s="12" t="s">
        <v>204</v>
      </c>
      <c r="X1971" s="16">
        <v>1</v>
      </c>
      <c r="AA1971" s="16">
        <f t="shared" si="387"/>
        <v>0</v>
      </c>
      <c r="AD1971" s="16">
        <f t="shared" si="371"/>
        <v>0</v>
      </c>
      <c r="AE1971" s="16">
        <f t="shared" si="372"/>
        <v>0</v>
      </c>
      <c r="AF1971" s="16">
        <f t="shared" si="373"/>
        <v>0</v>
      </c>
      <c r="AG1971" s="16">
        <f t="shared" si="374"/>
        <v>0</v>
      </c>
      <c r="AH1971" s="12">
        <f t="shared" si="375"/>
        <v>0</v>
      </c>
      <c r="AI1971" s="16">
        <f t="shared" si="376"/>
        <v>0</v>
      </c>
      <c r="AJ1971" s="16">
        <f t="shared" si="377"/>
        <v>0</v>
      </c>
      <c r="AK1971" s="16">
        <f t="shared" si="378"/>
        <v>0</v>
      </c>
      <c r="AL1971" s="16">
        <f t="shared" si="379"/>
        <v>0</v>
      </c>
      <c r="AM1971" s="16">
        <f t="shared" si="380"/>
        <v>0</v>
      </c>
      <c r="AN1971" s="16">
        <f t="shared" si="381"/>
        <v>0</v>
      </c>
      <c r="BD1971" s="16">
        <f t="shared" si="382"/>
        <v>0</v>
      </c>
      <c r="BE1971" s="16">
        <f t="shared" si="383"/>
        <v>0</v>
      </c>
      <c r="BG1971" s="16">
        <f t="shared" si="384"/>
        <v>0</v>
      </c>
      <c r="BH1971" s="16">
        <f t="shared" si="385"/>
        <v>0</v>
      </c>
      <c r="BI1971" s="16">
        <f t="shared" si="386"/>
        <v>0</v>
      </c>
    </row>
    <row r="1972" spans="1:61" x14ac:dyDescent="0.35">
      <c r="A1972">
        <v>1971</v>
      </c>
      <c r="B1972" t="s">
        <v>360</v>
      </c>
      <c r="C1972" t="s">
        <v>8584</v>
      </c>
      <c r="D1972" s="15" t="s">
        <v>508</v>
      </c>
      <c r="E1972" s="12" t="s">
        <v>93</v>
      </c>
      <c r="F1972" s="16">
        <v>1956</v>
      </c>
      <c r="G1972" s="12" t="s">
        <v>471</v>
      </c>
      <c r="H1972" s="12" t="s">
        <v>91</v>
      </c>
      <c r="I1972" s="12" t="s">
        <v>472</v>
      </c>
      <c r="J1972" s="12" t="s">
        <v>2401</v>
      </c>
      <c r="K1972" s="12" t="s">
        <v>473</v>
      </c>
      <c r="N1972" s="16" t="s">
        <v>478</v>
      </c>
      <c r="O1972" s="16" t="s">
        <v>481</v>
      </c>
      <c r="P1972" s="12" t="s">
        <v>482</v>
      </c>
      <c r="Q1972" s="16">
        <v>2023</v>
      </c>
      <c r="W1972" s="12" t="s">
        <v>204</v>
      </c>
      <c r="X1972" s="16">
        <v>1</v>
      </c>
      <c r="AA1972" s="16">
        <f t="shared" si="387"/>
        <v>0</v>
      </c>
      <c r="AD1972" s="16">
        <f t="shared" si="371"/>
        <v>0</v>
      </c>
      <c r="AE1972" s="16">
        <f t="shared" si="372"/>
        <v>0</v>
      </c>
      <c r="AF1972" s="16">
        <f t="shared" si="373"/>
        <v>0</v>
      </c>
      <c r="AG1972" s="16">
        <f t="shared" si="374"/>
        <v>0</v>
      </c>
      <c r="AH1972" s="12">
        <f t="shared" si="375"/>
        <v>0</v>
      </c>
      <c r="AI1972" s="16">
        <f t="shared" si="376"/>
        <v>0</v>
      </c>
      <c r="AJ1972" s="16">
        <f t="shared" si="377"/>
        <v>0</v>
      </c>
      <c r="AK1972" s="16">
        <f t="shared" si="378"/>
        <v>0</v>
      </c>
      <c r="AL1972" s="16">
        <f t="shared" si="379"/>
        <v>0</v>
      </c>
      <c r="AM1972" s="16">
        <f t="shared" si="380"/>
        <v>0</v>
      </c>
      <c r="AN1972" s="16">
        <f t="shared" si="381"/>
        <v>0</v>
      </c>
      <c r="BD1972" s="16">
        <f t="shared" si="382"/>
        <v>0</v>
      </c>
      <c r="BE1972" s="16">
        <f t="shared" si="383"/>
        <v>0</v>
      </c>
      <c r="BG1972" s="16">
        <f t="shared" si="384"/>
        <v>0</v>
      </c>
      <c r="BH1972" s="16">
        <f t="shared" si="385"/>
        <v>0</v>
      </c>
      <c r="BI1972" s="16">
        <f t="shared" si="386"/>
        <v>0</v>
      </c>
    </row>
    <row r="1973" spans="1:61" x14ac:dyDescent="0.35">
      <c r="A1973">
        <v>1972</v>
      </c>
      <c r="B1973" t="s">
        <v>360</v>
      </c>
      <c r="C1973" t="s">
        <v>8585</v>
      </c>
      <c r="D1973" s="15" t="s">
        <v>509</v>
      </c>
      <c r="E1973" s="12" t="s">
        <v>93</v>
      </c>
      <c r="F1973" s="16">
        <v>1982</v>
      </c>
      <c r="G1973" s="12" t="s">
        <v>471</v>
      </c>
      <c r="H1973" s="12" t="s">
        <v>91</v>
      </c>
      <c r="I1973" s="12" t="s">
        <v>472</v>
      </c>
      <c r="J1973" s="12" t="s">
        <v>2401</v>
      </c>
      <c r="K1973" s="12" t="s">
        <v>473</v>
      </c>
      <c r="N1973" s="16" t="s">
        <v>478</v>
      </c>
      <c r="O1973" s="16" t="s">
        <v>481</v>
      </c>
      <c r="P1973" s="12" t="s">
        <v>482</v>
      </c>
      <c r="Q1973" s="16">
        <v>2023</v>
      </c>
      <c r="W1973" s="12" t="s">
        <v>204</v>
      </c>
      <c r="X1973" s="16">
        <v>1</v>
      </c>
      <c r="AA1973" s="16">
        <f t="shared" si="387"/>
        <v>0</v>
      </c>
      <c r="AD1973" s="16">
        <f t="shared" si="371"/>
        <v>0</v>
      </c>
      <c r="AE1973" s="16">
        <f t="shared" si="372"/>
        <v>0</v>
      </c>
      <c r="AF1973" s="16">
        <f t="shared" si="373"/>
        <v>0</v>
      </c>
      <c r="AG1973" s="16">
        <f t="shared" si="374"/>
        <v>0</v>
      </c>
      <c r="AH1973" s="12">
        <f t="shared" si="375"/>
        <v>0</v>
      </c>
      <c r="AI1973" s="16">
        <f t="shared" si="376"/>
        <v>0</v>
      </c>
      <c r="AJ1973" s="16">
        <f t="shared" si="377"/>
        <v>0</v>
      </c>
      <c r="AK1973" s="16">
        <f t="shared" si="378"/>
        <v>0</v>
      </c>
      <c r="AL1973" s="16">
        <f t="shared" si="379"/>
        <v>0</v>
      </c>
      <c r="AM1973" s="16">
        <f t="shared" si="380"/>
        <v>0</v>
      </c>
      <c r="AN1973" s="16">
        <f t="shared" si="381"/>
        <v>0</v>
      </c>
      <c r="BD1973" s="16">
        <f t="shared" si="382"/>
        <v>0</v>
      </c>
      <c r="BE1973" s="16">
        <f t="shared" si="383"/>
        <v>0</v>
      </c>
      <c r="BG1973" s="16">
        <f t="shared" si="384"/>
        <v>0</v>
      </c>
      <c r="BH1973" s="16">
        <f t="shared" si="385"/>
        <v>0</v>
      </c>
      <c r="BI1973" s="16">
        <f t="shared" si="386"/>
        <v>0</v>
      </c>
    </row>
    <row r="1974" spans="1:61" x14ac:dyDescent="0.35">
      <c r="A1974">
        <v>1973</v>
      </c>
      <c r="B1974" t="s">
        <v>360</v>
      </c>
      <c r="C1974" t="s">
        <v>8586</v>
      </c>
      <c r="D1974" s="15" t="s">
        <v>510</v>
      </c>
      <c r="E1974" s="12" t="s">
        <v>93</v>
      </c>
      <c r="F1974" s="16">
        <v>1983</v>
      </c>
      <c r="G1974" s="12" t="s">
        <v>471</v>
      </c>
      <c r="H1974" s="12" t="s">
        <v>91</v>
      </c>
      <c r="I1974" s="12" t="s">
        <v>472</v>
      </c>
      <c r="J1974" s="12" t="s">
        <v>2401</v>
      </c>
      <c r="K1974" s="12" t="s">
        <v>473</v>
      </c>
      <c r="N1974" s="16" t="s">
        <v>478</v>
      </c>
      <c r="O1974" s="16" t="s">
        <v>481</v>
      </c>
      <c r="P1974" s="12" t="s">
        <v>482</v>
      </c>
      <c r="Q1974" s="16">
        <v>2023</v>
      </c>
      <c r="W1974" s="12" t="s">
        <v>204</v>
      </c>
      <c r="X1974" s="16">
        <v>1</v>
      </c>
      <c r="AA1974" s="16">
        <f t="shared" si="387"/>
        <v>0</v>
      </c>
      <c r="AD1974" s="16">
        <f t="shared" si="371"/>
        <v>0</v>
      </c>
      <c r="AE1974" s="16">
        <f t="shared" si="372"/>
        <v>0</v>
      </c>
      <c r="AF1974" s="16">
        <f t="shared" si="373"/>
        <v>0</v>
      </c>
      <c r="AG1974" s="16">
        <f t="shared" si="374"/>
        <v>0</v>
      </c>
      <c r="AH1974" s="12">
        <f t="shared" si="375"/>
        <v>0</v>
      </c>
      <c r="AI1974" s="16">
        <f t="shared" si="376"/>
        <v>0</v>
      </c>
      <c r="AJ1974" s="16">
        <f t="shared" si="377"/>
        <v>0</v>
      </c>
      <c r="AK1974" s="16">
        <f t="shared" si="378"/>
        <v>0</v>
      </c>
      <c r="AL1974" s="16">
        <f t="shared" si="379"/>
        <v>0</v>
      </c>
      <c r="AM1974" s="16">
        <f t="shared" si="380"/>
        <v>0</v>
      </c>
      <c r="AN1974" s="16">
        <f t="shared" si="381"/>
        <v>0</v>
      </c>
      <c r="BD1974" s="16">
        <f t="shared" si="382"/>
        <v>0</v>
      </c>
      <c r="BE1974" s="16">
        <f t="shared" si="383"/>
        <v>0</v>
      </c>
      <c r="BG1974" s="16">
        <f t="shared" si="384"/>
        <v>0</v>
      </c>
      <c r="BH1974" s="16">
        <f t="shared" si="385"/>
        <v>0</v>
      </c>
      <c r="BI1974" s="16">
        <f t="shared" si="386"/>
        <v>0</v>
      </c>
    </row>
    <row r="1975" spans="1:61" x14ac:dyDescent="0.35">
      <c r="A1975">
        <v>1974</v>
      </c>
      <c r="B1975" t="s">
        <v>360</v>
      </c>
      <c r="C1975" t="s">
        <v>8587</v>
      </c>
      <c r="D1975" s="15" t="s">
        <v>511</v>
      </c>
      <c r="E1975" s="12" t="s">
        <v>93</v>
      </c>
      <c r="F1975" s="16">
        <v>1978</v>
      </c>
      <c r="G1975" s="12" t="s">
        <v>471</v>
      </c>
      <c r="H1975" s="12" t="s">
        <v>91</v>
      </c>
      <c r="I1975" s="12" t="s">
        <v>472</v>
      </c>
      <c r="J1975" s="12" t="s">
        <v>2401</v>
      </c>
      <c r="K1975" s="12" t="s">
        <v>473</v>
      </c>
      <c r="N1975" s="16" t="s">
        <v>478</v>
      </c>
      <c r="O1975" s="16" t="s">
        <v>481</v>
      </c>
      <c r="P1975" s="12" t="s">
        <v>482</v>
      </c>
      <c r="Q1975" s="16">
        <v>2023</v>
      </c>
      <c r="W1975" s="12" t="s">
        <v>204</v>
      </c>
      <c r="X1975" s="16">
        <v>1</v>
      </c>
      <c r="AA1975" s="16">
        <f t="shared" si="387"/>
        <v>0</v>
      </c>
      <c r="AD1975" s="16">
        <f t="shared" si="371"/>
        <v>0</v>
      </c>
      <c r="AE1975" s="16">
        <f t="shared" si="372"/>
        <v>0</v>
      </c>
      <c r="AF1975" s="16">
        <f t="shared" si="373"/>
        <v>0</v>
      </c>
      <c r="AG1975" s="16">
        <f t="shared" si="374"/>
        <v>0</v>
      </c>
      <c r="AH1975" s="12">
        <f t="shared" si="375"/>
        <v>0</v>
      </c>
      <c r="AI1975" s="16">
        <f t="shared" si="376"/>
        <v>0</v>
      </c>
      <c r="AJ1975" s="16">
        <f t="shared" si="377"/>
        <v>0</v>
      </c>
      <c r="AK1975" s="16">
        <f t="shared" si="378"/>
        <v>0</v>
      </c>
      <c r="AL1975" s="16">
        <f t="shared" si="379"/>
        <v>0</v>
      </c>
      <c r="AM1975" s="16">
        <f t="shared" si="380"/>
        <v>0</v>
      </c>
      <c r="AN1975" s="16">
        <f t="shared" si="381"/>
        <v>0</v>
      </c>
      <c r="BD1975" s="16">
        <f t="shared" si="382"/>
        <v>0</v>
      </c>
      <c r="BE1975" s="16">
        <f t="shared" si="383"/>
        <v>0</v>
      </c>
      <c r="BG1975" s="16">
        <f t="shared" si="384"/>
        <v>0</v>
      </c>
      <c r="BH1975" s="16">
        <f t="shared" si="385"/>
        <v>0</v>
      </c>
      <c r="BI1975" s="16">
        <f t="shared" si="386"/>
        <v>0</v>
      </c>
    </row>
    <row r="1976" spans="1:61" x14ac:dyDescent="0.35">
      <c r="A1976">
        <v>1975</v>
      </c>
      <c r="B1976" t="s">
        <v>360</v>
      </c>
      <c r="C1976" t="s">
        <v>8588</v>
      </c>
      <c r="D1976" s="15" t="s">
        <v>512</v>
      </c>
      <c r="E1976" s="12" t="s">
        <v>93</v>
      </c>
      <c r="G1976" s="12" t="s">
        <v>471</v>
      </c>
      <c r="H1976" s="12" t="s">
        <v>91</v>
      </c>
      <c r="I1976" s="12" t="s">
        <v>472</v>
      </c>
      <c r="J1976" s="12" t="s">
        <v>2401</v>
      </c>
      <c r="K1976" s="12" t="s">
        <v>473</v>
      </c>
      <c r="N1976" s="16" t="s">
        <v>478</v>
      </c>
      <c r="O1976" s="16" t="s">
        <v>481</v>
      </c>
      <c r="P1976" s="12" t="s">
        <v>482</v>
      </c>
      <c r="Q1976" s="16">
        <v>2023</v>
      </c>
      <c r="W1976" s="12" t="s">
        <v>204</v>
      </c>
      <c r="X1976" s="16">
        <v>1</v>
      </c>
      <c r="AA1976" s="16">
        <f t="shared" si="387"/>
        <v>0</v>
      </c>
      <c r="AD1976" s="16">
        <f t="shared" si="371"/>
        <v>0</v>
      </c>
      <c r="AE1976" s="16">
        <f t="shared" si="372"/>
        <v>0</v>
      </c>
      <c r="AF1976" s="16">
        <f t="shared" si="373"/>
        <v>0</v>
      </c>
      <c r="AG1976" s="16">
        <f t="shared" si="374"/>
        <v>0</v>
      </c>
      <c r="AH1976" s="12">
        <f t="shared" si="375"/>
        <v>0</v>
      </c>
      <c r="AI1976" s="16">
        <f t="shared" si="376"/>
        <v>0</v>
      </c>
      <c r="AJ1976" s="16">
        <f t="shared" si="377"/>
        <v>0</v>
      </c>
      <c r="AK1976" s="16">
        <f t="shared" si="378"/>
        <v>0</v>
      </c>
      <c r="AL1976" s="16">
        <f t="shared" si="379"/>
        <v>0</v>
      </c>
      <c r="AM1976" s="16">
        <f t="shared" si="380"/>
        <v>0</v>
      </c>
      <c r="AN1976" s="16">
        <f t="shared" si="381"/>
        <v>0</v>
      </c>
      <c r="BD1976" s="16">
        <f t="shared" si="382"/>
        <v>0</v>
      </c>
      <c r="BE1976" s="16">
        <f t="shared" si="383"/>
        <v>0</v>
      </c>
      <c r="BG1976" s="16">
        <f t="shared" si="384"/>
        <v>0</v>
      </c>
      <c r="BH1976" s="16">
        <f t="shared" si="385"/>
        <v>0</v>
      </c>
      <c r="BI1976" s="16">
        <f t="shared" si="386"/>
        <v>0</v>
      </c>
    </row>
    <row r="1977" spans="1:61" x14ac:dyDescent="0.35">
      <c r="A1977">
        <v>1976</v>
      </c>
      <c r="B1977" t="s">
        <v>360</v>
      </c>
      <c r="C1977" t="s">
        <v>8589</v>
      </c>
      <c r="D1977" s="15" t="s">
        <v>513</v>
      </c>
      <c r="E1977" s="12" t="s">
        <v>93</v>
      </c>
      <c r="F1977" s="16">
        <v>1975</v>
      </c>
      <c r="G1977" s="12" t="s">
        <v>471</v>
      </c>
      <c r="H1977" s="12" t="s">
        <v>91</v>
      </c>
      <c r="I1977" s="12" t="s">
        <v>472</v>
      </c>
      <c r="J1977" s="12" t="s">
        <v>2401</v>
      </c>
      <c r="K1977" s="12" t="s">
        <v>473</v>
      </c>
      <c r="N1977" s="16" t="s">
        <v>478</v>
      </c>
      <c r="O1977" s="16" t="s">
        <v>481</v>
      </c>
      <c r="P1977" s="12" t="s">
        <v>482</v>
      </c>
      <c r="Q1977" s="16">
        <v>2023</v>
      </c>
      <c r="W1977" s="12" t="s">
        <v>204</v>
      </c>
      <c r="X1977" s="16">
        <v>1</v>
      </c>
      <c r="AA1977" s="16">
        <f t="shared" si="387"/>
        <v>0</v>
      </c>
      <c r="AD1977" s="16">
        <f t="shared" si="371"/>
        <v>0</v>
      </c>
      <c r="AE1977" s="16">
        <f t="shared" si="372"/>
        <v>0</v>
      </c>
      <c r="AF1977" s="16">
        <f t="shared" si="373"/>
        <v>0</v>
      </c>
      <c r="AG1977" s="16">
        <f t="shared" si="374"/>
        <v>0</v>
      </c>
      <c r="AH1977" s="12">
        <f t="shared" si="375"/>
        <v>0</v>
      </c>
      <c r="AI1977" s="16">
        <f t="shared" si="376"/>
        <v>0</v>
      </c>
      <c r="AJ1977" s="16">
        <f t="shared" si="377"/>
        <v>0</v>
      </c>
      <c r="AK1977" s="16">
        <f t="shared" si="378"/>
        <v>0</v>
      </c>
      <c r="AL1977" s="16">
        <f t="shared" si="379"/>
        <v>0</v>
      </c>
      <c r="AM1977" s="16">
        <f t="shared" si="380"/>
        <v>0</v>
      </c>
      <c r="AN1977" s="16">
        <f t="shared" si="381"/>
        <v>0</v>
      </c>
      <c r="BD1977" s="16">
        <f t="shared" si="382"/>
        <v>0</v>
      </c>
      <c r="BE1977" s="16">
        <f t="shared" si="383"/>
        <v>0</v>
      </c>
      <c r="BG1977" s="16">
        <f t="shared" si="384"/>
        <v>0</v>
      </c>
      <c r="BH1977" s="16">
        <f t="shared" si="385"/>
        <v>0</v>
      </c>
      <c r="BI1977" s="16">
        <f t="shared" si="386"/>
        <v>0</v>
      </c>
    </row>
    <row r="1978" spans="1:61" x14ac:dyDescent="0.35">
      <c r="A1978">
        <v>1977</v>
      </c>
      <c r="B1978" t="s">
        <v>360</v>
      </c>
      <c r="C1978" t="s">
        <v>8590</v>
      </c>
      <c r="D1978" s="15" t="s">
        <v>514</v>
      </c>
      <c r="E1978" s="12" t="s">
        <v>93</v>
      </c>
      <c r="F1978" s="16">
        <v>1969</v>
      </c>
      <c r="G1978" s="12" t="s">
        <v>471</v>
      </c>
      <c r="H1978" s="12" t="s">
        <v>91</v>
      </c>
      <c r="I1978" s="12" t="s">
        <v>472</v>
      </c>
      <c r="J1978" s="12" t="s">
        <v>2401</v>
      </c>
      <c r="K1978" s="12" t="s">
        <v>473</v>
      </c>
      <c r="N1978" s="16" t="s">
        <v>478</v>
      </c>
      <c r="O1978" s="16" t="s">
        <v>481</v>
      </c>
      <c r="P1978" s="12" t="s">
        <v>482</v>
      </c>
      <c r="Q1978" s="16">
        <v>2023</v>
      </c>
      <c r="W1978" s="12" t="s">
        <v>204</v>
      </c>
      <c r="X1978" s="16">
        <v>1</v>
      </c>
      <c r="AA1978" s="16">
        <f t="shared" si="387"/>
        <v>0</v>
      </c>
      <c r="AD1978" s="16">
        <f t="shared" si="371"/>
        <v>0</v>
      </c>
      <c r="AE1978" s="16">
        <f t="shared" si="372"/>
        <v>0</v>
      </c>
      <c r="AF1978" s="16">
        <f t="shared" si="373"/>
        <v>0</v>
      </c>
      <c r="AG1978" s="16">
        <f t="shared" si="374"/>
        <v>0</v>
      </c>
      <c r="AH1978" s="12">
        <f t="shared" si="375"/>
        <v>0</v>
      </c>
      <c r="AI1978" s="16">
        <f t="shared" si="376"/>
        <v>0</v>
      </c>
      <c r="AJ1978" s="16">
        <f t="shared" si="377"/>
        <v>0</v>
      </c>
      <c r="AK1978" s="16">
        <f t="shared" si="378"/>
        <v>0</v>
      </c>
      <c r="AL1978" s="16">
        <f t="shared" si="379"/>
        <v>0</v>
      </c>
      <c r="AM1978" s="16">
        <f t="shared" si="380"/>
        <v>0</v>
      </c>
      <c r="AN1978" s="16">
        <f t="shared" si="381"/>
        <v>0</v>
      </c>
      <c r="BD1978" s="16">
        <f t="shared" si="382"/>
        <v>0</v>
      </c>
      <c r="BE1978" s="16">
        <f t="shared" si="383"/>
        <v>0</v>
      </c>
      <c r="BG1978" s="16">
        <f t="shared" si="384"/>
        <v>0</v>
      </c>
      <c r="BH1978" s="16">
        <f t="shared" si="385"/>
        <v>0</v>
      </c>
      <c r="BI1978" s="16">
        <f t="shared" si="386"/>
        <v>0</v>
      </c>
    </row>
    <row r="1979" spans="1:61" x14ac:dyDescent="0.35">
      <c r="A1979">
        <v>1978</v>
      </c>
      <c r="B1979" t="s">
        <v>360</v>
      </c>
      <c r="C1979" t="s">
        <v>8591</v>
      </c>
      <c r="D1979" s="15" t="s">
        <v>515</v>
      </c>
      <c r="E1979" s="12" t="s">
        <v>93</v>
      </c>
      <c r="F1979" s="16">
        <v>1976</v>
      </c>
      <c r="G1979" s="12" t="s">
        <v>471</v>
      </c>
      <c r="H1979" s="12" t="s">
        <v>91</v>
      </c>
      <c r="I1979" s="12" t="s">
        <v>472</v>
      </c>
      <c r="J1979" s="12" t="s">
        <v>2401</v>
      </c>
      <c r="K1979" s="12" t="s">
        <v>473</v>
      </c>
      <c r="N1979" s="16" t="s">
        <v>478</v>
      </c>
      <c r="O1979" s="16" t="s">
        <v>481</v>
      </c>
      <c r="P1979" s="12" t="s">
        <v>482</v>
      </c>
      <c r="Q1979" s="16">
        <v>2023</v>
      </c>
      <c r="W1979" s="12" t="s">
        <v>204</v>
      </c>
      <c r="X1979" s="16">
        <v>1</v>
      </c>
      <c r="AA1979" s="16">
        <f t="shared" si="387"/>
        <v>0</v>
      </c>
      <c r="AD1979" s="16">
        <f t="shared" si="371"/>
        <v>0</v>
      </c>
      <c r="AE1979" s="16">
        <f t="shared" si="372"/>
        <v>0</v>
      </c>
      <c r="AF1979" s="16">
        <f t="shared" si="373"/>
        <v>0</v>
      </c>
      <c r="AG1979" s="16">
        <f t="shared" si="374"/>
        <v>0</v>
      </c>
      <c r="AH1979" s="12">
        <f t="shared" si="375"/>
        <v>0</v>
      </c>
      <c r="AI1979" s="16">
        <f t="shared" si="376"/>
        <v>0</v>
      </c>
      <c r="AJ1979" s="16">
        <f t="shared" si="377"/>
        <v>0</v>
      </c>
      <c r="AK1979" s="16">
        <f t="shared" si="378"/>
        <v>0</v>
      </c>
      <c r="AL1979" s="16">
        <f t="shared" si="379"/>
        <v>0</v>
      </c>
      <c r="AM1979" s="16">
        <f t="shared" si="380"/>
        <v>0</v>
      </c>
      <c r="AN1979" s="16">
        <f t="shared" si="381"/>
        <v>0</v>
      </c>
      <c r="BD1979" s="16">
        <f t="shared" si="382"/>
        <v>0</v>
      </c>
      <c r="BE1979" s="16">
        <f t="shared" si="383"/>
        <v>0</v>
      </c>
      <c r="BG1979" s="16">
        <f t="shared" si="384"/>
        <v>0</v>
      </c>
      <c r="BH1979" s="16">
        <f t="shared" si="385"/>
        <v>0</v>
      </c>
      <c r="BI1979" s="16">
        <f t="shared" si="386"/>
        <v>0</v>
      </c>
    </row>
    <row r="1980" spans="1:61" x14ac:dyDescent="0.35">
      <c r="A1980">
        <v>1979</v>
      </c>
      <c r="B1980" t="s">
        <v>360</v>
      </c>
      <c r="C1980" t="s">
        <v>8592</v>
      </c>
      <c r="D1980" s="15" t="s">
        <v>516</v>
      </c>
      <c r="E1980" s="12" t="s">
        <v>93</v>
      </c>
      <c r="F1980" s="16">
        <v>1974</v>
      </c>
      <c r="G1980" s="12" t="s">
        <v>471</v>
      </c>
      <c r="H1980" s="12" t="s">
        <v>91</v>
      </c>
      <c r="I1980" s="12" t="s">
        <v>472</v>
      </c>
      <c r="J1980" s="12" t="s">
        <v>2401</v>
      </c>
      <c r="K1980" s="12" t="s">
        <v>473</v>
      </c>
      <c r="N1980" s="16" t="s">
        <v>478</v>
      </c>
      <c r="O1980" s="16" t="s">
        <v>481</v>
      </c>
      <c r="P1980" s="12" t="s">
        <v>482</v>
      </c>
      <c r="Q1980" s="16">
        <v>2023</v>
      </c>
      <c r="W1980" s="12" t="s">
        <v>204</v>
      </c>
      <c r="X1980" s="16">
        <v>1</v>
      </c>
      <c r="AA1980" s="16">
        <f t="shared" si="387"/>
        <v>0</v>
      </c>
      <c r="AD1980" s="16">
        <f t="shared" si="371"/>
        <v>0</v>
      </c>
      <c r="AE1980" s="16">
        <f t="shared" si="372"/>
        <v>0</v>
      </c>
      <c r="AF1980" s="16">
        <f t="shared" si="373"/>
        <v>0</v>
      </c>
      <c r="AG1980" s="16">
        <f t="shared" si="374"/>
        <v>0</v>
      </c>
      <c r="AH1980" s="12">
        <f t="shared" si="375"/>
        <v>0</v>
      </c>
      <c r="AI1980" s="16">
        <f t="shared" si="376"/>
        <v>0</v>
      </c>
      <c r="AJ1980" s="16">
        <f t="shared" si="377"/>
        <v>0</v>
      </c>
      <c r="AK1980" s="16">
        <f t="shared" si="378"/>
        <v>0</v>
      </c>
      <c r="AL1980" s="16">
        <f t="shared" si="379"/>
        <v>0</v>
      </c>
      <c r="AM1980" s="16">
        <f t="shared" si="380"/>
        <v>0</v>
      </c>
      <c r="AN1980" s="16">
        <f t="shared" si="381"/>
        <v>0</v>
      </c>
      <c r="BD1980" s="16">
        <f t="shared" si="382"/>
        <v>0</v>
      </c>
      <c r="BE1980" s="16">
        <f t="shared" si="383"/>
        <v>0</v>
      </c>
      <c r="BG1980" s="16">
        <f t="shared" si="384"/>
        <v>0</v>
      </c>
      <c r="BH1980" s="16">
        <f t="shared" si="385"/>
        <v>0</v>
      </c>
      <c r="BI1980" s="16">
        <f t="shared" si="386"/>
        <v>0</v>
      </c>
    </row>
    <row r="1981" spans="1:61" x14ac:dyDescent="0.35">
      <c r="A1981">
        <v>1980</v>
      </c>
      <c r="B1981" t="s">
        <v>360</v>
      </c>
      <c r="C1981" t="s">
        <v>8593</v>
      </c>
      <c r="D1981" s="15" t="s">
        <v>517</v>
      </c>
      <c r="E1981" s="12" t="s">
        <v>93</v>
      </c>
      <c r="F1981" s="16">
        <v>1978</v>
      </c>
      <c r="G1981" s="12" t="s">
        <v>471</v>
      </c>
      <c r="H1981" s="12" t="s">
        <v>91</v>
      </c>
      <c r="I1981" s="12" t="s">
        <v>472</v>
      </c>
      <c r="J1981" s="12" t="s">
        <v>2401</v>
      </c>
      <c r="K1981" s="12" t="s">
        <v>364</v>
      </c>
      <c r="N1981" s="16" t="s">
        <v>478</v>
      </c>
      <c r="O1981" s="16" t="s">
        <v>481</v>
      </c>
      <c r="P1981" s="12" t="s">
        <v>482</v>
      </c>
      <c r="Q1981" s="16">
        <v>2023</v>
      </c>
      <c r="W1981" s="12" t="s">
        <v>204</v>
      </c>
      <c r="X1981" s="16">
        <v>1</v>
      </c>
      <c r="AA1981" s="16">
        <f t="shared" si="387"/>
        <v>0</v>
      </c>
      <c r="AD1981" s="16">
        <f t="shared" si="371"/>
        <v>0</v>
      </c>
      <c r="AE1981" s="16">
        <f t="shared" si="372"/>
        <v>0</v>
      </c>
      <c r="AF1981" s="16">
        <f t="shared" si="373"/>
        <v>0</v>
      </c>
      <c r="AG1981" s="16">
        <f t="shared" si="374"/>
        <v>0</v>
      </c>
      <c r="AH1981" s="12">
        <f t="shared" si="375"/>
        <v>0</v>
      </c>
      <c r="AI1981" s="16">
        <f t="shared" si="376"/>
        <v>0</v>
      </c>
      <c r="AJ1981" s="16">
        <f t="shared" si="377"/>
        <v>0</v>
      </c>
      <c r="AK1981" s="16">
        <f t="shared" si="378"/>
        <v>0</v>
      </c>
      <c r="AL1981" s="16">
        <f t="shared" si="379"/>
        <v>0</v>
      </c>
      <c r="AM1981" s="16">
        <f t="shared" si="380"/>
        <v>0</v>
      </c>
      <c r="AN1981" s="16">
        <f t="shared" si="381"/>
        <v>0</v>
      </c>
      <c r="BD1981" s="16">
        <f t="shared" si="382"/>
        <v>0</v>
      </c>
      <c r="BE1981" s="16">
        <f t="shared" si="383"/>
        <v>0</v>
      </c>
      <c r="BG1981" s="16">
        <f t="shared" si="384"/>
        <v>0</v>
      </c>
      <c r="BH1981" s="16">
        <f t="shared" si="385"/>
        <v>0</v>
      </c>
      <c r="BI1981" s="16">
        <f t="shared" si="386"/>
        <v>0</v>
      </c>
    </row>
    <row r="1982" spans="1:61" x14ac:dyDescent="0.35">
      <c r="A1982">
        <v>1981</v>
      </c>
      <c r="B1982" t="s">
        <v>360</v>
      </c>
      <c r="C1982" t="s">
        <v>8594</v>
      </c>
      <c r="D1982" s="15" t="s">
        <v>518</v>
      </c>
      <c r="E1982" s="12" t="s">
        <v>93</v>
      </c>
      <c r="F1982" s="16">
        <v>1982</v>
      </c>
      <c r="G1982" s="12" t="s">
        <v>471</v>
      </c>
      <c r="H1982" s="12" t="s">
        <v>91</v>
      </c>
      <c r="I1982" s="12" t="s">
        <v>472</v>
      </c>
      <c r="J1982" s="12" t="s">
        <v>2401</v>
      </c>
      <c r="K1982" s="12" t="s">
        <v>473</v>
      </c>
      <c r="N1982" s="16" t="s">
        <v>478</v>
      </c>
      <c r="O1982" s="16" t="s">
        <v>481</v>
      </c>
      <c r="P1982" s="12" t="s">
        <v>482</v>
      </c>
      <c r="Q1982" s="16">
        <v>2023</v>
      </c>
      <c r="W1982" s="12" t="s">
        <v>204</v>
      </c>
      <c r="X1982" s="16">
        <v>1</v>
      </c>
      <c r="AA1982" s="16">
        <f t="shared" si="387"/>
        <v>0</v>
      </c>
      <c r="AD1982" s="16">
        <f t="shared" si="371"/>
        <v>0</v>
      </c>
      <c r="AE1982" s="16">
        <f t="shared" si="372"/>
        <v>0</v>
      </c>
      <c r="AF1982" s="16">
        <f t="shared" si="373"/>
        <v>0</v>
      </c>
      <c r="AG1982" s="16">
        <f t="shared" si="374"/>
        <v>0</v>
      </c>
      <c r="AH1982" s="12">
        <f t="shared" si="375"/>
        <v>0</v>
      </c>
      <c r="AI1982" s="16">
        <f t="shared" si="376"/>
        <v>0</v>
      </c>
      <c r="AJ1982" s="16">
        <f t="shared" si="377"/>
        <v>0</v>
      </c>
      <c r="AK1982" s="16">
        <f t="shared" si="378"/>
        <v>0</v>
      </c>
      <c r="AL1982" s="16">
        <f t="shared" si="379"/>
        <v>0</v>
      </c>
      <c r="AM1982" s="16">
        <f t="shared" si="380"/>
        <v>0</v>
      </c>
      <c r="AN1982" s="16">
        <f t="shared" si="381"/>
        <v>0</v>
      </c>
      <c r="BD1982" s="16">
        <f t="shared" si="382"/>
        <v>0</v>
      </c>
      <c r="BE1982" s="16">
        <f t="shared" si="383"/>
        <v>0</v>
      </c>
      <c r="BG1982" s="16">
        <f t="shared" si="384"/>
        <v>0</v>
      </c>
      <c r="BH1982" s="16">
        <f t="shared" si="385"/>
        <v>0</v>
      </c>
      <c r="BI1982" s="16">
        <f t="shared" si="386"/>
        <v>0</v>
      </c>
    </row>
    <row r="1983" spans="1:61" x14ac:dyDescent="0.35">
      <c r="A1983">
        <v>1982</v>
      </c>
      <c r="B1983" t="s">
        <v>360</v>
      </c>
      <c r="C1983" t="s">
        <v>8595</v>
      </c>
      <c r="D1983" s="15" t="s">
        <v>519</v>
      </c>
      <c r="E1983" s="12" t="s">
        <v>93</v>
      </c>
      <c r="F1983" s="16">
        <v>1975</v>
      </c>
      <c r="G1983" s="12" t="s">
        <v>471</v>
      </c>
      <c r="H1983" s="12" t="s">
        <v>91</v>
      </c>
      <c r="I1983" s="12" t="s">
        <v>472</v>
      </c>
      <c r="J1983" s="12" t="s">
        <v>2401</v>
      </c>
      <c r="K1983" s="12" t="s">
        <v>473</v>
      </c>
      <c r="N1983" s="16" t="s">
        <v>478</v>
      </c>
      <c r="O1983" s="16" t="s">
        <v>481</v>
      </c>
      <c r="P1983" s="12" t="s">
        <v>482</v>
      </c>
      <c r="Q1983" s="16">
        <v>2023</v>
      </c>
      <c r="W1983" s="12" t="s">
        <v>204</v>
      </c>
      <c r="X1983" s="16">
        <v>1</v>
      </c>
      <c r="AA1983" s="16">
        <f t="shared" si="387"/>
        <v>0</v>
      </c>
      <c r="AD1983" s="16">
        <f t="shared" si="371"/>
        <v>0</v>
      </c>
      <c r="AE1983" s="16">
        <f t="shared" si="372"/>
        <v>0</v>
      </c>
      <c r="AF1983" s="16">
        <f t="shared" si="373"/>
        <v>0</v>
      </c>
      <c r="AG1983" s="16">
        <f t="shared" si="374"/>
        <v>0</v>
      </c>
      <c r="AH1983" s="12">
        <f t="shared" si="375"/>
        <v>0</v>
      </c>
      <c r="AI1983" s="16">
        <f t="shared" si="376"/>
        <v>0</v>
      </c>
      <c r="AJ1983" s="16">
        <f t="shared" si="377"/>
        <v>0</v>
      </c>
      <c r="AK1983" s="16">
        <f t="shared" si="378"/>
        <v>0</v>
      </c>
      <c r="AL1983" s="16">
        <f t="shared" si="379"/>
        <v>0</v>
      </c>
      <c r="AM1983" s="16">
        <f t="shared" si="380"/>
        <v>0</v>
      </c>
      <c r="AN1983" s="16">
        <f t="shared" si="381"/>
        <v>0</v>
      </c>
      <c r="BD1983" s="16">
        <f t="shared" si="382"/>
        <v>0</v>
      </c>
      <c r="BE1983" s="16">
        <f t="shared" si="383"/>
        <v>0</v>
      </c>
      <c r="BG1983" s="16">
        <f t="shared" si="384"/>
        <v>0</v>
      </c>
      <c r="BH1983" s="16">
        <f t="shared" si="385"/>
        <v>0</v>
      </c>
      <c r="BI1983" s="16">
        <f t="shared" si="386"/>
        <v>0</v>
      </c>
    </row>
    <row r="1984" spans="1:61" x14ac:dyDescent="0.35">
      <c r="A1984">
        <v>1983</v>
      </c>
      <c r="B1984" t="s">
        <v>360</v>
      </c>
      <c r="C1984" t="s">
        <v>8596</v>
      </c>
      <c r="D1984" s="15" t="s">
        <v>520</v>
      </c>
      <c r="E1984" s="12" t="s">
        <v>93</v>
      </c>
      <c r="F1984" s="16">
        <v>1984</v>
      </c>
      <c r="G1984" s="12" t="s">
        <v>471</v>
      </c>
      <c r="H1984" s="12" t="s">
        <v>91</v>
      </c>
      <c r="I1984" s="12" t="s">
        <v>472</v>
      </c>
      <c r="J1984" s="12" t="s">
        <v>2401</v>
      </c>
      <c r="K1984" s="12" t="s">
        <v>473</v>
      </c>
      <c r="N1984" s="16" t="s">
        <v>478</v>
      </c>
      <c r="O1984" s="16" t="s">
        <v>481</v>
      </c>
      <c r="P1984" s="12" t="s">
        <v>482</v>
      </c>
      <c r="Q1984" s="16">
        <v>2023</v>
      </c>
      <c r="W1984" s="12" t="s">
        <v>204</v>
      </c>
      <c r="X1984" s="16">
        <v>1</v>
      </c>
      <c r="AA1984" s="16">
        <f t="shared" si="387"/>
        <v>0</v>
      </c>
      <c r="AD1984" s="16">
        <f t="shared" si="371"/>
        <v>0</v>
      </c>
      <c r="AE1984" s="16">
        <f t="shared" si="372"/>
        <v>0</v>
      </c>
      <c r="AF1984" s="16">
        <f t="shared" si="373"/>
        <v>0</v>
      </c>
      <c r="AG1984" s="16">
        <f t="shared" si="374"/>
        <v>0</v>
      </c>
      <c r="AH1984" s="12">
        <f t="shared" si="375"/>
        <v>0</v>
      </c>
      <c r="AI1984" s="16">
        <f t="shared" si="376"/>
        <v>0</v>
      </c>
      <c r="AJ1984" s="16">
        <f t="shared" si="377"/>
        <v>0</v>
      </c>
      <c r="AK1984" s="16">
        <f t="shared" si="378"/>
        <v>0</v>
      </c>
      <c r="AL1984" s="16">
        <f t="shared" si="379"/>
        <v>0</v>
      </c>
      <c r="AM1984" s="16">
        <f t="shared" si="380"/>
        <v>0</v>
      </c>
      <c r="AN1984" s="16">
        <f t="shared" si="381"/>
        <v>0</v>
      </c>
      <c r="BD1984" s="16">
        <f t="shared" si="382"/>
        <v>0</v>
      </c>
      <c r="BE1984" s="16">
        <f t="shared" si="383"/>
        <v>0</v>
      </c>
      <c r="BG1984" s="16">
        <f t="shared" si="384"/>
        <v>0</v>
      </c>
      <c r="BH1984" s="16">
        <f t="shared" si="385"/>
        <v>0</v>
      </c>
      <c r="BI1984" s="16">
        <f t="shared" si="386"/>
        <v>0</v>
      </c>
    </row>
    <row r="1985" spans="1:61" x14ac:dyDescent="0.35">
      <c r="A1985">
        <v>1984</v>
      </c>
      <c r="B1985" t="s">
        <v>360</v>
      </c>
      <c r="C1985" t="s">
        <v>8597</v>
      </c>
      <c r="D1985" s="15" t="s">
        <v>521</v>
      </c>
      <c r="E1985" s="12" t="s">
        <v>93</v>
      </c>
      <c r="F1985" s="16">
        <v>1959</v>
      </c>
      <c r="G1985" s="12" t="s">
        <v>471</v>
      </c>
      <c r="H1985" s="12" t="s">
        <v>91</v>
      </c>
      <c r="I1985" s="12" t="s">
        <v>472</v>
      </c>
      <c r="J1985" s="12" t="s">
        <v>2401</v>
      </c>
      <c r="K1985" s="12" t="s">
        <v>473</v>
      </c>
      <c r="N1985" s="16" t="s">
        <v>478</v>
      </c>
      <c r="O1985" s="16" t="s">
        <v>481</v>
      </c>
      <c r="P1985" s="12" t="s">
        <v>482</v>
      </c>
      <c r="Q1985" s="16">
        <v>2023</v>
      </c>
      <c r="W1985" s="12" t="s">
        <v>204</v>
      </c>
      <c r="X1985" s="16">
        <v>1</v>
      </c>
      <c r="AA1985" s="16">
        <f t="shared" si="387"/>
        <v>0</v>
      </c>
      <c r="AD1985" s="16">
        <f t="shared" si="371"/>
        <v>0</v>
      </c>
      <c r="AE1985" s="16">
        <f t="shared" si="372"/>
        <v>0</v>
      </c>
      <c r="AF1985" s="16">
        <f t="shared" si="373"/>
        <v>0</v>
      </c>
      <c r="AG1985" s="16">
        <f t="shared" si="374"/>
        <v>0</v>
      </c>
      <c r="AH1985" s="12">
        <f t="shared" si="375"/>
        <v>0</v>
      </c>
      <c r="AI1985" s="16">
        <f t="shared" si="376"/>
        <v>0</v>
      </c>
      <c r="AJ1985" s="16">
        <f t="shared" si="377"/>
        <v>0</v>
      </c>
      <c r="AK1985" s="16">
        <f t="shared" si="378"/>
        <v>0</v>
      </c>
      <c r="AL1985" s="16">
        <f t="shared" si="379"/>
        <v>0</v>
      </c>
      <c r="AM1985" s="16">
        <f t="shared" si="380"/>
        <v>0</v>
      </c>
      <c r="AN1985" s="16">
        <f t="shared" si="381"/>
        <v>0</v>
      </c>
      <c r="BD1985" s="16">
        <f t="shared" si="382"/>
        <v>0</v>
      </c>
      <c r="BE1985" s="16">
        <f t="shared" si="383"/>
        <v>0</v>
      </c>
      <c r="BG1985" s="16">
        <f t="shared" si="384"/>
        <v>0</v>
      </c>
      <c r="BH1985" s="16">
        <f t="shared" si="385"/>
        <v>0</v>
      </c>
      <c r="BI1985" s="16">
        <f t="shared" si="386"/>
        <v>0</v>
      </c>
    </row>
    <row r="1986" spans="1:61" x14ac:dyDescent="0.35">
      <c r="A1986">
        <v>1985</v>
      </c>
      <c r="B1986" t="s">
        <v>360</v>
      </c>
      <c r="C1986" t="s">
        <v>8598</v>
      </c>
      <c r="D1986" s="15" t="s">
        <v>522</v>
      </c>
      <c r="E1986" s="12" t="s">
        <v>93</v>
      </c>
      <c r="F1986" s="16">
        <v>1967</v>
      </c>
      <c r="G1986" s="12" t="s">
        <v>471</v>
      </c>
      <c r="H1986" s="12" t="s">
        <v>91</v>
      </c>
      <c r="I1986" s="12" t="s">
        <v>472</v>
      </c>
      <c r="J1986" s="12" t="s">
        <v>2401</v>
      </c>
      <c r="K1986" s="12" t="s">
        <v>473</v>
      </c>
      <c r="N1986" s="16" t="s">
        <v>478</v>
      </c>
      <c r="O1986" s="16" t="s">
        <v>481</v>
      </c>
      <c r="P1986" s="12" t="s">
        <v>482</v>
      </c>
      <c r="Q1986" s="16">
        <v>2023</v>
      </c>
      <c r="W1986" s="12" t="s">
        <v>204</v>
      </c>
      <c r="X1986" s="16">
        <v>1</v>
      </c>
      <c r="AA1986" s="16">
        <f t="shared" si="387"/>
        <v>0</v>
      </c>
      <c r="AD1986" s="16">
        <f t="shared" si="371"/>
        <v>0</v>
      </c>
      <c r="AE1986" s="16">
        <f t="shared" si="372"/>
        <v>0</v>
      </c>
      <c r="AF1986" s="16">
        <f t="shared" si="373"/>
        <v>0</v>
      </c>
      <c r="AG1986" s="16">
        <f t="shared" si="374"/>
        <v>0</v>
      </c>
      <c r="AH1986" s="12">
        <f t="shared" si="375"/>
        <v>0</v>
      </c>
      <c r="AI1986" s="16">
        <f t="shared" si="376"/>
        <v>0</v>
      </c>
      <c r="AJ1986" s="16">
        <f t="shared" si="377"/>
        <v>0</v>
      </c>
      <c r="AK1986" s="16">
        <f t="shared" si="378"/>
        <v>0</v>
      </c>
      <c r="AL1986" s="16">
        <f t="shared" si="379"/>
        <v>0</v>
      </c>
      <c r="AM1986" s="16">
        <f t="shared" si="380"/>
        <v>0</v>
      </c>
      <c r="AN1986" s="16">
        <f t="shared" si="381"/>
        <v>0</v>
      </c>
      <c r="BD1986" s="16">
        <f t="shared" si="382"/>
        <v>0</v>
      </c>
      <c r="BE1986" s="16">
        <f t="shared" si="383"/>
        <v>0</v>
      </c>
      <c r="BG1986" s="16">
        <f t="shared" si="384"/>
        <v>0</v>
      </c>
      <c r="BH1986" s="16">
        <f t="shared" si="385"/>
        <v>0</v>
      </c>
      <c r="BI1986" s="16">
        <f t="shared" si="386"/>
        <v>0</v>
      </c>
    </row>
    <row r="1987" spans="1:61" x14ac:dyDescent="0.35">
      <c r="A1987">
        <v>1986</v>
      </c>
      <c r="B1987" t="s">
        <v>360</v>
      </c>
      <c r="C1987" t="s">
        <v>8599</v>
      </c>
      <c r="D1987" s="15" t="s">
        <v>523</v>
      </c>
      <c r="E1987" s="12" t="s">
        <v>93</v>
      </c>
      <c r="F1987" s="16">
        <v>1971</v>
      </c>
      <c r="G1987" s="12" t="s">
        <v>471</v>
      </c>
      <c r="H1987" s="12" t="s">
        <v>91</v>
      </c>
      <c r="I1987" s="12" t="s">
        <v>472</v>
      </c>
      <c r="J1987" s="12" t="s">
        <v>2401</v>
      </c>
      <c r="K1987" s="12" t="s">
        <v>473</v>
      </c>
      <c r="N1987" s="16" t="s">
        <v>478</v>
      </c>
      <c r="O1987" s="16" t="s">
        <v>481</v>
      </c>
      <c r="P1987" s="12" t="s">
        <v>482</v>
      </c>
      <c r="Q1987" s="16">
        <v>2023</v>
      </c>
      <c r="W1987" s="12" t="s">
        <v>204</v>
      </c>
      <c r="X1987" s="16">
        <v>1</v>
      </c>
      <c r="AA1987" s="16">
        <f t="shared" si="387"/>
        <v>0</v>
      </c>
      <c r="AD1987" s="16">
        <f t="shared" si="371"/>
        <v>0</v>
      </c>
      <c r="AE1987" s="16">
        <f t="shared" si="372"/>
        <v>0</v>
      </c>
      <c r="AF1987" s="16">
        <f t="shared" si="373"/>
        <v>0</v>
      </c>
      <c r="AG1987" s="16">
        <f t="shared" si="374"/>
        <v>0</v>
      </c>
      <c r="AH1987" s="12">
        <f t="shared" si="375"/>
        <v>0</v>
      </c>
      <c r="AI1987" s="16">
        <f t="shared" si="376"/>
        <v>0</v>
      </c>
      <c r="AJ1987" s="16">
        <f t="shared" si="377"/>
        <v>0</v>
      </c>
      <c r="AK1987" s="16">
        <f t="shared" si="378"/>
        <v>0</v>
      </c>
      <c r="AL1987" s="16">
        <f t="shared" si="379"/>
        <v>0</v>
      </c>
      <c r="AM1987" s="16">
        <f t="shared" si="380"/>
        <v>0</v>
      </c>
      <c r="AN1987" s="16">
        <f t="shared" si="381"/>
        <v>0</v>
      </c>
      <c r="BD1987" s="16">
        <f t="shared" si="382"/>
        <v>0</v>
      </c>
      <c r="BE1987" s="16">
        <f t="shared" si="383"/>
        <v>0</v>
      </c>
      <c r="BG1987" s="16">
        <f t="shared" si="384"/>
        <v>0</v>
      </c>
      <c r="BH1987" s="16">
        <f t="shared" si="385"/>
        <v>0</v>
      </c>
      <c r="BI1987" s="16">
        <f t="shared" si="386"/>
        <v>0</v>
      </c>
    </row>
    <row r="1988" spans="1:61" x14ac:dyDescent="0.35">
      <c r="A1988">
        <v>1987</v>
      </c>
      <c r="B1988" t="s">
        <v>360</v>
      </c>
      <c r="C1988" t="s">
        <v>8600</v>
      </c>
      <c r="D1988" s="15" t="s">
        <v>524</v>
      </c>
      <c r="E1988" s="12" t="s">
        <v>93</v>
      </c>
      <c r="F1988" s="16">
        <v>1979</v>
      </c>
      <c r="G1988" s="12" t="s">
        <v>471</v>
      </c>
      <c r="H1988" s="12" t="s">
        <v>91</v>
      </c>
      <c r="I1988" s="12" t="s">
        <v>472</v>
      </c>
      <c r="J1988" s="12" t="s">
        <v>2401</v>
      </c>
      <c r="K1988" s="12" t="s">
        <v>473</v>
      </c>
      <c r="N1988" s="16" t="s">
        <v>478</v>
      </c>
      <c r="O1988" s="16" t="s">
        <v>481</v>
      </c>
      <c r="P1988" s="12" t="s">
        <v>482</v>
      </c>
      <c r="Q1988" s="16">
        <v>2023</v>
      </c>
      <c r="W1988" s="12" t="s">
        <v>204</v>
      </c>
      <c r="X1988" s="16">
        <v>1</v>
      </c>
      <c r="AA1988" s="16">
        <f t="shared" si="387"/>
        <v>0</v>
      </c>
      <c r="AD1988" s="16">
        <f t="shared" si="371"/>
        <v>0</v>
      </c>
      <c r="AE1988" s="16">
        <f t="shared" si="372"/>
        <v>0</v>
      </c>
      <c r="AF1988" s="16">
        <f t="shared" si="373"/>
        <v>0</v>
      </c>
      <c r="AG1988" s="16">
        <f t="shared" si="374"/>
        <v>0</v>
      </c>
      <c r="AH1988" s="12">
        <f t="shared" si="375"/>
        <v>0</v>
      </c>
      <c r="AI1988" s="16">
        <f t="shared" si="376"/>
        <v>0</v>
      </c>
      <c r="AJ1988" s="16">
        <f t="shared" si="377"/>
        <v>0</v>
      </c>
      <c r="AK1988" s="16">
        <f t="shared" si="378"/>
        <v>0</v>
      </c>
      <c r="AL1988" s="16">
        <f t="shared" si="379"/>
        <v>0</v>
      </c>
      <c r="AM1988" s="16">
        <f t="shared" si="380"/>
        <v>0</v>
      </c>
      <c r="AN1988" s="16">
        <f t="shared" si="381"/>
        <v>0</v>
      </c>
      <c r="BD1988" s="16">
        <f t="shared" si="382"/>
        <v>0</v>
      </c>
      <c r="BE1988" s="16">
        <f t="shared" si="383"/>
        <v>0</v>
      </c>
      <c r="BG1988" s="16">
        <f t="shared" si="384"/>
        <v>0</v>
      </c>
      <c r="BH1988" s="16">
        <f t="shared" si="385"/>
        <v>0</v>
      </c>
      <c r="BI1988" s="16">
        <f t="shared" si="386"/>
        <v>0</v>
      </c>
    </row>
    <row r="1989" spans="1:61" x14ac:dyDescent="0.35">
      <c r="A1989">
        <v>1988</v>
      </c>
      <c r="B1989" t="s">
        <v>360</v>
      </c>
      <c r="C1989" t="s">
        <v>8601</v>
      </c>
      <c r="D1989" s="15" t="s">
        <v>525</v>
      </c>
      <c r="E1989" s="12" t="s">
        <v>93</v>
      </c>
      <c r="F1989" s="16">
        <v>1963</v>
      </c>
      <c r="G1989" s="12" t="s">
        <v>471</v>
      </c>
      <c r="H1989" s="12" t="s">
        <v>91</v>
      </c>
      <c r="I1989" s="12" t="s">
        <v>472</v>
      </c>
      <c r="J1989" s="12" t="s">
        <v>2401</v>
      </c>
      <c r="K1989" s="12" t="s">
        <v>473</v>
      </c>
      <c r="N1989" s="16" t="s">
        <v>478</v>
      </c>
      <c r="O1989" s="16" t="s">
        <v>481</v>
      </c>
      <c r="P1989" s="12" t="s">
        <v>482</v>
      </c>
      <c r="Q1989" s="16">
        <v>2023</v>
      </c>
      <c r="W1989" s="12" t="s">
        <v>204</v>
      </c>
      <c r="X1989" s="16">
        <v>1</v>
      </c>
      <c r="AA1989" s="16">
        <f t="shared" si="387"/>
        <v>0</v>
      </c>
      <c r="AD1989" s="16">
        <f t="shared" si="371"/>
        <v>0</v>
      </c>
      <c r="AE1989" s="16">
        <f t="shared" si="372"/>
        <v>0</v>
      </c>
      <c r="AF1989" s="16">
        <f t="shared" si="373"/>
        <v>0</v>
      </c>
      <c r="AG1989" s="16">
        <f t="shared" si="374"/>
        <v>0</v>
      </c>
      <c r="AH1989" s="12">
        <f t="shared" si="375"/>
        <v>0</v>
      </c>
      <c r="AI1989" s="16">
        <f t="shared" si="376"/>
        <v>0</v>
      </c>
      <c r="AJ1989" s="16">
        <f t="shared" si="377"/>
        <v>0</v>
      </c>
      <c r="AK1989" s="16">
        <f t="shared" si="378"/>
        <v>0</v>
      </c>
      <c r="AL1989" s="16">
        <f t="shared" si="379"/>
        <v>0</v>
      </c>
      <c r="AM1989" s="16">
        <f t="shared" si="380"/>
        <v>0</v>
      </c>
      <c r="AN1989" s="16">
        <f t="shared" si="381"/>
        <v>0</v>
      </c>
      <c r="BD1989" s="16">
        <f t="shared" si="382"/>
        <v>0</v>
      </c>
      <c r="BE1989" s="16">
        <f t="shared" si="383"/>
        <v>0</v>
      </c>
      <c r="BG1989" s="16">
        <f t="shared" si="384"/>
        <v>0</v>
      </c>
      <c r="BH1989" s="16">
        <f t="shared" si="385"/>
        <v>0</v>
      </c>
      <c r="BI1989" s="16">
        <f t="shared" si="386"/>
        <v>0</v>
      </c>
    </row>
    <row r="1990" spans="1:61" x14ac:dyDescent="0.35">
      <c r="A1990">
        <v>1989</v>
      </c>
      <c r="B1990" t="s">
        <v>360</v>
      </c>
      <c r="C1990" t="s">
        <v>8602</v>
      </c>
      <c r="D1990" s="15" t="s">
        <v>526</v>
      </c>
      <c r="E1990" s="12" t="s">
        <v>93</v>
      </c>
      <c r="F1990" s="16">
        <v>1969</v>
      </c>
      <c r="G1990" s="12" t="s">
        <v>471</v>
      </c>
      <c r="H1990" s="12" t="s">
        <v>91</v>
      </c>
      <c r="I1990" s="12" t="s">
        <v>472</v>
      </c>
      <c r="J1990" s="12" t="s">
        <v>2401</v>
      </c>
      <c r="K1990" s="12" t="s">
        <v>473</v>
      </c>
      <c r="N1990" s="16" t="s">
        <v>478</v>
      </c>
      <c r="O1990" s="16" t="s">
        <v>481</v>
      </c>
      <c r="P1990" s="12" t="s">
        <v>482</v>
      </c>
      <c r="Q1990" s="16">
        <v>2023</v>
      </c>
      <c r="W1990" s="12" t="s">
        <v>204</v>
      </c>
      <c r="X1990" s="16">
        <v>1</v>
      </c>
      <c r="AA1990" s="16">
        <f t="shared" si="387"/>
        <v>0</v>
      </c>
      <c r="AD1990" s="16">
        <f t="shared" si="371"/>
        <v>0</v>
      </c>
      <c r="AE1990" s="16">
        <f t="shared" si="372"/>
        <v>0</v>
      </c>
      <c r="AF1990" s="16">
        <f t="shared" si="373"/>
        <v>0</v>
      </c>
      <c r="AG1990" s="16">
        <f t="shared" si="374"/>
        <v>0</v>
      </c>
      <c r="AH1990" s="12">
        <f t="shared" si="375"/>
        <v>0</v>
      </c>
      <c r="AI1990" s="16">
        <f t="shared" si="376"/>
        <v>0</v>
      </c>
      <c r="AJ1990" s="16">
        <f t="shared" si="377"/>
        <v>0</v>
      </c>
      <c r="AK1990" s="16">
        <f t="shared" si="378"/>
        <v>0</v>
      </c>
      <c r="AL1990" s="16">
        <f t="shared" si="379"/>
        <v>0</v>
      </c>
      <c r="AM1990" s="16">
        <f t="shared" si="380"/>
        <v>0</v>
      </c>
      <c r="AN1990" s="16">
        <f t="shared" si="381"/>
        <v>0</v>
      </c>
      <c r="BD1990" s="16">
        <f t="shared" si="382"/>
        <v>0</v>
      </c>
      <c r="BE1990" s="16">
        <f t="shared" si="383"/>
        <v>0</v>
      </c>
      <c r="BG1990" s="16">
        <f t="shared" si="384"/>
        <v>0</v>
      </c>
      <c r="BH1990" s="16">
        <f t="shared" si="385"/>
        <v>0</v>
      </c>
      <c r="BI1990" s="16">
        <f t="shared" si="386"/>
        <v>0</v>
      </c>
    </row>
    <row r="1991" spans="1:61" x14ac:dyDescent="0.35">
      <c r="A1991">
        <v>1990</v>
      </c>
      <c r="B1991" t="s">
        <v>360</v>
      </c>
      <c r="C1991" t="s">
        <v>8603</v>
      </c>
      <c r="D1991" s="15" t="s">
        <v>527</v>
      </c>
      <c r="E1991" s="12" t="s">
        <v>93</v>
      </c>
      <c r="F1991" s="16">
        <v>1962</v>
      </c>
      <c r="G1991" s="12" t="s">
        <v>471</v>
      </c>
      <c r="H1991" s="12" t="s">
        <v>91</v>
      </c>
      <c r="I1991" s="12" t="s">
        <v>472</v>
      </c>
      <c r="J1991" s="12" t="s">
        <v>2401</v>
      </c>
      <c r="K1991" s="12" t="s">
        <v>473</v>
      </c>
      <c r="N1991" s="16" t="s">
        <v>478</v>
      </c>
      <c r="O1991" s="16" t="s">
        <v>481</v>
      </c>
      <c r="P1991" s="12" t="s">
        <v>482</v>
      </c>
      <c r="Q1991" s="16">
        <v>2023</v>
      </c>
      <c r="W1991" s="12" t="s">
        <v>204</v>
      </c>
      <c r="X1991" s="16">
        <v>1</v>
      </c>
      <c r="AA1991" s="16">
        <f t="shared" si="387"/>
        <v>0</v>
      </c>
      <c r="AD1991" s="16">
        <f t="shared" si="371"/>
        <v>0</v>
      </c>
      <c r="AE1991" s="16">
        <f t="shared" si="372"/>
        <v>0</v>
      </c>
      <c r="AF1991" s="16">
        <f t="shared" si="373"/>
        <v>0</v>
      </c>
      <c r="AG1991" s="16">
        <f t="shared" si="374"/>
        <v>0</v>
      </c>
      <c r="AH1991" s="12">
        <f t="shared" si="375"/>
        <v>0</v>
      </c>
      <c r="AI1991" s="16">
        <f t="shared" si="376"/>
        <v>0</v>
      </c>
      <c r="AJ1991" s="16">
        <f t="shared" si="377"/>
        <v>0</v>
      </c>
      <c r="AK1991" s="16">
        <f t="shared" si="378"/>
        <v>0</v>
      </c>
      <c r="AL1991" s="16">
        <f t="shared" si="379"/>
        <v>0</v>
      </c>
      <c r="AM1991" s="16">
        <f t="shared" si="380"/>
        <v>0</v>
      </c>
      <c r="AN1991" s="16">
        <f t="shared" si="381"/>
        <v>0</v>
      </c>
      <c r="BD1991" s="16">
        <f t="shared" si="382"/>
        <v>0</v>
      </c>
      <c r="BE1991" s="16">
        <f t="shared" si="383"/>
        <v>0</v>
      </c>
      <c r="BG1991" s="16">
        <f t="shared" si="384"/>
        <v>0</v>
      </c>
      <c r="BH1991" s="16">
        <f t="shared" si="385"/>
        <v>0</v>
      </c>
      <c r="BI1991" s="16">
        <f t="shared" si="386"/>
        <v>0</v>
      </c>
    </row>
    <row r="1992" spans="1:61" x14ac:dyDescent="0.35">
      <c r="A1992">
        <v>1991</v>
      </c>
      <c r="B1992" t="s">
        <v>360</v>
      </c>
      <c r="C1992" t="s">
        <v>8604</v>
      </c>
      <c r="D1992" s="15" t="s">
        <v>528</v>
      </c>
      <c r="E1992" s="12" t="s">
        <v>93</v>
      </c>
      <c r="F1992" s="16">
        <v>1976</v>
      </c>
      <c r="G1992" s="12" t="s">
        <v>471</v>
      </c>
      <c r="H1992" s="12" t="s">
        <v>91</v>
      </c>
      <c r="I1992" s="12" t="s">
        <v>472</v>
      </c>
      <c r="J1992" s="12" t="s">
        <v>2401</v>
      </c>
      <c r="K1992" s="12" t="s">
        <v>473</v>
      </c>
      <c r="N1992" s="16" t="s">
        <v>478</v>
      </c>
      <c r="O1992" s="16" t="s">
        <v>481</v>
      </c>
      <c r="P1992" s="12" t="s">
        <v>482</v>
      </c>
      <c r="Q1992" s="16">
        <v>2023</v>
      </c>
      <c r="W1992" s="12" t="s">
        <v>204</v>
      </c>
      <c r="X1992" s="16">
        <v>1</v>
      </c>
      <c r="AA1992" s="16">
        <f t="shared" si="387"/>
        <v>0</v>
      </c>
      <c r="AD1992" s="16">
        <f t="shared" si="371"/>
        <v>0</v>
      </c>
      <c r="AE1992" s="16">
        <f t="shared" si="372"/>
        <v>0</v>
      </c>
      <c r="AF1992" s="16">
        <f t="shared" si="373"/>
        <v>0</v>
      </c>
      <c r="AG1992" s="16">
        <f t="shared" si="374"/>
        <v>0</v>
      </c>
      <c r="AH1992" s="12">
        <f t="shared" si="375"/>
        <v>0</v>
      </c>
      <c r="AI1992" s="16">
        <f t="shared" si="376"/>
        <v>0</v>
      </c>
      <c r="AJ1992" s="16">
        <f t="shared" si="377"/>
        <v>0</v>
      </c>
      <c r="AK1992" s="16">
        <f t="shared" si="378"/>
        <v>0</v>
      </c>
      <c r="AL1992" s="16">
        <f t="shared" si="379"/>
        <v>0</v>
      </c>
      <c r="AM1992" s="16">
        <f t="shared" si="380"/>
        <v>0</v>
      </c>
      <c r="AN1992" s="16">
        <f t="shared" si="381"/>
        <v>0</v>
      </c>
      <c r="BD1992" s="16">
        <f t="shared" si="382"/>
        <v>0</v>
      </c>
      <c r="BE1992" s="16">
        <f t="shared" si="383"/>
        <v>0</v>
      </c>
      <c r="BG1992" s="16">
        <f t="shared" si="384"/>
        <v>0</v>
      </c>
      <c r="BH1992" s="16">
        <f t="shared" si="385"/>
        <v>0</v>
      </c>
      <c r="BI1992" s="16">
        <f t="shared" si="386"/>
        <v>0</v>
      </c>
    </row>
    <row r="1993" spans="1:61" x14ac:dyDescent="0.35">
      <c r="A1993">
        <v>1992</v>
      </c>
      <c r="B1993" t="s">
        <v>360</v>
      </c>
      <c r="C1993" t="s">
        <v>8605</v>
      </c>
      <c r="D1993" s="15" t="s">
        <v>529</v>
      </c>
      <c r="E1993" s="12" t="s">
        <v>93</v>
      </c>
      <c r="F1993" s="16">
        <v>1981</v>
      </c>
      <c r="G1993" s="12" t="s">
        <v>471</v>
      </c>
      <c r="H1993" s="12" t="s">
        <v>91</v>
      </c>
      <c r="I1993" s="12" t="s">
        <v>472</v>
      </c>
      <c r="J1993" s="12" t="s">
        <v>2401</v>
      </c>
      <c r="K1993" s="12" t="s">
        <v>473</v>
      </c>
      <c r="N1993" s="16" t="s">
        <v>478</v>
      </c>
      <c r="O1993" s="16" t="s">
        <v>481</v>
      </c>
      <c r="P1993" s="12" t="s">
        <v>482</v>
      </c>
      <c r="Q1993" s="16">
        <v>2023</v>
      </c>
      <c r="W1993" s="12" t="s">
        <v>204</v>
      </c>
      <c r="X1993" s="16">
        <v>1</v>
      </c>
      <c r="AA1993" s="16">
        <f t="shared" si="387"/>
        <v>0</v>
      </c>
      <c r="AD1993" s="16">
        <f t="shared" si="371"/>
        <v>0</v>
      </c>
      <c r="AE1993" s="16">
        <f t="shared" si="372"/>
        <v>0</v>
      </c>
      <c r="AF1993" s="16">
        <f t="shared" si="373"/>
        <v>0</v>
      </c>
      <c r="AG1993" s="16">
        <f t="shared" si="374"/>
        <v>0</v>
      </c>
      <c r="AH1993" s="12">
        <f t="shared" si="375"/>
        <v>0</v>
      </c>
      <c r="AI1993" s="16">
        <f t="shared" si="376"/>
        <v>0</v>
      </c>
      <c r="AJ1993" s="16">
        <f t="shared" si="377"/>
        <v>0</v>
      </c>
      <c r="AK1993" s="16">
        <f t="shared" si="378"/>
        <v>0</v>
      </c>
      <c r="AL1993" s="16">
        <f t="shared" si="379"/>
        <v>0</v>
      </c>
      <c r="AM1993" s="16">
        <f t="shared" si="380"/>
        <v>0</v>
      </c>
      <c r="AN1993" s="16">
        <f t="shared" si="381"/>
        <v>0</v>
      </c>
      <c r="BD1993" s="16">
        <f t="shared" si="382"/>
        <v>0</v>
      </c>
      <c r="BE1993" s="16">
        <f t="shared" si="383"/>
        <v>0</v>
      </c>
      <c r="BG1993" s="16">
        <f t="shared" si="384"/>
        <v>0</v>
      </c>
      <c r="BH1993" s="16">
        <f t="shared" si="385"/>
        <v>0</v>
      </c>
      <c r="BI1993" s="16">
        <f t="shared" si="386"/>
        <v>0</v>
      </c>
    </row>
    <row r="1994" spans="1:61" x14ac:dyDescent="0.35">
      <c r="A1994">
        <v>1993</v>
      </c>
      <c r="B1994" t="s">
        <v>360</v>
      </c>
      <c r="C1994" t="s">
        <v>8606</v>
      </c>
      <c r="D1994" s="15" t="s">
        <v>530</v>
      </c>
      <c r="E1994" s="12" t="s">
        <v>93</v>
      </c>
      <c r="F1994" s="16">
        <v>1955</v>
      </c>
      <c r="G1994" s="12" t="s">
        <v>471</v>
      </c>
      <c r="H1994" s="12" t="s">
        <v>91</v>
      </c>
      <c r="I1994" s="12" t="s">
        <v>472</v>
      </c>
      <c r="J1994" s="12" t="s">
        <v>2401</v>
      </c>
      <c r="K1994" s="12" t="s">
        <v>473</v>
      </c>
      <c r="N1994" s="16" t="s">
        <v>478</v>
      </c>
      <c r="O1994" s="16" t="s">
        <v>481</v>
      </c>
      <c r="P1994" s="12" t="s">
        <v>482</v>
      </c>
      <c r="Q1994" s="16">
        <v>2023</v>
      </c>
      <c r="W1994" s="12" t="s">
        <v>204</v>
      </c>
      <c r="X1994" s="16">
        <v>1</v>
      </c>
      <c r="AA1994" s="16">
        <f t="shared" si="387"/>
        <v>0</v>
      </c>
      <c r="AD1994" s="16">
        <f t="shared" si="371"/>
        <v>0</v>
      </c>
      <c r="AE1994" s="16">
        <f t="shared" si="372"/>
        <v>0</v>
      </c>
      <c r="AF1994" s="16">
        <f t="shared" si="373"/>
        <v>0</v>
      </c>
      <c r="AG1994" s="16">
        <f t="shared" si="374"/>
        <v>0</v>
      </c>
      <c r="AH1994" s="12">
        <f t="shared" si="375"/>
        <v>0</v>
      </c>
      <c r="AI1994" s="16">
        <f t="shared" si="376"/>
        <v>0</v>
      </c>
      <c r="AJ1994" s="16">
        <f t="shared" si="377"/>
        <v>0</v>
      </c>
      <c r="AK1994" s="16">
        <f t="shared" si="378"/>
        <v>0</v>
      </c>
      <c r="AL1994" s="16">
        <f t="shared" si="379"/>
        <v>0</v>
      </c>
      <c r="AM1994" s="16">
        <f t="shared" si="380"/>
        <v>0</v>
      </c>
      <c r="AN1994" s="16">
        <f t="shared" si="381"/>
        <v>0</v>
      </c>
      <c r="BD1994" s="16">
        <f t="shared" si="382"/>
        <v>0</v>
      </c>
      <c r="BE1994" s="16">
        <f t="shared" si="383"/>
        <v>0</v>
      </c>
      <c r="BG1994" s="16">
        <f t="shared" si="384"/>
        <v>0</v>
      </c>
      <c r="BH1994" s="16">
        <f t="shared" si="385"/>
        <v>0</v>
      </c>
      <c r="BI1994" s="16">
        <f t="shared" si="386"/>
        <v>0</v>
      </c>
    </row>
    <row r="1995" spans="1:61" x14ac:dyDescent="0.35">
      <c r="A1995">
        <v>1994</v>
      </c>
      <c r="B1995" t="s">
        <v>360</v>
      </c>
      <c r="C1995" t="s">
        <v>8607</v>
      </c>
      <c r="D1995" s="15" t="s">
        <v>531</v>
      </c>
      <c r="E1995" s="12" t="s">
        <v>93</v>
      </c>
      <c r="F1995" s="16">
        <v>1988</v>
      </c>
      <c r="G1995" s="12" t="s">
        <v>471</v>
      </c>
      <c r="H1995" s="12" t="s">
        <v>91</v>
      </c>
      <c r="I1995" s="12" t="s">
        <v>472</v>
      </c>
      <c r="J1995" s="12" t="s">
        <v>2401</v>
      </c>
      <c r="K1995" s="12" t="s">
        <v>473</v>
      </c>
      <c r="N1995" s="16" t="s">
        <v>484</v>
      </c>
      <c r="O1995" s="16" t="s">
        <v>481</v>
      </c>
      <c r="P1995" s="12" t="s">
        <v>482</v>
      </c>
      <c r="Q1995" s="16">
        <v>2023</v>
      </c>
      <c r="W1995" s="12" t="s">
        <v>204</v>
      </c>
      <c r="X1995" s="16">
        <v>1</v>
      </c>
      <c r="AA1995" s="16">
        <f t="shared" si="387"/>
        <v>0</v>
      </c>
      <c r="AD1995" s="16">
        <f t="shared" si="371"/>
        <v>0</v>
      </c>
      <c r="AE1995" s="16">
        <f t="shared" si="372"/>
        <v>0</v>
      </c>
      <c r="AF1995" s="16">
        <f t="shared" si="373"/>
        <v>0</v>
      </c>
      <c r="AG1995" s="16">
        <f t="shared" si="374"/>
        <v>0</v>
      </c>
      <c r="AH1995" s="12">
        <f t="shared" si="375"/>
        <v>0</v>
      </c>
      <c r="AI1995" s="16">
        <f t="shared" si="376"/>
        <v>0</v>
      </c>
      <c r="AJ1995" s="16">
        <f t="shared" si="377"/>
        <v>0</v>
      </c>
      <c r="AK1995" s="16">
        <f t="shared" si="378"/>
        <v>0</v>
      </c>
      <c r="AL1995" s="16">
        <f t="shared" si="379"/>
        <v>0</v>
      </c>
      <c r="AM1995" s="16">
        <f t="shared" si="380"/>
        <v>0</v>
      </c>
      <c r="AN1995" s="16">
        <f t="shared" si="381"/>
        <v>0</v>
      </c>
      <c r="BD1995" s="16">
        <f t="shared" si="382"/>
        <v>0</v>
      </c>
      <c r="BE1995" s="16">
        <f t="shared" si="383"/>
        <v>0</v>
      </c>
      <c r="BG1995" s="16">
        <f t="shared" si="384"/>
        <v>0</v>
      </c>
      <c r="BH1995" s="16">
        <f t="shared" si="385"/>
        <v>0</v>
      </c>
      <c r="BI1995" s="16">
        <f t="shared" si="386"/>
        <v>0</v>
      </c>
    </row>
    <row r="1996" spans="1:61" x14ac:dyDescent="0.35">
      <c r="A1996">
        <v>1995</v>
      </c>
      <c r="B1996" t="s">
        <v>360</v>
      </c>
      <c r="C1996" t="s">
        <v>8608</v>
      </c>
      <c r="D1996" s="15" t="s">
        <v>532</v>
      </c>
      <c r="E1996" s="12" t="s">
        <v>93</v>
      </c>
      <c r="F1996" s="16">
        <v>1966</v>
      </c>
      <c r="G1996" s="12" t="s">
        <v>471</v>
      </c>
      <c r="H1996" s="12" t="s">
        <v>91</v>
      </c>
      <c r="I1996" s="12" t="s">
        <v>472</v>
      </c>
      <c r="J1996" s="12" t="s">
        <v>2401</v>
      </c>
      <c r="K1996" s="12" t="s">
        <v>473</v>
      </c>
      <c r="N1996" s="16" t="s">
        <v>484</v>
      </c>
      <c r="O1996" s="16" t="s">
        <v>481</v>
      </c>
      <c r="P1996" s="12" t="s">
        <v>482</v>
      </c>
      <c r="Q1996" s="16">
        <v>2023</v>
      </c>
      <c r="W1996" s="12" t="s">
        <v>204</v>
      </c>
      <c r="X1996" s="16">
        <v>1</v>
      </c>
      <c r="AA1996" s="16">
        <f t="shared" si="387"/>
        <v>0</v>
      </c>
      <c r="AD1996" s="16">
        <f t="shared" si="371"/>
        <v>0</v>
      </c>
      <c r="AE1996" s="16">
        <f t="shared" si="372"/>
        <v>0</v>
      </c>
      <c r="AF1996" s="16">
        <f t="shared" si="373"/>
        <v>0</v>
      </c>
      <c r="AG1996" s="16">
        <f t="shared" si="374"/>
        <v>0</v>
      </c>
      <c r="AH1996" s="12">
        <f t="shared" si="375"/>
        <v>0</v>
      </c>
      <c r="AI1996" s="16">
        <f t="shared" si="376"/>
        <v>0</v>
      </c>
      <c r="AJ1996" s="16">
        <f t="shared" si="377"/>
        <v>0</v>
      </c>
      <c r="AK1996" s="16">
        <f t="shared" si="378"/>
        <v>0</v>
      </c>
      <c r="AL1996" s="16">
        <f t="shared" si="379"/>
        <v>0</v>
      </c>
      <c r="AM1996" s="16">
        <f t="shared" si="380"/>
        <v>0</v>
      </c>
      <c r="AN1996" s="16">
        <f t="shared" si="381"/>
        <v>0</v>
      </c>
      <c r="BD1996" s="16">
        <f t="shared" si="382"/>
        <v>0</v>
      </c>
      <c r="BE1996" s="16">
        <f t="shared" si="383"/>
        <v>0</v>
      </c>
      <c r="BG1996" s="16">
        <f t="shared" si="384"/>
        <v>0</v>
      </c>
      <c r="BH1996" s="16">
        <f t="shared" si="385"/>
        <v>0</v>
      </c>
      <c r="BI1996" s="16">
        <f t="shared" si="386"/>
        <v>0</v>
      </c>
    </row>
    <row r="1997" spans="1:61" x14ac:dyDescent="0.35">
      <c r="A1997">
        <v>1996</v>
      </c>
      <c r="B1997" t="s">
        <v>360</v>
      </c>
      <c r="C1997" t="s">
        <v>8609</v>
      </c>
      <c r="D1997" s="15" t="s">
        <v>533</v>
      </c>
      <c r="E1997" s="12" t="s">
        <v>93</v>
      </c>
      <c r="F1997" s="16">
        <v>1985</v>
      </c>
      <c r="G1997" s="12" t="s">
        <v>471</v>
      </c>
      <c r="H1997" s="12" t="s">
        <v>91</v>
      </c>
      <c r="I1997" s="12" t="s">
        <v>472</v>
      </c>
      <c r="J1997" s="12" t="s">
        <v>2401</v>
      </c>
      <c r="K1997" s="12" t="s">
        <v>473</v>
      </c>
      <c r="N1997" s="16" t="s">
        <v>478</v>
      </c>
      <c r="O1997" s="16" t="s">
        <v>481</v>
      </c>
      <c r="P1997" s="12" t="s">
        <v>482</v>
      </c>
      <c r="Q1997" s="16">
        <v>2023</v>
      </c>
      <c r="W1997" s="12" t="s">
        <v>204</v>
      </c>
      <c r="X1997" s="16">
        <v>1</v>
      </c>
      <c r="AA1997" s="16">
        <f t="shared" si="387"/>
        <v>0</v>
      </c>
      <c r="AD1997" s="16">
        <f t="shared" si="371"/>
        <v>0</v>
      </c>
      <c r="AE1997" s="16">
        <f t="shared" si="372"/>
        <v>0</v>
      </c>
      <c r="AF1997" s="16">
        <f t="shared" si="373"/>
        <v>0</v>
      </c>
      <c r="AG1997" s="16">
        <f t="shared" si="374"/>
        <v>0</v>
      </c>
      <c r="AH1997" s="12">
        <f t="shared" si="375"/>
        <v>0</v>
      </c>
      <c r="AI1997" s="16">
        <f t="shared" si="376"/>
        <v>0</v>
      </c>
      <c r="AJ1997" s="16">
        <f t="shared" si="377"/>
        <v>0</v>
      </c>
      <c r="AK1997" s="16">
        <f t="shared" si="378"/>
        <v>0</v>
      </c>
      <c r="AL1997" s="16">
        <f t="shared" si="379"/>
        <v>0</v>
      </c>
      <c r="AM1997" s="16">
        <f t="shared" si="380"/>
        <v>0</v>
      </c>
      <c r="AN1997" s="16">
        <f t="shared" si="381"/>
        <v>0</v>
      </c>
      <c r="BD1997" s="16">
        <f t="shared" si="382"/>
        <v>0</v>
      </c>
      <c r="BE1997" s="16">
        <f t="shared" si="383"/>
        <v>0</v>
      </c>
      <c r="BG1997" s="16">
        <f t="shared" si="384"/>
        <v>0</v>
      </c>
      <c r="BH1997" s="16">
        <f t="shared" si="385"/>
        <v>0</v>
      </c>
      <c r="BI1997" s="16">
        <f t="shared" si="386"/>
        <v>0</v>
      </c>
    </row>
    <row r="1998" spans="1:61" x14ac:dyDescent="0.35">
      <c r="A1998">
        <v>1997</v>
      </c>
      <c r="B1998" t="s">
        <v>360</v>
      </c>
      <c r="C1998" t="s">
        <v>8610</v>
      </c>
      <c r="D1998" s="15" t="s">
        <v>534</v>
      </c>
      <c r="E1998" s="12" t="s">
        <v>93</v>
      </c>
      <c r="G1998" s="12" t="s">
        <v>471</v>
      </c>
      <c r="H1998" s="12" t="s">
        <v>91</v>
      </c>
      <c r="I1998" s="12" t="s">
        <v>472</v>
      </c>
      <c r="J1998" s="12" t="s">
        <v>2401</v>
      </c>
      <c r="K1998" s="12" t="s">
        <v>473</v>
      </c>
      <c r="N1998" s="16" t="s">
        <v>478</v>
      </c>
      <c r="O1998" s="16" t="s">
        <v>481</v>
      </c>
      <c r="P1998" s="12" t="s">
        <v>482</v>
      </c>
      <c r="Q1998" s="16">
        <v>2023</v>
      </c>
      <c r="W1998" s="12" t="s">
        <v>204</v>
      </c>
      <c r="X1998" s="16">
        <v>1</v>
      </c>
      <c r="AA1998" s="16">
        <f t="shared" si="387"/>
        <v>0</v>
      </c>
      <c r="AD1998" s="16">
        <f t="shared" si="371"/>
        <v>0</v>
      </c>
      <c r="AE1998" s="16">
        <f t="shared" si="372"/>
        <v>0</v>
      </c>
      <c r="AF1998" s="16">
        <f t="shared" si="373"/>
        <v>0</v>
      </c>
      <c r="AG1998" s="16">
        <f t="shared" si="374"/>
        <v>0</v>
      </c>
      <c r="AH1998" s="12">
        <f t="shared" si="375"/>
        <v>0</v>
      </c>
      <c r="AI1998" s="16">
        <f t="shared" si="376"/>
        <v>0</v>
      </c>
      <c r="AJ1998" s="16">
        <f t="shared" si="377"/>
        <v>0</v>
      </c>
      <c r="AK1998" s="16">
        <f t="shared" si="378"/>
        <v>0</v>
      </c>
      <c r="AL1998" s="16">
        <f t="shared" si="379"/>
        <v>0</v>
      </c>
      <c r="AM1998" s="16">
        <f t="shared" si="380"/>
        <v>0</v>
      </c>
      <c r="AN1998" s="16">
        <f t="shared" si="381"/>
        <v>0</v>
      </c>
      <c r="BD1998" s="16">
        <f t="shared" si="382"/>
        <v>0</v>
      </c>
      <c r="BE1998" s="16">
        <f t="shared" si="383"/>
        <v>0</v>
      </c>
      <c r="BG1998" s="16">
        <f t="shared" si="384"/>
        <v>0</v>
      </c>
      <c r="BH1998" s="16">
        <f t="shared" si="385"/>
        <v>0</v>
      </c>
      <c r="BI1998" s="16">
        <f t="shared" si="386"/>
        <v>0</v>
      </c>
    </row>
    <row r="1999" spans="1:61" x14ac:dyDescent="0.35">
      <c r="A1999">
        <v>1998</v>
      </c>
      <c r="B1999" t="s">
        <v>360</v>
      </c>
      <c r="C1999" t="s">
        <v>8611</v>
      </c>
      <c r="D1999" s="15" t="s">
        <v>535</v>
      </c>
      <c r="E1999" s="12" t="s">
        <v>93</v>
      </c>
      <c r="F1999" s="16">
        <v>1956</v>
      </c>
      <c r="G1999" s="12" t="s">
        <v>471</v>
      </c>
      <c r="H1999" s="12" t="s">
        <v>91</v>
      </c>
      <c r="I1999" s="12" t="s">
        <v>472</v>
      </c>
      <c r="J1999" s="12" t="s">
        <v>2401</v>
      </c>
      <c r="K1999" s="12" t="s">
        <v>473</v>
      </c>
      <c r="N1999" s="16" t="s">
        <v>478</v>
      </c>
      <c r="O1999" s="16" t="s">
        <v>481</v>
      </c>
      <c r="P1999" s="12" t="s">
        <v>482</v>
      </c>
      <c r="Q1999" s="16">
        <v>2023</v>
      </c>
      <c r="W1999" s="12" t="s">
        <v>204</v>
      </c>
      <c r="X1999" s="16">
        <v>1</v>
      </c>
      <c r="AA1999" s="16">
        <f t="shared" si="387"/>
        <v>0</v>
      </c>
      <c r="AD1999" s="16">
        <f t="shared" si="371"/>
        <v>0</v>
      </c>
      <c r="AE1999" s="16">
        <f t="shared" si="372"/>
        <v>0</v>
      </c>
      <c r="AF1999" s="16">
        <f t="shared" si="373"/>
        <v>0</v>
      </c>
      <c r="AG1999" s="16">
        <f t="shared" si="374"/>
        <v>0</v>
      </c>
      <c r="AH1999" s="12">
        <f t="shared" si="375"/>
        <v>0</v>
      </c>
      <c r="AI1999" s="16">
        <f t="shared" si="376"/>
        <v>0</v>
      </c>
      <c r="AJ1999" s="16">
        <f t="shared" si="377"/>
        <v>0</v>
      </c>
      <c r="AK1999" s="16">
        <f t="shared" si="378"/>
        <v>0</v>
      </c>
      <c r="AL1999" s="16">
        <f t="shared" si="379"/>
        <v>0</v>
      </c>
      <c r="AM1999" s="16">
        <f t="shared" si="380"/>
        <v>0</v>
      </c>
      <c r="AN1999" s="16">
        <f t="shared" si="381"/>
        <v>0</v>
      </c>
      <c r="BD1999" s="16">
        <f t="shared" si="382"/>
        <v>0</v>
      </c>
      <c r="BE1999" s="16">
        <f t="shared" si="383"/>
        <v>0</v>
      </c>
      <c r="BG1999" s="16">
        <f t="shared" si="384"/>
        <v>0</v>
      </c>
      <c r="BH1999" s="16">
        <f t="shared" si="385"/>
        <v>0</v>
      </c>
      <c r="BI1999" s="16">
        <f t="shared" si="386"/>
        <v>0</v>
      </c>
    </row>
    <row r="2000" spans="1:61" x14ac:dyDescent="0.35">
      <c r="A2000">
        <v>1999</v>
      </c>
      <c r="B2000" t="s">
        <v>360</v>
      </c>
      <c r="C2000" t="s">
        <v>8612</v>
      </c>
      <c r="D2000" s="15" t="s">
        <v>536</v>
      </c>
      <c r="E2000" s="12" t="s">
        <v>93</v>
      </c>
      <c r="G2000" s="12" t="s">
        <v>471</v>
      </c>
      <c r="H2000" s="12" t="s">
        <v>91</v>
      </c>
      <c r="I2000" s="12" t="s">
        <v>472</v>
      </c>
      <c r="J2000" s="12" t="s">
        <v>2401</v>
      </c>
      <c r="K2000" s="12" t="s">
        <v>473</v>
      </c>
      <c r="N2000" s="16" t="s">
        <v>478</v>
      </c>
      <c r="O2000" s="16" t="s">
        <v>481</v>
      </c>
      <c r="P2000" s="12" t="s">
        <v>482</v>
      </c>
      <c r="Q2000" s="16">
        <v>2023</v>
      </c>
      <c r="W2000" s="12" t="s">
        <v>204</v>
      </c>
      <c r="X2000" s="16">
        <v>1</v>
      </c>
      <c r="AA2000" s="16">
        <f t="shared" si="387"/>
        <v>0</v>
      </c>
      <c r="AD2000" s="16">
        <f t="shared" si="371"/>
        <v>0</v>
      </c>
      <c r="AE2000" s="16">
        <f t="shared" si="372"/>
        <v>0</v>
      </c>
      <c r="AF2000" s="16">
        <f t="shared" si="373"/>
        <v>0</v>
      </c>
      <c r="AG2000" s="16">
        <f t="shared" si="374"/>
        <v>0</v>
      </c>
      <c r="AH2000" s="12">
        <f t="shared" si="375"/>
        <v>0</v>
      </c>
      <c r="AI2000" s="16">
        <f t="shared" si="376"/>
        <v>0</v>
      </c>
      <c r="AJ2000" s="16">
        <f t="shared" si="377"/>
        <v>0</v>
      </c>
      <c r="AK2000" s="16">
        <f t="shared" si="378"/>
        <v>0</v>
      </c>
      <c r="AL2000" s="16">
        <f t="shared" si="379"/>
        <v>0</v>
      </c>
      <c r="AM2000" s="16">
        <f t="shared" si="380"/>
        <v>0</v>
      </c>
      <c r="AN2000" s="16">
        <f t="shared" si="381"/>
        <v>0</v>
      </c>
      <c r="BD2000" s="16">
        <f t="shared" si="382"/>
        <v>0</v>
      </c>
      <c r="BE2000" s="16">
        <f t="shared" si="383"/>
        <v>0</v>
      </c>
      <c r="BG2000" s="16">
        <f t="shared" si="384"/>
        <v>0</v>
      </c>
      <c r="BH2000" s="16">
        <f t="shared" si="385"/>
        <v>0</v>
      </c>
      <c r="BI2000" s="16">
        <f t="shared" si="386"/>
        <v>0</v>
      </c>
    </row>
    <row r="2001" spans="1:61" x14ac:dyDescent="0.35">
      <c r="A2001">
        <v>2000</v>
      </c>
      <c r="B2001" t="s">
        <v>360</v>
      </c>
      <c r="C2001" t="s">
        <v>8613</v>
      </c>
      <c r="D2001" s="15" t="s">
        <v>537</v>
      </c>
      <c r="E2001" s="12" t="s">
        <v>93</v>
      </c>
      <c r="G2001" s="12" t="s">
        <v>471</v>
      </c>
      <c r="H2001" s="12" t="s">
        <v>91</v>
      </c>
      <c r="I2001" s="12" t="s">
        <v>472</v>
      </c>
      <c r="J2001" s="12" t="s">
        <v>2401</v>
      </c>
      <c r="K2001" s="12" t="s">
        <v>473</v>
      </c>
      <c r="N2001" s="16" t="s">
        <v>478</v>
      </c>
      <c r="O2001" s="16" t="s">
        <v>481</v>
      </c>
      <c r="P2001" s="12" t="s">
        <v>482</v>
      </c>
      <c r="Q2001" s="16">
        <v>2023</v>
      </c>
      <c r="W2001" s="12" t="s">
        <v>204</v>
      </c>
      <c r="X2001" s="16">
        <v>1</v>
      </c>
      <c r="AA2001" s="16">
        <f t="shared" si="387"/>
        <v>0</v>
      </c>
      <c r="AD2001" s="16">
        <f t="shared" si="371"/>
        <v>0</v>
      </c>
      <c r="AE2001" s="16">
        <f t="shared" si="372"/>
        <v>0</v>
      </c>
      <c r="AF2001" s="16">
        <f t="shared" si="373"/>
        <v>0</v>
      </c>
      <c r="AG2001" s="16">
        <f t="shared" si="374"/>
        <v>0</v>
      </c>
      <c r="AH2001" s="12">
        <f t="shared" si="375"/>
        <v>0</v>
      </c>
      <c r="AI2001" s="16">
        <f t="shared" si="376"/>
        <v>0</v>
      </c>
      <c r="AJ2001" s="16">
        <f t="shared" si="377"/>
        <v>0</v>
      </c>
      <c r="AK2001" s="16">
        <f t="shared" si="378"/>
        <v>0</v>
      </c>
      <c r="AL2001" s="16">
        <f t="shared" si="379"/>
        <v>0</v>
      </c>
      <c r="AM2001" s="16">
        <f t="shared" si="380"/>
        <v>0</v>
      </c>
      <c r="AN2001" s="16">
        <f t="shared" si="381"/>
        <v>0</v>
      </c>
      <c r="BD2001" s="16">
        <f t="shared" si="382"/>
        <v>0</v>
      </c>
      <c r="BE2001" s="16">
        <f t="shared" si="383"/>
        <v>0</v>
      </c>
      <c r="BG2001" s="16">
        <f t="shared" si="384"/>
        <v>0</v>
      </c>
      <c r="BH2001" s="16">
        <f t="shared" si="385"/>
        <v>0</v>
      </c>
      <c r="BI2001" s="16">
        <f t="shared" si="386"/>
        <v>0</v>
      </c>
    </row>
    <row r="2002" spans="1:61" x14ac:dyDescent="0.35">
      <c r="A2002">
        <v>2001</v>
      </c>
      <c r="B2002" t="s">
        <v>360</v>
      </c>
      <c r="C2002" t="s">
        <v>8614</v>
      </c>
      <c r="D2002" s="15" t="s">
        <v>538</v>
      </c>
      <c r="E2002" s="12" t="s">
        <v>93</v>
      </c>
      <c r="F2002" s="16">
        <v>1975</v>
      </c>
      <c r="G2002" s="12" t="s">
        <v>471</v>
      </c>
      <c r="H2002" s="12" t="s">
        <v>91</v>
      </c>
      <c r="I2002" s="12" t="s">
        <v>472</v>
      </c>
      <c r="J2002" s="12" t="s">
        <v>2401</v>
      </c>
      <c r="K2002" s="12" t="s">
        <v>473</v>
      </c>
      <c r="N2002" s="16" t="s">
        <v>478</v>
      </c>
      <c r="O2002" s="16" t="s">
        <v>481</v>
      </c>
      <c r="P2002" s="12" t="s">
        <v>482</v>
      </c>
      <c r="Q2002" s="16">
        <v>2023</v>
      </c>
      <c r="W2002" s="12" t="s">
        <v>204</v>
      </c>
      <c r="X2002" s="16">
        <v>1</v>
      </c>
      <c r="AA2002" s="16">
        <f t="shared" si="387"/>
        <v>0</v>
      </c>
      <c r="AD2002" s="16">
        <f t="shared" si="371"/>
        <v>0</v>
      </c>
      <c r="AE2002" s="16">
        <f t="shared" si="372"/>
        <v>0</v>
      </c>
      <c r="AF2002" s="16">
        <f t="shared" si="373"/>
        <v>0</v>
      </c>
      <c r="AG2002" s="16">
        <f t="shared" si="374"/>
        <v>0</v>
      </c>
      <c r="AH2002" s="12">
        <f t="shared" si="375"/>
        <v>0</v>
      </c>
      <c r="AI2002" s="16">
        <f t="shared" si="376"/>
        <v>0</v>
      </c>
      <c r="AJ2002" s="16">
        <f t="shared" si="377"/>
        <v>0</v>
      </c>
      <c r="AK2002" s="16">
        <f t="shared" si="378"/>
        <v>0</v>
      </c>
      <c r="AL2002" s="16">
        <f t="shared" si="379"/>
        <v>0</v>
      </c>
      <c r="AM2002" s="16">
        <f t="shared" si="380"/>
        <v>0</v>
      </c>
      <c r="AN2002" s="16">
        <f t="shared" si="381"/>
        <v>0</v>
      </c>
      <c r="BD2002" s="16">
        <f t="shared" si="382"/>
        <v>0</v>
      </c>
      <c r="BE2002" s="16">
        <f t="shared" si="383"/>
        <v>0</v>
      </c>
      <c r="BG2002" s="16">
        <f t="shared" si="384"/>
        <v>0</v>
      </c>
      <c r="BH2002" s="16">
        <f t="shared" si="385"/>
        <v>0</v>
      </c>
      <c r="BI2002" s="16">
        <f t="shared" si="386"/>
        <v>0</v>
      </c>
    </row>
    <row r="2003" spans="1:61" x14ac:dyDescent="0.35">
      <c r="A2003">
        <v>2002</v>
      </c>
      <c r="B2003" t="s">
        <v>360</v>
      </c>
      <c r="C2003" t="s">
        <v>8615</v>
      </c>
      <c r="D2003" s="15" t="s">
        <v>539</v>
      </c>
      <c r="E2003" s="12" t="s">
        <v>93</v>
      </c>
      <c r="G2003" s="12" t="s">
        <v>471</v>
      </c>
      <c r="H2003" s="12" t="s">
        <v>91</v>
      </c>
      <c r="I2003" s="12" t="s">
        <v>472</v>
      </c>
      <c r="J2003" s="12" t="s">
        <v>2401</v>
      </c>
      <c r="K2003" s="12" t="s">
        <v>473</v>
      </c>
      <c r="N2003" s="16" t="s">
        <v>478</v>
      </c>
      <c r="O2003" s="16" t="s">
        <v>481</v>
      </c>
      <c r="P2003" s="12" t="s">
        <v>482</v>
      </c>
      <c r="Q2003" s="16">
        <v>2023</v>
      </c>
      <c r="W2003" s="12" t="s">
        <v>204</v>
      </c>
      <c r="X2003" s="16">
        <v>1</v>
      </c>
      <c r="AA2003" s="16">
        <f t="shared" si="387"/>
        <v>0</v>
      </c>
      <c r="AD2003" s="16">
        <f t="shared" si="371"/>
        <v>0</v>
      </c>
      <c r="AE2003" s="16">
        <f t="shared" si="372"/>
        <v>0</v>
      </c>
      <c r="AF2003" s="16">
        <f t="shared" si="373"/>
        <v>0</v>
      </c>
      <c r="AG2003" s="16">
        <f t="shared" si="374"/>
        <v>0</v>
      </c>
      <c r="AH2003" s="12">
        <f t="shared" si="375"/>
        <v>0</v>
      </c>
      <c r="AI2003" s="16">
        <f t="shared" si="376"/>
        <v>0</v>
      </c>
      <c r="AJ2003" s="16">
        <f t="shared" si="377"/>
        <v>0</v>
      </c>
      <c r="AK2003" s="16">
        <f t="shared" si="378"/>
        <v>0</v>
      </c>
      <c r="AL2003" s="16">
        <f t="shared" si="379"/>
        <v>0</v>
      </c>
      <c r="AM2003" s="16">
        <f t="shared" si="380"/>
        <v>0</v>
      </c>
      <c r="AN2003" s="16">
        <f t="shared" si="381"/>
        <v>0</v>
      </c>
      <c r="BD2003" s="16">
        <f t="shared" si="382"/>
        <v>0</v>
      </c>
      <c r="BE2003" s="16">
        <f t="shared" si="383"/>
        <v>0</v>
      </c>
      <c r="BG2003" s="16">
        <f t="shared" si="384"/>
        <v>0</v>
      </c>
      <c r="BH2003" s="16">
        <f t="shared" si="385"/>
        <v>0</v>
      </c>
      <c r="BI2003" s="16">
        <f t="shared" si="386"/>
        <v>0</v>
      </c>
    </row>
    <row r="2004" spans="1:61" x14ac:dyDescent="0.35">
      <c r="A2004">
        <v>2003</v>
      </c>
      <c r="B2004" t="s">
        <v>360</v>
      </c>
      <c r="C2004" t="s">
        <v>8616</v>
      </c>
      <c r="D2004" s="15" t="s">
        <v>540</v>
      </c>
      <c r="E2004" s="12" t="s">
        <v>93</v>
      </c>
      <c r="F2004" s="16">
        <v>1968</v>
      </c>
      <c r="G2004" s="12" t="s">
        <v>471</v>
      </c>
      <c r="H2004" s="12" t="s">
        <v>91</v>
      </c>
      <c r="I2004" s="12" t="s">
        <v>472</v>
      </c>
      <c r="J2004" s="12" t="s">
        <v>2401</v>
      </c>
      <c r="K2004" s="12" t="s">
        <v>473</v>
      </c>
      <c r="N2004" s="16" t="s">
        <v>478</v>
      </c>
      <c r="O2004" s="16" t="s">
        <v>481</v>
      </c>
      <c r="P2004" s="12" t="s">
        <v>482</v>
      </c>
      <c r="Q2004" s="16">
        <v>2023</v>
      </c>
      <c r="W2004" s="12" t="s">
        <v>204</v>
      </c>
      <c r="X2004" s="16">
        <v>1</v>
      </c>
      <c r="AA2004" s="16">
        <f t="shared" si="387"/>
        <v>0</v>
      </c>
      <c r="AD2004" s="16">
        <f t="shared" si="371"/>
        <v>0</v>
      </c>
      <c r="AE2004" s="16">
        <f t="shared" si="372"/>
        <v>0</v>
      </c>
      <c r="AF2004" s="16">
        <f t="shared" si="373"/>
        <v>0</v>
      </c>
      <c r="AG2004" s="16">
        <f t="shared" si="374"/>
        <v>0</v>
      </c>
      <c r="AH2004" s="12">
        <f t="shared" si="375"/>
        <v>0</v>
      </c>
      <c r="AI2004" s="16">
        <f t="shared" si="376"/>
        <v>0</v>
      </c>
      <c r="AJ2004" s="16">
        <f t="shared" si="377"/>
        <v>0</v>
      </c>
      <c r="AK2004" s="16">
        <f t="shared" si="378"/>
        <v>0</v>
      </c>
      <c r="AL2004" s="16">
        <f t="shared" si="379"/>
        <v>0</v>
      </c>
      <c r="AM2004" s="16">
        <f t="shared" si="380"/>
        <v>0</v>
      </c>
      <c r="AN2004" s="16">
        <f t="shared" si="381"/>
        <v>0</v>
      </c>
      <c r="BD2004" s="16">
        <f t="shared" si="382"/>
        <v>0</v>
      </c>
      <c r="BE2004" s="16">
        <f t="shared" si="383"/>
        <v>0</v>
      </c>
      <c r="BG2004" s="16">
        <f t="shared" si="384"/>
        <v>0</v>
      </c>
      <c r="BH2004" s="16">
        <f t="shared" si="385"/>
        <v>0</v>
      </c>
      <c r="BI2004" s="16">
        <f t="shared" si="386"/>
        <v>0</v>
      </c>
    </row>
    <row r="2005" spans="1:61" x14ac:dyDescent="0.35">
      <c r="A2005">
        <v>2004</v>
      </c>
      <c r="B2005" t="s">
        <v>360</v>
      </c>
      <c r="C2005" t="s">
        <v>8617</v>
      </c>
      <c r="D2005" s="15" t="s">
        <v>541</v>
      </c>
      <c r="E2005" s="12" t="s">
        <v>93</v>
      </c>
      <c r="F2005" s="16">
        <v>1984</v>
      </c>
      <c r="G2005" s="12" t="s">
        <v>471</v>
      </c>
      <c r="H2005" s="12" t="s">
        <v>91</v>
      </c>
      <c r="I2005" s="12" t="s">
        <v>472</v>
      </c>
      <c r="J2005" s="12" t="s">
        <v>2401</v>
      </c>
      <c r="K2005" s="12" t="s">
        <v>473</v>
      </c>
      <c r="N2005" s="16" t="s">
        <v>478</v>
      </c>
      <c r="O2005" s="16" t="s">
        <v>481</v>
      </c>
      <c r="P2005" s="12" t="s">
        <v>482</v>
      </c>
      <c r="Q2005" s="16">
        <v>2023</v>
      </c>
      <c r="W2005" s="12" t="s">
        <v>204</v>
      </c>
      <c r="X2005" s="16">
        <v>1</v>
      </c>
      <c r="AA2005" s="16">
        <f t="shared" si="387"/>
        <v>0</v>
      </c>
      <c r="AD2005" s="16">
        <f t="shared" si="371"/>
        <v>0</v>
      </c>
      <c r="AE2005" s="16">
        <f t="shared" si="372"/>
        <v>0</v>
      </c>
      <c r="AF2005" s="16">
        <f t="shared" si="373"/>
        <v>0</v>
      </c>
      <c r="AG2005" s="16">
        <f t="shared" si="374"/>
        <v>0</v>
      </c>
      <c r="AH2005" s="12">
        <f t="shared" si="375"/>
        <v>0</v>
      </c>
      <c r="AI2005" s="16">
        <f t="shared" si="376"/>
        <v>0</v>
      </c>
      <c r="AJ2005" s="16">
        <f t="shared" si="377"/>
        <v>0</v>
      </c>
      <c r="AK2005" s="16">
        <f t="shared" si="378"/>
        <v>0</v>
      </c>
      <c r="AL2005" s="16">
        <f t="shared" si="379"/>
        <v>0</v>
      </c>
      <c r="AM2005" s="16">
        <f t="shared" si="380"/>
        <v>0</v>
      </c>
      <c r="AN2005" s="16">
        <f t="shared" si="381"/>
        <v>0</v>
      </c>
      <c r="BD2005" s="16">
        <f t="shared" si="382"/>
        <v>0</v>
      </c>
      <c r="BE2005" s="16">
        <f t="shared" si="383"/>
        <v>0</v>
      </c>
      <c r="BG2005" s="16">
        <f t="shared" si="384"/>
        <v>0</v>
      </c>
      <c r="BH2005" s="16">
        <f t="shared" si="385"/>
        <v>0</v>
      </c>
      <c r="BI2005" s="16">
        <f t="shared" si="386"/>
        <v>0</v>
      </c>
    </row>
    <row r="2006" spans="1:61" x14ac:dyDescent="0.35">
      <c r="A2006">
        <v>2005</v>
      </c>
      <c r="B2006" t="s">
        <v>360</v>
      </c>
      <c r="C2006" t="s">
        <v>8618</v>
      </c>
      <c r="D2006" s="15" t="s">
        <v>542</v>
      </c>
      <c r="E2006" s="12" t="s">
        <v>93</v>
      </c>
      <c r="F2006" s="16">
        <v>1974</v>
      </c>
      <c r="G2006" s="12" t="s">
        <v>471</v>
      </c>
      <c r="H2006" s="12" t="s">
        <v>91</v>
      </c>
      <c r="I2006" s="12" t="s">
        <v>472</v>
      </c>
      <c r="J2006" s="12" t="s">
        <v>2401</v>
      </c>
      <c r="K2006" s="12" t="s">
        <v>473</v>
      </c>
      <c r="N2006" s="16" t="s">
        <v>478</v>
      </c>
      <c r="O2006" s="16" t="s">
        <v>481</v>
      </c>
      <c r="P2006" s="12" t="s">
        <v>482</v>
      </c>
      <c r="Q2006" s="16">
        <v>2023</v>
      </c>
      <c r="W2006" s="12" t="s">
        <v>204</v>
      </c>
      <c r="X2006" s="16">
        <v>1</v>
      </c>
      <c r="AA2006" s="16">
        <f t="shared" si="387"/>
        <v>0</v>
      </c>
      <c r="AD2006" s="16">
        <f t="shared" si="371"/>
        <v>0</v>
      </c>
      <c r="AE2006" s="16">
        <f t="shared" si="372"/>
        <v>0</v>
      </c>
      <c r="AF2006" s="16">
        <f t="shared" si="373"/>
        <v>0</v>
      </c>
      <c r="AG2006" s="16">
        <f t="shared" si="374"/>
        <v>0</v>
      </c>
      <c r="AH2006" s="12">
        <f t="shared" si="375"/>
        <v>0</v>
      </c>
      <c r="AI2006" s="16">
        <f t="shared" si="376"/>
        <v>0</v>
      </c>
      <c r="AJ2006" s="16">
        <f t="shared" si="377"/>
        <v>0</v>
      </c>
      <c r="AK2006" s="16">
        <f t="shared" si="378"/>
        <v>0</v>
      </c>
      <c r="AL2006" s="16">
        <f t="shared" si="379"/>
        <v>0</v>
      </c>
      <c r="AM2006" s="16">
        <f t="shared" si="380"/>
        <v>0</v>
      </c>
      <c r="AN2006" s="16">
        <f t="shared" si="381"/>
        <v>0</v>
      </c>
      <c r="BD2006" s="16">
        <f t="shared" si="382"/>
        <v>0</v>
      </c>
      <c r="BE2006" s="16">
        <f t="shared" si="383"/>
        <v>0</v>
      </c>
      <c r="BG2006" s="16">
        <f t="shared" si="384"/>
        <v>0</v>
      </c>
      <c r="BH2006" s="16">
        <f t="shared" si="385"/>
        <v>0</v>
      </c>
      <c r="BI2006" s="16">
        <f t="shared" si="386"/>
        <v>0</v>
      </c>
    </row>
    <row r="2007" spans="1:61" x14ac:dyDescent="0.35">
      <c r="A2007">
        <v>2006</v>
      </c>
      <c r="B2007" t="s">
        <v>360</v>
      </c>
      <c r="C2007" t="s">
        <v>8619</v>
      </c>
      <c r="D2007" s="15" t="s">
        <v>543</v>
      </c>
      <c r="E2007" s="12" t="s">
        <v>93</v>
      </c>
      <c r="G2007" s="12" t="s">
        <v>471</v>
      </c>
      <c r="H2007" s="12" t="s">
        <v>91</v>
      </c>
      <c r="I2007" s="12" t="s">
        <v>472</v>
      </c>
      <c r="J2007" s="12" t="s">
        <v>2401</v>
      </c>
      <c r="K2007" s="12" t="s">
        <v>473</v>
      </c>
      <c r="N2007" s="16" t="s">
        <v>478</v>
      </c>
      <c r="O2007" s="16" t="s">
        <v>481</v>
      </c>
      <c r="P2007" s="12" t="s">
        <v>482</v>
      </c>
      <c r="Q2007" s="16">
        <v>2023</v>
      </c>
      <c r="W2007" s="12" t="s">
        <v>204</v>
      </c>
      <c r="X2007" s="16">
        <v>1</v>
      </c>
      <c r="AA2007" s="16">
        <f t="shared" si="387"/>
        <v>0</v>
      </c>
      <c r="AD2007" s="16">
        <f t="shared" si="371"/>
        <v>0</v>
      </c>
      <c r="AE2007" s="16">
        <f t="shared" si="372"/>
        <v>0</v>
      </c>
      <c r="AF2007" s="16">
        <f t="shared" si="373"/>
        <v>0</v>
      </c>
      <c r="AG2007" s="16">
        <f t="shared" si="374"/>
        <v>0</v>
      </c>
      <c r="AH2007" s="12">
        <f t="shared" si="375"/>
        <v>0</v>
      </c>
      <c r="AI2007" s="16">
        <f t="shared" si="376"/>
        <v>0</v>
      </c>
      <c r="AJ2007" s="16">
        <f t="shared" si="377"/>
        <v>0</v>
      </c>
      <c r="AK2007" s="16">
        <f t="shared" si="378"/>
        <v>0</v>
      </c>
      <c r="AL2007" s="16">
        <f t="shared" si="379"/>
        <v>0</v>
      </c>
      <c r="AM2007" s="16">
        <f t="shared" si="380"/>
        <v>0</v>
      </c>
      <c r="AN2007" s="16">
        <f t="shared" si="381"/>
        <v>0</v>
      </c>
      <c r="BD2007" s="16">
        <f t="shared" si="382"/>
        <v>0</v>
      </c>
      <c r="BE2007" s="16">
        <f t="shared" si="383"/>
        <v>0</v>
      </c>
      <c r="BG2007" s="16">
        <f t="shared" si="384"/>
        <v>0</v>
      </c>
      <c r="BH2007" s="16">
        <f t="shared" si="385"/>
        <v>0</v>
      </c>
      <c r="BI2007" s="16">
        <f t="shared" si="386"/>
        <v>0</v>
      </c>
    </row>
    <row r="2008" spans="1:61" x14ac:dyDescent="0.35">
      <c r="A2008">
        <v>2007</v>
      </c>
      <c r="B2008" t="s">
        <v>360</v>
      </c>
      <c r="C2008" t="s">
        <v>8620</v>
      </c>
      <c r="D2008" s="15" t="s">
        <v>544</v>
      </c>
      <c r="E2008" s="12" t="s">
        <v>93</v>
      </c>
      <c r="G2008" s="12" t="s">
        <v>471</v>
      </c>
      <c r="H2008" s="12" t="s">
        <v>91</v>
      </c>
      <c r="I2008" s="12" t="s">
        <v>472</v>
      </c>
      <c r="J2008" s="12" t="s">
        <v>2401</v>
      </c>
      <c r="K2008" s="12" t="s">
        <v>473</v>
      </c>
      <c r="N2008" s="16" t="s">
        <v>478</v>
      </c>
      <c r="O2008" s="16" t="s">
        <v>481</v>
      </c>
      <c r="P2008" s="12" t="s">
        <v>482</v>
      </c>
      <c r="Q2008" s="16">
        <v>2023</v>
      </c>
      <c r="W2008" s="12" t="s">
        <v>204</v>
      </c>
      <c r="X2008" s="16">
        <v>1</v>
      </c>
      <c r="AA2008" s="16">
        <f t="shared" si="387"/>
        <v>0</v>
      </c>
      <c r="AD2008" s="16">
        <f t="shared" si="371"/>
        <v>0</v>
      </c>
      <c r="AE2008" s="16">
        <f t="shared" si="372"/>
        <v>0</v>
      </c>
      <c r="AF2008" s="16">
        <f t="shared" si="373"/>
        <v>0</v>
      </c>
      <c r="AG2008" s="16">
        <f t="shared" si="374"/>
        <v>0</v>
      </c>
      <c r="AH2008" s="12">
        <f t="shared" si="375"/>
        <v>0</v>
      </c>
      <c r="AI2008" s="16">
        <f t="shared" si="376"/>
        <v>0</v>
      </c>
      <c r="AJ2008" s="16">
        <f t="shared" si="377"/>
        <v>0</v>
      </c>
      <c r="AK2008" s="16">
        <f t="shared" si="378"/>
        <v>0</v>
      </c>
      <c r="AL2008" s="16">
        <f t="shared" si="379"/>
        <v>0</v>
      </c>
      <c r="AM2008" s="16">
        <f t="shared" si="380"/>
        <v>0</v>
      </c>
      <c r="AN2008" s="16">
        <f t="shared" si="381"/>
        <v>0</v>
      </c>
      <c r="BD2008" s="16">
        <f t="shared" si="382"/>
        <v>0</v>
      </c>
      <c r="BE2008" s="16">
        <f t="shared" si="383"/>
        <v>0</v>
      </c>
      <c r="BG2008" s="16">
        <f t="shared" si="384"/>
        <v>0</v>
      </c>
      <c r="BH2008" s="16">
        <f t="shared" si="385"/>
        <v>0</v>
      </c>
      <c r="BI2008" s="16">
        <f t="shared" si="386"/>
        <v>0</v>
      </c>
    </row>
    <row r="2009" spans="1:61" x14ac:dyDescent="0.35">
      <c r="A2009">
        <v>2008</v>
      </c>
      <c r="B2009" t="s">
        <v>360</v>
      </c>
      <c r="C2009" t="s">
        <v>8621</v>
      </c>
      <c r="D2009" s="15" t="s">
        <v>545</v>
      </c>
      <c r="E2009" s="12" t="s">
        <v>93</v>
      </c>
      <c r="G2009" s="12" t="s">
        <v>471</v>
      </c>
      <c r="H2009" s="12" t="s">
        <v>91</v>
      </c>
      <c r="I2009" s="12" t="s">
        <v>472</v>
      </c>
      <c r="J2009" s="12" t="s">
        <v>2401</v>
      </c>
      <c r="K2009" s="12" t="s">
        <v>473</v>
      </c>
      <c r="N2009" s="16" t="s">
        <v>478</v>
      </c>
      <c r="O2009" s="16" t="s">
        <v>481</v>
      </c>
      <c r="P2009" s="12" t="s">
        <v>482</v>
      </c>
      <c r="Q2009" s="16">
        <v>2023</v>
      </c>
      <c r="W2009" s="12" t="s">
        <v>204</v>
      </c>
      <c r="X2009" s="16">
        <v>1</v>
      </c>
      <c r="AA2009" s="16">
        <f t="shared" si="387"/>
        <v>0</v>
      </c>
      <c r="AD2009" s="16">
        <f t="shared" si="371"/>
        <v>0</v>
      </c>
      <c r="AE2009" s="16">
        <f t="shared" si="372"/>
        <v>0</v>
      </c>
      <c r="AF2009" s="16">
        <f t="shared" si="373"/>
        <v>0</v>
      </c>
      <c r="AG2009" s="16">
        <f t="shared" si="374"/>
        <v>0</v>
      </c>
      <c r="AH2009" s="12">
        <f t="shared" si="375"/>
        <v>0</v>
      </c>
      <c r="AI2009" s="16">
        <f t="shared" si="376"/>
        <v>0</v>
      </c>
      <c r="AJ2009" s="16">
        <f t="shared" si="377"/>
        <v>0</v>
      </c>
      <c r="AK2009" s="16">
        <f t="shared" si="378"/>
        <v>0</v>
      </c>
      <c r="AL2009" s="16">
        <f t="shared" si="379"/>
        <v>0</v>
      </c>
      <c r="AM2009" s="16">
        <f t="shared" si="380"/>
        <v>0</v>
      </c>
      <c r="AN2009" s="16">
        <f t="shared" si="381"/>
        <v>0</v>
      </c>
      <c r="BD2009" s="16">
        <f t="shared" si="382"/>
        <v>0</v>
      </c>
      <c r="BE2009" s="16">
        <f t="shared" si="383"/>
        <v>0</v>
      </c>
      <c r="BG2009" s="16">
        <f t="shared" si="384"/>
        <v>0</v>
      </c>
      <c r="BH2009" s="16">
        <f t="shared" si="385"/>
        <v>0</v>
      </c>
      <c r="BI2009" s="16">
        <f t="shared" si="386"/>
        <v>0</v>
      </c>
    </row>
    <row r="2010" spans="1:61" x14ac:dyDescent="0.35">
      <c r="A2010">
        <v>2009</v>
      </c>
      <c r="B2010" t="s">
        <v>360</v>
      </c>
      <c r="C2010" t="s">
        <v>8622</v>
      </c>
      <c r="D2010" s="15" t="s">
        <v>546</v>
      </c>
      <c r="E2010" s="12" t="s">
        <v>93</v>
      </c>
      <c r="F2010" s="16">
        <v>1968</v>
      </c>
      <c r="G2010" s="12" t="s">
        <v>471</v>
      </c>
      <c r="H2010" s="12" t="s">
        <v>91</v>
      </c>
      <c r="I2010" s="12" t="s">
        <v>472</v>
      </c>
      <c r="J2010" s="12" t="s">
        <v>2401</v>
      </c>
      <c r="K2010" s="12" t="s">
        <v>473</v>
      </c>
      <c r="N2010" s="16" t="s">
        <v>478</v>
      </c>
      <c r="O2010" s="16" t="s">
        <v>481</v>
      </c>
      <c r="P2010" s="12" t="s">
        <v>482</v>
      </c>
      <c r="Q2010" s="16">
        <v>2023</v>
      </c>
      <c r="W2010" s="12" t="s">
        <v>204</v>
      </c>
      <c r="X2010" s="16">
        <v>1</v>
      </c>
      <c r="AA2010" s="16">
        <f t="shared" si="387"/>
        <v>0</v>
      </c>
      <c r="AD2010" s="16">
        <f t="shared" si="371"/>
        <v>0</v>
      </c>
      <c r="AE2010" s="16">
        <f t="shared" si="372"/>
        <v>0</v>
      </c>
      <c r="AF2010" s="16">
        <f t="shared" si="373"/>
        <v>0</v>
      </c>
      <c r="AG2010" s="16">
        <f t="shared" si="374"/>
        <v>0</v>
      </c>
      <c r="AH2010" s="12">
        <f t="shared" si="375"/>
        <v>0</v>
      </c>
      <c r="AI2010" s="16">
        <f t="shared" si="376"/>
        <v>0</v>
      </c>
      <c r="AJ2010" s="16">
        <f t="shared" si="377"/>
        <v>0</v>
      </c>
      <c r="AK2010" s="16">
        <f t="shared" si="378"/>
        <v>0</v>
      </c>
      <c r="AL2010" s="16">
        <f t="shared" si="379"/>
        <v>0</v>
      </c>
      <c r="AM2010" s="16">
        <f t="shared" si="380"/>
        <v>0</v>
      </c>
      <c r="AN2010" s="16">
        <f t="shared" si="381"/>
        <v>0</v>
      </c>
      <c r="BD2010" s="16">
        <f t="shared" si="382"/>
        <v>0</v>
      </c>
      <c r="BE2010" s="16">
        <f t="shared" si="383"/>
        <v>0</v>
      </c>
      <c r="BG2010" s="16">
        <f t="shared" si="384"/>
        <v>0</v>
      </c>
      <c r="BH2010" s="16">
        <f t="shared" si="385"/>
        <v>0</v>
      </c>
      <c r="BI2010" s="16">
        <f t="shared" si="386"/>
        <v>0</v>
      </c>
    </row>
    <row r="2011" spans="1:61" x14ac:dyDescent="0.35">
      <c r="A2011">
        <v>2010</v>
      </c>
      <c r="B2011" t="s">
        <v>360</v>
      </c>
      <c r="C2011" t="s">
        <v>8623</v>
      </c>
      <c r="D2011" s="15" t="s">
        <v>547</v>
      </c>
      <c r="E2011" s="12" t="s">
        <v>93</v>
      </c>
      <c r="F2011" s="16">
        <v>1956</v>
      </c>
      <c r="G2011" s="12" t="s">
        <v>471</v>
      </c>
      <c r="H2011" s="12" t="s">
        <v>91</v>
      </c>
      <c r="I2011" s="12" t="s">
        <v>472</v>
      </c>
      <c r="J2011" s="12" t="s">
        <v>2401</v>
      </c>
      <c r="K2011" s="12" t="s">
        <v>473</v>
      </c>
      <c r="N2011" s="16" t="s">
        <v>478</v>
      </c>
      <c r="O2011" s="16" t="s">
        <v>481</v>
      </c>
      <c r="P2011" s="12" t="s">
        <v>482</v>
      </c>
      <c r="Q2011" s="16">
        <v>2023</v>
      </c>
      <c r="W2011" s="12" t="s">
        <v>204</v>
      </c>
      <c r="X2011" s="16">
        <v>1</v>
      </c>
      <c r="AA2011" s="16">
        <f t="shared" si="387"/>
        <v>0</v>
      </c>
      <c r="AD2011" s="16">
        <f t="shared" si="371"/>
        <v>0</v>
      </c>
      <c r="AE2011" s="16">
        <f t="shared" si="372"/>
        <v>0</v>
      </c>
      <c r="AF2011" s="16">
        <f t="shared" si="373"/>
        <v>0</v>
      </c>
      <c r="AG2011" s="16">
        <f t="shared" si="374"/>
        <v>0</v>
      </c>
      <c r="AH2011" s="12">
        <f t="shared" si="375"/>
        <v>0</v>
      </c>
      <c r="AI2011" s="16">
        <f t="shared" si="376"/>
        <v>0</v>
      </c>
      <c r="AJ2011" s="16">
        <f t="shared" si="377"/>
        <v>0</v>
      </c>
      <c r="AK2011" s="16">
        <f t="shared" si="378"/>
        <v>0</v>
      </c>
      <c r="AL2011" s="16">
        <f t="shared" si="379"/>
        <v>0</v>
      </c>
      <c r="AM2011" s="16">
        <f t="shared" si="380"/>
        <v>0</v>
      </c>
      <c r="AN2011" s="16">
        <f t="shared" si="381"/>
        <v>0</v>
      </c>
      <c r="BD2011" s="16">
        <f t="shared" si="382"/>
        <v>0</v>
      </c>
      <c r="BE2011" s="16">
        <f t="shared" si="383"/>
        <v>0</v>
      </c>
      <c r="BG2011" s="16">
        <f t="shared" si="384"/>
        <v>0</v>
      </c>
      <c r="BH2011" s="16">
        <f t="shared" si="385"/>
        <v>0</v>
      </c>
      <c r="BI2011" s="16">
        <f t="shared" si="386"/>
        <v>0</v>
      </c>
    </row>
    <row r="2012" spans="1:61" x14ac:dyDescent="0.35">
      <c r="A2012">
        <v>2011</v>
      </c>
      <c r="B2012" t="s">
        <v>360</v>
      </c>
      <c r="C2012" t="s">
        <v>8624</v>
      </c>
      <c r="D2012" s="15" t="s">
        <v>548</v>
      </c>
      <c r="E2012" s="12" t="s">
        <v>93</v>
      </c>
      <c r="G2012" s="12" t="s">
        <v>471</v>
      </c>
      <c r="H2012" s="12" t="s">
        <v>91</v>
      </c>
      <c r="I2012" s="12" t="s">
        <v>472</v>
      </c>
      <c r="J2012" s="12" t="s">
        <v>2401</v>
      </c>
      <c r="K2012" s="12" t="s">
        <v>473</v>
      </c>
      <c r="N2012" s="16" t="s">
        <v>478</v>
      </c>
      <c r="O2012" s="16" t="s">
        <v>481</v>
      </c>
      <c r="P2012" s="12" t="s">
        <v>482</v>
      </c>
      <c r="Q2012" s="16">
        <v>2023</v>
      </c>
      <c r="W2012" s="12" t="s">
        <v>204</v>
      </c>
      <c r="X2012" s="16">
        <v>1</v>
      </c>
      <c r="AA2012" s="16">
        <f t="shared" si="387"/>
        <v>0</v>
      </c>
      <c r="AD2012" s="16">
        <f t="shared" si="371"/>
        <v>0</v>
      </c>
      <c r="AE2012" s="16">
        <f t="shared" si="372"/>
        <v>0</v>
      </c>
      <c r="AF2012" s="16">
        <f t="shared" si="373"/>
        <v>0</v>
      </c>
      <c r="AG2012" s="16">
        <f t="shared" si="374"/>
        <v>0</v>
      </c>
      <c r="AH2012" s="12">
        <f t="shared" si="375"/>
        <v>0</v>
      </c>
      <c r="AI2012" s="16">
        <f t="shared" si="376"/>
        <v>0</v>
      </c>
      <c r="AJ2012" s="16">
        <f t="shared" si="377"/>
        <v>0</v>
      </c>
      <c r="AK2012" s="16">
        <f t="shared" si="378"/>
        <v>0</v>
      </c>
      <c r="AL2012" s="16">
        <f t="shared" si="379"/>
        <v>0</v>
      </c>
      <c r="AM2012" s="16">
        <f t="shared" si="380"/>
        <v>0</v>
      </c>
      <c r="AN2012" s="16">
        <f t="shared" si="381"/>
        <v>0</v>
      </c>
      <c r="BD2012" s="16">
        <f t="shared" si="382"/>
        <v>0</v>
      </c>
      <c r="BE2012" s="16">
        <f t="shared" si="383"/>
        <v>0</v>
      </c>
      <c r="BG2012" s="16">
        <f t="shared" si="384"/>
        <v>0</v>
      </c>
      <c r="BH2012" s="16">
        <f t="shared" si="385"/>
        <v>0</v>
      </c>
      <c r="BI2012" s="16">
        <f t="shared" si="386"/>
        <v>0</v>
      </c>
    </row>
    <row r="2013" spans="1:61" x14ac:dyDescent="0.35">
      <c r="A2013">
        <v>2012</v>
      </c>
      <c r="B2013" t="s">
        <v>360</v>
      </c>
      <c r="C2013" t="s">
        <v>8625</v>
      </c>
      <c r="D2013" s="15" t="s">
        <v>549</v>
      </c>
      <c r="E2013" s="12" t="s">
        <v>93</v>
      </c>
      <c r="G2013" s="12" t="s">
        <v>471</v>
      </c>
      <c r="H2013" s="12" t="s">
        <v>91</v>
      </c>
      <c r="I2013" s="12" t="s">
        <v>472</v>
      </c>
      <c r="J2013" s="12" t="s">
        <v>2401</v>
      </c>
      <c r="K2013" s="12" t="s">
        <v>473</v>
      </c>
      <c r="N2013" s="16" t="s">
        <v>478</v>
      </c>
      <c r="O2013" s="16" t="s">
        <v>481</v>
      </c>
      <c r="P2013" s="12" t="s">
        <v>482</v>
      </c>
      <c r="Q2013" s="16">
        <v>2023</v>
      </c>
      <c r="W2013" s="12" t="s">
        <v>204</v>
      </c>
      <c r="X2013" s="16">
        <v>1</v>
      </c>
      <c r="AA2013" s="16">
        <f t="shared" si="387"/>
        <v>0</v>
      </c>
      <c r="AD2013" s="16">
        <f t="shared" si="371"/>
        <v>0</v>
      </c>
      <c r="AE2013" s="16">
        <f t="shared" si="372"/>
        <v>0</v>
      </c>
      <c r="AF2013" s="16">
        <f t="shared" si="373"/>
        <v>0</v>
      </c>
      <c r="AG2013" s="16">
        <f t="shared" si="374"/>
        <v>0</v>
      </c>
      <c r="AH2013" s="12">
        <f t="shared" si="375"/>
        <v>0</v>
      </c>
      <c r="AI2013" s="16">
        <f t="shared" si="376"/>
        <v>0</v>
      </c>
      <c r="AJ2013" s="16">
        <f t="shared" si="377"/>
        <v>0</v>
      </c>
      <c r="AK2013" s="16">
        <f t="shared" si="378"/>
        <v>0</v>
      </c>
      <c r="AL2013" s="16">
        <f t="shared" si="379"/>
        <v>0</v>
      </c>
      <c r="AM2013" s="16">
        <f t="shared" si="380"/>
        <v>0</v>
      </c>
      <c r="AN2013" s="16">
        <f t="shared" si="381"/>
        <v>0</v>
      </c>
      <c r="BD2013" s="16">
        <f t="shared" si="382"/>
        <v>0</v>
      </c>
      <c r="BE2013" s="16">
        <f t="shared" si="383"/>
        <v>0</v>
      </c>
      <c r="BG2013" s="16">
        <f t="shared" si="384"/>
        <v>0</v>
      </c>
      <c r="BH2013" s="16">
        <f t="shared" si="385"/>
        <v>0</v>
      </c>
      <c r="BI2013" s="16">
        <f t="shared" si="386"/>
        <v>0</v>
      </c>
    </row>
    <row r="2014" spans="1:61" x14ac:dyDescent="0.35">
      <c r="A2014">
        <v>2013</v>
      </c>
      <c r="B2014" t="s">
        <v>360</v>
      </c>
      <c r="C2014" t="s">
        <v>8626</v>
      </c>
      <c r="D2014" s="15" t="s">
        <v>550</v>
      </c>
      <c r="E2014" s="12" t="s">
        <v>93</v>
      </c>
      <c r="F2014" s="16">
        <v>1962</v>
      </c>
      <c r="G2014" s="12" t="s">
        <v>471</v>
      </c>
      <c r="H2014" s="12" t="s">
        <v>91</v>
      </c>
      <c r="I2014" s="12" t="s">
        <v>472</v>
      </c>
      <c r="J2014" s="12" t="s">
        <v>2401</v>
      </c>
      <c r="K2014" s="12" t="s">
        <v>473</v>
      </c>
      <c r="N2014" s="16" t="s">
        <v>478</v>
      </c>
      <c r="O2014" s="16" t="s">
        <v>481</v>
      </c>
      <c r="P2014" s="12" t="s">
        <v>482</v>
      </c>
      <c r="Q2014" s="16">
        <v>2023</v>
      </c>
      <c r="W2014" s="12" t="s">
        <v>204</v>
      </c>
      <c r="X2014" s="16">
        <v>1</v>
      </c>
      <c r="AA2014" s="16">
        <f t="shared" si="387"/>
        <v>0</v>
      </c>
      <c r="AD2014" s="16">
        <f t="shared" si="371"/>
        <v>0</v>
      </c>
      <c r="AE2014" s="16">
        <f t="shared" si="372"/>
        <v>0</v>
      </c>
      <c r="AF2014" s="16">
        <f t="shared" si="373"/>
        <v>0</v>
      </c>
      <c r="AG2014" s="16">
        <f t="shared" si="374"/>
        <v>0</v>
      </c>
      <c r="AH2014" s="12">
        <f t="shared" si="375"/>
        <v>0</v>
      </c>
      <c r="AI2014" s="16">
        <f t="shared" si="376"/>
        <v>0</v>
      </c>
      <c r="AJ2014" s="16">
        <f t="shared" si="377"/>
        <v>0</v>
      </c>
      <c r="AK2014" s="16">
        <f t="shared" si="378"/>
        <v>0</v>
      </c>
      <c r="AL2014" s="16">
        <f t="shared" si="379"/>
        <v>0</v>
      </c>
      <c r="AM2014" s="16">
        <f t="shared" si="380"/>
        <v>0</v>
      </c>
      <c r="AN2014" s="16">
        <f t="shared" si="381"/>
        <v>0</v>
      </c>
      <c r="BD2014" s="16">
        <f t="shared" si="382"/>
        <v>0</v>
      </c>
      <c r="BE2014" s="16">
        <f t="shared" si="383"/>
        <v>0</v>
      </c>
      <c r="BG2014" s="16">
        <f t="shared" si="384"/>
        <v>0</v>
      </c>
      <c r="BH2014" s="16">
        <f t="shared" si="385"/>
        <v>0</v>
      </c>
      <c r="BI2014" s="16">
        <f t="shared" si="386"/>
        <v>0</v>
      </c>
    </row>
    <row r="2015" spans="1:61" x14ac:dyDescent="0.35">
      <c r="A2015">
        <v>2014</v>
      </c>
      <c r="B2015" t="s">
        <v>360</v>
      </c>
      <c r="C2015" t="s">
        <v>8627</v>
      </c>
      <c r="D2015" s="15" t="s">
        <v>551</v>
      </c>
      <c r="E2015" s="12" t="s">
        <v>93</v>
      </c>
      <c r="F2015" s="16">
        <v>1970</v>
      </c>
      <c r="G2015" s="12" t="s">
        <v>471</v>
      </c>
      <c r="H2015" s="12" t="s">
        <v>91</v>
      </c>
      <c r="I2015" s="12" t="s">
        <v>472</v>
      </c>
      <c r="J2015" s="12" t="s">
        <v>2401</v>
      </c>
      <c r="K2015" s="12" t="s">
        <v>473</v>
      </c>
      <c r="N2015" s="16" t="s">
        <v>478</v>
      </c>
      <c r="O2015" s="16" t="s">
        <v>481</v>
      </c>
      <c r="P2015" s="12" t="s">
        <v>482</v>
      </c>
      <c r="Q2015" s="16">
        <v>2023</v>
      </c>
      <c r="W2015" s="12" t="s">
        <v>204</v>
      </c>
      <c r="X2015" s="16">
        <v>1</v>
      </c>
      <c r="AA2015" s="16">
        <f t="shared" si="387"/>
        <v>0</v>
      </c>
      <c r="AD2015" s="16">
        <f t="shared" si="371"/>
        <v>0</v>
      </c>
      <c r="AE2015" s="16">
        <f t="shared" si="372"/>
        <v>0</v>
      </c>
      <c r="AF2015" s="16">
        <f t="shared" si="373"/>
        <v>0</v>
      </c>
      <c r="AG2015" s="16">
        <f t="shared" si="374"/>
        <v>0</v>
      </c>
      <c r="AH2015" s="12">
        <f t="shared" si="375"/>
        <v>0</v>
      </c>
      <c r="AI2015" s="16">
        <f t="shared" si="376"/>
        <v>0</v>
      </c>
      <c r="AJ2015" s="16">
        <f t="shared" si="377"/>
        <v>0</v>
      </c>
      <c r="AK2015" s="16">
        <f t="shared" si="378"/>
        <v>0</v>
      </c>
      <c r="AL2015" s="16">
        <f t="shared" si="379"/>
        <v>0</v>
      </c>
      <c r="AM2015" s="16">
        <f t="shared" si="380"/>
        <v>0</v>
      </c>
      <c r="AN2015" s="16">
        <f t="shared" si="381"/>
        <v>0</v>
      </c>
      <c r="BD2015" s="16">
        <f t="shared" si="382"/>
        <v>0</v>
      </c>
      <c r="BE2015" s="16">
        <f t="shared" si="383"/>
        <v>0</v>
      </c>
      <c r="BG2015" s="16">
        <f t="shared" si="384"/>
        <v>0</v>
      </c>
      <c r="BH2015" s="16">
        <f t="shared" si="385"/>
        <v>0</v>
      </c>
      <c r="BI2015" s="16">
        <f t="shared" si="386"/>
        <v>0</v>
      </c>
    </row>
    <row r="2016" spans="1:61" x14ac:dyDescent="0.35">
      <c r="A2016">
        <v>2015</v>
      </c>
      <c r="B2016" t="s">
        <v>360</v>
      </c>
      <c r="C2016" t="s">
        <v>8628</v>
      </c>
      <c r="D2016" s="15" t="s">
        <v>552</v>
      </c>
      <c r="E2016" s="12" t="s">
        <v>93</v>
      </c>
      <c r="F2016" s="16">
        <v>1963</v>
      </c>
      <c r="G2016" s="12" t="s">
        <v>471</v>
      </c>
      <c r="H2016" s="12" t="s">
        <v>91</v>
      </c>
      <c r="I2016" s="12" t="s">
        <v>472</v>
      </c>
      <c r="J2016" s="12" t="s">
        <v>2401</v>
      </c>
      <c r="K2016" s="12" t="s">
        <v>473</v>
      </c>
      <c r="N2016" s="16" t="s">
        <v>478</v>
      </c>
      <c r="O2016" s="16" t="s">
        <v>481</v>
      </c>
      <c r="P2016" s="12" t="s">
        <v>482</v>
      </c>
      <c r="Q2016" s="16">
        <v>2023</v>
      </c>
      <c r="W2016" s="12" t="s">
        <v>204</v>
      </c>
      <c r="X2016" s="16">
        <v>1</v>
      </c>
      <c r="AA2016" s="16">
        <f t="shared" si="387"/>
        <v>0</v>
      </c>
      <c r="AD2016" s="16">
        <f t="shared" si="371"/>
        <v>0</v>
      </c>
      <c r="AE2016" s="16">
        <f t="shared" si="372"/>
        <v>0</v>
      </c>
      <c r="AF2016" s="16">
        <f t="shared" si="373"/>
        <v>0</v>
      </c>
      <c r="AG2016" s="16">
        <f t="shared" si="374"/>
        <v>0</v>
      </c>
      <c r="AH2016" s="12">
        <f t="shared" si="375"/>
        <v>0</v>
      </c>
      <c r="AI2016" s="16">
        <f t="shared" si="376"/>
        <v>0</v>
      </c>
      <c r="AJ2016" s="16">
        <f t="shared" si="377"/>
        <v>0</v>
      </c>
      <c r="AK2016" s="16">
        <f t="shared" si="378"/>
        <v>0</v>
      </c>
      <c r="AL2016" s="16">
        <f t="shared" si="379"/>
        <v>0</v>
      </c>
      <c r="AM2016" s="16">
        <f t="shared" si="380"/>
        <v>0</v>
      </c>
      <c r="AN2016" s="16">
        <f t="shared" si="381"/>
        <v>0</v>
      </c>
      <c r="BD2016" s="16">
        <f t="shared" si="382"/>
        <v>0</v>
      </c>
      <c r="BE2016" s="16">
        <f t="shared" si="383"/>
        <v>0</v>
      </c>
      <c r="BG2016" s="16">
        <f t="shared" si="384"/>
        <v>0</v>
      </c>
      <c r="BH2016" s="16">
        <f t="shared" si="385"/>
        <v>0</v>
      </c>
      <c r="BI2016" s="16">
        <f t="shared" si="386"/>
        <v>0</v>
      </c>
    </row>
    <row r="2017" spans="1:61" x14ac:dyDescent="0.35">
      <c r="A2017">
        <v>2016</v>
      </c>
      <c r="B2017" t="s">
        <v>360</v>
      </c>
      <c r="C2017" t="s">
        <v>8629</v>
      </c>
      <c r="D2017" s="15" t="s">
        <v>488</v>
      </c>
      <c r="E2017" s="12" t="s">
        <v>93</v>
      </c>
      <c r="F2017" s="16">
        <v>1965</v>
      </c>
      <c r="G2017" s="12" t="s">
        <v>471</v>
      </c>
      <c r="H2017" s="12" t="s">
        <v>91</v>
      </c>
      <c r="I2017" s="12" t="s">
        <v>472</v>
      </c>
      <c r="J2017" s="12" t="s">
        <v>2401</v>
      </c>
      <c r="K2017" s="12" t="s">
        <v>473</v>
      </c>
      <c r="N2017" s="16" t="s">
        <v>478</v>
      </c>
      <c r="O2017" s="16" t="s">
        <v>481</v>
      </c>
      <c r="P2017" s="12" t="s">
        <v>482</v>
      </c>
      <c r="Q2017" s="16">
        <v>2023</v>
      </c>
      <c r="W2017" s="12" t="s">
        <v>204</v>
      </c>
      <c r="X2017" s="16">
        <v>1</v>
      </c>
      <c r="AA2017" s="16">
        <f t="shared" si="387"/>
        <v>0</v>
      </c>
      <c r="AD2017" s="16">
        <f t="shared" si="371"/>
        <v>0</v>
      </c>
      <c r="AE2017" s="16">
        <f t="shared" si="372"/>
        <v>0</v>
      </c>
      <c r="AF2017" s="16">
        <f t="shared" si="373"/>
        <v>0</v>
      </c>
      <c r="AG2017" s="16">
        <f t="shared" si="374"/>
        <v>0</v>
      </c>
      <c r="AH2017" s="12">
        <f t="shared" si="375"/>
        <v>0</v>
      </c>
      <c r="AI2017" s="16">
        <f t="shared" si="376"/>
        <v>0</v>
      </c>
      <c r="AJ2017" s="16">
        <f t="shared" si="377"/>
        <v>0</v>
      </c>
      <c r="AK2017" s="16">
        <f t="shared" si="378"/>
        <v>0</v>
      </c>
      <c r="AL2017" s="16">
        <f t="shared" si="379"/>
        <v>0</v>
      </c>
      <c r="AM2017" s="16">
        <f t="shared" si="380"/>
        <v>0</v>
      </c>
      <c r="AN2017" s="16">
        <f t="shared" si="381"/>
        <v>0</v>
      </c>
      <c r="BD2017" s="16">
        <f t="shared" si="382"/>
        <v>0</v>
      </c>
      <c r="BE2017" s="16">
        <f t="shared" si="383"/>
        <v>0</v>
      </c>
      <c r="BG2017" s="16">
        <f t="shared" si="384"/>
        <v>0</v>
      </c>
      <c r="BH2017" s="16">
        <f t="shared" si="385"/>
        <v>0</v>
      </c>
      <c r="BI2017" s="16">
        <f t="shared" si="386"/>
        <v>0</v>
      </c>
    </row>
    <row r="2018" spans="1:61" x14ac:dyDescent="0.35">
      <c r="A2018">
        <v>2017</v>
      </c>
      <c r="B2018" t="s">
        <v>360</v>
      </c>
      <c r="C2018" t="s">
        <v>8630</v>
      </c>
      <c r="D2018" s="15" t="s">
        <v>553</v>
      </c>
      <c r="E2018" s="12" t="s">
        <v>93</v>
      </c>
      <c r="F2018" s="16">
        <v>1964</v>
      </c>
      <c r="G2018" s="12" t="s">
        <v>471</v>
      </c>
      <c r="H2018" s="12" t="s">
        <v>91</v>
      </c>
      <c r="I2018" s="12" t="s">
        <v>472</v>
      </c>
      <c r="J2018" s="12" t="s">
        <v>2401</v>
      </c>
      <c r="K2018" s="12" t="s">
        <v>473</v>
      </c>
      <c r="N2018" s="16" t="s">
        <v>478</v>
      </c>
      <c r="O2018" s="16" t="s">
        <v>481</v>
      </c>
      <c r="P2018" s="12" t="s">
        <v>482</v>
      </c>
      <c r="Q2018" s="16">
        <v>2023</v>
      </c>
      <c r="W2018" s="12" t="s">
        <v>204</v>
      </c>
      <c r="X2018" s="16">
        <v>1</v>
      </c>
      <c r="AA2018" s="16">
        <f t="shared" si="387"/>
        <v>0</v>
      </c>
      <c r="AD2018" s="16">
        <f t="shared" si="371"/>
        <v>0</v>
      </c>
      <c r="AE2018" s="16">
        <f t="shared" si="372"/>
        <v>0</v>
      </c>
      <c r="AF2018" s="16">
        <f t="shared" si="373"/>
        <v>0</v>
      </c>
      <c r="AG2018" s="16">
        <f t="shared" si="374"/>
        <v>0</v>
      </c>
      <c r="AH2018" s="12">
        <f t="shared" si="375"/>
        <v>0</v>
      </c>
      <c r="AI2018" s="16">
        <f t="shared" si="376"/>
        <v>0</v>
      </c>
      <c r="AJ2018" s="16">
        <f t="shared" si="377"/>
        <v>0</v>
      </c>
      <c r="AK2018" s="16">
        <f t="shared" si="378"/>
        <v>0</v>
      </c>
      <c r="AL2018" s="16">
        <f t="shared" si="379"/>
        <v>0</v>
      </c>
      <c r="AM2018" s="16">
        <f t="shared" si="380"/>
        <v>0</v>
      </c>
      <c r="AN2018" s="16">
        <f t="shared" si="381"/>
        <v>0</v>
      </c>
      <c r="BD2018" s="16">
        <f t="shared" si="382"/>
        <v>0</v>
      </c>
      <c r="BE2018" s="16">
        <f t="shared" si="383"/>
        <v>0</v>
      </c>
      <c r="BG2018" s="16">
        <f t="shared" si="384"/>
        <v>0</v>
      </c>
      <c r="BH2018" s="16">
        <f t="shared" si="385"/>
        <v>0</v>
      </c>
      <c r="BI2018" s="16">
        <f t="shared" si="386"/>
        <v>0</v>
      </c>
    </row>
    <row r="2019" spans="1:61" x14ac:dyDescent="0.35">
      <c r="A2019">
        <v>2018</v>
      </c>
      <c r="B2019" t="s">
        <v>360</v>
      </c>
      <c r="C2019" t="s">
        <v>8631</v>
      </c>
      <c r="D2019" s="15" t="s">
        <v>554</v>
      </c>
      <c r="E2019" s="12" t="s">
        <v>93</v>
      </c>
      <c r="F2019" s="16">
        <v>1978</v>
      </c>
      <c r="G2019" s="12" t="s">
        <v>471</v>
      </c>
      <c r="H2019" s="12" t="s">
        <v>91</v>
      </c>
      <c r="I2019" s="12" t="s">
        <v>472</v>
      </c>
      <c r="J2019" s="12" t="s">
        <v>2401</v>
      </c>
      <c r="K2019" s="12" t="s">
        <v>473</v>
      </c>
      <c r="N2019" s="16" t="s">
        <v>478</v>
      </c>
      <c r="O2019" s="16" t="s">
        <v>481</v>
      </c>
      <c r="P2019" s="12" t="s">
        <v>482</v>
      </c>
      <c r="Q2019" s="16">
        <v>2023</v>
      </c>
      <c r="W2019" s="12" t="s">
        <v>204</v>
      </c>
      <c r="X2019" s="16">
        <v>1</v>
      </c>
      <c r="AA2019" s="16">
        <f t="shared" si="387"/>
        <v>0</v>
      </c>
      <c r="AD2019" s="16">
        <f t="shared" si="371"/>
        <v>0</v>
      </c>
      <c r="AE2019" s="16">
        <f t="shared" si="372"/>
        <v>0</v>
      </c>
      <c r="AF2019" s="16">
        <f t="shared" si="373"/>
        <v>0</v>
      </c>
      <c r="AG2019" s="16">
        <f t="shared" si="374"/>
        <v>0</v>
      </c>
      <c r="AH2019" s="12">
        <f t="shared" si="375"/>
        <v>0</v>
      </c>
      <c r="AI2019" s="16">
        <f t="shared" si="376"/>
        <v>0</v>
      </c>
      <c r="AJ2019" s="16">
        <f t="shared" si="377"/>
        <v>0</v>
      </c>
      <c r="AK2019" s="16">
        <f t="shared" si="378"/>
        <v>0</v>
      </c>
      <c r="AL2019" s="16">
        <f t="shared" si="379"/>
        <v>0</v>
      </c>
      <c r="AM2019" s="16">
        <f t="shared" si="380"/>
        <v>0</v>
      </c>
      <c r="AN2019" s="16">
        <f t="shared" si="381"/>
        <v>0</v>
      </c>
      <c r="BD2019" s="16">
        <f t="shared" si="382"/>
        <v>0</v>
      </c>
      <c r="BE2019" s="16">
        <f t="shared" si="383"/>
        <v>0</v>
      </c>
      <c r="BG2019" s="16">
        <f t="shared" si="384"/>
        <v>0</v>
      </c>
      <c r="BH2019" s="16">
        <f t="shared" si="385"/>
        <v>0</v>
      </c>
      <c r="BI2019" s="16">
        <f t="shared" si="386"/>
        <v>0</v>
      </c>
    </row>
    <row r="2020" spans="1:61" x14ac:dyDescent="0.35">
      <c r="A2020">
        <v>2019</v>
      </c>
      <c r="B2020" t="s">
        <v>360</v>
      </c>
      <c r="C2020" t="s">
        <v>8632</v>
      </c>
      <c r="D2020" s="15" t="s">
        <v>555</v>
      </c>
      <c r="E2020" s="12" t="s">
        <v>93</v>
      </c>
      <c r="F2020" s="16">
        <v>1982</v>
      </c>
      <c r="G2020" s="12" t="s">
        <v>471</v>
      </c>
      <c r="H2020" s="12" t="s">
        <v>91</v>
      </c>
      <c r="I2020" s="12" t="s">
        <v>472</v>
      </c>
      <c r="J2020" s="12" t="s">
        <v>2401</v>
      </c>
      <c r="K2020" s="12" t="s">
        <v>473</v>
      </c>
      <c r="N2020" s="16" t="s">
        <v>478</v>
      </c>
      <c r="O2020" s="16" t="s">
        <v>481</v>
      </c>
      <c r="P2020" s="12" t="s">
        <v>482</v>
      </c>
      <c r="Q2020" s="16">
        <v>2023</v>
      </c>
      <c r="W2020" s="12" t="s">
        <v>204</v>
      </c>
      <c r="X2020" s="16">
        <v>1</v>
      </c>
      <c r="AA2020" s="16">
        <f t="shared" si="387"/>
        <v>0</v>
      </c>
      <c r="AD2020" s="16">
        <f t="shared" si="371"/>
        <v>0</v>
      </c>
      <c r="AE2020" s="16">
        <f t="shared" si="372"/>
        <v>0</v>
      </c>
      <c r="AF2020" s="16">
        <f t="shared" si="373"/>
        <v>0</v>
      </c>
      <c r="AG2020" s="16">
        <f t="shared" si="374"/>
        <v>0</v>
      </c>
      <c r="AH2020" s="12">
        <f t="shared" si="375"/>
        <v>0</v>
      </c>
      <c r="AI2020" s="16">
        <f t="shared" si="376"/>
        <v>0</v>
      </c>
      <c r="AJ2020" s="16">
        <f t="shared" si="377"/>
        <v>0</v>
      </c>
      <c r="AK2020" s="16">
        <f t="shared" si="378"/>
        <v>0</v>
      </c>
      <c r="AL2020" s="16">
        <f t="shared" si="379"/>
        <v>0</v>
      </c>
      <c r="AM2020" s="16">
        <f t="shared" si="380"/>
        <v>0</v>
      </c>
      <c r="AN2020" s="16">
        <f t="shared" si="381"/>
        <v>0</v>
      </c>
      <c r="BD2020" s="16">
        <f t="shared" si="382"/>
        <v>0</v>
      </c>
      <c r="BE2020" s="16">
        <f t="shared" si="383"/>
        <v>0</v>
      </c>
      <c r="BG2020" s="16">
        <f t="shared" si="384"/>
        <v>0</v>
      </c>
      <c r="BH2020" s="16">
        <f t="shared" si="385"/>
        <v>0</v>
      </c>
      <c r="BI2020" s="16">
        <f t="shared" si="386"/>
        <v>0</v>
      </c>
    </row>
    <row r="2021" spans="1:61" x14ac:dyDescent="0.35">
      <c r="A2021">
        <v>2020</v>
      </c>
      <c r="B2021" t="s">
        <v>360</v>
      </c>
      <c r="C2021" t="s">
        <v>8633</v>
      </c>
      <c r="D2021" s="15" t="s">
        <v>556</v>
      </c>
      <c r="E2021" s="12" t="s">
        <v>93</v>
      </c>
      <c r="F2021" s="16">
        <v>1961</v>
      </c>
      <c r="G2021" s="12" t="s">
        <v>471</v>
      </c>
      <c r="H2021" s="12" t="s">
        <v>91</v>
      </c>
      <c r="I2021" s="12" t="s">
        <v>472</v>
      </c>
      <c r="J2021" s="12" t="s">
        <v>2401</v>
      </c>
      <c r="K2021" s="12" t="s">
        <v>473</v>
      </c>
      <c r="N2021" s="16" t="s">
        <v>478</v>
      </c>
      <c r="O2021" s="16" t="s">
        <v>481</v>
      </c>
      <c r="P2021" s="12" t="s">
        <v>482</v>
      </c>
      <c r="Q2021" s="16">
        <v>2023</v>
      </c>
      <c r="W2021" s="12" t="s">
        <v>204</v>
      </c>
      <c r="X2021" s="16">
        <v>1</v>
      </c>
      <c r="AA2021" s="16">
        <f t="shared" si="387"/>
        <v>0</v>
      </c>
      <c r="AD2021" s="16">
        <f t="shared" si="371"/>
        <v>0</v>
      </c>
      <c r="AE2021" s="16">
        <f t="shared" si="372"/>
        <v>0</v>
      </c>
      <c r="AF2021" s="16">
        <f t="shared" si="373"/>
        <v>0</v>
      </c>
      <c r="AG2021" s="16">
        <f t="shared" si="374"/>
        <v>0</v>
      </c>
      <c r="AH2021" s="12">
        <f t="shared" si="375"/>
        <v>0</v>
      </c>
      <c r="AI2021" s="16">
        <f t="shared" si="376"/>
        <v>0</v>
      </c>
      <c r="AJ2021" s="16">
        <f t="shared" si="377"/>
        <v>0</v>
      </c>
      <c r="AK2021" s="16">
        <f t="shared" si="378"/>
        <v>0</v>
      </c>
      <c r="AL2021" s="16">
        <f t="shared" si="379"/>
        <v>0</v>
      </c>
      <c r="AM2021" s="16">
        <f t="shared" si="380"/>
        <v>0</v>
      </c>
      <c r="AN2021" s="16">
        <f t="shared" si="381"/>
        <v>0</v>
      </c>
      <c r="BD2021" s="16">
        <f t="shared" si="382"/>
        <v>0</v>
      </c>
      <c r="BE2021" s="16">
        <f t="shared" si="383"/>
        <v>0</v>
      </c>
      <c r="BG2021" s="16">
        <f t="shared" si="384"/>
        <v>0</v>
      </c>
      <c r="BH2021" s="16">
        <f t="shared" si="385"/>
        <v>0</v>
      </c>
      <c r="BI2021" s="16">
        <f t="shared" si="386"/>
        <v>0</v>
      </c>
    </row>
    <row r="2022" spans="1:61" x14ac:dyDescent="0.35">
      <c r="A2022">
        <v>2021</v>
      </c>
      <c r="B2022" t="s">
        <v>360</v>
      </c>
      <c r="C2022" t="s">
        <v>8634</v>
      </c>
      <c r="D2022" s="15" t="s">
        <v>557</v>
      </c>
      <c r="E2022" s="12" t="s">
        <v>93</v>
      </c>
      <c r="F2022" s="16">
        <v>1977</v>
      </c>
      <c r="G2022" s="12" t="s">
        <v>471</v>
      </c>
      <c r="H2022" s="12" t="s">
        <v>91</v>
      </c>
      <c r="I2022" s="12" t="s">
        <v>472</v>
      </c>
      <c r="J2022" s="12" t="s">
        <v>2401</v>
      </c>
      <c r="K2022" s="12" t="s">
        <v>473</v>
      </c>
      <c r="N2022" s="16" t="s">
        <v>478</v>
      </c>
      <c r="O2022" s="16" t="s">
        <v>481</v>
      </c>
      <c r="P2022" s="12" t="s">
        <v>482</v>
      </c>
      <c r="Q2022" s="16">
        <v>2023</v>
      </c>
      <c r="W2022" s="12" t="s">
        <v>204</v>
      </c>
      <c r="X2022" s="16">
        <v>1</v>
      </c>
      <c r="AA2022" s="16">
        <f t="shared" si="387"/>
        <v>0</v>
      </c>
      <c r="AD2022" s="16">
        <f t="shared" ref="AD2022:AD2084" si="388">AA2022*350</f>
        <v>0</v>
      </c>
      <c r="AE2022" s="16">
        <f t="shared" ref="AE2022:AE2084" si="389">Z2022*350</f>
        <v>0</v>
      </c>
      <c r="AF2022" s="16">
        <f t="shared" ref="AF2022:AF2084" si="390">AE2022*375</f>
        <v>0</v>
      </c>
      <c r="AG2022" s="16">
        <f t="shared" ref="AG2022:AG2084" si="391">Z2022*100</f>
        <v>0</v>
      </c>
      <c r="AH2022" s="12">
        <f t="shared" ref="AH2022:AH2084" si="392">AG2022*0</f>
        <v>0</v>
      </c>
      <c r="AI2022" s="16">
        <f t="shared" ref="AI2022:AI2084" si="393">7*Z2022</f>
        <v>0</v>
      </c>
      <c r="AJ2022" s="16">
        <f t="shared" ref="AJ2022:AJ2084" si="394">AI2022*3450</f>
        <v>0</v>
      </c>
      <c r="AK2022" s="16">
        <f t="shared" ref="AK2022:AK2084" si="395">Z2022*500</f>
        <v>0</v>
      </c>
      <c r="AL2022" s="16">
        <f t="shared" ref="AL2022:AL2084" si="396">1*5000*Z2022</f>
        <v>0</v>
      </c>
      <c r="AM2022" s="16">
        <f t="shared" ref="AM2022:AM2084" si="397">Z2022*71000</f>
        <v>0</v>
      </c>
      <c r="AN2022" s="16">
        <f t="shared" ref="AN2022:AN2084" si="398">AM2022+AL2022+AJ2022+AF2022+AD2022</f>
        <v>0</v>
      </c>
      <c r="BD2022" s="16">
        <f t="shared" ref="BD2022:BD2084" si="399">3.5*BC2022</f>
        <v>0</v>
      </c>
      <c r="BE2022" s="16">
        <f t="shared" ref="BE2022:BE2084" si="400">AN2022/160</f>
        <v>0</v>
      </c>
      <c r="BG2022" s="16">
        <f t="shared" ref="BG2022:BG2084" si="401">1200*BC2022</f>
        <v>0</v>
      </c>
      <c r="BH2022" s="16">
        <f t="shared" ref="BH2022:BH2084" si="402">640*BC2022</f>
        <v>0</v>
      </c>
      <c r="BI2022" s="16">
        <f t="shared" ref="BI2022:BI2084" si="403">BH2022/80</f>
        <v>0</v>
      </c>
    </row>
    <row r="2023" spans="1:61" x14ac:dyDescent="0.35">
      <c r="A2023">
        <v>2022</v>
      </c>
      <c r="B2023" t="s">
        <v>360</v>
      </c>
      <c r="C2023" t="s">
        <v>8635</v>
      </c>
      <c r="D2023" s="15" t="s">
        <v>558</v>
      </c>
      <c r="E2023" s="12" t="s">
        <v>93</v>
      </c>
      <c r="G2023" s="12" t="s">
        <v>471</v>
      </c>
      <c r="H2023" s="12" t="s">
        <v>91</v>
      </c>
      <c r="I2023" s="12" t="s">
        <v>472</v>
      </c>
      <c r="J2023" s="12" t="s">
        <v>2401</v>
      </c>
      <c r="K2023" s="12" t="s">
        <v>473</v>
      </c>
      <c r="N2023" s="16" t="s">
        <v>478</v>
      </c>
      <c r="O2023" s="16" t="s">
        <v>481</v>
      </c>
      <c r="P2023" s="12" t="s">
        <v>482</v>
      </c>
      <c r="Q2023" s="16">
        <v>2023</v>
      </c>
      <c r="W2023" s="12" t="s">
        <v>204</v>
      </c>
      <c r="X2023" s="16">
        <v>1</v>
      </c>
      <c r="AA2023" s="16">
        <f t="shared" ref="AA2023:AA2085" si="404">Z2023*120</f>
        <v>0</v>
      </c>
      <c r="AD2023" s="16">
        <f t="shared" si="388"/>
        <v>0</v>
      </c>
      <c r="AE2023" s="16">
        <f t="shared" si="389"/>
        <v>0</v>
      </c>
      <c r="AF2023" s="16">
        <f t="shared" si="390"/>
        <v>0</v>
      </c>
      <c r="AG2023" s="16">
        <f t="shared" si="391"/>
        <v>0</v>
      </c>
      <c r="AH2023" s="12">
        <f t="shared" si="392"/>
        <v>0</v>
      </c>
      <c r="AI2023" s="16">
        <f t="shared" si="393"/>
        <v>0</v>
      </c>
      <c r="AJ2023" s="16">
        <f t="shared" si="394"/>
        <v>0</v>
      </c>
      <c r="AK2023" s="16">
        <f t="shared" si="395"/>
        <v>0</v>
      </c>
      <c r="AL2023" s="16">
        <f t="shared" si="396"/>
        <v>0</v>
      </c>
      <c r="AM2023" s="16">
        <f t="shared" si="397"/>
        <v>0</v>
      </c>
      <c r="AN2023" s="16">
        <f t="shared" si="398"/>
        <v>0</v>
      </c>
      <c r="BD2023" s="16">
        <f t="shared" si="399"/>
        <v>0</v>
      </c>
      <c r="BE2023" s="16">
        <f t="shared" si="400"/>
        <v>0</v>
      </c>
      <c r="BG2023" s="16">
        <f t="shared" si="401"/>
        <v>0</v>
      </c>
      <c r="BH2023" s="16">
        <f t="shared" si="402"/>
        <v>0</v>
      </c>
      <c r="BI2023" s="16">
        <f t="shared" si="403"/>
        <v>0</v>
      </c>
    </row>
    <row r="2024" spans="1:61" x14ac:dyDescent="0.35">
      <c r="A2024">
        <v>2023</v>
      </c>
      <c r="B2024" t="s">
        <v>360</v>
      </c>
      <c r="C2024" t="s">
        <v>8636</v>
      </c>
      <c r="D2024" s="15" t="s">
        <v>559</v>
      </c>
      <c r="E2024" s="12" t="s">
        <v>93</v>
      </c>
      <c r="F2024" s="16">
        <v>1968</v>
      </c>
      <c r="G2024" s="12" t="s">
        <v>471</v>
      </c>
      <c r="H2024" s="12" t="s">
        <v>91</v>
      </c>
      <c r="I2024" s="12" t="s">
        <v>472</v>
      </c>
      <c r="J2024" s="12" t="s">
        <v>2401</v>
      </c>
      <c r="K2024" s="12" t="s">
        <v>473</v>
      </c>
      <c r="N2024" s="16" t="s">
        <v>478</v>
      </c>
      <c r="O2024" s="16" t="s">
        <v>481</v>
      </c>
      <c r="P2024" s="12" t="s">
        <v>482</v>
      </c>
      <c r="Q2024" s="16">
        <v>2023</v>
      </c>
      <c r="W2024" s="12" t="s">
        <v>204</v>
      </c>
      <c r="X2024" s="16">
        <v>1</v>
      </c>
      <c r="AA2024" s="16">
        <f t="shared" si="404"/>
        <v>0</v>
      </c>
      <c r="AD2024" s="16">
        <f t="shared" si="388"/>
        <v>0</v>
      </c>
      <c r="AE2024" s="16">
        <f t="shared" si="389"/>
        <v>0</v>
      </c>
      <c r="AF2024" s="16">
        <f t="shared" si="390"/>
        <v>0</v>
      </c>
      <c r="AG2024" s="16">
        <f t="shared" si="391"/>
        <v>0</v>
      </c>
      <c r="AH2024" s="12">
        <f t="shared" si="392"/>
        <v>0</v>
      </c>
      <c r="AI2024" s="16">
        <f t="shared" si="393"/>
        <v>0</v>
      </c>
      <c r="AJ2024" s="16">
        <f t="shared" si="394"/>
        <v>0</v>
      </c>
      <c r="AK2024" s="16">
        <f t="shared" si="395"/>
        <v>0</v>
      </c>
      <c r="AL2024" s="16">
        <f t="shared" si="396"/>
        <v>0</v>
      </c>
      <c r="AM2024" s="16">
        <f t="shared" si="397"/>
        <v>0</v>
      </c>
      <c r="AN2024" s="16">
        <f t="shared" si="398"/>
        <v>0</v>
      </c>
      <c r="BD2024" s="16">
        <f t="shared" si="399"/>
        <v>0</v>
      </c>
      <c r="BE2024" s="16">
        <f t="shared" si="400"/>
        <v>0</v>
      </c>
      <c r="BG2024" s="16">
        <f t="shared" si="401"/>
        <v>0</v>
      </c>
      <c r="BH2024" s="16">
        <f t="shared" si="402"/>
        <v>0</v>
      </c>
      <c r="BI2024" s="16">
        <f t="shared" si="403"/>
        <v>0</v>
      </c>
    </row>
    <row r="2025" spans="1:61" x14ac:dyDescent="0.35">
      <c r="A2025">
        <v>2024</v>
      </c>
      <c r="B2025" t="s">
        <v>360</v>
      </c>
      <c r="C2025" t="s">
        <v>8637</v>
      </c>
      <c r="D2025" s="15" t="s">
        <v>560</v>
      </c>
      <c r="E2025" s="12" t="s">
        <v>93</v>
      </c>
      <c r="F2025" s="16">
        <v>1950</v>
      </c>
      <c r="G2025" s="12" t="s">
        <v>471</v>
      </c>
      <c r="H2025" s="12" t="s">
        <v>91</v>
      </c>
      <c r="I2025" s="12" t="s">
        <v>472</v>
      </c>
      <c r="J2025" s="12" t="s">
        <v>2401</v>
      </c>
      <c r="K2025" s="12" t="s">
        <v>473</v>
      </c>
      <c r="N2025" s="16" t="s">
        <v>478</v>
      </c>
      <c r="O2025" s="16" t="s">
        <v>481</v>
      </c>
      <c r="P2025" s="12" t="s">
        <v>482</v>
      </c>
      <c r="Q2025" s="16">
        <v>2023</v>
      </c>
      <c r="W2025" s="12" t="s">
        <v>204</v>
      </c>
      <c r="X2025" s="16">
        <v>1</v>
      </c>
      <c r="AA2025" s="16">
        <f t="shared" si="404"/>
        <v>0</v>
      </c>
      <c r="AD2025" s="16">
        <f t="shared" si="388"/>
        <v>0</v>
      </c>
      <c r="AE2025" s="16">
        <f t="shared" si="389"/>
        <v>0</v>
      </c>
      <c r="AF2025" s="16">
        <f t="shared" si="390"/>
        <v>0</v>
      </c>
      <c r="AG2025" s="16">
        <f t="shared" si="391"/>
        <v>0</v>
      </c>
      <c r="AH2025" s="12">
        <f t="shared" si="392"/>
        <v>0</v>
      </c>
      <c r="AI2025" s="16">
        <f t="shared" si="393"/>
        <v>0</v>
      </c>
      <c r="AJ2025" s="16">
        <f t="shared" si="394"/>
        <v>0</v>
      </c>
      <c r="AK2025" s="16">
        <f t="shared" si="395"/>
        <v>0</v>
      </c>
      <c r="AL2025" s="16">
        <f t="shared" si="396"/>
        <v>0</v>
      </c>
      <c r="AM2025" s="16">
        <f t="shared" si="397"/>
        <v>0</v>
      </c>
      <c r="AN2025" s="16">
        <f t="shared" si="398"/>
        <v>0</v>
      </c>
      <c r="BD2025" s="16">
        <f t="shared" si="399"/>
        <v>0</v>
      </c>
      <c r="BE2025" s="16">
        <f t="shared" si="400"/>
        <v>0</v>
      </c>
      <c r="BG2025" s="16">
        <f t="shared" si="401"/>
        <v>0</v>
      </c>
      <c r="BH2025" s="16">
        <f t="shared" si="402"/>
        <v>0</v>
      </c>
      <c r="BI2025" s="16">
        <f t="shared" si="403"/>
        <v>0</v>
      </c>
    </row>
    <row r="2026" spans="1:61" x14ac:dyDescent="0.35">
      <c r="A2026">
        <v>2025</v>
      </c>
      <c r="B2026" t="s">
        <v>360</v>
      </c>
      <c r="C2026" t="s">
        <v>8638</v>
      </c>
      <c r="D2026" s="15" t="s">
        <v>561</v>
      </c>
      <c r="E2026" s="12" t="s">
        <v>93</v>
      </c>
      <c r="F2026" s="16">
        <v>1963</v>
      </c>
      <c r="G2026" s="12" t="s">
        <v>471</v>
      </c>
      <c r="H2026" s="12" t="s">
        <v>91</v>
      </c>
      <c r="I2026" s="12" t="s">
        <v>472</v>
      </c>
      <c r="J2026" s="12" t="s">
        <v>2401</v>
      </c>
      <c r="K2026" s="12" t="s">
        <v>473</v>
      </c>
      <c r="N2026" s="16" t="s">
        <v>478</v>
      </c>
      <c r="O2026" s="16" t="s">
        <v>481</v>
      </c>
      <c r="P2026" s="12" t="s">
        <v>482</v>
      </c>
      <c r="Q2026" s="16">
        <v>2023</v>
      </c>
      <c r="W2026" s="12" t="s">
        <v>204</v>
      </c>
      <c r="X2026" s="16">
        <v>1</v>
      </c>
      <c r="AA2026" s="16">
        <f t="shared" si="404"/>
        <v>0</v>
      </c>
      <c r="AD2026" s="16">
        <f t="shared" si="388"/>
        <v>0</v>
      </c>
      <c r="AE2026" s="16">
        <f t="shared" si="389"/>
        <v>0</v>
      </c>
      <c r="AF2026" s="16">
        <f t="shared" si="390"/>
        <v>0</v>
      </c>
      <c r="AG2026" s="16">
        <f t="shared" si="391"/>
        <v>0</v>
      </c>
      <c r="AH2026" s="12">
        <f t="shared" si="392"/>
        <v>0</v>
      </c>
      <c r="AI2026" s="16">
        <f t="shared" si="393"/>
        <v>0</v>
      </c>
      <c r="AJ2026" s="16">
        <f t="shared" si="394"/>
        <v>0</v>
      </c>
      <c r="AK2026" s="16">
        <f t="shared" si="395"/>
        <v>0</v>
      </c>
      <c r="AL2026" s="16">
        <f t="shared" si="396"/>
        <v>0</v>
      </c>
      <c r="AM2026" s="16">
        <f t="shared" si="397"/>
        <v>0</v>
      </c>
      <c r="AN2026" s="16">
        <f t="shared" si="398"/>
        <v>0</v>
      </c>
      <c r="BD2026" s="16">
        <f t="shared" si="399"/>
        <v>0</v>
      </c>
      <c r="BE2026" s="16">
        <f t="shared" si="400"/>
        <v>0</v>
      </c>
      <c r="BG2026" s="16">
        <f t="shared" si="401"/>
        <v>0</v>
      </c>
      <c r="BH2026" s="16">
        <f t="shared" si="402"/>
        <v>0</v>
      </c>
      <c r="BI2026" s="16">
        <f t="shared" si="403"/>
        <v>0</v>
      </c>
    </row>
    <row r="2027" spans="1:61" x14ac:dyDescent="0.35">
      <c r="A2027">
        <v>2026</v>
      </c>
      <c r="B2027" t="s">
        <v>360</v>
      </c>
      <c r="C2027" t="s">
        <v>8639</v>
      </c>
      <c r="D2027" s="15" t="s">
        <v>562</v>
      </c>
      <c r="E2027" s="12" t="s">
        <v>93</v>
      </c>
      <c r="F2027" s="16">
        <v>1956</v>
      </c>
      <c r="G2027" s="12" t="s">
        <v>471</v>
      </c>
      <c r="H2027" s="12" t="s">
        <v>91</v>
      </c>
      <c r="I2027" s="12" t="s">
        <v>472</v>
      </c>
      <c r="J2027" s="12" t="s">
        <v>2401</v>
      </c>
      <c r="K2027" s="12" t="s">
        <v>473</v>
      </c>
      <c r="N2027" s="16" t="s">
        <v>478</v>
      </c>
      <c r="O2027" s="16" t="s">
        <v>481</v>
      </c>
      <c r="P2027" s="12" t="s">
        <v>482</v>
      </c>
      <c r="Q2027" s="16">
        <v>2023</v>
      </c>
      <c r="W2027" s="12" t="s">
        <v>204</v>
      </c>
      <c r="X2027" s="16">
        <v>1</v>
      </c>
      <c r="AA2027" s="16">
        <f t="shared" si="404"/>
        <v>0</v>
      </c>
      <c r="AD2027" s="16">
        <f t="shared" si="388"/>
        <v>0</v>
      </c>
      <c r="AE2027" s="16">
        <f t="shared" si="389"/>
        <v>0</v>
      </c>
      <c r="AF2027" s="16">
        <f t="shared" si="390"/>
        <v>0</v>
      </c>
      <c r="AG2027" s="16">
        <f t="shared" si="391"/>
        <v>0</v>
      </c>
      <c r="AH2027" s="12">
        <f t="shared" si="392"/>
        <v>0</v>
      </c>
      <c r="AI2027" s="16">
        <f t="shared" si="393"/>
        <v>0</v>
      </c>
      <c r="AJ2027" s="16">
        <f t="shared" si="394"/>
        <v>0</v>
      </c>
      <c r="AK2027" s="16">
        <f t="shared" si="395"/>
        <v>0</v>
      </c>
      <c r="AL2027" s="16">
        <f t="shared" si="396"/>
        <v>0</v>
      </c>
      <c r="AM2027" s="16">
        <f t="shared" si="397"/>
        <v>0</v>
      </c>
      <c r="AN2027" s="16">
        <f t="shared" si="398"/>
        <v>0</v>
      </c>
      <c r="BD2027" s="16">
        <f t="shared" si="399"/>
        <v>0</v>
      </c>
      <c r="BE2027" s="16">
        <f t="shared" si="400"/>
        <v>0</v>
      </c>
      <c r="BG2027" s="16">
        <f t="shared" si="401"/>
        <v>0</v>
      </c>
      <c r="BH2027" s="16">
        <f t="shared" si="402"/>
        <v>0</v>
      </c>
      <c r="BI2027" s="16">
        <f t="shared" si="403"/>
        <v>0</v>
      </c>
    </row>
    <row r="2028" spans="1:61" x14ac:dyDescent="0.35">
      <c r="A2028">
        <v>2027</v>
      </c>
      <c r="B2028" t="s">
        <v>360</v>
      </c>
      <c r="C2028" t="s">
        <v>8640</v>
      </c>
      <c r="D2028" s="15" t="s">
        <v>563</v>
      </c>
      <c r="E2028" s="12" t="s">
        <v>93</v>
      </c>
      <c r="F2028" s="16">
        <v>1982</v>
      </c>
      <c r="G2028" s="12" t="s">
        <v>471</v>
      </c>
      <c r="H2028" s="12" t="s">
        <v>91</v>
      </c>
      <c r="I2028" s="12" t="s">
        <v>472</v>
      </c>
      <c r="J2028" s="12" t="s">
        <v>2401</v>
      </c>
      <c r="K2028" s="12" t="s">
        <v>473</v>
      </c>
      <c r="N2028" s="16" t="s">
        <v>478</v>
      </c>
      <c r="O2028" s="16" t="s">
        <v>481</v>
      </c>
      <c r="P2028" s="12" t="s">
        <v>482</v>
      </c>
      <c r="Q2028" s="16">
        <v>2023</v>
      </c>
      <c r="W2028" s="12" t="s">
        <v>204</v>
      </c>
      <c r="X2028" s="16">
        <v>1</v>
      </c>
      <c r="AA2028" s="16">
        <f t="shared" si="404"/>
        <v>0</v>
      </c>
      <c r="AD2028" s="16">
        <f t="shared" si="388"/>
        <v>0</v>
      </c>
      <c r="AE2028" s="16">
        <f t="shared" si="389"/>
        <v>0</v>
      </c>
      <c r="AF2028" s="16">
        <f t="shared" si="390"/>
        <v>0</v>
      </c>
      <c r="AG2028" s="16">
        <f t="shared" si="391"/>
        <v>0</v>
      </c>
      <c r="AH2028" s="12">
        <f t="shared" si="392"/>
        <v>0</v>
      </c>
      <c r="AI2028" s="16">
        <f t="shared" si="393"/>
        <v>0</v>
      </c>
      <c r="AJ2028" s="16">
        <f t="shared" si="394"/>
        <v>0</v>
      </c>
      <c r="AK2028" s="16">
        <f t="shared" si="395"/>
        <v>0</v>
      </c>
      <c r="AL2028" s="16">
        <f t="shared" si="396"/>
        <v>0</v>
      </c>
      <c r="AM2028" s="16">
        <f t="shared" si="397"/>
        <v>0</v>
      </c>
      <c r="AN2028" s="16">
        <f t="shared" si="398"/>
        <v>0</v>
      </c>
      <c r="BD2028" s="16">
        <f t="shared" si="399"/>
        <v>0</v>
      </c>
      <c r="BE2028" s="16">
        <f t="shared" si="400"/>
        <v>0</v>
      </c>
      <c r="BG2028" s="16">
        <f t="shared" si="401"/>
        <v>0</v>
      </c>
      <c r="BH2028" s="16">
        <f t="shared" si="402"/>
        <v>0</v>
      </c>
      <c r="BI2028" s="16">
        <f t="shared" si="403"/>
        <v>0</v>
      </c>
    </row>
    <row r="2029" spans="1:61" x14ac:dyDescent="0.35">
      <c r="A2029">
        <v>2028</v>
      </c>
      <c r="B2029" t="s">
        <v>360</v>
      </c>
      <c r="C2029" t="s">
        <v>8641</v>
      </c>
      <c r="D2029" s="15" t="s">
        <v>564</v>
      </c>
      <c r="E2029" s="12" t="s">
        <v>93</v>
      </c>
      <c r="G2029" s="12" t="s">
        <v>471</v>
      </c>
      <c r="H2029" s="12" t="s">
        <v>91</v>
      </c>
      <c r="I2029" s="12" t="s">
        <v>472</v>
      </c>
      <c r="J2029" s="12" t="s">
        <v>2401</v>
      </c>
      <c r="K2029" s="12" t="s">
        <v>473</v>
      </c>
      <c r="N2029" s="16" t="s">
        <v>478</v>
      </c>
      <c r="O2029" s="16" t="s">
        <v>481</v>
      </c>
      <c r="P2029" s="12" t="s">
        <v>482</v>
      </c>
      <c r="Q2029" s="16">
        <v>2023</v>
      </c>
      <c r="W2029" s="12" t="s">
        <v>204</v>
      </c>
      <c r="X2029" s="16">
        <v>1</v>
      </c>
      <c r="AA2029" s="16">
        <f t="shared" si="404"/>
        <v>0</v>
      </c>
      <c r="AD2029" s="16">
        <f t="shared" si="388"/>
        <v>0</v>
      </c>
      <c r="AE2029" s="16">
        <f t="shared" si="389"/>
        <v>0</v>
      </c>
      <c r="AF2029" s="16">
        <f t="shared" si="390"/>
        <v>0</v>
      </c>
      <c r="AG2029" s="16">
        <f t="shared" si="391"/>
        <v>0</v>
      </c>
      <c r="AH2029" s="12">
        <f t="shared" si="392"/>
        <v>0</v>
      </c>
      <c r="AI2029" s="16">
        <f t="shared" si="393"/>
        <v>0</v>
      </c>
      <c r="AJ2029" s="16">
        <f t="shared" si="394"/>
        <v>0</v>
      </c>
      <c r="AK2029" s="16">
        <f t="shared" si="395"/>
        <v>0</v>
      </c>
      <c r="AL2029" s="16">
        <f t="shared" si="396"/>
        <v>0</v>
      </c>
      <c r="AM2029" s="16">
        <f t="shared" si="397"/>
        <v>0</v>
      </c>
      <c r="AN2029" s="16">
        <f t="shared" si="398"/>
        <v>0</v>
      </c>
      <c r="BD2029" s="16">
        <f t="shared" si="399"/>
        <v>0</v>
      </c>
      <c r="BE2029" s="16">
        <f t="shared" si="400"/>
        <v>0</v>
      </c>
      <c r="BG2029" s="16">
        <f t="shared" si="401"/>
        <v>0</v>
      </c>
      <c r="BH2029" s="16">
        <f t="shared" si="402"/>
        <v>0</v>
      </c>
      <c r="BI2029" s="16">
        <f t="shared" si="403"/>
        <v>0</v>
      </c>
    </row>
    <row r="2030" spans="1:61" x14ac:dyDescent="0.35">
      <c r="A2030">
        <v>2029</v>
      </c>
      <c r="B2030" t="s">
        <v>360</v>
      </c>
      <c r="C2030" t="s">
        <v>8642</v>
      </c>
      <c r="D2030" s="15" t="s">
        <v>565</v>
      </c>
      <c r="E2030" s="12" t="s">
        <v>93</v>
      </c>
      <c r="G2030" s="12" t="s">
        <v>471</v>
      </c>
      <c r="H2030" s="12" t="s">
        <v>91</v>
      </c>
      <c r="I2030" s="12" t="s">
        <v>472</v>
      </c>
      <c r="J2030" s="12" t="s">
        <v>2401</v>
      </c>
      <c r="K2030" s="12" t="s">
        <v>473</v>
      </c>
      <c r="N2030" s="16" t="s">
        <v>478</v>
      </c>
      <c r="O2030" s="16" t="s">
        <v>481</v>
      </c>
      <c r="P2030" s="12" t="s">
        <v>482</v>
      </c>
      <c r="Q2030" s="16">
        <v>2023</v>
      </c>
      <c r="W2030" s="12" t="s">
        <v>204</v>
      </c>
      <c r="X2030" s="16">
        <v>1</v>
      </c>
      <c r="AA2030" s="16">
        <f t="shared" si="404"/>
        <v>0</v>
      </c>
      <c r="AD2030" s="16">
        <f t="shared" si="388"/>
        <v>0</v>
      </c>
      <c r="AE2030" s="16">
        <f t="shared" si="389"/>
        <v>0</v>
      </c>
      <c r="AF2030" s="16">
        <f t="shared" si="390"/>
        <v>0</v>
      </c>
      <c r="AG2030" s="16">
        <f t="shared" si="391"/>
        <v>0</v>
      </c>
      <c r="AH2030" s="12">
        <f t="shared" si="392"/>
        <v>0</v>
      </c>
      <c r="AI2030" s="16">
        <f t="shared" si="393"/>
        <v>0</v>
      </c>
      <c r="AJ2030" s="16">
        <f t="shared" si="394"/>
        <v>0</v>
      </c>
      <c r="AK2030" s="16">
        <f t="shared" si="395"/>
        <v>0</v>
      </c>
      <c r="AL2030" s="16">
        <f t="shared" si="396"/>
        <v>0</v>
      </c>
      <c r="AM2030" s="16">
        <f t="shared" si="397"/>
        <v>0</v>
      </c>
      <c r="AN2030" s="16">
        <f t="shared" si="398"/>
        <v>0</v>
      </c>
      <c r="BD2030" s="16">
        <f t="shared" si="399"/>
        <v>0</v>
      </c>
      <c r="BE2030" s="16">
        <f t="shared" si="400"/>
        <v>0</v>
      </c>
      <c r="BG2030" s="16">
        <f t="shared" si="401"/>
        <v>0</v>
      </c>
      <c r="BH2030" s="16">
        <f t="shared" si="402"/>
        <v>0</v>
      </c>
      <c r="BI2030" s="16">
        <f t="shared" si="403"/>
        <v>0</v>
      </c>
    </row>
    <row r="2031" spans="1:61" x14ac:dyDescent="0.35">
      <c r="A2031">
        <v>2030</v>
      </c>
      <c r="B2031" t="s">
        <v>360</v>
      </c>
      <c r="C2031" t="s">
        <v>8643</v>
      </c>
      <c r="D2031" s="15" t="s">
        <v>565</v>
      </c>
      <c r="E2031" s="12" t="s">
        <v>93</v>
      </c>
      <c r="G2031" s="12" t="s">
        <v>471</v>
      </c>
      <c r="H2031" s="12" t="s">
        <v>91</v>
      </c>
      <c r="I2031" s="12" t="s">
        <v>472</v>
      </c>
      <c r="J2031" s="12" t="s">
        <v>2401</v>
      </c>
      <c r="K2031" s="12" t="s">
        <v>473</v>
      </c>
      <c r="N2031" s="16" t="s">
        <v>478</v>
      </c>
      <c r="O2031" s="16" t="s">
        <v>481</v>
      </c>
      <c r="P2031" s="12" t="s">
        <v>482</v>
      </c>
      <c r="Q2031" s="16">
        <v>2023</v>
      </c>
      <c r="W2031" s="12" t="s">
        <v>204</v>
      </c>
      <c r="X2031" s="16">
        <v>1</v>
      </c>
      <c r="AA2031" s="16">
        <f t="shared" si="404"/>
        <v>0</v>
      </c>
      <c r="AD2031" s="16">
        <f t="shared" si="388"/>
        <v>0</v>
      </c>
      <c r="AE2031" s="16">
        <f t="shared" si="389"/>
        <v>0</v>
      </c>
      <c r="AF2031" s="16">
        <f t="shared" si="390"/>
        <v>0</v>
      </c>
      <c r="AG2031" s="16">
        <f t="shared" si="391"/>
        <v>0</v>
      </c>
      <c r="AH2031" s="12">
        <f t="shared" si="392"/>
        <v>0</v>
      </c>
      <c r="AI2031" s="16">
        <f t="shared" si="393"/>
        <v>0</v>
      </c>
      <c r="AJ2031" s="16">
        <f t="shared" si="394"/>
        <v>0</v>
      </c>
      <c r="AK2031" s="16">
        <f t="shared" si="395"/>
        <v>0</v>
      </c>
      <c r="AL2031" s="16">
        <f t="shared" si="396"/>
        <v>0</v>
      </c>
      <c r="AM2031" s="16">
        <f t="shared" si="397"/>
        <v>0</v>
      </c>
      <c r="AN2031" s="16">
        <f t="shared" si="398"/>
        <v>0</v>
      </c>
      <c r="BD2031" s="16">
        <f t="shared" si="399"/>
        <v>0</v>
      </c>
      <c r="BE2031" s="16">
        <f t="shared" si="400"/>
        <v>0</v>
      </c>
      <c r="BG2031" s="16">
        <f t="shared" si="401"/>
        <v>0</v>
      </c>
      <c r="BH2031" s="16">
        <f t="shared" si="402"/>
        <v>0</v>
      </c>
      <c r="BI2031" s="16">
        <f t="shared" si="403"/>
        <v>0</v>
      </c>
    </row>
    <row r="2032" spans="1:61" x14ac:dyDescent="0.35">
      <c r="A2032">
        <v>2031</v>
      </c>
      <c r="B2032" t="s">
        <v>360</v>
      </c>
      <c r="C2032" t="s">
        <v>8644</v>
      </c>
      <c r="D2032" s="15" t="s">
        <v>566</v>
      </c>
      <c r="E2032" s="12" t="s">
        <v>93</v>
      </c>
      <c r="G2032" s="12" t="s">
        <v>471</v>
      </c>
      <c r="H2032" s="12" t="s">
        <v>91</v>
      </c>
      <c r="I2032" s="12" t="s">
        <v>472</v>
      </c>
      <c r="J2032" s="12" t="s">
        <v>2401</v>
      </c>
      <c r="K2032" s="12" t="s">
        <v>473</v>
      </c>
      <c r="N2032" s="16" t="s">
        <v>478</v>
      </c>
      <c r="O2032" s="16" t="s">
        <v>481</v>
      </c>
      <c r="P2032" s="12" t="s">
        <v>482</v>
      </c>
      <c r="W2032" s="12" t="s">
        <v>204</v>
      </c>
      <c r="X2032" s="16">
        <v>1</v>
      </c>
      <c r="AA2032" s="16">
        <f t="shared" si="404"/>
        <v>0</v>
      </c>
      <c r="AD2032" s="16">
        <f t="shared" si="388"/>
        <v>0</v>
      </c>
      <c r="AE2032" s="16">
        <f t="shared" si="389"/>
        <v>0</v>
      </c>
      <c r="AF2032" s="16">
        <f t="shared" si="390"/>
        <v>0</v>
      </c>
      <c r="AG2032" s="16">
        <f t="shared" si="391"/>
        <v>0</v>
      </c>
      <c r="AH2032" s="12">
        <f t="shared" si="392"/>
        <v>0</v>
      </c>
      <c r="AI2032" s="16">
        <f t="shared" si="393"/>
        <v>0</v>
      </c>
      <c r="AJ2032" s="16">
        <f t="shared" si="394"/>
        <v>0</v>
      </c>
      <c r="AK2032" s="16">
        <f t="shared" si="395"/>
        <v>0</v>
      </c>
      <c r="AL2032" s="16">
        <f t="shared" si="396"/>
        <v>0</v>
      </c>
      <c r="AM2032" s="16">
        <f t="shared" si="397"/>
        <v>0</v>
      </c>
      <c r="AN2032" s="16">
        <f t="shared" si="398"/>
        <v>0</v>
      </c>
      <c r="BD2032" s="16">
        <f t="shared" si="399"/>
        <v>0</v>
      </c>
      <c r="BE2032" s="16">
        <f t="shared" si="400"/>
        <v>0</v>
      </c>
      <c r="BG2032" s="16">
        <f t="shared" si="401"/>
        <v>0</v>
      </c>
      <c r="BH2032" s="16">
        <f t="shared" si="402"/>
        <v>0</v>
      </c>
      <c r="BI2032" s="16">
        <f t="shared" si="403"/>
        <v>0</v>
      </c>
    </row>
    <row r="2033" spans="1:61" x14ac:dyDescent="0.35">
      <c r="A2033">
        <v>2032</v>
      </c>
      <c r="B2033" t="s">
        <v>360</v>
      </c>
      <c r="C2033" t="s">
        <v>8645</v>
      </c>
      <c r="D2033" s="15" t="s">
        <v>566</v>
      </c>
      <c r="E2033" s="12" t="s">
        <v>93</v>
      </c>
      <c r="G2033" s="12" t="s">
        <v>471</v>
      </c>
      <c r="H2033" s="12" t="s">
        <v>91</v>
      </c>
      <c r="I2033" s="12" t="s">
        <v>472</v>
      </c>
      <c r="J2033" s="12" t="s">
        <v>2401</v>
      </c>
      <c r="K2033" s="12" t="s">
        <v>473</v>
      </c>
      <c r="N2033" s="16" t="s">
        <v>478</v>
      </c>
      <c r="O2033" s="16" t="s">
        <v>481</v>
      </c>
      <c r="P2033" s="12" t="s">
        <v>482</v>
      </c>
      <c r="W2033" s="12" t="s">
        <v>204</v>
      </c>
      <c r="X2033" s="16">
        <v>1</v>
      </c>
      <c r="AA2033" s="16">
        <f t="shared" si="404"/>
        <v>0</v>
      </c>
      <c r="AD2033" s="16">
        <f t="shared" si="388"/>
        <v>0</v>
      </c>
      <c r="AE2033" s="16">
        <f t="shared" si="389"/>
        <v>0</v>
      </c>
      <c r="AF2033" s="16">
        <f t="shared" si="390"/>
        <v>0</v>
      </c>
      <c r="AG2033" s="16">
        <f t="shared" si="391"/>
        <v>0</v>
      </c>
      <c r="AH2033" s="12">
        <f t="shared" si="392"/>
        <v>0</v>
      </c>
      <c r="AI2033" s="16">
        <f t="shared" si="393"/>
        <v>0</v>
      </c>
      <c r="AJ2033" s="16">
        <f t="shared" si="394"/>
        <v>0</v>
      </c>
      <c r="AK2033" s="16">
        <f t="shared" si="395"/>
        <v>0</v>
      </c>
      <c r="AL2033" s="16">
        <f t="shared" si="396"/>
        <v>0</v>
      </c>
      <c r="AM2033" s="16">
        <f t="shared" si="397"/>
        <v>0</v>
      </c>
      <c r="AN2033" s="16">
        <f t="shared" si="398"/>
        <v>0</v>
      </c>
      <c r="BD2033" s="16">
        <f t="shared" si="399"/>
        <v>0</v>
      </c>
      <c r="BE2033" s="16">
        <f t="shared" si="400"/>
        <v>0</v>
      </c>
      <c r="BG2033" s="16">
        <f t="shared" si="401"/>
        <v>0</v>
      </c>
      <c r="BH2033" s="16">
        <f t="shared" si="402"/>
        <v>0</v>
      </c>
      <c r="BI2033" s="16">
        <f t="shared" si="403"/>
        <v>0</v>
      </c>
    </row>
    <row r="2034" spans="1:61" x14ac:dyDescent="0.35">
      <c r="A2034">
        <v>2033</v>
      </c>
      <c r="B2034" t="s">
        <v>360</v>
      </c>
      <c r="C2034" t="s">
        <v>8646</v>
      </c>
      <c r="D2034" s="15" t="s">
        <v>567</v>
      </c>
      <c r="E2034" s="12" t="s">
        <v>93</v>
      </c>
      <c r="F2034" s="16">
        <v>1951</v>
      </c>
      <c r="G2034" s="12" t="s">
        <v>471</v>
      </c>
      <c r="H2034" s="12" t="s">
        <v>91</v>
      </c>
      <c r="I2034" s="12" t="s">
        <v>472</v>
      </c>
      <c r="J2034" s="12" t="s">
        <v>2401</v>
      </c>
      <c r="K2034" s="12" t="s">
        <v>473</v>
      </c>
      <c r="N2034" s="16" t="s">
        <v>478</v>
      </c>
      <c r="O2034" s="16" t="s">
        <v>481</v>
      </c>
      <c r="P2034" s="12" t="s">
        <v>482</v>
      </c>
      <c r="W2034" s="12" t="s">
        <v>204</v>
      </c>
      <c r="X2034" s="16">
        <v>1</v>
      </c>
      <c r="AA2034" s="16">
        <f t="shared" si="404"/>
        <v>0</v>
      </c>
      <c r="AD2034" s="16">
        <f t="shared" si="388"/>
        <v>0</v>
      </c>
      <c r="AE2034" s="16">
        <f t="shared" si="389"/>
        <v>0</v>
      </c>
      <c r="AF2034" s="16">
        <f t="shared" si="390"/>
        <v>0</v>
      </c>
      <c r="AG2034" s="16">
        <f t="shared" si="391"/>
        <v>0</v>
      </c>
      <c r="AH2034" s="12">
        <f t="shared" si="392"/>
        <v>0</v>
      </c>
      <c r="AI2034" s="16">
        <f t="shared" si="393"/>
        <v>0</v>
      </c>
      <c r="AJ2034" s="16">
        <f t="shared" si="394"/>
        <v>0</v>
      </c>
      <c r="AK2034" s="16">
        <f t="shared" si="395"/>
        <v>0</v>
      </c>
      <c r="AL2034" s="16">
        <f t="shared" si="396"/>
        <v>0</v>
      </c>
      <c r="AM2034" s="16">
        <f t="shared" si="397"/>
        <v>0</v>
      </c>
      <c r="AN2034" s="16">
        <f t="shared" si="398"/>
        <v>0</v>
      </c>
      <c r="BD2034" s="16">
        <f t="shared" si="399"/>
        <v>0</v>
      </c>
      <c r="BE2034" s="16">
        <f t="shared" si="400"/>
        <v>0</v>
      </c>
      <c r="BG2034" s="16">
        <f t="shared" si="401"/>
        <v>0</v>
      </c>
      <c r="BH2034" s="16">
        <f t="shared" si="402"/>
        <v>0</v>
      </c>
      <c r="BI2034" s="16">
        <f t="shared" si="403"/>
        <v>0</v>
      </c>
    </row>
    <row r="2035" spans="1:61" x14ac:dyDescent="0.35">
      <c r="A2035">
        <v>2034</v>
      </c>
      <c r="B2035" t="s">
        <v>360</v>
      </c>
      <c r="C2035" t="s">
        <v>8647</v>
      </c>
      <c r="D2035" s="15" t="s">
        <v>568</v>
      </c>
      <c r="E2035" s="12" t="s">
        <v>93</v>
      </c>
      <c r="F2035" s="16">
        <v>1953</v>
      </c>
      <c r="G2035" s="12" t="s">
        <v>471</v>
      </c>
      <c r="H2035" s="12" t="s">
        <v>91</v>
      </c>
      <c r="I2035" s="12" t="s">
        <v>472</v>
      </c>
      <c r="J2035" s="12" t="s">
        <v>2401</v>
      </c>
      <c r="K2035" s="12" t="s">
        <v>473</v>
      </c>
      <c r="N2035" s="16" t="s">
        <v>478</v>
      </c>
      <c r="O2035" s="16" t="s">
        <v>481</v>
      </c>
      <c r="P2035" s="12" t="s">
        <v>482</v>
      </c>
      <c r="W2035" s="12" t="s">
        <v>204</v>
      </c>
      <c r="X2035" s="16">
        <v>1</v>
      </c>
      <c r="AA2035" s="16">
        <f t="shared" si="404"/>
        <v>0</v>
      </c>
      <c r="AD2035" s="16">
        <f t="shared" si="388"/>
        <v>0</v>
      </c>
      <c r="AE2035" s="16">
        <f t="shared" si="389"/>
        <v>0</v>
      </c>
      <c r="AF2035" s="16">
        <f t="shared" si="390"/>
        <v>0</v>
      </c>
      <c r="AG2035" s="16">
        <f t="shared" si="391"/>
        <v>0</v>
      </c>
      <c r="AH2035" s="12">
        <f t="shared" si="392"/>
        <v>0</v>
      </c>
      <c r="AI2035" s="16">
        <f t="shared" si="393"/>
        <v>0</v>
      </c>
      <c r="AJ2035" s="16">
        <f t="shared" si="394"/>
        <v>0</v>
      </c>
      <c r="AK2035" s="16">
        <f t="shared" si="395"/>
        <v>0</v>
      </c>
      <c r="AL2035" s="16">
        <f t="shared" si="396"/>
        <v>0</v>
      </c>
      <c r="AM2035" s="16">
        <f t="shared" si="397"/>
        <v>0</v>
      </c>
      <c r="AN2035" s="16">
        <f t="shared" si="398"/>
        <v>0</v>
      </c>
      <c r="BD2035" s="16">
        <f t="shared" si="399"/>
        <v>0</v>
      </c>
      <c r="BE2035" s="16">
        <f t="shared" si="400"/>
        <v>0</v>
      </c>
      <c r="BG2035" s="16">
        <f t="shared" si="401"/>
        <v>0</v>
      </c>
      <c r="BH2035" s="16">
        <f t="shared" si="402"/>
        <v>0</v>
      </c>
      <c r="BI2035" s="16">
        <f t="shared" si="403"/>
        <v>0</v>
      </c>
    </row>
    <row r="2036" spans="1:61" x14ac:dyDescent="0.35">
      <c r="A2036">
        <v>2035</v>
      </c>
      <c r="B2036" t="s">
        <v>360</v>
      </c>
      <c r="C2036" t="s">
        <v>8648</v>
      </c>
      <c r="D2036" s="15" t="s">
        <v>569</v>
      </c>
      <c r="E2036" s="12" t="s">
        <v>93</v>
      </c>
      <c r="F2036" s="16">
        <v>1955</v>
      </c>
      <c r="G2036" s="12" t="s">
        <v>471</v>
      </c>
      <c r="H2036" s="12" t="s">
        <v>91</v>
      </c>
      <c r="I2036" s="12" t="s">
        <v>472</v>
      </c>
      <c r="J2036" s="12" t="s">
        <v>2401</v>
      </c>
      <c r="K2036" s="12" t="s">
        <v>473</v>
      </c>
      <c r="N2036" s="16" t="s">
        <v>478</v>
      </c>
      <c r="O2036" s="16" t="s">
        <v>481</v>
      </c>
      <c r="P2036" s="12" t="s">
        <v>482</v>
      </c>
      <c r="W2036" s="12" t="s">
        <v>204</v>
      </c>
      <c r="X2036" s="16">
        <v>1</v>
      </c>
      <c r="AA2036" s="16">
        <f t="shared" si="404"/>
        <v>0</v>
      </c>
      <c r="AD2036" s="16">
        <f t="shared" si="388"/>
        <v>0</v>
      </c>
      <c r="AE2036" s="16">
        <f t="shared" si="389"/>
        <v>0</v>
      </c>
      <c r="AF2036" s="16">
        <f t="shared" si="390"/>
        <v>0</v>
      </c>
      <c r="AG2036" s="16">
        <f t="shared" si="391"/>
        <v>0</v>
      </c>
      <c r="AH2036" s="12">
        <f t="shared" si="392"/>
        <v>0</v>
      </c>
      <c r="AI2036" s="16">
        <f t="shared" si="393"/>
        <v>0</v>
      </c>
      <c r="AJ2036" s="16">
        <f t="shared" si="394"/>
        <v>0</v>
      </c>
      <c r="AK2036" s="16">
        <f t="shared" si="395"/>
        <v>0</v>
      </c>
      <c r="AL2036" s="16">
        <f t="shared" si="396"/>
        <v>0</v>
      </c>
      <c r="AM2036" s="16">
        <f t="shared" si="397"/>
        <v>0</v>
      </c>
      <c r="AN2036" s="16">
        <f t="shared" si="398"/>
        <v>0</v>
      </c>
      <c r="BD2036" s="16">
        <f t="shared" si="399"/>
        <v>0</v>
      </c>
      <c r="BE2036" s="16">
        <f t="shared" si="400"/>
        <v>0</v>
      </c>
      <c r="BG2036" s="16">
        <f t="shared" si="401"/>
        <v>0</v>
      </c>
      <c r="BH2036" s="16">
        <f t="shared" si="402"/>
        <v>0</v>
      </c>
      <c r="BI2036" s="16">
        <f t="shared" si="403"/>
        <v>0</v>
      </c>
    </row>
    <row r="2037" spans="1:61" x14ac:dyDescent="0.35">
      <c r="A2037">
        <v>2036</v>
      </c>
      <c r="B2037" t="s">
        <v>360</v>
      </c>
      <c r="C2037" t="s">
        <v>8649</v>
      </c>
      <c r="D2037" s="15" t="s">
        <v>570</v>
      </c>
      <c r="E2037" s="12" t="s">
        <v>93</v>
      </c>
      <c r="F2037" s="16">
        <v>1969</v>
      </c>
      <c r="G2037" s="12" t="s">
        <v>471</v>
      </c>
      <c r="H2037" s="12" t="s">
        <v>91</v>
      </c>
      <c r="I2037" s="12" t="s">
        <v>472</v>
      </c>
      <c r="J2037" s="12" t="s">
        <v>2401</v>
      </c>
      <c r="K2037" s="12" t="s">
        <v>473</v>
      </c>
      <c r="N2037" s="16" t="s">
        <v>478</v>
      </c>
      <c r="O2037" s="16" t="s">
        <v>481</v>
      </c>
      <c r="P2037" s="12" t="s">
        <v>482</v>
      </c>
      <c r="W2037" s="12" t="s">
        <v>204</v>
      </c>
      <c r="X2037" s="16">
        <v>1</v>
      </c>
      <c r="AA2037" s="16">
        <f t="shared" si="404"/>
        <v>0</v>
      </c>
      <c r="AD2037" s="16">
        <f t="shared" si="388"/>
        <v>0</v>
      </c>
      <c r="AE2037" s="16">
        <f t="shared" si="389"/>
        <v>0</v>
      </c>
      <c r="AF2037" s="16">
        <f t="shared" si="390"/>
        <v>0</v>
      </c>
      <c r="AG2037" s="16">
        <f t="shared" si="391"/>
        <v>0</v>
      </c>
      <c r="AH2037" s="12">
        <f t="shared" si="392"/>
        <v>0</v>
      </c>
      <c r="AI2037" s="16">
        <f t="shared" si="393"/>
        <v>0</v>
      </c>
      <c r="AJ2037" s="16">
        <f t="shared" si="394"/>
        <v>0</v>
      </c>
      <c r="AK2037" s="16">
        <f t="shared" si="395"/>
        <v>0</v>
      </c>
      <c r="AL2037" s="16">
        <f t="shared" si="396"/>
        <v>0</v>
      </c>
      <c r="AM2037" s="16">
        <f t="shared" si="397"/>
        <v>0</v>
      </c>
      <c r="AN2037" s="16">
        <f t="shared" si="398"/>
        <v>0</v>
      </c>
      <c r="BD2037" s="16">
        <f t="shared" si="399"/>
        <v>0</v>
      </c>
      <c r="BE2037" s="16">
        <f t="shared" si="400"/>
        <v>0</v>
      </c>
      <c r="BG2037" s="16">
        <f t="shared" si="401"/>
        <v>0</v>
      </c>
      <c r="BH2037" s="16">
        <f t="shared" si="402"/>
        <v>0</v>
      </c>
      <c r="BI2037" s="16">
        <f t="shared" si="403"/>
        <v>0</v>
      </c>
    </row>
    <row r="2038" spans="1:61" x14ac:dyDescent="0.35">
      <c r="A2038">
        <v>2037</v>
      </c>
      <c r="B2038" t="s">
        <v>360</v>
      </c>
      <c r="C2038" t="s">
        <v>8650</v>
      </c>
      <c r="D2038" s="15" t="s">
        <v>571</v>
      </c>
      <c r="E2038" s="12" t="s">
        <v>93</v>
      </c>
      <c r="G2038" s="12" t="s">
        <v>471</v>
      </c>
      <c r="H2038" s="12" t="s">
        <v>91</v>
      </c>
      <c r="I2038" s="12" t="s">
        <v>472</v>
      </c>
      <c r="J2038" s="12" t="s">
        <v>2401</v>
      </c>
      <c r="K2038" s="12" t="s">
        <v>473</v>
      </c>
      <c r="N2038" s="16" t="s">
        <v>478</v>
      </c>
      <c r="O2038" s="16" t="s">
        <v>481</v>
      </c>
      <c r="P2038" s="12" t="s">
        <v>482</v>
      </c>
      <c r="W2038" s="12" t="s">
        <v>204</v>
      </c>
      <c r="X2038" s="16">
        <v>1</v>
      </c>
      <c r="AA2038" s="16">
        <f t="shared" si="404"/>
        <v>0</v>
      </c>
      <c r="AD2038" s="16">
        <f t="shared" si="388"/>
        <v>0</v>
      </c>
      <c r="AE2038" s="16">
        <f t="shared" si="389"/>
        <v>0</v>
      </c>
      <c r="AF2038" s="16">
        <f t="shared" si="390"/>
        <v>0</v>
      </c>
      <c r="AG2038" s="16">
        <f t="shared" si="391"/>
        <v>0</v>
      </c>
      <c r="AH2038" s="12">
        <f t="shared" si="392"/>
        <v>0</v>
      </c>
      <c r="AI2038" s="16">
        <f t="shared" si="393"/>
        <v>0</v>
      </c>
      <c r="AJ2038" s="16">
        <f t="shared" si="394"/>
        <v>0</v>
      </c>
      <c r="AK2038" s="16">
        <f t="shared" si="395"/>
        <v>0</v>
      </c>
      <c r="AL2038" s="16">
        <f t="shared" si="396"/>
        <v>0</v>
      </c>
      <c r="AM2038" s="16">
        <f t="shared" si="397"/>
        <v>0</v>
      </c>
      <c r="AN2038" s="16">
        <f t="shared" si="398"/>
        <v>0</v>
      </c>
      <c r="BD2038" s="16">
        <f t="shared" si="399"/>
        <v>0</v>
      </c>
      <c r="BE2038" s="16">
        <f t="shared" si="400"/>
        <v>0</v>
      </c>
      <c r="BG2038" s="16">
        <f t="shared" si="401"/>
        <v>0</v>
      </c>
      <c r="BH2038" s="16">
        <f t="shared" si="402"/>
        <v>0</v>
      </c>
      <c r="BI2038" s="16">
        <f t="shared" si="403"/>
        <v>0</v>
      </c>
    </row>
    <row r="2039" spans="1:61" x14ac:dyDescent="0.35">
      <c r="A2039">
        <v>2038</v>
      </c>
      <c r="B2039" t="s">
        <v>360</v>
      </c>
      <c r="C2039" t="s">
        <v>8651</v>
      </c>
      <c r="D2039" s="15" t="s">
        <v>572</v>
      </c>
      <c r="E2039" s="12" t="s">
        <v>93</v>
      </c>
      <c r="G2039" s="12" t="s">
        <v>471</v>
      </c>
      <c r="H2039" s="12" t="s">
        <v>91</v>
      </c>
      <c r="I2039" s="12" t="s">
        <v>472</v>
      </c>
      <c r="J2039" s="12" t="s">
        <v>2401</v>
      </c>
      <c r="K2039" s="12" t="s">
        <v>473</v>
      </c>
      <c r="N2039" s="16" t="s">
        <v>478</v>
      </c>
      <c r="O2039" s="16" t="s">
        <v>481</v>
      </c>
      <c r="P2039" s="12" t="s">
        <v>482</v>
      </c>
      <c r="W2039" s="12" t="s">
        <v>204</v>
      </c>
      <c r="X2039" s="16">
        <v>1</v>
      </c>
      <c r="AA2039" s="16">
        <f t="shared" si="404"/>
        <v>0</v>
      </c>
      <c r="AD2039" s="16">
        <f t="shared" si="388"/>
        <v>0</v>
      </c>
      <c r="AE2039" s="16">
        <f t="shared" si="389"/>
        <v>0</v>
      </c>
      <c r="AF2039" s="16">
        <f t="shared" si="390"/>
        <v>0</v>
      </c>
      <c r="AG2039" s="16">
        <f t="shared" si="391"/>
        <v>0</v>
      </c>
      <c r="AH2039" s="12">
        <f t="shared" si="392"/>
        <v>0</v>
      </c>
      <c r="AI2039" s="16">
        <f t="shared" si="393"/>
        <v>0</v>
      </c>
      <c r="AJ2039" s="16">
        <f t="shared" si="394"/>
        <v>0</v>
      </c>
      <c r="AK2039" s="16">
        <f t="shared" si="395"/>
        <v>0</v>
      </c>
      <c r="AL2039" s="16">
        <f t="shared" si="396"/>
        <v>0</v>
      </c>
      <c r="AM2039" s="16">
        <f t="shared" si="397"/>
        <v>0</v>
      </c>
      <c r="AN2039" s="16">
        <f t="shared" si="398"/>
        <v>0</v>
      </c>
      <c r="BD2039" s="16">
        <f t="shared" si="399"/>
        <v>0</v>
      </c>
      <c r="BE2039" s="16">
        <f t="shared" si="400"/>
        <v>0</v>
      </c>
      <c r="BG2039" s="16">
        <f t="shared" si="401"/>
        <v>0</v>
      </c>
      <c r="BH2039" s="16">
        <f t="shared" si="402"/>
        <v>0</v>
      </c>
      <c r="BI2039" s="16">
        <f t="shared" si="403"/>
        <v>0</v>
      </c>
    </row>
    <row r="2040" spans="1:61" x14ac:dyDescent="0.35">
      <c r="A2040">
        <v>2039</v>
      </c>
      <c r="B2040" t="s">
        <v>360</v>
      </c>
      <c r="C2040" t="s">
        <v>8652</v>
      </c>
      <c r="D2040" s="15" t="s">
        <v>573</v>
      </c>
      <c r="E2040" s="12" t="s">
        <v>93</v>
      </c>
      <c r="G2040" s="12" t="s">
        <v>471</v>
      </c>
      <c r="H2040" s="12" t="s">
        <v>91</v>
      </c>
      <c r="I2040" s="12" t="s">
        <v>472</v>
      </c>
      <c r="J2040" s="12" t="s">
        <v>2401</v>
      </c>
      <c r="K2040" s="12" t="s">
        <v>473</v>
      </c>
      <c r="N2040" s="16" t="s">
        <v>478</v>
      </c>
      <c r="O2040" s="16" t="s">
        <v>481</v>
      </c>
      <c r="P2040" s="12" t="s">
        <v>482</v>
      </c>
      <c r="W2040" s="12" t="s">
        <v>204</v>
      </c>
      <c r="X2040" s="16">
        <v>1</v>
      </c>
      <c r="AA2040" s="16">
        <f t="shared" si="404"/>
        <v>0</v>
      </c>
      <c r="AD2040" s="16">
        <f t="shared" si="388"/>
        <v>0</v>
      </c>
      <c r="AE2040" s="16">
        <f t="shared" si="389"/>
        <v>0</v>
      </c>
      <c r="AF2040" s="16">
        <f t="shared" si="390"/>
        <v>0</v>
      </c>
      <c r="AG2040" s="16">
        <f t="shared" si="391"/>
        <v>0</v>
      </c>
      <c r="AH2040" s="12">
        <f t="shared" si="392"/>
        <v>0</v>
      </c>
      <c r="AI2040" s="16">
        <f t="shared" si="393"/>
        <v>0</v>
      </c>
      <c r="AJ2040" s="16">
        <f t="shared" si="394"/>
        <v>0</v>
      </c>
      <c r="AK2040" s="16">
        <f t="shared" si="395"/>
        <v>0</v>
      </c>
      <c r="AL2040" s="16">
        <f t="shared" si="396"/>
        <v>0</v>
      </c>
      <c r="AM2040" s="16">
        <f t="shared" si="397"/>
        <v>0</v>
      </c>
      <c r="AN2040" s="16">
        <f t="shared" si="398"/>
        <v>0</v>
      </c>
      <c r="BD2040" s="16">
        <f t="shared" si="399"/>
        <v>0</v>
      </c>
      <c r="BE2040" s="16">
        <f t="shared" si="400"/>
        <v>0</v>
      </c>
      <c r="BG2040" s="16">
        <f t="shared" si="401"/>
        <v>0</v>
      </c>
      <c r="BH2040" s="16">
        <f t="shared" si="402"/>
        <v>0</v>
      </c>
      <c r="BI2040" s="16">
        <f t="shared" si="403"/>
        <v>0</v>
      </c>
    </row>
    <row r="2041" spans="1:61" x14ac:dyDescent="0.35">
      <c r="A2041">
        <v>2040</v>
      </c>
      <c r="B2041" t="s">
        <v>360</v>
      </c>
      <c r="C2041" t="s">
        <v>8653</v>
      </c>
      <c r="D2041" s="15" t="s">
        <v>497</v>
      </c>
      <c r="E2041" s="12" t="s">
        <v>93</v>
      </c>
      <c r="G2041" s="12" t="s">
        <v>471</v>
      </c>
      <c r="H2041" s="12" t="s">
        <v>91</v>
      </c>
      <c r="I2041" s="12" t="s">
        <v>472</v>
      </c>
      <c r="J2041" s="12" t="s">
        <v>2401</v>
      </c>
      <c r="K2041" s="12" t="s">
        <v>473</v>
      </c>
      <c r="N2041" s="16" t="s">
        <v>478</v>
      </c>
      <c r="O2041" s="16" t="s">
        <v>481</v>
      </c>
      <c r="P2041" s="12" t="s">
        <v>482</v>
      </c>
      <c r="W2041" s="12" t="s">
        <v>204</v>
      </c>
      <c r="X2041" s="16">
        <v>1</v>
      </c>
      <c r="AA2041" s="16">
        <f t="shared" si="404"/>
        <v>0</v>
      </c>
      <c r="AD2041" s="16">
        <f t="shared" si="388"/>
        <v>0</v>
      </c>
      <c r="AE2041" s="16">
        <f t="shared" si="389"/>
        <v>0</v>
      </c>
      <c r="AF2041" s="16">
        <f t="shared" si="390"/>
        <v>0</v>
      </c>
      <c r="AG2041" s="16">
        <f t="shared" si="391"/>
        <v>0</v>
      </c>
      <c r="AH2041" s="12">
        <f t="shared" si="392"/>
        <v>0</v>
      </c>
      <c r="AI2041" s="16">
        <f t="shared" si="393"/>
        <v>0</v>
      </c>
      <c r="AJ2041" s="16">
        <f t="shared" si="394"/>
        <v>0</v>
      </c>
      <c r="AK2041" s="16">
        <f t="shared" si="395"/>
        <v>0</v>
      </c>
      <c r="AL2041" s="16">
        <f t="shared" si="396"/>
        <v>0</v>
      </c>
      <c r="AM2041" s="16">
        <f t="shared" si="397"/>
        <v>0</v>
      </c>
      <c r="AN2041" s="16">
        <f t="shared" si="398"/>
        <v>0</v>
      </c>
      <c r="BD2041" s="16">
        <f t="shared" si="399"/>
        <v>0</v>
      </c>
      <c r="BE2041" s="16">
        <f t="shared" si="400"/>
        <v>0</v>
      </c>
      <c r="BG2041" s="16">
        <f t="shared" si="401"/>
        <v>0</v>
      </c>
      <c r="BH2041" s="16">
        <f t="shared" si="402"/>
        <v>0</v>
      </c>
      <c r="BI2041" s="16">
        <f t="shared" si="403"/>
        <v>0</v>
      </c>
    </row>
    <row r="2042" spans="1:61" x14ac:dyDescent="0.35">
      <c r="A2042">
        <v>2041</v>
      </c>
      <c r="B2042" t="s">
        <v>360</v>
      </c>
      <c r="C2042" t="s">
        <v>8654</v>
      </c>
      <c r="D2042" s="15" t="s">
        <v>497</v>
      </c>
      <c r="E2042" s="12" t="s">
        <v>93</v>
      </c>
      <c r="G2042" s="12" t="s">
        <v>471</v>
      </c>
      <c r="H2042" s="12" t="s">
        <v>91</v>
      </c>
      <c r="I2042" s="12" t="s">
        <v>472</v>
      </c>
      <c r="J2042" s="12" t="s">
        <v>2401</v>
      </c>
      <c r="K2042" s="12" t="s">
        <v>473</v>
      </c>
      <c r="N2042" s="16" t="s">
        <v>478</v>
      </c>
      <c r="O2042" s="16" t="s">
        <v>481</v>
      </c>
      <c r="P2042" s="12" t="s">
        <v>482</v>
      </c>
      <c r="W2042" s="12" t="s">
        <v>204</v>
      </c>
      <c r="X2042" s="16">
        <v>1</v>
      </c>
      <c r="AA2042" s="16">
        <f t="shared" si="404"/>
        <v>0</v>
      </c>
      <c r="AD2042" s="16">
        <f t="shared" si="388"/>
        <v>0</v>
      </c>
      <c r="AE2042" s="16">
        <f t="shared" si="389"/>
        <v>0</v>
      </c>
      <c r="AF2042" s="16">
        <f t="shared" si="390"/>
        <v>0</v>
      </c>
      <c r="AG2042" s="16">
        <f t="shared" si="391"/>
        <v>0</v>
      </c>
      <c r="AH2042" s="12">
        <f t="shared" si="392"/>
        <v>0</v>
      </c>
      <c r="AI2042" s="16">
        <f t="shared" si="393"/>
        <v>0</v>
      </c>
      <c r="AJ2042" s="16">
        <f t="shared" si="394"/>
        <v>0</v>
      </c>
      <c r="AK2042" s="16">
        <f t="shared" si="395"/>
        <v>0</v>
      </c>
      <c r="AL2042" s="16">
        <f t="shared" si="396"/>
        <v>0</v>
      </c>
      <c r="AM2042" s="16">
        <f t="shared" si="397"/>
        <v>0</v>
      </c>
      <c r="AN2042" s="16">
        <f t="shared" si="398"/>
        <v>0</v>
      </c>
      <c r="BD2042" s="16">
        <f t="shared" si="399"/>
        <v>0</v>
      </c>
      <c r="BE2042" s="16">
        <f t="shared" si="400"/>
        <v>0</v>
      </c>
      <c r="BG2042" s="16">
        <f t="shared" si="401"/>
        <v>0</v>
      </c>
      <c r="BH2042" s="16">
        <f t="shared" si="402"/>
        <v>0</v>
      </c>
      <c r="BI2042" s="16">
        <f t="shared" si="403"/>
        <v>0</v>
      </c>
    </row>
    <row r="2043" spans="1:61" x14ac:dyDescent="0.35">
      <c r="A2043">
        <v>2042</v>
      </c>
      <c r="B2043" t="s">
        <v>360</v>
      </c>
      <c r="C2043" t="s">
        <v>8655</v>
      </c>
      <c r="D2043" s="15" t="s">
        <v>574</v>
      </c>
      <c r="E2043" s="12" t="s">
        <v>93</v>
      </c>
      <c r="G2043" s="12" t="s">
        <v>471</v>
      </c>
      <c r="H2043" s="12" t="s">
        <v>91</v>
      </c>
      <c r="I2043" s="12" t="s">
        <v>472</v>
      </c>
      <c r="J2043" s="12" t="s">
        <v>2401</v>
      </c>
      <c r="K2043" s="12" t="s">
        <v>473</v>
      </c>
      <c r="N2043" s="16" t="s">
        <v>478</v>
      </c>
      <c r="O2043" s="16" t="s">
        <v>481</v>
      </c>
      <c r="P2043" s="12" t="s">
        <v>482</v>
      </c>
      <c r="W2043" s="12" t="s">
        <v>204</v>
      </c>
      <c r="X2043" s="16">
        <v>1</v>
      </c>
      <c r="AA2043" s="16">
        <f t="shared" si="404"/>
        <v>0</v>
      </c>
      <c r="AD2043" s="16">
        <f t="shared" si="388"/>
        <v>0</v>
      </c>
      <c r="AE2043" s="16">
        <f t="shared" si="389"/>
        <v>0</v>
      </c>
      <c r="AF2043" s="16">
        <f t="shared" si="390"/>
        <v>0</v>
      </c>
      <c r="AG2043" s="16">
        <f t="shared" si="391"/>
        <v>0</v>
      </c>
      <c r="AH2043" s="12">
        <f t="shared" si="392"/>
        <v>0</v>
      </c>
      <c r="AI2043" s="16">
        <f t="shared" si="393"/>
        <v>0</v>
      </c>
      <c r="AJ2043" s="16">
        <f t="shared" si="394"/>
        <v>0</v>
      </c>
      <c r="AK2043" s="16">
        <f t="shared" si="395"/>
        <v>0</v>
      </c>
      <c r="AL2043" s="16">
        <f t="shared" si="396"/>
        <v>0</v>
      </c>
      <c r="AM2043" s="16">
        <f t="shared" si="397"/>
        <v>0</v>
      </c>
      <c r="AN2043" s="16">
        <f t="shared" si="398"/>
        <v>0</v>
      </c>
      <c r="BD2043" s="16">
        <f t="shared" si="399"/>
        <v>0</v>
      </c>
      <c r="BE2043" s="16">
        <f t="shared" si="400"/>
        <v>0</v>
      </c>
      <c r="BG2043" s="16">
        <f t="shared" si="401"/>
        <v>0</v>
      </c>
      <c r="BH2043" s="16">
        <f t="shared" si="402"/>
        <v>0</v>
      </c>
      <c r="BI2043" s="16">
        <f t="shared" si="403"/>
        <v>0</v>
      </c>
    </row>
    <row r="2044" spans="1:61" x14ac:dyDescent="0.35">
      <c r="A2044">
        <v>2043</v>
      </c>
      <c r="B2044" t="s">
        <v>360</v>
      </c>
      <c r="C2044" t="s">
        <v>8656</v>
      </c>
      <c r="D2044" s="15" t="s">
        <v>575</v>
      </c>
      <c r="E2044" s="12" t="s">
        <v>93</v>
      </c>
      <c r="G2044" s="12" t="s">
        <v>471</v>
      </c>
      <c r="H2044" s="12" t="s">
        <v>91</v>
      </c>
      <c r="I2044" s="12" t="s">
        <v>472</v>
      </c>
      <c r="J2044" s="12" t="s">
        <v>2401</v>
      </c>
      <c r="K2044" s="12" t="s">
        <v>473</v>
      </c>
      <c r="N2044" s="16" t="s">
        <v>478</v>
      </c>
      <c r="O2044" s="16" t="s">
        <v>481</v>
      </c>
      <c r="P2044" s="12" t="s">
        <v>482</v>
      </c>
      <c r="W2044" s="12" t="s">
        <v>204</v>
      </c>
      <c r="X2044" s="16">
        <v>1</v>
      </c>
      <c r="AA2044" s="16">
        <f t="shared" si="404"/>
        <v>0</v>
      </c>
      <c r="AD2044" s="16">
        <f t="shared" si="388"/>
        <v>0</v>
      </c>
      <c r="AE2044" s="16">
        <f t="shared" si="389"/>
        <v>0</v>
      </c>
      <c r="AF2044" s="16">
        <f t="shared" si="390"/>
        <v>0</v>
      </c>
      <c r="AG2044" s="16">
        <f t="shared" si="391"/>
        <v>0</v>
      </c>
      <c r="AH2044" s="12">
        <f t="shared" si="392"/>
        <v>0</v>
      </c>
      <c r="AI2044" s="16">
        <f t="shared" si="393"/>
        <v>0</v>
      </c>
      <c r="AJ2044" s="16">
        <f t="shared" si="394"/>
        <v>0</v>
      </c>
      <c r="AK2044" s="16">
        <f t="shared" si="395"/>
        <v>0</v>
      </c>
      <c r="AL2044" s="16">
        <f t="shared" si="396"/>
        <v>0</v>
      </c>
      <c r="AM2044" s="16">
        <f t="shared" si="397"/>
        <v>0</v>
      </c>
      <c r="AN2044" s="16">
        <f t="shared" si="398"/>
        <v>0</v>
      </c>
      <c r="BD2044" s="16">
        <f t="shared" si="399"/>
        <v>0</v>
      </c>
      <c r="BE2044" s="16">
        <f t="shared" si="400"/>
        <v>0</v>
      </c>
      <c r="BG2044" s="16">
        <f t="shared" si="401"/>
        <v>0</v>
      </c>
      <c r="BH2044" s="16">
        <f t="shared" si="402"/>
        <v>0</v>
      </c>
      <c r="BI2044" s="16">
        <f t="shared" si="403"/>
        <v>0</v>
      </c>
    </row>
    <row r="2045" spans="1:61" x14ac:dyDescent="0.35">
      <c r="A2045">
        <v>2044</v>
      </c>
      <c r="B2045" t="s">
        <v>360</v>
      </c>
      <c r="C2045" t="s">
        <v>8657</v>
      </c>
      <c r="D2045" s="15" t="s">
        <v>575</v>
      </c>
      <c r="E2045" s="12" t="s">
        <v>93</v>
      </c>
      <c r="G2045" s="12" t="s">
        <v>471</v>
      </c>
      <c r="H2045" s="12" t="s">
        <v>91</v>
      </c>
      <c r="I2045" s="12" t="s">
        <v>472</v>
      </c>
      <c r="J2045" s="12" t="s">
        <v>2401</v>
      </c>
      <c r="K2045" s="12" t="s">
        <v>473</v>
      </c>
      <c r="N2045" s="16" t="s">
        <v>478</v>
      </c>
      <c r="O2045" s="16" t="s">
        <v>481</v>
      </c>
      <c r="P2045" s="12" t="s">
        <v>482</v>
      </c>
      <c r="W2045" s="12" t="s">
        <v>204</v>
      </c>
      <c r="X2045" s="16">
        <v>1</v>
      </c>
      <c r="AA2045" s="16">
        <f t="shared" si="404"/>
        <v>0</v>
      </c>
      <c r="AD2045" s="16">
        <f t="shared" si="388"/>
        <v>0</v>
      </c>
      <c r="AE2045" s="16">
        <f t="shared" si="389"/>
        <v>0</v>
      </c>
      <c r="AF2045" s="16">
        <f t="shared" si="390"/>
        <v>0</v>
      </c>
      <c r="AG2045" s="16">
        <f t="shared" si="391"/>
        <v>0</v>
      </c>
      <c r="AH2045" s="12">
        <f t="shared" si="392"/>
        <v>0</v>
      </c>
      <c r="AI2045" s="16">
        <f t="shared" si="393"/>
        <v>0</v>
      </c>
      <c r="AJ2045" s="16">
        <f t="shared" si="394"/>
        <v>0</v>
      </c>
      <c r="AK2045" s="16">
        <f t="shared" si="395"/>
        <v>0</v>
      </c>
      <c r="AL2045" s="16">
        <f t="shared" si="396"/>
        <v>0</v>
      </c>
      <c r="AM2045" s="16">
        <f t="shared" si="397"/>
        <v>0</v>
      </c>
      <c r="AN2045" s="16">
        <f t="shared" si="398"/>
        <v>0</v>
      </c>
      <c r="BD2045" s="16">
        <f t="shared" si="399"/>
        <v>0</v>
      </c>
      <c r="BE2045" s="16">
        <f t="shared" si="400"/>
        <v>0</v>
      </c>
      <c r="BG2045" s="16">
        <f t="shared" si="401"/>
        <v>0</v>
      </c>
      <c r="BH2045" s="16">
        <f t="shared" si="402"/>
        <v>0</v>
      </c>
      <c r="BI2045" s="16">
        <f t="shared" si="403"/>
        <v>0</v>
      </c>
    </row>
    <row r="2046" spans="1:61" x14ac:dyDescent="0.35">
      <c r="A2046">
        <v>2045</v>
      </c>
      <c r="B2046" t="s">
        <v>360</v>
      </c>
      <c r="C2046" t="s">
        <v>8658</v>
      </c>
      <c r="D2046" s="15" t="s">
        <v>576</v>
      </c>
      <c r="E2046" s="12" t="s">
        <v>93</v>
      </c>
      <c r="G2046" s="12" t="s">
        <v>471</v>
      </c>
      <c r="H2046" s="12" t="s">
        <v>91</v>
      </c>
      <c r="I2046" s="12" t="s">
        <v>472</v>
      </c>
      <c r="J2046" s="12" t="s">
        <v>2401</v>
      </c>
      <c r="K2046" s="12" t="s">
        <v>473</v>
      </c>
      <c r="N2046" s="16" t="s">
        <v>478</v>
      </c>
      <c r="O2046" s="16" t="s">
        <v>481</v>
      </c>
      <c r="P2046" s="12" t="s">
        <v>482</v>
      </c>
      <c r="W2046" s="12" t="s">
        <v>204</v>
      </c>
      <c r="X2046" s="16">
        <v>1</v>
      </c>
      <c r="AA2046" s="16">
        <f t="shared" si="404"/>
        <v>0</v>
      </c>
      <c r="AD2046" s="16">
        <f t="shared" si="388"/>
        <v>0</v>
      </c>
      <c r="AE2046" s="16">
        <f t="shared" si="389"/>
        <v>0</v>
      </c>
      <c r="AF2046" s="16">
        <f t="shared" si="390"/>
        <v>0</v>
      </c>
      <c r="AG2046" s="16">
        <f t="shared" si="391"/>
        <v>0</v>
      </c>
      <c r="AH2046" s="12">
        <f t="shared" si="392"/>
        <v>0</v>
      </c>
      <c r="AI2046" s="16">
        <f t="shared" si="393"/>
        <v>0</v>
      </c>
      <c r="AJ2046" s="16">
        <f t="shared" si="394"/>
        <v>0</v>
      </c>
      <c r="AK2046" s="16">
        <f t="shared" si="395"/>
        <v>0</v>
      </c>
      <c r="AL2046" s="16">
        <f t="shared" si="396"/>
        <v>0</v>
      </c>
      <c r="AM2046" s="16">
        <f t="shared" si="397"/>
        <v>0</v>
      </c>
      <c r="AN2046" s="16">
        <f t="shared" si="398"/>
        <v>0</v>
      </c>
      <c r="BD2046" s="16">
        <f t="shared" si="399"/>
        <v>0</v>
      </c>
      <c r="BE2046" s="16">
        <f t="shared" si="400"/>
        <v>0</v>
      </c>
      <c r="BG2046" s="16">
        <f t="shared" si="401"/>
        <v>0</v>
      </c>
      <c r="BH2046" s="16">
        <f t="shared" si="402"/>
        <v>0</v>
      </c>
      <c r="BI2046" s="16">
        <f t="shared" si="403"/>
        <v>0</v>
      </c>
    </row>
    <row r="2047" spans="1:61" x14ac:dyDescent="0.35">
      <c r="A2047">
        <v>2046</v>
      </c>
      <c r="B2047" t="s">
        <v>360</v>
      </c>
      <c r="C2047" t="s">
        <v>8659</v>
      </c>
      <c r="D2047" s="15" t="s">
        <v>577</v>
      </c>
      <c r="E2047" s="12" t="s">
        <v>93</v>
      </c>
      <c r="G2047" s="12" t="s">
        <v>471</v>
      </c>
      <c r="H2047" s="12" t="s">
        <v>91</v>
      </c>
      <c r="I2047" s="12" t="s">
        <v>472</v>
      </c>
      <c r="J2047" s="12" t="s">
        <v>2401</v>
      </c>
      <c r="K2047" s="12" t="s">
        <v>473</v>
      </c>
      <c r="N2047" s="16" t="s">
        <v>478</v>
      </c>
      <c r="O2047" s="16" t="s">
        <v>481</v>
      </c>
      <c r="P2047" s="12" t="s">
        <v>482</v>
      </c>
      <c r="W2047" s="12" t="s">
        <v>204</v>
      </c>
      <c r="X2047" s="16">
        <v>1</v>
      </c>
      <c r="AA2047" s="16">
        <f t="shared" si="404"/>
        <v>0</v>
      </c>
      <c r="AD2047" s="16">
        <f t="shared" si="388"/>
        <v>0</v>
      </c>
      <c r="AE2047" s="16">
        <f t="shared" si="389"/>
        <v>0</v>
      </c>
      <c r="AF2047" s="16">
        <f t="shared" si="390"/>
        <v>0</v>
      </c>
      <c r="AG2047" s="16">
        <f t="shared" si="391"/>
        <v>0</v>
      </c>
      <c r="AH2047" s="12">
        <f t="shared" si="392"/>
        <v>0</v>
      </c>
      <c r="AI2047" s="16">
        <f t="shared" si="393"/>
        <v>0</v>
      </c>
      <c r="AJ2047" s="16">
        <f t="shared" si="394"/>
        <v>0</v>
      </c>
      <c r="AK2047" s="16">
        <f t="shared" si="395"/>
        <v>0</v>
      </c>
      <c r="AL2047" s="16">
        <f t="shared" si="396"/>
        <v>0</v>
      </c>
      <c r="AM2047" s="16">
        <f t="shared" si="397"/>
        <v>0</v>
      </c>
      <c r="AN2047" s="16">
        <f t="shared" si="398"/>
        <v>0</v>
      </c>
      <c r="BD2047" s="16">
        <f t="shared" si="399"/>
        <v>0</v>
      </c>
      <c r="BE2047" s="16">
        <f t="shared" si="400"/>
        <v>0</v>
      </c>
      <c r="BG2047" s="16">
        <f t="shared" si="401"/>
        <v>0</v>
      </c>
      <c r="BH2047" s="16">
        <f t="shared" si="402"/>
        <v>0</v>
      </c>
      <c r="BI2047" s="16">
        <f t="shared" si="403"/>
        <v>0</v>
      </c>
    </row>
    <row r="2048" spans="1:61" x14ac:dyDescent="0.35">
      <c r="A2048">
        <v>2047</v>
      </c>
      <c r="B2048" t="s">
        <v>360</v>
      </c>
      <c r="C2048" t="s">
        <v>8660</v>
      </c>
      <c r="D2048" s="15" t="s">
        <v>578</v>
      </c>
      <c r="E2048" s="12" t="s">
        <v>93</v>
      </c>
      <c r="G2048" s="12" t="s">
        <v>471</v>
      </c>
      <c r="H2048" s="12" t="s">
        <v>91</v>
      </c>
      <c r="I2048" s="12" t="s">
        <v>472</v>
      </c>
      <c r="J2048" s="12" t="s">
        <v>2401</v>
      </c>
      <c r="K2048" s="12" t="s">
        <v>473</v>
      </c>
      <c r="N2048" s="16" t="s">
        <v>478</v>
      </c>
      <c r="O2048" s="16" t="s">
        <v>481</v>
      </c>
      <c r="P2048" s="12" t="s">
        <v>482</v>
      </c>
      <c r="W2048" s="12" t="s">
        <v>204</v>
      </c>
      <c r="X2048" s="16">
        <v>1</v>
      </c>
      <c r="AA2048" s="16">
        <f t="shared" si="404"/>
        <v>0</v>
      </c>
      <c r="AD2048" s="16">
        <f t="shared" si="388"/>
        <v>0</v>
      </c>
      <c r="AE2048" s="16">
        <f t="shared" si="389"/>
        <v>0</v>
      </c>
      <c r="AF2048" s="16">
        <f t="shared" si="390"/>
        <v>0</v>
      </c>
      <c r="AG2048" s="16">
        <f t="shared" si="391"/>
        <v>0</v>
      </c>
      <c r="AH2048" s="12">
        <f t="shared" si="392"/>
        <v>0</v>
      </c>
      <c r="AI2048" s="16">
        <f t="shared" si="393"/>
        <v>0</v>
      </c>
      <c r="AJ2048" s="16">
        <f t="shared" si="394"/>
        <v>0</v>
      </c>
      <c r="AK2048" s="16">
        <f t="shared" si="395"/>
        <v>0</v>
      </c>
      <c r="AL2048" s="16">
        <f t="shared" si="396"/>
        <v>0</v>
      </c>
      <c r="AM2048" s="16">
        <f t="shared" si="397"/>
        <v>0</v>
      </c>
      <c r="AN2048" s="16">
        <f t="shared" si="398"/>
        <v>0</v>
      </c>
      <c r="BD2048" s="16">
        <f t="shared" si="399"/>
        <v>0</v>
      </c>
      <c r="BE2048" s="16">
        <f t="shared" si="400"/>
        <v>0</v>
      </c>
      <c r="BG2048" s="16">
        <f t="shared" si="401"/>
        <v>0</v>
      </c>
      <c r="BH2048" s="16">
        <f t="shared" si="402"/>
        <v>0</v>
      </c>
      <c r="BI2048" s="16">
        <f t="shared" si="403"/>
        <v>0</v>
      </c>
    </row>
    <row r="2049" spans="1:61" x14ac:dyDescent="0.35">
      <c r="A2049">
        <v>2048</v>
      </c>
      <c r="B2049" t="s">
        <v>360</v>
      </c>
      <c r="C2049" t="s">
        <v>8661</v>
      </c>
      <c r="D2049" s="15" t="s">
        <v>579</v>
      </c>
      <c r="E2049" s="12" t="s">
        <v>93</v>
      </c>
      <c r="G2049" s="12" t="s">
        <v>471</v>
      </c>
      <c r="H2049" s="12" t="s">
        <v>91</v>
      </c>
      <c r="I2049" s="12" t="s">
        <v>472</v>
      </c>
      <c r="J2049" s="12" t="s">
        <v>2401</v>
      </c>
      <c r="K2049" s="12" t="s">
        <v>473</v>
      </c>
      <c r="N2049" s="16" t="s">
        <v>478</v>
      </c>
      <c r="O2049" s="16" t="s">
        <v>481</v>
      </c>
      <c r="P2049" s="12" t="s">
        <v>482</v>
      </c>
      <c r="W2049" s="12" t="s">
        <v>204</v>
      </c>
      <c r="X2049" s="16">
        <v>1</v>
      </c>
      <c r="AA2049" s="16">
        <f t="shared" si="404"/>
        <v>0</v>
      </c>
      <c r="AD2049" s="16">
        <f t="shared" si="388"/>
        <v>0</v>
      </c>
      <c r="AE2049" s="16">
        <f t="shared" si="389"/>
        <v>0</v>
      </c>
      <c r="AF2049" s="16">
        <f t="shared" si="390"/>
        <v>0</v>
      </c>
      <c r="AG2049" s="16">
        <f t="shared" si="391"/>
        <v>0</v>
      </c>
      <c r="AH2049" s="12">
        <f t="shared" si="392"/>
        <v>0</v>
      </c>
      <c r="AI2049" s="16">
        <f t="shared" si="393"/>
        <v>0</v>
      </c>
      <c r="AJ2049" s="16">
        <f t="shared" si="394"/>
        <v>0</v>
      </c>
      <c r="AK2049" s="16">
        <f t="shared" si="395"/>
        <v>0</v>
      </c>
      <c r="AL2049" s="16">
        <f t="shared" si="396"/>
        <v>0</v>
      </c>
      <c r="AM2049" s="16">
        <f t="shared" si="397"/>
        <v>0</v>
      </c>
      <c r="AN2049" s="16">
        <f t="shared" si="398"/>
        <v>0</v>
      </c>
      <c r="BD2049" s="16">
        <f t="shared" si="399"/>
        <v>0</v>
      </c>
      <c r="BE2049" s="16">
        <f t="shared" si="400"/>
        <v>0</v>
      </c>
      <c r="BG2049" s="16">
        <f t="shared" si="401"/>
        <v>0</v>
      </c>
      <c r="BH2049" s="16">
        <f t="shared" si="402"/>
        <v>0</v>
      </c>
      <c r="BI2049" s="16">
        <f t="shared" si="403"/>
        <v>0</v>
      </c>
    </row>
    <row r="2050" spans="1:61" x14ac:dyDescent="0.35">
      <c r="A2050">
        <v>2049</v>
      </c>
      <c r="B2050" t="s">
        <v>360</v>
      </c>
      <c r="C2050" t="s">
        <v>8662</v>
      </c>
      <c r="D2050" s="15" t="s">
        <v>580</v>
      </c>
      <c r="E2050" s="12" t="s">
        <v>93</v>
      </c>
      <c r="G2050" s="12" t="s">
        <v>471</v>
      </c>
      <c r="H2050" s="12" t="s">
        <v>91</v>
      </c>
      <c r="I2050" s="12" t="s">
        <v>472</v>
      </c>
      <c r="J2050" s="12" t="s">
        <v>2401</v>
      </c>
      <c r="K2050" s="12" t="s">
        <v>473</v>
      </c>
      <c r="N2050" s="16" t="s">
        <v>478</v>
      </c>
      <c r="O2050" s="16" t="s">
        <v>481</v>
      </c>
      <c r="P2050" s="12" t="s">
        <v>482</v>
      </c>
      <c r="W2050" s="12" t="s">
        <v>204</v>
      </c>
      <c r="X2050" s="16">
        <v>1</v>
      </c>
      <c r="AA2050" s="16">
        <f t="shared" si="404"/>
        <v>0</v>
      </c>
      <c r="AD2050" s="16">
        <f t="shared" si="388"/>
        <v>0</v>
      </c>
      <c r="AE2050" s="16">
        <f t="shared" si="389"/>
        <v>0</v>
      </c>
      <c r="AF2050" s="16">
        <f t="shared" si="390"/>
        <v>0</v>
      </c>
      <c r="AG2050" s="16">
        <f t="shared" si="391"/>
        <v>0</v>
      </c>
      <c r="AH2050" s="12">
        <f t="shared" si="392"/>
        <v>0</v>
      </c>
      <c r="AI2050" s="16">
        <f t="shared" si="393"/>
        <v>0</v>
      </c>
      <c r="AJ2050" s="16">
        <f t="shared" si="394"/>
        <v>0</v>
      </c>
      <c r="AK2050" s="16">
        <f t="shared" si="395"/>
        <v>0</v>
      </c>
      <c r="AL2050" s="16">
        <f t="shared" si="396"/>
        <v>0</v>
      </c>
      <c r="AM2050" s="16">
        <f t="shared" si="397"/>
        <v>0</v>
      </c>
      <c r="AN2050" s="16">
        <f t="shared" si="398"/>
        <v>0</v>
      </c>
      <c r="BD2050" s="16">
        <f t="shared" si="399"/>
        <v>0</v>
      </c>
      <c r="BE2050" s="16">
        <f t="shared" si="400"/>
        <v>0</v>
      </c>
      <c r="BG2050" s="16">
        <f t="shared" si="401"/>
        <v>0</v>
      </c>
      <c r="BH2050" s="16">
        <f t="shared" si="402"/>
        <v>0</v>
      </c>
      <c r="BI2050" s="16">
        <f t="shared" si="403"/>
        <v>0</v>
      </c>
    </row>
    <row r="2051" spans="1:61" x14ac:dyDescent="0.35">
      <c r="A2051">
        <v>2050</v>
      </c>
      <c r="B2051" t="s">
        <v>360</v>
      </c>
      <c r="C2051" t="s">
        <v>8663</v>
      </c>
      <c r="D2051" s="15" t="s">
        <v>581</v>
      </c>
      <c r="E2051" s="12" t="s">
        <v>93</v>
      </c>
      <c r="F2051" s="16">
        <v>1978</v>
      </c>
      <c r="G2051" s="12" t="s">
        <v>471</v>
      </c>
      <c r="H2051" s="12" t="s">
        <v>91</v>
      </c>
      <c r="I2051" s="12" t="s">
        <v>472</v>
      </c>
      <c r="J2051" s="12" t="s">
        <v>2401</v>
      </c>
      <c r="K2051" s="12" t="s">
        <v>473</v>
      </c>
      <c r="N2051" s="16" t="s">
        <v>478</v>
      </c>
      <c r="O2051" s="16" t="s">
        <v>481</v>
      </c>
      <c r="P2051" s="12" t="s">
        <v>482</v>
      </c>
      <c r="W2051" s="12" t="s">
        <v>204</v>
      </c>
      <c r="X2051" s="16">
        <v>1</v>
      </c>
      <c r="AA2051" s="16">
        <f t="shared" si="404"/>
        <v>0</v>
      </c>
      <c r="AD2051" s="16">
        <f t="shared" si="388"/>
        <v>0</v>
      </c>
      <c r="AE2051" s="16">
        <f t="shared" si="389"/>
        <v>0</v>
      </c>
      <c r="AF2051" s="16">
        <f t="shared" si="390"/>
        <v>0</v>
      </c>
      <c r="AG2051" s="16">
        <f t="shared" si="391"/>
        <v>0</v>
      </c>
      <c r="AH2051" s="12">
        <f t="shared" si="392"/>
        <v>0</v>
      </c>
      <c r="AI2051" s="16">
        <f t="shared" si="393"/>
        <v>0</v>
      </c>
      <c r="AJ2051" s="16">
        <f t="shared" si="394"/>
        <v>0</v>
      </c>
      <c r="AK2051" s="16">
        <f t="shared" si="395"/>
        <v>0</v>
      </c>
      <c r="AL2051" s="16">
        <f t="shared" si="396"/>
        <v>0</v>
      </c>
      <c r="AM2051" s="16">
        <f t="shared" si="397"/>
        <v>0</v>
      </c>
      <c r="AN2051" s="16">
        <f t="shared" si="398"/>
        <v>0</v>
      </c>
      <c r="BD2051" s="16">
        <f t="shared" si="399"/>
        <v>0</v>
      </c>
      <c r="BE2051" s="16">
        <f t="shared" si="400"/>
        <v>0</v>
      </c>
      <c r="BG2051" s="16">
        <f t="shared" si="401"/>
        <v>0</v>
      </c>
      <c r="BH2051" s="16">
        <f t="shared" si="402"/>
        <v>0</v>
      </c>
      <c r="BI2051" s="16">
        <f t="shared" si="403"/>
        <v>0</v>
      </c>
    </row>
    <row r="2052" spans="1:61" x14ac:dyDescent="0.35">
      <c r="A2052">
        <v>2051</v>
      </c>
      <c r="B2052" t="s">
        <v>360</v>
      </c>
      <c r="C2052" t="s">
        <v>8664</v>
      </c>
      <c r="D2052" s="15" t="s">
        <v>582</v>
      </c>
      <c r="E2052" s="12" t="s">
        <v>93</v>
      </c>
      <c r="F2052" s="16">
        <v>1974</v>
      </c>
      <c r="G2052" s="12" t="s">
        <v>471</v>
      </c>
      <c r="H2052" s="12" t="s">
        <v>91</v>
      </c>
      <c r="I2052" s="12" t="s">
        <v>472</v>
      </c>
      <c r="J2052" s="12" t="s">
        <v>2401</v>
      </c>
      <c r="K2052" s="12" t="s">
        <v>473</v>
      </c>
      <c r="N2052" s="16" t="s">
        <v>478</v>
      </c>
      <c r="O2052" s="16" t="s">
        <v>481</v>
      </c>
      <c r="P2052" s="12" t="s">
        <v>482</v>
      </c>
      <c r="W2052" s="12" t="s">
        <v>204</v>
      </c>
      <c r="X2052" s="16">
        <v>1</v>
      </c>
      <c r="AA2052" s="16">
        <f t="shared" si="404"/>
        <v>0</v>
      </c>
      <c r="AD2052" s="16">
        <f t="shared" si="388"/>
        <v>0</v>
      </c>
      <c r="AE2052" s="16">
        <f t="shared" si="389"/>
        <v>0</v>
      </c>
      <c r="AF2052" s="16">
        <f t="shared" si="390"/>
        <v>0</v>
      </c>
      <c r="AG2052" s="16">
        <f t="shared" si="391"/>
        <v>0</v>
      </c>
      <c r="AH2052" s="12">
        <f t="shared" si="392"/>
        <v>0</v>
      </c>
      <c r="AI2052" s="16">
        <f t="shared" si="393"/>
        <v>0</v>
      </c>
      <c r="AJ2052" s="16">
        <f t="shared" si="394"/>
        <v>0</v>
      </c>
      <c r="AK2052" s="16">
        <f t="shared" si="395"/>
        <v>0</v>
      </c>
      <c r="AL2052" s="16">
        <f t="shared" si="396"/>
        <v>0</v>
      </c>
      <c r="AM2052" s="16">
        <f t="shared" si="397"/>
        <v>0</v>
      </c>
      <c r="AN2052" s="16">
        <f t="shared" si="398"/>
        <v>0</v>
      </c>
      <c r="BD2052" s="16">
        <f t="shared" si="399"/>
        <v>0</v>
      </c>
      <c r="BE2052" s="16">
        <f t="shared" si="400"/>
        <v>0</v>
      </c>
      <c r="BG2052" s="16">
        <f t="shared" si="401"/>
        <v>0</v>
      </c>
      <c r="BH2052" s="16">
        <f t="shared" si="402"/>
        <v>0</v>
      </c>
      <c r="BI2052" s="16">
        <f t="shared" si="403"/>
        <v>0</v>
      </c>
    </row>
    <row r="2053" spans="1:61" x14ac:dyDescent="0.35">
      <c r="A2053">
        <v>2052</v>
      </c>
      <c r="B2053" t="s">
        <v>360</v>
      </c>
      <c r="C2053" t="s">
        <v>8665</v>
      </c>
      <c r="D2053" s="15" t="s">
        <v>583</v>
      </c>
      <c r="E2053" s="12" t="s">
        <v>93</v>
      </c>
      <c r="F2053" s="16">
        <v>1976</v>
      </c>
      <c r="G2053" s="12" t="s">
        <v>471</v>
      </c>
      <c r="H2053" s="12" t="s">
        <v>91</v>
      </c>
      <c r="I2053" s="12" t="s">
        <v>472</v>
      </c>
      <c r="J2053" s="12" t="s">
        <v>2401</v>
      </c>
      <c r="K2053" s="12" t="s">
        <v>473</v>
      </c>
      <c r="N2053" s="16" t="s">
        <v>478</v>
      </c>
      <c r="O2053" s="16" t="s">
        <v>481</v>
      </c>
      <c r="P2053" s="12" t="s">
        <v>482</v>
      </c>
      <c r="W2053" s="12" t="s">
        <v>204</v>
      </c>
      <c r="X2053" s="16">
        <v>1</v>
      </c>
      <c r="AA2053" s="16">
        <f t="shared" si="404"/>
        <v>0</v>
      </c>
      <c r="AD2053" s="16">
        <f t="shared" si="388"/>
        <v>0</v>
      </c>
      <c r="AE2053" s="16">
        <f t="shared" si="389"/>
        <v>0</v>
      </c>
      <c r="AF2053" s="16">
        <f t="shared" si="390"/>
        <v>0</v>
      </c>
      <c r="AG2053" s="16">
        <f t="shared" si="391"/>
        <v>0</v>
      </c>
      <c r="AH2053" s="12">
        <f t="shared" si="392"/>
        <v>0</v>
      </c>
      <c r="AI2053" s="16">
        <f t="shared" si="393"/>
        <v>0</v>
      </c>
      <c r="AJ2053" s="16">
        <f t="shared" si="394"/>
        <v>0</v>
      </c>
      <c r="AK2053" s="16">
        <f t="shared" si="395"/>
        <v>0</v>
      </c>
      <c r="AL2053" s="16">
        <f t="shared" si="396"/>
        <v>0</v>
      </c>
      <c r="AM2053" s="16">
        <f t="shared" si="397"/>
        <v>0</v>
      </c>
      <c r="AN2053" s="16">
        <f t="shared" si="398"/>
        <v>0</v>
      </c>
      <c r="BD2053" s="16">
        <f t="shared" si="399"/>
        <v>0</v>
      </c>
      <c r="BE2053" s="16">
        <f t="shared" si="400"/>
        <v>0</v>
      </c>
      <c r="BG2053" s="16">
        <f t="shared" si="401"/>
        <v>0</v>
      </c>
      <c r="BH2053" s="16">
        <f t="shared" si="402"/>
        <v>0</v>
      </c>
      <c r="BI2053" s="16">
        <f t="shared" si="403"/>
        <v>0</v>
      </c>
    </row>
    <row r="2054" spans="1:61" x14ac:dyDescent="0.35">
      <c r="A2054">
        <v>2053</v>
      </c>
      <c r="B2054" t="s">
        <v>360</v>
      </c>
      <c r="C2054" t="s">
        <v>8666</v>
      </c>
      <c r="D2054" s="15" t="s">
        <v>584</v>
      </c>
      <c r="E2054" s="12" t="s">
        <v>93</v>
      </c>
      <c r="G2054" s="12" t="s">
        <v>471</v>
      </c>
      <c r="H2054" s="12" t="s">
        <v>91</v>
      </c>
      <c r="I2054" s="12" t="s">
        <v>472</v>
      </c>
      <c r="J2054" s="12" t="s">
        <v>2401</v>
      </c>
      <c r="K2054" s="12" t="s">
        <v>473</v>
      </c>
      <c r="N2054" s="16" t="s">
        <v>478</v>
      </c>
      <c r="O2054" s="16" t="s">
        <v>481</v>
      </c>
      <c r="P2054" s="12" t="s">
        <v>482</v>
      </c>
      <c r="W2054" s="12" t="s">
        <v>204</v>
      </c>
      <c r="X2054" s="16">
        <v>1</v>
      </c>
      <c r="AA2054" s="16">
        <f t="shared" si="404"/>
        <v>0</v>
      </c>
      <c r="AD2054" s="16">
        <f t="shared" si="388"/>
        <v>0</v>
      </c>
      <c r="AE2054" s="16">
        <f t="shared" si="389"/>
        <v>0</v>
      </c>
      <c r="AF2054" s="16">
        <f t="shared" si="390"/>
        <v>0</v>
      </c>
      <c r="AG2054" s="16">
        <f t="shared" si="391"/>
        <v>0</v>
      </c>
      <c r="AH2054" s="12">
        <f t="shared" si="392"/>
        <v>0</v>
      </c>
      <c r="AI2054" s="16">
        <f t="shared" si="393"/>
        <v>0</v>
      </c>
      <c r="AJ2054" s="16">
        <f t="shared" si="394"/>
        <v>0</v>
      </c>
      <c r="AK2054" s="16">
        <f t="shared" si="395"/>
        <v>0</v>
      </c>
      <c r="AL2054" s="16">
        <f t="shared" si="396"/>
        <v>0</v>
      </c>
      <c r="AM2054" s="16">
        <f t="shared" si="397"/>
        <v>0</v>
      </c>
      <c r="AN2054" s="16">
        <f t="shared" si="398"/>
        <v>0</v>
      </c>
      <c r="BD2054" s="16">
        <f t="shared" si="399"/>
        <v>0</v>
      </c>
      <c r="BE2054" s="16">
        <f t="shared" si="400"/>
        <v>0</v>
      </c>
      <c r="BG2054" s="16">
        <f t="shared" si="401"/>
        <v>0</v>
      </c>
      <c r="BH2054" s="16">
        <f t="shared" si="402"/>
        <v>0</v>
      </c>
      <c r="BI2054" s="16">
        <f t="shared" si="403"/>
        <v>0</v>
      </c>
    </row>
    <row r="2055" spans="1:61" x14ac:dyDescent="0.35">
      <c r="A2055">
        <v>2054</v>
      </c>
      <c r="B2055" t="s">
        <v>360</v>
      </c>
      <c r="C2055" t="s">
        <v>8667</v>
      </c>
      <c r="D2055" s="15" t="s">
        <v>585</v>
      </c>
      <c r="E2055" s="12" t="s">
        <v>93</v>
      </c>
      <c r="F2055" s="16">
        <v>1976</v>
      </c>
      <c r="G2055" s="12" t="s">
        <v>471</v>
      </c>
      <c r="H2055" s="12" t="s">
        <v>91</v>
      </c>
      <c r="I2055" s="12" t="s">
        <v>472</v>
      </c>
      <c r="J2055" s="12" t="s">
        <v>2401</v>
      </c>
      <c r="K2055" s="12" t="s">
        <v>473</v>
      </c>
      <c r="N2055" s="16" t="s">
        <v>478</v>
      </c>
      <c r="O2055" s="16" t="s">
        <v>481</v>
      </c>
      <c r="P2055" s="12" t="s">
        <v>482</v>
      </c>
      <c r="W2055" s="12" t="s">
        <v>204</v>
      </c>
      <c r="X2055" s="16">
        <v>1</v>
      </c>
      <c r="AA2055" s="16">
        <f t="shared" si="404"/>
        <v>0</v>
      </c>
      <c r="AD2055" s="16">
        <f t="shared" si="388"/>
        <v>0</v>
      </c>
      <c r="AE2055" s="16">
        <f t="shared" si="389"/>
        <v>0</v>
      </c>
      <c r="AF2055" s="16">
        <f t="shared" si="390"/>
        <v>0</v>
      </c>
      <c r="AG2055" s="16">
        <f t="shared" si="391"/>
        <v>0</v>
      </c>
      <c r="AH2055" s="12">
        <f t="shared" si="392"/>
        <v>0</v>
      </c>
      <c r="AI2055" s="16">
        <f t="shared" si="393"/>
        <v>0</v>
      </c>
      <c r="AJ2055" s="16">
        <f t="shared" si="394"/>
        <v>0</v>
      </c>
      <c r="AK2055" s="16">
        <f t="shared" si="395"/>
        <v>0</v>
      </c>
      <c r="AL2055" s="16">
        <f t="shared" si="396"/>
        <v>0</v>
      </c>
      <c r="AM2055" s="16">
        <f t="shared" si="397"/>
        <v>0</v>
      </c>
      <c r="AN2055" s="16">
        <f t="shared" si="398"/>
        <v>0</v>
      </c>
      <c r="BD2055" s="16">
        <f t="shared" si="399"/>
        <v>0</v>
      </c>
      <c r="BE2055" s="16">
        <f t="shared" si="400"/>
        <v>0</v>
      </c>
      <c r="BG2055" s="16">
        <f t="shared" si="401"/>
        <v>0</v>
      </c>
      <c r="BH2055" s="16">
        <f t="shared" si="402"/>
        <v>0</v>
      </c>
      <c r="BI2055" s="16">
        <f t="shared" si="403"/>
        <v>0</v>
      </c>
    </row>
    <row r="2056" spans="1:61" x14ac:dyDescent="0.35">
      <c r="A2056">
        <v>2055</v>
      </c>
      <c r="B2056" t="s">
        <v>360</v>
      </c>
      <c r="C2056" t="s">
        <v>8668</v>
      </c>
      <c r="D2056" s="15" t="s">
        <v>585</v>
      </c>
      <c r="E2056" s="12" t="s">
        <v>93</v>
      </c>
      <c r="G2056" s="12" t="s">
        <v>471</v>
      </c>
      <c r="H2056" s="12" t="s">
        <v>91</v>
      </c>
      <c r="I2056" s="12" t="s">
        <v>472</v>
      </c>
      <c r="J2056" s="12" t="s">
        <v>2401</v>
      </c>
      <c r="K2056" s="12" t="s">
        <v>473</v>
      </c>
      <c r="N2056" s="16" t="s">
        <v>478</v>
      </c>
      <c r="O2056" s="16" t="s">
        <v>481</v>
      </c>
      <c r="P2056" s="12" t="s">
        <v>482</v>
      </c>
      <c r="W2056" s="12" t="s">
        <v>204</v>
      </c>
      <c r="X2056" s="16">
        <v>1</v>
      </c>
      <c r="AA2056" s="16">
        <f t="shared" si="404"/>
        <v>0</v>
      </c>
      <c r="AD2056" s="16">
        <f t="shared" si="388"/>
        <v>0</v>
      </c>
      <c r="AE2056" s="16">
        <f t="shared" si="389"/>
        <v>0</v>
      </c>
      <c r="AF2056" s="16">
        <f t="shared" si="390"/>
        <v>0</v>
      </c>
      <c r="AG2056" s="16">
        <f t="shared" si="391"/>
        <v>0</v>
      </c>
      <c r="AH2056" s="12">
        <f t="shared" si="392"/>
        <v>0</v>
      </c>
      <c r="AI2056" s="16">
        <f t="shared" si="393"/>
        <v>0</v>
      </c>
      <c r="AJ2056" s="16">
        <f t="shared" si="394"/>
        <v>0</v>
      </c>
      <c r="AK2056" s="16">
        <f t="shared" si="395"/>
        <v>0</v>
      </c>
      <c r="AL2056" s="16">
        <f t="shared" si="396"/>
        <v>0</v>
      </c>
      <c r="AM2056" s="16">
        <f t="shared" si="397"/>
        <v>0</v>
      </c>
      <c r="AN2056" s="16">
        <f t="shared" si="398"/>
        <v>0</v>
      </c>
      <c r="BD2056" s="16">
        <f t="shared" si="399"/>
        <v>0</v>
      </c>
      <c r="BE2056" s="16">
        <f t="shared" si="400"/>
        <v>0</v>
      </c>
      <c r="BG2056" s="16">
        <f t="shared" si="401"/>
        <v>0</v>
      </c>
      <c r="BH2056" s="16">
        <f t="shared" si="402"/>
        <v>0</v>
      </c>
      <c r="BI2056" s="16">
        <f t="shared" si="403"/>
        <v>0</v>
      </c>
    </row>
    <row r="2057" spans="1:61" x14ac:dyDescent="0.35">
      <c r="A2057">
        <v>2056</v>
      </c>
      <c r="B2057" t="s">
        <v>360</v>
      </c>
      <c r="C2057" t="s">
        <v>8669</v>
      </c>
      <c r="D2057" s="15" t="s">
        <v>586</v>
      </c>
      <c r="E2057" s="12" t="s">
        <v>93</v>
      </c>
      <c r="F2057" s="16">
        <v>1970</v>
      </c>
      <c r="G2057" s="12" t="s">
        <v>471</v>
      </c>
      <c r="H2057" s="12" t="s">
        <v>91</v>
      </c>
      <c r="I2057" s="12" t="s">
        <v>472</v>
      </c>
      <c r="J2057" s="12" t="s">
        <v>2401</v>
      </c>
      <c r="K2057" s="12" t="s">
        <v>473</v>
      </c>
      <c r="N2057" s="16" t="s">
        <v>478</v>
      </c>
      <c r="O2057" s="16" t="s">
        <v>481</v>
      </c>
      <c r="P2057" s="12" t="s">
        <v>482</v>
      </c>
      <c r="W2057" s="12" t="s">
        <v>204</v>
      </c>
      <c r="X2057" s="16">
        <v>1</v>
      </c>
      <c r="AA2057" s="16">
        <f t="shared" si="404"/>
        <v>0</v>
      </c>
      <c r="AD2057" s="16">
        <f t="shared" si="388"/>
        <v>0</v>
      </c>
      <c r="AE2057" s="16">
        <f t="shared" si="389"/>
        <v>0</v>
      </c>
      <c r="AF2057" s="16">
        <f t="shared" si="390"/>
        <v>0</v>
      </c>
      <c r="AG2057" s="16">
        <f t="shared" si="391"/>
        <v>0</v>
      </c>
      <c r="AH2057" s="12">
        <f t="shared" si="392"/>
        <v>0</v>
      </c>
      <c r="AI2057" s="16">
        <f t="shared" si="393"/>
        <v>0</v>
      </c>
      <c r="AJ2057" s="16">
        <f t="shared" si="394"/>
        <v>0</v>
      </c>
      <c r="AK2057" s="16">
        <f t="shared" si="395"/>
        <v>0</v>
      </c>
      <c r="AL2057" s="16">
        <f t="shared" si="396"/>
        <v>0</v>
      </c>
      <c r="AM2057" s="16">
        <f t="shared" si="397"/>
        <v>0</v>
      </c>
      <c r="AN2057" s="16">
        <f t="shared" si="398"/>
        <v>0</v>
      </c>
      <c r="BD2057" s="16">
        <f t="shared" si="399"/>
        <v>0</v>
      </c>
      <c r="BE2057" s="16">
        <f t="shared" si="400"/>
        <v>0</v>
      </c>
      <c r="BG2057" s="16">
        <f t="shared" si="401"/>
        <v>0</v>
      </c>
      <c r="BH2057" s="16">
        <f t="shared" si="402"/>
        <v>0</v>
      </c>
      <c r="BI2057" s="16">
        <f t="shared" si="403"/>
        <v>0</v>
      </c>
    </row>
    <row r="2058" spans="1:61" ht="20.149999999999999" customHeight="1" x14ac:dyDescent="0.35">
      <c r="A2058">
        <v>2057</v>
      </c>
      <c r="B2058" t="s">
        <v>360</v>
      </c>
      <c r="C2058" t="s">
        <v>8670</v>
      </c>
      <c r="D2058" s="15" t="s">
        <v>2412</v>
      </c>
      <c r="E2058" s="12" t="s">
        <v>93</v>
      </c>
      <c r="F2058" s="16">
        <v>1976</v>
      </c>
      <c r="G2058" s="12" t="s">
        <v>2413</v>
      </c>
      <c r="H2058" s="12" t="s">
        <v>2414</v>
      </c>
      <c r="I2058" s="12" t="s">
        <v>92</v>
      </c>
      <c r="J2058" s="12" t="s">
        <v>2401</v>
      </c>
      <c r="K2058" s="12" t="s">
        <v>5619</v>
      </c>
      <c r="N2058" s="16" t="s">
        <v>205</v>
      </c>
      <c r="O2058" s="16" t="s">
        <v>365</v>
      </c>
      <c r="P2058" s="12" t="s">
        <v>131</v>
      </c>
      <c r="Q2058" s="16">
        <v>2023</v>
      </c>
      <c r="R2058" s="16">
        <v>2.21</v>
      </c>
      <c r="T2058" s="16">
        <v>0</v>
      </c>
      <c r="V2058" s="12" t="s">
        <v>204</v>
      </c>
      <c r="W2058" s="12" t="s">
        <v>204</v>
      </c>
      <c r="X2058" s="16">
        <v>2</v>
      </c>
      <c r="Y2058" s="16">
        <v>7</v>
      </c>
      <c r="Z2058" s="16">
        <v>2.21</v>
      </c>
      <c r="AA2058" s="16">
        <f t="shared" si="404"/>
        <v>265.2</v>
      </c>
      <c r="AB2058" s="16" t="s">
        <v>2404</v>
      </c>
      <c r="AC2058" s="16" t="s">
        <v>2416</v>
      </c>
      <c r="AD2058" s="16">
        <f t="shared" si="388"/>
        <v>92820</v>
      </c>
      <c r="AE2058" s="16">
        <f t="shared" si="389"/>
        <v>773.5</v>
      </c>
      <c r="AF2058" s="16">
        <f t="shared" si="390"/>
        <v>290062.5</v>
      </c>
      <c r="AG2058" s="16">
        <f t="shared" si="391"/>
        <v>221</v>
      </c>
      <c r="AH2058" s="12">
        <f t="shared" si="392"/>
        <v>0</v>
      </c>
      <c r="AI2058" s="16">
        <f t="shared" si="393"/>
        <v>15.469999999999999</v>
      </c>
      <c r="AJ2058" s="16">
        <f t="shared" si="394"/>
        <v>53371.499999999993</v>
      </c>
      <c r="AK2058" s="16">
        <f t="shared" si="395"/>
        <v>1105</v>
      </c>
      <c r="AL2058" s="16">
        <f t="shared" si="396"/>
        <v>11050</v>
      </c>
      <c r="AM2058" s="16">
        <f t="shared" si="397"/>
        <v>156910</v>
      </c>
      <c r="AN2058" s="16">
        <f t="shared" si="398"/>
        <v>604214</v>
      </c>
      <c r="AO2058" s="12" t="s">
        <v>1486</v>
      </c>
      <c r="AP2058" s="16">
        <v>2.21</v>
      </c>
      <c r="AQ2058" s="16" t="s">
        <v>204</v>
      </c>
      <c r="AS2058" s="16" t="s">
        <v>2417</v>
      </c>
      <c r="AT2058" s="16" t="s">
        <v>2418</v>
      </c>
      <c r="AU2058" t="s">
        <v>2419</v>
      </c>
      <c r="AV2058" s="15" t="s">
        <v>2420</v>
      </c>
      <c r="AW2058" s="16" t="s">
        <v>593</v>
      </c>
      <c r="AX2058" s="16" t="s">
        <v>204</v>
      </c>
      <c r="AY2058" s="16" t="s">
        <v>207</v>
      </c>
      <c r="AZ2058" s="16" t="s">
        <v>207</v>
      </c>
      <c r="BA2058" s="16" t="s">
        <v>207</v>
      </c>
      <c r="BB2058" s="16" t="s">
        <v>207</v>
      </c>
      <c r="BC2058" s="16">
        <v>2.21</v>
      </c>
      <c r="BD2058" s="16">
        <f t="shared" si="399"/>
        <v>7.7349999999999994</v>
      </c>
      <c r="BE2058" s="16">
        <f t="shared" si="400"/>
        <v>3776.3375000000001</v>
      </c>
      <c r="BF2058" s="16">
        <v>0</v>
      </c>
      <c r="BG2058" s="16">
        <f t="shared" si="401"/>
        <v>2652</v>
      </c>
      <c r="BH2058" s="16">
        <f t="shared" si="402"/>
        <v>1414.4</v>
      </c>
      <c r="BI2058" s="16">
        <f t="shared" si="403"/>
        <v>17.68</v>
      </c>
    </row>
    <row r="2059" spans="1:61" ht="20.149999999999999" customHeight="1" x14ac:dyDescent="0.35">
      <c r="A2059">
        <v>2058</v>
      </c>
      <c r="B2059" t="s">
        <v>360</v>
      </c>
      <c r="C2059" t="s">
        <v>8671</v>
      </c>
      <c r="D2059" s="15" t="s">
        <v>2421</v>
      </c>
      <c r="E2059" s="12" t="s">
        <v>98</v>
      </c>
      <c r="F2059" s="16">
        <v>1937</v>
      </c>
      <c r="G2059" s="12" t="s">
        <v>2413</v>
      </c>
      <c r="H2059" s="12" t="s">
        <v>2414</v>
      </c>
      <c r="I2059" s="12" t="s">
        <v>92</v>
      </c>
      <c r="J2059" s="12" t="s">
        <v>2401</v>
      </c>
      <c r="K2059" s="12" t="s">
        <v>5619</v>
      </c>
      <c r="N2059" s="16" t="s">
        <v>206</v>
      </c>
      <c r="O2059" s="16" t="s">
        <v>365</v>
      </c>
      <c r="P2059" s="12" t="s">
        <v>131</v>
      </c>
      <c r="Q2059" s="16">
        <v>2023</v>
      </c>
      <c r="R2059" s="16">
        <v>2.02</v>
      </c>
      <c r="T2059" s="16">
        <v>0</v>
      </c>
      <c r="V2059" s="12" t="s">
        <v>204</v>
      </c>
      <c r="W2059" s="12" t="s">
        <v>204</v>
      </c>
      <c r="X2059" s="16">
        <v>1</v>
      </c>
      <c r="Y2059" s="16">
        <v>5</v>
      </c>
      <c r="Z2059" s="16">
        <v>2.02</v>
      </c>
      <c r="AA2059" s="16">
        <f t="shared" si="404"/>
        <v>242.4</v>
      </c>
      <c r="AB2059" s="16" t="s">
        <v>2404</v>
      </c>
      <c r="AC2059" s="16" t="s">
        <v>2416</v>
      </c>
      <c r="AD2059" s="16">
        <f t="shared" si="388"/>
        <v>84840</v>
      </c>
      <c r="AE2059" s="16">
        <f t="shared" si="389"/>
        <v>707</v>
      </c>
      <c r="AF2059" s="16">
        <f t="shared" si="390"/>
        <v>265125</v>
      </c>
      <c r="AG2059" s="16">
        <f t="shared" si="391"/>
        <v>202</v>
      </c>
      <c r="AH2059" s="12">
        <f t="shared" si="392"/>
        <v>0</v>
      </c>
      <c r="AI2059" s="16">
        <f t="shared" si="393"/>
        <v>14.14</v>
      </c>
      <c r="AJ2059" s="16">
        <f t="shared" si="394"/>
        <v>48783</v>
      </c>
      <c r="AK2059" s="16">
        <f t="shared" si="395"/>
        <v>1010</v>
      </c>
      <c r="AL2059" s="16">
        <f t="shared" si="396"/>
        <v>10100</v>
      </c>
      <c r="AM2059" s="16">
        <f t="shared" si="397"/>
        <v>143420</v>
      </c>
      <c r="AN2059" s="16">
        <f t="shared" si="398"/>
        <v>552268</v>
      </c>
      <c r="AO2059" s="12" t="s">
        <v>1486</v>
      </c>
      <c r="AP2059" s="16">
        <v>2.02</v>
      </c>
      <c r="AQ2059" s="16" t="s">
        <v>204</v>
      </c>
      <c r="AS2059" s="16" t="s">
        <v>2422</v>
      </c>
      <c r="AT2059" s="16" t="s">
        <v>2418</v>
      </c>
      <c r="AU2059" t="s">
        <v>2419</v>
      </c>
      <c r="AV2059" s="15" t="s">
        <v>2420</v>
      </c>
      <c r="AW2059" s="16" t="s">
        <v>593</v>
      </c>
      <c r="AX2059" s="16" t="s">
        <v>204</v>
      </c>
      <c r="AY2059" s="16" t="s">
        <v>207</v>
      </c>
      <c r="AZ2059" s="16" t="s">
        <v>207</v>
      </c>
      <c r="BA2059" s="16" t="s">
        <v>207</v>
      </c>
      <c r="BB2059" s="16" t="s">
        <v>207</v>
      </c>
      <c r="BC2059" s="16">
        <v>2.02</v>
      </c>
      <c r="BD2059" s="16">
        <f t="shared" si="399"/>
        <v>7.07</v>
      </c>
      <c r="BE2059" s="16">
        <f t="shared" si="400"/>
        <v>3451.6750000000002</v>
      </c>
      <c r="BF2059" s="16">
        <v>0</v>
      </c>
      <c r="BG2059" s="16">
        <f t="shared" si="401"/>
        <v>2424</v>
      </c>
      <c r="BH2059" s="16">
        <f t="shared" si="402"/>
        <v>1292.8</v>
      </c>
      <c r="BI2059" s="16">
        <f t="shared" si="403"/>
        <v>16.16</v>
      </c>
    </row>
    <row r="2060" spans="1:61" ht="20.149999999999999" customHeight="1" x14ac:dyDescent="0.35">
      <c r="A2060">
        <v>2059</v>
      </c>
      <c r="B2060" t="s">
        <v>360</v>
      </c>
      <c r="C2060" t="s">
        <v>8672</v>
      </c>
      <c r="D2060" s="15" t="s">
        <v>2423</v>
      </c>
      <c r="E2060" s="12" t="s">
        <v>98</v>
      </c>
      <c r="G2060" s="12" t="s">
        <v>2413</v>
      </c>
      <c r="H2060" s="12" t="s">
        <v>2414</v>
      </c>
      <c r="I2060" s="12" t="s">
        <v>92</v>
      </c>
      <c r="J2060" s="12" t="s">
        <v>2401</v>
      </c>
      <c r="K2060" s="12" t="s">
        <v>5619</v>
      </c>
      <c r="N2060" s="16" t="s">
        <v>205</v>
      </c>
      <c r="O2060" s="16" t="s">
        <v>365</v>
      </c>
      <c r="P2060" s="12" t="s">
        <v>131</v>
      </c>
      <c r="Q2060" s="16">
        <v>2023</v>
      </c>
      <c r="R2060" s="16">
        <v>1.4</v>
      </c>
      <c r="T2060" s="16">
        <v>0</v>
      </c>
      <c r="V2060" s="12" t="s">
        <v>204</v>
      </c>
      <c r="W2060" s="12" t="s">
        <v>204</v>
      </c>
      <c r="X2060" s="16">
        <v>2</v>
      </c>
      <c r="Y2060" s="16">
        <v>5</v>
      </c>
      <c r="Z2060" s="16">
        <v>1.4</v>
      </c>
      <c r="AA2060" s="16">
        <f t="shared" si="404"/>
        <v>168</v>
      </c>
      <c r="AB2060" s="16" t="s">
        <v>2404</v>
      </c>
      <c r="AC2060" s="16" t="s">
        <v>2416</v>
      </c>
      <c r="AD2060" s="16">
        <f t="shared" si="388"/>
        <v>58800</v>
      </c>
      <c r="AE2060" s="16">
        <f t="shared" si="389"/>
        <v>489.99999999999994</v>
      </c>
      <c r="AF2060" s="16">
        <f t="shared" si="390"/>
        <v>183749.99999999997</v>
      </c>
      <c r="AG2060" s="16">
        <f t="shared" si="391"/>
        <v>140</v>
      </c>
      <c r="AH2060" s="12">
        <f t="shared" si="392"/>
        <v>0</v>
      </c>
      <c r="AI2060" s="16">
        <f t="shared" si="393"/>
        <v>9.7999999999999989</v>
      </c>
      <c r="AJ2060" s="16">
        <f t="shared" si="394"/>
        <v>33809.999999999993</v>
      </c>
      <c r="AK2060" s="16">
        <f t="shared" si="395"/>
        <v>700</v>
      </c>
      <c r="AL2060" s="16">
        <f t="shared" si="396"/>
        <v>7000</v>
      </c>
      <c r="AM2060" s="16">
        <f t="shared" si="397"/>
        <v>99400</v>
      </c>
      <c r="AN2060" s="16">
        <f t="shared" si="398"/>
        <v>382760</v>
      </c>
      <c r="AO2060" s="12" t="s">
        <v>1486</v>
      </c>
      <c r="AP2060" s="16">
        <v>1.4</v>
      </c>
      <c r="AQ2060" s="16" t="s">
        <v>204</v>
      </c>
      <c r="AS2060" s="16" t="s">
        <v>2422</v>
      </c>
      <c r="AT2060" s="16" t="s">
        <v>2418</v>
      </c>
      <c r="AU2060" t="s">
        <v>2419</v>
      </c>
      <c r="AV2060" s="15" t="s">
        <v>2420</v>
      </c>
      <c r="AW2060" s="16" t="s">
        <v>593</v>
      </c>
      <c r="AX2060" s="16" t="s">
        <v>204</v>
      </c>
      <c r="AY2060" s="16" t="s">
        <v>207</v>
      </c>
      <c r="AZ2060" s="16" t="s">
        <v>207</v>
      </c>
      <c r="BA2060" s="16" t="s">
        <v>207</v>
      </c>
      <c r="BB2060" s="16" t="s">
        <v>207</v>
      </c>
      <c r="BC2060" s="16">
        <v>1.4</v>
      </c>
      <c r="BD2060" s="16">
        <f t="shared" si="399"/>
        <v>4.8999999999999995</v>
      </c>
      <c r="BE2060" s="16">
        <f t="shared" si="400"/>
        <v>2392.25</v>
      </c>
      <c r="BF2060" s="16">
        <v>0</v>
      </c>
      <c r="BG2060" s="16">
        <f t="shared" si="401"/>
        <v>1680</v>
      </c>
      <c r="BH2060" s="16">
        <f t="shared" si="402"/>
        <v>896</v>
      </c>
      <c r="BI2060" s="16">
        <f t="shared" si="403"/>
        <v>11.2</v>
      </c>
    </row>
    <row r="2061" spans="1:61" ht="20.149999999999999" customHeight="1" x14ac:dyDescent="0.35">
      <c r="A2061">
        <v>2060</v>
      </c>
      <c r="B2061" t="s">
        <v>360</v>
      </c>
      <c r="C2061" t="s">
        <v>8673</v>
      </c>
      <c r="D2061" s="15" t="s">
        <v>2424</v>
      </c>
      <c r="E2061" s="12" t="s">
        <v>98</v>
      </c>
      <c r="G2061" s="12" t="s">
        <v>2413</v>
      </c>
      <c r="H2061" s="12" t="s">
        <v>2414</v>
      </c>
      <c r="I2061" s="12" t="s">
        <v>92</v>
      </c>
      <c r="J2061" s="12" t="s">
        <v>2401</v>
      </c>
      <c r="K2061" s="12" t="s">
        <v>5619</v>
      </c>
      <c r="N2061" s="16" t="s">
        <v>206</v>
      </c>
      <c r="O2061" s="16" t="s">
        <v>365</v>
      </c>
      <c r="P2061" s="12" t="s">
        <v>131</v>
      </c>
      <c r="Q2061" s="16">
        <v>2023</v>
      </c>
      <c r="R2061" s="16">
        <v>2.25</v>
      </c>
      <c r="T2061" s="16">
        <v>0</v>
      </c>
      <c r="V2061" s="12" t="s">
        <v>204</v>
      </c>
      <c r="W2061" s="12" t="s">
        <v>204</v>
      </c>
      <c r="X2061" s="16">
        <v>2</v>
      </c>
      <c r="Y2061" s="16">
        <v>7</v>
      </c>
      <c r="Z2061" s="16">
        <v>2.25</v>
      </c>
      <c r="AA2061" s="16">
        <f t="shared" si="404"/>
        <v>270</v>
      </c>
      <c r="AB2061" s="16" t="s">
        <v>2404</v>
      </c>
      <c r="AC2061" s="16" t="s">
        <v>2416</v>
      </c>
      <c r="AD2061" s="16">
        <f t="shared" si="388"/>
        <v>94500</v>
      </c>
      <c r="AE2061" s="16">
        <f t="shared" si="389"/>
        <v>787.5</v>
      </c>
      <c r="AF2061" s="16">
        <f t="shared" si="390"/>
        <v>295312.5</v>
      </c>
      <c r="AG2061" s="16">
        <f t="shared" si="391"/>
        <v>225</v>
      </c>
      <c r="AH2061" s="12">
        <f t="shared" si="392"/>
        <v>0</v>
      </c>
      <c r="AI2061" s="16">
        <f t="shared" si="393"/>
        <v>15.75</v>
      </c>
      <c r="AJ2061" s="16">
        <f t="shared" si="394"/>
        <v>54337.5</v>
      </c>
      <c r="AK2061" s="16">
        <f t="shared" si="395"/>
        <v>1125</v>
      </c>
      <c r="AL2061" s="16">
        <f t="shared" si="396"/>
        <v>11250</v>
      </c>
      <c r="AM2061" s="16">
        <f t="shared" si="397"/>
        <v>159750</v>
      </c>
      <c r="AN2061" s="16">
        <f t="shared" si="398"/>
        <v>615150</v>
      </c>
      <c r="AO2061" s="12" t="s">
        <v>1486</v>
      </c>
      <c r="AP2061" s="16">
        <v>2.25</v>
      </c>
      <c r="AQ2061" s="16" t="s">
        <v>204</v>
      </c>
      <c r="AS2061" s="16" t="s">
        <v>2422</v>
      </c>
      <c r="AT2061" s="16" t="s">
        <v>2418</v>
      </c>
      <c r="AU2061" t="s">
        <v>2419</v>
      </c>
      <c r="AV2061" s="15" t="s">
        <v>2420</v>
      </c>
      <c r="AW2061" s="16" t="s">
        <v>593</v>
      </c>
      <c r="AX2061" s="16" t="s">
        <v>204</v>
      </c>
      <c r="AY2061" s="16" t="s">
        <v>207</v>
      </c>
      <c r="AZ2061" s="16" t="s">
        <v>207</v>
      </c>
      <c r="BA2061" s="16" t="s">
        <v>207</v>
      </c>
      <c r="BB2061" s="16" t="s">
        <v>207</v>
      </c>
      <c r="BC2061" s="16">
        <v>2.25</v>
      </c>
      <c r="BD2061" s="16">
        <f t="shared" si="399"/>
        <v>7.875</v>
      </c>
      <c r="BE2061" s="16">
        <f t="shared" si="400"/>
        <v>3844.6875</v>
      </c>
      <c r="BF2061" s="16">
        <v>0</v>
      </c>
      <c r="BG2061" s="16">
        <f t="shared" si="401"/>
        <v>2700</v>
      </c>
      <c r="BH2061" s="16">
        <f t="shared" si="402"/>
        <v>1440</v>
      </c>
      <c r="BI2061" s="16">
        <f t="shared" si="403"/>
        <v>18</v>
      </c>
    </row>
    <row r="2062" spans="1:61" ht="20.149999999999999" customHeight="1" x14ac:dyDescent="0.35">
      <c r="A2062">
        <v>2061</v>
      </c>
      <c r="B2062" t="s">
        <v>360</v>
      </c>
      <c r="C2062" t="s">
        <v>8674</v>
      </c>
      <c r="D2062" s="15" t="s">
        <v>2425</v>
      </c>
      <c r="E2062" s="12" t="s">
        <v>98</v>
      </c>
      <c r="F2062" s="16">
        <v>1968</v>
      </c>
      <c r="G2062" s="12" t="s">
        <v>2413</v>
      </c>
      <c r="H2062" s="12" t="s">
        <v>2414</v>
      </c>
      <c r="I2062" s="12" t="s">
        <v>92</v>
      </c>
      <c r="J2062" s="12" t="s">
        <v>2401</v>
      </c>
      <c r="K2062" s="12" t="s">
        <v>5619</v>
      </c>
      <c r="N2062" s="16" t="s">
        <v>206</v>
      </c>
      <c r="O2062" s="16" t="s">
        <v>365</v>
      </c>
      <c r="P2062" s="12" t="s">
        <v>131</v>
      </c>
      <c r="Q2062" s="16">
        <v>2023</v>
      </c>
      <c r="R2062" s="16">
        <v>0.5</v>
      </c>
      <c r="T2062" s="16">
        <v>0</v>
      </c>
      <c r="V2062" s="12" t="s">
        <v>204</v>
      </c>
      <c r="W2062" s="12" t="s">
        <v>204</v>
      </c>
      <c r="X2062" s="16">
        <v>2</v>
      </c>
      <c r="Y2062" s="16">
        <v>10</v>
      </c>
      <c r="Z2062" s="16">
        <v>0.5</v>
      </c>
      <c r="AA2062" s="16">
        <f t="shared" si="404"/>
        <v>60</v>
      </c>
      <c r="AB2062" s="16" t="s">
        <v>2404</v>
      </c>
      <c r="AC2062" s="16" t="s">
        <v>2416</v>
      </c>
      <c r="AD2062" s="16">
        <f t="shared" si="388"/>
        <v>21000</v>
      </c>
      <c r="AE2062" s="16">
        <f t="shared" si="389"/>
        <v>175</v>
      </c>
      <c r="AF2062" s="16">
        <f t="shared" si="390"/>
        <v>65625</v>
      </c>
      <c r="AG2062" s="16">
        <f t="shared" si="391"/>
        <v>50</v>
      </c>
      <c r="AH2062" s="12">
        <f t="shared" si="392"/>
        <v>0</v>
      </c>
      <c r="AI2062" s="16">
        <f t="shared" si="393"/>
        <v>3.5</v>
      </c>
      <c r="AJ2062" s="16">
        <f t="shared" si="394"/>
        <v>12075</v>
      </c>
      <c r="AK2062" s="16">
        <f t="shared" si="395"/>
        <v>250</v>
      </c>
      <c r="AL2062" s="16">
        <f t="shared" si="396"/>
        <v>2500</v>
      </c>
      <c r="AM2062" s="16">
        <f t="shared" si="397"/>
        <v>35500</v>
      </c>
      <c r="AN2062" s="16">
        <f t="shared" si="398"/>
        <v>136700</v>
      </c>
      <c r="AO2062" s="12" t="s">
        <v>1486</v>
      </c>
      <c r="AP2062" s="16">
        <v>0.5</v>
      </c>
      <c r="AQ2062" s="16" t="s">
        <v>204</v>
      </c>
      <c r="AS2062" s="16" t="s">
        <v>2422</v>
      </c>
      <c r="AT2062" s="16" t="s">
        <v>2418</v>
      </c>
      <c r="AU2062" t="s">
        <v>2419</v>
      </c>
      <c r="AV2062" s="15" t="s">
        <v>2420</v>
      </c>
      <c r="AW2062" s="16" t="s">
        <v>593</v>
      </c>
      <c r="AX2062" s="16" t="s">
        <v>204</v>
      </c>
      <c r="AY2062" s="16" t="s">
        <v>207</v>
      </c>
      <c r="AZ2062" s="16" t="s">
        <v>207</v>
      </c>
      <c r="BA2062" s="16" t="s">
        <v>207</v>
      </c>
      <c r="BB2062" s="16" t="s">
        <v>207</v>
      </c>
      <c r="BC2062" s="16">
        <v>0.5</v>
      </c>
      <c r="BD2062" s="16">
        <f t="shared" si="399"/>
        <v>1.75</v>
      </c>
      <c r="BE2062" s="16">
        <f t="shared" si="400"/>
        <v>854.375</v>
      </c>
      <c r="BF2062" s="16">
        <v>0</v>
      </c>
      <c r="BG2062" s="16">
        <f t="shared" si="401"/>
        <v>600</v>
      </c>
      <c r="BH2062" s="16">
        <f t="shared" si="402"/>
        <v>320</v>
      </c>
      <c r="BI2062" s="16">
        <f t="shared" si="403"/>
        <v>4</v>
      </c>
    </row>
    <row r="2063" spans="1:61" ht="20.149999999999999" customHeight="1" x14ac:dyDescent="0.35">
      <c r="A2063">
        <v>2062</v>
      </c>
      <c r="B2063" t="s">
        <v>360</v>
      </c>
      <c r="C2063" t="s">
        <v>8675</v>
      </c>
      <c r="D2063" s="15" t="s">
        <v>2426</v>
      </c>
      <c r="E2063" s="12" t="s">
        <v>98</v>
      </c>
      <c r="F2063" s="16">
        <v>1970</v>
      </c>
      <c r="G2063" s="12" t="s">
        <v>2413</v>
      </c>
      <c r="H2063" s="12" t="s">
        <v>2414</v>
      </c>
      <c r="I2063" s="12" t="s">
        <v>92</v>
      </c>
      <c r="J2063" s="12" t="s">
        <v>2401</v>
      </c>
      <c r="K2063" s="12" t="s">
        <v>5619</v>
      </c>
      <c r="N2063" s="16" t="s">
        <v>206</v>
      </c>
      <c r="O2063" s="16" t="s">
        <v>365</v>
      </c>
      <c r="P2063" s="12" t="s">
        <v>131</v>
      </c>
      <c r="Q2063" s="16">
        <v>2023</v>
      </c>
      <c r="R2063" s="16">
        <v>1.2</v>
      </c>
      <c r="T2063" s="16">
        <v>0</v>
      </c>
      <c r="V2063" s="12" t="s">
        <v>204</v>
      </c>
      <c r="W2063" s="12" t="s">
        <v>204</v>
      </c>
      <c r="X2063" s="16">
        <v>2</v>
      </c>
      <c r="Y2063" s="16">
        <v>5</v>
      </c>
      <c r="Z2063" s="16">
        <v>1.2</v>
      </c>
      <c r="AA2063" s="16">
        <f t="shared" si="404"/>
        <v>144</v>
      </c>
      <c r="AB2063" s="16" t="s">
        <v>2404</v>
      </c>
      <c r="AC2063" s="16" t="s">
        <v>2416</v>
      </c>
      <c r="AD2063" s="16">
        <f t="shared" si="388"/>
        <v>50400</v>
      </c>
      <c r="AE2063" s="16">
        <f t="shared" si="389"/>
        <v>420</v>
      </c>
      <c r="AF2063" s="16">
        <f t="shared" si="390"/>
        <v>157500</v>
      </c>
      <c r="AG2063" s="16">
        <f t="shared" si="391"/>
        <v>120</v>
      </c>
      <c r="AH2063" s="12">
        <f t="shared" si="392"/>
        <v>0</v>
      </c>
      <c r="AI2063" s="16">
        <f t="shared" si="393"/>
        <v>8.4</v>
      </c>
      <c r="AJ2063" s="16">
        <f t="shared" si="394"/>
        <v>28980</v>
      </c>
      <c r="AK2063" s="16">
        <f t="shared" si="395"/>
        <v>600</v>
      </c>
      <c r="AL2063" s="16">
        <f t="shared" si="396"/>
        <v>6000</v>
      </c>
      <c r="AM2063" s="16">
        <f t="shared" si="397"/>
        <v>85200</v>
      </c>
      <c r="AN2063" s="16">
        <f t="shared" si="398"/>
        <v>328080</v>
      </c>
      <c r="AO2063" s="12" t="s">
        <v>1486</v>
      </c>
      <c r="AP2063" s="16">
        <v>1.2</v>
      </c>
      <c r="AQ2063" s="16" t="s">
        <v>204</v>
      </c>
      <c r="AS2063" s="16" t="s">
        <v>2422</v>
      </c>
      <c r="AT2063" s="16" t="s">
        <v>2418</v>
      </c>
      <c r="AU2063" t="s">
        <v>2419</v>
      </c>
      <c r="AV2063" s="15" t="s">
        <v>2420</v>
      </c>
      <c r="AW2063" s="16" t="s">
        <v>593</v>
      </c>
      <c r="AX2063" s="16" t="s">
        <v>204</v>
      </c>
      <c r="AY2063" s="16" t="s">
        <v>207</v>
      </c>
      <c r="AZ2063" s="16" t="s">
        <v>207</v>
      </c>
      <c r="BA2063" s="16" t="s">
        <v>207</v>
      </c>
      <c r="BB2063" s="16" t="s">
        <v>207</v>
      </c>
      <c r="BC2063" s="16">
        <v>1.2</v>
      </c>
      <c r="BD2063" s="16">
        <f t="shared" si="399"/>
        <v>4.2</v>
      </c>
      <c r="BE2063" s="16">
        <f t="shared" si="400"/>
        <v>2050.5</v>
      </c>
      <c r="BF2063" s="16">
        <v>0</v>
      </c>
      <c r="BG2063" s="16">
        <f t="shared" si="401"/>
        <v>1440</v>
      </c>
      <c r="BH2063" s="16">
        <f t="shared" si="402"/>
        <v>768</v>
      </c>
      <c r="BI2063" s="16">
        <f t="shared" si="403"/>
        <v>9.6</v>
      </c>
    </row>
    <row r="2064" spans="1:61" ht="20.149999999999999" customHeight="1" x14ac:dyDescent="0.35">
      <c r="A2064">
        <v>2063</v>
      </c>
      <c r="B2064" t="s">
        <v>360</v>
      </c>
      <c r="C2064" t="s">
        <v>8676</v>
      </c>
      <c r="D2064" s="15" t="s">
        <v>2427</v>
      </c>
      <c r="E2064" s="12" t="s">
        <v>98</v>
      </c>
      <c r="G2064" s="12" t="s">
        <v>2413</v>
      </c>
      <c r="H2064" s="12" t="s">
        <v>2414</v>
      </c>
      <c r="I2064" s="12" t="s">
        <v>92</v>
      </c>
      <c r="J2064" s="12" t="s">
        <v>2401</v>
      </c>
      <c r="K2064" s="12" t="s">
        <v>5619</v>
      </c>
      <c r="N2064" s="16" t="s">
        <v>206</v>
      </c>
      <c r="O2064" s="16" t="s">
        <v>365</v>
      </c>
      <c r="P2064" s="12" t="s">
        <v>131</v>
      </c>
      <c r="Q2064" s="16">
        <v>2023</v>
      </c>
      <c r="R2064" s="16">
        <v>0.25</v>
      </c>
      <c r="T2064" s="16">
        <v>0</v>
      </c>
      <c r="V2064" s="12" t="s">
        <v>204</v>
      </c>
      <c r="W2064" s="12" t="s">
        <v>204</v>
      </c>
      <c r="X2064" s="16">
        <v>2</v>
      </c>
      <c r="Y2064" s="16">
        <v>12</v>
      </c>
      <c r="Z2064" s="16">
        <v>0.25</v>
      </c>
      <c r="AA2064" s="16">
        <f t="shared" si="404"/>
        <v>30</v>
      </c>
      <c r="AB2064" s="16" t="s">
        <v>2404</v>
      </c>
      <c r="AC2064" s="16" t="s">
        <v>2416</v>
      </c>
      <c r="AD2064" s="16">
        <f t="shared" si="388"/>
        <v>10500</v>
      </c>
      <c r="AE2064" s="16">
        <f t="shared" si="389"/>
        <v>87.5</v>
      </c>
      <c r="AF2064" s="16">
        <f t="shared" si="390"/>
        <v>32812.5</v>
      </c>
      <c r="AG2064" s="16">
        <f t="shared" si="391"/>
        <v>25</v>
      </c>
      <c r="AH2064" s="12">
        <f t="shared" si="392"/>
        <v>0</v>
      </c>
      <c r="AI2064" s="16">
        <f t="shared" si="393"/>
        <v>1.75</v>
      </c>
      <c r="AJ2064" s="16">
        <f t="shared" si="394"/>
        <v>6037.5</v>
      </c>
      <c r="AK2064" s="16">
        <f t="shared" si="395"/>
        <v>125</v>
      </c>
      <c r="AL2064" s="16">
        <f t="shared" si="396"/>
        <v>1250</v>
      </c>
      <c r="AM2064" s="16">
        <f t="shared" si="397"/>
        <v>17750</v>
      </c>
      <c r="AN2064" s="16">
        <f t="shared" si="398"/>
        <v>68350</v>
      </c>
      <c r="AO2064" s="12" t="s">
        <v>1486</v>
      </c>
      <c r="AP2064" s="16">
        <v>0.25</v>
      </c>
      <c r="AQ2064" s="16" t="s">
        <v>204</v>
      </c>
      <c r="AS2064" s="16" t="s">
        <v>2422</v>
      </c>
      <c r="AT2064" s="16" t="s">
        <v>2418</v>
      </c>
      <c r="AU2064" t="s">
        <v>2419</v>
      </c>
      <c r="AV2064" s="15" t="s">
        <v>2420</v>
      </c>
      <c r="AW2064" s="16" t="s">
        <v>593</v>
      </c>
      <c r="AX2064" s="16" t="s">
        <v>204</v>
      </c>
      <c r="AY2064" s="16" t="s">
        <v>207</v>
      </c>
      <c r="AZ2064" s="16" t="s">
        <v>207</v>
      </c>
      <c r="BA2064" s="16" t="s">
        <v>207</v>
      </c>
      <c r="BB2064" s="16" t="s">
        <v>207</v>
      </c>
      <c r="BC2064" s="16">
        <v>0.25</v>
      </c>
      <c r="BD2064" s="16">
        <f t="shared" si="399"/>
        <v>0.875</v>
      </c>
      <c r="BE2064" s="16">
        <f t="shared" si="400"/>
        <v>427.1875</v>
      </c>
      <c r="BF2064" s="16">
        <v>0</v>
      </c>
      <c r="BG2064" s="16">
        <f t="shared" si="401"/>
        <v>300</v>
      </c>
      <c r="BH2064" s="16">
        <f t="shared" si="402"/>
        <v>160</v>
      </c>
      <c r="BI2064" s="16">
        <f t="shared" si="403"/>
        <v>2</v>
      </c>
    </row>
    <row r="2065" spans="1:61" ht="20.149999999999999" customHeight="1" x14ac:dyDescent="0.35">
      <c r="A2065">
        <v>2064</v>
      </c>
      <c r="B2065" t="s">
        <v>360</v>
      </c>
      <c r="C2065" t="s">
        <v>8677</v>
      </c>
      <c r="D2065" s="15" t="s">
        <v>2428</v>
      </c>
      <c r="E2065" s="12" t="s">
        <v>98</v>
      </c>
      <c r="G2065" s="12" t="s">
        <v>2413</v>
      </c>
      <c r="H2065" s="12" t="s">
        <v>2414</v>
      </c>
      <c r="I2065" s="12" t="s">
        <v>92</v>
      </c>
      <c r="J2065" s="12" t="s">
        <v>2401</v>
      </c>
      <c r="K2065" s="12" t="s">
        <v>5619</v>
      </c>
      <c r="N2065" s="16" t="s">
        <v>206</v>
      </c>
      <c r="O2065" s="16" t="s">
        <v>365</v>
      </c>
      <c r="P2065" s="12" t="s">
        <v>131</v>
      </c>
      <c r="Q2065" s="16">
        <v>2023</v>
      </c>
      <c r="R2065" s="16">
        <v>0.33</v>
      </c>
      <c r="T2065" s="16">
        <v>0</v>
      </c>
      <c r="V2065" s="12" t="s">
        <v>204</v>
      </c>
      <c r="W2065" s="12" t="s">
        <v>204</v>
      </c>
      <c r="X2065" s="16">
        <v>2</v>
      </c>
      <c r="Y2065" s="16">
        <v>8</v>
      </c>
      <c r="Z2065" s="16">
        <v>0.33</v>
      </c>
      <c r="AA2065" s="16">
        <f t="shared" si="404"/>
        <v>39.6</v>
      </c>
      <c r="AB2065" s="16" t="s">
        <v>2429</v>
      </c>
      <c r="AC2065" s="16" t="s">
        <v>2416</v>
      </c>
      <c r="AD2065" s="16">
        <f t="shared" si="388"/>
        <v>13860</v>
      </c>
      <c r="AE2065" s="16">
        <f t="shared" si="389"/>
        <v>115.5</v>
      </c>
      <c r="AF2065" s="16">
        <f t="shared" si="390"/>
        <v>43312.5</v>
      </c>
      <c r="AG2065" s="16">
        <f t="shared" si="391"/>
        <v>33</v>
      </c>
      <c r="AH2065" s="12">
        <f t="shared" si="392"/>
        <v>0</v>
      </c>
      <c r="AI2065" s="16">
        <f t="shared" si="393"/>
        <v>2.31</v>
      </c>
      <c r="AJ2065" s="16">
        <f t="shared" si="394"/>
        <v>7969.5</v>
      </c>
      <c r="AK2065" s="16">
        <f t="shared" si="395"/>
        <v>165</v>
      </c>
      <c r="AL2065" s="16">
        <f t="shared" si="396"/>
        <v>1650</v>
      </c>
      <c r="AM2065" s="16">
        <f t="shared" si="397"/>
        <v>23430</v>
      </c>
      <c r="AN2065" s="16">
        <f t="shared" si="398"/>
        <v>90222</v>
      </c>
      <c r="AO2065" s="12" t="s">
        <v>1486</v>
      </c>
      <c r="AP2065" s="16">
        <v>0.33</v>
      </c>
      <c r="AQ2065" s="16" t="s">
        <v>204</v>
      </c>
      <c r="AS2065" s="16" t="s">
        <v>2422</v>
      </c>
      <c r="AT2065" s="16" t="s">
        <v>2418</v>
      </c>
      <c r="AU2065" t="s">
        <v>2419</v>
      </c>
      <c r="AV2065" s="15" t="s">
        <v>2420</v>
      </c>
      <c r="AW2065" s="16" t="s">
        <v>593</v>
      </c>
      <c r="AX2065" s="16" t="s">
        <v>204</v>
      </c>
      <c r="AY2065" s="16" t="s">
        <v>207</v>
      </c>
      <c r="AZ2065" s="16" t="s">
        <v>207</v>
      </c>
      <c r="BA2065" s="16" t="s">
        <v>207</v>
      </c>
      <c r="BB2065" s="16" t="s">
        <v>207</v>
      </c>
      <c r="BC2065" s="16">
        <v>0.33</v>
      </c>
      <c r="BD2065" s="16">
        <f t="shared" si="399"/>
        <v>1.155</v>
      </c>
      <c r="BE2065" s="16">
        <f t="shared" si="400"/>
        <v>563.88750000000005</v>
      </c>
      <c r="BF2065" s="16">
        <v>0</v>
      </c>
      <c r="BG2065" s="16">
        <f t="shared" si="401"/>
        <v>396</v>
      </c>
      <c r="BH2065" s="16">
        <f t="shared" si="402"/>
        <v>211.20000000000002</v>
      </c>
      <c r="BI2065" s="16">
        <f t="shared" si="403"/>
        <v>2.64</v>
      </c>
    </row>
    <row r="2066" spans="1:61" ht="20.149999999999999" customHeight="1" x14ac:dyDescent="0.35">
      <c r="A2066">
        <v>2065</v>
      </c>
      <c r="B2066" t="s">
        <v>360</v>
      </c>
      <c r="C2066" t="s">
        <v>8678</v>
      </c>
      <c r="D2066" s="15" t="s">
        <v>2430</v>
      </c>
      <c r="E2066" s="12" t="s">
        <v>98</v>
      </c>
      <c r="G2066" s="12" t="s">
        <v>2413</v>
      </c>
      <c r="H2066" s="12" t="s">
        <v>2414</v>
      </c>
      <c r="I2066" s="12" t="s">
        <v>92</v>
      </c>
      <c r="J2066" s="12" t="s">
        <v>2401</v>
      </c>
      <c r="K2066" s="12" t="s">
        <v>5619</v>
      </c>
      <c r="N2066" s="16" t="s">
        <v>206</v>
      </c>
      <c r="O2066" s="16" t="s">
        <v>365</v>
      </c>
      <c r="P2066" s="12" t="s">
        <v>131</v>
      </c>
      <c r="Q2066" s="16">
        <v>2023</v>
      </c>
      <c r="R2066" s="16">
        <v>0.17</v>
      </c>
      <c r="T2066" s="16">
        <v>0</v>
      </c>
      <c r="V2066" s="12" t="s">
        <v>204</v>
      </c>
      <c r="W2066" s="12" t="s">
        <v>204</v>
      </c>
      <c r="X2066" s="16">
        <v>2</v>
      </c>
      <c r="Y2066" s="16">
        <v>6</v>
      </c>
      <c r="Z2066" s="16">
        <v>0.17</v>
      </c>
      <c r="AA2066" s="16">
        <f t="shared" si="404"/>
        <v>20.400000000000002</v>
      </c>
      <c r="AB2066" s="16" t="s">
        <v>2429</v>
      </c>
      <c r="AC2066" s="16" t="s">
        <v>2416</v>
      </c>
      <c r="AD2066" s="16">
        <f t="shared" si="388"/>
        <v>7140.0000000000009</v>
      </c>
      <c r="AE2066" s="16">
        <f t="shared" si="389"/>
        <v>59.500000000000007</v>
      </c>
      <c r="AF2066" s="16">
        <f t="shared" si="390"/>
        <v>22312.500000000004</v>
      </c>
      <c r="AG2066" s="16">
        <f t="shared" si="391"/>
        <v>17</v>
      </c>
      <c r="AH2066" s="12">
        <f t="shared" si="392"/>
        <v>0</v>
      </c>
      <c r="AI2066" s="16">
        <f t="shared" si="393"/>
        <v>1.1900000000000002</v>
      </c>
      <c r="AJ2066" s="16">
        <f t="shared" si="394"/>
        <v>4105.5000000000009</v>
      </c>
      <c r="AK2066" s="16">
        <f t="shared" si="395"/>
        <v>85</v>
      </c>
      <c r="AL2066" s="16">
        <f t="shared" si="396"/>
        <v>850.00000000000011</v>
      </c>
      <c r="AM2066" s="16">
        <f t="shared" si="397"/>
        <v>12070</v>
      </c>
      <c r="AN2066" s="16">
        <f t="shared" si="398"/>
        <v>46478</v>
      </c>
      <c r="AO2066" s="12" t="s">
        <v>1486</v>
      </c>
      <c r="AP2066" s="16">
        <v>0.17</v>
      </c>
      <c r="AQ2066" s="16" t="s">
        <v>204</v>
      </c>
      <c r="AS2066" s="16" t="s">
        <v>2422</v>
      </c>
      <c r="AT2066" s="16" t="s">
        <v>2418</v>
      </c>
      <c r="AU2066" t="s">
        <v>2419</v>
      </c>
      <c r="AV2066" s="15" t="s">
        <v>2420</v>
      </c>
      <c r="AW2066" s="16" t="s">
        <v>593</v>
      </c>
      <c r="AX2066" s="16" t="s">
        <v>204</v>
      </c>
      <c r="AY2066" s="16" t="s">
        <v>207</v>
      </c>
      <c r="AZ2066" s="16" t="s">
        <v>207</v>
      </c>
      <c r="BA2066" s="16" t="s">
        <v>207</v>
      </c>
      <c r="BB2066" s="16" t="s">
        <v>207</v>
      </c>
      <c r="BC2066" s="16">
        <v>0.17</v>
      </c>
      <c r="BD2066" s="16">
        <f t="shared" si="399"/>
        <v>0.59500000000000008</v>
      </c>
      <c r="BE2066" s="16">
        <f t="shared" si="400"/>
        <v>290.48750000000001</v>
      </c>
      <c r="BF2066" s="16">
        <v>0</v>
      </c>
      <c r="BG2066" s="16">
        <f t="shared" si="401"/>
        <v>204.00000000000003</v>
      </c>
      <c r="BH2066" s="16">
        <f t="shared" si="402"/>
        <v>108.80000000000001</v>
      </c>
      <c r="BI2066" s="16">
        <f t="shared" si="403"/>
        <v>1.36</v>
      </c>
    </row>
    <row r="2067" spans="1:61" ht="20.149999999999999" customHeight="1" x14ac:dyDescent="0.35">
      <c r="A2067">
        <v>2066</v>
      </c>
      <c r="B2067" t="s">
        <v>360</v>
      </c>
      <c r="C2067" t="s">
        <v>8679</v>
      </c>
      <c r="D2067" s="15" t="s">
        <v>2431</v>
      </c>
      <c r="E2067" s="12" t="s">
        <v>98</v>
      </c>
      <c r="G2067" s="12" t="s">
        <v>2413</v>
      </c>
      <c r="H2067" s="12" t="s">
        <v>2414</v>
      </c>
      <c r="I2067" s="12" t="s">
        <v>92</v>
      </c>
      <c r="J2067" s="12" t="s">
        <v>2401</v>
      </c>
      <c r="K2067" s="12" t="s">
        <v>5619</v>
      </c>
      <c r="N2067" s="16" t="s">
        <v>206</v>
      </c>
      <c r="O2067" s="16" t="s">
        <v>365</v>
      </c>
      <c r="P2067" s="12" t="s">
        <v>131</v>
      </c>
      <c r="Q2067" s="16">
        <v>2023</v>
      </c>
      <c r="R2067" s="16">
        <v>1.1299999999999999</v>
      </c>
      <c r="T2067" s="16">
        <v>0</v>
      </c>
      <c r="V2067" s="12" t="s">
        <v>204</v>
      </c>
      <c r="W2067" s="12" t="s">
        <v>204</v>
      </c>
      <c r="X2067" s="16">
        <v>2</v>
      </c>
      <c r="Y2067" s="16">
        <v>14</v>
      </c>
      <c r="Z2067" s="16">
        <v>1.1299999999999999</v>
      </c>
      <c r="AA2067" s="16">
        <f t="shared" si="404"/>
        <v>135.6</v>
      </c>
      <c r="AB2067" s="16" t="s">
        <v>2404</v>
      </c>
      <c r="AC2067" s="16" t="s">
        <v>2416</v>
      </c>
      <c r="AD2067" s="16">
        <f t="shared" si="388"/>
        <v>47460</v>
      </c>
      <c r="AE2067" s="16">
        <f t="shared" si="389"/>
        <v>395.49999999999994</v>
      </c>
      <c r="AF2067" s="16">
        <f t="shared" si="390"/>
        <v>148312.49999999997</v>
      </c>
      <c r="AG2067" s="16">
        <f t="shared" si="391"/>
        <v>112.99999999999999</v>
      </c>
      <c r="AH2067" s="12">
        <f t="shared" si="392"/>
        <v>0</v>
      </c>
      <c r="AI2067" s="16">
        <f t="shared" si="393"/>
        <v>7.9099999999999993</v>
      </c>
      <c r="AJ2067" s="16">
        <f t="shared" si="394"/>
        <v>27289.499999999996</v>
      </c>
      <c r="AK2067" s="16">
        <f t="shared" si="395"/>
        <v>565</v>
      </c>
      <c r="AL2067" s="16">
        <f t="shared" si="396"/>
        <v>5649.9999999999991</v>
      </c>
      <c r="AM2067" s="16">
        <f t="shared" si="397"/>
        <v>80229.999999999985</v>
      </c>
      <c r="AN2067" s="16">
        <f t="shared" si="398"/>
        <v>308941.99999999994</v>
      </c>
      <c r="AO2067" s="12" t="s">
        <v>1486</v>
      </c>
      <c r="AP2067" s="16">
        <v>1.1299999999999999</v>
      </c>
      <c r="AQ2067" s="16" t="s">
        <v>204</v>
      </c>
      <c r="AS2067" s="16" t="s">
        <v>2422</v>
      </c>
      <c r="AT2067" s="16" t="s">
        <v>2418</v>
      </c>
      <c r="AU2067" t="s">
        <v>2419</v>
      </c>
      <c r="AV2067" s="15" t="s">
        <v>2420</v>
      </c>
      <c r="AW2067" s="16" t="s">
        <v>593</v>
      </c>
      <c r="AX2067" s="16" t="s">
        <v>204</v>
      </c>
      <c r="AY2067" s="16" t="s">
        <v>207</v>
      </c>
      <c r="AZ2067" s="16" t="s">
        <v>207</v>
      </c>
      <c r="BA2067" s="16" t="s">
        <v>207</v>
      </c>
      <c r="BB2067" s="16" t="s">
        <v>207</v>
      </c>
      <c r="BC2067" s="16">
        <v>1.1299999999999999</v>
      </c>
      <c r="BD2067" s="16">
        <f t="shared" si="399"/>
        <v>3.9549999999999996</v>
      </c>
      <c r="BE2067" s="16">
        <f t="shared" si="400"/>
        <v>1930.8874999999996</v>
      </c>
      <c r="BF2067" s="16">
        <v>0</v>
      </c>
      <c r="BG2067" s="16">
        <f t="shared" si="401"/>
        <v>1355.9999999999998</v>
      </c>
      <c r="BH2067" s="16">
        <f t="shared" si="402"/>
        <v>723.19999999999993</v>
      </c>
      <c r="BI2067" s="16">
        <f t="shared" si="403"/>
        <v>9.0399999999999991</v>
      </c>
    </row>
    <row r="2068" spans="1:61" ht="20.149999999999999" customHeight="1" x14ac:dyDescent="0.35">
      <c r="A2068">
        <v>2067</v>
      </c>
      <c r="B2068" t="s">
        <v>360</v>
      </c>
      <c r="C2068" t="s">
        <v>8680</v>
      </c>
      <c r="D2068" s="15" t="s">
        <v>2432</v>
      </c>
      <c r="E2068" s="12" t="s">
        <v>98</v>
      </c>
      <c r="G2068" s="12" t="s">
        <v>2413</v>
      </c>
      <c r="H2068" s="12" t="s">
        <v>2414</v>
      </c>
      <c r="I2068" s="12" t="s">
        <v>92</v>
      </c>
      <c r="J2068" s="12" t="s">
        <v>2401</v>
      </c>
      <c r="K2068" s="12" t="s">
        <v>5619</v>
      </c>
      <c r="N2068" s="16" t="s">
        <v>206</v>
      </c>
      <c r="O2068" s="16" t="s">
        <v>365</v>
      </c>
      <c r="P2068" s="12" t="s">
        <v>131</v>
      </c>
      <c r="Q2068" s="16">
        <v>2023</v>
      </c>
      <c r="R2068" s="16">
        <v>0.5</v>
      </c>
      <c r="T2068" s="16">
        <v>0</v>
      </c>
      <c r="V2068" s="12" t="s">
        <v>204</v>
      </c>
      <c r="W2068" s="12" t="s">
        <v>204</v>
      </c>
      <c r="X2068" s="16">
        <v>1</v>
      </c>
      <c r="Y2068" s="16">
        <v>8</v>
      </c>
      <c r="Z2068" s="16">
        <v>0.5</v>
      </c>
      <c r="AA2068" s="16">
        <f t="shared" si="404"/>
        <v>60</v>
      </c>
      <c r="AB2068" s="16" t="s">
        <v>2404</v>
      </c>
      <c r="AC2068" s="16" t="s">
        <v>2416</v>
      </c>
      <c r="AD2068" s="16">
        <f t="shared" si="388"/>
        <v>21000</v>
      </c>
      <c r="AE2068" s="16">
        <f t="shared" si="389"/>
        <v>175</v>
      </c>
      <c r="AF2068" s="16">
        <f t="shared" si="390"/>
        <v>65625</v>
      </c>
      <c r="AG2068" s="16">
        <f t="shared" si="391"/>
        <v>50</v>
      </c>
      <c r="AH2068" s="12">
        <f t="shared" si="392"/>
        <v>0</v>
      </c>
      <c r="AI2068" s="16">
        <f t="shared" si="393"/>
        <v>3.5</v>
      </c>
      <c r="AJ2068" s="16">
        <f t="shared" si="394"/>
        <v>12075</v>
      </c>
      <c r="AK2068" s="16">
        <f t="shared" si="395"/>
        <v>250</v>
      </c>
      <c r="AL2068" s="16">
        <f t="shared" si="396"/>
        <v>2500</v>
      </c>
      <c r="AM2068" s="16">
        <f t="shared" si="397"/>
        <v>35500</v>
      </c>
      <c r="AN2068" s="16">
        <f t="shared" si="398"/>
        <v>136700</v>
      </c>
      <c r="AO2068" s="12" t="s">
        <v>1486</v>
      </c>
      <c r="AP2068" s="16">
        <v>0.5</v>
      </c>
      <c r="AQ2068" s="16" t="s">
        <v>204</v>
      </c>
      <c r="AS2068" s="16" t="s">
        <v>2422</v>
      </c>
      <c r="AT2068" s="16" t="s">
        <v>2418</v>
      </c>
      <c r="AU2068" t="s">
        <v>2419</v>
      </c>
      <c r="AV2068" s="15" t="s">
        <v>2420</v>
      </c>
      <c r="AW2068" s="16" t="s">
        <v>593</v>
      </c>
      <c r="AX2068" s="16" t="s">
        <v>204</v>
      </c>
      <c r="AY2068" s="16" t="s">
        <v>207</v>
      </c>
      <c r="AZ2068" s="16" t="s">
        <v>207</v>
      </c>
      <c r="BA2068" s="16" t="s">
        <v>207</v>
      </c>
      <c r="BB2068" s="16" t="s">
        <v>207</v>
      </c>
      <c r="BC2068" s="16">
        <v>0.5</v>
      </c>
      <c r="BD2068" s="16">
        <f t="shared" si="399"/>
        <v>1.75</v>
      </c>
      <c r="BE2068" s="16">
        <f t="shared" si="400"/>
        <v>854.375</v>
      </c>
      <c r="BF2068" s="16">
        <v>0</v>
      </c>
      <c r="BG2068" s="16">
        <f t="shared" si="401"/>
        <v>600</v>
      </c>
      <c r="BH2068" s="16">
        <f t="shared" si="402"/>
        <v>320</v>
      </c>
      <c r="BI2068" s="16">
        <f t="shared" si="403"/>
        <v>4</v>
      </c>
    </row>
    <row r="2069" spans="1:61" ht="20.149999999999999" customHeight="1" x14ac:dyDescent="0.35">
      <c r="A2069">
        <v>2068</v>
      </c>
      <c r="B2069" t="s">
        <v>360</v>
      </c>
      <c r="C2069" t="s">
        <v>8681</v>
      </c>
      <c r="D2069" s="15" t="s">
        <v>2433</v>
      </c>
      <c r="E2069" s="12" t="s">
        <v>98</v>
      </c>
      <c r="F2069" s="16">
        <v>1955</v>
      </c>
      <c r="G2069" s="12" t="s">
        <v>2413</v>
      </c>
      <c r="H2069" s="12" t="s">
        <v>2414</v>
      </c>
      <c r="I2069" s="12" t="s">
        <v>92</v>
      </c>
      <c r="J2069" s="12" t="s">
        <v>2401</v>
      </c>
      <c r="K2069" s="12" t="s">
        <v>5619</v>
      </c>
      <c r="N2069" s="16" t="s">
        <v>206</v>
      </c>
      <c r="O2069" s="16" t="s">
        <v>365</v>
      </c>
      <c r="P2069" s="12" t="s">
        <v>131</v>
      </c>
      <c r="Q2069" s="16">
        <v>2023</v>
      </c>
      <c r="R2069" s="16">
        <v>2.16</v>
      </c>
      <c r="T2069" s="16">
        <v>0</v>
      </c>
      <c r="V2069" s="12" t="s">
        <v>204</v>
      </c>
      <c r="W2069" s="12" t="s">
        <v>204</v>
      </c>
      <c r="X2069" s="16">
        <v>1</v>
      </c>
      <c r="Y2069" s="16">
        <v>8</v>
      </c>
      <c r="Z2069" s="16">
        <v>2.16</v>
      </c>
      <c r="AA2069" s="16">
        <f t="shared" si="404"/>
        <v>259.20000000000005</v>
      </c>
      <c r="AB2069" s="16" t="s">
        <v>2404</v>
      </c>
      <c r="AC2069" s="16" t="s">
        <v>2416</v>
      </c>
      <c r="AD2069" s="16">
        <f t="shared" si="388"/>
        <v>90720.000000000015</v>
      </c>
      <c r="AE2069" s="16">
        <f t="shared" si="389"/>
        <v>756</v>
      </c>
      <c r="AF2069" s="16">
        <f t="shared" si="390"/>
        <v>283500</v>
      </c>
      <c r="AG2069" s="16">
        <f t="shared" si="391"/>
        <v>216</v>
      </c>
      <c r="AH2069" s="12">
        <f t="shared" si="392"/>
        <v>0</v>
      </c>
      <c r="AI2069" s="16">
        <f t="shared" si="393"/>
        <v>15.120000000000001</v>
      </c>
      <c r="AJ2069" s="16">
        <f t="shared" si="394"/>
        <v>52164</v>
      </c>
      <c r="AK2069" s="16">
        <f t="shared" si="395"/>
        <v>1080</v>
      </c>
      <c r="AL2069" s="16">
        <f t="shared" si="396"/>
        <v>10800</v>
      </c>
      <c r="AM2069" s="16">
        <f t="shared" si="397"/>
        <v>153360</v>
      </c>
      <c r="AN2069" s="16">
        <f t="shared" si="398"/>
        <v>590544</v>
      </c>
      <c r="AO2069" s="12" t="s">
        <v>1486</v>
      </c>
      <c r="AP2069" s="16">
        <v>2.16</v>
      </c>
      <c r="AQ2069" s="16" t="s">
        <v>204</v>
      </c>
      <c r="AS2069" s="16" t="s">
        <v>2422</v>
      </c>
      <c r="AT2069" s="16" t="s">
        <v>2418</v>
      </c>
      <c r="AU2069" t="s">
        <v>2419</v>
      </c>
      <c r="AV2069" s="15" t="s">
        <v>2420</v>
      </c>
      <c r="AW2069" s="16" t="s">
        <v>593</v>
      </c>
      <c r="AX2069" s="16" t="s">
        <v>204</v>
      </c>
      <c r="AY2069" s="16" t="s">
        <v>207</v>
      </c>
      <c r="AZ2069" s="16" t="s">
        <v>207</v>
      </c>
      <c r="BA2069" s="16" t="s">
        <v>207</v>
      </c>
      <c r="BB2069" s="16" t="s">
        <v>207</v>
      </c>
      <c r="BC2069" s="16">
        <v>2.16</v>
      </c>
      <c r="BD2069" s="16">
        <f t="shared" si="399"/>
        <v>7.5600000000000005</v>
      </c>
      <c r="BE2069" s="16">
        <f t="shared" si="400"/>
        <v>3690.9</v>
      </c>
      <c r="BF2069" s="16">
        <v>0</v>
      </c>
      <c r="BG2069" s="16">
        <f t="shared" si="401"/>
        <v>2592</v>
      </c>
      <c r="BH2069" s="16">
        <f t="shared" si="402"/>
        <v>1382.4</v>
      </c>
      <c r="BI2069" s="16">
        <f t="shared" si="403"/>
        <v>17.28</v>
      </c>
    </row>
    <row r="2070" spans="1:61" ht="20.149999999999999" customHeight="1" x14ac:dyDescent="0.35">
      <c r="A2070">
        <v>2069</v>
      </c>
      <c r="B2070" t="s">
        <v>360</v>
      </c>
      <c r="C2070" t="s">
        <v>8682</v>
      </c>
      <c r="D2070" s="15" t="s">
        <v>2434</v>
      </c>
      <c r="E2070" s="12" t="s">
        <v>98</v>
      </c>
      <c r="F2070" s="16">
        <v>1958</v>
      </c>
      <c r="G2070" s="12" t="s">
        <v>2413</v>
      </c>
      <c r="H2070" s="12" t="s">
        <v>2414</v>
      </c>
      <c r="I2070" s="12" t="s">
        <v>92</v>
      </c>
      <c r="J2070" s="12" t="s">
        <v>2401</v>
      </c>
      <c r="K2070" s="12" t="s">
        <v>5619</v>
      </c>
      <c r="N2070" s="16" t="s">
        <v>206</v>
      </c>
      <c r="O2070" s="16" t="s">
        <v>365</v>
      </c>
      <c r="P2070" s="12" t="s">
        <v>131</v>
      </c>
      <c r="Q2070" s="16">
        <v>2023</v>
      </c>
      <c r="R2070" s="16">
        <v>0.85</v>
      </c>
      <c r="T2070" s="16">
        <v>0</v>
      </c>
      <c r="V2070" s="12" t="s">
        <v>204</v>
      </c>
      <c r="W2070" s="12" t="s">
        <v>204</v>
      </c>
      <c r="X2070" s="16">
        <v>1</v>
      </c>
      <c r="Y2070" s="16">
        <v>8</v>
      </c>
      <c r="Z2070" s="16">
        <v>0.85</v>
      </c>
      <c r="AA2070" s="16">
        <f t="shared" si="404"/>
        <v>102</v>
      </c>
      <c r="AB2070" s="16" t="s">
        <v>2404</v>
      </c>
      <c r="AC2070" s="16" t="s">
        <v>2416</v>
      </c>
      <c r="AD2070" s="16">
        <f t="shared" si="388"/>
        <v>35700</v>
      </c>
      <c r="AE2070" s="16">
        <f t="shared" si="389"/>
        <v>297.5</v>
      </c>
      <c r="AF2070" s="16">
        <f t="shared" si="390"/>
        <v>111562.5</v>
      </c>
      <c r="AG2070" s="16">
        <f t="shared" si="391"/>
        <v>85</v>
      </c>
      <c r="AH2070" s="12">
        <f t="shared" si="392"/>
        <v>0</v>
      </c>
      <c r="AI2070" s="16">
        <f t="shared" si="393"/>
        <v>5.95</v>
      </c>
      <c r="AJ2070" s="16">
        <f t="shared" si="394"/>
        <v>20527.5</v>
      </c>
      <c r="AK2070" s="16">
        <f t="shared" si="395"/>
        <v>425</v>
      </c>
      <c r="AL2070" s="16">
        <f t="shared" si="396"/>
        <v>4250</v>
      </c>
      <c r="AM2070" s="16">
        <f t="shared" si="397"/>
        <v>60350</v>
      </c>
      <c r="AN2070" s="16">
        <f t="shared" si="398"/>
        <v>232390</v>
      </c>
      <c r="AO2070" s="12" t="s">
        <v>1486</v>
      </c>
      <c r="AP2070" s="16">
        <v>0.85</v>
      </c>
      <c r="AQ2070" s="16" t="s">
        <v>204</v>
      </c>
      <c r="AS2070" s="16" t="s">
        <v>2422</v>
      </c>
      <c r="AT2070" s="16" t="s">
        <v>2418</v>
      </c>
      <c r="AU2070" t="s">
        <v>2419</v>
      </c>
      <c r="AV2070" s="15" t="s">
        <v>2420</v>
      </c>
      <c r="AW2070" s="16" t="s">
        <v>593</v>
      </c>
      <c r="AX2070" s="16" t="s">
        <v>204</v>
      </c>
      <c r="AY2070" s="16" t="s">
        <v>207</v>
      </c>
      <c r="AZ2070" s="16" t="s">
        <v>207</v>
      </c>
      <c r="BA2070" s="16" t="s">
        <v>207</v>
      </c>
      <c r="BB2070" s="16" t="s">
        <v>207</v>
      </c>
      <c r="BC2070" s="16">
        <v>0.85</v>
      </c>
      <c r="BD2070" s="16">
        <f t="shared" si="399"/>
        <v>2.9750000000000001</v>
      </c>
      <c r="BE2070" s="16">
        <f t="shared" si="400"/>
        <v>1452.4375</v>
      </c>
      <c r="BF2070" s="16">
        <v>0</v>
      </c>
      <c r="BG2070" s="16">
        <f t="shared" si="401"/>
        <v>1020</v>
      </c>
      <c r="BH2070" s="16">
        <f t="shared" si="402"/>
        <v>544</v>
      </c>
      <c r="BI2070" s="16">
        <f t="shared" si="403"/>
        <v>6.8</v>
      </c>
    </row>
    <row r="2071" spans="1:61" ht="20.149999999999999" customHeight="1" x14ac:dyDescent="0.35">
      <c r="A2071">
        <v>2070</v>
      </c>
      <c r="B2071" t="s">
        <v>360</v>
      </c>
      <c r="C2071" t="s">
        <v>8683</v>
      </c>
      <c r="D2071" s="15" t="s">
        <v>2435</v>
      </c>
      <c r="E2071" s="12" t="s">
        <v>98</v>
      </c>
      <c r="G2071" s="12" t="s">
        <v>2413</v>
      </c>
      <c r="H2071" s="12" t="s">
        <v>2414</v>
      </c>
      <c r="I2071" s="12" t="s">
        <v>92</v>
      </c>
      <c r="J2071" s="12" t="s">
        <v>2401</v>
      </c>
      <c r="K2071" s="12" t="s">
        <v>5619</v>
      </c>
      <c r="N2071" s="16" t="s">
        <v>206</v>
      </c>
      <c r="O2071" s="16" t="s">
        <v>365</v>
      </c>
      <c r="P2071" s="12" t="s">
        <v>131</v>
      </c>
      <c r="Q2071" s="16">
        <v>2023</v>
      </c>
      <c r="R2071" s="16">
        <v>1</v>
      </c>
      <c r="T2071" s="16">
        <v>0</v>
      </c>
      <c r="V2071" s="12" t="s">
        <v>204</v>
      </c>
      <c r="W2071" s="12" t="s">
        <v>204</v>
      </c>
      <c r="X2071" s="16">
        <v>1</v>
      </c>
      <c r="Y2071" s="16">
        <v>8</v>
      </c>
      <c r="Z2071" s="16">
        <v>1</v>
      </c>
      <c r="AA2071" s="16">
        <f t="shared" si="404"/>
        <v>120</v>
      </c>
      <c r="AB2071" s="16" t="s">
        <v>2404</v>
      </c>
      <c r="AC2071" s="16" t="s">
        <v>2416</v>
      </c>
      <c r="AD2071" s="16">
        <f t="shared" si="388"/>
        <v>42000</v>
      </c>
      <c r="AE2071" s="16">
        <f t="shared" si="389"/>
        <v>350</v>
      </c>
      <c r="AF2071" s="16">
        <f t="shared" si="390"/>
        <v>131250</v>
      </c>
      <c r="AG2071" s="16">
        <f t="shared" si="391"/>
        <v>100</v>
      </c>
      <c r="AH2071" s="12">
        <f t="shared" si="392"/>
        <v>0</v>
      </c>
      <c r="AI2071" s="16">
        <f t="shared" si="393"/>
        <v>7</v>
      </c>
      <c r="AJ2071" s="16">
        <f t="shared" si="394"/>
        <v>24150</v>
      </c>
      <c r="AK2071" s="16">
        <f t="shared" si="395"/>
        <v>500</v>
      </c>
      <c r="AL2071" s="16">
        <f t="shared" si="396"/>
        <v>5000</v>
      </c>
      <c r="AM2071" s="16">
        <f t="shared" si="397"/>
        <v>71000</v>
      </c>
      <c r="AN2071" s="16">
        <f t="shared" si="398"/>
        <v>273400</v>
      </c>
      <c r="AO2071" s="12" t="s">
        <v>1486</v>
      </c>
      <c r="AP2071" s="16">
        <v>1</v>
      </c>
      <c r="AQ2071" s="16" t="s">
        <v>204</v>
      </c>
      <c r="AS2071" s="16" t="s">
        <v>2422</v>
      </c>
      <c r="AT2071" s="16" t="s">
        <v>2418</v>
      </c>
      <c r="AU2071" t="s">
        <v>2419</v>
      </c>
      <c r="AV2071" s="15" t="s">
        <v>2420</v>
      </c>
      <c r="AW2071" s="16" t="s">
        <v>593</v>
      </c>
      <c r="AX2071" s="16" t="s">
        <v>204</v>
      </c>
      <c r="AY2071" s="16" t="s">
        <v>207</v>
      </c>
      <c r="AZ2071" s="16" t="s">
        <v>207</v>
      </c>
      <c r="BA2071" s="16" t="s">
        <v>207</v>
      </c>
      <c r="BB2071" s="16" t="s">
        <v>207</v>
      </c>
      <c r="BC2071" s="16">
        <v>1</v>
      </c>
      <c r="BD2071" s="16">
        <f t="shared" si="399"/>
        <v>3.5</v>
      </c>
      <c r="BE2071" s="16">
        <f t="shared" si="400"/>
        <v>1708.75</v>
      </c>
      <c r="BF2071" s="16">
        <v>0</v>
      </c>
      <c r="BG2071" s="16">
        <f t="shared" si="401"/>
        <v>1200</v>
      </c>
      <c r="BH2071" s="16">
        <f t="shared" si="402"/>
        <v>640</v>
      </c>
      <c r="BI2071" s="16">
        <f t="shared" si="403"/>
        <v>8</v>
      </c>
    </row>
    <row r="2072" spans="1:61" ht="20.149999999999999" customHeight="1" x14ac:dyDescent="0.35">
      <c r="A2072">
        <v>2071</v>
      </c>
      <c r="B2072" t="s">
        <v>360</v>
      </c>
      <c r="C2072" t="s">
        <v>8684</v>
      </c>
      <c r="D2072" s="15" t="s">
        <v>2436</v>
      </c>
      <c r="E2072" s="12" t="s">
        <v>98</v>
      </c>
      <c r="F2072" s="16">
        <v>1955</v>
      </c>
      <c r="G2072" s="12" t="s">
        <v>2413</v>
      </c>
      <c r="H2072" s="12" t="s">
        <v>2414</v>
      </c>
      <c r="I2072" s="12" t="s">
        <v>92</v>
      </c>
      <c r="J2072" s="12" t="s">
        <v>2401</v>
      </c>
      <c r="K2072" s="12" t="s">
        <v>5619</v>
      </c>
      <c r="N2072" s="16" t="s">
        <v>206</v>
      </c>
      <c r="O2072" s="16" t="s">
        <v>365</v>
      </c>
      <c r="P2072" s="12" t="s">
        <v>131</v>
      </c>
      <c r="Q2072" s="16">
        <v>2023</v>
      </c>
      <c r="R2072" s="16">
        <v>1.56</v>
      </c>
      <c r="T2072" s="16">
        <v>0</v>
      </c>
      <c r="V2072" s="12" t="s">
        <v>204</v>
      </c>
      <c r="W2072" s="12" t="s">
        <v>204</v>
      </c>
      <c r="X2072" s="16">
        <v>1</v>
      </c>
      <c r="Y2072" s="16">
        <v>8</v>
      </c>
      <c r="Z2072" s="16">
        <v>1.56</v>
      </c>
      <c r="AA2072" s="16">
        <f t="shared" si="404"/>
        <v>187.20000000000002</v>
      </c>
      <c r="AB2072" s="16" t="s">
        <v>2404</v>
      </c>
      <c r="AC2072" s="16" t="s">
        <v>2416</v>
      </c>
      <c r="AD2072" s="16">
        <f t="shared" si="388"/>
        <v>65520.000000000007</v>
      </c>
      <c r="AE2072" s="16">
        <f t="shared" si="389"/>
        <v>546</v>
      </c>
      <c r="AF2072" s="16">
        <f t="shared" si="390"/>
        <v>204750</v>
      </c>
      <c r="AG2072" s="16">
        <f t="shared" si="391"/>
        <v>156</v>
      </c>
      <c r="AH2072" s="12">
        <f t="shared" si="392"/>
        <v>0</v>
      </c>
      <c r="AI2072" s="16">
        <f t="shared" si="393"/>
        <v>10.92</v>
      </c>
      <c r="AJ2072" s="16">
        <f t="shared" si="394"/>
        <v>37674</v>
      </c>
      <c r="AK2072" s="16">
        <f t="shared" si="395"/>
        <v>780</v>
      </c>
      <c r="AL2072" s="16">
        <f t="shared" si="396"/>
        <v>7800</v>
      </c>
      <c r="AM2072" s="16">
        <f t="shared" si="397"/>
        <v>110760</v>
      </c>
      <c r="AN2072" s="16">
        <f t="shared" si="398"/>
        <v>426504</v>
      </c>
      <c r="AO2072" s="12" t="s">
        <v>1486</v>
      </c>
      <c r="AP2072" s="16">
        <v>1.56</v>
      </c>
      <c r="AQ2072" s="16" t="s">
        <v>204</v>
      </c>
      <c r="AS2072" s="16" t="s">
        <v>2422</v>
      </c>
      <c r="AT2072" s="16" t="s">
        <v>2418</v>
      </c>
      <c r="AU2072" t="s">
        <v>2419</v>
      </c>
      <c r="AV2072" s="15" t="s">
        <v>2420</v>
      </c>
      <c r="AW2072" s="16" t="s">
        <v>593</v>
      </c>
      <c r="AX2072" s="16" t="s">
        <v>204</v>
      </c>
      <c r="AY2072" s="16" t="s">
        <v>207</v>
      </c>
      <c r="AZ2072" s="16" t="s">
        <v>207</v>
      </c>
      <c r="BA2072" s="16" t="s">
        <v>207</v>
      </c>
      <c r="BB2072" s="16" t="s">
        <v>207</v>
      </c>
      <c r="BC2072" s="16">
        <v>1.56</v>
      </c>
      <c r="BD2072" s="16">
        <f t="shared" si="399"/>
        <v>5.46</v>
      </c>
      <c r="BE2072" s="16">
        <f t="shared" si="400"/>
        <v>2665.65</v>
      </c>
      <c r="BF2072" s="16">
        <v>0</v>
      </c>
      <c r="BG2072" s="16">
        <f t="shared" si="401"/>
        <v>1872</v>
      </c>
      <c r="BH2072" s="16">
        <f t="shared" si="402"/>
        <v>998.40000000000009</v>
      </c>
      <c r="BI2072" s="16">
        <f t="shared" si="403"/>
        <v>12.48</v>
      </c>
    </row>
    <row r="2073" spans="1:61" ht="20.149999999999999" customHeight="1" x14ac:dyDescent="0.35">
      <c r="A2073">
        <v>2072</v>
      </c>
      <c r="B2073" t="s">
        <v>360</v>
      </c>
      <c r="C2073" t="s">
        <v>8685</v>
      </c>
      <c r="D2073" s="15" t="s">
        <v>2437</v>
      </c>
      <c r="E2073" s="12" t="s">
        <v>98</v>
      </c>
      <c r="F2073" s="16">
        <v>1958</v>
      </c>
      <c r="G2073" s="12" t="s">
        <v>2413</v>
      </c>
      <c r="H2073" s="12" t="s">
        <v>2414</v>
      </c>
      <c r="I2073" s="12" t="s">
        <v>92</v>
      </c>
      <c r="J2073" s="12" t="s">
        <v>2401</v>
      </c>
      <c r="K2073" s="12" t="s">
        <v>5619</v>
      </c>
      <c r="N2073" s="16" t="s">
        <v>206</v>
      </c>
      <c r="O2073" s="16" t="s">
        <v>365</v>
      </c>
      <c r="P2073" s="12" t="s">
        <v>131</v>
      </c>
      <c r="Q2073" s="16">
        <v>2023</v>
      </c>
      <c r="R2073" s="16">
        <v>1.5</v>
      </c>
      <c r="T2073" s="16">
        <v>0</v>
      </c>
      <c r="V2073" s="12" t="s">
        <v>204</v>
      </c>
      <c r="W2073" s="12" t="s">
        <v>204</v>
      </c>
      <c r="X2073" s="16">
        <v>1</v>
      </c>
      <c r="Y2073" s="16">
        <v>8</v>
      </c>
      <c r="Z2073" s="16">
        <v>1.5</v>
      </c>
      <c r="AA2073" s="16">
        <f t="shared" si="404"/>
        <v>180</v>
      </c>
      <c r="AB2073" s="16" t="s">
        <v>2404</v>
      </c>
      <c r="AC2073" s="16" t="s">
        <v>2416</v>
      </c>
      <c r="AD2073" s="16">
        <f t="shared" si="388"/>
        <v>63000</v>
      </c>
      <c r="AE2073" s="16">
        <f t="shared" si="389"/>
        <v>525</v>
      </c>
      <c r="AF2073" s="16">
        <f t="shared" si="390"/>
        <v>196875</v>
      </c>
      <c r="AG2073" s="16">
        <f t="shared" si="391"/>
        <v>150</v>
      </c>
      <c r="AH2073" s="12">
        <f t="shared" si="392"/>
        <v>0</v>
      </c>
      <c r="AI2073" s="16">
        <f t="shared" si="393"/>
        <v>10.5</v>
      </c>
      <c r="AJ2073" s="16">
        <f t="shared" si="394"/>
        <v>36225</v>
      </c>
      <c r="AK2073" s="16">
        <f t="shared" si="395"/>
        <v>750</v>
      </c>
      <c r="AL2073" s="16">
        <f t="shared" si="396"/>
        <v>7500</v>
      </c>
      <c r="AM2073" s="16">
        <f t="shared" si="397"/>
        <v>106500</v>
      </c>
      <c r="AN2073" s="16">
        <f t="shared" si="398"/>
        <v>410100</v>
      </c>
      <c r="AO2073" s="12" t="s">
        <v>1486</v>
      </c>
      <c r="AP2073" s="16">
        <v>1.5</v>
      </c>
      <c r="AQ2073" s="16" t="s">
        <v>204</v>
      </c>
      <c r="AS2073" s="16" t="s">
        <v>2422</v>
      </c>
      <c r="AT2073" s="16" t="s">
        <v>2418</v>
      </c>
      <c r="AU2073" t="s">
        <v>2419</v>
      </c>
      <c r="AV2073" s="15" t="s">
        <v>2420</v>
      </c>
      <c r="AW2073" s="16" t="s">
        <v>593</v>
      </c>
      <c r="AX2073" s="16" t="s">
        <v>204</v>
      </c>
      <c r="AY2073" s="16" t="s">
        <v>207</v>
      </c>
      <c r="AZ2073" s="16" t="s">
        <v>207</v>
      </c>
      <c r="BA2073" s="16" t="s">
        <v>207</v>
      </c>
      <c r="BB2073" s="16" t="s">
        <v>207</v>
      </c>
      <c r="BC2073" s="16">
        <v>1.5</v>
      </c>
      <c r="BD2073" s="16">
        <f t="shared" si="399"/>
        <v>5.25</v>
      </c>
      <c r="BE2073" s="16">
        <f t="shared" si="400"/>
        <v>2563.125</v>
      </c>
      <c r="BF2073" s="16">
        <v>0</v>
      </c>
      <c r="BG2073" s="16">
        <f t="shared" si="401"/>
        <v>1800</v>
      </c>
      <c r="BH2073" s="16">
        <f t="shared" si="402"/>
        <v>960</v>
      </c>
      <c r="BI2073" s="16">
        <f t="shared" si="403"/>
        <v>12</v>
      </c>
    </row>
    <row r="2074" spans="1:61" ht="20.149999999999999" customHeight="1" x14ac:dyDescent="0.35">
      <c r="A2074">
        <v>2073</v>
      </c>
      <c r="B2074" t="s">
        <v>360</v>
      </c>
      <c r="C2074" t="s">
        <v>8686</v>
      </c>
      <c r="D2074" s="15" t="s">
        <v>2438</v>
      </c>
      <c r="E2074" s="12" t="s">
        <v>98</v>
      </c>
      <c r="F2074" s="16">
        <v>1967</v>
      </c>
      <c r="G2074" s="12" t="s">
        <v>2413</v>
      </c>
      <c r="H2074" s="12" t="s">
        <v>2414</v>
      </c>
      <c r="I2074" s="12" t="s">
        <v>92</v>
      </c>
      <c r="J2074" s="12" t="s">
        <v>2401</v>
      </c>
      <c r="K2074" s="12" t="s">
        <v>5619</v>
      </c>
      <c r="N2074" s="16" t="s">
        <v>206</v>
      </c>
      <c r="O2074" s="16" t="s">
        <v>365</v>
      </c>
      <c r="P2074" s="12" t="s">
        <v>131</v>
      </c>
      <c r="Q2074" s="16">
        <v>2023</v>
      </c>
      <c r="R2074" s="16">
        <v>1</v>
      </c>
      <c r="T2074" s="16">
        <v>0</v>
      </c>
      <c r="V2074" s="12" t="s">
        <v>204</v>
      </c>
      <c r="W2074" s="12" t="s">
        <v>204</v>
      </c>
      <c r="X2074" s="16">
        <v>1</v>
      </c>
      <c r="Y2074" s="16">
        <v>8</v>
      </c>
      <c r="Z2074" s="16">
        <v>1</v>
      </c>
      <c r="AA2074" s="16">
        <f t="shared" si="404"/>
        <v>120</v>
      </c>
      <c r="AB2074" s="16" t="s">
        <v>2404</v>
      </c>
      <c r="AC2074" s="16" t="s">
        <v>2416</v>
      </c>
      <c r="AD2074" s="16">
        <f t="shared" si="388"/>
        <v>42000</v>
      </c>
      <c r="AE2074" s="16">
        <f t="shared" si="389"/>
        <v>350</v>
      </c>
      <c r="AF2074" s="16">
        <f t="shared" si="390"/>
        <v>131250</v>
      </c>
      <c r="AG2074" s="16">
        <f t="shared" si="391"/>
        <v>100</v>
      </c>
      <c r="AH2074" s="12">
        <f t="shared" si="392"/>
        <v>0</v>
      </c>
      <c r="AI2074" s="16">
        <f t="shared" si="393"/>
        <v>7</v>
      </c>
      <c r="AJ2074" s="16">
        <f t="shared" si="394"/>
        <v>24150</v>
      </c>
      <c r="AK2074" s="16">
        <f t="shared" si="395"/>
        <v>500</v>
      </c>
      <c r="AL2074" s="16">
        <f t="shared" si="396"/>
        <v>5000</v>
      </c>
      <c r="AM2074" s="16">
        <f t="shared" si="397"/>
        <v>71000</v>
      </c>
      <c r="AN2074" s="16">
        <f t="shared" si="398"/>
        <v>273400</v>
      </c>
      <c r="AO2074" s="12" t="s">
        <v>1486</v>
      </c>
      <c r="AP2074" s="16">
        <v>1</v>
      </c>
      <c r="AQ2074" s="16" t="s">
        <v>204</v>
      </c>
      <c r="AS2074" s="16" t="s">
        <v>2422</v>
      </c>
      <c r="AT2074" s="16" t="s">
        <v>2418</v>
      </c>
      <c r="AU2074" t="s">
        <v>2419</v>
      </c>
      <c r="AV2074" s="15" t="s">
        <v>2420</v>
      </c>
      <c r="AW2074" s="16" t="s">
        <v>593</v>
      </c>
      <c r="AX2074" s="16" t="s">
        <v>204</v>
      </c>
      <c r="AY2074" s="16" t="s">
        <v>207</v>
      </c>
      <c r="AZ2074" s="16" t="s">
        <v>207</v>
      </c>
      <c r="BA2074" s="16" t="s">
        <v>207</v>
      </c>
      <c r="BB2074" s="16" t="s">
        <v>207</v>
      </c>
      <c r="BC2074" s="16">
        <v>1</v>
      </c>
      <c r="BD2074" s="16">
        <f t="shared" si="399"/>
        <v>3.5</v>
      </c>
      <c r="BE2074" s="16">
        <f t="shared" si="400"/>
        <v>1708.75</v>
      </c>
      <c r="BF2074" s="16">
        <v>0</v>
      </c>
      <c r="BG2074" s="16">
        <f t="shared" si="401"/>
        <v>1200</v>
      </c>
      <c r="BH2074" s="16">
        <f t="shared" si="402"/>
        <v>640</v>
      </c>
      <c r="BI2074" s="16">
        <f t="shared" si="403"/>
        <v>8</v>
      </c>
    </row>
    <row r="2075" spans="1:61" ht="20.149999999999999" customHeight="1" x14ac:dyDescent="0.35">
      <c r="A2075">
        <v>2074</v>
      </c>
      <c r="B2075" t="s">
        <v>360</v>
      </c>
      <c r="C2075" t="s">
        <v>8687</v>
      </c>
      <c r="D2075" s="15" t="s">
        <v>2439</v>
      </c>
      <c r="E2075" s="12" t="s">
        <v>98</v>
      </c>
      <c r="G2075" s="12" t="s">
        <v>2413</v>
      </c>
      <c r="H2075" s="12" t="s">
        <v>2414</v>
      </c>
      <c r="I2075" s="12" t="s">
        <v>92</v>
      </c>
      <c r="J2075" s="12" t="s">
        <v>2401</v>
      </c>
      <c r="K2075" s="12" t="s">
        <v>5619</v>
      </c>
      <c r="N2075" s="16" t="s">
        <v>206</v>
      </c>
      <c r="O2075" s="16" t="s">
        <v>365</v>
      </c>
      <c r="P2075" s="12" t="s">
        <v>131</v>
      </c>
      <c r="Q2075" s="16">
        <v>2023</v>
      </c>
      <c r="R2075" s="16">
        <v>1.78</v>
      </c>
      <c r="T2075" s="16">
        <v>0</v>
      </c>
      <c r="V2075" s="12" t="s">
        <v>204</v>
      </c>
      <c r="W2075" s="12" t="s">
        <v>204</v>
      </c>
      <c r="X2075" s="16">
        <v>1</v>
      </c>
      <c r="Y2075" s="16">
        <v>8</v>
      </c>
      <c r="Z2075" s="16">
        <v>1.78</v>
      </c>
      <c r="AA2075" s="16">
        <f t="shared" si="404"/>
        <v>213.6</v>
      </c>
      <c r="AB2075" s="16" t="s">
        <v>2429</v>
      </c>
      <c r="AC2075" s="16" t="s">
        <v>2416</v>
      </c>
      <c r="AD2075" s="16">
        <f t="shared" si="388"/>
        <v>74760</v>
      </c>
      <c r="AE2075" s="16">
        <f t="shared" si="389"/>
        <v>623</v>
      </c>
      <c r="AF2075" s="16">
        <f t="shared" si="390"/>
        <v>233625</v>
      </c>
      <c r="AG2075" s="16">
        <f t="shared" si="391"/>
        <v>178</v>
      </c>
      <c r="AH2075" s="12">
        <f t="shared" si="392"/>
        <v>0</v>
      </c>
      <c r="AI2075" s="16">
        <f t="shared" si="393"/>
        <v>12.46</v>
      </c>
      <c r="AJ2075" s="16">
        <f t="shared" si="394"/>
        <v>42987</v>
      </c>
      <c r="AK2075" s="16">
        <f t="shared" si="395"/>
        <v>890</v>
      </c>
      <c r="AL2075" s="16">
        <f t="shared" si="396"/>
        <v>8900</v>
      </c>
      <c r="AM2075" s="16">
        <f t="shared" si="397"/>
        <v>126380</v>
      </c>
      <c r="AN2075" s="16">
        <f t="shared" si="398"/>
        <v>486652</v>
      </c>
      <c r="AO2075" s="12" t="s">
        <v>1486</v>
      </c>
      <c r="AP2075" s="16">
        <v>1.78</v>
      </c>
      <c r="AQ2075" s="16" t="s">
        <v>204</v>
      </c>
      <c r="AS2075" s="16" t="s">
        <v>2422</v>
      </c>
      <c r="AT2075" s="16" t="s">
        <v>2418</v>
      </c>
      <c r="AU2075" t="s">
        <v>2419</v>
      </c>
      <c r="AV2075" s="15" t="s">
        <v>2420</v>
      </c>
      <c r="AW2075" s="16" t="s">
        <v>593</v>
      </c>
      <c r="AX2075" s="16" t="s">
        <v>204</v>
      </c>
      <c r="AY2075" s="16" t="s">
        <v>207</v>
      </c>
      <c r="AZ2075" s="16" t="s">
        <v>207</v>
      </c>
      <c r="BA2075" s="16" t="s">
        <v>207</v>
      </c>
      <c r="BB2075" s="16" t="s">
        <v>207</v>
      </c>
      <c r="BC2075" s="16">
        <v>1.78</v>
      </c>
      <c r="BD2075" s="16">
        <f t="shared" si="399"/>
        <v>6.23</v>
      </c>
      <c r="BE2075" s="16">
        <f t="shared" si="400"/>
        <v>3041.5749999999998</v>
      </c>
      <c r="BF2075" s="16">
        <v>0</v>
      </c>
      <c r="BG2075" s="16">
        <f t="shared" si="401"/>
        <v>2136</v>
      </c>
      <c r="BH2075" s="16">
        <f t="shared" si="402"/>
        <v>1139.2</v>
      </c>
      <c r="BI2075" s="16">
        <f t="shared" si="403"/>
        <v>14.24</v>
      </c>
    </row>
    <row r="2076" spans="1:61" ht="20.149999999999999" customHeight="1" x14ac:dyDescent="0.35">
      <c r="A2076">
        <v>2075</v>
      </c>
      <c r="B2076" t="s">
        <v>360</v>
      </c>
      <c r="C2076" t="s">
        <v>8688</v>
      </c>
      <c r="D2076" s="15" t="s">
        <v>2440</v>
      </c>
      <c r="E2076" s="12" t="s">
        <v>98</v>
      </c>
      <c r="G2076" s="12" t="s">
        <v>2413</v>
      </c>
      <c r="H2076" s="12" t="s">
        <v>2414</v>
      </c>
      <c r="I2076" s="12" t="s">
        <v>92</v>
      </c>
      <c r="J2076" s="12" t="s">
        <v>2401</v>
      </c>
      <c r="K2076" s="12" t="s">
        <v>5619</v>
      </c>
      <c r="N2076" s="16" t="s">
        <v>206</v>
      </c>
      <c r="O2076" s="16" t="s">
        <v>365</v>
      </c>
      <c r="P2076" s="12" t="s">
        <v>131</v>
      </c>
      <c r="Q2076" s="16">
        <v>2023</v>
      </c>
      <c r="R2076" s="16">
        <v>1.04</v>
      </c>
      <c r="T2076" s="16">
        <v>0</v>
      </c>
      <c r="V2076" s="12" t="s">
        <v>204</v>
      </c>
      <c r="W2076" s="12" t="s">
        <v>204</v>
      </c>
      <c r="X2076" s="16">
        <v>1</v>
      </c>
      <c r="Y2076" s="16">
        <v>8</v>
      </c>
      <c r="Z2076" s="16">
        <v>1.04</v>
      </c>
      <c r="AA2076" s="16">
        <f t="shared" si="404"/>
        <v>124.80000000000001</v>
      </c>
      <c r="AB2076" s="16" t="s">
        <v>2429</v>
      </c>
      <c r="AC2076" s="16" t="s">
        <v>2416</v>
      </c>
      <c r="AD2076" s="16">
        <f t="shared" si="388"/>
        <v>43680.000000000007</v>
      </c>
      <c r="AE2076" s="16">
        <f t="shared" si="389"/>
        <v>364</v>
      </c>
      <c r="AF2076" s="16">
        <f t="shared" si="390"/>
        <v>136500</v>
      </c>
      <c r="AG2076" s="16">
        <f t="shared" si="391"/>
        <v>104</v>
      </c>
      <c r="AH2076" s="12">
        <f t="shared" si="392"/>
        <v>0</v>
      </c>
      <c r="AI2076" s="16">
        <f t="shared" si="393"/>
        <v>7.28</v>
      </c>
      <c r="AJ2076" s="16">
        <f t="shared" si="394"/>
        <v>25116</v>
      </c>
      <c r="AK2076" s="16">
        <f t="shared" si="395"/>
        <v>520</v>
      </c>
      <c r="AL2076" s="16">
        <f t="shared" si="396"/>
        <v>5200</v>
      </c>
      <c r="AM2076" s="16">
        <f t="shared" si="397"/>
        <v>73840</v>
      </c>
      <c r="AN2076" s="16">
        <f t="shared" si="398"/>
        <v>284336</v>
      </c>
      <c r="AO2076" s="12" t="s">
        <v>1486</v>
      </c>
      <c r="AP2076" s="16">
        <v>1.04</v>
      </c>
      <c r="AQ2076" s="16" t="s">
        <v>204</v>
      </c>
      <c r="AS2076" s="16" t="s">
        <v>2422</v>
      </c>
      <c r="AT2076" s="16" t="s">
        <v>2418</v>
      </c>
      <c r="AU2076" t="s">
        <v>2419</v>
      </c>
      <c r="AV2076" s="15" t="s">
        <v>2420</v>
      </c>
      <c r="AW2076" s="16" t="s">
        <v>593</v>
      </c>
      <c r="AX2076" s="16" t="s">
        <v>204</v>
      </c>
      <c r="AY2076" s="16" t="s">
        <v>207</v>
      </c>
      <c r="AZ2076" s="16" t="s">
        <v>207</v>
      </c>
      <c r="BA2076" s="16" t="s">
        <v>207</v>
      </c>
      <c r="BB2076" s="16" t="s">
        <v>207</v>
      </c>
      <c r="BC2076" s="16">
        <v>1.04</v>
      </c>
      <c r="BD2076" s="16">
        <f t="shared" si="399"/>
        <v>3.64</v>
      </c>
      <c r="BE2076" s="16">
        <f t="shared" si="400"/>
        <v>1777.1</v>
      </c>
      <c r="BF2076" s="16">
        <v>0</v>
      </c>
      <c r="BG2076" s="16">
        <f t="shared" si="401"/>
        <v>1248</v>
      </c>
      <c r="BH2076" s="16">
        <f t="shared" si="402"/>
        <v>665.6</v>
      </c>
      <c r="BI2076" s="16">
        <f t="shared" si="403"/>
        <v>8.32</v>
      </c>
    </row>
    <row r="2077" spans="1:61" ht="20.149999999999999" customHeight="1" x14ac:dyDescent="0.35">
      <c r="A2077">
        <v>2076</v>
      </c>
      <c r="B2077" t="s">
        <v>360</v>
      </c>
      <c r="C2077" t="s">
        <v>8689</v>
      </c>
      <c r="D2077" s="15" t="s">
        <v>2441</v>
      </c>
      <c r="E2077" s="12" t="s">
        <v>98</v>
      </c>
      <c r="G2077" s="12" t="s">
        <v>2413</v>
      </c>
      <c r="H2077" s="12" t="s">
        <v>2414</v>
      </c>
      <c r="I2077" s="12" t="s">
        <v>92</v>
      </c>
      <c r="J2077" s="12" t="s">
        <v>2401</v>
      </c>
      <c r="K2077" s="12" t="s">
        <v>5619</v>
      </c>
      <c r="N2077" s="16" t="s">
        <v>206</v>
      </c>
      <c r="O2077" s="16" t="s">
        <v>365</v>
      </c>
      <c r="P2077" s="12" t="s">
        <v>131</v>
      </c>
      <c r="Q2077" s="16">
        <v>2023</v>
      </c>
      <c r="R2077" s="16">
        <v>1</v>
      </c>
      <c r="T2077" s="16">
        <v>0</v>
      </c>
      <c r="V2077" s="12" t="s">
        <v>204</v>
      </c>
      <c r="W2077" s="12" t="s">
        <v>204</v>
      </c>
      <c r="X2077" s="16">
        <v>1</v>
      </c>
      <c r="Y2077" s="16">
        <v>8</v>
      </c>
      <c r="Z2077" s="16">
        <v>1</v>
      </c>
      <c r="AA2077" s="16">
        <f t="shared" si="404"/>
        <v>120</v>
      </c>
      <c r="AB2077" s="16" t="s">
        <v>2404</v>
      </c>
      <c r="AC2077" s="16" t="s">
        <v>2416</v>
      </c>
      <c r="AD2077" s="16">
        <f t="shared" si="388"/>
        <v>42000</v>
      </c>
      <c r="AE2077" s="16">
        <f t="shared" si="389"/>
        <v>350</v>
      </c>
      <c r="AF2077" s="16">
        <f t="shared" si="390"/>
        <v>131250</v>
      </c>
      <c r="AG2077" s="16">
        <f t="shared" si="391"/>
        <v>100</v>
      </c>
      <c r="AH2077" s="12">
        <f t="shared" si="392"/>
        <v>0</v>
      </c>
      <c r="AI2077" s="16">
        <f t="shared" si="393"/>
        <v>7</v>
      </c>
      <c r="AJ2077" s="16">
        <f t="shared" si="394"/>
        <v>24150</v>
      </c>
      <c r="AK2077" s="16">
        <f t="shared" si="395"/>
        <v>500</v>
      </c>
      <c r="AL2077" s="16">
        <f t="shared" si="396"/>
        <v>5000</v>
      </c>
      <c r="AM2077" s="16">
        <f t="shared" si="397"/>
        <v>71000</v>
      </c>
      <c r="AN2077" s="16">
        <f t="shared" si="398"/>
        <v>273400</v>
      </c>
      <c r="AO2077" s="12" t="s">
        <v>1486</v>
      </c>
      <c r="AP2077" s="16">
        <v>1</v>
      </c>
      <c r="AQ2077" s="16" t="s">
        <v>204</v>
      </c>
      <c r="AS2077" s="16" t="s">
        <v>2422</v>
      </c>
      <c r="AT2077" s="16" t="s">
        <v>2418</v>
      </c>
      <c r="AU2077" t="s">
        <v>2419</v>
      </c>
      <c r="AV2077" s="15" t="s">
        <v>2420</v>
      </c>
      <c r="AW2077" s="16" t="s">
        <v>593</v>
      </c>
      <c r="AX2077" s="16" t="s">
        <v>204</v>
      </c>
      <c r="AY2077" s="16" t="s">
        <v>207</v>
      </c>
      <c r="AZ2077" s="16" t="s">
        <v>207</v>
      </c>
      <c r="BA2077" s="16" t="s">
        <v>207</v>
      </c>
      <c r="BB2077" s="16" t="s">
        <v>207</v>
      </c>
      <c r="BC2077" s="16">
        <v>1</v>
      </c>
      <c r="BD2077" s="16">
        <f t="shared" si="399"/>
        <v>3.5</v>
      </c>
      <c r="BE2077" s="16">
        <f t="shared" si="400"/>
        <v>1708.75</v>
      </c>
      <c r="BF2077" s="16">
        <v>0</v>
      </c>
      <c r="BG2077" s="16">
        <f t="shared" si="401"/>
        <v>1200</v>
      </c>
      <c r="BH2077" s="16">
        <f t="shared" si="402"/>
        <v>640</v>
      </c>
      <c r="BI2077" s="16">
        <f t="shared" si="403"/>
        <v>8</v>
      </c>
    </row>
    <row r="2078" spans="1:61" ht="20.149999999999999" customHeight="1" x14ac:dyDescent="0.35">
      <c r="A2078">
        <v>2077</v>
      </c>
      <c r="B2078" t="s">
        <v>360</v>
      </c>
      <c r="C2078" t="s">
        <v>8690</v>
      </c>
      <c r="D2078" s="15" t="s">
        <v>2442</v>
      </c>
      <c r="E2078" s="12" t="s">
        <v>98</v>
      </c>
      <c r="G2078" s="12" t="s">
        <v>2413</v>
      </c>
      <c r="H2078" s="12" t="s">
        <v>2414</v>
      </c>
      <c r="I2078" s="12" t="s">
        <v>92</v>
      </c>
      <c r="J2078" s="12" t="s">
        <v>2401</v>
      </c>
      <c r="K2078" s="12" t="s">
        <v>5619</v>
      </c>
      <c r="N2078" s="16" t="s">
        <v>206</v>
      </c>
      <c r="O2078" s="16" t="s">
        <v>365</v>
      </c>
      <c r="P2078" s="12" t="s">
        <v>131</v>
      </c>
      <c r="Q2078" s="16">
        <v>2023</v>
      </c>
      <c r="R2078" s="16">
        <v>0.79</v>
      </c>
      <c r="T2078" s="16">
        <v>0</v>
      </c>
      <c r="V2078" s="12" t="s">
        <v>204</v>
      </c>
      <c r="W2078" s="12" t="s">
        <v>204</v>
      </c>
      <c r="X2078" s="16">
        <v>1</v>
      </c>
      <c r="Y2078" s="16">
        <v>8</v>
      </c>
      <c r="Z2078" s="16">
        <v>0.79</v>
      </c>
      <c r="AA2078" s="16">
        <f t="shared" si="404"/>
        <v>94.800000000000011</v>
      </c>
      <c r="AB2078" s="16" t="s">
        <v>2404</v>
      </c>
      <c r="AC2078" s="16" t="s">
        <v>2416</v>
      </c>
      <c r="AD2078" s="16">
        <f t="shared" si="388"/>
        <v>33180.000000000007</v>
      </c>
      <c r="AE2078" s="16">
        <f t="shared" si="389"/>
        <v>276.5</v>
      </c>
      <c r="AF2078" s="16">
        <f t="shared" si="390"/>
        <v>103687.5</v>
      </c>
      <c r="AG2078" s="16">
        <f t="shared" si="391"/>
        <v>79</v>
      </c>
      <c r="AH2078" s="12">
        <f t="shared" si="392"/>
        <v>0</v>
      </c>
      <c r="AI2078" s="16">
        <f t="shared" si="393"/>
        <v>5.53</v>
      </c>
      <c r="AJ2078" s="16">
        <f t="shared" si="394"/>
        <v>19078.5</v>
      </c>
      <c r="AK2078" s="16">
        <f t="shared" si="395"/>
        <v>395</v>
      </c>
      <c r="AL2078" s="16">
        <f t="shared" si="396"/>
        <v>3950</v>
      </c>
      <c r="AM2078" s="16">
        <f t="shared" si="397"/>
        <v>56090</v>
      </c>
      <c r="AN2078" s="16">
        <f t="shared" si="398"/>
        <v>215986</v>
      </c>
      <c r="AO2078" s="12" t="s">
        <v>1486</v>
      </c>
      <c r="AP2078" s="16">
        <v>0.79</v>
      </c>
      <c r="AQ2078" s="16" t="s">
        <v>204</v>
      </c>
      <c r="AS2078" s="16" t="s">
        <v>2422</v>
      </c>
      <c r="AT2078" s="16" t="s">
        <v>2418</v>
      </c>
      <c r="AU2078" t="s">
        <v>2419</v>
      </c>
      <c r="AV2078" s="15" t="s">
        <v>2420</v>
      </c>
      <c r="AW2078" s="16" t="s">
        <v>593</v>
      </c>
      <c r="AX2078" s="16" t="s">
        <v>204</v>
      </c>
      <c r="AY2078" s="16" t="s">
        <v>207</v>
      </c>
      <c r="AZ2078" s="16" t="s">
        <v>207</v>
      </c>
      <c r="BA2078" s="16" t="s">
        <v>207</v>
      </c>
      <c r="BB2078" s="16" t="s">
        <v>207</v>
      </c>
      <c r="BC2078" s="16">
        <v>0.79</v>
      </c>
      <c r="BD2078" s="16">
        <f t="shared" si="399"/>
        <v>2.7650000000000001</v>
      </c>
      <c r="BE2078" s="16">
        <f t="shared" si="400"/>
        <v>1349.9124999999999</v>
      </c>
      <c r="BF2078" s="16">
        <v>0</v>
      </c>
      <c r="BG2078" s="16">
        <f t="shared" si="401"/>
        <v>948</v>
      </c>
      <c r="BH2078" s="16">
        <f t="shared" si="402"/>
        <v>505.6</v>
      </c>
      <c r="BI2078" s="16">
        <f t="shared" si="403"/>
        <v>6.32</v>
      </c>
    </row>
    <row r="2079" spans="1:61" ht="20.149999999999999" customHeight="1" x14ac:dyDescent="0.35">
      <c r="A2079">
        <v>2078</v>
      </c>
      <c r="B2079" t="s">
        <v>360</v>
      </c>
      <c r="C2079" t="s">
        <v>8691</v>
      </c>
      <c r="D2079" s="15" t="s">
        <v>2443</v>
      </c>
      <c r="E2079" s="12" t="s">
        <v>98</v>
      </c>
      <c r="G2079" s="12" t="s">
        <v>2413</v>
      </c>
      <c r="H2079" s="12" t="s">
        <v>2414</v>
      </c>
      <c r="I2079" s="12" t="s">
        <v>92</v>
      </c>
      <c r="J2079" s="12" t="s">
        <v>2401</v>
      </c>
      <c r="K2079" s="12" t="s">
        <v>5619</v>
      </c>
      <c r="N2079" s="16" t="s">
        <v>206</v>
      </c>
      <c r="O2079" s="16" t="s">
        <v>365</v>
      </c>
      <c r="P2079" s="12" t="s">
        <v>131</v>
      </c>
      <c r="Q2079" s="16">
        <v>2023</v>
      </c>
      <c r="R2079" s="16">
        <v>0.47</v>
      </c>
      <c r="T2079" s="16">
        <v>0</v>
      </c>
      <c r="V2079" s="12" t="s">
        <v>204</v>
      </c>
      <c r="W2079" s="12" t="s">
        <v>204</v>
      </c>
      <c r="X2079" s="16">
        <v>1</v>
      </c>
      <c r="Y2079" s="16">
        <v>8</v>
      </c>
      <c r="Z2079" s="16">
        <v>0.47</v>
      </c>
      <c r="AA2079" s="16">
        <f t="shared" si="404"/>
        <v>56.4</v>
      </c>
      <c r="AB2079" s="16" t="s">
        <v>2404</v>
      </c>
      <c r="AC2079" s="16" t="s">
        <v>2416</v>
      </c>
      <c r="AD2079" s="16">
        <f t="shared" si="388"/>
        <v>19740</v>
      </c>
      <c r="AE2079" s="16">
        <f t="shared" si="389"/>
        <v>164.5</v>
      </c>
      <c r="AF2079" s="16">
        <f t="shared" si="390"/>
        <v>61687.5</v>
      </c>
      <c r="AG2079" s="16">
        <f t="shared" si="391"/>
        <v>47</v>
      </c>
      <c r="AH2079" s="12">
        <f t="shared" si="392"/>
        <v>0</v>
      </c>
      <c r="AI2079" s="16">
        <f t="shared" si="393"/>
        <v>3.29</v>
      </c>
      <c r="AJ2079" s="16">
        <f t="shared" si="394"/>
        <v>11350.5</v>
      </c>
      <c r="AK2079" s="16">
        <f t="shared" si="395"/>
        <v>235</v>
      </c>
      <c r="AL2079" s="16">
        <f t="shared" si="396"/>
        <v>2350</v>
      </c>
      <c r="AM2079" s="16">
        <f t="shared" si="397"/>
        <v>33370</v>
      </c>
      <c r="AN2079" s="16">
        <f t="shared" si="398"/>
        <v>128498</v>
      </c>
      <c r="AO2079" s="12" t="s">
        <v>1486</v>
      </c>
      <c r="AP2079" s="16">
        <v>0.47</v>
      </c>
      <c r="AQ2079" s="16" t="s">
        <v>204</v>
      </c>
      <c r="AS2079" s="16" t="s">
        <v>2422</v>
      </c>
      <c r="AT2079" s="16" t="s">
        <v>2418</v>
      </c>
      <c r="AU2079" t="s">
        <v>2419</v>
      </c>
      <c r="AV2079" s="15" t="s">
        <v>2420</v>
      </c>
      <c r="AW2079" s="16" t="s">
        <v>593</v>
      </c>
      <c r="AX2079" s="16" t="s">
        <v>204</v>
      </c>
      <c r="AY2079" s="16" t="s">
        <v>207</v>
      </c>
      <c r="AZ2079" s="16" t="s">
        <v>207</v>
      </c>
      <c r="BA2079" s="16" t="s">
        <v>207</v>
      </c>
      <c r="BB2079" s="16" t="s">
        <v>207</v>
      </c>
      <c r="BC2079" s="16">
        <v>0.47</v>
      </c>
      <c r="BD2079" s="16">
        <f t="shared" si="399"/>
        <v>1.645</v>
      </c>
      <c r="BE2079" s="16">
        <f t="shared" si="400"/>
        <v>803.11249999999995</v>
      </c>
      <c r="BF2079" s="16">
        <v>0</v>
      </c>
      <c r="BG2079" s="16">
        <f t="shared" si="401"/>
        <v>564</v>
      </c>
      <c r="BH2079" s="16">
        <f t="shared" si="402"/>
        <v>300.79999999999995</v>
      </c>
      <c r="BI2079" s="16">
        <f t="shared" si="403"/>
        <v>3.7599999999999993</v>
      </c>
    </row>
    <row r="2080" spans="1:61" ht="20.149999999999999" customHeight="1" x14ac:dyDescent="0.35">
      <c r="A2080">
        <v>2079</v>
      </c>
      <c r="B2080" t="s">
        <v>360</v>
      </c>
      <c r="C2080" t="s">
        <v>8692</v>
      </c>
      <c r="D2080" s="15" t="s">
        <v>2444</v>
      </c>
      <c r="E2080" s="12" t="s">
        <v>98</v>
      </c>
      <c r="G2080" s="12" t="s">
        <v>2413</v>
      </c>
      <c r="H2080" s="12" t="s">
        <v>2414</v>
      </c>
      <c r="I2080" s="12" t="s">
        <v>92</v>
      </c>
      <c r="J2080" s="12" t="s">
        <v>2401</v>
      </c>
      <c r="K2080" s="12" t="s">
        <v>5619</v>
      </c>
      <c r="N2080" s="16" t="s">
        <v>206</v>
      </c>
      <c r="O2080" s="16" t="s">
        <v>365</v>
      </c>
      <c r="P2080" s="12" t="s">
        <v>131</v>
      </c>
      <c r="Q2080" s="16">
        <v>2023</v>
      </c>
      <c r="R2080" s="16">
        <v>1</v>
      </c>
      <c r="T2080" s="16">
        <v>0</v>
      </c>
      <c r="V2080" s="12" t="s">
        <v>204</v>
      </c>
      <c r="W2080" s="12" t="s">
        <v>204</v>
      </c>
      <c r="X2080" s="16">
        <v>1</v>
      </c>
      <c r="Y2080" s="16">
        <v>8</v>
      </c>
      <c r="Z2080" s="16">
        <v>1</v>
      </c>
      <c r="AA2080" s="16">
        <f t="shared" si="404"/>
        <v>120</v>
      </c>
      <c r="AB2080" s="16" t="s">
        <v>2404</v>
      </c>
      <c r="AC2080" s="16" t="s">
        <v>2416</v>
      </c>
      <c r="AD2080" s="16">
        <f t="shared" si="388"/>
        <v>42000</v>
      </c>
      <c r="AE2080" s="16">
        <f t="shared" si="389"/>
        <v>350</v>
      </c>
      <c r="AF2080" s="16">
        <f t="shared" si="390"/>
        <v>131250</v>
      </c>
      <c r="AG2080" s="16">
        <f t="shared" si="391"/>
        <v>100</v>
      </c>
      <c r="AH2080" s="12">
        <f t="shared" si="392"/>
        <v>0</v>
      </c>
      <c r="AI2080" s="16">
        <f t="shared" si="393"/>
        <v>7</v>
      </c>
      <c r="AJ2080" s="16">
        <f t="shared" si="394"/>
        <v>24150</v>
      </c>
      <c r="AK2080" s="16">
        <f t="shared" si="395"/>
        <v>500</v>
      </c>
      <c r="AL2080" s="16">
        <f t="shared" si="396"/>
        <v>5000</v>
      </c>
      <c r="AM2080" s="16">
        <f t="shared" si="397"/>
        <v>71000</v>
      </c>
      <c r="AN2080" s="16">
        <f t="shared" si="398"/>
        <v>273400</v>
      </c>
      <c r="AO2080" s="12" t="s">
        <v>1486</v>
      </c>
      <c r="AP2080" s="16">
        <v>1</v>
      </c>
      <c r="AQ2080" s="16" t="s">
        <v>204</v>
      </c>
      <c r="AS2080" s="16" t="s">
        <v>2422</v>
      </c>
      <c r="AT2080" s="16" t="s">
        <v>2418</v>
      </c>
      <c r="AU2080" t="s">
        <v>2419</v>
      </c>
      <c r="AV2080" s="15" t="s">
        <v>2420</v>
      </c>
      <c r="AW2080" s="16" t="s">
        <v>593</v>
      </c>
      <c r="AX2080" s="16" t="s">
        <v>204</v>
      </c>
      <c r="AY2080" s="16" t="s">
        <v>207</v>
      </c>
      <c r="AZ2080" s="16" t="s">
        <v>207</v>
      </c>
      <c r="BA2080" s="16" t="s">
        <v>207</v>
      </c>
      <c r="BB2080" s="16" t="s">
        <v>207</v>
      </c>
      <c r="BC2080" s="16">
        <v>1</v>
      </c>
      <c r="BD2080" s="16">
        <f t="shared" si="399"/>
        <v>3.5</v>
      </c>
      <c r="BE2080" s="16">
        <f t="shared" si="400"/>
        <v>1708.75</v>
      </c>
      <c r="BF2080" s="16">
        <v>0</v>
      </c>
      <c r="BG2080" s="16">
        <f t="shared" si="401"/>
        <v>1200</v>
      </c>
      <c r="BH2080" s="16">
        <f t="shared" si="402"/>
        <v>640</v>
      </c>
      <c r="BI2080" s="16">
        <f t="shared" si="403"/>
        <v>8</v>
      </c>
    </row>
    <row r="2081" spans="1:61" ht="20.149999999999999" customHeight="1" x14ac:dyDescent="0.35">
      <c r="A2081">
        <v>2080</v>
      </c>
      <c r="B2081" t="s">
        <v>360</v>
      </c>
      <c r="C2081" t="s">
        <v>8693</v>
      </c>
      <c r="D2081" s="15" t="s">
        <v>2445</v>
      </c>
      <c r="E2081" s="12" t="s">
        <v>98</v>
      </c>
      <c r="G2081" s="12" t="s">
        <v>2413</v>
      </c>
      <c r="H2081" s="12" t="s">
        <v>2414</v>
      </c>
      <c r="I2081" s="12" t="s">
        <v>92</v>
      </c>
      <c r="J2081" s="12" t="s">
        <v>2401</v>
      </c>
      <c r="K2081" s="12" t="s">
        <v>5619</v>
      </c>
      <c r="N2081" s="16" t="s">
        <v>206</v>
      </c>
      <c r="O2081" s="16" t="s">
        <v>365</v>
      </c>
      <c r="P2081" s="12" t="s">
        <v>131</v>
      </c>
      <c r="Q2081" s="16">
        <v>2023</v>
      </c>
      <c r="R2081" s="16">
        <v>2.0499999999999998</v>
      </c>
      <c r="T2081" s="16">
        <v>0</v>
      </c>
      <c r="V2081" s="12" t="s">
        <v>204</v>
      </c>
      <c r="W2081" s="12" t="s">
        <v>204</v>
      </c>
      <c r="X2081" s="16">
        <v>1</v>
      </c>
      <c r="Y2081" s="16">
        <v>8</v>
      </c>
      <c r="Z2081" s="16">
        <v>2.0499999999999998</v>
      </c>
      <c r="AA2081" s="16">
        <f t="shared" si="404"/>
        <v>245.99999999999997</v>
      </c>
      <c r="AB2081" s="16" t="s">
        <v>2404</v>
      </c>
      <c r="AC2081" s="16" t="s">
        <v>2416</v>
      </c>
      <c r="AD2081" s="16">
        <f t="shared" si="388"/>
        <v>86099.999999999985</v>
      </c>
      <c r="AE2081" s="16">
        <f t="shared" si="389"/>
        <v>717.49999999999989</v>
      </c>
      <c r="AF2081" s="16">
        <f t="shared" si="390"/>
        <v>269062.49999999994</v>
      </c>
      <c r="AG2081" s="16">
        <f t="shared" si="391"/>
        <v>204.99999999999997</v>
      </c>
      <c r="AH2081" s="12">
        <f t="shared" si="392"/>
        <v>0</v>
      </c>
      <c r="AI2081" s="16">
        <f t="shared" si="393"/>
        <v>14.349999999999998</v>
      </c>
      <c r="AJ2081" s="16">
        <f t="shared" si="394"/>
        <v>49507.499999999993</v>
      </c>
      <c r="AK2081" s="16">
        <f t="shared" si="395"/>
        <v>1025</v>
      </c>
      <c r="AL2081" s="16">
        <f t="shared" si="396"/>
        <v>10250</v>
      </c>
      <c r="AM2081" s="16">
        <f t="shared" si="397"/>
        <v>145550</v>
      </c>
      <c r="AN2081" s="16">
        <f t="shared" si="398"/>
        <v>560469.99999999988</v>
      </c>
      <c r="AO2081" s="12" t="s">
        <v>1486</v>
      </c>
      <c r="AP2081" s="16">
        <v>2.0499999999999998</v>
      </c>
      <c r="AQ2081" s="16" t="s">
        <v>204</v>
      </c>
      <c r="AS2081" s="16" t="s">
        <v>2422</v>
      </c>
      <c r="AT2081" s="16" t="s">
        <v>2418</v>
      </c>
      <c r="AU2081" t="s">
        <v>2419</v>
      </c>
      <c r="AV2081" s="15" t="s">
        <v>2420</v>
      </c>
      <c r="AW2081" s="16" t="s">
        <v>593</v>
      </c>
      <c r="AX2081" s="16" t="s">
        <v>204</v>
      </c>
      <c r="AY2081" s="16" t="s">
        <v>207</v>
      </c>
      <c r="AZ2081" s="16" t="s">
        <v>207</v>
      </c>
      <c r="BA2081" s="16" t="s">
        <v>207</v>
      </c>
      <c r="BB2081" s="16" t="s">
        <v>207</v>
      </c>
      <c r="BC2081" s="16">
        <v>2.0499999999999998</v>
      </c>
      <c r="BD2081" s="16">
        <f t="shared" si="399"/>
        <v>7.1749999999999989</v>
      </c>
      <c r="BE2081" s="16">
        <f t="shared" si="400"/>
        <v>3502.9374999999991</v>
      </c>
      <c r="BF2081" s="16">
        <v>0</v>
      </c>
      <c r="BG2081" s="16">
        <f t="shared" si="401"/>
        <v>2460</v>
      </c>
      <c r="BH2081" s="16">
        <f t="shared" si="402"/>
        <v>1312</v>
      </c>
      <c r="BI2081" s="16">
        <f t="shared" si="403"/>
        <v>16.399999999999999</v>
      </c>
    </row>
    <row r="2082" spans="1:61" ht="20.149999999999999" customHeight="1" x14ac:dyDescent="0.35">
      <c r="A2082">
        <v>2081</v>
      </c>
      <c r="B2082" t="s">
        <v>360</v>
      </c>
      <c r="C2082" t="s">
        <v>8694</v>
      </c>
      <c r="D2082" s="15" t="s">
        <v>2446</v>
      </c>
      <c r="E2082" s="12" t="s">
        <v>98</v>
      </c>
      <c r="G2082" s="12" t="s">
        <v>2413</v>
      </c>
      <c r="H2082" s="12" t="s">
        <v>2414</v>
      </c>
      <c r="I2082" s="12" t="s">
        <v>92</v>
      </c>
      <c r="J2082" s="12" t="s">
        <v>2401</v>
      </c>
      <c r="K2082" s="12" t="s">
        <v>5619</v>
      </c>
      <c r="N2082" s="16" t="s">
        <v>206</v>
      </c>
      <c r="O2082" s="16" t="s">
        <v>365</v>
      </c>
      <c r="P2082" s="12" t="s">
        <v>131</v>
      </c>
      <c r="Q2082" s="16">
        <v>2023</v>
      </c>
      <c r="R2082" s="16">
        <v>1.02</v>
      </c>
      <c r="T2082" s="16">
        <v>0</v>
      </c>
      <c r="V2082" s="12" t="s">
        <v>204</v>
      </c>
      <c r="W2082" s="12" t="s">
        <v>204</v>
      </c>
      <c r="X2082" s="16">
        <v>1</v>
      </c>
      <c r="Y2082" s="16">
        <v>8</v>
      </c>
      <c r="Z2082" s="16">
        <v>1.02</v>
      </c>
      <c r="AA2082" s="16">
        <f t="shared" si="404"/>
        <v>122.4</v>
      </c>
      <c r="AB2082" s="16" t="s">
        <v>2404</v>
      </c>
      <c r="AC2082" s="16" t="s">
        <v>2416</v>
      </c>
      <c r="AD2082" s="16">
        <f t="shared" si="388"/>
        <v>42840</v>
      </c>
      <c r="AE2082" s="16">
        <f t="shared" si="389"/>
        <v>357</v>
      </c>
      <c r="AF2082" s="16">
        <f t="shared" si="390"/>
        <v>133875</v>
      </c>
      <c r="AG2082" s="16">
        <f t="shared" si="391"/>
        <v>102</v>
      </c>
      <c r="AH2082" s="12">
        <f t="shared" si="392"/>
        <v>0</v>
      </c>
      <c r="AI2082" s="16">
        <f t="shared" si="393"/>
        <v>7.1400000000000006</v>
      </c>
      <c r="AJ2082" s="16">
        <f t="shared" si="394"/>
        <v>24633.000000000004</v>
      </c>
      <c r="AK2082" s="16">
        <f t="shared" si="395"/>
        <v>510</v>
      </c>
      <c r="AL2082" s="16">
        <f t="shared" si="396"/>
        <v>5100</v>
      </c>
      <c r="AM2082" s="16">
        <f t="shared" si="397"/>
        <v>72420</v>
      </c>
      <c r="AN2082" s="16">
        <f t="shared" si="398"/>
        <v>278868</v>
      </c>
      <c r="AO2082" s="12" t="s">
        <v>1486</v>
      </c>
      <c r="AP2082" s="16">
        <v>1.02</v>
      </c>
      <c r="AQ2082" s="16" t="s">
        <v>204</v>
      </c>
      <c r="AS2082" s="16" t="s">
        <v>2422</v>
      </c>
      <c r="AT2082" s="16" t="s">
        <v>2418</v>
      </c>
      <c r="AU2082" t="s">
        <v>2419</v>
      </c>
      <c r="AV2082" s="15" t="s">
        <v>2420</v>
      </c>
      <c r="AW2082" s="16" t="s">
        <v>593</v>
      </c>
      <c r="AX2082" s="16" t="s">
        <v>204</v>
      </c>
      <c r="AY2082" s="16" t="s">
        <v>207</v>
      </c>
      <c r="AZ2082" s="16" t="s">
        <v>207</v>
      </c>
      <c r="BA2082" s="16" t="s">
        <v>207</v>
      </c>
      <c r="BB2082" s="16" t="s">
        <v>207</v>
      </c>
      <c r="BC2082" s="16">
        <v>1.02</v>
      </c>
      <c r="BD2082" s="16">
        <f t="shared" si="399"/>
        <v>3.5700000000000003</v>
      </c>
      <c r="BE2082" s="16">
        <f t="shared" si="400"/>
        <v>1742.925</v>
      </c>
      <c r="BF2082" s="16">
        <v>0</v>
      </c>
      <c r="BG2082" s="16">
        <f t="shared" si="401"/>
        <v>1224</v>
      </c>
      <c r="BH2082" s="16">
        <f t="shared" si="402"/>
        <v>652.79999999999995</v>
      </c>
      <c r="BI2082" s="16">
        <f t="shared" si="403"/>
        <v>8.16</v>
      </c>
    </row>
    <row r="2083" spans="1:61" ht="20.149999999999999" customHeight="1" x14ac:dyDescent="0.35">
      <c r="A2083">
        <v>2082</v>
      </c>
      <c r="B2083" t="s">
        <v>360</v>
      </c>
      <c r="C2083" t="s">
        <v>8695</v>
      </c>
      <c r="D2083" s="15" t="s">
        <v>2447</v>
      </c>
      <c r="E2083" s="12" t="s">
        <v>98</v>
      </c>
      <c r="G2083" s="12" t="s">
        <v>2413</v>
      </c>
      <c r="H2083" s="12" t="s">
        <v>2414</v>
      </c>
      <c r="I2083" s="12" t="s">
        <v>92</v>
      </c>
      <c r="J2083" s="12" t="s">
        <v>2401</v>
      </c>
      <c r="K2083" s="12" t="s">
        <v>5619</v>
      </c>
      <c r="N2083" s="16" t="s">
        <v>206</v>
      </c>
      <c r="O2083" s="16" t="s">
        <v>365</v>
      </c>
      <c r="P2083" s="12" t="s">
        <v>131</v>
      </c>
      <c r="Q2083" s="16">
        <v>2023</v>
      </c>
      <c r="R2083" s="16">
        <v>0.5</v>
      </c>
      <c r="T2083" s="16">
        <v>0</v>
      </c>
      <c r="V2083" s="12" t="s">
        <v>204</v>
      </c>
      <c r="W2083" s="12" t="s">
        <v>204</v>
      </c>
      <c r="X2083" s="16">
        <v>1</v>
      </c>
      <c r="Y2083" s="16">
        <v>8</v>
      </c>
      <c r="Z2083" s="16">
        <v>0.5</v>
      </c>
      <c r="AA2083" s="16">
        <f t="shared" si="404"/>
        <v>60</v>
      </c>
      <c r="AB2083" s="16" t="s">
        <v>2404</v>
      </c>
      <c r="AC2083" s="16" t="s">
        <v>2416</v>
      </c>
      <c r="AD2083" s="16">
        <f t="shared" si="388"/>
        <v>21000</v>
      </c>
      <c r="AE2083" s="16">
        <f t="shared" si="389"/>
        <v>175</v>
      </c>
      <c r="AF2083" s="16">
        <f t="shared" si="390"/>
        <v>65625</v>
      </c>
      <c r="AG2083" s="16">
        <f t="shared" si="391"/>
        <v>50</v>
      </c>
      <c r="AH2083" s="12">
        <f t="shared" si="392"/>
        <v>0</v>
      </c>
      <c r="AI2083" s="16">
        <f t="shared" si="393"/>
        <v>3.5</v>
      </c>
      <c r="AJ2083" s="16">
        <f t="shared" si="394"/>
        <v>12075</v>
      </c>
      <c r="AK2083" s="16">
        <f t="shared" si="395"/>
        <v>250</v>
      </c>
      <c r="AL2083" s="16">
        <f t="shared" si="396"/>
        <v>2500</v>
      </c>
      <c r="AM2083" s="16">
        <f t="shared" si="397"/>
        <v>35500</v>
      </c>
      <c r="AN2083" s="16">
        <f t="shared" si="398"/>
        <v>136700</v>
      </c>
      <c r="AO2083" s="12" t="s">
        <v>1486</v>
      </c>
      <c r="AP2083" s="16">
        <v>0.5</v>
      </c>
      <c r="AQ2083" s="16" t="s">
        <v>204</v>
      </c>
      <c r="AS2083" s="16" t="s">
        <v>2422</v>
      </c>
      <c r="AT2083" s="16" t="s">
        <v>2418</v>
      </c>
      <c r="AU2083" t="s">
        <v>2419</v>
      </c>
      <c r="AV2083" s="15" t="s">
        <v>2420</v>
      </c>
      <c r="AW2083" s="16" t="s">
        <v>593</v>
      </c>
      <c r="AX2083" s="16" t="s">
        <v>204</v>
      </c>
      <c r="AY2083" s="16" t="s">
        <v>207</v>
      </c>
      <c r="AZ2083" s="16" t="s">
        <v>207</v>
      </c>
      <c r="BA2083" s="16" t="s">
        <v>207</v>
      </c>
      <c r="BB2083" s="16" t="s">
        <v>207</v>
      </c>
      <c r="BC2083" s="16">
        <v>0.5</v>
      </c>
      <c r="BD2083" s="16">
        <f t="shared" si="399"/>
        <v>1.75</v>
      </c>
      <c r="BE2083" s="16">
        <f t="shared" si="400"/>
        <v>854.375</v>
      </c>
      <c r="BF2083" s="16">
        <v>0</v>
      </c>
      <c r="BG2083" s="16">
        <f t="shared" si="401"/>
        <v>600</v>
      </c>
      <c r="BH2083" s="16">
        <f t="shared" si="402"/>
        <v>320</v>
      </c>
      <c r="BI2083" s="16">
        <f t="shared" si="403"/>
        <v>4</v>
      </c>
    </row>
    <row r="2084" spans="1:61" ht="20.149999999999999" customHeight="1" x14ac:dyDescent="0.35">
      <c r="A2084">
        <v>2083</v>
      </c>
      <c r="B2084" t="s">
        <v>360</v>
      </c>
      <c r="C2084" t="s">
        <v>8696</v>
      </c>
      <c r="D2084" s="15" t="s">
        <v>2448</v>
      </c>
      <c r="E2084" s="12" t="s">
        <v>2449</v>
      </c>
      <c r="G2084" s="12" t="s">
        <v>2413</v>
      </c>
      <c r="H2084" s="12" t="s">
        <v>2414</v>
      </c>
      <c r="I2084" s="12" t="s">
        <v>92</v>
      </c>
      <c r="J2084" s="12" t="s">
        <v>2401</v>
      </c>
      <c r="K2084" s="12" t="s">
        <v>5619</v>
      </c>
      <c r="N2084" s="16" t="s">
        <v>206</v>
      </c>
      <c r="O2084" s="16" t="s">
        <v>365</v>
      </c>
      <c r="P2084" s="12" t="s">
        <v>131</v>
      </c>
      <c r="Q2084" s="16">
        <v>2023</v>
      </c>
      <c r="R2084" s="16">
        <v>0.5</v>
      </c>
      <c r="T2084" s="16">
        <v>0</v>
      </c>
      <c r="V2084" s="12" t="s">
        <v>204</v>
      </c>
      <c r="W2084" s="12" t="s">
        <v>204</v>
      </c>
      <c r="X2084" s="16">
        <v>1</v>
      </c>
      <c r="Y2084" s="16">
        <v>8</v>
      </c>
      <c r="Z2084" s="16">
        <v>0.5</v>
      </c>
      <c r="AA2084" s="16">
        <f t="shared" si="404"/>
        <v>60</v>
      </c>
      <c r="AB2084" s="16" t="s">
        <v>2404</v>
      </c>
      <c r="AC2084" s="16" t="s">
        <v>2416</v>
      </c>
      <c r="AD2084" s="16">
        <f t="shared" si="388"/>
        <v>21000</v>
      </c>
      <c r="AE2084" s="16">
        <f t="shared" si="389"/>
        <v>175</v>
      </c>
      <c r="AF2084" s="16">
        <f t="shared" si="390"/>
        <v>65625</v>
      </c>
      <c r="AG2084" s="16">
        <f t="shared" si="391"/>
        <v>50</v>
      </c>
      <c r="AH2084" s="12">
        <f t="shared" si="392"/>
        <v>0</v>
      </c>
      <c r="AI2084" s="16">
        <f t="shared" si="393"/>
        <v>3.5</v>
      </c>
      <c r="AJ2084" s="16">
        <f t="shared" si="394"/>
        <v>12075</v>
      </c>
      <c r="AK2084" s="16">
        <f t="shared" si="395"/>
        <v>250</v>
      </c>
      <c r="AL2084" s="16">
        <f t="shared" si="396"/>
        <v>2500</v>
      </c>
      <c r="AM2084" s="16">
        <f t="shared" si="397"/>
        <v>35500</v>
      </c>
      <c r="AN2084" s="16">
        <f t="shared" si="398"/>
        <v>136700</v>
      </c>
      <c r="AO2084" s="12" t="s">
        <v>1486</v>
      </c>
      <c r="AP2084" s="16">
        <v>0.5</v>
      </c>
      <c r="AQ2084" s="16" t="s">
        <v>204</v>
      </c>
      <c r="AS2084" s="16" t="s">
        <v>2422</v>
      </c>
      <c r="AT2084" s="16" t="s">
        <v>2418</v>
      </c>
      <c r="AU2084" t="s">
        <v>2419</v>
      </c>
      <c r="AV2084" s="15" t="s">
        <v>2420</v>
      </c>
      <c r="AW2084" s="16" t="s">
        <v>593</v>
      </c>
      <c r="AX2084" s="16" t="s">
        <v>204</v>
      </c>
      <c r="AY2084" s="16" t="s">
        <v>207</v>
      </c>
      <c r="AZ2084" s="16" t="s">
        <v>207</v>
      </c>
      <c r="BA2084" s="16" t="s">
        <v>207</v>
      </c>
      <c r="BB2084" s="16" t="s">
        <v>207</v>
      </c>
      <c r="BC2084" s="16">
        <v>0.5</v>
      </c>
      <c r="BD2084" s="16">
        <f t="shared" si="399"/>
        <v>1.75</v>
      </c>
      <c r="BE2084" s="16">
        <f t="shared" si="400"/>
        <v>854.375</v>
      </c>
      <c r="BF2084" s="16">
        <v>0</v>
      </c>
      <c r="BG2084" s="16">
        <f t="shared" si="401"/>
        <v>600</v>
      </c>
      <c r="BH2084" s="16">
        <f t="shared" si="402"/>
        <v>320</v>
      </c>
      <c r="BI2084" s="16">
        <f t="shared" si="403"/>
        <v>4</v>
      </c>
    </row>
    <row r="2085" spans="1:61" ht="20.149999999999999" customHeight="1" x14ac:dyDescent="0.35">
      <c r="A2085">
        <v>2084</v>
      </c>
      <c r="B2085" t="s">
        <v>360</v>
      </c>
      <c r="C2085" t="s">
        <v>8697</v>
      </c>
      <c r="D2085" s="15" t="s">
        <v>2450</v>
      </c>
      <c r="E2085" s="12" t="s">
        <v>98</v>
      </c>
      <c r="G2085" s="12" t="s">
        <v>2413</v>
      </c>
      <c r="H2085" s="12" t="s">
        <v>2414</v>
      </c>
      <c r="I2085" s="12" t="s">
        <v>92</v>
      </c>
      <c r="J2085" s="12" t="s">
        <v>2401</v>
      </c>
      <c r="K2085" s="12" t="s">
        <v>5619</v>
      </c>
      <c r="N2085" s="16" t="s">
        <v>206</v>
      </c>
      <c r="O2085" s="16" t="s">
        <v>365</v>
      </c>
      <c r="P2085" s="12" t="s">
        <v>131</v>
      </c>
      <c r="Q2085" s="16">
        <v>2023</v>
      </c>
      <c r="R2085" s="16">
        <v>1.18</v>
      </c>
      <c r="T2085" s="16">
        <v>0</v>
      </c>
      <c r="V2085" s="12" t="s">
        <v>204</v>
      </c>
      <c r="W2085" s="12" t="s">
        <v>204</v>
      </c>
      <c r="X2085" s="16">
        <v>1</v>
      </c>
      <c r="Y2085" s="16">
        <v>8</v>
      </c>
      <c r="Z2085" s="16">
        <v>1.18</v>
      </c>
      <c r="AA2085" s="16">
        <f t="shared" si="404"/>
        <v>141.6</v>
      </c>
      <c r="AB2085" s="16" t="s">
        <v>2429</v>
      </c>
      <c r="AC2085" s="16" t="s">
        <v>2416</v>
      </c>
      <c r="AD2085" s="16">
        <f t="shared" ref="AD2085:AD2148" si="405">AA2085*350</f>
        <v>49560</v>
      </c>
      <c r="AE2085" s="16">
        <f t="shared" ref="AE2085:AE2148" si="406">Z2085*350</f>
        <v>413</v>
      </c>
      <c r="AF2085" s="16">
        <f t="shared" ref="AF2085:AF2148" si="407">AE2085*375</f>
        <v>154875</v>
      </c>
      <c r="AG2085" s="16">
        <f t="shared" ref="AG2085:AG2148" si="408">Z2085*100</f>
        <v>118</v>
      </c>
      <c r="AH2085" s="12">
        <f t="shared" ref="AH2085:AH2148" si="409">AG2085*0</f>
        <v>0</v>
      </c>
      <c r="AI2085" s="16">
        <f t="shared" ref="AI2085:AI2148" si="410">7*Z2085</f>
        <v>8.26</v>
      </c>
      <c r="AJ2085" s="16">
        <f t="shared" ref="AJ2085:AJ2148" si="411">AI2085*3450</f>
        <v>28497</v>
      </c>
      <c r="AK2085" s="16">
        <f t="shared" ref="AK2085:AK2148" si="412">Z2085*500</f>
        <v>590</v>
      </c>
      <c r="AL2085" s="16">
        <f t="shared" ref="AL2085:AL2148" si="413">1*5000*Z2085</f>
        <v>5900</v>
      </c>
      <c r="AM2085" s="16">
        <f t="shared" ref="AM2085:AM2148" si="414">Z2085*71000</f>
        <v>83780</v>
      </c>
      <c r="AN2085" s="16">
        <f t="shared" ref="AN2085:AN2148" si="415">AM2085+AL2085+AJ2085+AF2085+AD2085</f>
        <v>322612</v>
      </c>
      <c r="AO2085" s="12" t="s">
        <v>1486</v>
      </c>
      <c r="AP2085" s="16">
        <v>1.18</v>
      </c>
      <c r="AQ2085" s="16" t="s">
        <v>204</v>
      </c>
      <c r="AS2085" s="16" t="s">
        <v>2422</v>
      </c>
      <c r="AT2085" s="16" t="s">
        <v>2418</v>
      </c>
      <c r="AU2085" t="s">
        <v>2419</v>
      </c>
      <c r="AV2085" s="15" t="s">
        <v>2420</v>
      </c>
      <c r="AW2085" s="16" t="s">
        <v>593</v>
      </c>
      <c r="AX2085" s="16" t="s">
        <v>204</v>
      </c>
      <c r="AY2085" s="16" t="s">
        <v>207</v>
      </c>
      <c r="AZ2085" s="16" t="s">
        <v>207</v>
      </c>
      <c r="BA2085" s="16" t="s">
        <v>207</v>
      </c>
      <c r="BB2085" s="16" t="s">
        <v>207</v>
      </c>
      <c r="BC2085" s="16">
        <v>1.18</v>
      </c>
      <c r="BD2085" s="16">
        <f t="shared" ref="BD2085:BD2148" si="416">3.5*BC2085</f>
        <v>4.13</v>
      </c>
      <c r="BE2085" s="16">
        <f t="shared" ref="BE2085:BE2148" si="417">AN2085/160</f>
        <v>2016.325</v>
      </c>
      <c r="BF2085" s="16">
        <v>0</v>
      </c>
      <c r="BG2085" s="16">
        <f t="shared" ref="BG2085:BG2148" si="418">1200*BC2085</f>
        <v>1416</v>
      </c>
      <c r="BH2085" s="16">
        <f t="shared" ref="BH2085:BH2148" si="419">640*BC2085</f>
        <v>755.19999999999993</v>
      </c>
      <c r="BI2085" s="16">
        <f t="shared" ref="BI2085:BI2148" si="420">BH2085/80</f>
        <v>9.44</v>
      </c>
    </row>
    <row r="2086" spans="1:61" ht="20.149999999999999" customHeight="1" x14ac:dyDescent="0.35">
      <c r="A2086">
        <v>2085</v>
      </c>
      <c r="B2086" t="s">
        <v>360</v>
      </c>
      <c r="C2086" t="s">
        <v>8698</v>
      </c>
      <c r="D2086" s="15" t="s">
        <v>2451</v>
      </c>
      <c r="E2086" s="12" t="s">
        <v>98</v>
      </c>
      <c r="G2086" s="12" t="s">
        <v>2413</v>
      </c>
      <c r="H2086" s="12" t="s">
        <v>2414</v>
      </c>
      <c r="I2086" s="12" t="s">
        <v>92</v>
      </c>
      <c r="J2086" s="12" t="s">
        <v>2401</v>
      </c>
      <c r="K2086" s="12" t="s">
        <v>5619</v>
      </c>
      <c r="N2086" s="16" t="s">
        <v>206</v>
      </c>
      <c r="O2086" s="16" t="s">
        <v>365</v>
      </c>
      <c r="P2086" s="12" t="s">
        <v>131</v>
      </c>
      <c r="Q2086" s="16">
        <v>2023</v>
      </c>
      <c r="R2086" s="16">
        <v>1.1499999999999999</v>
      </c>
      <c r="T2086" s="16">
        <v>0</v>
      </c>
      <c r="V2086" s="12" t="s">
        <v>204</v>
      </c>
      <c r="W2086" s="12" t="s">
        <v>204</v>
      </c>
      <c r="X2086" s="16">
        <v>1</v>
      </c>
      <c r="Y2086" s="16">
        <v>8</v>
      </c>
      <c r="Z2086" s="16">
        <v>1.1499999999999999</v>
      </c>
      <c r="AA2086" s="16">
        <f t="shared" ref="AA2086:AA2149" si="421">Z2086*120</f>
        <v>138</v>
      </c>
      <c r="AB2086" s="16" t="s">
        <v>2429</v>
      </c>
      <c r="AC2086" s="16" t="s">
        <v>2416</v>
      </c>
      <c r="AD2086" s="16">
        <f t="shared" si="405"/>
        <v>48300</v>
      </c>
      <c r="AE2086" s="16">
        <f t="shared" si="406"/>
        <v>402.49999999999994</v>
      </c>
      <c r="AF2086" s="16">
        <f t="shared" si="407"/>
        <v>150937.49999999997</v>
      </c>
      <c r="AG2086" s="16">
        <f t="shared" si="408"/>
        <v>114.99999999999999</v>
      </c>
      <c r="AH2086" s="12">
        <f t="shared" si="409"/>
        <v>0</v>
      </c>
      <c r="AI2086" s="16">
        <f t="shared" si="410"/>
        <v>8.0499999999999989</v>
      </c>
      <c r="AJ2086" s="16">
        <f t="shared" si="411"/>
        <v>27772.499999999996</v>
      </c>
      <c r="AK2086" s="16">
        <f t="shared" si="412"/>
        <v>575</v>
      </c>
      <c r="AL2086" s="16">
        <f t="shared" si="413"/>
        <v>5750</v>
      </c>
      <c r="AM2086" s="16">
        <f t="shared" si="414"/>
        <v>81650</v>
      </c>
      <c r="AN2086" s="16">
        <f t="shared" si="415"/>
        <v>314410</v>
      </c>
      <c r="AO2086" s="12" t="s">
        <v>1486</v>
      </c>
      <c r="AP2086" s="16">
        <v>1.1499999999999999</v>
      </c>
      <c r="AQ2086" s="16" t="s">
        <v>204</v>
      </c>
      <c r="AS2086" s="16" t="s">
        <v>2422</v>
      </c>
      <c r="AT2086" s="16" t="s">
        <v>2418</v>
      </c>
      <c r="AU2086" t="s">
        <v>2419</v>
      </c>
      <c r="AV2086" s="15" t="s">
        <v>2420</v>
      </c>
      <c r="AW2086" s="16" t="s">
        <v>593</v>
      </c>
      <c r="AX2086" s="16" t="s">
        <v>204</v>
      </c>
      <c r="AY2086" s="16" t="s">
        <v>207</v>
      </c>
      <c r="AZ2086" s="16" t="s">
        <v>207</v>
      </c>
      <c r="BA2086" s="16" t="s">
        <v>207</v>
      </c>
      <c r="BB2086" s="16" t="s">
        <v>207</v>
      </c>
      <c r="BC2086" s="16">
        <v>1.1499999999999999</v>
      </c>
      <c r="BD2086" s="16">
        <f t="shared" si="416"/>
        <v>4.0249999999999995</v>
      </c>
      <c r="BE2086" s="16">
        <f t="shared" si="417"/>
        <v>1965.0625</v>
      </c>
      <c r="BF2086" s="16">
        <v>0</v>
      </c>
      <c r="BG2086" s="16">
        <f t="shared" si="418"/>
        <v>1380</v>
      </c>
      <c r="BH2086" s="16">
        <f t="shared" si="419"/>
        <v>736</v>
      </c>
      <c r="BI2086" s="16">
        <f t="shared" si="420"/>
        <v>9.1999999999999993</v>
      </c>
    </row>
    <row r="2087" spans="1:61" ht="20.149999999999999" customHeight="1" x14ac:dyDescent="0.35">
      <c r="A2087">
        <v>2086</v>
      </c>
      <c r="B2087" t="s">
        <v>360</v>
      </c>
      <c r="C2087" t="s">
        <v>8699</v>
      </c>
      <c r="D2087" s="15" t="s">
        <v>2452</v>
      </c>
      <c r="E2087" s="12" t="s">
        <v>98</v>
      </c>
      <c r="G2087" s="12" t="s">
        <v>2413</v>
      </c>
      <c r="H2087" s="12" t="s">
        <v>2414</v>
      </c>
      <c r="I2087" s="12" t="s">
        <v>92</v>
      </c>
      <c r="J2087" s="12" t="s">
        <v>2401</v>
      </c>
      <c r="K2087" s="12" t="s">
        <v>5619</v>
      </c>
      <c r="N2087" s="16" t="s">
        <v>206</v>
      </c>
      <c r="O2087" s="16" t="s">
        <v>365</v>
      </c>
      <c r="P2087" s="12" t="s">
        <v>131</v>
      </c>
      <c r="Q2087" s="16">
        <v>2023</v>
      </c>
      <c r="R2087" s="16">
        <v>2.09</v>
      </c>
      <c r="T2087" s="16">
        <v>0</v>
      </c>
      <c r="V2087" s="12" t="s">
        <v>204</v>
      </c>
      <c r="W2087" s="12" t="s">
        <v>204</v>
      </c>
      <c r="X2087" s="16">
        <v>1</v>
      </c>
      <c r="Y2087" s="16">
        <v>8</v>
      </c>
      <c r="Z2087" s="16">
        <v>2.09</v>
      </c>
      <c r="AA2087" s="16">
        <f t="shared" si="421"/>
        <v>250.79999999999998</v>
      </c>
      <c r="AB2087" s="16" t="s">
        <v>2404</v>
      </c>
      <c r="AC2087" s="16" t="s">
        <v>2416</v>
      </c>
      <c r="AD2087" s="16">
        <f t="shared" si="405"/>
        <v>87780</v>
      </c>
      <c r="AE2087" s="16">
        <f t="shared" si="406"/>
        <v>731.5</v>
      </c>
      <c r="AF2087" s="16">
        <f t="shared" si="407"/>
        <v>274312.5</v>
      </c>
      <c r="AG2087" s="16">
        <f t="shared" si="408"/>
        <v>209</v>
      </c>
      <c r="AH2087" s="12">
        <f t="shared" si="409"/>
        <v>0</v>
      </c>
      <c r="AI2087" s="16">
        <f t="shared" si="410"/>
        <v>14.629999999999999</v>
      </c>
      <c r="AJ2087" s="16">
        <f t="shared" si="411"/>
        <v>50473.5</v>
      </c>
      <c r="AK2087" s="16">
        <f t="shared" si="412"/>
        <v>1045</v>
      </c>
      <c r="AL2087" s="16">
        <f t="shared" si="413"/>
        <v>10450</v>
      </c>
      <c r="AM2087" s="16">
        <f t="shared" si="414"/>
        <v>148390</v>
      </c>
      <c r="AN2087" s="16">
        <f t="shared" si="415"/>
        <v>571406</v>
      </c>
      <c r="AO2087" s="12" t="s">
        <v>1486</v>
      </c>
      <c r="AP2087" s="16">
        <v>2.09</v>
      </c>
      <c r="AQ2087" s="16" t="s">
        <v>204</v>
      </c>
      <c r="AS2087" s="16" t="s">
        <v>2422</v>
      </c>
      <c r="AT2087" s="16" t="s">
        <v>2418</v>
      </c>
      <c r="AU2087" t="s">
        <v>2419</v>
      </c>
      <c r="AV2087" s="15" t="s">
        <v>2420</v>
      </c>
      <c r="AW2087" s="16" t="s">
        <v>593</v>
      </c>
      <c r="AX2087" s="16" t="s">
        <v>204</v>
      </c>
      <c r="AY2087" s="16" t="s">
        <v>207</v>
      </c>
      <c r="AZ2087" s="16" t="s">
        <v>207</v>
      </c>
      <c r="BA2087" s="16" t="s">
        <v>207</v>
      </c>
      <c r="BB2087" s="16" t="s">
        <v>207</v>
      </c>
      <c r="BC2087" s="16">
        <v>2.09</v>
      </c>
      <c r="BD2087" s="16">
        <f t="shared" si="416"/>
        <v>7.3149999999999995</v>
      </c>
      <c r="BE2087" s="16">
        <f t="shared" si="417"/>
        <v>3571.2874999999999</v>
      </c>
      <c r="BF2087" s="16">
        <v>0</v>
      </c>
      <c r="BG2087" s="16">
        <f t="shared" si="418"/>
        <v>2508</v>
      </c>
      <c r="BH2087" s="16">
        <f t="shared" si="419"/>
        <v>1337.6</v>
      </c>
      <c r="BI2087" s="16">
        <f t="shared" si="420"/>
        <v>16.72</v>
      </c>
    </row>
    <row r="2088" spans="1:61" ht="20.149999999999999" customHeight="1" x14ac:dyDescent="0.35">
      <c r="A2088">
        <v>2087</v>
      </c>
      <c r="B2088" t="s">
        <v>360</v>
      </c>
      <c r="C2088" t="s">
        <v>8700</v>
      </c>
      <c r="D2088" s="15" t="s">
        <v>2453</v>
      </c>
      <c r="E2088" s="12" t="s">
        <v>98</v>
      </c>
      <c r="G2088" s="12" t="s">
        <v>2413</v>
      </c>
      <c r="H2088" s="12" t="s">
        <v>2414</v>
      </c>
      <c r="I2088" s="12" t="s">
        <v>92</v>
      </c>
      <c r="J2088" s="12" t="s">
        <v>2401</v>
      </c>
      <c r="K2088" s="12" t="s">
        <v>5619</v>
      </c>
      <c r="N2088" s="16" t="s">
        <v>206</v>
      </c>
      <c r="O2088" s="16" t="s">
        <v>365</v>
      </c>
      <c r="P2088" s="12" t="s">
        <v>131</v>
      </c>
      <c r="Q2088" s="16">
        <v>2023</v>
      </c>
      <c r="R2088" s="16">
        <v>0.96</v>
      </c>
      <c r="T2088" s="16">
        <v>0</v>
      </c>
      <c r="V2088" s="12" t="s">
        <v>204</v>
      </c>
      <c r="W2088" s="12" t="s">
        <v>204</v>
      </c>
      <c r="X2088" s="16">
        <v>1</v>
      </c>
      <c r="Y2088" s="16">
        <v>8</v>
      </c>
      <c r="Z2088" s="16">
        <v>0.96</v>
      </c>
      <c r="AA2088" s="16">
        <f t="shared" si="421"/>
        <v>115.19999999999999</v>
      </c>
      <c r="AB2088" s="16" t="s">
        <v>2429</v>
      </c>
      <c r="AC2088" s="16" t="s">
        <v>2416</v>
      </c>
      <c r="AD2088" s="16">
        <f t="shared" si="405"/>
        <v>40319.999999999993</v>
      </c>
      <c r="AE2088" s="16">
        <f t="shared" si="406"/>
        <v>336</v>
      </c>
      <c r="AF2088" s="16">
        <f t="shared" si="407"/>
        <v>126000</v>
      </c>
      <c r="AG2088" s="16">
        <f t="shared" si="408"/>
        <v>96</v>
      </c>
      <c r="AH2088" s="12">
        <f t="shared" si="409"/>
        <v>0</v>
      </c>
      <c r="AI2088" s="16">
        <f t="shared" si="410"/>
        <v>6.72</v>
      </c>
      <c r="AJ2088" s="16">
        <f t="shared" si="411"/>
        <v>23184</v>
      </c>
      <c r="AK2088" s="16">
        <f t="shared" si="412"/>
        <v>480</v>
      </c>
      <c r="AL2088" s="16">
        <f t="shared" si="413"/>
        <v>4800</v>
      </c>
      <c r="AM2088" s="16">
        <f t="shared" si="414"/>
        <v>68160</v>
      </c>
      <c r="AN2088" s="16">
        <f t="shared" si="415"/>
        <v>262464</v>
      </c>
      <c r="AO2088" s="12" t="s">
        <v>1486</v>
      </c>
      <c r="AP2088" s="16">
        <v>0.96</v>
      </c>
      <c r="AQ2088" s="16" t="s">
        <v>204</v>
      </c>
      <c r="AS2088" s="16" t="s">
        <v>2422</v>
      </c>
      <c r="AT2088" s="16" t="s">
        <v>2418</v>
      </c>
      <c r="AU2088" t="s">
        <v>2419</v>
      </c>
      <c r="AV2088" s="15" t="s">
        <v>2420</v>
      </c>
      <c r="AW2088" s="16" t="s">
        <v>593</v>
      </c>
      <c r="AX2088" s="16" t="s">
        <v>204</v>
      </c>
      <c r="AY2088" s="16" t="s">
        <v>207</v>
      </c>
      <c r="AZ2088" s="16" t="s">
        <v>207</v>
      </c>
      <c r="BA2088" s="16" t="s">
        <v>207</v>
      </c>
      <c r="BB2088" s="16" t="s">
        <v>207</v>
      </c>
      <c r="BC2088" s="16">
        <v>0.96</v>
      </c>
      <c r="BD2088" s="16">
        <f t="shared" si="416"/>
        <v>3.36</v>
      </c>
      <c r="BE2088" s="16">
        <f t="shared" si="417"/>
        <v>1640.4</v>
      </c>
      <c r="BF2088" s="16">
        <v>0</v>
      </c>
      <c r="BG2088" s="16">
        <f t="shared" si="418"/>
        <v>1152</v>
      </c>
      <c r="BH2088" s="16">
        <f t="shared" si="419"/>
        <v>614.4</v>
      </c>
      <c r="BI2088" s="16">
        <f t="shared" si="420"/>
        <v>7.68</v>
      </c>
    </row>
    <row r="2089" spans="1:61" ht="20.149999999999999" customHeight="1" x14ac:dyDescent="0.35">
      <c r="A2089">
        <v>2088</v>
      </c>
      <c r="B2089" t="s">
        <v>360</v>
      </c>
      <c r="C2089" t="s">
        <v>8701</v>
      </c>
      <c r="D2089" s="15" t="s">
        <v>2454</v>
      </c>
      <c r="E2089" s="12" t="s">
        <v>98</v>
      </c>
      <c r="G2089" s="12" t="s">
        <v>2413</v>
      </c>
      <c r="H2089" s="12" t="s">
        <v>2414</v>
      </c>
      <c r="I2089" s="12" t="s">
        <v>92</v>
      </c>
      <c r="J2089" s="12" t="s">
        <v>2401</v>
      </c>
      <c r="K2089" s="12" t="s">
        <v>5619</v>
      </c>
      <c r="N2089" s="16" t="s">
        <v>206</v>
      </c>
      <c r="O2089" s="16" t="s">
        <v>365</v>
      </c>
      <c r="P2089" s="12" t="s">
        <v>131</v>
      </c>
      <c r="Q2089" s="16">
        <v>2023</v>
      </c>
      <c r="R2089" s="16">
        <v>0.5</v>
      </c>
      <c r="T2089" s="16">
        <v>0</v>
      </c>
      <c r="V2089" s="12" t="s">
        <v>204</v>
      </c>
      <c r="W2089" s="12" t="s">
        <v>204</v>
      </c>
      <c r="X2089" s="16">
        <v>1</v>
      </c>
      <c r="Y2089" s="16">
        <v>8</v>
      </c>
      <c r="Z2089" s="16">
        <v>0.5</v>
      </c>
      <c r="AA2089" s="16">
        <f t="shared" si="421"/>
        <v>60</v>
      </c>
      <c r="AB2089" s="16" t="s">
        <v>2429</v>
      </c>
      <c r="AC2089" s="16" t="s">
        <v>2416</v>
      </c>
      <c r="AD2089" s="16">
        <f t="shared" si="405"/>
        <v>21000</v>
      </c>
      <c r="AE2089" s="16">
        <f t="shared" si="406"/>
        <v>175</v>
      </c>
      <c r="AF2089" s="16">
        <f t="shared" si="407"/>
        <v>65625</v>
      </c>
      <c r="AG2089" s="16">
        <f t="shared" si="408"/>
        <v>50</v>
      </c>
      <c r="AH2089" s="12">
        <f t="shared" si="409"/>
        <v>0</v>
      </c>
      <c r="AI2089" s="16">
        <f t="shared" si="410"/>
        <v>3.5</v>
      </c>
      <c r="AJ2089" s="16">
        <f t="shared" si="411"/>
        <v>12075</v>
      </c>
      <c r="AK2089" s="16">
        <f t="shared" si="412"/>
        <v>250</v>
      </c>
      <c r="AL2089" s="16">
        <f t="shared" si="413"/>
        <v>2500</v>
      </c>
      <c r="AM2089" s="16">
        <f t="shared" si="414"/>
        <v>35500</v>
      </c>
      <c r="AN2089" s="16">
        <f t="shared" si="415"/>
        <v>136700</v>
      </c>
      <c r="AO2089" s="12" t="s">
        <v>1486</v>
      </c>
      <c r="AP2089" s="16">
        <v>0.5</v>
      </c>
      <c r="AQ2089" s="16" t="s">
        <v>204</v>
      </c>
      <c r="AS2089" s="16" t="s">
        <v>2422</v>
      </c>
      <c r="AT2089" s="16" t="s">
        <v>2418</v>
      </c>
      <c r="AU2089" t="s">
        <v>2419</v>
      </c>
      <c r="AV2089" s="15" t="s">
        <v>2420</v>
      </c>
      <c r="AW2089" s="16" t="s">
        <v>593</v>
      </c>
      <c r="AX2089" s="16" t="s">
        <v>204</v>
      </c>
      <c r="AY2089" s="16" t="s">
        <v>207</v>
      </c>
      <c r="AZ2089" s="16" t="s">
        <v>207</v>
      </c>
      <c r="BA2089" s="16" t="s">
        <v>207</v>
      </c>
      <c r="BB2089" s="16" t="s">
        <v>207</v>
      </c>
      <c r="BC2089" s="16">
        <v>0.5</v>
      </c>
      <c r="BD2089" s="16">
        <f t="shared" si="416"/>
        <v>1.75</v>
      </c>
      <c r="BE2089" s="16">
        <f t="shared" si="417"/>
        <v>854.375</v>
      </c>
      <c r="BF2089" s="16">
        <v>0</v>
      </c>
      <c r="BG2089" s="16">
        <f t="shared" si="418"/>
        <v>600</v>
      </c>
      <c r="BH2089" s="16">
        <f t="shared" si="419"/>
        <v>320</v>
      </c>
      <c r="BI2089" s="16">
        <f t="shared" si="420"/>
        <v>4</v>
      </c>
    </row>
    <row r="2090" spans="1:61" ht="20.149999999999999" customHeight="1" x14ac:dyDescent="0.35">
      <c r="A2090">
        <v>2089</v>
      </c>
      <c r="B2090" t="s">
        <v>360</v>
      </c>
      <c r="C2090" t="s">
        <v>8702</v>
      </c>
      <c r="D2090" s="15" t="s">
        <v>2455</v>
      </c>
      <c r="E2090" s="12" t="s">
        <v>98</v>
      </c>
      <c r="G2090" s="12" t="s">
        <v>2413</v>
      </c>
      <c r="H2090" s="12" t="s">
        <v>2414</v>
      </c>
      <c r="I2090" s="12" t="s">
        <v>92</v>
      </c>
      <c r="J2090" s="12" t="s">
        <v>2401</v>
      </c>
      <c r="K2090" s="12" t="s">
        <v>5619</v>
      </c>
      <c r="N2090" s="16" t="s">
        <v>206</v>
      </c>
      <c r="O2090" s="16" t="s">
        <v>365</v>
      </c>
      <c r="P2090" s="12" t="s">
        <v>131</v>
      </c>
      <c r="Q2090" s="16">
        <v>2023</v>
      </c>
      <c r="R2090" s="16">
        <v>0.5</v>
      </c>
      <c r="T2090" s="16">
        <v>0</v>
      </c>
      <c r="V2090" s="12" t="s">
        <v>204</v>
      </c>
      <c r="W2090" s="12" t="s">
        <v>204</v>
      </c>
      <c r="X2090" s="16">
        <v>1</v>
      </c>
      <c r="Y2090" s="16">
        <v>8</v>
      </c>
      <c r="Z2090" s="16">
        <v>0.5</v>
      </c>
      <c r="AA2090" s="16">
        <f t="shared" si="421"/>
        <v>60</v>
      </c>
      <c r="AB2090" s="16" t="s">
        <v>2429</v>
      </c>
      <c r="AC2090" s="16" t="s">
        <v>2416</v>
      </c>
      <c r="AD2090" s="16">
        <f t="shared" si="405"/>
        <v>21000</v>
      </c>
      <c r="AE2090" s="16">
        <f t="shared" si="406"/>
        <v>175</v>
      </c>
      <c r="AF2090" s="16">
        <f t="shared" si="407"/>
        <v>65625</v>
      </c>
      <c r="AG2090" s="16">
        <f t="shared" si="408"/>
        <v>50</v>
      </c>
      <c r="AH2090" s="12">
        <f t="shared" si="409"/>
        <v>0</v>
      </c>
      <c r="AI2090" s="16">
        <f t="shared" si="410"/>
        <v>3.5</v>
      </c>
      <c r="AJ2090" s="16">
        <f t="shared" si="411"/>
        <v>12075</v>
      </c>
      <c r="AK2090" s="16">
        <f t="shared" si="412"/>
        <v>250</v>
      </c>
      <c r="AL2090" s="16">
        <f t="shared" si="413"/>
        <v>2500</v>
      </c>
      <c r="AM2090" s="16">
        <f t="shared" si="414"/>
        <v>35500</v>
      </c>
      <c r="AN2090" s="16">
        <f t="shared" si="415"/>
        <v>136700</v>
      </c>
      <c r="AO2090" s="12" t="s">
        <v>1486</v>
      </c>
      <c r="AP2090" s="16">
        <v>0.5</v>
      </c>
      <c r="AQ2090" s="16" t="s">
        <v>204</v>
      </c>
      <c r="AS2090" s="16" t="s">
        <v>2422</v>
      </c>
      <c r="AT2090" s="16" t="s">
        <v>2418</v>
      </c>
      <c r="AU2090" t="s">
        <v>2419</v>
      </c>
      <c r="AV2090" s="15" t="s">
        <v>2420</v>
      </c>
      <c r="AW2090" s="16" t="s">
        <v>593</v>
      </c>
      <c r="AX2090" s="16" t="s">
        <v>204</v>
      </c>
      <c r="AY2090" s="16" t="s">
        <v>207</v>
      </c>
      <c r="AZ2090" s="16" t="s">
        <v>207</v>
      </c>
      <c r="BA2090" s="16" t="s">
        <v>207</v>
      </c>
      <c r="BB2090" s="16" t="s">
        <v>207</v>
      </c>
      <c r="BC2090" s="16">
        <v>0.5</v>
      </c>
      <c r="BD2090" s="16">
        <f t="shared" si="416"/>
        <v>1.75</v>
      </c>
      <c r="BE2090" s="16">
        <f t="shared" si="417"/>
        <v>854.375</v>
      </c>
      <c r="BF2090" s="16">
        <v>0</v>
      </c>
      <c r="BG2090" s="16">
        <f t="shared" si="418"/>
        <v>600</v>
      </c>
      <c r="BH2090" s="16">
        <f t="shared" si="419"/>
        <v>320</v>
      </c>
      <c r="BI2090" s="16">
        <f t="shared" si="420"/>
        <v>4</v>
      </c>
    </row>
    <row r="2091" spans="1:61" ht="20.149999999999999" customHeight="1" x14ac:dyDescent="0.35">
      <c r="A2091">
        <v>2090</v>
      </c>
      <c r="B2091" t="s">
        <v>360</v>
      </c>
      <c r="C2091" t="s">
        <v>8703</v>
      </c>
      <c r="D2091" s="15" t="s">
        <v>2456</v>
      </c>
      <c r="E2091" s="12" t="s">
        <v>98</v>
      </c>
      <c r="G2091" s="12" t="s">
        <v>2413</v>
      </c>
      <c r="H2091" s="12" t="s">
        <v>2414</v>
      </c>
      <c r="I2091" s="12" t="s">
        <v>92</v>
      </c>
      <c r="J2091" s="12" t="s">
        <v>2401</v>
      </c>
      <c r="K2091" s="12" t="s">
        <v>5619</v>
      </c>
      <c r="N2091" s="16" t="s">
        <v>206</v>
      </c>
      <c r="O2091" s="16" t="s">
        <v>365</v>
      </c>
      <c r="P2091" s="12" t="s">
        <v>131</v>
      </c>
      <c r="Q2091" s="16">
        <v>2023</v>
      </c>
      <c r="R2091" s="16">
        <v>0.65</v>
      </c>
      <c r="T2091" s="16">
        <v>0</v>
      </c>
      <c r="V2091" s="12" t="s">
        <v>204</v>
      </c>
      <c r="W2091" s="12" t="s">
        <v>204</v>
      </c>
      <c r="X2091" s="16">
        <v>1</v>
      </c>
      <c r="Y2091" s="16">
        <v>8</v>
      </c>
      <c r="Z2091" s="16">
        <v>0.65</v>
      </c>
      <c r="AA2091" s="16">
        <f t="shared" si="421"/>
        <v>78</v>
      </c>
      <c r="AB2091" s="16" t="s">
        <v>2429</v>
      </c>
      <c r="AC2091" s="16" t="s">
        <v>2416</v>
      </c>
      <c r="AD2091" s="16">
        <f t="shared" si="405"/>
        <v>27300</v>
      </c>
      <c r="AE2091" s="16">
        <f t="shared" si="406"/>
        <v>227.5</v>
      </c>
      <c r="AF2091" s="16">
        <f t="shared" si="407"/>
        <v>85312.5</v>
      </c>
      <c r="AG2091" s="16">
        <f t="shared" si="408"/>
        <v>65</v>
      </c>
      <c r="AH2091" s="12">
        <f t="shared" si="409"/>
        <v>0</v>
      </c>
      <c r="AI2091" s="16">
        <f t="shared" si="410"/>
        <v>4.55</v>
      </c>
      <c r="AJ2091" s="16">
        <f t="shared" si="411"/>
        <v>15697.5</v>
      </c>
      <c r="AK2091" s="16">
        <f t="shared" si="412"/>
        <v>325</v>
      </c>
      <c r="AL2091" s="16">
        <f t="shared" si="413"/>
        <v>3250</v>
      </c>
      <c r="AM2091" s="16">
        <f t="shared" si="414"/>
        <v>46150</v>
      </c>
      <c r="AN2091" s="16">
        <f t="shared" si="415"/>
        <v>177710</v>
      </c>
      <c r="AO2091" s="12" t="s">
        <v>1486</v>
      </c>
      <c r="AP2091" s="16">
        <v>0.65</v>
      </c>
      <c r="AQ2091" s="16" t="s">
        <v>204</v>
      </c>
      <c r="AS2091" s="16" t="s">
        <v>2422</v>
      </c>
      <c r="AT2091" s="16" t="s">
        <v>2418</v>
      </c>
      <c r="AU2091" t="s">
        <v>2419</v>
      </c>
      <c r="AV2091" s="15" t="s">
        <v>2420</v>
      </c>
      <c r="AW2091" s="16" t="s">
        <v>593</v>
      </c>
      <c r="AX2091" s="16" t="s">
        <v>204</v>
      </c>
      <c r="AY2091" s="16" t="s">
        <v>207</v>
      </c>
      <c r="AZ2091" s="16" t="s">
        <v>207</v>
      </c>
      <c r="BA2091" s="16" t="s">
        <v>207</v>
      </c>
      <c r="BB2091" s="16" t="s">
        <v>207</v>
      </c>
      <c r="BC2091" s="16">
        <v>0.65</v>
      </c>
      <c r="BD2091" s="16">
        <f t="shared" si="416"/>
        <v>2.2749999999999999</v>
      </c>
      <c r="BE2091" s="16">
        <f t="shared" si="417"/>
        <v>1110.6875</v>
      </c>
      <c r="BF2091" s="16">
        <v>0</v>
      </c>
      <c r="BG2091" s="16">
        <f t="shared" si="418"/>
        <v>780</v>
      </c>
      <c r="BH2091" s="16">
        <f t="shared" si="419"/>
        <v>416</v>
      </c>
      <c r="BI2091" s="16">
        <f t="shared" si="420"/>
        <v>5.2</v>
      </c>
    </row>
    <row r="2092" spans="1:61" ht="20.149999999999999" customHeight="1" x14ac:dyDescent="0.35">
      <c r="A2092">
        <v>2091</v>
      </c>
      <c r="B2092" t="s">
        <v>360</v>
      </c>
      <c r="C2092" t="s">
        <v>8704</v>
      </c>
      <c r="D2092" s="15" t="s">
        <v>2457</v>
      </c>
      <c r="E2092" s="12" t="s">
        <v>98</v>
      </c>
      <c r="F2092" s="16">
        <v>1986</v>
      </c>
      <c r="G2092" s="12" t="s">
        <v>2413</v>
      </c>
      <c r="H2092" s="12" t="s">
        <v>2414</v>
      </c>
      <c r="I2092" s="12" t="s">
        <v>92</v>
      </c>
      <c r="J2092" s="12" t="s">
        <v>2401</v>
      </c>
      <c r="K2092" s="12" t="s">
        <v>5619</v>
      </c>
      <c r="N2092" s="16" t="s">
        <v>206</v>
      </c>
      <c r="O2092" s="16" t="s">
        <v>365</v>
      </c>
      <c r="P2092" s="12" t="s">
        <v>131</v>
      </c>
      <c r="Q2092" s="16">
        <v>2023</v>
      </c>
      <c r="R2092" s="16">
        <v>7</v>
      </c>
      <c r="T2092" s="16">
        <v>0</v>
      </c>
      <c r="V2092" s="12" t="s">
        <v>204</v>
      </c>
      <c r="W2092" s="12" t="s">
        <v>204</v>
      </c>
      <c r="X2092" s="16">
        <v>1</v>
      </c>
      <c r="Y2092" s="16">
        <v>8</v>
      </c>
      <c r="Z2092" s="16">
        <v>7</v>
      </c>
      <c r="AA2092" s="16">
        <f t="shared" si="421"/>
        <v>840</v>
      </c>
      <c r="AB2092" s="16" t="s">
        <v>2429</v>
      </c>
      <c r="AC2092" s="16" t="s">
        <v>2416</v>
      </c>
      <c r="AD2092" s="16">
        <f t="shared" si="405"/>
        <v>294000</v>
      </c>
      <c r="AE2092" s="16">
        <f t="shared" si="406"/>
        <v>2450</v>
      </c>
      <c r="AF2092" s="16">
        <f t="shared" si="407"/>
        <v>918750</v>
      </c>
      <c r="AG2092" s="16">
        <f t="shared" si="408"/>
        <v>700</v>
      </c>
      <c r="AH2092" s="12">
        <f t="shared" si="409"/>
        <v>0</v>
      </c>
      <c r="AI2092" s="16">
        <f t="shared" si="410"/>
        <v>49</v>
      </c>
      <c r="AJ2092" s="16">
        <f t="shared" si="411"/>
        <v>169050</v>
      </c>
      <c r="AK2092" s="16">
        <f t="shared" si="412"/>
        <v>3500</v>
      </c>
      <c r="AL2092" s="16">
        <f t="shared" si="413"/>
        <v>35000</v>
      </c>
      <c r="AM2092" s="16">
        <f t="shared" si="414"/>
        <v>497000</v>
      </c>
      <c r="AN2092" s="16">
        <f t="shared" si="415"/>
        <v>1913800</v>
      </c>
      <c r="AO2092" s="12" t="s">
        <v>1486</v>
      </c>
      <c r="AP2092" s="16">
        <v>7</v>
      </c>
      <c r="AQ2092" s="16" t="s">
        <v>204</v>
      </c>
      <c r="AS2092" s="16" t="s">
        <v>2422</v>
      </c>
      <c r="AT2092" s="16" t="s">
        <v>2418</v>
      </c>
      <c r="AU2092" t="s">
        <v>2419</v>
      </c>
      <c r="AV2092" s="15" t="s">
        <v>2420</v>
      </c>
      <c r="AW2092" s="16" t="s">
        <v>593</v>
      </c>
      <c r="AX2092" s="16" t="s">
        <v>204</v>
      </c>
      <c r="AY2092" s="16" t="s">
        <v>207</v>
      </c>
      <c r="AZ2092" s="16" t="s">
        <v>207</v>
      </c>
      <c r="BA2092" s="16" t="s">
        <v>207</v>
      </c>
      <c r="BB2092" s="16" t="s">
        <v>207</v>
      </c>
      <c r="BC2092" s="16">
        <v>7</v>
      </c>
      <c r="BD2092" s="16">
        <f t="shared" si="416"/>
        <v>24.5</v>
      </c>
      <c r="BE2092" s="16">
        <f t="shared" si="417"/>
        <v>11961.25</v>
      </c>
      <c r="BF2092" s="16">
        <v>0</v>
      </c>
      <c r="BG2092" s="16">
        <f t="shared" si="418"/>
        <v>8400</v>
      </c>
      <c r="BH2092" s="16">
        <f t="shared" si="419"/>
        <v>4480</v>
      </c>
      <c r="BI2092" s="16">
        <f t="shared" si="420"/>
        <v>56</v>
      </c>
    </row>
    <row r="2093" spans="1:61" ht="20.149999999999999" customHeight="1" x14ac:dyDescent="0.35">
      <c r="A2093">
        <v>2092</v>
      </c>
      <c r="B2093" t="s">
        <v>360</v>
      </c>
      <c r="C2093" t="s">
        <v>8705</v>
      </c>
      <c r="D2093" s="15" t="s">
        <v>2458</v>
      </c>
      <c r="E2093" s="12" t="s">
        <v>93</v>
      </c>
      <c r="F2093" s="16">
        <v>1955</v>
      </c>
      <c r="G2093" s="12" t="s">
        <v>2413</v>
      </c>
      <c r="H2093" s="12" t="s">
        <v>2414</v>
      </c>
      <c r="I2093" s="12" t="s">
        <v>92</v>
      </c>
      <c r="J2093" s="12" t="s">
        <v>2401</v>
      </c>
      <c r="K2093" s="12" t="s">
        <v>5619</v>
      </c>
      <c r="N2093" s="16" t="s">
        <v>205</v>
      </c>
      <c r="O2093" s="16" t="s">
        <v>365</v>
      </c>
      <c r="P2093" s="12" t="s">
        <v>131</v>
      </c>
      <c r="Q2093" s="16">
        <v>2023</v>
      </c>
      <c r="R2093" s="16">
        <v>2</v>
      </c>
      <c r="T2093" s="16">
        <v>0</v>
      </c>
      <c r="V2093" s="12" t="s">
        <v>204</v>
      </c>
      <c r="W2093" s="12" t="s">
        <v>204</v>
      </c>
      <c r="X2093" s="16">
        <v>1</v>
      </c>
      <c r="Y2093" s="16">
        <v>8</v>
      </c>
      <c r="Z2093" s="16">
        <v>2</v>
      </c>
      <c r="AA2093" s="16">
        <f t="shared" si="421"/>
        <v>240</v>
      </c>
      <c r="AB2093" s="16" t="s">
        <v>2429</v>
      </c>
      <c r="AC2093" s="16" t="s">
        <v>2416</v>
      </c>
      <c r="AD2093" s="16">
        <f t="shared" si="405"/>
        <v>84000</v>
      </c>
      <c r="AE2093" s="16">
        <f t="shared" si="406"/>
        <v>700</v>
      </c>
      <c r="AF2093" s="16">
        <f t="shared" si="407"/>
        <v>262500</v>
      </c>
      <c r="AG2093" s="16">
        <f t="shared" si="408"/>
        <v>200</v>
      </c>
      <c r="AH2093" s="12">
        <f t="shared" si="409"/>
        <v>0</v>
      </c>
      <c r="AI2093" s="16">
        <f t="shared" si="410"/>
        <v>14</v>
      </c>
      <c r="AJ2093" s="16">
        <f t="shared" si="411"/>
        <v>48300</v>
      </c>
      <c r="AK2093" s="16">
        <f t="shared" si="412"/>
        <v>1000</v>
      </c>
      <c r="AL2093" s="16">
        <f t="shared" si="413"/>
        <v>10000</v>
      </c>
      <c r="AM2093" s="16">
        <f t="shared" si="414"/>
        <v>142000</v>
      </c>
      <c r="AN2093" s="16">
        <f t="shared" si="415"/>
        <v>546800</v>
      </c>
      <c r="AO2093" s="12" t="s">
        <v>1486</v>
      </c>
      <c r="AP2093" s="16">
        <v>2</v>
      </c>
      <c r="AQ2093" s="16" t="s">
        <v>204</v>
      </c>
      <c r="AS2093" s="16" t="s">
        <v>2422</v>
      </c>
      <c r="AT2093" s="16" t="s">
        <v>2418</v>
      </c>
      <c r="AU2093" t="s">
        <v>2419</v>
      </c>
      <c r="AV2093" s="15" t="s">
        <v>2420</v>
      </c>
      <c r="AW2093" s="16" t="s">
        <v>593</v>
      </c>
      <c r="AX2093" s="16" t="s">
        <v>204</v>
      </c>
      <c r="AY2093" s="16" t="s">
        <v>207</v>
      </c>
      <c r="AZ2093" s="16" t="s">
        <v>207</v>
      </c>
      <c r="BA2093" s="16" t="s">
        <v>207</v>
      </c>
      <c r="BB2093" s="16" t="s">
        <v>207</v>
      </c>
      <c r="BC2093" s="16">
        <v>2</v>
      </c>
      <c r="BD2093" s="16">
        <f t="shared" si="416"/>
        <v>7</v>
      </c>
      <c r="BE2093" s="16">
        <f t="shared" si="417"/>
        <v>3417.5</v>
      </c>
      <c r="BF2093" s="16">
        <v>0</v>
      </c>
      <c r="BG2093" s="16">
        <f t="shared" si="418"/>
        <v>2400</v>
      </c>
      <c r="BH2093" s="16">
        <f t="shared" si="419"/>
        <v>1280</v>
      </c>
      <c r="BI2093" s="16">
        <f t="shared" si="420"/>
        <v>16</v>
      </c>
    </row>
    <row r="2094" spans="1:61" ht="20.149999999999999" customHeight="1" x14ac:dyDescent="0.35">
      <c r="A2094">
        <v>2093</v>
      </c>
      <c r="B2094" t="s">
        <v>360</v>
      </c>
      <c r="C2094" t="s">
        <v>8706</v>
      </c>
      <c r="D2094" s="15" t="s">
        <v>2459</v>
      </c>
      <c r="E2094" s="12" t="s">
        <v>98</v>
      </c>
      <c r="F2094" s="16">
        <v>1972</v>
      </c>
      <c r="G2094" s="12" t="s">
        <v>2413</v>
      </c>
      <c r="H2094" s="12" t="s">
        <v>2414</v>
      </c>
      <c r="I2094" s="12" t="s">
        <v>92</v>
      </c>
      <c r="J2094" s="12" t="s">
        <v>2401</v>
      </c>
      <c r="K2094" s="12" t="s">
        <v>5619</v>
      </c>
      <c r="N2094" s="16" t="s">
        <v>206</v>
      </c>
      <c r="O2094" s="16" t="s">
        <v>365</v>
      </c>
      <c r="P2094" s="12" t="s">
        <v>131</v>
      </c>
      <c r="Q2094" s="16">
        <v>2023</v>
      </c>
      <c r="R2094" s="16">
        <v>0.73</v>
      </c>
      <c r="T2094" s="16">
        <v>0</v>
      </c>
      <c r="V2094" s="12" t="s">
        <v>204</v>
      </c>
      <c r="W2094" s="12" t="s">
        <v>204</v>
      </c>
      <c r="X2094" s="16">
        <v>1</v>
      </c>
      <c r="Y2094" s="16">
        <v>8</v>
      </c>
      <c r="Z2094" s="16">
        <v>0.73</v>
      </c>
      <c r="AA2094" s="16">
        <f t="shared" si="421"/>
        <v>87.6</v>
      </c>
      <c r="AB2094" s="16" t="s">
        <v>2429</v>
      </c>
      <c r="AC2094" s="16" t="s">
        <v>2416</v>
      </c>
      <c r="AD2094" s="16">
        <f t="shared" si="405"/>
        <v>30659.999999999996</v>
      </c>
      <c r="AE2094" s="16">
        <f t="shared" si="406"/>
        <v>255.5</v>
      </c>
      <c r="AF2094" s="16">
        <f t="shared" si="407"/>
        <v>95812.5</v>
      </c>
      <c r="AG2094" s="16">
        <f t="shared" si="408"/>
        <v>73</v>
      </c>
      <c r="AH2094" s="12">
        <f t="shared" si="409"/>
        <v>0</v>
      </c>
      <c r="AI2094" s="16">
        <f t="shared" si="410"/>
        <v>5.1099999999999994</v>
      </c>
      <c r="AJ2094" s="16">
        <f t="shared" si="411"/>
        <v>17629.499999999996</v>
      </c>
      <c r="AK2094" s="16">
        <f t="shared" si="412"/>
        <v>365</v>
      </c>
      <c r="AL2094" s="16">
        <f t="shared" si="413"/>
        <v>3650</v>
      </c>
      <c r="AM2094" s="16">
        <f t="shared" si="414"/>
        <v>51830</v>
      </c>
      <c r="AN2094" s="16">
        <f t="shared" si="415"/>
        <v>199582</v>
      </c>
      <c r="AO2094" s="12" t="s">
        <v>1486</v>
      </c>
      <c r="AP2094" s="16">
        <v>0.73</v>
      </c>
      <c r="AQ2094" s="16" t="s">
        <v>204</v>
      </c>
      <c r="AS2094" s="16" t="s">
        <v>2422</v>
      </c>
      <c r="AT2094" s="16" t="s">
        <v>2418</v>
      </c>
      <c r="AU2094" t="s">
        <v>2419</v>
      </c>
      <c r="AV2094" s="15" t="s">
        <v>2420</v>
      </c>
      <c r="AW2094" s="16" t="s">
        <v>593</v>
      </c>
      <c r="AX2094" s="16" t="s">
        <v>204</v>
      </c>
      <c r="AY2094" s="16" t="s">
        <v>207</v>
      </c>
      <c r="AZ2094" s="16" t="s">
        <v>207</v>
      </c>
      <c r="BA2094" s="16" t="s">
        <v>207</v>
      </c>
      <c r="BB2094" s="16" t="s">
        <v>207</v>
      </c>
      <c r="BC2094" s="16">
        <v>0.73</v>
      </c>
      <c r="BD2094" s="16">
        <f t="shared" si="416"/>
        <v>2.5549999999999997</v>
      </c>
      <c r="BE2094" s="16">
        <f t="shared" si="417"/>
        <v>1247.3875</v>
      </c>
      <c r="BF2094" s="16">
        <v>0</v>
      </c>
      <c r="BG2094" s="16">
        <f t="shared" si="418"/>
        <v>876</v>
      </c>
      <c r="BH2094" s="16">
        <f t="shared" si="419"/>
        <v>467.2</v>
      </c>
      <c r="BI2094" s="16">
        <f t="shared" si="420"/>
        <v>5.84</v>
      </c>
    </row>
    <row r="2095" spans="1:61" ht="20.149999999999999" customHeight="1" x14ac:dyDescent="0.35">
      <c r="A2095">
        <v>2094</v>
      </c>
      <c r="B2095" t="s">
        <v>360</v>
      </c>
      <c r="C2095" t="s">
        <v>8707</v>
      </c>
      <c r="D2095" s="15" t="s">
        <v>2460</v>
      </c>
      <c r="E2095" s="12" t="s">
        <v>98</v>
      </c>
      <c r="F2095" s="16">
        <v>1961</v>
      </c>
      <c r="G2095" s="12" t="s">
        <v>2413</v>
      </c>
      <c r="H2095" s="12" t="s">
        <v>2414</v>
      </c>
      <c r="I2095" s="12" t="s">
        <v>92</v>
      </c>
      <c r="J2095" s="12" t="s">
        <v>2401</v>
      </c>
      <c r="K2095" s="12" t="s">
        <v>5619</v>
      </c>
      <c r="N2095" s="16" t="s">
        <v>206</v>
      </c>
      <c r="O2095" s="16" t="s">
        <v>365</v>
      </c>
      <c r="P2095" s="12" t="s">
        <v>131</v>
      </c>
      <c r="Q2095" s="16">
        <v>2023</v>
      </c>
      <c r="R2095" s="16">
        <v>1</v>
      </c>
      <c r="T2095" s="16">
        <v>0</v>
      </c>
      <c r="V2095" s="12" t="s">
        <v>204</v>
      </c>
      <c r="W2095" s="12" t="s">
        <v>204</v>
      </c>
      <c r="X2095" s="16">
        <v>1</v>
      </c>
      <c r="Y2095" s="16">
        <v>8</v>
      </c>
      <c r="Z2095" s="16">
        <v>1</v>
      </c>
      <c r="AA2095" s="16">
        <f t="shared" si="421"/>
        <v>120</v>
      </c>
      <c r="AB2095" s="16" t="s">
        <v>2429</v>
      </c>
      <c r="AC2095" s="16" t="s">
        <v>2416</v>
      </c>
      <c r="AD2095" s="16">
        <f t="shared" si="405"/>
        <v>42000</v>
      </c>
      <c r="AE2095" s="16">
        <f t="shared" si="406"/>
        <v>350</v>
      </c>
      <c r="AF2095" s="16">
        <f t="shared" si="407"/>
        <v>131250</v>
      </c>
      <c r="AG2095" s="16">
        <f t="shared" si="408"/>
        <v>100</v>
      </c>
      <c r="AH2095" s="12">
        <f t="shared" si="409"/>
        <v>0</v>
      </c>
      <c r="AI2095" s="16">
        <f t="shared" si="410"/>
        <v>7</v>
      </c>
      <c r="AJ2095" s="16">
        <f t="shared" si="411"/>
        <v>24150</v>
      </c>
      <c r="AK2095" s="16">
        <f t="shared" si="412"/>
        <v>500</v>
      </c>
      <c r="AL2095" s="16">
        <f t="shared" si="413"/>
        <v>5000</v>
      </c>
      <c r="AM2095" s="16">
        <f t="shared" si="414"/>
        <v>71000</v>
      </c>
      <c r="AN2095" s="16">
        <f t="shared" si="415"/>
        <v>273400</v>
      </c>
      <c r="AO2095" s="12" t="s">
        <v>1486</v>
      </c>
      <c r="AP2095" s="16">
        <v>1</v>
      </c>
      <c r="AQ2095" s="16" t="s">
        <v>204</v>
      </c>
      <c r="AS2095" s="16" t="s">
        <v>2422</v>
      </c>
      <c r="AT2095" s="16" t="s">
        <v>2418</v>
      </c>
      <c r="AU2095" t="s">
        <v>2419</v>
      </c>
      <c r="AV2095" s="15" t="s">
        <v>2420</v>
      </c>
      <c r="AW2095" s="16" t="s">
        <v>593</v>
      </c>
      <c r="AX2095" s="16" t="s">
        <v>204</v>
      </c>
      <c r="AY2095" s="16" t="s">
        <v>207</v>
      </c>
      <c r="AZ2095" s="16" t="s">
        <v>207</v>
      </c>
      <c r="BA2095" s="16" t="s">
        <v>207</v>
      </c>
      <c r="BB2095" s="16" t="s">
        <v>207</v>
      </c>
      <c r="BC2095" s="16">
        <v>1</v>
      </c>
      <c r="BD2095" s="16">
        <f t="shared" si="416"/>
        <v>3.5</v>
      </c>
      <c r="BE2095" s="16">
        <f t="shared" si="417"/>
        <v>1708.75</v>
      </c>
      <c r="BF2095" s="16">
        <v>0</v>
      </c>
      <c r="BG2095" s="16">
        <f t="shared" si="418"/>
        <v>1200</v>
      </c>
      <c r="BH2095" s="16">
        <f t="shared" si="419"/>
        <v>640</v>
      </c>
      <c r="BI2095" s="16">
        <f t="shared" si="420"/>
        <v>8</v>
      </c>
    </row>
    <row r="2096" spans="1:61" ht="20.149999999999999" customHeight="1" x14ac:dyDescent="0.35">
      <c r="A2096">
        <v>2095</v>
      </c>
      <c r="B2096" t="s">
        <v>360</v>
      </c>
      <c r="C2096" t="s">
        <v>8708</v>
      </c>
      <c r="D2096" s="15" t="s">
        <v>2461</v>
      </c>
      <c r="E2096" s="12" t="s">
        <v>98</v>
      </c>
      <c r="F2096" s="16">
        <v>1942</v>
      </c>
      <c r="G2096" s="12" t="s">
        <v>2413</v>
      </c>
      <c r="H2096" s="12" t="s">
        <v>2414</v>
      </c>
      <c r="I2096" s="12" t="s">
        <v>92</v>
      </c>
      <c r="J2096" s="12" t="s">
        <v>2401</v>
      </c>
      <c r="K2096" s="12" t="s">
        <v>5619</v>
      </c>
      <c r="N2096" s="16" t="s">
        <v>206</v>
      </c>
      <c r="O2096" s="16" t="s">
        <v>365</v>
      </c>
      <c r="P2096" s="12" t="s">
        <v>131</v>
      </c>
      <c r="Q2096" s="16">
        <v>2023</v>
      </c>
      <c r="R2096" s="16">
        <v>1.29</v>
      </c>
      <c r="T2096" s="16">
        <v>0</v>
      </c>
      <c r="V2096" s="12" t="s">
        <v>204</v>
      </c>
      <c r="W2096" s="12" t="s">
        <v>204</v>
      </c>
      <c r="X2096" s="16">
        <v>1</v>
      </c>
      <c r="Y2096" s="16">
        <v>8</v>
      </c>
      <c r="Z2096" s="16">
        <v>1.29</v>
      </c>
      <c r="AA2096" s="16">
        <f t="shared" si="421"/>
        <v>154.80000000000001</v>
      </c>
      <c r="AB2096" s="16" t="s">
        <v>2429</v>
      </c>
      <c r="AC2096" s="16" t="s">
        <v>2416</v>
      </c>
      <c r="AD2096" s="16">
        <f t="shared" si="405"/>
        <v>54180.000000000007</v>
      </c>
      <c r="AE2096" s="16">
        <f t="shared" si="406"/>
        <v>451.5</v>
      </c>
      <c r="AF2096" s="16">
        <f t="shared" si="407"/>
        <v>169312.5</v>
      </c>
      <c r="AG2096" s="16">
        <f t="shared" si="408"/>
        <v>129</v>
      </c>
      <c r="AH2096" s="12">
        <f t="shared" si="409"/>
        <v>0</v>
      </c>
      <c r="AI2096" s="16">
        <f t="shared" si="410"/>
        <v>9.0300000000000011</v>
      </c>
      <c r="AJ2096" s="16">
        <f t="shared" si="411"/>
        <v>31153.500000000004</v>
      </c>
      <c r="AK2096" s="16">
        <f t="shared" si="412"/>
        <v>645</v>
      </c>
      <c r="AL2096" s="16">
        <f t="shared" si="413"/>
        <v>6450</v>
      </c>
      <c r="AM2096" s="16">
        <f t="shared" si="414"/>
        <v>91590</v>
      </c>
      <c r="AN2096" s="16">
        <f t="shared" si="415"/>
        <v>352686</v>
      </c>
      <c r="AO2096" s="12" t="s">
        <v>1486</v>
      </c>
      <c r="AP2096" s="16">
        <v>1.29</v>
      </c>
      <c r="AQ2096" s="16" t="s">
        <v>204</v>
      </c>
      <c r="AS2096" s="16" t="s">
        <v>2417</v>
      </c>
      <c r="AT2096" s="16" t="s">
        <v>2418</v>
      </c>
      <c r="AU2096" t="s">
        <v>2419</v>
      </c>
      <c r="AV2096" s="15" t="s">
        <v>2420</v>
      </c>
      <c r="AW2096" s="16" t="s">
        <v>593</v>
      </c>
      <c r="AX2096" s="16" t="s">
        <v>204</v>
      </c>
      <c r="AY2096" s="16" t="s">
        <v>207</v>
      </c>
      <c r="AZ2096" s="16" t="s">
        <v>207</v>
      </c>
      <c r="BA2096" s="16" t="s">
        <v>207</v>
      </c>
      <c r="BB2096" s="16" t="s">
        <v>207</v>
      </c>
      <c r="BC2096" s="16">
        <v>1.29</v>
      </c>
      <c r="BD2096" s="16">
        <f t="shared" si="416"/>
        <v>4.5150000000000006</v>
      </c>
      <c r="BE2096" s="16">
        <f t="shared" si="417"/>
        <v>2204.2874999999999</v>
      </c>
      <c r="BF2096" s="16">
        <v>0</v>
      </c>
      <c r="BG2096" s="16">
        <f t="shared" si="418"/>
        <v>1548</v>
      </c>
      <c r="BH2096" s="16">
        <f t="shared" si="419"/>
        <v>825.6</v>
      </c>
      <c r="BI2096" s="16">
        <f t="shared" si="420"/>
        <v>10.32</v>
      </c>
    </row>
    <row r="2097" spans="1:61" ht="20.149999999999999" customHeight="1" x14ac:dyDescent="0.35">
      <c r="A2097">
        <v>2096</v>
      </c>
      <c r="B2097" t="s">
        <v>360</v>
      </c>
      <c r="C2097" t="s">
        <v>8709</v>
      </c>
      <c r="D2097" s="15" t="s">
        <v>2462</v>
      </c>
      <c r="E2097" s="12" t="s">
        <v>98</v>
      </c>
      <c r="F2097" s="16">
        <v>1951</v>
      </c>
      <c r="G2097" s="12" t="s">
        <v>2413</v>
      </c>
      <c r="H2097" s="12" t="s">
        <v>2414</v>
      </c>
      <c r="I2097" s="12" t="s">
        <v>92</v>
      </c>
      <c r="J2097" s="12" t="s">
        <v>2401</v>
      </c>
      <c r="K2097" s="12" t="s">
        <v>5619</v>
      </c>
      <c r="N2097" s="16" t="s">
        <v>205</v>
      </c>
      <c r="O2097" s="16" t="s">
        <v>365</v>
      </c>
      <c r="P2097" s="12" t="s">
        <v>131</v>
      </c>
      <c r="Q2097" s="16">
        <v>2023</v>
      </c>
      <c r="R2097" s="16">
        <v>2.64</v>
      </c>
      <c r="T2097" s="16">
        <v>0</v>
      </c>
      <c r="V2097" s="12" t="s">
        <v>204</v>
      </c>
      <c r="W2097" s="12" t="s">
        <v>204</v>
      </c>
      <c r="X2097" s="16">
        <v>1</v>
      </c>
      <c r="Y2097" s="16">
        <v>8</v>
      </c>
      <c r="Z2097" s="16">
        <v>2.64</v>
      </c>
      <c r="AA2097" s="16">
        <f t="shared" si="421"/>
        <v>316.8</v>
      </c>
      <c r="AB2097" s="16" t="s">
        <v>2429</v>
      </c>
      <c r="AC2097" s="16" t="s">
        <v>2416</v>
      </c>
      <c r="AD2097" s="16">
        <f t="shared" si="405"/>
        <v>110880</v>
      </c>
      <c r="AE2097" s="16">
        <f t="shared" si="406"/>
        <v>924</v>
      </c>
      <c r="AF2097" s="16">
        <f t="shared" si="407"/>
        <v>346500</v>
      </c>
      <c r="AG2097" s="16">
        <f t="shared" si="408"/>
        <v>264</v>
      </c>
      <c r="AH2097" s="12">
        <f t="shared" si="409"/>
        <v>0</v>
      </c>
      <c r="AI2097" s="16">
        <f t="shared" si="410"/>
        <v>18.48</v>
      </c>
      <c r="AJ2097" s="16">
        <f t="shared" si="411"/>
        <v>63756</v>
      </c>
      <c r="AK2097" s="16">
        <f t="shared" si="412"/>
        <v>1320</v>
      </c>
      <c r="AL2097" s="16">
        <f t="shared" si="413"/>
        <v>13200</v>
      </c>
      <c r="AM2097" s="16">
        <f t="shared" si="414"/>
        <v>187440</v>
      </c>
      <c r="AN2097" s="16">
        <f t="shared" si="415"/>
        <v>721776</v>
      </c>
      <c r="AO2097" s="12" t="s">
        <v>1486</v>
      </c>
      <c r="AP2097" s="16">
        <v>2.64</v>
      </c>
      <c r="AQ2097" s="16" t="s">
        <v>204</v>
      </c>
      <c r="AS2097" s="16" t="s">
        <v>2422</v>
      </c>
      <c r="AT2097" s="16" t="s">
        <v>2418</v>
      </c>
      <c r="AU2097" t="s">
        <v>2419</v>
      </c>
      <c r="AV2097" s="15" t="s">
        <v>2420</v>
      </c>
      <c r="AW2097" s="16" t="s">
        <v>593</v>
      </c>
      <c r="AX2097" s="16" t="s">
        <v>204</v>
      </c>
      <c r="AY2097" s="16" t="s">
        <v>207</v>
      </c>
      <c r="AZ2097" s="16" t="s">
        <v>207</v>
      </c>
      <c r="BA2097" s="16" t="s">
        <v>207</v>
      </c>
      <c r="BB2097" s="16" t="s">
        <v>207</v>
      </c>
      <c r="BC2097" s="16">
        <v>2.64</v>
      </c>
      <c r="BD2097" s="16">
        <f t="shared" si="416"/>
        <v>9.24</v>
      </c>
      <c r="BE2097" s="16">
        <f t="shared" si="417"/>
        <v>4511.1000000000004</v>
      </c>
      <c r="BF2097" s="16">
        <v>0</v>
      </c>
      <c r="BG2097" s="16">
        <f t="shared" si="418"/>
        <v>3168</v>
      </c>
      <c r="BH2097" s="16">
        <f t="shared" si="419"/>
        <v>1689.6000000000001</v>
      </c>
      <c r="BI2097" s="16">
        <f t="shared" si="420"/>
        <v>21.12</v>
      </c>
    </row>
    <row r="2098" spans="1:61" ht="20.149999999999999" customHeight="1" x14ac:dyDescent="0.35">
      <c r="A2098">
        <v>2097</v>
      </c>
      <c r="B2098" t="s">
        <v>360</v>
      </c>
      <c r="C2098" t="s">
        <v>8710</v>
      </c>
      <c r="D2098" s="15" t="s">
        <v>2463</v>
      </c>
      <c r="E2098" s="12" t="s">
        <v>98</v>
      </c>
      <c r="F2098" s="16">
        <v>1959</v>
      </c>
      <c r="G2098" s="12" t="s">
        <v>2413</v>
      </c>
      <c r="H2098" s="12" t="s">
        <v>2414</v>
      </c>
      <c r="I2098" s="12" t="s">
        <v>92</v>
      </c>
      <c r="J2098" s="12" t="s">
        <v>2401</v>
      </c>
      <c r="K2098" s="12" t="s">
        <v>5619</v>
      </c>
      <c r="N2098" s="16" t="s">
        <v>206</v>
      </c>
      <c r="O2098" s="16" t="s">
        <v>365</v>
      </c>
      <c r="P2098" s="12" t="s">
        <v>131</v>
      </c>
      <c r="Q2098" s="16">
        <v>2023</v>
      </c>
      <c r="R2098" s="16">
        <v>2.4</v>
      </c>
      <c r="T2098" s="16">
        <v>0</v>
      </c>
      <c r="V2098" s="12" t="s">
        <v>204</v>
      </c>
      <c r="W2098" s="12" t="s">
        <v>204</v>
      </c>
      <c r="X2098" s="16">
        <v>1</v>
      </c>
      <c r="Y2098" s="16">
        <v>8</v>
      </c>
      <c r="Z2098" s="16">
        <v>2.4</v>
      </c>
      <c r="AA2098" s="16">
        <f t="shared" si="421"/>
        <v>288</v>
      </c>
      <c r="AB2098" s="16" t="s">
        <v>2429</v>
      </c>
      <c r="AC2098" s="16" t="s">
        <v>2416</v>
      </c>
      <c r="AD2098" s="16">
        <f t="shared" si="405"/>
        <v>100800</v>
      </c>
      <c r="AE2098" s="16">
        <f t="shared" si="406"/>
        <v>840</v>
      </c>
      <c r="AF2098" s="16">
        <f t="shared" si="407"/>
        <v>315000</v>
      </c>
      <c r="AG2098" s="16">
        <f t="shared" si="408"/>
        <v>240</v>
      </c>
      <c r="AH2098" s="12">
        <f t="shared" si="409"/>
        <v>0</v>
      </c>
      <c r="AI2098" s="16">
        <f t="shared" si="410"/>
        <v>16.8</v>
      </c>
      <c r="AJ2098" s="16">
        <f t="shared" si="411"/>
        <v>57960</v>
      </c>
      <c r="AK2098" s="16">
        <f t="shared" si="412"/>
        <v>1200</v>
      </c>
      <c r="AL2098" s="16">
        <f t="shared" si="413"/>
        <v>12000</v>
      </c>
      <c r="AM2098" s="16">
        <f t="shared" si="414"/>
        <v>170400</v>
      </c>
      <c r="AN2098" s="16">
        <f t="shared" si="415"/>
        <v>656160</v>
      </c>
      <c r="AO2098" s="12" t="s">
        <v>1486</v>
      </c>
      <c r="AP2098" s="16">
        <v>2.4</v>
      </c>
      <c r="AQ2098" s="16" t="s">
        <v>204</v>
      </c>
      <c r="AS2098" s="16" t="s">
        <v>2422</v>
      </c>
      <c r="AT2098" s="16" t="s">
        <v>2418</v>
      </c>
      <c r="AU2098" t="s">
        <v>2419</v>
      </c>
      <c r="AV2098" s="15" t="s">
        <v>2420</v>
      </c>
      <c r="AW2098" s="16" t="s">
        <v>593</v>
      </c>
      <c r="AX2098" s="16" t="s">
        <v>204</v>
      </c>
      <c r="AY2098" s="16" t="s">
        <v>207</v>
      </c>
      <c r="AZ2098" s="16" t="s">
        <v>207</v>
      </c>
      <c r="BA2098" s="16" t="s">
        <v>207</v>
      </c>
      <c r="BB2098" s="16" t="s">
        <v>207</v>
      </c>
      <c r="BC2098" s="16">
        <v>2.4</v>
      </c>
      <c r="BD2098" s="16">
        <f t="shared" si="416"/>
        <v>8.4</v>
      </c>
      <c r="BE2098" s="16">
        <f t="shared" si="417"/>
        <v>4101</v>
      </c>
      <c r="BF2098" s="16">
        <v>0</v>
      </c>
      <c r="BG2098" s="16">
        <f t="shared" si="418"/>
        <v>2880</v>
      </c>
      <c r="BH2098" s="16">
        <f t="shared" si="419"/>
        <v>1536</v>
      </c>
      <c r="BI2098" s="16">
        <f t="shared" si="420"/>
        <v>19.2</v>
      </c>
    </row>
    <row r="2099" spans="1:61" ht="20.149999999999999" customHeight="1" x14ac:dyDescent="0.35">
      <c r="A2099">
        <v>2098</v>
      </c>
      <c r="B2099" t="s">
        <v>360</v>
      </c>
      <c r="C2099" t="s">
        <v>8711</v>
      </c>
      <c r="D2099" s="15" t="s">
        <v>2464</v>
      </c>
      <c r="E2099" s="12" t="s">
        <v>98</v>
      </c>
      <c r="G2099" s="12" t="s">
        <v>2413</v>
      </c>
      <c r="H2099" s="12" t="s">
        <v>2414</v>
      </c>
      <c r="I2099" s="12" t="s">
        <v>92</v>
      </c>
      <c r="J2099" s="12" t="s">
        <v>2401</v>
      </c>
      <c r="K2099" s="12" t="s">
        <v>5619</v>
      </c>
      <c r="N2099" s="16" t="s">
        <v>206</v>
      </c>
      <c r="O2099" s="16" t="s">
        <v>365</v>
      </c>
      <c r="P2099" s="12" t="s">
        <v>131</v>
      </c>
      <c r="Q2099" s="16">
        <v>2023</v>
      </c>
      <c r="R2099" s="16">
        <v>1.5</v>
      </c>
      <c r="T2099" s="16">
        <v>0</v>
      </c>
      <c r="V2099" s="12" t="s">
        <v>204</v>
      </c>
      <c r="W2099" s="12" t="s">
        <v>204</v>
      </c>
      <c r="X2099" s="16">
        <v>1</v>
      </c>
      <c r="Y2099" s="16">
        <v>8</v>
      </c>
      <c r="Z2099" s="16">
        <v>1.5</v>
      </c>
      <c r="AA2099" s="16">
        <f t="shared" si="421"/>
        <v>180</v>
      </c>
      <c r="AB2099" s="16" t="s">
        <v>2429</v>
      </c>
      <c r="AC2099" s="16" t="s">
        <v>2416</v>
      </c>
      <c r="AD2099" s="16">
        <f t="shared" si="405"/>
        <v>63000</v>
      </c>
      <c r="AE2099" s="16">
        <f t="shared" si="406"/>
        <v>525</v>
      </c>
      <c r="AF2099" s="16">
        <f t="shared" si="407"/>
        <v>196875</v>
      </c>
      <c r="AG2099" s="16">
        <f t="shared" si="408"/>
        <v>150</v>
      </c>
      <c r="AH2099" s="12">
        <f t="shared" si="409"/>
        <v>0</v>
      </c>
      <c r="AI2099" s="16">
        <f t="shared" si="410"/>
        <v>10.5</v>
      </c>
      <c r="AJ2099" s="16">
        <f t="shared" si="411"/>
        <v>36225</v>
      </c>
      <c r="AK2099" s="16">
        <f t="shared" si="412"/>
        <v>750</v>
      </c>
      <c r="AL2099" s="16">
        <f t="shared" si="413"/>
        <v>7500</v>
      </c>
      <c r="AM2099" s="16">
        <f t="shared" si="414"/>
        <v>106500</v>
      </c>
      <c r="AN2099" s="16">
        <f t="shared" si="415"/>
        <v>410100</v>
      </c>
      <c r="AO2099" s="12" t="s">
        <v>1486</v>
      </c>
      <c r="AP2099" s="16">
        <v>1.5</v>
      </c>
      <c r="AQ2099" s="16" t="s">
        <v>204</v>
      </c>
      <c r="AS2099" s="16" t="s">
        <v>2422</v>
      </c>
      <c r="AT2099" s="16" t="s">
        <v>2418</v>
      </c>
      <c r="AU2099" t="s">
        <v>2419</v>
      </c>
      <c r="AV2099" s="15" t="s">
        <v>2420</v>
      </c>
      <c r="AW2099" s="16" t="s">
        <v>593</v>
      </c>
      <c r="AX2099" s="16" t="s">
        <v>204</v>
      </c>
      <c r="AY2099" s="16" t="s">
        <v>207</v>
      </c>
      <c r="AZ2099" s="16" t="s">
        <v>207</v>
      </c>
      <c r="BA2099" s="16" t="s">
        <v>207</v>
      </c>
      <c r="BB2099" s="16" t="s">
        <v>207</v>
      </c>
      <c r="BC2099" s="16">
        <v>1.5</v>
      </c>
      <c r="BD2099" s="16">
        <f t="shared" si="416"/>
        <v>5.25</v>
      </c>
      <c r="BE2099" s="16">
        <f t="shared" si="417"/>
        <v>2563.125</v>
      </c>
      <c r="BF2099" s="16">
        <v>0</v>
      </c>
      <c r="BG2099" s="16">
        <f t="shared" si="418"/>
        <v>1800</v>
      </c>
      <c r="BH2099" s="16">
        <f t="shared" si="419"/>
        <v>960</v>
      </c>
      <c r="BI2099" s="16">
        <f t="shared" si="420"/>
        <v>12</v>
      </c>
    </row>
    <row r="2100" spans="1:61" ht="20.149999999999999" customHeight="1" x14ac:dyDescent="0.35">
      <c r="A2100">
        <v>2099</v>
      </c>
      <c r="B2100" t="s">
        <v>360</v>
      </c>
      <c r="C2100" t="s">
        <v>8712</v>
      </c>
      <c r="D2100" s="15" t="s">
        <v>2465</v>
      </c>
      <c r="E2100" s="12" t="s">
        <v>98</v>
      </c>
      <c r="F2100" s="16">
        <v>1986</v>
      </c>
      <c r="G2100" s="12" t="s">
        <v>2413</v>
      </c>
      <c r="H2100" s="12" t="s">
        <v>2414</v>
      </c>
      <c r="I2100" s="12" t="s">
        <v>92</v>
      </c>
      <c r="J2100" s="12" t="s">
        <v>2401</v>
      </c>
      <c r="K2100" s="12" t="s">
        <v>5619</v>
      </c>
      <c r="N2100" s="16" t="s">
        <v>206</v>
      </c>
      <c r="O2100" s="16" t="s">
        <v>365</v>
      </c>
      <c r="P2100" s="12" t="s">
        <v>131</v>
      </c>
      <c r="Q2100" s="16">
        <v>2023</v>
      </c>
      <c r="R2100" s="16">
        <v>1.5</v>
      </c>
      <c r="T2100" s="16">
        <v>0</v>
      </c>
      <c r="V2100" s="12" t="s">
        <v>204</v>
      </c>
      <c r="W2100" s="12" t="s">
        <v>204</v>
      </c>
      <c r="X2100" s="16">
        <v>1</v>
      </c>
      <c r="Y2100" s="16">
        <v>8</v>
      </c>
      <c r="Z2100" s="16">
        <v>1.5</v>
      </c>
      <c r="AA2100" s="16">
        <f t="shared" si="421"/>
        <v>180</v>
      </c>
      <c r="AB2100" s="16" t="s">
        <v>2429</v>
      </c>
      <c r="AC2100" s="16" t="s">
        <v>2416</v>
      </c>
      <c r="AD2100" s="16">
        <f t="shared" si="405"/>
        <v>63000</v>
      </c>
      <c r="AE2100" s="16">
        <f t="shared" si="406"/>
        <v>525</v>
      </c>
      <c r="AF2100" s="16">
        <f t="shared" si="407"/>
        <v>196875</v>
      </c>
      <c r="AG2100" s="16">
        <f t="shared" si="408"/>
        <v>150</v>
      </c>
      <c r="AH2100" s="12">
        <f t="shared" si="409"/>
        <v>0</v>
      </c>
      <c r="AI2100" s="16">
        <f t="shared" si="410"/>
        <v>10.5</v>
      </c>
      <c r="AJ2100" s="16">
        <f t="shared" si="411"/>
        <v>36225</v>
      </c>
      <c r="AK2100" s="16">
        <f t="shared" si="412"/>
        <v>750</v>
      </c>
      <c r="AL2100" s="16">
        <f t="shared" si="413"/>
        <v>7500</v>
      </c>
      <c r="AM2100" s="16">
        <f t="shared" si="414"/>
        <v>106500</v>
      </c>
      <c r="AN2100" s="16">
        <f t="shared" si="415"/>
        <v>410100</v>
      </c>
      <c r="AO2100" s="12" t="s">
        <v>1486</v>
      </c>
      <c r="AP2100" s="16">
        <v>1.5</v>
      </c>
      <c r="AQ2100" s="16" t="s">
        <v>204</v>
      </c>
      <c r="AS2100" s="16" t="s">
        <v>2417</v>
      </c>
      <c r="AT2100" s="16" t="s">
        <v>2418</v>
      </c>
      <c r="AU2100" t="s">
        <v>2419</v>
      </c>
      <c r="AV2100" s="15" t="s">
        <v>2420</v>
      </c>
      <c r="AW2100" s="16" t="s">
        <v>593</v>
      </c>
      <c r="AX2100" s="16" t="s">
        <v>204</v>
      </c>
      <c r="AY2100" s="16" t="s">
        <v>207</v>
      </c>
      <c r="AZ2100" s="16" t="s">
        <v>207</v>
      </c>
      <c r="BA2100" s="16" t="s">
        <v>207</v>
      </c>
      <c r="BB2100" s="16" t="s">
        <v>207</v>
      </c>
      <c r="BC2100" s="16">
        <v>1.5</v>
      </c>
      <c r="BD2100" s="16">
        <f t="shared" si="416"/>
        <v>5.25</v>
      </c>
      <c r="BE2100" s="16">
        <f t="shared" si="417"/>
        <v>2563.125</v>
      </c>
      <c r="BF2100" s="16">
        <v>0</v>
      </c>
      <c r="BG2100" s="16">
        <f t="shared" si="418"/>
        <v>1800</v>
      </c>
      <c r="BH2100" s="16">
        <f t="shared" si="419"/>
        <v>960</v>
      </c>
      <c r="BI2100" s="16">
        <f t="shared" si="420"/>
        <v>12</v>
      </c>
    </row>
    <row r="2101" spans="1:61" ht="20.149999999999999" customHeight="1" x14ac:dyDescent="0.35">
      <c r="A2101">
        <v>2100</v>
      </c>
      <c r="B2101" t="s">
        <v>360</v>
      </c>
      <c r="C2101" t="s">
        <v>8713</v>
      </c>
      <c r="D2101" s="15" t="s">
        <v>2466</v>
      </c>
      <c r="E2101" s="12" t="s">
        <v>93</v>
      </c>
      <c r="F2101" s="16">
        <v>1967</v>
      </c>
      <c r="G2101" s="12" t="s">
        <v>2413</v>
      </c>
      <c r="H2101" s="12" t="s">
        <v>2414</v>
      </c>
      <c r="I2101" s="12" t="s">
        <v>92</v>
      </c>
      <c r="J2101" s="12" t="s">
        <v>2401</v>
      </c>
      <c r="K2101" s="12" t="s">
        <v>5619</v>
      </c>
      <c r="N2101" s="16" t="s">
        <v>206</v>
      </c>
      <c r="O2101" s="16" t="s">
        <v>365</v>
      </c>
      <c r="P2101" s="12" t="s">
        <v>131</v>
      </c>
      <c r="Q2101" s="16">
        <v>2023</v>
      </c>
      <c r="R2101" s="16">
        <v>1</v>
      </c>
      <c r="T2101" s="16">
        <v>0</v>
      </c>
      <c r="V2101" s="12" t="s">
        <v>204</v>
      </c>
      <c r="W2101" s="12" t="s">
        <v>204</v>
      </c>
      <c r="X2101" s="16">
        <v>1</v>
      </c>
      <c r="Y2101" s="16">
        <v>8</v>
      </c>
      <c r="Z2101" s="16">
        <v>1</v>
      </c>
      <c r="AA2101" s="16">
        <f t="shared" si="421"/>
        <v>120</v>
      </c>
      <c r="AB2101" s="16" t="s">
        <v>2429</v>
      </c>
      <c r="AC2101" s="16" t="s">
        <v>2416</v>
      </c>
      <c r="AD2101" s="16">
        <f t="shared" si="405"/>
        <v>42000</v>
      </c>
      <c r="AE2101" s="16">
        <f t="shared" si="406"/>
        <v>350</v>
      </c>
      <c r="AF2101" s="16">
        <f t="shared" si="407"/>
        <v>131250</v>
      </c>
      <c r="AG2101" s="16">
        <f t="shared" si="408"/>
        <v>100</v>
      </c>
      <c r="AH2101" s="12">
        <f t="shared" si="409"/>
        <v>0</v>
      </c>
      <c r="AI2101" s="16">
        <f t="shared" si="410"/>
        <v>7</v>
      </c>
      <c r="AJ2101" s="16">
        <f t="shared" si="411"/>
        <v>24150</v>
      </c>
      <c r="AK2101" s="16">
        <f t="shared" si="412"/>
        <v>500</v>
      </c>
      <c r="AL2101" s="16">
        <f t="shared" si="413"/>
        <v>5000</v>
      </c>
      <c r="AM2101" s="16">
        <f t="shared" si="414"/>
        <v>71000</v>
      </c>
      <c r="AN2101" s="16">
        <f t="shared" si="415"/>
        <v>273400</v>
      </c>
      <c r="AO2101" s="12" t="s">
        <v>1486</v>
      </c>
      <c r="AP2101" s="16">
        <v>1</v>
      </c>
      <c r="AQ2101" s="16" t="s">
        <v>204</v>
      </c>
      <c r="AS2101" s="16" t="s">
        <v>2422</v>
      </c>
      <c r="AT2101" s="16" t="s">
        <v>2418</v>
      </c>
      <c r="AU2101" t="s">
        <v>2419</v>
      </c>
      <c r="AV2101" s="15" t="s">
        <v>2420</v>
      </c>
      <c r="AW2101" s="16" t="s">
        <v>593</v>
      </c>
      <c r="AX2101" s="16" t="s">
        <v>204</v>
      </c>
      <c r="AY2101" s="16" t="s">
        <v>207</v>
      </c>
      <c r="AZ2101" s="16" t="s">
        <v>207</v>
      </c>
      <c r="BA2101" s="16" t="s">
        <v>207</v>
      </c>
      <c r="BB2101" s="16" t="s">
        <v>207</v>
      </c>
      <c r="BC2101" s="16">
        <v>1</v>
      </c>
      <c r="BD2101" s="16">
        <f t="shared" si="416"/>
        <v>3.5</v>
      </c>
      <c r="BE2101" s="16">
        <f t="shared" si="417"/>
        <v>1708.75</v>
      </c>
      <c r="BF2101" s="16">
        <v>0</v>
      </c>
      <c r="BG2101" s="16">
        <f t="shared" si="418"/>
        <v>1200</v>
      </c>
      <c r="BH2101" s="16">
        <f t="shared" si="419"/>
        <v>640</v>
      </c>
      <c r="BI2101" s="16">
        <f t="shared" si="420"/>
        <v>8</v>
      </c>
    </row>
    <row r="2102" spans="1:61" ht="20.149999999999999" customHeight="1" x14ac:dyDescent="0.35">
      <c r="A2102">
        <v>2101</v>
      </c>
      <c r="B2102" t="s">
        <v>360</v>
      </c>
      <c r="C2102" t="s">
        <v>8714</v>
      </c>
      <c r="D2102" s="15" t="s">
        <v>2467</v>
      </c>
      <c r="E2102" s="12" t="s">
        <v>98</v>
      </c>
      <c r="F2102" s="16">
        <v>1962</v>
      </c>
      <c r="G2102" s="12" t="s">
        <v>2413</v>
      </c>
      <c r="H2102" s="12" t="s">
        <v>2414</v>
      </c>
      <c r="I2102" s="12" t="s">
        <v>92</v>
      </c>
      <c r="J2102" s="12" t="s">
        <v>2401</v>
      </c>
      <c r="K2102" s="12" t="s">
        <v>5619</v>
      </c>
      <c r="N2102" s="16" t="s">
        <v>206</v>
      </c>
      <c r="O2102" s="16" t="s">
        <v>365</v>
      </c>
      <c r="P2102" s="12" t="s">
        <v>131</v>
      </c>
      <c r="Q2102" s="16">
        <v>2023</v>
      </c>
      <c r="R2102" s="16">
        <v>0.92</v>
      </c>
      <c r="T2102" s="16">
        <v>0</v>
      </c>
      <c r="V2102" s="12" t="s">
        <v>204</v>
      </c>
      <c r="W2102" s="12" t="s">
        <v>204</v>
      </c>
      <c r="X2102" s="16">
        <v>1</v>
      </c>
      <c r="Y2102" s="16">
        <v>8</v>
      </c>
      <c r="Z2102" s="16">
        <v>0.92</v>
      </c>
      <c r="AA2102" s="16">
        <f t="shared" si="421"/>
        <v>110.4</v>
      </c>
      <c r="AB2102" s="16" t="s">
        <v>2429</v>
      </c>
      <c r="AC2102" s="16" t="s">
        <v>2416</v>
      </c>
      <c r="AD2102" s="16">
        <f t="shared" si="405"/>
        <v>38640</v>
      </c>
      <c r="AE2102" s="16">
        <f t="shared" si="406"/>
        <v>322</v>
      </c>
      <c r="AF2102" s="16">
        <f t="shared" si="407"/>
        <v>120750</v>
      </c>
      <c r="AG2102" s="16">
        <f t="shared" si="408"/>
        <v>92</v>
      </c>
      <c r="AH2102" s="12">
        <f t="shared" si="409"/>
        <v>0</v>
      </c>
      <c r="AI2102" s="16">
        <f t="shared" si="410"/>
        <v>6.44</v>
      </c>
      <c r="AJ2102" s="16">
        <f t="shared" si="411"/>
        <v>22218</v>
      </c>
      <c r="AK2102" s="16">
        <f t="shared" si="412"/>
        <v>460</v>
      </c>
      <c r="AL2102" s="16">
        <f t="shared" si="413"/>
        <v>4600</v>
      </c>
      <c r="AM2102" s="16">
        <f t="shared" si="414"/>
        <v>65320</v>
      </c>
      <c r="AN2102" s="16">
        <f t="shared" si="415"/>
        <v>251528</v>
      </c>
      <c r="AO2102" s="12" t="s">
        <v>1486</v>
      </c>
      <c r="AP2102" s="16">
        <v>0.92</v>
      </c>
      <c r="AQ2102" s="16" t="s">
        <v>204</v>
      </c>
      <c r="AS2102" s="16" t="s">
        <v>2422</v>
      </c>
      <c r="AT2102" s="16" t="s">
        <v>2418</v>
      </c>
      <c r="AU2102" t="s">
        <v>2419</v>
      </c>
      <c r="AV2102" s="15" t="s">
        <v>2420</v>
      </c>
      <c r="AW2102" s="16" t="s">
        <v>593</v>
      </c>
      <c r="AX2102" s="16" t="s">
        <v>204</v>
      </c>
      <c r="AY2102" s="16" t="s">
        <v>207</v>
      </c>
      <c r="AZ2102" s="16" t="s">
        <v>207</v>
      </c>
      <c r="BA2102" s="16" t="s">
        <v>207</v>
      </c>
      <c r="BB2102" s="16" t="s">
        <v>207</v>
      </c>
      <c r="BC2102" s="16">
        <v>0.92</v>
      </c>
      <c r="BD2102" s="16">
        <f t="shared" si="416"/>
        <v>3.22</v>
      </c>
      <c r="BE2102" s="16">
        <f t="shared" si="417"/>
        <v>1572.05</v>
      </c>
      <c r="BF2102" s="16">
        <v>0</v>
      </c>
      <c r="BG2102" s="16">
        <f t="shared" si="418"/>
        <v>1104</v>
      </c>
      <c r="BH2102" s="16">
        <f t="shared" si="419"/>
        <v>588.80000000000007</v>
      </c>
      <c r="BI2102" s="16">
        <f t="shared" si="420"/>
        <v>7.3600000000000012</v>
      </c>
    </row>
    <row r="2103" spans="1:61" ht="20.149999999999999" customHeight="1" x14ac:dyDescent="0.35">
      <c r="A2103">
        <v>2102</v>
      </c>
      <c r="B2103" t="s">
        <v>360</v>
      </c>
      <c r="C2103" t="s">
        <v>8715</v>
      </c>
      <c r="D2103" s="15" t="s">
        <v>2468</v>
      </c>
      <c r="E2103" s="12" t="s">
        <v>93</v>
      </c>
      <c r="F2103" s="16">
        <v>1978</v>
      </c>
      <c r="G2103" s="12" t="s">
        <v>2413</v>
      </c>
      <c r="H2103" s="12" t="s">
        <v>2414</v>
      </c>
      <c r="I2103" s="12" t="s">
        <v>92</v>
      </c>
      <c r="J2103" s="12" t="s">
        <v>2401</v>
      </c>
      <c r="K2103" s="12" t="s">
        <v>5619</v>
      </c>
      <c r="N2103" s="16" t="s">
        <v>206</v>
      </c>
      <c r="O2103" s="16" t="s">
        <v>365</v>
      </c>
      <c r="P2103" s="12" t="s">
        <v>131</v>
      </c>
      <c r="Q2103" s="16">
        <v>2023</v>
      </c>
      <c r="R2103" s="16">
        <v>2.2999999999999998</v>
      </c>
      <c r="T2103" s="16">
        <v>0</v>
      </c>
      <c r="V2103" s="12" t="s">
        <v>204</v>
      </c>
      <c r="W2103" s="12" t="s">
        <v>204</v>
      </c>
      <c r="X2103" s="16">
        <v>1</v>
      </c>
      <c r="Y2103" s="16">
        <v>8</v>
      </c>
      <c r="Z2103" s="16">
        <v>2.2999999999999998</v>
      </c>
      <c r="AA2103" s="16">
        <f t="shared" si="421"/>
        <v>276</v>
      </c>
      <c r="AB2103" s="16" t="s">
        <v>2429</v>
      </c>
      <c r="AC2103" s="16" t="s">
        <v>2416</v>
      </c>
      <c r="AD2103" s="16">
        <f t="shared" si="405"/>
        <v>96600</v>
      </c>
      <c r="AE2103" s="16">
        <f t="shared" si="406"/>
        <v>804.99999999999989</v>
      </c>
      <c r="AF2103" s="16">
        <f t="shared" si="407"/>
        <v>301874.99999999994</v>
      </c>
      <c r="AG2103" s="16">
        <f t="shared" si="408"/>
        <v>229.99999999999997</v>
      </c>
      <c r="AH2103" s="12">
        <f t="shared" si="409"/>
        <v>0</v>
      </c>
      <c r="AI2103" s="16">
        <f t="shared" si="410"/>
        <v>16.099999999999998</v>
      </c>
      <c r="AJ2103" s="16">
        <f t="shared" si="411"/>
        <v>55544.999999999993</v>
      </c>
      <c r="AK2103" s="16">
        <f t="shared" si="412"/>
        <v>1150</v>
      </c>
      <c r="AL2103" s="16">
        <f t="shared" si="413"/>
        <v>11500</v>
      </c>
      <c r="AM2103" s="16">
        <f t="shared" si="414"/>
        <v>163300</v>
      </c>
      <c r="AN2103" s="16">
        <f t="shared" si="415"/>
        <v>628820</v>
      </c>
      <c r="AO2103" s="12" t="s">
        <v>1486</v>
      </c>
      <c r="AP2103" s="16">
        <v>2.2999999999999998</v>
      </c>
      <c r="AQ2103" s="16" t="s">
        <v>204</v>
      </c>
      <c r="AS2103" s="16" t="s">
        <v>2422</v>
      </c>
      <c r="AT2103" s="16" t="s">
        <v>2418</v>
      </c>
      <c r="AU2103" t="s">
        <v>2419</v>
      </c>
      <c r="AV2103" s="15" t="s">
        <v>2420</v>
      </c>
      <c r="AW2103" s="16" t="s">
        <v>593</v>
      </c>
      <c r="AX2103" s="16" t="s">
        <v>204</v>
      </c>
      <c r="AY2103" s="16" t="s">
        <v>207</v>
      </c>
      <c r="AZ2103" s="16" t="s">
        <v>207</v>
      </c>
      <c r="BA2103" s="16" t="s">
        <v>207</v>
      </c>
      <c r="BB2103" s="16" t="s">
        <v>207</v>
      </c>
      <c r="BC2103" s="16">
        <v>2.2999999999999998</v>
      </c>
      <c r="BD2103" s="16">
        <f t="shared" si="416"/>
        <v>8.0499999999999989</v>
      </c>
      <c r="BE2103" s="16">
        <f t="shared" si="417"/>
        <v>3930.125</v>
      </c>
      <c r="BF2103" s="16">
        <v>0</v>
      </c>
      <c r="BG2103" s="16">
        <f t="shared" si="418"/>
        <v>2760</v>
      </c>
      <c r="BH2103" s="16">
        <f t="shared" si="419"/>
        <v>1472</v>
      </c>
      <c r="BI2103" s="16">
        <f t="shared" si="420"/>
        <v>18.399999999999999</v>
      </c>
    </row>
    <row r="2104" spans="1:61" ht="20.149999999999999" customHeight="1" x14ac:dyDescent="0.35">
      <c r="A2104">
        <v>2103</v>
      </c>
      <c r="B2104" t="s">
        <v>360</v>
      </c>
      <c r="C2104" t="s">
        <v>8716</v>
      </c>
      <c r="D2104" s="15" t="s">
        <v>2469</v>
      </c>
      <c r="E2104" s="12" t="s">
        <v>98</v>
      </c>
      <c r="F2104" s="16">
        <v>1972</v>
      </c>
      <c r="G2104" s="12" t="s">
        <v>2413</v>
      </c>
      <c r="H2104" s="12" t="s">
        <v>2414</v>
      </c>
      <c r="I2104" s="12" t="s">
        <v>92</v>
      </c>
      <c r="J2104" s="12" t="s">
        <v>2401</v>
      </c>
      <c r="K2104" s="12" t="s">
        <v>5619</v>
      </c>
      <c r="N2104" s="16" t="s">
        <v>206</v>
      </c>
      <c r="O2104" s="16" t="s">
        <v>365</v>
      </c>
      <c r="P2104" s="12" t="s">
        <v>131</v>
      </c>
      <c r="Q2104" s="16">
        <v>2023</v>
      </c>
      <c r="R2104" s="16">
        <v>1.2</v>
      </c>
      <c r="T2104" s="16">
        <v>0</v>
      </c>
      <c r="V2104" s="12" t="s">
        <v>204</v>
      </c>
      <c r="W2104" s="12" t="s">
        <v>204</v>
      </c>
      <c r="X2104" s="16">
        <v>1</v>
      </c>
      <c r="Y2104" s="16">
        <v>8</v>
      </c>
      <c r="Z2104" s="16">
        <v>1.2</v>
      </c>
      <c r="AA2104" s="16">
        <f t="shared" si="421"/>
        <v>144</v>
      </c>
      <c r="AB2104" s="16" t="s">
        <v>2429</v>
      </c>
      <c r="AC2104" s="16" t="s">
        <v>2416</v>
      </c>
      <c r="AD2104" s="16">
        <f t="shared" si="405"/>
        <v>50400</v>
      </c>
      <c r="AE2104" s="16">
        <f t="shared" si="406"/>
        <v>420</v>
      </c>
      <c r="AF2104" s="16">
        <f t="shared" si="407"/>
        <v>157500</v>
      </c>
      <c r="AG2104" s="16">
        <f t="shared" si="408"/>
        <v>120</v>
      </c>
      <c r="AH2104" s="12">
        <f t="shared" si="409"/>
        <v>0</v>
      </c>
      <c r="AI2104" s="16">
        <f t="shared" si="410"/>
        <v>8.4</v>
      </c>
      <c r="AJ2104" s="16">
        <f t="shared" si="411"/>
        <v>28980</v>
      </c>
      <c r="AK2104" s="16">
        <f t="shared" si="412"/>
        <v>600</v>
      </c>
      <c r="AL2104" s="16">
        <f t="shared" si="413"/>
        <v>6000</v>
      </c>
      <c r="AM2104" s="16">
        <f t="shared" si="414"/>
        <v>85200</v>
      </c>
      <c r="AN2104" s="16">
        <f t="shared" si="415"/>
        <v>328080</v>
      </c>
      <c r="AO2104" s="12" t="s">
        <v>1486</v>
      </c>
      <c r="AP2104" s="16">
        <v>1.2</v>
      </c>
      <c r="AQ2104" s="16" t="s">
        <v>204</v>
      </c>
      <c r="AS2104" s="16" t="s">
        <v>2422</v>
      </c>
      <c r="AT2104" s="16" t="s">
        <v>2418</v>
      </c>
      <c r="AU2104" t="s">
        <v>2419</v>
      </c>
      <c r="AV2104" s="15" t="s">
        <v>2420</v>
      </c>
      <c r="AW2104" s="16" t="s">
        <v>593</v>
      </c>
      <c r="AX2104" s="16" t="s">
        <v>204</v>
      </c>
      <c r="AY2104" s="16" t="s">
        <v>207</v>
      </c>
      <c r="AZ2104" s="16" t="s">
        <v>207</v>
      </c>
      <c r="BA2104" s="16" t="s">
        <v>207</v>
      </c>
      <c r="BB2104" s="16" t="s">
        <v>207</v>
      </c>
      <c r="BC2104" s="16">
        <v>1.2</v>
      </c>
      <c r="BD2104" s="16">
        <f t="shared" si="416"/>
        <v>4.2</v>
      </c>
      <c r="BE2104" s="16">
        <f t="shared" si="417"/>
        <v>2050.5</v>
      </c>
      <c r="BF2104" s="16">
        <v>0</v>
      </c>
      <c r="BG2104" s="16">
        <f t="shared" si="418"/>
        <v>1440</v>
      </c>
      <c r="BH2104" s="16">
        <f t="shared" si="419"/>
        <v>768</v>
      </c>
      <c r="BI2104" s="16">
        <f t="shared" si="420"/>
        <v>9.6</v>
      </c>
    </row>
    <row r="2105" spans="1:61" ht="20.149999999999999" customHeight="1" x14ac:dyDescent="0.35">
      <c r="A2105">
        <v>2104</v>
      </c>
      <c r="B2105" t="s">
        <v>360</v>
      </c>
      <c r="C2105" t="s">
        <v>8717</v>
      </c>
      <c r="D2105" s="15" t="s">
        <v>2470</v>
      </c>
      <c r="E2105" s="12" t="s">
        <v>98</v>
      </c>
      <c r="F2105" s="16">
        <v>1968</v>
      </c>
      <c r="G2105" s="12" t="s">
        <v>2413</v>
      </c>
      <c r="H2105" s="12" t="s">
        <v>2414</v>
      </c>
      <c r="I2105" s="12" t="s">
        <v>92</v>
      </c>
      <c r="J2105" s="12" t="s">
        <v>2401</v>
      </c>
      <c r="K2105" s="12" t="s">
        <v>5619</v>
      </c>
      <c r="N2105" s="16" t="s">
        <v>206</v>
      </c>
      <c r="O2105" s="16" t="s">
        <v>365</v>
      </c>
      <c r="P2105" s="12" t="s">
        <v>131</v>
      </c>
      <c r="Q2105" s="16">
        <v>2023</v>
      </c>
      <c r="R2105" s="16">
        <v>1.1200000000000001</v>
      </c>
      <c r="T2105" s="16">
        <v>0</v>
      </c>
      <c r="V2105" s="12" t="s">
        <v>204</v>
      </c>
      <c r="W2105" s="12" t="s">
        <v>204</v>
      </c>
      <c r="X2105" s="16">
        <v>1</v>
      </c>
      <c r="Y2105" s="16">
        <v>8</v>
      </c>
      <c r="Z2105" s="16">
        <v>1.1200000000000001</v>
      </c>
      <c r="AA2105" s="16">
        <f t="shared" si="421"/>
        <v>134.4</v>
      </c>
      <c r="AB2105" s="16" t="s">
        <v>2429</v>
      </c>
      <c r="AC2105" s="16" t="s">
        <v>2416</v>
      </c>
      <c r="AD2105" s="16">
        <f t="shared" si="405"/>
        <v>47040</v>
      </c>
      <c r="AE2105" s="16">
        <f t="shared" si="406"/>
        <v>392.00000000000006</v>
      </c>
      <c r="AF2105" s="16">
        <f t="shared" si="407"/>
        <v>147000.00000000003</v>
      </c>
      <c r="AG2105" s="16">
        <f t="shared" si="408"/>
        <v>112.00000000000001</v>
      </c>
      <c r="AH2105" s="12">
        <f t="shared" si="409"/>
        <v>0</v>
      </c>
      <c r="AI2105" s="16">
        <f t="shared" si="410"/>
        <v>7.8400000000000007</v>
      </c>
      <c r="AJ2105" s="16">
        <f t="shared" si="411"/>
        <v>27048.000000000004</v>
      </c>
      <c r="AK2105" s="16">
        <f t="shared" si="412"/>
        <v>560</v>
      </c>
      <c r="AL2105" s="16">
        <f t="shared" si="413"/>
        <v>5600.0000000000009</v>
      </c>
      <c r="AM2105" s="16">
        <f t="shared" si="414"/>
        <v>79520.000000000015</v>
      </c>
      <c r="AN2105" s="16">
        <f t="shared" si="415"/>
        <v>306208.00000000006</v>
      </c>
      <c r="AO2105" s="12" t="s">
        <v>1486</v>
      </c>
      <c r="AP2105" s="16">
        <v>1.1200000000000001</v>
      </c>
      <c r="AQ2105" s="16" t="s">
        <v>204</v>
      </c>
      <c r="AS2105" s="16" t="s">
        <v>2422</v>
      </c>
      <c r="AT2105" s="16" t="s">
        <v>2418</v>
      </c>
      <c r="AU2105" t="s">
        <v>2419</v>
      </c>
      <c r="AV2105" s="15" t="s">
        <v>2420</v>
      </c>
      <c r="AW2105" s="16" t="s">
        <v>593</v>
      </c>
      <c r="AX2105" s="16" t="s">
        <v>204</v>
      </c>
      <c r="AY2105" s="16" t="s">
        <v>207</v>
      </c>
      <c r="AZ2105" s="16" t="s">
        <v>207</v>
      </c>
      <c r="BA2105" s="16" t="s">
        <v>207</v>
      </c>
      <c r="BB2105" s="16" t="s">
        <v>207</v>
      </c>
      <c r="BC2105" s="16">
        <v>1.1200000000000001</v>
      </c>
      <c r="BD2105" s="16">
        <f t="shared" si="416"/>
        <v>3.9200000000000004</v>
      </c>
      <c r="BE2105" s="16">
        <f t="shared" si="417"/>
        <v>1913.8000000000004</v>
      </c>
      <c r="BF2105" s="16">
        <v>0</v>
      </c>
      <c r="BG2105" s="16">
        <f t="shared" si="418"/>
        <v>1344.0000000000002</v>
      </c>
      <c r="BH2105" s="16">
        <f t="shared" si="419"/>
        <v>716.80000000000007</v>
      </c>
      <c r="BI2105" s="16">
        <f t="shared" si="420"/>
        <v>8.9600000000000009</v>
      </c>
    </row>
    <row r="2106" spans="1:61" ht="20.149999999999999" customHeight="1" x14ac:dyDescent="0.35">
      <c r="A2106">
        <v>2105</v>
      </c>
      <c r="B2106" t="s">
        <v>360</v>
      </c>
      <c r="C2106" t="s">
        <v>8718</v>
      </c>
      <c r="D2106" s="15" t="s">
        <v>2471</v>
      </c>
      <c r="E2106" s="12" t="s">
        <v>93</v>
      </c>
      <c r="F2106" s="16">
        <v>1971</v>
      </c>
      <c r="G2106" s="12" t="s">
        <v>2413</v>
      </c>
      <c r="H2106" s="12" t="s">
        <v>2414</v>
      </c>
      <c r="I2106" s="12" t="s">
        <v>92</v>
      </c>
      <c r="J2106" s="12" t="s">
        <v>2401</v>
      </c>
      <c r="K2106" s="12" t="s">
        <v>5619</v>
      </c>
      <c r="N2106" s="16" t="s">
        <v>206</v>
      </c>
      <c r="O2106" s="16" t="s">
        <v>365</v>
      </c>
      <c r="P2106" s="12" t="s">
        <v>131</v>
      </c>
      <c r="Q2106" s="16">
        <v>2023</v>
      </c>
      <c r="R2106" s="16">
        <v>1.24</v>
      </c>
      <c r="T2106" s="16">
        <v>0</v>
      </c>
      <c r="V2106" s="12" t="s">
        <v>204</v>
      </c>
      <c r="W2106" s="12" t="s">
        <v>204</v>
      </c>
      <c r="X2106" s="16">
        <v>1</v>
      </c>
      <c r="Y2106" s="16">
        <v>8</v>
      </c>
      <c r="Z2106" s="16">
        <v>1.24</v>
      </c>
      <c r="AA2106" s="16">
        <f t="shared" si="421"/>
        <v>148.80000000000001</v>
      </c>
      <c r="AB2106" s="16" t="s">
        <v>2429</v>
      </c>
      <c r="AC2106" s="16" t="s">
        <v>2416</v>
      </c>
      <c r="AD2106" s="16">
        <f t="shared" si="405"/>
        <v>52080.000000000007</v>
      </c>
      <c r="AE2106" s="16">
        <f t="shared" si="406"/>
        <v>434</v>
      </c>
      <c r="AF2106" s="16">
        <f t="shared" si="407"/>
        <v>162750</v>
      </c>
      <c r="AG2106" s="16">
        <f t="shared" si="408"/>
        <v>124</v>
      </c>
      <c r="AH2106" s="12">
        <f t="shared" si="409"/>
        <v>0</v>
      </c>
      <c r="AI2106" s="16">
        <f t="shared" si="410"/>
        <v>8.68</v>
      </c>
      <c r="AJ2106" s="16">
        <f t="shared" si="411"/>
        <v>29946</v>
      </c>
      <c r="AK2106" s="16">
        <f t="shared" si="412"/>
        <v>620</v>
      </c>
      <c r="AL2106" s="16">
        <f t="shared" si="413"/>
        <v>6200</v>
      </c>
      <c r="AM2106" s="16">
        <f t="shared" si="414"/>
        <v>88040</v>
      </c>
      <c r="AN2106" s="16">
        <f t="shared" si="415"/>
        <v>339016</v>
      </c>
      <c r="AO2106" s="12" t="s">
        <v>1486</v>
      </c>
      <c r="AP2106" s="16">
        <v>1.24</v>
      </c>
      <c r="AQ2106" s="16" t="s">
        <v>204</v>
      </c>
      <c r="AS2106" s="16" t="s">
        <v>2422</v>
      </c>
      <c r="AT2106" s="16" t="s">
        <v>2418</v>
      </c>
      <c r="AU2106" t="s">
        <v>2419</v>
      </c>
      <c r="AV2106" s="15" t="s">
        <v>2420</v>
      </c>
      <c r="AW2106" s="16" t="s">
        <v>593</v>
      </c>
      <c r="AX2106" s="16" t="s">
        <v>204</v>
      </c>
      <c r="AY2106" s="16" t="s">
        <v>207</v>
      </c>
      <c r="AZ2106" s="16" t="s">
        <v>207</v>
      </c>
      <c r="BA2106" s="16" t="s">
        <v>207</v>
      </c>
      <c r="BB2106" s="16" t="s">
        <v>207</v>
      </c>
      <c r="BC2106" s="16">
        <v>1.24</v>
      </c>
      <c r="BD2106" s="16">
        <f t="shared" si="416"/>
        <v>4.34</v>
      </c>
      <c r="BE2106" s="16">
        <f t="shared" si="417"/>
        <v>2118.85</v>
      </c>
      <c r="BF2106" s="16">
        <v>0</v>
      </c>
      <c r="BG2106" s="16">
        <f t="shared" si="418"/>
        <v>1488</v>
      </c>
      <c r="BH2106" s="16">
        <f t="shared" si="419"/>
        <v>793.6</v>
      </c>
      <c r="BI2106" s="16">
        <f t="shared" si="420"/>
        <v>9.92</v>
      </c>
    </row>
    <row r="2107" spans="1:61" ht="20.149999999999999" customHeight="1" x14ac:dyDescent="0.35">
      <c r="A2107">
        <v>2106</v>
      </c>
      <c r="B2107" t="s">
        <v>360</v>
      </c>
      <c r="C2107" t="s">
        <v>8719</v>
      </c>
      <c r="D2107" s="15" t="s">
        <v>2472</v>
      </c>
      <c r="E2107" s="12" t="s">
        <v>98</v>
      </c>
      <c r="G2107" s="12" t="s">
        <v>2413</v>
      </c>
      <c r="H2107" s="12" t="s">
        <v>2414</v>
      </c>
      <c r="I2107" s="12" t="s">
        <v>92</v>
      </c>
      <c r="J2107" s="12" t="s">
        <v>2401</v>
      </c>
      <c r="K2107" s="12" t="s">
        <v>5619</v>
      </c>
      <c r="N2107" s="16" t="s">
        <v>206</v>
      </c>
      <c r="O2107" s="16" t="s">
        <v>365</v>
      </c>
      <c r="P2107" s="12" t="s">
        <v>131</v>
      </c>
      <c r="Q2107" s="16">
        <v>2023</v>
      </c>
      <c r="R2107" s="16">
        <v>1</v>
      </c>
      <c r="T2107" s="16">
        <v>0</v>
      </c>
      <c r="V2107" s="12" t="s">
        <v>204</v>
      </c>
      <c r="W2107" s="12" t="s">
        <v>204</v>
      </c>
      <c r="X2107" s="16">
        <v>1</v>
      </c>
      <c r="Y2107" s="16">
        <v>8</v>
      </c>
      <c r="Z2107" s="16">
        <v>1</v>
      </c>
      <c r="AA2107" s="16">
        <f t="shared" si="421"/>
        <v>120</v>
      </c>
      <c r="AB2107" s="16" t="s">
        <v>2429</v>
      </c>
      <c r="AC2107" s="16" t="s">
        <v>2416</v>
      </c>
      <c r="AD2107" s="16">
        <f t="shared" si="405"/>
        <v>42000</v>
      </c>
      <c r="AE2107" s="16">
        <f t="shared" si="406"/>
        <v>350</v>
      </c>
      <c r="AF2107" s="16">
        <f t="shared" si="407"/>
        <v>131250</v>
      </c>
      <c r="AG2107" s="16">
        <f t="shared" si="408"/>
        <v>100</v>
      </c>
      <c r="AH2107" s="12">
        <f t="shared" si="409"/>
        <v>0</v>
      </c>
      <c r="AI2107" s="16">
        <f t="shared" si="410"/>
        <v>7</v>
      </c>
      <c r="AJ2107" s="16">
        <f t="shared" si="411"/>
        <v>24150</v>
      </c>
      <c r="AK2107" s="16">
        <f t="shared" si="412"/>
        <v>500</v>
      </c>
      <c r="AL2107" s="16">
        <f t="shared" si="413"/>
        <v>5000</v>
      </c>
      <c r="AM2107" s="16">
        <f t="shared" si="414"/>
        <v>71000</v>
      </c>
      <c r="AN2107" s="16">
        <f t="shared" si="415"/>
        <v>273400</v>
      </c>
      <c r="AO2107" s="12" t="s">
        <v>1486</v>
      </c>
      <c r="AP2107" s="16">
        <v>1</v>
      </c>
      <c r="AQ2107" s="16" t="s">
        <v>204</v>
      </c>
      <c r="AS2107" s="16" t="s">
        <v>2422</v>
      </c>
      <c r="AT2107" s="16" t="s">
        <v>2418</v>
      </c>
      <c r="AU2107" t="s">
        <v>2419</v>
      </c>
      <c r="AV2107" s="15" t="s">
        <v>2420</v>
      </c>
      <c r="AW2107" s="16" t="s">
        <v>593</v>
      </c>
      <c r="AX2107" s="16" t="s">
        <v>204</v>
      </c>
      <c r="AY2107" s="16" t="s">
        <v>207</v>
      </c>
      <c r="AZ2107" s="16" t="s">
        <v>207</v>
      </c>
      <c r="BA2107" s="16" t="s">
        <v>207</v>
      </c>
      <c r="BB2107" s="16" t="s">
        <v>207</v>
      </c>
      <c r="BC2107" s="16">
        <v>1</v>
      </c>
      <c r="BD2107" s="16">
        <f t="shared" si="416"/>
        <v>3.5</v>
      </c>
      <c r="BE2107" s="16">
        <f t="shared" si="417"/>
        <v>1708.75</v>
      </c>
      <c r="BF2107" s="16">
        <v>0</v>
      </c>
      <c r="BG2107" s="16">
        <f t="shared" si="418"/>
        <v>1200</v>
      </c>
      <c r="BH2107" s="16">
        <f t="shared" si="419"/>
        <v>640</v>
      </c>
      <c r="BI2107" s="16">
        <f t="shared" si="420"/>
        <v>8</v>
      </c>
    </row>
    <row r="2108" spans="1:61" ht="20.149999999999999" customHeight="1" x14ac:dyDescent="0.35">
      <c r="A2108">
        <v>2107</v>
      </c>
      <c r="B2108" t="s">
        <v>360</v>
      </c>
      <c r="C2108" t="s">
        <v>8720</v>
      </c>
      <c r="D2108" s="15" t="s">
        <v>2473</v>
      </c>
      <c r="E2108" s="12" t="s">
        <v>98</v>
      </c>
      <c r="G2108" s="12" t="s">
        <v>2413</v>
      </c>
      <c r="H2108" s="12" t="s">
        <v>2414</v>
      </c>
      <c r="I2108" s="12" t="s">
        <v>92</v>
      </c>
      <c r="J2108" s="12" t="s">
        <v>2401</v>
      </c>
      <c r="K2108" s="12" t="s">
        <v>5619</v>
      </c>
      <c r="N2108" s="16" t="s">
        <v>206</v>
      </c>
      <c r="O2108" s="16" t="s">
        <v>365</v>
      </c>
      <c r="P2108" s="12" t="s">
        <v>131</v>
      </c>
      <c r="Q2108" s="16">
        <v>2023</v>
      </c>
      <c r="R2108" s="16">
        <v>4.1500000000000004</v>
      </c>
      <c r="T2108" s="16">
        <v>0</v>
      </c>
      <c r="V2108" s="12" t="s">
        <v>204</v>
      </c>
      <c r="W2108" s="12" t="s">
        <v>204</v>
      </c>
      <c r="X2108" s="16">
        <v>1</v>
      </c>
      <c r="Y2108" s="16">
        <v>8</v>
      </c>
      <c r="Z2108" s="16">
        <v>4.1500000000000004</v>
      </c>
      <c r="AA2108" s="16">
        <f t="shared" si="421"/>
        <v>498.00000000000006</v>
      </c>
      <c r="AB2108" s="16" t="s">
        <v>2429</v>
      </c>
      <c r="AC2108" s="16" t="s">
        <v>2416</v>
      </c>
      <c r="AD2108" s="16">
        <f t="shared" si="405"/>
        <v>174300.00000000003</v>
      </c>
      <c r="AE2108" s="16">
        <f t="shared" si="406"/>
        <v>1452.5000000000002</v>
      </c>
      <c r="AF2108" s="16">
        <f t="shared" si="407"/>
        <v>544687.50000000012</v>
      </c>
      <c r="AG2108" s="16">
        <f t="shared" si="408"/>
        <v>415.00000000000006</v>
      </c>
      <c r="AH2108" s="12">
        <f t="shared" si="409"/>
        <v>0</v>
      </c>
      <c r="AI2108" s="16">
        <f t="shared" si="410"/>
        <v>29.050000000000004</v>
      </c>
      <c r="AJ2108" s="16">
        <f t="shared" si="411"/>
        <v>100222.50000000001</v>
      </c>
      <c r="AK2108" s="16">
        <f t="shared" si="412"/>
        <v>2075</v>
      </c>
      <c r="AL2108" s="16">
        <f t="shared" si="413"/>
        <v>20750</v>
      </c>
      <c r="AM2108" s="16">
        <f t="shared" si="414"/>
        <v>294650</v>
      </c>
      <c r="AN2108" s="16">
        <f t="shared" si="415"/>
        <v>1134610.0000000002</v>
      </c>
      <c r="AO2108" s="12" t="s">
        <v>1486</v>
      </c>
      <c r="AP2108" s="16">
        <v>4.1500000000000004</v>
      </c>
      <c r="AQ2108" s="16" t="s">
        <v>204</v>
      </c>
      <c r="AS2108" s="16" t="s">
        <v>2422</v>
      </c>
      <c r="AT2108" s="16" t="s">
        <v>2418</v>
      </c>
      <c r="AU2108" t="s">
        <v>2419</v>
      </c>
      <c r="AV2108" s="15" t="s">
        <v>2420</v>
      </c>
      <c r="AW2108" s="16" t="s">
        <v>593</v>
      </c>
      <c r="AX2108" s="16" t="s">
        <v>204</v>
      </c>
      <c r="AY2108" s="16" t="s">
        <v>207</v>
      </c>
      <c r="AZ2108" s="16" t="s">
        <v>207</v>
      </c>
      <c r="BA2108" s="16" t="s">
        <v>207</v>
      </c>
      <c r="BB2108" s="16" t="s">
        <v>207</v>
      </c>
      <c r="BC2108" s="16">
        <v>4.1500000000000004</v>
      </c>
      <c r="BD2108" s="16">
        <f t="shared" si="416"/>
        <v>14.525000000000002</v>
      </c>
      <c r="BE2108" s="16">
        <f t="shared" si="417"/>
        <v>7091.3125000000018</v>
      </c>
      <c r="BF2108" s="16">
        <v>0</v>
      </c>
      <c r="BG2108" s="16">
        <f t="shared" si="418"/>
        <v>4980</v>
      </c>
      <c r="BH2108" s="16">
        <f t="shared" si="419"/>
        <v>2656</v>
      </c>
      <c r="BI2108" s="16">
        <f t="shared" si="420"/>
        <v>33.200000000000003</v>
      </c>
    </row>
    <row r="2109" spans="1:61" ht="20.149999999999999" customHeight="1" x14ac:dyDescent="0.35">
      <c r="A2109">
        <v>2108</v>
      </c>
      <c r="B2109" t="s">
        <v>360</v>
      </c>
      <c r="C2109" t="s">
        <v>8721</v>
      </c>
      <c r="D2109" s="15" t="s">
        <v>2474</v>
      </c>
      <c r="E2109" s="12" t="s">
        <v>98</v>
      </c>
      <c r="F2109" s="16">
        <v>1980</v>
      </c>
      <c r="G2109" s="12" t="s">
        <v>2413</v>
      </c>
      <c r="H2109" s="12" t="s">
        <v>2414</v>
      </c>
      <c r="I2109" s="12" t="s">
        <v>92</v>
      </c>
      <c r="J2109" s="12" t="s">
        <v>2401</v>
      </c>
      <c r="K2109" s="12" t="s">
        <v>5619</v>
      </c>
      <c r="N2109" s="16" t="s">
        <v>206</v>
      </c>
      <c r="O2109" s="16" t="s">
        <v>365</v>
      </c>
      <c r="P2109" s="12" t="s">
        <v>131</v>
      </c>
      <c r="Q2109" s="16">
        <v>2023</v>
      </c>
      <c r="R2109" s="16">
        <v>3.19</v>
      </c>
      <c r="T2109" s="16">
        <v>0</v>
      </c>
      <c r="V2109" s="12" t="s">
        <v>204</v>
      </c>
      <c r="W2109" s="12" t="s">
        <v>204</v>
      </c>
      <c r="X2109" s="16">
        <v>1</v>
      </c>
      <c r="Y2109" s="16">
        <v>8</v>
      </c>
      <c r="Z2109" s="16">
        <v>3.19</v>
      </c>
      <c r="AA2109" s="16">
        <f t="shared" si="421"/>
        <v>382.8</v>
      </c>
      <c r="AB2109" s="16" t="s">
        <v>2429</v>
      </c>
      <c r="AC2109" s="16" t="s">
        <v>2416</v>
      </c>
      <c r="AD2109" s="16">
        <f t="shared" si="405"/>
        <v>133980</v>
      </c>
      <c r="AE2109" s="16">
        <f t="shared" si="406"/>
        <v>1116.5</v>
      </c>
      <c r="AF2109" s="16">
        <f t="shared" si="407"/>
        <v>418687.5</v>
      </c>
      <c r="AG2109" s="16">
        <f t="shared" si="408"/>
        <v>319</v>
      </c>
      <c r="AH2109" s="12">
        <f t="shared" si="409"/>
        <v>0</v>
      </c>
      <c r="AI2109" s="16">
        <f t="shared" si="410"/>
        <v>22.33</v>
      </c>
      <c r="AJ2109" s="16">
        <f t="shared" si="411"/>
        <v>77038.5</v>
      </c>
      <c r="AK2109" s="16">
        <f t="shared" si="412"/>
        <v>1595</v>
      </c>
      <c r="AL2109" s="16">
        <f t="shared" si="413"/>
        <v>15950</v>
      </c>
      <c r="AM2109" s="16">
        <f t="shared" si="414"/>
        <v>226490</v>
      </c>
      <c r="AN2109" s="16">
        <f t="shared" si="415"/>
        <v>872146</v>
      </c>
      <c r="AO2109" s="12" t="s">
        <v>1486</v>
      </c>
      <c r="AP2109" s="16">
        <v>3.19</v>
      </c>
      <c r="AQ2109" s="16" t="s">
        <v>204</v>
      </c>
      <c r="AS2109" s="16" t="s">
        <v>2422</v>
      </c>
      <c r="AT2109" s="16" t="s">
        <v>2418</v>
      </c>
      <c r="AU2109" t="s">
        <v>2419</v>
      </c>
      <c r="AV2109" s="15" t="s">
        <v>2420</v>
      </c>
      <c r="AW2109" s="16" t="s">
        <v>593</v>
      </c>
      <c r="AX2109" s="16" t="s">
        <v>204</v>
      </c>
      <c r="AY2109" s="16" t="s">
        <v>207</v>
      </c>
      <c r="AZ2109" s="16" t="s">
        <v>207</v>
      </c>
      <c r="BA2109" s="16" t="s">
        <v>207</v>
      </c>
      <c r="BB2109" s="16" t="s">
        <v>207</v>
      </c>
      <c r="BC2109" s="16">
        <v>3.19</v>
      </c>
      <c r="BD2109" s="16">
        <f t="shared" si="416"/>
        <v>11.164999999999999</v>
      </c>
      <c r="BE2109" s="16">
        <f t="shared" si="417"/>
        <v>5450.9125000000004</v>
      </c>
      <c r="BF2109" s="16">
        <v>0</v>
      </c>
      <c r="BG2109" s="16">
        <f t="shared" si="418"/>
        <v>3828</v>
      </c>
      <c r="BH2109" s="16">
        <f t="shared" si="419"/>
        <v>2041.6</v>
      </c>
      <c r="BI2109" s="16">
        <f t="shared" si="420"/>
        <v>25.52</v>
      </c>
    </row>
    <row r="2110" spans="1:61" ht="20.149999999999999" customHeight="1" x14ac:dyDescent="0.35">
      <c r="A2110">
        <v>2109</v>
      </c>
      <c r="B2110" t="s">
        <v>360</v>
      </c>
      <c r="C2110" t="s">
        <v>8722</v>
      </c>
      <c r="D2110" s="15" t="s">
        <v>2475</v>
      </c>
      <c r="E2110" s="12" t="s">
        <v>93</v>
      </c>
      <c r="F2110" s="16">
        <v>1976</v>
      </c>
      <c r="G2110" s="12" t="s">
        <v>2413</v>
      </c>
      <c r="H2110" s="12" t="s">
        <v>2414</v>
      </c>
      <c r="I2110" s="12" t="s">
        <v>92</v>
      </c>
      <c r="J2110" s="12" t="s">
        <v>2401</v>
      </c>
      <c r="K2110" s="12" t="s">
        <v>5619</v>
      </c>
      <c r="N2110" s="16" t="s">
        <v>206</v>
      </c>
      <c r="O2110" s="16" t="s">
        <v>365</v>
      </c>
      <c r="P2110" s="12" t="s">
        <v>131</v>
      </c>
      <c r="Q2110" s="16">
        <v>2023</v>
      </c>
      <c r="R2110" s="16">
        <v>1.1000000000000001</v>
      </c>
      <c r="T2110" s="16">
        <v>0</v>
      </c>
      <c r="V2110" s="12" t="s">
        <v>204</v>
      </c>
      <c r="W2110" s="12" t="s">
        <v>204</v>
      </c>
      <c r="X2110" s="16">
        <v>1</v>
      </c>
      <c r="Y2110" s="16">
        <v>8</v>
      </c>
      <c r="Z2110" s="16">
        <v>1.1000000000000001</v>
      </c>
      <c r="AA2110" s="16">
        <f t="shared" si="421"/>
        <v>132</v>
      </c>
      <c r="AB2110" s="16" t="s">
        <v>2429</v>
      </c>
      <c r="AC2110" s="16" t="s">
        <v>2416</v>
      </c>
      <c r="AD2110" s="16">
        <f t="shared" si="405"/>
        <v>46200</v>
      </c>
      <c r="AE2110" s="16">
        <f t="shared" si="406"/>
        <v>385.00000000000006</v>
      </c>
      <c r="AF2110" s="16">
        <f t="shared" si="407"/>
        <v>144375.00000000003</v>
      </c>
      <c r="AG2110" s="16">
        <f t="shared" si="408"/>
        <v>110.00000000000001</v>
      </c>
      <c r="AH2110" s="12">
        <f t="shared" si="409"/>
        <v>0</v>
      </c>
      <c r="AI2110" s="16">
        <f t="shared" si="410"/>
        <v>7.7000000000000011</v>
      </c>
      <c r="AJ2110" s="16">
        <f t="shared" si="411"/>
        <v>26565.000000000004</v>
      </c>
      <c r="AK2110" s="16">
        <f t="shared" si="412"/>
        <v>550</v>
      </c>
      <c r="AL2110" s="16">
        <f t="shared" si="413"/>
        <v>5500</v>
      </c>
      <c r="AM2110" s="16">
        <f t="shared" si="414"/>
        <v>78100</v>
      </c>
      <c r="AN2110" s="16">
        <f t="shared" si="415"/>
        <v>300740</v>
      </c>
      <c r="AO2110" s="12" t="s">
        <v>1486</v>
      </c>
      <c r="AP2110" s="16">
        <v>1.1000000000000001</v>
      </c>
      <c r="AQ2110" s="16" t="s">
        <v>204</v>
      </c>
      <c r="AS2110" s="16" t="s">
        <v>2422</v>
      </c>
      <c r="AT2110" s="16" t="s">
        <v>2418</v>
      </c>
      <c r="AU2110" t="s">
        <v>2419</v>
      </c>
      <c r="AV2110" s="15" t="s">
        <v>2420</v>
      </c>
      <c r="AW2110" s="16" t="s">
        <v>593</v>
      </c>
      <c r="AX2110" s="16" t="s">
        <v>204</v>
      </c>
      <c r="AY2110" s="16" t="s">
        <v>207</v>
      </c>
      <c r="AZ2110" s="16" t="s">
        <v>207</v>
      </c>
      <c r="BA2110" s="16" t="s">
        <v>207</v>
      </c>
      <c r="BB2110" s="16" t="s">
        <v>207</v>
      </c>
      <c r="BC2110" s="16">
        <v>1.1000000000000001</v>
      </c>
      <c r="BD2110" s="16">
        <f t="shared" si="416"/>
        <v>3.8500000000000005</v>
      </c>
      <c r="BE2110" s="16">
        <f t="shared" si="417"/>
        <v>1879.625</v>
      </c>
      <c r="BF2110" s="16">
        <v>0</v>
      </c>
      <c r="BG2110" s="16">
        <f t="shared" si="418"/>
        <v>1320</v>
      </c>
      <c r="BH2110" s="16">
        <f t="shared" si="419"/>
        <v>704</v>
      </c>
      <c r="BI2110" s="16">
        <f t="shared" si="420"/>
        <v>8.8000000000000007</v>
      </c>
    </row>
    <row r="2111" spans="1:61" ht="20.149999999999999" customHeight="1" x14ac:dyDescent="0.35">
      <c r="A2111">
        <v>2110</v>
      </c>
      <c r="B2111" t="s">
        <v>360</v>
      </c>
      <c r="C2111" t="s">
        <v>8723</v>
      </c>
      <c r="D2111" s="15" t="s">
        <v>2476</v>
      </c>
      <c r="E2111" s="12" t="s">
        <v>93</v>
      </c>
      <c r="G2111" s="12" t="s">
        <v>2413</v>
      </c>
      <c r="H2111" s="12" t="s">
        <v>2414</v>
      </c>
      <c r="I2111" s="12" t="s">
        <v>92</v>
      </c>
      <c r="J2111" s="12" t="s">
        <v>2401</v>
      </c>
      <c r="K2111" s="12" t="s">
        <v>5619</v>
      </c>
      <c r="N2111" s="16" t="s">
        <v>206</v>
      </c>
      <c r="O2111" s="16" t="s">
        <v>365</v>
      </c>
      <c r="P2111" s="12" t="s">
        <v>131</v>
      </c>
      <c r="Q2111" s="16">
        <v>2023</v>
      </c>
      <c r="R2111" s="16">
        <v>2.0299999999999998</v>
      </c>
      <c r="T2111" s="16">
        <v>0</v>
      </c>
      <c r="V2111" s="12" t="s">
        <v>204</v>
      </c>
      <c r="W2111" s="12" t="s">
        <v>204</v>
      </c>
      <c r="X2111" s="16">
        <v>1</v>
      </c>
      <c r="Y2111" s="16">
        <v>8</v>
      </c>
      <c r="Z2111" s="16">
        <v>2.0299999999999998</v>
      </c>
      <c r="AA2111" s="16">
        <f t="shared" si="421"/>
        <v>243.59999999999997</v>
      </c>
      <c r="AB2111" s="16" t="s">
        <v>2429</v>
      </c>
      <c r="AC2111" s="16" t="s">
        <v>2416</v>
      </c>
      <c r="AD2111" s="16">
        <f t="shared" si="405"/>
        <v>85259.999999999985</v>
      </c>
      <c r="AE2111" s="16">
        <f t="shared" si="406"/>
        <v>710.49999999999989</v>
      </c>
      <c r="AF2111" s="16">
        <f t="shared" si="407"/>
        <v>266437.49999999994</v>
      </c>
      <c r="AG2111" s="16">
        <f t="shared" si="408"/>
        <v>202.99999999999997</v>
      </c>
      <c r="AH2111" s="12">
        <f t="shared" si="409"/>
        <v>0</v>
      </c>
      <c r="AI2111" s="16">
        <f t="shared" si="410"/>
        <v>14.209999999999999</v>
      </c>
      <c r="AJ2111" s="16">
        <f t="shared" si="411"/>
        <v>49024.5</v>
      </c>
      <c r="AK2111" s="16">
        <f t="shared" si="412"/>
        <v>1014.9999999999999</v>
      </c>
      <c r="AL2111" s="16">
        <f t="shared" si="413"/>
        <v>10149.999999999998</v>
      </c>
      <c r="AM2111" s="16">
        <f t="shared" si="414"/>
        <v>144130</v>
      </c>
      <c r="AN2111" s="16">
        <f t="shared" si="415"/>
        <v>555001.99999999988</v>
      </c>
      <c r="AO2111" s="12" t="s">
        <v>1486</v>
      </c>
      <c r="AP2111" s="16">
        <v>2.0299999999999998</v>
      </c>
      <c r="AQ2111" s="16" t="s">
        <v>204</v>
      </c>
      <c r="AS2111" s="16" t="s">
        <v>2422</v>
      </c>
      <c r="AT2111" s="16" t="s">
        <v>2418</v>
      </c>
      <c r="AU2111" t="s">
        <v>2419</v>
      </c>
      <c r="AV2111" s="15" t="s">
        <v>2420</v>
      </c>
      <c r="AW2111" s="16" t="s">
        <v>593</v>
      </c>
      <c r="AX2111" s="16" t="s">
        <v>204</v>
      </c>
      <c r="AY2111" s="16" t="s">
        <v>207</v>
      </c>
      <c r="AZ2111" s="16" t="s">
        <v>207</v>
      </c>
      <c r="BA2111" s="16" t="s">
        <v>207</v>
      </c>
      <c r="BB2111" s="16" t="s">
        <v>207</v>
      </c>
      <c r="BC2111" s="16">
        <v>2.0299999999999998</v>
      </c>
      <c r="BD2111" s="16">
        <f t="shared" si="416"/>
        <v>7.1049999999999995</v>
      </c>
      <c r="BE2111" s="16">
        <f t="shared" si="417"/>
        <v>3468.7624999999994</v>
      </c>
      <c r="BF2111" s="16">
        <v>0</v>
      </c>
      <c r="BG2111" s="16">
        <f t="shared" si="418"/>
        <v>2435.9999999999995</v>
      </c>
      <c r="BH2111" s="16">
        <f t="shared" si="419"/>
        <v>1299.1999999999998</v>
      </c>
      <c r="BI2111" s="16">
        <f t="shared" si="420"/>
        <v>16.239999999999998</v>
      </c>
    </row>
    <row r="2112" spans="1:61" ht="20.149999999999999" customHeight="1" x14ac:dyDescent="0.35">
      <c r="A2112">
        <v>2111</v>
      </c>
      <c r="B2112" t="s">
        <v>360</v>
      </c>
      <c r="C2112" t="s">
        <v>8724</v>
      </c>
      <c r="D2112" s="15" t="s">
        <v>2477</v>
      </c>
      <c r="E2112" s="12" t="s">
        <v>93</v>
      </c>
      <c r="F2112" s="16">
        <v>1950</v>
      </c>
      <c r="G2112" s="12" t="s">
        <v>2413</v>
      </c>
      <c r="H2112" s="12" t="s">
        <v>2414</v>
      </c>
      <c r="I2112" s="12" t="s">
        <v>92</v>
      </c>
      <c r="J2112" s="12" t="s">
        <v>2401</v>
      </c>
      <c r="K2112" s="12" t="s">
        <v>5619</v>
      </c>
      <c r="N2112" s="16" t="s">
        <v>206</v>
      </c>
      <c r="O2112" s="16" t="s">
        <v>365</v>
      </c>
      <c r="P2112" s="12" t="s">
        <v>131</v>
      </c>
      <c r="Q2112" s="16">
        <v>2023</v>
      </c>
      <c r="R2112" s="16">
        <v>1</v>
      </c>
      <c r="T2112" s="16">
        <v>0</v>
      </c>
      <c r="V2112" s="12" t="s">
        <v>204</v>
      </c>
      <c r="W2112" s="12" t="s">
        <v>204</v>
      </c>
      <c r="X2112" s="16">
        <v>1</v>
      </c>
      <c r="Y2112" s="16">
        <v>8</v>
      </c>
      <c r="Z2112" s="16">
        <v>1</v>
      </c>
      <c r="AA2112" s="16">
        <f t="shared" si="421"/>
        <v>120</v>
      </c>
      <c r="AB2112" s="16" t="s">
        <v>2429</v>
      </c>
      <c r="AC2112" s="16" t="s">
        <v>2416</v>
      </c>
      <c r="AD2112" s="16">
        <f t="shared" si="405"/>
        <v>42000</v>
      </c>
      <c r="AE2112" s="16">
        <f t="shared" si="406"/>
        <v>350</v>
      </c>
      <c r="AF2112" s="16">
        <f t="shared" si="407"/>
        <v>131250</v>
      </c>
      <c r="AG2112" s="16">
        <f t="shared" si="408"/>
        <v>100</v>
      </c>
      <c r="AH2112" s="12">
        <f t="shared" si="409"/>
        <v>0</v>
      </c>
      <c r="AI2112" s="16">
        <f t="shared" si="410"/>
        <v>7</v>
      </c>
      <c r="AJ2112" s="16">
        <f t="shared" si="411"/>
        <v>24150</v>
      </c>
      <c r="AK2112" s="16">
        <f t="shared" si="412"/>
        <v>500</v>
      </c>
      <c r="AL2112" s="16">
        <f t="shared" si="413"/>
        <v>5000</v>
      </c>
      <c r="AM2112" s="16">
        <f t="shared" si="414"/>
        <v>71000</v>
      </c>
      <c r="AN2112" s="16">
        <f t="shared" si="415"/>
        <v>273400</v>
      </c>
      <c r="AO2112" s="12" t="s">
        <v>1486</v>
      </c>
      <c r="AP2112" s="16">
        <v>1</v>
      </c>
      <c r="AQ2112" s="16" t="s">
        <v>204</v>
      </c>
      <c r="AS2112" s="16" t="s">
        <v>2422</v>
      </c>
      <c r="AT2112" s="16" t="s">
        <v>2418</v>
      </c>
      <c r="AU2112" t="s">
        <v>2419</v>
      </c>
      <c r="AV2112" s="15" t="s">
        <v>2420</v>
      </c>
      <c r="AW2112" s="16" t="s">
        <v>593</v>
      </c>
      <c r="AX2112" s="16" t="s">
        <v>204</v>
      </c>
      <c r="AY2112" s="16" t="s">
        <v>207</v>
      </c>
      <c r="AZ2112" s="16" t="s">
        <v>207</v>
      </c>
      <c r="BA2112" s="16" t="s">
        <v>207</v>
      </c>
      <c r="BB2112" s="16" t="s">
        <v>207</v>
      </c>
      <c r="BC2112" s="16">
        <v>1</v>
      </c>
      <c r="BD2112" s="16">
        <f t="shared" si="416"/>
        <v>3.5</v>
      </c>
      <c r="BE2112" s="16">
        <f t="shared" si="417"/>
        <v>1708.75</v>
      </c>
      <c r="BF2112" s="16">
        <v>0</v>
      </c>
      <c r="BG2112" s="16">
        <f t="shared" si="418"/>
        <v>1200</v>
      </c>
      <c r="BH2112" s="16">
        <f t="shared" si="419"/>
        <v>640</v>
      </c>
      <c r="BI2112" s="16">
        <f t="shared" si="420"/>
        <v>8</v>
      </c>
    </row>
    <row r="2113" spans="1:61" ht="20.149999999999999" customHeight="1" x14ac:dyDescent="0.35">
      <c r="A2113">
        <v>2112</v>
      </c>
      <c r="B2113" t="s">
        <v>360</v>
      </c>
      <c r="C2113" t="s">
        <v>8725</v>
      </c>
      <c r="D2113" s="15" t="s">
        <v>2478</v>
      </c>
      <c r="E2113" s="12" t="s">
        <v>93</v>
      </c>
      <c r="F2113" s="16">
        <v>1953</v>
      </c>
      <c r="G2113" s="12" t="s">
        <v>2413</v>
      </c>
      <c r="H2113" s="12" t="s">
        <v>2414</v>
      </c>
      <c r="I2113" s="12" t="s">
        <v>92</v>
      </c>
      <c r="J2113" s="12" t="s">
        <v>2401</v>
      </c>
      <c r="K2113" s="12" t="s">
        <v>5619</v>
      </c>
      <c r="N2113" s="16" t="s">
        <v>206</v>
      </c>
      <c r="O2113" s="16" t="s">
        <v>365</v>
      </c>
      <c r="P2113" s="12" t="s">
        <v>131</v>
      </c>
      <c r="Q2113" s="16">
        <v>2023</v>
      </c>
      <c r="R2113" s="16">
        <v>0.75</v>
      </c>
      <c r="T2113" s="16">
        <v>0</v>
      </c>
      <c r="V2113" s="12" t="s">
        <v>204</v>
      </c>
      <c r="W2113" s="12" t="s">
        <v>204</v>
      </c>
      <c r="X2113" s="16">
        <v>1</v>
      </c>
      <c r="Y2113" s="16">
        <v>8</v>
      </c>
      <c r="Z2113" s="16">
        <v>0.75</v>
      </c>
      <c r="AA2113" s="16">
        <f t="shared" si="421"/>
        <v>90</v>
      </c>
      <c r="AB2113" s="16" t="s">
        <v>2429</v>
      </c>
      <c r="AC2113" s="16" t="s">
        <v>2416</v>
      </c>
      <c r="AD2113" s="16">
        <f t="shared" si="405"/>
        <v>31500</v>
      </c>
      <c r="AE2113" s="16">
        <f t="shared" si="406"/>
        <v>262.5</v>
      </c>
      <c r="AF2113" s="16">
        <f t="shared" si="407"/>
        <v>98437.5</v>
      </c>
      <c r="AG2113" s="16">
        <f t="shared" si="408"/>
        <v>75</v>
      </c>
      <c r="AH2113" s="12">
        <f t="shared" si="409"/>
        <v>0</v>
      </c>
      <c r="AI2113" s="16">
        <f t="shared" si="410"/>
        <v>5.25</v>
      </c>
      <c r="AJ2113" s="16">
        <f t="shared" si="411"/>
        <v>18112.5</v>
      </c>
      <c r="AK2113" s="16">
        <f t="shared" si="412"/>
        <v>375</v>
      </c>
      <c r="AL2113" s="16">
        <f t="shared" si="413"/>
        <v>3750</v>
      </c>
      <c r="AM2113" s="16">
        <f t="shared" si="414"/>
        <v>53250</v>
      </c>
      <c r="AN2113" s="16">
        <f t="shared" si="415"/>
        <v>205050</v>
      </c>
      <c r="AO2113" s="12" t="s">
        <v>1486</v>
      </c>
      <c r="AP2113" s="16">
        <v>0.75</v>
      </c>
      <c r="AQ2113" s="16" t="s">
        <v>204</v>
      </c>
      <c r="AS2113" s="16" t="s">
        <v>2422</v>
      </c>
      <c r="AT2113" s="16" t="s">
        <v>2418</v>
      </c>
      <c r="AU2113" t="s">
        <v>2419</v>
      </c>
      <c r="AV2113" s="15" t="s">
        <v>2420</v>
      </c>
      <c r="AW2113" s="16" t="s">
        <v>593</v>
      </c>
      <c r="AX2113" s="16" t="s">
        <v>204</v>
      </c>
      <c r="AY2113" s="16" t="s">
        <v>207</v>
      </c>
      <c r="AZ2113" s="16" t="s">
        <v>207</v>
      </c>
      <c r="BA2113" s="16" t="s">
        <v>207</v>
      </c>
      <c r="BB2113" s="16" t="s">
        <v>207</v>
      </c>
      <c r="BC2113" s="16">
        <v>0.75</v>
      </c>
      <c r="BD2113" s="16">
        <f t="shared" si="416"/>
        <v>2.625</v>
      </c>
      <c r="BE2113" s="16">
        <f t="shared" si="417"/>
        <v>1281.5625</v>
      </c>
      <c r="BF2113" s="16">
        <v>0</v>
      </c>
      <c r="BG2113" s="16">
        <f t="shared" si="418"/>
        <v>900</v>
      </c>
      <c r="BH2113" s="16">
        <f t="shared" si="419"/>
        <v>480</v>
      </c>
      <c r="BI2113" s="16">
        <f t="shared" si="420"/>
        <v>6</v>
      </c>
    </row>
    <row r="2114" spans="1:61" ht="20.149999999999999" customHeight="1" x14ac:dyDescent="0.35">
      <c r="A2114">
        <v>2113</v>
      </c>
      <c r="B2114" t="s">
        <v>360</v>
      </c>
      <c r="C2114" t="s">
        <v>8726</v>
      </c>
      <c r="D2114" s="15" t="s">
        <v>2479</v>
      </c>
      <c r="E2114" s="12" t="s">
        <v>98</v>
      </c>
      <c r="G2114" s="12" t="s">
        <v>2413</v>
      </c>
      <c r="H2114" s="12" t="s">
        <v>2414</v>
      </c>
      <c r="I2114" s="12" t="s">
        <v>92</v>
      </c>
      <c r="J2114" s="12" t="s">
        <v>2401</v>
      </c>
      <c r="K2114" s="12" t="s">
        <v>5619</v>
      </c>
      <c r="N2114" s="16" t="s">
        <v>206</v>
      </c>
      <c r="O2114" s="16" t="s">
        <v>365</v>
      </c>
      <c r="P2114" s="12" t="s">
        <v>131</v>
      </c>
      <c r="Q2114" s="16">
        <v>2023</v>
      </c>
      <c r="R2114" s="16">
        <v>1.08</v>
      </c>
      <c r="T2114" s="16">
        <v>0</v>
      </c>
      <c r="V2114" s="12" t="s">
        <v>204</v>
      </c>
      <c r="W2114" s="12" t="s">
        <v>204</v>
      </c>
      <c r="X2114" s="16">
        <v>1</v>
      </c>
      <c r="Y2114" s="16">
        <v>8</v>
      </c>
      <c r="Z2114" s="16">
        <v>1.08</v>
      </c>
      <c r="AA2114" s="16">
        <f t="shared" si="421"/>
        <v>129.60000000000002</v>
      </c>
      <c r="AB2114" s="16" t="s">
        <v>2429</v>
      </c>
      <c r="AC2114" s="16" t="s">
        <v>2416</v>
      </c>
      <c r="AD2114" s="16">
        <f t="shared" si="405"/>
        <v>45360.000000000007</v>
      </c>
      <c r="AE2114" s="16">
        <f t="shared" si="406"/>
        <v>378</v>
      </c>
      <c r="AF2114" s="16">
        <f t="shared" si="407"/>
        <v>141750</v>
      </c>
      <c r="AG2114" s="16">
        <f t="shared" si="408"/>
        <v>108</v>
      </c>
      <c r="AH2114" s="12">
        <f t="shared" si="409"/>
        <v>0</v>
      </c>
      <c r="AI2114" s="16">
        <f t="shared" si="410"/>
        <v>7.5600000000000005</v>
      </c>
      <c r="AJ2114" s="16">
        <f t="shared" si="411"/>
        <v>26082</v>
      </c>
      <c r="AK2114" s="16">
        <f t="shared" si="412"/>
        <v>540</v>
      </c>
      <c r="AL2114" s="16">
        <f t="shared" si="413"/>
        <v>5400</v>
      </c>
      <c r="AM2114" s="16">
        <f t="shared" si="414"/>
        <v>76680</v>
      </c>
      <c r="AN2114" s="16">
        <f t="shared" si="415"/>
        <v>295272</v>
      </c>
      <c r="AO2114" s="12" t="s">
        <v>1486</v>
      </c>
      <c r="AP2114" s="16">
        <v>1.08</v>
      </c>
      <c r="AQ2114" s="16" t="s">
        <v>204</v>
      </c>
      <c r="AS2114" s="16" t="s">
        <v>2422</v>
      </c>
      <c r="AT2114" s="16" t="s">
        <v>2418</v>
      </c>
      <c r="AU2114" t="s">
        <v>2419</v>
      </c>
      <c r="AV2114" s="15" t="s">
        <v>2420</v>
      </c>
      <c r="AW2114" s="16" t="s">
        <v>593</v>
      </c>
      <c r="AX2114" s="16" t="s">
        <v>204</v>
      </c>
      <c r="AY2114" s="16" t="s">
        <v>207</v>
      </c>
      <c r="AZ2114" s="16" t="s">
        <v>207</v>
      </c>
      <c r="BA2114" s="16" t="s">
        <v>207</v>
      </c>
      <c r="BB2114" s="16" t="s">
        <v>207</v>
      </c>
      <c r="BC2114" s="16">
        <v>1.08</v>
      </c>
      <c r="BD2114" s="16">
        <f t="shared" si="416"/>
        <v>3.7800000000000002</v>
      </c>
      <c r="BE2114" s="16">
        <f t="shared" si="417"/>
        <v>1845.45</v>
      </c>
      <c r="BF2114" s="16">
        <v>0</v>
      </c>
      <c r="BG2114" s="16">
        <f t="shared" si="418"/>
        <v>1296</v>
      </c>
      <c r="BH2114" s="16">
        <f t="shared" si="419"/>
        <v>691.2</v>
      </c>
      <c r="BI2114" s="16">
        <f t="shared" si="420"/>
        <v>8.64</v>
      </c>
    </row>
    <row r="2115" spans="1:61" ht="20.149999999999999" customHeight="1" x14ac:dyDescent="0.35">
      <c r="A2115">
        <v>2114</v>
      </c>
      <c r="B2115" t="s">
        <v>360</v>
      </c>
      <c r="C2115" t="s">
        <v>8727</v>
      </c>
      <c r="D2115" s="15" t="s">
        <v>2480</v>
      </c>
      <c r="E2115" s="12" t="s">
        <v>93</v>
      </c>
      <c r="F2115" s="16">
        <v>1947</v>
      </c>
      <c r="G2115" s="12" t="s">
        <v>2413</v>
      </c>
      <c r="H2115" s="12" t="s">
        <v>2414</v>
      </c>
      <c r="I2115" s="12" t="s">
        <v>92</v>
      </c>
      <c r="J2115" s="12" t="s">
        <v>2401</v>
      </c>
      <c r="K2115" s="12" t="s">
        <v>5619</v>
      </c>
      <c r="N2115" s="16" t="s">
        <v>206</v>
      </c>
      <c r="O2115" s="16" t="s">
        <v>365</v>
      </c>
      <c r="P2115" s="12" t="s">
        <v>131</v>
      </c>
      <c r="Q2115" s="16">
        <v>2023</v>
      </c>
      <c r="R2115" s="16">
        <v>2.92</v>
      </c>
      <c r="T2115" s="16">
        <v>0</v>
      </c>
      <c r="V2115" s="12" t="s">
        <v>204</v>
      </c>
      <c r="W2115" s="12" t="s">
        <v>204</v>
      </c>
      <c r="X2115" s="16">
        <v>1</v>
      </c>
      <c r="Y2115" s="16">
        <v>8</v>
      </c>
      <c r="Z2115" s="16">
        <v>2.92</v>
      </c>
      <c r="AA2115" s="16">
        <f t="shared" si="421"/>
        <v>350.4</v>
      </c>
      <c r="AB2115" s="16" t="s">
        <v>2404</v>
      </c>
      <c r="AC2115" s="16" t="s">
        <v>2416</v>
      </c>
      <c r="AD2115" s="16">
        <f t="shared" si="405"/>
        <v>122639.99999999999</v>
      </c>
      <c r="AE2115" s="16">
        <f t="shared" si="406"/>
        <v>1022</v>
      </c>
      <c r="AF2115" s="16">
        <f t="shared" si="407"/>
        <v>383250</v>
      </c>
      <c r="AG2115" s="16">
        <f t="shared" si="408"/>
        <v>292</v>
      </c>
      <c r="AH2115" s="12">
        <f t="shared" si="409"/>
        <v>0</v>
      </c>
      <c r="AI2115" s="16">
        <f t="shared" si="410"/>
        <v>20.439999999999998</v>
      </c>
      <c r="AJ2115" s="16">
        <f t="shared" si="411"/>
        <v>70517.999999999985</v>
      </c>
      <c r="AK2115" s="16">
        <f t="shared" si="412"/>
        <v>1460</v>
      </c>
      <c r="AL2115" s="16">
        <f t="shared" si="413"/>
        <v>14600</v>
      </c>
      <c r="AM2115" s="16">
        <f t="shared" si="414"/>
        <v>207320</v>
      </c>
      <c r="AN2115" s="16">
        <f t="shared" si="415"/>
        <v>798328</v>
      </c>
      <c r="AO2115" s="12" t="s">
        <v>1486</v>
      </c>
      <c r="AP2115" s="16">
        <v>2.92</v>
      </c>
      <c r="AQ2115" s="16" t="s">
        <v>204</v>
      </c>
      <c r="AS2115" s="16" t="s">
        <v>2422</v>
      </c>
      <c r="AT2115" s="16" t="s">
        <v>2418</v>
      </c>
      <c r="AU2115" t="s">
        <v>2419</v>
      </c>
      <c r="AV2115" s="15" t="s">
        <v>2420</v>
      </c>
      <c r="AW2115" s="16" t="s">
        <v>593</v>
      </c>
      <c r="AX2115" s="16" t="s">
        <v>204</v>
      </c>
      <c r="AY2115" s="16" t="s">
        <v>207</v>
      </c>
      <c r="AZ2115" s="16" t="s">
        <v>207</v>
      </c>
      <c r="BA2115" s="16" t="s">
        <v>207</v>
      </c>
      <c r="BB2115" s="16" t="s">
        <v>207</v>
      </c>
      <c r="BC2115" s="16">
        <v>2.92</v>
      </c>
      <c r="BD2115" s="16">
        <f t="shared" si="416"/>
        <v>10.219999999999999</v>
      </c>
      <c r="BE2115" s="16">
        <f t="shared" si="417"/>
        <v>4989.55</v>
      </c>
      <c r="BF2115" s="16">
        <v>0</v>
      </c>
      <c r="BG2115" s="16">
        <f t="shared" si="418"/>
        <v>3504</v>
      </c>
      <c r="BH2115" s="16">
        <f t="shared" si="419"/>
        <v>1868.8</v>
      </c>
      <c r="BI2115" s="16">
        <f t="shared" si="420"/>
        <v>23.36</v>
      </c>
    </row>
    <row r="2116" spans="1:61" ht="20.149999999999999" customHeight="1" x14ac:dyDescent="0.35">
      <c r="A2116">
        <v>2115</v>
      </c>
      <c r="B2116" t="s">
        <v>360</v>
      </c>
      <c r="C2116" t="s">
        <v>8728</v>
      </c>
      <c r="D2116" s="15" t="s">
        <v>2481</v>
      </c>
      <c r="E2116" s="12" t="s">
        <v>98</v>
      </c>
      <c r="F2116" s="16">
        <v>1976</v>
      </c>
      <c r="G2116" s="12" t="s">
        <v>2413</v>
      </c>
      <c r="H2116" s="12" t="s">
        <v>2414</v>
      </c>
      <c r="I2116" s="12" t="s">
        <v>92</v>
      </c>
      <c r="J2116" s="12" t="s">
        <v>2401</v>
      </c>
      <c r="K2116" s="12" t="s">
        <v>5619</v>
      </c>
      <c r="N2116" s="16" t="s">
        <v>206</v>
      </c>
      <c r="O2116" s="16" t="s">
        <v>365</v>
      </c>
      <c r="P2116" s="12" t="s">
        <v>131</v>
      </c>
      <c r="Q2116" s="16">
        <v>2023</v>
      </c>
      <c r="R2116" s="16">
        <v>0.5</v>
      </c>
      <c r="T2116" s="16">
        <v>0</v>
      </c>
      <c r="V2116" s="12" t="s">
        <v>204</v>
      </c>
      <c r="W2116" s="12" t="s">
        <v>204</v>
      </c>
      <c r="X2116" s="16">
        <v>1</v>
      </c>
      <c r="Y2116" s="16">
        <v>8</v>
      </c>
      <c r="Z2116" s="16">
        <v>0.5</v>
      </c>
      <c r="AA2116" s="16">
        <f t="shared" si="421"/>
        <v>60</v>
      </c>
      <c r="AB2116" s="16" t="s">
        <v>2404</v>
      </c>
      <c r="AC2116" s="16" t="s">
        <v>2416</v>
      </c>
      <c r="AD2116" s="16">
        <f t="shared" si="405"/>
        <v>21000</v>
      </c>
      <c r="AE2116" s="16">
        <f t="shared" si="406"/>
        <v>175</v>
      </c>
      <c r="AF2116" s="16">
        <f t="shared" si="407"/>
        <v>65625</v>
      </c>
      <c r="AG2116" s="16">
        <f t="shared" si="408"/>
        <v>50</v>
      </c>
      <c r="AH2116" s="12">
        <f t="shared" si="409"/>
        <v>0</v>
      </c>
      <c r="AI2116" s="16">
        <f t="shared" si="410"/>
        <v>3.5</v>
      </c>
      <c r="AJ2116" s="16">
        <f t="shared" si="411"/>
        <v>12075</v>
      </c>
      <c r="AK2116" s="16">
        <f t="shared" si="412"/>
        <v>250</v>
      </c>
      <c r="AL2116" s="16">
        <f t="shared" si="413"/>
        <v>2500</v>
      </c>
      <c r="AM2116" s="16">
        <f t="shared" si="414"/>
        <v>35500</v>
      </c>
      <c r="AN2116" s="16">
        <f t="shared" si="415"/>
        <v>136700</v>
      </c>
      <c r="AO2116" s="12" t="s">
        <v>1486</v>
      </c>
      <c r="AP2116" s="16">
        <v>0.5</v>
      </c>
      <c r="AQ2116" s="16" t="s">
        <v>204</v>
      </c>
      <c r="AS2116" s="16" t="s">
        <v>2422</v>
      </c>
      <c r="AT2116" s="16" t="s">
        <v>2418</v>
      </c>
      <c r="AU2116" t="s">
        <v>2419</v>
      </c>
      <c r="AV2116" s="15" t="s">
        <v>2420</v>
      </c>
      <c r="AW2116" s="16" t="s">
        <v>593</v>
      </c>
      <c r="AX2116" s="16" t="s">
        <v>204</v>
      </c>
      <c r="AY2116" s="16" t="s">
        <v>207</v>
      </c>
      <c r="AZ2116" s="16" t="s">
        <v>207</v>
      </c>
      <c r="BA2116" s="16" t="s">
        <v>207</v>
      </c>
      <c r="BB2116" s="16" t="s">
        <v>207</v>
      </c>
      <c r="BC2116" s="16">
        <v>0.5</v>
      </c>
      <c r="BD2116" s="16">
        <f t="shared" si="416"/>
        <v>1.75</v>
      </c>
      <c r="BE2116" s="16">
        <f t="shared" si="417"/>
        <v>854.375</v>
      </c>
      <c r="BF2116" s="16">
        <v>0</v>
      </c>
      <c r="BG2116" s="16">
        <f t="shared" si="418"/>
        <v>600</v>
      </c>
      <c r="BH2116" s="16">
        <f t="shared" si="419"/>
        <v>320</v>
      </c>
      <c r="BI2116" s="16">
        <f t="shared" si="420"/>
        <v>4</v>
      </c>
    </row>
    <row r="2117" spans="1:61" ht="20.149999999999999" customHeight="1" x14ac:dyDescent="0.35">
      <c r="A2117">
        <v>2116</v>
      </c>
      <c r="B2117" t="s">
        <v>360</v>
      </c>
      <c r="C2117" t="s">
        <v>8729</v>
      </c>
      <c r="D2117" s="15" t="s">
        <v>2482</v>
      </c>
      <c r="E2117" s="12" t="s">
        <v>98</v>
      </c>
      <c r="F2117" s="16">
        <v>1961</v>
      </c>
      <c r="G2117" s="12" t="s">
        <v>2413</v>
      </c>
      <c r="H2117" s="12" t="s">
        <v>2414</v>
      </c>
      <c r="I2117" s="12" t="s">
        <v>92</v>
      </c>
      <c r="J2117" s="12" t="s">
        <v>2401</v>
      </c>
      <c r="K2117" s="12" t="s">
        <v>5619</v>
      </c>
      <c r="N2117" s="16" t="s">
        <v>206</v>
      </c>
      <c r="O2117" s="16" t="s">
        <v>365</v>
      </c>
      <c r="P2117" s="12" t="s">
        <v>131</v>
      </c>
      <c r="Q2117" s="16">
        <v>2023</v>
      </c>
      <c r="R2117" s="16">
        <v>1</v>
      </c>
      <c r="T2117" s="16">
        <v>0</v>
      </c>
      <c r="V2117" s="12" t="s">
        <v>204</v>
      </c>
      <c r="W2117" s="12" t="s">
        <v>204</v>
      </c>
      <c r="X2117" s="16">
        <v>1</v>
      </c>
      <c r="Y2117" s="16">
        <v>8</v>
      </c>
      <c r="Z2117" s="16">
        <v>1</v>
      </c>
      <c r="AA2117" s="16">
        <f t="shared" si="421"/>
        <v>120</v>
      </c>
      <c r="AB2117" s="16" t="s">
        <v>2404</v>
      </c>
      <c r="AC2117" s="16" t="s">
        <v>2416</v>
      </c>
      <c r="AD2117" s="16">
        <f t="shared" si="405"/>
        <v>42000</v>
      </c>
      <c r="AE2117" s="16">
        <f t="shared" si="406"/>
        <v>350</v>
      </c>
      <c r="AF2117" s="16">
        <f t="shared" si="407"/>
        <v>131250</v>
      </c>
      <c r="AG2117" s="16">
        <f t="shared" si="408"/>
        <v>100</v>
      </c>
      <c r="AH2117" s="12">
        <f t="shared" si="409"/>
        <v>0</v>
      </c>
      <c r="AI2117" s="16">
        <f t="shared" si="410"/>
        <v>7</v>
      </c>
      <c r="AJ2117" s="16">
        <f t="shared" si="411"/>
        <v>24150</v>
      </c>
      <c r="AK2117" s="16">
        <f t="shared" si="412"/>
        <v>500</v>
      </c>
      <c r="AL2117" s="16">
        <f t="shared" si="413"/>
        <v>5000</v>
      </c>
      <c r="AM2117" s="16">
        <f t="shared" si="414"/>
        <v>71000</v>
      </c>
      <c r="AN2117" s="16">
        <f t="shared" si="415"/>
        <v>273400</v>
      </c>
      <c r="AO2117" s="12" t="s">
        <v>1486</v>
      </c>
      <c r="AP2117" s="16">
        <v>1</v>
      </c>
      <c r="AQ2117" s="16" t="s">
        <v>204</v>
      </c>
      <c r="AS2117" s="16" t="s">
        <v>2422</v>
      </c>
      <c r="AT2117" s="16" t="s">
        <v>2418</v>
      </c>
      <c r="AU2117" t="s">
        <v>2419</v>
      </c>
      <c r="AV2117" s="15" t="s">
        <v>2420</v>
      </c>
      <c r="AW2117" s="16" t="s">
        <v>593</v>
      </c>
      <c r="AX2117" s="16" t="s">
        <v>204</v>
      </c>
      <c r="AY2117" s="16" t="s">
        <v>207</v>
      </c>
      <c r="AZ2117" s="16" t="s">
        <v>207</v>
      </c>
      <c r="BA2117" s="16" t="s">
        <v>207</v>
      </c>
      <c r="BB2117" s="16" t="s">
        <v>207</v>
      </c>
      <c r="BC2117" s="16">
        <v>1</v>
      </c>
      <c r="BD2117" s="16">
        <f t="shared" si="416"/>
        <v>3.5</v>
      </c>
      <c r="BE2117" s="16">
        <f t="shared" si="417"/>
        <v>1708.75</v>
      </c>
      <c r="BF2117" s="16">
        <v>0</v>
      </c>
      <c r="BG2117" s="16">
        <f t="shared" si="418"/>
        <v>1200</v>
      </c>
      <c r="BH2117" s="16">
        <f t="shared" si="419"/>
        <v>640</v>
      </c>
      <c r="BI2117" s="16">
        <f t="shared" si="420"/>
        <v>8</v>
      </c>
    </row>
    <row r="2118" spans="1:61" ht="20.149999999999999" customHeight="1" x14ac:dyDescent="0.35">
      <c r="A2118">
        <v>2117</v>
      </c>
      <c r="B2118" t="s">
        <v>360</v>
      </c>
      <c r="C2118" t="s">
        <v>8730</v>
      </c>
      <c r="D2118" s="15" t="s">
        <v>2483</v>
      </c>
      <c r="E2118" s="12" t="s">
        <v>93</v>
      </c>
      <c r="F2118" s="16">
        <v>1980</v>
      </c>
      <c r="G2118" s="12" t="s">
        <v>2413</v>
      </c>
      <c r="H2118" s="12" t="s">
        <v>2414</v>
      </c>
      <c r="I2118" s="12" t="s">
        <v>92</v>
      </c>
      <c r="J2118" s="12" t="s">
        <v>2401</v>
      </c>
      <c r="K2118" s="12" t="s">
        <v>5619</v>
      </c>
      <c r="N2118" s="16" t="s">
        <v>206</v>
      </c>
      <c r="O2118" s="16" t="s">
        <v>365</v>
      </c>
      <c r="P2118" s="12" t="s">
        <v>131</v>
      </c>
      <c r="Q2118" s="16">
        <v>2023</v>
      </c>
      <c r="R2118" s="16">
        <v>1.26</v>
      </c>
      <c r="T2118" s="16">
        <v>0</v>
      </c>
      <c r="V2118" s="12" t="s">
        <v>204</v>
      </c>
      <c r="W2118" s="12" t="s">
        <v>204</v>
      </c>
      <c r="X2118" s="16">
        <v>1</v>
      </c>
      <c r="Y2118" s="16">
        <v>8</v>
      </c>
      <c r="Z2118" s="16">
        <v>1.26</v>
      </c>
      <c r="AA2118" s="16">
        <f t="shared" si="421"/>
        <v>151.19999999999999</v>
      </c>
      <c r="AB2118" s="16" t="s">
        <v>2404</v>
      </c>
      <c r="AC2118" s="16" t="s">
        <v>2416</v>
      </c>
      <c r="AD2118" s="16">
        <f t="shared" si="405"/>
        <v>52919.999999999993</v>
      </c>
      <c r="AE2118" s="16">
        <f t="shared" si="406"/>
        <v>441</v>
      </c>
      <c r="AF2118" s="16">
        <f t="shared" si="407"/>
        <v>165375</v>
      </c>
      <c r="AG2118" s="16">
        <f t="shared" si="408"/>
        <v>126</v>
      </c>
      <c r="AH2118" s="12">
        <f t="shared" si="409"/>
        <v>0</v>
      </c>
      <c r="AI2118" s="16">
        <f t="shared" si="410"/>
        <v>8.82</v>
      </c>
      <c r="AJ2118" s="16">
        <f t="shared" si="411"/>
        <v>30429</v>
      </c>
      <c r="AK2118" s="16">
        <f t="shared" si="412"/>
        <v>630</v>
      </c>
      <c r="AL2118" s="16">
        <f t="shared" si="413"/>
        <v>6300</v>
      </c>
      <c r="AM2118" s="16">
        <f t="shared" si="414"/>
        <v>89460</v>
      </c>
      <c r="AN2118" s="16">
        <f t="shared" si="415"/>
        <v>344484</v>
      </c>
      <c r="AO2118" s="12" t="s">
        <v>1486</v>
      </c>
      <c r="AP2118" s="16">
        <v>1.26</v>
      </c>
      <c r="AQ2118" s="16" t="s">
        <v>204</v>
      </c>
      <c r="AS2118" s="16" t="s">
        <v>2422</v>
      </c>
      <c r="AT2118" s="16" t="s">
        <v>2418</v>
      </c>
      <c r="AU2118" t="s">
        <v>2419</v>
      </c>
      <c r="AV2118" s="15" t="s">
        <v>2420</v>
      </c>
      <c r="AW2118" s="16" t="s">
        <v>593</v>
      </c>
      <c r="AX2118" s="16" t="s">
        <v>204</v>
      </c>
      <c r="AY2118" s="16" t="s">
        <v>207</v>
      </c>
      <c r="AZ2118" s="16" t="s">
        <v>207</v>
      </c>
      <c r="BA2118" s="16" t="s">
        <v>207</v>
      </c>
      <c r="BB2118" s="16" t="s">
        <v>207</v>
      </c>
      <c r="BC2118" s="16">
        <v>1.26</v>
      </c>
      <c r="BD2118" s="16">
        <f t="shared" si="416"/>
        <v>4.41</v>
      </c>
      <c r="BE2118" s="16">
        <f t="shared" si="417"/>
        <v>2153.0250000000001</v>
      </c>
      <c r="BF2118" s="16">
        <v>0</v>
      </c>
      <c r="BG2118" s="16">
        <f t="shared" si="418"/>
        <v>1512</v>
      </c>
      <c r="BH2118" s="16">
        <f t="shared" si="419"/>
        <v>806.4</v>
      </c>
      <c r="BI2118" s="16">
        <f t="shared" si="420"/>
        <v>10.08</v>
      </c>
    </row>
    <row r="2119" spans="1:61" ht="20.149999999999999" customHeight="1" x14ac:dyDescent="0.35">
      <c r="A2119">
        <v>2118</v>
      </c>
      <c r="B2119" t="s">
        <v>360</v>
      </c>
      <c r="C2119" t="s">
        <v>8731</v>
      </c>
      <c r="D2119" s="15" t="s">
        <v>2484</v>
      </c>
      <c r="E2119" s="12" t="s">
        <v>93</v>
      </c>
      <c r="F2119" s="16">
        <v>1930</v>
      </c>
      <c r="G2119" s="12" t="s">
        <v>2413</v>
      </c>
      <c r="H2119" s="12" t="s">
        <v>2414</v>
      </c>
      <c r="I2119" s="12" t="s">
        <v>92</v>
      </c>
      <c r="J2119" s="12" t="s">
        <v>2401</v>
      </c>
      <c r="K2119" s="12" t="s">
        <v>5619</v>
      </c>
      <c r="N2119" s="16" t="s">
        <v>206</v>
      </c>
      <c r="O2119" s="16" t="s">
        <v>365</v>
      </c>
      <c r="P2119" s="12" t="s">
        <v>131</v>
      </c>
      <c r="Q2119" s="16">
        <v>2023</v>
      </c>
      <c r="R2119" s="16">
        <v>1.1399999999999999</v>
      </c>
      <c r="T2119" s="16">
        <v>0</v>
      </c>
      <c r="V2119" s="12" t="s">
        <v>204</v>
      </c>
      <c r="W2119" s="12" t="s">
        <v>204</v>
      </c>
      <c r="X2119" s="16">
        <v>1</v>
      </c>
      <c r="Y2119" s="16">
        <v>8</v>
      </c>
      <c r="Z2119" s="16">
        <v>1.1399999999999999</v>
      </c>
      <c r="AA2119" s="16">
        <f t="shared" si="421"/>
        <v>136.79999999999998</v>
      </c>
      <c r="AB2119" s="16" t="s">
        <v>2404</v>
      </c>
      <c r="AC2119" s="16" t="s">
        <v>2416</v>
      </c>
      <c r="AD2119" s="16">
        <f t="shared" si="405"/>
        <v>47879.999999999993</v>
      </c>
      <c r="AE2119" s="16">
        <f t="shared" si="406"/>
        <v>398.99999999999994</v>
      </c>
      <c r="AF2119" s="16">
        <f t="shared" si="407"/>
        <v>149624.99999999997</v>
      </c>
      <c r="AG2119" s="16">
        <f t="shared" si="408"/>
        <v>113.99999999999999</v>
      </c>
      <c r="AH2119" s="12">
        <f t="shared" si="409"/>
        <v>0</v>
      </c>
      <c r="AI2119" s="16">
        <f t="shared" si="410"/>
        <v>7.9799999999999995</v>
      </c>
      <c r="AJ2119" s="16">
        <f t="shared" si="411"/>
        <v>27531</v>
      </c>
      <c r="AK2119" s="16">
        <f t="shared" si="412"/>
        <v>570</v>
      </c>
      <c r="AL2119" s="16">
        <f t="shared" si="413"/>
        <v>5699.9999999999991</v>
      </c>
      <c r="AM2119" s="16">
        <f t="shared" si="414"/>
        <v>80940</v>
      </c>
      <c r="AN2119" s="16">
        <f t="shared" si="415"/>
        <v>311676</v>
      </c>
      <c r="AO2119" s="12" t="s">
        <v>1486</v>
      </c>
      <c r="AP2119" s="16">
        <v>1.1399999999999999</v>
      </c>
      <c r="AQ2119" s="16" t="s">
        <v>204</v>
      </c>
      <c r="AS2119" s="16" t="s">
        <v>2422</v>
      </c>
      <c r="AT2119" s="16" t="s">
        <v>2418</v>
      </c>
      <c r="AU2119" t="s">
        <v>2419</v>
      </c>
      <c r="AV2119" s="15" t="s">
        <v>2420</v>
      </c>
      <c r="AW2119" s="16" t="s">
        <v>593</v>
      </c>
      <c r="AX2119" s="16" t="s">
        <v>204</v>
      </c>
      <c r="AY2119" s="16" t="s">
        <v>207</v>
      </c>
      <c r="AZ2119" s="16" t="s">
        <v>207</v>
      </c>
      <c r="BA2119" s="16" t="s">
        <v>207</v>
      </c>
      <c r="BB2119" s="16" t="s">
        <v>207</v>
      </c>
      <c r="BC2119" s="16">
        <v>1.1399999999999999</v>
      </c>
      <c r="BD2119" s="16">
        <f t="shared" si="416"/>
        <v>3.9899999999999998</v>
      </c>
      <c r="BE2119" s="16">
        <f t="shared" si="417"/>
        <v>1947.9749999999999</v>
      </c>
      <c r="BF2119" s="16">
        <v>0</v>
      </c>
      <c r="BG2119" s="16">
        <f t="shared" si="418"/>
        <v>1367.9999999999998</v>
      </c>
      <c r="BH2119" s="16">
        <f t="shared" si="419"/>
        <v>729.59999999999991</v>
      </c>
      <c r="BI2119" s="16">
        <f t="shared" si="420"/>
        <v>9.1199999999999992</v>
      </c>
    </row>
    <row r="2120" spans="1:61" ht="20.149999999999999" customHeight="1" x14ac:dyDescent="0.35">
      <c r="A2120">
        <v>2119</v>
      </c>
      <c r="B2120" t="s">
        <v>360</v>
      </c>
      <c r="C2120" t="s">
        <v>8732</v>
      </c>
      <c r="D2120" s="15" t="s">
        <v>2485</v>
      </c>
      <c r="E2120" s="12" t="s">
        <v>98</v>
      </c>
      <c r="G2120" s="12" t="s">
        <v>2413</v>
      </c>
      <c r="H2120" s="12" t="s">
        <v>2414</v>
      </c>
      <c r="I2120" s="12" t="s">
        <v>92</v>
      </c>
      <c r="J2120" s="12" t="s">
        <v>2401</v>
      </c>
      <c r="K2120" s="12" t="s">
        <v>5619</v>
      </c>
      <c r="N2120" s="16" t="s">
        <v>206</v>
      </c>
      <c r="O2120" s="16" t="s">
        <v>365</v>
      </c>
      <c r="P2120" s="12" t="s">
        <v>131</v>
      </c>
      <c r="Q2120" s="16">
        <v>2023</v>
      </c>
      <c r="R2120" s="16">
        <v>0.56999999999999995</v>
      </c>
      <c r="T2120" s="16">
        <v>0</v>
      </c>
      <c r="V2120" s="12" t="s">
        <v>204</v>
      </c>
      <c r="W2120" s="12" t="s">
        <v>204</v>
      </c>
      <c r="X2120" s="16">
        <v>1</v>
      </c>
      <c r="Y2120" s="16">
        <v>8</v>
      </c>
      <c r="Z2120" s="16">
        <v>0.56999999999999995</v>
      </c>
      <c r="AA2120" s="16">
        <f t="shared" si="421"/>
        <v>68.399999999999991</v>
      </c>
      <c r="AB2120" s="16" t="s">
        <v>2404</v>
      </c>
      <c r="AC2120" s="16" t="s">
        <v>2416</v>
      </c>
      <c r="AD2120" s="16">
        <f t="shared" si="405"/>
        <v>23939.999999999996</v>
      </c>
      <c r="AE2120" s="16">
        <f t="shared" si="406"/>
        <v>199.49999999999997</v>
      </c>
      <c r="AF2120" s="16">
        <f t="shared" si="407"/>
        <v>74812.499999999985</v>
      </c>
      <c r="AG2120" s="16">
        <f t="shared" si="408"/>
        <v>56.999999999999993</v>
      </c>
      <c r="AH2120" s="12">
        <f t="shared" si="409"/>
        <v>0</v>
      </c>
      <c r="AI2120" s="16">
        <f t="shared" si="410"/>
        <v>3.9899999999999998</v>
      </c>
      <c r="AJ2120" s="16">
        <f t="shared" si="411"/>
        <v>13765.5</v>
      </c>
      <c r="AK2120" s="16">
        <f t="shared" si="412"/>
        <v>285</v>
      </c>
      <c r="AL2120" s="16">
        <f t="shared" si="413"/>
        <v>2849.9999999999995</v>
      </c>
      <c r="AM2120" s="16">
        <f t="shared" si="414"/>
        <v>40470</v>
      </c>
      <c r="AN2120" s="16">
        <f t="shared" si="415"/>
        <v>155838</v>
      </c>
      <c r="AO2120" s="12" t="s">
        <v>1486</v>
      </c>
      <c r="AP2120" s="16">
        <v>0.56999999999999995</v>
      </c>
      <c r="AQ2120" s="16" t="s">
        <v>204</v>
      </c>
      <c r="AS2120" s="16" t="s">
        <v>2422</v>
      </c>
      <c r="AT2120" s="16" t="s">
        <v>2418</v>
      </c>
      <c r="AU2120" t="s">
        <v>2419</v>
      </c>
      <c r="AV2120" s="15" t="s">
        <v>2420</v>
      </c>
      <c r="AW2120" s="16" t="s">
        <v>593</v>
      </c>
      <c r="AX2120" s="16" t="s">
        <v>204</v>
      </c>
      <c r="AY2120" s="16" t="s">
        <v>207</v>
      </c>
      <c r="AZ2120" s="16" t="s">
        <v>207</v>
      </c>
      <c r="BA2120" s="16" t="s">
        <v>207</v>
      </c>
      <c r="BB2120" s="16" t="s">
        <v>207</v>
      </c>
      <c r="BC2120" s="16">
        <v>0.56999999999999995</v>
      </c>
      <c r="BD2120" s="16">
        <f t="shared" si="416"/>
        <v>1.9949999999999999</v>
      </c>
      <c r="BE2120" s="16">
        <f t="shared" si="417"/>
        <v>973.98749999999995</v>
      </c>
      <c r="BF2120" s="16">
        <v>0</v>
      </c>
      <c r="BG2120" s="16">
        <f t="shared" si="418"/>
        <v>683.99999999999989</v>
      </c>
      <c r="BH2120" s="16">
        <f t="shared" si="419"/>
        <v>364.79999999999995</v>
      </c>
      <c r="BI2120" s="16">
        <f t="shared" si="420"/>
        <v>4.5599999999999996</v>
      </c>
    </row>
    <row r="2121" spans="1:61" ht="20.149999999999999" customHeight="1" x14ac:dyDescent="0.35">
      <c r="A2121">
        <v>2120</v>
      </c>
      <c r="B2121" t="s">
        <v>360</v>
      </c>
      <c r="C2121" t="s">
        <v>8733</v>
      </c>
      <c r="D2121" s="15" t="s">
        <v>2486</v>
      </c>
      <c r="E2121" s="12" t="s">
        <v>98</v>
      </c>
      <c r="G2121" s="12" t="s">
        <v>2413</v>
      </c>
      <c r="H2121" s="12" t="s">
        <v>2414</v>
      </c>
      <c r="I2121" s="12" t="s">
        <v>92</v>
      </c>
      <c r="J2121" s="12" t="s">
        <v>2401</v>
      </c>
      <c r="K2121" s="12" t="s">
        <v>5619</v>
      </c>
      <c r="N2121" s="16" t="s">
        <v>206</v>
      </c>
      <c r="O2121" s="16" t="s">
        <v>365</v>
      </c>
      <c r="P2121" s="12" t="s">
        <v>131</v>
      </c>
      <c r="Q2121" s="16">
        <v>2023</v>
      </c>
      <c r="R2121" s="16">
        <v>1.9</v>
      </c>
      <c r="T2121" s="16">
        <v>0</v>
      </c>
      <c r="V2121" s="12" t="s">
        <v>204</v>
      </c>
      <c r="W2121" s="12" t="s">
        <v>204</v>
      </c>
      <c r="X2121" s="16">
        <v>1</v>
      </c>
      <c r="Y2121" s="16">
        <v>8</v>
      </c>
      <c r="Z2121" s="16">
        <v>1.9</v>
      </c>
      <c r="AA2121" s="16">
        <f t="shared" si="421"/>
        <v>228</v>
      </c>
      <c r="AB2121" s="16" t="s">
        <v>2404</v>
      </c>
      <c r="AC2121" s="16" t="s">
        <v>2416</v>
      </c>
      <c r="AD2121" s="16">
        <f t="shared" si="405"/>
        <v>79800</v>
      </c>
      <c r="AE2121" s="16">
        <f t="shared" si="406"/>
        <v>665</v>
      </c>
      <c r="AF2121" s="16">
        <f t="shared" si="407"/>
        <v>249375</v>
      </c>
      <c r="AG2121" s="16">
        <f t="shared" si="408"/>
        <v>190</v>
      </c>
      <c r="AH2121" s="12">
        <f t="shared" si="409"/>
        <v>0</v>
      </c>
      <c r="AI2121" s="16">
        <f t="shared" si="410"/>
        <v>13.299999999999999</v>
      </c>
      <c r="AJ2121" s="16">
        <f t="shared" si="411"/>
        <v>45884.999999999993</v>
      </c>
      <c r="AK2121" s="16">
        <f t="shared" si="412"/>
        <v>950</v>
      </c>
      <c r="AL2121" s="16">
        <f t="shared" si="413"/>
        <v>9500</v>
      </c>
      <c r="AM2121" s="16">
        <f t="shared" si="414"/>
        <v>134900</v>
      </c>
      <c r="AN2121" s="16">
        <f t="shared" si="415"/>
        <v>519460</v>
      </c>
      <c r="AO2121" s="12" t="s">
        <v>1486</v>
      </c>
      <c r="AP2121" s="16">
        <v>1.9</v>
      </c>
      <c r="AQ2121" s="16" t="s">
        <v>204</v>
      </c>
      <c r="AS2121" s="16" t="s">
        <v>2422</v>
      </c>
      <c r="AT2121" s="16" t="s">
        <v>2418</v>
      </c>
      <c r="AU2121" t="s">
        <v>2419</v>
      </c>
      <c r="AV2121" s="15" t="s">
        <v>2420</v>
      </c>
      <c r="AW2121" s="16" t="s">
        <v>593</v>
      </c>
      <c r="AX2121" s="16" t="s">
        <v>204</v>
      </c>
      <c r="AY2121" s="16" t="s">
        <v>207</v>
      </c>
      <c r="AZ2121" s="16" t="s">
        <v>207</v>
      </c>
      <c r="BA2121" s="16" t="s">
        <v>207</v>
      </c>
      <c r="BB2121" s="16" t="s">
        <v>207</v>
      </c>
      <c r="BC2121" s="16">
        <v>1.9</v>
      </c>
      <c r="BD2121" s="16">
        <f t="shared" si="416"/>
        <v>6.6499999999999995</v>
      </c>
      <c r="BE2121" s="16">
        <f t="shared" si="417"/>
        <v>3246.625</v>
      </c>
      <c r="BF2121" s="16">
        <v>0</v>
      </c>
      <c r="BG2121" s="16">
        <f t="shared" si="418"/>
        <v>2280</v>
      </c>
      <c r="BH2121" s="16">
        <f t="shared" si="419"/>
        <v>1216</v>
      </c>
      <c r="BI2121" s="16">
        <f t="shared" si="420"/>
        <v>15.2</v>
      </c>
    </row>
    <row r="2122" spans="1:61" ht="20.149999999999999" customHeight="1" x14ac:dyDescent="0.35">
      <c r="A2122">
        <v>2121</v>
      </c>
      <c r="B2122" t="s">
        <v>360</v>
      </c>
      <c r="C2122" t="s">
        <v>8734</v>
      </c>
      <c r="D2122" s="15" t="s">
        <v>2487</v>
      </c>
      <c r="E2122" s="12" t="s">
        <v>98</v>
      </c>
      <c r="G2122" s="12" t="s">
        <v>2413</v>
      </c>
      <c r="H2122" s="12" t="s">
        <v>2414</v>
      </c>
      <c r="I2122" s="12" t="s">
        <v>92</v>
      </c>
      <c r="J2122" s="12" t="s">
        <v>2401</v>
      </c>
      <c r="K2122" s="12" t="s">
        <v>5619</v>
      </c>
      <c r="N2122" s="16" t="s">
        <v>206</v>
      </c>
      <c r="O2122" s="16" t="s">
        <v>365</v>
      </c>
      <c r="P2122" s="12" t="s">
        <v>131</v>
      </c>
      <c r="Q2122" s="16">
        <v>2023</v>
      </c>
      <c r="R2122" s="16">
        <v>1.44</v>
      </c>
      <c r="T2122" s="16">
        <v>0</v>
      </c>
      <c r="V2122" s="12" t="s">
        <v>204</v>
      </c>
      <c r="W2122" s="12" t="s">
        <v>204</v>
      </c>
      <c r="X2122" s="16">
        <v>1</v>
      </c>
      <c r="Y2122" s="16">
        <v>8</v>
      </c>
      <c r="Z2122" s="16">
        <v>1.44</v>
      </c>
      <c r="AA2122" s="16">
        <f t="shared" si="421"/>
        <v>172.79999999999998</v>
      </c>
      <c r="AB2122" s="16" t="s">
        <v>2404</v>
      </c>
      <c r="AC2122" s="16" t="s">
        <v>2416</v>
      </c>
      <c r="AD2122" s="16">
        <f t="shared" si="405"/>
        <v>60479.999999999993</v>
      </c>
      <c r="AE2122" s="16">
        <f t="shared" si="406"/>
        <v>504</v>
      </c>
      <c r="AF2122" s="16">
        <f t="shared" si="407"/>
        <v>189000</v>
      </c>
      <c r="AG2122" s="16">
        <f t="shared" si="408"/>
        <v>144</v>
      </c>
      <c r="AH2122" s="12">
        <f t="shared" si="409"/>
        <v>0</v>
      </c>
      <c r="AI2122" s="16">
        <f t="shared" si="410"/>
        <v>10.08</v>
      </c>
      <c r="AJ2122" s="16">
        <f t="shared" si="411"/>
        <v>34776</v>
      </c>
      <c r="AK2122" s="16">
        <f t="shared" si="412"/>
        <v>720</v>
      </c>
      <c r="AL2122" s="16">
        <f t="shared" si="413"/>
        <v>7200</v>
      </c>
      <c r="AM2122" s="16">
        <f t="shared" si="414"/>
        <v>102240</v>
      </c>
      <c r="AN2122" s="16">
        <f t="shared" si="415"/>
        <v>393696</v>
      </c>
      <c r="AO2122" s="12" t="s">
        <v>1486</v>
      </c>
      <c r="AP2122" s="16">
        <v>1.44</v>
      </c>
      <c r="AQ2122" s="16" t="s">
        <v>204</v>
      </c>
      <c r="AS2122" s="16" t="s">
        <v>2422</v>
      </c>
      <c r="AT2122" s="16" t="s">
        <v>2418</v>
      </c>
      <c r="AU2122" t="s">
        <v>2419</v>
      </c>
      <c r="AV2122" s="15" t="s">
        <v>2420</v>
      </c>
      <c r="AW2122" s="16" t="s">
        <v>593</v>
      </c>
      <c r="AX2122" s="16" t="s">
        <v>204</v>
      </c>
      <c r="AY2122" s="16" t="s">
        <v>207</v>
      </c>
      <c r="AZ2122" s="16" t="s">
        <v>207</v>
      </c>
      <c r="BA2122" s="16" t="s">
        <v>207</v>
      </c>
      <c r="BB2122" s="16" t="s">
        <v>207</v>
      </c>
      <c r="BC2122" s="16">
        <v>1.44</v>
      </c>
      <c r="BD2122" s="16">
        <f t="shared" si="416"/>
        <v>5.04</v>
      </c>
      <c r="BE2122" s="16">
        <f t="shared" si="417"/>
        <v>2460.6</v>
      </c>
      <c r="BF2122" s="16">
        <v>0</v>
      </c>
      <c r="BG2122" s="16">
        <f t="shared" si="418"/>
        <v>1728</v>
      </c>
      <c r="BH2122" s="16">
        <f t="shared" si="419"/>
        <v>921.59999999999991</v>
      </c>
      <c r="BI2122" s="16">
        <f t="shared" si="420"/>
        <v>11.52</v>
      </c>
    </row>
    <row r="2123" spans="1:61" ht="20.149999999999999" customHeight="1" x14ac:dyDescent="0.35">
      <c r="A2123">
        <v>2122</v>
      </c>
      <c r="B2123" t="s">
        <v>360</v>
      </c>
      <c r="C2123" t="s">
        <v>8735</v>
      </c>
      <c r="D2123" s="15" t="s">
        <v>2488</v>
      </c>
      <c r="E2123" s="12" t="s">
        <v>98</v>
      </c>
      <c r="G2123" s="12" t="s">
        <v>2413</v>
      </c>
      <c r="H2123" s="12" t="s">
        <v>2414</v>
      </c>
      <c r="I2123" s="12" t="s">
        <v>92</v>
      </c>
      <c r="J2123" s="12" t="s">
        <v>2401</v>
      </c>
      <c r="K2123" s="12" t="s">
        <v>5619</v>
      </c>
      <c r="N2123" s="16" t="s">
        <v>206</v>
      </c>
      <c r="O2123" s="16" t="s">
        <v>365</v>
      </c>
      <c r="P2123" s="12" t="s">
        <v>131</v>
      </c>
      <c r="Q2123" s="16">
        <v>2023</v>
      </c>
      <c r="R2123" s="16">
        <v>1.1299999999999999</v>
      </c>
      <c r="T2123" s="16">
        <v>0</v>
      </c>
      <c r="V2123" s="12" t="s">
        <v>204</v>
      </c>
      <c r="W2123" s="12" t="s">
        <v>204</v>
      </c>
      <c r="X2123" s="16">
        <v>1</v>
      </c>
      <c r="Y2123" s="16">
        <v>8</v>
      </c>
      <c r="Z2123" s="16">
        <v>1.1299999999999999</v>
      </c>
      <c r="AA2123" s="16">
        <f t="shared" si="421"/>
        <v>135.6</v>
      </c>
      <c r="AB2123" s="16" t="s">
        <v>2404</v>
      </c>
      <c r="AC2123" s="16" t="s">
        <v>2416</v>
      </c>
      <c r="AD2123" s="16">
        <f t="shared" si="405"/>
        <v>47460</v>
      </c>
      <c r="AE2123" s="16">
        <f t="shared" si="406"/>
        <v>395.49999999999994</v>
      </c>
      <c r="AF2123" s="16">
        <f t="shared" si="407"/>
        <v>148312.49999999997</v>
      </c>
      <c r="AG2123" s="16">
        <f t="shared" si="408"/>
        <v>112.99999999999999</v>
      </c>
      <c r="AH2123" s="12">
        <f t="shared" si="409"/>
        <v>0</v>
      </c>
      <c r="AI2123" s="16">
        <f t="shared" si="410"/>
        <v>7.9099999999999993</v>
      </c>
      <c r="AJ2123" s="16">
        <f t="shared" si="411"/>
        <v>27289.499999999996</v>
      </c>
      <c r="AK2123" s="16">
        <f t="shared" si="412"/>
        <v>565</v>
      </c>
      <c r="AL2123" s="16">
        <f t="shared" si="413"/>
        <v>5649.9999999999991</v>
      </c>
      <c r="AM2123" s="16">
        <f t="shared" si="414"/>
        <v>80229.999999999985</v>
      </c>
      <c r="AN2123" s="16">
        <f t="shared" si="415"/>
        <v>308941.99999999994</v>
      </c>
      <c r="AO2123" s="12" t="s">
        <v>1486</v>
      </c>
      <c r="AP2123" s="16">
        <v>1.1299999999999999</v>
      </c>
      <c r="AQ2123" s="16" t="s">
        <v>204</v>
      </c>
      <c r="AS2123" s="16" t="s">
        <v>2422</v>
      </c>
      <c r="AT2123" s="16" t="s">
        <v>2418</v>
      </c>
      <c r="AU2123" t="s">
        <v>2419</v>
      </c>
      <c r="AV2123" s="15" t="s">
        <v>2420</v>
      </c>
      <c r="AW2123" s="16" t="s">
        <v>593</v>
      </c>
      <c r="AX2123" s="16" t="s">
        <v>204</v>
      </c>
      <c r="AY2123" s="16" t="s">
        <v>207</v>
      </c>
      <c r="AZ2123" s="16" t="s">
        <v>207</v>
      </c>
      <c r="BA2123" s="16" t="s">
        <v>207</v>
      </c>
      <c r="BB2123" s="16" t="s">
        <v>207</v>
      </c>
      <c r="BC2123" s="16">
        <v>1.1299999999999999</v>
      </c>
      <c r="BD2123" s="16">
        <f t="shared" si="416"/>
        <v>3.9549999999999996</v>
      </c>
      <c r="BE2123" s="16">
        <f t="shared" si="417"/>
        <v>1930.8874999999996</v>
      </c>
      <c r="BF2123" s="16">
        <v>0</v>
      </c>
      <c r="BG2123" s="16">
        <f t="shared" si="418"/>
        <v>1355.9999999999998</v>
      </c>
      <c r="BH2123" s="16">
        <f t="shared" si="419"/>
        <v>723.19999999999993</v>
      </c>
      <c r="BI2123" s="16">
        <f t="shared" si="420"/>
        <v>9.0399999999999991</v>
      </c>
    </row>
    <row r="2124" spans="1:61" ht="20.149999999999999" customHeight="1" x14ac:dyDescent="0.35">
      <c r="A2124">
        <v>2123</v>
      </c>
      <c r="B2124" t="s">
        <v>360</v>
      </c>
      <c r="C2124" t="s">
        <v>8736</v>
      </c>
      <c r="D2124" s="15" t="s">
        <v>2489</v>
      </c>
      <c r="E2124" s="12" t="s">
        <v>98</v>
      </c>
      <c r="G2124" s="12" t="s">
        <v>2413</v>
      </c>
      <c r="H2124" s="12" t="s">
        <v>2414</v>
      </c>
      <c r="I2124" s="12" t="s">
        <v>92</v>
      </c>
      <c r="J2124" s="12" t="s">
        <v>2401</v>
      </c>
      <c r="K2124" s="12" t="s">
        <v>5619</v>
      </c>
      <c r="N2124" s="16" t="s">
        <v>206</v>
      </c>
      <c r="O2124" s="16" t="s">
        <v>365</v>
      </c>
      <c r="P2124" s="12" t="s">
        <v>131</v>
      </c>
      <c r="Q2124" s="16">
        <v>2023</v>
      </c>
      <c r="R2124" s="16">
        <v>1.06</v>
      </c>
      <c r="T2124" s="16">
        <v>0</v>
      </c>
      <c r="V2124" s="12" t="s">
        <v>204</v>
      </c>
      <c r="W2124" s="12" t="s">
        <v>204</v>
      </c>
      <c r="X2124" s="16">
        <v>1</v>
      </c>
      <c r="Y2124" s="16">
        <v>8</v>
      </c>
      <c r="Z2124" s="16">
        <v>1.06</v>
      </c>
      <c r="AA2124" s="16">
        <f t="shared" si="421"/>
        <v>127.2</v>
      </c>
      <c r="AB2124" s="16" t="s">
        <v>2404</v>
      </c>
      <c r="AC2124" s="16" t="s">
        <v>2416</v>
      </c>
      <c r="AD2124" s="16">
        <f t="shared" si="405"/>
        <v>44520</v>
      </c>
      <c r="AE2124" s="16">
        <f t="shared" si="406"/>
        <v>371</v>
      </c>
      <c r="AF2124" s="16">
        <f t="shared" si="407"/>
        <v>139125</v>
      </c>
      <c r="AG2124" s="16">
        <f t="shared" si="408"/>
        <v>106</v>
      </c>
      <c r="AH2124" s="12">
        <f t="shared" si="409"/>
        <v>0</v>
      </c>
      <c r="AI2124" s="16">
        <f t="shared" si="410"/>
        <v>7.42</v>
      </c>
      <c r="AJ2124" s="16">
        <f t="shared" si="411"/>
        <v>25599</v>
      </c>
      <c r="AK2124" s="16">
        <f t="shared" si="412"/>
        <v>530</v>
      </c>
      <c r="AL2124" s="16">
        <f t="shared" si="413"/>
        <v>5300</v>
      </c>
      <c r="AM2124" s="16">
        <f t="shared" si="414"/>
        <v>75260</v>
      </c>
      <c r="AN2124" s="16">
        <f t="shared" si="415"/>
        <v>289804</v>
      </c>
      <c r="AO2124" s="12" t="s">
        <v>1486</v>
      </c>
      <c r="AP2124" s="16">
        <v>1.06</v>
      </c>
      <c r="AQ2124" s="16" t="s">
        <v>204</v>
      </c>
      <c r="AS2124" s="16" t="s">
        <v>2422</v>
      </c>
      <c r="AT2124" s="16" t="s">
        <v>2418</v>
      </c>
      <c r="AU2124" t="s">
        <v>2419</v>
      </c>
      <c r="AV2124" s="15" t="s">
        <v>2420</v>
      </c>
      <c r="AW2124" s="16" t="s">
        <v>593</v>
      </c>
      <c r="AX2124" s="16" t="s">
        <v>204</v>
      </c>
      <c r="AY2124" s="16" t="s">
        <v>207</v>
      </c>
      <c r="AZ2124" s="16" t="s">
        <v>207</v>
      </c>
      <c r="BA2124" s="16" t="s">
        <v>207</v>
      </c>
      <c r="BB2124" s="16" t="s">
        <v>207</v>
      </c>
      <c r="BC2124" s="16">
        <v>1.06</v>
      </c>
      <c r="BD2124" s="16">
        <f t="shared" si="416"/>
        <v>3.71</v>
      </c>
      <c r="BE2124" s="16">
        <f t="shared" si="417"/>
        <v>1811.2750000000001</v>
      </c>
      <c r="BF2124" s="16">
        <v>0</v>
      </c>
      <c r="BG2124" s="16">
        <f t="shared" si="418"/>
        <v>1272</v>
      </c>
      <c r="BH2124" s="16">
        <f t="shared" si="419"/>
        <v>678.40000000000009</v>
      </c>
      <c r="BI2124" s="16">
        <f t="shared" si="420"/>
        <v>8.48</v>
      </c>
    </row>
    <row r="2125" spans="1:61" ht="20.149999999999999" customHeight="1" x14ac:dyDescent="0.35">
      <c r="A2125">
        <v>2124</v>
      </c>
      <c r="B2125" t="s">
        <v>360</v>
      </c>
      <c r="C2125" t="s">
        <v>8737</v>
      </c>
      <c r="D2125" s="15" t="s">
        <v>2490</v>
      </c>
      <c r="E2125" s="12" t="s">
        <v>98</v>
      </c>
      <c r="F2125" s="16">
        <v>1956</v>
      </c>
      <c r="G2125" s="12" t="s">
        <v>2413</v>
      </c>
      <c r="H2125" s="12" t="s">
        <v>2414</v>
      </c>
      <c r="I2125" s="12" t="s">
        <v>92</v>
      </c>
      <c r="J2125" s="12" t="s">
        <v>2401</v>
      </c>
      <c r="K2125" s="12" t="s">
        <v>5619</v>
      </c>
      <c r="N2125" s="16" t="s">
        <v>206</v>
      </c>
      <c r="O2125" s="16" t="s">
        <v>365</v>
      </c>
      <c r="P2125" s="12" t="s">
        <v>131</v>
      </c>
      <c r="Q2125" s="16">
        <v>2023</v>
      </c>
      <c r="R2125" s="16">
        <v>1.0900000000000001</v>
      </c>
      <c r="T2125" s="16">
        <v>0</v>
      </c>
      <c r="V2125" s="12" t="s">
        <v>204</v>
      </c>
      <c r="W2125" s="12" t="s">
        <v>204</v>
      </c>
      <c r="X2125" s="16">
        <v>1</v>
      </c>
      <c r="Y2125" s="16">
        <v>8</v>
      </c>
      <c r="Z2125" s="16">
        <v>1.0900000000000001</v>
      </c>
      <c r="AA2125" s="16">
        <f t="shared" si="421"/>
        <v>130.80000000000001</v>
      </c>
      <c r="AB2125" s="16" t="s">
        <v>2404</v>
      </c>
      <c r="AC2125" s="16" t="s">
        <v>2416</v>
      </c>
      <c r="AD2125" s="16">
        <f t="shared" si="405"/>
        <v>45780.000000000007</v>
      </c>
      <c r="AE2125" s="16">
        <f t="shared" si="406"/>
        <v>381.5</v>
      </c>
      <c r="AF2125" s="16">
        <f t="shared" si="407"/>
        <v>143062.5</v>
      </c>
      <c r="AG2125" s="16">
        <f t="shared" si="408"/>
        <v>109.00000000000001</v>
      </c>
      <c r="AH2125" s="12">
        <f t="shared" si="409"/>
        <v>0</v>
      </c>
      <c r="AI2125" s="16">
        <f t="shared" si="410"/>
        <v>7.6300000000000008</v>
      </c>
      <c r="AJ2125" s="16">
        <f t="shared" si="411"/>
        <v>26323.500000000004</v>
      </c>
      <c r="AK2125" s="16">
        <f t="shared" si="412"/>
        <v>545</v>
      </c>
      <c r="AL2125" s="16">
        <f t="shared" si="413"/>
        <v>5450</v>
      </c>
      <c r="AM2125" s="16">
        <f t="shared" si="414"/>
        <v>77390</v>
      </c>
      <c r="AN2125" s="16">
        <f t="shared" si="415"/>
        <v>298006</v>
      </c>
      <c r="AO2125" s="12" t="s">
        <v>1486</v>
      </c>
      <c r="AP2125" s="16">
        <v>1.0900000000000001</v>
      </c>
      <c r="AQ2125" s="16" t="s">
        <v>204</v>
      </c>
      <c r="AS2125" s="16" t="s">
        <v>2422</v>
      </c>
      <c r="AT2125" s="16" t="s">
        <v>2418</v>
      </c>
      <c r="AU2125" t="s">
        <v>2419</v>
      </c>
      <c r="AV2125" s="15" t="s">
        <v>2420</v>
      </c>
      <c r="AW2125" s="16" t="s">
        <v>593</v>
      </c>
      <c r="AX2125" s="16" t="s">
        <v>204</v>
      </c>
      <c r="AY2125" s="16" t="s">
        <v>207</v>
      </c>
      <c r="AZ2125" s="16" t="s">
        <v>207</v>
      </c>
      <c r="BA2125" s="16" t="s">
        <v>207</v>
      </c>
      <c r="BB2125" s="16" t="s">
        <v>207</v>
      </c>
      <c r="BC2125" s="16">
        <v>1.0900000000000001</v>
      </c>
      <c r="BD2125" s="16">
        <f t="shared" si="416"/>
        <v>3.8150000000000004</v>
      </c>
      <c r="BE2125" s="16">
        <f t="shared" si="417"/>
        <v>1862.5374999999999</v>
      </c>
      <c r="BF2125" s="16">
        <v>0</v>
      </c>
      <c r="BG2125" s="16">
        <f t="shared" si="418"/>
        <v>1308</v>
      </c>
      <c r="BH2125" s="16">
        <f t="shared" si="419"/>
        <v>697.6</v>
      </c>
      <c r="BI2125" s="16">
        <f t="shared" si="420"/>
        <v>8.7200000000000006</v>
      </c>
    </row>
    <row r="2126" spans="1:61" ht="20.149999999999999" customHeight="1" x14ac:dyDescent="0.35">
      <c r="A2126">
        <v>2125</v>
      </c>
      <c r="B2126" t="s">
        <v>360</v>
      </c>
      <c r="C2126" t="s">
        <v>8738</v>
      </c>
      <c r="D2126" s="15" t="s">
        <v>2491</v>
      </c>
      <c r="E2126" s="12" t="s">
        <v>98</v>
      </c>
      <c r="F2126" s="16">
        <v>1969</v>
      </c>
      <c r="G2126" s="12" t="s">
        <v>2413</v>
      </c>
      <c r="H2126" s="12" t="s">
        <v>2414</v>
      </c>
      <c r="I2126" s="12" t="s">
        <v>92</v>
      </c>
      <c r="J2126" s="12" t="s">
        <v>2401</v>
      </c>
      <c r="K2126" s="12" t="s">
        <v>5619</v>
      </c>
      <c r="N2126" s="16" t="s">
        <v>206</v>
      </c>
      <c r="O2126" s="16" t="s">
        <v>365</v>
      </c>
      <c r="P2126" s="12" t="s">
        <v>131</v>
      </c>
      <c r="Q2126" s="16">
        <v>2023</v>
      </c>
      <c r="R2126" s="16">
        <v>1.08</v>
      </c>
      <c r="T2126" s="16">
        <v>0</v>
      </c>
      <c r="V2126" s="12" t="s">
        <v>204</v>
      </c>
      <c r="W2126" s="12" t="s">
        <v>204</v>
      </c>
      <c r="X2126" s="16">
        <v>1</v>
      </c>
      <c r="Y2126" s="16">
        <v>8</v>
      </c>
      <c r="Z2126" s="16">
        <v>1.08</v>
      </c>
      <c r="AA2126" s="16">
        <f t="shared" si="421"/>
        <v>129.60000000000002</v>
      </c>
      <c r="AB2126" s="16" t="s">
        <v>2404</v>
      </c>
      <c r="AC2126" s="16" t="s">
        <v>2416</v>
      </c>
      <c r="AD2126" s="16">
        <f t="shared" si="405"/>
        <v>45360.000000000007</v>
      </c>
      <c r="AE2126" s="16">
        <f t="shared" si="406"/>
        <v>378</v>
      </c>
      <c r="AF2126" s="16">
        <f t="shared" si="407"/>
        <v>141750</v>
      </c>
      <c r="AG2126" s="16">
        <f t="shared" si="408"/>
        <v>108</v>
      </c>
      <c r="AH2126" s="12">
        <f t="shared" si="409"/>
        <v>0</v>
      </c>
      <c r="AI2126" s="16">
        <f t="shared" si="410"/>
        <v>7.5600000000000005</v>
      </c>
      <c r="AJ2126" s="16">
        <f t="shared" si="411"/>
        <v>26082</v>
      </c>
      <c r="AK2126" s="16">
        <f t="shared" si="412"/>
        <v>540</v>
      </c>
      <c r="AL2126" s="16">
        <f t="shared" si="413"/>
        <v>5400</v>
      </c>
      <c r="AM2126" s="16">
        <f t="shared" si="414"/>
        <v>76680</v>
      </c>
      <c r="AN2126" s="16">
        <f t="shared" si="415"/>
        <v>295272</v>
      </c>
      <c r="AO2126" s="12" t="s">
        <v>1486</v>
      </c>
      <c r="AP2126" s="16">
        <v>1.08</v>
      </c>
      <c r="AQ2126" s="16" t="s">
        <v>204</v>
      </c>
      <c r="AS2126" s="16" t="s">
        <v>2422</v>
      </c>
      <c r="AT2126" s="16" t="s">
        <v>2418</v>
      </c>
      <c r="AU2126" t="s">
        <v>2419</v>
      </c>
      <c r="AV2126" s="15" t="s">
        <v>2420</v>
      </c>
      <c r="AW2126" s="16" t="s">
        <v>593</v>
      </c>
      <c r="AX2126" s="16" t="s">
        <v>204</v>
      </c>
      <c r="AY2126" s="16" t="s">
        <v>207</v>
      </c>
      <c r="AZ2126" s="16" t="s">
        <v>207</v>
      </c>
      <c r="BA2126" s="16" t="s">
        <v>207</v>
      </c>
      <c r="BB2126" s="16" t="s">
        <v>207</v>
      </c>
      <c r="BC2126" s="16">
        <v>1.08</v>
      </c>
      <c r="BD2126" s="16">
        <f t="shared" si="416"/>
        <v>3.7800000000000002</v>
      </c>
      <c r="BE2126" s="16">
        <f t="shared" si="417"/>
        <v>1845.45</v>
      </c>
      <c r="BF2126" s="16">
        <v>0</v>
      </c>
      <c r="BG2126" s="16">
        <f t="shared" si="418"/>
        <v>1296</v>
      </c>
      <c r="BH2126" s="16">
        <f t="shared" si="419"/>
        <v>691.2</v>
      </c>
      <c r="BI2126" s="16">
        <f t="shared" si="420"/>
        <v>8.64</v>
      </c>
    </row>
    <row r="2127" spans="1:61" ht="20.149999999999999" customHeight="1" x14ac:dyDescent="0.35">
      <c r="A2127">
        <v>2126</v>
      </c>
      <c r="B2127" t="s">
        <v>360</v>
      </c>
      <c r="C2127" t="s">
        <v>8739</v>
      </c>
      <c r="D2127" s="15" t="s">
        <v>2483</v>
      </c>
      <c r="E2127" s="12" t="s">
        <v>93</v>
      </c>
      <c r="F2127" s="16">
        <v>1977</v>
      </c>
      <c r="G2127" s="12" t="s">
        <v>2413</v>
      </c>
      <c r="H2127" s="12" t="s">
        <v>2414</v>
      </c>
      <c r="I2127" s="12" t="s">
        <v>92</v>
      </c>
      <c r="J2127" s="12" t="s">
        <v>2401</v>
      </c>
      <c r="K2127" s="12" t="s">
        <v>5619</v>
      </c>
      <c r="N2127" s="16" t="s">
        <v>206</v>
      </c>
      <c r="O2127" s="16" t="s">
        <v>365</v>
      </c>
      <c r="P2127" s="12" t="s">
        <v>131</v>
      </c>
      <c r="Q2127" s="16">
        <v>2023</v>
      </c>
      <c r="R2127" s="16">
        <v>1.54</v>
      </c>
      <c r="T2127" s="16">
        <v>0</v>
      </c>
      <c r="V2127" s="12" t="s">
        <v>204</v>
      </c>
      <c r="W2127" s="12" t="s">
        <v>204</v>
      </c>
      <c r="X2127" s="16">
        <v>1</v>
      </c>
      <c r="Y2127" s="16">
        <v>8</v>
      </c>
      <c r="Z2127" s="16">
        <v>1.54</v>
      </c>
      <c r="AA2127" s="16">
        <f t="shared" si="421"/>
        <v>184.8</v>
      </c>
      <c r="AB2127" s="16" t="s">
        <v>2404</v>
      </c>
      <c r="AC2127" s="16" t="s">
        <v>2416</v>
      </c>
      <c r="AD2127" s="16">
        <f t="shared" si="405"/>
        <v>64680.000000000007</v>
      </c>
      <c r="AE2127" s="16">
        <f t="shared" si="406"/>
        <v>539</v>
      </c>
      <c r="AF2127" s="16">
        <f t="shared" si="407"/>
        <v>202125</v>
      </c>
      <c r="AG2127" s="16">
        <f t="shared" si="408"/>
        <v>154</v>
      </c>
      <c r="AH2127" s="12">
        <f t="shared" si="409"/>
        <v>0</v>
      </c>
      <c r="AI2127" s="16">
        <f t="shared" si="410"/>
        <v>10.780000000000001</v>
      </c>
      <c r="AJ2127" s="16">
        <f t="shared" si="411"/>
        <v>37191.000000000007</v>
      </c>
      <c r="AK2127" s="16">
        <f t="shared" si="412"/>
        <v>770</v>
      </c>
      <c r="AL2127" s="16">
        <f t="shared" si="413"/>
        <v>7700</v>
      </c>
      <c r="AM2127" s="16">
        <f t="shared" si="414"/>
        <v>109340</v>
      </c>
      <c r="AN2127" s="16">
        <f t="shared" si="415"/>
        <v>421036</v>
      </c>
      <c r="AO2127" s="12" t="s">
        <v>1486</v>
      </c>
      <c r="AP2127" s="16">
        <v>1.54</v>
      </c>
      <c r="AQ2127" s="16" t="s">
        <v>204</v>
      </c>
      <c r="AS2127" s="16" t="s">
        <v>2422</v>
      </c>
      <c r="AT2127" s="16" t="s">
        <v>2418</v>
      </c>
      <c r="AU2127" t="s">
        <v>2419</v>
      </c>
      <c r="AV2127" s="15" t="s">
        <v>2420</v>
      </c>
      <c r="AW2127" s="16" t="s">
        <v>593</v>
      </c>
      <c r="AX2127" s="16" t="s">
        <v>204</v>
      </c>
      <c r="AY2127" s="16" t="s">
        <v>207</v>
      </c>
      <c r="AZ2127" s="16" t="s">
        <v>207</v>
      </c>
      <c r="BA2127" s="16" t="s">
        <v>207</v>
      </c>
      <c r="BB2127" s="16" t="s">
        <v>207</v>
      </c>
      <c r="BC2127" s="16">
        <v>1.54</v>
      </c>
      <c r="BD2127" s="16">
        <f t="shared" si="416"/>
        <v>5.3900000000000006</v>
      </c>
      <c r="BE2127" s="16">
        <f t="shared" si="417"/>
        <v>2631.4749999999999</v>
      </c>
      <c r="BF2127" s="16">
        <v>0</v>
      </c>
      <c r="BG2127" s="16">
        <f t="shared" si="418"/>
        <v>1848</v>
      </c>
      <c r="BH2127" s="16">
        <f t="shared" si="419"/>
        <v>985.6</v>
      </c>
      <c r="BI2127" s="16">
        <f t="shared" si="420"/>
        <v>12.32</v>
      </c>
    </row>
    <row r="2128" spans="1:61" ht="20.149999999999999" customHeight="1" x14ac:dyDescent="0.35">
      <c r="A2128">
        <v>2127</v>
      </c>
      <c r="B2128" t="s">
        <v>360</v>
      </c>
      <c r="C2128" t="s">
        <v>8740</v>
      </c>
      <c r="D2128" s="15" t="s">
        <v>2492</v>
      </c>
      <c r="E2128" s="12" t="s">
        <v>93</v>
      </c>
      <c r="F2128" s="16">
        <v>1977</v>
      </c>
      <c r="G2128" s="12" t="s">
        <v>2413</v>
      </c>
      <c r="H2128" s="12" t="s">
        <v>2414</v>
      </c>
      <c r="I2128" s="12" t="s">
        <v>92</v>
      </c>
      <c r="J2128" s="12" t="s">
        <v>2401</v>
      </c>
      <c r="K2128" s="12" t="s">
        <v>5619</v>
      </c>
      <c r="N2128" s="16" t="s">
        <v>206</v>
      </c>
      <c r="O2128" s="16" t="s">
        <v>365</v>
      </c>
      <c r="P2128" s="12" t="s">
        <v>131</v>
      </c>
      <c r="Q2128" s="16">
        <v>2023</v>
      </c>
      <c r="R2128" s="16">
        <v>1</v>
      </c>
      <c r="T2128" s="16">
        <v>0</v>
      </c>
      <c r="V2128" s="12" t="s">
        <v>204</v>
      </c>
      <c r="W2128" s="12" t="s">
        <v>204</v>
      </c>
      <c r="X2128" s="16">
        <v>1</v>
      </c>
      <c r="Y2128" s="16">
        <v>8</v>
      </c>
      <c r="Z2128" s="16">
        <v>1</v>
      </c>
      <c r="AA2128" s="16">
        <f t="shared" si="421"/>
        <v>120</v>
      </c>
      <c r="AB2128" s="16" t="s">
        <v>2404</v>
      </c>
      <c r="AC2128" s="16" t="s">
        <v>2416</v>
      </c>
      <c r="AD2128" s="16">
        <f t="shared" si="405"/>
        <v>42000</v>
      </c>
      <c r="AE2128" s="16">
        <f t="shared" si="406"/>
        <v>350</v>
      </c>
      <c r="AF2128" s="16">
        <f t="shared" si="407"/>
        <v>131250</v>
      </c>
      <c r="AG2128" s="16">
        <f t="shared" si="408"/>
        <v>100</v>
      </c>
      <c r="AH2128" s="12">
        <f t="shared" si="409"/>
        <v>0</v>
      </c>
      <c r="AI2128" s="16">
        <f t="shared" si="410"/>
        <v>7</v>
      </c>
      <c r="AJ2128" s="16">
        <f t="shared" si="411"/>
        <v>24150</v>
      </c>
      <c r="AK2128" s="16">
        <f t="shared" si="412"/>
        <v>500</v>
      </c>
      <c r="AL2128" s="16">
        <f t="shared" si="413"/>
        <v>5000</v>
      </c>
      <c r="AM2128" s="16">
        <f t="shared" si="414"/>
        <v>71000</v>
      </c>
      <c r="AN2128" s="16">
        <f t="shared" si="415"/>
        <v>273400</v>
      </c>
      <c r="AO2128" s="12" t="s">
        <v>1486</v>
      </c>
      <c r="AP2128" s="16">
        <v>1</v>
      </c>
      <c r="AQ2128" s="16" t="s">
        <v>204</v>
      </c>
      <c r="AS2128" s="16" t="s">
        <v>2422</v>
      </c>
      <c r="AT2128" s="16" t="s">
        <v>2418</v>
      </c>
      <c r="AU2128" t="s">
        <v>2419</v>
      </c>
      <c r="AV2128" s="15" t="s">
        <v>2420</v>
      </c>
      <c r="AW2128" s="16" t="s">
        <v>593</v>
      </c>
      <c r="AX2128" s="16" t="s">
        <v>204</v>
      </c>
      <c r="AY2128" s="16" t="s">
        <v>207</v>
      </c>
      <c r="AZ2128" s="16" t="s">
        <v>207</v>
      </c>
      <c r="BA2128" s="16" t="s">
        <v>207</v>
      </c>
      <c r="BB2128" s="16" t="s">
        <v>207</v>
      </c>
      <c r="BC2128" s="16">
        <v>1</v>
      </c>
      <c r="BD2128" s="16">
        <f t="shared" si="416"/>
        <v>3.5</v>
      </c>
      <c r="BE2128" s="16">
        <f t="shared" si="417"/>
        <v>1708.75</v>
      </c>
      <c r="BF2128" s="16">
        <v>0</v>
      </c>
      <c r="BG2128" s="16">
        <f t="shared" si="418"/>
        <v>1200</v>
      </c>
      <c r="BH2128" s="16">
        <f t="shared" si="419"/>
        <v>640</v>
      </c>
      <c r="BI2128" s="16">
        <f t="shared" si="420"/>
        <v>8</v>
      </c>
    </row>
    <row r="2129" spans="1:61" ht="20.149999999999999" customHeight="1" x14ac:dyDescent="0.35">
      <c r="A2129">
        <v>2128</v>
      </c>
      <c r="B2129" t="s">
        <v>360</v>
      </c>
      <c r="C2129" t="s">
        <v>8741</v>
      </c>
      <c r="D2129" s="15" t="s">
        <v>2493</v>
      </c>
      <c r="E2129" s="12" t="s">
        <v>93</v>
      </c>
      <c r="F2129" s="16">
        <v>1968</v>
      </c>
      <c r="G2129" s="12" t="s">
        <v>2413</v>
      </c>
      <c r="H2129" s="12" t="s">
        <v>2414</v>
      </c>
      <c r="I2129" s="12" t="s">
        <v>92</v>
      </c>
      <c r="J2129" s="12" t="s">
        <v>2401</v>
      </c>
      <c r="K2129" s="12" t="s">
        <v>5619</v>
      </c>
      <c r="N2129" s="16" t="s">
        <v>206</v>
      </c>
      <c r="O2129" s="16" t="s">
        <v>365</v>
      </c>
      <c r="P2129" s="12" t="s">
        <v>131</v>
      </c>
      <c r="Q2129" s="16">
        <v>2023</v>
      </c>
      <c r="R2129" s="16">
        <v>1.2</v>
      </c>
      <c r="T2129" s="16">
        <v>0</v>
      </c>
      <c r="V2129" s="12" t="s">
        <v>204</v>
      </c>
      <c r="W2129" s="12" t="s">
        <v>204</v>
      </c>
      <c r="X2129" s="16">
        <v>1</v>
      </c>
      <c r="Y2129" s="16">
        <v>8</v>
      </c>
      <c r="Z2129" s="16">
        <v>1.2</v>
      </c>
      <c r="AA2129" s="16">
        <f t="shared" si="421"/>
        <v>144</v>
      </c>
      <c r="AB2129" s="16" t="s">
        <v>2404</v>
      </c>
      <c r="AC2129" s="16" t="s">
        <v>2416</v>
      </c>
      <c r="AD2129" s="16">
        <f t="shared" si="405"/>
        <v>50400</v>
      </c>
      <c r="AE2129" s="16">
        <f t="shared" si="406"/>
        <v>420</v>
      </c>
      <c r="AF2129" s="16">
        <f t="shared" si="407"/>
        <v>157500</v>
      </c>
      <c r="AG2129" s="16">
        <f t="shared" si="408"/>
        <v>120</v>
      </c>
      <c r="AH2129" s="12">
        <f t="shared" si="409"/>
        <v>0</v>
      </c>
      <c r="AI2129" s="16">
        <f t="shared" si="410"/>
        <v>8.4</v>
      </c>
      <c r="AJ2129" s="16">
        <f t="shared" si="411"/>
        <v>28980</v>
      </c>
      <c r="AK2129" s="16">
        <f t="shared" si="412"/>
        <v>600</v>
      </c>
      <c r="AL2129" s="16">
        <f t="shared" si="413"/>
        <v>6000</v>
      </c>
      <c r="AM2129" s="16">
        <f t="shared" si="414"/>
        <v>85200</v>
      </c>
      <c r="AN2129" s="16">
        <f t="shared" si="415"/>
        <v>328080</v>
      </c>
      <c r="AO2129" s="12" t="s">
        <v>1486</v>
      </c>
      <c r="AP2129" s="16">
        <v>1.2</v>
      </c>
      <c r="AQ2129" s="16" t="s">
        <v>204</v>
      </c>
      <c r="AS2129" s="16" t="s">
        <v>2422</v>
      </c>
      <c r="AT2129" s="16" t="s">
        <v>2418</v>
      </c>
      <c r="AU2129" t="s">
        <v>2419</v>
      </c>
      <c r="AV2129" s="15" t="s">
        <v>2420</v>
      </c>
      <c r="AW2129" s="16" t="s">
        <v>593</v>
      </c>
      <c r="AX2129" s="16" t="s">
        <v>204</v>
      </c>
      <c r="AY2129" s="16" t="s">
        <v>207</v>
      </c>
      <c r="AZ2129" s="16" t="s">
        <v>207</v>
      </c>
      <c r="BA2129" s="16" t="s">
        <v>207</v>
      </c>
      <c r="BB2129" s="16" t="s">
        <v>207</v>
      </c>
      <c r="BC2129" s="16">
        <v>1.2</v>
      </c>
      <c r="BD2129" s="16">
        <f t="shared" si="416"/>
        <v>4.2</v>
      </c>
      <c r="BE2129" s="16">
        <f t="shared" si="417"/>
        <v>2050.5</v>
      </c>
      <c r="BF2129" s="16">
        <v>0</v>
      </c>
      <c r="BG2129" s="16">
        <f t="shared" si="418"/>
        <v>1440</v>
      </c>
      <c r="BH2129" s="16">
        <f t="shared" si="419"/>
        <v>768</v>
      </c>
      <c r="BI2129" s="16">
        <f t="shared" si="420"/>
        <v>9.6</v>
      </c>
    </row>
    <row r="2130" spans="1:61" ht="20.149999999999999" customHeight="1" x14ac:dyDescent="0.35">
      <c r="A2130">
        <v>2129</v>
      </c>
      <c r="B2130" t="s">
        <v>360</v>
      </c>
      <c r="C2130" t="s">
        <v>8742</v>
      </c>
      <c r="D2130" s="15" t="s">
        <v>2494</v>
      </c>
      <c r="E2130" s="12" t="s">
        <v>93</v>
      </c>
      <c r="F2130" s="16">
        <v>1975</v>
      </c>
      <c r="G2130" s="12" t="s">
        <v>2413</v>
      </c>
      <c r="H2130" s="12" t="s">
        <v>2414</v>
      </c>
      <c r="I2130" s="12" t="s">
        <v>92</v>
      </c>
      <c r="J2130" s="12" t="s">
        <v>2401</v>
      </c>
      <c r="K2130" s="12" t="s">
        <v>5619</v>
      </c>
      <c r="N2130" s="16" t="s">
        <v>206</v>
      </c>
      <c r="O2130" s="16" t="s">
        <v>365</v>
      </c>
      <c r="P2130" s="12" t="s">
        <v>131</v>
      </c>
      <c r="Q2130" s="16">
        <v>2023</v>
      </c>
      <c r="R2130" s="16">
        <v>0.5</v>
      </c>
      <c r="T2130" s="16">
        <v>0</v>
      </c>
      <c r="V2130" s="12" t="s">
        <v>204</v>
      </c>
      <c r="W2130" s="12" t="s">
        <v>204</v>
      </c>
      <c r="X2130" s="16">
        <v>1</v>
      </c>
      <c r="Y2130" s="16">
        <v>8</v>
      </c>
      <c r="Z2130" s="16">
        <v>0.5</v>
      </c>
      <c r="AA2130" s="16">
        <f t="shared" si="421"/>
        <v>60</v>
      </c>
      <c r="AB2130" s="16" t="s">
        <v>2404</v>
      </c>
      <c r="AC2130" s="16" t="s">
        <v>2416</v>
      </c>
      <c r="AD2130" s="16">
        <f t="shared" si="405"/>
        <v>21000</v>
      </c>
      <c r="AE2130" s="16">
        <f t="shared" si="406"/>
        <v>175</v>
      </c>
      <c r="AF2130" s="16">
        <f t="shared" si="407"/>
        <v>65625</v>
      </c>
      <c r="AG2130" s="16">
        <f t="shared" si="408"/>
        <v>50</v>
      </c>
      <c r="AH2130" s="12">
        <f t="shared" si="409"/>
        <v>0</v>
      </c>
      <c r="AI2130" s="16">
        <f t="shared" si="410"/>
        <v>3.5</v>
      </c>
      <c r="AJ2130" s="16">
        <f t="shared" si="411"/>
        <v>12075</v>
      </c>
      <c r="AK2130" s="16">
        <f t="shared" si="412"/>
        <v>250</v>
      </c>
      <c r="AL2130" s="16">
        <f t="shared" si="413"/>
        <v>2500</v>
      </c>
      <c r="AM2130" s="16">
        <f t="shared" si="414"/>
        <v>35500</v>
      </c>
      <c r="AN2130" s="16">
        <f t="shared" si="415"/>
        <v>136700</v>
      </c>
      <c r="AO2130" s="12" t="s">
        <v>1486</v>
      </c>
      <c r="AP2130" s="16">
        <v>0.5</v>
      </c>
      <c r="AQ2130" s="16" t="s">
        <v>204</v>
      </c>
      <c r="AS2130" s="16" t="s">
        <v>2422</v>
      </c>
      <c r="AT2130" s="16" t="s">
        <v>2418</v>
      </c>
      <c r="AU2130" t="s">
        <v>2419</v>
      </c>
      <c r="AV2130" s="15" t="s">
        <v>2420</v>
      </c>
      <c r="AW2130" s="16" t="s">
        <v>593</v>
      </c>
      <c r="AX2130" s="16" t="s">
        <v>204</v>
      </c>
      <c r="AY2130" s="16" t="s">
        <v>207</v>
      </c>
      <c r="AZ2130" s="16" t="s">
        <v>207</v>
      </c>
      <c r="BA2130" s="16" t="s">
        <v>207</v>
      </c>
      <c r="BB2130" s="16" t="s">
        <v>207</v>
      </c>
      <c r="BC2130" s="16">
        <v>0.5</v>
      </c>
      <c r="BD2130" s="16">
        <f t="shared" si="416"/>
        <v>1.75</v>
      </c>
      <c r="BE2130" s="16">
        <f t="shared" si="417"/>
        <v>854.375</v>
      </c>
      <c r="BF2130" s="16">
        <v>0</v>
      </c>
      <c r="BG2130" s="16">
        <f t="shared" si="418"/>
        <v>600</v>
      </c>
      <c r="BH2130" s="16">
        <f t="shared" si="419"/>
        <v>320</v>
      </c>
      <c r="BI2130" s="16">
        <f t="shared" si="420"/>
        <v>4</v>
      </c>
    </row>
    <row r="2131" spans="1:61" ht="20.149999999999999" customHeight="1" x14ac:dyDescent="0.35">
      <c r="A2131">
        <v>2130</v>
      </c>
      <c r="B2131" t="s">
        <v>360</v>
      </c>
      <c r="C2131" t="s">
        <v>8743</v>
      </c>
      <c r="D2131" s="15" t="s">
        <v>2495</v>
      </c>
      <c r="E2131" s="12" t="s">
        <v>93</v>
      </c>
      <c r="F2131" s="16">
        <v>1968</v>
      </c>
      <c r="G2131" s="12" t="s">
        <v>2413</v>
      </c>
      <c r="H2131" s="12" t="s">
        <v>2414</v>
      </c>
      <c r="I2131" s="12" t="s">
        <v>92</v>
      </c>
      <c r="J2131" s="12" t="s">
        <v>2401</v>
      </c>
      <c r="K2131" s="12" t="s">
        <v>5619</v>
      </c>
      <c r="N2131" s="16" t="s">
        <v>206</v>
      </c>
      <c r="O2131" s="16" t="s">
        <v>365</v>
      </c>
      <c r="P2131" s="12" t="s">
        <v>131</v>
      </c>
      <c r="Q2131" s="16">
        <v>2023</v>
      </c>
      <c r="R2131" s="16">
        <v>1.25</v>
      </c>
      <c r="T2131" s="16">
        <v>0</v>
      </c>
      <c r="V2131" s="12" t="s">
        <v>204</v>
      </c>
      <c r="W2131" s="12" t="s">
        <v>204</v>
      </c>
      <c r="X2131" s="16">
        <v>1</v>
      </c>
      <c r="Y2131" s="16">
        <v>8</v>
      </c>
      <c r="Z2131" s="16">
        <v>1.25</v>
      </c>
      <c r="AA2131" s="16">
        <f t="shared" si="421"/>
        <v>150</v>
      </c>
      <c r="AB2131" s="16" t="s">
        <v>2404</v>
      </c>
      <c r="AC2131" s="16" t="s">
        <v>2416</v>
      </c>
      <c r="AD2131" s="16">
        <f t="shared" si="405"/>
        <v>52500</v>
      </c>
      <c r="AE2131" s="16">
        <f t="shared" si="406"/>
        <v>437.5</v>
      </c>
      <c r="AF2131" s="16">
        <f t="shared" si="407"/>
        <v>164062.5</v>
      </c>
      <c r="AG2131" s="16">
        <f t="shared" si="408"/>
        <v>125</v>
      </c>
      <c r="AH2131" s="12">
        <f t="shared" si="409"/>
        <v>0</v>
      </c>
      <c r="AI2131" s="16">
        <f t="shared" si="410"/>
        <v>8.75</v>
      </c>
      <c r="AJ2131" s="16">
        <f t="shared" si="411"/>
        <v>30187.5</v>
      </c>
      <c r="AK2131" s="16">
        <f t="shared" si="412"/>
        <v>625</v>
      </c>
      <c r="AL2131" s="16">
        <f t="shared" si="413"/>
        <v>6250</v>
      </c>
      <c r="AM2131" s="16">
        <f t="shared" si="414"/>
        <v>88750</v>
      </c>
      <c r="AN2131" s="16">
        <f t="shared" si="415"/>
        <v>341750</v>
      </c>
      <c r="AO2131" s="12" t="s">
        <v>1486</v>
      </c>
      <c r="AP2131" s="16">
        <v>1.25</v>
      </c>
      <c r="AQ2131" s="16" t="s">
        <v>204</v>
      </c>
      <c r="AS2131" s="16" t="s">
        <v>2422</v>
      </c>
      <c r="AT2131" s="16" t="s">
        <v>2418</v>
      </c>
      <c r="AU2131" t="s">
        <v>2419</v>
      </c>
      <c r="AV2131" s="15" t="s">
        <v>2420</v>
      </c>
      <c r="AW2131" s="16" t="s">
        <v>593</v>
      </c>
      <c r="AX2131" s="16" t="s">
        <v>204</v>
      </c>
      <c r="AY2131" s="16" t="s">
        <v>207</v>
      </c>
      <c r="AZ2131" s="16" t="s">
        <v>207</v>
      </c>
      <c r="BA2131" s="16" t="s">
        <v>207</v>
      </c>
      <c r="BB2131" s="16" t="s">
        <v>207</v>
      </c>
      <c r="BC2131" s="16">
        <v>1.25</v>
      </c>
      <c r="BD2131" s="16">
        <f t="shared" si="416"/>
        <v>4.375</v>
      </c>
      <c r="BE2131" s="16">
        <f t="shared" si="417"/>
        <v>2135.9375</v>
      </c>
      <c r="BF2131" s="16">
        <v>0</v>
      </c>
      <c r="BG2131" s="16">
        <f t="shared" si="418"/>
        <v>1500</v>
      </c>
      <c r="BH2131" s="16">
        <f t="shared" si="419"/>
        <v>800</v>
      </c>
      <c r="BI2131" s="16">
        <f t="shared" si="420"/>
        <v>10</v>
      </c>
    </row>
    <row r="2132" spans="1:61" ht="20.149999999999999" customHeight="1" x14ac:dyDescent="0.35">
      <c r="A2132">
        <v>2131</v>
      </c>
      <c r="B2132" t="s">
        <v>360</v>
      </c>
      <c r="C2132" t="s">
        <v>8744</v>
      </c>
      <c r="D2132" s="15" t="s">
        <v>2496</v>
      </c>
      <c r="E2132" s="12" t="s">
        <v>98</v>
      </c>
      <c r="G2132" s="12" t="s">
        <v>2413</v>
      </c>
      <c r="H2132" s="12" t="s">
        <v>2414</v>
      </c>
      <c r="I2132" s="12" t="s">
        <v>92</v>
      </c>
      <c r="J2132" s="12" t="s">
        <v>2401</v>
      </c>
      <c r="K2132" s="12" t="s">
        <v>5619</v>
      </c>
      <c r="N2132" s="16" t="s">
        <v>206</v>
      </c>
      <c r="O2132" s="16" t="s">
        <v>365</v>
      </c>
      <c r="P2132" s="12" t="s">
        <v>131</v>
      </c>
      <c r="Q2132" s="16">
        <v>2023</v>
      </c>
      <c r="R2132" s="16">
        <v>1.5</v>
      </c>
      <c r="T2132" s="16">
        <v>0</v>
      </c>
      <c r="V2132" s="12" t="s">
        <v>204</v>
      </c>
      <c r="W2132" s="12" t="s">
        <v>204</v>
      </c>
      <c r="X2132" s="16">
        <v>1</v>
      </c>
      <c r="Y2132" s="16">
        <v>8</v>
      </c>
      <c r="Z2132" s="16">
        <v>1.5</v>
      </c>
      <c r="AA2132" s="16">
        <f t="shared" si="421"/>
        <v>180</v>
      </c>
      <c r="AB2132" s="16" t="s">
        <v>2404</v>
      </c>
      <c r="AC2132" s="16" t="s">
        <v>2416</v>
      </c>
      <c r="AD2132" s="16">
        <f t="shared" si="405"/>
        <v>63000</v>
      </c>
      <c r="AE2132" s="16">
        <f t="shared" si="406"/>
        <v>525</v>
      </c>
      <c r="AF2132" s="16">
        <f t="shared" si="407"/>
        <v>196875</v>
      </c>
      <c r="AG2132" s="16">
        <f t="shared" si="408"/>
        <v>150</v>
      </c>
      <c r="AH2132" s="12">
        <f t="shared" si="409"/>
        <v>0</v>
      </c>
      <c r="AI2132" s="16">
        <f t="shared" si="410"/>
        <v>10.5</v>
      </c>
      <c r="AJ2132" s="16">
        <f t="shared" si="411"/>
        <v>36225</v>
      </c>
      <c r="AK2132" s="16">
        <f t="shared" si="412"/>
        <v>750</v>
      </c>
      <c r="AL2132" s="16">
        <f t="shared" si="413"/>
        <v>7500</v>
      </c>
      <c r="AM2132" s="16">
        <f t="shared" si="414"/>
        <v>106500</v>
      </c>
      <c r="AN2132" s="16">
        <f t="shared" si="415"/>
        <v>410100</v>
      </c>
      <c r="AO2132" s="12" t="s">
        <v>1486</v>
      </c>
      <c r="AP2132" s="16">
        <v>1.5</v>
      </c>
      <c r="AQ2132" s="16" t="s">
        <v>204</v>
      </c>
      <c r="AS2132" s="16" t="s">
        <v>2422</v>
      </c>
      <c r="AT2132" s="16" t="s">
        <v>2418</v>
      </c>
      <c r="AU2132" t="s">
        <v>2419</v>
      </c>
      <c r="AV2132" s="15" t="s">
        <v>2420</v>
      </c>
      <c r="AW2132" s="16" t="s">
        <v>593</v>
      </c>
      <c r="AX2132" s="16" t="s">
        <v>204</v>
      </c>
      <c r="AY2132" s="16" t="s">
        <v>207</v>
      </c>
      <c r="AZ2132" s="16" t="s">
        <v>207</v>
      </c>
      <c r="BA2132" s="16" t="s">
        <v>207</v>
      </c>
      <c r="BB2132" s="16" t="s">
        <v>207</v>
      </c>
      <c r="BC2132" s="16">
        <v>1.5</v>
      </c>
      <c r="BD2132" s="16">
        <f t="shared" si="416"/>
        <v>5.25</v>
      </c>
      <c r="BE2132" s="16">
        <f t="shared" si="417"/>
        <v>2563.125</v>
      </c>
      <c r="BF2132" s="16">
        <v>0</v>
      </c>
      <c r="BG2132" s="16">
        <f t="shared" si="418"/>
        <v>1800</v>
      </c>
      <c r="BH2132" s="16">
        <f t="shared" si="419"/>
        <v>960</v>
      </c>
      <c r="BI2132" s="16">
        <f t="shared" si="420"/>
        <v>12</v>
      </c>
    </row>
    <row r="2133" spans="1:61" ht="20.149999999999999" customHeight="1" x14ac:dyDescent="0.35">
      <c r="A2133">
        <v>2132</v>
      </c>
      <c r="B2133" t="s">
        <v>360</v>
      </c>
      <c r="C2133" t="s">
        <v>8745</v>
      </c>
      <c r="D2133" s="15" t="s">
        <v>2497</v>
      </c>
      <c r="E2133" s="12" t="s">
        <v>98</v>
      </c>
      <c r="F2133" s="16">
        <v>1962</v>
      </c>
      <c r="G2133" s="12" t="s">
        <v>2413</v>
      </c>
      <c r="H2133" s="12" t="s">
        <v>2414</v>
      </c>
      <c r="I2133" s="12" t="s">
        <v>92</v>
      </c>
      <c r="J2133" s="12" t="s">
        <v>2401</v>
      </c>
      <c r="K2133" s="12" t="s">
        <v>5619</v>
      </c>
      <c r="N2133" s="16" t="s">
        <v>206</v>
      </c>
      <c r="O2133" s="16" t="s">
        <v>365</v>
      </c>
      <c r="P2133" s="12" t="s">
        <v>131</v>
      </c>
      <c r="Q2133" s="16">
        <v>2023</v>
      </c>
      <c r="R2133" s="16">
        <v>1.72</v>
      </c>
      <c r="T2133" s="16">
        <v>0</v>
      </c>
      <c r="V2133" s="12" t="s">
        <v>204</v>
      </c>
      <c r="W2133" s="12" t="s">
        <v>204</v>
      </c>
      <c r="X2133" s="16">
        <v>1</v>
      </c>
      <c r="Y2133" s="16">
        <v>8</v>
      </c>
      <c r="Z2133" s="16">
        <v>1.72</v>
      </c>
      <c r="AA2133" s="16">
        <f t="shared" si="421"/>
        <v>206.4</v>
      </c>
      <c r="AB2133" s="16" t="s">
        <v>2404</v>
      </c>
      <c r="AC2133" s="16" t="s">
        <v>2416</v>
      </c>
      <c r="AD2133" s="16">
        <f t="shared" si="405"/>
        <v>72240</v>
      </c>
      <c r="AE2133" s="16">
        <f t="shared" si="406"/>
        <v>602</v>
      </c>
      <c r="AF2133" s="16">
        <f t="shared" si="407"/>
        <v>225750</v>
      </c>
      <c r="AG2133" s="16">
        <f t="shared" si="408"/>
        <v>172</v>
      </c>
      <c r="AH2133" s="12">
        <f t="shared" si="409"/>
        <v>0</v>
      </c>
      <c r="AI2133" s="16">
        <f t="shared" si="410"/>
        <v>12.04</v>
      </c>
      <c r="AJ2133" s="16">
        <f t="shared" si="411"/>
        <v>41538</v>
      </c>
      <c r="AK2133" s="16">
        <f t="shared" si="412"/>
        <v>860</v>
      </c>
      <c r="AL2133" s="16">
        <f t="shared" si="413"/>
        <v>8600</v>
      </c>
      <c r="AM2133" s="16">
        <f t="shared" si="414"/>
        <v>122120</v>
      </c>
      <c r="AN2133" s="16">
        <f t="shared" si="415"/>
        <v>470248</v>
      </c>
      <c r="AO2133" s="12" t="s">
        <v>1486</v>
      </c>
      <c r="AP2133" s="16">
        <v>1.72</v>
      </c>
      <c r="AQ2133" s="16" t="s">
        <v>204</v>
      </c>
      <c r="AS2133" s="16" t="s">
        <v>2422</v>
      </c>
      <c r="AT2133" s="16" t="s">
        <v>2418</v>
      </c>
      <c r="AU2133" t="s">
        <v>2419</v>
      </c>
      <c r="AV2133" s="15" t="s">
        <v>2420</v>
      </c>
      <c r="AW2133" s="16" t="s">
        <v>593</v>
      </c>
      <c r="AX2133" s="16" t="s">
        <v>204</v>
      </c>
      <c r="AY2133" s="16" t="s">
        <v>207</v>
      </c>
      <c r="AZ2133" s="16" t="s">
        <v>207</v>
      </c>
      <c r="BA2133" s="16" t="s">
        <v>207</v>
      </c>
      <c r="BB2133" s="16" t="s">
        <v>207</v>
      </c>
      <c r="BC2133" s="16">
        <v>1.72</v>
      </c>
      <c r="BD2133" s="16">
        <f t="shared" si="416"/>
        <v>6.02</v>
      </c>
      <c r="BE2133" s="16">
        <f t="shared" si="417"/>
        <v>2939.05</v>
      </c>
      <c r="BF2133" s="16">
        <v>0</v>
      </c>
      <c r="BG2133" s="16">
        <f t="shared" si="418"/>
        <v>2064</v>
      </c>
      <c r="BH2133" s="16">
        <f t="shared" si="419"/>
        <v>1100.8</v>
      </c>
      <c r="BI2133" s="16">
        <f t="shared" si="420"/>
        <v>13.76</v>
      </c>
    </row>
    <row r="2134" spans="1:61" ht="20.149999999999999" customHeight="1" x14ac:dyDescent="0.35">
      <c r="A2134">
        <v>2133</v>
      </c>
      <c r="B2134" t="s">
        <v>360</v>
      </c>
      <c r="C2134" t="s">
        <v>8746</v>
      </c>
      <c r="D2134" s="15" t="s">
        <v>2498</v>
      </c>
      <c r="E2134" s="12" t="s">
        <v>93</v>
      </c>
      <c r="F2134" s="16">
        <v>1942</v>
      </c>
      <c r="G2134" s="12" t="s">
        <v>2413</v>
      </c>
      <c r="H2134" s="12" t="s">
        <v>2414</v>
      </c>
      <c r="I2134" s="12" t="s">
        <v>92</v>
      </c>
      <c r="J2134" s="12" t="s">
        <v>2401</v>
      </c>
      <c r="K2134" s="12" t="s">
        <v>5619</v>
      </c>
      <c r="N2134" s="16" t="s">
        <v>206</v>
      </c>
      <c r="O2134" s="16" t="s">
        <v>365</v>
      </c>
      <c r="P2134" s="12" t="s">
        <v>131</v>
      </c>
      <c r="Q2134" s="16">
        <v>2023</v>
      </c>
      <c r="R2134" s="16">
        <v>2.5299999999999998</v>
      </c>
      <c r="T2134" s="16">
        <v>0</v>
      </c>
      <c r="V2134" s="12" t="s">
        <v>204</v>
      </c>
      <c r="W2134" s="12" t="s">
        <v>204</v>
      </c>
      <c r="X2134" s="16">
        <v>1</v>
      </c>
      <c r="Y2134" s="16">
        <v>8</v>
      </c>
      <c r="Z2134" s="16">
        <v>2.5299999999999998</v>
      </c>
      <c r="AA2134" s="16">
        <f t="shared" si="421"/>
        <v>303.59999999999997</v>
      </c>
      <c r="AB2134" s="16" t="s">
        <v>2404</v>
      </c>
      <c r="AC2134" s="16" t="s">
        <v>2416</v>
      </c>
      <c r="AD2134" s="16">
        <f t="shared" si="405"/>
        <v>106259.99999999999</v>
      </c>
      <c r="AE2134" s="16">
        <f t="shared" si="406"/>
        <v>885.49999999999989</v>
      </c>
      <c r="AF2134" s="16">
        <f t="shared" si="407"/>
        <v>332062.49999999994</v>
      </c>
      <c r="AG2134" s="16">
        <f t="shared" si="408"/>
        <v>252.99999999999997</v>
      </c>
      <c r="AH2134" s="12">
        <f t="shared" si="409"/>
        <v>0</v>
      </c>
      <c r="AI2134" s="16">
        <f t="shared" si="410"/>
        <v>17.709999999999997</v>
      </c>
      <c r="AJ2134" s="16">
        <f t="shared" si="411"/>
        <v>61099.499999999993</v>
      </c>
      <c r="AK2134" s="16">
        <f t="shared" si="412"/>
        <v>1265</v>
      </c>
      <c r="AL2134" s="16">
        <f t="shared" si="413"/>
        <v>12649.999999999998</v>
      </c>
      <c r="AM2134" s="16">
        <f t="shared" si="414"/>
        <v>179630</v>
      </c>
      <c r="AN2134" s="16">
        <f t="shared" si="415"/>
        <v>691702</v>
      </c>
      <c r="AO2134" s="12" t="s">
        <v>1486</v>
      </c>
      <c r="AP2134" s="16">
        <v>2.5299999999999998</v>
      </c>
      <c r="AQ2134" s="16" t="s">
        <v>204</v>
      </c>
      <c r="AS2134" s="16" t="s">
        <v>2422</v>
      </c>
      <c r="AT2134" s="16" t="s">
        <v>2418</v>
      </c>
      <c r="AU2134" t="s">
        <v>2419</v>
      </c>
      <c r="AV2134" s="15" t="s">
        <v>2420</v>
      </c>
      <c r="AW2134" s="16" t="s">
        <v>593</v>
      </c>
      <c r="AX2134" s="16" t="s">
        <v>204</v>
      </c>
      <c r="AY2134" s="16" t="s">
        <v>207</v>
      </c>
      <c r="AZ2134" s="16" t="s">
        <v>207</v>
      </c>
      <c r="BA2134" s="16" t="s">
        <v>207</v>
      </c>
      <c r="BB2134" s="16" t="s">
        <v>207</v>
      </c>
      <c r="BC2134" s="16">
        <v>2.5299999999999998</v>
      </c>
      <c r="BD2134" s="16">
        <f t="shared" si="416"/>
        <v>8.8549999999999986</v>
      </c>
      <c r="BE2134" s="16">
        <f t="shared" si="417"/>
        <v>4323.1374999999998</v>
      </c>
      <c r="BF2134" s="16">
        <v>0</v>
      </c>
      <c r="BG2134" s="16">
        <f t="shared" si="418"/>
        <v>3035.9999999999995</v>
      </c>
      <c r="BH2134" s="16">
        <f t="shared" si="419"/>
        <v>1619.1999999999998</v>
      </c>
      <c r="BI2134" s="16">
        <f t="shared" si="420"/>
        <v>20.239999999999998</v>
      </c>
    </row>
    <row r="2135" spans="1:61" ht="20.149999999999999" customHeight="1" x14ac:dyDescent="0.35">
      <c r="A2135">
        <v>2134</v>
      </c>
      <c r="B2135" t="s">
        <v>360</v>
      </c>
      <c r="C2135" t="s">
        <v>8747</v>
      </c>
      <c r="D2135" s="15" t="s">
        <v>2499</v>
      </c>
      <c r="E2135" s="12" t="s">
        <v>98</v>
      </c>
      <c r="G2135" s="12" t="s">
        <v>2413</v>
      </c>
      <c r="H2135" s="12" t="s">
        <v>2414</v>
      </c>
      <c r="I2135" s="12" t="s">
        <v>92</v>
      </c>
      <c r="J2135" s="12" t="s">
        <v>2401</v>
      </c>
      <c r="K2135" s="12" t="s">
        <v>5619</v>
      </c>
      <c r="N2135" s="16" t="s">
        <v>206</v>
      </c>
      <c r="O2135" s="16" t="s">
        <v>365</v>
      </c>
      <c r="P2135" s="12" t="s">
        <v>131</v>
      </c>
      <c r="Q2135" s="16">
        <v>2023</v>
      </c>
      <c r="R2135" s="16">
        <v>1</v>
      </c>
      <c r="T2135" s="16">
        <v>0</v>
      </c>
      <c r="V2135" s="12" t="s">
        <v>204</v>
      </c>
      <c r="W2135" s="12" t="s">
        <v>204</v>
      </c>
      <c r="X2135" s="16">
        <v>1</v>
      </c>
      <c r="Y2135" s="16">
        <v>8</v>
      </c>
      <c r="Z2135" s="16">
        <v>1</v>
      </c>
      <c r="AA2135" s="16">
        <f t="shared" si="421"/>
        <v>120</v>
      </c>
      <c r="AB2135" s="16" t="s">
        <v>2404</v>
      </c>
      <c r="AC2135" s="16" t="s">
        <v>2416</v>
      </c>
      <c r="AD2135" s="16">
        <f t="shared" si="405"/>
        <v>42000</v>
      </c>
      <c r="AE2135" s="16">
        <f t="shared" si="406"/>
        <v>350</v>
      </c>
      <c r="AF2135" s="16">
        <f t="shared" si="407"/>
        <v>131250</v>
      </c>
      <c r="AG2135" s="16">
        <f t="shared" si="408"/>
        <v>100</v>
      </c>
      <c r="AH2135" s="12">
        <f t="shared" si="409"/>
        <v>0</v>
      </c>
      <c r="AI2135" s="16">
        <f t="shared" si="410"/>
        <v>7</v>
      </c>
      <c r="AJ2135" s="16">
        <f t="shared" si="411"/>
        <v>24150</v>
      </c>
      <c r="AK2135" s="16">
        <f t="shared" si="412"/>
        <v>500</v>
      </c>
      <c r="AL2135" s="16">
        <f t="shared" si="413"/>
        <v>5000</v>
      </c>
      <c r="AM2135" s="16">
        <f t="shared" si="414"/>
        <v>71000</v>
      </c>
      <c r="AN2135" s="16">
        <f t="shared" si="415"/>
        <v>273400</v>
      </c>
      <c r="AO2135" s="12" t="s">
        <v>1486</v>
      </c>
      <c r="AP2135" s="16">
        <v>1</v>
      </c>
      <c r="AQ2135" s="16" t="s">
        <v>204</v>
      </c>
      <c r="AS2135" s="16" t="s">
        <v>2422</v>
      </c>
      <c r="AT2135" s="16" t="s">
        <v>2418</v>
      </c>
      <c r="AU2135" t="s">
        <v>2419</v>
      </c>
      <c r="AV2135" s="15" t="s">
        <v>2420</v>
      </c>
      <c r="AW2135" s="16" t="s">
        <v>593</v>
      </c>
      <c r="AX2135" s="16" t="s">
        <v>204</v>
      </c>
      <c r="AY2135" s="16" t="s">
        <v>207</v>
      </c>
      <c r="AZ2135" s="16" t="s">
        <v>207</v>
      </c>
      <c r="BA2135" s="16" t="s">
        <v>207</v>
      </c>
      <c r="BB2135" s="16" t="s">
        <v>207</v>
      </c>
      <c r="BC2135" s="16">
        <v>1</v>
      </c>
      <c r="BD2135" s="16">
        <f t="shared" si="416"/>
        <v>3.5</v>
      </c>
      <c r="BE2135" s="16">
        <f t="shared" si="417"/>
        <v>1708.75</v>
      </c>
      <c r="BF2135" s="16">
        <v>0</v>
      </c>
      <c r="BG2135" s="16">
        <f t="shared" si="418"/>
        <v>1200</v>
      </c>
      <c r="BH2135" s="16">
        <f t="shared" si="419"/>
        <v>640</v>
      </c>
      <c r="BI2135" s="16">
        <f t="shared" si="420"/>
        <v>8</v>
      </c>
    </row>
    <row r="2136" spans="1:61" ht="20.149999999999999" customHeight="1" x14ac:dyDescent="0.35">
      <c r="A2136">
        <v>2135</v>
      </c>
      <c r="B2136" t="s">
        <v>360</v>
      </c>
      <c r="C2136" t="s">
        <v>8748</v>
      </c>
      <c r="D2136" s="15" t="s">
        <v>2500</v>
      </c>
      <c r="E2136" s="12" t="s">
        <v>98</v>
      </c>
      <c r="F2136" s="16">
        <v>1977</v>
      </c>
      <c r="G2136" s="12" t="s">
        <v>2413</v>
      </c>
      <c r="H2136" s="12" t="s">
        <v>2414</v>
      </c>
      <c r="I2136" s="12" t="s">
        <v>92</v>
      </c>
      <c r="J2136" s="12" t="s">
        <v>2401</v>
      </c>
      <c r="K2136" s="12" t="s">
        <v>5619</v>
      </c>
      <c r="N2136" s="16" t="s">
        <v>206</v>
      </c>
      <c r="O2136" s="16" t="s">
        <v>365</v>
      </c>
      <c r="P2136" s="12" t="s">
        <v>131</v>
      </c>
      <c r="Q2136" s="16">
        <v>2023</v>
      </c>
      <c r="R2136" s="16">
        <v>0.92</v>
      </c>
      <c r="T2136" s="16">
        <v>0</v>
      </c>
      <c r="V2136" s="12" t="s">
        <v>204</v>
      </c>
      <c r="W2136" s="12" t="s">
        <v>204</v>
      </c>
      <c r="X2136" s="16">
        <v>1</v>
      </c>
      <c r="Y2136" s="16">
        <v>8</v>
      </c>
      <c r="Z2136" s="16">
        <v>0.92</v>
      </c>
      <c r="AA2136" s="16">
        <f t="shared" si="421"/>
        <v>110.4</v>
      </c>
      <c r="AB2136" s="16" t="s">
        <v>2404</v>
      </c>
      <c r="AC2136" s="16" t="s">
        <v>2416</v>
      </c>
      <c r="AD2136" s="16">
        <f t="shared" si="405"/>
        <v>38640</v>
      </c>
      <c r="AE2136" s="16">
        <f t="shared" si="406"/>
        <v>322</v>
      </c>
      <c r="AF2136" s="16">
        <f t="shared" si="407"/>
        <v>120750</v>
      </c>
      <c r="AG2136" s="16">
        <f t="shared" si="408"/>
        <v>92</v>
      </c>
      <c r="AH2136" s="12">
        <f t="shared" si="409"/>
        <v>0</v>
      </c>
      <c r="AI2136" s="16">
        <f t="shared" si="410"/>
        <v>6.44</v>
      </c>
      <c r="AJ2136" s="16">
        <f t="shared" si="411"/>
        <v>22218</v>
      </c>
      <c r="AK2136" s="16">
        <f t="shared" si="412"/>
        <v>460</v>
      </c>
      <c r="AL2136" s="16">
        <f t="shared" si="413"/>
        <v>4600</v>
      </c>
      <c r="AM2136" s="16">
        <f t="shared" si="414"/>
        <v>65320</v>
      </c>
      <c r="AN2136" s="16">
        <f t="shared" si="415"/>
        <v>251528</v>
      </c>
      <c r="AO2136" s="12" t="s">
        <v>1486</v>
      </c>
      <c r="AP2136" s="16">
        <v>0.92</v>
      </c>
      <c r="AQ2136" s="16" t="s">
        <v>204</v>
      </c>
      <c r="AS2136" s="16" t="s">
        <v>2422</v>
      </c>
      <c r="AT2136" s="16" t="s">
        <v>2418</v>
      </c>
      <c r="AU2136" t="s">
        <v>2419</v>
      </c>
      <c r="AV2136" s="15" t="s">
        <v>2420</v>
      </c>
      <c r="AW2136" s="16" t="s">
        <v>593</v>
      </c>
      <c r="AX2136" s="16" t="s">
        <v>204</v>
      </c>
      <c r="AY2136" s="16" t="s">
        <v>207</v>
      </c>
      <c r="AZ2136" s="16" t="s">
        <v>207</v>
      </c>
      <c r="BA2136" s="16" t="s">
        <v>207</v>
      </c>
      <c r="BB2136" s="16" t="s">
        <v>207</v>
      </c>
      <c r="BC2136" s="16">
        <v>0.92</v>
      </c>
      <c r="BD2136" s="16">
        <f t="shared" si="416"/>
        <v>3.22</v>
      </c>
      <c r="BE2136" s="16">
        <f t="shared" si="417"/>
        <v>1572.05</v>
      </c>
      <c r="BF2136" s="16">
        <v>0</v>
      </c>
      <c r="BG2136" s="16">
        <f t="shared" si="418"/>
        <v>1104</v>
      </c>
      <c r="BH2136" s="16">
        <f t="shared" si="419"/>
        <v>588.80000000000007</v>
      </c>
      <c r="BI2136" s="16">
        <f t="shared" si="420"/>
        <v>7.3600000000000012</v>
      </c>
    </row>
    <row r="2137" spans="1:61" ht="20.149999999999999" customHeight="1" x14ac:dyDescent="0.35">
      <c r="A2137">
        <v>2136</v>
      </c>
      <c r="B2137" t="s">
        <v>360</v>
      </c>
      <c r="C2137" t="s">
        <v>8749</v>
      </c>
      <c r="D2137" s="15" t="s">
        <v>2501</v>
      </c>
      <c r="E2137" s="12" t="s">
        <v>93</v>
      </c>
      <c r="F2137" s="16">
        <v>1950</v>
      </c>
      <c r="G2137" s="12" t="s">
        <v>2413</v>
      </c>
      <c r="H2137" s="12" t="s">
        <v>2414</v>
      </c>
      <c r="I2137" s="12" t="s">
        <v>92</v>
      </c>
      <c r="J2137" s="12" t="s">
        <v>2401</v>
      </c>
      <c r="K2137" s="12" t="s">
        <v>5619</v>
      </c>
      <c r="N2137" s="16" t="s">
        <v>206</v>
      </c>
      <c r="O2137" s="16" t="s">
        <v>365</v>
      </c>
      <c r="P2137" s="12" t="s">
        <v>131</v>
      </c>
      <c r="Q2137" s="16">
        <v>2023</v>
      </c>
      <c r="R2137" s="16">
        <v>0.95</v>
      </c>
      <c r="T2137" s="16">
        <v>0</v>
      </c>
      <c r="V2137" s="12" t="s">
        <v>204</v>
      </c>
      <c r="W2137" s="12" t="s">
        <v>204</v>
      </c>
      <c r="X2137" s="16">
        <v>1</v>
      </c>
      <c r="Y2137" s="16">
        <v>8</v>
      </c>
      <c r="Z2137" s="16">
        <v>0.95</v>
      </c>
      <c r="AA2137" s="16">
        <f t="shared" si="421"/>
        <v>114</v>
      </c>
      <c r="AB2137" s="16" t="s">
        <v>2404</v>
      </c>
      <c r="AC2137" s="16" t="s">
        <v>2416</v>
      </c>
      <c r="AD2137" s="16">
        <f t="shared" si="405"/>
        <v>39900</v>
      </c>
      <c r="AE2137" s="16">
        <f t="shared" si="406"/>
        <v>332.5</v>
      </c>
      <c r="AF2137" s="16">
        <f t="shared" si="407"/>
        <v>124687.5</v>
      </c>
      <c r="AG2137" s="16">
        <f t="shared" si="408"/>
        <v>95</v>
      </c>
      <c r="AH2137" s="12">
        <f t="shared" si="409"/>
        <v>0</v>
      </c>
      <c r="AI2137" s="16">
        <f t="shared" si="410"/>
        <v>6.6499999999999995</v>
      </c>
      <c r="AJ2137" s="16">
        <f t="shared" si="411"/>
        <v>22942.499999999996</v>
      </c>
      <c r="AK2137" s="16">
        <f t="shared" si="412"/>
        <v>475</v>
      </c>
      <c r="AL2137" s="16">
        <f t="shared" si="413"/>
        <v>4750</v>
      </c>
      <c r="AM2137" s="16">
        <f t="shared" si="414"/>
        <v>67450</v>
      </c>
      <c r="AN2137" s="16">
        <f t="shared" si="415"/>
        <v>259730</v>
      </c>
      <c r="AO2137" s="12" t="s">
        <v>1486</v>
      </c>
      <c r="AP2137" s="16">
        <v>0.95</v>
      </c>
      <c r="AQ2137" s="16" t="s">
        <v>204</v>
      </c>
      <c r="AS2137" s="16" t="s">
        <v>2422</v>
      </c>
      <c r="AT2137" s="16" t="s">
        <v>2418</v>
      </c>
      <c r="AU2137" t="s">
        <v>2419</v>
      </c>
      <c r="AV2137" s="15" t="s">
        <v>2420</v>
      </c>
      <c r="AW2137" s="16" t="s">
        <v>593</v>
      </c>
      <c r="AX2137" s="16" t="s">
        <v>204</v>
      </c>
      <c r="AY2137" s="16" t="s">
        <v>207</v>
      </c>
      <c r="AZ2137" s="16" t="s">
        <v>207</v>
      </c>
      <c r="BA2137" s="16" t="s">
        <v>207</v>
      </c>
      <c r="BB2137" s="16" t="s">
        <v>207</v>
      </c>
      <c r="BC2137" s="16">
        <v>0.95</v>
      </c>
      <c r="BD2137" s="16">
        <f t="shared" si="416"/>
        <v>3.3249999999999997</v>
      </c>
      <c r="BE2137" s="16">
        <f t="shared" si="417"/>
        <v>1623.3125</v>
      </c>
      <c r="BF2137" s="16">
        <v>0</v>
      </c>
      <c r="BG2137" s="16">
        <f t="shared" si="418"/>
        <v>1140</v>
      </c>
      <c r="BH2137" s="16">
        <f t="shared" si="419"/>
        <v>608</v>
      </c>
      <c r="BI2137" s="16">
        <f t="shared" si="420"/>
        <v>7.6</v>
      </c>
    </row>
    <row r="2138" spans="1:61" ht="20.149999999999999" customHeight="1" x14ac:dyDescent="0.35">
      <c r="A2138">
        <v>2137</v>
      </c>
      <c r="B2138" t="s">
        <v>360</v>
      </c>
      <c r="C2138" t="s">
        <v>8750</v>
      </c>
      <c r="D2138" s="15" t="s">
        <v>2502</v>
      </c>
      <c r="E2138" s="12" t="s">
        <v>98</v>
      </c>
      <c r="F2138" s="16">
        <v>1986</v>
      </c>
      <c r="G2138" s="12" t="s">
        <v>2413</v>
      </c>
      <c r="H2138" s="12" t="s">
        <v>2414</v>
      </c>
      <c r="I2138" s="12" t="s">
        <v>92</v>
      </c>
      <c r="J2138" s="12" t="s">
        <v>2401</v>
      </c>
      <c r="K2138" s="12" t="s">
        <v>5619</v>
      </c>
      <c r="N2138" s="16" t="s">
        <v>206</v>
      </c>
      <c r="O2138" s="16" t="s">
        <v>365</v>
      </c>
      <c r="P2138" s="12" t="s">
        <v>131</v>
      </c>
      <c r="Q2138" s="16">
        <v>2023</v>
      </c>
      <c r="R2138" s="16">
        <v>0.59</v>
      </c>
      <c r="T2138" s="16">
        <v>0</v>
      </c>
      <c r="V2138" s="12" t="s">
        <v>204</v>
      </c>
      <c r="W2138" s="12" t="s">
        <v>204</v>
      </c>
      <c r="X2138" s="16">
        <v>1</v>
      </c>
      <c r="Y2138" s="16">
        <v>8</v>
      </c>
      <c r="Z2138" s="16">
        <v>0.59</v>
      </c>
      <c r="AA2138" s="16">
        <f t="shared" si="421"/>
        <v>70.8</v>
      </c>
      <c r="AB2138" s="16" t="s">
        <v>2404</v>
      </c>
      <c r="AC2138" s="16" t="s">
        <v>2416</v>
      </c>
      <c r="AD2138" s="16">
        <f t="shared" si="405"/>
        <v>24780</v>
      </c>
      <c r="AE2138" s="16">
        <f t="shared" si="406"/>
        <v>206.5</v>
      </c>
      <c r="AF2138" s="16">
        <f t="shared" si="407"/>
        <v>77437.5</v>
      </c>
      <c r="AG2138" s="16">
        <f t="shared" si="408"/>
        <v>59</v>
      </c>
      <c r="AH2138" s="12">
        <f t="shared" si="409"/>
        <v>0</v>
      </c>
      <c r="AI2138" s="16">
        <f t="shared" si="410"/>
        <v>4.13</v>
      </c>
      <c r="AJ2138" s="16">
        <f t="shared" si="411"/>
        <v>14248.5</v>
      </c>
      <c r="AK2138" s="16">
        <f t="shared" si="412"/>
        <v>295</v>
      </c>
      <c r="AL2138" s="16">
        <f t="shared" si="413"/>
        <v>2950</v>
      </c>
      <c r="AM2138" s="16">
        <f t="shared" si="414"/>
        <v>41890</v>
      </c>
      <c r="AN2138" s="16">
        <f t="shared" si="415"/>
        <v>161306</v>
      </c>
      <c r="AO2138" s="12" t="s">
        <v>1486</v>
      </c>
      <c r="AP2138" s="16">
        <v>0.59</v>
      </c>
      <c r="AQ2138" s="16" t="s">
        <v>204</v>
      </c>
      <c r="AS2138" s="16" t="s">
        <v>2422</v>
      </c>
      <c r="AT2138" s="16" t="s">
        <v>2418</v>
      </c>
      <c r="AU2138" t="s">
        <v>2419</v>
      </c>
      <c r="AV2138" s="15" t="s">
        <v>2420</v>
      </c>
      <c r="AW2138" s="16" t="s">
        <v>593</v>
      </c>
      <c r="AX2138" s="16" t="s">
        <v>204</v>
      </c>
      <c r="AY2138" s="16" t="s">
        <v>207</v>
      </c>
      <c r="AZ2138" s="16" t="s">
        <v>207</v>
      </c>
      <c r="BA2138" s="16" t="s">
        <v>207</v>
      </c>
      <c r="BB2138" s="16" t="s">
        <v>207</v>
      </c>
      <c r="BC2138" s="16">
        <v>0.59</v>
      </c>
      <c r="BD2138" s="16">
        <f t="shared" si="416"/>
        <v>2.0649999999999999</v>
      </c>
      <c r="BE2138" s="16">
        <f t="shared" si="417"/>
        <v>1008.1625</v>
      </c>
      <c r="BF2138" s="16">
        <v>0</v>
      </c>
      <c r="BG2138" s="16">
        <f t="shared" si="418"/>
        <v>708</v>
      </c>
      <c r="BH2138" s="16">
        <f t="shared" si="419"/>
        <v>377.59999999999997</v>
      </c>
      <c r="BI2138" s="16">
        <f t="shared" si="420"/>
        <v>4.72</v>
      </c>
    </row>
    <row r="2139" spans="1:61" ht="20.149999999999999" customHeight="1" x14ac:dyDescent="0.35">
      <c r="A2139">
        <v>2138</v>
      </c>
      <c r="B2139" t="s">
        <v>360</v>
      </c>
      <c r="C2139" t="s">
        <v>8751</v>
      </c>
      <c r="D2139" s="15" t="s">
        <v>2503</v>
      </c>
      <c r="E2139" s="12" t="s">
        <v>98</v>
      </c>
      <c r="F2139" s="16">
        <v>1962</v>
      </c>
      <c r="G2139" s="12" t="s">
        <v>2413</v>
      </c>
      <c r="H2139" s="12" t="s">
        <v>2414</v>
      </c>
      <c r="I2139" s="12" t="s">
        <v>92</v>
      </c>
      <c r="J2139" s="12" t="s">
        <v>2401</v>
      </c>
      <c r="K2139" s="12" t="s">
        <v>5619</v>
      </c>
      <c r="N2139" s="16" t="s">
        <v>206</v>
      </c>
      <c r="O2139" s="16" t="s">
        <v>365</v>
      </c>
      <c r="P2139" s="12" t="s">
        <v>131</v>
      </c>
      <c r="Q2139" s="16">
        <v>2023</v>
      </c>
      <c r="R2139" s="16">
        <v>1.1000000000000001</v>
      </c>
      <c r="T2139" s="16">
        <v>0</v>
      </c>
      <c r="V2139" s="12" t="s">
        <v>204</v>
      </c>
      <c r="W2139" s="12" t="s">
        <v>204</v>
      </c>
      <c r="X2139" s="16">
        <v>1</v>
      </c>
      <c r="Y2139" s="16">
        <v>8</v>
      </c>
      <c r="Z2139" s="16">
        <v>1.1000000000000001</v>
      </c>
      <c r="AA2139" s="16">
        <f t="shared" si="421"/>
        <v>132</v>
      </c>
      <c r="AB2139" s="16" t="s">
        <v>2404</v>
      </c>
      <c r="AC2139" s="16" t="s">
        <v>2416</v>
      </c>
      <c r="AD2139" s="16">
        <f t="shared" si="405"/>
        <v>46200</v>
      </c>
      <c r="AE2139" s="16">
        <f t="shared" si="406"/>
        <v>385.00000000000006</v>
      </c>
      <c r="AF2139" s="16">
        <f t="shared" si="407"/>
        <v>144375.00000000003</v>
      </c>
      <c r="AG2139" s="16">
        <f t="shared" si="408"/>
        <v>110.00000000000001</v>
      </c>
      <c r="AH2139" s="12">
        <f t="shared" si="409"/>
        <v>0</v>
      </c>
      <c r="AI2139" s="16">
        <f t="shared" si="410"/>
        <v>7.7000000000000011</v>
      </c>
      <c r="AJ2139" s="16">
        <f t="shared" si="411"/>
        <v>26565.000000000004</v>
      </c>
      <c r="AK2139" s="16">
        <f t="shared" si="412"/>
        <v>550</v>
      </c>
      <c r="AL2139" s="16">
        <f t="shared" si="413"/>
        <v>5500</v>
      </c>
      <c r="AM2139" s="16">
        <f t="shared" si="414"/>
        <v>78100</v>
      </c>
      <c r="AN2139" s="16">
        <f t="shared" si="415"/>
        <v>300740</v>
      </c>
      <c r="AO2139" s="12" t="s">
        <v>1486</v>
      </c>
      <c r="AP2139" s="16">
        <v>1.1000000000000001</v>
      </c>
      <c r="AQ2139" s="16" t="s">
        <v>204</v>
      </c>
      <c r="AS2139" s="16" t="s">
        <v>2422</v>
      </c>
      <c r="AT2139" s="16" t="s">
        <v>2418</v>
      </c>
      <c r="AU2139" t="s">
        <v>2419</v>
      </c>
      <c r="AV2139" s="15" t="s">
        <v>2420</v>
      </c>
      <c r="AW2139" s="16" t="s">
        <v>593</v>
      </c>
      <c r="AX2139" s="16" t="s">
        <v>204</v>
      </c>
      <c r="AY2139" s="16" t="s">
        <v>207</v>
      </c>
      <c r="AZ2139" s="16" t="s">
        <v>207</v>
      </c>
      <c r="BA2139" s="16" t="s">
        <v>207</v>
      </c>
      <c r="BB2139" s="16" t="s">
        <v>207</v>
      </c>
      <c r="BC2139" s="16">
        <v>1.1000000000000001</v>
      </c>
      <c r="BD2139" s="16">
        <f t="shared" si="416"/>
        <v>3.8500000000000005</v>
      </c>
      <c r="BE2139" s="16">
        <f t="shared" si="417"/>
        <v>1879.625</v>
      </c>
      <c r="BF2139" s="16">
        <v>0</v>
      </c>
      <c r="BG2139" s="16">
        <f t="shared" si="418"/>
        <v>1320</v>
      </c>
      <c r="BH2139" s="16">
        <f t="shared" si="419"/>
        <v>704</v>
      </c>
      <c r="BI2139" s="16">
        <f t="shared" si="420"/>
        <v>8.8000000000000007</v>
      </c>
    </row>
    <row r="2140" spans="1:61" ht="20.149999999999999" customHeight="1" x14ac:dyDescent="0.35">
      <c r="A2140">
        <v>2139</v>
      </c>
      <c r="B2140" t="s">
        <v>360</v>
      </c>
      <c r="C2140" t="s">
        <v>8752</v>
      </c>
      <c r="D2140" s="15" t="s">
        <v>2504</v>
      </c>
      <c r="E2140" s="12" t="s">
        <v>98</v>
      </c>
      <c r="F2140" s="16">
        <v>1962</v>
      </c>
      <c r="G2140" s="12" t="s">
        <v>2413</v>
      </c>
      <c r="H2140" s="12" t="s">
        <v>2414</v>
      </c>
      <c r="I2140" s="12" t="s">
        <v>92</v>
      </c>
      <c r="J2140" s="12" t="s">
        <v>2401</v>
      </c>
      <c r="K2140" s="12" t="s">
        <v>5619</v>
      </c>
      <c r="N2140" s="16" t="s">
        <v>206</v>
      </c>
      <c r="O2140" s="16" t="s">
        <v>365</v>
      </c>
      <c r="P2140" s="12" t="s">
        <v>131</v>
      </c>
      <c r="Q2140" s="16">
        <v>2023</v>
      </c>
      <c r="R2140" s="16">
        <v>1.36</v>
      </c>
      <c r="T2140" s="16">
        <v>0</v>
      </c>
      <c r="V2140" s="12" t="s">
        <v>204</v>
      </c>
      <c r="W2140" s="12" t="s">
        <v>204</v>
      </c>
      <c r="X2140" s="16">
        <v>1</v>
      </c>
      <c r="Y2140" s="16">
        <v>8</v>
      </c>
      <c r="Z2140" s="16">
        <v>1.36</v>
      </c>
      <c r="AA2140" s="16">
        <f t="shared" si="421"/>
        <v>163.20000000000002</v>
      </c>
      <c r="AB2140" s="16" t="s">
        <v>2404</v>
      </c>
      <c r="AC2140" s="16" t="s">
        <v>2416</v>
      </c>
      <c r="AD2140" s="16">
        <f t="shared" si="405"/>
        <v>57120.000000000007</v>
      </c>
      <c r="AE2140" s="16">
        <f t="shared" si="406"/>
        <v>476.00000000000006</v>
      </c>
      <c r="AF2140" s="16">
        <f t="shared" si="407"/>
        <v>178500.00000000003</v>
      </c>
      <c r="AG2140" s="16">
        <f t="shared" si="408"/>
        <v>136</v>
      </c>
      <c r="AH2140" s="12">
        <f t="shared" si="409"/>
        <v>0</v>
      </c>
      <c r="AI2140" s="16">
        <f t="shared" si="410"/>
        <v>9.5200000000000014</v>
      </c>
      <c r="AJ2140" s="16">
        <f t="shared" si="411"/>
        <v>32844.000000000007</v>
      </c>
      <c r="AK2140" s="16">
        <f t="shared" si="412"/>
        <v>680</v>
      </c>
      <c r="AL2140" s="16">
        <f t="shared" si="413"/>
        <v>6800.0000000000009</v>
      </c>
      <c r="AM2140" s="16">
        <f t="shared" si="414"/>
        <v>96560</v>
      </c>
      <c r="AN2140" s="16">
        <f t="shared" si="415"/>
        <v>371824</v>
      </c>
      <c r="AO2140" s="12" t="s">
        <v>1486</v>
      </c>
      <c r="AP2140" s="16">
        <v>1.36</v>
      </c>
      <c r="AQ2140" s="16" t="s">
        <v>204</v>
      </c>
      <c r="AS2140" s="16" t="s">
        <v>2422</v>
      </c>
      <c r="AT2140" s="16" t="s">
        <v>2418</v>
      </c>
      <c r="AU2140" t="s">
        <v>2419</v>
      </c>
      <c r="AV2140" s="15" t="s">
        <v>2420</v>
      </c>
      <c r="AW2140" s="16" t="s">
        <v>593</v>
      </c>
      <c r="AX2140" s="16" t="s">
        <v>204</v>
      </c>
      <c r="AY2140" s="16" t="s">
        <v>207</v>
      </c>
      <c r="AZ2140" s="16" t="s">
        <v>207</v>
      </c>
      <c r="BA2140" s="16" t="s">
        <v>207</v>
      </c>
      <c r="BB2140" s="16" t="s">
        <v>207</v>
      </c>
      <c r="BC2140" s="16">
        <v>1.36</v>
      </c>
      <c r="BD2140" s="16">
        <f t="shared" si="416"/>
        <v>4.7600000000000007</v>
      </c>
      <c r="BE2140" s="16">
        <f t="shared" si="417"/>
        <v>2323.9</v>
      </c>
      <c r="BF2140" s="16">
        <v>0</v>
      </c>
      <c r="BG2140" s="16">
        <f t="shared" si="418"/>
        <v>1632.0000000000002</v>
      </c>
      <c r="BH2140" s="16">
        <f t="shared" si="419"/>
        <v>870.40000000000009</v>
      </c>
      <c r="BI2140" s="16">
        <f t="shared" si="420"/>
        <v>10.88</v>
      </c>
    </row>
    <row r="2141" spans="1:61" ht="20.149999999999999" customHeight="1" x14ac:dyDescent="0.35">
      <c r="A2141">
        <v>2140</v>
      </c>
      <c r="B2141" t="s">
        <v>360</v>
      </c>
      <c r="C2141" t="s">
        <v>8753</v>
      </c>
      <c r="D2141" s="15" t="s">
        <v>2505</v>
      </c>
      <c r="E2141" s="12" t="s">
        <v>93</v>
      </c>
      <c r="F2141" s="16">
        <v>1960</v>
      </c>
      <c r="G2141" s="12" t="s">
        <v>2413</v>
      </c>
      <c r="H2141" s="12" t="s">
        <v>2414</v>
      </c>
      <c r="I2141" s="12" t="s">
        <v>92</v>
      </c>
      <c r="J2141" s="12" t="s">
        <v>2401</v>
      </c>
      <c r="K2141" s="12" t="s">
        <v>5619</v>
      </c>
      <c r="N2141" s="16" t="s">
        <v>206</v>
      </c>
      <c r="O2141" s="16" t="s">
        <v>365</v>
      </c>
      <c r="P2141" s="12" t="s">
        <v>131</v>
      </c>
      <c r="Q2141" s="16">
        <v>2023</v>
      </c>
      <c r="R2141" s="16">
        <v>2.68</v>
      </c>
      <c r="T2141" s="16">
        <v>0</v>
      </c>
      <c r="V2141" s="12" t="s">
        <v>204</v>
      </c>
      <c r="W2141" s="12" t="s">
        <v>204</v>
      </c>
      <c r="X2141" s="16">
        <v>1</v>
      </c>
      <c r="Y2141" s="16">
        <v>8</v>
      </c>
      <c r="Z2141" s="16">
        <v>2.68</v>
      </c>
      <c r="AA2141" s="16">
        <f t="shared" si="421"/>
        <v>321.60000000000002</v>
      </c>
      <c r="AB2141" s="16" t="s">
        <v>2404</v>
      </c>
      <c r="AC2141" s="16" t="s">
        <v>2416</v>
      </c>
      <c r="AD2141" s="16">
        <f t="shared" si="405"/>
        <v>112560.00000000001</v>
      </c>
      <c r="AE2141" s="16">
        <f t="shared" si="406"/>
        <v>938</v>
      </c>
      <c r="AF2141" s="16">
        <f t="shared" si="407"/>
        <v>351750</v>
      </c>
      <c r="AG2141" s="16">
        <f t="shared" si="408"/>
        <v>268</v>
      </c>
      <c r="AH2141" s="12">
        <f t="shared" si="409"/>
        <v>0</v>
      </c>
      <c r="AI2141" s="16">
        <f t="shared" si="410"/>
        <v>18.760000000000002</v>
      </c>
      <c r="AJ2141" s="16">
        <f t="shared" si="411"/>
        <v>64722.000000000007</v>
      </c>
      <c r="AK2141" s="16">
        <f t="shared" si="412"/>
        <v>1340</v>
      </c>
      <c r="AL2141" s="16">
        <f t="shared" si="413"/>
        <v>13400</v>
      </c>
      <c r="AM2141" s="16">
        <f t="shared" si="414"/>
        <v>190280</v>
      </c>
      <c r="AN2141" s="16">
        <f t="shared" si="415"/>
        <v>732712</v>
      </c>
      <c r="AO2141" s="12" t="s">
        <v>1486</v>
      </c>
      <c r="AP2141" s="16">
        <v>2.68</v>
      </c>
      <c r="AQ2141" s="16" t="s">
        <v>204</v>
      </c>
      <c r="AS2141" s="16" t="s">
        <v>2422</v>
      </c>
      <c r="AT2141" s="16" t="s">
        <v>2418</v>
      </c>
      <c r="AU2141" t="s">
        <v>2419</v>
      </c>
      <c r="AV2141" s="15" t="s">
        <v>2420</v>
      </c>
      <c r="AW2141" s="16" t="s">
        <v>593</v>
      </c>
      <c r="AX2141" s="16" t="s">
        <v>204</v>
      </c>
      <c r="AY2141" s="16" t="s">
        <v>207</v>
      </c>
      <c r="AZ2141" s="16" t="s">
        <v>207</v>
      </c>
      <c r="BA2141" s="16" t="s">
        <v>207</v>
      </c>
      <c r="BB2141" s="16" t="s">
        <v>207</v>
      </c>
      <c r="BC2141" s="16">
        <v>2.68</v>
      </c>
      <c r="BD2141" s="16">
        <f t="shared" si="416"/>
        <v>9.3800000000000008</v>
      </c>
      <c r="BE2141" s="16">
        <f t="shared" si="417"/>
        <v>4579.45</v>
      </c>
      <c r="BF2141" s="16">
        <v>0</v>
      </c>
      <c r="BG2141" s="16">
        <f t="shared" si="418"/>
        <v>3216</v>
      </c>
      <c r="BH2141" s="16">
        <f t="shared" si="419"/>
        <v>1715.2</v>
      </c>
      <c r="BI2141" s="16">
        <f t="shared" si="420"/>
        <v>21.44</v>
      </c>
    </row>
    <row r="2142" spans="1:61" ht="20.149999999999999" customHeight="1" x14ac:dyDescent="0.35">
      <c r="A2142">
        <v>2141</v>
      </c>
      <c r="B2142" t="s">
        <v>360</v>
      </c>
      <c r="C2142" t="s">
        <v>8754</v>
      </c>
      <c r="D2142" s="15" t="s">
        <v>2471</v>
      </c>
      <c r="E2142" s="12" t="s">
        <v>93</v>
      </c>
      <c r="F2142" s="16">
        <v>1971</v>
      </c>
      <c r="G2142" s="12" t="s">
        <v>2413</v>
      </c>
      <c r="H2142" s="12" t="s">
        <v>2414</v>
      </c>
      <c r="I2142" s="12" t="s">
        <v>92</v>
      </c>
      <c r="J2142" s="12" t="s">
        <v>2401</v>
      </c>
      <c r="K2142" s="12" t="s">
        <v>5619</v>
      </c>
      <c r="N2142" s="16" t="s">
        <v>205</v>
      </c>
      <c r="O2142" s="16" t="s">
        <v>365</v>
      </c>
      <c r="P2142" s="12" t="s">
        <v>131</v>
      </c>
      <c r="Q2142" s="16">
        <v>2023</v>
      </c>
      <c r="R2142" s="16">
        <v>0.93</v>
      </c>
      <c r="T2142" s="16">
        <v>0</v>
      </c>
      <c r="V2142" s="12" t="s">
        <v>204</v>
      </c>
      <c r="W2142" s="12" t="s">
        <v>204</v>
      </c>
      <c r="X2142" s="16">
        <v>1</v>
      </c>
      <c r="Y2142" s="16">
        <v>8</v>
      </c>
      <c r="Z2142" s="16">
        <v>0.93</v>
      </c>
      <c r="AA2142" s="16">
        <f t="shared" si="421"/>
        <v>111.60000000000001</v>
      </c>
      <c r="AB2142" s="16" t="s">
        <v>2404</v>
      </c>
      <c r="AC2142" s="16" t="s">
        <v>2416</v>
      </c>
      <c r="AD2142" s="16">
        <f t="shared" si="405"/>
        <v>39060</v>
      </c>
      <c r="AE2142" s="16">
        <f t="shared" si="406"/>
        <v>325.5</v>
      </c>
      <c r="AF2142" s="16">
        <f t="shared" si="407"/>
        <v>122062.5</v>
      </c>
      <c r="AG2142" s="16">
        <f t="shared" si="408"/>
        <v>93</v>
      </c>
      <c r="AH2142" s="12">
        <f t="shared" si="409"/>
        <v>0</v>
      </c>
      <c r="AI2142" s="16">
        <f t="shared" si="410"/>
        <v>6.5100000000000007</v>
      </c>
      <c r="AJ2142" s="16">
        <f t="shared" si="411"/>
        <v>22459.500000000004</v>
      </c>
      <c r="AK2142" s="16">
        <f t="shared" si="412"/>
        <v>465</v>
      </c>
      <c r="AL2142" s="16">
        <f t="shared" si="413"/>
        <v>4650</v>
      </c>
      <c r="AM2142" s="16">
        <f t="shared" si="414"/>
        <v>66030</v>
      </c>
      <c r="AN2142" s="16">
        <f t="shared" si="415"/>
        <v>254262</v>
      </c>
      <c r="AO2142" s="12" t="s">
        <v>1486</v>
      </c>
      <c r="AP2142" s="16">
        <v>0.93</v>
      </c>
      <c r="AQ2142" s="16" t="s">
        <v>204</v>
      </c>
      <c r="AS2142" s="16" t="s">
        <v>2422</v>
      </c>
      <c r="AT2142" s="16" t="s">
        <v>2418</v>
      </c>
      <c r="AU2142" t="s">
        <v>2419</v>
      </c>
      <c r="AV2142" s="15" t="s">
        <v>2420</v>
      </c>
      <c r="AW2142" s="16" t="s">
        <v>593</v>
      </c>
      <c r="AX2142" s="16" t="s">
        <v>204</v>
      </c>
      <c r="AY2142" s="16" t="s">
        <v>207</v>
      </c>
      <c r="AZ2142" s="16" t="s">
        <v>207</v>
      </c>
      <c r="BA2142" s="16" t="s">
        <v>207</v>
      </c>
      <c r="BB2142" s="16" t="s">
        <v>207</v>
      </c>
      <c r="BC2142" s="16">
        <v>0.93</v>
      </c>
      <c r="BD2142" s="16">
        <f t="shared" si="416"/>
        <v>3.2550000000000003</v>
      </c>
      <c r="BE2142" s="16">
        <f t="shared" si="417"/>
        <v>1589.1375</v>
      </c>
      <c r="BF2142" s="16">
        <v>0</v>
      </c>
      <c r="BG2142" s="16">
        <f t="shared" si="418"/>
        <v>1116</v>
      </c>
      <c r="BH2142" s="16">
        <f t="shared" si="419"/>
        <v>595.20000000000005</v>
      </c>
      <c r="BI2142" s="16">
        <f t="shared" si="420"/>
        <v>7.44</v>
      </c>
    </row>
    <row r="2143" spans="1:61" ht="20.149999999999999" customHeight="1" x14ac:dyDescent="0.35">
      <c r="A2143">
        <v>2142</v>
      </c>
      <c r="B2143" t="s">
        <v>360</v>
      </c>
      <c r="C2143" t="s">
        <v>8755</v>
      </c>
      <c r="D2143" s="15" t="s">
        <v>2506</v>
      </c>
      <c r="E2143" s="12" t="s">
        <v>98</v>
      </c>
      <c r="F2143" s="16">
        <v>1972</v>
      </c>
      <c r="G2143" s="12" t="s">
        <v>2413</v>
      </c>
      <c r="H2143" s="12" t="s">
        <v>2414</v>
      </c>
      <c r="I2143" s="12" t="s">
        <v>92</v>
      </c>
      <c r="J2143" s="12" t="s">
        <v>2401</v>
      </c>
      <c r="K2143" s="12" t="s">
        <v>5619</v>
      </c>
      <c r="N2143" s="16" t="s">
        <v>206</v>
      </c>
      <c r="O2143" s="16" t="s">
        <v>365</v>
      </c>
      <c r="P2143" s="12" t="s">
        <v>131</v>
      </c>
      <c r="Q2143" s="16">
        <v>2023</v>
      </c>
      <c r="R2143" s="16">
        <v>1.38</v>
      </c>
      <c r="T2143" s="16">
        <v>0</v>
      </c>
      <c r="V2143" s="12" t="s">
        <v>204</v>
      </c>
      <c r="W2143" s="12" t="s">
        <v>204</v>
      </c>
      <c r="X2143" s="16">
        <v>1</v>
      </c>
      <c r="Y2143" s="16">
        <v>8</v>
      </c>
      <c r="Z2143" s="16">
        <v>1.38</v>
      </c>
      <c r="AA2143" s="16">
        <f t="shared" si="421"/>
        <v>165.6</v>
      </c>
      <c r="AB2143" s="16" t="s">
        <v>2404</v>
      </c>
      <c r="AC2143" s="16" t="s">
        <v>2416</v>
      </c>
      <c r="AD2143" s="16">
        <f t="shared" si="405"/>
        <v>57960</v>
      </c>
      <c r="AE2143" s="16">
        <f t="shared" si="406"/>
        <v>482.99999999999994</v>
      </c>
      <c r="AF2143" s="16">
        <f t="shared" si="407"/>
        <v>181124.99999999997</v>
      </c>
      <c r="AG2143" s="16">
        <f t="shared" si="408"/>
        <v>138</v>
      </c>
      <c r="AH2143" s="12">
        <f t="shared" si="409"/>
        <v>0</v>
      </c>
      <c r="AI2143" s="16">
        <f t="shared" si="410"/>
        <v>9.66</v>
      </c>
      <c r="AJ2143" s="16">
        <f t="shared" si="411"/>
        <v>33327</v>
      </c>
      <c r="AK2143" s="16">
        <f t="shared" si="412"/>
        <v>690</v>
      </c>
      <c r="AL2143" s="16">
        <f t="shared" si="413"/>
        <v>6899.9999999999991</v>
      </c>
      <c r="AM2143" s="16">
        <f t="shared" si="414"/>
        <v>97979.999999999985</v>
      </c>
      <c r="AN2143" s="16">
        <f t="shared" si="415"/>
        <v>377292</v>
      </c>
      <c r="AO2143" s="12" t="s">
        <v>1486</v>
      </c>
      <c r="AP2143" s="16">
        <v>1.38</v>
      </c>
      <c r="AQ2143" s="16" t="s">
        <v>204</v>
      </c>
      <c r="AS2143" s="16" t="s">
        <v>2422</v>
      </c>
      <c r="AT2143" s="16" t="s">
        <v>2418</v>
      </c>
      <c r="AU2143" t="s">
        <v>2419</v>
      </c>
      <c r="AV2143" s="15" t="s">
        <v>2420</v>
      </c>
      <c r="AW2143" s="16" t="s">
        <v>593</v>
      </c>
      <c r="AX2143" s="16" t="s">
        <v>204</v>
      </c>
      <c r="AY2143" s="16" t="s">
        <v>207</v>
      </c>
      <c r="AZ2143" s="16" t="s">
        <v>207</v>
      </c>
      <c r="BA2143" s="16" t="s">
        <v>207</v>
      </c>
      <c r="BB2143" s="16" t="s">
        <v>207</v>
      </c>
      <c r="BC2143" s="16">
        <v>1.38</v>
      </c>
      <c r="BD2143" s="16">
        <f t="shared" si="416"/>
        <v>4.83</v>
      </c>
      <c r="BE2143" s="16">
        <f t="shared" si="417"/>
        <v>2358.0749999999998</v>
      </c>
      <c r="BF2143" s="16">
        <v>0</v>
      </c>
      <c r="BG2143" s="16">
        <f t="shared" si="418"/>
        <v>1655.9999999999998</v>
      </c>
      <c r="BH2143" s="16">
        <f t="shared" si="419"/>
        <v>883.19999999999993</v>
      </c>
      <c r="BI2143" s="16">
        <f t="shared" si="420"/>
        <v>11.04</v>
      </c>
    </row>
    <row r="2144" spans="1:61" ht="20.149999999999999" customHeight="1" x14ac:dyDescent="0.35">
      <c r="A2144">
        <v>2143</v>
      </c>
      <c r="B2144" t="s">
        <v>360</v>
      </c>
      <c r="C2144" t="s">
        <v>8756</v>
      </c>
      <c r="D2144" s="15" t="s">
        <v>2507</v>
      </c>
      <c r="E2144" s="12" t="s">
        <v>93</v>
      </c>
      <c r="F2144" s="16">
        <v>1939</v>
      </c>
      <c r="G2144" s="12" t="s">
        <v>2413</v>
      </c>
      <c r="H2144" s="12" t="s">
        <v>2414</v>
      </c>
      <c r="I2144" s="12" t="s">
        <v>92</v>
      </c>
      <c r="J2144" s="12" t="s">
        <v>2401</v>
      </c>
      <c r="K2144" s="12" t="s">
        <v>5619</v>
      </c>
      <c r="N2144" s="16" t="s">
        <v>206</v>
      </c>
      <c r="O2144" s="16" t="s">
        <v>365</v>
      </c>
      <c r="P2144" s="12" t="s">
        <v>131</v>
      </c>
      <c r="Q2144" s="16">
        <v>2023</v>
      </c>
      <c r="R2144" s="16">
        <v>0.63</v>
      </c>
      <c r="T2144" s="16">
        <v>0</v>
      </c>
      <c r="V2144" s="12" t="s">
        <v>204</v>
      </c>
      <c r="W2144" s="12" t="s">
        <v>204</v>
      </c>
      <c r="X2144" s="16">
        <v>1</v>
      </c>
      <c r="Y2144" s="16">
        <v>8</v>
      </c>
      <c r="Z2144" s="16">
        <v>0.63</v>
      </c>
      <c r="AA2144" s="16">
        <f t="shared" si="421"/>
        <v>75.599999999999994</v>
      </c>
      <c r="AB2144" s="16" t="s">
        <v>2404</v>
      </c>
      <c r="AC2144" s="16" t="s">
        <v>2416</v>
      </c>
      <c r="AD2144" s="16">
        <f t="shared" si="405"/>
        <v>26459.999999999996</v>
      </c>
      <c r="AE2144" s="16">
        <f t="shared" si="406"/>
        <v>220.5</v>
      </c>
      <c r="AF2144" s="16">
        <f t="shared" si="407"/>
        <v>82687.5</v>
      </c>
      <c r="AG2144" s="16">
        <f t="shared" si="408"/>
        <v>63</v>
      </c>
      <c r="AH2144" s="12">
        <f t="shared" si="409"/>
        <v>0</v>
      </c>
      <c r="AI2144" s="16">
        <f t="shared" si="410"/>
        <v>4.41</v>
      </c>
      <c r="AJ2144" s="16">
        <f t="shared" si="411"/>
        <v>15214.5</v>
      </c>
      <c r="AK2144" s="16">
        <f t="shared" si="412"/>
        <v>315</v>
      </c>
      <c r="AL2144" s="16">
        <f t="shared" si="413"/>
        <v>3150</v>
      </c>
      <c r="AM2144" s="16">
        <f t="shared" si="414"/>
        <v>44730</v>
      </c>
      <c r="AN2144" s="16">
        <f t="shared" si="415"/>
        <v>172242</v>
      </c>
      <c r="AO2144" s="12" t="s">
        <v>1486</v>
      </c>
      <c r="AP2144" s="16">
        <v>0.63</v>
      </c>
      <c r="AQ2144" s="16" t="s">
        <v>204</v>
      </c>
      <c r="AS2144" s="16" t="s">
        <v>2422</v>
      </c>
      <c r="AT2144" s="16" t="s">
        <v>2418</v>
      </c>
      <c r="AU2144" t="s">
        <v>2419</v>
      </c>
      <c r="AV2144" s="15" t="s">
        <v>2420</v>
      </c>
      <c r="AW2144" s="16" t="s">
        <v>593</v>
      </c>
      <c r="AX2144" s="16" t="s">
        <v>204</v>
      </c>
      <c r="AY2144" s="16" t="s">
        <v>207</v>
      </c>
      <c r="AZ2144" s="16" t="s">
        <v>207</v>
      </c>
      <c r="BA2144" s="16" t="s">
        <v>207</v>
      </c>
      <c r="BB2144" s="16" t="s">
        <v>207</v>
      </c>
      <c r="BC2144" s="16">
        <v>0.63</v>
      </c>
      <c r="BD2144" s="16">
        <f t="shared" si="416"/>
        <v>2.2050000000000001</v>
      </c>
      <c r="BE2144" s="16">
        <f t="shared" si="417"/>
        <v>1076.5125</v>
      </c>
      <c r="BF2144" s="16">
        <v>0</v>
      </c>
      <c r="BG2144" s="16">
        <f t="shared" si="418"/>
        <v>756</v>
      </c>
      <c r="BH2144" s="16">
        <f t="shared" si="419"/>
        <v>403.2</v>
      </c>
      <c r="BI2144" s="16">
        <f t="shared" si="420"/>
        <v>5.04</v>
      </c>
    </row>
    <row r="2145" spans="1:61" ht="20.149999999999999" customHeight="1" x14ac:dyDescent="0.35">
      <c r="A2145">
        <v>2144</v>
      </c>
      <c r="B2145" t="s">
        <v>360</v>
      </c>
      <c r="C2145" t="s">
        <v>8757</v>
      </c>
      <c r="D2145" s="15" t="s">
        <v>2508</v>
      </c>
      <c r="E2145" s="12" t="s">
        <v>98</v>
      </c>
      <c r="G2145" s="12" t="s">
        <v>2413</v>
      </c>
      <c r="H2145" s="12" t="s">
        <v>2414</v>
      </c>
      <c r="I2145" s="12" t="s">
        <v>92</v>
      </c>
      <c r="J2145" s="12" t="s">
        <v>2401</v>
      </c>
      <c r="K2145" s="12" t="s">
        <v>5619</v>
      </c>
      <c r="N2145" s="16" t="s">
        <v>206</v>
      </c>
      <c r="O2145" s="16" t="s">
        <v>365</v>
      </c>
      <c r="P2145" s="12" t="s">
        <v>131</v>
      </c>
      <c r="Q2145" s="16">
        <v>2023</v>
      </c>
      <c r="R2145" s="16">
        <v>0.5</v>
      </c>
      <c r="T2145" s="16">
        <v>0</v>
      </c>
      <c r="V2145" s="12" t="s">
        <v>204</v>
      </c>
      <c r="W2145" s="12" t="s">
        <v>204</v>
      </c>
      <c r="X2145" s="16">
        <v>1</v>
      </c>
      <c r="Y2145" s="16">
        <v>8</v>
      </c>
      <c r="Z2145" s="16">
        <v>0.5</v>
      </c>
      <c r="AA2145" s="16">
        <f t="shared" si="421"/>
        <v>60</v>
      </c>
      <c r="AB2145" s="16" t="s">
        <v>2404</v>
      </c>
      <c r="AC2145" s="16" t="s">
        <v>2416</v>
      </c>
      <c r="AD2145" s="16">
        <f t="shared" si="405"/>
        <v>21000</v>
      </c>
      <c r="AE2145" s="16">
        <f t="shared" si="406"/>
        <v>175</v>
      </c>
      <c r="AF2145" s="16">
        <f t="shared" si="407"/>
        <v>65625</v>
      </c>
      <c r="AG2145" s="16">
        <f t="shared" si="408"/>
        <v>50</v>
      </c>
      <c r="AH2145" s="12">
        <f t="shared" si="409"/>
        <v>0</v>
      </c>
      <c r="AI2145" s="16">
        <f t="shared" si="410"/>
        <v>3.5</v>
      </c>
      <c r="AJ2145" s="16">
        <f t="shared" si="411"/>
        <v>12075</v>
      </c>
      <c r="AK2145" s="16">
        <f t="shared" si="412"/>
        <v>250</v>
      </c>
      <c r="AL2145" s="16">
        <f t="shared" si="413"/>
        <v>2500</v>
      </c>
      <c r="AM2145" s="16">
        <f t="shared" si="414"/>
        <v>35500</v>
      </c>
      <c r="AN2145" s="16">
        <f t="shared" si="415"/>
        <v>136700</v>
      </c>
      <c r="AO2145" s="12" t="s">
        <v>1486</v>
      </c>
      <c r="AP2145" s="16">
        <v>0.5</v>
      </c>
      <c r="AQ2145" s="16" t="s">
        <v>204</v>
      </c>
      <c r="AS2145" s="16" t="s">
        <v>2422</v>
      </c>
      <c r="AT2145" s="16" t="s">
        <v>2418</v>
      </c>
      <c r="AU2145" t="s">
        <v>2419</v>
      </c>
      <c r="AV2145" s="15" t="s">
        <v>2420</v>
      </c>
      <c r="AW2145" s="16" t="s">
        <v>593</v>
      </c>
      <c r="AX2145" s="16" t="s">
        <v>204</v>
      </c>
      <c r="AY2145" s="16" t="s">
        <v>207</v>
      </c>
      <c r="AZ2145" s="16" t="s">
        <v>207</v>
      </c>
      <c r="BA2145" s="16" t="s">
        <v>207</v>
      </c>
      <c r="BB2145" s="16" t="s">
        <v>207</v>
      </c>
      <c r="BC2145" s="16">
        <v>0.5</v>
      </c>
      <c r="BD2145" s="16">
        <f t="shared" si="416"/>
        <v>1.75</v>
      </c>
      <c r="BE2145" s="16">
        <f t="shared" si="417"/>
        <v>854.375</v>
      </c>
      <c r="BF2145" s="16">
        <v>0</v>
      </c>
      <c r="BG2145" s="16">
        <f t="shared" si="418"/>
        <v>600</v>
      </c>
      <c r="BH2145" s="16">
        <f t="shared" si="419"/>
        <v>320</v>
      </c>
      <c r="BI2145" s="16">
        <f t="shared" si="420"/>
        <v>4</v>
      </c>
    </row>
    <row r="2146" spans="1:61" ht="20.149999999999999" customHeight="1" x14ac:dyDescent="0.35">
      <c r="A2146">
        <v>2145</v>
      </c>
      <c r="B2146" t="s">
        <v>360</v>
      </c>
      <c r="C2146" t="s">
        <v>8758</v>
      </c>
      <c r="D2146" s="15" t="s">
        <v>2509</v>
      </c>
      <c r="E2146" s="12" t="s">
        <v>98</v>
      </c>
      <c r="F2146" s="16">
        <v>1958</v>
      </c>
      <c r="G2146" s="12" t="s">
        <v>2413</v>
      </c>
      <c r="H2146" s="12" t="s">
        <v>2414</v>
      </c>
      <c r="I2146" s="12" t="s">
        <v>92</v>
      </c>
      <c r="J2146" s="12" t="s">
        <v>2401</v>
      </c>
      <c r="K2146" s="12" t="s">
        <v>5619</v>
      </c>
      <c r="N2146" s="16" t="s">
        <v>206</v>
      </c>
      <c r="O2146" s="16" t="s">
        <v>365</v>
      </c>
      <c r="P2146" s="12" t="s">
        <v>131</v>
      </c>
      <c r="Q2146" s="16">
        <v>2023</v>
      </c>
      <c r="R2146" s="16">
        <v>1.81</v>
      </c>
      <c r="T2146" s="16">
        <v>0</v>
      </c>
      <c r="V2146" s="12" t="s">
        <v>204</v>
      </c>
      <c r="W2146" s="12" t="s">
        <v>204</v>
      </c>
      <c r="X2146" s="16">
        <v>1</v>
      </c>
      <c r="Y2146" s="16">
        <v>8</v>
      </c>
      <c r="Z2146" s="16">
        <v>1.81</v>
      </c>
      <c r="AA2146" s="16">
        <f t="shared" si="421"/>
        <v>217.20000000000002</v>
      </c>
      <c r="AB2146" s="16" t="s">
        <v>2404</v>
      </c>
      <c r="AC2146" s="16" t="s">
        <v>2416</v>
      </c>
      <c r="AD2146" s="16">
        <f t="shared" si="405"/>
        <v>76020</v>
      </c>
      <c r="AE2146" s="16">
        <f t="shared" si="406"/>
        <v>633.5</v>
      </c>
      <c r="AF2146" s="16">
        <f t="shared" si="407"/>
        <v>237562.5</v>
      </c>
      <c r="AG2146" s="16">
        <f t="shared" si="408"/>
        <v>181</v>
      </c>
      <c r="AH2146" s="12">
        <f t="shared" si="409"/>
        <v>0</v>
      </c>
      <c r="AI2146" s="16">
        <f t="shared" si="410"/>
        <v>12.67</v>
      </c>
      <c r="AJ2146" s="16">
        <f t="shared" si="411"/>
        <v>43711.5</v>
      </c>
      <c r="AK2146" s="16">
        <f t="shared" si="412"/>
        <v>905</v>
      </c>
      <c r="AL2146" s="16">
        <f t="shared" si="413"/>
        <v>9050</v>
      </c>
      <c r="AM2146" s="16">
        <f t="shared" si="414"/>
        <v>128510</v>
      </c>
      <c r="AN2146" s="16">
        <f t="shared" si="415"/>
        <v>494854</v>
      </c>
      <c r="AO2146" s="12" t="s">
        <v>1486</v>
      </c>
      <c r="AP2146" s="16">
        <v>1.81</v>
      </c>
      <c r="AQ2146" s="16" t="s">
        <v>204</v>
      </c>
      <c r="AS2146" s="16" t="s">
        <v>2422</v>
      </c>
      <c r="AT2146" s="16" t="s">
        <v>2418</v>
      </c>
      <c r="AU2146" t="s">
        <v>2419</v>
      </c>
      <c r="AV2146" s="15" t="s">
        <v>2420</v>
      </c>
      <c r="AW2146" s="16" t="s">
        <v>593</v>
      </c>
      <c r="AX2146" s="16" t="s">
        <v>204</v>
      </c>
      <c r="AY2146" s="16" t="s">
        <v>207</v>
      </c>
      <c r="AZ2146" s="16" t="s">
        <v>207</v>
      </c>
      <c r="BA2146" s="16" t="s">
        <v>207</v>
      </c>
      <c r="BB2146" s="16" t="s">
        <v>207</v>
      </c>
      <c r="BC2146" s="16">
        <v>1.81</v>
      </c>
      <c r="BD2146" s="16">
        <f t="shared" si="416"/>
        <v>6.335</v>
      </c>
      <c r="BE2146" s="16">
        <f t="shared" si="417"/>
        <v>3092.8375000000001</v>
      </c>
      <c r="BF2146" s="16">
        <v>0</v>
      </c>
      <c r="BG2146" s="16">
        <f t="shared" si="418"/>
        <v>2172</v>
      </c>
      <c r="BH2146" s="16">
        <f t="shared" si="419"/>
        <v>1158.4000000000001</v>
      </c>
      <c r="BI2146" s="16">
        <f t="shared" si="420"/>
        <v>14.48</v>
      </c>
    </row>
    <row r="2147" spans="1:61" ht="20.149999999999999" customHeight="1" x14ac:dyDescent="0.35">
      <c r="A2147">
        <v>2146</v>
      </c>
      <c r="B2147" t="s">
        <v>360</v>
      </c>
      <c r="C2147" t="s">
        <v>8759</v>
      </c>
      <c r="D2147" s="15" t="s">
        <v>2510</v>
      </c>
      <c r="E2147" s="12" t="s">
        <v>93</v>
      </c>
      <c r="F2147" s="16">
        <v>1962</v>
      </c>
      <c r="G2147" s="12" t="s">
        <v>2413</v>
      </c>
      <c r="H2147" s="12" t="s">
        <v>2414</v>
      </c>
      <c r="I2147" s="12" t="s">
        <v>92</v>
      </c>
      <c r="J2147" s="12" t="s">
        <v>2401</v>
      </c>
      <c r="K2147" s="12" t="s">
        <v>5619</v>
      </c>
      <c r="N2147" s="16" t="s">
        <v>206</v>
      </c>
      <c r="O2147" s="16" t="s">
        <v>365</v>
      </c>
      <c r="P2147" s="12" t="s">
        <v>131</v>
      </c>
      <c r="Q2147" s="16">
        <v>2023</v>
      </c>
      <c r="R2147" s="16">
        <v>1.86</v>
      </c>
      <c r="T2147" s="16">
        <v>0</v>
      </c>
      <c r="V2147" s="12" t="s">
        <v>204</v>
      </c>
      <c r="W2147" s="12" t="s">
        <v>204</v>
      </c>
      <c r="X2147" s="16">
        <v>1</v>
      </c>
      <c r="Y2147" s="16">
        <v>8</v>
      </c>
      <c r="Z2147" s="16">
        <v>1.86</v>
      </c>
      <c r="AA2147" s="16">
        <f t="shared" si="421"/>
        <v>223.20000000000002</v>
      </c>
      <c r="AB2147" s="16" t="s">
        <v>2404</v>
      </c>
      <c r="AC2147" s="16" t="s">
        <v>2416</v>
      </c>
      <c r="AD2147" s="16">
        <f t="shared" si="405"/>
        <v>78120</v>
      </c>
      <c r="AE2147" s="16">
        <f t="shared" si="406"/>
        <v>651</v>
      </c>
      <c r="AF2147" s="16">
        <f t="shared" si="407"/>
        <v>244125</v>
      </c>
      <c r="AG2147" s="16">
        <f t="shared" si="408"/>
        <v>186</v>
      </c>
      <c r="AH2147" s="12">
        <f t="shared" si="409"/>
        <v>0</v>
      </c>
      <c r="AI2147" s="16">
        <f t="shared" si="410"/>
        <v>13.020000000000001</v>
      </c>
      <c r="AJ2147" s="16">
        <f t="shared" si="411"/>
        <v>44919.000000000007</v>
      </c>
      <c r="AK2147" s="16">
        <f t="shared" si="412"/>
        <v>930</v>
      </c>
      <c r="AL2147" s="16">
        <f t="shared" si="413"/>
        <v>9300</v>
      </c>
      <c r="AM2147" s="16">
        <f t="shared" si="414"/>
        <v>132060</v>
      </c>
      <c r="AN2147" s="16">
        <f t="shared" si="415"/>
        <v>508524</v>
      </c>
      <c r="AO2147" s="12" t="s">
        <v>1486</v>
      </c>
      <c r="AP2147" s="16">
        <v>1.86</v>
      </c>
      <c r="AQ2147" s="16" t="s">
        <v>204</v>
      </c>
      <c r="AS2147" s="16" t="s">
        <v>2422</v>
      </c>
      <c r="AT2147" s="16" t="s">
        <v>2418</v>
      </c>
      <c r="AU2147" t="s">
        <v>2419</v>
      </c>
      <c r="AV2147" s="15" t="s">
        <v>2420</v>
      </c>
      <c r="AW2147" s="16" t="s">
        <v>593</v>
      </c>
      <c r="AX2147" s="16" t="s">
        <v>204</v>
      </c>
      <c r="AY2147" s="16" t="s">
        <v>207</v>
      </c>
      <c r="AZ2147" s="16" t="s">
        <v>207</v>
      </c>
      <c r="BA2147" s="16" t="s">
        <v>207</v>
      </c>
      <c r="BB2147" s="16" t="s">
        <v>207</v>
      </c>
      <c r="BC2147" s="16">
        <v>1.86</v>
      </c>
      <c r="BD2147" s="16">
        <f t="shared" si="416"/>
        <v>6.5100000000000007</v>
      </c>
      <c r="BE2147" s="16">
        <f t="shared" si="417"/>
        <v>3178.2750000000001</v>
      </c>
      <c r="BF2147" s="16">
        <v>0</v>
      </c>
      <c r="BG2147" s="16">
        <f t="shared" si="418"/>
        <v>2232</v>
      </c>
      <c r="BH2147" s="16">
        <f t="shared" si="419"/>
        <v>1190.4000000000001</v>
      </c>
      <c r="BI2147" s="16">
        <f t="shared" si="420"/>
        <v>14.88</v>
      </c>
    </row>
    <row r="2148" spans="1:61" ht="20.149999999999999" customHeight="1" x14ac:dyDescent="0.35">
      <c r="A2148">
        <v>2147</v>
      </c>
      <c r="B2148" t="s">
        <v>360</v>
      </c>
      <c r="C2148" t="s">
        <v>8760</v>
      </c>
      <c r="D2148" s="15" t="s">
        <v>2511</v>
      </c>
      <c r="E2148" s="12" t="s">
        <v>98</v>
      </c>
      <c r="F2148" s="16">
        <v>1947</v>
      </c>
      <c r="G2148" s="12" t="s">
        <v>2413</v>
      </c>
      <c r="H2148" s="12" t="s">
        <v>2414</v>
      </c>
      <c r="I2148" s="12" t="s">
        <v>92</v>
      </c>
      <c r="J2148" s="12" t="s">
        <v>2401</v>
      </c>
      <c r="K2148" s="12" t="s">
        <v>5619</v>
      </c>
      <c r="N2148" s="16" t="s">
        <v>206</v>
      </c>
      <c r="O2148" s="16" t="s">
        <v>365</v>
      </c>
      <c r="P2148" s="12" t="s">
        <v>131</v>
      </c>
      <c r="Q2148" s="16">
        <v>2023</v>
      </c>
      <c r="R2148" s="16">
        <v>0.72</v>
      </c>
      <c r="T2148" s="16">
        <v>0</v>
      </c>
      <c r="V2148" s="12" t="s">
        <v>204</v>
      </c>
      <c r="W2148" s="12" t="s">
        <v>204</v>
      </c>
      <c r="X2148" s="16">
        <v>1</v>
      </c>
      <c r="Y2148" s="16">
        <v>8</v>
      </c>
      <c r="Z2148" s="16">
        <v>0.72</v>
      </c>
      <c r="AA2148" s="16">
        <f t="shared" si="421"/>
        <v>86.399999999999991</v>
      </c>
      <c r="AB2148" s="16" t="s">
        <v>2404</v>
      </c>
      <c r="AC2148" s="16" t="s">
        <v>2416</v>
      </c>
      <c r="AD2148" s="16">
        <f t="shared" si="405"/>
        <v>30239.999999999996</v>
      </c>
      <c r="AE2148" s="16">
        <f t="shared" si="406"/>
        <v>252</v>
      </c>
      <c r="AF2148" s="16">
        <f t="shared" si="407"/>
        <v>94500</v>
      </c>
      <c r="AG2148" s="16">
        <f t="shared" si="408"/>
        <v>72</v>
      </c>
      <c r="AH2148" s="12">
        <f t="shared" si="409"/>
        <v>0</v>
      </c>
      <c r="AI2148" s="16">
        <f t="shared" si="410"/>
        <v>5.04</v>
      </c>
      <c r="AJ2148" s="16">
        <f t="shared" si="411"/>
        <v>17388</v>
      </c>
      <c r="AK2148" s="16">
        <f t="shared" si="412"/>
        <v>360</v>
      </c>
      <c r="AL2148" s="16">
        <f t="shared" si="413"/>
        <v>3600</v>
      </c>
      <c r="AM2148" s="16">
        <f t="shared" si="414"/>
        <v>51120</v>
      </c>
      <c r="AN2148" s="16">
        <f t="shared" si="415"/>
        <v>196848</v>
      </c>
      <c r="AO2148" s="12" t="s">
        <v>1486</v>
      </c>
      <c r="AP2148" s="16">
        <v>0.72</v>
      </c>
      <c r="AQ2148" s="16" t="s">
        <v>204</v>
      </c>
      <c r="AS2148" s="16" t="s">
        <v>2422</v>
      </c>
      <c r="AT2148" s="16" t="s">
        <v>2418</v>
      </c>
      <c r="AU2148" t="s">
        <v>2419</v>
      </c>
      <c r="AV2148" s="15" t="s">
        <v>2420</v>
      </c>
      <c r="AW2148" s="16" t="s">
        <v>593</v>
      </c>
      <c r="AX2148" s="16" t="s">
        <v>204</v>
      </c>
      <c r="AY2148" s="16" t="s">
        <v>207</v>
      </c>
      <c r="AZ2148" s="16" t="s">
        <v>207</v>
      </c>
      <c r="BA2148" s="16" t="s">
        <v>207</v>
      </c>
      <c r="BB2148" s="16" t="s">
        <v>207</v>
      </c>
      <c r="BC2148" s="16">
        <v>0.72</v>
      </c>
      <c r="BD2148" s="16">
        <f t="shared" si="416"/>
        <v>2.52</v>
      </c>
      <c r="BE2148" s="16">
        <f t="shared" si="417"/>
        <v>1230.3</v>
      </c>
      <c r="BF2148" s="16">
        <v>0</v>
      </c>
      <c r="BG2148" s="16">
        <f t="shared" si="418"/>
        <v>864</v>
      </c>
      <c r="BH2148" s="16">
        <f t="shared" si="419"/>
        <v>460.79999999999995</v>
      </c>
      <c r="BI2148" s="16">
        <f t="shared" si="420"/>
        <v>5.76</v>
      </c>
    </row>
    <row r="2149" spans="1:61" ht="20.149999999999999" customHeight="1" x14ac:dyDescent="0.35">
      <c r="A2149">
        <v>2148</v>
      </c>
      <c r="B2149" t="s">
        <v>360</v>
      </c>
      <c r="C2149" t="s">
        <v>8761</v>
      </c>
      <c r="D2149" s="15" t="s">
        <v>2512</v>
      </c>
      <c r="E2149" s="12" t="s">
        <v>93</v>
      </c>
      <c r="F2149" s="16">
        <v>1987</v>
      </c>
      <c r="G2149" s="12" t="s">
        <v>2413</v>
      </c>
      <c r="H2149" s="12" t="s">
        <v>2414</v>
      </c>
      <c r="I2149" s="12" t="s">
        <v>92</v>
      </c>
      <c r="J2149" s="12" t="s">
        <v>2401</v>
      </c>
      <c r="K2149" s="12" t="s">
        <v>5619</v>
      </c>
      <c r="N2149" s="16" t="s">
        <v>206</v>
      </c>
      <c r="O2149" s="16" t="s">
        <v>365</v>
      </c>
      <c r="P2149" s="12" t="s">
        <v>131</v>
      </c>
      <c r="Q2149" s="16">
        <v>2023</v>
      </c>
      <c r="R2149" s="16">
        <v>0.37</v>
      </c>
      <c r="T2149" s="16">
        <v>0</v>
      </c>
      <c r="V2149" s="12" t="s">
        <v>204</v>
      </c>
      <c r="W2149" s="12" t="s">
        <v>204</v>
      </c>
      <c r="X2149" s="16">
        <v>1</v>
      </c>
      <c r="Y2149" s="16">
        <v>8</v>
      </c>
      <c r="Z2149" s="16">
        <v>0.37</v>
      </c>
      <c r="AA2149" s="16">
        <f t="shared" si="421"/>
        <v>44.4</v>
      </c>
      <c r="AB2149" s="16" t="s">
        <v>2404</v>
      </c>
      <c r="AC2149" s="16" t="s">
        <v>2416</v>
      </c>
      <c r="AD2149" s="16">
        <f t="shared" ref="AD2149:AD2212" si="422">AA2149*350</f>
        <v>15540</v>
      </c>
      <c r="AE2149" s="16">
        <f t="shared" ref="AE2149:AE2212" si="423">Z2149*350</f>
        <v>129.5</v>
      </c>
      <c r="AF2149" s="16">
        <f t="shared" ref="AF2149:AF2212" si="424">AE2149*375</f>
        <v>48562.5</v>
      </c>
      <c r="AG2149" s="16">
        <f t="shared" ref="AG2149:AG2212" si="425">Z2149*100</f>
        <v>37</v>
      </c>
      <c r="AH2149" s="12">
        <f t="shared" ref="AH2149:AH2212" si="426">AG2149*0</f>
        <v>0</v>
      </c>
      <c r="AI2149" s="16">
        <f t="shared" ref="AI2149:AI2212" si="427">7*Z2149</f>
        <v>2.59</v>
      </c>
      <c r="AJ2149" s="16">
        <f t="shared" ref="AJ2149:AJ2212" si="428">AI2149*3450</f>
        <v>8935.5</v>
      </c>
      <c r="AK2149" s="16">
        <f t="shared" ref="AK2149:AK2212" si="429">Z2149*500</f>
        <v>185</v>
      </c>
      <c r="AL2149" s="16">
        <f t="shared" ref="AL2149:AL2212" si="430">1*5000*Z2149</f>
        <v>1850</v>
      </c>
      <c r="AM2149" s="16">
        <f t="shared" ref="AM2149:AM2212" si="431">Z2149*71000</f>
        <v>26270</v>
      </c>
      <c r="AN2149" s="16">
        <f t="shared" ref="AN2149:AN2212" si="432">AM2149+AL2149+AJ2149+AF2149+AD2149</f>
        <v>101158</v>
      </c>
      <c r="AO2149" s="12" t="s">
        <v>1486</v>
      </c>
      <c r="AP2149" s="16">
        <v>0.37</v>
      </c>
      <c r="AQ2149" s="16" t="s">
        <v>204</v>
      </c>
      <c r="AS2149" s="16" t="s">
        <v>2422</v>
      </c>
      <c r="AT2149" s="16" t="s">
        <v>2418</v>
      </c>
      <c r="AU2149" t="s">
        <v>2419</v>
      </c>
      <c r="AV2149" s="15" t="s">
        <v>2420</v>
      </c>
      <c r="AW2149" s="16" t="s">
        <v>593</v>
      </c>
      <c r="AX2149" s="16" t="s">
        <v>204</v>
      </c>
      <c r="AY2149" s="16" t="s">
        <v>207</v>
      </c>
      <c r="AZ2149" s="16" t="s">
        <v>207</v>
      </c>
      <c r="BA2149" s="16" t="s">
        <v>207</v>
      </c>
      <c r="BB2149" s="16" t="s">
        <v>207</v>
      </c>
      <c r="BC2149" s="16">
        <v>0.37</v>
      </c>
      <c r="BD2149" s="16">
        <f t="shared" ref="BD2149:BD2212" si="433">3.5*BC2149</f>
        <v>1.2949999999999999</v>
      </c>
      <c r="BE2149" s="16">
        <f t="shared" ref="BE2149:BE2212" si="434">AN2149/160</f>
        <v>632.23749999999995</v>
      </c>
      <c r="BF2149" s="16">
        <v>0</v>
      </c>
      <c r="BG2149" s="16">
        <f t="shared" ref="BG2149:BG2212" si="435">1200*BC2149</f>
        <v>444</v>
      </c>
      <c r="BH2149" s="16">
        <f t="shared" ref="BH2149:BH2212" si="436">640*BC2149</f>
        <v>236.8</v>
      </c>
      <c r="BI2149" s="16">
        <f t="shared" ref="BI2149:BI2212" si="437">BH2149/80</f>
        <v>2.96</v>
      </c>
    </row>
    <row r="2150" spans="1:61" ht="20.149999999999999" customHeight="1" x14ac:dyDescent="0.35">
      <c r="A2150">
        <v>2149</v>
      </c>
      <c r="B2150" t="s">
        <v>360</v>
      </c>
      <c r="C2150" t="s">
        <v>8762</v>
      </c>
      <c r="D2150" s="15" t="s">
        <v>2513</v>
      </c>
      <c r="E2150" s="12" t="s">
        <v>98</v>
      </c>
      <c r="F2150" s="16">
        <v>1958</v>
      </c>
      <c r="G2150" s="12" t="s">
        <v>2413</v>
      </c>
      <c r="H2150" s="12" t="s">
        <v>2414</v>
      </c>
      <c r="I2150" s="12" t="s">
        <v>92</v>
      </c>
      <c r="J2150" s="12" t="s">
        <v>2401</v>
      </c>
      <c r="K2150" s="12" t="s">
        <v>5619</v>
      </c>
      <c r="N2150" s="16" t="s">
        <v>206</v>
      </c>
      <c r="O2150" s="16" t="s">
        <v>365</v>
      </c>
      <c r="P2150" s="12" t="s">
        <v>131</v>
      </c>
      <c r="Q2150" s="16">
        <v>2023</v>
      </c>
      <c r="R2150" s="16">
        <v>1</v>
      </c>
      <c r="T2150" s="16">
        <v>0</v>
      </c>
      <c r="V2150" s="12" t="s">
        <v>204</v>
      </c>
      <c r="W2150" s="12" t="s">
        <v>204</v>
      </c>
      <c r="X2150" s="16">
        <v>1</v>
      </c>
      <c r="Y2150" s="16">
        <v>8</v>
      </c>
      <c r="Z2150" s="16">
        <v>1</v>
      </c>
      <c r="AA2150" s="16">
        <f t="shared" ref="AA2150:AA2213" si="438">Z2150*120</f>
        <v>120</v>
      </c>
      <c r="AB2150" s="16" t="s">
        <v>2404</v>
      </c>
      <c r="AC2150" s="16" t="s">
        <v>2416</v>
      </c>
      <c r="AD2150" s="16">
        <f t="shared" si="422"/>
        <v>42000</v>
      </c>
      <c r="AE2150" s="16">
        <f t="shared" si="423"/>
        <v>350</v>
      </c>
      <c r="AF2150" s="16">
        <f t="shared" si="424"/>
        <v>131250</v>
      </c>
      <c r="AG2150" s="16">
        <f t="shared" si="425"/>
        <v>100</v>
      </c>
      <c r="AH2150" s="12">
        <f t="shared" si="426"/>
        <v>0</v>
      </c>
      <c r="AI2150" s="16">
        <f t="shared" si="427"/>
        <v>7</v>
      </c>
      <c r="AJ2150" s="16">
        <f t="shared" si="428"/>
        <v>24150</v>
      </c>
      <c r="AK2150" s="16">
        <f t="shared" si="429"/>
        <v>500</v>
      </c>
      <c r="AL2150" s="16">
        <f t="shared" si="430"/>
        <v>5000</v>
      </c>
      <c r="AM2150" s="16">
        <f t="shared" si="431"/>
        <v>71000</v>
      </c>
      <c r="AN2150" s="16">
        <f t="shared" si="432"/>
        <v>273400</v>
      </c>
      <c r="AO2150" s="12" t="s">
        <v>1486</v>
      </c>
      <c r="AP2150" s="16">
        <v>1</v>
      </c>
      <c r="AQ2150" s="16" t="s">
        <v>204</v>
      </c>
      <c r="AS2150" s="16" t="s">
        <v>2422</v>
      </c>
      <c r="AT2150" s="16" t="s">
        <v>2418</v>
      </c>
      <c r="AU2150" t="s">
        <v>2419</v>
      </c>
      <c r="AV2150" s="15" t="s">
        <v>2420</v>
      </c>
      <c r="AW2150" s="16" t="s">
        <v>593</v>
      </c>
      <c r="AX2150" s="16" t="s">
        <v>204</v>
      </c>
      <c r="AY2150" s="16" t="s">
        <v>207</v>
      </c>
      <c r="AZ2150" s="16" t="s">
        <v>207</v>
      </c>
      <c r="BA2150" s="16" t="s">
        <v>207</v>
      </c>
      <c r="BB2150" s="16" t="s">
        <v>207</v>
      </c>
      <c r="BC2150" s="16">
        <v>1</v>
      </c>
      <c r="BD2150" s="16">
        <f t="shared" si="433"/>
        <v>3.5</v>
      </c>
      <c r="BE2150" s="16">
        <f t="shared" si="434"/>
        <v>1708.75</v>
      </c>
      <c r="BF2150" s="16">
        <v>0</v>
      </c>
      <c r="BG2150" s="16">
        <f t="shared" si="435"/>
        <v>1200</v>
      </c>
      <c r="BH2150" s="16">
        <f t="shared" si="436"/>
        <v>640</v>
      </c>
      <c r="BI2150" s="16">
        <f t="shared" si="437"/>
        <v>8</v>
      </c>
    </row>
    <row r="2151" spans="1:61" ht="20.149999999999999" customHeight="1" x14ac:dyDescent="0.35">
      <c r="A2151">
        <v>2150</v>
      </c>
      <c r="B2151" t="s">
        <v>360</v>
      </c>
      <c r="C2151" t="s">
        <v>8763</v>
      </c>
      <c r="D2151" s="15" t="s">
        <v>2514</v>
      </c>
      <c r="E2151" s="12" t="s">
        <v>93</v>
      </c>
      <c r="F2151" s="16">
        <v>1970</v>
      </c>
      <c r="G2151" s="12" t="s">
        <v>2413</v>
      </c>
      <c r="H2151" s="12" t="s">
        <v>2414</v>
      </c>
      <c r="I2151" s="12" t="s">
        <v>92</v>
      </c>
      <c r="J2151" s="12" t="s">
        <v>2401</v>
      </c>
      <c r="K2151" s="12" t="s">
        <v>5619</v>
      </c>
      <c r="N2151" s="16" t="s">
        <v>206</v>
      </c>
      <c r="O2151" s="16" t="s">
        <v>365</v>
      </c>
      <c r="P2151" s="12" t="s">
        <v>131</v>
      </c>
      <c r="Q2151" s="16">
        <v>2023</v>
      </c>
      <c r="R2151" s="16">
        <v>1.65</v>
      </c>
      <c r="T2151" s="16">
        <v>0</v>
      </c>
      <c r="V2151" s="12" t="s">
        <v>204</v>
      </c>
      <c r="W2151" s="12" t="s">
        <v>204</v>
      </c>
      <c r="X2151" s="16">
        <v>1</v>
      </c>
      <c r="Y2151" s="16">
        <v>8</v>
      </c>
      <c r="Z2151" s="16">
        <v>1.65</v>
      </c>
      <c r="AA2151" s="16">
        <f t="shared" si="438"/>
        <v>198</v>
      </c>
      <c r="AB2151" s="16" t="s">
        <v>2404</v>
      </c>
      <c r="AC2151" s="16" t="s">
        <v>2416</v>
      </c>
      <c r="AD2151" s="16">
        <f t="shared" si="422"/>
        <v>69300</v>
      </c>
      <c r="AE2151" s="16">
        <f t="shared" si="423"/>
        <v>577.5</v>
      </c>
      <c r="AF2151" s="16">
        <f t="shared" si="424"/>
        <v>216562.5</v>
      </c>
      <c r="AG2151" s="16">
        <f t="shared" si="425"/>
        <v>165</v>
      </c>
      <c r="AH2151" s="12">
        <f t="shared" si="426"/>
        <v>0</v>
      </c>
      <c r="AI2151" s="16">
        <f t="shared" si="427"/>
        <v>11.549999999999999</v>
      </c>
      <c r="AJ2151" s="16">
        <f t="shared" si="428"/>
        <v>39847.499999999993</v>
      </c>
      <c r="AK2151" s="16">
        <f t="shared" si="429"/>
        <v>825</v>
      </c>
      <c r="AL2151" s="16">
        <f t="shared" si="430"/>
        <v>8250</v>
      </c>
      <c r="AM2151" s="16">
        <f t="shared" si="431"/>
        <v>117150</v>
      </c>
      <c r="AN2151" s="16">
        <f t="shared" si="432"/>
        <v>451110</v>
      </c>
      <c r="AO2151" s="12" t="s">
        <v>1486</v>
      </c>
      <c r="AP2151" s="16">
        <v>1.65</v>
      </c>
      <c r="AQ2151" s="16" t="s">
        <v>204</v>
      </c>
      <c r="AS2151" s="16" t="s">
        <v>2422</v>
      </c>
      <c r="AT2151" s="16" t="s">
        <v>2418</v>
      </c>
      <c r="AU2151" t="s">
        <v>2419</v>
      </c>
      <c r="AV2151" s="15" t="s">
        <v>2420</v>
      </c>
      <c r="AW2151" s="16" t="s">
        <v>593</v>
      </c>
      <c r="AX2151" s="16" t="s">
        <v>204</v>
      </c>
      <c r="AY2151" s="16" t="s">
        <v>207</v>
      </c>
      <c r="AZ2151" s="16" t="s">
        <v>207</v>
      </c>
      <c r="BA2151" s="16" t="s">
        <v>207</v>
      </c>
      <c r="BB2151" s="16" t="s">
        <v>207</v>
      </c>
      <c r="BC2151" s="16">
        <v>1.65</v>
      </c>
      <c r="BD2151" s="16">
        <f t="shared" si="433"/>
        <v>5.7749999999999995</v>
      </c>
      <c r="BE2151" s="16">
        <f t="shared" si="434"/>
        <v>2819.4375</v>
      </c>
      <c r="BF2151" s="16">
        <v>0</v>
      </c>
      <c r="BG2151" s="16">
        <f t="shared" si="435"/>
        <v>1980</v>
      </c>
      <c r="BH2151" s="16">
        <f t="shared" si="436"/>
        <v>1056</v>
      </c>
      <c r="BI2151" s="16">
        <f t="shared" si="437"/>
        <v>13.2</v>
      </c>
    </row>
    <row r="2152" spans="1:61" ht="20.149999999999999" customHeight="1" x14ac:dyDescent="0.35">
      <c r="A2152">
        <v>2151</v>
      </c>
      <c r="B2152" t="s">
        <v>360</v>
      </c>
      <c r="C2152" t="s">
        <v>8764</v>
      </c>
      <c r="D2152" s="15" t="s">
        <v>2515</v>
      </c>
      <c r="E2152" s="12" t="s">
        <v>98</v>
      </c>
      <c r="G2152" s="12" t="s">
        <v>2413</v>
      </c>
      <c r="H2152" s="12" t="s">
        <v>2414</v>
      </c>
      <c r="I2152" s="12" t="s">
        <v>92</v>
      </c>
      <c r="J2152" s="12" t="s">
        <v>2401</v>
      </c>
      <c r="K2152" s="12" t="s">
        <v>5619</v>
      </c>
      <c r="N2152" s="16" t="s">
        <v>206</v>
      </c>
      <c r="O2152" s="16" t="s">
        <v>365</v>
      </c>
      <c r="P2152" s="12" t="s">
        <v>131</v>
      </c>
      <c r="Q2152" s="16">
        <v>2023</v>
      </c>
      <c r="R2152" s="16">
        <v>0.63</v>
      </c>
      <c r="T2152" s="16">
        <v>0</v>
      </c>
      <c r="V2152" s="12" t="s">
        <v>204</v>
      </c>
      <c r="W2152" s="12" t="s">
        <v>204</v>
      </c>
      <c r="X2152" s="16">
        <v>1</v>
      </c>
      <c r="Y2152" s="16">
        <v>8</v>
      </c>
      <c r="Z2152" s="16">
        <v>0.63</v>
      </c>
      <c r="AA2152" s="16">
        <f t="shared" si="438"/>
        <v>75.599999999999994</v>
      </c>
      <c r="AB2152" s="16" t="s">
        <v>2404</v>
      </c>
      <c r="AC2152" s="16" t="s">
        <v>2416</v>
      </c>
      <c r="AD2152" s="16">
        <f t="shared" si="422"/>
        <v>26459.999999999996</v>
      </c>
      <c r="AE2152" s="16">
        <f t="shared" si="423"/>
        <v>220.5</v>
      </c>
      <c r="AF2152" s="16">
        <f t="shared" si="424"/>
        <v>82687.5</v>
      </c>
      <c r="AG2152" s="16">
        <f t="shared" si="425"/>
        <v>63</v>
      </c>
      <c r="AH2152" s="12">
        <f t="shared" si="426"/>
        <v>0</v>
      </c>
      <c r="AI2152" s="16">
        <f t="shared" si="427"/>
        <v>4.41</v>
      </c>
      <c r="AJ2152" s="16">
        <f t="shared" si="428"/>
        <v>15214.5</v>
      </c>
      <c r="AK2152" s="16">
        <f t="shared" si="429"/>
        <v>315</v>
      </c>
      <c r="AL2152" s="16">
        <f t="shared" si="430"/>
        <v>3150</v>
      </c>
      <c r="AM2152" s="16">
        <f t="shared" si="431"/>
        <v>44730</v>
      </c>
      <c r="AN2152" s="16">
        <f t="shared" si="432"/>
        <v>172242</v>
      </c>
      <c r="AO2152" s="12" t="s">
        <v>1486</v>
      </c>
      <c r="AP2152" s="16">
        <v>0.63</v>
      </c>
      <c r="AQ2152" s="16" t="s">
        <v>204</v>
      </c>
      <c r="AS2152" s="16" t="s">
        <v>2422</v>
      </c>
      <c r="AT2152" s="16" t="s">
        <v>2418</v>
      </c>
      <c r="AU2152" t="s">
        <v>2419</v>
      </c>
      <c r="AV2152" s="15" t="s">
        <v>2420</v>
      </c>
      <c r="AW2152" s="16" t="s">
        <v>593</v>
      </c>
      <c r="AX2152" s="16" t="s">
        <v>204</v>
      </c>
      <c r="AY2152" s="16" t="s">
        <v>207</v>
      </c>
      <c r="AZ2152" s="16" t="s">
        <v>207</v>
      </c>
      <c r="BA2152" s="16" t="s">
        <v>207</v>
      </c>
      <c r="BB2152" s="16" t="s">
        <v>207</v>
      </c>
      <c r="BC2152" s="16">
        <v>0.63</v>
      </c>
      <c r="BD2152" s="16">
        <f t="shared" si="433"/>
        <v>2.2050000000000001</v>
      </c>
      <c r="BE2152" s="16">
        <f t="shared" si="434"/>
        <v>1076.5125</v>
      </c>
      <c r="BF2152" s="16">
        <v>0</v>
      </c>
      <c r="BG2152" s="16">
        <f t="shared" si="435"/>
        <v>756</v>
      </c>
      <c r="BH2152" s="16">
        <f t="shared" si="436"/>
        <v>403.2</v>
      </c>
      <c r="BI2152" s="16">
        <f t="shared" si="437"/>
        <v>5.04</v>
      </c>
    </row>
    <row r="2153" spans="1:61" ht="20.149999999999999" customHeight="1" x14ac:dyDescent="0.35">
      <c r="A2153">
        <v>2152</v>
      </c>
      <c r="B2153" t="s">
        <v>360</v>
      </c>
      <c r="C2153" t="s">
        <v>8765</v>
      </c>
      <c r="D2153" s="15" t="s">
        <v>2516</v>
      </c>
      <c r="E2153" s="12" t="s">
        <v>98</v>
      </c>
      <c r="G2153" s="12" t="s">
        <v>2413</v>
      </c>
      <c r="H2153" s="12" t="s">
        <v>2414</v>
      </c>
      <c r="I2153" s="12" t="s">
        <v>92</v>
      </c>
      <c r="J2153" s="12" t="s">
        <v>2401</v>
      </c>
      <c r="K2153" s="12" t="s">
        <v>5619</v>
      </c>
      <c r="N2153" s="16" t="s">
        <v>206</v>
      </c>
      <c r="O2153" s="16" t="s">
        <v>365</v>
      </c>
      <c r="P2153" s="12" t="s">
        <v>131</v>
      </c>
      <c r="Q2153" s="16">
        <v>2023</v>
      </c>
      <c r="R2153" s="16">
        <v>0.86</v>
      </c>
      <c r="T2153" s="16">
        <v>0</v>
      </c>
      <c r="V2153" s="12" t="s">
        <v>204</v>
      </c>
      <c r="W2153" s="12" t="s">
        <v>204</v>
      </c>
      <c r="X2153" s="16">
        <v>1</v>
      </c>
      <c r="Y2153" s="16">
        <v>8</v>
      </c>
      <c r="Z2153" s="16">
        <v>0.86</v>
      </c>
      <c r="AA2153" s="16">
        <f t="shared" si="438"/>
        <v>103.2</v>
      </c>
      <c r="AB2153" s="16" t="s">
        <v>2404</v>
      </c>
      <c r="AC2153" s="16" t="s">
        <v>2416</v>
      </c>
      <c r="AD2153" s="16">
        <f t="shared" si="422"/>
        <v>36120</v>
      </c>
      <c r="AE2153" s="16">
        <f t="shared" si="423"/>
        <v>301</v>
      </c>
      <c r="AF2153" s="16">
        <f t="shared" si="424"/>
        <v>112875</v>
      </c>
      <c r="AG2153" s="16">
        <f t="shared" si="425"/>
        <v>86</v>
      </c>
      <c r="AH2153" s="12">
        <f t="shared" si="426"/>
        <v>0</v>
      </c>
      <c r="AI2153" s="16">
        <f t="shared" si="427"/>
        <v>6.02</v>
      </c>
      <c r="AJ2153" s="16">
        <f t="shared" si="428"/>
        <v>20769</v>
      </c>
      <c r="AK2153" s="16">
        <f t="shared" si="429"/>
        <v>430</v>
      </c>
      <c r="AL2153" s="16">
        <f t="shared" si="430"/>
        <v>4300</v>
      </c>
      <c r="AM2153" s="16">
        <f t="shared" si="431"/>
        <v>61060</v>
      </c>
      <c r="AN2153" s="16">
        <f t="shared" si="432"/>
        <v>235124</v>
      </c>
      <c r="AO2153" s="12" t="s">
        <v>1486</v>
      </c>
      <c r="AP2153" s="16">
        <v>0.86</v>
      </c>
      <c r="AQ2153" s="16" t="s">
        <v>204</v>
      </c>
      <c r="AS2153" s="16" t="s">
        <v>2422</v>
      </c>
      <c r="AT2153" s="16" t="s">
        <v>2418</v>
      </c>
      <c r="AU2153" t="s">
        <v>2419</v>
      </c>
      <c r="AV2153" s="15" t="s">
        <v>2420</v>
      </c>
      <c r="AW2153" s="16" t="s">
        <v>593</v>
      </c>
      <c r="AX2153" s="16" t="s">
        <v>204</v>
      </c>
      <c r="AY2153" s="16" t="s">
        <v>207</v>
      </c>
      <c r="AZ2153" s="16" t="s">
        <v>207</v>
      </c>
      <c r="BA2153" s="16" t="s">
        <v>207</v>
      </c>
      <c r="BB2153" s="16" t="s">
        <v>207</v>
      </c>
      <c r="BC2153" s="16">
        <v>0.86</v>
      </c>
      <c r="BD2153" s="16">
        <f t="shared" si="433"/>
        <v>3.01</v>
      </c>
      <c r="BE2153" s="16">
        <f t="shared" si="434"/>
        <v>1469.5250000000001</v>
      </c>
      <c r="BF2153" s="16">
        <v>0</v>
      </c>
      <c r="BG2153" s="16">
        <f t="shared" si="435"/>
        <v>1032</v>
      </c>
      <c r="BH2153" s="16">
        <f t="shared" si="436"/>
        <v>550.4</v>
      </c>
      <c r="BI2153" s="16">
        <f t="shared" si="437"/>
        <v>6.88</v>
      </c>
    </row>
    <row r="2154" spans="1:61" ht="20.149999999999999" customHeight="1" x14ac:dyDescent="0.35">
      <c r="A2154">
        <v>2153</v>
      </c>
      <c r="B2154" t="s">
        <v>360</v>
      </c>
      <c r="C2154" t="s">
        <v>8766</v>
      </c>
      <c r="D2154" s="15" t="s">
        <v>2517</v>
      </c>
      <c r="E2154" s="12" t="s">
        <v>98</v>
      </c>
      <c r="G2154" s="12" t="s">
        <v>2413</v>
      </c>
      <c r="H2154" s="12" t="s">
        <v>2414</v>
      </c>
      <c r="I2154" s="12" t="s">
        <v>92</v>
      </c>
      <c r="J2154" s="12" t="s">
        <v>2401</v>
      </c>
      <c r="K2154" s="12" t="s">
        <v>5619</v>
      </c>
      <c r="N2154" s="16" t="s">
        <v>205</v>
      </c>
      <c r="O2154" s="16" t="s">
        <v>365</v>
      </c>
      <c r="P2154" s="12" t="s">
        <v>131</v>
      </c>
      <c r="Q2154" s="16">
        <v>2023</v>
      </c>
      <c r="R2154" s="16">
        <v>1.1299999999999999</v>
      </c>
      <c r="T2154" s="16">
        <v>0</v>
      </c>
      <c r="V2154" s="12" t="s">
        <v>204</v>
      </c>
      <c r="W2154" s="12" t="s">
        <v>204</v>
      </c>
      <c r="X2154" s="16">
        <v>1</v>
      </c>
      <c r="Y2154" s="16">
        <v>8</v>
      </c>
      <c r="Z2154" s="16">
        <v>1.1299999999999999</v>
      </c>
      <c r="AA2154" s="16">
        <f t="shared" si="438"/>
        <v>135.6</v>
      </c>
      <c r="AB2154" s="16" t="s">
        <v>2404</v>
      </c>
      <c r="AC2154" s="16" t="s">
        <v>2416</v>
      </c>
      <c r="AD2154" s="16">
        <f t="shared" si="422"/>
        <v>47460</v>
      </c>
      <c r="AE2154" s="16">
        <f t="shared" si="423"/>
        <v>395.49999999999994</v>
      </c>
      <c r="AF2154" s="16">
        <f t="shared" si="424"/>
        <v>148312.49999999997</v>
      </c>
      <c r="AG2154" s="16">
        <f t="shared" si="425"/>
        <v>112.99999999999999</v>
      </c>
      <c r="AH2154" s="12">
        <f t="shared" si="426"/>
        <v>0</v>
      </c>
      <c r="AI2154" s="16">
        <f t="shared" si="427"/>
        <v>7.9099999999999993</v>
      </c>
      <c r="AJ2154" s="16">
        <f t="shared" si="428"/>
        <v>27289.499999999996</v>
      </c>
      <c r="AK2154" s="16">
        <f t="shared" si="429"/>
        <v>565</v>
      </c>
      <c r="AL2154" s="16">
        <f t="shared" si="430"/>
        <v>5649.9999999999991</v>
      </c>
      <c r="AM2154" s="16">
        <f t="shared" si="431"/>
        <v>80229.999999999985</v>
      </c>
      <c r="AN2154" s="16">
        <f t="shared" si="432"/>
        <v>308941.99999999994</v>
      </c>
      <c r="AO2154" s="12" t="s">
        <v>1486</v>
      </c>
      <c r="AP2154" s="16">
        <v>1.1299999999999999</v>
      </c>
      <c r="AQ2154" s="16" t="s">
        <v>204</v>
      </c>
      <c r="AS2154" s="16" t="s">
        <v>2422</v>
      </c>
      <c r="AT2154" s="16" t="s">
        <v>2418</v>
      </c>
      <c r="AU2154" t="s">
        <v>2419</v>
      </c>
      <c r="AV2154" s="15" t="s">
        <v>2420</v>
      </c>
      <c r="AW2154" s="16" t="s">
        <v>593</v>
      </c>
      <c r="AX2154" s="16" t="s">
        <v>204</v>
      </c>
      <c r="AY2154" s="16" t="s">
        <v>207</v>
      </c>
      <c r="AZ2154" s="16" t="s">
        <v>207</v>
      </c>
      <c r="BA2154" s="16" t="s">
        <v>207</v>
      </c>
      <c r="BB2154" s="16" t="s">
        <v>207</v>
      </c>
      <c r="BC2154" s="16">
        <v>1.1299999999999999</v>
      </c>
      <c r="BD2154" s="16">
        <f t="shared" si="433"/>
        <v>3.9549999999999996</v>
      </c>
      <c r="BE2154" s="16">
        <f t="shared" si="434"/>
        <v>1930.8874999999996</v>
      </c>
      <c r="BF2154" s="16">
        <v>0</v>
      </c>
      <c r="BG2154" s="16">
        <f t="shared" si="435"/>
        <v>1355.9999999999998</v>
      </c>
      <c r="BH2154" s="16">
        <f t="shared" si="436"/>
        <v>723.19999999999993</v>
      </c>
      <c r="BI2154" s="16">
        <f t="shared" si="437"/>
        <v>9.0399999999999991</v>
      </c>
    </row>
    <row r="2155" spans="1:61" ht="20.149999999999999" customHeight="1" x14ac:dyDescent="0.35">
      <c r="A2155">
        <v>2154</v>
      </c>
      <c r="B2155" t="s">
        <v>360</v>
      </c>
      <c r="C2155" t="s">
        <v>8767</v>
      </c>
      <c r="D2155" s="15" t="s">
        <v>2518</v>
      </c>
      <c r="E2155" s="12" t="s">
        <v>98</v>
      </c>
      <c r="F2155" s="16">
        <v>1955</v>
      </c>
      <c r="G2155" s="12" t="s">
        <v>2413</v>
      </c>
      <c r="H2155" s="12" t="s">
        <v>2414</v>
      </c>
      <c r="I2155" s="12" t="s">
        <v>92</v>
      </c>
      <c r="J2155" s="12" t="s">
        <v>2401</v>
      </c>
      <c r="K2155" s="12" t="s">
        <v>5619</v>
      </c>
      <c r="N2155" s="16" t="s">
        <v>206</v>
      </c>
      <c r="O2155" s="16" t="s">
        <v>365</v>
      </c>
      <c r="P2155" s="12" t="s">
        <v>131</v>
      </c>
      <c r="Q2155" s="16">
        <v>2023</v>
      </c>
      <c r="R2155" s="16">
        <v>3.44</v>
      </c>
      <c r="T2155" s="16">
        <v>0</v>
      </c>
      <c r="V2155" s="12" t="s">
        <v>204</v>
      </c>
      <c r="W2155" s="12" t="s">
        <v>204</v>
      </c>
      <c r="X2155" s="16">
        <v>1</v>
      </c>
      <c r="Y2155" s="16">
        <v>8</v>
      </c>
      <c r="Z2155" s="16">
        <v>3.44</v>
      </c>
      <c r="AA2155" s="16">
        <f t="shared" si="438"/>
        <v>412.8</v>
      </c>
      <c r="AB2155" s="16" t="s">
        <v>2404</v>
      </c>
      <c r="AC2155" s="16" t="s">
        <v>2416</v>
      </c>
      <c r="AD2155" s="16">
        <f t="shared" si="422"/>
        <v>144480</v>
      </c>
      <c r="AE2155" s="16">
        <f t="shared" si="423"/>
        <v>1204</v>
      </c>
      <c r="AF2155" s="16">
        <f t="shared" si="424"/>
        <v>451500</v>
      </c>
      <c r="AG2155" s="16">
        <f t="shared" si="425"/>
        <v>344</v>
      </c>
      <c r="AH2155" s="12">
        <f t="shared" si="426"/>
        <v>0</v>
      </c>
      <c r="AI2155" s="16">
        <f t="shared" si="427"/>
        <v>24.08</v>
      </c>
      <c r="AJ2155" s="16">
        <f t="shared" si="428"/>
        <v>83076</v>
      </c>
      <c r="AK2155" s="16">
        <f t="shared" si="429"/>
        <v>1720</v>
      </c>
      <c r="AL2155" s="16">
        <f t="shared" si="430"/>
        <v>17200</v>
      </c>
      <c r="AM2155" s="16">
        <f t="shared" si="431"/>
        <v>244240</v>
      </c>
      <c r="AN2155" s="16">
        <f t="shared" si="432"/>
        <v>940496</v>
      </c>
      <c r="AO2155" s="12" t="s">
        <v>1486</v>
      </c>
      <c r="AP2155" s="16">
        <v>3.44</v>
      </c>
      <c r="AQ2155" s="16" t="s">
        <v>204</v>
      </c>
      <c r="AS2155" s="16" t="s">
        <v>2422</v>
      </c>
      <c r="AT2155" s="16" t="s">
        <v>2418</v>
      </c>
      <c r="AU2155" t="s">
        <v>2419</v>
      </c>
      <c r="AV2155" s="15" t="s">
        <v>2420</v>
      </c>
      <c r="AW2155" s="16" t="s">
        <v>593</v>
      </c>
      <c r="AX2155" s="16" t="s">
        <v>204</v>
      </c>
      <c r="AY2155" s="16" t="s">
        <v>207</v>
      </c>
      <c r="AZ2155" s="16" t="s">
        <v>207</v>
      </c>
      <c r="BA2155" s="16" t="s">
        <v>207</v>
      </c>
      <c r="BB2155" s="16" t="s">
        <v>207</v>
      </c>
      <c r="BC2155" s="16">
        <v>3.44</v>
      </c>
      <c r="BD2155" s="16">
        <f t="shared" si="433"/>
        <v>12.04</v>
      </c>
      <c r="BE2155" s="16">
        <f t="shared" si="434"/>
        <v>5878.1</v>
      </c>
      <c r="BF2155" s="16">
        <v>0</v>
      </c>
      <c r="BG2155" s="16">
        <f t="shared" si="435"/>
        <v>4128</v>
      </c>
      <c r="BH2155" s="16">
        <f t="shared" si="436"/>
        <v>2201.6</v>
      </c>
      <c r="BI2155" s="16">
        <f t="shared" si="437"/>
        <v>27.52</v>
      </c>
    </row>
    <row r="2156" spans="1:61" ht="20.149999999999999" customHeight="1" x14ac:dyDescent="0.35">
      <c r="A2156">
        <v>2155</v>
      </c>
      <c r="B2156" t="s">
        <v>360</v>
      </c>
      <c r="C2156" t="s">
        <v>8768</v>
      </c>
      <c r="D2156" s="15" t="s">
        <v>2519</v>
      </c>
      <c r="E2156" s="12" t="s">
        <v>98</v>
      </c>
      <c r="F2156" s="16">
        <v>1954</v>
      </c>
      <c r="G2156" s="12" t="s">
        <v>2413</v>
      </c>
      <c r="H2156" s="12" t="s">
        <v>2414</v>
      </c>
      <c r="I2156" s="12" t="s">
        <v>92</v>
      </c>
      <c r="J2156" s="12" t="s">
        <v>2401</v>
      </c>
      <c r="K2156" s="12" t="s">
        <v>5619</v>
      </c>
      <c r="N2156" s="16" t="s">
        <v>206</v>
      </c>
      <c r="O2156" s="16" t="s">
        <v>365</v>
      </c>
      <c r="P2156" s="12" t="s">
        <v>131</v>
      </c>
      <c r="Q2156" s="16">
        <v>2023</v>
      </c>
      <c r="R2156" s="16">
        <v>3.16</v>
      </c>
      <c r="T2156" s="16">
        <v>0</v>
      </c>
      <c r="V2156" s="12" t="s">
        <v>204</v>
      </c>
      <c r="W2156" s="12" t="s">
        <v>204</v>
      </c>
      <c r="X2156" s="16">
        <v>1</v>
      </c>
      <c r="Y2156" s="16">
        <v>8</v>
      </c>
      <c r="Z2156" s="16">
        <v>3.16</v>
      </c>
      <c r="AA2156" s="16">
        <f t="shared" si="438"/>
        <v>379.20000000000005</v>
      </c>
      <c r="AB2156" s="16" t="s">
        <v>2404</v>
      </c>
      <c r="AC2156" s="16" t="s">
        <v>2416</v>
      </c>
      <c r="AD2156" s="16">
        <f t="shared" si="422"/>
        <v>132720.00000000003</v>
      </c>
      <c r="AE2156" s="16">
        <f t="shared" si="423"/>
        <v>1106</v>
      </c>
      <c r="AF2156" s="16">
        <f t="shared" si="424"/>
        <v>414750</v>
      </c>
      <c r="AG2156" s="16">
        <f t="shared" si="425"/>
        <v>316</v>
      </c>
      <c r="AH2156" s="12">
        <f t="shared" si="426"/>
        <v>0</v>
      </c>
      <c r="AI2156" s="16">
        <f t="shared" si="427"/>
        <v>22.12</v>
      </c>
      <c r="AJ2156" s="16">
        <f t="shared" si="428"/>
        <v>76314</v>
      </c>
      <c r="AK2156" s="16">
        <f t="shared" si="429"/>
        <v>1580</v>
      </c>
      <c r="AL2156" s="16">
        <f t="shared" si="430"/>
        <v>15800</v>
      </c>
      <c r="AM2156" s="16">
        <f t="shared" si="431"/>
        <v>224360</v>
      </c>
      <c r="AN2156" s="16">
        <f t="shared" si="432"/>
        <v>863944</v>
      </c>
      <c r="AO2156" s="12" t="s">
        <v>1486</v>
      </c>
      <c r="AP2156" s="16">
        <v>3.16</v>
      </c>
      <c r="AQ2156" s="16" t="s">
        <v>204</v>
      </c>
      <c r="AS2156" s="16" t="s">
        <v>2422</v>
      </c>
      <c r="AT2156" s="16" t="s">
        <v>2418</v>
      </c>
      <c r="AU2156" t="s">
        <v>2419</v>
      </c>
      <c r="AV2156" s="15" t="s">
        <v>2420</v>
      </c>
      <c r="AW2156" s="16" t="s">
        <v>593</v>
      </c>
      <c r="AX2156" s="16" t="s">
        <v>204</v>
      </c>
      <c r="AY2156" s="16" t="s">
        <v>207</v>
      </c>
      <c r="AZ2156" s="16" t="s">
        <v>207</v>
      </c>
      <c r="BA2156" s="16" t="s">
        <v>207</v>
      </c>
      <c r="BB2156" s="16" t="s">
        <v>207</v>
      </c>
      <c r="BC2156" s="16">
        <v>3.16</v>
      </c>
      <c r="BD2156" s="16">
        <f t="shared" si="433"/>
        <v>11.06</v>
      </c>
      <c r="BE2156" s="16">
        <f t="shared" si="434"/>
        <v>5399.65</v>
      </c>
      <c r="BF2156" s="16">
        <v>0</v>
      </c>
      <c r="BG2156" s="16">
        <f t="shared" si="435"/>
        <v>3792</v>
      </c>
      <c r="BH2156" s="16">
        <f t="shared" si="436"/>
        <v>2022.4</v>
      </c>
      <c r="BI2156" s="16">
        <f t="shared" si="437"/>
        <v>25.28</v>
      </c>
    </row>
    <row r="2157" spans="1:61" ht="20.149999999999999" customHeight="1" x14ac:dyDescent="0.35">
      <c r="A2157">
        <v>2156</v>
      </c>
      <c r="B2157" t="s">
        <v>360</v>
      </c>
      <c r="C2157" t="s">
        <v>8769</v>
      </c>
      <c r="D2157" s="15" t="s">
        <v>2520</v>
      </c>
      <c r="E2157" s="12" t="s">
        <v>98</v>
      </c>
      <c r="F2157" s="16">
        <v>1977</v>
      </c>
      <c r="G2157" s="12" t="s">
        <v>2413</v>
      </c>
      <c r="H2157" s="12" t="s">
        <v>2414</v>
      </c>
      <c r="I2157" s="12" t="s">
        <v>92</v>
      </c>
      <c r="J2157" s="12" t="s">
        <v>2401</v>
      </c>
      <c r="K2157" s="12" t="s">
        <v>5619</v>
      </c>
      <c r="N2157" s="16" t="s">
        <v>206</v>
      </c>
      <c r="O2157" s="16" t="s">
        <v>365</v>
      </c>
      <c r="P2157" s="12" t="s">
        <v>131</v>
      </c>
      <c r="Q2157" s="16">
        <v>2023</v>
      </c>
      <c r="R2157" s="16">
        <v>0.56000000000000005</v>
      </c>
      <c r="T2157" s="16">
        <v>0</v>
      </c>
      <c r="V2157" s="12" t="s">
        <v>204</v>
      </c>
      <c r="W2157" s="12" t="s">
        <v>204</v>
      </c>
      <c r="X2157" s="16">
        <v>1</v>
      </c>
      <c r="Y2157" s="16">
        <v>8</v>
      </c>
      <c r="Z2157" s="16">
        <v>0.56000000000000005</v>
      </c>
      <c r="AA2157" s="16">
        <f t="shared" si="438"/>
        <v>67.2</v>
      </c>
      <c r="AB2157" s="16" t="s">
        <v>2404</v>
      </c>
      <c r="AC2157" s="16" t="s">
        <v>2416</v>
      </c>
      <c r="AD2157" s="16">
        <f t="shared" si="422"/>
        <v>23520</v>
      </c>
      <c r="AE2157" s="16">
        <f t="shared" si="423"/>
        <v>196.00000000000003</v>
      </c>
      <c r="AF2157" s="16">
        <f t="shared" si="424"/>
        <v>73500.000000000015</v>
      </c>
      <c r="AG2157" s="16">
        <f t="shared" si="425"/>
        <v>56.000000000000007</v>
      </c>
      <c r="AH2157" s="12">
        <f t="shared" si="426"/>
        <v>0</v>
      </c>
      <c r="AI2157" s="16">
        <f t="shared" si="427"/>
        <v>3.9200000000000004</v>
      </c>
      <c r="AJ2157" s="16">
        <f t="shared" si="428"/>
        <v>13524.000000000002</v>
      </c>
      <c r="AK2157" s="16">
        <f t="shared" si="429"/>
        <v>280</v>
      </c>
      <c r="AL2157" s="16">
        <f t="shared" si="430"/>
        <v>2800.0000000000005</v>
      </c>
      <c r="AM2157" s="16">
        <f t="shared" si="431"/>
        <v>39760.000000000007</v>
      </c>
      <c r="AN2157" s="16">
        <f t="shared" si="432"/>
        <v>153104.00000000003</v>
      </c>
      <c r="AO2157" s="12" t="s">
        <v>1486</v>
      </c>
      <c r="AP2157" s="16">
        <v>0.56000000000000005</v>
      </c>
      <c r="AQ2157" s="16" t="s">
        <v>204</v>
      </c>
      <c r="AS2157" s="16" t="s">
        <v>2422</v>
      </c>
      <c r="AT2157" s="16" t="s">
        <v>2418</v>
      </c>
      <c r="AU2157" t="s">
        <v>2419</v>
      </c>
      <c r="AV2157" s="15" t="s">
        <v>2420</v>
      </c>
      <c r="AW2157" s="16" t="s">
        <v>593</v>
      </c>
      <c r="AX2157" s="16" t="s">
        <v>204</v>
      </c>
      <c r="AY2157" s="16" t="s">
        <v>207</v>
      </c>
      <c r="AZ2157" s="16" t="s">
        <v>207</v>
      </c>
      <c r="BA2157" s="16" t="s">
        <v>207</v>
      </c>
      <c r="BB2157" s="16" t="s">
        <v>207</v>
      </c>
      <c r="BC2157" s="16">
        <v>0.56000000000000005</v>
      </c>
      <c r="BD2157" s="16">
        <f t="shared" si="433"/>
        <v>1.9600000000000002</v>
      </c>
      <c r="BE2157" s="16">
        <f t="shared" si="434"/>
        <v>956.9000000000002</v>
      </c>
      <c r="BF2157" s="16">
        <v>0</v>
      </c>
      <c r="BG2157" s="16">
        <f t="shared" si="435"/>
        <v>672.00000000000011</v>
      </c>
      <c r="BH2157" s="16">
        <f t="shared" si="436"/>
        <v>358.40000000000003</v>
      </c>
      <c r="BI2157" s="16">
        <f t="shared" si="437"/>
        <v>4.4800000000000004</v>
      </c>
    </row>
    <row r="2158" spans="1:61" ht="20.149999999999999" customHeight="1" x14ac:dyDescent="0.35">
      <c r="A2158">
        <v>2157</v>
      </c>
      <c r="B2158" t="s">
        <v>360</v>
      </c>
      <c r="C2158" t="s">
        <v>8770</v>
      </c>
      <c r="D2158" s="15" t="s">
        <v>2521</v>
      </c>
      <c r="E2158" s="12" t="s">
        <v>93</v>
      </c>
      <c r="F2158" s="16">
        <v>1967</v>
      </c>
      <c r="G2158" s="12" t="s">
        <v>2413</v>
      </c>
      <c r="H2158" s="12" t="s">
        <v>2414</v>
      </c>
      <c r="I2158" s="12" t="s">
        <v>92</v>
      </c>
      <c r="J2158" s="12" t="s">
        <v>2401</v>
      </c>
      <c r="K2158" s="12" t="s">
        <v>5619</v>
      </c>
      <c r="N2158" s="16" t="s">
        <v>206</v>
      </c>
      <c r="O2158" s="16" t="s">
        <v>365</v>
      </c>
      <c r="P2158" s="12" t="s">
        <v>131</v>
      </c>
      <c r="Q2158" s="16">
        <v>2023</v>
      </c>
      <c r="R2158" s="16">
        <v>1.2</v>
      </c>
      <c r="T2158" s="16">
        <v>0</v>
      </c>
      <c r="V2158" s="12" t="s">
        <v>204</v>
      </c>
      <c r="W2158" s="12" t="s">
        <v>204</v>
      </c>
      <c r="X2158" s="16">
        <v>1</v>
      </c>
      <c r="Y2158" s="16">
        <v>8</v>
      </c>
      <c r="Z2158" s="16">
        <v>1.2</v>
      </c>
      <c r="AA2158" s="16">
        <f t="shared" si="438"/>
        <v>144</v>
      </c>
      <c r="AB2158" s="16" t="s">
        <v>2404</v>
      </c>
      <c r="AC2158" s="16" t="s">
        <v>2416</v>
      </c>
      <c r="AD2158" s="16">
        <f t="shared" si="422"/>
        <v>50400</v>
      </c>
      <c r="AE2158" s="16">
        <f t="shared" si="423"/>
        <v>420</v>
      </c>
      <c r="AF2158" s="16">
        <f t="shared" si="424"/>
        <v>157500</v>
      </c>
      <c r="AG2158" s="16">
        <f t="shared" si="425"/>
        <v>120</v>
      </c>
      <c r="AH2158" s="12">
        <f t="shared" si="426"/>
        <v>0</v>
      </c>
      <c r="AI2158" s="16">
        <f t="shared" si="427"/>
        <v>8.4</v>
      </c>
      <c r="AJ2158" s="16">
        <f t="shared" si="428"/>
        <v>28980</v>
      </c>
      <c r="AK2158" s="16">
        <f t="shared" si="429"/>
        <v>600</v>
      </c>
      <c r="AL2158" s="16">
        <f t="shared" si="430"/>
        <v>6000</v>
      </c>
      <c r="AM2158" s="16">
        <f t="shared" si="431"/>
        <v>85200</v>
      </c>
      <c r="AN2158" s="16">
        <f t="shared" si="432"/>
        <v>328080</v>
      </c>
      <c r="AO2158" s="12" t="s">
        <v>1486</v>
      </c>
      <c r="AP2158" s="16">
        <v>1.2</v>
      </c>
      <c r="AQ2158" s="16" t="s">
        <v>204</v>
      </c>
      <c r="AS2158" s="16" t="s">
        <v>2422</v>
      </c>
      <c r="AT2158" s="16" t="s">
        <v>2418</v>
      </c>
      <c r="AU2158" t="s">
        <v>2419</v>
      </c>
      <c r="AV2158" s="15" t="s">
        <v>2420</v>
      </c>
      <c r="AW2158" s="16" t="s">
        <v>593</v>
      </c>
      <c r="AX2158" s="16" t="s">
        <v>204</v>
      </c>
      <c r="AY2158" s="16" t="s">
        <v>207</v>
      </c>
      <c r="AZ2158" s="16" t="s">
        <v>207</v>
      </c>
      <c r="BA2158" s="16" t="s">
        <v>207</v>
      </c>
      <c r="BB2158" s="16" t="s">
        <v>207</v>
      </c>
      <c r="BC2158" s="16">
        <v>1.2</v>
      </c>
      <c r="BD2158" s="16">
        <f t="shared" si="433"/>
        <v>4.2</v>
      </c>
      <c r="BE2158" s="16">
        <f t="shared" si="434"/>
        <v>2050.5</v>
      </c>
      <c r="BF2158" s="16">
        <v>0</v>
      </c>
      <c r="BG2158" s="16">
        <f t="shared" si="435"/>
        <v>1440</v>
      </c>
      <c r="BH2158" s="16">
        <f t="shared" si="436"/>
        <v>768</v>
      </c>
      <c r="BI2158" s="16">
        <f t="shared" si="437"/>
        <v>9.6</v>
      </c>
    </row>
    <row r="2159" spans="1:61" ht="20.149999999999999" customHeight="1" x14ac:dyDescent="0.35">
      <c r="A2159">
        <v>2158</v>
      </c>
      <c r="B2159" t="s">
        <v>360</v>
      </c>
      <c r="C2159" t="s">
        <v>8771</v>
      </c>
      <c r="D2159" s="15" t="s">
        <v>2522</v>
      </c>
      <c r="E2159" s="12" t="s">
        <v>93</v>
      </c>
      <c r="F2159" s="16">
        <v>1973</v>
      </c>
      <c r="G2159" s="12" t="s">
        <v>2413</v>
      </c>
      <c r="H2159" s="12" t="s">
        <v>2414</v>
      </c>
      <c r="I2159" s="12" t="s">
        <v>92</v>
      </c>
      <c r="J2159" s="12" t="s">
        <v>2401</v>
      </c>
      <c r="K2159" s="12" t="s">
        <v>5619</v>
      </c>
      <c r="N2159" s="16" t="s">
        <v>206</v>
      </c>
      <c r="O2159" s="16" t="s">
        <v>365</v>
      </c>
      <c r="P2159" s="12" t="s">
        <v>131</v>
      </c>
      <c r="Q2159" s="16">
        <v>2023</v>
      </c>
      <c r="R2159" s="16">
        <v>1.77</v>
      </c>
      <c r="T2159" s="16">
        <v>0</v>
      </c>
      <c r="V2159" s="12" t="s">
        <v>204</v>
      </c>
      <c r="W2159" s="12" t="s">
        <v>204</v>
      </c>
      <c r="X2159" s="16">
        <v>1</v>
      </c>
      <c r="Y2159" s="16">
        <v>8</v>
      </c>
      <c r="Z2159" s="16">
        <v>1.77</v>
      </c>
      <c r="AA2159" s="16">
        <f t="shared" si="438"/>
        <v>212.4</v>
      </c>
      <c r="AB2159" s="16" t="s">
        <v>2404</v>
      </c>
      <c r="AC2159" s="16" t="s">
        <v>2416</v>
      </c>
      <c r="AD2159" s="16">
        <f t="shared" si="422"/>
        <v>74340</v>
      </c>
      <c r="AE2159" s="16">
        <f t="shared" si="423"/>
        <v>619.5</v>
      </c>
      <c r="AF2159" s="16">
        <f t="shared" si="424"/>
        <v>232312.5</v>
      </c>
      <c r="AG2159" s="16">
        <f t="shared" si="425"/>
        <v>177</v>
      </c>
      <c r="AH2159" s="12">
        <f t="shared" si="426"/>
        <v>0</v>
      </c>
      <c r="AI2159" s="16">
        <f t="shared" si="427"/>
        <v>12.39</v>
      </c>
      <c r="AJ2159" s="16">
        <f t="shared" si="428"/>
        <v>42745.5</v>
      </c>
      <c r="AK2159" s="16">
        <f t="shared" si="429"/>
        <v>885</v>
      </c>
      <c r="AL2159" s="16">
        <f t="shared" si="430"/>
        <v>8850</v>
      </c>
      <c r="AM2159" s="16">
        <f t="shared" si="431"/>
        <v>125670</v>
      </c>
      <c r="AN2159" s="16">
        <f t="shared" si="432"/>
        <v>483918</v>
      </c>
      <c r="AO2159" s="12" t="s">
        <v>1486</v>
      </c>
      <c r="AP2159" s="16">
        <v>1.77</v>
      </c>
      <c r="AQ2159" s="16" t="s">
        <v>204</v>
      </c>
      <c r="AS2159" s="16" t="s">
        <v>2422</v>
      </c>
      <c r="AT2159" s="16" t="s">
        <v>2418</v>
      </c>
      <c r="AU2159" t="s">
        <v>2419</v>
      </c>
      <c r="AV2159" s="15" t="s">
        <v>2420</v>
      </c>
      <c r="AW2159" s="16" t="s">
        <v>593</v>
      </c>
      <c r="AX2159" s="16" t="s">
        <v>204</v>
      </c>
      <c r="AY2159" s="16" t="s">
        <v>207</v>
      </c>
      <c r="AZ2159" s="16" t="s">
        <v>207</v>
      </c>
      <c r="BA2159" s="16" t="s">
        <v>207</v>
      </c>
      <c r="BB2159" s="16" t="s">
        <v>207</v>
      </c>
      <c r="BC2159" s="16">
        <v>1.77</v>
      </c>
      <c r="BD2159" s="16">
        <f t="shared" si="433"/>
        <v>6.1950000000000003</v>
      </c>
      <c r="BE2159" s="16">
        <f t="shared" si="434"/>
        <v>3024.4875000000002</v>
      </c>
      <c r="BF2159" s="16">
        <v>0</v>
      </c>
      <c r="BG2159" s="16">
        <f t="shared" si="435"/>
        <v>2124</v>
      </c>
      <c r="BH2159" s="16">
        <f t="shared" si="436"/>
        <v>1132.8</v>
      </c>
      <c r="BI2159" s="16">
        <f t="shared" si="437"/>
        <v>14.16</v>
      </c>
    </row>
    <row r="2160" spans="1:61" ht="20.149999999999999" customHeight="1" x14ac:dyDescent="0.35">
      <c r="A2160">
        <v>2159</v>
      </c>
      <c r="B2160" t="s">
        <v>360</v>
      </c>
      <c r="C2160" t="s">
        <v>8772</v>
      </c>
      <c r="D2160" s="15" t="s">
        <v>2523</v>
      </c>
      <c r="E2160" s="12" t="s">
        <v>93</v>
      </c>
      <c r="F2160" s="16">
        <v>1984</v>
      </c>
      <c r="G2160" s="12" t="s">
        <v>2413</v>
      </c>
      <c r="H2160" s="12" t="s">
        <v>2414</v>
      </c>
      <c r="I2160" s="12" t="s">
        <v>92</v>
      </c>
      <c r="J2160" s="12" t="s">
        <v>2401</v>
      </c>
      <c r="K2160" s="12" t="s">
        <v>5619</v>
      </c>
      <c r="N2160" s="16" t="s">
        <v>206</v>
      </c>
      <c r="O2160" s="16" t="s">
        <v>365</v>
      </c>
      <c r="P2160" s="12" t="s">
        <v>131</v>
      </c>
      <c r="Q2160" s="16">
        <v>2023</v>
      </c>
      <c r="R2160" s="16">
        <v>0.75</v>
      </c>
      <c r="T2160" s="16">
        <v>0</v>
      </c>
      <c r="V2160" s="12" t="s">
        <v>204</v>
      </c>
      <c r="W2160" s="12" t="s">
        <v>204</v>
      </c>
      <c r="X2160" s="16">
        <v>1</v>
      </c>
      <c r="Y2160" s="16">
        <v>8</v>
      </c>
      <c r="Z2160" s="16">
        <v>0.75</v>
      </c>
      <c r="AA2160" s="16">
        <f t="shared" si="438"/>
        <v>90</v>
      </c>
      <c r="AB2160" s="16" t="s">
        <v>2404</v>
      </c>
      <c r="AC2160" s="16" t="s">
        <v>2416</v>
      </c>
      <c r="AD2160" s="16">
        <f t="shared" si="422"/>
        <v>31500</v>
      </c>
      <c r="AE2160" s="16">
        <f t="shared" si="423"/>
        <v>262.5</v>
      </c>
      <c r="AF2160" s="16">
        <f t="shared" si="424"/>
        <v>98437.5</v>
      </c>
      <c r="AG2160" s="16">
        <f t="shared" si="425"/>
        <v>75</v>
      </c>
      <c r="AH2160" s="12">
        <f t="shared" si="426"/>
        <v>0</v>
      </c>
      <c r="AI2160" s="16">
        <f t="shared" si="427"/>
        <v>5.25</v>
      </c>
      <c r="AJ2160" s="16">
        <f t="shared" si="428"/>
        <v>18112.5</v>
      </c>
      <c r="AK2160" s="16">
        <f t="shared" si="429"/>
        <v>375</v>
      </c>
      <c r="AL2160" s="16">
        <f t="shared" si="430"/>
        <v>3750</v>
      </c>
      <c r="AM2160" s="16">
        <f t="shared" si="431"/>
        <v>53250</v>
      </c>
      <c r="AN2160" s="16">
        <f t="shared" si="432"/>
        <v>205050</v>
      </c>
      <c r="AO2160" s="12" t="s">
        <v>1486</v>
      </c>
      <c r="AP2160" s="16">
        <v>0.75</v>
      </c>
      <c r="AQ2160" s="16" t="s">
        <v>204</v>
      </c>
      <c r="AS2160" s="16" t="s">
        <v>2422</v>
      </c>
      <c r="AT2160" s="16" t="s">
        <v>2418</v>
      </c>
      <c r="AU2160" t="s">
        <v>2419</v>
      </c>
      <c r="AV2160" s="15" t="s">
        <v>2420</v>
      </c>
      <c r="AW2160" s="16" t="s">
        <v>593</v>
      </c>
      <c r="AX2160" s="16" t="s">
        <v>204</v>
      </c>
      <c r="AY2160" s="16" t="s">
        <v>207</v>
      </c>
      <c r="AZ2160" s="16" t="s">
        <v>207</v>
      </c>
      <c r="BA2160" s="16" t="s">
        <v>207</v>
      </c>
      <c r="BB2160" s="16" t="s">
        <v>207</v>
      </c>
      <c r="BC2160" s="16">
        <v>0.75</v>
      </c>
      <c r="BD2160" s="16">
        <f t="shared" si="433"/>
        <v>2.625</v>
      </c>
      <c r="BE2160" s="16">
        <f t="shared" si="434"/>
        <v>1281.5625</v>
      </c>
      <c r="BF2160" s="16">
        <v>0</v>
      </c>
      <c r="BG2160" s="16">
        <f t="shared" si="435"/>
        <v>900</v>
      </c>
      <c r="BH2160" s="16">
        <f t="shared" si="436"/>
        <v>480</v>
      </c>
      <c r="BI2160" s="16">
        <f t="shared" si="437"/>
        <v>6</v>
      </c>
    </row>
    <row r="2161" spans="1:61" ht="20.149999999999999" customHeight="1" x14ac:dyDescent="0.35">
      <c r="A2161">
        <v>2160</v>
      </c>
      <c r="B2161" t="s">
        <v>360</v>
      </c>
      <c r="C2161" t="s">
        <v>8773</v>
      </c>
      <c r="D2161" s="15" t="s">
        <v>2524</v>
      </c>
      <c r="E2161" s="12" t="s">
        <v>98</v>
      </c>
      <c r="G2161" s="12" t="s">
        <v>2413</v>
      </c>
      <c r="H2161" s="12" t="s">
        <v>2414</v>
      </c>
      <c r="I2161" s="12" t="s">
        <v>92</v>
      </c>
      <c r="J2161" s="12" t="s">
        <v>2401</v>
      </c>
      <c r="K2161" s="12" t="s">
        <v>5619</v>
      </c>
      <c r="N2161" s="16" t="s">
        <v>206</v>
      </c>
      <c r="O2161" s="16" t="s">
        <v>365</v>
      </c>
      <c r="P2161" s="12" t="s">
        <v>131</v>
      </c>
      <c r="Q2161" s="16">
        <v>2023</v>
      </c>
      <c r="R2161" s="16">
        <v>0.24</v>
      </c>
      <c r="T2161" s="16">
        <v>0</v>
      </c>
      <c r="V2161" s="12" t="s">
        <v>204</v>
      </c>
      <c r="W2161" s="12" t="s">
        <v>204</v>
      </c>
      <c r="X2161" s="16">
        <v>1</v>
      </c>
      <c r="Y2161" s="16">
        <v>8</v>
      </c>
      <c r="Z2161" s="16">
        <v>0.24</v>
      </c>
      <c r="AA2161" s="16">
        <f t="shared" si="438"/>
        <v>28.799999999999997</v>
      </c>
      <c r="AB2161" s="16" t="s">
        <v>2404</v>
      </c>
      <c r="AC2161" s="16" t="s">
        <v>2416</v>
      </c>
      <c r="AD2161" s="16">
        <f t="shared" si="422"/>
        <v>10079.999999999998</v>
      </c>
      <c r="AE2161" s="16">
        <f t="shared" si="423"/>
        <v>84</v>
      </c>
      <c r="AF2161" s="16">
        <f t="shared" si="424"/>
        <v>31500</v>
      </c>
      <c r="AG2161" s="16">
        <f t="shared" si="425"/>
        <v>24</v>
      </c>
      <c r="AH2161" s="12">
        <f t="shared" si="426"/>
        <v>0</v>
      </c>
      <c r="AI2161" s="16">
        <f t="shared" si="427"/>
        <v>1.68</v>
      </c>
      <c r="AJ2161" s="16">
        <f t="shared" si="428"/>
        <v>5796</v>
      </c>
      <c r="AK2161" s="16">
        <f t="shared" si="429"/>
        <v>120</v>
      </c>
      <c r="AL2161" s="16">
        <f t="shared" si="430"/>
        <v>1200</v>
      </c>
      <c r="AM2161" s="16">
        <f t="shared" si="431"/>
        <v>17040</v>
      </c>
      <c r="AN2161" s="16">
        <f t="shared" si="432"/>
        <v>65616</v>
      </c>
      <c r="AO2161" s="12" t="s">
        <v>1486</v>
      </c>
      <c r="AP2161" s="16">
        <v>0.24</v>
      </c>
      <c r="AQ2161" s="16" t="s">
        <v>204</v>
      </c>
      <c r="AS2161" s="16" t="s">
        <v>2422</v>
      </c>
      <c r="AT2161" s="16" t="s">
        <v>2418</v>
      </c>
      <c r="AU2161" t="s">
        <v>2419</v>
      </c>
      <c r="AV2161" s="15" t="s">
        <v>2420</v>
      </c>
      <c r="AW2161" s="16" t="s">
        <v>593</v>
      </c>
      <c r="AX2161" s="16" t="s">
        <v>204</v>
      </c>
      <c r="AY2161" s="16" t="s">
        <v>207</v>
      </c>
      <c r="AZ2161" s="16" t="s">
        <v>207</v>
      </c>
      <c r="BA2161" s="16" t="s">
        <v>207</v>
      </c>
      <c r="BB2161" s="16" t="s">
        <v>207</v>
      </c>
      <c r="BC2161" s="16">
        <v>0.24</v>
      </c>
      <c r="BD2161" s="16">
        <f t="shared" si="433"/>
        <v>0.84</v>
      </c>
      <c r="BE2161" s="16">
        <f t="shared" si="434"/>
        <v>410.1</v>
      </c>
      <c r="BF2161" s="16">
        <v>0</v>
      </c>
      <c r="BG2161" s="16">
        <f t="shared" si="435"/>
        <v>288</v>
      </c>
      <c r="BH2161" s="16">
        <f t="shared" si="436"/>
        <v>153.6</v>
      </c>
      <c r="BI2161" s="16">
        <f t="shared" si="437"/>
        <v>1.92</v>
      </c>
    </row>
    <row r="2162" spans="1:61" ht="20.149999999999999" customHeight="1" x14ac:dyDescent="0.35">
      <c r="A2162">
        <v>2161</v>
      </c>
      <c r="B2162" t="s">
        <v>360</v>
      </c>
      <c r="C2162" t="s">
        <v>8774</v>
      </c>
      <c r="D2162" s="15" t="s">
        <v>2525</v>
      </c>
      <c r="E2162" s="12" t="s">
        <v>93</v>
      </c>
      <c r="F2162" s="16">
        <v>1976</v>
      </c>
      <c r="G2162" s="12" t="s">
        <v>2413</v>
      </c>
      <c r="H2162" s="12" t="s">
        <v>2414</v>
      </c>
      <c r="I2162" s="12" t="s">
        <v>92</v>
      </c>
      <c r="J2162" s="12" t="s">
        <v>2401</v>
      </c>
      <c r="K2162" s="12" t="s">
        <v>5619</v>
      </c>
      <c r="N2162" s="16" t="s">
        <v>205</v>
      </c>
      <c r="O2162" s="16" t="s">
        <v>365</v>
      </c>
      <c r="P2162" s="12" t="s">
        <v>131</v>
      </c>
      <c r="Q2162" s="16">
        <v>2023</v>
      </c>
      <c r="R2162" s="16">
        <v>0.5</v>
      </c>
      <c r="T2162" s="16">
        <v>0</v>
      </c>
      <c r="V2162" s="12" t="s">
        <v>204</v>
      </c>
      <c r="W2162" s="12" t="s">
        <v>204</v>
      </c>
      <c r="X2162" s="16">
        <v>1</v>
      </c>
      <c r="Y2162" s="16">
        <v>8</v>
      </c>
      <c r="Z2162" s="16">
        <v>0.5</v>
      </c>
      <c r="AA2162" s="16">
        <f t="shared" si="438"/>
        <v>60</v>
      </c>
      <c r="AB2162" s="16" t="s">
        <v>2404</v>
      </c>
      <c r="AC2162" s="16" t="s">
        <v>2416</v>
      </c>
      <c r="AD2162" s="16">
        <f t="shared" si="422"/>
        <v>21000</v>
      </c>
      <c r="AE2162" s="16">
        <f t="shared" si="423"/>
        <v>175</v>
      </c>
      <c r="AF2162" s="16">
        <f t="shared" si="424"/>
        <v>65625</v>
      </c>
      <c r="AG2162" s="16">
        <f t="shared" si="425"/>
        <v>50</v>
      </c>
      <c r="AH2162" s="12">
        <f t="shared" si="426"/>
        <v>0</v>
      </c>
      <c r="AI2162" s="16">
        <f t="shared" si="427"/>
        <v>3.5</v>
      </c>
      <c r="AJ2162" s="16">
        <f t="shared" si="428"/>
        <v>12075</v>
      </c>
      <c r="AK2162" s="16">
        <f t="shared" si="429"/>
        <v>250</v>
      </c>
      <c r="AL2162" s="16">
        <f t="shared" si="430"/>
        <v>2500</v>
      </c>
      <c r="AM2162" s="16">
        <f t="shared" si="431"/>
        <v>35500</v>
      </c>
      <c r="AN2162" s="16">
        <f t="shared" si="432"/>
        <v>136700</v>
      </c>
      <c r="AO2162" s="12" t="s">
        <v>1486</v>
      </c>
      <c r="AP2162" s="16">
        <v>0.5</v>
      </c>
      <c r="AQ2162" s="16" t="s">
        <v>204</v>
      </c>
      <c r="AS2162" s="16" t="s">
        <v>2422</v>
      </c>
      <c r="AT2162" s="16" t="s">
        <v>2418</v>
      </c>
      <c r="AU2162" t="s">
        <v>2419</v>
      </c>
      <c r="AV2162" s="15" t="s">
        <v>2420</v>
      </c>
      <c r="AW2162" s="16" t="s">
        <v>593</v>
      </c>
      <c r="AX2162" s="16" t="s">
        <v>204</v>
      </c>
      <c r="AY2162" s="16" t="s">
        <v>207</v>
      </c>
      <c r="AZ2162" s="16" t="s">
        <v>207</v>
      </c>
      <c r="BA2162" s="16" t="s">
        <v>207</v>
      </c>
      <c r="BB2162" s="16" t="s">
        <v>207</v>
      </c>
      <c r="BC2162" s="16">
        <v>0.5</v>
      </c>
      <c r="BD2162" s="16">
        <f t="shared" si="433"/>
        <v>1.75</v>
      </c>
      <c r="BE2162" s="16">
        <f t="shared" si="434"/>
        <v>854.375</v>
      </c>
      <c r="BF2162" s="16">
        <v>0</v>
      </c>
      <c r="BG2162" s="16">
        <f t="shared" si="435"/>
        <v>600</v>
      </c>
      <c r="BH2162" s="16">
        <f t="shared" si="436"/>
        <v>320</v>
      </c>
      <c r="BI2162" s="16">
        <f t="shared" si="437"/>
        <v>4</v>
      </c>
    </row>
    <row r="2163" spans="1:61" ht="20.149999999999999" customHeight="1" x14ac:dyDescent="0.35">
      <c r="A2163">
        <v>2162</v>
      </c>
      <c r="B2163" t="s">
        <v>360</v>
      </c>
      <c r="C2163" t="s">
        <v>8775</v>
      </c>
      <c r="D2163" s="15" t="s">
        <v>2526</v>
      </c>
      <c r="E2163" s="12" t="s">
        <v>93</v>
      </c>
      <c r="F2163" s="16">
        <v>1952</v>
      </c>
      <c r="G2163" s="12" t="s">
        <v>2413</v>
      </c>
      <c r="H2163" s="12" t="s">
        <v>2414</v>
      </c>
      <c r="I2163" s="12" t="s">
        <v>92</v>
      </c>
      <c r="J2163" s="12" t="s">
        <v>2401</v>
      </c>
      <c r="K2163" s="12" t="s">
        <v>5619</v>
      </c>
      <c r="N2163" s="16" t="s">
        <v>206</v>
      </c>
      <c r="O2163" s="16" t="s">
        <v>365</v>
      </c>
      <c r="P2163" s="12" t="s">
        <v>131</v>
      </c>
      <c r="Q2163" s="16">
        <v>2023</v>
      </c>
      <c r="R2163" s="16">
        <v>1.7</v>
      </c>
      <c r="T2163" s="16">
        <v>0</v>
      </c>
      <c r="V2163" s="12" t="s">
        <v>204</v>
      </c>
      <c r="W2163" s="12" t="s">
        <v>204</v>
      </c>
      <c r="X2163" s="16">
        <v>1</v>
      </c>
      <c r="Y2163" s="16">
        <v>8</v>
      </c>
      <c r="Z2163" s="16">
        <v>1.7</v>
      </c>
      <c r="AA2163" s="16">
        <f t="shared" si="438"/>
        <v>204</v>
      </c>
      <c r="AB2163" s="16" t="s">
        <v>2404</v>
      </c>
      <c r="AC2163" s="16" t="s">
        <v>2416</v>
      </c>
      <c r="AD2163" s="16">
        <f t="shared" si="422"/>
        <v>71400</v>
      </c>
      <c r="AE2163" s="16">
        <f t="shared" si="423"/>
        <v>595</v>
      </c>
      <c r="AF2163" s="16">
        <f t="shared" si="424"/>
        <v>223125</v>
      </c>
      <c r="AG2163" s="16">
        <f t="shared" si="425"/>
        <v>170</v>
      </c>
      <c r="AH2163" s="12">
        <f t="shared" si="426"/>
        <v>0</v>
      </c>
      <c r="AI2163" s="16">
        <f t="shared" si="427"/>
        <v>11.9</v>
      </c>
      <c r="AJ2163" s="16">
        <f t="shared" si="428"/>
        <v>41055</v>
      </c>
      <c r="AK2163" s="16">
        <f t="shared" si="429"/>
        <v>850</v>
      </c>
      <c r="AL2163" s="16">
        <f t="shared" si="430"/>
        <v>8500</v>
      </c>
      <c r="AM2163" s="16">
        <f t="shared" si="431"/>
        <v>120700</v>
      </c>
      <c r="AN2163" s="16">
        <f t="shared" si="432"/>
        <v>464780</v>
      </c>
      <c r="AO2163" s="12" t="s">
        <v>1486</v>
      </c>
      <c r="AP2163" s="16">
        <v>1.7</v>
      </c>
      <c r="AQ2163" s="16" t="s">
        <v>204</v>
      </c>
      <c r="AS2163" s="16" t="s">
        <v>2422</v>
      </c>
      <c r="AT2163" s="16" t="s">
        <v>2418</v>
      </c>
      <c r="AU2163" t="s">
        <v>2419</v>
      </c>
      <c r="AV2163" s="15" t="s">
        <v>2420</v>
      </c>
      <c r="AW2163" s="16" t="s">
        <v>593</v>
      </c>
      <c r="AX2163" s="16" t="s">
        <v>204</v>
      </c>
      <c r="AY2163" s="16" t="s">
        <v>207</v>
      </c>
      <c r="AZ2163" s="16" t="s">
        <v>207</v>
      </c>
      <c r="BA2163" s="16" t="s">
        <v>207</v>
      </c>
      <c r="BB2163" s="16" t="s">
        <v>207</v>
      </c>
      <c r="BC2163" s="16">
        <v>1.7</v>
      </c>
      <c r="BD2163" s="16">
        <f t="shared" si="433"/>
        <v>5.95</v>
      </c>
      <c r="BE2163" s="16">
        <f t="shared" si="434"/>
        <v>2904.875</v>
      </c>
      <c r="BF2163" s="16">
        <v>0</v>
      </c>
      <c r="BG2163" s="16">
        <f t="shared" si="435"/>
        <v>2040</v>
      </c>
      <c r="BH2163" s="16">
        <f t="shared" si="436"/>
        <v>1088</v>
      </c>
      <c r="BI2163" s="16">
        <f t="shared" si="437"/>
        <v>13.6</v>
      </c>
    </row>
    <row r="2164" spans="1:61" ht="20.149999999999999" customHeight="1" x14ac:dyDescent="0.35">
      <c r="A2164">
        <v>2163</v>
      </c>
      <c r="B2164" t="s">
        <v>360</v>
      </c>
      <c r="C2164" t="s">
        <v>8776</v>
      </c>
      <c r="D2164" s="15" t="s">
        <v>2527</v>
      </c>
      <c r="E2164" s="12" t="s">
        <v>98</v>
      </c>
      <c r="G2164" s="12" t="s">
        <v>2413</v>
      </c>
      <c r="H2164" s="12" t="s">
        <v>2414</v>
      </c>
      <c r="I2164" s="12" t="s">
        <v>92</v>
      </c>
      <c r="J2164" s="12" t="s">
        <v>2401</v>
      </c>
      <c r="K2164" s="12" t="s">
        <v>5619</v>
      </c>
      <c r="N2164" s="16" t="s">
        <v>206</v>
      </c>
      <c r="O2164" s="16" t="s">
        <v>365</v>
      </c>
      <c r="P2164" s="12" t="s">
        <v>131</v>
      </c>
      <c r="Q2164" s="16">
        <v>2023</v>
      </c>
      <c r="R2164" s="16">
        <v>0.8</v>
      </c>
      <c r="T2164" s="16">
        <v>0</v>
      </c>
      <c r="V2164" s="12" t="s">
        <v>204</v>
      </c>
      <c r="W2164" s="12" t="s">
        <v>204</v>
      </c>
      <c r="X2164" s="16">
        <v>1</v>
      </c>
      <c r="Y2164" s="16">
        <v>8</v>
      </c>
      <c r="Z2164" s="16">
        <v>0.8</v>
      </c>
      <c r="AA2164" s="16">
        <f t="shared" si="438"/>
        <v>96</v>
      </c>
      <c r="AB2164" s="16" t="s">
        <v>2404</v>
      </c>
      <c r="AC2164" s="16" t="s">
        <v>2416</v>
      </c>
      <c r="AD2164" s="16">
        <f t="shared" si="422"/>
        <v>33600</v>
      </c>
      <c r="AE2164" s="16">
        <f t="shared" si="423"/>
        <v>280</v>
      </c>
      <c r="AF2164" s="16">
        <f t="shared" si="424"/>
        <v>105000</v>
      </c>
      <c r="AG2164" s="16">
        <f t="shared" si="425"/>
        <v>80</v>
      </c>
      <c r="AH2164" s="12">
        <f t="shared" si="426"/>
        <v>0</v>
      </c>
      <c r="AI2164" s="16">
        <f t="shared" si="427"/>
        <v>5.6000000000000005</v>
      </c>
      <c r="AJ2164" s="16">
        <f t="shared" si="428"/>
        <v>19320.000000000004</v>
      </c>
      <c r="AK2164" s="16">
        <f t="shared" si="429"/>
        <v>400</v>
      </c>
      <c r="AL2164" s="16">
        <f t="shared" si="430"/>
        <v>4000</v>
      </c>
      <c r="AM2164" s="16">
        <f t="shared" si="431"/>
        <v>56800</v>
      </c>
      <c r="AN2164" s="16">
        <f t="shared" si="432"/>
        <v>218720</v>
      </c>
      <c r="AO2164" s="12" t="s">
        <v>1486</v>
      </c>
      <c r="AP2164" s="16">
        <v>0.8</v>
      </c>
      <c r="AQ2164" s="16" t="s">
        <v>204</v>
      </c>
      <c r="AS2164" s="16" t="s">
        <v>2422</v>
      </c>
      <c r="AT2164" s="16" t="s">
        <v>2418</v>
      </c>
      <c r="AU2164" t="s">
        <v>2419</v>
      </c>
      <c r="AV2164" s="15" t="s">
        <v>2420</v>
      </c>
      <c r="AW2164" s="16" t="s">
        <v>593</v>
      </c>
      <c r="AX2164" s="16" t="s">
        <v>204</v>
      </c>
      <c r="AY2164" s="16" t="s">
        <v>207</v>
      </c>
      <c r="AZ2164" s="16" t="s">
        <v>207</v>
      </c>
      <c r="BA2164" s="16" t="s">
        <v>207</v>
      </c>
      <c r="BB2164" s="16" t="s">
        <v>207</v>
      </c>
      <c r="BC2164" s="16">
        <v>0.8</v>
      </c>
      <c r="BD2164" s="16">
        <f t="shared" si="433"/>
        <v>2.8000000000000003</v>
      </c>
      <c r="BE2164" s="16">
        <f t="shared" si="434"/>
        <v>1367</v>
      </c>
      <c r="BF2164" s="16">
        <v>0</v>
      </c>
      <c r="BG2164" s="16">
        <f t="shared" si="435"/>
        <v>960</v>
      </c>
      <c r="BH2164" s="16">
        <f t="shared" si="436"/>
        <v>512</v>
      </c>
      <c r="BI2164" s="16">
        <f t="shared" si="437"/>
        <v>6.4</v>
      </c>
    </row>
    <row r="2165" spans="1:61" ht="20.149999999999999" customHeight="1" x14ac:dyDescent="0.35">
      <c r="A2165">
        <v>2164</v>
      </c>
      <c r="B2165" t="s">
        <v>360</v>
      </c>
      <c r="C2165" t="s">
        <v>8777</v>
      </c>
      <c r="D2165" s="15" t="s">
        <v>2528</v>
      </c>
      <c r="E2165" s="12" t="s">
        <v>93</v>
      </c>
      <c r="G2165" s="12" t="s">
        <v>2413</v>
      </c>
      <c r="H2165" s="12" t="s">
        <v>2414</v>
      </c>
      <c r="I2165" s="12" t="s">
        <v>92</v>
      </c>
      <c r="J2165" s="12" t="s">
        <v>2401</v>
      </c>
      <c r="K2165" s="12" t="s">
        <v>5619</v>
      </c>
      <c r="N2165" s="16" t="s">
        <v>206</v>
      </c>
      <c r="O2165" s="16" t="s">
        <v>365</v>
      </c>
      <c r="P2165" s="12" t="s">
        <v>131</v>
      </c>
      <c r="Q2165" s="16">
        <v>2023</v>
      </c>
      <c r="R2165" s="16">
        <v>2</v>
      </c>
      <c r="T2165" s="16">
        <v>0</v>
      </c>
      <c r="V2165" s="12" t="s">
        <v>204</v>
      </c>
      <c r="W2165" s="12" t="s">
        <v>204</v>
      </c>
      <c r="X2165" s="16">
        <v>1</v>
      </c>
      <c r="Y2165" s="16">
        <v>8</v>
      </c>
      <c r="Z2165" s="16">
        <v>2</v>
      </c>
      <c r="AA2165" s="16">
        <f t="shared" si="438"/>
        <v>240</v>
      </c>
      <c r="AB2165" s="16" t="s">
        <v>2404</v>
      </c>
      <c r="AC2165" s="16" t="s">
        <v>2416</v>
      </c>
      <c r="AD2165" s="16">
        <f t="shared" si="422"/>
        <v>84000</v>
      </c>
      <c r="AE2165" s="16">
        <f t="shared" si="423"/>
        <v>700</v>
      </c>
      <c r="AF2165" s="16">
        <f t="shared" si="424"/>
        <v>262500</v>
      </c>
      <c r="AG2165" s="16">
        <f t="shared" si="425"/>
        <v>200</v>
      </c>
      <c r="AH2165" s="12">
        <f t="shared" si="426"/>
        <v>0</v>
      </c>
      <c r="AI2165" s="16">
        <f t="shared" si="427"/>
        <v>14</v>
      </c>
      <c r="AJ2165" s="16">
        <f t="shared" si="428"/>
        <v>48300</v>
      </c>
      <c r="AK2165" s="16">
        <f t="shared" si="429"/>
        <v>1000</v>
      </c>
      <c r="AL2165" s="16">
        <f t="shared" si="430"/>
        <v>10000</v>
      </c>
      <c r="AM2165" s="16">
        <f t="shared" si="431"/>
        <v>142000</v>
      </c>
      <c r="AN2165" s="16">
        <f t="shared" si="432"/>
        <v>546800</v>
      </c>
      <c r="AO2165" s="12" t="s">
        <v>1486</v>
      </c>
      <c r="AP2165" s="16">
        <v>2</v>
      </c>
      <c r="AQ2165" s="16" t="s">
        <v>204</v>
      </c>
      <c r="AS2165" s="16" t="s">
        <v>2422</v>
      </c>
      <c r="AT2165" s="16" t="s">
        <v>2418</v>
      </c>
      <c r="AU2165" t="s">
        <v>2419</v>
      </c>
      <c r="AV2165" s="15" t="s">
        <v>2420</v>
      </c>
      <c r="AW2165" s="16" t="s">
        <v>593</v>
      </c>
      <c r="AX2165" s="16" t="s">
        <v>204</v>
      </c>
      <c r="AY2165" s="16" t="s">
        <v>207</v>
      </c>
      <c r="AZ2165" s="16" t="s">
        <v>207</v>
      </c>
      <c r="BA2165" s="16" t="s">
        <v>207</v>
      </c>
      <c r="BB2165" s="16" t="s">
        <v>207</v>
      </c>
      <c r="BC2165" s="16">
        <v>2</v>
      </c>
      <c r="BD2165" s="16">
        <f t="shared" si="433"/>
        <v>7</v>
      </c>
      <c r="BE2165" s="16">
        <f t="shared" si="434"/>
        <v>3417.5</v>
      </c>
      <c r="BF2165" s="16">
        <v>0</v>
      </c>
      <c r="BG2165" s="16">
        <f t="shared" si="435"/>
        <v>2400</v>
      </c>
      <c r="BH2165" s="16">
        <f t="shared" si="436"/>
        <v>1280</v>
      </c>
      <c r="BI2165" s="16">
        <f t="shared" si="437"/>
        <v>16</v>
      </c>
    </row>
    <row r="2166" spans="1:61" x14ac:dyDescent="0.35">
      <c r="A2166">
        <v>2165</v>
      </c>
      <c r="B2166" t="s">
        <v>360</v>
      </c>
      <c r="C2166" t="s">
        <v>8778</v>
      </c>
      <c r="D2166" s="15" t="s">
        <v>2529</v>
      </c>
      <c r="E2166" s="12" t="s">
        <v>98</v>
      </c>
      <c r="F2166" s="16">
        <v>1967</v>
      </c>
      <c r="G2166" s="12" t="s">
        <v>2413</v>
      </c>
      <c r="H2166" s="12" t="s">
        <v>2414</v>
      </c>
      <c r="I2166" s="12" t="s">
        <v>92</v>
      </c>
      <c r="J2166" s="12" t="s">
        <v>2401</v>
      </c>
      <c r="K2166" s="12" t="s">
        <v>5619</v>
      </c>
      <c r="N2166" s="16" t="s">
        <v>206</v>
      </c>
      <c r="O2166" s="16" t="s">
        <v>365</v>
      </c>
      <c r="P2166" s="12" t="s">
        <v>131</v>
      </c>
      <c r="Q2166" s="16">
        <v>2023</v>
      </c>
      <c r="R2166" s="16">
        <v>3.22</v>
      </c>
      <c r="T2166" s="16">
        <v>0</v>
      </c>
      <c r="V2166" s="12" t="s">
        <v>204</v>
      </c>
      <c r="W2166" s="12" t="s">
        <v>204</v>
      </c>
      <c r="X2166" s="16">
        <v>1</v>
      </c>
      <c r="Y2166" s="16">
        <v>8</v>
      </c>
      <c r="Z2166" s="16">
        <v>3.22</v>
      </c>
      <c r="AA2166" s="16">
        <f t="shared" si="438"/>
        <v>386.40000000000003</v>
      </c>
      <c r="AB2166" s="16" t="s">
        <v>2404</v>
      </c>
      <c r="AC2166" s="16" t="s">
        <v>2416</v>
      </c>
      <c r="AD2166" s="16">
        <f t="shared" si="422"/>
        <v>135240</v>
      </c>
      <c r="AE2166" s="16">
        <f t="shared" si="423"/>
        <v>1127</v>
      </c>
      <c r="AF2166" s="16">
        <f t="shared" si="424"/>
        <v>422625</v>
      </c>
      <c r="AG2166" s="16">
        <f t="shared" si="425"/>
        <v>322</v>
      </c>
      <c r="AH2166" s="12">
        <f t="shared" si="426"/>
        <v>0</v>
      </c>
      <c r="AI2166" s="16">
        <f t="shared" si="427"/>
        <v>22.540000000000003</v>
      </c>
      <c r="AJ2166" s="16">
        <f t="shared" si="428"/>
        <v>77763.000000000015</v>
      </c>
      <c r="AK2166" s="16">
        <f t="shared" si="429"/>
        <v>1610</v>
      </c>
      <c r="AL2166" s="16">
        <f t="shared" si="430"/>
        <v>16100.000000000002</v>
      </c>
      <c r="AM2166" s="16">
        <f t="shared" si="431"/>
        <v>228620</v>
      </c>
      <c r="AN2166" s="16">
        <f t="shared" si="432"/>
        <v>880348</v>
      </c>
      <c r="AO2166" s="12" t="s">
        <v>1486</v>
      </c>
      <c r="AP2166" s="16">
        <v>3.22</v>
      </c>
      <c r="AQ2166" s="16" t="s">
        <v>204</v>
      </c>
      <c r="AS2166" s="16" t="s">
        <v>2422</v>
      </c>
      <c r="AT2166" s="16" t="s">
        <v>2418</v>
      </c>
      <c r="AU2166" t="s">
        <v>2419</v>
      </c>
      <c r="AV2166" s="15" t="s">
        <v>2420</v>
      </c>
      <c r="AW2166" s="16" t="s">
        <v>593</v>
      </c>
      <c r="AX2166" s="16" t="s">
        <v>204</v>
      </c>
      <c r="AY2166" s="16" t="s">
        <v>207</v>
      </c>
      <c r="AZ2166" s="16" t="s">
        <v>207</v>
      </c>
      <c r="BA2166" s="16" t="s">
        <v>207</v>
      </c>
      <c r="BB2166" s="16" t="s">
        <v>207</v>
      </c>
      <c r="BC2166" s="16">
        <v>3.22</v>
      </c>
      <c r="BD2166" s="16">
        <f t="shared" si="433"/>
        <v>11.270000000000001</v>
      </c>
      <c r="BE2166" s="16">
        <f t="shared" si="434"/>
        <v>5502.1750000000002</v>
      </c>
      <c r="BF2166" s="16">
        <v>0</v>
      </c>
      <c r="BG2166" s="16">
        <f t="shared" si="435"/>
        <v>3864.0000000000005</v>
      </c>
      <c r="BH2166" s="16">
        <f t="shared" si="436"/>
        <v>2060.8000000000002</v>
      </c>
      <c r="BI2166" s="16">
        <f t="shared" si="437"/>
        <v>25.76</v>
      </c>
    </row>
    <row r="2167" spans="1:61" x14ac:dyDescent="0.35">
      <c r="A2167">
        <v>2166</v>
      </c>
      <c r="B2167" t="s">
        <v>360</v>
      </c>
      <c r="C2167" t="s">
        <v>8779</v>
      </c>
      <c r="D2167" s="15" t="s">
        <v>2530</v>
      </c>
      <c r="E2167" s="12" t="s">
        <v>93</v>
      </c>
      <c r="F2167" s="16">
        <v>1966</v>
      </c>
      <c r="G2167" s="12" t="s">
        <v>2413</v>
      </c>
      <c r="H2167" s="12" t="s">
        <v>2414</v>
      </c>
      <c r="I2167" s="12" t="s">
        <v>92</v>
      </c>
      <c r="J2167" s="12" t="s">
        <v>2401</v>
      </c>
      <c r="K2167" s="12" t="s">
        <v>5619</v>
      </c>
      <c r="N2167" s="16" t="s">
        <v>206</v>
      </c>
      <c r="O2167" s="16" t="s">
        <v>365</v>
      </c>
      <c r="P2167" s="12" t="s">
        <v>131</v>
      </c>
      <c r="Q2167" s="16">
        <v>2023</v>
      </c>
      <c r="R2167" s="16">
        <v>1.76</v>
      </c>
      <c r="T2167" s="16">
        <v>0</v>
      </c>
      <c r="V2167" s="12" t="s">
        <v>204</v>
      </c>
      <c r="W2167" s="12" t="s">
        <v>204</v>
      </c>
      <c r="X2167" s="16">
        <v>1</v>
      </c>
      <c r="Y2167" s="16">
        <v>8</v>
      </c>
      <c r="Z2167" s="16">
        <v>1.76</v>
      </c>
      <c r="AA2167" s="16">
        <f t="shared" si="438"/>
        <v>211.2</v>
      </c>
      <c r="AB2167" s="16" t="s">
        <v>2404</v>
      </c>
      <c r="AC2167" s="16" t="s">
        <v>2416</v>
      </c>
      <c r="AD2167" s="16">
        <f t="shared" si="422"/>
        <v>73920</v>
      </c>
      <c r="AE2167" s="16">
        <f t="shared" si="423"/>
        <v>616</v>
      </c>
      <c r="AF2167" s="16">
        <f t="shared" si="424"/>
        <v>231000</v>
      </c>
      <c r="AG2167" s="16">
        <f t="shared" si="425"/>
        <v>176</v>
      </c>
      <c r="AH2167" s="12">
        <f t="shared" si="426"/>
        <v>0</v>
      </c>
      <c r="AI2167" s="16">
        <f t="shared" si="427"/>
        <v>12.32</v>
      </c>
      <c r="AJ2167" s="16">
        <f t="shared" si="428"/>
        <v>42504</v>
      </c>
      <c r="AK2167" s="16">
        <f t="shared" si="429"/>
        <v>880</v>
      </c>
      <c r="AL2167" s="16">
        <f t="shared" si="430"/>
        <v>8800</v>
      </c>
      <c r="AM2167" s="16">
        <f t="shared" si="431"/>
        <v>124960</v>
      </c>
      <c r="AN2167" s="16">
        <f t="shared" si="432"/>
        <v>481184</v>
      </c>
      <c r="AO2167" s="12" t="s">
        <v>1486</v>
      </c>
      <c r="AP2167" s="16">
        <v>1.76</v>
      </c>
      <c r="AQ2167" s="16" t="s">
        <v>204</v>
      </c>
      <c r="AS2167" s="16" t="s">
        <v>2422</v>
      </c>
      <c r="AT2167" s="16" t="s">
        <v>2418</v>
      </c>
      <c r="AU2167" t="s">
        <v>2419</v>
      </c>
      <c r="AV2167" s="15" t="s">
        <v>2420</v>
      </c>
      <c r="AW2167" s="16" t="s">
        <v>593</v>
      </c>
      <c r="AX2167" s="16" t="s">
        <v>204</v>
      </c>
      <c r="AY2167" s="16" t="s">
        <v>207</v>
      </c>
      <c r="AZ2167" s="16" t="s">
        <v>207</v>
      </c>
      <c r="BA2167" s="16" t="s">
        <v>207</v>
      </c>
      <c r="BB2167" s="16" t="s">
        <v>207</v>
      </c>
      <c r="BC2167" s="16">
        <v>1.76</v>
      </c>
      <c r="BD2167" s="16">
        <f t="shared" si="433"/>
        <v>6.16</v>
      </c>
      <c r="BE2167" s="16">
        <f t="shared" si="434"/>
        <v>3007.4</v>
      </c>
      <c r="BF2167" s="16">
        <v>0</v>
      </c>
      <c r="BG2167" s="16">
        <f t="shared" si="435"/>
        <v>2112</v>
      </c>
      <c r="BH2167" s="16">
        <f t="shared" si="436"/>
        <v>1126.4000000000001</v>
      </c>
      <c r="BI2167" s="16">
        <f t="shared" si="437"/>
        <v>14.080000000000002</v>
      </c>
    </row>
    <row r="2168" spans="1:61" x14ac:dyDescent="0.35">
      <c r="A2168">
        <v>2167</v>
      </c>
      <c r="B2168" t="s">
        <v>360</v>
      </c>
      <c r="C2168" t="s">
        <v>8780</v>
      </c>
      <c r="D2168" s="15" t="s">
        <v>2531</v>
      </c>
      <c r="E2168" s="12" t="s">
        <v>93</v>
      </c>
      <c r="G2168" s="12" t="s">
        <v>2413</v>
      </c>
      <c r="H2168" s="12" t="s">
        <v>2414</v>
      </c>
      <c r="I2168" s="12" t="s">
        <v>92</v>
      </c>
      <c r="J2168" s="12" t="s">
        <v>2401</v>
      </c>
      <c r="K2168" s="12" t="s">
        <v>5619</v>
      </c>
      <c r="N2168" s="16" t="s">
        <v>206</v>
      </c>
      <c r="O2168" s="16" t="s">
        <v>365</v>
      </c>
      <c r="P2168" s="12" t="s">
        <v>131</v>
      </c>
      <c r="Q2168" s="16">
        <v>2023</v>
      </c>
      <c r="R2168" s="16">
        <v>1.82</v>
      </c>
      <c r="T2168" s="16">
        <v>0</v>
      </c>
      <c r="V2168" s="12" t="s">
        <v>204</v>
      </c>
      <c r="W2168" s="12" t="s">
        <v>204</v>
      </c>
      <c r="X2168" s="16">
        <v>1</v>
      </c>
      <c r="Y2168" s="16">
        <v>8</v>
      </c>
      <c r="Z2168" s="16">
        <v>1.82</v>
      </c>
      <c r="AA2168" s="16">
        <f t="shared" si="438"/>
        <v>218.4</v>
      </c>
      <c r="AB2168" s="16" t="s">
        <v>2404</v>
      </c>
      <c r="AC2168" s="16" t="s">
        <v>2416</v>
      </c>
      <c r="AD2168" s="16">
        <f t="shared" si="422"/>
        <v>76440</v>
      </c>
      <c r="AE2168" s="16">
        <f t="shared" si="423"/>
        <v>637</v>
      </c>
      <c r="AF2168" s="16">
        <f t="shared" si="424"/>
        <v>238875</v>
      </c>
      <c r="AG2168" s="16">
        <f t="shared" si="425"/>
        <v>182</v>
      </c>
      <c r="AH2168" s="12">
        <f t="shared" si="426"/>
        <v>0</v>
      </c>
      <c r="AI2168" s="16">
        <f t="shared" si="427"/>
        <v>12.74</v>
      </c>
      <c r="AJ2168" s="16">
        <f t="shared" si="428"/>
        <v>43953</v>
      </c>
      <c r="AK2168" s="16">
        <f t="shared" si="429"/>
        <v>910</v>
      </c>
      <c r="AL2168" s="16">
        <f t="shared" si="430"/>
        <v>9100</v>
      </c>
      <c r="AM2168" s="16">
        <f t="shared" si="431"/>
        <v>129220</v>
      </c>
      <c r="AN2168" s="16">
        <f t="shared" si="432"/>
        <v>497588</v>
      </c>
      <c r="AO2168" s="12" t="s">
        <v>1486</v>
      </c>
      <c r="AP2168" s="16">
        <v>1.82</v>
      </c>
      <c r="AQ2168" s="16" t="s">
        <v>204</v>
      </c>
      <c r="AS2168" s="16" t="s">
        <v>2422</v>
      </c>
      <c r="AT2168" s="16" t="s">
        <v>2418</v>
      </c>
      <c r="AU2168" t="s">
        <v>2419</v>
      </c>
      <c r="AV2168" s="15" t="s">
        <v>2420</v>
      </c>
      <c r="AW2168" s="16" t="s">
        <v>593</v>
      </c>
      <c r="AX2168" s="16" t="s">
        <v>204</v>
      </c>
      <c r="AY2168" s="16" t="s">
        <v>207</v>
      </c>
      <c r="AZ2168" s="16" t="s">
        <v>207</v>
      </c>
      <c r="BA2168" s="16" t="s">
        <v>207</v>
      </c>
      <c r="BB2168" s="16" t="s">
        <v>207</v>
      </c>
      <c r="BC2168" s="16">
        <v>1.82</v>
      </c>
      <c r="BD2168" s="16">
        <f t="shared" si="433"/>
        <v>6.37</v>
      </c>
      <c r="BE2168" s="16">
        <f t="shared" si="434"/>
        <v>3109.9250000000002</v>
      </c>
      <c r="BF2168" s="16">
        <v>0</v>
      </c>
      <c r="BG2168" s="16">
        <f t="shared" si="435"/>
        <v>2184</v>
      </c>
      <c r="BH2168" s="16">
        <f t="shared" si="436"/>
        <v>1164.8</v>
      </c>
      <c r="BI2168" s="16">
        <f t="shared" si="437"/>
        <v>14.559999999999999</v>
      </c>
    </row>
    <row r="2169" spans="1:61" x14ac:dyDescent="0.35">
      <c r="A2169">
        <v>2168</v>
      </c>
      <c r="B2169" t="s">
        <v>360</v>
      </c>
      <c r="C2169" t="s">
        <v>8781</v>
      </c>
      <c r="D2169" s="15" t="s">
        <v>2532</v>
      </c>
      <c r="E2169" s="12" t="s">
        <v>93</v>
      </c>
      <c r="F2169" s="16">
        <v>1942</v>
      </c>
      <c r="G2169" s="12" t="s">
        <v>2413</v>
      </c>
      <c r="H2169" s="12" t="s">
        <v>2414</v>
      </c>
      <c r="I2169" s="12" t="s">
        <v>92</v>
      </c>
      <c r="J2169" s="12" t="s">
        <v>2401</v>
      </c>
      <c r="K2169" s="12" t="s">
        <v>5619</v>
      </c>
      <c r="N2169" s="16" t="s">
        <v>206</v>
      </c>
      <c r="O2169" s="16" t="s">
        <v>365</v>
      </c>
      <c r="P2169" s="12" t="s">
        <v>131</v>
      </c>
      <c r="Q2169" s="16">
        <v>2023</v>
      </c>
      <c r="R2169" s="16">
        <v>0.98</v>
      </c>
      <c r="T2169" s="16">
        <v>0</v>
      </c>
      <c r="V2169" s="12" t="s">
        <v>204</v>
      </c>
      <c r="W2169" s="12" t="s">
        <v>204</v>
      </c>
      <c r="X2169" s="16">
        <v>1</v>
      </c>
      <c r="Y2169" s="16">
        <v>8</v>
      </c>
      <c r="Z2169" s="16">
        <v>0.98</v>
      </c>
      <c r="AA2169" s="16">
        <f t="shared" si="438"/>
        <v>117.6</v>
      </c>
      <c r="AB2169" s="16" t="s">
        <v>2404</v>
      </c>
      <c r="AC2169" s="16" t="s">
        <v>2416</v>
      </c>
      <c r="AD2169" s="16">
        <f t="shared" si="422"/>
        <v>41160</v>
      </c>
      <c r="AE2169" s="16">
        <f t="shared" si="423"/>
        <v>343</v>
      </c>
      <c r="AF2169" s="16">
        <f t="shared" si="424"/>
        <v>128625</v>
      </c>
      <c r="AG2169" s="16">
        <f t="shared" si="425"/>
        <v>98</v>
      </c>
      <c r="AH2169" s="12">
        <f t="shared" si="426"/>
        <v>0</v>
      </c>
      <c r="AI2169" s="16">
        <f t="shared" si="427"/>
        <v>6.8599999999999994</v>
      </c>
      <c r="AJ2169" s="16">
        <f t="shared" si="428"/>
        <v>23666.999999999996</v>
      </c>
      <c r="AK2169" s="16">
        <f t="shared" si="429"/>
        <v>490</v>
      </c>
      <c r="AL2169" s="16">
        <f t="shared" si="430"/>
        <v>4900</v>
      </c>
      <c r="AM2169" s="16">
        <f t="shared" si="431"/>
        <v>69580</v>
      </c>
      <c r="AN2169" s="16">
        <f t="shared" si="432"/>
        <v>267932</v>
      </c>
      <c r="AO2169" s="12" t="s">
        <v>1486</v>
      </c>
      <c r="AP2169" s="16">
        <v>0.98</v>
      </c>
      <c r="AQ2169" s="16" t="s">
        <v>204</v>
      </c>
      <c r="AS2169" s="16" t="s">
        <v>2422</v>
      </c>
      <c r="AT2169" s="16" t="s">
        <v>2418</v>
      </c>
      <c r="AU2169" t="s">
        <v>2419</v>
      </c>
      <c r="AV2169" s="15" t="s">
        <v>2420</v>
      </c>
      <c r="AW2169" s="16" t="s">
        <v>593</v>
      </c>
      <c r="AX2169" s="16" t="s">
        <v>204</v>
      </c>
      <c r="AY2169" s="16" t="s">
        <v>207</v>
      </c>
      <c r="AZ2169" s="16" t="s">
        <v>207</v>
      </c>
      <c r="BA2169" s="16" t="s">
        <v>207</v>
      </c>
      <c r="BB2169" s="16" t="s">
        <v>207</v>
      </c>
      <c r="BC2169" s="16">
        <v>0.98</v>
      </c>
      <c r="BD2169" s="16">
        <f t="shared" si="433"/>
        <v>3.4299999999999997</v>
      </c>
      <c r="BE2169" s="16">
        <f t="shared" si="434"/>
        <v>1674.575</v>
      </c>
      <c r="BF2169" s="16">
        <v>0</v>
      </c>
      <c r="BG2169" s="16">
        <f t="shared" si="435"/>
        <v>1176</v>
      </c>
      <c r="BH2169" s="16">
        <f t="shared" si="436"/>
        <v>627.20000000000005</v>
      </c>
      <c r="BI2169" s="16">
        <f t="shared" si="437"/>
        <v>7.8400000000000007</v>
      </c>
    </row>
    <row r="2170" spans="1:61" x14ac:dyDescent="0.35">
      <c r="A2170">
        <v>2169</v>
      </c>
      <c r="B2170" t="s">
        <v>360</v>
      </c>
      <c r="C2170" t="s">
        <v>8782</v>
      </c>
      <c r="D2170" s="15" t="s">
        <v>2478</v>
      </c>
      <c r="E2170" s="12" t="s">
        <v>93</v>
      </c>
      <c r="F2170" s="16">
        <v>1968</v>
      </c>
      <c r="G2170" s="12" t="s">
        <v>2413</v>
      </c>
      <c r="H2170" s="12" t="s">
        <v>2414</v>
      </c>
      <c r="I2170" s="12" t="s">
        <v>92</v>
      </c>
      <c r="J2170" s="12" t="s">
        <v>2401</v>
      </c>
      <c r="K2170" s="12" t="s">
        <v>5619</v>
      </c>
      <c r="N2170" s="16" t="s">
        <v>206</v>
      </c>
      <c r="O2170" s="16" t="s">
        <v>365</v>
      </c>
      <c r="P2170" s="12" t="s">
        <v>131</v>
      </c>
      <c r="Q2170" s="16">
        <v>2023</v>
      </c>
      <c r="R2170" s="16">
        <v>1.87</v>
      </c>
      <c r="T2170" s="16">
        <v>0</v>
      </c>
      <c r="V2170" s="12" t="s">
        <v>204</v>
      </c>
      <c r="W2170" s="12" t="s">
        <v>204</v>
      </c>
      <c r="X2170" s="16">
        <v>1</v>
      </c>
      <c r="Y2170" s="16">
        <v>8</v>
      </c>
      <c r="Z2170" s="16">
        <v>1.87</v>
      </c>
      <c r="AA2170" s="16">
        <f t="shared" si="438"/>
        <v>224.4</v>
      </c>
      <c r="AB2170" s="16" t="s">
        <v>2404</v>
      </c>
      <c r="AC2170" s="16" t="s">
        <v>2416</v>
      </c>
      <c r="AD2170" s="16">
        <f t="shared" si="422"/>
        <v>78540</v>
      </c>
      <c r="AE2170" s="16">
        <f t="shared" si="423"/>
        <v>654.5</v>
      </c>
      <c r="AF2170" s="16">
        <f t="shared" si="424"/>
        <v>245437.5</v>
      </c>
      <c r="AG2170" s="16">
        <f t="shared" si="425"/>
        <v>187</v>
      </c>
      <c r="AH2170" s="12">
        <f t="shared" si="426"/>
        <v>0</v>
      </c>
      <c r="AI2170" s="16">
        <f t="shared" si="427"/>
        <v>13.09</v>
      </c>
      <c r="AJ2170" s="16">
        <f t="shared" si="428"/>
        <v>45160.5</v>
      </c>
      <c r="AK2170" s="16">
        <f t="shared" si="429"/>
        <v>935</v>
      </c>
      <c r="AL2170" s="16">
        <f t="shared" si="430"/>
        <v>9350</v>
      </c>
      <c r="AM2170" s="16">
        <f t="shared" si="431"/>
        <v>132770</v>
      </c>
      <c r="AN2170" s="16">
        <f t="shared" si="432"/>
        <v>511258</v>
      </c>
      <c r="AO2170" s="12" t="s">
        <v>1486</v>
      </c>
      <c r="AP2170" s="16">
        <v>1.87</v>
      </c>
      <c r="AQ2170" s="16" t="s">
        <v>204</v>
      </c>
      <c r="AS2170" s="16" t="s">
        <v>2422</v>
      </c>
      <c r="AT2170" s="16" t="s">
        <v>2418</v>
      </c>
      <c r="AU2170" t="s">
        <v>2419</v>
      </c>
      <c r="AV2170" s="15" t="s">
        <v>2420</v>
      </c>
      <c r="AW2170" s="16" t="s">
        <v>593</v>
      </c>
      <c r="AX2170" s="16" t="s">
        <v>204</v>
      </c>
      <c r="AY2170" s="16" t="s">
        <v>207</v>
      </c>
      <c r="AZ2170" s="16" t="s">
        <v>207</v>
      </c>
      <c r="BA2170" s="16" t="s">
        <v>207</v>
      </c>
      <c r="BB2170" s="16" t="s">
        <v>207</v>
      </c>
      <c r="BC2170" s="16">
        <v>1.87</v>
      </c>
      <c r="BD2170" s="16">
        <f t="shared" si="433"/>
        <v>6.5449999999999999</v>
      </c>
      <c r="BE2170" s="16">
        <f t="shared" si="434"/>
        <v>3195.3625000000002</v>
      </c>
      <c r="BF2170" s="16">
        <v>0</v>
      </c>
      <c r="BG2170" s="16">
        <f t="shared" si="435"/>
        <v>2244</v>
      </c>
      <c r="BH2170" s="16">
        <f t="shared" si="436"/>
        <v>1196.8000000000002</v>
      </c>
      <c r="BI2170" s="16">
        <f t="shared" si="437"/>
        <v>14.960000000000003</v>
      </c>
    </row>
    <row r="2171" spans="1:61" x14ac:dyDescent="0.35">
      <c r="A2171">
        <v>2170</v>
      </c>
      <c r="B2171" t="s">
        <v>360</v>
      </c>
      <c r="C2171" t="s">
        <v>8783</v>
      </c>
      <c r="D2171" s="15" t="s">
        <v>2533</v>
      </c>
      <c r="E2171" s="12" t="s">
        <v>93</v>
      </c>
      <c r="F2171" s="16">
        <v>1967</v>
      </c>
      <c r="G2171" s="12" t="s">
        <v>2413</v>
      </c>
      <c r="H2171" s="12" t="s">
        <v>2414</v>
      </c>
      <c r="I2171" s="12" t="s">
        <v>92</v>
      </c>
      <c r="J2171" s="12" t="s">
        <v>2401</v>
      </c>
      <c r="K2171" s="12" t="s">
        <v>5619</v>
      </c>
      <c r="N2171" s="16" t="s">
        <v>206</v>
      </c>
      <c r="O2171" s="16" t="s">
        <v>365</v>
      </c>
      <c r="P2171" s="12" t="s">
        <v>131</v>
      </c>
      <c r="Q2171" s="16">
        <v>2023</v>
      </c>
      <c r="R2171" s="16">
        <v>2.33</v>
      </c>
      <c r="T2171" s="16">
        <v>0</v>
      </c>
      <c r="V2171" s="12" t="s">
        <v>204</v>
      </c>
      <c r="W2171" s="12" t="s">
        <v>204</v>
      </c>
      <c r="X2171" s="16">
        <v>1</v>
      </c>
      <c r="Y2171" s="16">
        <v>8</v>
      </c>
      <c r="Z2171" s="16">
        <v>2.33</v>
      </c>
      <c r="AA2171" s="16">
        <f t="shared" si="438"/>
        <v>279.60000000000002</v>
      </c>
      <c r="AB2171" s="16" t="s">
        <v>2404</v>
      </c>
      <c r="AC2171" s="16" t="s">
        <v>2416</v>
      </c>
      <c r="AD2171" s="16">
        <f t="shared" si="422"/>
        <v>97860.000000000015</v>
      </c>
      <c r="AE2171" s="16">
        <f t="shared" si="423"/>
        <v>815.5</v>
      </c>
      <c r="AF2171" s="16">
        <f t="shared" si="424"/>
        <v>305812.5</v>
      </c>
      <c r="AG2171" s="16">
        <f t="shared" si="425"/>
        <v>233</v>
      </c>
      <c r="AH2171" s="12">
        <f t="shared" si="426"/>
        <v>0</v>
      </c>
      <c r="AI2171" s="16">
        <f t="shared" si="427"/>
        <v>16.310000000000002</v>
      </c>
      <c r="AJ2171" s="16">
        <f t="shared" si="428"/>
        <v>56269.500000000007</v>
      </c>
      <c r="AK2171" s="16">
        <f t="shared" si="429"/>
        <v>1165</v>
      </c>
      <c r="AL2171" s="16">
        <f t="shared" si="430"/>
        <v>11650</v>
      </c>
      <c r="AM2171" s="16">
        <f t="shared" si="431"/>
        <v>165430</v>
      </c>
      <c r="AN2171" s="16">
        <f t="shared" si="432"/>
        <v>637022</v>
      </c>
      <c r="AO2171" s="12" t="s">
        <v>1486</v>
      </c>
      <c r="AP2171" s="16">
        <v>2.33</v>
      </c>
      <c r="AQ2171" s="16" t="s">
        <v>204</v>
      </c>
      <c r="AS2171" s="16" t="s">
        <v>2422</v>
      </c>
      <c r="AT2171" s="16" t="s">
        <v>2418</v>
      </c>
      <c r="AU2171" t="s">
        <v>2419</v>
      </c>
      <c r="AV2171" s="15" t="s">
        <v>2420</v>
      </c>
      <c r="AW2171" s="16" t="s">
        <v>593</v>
      </c>
      <c r="AX2171" s="16" t="s">
        <v>204</v>
      </c>
      <c r="AY2171" s="16" t="s">
        <v>207</v>
      </c>
      <c r="AZ2171" s="16" t="s">
        <v>207</v>
      </c>
      <c r="BA2171" s="16" t="s">
        <v>207</v>
      </c>
      <c r="BB2171" s="16" t="s">
        <v>207</v>
      </c>
      <c r="BC2171" s="16">
        <v>2.33</v>
      </c>
      <c r="BD2171" s="16">
        <f t="shared" si="433"/>
        <v>8.1550000000000011</v>
      </c>
      <c r="BE2171" s="16">
        <f t="shared" si="434"/>
        <v>3981.3874999999998</v>
      </c>
      <c r="BF2171" s="16">
        <v>0</v>
      </c>
      <c r="BG2171" s="16">
        <f t="shared" si="435"/>
        <v>2796</v>
      </c>
      <c r="BH2171" s="16">
        <f t="shared" si="436"/>
        <v>1491.2</v>
      </c>
      <c r="BI2171" s="16">
        <f t="shared" si="437"/>
        <v>18.64</v>
      </c>
    </row>
    <row r="2172" spans="1:61" x14ac:dyDescent="0.35">
      <c r="A2172">
        <v>2171</v>
      </c>
      <c r="B2172" t="s">
        <v>360</v>
      </c>
      <c r="C2172" t="s">
        <v>8784</v>
      </c>
      <c r="D2172" s="15" t="s">
        <v>2534</v>
      </c>
      <c r="E2172" s="12" t="s">
        <v>98</v>
      </c>
      <c r="F2172" s="16">
        <v>1971</v>
      </c>
      <c r="G2172" s="12" t="s">
        <v>2413</v>
      </c>
      <c r="H2172" s="12" t="s">
        <v>2414</v>
      </c>
      <c r="I2172" s="12" t="s">
        <v>92</v>
      </c>
      <c r="J2172" s="12" t="s">
        <v>2401</v>
      </c>
      <c r="K2172" s="12" t="s">
        <v>5619</v>
      </c>
      <c r="N2172" s="16" t="s">
        <v>206</v>
      </c>
      <c r="O2172" s="16" t="s">
        <v>365</v>
      </c>
      <c r="P2172" s="12" t="s">
        <v>131</v>
      </c>
      <c r="Q2172" s="16">
        <v>2023</v>
      </c>
      <c r="R2172" s="16">
        <v>1.08</v>
      </c>
      <c r="T2172" s="16">
        <v>0</v>
      </c>
      <c r="V2172" s="12" t="s">
        <v>204</v>
      </c>
      <c r="W2172" s="12" t="s">
        <v>204</v>
      </c>
      <c r="X2172" s="16">
        <v>1</v>
      </c>
      <c r="Y2172" s="16">
        <v>8</v>
      </c>
      <c r="Z2172" s="16">
        <v>1.08</v>
      </c>
      <c r="AA2172" s="16">
        <f t="shared" si="438"/>
        <v>129.60000000000002</v>
      </c>
      <c r="AB2172" s="16" t="s">
        <v>2404</v>
      </c>
      <c r="AC2172" s="16" t="s">
        <v>2416</v>
      </c>
      <c r="AD2172" s="16">
        <f t="shared" si="422"/>
        <v>45360.000000000007</v>
      </c>
      <c r="AE2172" s="16">
        <f t="shared" si="423"/>
        <v>378</v>
      </c>
      <c r="AF2172" s="16">
        <f t="shared" si="424"/>
        <v>141750</v>
      </c>
      <c r="AG2172" s="16">
        <f t="shared" si="425"/>
        <v>108</v>
      </c>
      <c r="AH2172" s="12">
        <f t="shared" si="426"/>
        <v>0</v>
      </c>
      <c r="AI2172" s="16">
        <f t="shared" si="427"/>
        <v>7.5600000000000005</v>
      </c>
      <c r="AJ2172" s="16">
        <f t="shared" si="428"/>
        <v>26082</v>
      </c>
      <c r="AK2172" s="16">
        <f t="shared" si="429"/>
        <v>540</v>
      </c>
      <c r="AL2172" s="16">
        <f t="shared" si="430"/>
        <v>5400</v>
      </c>
      <c r="AM2172" s="16">
        <f t="shared" si="431"/>
        <v>76680</v>
      </c>
      <c r="AN2172" s="16">
        <f t="shared" si="432"/>
        <v>295272</v>
      </c>
      <c r="AO2172" s="12" t="s">
        <v>1486</v>
      </c>
      <c r="AP2172" s="16">
        <v>1.08</v>
      </c>
      <c r="AQ2172" s="16" t="s">
        <v>204</v>
      </c>
      <c r="AS2172" s="16" t="s">
        <v>2422</v>
      </c>
      <c r="AT2172" s="16" t="s">
        <v>2418</v>
      </c>
      <c r="AU2172" t="s">
        <v>2419</v>
      </c>
      <c r="AV2172" s="15" t="s">
        <v>2420</v>
      </c>
      <c r="AW2172" s="16" t="s">
        <v>593</v>
      </c>
      <c r="AX2172" s="16" t="s">
        <v>204</v>
      </c>
      <c r="AY2172" s="16" t="s">
        <v>207</v>
      </c>
      <c r="AZ2172" s="16" t="s">
        <v>207</v>
      </c>
      <c r="BA2172" s="16" t="s">
        <v>207</v>
      </c>
      <c r="BB2172" s="16" t="s">
        <v>207</v>
      </c>
      <c r="BC2172" s="16">
        <v>1.08</v>
      </c>
      <c r="BD2172" s="16">
        <f t="shared" si="433"/>
        <v>3.7800000000000002</v>
      </c>
      <c r="BE2172" s="16">
        <f t="shared" si="434"/>
        <v>1845.45</v>
      </c>
      <c r="BF2172" s="16">
        <v>0</v>
      </c>
      <c r="BG2172" s="16">
        <f t="shared" si="435"/>
        <v>1296</v>
      </c>
      <c r="BH2172" s="16">
        <f t="shared" si="436"/>
        <v>691.2</v>
      </c>
      <c r="BI2172" s="16">
        <f t="shared" si="437"/>
        <v>8.64</v>
      </c>
    </row>
    <row r="2173" spans="1:61" x14ac:dyDescent="0.35">
      <c r="A2173">
        <v>2172</v>
      </c>
      <c r="B2173" t="s">
        <v>360</v>
      </c>
      <c r="C2173" t="s">
        <v>8785</v>
      </c>
      <c r="D2173" s="15" t="s">
        <v>2535</v>
      </c>
      <c r="E2173" s="12" t="s">
        <v>93</v>
      </c>
      <c r="F2173" s="16">
        <v>1977</v>
      </c>
      <c r="G2173" s="12" t="s">
        <v>2413</v>
      </c>
      <c r="H2173" s="12" t="s">
        <v>2414</v>
      </c>
      <c r="I2173" s="12" t="s">
        <v>92</v>
      </c>
      <c r="J2173" s="12" t="s">
        <v>2401</v>
      </c>
      <c r="K2173" s="12" t="s">
        <v>5619</v>
      </c>
      <c r="N2173" s="16" t="s">
        <v>206</v>
      </c>
      <c r="O2173" s="16" t="s">
        <v>365</v>
      </c>
      <c r="P2173" s="12" t="s">
        <v>131</v>
      </c>
      <c r="Q2173" s="16">
        <v>2023</v>
      </c>
      <c r="R2173" s="16">
        <v>1.1200000000000001</v>
      </c>
      <c r="T2173" s="16">
        <v>0</v>
      </c>
      <c r="V2173" s="12" t="s">
        <v>204</v>
      </c>
      <c r="W2173" s="12" t="s">
        <v>204</v>
      </c>
      <c r="X2173" s="16">
        <v>1</v>
      </c>
      <c r="Y2173" s="16">
        <v>8</v>
      </c>
      <c r="Z2173" s="16">
        <v>1.1200000000000001</v>
      </c>
      <c r="AA2173" s="16">
        <f t="shared" si="438"/>
        <v>134.4</v>
      </c>
      <c r="AB2173" s="16" t="s">
        <v>2404</v>
      </c>
      <c r="AC2173" s="16" t="s">
        <v>2416</v>
      </c>
      <c r="AD2173" s="16">
        <f t="shared" si="422"/>
        <v>47040</v>
      </c>
      <c r="AE2173" s="16">
        <f t="shared" si="423"/>
        <v>392.00000000000006</v>
      </c>
      <c r="AF2173" s="16">
        <f t="shared" si="424"/>
        <v>147000.00000000003</v>
      </c>
      <c r="AG2173" s="16">
        <f t="shared" si="425"/>
        <v>112.00000000000001</v>
      </c>
      <c r="AH2173" s="12">
        <f t="shared" si="426"/>
        <v>0</v>
      </c>
      <c r="AI2173" s="16">
        <f t="shared" si="427"/>
        <v>7.8400000000000007</v>
      </c>
      <c r="AJ2173" s="16">
        <f t="shared" si="428"/>
        <v>27048.000000000004</v>
      </c>
      <c r="AK2173" s="16">
        <f t="shared" si="429"/>
        <v>560</v>
      </c>
      <c r="AL2173" s="16">
        <f t="shared" si="430"/>
        <v>5600.0000000000009</v>
      </c>
      <c r="AM2173" s="16">
        <f t="shared" si="431"/>
        <v>79520.000000000015</v>
      </c>
      <c r="AN2173" s="16">
        <f t="shared" si="432"/>
        <v>306208.00000000006</v>
      </c>
      <c r="AO2173" s="12" t="s">
        <v>1486</v>
      </c>
      <c r="AP2173" s="16">
        <v>1.1200000000000001</v>
      </c>
      <c r="AQ2173" s="16" t="s">
        <v>204</v>
      </c>
      <c r="AS2173" s="16" t="s">
        <v>2422</v>
      </c>
      <c r="AT2173" s="16" t="s">
        <v>2418</v>
      </c>
      <c r="AU2173" t="s">
        <v>2419</v>
      </c>
      <c r="AV2173" s="15" t="s">
        <v>2420</v>
      </c>
      <c r="AW2173" s="16" t="s">
        <v>593</v>
      </c>
      <c r="AX2173" s="16" t="s">
        <v>204</v>
      </c>
      <c r="AY2173" s="16" t="s">
        <v>207</v>
      </c>
      <c r="AZ2173" s="16" t="s">
        <v>207</v>
      </c>
      <c r="BA2173" s="16" t="s">
        <v>207</v>
      </c>
      <c r="BB2173" s="16" t="s">
        <v>207</v>
      </c>
      <c r="BC2173" s="16">
        <v>1.1200000000000001</v>
      </c>
      <c r="BD2173" s="16">
        <f t="shared" si="433"/>
        <v>3.9200000000000004</v>
      </c>
      <c r="BE2173" s="16">
        <f t="shared" si="434"/>
        <v>1913.8000000000004</v>
      </c>
      <c r="BF2173" s="16">
        <v>0</v>
      </c>
      <c r="BG2173" s="16">
        <f t="shared" si="435"/>
        <v>1344.0000000000002</v>
      </c>
      <c r="BH2173" s="16">
        <f t="shared" si="436"/>
        <v>716.80000000000007</v>
      </c>
      <c r="BI2173" s="16">
        <f t="shared" si="437"/>
        <v>8.9600000000000009</v>
      </c>
    </row>
    <row r="2174" spans="1:61" x14ac:dyDescent="0.35">
      <c r="A2174">
        <v>2173</v>
      </c>
      <c r="B2174" t="s">
        <v>360</v>
      </c>
      <c r="C2174" t="s">
        <v>8786</v>
      </c>
      <c r="D2174" s="15" t="s">
        <v>2536</v>
      </c>
      <c r="E2174" s="12" t="s">
        <v>98</v>
      </c>
      <c r="G2174" s="12" t="s">
        <v>2413</v>
      </c>
      <c r="H2174" s="12" t="s">
        <v>2414</v>
      </c>
      <c r="I2174" s="12" t="s">
        <v>92</v>
      </c>
      <c r="J2174" s="12" t="s">
        <v>2401</v>
      </c>
      <c r="K2174" s="12" t="s">
        <v>5619</v>
      </c>
      <c r="N2174" s="16" t="s">
        <v>206</v>
      </c>
      <c r="O2174" s="16" t="s">
        <v>365</v>
      </c>
      <c r="P2174" s="12" t="s">
        <v>131</v>
      </c>
      <c r="Q2174" s="16">
        <v>2023</v>
      </c>
      <c r="R2174" s="16">
        <v>0.85</v>
      </c>
      <c r="T2174" s="16">
        <v>0</v>
      </c>
      <c r="V2174" s="12" t="s">
        <v>204</v>
      </c>
      <c r="W2174" s="12" t="s">
        <v>204</v>
      </c>
      <c r="X2174" s="16">
        <v>1</v>
      </c>
      <c r="Y2174" s="16">
        <v>8</v>
      </c>
      <c r="Z2174" s="16">
        <v>0.85</v>
      </c>
      <c r="AA2174" s="16">
        <f t="shared" si="438"/>
        <v>102</v>
      </c>
      <c r="AB2174" s="16" t="s">
        <v>2404</v>
      </c>
      <c r="AC2174" s="16" t="s">
        <v>2416</v>
      </c>
      <c r="AD2174" s="16">
        <f t="shared" si="422"/>
        <v>35700</v>
      </c>
      <c r="AE2174" s="16">
        <f t="shared" si="423"/>
        <v>297.5</v>
      </c>
      <c r="AF2174" s="16">
        <f t="shared" si="424"/>
        <v>111562.5</v>
      </c>
      <c r="AG2174" s="16">
        <f t="shared" si="425"/>
        <v>85</v>
      </c>
      <c r="AH2174" s="12">
        <f t="shared" si="426"/>
        <v>0</v>
      </c>
      <c r="AI2174" s="16">
        <f t="shared" si="427"/>
        <v>5.95</v>
      </c>
      <c r="AJ2174" s="16">
        <f t="shared" si="428"/>
        <v>20527.5</v>
      </c>
      <c r="AK2174" s="16">
        <f t="shared" si="429"/>
        <v>425</v>
      </c>
      <c r="AL2174" s="16">
        <f t="shared" si="430"/>
        <v>4250</v>
      </c>
      <c r="AM2174" s="16">
        <f t="shared" si="431"/>
        <v>60350</v>
      </c>
      <c r="AN2174" s="16">
        <f t="shared" si="432"/>
        <v>232390</v>
      </c>
      <c r="AO2174" s="12" t="s">
        <v>1486</v>
      </c>
      <c r="AP2174" s="16">
        <v>0.85</v>
      </c>
      <c r="AQ2174" s="16" t="s">
        <v>204</v>
      </c>
      <c r="AS2174" s="16" t="s">
        <v>2422</v>
      </c>
      <c r="AT2174" s="16" t="s">
        <v>2418</v>
      </c>
      <c r="AU2174" t="s">
        <v>2419</v>
      </c>
      <c r="AV2174" s="15" t="s">
        <v>2420</v>
      </c>
      <c r="AW2174" s="16" t="s">
        <v>593</v>
      </c>
      <c r="AX2174" s="16" t="s">
        <v>204</v>
      </c>
      <c r="AY2174" s="16" t="s">
        <v>207</v>
      </c>
      <c r="AZ2174" s="16" t="s">
        <v>207</v>
      </c>
      <c r="BA2174" s="16" t="s">
        <v>207</v>
      </c>
      <c r="BB2174" s="16" t="s">
        <v>207</v>
      </c>
      <c r="BC2174" s="16">
        <v>0.85</v>
      </c>
      <c r="BD2174" s="16">
        <f t="shared" si="433"/>
        <v>2.9750000000000001</v>
      </c>
      <c r="BE2174" s="16">
        <f t="shared" si="434"/>
        <v>1452.4375</v>
      </c>
      <c r="BF2174" s="16">
        <v>0</v>
      </c>
      <c r="BG2174" s="16">
        <f t="shared" si="435"/>
        <v>1020</v>
      </c>
      <c r="BH2174" s="16">
        <f t="shared" si="436"/>
        <v>544</v>
      </c>
      <c r="BI2174" s="16">
        <f t="shared" si="437"/>
        <v>6.8</v>
      </c>
    </row>
    <row r="2175" spans="1:61" x14ac:dyDescent="0.35">
      <c r="A2175">
        <v>2174</v>
      </c>
      <c r="B2175" t="s">
        <v>360</v>
      </c>
      <c r="C2175" t="s">
        <v>8787</v>
      </c>
      <c r="D2175" s="15" t="s">
        <v>2537</v>
      </c>
      <c r="E2175" s="12" t="s">
        <v>93</v>
      </c>
      <c r="F2175" s="16">
        <v>1961</v>
      </c>
      <c r="G2175" s="12" t="s">
        <v>2413</v>
      </c>
      <c r="H2175" s="12" t="s">
        <v>2414</v>
      </c>
      <c r="I2175" s="12" t="s">
        <v>92</v>
      </c>
      <c r="J2175" s="12" t="s">
        <v>2401</v>
      </c>
      <c r="K2175" s="12" t="s">
        <v>5619</v>
      </c>
      <c r="N2175" s="16" t="s">
        <v>206</v>
      </c>
      <c r="O2175" s="16" t="s">
        <v>365</v>
      </c>
      <c r="P2175" s="12" t="s">
        <v>131</v>
      </c>
      <c r="Q2175" s="16">
        <v>2023</v>
      </c>
      <c r="R2175" s="16">
        <v>1.47</v>
      </c>
      <c r="T2175" s="16">
        <v>0</v>
      </c>
      <c r="V2175" s="12" t="s">
        <v>204</v>
      </c>
      <c r="W2175" s="12" t="s">
        <v>204</v>
      </c>
      <c r="X2175" s="16">
        <v>1</v>
      </c>
      <c r="Y2175" s="16">
        <v>8</v>
      </c>
      <c r="Z2175" s="16">
        <v>1.47</v>
      </c>
      <c r="AA2175" s="16">
        <f t="shared" si="438"/>
        <v>176.4</v>
      </c>
      <c r="AB2175" s="16" t="s">
        <v>2404</v>
      </c>
      <c r="AC2175" s="16" t="s">
        <v>2416</v>
      </c>
      <c r="AD2175" s="16">
        <f t="shared" si="422"/>
        <v>61740</v>
      </c>
      <c r="AE2175" s="16">
        <f t="shared" si="423"/>
        <v>514.5</v>
      </c>
      <c r="AF2175" s="16">
        <f t="shared" si="424"/>
        <v>192937.5</v>
      </c>
      <c r="AG2175" s="16">
        <f t="shared" si="425"/>
        <v>147</v>
      </c>
      <c r="AH2175" s="12">
        <f t="shared" si="426"/>
        <v>0</v>
      </c>
      <c r="AI2175" s="16">
        <f t="shared" si="427"/>
        <v>10.29</v>
      </c>
      <c r="AJ2175" s="16">
        <f t="shared" si="428"/>
        <v>35500.5</v>
      </c>
      <c r="AK2175" s="16">
        <f t="shared" si="429"/>
        <v>735</v>
      </c>
      <c r="AL2175" s="16">
        <f t="shared" si="430"/>
        <v>7350</v>
      </c>
      <c r="AM2175" s="16">
        <f t="shared" si="431"/>
        <v>104370</v>
      </c>
      <c r="AN2175" s="16">
        <f t="shared" si="432"/>
        <v>401898</v>
      </c>
      <c r="AO2175" s="12" t="s">
        <v>1486</v>
      </c>
      <c r="AP2175" s="16">
        <v>1.47</v>
      </c>
      <c r="AQ2175" s="16" t="s">
        <v>204</v>
      </c>
      <c r="AS2175" s="16" t="s">
        <v>2422</v>
      </c>
      <c r="AT2175" s="16" t="s">
        <v>2418</v>
      </c>
      <c r="AU2175" t="s">
        <v>2419</v>
      </c>
      <c r="AV2175" s="15" t="s">
        <v>2420</v>
      </c>
      <c r="AW2175" s="16" t="s">
        <v>593</v>
      </c>
      <c r="AX2175" s="16" t="s">
        <v>204</v>
      </c>
      <c r="AY2175" s="16" t="s">
        <v>207</v>
      </c>
      <c r="AZ2175" s="16" t="s">
        <v>207</v>
      </c>
      <c r="BA2175" s="16" t="s">
        <v>207</v>
      </c>
      <c r="BB2175" s="16" t="s">
        <v>207</v>
      </c>
      <c r="BC2175" s="16">
        <v>1.47</v>
      </c>
      <c r="BD2175" s="16">
        <f t="shared" si="433"/>
        <v>5.1449999999999996</v>
      </c>
      <c r="BE2175" s="16">
        <f t="shared" si="434"/>
        <v>2511.8625000000002</v>
      </c>
      <c r="BF2175" s="16">
        <v>0</v>
      </c>
      <c r="BG2175" s="16">
        <f t="shared" si="435"/>
        <v>1764</v>
      </c>
      <c r="BH2175" s="16">
        <f t="shared" si="436"/>
        <v>940.8</v>
      </c>
      <c r="BI2175" s="16">
        <f t="shared" si="437"/>
        <v>11.76</v>
      </c>
    </row>
    <row r="2176" spans="1:61" x14ac:dyDescent="0.35">
      <c r="A2176">
        <v>2175</v>
      </c>
      <c r="B2176" t="s">
        <v>360</v>
      </c>
      <c r="C2176" t="s">
        <v>8788</v>
      </c>
      <c r="D2176" s="15" t="s">
        <v>2538</v>
      </c>
      <c r="E2176" s="12" t="s">
        <v>98</v>
      </c>
      <c r="F2176" s="16">
        <v>1995</v>
      </c>
      <c r="G2176" s="12" t="s">
        <v>2413</v>
      </c>
      <c r="H2176" s="12" t="s">
        <v>2414</v>
      </c>
      <c r="I2176" s="12" t="s">
        <v>92</v>
      </c>
      <c r="J2176" s="12" t="s">
        <v>2401</v>
      </c>
      <c r="K2176" s="12" t="s">
        <v>5619</v>
      </c>
      <c r="N2176" s="16" t="s">
        <v>205</v>
      </c>
      <c r="O2176" s="16" t="s">
        <v>365</v>
      </c>
      <c r="P2176" s="12" t="s">
        <v>131</v>
      </c>
      <c r="Q2176" s="16">
        <v>2023</v>
      </c>
      <c r="R2176" s="16">
        <v>1.47</v>
      </c>
      <c r="T2176" s="16">
        <v>0</v>
      </c>
      <c r="V2176" s="12" t="s">
        <v>204</v>
      </c>
      <c r="W2176" s="12" t="s">
        <v>204</v>
      </c>
      <c r="X2176" s="16">
        <v>1</v>
      </c>
      <c r="Y2176" s="16">
        <v>8</v>
      </c>
      <c r="Z2176" s="16">
        <v>1.47</v>
      </c>
      <c r="AA2176" s="16">
        <f t="shared" si="438"/>
        <v>176.4</v>
      </c>
      <c r="AB2176" s="16" t="s">
        <v>2404</v>
      </c>
      <c r="AC2176" s="16" t="s">
        <v>2416</v>
      </c>
      <c r="AD2176" s="16">
        <f t="shared" si="422"/>
        <v>61740</v>
      </c>
      <c r="AE2176" s="16">
        <f t="shared" si="423"/>
        <v>514.5</v>
      </c>
      <c r="AF2176" s="16">
        <f t="shared" si="424"/>
        <v>192937.5</v>
      </c>
      <c r="AG2176" s="16">
        <f t="shared" si="425"/>
        <v>147</v>
      </c>
      <c r="AH2176" s="12">
        <f t="shared" si="426"/>
        <v>0</v>
      </c>
      <c r="AI2176" s="16">
        <f t="shared" si="427"/>
        <v>10.29</v>
      </c>
      <c r="AJ2176" s="16">
        <f t="shared" si="428"/>
        <v>35500.5</v>
      </c>
      <c r="AK2176" s="16">
        <f t="shared" si="429"/>
        <v>735</v>
      </c>
      <c r="AL2176" s="16">
        <f t="shared" si="430"/>
        <v>7350</v>
      </c>
      <c r="AM2176" s="16">
        <f t="shared" si="431"/>
        <v>104370</v>
      </c>
      <c r="AN2176" s="16">
        <f t="shared" si="432"/>
        <v>401898</v>
      </c>
      <c r="AO2176" s="12" t="s">
        <v>1486</v>
      </c>
      <c r="AP2176" s="16">
        <v>1.47</v>
      </c>
      <c r="AQ2176" s="16" t="s">
        <v>204</v>
      </c>
      <c r="AS2176" s="16" t="s">
        <v>2422</v>
      </c>
      <c r="AT2176" s="16" t="s">
        <v>2418</v>
      </c>
      <c r="AU2176" t="s">
        <v>2419</v>
      </c>
      <c r="AV2176" s="15" t="s">
        <v>2420</v>
      </c>
      <c r="AW2176" s="16" t="s">
        <v>593</v>
      </c>
      <c r="AX2176" s="16" t="s">
        <v>204</v>
      </c>
      <c r="AY2176" s="16" t="s">
        <v>207</v>
      </c>
      <c r="AZ2176" s="16" t="s">
        <v>207</v>
      </c>
      <c r="BA2176" s="16" t="s">
        <v>207</v>
      </c>
      <c r="BB2176" s="16" t="s">
        <v>207</v>
      </c>
      <c r="BC2176" s="16">
        <v>1.47</v>
      </c>
      <c r="BD2176" s="16">
        <f t="shared" si="433"/>
        <v>5.1449999999999996</v>
      </c>
      <c r="BE2176" s="16">
        <f t="shared" si="434"/>
        <v>2511.8625000000002</v>
      </c>
      <c r="BF2176" s="16">
        <v>0</v>
      </c>
      <c r="BG2176" s="16">
        <f t="shared" si="435"/>
        <v>1764</v>
      </c>
      <c r="BH2176" s="16">
        <f t="shared" si="436"/>
        <v>940.8</v>
      </c>
      <c r="BI2176" s="16">
        <f t="shared" si="437"/>
        <v>11.76</v>
      </c>
    </row>
    <row r="2177" spans="1:61" x14ac:dyDescent="0.35">
      <c r="A2177">
        <v>2176</v>
      </c>
      <c r="B2177" t="s">
        <v>360</v>
      </c>
      <c r="C2177" t="s">
        <v>8789</v>
      </c>
      <c r="D2177" s="15" t="s">
        <v>2539</v>
      </c>
      <c r="E2177" s="12" t="s">
        <v>98</v>
      </c>
      <c r="G2177" s="12" t="s">
        <v>2413</v>
      </c>
      <c r="H2177" s="12" t="s">
        <v>2414</v>
      </c>
      <c r="I2177" s="12" t="s">
        <v>92</v>
      </c>
      <c r="J2177" s="12" t="s">
        <v>2401</v>
      </c>
      <c r="K2177" s="12" t="s">
        <v>5619</v>
      </c>
      <c r="N2177" s="16" t="s">
        <v>206</v>
      </c>
      <c r="O2177" s="16" t="s">
        <v>365</v>
      </c>
      <c r="P2177" s="12" t="s">
        <v>131</v>
      </c>
      <c r="Q2177" s="16">
        <v>2023</v>
      </c>
      <c r="R2177" s="16">
        <v>1.68</v>
      </c>
      <c r="T2177" s="16">
        <v>0</v>
      </c>
      <c r="V2177" s="12" t="s">
        <v>204</v>
      </c>
      <c r="W2177" s="12" t="s">
        <v>204</v>
      </c>
      <c r="X2177" s="16">
        <v>1</v>
      </c>
      <c r="Y2177" s="16">
        <v>8</v>
      </c>
      <c r="Z2177" s="16">
        <v>1.68</v>
      </c>
      <c r="AA2177" s="16">
        <f t="shared" si="438"/>
        <v>201.6</v>
      </c>
      <c r="AB2177" s="16" t="s">
        <v>2404</v>
      </c>
      <c r="AC2177" s="16" t="s">
        <v>2416</v>
      </c>
      <c r="AD2177" s="16">
        <f t="shared" si="422"/>
        <v>70560</v>
      </c>
      <c r="AE2177" s="16">
        <f t="shared" si="423"/>
        <v>588</v>
      </c>
      <c r="AF2177" s="16">
        <f t="shared" si="424"/>
        <v>220500</v>
      </c>
      <c r="AG2177" s="16">
        <f t="shared" si="425"/>
        <v>168</v>
      </c>
      <c r="AH2177" s="12">
        <f t="shared" si="426"/>
        <v>0</v>
      </c>
      <c r="AI2177" s="16">
        <f t="shared" si="427"/>
        <v>11.76</v>
      </c>
      <c r="AJ2177" s="16">
        <f t="shared" si="428"/>
        <v>40572</v>
      </c>
      <c r="AK2177" s="16">
        <f t="shared" si="429"/>
        <v>840</v>
      </c>
      <c r="AL2177" s="16">
        <f t="shared" si="430"/>
        <v>8400</v>
      </c>
      <c r="AM2177" s="16">
        <f t="shared" si="431"/>
        <v>119280</v>
      </c>
      <c r="AN2177" s="16">
        <f t="shared" si="432"/>
        <v>459312</v>
      </c>
      <c r="AO2177" s="12" t="s">
        <v>1486</v>
      </c>
      <c r="AP2177" s="16">
        <v>1.68</v>
      </c>
      <c r="AQ2177" s="16" t="s">
        <v>204</v>
      </c>
      <c r="AS2177" s="16" t="s">
        <v>2422</v>
      </c>
      <c r="AT2177" s="16" t="s">
        <v>2418</v>
      </c>
      <c r="AU2177" t="s">
        <v>2419</v>
      </c>
      <c r="AV2177" s="15" t="s">
        <v>2420</v>
      </c>
      <c r="AW2177" s="16" t="s">
        <v>593</v>
      </c>
      <c r="AX2177" s="16" t="s">
        <v>204</v>
      </c>
      <c r="AY2177" s="16" t="s">
        <v>207</v>
      </c>
      <c r="AZ2177" s="16" t="s">
        <v>207</v>
      </c>
      <c r="BA2177" s="16" t="s">
        <v>207</v>
      </c>
      <c r="BB2177" s="16" t="s">
        <v>207</v>
      </c>
      <c r="BC2177" s="16">
        <v>1.68</v>
      </c>
      <c r="BD2177" s="16">
        <f t="shared" si="433"/>
        <v>5.88</v>
      </c>
      <c r="BE2177" s="16">
        <f t="shared" si="434"/>
        <v>2870.7</v>
      </c>
      <c r="BF2177" s="16">
        <v>0</v>
      </c>
      <c r="BG2177" s="16">
        <f t="shared" si="435"/>
        <v>2016</v>
      </c>
      <c r="BH2177" s="16">
        <f t="shared" si="436"/>
        <v>1075.2</v>
      </c>
      <c r="BI2177" s="16">
        <f t="shared" si="437"/>
        <v>13.440000000000001</v>
      </c>
    </row>
    <row r="2178" spans="1:61" x14ac:dyDescent="0.35">
      <c r="A2178">
        <v>2177</v>
      </c>
      <c r="B2178" t="s">
        <v>360</v>
      </c>
      <c r="C2178" t="s">
        <v>8790</v>
      </c>
      <c r="D2178" s="15" t="s">
        <v>2540</v>
      </c>
      <c r="E2178" s="12" t="s">
        <v>98</v>
      </c>
      <c r="G2178" s="12" t="s">
        <v>2413</v>
      </c>
      <c r="H2178" s="12" t="s">
        <v>2414</v>
      </c>
      <c r="I2178" s="12" t="s">
        <v>92</v>
      </c>
      <c r="J2178" s="12" t="s">
        <v>2401</v>
      </c>
      <c r="K2178" s="12" t="s">
        <v>5619</v>
      </c>
      <c r="N2178" s="16" t="s">
        <v>206</v>
      </c>
      <c r="O2178" s="16" t="s">
        <v>365</v>
      </c>
      <c r="P2178" s="12" t="s">
        <v>131</v>
      </c>
      <c r="Q2178" s="16">
        <v>2023</v>
      </c>
      <c r="R2178" s="16">
        <v>1</v>
      </c>
      <c r="T2178" s="16">
        <v>0</v>
      </c>
      <c r="V2178" s="12" t="s">
        <v>204</v>
      </c>
      <c r="W2178" s="12" t="s">
        <v>204</v>
      </c>
      <c r="X2178" s="16">
        <v>1</v>
      </c>
      <c r="Y2178" s="16">
        <v>8</v>
      </c>
      <c r="Z2178" s="16">
        <v>1</v>
      </c>
      <c r="AA2178" s="16">
        <f t="shared" si="438"/>
        <v>120</v>
      </c>
      <c r="AB2178" s="16" t="s">
        <v>2404</v>
      </c>
      <c r="AC2178" s="16" t="s">
        <v>2416</v>
      </c>
      <c r="AD2178" s="16">
        <f t="shared" si="422"/>
        <v>42000</v>
      </c>
      <c r="AE2178" s="16">
        <f t="shared" si="423"/>
        <v>350</v>
      </c>
      <c r="AF2178" s="16">
        <f t="shared" si="424"/>
        <v>131250</v>
      </c>
      <c r="AG2178" s="16">
        <f t="shared" si="425"/>
        <v>100</v>
      </c>
      <c r="AH2178" s="12">
        <f t="shared" si="426"/>
        <v>0</v>
      </c>
      <c r="AI2178" s="16">
        <f t="shared" si="427"/>
        <v>7</v>
      </c>
      <c r="AJ2178" s="16">
        <f t="shared" si="428"/>
        <v>24150</v>
      </c>
      <c r="AK2178" s="16">
        <f t="shared" si="429"/>
        <v>500</v>
      </c>
      <c r="AL2178" s="16">
        <f t="shared" si="430"/>
        <v>5000</v>
      </c>
      <c r="AM2178" s="16">
        <f t="shared" si="431"/>
        <v>71000</v>
      </c>
      <c r="AN2178" s="16">
        <f t="shared" si="432"/>
        <v>273400</v>
      </c>
      <c r="AO2178" s="12" t="s">
        <v>1486</v>
      </c>
      <c r="AP2178" s="16">
        <v>1</v>
      </c>
      <c r="AQ2178" s="16" t="s">
        <v>204</v>
      </c>
      <c r="AS2178" s="16" t="s">
        <v>2422</v>
      </c>
      <c r="AT2178" s="16" t="s">
        <v>2418</v>
      </c>
      <c r="AU2178" t="s">
        <v>2419</v>
      </c>
      <c r="AV2178" s="15" t="s">
        <v>2420</v>
      </c>
      <c r="AW2178" s="16" t="s">
        <v>593</v>
      </c>
      <c r="AX2178" s="16" t="s">
        <v>204</v>
      </c>
      <c r="AY2178" s="16" t="s">
        <v>207</v>
      </c>
      <c r="AZ2178" s="16" t="s">
        <v>207</v>
      </c>
      <c r="BA2178" s="16" t="s">
        <v>207</v>
      </c>
      <c r="BB2178" s="16" t="s">
        <v>207</v>
      </c>
      <c r="BC2178" s="16">
        <v>1</v>
      </c>
      <c r="BD2178" s="16">
        <f t="shared" si="433"/>
        <v>3.5</v>
      </c>
      <c r="BE2178" s="16">
        <f t="shared" si="434"/>
        <v>1708.75</v>
      </c>
      <c r="BF2178" s="16">
        <v>0</v>
      </c>
      <c r="BG2178" s="16">
        <f t="shared" si="435"/>
        <v>1200</v>
      </c>
      <c r="BH2178" s="16">
        <f t="shared" si="436"/>
        <v>640</v>
      </c>
      <c r="BI2178" s="16">
        <f t="shared" si="437"/>
        <v>8</v>
      </c>
    </row>
    <row r="2179" spans="1:61" x14ac:dyDescent="0.35">
      <c r="A2179">
        <v>2178</v>
      </c>
      <c r="B2179" t="s">
        <v>360</v>
      </c>
      <c r="C2179" t="s">
        <v>8791</v>
      </c>
      <c r="D2179" s="15" t="s">
        <v>2541</v>
      </c>
      <c r="E2179" s="12" t="s">
        <v>98</v>
      </c>
      <c r="F2179" s="16">
        <v>1985</v>
      </c>
      <c r="G2179" s="12" t="s">
        <v>2413</v>
      </c>
      <c r="H2179" s="12" t="s">
        <v>2414</v>
      </c>
      <c r="I2179" s="12" t="s">
        <v>92</v>
      </c>
      <c r="J2179" s="12" t="s">
        <v>2401</v>
      </c>
      <c r="K2179" s="12" t="s">
        <v>5619</v>
      </c>
      <c r="N2179" s="16" t="s">
        <v>206</v>
      </c>
      <c r="O2179" s="16" t="s">
        <v>365</v>
      </c>
      <c r="P2179" s="12" t="s">
        <v>131</v>
      </c>
      <c r="Q2179" s="16">
        <v>2023</v>
      </c>
      <c r="R2179" s="16">
        <v>0.84</v>
      </c>
      <c r="T2179" s="16">
        <v>0</v>
      </c>
      <c r="V2179" s="12" t="s">
        <v>204</v>
      </c>
      <c r="W2179" s="12" t="s">
        <v>204</v>
      </c>
      <c r="X2179" s="16">
        <v>1</v>
      </c>
      <c r="Y2179" s="16">
        <v>8</v>
      </c>
      <c r="Z2179" s="16">
        <v>0.84</v>
      </c>
      <c r="AA2179" s="16">
        <f t="shared" si="438"/>
        <v>100.8</v>
      </c>
      <c r="AB2179" s="16" t="s">
        <v>2404</v>
      </c>
      <c r="AC2179" s="16" t="s">
        <v>2416</v>
      </c>
      <c r="AD2179" s="16">
        <f t="shared" si="422"/>
        <v>35280</v>
      </c>
      <c r="AE2179" s="16">
        <f t="shared" si="423"/>
        <v>294</v>
      </c>
      <c r="AF2179" s="16">
        <f t="shared" si="424"/>
        <v>110250</v>
      </c>
      <c r="AG2179" s="16">
        <f t="shared" si="425"/>
        <v>84</v>
      </c>
      <c r="AH2179" s="12">
        <f t="shared" si="426"/>
        <v>0</v>
      </c>
      <c r="AI2179" s="16">
        <f t="shared" si="427"/>
        <v>5.88</v>
      </c>
      <c r="AJ2179" s="16">
        <f t="shared" si="428"/>
        <v>20286</v>
      </c>
      <c r="AK2179" s="16">
        <f t="shared" si="429"/>
        <v>420</v>
      </c>
      <c r="AL2179" s="16">
        <f t="shared" si="430"/>
        <v>4200</v>
      </c>
      <c r="AM2179" s="16">
        <f t="shared" si="431"/>
        <v>59640</v>
      </c>
      <c r="AN2179" s="16">
        <f t="shared" si="432"/>
        <v>229656</v>
      </c>
      <c r="AO2179" s="12" t="s">
        <v>1486</v>
      </c>
      <c r="AP2179" s="16">
        <v>0.84</v>
      </c>
      <c r="AQ2179" s="16" t="s">
        <v>204</v>
      </c>
      <c r="AS2179" s="16" t="s">
        <v>2422</v>
      </c>
      <c r="AT2179" s="16" t="s">
        <v>2418</v>
      </c>
      <c r="AU2179" t="s">
        <v>2419</v>
      </c>
      <c r="AV2179" s="15" t="s">
        <v>2420</v>
      </c>
      <c r="AW2179" s="16" t="s">
        <v>593</v>
      </c>
      <c r="AX2179" s="16" t="s">
        <v>204</v>
      </c>
      <c r="AY2179" s="16" t="s">
        <v>207</v>
      </c>
      <c r="AZ2179" s="16" t="s">
        <v>207</v>
      </c>
      <c r="BA2179" s="16" t="s">
        <v>207</v>
      </c>
      <c r="BB2179" s="16" t="s">
        <v>207</v>
      </c>
      <c r="BC2179" s="16">
        <v>0.84</v>
      </c>
      <c r="BD2179" s="16">
        <f t="shared" si="433"/>
        <v>2.94</v>
      </c>
      <c r="BE2179" s="16">
        <f t="shared" si="434"/>
        <v>1435.35</v>
      </c>
      <c r="BF2179" s="16">
        <v>0</v>
      </c>
      <c r="BG2179" s="16">
        <f t="shared" si="435"/>
        <v>1008</v>
      </c>
      <c r="BH2179" s="16">
        <f t="shared" si="436"/>
        <v>537.6</v>
      </c>
      <c r="BI2179" s="16">
        <f t="shared" si="437"/>
        <v>6.7200000000000006</v>
      </c>
    </row>
    <row r="2180" spans="1:61" x14ac:dyDescent="0.35">
      <c r="A2180">
        <v>2179</v>
      </c>
      <c r="B2180" t="s">
        <v>360</v>
      </c>
      <c r="C2180" t="s">
        <v>8792</v>
      </c>
      <c r="D2180" s="15" t="s">
        <v>2542</v>
      </c>
      <c r="E2180" s="12" t="s">
        <v>98</v>
      </c>
      <c r="F2180" s="16">
        <v>1969</v>
      </c>
      <c r="G2180" s="12" t="s">
        <v>2413</v>
      </c>
      <c r="H2180" s="12" t="s">
        <v>2414</v>
      </c>
      <c r="I2180" s="12" t="s">
        <v>92</v>
      </c>
      <c r="J2180" s="12" t="s">
        <v>2401</v>
      </c>
      <c r="K2180" s="12" t="s">
        <v>5619</v>
      </c>
      <c r="N2180" s="16" t="s">
        <v>205</v>
      </c>
      <c r="O2180" s="16" t="s">
        <v>365</v>
      </c>
      <c r="P2180" s="12" t="s">
        <v>131</v>
      </c>
      <c r="Q2180" s="16">
        <v>2023</v>
      </c>
      <c r="R2180" s="16">
        <v>0.94</v>
      </c>
      <c r="T2180" s="16">
        <v>0</v>
      </c>
      <c r="V2180" s="12" t="s">
        <v>204</v>
      </c>
      <c r="W2180" s="12" t="s">
        <v>204</v>
      </c>
      <c r="X2180" s="16">
        <v>1</v>
      </c>
      <c r="Y2180" s="16">
        <v>8</v>
      </c>
      <c r="Z2180" s="16">
        <v>0.94</v>
      </c>
      <c r="AA2180" s="16">
        <f t="shared" si="438"/>
        <v>112.8</v>
      </c>
      <c r="AB2180" s="16" t="s">
        <v>2404</v>
      </c>
      <c r="AC2180" s="16" t="s">
        <v>2416</v>
      </c>
      <c r="AD2180" s="16">
        <f t="shared" si="422"/>
        <v>39480</v>
      </c>
      <c r="AE2180" s="16">
        <f t="shared" si="423"/>
        <v>329</v>
      </c>
      <c r="AF2180" s="16">
        <f t="shared" si="424"/>
        <v>123375</v>
      </c>
      <c r="AG2180" s="16">
        <f t="shared" si="425"/>
        <v>94</v>
      </c>
      <c r="AH2180" s="12">
        <f t="shared" si="426"/>
        <v>0</v>
      </c>
      <c r="AI2180" s="16">
        <f t="shared" si="427"/>
        <v>6.58</v>
      </c>
      <c r="AJ2180" s="16">
        <f t="shared" si="428"/>
        <v>22701</v>
      </c>
      <c r="AK2180" s="16">
        <f t="shared" si="429"/>
        <v>470</v>
      </c>
      <c r="AL2180" s="16">
        <f t="shared" si="430"/>
        <v>4700</v>
      </c>
      <c r="AM2180" s="16">
        <f t="shared" si="431"/>
        <v>66740</v>
      </c>
      <c r="AN2180" s="16">
        <f t="shared" si="432"/>
        <v>256996</v>
      </c>
      <c r="AO2180" s="12" t="s">
        <v>1486</v>
      </c>
      <c r="AP2180" s="16">
        <v>0.94</v>
      </c>
      <c r="AQ2180" s="16" t="s">
        <v>204</v>
      </c>
      <c r="AS2180" s="16" t="s">
        <v>2422</v>
      </c>
      <c r="AT2180" s="16" t="s">
        <v>2418</v>
      </c>
      <c r="AU2180" t="s">
        <v>2419</v>
      </c>
      <c r="AV2180" s="15" t="s">
        <v>2420</v>
      </c>
      <c r="AW2180" s="16" t="s">
        <v>593</v>
      </c>
      <c r="AX2180" s="16" t="s">
        <v>204</v>
      </c>
      <c r="AY2180" s="16" t="s">
        <v>207</v>
      </c>
      <c r="AZ2180" s="16" t="s">
        <v>207</v>
      </c>
      <c r="BA2180" s="16" t="s">
        <v>207</v>
      </c>
      <c r="BB2180" s="16" t="s">
        <v>207</v>
      </c>
      <c r="BC2180" s="16">
        <v>0.94</v>
      </c>
      <c r="BD2180" s="16">
        <f t="shared" si="433"/>
        <v>3.29</v>
      </c>
      <c r="BE2180" s="16">
        <f t="shared" si="434"/>
        <v>1606.2249999999999</v>
      </c>
      <c r="BF2180" s="16">
        <v>0</v>
      </c>
      <c r="BG2180" s="16">
        <f t="shared" si="435"/>
        <v>1128</v>
      </c>
      <c r="BH2180" s="16">
        <f t="shared" si="436"/>
        <v>601.59999999999991</v>
      </c>
      <c r="BI2180" s="16">
        <f t="shared" si="437"/>
        <v>7.5199999999999987</v>
      </c>
    </row>
    <row r="2181" spans="1:61" x14ac:dyDescent="0.35">
      <c r="A2181">
        <v>2180</v>
      </c>
      <c r="B2181" t="s">
        <v>360</v>
      </c>
      <c r="C2181" t="s">
        <v>8793</v>
      </c>
      <c r="D2181" s="15" t="s">
        <v>2543</v>
      </c>
      <c r="E2181" s="12" t="s">
        <v>98</v>
      </c>
      <c r="F2181" s="16">
        <v>1963</v>
      </c>
      <c r="G2181" s="12" t="s">
        <v>2413</v>
      </c>
      <c r="H2181" s="12" t="s">
        <v>2414</v>
      </c>
      <c r="I2181" s="12" t="s">
        <v>92</v>
      </c>
      <c r="J2181" s="12" t="s">
        <v>2401</v>
      </c>
      <c r="K2181" s="12" t="s">
        <v>5619</v>
      </c>
      <c r="N2181" s="16" t="s">
        <v>205</v>
      </c>
      <c r="O2181" s="16" t="s">
        <v>365</v>
      </c>
      <c r="P2181" s="12" t="s">
        <v>131</v>
      </c>
      <c r="Q2181" s="16">
        <v>2023</v>
      </c>
      <c r="R2181" s="16">
        <v>2.78</v>
      </c>
      <c r="T2181" s="16">
        <v>0</v>
      </c>
      <c r="V2181" s="12" t="s">
        <v>204</v>
      </c>
      <c r="W2181" s="12" t="s">
        <v>204</v>
      </c>
      <c r="X2181" s="16">
        <v>1</v>
      </c>
      <c r="Y2181" s="16">
        <v>8</v>
      </c>
      <c r="Z2181" s="16">
        <v>2.78</v>
      </c>
      <c r="AA2181" s="16">
        <f t="shared" si="438"/>
        <v>333.59999999999997</v>
      </c>
      <c r="AB2181" s="16" t="s">
        <v>2404</v>
      </c>
      <c r="AC2181" s="16" t="s">
        <v>2416</v>
      </c>
      <c r="AD2181" s="16">
        <f t="shared" si="422"/>
        <v>116759.99999999999</v>
      </c>
      <c r="AE2181" s="16">
        <f t="shared" si="423"/>
        <v>972.99999999999989</v>
      </c>
      <c r="AF2181" s="16">
        <f t="shared" si="424"/>
        <v>364874.99999999994</v>
      </c>
      <c r="AG2181" s="16">
        <f t="shared" si="425"/>
        <v>278</v>
      </c>
      <c r="AH2181" s="12">
        <f t="shared" si="426"/>
        <v>0</v>
      </c>
      <c r="AI2181" s="16">
        <f t="shared" si="427"/>
        <v>19.459999999999997</v>
      </c>
      <c r="AJ2181" s="16">
        <f t="shared" si="428"/>
        <v>67136.999999999985</v>
      </c>
      <c r="AK2181" s="16">
        <f t="shared" si="429"/>
        <v>1390</v>
      </c>
      <c r="AL2181" s="16">
        <f t="shared" si="430"/>
        <v>13899.999999999998</v>
      </c>
      <c r="AM2181" s="16">
        <f t="shared" si="431"/>
        <v>197380</v>
      </c>
      <c r="AN2181" s="16">
        <f t="shared" si="432"/>
        <v>760052</v>
      </c>
      <c r="AO2181" s="12" t="s">
        <v>1486</v>
      </c>
      <c r="AP2181" s="16">
        <v>2.78</v>
      </c>
      <c r="AQ2181" s="16" t="s">
        <v>204</v>
      </c>
      <c r="AS2181" s="16" t="s">
        <v>2422</v>
      </c>
      <c r="AT2181" s="16" t="s">
        <v>2418</v>
      </c>
      <c r="AU2181" t="s">
        <v>2419</v>
      </c>
      <c r="AV2181" s="15" t="s">
        <v>2420</v>
      </c>
      <c r="AW2181" s="16" t="s">
        <v>593</v>
      </c>
      <c r="AX2181" s="16" t="s">
        <v>204</v>
      </c>
      <c r="AY2181" s="16" t="s">
        <v>207</v>
      </c>
      <c r="AZ2181" s="16" t="s">
        <v>207</v>
      </c>
      <c r="BA2181" s="16" t="s">
        <v>207</v>
      </c>
      <c r="BB2181" s="16" t="s">
        <v>207</v>
      </c>
      <c r="BC2181" s="16">
        <v>2.78</v>
      </c>
      <c r="BD2181" s="16">
        <f t="shared" si="433"/>
        <v>9.7299999999999986</v>
      </c>
      <c r="BE2181" s="16">
        <f t="shared" si="434"/>
        <v>4750.3249999999998</v>
      </c>
      <c r="BF2181" s="16">
        <v>0</v>
      </c>
      <c r="BG2181" s="16">
        <f t="shared" si="435"/>
        <v>3335.9999999999995</v>
      </c>
      <c r="BH2181" s="16">
        <f t="shared" si="436"/>
        <v>1779.1999999999998</v>
      </c>
      <c r="BI2181" s="16">
        <f t="shared" si="437"/>
        <v>22.24</v>
      </c>
    </row>
    <row r="2182" spans="1:61" x14ac:dyDescent="0.35">
      <c r="A2182">
        <v>2181</v>
      </c>
      <c r="B2182" t="s">
        <v>360</v>
      </c>
      <c r="C2182" t="s">
        <v>8794</v>
      </c>
      <c r="D2182" s="15" t="s">
        <v>2544</v>
      </c>
      <c r="E2182" s="12" t="s">
        <v>98</v>
      </c>
      <c r="G2182" s="12" t="s">
        <v>2413</v>
      </c>
      <c r="H2182" s="12" t="s">
        <v>2414</v>
      </c>
      <c r="I2182" s="12" t="s">
        <v>92</v>
      </c>
      <c r="J2182" s="12" t="s">
        <v>2401</v>
      </c>
      <c r="K2182" s="12" t="s">
        <v>5619</v>
      </c>
      <c r="N2182" s="16" t="s">
        <v>206</v>
      </c>
      <c r="O2182" s="16" t="s">
        <v>365</v>
      </c>
      <c r="P2182" s="12" t="s">
        <v>131</v>
      </c>
      <c r="Q2182" s="16">
        <v>2023</v>
      </c>
      <c r="R2182" s="16">
        <v>2.65</v>
      </c>
      <c r="T2182" s="16">
        <v>0</v>
      </c>
      <c r="V2182" s="12" t="s">
        <v>204</v>
      </c>
      <c r="W2182" s="12" t="s">
        <v>204</v>
      </c>
      <c r="X2182" s="16">
        <v>1</v>
      </c>
      <c r="Y2182" s="16">
        <v>8</v>
      </c>
      <c r="Z2182" s="16">
        <v>2.65</v>
      </c>
      <c r="AA2182" s="16">
        <f t="shared" si="438"/>
        <v>318</v>
      </c>
      <c r="AB2182" s="16" t="s">
        <v>2404</v>
      </c>
      <c r="AC2182" s="16" t="s">
        <v>2416</v>
      </c>
      <c r="AD2182" s="16">
        <f t="shared" si="422"/>
        <v>111300</v>
      </c>
      <c r="AE2182" s="16">
        <f t="shared" si="423"/>
        <v>927.5</v>
      </c>
      <c r="AF2182" s="16">
        <f t="shared" si="424"/>
        <v>347812.5</v>
      </c>
      <c r="AG2182" s="16">
        <f t="shared" si="425"/>
        <v>265</v>
      </c>
      <c r="AH2182" s="12">
        <f t="shared" si="426"/>
        <v>0</v>
      </c>
      <c r="AI2182" s="16">
        <f t="shared" si="427"/>
        <v>18.55</v>
      </c>
      <c r="AJ2182" s="16">
        <f t="shared" si="428"/>
        <v>63997.5</v>
      </c>
      <c r="AK2182" s="16">
        <f t="shared" si="429"/>
        <v>1325</v>
      </c>
      <c r="AL2182" s="16">
        <f t="shared" si="430"/>
        <v>13250</v>
      </c>
      <c r="AM2182" s="16">
        <f t="shared" si="431"/>
        <v>188150</v>
      </c>
      <c r="AN2182" s="16">
        <f t="shared" si="432"/>
        <v>724510</v>
      </c>
      <c r="AO2182" s="12" t="s">
        <v>1486</v>
      </c>
      <c r="AP2182" s="16">
        <v>2.65</v>
      </c>
      <c r="AQ2182" s="16" t="s">
        <v>204</v>
      </c>
      <c r="AS2182" s="16" t="s">
        <v>2422</v>
      </c>
      <c r="AT2182" s="16" t="s">
        <v>2418</v>
      </c>
      <c r="AU2182" t="s">
        <v>2419</v>
      </c>
      <c r="AV2182" s="15" t="s">
        <v>2420</v>
      </c>
      <c r="AW2182" s="16" t="s">
        <v>593</v>
      </c>
      <c r="AX2182" s="16" t="s">
        <v>204</v>
      </c>
      <c r="AY2182" s="16" t="s">
        <v>207</v>
      </c>
      <c r="AZ2182" s="16" t="s">
        <v>207</v>
      </c>
      <c r="BA2182" s="16" t="s">
        <v>207</v>
      </c>
      <c r="BB2182" s="16" t="s">
        <v>207</v>
      </c>
      <c r="BC2182" s="16">
        <v>2.65</v>
      </c>
      <c r="BD2182" s="16">
        <f t="shared" si="433"/>
        <v>9.2750000000000004</v>
      </c>
      <c r="BE2182" s="16">
        <f t="shared" si="434"/>
        <v>4528.1875</v>
      </c>
      <c r="BF2182" s="16">
        <v>0</v>
      </c>
      <c r="BG2182" s="16">
        <f t="shared" si="435"/>
        <v>3180</v>
      </c>
      <c r="BH2182" s="16">
        <f t="shared" si="436"/>
        <v>1696</v>
      </c>
      <c r="BI2182" s="16">
        <f t="shared" si="437"/>
        <v>21.2</v>
      </c>
    </row>
    <row r="2183" spans="1:61" x14ac:dyDescent="0.35">
      <c r="A2183">
        <v>2182</v>
      </c>
      <c r="B2183" t="s">
        <v>360</v>
      </c>
      <c r="C2183" t="s">
        <v>8795</v>
      </c>
      <c r="D2183" s="15" t="s">
        <v>2545</v>
      </c>
      <c r="E2183" s="12" t="s">
        <v>98</v>
      </c>
      <c r="G2183" s="12" t="s">
        <v>2413</v>
      </c>
      <c r="H2183" s="12" t="s">
        <v>2414</v>
      </c>
      <c r="I2183" s="12" t="s">
        <v>92</v>
      </c>
      <c r="J2183" s="12" t="s">
        <v>2401</v>
      </c>
      <c r="K2183" s="12" t="s">
        <v>5619</v>
      </c>
      <c r="N2183" s="16" t="s">
        <v>206</v>
      </c>
      <c r="O2183" s="16" t="s">
        <v>365</v>
      </c>
      <c r="P2183" s="12" t="s">
        <v>131</v>
      </c>
      <c r="Q2183" s="16">
        <v>2023</v>
      </c>
      <c r="R2183" s="16">
        <v>1</v>
      </c>
      <c r="T2183" s="16">
        <v>0</v>
      </c>
      <c r="V2183" s="12" t="s">
        <v>204</v>
      </c>
      <c r="W2183" s="12" t="s">
        <v>204</v>
      </c>
      <c r="X2183" s="16">
        <v>1</v>
      </c>
      <c r="Y2183" s="16">
        <v>8</v>
      </c>
      <c r="Z2183" s="16">
        <v>1</v>
      </c>
      <c r="AA2183" s="16">
        <f t="shared" si="438"/>
        <v>120</v>
      </c>
      <c r="AB2183" s="16" t="s">
        <v>2404</v>
      </c>
      <c r="AC2183" s="16" t="s">
        <v>2416</v>
      </c>
      <c r="AD2183" s="16">
        <f t="shared" si="422"/>
        <v>42000</v>
      </c>
      <c r="AE2183" s="16">
        <f t="shared" si="423"/>
        <v>350</v>
      </c>
      <c r="AF2183" s="16">
        <f t="shared" si="424"/>
        <v>131250</v>
      </c>
      <c r="AG2183" s="16">
        <f t="shared" si="425"/>
        <v>100</v>
      </c>
      <c r="AH2183" s="12">
        <f t="shared" si="426"/>
        <v>0</v>
      </c>
      <c r="AI2183" s="16">
        <f t="shared" si="427"/>
        <v>7</v>
      </c>
      <c r="AJ2183" s="16">
        <f t="shared" si="428"/>
        <v>24150</v>
      </c>
      <c r="AK2183" s="16">
        <f t="shared" si="429"/>
        <v>500</v>
      </c>
      <c r="AL2183" s="16">
        <f t="shared" si="430"/>
        <v>5000</v>
      </c>
      <c r="AM2183" s="16">
        <f t="shared" si="431"/>
        <v>71000</v>
      </c>
      <c r="AN2183" s="16">
        <f t="shared" si="432"/>
        <v>273400</v>
      </c>
      <c r="AO2183" s="12" t="s">
        <v>1486</v>
      </c>
      <c r="AP2183" s="16">
        <v>1</v>
      </c>
      <c r="AQ2183" s="16" t="s">
        <v>204</v>
      </c>
      <c r="AS2183" s="16" t="s">
        <v>2422</v>
      </c>
      <c r="AT2183" s="16" t="s">
        <v>2418</v>
      </c>
      <c r="AU2183" t="s">
        <v>2419</v>
      </c>
      <c r="AV2183" s="15" t="s">
        <v>2420</v>
      </c>
      <c r="AW2183" s="16" t="s">
        <v>593</v>
      </c>
      <c r="AX2183" s="16" t="s">
        <v>204</v>
      </c>
      <c r="AY2183" s="16" t="s">
        <v>207</v>
      </c>
      <c r="AZ2183" s="16" t="s">
        <v>207</v>
      </c>
      <c r="BA2183" s="16" t="s">
        <v>207</v>
      </c>
      <c r="BB2183" s="16" t="s">
        <v>207</v>
      </c>
      <c r="BC2183" s="16">
        <v>1</v>
      </c>
      <c r="BD2183" s="16">
        <f t="shared" si="433"/>
        <v>3.5</v>
      </c>
      <c r="BE2183" s="16">
        <f t="shared" si="434"/>
        <v>1708.75</v>
      </c>
      <c r="BF2183" s="16">
        <v>0</v>
      </c>
      <c r="BG2183" s="16">
        <f t="shared" si="435"/>
        <v>1200</v>
      </c>
      <c r="BH2183" s="16">
        <f t="shared" si="436"/>
        <v>640</v>
      </c>
      <c r="BI2183" s="16">
        <f t="shared" si="437"/>
        <v>8</v>
      </c>
    </row>
    <row r="2184" spans="1:61" x14ac:dyDescent="0.35">
      <c r="A2184">
        <v>2183</v>
      </c>
      <c r="B2184" t="s">
        <v>360</v>
      </c>
      <c r="C2184" t="s">
        <v>8796</v>
      </c>
      <c r="D2184" s="15" t="s">
        <v>2546</v>
      </c>
      <c r="E2184" s="12" t="s">
        <v>93</v>
      </c>
      <c r="F2184" s="16">
        <v>1956</v>
      </c>
      <c r="G2184" s="12" t="s">
        <v>2413</v>
      </c>
      <c r="H2184" s="12" t="s">
        <v>2414</v>
      </c>
      <c r="I2184" s="12" t="s">
        <v>92</v>
      </c>
      <c r="J2184" s="12" t="s">
        <v>2401</v>
      </c>
      <c r="K2184" s="12" t="s">
        <v>5619</v>
      </c>
      <c r="N2184" s="16" t="s">
        <v>206</v>
      </c>
      <c r="O2184" s="16" t="s">
        <v>365</v>
      </c>
      <c r="P2184" s="12" t="s">
        <v>131</v>
      </c>
      <c r="Q2184" s="16">
        <v>2023</v>
      </c>
      <c r="R2184" s="16">
        <v>0.37</v>
      </c>
      <c r="T2184" s="16">
        <v>0</v>
      </c>
      <c r="V2184" s="12" t="s">
        <v>204</v>
      </c>
      <c r="W2184" s="12" t="s">
        <v>204</v>
      </c>
      <c r="X2184" s="16">
        <v>1</v>
      </c>
      <c r="Y2184" s="16">
        <v>8</v>
      </c>
      <c r="Z2184" s="16">
        <v>0.37</v>
      </c>
      <c r="AA2184" s="16">
        <f t="shared" si="438"/>
        <v>44.4</v>
      </c>
      <c r="AB2184" s="16" t="s">
        <v>2404</v>
      </c>
      <c r="AC2184" s="16" t="s">
        <v>2416</v>
      </c>
      <c r="AD2184" s="16">
        <f t="shared" si="422"/>
        <v>15540</v>
      </c>
      <c r="AE2184" s="16">
        <f t="shared" si="423"/>
        <v>129.5</v>
      </c>
      <c r="AF2184" s="16">
        <f t="shared" si="424"/>
        <v>48562.5</v>
      </c>
      <c r="AG2184" s="16">
        <f t="shared" si="425"/>
        <v>37</v>
      </c>
      <c r="AH2184" s="12">
        <f t="shared" si="426"/>
        <v>0</v>
      </c>
      <c r="AI2184" s="16">
        <f t="shared" si="427"/>
        <v>2.59</v>
      </c>
      <c r="AJ2184" s="16">
        <f t="shared" si="428"/>
        <v>8935.5</v>
      </c>
      <c r="AK2184" s="16">
        <f t="shared" si="429"/>
        <v>185</v>
      </c>
      <c r="AL2184" s="16">
        <f t="shared" si="430"/>
        <v>1850</v>
      </c>
      <c r="AM2184" s="16">
        <f t="shared" si="431"/>
        <v>26270</v>
      </c>
      <c r="AN2184" s="16">
        <f t="shared" si="432"/>
        <v>101158</v>
      </c>
      <c r="AO2184" s="12" t="s">
        <v>1486</v>
      </c>
      <c r="AP2184" s="16">
        <v>0.37</v>
      </c>
      <c r="AQ2184" s="16" t="s">
        <v>204</v>
      </c>
      <c r="AS2184" s="16" t="s">
        <v>2422</v>
      </c>
      <c r="AT2184" s="16" t="s">
        <v>2418</v>
      </c>
      <c r="AU2184" t="s">
        <v>2419</v>
      </c>
      <c r="AV2184" s="15" t="s">
        <v>2420</v>
      </c>
      <c r="AW2184" s="16" t="s">
        <v>593</v>
      </c>
      <c r="AX2184" s="16" t="s">
        <v>204</v>
      </c>
      <c r="AY2184" s="16" t="s">
        <v>207</v>
      </c>
      <c r="AZ2184" s="16" t="s">
        <v>207</v>
      </c>
      <c r="BA2184" s="16" t="s">
        <v>207</v>
      </c>
      <c r="BB2184" s="16" t="s">
        <v>207</v>
      </c>
      <c r="BC2184" s="16">
        <v>0.37</v>
      </c>
      <c r="BD2184" s="16">
        <f t="shared" si="433"/>
        <v>1.2949999999999999</v>
      </c>
      <c r="BE2184" s="16">
        <f t="shared" si="434"/>
        <v>632.23749999999995</v>
      </c>
      <c r="BF2184" s="16">
        <v>0</v>
      </c>
      <c r="BG2184" s="16">
        <f t="shared" si="435"/>
        <v>444</v>
      </c>
      <c r="BH2184" s="16">
        <f t="shared" si="436"/>
        <v>236.8</v>
      </c>
      <c r="BI2184" s="16">
        <f t="shared" si="437"/>
        <v>2.96</v>
      </c>
    </row>
    <row r="2185" spans="1:61" x14ac:dyDescent="0.35">
      <c r="A2185">
        <v>2184</v>
      </c>
      <c r="B2185" t="s">
        <v>360</v>
      </c>
      <c r="C2185" t="s">
        <v>8797</v>
      </c>
      <c r="D2185" s="15" t="s">
        <v>2547</v>
      </c>
      <c r="E2185" s="12" t="s">
        <v>98</v>
      </c>
      <c r="F2185" s="16">
        <v>1966</v>
      </c>
      <c r="G2185" s="12" t="s">
        <v>2413</v>
      </c>
      <c r="H2185" s="12" t="s">
        <v>2414</v>
      </c>
      <c r="I2185" s="12" t="s">
        <v>92</v>
      </c>
      <c r="J2185" s="12" t="s">
        <v>2401</v>
      </c>
      <c r="K2185" s="12" t="s">
        <v>5619</v>
      </c>
      <c r="N2185" s="16" t="s">
        <v>206</v>
      </c>
      <c r="O2185" s="16" t="s">
        <v>365</v>
      </c>
      <c r="P2185" s="12" t="s">
        <v>131</v>
      </c>
      <c r="Q2185" s="16">
        <v>2023</v>
      </c>
      <c r="R2185" s="16">
        <v>1.2</v>
      </c>
      <c r="T2185" s="16">
        <v>0</v>
      </c>
      <c r="V2185" s="12" t="s">
        <v>204</v>
      </c>
      <c r="W2185" s="12" t="s">
        <v>204</v>
      </c>
      <c r="X2185" s="16">
        <v>1</v>
      </c>
      <c r="Y2185" s="16">
        <v>8</v>
      </c>
      <c r="Z2185" s="16">
        <v>1.2</v>
      </c>
      <c r="AA2185" s="16">
        <f t="shared" si="438"/>
        <v>144</v>
      </c>
      <c r="AB2185" s="16" t="s">
        <v>2404</v>
      </c>
      <c r="AC2185" s="16" t="s">
        <v>2416</v>
      </c>
      <c r="AD2185" s="16">
        <f t="shared" si="422"/>
        <v>50400</v>
      </c>
      <c r="AE2185" s="16">
        <f t="shared" si="423"/>
        <v>420</v>
      </c>
      <c r="AF2185" s="16">
        <f t="shared" si="424"/>
        <v>157500</v>
      </c>
      <c r="AG2185" s="16">
        <f t="shared" si="425"/>
        <v>120</v>
      </c>
      <c r="AH2185" s="12">
        <f t="shared" si="426"/>
        <v>0</v>
      </c>
      <c r="AI2185" s="16">
        <f t="shared" si="427"/>
        <v>8.4</v>
      </c>
      <c r="AJ2185" s="16">
        <f t="shared" si="428"/>
        <v>28980</v>
      </c>
      <c r="AK2185" s="16">
        <f t="shared" si="429"/>
        <v>600</v>
      </c>
      <c r="AL2185" s="16">
        <f t="shared" si="430"/>
        <v>6000</v>
      </c>
      <c r="AM2185" s="16">
        <f t="shared" si="431"/>
        <v>85200</v>
      </c>
      <c r="AN2185" s="16">
        <f t="shared" si="432"/>
        <v>328080</v>
      </c>
      <c r="AO2185" s="12" t="s">
        <v>1486</v>
      </c>
      <c r="AP2185" s="16">
        <v>1.2</v>
      </c>
      <c r="AQ2185" s="16" t="s">
        <v>204</v>
      </c>
      <c r="AS2185" s="16" t="s">
        <v>2422</v>
      </c>
      <c r="AT2185" s="16" t="s">
        <v>2418</v>
      </c>
      <c r="AU2185" t="s">
        <v>2419</v>
      </c>
      <c r="AV2185" s="15" t="s">
        <v>2420</v>
      </c>
      <c r="AW2185" s="16" t="s">
        <v>593</v>
      </c>
      <c r="AX2185" s="16" t="s">
        <v>204</v>
      </c>
      <c r="AY2185" s="16" t="s">
        <v>207</v>
      </c>
      <c r="AZ2185" s="16" t="s">
        <v>207</v>
      </c>
      <c r="BA2185" s="16" t="s">
        <v>207</v>
      </c>
      <c r="BB2185" s="16" t="s">
        <v>207</v>
      </c>
      <c r="BC2185" s="16">
        <v>1.2</v>
      </c>
      <c r="BD2185" s="16">
        <f t="shared" si="433"/>
        <v>4.2</v>
      </c>
      <c r="BE2185" s="16">
        <f t="shared" si="434"/>
        <v>2050.5</v>
      </c>
      <c r="BF2185" s="16">
        <v>0</v>
      </c>
      <c r="BG2185" s="16">
        <f t="shared" si="435"/>
        <v>1440</v>
      </c>
      <c r="BH2185" s="16">
        <f t="shared" si="436"/>
        <v>768</v>
      </c>
      <c r="BI2185" s="16">
        <f t="shared" si="437"/>
        <v>9.6</v>
      </c>
    </row>
    <row r="2186" spans="1:61" x14ac:dyDescent="0.35">
      <c r="A2186">
        <v>2185</v>
      </c>
      <c r="B2186" t="s">
        <v>360</v>
      </c>
      <c r="C2186" t="s">
        <v>8798</v>
      </c>
      <c r="D2186" s="15" t="s">
        <v>2548</v>
      </c>
      <c r="E2186" s="12" t="s">
        <v>98</v>
      </c>
      <c r="F2186" s="16">
        <v>1962</v>
      </c>
      <c r="G2186" s="12" t="s">
        <v>2413</v>
      </c>
      <c r="H2186" s="12" t="s">
        <v>2414</v>
      </c>
      <c r="I2186" s="12" t="s">
        <v>92</v>
      </c>
      <c r="J2186" s="12" t="s">
        <v>2401</v>
      </c>
      <c r="K2186" s="12" t="s">
        <v>5619</v>
      </c>
      <c r="N2186" s="16" t="s">
        <v>206</v>
      </c>
      <c r="O2186" s="16" t="s">
        <v>365</v>
      </c>
      <c r="P2186" s="12" t="s">
        <v>131</v>
      </c>
      <c r="Q2186" s="16">
        <v>2023</v>
      </c>
      <c r="R2186" s="16">
        <v>2.58</v>
      </c>
      <c r="T2186" s="16">
        <v>0</v>
      </c>
      <c r="V2186" s="12" t="s">
        <v>204</v>
      </c>
      <c r="W2186" s="12" t="s">
        <v>204</v>
      </c>
      <c r="X2186" s="16">
        <v>1</v>
      </c>
      <c r="Y2186" s="16">
        <v>8</v>
      </c>
      <c r="Z2186" s="16">
        <v>2.58</v>
      </c>
      <c r="AA2186" s="16">
        <f t="shared" si="438"/>
        <v>309.60000000000002</v>
      </c>
      <c r="AB2186" s="16" t="s">
        <v>2404</v>
      </c>
      <c r="AC2186" s="16" t="s">
        <v>2416</v>
      </c>
      <c r="AD2186" s="16">
        <f t="shared" si="422"/>
        <v>108360.00000000001</v>
      </c>
      <c r="AE2186" s="16">
        <f t="shared" si="423"/>
        <v>903</v>
      </c>
      <c r="AF2186" s="16">
        <f t="shared" si="424"/>
        <v>338625</v>
      </c>
      <c r="AG2186" s="16">
        <f t="shared" si="425"/>
        <v>258</v>
      </c>
      <c r="AH2186" s="12">
        <f t="shared" si="426"/>
        <v>0</v>
      </c>
      <c r="AI2186" s="16">
        <f t="shared" si="427"/>
        <v>18.060000000000002</v>
      </c>
      <c r="AJ2186" s="16">
        <f t="shared" si="428"/>
        <v>62307.000000000007</v>
      </c>
      <c r="AK2186" s="16">
        <f t="shared" si="429"/>
        <v>1290</v>
      </c>
      <c r="AL2186" s="16">
        <f t="shared" si="430"/>
        <v>12900</v>
      </c>
      <c r="AM2186" s="16">
        <f t="shared" si="431"/>
        <v>183180</v>
      </c>
      <c r="AN2186" s="16">
        <f t="shared" si="432"/>
        <v>705372</v>
      </c>
      <c r="AO2186" s="12" t="s">
        <v>1486</v>
      </c>
      <c r="AP2186" s="16">
        <v>2.58</v>
      </c>
      <c r="AQ2186" s="16" t="s">
        <v>204</v>
      </c>
      <c r="AS2186" s="16" t="s">
        <v>2422</v>
      </c>
      <c r="AT2186" s="16" t="s">
        <v>2418</v>
      </c>
      <c r="AU2186" t="s">
        <v>2419</v>
      </c>
      <c r="AV2186" s="15" t="s">
        <v>2420</v>
      </c>
      <c r="AW2186" s="16" t="s">
        <v>593</v>
      </c>
      <c r="AX2186" s="16" t="s">
        <v>204</v>
      </c>
      <c r="AY2186" s="16" t="s">
        <v>207</v>
      </c>
      <c r="AZ2186" s="16" t="s">
        <v>207</v>
      </c>
      <c r="BA2186" s="16" t="s">
        <v>207</v>
      </c>
      <c r="BB2186" s="16" t="s">
        <v>207</v>
      </c>
      <c r="BC2186" s="16">
        <v>2.58</v>
      </c>
      <c r="BD2186" s="16">
        <f t="shared" si="433"/>
        <v>9.0300000000000011</v>
      </c>
      <c r="BE2186" s="16">
        <f t="shared" si="434"/>
        <v>4408.5749999999998</v>
      </c>
      <c r="BF2186" s="16">
        <v>0</v>
      </c>
      <c r="BG2186" s="16">
        <f t="shared" si="435"/>
        <v>3096</v>
      </c>
      <c r="BH2186" s="16">
        <f t="shared" si="436"/>
        <v>1651.2</v>
      </c>
      <c r="BI2186" s="16">
        <f t="shared" si="437"/>
        <v>20.64</v>
      </c>
    </row>
    <row r="2187" spans="1:61" x14ac:dyDescent="0.35">
      <c r="A2187">
        <v>2186</v>
      </c>
      <c r="B2187" t="s">
        <v>360</v>
      </c>
      <c r="C2187" t="s">
        <v>8799</v>
      </c>
      <c r="D2187" s="15" t="s">
        <v>2549</v>
      </c>
      <c r="E2187" s="12" t="s">
        <v>98</v>
      </c>
      <c r="F2187" s="16">
        <v>1977</v>
      </c>
      <c r="G2187" s="12" t="s">
        <v>2413</v>
      </c>
      <c r="H2187" s="12" t="s">
        <v>2414</v>
      </c>
      <c r="I2187" s="12" t="s">
        <v>92</v>
      </c>
      <c r="J2187" s="12" t="s">
        <v>2401</v>
      </c>
      <c r="K2187" s="12" t="s">
        <v>5619</v>
      </c>
      <c r="N2187" s="16" t="s">
        <v>206</v>
      </c>
      <c r="O2187" s="16" t="s">
        <v>365</v>
      </c>
      <c r="P2187" s="12" t="s">
        <v>131</v>
      </c>
      <c r="Q2187" s="16">
        <v>2023</v>
      </c>
      <c r="R2187" s="16">
        <v>1.76</v>
      </c>
      <c r="T2187" s="16">
        <v>0</v>
      </c>
      <c r="V2187" s="12" t="s">
        <v>204</v>
      </c>
      <c r="W2187" s="12" t="s">
        <v>204</v>
      </c>
      <c r="X2187" s="16">
        <v>1</v>
      </c>
      <c r="Y2187" s="16">
        <v>8</v>
      </c>
      <c r="Z2187" s="16">
        <v>1.76</v>
      </c>
      <c r="AA2187" s="16">
        <f t="shared" si="438"/>
        <v>211.2</v>
      </c>
      <c r="AB2187" s="16" t="s">
        <v>2404</v>
      </c>
      <c r="AC2187" s="16" t="s">
        <v>2416</v>
      </c>
      <c r="AD2187" s="16">
        <f t="shared" si="422"/>
        <v>73920</v>
      </c>
      <c r="AE2187" s="16">
        <f t="shared" si="423"/>
        <v>616</v>
      </c>
      <c r="AF2187" s="16">
        <f t="shared" si="424"/>
        <v>231000</v>
      </c>
      <c r="AG2187" s="16">
        <f t="shared" si="425"/>
        <v>176</v>
      </c>
      <c r="AH2187" s="12">
        <f t="shared" si="426"/>
        <v>0</v>
      </c>
      <c r="AI2187" s="16">
        <f t="shared" si="427"/>
        <v>12.32</v>
      </c>
      <c r="AJ2187" s="16">
        <f t="shared" si="428"/>
        <v>42504</v>
      </c>
      <c r="AK2187" s="16">
        <f t="shared" si="429"/>
        <v>880</v>
      </c>
      <c r="AL2187" s="16">
        <f t="shared" si="430"/>
        <v>8800</v>
      </c>
      <c r="AM2187" s="16">
        <f t="shared" si="431"/>
        <v>124960</v>
      </c>
      <c r="AN2187" s="16">
        <f t="shared" si="432"/>
        <v>481184</v>
      </c>
      <c r="AO2187" s="12" t="s">
        <v>1486</v>
      </c>
      <c r="AP2187" s="16">
        <v>1.76</v>
      </c>
      <c r="AQ2187" s="16" t="s">
        <v>204</v>
      </c>
      <c r="AS2187" s="16" t="s">
        <v>2422</v>
      </c>
      <c r="AT2187" s="16" t="s">
        <v>2418</v>
      </c>
      <c r="AU2187" t="s">
        <v>2419</v>
      </c>
      <c r="AV2187" s="15" t="s">
        <v>2420</v>
      </c>
      <c r="AW2187" s="16" t="s">
        <v>593</v>
      </c>
      <c r="AX2187" s="16" t="s">
        <v>204</v>
      </c>
      <c r="AY2187" s="16" t="s">
        <v>207</v>
      </c>
      <c r="AZ2187" s="16" t="s">
        <v>207</v>
      </c>
      <c r="BA2187" s="16" t="s">
        <v>207</v>
      </c>
      <c r="BB2187" s="16" t="s">
        <v>207</v>
      </c>
      <c r="BC2187" s="16">
        <v>1.76</v>
      </c>
      <c r="BD2187" s="16">
        <f t="shared" si="433"/>
        <v>6.16</v>
      </c>
      <c r="BE2187" s="16">
        <f t="shared" si="434"/>
        <v>3007.4</v>
      </c>
      <c r="BF2187" s="16">
        <v>0</v>
      </c>
      <c r="BG2187" s="16">
        <f t="shared" si="435"/>
        <v>2112</v>
      </c>
      <c r="BH2187" s="16">
        <f t="shared" si="436"/>
        <v>1126.4000000000001</v>
      </c>
      <c r="BI2187" s="16">
        <f t="shared" si="437"/>
        <v>14.080000000000002</v>
      </c>
    </row>
    <row r="2188" spans="1:61" x14ac:dyDescent="0.35">
      <c r="A2188">
        <v>2187</v>
      </c>
      <c r="B2188" t="s">
        <v>360</v>
      </c>
      <c r="C2188" t="s">
        <v>8800</v>
      </c>
      <c r="D2188" s="15" t="s">
        <v>2550</v>
      </c>
      <c r="E2188" s="12" t="s">
        <v>98</v>
      </c>
      <c r="F2188" s="16">
        <v>1990</v>
      </c>
      <c r="G2188" s="12" t="s">
        <v>2413</v>
      </c>
      <c r="H2188" s="12" t="s">
        <v>2414</v>
      </c>
      <c r="I2188" s="12" t="s">
        <v>92</v>
      </c>
      <c r="J2188" s="12" t="s">
        <v>2401</v>
      </c>
      <c r="K2188" s="12" t="s">
        <v>5619</v>
      </c>
      <c r="N2188" s="16" t="s">
        <v>206</v>
      </c>
      <c r="O2188" s="16" t="s">
        <v>365</v>
      </c>
      <c r="P2188" s="12" t="s">
        <v>131</v>
      </c>
      <c r="Q2188" s="16">
        <v>2023</v>
      </c>
      <c r="R2188" s="16">
        <v>1.17</v>
      </c>
      <c r="T2188" s="16">
        <v>0</v>
      </c>
      <c r="V2188" s="12" t="s">
        <v>204</v>
      </c>
      <c r="W2188" s="12" t="s">
        <v>204</v>
      </c>
      <c r="X2188" s="16">
        <v>1</v>
      </c>
      <c r="Y2188" s="16">
        <v>8</v>
      </c>
      <c r="Z2188" s="16">
        <v>1.17</v>
      </c>
      <c r="AA2188" s="16">
        <f t="shared" si="438"/>
        <v>140.39999999999998</v>
      </c>
      <c r="AB2188" s="16" t="s">
        <v>2404</v>
      </c>
      <c r="AC2188" s="16" t="s">
        <v>2416</v>
      </c>
      <c r="AD2188" s="16">
        <f t="shared" si="422"/>
        <v>49139.999999999993</v>
      </c>
      <c r="AE2188" s="16">
        <f t="shared" si="423"/>
        <v>409.5</v>
      </c>
      <c r="AF2188" s="16">
        <f t="shared" si="424"/>
        <v>153562.5</v>
      </c>
      <c r="AG2188" s="16">
        <f t="shared" si="425"/>
        <v>117</v>
      </c>
      <c r="AH2188" s="12">
        <f t="shared" si="426"/>
        <v>0</v>
      </c>
      <c r="AI2188" s="16">
        <f t="shared" si="427"/>
        <v>8.19</v>
      </c>
      <c r="AJ2188" s="16">
        <f t="shared" si="428"/>
        <v>28255.5</v>
      </c>
      <c r="AK2188" s="16">
        <f t="shared" si="429"/>
        <v>585</v>
      </c>
      <c r="AL2188" s="16">
        <f t="shared" si="430"/>
        <v>5850</v>
      </c>
      <c r="AM2188" s="16">
        <f t="shared" si="431"/>
        <v>83070</v>
      </c>
      <c r="AN2188" s="16">
        <f t="shared" si="432"/>
        <v>319878</v>
      </c>
      <c r="AO2188" s="12" t="s">
        <v>1486</v>
      </c>
      <c r="AP2188" s="16">
        <v>1.17</v>
      </c>
      <c r="AQ2188" s="16" t="s">
        <v>204</v>
      </c>
      <c r="AS2188" s="16" t="s">
        <v>2422</v>
      </c>
      <c r="AT2188" s="16" t="s">
        <v>2418</v>
      </c>
      <c r="AU2188" t="s">
        <v>2419</v>
      </c>
      <c r="AV2188" s="15" t="s">
        <v>2420</v>
      </c>
      <c r="AW2188" s="16" t="s">
        <v>593</v>
      </c>
      <c r="AX2188" s="16" t="s">
        <v>204</v>
      </c>
      <c r="AY2188" s="16" t="s">
        <v>207</v>
      </c>
      <c r="AZ2188" s="16" t="s">
        <v>207</v>
      </c>
      <c r="BA2188" s="16" t="s">
        <v>207</v>
      </c>
      <c r="BB2188" s="16" t="s">
        <v>207</v>
      </c>
      <c r="BC2188" s="16">
        <v>1.17</v>
      </c>
      <c r="BD2188" s="16">
        <f t="shared" si="433"/>
        <v>4.0949999999999998</v>
      </c>
      <c r="BE2188" s="16">
        <f t="shared" si="434"/>
        <v>1999.2375</v>
      </c>
      <c r="BF2188" s="16">
        <v>0</v>
      </c>
      <c r="BG2188" s="16">
        <f t="shared" si="435"/>
        <v>1404</v>
      </c>
      <c r="BH2188" s="16">
        <f t="shared" si="436"/>
        <v>748.8</v>
      </c>
      <c r="BI2188" s="16">
        <f t="shared" si="437"/>
        <v>9.36</v>
      </c>
    </row>
    <row r="2189" spans="1:61" x14ac:dyDescent="0.35">
      <c r="A2189">
        <v>2188</v>
      </c>
      <c r="B2189" t="s">
        <v>360</v>
      </c>
      <c r="C2189" t="s">
        <v>8801</v>
      </c>
      <c r="D2189" s="15" t="s">
        <v>2551</v>
      </c>
      <c r="E2189" s="12" t="s">
        <v>93</v>
      </c>
      <c r="F2189" s="16">
        <v>1926</v>
      </c>
      <c r="G2189" s="12" t="s">
        <v>2413</v>
      </c>
      <c r="H2189" s="12" t="s">
        <v>2414</v>
      </c>
      <c r="I2189" s="12" t="s">
        <v>92</v>
      </c>
      <c r="J2189" s="12" t="s">
        <v>2401</v>
      </c>
      <c r="K2189" s="12" t="s">
        <v>5619</v>
      </c>
      <c r="N2189" s="16" t="s">
        <v>206</v>
      </c>
      <c r="O2189" s="16" t="s">
        <v>365</v>
      </c>
      <c r="P2189" s="12" t="s">
        <v>131</v>
      </c>
      <c r="Q2189" s="16">
        <v>2023</v>
      </c>
      <c r="R2189" s="16">
        <v>0.96</v>
      </c>
      <c r="T2189" s="16">
        <v>0</v>
      </c>
      <c r="V2189" s="12" t="s">
        <v>204</v>
      </c>
      <c r="W2189" s="12" t="s">
        <v>204</v>
      </c>
      <c r="X2189" s="16">
        <v>1</v>
      </c>
      <c r="Y2189" s="16">
        <v>8</v>
      </c>
      <c r="Z2189" s="16">
        <v>0.96</v>
      </c>
      <c r="AA2189" s="16">
        <f t="shared" si="438"/>
        <v>115.19999999999999</v>
      </c>
      <c r="AB2189" s="16" t="s">
        <v>2404</v>
      </c>
      <c r="AC2189" s="16" t="s">
        <v>2416</v>
      </c>
      <c r="AD2189" s="16">
        <f t="shared" si="422"/>
        <v>40319.999999999993</v>
      </c>
      <c r="AE2189" s="16">
        <f t="shared" si="423"/>
        <v>336</v>
      </c>
      <c r="AF2189" s="16">
        <f t="shared" si="424"/>
        <v>126000</v>
      </c>
      <c r="AG2189" s="16">
        <f t="shared" si="425"/>
        <v>96</v>
      </c>
      <c r="AH2189" s="12">
        <f t="shared" si="426"/>
        <v>0</v>
      </c>
      <c r="AI2189" s="16">
        <f t="shared" si="427"/>
        <v>6.72</v>
      </c>
      <c r="AJ2189" s="16">
        <f t="shared" si="428"/>
        <v>23184</v>
      </c>
      <c r="AK2189" s="16">
        <f t="shared" si="429"/>
        <v>480</v>
      </c>
      <c r="AL2189" s="16">
        <f t="shared" si="430"/>
        <v>4800</v>
      </c>
      <c r="AM2189" s="16">
        <f t="shared" si="431"/>
        <v>68160</v>
      </c>
      <c r="AN2189" s="16">
        <f t="shared" si="432"/>
        <v>262464</v>
      </c>
      <c r="AO2189" s="12" t="s">
        <v>1486</v>
      </c>
      <c r="AP2189" s="16">
        <v>0.96</v>
      </c>
      <c r="AQ2189" s="16" t="s">
        <v>204</v>
      </c>
      <c r="AS2189" s="16" t="s">
        <v>2422</v>
      </c>
      <c r="AT2189" s="16" t="s">
        <v>2418</v>
      </c>
      <c r="AU2189" t="s">
        <v>2419</v>
      </c>
      <c r="AV2189" s="15" t="s">
        <v>2420</v>
      </c>
      <c r="AW2189" s="16" t="s">
        <v>593</v>
      </c>
      <c r="AX2189" s="16" t="s">
        <v>204</v>
      </c>
      <c r="AY2189" s="16" t="s">
        <v>207</v>
      </c>
      <c r="AZ2189" s="16" t="s">
        <v>207</v>
      </c>
      <c r="BA2189" s="16" t="s">
        <v>207</v>
      </c>
      <c r="BB2189" s="16" t="s">
        <v>207</v>
      </c>
      <c r="BC2189" s="16">
        <v>0.96</v>
      </c>
      <c r="BD2189" s="16">
        <f t="shared" si="433"/>
        <v>3.36</v>
      </c>
      <c r="BE2189" s="16">
        <f t="shared" si="434"/>
        <v>1640.4</v>
      </c>
      <c r="BF2189" s="16">
        <v>0</v>
      </c>
      <c r="BG2189" s="16">
        <f t="shared" si="435"/>
        <v>1152</v>
      </c>
      <c r="BH2189" s="16">
        <f t="shared" si="436"/>
        <v>614.4</v>
      </c>
      <c r="BI2189" s="16">
        <f t="shared" si="437"/>
        <v>7.68</v>
      </c>
    </row>
    <row r="2190" spans="1:61" x14ac:dyDescent="0.35">
      <c r="A2190">
        <v>2189</v>
      </c>
      <c r="B2190" t="s">
        <v>360</v>
      </c>
      <c r="C2190" t="s">
        <v>8802</v>
      </c>
      <c r="D2190" s="15" t="s">
        <v>2552</v>
      </c>
      <c r="E2190" s="12" t="s">
        <v>98</v>
      </c>
      <c r="F2190" s="16">
        <v>1955</v>
      </c>
      <c r="G2190" s="12" t="s">
        <v>2413</v>
      </c>
      <c r="H2190" s="12" t="s">
        <v>2414</v>
      </c>
      <c r="I2190" s="12" t="s">
        <v>92</v>
      </c>
      <c r="J2190" s="12" t="s">
        <v>2401</v>
      </c>
      <c r="K2190" s="12" t="s">
        <v>5619</v>
      </c>
      <c r="N2190" s="16" t="s">
        <v>205</v>
      </c>
      <c r="O2190" s="16" t="s">
        <v>365</v>
      </c>
      <c r="P2190" s="12" t="s">
        <v>131</v>
      </c>
      <c r="Q2190" s="16">
        <v>2023</v>
      </c>
      <c r="R2190" s="16">
        <v>0.5</v>
      </c>
      <c r="T2190" s="16">
        <v>0</v>
      </c>
      <c r="V2190" s="12" t="s">
        <v>204</v>
      </c>
      <c r="W2190" s="12" t="s">
        <v>204</v>
      </c>
      <c r="X2190" s="16">
        <v>1</v>
      </c>
      <c r="Y2190" s="16">
        <v>8</v>
      </c>
      <c r="Z2190" s="16">
        <v>0.5</v>
      </c>
      <c r="AA2190" s="16">
        <f t="shared" si="438"/>
        <v>60</v>
      </c>
      <c r="AB2190" s="16" t="s">
        <v>2404</v>
      </c>
      <c r="AC2190" s="16" t="s">
        <v>2416</v>
      </c>
      <c r="AD2190" s="16">
        <f t="shared" si="422"/>
        <v>21000</v>
      </c>
      <c r="AE2190" s="16">
        <f t="shared" si="423"/>
        <v>175</v>
      </c>
      <c r="AF2190" s="16">
        <f t="shared" si="424"/>
        <v>65625</v>
      </c>
      <c r="AG2190" s="16">
        <f t="shared" si="425"/>
        <v>50</v>
      </c>
      <c r="AH2190" s="12">
        <f t="shared" si="426"/>
        <v>0</v>
      </c>
      <c r="AI2190" s="16">
        <f t="shared" si="427"/>
        <v>3.5</v>
      </c>
      <c r="AJ2190" s="16">
        <f t="shared" si="428"/>
        <v>12075</v>
      </c>
      <c r="AK2190" s="16">
        <f t="shared" si="429"/>
        <v>250</v>
      </c>
      <c r="AL2190" s="16">
        <f t="shared" si="430"/>
        <v>2500</v>
      </c>
      <c r="AM2190" s="16">
        <f t="shared" si="431"/>
        <v>35500</v>
      </c>
      <c r="AN2190" s="16">
        <f t="shared" si="432"/>
        <v>136700</v>
      </c>
      <c r="AO2190" s="12" t="s">
        <v>1486</v>
      </c>
      <c r="AP2190" s="16">
        <v>0.5</v>
      </c>
      <c r="AQ2190" s="16" t="s">
        <v>204</v>
      </c>
      <c r="AS2190" s="16" t="s">
        <v>2422</v>
      </c>
      <c r="AT2190" s="16" t="s">
        <v>2418</v>
      </c>
      <c r="AU2190" t="s">
        <v>2419</v>
      </c>
      <c r="AV2190" s="15" t="s">
        <v>2420</v>
      </c>
      <c r="AW2190" s="16" t="s">
        <v>593</v>
      </c>
      <c r="AX2190" s="16" t="s">
        <v>204</v>
      </c>
      <c r="AY2190" s="16" t="s">
        <v>207</v>
      </c>
      <c r="AZ2190" s="16" t="s">
        <v>207</v>
      </c>
      <c r="BA2190" s="16" t="s">
        <v>207</v>
      </c>
      <c r="BB2190" s="16" t="s">
        <v>207</v>
      </c>
      <c r="BC2190" s="16">
        <v>0.5</v>
      </c>
      <c r="BD2190" s="16">
        <f t="shared" si="433"/>
        <v>1.75</v>
      </c>
      <c r="BE2190" s="16">
        <f t="shared" si="434"/>
        <v>854.375</v>
      </c>
      <c r="BF2190" s="16">
        <v>0</v>
      </c>
      <c r="BG2190" s="16">
        <f t="shared" si="435"/>
        <v>600</v>
      </c>
      <c r="BH2190" s="16">
        <f t="shared" si="436"/>
        <v>320</v>
      </c>
      <c r="BI2190" s="16">
        <f t="shared" si="437"/>
        <v>4</v>
      </c>
    </row>
    <row r="2191" spans="1:61" x14ac:dyDescent="0.35">
      <c r="A2191">
        <v>2190</v>
      </c>
      <c r="B2191" t="s">
        <v>360</v>
      </c>
      <c r="C2191" t="s">
        <v>8803</v>
      </c>
      <c r="D2191" s="15" t="s">
        <v>2553</v>
      </c>
      <c r="E2191" s="12" t="s">
        <v>98</v>
      </c>
      <c r="F2191" s="16">
        <v>1977</v>
      </c>
      <c r="G2191" s="12" t="s">
        <v>2413</v>
      </c>
      <c r="H2191" s="12" t="s">
        <v>2414</v>
      </c>
      <c r="I2191" s="12" t="s">
        <v>92</v>
      </c>
      <c r="J2191" s="12" t="s">
        <v>2401</v>
      </c>
      <c r="K2191" s="12" t="s">
        <v>5619</v>
      </c>
      <c r="N2191" s="16" t="s">
        <v>205</v>
      </c>
      <c r="O2191" s="16" t="s">
        <v>365</v>
      </c>
      <c r="P2191" s="12" t="s">
        <v>131</v>
      </c>
      <c r="Q2191" s="16">
        <v>2023</v>
      </c>
      <c r="R2191" s="16">
        <v>2.02</v>
      </c>
      <c r="T2191" s="16">
        <v>0</v>
      </c>
      <c r="V2191" s="12" t="s">
        <v>204</v>
      </c>
      <c r="W2191" s="12" t="s">
        <v>204</v>
      </c>
      <c r="X2191" s="16">
        <v>1</v>
      </c>
      <c r="Y2191" s="16">
        <v>5</v>
      </c>
      <c r="Z2191" s="16">
        <v>2.02</v>
      </c>
      <c r="AA2191" s="16">
        <f t="shared" si="438"/>
        <v>242.4</v>
      </c>
      <c r="AB2191" s="16" t="s">
        <v>2554</v>
      </c>
      <c r="AC2191" s="16" t="s">
        <v>2416</v>
      </c>
      <c r="AD2191" s="16">
        <f t="shared" si="422"/>
        <v>84840</v>
      </c>
      <c r="AE2191" s="16">
        <f t="shared" si="423"/>
        <v>707</v>
      </c>
      <c r="AF2191" s="16">
        <f t="shared" si="424"/>
        <v>265125</v>
      </c>
      <c r="AG2191" s="16">
        <f t="shared" si="425"/>
        <v>202</v>
      </c>
      <c r="AH2191" s="12">
        <f t="shared" si="426"/>
        <v>0</v>
      </c>
      <c r="AI2191" s="16">
        <f t="shared" si="427"/>
        <v>14.14</v>
      </c>
      <c r="AJ2191" s="16">
        <f t="shared" si="428"/>
        <v>48783</v>
      </c>
      <c r="AK2191" s="16">
        <f t="shared" si="429"/>
        <v>1010</v>
      </c>
      <c r="AL2191" s="16">
        <f t="shared" si="430"/>
        <v>10100</v>
      </c>
      <c r="AM2191" s="16">
        <f t="shared" si="431"/>
        <v>143420</v>
      </c>
      <c r="AN2191" s="16">
        <f t="shared" si="432"/>
        <v>552268</v>
      </c>
      <c r="AO2191" s="12" t="s">
        <v>1486</v>
      </c>
      <c r="AP2191" s="16">
        <v>2.02</v>
      </c>
      <c r="AQ2191" s="16" t="s">
        <v>204</v>
      </c>
      <c r="AS2191" s="16" t="s">
        <v>2422</v>
      </c>
      <c r="AT2191" s="16" t="s">
        <v>2418</v>
      </c>
      <c r="AU2191" t="s">
        <v>2419</v>
      </c>
      <c r="AV2191" s="15" t="s">
        <v>2420</v>
      </c>
      <c r="AW2191" s="16" t="s">
        <v>593</v>
      </c>
      <c r="AX2191" s="16" t="s">
        <v>204</v>
      </c>
      <c r="AY2191" s="16" t="s">
        <v>207</v>
      </c>
      <c r="AZ2191" s="16" t="s">
        <v>207</v>
      </c>
      <c r="BA2191" s="16" t="s">
        <v>207</v>
      </c>
      <c r="BB2191" s="16" t="s">
        <v>207</v>
      </c>
      <c r="BC2191" s="16">
        <v>2.02</v>
      </c>
      <c r="BD2191" s="16">
        <f t="shared" si="433"/>
        <v>7.07</v>
      </c>
      <c r="BE2191" s="16">
        <f t="shared" si="434"/>
        <v>3451.6750000000002</v>
      </c>
      <c r="BG2191" s="16">
        <f t="shared" si="435"/>
        <v>2424</v>
      </c>
      <c r="BH2191" s="16">
        <f t="shared" si="436"/>
        <v>1292.8</v>
      </c>
      <c r="BI2191" s="16">
        <f t="shared" si="437"/>
        <v>16.16</v>
      </c>
    </row>
    <row r="2192" spans="1:61" x14ac:dyDescent="0.35">
      <c r="A2192">
        <v>2191</v>
      </c>
      <c r="B2192" t="s">
        <v>360</v>
      </c>
      <c r="C2192" t="s">
        <v>8804</v>
      </c>
      <c r="D2192" s="15" t="s">
        <v>2555</v>
      </c>
      <c r="E2192" s="12" t="s">
        <v>98</v>
      </c>
      <c r="F2192" s="16">
        <v>1973</v>
      </c>
      <c r="G2192" s="12" t="s">
        <v>2413</v>
      </c>
      <c r="H2192" s="12" t="s">
        <v>2414</v>
      </c>
      <c r="I2192" s="12" t="s">
        <v>92</v>
      </c>
      <c r="J2192" s="12" t="s">
        <v>2401</v>
      </c>
      <c r="K2192" s="12" t="s">
        <v>5619</v>
      </c>
      <c r="N2192" s="16" t="s">
        <v>205</v>
      </c>
      <c r="O2192" s="16" t="s">
        <v>365</v>
      </c>
      <c r="P2192" s="12" t="s">
        <v>131</v>
      </c>
      <c r="Q2192" s="16">
        <v>2023</v>
      </c>
      <c r="R2192" s="16">
        <v>0.82</v>
      </c>
      <c r="T2192" s="16">
        <v>0</v>
      </c>
      <c r="V2192" s="12" t="s">
        <v>204</v>
      </c>
      <c r="W2192" s="12" t="s">
        <v>204</v>
      </c>
      <c r="X2192" s="16">
        <v>1</v>
      </c>
      <c r="Y2192" s="16">
        <v>10</v>
      </c>
      <c r="Z2192" s="16">
        <v>0.82</v>
      </c>
      <c r="AA2192" s="16">
        <f t="shared" si="438"/>
        <v>98.399999999999991</v>
      </c>
      <c r="AB2192" s="16" t="s">
        <v>2556</v>
      </c>
      <c r="AC2192" s="16" t="s">
        <v>2416</v>
      </c>
      <c r="AD2192" s="16">
        <f t="shared" si="422"/>
        <v>34440</v>
      </c>
      <c r="AE2192" s="16">
        <f t="shared" si="423"/>
        <v>287</v>
      </c>
      <c r="AF2192" s="16">
        <f t="shared" si="424"/>
        <v>107625</v>
      </c>
      <c r="AG2192" s="16">
        <f t="shared" si="425"/>
        <v>82</v>
      </c>
      <c r="AH2192" s="12">
        <f t="shared" si="426"/>
        <v>0</v>
      </c>
      <c r="AI2192" s="16">
        <f t="shared" si="427"/>
        <v>5.7399999999999993</v>
      </c>
      <c r="AJ2192" s="16">
        <f t="shared" si="428"/>
        <v>19802.999999999996</v>
      </c>
      <c r="AK2192" s="16">
        <f t="shared" si="429"/>
        <v>410</v>
      </c>
      <c r="AL2192" s="16">
        <f t="shared" si="430"/>
        <v>4100</v>
      </c>
      <c r="AM2192" s="16">
        <f t="shared" si="431"/>
        <v>58220</v>
      </c>
      <c r="AN2192" s="16">
        <f t="shared" si="432"/>
        <v>224188</v>
      </c>
      <c r="AO2192" s="12" t="s">
        <v>1486</v>
      </c>
      <c r="AP2192" s="16">
        <v>0.82</v>
      </c>
      <c r="AQ2192" s="16" t="s">
        <v>204</v>
      </c>
      <c r="AS2192" s="16" t="s">
        <v>2422</v>
      </c>
      <c r="AT2192" s="16" t="s">
        <v>2418</v>
      </c>
      <c r="AU2192" t="s">
        <v>2419</v>
      </c>
      <c r="AV2192" s="15" t="s">
        <v>2420</v>
      </c>
      <c r="AW2192" s="16" t="s">
        <v>593</v>
      </c>
      <c r="AX2192" s="16" t="s">
        <v>204</v>
      </c>
      <c r="AY2192" s="16" t="s">
        <v>207</v>
      </c>
      <c r="AZ2192" s="16" t="s">
        <v>207</v>
      </c>
      <c r="BA2192" s="16" t="s">
        <v>207</v>
      </c>
      <c r="BB2192" s="16" t="s">
        <v>207</v>
      </c>
      <c r="BC2192" s="16">
        <v>0.82</v>
      </c>
      <c r="BD2192" s="16">
        <f t="shared" si="433"/>
        <v>2.8699999999999997</v>
      </c>
      <c r="BE2192" s="16">
        <f t="shared" si="434"/>
        <v>1401.175</v>
      </c>
      <c r="BG2192" s="16">
        <f t="shared" si="435"/>
        <v>983.99999999999989</v>
      </c>
      <c r="BH2192" s="16">
        <f t="shared" si="436"/>
        <v>524.79999999999995</v>
      </c>
      <c r="BI2192" s="16">
        <f t="shared" si="437"/>
        <v>6.56</v>
      </c>
    </row>
    <row r="2193" spans="1:61" x14ac:dyDescent="0.35">
      <c r="A2193">
        <v>2192</v>
      </c>
      <c r="B2193" t="s">
        <v>360</v>
      </c>
      <c r="C2193" t="s">
        <v>8805</v>
      </c>
      <c r="D2193" s="15" t="s">
        <v>2557</v>
      </c>
      <c r="E2193" s="12" t="s">
        <v>98</v>
      </c>
      <c r="G2193" s="12" t="s">
        <v>2413</v>
      </c>
      <c r="H2193" s="12" t="s">
        <v>2414</v>
      </c>
      <c r="I2193" s="12" t="s">
        <v>92</v>
      </c>
      <c r="J2193" s="12" t="s">
        <v>2401</v>
      </c>
      <c r="K2193" s="12" t="s">
        <v>5619</v>
      </c>
      <c r="N2193" s="16" t="s">
        <v>205</v>
      </c>
      <c r="O2193" s="16" t="s">
        <v>365</v>
      </c>
      <c r="P2193" s="12" t="s">
        <v>131</v>
      </c>
      <c r="Q2193" s="16">
        <v>2023</v>
      </c>
      <c r="R2193" s="16">
        <v>1.99</v>
      </c>
      <c r="T2193" s="16">
        <v>0</v>
      </c>
      <c r="V2193" s="12" t="s">
        <v>204</v>
      </c>
      <c r="W2193" s="12" t="s">
        <v>204</v>
      </c>
      <c r="X2193" s="16">
        <v>1</v>
      </c>
      <c r="Y2193" s="16">
        <v>7</v>
      </c>
      <c r="Z2193" s="16">
        <v>1.99</v>
      </c>
      <c r="AA2193" s="16">
        <f t="shared" si="438"/>
        <v>238.8</v>
      </c>
      <c r="AB2193" s="16" t="s">
        <v>2558</v>
      </c>
      <c r="AC2193" s="16" t="s">
        <v>2416</v>
      </c>
      <c r="AD2193" s="16">
        <f t="shared" si="422"/>
        <v>83580</v>
      </c>
      <c r="AE2193" s="16">
        <f t="shared" si="423"/>
        <v>696.5</v>
      </c>
      <c r="AF2193" s="16">
        <f t="shared" si="424"/>
        <v>261187.5</v>
      </c>
      <c r="AG2193" s="16">
        <f t="shared" si="425"/>
        <v>199</v>
      </c>
      <c r="AH2193" s="12">
        <f t="shared" si="426"/>
        <v>0</v>
      </c>
      <c r="AI2193" s="16">
        <f t="shared" si="427"/>
        <v>13.93</v>
      </c>
      <c r="AJ2193" s="16">
        <f t="shared" si="428"/>
        <v>48058.5</v>
      </c>
      <c r="AK2193" s="16">
        <f t="shared" si="429"/>
        <v>995</v>
      </c>
      <c r="AL2193" s="16">
        <f t="shared" si="430"/>
        <v>9950</v>
      </c>
      <c r="AM2193" s="16">
        <f t="shared" si="431"/>
        <v>141290</v>
      </c>
      <c r="AN2193" s="16">
        <f t="shared" si="432"/>
        <v>544066</v>
      </c>
      <c r="AO2193" s="12" t="s">
        <v>1486</v>
      </c>
      <c r="AP2193" s="16">
        <v>1.99</v>
      </c>
      <c r="AQ2193" s="16" t="s">
        <v>204</v>
      </c>
      <c r="AS2193" s="16" t="s">
        <v>2422</v>
      </c>
      <c r="AT2193" s="16" t="s">
        <v>2418</v>
      </c>
      <c r="AU2193" t="s">
        <v>2419</v>
      </c>
      <c r="AV2193" s="15" t="s">
        <v>2420</v>
      </c>
      <c r="AW2193" s="16" t="s">
        <v>593</v>
      </c>
      <c r="AX2193" s="16" t="s">
        <v>204</v>
      </c>
      <c r="AY2193" s="16" t="s">
        <v>207</v>
      </c>
      <c r="AZ2193" s="16" t="s">
        <v>207</v>
      </c>
      <c r="BA2193" s="16" t="s">
        <v>207</v>
      </c>
      <c r="BB2193" s="16" t="s">
        <v>207</v>
      </c>
      <c r="BC2193" s="16">
        <v>1.99</v>
      </c>
      <c r="BD2193" s="16">
        <f t="shared" si="433"/>
        <v>6.9649999999999999</v>
      </c>
      <c r="BE2193" s="16">
        <f t="shared" si="434"/>
        <v>3400.4124999999999</v>
      </c>
      <c r="BG2193" s="16">
        <f t="shared" si="435"/>
        <v>2388</v>
      </c>
      <c r="BH2193" s="16">
        <f t="shared" si="436"/>
        <v>1273.5999999999999</v>
      </c>
      <c r="BI2193" s="16">
        <f t="shared" si="437"/>
        <v>15.919999999999998</v>
      </c>
    </row>
    <row r="2194" spans="1:61" x14ac:dyDescent="0.35">
      <c r="A2194">
        <v>2193</v>
      </c>
      <c r="B2194" t="s">
        <v>360</v>
      </c>
      <c r="C2194" t="s">
        <v>8806</v>
      </c>
      <c r="D2194" s="15" t="s">
        <v>2559</v>
      </c>
      <c r="E2194" s="12" t="s">
        <v>98</v>
      </c>
      <c r="G2194" s="12" t="s">
        <v>2413</v>
      </c>
      <c r="H2194" s="12" t="s">
        <v>2414</v>
      </c>
      <c r="I2194" s="12" t="s">
        <v>92</v>
      </c>
      <c r="J2194" s="12" t="s">
        <v>2401</v>
      </c>
      <c r="K2194" s="12" t="s">
        <v>5619</v>
      </c>
      <c r="N2194" s="16" t="s">
        <v>205</v>
      </c>
      <c r="O2194" s="16" t="s">
        <v>365</v>
      </c>
      <c r="P2194" s="12" t="s">
        <v>131</v>
      </c>
      <c r="Q2194" s="16">
        <v>2023</v>
      </c>
      <c r="R2194" s="16">
        <v>2.61</v>
      </c>
      <c r="T2194" s="16">
        <v>0</v>
      </c>
      <c r="V2194" s="12" t="s">
        <v>204</v>
      </c>
      <c r="W2194" s="12" t="s">
        <v>204</v>
      </c>
      <c r="X2194" s="16">
        <v>3</v>
      </c>
      <c r="Y2194" s="16">
        <v>6</v>
      </c>
      <c r="Z2194" s="16">
        <v>2.61</v>
      </c>
      <c r="AA2194" s="16">
        <f t="shared" si="438"/>
        <v>313.2</v>
      </c>
      <c r="AB2194" s="16" t="s">
        <v>2560</v>
      </c>
      <c r="AC2194" s="16" t="s">
        <v>2416</v>
      </c>
      <c r="AD2194" s="16">
        <f t="shared" si="422"/>
        <v>109620</v>
      </c>
      <c r="AE2194" s="16">
        <f t="shared" si="423"/>
        <v>913.5</v>
      </c>
      <c r="AF2194" s="16">
        <f t="shared" si="424"/>
        <v>342562.5</v>
      </c>
      <c r="AG2194" s="16">
        <f t="shared" si="425"/>
        <v>261</v>
      </c>
      <c r="AH2194" s="12">
        <f t="shared" si="426"/>
        <v>0</v>
      </c>
      <c r="AI2194" s="16">
        <f t="shared" si="427"/>
        <v>18.27</v>
      </c>
      <c r="AJ2194" s="16">
        <f t="shared" si="428"/>
        <v>63031.5</v>
      </c>
      <c r="AK2194" s="16">
        <f t="shared" si="429"/>
        <v>1305</v>
      </c>
      <c r="AL2194" s="16">
        <f t="shared" si="430"/>
        <v>13050</v>
      </c>
      <c r="AM2194" s="16">
        <f t="shared" si="431"/>
        <v>185310</v>
      </c>
      <c r="AN2194" s="16">
        <f t="shared" si="432"/>
        <v>713574</v>
      </c>
      <c r="AO2194" s="12" t="s">
        <v>1486</v>
      </c>
      <c r="AP2194" s="16">
        <v>2.61</v>
      </c>
      <c r="AQ2194" s="16" t="s">
        <v>204</v>
      </c>
      <c r="AS2194" s="16" t="s">
        <v>2422</v>
      </c>
      <c r="AT2194" s="16" t="s">
        <v>2418</v>
      </c>
      <c r="AU2194" t="s">
        <v>2419</v>
      </c>
      <c r="AV2194" s="15" t="s">
        <v>2420</v>
      </c>
      <c r="AW2194" s="16" t="s">
        <v>593</v>
      </c>
      <c r="AX2194" s="16" t="s">
        <v>204</v>
      </c>
      <c r="AY2194" s="16" t="s">
        <v>207</v>
      </c>
      <c r="AZ2194" s="16" t="s">
        <v>207</v>
      </c>
      <c r="BA2194" s="16" t="s">
        <v>207</v>
      </c>
      <c r="BB2194" s="16" t="s">
        <v>207</v>
      </c>
      <c r="BC2194" s="16">
        <v>2.61</v>
      </c>
      <c r="BD2194" s="16">
        <f t="shared" si="433"/>
        <v>9.1349999999999998</v>
      </c>
      <c r="BE2194" s="16">
        <f t="shared" si="434"/>
        <v>4459.8374999999996</v>
      </c>
      <c r="BG2194" s="16">
        <f t="shared" si="435"/>
        <v>3132</v>
      </c>
      <c r="BH2194" s="16">
        <f t="shared" si="436"/>
        <v>1670.3999999999999</v>
      </c>
      <c r="BI2194" s="16">
        <f t="shared" si="437"/>
        <v>20.88</v>
      </c>
    </row>
    <row r="2195" spans="1:61" x14ac:dyDescent="0.35">
      <c r="A2195">
        <v>2194</v>
      </c>
      <c r="B2195" t="s">
        <v>360</v>
      </c>
      <c r="C2195" t="s">
        <v>8807</v>
      </c>
      <c r="D2195" s="15" t="s">
        <v>2561</v>
      </c>
      <c r="E2195" s="12" t="s">
        <v>98</v>
      </c>
      <c r="G2195" s="12" t="s">
        <v>2413</v>
      </c>
      <c r="H2195" s="12" t="s">
        <v>2414</v>
      </c>
      <c r="I2195" s="12" t="s">
        <v>92</v>
      </c>
      <c r="J2195" s="12" t="s">
        <v>2401</v>
      </c>
      <c r="K2195" s="12" t="s">
        <v>5619</v>
      </c>
      <c r="N2195" s="16" t="s">
        <v>205</v>
      </c>
      <c r="O2195" s="16" t="s">
        <v>365</v>
      </c>
      <c r="P2195" s="12" t="s">
        <v>131</v>
      </c>
      <c r="Q2195" s="16">
        <v>2023</v>
      </c>
      <c r="R2195" s="16">
        <v>1.3</v>
      </c>
      <c r="T2195" s="16">
        <v>0</v>
      </c>
      <c r="V2195" s="12" t="s">
        <v>204</v>
      </c>
      <c r="W2195" s="12" t="s">
        <v>204</v>
      </c>
      <c r="X2195" s="16">
        <v>1</v>
      </c>
      <c r="Y2195" s="16">
        <v>8</v>
      </c>
      <c r="Z2195" s="16">
        <v>1.3</v>
      </c>
      <c r="AA2195" s="16">
        <f t="shared" si="438"/>
        <v>156</v>
      </c>
      <c r="AB2195" s="16" t="s">
        <v>2562</v>
      </c>
      <c r="AC2195" s="16" t="s">
        <v>2416</v>
      </c>
      <c r="AD2195" s="16">
        <f t="shared" si="422"/>
        <v>54600</v>
      </c>
      <c r="AE2195" s="16">
        <f t="shared" si="423"/>
        <v>455</v>
      </c>
      <c r="AF2195" s="16">
        <f t="shared" si="424"/>
        <v>170625</v>
      </c>
      <c r="AG2195" s="16">
        <f t="shared" si="425"/>
        <v>130</v>
      </c>
      <c r="AH2195" s="12">
        <f t="shared" si="426"/>
        <v>0</v>
      </c>
      <c r="AI2195" s="16">
        <f t="shared" si="427"/>
        <v>9.1</v>
      </c>
      <c r="AJ2195" s="16">
        <f t="shared" si="428"/>
        <v>31395</v>
      </c>
      <c r="AK2195" s="16">
        <f t="shared" si="429"/>
        <v>650</v>
      </c>
      <c r="AL2195" s="16">
        <f t="shared" si="430"/>
        <v>6500</v>
      </c>
      <c r="AM2195" s="16">
        <f t="shared" si="431"/>
        <v>92300</v>
      </c>
      <c r="AN2195" s="16">
        <f t="shared" si="432"/>
        <v>355420</v>
      </c>
      <c r="AO2195" s="12" t="s">
        <v>1486</v>
      </c>
      <c r="AP2195" s="16">
        <v>1.3</v>
      </c>
      <c r="AQ2195" s="16" t="s">
        <v>204</v>
      </c>
      <c r="AS2195" s="16" t="s">
        <v>2422</v>
      </c>
      <c r="AT2195" s="16" t="s">
        <v>2418</v>
      </c>
      <c r="AU2195" t="s">
        <v>2419</v>
      </c>
      <c r="AV2195" s="15" t="s">
        <v>2420</v>
      </c>
      <c r="AW2195" s="16" t="s">
        <v>593</v>
      </c>
      <c r="AX2195" s="16" t="s">
        <v>204</v>
      </c>
      <c r="AY2195" s="16" t="s">
        <v>207</v>
      </c>
      <c r="AZ2195" s="16" t="s">
        <v>207</v>
      </c>
      <c r="BA2195" s="16" t="s">
        <v>207</v>
      </c>
      <c r="BB2195" s="16" t="s">
        <v>207</v>
      </c>
      <c r="BC2195" s="16">
        <v>1.3</v>
      </c>
      <c r="BD2195" s="16">
        <f t="shared" si="433"/>
        <v>4.55</v>
      </c>
      <c r="BE2195" s="16">
        <f t="shared" si="434"/>
        <v>2221.375</v>
      </c>
      <c r="BG2195" s="16">
        <f t="shared" si="435"/>
        <v>1560</v>
      </c>
      <c r="BH2195" s="16">
        <f t="shared" si="436"/>
        <v>832</v>
      </c>
      <c r="BI2195" s="16">
        <f t="shared" si="437"/>
        <v>10.4</v>
      </c>
    </row>
    <row r="2196" spans="1:61" x14ac:dyDescent="0.35">
      <c r="A2196">
        <v>2195</v>
      </c>
      <c r="B2196" t="s">
        <v>360</v>
      </c>
      <c r="C2196" t="s">
        <v>8808</v>
      </c>
      <c r="D2196" s="15" t="s">
        <v>2563</v>
      </c>
      <c r="E2196" s="12" t="s">
        <v>98</v>
      </c>
      <c r="F2196" s="16">
        <v>1976</v>
      </c>
      <c r="G2196" s="12" t="s">
        <v>2413</v>
      </c>
      <c r="H2196" s="12" t="s">
        <v>2414</v>
      </c>
      <c r="I2196" s="12" t="s">
        <v>92</v>
      </c>
      <c r="J2196" s="12" t="s">
        <v>2401</v>
      </c>
      <c r="K2196" s="12" t="s">
        <v>5619</v>
      </c>
      <c r="N2196" s="16" t="s">
        <v>205</v>
      </c>
      <c r="O2196" s="16" t="s">
        <v>365</v>
      </c>
      <c r="P2196" s="12" t="s">
        <v>131</v>
      </c>
      <c r="Q2196" s="16">
        <v>2023</v>
      </c>
      <c r="R2196" s="16">
        <v>1.27</v>
      </c>
      <c r="T2196" s="16">
        <v>0</v>
      </c>
      <c r="V2196" s="12" t="s">
        <v>204</v>
      </c>
      <c r="W2196" s="12" t="s">
        <v>204</v>
      </c>
      <c r="X2196" s="16">
        <v>1</v>
      </c>
      <c r="Y2196" s="16">
        <v>6</v>
      </c>
      <c r="Z2196" s="16">
        <v>1.27</v>
      </c>
      <c r="AA2196" s="16">
        <f t="shared" si="438"/>
        <v>152.4</v>
      </c>
      <c r="AB2196" s="16" t="s">
        <v>2564</v>
      </c>
      <c r="AC2196" s="16" t="s">
        <v>2416</v>
      </c>
      <c r="AD2196" s="16">
        <f t="shared" si="422"/>
        <v>53340</v>
      </c>
      <c r="AE2196" s="16">
        <f t="shared" si="423"/>
        <v>444.5</v>
      </c>
      <c r="AF2196" s="16">
        <f t="shared" si="424"/>
        <v>166687.5</v>
      </c>
      <c r="AG2196" s="16">
        <f t="shared" si="425"/>
        <v>127</v>
      </c>
      <c r="AH2196" s="12">
        <f t="shared" si="426"/>
        <v>0</v>
      </c>
      <c r="AI2196" s="16">
        <f t="shared" si="427"/>
        <v>8.89</v>
      </c>
      <c r="AJ2196" s="16">
        <f t="shared" si="428"/>
        <v>30670.500000000004</v>
      </c>
      <c r="AK2196" s="16">
        <f t="shared" si="429"/>
        <v>635</v>
      </c>
      <c r="AL2196" s="16">
        <f t="shared" si="430"/>
        <v>6350</v>
      </c>
      <c r="AM2196" s="16">
        <f t="shared" si="431"/>
        <v>90170</v>
      </c>
      <c r="AN2196" s="16">
        <f t="shared" si="432"/>
        <v>347218</v>
      </c>
      <c r="AO2196" s="12" t="s">
        <v>1486</v>
      </c>
      <c r="AP2196" s="16">
        <v>1.27</v>
      </c>
      <c r="AQ2196" s="16" t="s">
        <v>204</v>
      </c>
      <c r="AS2196" s="16" t="s">
        <v>2422</v>
      </c>
      <c r="AT2196" s="16" t="s">
        <v>2418</v>
      </c>
      <c r="AU2196" t="s">
        <v>2419</v>
      </c>
      <c r="AV2196" s="15" t="s">
        <v>2420</v>
      </c>
      <c r="AW2196" s="16" t="s">
        <v>593</v>
      </c>
      <c r="AX2196" s="16" t="s">
        <v>204</v>
      </c>
      <c r="AY2196" s="16" t="s">
        <v>207</v>
      </c>
      <c r="AZ2196" s="16" t="s">
        <v>207</v>
      </c>
      <c r="BA2196" s="16" t="s">
        <v>207</v>
      </c>
      <c r="BB2196" s="16" t="s">
        <v>207</v>
      </c>
      <c r="BC2196" s="16">
        <v>1.27</v>
      </c>
      <c r="BD2196" s="16">
        <f t="shared" si="433"/>
        <v>4.4450000000000003</v>
      </c>
      <c r="BE2196" s="16">
        <f t="shared" si="434"/>
        <v>2170.1125000000002</v>
      </c>
      <c r="BG2196" s="16">
        <f t="shared" si="435"/>
        <v>1524</v>
      </c>
      <c r="BH2196" s="16">
        <f t="shared" si="436"/>
        <v>812.8</v>
      </c>
      <c r="BI2196" s="16">
        <f t="shared" si="437"/>
        <v>10.16</v>
      </c>
    </row>
    <row r="2197" spans="1:61" x14ac:dyDescent="0.35">
      <c r="A2197">
        <v>2196</v>
      </c>
      <c r="B2197" t="s">
        <v>360</v>
      </c>
      <c r="C2197" t="s">
        <v>8809</v>
      </c>
      <c r="D2197" s="15" t="s">
        <v>2565</v>
      </c>
      <c r="E2197" s="12" t="s">
        <v>93</v>
      </c>
      <c r="F2197" s="16">
        <v>1964</v>
      </c>
      <c r="G2197" s="12" t="s">
        <v>2413</v>
      </c>
      <c r="H2197" s="12" t="s">
        <v>2414</v>
      </c>
      <c r="I2197" s="12" t="s">
        <v>92</v>
      </c>
      <c r="J2197" s="12" t="s">
        <v>2401</v>
      </c>
      <c r="K2197" s="12" t="s">
        <v>5619</v>
      </c>
      <c r="N2197" s="16" t="s">
        <v>206</v>
      </c>
      <c r="O2197" s="16" t="s">
        <v>365</v>
      </c>
      <c r="P2197" s="12" t="s">
        <v>131</v>
      </c>
      <c r="Q2197" s="16">
        <v>2023</v>
      </c>
      <c r="R2197" s="16">
        <v>1.53</v>
      </c>
      <c r="T2197" s="16">
        <v>0</v>
      </c>
      <c r="V2197" s="12" t="s">
        <v>204</v>
      </c>
      <c r="W2197" s="12" t="s">
        <v>204</v>
      </c>
      <c r="X2197" s="16">
        <v>2</v>
      </c>
      <c r="Y2197" s="16">
        <v>7</v>
      </c>
      <c r="Z2197" s="16">
        <v>1.53</v>
      </c>
      <c r="AA2197" s="16">
        <f t="shared" si="438"/>
        <v>183.6</v>
      </c>
      <c r="AB2197" s="16" t="s">
        <v>2566</v>
      </c>
      <c r="AC2197" s="16" t="s">
        <v>2416</v>
      </c>
      <c r="AD2197" s="16">
        <f t="shared" si="422"/>
        <v>64260</v>
      </c>
      <c r="AE2197" s="16">
        <f t="shared" si="423"/>
        <v>535.5</v>
      </c>
      <c r="AF2197" s="16">
        <f t="shared" si="424"/>
        <v>200812.5</v>
      </c>
      <c r="AG2197" s="16">
        <f t="shared" si="425"/>
        <v>153</v>
      </c>
      <c r="AH2197" s="12">
        <f t="shared" si="426"/>
        <v>0</v>
      </c>
      <c r="AI2197" s="16">
        <f t="shared" si="427"/>
        <v>10.71</v>
      </c>
      <c r="AJ2197" s="16">
        <f t="shared" si="428"/>
        <v>36949.5</v>
      </c>
      <c r="AK2197" s="16">
        <f t="shared" si="429"/>
        <v>765</v>
      </c>
      <c r="AL2197" s="16">
        <f t="shared" si="430"/>
        <v>7650</v>
      </c>
      <c r="AM2197" s="16">
        <f t="shared" si="431"/>
        <v>108630</v>
      </c>
      <c r="AN2197" s="16">
        <f t="shared" si="432"/>
        <v>418302</v>
      </c>
      <c r="AO2197" s="12" t="s">
        <v>1486</v>
      </c>
      <c r="AP2197" s="16">
        <v>1.53</v>
      </c>
      <c r="AQ2197" s="16" t="s">
        <v>204</v>
      </c>
      <c r="AS2197" s="16" t="s">
        <v>2422</v>
      </c>
      <c r="AT2197" s="16" t="s">
        <v>2418</v>
      </c>
      <c r="AU2197" t="s">
        <v>2419</v>
      </c>
      <c r="AV2197" s="15" t="s">
        <v>2420</v>
      </c>
      <c r="AW2197" s="16" t="s">
        <v>593</v>
      </c>
      <c r="AX2197" s="16" t="s">
        <v>204</v>
      </c>
      <c r="AY2197" s="16" t="s">
        <v>207</v>
      </c>
      <c r="AZ2197" s="16" t="s">
        <v>207</v>
      </c>
      <c r="BA2197" s="16" t="s">
        <v>207</v>
      </c>
      <c r="BB2197" s="16" t="s">
        <v>207</v>
      </c>
      <c r="BC2197" s="16">
        <v>1.53</v>
      </c>
      <c r="BD2197" s="16">
        <f t="shared" si="433"/>
        <v>5.3550000000000004</v>
      </c>
      <c r="BE2197" s="16">
        <f t="shared" si="434"/>
        <v>2614.3874999999998</v>
      </c>
      <c r="BG2197" s="16">
        <f t="shared" si="435"/>
        <v>1836</v>
      </c>
      <c r="BH2197" s="16">
        <f t="shared" si="436"/>
        <v>979.2</v>
      </c>
      <c r="BI2197" s="16">
        <f t="shared" si="437"/>
        <v>12.24</v>
      </c>
    </row>
    <row r="2198" spans="1:61" ht="20.149999999999999" customHeight="1" x14ac:dyDescent="0.35">
      <c r="A2198">
        <v>2197</v>
      </c>
      <c r="B2198" t="s">
        <v>360</v>
      </c>
      <c r="C2198" t="s">
        <v>8810</v>
      </c>
      <c r="D2198" s="15" t="s">
        <v>238</v>
      </c>
      <c r="E2198" s="12" t="s">
        <v>98</v>
      </c>
      <c r="F2198" s="16">
        <v>1986</v>
      </c>
      <c r="G2198" s="12" t="s">
        <v>2567</v>
      </c>
      <c r="H2198" s="12" t="s">
        <v>2414</v>
      </c>
      <c r="I2198" s="12" t="s">
        <v>92</v>
      </c>
      <c r="J2198" s="12" t="s">
        <v>2401</v>
      </c>
      <c r="K2198" s="12" t="s">
        <v>5619</v>
      </c>
      <c r="N2198" s="16" t="s">
        <v>205</v>
      </c>
      <c r="O2198" s="16" t="s">
        <v>420</v>
      </c>
      <c r="P2198" s="12" t="s">
        <v>131</v>
      </c>
      <c r="Q2198" s="16">
        <v>2023</v>
      </c>
      <c r="R2198" s="16">
        <v>1.45</v>
      </c>
      <c r="T2198" s="16">
        <v>0</v>
      </c>
      <c r="V2198" s="12" t="s">
        <v>204</v>
      </c>
      <c r="W2198" s="12" t="s">
        <v>204</v>
      </c>
      <c r="X2198" s="16">
        <v>2</v>
      </c>
      <c r="Y2198" s="16">
        <v>7</v>
      </c>
      <c r="Z2198" s="16">
        <v>1.45</v>
      </c>
      <c r="AA2198" s="16">
        <f t="shared" si="438"/>
        <v>174</v>
      </c>
      <c r="AB2198" s="16" t="s">
        <v>2404</v>
      </c>
      <c r="AC2198" s="16" t="s">
        <v>2416</v>
      </c>
      <c r="AD2198" s="16">
        <f t="shared" si="422"/>
        <v>60900</v>
      </c>
      <c r="AE2198" s="16">
        <f t="shared" si="423"/>
        <v>507.5</v>
      </c>
      <c r="AF2198" s="16">
        <f t="shared" si="424"/>
        <v>190312.5</v>
      </c>
      <c r="AG2198" s="16">
        <f t="shared" si="425"/>
        <v>145</v>
      </c>
      <c r="AH2198" s="12">
        <f t="shared" si="426"/>
        <v>0</v>
      </c>
      <c r="AI2198" s="16">
        <f t="shared" si="427"/>
        <v>10.15</v>
      </c>
      <c r="AJ2198" s="16">
        <f t="shared" si="428"/>
        <v>35017.5</v>
      </c>
      <c r="AK2198" s="16">
        <f t="shared" si="429"/>
        <v>725</v>
      </c>
      <c r="AL2198" s="16">
        <f t="shared" si="430"/>
        <v>7250</v>
      </c>
      <c r="AM2198" s="16">
        <f t="shared" si="431"/>
        <v>102950</v>
      </c>
      <c r="AN2198" s="16">
        <f t="shared" si="432"/>
        <v>396430</v>
      </c>
      <c r="AO2198" s="12" t="s">
        <v>1486</v>
      </c>
      <c r="AP2198" s="16">
        <v>1.45</v>
      </c>
      <c r="AQ2198" s="16" t="s">
        <v>207</v>
      </c>
      <c r="AR2198" s="16" t="s">
        <v>207</v>
      </c>
      <c r="AS2198" s="16" t="s">
        <v>207</v>
      </c>
      <c r="AW2198" s="16" t="s">
        <v>2386</v>
      </c>
      <c r="AX2198" s="16" t="s">
        <v>204</v>
      </c>
      <c r="AY2198" s="16" t="s">
        <v>207</v>
      </c>
      <c r="AZ2198" s="16" t="s">
        <v>207</v>
      </c>
      <c r="BA2198" s="16" t="s">
        <v>207</v>
      </c>
      <c r="BB2198" s="16" t="s">
        <v>207</v>
      </c>
      <c r="BC2198" s="16">
        <v>1.45</v>
      </c>
      <c r="BD2198" s="16">
        <f t="shared" si="433"/>
        <v>5.0750000000000002</v>
      </c>
      <c r="BE2198" s="16">
        <f t="shared" si="434"/>
        <v>2477.6875</v>
      </c>
      <c r="BF2198" s="16">
        <v>0</v>
      </c>
      <c r="BG2198" s="16">
        <f t="shared" si="435"/>
        <v>1740</v>
      </c>
      <c r="BH2198" s="16">
        <f t="shared" si="436"/>
        <v>928</v>
      </c>
      <c r="BI2198" s="16">
        <f t="shared" si="437"/>
        <v>11.6</v>
      </c>
    </row>
    <row r="2199" spans="1:61" ht="20.149999999999999" customHeight="1" x14ac:dyDescent="0.35">
      <c r="A2199">
        <v>2198</v>
      </c>
      <c r="B2199" t="s">
        <v>360</v>
      </c>
      <c r="C2199" t="s">
        <v>8811</v>
      </c>
      <c r="D2199" s="15" t="s">
        <v>2569</v>
      </c>
      <c r="E2199" s="12" t="s">
        <v>98</v>
      </c>
      <c r="F2199" s="16">
        <v>1937</v>
      </c>
      <c r="G2199" s="12" t="s">
        <v>2567</v>
      </c>
      <c r="H2199" s="12" t="s">
        <v>2414</v>
      </c>
      <c r="I2199" s="12" t="s">
        <v>92</v>
      </c>
      <c r="J2199" s="12" t="s">
        <v>2401</v>
      </c>
      <c r="K2199" s="12" t="s">
        <v>5619</v>
      </c>
      <c r="N2199" s="16" t="s">
        <v>206</v>
      </c>
      <c r="O2199" s="16" t="s">
        <v>420</v>
      </c>
      <c r="P2199" s="12" t="s">
        <v>131</v>
      </c>
      <c r="Q2199" s="16">
        <v>2023</v>
      </c>
      <c r="R2199" s="16">
        <v>1</v>
      </c>
      <c r="T2199" s="16">
        <v>0</v>
      </c>
      <c r="V2199" s="12" t="s">
        <v>204</v>
      </c>
      <c r="W2199" s="12" t="s">
        <v>204</v>
      </c>
      <c r="X2199" s="16">
        <v>1</v>
      </c>
      <c r="Y2199" s="16">
        <v>5</v>
      </c>
      <c r="Z2199" s="16">
        <v>1</v>
      </c>
      <c r="AA2199" s="16">
        <f t="shared" si="438"/>
        <v>120</v>
      </c>
      <c r="AB2199" s="16" t="s">
        <v>2404</v>
      </c>
      <c r="AC2199" s="16" t="s">
        <v>2416</v>
      </c>
      <c r="AD2199" s="16">
        <f t="shared" si="422"/>
        <v>42000</v>
      </c>
      <c r="AE2199" s="16">
        <f t="shared" si="423"/>
        <v>350</v>
      </c>
      <c r="AF2199" s="16">
        <f t="shared" si="424"/>
        <v>131250</v>
      </c>
      <c r="AG2199" s="16">
        <f t="shared" si="425"/>
        <v>100</v>
      </c>
      <c r="AH2199" s="12">
        <f t="shared" si="426"/>
        <v>0</v>
      </c>
      <c r="AI2199" s="16">
        <f t="shared" si="427"/>
        <v>7</v>
      </c>
      <c r="AJ2199" s="16">
        <f t="shared" si="428"/>
        <v>24150</v>
      </c>
      <c r="AK2199" s="16">
        <f t="shared" si="429"/>
        <v>500</v>
      </c>
      <c r="AL2199" s="16">
        <f t="shared" si="430"/>
        <v>5000</v>
      </c>
      <c r="AM2199" s="16">
        <f t="shared" si="431"/>
        <v>71000</v>
      </c>
      <c r="AN2199" s="16">
        <f t="shared" si="432"/>
        <v>273400</v>
      </c>
      <c r="AO2199" s="12" t="s">
        <v>1486</v>
      </c>
      <c r="AP2199" s="16">
        <v>1</v>
      </c>
      <c r="AQ2199" s="16" t="s">
        <v>207</v>
      </c>
      <c r="AR2199" s="16" t="s">
        <v>207</v>
      </c>
      <c r="AS2199" s="16" t="s">
        <v>207</v>
      </c>
      <c r="AW2199" s="16" t="s">
        <v>2386</v>
      </c>
      <c r="AX2199" s="16" t="s">
        <v>204</v>
      </c>
      <c r="AY2199" s="16" t="s">
        <v>207</v>
      </c>
      <c r="AZ2199" s="16" t="s">
        <v>207</v>
      </c>
      <c r="BA2199" s="16" t="s">
        <v>207</v>
      </c>
      <c r="BB2199" s="16" t="s">
        <v>207</v>
      </c>
      <c r="BC2199" s="16">
        <v>1</v>
      </c>
      <c r="BD2199" s="16">
        <f t="shared" si="433"/>
        <v>3.5</v>
      </c>
      <c r="BE2199" s="16">
        <f t="shared" si="434"/>
        <v>1708.75</v>
      </c>
      <c r="BF2199" s="16">
        <v>0</v>
      </c>
      <c r="BG2199" s="16">
        <f t="shared" si="435"/>
        <v>1200</v>
      </c>
      <c r="BH2199" s="16">
        <f t="shared" si="436"/>
        <v>640</v>
      </c>
      <c r="BI2199" s="16">
        <f t="shared" si="437"/>
        <v>8</v>
      </c>
    </row>
    <row r="2200" spans="1:61" ht="20.149999999999999" customHeight="1" x14ac:dyDescent="0.35">
      <c r="A2200">
        <v>2199</v>
      </c>
      <c r="B2200" t="s">
        <v>360</v>
      </c>
      <c r="C2200" t="s">
        <v>8812</v>
      </c>
      <c r="D2200" s="15" t="s">
        <v>239</v>
      </c>
      <c r="E2200" s="12" t="s">
        <v>98</v>
      </c>
      <c r="G2200" s="12" t="s">
        <v>2567</v>
      </c>
      <c r="H2200" s="12" t="s">
        <v>2414</v>
      </c>
      <c r="I2200" s="12" t="s">
        <v>92</v>
      </c>
      <c r="J2200" s="12" t="s">
        <v>2401</v>
      </c>
      <c r="K2200" s="12" t="s">
        <v>5619</v>
      </c>
      <c r="N2200" s="16" t="s">
        <v>205</v>
      </c>
      <c r="O2200" s="16" t="s">
        <v>420</v>
      </c>
      <c r="P2200" s="12" t="s">
        <v>131</v>
      </c>
      <c r="Q2200" s="16">
        <v>2023</v>
      </c>
      <c r="R2200" s="16">
        <v>1.62</v>
      </c>
      <c r="T2200" s="16">
        <v>0</v>
      </c>
      <c r="V2200" s="12" t="s">
        <v>204</v>
      </c>
      <c r="W2200" s="12" t="s">
        <v>204</v>
      </c>
      <c r="X2200" s="16">
        <v>2</v>
      </c>
      <c r="Y2200" s="16">
        <v>5</v>
      </c>
      <c r="Z2200" s="16">
        <v>1.62</v>
      </c>
      <c r="AA2200" s="16">
        <f t="shared" si="438"/>
        <v>194.4</v>
      </c>
      <c r="AB2200" s="16" t="s">
        <v>2404</v>
      </c>
      <c r="AC2200" s="16" t="s">
        <v>2416</v>
      </c>
      <c r="AD2200" s="16">
        <f t="shared" si="422"/>
        <v>68040</v>
      </c>
      <c r="AE2200" s="16">
        <f t="shared" si="423"/>
        <v>567</v>
      </c>
      <c r="AF2200" s="16">
        <f t="shared" si="424"/>
        <v>212625</v>
      </c>
      <c r="AG2200" s="16">
        <f t="shared" si="425"/>
        <v>162</v>
      </c>
      <c r="AH2200" s="12">
        <f t="shared" si="426"/>
        <v>0</v>
      </c>
      <c r="AI2200" s="16">
        <f t="shared" si="427"/>
        <v>11.34</v>
      </c>
      <c r="AJ2200" s="16">
        <f t="shared" si="428"/>
        <v>39123</v>
      </c>
      <c r="AK2200" s="16">
        <f t="shared" si="429"/>
        <v>810</v>
      </c>
      <c r="AL2200" s="16">
        <f t="shared" si="430"/>
        <v>8100.0000000000009</v>
      </c>
      <c r="AM2200" s="16">
        <f t="shared" si="431"/>
        <v>115020.00000000001</v>
      </c>
      <c r="AN2200" s="16">
        <f t="shared" si="432"/>
        <v>442908</v>
      </c>
      <c r="AO2200" s="12" t="s">
        <v>1486</v>
      </c>
      <c r="AP2200" s="16">
        <v>1.62</v>
      </c>
      <c r="AQ2200" s="16" t="s">
        <v>207</v>
      </c>
      <c r="AR2200" s="16" t="s">
        <v>207</v>
      </c>
      <c r="AS2200" s="16" t="s">
        <v>207</v>
      </c>
      <c r="AW2200" s="16" t="s">
        <v>2386</v>
      </c>
      <c r="AX2200" s="16" t="s">
        <v>204</v>
      </c>
      <c r="AY2200" s="16" t="s">
        <v>207</v>
      </c>
      <c r="AZ2200" s="16" t="s">
        <v>207</v>
      </c>
      <c r="BA2200" s="16" t="s">
        <v>207</v>
      </c>
      <c r="BB2200" s="16" t="s">
        <v>207</v>
      </c>
      <c r="BC2200" s="16">
        <v>1.62</v>
      </c>
      <c r="BD2200" s="16">
        <f t="shared" si="433"/>
        <v>5.67</v>
      </c>
      <c r="BE2200" s="16">
        <f t="shared" si="434"/>
        <v>2768.1750000000002</v>
      </c>
      <c r="BF2200" s="16">
        <v>0</v>
      </c>
      <c r="BG2200" s="16">
        <f t="shared" si="435"/>
        <v>1944.0000000000002</v>
      </c>
      <c r="BH2200" s="16">
        <f t="shared" si="436"/>
        <v>1036.8000000000002</v>
      </c>
      <c r="BI2200" s="16">
        <f t="shared" si="437"/>
        <v>12.960000000000003</v>
      </c>
    </row>
    <row r="2201" spans="1:61" ht="20.149999999999999" customHeight="1" x14ac:dyDescent="0.35">
      <c r="A2201">
        <v>2200</v>
      </c>
      <c r="B2201" t="s">
        <v>360</v>
      </c>
      <c r="C2201" t="s">
        <v>8813</v>
      </c>
      <c r="D2201" s="15" t="s">
        <v>2570</v>
      </c>
      <c r="E2201" s="12" t="s">
        <v>93</v>
      </c>
      <c r="G2201" s="12" t="s">
        <v>2567</v>
      </c>
      <c r="H2201" s="12" t="s">
        <v>2414</v>
      </c>
      <c r="I2201" s="12" t="s">
        <v>92</v>
      </c>
      <c r="J2201" s="12" t="s">
        <v>2401</v>
      </c>
      <c r="K2201" s="12" t="s">
        <v>5619</v>
      </c>
      <c r="N2201" s="16" t="s">
        <v>206</v>
      </c>
      <c r="O2201" s="16" t="s">
        <v>420</v>
      </c>
      <c r="P2201" s="12" t="s">
        <v>131</v>
      </c>
      <c r="Q2201" s="16">
        <v>2023</v>
      </c>
      <c r="R2201" s="16">
        <v>0.85</v>
      </c>
      <c r="T2201" s="16">
        <v>0</v>
      </c>
      <c r="V2201" s="12" t="s">
        <v>204</v>
      </c>
      <c r="W2201" s="12" t="s">
        <v>204</v>
      </c>
      <c r="X2201" s="16">
        <v>2</v>
      </c>
      <c r="Y2201" s="16">
        <v>7</v>
      </c>
      <c r="Z2201" s="16">
        <v>0.85</v>
      </c>
      <c r="AA2201" s="16">
        <f t="shared" si="438"/>
        <v>102</v>
      </c>
      <c r="AB2201" s="16" t="s">
        <v>2404</v>
      </c>
      <c r="AC2201" s="16" t="s">
        <v>2416</v>
      </c>
      <c r="AD2201" s="16">
        <f t="shared" si="422"/>
        <v>35700</v>
      </c>
      <c r="AE2201" s="16">
        <f t="shared" si="423"/>
        <v>297.5</v>
      </c>
      <c r="AF2201" s="16">
        <f t="shared" si="424"/>
        <v>111562.5</v>
      </c>
      <c r="AG2201" s="16">
        <f t="shared" si="425"/>
        <v>85</v>
      </c>
      <c r="AH2201" s="12">
        <f t="shared" si="426"/>
        <v>0</v>
      </c>
      <c r="AI2201" s="16">
        <f t="shared" si="427"/>
        <v>5.95</v>
      </c>
      <c r="AJ2201" s="16">
        <f t="shared" si="428"/>
        <v>20527.5</v>
      </c>
      <c r="AK2201" s="16">
        <f t="shared" si="429"/>
        <v>425</v>
      </c>
      <c r="AL2201" s="16">
        <f t="shared" si="430"/>
        <v>4250</v>
      </c>
      <c r="AM2201" s="16">
        <f t="shared" si="431"/>
        <v>60350</v>
      </c>
      <c r="AN2201" s="16">
        <f t="shared" si="432"/>
        <v>232390</v>
      </c>
      <c r="AO2201" s="12" t="s">
        <v>1486</v>
      </c>
      <c r="AP2201" s="16">
        <v>0.85</v>
      </c>
      <c r="AQ2201" s="16" t="s">
        <v>207</v>
      </c>
      <c r="AR2201" s="16" t="s">
        <v>207</v>
      </c>
      <c r="AS2201" s="16" t="s">
        <v>207</v>
      </c>
      <c r="AW2201" s="16" t="s">
        <v>2386</v>
      </c>
      <c r="AX2201" s="16" t="s">
        <v>204</v>
      </c>
      <c r="AY2201" s="16" t="s">
        <v>207</v>
      </c>
      <c r="AZ2201" s="16" t="s">
        <v>207</v>
      </c>
      <c r="BA2201" s="16" t="s">
        <v>207</v>
      </c>
      <c r="BB2201" s="16" t="s">
        <v>207</v>
      </c>
      <c r="BC2201" s="16">
        <v>0.85</v>
      </c>
      <c r="BD2201" s="16">
        <f t="shared" si="433"/>
        <v>2.9750000000000001</v>
      </c>
      <c r="BE2201" s="16">
        <f t="shared" si="434"/>
        <v>1452.4375</v>
      </c>
      <c r="BF2201" s="16">
        <v>0</v>
      </c>
      <c r="BG2201" s="16">
        <f t="shared" si="435"/>
        <v>1020</v>
      </c>
      <c r="BH2201" s="16">
        <f t="shared" si="436"/>
        <v>544</v>
      </c>
      <c r="BI2201" s="16">
        <f t="shared" si="437"/>
        <v>6.8</v>
      </c>
    </row>
    <row r="2202" spans="1:61" ht="20.149999999999999" customHeight="1" x14ac:dyDescent="0.35">
      <c r="A2202">
        <v>2201</v>
      </c>
      <c r="B2202" t="s">
        <v>360</v>
      </c>
      <c r="C2202" t="s">
        <v>8814</v>
      </c>
      <c r="D2202" s="15" t="s">
        <v>2571</v>
      </c>
      <c r="E2202" s="12" t="s">
        <v>93</v>
      </c>
      <c r="F2202" s="16">
        <v>1968</v>
      </c>
      <c r="G2202" s="12" t="s">
        <v>2567</v>
      </c>
      <c r="H2202" s="12" t="s">
        <v>2414</v>
      </c>
      <c r="I2202" s="12" t="s">
        <v>92</v>
      </c>
      <c r="J2202" s="12" t="s">
        <v>2401</v>
      </c>
      <c r="K2202" s="12" t="s">
        <v>5619</v>
      </c>
      <c r="N2202" s="16" t="s">
        <v>206</v>
      </c>
      <c r="O2202" s="16" t="s">
        <v>420</v>
      </c>
      <c r="P2202" s="12" t="s">
        <v>131</v>
      </c>
      <c r="Q2202" s="16">
        <v>2023</v>
      </c>
      <c r="R2202" s="16">
        <v>2.82</v>
      </c>
      <c r="T2202" s="16">
        <v>0</v>
      </c>
      <c r="V2202" s="12" t="s">
        <v>204</v>
      </c>
      <c r="W2202" s="12" t="s">
        <v>204</v>
      </c>
      <c r="X2202" s="16">
        <v>2</v>
      </c>
      <c r="Y2202" s="16">
        <v>10</v>
      </c>
      <c r="Z2202" s="16">
        <v>2.82</v>
      </c>
      <c r="AA2202" s="16">
        <f t="shared" si="438"/>
        <v>338.4</v>
      </c>
      <c r="AB2202" s="16" t="s">
        <v>2404</v>
      </c>
      <c r="AC2202" s="16" t="s">
        <v>2416</v>
      </c>
      <c r="AD2202" s="16">
        <f t="shared" si="422"/>
        <v>118439.99999999999</v>
      </c>
      <c r="AE2202" s="16">
        <f t="shared" si="423"/>
        <v>987</v>
      </c>
      <c r="AF2202" s="16">
        <f t="shared" si="424"/>
        <v>370125</v>
      </c>
      <c r="AG2202" s="16">
        <f t="shared" si="425"/>
        <v>282</v>
      </c>
      <c r="AH2202" s="12">
        <f t="shared" si="426"/>
        <v>0</v>
      </c>
      <c r="AI2202" s="16">
        <f t="shared" si="427"/>
        <v>19.739999999999998</v>
      </c>
      <c r="AJ2202" s="16">
        <f t="shared" si="428"/>
        <v>68103</v>
      </c>
      <c r="AK2202" s="16">
        <f t="shared" si="429"/>
        <v>1410</v>
      </c>
      <c r="AL2202" s="16">
        <f t="shared" si="430"/>
        <v>14100</v>
      </c>
      <c r="AM2202" s="16">
        <f t="shared" si="431"/>
        <v>200220</v>
      </c>
      <c r="AN2202" s="16">
        <f t="shared" si="432"/>
        <v>770988</v>
      </c>
      <c r="AO2202" s="12" t="s">
        <v>1486</v>
      </c>
      <c r="AP2202" s="16">
        <v>2.82</v>
      </c>
      <c r="AQ2202" s="16" t="s">
        <v>207</v>
      </c>
      <c r="AR2202" s="16" t="s">
        <v>207</v>
      </c>
      <c r="AS2202" s="16" t="s">
        <v>207</v>
      </c>
      <c r="AW2202" s="16" t="s">
        <v>2386</v>
      </c>
      <c r="AX2202" s="16" t="s">
        <v>204</v>
      </c>
      <c r="AY2202" s="16" t="s">
        <v>207</v>
      </c>
      <c r="AZ2202" s="16" t="s">
        <v>207</v>
      </c>
      <c r="BA2202" s="16" t="s">
        <v>207</v>
      </c>
      <c r="BB2202" s="16" t="s">
        <v>207</v>
      </c>
      <c r="BC2202" s="16">
        <v>2.82</v>
      </c>
      <c r="BD2202" s="16">
        <f t="shared" si="433"/>
        <v>9.8699999999999992</v>
      </c>
      <c r="BE2202" s="16">
        <f t="shared" si="434"/>
        <v>4818.6750000000002</v>
      </c>
      <c r="BF2202" s="16">
        <v>0</v>
      </c>
      <c r="BG2202" s="16">
        <f t="shared" si="435"/>
        <v>3384</v>
      </c>
      <c r="BH2202" s="16">
        <f t="shared" si="436"/>
        <v>1804.8</v>
      </c>
      <c r="BI2202" s="16">
        <f t="shared" si="437"/>
        <v>22.56</v>
      </c>
    </row>
    <row r="2203" spans="1:61" ht="20.149999999999999" customHeight="1" x14ac:dyDescent="0.35">
      <c r="A2203">
        <v>2202</v>
      </c>
      <c r="B2203" t="s">
        <v>360</v>
      </c>
      <c r="C2203" t="s">
        <v>8815</v>
      </c>
      <c r="D2203" s="15" t="s">
        <v>240</v>
      </c>
      <c r="E2203" s="12" t="s">
        <v>98</v>
      </c>
      <c r="F2203" s="16">
        <v>1970</v>
      </c>
      <c r="G2203" s="12" t="s">
        <v>2567</v>
      </c>
      <c r="H2203" s="12" t="s">
        <v>2414</v>
      </c>
      <c r="I2203" s="12" t="s">
        <v>92</v>
      </c>
      <c r="J2203" s="12" t="s">
        <v>2401</v>
      </c>
      <c r="K2203" s="12" t="s">
        <v>5619</v>
      </c>
      <c r="N2203" s="16" t="s">
        <v>206</v>
      </c>
      <c r="O2203" s="16" t="s">
        <v>420</v>
      </c>
      <c r="P2203" s="12" t="s">
        <v>131</v>
      </c>
      <c r="Q2203" s="16">
        <v>2023</v>
      </c>
      <c r="R2203" s="16">
        <v>3.1</v>
      </c>
      <c r="T2203" s="16">
        <v>0</v>
      </c>
      <c r="V2203" s="12" t="s">
        <v>204</v>
      </c>
      <c r="W2203" s="12" t="s">
        <v>204</v>
      </c>
      <c r="X2203" s="16">
        <v>2</v>
      </c>
      <c r="Y2203" s="16">
        <v>5</v>
      </c>
      <c r="Z2203" s="16">
        <v>3.1</v>
      </c>
      <c r="AA2203" s="16">
        <f t="shared" si="438"/>
        <v>372</v>
      </c>
      <c r="AB2203" s="16" t="s">
        <v>2404</v>
      </c>
      <c r="AC2203" s="16" t="s">
        <v>2416</v>
      </c>
      <c r="AD2203" s="16">
        <f t="shared" si="422"/>
        <v>130200</v>
      </c>
      <c r="AE2203" s="16">
        <f t="shared" si="423"/>
        <v>1085</v>
      </c>
      <c r="AF2203" s="16">
        <f t="shared" si="424"/>
        <v>406875</v>
      </c>
      <c r="AG2203" s="16">
        <f t="shared" si="425"/>
        <v>310</v>
      </c>
      <c r="AH2203" s="12">
        <f t="shared" si="426"/>
        <v>0</v>
      </c>
      <c r="AI2203" s="16">
        <f t="shared" si="427"/>
        <v>21.7</v>
      </c>
      <c r="AJ2203" s="16">
        <f t="shared" si="428"/>
        <v>74865</v>
      </c>
      <c r="AK2203" s="16">
        <f t="shared" si="429"/>
        <v>1550</v>
      </c>
      <c r="AL2203" s="16">
        <f t="shared" si="430"/>
        <v>15500</v>
      </c>
      <c r="AM2203" s="16">
        <f t="shared" si="431"/>
        <v>220100</v>
      </c>
      <c r="AN2203" s="16">
        <f t="shared" si="432"/>
        <v>847540</v>
      </c>
      <c r="AO2203" s="12" t="s">
        <v>1486</v>
      </c>
      <c r="AP2203" s="16">
        <v>3.1</v>
      </c>
      <c r="AQ2203" s="16" t="s">
        <v>207</v>
      </c>
      <c r="AR2203" s="16" t="s">
        <v>207</v>
      </c>
      <c r="AS2203" s="16" t="s">
        <v>207</v>
      </c>
      <c r="AW2203" s="16" t="s">
        <v>2386</v>
      </c>
      <c r="AX2203" s="16" t="s">
        <v>204</v>
      </c>
      <c r="AY2203" s="16" t="s">
        <v>207</v>
      </c>
      <c r="AZ2203" s="16" t="s">
        <v>207</v>
      </c>
      <c r="BA2203" s="16" t="s">
        <v>207</v>
      </c>
      <c r="BB2203" s="16" t="s">
        <v>207</v>
      </c>
      <c r="BC2203" s="16">
        <v>3.1</v>
      </c>
      <c r="BD2203" s="16">
        <f t="shared" si="433"/>
        <v>10.85</v>
      </c>
      <c r="BE2203" s="16">
        <f t="shared" si="434"/>
        <v>5297.125</v>
      </c>
      <c r="BF2203" s="16">
        <v>0</v>
      </c>
      <c r="BG2203" s="16">
        <f t="shared" si="435"/>
        <v>3720</v>
      </c>
      <c r="BH2203" s="16">
        <f t="shared" si="436"/>
        <v>1984</v>
      </c>
      <c r="BI2203" s="16">
        <f t="shared" si="437"/>
        <v>24.8</v>
      </c>
    </row>
    <row r="2204" spans="1:61" ht="20.149999999999999" customHeight="1" x14ac:dyDescent="0.35">
      <c r="A2204">
        <v>2203</v>
      </c>
      <c r="B2204" t="s">
        <v>360</v>
      </c>
      <c r="C2204" t="s">
        <v>8816</v>
      </c>
      <c r="D2204" s="15" t="s">
        <v>241</v>
      </c>
      <c r="E2204" s="12" t="s">
        <v>93</v>
      </c>
      <c r="G2204" s="12" t="s">
        <v>2567</v>
      </c>
      <c r="H2204" s="12" t="s">
        <v>2414</v>
      </c>
      <c r="I2204" s="12" t="s">
        <v>92</v>
      </c>
      <c r="J2204" s="12" t="s">
        <v>2401</v>
      </c>
      <c r="K2204" s="12" t="s">
        <v>5619</v>
      </c>
      <c r="N2204" s="16" t="s">
        <v>206</v>
      </c>
      <c r="O2204" s="16" t="s">
        <v>420</v>
      </c>
      <c r="P2204" s="12" t="s">
        <v>131</v>
      </c>
      <c r="Q2204" s="16">
        <v>2023</v>
      </c>
      <c r="R2204" s="16">
        <v>1.1499999999999999</v>
      </c>
      <c r="T2204" s="16">
        <v>0</v>
      </c>
      <c r="V2204" s="12" t="s">
        <v>204</v>
      </c>
      <c r="W2204" s="12" t="s">
        <v>204</v>
      </c>
      <c r="X2204" s="16">
        <v>2</v>
      </c>
      <c r="Y2204" s="16">
        <v>12</v>
      </c>
      <c r="Z2204" s="16">
        <v>1.1499999999999999</v>
      </c>
      <c r="AA2204" s="16">
        <f t="shared" si="438"/>
        <v>138</v>
      </c>
      <c r="AB2204" s="16" t="s">
        <v>2404</v>
      </c>
      <c r="AC2204" s="16" t="s">
        <v>2416</v>
      </c>
      <c r="AD2204" s="16">
        <f t="shared" si="422"/>
        <v>48300</v>
      </c>
      <c r="AE2204" s="16">
        <f t="shared" si="423"/>
        <v>402.49999999999994</v>
      </c>
      <c r="AF2204" s="16">
        <f t="shared" si="424"/>
        <v>150937.49999999997</v>
      </c>
      <c r="AG2204" s="16">
        <f t="shared" si="425"/>
        <v>114.99999999999999</v>
      </c>
      <c r="AH2204" s="12">
        <f t="shared" si="426"/>
        <v>0</v>
      </c>
      <c r="AI2204" s="16">
        <f t="shared" si="427"/>
        <v>8.0499999999999989</v>
      </c>
      <c r="AJ2204" s="16">
        <f t="shared" si="428"/>
        <v>27772.499999999996</v>
      </c>
      <c r="AK2204" s="16">
        <f t="shared" si="429"/>
        <v>575</v>
      </c>
      <c r="AL2204" s="16">
        <f t="shared" si="430"/>
        <v>5750</v>
      </c>
      <c r="AM2204" s="16">
        <f t="shared" si="431"/>
        <v>81650</v>
      </c>
      <c r="AN2204" s="16">
        <f t="shared" si="432"/>
        <v>314410</v>
      </c>
      <c r="AO2204" s="12" t="s">
        <v>1486</v>
      </c>
      <c r="AP2204" s="16">
        <v>1.1499999999999999</v>
      </c>
      <c r="AQ2204" s="16" t="s">
        <v>207</v>
      </c>
      <c r="AR2204" s="16" t="s">
        <v>207</v>
      </c>
      <c r="AS2204" s="16" t="s">
        <v>207</v>
      </c>
      <c r="AW2204" s="16" t="s">
        <v>2386</v>
      </c>
      <c r="AX2204" s="16" t="s">
        <v>204</v>
      </c>
      <c r="AY2204" s="16" t="s">
        <v>207</v>
      </c>
      <c r="AZ2204" s="16" t="s">
        <v>207</v>
      </c>
      <c r="BA2204" s="16" t="s">
        <v>207</v>
      </c>
      <c r="BB2204" s="16" t="s">
        <v>207</v>
      </c>
      <c r="BC2204" s="16">
        <v>1.1499999999999999</v>
      </c>
      <c r="BD2204" s="16">
        <f t="shared" si="433"/>
        <v>4.0249999999999995</v>
      </c>
      <c r="BE2204" s="16">
        <f t="shared" si="434"/>
        <v>1965.0625</v>
      </c>
      <c r="BF2204" s="16">
        <v>0</v>
      </c>
      <c r="BG2204" s="16">
        <f t="shared" si="435"/>
        <v>1380</v>
      </c>
      <c r="BH2204" s="16">
        <f t="shared" si="436"/>
        <v>736</v>
      </c>
      <c r="BI2204" s="16">
        <f t="shared" si="437"/>
        <v>9.1999999999999993</v>
      </c>
    </row>
    <row r="2205" spans="1:61" ht="20.149999999999999" customHeight="1" x14ac:dyDescent="0.35">
      <c r="A2205">
        <v>2204</v>
      </c>
      <c r="B2205" t="s">
        <v>360</v>
      </c>
      <c r="C2205" t="s">
        <v>8817</v>
      </c>
      <c r="D2205" s="15" t="s">
        <v>2572</v>
      </c>
      <c r="E2205" s="12" t="s">
        <v>93</v>
      </c>
      <c r="G2205" s="12" t="s">
        <v>2567</v>
      </c>
      <c r="H2205" s="12" t="s">
        <v>2414</v>
      </c>
      <c r="I2205" s="12" t="s">
        <v>92</v>
      </c>
      <c r="J2205" s="12" t="s">
        <v>2401</v>
      </c>
      <c r="K2205" s="12" t="s">
        <v>5619</v>
      </c>
      <c r="N2205" s="16" t="s">
        <v>206</v>
      </c>
      <c r="O2205" s="16" t="s">
        <v>420</v>
      </c>
      <c r="P2205" s="12" t="s">
        <v>131</v>
      </c>
      <c r="Q2205" s="16">
        <v>2023</v>
      </c>
      <c r="R2205" s="16">
        <v>0.33</v>
      </c>
      <c r="T2205" s="16">
        <v>0</v>
      </c>
      <c r="V2205" s="12" t="s">
        <v>204</v>
      </c>
      <c r="W2205" s="12" t="s">
        <v>204</v>
      </c>
      <c r="X2205" s="16">
        <v>2</v>
      </c>
      <c r="Y2205" s="16">
        <v>8</v>
      </c>
      <c r="Z2205" s="16">
        <v>0.33</v>
      </c>
      <c r="AA2205" s="16">
        <f t="shared" si="438"/>
        <v>39.6</v>
      </c>
      <c r="AB2205" s="16" t="s">
        <v>2429</v>
      </c>
      <c r="AC2205" s="16" t="s">
        <v>2416</v>
      </c>
      <c r="AD2205" s="16">
        <f t="shared" si="422"/>
        <v>13860</v>
      </c>
      <c r="AE2205" s="16">
        <f t="shared" si="423"/>
        <v>115.5</v>
      </c>
      <c r="AF2205" s="16">
        <f t="shared" si="424"/>
        <v>43312.5</v>
      </c>
      <c r="AG2205" s="16">
        <f t="shared" si="425"/>
        <v>33</v>
      </c>
      <c r="AH2205" s="12">
        <f t="shared" si="426"/>
        <v>0</v>
      </c>
      <c r="AI2205" s="16">
        <f t="shared" si="427"/>
        <v>2.31</v>
      </c>
      <c r="AJ2205" s="16">
        <f t="shared" si="428"/>
        <v>7969.5</v>
      </c>
      <c r="AK2205" s="16">
        <f t="shared" si="429"/>
        <v>165</v>
      </c>
      <c r="AL2205" s="16">
        <f t="shared" si="430"/>
        <v>1650</v>
      </c>
      <c r="AM2205" s="16">
        <f t="shared" si="431"/>
        <v>23430</v>
      </c>
      <c r="AN2205" s="16">
        <f t="shared" si="432"/>
        <v>90222</v>
      </c>
      <c r="AO2205" s="12" t="s">
        <v>1486</v>
      </c>
      <c r="AP2205" s="16">
        <v>0.33</v>
      </c>
      <c r="AQ2205" s="16" t="s">
        <v>207</v>
      </c>
      <c r="AR2205" s="16" t="s">
        <v>207</v>
      </c>
      <c r="AS2205" s="16" t="s">
        <v>207</v>
      </c>
      <c r="AW2205" s="16" t="s">
        <v>2386</v>
      </c>
      <c r="AX2205" s="16" t="s">
        <v>204</v>
      </c>
      <c r="AY2205" s="16" t="s">
        <v>207</v>
      </c>
      <c r="AZ2205" s="16" t="s">
        <v>207</v>
      </c>
      <c r="BA2205" s="16" t="s">
        <v>207</v>
      </c>
      <c r="BB2205" s="16" t="s">
        <v>207</v>
      </c>
      <c r="BC2205" s="16">
        <v>0.33</v>
      </c>
      <c r="BD2205" s="16">
        <f t="shared" si="433"/>
        <v>1.155</v>
      </c>
      <c r="BE2205" s="16">
        <f t="shared" si="434"/>
        <v>563.88750000000005</v>
      </c>
      <c r="BF2205" s="16">
        <v>0</v>
      </c>
      <c r="BG2205" s="16">
        <f t="shared" si="435"/>
        <v>396</v>
      </c>
      <c r="BH2205" s="16">
        <f t="shared" si="436"/>
        <v>211.20000000000002</v>
      </c>
      <c r="BI2205" s="16">
        <f t="shared" si="437"/>
        <v>2.64</v>
      </c>
    </row>
    <row r="2206" spans="1:61" ht="20.149999999999999" customHeight="1" x14ac:dyDescent="0.35">
      <c r="A2206">
        <v>2205</v>
      </c>
      <c r="B2206" t="s">
        <v>360</v>
      </c>
      <c r="C2206" t="s">
        <v>8818</v>
      </c>
      <c r="D2206" s="15" t="s">
        <v>2573</v>
      </c>
      <c r="E2206" s="12" t="s">
        <v>98</v>
      </c>
      <c r="G2206" s="12" t="s">
        <v>2567</v>
      </c>
      <c r="H2206" s="12" t="s">
        <v>2414</v>
      </c>
      <c r="I2206" s="12" t="s">
        <v>92</v>
      </c>
      <c r="J2206" s="12" t="s">
        <v>2401</v>
      </c>
      <c r="K2206" s="12" t="s">
        <v>5619</v>
      </c>
      <c r="N2206" s="16" t="s">
        <v>206</v>
      </c>
      <c r="O2206" s="16" t="s">
        <v>420</v>
      </c>
      <c r="P2206" s="12" t="s">
        <v>131</v>
      </c>
      <c r="Q2206" s="16">
        <v>2023</v>
      </c>
      <c r="R2206" s="16">
        <v>0.82</v>
      </c>
      <c r="T2206" s="16">
        <v>0</v>
      </c>
      <c r="V2206" s="12" t="s">
        <v>204</v>
      </c>
      <c r="W2206" s="12" t="s">
        <v>204</v>
      </c>
      <c r="X2206" s="16">
        <v>2</v>
      </c>
      <c r="Y2206" s="16">
        <v>6</v>
      </c>
      <c r="Z2206" s="16">
        <v>0.82</v>
      </c>
      <c r="AA2206" s="16">
        <f t="shared" si="438"/>
        <v>98.399999999999991</v>
      </c>
      <c r="AB2206" s="16" t="s">
        <v>2429</v>
      </c>
      <c r="AC2206" s="16" t="s">
        <v>2416</v>
      </c>
      <c r="AD2206" s="16">
        <f t="shared" si="422"/>
        <v>34440</v>
      </c>
      <c r="AE2206" s="16">
        <f t="shared" si="423"/>
        <v>287</v>
      </c>
      <c r="AF2206" s="16">
        <f t="shared" si="424"/>
        <v>107625</v>
      </c>
      <c r="AG2206" s="16">
        <f t="shared" si="425"/>
        <v>82</v>
      </c>
      <c r="AH2206" s="12">
        <f t="shared" si="426"/>
        <v>0</v>
      </c>
      <c r="AI2206" s="16">
        <f t="shared" si="427"/>
        <v>5.7399999999999993</v>
      </c>
      <c r="AJ2206" s="16">
        <f t="shared" si="428"/>
        <v>19802.999999999996</v>
      </c>
      <c r="AK2206" s="16">
        <f t="shared" si="429"/>
        <v>410</v>
      </c>
      <c r="AL2206" s="16">
        <f t="shared" si="430"/>
        <v>4100</v>
      </c>
      <c r="AM2206" s="16">
        <f t="shared" si="431"/>
        <v>58220</v>
      </c>
      <c r="AN2206" s="16">
        <f t="shared" si="432"/>
        <v>224188</v>
      </c>
      <c r="AO2206" s="12" t="s">
        <v>1486</v>
      </c>
      <c r="AP2206" s="16">
        <v>0.82</v>
      </c>
      <c r="AQ2206" s="16" t="s">
        <v>207</v>
      </c>
      <c r="AR2206" s="16" t="s">
        <v>207</v>
      </c>
      <c r="AS2206" s="16" t="s">
        <v>207</v>
      </c>
      <c r="AW2206" s="16" t="s">
        <v>2386</v>
      </c>
      <c r="AX2206" s="16" t="s">
        <v>204</v>
      </c>
      <c r="AY2206" s="16" t="s">
        <v>207</v>
      </c>
      <c r="AZ2206" s="16" t="s">
        <v>207</v>
      </c>
      <c r="BA2206" s="16" t="s">
        <v>207</v>
      </c>
      <c r="BB2206" s="16" t="s">
        <v>207</v>
      </c>
      <c r="BC2206" s="16">
        <v>0.82</v>
      </c>
      <c r="BD2206" s="16">
        <f t="shared" si="433"/>
        <v>2.8699999999999997</v>
      </c>
      <c r="BE2206" s="16">
        <f t="shared" si="434"/>
        <v>1401.175</v>
      </c>
      <c r="BF2206" s="16">
        <v>0</v>
      </c>
      <c r="BG2206" s="16">
        <f t="shared" si="435"/>
        <v>983.99999999999989</v>
      </c>
      <c r="BH2206" s="16">
        <f t="shared" si="436"/>
        <v>524.79999999999995</v>
      </c>
      <c r="BI2206" s="16">
        <f t="shared" si="437"/>
        <v>6.56</v>
      </c>
    </row>
    <row r="2207" spans="1:61" ht="20.149999999999999" customHeight="1" x14ac:dyDescent="0.35">
      <c r="A2207">
        <v>2206</v>
      </c>
      <c r="B2207" t="s">
        <v>360</v>
      </c>
      <c r="C2207" t="s">
        <v>8819</v>
      </c>
      <c r="D2207" s="15" t="s">
        <v>2574</v>
      </c>
      <c r="E2207" s="12" t="s">
        <v>98</v>
      </c>
      <c r="G2207" s="12" t="s">
        <v>2567</v>
      </c>
      <c r="H2207" s="12" t="s">
        <v>2414</v>
      </c>
      <c r="I2207" s="12" t="s">
        <v>92</v>
      </c>
      <c r="J2207" s="12" t="s">
        <v>2401</v>
      </c>
      <c r="K2207" s="12" t="s">
        <v>5619</v>
      </c>
      <c r="N2207" s="16" t="s">
        <v>206</v>
      </c>
      <c r="O2207" s="16" t="s">
        <v>420</v>
      </c>
      <c r="P2207" s="12" t="s">
        <v>131</v>
      </c>
      <c r="Q2207" s="16">
        <v>2023</v>
      </c>
      <c r="R2207" s="16">
        <v>1.97</v>
      </c>
      <c r="T2207" s="16">
        <v>0</v>
      </c>
      <c r="V2207" s="12" t="s">
        <v>204</v>
      </c>
      <c r="W2207" s="12" t="s">
        <v>204</v>
      </c>
      <c r="X2207" s="16">
        <v>2</v>
      </c>
      <c r="Y2207" s="16">
        <v>14</v>
      </c>
      <c r="Z2207" s="16">
        <v>1.97</v>
      </c>
      <c r="AA2207" s="16">
        <f t="shared" si="438"/>
        <v>236.4</v>
      </c>
      <c r="AB2207" s="16" t="s">
        <v>2404</v>
      </c>
      <c r="AC2207" s="16" t="s">
        <v>2416</v>
      </c>
      <c r="AD2207" s="16">
        <f t="shared" si="422"/>
        <v>82740</v>
      </c>
      <c r="AE2207" s="16">
        <f t="shared" si="423"/>
        <v>689.5</v>
      </c>
      <c r="AF2207" s="16">
        <f t="shared" si="424"/>
        <v>258562.5</v>
      </c>
      <c r="AG2207" s="16">
        <f t="shared" si="425"/>
        <v>197</v>
      </c>
      <c r="AH2207" s="12">
        <f t="shared" si="426"/>
        <v>0</v>
      </c>
      <c r="AI2207" s="16">
        <f t="shared" si="427"/>
        <v>13.79</v>
      </c>
      <c r="AJ2207" s="16">
        <f t="shared" si="428"/>
        <v>47575.5</v>
      </c>
      <c r="AK2207" s="16">
        <f t="shared" si="429"/>
        <v>985</v>
      </c>
      <c r="AL2207" s="16">
        <f t="shared" si="430"/>
        <v>9850</v>
      </c>
      <c r="AM2207" s="16">
        <f t="shared" si="431"/>
        <v>139870</v>
      </c>
      <c r="AN2207" s="16">
        <f t="shared" si="432"/>
        <v>538598</v>
      </c>
      <c r="AO2207" s="12" t="s">
        <v>1486</v>
      </c>
      <c r="AP2207" s="16">
        <v>1.97</v>
      </c>
      <c r="AQ2207" s="16" t="s">
        <v>207</v>
      </c>
      <c r="AR2207" s="16" t="s">
        <v>207</v>
      </c>
      <c r="AS2207" s="16" t="s">
        <v>207</v>
      </c>
      <c r="AW2207" s="16" t="s">
        <v>2386</v>
      </c>
      <c r="AX2207" s="16" t="s">
        <v>204</v>
      </c>
      <c r="AY2207" s="16" t="s">
        <v>207</v>
      </c>
      <c r="AZ2207" s="16" t="s">
        <v>207</v>
      </c>
      <c r="BA2207" s="16" t="s">
        <v>207</v>
      </c>
      <c r="BB2207" s="16" t="s">
        <v>207</v>
      </c>
      <c r="BC2207" s="16">
        <v>1.97</v>
      </c>
      <c r="BD2207" s="16">
        <f t="shared" si="433"/>
        <v>6.8949999999999996</v>
      </c>
      <c r="BE2207" s="16">
        <f t="shared" si="434"/>
        <v>3366.2375000000002</v>
      </c>
      <c r="BF2207" s="16">
        <v>0</v>
      </c>
      <c r="BG2207" s="16">
        <f t="shared" si="435"/>
        <v>2364</v>
      </c>
      <c r="BH2207" s="16">
        <f t="shared" si="436"/>
        <v>1260.8</v>
      </c>
      <c r="BI2207" s="16">
        <f t="shared" si="437"/>
        <v>15.76</v>
      </c>
    </row>
    <row r="2208" spans="1:61" ht="20.149999999999999" customHeight="1" x14ac:dyDescent="0.35">
      <c r="A2208">
        <v>2207</v>
      </c>
      <c r="B2208" t="s">
        <v>360</v>
      </c>
      <c r="C2208" t="s">
        <v>8820</v>
      </c>
      <c r="D2208" s="15" t="s">
        <v>242</v>
      </c>
      <c r="E2208" s="12" t="s">
        <v>98</v>
      </c>
      <c r="G2208" s="12" t="s">
        <v>2567</v>
      </c>
      <c r="H2208" s="12" t="s">
        <v>2414</v>
      </c>
      <c r="I2208" s="12" t="s">
        <v>92</v>
      </c>
      <c r="J2208" s="12" t="s">
        <v>2401</v>
      </c>
      <c r="K2208" s="12" t="s">
        <v>5619</v>
      </c>
      <c r="N2208" s="16" t="s">
        <v>206</v>
      </c>
      <c r="O2208" s="16" t="s">
        <v>420</v>
      </c>
      <c r="P2208" s="12" t="s">
        <v>131</v>
      </c>
      <c r="Q2208" s="16">
        <v>2023</v>
      </c>
      <c r="R2208" s="16">
        <v>1.78</v>
      </c>
      <c r="T2208" s="16">
        <v>0</v>
      </c>
      <c r="V2208" s="12" t="s">
        <v>204</v>
      </c>
      <c r="W2208" s="12" t="s">
        <v>204</v>
      </c>
      <c r="X2208" s="16">
        <v>1</v>
      </c>
      <c r="Y2208" s="16">
        <v>8</v>
      </c>
      <c r="Z2208" s="16">
        <v>1.78</v>
      </c>
      <c r="AA2208" s="16">
        <f t="shared" si="438"/>
        <v>213.6</v>
      </c>
      <c r="AB2208" s="16" t="s">
        <v>2404</v>
      </c>
      <c r="AC2208" s="16" t="s">
        <v>2416</v>
      </c>
      <c r="AD2208" s="16">
        <f t="shared" si="422"/>
        <v>74760</v>
      </c>
      <c r="AE2208" s="16">
        <f t="shared" si="423"/>
        <v>623</v>
      </c>
      <c r="AF2208" s="16">
        <f t="shared" si="424"/>
        <v>233625</v>
      </c>
      <c r="AG2208" s="16">
        <f t="shared" si="425"/>
        <v>178</v>
      </c>
      <c r="AH2208" s="12">
        <f t="shared" si="426"/>
        <v>0</v>
      </c>
      <c r="AI2208" s="16">
        <f t="shared" si="427"/>
        <v>12.46</v>
      </c>
      <c r="AJ2208" s="16">
        <f t="shared" si="428"/>
        <v>42987</v>
      </c>
      <c r="AK2208" s="16">
        <f t="shared" si="429"/>
        <v>890</v>
      </c>
      <c r="AL2208" s="16">
        <f t="shared" si="430"/>
        <v>8900</v>
      </c>
      <c r="AM2208" s="16">
        <f t="shared" si="431"/>
        <v>126380</v>
      </c>
      <c r="AN2208" s="16">
        <f t="shared" si="432"/>
        <v>486652</v>
      </c>
      <c r="AO2208" s="12" t="s">
        <v>1486</v>
      </c>
      <c r="AP2208" s="16">
        <v>1.78</v>
      </c>
      <c r="AQ2208" s="16" t="s">
        <v>207</v>
      </c>
      <c r="AR2208" s="16" t="s">
        <v>207</v>
      </c>
      <c r="AS2208" s="16" t="s">
        <v>207</v>
      </c>
      <c r="AW2208" s="16" t="s">
        <v>2386</v>
      </c>
      <c r="AX2208" s="16" t="s">
        <v>204</v>
      </c>
      <c r="AY2208" s="16" t="s">
        <v>207</v>
      </c>
      <c r="AZ2208" s="16" t="s">
        <v>207</v>
      </c>
      <c r="BA2208" s="16" t="s">
        <v>207</v>
      </c>
      <c r="BB2208" s="16" t="s">
        <v>207</v>
      </c>
      <c r="BC2208" s="16">
        <v>1.78</v>
      </c>
      <c r="BD2208" s="16">
        <f t="shared" si="433"/>
        <v>6.23</v>
      </c>
      <c r="BE2208" s="16">
        <f t="shared" si="434"/>
        <v>3041.5749999999998</v>
      </c>
      <c r="BF2208" s="16">
        <v>0</v>
      </c>
      <c r="BG2208" s="16">
        <f t="shared" si="435"/>
        <v>2136</v>
      </c>
      <c r="BH2208" s="16">
        <f t="shared" si="436"/>
        <v>1139.2</v>
      </c>
      <c r="BI2208" s="16">
        <f t="shared" si="437"/>
        <v>14.24</v>
      </c>
    </row>
    <row r="2209" spans="1:61" ht="20.149999999999999" customHeight="1" x14ac:dyDescent="0.35">
      <c r="A2209">
        <v>2208</v>
      </c>
      <c r="B2209" t="s">
        <v>360</v>
      </c>
      <c r="C2209" t="s">
        <v>8821</v>
      </c>
      <c r="D2209" s="15" t="s">
        <v>2575</v>
      </c>
      <c r="E2209" s="12" t="s">
        <v>98</v>
      </c>
      <c r="F2209" s="16">
        <v>1955</v>
      </c>
      <c r="G2209" s="12" t="s">
        <v>2567</v>
      </c>
      <c r="H2209" s="12" t="s">
        <v>2414</v>
      </c>
      <c r="I2209" s="12" t="s">
        <v>92</v>
      </c>
      <c r="J2209" s="12" t="s">
        <v>2401</v>
      </c>
      <c r="K2209" s="12" t="s">
        <v>5619</v>
      </c>
      <c r="N2209" s="16" t="s">
        <v>206</v>
      </c>
      <c r="O2209" s="16" t="s">
        <v>420</v>
      </c>
      <c r="P2209" s="12" t="s">
        <v>131</v>
      </c>
      <c r="Q2209" s="16">
        <v>2023</v>
      </c>
      <c r="R2209" s="16">
        <v>0.36</v>
      </c>
      <c r="T2209" s="16">
        <v>0</v>
      </c>
      <c r="V2209" s="12" t="s">
        <v>204</v>
      </c>
      <c r="W2209" s="12" t="s">
        <v>204</v>
      </c>
      <c r="X2209" s="16">
        <v>1</v>
      </c>
      <c r="Y2209" s="16">
        <v>8</v>
      </c>
      <c r="Z2209" s="16">
        <v>0.36</v>
      </c>
      <c r="AA2209" s="16">
        <f t="shared" si="438"/>
        <v>43.199999999999996</v>
      </c>
      <c r="AB2209" s="16" t="s">
        <v>2404</v>
      </c>
      <c r="AC2209" s="16" t="s">
        <v>2416</v>
      </c>
      <c r="AD2209" s="16">
        <f t="shared" si="422"/>
        <v>15119.999999999998</v>
      </c>
      <c r="AE2209" s="16">
        <f t="shared" si="423"/>
        <v>126</v>
      </c>
      <c r="AF2209" s="16">
        <f t="shared" si="424"/>
        <v>47250</v>
      </c>
      <c r="AG2209" s="16">
        <f t="shared" si="425"/>
        <v>36</v>
      </c>
      <c r="AH2209" s="12">
        <f t="shared" si="426"/>
        <v>0</v>
      </c>
      <c r="AI2209" s="16">
        <f t="shared" si="427"/>
        <v>2.52</v>
      </c>
      <c r="AJ2209" s="16">
        <f t="shared" si="428"/>
        <v>8694</v>
      </c>
      <c r="AK2209" s="16">
        <f t="shared" si="429"/>
        <v>180</v>
      </c>
      <c r="AL2209" s="16">
        <f t="shared" si="430"/>
        <v>1800</v>
      </c>
      <c r="AM2209" s="16">
        <f t="shared" si="431"/>
        <v>25560</v>
      </c>
      <c r="AN2209" s="16">
        <f t="shared" si="432"/>
        <v>98424</v>
      </c>
      <c r="AO2209" s="12" t="s">
        <v>1486</v>
      </c>
      <c r="AP2209" s="16">
        <v>0.36</v>
      </c>
      <c r="AQ2209" s="16" t="s">
        <v>207</v>
      </c>
      <c r="AR2209" s="16" t="s">
        <v>207</v>
      </c>
      <c r="AS2209" s="16" t="s">
        <v>207</v>
      </c>
      <c r="AW2209" s="16" t="s">
        <v>2386</v>
      </c>
      <c r="AX2209" s="16" t="s">
        <v>204</v>
      </c>
      <c r="AY2209" s="16" t="s">
        <v>207</v>
      </c>
      <c r="AZ2209" s="16" t="s">
        <v>207</v>
      </c>
      <c r="BA2209" s="16" t="s">
        <v>207</v>
      </c>
      <c r="BB2209" s="16" t="s">
        <v>207</v>
      </c>
      <c r="BC2209" s="16">
        <v>0.36</v>
      </c>
      <c r="BD2209" s="16">
        <f t="shared" si="433"/>
        <v>1.26</v>
      </c>
      <c r="BE2209" s="16">
        <f t="shared" si="434"/>
        <v>615.15</v>
      </c>
      <c r="BF2209" s="16">
        <v>0</v>
      </c>
      <c r="BG2209" s="16">
        <f t="shared" si="435"/>
        <v>432</v>
      </c>
      <c r="BH2209" s="16">
        <f t="shared" si="436"/>
        <v>230.39999999999998</v>
      </c>
      <c r="BI2209" s="16">
        <f t="shared" si="437"/>
        <v>2.88</v>
      </c>
    </row>
    <row r="2210" spans="1:61" ht="20.149999999999999" customHeight="1" x14ac:dyDescent="0.35">
      <c r="A2210">
        <v>2209</v>
      </c>
      <c r="B2210" t="s">
        <v>360</v>
      </c>
      <c r="C2210" t="s">
        <v>8822</v>
      </c>
      <c r="D2210" s="15" t="s">
        <v>243</v>
      </c>
      <c r="E2210" s="12" t="s">
        <v>98</v>
      </c>
      <c r="F2210" s="16">
        <v>1958</v>
      </c>
      <c r="G2210" s="12" t="s">
        <v>2567</v>
      </c>
      <c r="H2210" s="12" t="s">
        <v>2414</v>
      </c>
      <c r="I2210" s="12" t="s">
        <v>92</v>
      </c>
      <c r="J2210" s="12" t="s">
        <v>2401</v>
      </c>
      <c r="K2210" s="12" t="s">
        <v>5619</v>
      </c>
      <c r="N2210" s="16" t="s">
        <v>206</v>
      </c>
      <c r="O2210" s="16" t="s">
        <v>420</v>
      </c>
      <c r="P2210" s="12" t="s">
        <v>131</v>
      </c>
      <c r="Q2210" s="16">
        <v>2023</v>
      </c>
      <c r="R2210" s="16">
        <v>3.06</v>
      </c>
      <c r="T2210" s="16">
        <v>0</v>
      </c>
      <c r="V2210" s="12" t="s">
        <v>204</v>
      </c>
      <c r="W2210" s="12" t="s">
        <v>204</v>
      </c>
      <c r="X2210" s="16">
        <v>1</v>
      </c>
      <c r="Y2210" s="16">
        <v>8</v>
      </c>
      <c r="Z2210" s="16">
        <v>3.06</v>
      </c>
      <c r="AA2210" s="16">
        <f t="shared" si="438"/>
        <v>367.2</v>
      </c>
      <c r="AB2210" s="16" t="s">
        <v>2404</v>
      </c>
      <c r="AC2210" s="16" t="s">
        <v>2416</v>
      </c>
      <c r="AD2210" s="16">
        <f t="shared" si="422"/>
        <v>128520</v>
      </c>
      <c r="AE2210" s="16">
        <f t="shared" si="423"/>
        <v>1071</v>
      </c>
      <c r="AF2210" s="16">
        <f t="shared" si="424"/>
        <v>401625</v>
      </c>
      <c r="AG2210" s="16">
        <f t="shared" si="425"/>
        <v>306</v>
      </c>
      <c r="AH2210" s="12">
        <f t="shared" si="426"/>
        <v>0</v>
      </c>
      <c r="AI2210" s="16">
        <f t="shared" si="427"/>
        <v>21.42</v>
      </c>
      <c r="AJ2210" s="16">
        <f t="shared" si="428"/>
        <v>73899</v>
      </c>
      <c r="AK2210" s="16">
        <f t="shared" si="429"/>
        <v>1530</v>
      </c>
      <c r="AL2210" s="16">
        <f t="shared" si="430"/>
        <v>15300</v>
      </c>
      <c r="AM2210" s="16">
        <f t="shared" si="431"/>
        <v>217260</v>
      </c>
      <c r="AN2210" s="16">
        <f t="shared" si="432"/>
        <v>836604</v>
      </c>
      <c r="AO2210" s="12" t="s">
        <v>1486</v>
      </c>
      <c r="AP2210" s="16">
        <v>3.06</v>
      </c>
      <c r="AQ2210" s="16" t="s">
        <v>207</v>
      </c>
      <c r="AR2210" s="16" t="s">
        <v>207</v>
      </c>
      <c r="AS2210" s="16" t="s">
        <v>207</v>
      </c>
      <c r="AW2210" s="16" t="s">
        <v>2386</v>
      </c>
      <c r="AX2210" s="16" t="s">
        <v>204</v>
      </c>
      <c r="AY2210" s="16" t="s">
        <v>207</v>
      </c>
      <c r="AZ2210" s="16" t="s">
        <v>207</v>
      </c>
      <c r="BA2210" s="16" t="s">
        <v>207</v>
      </c>
      <c r="BB2210" s="16" t="s">
        <v>207</v>
      </c>
      <c r="BC2210" s="16">
        <v>3.06</v>
      </c>
      <c r="BD2210" s="16">
        <f t="shared" si="433"/>
        <v>10.71</v>
      </c>
      <c r="BE2210" s="16">
        <f t="shared" si="434"/>
        <v>5228.7749999999996</v>
      </c>
      <c r="BF2210" s="16">
        <v>0</v>
      </c>
      <c r="BG2210" s="16">
        <f t="shared" si="435"/>
        <v>3672</v>
      </c>
      <c r="BH2210" s="16">
        <f t="shared" si="436"/>
        <v>1958.4</v>
      </c>
      <c r="BI2210" s="16">
        <f t="shared" si="437"/>
        <v>24.48</v>
      </c>
    </row>
    <row r="2211" spans="1:61" ht="20.149999999999999" customHeight="1" x14ac:dyDescent="0.35">
      <c r="A2211">
        <v>2210</v>
      </c>
      <c r="B2211" t="s">
        <v>360</v>
      </c>
      <c r="C2211" t="s">
        <v>8823</v>
      </c>
      <c r="D2211" s="15" t="s">
        <v>244</v>
      </c>
      <c r="E2211" s="12" t="s">
        <v>98</v>
      </c>
      <c r="G2211" s="12" t="s">
        <v>2567</v>
      </c>
      <c r="H2211" s="12" t="s">
        <v>2414</v>
      </c>
      <c r="I2211" s="12" t="s">
        <v>92</v>
      </c>
      <c r="J2211" s="12" t="s">
        <v>2401</v>
      </c>
      <c r="K2211" s="12" t="s">
        <v>5619</v>
      </c>
      <c r="N2211" s="16" t="s">
        <v>206</v>
      </c>
      <c r="O2211" s="16" t="s">
        <v>420</v>
      </c>
      <c r="P2211" s="12" t="s">
        <v>131</v>
      </c>
      <c r="Q2211" s="16">
        <v>2023</v>
      </c>
      <c r="R2211" s="16">
        <v>2.57</v>
      </c>
      <c r="T2211" s="16">
        <v>0</v>
      </c>
      <c r="V2211" s="12" t="s">
        <v>204</v>
      </c>
      <c r="W2211" s="12" t="s">
        <v>204</v>
      </c>
      <c r="X2211" s="16">
        <v>1</v>
      </c>
      <c r="Y2211" s="16">
        <v>8</v>
      </c>
      <c r="Z2211" s="16">
        <v>2.57</v>
      </c>
      <c r="AA2211" s="16">
        <f t="shared" si="438"/>
        <v>308.39999999999998</v>
      </c>
      <c r="AB2211" s="16" t="s">
        <v>2404</v>
      </c>
      <c r="AC2211" s="16" t="s">
        <v>2416</v>
      </c>
      <c r="AD2211" s="16">
        <f t="shared" si="422"/>
        <v>107939.99999999999</v>
      </c>
      <c r="AE2211" s="16">
        <f t="shared" si="423"/>
        <v>899.5</v>
      </c>
      <c r="AF2211" s="16">
        <f t="shared" si="424"/>
        <v>337312.5</v>
      </c>
      <c r="AG2211" s="16">
        <f t="shared" si="425"/>
        <v>257</v>
      </c>
      <c r="AH2211" s="12">
        <f t="shared" si="426"/>
        <v>0</v>
      </c>
      <c r="AI2211" s="16">
        <f t="shared" si="427"/>
        <v>17.989999999999998</v>
      </c>
      <c r="AJ2211" s="16">
        <f t="shared" si="428"/>
        <v>62065.499999999993</v>
      </c>
      <c r="AK2211" s="16">
        <f t="shared" si="429"/>
        <v>1285</v>
      </c>
      <c r="AL2211" s="16">
        <f t="shared" si="430"/>
        <v>12850</v>
      </c>
      <c r="AM2211" s="16">
        <f t="shared" si="431"/>
        <v>182470</v>
      </c>
      <c r="AN2211" s="16">
        <f t="shared" si="432"/>
        <v>702638</v>
      </c>
      <c r="AO2211" s="12" t="s">
        <v>1486</v>
      </c>
      <c r="AP2211" s="16">
        <v>2.57</v>
      </c>
      <c r="AQ2211" s="16" t="s">
        <v>207</v>
      </c>
      <c r="AR2211" s="16" t="s">
        <v>207</v>
      </c>
      <c r="AS2211" s="16" t="s">
        <v>207</v>
      </c>
      <c r="AW2211" s="16" t="s">
        <v>2386</v>
      </c>
      <c r="AX2211" s="16" t="s">
        <v>204</v>
      </c>
      <c r="AY2211" s="16" t="s">
        <v>207</v>
      </c>
      <c r="AZ2211" s="16" t="s">
        <v>207</v>
      </c>
      <c r="BA2211" s="16" t="s">
        <v>207</v>
      </c>
      <c r="BB2211" s="16" t="s">
        <v>207</v>
      </c>
      <c r="BC2211" s="16">
        <v>2.57</v>
      </c>
      <c r="BD2211" s="16">
        <f t="shared" si="433"/>
        <v>8.9949999999999992</v>
      </c>
      <c r="BE2211" s="16">
        <f t="shared" si="434"/>
        <v>4391.4875000000002</v>
      </c>
      <c r="BF2211" s="16">
        <v>0</v>
      </c>
      <c r="BG2211" s="16">
        <f t="shared" si="435"/>
        <v>3084</v>
      </c>
      <c r="BH2211" s="16">
        <f t="shared" si="436"/>
        <v>1644.8</v>
      </c>
      <c r="BI2211" s="16">
        <f t="shared" si="437"/>
        <v>20.56</v>
      </c>
    </row>
    <row r="2212" spans="1:61" ht="20.149999999999999" customHeight="1" x14ac:dyDescent="0.35">
      <c r="A2212">
        <v>2211</v>
      </c>
      <c r="B2212" t="s">
        <v>360</v>
      </c>
      <c r="C2212" t="s">
        <v>8824</v>
      </c>
      <c r="D2212" s="15" t="s">
        <v>245</v>
      </c>
      <c r="E2212" s="12" t="s">
        <v>98</v>
      </c>
      <c r="F2212" s="16">
        <v>1977</v>
      </c>
      <c r="G2212" s="12" t="s">
        <v>2567</v>
      </c>
      <c r="H2212" s="12" t="s">
        <v>2414</v>
      </c>
      <c r="I2212" s="12" t="s">
        <v>92</v>
      </c>
      <c r="J2212" s="12" t="s">
        <v>2401</v>
      </c>
      <c r="K2212" s="12" t="s">
        <v>5619</v>
      </c>
      <c r="N2212" s="16" t="s">
        <v>206</v>
      </c>
      <c r="O2212" s="16" t="s">
        <v>420</v>
      </c>
      <c r="P2212" s="12" t="s">
        <v>131</v>
      </c>
      <c r="Q2212" s="16">
        <v>2023</v>
      </c>
      <c r="R2212" s="16">
        <v>0.7</v>
      </c>
      <c r="T2212" s="16">
        <v>0</v>
      </c>
      <c r="V2212" s="12" t="s">
        <v>204</v>
      </c>
      <c r="W2212" s="12" t="s">
        <v>204</v>
      </c>
      <c r="X2212" s="16">
        <v>1</v>
      </c>
      <c r="Y2212" s="16">
        <v>8</v>
      </c>
      <c r="Z2212" s="16">
        <v>0.7</v>
      </c>
      <c r="AA2212" s="16">
        <f t="shared" si="438"/>
        <v>84</v>
      </c>
      <c r="AB2212" s="16" t="s">
        <v>2404</v>
      </c>
      <c r="AC2212" s="16" t="s">
        <v>2416</v>
      </c>
      <c r="AD2212" s="16">
        <f t="shared" si="422"/>
        <v>29400</v>
      </c>
      <c r="AE2212" s="16">
        <f t="shared" si="423"/>
        <v>244.99999999999997</v>
      </c>
      <c r="AF2212" s="16">
        <f t="shared" si="424"/>
        <v>91874.999999999985</v>
      </c>
      <c r="AG2212" s="16">
        <f t="shared" si="425"/>
        <v>70</v>
      </c>
      <c r="AH2212" s="12">
        <f t="shared" si="426"/>
        <v>0</v>
      </c>
      <c r="AI2212" s="16">
        <f t="shared" si="427"/>
        <v>4.8999999999999995</v>
      </c>
      <c r="AJ2212" s="16">
        <f t="shared" si="428"/>
        <v>16904.999999999996</v>
      </c>
      <c r="AK2212" s="16">
        <f t="shared" si="429"/>
        <v>350</v>
      </c>
      <c r="AL2212" s="16">
        <f t="shared" si="430"/>
        <v>3500</v>
      </c>
      <c r="AM2212" s="16">
        <f t="shared" si="431"/>
        <v>49700</v>
      </c>
      <c r="AN2212" s="16">
        <f t="shared" si="432"/>
        <v>191380</v>
      </c>
      <c r="AO2212" s="12" t="s">
        <v>1486</v>
      </c>
      <c r="AP2212" s="16">
        <v>0.7</v>
      </c>
      <c r="AQ2212" s="16" t="s">
        <v>207</v>
      </c>
      <c r="AR2212" s="16" t="s">
        <v>207</v>
      </c>
      <c r="AS2212" s="16" t="s">
        <v>207</v>
      </c>
      <c r="AW2212" s="16" t="s">
        <v>2386</v>
      </c>
      <c r="AX2212" s="16" t="s">
        <v>204</v>
      </c>
      <c r="AY2212" s="16" t="s">
        <v>207</v>
      </c>
      <c r="AZ2212" s="16" t="s">
        <v>207</v>
      </c>
      <c r="BA2212" s="16" t="s">
        <v>207</v>
      </c>
      <c r="BB2212" s="16" t="s">
        <v>207</v>
      </c>
      <c r="BC2212" s="16">
        <v>0.7</v>
      </c>
      <c r="BD2212" s="16">
        <f t="shared" si="433"/>
        <v>2.4499999999999997</v>
      </c>
      <c r="BE2212" s="16">
        <f t="shared" si="434"/>
        <v>1196.125</v>
      </c>
      <c r="BF2212" s="16">
        <v>0</v>
      </c>
      <c r="BG2212" s="16">
        <f t="shared" si="435"/>
        <v>840</v>
      </c>
      <c r="BH2212" s="16">
        <f t="shared" si="436"/>
        <v>448</v>
      </c>
      <c r="BI2212" s="16">
        <f t="shared" si="437"/>
        <v>5.6</v>
      </c>
    </row>
    <row r="2213" spans="1:61" ht="20.149999999999999" customHeight="1" x14ac:dyDescent="0.35">
      <c r="A2213">
        <v>2212</v>
      </c>
      <c r="B2213" t="s">
        <v>360</v>
      </c>
      <c r="C2213" t="s">
        <v>8825</v>
      </c>
      <c r="D2213" s="15" t="s">
        <v>246</v>
      </c>
      <c r="E2213" s="12" t="s">
        <v>93</v>
      </c>
      <c r="F2213" s="16">
        <v>1958</v>
      </c>
      <c r="G2213" s="12" t="s">
        <v>2567</v>
      </c>
      <c r="H2213" s="12" t="s">
        <v>2414</v>
      </c>
      <c r="I2213" s="12" t="s">
        <v>92</v>
      </c>
      <c r="J2213" s="12" t="s">
        <v>2401</v>
      </c>
      <c r="K2213" s="12" t="s">
        <v>5619</v>
      </c>
      <c r="N2213" s="16" t="s">
        <v>206</v>
      </c>
      <c r="O2213" s="16" t="s">
        <v>420</v>
      </c>
      <c r="P2213" s="12" t="s">
        <v>131</v>
      </c>
      <c r="Q2213" s="16">
        <v>2023</v>
      </c>
      <c r="R2213" s="16">
        <v>0.67</v>
      </c>
      <c r="T2213" s="16">
        <v>0</v>
      </c>
      <c r="V2213" s="12" t="s">
        <v>204</v>
      </c>
      <c r="W2213" s="12" t="s">
        <v>204</v>
      </c>
      <c r="X2213" s="16">
        <v>1</v>
      </c>
      <c r="Y2213" s="16">
        <v>8</v>
      </c>
      <c r="Z2213" s="16">
        <v>0.67</v>
      </c>
      <c r="AA2213" s="16">
        <f t="shared" si="438"/>
        <v>80.400000000000006</v>
      </c>
      <c r="AB2213" s="16" t="s">
        <v>2404</v>
      </c>
      <c r="AC2213" s="16" t="s">
        <v>2416</v>
      </c>
      <c r="AD2213" s="16">
        <f t="shared" ref="AD2213:AD2276" si="439">AA2213*350</f>
        <v>28140.000000000004</v>
      </c>
      <c r="AE2213" s="16">
        <f t="shared" ref="AE2213:AE2276" si="440">Z2213*350</f>
        <v>234.5</v>
      </c>
      <c r="AF2213" s="16">
        <f t="shared" ref="AF2213:AF2276" si="441">AE2213*375</f>
        <v>87937.5</v>
      </c>
      <c r="AG2213" s="16">
        <f t="shared" ref="AG2213:AG2276" si="442">Z2213*100</f>
        <v>67</v>
      </c>
      <c r="AH2213" s="12">
        <f t="shared" ref="AH2213:AH2276" si="443">AG2213*0</f>
        <v>0</v>
      </c>
      <c r="AI2213" s="16">
        <f t="shared" ref="AI2213:AI2276" si="444">7*Z2213</f>
        <v>4.6900000000000004</v>
      </c>
      <c r="AJ2213" s="16">
        <f t="shared" ref="AJ2213:AJ2276" si="445">AI2213*3450</f>
        <v>16180.500000000002</v>
      </c>
      <c r="AK2213" s="16">
        <f t="shared" ref="AK2213:AK2276" si="446">Z2213*500</f>
        <v>335</v>
      </c>
      <c r="AL2213" s="16">
        <f t="shared" ref="AL2213:AL2276" si="447">1*5000*Z2213</f>
        <v>3350</v>
      </c>
      <c r="AM2213" s="16">
        <f t="shared" ref="AM2213:AM2276" si="448">Z2213*71000</f>
        <v>47570</v>
      </c>
      <c r="AN2213" s="16">
        <f t="shared" ref="AN2213:AN2276" si="449">AM2213+AL2213+AJ2213+AF2213+AD2213</f>
        <v>183178</v>
      </c>
      <c r="AO2213" s="12" t="s">
        <v>1486</v>
      </c>
      <c r="AP2213" s="16">
        <v>0.67</v>
      </c>
      <c r="AQ2213" s="16" t="s">
        <v>207</v>
      </c>
      <c r="AR2213" s="16" t="s">
        <v>207</v>
      </c>
      <c r="AS2213" s="16" t="s">
        <v>207</v>
      </c>
      <c r="AW2213" s="16" t="s">
        <v>2386</v>
      </c>
      <c r="AX2213" s="16" t="s">
        <v>204</v>
      </c>
      <c r="AY2213" s="16" t="s">
        <v>207</v>
      </c>
      <c r="AZ2213" s="16" t="s">
        <v>207</v>
      </c>
      <c r="BA2213" s="16" t="s">
        <v>207</v>
      </c>
      <c r="BB2213" s="16" t="s">
        <v>207</v>
      </c>
      <c r="BC2213" s="16">
        <v>0.67</v>
      </c>
      <c r="BD2213" s="16">
        <f t="shared" ref="BD2213:BD2276" si="450">3.5*BC2213</f>
        <v>2.3450000000000002</v>
      </c>
      <c r="BE2213" s="16">
        <f t="shared" ref="BE2213:BE2276" si="451">AN2213/160</f>
        <v>1144.8625</v>
      </c>
      <c r="BF2213" s="16">
        <v>0</v>
      </c>
      <c r="BG2213" s="16">
        <f t="shared" ref="BG2213:BG2276" si="452">1200*BC2213</f>
        <v>804</v>
      </c>
      <c r="BH2213" s="16">
        <f t="shared" ref="BH2213:BH2276" si="453">640*BC2213</f>
        <v>428.8</v>
      </c>
      <c r="BI2213" s="16">
        <f t="shared" ref="BI2213:BI2276" si="454">BH2213/80</f>
        <v>5.36</v>
      </c>
    </row>
    <row r="2214" spans="1:61" ht="20.149999999999999" customHeight="1" x14ac:dyDescent="0.35">
      <c r="A2214">
        <v>2213</v>
      </c>
      <c r="B2214" t="s">
        <v>360</v>
      </c>
      <c r="C2214" t="s">
        <v>8826</v>
      </c>
      <c r="D2214" s="15" t="s">
        <v>2576</v>
      </c>
      <c r="E2214" s="12" t="s">
        <v>93</v>
      </c>
      <c r="F2214" s="16">
        <v>1967</v>
      </c>
      <c r="G2214" s="12" t="s">
        <v>2567</v>
      </c>
      <c r="H2214" s="12" t="s">
        <v>2414</v>
      </c>
      <c r="I2214" s="12" t="s">
        <v>92</v>
      </c>
      <c r="J2214" s="12" t="s">
        <v>2401</v>
      </c>
      <c r="K2214" s="12" t="s">
        <v>5619</v>
      </c>
      <c r="N2214" s="16" t="s">
        <v>206</v>
      </c>
      <c r="O2214" s="16" t="s">
        <v>420</v>
      </c>
      <c r="P2214" s="12" t="s">
        <v>131</v>
      </c>
      <c r="Q2214" s="16">
        <v>2023</v>
      </c>
      <c r="R2214" s="16">
        <v>1.4</v>
      </c>
      <c r="T2214" s="16">
        <v>0</v>
      </c>
      <c r="V2214" s="12" t="s">
        <v>204</v>
      </c>
      <c r="W2214" s="12" t="s">
        <v>204</v>
      </c>
      <c r="X2214" s="16">
        <v>1</v>
      </c>
      <c r="Y2214" s="16">
        <v>8</v>
      </c>
      <c r="Z2214" s="16">
        <v>1.4</v>
      </c>
      <c r="AA2214" s="16">
        <f t="shared" ref="AA2214:AA2277" si="455">Z2214*120</f>
        <v>168</v>
      </c>
      <c r="AB2214" s="16" t="s">
        <v>2404</v>
      </c>
      <c r="AC2214" s="16" t="s">
        <v>2416</v>
      </c>
      <c r="AD2214" s="16">
        <f t="shared" si="439"/>
        <v>58800</v>
      </c>
      <c r="AE2214" s="16">
        <f t="shared" si="440"/>
        <v>489.99999999999994</v>
      </c>
      <c r="AF2214" s="16">
        <f t="shared" si="441"/>
        <v>183749.99999999997</v>
      </c>
      <c r="AG2214" s="16">
        <f t="shared" si="442"/>
        <v>140</v>
      </c>
      <c r="AH2214" s="12">
        <f t="shared" si="443"/>
        <v>0</v>
      </c>
      <c r="AI2214" s="16">
        <f t="shared" si="444"/>
        <v>9.7999999999999989</v>
      </c>
      <c r="AJ2214" s="16">
        <f t="shared" si="445"/>
        <v>33809.999999999993</v>
      </c>
      <c r="AK2214" s="16">
        <f t="shared" si="446"/>
        <v>700</v>
      </c>
      <c r="AL2214" s="16">
        <f t="shared" si="447"/>
        <v>7000</v>
      </c>
      <c r="AM2214" s="16">
        <f t="shared" si="448"/>
        <v>99400</v>
      </c>
      <c r="AN2214" s="16">
        <f t="shared" si="449"/>
        <v>382760</v>
      </c>
      <c r="AO2214" s="12" t="s">
        <v>1486</v>
      </c>
      <c r="AP2214" s="16">
        <v>1.4</v>
      </c>
      <c r="AQ2214" s="16" t="s">
        <v>207</v>
      </c>
      <c r="AR2214" s="16" t="s">
        <v>207</v>
      </c>
      <c r="AS2214" s="16" t="s">
        <v>207</v>
      </c>
      <c r="AW2214" s="16" t="s">
        <v>2386</v>
      </c>
      <c r="AX2214" s="16" t="s">
        <v>204</v>
      </c>
      <c r="AY2214" s="16" t="s">
        <v>207</v>
      </c>
      <c r="AZ2214" s="16" t="s">
        <v>207</v>
      </c>
      <c r="BA2214" s="16" t="s">
        <v>207</v>
      </c>
      <c r="BB2214" s="16" t="s">
        <v>207</v>
      </c>
      <c r="BC2214" s="16">
        <v>1.4</v>
      </c>
      <c r="BD2214" s="16">
        <f t="shared" si="450"/>
        <v>4.8999999999999995</v>
      </c>
      <c r="BE2214" s="16">
        <f t="shared" si="451"/>
        <v>2392.25</v>
      </c>
      <c r="BF2214" s="16">
        <v>0</v>
      </c>
      <c r="BG2214" s="16">
        <f t="shared" si="452"/>
        <v>1680</v>
      </c>
      <c r="BH2214" s="16">
        <f t="shared" si="453"/>
        <v>896</v>
      </c>
      <c r="BI2214" s="16">
        <f t="shared" si="454"/>
        <v>11.2</v>
      </c>
    </row>
    <row r="2215" spans="1:61" ht="20.149999999999999" customHeight="1" x14ac:dyDescent="0.35">
      <c r="A2215">
        <v>2214</v>
      </c>
      <c r="B2215" t="s">
        <v>360</v>
      </c>
      <c r="C2215" t="s">
        <v>8827</v>
      </c>
      <c r="D2215" s="15" t="s">
        <v>247</v>
      </c>
      <c r="E2215" s="12" t="s">
        <v>98</v>
      </c>
      <c r="G2215" s="12" t="s">
        <v>2567</v>
      </c>
      <c r="H2215" s="12" t="s">
        <v>2414</v>
      </c>
      <c r="I2215" s="12" t="s">
        <v>92</v>
      </c>
      <c r="J2215" s="12" t="s">
        <v>2401</v>
      </c>
      <c r="K2215" s="12" t="s">
        <v>5619</v>
      </c>
      <c r="N2215" s="16" t="s">
        <v>206</v>
      </c>
      <c r="O2215" s="16" t="s">
        <v>420</v>
      </c>
      <c r="P2215" s="12" t="s">
        <v>131</v>
      </c>
      <c r="Q2215" s="16">
        <v>2023</v>
      </c>
      <c r="R2215" s="16">
        <v>1.31</v>
      </c>
      <c r="T2215" s="16">
        <v>0</v>
      </c>
      <c r="V2215" s="12" t="s">
        <v>204</v>
      </c>
      <c r="W2215" s="12" t="s">
        <v>204</v>
      </c>
      <c r="X2215" s="16">
        <v>1</v>
      </c>
      <c r="Y2215" s="16">
        <v>8</v>
      </c>
      <c r="Z2215" s="16">
        <v>1.31</v>
      </c>
      <c r="AA2215" s="16">
        <f t="shared" si="455"/>
        <v>157.20000000000002</v>
      </c>
      <c r="AB2215" s="16" t="s">
        <v>2429</v>
      </c>
      <c r="AC2215" s="16" t="s">
        <v>2416</v>
      </c>
      <c r="AD2215" s="16">
        <f t="shared" si="439"/>
        <v>55020.000000000007</v>
      </c>
      <c r="AE2215" s="16">
        <f t="shared" si="440"/>
        <v>458.5</v>
      </c>
      <c r="AF2215" s="16">
        <f t="shared" si="441"/>
        <v>171937.5</v>
      </c>
      <c r="AG2215" s="16">
        <f t="shared" si="442"/>
        <v>131</v>
      </c>
      <c r="AH2215" s="12">
        <f t="shared" si="443"/>
        <v>0</v>
      </c>
      <c r="AI2215" s="16">
        <f t="shared" si="444"/>
        <v>9.17</v>
      </c>
      <c r="AJ2215" s="16">
        <f t="shared" si="445"/>
        <v>31636.5</v>
      </c>
      <c r="AK2215" s="16">
        <f t="shared" si="446"/>
        <v>655</v>
      </c>
      <c r="AL2215" s="16">
        <f t="shared" si="447"/>
        <v>6550</v>
      </c>
      <c r="AM2215" s="16">
        <f t="shared" si="448"/>
        <v>93010</v>
      </c>
      <c r="AN2215" s="16">
        <f t="shared" si="449"/>
        <v>358154</v>
      </c>
      <c r="AO2215" s="12" t="s">
        <v>1486</v>
      </c>
      <c r="AP2215" s="16">
        <v>1.31</v>
      </c>
      <c r="AQ2215" s="16" t="s">
        <v>207</v>
      </c>
      <c r="AR2215" s="16" t="s">
        <v>207</v>
      </c>
      <c r="AS2215" s="16" t="s">
        <v>207</v>
      </c>
      <c r="AW2215" s="16" t="s">
        <v>2386</v>
      </c>
      <c r="AX2215" s="16" t="s">
        <v>204</v>
      </c>
      <c r="AY2215" s="16" t="s">
        <v>207</v>
      </c>
      <c r="AZ2215" s="16" t="s">
        <v>207</v>
      </c>
      <c r="BA2215" s="16" t="s">
        <v>207</v>
      </c>
      <c r="BB2215" s="16" t="s">
        <v>207</v>
      </c>
      <c r="BC2215" s="16">
        <v>1.31</v>
      </c>
      <c r="BD2215" s="16">
        <f t="shared" si="450"/>
        <v>4.585</v>
      </c>
      <c r="BE2215" s="16">
        <f t="shared" si="451"/>
        <v>2238.4625000000001</v>
      </c>
      <c r="BF2215" s="16">
        <v>0</v>
      </c>
      <c r="BG2215" s="16">
        <f t="shared" si="452"/>
        <v>1572</v>
      </c>
      <c r="BH2215" s="16">
        <f t="shared" si="453"/>
        <v>838.40000000000009</v>
      </c>
      <c r="BI2215" s="16">
        <f t="shared" si="454"/>
        <v>10.48</v>
      </c>
    </row>
    <row r="2216" spans="1:61" ht="20.149999999999999" customHeight="1" x14ac:dyDescent="0.35">
      <c r="A2216">
        <v>2215</v>
      </c>
      <c r="B2216" t="s">
        <v>360</v>
      </c>
      <c r="C2216" t="s">
        <v>8828</v>
      </c>
      <c r="D2216" s="15" t="s">
        <v>2577</v>
      </c>
      <c r="E2216" s="12" t="s">
        <v>93</v>
      </c>
      <c r="G2216" s="12" t="s">
        <v>2567</v>
      </c>
      <c r="H2216" s="12" t="s">
        <v>2414</v>
      </c>
      <c r="I2216" s="12" t="s">
        <v>92</v>
      </c>
      <c r="J2216" s="12" t="s">
        <v>2401</v>
      </c>
      <c r="K2216" s="12" t="s">
        <v>5619</v>
      </c>
      <c r="N2216" s="16" t="s">
        <v>206</v>
      </c>
      <c r="O2216" s="16" t="s">
        <v>420</v>
      </c>
      <c r="P2216" s="12" t="s">
        <v>131</v>
      </c>
      <c r="Q2216" s="16">
        <v>2023</v>
      </c>
      <c r="R2216" s="16">
        <v>1.1499999999999999</v>
      </c>
      <c r="T2216" s="16">
        <v>0</v>
      </c>
      <c r="V2216" s="12" t="s">
        <v>204</v>
      </c>
      <c r="W2216" s="12" t="s">
        <v>204</v>
      </c>
      <c r="X2216" s="16">
        <v>1</v>
      </c>
      <c r="Y2216" s="16">
        <v>8</v>
      </c>
      <c r="Z2216" s="16">
        <v>1.1499999999999999</v>
      </c>
      <c r="AA2216" s="16">
        <f t="shared" si="455"/>
        <v>138</v>
      </c>
      <c r="AB2216" s="16" t="s">
        <v>2429</v>
      </c>
      <c r="AC2216" s="16" t="s">
        <v>2416</v>
      </c>
      <c r="AD2216" s="16">
        <f t="shared" si="439"/>
        <v>48300</v>
      </c>
      <c r="AE2216" s="16">
        <f t="shared" si="440"/>
        <v>402.49999999999994</v>
      </c>
      <c r="AF2216" s="16">
        <f t="shared" si="441"/>
        <v>150937.49999999997</v>
      </c>
      <c r="AG2216" s="16">
        <f t="shared" si="442"/>
        <v>114.99999999999999</v>
      </c>
      <c r="AH2216" s="12">
        <f t="shared" si="443"/>
        <v>0</v>
      </c>
      <c r="AI2216" s="16">
        <f t="shared" si="444"/>
        <v>8.0499999999999989</v>
      </c>
      <c r="AJ2216" s="16">
        <f t="shared" si="445"/>
        <v>27772.499999999996</v>
      </c>
      <c r="AK2216" s="16">
        <f t="shared" si="446"/>
        <v>575</v>
      </c>
      <c r="AL2216" s="16">
        <f t="shared" si="447"/>
        <v>5750</v>
      </c>
      <c r="AM2216" s="16">
        <f t="shared" si="448"/>
        <v>81650</v>
      </c>
      <c r="AN2216" s="16">
        <f t="shared" si="449"/>
        <v>314410</v>
      </c>
      <c r="AO2216" s="12" t="s">
        <v>1486</v>
      </c>
      <c r="AP2216" s="16">
        <v>1.1499999999999999</v>
      </c>
      <c r="AQ2216" s="16" t="s">
        <v>207</v>
      </c>
      <c r="AR2216" s="16" t="s">
        <v>207</v>
      </c>
      <c r="AS2216" s="16" t="s">
        <v>207</v>
      </c>
      <c r="AW2216" s="16" t="s">
        <v>2386</v>
      </c>
      <c r="AX2216" s="16" t="s">
        <v>204</v>
      </c>
      <c r="AY2216" s="16" t="s">
        <v>207</v>
      </c>
      <c r="AZ2216" s="16" t="s">
        <v>207</v>
      </c>
      <c r="BA2216" s="16" t="s">
        <v>207</v>
      </c>
      <c r="BB2216" s="16" t="s">
        <v>207</v>
      </c>
      <c r="BC2216" s="16">
        <v>1.1499999999999999</v>
      </c>
      <c r="BD2216" s="16">
        <f t="shared" si="450"/>
        <v>4.0249999999999995</v>
      </c>
      <c r="BE2216" s="16">
        <f t="shared" si="451"/>
        <v>1965.0625</v>
      </c>
      <c r="BF2216" s="16">
        <v>0</v>
      </c>
      <c r="BG2216" s="16">
        <f t="shared" si="452"/>
        <v>1380</v>
      </c>
      <c r="BH2216" s="16">
        <f t="shared" si="453"/>
        <v>736</v>
      </c>
      <c r="BI2216" s="16">
        <f t="shared" si="454"/>
        <v>9.1999999999999993</v>
      </c>
    </row>
    <row r="2217" spans="1:61" ht="20.149999999999999" customHeight="1" x14ac:dyDescent="0.35">
      <c r="A2217">
        <v>2216</v>
      </c>
      <c r="B2217" t="s">
        <v>360</v>
      </c>
      <c r="C2217" t="s">
        <v>8829</v>
      </c>
      <c r="D2217" s="15" t="s">
        <v>2578</v>
      </c>
      <c r="E2217" s="12" t="s">
        <v>98</v>
      </c>
      <c r="G2217" s="12" t="s">
        <v>2567</v>
      </c>
      <c r="H2217" s="12" t="s">
        <v>2414</v>
      </c>
      <c r="I2217" s="12" t="s">
        <v>92</v>
      </c>
      <c r="J2217" s="12" t="s">
        <v>2401</v>
      </c>
      <c r="K2217" s="12" t="s">
        <v>5619</v>
      </c>
      <c r="N2217" s="16" t="s">
        <v>206</v>
      </c>
      <c r="O2217" s="16" t="s">
        <v>420</v>
      </c>
      <c r="P2217" s="12" t="s">
        <v>131</v>
      </c>
      <c r="Q2217" s="16">
        <v>2023</v>
      </c>
      <c r="R2217" s="16">
        <v>2.56</v>
      </c>
      <c r="T2217" s="16">
        <v>0</v>
      </c>
      <c r="V2217" s="12" t="s">
        <v>204</v>
      </c>
      <c r="W2217" s="12" t="s">
        <v>204</v>
      </c>
      <c r="X2217" s="16">
        <v>1</v>
      </c>
      <c r="Y2217" s="16">
        <v>8</v>
      </c>
      <c r="Z2217" s="16">
        <v>2.56</v>
      </c>
      <c r="AA2217" s="16">
        <f t="shared" si="455"/>
        <v>307.2</v>
      </c>
      <c r="AB2217" s="16" t="s">
        <v>2404</v>
      </c>
      <c r="AC2217" s="16" t="s">
        <v>2416</v>
      </c>
      <c r="AD2217" s="16">
        <f t="shared" si="439"/>
        <v>107520</v>
      </c>
      <c r="AE2217" s="16">
        <f t="shared" si="440"/>
        <v>896</v>
      </c>
      <c r="AF2217" s="16">
        <f t="shared" si="441"/>
        <v>336000</v>
      </c>
      <c r="AG2217" s="16">
        <f t="shared" si="442"/>
        <v>256</v>
      </c>
      <c r="AH2217" s="12">
        <f t="shared" si="443"/>
        <v>0</v>
      </c>
      <c r="AI2217" s="16">
        <f t="shared" si="444"/>
        <v>17.920000000000002</v>
      </c>
      <c r="AJ2217" s="16">
        <f t="shared" si="445"/>
        <v>61824.000000000007</v>
      </c>
      <c r="AK2217" s="16">
        <f t="shared" si="446"/>
        <v>1280</v>
      </c>
      <c r="AL2217" s="16">
        <f t="shared" si="447"/>
        <v>12800</v>
      </c>
      <c r="AM2217" s="16">
        <f t="shared" si="448"/>
        <v>181760</v>
      </c>
      <c r="AN2217" s="16">
        <f t="shared" si="449"/>
        <v>699904</v>
      </c>
      <c r="AO2217" s="12" t="s">
        <v>1486</v>
      </c>
      <c r="AP2217" s="16">
        <v>2.56</v>
      </c>
      <c r="AQ2217" s="16" t="s">
        <v>207</v>
      </c>
      <c r="AR2217" s="16" t="s">
        <v>207</v>
      </c>
      <c r="AS2217" s="16" t="s">
        <v>207</v>
      </c>
      <c r="AW2217" s="16" t="s">
        <v>2386</v>
      </c>
      <c r="AX2217" s="16" t="s">
        <v>204</v>
      </c>
      <c r="AY2217" s="16" t="s">
        <v>207</v>
      </c>
      <c r="AZ2217" s="16" t="s">
        <v>207</v>
      </c>
      <c r="BA2217" s="16" t="s">
        <v>207</v>
      </c>
      <c r="BB2217" s="16" t="s">
        <v>207</v>
      </c>
      <c r="BC2217" s="16">
        <v>2.56</v>
      </c>
      <c r="BD2217" s="16">
        <f t="shared" si="450"/>
        <v>8.9600000000000009</v>
      </c>
      <c r="BE2217" s="16">
        <f t="shared" si="451"/>
        <v>4374.3999999999996</v>
      </c>
      <c r="BF2217" s="16">
        <v>0</v>
      </c>
      <c r="BG2217" s="16">
        <f t="shared" si="452"/>
        <v>3072</v>
      </c>
      <c r="BH2217" s="16">
        <f t="shared" si="453"/>
        <v>1638.4</v>
      </c>
      <c r="BI2217" s="16">
        <f t="shared" si="454"/>
        <v>20.48</v>
      </c>
    </row>
    <row r="2218" spans="1:61" ht="20.149999999999999" customHeight="1" x14ac:dyDescent="0.35">
      <c r="A2218">
        <v>2217</v>
      </c>
      <c r="B2218" t="s">
        <v>360</v>
      </c>
      <c r="C2218" t="s">
        <v>8830</v>
      </c>
      <c r="D2218" s="15" t="s">
        <v>248</v>
      </c>
      <c r="E2218" s="12" t="s">
        <v>93</v>
      </c>
      <c r="G2218" s="12" t="s">
        <v>2567</v>
      </c>
      <c r="H2218" s="12" t="s">
        <v>2414</v>
      </c>
      <c r="I2218" s="12" t="s">
        <v>92</v>
      </c>
      <c r="J2218" s="12" t="s">
        <v>2401</v>
      </c>
      <c r="K2218" s="12" t="s">
        <v>5619</v>
      </c>
      <c r="N2218" s="16" t="s">
        <v>206</v>
      </c>
      <c r="O2218" s="16" t="s">
        <v>420</v>
      </c>
      <c r="P2218" s="12" t="s">
        <v>131</v>
      </c>
      <c r="Q2218" s="16">
        <v>2023</v>
      </c>
      <c r="R2218" s="16">
        <v>1.19</v>
      </c>
      <c r="T2218" s="16">
        <v>0</v>
      </c>
      <c r="V2218" s="12" t="s">
        <v>204</v>
      </c>
      <c r="W2218" s="12" t="s">
        <v>204</v>
      </c>
      <c r="X2218" s="16">
        <v>1</v>
      </c>
      <c r="Y2218" s="16">
        <v>8</v>
      </c>
      <c r="Z2218" s="16">
        <v>1.19</v>
      </c>
      <c r="AA2218" s="16">
        <f t="shared" si="455"/>
        <v>142.79999999999998</v>
      </c>
      <c r="AB2218" s="16" t="s">
        <v>2404</v>
      </c>
      <c r="AC2218" s="16" t="s">
        <v>2416</v>
      </c>
      <c r="AD2218" s="16">
        <f t="shared" si="439"/>
        <v>49979.999999999993</v>
      </c>
      <c r="AE2218" s="16">
        <f t="shared" si="440"/>
        <v>416.5</v>
      </c>
      <c r="AF2218" s="16">
        <f t="shared" si="441"/>
        <v>156187.5</v>
      </c>
      <c r="AG2218" s="16">
        <f t="shared" si="442"/>
        <v>119</v>
      </c>
      <c r="AH2218" s="12">
        <f t="shared" si="443"/>
        <v>0</v>
      </c>
      <c r="AI2218" s="16">
        <f t="shared" si="444"/>
        <v>8.33</v>
      </c>
      <c r="AJ2218" s="16">
        <f t="shared" si="445"/>
        <v>28738.5</v>
      </c>
      <c r="AK2218" s="16">
        <f t="shared" si="446"/>
        <v>595</v>
      </c>
      <c r="AL2218" s="16">
        <f t="shared" si="447"/>
        <v>5950</v>
      </c>
      <c r="AM2218" s="16">
        <f t="shared" si="448"/>
        <v>84490</v>
      </c>
      <c r="AN2218" s="16">
        <f t="shared" si="449"/>
        <v>325346</v>
      </c>
      <c r="AO2218" s="12" t="s">
        <v>1486</v>
      </c>
      <c r="AP2218" s="16">
        <v>1.19</v>
      </c>
      <c r="AQ2218" s="16" t="s">
        <v>207</v>
      </c>
      <c r="AR2218" s="16" t="s">
        <v>207</v>
      </c>
      <c r="AS2218" s="16" t="s">
        <v>207</v>
      </c>
      <c r="AW2218" s="16" t="s">
        <v>2386</v>
      </c>
      <c r="AX2218" s="16" t="s">
        <v>204</v>
      </c>
      <c r="AY2218" s="16" t="s">
        <v>207</v>
      </c>
      <c r="AZ2218" s="16" t="s">
        <v>207</v>
      </c>
      <c r="BA2218" s="16" t="s">
        <v>207</v>
      </c>
      <c r="BB2218" s="16" t="s">
        <v>207</v>
      </c>
      <c r="BC2218" s="16">
        <v>1.19</v>
      </c>
      <c r="BD2218" s="16">
        <f t="shared" si="450"/>
        <v>4.165</v>
      </c>
      <c r="BE2218" s="16">
        <f t="shared" si="451"/>
        <v>2033.4124999999999</v>
      </c>
      <c r="BF2218" s="16">
        <v>0</v>
      </c>
      <c r="BG2218" s="16">
        <f t="shared" si="452"/>
        <v>1428</v>
      </c>
      <c r="BH2218" s="16">
        <f t="shared" si="453"/>
        <v>761.59999999999991</v>
      </c>
      <c r="BI2218" s="16">
        <f t="shared" si="454"/>
        <v>9.52</v>
      </c>
    </row>
    <row r="2219" spans="1:61" ht="20.149999999999999" customHeight="1" x14ac:dyDescent="0.35">
      <c r="A2219">
        <v>2218</v>
      </c>
      <c r="B2219" t="s">
        <v>360</v>
      </c>
      <c r="C2219" t="s">
        <v>8831</v>
      </c>
      <c r="D2219" s="15" t="s">
        <v>2579</v>
      </c>
      <c r="E2219" s="12" t="s">
        <v>98</v>
      </c>
      <c r="G2219" s="12" t="s">
        <v>2567</v>
      </c>
      <c r="H2219" s="12" t="s">
        <v>2414</v>
      </c>
      <c r="I2219" s="12" t="s">
        <v>92</v>
      </c>
      <c r="J2219" s="12" t="s">
        <v>2401</v>
      </c>
      <c r="K2219" s="12" t="s">
        <v>5619</v>
      </c>
      <c r="N2219" s="16" t="s">
        <v>206</v>
      </c>
      <c r="O2219" s="16" t="s">
        <v>420</v>
      </c>
      <c r="P2219" s="12" t="s">
        <v>131</v>
      </c>
      <c r="Q2219" s="16">
        <v>2023</v>
      </c>
      <c r="R2219" s="16">
        <v>1.52</v>
      </c>
      <c r="T2219" s="16">
        <v>0</v>
      </c>
      <c r="V2219" s="12" t="s">
        <v>204</v>
      </c>
      <c r="W2219" s="12" t="s">
        <v>204</v>
      </c>
      <c r="X2219" s="16">
        <v>1</v>
      </c>
      <c r="Y2219" s="16">
        <v>8</v>
      </c>
      <c r="Z2219" s="16">
        <v>1.52</v>
      </c>
      <c r="AA2219" s="16">
        <f t="shared" si="455"/>
        <v>182.4</v>
      </c>
      <c r="AB2219" s="16" t="s">
        <v>2404</v>
      </c>
      <c r="AC2219" s="16" t="s">
        <v>2416</v>
      </c>
      <c r="AD2219" s="16">
        <f t="shared" si="439"/>
        <v>63840</v>
      </c>
      <c r="AE2219" s="16">
        <f t="shared" si="440"/>
        <v>532</v>
      </c>
      <c r="AF2219" s="16">
        <f t="shared" si="441"/>
        <v>199500</v>
      </c>
      <c r="AG2219" s="16">
        <f t="shared" si="442"/>
        <v>152</v>
      </c>
      <c r="AH2219" s="12">
        <f t="shared" si="443"/>
        <v>0</v>
      </c>
      <c r="AI2219" s="16">
        <f t="shared" si="444"/>
        <v>10.64</v>
      </c>
      <c r="AJ2219" s="16">
        <f t="shared" si="445"/>
        <v>36708</v>
      </c>
      <c r="AK2219" s="16">
        <f t="shared" si="446"/>
        <v>760</v>
      </c>
      <c r="AL2219" s="16">
        <f t="shared" si="447"/>
        <v>7600</v>
      </c>
      <c r="AM2219" s="16">
        <f t="shared" si="448"/>
        <v>107920</v>
      </c>
      <c r="AN2219" s="16">
        <f t="shared" si="449"/>
        <v>415568</v>
      </c>
      <c r="AO2219" s="12" t="s">
        <v>1486</v>
      </c>
      <c r="AP2219" s="16">
        <v>1.52</v>
      </c>
      <c r="AQ2219" s="16" t="s">
        <v>207</v>
      </c>
      <c r="AR2219" s="16" t="s">
        <v>207</v>
      </c>
      <c r="AS2219" s="16" t="s">
        <v>207</v>
      </c>
      <c r="AW2219" s="16" t="s">
        <v>2386</v>
      </c>
      <c r="AX2219" s="16" t="s">
        <v>204</v>
      </c>
      <c r="AY2219" s="16" t="s">
        <v>207</v>
      </c>
      <c r="AZ2219" s="16" t="s">
        <v>207</v>
      </c>
      <c r="BA2219" s="16" t="s">
        <v>207</v>
      </c>
      <c r="BB2219" s="16" t="s">
        <v>207</v>
      </c>
      <c r="BC2219" s="16">
        <v>1.52</v>
      </c>
      <c r="BD2219" s="16">
        <f t="shared" si="450"/>
        <v>5.32</v>
      </c>
      <c r="BE2219" s="16">
        <f t="shared" si="451"/>
        <v>2597.3000000000002</v>
      </c>
      <c r="BF2219" s="16">
        <v>0</v>
      </c>
      <c r="BG2219" s="16">
        <f t="shared" si="452"/>
        <v>1824</v>
      </c>
      <c r="BH2219" s="16">
        <f t="shared" si="453"/>
        <v>972.8</v>
      </c>
      <c r="BI2219" s="16">
        <f t="shared" si="454"/>
        <v>12.16</v>
      </c>
    </row>
    <row r="2220" spans="1:61" ht="20.149999999999999" customHeight="1" x14ac:dyDescent="0.35">
      <c r="A2220">
        <v>2219</v>
      </c>
      <c r="B2220" t="s">
        <v>360</v>
      </c>
      <c r="C2220" t="s">
        <v>8832</v>
      </c>
      <c r="D2220" s="15" t="s">
        <v>249</v>
      </c>
      <c r="E2220" s="12" t="s">
        <v>93</v>
      </c>
      <c r="G2220" s="12" t="s">
        <v>2567</v>
      </c>
      <c r="H2220" s="12" t="s">
        <v>2414</v>
      </c>
      <c r="I2220" s="12" t="s">
        <v>92</v>
      </c>
      <c r="J2220" s="12" t="s">
        <v>2401</v>
      </c>
      <c r="K2220" s="12" t="s">
        <v>5619</v>
      </c>
      <c r="N2220" s="16" t="s">
        <v>206</v>
      </c>
      <c r="O2220" s="16" t="s">
        <v>420</v>
      </c>
      <c r="P2220" s="12" t="s">
        <v>131</v>
      </c>
      <c r="Q2220" s="16">
        <v>2023</v>
      </c>
      <c r="R2220" s="16">
        <v>0.36</v>
      </c>
      <c r="T2220" s="16">
        <v>0</v>
      </c>
      <c r="V2220" s="12" t="s">
        <v>204</v>
      </c>
      <c r="W2220" s="12" t="s">
        <v>204</v>
      </c>
      <c r="X2220" s="16">
        <v>1</v>
      </c>
      <c r="Y2220" s="16">
        <v>8</v>
      </c>
      <c r="Z2220" s="16">
        <v>0.36</v>
      </c>
      <c r="AA2220" s="16">
        <f t="shared" si="455"/>
        <v>43.199999999999996</v>
      </c>
      <c r="AB2220" s="16" t="s">
        <v>2404</v>
      </c>
      <c r="AC2220" s="16" t="s">
        <v>2416</v>
      </c>
      <c r="AD2220" s="16">
        <f t="shared" si="439"/>
        <v>15119.999999999998</v>
      </c>
      <c r="AE2220" s="16">
        <f t="shared" si="440"/>
        <v>126</v>
      </c>
      <c r="AF2220" s="16">
        <f t="shared" si="441"/>
        <v>47250</v>
      </c>
      <c r="AG2220" s="16">
        <f t="shared" si="442"/>
        <v>36</v>
      </c>
      <c r="AH2220" s="12">
        <f t="shared" si="443"/>
        <v>0</v>
      </c>
      <c r="AI2220" s="16">
        <f t="shared" si="444"/>
        <v>2.52</v>
      </c>
      <c r="AJ2220" s="16">
        <f t="shared" si="445"/>
        <v>8694</v>
      </c>
      <c r="AK2220" s="16">
        <f t="shared" si="446"/>
        <v>180</v>
      </c>
      <c r="AL2220" s="16">
        <f t="shared" si="447"/>
        <v>1800</v>
      </c>
      <c r="AM2220" s="16">
        <f t="shared" si="448"/>
        <v>25560</v>
      </c>
      <c r="AN2220" s="16">
        <f t="shared" si="449"/>
        <v>98424</v>
      </c>
      <c r="AO2220" s="12" t="s">
        <v>1486</v>
      </c>
      <c r="AP2220" s="16">
        <v>0.36</v>
      </c>
      <c r="AQ2220" s="16" t="s">
        <v>207</v>
      </c>
      <c r="AR2220" s="16" t="s">
        <v>207</v>
      </c>
      <c r="AS2220" s="16" t="s">
        <v>207</v>
      </c>
      <c r="AW2220" s="16" t="s">
        <v>2386</v>
      </c>
      <c r="AX2220" s="16" t="s">
        <v>204</v>
      </c>
      <c r="AY2220" s="16" t="s">
        <v>207</v>
      </c>
      <c r="AZ2220" s="16" t="s">
        <v>207</v>
      </c>
      <c r="BA2220" s="16" t="s">
        <v>207</v>
      </c>
      <c r="BB2220" s="16" t="s">
        <v>207</v>
      </c>
      <c r="BC2220" s="16">
        <v>0.36</v>
      </c>
      <c r="BD2220" s="16">
        <f t="shared" si="450"/>
        <v>1.26</v>
      </c>
      <c r="BE2220" s="16">
        <f t="shared" si="451"/>
        <v>615.15</v>
      </c>
      <c r="BF2220" s="16">
        <v>0</v>
      </c>
      <c r="BG2220" s="16">
        <f t="shared" si="452"/>
        <v>432</v>
      </c>
      <c r="BH2220" s="16">
        <f t="shared" si="453"/>
        <v>230.39999999999998</v>
      </c>
      <c r="BI2220" s="16">
        <f t="shared" si="454"/>
        <v>2.88</v>
      </c>
    </row>
    <row r="2221" spans="1:61" ht="20.149999999999999" customHeight="1" x14ac:dyDescent="0.35">
      <c r="A2221">
        <v>2220</v>
      </c>
      <c r="B2221" t="s">
        <v>360</v>
      </c>
      <c r="C2221" t="s">
        <v>8833</v>
      </c>
      <c r="D2221" s="15" t="s">
        <v>250</v>
      </c>
      <c r="E2221" s="12" t="s">
        <v>93</v>
      </c>
      <c r="G2221" s="12" t="s">
        <v>2567</v>
      </c>
      <c r="H2221" s="12" t="s">
        <v>2414</v>
      </c>
      <c r="I2221" s="12" t="s">
        <v>92</v>
      </c>
      <c r="J2221" s="12" t="s">
        <v>2401</v>
      </c>
      <c r="K2221" s="12" t="s">
        <v>5619</v>
      </c>
      <c r="N2221" s="16" t="s">
        <v>206</v>
      </c>
      <c r="O2221" s="16" t="s">
        <v>420</v>
      </c>
      <c r="P2221" s="12" t="s">
        <v>131</v>
      </c>
      <c r="Q2221" s="16">
        <v>2023</v>
      </c>
      <c r="R2221" s="16">
        <v>1.06</v>
      </c>
      <c r="T2221" s="16">
        <v>0</v>
      </c>
      <c r="V2221" s="12" t="s">
        <v>204</v>
      </c>
      <c r="W2221" s="12" t="s">
        <v>204</v>
      </c>
      <c r="X2221" s="16">
        <v>1</v>
      </c>
      <c r="Y2221" s="16">
        <v>8</v>
      </c>
      <c r="Z2221" s="16">
        <v>1.06</v>
      </c>
      <c r="AA2221" s="16">
        <f t="shared" si="455"/>
        <v>127.2</v>
      </c>
      <c r="AB2221" s="16" t="s">
        <v>2404</v>
      </c>
      <c r="AC2221" s="16" t="s">
        <v>2416</v>
      </c>
      <c r="AD2221" s="16">
        <f t="shared" si="439"/>
        <v>44520</v>
      </c>
      <c r="AE2221" s="16">
        <f t="shared" si="440"/>
        <v>371</v>
      </c>
      <c r="AF2221" s="16">
        <f t="shared" si="441"/>
        <v>139125</v>
      </c>
      <c r="AG2221" s="16">
        <f t="shared" si="442"/>
        <v>106</v>
      </c>
      <c r="AH2221" s="12">
        <f t="shared" si="443"/>
        <v>0</v>
      </c>
      <c r="AI2221" s="16">
        <f t="shared" si="444"/>
        <v>7.42</v>
      </c>
      <c r="AJ2221" s="16">
        <f t="shared" si="445"/>
        <v>25599</v>
      </c>
      <c r="AK2221" s="16">
        <f t="shared" si="446"/>
        <v>530</v>
      </c>
      <c r="AL2221" s="16">
        <f t="shared" si="447"/>
        <v>5300</v>
      </c>
      <c r="AM2221" s="16">
        <f t="shared" si="448"/>
        <v>75260</v>
      </c>
      <c r="AN2221" s="16">
        <f t="shared" si="449"/>
        <v>289804</v>
      </c>
      <c r="AO2221" s="12" t="s">
        <v>1486</v>
      </c>
      <c r="AP2221" s="16">
        <v>1.06</v>
      </c>
      <c r="AQ2221" s="16" t="s">
        <v>207</v>
      </c>
      <c r="AR2221" s="16" t="s">
        <v>207</v>
      </c>
      <c r="AS2221" s="16" t="s">
        <v>207</v>
      </c>
      <c r="AW2221" s="16" t="s">
        <v>2386</v>
      </c>
      <c r="AX2221" s="16" t="s">
        <v>204</v>
      </c>
      <c r="AY2221" s="16" t="s">
        <v>207</v>
      </c>
      <c r="AZ2221" s="16" t="s">
        <v>207</v>
      </c>
      <c r="BA2221" s="16" t="s">
        <v>207</v>
      </c>
      <c r="BB2221" s="16" t="s">
        <v>207</v>
      </c>
      <c r="BC2221" s="16">
        <v>1.06</v>
      </c>
      <c r="BD2221" s="16">
        <f t="shared" si="450"/>
        <v>3.71</v>
      </c>
      <c r="BE2221" s="16">
        <f t="shared" si="451"/>
        <v>1811.2750000000001</v>
      </c>
      <c r="BF2221" s="16">
        <v>0</v>
      </c>
      <c r="BG2221" s="16">
        <f t="shared" si="452"/>
        <v>1272</v>
      </c>
      <c r="BH2221" s="16">
        <f t="shared" si="453"/>
        <v>678.40000000000009</v>
      </c>
      <c r="BI2221" s="16">
        <f t="shared" si="454"/>
        <v>8.48</v>
      </c>
    </row>
    <row r="2222" spans="1:61" ht="20.149999999999999" customHeight="1" x14ac:dyDescent="0.35">
      <c r="A2222">
        <v>2221</v>
      </c>
      <c r="B2222" t="s">
        <v>360</v>
      </c>
      <c r="C2222" t="s">
        <v>8834</v>
      </c>
      <c r="D2222" s="15" t="s">
        <v>2580</v>
      </c>
      <c r="E2222" s="12" t="s">
        <v>98</v>
      </c>
      <c r="G2222" s="12" t="s">
        <v>2567</v>
      </c>
      <c r="H2222" s="12" t="s">
        <v>2414</v>
      </c>
      <c r="I2222" s="12" t="s">
        <v>92</v>
      </c>
      <c r="J2222" s="12" t="s">
        <v>2401</v>
      </c>
      <c r="K2222" s="12" t="s">
        <v>5619</v>
      </c>
      <c r="N2222" s="16" t="s">
        <v>206</v>
      </c>
      <c r="O2222" s="16" t="s">
        <v>420</v>
      </c>
      <c r="P2222" s="12" t="s">
        <v>131</v>
      </c>
      <c r="Q2222" s="16">
        <v>2023</v>
      </c>
      <c r="R2222" s="16">
        <v>0.96</v>
      </c>
      <c r="T2222" s="16">
        <v>0</v>
      </c>
      <c r="V2222" s="12" t="s">
        <v>204</v>
      </c>
      <c r="W2222" s="12" t="s">
        <v>204</v>
      </c>
      <c r="X2222" s="16">
        <v>1</v>
      </c>
      <c r="Y2222" s="16">
        <v>8</v>
      </c>
      <c r="Z2222" s="16">
        <v>0.96</v>
      </c>
      <c r="AA2222" s="16">
        <f t="shared" si="455"/>
        <v>115.19999999999999</v>
      </c>
      <c r="AB2222" s="16" t="s">
        <v>2404</v>
      </c>
      <c r="AC2222" s="16" t="s">
        <v>2416</v>
      </c>
      <c r="AD2222" s="16">
        <f t="shared" si="439"/>
        <v>40319.999999999993</v>
      </c>
      <c r="AE2222" s="16">
        <f t="shared" si="440"/>
        <v>336</v>
      </c>
      <c r="AF2222" s="16">
        <f t="shared" si="441"/>
        <v>126000</v>
      </c>
      <c r="AG2222" s="16">
        <f t="shared" si="442"/>
        <v>96</v>
      </c>
      <c r="AH2222" s="12">
        <f t="shared" si="443"/>
        <v>0</v>
      </c>
      <c r="AI2222" s="16">
        <f t="shared" si="444"/>
        <v>6.72</v>
      </c>
      <c r="AJ2222" s="16">
        <f t="shared" si="445"/>
        <v>23184</v>
      </c>
      <c r="AK2222" s="16">
        <f t="shared" si="446"/>
        <v>480</v>
      </c>
      <c r="AL2222" s="16">
        <f t="shared" si="447"/>
        <v>4800</v>
      </c>
      <c r="AM2222" s="16">
        <f t="shared" si="448"/>
        <v>68160</v>
      </c>
      <c r="AN2222" s="16">
        <f t="shared" si="449"/>
        <v>262464</v>
      </c>
      <c r="AO2222" s="12" t="s">
        <v>1486</v>
      </c>
      <c r="AP2222" s="16">
        <v>0.96</v>
      </c>
      <c r="AQ2222" s="16" t="s">
        <v>207</v>
      </c>
      <c r="AR2222" s="16" t="s">
        <v>207</v>
      </c>
      <c r="AS2222" s="16" t="s">
        <v>207</v>
      </c>
      <c r="AW2222" s="16" t="s">
        <v>2386</v>
      </c>
      <c r="AX2222" s="16" t="s">
        <v>204</v>
      </c>
      <c r="AY2222" s="16" t="s">
        <v>207</v>
      </c>
      <c r="AZ2222" s="16" t="s">
        <v>207</v>
      </c>
      <c r="BA2222" s="16" t="s">
        <v>207</v>
      </c>
      <c r="BB2222" s="16" t="s">
        <v>207</v>
      </c>
      <c r="BC2222" s="16">
        <v>0.96</v>
      </c>
      <c r="BD2222" s="16">
        <f t="shared" si="450"/>
        <v>3.36</v>
      </c>
      <c r="BE2222" s="16">
        <f t="shared" si="451"/>
        <v>1640.4</v>
      </c>
      <c r="BF2222" s="16">
        <v>0</v>
      </c>
      <c r="BG2222" s="16">
        <f t="shared" si="452"/>
        <v>1152</v>
      </c>
      <c r="BH2222" s="16">
        <f t="shared" si="453"/>
        <v>614.4</v>
      </c>
      <c r="BI2222" s="16">
        <f t="shared" si="454"/>
        <v>7.68</v>
      </c>
    </row>
    <row r="2223" spans="1:61" ht="20.149999999999999" customHeight="1" x14ac:dyDescent="0.35">
      <c r="A2223">
        <v>2222</v>
      </c>
      <c r="B2223" t="s">
        <v>360</v>
      </c>
      <c r="C2223" t="s">
        <v>8835</v>
      </c>
      <c r="D2223" s="15" t="s">
        <v>2581</v>
      </c>
      <c r="E2223" s="12" t="s">
        <v>93</v>
      </c>
      <c r="G2223" s="12" t="s">
        <v>2567</v>
      </c>
      <c r="H2223" s="12" t="s">
        <v>2414</v>
      </c>
      <c r="I2223" s="12" t="s">
        <v>92</v>
      </c>
      <c r="J2223" s="12" t="s">
        <v>2401</v>
      </c>
      <c r="K2223" s="12" t="s">
        <v>5619</v>
      </c>
      <c r="N2223" s="16" t="s">
        <v>206</v>
      </c>
      <c r="O2223" s="16" t="s">
        <v>420</v>
      </c>
      <c r="P2223" s="12" t="s">
        <v>131</v>
      </c>
      <c r="Q2223" s="16">
        <v>2023</v>
      </c>
      <c r="R2223" s="16">
        <v>0.5</v>
      </c>
      <c r="T2223" s="16">
        <v>0</v>
      </c>
      <c r="V2223" s="12" t="s">
        <v>204</v>
      </c>
      <c r="W2223" s="12" t="s">
        <v>204</v>
      </c>
      <c r="X2223" s="16">
        <v>1</v>
      </c>
      <c r="Y2223" s="16">
        <v>8</v>
      </c>
      <c r="Z2223" s="16">
        <v>0.5</v>
      </c>
      <c r="AA2223" s="16">
        <f t="shared" si="455"/>
        <v>60</v>
      </c>
      <c r="AB2223" s="16" t="s">
        <v>2404</v>
      </c>
      <c r="AC2223" s="16" t="s">
        <v>2416</v>
      </c>
      <c r="AD2223" s="16">
        <f t="shared" si="439"/>
        <v>21000</v>
      </c>
      <c r="AE2223" s="16">
        <f t="shared" si="440"/>
        <v>175</v>
      </c>
      <c r="AF2223" s="16">
        <f t="shared" si="441"/>
        <v>65625</v>
      </c>
      <c r="AG2223" s="16">
        <f t="shared" si="442"/>
        <v>50</v>
      </c>
      <c r="AH2223" s="12">
        <f t="shared" si="443"/>
        <v>0</v>
      </c>
      <c r="AI2223" s="16">
        <f t="shared" si="444"/>
        <v>3.5</v>
      </c>
      <c r="AJ2223" s="16">
        <f t="shared" si="445"/>
        <v>12075</v>
      </c>
      <c r="AK2223" s="16">
        <f t="shared" si="446"/>
        <v>250</v>
      </c>
      <c r="AL2223" s="16">
        <f t="shared" si="447"/>
        <v>2500</v>
      </c>
      <c r="AM2223" s="16">
        <f t="shared" si="448"/>
        <v>35500</v>
      </c>
      <c r="AN2223" s="16">
        <f t="shared" si="449"/>
        <v>136700</v>
      </c>
      <c r="AO2223" s="12" t="s">
        <v>1486</v>
      </c>
      <c r="AP2223" s="16">
        <v>0.5</v>
      </c>
      <c r="AQ2223" s="16" t="s">
        <v>207</v>
      </c>
      <c r="AR2223" s="16" t="s">
        <v>207</v>
      </c>
      <c r="AS2223" s="16" t="s">
        <v>207</v>
      </c>
      <c r="AW2223" s="16" t="s">
        <v>2386</v>
      </c>
      <c r="AX2223" s="16" t="s">
        <v>204</v>
      </c>
      <c r="AY2223" s="16" t="s">
        <v>207</v>
      </c>
      <c r="AZ2223" s="16" t="s">
        <v>207</v>
      </c>
      <c r="BA2223" s="16" t="s">
        <v>207</v>
      </c>
      <c r="BB2223" s="16" t="s">
        <v>207</v>
      </c>
      <c r="BC2223" s="16">
        <v>0.5</v>
      </c>
      <c r="BD2223" s="16">
        <f t="shared" si="450"/>
        <v>1.75</v>
      </c>
      <c r="BE2223" s="16">
        <f t="shared" si="451"/>
        <v>854.375</v>
      </c>
      <c r="BF2223" s="16">
        <v>0</v>
      </c>
      <c r="BG2223" s="16">
        <f t="shared" si="452"/>
        <v>600</v>
      </c>
      <c r="BH2223" s="16">
        <f t="shared" si="453"/>
        <v>320</v>
      </c>
      <c r="BI2223" s="16">
        <f t="shared" si="454"/>
        <v>4</v>
      </c>
    </row>
    <row r="2224" spans="1:61" ht="20.149999999999999" customHeight="1" x14ac:dyDescent="0.35">
      <c r="A2224">
        <v>2223</v>
      </c>
      <c r="B2224" t="s">
        <v>360</v>
      </c>
      <c r="C2224" t="s">
        <v>8836</v>
      </c>
      <c r="D2224" s="15" t="s">
        <v>2582</v>
      </c>
      <c r="E2224" s="12" t="s">
        <v>93</v>
      </c>
      <c r="G2224" s="12" t="s">
        <v>2567</v>
      </c>
      <c r="H2224" s="12" t="s">
        <v>2414</v>
      </c>
      <c r="I2224" s="12" t="s">
        <v>92</v>
      </c>
      <c r="J2224" s="12" t="s">
        <v>2401</v>
      </c>
      <c r="K2224" s="12" t="s">
        <v>5619</v>
      </c>
      <c r="N2224" s="16" t="s">
        <v>206</v>
      </c>
      <c r="O2224" s="16" t="s">
        <v>420</v>
      </c>
      <c r="P2224" s="12" t="s">
        <v>131</v>
      </c>
      <c r="Q2224" s="16">
        <v>2023</v>
      </c>
      <c r="R2224" s="16">
        <v>0.49</v>
      </c>
      <c r="T2224" s="16">
        <v>0</v>
      </c>
      <c r="V2224" s="12" t="s">
        <v>204</v>
      </c>
      <c r="W2224" s="12" t="s">
        <v>204</v>
      </c>
      <c r="X2224" s="16">
        <v>1</v>
      </c>
      <c r="Y2224" s="16">
        <v>8</v>
      </c>
      <c r="Z2224" s="16">
        <v>0.49</v>
      </c>
      <c r="AA2224" s="16">
        <f t="shared" si="455"/>
        <v>58.8</v>
      </c>
      <c r="AB2224" s="16" t="s">
        <v>2404</v>
      </c>
      <c r="AC2224" s="16" t="s">
        <v>2416</v>
      </c>
      <c r="AD2224" s="16">
        <f t="shared" si="439"/>
        <v>20580</v>
      </c>
      <c r="AE2224" s="16">
        <f t="shared" si="440"/>
        <v>171.5</v>
      </c>
      <c r="AF2224" s="16">
        <f t="shared" si="441"/>
        <v>64312.5</v>
      </c>
      <c r="AG2224" s="16">
        <f t="shared" si="442"/>
        <v>49</v>
      </c>
      <c r="AH2224" s="12">
        <f t="shared" si="443"/>
        <v>0</v>
      </c>
      <c r="AI2224" s="16">
        <f t="shared" si="444"/>
        <v>3.4299999999999997</v>
      </c>
      <c r="AJ2224" s="16">
        <f t="shared" si="445"/>
        <v>11833.499999999998</v>
      </c>
      <c r="AK2224" s="16">
        <f t="shared" si="446"/>
        <v>245</v>
      </c>
      <c r="AL2224" s="16">
        <f t="shared" si="447"/>
        <v>2450</v>
      </c>
      <c r="AM2224" s="16">
        <f t="shared" si="448"/>
        <v>34790</v>
      </c>
      <c r="AN2224" s="16">
        <f t="shared" si="449"/>
        <v>133966</v>
      </c>
      <c r="AO2224" s="12" t="s">
        <v>1486</v>
      </c>
      <c r="AP2224" s="16">
        <v>0.49</v>
      </c>
      <c r="AQ2224" s="16" t="s">
        <v>207</v>
      </c>
      <c r="AR2224" s="16" t="s">
        <v>207</v>
      </c>
      <c r="AS2224" s="16" t="s">
        <v>207</v>
      </c>
      <c r="AW2224" s="16" t="s">
        <v>2386</v>
      </c>
      <c r="AX2224" s="16" t="s">
        <v>204</v>
      </c>
      <c r="AY2224" s="16" t="s">
        <v>207</v>
      </c>
      <c r="AZ2224" s="16" t="s">
        <v>207</v>
      </c>
      <c r="BA2224" s="16" t="s">
        <v>207</v>
      </c>
      <c r="BB2224" s="16" t="s">
        <v>207</v>
      </c>
      <c r="BC2224" s="16">
        <v>0.49</v>
      </c>
      <c r="BD2224" s="16">
        <f t="shared" si="450"/>
        <v>1.7149999999999999</v>
      </c>
      <c r="BE2224" s="16">
        <f t="shared" si="451"/>
        <v>837.28750000000002</v>
      </c>
      <c r="BF2224" s="16">
        <v>0</v>
      </c>
      <c r="BG2224" s="16">
        <f t="shared" si="452"/>
        <v>588</v>
      </c>
      <c r="BH2224" s="16">
        <f t="shared" si="453"/>
        <v>313.60000000000002</v>
      </c>
      <c r="BI2224" s="16">
        <f t="shared" si="454"/>
        <v>3.9200000000000004</v>
      </c>
    </row>
    <row r="2225" spans="1:61" ht="20.149999999999999" customHeight="1" x14ac:dyDescent="0.35">
      <c r="A2225">
        <v>2224</v>
      </c>
      <c r="B2225" t="s">
        <v>360</v>
      </c>
      <c r="C2225" t="s">
        <v>8837</v>
      </c>
      <c r="D2225" s="15" t="s">
        <v>2583</v>
      </c>
      <c r="E2225" s="12" t="s">
        <v>98</v>
      </c>
      <c r="G2225" s="12" t="s">
        <v>2567</v>
      </c>
      <c r="H2225" s="12" t="s">
        <v>2414</v>
      </c>
      <c r="I2225" s="12" t="s">
        <v>92</v>
      </c>
      <c r="J2225" s="12" t="s">
        <v>2401</v>
      </c>
      <c r="K2225" s="12" t="s">
        <v>5619</v>
      </c>
      <c r="N2225" s="16" t="s">
        <v>206</v>
      </c>
      <c r="O2225" s="16" t="s">
        <v>420</v>
      </c>
      <c r="P2225" s="12" t="s">
        <v>131</v>
      </c>
      <c r="Q2225" s="16">
        <v>2023</v>
      </c>
      <c r="R2225" s="16">
        <v>0.96</v>
      </c>
      <c r="T2225" s="16">
        <v>0</v>
      </c>
      <c r="V2225" s="12" t="s">
        <v>204</v>
      </c>
      <c r="W2225" s="12" t="s">
        <v>204</v>
      </c>
      <c r="X2225" s="16">
        <v>1</v>
      </c>
      <c r="Y2225" s="16">
        <v>8</v>
      </c>
      <c r="Z2225" s="16">
        <v>0.96</v>
      </c>
      <c r="AA2225" s="16">
        <f t="shared" si="455"/>
        <v>115.19999999999999</v>
      </c>
      <c r="AB2225" s="16" t="s">
        <v>2429</v>
      </c>
      <c r="AC2225" s="16" t="s">
        <v>2416</v>
      </c>
      <c r="AD2225" s="16">
        <f t="shared" si="439"/>
        <v>40319.999999999993</v>
      </c>
      <c r="AE2225" s="16">
        <f t="shared" si="440"/>
        <v>336</v>
      </c>
      <c r="AF2225" s="16">
        <f t="shared" si="441"/>
        <v>126000</v>
      </c>
      <c r="AG2225" s="16">
        <f t="shared" si="442"/>
        <v>96</v>
      </c>
      <c r="AH2225" s="12">
        <f t="shared" si="443"/>
        <v>0</v>
      </c>
      <c r="AI2225" s="16">
        <f t="shared" si="444"/>
        <v>6.72</v>
      </c>
      <c r="AJ2225" s="16">
        <f t="shared" si="445"/>
        <v>23184</v>
      </c>
      <c r="AK2225" s="16">
        <f t="shared" si="446"/>
        <v>480</v>
      </c>
      <c r="AL2225" s="16">
        <f t="shared" si="447"/>
        <v>4800</v>
      </c>
      <c r="AM2225" s="16">
        <f t="shared" si="448"/>
        <v>68160</v>
      </c>
      <c r="AN2225" s="16">
        <f t="shared" si="449"/>
        <v>262464</v>
      </c>
      <c r="AO2225" s="12" t="s">
        <v>1486</v>
      </c>
      <c r="AP2225" s="16">
        <v>0.96</v>
      </c>
      <c r="AQ2225" s="16" t="s">
        <v>207</v>
      </c>
      <c r="AR2225" s="16" t="s">
        <v>207</v>
      </c>
      <c r="AS2225" s="16" t="s">
        <v>207</v>
      </c>
      <c r="AW2225" s="16" t="s">
        <v>2386</v>
      </c>
      <c r="AX2225" s="16" t="s">
        <v>204</v>
      </c>
      <c r="AY2225" s="16" t="s">
        <v>207</v>
      </c>
      <c r="AZ2225" s="16" t="s">
        <v>207</v>
      </c>
      <c r="BA2225" s="16" t="s">
        <v>207</v>
      </c>
      <c r="BB2225" s="16" t="s">
        <v>207</v>
      </c>
      <c r="BC2225" s="16">
        <v>0.96</v>
      </c>
      <c r="BD2225" s="16">
        <f t="shared" si="450"/>
        <v>3.36</v>
      </c>
      <c r="BE2225" s="16">
        <f t="shared" si="451"/>
        <v>1640.4</v>
      </c>
      <c r="BF2225" s="16">
        <v>0</v>
      </c>
      <c r="BG2225" s="16">
        <f t="shared" si="452"/>
        <v>1152</v>
      </c>
      <c r="BH2225" s="16">
        <f t="shared" si="453"/>
        <v>614.4</v>
      </c>
      <c r="BI2225" s="16">
        <f t="shared" si="454"/>
        <v>7.68</v>
      </c>
    </row>
    <row r="2226" spans="1:61" ht="20.149999999999999" customHeight="1" x14ac:dyDescent="0.35">
      <c r="A2226">
        <v>2225</v>
      </c>
      <c r="B2226" t="s">
        <v>360</v>
      </c>
      <c r="C2226" t="s">
        <v>8838</v>
      </c>
      <c r="D2226" s="15" t="s">
        <v>2584</v>
      </c>
      <c r="E2226" s="12" t="s">
        <v>93</v>
      </c>
      <c r="G2226" s="12" t="s">
        <v>2567</v>
      </c>
      <c r="H2226" s="12" t="s">
        <v>2414</v>
      </c>
      <c r="I2226" s="12" t="s">
        <v>92</v>
      </c>
      <c r="J2226" s="12" t="s">
        <v>2401</v>
      </c>
      <c r="K2226" s="12" t="s">
        <v>5619</v>
      </c>
      <c r="N2226" s="16" t="s">
        <v>206</v>
      </c>
      <c r="O2226" s="16" t="s">
        <v>420</v>
      </c>
      <c r="P2226" s="12" t="s">
        <v>131</v>
      </c>
      <c r="Q2226" s="16">
        <v>2023</v>
      </c>
      <c r="R2226" s="16">
        <v>1.1200000000000001</v>
      </c>
      <c r="T2226" s="16">
        <v>0</v>
      </c>
      <c r="V2226" s="12" t="s">
        <v>204</v>
      </c>
      <c r="W2226" s="12" t="s">
        <v>204</v>
      </c>
      <c r="X2226" s="16">
        <v>1</v>
      </c>
      <c r="Y2226" s="16">
        <v>8</v>
      </c>
      <c r="Z2226" s="16">
        <v>1.1200000000000001</v>
      </c>
      <c r="AA2226" s="16">
        <f t="shared" si="455"/>
        <v>134.4</v>
      </c>
      <c r="AB2226" s="16" t="s">
        <v>2429</v>
      </c>
      <c r="AC2226" s="16" t="s">
        <v>2416</v>
      </c>
      <c r="AD2226" s="16">
        <f t="shared" si="439"/>
        <v>47040</v>
      </c>
      <c r="AE2226" s="16">
        <f t="shared" si="440"/>
        <v>392.00000000000006</v>
      </c>
      <c r="AF2226" s="16">
        <f t="shared" si="441"/>
        <v>147000.00000000003</v>
      </c>
      <c r="AG2226" s="16">
        <f t="shared" si="442"/>
        <v>112.00000000000001</v>
      </c>
      <c r="AH2226" s="12">
        <f t="shared" si="443"/>
        <v>0</v>
      </c>
      <c r="AI2226" s="16">
        <f t="shared" si="444"/>
        <v>7.8400000000000007</v>
      </c>
      <c r="AJ2226" s="16">
        <f t="shared" si="445"/>
        <v>27048.000000000004</v>
      </c>
      <c r="AK2226" s="16">
        <f t="shared" si="446"/>
        <v>560</v>
      </c>
      <c r="AL2226" s="16">
        <f t="shared" si="447"/>
        <v>5600.0000000000009</v>
      </c>
      <c r="AM2226" s="16">
        <f t="shared" si="448"/>
        <v>79520.000000000015</v>
      </c>
      <c r="AN2226" s="16">
        <f t="shared" si="449"/>
        <v>306208.00000000006</v>
      </c>
      <c r="AO2226" s="12" t="s">
        <v>1486</v>
      </c>
      <c r="AP2226" s="16">
        <v>1.1200000000000001</v>
      </c>
      <c r="AQ2226" s="16" t="s">
        <v>207</v>
      </c>
      <c r="AR2226" s="16" t="s">
        <v>207</v>
      </c>
      <c r="AS2226" s="16" t="s">
        <v>207</v>
      </c>
      <c r="AW2226" s="16" t="s">
        <v>2386</v>
      </c>
      <c r="AX2226" s="16" t="s">
        <v>204</v>
      </c>
      <c r="AY2226" s="16" t="s">
        <v>207</v>
      </c>
      <c r="AZ2226" s="16" t="s">
        <v>207</v>
      </c>
      <c r="BA2226" s="16" t="s">
        <v>207</v>
      </c>
      <c r="BB2226" s="16" t="s">
        <v>207</v>
      </c>
      <c r="BC2226" s="16">
        <v>1.1200000000000001</v>
      </c>
      <c r="BD2226" s="16">
        <f t="shared" si="450"/>
        <v>3.9200000000000004</v>
      </c>
      <c r="BE2226" s="16">
        <f t="shared" si="451"/>
        <v>1913.8000000000004</v>
      </c>
      <c r="BF2226" s="16">
        <v>0</v>
      </c>
      <c r="BG2226" s="16">
        <f t="shared" si="452"/>
        <v>1344.0000000000002</v>
      </c>
      <c r="BH2226" s="16">
        <f t="shared" si="453"/>
        <v>716.80000000000007</v>
      </c>
      <c r="BI2226" s="16">
        <f t="shared" si="454"/>
        <v>8.9600000000000009</v>
      </c>
    </row>
    <row r="2227" spans="1:61" ht="20.149999999999999" customHeight="1" x14ac:dyDescent="0.35">
      <c r="A2227">
        <v>2226</v>
      </c>
      <c r="B2227" t="s">
        <v>360</v>
      </c>
      <c r="C2227" t="s">
        <v>8839</v>
      </c>
      <c r="D2227" s="15" t="s">
        <v>2585</v>
      </c>
      <c r="E2227" s="12" t="s">
        <v>93</v>
      </c>
      <c r="G2227" s="12" t="s">
        <v>2567</v>
      </c>
      <c r="H2227" s="12" t="s">
        <v>2414</v>
      </c>
      <c r="I2227" s="12" t="s">
        <v>92</v>
      </c>
      <c r="J2227" s="12" t="s">
        <v>2401</v>
      </c>
      <c r="K2227" s="12" t="s">
        <v>5619</v>
      </c>
      <c r="N2227" s="16" t="s">
        <v>206</v>
      </c>
      <c r="O2227" s="16" t="s">
        <v>420</v>
      </c>
      <c r="P2227" s="12" t="s">
        <v>131</v>
      </c>
      <c r="Q2227" s="16">
        <v>2023</v>
      </c>
      <c r="R2227" s="16">
        <v>1.46</v>
      </c>
      <c r="T2227" s="16">
        <v>0</v>
      </c>
      <c r="V2227" s="12" t="s">
        <v>204</v>
      </c>
      <c r="W2227" s="12" t="s">
        <v>204</v>
      </c>
      <c r="X2227" s="16">
        <v>1</v>
      </c>
      <c r="Y2227" s="16">
        <v>8</v>
      </c>
      <c r="Z2227" s="16">
        <v>1.46</v>
      </c>
      <c r="AA2227" s="16">
        <f t="shared" si="455"/>
        <v>175.2</v>
      </c>
      <c r="AB2227" s="16" t="s">
        <v>2404</v>
      </c>
      <c r="AC2227" s="16" t="s">
        <v>2416</v>
      </c>
      <c r="AD2227" s="16">
        <f t="shared" si="439"/>
        <v>61319.999999999993</v>
      </c>
      <c r="AE2227" s="16">
        <f t="shared" si="440"/>
        <v>511</v>
      </c>
      <c r="AF2227" s="16">
        <f t="shared" si="441"/>
        <v>191625</v>
      </c>
      <c r="AG2227" s="16">
        <f t="shared" si="442"/>
        <v>146</v>
      </c>
      <c r="AH2227" s="12">
        <f t="shared" si="443"/>
        <v>0</v>
      </c>
      <c r="AI2227" s="16">
        <f t="shared" si="444"/>
        <v>10.219999999999999</v>
      </c>
      <c r="AJ2227" s="16">
        <f t="shared" si="445"/>
        <v>35258.999999999993</v>
      </c>
      <c r="AK2227" s="16">
        <f t="shared" si="446"/>
        <v>730</v>
      </c>
      <c r="AL2227" s="16">
        <f t="shared" si="447"/>
        <v>7300</v>
      </c>
      <c r="AM2227" s="16">
        <f t="shared" si="448"/>
        <v>103660</v>
      </c>
      <c r="AN2227" s="16">
        <f t="shared" si="449"/>
        <v>399164</v>
      </c>
      <c r="AO2227" s="12" t="s">
        <v>1486</v>
      </c>
      <c r="AP2227" s="16">
        <v>1.46</v>
      </c>
      <c r="AQ2227" s="16" t="s">
        <v>207</v>
      </c>
      <c r="AR2227" s="16" t="s">
        <v>207</v>
      </c>
      <c r="AS2227" s="16" t="s">
        <v>207</v>
      </c>
      <c r="AW2227" s="16" t="s">
        <v>2386</v>
      </c>
      <c r="AX2227" s="16" t="s">
        <v>204</v>
      </c>
      <c r="AY2227" s="16" t="s">
        <v>207</v>
      </c>
      <c r="AZ2227" s="16" t="s">
        <v>207</v>
      </c>
      <c r="BA2227" s="16" t="s">
        <v>207</v>
      </c>
      <c r="BB2227" s="16" t="s">
        <v>207</v>
      </c>
      <c r="BC2227" s="16">
        <v>1.46</v>
      </c>
      <c r="BD2227" s="16">
        <f t="shared" si="450"/>
        <v>5.1099999999999994</v>
      </c>
      <c r="BE2227" s="16">
        <f t="shared" si="451"/>
        <v>2494.7750000000001</v>
      </c>
      <c r="BF2227" s="16">
        <v>0</v>
      </c>
      <c r="BG2227" s="16">
        <f t="shared" si="452"/>
        <v>1752</v>
      </c>
      <c r="BH2227" s="16">
        <f t="shared" si="453"/>
        <v>934.4</v>
      </c>
      <c r="BI2227" s="16">
        <f t="shared" si="454"/>
        <v>11.68</v>
      </c>
    </row>
    <row r="2228" spans="1:61" ht="20.149999999999999" customHeight="1" x14ac:dyDescent="0.35">
      <c r="A2228">
        <v>2227</v>
      </c>
      <c r="B2228" t="s">
        <v>360</v>
      </c>
      <c r="C2228" t="s">
        <v>8840</v>
      </c>
      <c r="D2228" s="15" t="s">
        <v>251</v>
      </c>
      <c r="E2228" s="12" t="s">
        <v>98</v>
      </c>
      <c r="G2228" s="12" t="s">
        <v>2567</v>
      </c>
      <c r="H2228" s="12" t="s">
        <v>2414</v>
      </c>
      <c r="I2228" s="12" t="s">
        <v>92</v>
      </c>
      <c r="J2228" s="12" t="s">
        <v>2401</v>
      </c>
      <c r="K2228" s="12" t="s">
        <v>5619</v>
      </c>
      <c r="N2228" s="16" t="s">
        <v>206</v>
      </c>
      <c r="O2228" s="16" t="s">
        <v>420</v>
      </c>
      <c r="P2228" s="12" t="s">
        <v>131</v>
      </c>
      <c r="Q2228" s="16">
        <v>2023</v>
      </c>
      <c r="R2228" s="16">
        <v>2.94</v>
      </c>
      <c r="T2228" s="16">
        <v>0</v>
      </c>
      <c r="V2228" s="12" t="s">
        <v>204</v>
      </c>
      <c r="W2228" s="12" t="s">
        <v>204</v>
      </c>
      <c r="X2228" s="16">
        <v>1</v>
      </c>
      <c r="Y2228" s="16">
        <v>8</v>
      </c>
      <c r="Z2228" s="16">
        <v>2.94</v>
      </c>
      <c r="AA2228" s="16">
        <f t="shared" si="455"/>
        <v>352.8</v>
      </c>
      <c r="AB2228" s="16" t="s">
        <v>2429</v>
      </c>
      <c r="AC2228" s="16" t="s">
        <v>2416</v>
      </c>
      <c r="AD2228" s="16">
        <f t="shared" si="439"/>
        <v>123480</v>
      </c>
      <c r="AE2228" s="16">
        <f t="shared" si="440"/>
        <v>1029</v>
      </c>
      <c r="AF2228" s="16">
        <f t="shared" si="441"/>
        <v>385875</v>
      </c>
      <c r="AG2228" s="16">
        <f t="shared" si="442"/>
        <v>294</v>
      </c>
      <c r="AH2228" s="12">
        <f t="shared" si="443"/>
        <v>0</v>
      </c>
      <c r="AI2228" s="16">
        <f t="shared" si="444"/>
        <v>20.58</v>
      </c>
      <c r="AJ2228" s="16">
        <f t="shared" si="445"/>
        <v>71001</v>
      </c>
      <c r="AK2228" s="16">
        <f t="shared" si="446"/>
        <v>1470</v>
      </c>
      <c r="AL2228" s="16">
        <f t="shared" si="447"/>
        <v>14700</v>
      </c>
      <c r="AM2228" s="16">
        <f t="shared" si="448"/>
        <v>208740</v>
      </c>
      <c r="AN2228" s="16">
        <f t="shared" si="449"/>
        <v>803796</v>
      </c>
      <c r="AO2228" s="12" t="s">
        <v>1486</v>
      </c>
      <c r="AP2228" s="16">
        <v>2.94</v>
      </c>
      <c r="AQ2228" s="16" t="s">
        <v>207</v>
      </c>
      <c r="AR2228" s="16" t="s">
        <v>207</v>
      </c>
      <c r="AS2228" s="16" t="s">
        <v>207</v>
      </c>
      <c r="AW2228" s="16" t="s">
        <v>2386</v>
      </c>
      <c r="AX2228" s="16" t="s">
        <v>204</v>
      </c>
      <c r="AY2228" s="16" t="s">
        <v>207</v>
      </c>
      <c r="AZ2228" s="16" t="s">
        <v>207</v>
      </c>
      <c r="BA2228" s="16" t="s">
        <v>207</v>
      </c>
      <c r="BB2228" s="16" t="s">
        <v>207</v>
      </c>
      <c r="BC2228" s="16">
        <v>2.94</v>
      </c>
      <c r="BD2228" s="16">
        <f t="shared" si="450"/>
        <v>10.29</v>
      </c>
      <c r="BE2228" s="16">
        <f t="shared" si="451"/>
        <v>5023.7250000000004</v>
      </c>
      <c r="BF2228" s="16">
        <v>0</v>
      </c>
      <c r="BG2228" s="16">
        <f t="shared" si="452"/>
        <v>3528</v>
      </c>
      <c r="BH2228" s="16">
        <f t="shared" si="453"/>
        <v>1881.6</v>
      </c>
      <c r="BI2228" s="16">
        <f t="shared" si="454"/>
        <v>23.52</v>
      </c>
    </row>
    <row r="2229" spans="1:61" ht="20.149999999999999" customHeight="1" x14ac:dyDescent="0.35">
      <c r="A2229">
        <v>2228</v>
      </c>
      <c r="B2229" t="s">
        <v>360</v>
      </c>
      <c r="C2229" t="s">
        <v>8841</v>
      </c>
      <c r="D2229" s="15" t="s">
        <v>2586</v>
      </c>
      <c r="E2229" s="12" t="s">
        <v>98</v>
      </c>
      <c r="G2229" s="12" t="s">
        <v>2567</v>
      </c>
      <c r="H2229" s="12" t="s">
        <v>2414</v>
      </c>
      <c r="I2229" s="12" t="s">
        <v>92</v>
      </c>
      <c r="J2229" s="12" t="s">
        <v>2401</v>
      </c>
      <c r="K2229" s="12" t="s">
        <v>5619</v>
      </c>
      <c r="N2229" s="16" t="s">
        <v>206</v>
      </c>
      <c r="O2229" s="16" t="s">
        <v>420</v>
      </c>
      <c r="P2229" s="12" t="s">
        <v>131</v>
      </c>
      <c r="Q2229" s="16">
        <v>2023</v>
      </c>
      <c r="R2229" s="16">
        <v>3.46</v>
      </c>
      <c r="T2229" s="16">
        <v>0</v>
      </c>
      <c r="V2229" s="12" t="s">
        <v>204</v>
      </c>
      <c r="W2229" s="12" t="s">
        <v>204</v>
      </c>
      <c r="X2229" s="16">
        <v>1</v>
      </c>
      <c r="Y2229" s="16">
        <v>8</v>
      </c>
      <c r="Z2229" s="16">
        <v>3.46</v>
      </c>
      <c r="AA2229" s="16">
        <f t="shared" si="455"/>
        <v>415.2</v>
      </c>
      <c r="AB2229" s="16" t="s">
        <v>2429</v>
      </c>
      <c r="AC2229" s="16" t="s">
        <v>2416</v>
      </c>
      <c r="AD2229" s="16">
        <f t="shared" si="439"/>
        <v>145320</v>
      </c>
      <c r="AE2229" s="16">
        <f t="shared" si="440"/>
        <v>1211</v>
      </c>
      <c r="AF2229" s="16">
        <f t="shared" si="441"/>
        <v>454125</v>
      </c>
      <c r="AG2229" s="16">
        <f t="shared" si="442"/>
        <v>346</v>
      </c>
      <c r="AH2229" s="12">
        <f t="shared" si="443"/>
        <v>0</v>
      </c>
      <c r="AI2229" s="16">
        <f t="shared" si="444"/>
        <v>24.22</v>
      </c>
      <c r="AJ2229" s="16">
        <f t="shared" si="445"/>
        <v>83559</v>
      </c>
      <c r="AK2229" s="16">
        <f t="shared" si="446"/>
        <v>1730</v>
      </c>
      <c r="AL2229" s="16">
        <f t="shared" si="447"/>
        <v>17300</v>
      </c>
      <c r="AM2229" s="16">
        <f t="shared" si="448"/>
        <v>245660</v>
      </c>
      <c r="AN2229" s="16">
        <f t="shared" si="449"/>
        <v>945964</v>
      </c>
      <c r="AO2229" s="12" t="s">
        <v>1486</v>
      </c>
      <c r="AP2229" s="16">
        <v>3.46</v>
      </c>
      <c r="AQ2229" s="16" t="s">
        <v>207</v>
      </c>
      <c r="AR2229" s="16" t="s">
        <v>207</v>
      </c>
      <c r="AS2229" s="16" t="s">
        <v>207</v>
      </c>
      <c r="AW2229" s="16" t="s">
        <v>2386</v>
      </c>
      <c r="AX2229" s="16" t="s">
        <v>204</v>
      </c>
      <c r="AY2229" s="16" t="s">
        <v>207</v>
      </c>
      <c r="AZ2229" s="16" t="s">
        <v>207</v>
      </c>
      <c r="BA2229" s="16" t="s">
        <v>207</v>
      </c>
      <c r="BB2229" s="16" t="s">
        <v>207</v>
      </c>
      <c r="BC2229" s="16">
        <v>3.46</v>
      </c>
      <c r="BD2229" s="16">
        <f t="shared" si="450"/>
        <v>12.11</v>
      </c>
      <c r="BE2229" s="16">
        <f t="shared" si="451"/>
        <v>5912.2749999999996</v>
      </c>
      <c r="BF2229" s="16">
        <v>0</v>
      </c>
      <c r="BG2229" s="16">
        <f t="shared" si="452"/>
        <v>4152</v>
      </c>
      <c r="BH2229" s="16">
        <f t="shared" si="453"/>
        <v>2214.4</v>
      </c>
      <c r="BI2229" s="16">
        <f t="shared" si="454"/>
        <v>27.68</v>
      </c>
    </row>
    <row r="2230" spans="1:61" ht="20.149999999999999" customHeight="1" x14ac:dyDescent="0.35">
      <c r="A2230">
        <v>2229</v>
      </c>
      <c r="B2230" t="s">
        <v>360</v>
      </c>
      <c r="C2230" t="s">
        <v>8842</v>
      </c>
      <c r="D2230" s="15" t="s">
        <v>252</v>
      </c>
      <c r="E2230" s="12" t="s">
        <v>98</v>
      </c>
      <c r="G2230" s="12" t="s">
        <v>2567</v>
      </c>
      <c r="H2230" s="12" t="s">
        <v>2414</v>
      </c>
      <c r="I2230" s="12" t="s">
        <v>92</v>
      </c>
      <c r="J2230" s="12" t="s">
        <v>2401</v>
      </c>
      <c r="K2230" s="12" t="s">
        <v>5619</v>
      </c>
      <c r="N2230" s="16" t="s">
        <v>206</v>
      </c>
      <c r="O2230" s="16" t="s">
        <v>420</v>
      </c>
      <c r="P2230" s="12" t="s">
        <v>131</v>
      </c>
      <c r="Q2230" s="16">
        <v>2023</v>
      </c>
      <c r="R2230" s="16">
        <v>2.57</v>
      </c>
      <c r="T2230" s="16">
        <v>0</v>
      </c>
      <c r="V2230" s="12" t="s">
        <v>204</v>
      </c>
      <c r="W2230" s="12" t="s">
        <v>204</v>
      </c>
      <c r="X2230" s="16">
        <v>1</v>
      </c>
      <c r="Y2230" s="16">
        <v>8</v>
      </c>
      <c r="Z2230" s="16">
        <v>2.57</v>
      </c>
      <c r="AA2230" s="16">
        <f t="shared" si="455"/>
        <v>308.39999999999998</v>
      </c>
      <c r="AB2230" s="16" t="s">
        <v>2429</v>
      </c>
      <c r="AC2230" s="16" t="s">
        <v>2416</v>
      </c>
      <c r="AD2230" s="16">
        <f t="shared" si="439"/>
        <v>107939.99999999999</v>
      </c>
      <c r="AE2230" s="16">
        <f t="shared" si="440"/>
        <v>899.5</v>
      </c>
      <c r="AF2230" s="16">
        <f t="shared" si="441"/>
        <v>337312.5</v>
      </c>
      <c r="AG2230" s="16">
        <f t="shared" si="442"/>
        <v>257</v>
      </c>
      <c r="AH2230" s="12">
        <f t="shared" si="443"/>
        <v>0</v>
      </c>
      <c r="AI2230" s="16">
        <f t="shared" si="444"/>
        <v>17.989999999999998</v>
      </c>
      <c r="AJ2230" s="16">
        <f t="shared" si="445"/>
        <v>62065.499999999993</v>
      </c>
      <c r="AK2230" s="16">
        <f t="shared" si="446"/>
        <v>1285</v>
      </c>
      <c r="AL2230" s="16">
        <f t="shared" si="447"/>
        <v>12850</v>
      </c>
      <c r="AM2230" s="16">
        <f t="shared" si="448"/>
        <v>182470</v>
      </c>
      <c r="AN2230" s="16">
        <f t="shared" si="449"/>
        <v>702638</v>
      </c>
      <c r="AO2230" s="12" t="s">
        <v>1486</v>
      </c>
      <c r="AP2230" s="16">
        <v>2.57</v>
      </c>
      <c r="AQ2230" s="16" t="s">
        <v>207</v>
      </c>
      <c r="AR2230" s="16" t="s">
        <v>207</v>
      </c>
      <c r="AS2230" s="16" t="s">
        <v>207</v>
      </c>
      <c r="AW2230" s="16" t="s">
        <v>2386</v>
      </c>
      <c r="AX2230" s="16" t="s">
        <v>204</v>
      </c>
      <c r="AY2230" s="16" t="s">
        <v>207</v>
      </c>
      <c r="AZ2230" s="16" t="s">
        <v>207</v>
      </c>
      <c r="BA2230" s="16" t="s">
        <v>207</v>
      </c>
      <c r="BB2230" s="16" t="s">
        <v>207</v>
      </c>
      <c r="BC2230" s="16">
        <v>2.57</v>
      </c>
      <c r="BD2230" s="16">
        <f t="shared" si="450"/>
        <v>8.9949999999999992</v>
      </c>
      <c r="BE2230" s="16">
        <f t="shared" si="451"/>
        <v>4391.4875000000002</v>
      </c>
      <c r="BF2230" s="16">
        <v>0</v>
      </c>
      <c r="BG2230" s="16">
        <f t="shared" si="452"/>
        <v>3084</v>
      </c>
      <c r="BH2230" s="16">
        <f t="shared" si="453"/>
        <v>1644.8</v>
      </c>
      <c r="BI2230" s="16">
        <f t="shared" si="454"/>
        <v>20.56</v>
      </c>
    </row>
    <row r="2231" spans="1:61" ht="20.149999999999999" customHeight="1" x14ac:dyDescent="0.35">
      <c r="A2231">
        <v>2230</v>
      </c>
      <c r="B2231" t="s">
        <v>360</v>
      </c>
      <c r="C2231" t="s">
        <v>8843</v>
      </c>
      <c r="D2231" s="15" t="s">
        <v>2587</v>
      </c>
      <c r="E2231" s="12" t="s">
        <v>98</v>
      </c>
      <c r="G2231" s="12" t="s">
        <v>2567</v>
      </c>
      <c r="H2231" s="12" t="s">
        <v>2414</v>
      </c>
      <c r="I2231" s="12" t="s">
        <v>92</v>
      </c>
      <c r="J2231" s="12" t="s">
        <v>2401</v>
      </c>
      <c r="K2231" s="12" t="s">
        <v>5619</v>
      </c>
      <c r="N2231" s="16" t="s">
        <v>206</v>
      </c>
      <c r="O2231" s="16" t="s">
        <v>420</v>
      </c>
      <c r="P2231" s="12" t="s">
        <v>131</v>
      </c>
      <c r="Q2231" s="16">
        <v>2023</v>
      </c>
      <c r="R2231" s="16">
        <v>2.72</v>
      </c>
      <c r="T2231" s="16">
        <v>0</v>
      </c>
      <c r="V2231" s="12" t="s">
        <v>204</v>
      </c>
      <c r="W2231" s="12" t="s">
        <v>204</v>
      </c>
      <c r="X2231" s="16">
        <v>1</v>
      </c>
      <c r="Y2231" s="16">
        <v>8</v>
      </c>
      <c r="Z2231" s="16">
        <v>2.72</v>
      </c>
      <c r="AA2231" s="16">
        <f t="shared" si="455"/>
        <v>326.40000000000003</v>
      </c>
      <c r="AB2231" s="16" t="s">
        <v>2429</v>
      </c>
      <c r="AC2231" s="16" t="s">
        <v>2416</v>
      </c>
      <c r="AD2231" s="16">
        <f t="shared" si="439"/>
        <v>114240.00000000001</v>
      </c>
      <c r="AE2231" s="16">
        <f t="shared" si="440"/>
        <v>952.00000000000011</v>
      </c>
      <c r="AF2231" s="16">
        <f t="shared" si="441"/>
        <v>357000.00000000006</v>
      </c>
      <c r="AG2231" s="16">
        <f t="shared" si="442"/>
        <v>272</v>
      </c>
      <c r="AH2231" s="12">
        <f t="shared" si="443"/>
        <v>0</v>
      </c>
      <c r="AI2231" s="16">
        <f t="shared" si="444"/>
        <v>19.040000000000003</v>
      </c>
      <c r="AJ2231" s="16">
        <f t="shared" si="445"/>
        <v>65688.000000000015</v>
      </c>
      <c r="AK2231" s="16">
        <f t="shared" si="446"/>
        <v>1360</v>
      </c>
      <c r="AL2231" s="16">
        <f t="shared" si="447"/>
        <v>13600.000000000002</v>
      </c>
      <c r="AM2231" s="16">
        <f t="shared" si="448"/>
        <v>193120</v>
      </c>
      <c r="AN2231" s="16">
        <f t="shared" si="449"/>
        <v>743648</v>
      </c>
      <c r="AO2231" s="12" t="s">
        <v>1486</v>
      </c>
      <c r="AP2231" s="16">
        <v>2.72</v>
      </c>
      <c r="AQ2231" s="16" t="s">
        <v>207</v>
      </c>
      <c r="AR2231" s="16" t="s">
        <v>207</v>
      </c>
      <c r="AS2231" s="16" t="s">
        <v>207</v>
      </c>
      <c r="AW2231" s="16" t="s">
        <v>2386</v>
      </c>
      <c r="AX2231" s="16" t="s">
        <v>204</v>
      </c>
      <c r="AY2231" s="16" t="s">
        <v>207</v>
      </c>
      <c r="AZ2231" s="16" t="s">
        <v>207</v>
      </c>
      <c r="BA2231" s="16" t="s">
        <v>207</v>
      </c>
      <c r="BB2231" s="16" t="s">
        <v>207</v>
      </c>
      <c r="BC2231" s="16">
        <v>2.72</v>
      </c>
      <c r="BD2231" s="16">
        <f t="shared" si="450"/>
        <v>9.5200000000000014</v>
      </c>
      <c r="BE2231" s="16">
        <f t="shared" si="451"/>
        <v>4647.8</v>
      </c>
      <c r="BF2231" s="16">
        <v>0</v>
      </c>
      <c r="BG2231" s="16">
        <f t="shared" si="452"/>
        <v>3264.0000000000005</v>
      </c>
      <c r="BH2231" s="16">
        <f t="shared" si="453"/>
        <v>1740.8000000000002</v>
      </c>
      <c r="BI2231" s="16">
        <f t="shared" si="454"/>
        <v>21.76</v>
      </c>
    </row>
    <row r="2232" spans="1:61" ht="20.149999999999999" customHeight="1" x14ac:dyDescent="0.35">
      <c r="A2232">
        <v>2231</v>
      </c>
      <c r="B2232" t="s">
        <v>360</v>
      </c>
      <c r="C2232" t="s">
        <v>8844</v>
      </c>
      <c r="D2232" s="15" t="s">
        <v>2588</v>
      </c>
      <c r="E2232" s="12" t="s">
        <v>98</v>
      </c>
      <c r="F2232" s="16">
        <v>31415</v>
      </c>
      <c r="G2232" s="12" t="s">
        <v>2567</v>
      </c>
      <c r="H2232" s="12" t="s">
        <v>2414</v>
      </c>
      <c r="I2232" s="12" t="s">
        <v>92</v>
      </c>
      <c r="J2232" s="12" t="s">
        <v>2401</v>
      </c>
      <c r="K2232" s="12" t="s">
        <v>5619</v>
      </c>
      <c r="N2232" s="16" t="s">
        <v>206</v>
      </c>
      <c r="O2232" s="16" t="s">
        <v>420</v>
      </c>
      <c r="P2232" s="12" t="s">
        <v>131</v>
      </c>
      <c r="Q2232" s="16">
        <v>2023</v>
      </c>
      <c r="R2232" s="16">
        <v>0.54</v>
      </c>
      <c r="T2232" s="16">
        <v>0</v>
      </c>
      <c r="V2232" s="12" t="s">
        <v>204</v>
      </c>
      <c r="W2232" s="12" t="s">
        <v>204</v>
      </c>
      <c r="X2232" s="16">
        <v>1</v>
      </c>
      <c r="Y2232" s="16">
        <v>8</v>
      </c>
      <c r="Z2232" s="16">
        <v>0.54</v>
      </c>
      <c r="AA2232" s="16">
        <f t="shared" si="455"/>
        <v>64.800000000000011</v>
      </c>
      <c r="AB2232" s="16" t="s">
        <v>2429</v>
      </c>
      <c r="AC2232" s="16" t="s">
        <v>2416</v>
      </c>
      <c r="AD2232" s="16">
        <f t="shared" si="439"/>
        <v>22680.000000000004</v>
      </c>
      <c r="AE2232" s="16">
        <f t="shared" si="440"/>
        <v>189</v>
      </c>
      <c r="AF2232" s="16">
        <f t="shared" si="441"/>
        <v>70875</v>
      </c>
      <c r="AG2232" s="16">
        <f t="shared" si="442"/>
        <v>54</v>
      </c>
      <c r="AH2232" s="12">
        <f t="shared" si="443"/>
        <v>0</v>
      </c>
      <c r="AI2232" s="16">
        <f t="shared" si="444"/>
        <v>3.7800000000000002</v>
      </c>
      <c r="AJ2232" s="16">
        <f t="shared" si="445"/>
        <v>13041</v>
      </c>
      <c r="AK2232" s="16">
        <f t="shared" si="446"/>
        <v>270</v>
      </c>
      <c r="AL2232" s="16">
        <f t="shared" si="447"/>
        <v>2700</v>
      </c>
      <c r="AM2232" s="16">
        <f t="shared" si="448"/>
        <v>38340</v>
      </c>
      <c r="AN2232" s="16">
        <f t="shared" si="449"/>
        <v>147636</v>
      </c>
      <c r="AO2232" s="12" t="s">
        <v>1486</v>
      </c>
      <c r="AP2232" s="16">
        <v>0.54</v>
      </c>
      <c r="AQ2232" s="16" t="s">
        <v>207</v>
      </c>
      <c r="AR2232" s="16" t="s">
        <v>207</v>
      </c>
      <c r="AS2232" s="16" t="s">
        <v>207</v>
      </c>
      <c r="AW2232" s="16" t="s">
        <v>2386</v>
      </c>
      <c r="AX2232" s="16" t="s">
        <v>204</v>
      </c>
      <c r="AY2232" s="16" t="s">
        <v>207</v>
      </c>
      <c r="AZ2232" s="16" t="s">
        <v>207</v>
      </c>
      <c r="BA2232" s="16" t="s">
        <v>207</v>
      </c>
      <c r="BB2232" s="16" t="s">
        <v>207</v>
      </c>
      <c r="BC2232" s="16">
        <v>0.54</v>
      </c>
      <c r="BD2232" s="16">
        <f t="shared" si="450"/>
        <v>1.8900000000000001</v>
      </c>
      <c r="BE2232" s="16">
        <f t="shared" si="451"/>
        <v>922.72500000000002</v>
      </c>
      <c r="BF2232" s="16">
        <v>0</v>
      </c>
      <c r="BG2232" s="16">
        <f t="shared" si="452"/>
        <v>648</v>
      </c>
      <c r="BH2232" s="16">
        <f t="shared" si="453"/>
        <v>345.6</v>
      </c>
      <c r="BI2232" s="16">
        <f t="shared" si="454"/>
        <v>4.32</v>
      </c>
    </row>
    <row r="2233" spans="1:61" ht="20.149999999999999" customHeight="1" x14ac:dyDescent="0.35">
      <c r="A2233">
        <v>2232</v>
      </c>
      <c r="B2233" t="s">
        <v>360</v>
      </c>
      <c r="C2233" t="s">
        <v>8845</v>
      </c>
      <c r="D2233" s="15" t="s">
        <v>2589</v>
      </c>
      <c r="E2233" s="12" t="s">
        <v>98</v>
      </c>
      <c r="F2233" s="16">
        <v>20151</v>
      </c>
      <c r="G2233" s="12" t="s">
        <v>2567</v>
      </c>
      <c r="H2233" s="12" t="s">
        <v>2414</v>
      </c>
      <c r="I2233" s="12" t="s">
        <v>92</v>
      </c>
      <c r="J2233" s="12" t="s">
        <v>2401</v>
      </c>
      <c r="K2233" s="12" t="s">
        <v>5619</v>
      </c>
      <c r="N2233" s="16" t="s">
        <v>205</v>
      </c>
      <c r="O2233" s="16" t="s">
        <v>420</v>
      </c>
      <c r="P2233" s="12" t="s">
        <v>131</v>
      </c>
      <c r="Q2233" s="16">
        <v>2023</v>
      </c>
      <c r="R2233" s="16">
        <v>2.84</v>
      </c>
      <c r="T2233" s="16">
        <v>0</v>
      </c>
      <c r="V2233" s="12" t="s">
        <v>204</v>
      </c>
      <c r="W2233" s="12" t="s">
        <v>204</v>
      </c>
      <c r="X2233" s="16">
        <v>1</v>
      </c>
      <c r="Y2233" s="16">
        <v>8</v>
      </c>
      <c r="Z2233" s="16">
        <v>2.84</v>
      </c>
      <c r="AA2233" s="16">
        <f t="shared" si="455"/>
        <v>340.79999999999995</v>
      </c>
      <c r="AB2233" s="16" t="s">
        <v>2429</v>
      </c>
      <c r="AC2233" s="16" t="s">
        <v>2416</v>
      </c>
      <c r="AD2233" s="16">
        <f t="shared" si="439"/>
        <v>119279.99999999999</v>
      </c>
      <c r="AE2233" s="16">
        <f t="shared" si="440"/>
        <v>994</v>
      </c>
      <c r="AF2233" s="16">
        <f t="shared" si="441"/>
        <v>372750</v>
      </c>
      <c r="AG2233" s="16">
        <f t="shared" si="442"/>
        <v>284</v>
      </c>
      <c r="AH2233" s="12">
        <f t="shared" si="443"/>
        <v>0</v>
      </c>
      <c r="AI2233" s="16">
        <f t="shared" si="444"/>
        <v>19.88</v>
      </c>
      <c r="AJ2233" s="16">
        <f t="shared" si="445"/>
        <v>68586</v>
      </c>
      <c r="AK2233" s="16">
        <f t="shared" si="446"/>
        <v>1420</v>
      </c>
      <c r="AL2233" s="16">
        <f t="shared" si="447"/>
        <v>14200</v>
      </c>
      <c r="AM2233" s="16">
        <f t="shared" si="448"/>
        <v>201640</v>
      </c>
      <c r="AN2233" s="16">
        <f t="shared" si="449"/>
        <v>776456</v>
      </c>
      <c r="AO2233" s="12" t="s">
        <v>1486</v>
      </c>
      <c r="AP2233" s="16">
        <v>2.84</v>
      </c>
      <c r="AQ2233" s="16" t="s">
        <v>207</v>
      </c>
      <c r="AR2233" s="16" t="s">
        <v>207</v>
      </c>
      <c r="AS2233" s="16" t="s">
        <v>207</v>
      </c>
      <c r="AW2233" s="16" t="s">
        <v>2386</v>
      </c>
      <c r="AX2233" s="16" t="s">
        <v>204</v>
      </c>
      <c r="AY2233" s="16" t="s">
        <v>207</v>
      </c>
      <c r="AZ2233" s="16" t="s">
        <v>207</v>
      </c>
      <c r="BA2233" s="16" t="s">
        <v>207</v>
      </c>
      <c r="BB2233" s="16" t="s">
        <v>207</v>
      </c>
      <c r="BC2233" s="16">
        <v>2.84</v>
      </c>
      <c r="BD2233" s="16">
        <f t="shared" si="450"/>
        <v>9.94</v>
      </c>
      <c r="BE2233" s="16">
        <f t="shared" si="451"/>
        <v>4852.8500000000004</v>
      </c>
      <c r="BF2233" s="16">
        <v>0</v>
      </c>
      <c r="BG2233" s="16">
        <f t="shared" si="452"/>
        <v>3408</v>
      </c>
      <c r="BH2233" s="16">
        <f t="shared" si="453"/>
        <v>1817.6</v>
      </c>
      <c r="BI2233" s="16">
        <f t="shared" si="454"/>
        <v>22.72</v>
      </c>
    </row>
    <row r="2234" spans="1:61" ht="20.149999999999999" customHeight="1" x14ac:dyDescent="0.35">
      <c r="A2234">
        <v>2233</v>
      </c>
      <c r="B2234" t="s">
        <v>360</v>
      </c>
      <c r="C2234" t="s">
        <v>8846</v>
      </c>
      <c r="D2234" s="15" t="s">
        <v>2590</v>
      </c>
      <c r="E2234" s="12" t="s">
        <v>98</v>
      </c>
      <c r="F2234" s="16">
        <v>26531</v>
      </c>
      <c r="G2234" s="12" t="s">
        <v>2567</v>
      </c>
      <c r="H2234" s="12" t="s">
        <v>2414</v>
      </c>
      <c r="I2234" s="12" t="s">
        <v>92</v>
      </c>
      <c r="J2234" s="12" t="s">
        <v>2401</v>
      </c>
      <c r="K2234" s="12" t="s">
        <v>5619</v>
      </c>
      <c r="N2234" s="16" t="s">
        <v>206</v>
      </c>
      <c r="O2234" s="16" t="s">
        <v>420</v>
      </c>
      <c r="P2234" s="12" t="s">
        <v>131</v>
      </c>
      <c r="Q2234" s="16">
        <v>2023</v>
      </c>
      <c r="R2234" s="16">
        <v>2.5</v>
      </c>
      <c r="T2234" s="16">
        <v>0</v>
      </c>
      <c r="V2234" s="12" t="s">
        <v>204</v>
      </c>
      <c r="W2234" s="12" t="s">
        <v>204</v>
      </c>
      <c r="X2234" s="16">
        <v>1</v>
      </c>
      <c r="Y2234" s="16">
        <v>8</v>
      </c>
      <c r="Z2234" s="16">
        <v>2.5</v>
      </c>
      <c r="AA2234" s="16">
        <f t="shared" si="455"/>
        <v>300</v>
      </c>
      <c r="AB2234" s="16" t="s">
        <v>2429</v>
      </c>
      <c r="AC2234" s="16" t="s">
        <v>2416</v>
      </c>
      <c r="AD2234" s="16">
        <f t="shared" si="439"/>
        <v>105000</v>
      </c>
      <c r="AE2234" s="16">
        <f t="shared" si="440"/>
        <v>875</v>
      </c>
      <c r="AF2234" s="16">
        <f t="shared" si="441"/>
        <v>328125</v>
      </c>
      <c r="AG2234" s="16">
        <f t="shared" si="442"/>
        <v>250</v>
      </c>
      <c r="AH2234" s="12">
        <f t="shared" si="443"/>
        <v>0</v>
      </c>
      <c r="AI2234" s="16">
        <f t="shared" si="444"/>
        <v>17.5</v>
      </c>
      <c r="AJ2234" s="16">
        <f t="shared" si="445"/>
        <v>60375</v>
      </c>
      <c r="AK2234" s="16">
        <f t="shared" si="446"/>
        <v>1250</v>
      </c>
      <c r="AL2234" s="16">
        <f t="shared" si="447"/>
        <v>12500</v>
      </c>
      <c r="AM2234" s="16">
        <f t="shared" si="448"/>
        <v>177500</v>
      </c>
      <c r="AN2234" s="16">
        <f t="shared" si="449"/>
        <v>683500</v>
      </c>
      <c r="AO2234" s="12" t="s">
        <v>1486</v>
      </c>
      <c r="AP2234" s="16">
        <v>2.5</v>
      </c>
      <c r="AQ2234" s="16" t="s">
        <v>207</v>
      </c>
      <c r="AR2234" s="16" t="s">
        <v>207</v>
      </c>
      <c r="AS2234" s="16" t="s">
        <v>207</v>
      </c>
      <c r="AW2234" s="16" t="s">
        <v>2386</v>
      </c>
      <c r="AX2234" s="16" t="s">
        <v>204</v>
      </c>
      <c r="AY2234" s="16" t="s">
        <v>207</v>
      </c>
      <c r="AZ2234" s="16" t="s">
        <v>207</v>
      </c>
      <c r="BA2234" s="16" t="s">
        <v>207</v>
      </c>
      <c r="BB2234" s="16" t="s">
        <v>207</v>
      </c>
      <c r="BC2234" s="16">
        <v>2.5</v>
      </c>
      <c r="BD2234" s="16">
        <f t="shared" si="450"/>
        <v>8.75</v>
      </c>
      <c r="BE2234" s="16">
        <f t="shared" si="451"/>
        <v>4271.875</v>
      </c>
      <c r="BF2234" s="16">
        <v>0</v>
      </c>
      <c r="BG2234" s="16">
        <f t="shared" si="452"/>
        <v>3000</v>
      </c>
      <c r="BH2234" s="16">
        <f t="shared" si="453"/>
        <v>1600</v>
      </c>
      <c r="BI2234" s="16">
        <f t="shared" si="454"/>
        <v>20</v>
      </c>
    </row>
    <row r="2235" spans="1:61" ht="20.149999999999999" customHeight="1" x14ac:dyDescent="0.35">
      <c r="A2235">
        <v>2234</v>
      </c>
      <c r="B2235" t="s">
        <v>360</v>
      </c>
      <c r="C2235" t="s">
        <v>8847</v>
      </c>
      <c r="D2235" s="15" t="s">
        <v>2591</v>
      </c>
      <c r="E2235" s="12" t="s">
        <v>98</v>
      </c>
      <c r="F2235" s="16" t="s">
        <v>2592</v>
      </c>
      <c r="G2235" s="12" t="s">
        <v>2567</v>
      </c>
      <c r="H2235" s="12" t="s">
        <v>2414</v>
      </c>
      <c r="I2235" s="12" t="s">
        <v>92</v>
      </c>
      <c r="J2235" s="12" t="s">
        <v>2401</v>
      </c>
      <c r="K2235" s="12" t="s">
        <v>5619</v>
      </c>
      <c r="N2235" s="16" t="s">
        <v>206</v>
      </c>
      <c r="O2235" s="16" t="s">
        <v>420</v>
      </c>
      <c r="P2235" s="12" t="s">
        <v>131</v>
      </c>
      <c r="Q2235" s="16">
        <v>2023</v>
      </c>
      <c r="R2235" s="16">
        <v>2.41</v>
      </c>
      <c r="T2235" s="16">
        <v>0</v>
      </c>
      <c r="V2235" s="12" t="s">
        <v>204</v>
      </c>
      <c r="W2235" s="12" t="s">
        <v>204</v>
      </c>
      <c r="X2235" s="16">
        <v>1</v>
      </c>
      <c r="Y2235" s="16">
        <v>8</v>
      </c>
      <c r="Z2235" s="16">
        <v>2.41</v>
      </c>
      <c r="AA2235" s="16">
        <f t="shared" si="455"/>
        <v>289.20000000000005</v>
      </c>
      <c r="AB2235" s="16" t="s">
        <v>2429</v>
      </c>
      <c r="AC2235" s="16" t="s">
        <v>2416</v>
      </c>
      <c r="AD2235" s="16">
        <f t="shared" si="439"/>
        <v>101220.00000000001</v>
      </c>
      <c r="AE2235" s="16">
        <f t="shared" si="440"/>
        <v>843.5</v>
      </c>
      <c r="AF2235" s="16">
        <f t="shared" si="441"/>
        <v>316312.5</v>
      </c>
      <c r="AG2235" s="16">
        <f t="shared" si="442"/>
        <v>241</v>
      </c>
      <c r="AH2235" s="12">
        <f t="shared" si="443"/>
        <v>0</v>
      </c>
      <c r="AI2235" s="16">
        <f t="shared" si="444"/>
        <v>16.87</v>
      </c>
      <c r="AJ2235" s="16">
        <f t="shared" si="445"/>
        <v>58201.5</v>
      </c>
      <c r="AK2235" s="16">
        <f t="shared" si="446"/>
        <v>1205</v>
      </c>
      <c r="AL2235" s="16">
        <f t="shared" si="447"/>
        <v>12050</v>
      </c>
      <c r="AM2235" s="16">
        <f t="shared" si="448"/>
        <v>171110</v>
      </c>
      <c r="AN2235" s="16">
        <f t="shared" si="449"/>
        <v>658894</v>
      </c>
      <c r="AO2235" s="12" t="s">
        <v>1486</v>
      </c>
      <c r="AP2235" s="16">
        <v>2.41</v>
      </c>
      <c r="AQ2235" s="16" t="s">
        <v>207</v>
      </c>
      <c r="AR2235" s="16" t="s">
        <v>207</v>
      </c>
      <c r="AS2235" s="16" t="s">
        <v>207</v>
      </c>
      <c r="AW2235" s="16" t="s">
        <v>2386</v>
      </c>
      <c r="AX2235" s="16" t="s">
        <v>204</v>
      </c>
      <c r="AY2235" s="16" t="s">
        <v>207</v>
      </c>
      <c r="AZ2235" s="16" t="s">
        <v>207</v>
      </c>
      <c r="BA2235" s="16" t="s">
        <v>207</v>
      </c>
      <c r="BB2235" s="16" t="s">
        <v>207</v>
      </c>
      <c r="BC2235" s="16">
        <v>2.41</v>
      </c>
      <c r="BD2235" s="16">
        <f t="shared" si="450"/>
        <v>8.4350000000000005</v>
      </c>
      <c r="BE2235" s="16">
        <f t="shared" si="451"/>
        <v>4118.0874999999996</v>
      </c>
      <c r="BF2235" s="16">
        <v>0</v>
      </c>
      <c r="BG2235" s="16">
        <f t="shared" si="452"/>
        <v>2892</v>
      </c>
      <c r="BH2235" s="16">
        <f t="shared" si="453"/>
        <v>1542.4</v>
      </c>
      <c r="BI2235" s="16">
        <f t="shared" si="454"/>
        <v>19.28</v>
      </c>
    </row>
    <row r="2236" spans="1:61" ht="20.149999999999999" customHeight="1" x14ac:dyDescent="0.35">
      <c r="A2236">
        <v>2235</v>
      </c>
      <c r="B2236" t="s">
        <v>360</v>
      </c>
      <c r="C2236" t="s">
        <v>8848</v>
      </c>
      <c r="D2236" s="15" t="s">
        <v>2593</v>
      </c>
      <c r="E2236" s="12" t="s">
        <v>93</v>
      </c>
      <c r="F2236" s="16" t="s">
        <v>2594</v>
      </c>
      <c r="G2236" s="12" t="s">
        <v>2567</v>
      </c>
      <c r="H2236" s="12" t="s">
        <v>2414</v>
      </c>
      <c r="I2236" s="12" t="s">
        <v>92</v>
      </c>
      <c r="J2236" s="12" t="s">
        <v>2401</v>
      </c>
      <c r="K2236" s="12" t="s">
        <v>5619</v>
      </c>
      <c r="N2236" s="16" t="s">
        <v>206</v>
      </c>
      <c r="O2236" s="16" t="s">
        <v>420</v>
      </c>
      <c r="P2236" s="12" t="s">
        <v>131</v>
      </c>
      <c r="Q2236" s="16">
        <v>2023</v>
      </c>
      <c r="R2236" s="16">
        <v>1</v>
      </c>
      <c r="T2236" s="16">
        <v>0</v>
      </c>
      <c r="V2236" s="12" t="s">
        <v>204</v>
      </c>
      <c r="W2236" s="12" t="s">
        <v>204</v>
      </c>
      <c r="X2236" s="16">
        <v>1</v>
      </c>
      <c r="Y2236" s="16">
        <v>8</v>
      </c>
      <c r="Z2236" s="16">
        <v>1</v>
      </c>
      <c r="AA2236" s="16">
        <f t="shared" si="455"/>
        <v>120</v>
      </c>
      <c r="AB2236" s="16" t="s">
        <v>2429</v>
      </c>
      <c r="AC2236" s="16" t="s">
        <v>2416</v>
      </c>
      <c r="AD2236" s="16">
        <f t="shared" si="439"/>
        <v>42000</v>
      </c>
      <c r="AE2236" s="16">
        <f t="shared" si="440"/>
        <v>350</v>
      </c>
      <c r="AF2236" s="16">
        <f t="shared" si="441"/>
        <v>131250</v>
      </c>
      <c r="AG2236" s="16">
        <f t="shared" si="442"/>
        <v>100</v>
      </c>
      <c r="AH2236" s="12">
        <f t="shared" si="443"/>
        <v>0</v>
      </c>
      <c r="AI2236" s="16">
        <f t="shared" si="444"/>
        <v>7</v>
      </c>
      <c r="AJ2236" s="16">
        <f t="shared" si="445"/>
        <v>24150</v>
      </c>
      <c r="AK2236" s="16">
        <f t="shared" si="446"/>
        <v>500</v>
      </c>
      <c r="AL2236" s="16">
        <f t="shared" si="447"/>
        <v>5000</v>
      </c>
      <c r="AM2236" s="16">
        <f t="shared" si="448"/>
        <v>71000</v>
      </c>
      <c r="AN2236" s="16">
        <f t="shared" si="449"/>
        <v>273400</v>
      </c>
      <c r="AO2236" s="12" t="s">
        <v>1486</v>
      </c>
      <c r="AP2236" s="16">
        <v>1</v>
      </c>
      <c r="AQ2236" s="16" t="s">
        <v>207</v>
      </c>
      <c r="AR2236" s="16" t="s">
        <v>207</v>
      </c>
      <c r="AS2236" s="16" t="s">
        <v>207</v>
      </c>
      <c r="AW2236" s="16" t="s">
        <v>2386</v>
      </c>
      <c r="AX2236" s="16" t="s">
        <v>204</v>
      </c>
      <c r="AY2236" s="16" t="s">
        <v>207</v>
      </c>
      <c r="AZ2236" s="16" t="s">
        <v>207</v>
      </c>
      <c r="BA2236" s="16" t="s">
        <v>207</v>
      </c>
      <c r="BB2236" s="16" t="s">
        <v>207</v>
      </c>
      <c r="BC2236" s="16">
        <v>1</v>
      </c>
      <c r="BD2236" s="16">
        <f t="shared" si="450"/>
        <v>3.5</v>
      </c>
      <c r="BE2236" s="16">
        <f t="shared" si="451"/>
        <v>1708.75</v>
      </c>
      <c r="BF2236" s="16">
        <v>0</v>
      </c>
      <c r="BG2236" s="16">
        <f t="shared" si="452"/>
        <v>1200</v>
      </c>
      <c r="BH2236" s="16">
        <f t="shared" si="453"/>
        <v>640</v>
      </c>
      <c r="BI2236" s="16">
        <f t="shared" si="454"/>
        <v>8</v>
      </c>
    </row>
    <row r="2237" spans="1:61" ht="20.149999999999999" customHeight="1" x14ac:dyDescent="0.35">
      <c r="A2237">
        <v>2236</v>
      </c>
      <c r="B2237" t="s">
        <v>360</v>
      </c>
      <c r="C2237" t="s">
        <v>8849</v>
      </c>
      <c r="D2237" s="15" t="s">
        <v>2595</v>
      </c>
      <c r="E2237" s="12" t="s">
        <v>93</v>
      </c>
      <c r="F2237" s="16">
        <v>18756</v>
      </c>
      <c r="G2237" s="12" t="s">
        <v>2567</v>
      </c>
      <c r="H2237" s="12" t="s">
        <v>2414</v>
      </c>
      <c r="I2237" s="12" t="s">
        <v>92</v>
      </c>
      <c r="J2237" s="12" t="s">
        <v>2401</v>
      </c>
      <c r="K2237" s="12" t="s">
        <v>5619</v>
      </c>
      <c r="N2237" s="16" t="s">
        <v>205</v>
      </c>
      <c r="O2237" s="16" t="s">
        <v>420</v>
      </c>
      <c r="P2237" s="12" t="s">
        <v>131</v>
      </c>
      <c r="Q2237" s="16">
        <v>2023</v>
      </c>
      <c r="R2237" s="16">
        <v>1</v>
      </c>
      <c r="T2237" s="16">
        <v>0</v>
      </c>
      <c r="V2237" s="12" t="s">
        <v>204</v>
      </c>
      <c r="W2237" s="12" t="s">
        <v>204</v>
      </c>
      <c r="X2237" s="16">
        <v>1</v>
      </c>
      <c r="Y2237" s="16">
        <v>8</v>
      </c>
      <c r="Z2237" s="16">
        <v>1</v>
      </c>
      <c r="AA2237" s="16">
        <f t="shared" si="455"/>
        <v>120</v>
      </c>
      <c r="AB2237" s="16" t="s">
        <v>2429</v>
      </c>
      <c r="AC2237" s="16" t="s">
        <v>2416</v>
      </c>
      <c r="AD2237" s="16">
        <f t="shared" si="439"/>
        <v>42000</v>
      </c>
      <c r="AE2237" s="16">
        <f t="shared" si="440"/>
        <v>350</v>
      </c>
      <c r="AF2237" s="16">
        <f t="shared" si="441"/>
        <v>131250</v>
      </c>
      <c r="AG2237" s="16">
        <f t="shared" si="442"/>
        <v>100</v>
      </c>
      <c r="AH2237" s="12">
        <f t="shared" si="443"/>
        <v>0</v>
      </c>
      <c r="AI2237" s="16">
        <f t="shared" si="444"/>
        <v>7</v>
      </c>
      <c r="AJ2237" s="16">
        <f t="shared" si="445"/>
        <v>24150</v>
      </c>
      <c r="AK2237" s="16">
        <f t="shared" si="446"/>
        <v>500</v>
      </c>
      <c r="AL2237" s="16">
        <f t="shared" si="447"/>
        <v>5000</v>
      </c>
      <c r="AM2237" s="16">
        <f t="shared" si="448"/>
        <v>71000</v>
      </c>
      <c r="AN2237" s="16">
        <f t="shared" si="449"/>
        <v>273400</v>
      </c>
      <c r="AO2237" s="12" t="s">
        <v>1486</v>
      </c>
      <c r="AP2237" s="16">
        <v>1</v>
      </c>
      <c r="AQ2237" s="16" t="s">
        <v>207</v>
      </c>
      <c r="AR2237" s="16" t="s">
        <v>207</v>
      </c>
      <c r="AS2237" s="16" t="s">
        <v>207</v>
      </c>
      <c r="AW2237" s="16" t="s">
        <v>2386</v>
      </c>
      <c r="AX2237" s="16" t="s">
        <v>204</v>
      </c>
      <c r="AY2237" s="16" t="s">
        <v>207</v>
      </c>
      <c r="AZ2237" s="16" t="s">
        <v>207</v>
      </c>
      <c r="BA2237" s="16" t="s">
        <v>207</v>
      </c>
      <c r="BB2237" s="16" t="s">
        <v>207</v>
      </c>
      <c r="BC2237" s="16">
        <v>1</v>
      </c>
      <c r="BD2237" s="16">
        <f t="shared" si="450"/>
        <v>3.5</v>
      </c>
      <c r="BE2237" s="16">
        <f t="shared" si="451"/>
        <v>1708.75</v>
      </c>
      <c r="BF2237" s="16">
        <v>0</v>
      </c>
      <c r="BG2237" s="16">
        <f t="shared" si="452"/>
        <v>1200</v>
      </c>
      <c r="BH2237" s="16">
        <f t="shared" si="453"/>
        <v>640</v>
      </c>
      <c r="BI2237" s="16">
        <f t="shared" si="454"/>
        <v>8</v>
      </c>
    </row>
    <row r="2238" spans="1:61" ht="20.149999999999999" customHeight="1" x14ac:dyDescent="0.35">
      <c r="A2238">
        <v>2237</v>
      </c>
      <c r="B2238" t="s">
        <v>360</v>
      </c>
      <c r="C2238" t="s">
        <v>8850</v>
      </c>
      <c r="D2238" s="15" t="s">
        <v>253</v>
      </c>
      <c r="E2238" s="12" t="s">
        <v>98</v>
      </c>
      <c r="F2238" s="16">
        <v>21699</v>
      </c>
      <c r="G2238" s="12" t="s">
        <v>2567</v>
      </c>
      <c r="H2238" s="12" t="s">
        <v>2414</v>
      </c>
      <c r="I2238" s="12" t="s">
        <v>92</v>
      </c>
      <c r="J2238" s="12" t="s">
        <v>2401</v>
      </c>
      <c r="K2238" s="12" t="s">
        <v>5619</v>
      </c>
      <c r="N2238" s="16" t="s">
        <v>206</v>
      </c>
      <c r="O2238" s="16" t="s">
        <v>420</v>
      </c>
      <c r="P2238" s="12" t="s">
        <v>131</v>
      </c>
      <c r="Q2238" s="16">
        <v>2023</v>
      </c>
      <c r="R2238" s="16">
        <v>1.65</v>
      </c>
      <c r="T2238" s="16">
        <v>0</v>
      </c>
      <c r="V2238" s="12" t="s">
        <v>204</v>
      </c>
      <c r="W2238" s="12" t="s">
        <v>204</v>
      </c>
      <c r="X2238" s="16">
        <v>1</v>
      </c>
      <c r="Y2238" s="16">
        <v>8</v>
      </c>
      <c r="Z2238" s="16">
        <v>1.65</v>
      </c>
      <c r="AA2238" s="16">
        <f t="shared" si="455"/>
        <v>198</v>
      </c>
      <c r="AB2238" s="16" t="s">
        <v>2429</v>
      </c>
      <c r="AC2238" s="16" t="s">
        <v>2416</v>
      </c>
      <c r="AD2238" s="16">
        <f t="shared" si="439"/>
        <v>69300</v>
      </c>
      <c r="AE2238" s="16">
        <f t="shared" si="440"/>
        <v>577.5</v>
      </c>
      <c r="AF2238" s="16">
        <f t="shared" si="441"/>
        <v>216562.5</v>
      </c>
      <c r="AG2238" s="16">
        <f t="shared" si="442"/>
        <v>165</v>
      </c>
      <c r="AH2238" s="12">
        <f t="shared" si="443"/>
        <v>0</v>
      </c>
      <c r="AI2238" s="16">
        <f t="shared" si="444"/>
        <v>11.549999999999999</v>
      </c>
      <c r="AJ2238" s="16">
        <f t="shared" si="445"/>
        <v>39847.499999999993</v>
      </c>
      <c r="AK2238" s="16">
        <f t="shared" si="446"/>
        <v>825</v>
      </c>
      <c r="AL2238" s="16">
        <f t="shared" si="447"/>
        <v>8250</v>
      </c>
      <c r="AM2238" s="16">
        <f t="shared" si="448"/>
        <v>117150</v>
      </c>
      <c r="AN2238" s="16">
        <f t="shared" si="449"/>
        <v>451110</v>
      </c>
      <c r="AO2238" s="12" t="s">
        <v>1486</v>
      </c>
      <c r="AP2238" s="16">
        <v>1.65</v>
      </c>
      <c r="AQ2238" s="16" t="s">
        <v>207</v>
      </c>
      <c r="AR2238" s="16" t="s">
        <v>207</v>
      </c>
      <c r="AS2238" s="16" t="s">
        <v>207</v>
      </c>
      <c r="AW2238" s="16" t="s">
        <v>2386</v>
      </c>
      <c r="AX2238" s="16" t="s">
        <v>204</v>
      </c>
      <c r="AY2238" s="16" t="s">
        <v>207</v>
      </c>
      <c r="AZ2238" s="16" t="s">
        <v>207</v>
      </c>
      <c r="BA2238" s="16" t="s">
        <v>207</v>
      </c>
      <c r="BB2238" s="16" t="s">
        <v>207</v>
      </c>
      <c r="BC2238" s="16">
        <v>1.65</v>
      </c>
      <c r="BD2238" s="16">
        <f t="shared" si="450"/>
        <v>5.7749999999999995</v>
      </c>
      <c r="BE2238" s="16">
        <f t="shared" si="451"/>
        <v>2819.4375</v>
      </c>
      <c r="BF2238" s="16">
        <v>0</v>
      </c>
      <c r="BG2238" s="16">
        <f t="shared" si="452"/>
        <v>1980</v>
      </c>
      <c r="BH2238" s="16">
        <f t="shared" si="453"/>
        <v>1056</v>
      </c>
      <c r="BI2238" s="16">
        <f t="shared" si="454"/>
        <v>13.2</v>
      </c>
    </row>
    <row r="2239" spans="1:61" ht="20.149999999999999" customHeight="1" x14ac:dyDescent="0.35">
      <c r="A2239">
        <v>2238</v>
      </c>
      <c r="B2239" t="s">
        <v>360</v>
      </c>
      <c r="C2239" t="s">
        <v>8851</v>
      </c>
      <c r="D2239" s="15" t="s">
        <v>2587</v>
      </c>
      <c r="E2239" s="12" t="s">
        <v>98</v>
      </c>
      <c r="G2239" s="12" t="s">
        <v>2567</v>
      </c>
      <c r="H2239" s="12" t="s">
        <v>2414</v>
      </c>
      <c r="I2239" s="12" t="s">
        <v>92</v>
      </c>
      <c r="J2239" s="12" t="s">
        <v>2401</v>
      </c>
      <c r="K2239" s="12" t="s">
        <v>5619</v>
      </c>
      <c r="N2239" s="16" t="s">
        <v>206</v>
      </c>
      <c r="O2239" s="16" t="s">
        <v>420</v>
      </c>
      <c r="P2239" s="12" t="s">
        <v>131</v>
      </c>
      <c r="Q2239" s="16">
        <v>2023</v>
      </c>
      <c r="R2239" s="16">
        <v>0.5</v>
      </c>
      <c r="T2239" s="16">
        <v>0</v>
      </c>
      <c r="V2239" s="12" t="s">
        <v>204</v>
      </c>
      <c r="W2239" s="12" t="s">
        <v>204</v>
      </c>
      <c r="X2239" s="16">
        <v>1</v>
      </c>
      <c r="Y2239" s="16">
        <v>8</v>
      </c>
      <c r="Z2239" s="16">
        <v>0.5</v>
      </c>
      <c r="AA2239" s="16">
        <f t="shared" si="455"/>
        <v>60</v>
      </c>
      <c r="AB2239" s="16" t="s">
        <v>2429</v>
      </c>
      <c r="AC2239" s="16" t="s">
        <v>2416</v>
      </c>
      <c r="AD2239" s="16">
        <f t="shared" si="439"/>
        <v>21000</v>
      </c>
      <c r="AE2239" s="16">
        <f t="shared" si="440"/>
        <v>175</v>
      </c>
      <c r="AF2239" s="16">
        <f t="shared" si="441"/>
        <v>65625</v>
      </c>
      <c r="AG2239" s="16">
        <f t="shared" si="442"/>
        <v>50</v>
      </c>
      <c r="AH2239" s="12">
        <f t="shared" si="443"/>
        <v>0</v>
      </c>
      <c r="AI2239" s="16">
        <f t="shared" si="444"/>
        <v>3.5</v>
      </c>
      <c r="AJ2239" s="16">
        <f t="shared" si="445"/>
        <v>12075</v>
      </c>
      <c r="AK2239" s="16">
        <f t="shared" si="446"/>
        <v>250</v>
      </c>
      <c r="AL2239" s="16">
        <f t="shared" si="447"/>
        <v>2500</v>
      </c>
      <c r="AM2239" s="16">
        <f t="shared" si="448"/>
        <v>35500</v>
      </c>
      <c r="AN2239" s="16">
        <f t="shared" si="449"/>
        <v>136700</v>
      </c>
      <c r="AO2239" s="12" t="s">
        <v>1486</v>
      </c>
      <c r="AP2239" s="16">
        <v>0.5</v>
      </c>
      <c r="AQ2239" s="16" t="s">
        <v>207</v>
      </c>
      <c r="AR2239" s="16" t="s">
        <v>207</v>
      </c>
      <c r="AS2239" s="16" t="s">
        <v>207</v>
      </c>
      <c r="AW2239" s="16" t="s">
        <v>2386</v>
      </c>
      <c r="AX2239" s="16" t="s">
        <v>204</v>
      </c>
      <c r="AY2239" s="16" t="s">
        <v>207</v>
      </c>
      <c r="AZ2239" s="16" t="s">
        <v>207</v>
      </c>
      <c r="BA2239" s="16" t="s">
        <v>207</v>
      </c>
      <c r="BB2239" s="16" t="s">
        <v>207</v>
      </c>
      <c r="BC2239" s="16">
        <v>0.5</v>
      </c>
      <c r="BD2239" s="16">
        <f t="shared" si="450"/>
        <v>1.75</v>
      </c>
      <c r="BE2239" s="16">
        <f t="shared" si="451"/>
        <v>854.375</v>
      </c>
      <c r="BF2239" s="16">
        <v>0</v>
      </c>
      <c r="BG2239" s="16">
        <f t="shared" si="452"/>
        <v>600</v>
      </c>
      <c r="BH2239" s="16">
        <f t="shared" si="453"/>
        <v>320</v>
      </c>
      <c r="BI2239" s="16">
        <f t="shared" si="454"/>
        <v>4</v>
      </c>
    </row>
    <row r="2240" spans="1:61" ht="20.149999999999999" customHeight="1" x14ac:dyDescent="0.35">
      <c r="A2240">
        <v>2239</v>
      </c>
      <c r="B2240" t="s">
        <v>360</v>
      </c>
      <c r="C2240" t="s">
        <v>8852</v>
      </c>
      <c r="D2240" s="15" t="s">
        <v>2596</v>
      </c>
      <c r="E2240" s="12" t="s">
        <v>93</v>
      </c>
      <c r="F2240" s="16">
        <v>31512</v>
      </c>
      <c r="G2240" s="12" t="s">
        <v>2567</v>
      </c>
      <c r="H2240" s="12" t="s">
        <v>2414</v>
      </c>
      <c r="I2240" s="12" t="s">
        <v>92</v>
      </c>
      <c r="J2240" s="12" t="s">
        <v>2401</v>
      </c>
      <c r="K2240" s="12" t="s">
        <v>5619</v>
      </c>
      <c r="N2240" s="16" t="s">
        <v>206</v>
      </c>
      <c r="O2240" s="16" t="s">
        <v>420</v>
      </c>
      <c r="P2240" s="12" t="s">
        <v>131</v>
      </c>
      <c r="Q2240" s="16">
        <v>2023</v>
      </c>
      <c r="R2240" s="16">
        <v>0.6</v>
      </c>
      <c r="T2240" s="16">
        <v>0</v>
      </c>
      <c r="V2240" s="12" t="s">
        <v>204</v>
      </c>
      <c r="W2240" s="12" t="s">
        <v>204</v>
      </c>
      <c r="X2240" s="16">
        <v>1</v>
      </c>
      <c r="Y2240" s="16">
        <v>8</v>
      </c>
      <c r="Z2240" s="16">
        <v>0.6</v>
      </c>
      <c r="AA2240" s="16">
        <f t="shared" si="455"/>
        <v>72</v>
      </c>
      <c r="AB2240" s="16" t="s">
        <v>2429</v>
      </c>
      <c r="AC2240" s="16" t="s">
        <v>2416</v>
      </c>
      <c r="AD2240" s="16">
        <f t="shared" si="439"/>
        <v>25200</v>
      </c>
      <c r="AE2240" s="16">
        <f t="shared" si="440"/>
        <v>210</v>
      </c>
      <c r="AF2240" s="16">
        <f t="shared" si="441"/>
        <v>78750</v>
      </c>
      <c r="AG2240" s="16">
        <f t="shared" si="442"/>
        <v>60</v>
      </c>
      <c r="AH2240" s="12">
        <f t="shared" si="443"/>
        <v>0</v>
      </c>
      <c r="AI2240" s="16">
        <f t="shared" si="444"/>
        <v>4.2</v>
      </c>
      <c r="AJ2240" s="16">
        <f t="shared" si="445"/>
        <v>14490</v>
      </c>
      <c r="AK2240" s="16">
        <f t="shared" si="446"/>
        <v>300</v>
      </c>
      <c r="AL2240" s="16">
        <f t="shared" si="447"/>
        <v>3000</v>
      </c>
      <c r="AM2240" s="16">
        <f t="shared" si="448"/>
        <v>42600</v>
      </c>
      <c r="AN2240" s="16">
        <f t="shared" si="449"/>
        <v>164040</v>
      </c>
      <c r="AO2240" s="12" t="s">
        <v>1486</v>
      </c>
      <c r="AP2240" s="16">
        <v>0.6</v>
      </c>
      <c r="AQ2240" s="16" t="s">
        <v>207</v>
      </c>
      <c r="AR2240" s="16" t="s">
        <v>207</v>
      </c>
      <c r="AS2240" s="16" t="s">
        <v>207</v>
      </c>
      <c r="AW2240" s="16" t="s">
        <v>2386</v>
      </c>
      <c r="AX2240" s="16" t="s">
        <v>204</v>
      </c>
      <c r="AY2240" s="16" t="s">
        <v>207</v>
      </c>
      <c r="AZ2240" s="16" t="s">
        <v>207</v>
      </c>
      <c r="BA2240" s="16" t="s">
        <v>207</v>
      </c>
      <c r="BB2240" s="16" t="s">
        <v>207</v>
      </c>
      <c r="BC2240" s="16">
        <v>0.6</v>
      </c>
      <c r="BD2240" s="16">
        <f t="shared" si="450"/>
        <v>2.1</v>
      </c>
      <c r="BE2240" s="16">
        <f t="shared" si="451"/>
        <v>1025.25</v>
      </c>
      <c r="BF2240" s="16">
        <v>0</v>
      </c>
      <c r="BG2240" s="16">
        <f t="shared" si="452"/>
        <v>720</v>
      </c>
      <c r="BH2240" s="16">
        <f t="shared" si="453"/>
        <v>384</v>
      </c>
      <c r="BI2240" s="16">
        <f t="shared" si="454"/>
        <v>4.8</v>
      </c>
    </row>
    <row r="2241" spans="1:61" ht="20.149999999999999" customHeight="1" x14ac:dyDescent="0.35">
      <c r="A2241">
        <v>2240</v>
      </c>
      <c r="B2241" t="s">
        <v>360</v>
      </c>
      <c r="C2241" t="s">
        <v>8853</v>
      </c>
      <c r="D2241" s="15" t="s">
        <v>2597</v>
      </c>
      <c r="E2241" s="12" t="s">
        <v>98</v>
      </c>
      <c r="F2241" s="16">
        <v>24710</v>
      </c>
      <c r="G2241" s="12" t="s">
        <v>2567</v>
      </c>
      <c r="H2241" s="12" t="s">
        <v>2414</v>
      </c>
      <c r="I2241" s="12" t="s">
        <v>92</v>
      </c>
      <c r="J2241" s="12" t="s">
        <v>2401</v>
      </c>
      <c r="K2241" s="12" t="s">
        <v>5619</v>
      </c>
      <c r="N2241" s="16" t="s">
        <v>206</v>
      </c>
      <c r="O2241" s="16" t="s">
        <v>420</v>
      </c>
      <c r="P2241" s="12" t="s">
        <v>131</v>
      </c>
      <c r="Q2241" s="16">
        <v>2023</v>
      </c>
      <c r="R2241" s="16">
        <v>0.39</v>
      </c>
      <c r="T2241" s="16">
        <v>0</v>
      </c>
      <c r="V2241" s="12" t="s">
        <v>204</v>
      </c>
      <c r="W2241" s="12" t="s">
        <v>204</v>
      </c>
      <c r="X2241" s="16">
        <v>1</v>
      </c>
      <c r="Y2241" s="16">
        <v>8</v>
      </c>
      <c r="Z2241" s="16">
        <v>0.39</v>
      </c>
      <c r="AA2241" s="16">
        <f t="shared" si="455"/>
        <v>46.800000000000004</v>
      </c>
      <c r="AB2241" s="16" t="s">
        <v>2429</v>
      </c>
      <c r="AC2241" s="16" t="s">
        <v>2416</v>
      </c>
      <c r="AD2241" s="16">
        <f t="shared" si="439"/>
        <v>16380.000000000002</v>
      </c>
      <c r="AE2241" s="16">
        <f t="shared" si="440"/>
        <v>136.5</v>
      </c>
      <c r="AF2241" s="16">
        <f t="shared" si="441"/>
        <v>51187.5</v>
      </c>
      <c r="AG2241" s="16">
        <f t="shared" si="442"/>
        <v>39</v>
      </c>
      <c r="AH2241" s="12">
        <f t="shared" si="443"/>
        <v>0</v>
      </c>
      <c r="AI2241" s="16">
        <f t="shared" si="444"/>
        <v>2.73</v>
      </c>
      <c r="AJ2241" s="16">
        <f t="shared" si="445"/>
        <v>9418.5</v>
      </c>
      <c r="AK2241" s="16">
        <f t="shared" si="446"/>
        <v>195</v>
      </c>
      <c r="AL2241" s="16">
        <f t="shared" si="447"/>
        <v>1950</v>
      </c>
      <c r="AM2241" s="16">
        <f t="shared" si="448"/>
        <v>27690</v>
      </c>
      <c r="AN2241" s="16">
        <f t="shared" si="449"/>
        <v>106626</v>
      </c>
      <c r="AO2241" s="12" t="s">
        <v>1486</v>
      </c>
      <c r="AP2241" s="16">
        <v>0.39</v>
      </c>
      <c r="AQ2241" s="16" t="s">
        <v>207</v>
      </c>
      <c r="AR2241" s="16" t="s">
        <v>207</v>
      </c>
      <c r="AS2241" s="16" t="s">
        <v>207</v>
      </c>
      <c r="AW2241" s="16" t="s">
        <v>2386</v>
      </c>
      <c r="AX2241" s="16" t="s">
        <v>204</v>
      </c>
      <c r="AY2241" s="16" t="s">
        <v>207</v>
      </c>
      <c r="AZ2241" s="16" t="s">
        <v>207</v>
      </c>
      <c r="BA2241" s="16" t="s">
        <v>207</v>
      </c>
      <c r="BB2241" s="16" t="s">
        <v>207</v>
      </c>
      <c r="BC2241" s="16">
        <v>0.39</v>
      </c>
      <c r="BD2241" s="16">
        <f t="shared" si="450"/>
        <v>1.365</v>
      </c>
      <c r="BE2241" s="16">
        <f t="shared" si="451"/>
        <v>666.41250000000002</v>
      </c>
      <c r="BF2241" s="16">
        <v>0</v>
      </c>
      <c r="BG2241" s="16">
        <f t="shared" si="452"/>
        <v>468</v>
      </c>
      <c r="BH2241" s="16">
        <f t="shared" si="453"/>
        <v>249.60000000000002</v>
      </c>
      <c r="BI2241" s="16">
        <f t="shared" si="454"/>
        <v>3.12</v>
      </c>
    </row>
    <row r="2242" spans="1:61" ht="20.149999999999999" customHeight="1" x14ac:dyDescent="0.35">
      <c r="A2242">
        <v>2241</v>
      </c>
      <c r="B2242" t="s">
        <v>360</v>
      </c>
      <c r="C2242" t="s">
        <v>8854</v>
      </c>
      <c r="D2242" s="15" t="s">
        <v>2598</v>
      </c>
      <c r="E2242" s="12" t="s">
        <v>93</v>
      </c>
      <c r="F2242" s="16">
        <v>22821</v>
      </c>
      <c r="G2242" s="12" t="s">
        <v>2567</v>
      </c>
      <c r="H2242" s="12" t="s">
        <v>2414</v>
      </c>
      <c r="I2242" s="12" t="s">
        <v>92</v>
      </c>
      <c r="J2242" s="12" t="s">
        <v>2401</v>
      </c>
      <c r="K2242" s="12" t="s">
        <v>5619</v>
      </c>
      <c r="N2242" s="16" t="s">
        <v>206</v>
      </c>
      <c r="O2242" s="16" t="s">
        <v>420</v>
      </c>
      <c r="P2242" s="12" t="s">
        <v>131</v>
      </c>
      <c r="Q2242" s="16">
        <v>2023</v>
      </c>
      <c r="R2242" s="16">
        <v>0.5</v>
      </c>
      <c r="T2242" s="16">
        <v>0</v>
      </c>
      <c r="V2242" s="12" t="s">
        <v>204</v>
      </c>
      <c r="W2242" s="12" t="s">
        <v>204</v>
      </c>
      <c r="X2242" s="16">
        <v>1</v>
      </c>
      <c r="Y2242" s="16">
        <v>8</v>
      </c>
      <c r="Z2242" s="16">
        <v>0.5</v>
      </c>
      <c r="AA2242" s="16">
        <f t="shared" si="455"/>
        <v>60</v>
      </c>
      <c r="AB2242" s="16" t="s">
        <v>2429</v>
      </c>
      <c r="AC2242" s="16" t="s">
        <v>2416</v>
      </c>
      <c r="AD2242" s="16">
        <f t="shared" si="439"/>
        <v>21000</v>
      </c>
      <c r="AE2242" s="16">
        <f t="shared" si="440"/>
        <v>175</v>
      </c>
      <c r="AF2242" s="16">
        <f t="shared" si="441"/>
        <v>65625</v>
      </c>
      <c r="AG2242" s="16">
        <f t="shared" si="442"/>
        <v>50</v>
      </c>
      <c r="AH2242" s="12">
        <f t="shared" si="443"/>
        <v>0</v>
      </c>
      <c r="AI2242" s="16">
        <f t="shared" si="444"/>
        <v>3.5</v>
      </c>
      <c r="AJ2242" s="16">
        <f t="shared" si="445"/>
        <v>12075</v>
      </c>
      <c r="AK2242" s="16">
        <f t="shared" si="446"/>
        <v>250</v>
      </c>
      <c r="AL2242" s="16">
        <f t="shared" si="447"/>
        <v>2500</v>
      </c>
      <c r="AM2242" s="16">
        <f t="shared" si="448"/>
        <v>35500</v>
      </c>
      <c r="AN2242" s="16">
        <f t="shared" si="449"/>
        <v>136700</v>
      </c>
      <c r="AO2242" s="12" t="s">
        <v>1486</v>
      </c>
      <c r="AP2242" s="16">
        <v>0.5</v>
      </c>
      <c r="AQ2242" s="16" t="s">
        <v>207</v>
      </c>
      <c r="AR2242" s="16" t="s">
        <v>207</v>
      </c>
      <c r="AS2242" s="16" t="s">
        <v>207</v>
      </c>
      <c r="AW2242" s="16" t="s">
        <v>2386</v>
      </c>
      <c r="AX2242" s="16" t="s">
        <v>204</v>
      </c>
      <c r="AY2242" s="16" t="s">
        <v>207</v>
      </c>
      <c r="AZ2242" s="16" t="s">
        <v>207</v>
      </c>
      <c r="BA2242" s="16" t="s">
        <v>207</v>
      </c>
      <c r="BB2242" s="16" t="s">
        <v>207</v>
      </c>
      <c r="BC2242" s="16">
        <v>0.5</v>
      </c>
      <c r="BD2242" s="16">
        <f t="shared" si="450"/>
        <v>1.75</v>
      </c>
      <c r="BE2242" s="16">
        <f t="shared" si="451"/>
        <v>854.375</v>
      </c>
      <c r="BF2242" s="16">
        <v>0</v>
      </c>
      <c r="BG2242" s="16">
        <f t="shared" si="452"/>
        <v>600</v>
      </c>
      <c r="BH2242" s="16">
        <f t="shared" si="453"/>
        <v>320</v>
      </c>
      <c r="BI2242" s="16">
        <f t="shared" si="454"/>
        <v>4</v>
      </c>
    </row>
    <row r="2243" spans="1:61" ht="20.149999999999999" customHeight="1" x14ac:dyDescent="0.35">
      <c r="A2243">
        <v>2242</v>
      </c>
      <c r="B2243" t="s">
        <v>360</v>
      </c>
      <c r="C2243" t="s">
        <v>8855</v>
      </c>
      <c r="D2243" s="15" t="s">
        <v>255</v>
      </c>
      <c r="E2243" s="12" t="s">
        <v>93</v>
      </c>
      <c r="F2243" s="16">
        <v>28538</v>
      </c>
      <c r="G2243" s="12" t="s">
        <v>2567</v>
      </c>
      <c r="H2243" s="12" t="s">
        <v>2414</v>
      </c>
      <c r="I2243" s="12" t="s">
        <v>92</v>
      </c>
      <c r="J2243" s="12" t="s">
        <v>2401</v>
      </c>
      <c r="K2243" s="12" t="s">
        <v>5619</v>
      </c>
      <c r="N2243" s="16" t="s">
        <v>206</v>
      </c>
      <c r="O2243" s="16" t="s">
        <v>420</v>
      </c>
      <c r="P2243" s="12" t="s">
        <v>131</v>
      </c>
      <c r="Q2243" s="16">
        <v>2023</v>
      </c>
      <c r="R2243" s="16">
        <v>0.5</v>
      </c>
      <c r="T2243" s="16">
        <v>0</v>
      </c>
      <c r="V2243" s="12" t="s">
        <v>204</v>
      </c>
      <c r="W2243" s="12" t="s">
        <v>204</v>
      </c>
      <c r="X2243" s="16">
        <v>1</v>
      </c>
      <c r="Y2243" s="16">
        <v>8</v>
      </c>
      <c r="Z2243" s="16">
        <v>0.5</v>
      </c>
      <c r="AA2243" s="16">
        <f t="shared" si="455"/>
        <v>60</v>
      </c>
      <c r="AB2243" s="16" t="s">
        <v>2429</v>
      </c>
      <c r="AC2243" s="16" t="s">
        <v>2416</v>
      </c>
      <c r="AD2243" s="16">
        <f t="shared" si="439"/>
        <v>21000</v>
      </c>
      <c r="AE2243" s="16">
        <f t="shared" si="440"/>
        <v>175</v>
      </c>
      <c r="AF2243" s="16">
        <f t="shared" si="441"/>
        <v>65625</v>
      </c>
      <c r="AG2243" s="16">
        <f t="shared" si="442"/>
        <v>50</v>
      </c>
      <c r="AH2243" s="12">
        <f t="shared" si="443"/>
        <v>0</v>
      </c>
      <c r="AI2243" s="16">
        <f t="shared" si="444"/>
        <v>3.5</v>
      </c>
      <c r="AJ2243" s="16">
        <f t="shared" si="445"/>
        <v>12075</v>
      </c>
      <c r="AK2243" s="16">
        <f t="shared" si="446"/>
        <v>250</v>
      </c>
      <c r="AL2243" s="16">
        <f t="shared" si="447"/>
        <v>2500</v>
      </c>
      <c r="AM2243" s="16">
        <f t="shared" si="448"/>
        <v>35500</v>
      </c>
      <c r="AN2243" s="16">
        <f t="shared" si="449"/>
        <v>136700</v>
      </c>
      <c r="AO2243" s="12" t="s">
        <v>1486</v>
      </c>
      <c r="AP2243" s="16">
        <v>0.5</v>
      </c>
      <c r="AQ2243" s="16" t="s">
        <v>207</v>
      </c>
      <c r="AR2243" s="16" t="s">
        <v>207</v>
      </c>
      <c r="AS2243" s="16" t="s">
        <v>207</v>
      </c>
      <c r="AW2243" s="16" t="s">
        <v>2386</v>
      </c>
      <c r="AX2243" s="16" t="s">
        <v>204</v>
      </c>
      <c r="AY2243" s="16" t="s">
        <v>207</v>
      </c>
      <c r="AZ2243" s="16" t="s">
        <v>207</v>
      </c>
      <c r="BA2243" s="16" t="s">
        <v>207</v>
      </c>
      <c r="BB2243" s="16" t="s">
        <v>207</v>
      </c>
      <c r="BC2243" s="16">
        <v>0.5</v>
      </c>
      <c r="BD2243" s="16">
        <f t="shared" si="450"/>
        <v>1.75</v>
      </c>
      <c r="BE2243" s="16">
        <f t="shared" si="451"/>
        <v>854.375</v>
      </c>
      <c r="BF2243" s="16">
        <v>0</v>
      </c>
      <c r="BG2243" s="16">
        <f t="shared" si="452"/>
        <v>600</v>
      </c>
      <c r="BH2243" s="16">
        <f t="shared" si="453"/>
        <v>320</v>
      </c>
      <c r="BI2243" s="16">
        <f t="shared" si="454"/>
        <v>4</v>
      </c>
    </row>
    <row r="2244" spans="1:61" ht="20.149999999999999" customHeight="1" x14ac:dyDescent="0.35">
      <c r="A2244">
        <v>2243</v>
      </c>
      <c r="B2244" t="s">
        <v>360</v>
      </c>
      <c r="C2244" t="s">
        <v>8856</v>
      </c>
      <c r="D2244" s="15" t="s">
        <v>2599</v>
      </c>
      <c r="E2244" s="12" t="s">
        <v>98</v>
      </c>
      <c r="F2244" s="16">
        <v>26583</v>
      </c>
      <c r="G2244" s="12" t="s">
        <v>2567</v>
      </c>
      <c r="H2244" s="12" t="s">
        <v>2414</v>
      </c>
      <c r="I2244" s="12" t="s">
        <v>92</v>
      </c>
      <c r="J2244" s="12" t="s">
        <v>2401</v>
      </c>
      <c r="K2244" s="12" t="s">
        <v>5619</v>
      </c>
      <c r="N2244" s="16" t="s">
        <v>206</v>
      </c>
      <c r="O2244" s="16" t="s">
        <v>420</v>
      </c>
      <c r="P2244" s="12" t="s">
        <v>131</v>
      </c>
      <c r="Q2244" s="16">
        <v>2023</v>
      </c>
      <c r="R2244" s="16">
        <v>50</v>
      </c>
      <c r="T2244" s="16">
        <v>0</v>
      </c>
      <c r="V2244" s="12" t="s">
        <v>204</v>
      </c>
      <c r="W2244" s="12" t="s">
        <v>204</v>
      </c>
      <c r="X2244" s="16">
        <v>1</v>
      </c>
      <c r="Y2244" s="16">
        <v>8</v>
      </c>
      <c r="Z2244" s="16">
        <v>50</v>
      </c>
      <c r="AA2244" s="16">
        <f t="shared" si="455"/>
        <v>6000</v>
      </c>
      <c r="AB2244" s="16" t="s">
        <v>2429</v>
      </c>
      <c r="AC2244" s="16" t="s">
        <v>2416</v>
      </c>
      <c r="AD2244" s="16">
        <f t="shared" si="439"/>
        <v>2100000</v>
      </c>
      <c r="AE2244" s="16">
        <f t="shared" si="440"/>
        <v>17500</v>
      </c>
      <c r="AF2244" s="16">
        <f t="shared" si="441"/>
        <v>6562500</v>
      </c>
      <c r="AG2244" s="16">
        <f t="shared" si="442"/>
        <v>5000</v>
      </c>
      <c r="AH2244" s="12">
        <f t="shared" si="443"/>
        <v>0</v>
      </c>
      <c r="AI2244" s="16">
        <f t="shared" si="444"/>
        <v>350</v>
      </c>
      <c r="AJ2244" s="16">
        <f t="shared" si="445"/>
        <v>1207500</v>
      </c>
      <c r="AK2244" s="16">
        <f t="shared" si="446"/>
        <v>25000</v>
      </c>
      <c r="AL2244" s="16">
        <f t="shared" si="447"/>
        <v>250000</v>
      </c>
      <c r="AM2244" s="16">
        <f t="shared" si="448"/>
        <v>3550000</v>
      </c>
      <c r="AN2244" s="16">
        <f t="shared" si="449"/>
        <v>13670000</v>
      </c>
      <c r="AO2244" s="12" t="s">
        <v>1486</v>
      </c>
      <c r="AP2244" s="16">
        <v>50</v>
      </c>
      <c r="AQ2244" s="16" t="s">
        <v>207</v>
      </c>
      <c r="AR2244" s="16" t="s">
        <v>207</v>
      </c>
      <c r="AS2244" s="16" t="s">
        <v>207</v>
      </c>
      <c r="AW2244" s="16" t="s">
        <v>2386</v>
      </c>
      <c r="AX2244" s="16" t="s">
        <v>204</v>
      </c>
      <c r="AY2244" s="16" t="s">
        <v>207</v>
      </c>
      <c r="AZ2244" s="16" t="s">
        <v>207</v>
      </c>
      <c r="BA2244" s="16" t="s">
        <v>207</v>
      </c>
      <c r="BB2244" s="16" t="s">
        <v>207</v>
      </c>
      <c r="BC2244" s="16">
        <v>50</v>
      </c>
      <c r="BD2244" s="16">
        <f t="shared" si="450"/>
        <v>175</v>
      </c>
      <c r="BE2244" s="16">
        <f t="shared" si="451"/>
        <v>85437.5</v>
      </c>
      <c r="BF2244" s="16">
        <v>0</v>
      </c>
      <c r="BG2244" s="16">
        <f t="shared" si="452"/>
        <v>60000</v>
      </c>
      <c r="BH2244" s="16">
        <f t="shared" si="453"/>
        <v>32000</v>
      </c>
      <c r="BI2244" s="16">
        <f t="shared" si="454"/>
        <v>400</v>
      </c>
    </row>
    <row r="2245" spans="1:61" ht="20.149999999999999" customHeight="1" x14ac:dyDescent="0.35">
      <c r="A2245">
        <v>2244</v>
      </c>
      <c r="B2245" t="s">
        <v>360</v>
      </c>
      <c r="C2245" t="s">
        <v>8857</v>
      </c>
      <c r="D2245" s="15" t="s">
        <v>256</v>
      </c>
      <c r="E2245" s="12" t="s">
        <v>98</v>
      </c>
      <c r="F2245" s="16">
        <v>25078</v>
      </c>
      <c r="G2245" s="12" t="s">
        <v>2567</v>
      </c>
      <c r="H2245" s="12" t="s">
        <v>2414</v>
      </c>
      <c r="I2245" s="12" t="s">
        <v>92</v>
      </c>
      <c r="J2245" s="12" t="s">
        <v>2401</v>
      </c>
      <c r="K2245" s="12" t="s">
        <v>5619</v>
      </c>
      <c r="N2245" s="16" t="s">
        <v>206</v>
      </c>
      <c r="O2245" s="16" t="s">
        <v>420</v>
      </c>
      <c r="P2245" s="12" t="s">
        <v>131</v>
      </c>
      <c r="Q2245" s="16">
        <v>2023</v>
      </c>
      <c r="R2245" s="16">
        <v>51</v>
      </c>
      <c r="T2245" s="16">
        <v>0</v>
      </c>
      <c r="V2245" s="12" t="s">
        <v>204</v>
      </c>
      <c r="W2245" s="12" t="s">
        <v>204</v>
      </c>
      <c r="X2245" s="16">
        <v>1</v>
      </c>
      <c r="Y2245" s="16">
        <v>8</v>
      </c>
      <c r="Z2245" s="16">
        <v>51</v>
      </c>
      <c r="AA2245" s="16">
        <f t="shared" si="455"/>
        <v>6120</v>
      </c>
      <c r="AB2245" s="16" t="s">
        <v>2429</v>
      </c>
      <c r="AC2245" s="16" t="s">
        <v>2416</v>
      </c>
      <c r="AD2245" s="16">
        <f t="shared" si="439"/>
        <v>2142000</v>
      </c>
      <c r="AE2245" s="16">
        <f t="shared" si="440"/>
        <v>17850</v>
      </c>
      <c r="AF2245" s="16">
        <f t="shared" si="441"/>
        <v>6693750</v>
      </c>
      <c r="AG2245" s="16">
        <f t="shared" si="442"/>
        <v>5100</v>
      </c>
      <c r="AH2245" s="12">
        <f t="shared" si="443"/>
        <v>0</v>
      </c>
      <c r="AI2245" s="16">
        <f t="shared" si="444"/>
        <v>357</v>
      </c>
      <c r="AJ2245" s="16">
        <f t="shared" si="445"/>
        <v>1231650</v>
      </c>
      <c r="AK2245" s="16">
        <f t="shared" si="446"/>
        <v>25500</v>
      </c>
      <c r="AL2245" s="16">
        <f t="shared" si="447"/>
        <v>255000</v>
      </c>
      <c r="AM2245" s="16">
        <f t="shared" si="448"/>
        <v>3621000</v>
      </c>
      <c r="AN2245" s="16">
        <f t="shared" si="449"/>
        <v>13943400</v>
      </c>
      <c r="AO2245" s="12" t="s">
        <v>1486</v>
      </c>
      <c r="AP2245" s="16">
        <v>51</v>
      </c>
      <c r="AQ2245" s="16" t="s">
        <v>207</v>
      </c>
      <c r="AR2245" s="16" t="s">
        <v>207</v>
      </c>
      <c r="AS2245" s="16" t="s">
        <v>207</v>
      </c>
      <c r="AW2245" s="16" t="s">
        <v>2386</v>
      </c>
      <c r="AX2245" s="16" t="s">
        <v>204</v>
      </c>
      <c r="AY2245" s="16" t="s">
        <v>207</v>
      </c>
      <c r="AZ2245" s="16" t="s">
        <v>207</v>
      </c>
      <c r="BA2245" s="16" t="s">
        <v>207</v>
      </c>
      <c r="BB2245" s="16" t="s">
        <v>207</v>
      </c>
      <c r="BC2245" s="16">
        <v>51</v>
      </c>
      <c r="BD2245" s="16">
        <f t="shared" si="450"/>
        <v>178.5</v>
      </c>
      <c r="BE2245" s="16">
        <f t="shared" si="451"/>
        <v>87146.25</v>
      </c>
      <c r="BF2245" s="16">
        <v>0</v>
      </c>
      <c r="BG2245" s="16">
        <f t="shared" si="452"/>
        <v>61200</v>
      </c>
      <c r="BH2245" s="16">
        <f t="shared" si="453"/>
        <v>32640</v>
      </c>
      <c r="BI2245" s="16">
        <f t="shared" si="454"/>
        <v>408</v>
      </c>
    </row>
    <row r="2246" spans="1:61" ht="20.149999999999999" customHeight="1" x14ac:dyDescent="0.35">
      <c r="A2246">
        <v>2245</v>
      </c>
      <c r="B2246" t="s">
        <v>360</v>
      </c>
      <c r="C2246" t="s">
        <v>8858</v>
      </c>
      <c r="D2246" s="15" t="s">
        <v>2600</v>
      </c>
      <c r="E2246" s="12" t="s">
        <v>93</v>
      </c>
      <c r="F2246" s="16">
        <v>26193</v>
      </c>
      <c r="G2246" s="12" t="s">
        <v>2567</v>
      </c>
      <c r="H2246" s="12" t="s">
        <v>2414</v>
      </c>
      <c r="I2246" s="12" t="s">
        <v>92</v>
      </c>
      <c r="J2246" s="12" t="s">
        <v>2401</v>
      </c>
      <c r="K2246" s="12" t="s">
        <v>5619</v>
      </c>
      <c r="N2246" s="16" t="s">
        <v>206</v>
      </c>
      <c r="O2246" s="16" t="s">
        <v>420</v>
      </c>
      <c r="P2246" s="12" t="s">
        <v>131</v>
      </c>
      <c r="Q2246" s="16">
        <v>2023</v>
      </c>
      <c r="R2246" s="16">
        <v>50</v>
      </c>
      <c r="T2246" s="16">
        <v>0</v>
      </c>
      <c r="V2246" s="12" t="s">
        <v>204</v>
      </c>
      <c r="W2246" s="12" t="s">
        <v>204</v>
      </c>
      <c r="X2246" s="16">
        <v>1</v>
      </c>
      <c r="Y2246" s="16">
        <v>8</v>
      </c>
      <c r="Z2246" s="16">
        <v>50</v>
      </c>
      <c r="AA2246" s="16">
        <f t="shared" si="455"/>
        <v>6000</v>
      </c>
      <c r="AB2246" s="16" t="s">
        <v>2429</v>
      </c>
      <c r="AC2246" s="16" t="s">
        <v>2416</v>
      </c>
      <c r="AD2246" s="16">
        <f t="shared" si="439"/>
        <v>2100000</v>
      </c>
      <c r="AE2246" s="16">
        <f t="shared" si="440"/>
        <v>17500</v>
      </c>
      <c r="AF2246" s="16">
        <f t="shared" si="441"/>
        <v>6562500</v>
      </c>
      <c r="AG2246" s="16">
        <f t="shared" si="442"/>
        <v>5000</v>
      </c>
      <c r="AH2246" s="12">
        <f t="shared" si="443"/>
        <v>0</v>
      </c>
      <c r="AI2246" s="16">
        <f t="shared" si="444"/>
        <v>350</v>
      </c>
      <c r="AJ2246" s="16">
        <f t="shared" si="445"/>
        <v>1207500</v>
      </c>
      <c r="AK2246" s="16">
        <f t="shared" si="446"/>
        <v>25000</v>
      </c>
      <c r="AL2246" s="16">
        <f t="shared" si="447"/>
        <v>250000</v>
      </c>
      <c r="AM2246" s="16">
        <f t="shared" si="448"/>
        <v>3550000</v>
      </c>
      <c r="AN2246" s="16">
        <f t="shared" si="449"/>
        <v>13670000</v>
      </c>
      <c r="AO2246" s="12" t="s">
        <v>1486</v>
      </c>
      <c r="AP2246" s="16">
        <v>50</v>
      </c>
      <c r="AQ2246" s="16" t="s">
        <v>207</v>
      </c>
      <c r="AR2246" s="16" t="s">
        <v>207</v>
      </c>
      <c r="AS2246" s="16" t="s">
        <v>207</v>
      </c>
      <c r="AW2246" s="16" t="s">
        <v>2386</v>
      </c>
      <c r="AX2246" s="16" t="s">
        <v>204</v>
      </c>
      <c r="AY2246" s="16" t="s">
        <v>207</v>
      </c>
      <c r="AZ2246" s="16" t="s">
        <v>207</v>
      </c>
      <c r="BA2246" s="16" t="s">
        <v>207</v>
      </c>
      <c r="BB2246" s="16" t="s">
        <v>207</v>
      </c>
      <c r="BC2246" s="16">
        <v>50</v>
      </c>
      <c r="BD2246" s="16">
        <f t="shared" si="450"/>
        <v>175</v>
      </c>
      <c r="BE2246" s="16">
        <f t="shared" si="451"/>
        <v>85437.5</v>
      </c>
      <c r="BF2246" s="16">
        <v>0</v>
      </c>
      <c r="BG2246" s="16">
        <f t="shared" si="452"/>
        <v>60000</v>
      </c>
      <c r="BH2246" s="16">
        <f t="shared" si="453"/>
        <v>32000</v>
      </c>
      <c r="BI2246" s="16">
        <f t="shared" si="454"/>
        <v>400</v>
      </c>
    </row>
    <row r="2247" spans="1:61" ht="20.149999999999999" customHeight="1" x14ac:dyDescent="0.35">
      <c r="A2247">
        <v>2246</v>
      </c>
      <c r="B2247" t="s">
        <v>360</v>
      </c>
      <c r="C2247" t="s">
        <v>8859</v>
      </c>
      <c r="D2247" s="15" t="s">
        <v>257</v>
      </c>
      <c r="E2247" s="12" t="s">
        <v>93</v>
      </c>
      <c r="G2247" s="12" t="s">
        <v>2567</v>
      </c>
      <c r="H2247" s="12" t="s">
        <v>2414</v>
      </c>
      <c r="I2247" s="12" t="s">
        <v>92</v>
      </c>
      <c r="J2247" s="12" t="s">
        <v>2401</v>
      </c>
      <c r="K2247" s="12" t="s">
        <v>5619</v>
      </c>
      <c r="N2247" s="16" t="s">
        <v>206</v>
      </c>
      <c r="O2247" s="16" t="s">
        <v>420</v>
      </c>
      <c r="P2247" s="12" t="s">
        <v>131</v>
      </c>
      <c r="Q2247" s="16">
        <v>2023</v>
      </c>
      <c r="R2247" s="16">
        <v>50</v>
      </c>
      <c r="T2247" s="16">
        <v>0</v>
      </c>
      <c r="V2247" s="12" t="s">
        <v>204</v>
      </c>
      <c r="W2247" s="12" t="s">
        <v>204</v>
      </c>
      <c r="X2247" s="16">
        <v>1</v>
      </c>
      <c r="Y2247" s="16">
        <v>8</v>
      </c>
      <c r="Z2247" s="16">
        <v>50</v>
      </c>
      <c r="AA2247" s="16">
        <f t="shared" si="455"/>
        <v>6000</v>
      </c>
      <c r="AB2247" s="16" t="s">
        <v>2429</v>
      </c>
      <c r="AC2247" s="16" t="s">
        <v>2416</v>
      </c>
      <c r="AD2247" s="16">
        <f t="shared" si="439"/>
        <v>2100000</v>
      </c>
      <c r="AE2247" s="16">
        <f t="shared" si="440"/>
        <v>17500</v>
      </c>
      <c r="AF2247" s="16">
        <f t="shared" si="441"/>
        <v>6562500</v>
      </c>
      <c r="AG2247" s="16">
        <f t="shared" si="442"/>
        <v>5000</v>
      </c>
      <c r="AH2247" s="12">
        <f t="shared" si="443"/>
        <v>0</v>
      </c>
      <c r="AI2247" s="16">
        <f t="shared" si="444"/>
        <v>350</v>
      </c>
      <c r="AJ2247" s="16">
        <f t="shared" si="445"/>
        <v>1207500</v>
      </c>
      <c r="AK2247" s="16">
        <f t="shared" si="446"/>
        <v>25000</v>
      </c>
      <c r="AL2247" s="16">
        <f t="shared" si="447"/>
        <v>250000</v>
      </c>
      <c r="AM2247" s="16">
        <f t="shared" si="448"/>
        <v>3550000</v>
      </c>
      <c r="AN2247" s="16">
        <f t="shared" si="449"/>
        <v>13670000</v>
      </c>
      <c r="AO2247" s="12" t="s">
        <v>1486</v>
      </c>
      <c r="AP2247" s="16">
        <v>50</v>
      </c>
      <c r="AQ2247" s="16" t="s">
        <v>207</v>
      </c>
      <c r="AR2247" s="16" t="s">
        <v>207</v>
      </c>
      <c r="AS2247" s="16" t="s">
        <v>207</v>
      </c>
      <c r="AW2247" s="16" t="s">
        <v>2386</v>
      </c>
      <c r="AX2247" s="16" t="s">
        <v>204</v>
      </c>
      <c r="AY2247" s="16" t="s">
        <v>207</v>
      </c>
      <c r="AZ2247" s="16" t="s">
        <v>207</v>
      </c>
      <c r="BA2247" s="16" t="s">
        <v>207</v>
      </c>
      <c r="BB2247" s="16" t="s">
        <v>207</v>
      </c>
      <c r="BC2247" s="16">
        <v>50</v>
      </c>
      <c r="BD2247" s="16">
        <f t="shared" si="450"/>
        <v>175</v>
      </c>
      <c r="BE2247" s="16">
        <f t="shared" si="451"/>
        <v>85437.5</v>
      </c>
      <c r="BF2247" s="16">
        <v>0</v>
      </c>
      <c r="BG2247" s="16">
        <f t="shared" si="452"/>
        <v>60000</v>
      </c>
      <c r="BH2247" s="16">
        <f t="shared" si="453"/>
        <v>32000</v>
      </c>
      <c r="BI2247" s="16">
        <f t="shared" si="454"/>
        <v>400</v>
      </c>
    </row>
    <row r="2248" spans="1:61" ht="20.149999999999999" customHeight="1" x14ac:dyDescent="0.35">
      <c r="A2248">
        <v>2247</v>
      </c>
      <c r="B2248" t="s">
        <v>360</v>
      </c>
      <c r="C2248" t="s">
        <v>8860</v>
      </c>
      <c r="D2248" s="15" t="s">
        <v>258</v>
      </c>
      <c r="E2248" s="12" t="s">
        <v>98</v>
      </c>
      <c r="G2248" s="12" t="s">
        <v>2567</v>
      </c>
      <c r="H2248" s="12" t="s">
        <v>2414</v>
      </c>
      <c r="I2248" s="12" t="s">
        <v>92</v>
      </c>
      <c r="J2248" s="12" t="s">
        <v>2401</v>
      </c>
      <c r="K2248" s="12" t="s">
        <v>5619</v>
      </c>
      <c r="N2248" s="16" t="s">
        <v>206</v>
      </c>
      <c r="O2248" s="16" t="s">
        <v>420</v>
      </c>
      <c r="P2248" s="12" t="s">
        <v>131</v>
      </c>
      <c r="Q2248" s="16">
        <v>2023</v>
      </c>
      <c r="R2248" s="16">
        <v>2.14</v>
      </c>
      <c r="T2248" s="16">
        <v>0</v>
      </c>
      <c r="V2248" s="12" t="s">
        <v>204</v>
      </c>
      <c r="W2248" s="12" t="s">
        <v>204</v>
      </c>
      <c r="X2248" s="16">
        <v>1</v>
      </c>
      <c r="Y2248" s="16">
        <v>8</v>
      </c>
      <c r="Z2248" s="16">
        <v>2.14</v>
      </c>
      <c r="AA2248" s="16">
        <f t="shared" si="455"/>
        <v>256.8</v>
      </c>
      <c r="AB2248" s="16" t="s">
        <v>2429</v>
      </c>
      <c r="AC2248" s="16" t="s">
        <v>2416</v>
      </c>
      <c r="AD2248" s="16">
        <f t="shared" si="439"/>
        <v>89880</v>
      </c>
      <c r="AE2248" s="16">
        <f t="shared" si="440"/>
        <v>749</v>
      </c>
      <c r="AF2248" s="16">
        <f t="shared" si="441"/>
        <v>280875</v>
      </c>
      <c r="AG2248" s="16">
        <f t="shared" si="442"/>
        <v>214</v>
      </c>
      <c r="AH2248" s="12">
        <f t="shared" si="443"/>
        <v>0</v>
      </c>
      <c r="AI2248" s="16">
        <f t="shared" si="444"/>
        <v>14.98</v>
      </c>
      <c r="AJ2248" s="16">
        <f t="shared" si="445"/>
        <v>51681</v>
      </c>
      <c r="AK2248" s="16">
        <f t="shared" si="446"/>
        <v>1070</v>
      </c>
      <c r="AL2248" s="16">
        <f t="shared" si="447"/>
        <v>10700</v>
      </c>
      <c r="AM2248" s="16">
        <f t="shared" si="448"/>
        <v>151940</v>
      </c>
      <c r="AN2248" s="16">
        <f t="shared" si="449"/>
        <v>585076</v>
      </c>
      <c r="AO2248" s="12" t="s">
        <v>1486</v>
      </c>
      <c r="AP2248" s="16">
        <v>2.14</v>
      </c>
      <c r="AQ2248" s="16" t="s">
        <v>207</v>
      </c>
      <c r="AR2248" s="16" t="s">
        <v>207</v>
      </c>
      <c r="AS2248" s="16" t="s">
        <v>207</v>
      </c>
      <c r="AW2248" s="16" t="s">
        <v>2386</v>
      </c>
      <c r="AX2248" s="16" t="s">
        <v>204</v>
      </c>
      <c r="AY2248" s="16" t="s">
        <v>207</v>
      </c>
      <c r="AZ2248" s="16" t="s">
        <v>207</v>
      </c>
      <c r="BA2248" s="16" t="s">
        <v>207</v>
      </c>
      <c r="BB2248" s="16" t="s">
        <v>207</v>
      </c>
      <c r="BC2248" s="16">
        <v>2.14</v>
      </c>
      <c r="BD2248" s="16">
        <f t="shared" si="450"/>
        <v>7.49</v>
      </c>
      <c r="BE2248" s="16">
        <f t="shared" si="451"/>
        <v>3656.7249999999999</v>
      </c>
      <c r="BF2248" s="16">
        <v>0</v>
      </c>
      <c r="BG2248" s="16">
        <f t="shared" si="452"/>
        <v>2568</v>
      </c>
      <c r="BH2248" s="16">
        <f t="shared" si="453"/>
        <v>1369.6000000000001</v>
      </c>
      <c r="BI2248" s="16">
        <f t="shared" si="454"/>
        <v>17.12</v>
      </c>
    </row>
    <row r="2249" spans="1:61" ht="20.149999999999999" customHeight="1" x14ac:dyDescent="0.35">
      <c r="A2249">
        <v>2248</v>
      </c>
      <c r="B2249" t="s">
        <v>360</v>
      </c>
      <c r="C2249" t="s">
        <v>8861</v>
      </c>
      <c r="D2249" s="15" t="s">
        <v>259</v>
      </c>
      <c r="E2249" s="12" t="s">
        <v>98</v>
      </c>
      <c r="F2249" s="31">
        <v>29357</v>
      </c>
      <c r="G2249" s="12" t="s">
        <v>2567</v>
      </c>
      <c r="H2249" s="12" t="s">
        <v>2414</v>
      </c>
      <c r="I2249" s="12" t="s">
        <v>92</v>
      </c>
      <c r="J2249" s="12" t="s">
        <v>2401</v>
      </c>
      <c r="K2249" s="12" t="s">
        <v>5619</v>
      </c>
      <c r="N2249" s="16" t="s">
        <v>206</v>
      </c>
      <c r="O2249" s="16" t="s">
        <v>420</v>
      </c>
      <c r="P2249" s="12" t="s">
        <v>131</v>
      </c>
      <c r="Q2249" s="16">
        <v>2023</v>
      </c>
      <c r="R2249" s="16">
        <v>1.7</v>
      </c>
      <c r="T2249" s="16">
        <v>0</v>
      </c>
      <c r="V2249" s="12" t="s">
        <v>204</v>
      </c>
      <c r="W2249" s="12" t="s">
        <v>204</v>
      </c>
      <c r="X2249" s="16">
        <v>1</v>
      </c>
      <c r="Y2249" s="16">
        <v>8</v>
      </c>
      <c r="Z2249" s="16">
        <v>1.7</v>
      </c>
      <c r="AA2249" s="16">
        <f t="shared" si="455"/>
        <v>204</v>
      </c>
      <c r="AB2249" s="16" t="s">
        <v>2429</v>
      </c>
      <c r="AC2249" s="16" t="s">
        <v>2416</v>
      </c>
      <c r="AD2249" s="16">
        <f t="shared" si="439"/>
        <v>71400</v>
      </c>
      <c r="AE2249" s="16">
        <f t="shared" si="440"/>
        <v>595</v>
      </c>
      <c r="AF2249" s="16">
        <f t="shared" si="441"/>
        <v>223125</v>
      </c>
      <c r="AG2249" s="16">
        <f t="shared" si="442"/>
        <v>170</v>
      </c>
      <c r="AH2249" s="12">
        <f t="shared" si="443"/>
        <v>0</v>
      </c>
      <c r="AI2249" s="16">
        <f t="shared" si="444"/>
        <v>11.9</v>
      </c>
      <c r="AJ2249" s="16">
        <f t="shared" si="445"/>
        <v>41055</v>
      </c>
      <c r="AK2249" s="16">
        <f t="shared" si="446"/>
        <v>850</v>
      </c>
      <c r="AL2249" s="16">
        <f t="shared" si="447"/>
        <v>8500</v>
      </c>
      <c r="AM2249" s="16">
        <f t="shared" si="448"/>
        <v>120700</v>
      </c>
      <c r="AN2249" s="16">
        <f t="shared" si="449"/>
        <v>464780</v>
      </c>
      <c r="AO2249" s="12" t="s">
        <v>1486</v>
      </c>
      <c r="AP2249" s="16">
        <v>1.7</v>
      </c>
      <c r="AQ2249" s="16" t="s">
        <v>207</v>
      </c>
      <c r="AR2249" s="16" t="s">
        <v>207</v>
      </c>
      <c r="AS2249" s="16" t="s">
        <v>207</v>
      </c>
      <c r="AW2249" s="16" t="s">
        <v>2386</v>
      </c>
      <c r="AX2249" s="16" t="s">
        <v>204</v>
      </c>
      <c r="AY2249" s="16" t="s">
        <v>207</v>
      </c>
      <c r="AZ2249" s="16" t="s">
        <v>207</v>
      </c>
      <c r="BA2249" s="16" t="s">
        <v>207</v>
      </c>
      <c r="BB2249" s="16" t="s">
        <v>207</v>
      </c>
      <c r="BC2249" s="16">
        <v>1.7</v>
      </c>
      <c r="BD2249" s="16">
        <f t="shared" si="450"/>
        <v>5.95</v>
      </c>
      <c r="BE2249" s="16">
        <f t="shared" si="451"/>
        <v>2904.875</v>
      </c>
      <c r="BF2249" s="16">
        <v>0</v>
      </c>
      <c r="BG2249" s="16">
        <f t="shared" si="452"/>
        <v>2040</v>
      </c>
      <c r="BH2249" s="16">
        <f t="shared" si="453"/>
        <v>1088</v>
      </c>
      <c r="BI2249" s="16">
        <f t="shared" si="454"/>
        <v>13.6</v>
      </c>
    </row>
    <row r="2250" spans="1:61" ht="20.149999999999999" customHeight="1" x14ac:dyDescent="0.35">
      <c r="A2250">
        <v>2249</v>
      </c>
      <c r="B2250" t="s">
        <v>360</v>
      </c>
      <c r="C2250" t="s">
        <v>8862</v>
      </c>
      <c r="D2250" s="15" t="s">
        <v>2601</v>
      </c>
      <c r="E2250" s="12" t="s">
        <v>98</v>
      </c>
      <c r="F2250" s="31">
        <v>28004</v>
      </c>
      <c r="G2250" s="12" t="s">
        <v>2567</v>
      </c>
      <c r="H2250" s="12" t="s">
        <v>2414</v>
      </c>
      <c r="I2250" s="12" t="s">
        <v>92</v>
      </c>
      <c r="J2250" s="12" t="s">
        <v>2401</v>
      </c>
      <c r="K2250" s="12" t="s">
        <v>5619</v>
      </c>
      <c r="N2250" s="16" t="s">
        <v>206</v>
      </c>
      <c r="O2250" s="16" t="s">
        <v>420</v>
      </c>
      <c r="P2250" s="12" t="s">
        <v>131</v>
      </c>
      <c r="Q2250" s="16">
        <v>2023</v>
      </c>
      <c r="R2250" s="16">
        <v>1.5</v>
      </c>
      <c r="T2250" s="16">
        <v>0</v>
      </c>
      <c r="V2250" s="12" t="s">
        <v>204</v>
      </c>
      <c r="W2250" s="12" t="s">
        <v>204</v>
      </c>
      <c r="X2250" s="16">
        <v>1</v>
      </c>
      <c r="Y2250" s="16">
        <v>8</v>
      </c>
      <c r="Z2250" s="16">
        <v>1.5</v>
      </c>
      <c r="AA2250" s="16">
        <f t="shared" si="455"/>
        <v>180</v>
      </c>
      <c r="AB2250" s="16" t="s">
        <v>2429</v>
      </c>
      <c r="AC2250" s="16" t="s">
        <v>2416</v>
      </c>
      <c r="AD2250" s="16">
        <f t="shared" si="439"/>
        <v>63000</v>
      </c>
      <c r="AE2250" s="16">
        <f t="shared" si="440"/>
        <v>525</v>
      </c>
      <c r="AF2250" s="16">
        <f t="shared" si="441"/>
        <v>196875</v>
      </c>
      <c r="AG2250" s="16">
        <f t="shared" si="442"/>
        <v>150</v>
      </c>
      <c r="AH2250" s="12">
        <f t="shared" si="443"/>
        <v>0</v>
      </c>
      <c r="AI2250" s="16">
        <f t="shared" si="444"/>
        <v>10.5</v>
      </c>
      <c r="AJ2250" s="16">
        <f t="shared" si="445"/>
        <v>36225</v>
      </c>
      <c r="AK2250" s="16">
        <f t="shared" si="446"/>
        <v>750</v>
      </c>
      <c r="AL2250" s="16">
        <f t="shared" si="447"/>
        <v>7500</v>
      </c>
      <c r="AM2250" s="16">
        <f t="shared" si="448"/>
        <v>106500</v>
      </c>
      <c r="AN2250" s="16">
        <f t="shared" si="449"/>
        <v>410100</v>
      </c>
      <c r="AO2250" s="12" t="s">
        <v>1486</v>
      </c>
      <c r="AP2250" s="16">
        <v>1.5</v>
      </c>
      <c r="AQ2250" s="16" t="s">
        <v>207</v>
      </c>
      <c r="AR2250" s="16" t="s">
        <v>207</v>
      </c>
      <c r="AS2250" s="16" t="s">
        <v>207</v>
      </c>
      <c r="AW2250" s="16" t="s">
        <v>2386</v>
      </c>
      <c r="AX2250" s="16" t="s">
        <v>204</v>
      </c>
      <c r="AY2250" s="16" t="s">
        <v>207</v>
      </c>
      <c r="AZ2250" s="16" t="s">
        <v>207</v>
      </c>
      <c r="BA2250" s="16" t="s">
        <v>207</v>
      </c>
      <c r="BB2250" s="16" t="s">
        <v>207</v>
      </c>
      <c r="BC2250" s="16">
        <v>1.5</v>
      </c>
      <c r="BD2250" s="16">
        <f t="shared" si="450"/>
        <v>5.25</v>
      </c>
      <c r="BE2250" s="16">
        <f t="shared" si="451"/>
        <v>2563.125</v>
      </c>
      <c r="BF2250" s="16">
        <v>0</v>
      </c>
      <c r="BG2250" s="16">
        <f t="shared" si="452"/>
        <v>1800</v>
      </c>
      <c r="BH2250" s="16">
        <f t="shared" si="453"/>
        <v>960</v>
      </c>
      <c r="BI2250" s="16">
        <f t="shared" si="454"/>
        <v>12</v>
      </c>
    </row>
    <row r="2251" spans="1:61" ht="20.149999999999999" customHeight="1" x14ac:dyDescent="0.35">
      <c r="A2251">
        <v>2250</v>
      </c>
      <c r="B2251" t="s">
        <v>360</v>
      </c>
      <c r="C2251" t="s">
        <v>8863</v>
      </c>
      <c r="D2251" s="15" t="s">
        <v>2602</v>
      </c>
      <c r="E2251" s="12" t="s">
        <v>98</v>
      </c>
      <c r="G2251" s="12" t="s">
        <v>2567</v>
      </c>
      <c r="H2251" s="12" t="s">
        <v>2414</v>
      </c>
      <c r="I2251" s="12" t="s">
        <v>92</v>
      </c>
      <c r="J2251" s="12" t="s">
        <v>2401</v>
      </c>
      <c r="K2251" s="12" t="s">
        <v>5619</v>
      </c>
      <c r="N2251" s="16" t="s">
        <v>205</v>
      </c>
      <c r="O2251" s="16" t="s">
        <v>420</v>
      </c>
      <c r="P2251" s="12" t="s">
        <v>131</v>
      </c>
      <c r="Q2251" s="16">
        <v>2023</v>
      </c>
      <c r="R2251" s="16">
        <v>1.1499999999999999</v>
      </c>
      <c r="T2251" s="16">
        <v>0</v>
      </c>
      <c r="V2251" s="12" t="s">
        <v>204</v>
      </c>
      <c r="W2251" s="12" t="s">
        <v>204</v>
      </c>
      <c r="X2251" s="16">
        <v>1</v>
      </c>
      <c r="Y2251" s="16">
        <v>8</v>
      </c>
      <c r="Z2251" s="16">
        <v>1.1499999999999999</v>
      </c>
      <c r="AA2251" s="16">
        <f t="shared" si="455"/>
        <v>138</v>
      </c>
      <c r="AB2251" s="16" t="s">
        <v>2429</v>
      </c>
      <c r="AC2251" s="16" t="s">
        <v>2416</v>
      </c>
      <c r="AD2251" s="16">
        <f t="shared" si="439"/>
        <v>48300</v>
      </c>
      <c r="AE2251" s="16">
        <f t="shared" si="440"/>
        <v>402.49999999999994</v>
      </c>
      <c r="AF2251" s="16">
        <f t="shared" si="441"/>
        <v>150937.49999999997</v>
      </c>
      <c r="AG2251" s="16">
        <f t="shared" si="442"/>
        <v>114.99999999999999</v>
      </c>
      <c r="AH2251" s="12">
        <f t="shared" si="443"/>
        <v>0</v>
      </c>
      <c r="AI2251" s="16">
        <f t="shared" si="444"/>
        <v>8.0499999999999989</v>
      </c>
      <c r="AJ2251" s="16">
        <f t="shared" si="445"/>
        <v>27772.499999999996</v>
      </c>
      <c r="AK2251" s="16">
        <f t="shared" si="446"/>
        <v>575</v>
      </c>
      <c r="AL2251" s="16">
        <f t="shared" si="447"/>
        <v>5750</v>
      </c>
      <c r="AM2251" s="16">
        <f t="shared" si="448"/>
        <v>81650</v>
      </c>
      <c r="AN2251" s="16">
        <f t="shared" si="449"/>
        <v>314410</v>
      </c>
      <c r="AO2251" s="12" t="s">
        <v>1486</v>
      </c>
      <c r="AP2251" s="16">
        <v>1.1499999999999999</v>
      </c>
      <c r="AQ2251" s="16" t="s">
        <v>207</v>
      </c>
      <c r="AR2251" s="16" t="s">
        <v>207</v>
      </c>
      <c r="AS2251" s="16" t="s">
        <v>207</v>
      </c>
      <c r="AW2251" s="16" t="s">
        <v>2386</v>
      </c>
      <c r="AX2251" s="16" t="s">
        <v>204</v>
      </c>
      <c r="AY2251" s="16" t="s">
        <v>207</v>
      </c>
      <c r="AZ2251" s="16" t="s">
        <v>207</v>
      </c>
      <c r="BA2251" s="16" t="s">
        <v>207</v>
      </c>
      <c r="BB2251" s="16" t="s">
        <v>207</v>
      </c>
      <c r="BC2251" s="16">
        <v>1.1499999999999999</v>
      </c>
      <c r="BD2251" s="16">
        <f t="shared" si="450"/>
        <v>4.0249999999999995</v>
      </c>
      <c r="BE2251" s="16">
        <f t="shared" si="451"/>
        <v>1965.0625</v>
      </c>
      <c r="BF2251" s="16">
        <v>0</v>
      </c>
      <c r="BG2251" s="16">
        <f t="shared" si="452"/>
        <v>1380</v>
      </c>
      <c r="BH2251" s="16">
        <f t="shared" si="453"/>
        <v>736</v>
      </c>
      <c r="BI2251" s="16">
        <f t="shared" si="454"/>
        <v>9.1999999999999993</v>
      </c>
    </row>
    <row r="2252" spans="1:61" ht="20.149999999999999" customHeight="1" x14ac:dyDescent="0.35">
      <c r="A2252">
        <v>2251</v>
      </c>
      <c r="B2252" t="s">
        <v>360</v>
      </c>
      <c r="C2252" t="s">
        <v>8864</v>
      </c>
      <c r="D2252" s="15" t="s">
        <v>260</v>
      </c>
      <c r="E2252" s="12" t="s">
        <v>98</v>
      </c>
      <c r="F2252" s="16">
        <v>1950</v>
      </c>
      <c r="G2252" s="12" t="s">
        <v>2567</v>
      </c>
      <c r="H2252" s="12" t="s">
        <v>2414</v>
      </c>
      <c r="I2252" s="12" t="s">
        <v>92</v>
      </c>
      <c r="J2252" s="12" t="s">
        <v>2401</v>
      </c>
      <c r="K2252" s="12" t="s">
        <v>5619</v>
      </c>
      <c r="N2252" s="16" t="s">
        <v>205</v>
      </c>
      <c r="O2252" s="16" t="s">
        <v>420</v>
      </c>
      <c r="P2252" s="12" t="s">
        <v>131</v>
      </c>
      <c r="Q2252" s="16">
        <v>2023</v>
      </c>
      <c r="R2252" s="16">
        <v>1.98</v>
      </c>
      <c r="T2252" s="16">
        <v>0</v>
      </c>
      <c r="V2252" s="12" t="s">
        <v>204</v>
      </c>
      <c r="W2252" s="12" t="s">
        <v>204</v>
      </c>
      <c r="X2252" s="16">
        <v>1</v>
      </c>
      <c r="Y2252" s="16">
        <v>8</v>
      </c>
      <c r="Z2252" s="16">
        <v>1.98</v>
      </c>
      <c r="AA2252" s="16">
        <f t="shared" si="455"/>
        <v>237.6</v>
      </c>
      <c r="AB2252" s="16" t="s">
        <v>2429</v>
      </c>
      <c r="AC2252" s="16" t="s">
        <v>2416</v>
      </c>
      <c r="AD2252" s="16">
        <f t="shared" si="439"/>
        <v>83160</v>
      </c>
      <c r="AE2252" s="16">
        <f t="shared" si="440"/>
        <v>693</v>
      </c>
      <c r="AF2252" s="16">
        <f t="shared" si="441"/>
        <v>259875</v>
      </c>
      <c r="AG2252" s="16">
        <f t="shared" si="442"/>
        <v>198</v>
      </c>
      <c r="AH2252" s="12">
        <f t="shared" si="443"/>
        <v>0</v>
      </c>
      <c r="AI2252" s="16">
        <f t="shared" si="444"/>
        <v>13.86</v>
      </c>
      <c r="AJ2252" s="16">
        <f t="shared" si="445"/>
        <v>47817</v>
      </c>
      <c r="AK2252" s="16">
        <f t="shared" si="446"/>
        <v>990</v>
      </c>
      <c r="AL2252" s="16">
        <f t="shared" si="447"/>
        <v>9900</v>
      </c>
      <c r="AM2252" s="16">
        <f t="shared" si="448"/>
        <v>140580</v>
      </c>
      <c r="AN2252" s="16">
        <f t="shared" si="449"/>
        <v>541332</v>
      </c>
      <c r="AO2252" s="12" t="s">
        <v>1486</v>
      </c>
      <c r="AP2252" s="16">
        <v>1.98</v>
      </c>
      <c r="AQ2252" s="16" t="s">
        <v>207</v>
      </c>
      <c r="AR2252" s="16" t="s">
        <v>207</v>
      </c>
      <c r="AS2252" s="16" t="s">
        <v>207</v>
      </c>
      <c r="AW2252" s="16" t="s">
        <v>2386</v>
      </c>
      <c r="AX2252" s="16" t="s">
        <v>204</v>
      </c>
      <c r="AY2252" s="16" t="s">
        <v>207</v>
      </c>
      <c r="AZ2252" s="16" t="s">
        <v>207</v>
      </c>
      <c r="BA2252" s="16" t="s">
        <v>207</v>
      </c>
      <c r="BB2252" s="16" t="s">
        <v>207</v>
      </c>
      <c r="BC2252" s="16">
        <v>1.98</v>
      </c>
      <c r="BD2252" s="16">
        <f t="shared" si="450"/>
        <v>6.93</v>
      </c>
      <c r="BE2252" s="16">
        <f t="shared" si="451"/>
        <v>3383.3249999999998</v>
      </c>
      <c r="BF2252" s="16">
        <v>0</v>
      </c>
      <c r="BG2252" s="16">
        <f t="shared" si="452"/>
        <v>2376</v>
      </c>
      <c r="BH2252" s="16">
        <f t="shared" si="453"/>
        <v>1267.2</v>
      </c>
      <c r="BI2252" s="16">
        <f t="shared" si="454"/>
        <v>15.84</v>
      </c>
    </row>
    <row r="2253" spans="1:61" ht="20.149999999999999" customHeight="1" x14ac:dyDescent="0.35">
      <c r="A2253">
        <v>2252</v>
      </c>
      <c r="B2253" t="s">
        <v>360</v>
      </c>
      <c r="C2253" t="s">
        <v>8865</v>
      </c>
      <c r="D2253" s="15" t="s">
        <v>2603</v>
      </c>
      <c r="E2253" s="12" t="s">
        <v>98</v>
      </c>
      <c r="F2253" s="16">
        <v>19364</v>
      </c>
      <c r="G2253" s="12" t="s">
        <v>2567</v>
      </c>
      <c r="H2253" s="12" t="s">
        <v>2414</v>
      </c>
      <c r="I2253" s="12" t="s">
        <v>92</v>
      </c>
      <c r="J2253" s="12" t="s">
        <v>2401</v>
      </c>
      <c r="K2253" s="12" t="s">
        <v>5619</v>
      </c>
      <c r="N2253" s="16" t="s">
        <v>206</v>
      </c>
      <c r="O2253" s="16" t="s">
        <v>420</v>
      </c>
      <c r="P2253" s="12" t="s">
        <v>131</v>
      </c>
      <c r="Q2253" s="16">
        <v>2023</v>
      </c>
      <c r="R2253" s="16">
        <v>1.8</v>
      </c>
      <c r="T2253" s="16">
        <v>0</v>
      </c>
      <c r="V2253" s="12" t="s">
        <v>204</v>
      </c>
      <c r="W2253" s="12" t="s">
        <v>204</v>
      </c>
      <c r="X2253" s="16">
        <v>1</v>
      </c>
      <c r="Y2253" s="16">
        <v>8</v>
      </c>
      <c r="Z2253" s="16">
        <v>1.8</v>
      </c>
      <c r="AA2253" s="16">
        <f t="shared" si="455"/>
        <v>216</v>
      </c>
      <c r="AB2253" s="16" t="s">
        <v>2429</v>
      </c>
      <c r="AC2253" s="16" t="s">
        <v>2416</v>
      </c>
      <c r="AD2253" s="16">
        <f t="shared" si="439"/>
        <v>75600</v>
      </c>
      <c r="AE2253" s="16">
        <f t="shared" si="440"/>
        <v>630</v>
      </c>
      <c r="AF2253" s="16">
        <f t="shared" si="441"/>
        <v>236250</v>
      </c>
      <c r="AG2253" s="16">
        <f t="shared" si="442"/>
        <v>180</v>
      </c>
      <c r="AH2253" s="12">
        <f t="shared" si="443"/>
        <v>0</v>
      </c>
      <c r="AI2253" s="16">
        <f t="shared" si="444"/>
        <v>12.6</v>
      </c>
      <c r="AJ2253" s="16">
        <f t="shared" si="445"/>
        <v>43470</v>
      </c>
      <c r="AK2253" s="16">
        <f t="shared" si="446"/>
        <v>900</v>
      </c>
      <c r="AL2253" s="16">
        <f t="shared" si="447"/>
        <v>9000</v>
      </c>
      <c r="AM2253" s="16">
        <f t="shared" si="448"/>
        <v>127800</v>
      </c>
      <c r="AN2253" s="16">
        <f t="shared" si="449"/>
        <v>492120</v>
      </c>
      <c r="AO2253" s="12" t="s">
        <v>1486</v>
      </c>
      <c r="AP2253" s="16">
        <v>1.8</v>
      </c>
      <c r="AQ2253" s="16" t="s">
        <v>207</v>
      </c>
      <c r="AR2253" s="16" t="s">
        <v>207</v>
      </c>
      <c r="AS2253" s="16" t="s">
        <v>207</v>
      </c>
      <c r="AW2253" s="16" t="s">
        <v>2386</v>
      </c>
      <c r="AX2253" s="16" t="s">
        <v>204</v>
      </c>
      <c r="AY2253" s="16" t="s">
        <v>207</v>
      </c>
      <c r="AZ2253" s="16" t="s">
        <v>207</v>
      </c>
      <c r="BA2253" s="16" t="s">
        <v>207</v>
      </c>
      <c r="BB2253" s="16" t="s">
        <v>207</v>
      </c>
      <c r="BC2253" s="16">
        <v>1.8</v>
      </c>
      <c r="BD2253" s="16">
        <f t="shared" si="450"/>
        <v>6.3</v>
      </c>
      <c r="BE2253" s="16">
        <f t="shared" si="451"/>
        <v>3075.75</v>
      </c>
      <c r="BF2253" s="16">
        <v>0</v>
      </c>
      <c r="BG2253" s="16">
        <f t="shared" si="452"/>
        <v>2160</v>
      </c>
      <c r="BH2253" s="16">
        <f t="shared" si="453"/>
        <v>1152</v>
      </c>
      <c r="BI2253" s="16">
        <f t="shared" si="454"/>
        <v>14.4</v>
      </c>
    </row>
    <row r="2254" spans="1:61" ht="20.149999999999999" customHeight="1" x14ac:dyDescent="0.35">
      <c r="A2254">
        <v>2253</v>
      </c>
      <c r="B2254" t="s">
        <v>360</v>
      </c>
      <c r="C2254" t="s">
        <v>8866</v>
      </c>
      <c r="D2254" s="15" t="s">
        <v>261</v>
      </c>
      <c r="E2254" s="12" t="s">
        <v>98</v>
      </c>
      <c r="G2254" s="12" t="s">
        <v>2567</v>
      </c>
      <c r="H2254" s="12" t="s">
        <v>2414</v>
      </c>
      <c r="I2254" s="12" t="s">
        <v>92</v>
      </c>
      <c r="J2254" s="12" t="s">
        <v>2401</v>
      </c>
      <c r="K2254" s="12" t="s">
        <v>5619</v>
      </c>
      <c r="N2254" s="16" t="s">
        <v>206</v>
      </c>
      <c r="O2254" s="16" t="s">
        <v>420</v>
      </c>
      <c r="P2254" s="12" t="s">
        <v>131</v>
      </c>
      <c r="Q2254" s="16">
        <v>2023</v>
      </c>
      <c r="R2254" s="16">
        <v>2.5</v>
      </c>
      <c r="T2254" s="16">
        <v>0</v>
      </c>
      <c r="V2254" s="12" t="s">
        <v>204</v>
      </c>
      <c r="W2254" s="12" t="s">
        <v>204</v>
      </c>
      <c r="X2254" s="16">
        <v>1</v>
      </c>
      <c r="Y2254" s="16">
        <v>8</v>
      </c>
      <c r="Z2254" s="16">
        <v>2.5</v>
      </c>
      <c r="AA2254" s="16">
        <f t="shared" si="455"/>
        <v>300</v>
      </c>
      <c r="AB2254" s="16" t="s">
        <v>2429</v>
      </c>
      <c r="AC2254" s="16" t="s">
        <v>2416</v>
      </c>
      <c r="AD2254" s="16">
        <f t="shared" si="439"/>
        <v>105000</v>
      </c>
      <c r="AE2254" s="16">
        <f t="shared" si="440"/>
        <v>875</v>
      </c>
      <c r="AF2254" s="16">
        <f t="shared" si="441"/>
        <v>328125</v>
      </c>
      <c r="AG2254" s="16">
        <f t="shared" si="442"/>
        <v>250</v>
      </c>
      <c r="AH2254" s="12">
        <f t="shared" si="443"/>
        <v>0</v>
      </c>
      <c r="AI2254" s="16">
        <f t="shared" si="444"/>
        <v>17.5</v>
      </c>
      <c r="AJ2254" s="16">
        <f t="shared" si="445"/>
        <v>60375</v>
      </c>
      <c r="AK2254" s="16">
        <f t="shared" si="446"/>
        <v>1250</v>
      </c>
      <c r="AL2254" s="16">
        <f t="shared" si="447"/>
        <v>12500</v>
      </c>
      <c r="AM2254" s="16">
        <f t="shared" si="448"/>
        <v>177500</v>
      </c>
      <c r="AN2254" s="16">
        <f t="shared" si="449"/>
        <v>683500</v>
      </c>
      <c r="AO2254" s="12" t="s">
        <v>1486</v>
      </c>
      <c r="AP2254" s="16">
        <v>2.5</v>
      </c>
      <c r="AQ2254" s="16" t="s">
        <v>207</v>
      </c>
      <c r="AR2254" s="16" t="s">
        <v>207</v>
      </c>
      <c r="AS2254" s="16" t="s">
        <v>207</v>
      </c>
      <c r="AW2254" s="16" t="s">
        <v>2386</v>
      </c>
      <c r="AX2254" s="16" t="s">
        <v>204</v>
      </c>
      <c r="AY2254" s="16" t="s">
        <v>207</v>
      </c>
      <c r="AZ2254" s="16" t="s">
        <v>207</v>
      </c>
      <c r="BA2254" s="16" t="s">
        <v>207</v>
      </c>
      <c r="BB2254" s="16" t="s">
        <v>207</v>
      </c>
      <c r="BC2254" s="16">
        <v>2.5</v>
      </c>
      <c r="BD2254" s="16">
        <f t="shared" si="450"/>
        <v>8.75</v>
      </c>
      <c r="BE2254" s="16">
        <f t="shared" si="451"/>
        <v>4271.875</v>
      </c>
      <c r="BF2254" s="16">
        <v>0</v>
      </c>
      <c r="BG2254" s="16">
        <f t="shared" si="452"/>
        <v>3000</v>
      </c>
      <c r="BH2254" s="16">
        <f t="shared" si="453"/>
        <v>1600</v>
      </c>
      <c r="BI2254" s="16">
        <f t="shared" si="454"/>
        <v>20</v>
      </c>
    </row>
    <row r="2255" spans="1:61" ht="20.149999999999999" customHeight="1" x14ac:dyDescent="0.35">
      <c r="A2255">
        <v>2254</v>
      </c>
      <c r="B2255" t="s">
        <v>360</v>
      </c>
      <c r="C2255" t="s">
        <v>8867</v>
      </c>
      <c r="D2255" s="15" t="s">
        <v>2604</v>
      </c>
      <c r="E2255" s="12" t="s">
        <v>93</v>
      </c>
      <c r="F2255" s="16">
        <v>17219</v>
      </c>
      <c r="G2255" s="12" t="s">
        <v>2567</v>
      </c>
      <c r="H2255" s="12" t="s">
        <v>2414</v>
      </c>
      <c r="I2255" s="12" t="s">
        <v>92</v>
      </c>
      <c r="J2255" s="12" t="s">
        <v>2401</v>
      </c>
      <c r="K2255" s="12" t="s">
        <v>5619</v>
      </c>
      <c r="N2255" s="16" t="s">
        <v>206</v>
      </c>
      <c r="O2255" s="16" t="s">
        <v>420</v>
      </c>
      <c r="P2255" s="12" t="s">
        <v>131</v>
      </c>
      <c r="Q2255" s="16">
        <v>2023</v>
      </c>
      <c r="R2255" s="16">
        <v>0.5</v>
      </c>
      <c r="T2255" s="16">
        <v>0</v>
      </c>
      <c r="V2255" s="12" t="s">
        <v>204</v>
      </c>
      <c r="W2255" s="12" t="s">
        <v>204</v>
      </c>
      <c r="X2255" s="16">
        <v>1</v>
      </c>
      <c r="Y2255" s="16">
        <v>8</v>
      </c>
      <c r="Z2255" s="16">
        <v>0.5</v>
      </c>
      <c r="AA2255" s="16">
        <f t="shared" si="455"/>
        <v>60</v>
      </c>
      <c r="AB2255" s="16" t="s">
        <v>2404</v>
      </c>
      <c r="AC2255" s="16" t="s">
        <v>2416</v>
      </c>
      <c r="AD2255" s="16">
        <f t="shared" si="439"/>
        <v>21000</v>
      </c>
      <c r="AE2255" s="16">
        <f t="shared" si="440"/>
        <v>175</v>
      </c>
      <c r="AF2255" s="16">
        <f t="shared" si="441"/>
        <v>65625</v>
      </c>
      <c r="AG2255" s="16">
        <f t="shared" si="442"/>
        <v>50</v>
      </c>
      <c r="AH2255" s="12">
        <f t="shared" si="443"/>
        <v>0</v>
      </c>
      <c r="AI2255" s="16">
        <f t="shared" si="444"/>
        <v>3.5</v>
      </c>
      <c r="AJ2255" s="16">
        <f t="shared" si="445"/>
        <v>12075</v>
      </c>
      <c r="AK2255" s="16">
        <f t="shared" si="446"/>
        <v>250</v>
      </c>
      <c r="AL2255" s="16">
        <f t="shared" si="447"/>
        <v>2500</v>
      </c>
      <c r="AM2255" s="16">
        <f t="shared" si="448"/>
        <v>35500</v>
      </c>
      <c r="AN2255" s="16">
        <f t="shared" si="449"/>
        <v>136700</v>
      </c>
      <c r="AO2255" s="12" t="s">
        <v>1486</v>
      </c>
      <c r="AP2255" s="16">
        <v>0.5</v>
      </c>
      <c r="AQ2255" s="16" t="s">
        <v>207</v>
      </c>
      <c r="AR2255" s="16" t="s">
        <v>207</v>
      </c>
      <c r="AS2255" s="16" t="s">
        <v>207</v>
      </c>
      <c r="AW2255" s="16" t="s">
        <v>2386</v>
      </c>
      <c r="AX2255" s="16" t="s">
        <v>204</v>
      </c>
      <c r="AY2255" s="16" t="s">
        <v>207</v>
      </c>
      <c r="AZ2255" s="16" t="s">
        <v>207</v>
      </c>
      <c r="BA2255" s="16" t="s">
        <v>207</v>
      </c>
      <c r="BB2255" s="16" t="s">
        <v>207</v>
      </c>
      <c r="BC2255" s="16">
        <v>0.5</v>
      </c>
      <c r="BD2255" s="16">
        <f t="shared" si="450"/>
        <v>1.75</v>
      </c>
      <c r="BE2255" s="16">
        <f t="shared" si="451"/>
        <v>854.375</v>
      </c>
      <c r="BF2255" s="16">
        <v>0</v>
      </c>
      <c r="BG2255" s="16">
        <f t="shared" si="452"/>
        <v>600</v>
      </c>
      <c r="BH2255" s="16">
        <f t="shared" si="453"/>
        <v>320</v>
      </c>
      <c r="BI2255" s="16">
        <f t="shared" si="454"/>
        <v>4</v>
      </c>
    </row>
    <row r="2256" spans="1:61" ht="20.149999999999999" customHeight="1" x14ac:dyDescent="0.35">
      <c r="A2256">
        <v>2255</v>
      </c>
      <c r="B2256" t="s">
        <v>360</v>
      </c>
      <c r="C2256" t="s">
        <v>8868</v>
      </c>
      <c r="D2256" s="15" t="s">
        <v>262</v>
      </c>
      <c r="E2256" s="12" t="s">
        <v>98</v>
      </c>
      <c r="F2256" s="16">
        <v>28068</v>
      </c>
      <c r="G2256" s="12" t="s">
        <v>2567</v>
      </c>
      <c r="H2256" s="12" t="s">
        <v>2414</v>
      </c>
      <c r="I2256" s="12" t="s">
        <v>92</v>
      </c>
      <c r="J2256" s="12" t="s">
        <v>2401</v>
      </c>
      <c r="K2256" s="12" t="s">
        <v>5619</v>
      </c>
      <c r="N2256" s="16" t="s">
        <v>206</v>
      </c>
      <c r="O2256" s="16" t="s">
        <v>420</v>
      </c>
      <c r="P2256" s="12" t="s">
        <v>131</v>
      </c>
      <c r="Q2256" s="16">
        <v>2023</v>
      </c>
      <c r="R2256" s="16">
        <v>0.92</v>
      </c>
      <c r="T2256" s="16">
        <v>0</v>
      </c>
      <c r="V2256" s="12" t="s">
        <v>204</v>
      </c>
      <c r="W2256" s="12" t="s">
        <v>204</v>
      </c>
      <c r="X2256" s="16">
        <v>1</v>
      </c>
      <c r="Y2256" s="16">
        <v>8</v>
      </c>
      <c r="Z2256" s="16">
        <v>0.92</v>
      </c>
      <c r="AA2256" s="16">
        <f t="shared" si="455"/>
        <v>110.4</v>
      </c>
      <c r="AB2256" s="16" t="s">
        <v>2404</v>
      </c>
      <c r="AC2256" s="16" t="s">
        <v>2416</v>
      </c>
      <c r="AD2256" s="16">
        <f t="shared" si="439"/>
        <v>38640</v>
      </c>
      <c r="AE2256" s="16">
        <f t="shared" si="440"/>
        <v>322</v>
      </c>
      <c r="AF2256" s="16">
        <f t="shared" si="441"/>
        <v>120750</v>
      </c>
      <c r="AG2256" s="16">
        <f t="shared" si="442"/>
        <v>92</v>
      </c>
      <c r="AH2256" s="12">
        <f t="shared" si="443"/>
        <v>0</v>
      </c>
      <c r="AI2256" s="16">
        <f t="shared" si="444"/>
        <v>6.44</v>
      </c>
      <c r="AJ2256" s="16">
        <f t="shared" si="445"/>
        <v>22218</v>
      </c>
      <c r="AK2256" s="16">
        <f t="shared" si="446"/>
        <v>460</v>
      </c>
      <c r="AL2256" s="16">
        <f t="shared" si="447"/>
        <v>4600</v>
      </c>
      <c r="AM2256" s="16">
        <f t="shared" si="448"/>
        <v>65320</v>
      </c>
      <c r="AN2256" s="16">
        <f t="shared" si="449"/>
        <v>251528</v>
      </c>
      <c r="AO2256" s="12" t="s">
        <v>1486</v>
      </c>
      <c r="AP2256" s="16">
        <v>0.92</v>
      </c>
      <c r="AQ2256" s="16" t="s">
        <v>207</v>
      </c>
      <c r="AR2256" s="16" t="s">
        <v>207</v>
      </c>
      <c r="AS2256" s="16" t="s">
        <v>207</v>
      </c>
      <c r="AW2256" s="16" t="s">
        <v>2386</v>
      </c>
      <c r="AX2256" s="16" t="s">
        <v>204</v>
      </c>
      <c r="AY2256" s="16" t="s">
        <v>207</v>
      </c>
      <c r="AZ2256" s="16" t="s">
        <v>207</v>
      </c>
      <c r="BA2256" s="16" t="s">
        <v>207</v>
      </c>
      <c r="BB2256" s="16" t="s">
        <v>207</v>
      </c>
      <c r="BC2256" s="16">
        <v>0.92</v>
      </c>
      <c r="BD2256" s="16">
        <f t="shared" si="450"/>
        <v>3.22</v>
      </c>
      <c r="BE2256" s="16">
        <f t="shared" si="451"/>
        <v>1572.05</v>
      </c>
      <c r="BF2256" s="16">
        <v>0</v>
      </c>
      <c r="BG2256" s="16">
        <f t="shared" si="452"/>
        <v>1104</v>
      </c>
      <c r="BH2256" s="16">
        <f t="shared" si="453"/>
        <v>588.80000000000007</v>
      </c>
      <c r="BI2256" s="16">
        <f t="shared" si="454"/>
        <v>7.3600000000000012</v>
      </c>
    </row>
    <row r="2257" spans="1:61" ht="20.149999999999999" customHeight="1" x14ac:dyDescent="0.35">
      <c r="A2257">
        <v>2256</v>
      </c>
      <c r="B2257" t="s">
        <v>360</v>
      </c>
      <c r="C2257" t="s">
        <v>8869</v>
      </c>
      <c r="D2257" s="15" t="s">
        <v>263</v>
      </c>
      <c r="E2257" s="12" t="s">
        <v>93</v>
      </c>
      <c r="F2257" s="16">
        <v>22325</v>
      </c>
      <c r="G2257" s="12" t="s">
        <v>2567</v>
      </c>
      <c r="H2257" s="12" t="s">
        <v>2414</v>
      </c>
      <c r="I2257" s="12" t="s">
        <v>92</v>
      </c>
      <c r="J2257" s="12" t="s">
        <v>2401</v>
      </c>
      <c r="K2257" s="12" t="s">
        <v>5619</v>
      </c>
      <c r="N2257" s="16" t="s">
        <v>206</v>
      </c>
      <c r="O2257" s="16" t="s">
        <v>420</v>
      </c>
      <c r="P2257" s="12" t="s">
        <v>131</v>
      </c>
      <c r="Q2257" s="16">
        <v>2023</v>
      </c>
      <c r="R2257" s="16">
        <v>1.3</v>
      </c>
      <c r="T2257" s="16">
        <v>0</v>
      </c>
      <c r="V2257" s="12" t="s">
        <v>204</v>
      </c>
      <c r="W2257" s="12" t="s">
        <v>204</v>
      </c>
      <c r="X2257" s="16">
        <v>1</v>
      </c>
      <c r="Y2257" s="16">
        <v>8</v>
      </c>
      <c r="Z2257" s="16">
        <v>1.3</v>
      </c>
      <c r="AA2257" s="16">
        <f t="shared" si="455"/>
        <v>156</v>
      </c>
      <c r="AB2257" s="16" t="s">
        <v>2404</v>
      </c>
      <c r="AC2257" s="16" t="s">
        <v>2416</v>
      </c>
      <c r="AD2257" s="16">
        <f t="shared" si="439"/>
        <v>54600</v>
      </c>
      <c r="AE2257" s="16">
        <f t="shared" si="440"/>
        <v>455</v>
      </c>
      <c r="AF2257" s="16">
        <f t="shared" si="441"/>
        <v>170625</v>
      </c>
      <c r="AG2257" s="16">
        <f t="shared" si="442"/>
        <v>130</v>
      </c>
      <c r="AH2257" s="12">
        <f t="shared" si="443"/>
        <v>0</v>
      </c>
      <c r="AI2257" s="16">
        <f t="shared" si="444"/>
        <v>9.1</v>
      </c>
      <c r="AJ2257" s="16">
        <f t="shared" si="445"/>
        <v>31395</v>
      </c>
      <c r="AK2257" s="16">
        <f t="shared" si="446"/>
        <v>650</v>
      </c>
      <c r="AL2257" s="16">
        <f t="shared" si="447"/>
        <v>6500</v>
      </c>
      <c r="AM2257" s="16">
        <f t="shared" si="448"/>
        <v>92300</v>
      </c>
      <c r="AN2257" s="16">
        <f t="shared" si="449"/>
        <v>355420</v>
      </c>
      <c r="AO2257" s="12" t="s">
        <v>1486</v>
      </c>
      <c r="AP2257" s="16">
        <v>1.3</v>
      </c>
      <c r="AQ2257" s="16" t="s">
        <v>207</v>
      </c>
      <c r="AR2257" s="16" t="s">
        <v>207</v>
      </c>
      <c r="AS2257" s="16" t="s">
        <v>207</v>
      </c>
      <c r="AW2257" s="16" t="s">
        <v>2386</v>
      </c>
      <c r="AX2257" s="16" t="s">
        <v>204</v>
      </c>
      <c r="AY2257" s="16" t="s">
        <v>207</v>
      </c>
      <c r="AZ2257" s="16" t="s">
        <v>207</v>
      </c>
      <c r="BA2257" s="16" t="s">
        <v>207</v>
      </c>
      <c r="BB2257" s="16" t="s">
        <v>207</v>
      </c>
      <c r="BC2257" s="16">
        <v>1.3</v>
      </c>
      <c r="BD2257" s="16">
        <f t="shared" si="450"/>
        <v>4.55</v>
      </c>
      <c r="BE2257" s="16">
        <f t="shared" si="451"/>
        <v>2221.375</v>
      </c>
      <c r="BF2257" s="16">
        <v>0</v>
      </c>
      <c r="BG2257" s="16">
        <f t="shared" si="452"/>
        <v>1560</v>
      </c>
      <c r="BH2257" s="16">
        <f t="shared" si="453"/>
        <v>832</v>
      </c>
      <c r="BI2257" s="16">
        <f t="shared" si="454"/>
        <v>10.4</v>
      </c>
    </row>
    <row r="2258" spans="1:61" ht="20.149999999999999" customHeight="1" x14ac:dyDescent="0.35">
      <c r="A2258">
        <v>2257</v>
      </c>
      <c r="B2258" t="s">
        <v>360</v>
      </c>
      <c r="C2258" t="s">
        <v>8870</v>
      </c>
      <c r="D2258" s="15" t="s">
        <v>2605</v>
      </c>
      <c r="E2258" s="12" t="s">
        <v>98</v>
      </c>
      <c r="F2258" s="16">
        <v>29314</v>
      </c>
      <c r="G2258" s="12" t="s">
        <v>2567</v>
      </c>
      <c r="H2258" s="12" t="s">
        <v>2414</v>
      </c>
      <c r="I2258" s="12" t="s">
        <v>92</v>
      </c>
      <c r="J2258" s="12" t="s">
        <v>2401</v>
      </c>
      <c r="K2258" s="12" t="s">
        <v>5619</v>
      </c>
      <c r="N2258" s="16" t="s">
        <v>206</v>
      </c>
      <c r="O2258" s="16" t="s">
        <v>420</v>
      </c>
      <c r="P2258" s="12" t="s">
        <v>131</v>
      </c>
      <c r="Q2258" s="16">
        <v>2023</v>
      </c>
      <c r="R2258" s="16">
        <v>0.5</v>
      </c>
      <c r="T2258" s="16">
        <v>0</v>
      </c>
      <c r="V2258" s="12" t="s">
        <v>204</v>
      </c>
      <c r="W2258" s="12" t="s">
        <v>204</v>
      </c>
      <c r="X2258" s="16">
        <v>1</v>
      </c>
      <c r="Y2258" s="16">
        <v>8</v>
      </c>
      <c r="Z2258" s="16">
        <v>0.5</v>
      </c>
      <c r="AA2258" s="16">
        <f t="shared" si="455"/>
        <v>60</v>
      </c>
      <c r="AB2258" s="16" t="s">
        <v>2404</v>
      </c>
      <c r="AC2258" s="16" t="s">
        <v>2416</v>
      </c>
      <c r="AD2258" s="16">
        <f t="shared" si="439"/>
        <v>21000</v>
      </c>
      <c r="AE2258" s="16">
        <f t="shared" si="440"/>
        <v>175</v>
      </c>
      <c r="AF2258" s="16">
        <f t="shared" si="441"/>
        <v>65625</v>
      </c>
      <c r="AG2258" s="16">
        <f t="shared" si="442"/>
        <v>50</v>
      </c>
      <c r="AH2258" s="12">
        <f t="shared" si="443"/>
        <v>0</v>
      </c>
      <c r="AI2258" s="16">
        <f t="shared" si="444"/>
        <v>3.5</v>
      </c>
      <c r="AJ2258" s="16">
        <f t="shared" si="445"/>
        <v>12075</v>
      </c>
      <c r="AK2258" s="16">
        <f t="shared" si="446"/>
        <v>250</v>
      </c>
      <c r="AL2258" s="16">
        <f t="shared" si="447"/>
        <v>2500</v>
      </c>
      <c r="AM2258" s="16">
        <f t="shared" si="448"/>
        <v>35500</v>
      </c>
      <c r="AN2258" s="16">
        <f t="shared" si="449"/>
        <v>136700</v>
      </c>
      <c r="AO2258" s="12" t="s">
        <v>1486</v>
      </c>
      <c r="AP2258" s="16">
        <v>0.5</v>
      </c>
      <c r="AQ2258" s="16" t="s">
        <v>207</v>
      </c>
      <c r="AR2258" s="16" t="s">
        <v>207</v>
      </c>
      <c r="AS2258" s="16" t="s">
        <v>207</v>
      </c>
      <c r="AW2258" s="16" t="s">
        <v>2386</v>
      </c>
      <c r="AX2258" s="16" t="s">
        <v>204</v>
      </c>
      <c r="AY2258" s="16" t="s">
        <v>207</v>
      </c>
      <c r="AZ2258" s="16" t="s">
        <v>207</v>
      </c>
      <c r="BA2258" s="16" t="s">
        <v>207</v>
      </c>
      <c r="BB2258" s="16" t="s">
        <v>207</v>
      </c>
      <c r="BC2258" s="16">
        <v>0.5</v>
      </c>
      <c r="BD2258" s="16">
        <f t="shared" si="450"/>
        <v>1.75</v>
      </c>
      <c r="BE2258" s="16">
        <f t="shared" si="451"/>
        <v>854.375</v>
      </c>
      <c r="BF2258" s="16">
        <v>0</v>
      </c>
      <c r="BG2258" s="16">
        <f t="shared" si="452"/>
        <v>600</v>
      </c>
      <c r="BH2258" s="16">
        <f t="shared" si="453"/>
        <v>320</v>
      </c>
      <c r="BI2258" s="16">
        <f t="shared" si="454"/>
        <v>4</v>
      </c>
    </row>
    <row r="2259" spans="1:61" ht="20.149999999999999" customHeight="1" x14ac:dyDescent="0.35">
      <c r="A2259">
        <v>2258</v>
      </c>
      <c r="B2259" t="s">
        <v>360</v>
      </c>
      <c r="C2259" t="s">
        <v>8871</v>
      </c>
      <c r="D2259" s="15" t="s">
        <v>2606</v>
      </c>
      <c r="E2259" s="12" t="s">
        <v>98</v>
      </c>
      <c r="F2259" s="16">
        <v>11303</v>
      </c>
      <c r="G2259" s="12" t="s">
        <v>2567</v>
      </c>
      <c r="H2259" s="12" t="s">
        <v>2414</v>
      </c>
      <c r="I2259" s="12" t="s">
        <v>92</v>
      </c>
      <c r="J2259" s="12" t="s">
        <v>2401</v>
      </c>
      <c r="K2259" s="12" t="s">
        <v>5619</v>
      </c>
      <c r="N2259" s="16" t="s">
        <v>206</v>
      </c>
      <c r="O2259" s="16" t="s">
        <v>420</v>
      </c>
      <c r="P2259" s="12" t="s">
        <v>131</v>
      </c>
      <c r="Q2259" s="16">
        <v>2023</v>
      </c>
      <c r="R2259" s="16">
        <v>0.47</v>
      </c>
      <c r="T2259" s="16">
        <v>0</v>
      </c>
      <c r="V2259" s="12" t="s">
        <v>204</v>
      </c>
      <c r="W2259" s="12" t="s">
        <v>204</v>
      </c>
      <c r="X2259" s="16">
        <v>1</v>
      </c>
      <c r="Y2259" s="16">
        <v>8</v>
      </c>
      <c r="Z2259" s="16">
        <v>0.47</v>
      </c>
      <c r="AA2259" s="16">
        <f t="shared" si="455"/>
        <v>56.4</v>
      </c>
      <c r="AB2259" s="16" t="s">
        <v>2404</v>
      </c>
      <c r="AC2259" s="16" t="s">
        <v>2416</v>
      </c>
      <c r="AD2259" s="16">
        <f t="shared" si="439"/>
        <v>19740</v>
      </c>
      <c r="AE2259" s="16">
        <f t="shared" si="440"/>
        <v>164.5</v>
      </c>
      <c r="AF2259" s="16">
        <f t="shared" si="441"/>
        <v>61687.5</v>
      </c>
      <c r="AG2259" s="16">
        <f t="shared" si="442"/>
        <v>47</v>
      </c>
      <c r="AH2259" s="12">
        <f t="shared" si="443"/>
        <v>0</v>
      </c>
      <c r="AI2259" s="16">
        <f t="shared" si="444"/>
        <v>3.29</v>
      </c>
      <c r="AJ2259" s="16">
        <f t="shared" si="445"/>
        <v>11350.5</v>
      </c>
      <c r="AK2259" s="16">
        <f t="shared" si="446"/>
        <v>235</v>
      </c>
      <c r="AL2259" s="16">
        <f t="shared" si="447"/>
        <v>2350</v>
      </c>
      <c r="AM2259" s="16">
        <f t="shared" si="448"/>
        <v>33370</v>
      </c>
      <c r="AN2259" s="16">
        <f t="shared" si="449"/>
        <v>128498</v>
      </c>
      <c r="AO2259" s="12" t="s">
        <v>1486</v>
      </c>
      <c r="AP2259" s="16">
        <v>0.47</v>
      </c>
      <c r="AQ2259" s="16" t="s">
        <v>207</v>
      </c>
      <c r="AR2259" s="16" t="s">
        <v>207</v>
      </c>
      <c r="AS2259" s="16" t="s">
        <v>207</v>
      </c>
      <c r="AW2259" s="16" t="s">
        <v>2386</v>
      </c>
      <c r="AX2259" s="16" t="s">
        <v>204</v>
      </c>
      <c r="AY2259" s="16" t="s">
        <v>207</v>
      </c>
      <c r="AZ2259" s="16" t="s">
        <v>207</v>
      </c>
      <c r="BA2259" s="16" t="s">
        <v>207</v>
      </c>
      <c r="BB2259" s="16" t="s">
        <v>207</v>
      </c>
      <c r="BC2259" s="16">
        <v>0.47</v>
      </c>
      <c r="BD2259" s="16">
        <f t="shared" si="450"/>
        <v>1.645</v>
      </c>
      <c r="BE2259" s="16">
        <f t="shared" si="451"/>
        <v>803.11249999999995</v>
      </c>
      <c r="BF2259" s="16">
        <v>0</v>
      </c>
      <c r="BG2259" s="16">
        <f t="shared" si="452"/>
        <v>564</v>
      </c>
      <c r="BH2259" s="16">
        <f t="shared" si="453"/>
        <v>300.79999999999995</v>
      </c>
      <c r="BI2259" s="16">
        <f t="shared" si="454"/>
        <v>3.7599999999999993</v>
      </c>
    </row>
    <row r="2260" spans="1:61" ht="20.149999999999999" customHeight="1" x14ac:dyDescent="0.35">
      <c r="A2260">
        <v>2259</v>
      </c>
      <c r="B2260" t="s">
        <v>360</v>
      </c>
      <c r="C2260" t="s">
        <v>8872</v>
      </c>
      <c r="D2260" s="15" t="s">
        <v>264</v>
      </c>
      <c r="E2260" s="12" t="s">
        <v>98</v>
      </c>
      <c r="G2260" s="12" t="s">
        <v>2567</v>
      </c>
      <c r="H2260" s="12" t="s">
        <v>2414</v>
      </c>
      <c r="I2260" s="12" t="s">
        <v>92</v>
      </c>
      <c r="J2260" s="12" t="s">
        <v>2401</v>
      </c>
      <c r="K2260" s="12" t="s">
        <v>5619</v>
      </c>
      <c r="N2260" s="16" t="s">
        <v>206</v>
      </c>
      <c r="O2260" s="16" t="s">
        <v>420</v>
      </c>
      <c r="P2260" s="12" t="s">
        <v>131</v>
      </c>
      <c r="Q2260" s="16">
        <v>2023</v>
      </c>
      <c r="R2260" s="16">
        <v>2.73</v>
      </c>
      <c r="T2260" s="16">
        <v>0</v>
      </c>
      <c r="V2260" s="12" t="s">
        <v>204</v>
      </c>
      <c r="W2260" s="12" t="s">
        <v>204</v>
      </c>
      <c r="X2260" s="16">
        <v>1</v>
      </c>
      <c r="Y2260" s="16">
        <v>8</v>
      </c>
      <c r="Z2260" s="16">
        <v>2.73</v>
      </c>
      <c r="AA2260" s="16">
        <f t="shared" si="455"/>
        <v>327.60000000000002</v>
      </c>
      <c r="AB2260" s="16" t="s">
        <v>2404</v>
      </c>
      <c r="AC2260" s="16" t="s">
        <v>2416</v>
      </c>
      <c r="AD2260" s="16">
        <f t="shared" si="439"/>
        <v>114660.00000000001</v>
      </c>
      <c r="AE2260" s="16">
        <f t="shared" si="440"/>
        <v>955.5</v>
      </c>
      <c r="AF2260" s="16">
        <f t="shared" si="441"/>
        <v>358312.5</v>
      </c>
      <c r="AG2260" s="16">
        <f t="shared" si="442"/>
        <v>273</v>
      </c>
      <c r="AH2260" s="12">
        <f t="shared" si="443"/>
        <v>0</v>
      </c>
      <c r="AI2260" s="16">
        <f t="shared" si="444"/>
        <v>19.11</v>
      </c>
      <c r="AJ2260" s="16">
        <f t="shared" si="445"/>
        <v>65929.5</v>
      </c>
      <c r="AK2260" s="16">
        <f t="shared" si="446"/>
        <v>1365</v>
      </c>
      <c r="AL2260" s="16">
        <f t="shared" si="447"/>
        <v>13650</v>
      </c>
      <c r="AM2260" s="16">
        <f t="shared" si="448"/>
        <v>193830</v>
      </c>
      <c r="AN2260" s="16">
        <f t="shared" si="449"/>
        <v>746382</v>
      </c>
      <c r="AO2260" s="12" t="s">
        <v>1486</v>
      </c>
      <c r="AP2260" s="16">
        <v>2.73</v>
      </c>
      <c r="AQ2260" s="16" t="s">
        <v>207</v>
      </c>
      <c r="AR2260" s="16" t="s">
        <v>207</v>
      </c>
      <c r="AS2260" s="16" t="s">
        <v>207</v>
      </c>
      <c r="AW2260" s="16" t="s">
        <v>2386</v>
      </c>
      <c r="AX2260" s="16" t="s">
        <v>204</v>
      </c>
      <c r="AY2260" s="16" t="s">
        <v>207</v>
      </c>
      <c r="AZ2260" s="16" t="s">
        <v>207</v>
      </c>
      <c r="BA2260" s="16" t="s">
        <v>207</v>
      </c>
      <c r="BB2260" s="16" t="s">
        <v>207</v>
      </c>
      <c r="BC2260" s="16">
        <v>2.73</v>
      </c>
      <c r="BD2260" s="16">
        <f t="shared" si="450"/>
        <v>9.5549999999999997</v>
      </c>
      <c r="BE2260" s="16">
        <f t="shared" si="451"/>
        <v>4664.8874999999998</v>
      </c>
      <c r="BF2260" s="16">
        <v>0</v>
      </c>
      <c r="BG2260" s="16">
        <f t="shared" si="452"/>
        <v>3276</v>
      </c>
      <c r="BH2260" s="16">
        <f t="shared" si="453"/>
        <v>1747.2</v>
      </c>
      <c r="BI2260" s="16">
        <f t="shared" si="454"/>
        <v>21.84</v>
      </c>
    </row>
    <row r="2261" spans="1:61" ht="20.149999999999999" customHeight="1" x14ac:dyDescent="0.35">
      <c r="A2261">
        <v>2260</v>
      </c>
      <c r="B2261" t="s">
        <v>360</v>
      </c>
      <c r="C2261" t="s">
        <v>8873</v>
      </c>
      <c r="D2261" s="15" t="s">
        <v>2607</v>
      </c>
      <c r="E2261" s="12" t="s">
        <v>98</v>
      </c>
      <c r="G2261" s="12" t="s">
        <v>2567</v>
      </c>
      <c r="H2261" s="12" t="s">
        <v>2414</v>
      </c>
      <c r="I2261" s="12" t="s">
        <v>92</v>
      </c>
      <c r="J2261" s="12" t="s">
        <v>2401</v>
      </c>
      <c r="K2261" s="12" t="s">
        <v>5619</v>
      </c>
      <c r="N2261" s="16" t="s">
        <v>206</v>
      </c>
      <c r="O2261" s="16" t="s">
        <v>420</v>
      </c>
      <c r="P2261" s="12" t="s">
        <v>131</v>
      </c>
      <c r="Q2261" s="16">
        <v>2023</v>
      </c>
      <c r="R2261" s="16">
        <v>2</v>
      </c>
      <c r="T2261" s="16">
        <v>0</v>
      </c>
      <c r="V2261" s="12" t="s">
        <v>204</v>
      </c>
      <c r="W2261" s="12" t="s">
        <v>204</v>
      </c>
      <c r="X2261" s="16">
        <v>1</v>
      </c>
      <c r="Y2261" s="16">
        <v>8</v>
      </c>
      <c r="Z2261" s="16">
        <v>2</v>
      </c>
      <c r="AA2261" s="16">
        <f t="shared" si="455"/>
        <v>240</v>
      </c>
      <c r="AB2261" s="16" t="s">
        <v>2404</v>
      </c>
      <c r="AC2261" s="16" t="s">
        <v>2416</v>
      </c>
      <c r="AD2261" s="16">
        <f t="shared" si="439"/>
        <v>84000</v>
      </c>
      <c r="AE2261" s="16">
        <f t="shared" si="440"/>
        <v>700</v>
      </c>
      <c r="AF2261" s="16">
        <f t="shared" si="441"/>
        <v>262500</v>
      </c>
      <c r="AG2261" s="16">
        <f t="shared" si="442"/>
        <v>200</v>
      </c>
      <c r="AH2261" s="12">
        <f t="shared" si="443"/>
        <v>0</v>
      </c>
      <c r="AI2261" s="16">
        <f t="shared" si="444"/>
        <v>14</v>
      </c>
      <c r="AJ2261" s="16">
        <f t="shared" si="445"/>
        <v>48300</v>
      </c>
      <c r="AK2261" s="16">
        <f t="shared" si="446"/>
        <v>1000</v>
      </c>
      <c r="AL2261" s="16">
        <f t="shared" si="447"/>
        <v>10000</v>
      </c>
      <c r="AM2261" s="16">
        <f t="shared" si="448"/>
        <v>142000</v>
      </c>
      <c r="AN2261" s="16">
        <f t="shared" si="449"/>
        <v>546800</v>
      </c>
      <c r="AO2261" s="12" t="s">
        <v>1486</v>
      </c>
      <c r="AP2261" s="16">
        <v>2</v>
      </c>
      <c r="AQ2261" s="16" t="s">
        <v>207</v>
      </c>
      <c r="AR2261" s="16" t="s">
        <v>207</v>
      </c>
      <c r="AS2261" s="16" t="s">
        <v>207</v>
      </c>
      <c r="AW2261" s="16" t="s">
        <v>2386</v>
      </c>
      <c r="AX2261" s="16" t="s">
        <v>204</v>
      </c>
      <c r="AY2261" s="16" t="s">
        <v>207</v>
      </c>
      <c r="AZ2261" s="16" t="s">
        <v>207</v>
      </c>
      <c r="BA2261" s="16" t="s">
        <v>207</v>
      </c>
      <c r="BB2261" s="16" t="s">
        <v>207</v>
      </c>
      <c r="BC2261" s="16">
        <v>2</v>
      </c>
      <c r="BD2261" s="16">
        <f t="shared" si="450"/>
        <v>7</v>
      </c>
      <c r="BE2261" s="16">
        <f t="shared" si="451"/>
        <v>3417.5</v>
      </c>
      <c r="BF2261" s="16">
        <v>0</v>
      </c>
      <c r="BG2261" s="16">
        <f t="shared" si="452"/>
        <v>2400</v>
      </c>
      <c r="BH2261" s="16">
        <f t="shared" si="453"/>
        <v>1280</v>
      </c>
      <c r="BI2261" s="16">
        <f t="shared" si="454"/>
        <v>16</v>
      </c>
    </row>
    <row r="2262" spans="1:61" ht="20.149999999999999" customHeight="1" x14ac:dyDescent="0.35">
      <c r="A2262">
        <v>2261</v>
      </c>
      <c r="B2262" t="s">
        <v>360</v>
      </c>
      <c r="C2262" t="s">
        <v>8874</v>
      </c>
      <c r="D2262" s="15" t="s">
        <v>2608</v>
      </c>
      <c r="E2262" s="12" t="s">
        <v>98</v>
      </c>
      <c r="G2262" s="12" t="s">
        <v>2567</v>
      </c>
      <c r="H2262" s="12" t="s">
        <v>2414</v>
      </c>
      <c r="I2262" s="12" t="s">
        <v>92</v>
      </c>
      <c r="J2262" s="12" t="s">
        <v>2401</v>
      </c>
      <c r="K2262" s="12" t="s">
        <v>5619</v>
      </c>
      <c r="N2262" s="16" t="s">
        <v>206</v>
      </c>
      <c r="O2262" s="16" t="s">
        <v>420</v>
      </c>
      <c r="P2262" s="12" t="s">
        <v>131</v>
      </c>
      <c r="Q2262" s="16">
        <v>2023</v>
      </c>
      <c r="R2262" s="16">
        <v>3.1</v>
      </c>
      <c r="T2262" s="16">
        <v>0</v>
      </c>
      <c r="V2262" s="12" t="s">
        <v>204</v>
      </c>
      <c r="W2262" s="12" t="s">
        <v>204</v>
      </c>
      <c r="X2262" s="16">
        <v>1</v>
      </c>
      <c r="Y2262" s="16">
        <v>8</v>
      </c>
      <c r="Z2262" s="16">
        <v>3.1</v>
      </c>
      <c r="AA2262" s="16">
        <f t="shared" si="455"/>
        <v>372</v>
      </c>
      <c r="AB2262" s="16" t="s">
        <v>2404</v>
      </c>
      <c r="AC2262" s="16" t="s">
        <v>2416</v>
      </c>
      <c r="AD2262" s="16">
        <f t="shared" si="439"/>
        <v>130200</v>
      </c>
      <c r="AE2262" s="16">
        <f t="shared" si="440"/>
        <v>1085</v>
      </c>
      <c r="AF2262" s="16">
        <f t="shared" si="441"/>
        <v>406875</v>
      </c>
      <c r="AG2262" s="16">
        <f t="shared" si="442"/>
        <v>310</v>
      </c>
      <c r="AH2262" s="12">
        <f t="shared" si="443"/>
        <v>0</v>
      </c>
      <c r="AI2262" s="16">
        <f t="shared" si="444"/>
        <v>21.7</v>
      </c>
      <c r="AJ2262" s="16">
        <f t="shared" si="445"/>
        <v>74865</v>
      </c>
      <c r="AK2262" s="16">
        <f t="shared" si="446"/>
        <v>1550</v>
      </c>
      <c r="AL2262" s="16">
        <f t="shared" si="447"/>
        <v>15500</v>
      </c>
      <c r="AM2262" s="16">
        <f t="shared" si="448"/>
        <v>220100</v>
      </c>
      <c r="AN2262" s="16">
        <f t="shared" si="449"/>
        <v>847540</v>
      </c>
      <c r="AO2262" s="12" t="s">
        <v>1486</v>
      </c>
      <c r="AP2262" s="16">
        <v>3.1</v>
      </c>
      <c r="AQ2262" s="16" t="s">
        <v>207</v>
      </c>
      <c r="AR2262" s="16" t="s">
        <v>207</v>
      </c>
      <c r="AS2262" s="16" t="s">
        <v>207</v>
      </c>
      <c r="AW2262" s="16" t="s">
        <v>2386</v>
      </c>
      <c r="AX2262" s="16" t="s">
        <v>204</v>
      </c>
      <c r="AY2262" s="16" t="s">
        <v>207</v>
      </c>
      <c r="AZ2262" s="16" t="s">
        <v>207</v>
      </c>
      <c r="BA2262" s="16" t="s">
        <v>207</v>
      </c>
      <c r="BB2262" s="16" t="s">
        <v>207</v>
      </c>
      <c r="BC2262" s="16">
        <v>3.1</v>
      </c>
      <c r="BD2262" s="16">
        <f t="shared" si="450"/>
        <v>10.85</v>
      </c>
      <c r="BE2262" s="16">
        <f t="shared" si="451"/>
        <v>5297.125</v>
      </c>
      <c r="BF2262" s="16">
        <v>0</v>
      </c>
      <c r="BG2262" s="16">
        <f t="shared" si="452"/>
        <v>3720</v>
      </c>
      <c r="BH2262" s="16">
        <f t="shared" si="453"/>
        <v>1984</v>
      </c>
      <c r="BI2262" s="16">
        <f t="shared" si="454"/>
        <v>24.8</v>
      </c>
    </row>
    <row r="2263" spans="1:61" ht="20.149999999999999" customHeight="1" x14ac:dyDescent="0.35">
      <c r="A2263">
        <v>2262</v>
      </c>
      <c r="B2263" t="s">
        <v>360</v>
      </c>
      <c r="C2263" t="s">
        <v>8875</v>
      </c>
      <c r="D2263" s="15" t="s">
        <v>2609</v>
      </c>
      <c r="E2263" s="12" t="s">
        <v>93</v>
      </c>
      <c r="G2263" s="12" t="s">
        <v>2567</v>
      </c>
      <c r="H2263" s="12" t="s">
        <v>2414</v>
      </c>
      <c r="I2263" s="12" t="s">
        <v>92</v>
      </c>
      <c r="J2263" s="12" t="s">
        <v>2401</v>
      </c>
      <c r="K2263" s="12" t="s">
        <v>5619</v>
      </c>
      <c r="N2263" s="16" t="s">
        <v>206</v>
      </c>
      <c r="O2263" s="16" t="s">
        <v>420</v>
      </c>
      <c r="P2263" s="12" t="s">
        <v>131</v>
      </c>
      <c r="Q2263" s="16">
        <v>2023</v>
      </c>
      <c r="R2263" s="16">
        <v>0.5</v>
      </c>
      <c r="T2263" s="16">
        <v>0</v>
      </c>
      <c r="V2263" s="12" t="s">
        <v>204</v>
      </c>
      <c r="W2263" s="12" t="s">
        <v>204</v>
      </c>
      <c r="X2263" s="16">
        <v>1</v>
      </c>
      <c r="Y2263" s="16">
        <v>8</v>
      </c>
      <c r="Z2263" s="16">
        <v>0.5</v>
      </c>
      <c r="AA2263" s="16">
        <f t="shared" si="455"/>
        <v>60</v>
      </c>
      <c r="AB2263" s="16" t="s">
        <v>2404</v>
      </c>
      <c r="AC2263" s="16" t="s">
        <v>2416</v>
      </c>
      <c r="AD2263" s="16">
        <f t="shared" si="439"/>
        <v>21000</v>
      </c>
      <c r="AE2263" s="16">
        <f t="shared" si="440"/>
        <v>175</v>
      </c>
      <c r="AF2263" s="16">
        <f t="shared" si="441"/>
        <v>65625</v>
      </c>
      <c r="AG2263" s="16">
        <f t="shared" si="442"/>
        <v>50</v>
      </c>
      <c r="AH2263" s="12">
        <f t="shared" si="443"/>
        <v>0</v>
      </c>
      <c r="AI2263" s="16">
        <f t="shared" si="444"/>
        <v>3.5</v>
      </c>
      <c r="AJ2263" s="16">
        <f t="shared" si="445"/>
        <v>12075</v>
      </c>
      <c r="AK2263" s="16">
        <f t="shared" si="446"/>
        <v>250</v>
      </c>
      <c r="AL2263" s="16">
        <f t="shared" si="447"/>
        <v>2500</v>
      </c>
      <c r="AM2263" s="16">
        <f t="shared" si="448"/>
        <v>35500</v>
      </c>
      <c r="AN2263" s="16">
        <f t="shared" si="449"/>
        <v>136700</v>
      </c>
      <c r="AO2263" s="12" t="s">
        <v>1486</v>
      </c>
      <c r="AP2263" s="16">
        <v>0.5</v>
      </c>
      <c r="AQ2263" s="16" t="s">
        <v>207</v>
      </c>
      <c r="AR2263" s="16" t="s">
        <v>207</v>
      </c>
      <c r="AS2263" s="16" t="s">
        <v>207</v>
      </c>
      <c r="AW2263" s="16" t="s">
        <v>2386</v>
      </c>
      <c r="AX2263" s="16" t="s">
        <v>204</v>
      </c>
      <c r="AY2263" s="16" t="s">
        <v>207</v>
      </c>
      <c r="AZ2263" s="16" t="s">
        <v>207</v>
      </c>
      <c r="BA2263" s="16" t="s">
        <v>207</v>
      </c>
      <c r="BB2263" s="16" t="s">
        <v>207</v>
      </c>
      <c r="BC2263" s="16">
        <v>0.5</v>
      </c>
      <c r="BD2263" s="16">
        <f t="shared" si="450"/>
        <v>1.75</v>
      </c>
      <c r="BE2263" s="16">
        <f t="shared" si="451"/>
        <v>854.375</v>
      </c>
      <c r="BF2263" s="16">
        <v>0</v>
      </c>
      <c r="BG2263" s="16">
        <f t="shared" si="452"/>
        <v>600</v>
      </c>
      <c r="BH2263" s="16">
        <f t="shared" si="453"/>
        <v>320</v>
      </c>
      <c r="BI2263" s="16">
        <f t="shared" si="454"/>
        <v>4</v>
      </c>
    </row>
    <row r="2264" spans="1:61" ht="20.149999999999999" customHeight="1" x14ac:dyDescent="0.35">
      <c r="A2264">
        <v>2263</v>
      </c>
      <c r="B2264" t="s">
        <v>360</v>
      </c>
      <c r="C2264" t="s">
        <v>8876</v>
      </c>
      <c r="D2264" s="15" t="s">
        <v>2610</v>
      </c>
      <c r="E2264" s="12" t="s">
        <v>98</v>
      </c>
      <c r="G2264" s="12" t="s">
        <v>2567</v>
      </c>
      <c r="H2264" s="12" t="s">
        <v>2414</v>
      </c>
      <c r="I2264" s="12" t="s">
        <v>92</v>
      </c>
      <c r="J2264" s="12" t="s">
        <v>2401</v>
      </c>
      <c r="K2264" s="12" t="s">
        <v>5619</v>
      </c>
      <c r="N2264" s="16" t="s">
        <v>205</v>
      </c>
      <c r="O2264" s="16" t="s">
        <v>420</v>
      </c>
      <c r="P2264" s="12" t="s">
        <v>131</v>
      </c>
      <c r="Q2264" s="16">
        <v>2023</v>
      </c>
      <c r="R2264" s="16">
        <v>0.66</v>
      </c>
      <c r="T2264" s="16">
        <v>0</v>
      </c>
      <c r="V2264" s="12" t="s">
        <v>204</v>
      </c>
      <c r="W2264" s="12" t="s">
        <v>204</v>
      </c>
      <c r="X2264" s="16">
        <v>1</v>
      </c>
      <c r="Y2264" s="16">
        <v>8</v>
      </c>
      <c r="Z2264" s="16">
        <v>0.66</v>
      </c>
      <c r="AA2264" s="16">
        <f t="shared" si="455"/>
        <v>79.2</v>
      </c>
      <c r="AB2264" s="16" t="s">
        <v>2404</v>
      </c>
      <c r="AC2264" s="16" t="s">
        <v>2416</v>
      </c>
      <c r="AD2264" s="16">
        <f t="shared" si="439"/>
        <v>27720</v>
      </c>
      <c r="AE2264" s="16">
        <f t="shared" si="440"/>
        <v>231</v>
      </c>
      <c r="AF2264" s="16">
        <f t="shared" si="441"/>
        <v>86625</v>
      </c>
      <c r="AG2264" s="16">
        <f t="shared" si="442"/>
        <v>66</v>
      </c>
      <c r="AH2264" s="12">
        <f t="shared" si="443"/>
        <v>0</v>
      </c>
      <c r="AI2264" s="16">
        <f t="shared" si="444"/>
        <v>4.62</v>
      </c>
      <c r="AJ2264" s="16">
        <f t="shared" si="445"/>
        <v>15939</v>
      </c>
      <c r="AK2264" s="16">
        <f t="shared" si="446"/>
        <v>330</v>
      </c>
      <c r="AL2264" s="16">
        <f t="shared" si="447"/>
        <v>3300</v>
      </c>
      <c r="AM2264" s="16">
        <f t="shared" si="448"/>
        <v>46860</v>
      </c>
      <c r="AN2264" s="16">
        <f t="shared" si="449"/>
        <v>180444</v>
      </c>
      <c r="AO2264" s="12" t="s">
        <v>1486</v>
      </c>
      <c r="AP2264" s="16">
        <v>0.66</v>
      </c>
      <c r="AQ2264" s="16" t="s">
        <v>207</v>
      </c>
      <c r="AR2264" s="16" t="s">
        <v>207</v>
      </c>
      <c r="AS2264" s="16" t="s">
        <v>207</v>
      </c>
      <c r="AW2264" s="16" t="s">
        <v>2386</v>
      </c>
      <c r="AX2264" s="16" t="s">
        <v>204</v>
      </c>
      <c r="AY2264" s="16" t="s">
        <v>207</v>
      </c>
      <c r="AZ2264" s="16" t="s">
        <v>207</v>
      </c>
      <c r="BA2264" s="16" t="s">
        <v>207</v>
      </c>
      <c r="BB2264" s="16" t="s">
        <v>207</v>
      </c>
      <c r="BC2264" s="16">
        <v>0.66</v>
      </c>
      <c r="BD2264" s="16">
        <f t="shared" si="450"/>
        <v>2.31</v>
      </c>
      <c r="BE2264" s="16">
        <f t="shared" si="451"/>
        <v>1127.7750000000001</v>
      </c>
      <c r="BF2264" s="16">
        <v>0</v>
      </c>
      <c r="BG2264" s="16">
        <f t="shared" si="452"/>
        <v>792</v>
      </c>
      <c r="BH2264" s="16">
        <f t="shared" si="453"/>
        <v>422.40000000000003</v>
      </c>
      <c r="BI2264" s="16">
        <f t="shared" si="454"/>
        <v>5.28</v>
      </c>
    </row>
    <row r="2265" spans="1:61" ht="20.149999999999999" customHeight="1" x14ac:dyDescent="0.35">
      <c r="A2265">
        <v>2264</v>
      </c>
      <c r="B2265" t="s">
        <v>360</v>
      </c>
      <c r="C2265" t="s">
        <v>8877</v>
      </c>
      <c r="D2265" s="15" t="s">
        <v>2611</v>
      </c>
      <c r="E2265" s="12" t="s">
        <v>93</v>
      </c>
      <c r="F2265" s="16">
        <v>20489</v>
      </c>
      <c r="G2265" s="12" t="s">
        <v>2567</v>
      </c>
      <c r="H2265" s="12" t="s">
        <v>2414</v>
      </c>
      <c r="I2265" s="12" t="s">
        <v>92</v>
      </c>
      <c r="J2265" s="12" t="s">
        <v>2401</v>
      </c>
      <c r="K2265" s="12" t="s">
        <v>5619</v>
      </c>
      <c r="N2265" s="16" t="s">
        <v>206</v>
      </c>
      <c r="O2265" s="16" t="s">
        <v>420</v>
      </c>
      <c r="P2265" s="12" t="s">
        <v>131</v>
      </c>
      <c r="Q2265" s="16">
        <v>2023</v>
      </c>
      <c r="R2265" s="16">
        <v>1</v>
      </c>
      <c r="T2265" s="16">
        <v>0</v>
      </c>
      <c r="V2265" s="12" t="s">
        <v>204</v>
      </c>
      <c r="W2265" s="12" t="s">
        <v>204</v>
      </c>
      <c r="X2265" s="16">
        <v>1</v>
      </c>
      <c r="Y2265" s="16">
        <v>8</v>
      </c>
      <c r="Z2265" s="16">
        <v>1</v>
      </c>
      <c r="AA2265" s="16">
        <f t="shared" si="455"/>
        <v>120</v>
      </c>
      <c r="AB2265" s="16" t="s">
        <v>2404</v>
      </c>
      <c r="AC2265" s="16" t="s">
        <v>2416</v>
      </c>
      <c r="AD2265" s="16">
        <f t="shared" si="439"/>
        <v>42000</v>
      </c>
      <c r="AE2265" s="16">
        <f t="shared" si="440"/>
        <v>350</v>
      </c>
      <c r="AF2265" s="16">
        <f t="shared" si="441"/>
        <v>131250</v>
      </c>
      <c r="AG2265" s="16">
        <f t="shared" si="442"/>
        <v>100</v>
      </c>
      <c r="AH2265" s="12">
        <f t="shared" si="443"/>
        <v>0</v>
      </c>
      <c r="AI2265" s="16">
        <f t="shared" si="444"/>
        <v>7</v>
      </c>
      <c r="AJ2265" s="16">
        <f t="shared" si="445"/>
        <v>24150</v>
      </c>
      <c r="AK2265" s="16">
        <f t="shared" si="446"/>
        <v>500</v>
      </c>
      <c r="AL2265" s="16">
        <f t="shared" si="447"/>
        <v>5000</v>
      </c>
      <c r="AM2265" s="16">
        <f t="shared" si="448"/>
        <v>71000</v>
      </c>
      <c r="AN2265" s="16">
        <f t="shared" si="449"/>
        <v>273400</v>
      </c>
      <c r="AO2265" s="12" t="s">
        <v>1486</v>
      </c>
      <c r="AP2265" s="16">
        <v>1</v>
      </c>
      <c r="AQ2265" s="16" t="s">
        <v>207</v>
      </c>
      <c r="AR2265" s="16" t="s">
        <v>207</v>
      </c>
      <c r="AS2265" s="16" t="s">
        <v>207</v>
      </c>
      <c r="AW2265" s="16" t="s">
        <v>2386</v>
      </c>
      <c r="AX2265" s="16" t="s">
        <v>204</v>
      </c>
      <c r="AY2265" s="16" t="s">
        <v>207</v>
      </c>
      <c r="AZ2265" s="16" t="s">
        <v>207</v>
      </c>
      <c r="BA2265" s="16" t="s">
        <v>207</v>
      </c>
      <c r="BB2265" s="16" t="s">
        <v>207</v>
      </c>
      <c r="BC2265" s="16">
        <v>1</v>
      </c>
      <c r="BD2265" s="16">
        <f t="shared" si="450"/>
        <v>3.5</v>
      </c>
      <c r="BE2265" s="16">
        <f t="shared" si="451"/>
        <v>1708.75</v>
      </c>
      <c r="BF2265" s="16">
        <v>0</v>
      </c>
      <c r="BG2265" s="16">
        <f t="shared" si="452"/>
        <v>1200</v>
      </c>
      <c r="BH2265" s="16">
        <f t="shared" si="453"/>
        <v>640</v>
      </c>
      <c r="BI2265" s="16">
        <f t="shared" si="454"/>
        <v>8</v>
      </c>
    </row>
    <row r="2266" spans="1:61" ht="20.149999999999999" customHeight="1" x14ac:dyDescent="0.35">
      <c r="A2266">
        <v>2265</v>
      </c>
      <c r="B2266" t="s">
        <v>360</v>
      </c>
      <c r="C2266" t="s">
        <v>8878</v>
      </c>
      <c r="D2266" s="15" t="s">
        <v>2612</v>
      </c>
      <c r="E2266" s="12" t="s">
        <v>98</v>
      </c>
      <c r="F2266" s="16">
        <v>25295</v>
      </c>
      <c r="G2266" s="12" t="s">
        <v>2567</v>
      </c>
      <c r="H2266" s="12" t="s">
        <v>2414</v>
      </c>
      <c r="I2266" s="12" t="s">
        <v>92</v>
      </c>
      <c r="J2266" s="12" t="s">
        <v>2401</v>
      </c>
      <c r="K2266" s="12" t="s">
        <v>5619</v>
      </c>
      <c r="N2266" s="16" t="s">
        <v>205</v>
      </c>
      <c r="O2266" s="16" t="s">
        <v>420</v>
      </c>
      <c r="P2266" s="12" t="s">
        <v>131</v>
      </c>
      <c r="Q2266" s="16">
        <v>2023</v>
      </c>
      <c r="R2266" s="16">
        <v>1.5</v>
      </c>
      <c r="T2266" s="16">
        <v>0</v>
      </c>
      <c r="V2266" s="12" t="s">
        <v>204</v>
      </c>
      <c r="W2266" s="12" t="s">
        <v>204</v>
      </c>
      <c r="X2266" s="16">
        <v>1</v>
      </c>
      <c r="Y2266" s="16">
        <v>8</v>
      </c>
      <c r="Z2266" s="16">
        <v>1.5</v>
      </c>
      <c r="AA2266" s="16">
        <f t="shared" si="455"/>
        <v>180</v>
      </c>
      <c r="AB2266" s="16" t="s">
        <v>2404</v>
      </c>
      <c r="AC2266" s="16" t="s">
        <v>2416</v>
      </c>
      <c r="AD2266" s="16">
        <f t="shared" si="439"/>
        <v>63000</v>
      </c>
      <c r="AE2266" s="16">
        <f t="shared" si="440"/>
        <v>525</v>
      </c>
      <c r="AF2266" s="16">
        <f t="shared" si="441"/>
        <v>196875</v>
      </c>
      <c r="AG2266" s="16">
        <f t="shared" si="442"/>
        <v>150</v>
      </c>
      <c r="AH2266" s="12">
        <f t="shared" si="443"/>
        <v>0</v>
      </c>
      <c r="AI2266" s="16">
        <f t="shared" si="444"/>
        <v>10.5</v>
      </c>
      <c r="AJ2266" s="16">
        <f t="shared" si="445"/>
        <v>36225</v>
      </c>
      <c r="AK2266" s="16">
        <f t="shared" si="446"/>
        <v>750</v>
      </c>
      <c r="AL2266" s="16">
        <f t="shared" si="447"/>
        <v>7500</v>
      </c>
      <c r="AM2266" s="16">
        <f t="shared" si="448"/>
        <v>106500</v>
      </c>
      <c r="AN2266" s="16">
        <f t="shared" si="449"/>
        <v>410100</v>
      </c>
      <c r="AO2266" s="12" t="s">
        <v>1486</v>
      </c>
      <c r="AP2266" s="16">
        <v>1.5</v>
      </c>
      <c r="AQ2266" s="16" t="s">
        <v>207</v>
      </c>
      <c r="AR2266" s="16" t="s">
        <v>207</v>
      </c>
      <c r="AS2266" s="16" t="s">
        <v>207</v>
      </c>
      <c r="AW2266" s="16" t="s">
        <v>2386</v>
      </c>
      <c r="AX2266" s="16" t="s">
        <v>204</v>
      </c>
      <c r="AY2266" s="16" t="s">
        <v>207</v>
      </c>
      <c r="AZ2266" s="16" t="s">
        <v>207</v>
      </c>
      <c r="BA2266" s="16" t="s">
        <v>207</v>
      </c>
      <c r="BB2266" s="16" t="s">
        <v>207</v>
      </c>
      <c r="BC2266" s="16">
        <v>1.5</v>
      </c>
      <c r="BD2266" s="16">
        <f t="shared" si="450"/>
        <v>5.25</v>
      </c>
      <c r="BE2266" s="16">
        <f t="shared" si="451"/>
        <v>2563.125</v>
      </c>
      <c r="BF2266" s="16">
        <v>0</v>
      </c>
      <c r="BG2266" s="16">
        <f t="shared" si="452"/>
        <v>1800</v>
      </c>
      <c r="BH2266" s="16">
        <f t="shared" si="453"/>
        <v>960</v>
      </c>
      <c r="BI2266" s="16">
        <f t="shared" si="454"/>
        <v>12</v>
      </c>
    </row>
    <row r="2267" spans="1:61" ht="20.149999999999999" customHeight="1" x14ac:dyDescent="0.35">
      <c r="A2267">
        <v>2266</v>
      </c>
      <c r="B2267" t="s">
        <v>360</v>
      </c>
      <c r="C2267" t="s">
        <v>8879</v>
      </c>
      <c r="D2267" s="15" t="s">
        <v>2613</v>
      </c>
      <c r="E2267" s="12" t="s">
        <v>98</v>
      </c>
      <c r="F2267" s="16">
        <v>28186</v>
      </c>
      <c r="G2267" s="12" t="s">
        <v>2567</v>
      </c>
      <c r="H2267" s="12" t="s">
        <v>2414</v>
      </c>
      <c r="I2267" s="12" t="s">
        <v>92</v>
      </c>
      <c r="J2267" s="12" t="s">
        <v>2401</v>
      </c>
      <c r="K2267" s="12" t="s">
        <v>5619</v>
      </c>
      <c r="N2267" s="16" t="s">
        <v>206</v>
      </c>
      <c r="O2267" s="16" t="s">
        <v>420</v>
      </c>
      <c r="P2267" s="12" t="s">
        <v>131</v>
      </c>
      <c r="Q2267" s="16">
        <v>2023</v>
      </c>
      <c r="R2267" s="16">
        <v>1.1100000000000001</v>
      </c>
      <c r="T2267" s="16">
        <v>0</v>
      </c>
      <c r="V2267" s="12" t="s">
        <v>204</v>
      </c>
      <c r="W2267" s="12" t="s">
        <v>204</v>
      </c>
      <c r="X2267" s="16">
        <v>1</v>
      </c>
      <c r="Y2267" s="16">
        <v>8</v>
      </c>
      <c r="Z2267" s="16">
        <v>1.1100000000000001</v>
      </c>
      <c r="AA2267" s="16">
        <f t="shared" si="455"/>
        <v>133.20000000000002</v>
      </c>
      <c r="AB2267" s="16" t="s">
        <v>2404</v>
      </c>
      <c r="AC2267" s="16" t="s">
        <v>2416</v>
      </c>
      <c r="AD2267" s="16">
        <f t="shared" si="439"/>
        <v>46620.000000000007</v>
      </c>
      <c r="AE2267" s="16">
        <f t="shared" si="440"/>
        <v>388.50000000000006</v>
      </c>
      <c r="AF2267" s="16">
        <f t="shared" si="441"/>
        <v>145687.50000000003</v>
      </c>
      <c r="AG2267" s="16">
        <f t="shared" si="442"/>
        <v>111.00000000000001</v>
      </c>
      <c r="AH2267" s="12">
        <f t="shared" si="443"/>
        <v>0</v>
      </c>
      <c r="AI2267" s="16">
        <f t="shared" si="444"/>
        <v>7.7700000000000005</v>
      </c>
      <c r="AJ2267" s="16">
        <f t="shared" si="445"/>
        <v>26806.5</v>
      </c>
      <c r="AK2267" s="16">
        <f t="shared" si="446"/>
        <v>555</v>
      </c>
      <c r="AL2267" s="16">
        <f t="shared" si="447"/>
        <v>5550.0000000000009</v>
      </c>
      <c r="AM2267" s="16">
        <f t="shared" si="448"/>
        <v>78810</v>
      </c>
      <c r="AN2267" s="16">
        <f t="shared" si="449"/>
        <v>303474.00000000006</v>
      </c>
      <c r="AO2267" s="12" t="s">
        <v>1486</v>
      </c>
      <c r="AP2267" s="16">
        <v>1.1100000000000001</v>
      </c>
      <c r="AQ2267" s="16" t="s">
        <v>207</v>
      </c>
      <c r="AR2267" s="16" t="s">
        <v>207</v>
      </c>
      <c r="AS2267" s="16" t="s">
        <v>207</v>
      </c>
      <c r="AW2267" s="16" t="s">
        <v>2386</v>
      </c>
      <c r="AX2267" s="16" t="s">
        <v>204</v>
      </c>
      <c r="AY2267" s="16" t="s">
        <v>207</v>
      </c>
      <c r="AZ2267" s="16" t="s">
        <v>207</v>
      </c>
      <c r="BA2267" s="16" t="s">
        <v>207</v>
      </c>
      <c r="BB2267" s="16" t="s">
        <v>207</v>
      </c>
      <c r="BC2267" s="16">
        <v>1.1100000000000001</v>
      </c>
      <c r="BD2267" s="16">
        <f t="shared" si="450"/>
        <v>3.8850000000000002</v>
      </c>
      <c r="BE2267" s="16">
        <f t="shared" si="451"/>
        <v>1896.7125000000003</v>
      </c>
      <c r="BF2267" s="16">
        <v>0</v>
      </c>
      <c r="BG2267" s="16">
        <f t="shared" si="452"/>
        <v>1332.0000000000002</v>
      </c>
      <c r="BH2267" s="16">
        <f t="shared" si="453"/>
        <v>710.40000000000009</v>
      </c>
      <c r="BI2267" s="16">
        <f t="shared" si="454"/>
        <v>8.8800000000000008</v>
      </c>
    </row>
    <row r="2268" spans="1:61" ht="20.149999999999999" customHeight="1" x14ac:dyDescent="0.35">
      <c r="A2268">
        <v>2267</v>
      </c>
      <c r="B2268" t="s">
        <v>360</v>
      </c>
      <c r="C2268" t="s">
        <v>8880</v>
      </c>
      <c r="D2268" s="15" t="s">
        <v>2614</v>
      </c>
      <c r="E2268" s="12" t="s">
        <v>98</v>
      </c>
      <c r="F2268" s="16">
        <v>28426</v>
      </c>
      <c r="G2268" s="12" t="s">
        <v>2567</v>
      </c>
      <c r="H2268" s="12" t="s">
        <v>2414</v>
      </c>
      <c r="I2268" s="12" t="s">
        <v>92</v>
      </c>
      <c r="J2268" s="12" t="s">
        <v>2401</v>
      </c>
      <c r="K2268" s="12" t="s">
        <v>5619</v>
      </c>
      <c r="N2268" s="16" t="s">
        <v>206</v>
      </c>
      <c r="O2268" s="16" t="s">
        <v>420</v>
      </c>
      <c r="P2268" s="12" t="s">
        <v>131</v>
      </c>
      <c r="Q2268" s="16">
        <v>2023</v>
      </c>
      <c r="R2268" s="16">
        <v>0.9</v>
      </c>
      <c r="T2268" s="16">
        <v>0</v>
      </c>
      <c r="V2268" s="12" t="s">
        <v>204</v>
      </c>
      <c r="W2268" s="12" t="s">
        <v>204</v>
      </c>
      <c r="X2268" s="16">
        <v>1</v>
      </c>
      <c r="Y2268" s="16">
        <v>8</v>
      </c>
      <c r="Z2268" s="16">
        <v>0.9</v>
      </c>
      <c r="AA2268" s="16">
        <f t="shared" si="455"/>
        <v>108</v>
      </c>
      <c r="AB2268" s="16" t="s">
        <v>2404</v>
      </c>
      <c r="AC2268" s="16" t="s">
        <v>2416</v>
      </c>
      <c r="AD2268" s="16">
        <f t="shared" si="439"/>
        <v>37800</v>
      </c>
      <c r="AE2268" s="16">
        <f t="shared" si="440"/>
        <v>315</v>
      </c>
      <c r="AF2268" s="16">
        <f t="shared" si="441"/>
        <v>118125</v>
      </c>
      <c r="AG2268" s="16">
        <f t="shared" si="442"/>
        <v>90</v>
      </c>
      <c r="AH2268" s="12">
        <f t="shared" si="443"/>
        <v>0</v>
      </c>
      <c r="AI2268" s="16">
        <f t="shared" si="444"/>
        <v>6.3</v>
      </c>
      <c r="AJ2268" s="16">
        <f t="shared" si="445"/>
        <v>21735</v>
      </c>
      <c r="AK2268" s="16">
        <f t="shared" si="446"/>
        <v>450</v>
      </c>
      <c r="AL2268" s="16">
        <f t="shared" si="447"/>
        <v>4500</v>
      </c>
      <c r="AM2268" s="16">
        <f t="shared" si="448"/>
        <v>63900</v>
      </c>
      <c r="AN2268" s="16">
        <f t="shared" si="449"/>
        <v>246060</v>
      </c>
      <c r="AO2268" s="12" t="s">
        <v>1486</v>
      </c>
      <c r="AP2268" s="16">
        <v>0.9</v>
      </c>
      <c r="AQ2268" s="16" t="s">
        <v>207</v>
      </c>
      <c r="AR2268" s="16" t="s">
        <v>207</v>
      </c>
      <c r="AS2268" s="16" t="s">
        <v>207</v>
      </c>
      <c r="AW2268" s="16" t="s">
        <v>2386</v>
      </c>
      <c r="AX2268" s="16" t="s">
        <v>204</v>
      </c>
      <c r="AY2268" s="16" t="s">
        <v>207</v>
      </c>
      <c r="AZ2268" s="16" t="s">
        <v>207</v>
      </c>
      <c r="BA2268" s="16" t="s">
        <v>207</v>
      </c>
      <c r="BB2268" s="16" t="s">
        <v>207</v>
      </c>
      <c r="BC2268" s="16">
        <v>0.9</v>
      </c>
      <c r="BD2268" s="16">
        <f t="shared" si="450"/>
        <v>3.15</v>
      </c>
      <c r="BE2268" s="16">
        <f t="shared" si="451"/>
        <v>1537.875</v>
      </c>
      <c r="BF2268" s="16">
        <v>0</v>
      </c>
      <c r="BG2268" s="16">
        <f t="shared" si="452"/>
        <v>1080</v>
      </c>
      <c r="BH2268" s="16">
        <f t="shared" si="453"/>
        <v>576</v>
      </c>
      <c r="BI2268" s="16">
        <f t="shared" si="454"/>
        <v>7.2</v>
      </c>
    </row>
    <row r="2269" spans="1:61" ht="20.149999999999999" customHeight="1" x14ac:dyDescent="0.35">
      <c r="A2269">
        <v>2268</v>
      </c>
      <c r="B2269" t="s">
        <v>360</v>
      </c>
      <c r="C2269" t="s">
        <v>8881</v>
      </c>
      <c r="D2269" s="15" t="s">
        <v>265</v>
      </c>
      <c r="E2269" s="12" t="s">
        <v>98</v>
      </c>
      <c r="F2269" s="16">
        <v>25077</v>
      </c>
      <c r="G2269" s="12" t="s">
        <v>2567</v>
      </c>
      <c r="H2269" s="12" t="s">
        <v>2414</v>
      </c>
      <c r="I2269" s="12" t="s">
        <v>92</v>
      </c>
      <c r="J2269" s="12" t="s">
        <v>2401</v>
      </c>
      <c r="K2269" s="12" t="s">
        <v>5619</v>
      </c>
      <c r="N2269" s="16" t="s">
        <v>206</v>
      </c>
      <c r="O2269" s="16" t="s">
        <v>420</v>
      </c>
      <c r="P2269" s="12" t="s">
        <v>131</v>
      </c>
      <c r="Q2269" s="16">
        <v>2023</v>
      </c>
      <c r="R2269" s="16">
        <v>2.4700000000000002</v>
      </c>
      <c r="T2269" s="16">
        <v>0</v>
      </c>
      <c r="V2269" s="12" t="s">
        <v>204</v>
      </c>
      <c r="W2269" s="12" t="s">
        <v>204</v>
      </c>
      <c r="X2269" s="16">
        <v>1</v>
      </c>
      <c r="Y2269" s="16">
        <v>8</v>
      </c>
      <c r="Z2269" s="16">
        <v>2.4700000000000002</v>
      </c>
      <c r="AA2269" s="16">
        <f t="shared" si="455"/>
        <v>296.40000000000003</v>
      </c>
      <c r="AB2269" s="16" t="s">
        <v>2404</v>
      </c>
      <c r="AC2269" s="16" t="s">
        <v>2416</v>
      </c>
      <c r="AD2269" s="16">
        <f t="shared" si="439"/>
        <v>103740.00000000001</v>
      </c>
      <c r="AE2269" s="16">
        <f t="shared" si="440"/>
        <v>864.50000000000011</v>
      </c>
      <c r="AF2269" s="16">
        <f t="shared" si="441"/>
        <v>324187.50000000006</v>
      </c>
      <c r="AG2269" s="16">
        <f t="shared" si="442"/>
        <v>247.00000000000003</v>
      </c>
      <c r="AH2269" s="12">
        <f t="shared" si="443"/>
        <v>0</v>
      </c>
      <c r="AI2269" s="16">
        <f t="shared" si="444"/>
        <v>17.290000000000003</v>
      </c>
      <c r="AJ2269" s="16">
        <f t="shared" si="445"/>
        <v>59650.500000000007</v>
      </c>
      <c r="AK2269" s="16">
        <f t="shared" si="446"/>
        <v>1235</v>
      </c>
      <c r="AL2269" s="16">
        <f t="shared" si="447"/>
        <v>12350.000000000002</v>
      </c>
      <c r="AM2269" s="16">
        <f t="shared" si="448"/>
        <v>175370</v>
      </c>
      <c r="AN2269" s="16">
        <f t="shared" si="449"/>
        <v>675298</v>
      </c>
      <c r="AO2269" s="12" t="s">
        <v>1486</v>
      </c>
      <c r="AP2269" s="16">
        <v>2.4700000000000002</v>
      </c>
      <c r="AQ2269" s="16" t="s">
        <v>207</v>
      </c>
      <c r="AR2269" s="16" t="s">
        <v>207</v>
      </c>
      <c r="AS2269" s="16" t="s">
        <v>207</v>
      </c>
      <c r="AW2269" s="16" t="s">
        <v>2386</v>
      </c>
      <c r="AX2269" s="16" t="s">
        <v>204</v>
      </c>
      <c r="AY2269" s="16" t="s">
        <v>207</v>
      </c>
      <c r="AZ2269" s="16" t="s">
        <v>207</v>
      </c>
      <c r="BA2269" s="16" t="s">
        <v>207</v>
      </c>
      <c r="BB2269" s="16" t="s">
        <v>207</v>
      </c>
      <c r="BC2269" s="16">
        <v>2.4700000000000002</v>
      </c>
      <c r="BD2269" s="16">
        <f t="shared" si="450"/>
        <v>8.6450000000000014</v>
      </c>
      <c r="BE2269" s="16">
        <f t="shared" si="451"/>
        <v>4220.6125000000002</v>
      </c>
      <c r="BF2269" s="16">
        <v>0</v>
      </c>
      <c r="BG2269" s="16">
        <f t="shared" si="452"/>
        <v>2964.0000000000005</v>
      </c>
      <c r="BH2269" s="16">
        <f t="shared" si="453"/>
        <v>1580.8000000000002</v>
      </c>
      <c r="BI2269" s="16">
        <f t="shared" si="454"/>
        <v>19.760000000000002</v>
      </c>
    </row>
    <row r="2270" spans="1:61" ht="20.149999999999999" customHeight="1" x14ac:dyDescent="0.35">
      <c r="A2270">
        <v>2269</v>
      </c>
      <c r="B2270" t="s">
        <v>360</v>
      </c>
      <c r="C2270" t="s">
        <v>8882</v>
      </c>
      <c r="D2270" s="15" t="s">
        <v>266</v>
      </c>
      <c r="E2270" s="12" t="s">
        <v>93</v>
      </c>
      <c r="F2270" s="16">
        <v>27608</v>
      </c>
      <c r="G2270" s="12" t="s">
        <v>2567</v>
      </c>
      <c r="H2270" s="12" t="s">
        <v>2414</v>
      </c>
      <c r="I2270" s="12" t="s">
        <v>92</v>
      </c>
      <c r="J2270" s="12" t="s">
        <v>2401</v>
      </c>
      <c r="K2270" s="12" t="s">
        <v>5619</v>
      </c>
      <c r="N2270" s="16" t="s">
        <v>206</v>
      </c>
      <c r="O2270" s="16" t="s">
        <v>420</v>
      </c>
      <c r="P2270" s="12" t="s">
        <v>131</v>
      </c>
      <c r="Q2270" s="16">
        <v>2023</v>
      </c>
      <c r="R2270" s="16">
        <v>0.45</v>
      </c>
      <c r="T2270" s="16">
        <v>0</v>
      </c>
      <c r="V2270" s="12" t="s">
        <v>204</v>
      </c>
      <c r="W2270" s="12" t="s">
        <v>204</v>
      </c>
      <c r="X2270" s="16">
        <v>1</v>
      </c>
      <c r="Y2270" s="16">
        <v>8</v>
      </c>
      <c r="Z2270" s="16">
        <v>0.45</v>
      </c>
      <c r="AA2270" s="16">
        <f t="shared" si="455"/>
        <v>54</v>
      </c>
      <c r="AB2270" s="16" t="s">
        <v>2404</v>
      </c>
      <c r="AC2270" s="16" t="s">
        <v>2416</v>
      </c>
      <c r="AD2270" s="16">
        <f t="shared" si="439"/>
        <v>18900</v>
      </c>
      <c r="AE2270" s="16">
        <f t="shared" si="440"/>
        <v>157.5</v>
      </c>
      <c r="AF2270" s="16">
        <f t="shared" si="441"/>
        <v>59062.5</v>
      </c>
      <c r="AG2270" s="16">
        <f t="shared" si="442"/>
        <v>45</v>
      </c>
      <c r="AH2270" s="12">
        <f t="shared" si="443"/>
        <v>0</v>
      </c>
      <c r="AI2270" s="16">
        <f t="shared" si="444"/>
        <v>3.15</v>
      </c>
      <c r="AJ2270" s="16">
        <f t="shared" si="445"/>
        <v>10867.5</v>
      </c>
      <c r="AK2270" s="16">
        <f t="shared" si="446"/>
        <v>225</v>
      </c>
      <c r="AL2270" s="16">
        <f t="shared" si="447"/>
        <v>2250</v>
      </c>
      <c r="AM2270" s="16">
        <f t="shared" si="448"/>
        <v>31950</v>
      </c>
      <c r="AN2270" s="16">
        <f t="shared" si="449"/>
        <v>123030</v>
      </c>
      <c r="AO2270" s="12" t="s">
        <v>1486</v>
      </c>
      <c r="AP2270" s="16">
        <v>0.45</v>
      </c>
      <c r="AQ2270" s="16" t="s">
        <v>207</v>
      </c>
      <c r="AR2270" s="16" t="s">
        <v>207</v>
      </c>
      <c r="AS2270" s="16" t="s">
        <v>207</v>
      </c>
      <c r="AW2270" s="16" t="s">
        <v>2386</v>
      </c>
      <c r="AX2270" s="16" t="s">
        <v>204</v>
      </c>
      <c r="AY2270" s="16" t="s">
        <v>207</v>
      </c>
      <c r="AZ2270" s="16" t="s">
        <v>207</v>
      </c>
      <c r="BA2270" s="16" t="s">
        <v>207</v>
      </c>
      <c r="BB2270" s="16" t="s">
        <v>207</v>
      </c>
      <c r="BC2270" s="16">
        <v>0.45</v>
      </c>
      <c r="BD2270" s="16">
        <f t="shared" si="450"/>
        <v>1.575</v>
      </c>
      <c r="BE2270" s="16">
        <f t="shared" si="451"/>
        <v>768.9375</v>
      </c>
      <c r="BF2270" s="16">
        <v>0</v>
      </c>
      <c r="BG2270" s="16">
        <f t="shared" si="452"/>
        <v>540</v>
      </c>
      <c r="BH2270" s="16">
        <f t="shared" si="453"/>
        <v>288</v>
      </c>
      <c r="BI2270" s="16">
        <f t="shared" si="454"/>
        <v>3.6</v>
      </c>
    </row>
    <row r="2271" spans="1:61" ht="20.149999999999999" customHeight="1" x14ac:dyDescent="0.35">
      <c r="A2271">
        <v>2270</v>
      </c>
      <c r="B2271" t="s">
        <v>360</v>
      </c>
      <c r="C2271" t="s">
        <v>8883</v>
      </c>
      <c r="D2271" s="15" t="s">
        <v>267</v>
      </c>
      <c r="E2271" s="12" t="s">
        <v>98</v>
      </c>
      <c r="F2271" s="16">
        <v>24878</v>
      </c>
      <c r="G2271" s="12" t="s">
        <v>2567</v>
      </c>
      <c r="H2271" s="12" t="s">
        <v>2414</v>
      </c>
      <c r="I2271" s="12" t="s">
        <v>92</v>
      </c>
      <c r="J2271" s="12" t="s">
        <v>2401</v>
      </c>
      <c r="K2271" s="12" t="s">
        <v>5619</v>
      </c>
      <c r="N2271" s="16" t="s">
        <v>206</v>
      </c>
      <c r="O2271" s="16" t="s">
        <v>420</v>
      </c>
      <c r="P2271" s="12" t="s">
        <v>131</v>
      </c>
      <c r="Q2271" s="16">
        <v>2023</v>
      </c>
      <c r="R2271" s="16">
        <v>1.28</v>
      </c>
      <c r="T2271" s="16">
        <v>0</v>
      </c>
      <c r="V2271" s="12" t="s">
        <v>204</v>
      </c>
      <c r="W2271" s="12" t="s">
        <v>204</v>
      </c>
      <c r="X2271" s="16">
        <v>1</v>
      </c>
      <c r="Y2271" s="16">
        <v>8</v>
      </c>
      <c r="Z2271" s="16">
        <v>1.28</v>
      </c>
      <c r="AA2271" s="16">
        <f t="shared" si="455"/>
        <v>153.6</v>
      </c>
      <c r="AB2271" s="16" t="s">
        <v>2404</v>
      </c>
      <c r="AC2271" s="16" t="s">
        <v>2416</v>
      </c>
      <c r="AD2271" s="16">
        <f t="shared" si="439"/>
        <v>53760</v>
      </c>
      <c r="AE2271" s="16">
        <f t="shared" si="440"/>
        <v>448</v>
      </c>
      <c r="AF2271" s="16">
        <f t="shared" si="441"/>
        <v>168000</v>
      </c>
      <c r="AG2271" s="16">
        <f t="shared" si="442"/>
        <v>128</v>
      </c>
      <c r="AH2271" s="12">
        <f t="shared" si="443"/>
        <v>0</v>
      </c>
      <c r="AI2271" s="16">
        <f t="shared" si="444"/>
        <v>8.9600000000000009</v>
      </c>
      <c r="AJ2271" s="16">
        <f t="shared" si="445"/>
        <v>30912.000000000004</v>
      </c>
      <c r="AK2271" s="16">
        <f t="shared" si="446"/>
        <v>640</v>
      </c>
      <c r="AL2271" s="16">
        <f t="shared" si="447"/>
        <v>6400</v>
      </c>
      <c r="AM2271" s="16">
        <f t="shared" si="448"/>
        <v>90880</v>
      </c>
      <c r="AN2271" s="16">
        <f t="shared" si="449"/>
        <v>349952</v>
      </c>
      <c r="AO2271" s="12" t="s">
        <v>1486</v>
      </c>
      <c r="AP2271" s="16">
        <v>1.28</v>
      </c>
      <c r="AQ2271" s="16" t="s">
        <v>207</v>
      </c>
      <c r="AR2271" s="16" t="s">
        <v>207</v>
      </c>
      <c r="AS2271" s="16" t="s">
        <v>207</v>
      </c>
      <c r="AW2271" s="16" t="s">
        <v>2386</v>
      </c>
      <c r="AX2271" s="16" t="s">
        <v>204</v>
      </c>
      <c r="AY2271" s="16" t="s">
        <v>207</v>
      </c>
      <c r="AZ2271" s="16" t="s">
        <v>207</v>
      </c>
      <c r="BA2271" s="16" t="s">
        <v>207</v>
      </c>
      <c r="BB2271" s="16" t="s">
        <v>207</v>
      </c>
      <c r="BC2271" s="16">
        <v>1.28</v>
      </c>
      <c r="BD2271" s="16">
        <f t="shared" si="450"/>
        <v>4.4800000000000004</v>
      </c>
      <c r="BE2271" s="16">
        <f t="shared" si="451"/>
        <v>2187.1999999999998</v>
      </c>
      <c r="BF2271" s="16">
        <v>0</v>
      </c>
      <c r="BG2271" s="16">
        <f t="shared" si="452"/>
        <v>1536</v>
      </c>
      <c r="BH2271" s="16">
        <f t="shared" si="453"/>
        <v>819.2</v>
      </c>
      <c r="BI2271" s="16">
        <f t="shared" si="454"/>
        <v>10.24</v>
      </c>
    </row>
    <row r="2272" spans="1:61" ht="20.149999999999999" customHeight="1" x14ac:dyDescent="0.35">
      <c r="A2272">
        <v>2271</v>
      </c>
      <c r="B2272" t="s">
        <v>360</v>
      </c>
      <c r="C2272" t="s">
        <v>8884</v>
      </c>
      <c r="D2272" s="15" t="s">
        <v>268</v>
      </c>
      <c r="E2272" s="12" t="s">
        <v>98</v>
      </c>
      <c r="G2272" s="12" t="s">
        <v>2567</v>
      </c>
      <c r="H2272" s="12" t="s">
        <v>2414</v>
      </c>
      <c r="I2272" s="12" t="s">
        <v>92</v>
      </c>
      <c r="J2272" s="12" t="s">
        <v>2401</v>
      </c>
      <c r="K2272" s="12" t="s">
        <v>5619</v>
      </c>
      <c r="N2272" s="16" t="s">
        <v>206</v>
      </c>
      <c r="O2272" s="16" t="s">
        <v>420</v>
      </c>
      <c r="P2272" s="12" t="s">
        <v>131</v>
      </c>
      <c r="Q2272" s="16">
        <v>2023</v>
      </c>
      <c r="R2272" s="16">
        <v>1.34</v>
      </c>
      <c r="T2272" s="16">
        <v>0</v>
      </c>
      <c r="V2272" s="12" t="s">
        <v>204</v>
      </c>
      <c r="W2272" s="12" t="s">
        <v>204</v>
      </c>
      <c r="X2272" s="16">
        <v>1</v>
      </c>
      <c r="Y2272" s="16">
        <v>8</v>
      </c>
      <c r="Z2272" s="16">
        <v>1.34</v>
      </c>
      <c r="AA2272" s="16">
        <f t="shared" si="455"/>
        <v>160.80000000000001</v>
      </c>
      <c r="AB2272" s="16" t="s">
        <v>2404</v>
      </c>
      <c r="AC2272" s="16" t="s">
        <v>2416</v>
      </c>
      <c r="AD2272" s="16">
        <f t="shared" si="439"/>
        <v>56280.000000000007</v>
      </c>
      <c r="AE2272" s="16">
        <f t="shared" si="440"/>
        <v>469</v>
      </c>
      <c r="AF2272" s="16">
        <f t="shared" si="441"/>
        <v>175875</v>
      </c>
      <c r="AG2272" s="16">
        <f t="shared" si="442"/>
        <v>134</v>
      </c>
      <c r="AH2272" s="12">
        <f t="shared" si="443"/>
        <v>0</v>
      </c>
      <c r="AI2272" s="16">
        <f t="shared" si="444"/>
        <v>9.3800000000000008</v>
      </c>
      <c r="AJ2272" s="16">
        <f t="shared" si="445"/>
        <v>32361.000000000004</v>
      </c>
      <c r="AK2272" s="16">
        <f t="shared" si="446"/>
        <v>670</v>
      </c>
      <c r="AL2272" s="16">
        <f t="shared" si="447"/>
        <v>6700</v>
      </c>
      <c r="AM2272" s="16">
        <f t="shared" si="448"/>
        <v>95140</v>
      </c>
      <c r="AN2272" s="16">
        <f t="shared" si="449"/>
        <v>366356</v>
      </c>
      <c r="AO2272" s="12" t="s">
        <v>1486</v>
      </c>
      <c r="AP2272" s="16">
        <v>1.34</v>
      </c>
      <c r="AQ2272" s="16" t="s">
        <v>207</v>
      </c>
      <c r="AR2272" s="16" t="s">
        <v>207</v>
      </c>
      <c r="AS2272" s="16" t="s">
        <v>207</v>
      </c>
      <c r="AW2272" s="16" t="s">
        <v>2386</v>
      </c>
      <c r="AX2272" s="16" t="s">
        <v>204</v>
      </c>
      <c r="AY2272" s="16" t="s">
        <v>207</v>
      </c>
      <c r="AZ2272" s="16" t="s">
        <v>207</v>
      </c>
      <c r="BA2272" s="16" t="s">
        <v>207</v>
      </c>
      <c r="BB2272" s="16" t="s">
        <v>207</v>
      </c>
      <c r="BC2272" s="16">
        <v>1.34</v>
      </c>
      <c r="BD2272" s="16">
        <f t="shared" si="450"/>
        <v>4.6900000000000004</v>
      </c>
      <c r="BE2272" s="16">
        <f t="shared" si="451"/>
        <v>2289.7249999999999</v>
      </c>
      <c r="BF2272" s="16">
        <v>0</v>
      </c>
      <c r="BG2272" s="16">
        <f t="shared" si="452"/>
        <v>1608</v>
      </c>
      <c r="BH2272" s="16">
        <f t="shared" si="453"/>
        <v>857.6</v>
      </c>
      <c r="BI2272" s="16">
        <f t="shared" si="454"/>
        <v>10.72</v>
      </c>
    </row>
    <row r="2273" spans="1:61" ht="20.149999999999999" customHeight="1" x14ac:dyDescent="0.35">
      <c r="A2273">
        <v>2272</v>
      </c>
      <c r="B2273" t="s">
        <v>360</v>
      </c>
      <c r="C2273" t="s">
        <v>8885</v>
      </c>
      <c r="D2273" s="15" t="s">
        <v>269</v>
      </c>
      <c r="E2273" s="12" t="s">
        <v>98</v>
      </c>
      <c r="F2273" s="16">
        <v>22922</v>
      </c>
      <c r="G2273" s="12" t="s">
        <v>2567</v>
      </c>
      <c r="H2273" s="12" t="s">
        <v>2414</v>
      </c>
      <c r="I2273" s="12" t="s">
        <v>92</v>
      </c>
      <c r="J2273" s="12" t="s">
        <v>2401</v>
      </c>
      <c r="K2273" s="12" t="s">
        <v>5619</v>
      </c>
      <c r="N2273" s="16" t="s">
        <v>206</v>
      </c>
      <c r="O2273" s="16" t="s">
        <v>420</v>
      </c>
      <c r="P2273" s="12" t="s">
        <v>131</v>
      </c>
      <c r="Q2273" s="16">
        <v>2023</v>
      </c>
      <c r="R2273" s="16">
        <v>0.52</v>
      </c>
      <c r="T2273" s="16">
        <v>0</v>
      </c>
      <c r="V2273" s="12" t="s">
        <v>204</v>
      </c>
      <c r="W2273" s="12" t="s">
        <v>204</v>
      </c>
      <c r="X2273" s="16">
        <v>1</v>
      </c>
      <c r="Y2273" s="16">
        <v>8</v>
      </c>
      <c r="Z2273" s="16">
        <v>0.52</v>
      </c>
      <c r="AA2273" s="16">
        <f t="shared" si="455"/>
        <v>62.400000000000006</v>
      </c>
      <c r="AB2273" s="16" t="s">
        <v>2404</v>
      </c>
      <c r="AC2273" s="16" t="s">
        <v>2416</v>
      </c>
      <c r="AD2273" s="16">
        <f t="shared" si="439"/>
        <v>21840.000000000004</v>
      </c>
      <c r="AE2273" s="16">
        <f t="shared" si="440"/>
        <v>182</v>
      </c>
      <c r="AF2273" s="16">
        <f t="shared" si="441"/>
        <v>68250</v>
      </c>
      <c r="AG2273" s="16">
        <f t="shared" si="442"/>
        <v>52</v>
      </c>
      <c r="AH2273" s="12">
        <f t="shared" si="443"/>
        <v>0</v>
      </c>
      <c r="AI2273" s="16">
        <f t="shared" si="444"/>
        <v>3.64</v>
      </c>
      <c r="AJ2273" s="16">
        <f t="shared" si="445"/>
        <v>12558</v>
      </c>
      <c r="AK2273" s="16">
        <f t="shared" si="446"/>
        <v>260</v>
      </c>
      <c r="AL2273" s="16">
        <f t="shared" si="447"/>
        <v>2600</v>
      </c>
      <c r="AM2273" s="16">
        <f t="shared" si="448"/>
        <v>36920</v>
      </c>
      <c r="AN2273" s="16">
        <f t="shared" si="449"/>
        <v>142168</v>
      </c>
      <c r="AO2273" s="12" t="s">
        <v>1486</v>
      </c>
      <c r="AP2273" s="16">
        <v>0.52</v>
      </c>
      <c r="AQ2273" s="16" t="s">
        <v>207</v>
      </c>
      <c r="AR2273" s="16" t="s">
        <v>207</v>
      </c>
      <c r="AS2273" s="16" t="s">
        <v>207</v>
      </c>
      <c r="AW2273" s="16" t="s">
        <v>2386</v>
      </c>
      <c r="AX2273" s="16" t="s">
        <v>204</v>
      </c>
      <c r="AY2273" s="16" t="s">
        <v>207</v>
      </c>
      <c r="AZ2273" s="16" t="s">
        <v>207</v>
      </c>
      <c r="BA2273" s="16" t="s">
        <v>207</v>
      </c>
      <c r="BB2273" s="16" t="s">
        <v>207</v>
      </c>
      <c r="BC2273" s="16">
        <v>0.52</v>
      </c>
      <c r="BD2273" s="16">
        <f t="shared" si="450"/>
        <v>1.82</v>
      </c>
      <c r="BE2273" s="16">
        <f t="shared" si="451"/>
        <v>888.55</v>
      </c>
      <c r="BF2273" s="16">
        <v>0</v>
      </c>
      <c r="BG2273" s="16">
        <f t="shared" si="452"/>
        <v>624</v>
      </c>
      <c r="BH2273" s="16">
        <f t="shared" si="453"/>
        <v>332.8</v>
      </c>
      <c r="BI2273" s="16">
        <f t="shared" si="454"/>
        <v>4.16</v>
      </c>
    </row>
    <row r="2274" spans="1:61" ht="20.149999999999999" customHeight="1" x14ac:dyDescent="0.35">
      <c r="A2274">
        <v>2273</v>
      </c>
      <c r="B2274" t="s">
        <v>360</v>
      </c>
      <c r="C2274" t="s">
        <v>8886</v>
      </c>
      <c r="D2274" s="15" t="s">
        <v>270</v>
      </c>
      <c r="E2274" s="12" t="s">
        <v>98</v>
      </c>
      <c r="F2274" s="16">
        <v>15706</v>
      </c>
      <c r="G2274" s="12" t="s">
        <v>2567</v>
      </c>
      <c r="H2274" s="12" t="s">
        <v>2414</v>
      </c>
      <c r="I2274" s="12" t="s">
        <v>92</v>
      </c>
      <c r="J2274" s="12" t="s">
        <v>2401</v>
      </c>
      <c r="K2274" s="12" t="s">
        <v>5619</v>
      </c>
      <c r="N2274" s="16" t="s">
        <v>206</v>
      </c>
      <c r="O2274" s="16" t="s">
        <v>420</v>
      </c>
      <c r="P2274" s="12" t="s">
        <v>131</v>
      </c>
      <c r="Q2274" s="16">
        <v>2023</v>
      </c>
      <c r="R2274" s="16">
        <v>1.52</v>
      </c>
      <c r="T2274" s="16">
        <v>0</v>
      </c>
      <c r="V2274" s="12" t="s">
        <v>204</v>
      </c>
      <c r="W2274" s="12" t="s">
        <v>204</v>
      </c>
      <c r="X2274" s="16">
        <v>1</v>
      </c>
      <c r="Y2274" s="16">
        <v>8</v>
      </c>
      <c r="Z2274" s="16">
        <v>1.52</v>
      </c>
      <c r="AA2274" s="16">
        <f t="shared" si="455"/>
        <v>182.4</v>
      </c>
      <c r="AB2274" s="16" t="s">
        <v>2404</v>
      </c>
      <c r="AC2274" s="16" t="s">
        <v>2416</v>
      </c>
      <c r="AD2274" s="16">
        <f t="shared" si="439"/>
        <v>63840</v>
      </c>
      <c r="AE2274" s="16">
        <f t="shared" si="440"/>
        <v>532</v>
      </c>
      <c r="AF2274" s="16">
        <f t="shared" si="441"/>
        <v>199500</v>
      </c>
      <c r="AG2274" s="16">
        <f t="shared" si="442"/>
        <v>152</v>
      </c>
      <c r="AH2274" s="12">
        <f t="shared" si="443"/>
        <v>0</v>
      </c>
      <c r="AI2274" s="16">
        <f t="shared" si="444"/>
        <v>10.64</v>
      </c>
      <c r="AJ2274" s="16">
        <f t="shared" si="445"/>
        <v>36708</v>
      </c>
      <c r="AK2274" s="16">
        <f t="shared" si="446"/>
        <v>760</v>
      </c>
      <c r="AL2274" s="16">
        <f t="shared" si="447"/>
        <v>7600</v>
      </c>
      <c r="AM2274" s="16">
        <f t="shared" si="448"/>
        <v>107920</v>
      </c>
      <c r="AN2274" s="16">
        <f t="shared" si="449"/>
        <v>415568</v>
      </c>
      <c r="AO2274" s="12" t="s">
        <v>1486</v>
      </c>
      <c r="AP2274" s="16">
        <v>1.52</v>
      </c>
      <c r="AQ2274" s="16" t="s">
        <v>207</v>
      </c>
      <c r="AR2274" s="16" t="s">
        <v>207</v>
      </c>
      <c r="AS2274" s="16" t="s">
        <v>207</v>
      </c>
      <c r="AW2274" s="16" t="s">
        <v>2386</v>
      </c>
      <c r="AX2274" s="16" t="s">
        <v>204</v>
      </c>
      <c r="AY2274" s="16" t="s">
        <v>207</v>
      </c>
      <c r="AZ2274" s="16" t="s">
        <v>207</v>
      </c>
      <c r="BA2274" s="16" t="s">
        <v>207</v>
      </c>
      <c r="BB2274" s="16" t="s">
        <v>207</v>
      </c>
      <c r="BC2274" s="16">
        <v>1.52</v>
      </c>
      <c r="BD2274" s="16">
        <f t="shared" si="450"/>
        <v>5.32</v>
      </c>
      <c r="BE2274" s="16">
        <f t="shared" si="451"/>
        <v>2597.3000000000002</v>
      </c>
      <c r="BF2274" s="16">
        <v>0</v>
      </c>
      <c r="BG2274" s="16">
        <f t="shared" si="452"/>
        <v>1824</v>
      </c>
      <c r="BH2274" s="16">
        <f t="shared" si="453"/>
        <v>972.8</v>
      </c>
      <c r="BI2274" s="16">
        <f t="shared" si="454"/>
        <v>12.16</v>
      </c>
    </row>
    <row r="2275" spans="1:61" ht="20.149999999999999" customHeight="1" x14ac:dyDescent="0.35">
      <c r="A2275">
        <v>2274</v>
      </c>
      <c r="B2275" t="s">
        <v>360</v>
      </c>
      <c r="C2275" t="s">
        <v>8887</v>
      </c>
      <c r="D2275" s="15" t="s">
        <v>2615</v>
      </c>
      <c r="E2275" s="12" t="s">
        <v>98</v>
      </c>
      <c r="G2275" s="12" t="s">
        <v>2567</v>
      </c>
      <c r="H2275" s="12" t="s">
        <v>2414</v>
      </c>
      <c r="I2275" s="12" t="s">
        <v>92</v>
      </c>
      <c r="J2275" s="12" t="s">
        <v>2401</v>
      </c>
      <c r="K2275" s="12" t="s">
        <v>5619</v>
      </c>
      <c r="N2275" s="16" t="s">
        <v>206</v>
      </c>
      <c r="O2275" s="16" t="s">
        <v>420</v>
      </c>
      <c r="P2275" s="12" t="s">
        <v>131</v>
      </c>
      <c r="Q2275" s="16">
        <v>2023</v>
      </c>
      <c r="R2275" s="16">
        <v>1</v>
      </c>
      <c r="T2275" s="16">
        <v>0</v>
      </c>
      <c r="V2275" s="12" t="s">
        <v>204</v>
      </c>
      <c r="W2275" s="12" t="s">
        <v>204</v>
      </c>
      <c r="X2275" s="16">
        <v>1</v>
      </c>
      <c r="Y2275" s="16">
        <v>8</v>
      </c>
      <c r="Z2275" s="16">
        <v>1</v>
      </c>
      <c r="AA2275" s="16">
        <f t="shared" si="455"/>
        <v>120</v>
      </c>
      <c r="AB2275" s="16" t="s">
        <v>2404</v>
      </c>
      <c r="AC2275" s="16" t="s">
        <v>2416</v>
      </c>
      <c r="AD2275" s="16">
        <f t="shared" si="439"/>
        <v>42000</v>
      </c>
      <c r="AE2275" s="16">
        <f t="shared" si="440"/>
        <v>350</v>
      </c>
      <c r="AF2275" s="16">
        <f t="shared" si="441"/>
        <v>131250</v>
      </c>
      <c r="AG2275" s="16">
        <f t="shared" si="442"/>
        <v>100</v>
      </c>
      <c r="AH2275" s="12">
        <f t="shared" si="443"/>
        <v>0</v>
      </c>
      <c r="AI2275" s="16">
        <f t="shared" si="444"/>
        <v>7</v>
      </c>
      <c r="AJ2275" s="16">
        <f t="shared" si="445"/>
        <v>24150</v>
      </c>
      <c r="AK2275" s="16">
        <f t="shared" si="446"/>
        <v>500</v>
      </c>
      <c r="AL2275" s="16">
        <f t="shared" si="447"/>
        <v>5000</v>
      </c>
      <c r="AM2275" s="16">
        <f t="shared" si="448"/>
        <v>71000</v>
      </c>
      <c r="AN2275" s="16">
        <f t="shared" si="449"/>
        <v>273400</v>
      </c>
      <c r="AO2275" s="12" t="s">
        <v>1486</v>
      </c>
      <c r="AP2275" s="16">
        <v>1</v>
      </c>
      <c r="AQ2275" s="16" t="s">
        <v>207</v>
      </c>
      <c r="AR2275" s="16" t="s">
        <v>207</v>
      </c>
      <c r="AS2275" s="16" t="s">
        <v>207</v>
      </c>
      <c r="AW2275" s="16" t="s">
        <v>2386</v>
      </c>
      <c r="AX2275" s="16" t="s">
        <v>204</v>
      </c>
      <c r="AY2275" s="16" t="s">
        <v>207</v>
      </c>
      <c r="AZ2275" s="16" t="s">
        <v>207</v>
      </c>
      <c r="BA2275" s="16" t="s">
        <v>207</v>
      </c>
      <c r="BB2275" s="16" t="s">
        <v>207</v>
      </c>
      <c r="BC2275" s="16">
        <v>1</v>
      </c>
      <c r="BD2275" s="16">
        <f t="shared" si="450"/>
        <v>3.5</v>
      </c>
      <c r="BE2275" s="16">
        <f t="shared" si="451"/>
        <v>1708.75</v>
      </c>
      <c r="BF2275" s="16">
        <v>0</v>
      </c>
      <c r="BG2275" s="16">
        <f t="shared" si="452"/>
        <v>1200</v>
      </c>
      <c r="BH2275" s="16">
        <f t="shared" si="453"/>
        <v>640</v>
      </c>
      <c r="BI2275" s="16">
        <f t="shared" si="454"/>
        <v>8</v>
      </c>
    </row>
    <row r="2276" spans="1:61" ht="20.149999999999999" customHeight="1" x14ac:dyDescent="0.35">
      <c r="A2276">
        <v>2275</v>
      </c>
      <c r="B2276" t="s">
        <v>360</v>
      </c>
      <c r="C2276" t="s">
        <v>8888</v>
      </c>
      <c r="D2276" s="15" t="s">
        <v>271</v>
      </c>
      <c r="E2276" s="12" t="s">
        <v>98</v>
      </c>
      <c r="F2276" s="16">
        <v>28280</v>
      </c>
      <c r="G2276" s="12" t="s">
        <v>2567</v>
      </c>
      <c r="H2276" s="12" t="s">
        <v>2414</v>
      </c>
      <c r="I2276" s="12" t="s">
        <v>92</v>
      </c>
      <c r="J2276" s="12" t="s">
        <v>2401</v>
      </c>
      <c r="K2276" s="12" t="s">
        <v>5619</v>
      </c>
      <c r="N2276" s="16" t="s">
        <v>206</v>
      </c>
      <c r="O2276" s="16" t="s">
        <v>420</v>
      </c>
      <c r="P2276" s="12" t="s">
        <v>131</v>
      </c>
      <c r="Q2276" s="16">
        <v>2023</v>
      </c>
      <c r="R2276" s="16">
        <v>1.0900000000000001</v>
      </c>
      <c r="T2276" s="16">
        <v>0</v>
      </c>
      <c r="V2276" s="12" t="s">
        <v>204</v>
      </c>
      <c r="W2276" s="12" t="s">
        <v>204</v>
      </c>
      <c r="X2276" s="16">
        <v>1</v>
      </c>
      <c r="Y2276" s="16">
        <v>8</v>
      </c>
      <c r="Z2276" s="16">
        <v>1.0900000000000001</v>
      </c>
      <c r="AA2276" s="16">
        <f t="shared" si="455"/>
        <v>130.80000000000001</v>
      </c>
      <c r="AB2276" s="16" t="s">
        <v>2404</v>
      </c>
      <c r="AC2276" s="16" t="s">
        <v>2416</v>
      </c>
      <c r="AD2276" s="16">
        <f t="shared" si="439"/>
        <v>45780.000000000007</v>
      </c>
      <c r="AE2276" s="16">
        <f t="shared" si="440"/>
        <v>381.5</v>
      </c>
      <c r="AF2276" s="16">
        <f t="shared" si="441"/>
        <v>143062.5</v>
      </c>
      <c r="AG2276" s="16">
        <f t="shared" si="442"/>
        <v>109.00000000000001</v>
      </c>
      <c r="AH2276" s="12">
        <f t="shared" si="443"/>
        <v>0</v>
      </c>
      <c r="AI2276" s="16">
        <f t="shared" si="444"/>
        <v>7.6300000000000008</v>
      </c>
      <c r="AJ2276" s="16">
        <f t="shared" si="445"/>
        <v>26323.500000000004</v>
      </c>
      <c r="AK2276" s="16">
        <f t="shared" si="446"/>
        <v>545</v>
      </c>
      <c r="AL2276" s="16">
        <f t="shared" si="447"/>
        <v>5450</v>
      </c>
      <c r="AM2276" s="16">
        <f t="shared" si="448"/>
        <v>77390</v>
      </c>
      <c r="AN2276" s="16">
        <f t="shared" si="449"/>
        <v>298006</v>
      </c>
      <c r="AO2276" s="12" t="s">
        <v>1486</v>
      </c>
      <c r="AP2276" s="16">
        <v>1.0900000000000001</v>
      </c>
      <c r="AQ2276" s="16" t="s">
        <v>207</v>
      </c>
      <c r="AR2276" s="16" t="s">
        <v>207</v>
      </c>
      <c r="AS2276" s="16" t="s">
        <v>207</v>
      </c>
      <c r="AW2276" s="16" t="s">
        <v>2386</v>
      </c>
      <c r="AX2276" s="16" t="s">
        <v>204</v>
      </c>
      <c r="AY2276" s="16" t="s">
        <v>207</v>
      </c>
      <c r="AZ2276" s="16" t="s">
        <v>207</v>
      </c>
      <c r="BA2276" s="16" t="s">
        <v>207</v>
      </c>
      <c r="BB2276" s="16" t="s">
        <v>207</v>
      </c>
      <c r="BC2276" s="16">
        <v>1.0900000000000001</v>
      </c>
      <c r="BD2276" s="16">
        <f t="shared" si="450"/>
        <v>3.8150000000000004</v>
      </c>
      <c r="BE2276" s="16">
        <f t="shared" si="451"/>
        <v>1862.5374999999999</v>
      </c>
      <c r="BF2276" s="16">
        <v>0</v>
      </c>
      <c r="BG2276" s="16">
        <f t="shared" si="452"/>
        <v>1308</v>
      </c>
      <c r="BH2276" s="16">
        <f t="shared" si="453"/>
        <v>697.6</v>
      </c>
      <c r="BI2276" s="16">
        <f t="shared" si="454"/>
        <v>8.7200000000000006</v>
      </c>
    </row>
    <row r="2277" spans="1:61" ht="20.149999999999999" customHeight="1" x14ac:dyDescent="0.35">
      <c r="A2277">
        <v>2276</v>
      </c>
      <c r="B2277" t="s">
        <v>360</v>
      </c>
      <c r="C2277" t="s">
        <v>8889</v>
      </c>
      <c r="D2277" s="15" t="s">
        <v>272</v>
      </c>
      <c r="E2277" s="12" t="s">
        <v>93</v>
      </c>
      <c r="F2277" s="16">
        <v>18628</v>
      </c>
      <c r="G2277" s="12" t="s">
        <v>2567</v>
      </c>
      <c r="H2277" s="12" t="s">
        <v>2414</v>
      </c>
      <c r="I2277" s="12" t="s">
        <v>92</v>
      </c>
      <c r="J2277" s="12" t="s">
        <v>2401</v>
      </c>
      <c r="K2277" s="12" t="s">
        <v>5619</v>
      </c>
      <c r="N2277" s="16" t="s">
        <v>206</v>
      </c>
      <c r="O2277" s="16" t="s">
        <v>420</v>
      </c>
      <c r="P2277" s="12" t="s">
        <v>131</v>
      </c>
      <c r="Q2277" s="16">
        <v>2023</v>
      </c>
      <c r="R2277" s="16">
        <v>0.5</v>
      </c>
      <c r="T2277" s="16">
        <v>0</v>
      </c>
      <c r="V2277" s="12" t="s">
        <v>204</v>
      </c>
      <c r="W2277" s="12" t="s">
        <v>204</v>
      </c>
      <c r="X2277" s="16">
        <v>1</v>
      </c>
      <c r="Y2277" s="16">
        <v>8</v>
      </c>
      <c r="Z2277" s="16">
        <v>0.5</v>
      </c>
      <c r="AA2277" s="16">
        <f t="shared" si="455"/>
        <v>60</v>
      </c>
      <c r="AB2277" s="16" t="s">
        <v>2404</v>
      </c>
      <c r="AC2277" s="16" t="s">
        <v>2416</v>
      </c>
      <c r="AD2277" s="16">
        <f t="shared" ref="AD2277:AD2340" si="456">AA2277*350</f>
        <v>21000</v>
      </c>
      <c r="AE2277" s="16">
        <f t="shared" ref="AE2277:AE2340" si="457">Z2277*350</f>
        <v>175</v>
      </c>
      <c r="AF2277" s="16">
        <f t="shared" ref="AF2277:AF2340" si="458">AE2277*375</f>
        <v>65625</v>
      </c>
      <c r="AG2277" s="16">
        <f t="shared" ref="AG2277:AG2340" si="459">Z2277*100</f>
        <v>50</v>
      </c>
      <c r="AH2277" s="12">
        <f t="shared" ref="AH2277:AH2340" si="460">AG2277*0</f>
        <v>0</v>
      </c>
      <c r="AI2277" s="16">
        <f t="shared" ref="AI2277:AI2340" si="461">7*Z2277</f>
        <v>3.5</v>
      </c>
      <c r="AJ2277" s="16">
        <f t="shared" ref="AJ2277:AJ2340" si="462">AI2277*3450</f>
        <v>12075</v>
      </c>
      <c r="AK2277" s="16">
        <f t="shared" ref="AK2277:AK2340" si="463">Z2277*500</f>
        <v>250</v>
      </c>
      <c r="AL2277" s="16">
        <f t="shared" ref="AL2277:AL2340" si="464">1*5000*Z2277</f>
        <v>2500</v>
      </c>
      <c r="AM2277" s="16">
        <f t="shared" ref="AM2277:AM2340" si="465">Z2277*71000</f>
        <v>35500</v>
      </c>
      <c r="AN2277" s="16">
        <f t="shared" ref="AN2277:AN2340" si="466">AM2277+AL2277+AJ2277+AF2277+AD2277</f>
        <v>136700</v>
      </c>
      <c r="AO2277" s="12" t="s">
        <v>1486</v>
      </c>
      <c r="AP2277" s="16">
        <v>0.5</v>
      </c>
      <c r="AQ2277" s="16" t="s">
        <v>207</v>
      </c>
      <c r="AR2277" s="16" t="s">
        <v>207</v>
      </c>
      <c r="AS2277" s="16" t="s">
        <v>207</v>
      </c>
      <c r="AW2277" s="16" t="s">
        <v>2386</v>
      </c>
      <c r="AX2277" s="16" t="s">
        <v>204</v>
      </c>
      <c r="AY2277" s="16" t="s">
        <v>207</v>
      </c>
      <c r="AZ2277" s="16" t="s">
        <v>207</v>
      </c>
      <c r="BA2277" s="16" t="s">
        <v>207</v>
      </c>
      <c r="BB2277" s="16" t="s">
        <v>207</v>
      </c>
      <c r="BC2277" s="16">
        <v>0.5</v>
      </c>
      <c r="BD2277" s="16">
        <f t="shared" ref="BD2277:BD2340" si="467">3.5*BC2277</f>
        <v>1.75</v>
      </c>
      <c r="BE2277" s="16">
        <f t="shared" ref="BE2277:BE2340" si="468">AN2277/160</f>
        <v>854.375</v>
      </c>
      <c r="BF2277" s="16">
        <v>0</v>
      </c>
      <c r="BG2277" s="16">
        <f t="shared" ref="BG2277:BG2340" si="469">1200*BC2277</f>
        <v>600</v>
      </c>
      <c r="BH2277" s="16">
        <f t="shared" ref="BH2277:BH2340" si="470">640*BC2277</f>
        <v>320</v>
      </c>
      <c r="BI2277" s="16">
        <f t="shared" ref="BI2277:BI2340" si="471">BH2277/80</f>
        <v>4</v>
      </c>
    </row>
    <row r="2278" spans="1:61" ht="20.149999999999999" customHeight="1" x14ac:dyDescent="0.35">
      <c r="A2278">
        <v>2277</v>
      </c>
      <c r="B2278" t="s">
        <v>360</v>
      </c>
      <c r="C2278" t="s">
        <v>8890</v>
      </c>
      <c r="D2278" s="15" t="s">
        <v>2616</v>
      </c>
      <c r="E2278" s="12" t="s">
        <v>93</v>
      </c>
      <c r="F2278" s="16">
        <v>31593</v>
      </c>
      <c r="G2278" s="12" t="s">
        <v>2567</v>
      </c>
      <c r="H2278" s="12" t="s">
        <v>2414</v>
      </c>
      <c r="I2278" s="12" t="s">
        <v>92</v>
      </c>
      <c r="J2278" s="12" t="s">
        <v>2401</v>
      </c>
      <c r="K2278" s="12" t="s">
        <v>5619</v>
      </c>
      <c r="N2278" s="16" t="s">
        <v>206</v>
      </c>
      <c r="O2278" s="16" t="s">
        <v>420</v>
      </c>
      <c r="P2278" s="12" t="s">
        <v>131</v>
      </c>
      <c r="Q2278" s="16">
        <v>2023</v>
      </c>
      <c r="R2278" s="16">
        <v>1</v>
      </c>
      <c r="T2278" s="16">
        <v>0</v>
      </c>
      <c r="V2278" s="12" t="s">
        <v>204</v>
      </c>
      <c r="W2278" s="12" t="s">
        <v>204</v>
      </c>
      <c r="X2278" s="16">
        <v>1</v>
      </c>
      <c r="Y2278" s="16">
        <v>8</v>
      </c>
      <c r="Z2278" s="16">
        <v>1</v>
      </c>
      <c r="AA2278" s="16">
        <f t="shared" ref="AA2278:AA2341" si="472">Z2278*120</f>
        <v>120</v>
      </c>
      <c r="AB2278" s="16" t="s">
        <v>2404</v>
      </c>
      <c r="AC2278" s="16" t="s">
        <v>2416</v>
      </c>
      <c r="AD2278" s="16">
        <f t="shared" si="456"/>
        <v>42000</v>
      </c>
      <c r="AE2278" s="16">
        <f t="shared" si="457"/>
        <v>350</v>
      </c>
      <c r="AF2278" s="16">
        <f t="shared" si="458"/>
        <v>131250</v>
      </c>
      <c r="AG2278" s="16">
        <f t="shared" si="459"/>
        <v>100</v>
      </c>
      <c r="AH2278" s="12">
        <f t="shared" si="460"/>
        <v>0</v>
      </c>
      <c r="AI2278" s="16">
        <f t="shared" si="461"/>
        <v>7</v>
      </c>
      <c r="AJ2278" s="16">
        <f t="shared" si="462"/>
        <v>24150</v>
      </c>
      <c r="AK2278" s="16">
        <f t="shared" si="463"/>
        <v>500</v>
      </c>
      <c r="AL2278" s="16">
        <f t="shared" si="464"/>
        <v>5000</v>
      </c>
      <c r="AM2278" s="16">
        <f t="shared" si="465"/>
        <v>71000</v>
      </c>
      <c r="AN2278" s="16">
        <f t="shared" si="466"/>
        <v>273400</v>
      </c>
      <c r="AO2278" s="12" t="s">
        <v>1486</v>
      </c>
      <c r="AP2278" s="16">
        <v>1</v>
      </c>
      <c r="AQ2278" s="16" t="s">
        <v>207</v>
      </c>
      <c r="AR2278" s="16" t="s">
        <v>207</v>
      </c>
      <c r="AS2278" s="16" t="s">
        <v>207</v>
      </c>
      <c r="AW2278" s="16" t="s">
        <v>2386</v>
      </c>
      <c r="AX2278" s="16" t="s">
        <v>204</v>
      </c>
      <c r="AY2278" s="16" t="s">
        <v>207</v>
      </c>
      <c r="AZ2278" s="16" t="s">
        <v>207</v>
      </c>
      <c r="BA2278" s="16" t="s">
        <v>207</v>
      </c>
      <c r="BB2278" s="16" t="s">
        <v>207</v>
      </c>
      <c r="BC2278" s="16">
        <v>1</v>
      </c>
      <c r="BD2278" s="16">
        <f t="shared" si="467"/>
        <v>3.5</v>
      </c>
      <c r="BE2278" s="16">
        <f t="shared" si="468"/>
        <v>1708.75</v>
      </c>
      <c r="BF2278" s="16">
        <v>0</v>
      </c>
      <c r="BG2278" s="16">
        <f t="shared" si="469"/>
        <v>1200</v>
      </c>
      <c r="BH2278" s="16">
        <f t="shared" si="470"/>
        <v>640</v>
      </c>
      <c r="BI2278" s="16">
        <f t="shared" si="471"/>
        <v>8</v>
      </c>
    </row>
    <row r="2279" spans="1:61" ht="20.149999999999999" customHeight="1" x14ac:dyDescent="0.35">
      <c r="A2279">
        <v>2278</v>
      </c>
      <c r="B2279" t="s">
        <v>360</v>
      </c>
      <c r="C2279" t="s">
        <v>8891</v>
      </c>
      <c r="D2279" s="15" t="s">
        <v>273</v>
      </c>
      <c r="E2279" s="12" t="s">
        <v>98</v>
      </c>
      <c r="F2279" s="16">
        <v>22705</v>
      </c>
      <c r="G2279" s="12" t="s">
        <v>2567</v>
      </c>
      <c r="H2279" s="12" t="s">
        <v>2414</v>
      </c>
      <c r="I2279" s="12" t="s">
        <v>92</v>
      </c>
      <c r="J2279" s="12" t="s">
        <v>2401</v>
      </c>
      <c r="K2279" s="12" t="s">
        <v>5619</v>
      </c>
      <c r="N2279" s="16" t="s">
        <v>206</v>
      </c>
      <c r="O2279" s="16" t="s">
        <v>420</v>
      </c>
      <c r="P2279" s="12" t="s">
        <v>131</v>
      </c>
      <c r="Q2279" s="16">
        <v>2023</v>
      </c>
      <c r="R2279" s="16">
        <v>1.49</v>
      </c>
      <c r="T2279" s="16">
        <v>0</v>
      </c>
      <c r="V2279" s="12" t="s">
        <v>204</v>
      </c>
      <c r="W2279" s="12" t="s">
        <v>204</v>
      </c>
      <c r="X2279" s="16">
        <v>1</v>
      </c>
      <c r="Y2279" s="16">
        <v>8</v>
      </c>
      <c r="Z2279" s="16">
        <v>1.49</v>
      </c>
      <c r="AA2279" s="16">
        <f t="shared" si="472"/>
        <v>178.8</v>
      </c>
      <c r="AB2279" s="16" t="s">
        <v>2404</v>
      </c>
      <c r="AC2279" s="16" t="s">
        <v>2416</v>
      </c>
      <c r="AD2279" s="16">
        <f t="shared" si="456"/>
        <v>62580.000000000007</v>
      </c>
      <c r="AE2279" s="16">
        <f t="shared" si="457"/>
        <v>521.5</v>
      </c>
      <c r="AF2279" s="16">
        <f t="shared" si="458"/>
        <v>195562.5</v>
      </c>
      <c r="AG2279" s="16">
        <f t="shared" si="459"/>
        <v>149</v>
      </c>
      <c r="AH2279" s="12">
        <f t="shared" si="460"/>
        <v>0</v>
      </c>
      <c r="AI2279" s="16">
        <f t="shared" si="461"/>
        <v>10.43</v>
      </c>
      <c r="AJ2279" s="16">
        <f t="shared" si="462"/>
        <v>35983.5</v>
      </c>
      <c r="AK2279" s="16">
        <f t="shared" si="463"/>
        <v>745</v>
      </c>
      <c r="AL2279" s="16">
        <f t="shared" si="464"/>
        <v>7450</v>
      </c>
      <c r="AM2279" s="16">
        <f t="shared" si="465"/>
        <v>105790</v>
      </c>
      <c r="AN2279" s="16">
        <f t="shared" si="466"/>
        <v>407366</v>
      </c>
      <c r="AO2279" s="12" t="s">
        <v>1486</v>
      </c>
      <c r="AP2279" s="16">
        <v>1.49</v>
      </c>
      <c r="AQ2279" s="16" t="s">
        <v>207</v>
      </c>
      <c r="AR2279" s="16" t="s">
        <v>207</v>
      </c>
      <c r="AS2279" s="16" t="s">
        <v>207</v>
      </c>
      <c r="AW2279" s="16" t="s">
        <v>2386</v>
      </c>
      <c r="AX2279" s="16" t="s">
        <v>204</v>
      </c>
      <c r="AY2279" s="16" t="s">
        <v>207</v>
      </c>
      <c r="AZ2279" s="16" t="s">
        <v>207</v>
      </c>
      <c r="BA2279" s="16" t="s">
        <v>207</v>
      </c>
      <c r="BB2279" s="16" t="s">
        <v>207</v>
      </c>
      <c r="BC2279" s="16">
        <v>1.49</v>
      </c>
      <c r="BD2279" s="16">
        <f t="shared" si="467"/>
        <v>5.2149999999999999</v>
      </c>
      <c r="BE2279" s="16">
        <f t="shared" si="468"/>
        <v>2546.0374999999999</v>
      </c>
      <c r="BF2279" s="16">
        <v>0</v>
      </c>
      <c r="BG2279" s="16">
        <f t="shared" si="469"/>
        <v>1788</v>
      </c>
      <c r="BH2279" s="16">
        <f t="shared" si="470"/>
        <v>953.6</v>
      </c>
      <c r="BI2279" s="16">
        <f t="shared" si="471"/>
        <v>11.92</v>
      </c>
    </row>
    <row r="2280" spans="1:61" ht="20.149999999999999" customHeight="1" x14ac:dyDescent="0.35">
      <c r="A2280">
        <v>2279</v>
      </c>
      <c r="B2280" t="s">
        <v>360</v>
      </c>
      <c r="C2280" t="s">
        <v>8892</v>
      </c>
      <c r="D2280" s="15" t="s">
        <v>274</v>
      </c>
      <c r="E2280" s="12" t="s">
        <v>98</v>
      </c>
      <c r="F2280" s="16">
        <v>22749</v>
      </c>
      <c r="G2280" s="12" t="s">
        <v>2567</v>
      </c>
      <c r="H2280" s="12" t="s">
        <v>2414</v>
      </c>
      <c r="I2280" s="12" t="s">
        <v>92</v>
      </c>
      <c r="J2280" s="12" t="s">
        <v>2401</v>
      </c>
      <c r="K2280" s="12" t="s">
        <v>5619</v>
      </c>
      <c r="N2280" s="16" t="s">
        <v>206</v>
      </c>
      <c r="O2280" s="16" t="s">
        <v>420</v>
      </c>
      <c r="P2280" s="12" t="s">
        <v>131</v>
      </c>
      <c r="Q2280" s="16">
        <v>2023</v>
      </c>
      <c r="R2280" s="16">
        <v>2</v>
      </c>
      <c r="T2280" s="16">
        <v>0</v>
      </c>
      <c r="V2280" s="12" t="s">
        <v>204</v>
      </c>
      <c r="W2280" s="12" t="s">
        <v>204</v>
      </c>
      <c r="X2280" s="16">
        <v>1</v>
      </c>
      <c r="Y2280" s="16">
        <v>8</v>
      </c>
      <c r="Z2280" s="16">
        <v>2</v>
      </c>
      <c r="AA2280" s="16">
        <f t="shared" si="472"/>
        <v>240</v>
      </c>
      <c r="AB2280" s="16" t="s">
        <v>2404</v>
      </c>
      <c r="AC2280" s="16" t="s">
        <v>2416</v>
      </c>
      <c r="AD2280" s="16">
        <f t="shared" si="456"/>
        <v>84000</v>
      </c>
      <c r="AE2280" s="16">
        <f t="shared" si="457"/>
        <v>700</v>
      </c>
      <c r="AF2280" s="16">
        <f t="shared" si="458"/>
        <v>262500</v>
      </c>
      <c r="AG2280" s="16">
        <f t="shared" si="459"/>
        <v>200</v>
      </c>
      <c r="AH2280" s="12">
        <f t="shared" si="460"/>
        <v>0</v>
      </c>
      <c r="AI2280" s="16">
        <f t="shared" si="461"/>
        <v>14</v>
      </c>
      <c r="AJ2280" s="16">
        <f t="shared" si="462"/>
        <v>48300</v>
      </c>
      <c r="AK2280" s="16">
        <f t="shared" si="463"/>
        <v>1000</v>
      </c>
      <c r="AL2280" s="16">
        <f t="shared" si="464"/>
        <v>10000</v>
      </c>
      <c r="AM2280" s="16">
        <f t="shared" si="465"/>
        <v>142000</v>
      </c>
      <c r="AN2280" s="16">
        <f t="shared" si="466"/>
        <v>546800</v>
      </c>
      <c r="AO2280" s="12" t="s">
        <v>1486</v>
      </c>
      <c r="AP2280" s="16">
        <v>2</v>
      </c>
      <c r="AQ2280" s="16" t="s">
        <v>207</v>
      </c>
      <c r="AR2280" s="16" t="s">
        <v>207</v>
      </c>
      <c r="AS2280" s="16" t="s">
        <v>207</v>
      </c>
      <c r="AW2280" s="16" t="s">
        <v>2386</v>
      </c>
      <c r="AX2280" s="16" t="s">
        <v>204</v>
      </c>
      <c r="AY2280" s="16" t="s">
        <v>207</v>
      </c>
      <c r="AZ2280" s="16" t="s">
        <v>207</v>
      </c>
      <c r="BA2280" s="16" t="s">
        <v>207</v>
      </c>
      <c r="BB2280" s="16" t="s">
        <v>207</v>
      </c>
      <c r="BC2280" s="16">
        <v>2</v>
      </c>
      <c r="BD2280" s="16">
        <f t="shared" si="467"/>
        <v>7</v>
      </c>
      <c r="BE2280" s="16">
        <f t="shared" si="468"/>
        <v>3417.5</v>
      </c>
      <c r="BF2280" s="16">
        <v>0</v>
      </c>
      <c r="BG2280" s="16">
        <f t="shared" si="469"/>
        <v>2400</v>
      </c>
      <c r="BH2280" s="16">
        <f t="shared" si="470"/>
        <v>1280</v>
      </c>
      <c r="BI2280" s="16">
        <f t="shared" si="471"/>
        <v>16</v>
      </c>
    </row>
    <row r="2281" spans="1:61" ht="20.149999999999999" customHeight="1" x14ac:dyDescent="0.35">
      <c r="A2281">
        <v>2280</v>
      </c>
      <c r="B2281" t="s">
        <v>360</v>
      </c>
      <c r="C2281" t="s">
        <v>8893</v>
      </c>
      <c r="D2281" s="15" t="s">
        <v>275</v>
      </c>
      <c r="E2281" s="12" t="s">
        <v>98</v>
      </c>
      <c r="F2281" s="16">
        <v>22023</v>
      </c>
      <c r="G2281" s="12" t="s">
        <v>2567</v>
      </c>
      <c r="H2281" s="12" t="s">
        <v>2414</v>
      </c>
      <c r="I2281" s="12" t="s">
        <v>92</v>
      </c>
      <c r="J2281" s="12" t="s">
        <v>2401</v>
      </c>
      <c r="K2281" s="12" t="s">
        <v>5619</v>
      </c>
      <c r="N2281" s="16" t="s">
        <v>206</v>
      </c>
      <c r="O2281" s="16" t="s">
        <v>420</v>
      </c>
      <c r="P2281" s="12" t="s">
        <v>131</v>
      </c>
      <c r="Q2281" s="16">
        <v>2023</v>
      </c>
      <c r="R2281" s="16">
        <v>0.8</v>
      </c>
      <c r="T2281" s="16">
        <v>0</v>
      </c>
      <c r="V2281" s="12" t="s">
        <v>204</v>
      </c>
      <c r="W2281" s="12" t="s">
        <v>204</v>
      </c>
      <c r="X2281" s="16">
        <v>1</v>
      </c>
      <c r="Y2281" s="16">
        <v>8</v>
      </c>
      <c r="Z2281" s="16">
        <v>0.8</v>
      </c>
      <c r="AA2281" s="16">
        <f t="shared" si="472"/>
        <v>96</v>
      </c>
      <c r="AB2281" s="16" t="s">
        <v>2404</v>
      </c>
      <c r="AC2281" s="16" t="s">
        <v>2416</v>
      </c>
      <c r="AD2281" s="16">
        <f t="shared" si="456"/>
        <v>33600</v>
      </c>
      <c r="AE2281" s="16">
        <f t="shared" si="457"/>
        <v>280</v>
      </c>
      <c r="AF2281" s="16">
        <f t="shared" si="458"/>
        <v>105000</v>
      </c>
      <c r="AG2281" s="16">
        <f t="shared" si="459"/>
        <v>80</v>
      </c>
      <c r="AH2281" s="12">
        <f t="shared" si="460"/>
        <v>0</v>
      </c>
      <c r="AI2281" s="16">
        <f t="shared" si="461"/>
        <v>5.6000000000000005</v>
      </c>
      <c r="AJ2281" s="16">
        <f t="shared" si="462"/>
        <v>19320.000000000004</v>
      </c>
      <c r="AK2281" s="16">
        <f t="shared" si="463"/>
        <v>400</v>
      </c>
      <c r="AL2281" s="16">
        <f t="shared" si="464"/>
        <v>4000</v>
      </c>
      <c r="AM2281" s="16">
        <f t="shared" si="465"/>
        <v>56800</v>
      </c>
      <c r="AN2281" s="16">
        <f t="shared" si="466"/>
        <v>218720</v>
      </c>
      <c r="AO2281" s="12" t="s">
        <v>1486</v>
      </c>
      <c r="AP2281" s="16">
        <v>0.8</v>
      </c>
      <c r="AQ2281" s="16" t="s">
        <v>207</v>
      </c>
      <c r="AR2281" s="16" t="s">
        <v>207</v>
      </c>
      <c r="AS2281" s="16" t="s">
        <v>207</v>
      </c>
      <c r="AW2281" s="16" t="s">
        <v>2386</v>
      </c>
      <c r="AX2281" s="16" t="s">
        <v>204</v>
      </c>
      <c r="AY2281" s="16" t="s">
        <v>207</v>
      </c>
      <c r="AZ2281" s="16" t="s">
        <v>207</v>
      </c>
      <c r="BA2281" s="16" t="s">
        <v>207</v>
      </c>
      <c r="BB2281" s="16" t="s">
        <v>207</v>
      </c>
      <c r="BC2281" s="16">
        <v>0.8</v>
      </c>
      <c r="BD2281" s="16">
        <f t="shared" si="467"/>
        <v>2.8000000000000003</v>
      </c>
      <c r="BE2281" s="16">
        <f t="shared" si="468"/>
        <v>1367</v>
      </c>
      <c r="BF2281" s="16">
        <v>0</v>
      </c>
      <c r="BG2281" s="16">
        <f t="shared" si="469"/>
        <v>960</v>
      </c>
      <c r="BH2281" s="16">
        <f t="shared" si="470"/>
        <v>512</v>
      </c>
      <c r="BI2281" s="16">
        <f t="shared" si="471"/>
        <v>6.4</v>
      </c>
    </row>
    <row r="2282" spans="1:61" ht="20.149999999999999" customHeight="1" x14ac:dyDescent="0.35">
      <c r="A2282">
        <v>2281</v>
      </c>
      <c r="B2282" t="s">
        <v>360</v>
      </c>
      <c r="C2282" t="s">
        <v>8894</v>
      </c>
      <c r="D2282" s="15" t="s">
        <v>276</v>
      </c>
      <c r="E2282" s="12" t="s">
        <v>98</v>
      </c>
      <c r="F2282" s="16">
        <v>26193</v>
      </c>
      <c r="G2282" s="12" t="s">
        <v>2567</v>
      </c>
      <c r="H2282" s="12" t="s">
        <v>2414</v>
      </c>
      <c r="I2282" s="12" t="s">
        <v>92</v>
      </c>
      <c r="J2282" s="12" t="s">
        <v>2401</v>
      </c>
      <c r="K2282" s="12" t="s">
        <v>5619</v>
      </c>
      <c r="N2282" s="16" t="s">
        <v>205</v>
      </c>
      <c r="O2282" s="16" t="s">
        <v>420</v>
      </c>
      <c r="P2282" s="12" t="s">
        <v>131</v>
      </c>
      <c r="Q2282" s="16">
        <v>2023</v>
      </c>
      <c r="R2282" s="16">
        <v>1.5</v>
      </c>
      <c r="T2282" s="16">
        <v>0</v>
      </c>
      <c r="V2282" s="12" t="s">
        <v>204</v>
      </c>
      <c r="W2282" s="12" t="s">
        <v>204</v>
      </c>
      <c r="X2282" s="16">
        <v>1</v>
      </c>
      <c r="Y2282" s="16">
        <v>8</v>
      </c>
      <c r="Z2282" s="16">
        <v>1.5</v>
      </c>
      <c r="AA2282" s="16">
        <f t="shared" si="472"/>
        <v>180</v>
      </c>
      <c r="AB2282" s="16" t="s">
        <v>2404</v>
      </c>
      <c r="AC2282" s="16" t="s">
        <v>2416</v>
      </c>
      <c r="AD2282" s="16">
        <f t="shared" si="456"/>
        <v>63000</v>
      </c>
      <c r="AE2282" s="16">
        <f t="shared" si="457"/>
        <v>525</v>
      </c>
      <c r="AF2282" s="16">
        <f t="shared" si="458"/>
        <v>196875</v>
      </c>
      <c r="AG2282" s="16">
        <f t="shared" si="459"/>
        <v>150</v>
      </c>
      <c r="AH2282" s="12">
        <f t="shared" si="460"/>
        <v>0</v>
      </c>
      <c r="AI2282" s="16">
        <f t="shared" si="461"/>
        <v>10.5</v>
      </c>
      <c r="AJ2282" s="16">
        <f t="shared" si="462"/>
        <v>36225</v>
      </c>
      <c r="AK2282" s="16">
        <f t="shared" si="463"/>
        <v>750</v>
      </c>
      <c r="AL2282" s="16">
        <f t="shared" si="464"/>
        <v>7500</v>
      </c>
      <c r="AM2282" s="16">
        <f t="shared" si="465"/>
        <v>106500</v>
      </c>
      <c r="AN2282" s="16">
        <f t="shared" si="466"/>
        <v>410100</v>
      </c>
      <c r="AO2282" s="12" t="s">
        <v>1486</v>
      </c>
      <c r="AP2282" s="16">
        <v>1.5</v>
      </c>
      <c r="AQ2282" s="16" t="s">
        <v>207</v>
      </c>
      <c r="AR2282" s="16" t="s">
        <v>207</v>
      </c>
      <c r="AS2282" s="16" t="s">
        <v>207</v>
      </c>
      <c r="AW2282" s="16" t="s">
        <v>2386</v>
      </c>
      <c r="AX2282" s="16" t="s">
        <v>204</v>
      </c>
      <c r="AY2282" s="16" t="s">
        <v>207</v>
      </c>
      <c r="AZ2282" s="16" t="s">
        <v>207</v>
      </c>
      <c r="BA2282" s="16" t="s">
        <v>207</v>
      </c>
      <c r="BB2282" s="16" t="s">
        <v>207</v>
      </c>
      <c r="BC2282" s="16">
        <v>1.5</v>
      </c>
      <c r="BD2282" s="16">
        <f t="shared" si="467"/>
        <v>5.25</v>
      </c>
      <c r="BE2282" s="16">
        <f t="shared" si="468"/>
        <v>2563.125</v>
      </c>
      <c r="BF2282" s="16">
        <v>0</v>
      </c>
      <c r="BG2282" s="16">
        <f t="shared" si="469"/>
        <v>1800</v>
      </c>
      <c r="BH2282" s="16">
        <f t="shared" si="470"/>
        <v>960</v>
      </c>
      <c r="BI2282" s="16">
        <f t="shared" si="471"/>
        <v>12</v>
      </c>
    </row>
    <row r="2283" spans="1:61" ht="20.149999999999999" customHeight="1" x14ac:dyDescent="0.35">
      <c r="A2283">
        <v>2282</v>
      </c>
      <c r="B2283" t="s">
        <v>360</v>
      </c>
      <c r="C2283" t="s">
        <v>8895</v>
      </c>
      <c r="D2283" s="15" t="s">
        <v>277</v>
      </c>
      <c r="E2283" s="12" t="s">
        <v>98</v>
      </c>
      <c r="F2283" s="16">
        <v>26658</v>
      </c>
      <c r="G2283" s="12" t="s">
        <v>2567</v>
      </c>
      <c r="H2283" s="12" t="s">
        <v>2414</v>
      </c>
      <c r="I2283" s="12" t="s">
        <v>92</v>
      </c>
      <c r="J2283" s="12" t="s">
        <v>2401</v>
      </c>
      <c r="K2283" s="12" t="s">
        <v>5619</v>
      </c>
      <c r="N2283" s="16" t="s">
        <v>206</v>
      </c>
      <c r="O2283" s="16" t="s">
        <v>420</v>
      </c>
      <c r="P2283" s="12" t="s">
        <v>131</v>
      </c>
      <c r="Q2283" s="16">
        <v>2023</v>
      </c>
      <c r="R2283" s="16">
        <v>1.36</v>
      </c>
      <c r="T2283" s="16">
        <v>0</v>
      </c>
      <c r="V2283" s="12" t="s">
        <v>204</v>
      </c>
      <c r="W2283" s="12" t="s">
        <v>204</v>
      </c>
      <c r="X2283" s="16">
        <v>1</v>
      </c>
      <c r="Y2283" s="16">
        <v>8</v>
      </c>
      <c r="Z2283" s="16">
        <v>1.36</v>
      </c>
      <c r="AA2283" s="16">
        <f t="shared" si="472"/>
        <v>163.20000000000002</v>
      </c>
      <c r="AB2283" s="16" t="s">
        <v>2404</v>
      </c>
      <c r="AC2283" s="16" t="s">
        <v>2416</v>
      </c>
      <c r="AD2283" s="16">
        <f t="shared" si="456"/>
        <v>57120.000000000007</v>
      </c>
      <c r="AE2283" s="16">
        <f t="shared" si="457"/>
        <v>476.00000000000006</v>
      </c>
      <c r="AF2283" s="16">
        <f t="shared" si="458"/>
        <v>178500.00000000003</v>
      </c>
      <c r="AG2283" s="16">
        <f t="shared" si="459"/>
        <v>136</v>
      </c>
      <c r="AH2283" s="12">
        <f t="shared" si="460"/>
        <v>0</v>
      </c>
      <c r="AI2283" s="16">
        <f t="shared" si="461"/>
        <v>9.5200000000000014</v>
      </c>
      <c r="AJ2283" s="16">
        <f t="shared" si="462"/>
        <v>32844.000000000007</v>
      </c>
      <c r="AK2283" s="16">
        <f t="shared" si="463"/>
        <v>680</v>
      </c>
      <c r="AL2283" s="16">
        <f t="shared" si="464"/>
        <v>6800.0000000000009</v>
      </c>
      <c r="AM2283" s="16">
        <f t="shared" si="465"/>
        <v>96560</v>
      </c>
      <c r="AN2283" s="16">
        <f t="shared" si="466"/>
        <v>371824</v>
      </c>
      <c r="AO2283" s="12" t="s">
        <v>1486</v>
      </c>
      <c r="AP2283" s="16">
        <v>1.36</v>
      </c>
      <c r="AQ2283" s="16" t="s">
        <v>207</v>
      </c>
      <c r="AR2283" s="16" t="s">
        <v>207</v>
      </c>
      <c r="AS2283" s="16" t="s">
        <v>207</v>
      </c>
      <c r="AW2283" s="16" t="s">
        <v>2386</v>
      </c>
      <c r="AX2283" s="16" t="s">
        <v>204</v>
      </c>
      <c r="AY2283" s="16" t="s">
        <v>207</v>
      </c>
      <c r="AZ2283" s="16" t="s">
        <v>207</v>
      </c>
      <c r="BA2283" s="16" t="s">
        <v>207</v>
      </c>
      <c r="BB2283" s="16" t="s">
        <v>207</v>
      </c>
      <c r="BC2283" s="16">
        <v>1.36</v>
      </c>
      <c r="BD2283" s="16">
        <f t="shared" si="467"/>
        <v>4.7600000000000007</v>
      </c>
      <c r="BE2283" s="16">
        <f t="shared" si="468"/>
        <v>2323.9</v>
      </c>
      <c r="BF2283" s="16">
        <v>0</v>
      </c>
      <c r="BG2283" s="16">
        <f t="shared" si="469"/>
        <v>1632.0000000000002</v>
      </c>
      <c r="BH2283" s="16">
        <f t="shared" si="470"/>
        <v>870.40000000000009</v>
      </c>
      <c r="BI2283" s="16">
        <f t="shared" si="471"/>
        <v>10.88</v>
      </c>
    </row>
    <row r="2284" spans="1:61" ht="20.149999999999999" customHeight="1" x14ac:dyDescent="0.35">
      <c r="A2284">
        <v>2283</v>
      </c>
      <c r="B2284" t="s">
        <v>360</v>
      </c>
      <c r="C2284" t="s">
        <v>8896</v>
      </c>
      <c r="D2284" s="15" t="s">
        <v>278</v>
      </c>
      <c r="E2284" s="12" t="s">
        <v>98</v>
      </c>
      <c r="F2284" s="16">
        <v>14400</v>
      </c>
      <c r="G2284" s="12" t="s">
        <v>2567</v>
      </c>
      <c r="H2284" s="12" t="s">
        <v>2414</v>
      </c>
      <c r="I2284" s="12" t="s">
        <v>92</v>
      </c>
      <c r="J2284" s="12" t="s">
        <v>2401</v>
      </c>
      <c r="K2284" s="12" t="s">
        <v>5619</v>
      </c>
      <c r="N2284" s="16" t="s">
        <v>206</v>
      </c>
      <c r="O2284" s="16" t="s">
        <v>420</v>
      </c>
      <c r="P2284" s="12" t="s">
        <v>131</v>
      </c>
      <c r="Q2284" s="16">
        <v>2023</v>
      </c>
      <c r="R2284" s="16">
        <v>1.38</v>
      </c>
      <c r="T2284" s="16">
        <v>0</v>
      </c>
      <c r="V2284" s="12" t="s">
        <v>204</v>
      </c>
      <c r="W2284" s="12" t="s">
        <v>204</v>
      </c>
      <c r="X2284" s="16">
        <v>1</v>
      </c>
      <c r="Y2284" s="16">
        <v>8</v>
      </c>
      <c r="Z2284" s="16">
        <v>1.38</v>
      </c>
      <c r="AA2284" s="16">
        <f t="shared" si="472"/>
        <v>165.6</v>
      </c>
      <c r="AB2284" s="16" t="s">
        <v>2404</v>
      </c>
      <c r="AC2284" s="16" t="s">
        <v>2416</v>
      </c>
      <c r="AD2284" s="16">
        <f t="shared" si="456"/>
        <v>57960</v>
      </c>
      <c r="AE2284" s="16">
        <f t="shared" si="457"/>
        <v>482.99999999999994</v>
      </c>
      <c r="AF2284" s="16">
        <f t="shared" si="458"/>
        <v>181124.99999999997</v>
      </c>
      <c r="AG2284" s="16">
        <f t="shared" si="459"/>
        <v>138</v>
      </c>
      <c r="AH2284" s="12">
        <f t="shared" si="460"/>
        <v>0</v>
      </c>
      <c r="AI2284" s="16">
        <f t="shared" si="461"/>
        <v>9.66</v>
      </c>
      <c r="AJ2284" s="16">
        <f t="shared" si="462"/>
        <v>33327</v>
      </c>
      <c r="AK2284" s="16">
        <f t="shared" si="463"/>
        <v>690</v>
      </c>
      <c r="AL2284" s="16">
        <f t="shared" si="464"/>
        <v>6899.9999999999991</v>
      </c>
      <c r="AM2284" s="16">
        <f t="shared" si="465"/>
        <v>97979.999999999985</v>
      </c>
      <c r="AN2284" s="16">
        <f t="shared" si="466"/>
        <v>377292</v>
      </c>
      <c r="AO2284" s="12" t="s">
        <v>1486</v>
      </c>
      <c r="AP2284" s="16">
        <v>1.38</v>
      </c>
      <c r="AQ2284" s="16" t="s">
        <v>207</v>
      </c>
      <c r="AR2284" s="16" t="s">
        <v>207</v>
      </c>
      <c r="AS2284" s="16" t="s">
        <v>207</v>
      </c>
      <c r="AW2284" s="16" t="s">
        <v>2386</v>
      </c>
      <c r="AX2284" s="16" t="s">
        <v>204</v>
      </c>
      <c r="AY2284" s="16" t="s">
        <v>207</v>
      </c>
      <c r="AZ2284" s="16" t="s">
        <v>207</v>
      </c>
      <c r="BA2284" s="16" t="s">
        <v>207</v>
      </c>
      <c r="BB2284" s="16" t="s">
        <v>207</v>
      </c>
      <c r="BC2284" s="16">
        <v>1.38</v>
      </c>
      <c r="BD2284" s="16">
        <f t="shared" si="467"/>
        <v>4.83</v>
      </c>
      <c r="BE2284" s="16">
        <f t="shared" si="468"/>
        <v>2358.0749999999998</v>
      </c>
      <c r="BF2284" s="16">
        <v>0</v>
      </c>
      <c r="BG2284" s="16">
        <f t="shared" si="469"/>
        <v>1655.9999999999998</v>
      </c>
      <c r="BH2284" s="16">
        <f t="shared" si="470"/>
        <v>883.19999999999993</v>
      </c>
      <c r="BI2284" s="16">
        <f t="shared" si="471"/>
        <v>11.04</v>
      </c>
    </row>
    <row r="2285" spans="1:61" ht="20.149999999999999" customHeight="1" x14ac:dyDescent="0.35">
      <c r="A2285">
        <v>2284</v>
      </c>
      <c r="B2285" t="s">
        <v>360</v>
      </c>
      <c r="C2285" t="s">
        <v>8897</v>
      </c>
      <c r="D2285" s="15" t="s">
        <v>2617</v>
      </c>
      <c r="E2285" s="12" t="s">
        <v>98</v>
      </c>
      <c r="G2285" s="12" t="s">
        <v>2567</v>
      </c>
      <c r="H2285" s="12" t="s">
        <v>2414</v>
      </c>
      <c r="I2285" s="12" t="s">
        <v>92</v>
      </c>
      <c r="J2285" s="12" t="s">
        <v>2401</v>
      </c>
      <c r="K2285" s="12" t="s">
        <v>5619</v>
      </c>
      <c r="N2285" s="16" t="s">
        <v>206</v>
      </c>
      <c r="O2285" s="16" t="s">
        <v>420</v>
      </c>
      <c r="P2285" s="12" t="s">
        <v>131</v>
      </c>
      <c r="Q2285" s="16">
        <v>2023</v>
      </c>
      <c r="R2285" s="16">
        <v>1.9</v>
      </c>
      <c r="T2285" s="16">
        <v>0</v>
      </c>
      <c r="V2285" s="12" t="s">
        <v>204</v>
      </c>
      <c r="W2285" s="12" t="s">
        <v>204</v>
      </c>
      <c r="X2285" s="16">
        <v>1</v>
      </c>
      <c r="Y2285" s="16">
        <v>8</v>
      </c>
      <c r="Z2285" s="16">
        <v>1.9</v>
      </c>
      <c r="AA2285" s="16">
        <f t="shared" si="472"/>
        <v>228</v>
      </c>
      <c r="AB2285" s="16" t="s">
        <v>2404</v>
      </c>
      <c r="AC2285" s="16" t="s">
        <v>2416</v>
      </c>
      <c r="AD2285" s="16">
        <f t="shared" si="456"/>
        <v>79800</v>
      </c>
      <c r="AE2285" s="16">
        <f t="shared" si="457"/>
        <v>665</v>
      </c>
      <c r="AF2285" s="16">
        <f t="shared" si="458"/>
        <v>249375</v>
      </c>
      <c r="AG2285" s="16">
        <f t="shared" si="459"/>
        <v>190</v>
      </c>
      <c r="AH2285" s="12">
        <f t="shared" si="460"/>
        <v>0</v>
      </c>
      <c r="AI2285" s="16">
        <f t="shared" si="461"/>
        <v>13.299999999999999</v>
      </c>
      <c r="AJ2285" s="16">
        <f t="shared" si="462"/>
        <v>45884.999999999993</v>
      </c>
      <c r="AK2285" s="16">
        <f t="shared" si="463"/>
        <v>950</v>
      </c>
      <c r="AL2285" s="16">
        <f t="shared" si="464"/>
        <v>9500</v>
      </c>
      <c r="AM2285" s="16">
        <f t="shared" si="465"/>
        <v>134900</v>
      </c>
      <c r="AN2285" s="16">
        <f t="shared" si="466"/>
        <v>519460</v>
      </c>
      <c r="AO2285" s="12" t="s">
        <v>1486</v>
      </c>
      <c r="AP2285" s="16">
        <v>1.9</v>
      </c>
      <c r="AQ2285" s="16" t="s">
        <v>207</v>
      </c>
      <c r="AR2285" s="16" t="s">
        <v>207</v>
      </c>
      <c r="AS2285" s="16" t="s">
        <v>207</v>
      </c>
      <c r="AW2285" s="16" t="s">
        <v>2386</v>
      </c>
      <c r="AX2285" s="16" t="s">
        <v>204</v>
      </c>
      <c r="AY2285" s="16" t="s">
        <v>207</v>
      </c>
      <c r="AZ2285" s="16" t="s">
        <v>207</v>
      </c>
      <c r="BA2285" s="16" t="s">
        <v>207</v>
      </c>
      <c r="BB2285" s="16" t="s">
        <v>207</v>
      </c>
      <c r="BC2285" s="16">
        <v>1.9</v>
      </c>
      <c r="BD2285" s="16">
        <f t="shared" si="467"/>
        <v>6.6499999999999995</v>
      </c>
      <c r="BE2285" s="16">
        <f t="shared" si="468"/>
        <v>3246.625</v>
      </c>
      <c r="BF2285" s="16">
        <v>0</v>
      </c>
      <c r="BG2285" s="16">
        <f t="shared" si="469"/>
        <v>2280</v>
      </c>
      <c r="BH2285" s="16">
        <f t="shared" si="470"/>
        <v>1216</v>
      </c>
      <c r="BI2285" s="16">
        <f t="shared" si="471"/>
        <v>15.2</v>
      </c>
    </row>
    <row r="2286" spans="1:61" ht="20.149999999999999" customHeight="1" x14ac:dyDescent="0.35">
      <c r="A2286">
        <v>2285</v>
      </c>
      <c r="B2286" t="s">
        <v>360</v>
      </c>
      <c r="C2286" t="s">
        <v>8898</v>
      </c>
      <c r="D2286" s="15" t="s">
        <v>279</v>
      </c>
      <c r="E2286" s="12" t="s">
        <v>98</v>
      </c>
      <c r="F2286" s="16">
        <v>21260</v>
      </c>
      <c r="G2286" s="12" t="s">
        <v>2567</v>
      </c>
      <c r="H2286" s="12" t="s">
        <v>2414</v>
      </c>
      <c r="I2286" s="12" t="s">
        <v>92</v>
      </c>
      <c r="J2286" s="12" t="s">
        <v>2401</v>
      </c>
      <c r="K2286" s="12" t="s">
        <v>5619</v>
      </c>
      <c r="N2286" s="16" t="s">
        <v>206</v>
      </c>
      <c r="O2286" s="16" t="s">
        <v>420</v>
      </c>
      <c r="P2286" s="12" t="s">
        <v>131</v>
      </c>
      <c r="Q2286" s="16">
        <v>2023</v>
      </c>
      <c r="R2286" s="16">
        <v>0.6</v>
      </c>
      <c r="T2286" s="16">
        <v>0</v>
      </c>
      <c r="V2286" s="12" t="s">
        <v>204</v>
      </c>
      <c r="W2286" s="12" t="s">
        <v>204</v>
      </c>
      <c r="X2286" s="16">
        <v>1</v>
      </c>
      <c r="Y2286" s="16">
        <v>8</v>
      </c>
      <c r="Z2286" s="16">
        <v>0.6</v>
      </c>
      <c r="AA2286" s="16">
        <f t="shared" si="472"/>
        <v>72</v>
      </c>
      <c r="AB2286" s="16" t="s">
        <v>2404</v>
      </c>
      <c r="AC2286" s="16" t="s">
        <v>2416</v>
      </c>
      <c r="AD2286" s="16">
        <f t="shared" si="456"/>
        <v>25200</v>
      </c>
      <c r="AE2286" s="16">
        <f t="shared" si="457"/>
        <v>210</v>
      </c>
      <c r="AF2286" s="16">
        <f t="shared" si="458"/>
        <v>78750</v>
      </c>
      <c r="AG2286" s="16">
        <f t="shared" si="459"/>
        <v>60</v>
      </c>
      <c r="AH2286" s="12">
        <f t="shared" si="460"/>
        <v>0</v>
      </c>
      <c r="AI2286" s="16">
        <f t="shared" si="461"/>
        <v>4.2</v>
      </c>
      <c r="AJ2286" s="16">
        <f t="shared" si="462"/>
        <v>14490</v>
      </c>
      <c r="AK2286" s="16">
        <f t="shared" si="463"/>
        <v>300</v>
      </c>
      <c r="AL2286" s="16">
        <f t="shared" si="464"/>
        <v>3000</v>
      </c>
      <c r="AM2286" s="16">
        <f t="shared" si="465"/>
        <v>42600</v>
      </c>
      <c r="AN2286" s="16">
        <f t="shared" si="466"/>
        <v>164040</v>
      </c>
      <c r="AO2286" s="12" t="s">
        <v>1486</v>
      </c>
      <c r="AP2286" s="16">
        <v>0.6</v>
      </c>
      <c r="AQ2286" s="16" t="s">
        <v>207</v>
      </c>
      <c r="AR2286" s="16" t="s">
        <v>207</v>
      </c>
      <c r="AS2286" s="16" t="s">
        <v>207</v>
      </c>
      <c r="AW2286" s="16" t="s">
        <v>2386</v>
      </c>
      <c r="AX2286" s="16" t="s">
        <v>204</v>
      </c>
      <c r="AY2286" s="16" t="s">
        <v>207</v>
      </c>
      <c r="AZ2286" s="16" t="s">
        <v>207</v>
      </c>
      <c r="BA2286" s="16" t="s">
        <v>207</v>
      </c>
      <c r="BB2286" s="16" t="s">
        <v>207</v>
      </c>
      <c r="BC2286" s="16">
        <v>0.6</v>
      </c>
      <c r="BD2286" s="16">
        <f t="shared" si="467"/>
        <v>2.1</v>
      </c>
      <c r="BE2286" s="16">
        <f t="shared" si="468"/>
        <v>1025.25</v>
      </c>
      <c r="BF2286" s="16">
        <v>0</v>
      </c>
      <c r="BG2286" s="16">
        <f t="shared" si="469"/>
        <v>720</v>
      </c>
      <c r="BH2286" s="16">
        <f t="shared" si="470"/>
        <v>384</v>
      </c>
      <c r="BI2286" s="16">
        <f t="shared" si="471"/>
        <v>4.8</v>
      </c>
    </row>
    <row r="2287" spans="1:61" ht="20.149999999999999" customHeight="1" x14ac:dyDescent="0.35">
      <c r="A2287">
        <v>2286</v>
      </c>
      <c r="B2287" t="s">
        <v>360</v>
      </c>
      <c r="C2287" t="s">
        <v>8899</v>
      </c>
      <c r="D2287" s="15" t="s">
        <v>2618</v>
      </c>
      <c r="E2287" s="12" t="s">
        <v>98</v>
      </c>
      <c r="F2287" s="16">
        <v>22724</v>
      </c>
      <c r="G2287" s="12" t="s">
        <v>2567</v>
      </c>
      <c r="H2287" s="12" t="s">
        <v>2414</v>
      </c>
      <c r="I2287" s="12" t="s">
        <v>92</v>
      </c>
      <c r="J2287" s="12" t="s">
        <v>2401</v>
      </c>
      <c r="K2287" s="12" t="s">
        <v>5619</v>
      </c>
      <c r="N2287" s="16" t="s">
        <v>206</v>
      </c>
      <c r="O2287" s="16" t="s">
        <v>420</v>
      </c>
      <c r="P2287" s="12" t="s">
        <v>131</v>
      </c>
      <c r="Q2287" s="16">
        <v>2023</v>
      </c>
      <c r="R2287" s="16">
        <v>0.6</v>
      </c>
      <c r="T2287" s="16">
        <v>0</v>
      </c>
      <c r="V2287" s="12" t="s">
        <v>204</v>
      </c>
      <c r="W2287" s="12" t="s">
        <v>204</v>
      </c>
      <c r="X2287" s="16">
        <v>1</v>
      </c>
      <c r="Y2287" s="16">
        <v>8</v>
      </c>
      <c r="Z2287" s="16">
        <v>0.6</v>
      </c>
      <c r="AA2287" s="16">
        <f t="shared" si="472"/>
        <v>72</v>
      </c>
      <c r="AB2287" s="16" t="s">
        <v>2404</v>
      </c>
      <c r="AC2287" s="16" t="s">
        <v>2416</v>
      </c>
      <c r="AD2287" s="16">
        <f t="shared" si="456"/>
        <v>25200</v>
      </c>
      <c r="AE2287" s="16">
        <f t="shared" si="457"/>
        <v>210</v>
      </c>
      <c r="AF2287" s="16">
        <f t="shared" si="458"/>
        <v>78750</v>
      </c>
      <c r="AG2287" s="16">
        <f t="shared" si="459"/>
        <v>60</v>
      </c>
      <c r="AH2287" s="12">
        <f t="shared" si="460"/>
        <v>0</v>
      </c>
      <c r="AI2287" s="16">
        <f t="shared" si="461"/>
        <v>4.2</v>
      </c>
      <c r="AJ2287" s="16">
        <f t="shared" si="462"/>
        <v>14490</v>
      </c>
      <c r="AK2287" s="16">
        <f t="shared" si="463"/>
        <v>300</v>
      </c>
      <c r="AL2287" s="16">
        <f t="shared" si="464"/>
        <v>3000</v>
      </c>
      <c r="AM2287" s="16">
        <f t="shared" si="465"/>
        <v>42600</v>
      </c>
      <c r="AN2287" s="16">
        <f t="shared" si="466"/>
        <v>164040</v>
      </c>
      <c r="AO2287" s="12" t="s">
        <v>1486</v>
      </c>
      <c r="AP2287" s="16">
        <v>0.6</v>
      </c>
      <c r="AQ2287" s="16" t="s">
        <v>207</v>
      </c>
      <c r="AR2287" s="16" t="s">
        <v>207</v>
      </c>
      <c r="AS2287" s="16" t="s">
        <v>207</v>
      </c>
      <c r="AW2287" s="16" t="s">
        <v>2386</v>
      </c>
      <c r="AX2287" s="16" t="s">
        <v>204</v>
      </c>
      <c r="AY2287" s="16" t="s">
        <v>207</v>
      </c>
      <c r="AZ2287" s="16" t="s">
        <v>207</v>
      </c>
      <c r="BA2287" s="16" t="s">
        <v>207</v>
      </c>
      <c r="BB2287" s="16" t="s">
        <v>207</v>
      </c>
      <c r="BC2287" s="16">
        <v>0.6</v>
      </c>
      <c r="BD2287" s="16">
        <f t="shared" si="467"/>
        <v>2.1</v>
      </c>
      <c r="BE2287" s="16">
        <f t="shared" si="468"/>
        <v>1025.25</v>
      </c>
      <c r="BF2287" s="16">
        <v>0</v>
      </c>
      <c r="BG2287" s="16">
        <f t="shared" si="469"/>
        <v>720</v>
      </c>
      <c r="BH2287" s="16">
        <f t="shared" si="470"/>
        <v>384</v>
      </c>
      <c r="BI2287" s="16">
        <f t="shared" si="471"/>
        <v>4.8</v>
      </c>
    </row>
    <row r="2288" spans="1:61" ht="20.149999999999999" customHeight="1" x14ac:dyDescent="0.35">
      <c r="A2288">
        <v>2287</v>
      </c>
      <c r="B2288" t="s">
        <v>360</v>
      </c>
      <c r="C2288" t="s">
        <v>8900</v>
      </c>
      <c r="D2288" s="15" t="s">
        <v>2619</v>
      </c>
      <c r="E2288" s="12" t="s">
        <v>98</v>
      </c>
      <c r="F2288" s="16">
        <v>17321</v>
      </c>
      <c r="G2288" s="12" t="s">
        <v>2567</v>
      </c>
      <c r="H2288" s="12" t="s">
        <v>2414</v>
      </c>
      <c r="I2288" s="12" t="s">
        <v>92</v>
      </c>
      <c r="J2288" s="12" t="s">
        <v>2401</v>
      </c>
      <c r="K2288" s="12" t="s">
        <v>5619</v>
      </c>
      <c r="N2288" s="16" t="s">
        <v>206</v>
      </c>
      <c r="O2288" s="16" t="s">
        <v>420</v>
      </c>
      <c r="P2288" s="12" t="s">
        <v>131</v>
      </c>
      <c r="Q2288" s="16">
        <v>2023</v>
      </c>
      <c r="R2288" s="16">
        <v>0.6</v>
      </c>
      <c r="T2288" s="16">
        <v>0</v>
      </c>
      <c r="V2288" s="12" t="s">
        <v>204</v>
      </c>
      <c r="W2288" s="12" t="s">
        <v>204</v>
      </c>
      <c r="X2288" s="16">
        <v>1</v>
      </c>
      <c r="Y2288" s="16">
        <v>8</v>
      </c>
      <c r="Z2288" s="16">
        <v>0.6</v>
      </c>
      <c r="AA2288" s="16">
        <f t="shared" si="472"/>
        <v>72</v>
      </c>
      <c r="AB2288" s="16" t="s">
        <v>2404</v>
      </c>
      <c r="AC2288" s="16" t="s">
        <v>2416</v>
      </c>
      <c r="AD2288" s="16">
        <f t="shared" si="456"/>
        <v>25200</v>
      </c>
      <c r="AE2288" s="16">
        <f t="shared" si="457"/>
        <v>210</v>
      </c>
      <c r="AF2288" s="16">
        <f t="shared" si="458"/>
        <v>78750</v>
      </c>
      <c r="AG2288" s="16">
        <f t="shared" si="459"/>
        <v>60</v>
      </c>
      <c r="AH2288" s="12">
        <f t="shared" si="460"/>
        <v>0</v>
      </c>
      <c r="AI2288" s="16">
        <f t="shared" si="461"/>
        <v>4.2</v>
      </c>
      <c r="AJ2288" s="16">
        <f t="shared" si="462"/>
        <v>14490</v>
      </c>
      <c r="AK2288" s="16">
        <f t="shared" si="463"/>
        <v>300</v>
      </c>
      <c r="AL2288" s="16">
        <f t="shared" si="464"/>
        <v>3000</v>
      </c>
      <c r="AM2288" s="16">
        <f t="shared" si="465"/>
        <v>42600</v>
      </c>
      <c r="AN2288" s="16">
        <f t="shared" si="466"/>
        <v>164040</v>
      </c>
      <c r="AO2288" s="12" t="s">
        <v>1486</v>
      </c>
      <c r="AP2288" s="16">
        <v>0.6</v>
      </c>
      <c r="AQ2288" s="16" t="s">
        <v>207</v>
      </c>
      <c r="AR2288" s="16" t="s">
        <v>207</v>
      </c>
      <c r="AS2288" s="16" t="s">
        <v>207</v>
      </c>
      <c r="AW2288" s="16" t="s">
        <v>2386</v>
      </c>
      <c r="AX2288" s="16" t="s">
        <v>204</v>
      </c>
      <c r="AY2288" s="16" t="s">
        <v>207</v>
      </c>
      <c r="AZ2288" s="16" t="s">
        <v>207</v>
      </c>
      <c r="BA2288" s="16" t="s">
        <v>207</v>
      </c>
      <c r="BB2288" s="16" t="s">
        <v>207</v>
      </c>
      <c r="BC2288" s="16">
        <v>0.6</v>
      </c>
      <c r="BD2288" s="16">
        <f t="shared" si="467"/>
        <v>2.1</v>
      </c>
      <c r="BE2288" s="16">
        <f t="shared" si="468"/>
        <v>1025.25</v>
      </c>
      <c r="BF2288" s="16">
        <v>0</v>
      </c>
      <c r="BG2288" s="16">
        <f t="shared" si="469"/>
        <v>720</v>
      </c>
      <c r="BH2288" s="16">
        <f t="shared" si="470"/>
        <v>384</v>
      </c>
      <c r="BI2288" s="16">
        <f t="shared" si="471"/>
        <v>4.8</v>
      </c>
    </row>
    <row r="2289" spans="1:61" ht="20.149999999999999" customHeight="1" x14ac:dyDescent="0.35">
      <c r="A2289">
        <v>2288</v>
      </c>
      <c r="B2289" t="s">
        <v>360</v>
      </c>
      <c r="C2289" t="s">
        <v>8901</v>
      </c>
      <c r="D2289" s="15" t="s">
        <v>2620</v>
      </c>
      <c r="E2289" s="12" t="s">
        <v>98</v>
      </c>
      <c r="F2289" s="16">
        <v>31938</v>
      </c>
      <c r="G2289" s="12" t="s">
        <v>2567</v>
      </c>
      <c r="H2289" s="12" t="s">
        <v>2414</v>
      </c>
      <c r="I2289" s="12" t="s">
        <v>92</v>
      </c>
      <c r="J2289" s="12" t="s">
        <v>2401</v>
      </c>
      <c r="K2289" s="12" t="s">
        <v>5619</v>
      </c>
      <c r="N2289" s="16" t="s">
        <v>206</v>
      </c>
      <c r="O2289" s="16" t="s">
        <v>420</v>
      </c>
      <c r="P2289" s="12" t="s">
        <v>131</v>
      </c>
      <c r="Q2289" s="16">
        <v>2023</v>
      </c>
      <c r="R2289" s="16">
        <v>0.41</v>
      </c>
      <c r="T2289" s="16">
        <v>0</v>
      </c>
      <c r="V2289" s="12" t="s">
        <v>204</v>
      </c>
      <c r="W2289" s="12" t="s">
        <v>204</v>
      </c>
      <c r="X2289" s="16">
        <v>1</v>
      </c>
      <c r="Y2289" s="16">
        <v>8</v>
      </c>
      <c r="Z2289" s="16">
        <v>0.41</v>
      </c>
      <c r="AA2289" s="16">
        <f t="shared" si="472"/>
        <v>49.199999999999996</v>
      </c>
      <c r="AB2289" s="16" t="s">
        <v>2404</v>
      </c>
      <c r="AC2289" s="16" t="s">
        <v>2416</v>
      </c>
      <c r="AD2289" s="16">
        <f t="shared" si="456"/>
        <v>17220</v>
      </c>
      <c r="AE2289" s="16">
        <f t="shared" si="457"/>
        <v>143.5</v>
      </c>
      <c r="AF2289" s="16">
        <f t="shared" si="458"/>
        <v>53812.5</v>
      </c>
      <c r="AG2289" s="16">
        <f t="shared" si="459"/>
        <v>41</v>
      </c>
      <c r="AH2289" s="12">
        <f t="shared" si="460"/>
        <v>0</v>
      </c>
      <c r="AI2289" s="16">
        <f t="shared" si="461"/>
        <v>2.8699999999999997</v>
      </c>
      <c r="AJ2289" s="16">
        <f t="shared" si="462"/>
        <v>9901.4999999999982</v>
      </c>
      <c r="AK2289" s="16">
        <f t="shared" si="463"/>
        <v>205</v>
      </c>
      <c r="AL2289" s="16">
        <f t="shared" si="464"/>
        <v>2050</v>
      </c>
      <c r="AM2289" s="16">
        <f t="shared" si="465"/>
        <v>29110</v>
      </c>
      <c r="AN2289" s="16">
        <f t="shared" si="466"/>
        <v>112094</v>
      </c>
      <c r="AO2289" s="12" t="s">
        <v>1486</v>
      </c>
      <c r="AP2289" s="16">
        <v>0.41</v>
      </c>
      <c r="AQ2289" s="16" t="s">
        <v>207</v>
      </c>
      <c r="AR2289" s="16" t="s">
        <v>207</v>
      </c>
      <c r="AS2289" s="16" t="s">
        <v>207</v>
      </c>
      <c r="AW2289" s="16" t="s">
        <v>2386</v>
      </c>
      <c r="AX2289" s="16" t="s">
        <v>204</v>
      </c>
      <c r="AY2289" s="16" t="s">
        <v>207</v>
      </c>
      <c r="AZ2289" s="16" t="s">
        <v>207</v>
      </c>
      <c r="BA2289" s="16" t="s">
        <v>207</v>
      </c>
      <c r="BB2289" s="16" t="s">
        <v>207</v>
      </c>
      <c r="BC2289" s="16">
        <v>0.41</v>
      </c>
      <c r="BD2289" s="16">
        <f t="shared" si="467"/>
        <v>1.4349999999999998</v>
      </c>
      <c r="BE2289" s="16">
        <f t="shared" si="468"/>
        <v>700.58749999999998</v>
      </c>
      <c r="BF2289" s="16">
        <v>0</v>
      </c>
      <c r="BG2289" s="16">
        <f t="shared" si="469"/>
        <v>491.99999999999994</v>
      </c>
      <c r="BH2289" s="16">
        <f t="shared" si="470"/>
        <v>262.39999999999998</v>
      </c>
      <c r="BI2289" s="16">
        <f t="shared" si="471"/>
        <v>3.28</v>
      </c>
    </row>
    <row r="2290" spans="1:61" ht="20.149999999999999" customHeight="1" x14ac:dyDescent="0.35">
      <c r="A2290">
        <v>2289</v>
      </c>
      <c r="B2290" t="s">
        <v>360</v>
      </c>
      <c r="C2290" t="s">
        <v>8902</v>
      </c>
      <c r="D2290" s="15" t="s">
        <v>280</v>
      </c>
      <c r="E2290" s="12" t="s">
        <v>98</v>
      </c>
      <c r="F2290" s="16">
        <v>21260</v>
      </c>
      <c r="G2290" s="12" t="s">
        <v>2567</v>
      </c>
      <c r="H2290" s="12" t="s">
        <v>2414</v>
      </c>
      <c r="I2290" s="12" t="s">
        <v>92</v>
      </c>
      <c r="J2290" s="12" t="s">
        <v>2401</v>
      </c>
      <c r="K2290" s="12" t="s">
        <v>5619</v>
      </c>
      <c r="N2290" s="16" t="s">
        <v>206</v>
      </c>
      <c r="O2290" s="16" t="s">
        <v>420</v>
      </c>
      <c r="P2290" s="12" t="s">
        <v>131</v>
      </c>
      <c r="Q2290" s="16">
        <v>2023</v>
      </c>
      <c r="R2290" s="16">
        <v>0.49</v>
      </c>
      <c r="T2290" s="16">
        <v>0</v>
      </c>
      <c r="V2290" s="12" t="s">
        <v>204</v>
      </c>
      <c r="W2290" s="12" t="s">
        <v>204</v>
      </c>
      <c r="X2290" s="16">
        <v>1</v>
      </c>
      <c r="Y2290" s="16">
        <v>8</v>
      </c>
      <c r="Z2290" s="16">
        <v>0.49</v>
      </c>
      <c r="AA2290" s="16">
        <f t="shared" si="472"/>
        <v>58.8</v>
      </c>
      <c r="AB2290" s="16" t="s">
        <v>2404</v>
      </c>
      <c r="AC2290" s="16" t="s">
        <v>2416</v>
      </c>
      <c r="AD2290" s="16">
        <f t="shared" si="456"/>
        <v>20580</v>
      </c>
      <c r="AE2290" s="16">
        <f t="shared" si="457"/>
        <v>171.5</v>
      </c>
      <c r="AF2290" s="16">
        <f t="shared" si="458"/>
        <v>64312.5</v>
      </c>
      <c r="AG2290" s="16">
        <f t="shared" si="459"/>
        <v>49</v>
      </c>
      <c r="AH2290" s="12">
        <f t="shared" si="460"/>
        <v>0</v>
      </c>
      <c r="AI2290" s="16">
        <f t="shared" si="461"/>
        <v>3.4299999999999997</v>
      </c>
      <c r="AJ2290" s="16">
        <f t="shared" si="462"/>
        <v>11833.499999999998</v>
      </c>
      <c r="AK2290" s="16">
        <f t="shared" si="463"/>
        <v>245</v>
      </c>
      <c r="AL2290" s="16">
        <f t="shared" si="464"/>
        <v>2450</v>
      </c>
      <c r="AM2290" s="16">
        <f t="shared" si="465"/>
        <v>34790</v>
      </c>
      <c r="AN2290" s="16">
        <f t="shared" si="466"/>
        <v>133966</v>
      </c>
      <c r="AO2290" s="12" t="s">
        <v>1486</v>
      </c>
      <c r="AP2290" s="16">
        <v>0.49</v>
      </c>
      <c r="AQ2290" s="16" t="s">
        <v>207</v>
      </c>
      <c r="AR2290" s="16" t="s">
        <v>207</v>
      </c>
      <c r="AS2290" s="16" t="s">
        <v>207</v>
      </c>
      <c r="AW2290" s="16" t="s">
        <v>2386</v>
      </c>
      <c r="AX2290" s="16" t="s">
        <v>204</v>
      </c>
      <c r="AY2290" s="16" t="s">
        <v>207</v>
      </c>
      <c r="AZ2290" s="16" t="s">
        <v>207</v>
      </c>
      <c r="BA2290" s="16" t="s">
        <v>207</v>
      </c>
      <c r="BB2290" s="16" t="s">
        <v>207</v>
      </c>
      <c r="BC2290" s="16">
        <v>0.49</v>
      </c>
      <c r="BD2290" s="16">
        <f t="shared" si="467"/>
        <v>1.7149999999999999</v>
      </c>
      <c r="BE2290" s="16">
        <f t="shared" si="468"/>
        <v>837.28750000000002</v>
      </c>
      <c r="BF2290" s="16">
        <v>0</v>
      </c>
      <c r="BG2290" s="16">
        <f t="shared" si="469"/>
        <v>588</v>
      </c>
      <c r="BH2290" s="16">
        <f t="shared" si="470"/>
        <v>313.60000000000002</v>
      </c>
      <c r="BI2290" s="16">
        <f t="shared" si="471"/>
        <v>3.9200000000000004</v>
      </c>
    </row>
    <row r="2291" spans="1:61" ht="20.149999999999999" customHeight="1" x14ac:dyDescent="0.35">
      <c r="A2291">
        <v>2290</v>
      </c>
      <c r="B2291" t="s">
        <v>360</v>
      </c>
      <c r="C2291" t="s">
        <v>8903</v>
      </c>
      <c r="D2291" s="15" t="s">
        <v>2621</v>
      </c>
      <c r="E2291" s="12" t="s">
        <v>98</v>
      </c>
      <c r="F2291" s="16">
        <v>25907</v>
      </c>
      <c r="G2291" s="12" t="s">
        <v>2567</v>
      </c>
      <c r="H2291" s="12" t="s">
        <v>2414</v>
      </c>
      <c r="I2291" s="12" t="s">
        <v>92</v>
      </c>
      <c r="J2291" s="12" t="s">
        <v>2401</v>
      </c>
      <c r="K2291" s="12" t="s">
        <v>5619</v>
      </c>
      <c r="N2291" s="16" t="s">
        <v>206</v>
      </c>
      <c r="O2291" s="16" t="s">
        <v>420</v>
      </c>
      <c r="P2291" s="12" t="s">
        <v>131</v>
      </c>
      <c r="Q2291" s="16">
        <v>2023</v>
      </c>
      <c r="R2291" s="16">
        <v>1</v>
      </c>
      <c r="T2291" s="16">
        <v>0</v>
      </c>
      <c r="V2291" s="12" t="s">
        <v>204</v>
      </c>
      <c r="W2291" s="12" t="s">
        <v>204</v>
      </c>
      <c r="X2291" s="16">
        <v>1</v>
      </c>
      <c r="Y2291" s="16">
        <v>8</v>
      </c>
      <c r="Z2291" s="16">
        <v>1</v>
      </c>
      <c r="AA2291" s="16">
        <f t="shared" si="472"/>
        <v>120</v>
      </c>
      <c r="AB2291" s="16" t="s">
        <v>2404</v>
      </c>
      <c r="AC2291" s="16" t="s">
        <v>2416</v>
      </c>
      <c r="AD2291" s="16">
        <f t="shared" si="456"/>
        <v>42000</v>
      </c>
      <c r="AE2291" s="16">
        <f t="shared" si="457"/>
        <v>350</v>
      </c>
      <c r="AF2291" s="16">
        <f t="shared" si="458"/>
        <v>131250</v>
      </c>
      <c r="AG2291" s="16">
        <f t="shared" si="459"/>
        <v>100</v>
      </c>
      <c r="AH2291" s="12">
        <f t="shared" si="460"/>
        <v>0</v>
      </c>
      <c r="AI2291" s="16">
        <f t="shared" si="461"/>
        <v>7</v>
      </c>
      <c r="AJ2291" s="16">
        <f t="shared" si="462"/>
        <v>24150</v>
      </c>
      <c r="AK2291" s="16">
        <f t="shared" si="463"/>
        <v>500</v>
      </c>
      <c r="AL2291" s="16">
        <f t="shared" si="464"/>
        <v>5000</v>
      </c>
      <c r="AM2291" s="16">
        <f t="shared" si="465"/>
        <v>71000</v>
      </c>
      <c r="AN2291" s="16">
        <f t="shared" si="466"/>
        <v>273400</v>
      </c>
      <c r="AO2291" s="12" t="s">
        <v>1486</v>
      </c>
      <c r="AP2291" s="16">
        <v>1</v>
      </c>
      <c r="AQ2291" s="16" t="s">
        <v>207</v>
      </c>
      <c r="AR2291" s="16" t="s">
        <v>207</v>
      </c>
      <c r="AS2291" s="16" t="s">
        <v>207</v>
      </c>
      <c r="AW2291" s="16" t="s">
        <v>2386</v>
      </c>
      <c r="AX2291" s="16" t="s">
        <v>204</v>
      </c>
      <c r="AY2291" s="16" t="s">
        <v>207</v>
      </c>
      <c r="AZ2291" s="16" t="s">
        <v>207</v>
      </c>
      <c r="BA2291" s="16" t="s">
        <v>207</v>
      </c>
      <c r="BB2291" s="16" t="s">
        <v>207</v>
      </c>
      <c r="BC2291" s="16">
        <v>1</v>
      </c>
      <c r="BD2291" s="16">
        <f t="shared" si="467"/>
        <v>3.5</v>
      </c>
      <c r="BE2291" s="16">
        <f t="shared" si="468"/>
        <v>1708.75</v>
      </c>
      <c r="BF2291" s="16">
        <v>0</v>
      </c>
      <c r="BG2291" s="16">
        <f t="shared" si="469"/>
        <v>1200</v>
      </c>
      <c r="BH2291" s="16">
        <f t="shared" si="470"/>
        <v>640</v>
      </c>
      <c r="BI2291" s="16">
        <f t="shared" si="471"/>
        <v>8</v>
      </c>
    </row>
    <row r="2292" spans="1:61" ht="20.149999999999999" customHeight="1" x14ac:dyDescent="0.35">
      <c r="A2292">
        <v>2291</v>
      </c>
      <c r="B2292" t="s">
        <v>360</v>
      </c>
      <c r="C2292" t="s">
        <v>8904</v>
      </c>
      <c r="D2292" s="15" t="s">
        <v>281</v>
      </c>
      <c r="E2292" s="12" t="s">
        <v>98</v>
      </c>
      <c r="G2292" s="12" t="s">
        <v>2567</v>
      </c>
      <c r="H2292" s="12" t="s">
        <v>2414</v>
      </c>
      <c r="I2292" s="12" t="s">
        <v>92</v>
      </c>
      <c r="J2292" s="12" t="s">
        <v>2401</v>
      </c>
      <c r="K2292" s="12" t="s">
        <v>5619</v>
      </c>
      <c r="N2292" s="16" t="s">
        <v>206</v>
      </c>
      <c r="O2292" s="16" t="s">
        <v>420</v>
      </c>
      <c r="P2292" s="12" t="s">
        <v>131</v>
      </c>
      <c r="Q2292" s="16">
        <v>2023</v>
      </c>
      <c r="R2292" s="16">
        <v>2.83</v>
      </c>
      <c r="T2292" s="16">
        <v>0</v>
      </c>
      <c r="V2292" s="12" t="s">
        <v>204</v>
      </c>
      <c r="W2292" s="12" t="s">
        <v>204</v>
      </c>
      <c r="X2292" s="16">
        <v>1</v>
      </c>
      <c r="Y2292" s="16">
        <v>8</v>
      </c>
      <c r="Z2292" s="16">
        <v>2.83</v>
      </c>
      <c r="AA2292" s="16">
        <f t="shared" si="472"/>
        <v>339.6</v>
      </c>
      <c r="AB2292" s="16" t="s">
        <v>2404</v>
      </c>
      <c r="AC2292" s="16" t="s">
        <v>2416</v>
      </c>
      <c r="AD2292" s="16">
        <f t="shared" si="456"/>
        <v>118860.00000000001</v>
      </c>
      <c r="AE2292" s="16">
        <f t="shared" si="457"/>
        <v>990.5</v>
      </c>
      <c r="AF2292" s="16">
        <f t="shared" si="458"/>
        <v>371437.5</v>
      </c>
      <c r="AG2292" s="16">
        <f t="shared" si="459"/>
        <v>283</v>
      </c>
      <c r="AH2292" s="12">
        <f t="shared" si="460"/>
        <v>0</v>
      </c>
      <c r="AI2292" s="16">
        <f t="shared" si="461"/>
        <v>19.810000000000002</v>
      </c>
      <c r="AJ2292" s="16">
        <f t="shared" si="462"/>
        <v>68344.500000000015</v>
      </c>
      <c r="AK2292" s="16">
        <f t="shared" si="463"/>
        <v>1415</v>
      </c>
      <c r="AL2292" s="16">
        <f t="shared" si="464"/>
        <v>14150</v>
      </c>
      <c r="AM2292" s="16">
        <f t="shared" si="465"/>
        <v>200930</v>
      </c>
      <c r="AN2292" s="16">
        <f t="shared" si="466"/>
        <v>773722</v>
      </c>
      <c r="AO2292" s="12" t="s">
        <v>1486</v>
      </c>
      <c r="AP2292" s="16">
        <v>2.83</v>
      </c>
      <c r="AQ2292" s="16" t="s">
        <v>207</v>
      </c>
      <c r="AR2292" s="16" t="s">
        <v>207</v>
      </c>
      <c r="AS2292" s="16" t="s">
        <v>207</v>
      </c>
      <c r="AW2292" s="16" t="s">
        <v>2386</v>
      </c>
      <c r="AX2292" s="16" t="s">
        <v>204</v>
      </c>
      <c r="AY2292" s="16" t="s">
        <v>207</v>
      </c>
      <c r="AZ2292" s="16" t="s">
        <v>207</v>
      </c>
      <c r="BA2292" s="16" t="s">
        <v>207</v>
      </c>
      <c r="BB2292" s="16" t="s">
        <v>207</v>
      </c>
      <c r="BC2292" s="16">
        <v>2.83</v>
      </c>
      <c r="BD2292" s="16">
        <f t="shared" si="467"/>
        <v>9.9050000000000011</v>
      </c>
      <c r="BE2292" s="16">
        <f t="shared" si="468"/>
        <v>4835.7624999999998</v>
      </c>
      <c r="BF2292" s="16">
        <v>0</v>
      </c>
      <c r="BG2292" s="16">
        <f t="shared" si="469"/>
        <v>3396</v>
      </c>
      <c r="BH2292" s="16">
        <f t="shared" si="470"/>
        <v>1811.2</v>
      </c>
      <c r="BI2292" s="16">
        <f t="shared" si="471"/>
        <v>22.64</v>
      </c>
    </row>
    <row r="2293" spans="1:61" ht="20.149999999999999" customHeight="1" x14ac:dyDescent="0.35">
      <c r="A2293">
        <v>2292</v>
      </c>
      <c r="B2293" t="s">
        <v>360</v>
      </c>
      <c r="C2293" t="s">
        <v>8905</v>
      </c>
      <c r="D2293" s="15" t="s">
        <v>2622</v>
      </c>
      <c r="E2293" s="12" t="s">
        <v>93</v>
      </c>
      <c r="G2293" s="12" t="s">
        <v>2567</v>
      </c>
      <c r="H2293" s="12" t="s">
        <v>2414</v>
      </c>
      <c r="I2293" s="12" t="s">
        <v>92</v>
      </c>
      <c r="J2293" s="12" t="s">
        <v>2401</v>
      </c>
      <c r="K2293" s="12" t="s">
        <v>5619</v>
      </c>
      <c r="N2293" s="16" t="s">
        <v>206</v>
      </c>
      <c r="O2293" s="16" t="s">
        <v>420</v>
      </c>
      <c r="P2293" s="12" t="s">
        <v>131</v>
      </c>
      <c r="Q2293" s="16">
        <v>2023</v>
      </c>
      <c r="R2293" s="16">
        <v>0.75</v>
      </c>
      <c r="T2293" s="16">
        <v>0</v>
      </c>
      <c r="V2293" s="12" t="s">
        <v>204</v>
      </c>
      <c r="W2293" s="12" t="s">
        <v>204</v>
      </c>
      <c r="X2293" s="16">
        <v>1</v>
      </c>
      <c r="Y2293" s="16">
        <v>8</v>
      </c>
      <c r="Z2293" s="16">
        <v>0.75</v>
      </c>
      <c r="AA2293" s="16">
        <f t="shared" si="472"/>
        <v>90</v>
      </c>
      <c r="AB2293" s="16" t="s">
        <v>2404</v>
      </c>
      <c r="AC2293" s="16" t="s">
        <v>2416</v>
      </c>
      <c r="AD2293" s="16">
        <f t="shared" si="456"/>
        <v>31500</v>
      </c>
      <c r="AE2293" s="16">
        <f t="shared" si="457"/>
        <v>262.5</v>
      </c>
      <c r="AF2293" s="16">
        <f t="shared" si="458"/>
        <v>98437.5</v>
      </c>
      <c r="AG2293" s="16">
        <f t="shared" si="459"/>
        <v>75</v>
      </c>
      <c r="AH2293" s="12">
        <f t="shared" si="460"/>
        <v>0</v>
      </c>
      <c r="AI2293" s="16">
        <f t="shared" si="461"/>
        <v>5.25</v>
      </c>
      <c r="AJ2293" s="16">
        <f t="shared" si="462"/>
        <v>18112.5</v>
      </c>
      <c r="AK2293" s="16">
        <f t="shared" si="463"/>
        <v>375</v>
      </c>
      <c r="AL2293" s="16">
        <f t="shared" si="464"/>
        <v>3750</v>
      </c>
      <c r="AM2293" s="16">
        <f t="shared" si="465"/>
        <v>53250</v>
      </c>
      <c r="AN2293" s="16">
        <f t="shared" si="466"/>
        <v>205050</v>
      </c>
      <c r="AO2293" s="12" t="s">
        <v>1486</v>
      </c>
      <c r="AP2293" s="16">
        <v>0.75</v>
      </c>
      <c r="AQ2293" s="16" t="s">
        <v>207</v>
      </c>
      <c r="AR2293" s="16" t="s">
        <v>207</v>
      </c>
      <c r="AS2293" s="16" t="s">
        <v>207</v>
      </c>
      <c r="AW2293" s="16" t="s">
        <v>2386</v>
      </c>
      <c r="AX2293" s="16" t="s">
        <v>204</v>
      </c>
      <c r="AY2293" s="16" t="s">
        <v>207</v>
      </c>
      <c r="AZ2293" s="16" t="s">
        <v>207</v>
      </c>
      <c r="BA2293" s="16" t="s">
        <v>207</v>
      </c>
      <c r="BB2293" s="16" t="s">
        <v>207</v>
      </c>
      <c r="BC2293" s="16">
        <v>0.75</v>
      </c>
      <c r="BD2293" s="16">
        <f t="shared" si="467"/>
        <v>2.625</v>
      </c>
      <c r="BE2293" s="16">
        <f t="shared" si="468"/>
        <v>1281.5625</v>
      </c>
      <c r="BF2293" s="16">
        <v>0</v>
      </c>
      <c r="BG2293" s="16">
        <f t="shared" si="469"/>
        <v>900</v>
      </c>
      <c r="BH2293" s="16">
        <f t="shared" si="470"/>
        <v>480</v>
      </c>
      <c r="BI2293" s="16">
        <f t="shared" si="471"/>
        <v>6</v>
      </c>
    </row>
    <row r="2294" spans="1:61" ht="20.149999999999999" customHeight="1" x14ac:dyDescent="0.35">
      <c r="A2294">
        <v>2293</v>
      </c>
      <c r="B2294" t="s">
        <v>360</v>
      </c>
      <c r="C2294" t="s">
        <v>8906</v>
      </c>
      <c r="D2294" s="15" t="s">
        <v>2623</v>
      </c>
      <c r="E2294" s="12" t="s">
        <v>98</v>
      </c>
      <c r="G2294" s="12" t="s">
        <v>2567</v>
      </c>
      <c r="H2294" s="12" t="s">
        <v>2414</v>
      </c>
      <c r="I2294" s="12" t="s">
        <v>92</v>
      </c>
      <c r="J2294" s="12" t="s">
        <v>2401</v>
      </c>
      <c r="K2294" s="12" t="s">
        <v>5619</v>
      </c>
      <c r="N2294" s="16" t="s">
        <v>205</v>
      </c>
      <c r="O2294" s="16" t="s">
        <v>420</v>
      </c>
      <c r="P2294" s="12" t="s">
        <v>131</v>
      </c>
      <c r="Q2294" s="16">
        <v>2023</v>
      </c>
      <c r="R2294" s="16">
        <v>0.75</v>
      </c>
      <c r="T2294" s="16">
        <v>0</v>
      </c>
      <c r="V2294" s="12" t="s">
        <v>204</v>
      </c>
      <c r="W2294" s="12" t="s">
        <v>204</v>
      </c>
      <c r="X2294" s="16">
        <v>1</v>
      </c>
      <c r="Y2294" s="16">
        <v>8</v>
      </c>
      <c r="Z2294" s="16">
        <v>0.75</v>
      </c>
      <c r="AA2294" s="16">
        <f t="shared" si="472"/>
        <v>90</v>
      </c>
      <c r="AB2294" s="16" t="s">
        <v>2404</v>
      </c>
      <c r="AC2294" s="16" t="s">
        <v>2416</v>
      </c>
      <c r="AD2294" s="16">
        <f t="shared" si="456"/>
        <v>31500</v>
      </c>
      <c r="AE2294" s="16">
        <f t="shared" si="457"/>
        <v>262.5</v>
      </c>
      <c r="AF2294" s="16">
        <f t="shared" si="458"/>
        <v>98437.5</v>
      </c>
      <c r="AG2294" s="16">
        <f t="shared" si="459"/>
        <v>75</v>
      </c>
      <c r="AH2294" s="12">
        <f t="shared" si="460"/>
        <v>0</v>
      </c>
      <c r="AI2294" s="16">
        <f t="shared" si="461"/>
        <v>5.25</v>
      </c>
      <c r="AJ2294" s="16">
        <f t="shared" si="462"/>
        <v>18112.5</v>
      </c>
      <c r="AK2294" s="16">
        <f t="shared" si="463"/>
        <v>375</v>
      </c>
      <c r="AL2294" s="16">
        <f t="shared" si="464"/>
        <v>3750</v>
      </c>
      <c r="AM2294" s="16">
        <f t="shared" si="465"/>
        <v>53250</v>
      </c>
      <c r="AN2294" s="16">
        <f t="shared" si="466"/>
        <v>205050</v>
      </c>
      <c r="AO2294" s="12" t="s">
        <v>1486</v>
      </c>
      <c r="AP2294" s="16">
        <v>0.75</v>
      </c>
      <c r="AQ2294" s="16" t="s">
        <v>207</v>
      </c>
      <c r="AR2294" s="16" t="s">
        <v>207</v>
      </c>
      <c r="AS2294" s="16" t="s">
        <v>207</v>
      </c>
      <c r="AW2294" s="16" t="s">
        <v>2386</v>
      </c>
      <c r="AX2294" s="16" t="s">
        <v>204</v>
      </c>
      <c r="AY2294" s="16" t="s">
        <v>207</v>
      </c>
      <c r="AZ2294" s="16" t="s">
        <v>207</v>
      </c>
      <c r="BA2294" s="16" t="s">
        <v>207</v>
      </c>
      <c r="BB2294" s="16" t="s">
        <v>207</v>
      </c>
      <c r="BC2294" s="16">
        <v>0.75</v>
      </c>
      <c r="BD2294" s="16">
        <f t="shared" si="467"/>
        <v>2.625</v>
      </c>
      <c r="BE2294" s="16">
        <f t="shared" si="468"/>
        <v>1281.5625</v>
      </c>
      <c r="BF2294" s="16">
        <v>0</v>
      </c>
      <c r="BG2294" s="16">
        <f t="shared" si="469"/>
        <v>900</v>
      </c>
      <c r="BH2294" s="16">
        <f t="shared" si="470"/>
        <v>480</v>
      </c>
      <c r="BI2294" s="16">
        <f t="shared" si="471"/>
        <v>6</v>
      </c>
    </row>
    <row r="2295" spans="1:61" ht="20.149999999999999" customHeight="1" x14ac:dyDescent="0.35">
      <c r="A2295">
        <v>2294</v>
      </c>
      <c r="B2295" t="s">
        <v>360</v>
      </c>
      <c r="C2295" t="s">
        <v>8907</v>
      </c>
      <c r="D2295" s="15" t="s">
        <v>282</v>
      </c>
      <c r="E2295" s="12" t="s">
        <v>98</v>
      </c>
      <c r="F2295" s="16">
        <v>20251</v>
      </c>
      <c r="G2295" s="12" t="s">
        <v>2567</v>
      </c>
      <c r="H2295" s="12" t="s">
        <v>2414</v>
      </c>
      <c r="I2295" s="12" t="s">
        <v>92</v>
      </c>
      <c r="J2295" s="12" t="s">
        <v>2401</v>
      </c>
      <c r="K2295" s="12" t="s">
        <v>5619</v>
      </c>
      <c r="N2295" s="16" t="s">
        <v>206</v>
      </c>
      <c r="O2295" s="16" t="s">
        <v>420</v>
      </c>
      <c r="P2295" s="12" t="s">
        <v>131</v>
      </c>
      <c r="Q2295" s="16">
        <v>2023</v>
      </c>
      <c r="R2295" s="16">
        <v>0.45</v>
      </c>
      <c r="T2295" s="16">
        <v>0</v>
      </c>
      <c r="V2295" s="12" t="s">
        <v>204</v>
      </c>
      <c r="W2295" s="12" t="s">
        <v>204</v>
      </c>
      <c r="X2295" s="16">
        <v>1</v>
      </c>
      <c r="Y2295" s="16">
        <v>8</v>
      </c>
      <c r="Z2295" s="16">
        <v>0.45</v>
      </c>
      <c r="AA2295" s="16">
        <f t="shared" si="472"/>
        <v>54</v>
      </c>
      <c r="AB2295" s="16" t="s">
        <v>2404</v>
      </c>
      <c r="AC2295" s="16" t="s">
        <v>2416</v>
      </c>
      <c r="AD2295" s="16">
        <f t="shared" si="456"/>
        <v>18900</v>
      </c>
      <c r="AE2295" s="16">
        <f t="shared" si="457"/>
        <v>157.5</v>
      </c>
      <c r="AF2295" s="16">
        <f t="shared" si="458"/>
        <v>59062.5</v>
      </c>
      <c r="AG2295" s="16">
        <f t="shared" si="459"/>
        <v>45</v>
      </c>
      <c r="AH2295" s="12">
        <f t="shared" si="460"/>
        <v>0</v>
      </c>
      <c r="AI2295" s="16">
        <f t="shared" si="461"/>
        <v>3.15</v>
      </c>
      <c r="AJ2295" s="16">
        <f t="shared" si="462"/>
        <v>10867.5</v>
      </c>
      <c r="AK2295" s="16">
        <f t="shared" si="463"/>
        <v>225</v>
      </c>
      <c r="AL2295" s="16">
        <f t="shared" si="464"/>
        <v>2250</v>
      </c>
      <c r="AM2295" s="16">
        <f t="shared" si="465"/>
        <v>31950</v>
      </c>
      <c r="AN2295" s="16">
        <f t="shared" si="466"/>
        <v>123030</v>
      </c>
      <c r="AO2295" s="12" t="s">
        <v>1486</v>
      </c>
      <c r="AP2295" s="16">
        <v>0.45</v>
      </c>
      <c r="AQ2295" s="16" t="s">
        <v>207</v>
      </c>
      <c r="AR2295" s="16" t="s">
        <v>207</v>
      </c>
      <c r="AS2295" s="16" t="s">
        <v>207</v>
      </c>
      <c r="AW2295" s="16" t="s">
        <v>2386</v>
      </c>
      <c r="AX2295" s="16" t="s">
        <v>204</v>
      </c>
      <c r="AY2295" s="16" t="s">
        <v>207</v>
      </c>
      <c r="AZ2295" s="16" t="s">
        <v>207</v>
      </c>
      <c r="BA2295" s="16" t="s">
        <v>207</v>
      </c>
      <c r="BB2295" s="16" t="s">
        <v>207</v>
      </c>
      <c r="BC2295" s="16">
        <v>0.45</v>
      </c>
      <c r="BD2295" s="16">
        <f t="shared" si="467"/>
        <v>1.575</v>
      </c>
      <c r="BE2295" s="16">
        <f t="shared" si="468"/>
        <v>768.9375</v>
      </c>
      <c r="BF2295" s="16">
        <v>0</v>
      </c>
      <c r="BG2295" s="16">
        <f t="shared" si="469"/>
        <v>540</v>
      </c>
      <c r="BH2295" s="16">
        <f t="shared" si="470"/>
        <v>288</v>
      </c>
      <c r="BI2295" s="16">
        <f t="shared" si="471"/>
        <v>3.6</v>
      </c>
    </row>
    <row r="2296" spans="1:61" ht="20.149999999999999" customHeight="1" x14ac:dyDescent="0.35">
      <c r="A2296">
        <v>2295</v>
      </c>
      <c r="B2296" t="s">
        <v>360</v>
      </c>
      <c r="C2296" t="s">
        <v>8908</v>
      </c>
      <c r="D2296" s="15" t="s">
        <v>2624</v>
      </c>
      <c r="E2296" s="12" t="s">
        <v>98</v>
      </c>
      <c r="F2296" s="16">
        <v>20089</v>
      </c>
      <c r="G2296" s="12" t="s">
        <v>2567</v>
      </c>
      <c r="H2296" s="12" t="s">
        <v>2414</v>
      </c>
      <c r="I2296" s="12" t="s">
        <v>92</v>
      </c>
      <c r="J2296" s="12" t="s">
        <v>2401</v>
      </c>
      <c r="K2296" s="12" t="s">
        <v>5619</v>
      </c>
      <c r="N2296" s="16" t="s">
        <v>206</v>
      </c>
      <c r="O2296" s="16" t="s">
        <v>420</v>
      </c>
      <c r="P2296" s="12" t="s">
        <v>131</v>
      </c>
      <c r="Q2296" s="16">
        <v>2023</v>
      </c>
      <c r="R2296" s="16">
        <v>0.62</v>
      </c>
      <c r="T2296" s="16">
        <v>0</v>
      </c>
      <c r="V2296" s="12" t="s">
        <v>204</v>
      </c>
      <c r="W2296" s="12" t="s">
        <v>204</v>
      </c>
      <c r="X2296" s="16">
        <v>1</v>
      </c>
      <c r="Y2296" s="16">
        <v>8</v>
      </c>
      <c r="Z2296" s="16">
        <v>0.62</v>
      </c>
      <c r="AA2296" s="16">
        <f t="shared" si="472"/>
        <v>74.400000000000006</v>
      </c>
      <c r="AB2296" s="16" t="s">
        <v>2404</v>
      </c>
      <c r="AC2296" s="16" t="s">
        <v>2416</v>
      </c>
      <c r="AD2296" s="16">
        <f t="shared" si="456"/>
        <v>26040.000000000004</v>
      </c>
      <c r="AE2296" s="16">
        <f t="shared" si="457"/>
        <v>217</v>
      </c>
      <c r="AF2296" s="16">
        <f t="shared" si="458"/>
        <v>81375</v>
      </c>
      <c r="AG2296" s="16">
        <f t="shared" si="459"/>
        <v>62</v>
      </c>
      <c r="AH2296" s="12">
        <f t="shared" si="460"/>
        <v>0</v>
      </c>
      <c r="AI2296" s="16">
        <f t="shared" si="461"/>
        <v>4.34</v>
      </c>
      <c r="AJ2296" s="16">
        <f t="shared" si="462"/>
        <v>14973</v>
      </c>
      <c r="AK2296" s="16">
        <f t="shared" si="463"/>
        <v>310</v>
      </c>
      <c r="AL2296" s="16">
        <f t="shared" si="464"/>
        <v>3100</v>
      </c>
      <c r="AM2296" s="16">
        <f t="shared" si="465"/>
        <v>44020</v>
      </c>
      <c r="AN2296" s="16">
        <f t="shared" si="466"/>
        <v>169508</v>
      </c>
      <c r="AO2296" s="12" t="s">
        <v>1486</v>
      </c>
      <c r="AP2296" s="16">
        <v>0.62</v>
      </c>
      <c r="AQ2296" s="16" t="s">
        <v>207</v>
      </c>
      <c r="AR2296" s="16" t="s">
        <v>207</v>
      </c>
      <c r="AS2296" s="16" t="s">
        <v>207</v>
      </c>
      <c r="AW2296" s="16" t="s">
        <v>2386</v>
      </c>
      <c r="AX2296" s="16" t="s">
        <v>204</v>
      </c>
      <c r="AY2296" s="16" t="s">
        <v>207</v>
      </c>
      <c r="AZ2296" s="16" t="s">
        <v>207</v>
      </c>
      <c r="BA2296" s="16" t="s">
        <v>207</v>
      </c>
      <c r="BB2296" s="16" t="s">
        <v>207</v>
      </c>
      <c r="BC2296" s="16">
        <v>0.62</v>
      </c>
      <c r="BD2296" s="16">
        <f t="shared" si="467"/>
        <v>2.17</v>
      </c>
      <c r="BE2296" s="16">
        <f t="shared" si="468"/>
        <v>1059.425</v>
      </c>
      <c r="BF2296" s="16">
        <v>0</v>
      </c>
      <c r="BG2296" s="16">
        <f t="shared" si="469"/>
        <v>744</v>
      </c>
      <c r="BH2296" s="16">
        <f t="shared" si="470"/>
        <v>396.8</v>
      </c>
      <c r="BI2296" s="16">
        <f t="shared" si="471"/>
        <v>4.96</v>
      </c>
    </row>
    <row r="2297" spans="1:61" ht="20.149999999999999" customHeight="1" x14ac:dyDescent="0.35">
      <c r="A2297">
        <v>2296</v>
      </c>
      <c r="B2297" t="s">
        <v>360</v>
      </c>
      <c r="C2297" t="s">
        <v>8909</v>
      </c>
      <c r="D2297" s="15" t="s">
        <v>283</v>
      </c>
      <c r="E2297" s="12" t="s">
        <v>98</v>
      </c>
      <c r="F2297" s="16">
        <v>28145</v>
      </c>
      <c r="G2297" s="12" t="s">
        <v>2567</v>
      </c>
      <c r="H2297" s="12" t="s">
        <v>2414</v>
      </c>
      <c r="I2297" s="12" t="s">
        <v>92</v>
      </c>
      <c r="J2297" s="12" t="s">
        <v>2401</v>
      </c>
      <c r="K2297" s="12" t="s">
        <v>5619</v>
      </c>
      <c r="N2297" s="16" t="s">
        <v>206</v>
      </c>
      <c r="O2297" s="16" t="s">
        <v>420</v>
      </c>
      <c r="P2297" s="12" t="s">
        <v>131</v>
      </c>
      <c r="Q2297" s="16">
        <v>2023</v>
      </c>
      <c r="R2297" s="16">
        <v>0.52</v>
      </c>
      <c r="T2297" s="16">
        <v>0</v>
      </c>
      <c r="V2297" s="12" t="s">
        <v>204</v>
      </c>
      <c r="W2297" s="12" t="s">
        <v>204</v>
      </c>
      <c r="X2297" s="16">
        <v>1</v>
      </c>
      <c r="Y2297" s="16">
        <v>8</v>
      </c>
      <c r="Z2297" s="16">
        <v>0.52</v>
      </c>
      <c r="AA2297" s="16">
        <f t="shared" si="472"/>
        <v>62.400000000000006</v>
      </c>
      <c r="AB2297" s="16" t="s">
        <v>2404</v>
      </c>
      <c r="AC2297" s="16" t="s">
        <v>2416</v>
      </c>
      <c r="AD2297" s="16">
        <f t="shared" si="456"/>
        <v>21840.000000000004</v>
      </c>
      <c r="AE2297" s="16">
        <f t="shared" si="457"/>
        <v>182</v>
      </c>
      <c r="AF2297" s="16">
        <f t="shared" si="458"/>
        <v>68250</v>
      </c>
      <c r="AG2297" s="16">
        <f t="shared" si="459"/>
        <v>52</v>
      </c>
      <c r="AH2297" s="12">
        <f t="shared" si="460"/>
        <v>0</v>
      </c>
      <c r="AI2297" s="16">
        <f t="shared" si="461"/>
        <v>3.64</v>
      </c>
      <c r="AJ2297" s="16">
        <f t="shared" si="462"/>
        <v>12558</v>
      </c>
      <c r="AK2297" s="16">
        <f t="shared" si="463"/>
        <v>260</v>
      </c>
      <c r="AL2297" s="16">
        <f t="shared" si="464"/>
        <v>2600</v>
      </c>
      <c r="AM2297" s="16">
        <f t="shared" si="465"/>
        <v>36920</v>
      </c>
      <c r="AN2297" s="16">
        <f t="shared" si="466"/>
        <v>142168</v>
      </c>
      <c r="AO2297" s="12" t="s">
        <v>1486</v>
      </c>
      <c r="AP2297" s="16">
        <v>0.52</v>
      </c>
      <c r="AQ2297" s="16" t="s">
        <v>207</v>
      </c>
      <c r="AR2297" s="16" t="s">
        <v>207</v>
      </c>
      <c r="AS2297" s="16" t="s">
        <v>207</v>
      </c>
      <c r="AW2297" s="16" t="s">
        <v>2386</v>
      </c>
      <c r="AX2297" s="16" t="s">
        <v>204</v>
      </c>
      <c r="AY2297" s="16" t="s">
        <v>207</v>
      </c>
      <c r="AZ2297" s="16" t="s">
        <v>207</v>
      </c>
      <c r="BA2297" s="16" t="s">
        <v>207</v>
      </c>
      <c r="BB2297" s="16" t="s">
        <v>207</v>
      </c>
      <c r="BC2297" s="16">
        <v>0.52</v>
      </c>
      <c r="BD2297" s="16">
        <f t="shared" si="467"/>
        <v>1.82</v>
      </c>
      <c r="BE2297" s="16">
        <f t="shared" si="468"/>
        <v>888.55</v>
      </c>
      <c r="BF2297" s="16">
        <v>0</v>
      </c>
      <c r="BG2297" s="16">
        <f t="shared" si="469"/>
        <v>624</v>
      </c>
      <c r="BH2297" s="16">
        <f t="shared" si="470"/>
        <v>332.8</v>
      </c>
      <c r="BI2297" s="16">
        <f t="shared" si="471"/>
        <v>4.16</v>
      </c>
    </row>
    <row r="2298" spans="1:61" ht="20.149999999999999" customHeight="1" x14ac:dyDescent="0.35">
      <c r="A2298">
        <v>2297</v>
      </c>
      <c r="B2298" t="s">
        <v>360</v>
      </c>
      <c r="C2298" t="s">
        <v>8910</v>
      </c>
      <c r="D2298" s="15" t="s">
        <v>284</v>
      </c>
      <c r="E2298" s="12" t="s">
        <v>93</v>
      </c>
      <c r="F2298" s="16">
        <v>24541</v>
      </c>
      <c r="G2298" s="12" t="s">
        <v>2567</v>
      </c>
      <c r="H2298" s="12" t="s">
        <v>2414</v>
      </c>
      <c r="I2298" s="12" t="s">
        <v>92</v>
      </c>
      <c r="J2298" s="12" t="s">
        <v>2401</v>
      </c>
      <c r="K2298" s="12" t="s">
        <v>5619</v>
      </c>
      <c r="N2298" s="16" t="s">
        <v>206</v>
      </c>
      <c r="O2298" s="16" t="s">
        <v>420</v>
      </c>
      <c r="P2298" s="12" t="s">
        <v>131</v>
      </c>
      <c r="Q2298" s="16">
        <v>2023</v>
      </c>
      <c r="R2298" s="16">
        <v>0.67</v>
      </c>
      <c r="T2298" s="16">
        <v>0</v>
      </c>
      <c r="V2298" s="12" t="s">
        <v>204</v>
      </c>
      <c r="W2298" s="12" t="s">
        <v>204</v>
      </c>
      <c r="X2298" s="16">
        <v>1</v>
      </c>
      <c r="Y2298" s="16">
        <v>8</v>
      </c>
      <c r="Z2298" s="16">
        <v>0.67</v>
      </c>
      <c r="AA2298" s="16">
        <f t="shared" si="472"/>
        <v>80.400000000000006</v>
      </c>
      <c r="AB2298" s="16" t="s">
        <v>2404</v>
      </c>
      <c r="AC2298" s="16" t="s">
        <v>2416</v>
      </c>
      <c r="AD2298" s="16">
        <f t="shared" si="456"/>
        <v>28140.000000000004</v>
      </c>
      <c r="AE2298" s="16">
        <f t="shared" si="457"/>
        <v>234.5</v>
      </c>
      <c r="AF2298" s="16">
        <f t="shared" si="458"/>
        <v>87937.5</v>
      </c>
      <c r="AG2298" s="16">
        <f t="shared" si="459"/>
        <v>67</v>
      </c>
      <c r="AH2298" s="12">
        <f t="shared" si="460"/>
        <v>0</v>
      </c>
      <c r="AI2298" s="16">
        <f t="shared" si="461"/>
        <v>4.6900000000000004</v>
      </c>
      <c r="AJ2298" s="16">
        <f t="shared" si="462"/>
        <v>16180.500000000002</v>
      </c>
      <c r="AK2298" s="16">
        <f t="shared" si="463"/>
        <v>335</v>
      </c>
      <c r="AL2298" s="16">
        <f t="shared" si="464"/>
        <v>3350</v>
      </c>
      <c r="AM2298" s="16">
        <f t="shared" si="465"/>
        <v>47570</v>
      </c>
      <c r="AN2298" s="16">
        <f t="shared" si="466"/>
        <v>183178</v>
      </c>
      <c r="AO2298" s="12" t="s">
        <v>1486</v>
      </c>
      <c r="AP2298" s="16">
        <v>0.67</v>
      </c>
      <c r="AQ2298" s="16" t="s">
        <v>207</v>
      </c>
      <c r="AR2298" s="16" t="s">
        <v>207</v>
      </c>
      <c r="AS2298" s="16" t="s">
        <v>207</v>
      </c>
      <c r="AW2298" s="16" t="s">
        <v>2386</v>
      </c>
      <c r="AX2298" s="16" t="s">
        <v>204</v>
      </c>
      <c r="AY2298" s="16" t="s">
        <v>207</v>
      </c>
      <c r="AZ2298" s="16" t="s">
        <v>207</v>
      </c>
      <c r="BA2298" s="16" t="s">
        <v>207</v>
      </c>
      <c r="BB2298" s="16" t="s">
        <v>207</v>
      </c>
      <c r="BC2298" s="16">
        <v>0.67</v>
      </c>
      <c r="BD2298" s="16">
        <f t="shared" si="467"/>
        <v>2.3450000000000002</v>
      </c>
      <c r="BE2298" s="16">
        <f t="shared" si="468"/>
        <v>1144.8625</v>
      </c>
      <c r="BF2298" s="16">
        <v>0</v>
      </c>
      <c r="BG2298" s="16">
        <f t="shared" si="469"/>
        <v>804</v>
      </c>
      <c r="BH2298" s="16">
        <f t="shared" si="470"/>
        <v>428.8</v>
      </c>
      <c r="BI2298" s="16">
        <f t="shared" si="471"/>
        <v>5.36</v>
      </c>
    </row>
    <row r="2299" spans="1:61" ht="20.149999999999999" customHeight="1" x14ac:dyDescent="0.35">
      <c r="A2299">
        <v>2298</v>
      </c>
      <c r="B2299" t="s">
        <v>360</v>
      </c>
      <c r="C2299" t="s">
        <v>8911</v>
      </c>
      <c r="D2299" s="15" t="s">
        <v>285</v>
      </c>
      <c r="E2299" s="12" t="s">
        <v>98</v>
      </c>
      <c r="F2299" s="16">
        <v>27014</v>
      </c>
      <c r="G2299" s="12" t="s">
        <v>2567</v>
      </c>
      <c r="H2299" s="12" t="s">
        <v>2414</v>
      </c>
      <c r="I2299" s="12" t="s">
        <v>92</v>
      </c>
      <c r="J2299" s="12" t="s">
        <v>2401</v>
      </c>
      <c r="K2299" s="12" t="s">
        <v>5619</v>
      </c>
      <c r="N2299" s="16" t="s">
        <v>206</v>
      </c>
      <c r="O2299" s="16" t="s">
        <v>420</v>
      </c>
      <c r="P2299" s="12" t="s">
        <v>131</v>
      </c>
      <c r="Q2299" s="16">
        <v>2023</v>
      </c>
      <c r="R2299" s="16">
        <v>0.79</v>
      </c>
      <c r="T2299" s="16">
        <v>0</v>
      </c>
      <c r="V2299" s="12" t="s">
        <v>204</v>
      </c>
      <c r="W2299" s="12" t="s">
        <v>204</v>
      </c>
      <c r="X2299" s="16">
        <v>1</v>
      </c>
      <c r="Y2299" s="16">
        <v>8</v>
      </c>
      <c r="Z2299" s="16">
        <v>0.79</v>
      </c>
      <c r="AA2299" s="16">
        <f t="shared" si="472"/>
        <v>94.800000000000011</v>
      </c>
      <c r="AB2299" s="16" t="s">
        <v>2404</v>
      </c>
      <c r="AC2299" s="16" t="s">
        <v>2416</v>
      </c>
      <c r="AD2299" s="16">
        <f t="shared" si="456"/>
        <v>33180.000000000007</v>
      </c>
      <c r="AE2299" s="16">
        <f t="shared" si="457"/>
        <v>276.5</v>
      </c>
      <c r="AF2299" s="16">
        <f t="shared" si="458"/>
        <v>103687.5</v>
      </c>
      <c r="AG2299" s="16">
        <f t="shared" si="459"/>
        <v>79</v>
      </c>
      <c r="AH2299" s="12">
        <f t="shared" si="460"/>
        <v>0</v>
      </c>
      <c r="AI2299" s="16">
        <f t="shared" si="461"/>
        <v>5.53</v>
      </c>
      <c r="AJ2299" s="16">
        <f t="shared" si="462"/>
        <v>19078.5</v>
      </c>
      <c r="AK2299" s="16">
        <f t="shared" si="463"/>
        <v>395</v>
      </c>
      <c r="AL2299" s="16">
        <f t="shared" si="464"/>
        <v>3950</v>
      </c>
      <c r="AM2299" s="16">
        <f t="shared" si="465"/>
        <v>56090</v>
      </c>
      <c r="AN2299" s="16">
        <f t="shared" si="466"/>
        <v>215986</v>
      </c>
      <c r="AO2299" s="12" t="s">
        <v>1486</v>
      </c>
      <c r="AP2299" s="16">
        <v>0.79</v>
      </c>
      <c r="AQ2299" s="16" t="s">
        <v>207</v>
      </c>
      <c r="AR2299" s="16" t="s">
        <v>207</v>
      </c>
      <c r="AS2299" s="16" t="s">
        <v>207</v>
      </c>
      <c r="AW2299" s="16" t="s">
        <v>2386</v>
      </c>
      <c r="AX2299" s="16" t="s">
        <v>204</v>
      </c>
      <c r="AY2299" s="16" t="s">
        <v>207</v>
      </c>
      <c r="AZ2299" s="16" t="s">
        <v>207</v>
      </c>
      <c r="BA2299" s="16" t="s">
        <v>207</v>
      </c>
      <c r="BB2299" s="16" t="s">
        <v>207</v>
      </c>
      <c r="BC2299" s="16">
        <v>0.79</v>
      </c>
      <c r="BD2299" s="16">
        <f t="shared" si="467"/>
        <v>2.7650000000000001</v>
      </c>
      <c r="BE2299" s="16">
        <f t="shared" si="468"/>
        <v>1349.9124999999999</v>
      </c>
      <c r="BF2299" s="16">
        <v>0</v>
      </c>
      <c r="BG2299" s="16">
        <f t="shared" si="469"/>
        <v>948</v>
      </c>
      <c r="BH2299" s="16">
        <f t="shared" si="470"/>
        <v>505.6</v>
      </c>
      <c r="BI2299" s="16">
        <f t="shared" si="471"/>
        <v>6.32</v>
      </c>
    </row>
    <row r="2300" spans="1:61" ht="20.149999999999999" customHeight="1" x14ac:dyDescent="0.35">
      <c r="A2300">
        <v>2299</v>
      </c>
      <c r="B2300" t="s">
        <v>360</v>
      </c>
      <c r="C2300" t="s">
        <v>8912</v>
      </c>
      <c r="D2300" s="15" t="s">
        <v>286</v>
      </c>
      <c r="E2300" s="12" t="s">
        <v>98</v>
      </c>
      <c r="F2300" s="16">
        <v>30761</v>
      </c>
      <c r="G2300" s="12" t="s">
        <v>2567</v>
      </c>
      <c r="H2300" s="12" t="s">
        <v>2414</v>
      </c>
      <c r="I2300" s="12" t="s">
        <v>92</v>
      </c>
      <c r="J2300" s="12" t="s">
        <v>2401</v>
      </c>
      <c r="K2300" s="12" t="s">
        <v>5619</v>
      </c>
      <c r="N2300" s="16" t="s">
        <v>206</v>
      </c>
      <c r="O2300" s="16" t="s">
        <v>420</v>
      </c>
      <c r="P2300" s="12" t="s">
        <v>131</v>
      </c>
      <c r="Q2300" s="16">
        <v>2023</v>
      </c>
      <c r="R2300" s="16">
        <v>0.5</v>
      </c>
      <c r="T2300" s="16">
        <v>0</v>
      </c>
      <c r="V2300" s="12" t="s">
        <v>204</v>
      </c>
      <c r="W2300" s="12" t="s">
        <v>204</v>
      </c>
      <c r="X2300" s="16">
        <v>1</v>
      </c>
      <c r="Y2300" s="16">
        <v>8</v>
      </c>
      <c r="Z2300" s="16">
        <v>0.5</v>
      </c>
      <c r="AA2300" s="16">
        <f t="shared" si="472"/>
        <v>60</v>
      </c>
      <c r="AB2300" s="16" t="s">
        <v>2404</v>
      </c>
      <c r="AC2300" s="16" t="s">
        <v>2416</v>
      </c>
      <c r="AD2300" s="16">
        <f t="shared" si="456"/>
        <v>21000</v>
      </c>
      <c r="AE2300" s="16">
        <f t="shared" si="457"/>
        <v>175</v>
      </c>
      <c r="AF2300" s="16">
        <f t="shared" si="458"/>
        <v>65625</v>
      </c>
      <c r="AG2300" s="16">
        <f t="shared" si="459"/>
        <v>50</v>
      </c>
      <c r="AH2300" s="12">
        <f t="shared" si="460"/>
        <v>0</v>
      </c>
      <c r="AI2300" s="16">
        <f t="shared" si="461"/>
        <v>3.5</v>
      </c>
      <c r="AJ2300" s="16">
        <f t="shared" si="462"/>
        <v>12075</v>
      </c>
      <c r="AK2300" s="16">
        <f t="shared" si="463"/>
        <v>250</v>
      </c>
      <c r="AL2300" s="16">
        <f t="shared" si="464"/>
        <v>2500</v>
      </c>
      <c r="AM2300" s="16">
        <f t="shared" si="465"/>
        <v>35500</v>
      </c>
      <c r="AN2300" s="16">
        <f t="shared" si="466"/>
        <v>136700</v>
      </c>
      <c r="AO2300" s="12" t="s">
        <v>1486</v>
      </c>
      <c r="AP2300" s="16">
        <v>0.5</v>
      </c>
      <c r="AQ2300" s="16" t="s">
        <v>207</v>
      </c>
      <c r="AR2300" s="16" t="s">
        <v>207</v>
      </c>
      <c r="AS2300" s="16" t="s">
        <v>207</v>
      </c>
      <c r="AW2300" s="16" t="s">
        <v>2386</v>
      </c>
      <c r="AX2300" s="16" t="s">
        <v>204</v>
      </c>
      <c r="AY2300" s="16" t="s">
        <v>207</v>
      </c>
      <c r="AZ2300" s="16" t="s">
        <v>207</v>
      </c>
      <c r="BA2300" s="16" t="s">
        <v>207</v>
      </c>
      <c r="BB2300" s="16" t="s">
        <v>207</v>
      </c>
      <c r="BC2300" s="16">
        <v>0.5</v>
      </c>
      <c r="BD2300" s="16">
        <f t="shared" si="467"/>
        <v>1.75</v>
      </c>
      <c r="BE2300" s="16">
        <f t="shared" si="468"/>
        <v>854.375</v>
      </c>
      <c r="BF2300" s="16">
        <v>0</v>
      </c>
      <c r="BG2300" s="16">
        <f t="shared" si="469"/>
        <v>600</v>
      </c>
      <c r="BH2300" s="16">
        <f t="shared" si="470"/>
        <v>320</v>
      </c>
      <c r="BI2300" s="16">
        <f t="shared" si="471"/>
        <v>4</v>
      </c>
    </row>
    <row r="2301" spans="1:61" ht="20.149999999999999" customHeight="1" x14ac:dyDescent="0.35">
      <c r="A2301">
        <v>2300</v>
      </c>
      <c r="B2301" t="s">
        <v>360</v>
      </c>
      <c r="C2301" t="s">
        <v>8913</v>
      </c>
      <c r="D2301" s="15" t="s">
        <v>2625</v>
      </c>
      <c r="E2301" s="12" t="s">
        <v>98</v>
      </c>
      <c r="G2301" s="12" t="s">
        <v>2567</v>
      </c>
      <c r="H2301" s="12" t="s">
        <v>2414</v>
      </c>
      <c r="I2301" s="12" t="s">
        <v>92</v>
      </c>
      <c r="J2301" s="12" t="s">
        <v>2401</v>
      </c>
      <c r="K2301" s="12" t="s">
        <v>5619</v>
      </c>
      <c r="N2301" s="16" t="s">
        <v>206</v>
      </c>
      <c r="O2301" s="16" t="s">
        <v>420</v>
      </c>
      <c r="P2301" s="12" t="s">
        <v>131</v>
      </c>
      <c r="Q2301" s="16">
        <v>2023</v>
      </c>
      <c r="R2301" s="16">
        <v>0.5</v>
      </c>
      <c r="T2301" s="16">
        <v>0</v>
      </c>
      <c r="V2301" s="12" t="s">
        <v>204</v>
      </c>
      <c r="W2301" s="12" t="s">
        <v>204</v>
      </c>
      <c r="X2301" s="16">
        <v>1</v>
      </c>
      <c r="Y2301" s="16">
        <v>8</v>
      </c>
      <c r="Z2301" s="16">
        <v>0.5</v>
      </c>
      <c r="AA2301" s="16">
        <f t="shared" si="472"/>
        <v>60</v>
      </c>
      <c r="AB2301" s="16" t="s">
        <v>2404</v>
      </c>
      <c r="AC2301" s="16" t="s">
        <v>2416</v>
      </c>
      <c r="AD2301" s="16">
        <f t="shared" si="456"/>
        <v>21000</v>
      </c>
      <c r="AE2301" s="16">
        <f t="shared" si="457"/>
        <v>175</v>
      </c>
      <c r="AF2301" s="16">
        <f t="shared" si="458"/>
        <v>65625</v>
      </c>
      <c r="AG2301" s="16">
        <f t="shared" si="459"/>
        <v>50</v>
      </c>
      <c r="AH2301" s="12">
        <f t="shared" si="460"/>
        <v>0</v>
      </c>
      <c r="AI2301" s="16">
        <f t="shared" si="461"/>
        <v>3.5</v>
      </c>
      <c r="AJ2301" s="16">
        <f t="shared" si="462"/>
        <v>12075</v>
      </c>
      <c r="AK2301" s="16">
        <f t="shared" si="463"/>
        <v>250</v>
      </c>
      <c r="AL2301" s="16">
        <f t="shared" si="464"/>
        <v>2500</v>
      </c>
      <c r="AM2301" s="16">
        <f t="shared" si="465"/>
        <v>35500</v>
      </c>
      <c r="AN2301" s="16">
        <f t="shared" si="466"/>
        <v>136700</v>
      </c>
      <c r="AO2301" s="12" t="s">
        <v>1486</v>
      </c>
      <c r="AP2301" s="16">
        <v>0.5</v>
      </c>
      <c r="AQ2301" s="16" t="s">
        <v>207</v>
      </c>
      <c r="AR2301" s="16" t="s">
        <v>207</v>
      </c>
      <c r="AS2301" s="16" t="s">
        <v>207</v>
      </c>
      <c r="AW2301" s="16" t="s">
        <v>2386</v>
      </c>
      <c r="AX2301" s="16" t="s">
        <v>204</v>
      </c>
      <c r="AY2301" s="16" t="s">
        <v>207</v>
      </c>
      <c r="AZ2301" s="16" t="s">
        <v>207</v>
      </c>
      <c r="BA2301" s="16" t="s">
        <v>207</v>
      </c>
      <c r="BB2301" s="16" t="s">
        <v>207</v>
      </c>
      <c r="BC2301" s="16">
        <v>0.5</v>
      </c>
      <c r="BD2301" s="16">
        <f t="shared" si="467"/>
        <v>1.75</v>
      </c>
      <c r="BE2301" s="16">
        <f t="shared" si="468"/>
        <v>854.375</v>
      </c>
      <c r="BF2301" s="16">
        <v>0</v>
      </c>
      <c r="BG2301" s="16">
        <f t="shared" si="469"/>
        <v>600</v>
      </c>
      <c r="BH2301" s="16">
        <f t="shared" si="470"/>
        <v>320</v>
      </c>
      <c r="BI2301" s="16">
        <f t="shared" si="471"/>
        <v>4</v>
      </c>
    </row>
    <row r="2302" spans="1:61" ht="20.149999999999999" customHeight="1" x14ac:dyDescent="0.35">
      <c r="A2302">
        <v>2301</v>
      </c>
      <c r="B2302" t="s">
        <v>360</v>
      </c>
      <c r="C2302" t="s">
        <v>8914</v>
      </c>
      <c r="D2302" s="15" t="s">
        <v>287</v>
      </c>
      <c r="E2302" s="12" t="s">
        <v>98</v>
      </c>
      <c r="F2302" s="16">
        <v>28041</v>
      </c>
      <c r="G2302" s="12" t="s">
        <v>2567</v>
      </c>
      <c r="H2302" s="12" t="s">
        <v>2414</v>
      </c>
      <c r="I2302" s="12" t="s">
        <v>92</v>
      </c>
      <c r="J2302" s="12" t="s">
        <v>2401</v>
      </c>
      <c r="K2302" s="12" t="s">
        <v>5619</v>
      </c>
      <c r="N2302" s="16" t="s">
        <v>205</v>
      </c>
      <c r="O2302" s="16" t="s">
        <v>420</v>
      </c>
      <c r="P2302" s="12" t="s">
        <v>131</v>
      </c>
      <c r="Q2302" s="16">
        <v>2023</v>
      </c>
      <c r="R2302" s="16">
        <v>1.5</v>
      </c>
      <c r="T2302" s="16">
        <v>0</v>
      </c>
      <c r="V2302" s="12" t="s">
        <v>204</v>
      </c>
      <c r="W2302" s="12" t="s">
        <v>204</v>
      </c>
      <c r="X2302" s="16">
        <v>1</v>
      </c>
      <c r="Y2302" s="16">
        <v>8</v>
      </c>
      <c r="Z2302" s="16">
        <v>1.5</v>
      </c>
      <c r="AA2302" s="16">
        <f t="shared" si="472"/>
        <v>180</v>
      </c>
      <c r="AB2302" s="16" t="s">
        <v>2404</v>
      </c>
      <c r="AC2302" s="16" t="s">
        <v>2416</v>
      </c>
      <c r="AD2302" s="16">
        <f t="shared" si="456"/>
        <v>63000</v>
      </c>
      <c r="AE2302" s="16">
        <f t="shared" si="457"/>
        <v>525</v>
      </c>
      <c r="AF2302" s="16">
        <f t="shared" si="458"/>
        <v>196875</v>
      </c>
      <c r="AG2302" s="16">
        <f t="shared" si="459"/>
        <v>150</v>
      </c>
      <c r="AH2302" s="12">
        <f t="shared" si="460"/>
        <v>0</v>
      </c>
      <c r="AI2302" s="16">
        <f t="shared" si="461"/>
        <v>10.5</v>
      </c>
      <c r="AJ2302" s="16">
        <f t="shared" si="462"/>
        <v>36225</v>
      </c>
      <c r="AK2302" s="16">
        <f t="shared" si="463"/>
        <v>750</v>
      </c>
      <c r="AL2302" s="16">
        <f t="shared" si="464"/>
        <v>7500</v>
      </c>
      <c r="AM2302" s="16">
        <f t="shared" si="465"/>
        <v>106500</v>
      </c>
      <c r="AN2302" s="16">
        <f t="shared" si="466"/>
        <v>410100</v>
      </c>
      <c r="AO2302" s="12" t="s">
        <v>1486</v>
      </c>
      <c r="AP2302" s="16">
        <v>1.5</v>
      </c>
      <c r="AQ2302" s="16" t="s">
        <v>207</v>
      </c>
      <c r="AR2302" s="16" t="s">
        <v>207</v>
      </c>
      <c r="AS2302" s="16" t="s">
        <v>207</v>
      </c>
      <c r="AW2302" s="16" t="s">
        <v>2386</v>
      </c>
      <c r="AX2302" s="16" t="s">
        <v>204</v>
      </c>
      <c r="AY2302" s="16" t="s">
        <v>207</v>
      </c>
      <c r="AZ2302" s="16" t="s">
        <v>207</v>
      </c>
      <c r="BA2302" s="16" t="s">
        <v>207</v>
      </c>
      <c r="BB2302" s="16" t="s">
        <v>207</v>
      </c>
      <c r="BC2302" s="16">
        <v>1.5</v>
      </c>
      <c r="BD2302" s="16">
        <f t="shared" si="467"/>
        <v>5.25</v>
      </c>
      <c r="BE2302" s="16">
        <f t="shared" si="468"/>
        <v>2563.125</v>
      </c>
      <c r="BF2302" s="16">
        <v>0</v>
      </c>
      <c r="BG2302" s="16">
        <f t="shared" si="469"/>
        <v>1800</v>
      </c>
      <c r="BH2302" s="16">
        <f t="shared" si="470"/>
        <v>960</v>
      </c>
      <c r="BI2302" s="16">
        <f t="shared" si="471"/>
        <v>12</v>
      </c>
    </row>
    <row r="2303" spans="1:61" ht="20.149999999999999" customHeight="1" x14ac:dyDescent="0.35">
      <c r="A2303">
        <v>2302</v>
      </c>
      <c r="B2303" t="s">
        <v>360</v>
      </c>
      <c r="C2303" t="s">
        <v>8915</v>
      </c>
      <c r="D2303" s="15" t="s">
        <v>288</v>
      </c>
      <c r="E2303" s="12" t="s">
        <v>93</v>
      </c>
      <c r="F2303" s="16" t="s">
        <v>2626</v>
      </c>
      <c r="G2303" s="12" t="s">
        <v>2567</v>
      </c>
      <c r="H2303" s="12" t="s">
        <v>2414</v>
      </c>
      <c r="I2303" s="12" t="s">
        <v>92</v>
      </c>
      <c r="J2303" s="12" t="s">
        <v>2401</v>
      </c>
      <c r="K2303" s="12" t="s">
        <v>5619</v>
      </c>
      <c r="N2303" s="16" t="s">
        <v>206</v>
      </c>
      <c r="O2303" s="16" t="s">
        <v>420</v>
      </c>
      <c r="P2303" s="12" t="s">
        <v>131</v>
      </c>
      <c r="Q2303" s="16">
        <v>2023</v>
      </c>
      <c r="R2303" s="16">
        <v>1.19</v>
      </c>
      <c r="T2303" s="16">
        <v>0</v>
      </c>
      <c r="V2303" s="12" t="s">
        <v>204</v>
      </c>
      <c r="W2303" s="12" t="s">
        <v>204</v>
      </c>
      <c r="X2303" s="16">
        <v>1</v>
      </c>
      <c r="Y2303" s="16">
        <v>8</v>
      </c>
      <c r="Z2303" s="16">
        <v>1.19</v>
      </c>
      <c r="AA2303" s="16">
        <f t="shared" si="472"/>
        <v>142.79999999999998</v>
      </c>
      <c r="AB2303" s="16" t="s">
        <v>2404</v>
      </c>
      <c r="AC2303" s="16" t="s">
        <v>2416</v>
      </c>
      <c r="AD2303" s="16">
        <f t="shared" si="456"/>
        <v>49979.999999999993</v>
      </c>
      <c r="AE2303" s="16">
        <f t="shared" si="457"/>
        <v>416.5</v>
      </c>
      <c r="AF2303" s="16">
        <f t="shared" si="458"/>
        <v>156187.5</v>
      </c>
      <c r="AG2303" s="16">
        <f t="shared" si="459"/>
        <v>119</v>
      </c>
      <c r="AH2303" s="12">
        <f t="shared" si="460"/>
        <v>0</v>
      </c>
      <c r="AI2303" s="16">
        <f t="shared" si="461"/>
        <v>8.33</v>
      </c>
      <c r="AJ2303" s="16">
        <f t="shared" si="462"/>
        <v>28738.5</v>
      </c>
      <c r="AK2303" s="16">
        <f t="shared" si="463"/>
        <v>595</v>
      </c>
      <c r="AL2303" s="16">
        <f t="shared" si="464"/>
        <v>5950</v>
      </c>
      <c r="AM2303" s="16">
        <f t="shared" si="465"/>
        <v>84490</v>
      </c>
      <c r="AN2303" s="16">
        <f t="shared" si="466"/>
        <v>325346</v>
      </c>
      <c r="AO2303" s="12" t="s">
        <v>1486</v>
      </c>
      <c r="AP2303" s="16">
        <v>1.19</v>
      </c>
      <c r="AQ2303" s="16" t="s">
        <v>207</v>
      </c>
      <c r="AR2303" s="16" t="s">
        <v>207</v>
      </c>
      <c r="AS2303" s="16" t="s">
        <v>207</v>
      </c>
      <c r="AW2303" s="16" t="s">
        <v>2386</v>
      </c>
      <c r="AX2303" s="16" t="s">
        <v>204</v>
      </c>
      <c r="AY2303" s="16" t="s">
        <v>207</v>
      </c>
      <c r="AZ2303" s="16" t="s">
        <v>207</v>
      </c>
      <c r="BA2303" s="16" t="s">
        <v>207</v>
      </c>
      <c r="BB2303" s="16" t="s">
        <v>207</v>
      </c>
      <c r="BC2303" s="16">
        <v>1.19</v>
      </c>
      <c r="BD2303" s="16">
        <f t="shared" si="467"/>
        <v>4.165</v>
      </c>
      <c r="BE2303" s="16">
        <f t="shared" si="468"/>
        <v>2033.4124999999999</v>
      </c>
      <c r="BF2303" s="16">
        <v>0</v>
      </c>
      <c r="BG2303" s="16">
        <f t="shared" si="469"/>
        <v>1428</v>
      </c>
      <c r="BH2303" s="16">
        <f t="shared" si="470"/>
        <v>761.59999999999991</v>
      </c>
      <c r="BI2303" s="16">
        <f t="shared" si="471"/>
        <v>9.52</v>
      </c>
    </row>
    <row r="2304" spans="1:61" ht="20.149999999999999" customHeight="1" x14ac:dyDescent="0.35">
      <c r="A2304">
        <v>2303</v>
      </c>
      <c r="B2304" t="s">
        <v>360</v>
      </c>
      <c r="C2304" t="s">
        <v>8916</v>
      </c>
      <c r="D2304" s="15" t="s">
        <v>289</v>
      </c>
      <c r="E2304" s="12" t="s">
        <v>98</v>
      </c>
      <c r="G2304" s="12" t="s">
        <v>2567</v>
      </c>
      <c r="H2304" s="12" t="s">
        <v>2414</v>
      </c>
      <c r="I2304" s="12" t="s">
        <v>92</v>
      </c>
      <c r="J2304" s="12" t="s">
        <v>2401</v>
      </c>
      <c r="K2304" s="12" t="s">
        <v>5619</v>
      </c>
      <c r="N2304" s="16" t="s">
        <v>206</v>
      </c>
      <c r="O2304" s="16" t="s">
        <v>420</v>
      </c>
      <c r="P2304" s="12" t="s">
        <v>131</v>
      </c>
      <c r="Q2304" s="16">
        <v>2023</v>
      </c>
      <c r="R2304" s="16">
        <v>2</v>
      </c>
      <c r="T2304" s="16">
        <v>0</v>
      </c>
      <c r="V2304" s="12" t="s">
        <v>204</v>
      </c>
      <c r="W2304" s="12" t="s">
        <v>204</v>
      </c>
      <c r="X2304" s="16">
        <v>1</v>
      </c>
      <c r="Y2304" s="16">
        <v>8</v>
      </c>
      <c r="Z2304" s="16">
        <v>2</v>
      </c>
      <c r="AA2304" s="16">
        <f t="shared" si="472"/>
        <v>240</v>
      </c>
      <c r="AB2304" s="16" t="s">
        <v>2404</v>
      </c>
      <c r="AC2304" s="16" t="s">
        <v>2416</v>
      </c>
      <c r="AD2304" s="16">
        <f t="shared" si="456"/>
        <v>84000</v>
      </c>
      <c r="AE2304" s="16">
        <f t="shared" si="457"/>
        <v>700</v>
      </c>
      <c r="AF2304" s="16">
        <f t="shared" si="458"/>
        <v>262500</v>
      </c>
      <c r="AG2304" s="16">
        <f t="shared" si="459"/>
        <v>200</v>
      </c>
      <c r="AH2304" s="12">
        <f t="shared" si="460"/>
        <v>0</v>
      </c>
      <c r="AI2304" s="16">
        <f t="shared" si="461"/>
        <v>14</v>
      </c>
      <c r="AJ2304" s="16">
        <f t="shared" si="462"/>
        <v>48300</v>
      </c>
      <c r="AK2304" s="16">
        <f t="shared" si="463"/>
        <v>1000</v>
      </c>
      <c r="AL2304" s="16">
        <f t="shared" si="464"/>
        <v>10000</v>
      </c>
      <c r="AM2304" s="16">
        <f t="shared" si="465"/>
        <v>142000</v>
      </c>
      <c r="AN2304" s="16">
        <f t="shared" si="466"/>
        <v>546800</v>
      </c>
      <c r="AO2304" s="12" t="s">
        <v>1486</v>
      </c>
      <c r="AP2304" s="16">
        <v>2</v>
      </c>
      <c r="AQ2304" s="16" t="s">
        <v>207</v>
      </c>
      <c r="AR2304" s="16" t="s">
        <v>207</v>
      </c>
      <c r="AS2304" s="16" t="s">
        <v>207</v>
      </c>
      <c r="AW2304" s="16" t="s">
        <v>2386</v>
      </c>
      <c r="AX2304" s="16" t="s">
        <v>204</v>
      </c>
      <c r="AY2304" s="16" t="s">
        <v>207</v>
      </c>
      <c r="AZ2304" s="16" t="s">
        <v>207</v>
      </c>
      <c r="BA2304" s="16" t="s">
        <v>207</v>
      </c>
      <c r="BB2304" s="16" t="s">
        <v>207</v>
      </c>
      <c r="BC2304" s="16">
        <v>2</v>
      </c>
      <c r="BD2304" s="16">
        <f t="shared" si="467"/>
        <v>7</v>
      </c>
      <c r="BE2304" s="16">
        <f t="shared" si="468"/>
        <v>3417.5</v>
      </c>
      <c r="BF2304" s="16">
        <v>0</v>
      </c>
      <c r="BG2304" s="16">
        <f t="shared" si="469"/>
        <v>2400</v>
      </c>
      <c r="BH2304" s="16">
        <f t="shared" si="470"/>
        <v>1280</v>
      </c>
      <c r="BI2304" s="16">
        <f t="shared" si="471"/>
        <v>16</v>
      </c>
    </row>
    <row r="2305" spans="1:61" ht="20.149999999999999" customHeight="1" x14ac:dyDescent="0.35">
      <c r="A2305">
        <v>2304</v>
      </c>
      <c r="B2305" t="s">
        <v>360</v>
      </c>
      <c r="C2305" t="s">
        <v>8917</v>
      </c>
      <c r="D2305" s="15" t="s">
        <v>290</v>
      </c>
      <c r="E2305" s="12" t="s">
        <v>98</v>
      </c>
      <c r="G2305" s="12" t="s">
        <v>2567</v>
      </c>
      <c r="H2305" s="12" t="s">
        <v>2414</v>
      </c>
      <c r="I2305" s="12" t="s">
        <v>92</v>
      </c>
      <c r="J2305" s="12" t="s">
        <v>2401</v>
      </c>
      <c r="K2305" s="12" t="s">
        <v>5619</v>
      </c>
      <c r="N2305" s="16" t="s">
        <v>206</v>
      </c>
      <c r="O2305" s="16" t="s">
        <v>420</v>
      </c>
      <c r="P2305" s="12" t="s">
        <v>131</v>
      </c>
      <c r="Q2305" s="16">
        <v>2023</v>
      </c>
      <c r="R2305" s="16">
        <v>0.5</v>
      </c>
      <c r="T2305" s="16">
        <v>0</v>
      </c>
      <c r="V2305" s="12" t="s">
        <v>204</v>
      </c>
      <c r="W2305" s="12" t="s">
        <v>204</v>
      </c>
      <c r="X2305" s="16">
        <v>1</v>
      </c>
      <c r="Y2305" s="16">
        <v>8</v>
      </c>
      <c r="Z2305" s="16">
        <v>0.5</v>
      </c>
      <c r="AA2305" s="16">
        <f t="shared" si="472"/>
        <v>60</v>
      </c>
      <c r="AB2305" s="16" t="s">
        <v>2404</v>
      </c>
      <c r="AC2305" s="16" t="s">
        <v>2416</v>
      </c>
      <c r="AD2305" s="16">
        <f t="shared" si="456"/>
        <v>21000</v>
      </c>
      <c r="AE2305" s="16">
        <f t="shared" si="457"/>
        <v>175</v>
      </c>
      <c r="AF2305" s="16">
        <f t="shared" si="458"/>
        <v>65625</v>
      </c>
      <c r="AG2305" s="16">
        <f t="shared" si="459"/>
        <v>50</v>
      </c>
      <c r="AH2305" s="12">
        <f t="shared" si="460"/>
        <v>0</v>
      </c>
      <c r="AI2305" s="16">
        <f t="shared" si="461"/>
        <v>3.5</v>
      </c>
      <c r="AJ2305" s="16">
        <f t="shared" si="462"/>
        <v>12075</v>
      </c>
      <c r="AK2305" s="16">
        <f t="shared" si="463"/>
        <v>250</v>
      </c>
      <c r="AL2305" s="16">
        <f t="shared" si="464"/>
        <v>2500</v>
      </c>
      <c r="AM2305" s="16">
        <f t="shared" si="465"/>
        <v>35500</v>
      </c>
      <c r="AN2305" s="16">
        <f t="shared" si="466"/>
        <v>136700</v>
      </c>
      <c r="AO2305" s="12" t="s">
        <v>1486</v>
      </c>
      <c r="AP2305" s="16">
        <v>0.5</v>
      </c>
      <c r="AQ2305" s="16" t="s">
        <v>207</v>
      </c>
      <c r="AR2305" s="16" t="s">
        <v>207</v>
      </c>
      <c r="AS2305" s="16" t="s">
        <v>207</v>
      </c>
      <c r="AW2305" s="16" t="s">
        <v>2386</v>
      </c>
      <c r="AX2305" s="16" t="s">
        <v>204</v>
      </c>
      <c r="AY2305" s="16" t="s">
        <v>207</v>
      </c>
      <c r="AZ2305" s="16" t="s">
        <v>207</v>
      </c>
      <c r="BA2305" s="16" t="s">
        <v>207</v>
      </c>
      <c r="BB2305" s="16" t="s">
        <v>207</v>
      </c>
      <c r="BC2305" s="16">
        <v>0.5</v>
      </c>
      <c r="BD2305" s="16">
        <f t="shared" si="467"/>
        <v>1.75</v>
      </c>
      <c r="BE2305" s="16">
        <f t="shared" si="468"/>
        <v>854.375</v>
      </c>
      <c r="BF2305" s="16">
        <v>0</v>
      </c>
      <c r="BG2305" s="16">
        <f t="shared" si="469"/>
        <v>600</v>
      </c>
      <c r="BH2305" s="16">
        <f t="shared" si="470"/>
        <v>320</v>
      </c>
      <c r="BI2305" s="16">
        <f t="shared" si="471"/>
        <v>4</v>
      </c>
    </row>
    <row r="2306" spans="1:61" x14ac:dyDescent="0.35">
      <c r="A2306">
        <v>2305</v>
      </c>
      <c r="B2306" t="s">
        <v>360</v>
      </c>
      <c r="C2306" t="s">
        <v>8918</v>
      </c>
      <c r="D2306" s="15" t="s">
        <v>2627</v>
      </c>
      <c r="E2306" s="12" t="s">
        <v>93</v>
      </c>
      <c r="F2306" s="16">
        <v>24505</v>
      </c>
      <c r="G2306" s="12" t="s">
        <v>2567</v>
      </c>
      <c r="H2306" s="12" t="s">
        <v>2414</v>
      </c>
      <c r="I2306" s="12" t="s">
        <v>92</v>
      </c>
      <c r="J2306" s="12" t="s">
        <v>2401</v>
      </c>
      <c r="K2306" s="12" t="s">
        <v>5619</v>
      </c>
      <c r="N2306" s="16" t="s">
        <v>206</v>
      </c>
      <c r="O2306" s="16" t="s">
        <v>420</v>
      </c>
      <c r="P2306" s="12" t="s">
        <v>131</v>
      </c>
      <c r="Q2306" s="16">
        <v>2023</v>
      </c>
      <c r="R2306" s="16">
        <v>0.76</v>
      </c>
      <c r="T2306" s="16">
        <v>0</v>
      </c>
      <c r="V2306" s="12" t="s">
        <v>204</v>
      </c>
      <c r="W2306" s="12" t="s">
        <v>204</v>
      </c>
      <c r="X2306" s="16">
        <v>1</v>
      </c>
      <c r="Y2306" s="16">
        <v>8</v>
      </c>
      <c r="Z2306" s="16">
        <v>0.76</v>
      </c>
      <c r="AA2306" s="16">
        <f t="shared" si="472"/>
        <v>91.2</v>
      </c>
      <c r="AB2306" s="16" t="s">
        <v>2404</v>
      </c>
      <c r="AC2306" s="16" t="s">
        <v>2416</v>
      </c>
      <c r="AD2306" s="16">
        <f t="shared" si="456"/>
        <v>31920</v>
      </c>
      <c r="AE2306" s="16">
        <f t="shared" si="457"/>
        <v>266</v>
      </c>
      <c r="AF2306" s="16">
        <f t="shared" si="458"/>
        <v>99750</v>
      </c>
      <c r="AG2306" s="16">
        <f t="shared" si="459"/>
        <v>76</v>
      </c>
      <c r="AH2306" s="12">
        <f t="shared" si="460"/>
        <v>0</v>
      </c>
      <c r="AI2306" s="16">
        <f t="shared" si="461"/>
        <v>5.32</v>
      </c>
      <c r="AJ2306" s="16">
        <f t="shared" si="462"/>
        <v>18354</v>
      </c>
      <c r="AK2306" s="16">
        <f t="shared" si="463"/>
        <v>380</v>
      </c>
      <c r="AL2306" s="16">
        <f t="shared" si="464"/>
        <v>3800</v>
      </c>
      <c r="AM2306" s="16">
        <f t="shared" si="465"/>
        <v>53960</v>
      </c>
      <c r="AN2306" s="16">
        <f t="shared" si="466"/>
        <v>207784</v>
      </c>
      <c r="AO2306" s="12" t="s">
        <v>1486</v>
      </c>
      <c r="AP2306" s="16">
        <v>0.76</v>
      </c>
      <c r="AQ2306" s="16" t="s">
        <v>207</v>
      </c>
      <c r="AR2306" s="16" t="s">
        <v>207</v>
      </c>
      <c r="AS2306" s="16" t="s">
        <v>207</v>
      </c>
      <c r="AW2306" s="16" t="s">
        <v>2386</v>
      </c>
      <c r="AX2306" s="16" t="s">
        <v>204</v>
      </c>
      <c r="AY2306" s="16" t="s">
        <v>207</v>
      </c>
      <c r="AZ2306" s="16" t="s">
        <v>207</v>
      </c>
      <c r="BA2306" s="16" t="s">
        <v>207</v>
      </c>
      <c r="BB2306" s="16" t="s">
        <v>207</v>
      </c>
      <c r="BC2306" s="16">
        <v>0.76</v>
      </c>
      <c r="BD2306" s="16">
        <f t="shared" si="467"/>
        <v>2.66</v>
      </c>
      <c r="BE2306" s="16">
        <f t="shared" si="468"/>
        <v>1298.6500000000001</v>
      </c>
      <c r="BF2306" s="16">
        <v>0</v>
      </c>
      <c r="BG2306" s="16">
        <f t="shared" si="469"/>
        <v>912</v>
      </c>
      <c r="BH2306" s="16">
        <f t="shared" si="470"/>
        <v>486.4</v>
      </c>
      <c r="BI2306" s="16">
        <f t="shared" si="471"/>
        <v>6.08</v>
      </c>
    </row>
    <row r="2307" spans="1:61" x14ac:dyDescent="0.35">
      <c r="A2307">
        <v>2306</v>
      </c>
      <c r="B2307" t="s">
        <v>360</v>
      </c>
      <c r="C2307" t="s">
        <v>8919</v>
      </c>
      <c r="D2307" s="15" t="s">
        <v>291</v>
      </c>
      <c r="E2307" s="12" t="s">
        <v>98</v>
      </c>
      <c r="F2307" s="16">
        <v>24272</v>
      </c>
      <c r="G2307" s="12" t="s">
        <v>2567</v>
      </c>
      <c r="H2307" s="12" t="s">
        <v>2414</v>
      </c>
      <c r="I2307" s="12" t="s">
        <v>92</v>
      </c>
      <c r="J2307" s="12" t="s">
        <v>2401</v>
      </c>
      <c r="K2307" s="12" t="s">
        <v>5619</v>
      </c>
      <c r="N2307" s="16" t="s">
        <v>206</v>
      </c>
      <c r="O2307" s="16" t="s">
        <v>420</v>
      </c>
      <c r="P2307" s="12" t="s">
        <v>131</v>
      </c>
      <c r="Q2307" s="16">
        <v>2023</v>
      </c>
      <c r="R2307" s="16">
        <v>1.23</v>
      </c>
      <c r="T2307" s="16">
        <v>0</v>
      </c>
      <c r="V2307" s="12" t="s">
        <v>204</v>
      </c>
      <c r="W2307" s="12" t="s">
        <v>204</v>
      </c>
      <c r="X2307" s="16">
        <v>1</v>
      </c>
      <c r="Y2307" s="16">
        <v>8</v>
      </c>
      <c r="Z2307" s="16">
        <v>1.23</v>
      </c>
      <c r="AA2307" s="16">
        <f t="shared" si="472"/>
        <v>147.6</v>
      </c>
      <c r="AB2307" s="16" t="s">
        <v>2404</v>
      </c>
      <c r="AC2307" s="16" t="s">
        <v>2416</v>
      </c>
      <c r="AD2307" s="16">
        <f t="shared" si="456"/>
        <v>51660</v>
      </c>
      <c r="AE2307" s="16">
        <f t="shared" si="457"/>
        <v>430.5</v>
      </c>
      <c r="AF2307" s="16">
        <f t="shared" si="458"/>
        <v>161437.5</v>
      </c>
      <c r="AG2307" s="16">
        <f t="shared" si="459"/>
        <v>123</v>
      </c>
      <c r="AH2307" s="12">
        <f t="shared" si="460"/>
        <v>0</v>
      </c>
      <c r="AI2307" s="16">
        <f t="shared" si="461"/>
        <v>8.61</v>
      </c>
      <c r="AJ2307" s="16">
        <f t="shared" si="462"/>
        <v>29704.499999999996</v>
      </c>
      <c r="AK2307" s="16">
        <f t="shared" si="463"/>
        <v>615</v>
      </c>
      <c r="AL2307" s="16">
        <f t="shared" si="464"/>
        <v>6150</v>
      </c>
      <c r="AM2307" s="16">
        <f t="shared" si="465"/>
        <v>87330</v>
      </c>
      <c r="AN2307" s="16">
        <f t="shared" si="466"/>
        <v>336282</v>
      </c>
      <c r="AO2307" s="12" t="s">
        <v>1486</v>
      </c>
      <c r="AP2307" s="16">
        <v>1.23</v>
      </c>
      <c r="AQ2307" s="16" t="s">
        <v>207</v>
      </c>
      <c r="AR2307" s="16" t="s">
        <v>207</v>
      </c>
      <c r="AS2307" s="16" t="s">
        <v>207</v>
      </c>
      <c r="AW2307" s="16" t="s">
        <v>2386</v>
      </c>
      <c r="AX2307" s="16" t="s">
        <v>204</v>
      </c>
      <c r="AY2307" s="16" t="s">
        <v>207</v>
      </c>
      <c r="AZ2307" s="16" t="s">
        <v>207</v>
      </c>
      <c r="BA2307" s="16" t="s">
        <v>207</v>
      </c>
      <c r="BB2307" s="16" t="s">
        <v>207</v>
      </c>
      <c r="BC2307" s="16">
        <v>1.23</v>
      </c>
      <c r="BD2307" s="16">
        <f t="shared" si="467"/>
        <v>4.3049999999999997</v>
      </c>
      <c r="BE2307" s="16">
        <f t="shared" si="468"/>
        <v>2101.7624999999998</v>
      </c>
      <c r="BF2307" s="16">
        <v>0</v>
      </c>
      <c r="BG2307" s="16">
        <f t="shared" si="469"/>
        <v>1476</v>
      </c>
      <c r="BH2307" s="16">
        <f t="shared" si="470"/>
        <v>787.2</v>
      </c>
      <c r="BI2307" s="16">
        <f t="shared" si="471"/>
        <v>9.84</v>
      </c>
    </row>
    <row r="2308" spans="1:61" x14ac:dyDescent="0.35">
      <c r="A2308">
        <v>2307</v>
      </c>
      <c r="B2308" t="s">
        <v>360</v>
      </c>
      <c r="C2308" t="s">
        <v>8920</v>
      </c>
      <c r="D2308" s="15" t="s">
        <v>292</v>
      </c>
      <c r="E2308" s="12" t="s">
        <v>93</v>
      </c>
      <c r="G2308" s="12" t="s">
        <v>2567</v>
      </c>
      <c r="H2308" s="12" t="s">
        <v>2414</v>
      </c>
      <c r="I2308" s="12" t="s">
        <v>92</v>
      </c>
      <c r="J2308" s="12" t="s">
        <v>2401</v>
      </c>
      <c r="K2308" s="12" t="s">
        <v>5619</v>
      </c>
      <c r="N2308" s="16" t="s">
        <v>206</v>
      </c>
      <c r="O2308" s="16" t="s">
        <v>420</v>
      </c>
      <c r="P2308" s="12" t="s">
        <v>131</v>
      </c>
      <c r="Q2308" s="16">
        <v>2023</v>
      </c>
      <c r="R2308" s="16">
        <v>1.1000000000000001</v>
      </c>
      <c r="T2308" s="16">
        <v>0</v>
      </c>
      <c r="V2308" s="12" t="s">
        <v>204</v>
      </c>
      <c r="W2308" s="12" t="s">
        <v>204</v>
      </c>
      <c r="X2308" s="16">
        <v>1</v>
      </c>
      <c r="Y2308" s="16">
        <v>8</v>
      </c>
      <c r="Z2308" s="16">
        <v>1.1000000000000001</v>
      </c>
      <c r="AA2308" s="16">
        <f t="shared" si="472"/>
        <v>132</v>
      </c>
      <c r="AB2308" s="16" t="s">
        <v>2404</v>
      </c>
      <c r="AC2308" s="16" t="s">
        <v>2416</v>
      </c>
      <c r="AD2308" s="16">
        <f t="shared" si="456"/>
        <v>46200</v>
      </c>
      <c r="AE2308" s="16">
        <f t="shared" si="457"/>
        <v>385.00000000000006</v>
      </c>
      <c r="AF2308" s="16">
        <f t="shared" si="458"/>
        <v>144375.00000000003</v>
      </c>
      <c r="AG2308" s="16">
        <f t="shared" si="459"/>
        <v>110.00000000000001</v>
      </c>
      <c r="AH2308" s="12">
        <f t="shared" si="460"/>
        <v>0</v>
      </c>
      <c r="AI2308" s="16">
        <f t="shared" si="461"/>
        <v>7.7000000000000011</v>
      </c>
      <c r="AJ2308" s="16">
        <f t="shared" si="462"/>
        <v>26565.000000000004</v>
      </c>
      <c r="AK2308" s="16">
        <f t="shared" si="463"/>
        <v>550</v>
      </c>
      <c r="AL2308" s="16">
        <f t="shared" si="464"/>
        <v>5500</v>
      </c>
      <c r="AM2308" s="16">
        <f t="shared" si="465"/>
        <v>78100</v>
      </c>
      <c r="AN2308" s="16">
        <f t="shared" si="466"/>
        <v>300740</v>
      </c>
      <c r="AO2308" s="12" t="s">
        <v>1486</v>
      </c>
      <c r="AP2308" s="16">
        <v>1.1000000000000001</v>
      </c>
      <c r="AQ2308" s="16" t="s">
        <v>207</v>
      </c>
      <c r="AR2308" s="16" t="s">
        <v>207</v>
      </c>
      <c r="AS2308" s="16" t="s">
        <v>207</v>
      </c>
      <c r="AW2308" s="16" t="s">
        <v>2386</v>
      </c>
      <c r="AX2308" s="16" t="s">
        <v>204</v>
      </c>
      <c r="AY2308" s="16" t="s">
        <v>207</v>
      </c>
      <c r="AZ2308" s="16" t="s">
        <v>207</v>
      </c>
      <c r="BA2308" s="16" t="s">
        <v>207</v>
      </c>
      <c r="BB2308" s="16" t="s">
        <v>207</v>
      </c>
      <c r="BC2308" s="16">
        <v>1.1000000000000001</v>
      </c>
      <c r="BD2308" s="16">
        <f t="shared" si="467"/>
        <v>3.8500000000000005</v>
      </c>
      <c r="BE2308" s="16">
        <f t="shared" si="468"/>
        <v>1879.625</v>
      </c>
      <c r="BF2308" s="16">
        <v>0</v>
      </c>
      <c r="BG2308" s="16">
        <f t="shared" si="469"/>
        <v>1320</v>
      </c>
      <c r="BH2308" s="16">
        <f t="shared" si="470"/>
        <v>704</v>
      </c>
      <c r="BI2308" s="16">
        <f t="shared" si="471"/>
        <v>8.8000000000000007</v>
      </c>
    </row>
    <row r="2309" spans="1:61" x14ac:dyDescent="0.35">
      <c r="A2309">
        <v>2308</v>
      </c>
      <c r="B2309" t="s">
        <v>360</v>
      </c>
      <c r="C2309" t="s">
        <v>8921</v>
      </c>
      <c r="D2309" s="15" t="s">
        <v>293</v>
      </c>
      <c r="E2309" s="12" t="s">
        <v>93</v>
      </c>
      <c r="F2309" s="16" t="s">
        <v>2628</v>
      </c>
      <c r="G2309" s="12" t="s">
        <v>2567</v>
      </c>
      <c r="H2309" s="12" t="s">
        <v>2414</v>
      </c>
      <c r="I2309" s="12" t="s">
        <v>92</v>
      </c>
      <c r="J2309" s="12" t="s">
        <v>2401</v>
      </c>
      <c r="K2309" s="12" t="s">
        <v>5619</v>
      </c>
      <c r="N2309" s="16" t="s">
        <v>206</v>
      </c>
      <c r="O2309" s="16" t="s">
        <v>420</v>
      </c>
      <c r="P2309" s="12" t="s">
        <v>131</v>
      </c>
      <c r="Q2309" s="16">
        <v>2023</v>
      </c>
      <c r="R2309" s="16">
        <v>1.1200000000000001</v>
      </c>
      <c r="T2309" s="16">
        <v>0</v>
      </c>
      <c r="V2309" s="12" t="s">
        <v>204</v>
      </c>
      <c r="W2309" s="12" t="s">
        <v>204</v>
      </c>
      <c r="X2309" s="16">
        <v>1</v>
      </c>
      <c r="Y2309" s="16">
        <v>8</v>
      </c>
      <c r="Z2309" s="16">
        <v>1.1200000000000001</v>
      </c>
      <c r="AA2309" s="16">
        <f t="shared" si="472"/>
        <v>134.4</v>
      </c>
      <c r="AB2309" s="16" t="s">
        <v>2404</v>
      </c>
      <c r="AC2309" s="16" t="s">
        <v>2416</v>
      </c>
      <c r="AD2309" s="16">
        <f t="shared" si="456"/>
        <v>47040</v>
      </c>
      <c r="AE2309" s="16">
        <f t="shared" si="457"/>
        <v>392.00000000000006</v>
      </c>
      <c r="AF2309" s="16">
        <f t="shared" si="458"/>
        <v>147000.00000000003</v>
      </c>
      <c r="AG2309" s="16">
        <f t="shared" si="459"/>
        <v>112.00000000000001</v>
      </c>
      <c r="AH2309" s="12">
        <f t="shared" si="460"/>
        <v>0</v>
      </c>
      <c r="AI2309" s="16">
        <f t="shared" si="461"/>
        <v>7.8400000000000007</v>
      </c>
      <c r="AJ2309" s="16">
        <f t="shared" si="462"/>
        <v>27048.000000000004</v>
      </c>
      <c r="AK2309" s="16">
        <f t="shared" si="463"/>
        <v>560</v>
      </c>
      <c r="AL2309" s="16">
        <f t="shared" si="464"/>
        <v>5600.0000000000009</v>
      </c>
      <c r="AM2309" s="16">
        <f t="shared" si="465"/>
        <v>79520.000000000015</v>
      </c>
      <c r="AN2309" s="16">
        <f t="shared" si="466"/>
        <v>306208.00000000006</v>
      </c>
      <c r="AO2309" s="12" t="s">
        <v>1486</v>
      </c>
      <c r="AP2309" s="16">
        <v>1.1200000000000001</v>
      </c>
      <c r="AQ2309" s="16" t="s">
        <v>207</v>
      </c>
      <c r="AR2309" s="16" t="s">
        <v>207</v>
      </c>
      <c r="AS2309" s="16" t="s">
        <v>207</v>
      </c>
      <c r="AW2309" s="16" t="s">
        <v>2386</v>
      </c>
      <c r="AX2309" s="16" t="s">
        <v>204</v>
      </c>
      <c r="AY2309" s="16" t="s">
        <v>207</v>
      </c>
      <c r="AZ2309" s="16" t="s">
        <v>207</v>
      </c>
      <c r="BA2309" s="16" t="s">
        <v>207</v>
      </c>
      <c r="BB2309" s="16" t="s">
        <v>207</v>
      </c>
      <c r="BC2309" s="16">
        <v>1.1200000000000001</v>
      </c>
      <c r="BD2309" s="16">
        <f t="shared" si="467"/>
        <v>3.9200000000000004</v>
      </c>
      <c r="BE2309" s="16">
        <f t="shared" si="468"/>
        <v>1913.8000000000004</v>
      </c>
      <c r="BF2309" s="16">
        <v>0</v>
      </c>
      <c r="BG2309" s="16">
        <f t="shared" si="469"/>
        <v>1344.0000000000002</v>
      </c>
      <c r="BH2309" s="16">
        <f t="shared" si="470"/>
        <v>716.80000000000007</v>
      </c>
      <c r="BI2309" s="16">
        <f t="shared" si="471"/>
        <v>8.9600000000000009</v>
      </c>
    </row>
    <row r="2310" spans="1:61" x14ac:dyDescent="0.35">
      <c r="A2310">
        <v>2309</v>
      </c>
      <c r="B2310" t="s">
        <v>360</v>
      </c>
      <c r="C2310" t="s">
        <v>8922</v>
      </c>
      <c r="D2310" s="15" t="s">
        <v>294</v>
      </c>
      <c r="E2310" s="12" t="s">
        <v>98</v>
      </c>
      <c r="F2310" s="16">
        <v>25056</v>
      </c>
      <c r="G2310" s="12" t="s">
        <v>2567</v>
      </c>
      <c r="H2310" s="12" t="s">
        <v>2414</v>
      </c>
      <c r="I2310" s="12" t="s">
        <v>92</v>
      </c>
      <c r="J2310" s="12" t="s">
        <v>2401</v>
      </c>
      <c r="K2310" s="12" t="s">
        <v>5619</v>
      </c>
      <c r="N2310" s="16" t="s">
        <v>206</v>
      </c>
      <c r="O2310" s="16" t="s">
        <v>420</v>
      </c>
      <c r="P2310" s="12" t="s">
        <v>131</v>
      </c>
      <c r="Q2310" s="16">
        <v>2023</v>
      </c>
      <c r="R2310" s="16">
        <v>2.61</v>
      </c>
      <c r="T2310" s="16">
        <v>0</v>
      </c>
      <c r="V2310" s="12" t="s">
        <v>204</v>
      </c>
      <c r="W2310" s="12" t="s">
        <v>204</v>
      </c>
      <c r="X2310" s="16">
        <v>1</v>
      </c>
      <c r="Y2310" s="16">
        <v>8</v>
      </c>
      <c r="Z2310" s="16">
        <v>2.61</v>
      </c>
      <c r="AA2310" s="16">
        <f t="shared" si="472"/>
        <v>313.2</v>
      </c>
      <c r="AB2310" s="16" t="s">
        <v>2404</v>
      </c>
      <c r="AC2310" s="16" t="s">
        <v>2416</v>
      </c>
      <c r="AD2310" s="16">
        <f t="shared" si="456"/>
        <v>109620</v>
      </c>
      <c r="AE2310" s="16">
        <f t="shared" si="457"/>
        <v>913.5</v>
      </c>
      <c r="AF2310" s="16">
        <f t="shared" si="458"/>
        <v>342562.5</v>
      </c>
      <c r="AG2310" s="16">
        <f t="shared" si="459"/>
        <v>261</v>
      </c>
      <c r="AH2310" s="12">
        <f t="shared" si="460"/>
        <v>0</v>
      </c>
      <c r="AI2310" s="16">
        <f t="shared" si="461"/>
        <v>18.27</v>
      </c>
      <c r="AJ2310" s="16">
        <f t="shared" si="462"/>
        <v>63031.5</v>
      </c>
      <c r="AK2310" s="16">
        <f t="shared" si="463"/>
        <v>1305</v>
      </c>
      <c r="AL2310" s="16">
        <f t="shared" si="464"/>
        <v>13050</v>
      </c>
      <c r="AM2310" s="16">
        <f t="shared" si="465"/>
        <v>185310</v>
      </c>
      <c r="AN2310" s="16">
        <f t="shared" si="466"/>
        <v>713574</v>
      </c>
      <c r="AO2310" s="12" t="s">
        <v>1486</v>
      </c>
      <c r="AP2310" s="16">
        <v>2.61</v>
      </c>
      <c r="AQ2310" s="16" t="s">
        <v>207</v>
      </c>
      <c r="AR2310" s="16" t="s">
        <v>207</v>
      </c>
      <c r="AS2310" s="16" t="s">
        <v>207</v>
      </c>
      <c r="AW2310" s="16" t="s">
        <v>2386</v>
      </c>
      <c r="AX2310" s="16" t="s">
        <v>204</v>
      </c>
      <c r="AY2310" s="16" t="s">
        <v>207</v>
      </c>
      <c r="AZ2310" s="16" t="s">
        <v>207</v>
      </c>
      <c r="BA2310" s="16" t="s">
        <v>207</v>
      </c>
      <c r="BB2310" s="16" t="s">
        <v>207</v>
      </c>
      <c r="BC2310" s="16">
        <v>2.61</v>
      </c>
      <c r="BD2310" s="16">
        <f t="shared" si="467"/>
        <v>9.1349999999999998</v>
      </c>
      <c r="BE2310" s="16">
        <f t="shared" si="468"/>
        <v>4459.8374999999996</v>
      </c>
      <c r="BF2310" s="16">
        <v>0</v>
      </c>
      <c r="BG2310" s="16">
        <f t="shared" si="469"/>
        <v>3132</v>
      </c>
      <c r="BH2310" s="16">
        <f t="shared" si="470"/>
        <v>1670.3999999999999</v>
      </c>
      <c r="BI2310" s="16">
        <f t="shared" si="471"/>
        <v>20.88</v>
      </c>
    </row>
    <row r="2311" spans="1:61" x14ac:dyDescent="0.35">
      <c r="A2311">
        <v>2310</v>
      </c>
      <c r="B2311" t="s">
        <v>360</v>
      </c>
      <c r="C2311" t="s">
        <v>8923</v>
      </c>
      <c r="D2311" s="15" t="s">
        <v>295</v>
      </c>
      <c r="E2311" s="12" t="s">
        <v>93</v>
      </c>
      <c r="F2311" s="16">
        <v>24637</v>
      </c>
      <c r="G2311" s="12" t="s">
        <v>2567</v>
      </c>
      <c r="H2311" s="12" t="s">
        <v>2414</v>
      </c>
      <c r="I2311" s="12" t="s">
        <v>92</v>
      </c>
      <c r="J2311" s="12" t="s">
        <v>2401</v>
      </c>
      <c r="K2311" s="12" t="s">
        <v>5619</v>
      </c>
      <c r="N2311" s="16" t="s">
        <v>206</v>
      </c>
      <c r="O2311" s="16" t="s">
        <v>420</v>
      </c>
      <c r="P2311" s="12" t="s">
        <v>131</v>
      </c>
      <c r="Q2311" s="16">
        <v>2023</v>
      </c>
      <c r="R2311" s="16">
        <v>1.4</v>
      </c>
      <c r="T2311" s="16">
        <v>0</v>
      </c>
      <c r="V2311" s="12" t="s">
        <v>204</v>
      </c>
      <c r="W2311" s="12" t="s">
        <v>204</v>
      </c>
      <c r="X2311" s="16">
        <v>1</v>
      </c>
      <c r="Y2311" s="16">
        <v>8</v>
      </c>
      <c r="Z2311" s="16">
        <v>1.4</v>
      </c>
      <c r="AA2311" s="16">
        <f t="shared" si="472"/>
        <v>168</v>
      </c>
      <c r="AB2311" s="16" t="s">
        <v>2404</v>
      </c>
      <c r="AC2311" s="16" t="s">
        <v>2416</v>
      </c>
      <c r="AD2311" s="16">
        <f t="shared" si="456"/>
        <v>58800</v>
      </c>
      <c r="AE2311" s="16">
        <f t="shared" si="457"/>
        <v>489.99999999999994</v>
      </c>
      <c r="AF2311" s="16">
        <f t="shared" si="458"/>
        <v>183749.99999999997</v>
      </c>
      <c r="AG2311" s="16">
        <f t="shared" si="459"/>
        <v>140</v>
      </c>
      <c r="AH2311" s="12">
        <f t="shared" si="460"/>
        <v>0</v>
      </c>
      <c r="AI2311" s="16">
        <f t="shared" si="461"/>
        <v>9.7999999999999989</v>
      </c>
      <c r="AJ2311" s="16">
        <f t="shared" si="462"/>
        <v>33809.999999999993</v>
      </c>
      <c r="AK2311" s="16">
        <f t="shared" si="463"/>
        <v>700</v>
      </c>
      <c r="AL2311" s="16">
        <f t="shared" si="464"/>
        <v>7000</v>
      </c>
      <c r="AM2311" s="16">
        <f t="shared" si="465"/>
        <v>99400</v>
      </c>
      <c r="AN2311" s="16">
        <f t="shared" si="466"/>
        <v>382760</v>
      </c>
      <c r="AO2311" s="12" t="s">
        <v>1486</v>
      </c>
      <c r="AP2311" s="16">
        <v>1.4</v>
      </c>
      <c r="AQ2311" s="16" t="s">
        <v>207</v>
      </c>
      <c r="AR2311" s="16" t="s">
        <v>207</v>
      </c>
      <c r="AS2311" s="16" t="s">
        <v>207</v>
      </c>
      <c r="AW2311" s="16" t="s">
        <v>2386</v>
      </c>
      <c r="AX2311" s="16" t="s">
        <v>204</v>
      </c>
      <c r="AY2311" s="16" t="s">
        <v>207</v>
      </c>
      <c r="AZ2311" s="16" t="s">
        <v>207</v>
      </c>
      <c r="BA2311" s="16" t="s">
        <v>207</v>
      </c>
      <c r="BB2311" s="16" t="s">
        <v>207</v>
      </c>
      <c r="BC2311" s="16">
        <v>1.4</v>
      </c>
      <c r="BD2311" s="16">
        <f t="shared" si="467"/>
        <v>4.8999999999999995</v>
      </c>
      <c r="BE2311" s="16">
        <f t="shared" si="468"/>
        <v>2392.25</v>
      </c>
      <c r="BF2311" s="16">
        <v>0</v>
      </c>
      <c r="BG2311" s="16">
        <f t="shared" si="469"/>
        <v>1680</v>
      </c>
      <c r="BH2311" s="16">
        <f t="shared" si="470"/>
        <v>896</v>
      </c>
      <c r="BI2311" s="16">
        <f t="shared" si="471"/>
        <v>11.2</v>
      </c>
    </row>
    <row r="2312" spans="1:61" x14ac:dyDescent="0.35">
      <c r="A2312">
        <v>2311</v>
      </c>
      <c r="B2312" t="s">
        <v>360</v>
      </c>
      <c r="C2312" t="s">
        <v>8924</v>
      </c>
      <c r="D2312" s="15" t="s">
        <v>296</v>
      </c>
      <c r="E2312" s="12" t="s">
        <v>98</v>
      </c>
      <c r="F2312" s="16">
        <v>26194</v>
      </c>
      <c r="G2312" s="12" t="s">
        <v>2567</v>
      </c>
      <c r="H2312" s="12" t="s">
        <v>2414</v>
      </c>
      <c r="I2312" s="12" t="s">
        <v>92</v>
      </c>
      <c r="J2312" s="12" t="s">
        <v>2401</v>
      </c>
      <c r="K2312" s="12" t="s">
        <v>5619</v>
      </c>
      <c r="N2312" s="16" t="s">
        <v>206</v>
      </c>
      <c r="O2312" s="16" t="s">
        <v>420</v>
      </c>
      <c r="P2312" s="12" t="s">
        <v>131</v>
      </c>
      <c r="Q2312" s="16">
        <v>2023</v>
      </c>
      <c r="R2312" s="16">
        <v>2.86</v>
      </c>
      <c r="T2312" s="16">
        <v>0</v>
      </c>
      <c r="V2312" s="12" t="s">
        <v>204</v>
      </c>
      <c r="W2312" s="12" t="s">
        <v>204</v>
      </c>
      <c r="X2312" s="16">
        <v>1</v>
      </c>
      <c r="Y2312" s="16">
        <v>8</v>
      </c>
      <c r="Z2312" s="16">
        <v>2.86</v>
      </c>
      <c r="AA2312" s="16">
        <f t="shared" si="472"/>
        <v>343.2</v>
      </c>
      <c r="AB2312" s="16" t="s">
        <v>2404</v>
      </c>
      <c r="AC2312" s="16" t="s">
        <v>2416</v>
      </c>
      <c r="AD2312" s="16">
        <f t="shared" si="456"/>
        <v>120120</v>
      </c>
      <c r="AE2312" s="16">
        <f t="shared" si="457"/>
        <v>1001</v>
      </c>
      <c r="AF2312" s="16">
        <f t="shared" si="458"/>
        <v>375375</v>
      </c>
      <c r="AG2312" s="16">
        <f t="shared" si="459"/>
        <v>286</v>
      </c>
      <c r="AH2312" s="12">
        <f t="shared" si="460"/>
        <v>0</v>
      </c>
      <c r="AI2312" s="16">
        <f t="shared" si="461"/>
        <v>20.02</v>
      </c>
      <c r="AJ2312" s="16">
        <f t="shared" si="462"/>
        <v>69069</v>
      </c>
      <c r="AK2312" s="16">
        <f t="shared" si="463"/>
        <v>1430</v>
      </c>
      <c r="AL2312" s="16">
        <f t="shared" si="464"/>
        <v>14300</v>
      </c>
      <c r="AM2312" s="16">
        <f t="shared" si="465"/>
        <v>203060</v>
      </c>
      <c r="AN2312" s="16">
        <f t="shared" si="466"/>
        <v>781924</v>
      </c>
      <c r="AO2312" s="12" t="s">
        <v>1486</v>
      </c>
      <c r="AP2312" s="16">
        <v>2.86</v>
      </c>
      <c r="AQ2312" s="16" t="s">
        <v>207</v>
      </c>
      <c r="AR2312" s="16" t="s">
        <v>207</v>
      </c>
      <c r="AS2312" s="16" t="s">
        <v>207</v>
      </c>
      <c r="AW2312" s="16" t="s">
        <v>2386</v>
      </c>
      <c r="AX2312" s="16" t="s">
        <v>204</v>
      </c>
      <c r="AY2312" s="16" t="s">
        <v>207</v>
      </c>
      <c r="AZ2312" s="16" t="s">
        <v>207</v>
      </c>
      <c r="BA2312" s="16" t="s">
        <v>207</v>
      </c>
      <c r="BB2312" s="16" t="s">
        <v>207</v>
      </c>
      <c r="BC2312" s="16">
        <v>2.86</v>
      </c>
      <c r="BD2312" s="16">
        <f t="shared" si="467"/>
        <v>10.01</v>
      </c>
      <c r="BE2312" s="16">
        <f t="shared" si="468"/>
        <v>4887.0249999999996</v>
      </c>
      <c r="BF2312" s="16">
        <v>0</v>
      </c>
      <c r="BG2312" s="16">
        <f t="shared" si="469"/>
        <v>3432</v>
      </c>
      <c r="BH2312" s="16">
        <f t="shared" si="470"/>
        <v>1830.3999999999999</v>
      </c>
      <c r="BI2312" s="16">
        <f t="shared" si="471"/>
        <v>22.88</v>
      </c>
    </row>
    <row r="2313" spans="1:61" x14ac:dyDescent="0.35">
      <c r="A2313">
        <v>2312</v>
      </c>
      <c r="B2313" t="s">
        <v>360</v>
      </c>
      <c r="C2313" t="s">
        <v>8925</v>
      </c>
      <c r="D2313" s="15" t="s">
        <v>297</v>
      </c>
      <c r="E2313" s="12" t="s">
        <v>98</v>
      </c>
      <c r="F2313" s="16">
        <v>28135</v>
      </c>
      <c r="G2313" s="12" t="s">
        <v>2567</v>
      </c>
      <c r="H2313" s="12" t="s">
        <v>2414</v>
      </c>
      <c r="I2313" s="12" t="s">
        <v>92</v>
      </c>
      <c r="J2313" s="12" t="s">
        <v>2401</v>
      </c>
      <c r="K2313" s="12" t="s">
        <v>5619</v>
      </c>
      <c r="N2313" s="16" t="s">
        <v>206</v>
      </c>
      <c r="O2313" s="16" t="s">
        <v>420</v>
      </c>
      <c r="P2313" s="12" t="s">
        <v>131</v>
      </c>
      <c r="Q2313" s="16">
        <v>2023</v>
      </c>
      <c r="R2313" s="16">
        <v>2.71</v>
      </c>
      <c r="T2313" s="16">
        <v>0</v>
      </c>
      <c r="V2313" s="12" t="s">
        <v>204</v>
      </c>
      <c r="W2313" s="12" t="s">
        <v>204</v>
      </c>
      <c r="X2313" s="16">
        <v>1</v>
      </c>
      <c r="Y2313" s="16">
        <v>8</v>
      </c>
      <c r="Z2313" s="16">
        <v>2.71</v>
      </c>
      <c r="AA2313" s="16">
        <f t="shared" si="472"/>
        <v>325.2</v>
      </c>
      <c r="AB2313" s="16" t="s">
        <v>2404</v>
      </c>
      <c r="AC2313" s="16" t="s">
        <v>2416</v>
      </c>
      <c r="AD2313" s="16">
        <f t="shared" si="456"/>
        <v>113820</v>
      </c>
      <c r="AE2313" s="16">
        <f t="shared" si="457"/>
        <v>948.5</v>
      </c>
      <c r="AF2313" s="16">
        <f t="shared" si="458"/>
        <v>355687.5</v>
      </c>
      <c r="AG2313" s="16">
        <f t="shared" si="459"/>
        <v>271</v>
      </c>
      <c r="AH2313" s="12">
        <f t="shared" si="460"/>
        <v>0</v>
      </c>
      <c r="AI2313" s="16">
        <f t="shared" si="461"/>
        <v>18.97</v>
      </c>
      <c r="AJ2313" s="16">
        <f t="shared" si="462"/>
        <v>65446.499999999993</v>
      </c>
      <c r="AK2313" s="16">
        <f t="shared" si="463"/>
        <v>1355</v>
      </c>
      <c r="AL2313" s="16">
        <f t="shared" si="464"/>
        <v>13550</v>
      </c>
      <c r="AM2313" s="16">
        <f t="shared" si="465"/>
        <v>192410</v>
      </c>
      <c r="AN2313" s="16">
        <f t="shared" si="466"/>
        <v>740914</v>
      </c>
      <c r="AO2313" s="12" t="s">
        <v>1486</v>
      </c>
      <c r="AP2313" s="16">
        <v>2.71</v>
      </c>
      <c r="AQ2313" s="16" t="s">
        <v>207</v>
      </c>
      <c r="AR2313" s="16" t="s">
        <v>207</v>
      </c>
      <c r="AS2313" s="16" t="s">
        <v>207</v>
      </c>
      <c r="AW2313" s="16" t="s">
        <v>2386</v>
      </c>
      <c r="AX2313" s="16" t="s">
        <v>204</v>
      </c>
      <c r="AY2313" s="16" t="s">
        <v>207</v>
      </c>
      <c r="AZ2313" s="16" t="s">
        <v>207</v>
      </c>
      <c r="BA2313" s="16" t="s">
        <v>207</v>
      </c>
      <c r="BB2313" s="16" t="s">
        <v>207</v>
      </c>
      <c r="BC2313" s="16">
        <v>2.71</v>
      </c>
      <c r="BD2313" s="16">
        <f t="shared" si="467"/>
        <v>9.4849999999999994</v>
      </c>
      <c r="BE2313" s="16">
        <f t="shared" si="468"/>
        <v>4630.7124999999996</v>
      </c>
      <c r="BF2313" s="16">
        <v>0</v>
      </c>
      <c r="BG2313" s="16">
        <f t="shared" si="469"/>
        <v>3252</v>
      </c>
      <c r="BH2313" s="16">
        <f t="shared" si="470"/>
        <v>1734.4</v>
      </c>
      <c r="BI2313" s="16">
        <f t="shared" si="471"/>
        <v>21.68</v>
      </c>
    </row>
    <row r="2314" spans="1:61" x14ac:dyDescent="0.35">
      <c r="A2314">
        <v>2313</v>
      </c>
      <c r="B2314" t="s">
        <v>360</v>
      </c>
      <c r="C2314" t="s">
        <v>8926</v>
      </c>
      <c r="D2314" s="15" t="s">
        <v>298</v>
      </c>
      <c r="E2314" s="12" t="s">
        <v>98</v>
      </c>
      <c r="G2314" s="12" t="s">
        <v>2567</v>
      </c>
      <c r="H2314" s="12" t="s">
        <v>2414</v>
      </c>
      <c r="I2314" s="12" t="s">
        <v>92</v>
      </c>
      <c r="J2314" s="12" t="s">
        <v>2401</v>
      </c>
      <c r="K2314" s="12" t="s">
        <v>5619</v>
      </c>
      <c r="N2314" s="16" t="s">
        <v>206</v>
      </c>
      <c r="O2314" s="16" t="s">
        <v>420</v>
      </c>
      <c r="P2314" s="12" t="s">
        <v>131</v>
      </c>
      <c r="Q2314" s="16">
        <v>2023</v>
      </c>
      <c r="R2314" s="16">
        <v>2.15</v>
      </c>
      <c r="T2314" s="16">
        <v>0</v>
      </c>
      <c r="V2314" s="12" t="s">
        <v>204</v>
      </c>
      <c r="W2314" s="12" t="s">
        <v>204</v>
      </c>
      <c r="X2314" s="16">
        <v>1</v>
      </c>
      <c r="Y2314" s="16">
        <v>8</v>
      </c>
      <c r="Z2314" s="16">
        <v>2.15</v>
      </c>
      <c r="AA2314" s="16">
        <f t="shared" si="472"/>
        <v>258</v>
      </c>
      <c r="AB2314" s="16" t="s">
        <v>2404</v>
      </c>
      <c r="AC2314" s="16" t="s">
        <v>2416</v>
      </c>
      <c r="AD2314" s="16">
        <f t="shared" si="456"/>
        <v>90300</v>
      </c>
      <c r="AE2314" s="16">
        <f t="shared" si="457"/>
        <v>752.5</v>
      </c>
      <c r="AF2314" s="16">
        <f t="shared" si="458"/>
        <v>282187.5</v>
      </c>
      <c r="AG2314" s="16">
        <f t="shared" si="459"/>
        <v>215</v>
      </c>
      <c r="AH2314" s="12">
        <f t="shared" si="460"/>
        <v>0</v>
      </c>
      <c r="AI2314" s="16">
        <f t="shared" si="461"/>
        <v>15.049999999999999</v>
      </c>
      <c r="AJ2314" s="16">
        <f t="shared" si="462"/>
        <v>51922.499999999993</v>
      </c>
      <c r="AK2314" s="16">
        <f t="shared" si="463"/>
        <v>1075</v>
      </c>
      <c r="AL2314" s="16">
        <f t="shared" si="464"/>
        <v>10750</v>
      </c>
      <c r="AM2314" s="16">
        <f t="shared" si="465"/>
        <v>152650</v>
      </c>
      <c r="AN2314" s="16">
        <f t="shared" si="466"/>
        <v>587810</v>
      </c>
      <c r="AO2314" s="12" t="s">
        <v>1486</v>
      </c>
      <c r="AP2314" s="16">
        <v>2.15</v>
      </c>
      <c r="AQ2314" s="16" t="s">
        <v>207</v>
      </c>
      <c r="AR2314" s="16" t="s">
        <v>207</v>
      </c>
      <c r="AS2314" s="16" t="s">
        <v>207</v>
      </c>
      <c r="AW2314" s="16" t="s">
        <v>2386</v>
      </c>
      <c r="AX2314" s="16" t="s">
        <v>204</v>
      </c>
      <c r="AY2314" s="16" t="s">
        <v>207</v>
      </c>
      <c r="AZ2314" s="16" t="s">
        <v>207</v>
      </c>
      <c r="BA2314" s="16" t="s">
        <v>207</v>
      </c>
      <c r="BB2314" s="16" t="s">
        <v>207</v>
      </c>
      <c r="BC2314" s="16">
        <v>2.15</v>
      </c>
      <c r="BD2314" s="16">
        <f t="shared" si="467"/>
        <v>7.5249999999999995</v>
      </c>
      <c r="BE2314" s="16">
        <f t="shared" si="468"/>
        <v>3673.8125</v>
      </c>
      <c r="BF2314" s="16">
        <v>0</v>
      </c>
      <c r="BG2314" s="16">
        <f t="shared" si="469"/>
        <v>2580</v>
      </c>
      <c r="BH2314" s="16">
        <f t="shared" si="470"/>
        <v>1376</v>
      </c>
      <c r="BI2314" s="16">
        <f t="shared" si="471"/>
        <v>17.2</v>
      </c>
    </row>
    <row r="2315" spans="1:61" x14ac:dyDescent="0.35">
      <c r="A2315">
        <v>2314</v>
      </c>
      <c r="B2315" t="s">
        <v>360</v>
      </c>
      <c r="C2315" t="s">
        <v>8927</v>
      </c>
      <c r="D2315" s="15" t="s">
        <v>2629</v>
      </c>
      <c r="E2315" s="12" t="s">
        <v>98</v>
      </c>
      <c r="F2315" s="16">
        <v>22520</v>
      </c>
      <c r="G2315" s="12" t="s">
        <v>2567</v>
      </c>
      <c r="H2315" s="12" t="s">
        <v>2414</v>
      </c>
      <c r="I2315" s="12" t="s">
        <v>92</v>
      </c>
      <c r="J2315" s="12" t="s">
        <v>2401</v>
      </c>
      <c r="K2315" s="12" t="s">
        <v>5619</v>
      </c>
      <c r="N2315" s="16" t="s">
        <v>206</v>
      </c>
      <c r="O2315" s="16" t="s">
        <v>420</v>
      </c>
      <c r="P2315" s="12" t="s">
        <v>131</v>
      </c>
      <c r="Q2315" s="16">
        <v>2023</v>
      </c>
      <c r="R2315" s="16">
        <v>1.23</v>
      </c>
      <c r="T2315" s="16">
        <v>0</v>
      </c>
      <c r="V2315" s="12" t="s">
        <v>204</v>
      </c>
      <c r="W2315" s="12" t="s">
        <v>204</v>
      </c>
      <c r="X2315" s="16">
        <v>1</v>
      </c>
      <c r="Y2315" s="16">
        <v>8</v>
      </c>
      <c r="Z2315" s="16">
        <v>1.23</v>
      </c>
      <c r="AA2315" s="16">
        <f t="shared" si="472"/>
        <v>147.6</v>
      </c>
      <c r="AB2315" s="16" t="s">
        <v>2404</v>
      </c>
      <c r="AC2315" s="16" t="s">
        <v>2416</v>
      </c>
      <c r="AD2315" s="16">
        <f t="shared" si="456"/>
        <v>51660</v>
      </c>
      <c r="AE2315" s="16">
        <f t="shared" si="457"/>
        <v>430.5</v>
      </c>
      <c r="AF2315" s="16">
        <f t="shared" si="458"/>
        <v>161437.5</v>
      </c>
      <c r="AG2315" s="16">
        <f t="shared" si="459"/>
        <v>123</v>
      </c>
      <c r="AH2315" s="12">
        <f t="shared" si="460"/>
        <v>0</v>
      </c>
      <c r="AI2315" s="16">
        <f t="shared" si="461"/>
        <v>8.61</v>
      </c>
      <c r="AJ2315" s="16">
        <f t="shared" si="462"/>
        <v>29704.499999999996</v>
      </c>
      <c r="AK2315" s="16">
        <f t="shared" si="463"/>
        <v>615</v>
      </c>
      <c r="AL2315" s="16">
        <f t="shared" si="464"/>
        <v>6150</v>
      </c>
      <c r="AM2315" s="16">
        <f t="shared" si="465"/>
        <v>87330</v>
      </c>
      <c r="AN2315" s="16">
        <f t="shared" si="466"/>
        <v>336282</v>
      </c>
      <c r="AO2315" s="12" t="s">
        <v>1486</v>
      </c>
      <c r="AP2315" s="16">
        <v>1.23</v>
      </c>
      <c r="AQ2315" s="16" t="s">
        <v>207</v>
      </c>
      <c r="AR2315" s="16" t="s">
        <v>207</v>
      </c>
      <c r="AS2315" s="16" t="s">
        <v>207</v>
      </c>
      <c r="AW2315" s="16" t="s">
        <v>2386</v>
      </c>
      <c r="AX2315" s="16" t="s">
        <v>204</v>
      </c>
      <c r="AY2315" s="16" t="s">
        <v>207</v>
      </c>
      <c r="AZ2315" s="16" t="s">
        <v>207</v>
      </c>
      <c r="BA2315" s="16" t="s">
        <v>207</v>
      </c>
      <c r="BB2315" s="16" t="s">
        <v>207</v>
      </c>
      <c r="BC2315" s="16">
        <v>1.23</v>
      </c>
      <c r="BD2315" s="16">
        <f t="shared" si="467"/>
        <v>4.3049999999999997</v>
      </c>
      <c r="BE2315" s="16">
        <f t="shared" si="468"/>
        <v>2101.7624999999998</v>
      </c>
      <c r="BF2315" s="16">
        <v>0</v>
      </c>
      <c r="BG2315" s="16">
        <f t="shared" si="469"/>
        <v>1476</v>
      </c>
      <c r="BH2315" s="16">
        <f t="shared" si="470"/>
        <v>787.2</v>
      </c>
      <c r="BI2315" s="16">
        <f t="shared" si="471"/>
        <v>9.84</v>
      </c>
    </row>
    <row r="2316" spans="1:61" x14ac:dyDescent="0.35">
      <c r="A2316">
        <v>2315</v>
      </c>
      <c r="B2316" t="s">
        <v>360</v>
      </c>
      <c r="C2316" t="s">
        <v>8928</v>
      </c>
      <c r="D2316" s="15" t="s">
        <v>2630</v>
      </c>
      <c r="E2316" s="12" t="s">
        <v>93</v>
      </c>
      <c r="F2316" s="16">
        <v>34737</v>
      </c>
      <c r="G2316" s="12" t="s">
        <v>2567</v>
      </c>
      <c r="H2316" s="12" t="s">
        <v>2414</v>
      </c>
      <c r="I2316" s="12" t="s">
        <v>92</v>
      </c>
      <c r="J2316" s="12" t="s">
        <v>2401</v>
      </c>
      <c r="K2316" s="12" t="s">
        <v>5619</v>
      </c>
      <c r="N2316" s="16" t="s">
        <v>205</v>
      </c>
      <c r="O2316" s="16" t="s">
        <v>420</v>
      </c>
      <c r="P2316" s="12" t="s">
        <v>131</v>
      </c>
      <c r="Q2316" s="16">
        <v>2023</v>
      </c>
      <c r="R2316" s="16">
        <v>1.4</v>
      </c>
      <c r="T2316" s="16">
        <v>0</v>
      </c>
      <c r="V2316" s="12" t="s">
        <v>204</v>
      </c>
      <c r="W2316" s="12" t="s">
        <v>204</v>
      </c>
      <c r="X2316" s="16">
        <v>1</v>
      </c>
      <c r="Y2316" s="16">
        <v>8</v>
      </c>
      <c r="Z2316" s="16">
        <v>1.4</v>
      </c>
      <c r="AA2316" s="16">
        <f t="shared" si="472"/>
        <v>168</v>
      </c>
      <c r="AB2316" s="16" t="s">
        <v>2404</v>
      </c>
      <c r="AC2316" s="16" t="s">
        <v>2416</v>
      </c>
      <c r="AD2316" s="16">
        <f t="shared" si="456"/>
        <v>58800</v>
      </c>
      <c r="AE2316" s="16">
        <f t="shared" si="457"/>
        <v>489.99999999999994</v>
      </c>
      <c r="AF2316" s="16">
        <f t="shared" si="458"/>
        <v>183749.99999999997</v>
      </c>
      <c r="AG2316" s="16">
        <f t="shared" si="459"/>
        <v>140</v>
      </c>
      <c r="AH2316" s="12">
        <f t="shared" si="460"/>
        <v>0</v>
      </c>
      <c r="AI2316" s="16">
        <f t="shared" si="461"/>
        <v>9.7999999999999989</v>
      </c>
      <c r="AJ2316" s="16">
        <f t="shared" si="462"/>
        <v>33809.999999999993</v>
      </c>
      <c r="AK2316" s="16">
        <f t="shared" si="463"/>
        <v>700</v>
      </c>
      <c r="AL2316" s="16">
        <f t="shared" si="464"/>
        <v>7000</v>
      </c>
      <c r="AM2316" s="16">
        <f t="shared" si="465"/>
        <v>99400</v>
      </c>
      <c r="AN2316" s="16">
        <f t="shared" si="466"/>
        <v>382760</v>
      </c>
      <c r="AO2316" s="12" t="s">
        <v>1486</v>
      </c>
      <c r="AP2316" s="16">
        <v>1.4</v>
      </c>
      <c r="AQ2316" s="16" t="s">
        <v>207</v>
      </c>
      <c r="AR2316" s="16" t="s">
        <v>207</v>
      </c>
      <c r="AS2316" s="16" t="s">
        <v>207</v>
      </c>
      <c r="AW2316" s="16" t="s">
        <v>2386</v>
      </c>
      <c r="AX2316" s="16" t="s">
        <v>204</v>
      </c>
      <c r="AY2316" s="16" t="s">
        <v>207</v>
      </c>
      <c r="AZ2316" s="16" t="s">
        <v>207</v>
      </c>
      <c r="BA2316" s="16" t="s">
        <v>207</v>
      </c>
      <c r="BB2316" s="16" t="s">
        <v>207</v>
      </c>
      <c r="BC2316" s="16">
        <v>1.4</v>
      </c>
      <c r="BD2316" s="16">
        <f t="shared" si="467"/>
        <v>4.8999999999999995</v>
      </c>
      <c r="BE2316" s="16">
        <f t="shared" si="468"/>
        <v>2392.25</v>
      </c>
      <c r="BF2316" s="16">
        <v>0</v>
      </c>
      <c r="BG2316" s="16">
        <f t="shared" si="469"/>
        <v>1680</v>
      </c>
      <c r="BH2316" s="16">
        <f t="shared" si="470"/>
        <v>896</v>
      </c>
      <c r="BI2316" s="16">
        <f t="shared" si="471"/>
        <v>11.2</v>
      </c>
    </row>
    <row r="2317" spans="1:61" x14ac:dyDescent="0.35">
      <c r="A2317">
        <v>2316</v>
      </c>
      <c r="B2317" t="s">
        <v>360</v>
      </c>
      <c r="C2317" t="s">
        <v>8929</v>
      </c>
      <c r="D2317" s="15" t="s">
        <v>2631</v>
      </c>
      <c r="E2317" s="12" t="s">
        <v>93</v>
      </c>
      <c r="G2317" s="12" t="s">
        <v>2567</v>
      </c>
      <c r="H2317" s="12" t="s">
        <v>2414</v>
      </c>
      <c r="I2317" s="12" t="s">
        <v>92</v>
      </c>
      <c r="J2317" s="12" t="s">
        <v>2401</v>
      </c>
      <c r="K2317" s="12" t="s">
        <v>5619</v>
      </c>
      <c r="N2317" s="16" t="s">
        <v>206</v>
      </c>
      <c r="O2317" s="16" t="s">
        <v>420</v>
      </c>
      <c r="P2317" s="12" t="s">
        <v>131</v>
      </c>
      <c r="Q2317" s="16">
        <v>2023</v>
      </c>
      <c r="R2317" s="16">
        <v>0.6</v>
      </c>
      <c r="T2317" s="16">
        <v>0</v>
      </c>
      <c r="V2317" s="12" t="s">
        <v>204</v>
      </c>
      <c r="W2317" s="12" t="s">
        <v>204</v>
      </c>
      <c r="X2317" s="16">
        <v>1</v>
      </c>
      <c r="Y2317" s="16">
        <v>8</v>
      </c>
      <c r="Z2317" s="16">
        <v>0.6</v>
      </c>
      <c r="AA2317" s="16">
        <f t="shared" si="472"/>
        <v>72</v>
      </c>
      <c r="AB2317" s="16" t="s">
        <v>2404</v>
      </c>
      <c r="AC2317" s="16" t="s">
        <v>2416</v>
      </c>
      <c r="AD2317" s="16">
        <f t="shared" si="456"/>
        <v>25200</v>
      </c>
      <c r="AE2317" s="16">
        <f t="shared" si="457"/>
        <v>210</v>
      </c>
      <c r="AF2317" s="16">
        <f t="shared" si="458"/>
        <v>78750</v>
      </c>
      <c r="AG2317" s="16">
        <f t="shared" si="459"/>
        <v>60</v>
      </c>
      <c r="AH2317" s="12">
        <f t="shared" si="460"/>
        <v>0</v>
      </c>
      <c r="AI2317" s="16">
        <f t="shared" si="461"/>
        <v>4.2</v>
      </c>
      <c r="AJ2317" s="16">
        <f t="shared" si="462"/>
        <v>14490</v>
      </c>
      <c r="AK2317" s="16">
        <f t="shared" si="463"/>
        <v>300</v>
      </c>
      <c r="AL2317" s="16">
        <f t="shared" si="464"/>
        <v>3000</v>
      </c>
      <c r="AM2317" s="16">
        <f t="shared" si="465"/>
        <v>42600</v>
      </c>
      <c r="AN2317" s="16">
        <f t="shared" si="466"/>
        <v>164040</v>
      </c>
      <c r="AO2317" s="12" t="s">
        <v>1486</v>
      </c>
      <c r="AP2317" s="16">
        <v>0.6</v>
      </c>
      <c r="AQ2317" s="16" t="s">
        <v>207</v>
      </c>
      <c r="AR2317" s="16" t="s">
        <v>207</v>
      </c>
      <c r="AS2317" s="16" t="s">
        <v>207</v>
      </c>
      <c r="AW2317" s="16" t="s">
        <v>2386</v>
      </c>
      <c r="AX2317" s="16" t="s">
        <v>204</v>
      </c>
      <c r="AY2317" s="16" t="s">
        <v>207</v>
      </c>
      <c r="AZ2317" s="16" t="s">
        <v>207</v>
      </c>
      <c r="BA2317" s="16" t="s">
        <v>207</v>
      </c>
      <c r="BB2317" s="16" t="s">
        <v>207</v>
      </c>
      <c r="BC2317" s="16">
        <v>0.6</v>
      </c>
      <c r="BD2317" s="16">
        <f t="shared" si="467"/>
        <v>2.1</v>
      </c>
      <c r="BE2317" s="16">
        <f t="shared" si="468"/>
        <v>1025.25</v>
      </c>
      <c r="BF2317" s="16">
        <v>0</v>
      </c>
      <c r="BG2317" s="16">
        <f t="shared" si="469"/>
        <v>720</v>
      </c>
      <c r="BH2317" s="16">
        <f t="shared" si="470"/>
        <v>384</v>
      </c>
      <c r="BI2317" s="16">
        <f t="shared" si="471"/>
        <v>4.8</v>
      </c>
    </row>
    <row r="2318" spans="1:61" x14ac:dyDescent="0.35">
      <c r="A2318">
        <v>2317</v>
      </c>
      <c r="B2318" t="s">
        <v>360</v>
      </c>
      <c r="C2318" t="s">
        <v>8930</v>
      </c>
      <c r="D2318" s="15" t="s">
        <v>2632</v>
      </c>
      <c r="E2318" s="12" t="s">
        <v>98</v>
      </c>
      <c r="G2318" s="12" t="s">
        <v>2567</v>
      </c>
      <c r="H2318" s="12" t="s">
        <v>2414</v>
      </c>
      <c r="I2318" s="12" t="s">
        <v>92</v>
      </c>
      <c r="J2318" s="12" t="s">
        <v>2401</v>
      </c>
      <c r="K2318" s="12" t="s">
        <v>5619</v>
      </c>
      <c r="N2318" s="16" t="s">
        <v>206</v>
      </c>
      <c r="O2318" s="16" t="s">
        <v>420</v>
      </c>
      <c r="P2318" s="12" t="s">
        <v>131</v>
      </c>
      <c r="Q2318" s="16">
        <v>2023</v>
      </c>
      <c r="R2318" s="16">
        <v>0.75</v>
      </c>
      <c r="T2318" s="16">
        <v>0</v>
      </c>
      <c r="V2318" s="12" t="s">
        <v>204</v>
      </c>
      <c r="W2318" s="12" t="s">
        <v>204</v>
      </c>
      <c r="X2318" s="16">
        <v>1</v>
      </c>
      <c r="Y2318" s="16">
        <v>8</v>
      </c>
      <c r="Z2318" s="16">
        <v>0.75</v>
      </c>
      <c r="AA2318" s="16">
        <f t="shared" si="472"/>
        <v>90</v>
      </c>
      <c r="AB2318" s="16" t="s">
        <v>2404</v>
      </c>
      <c r="AC2318" s="16" t="s">
        <v>2416</v>
      </c>
      <c r="AD2318" s="16">
        <f t="shared" si="456"/>
        <v>31500</v>
      </c>
      <c r="AE2318" s="16">
        <f t="shared" si="457"/>
        <v>262.5</v>
      </c>
      <c r="AF2318" s="16">
        <f t="shared" si="458"/>
        <v>98437.5</v>
      </c>
      <c r="AG2318" s="16">
        <f t="shared" si="459"/>
        <v>75</v>
      </c>
      <c r="AH2318" s="12">
        <f t="shared" si="460"/>
        <v>0</v>
      </c>
      <c r="AI2318" s="16">
        <f t="shared" si="461"/>
        <v>5.25</v>
      </c>
      <c r="AJ2318" s="16">
        <f t="shared" si="462"/>
        <v>18112.5</v>
      </c>
      <c r="AK2318" s="16">
        <f t="shared" si="463"/>
        <v>375</v>
      </c>
      <c r="AL2318" s="16">
        <f t="shared" si="464"/>
        <v>3750</v>
      </c>
      <c r="AM2318" s="16">
        <f t="shared" si="465"/>
        <v>53250</v>
      </c>
      <c r="AN2318" s="16">
        <f t="shared" si="466"/>
        <v>205050</v>
      </c>
      <c r="AO2318" s="12" t="s">
        <v>1486</v>
      </c>
      <c r="AP2318" s="16">
        <v>0.75</v>
      </c>
      <c r="AQ2318" s="16" t="s">
        <v>207</v>
      </c>
      <c r="AR2318" s="16" t="s">
        <v>207</v>
      </c>
      <c r="AS2318" s="16" t="s">
        <v>207</v>
      </c>
      <c r="AW2318" s="16" t="s">
        <v>2386</v>
      </c>
      <c r="AX2318" s="16" t="s">
        <v>204</v>
      </c>
      <c r="AY2318" s="16" t="s">
        <v>207</v>
      </c>
      <c r="AZ2318" s="16" t="s">
        <v>207</v>
      </c>
      <c r="BA2318" s="16" t="s">
        <v>207</v>
      </c>
      <c r="BB2318" s="16" t="s">
        <v>207</v>
      </c>
      <c r="BC2318" s="16">
        <v>0.75</v>
      </c>
      <c r="BD2318" s="16">
        <f t="shared" si="467"/>
        <v>2.625</v>
      </c>
      <c r="BE2318" s="16">
        <f t="shared" si="468"/>
        <v>1281.5625</v>
      </c>
      <c r="BF2318" s="16">
        <v>0</v>
      </c>
      <c r="BG2318" s="16">
        <f t="shared" si="469"/>
        <v>900</v>
      </c>
      <c r="BH2318" s="16">
        <f t="shared" si="470"/>
        <v>480</v>
      </c>
      <c r="BI2318" s="16">
        <f t="shared" si="471"/>
        <v>6</v>
      </c>
    </row>
    <row r="2319" spans="1:61" x14ac:dyDescent="0.35">
      <c r="A2319">
        <v>2318</v>
      </c>
      <c r="B2319" t="s">
        <v>360</v>
      </c>
      <c r="C2319" t="s">
        <v>8931</v>
      </c>
      <c r="D2319" s="15" t="s">
        <v>2633</v>
      </c>
      <c r="E2319" s="12" t="s">
        <v>98</v>
      </c>
      <c r="F2319" s="16">
        <v>31075</v>
      </c>
      <c r="G2319" s="12" t="s">
        <v>2567</v>
      </c>
      <c r="H2319" s="12" t="s">
        <v>2414</v>
      </c>
      <c r="I2319" s="12" t="s">
        <v>92</v>
      </c>
      <c r="J2319" s="12" t="s">
        <v>2401</v>
      </c>
      <c r="K2319" s="12" t="s">
        <v>5619</v>
      </c>
      <c r="N2319" s="16" t="s">
        <v>206</v>
      </c>
      <c r="O2319" s="16" t="s">
        <v>420</v>
      </c>
      <c r="P2319" s="12" t="s">
        <v>131</v>
      </c>
      <c r="Q2319" s="16">
        <v>2023</v>
      </c>
      <c r="R2319" s="16">
        <v>1</v>
      </c>
      <c r="T2319" s="16">
        <v>0</v>
      </c>
      <c r="V2319" s="12" t="s">
        <v>204</v>
      </c>
      <c r="W2319" s="12" t="s">
        <v>204</v>
      </c>
      <c r="X2319" s="16">
        <v>1</v>
      </c>
      <c r="Y2319" s="16">
        <v>8</v>
      </c>
      <c r="Z2319" s="16">
        <v>1</v>
      </c>
      <c r="AA2319" s="16">
        <f t="shared" si="472"/>
        <v>120</v>
      </c>
      <c r="AB2319" s="16" t="s">
        <v>2404</v>
      </c>
      <c r="AC2319" s="16" t="s">
        <v>2416</v>
      </c>
      <c r="AD2319" s="16">
        <f t="shared" si="456"/>
        <v>42000</v>
      </c>
      <c r="AE2319" s="16">
        <f t="shared" si="457"/>
        <v>350</v>
      </c>
      <c r="AF2319" s="16">
        <f t="shared" si="458"/>
        <v>131250</v>
      </c>
      <c r="AG2319" s="16">
        <f t="shared" si="459"/>
        <v>100</v>
      </c>
      <c r="AH2319" s="12">
        <f t="shared" si="460"/>
        <v>0</v>
      </c>
      <c r="AI2319" s="16">
        <f t="shared" si="461"/>
        <v>7</v>
      </c>
      <c r="AJ2319" s="16">
        <f t="shared" si="462"/>
        <v>24150</v>
      </c>
      <c r="AK2319" s="16">
        <f t="shared" si="463"/>
        <v>500</v>
      </c>
      <c r="AL2319" s="16">
        <f t="shared" si="464"/>
        <v>5000</v>
      </c>
      <c r="AM2319" s="16">
        <f t="shared" si="465"/>
        <v>71000</v>
      </c>
      <c r="AN2319" s="16">
        <f t="shared" si="466"/>
        <v>273400</v>
      </c>
      <c r="AO2319" s="12" t="s">
        <v>1486</v>
      </c>
      <c r="AP2319" s="16">
        <v>1</v>
      </c>
      <c r="AQ2319" s="16" t="s">
        <v>207</v>
      </c>
      <c r="AR2319" s="16" t="s">
        <v>207</v>
      </c>
      <c r="AS2319" s="16" t="s">
        <v>207</v>
      </c>
      <c r="AW2319" s="16" t="s">
        <v>2386</v>
      </c>
      <c r="AX2319" s="16" t="s">
        <v>204</v>
      </c>
      <c r="AY2319" s="16" t="s">
        <v>207</v>
      </c>
      <c r="AZ2319" s="16" t="s">
        <v>207</v>
      </c>
      <c r="BA2319" s="16" t="s">
        <v>207</v>
      </c>
      <c r="BB2319" s="16" t="s">
        <v>207</v>
      </c>
      <c r="BC2319" s="16">
        <v>1</v>
      </c>
      <c r="BD2319" s="16">
        <f t="shared" si="467"/>
        <v>3.5</v>
      </c>
      <c r="BE2319" s="16">
        <f t="shared" si="468"/>
        <v>1708.75</v>
      </c>
      <c r="BF2319" s="16">
        <v>0</v>
      </c>
      <c r="BG2319" s="16">
        <f t="shared" si="469"/>
        <v>1200</v>
      </c>
      <c r="BH2319" s="16">
        <f t="shared" si="470"/>
        <v>640</v>
      </c>
      <c r="BI2319" s="16">
        <f t="shared" si="471"/>
        <v>8</v>
      </c>
    </row>
    <row r="2320" spans="1:61" x14ac:dyDescent="0.35">
      <c r="A2320">
        <v>2319</v>
      </c>
      <c r="B2320" t="s">
        <v>360</v>
      </c>
      <c r="C2320" t="s">
        <v>8932</v>
      </c>
      <c r="D2320" s="15" t="s">
        <v>299</v>
      </c>
      <c r="E2320" s="12" t="s">
        <v>98</v>
      </c>
      <c r="F2320" s="16">
        <v>25394</v>
      </c>
      <c r="G2320" s="12" t="s">
        <v>2567</v>
      </c>
      <c r="H2320" s="12" t="s">
        <v>2414</v>
      </c>
      <c r="I2320" s="12" t="s">
        <v>92</v>
      </c>
      <c r="J2320" s="12" t="s">
        <v>2401</v>
      </c>
      <c r="K2320" s="12" t="s">
        <v>5619</v>
      </c>
      <c r="N2320" s="16" t="s">
        <v>205</v>
      </c>
      <c r="O2320" s="16" t="s">
        <v>420</v>
      </c>
      <c r="P2320" s="12" t="s">
        <v>131</v>
      </c>
      <c r="Q2320" s="16">
        <v>2023</v>
      </c>
      <c r="R2320" s="16">
        <v>2.58</v>
      </c>
      <c r="T2320" s="16">
        <v>0</v>
      </c>
      <c r="V2320" s="12" t="s">
        <v>204</v>
      </c>
      <c r="W2320" s="12" t="s">
        <v>204</v>
      </c>
      <c r="X2320" s="16">
        <v>1</v>
      </c>
      <c r="Y2320" s="16">
        <v>8</v>
      </c>
      <c r="Z2320" s="16">
        <v>2.58</v>
      </c>
      <c r="AA2320" s="16">
        <f t="shared" si="472"/>
        <v>309.60000000000002</v>
      </c>
      <c r="AB2320" s="16" t="s">
        <v>2404</v>
      </c>
      <c r="AC2320" s="16" t="s">
        <v>2416</v>
      </c>
      <c r="AD2320" s="16">
        <f t="shared" si="456"/>
        <v>108360.00000000001</v>
      </c>
      <c r="AE2320" s="16">
        <f t="shared" si="457"/>
        <v>903</v>
      </c>
      <c r="AF2320" s="16">
        <f t="shared" si="458"/>
        <v>338625</v>
      </c>
      <c r="AG2320" s="16">
        <f t="shared" si="459"/>
        <v>258</v>
      </c>
      <c r="AH2320" s="12">
        <f t="shared" si="460"/>
        <v>0</v>
      </c>
      <c r="AI2320" s="16">
        <f t="shared" si="461"/>
        <v>18.060000000000002</v>
      </c>
      <c r="AJ2320" s="16">
        <f t="shared" si="462"/>
        <v>62307.000000000007</v>
      </c>
      <c r="AK2320" s="16">
        <f t="shared" si="463"/>
        <v>1290</v>
      </c>
      <c r="AL2320" s="16">
        <f t="shared" si="464"/>
        <v>12900</v>
      </c>
      <c r="AM2320" s="16">
        <f t="shared" si="465"/>
        <v>183180</v>
      </c>
      <c r="AN2320" s="16">
        <f t="shared" si="466"/>
        <v>705372</v>
      </c>
      <c r="AO2320" s="12" t="s">
        <v>1486</v>
      </c>
      <c r="AP2320" s="16">
        <v>2.58</v>
      </c>
      <c r="AQ2320" s="16" t="s">
        <v>207</v>
      </c>
      <c r="AR2320" s="16" t="s">
        <v>207</v>
      </c>
      <c r="AS2320" s="16" t="s">
        <v>207</v>
      </c>
      <c r="AW2320" s="16" t="s">
        <v>2386</v>
      </c>
      <c r="AX2320" s="16" t="s">
        <v>204</v>
      </c>
      <c r="AY2320" s="16" t="s">
        <v>207</v>
      </c>
      <c r="AZ2320" s="16" t="s">
        <v>207</v>
      </c>
      <c r="BA2320" s="16" t="s">
        <v>207</v>
      </c>
      <c r="BB2320" s="16" t="s">
        <v>207</v>
      </c>
      <c r="BC2320" s="16">
        <v>2.58</v>
      </c>
      <c r="BD2320" s="16">
        <f t="shared" si="467"/>
        <v>9.0300000000000011</v>
      </c>
      <c r="BE2320" s="16">
        <f t="shared" si="468"/>
        <v>4408.5749999999998</v>
      </c>
      <c r="BF2320" s="16">
        <v>0</v>
      </c>
      <c r="BG2320" s="16">
        <f t="shared" si="469"/>
        <v>3096</v>
      </c>
      <c r="BH2320" s="16">
        <f t="shared" si="470"/>
        <v>1651.2</v>
      </c>
      <c r="BI2320" s="16">
        <f t="shared" si="471"/>
        <v>20.64</v>
      </c>
    </row>
    <row r="2321" spans="1:61" x14ac:dyDescent="0.35">
      <c r="A2321">
        <v>2320</v>
      </c>
      <c r="B2321" t="s">
        <v>360</v>
      </c>
      <c r="C2321" t="s">
        <v>8933</v>
      </c>
      <c r="D2321" s="15" t="s">
        <v>300</v>
      </c>
      <c r="E2321" s="12" t="s">
        <v>98</v>
      </c>
      <c r="F2321" s="16">
        <v>23057</v>
      </c>
      <c r="G2321" s="12" t="s">
        <v>2567</v>
      </c>
      <c r="H2321" s="12" t="s">
        <v>2414</v>
      </c>
      <c r="I2321" s="12" t="s">
        <v>92</v>
      </c>
      <c r="J2321" s="12" t="s">
        <v>2401</v>
      </c>
      <c r="K2321" s="12" t="s">
        <v>5619</v>
      </c>
      <c r="N2321" s="16" t="s">
        <v>205</v>
      </c>
      <c r="O2321" s="16" t="s">
        <v>420</v>
      </c>
      <c r="P2321" s="12" t="s">
        <v>131</v>
      </c>
      <c r="Q2321" s="16">
        <v>2023</v>
      </c>
      <c r="R2321" s="16">
        <v>0.53</v>
      </c>
      <c r="T2321" s="16">
        <v>0</v>
      </c>
      <c r="V2321" s="12" t="s">
        <v>204</v>
      </c>
      <c r="W2321" s="12" t="s">
        <v>204</v>
      </c>
      <c r="X2321" s="16">
        <v>1</v>
      </c>
      <c r="Y2321" s="16">
        <v>8</v>
      </c>
      <c r="Z2321" s="16">
        <v>0.53</v>
      </c>
      <c r="AA2321" s="16">
        <f t="shared" si="472"/>
        <v>63.6</v>
      </c>
      <c r="AB2321" s="16" t="s">
        <v>2404</v>
      </c>
      <c r="AC2321" s="16" t="s">
        <v>2416</v>
      </c>
      <c r="AD2321" s="16">
        <f t="shared" si="456"/>
        <v>22260</v>
      </c>
      <c r="AE2321" s="16">
        <f t="shared" si="457"/>
        <v>185.5</v>
      </c>
      <c r="AF2321" s="16">
        <f t="shared" si="458"/>
        <v>69562.5</v>
      </c>
      <c r="AG2321" s="16">
        <f t="shared" si="459"/>
        <v>53</v>
      </c>
      <c r="AH2321" s="12">
        <f t="shared" si="460"/>
        <v>0</v>
      </c>
      <c r="AI2321" s="16">
        <f t="shared" si="461"/>
        <v>3.71</v>
      </c>
      <c r="AJ2321" s="16">
        <f t="shared" si="462"/>
        <v>12799.5</v>
      </c>
      <c r="AK2321" s="16">
        <f t="shared" si="463"/>
        <v>265</v>
      </c>
      <c r="AL2321" s="16">
        <f t="shared" si="464"/>
        <v>2650</v>
      </c>
      <c r="AM2321" s="16">
        <f t="shared" si="465"/>
        <v>37630</v>
      </c>
      <c r="AN2321" s="16">
        <f t="shared" si="466"/>
        <v>144902</v>
      </c>
      <c r="AO2321" s="12" t="s">
        <v>1486</v>
      </c>
      <c r="AP2321" s="16">
        <v>0.53</v>
      </c>
      <c r="AQ2321" s="16" t="s">
        <v>207</v>
      </c>
      <c r="AR2321" s="16" t="s">
        <v>207</v>
      </c>
      <c r="AS2321" s="16" t="s">
        <v>207</v>
      </c>
      <c r="AW2321" s="16" t="s">
        <v>2386</v>
      </c>
      <c r="AX2321" s="16" t="s">
        <v>204</v>
      </c>
      <c r="AY2321" s="16" t="s">
        <v>207</v>
      </c>
      <c r="AZ2321" s="16" t="s">
        <v>207</v>
      </c>
      <c r="BA2321" s="16" t="s">
        <v>207</v>
      </c>
      <c r="BB2321" s="16" t="s">
        <v>207</v>
      </c>
      <c r="BC2321" s="16">
        <v>0.53</v>
      </c>
      <c r="BD2321" s="16">
        <f t="shared" si="467"/>
        <v>1.855</v>
      </c>
      <c r="BE2321" s="16">
        <f t="shared" si="468"/>
        <v>905.63750000000005</v>
      </c>
      <c r="BF2321" s="16">
        <v>0</v>
      </c>
      <c r="BG2321" s="16">
        <f t="shared" si="469"/>
        <v>636</v>
      </c>
      <c r="BH2321" s="16">
        <f t="shared" si="470"/>
        <v>339.20000000000005</v>
      </c>
      <c r="BI2321" s="16">
        <f t="shared" si="471"/>
        <v>4.24</v>
      </c>
    </row>
    <row r="2322" spans="1:61" x14ac:dyDescent="0.35">
      <c r="A2322">
        <v>2321</v>
      </c>
      <c r="B2322" t="s">
        <v>360</v>
      </c>
      <c r="C2322" t="s">
        <v>8934</v>
      </c>
      <c r="D2322" s="15" t="s">
        <v>301</v>
      </c>
      <c r="E2322" s="12" t="s">
        <v>98</v>
      </c>
      <c r="G2322" s="12" t="s">
        <v>2567</v>
      </c>
      <c r="H2322" s="12" t="s">
        <v>2414</v>
      </c>
      <c r="I2322" s="12" t="s">
        <v>92</v>
      </c>
      <c r="J2322" s="12" t="s">
        <v>2401</v>
      </c>
      <c r="K2322" s="12" t="s">
        <v>5619</v>
      </c>
      <c r="N2322" s="16" t="s">
        <v>206</v>
      </c>
      <c r="O2322" s="16" t="s">
        <v>420</v>
      </c>
      <c r="P2322" s="12" t="s">
        <v>131</v>
      </c>
      <c r="Q2322" s="16">
        <v>2023</v>
      </c>
      <c r="R2322" s="16">
        <v>0.67</v>
      </c>
      <c r="T2322" s="16">
        <v>0</v>
      </c>
      <c r="V2322" s="12" t="s">
        <v>204</v>
      </c>
      <c r="W2322" s="12" t="s">
        <v>204</v>
      </c>
      <c r="X2322" s="16">
        <v>1</v>
      </c>
      <c r="Y2322" s="16">
        <v>8</v>
      </c>
      <c r="Z2322" s="16">
        <v>0.67</v>
      </c>
      <c r="AA2322" s="16">
        <f t="shared" si="472"/>
        <v>80.400000000000006</v>
      </c>
      <c r="AB2322" s="16" t="s">
        <v>2404</v>
      </c>
      <c r="AC2322" s="16" t="s">
        <v>2416</v>
      </c>
      <c r="AD2322" s="16">
        <f t="shared" si="456"/>
        <v>28140.000000000004</v>
      </c>
      <c r="AE2322" s="16">
        <f t="shared" si="457"/>
        <v>234.5</v>
      </c>
      <c r="AF2322" s="16">
        <f t="shared" si="458"/>
        <v>87937.5</v>
      </c>
      <c r="AG2322" s="16">
        <f t="shared" si="459"/>
        <v>67</v>
      </c>
      <c r="AH2322" s="12">
        <f t="shared" si="460"/>
        <v>0</v>
      </c>
      <c r="AI2322" s="16">
        <f t="shared" si="461"/>
        <v>4.6900000000000004</v>
      </c>
      <c r="AJ2322" s="16">
        <f t="shared" si="462"/>
        <v>16180.500000000002</v>
      </c>
      <c r="AK2322" s="16">
        <f t="shared" si="463"/>
        <v>335</v>
      </c>
      <c r="AL2322" s="16">
        <f t="shared" si="464"/>
        <v>3350</v>
      </c>
      <c r="AM2322" s="16">
        <f t="shared" si="465"/>
        <v>47570</v>
      </c>
      <c r="AN2322" s="16">
        <f t="shared" si="466"/>
        <v>183178</v>
      </c>
      <c r="AO2322" s="12" t="s">
        <v>1486</v>
      </c>
      <c r="AP2322" s="16">
        <v>0.67</v>
      </c>
      <c r="AQ2322" s="16" t="s">
        <v>207</v>
      </c>
      <c r="AR2322" s="16" t="s">
        <v>207</v>
      </c>
      <c r="AS2322" s="16" t="s">
        <v>207</v>
      </c>
      <c r="AW2322" s="16" t="s">
        <v>2386</v>
      </c>
      <c r="AX2322" s="16" t="s">
        <v>204</v>
      </c>
      <c r="AY2322" s="16" t="s">
        <v>207</v>
      </c>
      <c r="AZ2322" s="16" t="s">
        <v>207</v>
      </c>
      <c r="BA2322" s="16" t="s">
        <v>207</v>
      </c>
      <c r="BB2322" s="16" t="s">
        <v>207</v>
      </c>
      <c r="BC2322" s="16">
        <v>0.67</v>
      </c>
      <c r="BD2322" s="16">
        <f t="shared" si="467"/>
        <v>2.3450000000000002</v>
      </c>
      <c r="BE2322" s="16">
        <f t="shared" si="468"/>
        <v>1144.8625</v>
      </c>
      <c r="BF2322" s="16">
        <v>0</v>
      </c>
      <c r="BG2322" s="16">
        <f t="shared" si="469"/>
        <v>804</v>
      </c>
      <c r="BH2322" s="16">
        <f t="shared" si="470"/>
        <v>428.8</v>
      </c>
      <c r="BI2322" s="16">
        <f t="shared" si="471"/>
        <v>5.36</v>
      </c>
    </row>
    <row r="2323" spans="1:61" x14ac:dyDescent="0.35">
      <c r="A2323">
        <v>2322</v>
      </c>
      <c r="B2323" t="s">
        <v>360</v>
      </c>
      <c r="C2323" t="s">
        <v>8935</v>
      </c>
      <c r="D2323" s="15" t="s">
        <v>302</v>
      </c>
      <c r="E2323" s="12" t="s">
        <v>98</v>
      </c>
      <c r="G2323" s="12" t="s">
        <v>2567</v>
      </c>
      <c r="H2323" s="12" t="s">
        <v>2414</v>
      </c>
      <c r="I2323" s="12" t="s">
        <v>92</v>
      </c>
      <c r="J2323" s="12" t="s">
        <v>2401</v>
      </c>
      <c r="K2323" s="12" t="s">
        <v>5619</v>
      </c>
      <c r="N2323" s="16" t="s">
        <v>206</v>
      </c>
      <c r="O2323" s="16" t="s">
        <v>420</v>
      </c>
      <c r="P2323" s="12" t="s">
        <v>131</v>
      </c>
      <c r="Q2323" s="16">
        <v>2023</v>
      </c>
      <c r="R2323" s="16">
        <v>2</v>
      </c>
      <c r="T2323" s="16">
        <v>0</v>
      </c>
      <c r="V2323" s="12" t="s">
        <v>204</v>
      </c>
      <c r="W2323" s="12" t="s">
        <v>204</v>
      </c>
      <c r="X2323" s="16">
        <v>1</v>
      </c>
      <c r="Y2323" s="16">
        <v>8</v>
      </c>
      <c r="Z2323" s="16">
        <v>2</v>
      </c>
      <c r="AA2323" s="16">
        <f t="shared" si="472"/>
        <v>240</v>
      </c>
      <c r="AB2323" s="16" t="s">
        <v>2404</v>
      </c>
      <c r="AC2323" s="16" t="s">
        <v>2416</v>
      </c>
      <c r="AD2323" s="16">
        <f t="shared" si="456"/>
        <v>84000</v>
      </c>
      <c r="AE2323" s="16">
        <f t="shared" si="457"/>
        <v>700</v>
      </c>
      <c r="AF2323" s="16">
        <f t="shared" si="458"/>
        <v>262500</v>
      </c>
      <c r="AG2323" s="16">
        <f t="shared" si="459"/>
        <v>200</v>
      </c>
      <c r="AH2323" s="12">
        <f t="shared" si="460"/>
        <v>0</v>
      </c>
      <c r="AI2323" s="16">
        <f t="shared" si="461"/>
        <v>14</v>
      </c>
      <c r="AJ2323" s="16">
        <f t="shared" si="462"/>
        <v>48300</v>
      </c>
      <c r="AK2323" s="16">
        <f t="shared" si="463"/>
        <v>1000</v>
      </c>
      <c r="AL2323" s="16">
        <f t="shared" si="464"/>
        <v>10000</v>
      </c>
      <c r="AM2323" s="16">
        <f t="shared" si="465"/>
        <v>142000</v>
      </c>
      <c r="AN2323" s="16">
        <f t="shared" si="466"/>
        <v>546800</v>
      </c>
      <c r="AO2323" s="12" t="s">
        <v>1486</v>
      </c>
      <c r="AP2323" s="16">
        <v>2</v>
      </c>
      <c r="AQ2323" s="16" t="s">
        <v>207</v>
      </c>
      <c r="AR2323" s="16" t="s">
        <v>207</v>
      </c>
      <c r="AS2323" s="16" t="s">
        <v>207</v>
      </c>
      <c r="AW2323" s="16" t="s">
        <v>2386</v>
      </c>
      <c r="AX2323" s="16" t="s">
        <v>204</v>
      </c>
      <c r="AY2323" s="16" t="s">
        <v>207</v>
      </c>
      <c r="AZ2323" s="16" t="s">
        <v>207</v>
      </c>
      <c r="BA2323" s="16" t="s">
        <v>207</v>
      </c>
      <c r="BB2323" s="16" t="s">
        <v>207</v>
      </c>
      <c r="BC2323" s="16">
        <v>2</v>
      </c>
      <c r="BD2323" s="16">
        <f t="shared" si="467"/>
        <v>7</v>
      </c>
      <c r="BE2323" s="16">
        <f t="shared" si="468"/>
        <v>3417.5</v>
      </c>
      <c r="BF2323" s="16">
        <v>0</v>
      </c>
      <c r="BG2323" s="16">
        <f t="shared" si="469"/>
        <v>2400</v>
      </c>
      <c r="BH2323" s="16">
        <f t="shared" si="470"/>
        <v>1280</v>
      </c>
      <c r="BI2323" s="16">
        <f t="shared" si="471"/>
        <v>16</v>
      </c>
    </row>
    <row r="2324" spans="1:61" x14ac:dyDescent="0.35">
      <c r="A2324">
        <v>2323</v>
      </c>
      <c r="B2324" t="s">
        <v>360</v>
      </c>
      <c r="C2324" t="s">
        <v>8936</v>
      </c>
      <c r="D2324" s="15" t="s">
        <v>2634</v>
      </c>
      <c r="E2324" s="12" t="s">
        <v>98</v>
      </c>
      <c r="F2324" s="16">
        <v>20524</v>
      </c>
      <c r="G2324" s="12" t="s">
        <v>2567</v>
      </c>
      <c r="H2324" s="12" t="s">
        <v>2414</v>
      </c>
      <c r="I2324" s="12" t="s">
        <v>92</v>
      </c>
      <c r="J2324" s="12" t="s">
        <v>2401</v>
      </c>
      <c r="K2324" s="12" t="s">
        <v>5619</v>
      </c>
      <c r="N2324" s="16" t="s">
        <v>206</v>
      </c>
      <c r="O2324" s="16" t="s">
        <v>420</v>
      </c>
      <c r="P2324" s="12" t="s">
        <v>131</v>
      </c>
      <c r="Q2324" s="16">
        <v>2023</v>
      </c>
      <c r="R2324" s="16">
        <v>0.6</v>
      </c>
      <c r="T2324" s="16">
        <v>0</v>
      </c>
      <c r="V2324" s="12" t="s">
        <v>204</v>
      </c>
      <c r="W2324" s="12" t="s">
        <v>204</v>
      </c>
      <c r="X2324" s="16">
        <v>1</v>
      </c>
      <c r="Y2324" s="16">
        <v>8</v>
      </c>
      <c r="Z2324" s="16">
        <v>0.6</v>
      </c>
      <c r="AA2324" s="16">
        <f t="shared" si="472"/>
        <v>72</v>
      </c>
      <c r="AB2324" s="16" t="s">
        <v>2404</v>
      </c>
      <c r="AC2324" s="16" t="s">
        <v>2416</v>
      </c>
      <c r="AD2324" s="16">
        <f t="shared" si="456"/>
        <v>25200</v>
      </c>
      <c r="AE2324" s="16">
        <f t="shared" si="457"/>
        <v>210</v>
      </c>
      <c r="AF2324" s="16">
        <f t="shared" si="458"/>
        <v>78750</v>
      </c>
      <c r="AG2324" s="16">
        <f t="shared" si="459"/>
        <v>60</v>
      </c>
      <c r="AH2324" s="12">
        <f t="shared" si="460"/>
        <v>0</v>
      </c>
      <c r="AI2324" s="16">
        <f t="shared" si="461"/>
        <v>4.2</v>
      </c>
      <c r="AJ2324" s="16">
        <f t="shared" si="462"/>
        <v>14490</v>
      </c>
      <c r="AK2324" s="16">
        <f t="shared" si="463"/>
        <v>300</v>
      </c>
      <c r="AL2324" s="16">
        <f t="shared" si="464"/>
        <v>3000</v>
      </c>
      <c r="AM2324" s="16">
        <f t="shared" si="465"/>
        <v>42600</v>
      </c>
      <c r="AN2324" s="16">
        <f t="shared" si="466"/>
        <v>164040</v>
      </c>
      <c r="AO2324" s="12" t="s">
        <v>1486</v>
      </c>
      <c r="AP2324" s="16">
        <v>0.6</v>
      </c>
      <c r="AQ2324" s="16" t="s">
        <v>207</v>
      </c>
      <c r="AR2324" s="16" t="s">
        <v>207</v>
      </c>
      <c r="AS2324" s="16" t="s">
        <v>207</v>
      </c>
      <c r="AW2324" s="16" t="s">
        <v>2386</v>
      </c>
      <c r="AX2324" s="16" t="s">
        <v>204</v>
      </c>
      <c r="AY2324" s="16" t="s">
        <v>207</v>
      </c>
      <c r="AZ2324" s="16" t="s">
        <v>207</v>
      </c>
      <c r="BA2324" s="16" t="s">
        <v>207</v>
      </c>
      <c r="BB2324" s="16" t="s">
        <v>207</v>
      </c>
      <c r="BC2324" s="16">
        <v>0.6</v>
      </c>
      <c r="BD2324" s="16">
        <f t="shared" si="467"/>
        <v>2.1</v>
      </c>
      <c r="BE2324" s="16">
        <f t="shared" si="468"/>
        <v>1025.25</v>
      </c>
      <c r="BF2324" s="16">
        <v>0</v>
      </c>
      <c r="BG2324" s="16">
        <f t="shared" si="469"/>
        <v>720</v>
      </c>
      <c r="BH2324" s="16">
        <f t="shared" si="470"/>
        <v>384</v>
      </c>
      <c r="BI2324" s="16">
        <f t="shared" si="471"/>
        <v>4.8</v>
      </c>
    </row>
    <row r="2325" spans="1:61" x14ac:dyDescent="0.35">
      <c r="A2325">
        <v>2324</v>
      </c>
      <c r="B2325" t="s">
        <v>360</v>
      </c>
      <c r="C2325" t="s">
        <v>8937</v>
      </c>
      <c r="D2325" s="15" t="s">
        <v>303</v>
      </c>
      <c r="E2325" s="12" t="s">
        <v>98</v>
      </c>
      <c r="F2325" s="16">
        <v>24230</v>
      </c>
      <c r="G2325" s="12" t="s">
        <v>2567</v>
      </c>
      <c r="H2325" s="12" t="s">
        <v>2414</v>
      </c>
      <c r="I2325" s="12" t="s">
        <v>92</v>
      </c>
      <c r="J2325" s="12" t="s">
        <v>2401</v>
      </c>
      <c r="K2325" s="12" t="s">
        <v>5619</v>
      </c>
      <c r="N2325" s="16" t="s">
        <v>206</v>
      </c>
      <c r="O2325" s="16" t="s">
        <v>420</v>
      </c>
      <c r="P2325" s="12" t="s">
        <v>131</v>
      </c>
      <c r="Q2325" s="16">
        <v>2023</v>
      </c>
      <c r="R2325" s="16">
        <v>1.1100000000000001</v>
      </c>
      <c r="T2325" s="16">
        <v>0</v>
      </c>
      <c r="V2325" s="12" t="s">
        <v>204</v>
      </c>
      <c r="W2325" s="12" t="s">
        <v>204</v>
      </c>
      <c r="X2325" s="16">
        <v>1</v>
      </c>
      <c r="Y2325" s="16">
        <v>8</v>
      </c>
      <c r="Z2325" s="16">
        <v>1.1100000000000001</v>
      </c>
      <c r="AA2325" s="16">
        <f t="shared" si="472"/>
        <v>133.20000000000002</v>
      </c>
      <c r="AB2325" s="16" t="s">
        <v>2404</v>
      </c>
      <c r="AC2325" s="16" t="s">
        <v>2416</v>
      </c>
      <c r="AD2325" s="16">
        <f t="shared" si="456"/>
        <v>46620.000000000007</v>
      </c>
      <c r="AE2325" s="16">
        <f t="shared" si="457"/>
        <v>388.50000000000006</v>
      </c>
      <c r="AF2325" s="16">
        <f t="shared" si="458"/>
        <v>145687.50000000003</v>
      </c>
      <c r="AG2325" s="16">
        <f t="shared" si="459"/>
        <v>111.00000000000001</v>
      </c>
      <c r="AH2325" s="12">
        <f t="shared" si="460"/>
        <v>0</v>
      </c>
      <c r="AI2325" s="16">
        <f t="shared" si="461"/>
        <v>7.7700000000000005</v>
      </c>
      <c r="AJ2325" s="16">
        <f t="shared" si="462"/>
        <v>26806.5</v>
      </c>
      <c r="AK2325" s="16">
        <f t="shared" si="463"/>
        <v>555</v>
      </c>
      <c r="AL2325" s="16">
        <f t="shared" si="464"/>
        <v>5550.0000000000009</v>
      </c>
      <c r="AM2325" s="16">
        <f t="shared" si="465"/>
        <v>78810</v>
      </c>
      <c r="AN2325" s="16">
        <f t="shared" si="466"/>
        <v>303474.00000000006</v>
      </c>
      <c r="AO2325" s="12" t="s">
        <v>1486</v>
      </c>
      <c r="AP2325" s="16">
        <v>1.1100000000000001</v>
      </c>
      <c r="AQ2325" s="16" t="s">
        <v>207</v>
      </c>
      <c r="AR2325" s="16" t="s">
        <v>207</v>
      </c>
      <c r="AS2325" s="16" t="s">
        <v>207</v>
      </c>
      <c r="AW2325" s="16" t="s">
        <v>2386</v>
      </c>
      <c r="AX2325" s="16" t="s">
        <v>204</v>
      </c>
      <c r="AY2325" s="16" t="s">
        <v>207</v>
      </c>
      <c r="AZ2325" s="16" t="s">
        <v>207</v>
      </c>
      <c r="BA2325" s="16" t="s">
        <v>207</v>
      </c>
      <c r="BB2325" s="16" t="s">
        <v>207</v>
      </c>
      <c r="BC2325" s="16">
        <v>1.1100000000000001</v>
      </c>
      <c r="BD2325" s="16">
        <f t="shared" si="467"/>
        <v>3.8850000000000002</v>
      </c>
      <c r="BE2325" s="16">
        <f t="shared" si="468"/>
        <v>1896.7125000000003</v>
      </c>
      <c r="BF2325" s="16">
        <v>0</v>
      </c>
      <c r="BG2325" s="16">
        <f t="shared" si="469"/>
        <v>1332.0000000000002</v>
      </c>
      <c r="BH2325" s="16">
        <f t="shared" si="470"/>
        <v>710.40000000000009</v>
      </c>
      <c r="BI2325" s="16">
        <f t="shared" si="471"/>
        <v>8.8800000000000008</v>
      </c>
    </row>
    <row r="2326" spans="1:61" ht="20.149999999999999" customHeight="1" x14ac:dyDescent="0.35">
      <c r="A2326">
        <v>2325</v>
      </c>
      <c r="B2326" t="s">
        <v>360</v>
      </c>
      <c r="C2326" t="s">
        <v>8938</v>
      </c>
      <c r="D2326" s="15" t="s">
        <v>306</v>
      </c>
      <c r="E2326" s="12" t="s">
        <v>98</v>
      </c>
      <c r="G2326" s="12" t="s">
        <v>2567</v>
      </c>
      <c r="H2326" s="12" t="s">
        <v>2414</v>
      </c>
      <c r="I2326" s="12" t="s">
        <v>92</v>
      </c>
      <c r="J2326" s="12" t="s">
        <v>2401</v>
      </c>
      <c r="K2326" s="12" t="s">
        <v>5619</v>
      </c>
      <c r="N2326" s="16" t="s">
        <v>206</v>
      </c>
      <c r="O2326" s="16" t="s">
        <v>443</v>
      </c>
      <c r="P2326" s="12" t="s">
        <v>131</v>
      </c>
      <c r="Q2326" s="16">
        <v>2023</v>
      </c>
      <c r="R2326" s="16">
        <v>2.0499999999999998</v>
      </c>
      <c r="T2326" s="16">
        <v>0</v>
      </c>
      <c r="V2326" s="12" t="s">
        <v>204</v>
      </c>
      <c r="W2326" s="12" t="s">
        <v>204</v>
      </c>
      <c r="X2326" s="16">
        <v>2</v>
      </c>
      <c r="Y2326" s="16">
        <v>7</v>
      </c>
      <c r="Z2326" s="16">
        <v>2.0499999999999998</v>
      </c>
      <c r="AA2326" s="16">
        <f t="shared" si="472"/>
        <v>245.99999999999997</v>
      </c>
      <c r="AB2326" s="16" t="s">
        <v>2404</v>
      </c>
      <c r="AC2326" s="16" t="s">
        <v>2416</v>
      </c>
      <c r="AD2326" s="16">
        <f t="shared" si="456"/>
        <v>86099.999999999985</v>
      </c>
      <c r="AE2326" s="16">
        <f t="shared" si="457"/>
        <v>717.49999999999989</v>
      </c>
      <c r="AF2326" s="16">
        <f t="shared" si="458"/>
        <v>269062.49999999994</v>
      </c>
      <c r="AG2326" s="16">
        <f t="shared" si="459"/>
        <v>204.99999999999997</v>
      </c>
      <c r="AH2326" s="12">
        <f t="shared" si="460"/>
        <v>0</v>
      </c>
      <c r="AI2326" s="16">
        <f t="shared" si="461"/>
        <v>14.349999999999998</v>
      </c>
      <c r="AJ2326" s="16">
        <f t="shared" si="462"/>
        <v>49507.499999999993</v>
      </c>
      <c r="AK2326" s="16">
        <f t="shared" si="463"/>
        <v>1025</v>
      </c>
      <c r="AL2326" s="16">
        <f t="shared" si="464"/>
        <v>10250</v>
      </c>
      <c r="AM2326" s="16">
        <f t="shared" si="465"/>
        <v>145550</v>
      </c>
      <c r="AN2326" s="16">
        <f t="shared" si="466"/>
        <v>560469.99999999988</v>
      </c>
      <c r="AO2326" s="12" t="s">
        <v>1486</v>
      </c>
      <c r="AP2326" s="16">
        <v>2.0499999999999998</v>
      </c>
      <c r="AQ2326" s="16" t="s">
        <v>204</v>
      </c>
      <c r="AS2326" s="16" t="s">
        <v>2422</v>
      </c>
      <c r="AT2326" s="16" t="s">
        <v>2418</v>
      </c>
      <c r="AU2326" t="s">
        <v>2384</v>
      </c>
      <c r="AV2326" s="15" t="s">
        <v>2635</v>
      </c>
      <c r="AW2326" s="16" t="s">
        <v>2386</v>
      </c>
      <c r="AX2326" s="16" t="s">
        <v>204</v>
      </c>
      <c r="AY2326" s="16" t="s">
        <v>207</v>
      </c>
      <c r="AZ2326" s="16" t="s">
        <v>207</v>
      </c>
      <c r="BA2326" s="16" t="s">
        <v>207</v>
      </c>
      <c r="BB2326" s="16" t="s">
        <v>207</v>
      </c>
      <c r="BC2326" s="16">
        <v>2.0499999999999998</v>
      </c>
      <c r="BD2326" s="16">
        <f t="shared" si="467"/>
        <v>7.1749999999999989</v>
      </c>
      <c r="BE2326" s="16">
        <f t="shared" si="468"/>
        <v>3502.9374999999991</v>
      </c>
      <c r="BF2326" s="16">
        <v>0</v>
      </c>
      <c r="BG2326" s="16">
        <f t="shared" si="469"/>
        <v>2460</v>
      </c>
      <c r="BH2326" s="16">
        <f t="shared" si="470"/>
        <v>1312</v>
      </c>
      <c r="BI2326" s="16">
        <f t="shared" si="471"/>
        <v>16.399999999999999</v>
      </c>
    </row>
    <row r="2327" spans="1:61" ht="20.149999999999999" customHeight="1" x14ac:dyDescent="0.35">
      <c r="A2327">
        <v>2326</v>
      </c>
      <c r="B2327" t="s">
        <v>360</v>
      </c>
      <c r="C2327" t="s">
        <v>8939</v>
      </c>
      <c r="D2327" s="15" t="s">
        <v>307</v>
      </c>
      <c r="E2327" s="12" t="s">
        <v>98</v>
      </c>
      <c r="G2327" s="12" t="s">
        <v>2567</v>
      </c>
      <c r="H2327" s="12" t="s">
        <v>2414</v>
      </c>
      <c r="I2327" s="12" t="s">
        <v>92</v>
      </c>
      <c r="J2327" s="12" t="s">
        <v>2401</v>
      </c>
      <c r="K2327" s="12" t="s">
        <v>5619</v>
      </c>
      <c r="N2327" s="16" t="s">
        <v>206</v>
      </c>
      <c r="O2327" s="16" t="s">
        <v>443</v>
      </c>
      <c r="P2327" s="12" t="s">
        <v>131</v>
      </c>
      <c r="Q2327" s="16">
        <v>2023</v>
      </c>
      <c r="R2327" s="16">
        <v>1.1000000000000001</v>
      </c>
      <c r="T2327" s="16">
        <v>0</v>
      </c>
      <c r="V2327" s="12" t="s">
        <v>204</v>
      </c>
      <c r="W2327" s="12" t="s">
        <v>204</v>
      </c>
      <c r="X2327" s="16">
        <v>1</v>
      </c>
      <c r="Y2327" s="16">
        <v>5</v>
      </c>
      <c r="Z2327" s="16">
        <v>1.1000000000000001</v>
      </c>
      <c r="AA2327" s="16">
        <f t="shared" si="472"/>
        <v>132</v>
      </c>
      <c r="AB2327" s="16" t="s">
        <v>2404</v>
      </c>
      <c r="AC2327" s="16" t="s">
        <v>2416</v>
      </c>
      <c r="AD2327" s="16">
        <f t="shared" si="456"/>
        <v>46200</v>
      </c>
      <c r="AE2327" s="16">
        <f t="shared" si="457"/>
        <v>385.00000000000006</v>
      </c>
      <c r="AF2327" s="16">
        <f t="shared" si="458"/>
        <v>144375.00000000003</v>
      </c>
      <c r="AG2327" s="16">
        <f t="shared" si="459"/>
        <v>110.00000000000001</v>
      </c>
      <c r="AH2327" s="12">
        <f t="shared" si="460"/>
        <v>0</v>
      </c>
      <c r="AI2327" s="16">
        <f t="shared" si="461"/>
        <v>7.7000000000000011</v>
      </c>
      <c r="AJ2327" s="16">
        <f t="shared" si="462"/>
        <v>26565.000000000004</v>
      </c>
      <c r="AK2327" s="16">
        <f t="shared" si="463"/>
        <v>550</v>
      </c>
      <c r="AL2327" s="16">
        <f t="shared" si="464"/>
        <v>5500</v>
      </c>
      <c r="AM2327" s="16">
        <f t="shared" si="465"/>
        <v>78100</v>
      </c>
      <c r="AN2327" s="16">
        <f t="shared" si="466"/>
        <v>300740</v>
      </c>
      <c r="AO2327" s="12" t="s">
        <v>1486</v>
      </c>
      <c r="AP2327" s="16">
        <v>1.1000000000000001</v>
      </c>
      <c r="AQ2327" s="16" t="s">
        <v>204</v>
      </c>
      <c r="AS2327" s="16" t="s">
        <v>2422</v>
      </c>
      <c r="AT2327" s="16" t="s">
        <v>2418</v>
      </c>
      <c r="AU2327" t="s">
        <v>2384</v>
      </c>
      <c r="AV2327" s="15" t="s">
        <v>2635</v>
      </c>
      <c r="AW2327" s="16" t="s">
        <v>2386</v>
      </c>
      <c r="AX2327" s="16" t="s">
        <v>204</v>
      </c>
      <c r="AY2327" s="16" t="s">
        <v>207</v>
      </c>
      <c r="AZ2327" s="16" t="s">
        <v>207</v>
      </c>
      <c r="BA2327" s="16" t="s">
        <v>207</v>
      </c>
      <c r="BB2327" s="16" t="s">
        <v>207</v>
      </c>
      <c r="BC2327" s="16">
        <v>1.1000000000000001</v>
      </c>
      <c r="BD2327" s="16">
        <f t="shared" si="467"/>
        <v>3.8500000000000005</v>
      </c>
      <c r="BE2327" s="16">
        <f t="shared" si="468"/>
        <v>1879.625</v>
      </c>
      <c r="BF2327" s="16">
        <v>0</v>
      </c>
      <c r="BG2327" s="16">
        <f t="shared" si="469"/>
        <v>1320</v>
      </c>
      <c r="BH2327" s="16">
        <f t="shared" si="470"/>
        <v>704</v>
      </c>
      <c r="BI2327" s="16">
        <f t="shared" si="471"/>
        <v>8.8000000000000007</v>
      </c>
    </row>
    <row r="2328" spans="1:61" ht="20.149999999999999" customHeight="1" x14ac:dyDescent="0.35">
      <c r="A2328">
        <v>2327</v>
      </c>
      <c r="B2328" t="s">
        <v>360</v>
      </c>
      <c r="C2328" t="s">
        <v>8940</v>
      </c>
      <c r="D2328" s="15" t="s">
        <v>308</v>
      </c>
      <c r="E2328" s="12" t="s">
        <v>98</v>
      </c>
      <c r="G2328" s="12" t="s">
        <v>2567</v>
      </c>
      <c r="H2328" s="12" t="s">
        <v>2414</v>
      </c>
      <c r="I2328" s="12" t="s">
        <v>92</v>
      </c>
      <c r="J2328" s="12" t="s">
        <v>2401</v>
      </c>
      <c r="K2328" s="12" t="s">
        <v>5619</v>
      </c>
      <c r="N2328" s="16" t="s">
        <v>206</v>
      </c>
      <c r="O2328" s="16" t="s">
        <v>443</v>
      </c>
      <c r="P2328" s="12" t="s">
        <v>131</v>
      </c>
      <c r="Q2328" s="16">
        <v>2023</v>
      </c>
      <c r="R2328" s="16">
        <v>0.9</v>
      </c>
      <c r="T2328" s="16">
        <v>0</v>
      </c>
      <c r="V2328" s="12" t="s">
        <v>204</v>
      </c>
      <c r="W2328" s="12" t="s">
        <v>204</v>
      </c>
      <c r="X2328" s="16">
        <v>2</v>
      </c>
      <c r="Y2328" s="16">
        <v>5</v>
      </c>
      <c r="Z2328" s="16">
        <v>0.9</v>
      </c>
      <c r="AA2328" s="16">
        <f t="shared" si="472"/>
        <v>108</v>
      </c>
      <c r="AB2328" s="16" t="s">
        <v>2404</v>
      </c>
      <c r="AC2328" s="16" t="s">
        <v>2416</v>
      </c>
      <c r="AD2328" s="16">
        <f t="shared" si="456"/>
        <v>37800</v>
      </c>
      <c r="AE2328" s="16">
        <f t="shared" si="457"/>
        <v>315</v>
      </c>
      <c r="AF2328" s="16">
        <f t="shared" si="458"/>
        <v>118125</v>
      </c>
      <c r="AG2328" s="16">
        <f t="shared" si="459"/>
        <v>90</v>
      </c>
      <c r="AH2328" s="12">
        <f t="shared" si="460"/>
        <v>0</v>
      </c>
      <c r="AI2328" s="16">
        <f t="shared" si="461"/>
        <v>6.3</v>
      </c>
      <c r="AJ2328" s="16">
        <f t="shared" si="462"/>
        <v>21735</v>
      </c>
      <c r="AK2328" s="16">
        <f t="shared" si="463"/>
        <v>450</v>
      </c>
      <c r="AL2328" s="16">
        <f t="shared" si="464"/>
        <v>4500</v>
      </c>
      <c r="AM2328" s="16">
        <f t="shared" si="465"/>
        <v>63900</v>
      </c>
      <c r="AN2328" s="16">
        <f t="shared" si="466"/>
        <v>246060</v>
      </c>
      <c r="AO2328" s="12" t="s">
        <v>1486</v>
      </c>
      <c r="AP2328" s="16">
        <v>0.9</v>
      </c>
      <c r="AQ2328" s="16" t="s">
        <v>204</v>
      </c>
      <c r="AS2328" s="16" t="s">
        <v>2422</v>
      </c>
      <c r="AT2328" s="16" t="s">
        <v>2418</v>
      </c>
      <c r="AU2328" t="s">
        <v>2384</v>
      </c>
      <c r="AV2328" s="15" t="s">
        <v>2635</v>
      </c>
      <c r="AW2328" s="16" t="s">
        <v>2386</v>
      </c>
      <c r="AX2328" s="16" t="s">
        <v>204</v>
      </c>
      <c r="AY2328" s="16" t="s">
        <v>207</v>
      </c>
      <c r="AZ2328" s="16" t="s">
        <v>207</v>
      </c>
      <c r="BA2328" s="16" t="s">
        <v>207</v>
      </c>
      <c r="BB2328" s="16" t="s">
        <v>207</v>
      </c>
      <c r="BC2328" s="16">
        <v>0.9</v>
      </c>
      <c r="BD2328" s="16">
        <f t="shared" si="467"/>
        <v>3.15</v>
      </c>
      <c r="BE2328" s="16">
        <f t="shared" si="468"/>
        <v>1537.875</v>
      </c>
      <c r="BF2328" s="16">
        <v>0</v>
      </c>
      <c r="BG2328" s="16">
        <f t="shared" si="469"/>
        <v>1080</v>
      </c>
      <c r="BH2328" s="16">
        <f t="shared" si="470"/>
        <v>576</v>
      </c>
      <c r="BI2328" s="16">
        <f t="shared" si="471"/>
        <v>7.2</v>
      </c>
    </row>
    <row r="2329" spans="1:61" ht="20.149999999999999" customHeight="1" x14ac:dyDescent="0.35">
      <c r="A2329">
        <v>2328</v>
      </c>
      <c r="B2329" t="s">
        <v>360</v>
      </c>
      <c r="C2329" t="s">
        <v>8941</v>
      </c>
      <c r="D2329" s="15" t="s">
        <v>309</v>
      </c>
      <c r="E2329" s="12" t="s">
        <v>93</v>
      </c>
      <c r="G2329" s="12" t="s">
        <v>2567</v>
      </c>
      <c r="H2329" s="12" t="s">
        <v>2414</v>
      </c>
      <c r="I2329" s="12" t="s">
        <v>92</v>
      </c>
      <c r="J2329" s="12" t="s">
        <v>2401</v>
      </c>
      <c r="K2329" s="12" t="s">
        <v>5619</v>
      </c>
      <c r="N2329" s="16" t="s">
        <v>206</v>
      </c>
      <c r="O2329" s="16" t="s">
        <v>443</v>
      </c>
      <c r="P2329" s="12" t="s">
        <v>131</v>
      </c>
      <c r="Q2329" s="16">
        <v>2023</v>
      </c>
      <c r="R2329" s="16">
        <v>1.1399999999999999</v>
      </c>
      <c r="T2329" s="16">
        <v>0</v>
      </c>
      <c r="V2329" s="12" t="s">
        <v>204</v>
      </c>
      <c r="W2329" s="12" t="s">
        <v>204</v>
      </c>
      <c r="X2329" s="16">
        <v>2</v>
      </c>
      <c r="Y2329" s="16">
        <v>7</v>
      </c>
      <c r="Z2329" s="16">
        <v>1.1399999999999999</v>
      </c>
      <c r="AA2329" s="16">
        <f t="shared" si="472"/>
        <v>136.79999999999998</v>
      </c>
      <c r="AB2329" s="16" t="s">
        <v>2404</v>
      </c>
      <c r="AC2329" s="16" t="s">
        <v>2416</v>
      </c>
      <c r="AD2329" s="16">
        <f t="shared" si="456"/>
        <v>47879.999999999993</v>
      </c>
      <c r="AE2329" s="16">
        <f t="shared" si="457"/>
        <v>398.99999999999994</v>
      </c>
      <c r="AF2329" s="16">
        <f t="shared" si="458"/>
        <v>149624.99999999997</v>
      </c>
      <c r="AG2329" s="16">
        <f t="shared" si="459"/>
        <v>113.99999999999999</v>
      </c>
      <c r="AH2329" s="12">
        <f t="shared" si="460"/>
        <v>0</v>
      </c>
      <c r="AI2329" s="16">
        <f t="shared" si="461"/>
        <v>7.9799999999999995</v>
      </c>
      <c r="AJ2329" s="16">
        <f t="shared" si="462"/>
        <v>27531</v>
      </c>
      <c r="AK2329" s="16">
        <f t="shared" si="463"/>
        <v>570</v>
      </c>
      <c r="AL2329" s="16">
        <f t="shared" si="464"/>
        <v>5699.9999999999991</v>
      </c>
      <c r="AM2329" s="16">
        <f t="shared" si="465"/>
        <v>80940</v>
      </c>
      <c r="AN2329" s="16">
        <f t="shared" si="466"/>
        <v>311676</v>
      </c>
      <c r="AO2329" s="12" t="s">
        <v>1486</v>
      </c>
      <c r="AP2329" s="16">
        <v>1.1399999999999999</v>
      </c>
      <c r="AQ2329" s="16" t="s">
        <v>204</v>
      </c>
      <c r="AS2329" s="16" t="s">
        <v>2422</v>
      </c>
      <c r="AT2329" s="16" t="s">
        <v>2418</v>
      </c>
      <c r="AU2329" t="s">
        <v>2384</v>
      </c>
      <c r="AV2329" s="15" t="s">
        <v>2635</v>
      </c>
      <c r="AW2329" s="16" t="s">
        <v>2386</v>
      </c>
      <c r="AX2329" s="16" t="s">
        <v>204</v>
      </c>
      <c r="AY2329" s="16" t="s">
        <v>207</v>
      </c>
      <c r="AZ2329" s="16" t="s">
        <v>207</v>
      </c>
      <c r="BA2329" s="16" t="s">
        <v>207</v>
      </c>
      <c r="BB2329" s="16" t="s">
        <v>207</v>
      </c>
      <c r="BC2329" s="16">
        <v>1.1399999999999999</v>
      </c>
      <c r="BD2329" s="16">
        <f t="shared" si="467"/>
        <v>3.9899999999999998</v>
      </c>
      <c r="BE2329" s="16">
        <f t="shared" si="468"/>
        <v>1947.9749999999999</v>
      </c>
      <c r="BF2329" s="16">
        <v>0</v>
      </c>
      <c r="BG2329" s="16">
        <f t="shared" si="469"/>
        <v>1367.9999999999998</v>
      </c>
      <c r="BH2329" s="16">
        <f t="shared" si="470"/>
        <v>729.59999999999991</v>
      </c>
      <c r="BI2329" s="16">
        <f t="shared" si="471"/>
        <v>9.1199999999999992</v>
      </c>
    </row>
    <row r="2330" spans="1:61" ht="20.149999999999999" customHeight="1" x14ac:dyDescent="0.35">
      <c r="A2330">
        <v>2329</v>
      </c>
      <c r="B2330" t="s">
        <v>360</v>
      </c>
      <c r="C2330" t="s">
        <v>8942</v>
      </c>
      <c r="D2330" s="15" t="s">
        <v>310</v>
      </c>
      <c r="E2330" s="12" t="s">
        <v>93</v>
      </c>
      <c r="G2330" s="12" t="s">
        <v>2567</v>
      </c>
      <c r="H2330" s="12" t="s">
        <v>2414</v>
      </c>
      <c r="I2330" s="12" t="s">
        <v>92</v>
      </c>
      <c r="J2330" s="12" t="s">
        <v>2401</v>
      </c>
      <c r="K2330" s="12" t="s">
        <v>5619</v>
      </c>
      <c r="N2330" s="16" t="s">
        <v>206</v>
      </c>
      <c r="O2330" s="16" t="s">
        <v>443</v>
      </c>
      <c r="P2330" s="12" t="s">
        <v>131</v>
      </c>
      <c r="Q2330" s="16">
        <v>2023</v>
      </c>
      <c r="R2330" s="16">
        <v>1.06</v>
      </c>
      <c r="T2330" s="16">
        <v>0</v>
      </c>
      <c r="V2330" s="12" t="s">
        <v>204</v>
      </c>
      <c r="W2330" s="12" t="s">
        <v>204</v>
      </c>
      <c r="X2330" s="16">
        <v>2</v>
      </c>
      <c r="Y2330" s="16">
        <v>10</v>
      </c>
      <c r="Z2330" s="16">
        <v>1.06</v>
      </c>
      <c r="AA2330" s="16">
        <f t="shared" si="472"/>
        <v>127.2</v>
      </c>
      <c r="AB2330" s="16" t="s">
        <v>2404</v>
      </c>
      <c r="AC2330" s="16" t="s">
        <v>2416</v>
      </c>
      <c r="AD2330" s="16">
        <f t="shared" si="456"/>
        <v>44520</v>
      </c>
      <c r="AE2330" s="16">
        <f t="shared" si="457"/>
        <v>371</v>
      </c>
      <c r="AF2330" s="16">
        <f t="shared" si="458"/>
        <v>139125</v>
      </c>
      <c r="AG2330" s="16">
        <f t="shared" si="459"/>
        <v>106</v>
      </c>
      <c r="AH2330" s="12">
        <f t="shared" si="460"/>
        <v>0</v>
      </c>
      <c r="AI2330" s="16">
        <f t="shared" si="461"/>
        <v>7.42</v>
      </c>
      <c r="AJ2330" s="16">
        <f t="shared" si="462"/>
        <v>25599</v>
      </c>
      <c r="AK2330" s="16">
        <f t="shared" si="463"/>
        <v>530</v>
      </c>
      <c r="AL2330" s="16">
        <f t="shared" si="464"/>
        <v>5300</v>
      </c>
      <c r="AM2330" s="16">
        <f t="shared" si="465"/>
        <v>75260</v>
      </c>
      <c r="AN2330" s="16">
        <f t="shared" si="466"/>
        <v>289804</v>
      </c>
      <c r="AO2330" s="12" t="s">
        <v>1486</v>
      </c>
      <c r="AP2330" s="16">
        <v>1.06</v>
      </c>
      <c r="AQ2330" s="16" t="s">
        <v>204</v>
      </c>
      <c r="AS2330" s="16" t="s">
        <v>2422</v>
      </c>
      <c r="AT2330" s="16" t="s">
        <v>2418</v>
      </c>
      <c r="AU2330" t="s">
        <v>2384</v>
      </c>
      <c r="AV2330" s="15" t="s">
        <v>2635</v>
      </c>
      <c r="AW2330" s="16" t="s">
        <v>2386</v>
      </c>
      <c r="AX2330" s="16" t="s">
        <v>204</v>
      </c>
      <c r="AY2330" s="16" t="s">
        <v>207</v>
      </c>
      <c r="AZ2330" s="16" t="s">
        <v>207</v>
      </c>
      <c r="BA2330" s="16" t="s">
        <v>207</v>
      </c>
      <c r="BB2330" s="16" t="s">
        <v>207</v>
      </c>
      <c r="BC2330" s="16">
        <v>1.06</v>
      </c>
      <c r="BD2330" s="16">
        <f t="shared" si="467"/>
        <v>3.71</v>
      </c>
      <c r="BE2330" s="16">
        <f t="shared" si="468"/>
        <v>1811.2750000000001</v>
      </c>
      <c r="BF2330" s="16">
        <v>0</v>
      </c>
      <c r="BG2330" s="16">
        <f t="shared" si="469"/>
        <v>1272</v>
      </c>
      <c r="BH2330" s="16">
        <f t="shared" si="470"/>
        <v>678.40000000000009</v>
      </c>
      <c r="BI2330" s="16">
        <f t="shared" si="471"/>
        <v>8.48</v>
      </c>
    </row>
    <row r="2331" spans="1:61" ht="20.149999999999999" customHeight="1" x14ac:dyDescent="0.35">
      <c r="A2331">
        <v>2330</v>
      </c>
      <c r="B2331" t="s">
        <v>360</v>
      </c>
      <c r="C2331" t="s">
        <v>8943</v>
      </c>
      <c r="D2331" s="15" t="s">
        <v>2636</v>
      </c>
      <c r="E2331" s="12" t="s">
        <v>98</v>
      </c>
      <c r="G2331" s="12" t="s">
        <v>2567</v>
      </c>
      <c r="H2331" s="12" t="s">
        <v>2414</v>
      </c>
      <c r="I2331" s="12" t="s">
        <v>92</v>
      </c>
      <c r="J2331" s="12" t="s">
        <v>2401</v>
      </c>
      <c r="K2331" s="12" t="s">
        <v>5619</v>
      </c>
      <c r="N2331" s="16" t="s">
        <v>206</v>
      </c>
      <c r="O2331" s="16" t="s">
        <v>443</v>
      </c>
      <c r="P2331" s="12" t="s">
        <v>131</v>
      </c>
      <c r="Q2331" s="16">
        <v>2023</v>
      </c>
      <c r="R2331" s="16">
        <v>0.98</v>
      </c>
      <c r="T2331" s="16">
        <v>0</v>
      </c>
      <c r="V2331" s="12" t="s">
        <v>204</v>
      </c>
      <c r="W2331" s="12" t="s">
        <v>204</v>
      </c>
      <c r="X2331" s="16">
        <v>2</v>
      </c>
      <c r="Y2331" s="16">
        <v>5</v>
      </c>
      <c r="Z2331" s="16">
        <v>0.98</v>
      </c>
      <c r="AA2331" s="16">
        <f t="shared" si="472"/>
        <v>117.6</v>
      </c>
      <c r="AB2331" s="16" t="s">
        <v>2404</v>
      </c>
      <c r="AC2331" s="16" t="s">
        <v>2416</v>
      </c>
      <c r="AD2331" s="16">
        <f t="shared" si="456"/>
        <v>41160</v>
      </c>
      <c r="AE2331" s="16">
        <f t="shared" si="457"/>
        <v>343</v>
      </c>
      <c r="AF2331" s="16">
        <f t="shared" si="458"/>
        <v>128625</v>
      </c>
      <c r="AG2331" s="16">
        <f t="shared" si="459"/>
        <v>98</v>
      </c>
      <c r="AH2331" s="12">
        <f t="shared" si="460"/>
        <v>0</v>
      </c>
      <c r="AI2331" s="16">
        <f t="shared" si="461"/>
        <v>6.8599999999999994</v>
      </c>
      <c r="AJ2331" s="16">
        <f t="shared" si="462"/>
        <v>23666.999999999996</v>
      </c>
      <c r="AK2331" s="16">
        <f t="shared" si="463"/>
        <v>490</v>
      </c>
      <c r="AL2331" s="16">
        <f t="shared" si="464"/>
        <v>4900</v>
      </c>
      <c r="AM2331" s="16">
        <f t="shared" si="465"/>
        <v>69580</v>
      </c>
      <c r="AN2331" s="16">
        <f t="shared" si="466"/>
        <v>267932</v>
      </c>
      <c r="AO2331" s="12" t="s">
        <v>1486</v>
      </c>
      <c r="AP2331" s="16">
        <v>0.98</v>
      </c>
      <c r="AQ2331" s="16" t="s">
        <v>204</v>
      </c>
      <c r="AS2331" s="16" t="s">
        <v>2422</v>
      </c>
      <c r="AT2331" s="16" t="s">
        <v>2418</v>
      </c>
      <c r="AU2331" t="s">
        <v>2384</v>
      </c>
      <c r="AV2331" s="15" t="s">
        <v>2635</v>
      </c>
      <c r="AW2331" s="16" t="s">
        <v>2386</v>
      </c>
      <c r="AX2331" s="16" t="s">
        <v>204</v>
      </c>
      <c r="AY2331" s="16" t="s">
        <v>207</v>
      </c>
      <c r="AZ2331" s="16" t="s">
        <v>207</v>
      </c>
      <c r="BA2331" s="16" t="s">
        <v>207</v>
      </c>
      <c r="BB2331" s="16" t="s">
        <v>207</v>
      </c>
      <c r="BC2331" s="16">
        <v>0.98</v>
      </c>
      <c r="BD2331" s="16">
        <f t="shared" si="467"/>
        <v>3.4299999999999997</v>
      </c>
      <c r="BE2331" s="16">
        <f t="shared" si="468"/>
        <v>1674.575</v>
      </c>
      <c r="BF2331" s="16">
        <v>0</v>
      </c>
      <c r="BG2331" s="16">
        <f t="shared" si="469"/>
        <v>1176</v>
      </c>
      <c r="BH2331" s="16">
        <f t="shared" si="470"/>
        <v>627.20000000000005</v>
      </c>
      <c r="BI2331" s="16">
        <f t="shared" si="471"/>
        <v>7.8400000000000007</v>
      </c>
    </row>
    <row r="2332" spans="1:61" ht="20.149999999999999" customHeight="1" x14ac:dyDescent="0.35">
      <c r="A2332">
        <v>2331</v>
      </c>
      <c r="B2332" t="s">
        <v>360</v>
      </c>
      <c r="C2332" t="s">
        <v>8944</v>
      </c>
      <c r="D2332" s="15" t="s">
        <v>311</v>
      </c>
      <c r="E2332" s="12" t="s">
        <v>98</v>
      </c>
      <c r="G2332" s="12" t="s">
        <v>2567</v>
      </c>
      <c r="H2332" s="12" t="s">
        <v>2414</v>
      </c>
      <c r="I2332" s="12" t="s">
        <v>92</v>
      </c>
      <c r="J2332" s="12" t="s">
        <v>2401</v>
      </c>
      <c r="K2332" s="12" t="s">
        <v>5619</v>
      </c>
      <c r="N2332" s="16" t="s">
        <v>206</v>
      </c>
      <c r="O2332" s="16" t="s">
        <v>443</v>
      </c>
      <c r="P2332" s="12" t="s">
        <v>131</v>
      </c>
      <c r="Q2332" s="16">
        <v>2023</v>
      </c>
      <c r="R2332" s="16">
        <v>0.9</v>
      </c>
      <c r="T2332" s="16">
        <v>0</v>
      </c>
      <c r="V2332" s="12" t="s">
        <v>204</v>
      </c>
      <c r="W2332" s="12" t="s">
        <v>204</v>
      </c>
      <c r="X2332" s="16">
        <v>2</v>
      </c>
      <c r="Y2332" s="16">
        <v>12</v>
      </c>
      <c r="Z2332" s="16">
        <v>0.9</v>
      </c>
      <c r="AA2332" s="16">
        <f t="shared" si="472"/>
        <v>108</v>
      </c>
      <c r="AB2332" s="16" t="s">
        <v>2404</v>
      </c>
      <c r="AC2332" s="16" t="s">
        <v>2416</v>
      </c>
      <c r="AD2332" s="16">
        <f t="shared" si="456"/>
        <v>37800</v>
      </c>
      <c r="AE2332" s="16">
        <f t="shared" si="457"/>
        <v>315</v>
      </c>
      <c r="AF2332" s="16">
        <f t="shared" si="458"/>
        <v>118125</v>
      </c>
      <c r="AG2332" s="16">
        <f t="shared" si="459"/>
        <v>90</v>
      </c>
      <c r="AH2332" s="12">
        <f t="shared" si="460"/>
        <v>0</v>
      </c>
      <c r="AI2332" s="16">
        <f t="shared" si="461"/>
        <v>6.3</v>
      </c>
      <c r="AJ2332" s="16">
        <f t="shared" si="462"/>
        <v>21735</v>
      </c>
      <c r="AK2332" s="16">
        <f t="shared" si="463"/>
        <v>450</v>
      </c>
      <c r="AL2332" s="16">
        <f t="shared" si="464"/>
        <v>4500</v>
      </c>
      <c r="AM2332" s="16">
        <f t="shared" si="465"/>
        <v>63900</v>
      </c>
      <c r="AN2332" s="16">
        <f t="shared" si="466"/>
        <v>246060</v>
      </c>
      <c r="AO2332" s="12" t="s">
        <v>1486</v>
      </c>
      <c r="AP2332" s="16">
        <v>0.9</v>
      </c>
      <c r="AQ2332" s="16" t="s">
        <v>204</v>
      </c>
      <c r="AS2332" s="16" t="s">
        <v>2422</v>
      </c>
      <c r="AT2332" s="16" t="s">
        <v>2418</v>
      </c>
      <c r="AU2332" t="s">
        <v>2384</v>
      </c>
      <c r="AV2332" s="15" t="s">
        <v>2635</v>
      </c>
      <c r="AW2332" s="16" t="s">
        <v>2386</v>
      </c>
      <c r="AX2332" s="16" t="s">
        <v>204</v>
      </c>
      <c r="AY2332" s="16" t="s">
        <v>207</v>
      </c>
      <c r="AZ2332" s="16" t="s">
        <v>207</v>
      </c>
      <c r="BA2332" s="16" t="s">
        <v>207</v>
      </c>
      <c r="BB2332" s="16" t="s">
        <v>207</v>
      </c>
      <c r="BC2332" s="16">
        <v>0.9</v>
      </c>
      <c r="BD2332" s="16">
        <f t="shared" si="467"/>
        <v>3.15</v>
      </c>
      <c r="BE2332" s="16">
        <f t="shared" si="468"/>
        <v>1537.875</v>
      </c>
      <c r="BF2332" s="16">
        <v>0</v>
      </c>
      <c r="BG2332" s="16">
        <f t="shared" si="469"/>
        <v>1080</v>
      </c>
      <c r="BH2332" s="16">
        <f t="shared" si="470"/>
        <v>576</v>
      </c>
      <c r="BI2332" s="16">
        <f t="shared" si="471"/>
        <v>7.2</v>
      </c>
    </row>
    <row r="2333" spans="1:61" ht="20.149999999999999" customHeight="1" x14ac:dyDescent="0.35">
      <c r="A2333">
        <v>2332</v>
      </c>
      <c r="B2333" t="s">
        <v>360</v>
      </c>
      <c r="C2333" t="s">
        <v>8945</v>
      </c>
      <c r="D2333" s="15" t="s">
        <v>312</v>
      </c>
      <c r="E2333" s="12" t="s">
        <v>98</v>
      </c>
      <c r="G2333" s="12" t="s">
        <v>2567</v>
      </c>
      <c r="H2333" s="12" t="s">
        <v>2414</v>
      </c>
      <c r="I2333" s="12" t="s">
        <v>92</v>
      </c>
      <c r="J2333" s="12" t="s">
        <v>2401</v>
      </c>
      <c r="K2333" s="12" t="s">
        <v>5619</v>
      </c>
      <c r="N2333" s="16" t="s">
        <v>205</v>
      </c>
      <c r="O2333" s="16" t="s">
        <v>443</v>
      </c>
      <c r="P2333" s="12" t="s">
        <v>131</v>
      </c>
      <c r="Q2333" s="16">
        <v>2023</v>
      </c>
      <c r="R2333" s="16">
        <v>0.8</v>
      </c>
      <c r="T2333" s="16">
        <v>0</v>
      </c>
      <c r="V2333" s="12" t="s">
        <v>204</v>
      </c>
      <c r="W2333" s="12" t="s">
        <v>204</v>
      </c>
      <c r="X2333" s="16">
        <v>2</v>
      </c>
      <c r="Y2333" s="16">
        <v>8</v>
      </c>
      <c r="Z2333" s="16">
        <v>0.8</v>
      </c>
      <c r="AA2333" s="16">
        <f t="shared" si="472"/>
        <v>96</v>
      </c>
      <c r="AB2333" s="16" t="s">
        <v>2404</v>
      </c>
      <c r="AC2333" s="16" t="s">
        <v>2416</v>
      </c>
      <c r="AD2333" s="16">
        <f t="shared" si="456"/>
        <v>33600</v>
      </c>
      <c r="AE2333" s="16">
        <f t="shared" si="457"/>
        <v>280</v>
      </c>
      <c r="AF2333" s="16">
        <f t="shared" si="458"/>
        <v>105000</v>
      </c>
      <c r="AG2333" s="16">
        <f t="shared" si="459"/>
        <v>80</v>
      </c>
      <c r="AH2333" s="12">
        <f t="shared" si="460"/>
        <v>0</v>
      </c>
      <c r="AI2333" s="16">
        <f t="shared" si="461"/>
        <v>5.6000000000000005</v>
      </c>
      <c r="AJ2333" s="16">
        <f t="shared" si="462"/>
        <v>19320.000000000004</v>
      </c>
      <c r="AK2333" s="16">
        <f t="shared" si="463"/>
        <v>400</v>
      </c>
      <c r="AL2333" s="16">
        <f t="shared" si="464"/>
        <v>4000</v>
      </c>
      <c r="AM2333" s="16">
        <f t="shared" si="465"/>
        <v>56800</v>
      </c>
      <c r="AN2333" s="16">
        <f t="shared" si="466"/>
        <v>218720</v>
      </c>
      <c r="AO2333" s="12" t="s">
        <v>1486</v>
      </c>
      <c r="AP2333" s="16">
        <v>0.8</v>
      </c>
      <c r="AQ2333" s="16" t="s">
        <v>204</v>
      </c>
      <c r="AS2333" s="16" t="s">
        <v>2422</v>
      </c>
      <c r="AT2333" s="16" t="s">
        <v>2418</v>
      </c>
      <c r="AU2333" t="s">
        <v>2384</v>
      </c>
      <c r="AV2333" s="15" t="s">
        <v>2635</v>
      </c>
      <c r="AW2333" s="16" t="s">
        <v>2386</v>
      </c>
      <c r="AX2333" s="16" t="s">
        <v>204</v>
      </c>
      <c r="AY2333" s="16" t="s">
        <v>207</v>
      </c>
      <c r="AZ2333" s="16" t="s">
        <v>207</v>
      </c>
      <c r="BA2333" s="16" t="s">
        <v>207</v>
      </c>
      <c r="BB2333" s="16" t="s">
        <v>207</v>
      </c>
      <c r="BC2333" s="16">
        <v>0.8</v>
      </c>
      <c r="BD2333" s="16">
        <f t="shared" si="467"/>
        <v>2.8000000000000003</v>
      </c>
      <c r="BE2333" s="16">
        <f t="shared" si="468"/>
        <v>1367</v>
      </c>
      <c r="BF2333" s="16">
        <v>0</v>
      </c>
      <c r="BG2333" s="16">
        <f t="shared" si="469"/>
        <v>960</v>
      </c>
      <c r="BH2333" s="16">
        <f t="shared" si="470"/>
        <v>512</v>
      </c>
      <c r="BI2333" s="16">
        <f t="shared" si="471"/>
        <v>6.4</v>
      </c>
    </row>
    <row r="2334" spans="1:61" ht="20.149999999999999" customHeight="1" x14ac:dyDescent="0.35">
      <c r="A2334">
        <v>2333</v>
      </c>
      <c r="B2334" t="s">
        <v>360</v>
      </c>
      <c r="C2334" t="s">
        <v>8946</v>
      </c>
      <c r="D2334" s="15" t="s">
        <v>313</v>
      </c>
      <c r="E2334" s="12" t="s">
        <v>98</v>
      </c>
      <c r="G2334" s="12" t="s">
        <v>2567</v>
      </c>
      <c r="H2334" s="12" t="s">
        <v>2414</v>
      </c>
      <c r="I2334" s="12" t="s">
        <v>92</v>
      </c>
      <c r="J2334" s="12" t="s">
        <v>2401</v>
      </c>
      <c r="K2334" s="12" t="s">
        <v>5619</v>
      </c>
      <c r="N2334" s="16" t="s">
        <v>206</v>
      </c>
      <c r="O2334" s="16" t="s">
        <v>443</v>
      </c>
      <c r="P2334" s="12" t="s">
        <v>131</v>
      </c>
      <c r="Q2334" s="16">
        <v>2023</v>
      </c>
      <c r="R2334" s="16">
        <v>2.2000000000000002</v>
      </c>
      <c r="T2334" s="16">
        <v>0</v>
      </c>
      <c r="V2334" s="12" t="s">
        <v>204</v>
      </c>
      <c r="W2334" s="12" t="s">
        <v>204</v>
      </c>
      <c r="X2334" s="16">
        <v>2</v>
      </c>
      <c r="Y2334" s="16">
        <v>6</v>
      </c>
      <c r="Z2334" s="16">
        <v>2.2000000000000002</v>
      </c>
      <c r="AA2334" s="16">
        <f t="shared" si="472"/>
        <v>264</v>
      </c>
      <c r="AB2334" s="16" t="s">
        <v>2404</v>
      </c>
      <c r="AC2334" s="16" t="s">
        <v>2416</v>
      </c>
      <c r="AD2334" s="16">
        <f t="shared" si="456"/>
        <v>92400</v>
      </c>
      <c r="AE2334" s="16">
        <f t="shared" si="457"/>
        <v>770.00000000000011</v>
      </c>
      <c r="AF2334" s="16">
        <f t="shared" si="458"/>
        <v>288750.00000000006</v>
      </c>
      <c r="AG2334" s="16">
        <f t="shared" si="459"/>
        <v>220.00000000000003</v>
      </c>
      <c r="AH2334" s="12">
        <f t="shared" si="460"/>
        <v>0</v>
      </c>
      <c r="AI2334" s="16">
        <f t="shared" si="461"/>
        <v>15.400000000000002</v>
      </c>
      <c r="AJ2334" s="16">
        <f t="shared" si="462"/>
        <v>53130.000000000007</v>
      </c>
      <c r="AK2334" s="16">
        <f t="shared" si="463"/>
        <v>1100</v>
      </c>
      <c r="AL2334" s="16">
        <f t="shared" si="464"/>
        <v>11000</v>
      </c>
      <c r="AM2334" s="16">
        <f t="shared" si="465"/>
        <v>156200</v>
      </c>
      <c r="AN2334" s="16">
        <f t="shared" si="466"/>
        <v>601480</v>
      </c>
      <c r="AO2334" s="12" t="s">
        <v>1486</v>
      </c>
      <c r="AP2334" s="16">
        <v>2.2000000000000002</v>
      </c>
      <c r="AQ2334" s="16" t="s">
        <v>204</v>
      </c>
      <c r="AS2334" s="16" t="s">
        <v>2422</v>
      </c>
      <c r="AT2334" s="16" t="s">
        <v>2418</v>
      </c>
      <c r="AU2334" t="s">
        <v>2384</v>
      </c>
      <c r="AV2334" s="15" t="s">
        <v>2635</v>
      </c>
      <c r="AW2334" s="16" t="s">
        <v>2386</v>
      </c>
      <c r="AX2334" s="16" t="s">
        <v>204</v>
      </c>
      <c r="AY2334" s="16" t="s">
        <v>207</v>
      </c>
      <c r="AZ2334" s="16" t="s">
        <v>207</v>
      </c>
      <c r="BA2334" s="16" t="s">
        <v>207</v>
      </c>
      <c r="BB2334" s="16" t="s">
        <v>207</v>
      </c>
      <c r="BC2334" s="16">
        <v>2.2000000000000002</v>
      </c>
      <c r="BD2334" s="16">
        <f t="shared" si="467"/>
        <v>7.7000000000000011</v>
      </c>
      <c r="BE2334" s="16">
        <f t="shared" si="468"/>
        <v>3759.25</v>
      </c>
      <c r="BF2334" s="16">
        <v>0</v>
      </c>
      <c r="BG2334" s="16">
        <f t="shared" si="469"/>
        <v>2640</v>
      </c>
      <c r="BH2334" s="16">
        <f t="shared" si="470"/>
        <v>1408</v>
      </c>
      <c r="BI2334" s="16">
        <f t="shared" si="471"/>
        <v>17.600000000000001</v>
      </c>
    </row>
    <row r="2335" spans="1:61" ht="20.149999999999999" customHeight="1" x14ac:dyDescent="0.35">
      <c r="A2335">
        <v>2334</v>
      </c>
      <c r="B2335" t="s">
        <v>360</v>
      </c>
      <c r="C2335" t="s">
        <v>8947</v>
      </c>
      <c r="D2335" s="15" t="s">
        <v>351</v>
      </c>
      <c r="E2335" s="12" t="s">
        <v>98</v>
      </c>
      <c r="G2335" s="12" t="s">
        <v>2567</v>
      </c>
      <c r="H2335" s="12" t="s">
        <v>2414</v>
      </c>
      <c r="I2335" s="12" t="s">
        <v>92</v>
      </c>
      <c r="J2335" s="12" t="s">
        <v>2401</v>
      </c>
      <c r="K2335" s="12" t="s">
        <v>5619</v>
      </c>
      <c r="N2335" s="16" t="s">
        <v>206</v>
      </c>
      <c r="O2335" s="16" t="s">
        <v>443</v>
      </c>
      <c r="P2335" s="12" t="s">
        <v>131</v>
      </c>
      <c r="Q2335" s="16">
        <v>2023</v>
      </c>
      <c r="R2335" s="16">
        <v>1.2</v>
      </c>
      <c r="T2335" s="16">
        <v>0</v>
      </c>
      <c r="V2335" s="12" t="s">
        <v>204</v>
      </c>
      <c r="W2335" s="12" t="s">
        <v>204</v>
      </c>
      <c r="X2335" s="16">
        <v>2</v>
      </c>
      <c r="Y2335" s="16">
        <v>14</v>
      </c>
      <c r="Z2335" s="16">
        <v>1.2</v>
      </c>
      <c r="AA2335" s="16">
        <f t="shared" si="472"/>
        <v>144</v>
      </c>
      <c r="AB2335" s="16" t="s">
        <v>2404</v>
      </c>
      <c r="AC2335" s="16" t="s">
        <v>2416</v>
      </c>
      <c r="AD2335" s="16">
        <f t="shared" si="456"/>
        <v>50400</v>
      </c>
      <c r="AE2335" s="16">
        <f t="shared" si="457"/>
        <v>420</v>
      </c>
      <c r="AF2335" s="16">
        <f t="shared" si="458"/>
        <v>157500</v>
      </c>
      <c r="AG2335" s="16">
        <f t="shared" si="459"/>
        <v>120</v>
      </c>
      <c r="AH2335" s="12">
        <f t="shared" si="460"/>
        <v>0</v>
      </c>
      <c r="AI2335" s="16">
        <f t="shared" si="461"/>
        <v>8.4</v>
      </c>
      <c r="AJ2335" s="16">
        <f t="shared" si="462"/>
        <v>28980</v>
      </c>
      <c r="AK2335" s="16">
        <f t="shared" si="463"/>
        <v>600</v>
      </c>
      <c r="AL2335" s="16">
        <f t="shared" si="464"/>
        <v>6000</v>
      </c>
      <c r="AM2335" s="16">
        <f t="shared" si="465"/>
        <v>85200</v>
      </c>
      <c r="AN2335" s="16">
        <f t="shared" si="466"/>
        <v>328080</v>
      </c>
      <c r="AO2335" s="12" t="s">
        <v>1486</v>
      </c>
      <c r="AP2335" s="16">
        <v>1.2</v>
      </c>
      <c r="AQ2335" s="16" t="s">
        <v>204</v>
      </c>
      <c r="AS2335" s="16" t="s">
        <v>2422</v>
      </c>
      <c r="AT2335" s="16" t="s">
        <v>2418</v>
      </c>
      <c r="AU2335" t="s">
        <v>2384</v>
      </c>
      <c r="AV2335" s="15" t="s">
        <v>2635</v>
      </c>
      <c r="AW2335" s="16" t="s">
        <v>2386</v>
      </c>
      <c r="AX2335" s="16" t="s">
        <v>204</v>
      </c>
      <c r="AY2335" s="16" t="s">
        <v>207</v>
      </c>
      <c r="AZ2335" s="16" t="s">
        <v>207</v>
      </c>
      <c r="BA2335" s="16" t="s">
        <v>207</v>
      </c>
      <c r="BB2335" s="16" t="s">
        <v>207</v>
      </c>
      <c r="BC2335" s="16">
        <v>1.2</v>
      </c>
      <c r="BD2335" s="16">
        <f t="shared" si="467"/>
        <v>4.2</v>
      </c>
      <c r="BE2335" s="16">
        <f t="shared" si="468"/>
        <v>2050.5</v>
      </c>
      <c r="BF2335" s="16">
        <v>0</v>
      </c>
      <c r="BG2335" s="16">
        <f t="shared" si="469"/>
        <v>1440</v>
      </c>
      <c r="BH2335" s="16">
        <f t="shared" si="470"/>
        <v>768</v>
      </c>
      <c r="BI2335" s="16">
        <f t="shared" si="471"/>
        <v>9.6</v>
      </c>
    </row>
    <row r="2336" spans="1:61" ht="20.149999999999999" customHeight="1" x14ac:dyDescent="0.35">
      <c r="A2336">
        <v>2335</v>
      </c>
      <c r="B2336" t="s">
        <v>360</v>
      </c>
      <c r="C2336" t="s">
        <v>8948</v>
      </c>
      <c r="D2336" s="15" t="s">
        <v>2637</v>
      </c>
      <c r="E2336" s="12" t="s">
        <v>98</v>
      </c>
      <c r="G2336" s="12" t="s">
        <v>2567</v>
      </c>
      <c r="H2336" s="12" t="s">
        <v>2414</v>
      </c>
      <c r="I2336" s="12" t="s">
        <v>92</v>
      </c>
      <c r="J2336" s="12" t="s">
        <v>2401</v>
      </c>
      <c r="K2336" s="12" t="s">
        <v>5619</v>
      </c>
      <c r="N2336" s="16" t="s">
        <v>205</v>
      </c>
      <c r="O2336" s="16" t="s">
        <v>443</v>
      </c>
      <c r="P2336" s="12" t="s">
        <v>131</v>
      </c>
      <c r="Q2336" s="16">
        <v>2023</v>
      </c>
      <c r="R2336" s="16">
        <v>0.6</v>
      </c>
      <c r="T2336" s="16">
        <v>0</v>
      </c>
      <c r="V2336" s="12" t="s">
        <v>204</v>
      </c>
      <c r="W2336" s="12" t="s">
        <v>204</v>
      </c>
      <c r="X2336" s="16">
        <v>1</v>
      </c>
      <c r="Y2336" s="16">
        <v>8</v>
      </c>
      <c r="Z2336" s="16">
        <v>0.6</v>
      </c>
      <c r="AA2336" s="16">
        <f t="shared" si="472"/>
        <v>72</v>
      </c>
      <c r="AB2336" s="16" t="s">
        <v>2404</v>
      </c>
      <c r="AC2336" s="16" t="s">
        <v>2416</v>
      </c>
      <c r="AD2336" s="16">
        <f t="shared" si="456"/>
        <v>25200</v>
      </c>
      <c r="AE2336" s="16">
        <f t="shared" si="457"/>
        <v>210</v>
      </c>
      <c r="AF2336" s="16">
        <f t="shared" si="458"/>
        <v>78750</v>
      </c>
      <c r="AG2336" s="16">
        <f t="shared" si="459"/>
        <v>60</v>
      </c>
      <c r="AH2336" s="12">
        <f t="shared" si="460"/>
        <v>0</v>
      </c>
      <c r="AI2336" s="16">
        <f t="shared" si="461"/>
        <v>4.2</v>
      </c>
      <c r="AJ2336" s="16">
        <f t="shared" si="462"/>
        <v>14490</v>
      </c>
      <c r="AK2336" s="16">
        <f t="shared" si="463"/>
        <v>300</v>
      </c>
      <c r="AL2336" s="16">
        <f t="shared" si="464"/>
        <v>3000</v>
      </c>
      <c r="AM2336" s="16">
        <f t="shared" si="465"/>
        <v>42600</v>
      </c>
      <c r="AN2336" s="16">
        <f t="shared" si="466"/>
        <v>164040</v>
      </c>
      <c r="AO2336" s="12" t="s">
        <v>1486</v>
      </c>
      <c r="AP2336" s="16">
        <v>0.6</v>
      </c>
      <c r="AQ2336" s="16" t="s">
        <v>204</v>
      </c>
      <c r="AS2336" s="16" t="s">
        <v>2422</v>
      </c>
      <c r="AT2336" s="16" t="s">
        <v>2418</v>
      </c>
      <c r="AU2336" t="s">
        <v>2384</v>
      </c>
      <c r="AV2336" s="15" t="s">
        <v>2635</v>
      </c>
      <c r="AW2336" s="16" t="s">
        <v>2386</v>
      </c>
      <c r="AX2336" s="16" t="s">
        <v>204</v>
      </c>
      <c r="AY2336" s="16" t="s">
        <v>207</v>
      </c>
      <c r="AZ2336" s="16" t="s">
        <v>207</v>
      </c>
      <c r="BA2336" s="16" t="s">
        <v>207</v>
      </c>
      <c r="BB2336" s="16" t="s">
        <v>207</v>
      </c>
      <c r="BC2336" s="16">
        <v>0.6</v>
      </c>
      <c r="BD2336" s="16">
        <f t="shared" si="467"/>
        <v>2.1</v>
      </c>
      <c r="BE2336" s="16">
        <f t="shared" si="468"/>
        <v>1025.25</v>
      </c>
      <c r="BF2336" s="16">
        <v>0</v>
      </c>
      <c r="BG2336" s="16">
        <f t="shared" si="469"/>
        <v>720</v>
      </c>
      <c r="BH2336" s="16">
        <f t="shared" si="470"/>
        <v>384</v>
      </c>
      <c r="BI2336" s="16">
        <f t="shared" si="471"/>
        <v>4.8</v>
      </c>
    </row>
    <row r="2337" spans="1:61" ht="20.149999999999999" customHeight="1" x14ac:dyDescent="0.35">
      <c r="A2337">
        <v>2336</v>
      </c>
      <c r="B2337" t="s">
        <v>360</v>
      </c>
      <c r="C2337" t="s">
        <v>8949</v>
      </c>
      <c r="D2337" s="15" t="s">
        <v>2638</v>
      </c>
      <c r="E2337" s="12" t="s">
        <v>98</v>
      </c>
      <c r="G2337" s="12" t="s">
        <v>2567</v>
      </c>
      <c r="H2337" s="12" t="s">
        <v>2414</v>
      </c>
      <c r="I2337" s="12" t="s">
        <v>92</v>
      </c>
      <c r="J2337" s="12" t="s">
        <v>2401</v>
      </c>
      <c r="K2337" s="12" t="s">
        <v>5619</v>
      </c>
      <c r="N2337" s="16" t="s">
        <v>206</v>
      </c>
      <c r="O2337" s="16" t="s">
        <v>443</v>
      </c>
      <c r="P2337" s="12" t="s">
        <v>131</v>
      </c>
      <c r="Q2337" s="16">
        <v>2023</v>
      </c>
      <c r="R2337" s="16">
        <v>0.6</v>
      </c>
      <c r="T2337" s="16">
        <v>0</v>
      </c>
      <c r="V2337" s="12" t="s">
        <v>204</v>
      </c>
      <c r="W2337" s="12" t="s">
        <v>204</v>
      </c>
      <c r="X2337" s="16">
        <v>1</v>
      </c>
      <c r="Y2337" s="16">
        <v>8</v>
      </c>
      <c r="Z2337" s="16">
        <v>0.6</v>
      </c>
      <c r="AA2337" s="16">
        <f t="shared" si="472"/>
        <v>72</v>
      </c>
      <c r="AB2337" s="16" t="s">
        <v>2404</v>
      </c>
      <c r="AC2337" s="16" t="s">
        <v>2416</v>
      </c>
      <c r="AD2337" s="16">
        <f t="shared" si="456"/>
        <v>25200</v>
      </c>
      <c r="AE2337" s="16">
        <f t="shared" si="457"/>
        <v>210</v>
      </c>
      <c r="AF2337" s="16">
        <f t="shared" si="458"/>
        <v>78750</v>
      </c>
      <c r="AG2337" s="16">
        <f t="shared" si="459"/>
        <v>60</v>
      </c>
      <c r="AH2337" s="12">
        <f t="shared" si="460"/>
        <v>0</v>
      </c>
      <c r="AI2337" s="16">
        <f t="shared" si="461"/>
        <v>4.2</v>
      </c>
      <c r="AJ2337" s="16">
        <f t="shared" si="462"/>
        <v>14490</v>
      </c>
      <c r="AK2337" s="16">
        <f t="shared" si="463"/>
        <v>300</v>
      </c>
      <c r="AL2337" s="16">
        <f t="shared" si="464"/>
        <v>3000</v>
      </c>
      <c r="AM2337" s="16">
        <f t="shared" si="465"/>
        <v>42600</v>
      </c>
      <c r="AN2337" s="16">
        <f t="shared" si="466"/>
        <v>164040</v>
      </c>
      <c r="AO2337" s="12" t="s">
        <v>1486</v>
      </c>
      <c r="AP2337" s="16">
        <v>0.6</v>
      </c>
      <c r="AQ2337" s="16" t="s">
        <v>204</v>
      </c>
      <c r="AS2337" s="16" t="s">
        <v>2422</v>
      </c>
      <c r="AT2337" s="16" t="s">
        <v>2418</v>
      </c>
      <c r="AU2337" t="s">
        <v>2384</v>
      </c>
      <c r="AV2337" s="15" t="s">
        <v>2635</v>
      </c>
      <c r="AW2337" s="16" t="s">
        <v>2386</v>
      </c>
      <c r="AX2337" s="16" t="s">
        <v>204</v>
      </c>
      <c r="AY2337" s="16" t="s">
        <v>207</v>
      </c>
      <c r="AZ2337" s="16" t="s">
        <v>207</v>
      </c>
      <c r="BA2337" s="16" t="s">
        <v>207</v>
      </c>
      <c r="BB2337" s="16" t="s">
        <v>207</v>
      </c>
      <c r="BC2337" s="16">
        <v>0.6</v>
      </c>
      <c r="BD2337" s="16">
        <f t="shared" si="467"/>
        <v>2.1</v>
      </c>
      <c r="BE2337" s="16">
        <f t="shared" si="468"/>
        <v>1025.25</v>
      </c>
      <c r="BF2337" s="16">
        <v>0</v>
      </c>
      <c r="BG2337" s="16">
        <f t="shared" si="469"/>
        <v>720</v>
      </c>
      <c r="BH2337" s="16">
        <f t="shared" si="470"/>
        <v>384</v>
      </c>
      <c r="BI2337" s="16">
        <f t="shared" si="471"/>
        <v>4.8</v>
      </c>
    </row>
    <row r="2338" spans="1:61" ht="20.149999999999999" customHeight="1" x14ac:dyDescent="0.35">
      <c r="A2338">
        <v>2337</v>
      </c>
      <c r="B2338" t="s">
        <v>360</v>
      </c>
      <c r="C2338" t="s">
        <v>8950</v>
      </c>
      <c r="D2338" s="15" t="s">
        <v>314</v>
      </c>
      <c r="E2338" s="12" t="s">
        <v>98</v>
      </c>
      <c r="G2338" s="12" t="s">
        <v>2567</v>
      </c>
      <c r="H2338" s="12" t="s">
        <v>2414</v>
      </c>
      <c r="I2338" s="12" t="s">
        <v>92</v>
      </c>
      <c r="J2338" s="12" t="s">
        <v>2401</v>
      </c>
      <c r="K2338" s="12" t="s">
        <v>5619</v>
      </c>
      <c r="N2338" s="16" t="s">
        <v>206</v>
      </c>
      <c r="O2338" s="16" t="s">
        <v>443</v>
      </c>
      <c r="P2338" s="12" t="s">
        <v>131</v>
      </c>
      <c r="Q2338" s="16">
        <v>2023</v>
      </c>
      <c r="R2338" s="16">
        <v>0.8</v>
      </c>
      <c r="T2338" s="16">
        <v>0</v>
      </c>
      <c r="V2338" s="12" t="s">
        <v>204</v>
      </c>
      <c r="W2338" s="12" t="s">
        <v>204</v>
      </c>
      <c r="X2338" s="16">
        <v>1</v>
      </c>
      <c r="Y2338" s="16">
        <v>8</v>
      </c>
      <c r="Z2338" s="16">
        <v>0.8</v>
      </c>
      <c r="AA2338" s="16">
        <f t="shared" si="472"/>
        <v>96</v>
      </c>
      <c r="AB2338" s="16" t="s">
        <v>2404</v>
      </c>
      <c r="AC2338" s="16" t="s">
        <v>2416</v>
      </c>
      <c r="AD2338" s="16">
        <f t="shared" si="456"/>
        <v>33600</v>
      </c>
      <c r="AE2338" s="16">
        <f t="shared" si="457"/>
        <v>280</v>
      </c>
      <c r="AF2338" s="16">
        <f t="shared" si="458"/>
        <v>105000</v>
      </c>
      <c r="AG2338" s="16">
        <f t="shared" si="459"/>
        <v>80</v>
      </c>
      <c r="AH2338" s="12">
        <f t="shared" si="460"/>
        <v>0</v>
      </c>
      <c r="AI2338" s="16">
        <f t="shared" si="461"/>
        <v>5.6000000000000005</v>
      </c>
      <c r="AJ2338" s="16">
        <f t="shared" si="462"/>
        <v>19320.000000000004</v>
      </c>
      <c r="AK2338" s="16">
        <f t="shared" si="463"/>
        <v>400</v>
      </c>
      <c r="AL2338" s="16">
        <f t="shared" si="464"/>
        <v>4000</v>
      </c>
      <c r="AM2338" s="16">
        <f t="shared" si="465"/>
        <v>56800</v>
      </c>
      <c r="AN2338" s="16">
        <f t="shared" si="466"/>
        <v>218720</v>
      </c>
      <c r="AO2338" s="12" t="s">
        <v>1486</v>
      </c>
      <c r="AP2338" s="16">
        <v>0.8</v>
      </c>
      <c r="AQ2338" s="16" t="s">
        <v>204</v>
      </c>
      <c r="AS2338" s="16" t="s">
        <v>2422</v>
      </c>
      <c r="AT2338" s="16" t="s">
        <v>2418</v>
      </c>
      <c r="AU2338" t="s">
        <v>2384</v>
      </c>
      <c r="AV2338" s="15" t="s">
        <v>2635</v>
      </c>
      <c r="AW2338" s="16" t="s">
        <v>2386</v>
      </c>
      <c r="AX2338" s="16" t="s">
        <v>204</v>
      </c>
      <c r="AY2338" s="16" t="s">
        <v>207</v>
      </c>
      <c r="AZ2338" s="16" t="s">
        <v>207</v>
      </c>
      <c r="BA2338" s="16" t="s">
        <v>207</v>
      </c>
      <c r="BB2338" s="16" t="s">
        <v>207</v>
      </c>
      <c r="BC2338" s="16">
        <v>0.8</v>
      </c>
      <c r="BD2338" s="16">
        <f t="shared" si="467"/>
        <v>2.8000000000000003</v>
      </c>
      <c r="BE2338" s="16">
        <f t="shared" si="468"/>
        <v>1367</v>
      </c>
      <c r="BF2338" s="16">
        <v>0</v>
      </c>
      <c r="BG2338" s="16">
        <f t="shared" si="469"/>
        <v>960</v>
      </c>
      <c r="BH2338" s="16">
        <f t="shared" si="470"/>
        <v>512</v>
      </c>
      <c r="BI2338" s="16">
        <f t="shared" si="471"/>
        <v>6.4</v>
      </c>
    </row>
    <row r="2339" spans="1:61" ht="20.149999999999999" customHeight="1" x14ac:dyDescent="0.35">
      <c r="A2339">
        <v>2338</v>
      </c>
      <c r="B2339" t="s">
        <v>360</v>
      </c>
      <c r="C2339" t="s">
        <v>8951</v>
      </c>
      <c r="D2339" s="15" t="s">
        <v>352</v>
      </c>
      <c r="E2339" s="12" t="s">
        <v>98</v>
      </c>
      <c r="G2339" s="12" t="s">
        <v>2567</v>
      </c>
      <c r="H2339" s="12" t="s">
        <v>2414</v>
      </c>
      <c r="I2339" s="12" t="s">
        <v>92</v>
      </c>
      <c r="J2339" s="12" t="s">
        <v>2401</v>
      </c>
      <c r="K2339" s="12" t="s">
        <v>5619</v>
      </c>
      <c r="N2339" s="16" t="s">
        <v>206</v>
      </c>
      <c r="O2339" s="16" t="s">
        <v>443</v>
      </c>
      <c r="P2339" s="12" t="s">
        <v>131</v>
      </c>
      <c r="Q2339" s="16">
        <v>2023</v>
      </c>
      <c r="R2339" s="16">
        <v>1.29</v>
      </c>
      <c r="T2339" s="16">
        <v>0</v>
      </c>
      <c r="V2339" s="12" t="s">
        <v>204</v>
      </c>
      <c r="W2339" s="12" t="s">
        <v>204</v>
      </c>
      <c r="X2339" s="16">
        <v>1</v>
      </c>
      <c r="Y2339" s="16">
        <v>8</v>
      </c>
      <c r="Z2339" s="16">
        <v>1.29</v>
      </c>
      <c r="AA2339" s="16">
        <f t="shared" si="472"/>
        <v>154.80000000000001</v>
      </c>
      <c r="AB2339" s="16" t="s">
        <v>2404</v>
      </c>
      <c r="AC2339" s="16" t="s">
        <v>2416</v>
      </c>
      <c r="AD2339" s="16">
        <f t="shared" si="456"/>
        <v>54180.000000000007</v>
      </c>
      <c r="AE2339" s="16">
        <f t="shared" si="457"/>
        <v>451.5</v>
      </c>
      <c r="AF2339" s="16">
        <f t="shared" si="458"/>
        <v>169312.5</v>
      </c>
      <c r="AG2339" s="16">
        <f t="shared" si="459"/>
        <v>129</v>
      </c>
      <c r="AH2339" s="12">
        <f t="shared" si="460"/>
        <v>0</v>
      </c>
      <c r="AI2339" s="16">
        <f t="shared" si="461"/>
        <v>9.0300000000000011</v>
      </c>
      <c r="AJ2339" s="16">
        <f t="shared" si="462"/>
        <v>31153.500000000004</v>
      </c>
      <c r="AK2339" s="16">
        <f t="shared" si="463"/>
        <v>645</v>
      </c>
      <c r="AL2339" s="16">
        <f t="shared" si="464"/>
        <v>6450</v>
      </c>
      <c r="AM2339" s="16">
        <f t="shared" si="465"/>
        <v>91590</v>
      </c>
      <c r="AN2339" s="16">
        <f t="shared" si="466"/>
        <v>352686</v>
      </c>
      <c r="AO2339" s="12" t="s">
        <v>1486</v>
      </c>
      <c r="AP2339" s="16">
        <v>1.29</v>
      </c>
      <c r="AQ2339" s="16" t="s">
        <v>204</v>
      </c>
      <c r="AS2339" s="16" t="s">
        <v>2422</v>
      </c>
      <c r="AT2339" s="16" t="s">
        <v>2418</v>
      </c>
      <c r="AU2339" t="s">
        <v>2384</v>
      </c>
      <c r="AV2339" s="15" t="s">
        <v>2635</v>
      </c>
      <c r="AW2339" s="16" t="s">
        <v>2386</v>
      </c>
      <c r="AX2339" s="16" t="s">
        <v>204</v>
      </c>
      <c r="AY2339" s="16" t="s">
        <v>207</v>
      </c>
      <c r="AZ2339" s="16" t="s">
        <v>207</v>
      </c>
      <c r="BA2339" s="16" t="s">
        <v>207</v>
      </c>
      <c r="BB2339" s="16" t="s">
        <v>207</v>
      </c>
      <c r="BC2339" s="16">
        <v>1.29</v>
      </c>
      <c r="BD2339" s="16">
        <f t="shared" si="467"/>
        <v>4.5150000000000006</v>
      </c>
      <c r="BE2339" s="16">
        <f t="shared" si="468"/>
        <v>2204.2874999999999</v>
      </c>
      <c r="BF2339" s="16">
        <v>0</v>
      </c>
      <c r="BG2339" s="16">
        <f t="shared" si="469"/>
        <v>1548</v>
      </c>
      <c r="BH2339" s="16">
        <f t="shared" si="470"/>
        <v>825.6</v>
      </c>
      <c r="BI2339" s="16">
        <f t="shared" si="471"/>
        <v>10.32</v>
      </c>
    </row>
    <row r="2340" spans="1:61" ht="20.149999999999999" customHeight="1" x14ac:dyDescent="0.35">
      <c r="A2340">
        <v>2339</v>
      </c>
      <c r="B2340" t="s">
        <v>360</v>
      </c>
      <c r="C2340" t="s">
        <v>8952</v>
      </c>
      <c r="D2340" s="15" t="s">
        <v>315</v>
      </c>
      <c r="E2340" s="12" t="s">
        <v>98</v>
      </c>
      <c r="G2340" s="12" t="s">
        <v>2567</v>
      </c>
      <c r="H2340" s="12" t="s">
        <v>2414</v>
      </c>
      <c r="I2340" s="12" t="s">
        <v>92</v>
      </c>
      <c r="J2340" s="12" t="s">
        <v>2401</v>
      </c>
      <c r="K2340" s="12" t="s">
        <v>5619</v>
      </c>
      <c r="N2340" s="16" t="s">
        <v>206</v>
      </c>
      <c r="O2340" s="16" t="s">
        <v>443</v>
      </c>
      <c r="P2340" s="12" t="s">
        <v>131</v>
      </c>
      <c r="Q2340" s="16">
        <v>2023</v>
      </c>
      <c r="R2340" s="16">
        <v>1.73</v>
      </c>
      <c r="T2340" s="16">
        <v>0</v>
      </c>
      <c r="V2340" s="12" t="s">
        <v>204</v>
      </c>
      <c r="W2340" s="12" t="s">
        <v>204</v>
      </c>
      <c r="X2340" s="16">
        <v>1</v>
      </c>
      <c r="Y2340" s="16">
        <v>8</v>
      </c>
      <c r="Z2340" s="16">
        <v>1.73</v>
      </c>
      <c r="AA2340" s="16">
        <f t="shared" si="472"/>
        <v>207.6</v>
      </c>
      <c r="AB2340" s="16" t="s">
        <v>2404</v>
      </c>
      <c r="AC2340" s="16" t="s">
        <v>2416</v>
      </c>
      <c r="AD2340" s="16">
        <f t="shared" si="456"/>
        <v>72660</v>
      </c>
      <c r="AE2340" s="16">
        <f t="shared" si="457"/>
        <v>605.5</v>
      </c>
      <c r="AF2340" s="16">
        <f t="shared" si="458"/>
        <v>227062.5</v>
      </c>
      <c r="AG2340" s="16">
        <f t="shared" si="459"/>
        <v>173</v>
      </c>
      <c r="AH2340" s="12">
        <f t="shared" si="460"/>
        <v>0</v>
      </c>
      <c r="AI2340" s="16">
        <f t="shared" si="461"/>
        <v>12.11</v>
      </c>
      <c r="AJ2340" s="16">
        <f t="shared" si="462"/>
        <v>41779.5</v>
      </c>
      <c r="AK2340" s="16">
        <f t="shared" si="463"/>
        <v>865</v>
      </c>
      <c r="AL2340" s="16">
        <f t="shared" si="464"/>
        <v>8650</v>
      </c>
      <c r="AM2340" s="16">
        <f t="shared" si="465"/>
        <v>122830</v>
      </c>
      <c r="AN2340" s="16">
        <f t="shared" si="466"/>
        <v>472982</v>
      </c>
      <c r="AO2340" s="12" t="s">
        <v>1486</v>
      </c>
      <c r="AP2340" s="16">
        <v>1.73</v>
      </c>
      <c r="AQ2340" s="16" t="s">
        <v>204</v>
      </c>
      <c r="AS2340" s="16" t="s">
        <v>2422</v>
      </c>
      <c r="AT2340" s="16" t="s">
        <v>2418</v>
      </c>
      <c r="AU2340" t="s">
        <v>2384</v>
      </c>
      <c r="AV2340" s="15" t="s">
        <v>2635</v>
      </c>
      <c r="AW2340" s="16" t="s">
        <v>2386</v>
      </c>
      <c r="AX2340" s="16" t="s">
        <v>204</v>
      </c>
      <c r="AY2340" s="16" t="s">
        <v>207</v>
      </c>
      <c r="AZ2340" s="16" t="s">
        <v>207</v>
      </c>
      <c r="BA2340" s="16" t="s">
        <v>207</v>
      </c>
      <c r="BB2340" s="16" t="s">
        <v>207</v>
      </c>
      <c r="BC2340" s="16">
        <v>1.73</v>
      </c>
      <c r="BD2340" s="16">
        <f t="shared" si="467"/>
        <v>6.0549999999999997</v>
      </c>
      <c r="BE2340" s="16">
        <f t="shared" si="468"/>
        <v>2956.1374999999998</v>
      </c>
      <c r="BF2340" s="16">
        <v>0</v>
      </c>
      <c r="BG2340" s="16">
        <f t="shared" si="469"/>
        <v>2076</v>
      </c>
      <c r="BH2340" s="16">
        <f t="shared" si="470"/>
        <v>1107.2</v>
      </c>
      <c r="BI2340" s="16">
        <f t="shared" si="471"/>
        <v>13.84</v>
      </c>
    </row>
    <row r="2341" spans="1:61" ht="20.149999999999999" customHeight="1" x14ac:dyDescent="0.35">
      <c r="A2341">
        <v>2340</v>
      </c>
      <c r="B2341" t="s">
        <v>360</v>
      </c>
      <c r="C2341" t="s">
        <v>8953</v>
      </c>
      <c r="D2341" s="15" t="s">
        <v>316</v>
      </c>
      <c r="E2341" s="12" t="s">
        <v>98</v>
      </c>
      <c r="G2341" s="12" t="s">
        <v>2567</v>
      </c>
      <c r="H2341" s="12" t="s">
        <v>2414</v>
      </c>
      <c r="I2341" s="12" t="s">
        <v>92</v>
      </c>
      <c r="J2341" s="12" t="s">
        <v>2401</v>
      </c>
      <c r="K2341" s="12" t="s">
        <v>5619</v>
      </c>
      <c r="N2341" s="16" t="s">
        <v>205</v>
      </c>
      <c r="O2341" s="16" t="s">
        <v>443</v>
      </c>
      <c r="P2341" s="12" t="s">
        <v>131</v>
      </c>
      <c r="Q2341" s="16">
        <v>2023</v>
      </c>
      <c r="R2341" s="16">
        <v>0.4</v>
      </c>
      <c r="T2341" s="16">
        <v>0</v>
      </c>
      <c r="V2341" s="12" t="s">
        <v>204</v>
      </c>
      <c r="W2341" s="12" t="s">
        <v>204</v>
      </c>
      <c r="X2341" s="16">
        <v>1</v>
      </c>
      <c r="Y2341" s="16">
        <v>8</v>
      </c>
      <c r="Z2341" s="16">
        <v>0.4</v>
      </c>
      <c r="AA2341" s="16">
        <f t="shared" si="472"/>
        <v>48</v>
      </c>
      <c r="AB2341" s="16" t="s">
        <v>2404</v>
      </c>
      <c r="AC2341" s="16" t="s">
        <v>2416</v>
      </c>
      <c r="AD2341" s="16">
        <f t="shared" ref="AD2341:AD2404" si="473">AA2341*350</f>
        <v>16800</v>
      </c>
      <c r="AE2341" s="16">
        <f t="shared" ref="AE2341:AE2404" si="474">Z2341*350</f>
        <v>140</v>
      </c>
      <c r="AF2341" s="16">
        <f t="shared" ref="AF2341:AF2404" si="475">AE2341*375</f>
        <v>52500</v>
      </c>
      <c r="AG2341" s="16">
        <f t="shared" ref="AG2341:AG2404" si="476">Z2341*100</f>
        <v>40</v>
      </c>
      <c r="AH2341" s="12">
        <f t="shared" ref="AH2341:AH2404" si="477">AG2341*0</f>
        <v>0</v>
      </c>
      <c r="AI2341" s="16">
        <f t="shared" ref="AI2341:AI2404" si="478">7*Z2341</f>
        <v>2.8000000000000003</v>
      </c>
      <c r="AJ2341" s="16">
        <f t="shared" ref="AJ2341:AJ2404" si="479">AI2341*3450</f>
        <v>9660.0000000000018</v>
      </c>
      <c r="AK2341" s="16">
        <f t="shared" ref="AK2341:AK2404" si="480">Z2341*500</f>
        <v>200</v>
      </c>
      <c r="AL2341" s="16">
        <f t="shared" ref="AL2341:AL2404" si="481">1*5000*Z2341</f>
        <v>2000</v>
      </c>
      <c r="AM2341" s="16">
        <f t="shared" ref="AM2341:AM2404" si="482">Z2341*71000</f>
        <v>28400</v>
      </c>
      <c r="AN2341" s="16">
        <f t="shared" ref="AN2341:AN2404" si="483">AM2341+AL2341+AJ2341+AF2341+AD2341</f>
        <v>109360</v>
      </c>
      <c r="AO2341" s="12" t="s">
        <v>1486</v>
      </c>
      <c r="AP2341" s="16">
        <v>0.4</v>
      </c>
      <c r="AQ2341" s="16" t="s">
        <v>204</v>
      </c>
      <c r="AS2341" s="16" t="s">
        <v>2422</v>
      </c>
      <c r="AT2341" s="16" t="s">
        <v>2418</v>
      </c>
      <c r="AU2341" t="s">
        <v>2384</v>
      </c>
      <c r="AV2341" s="15" t="s">
        <v>2635</v>
      </c>
      <c r="AW2341" s="16" t="s">
        <v>2386</v>
      </c>
      <c r="AX2341" s="16" t="s">
        <v>204</v>
      </c>
      <c r="AY2341" s="16" t="s">
        <v>207</v>
      </c>
      <c r="AZ2341" s="16" t="s">
        <v>207</v>
      </c>
      <c r="BA2341" s="16" t="s">
        <v>207</v>
      </c>
      <c r="BB2341" s="16" t="s">
        <v>207</v>
      </c>
      <c r="BC2341" s="16">
        <v>0.4</v>
      </c>
      <c r="BD2341" s="16">
        <f t="shared" ref="BD2341:BD2404" si="484">3.5*BC2341</f>
        <v>1.4000000000000001</v>
      </c>
      <c r="BE2341" s="16">
        <f t="shared" ref="BE2341:BE2404" si="485">AN2341/160</f>
        <v>683.5</v>
      </c>
      <c r="BF2341" s="16">
        <v>0</v>
      </c>
      <c r="BG2341" s="16">
        <f t="shared" ref="BG2341:BG2404" si="486">1200*BC2341</f>
        <v>480</v>
      </c>
      <c r="BH2341" s="16">
        <f t="shared" ref="BH2341:BH2404" si="487">640*BC2341</f>
        <v>256</v>
      </c>
      <c r="BI2341" s="16">
        <f t="shared" ref="BI2341:BI2404" si="488">BH2341/80</f>
        <v>3.2</v>
      </c>
    </row>
    <row r="2342" spans="1:61" ht="20.149999999999999" customHeight="1" x14ac:dyDescent="0.35">
      <c r="A2342">
        <v>2341</v>
      </c>
      <c r="B2342" t="s">
        <v>360</v>
      </c>
      <c r="C2342" t="s">
        <v>8954</v>
      </c>
      <c r="D2342" s="15" t="s">
        <v>317</v>
      </c>
      <c r="E2342" s="12" t="s">
        <v>98</v>
      </c>
      <c r="G2342" s="12" t="s">
        <v>2567</v>
      </c>
      <c r="H2342" s="12" t="s">
        <v>2414</v>
      </c>
      <c r="I2342" s="12" t="s">
        <v>92</v>
      </c>
      <c r="J2342" s="12" t="s">
        <v>2401</v>
      </c>
      <c r="K2342" s="12" t="s">
        <v>5619</v>
      </c>
      <c r="N2342" s="16" t="s">
        <v>205</v>
      </c>
      <c r="O2342" s="16" t="s">
        <v>443</v>
      </c>
      <c r="P2342" s="12" t="s">
        <v>131</v>
      </c>
      <c r="Q2342" s="16">
        <v>2023</v>
      </c>
      <c r="R2342" s="16">
        <v>3.51</v>
      </c>
      <c r="T2342" s="16">
        <v>0</v>
      </c>
      <c r="V2342" s="12" t="s">
        <v>204</v>
      </c>
      <c r="W2342" s="12" t="s">
        <v>204</v>
      </c>
      <c r="X2342" s="16">
        <v>1</v>
      </c>
      <c r="Y2342" s="16">
        <v>8</v>
      </c>
      <c r="Z2342" s="16">
        <v>3.51</v>
      </c>
      <c r="AA2342" s="16">
        <f t="shared" ref="AA2342:AA2405" si="489">Z2342*120</f>
        <v>421.2</v>
      </c>
      <c r="AB2342" s="16" t="s">
        <v>2404</v>
      </c>
      <c r="AC2342" s="16" t="s">
        <v>2416</v>
      </c>
      <c r="AD2342" s="16">
        <f t="shared" si="473"/>
        <v>147420</v>
      </c>
      <c r="AE2342" s="16">
        <f t="shared" si="474"/>
        <v>1228.5</v>
      </c>
      <c r="AF2342" s="16">
        <f t="shared" si="475"/>
        <v>460687.5</v>
      </c>
      <c r="AG2342" s="16">
        <f t="shared" si="476"/>
        <v>351</v>
      </c>
      <c r="AH2342" s="12">
        <f t="shared" si="477"/>
        <v>0</v>
      </c>
      <c r="AI2342" s="16">
        <f t="shared" si="478"/>
        <v>24.57</v>
      </c>
      <c r="AJ2342" s="16">
        <f t="shared" si="479"/>
        <v>84766.5</v>
      </c>
      <c r="AK2342" s="16">
        <f t="shared" si="480"/>
        <v>1755</v>
      </c>
      <c r="AL2342" s="16">
        <f t="shared" si="481"/>
        <v>17550</v>
      </c>
      <c r="AM2342" s="16">
        <f t="shared" si="482"/>
        <v>249209.99999999997</v>
      </c>
      <c r="AN2342" s="16">
        <f t="shared" si="483"/>
        <v>959634</v>
      </c>
      <c r="AO2342" s="12" t="s">
        <v>1486</v>
      </c>
      <c r="AP2342" s="16">
        <v>3.51</v>
      </c>
      <c r="AQ2342" s="16" t="s">
        <v>204</v>
      </c>
      <c r="AS2342" s="16" t="s">
        <v>2422</v>
      </c>
      <c r="AT2342" s="16" t="s">
        <v>2418</v>
      </c>
      <c r="AU2342" t="s">
        <v>2384</v>
      </c>
      <c r="AV2342" s="15" t="s">
        <v>2635</v>
      </c>
      <c r="AW2342" s="16" t="s">
        <v>2386</v>
      </c>
      <c r="AX2342" s="16" t="s">
        <v>204</v>
      </c>
      <c r="AY2342" s="16" t="s">
        <v>207</v>
      </c>
      <c r="AZ2342" s="16" t="s">
        <v>207</v>
      </c>
      <c r="BA2342" s="16" t="s">
        <v>207</v>
      </c>
      <c r="BB2342" s="16" t="s">
        <v>207</v>
      </c>
      <c r="BC2342" s="16">
        <v>3.51</v>
      </c>
      <c r="BD2342" s="16">
        <f t="shared" si="484"/>
        <v>12.285</v>
      </c>
      <c r="BE2342" s="16">
        <f t="shared" si="485"/>
        <v>5997.7124999999996</v>
      </c>
      <c r="BF2342" s="16">
        <v>0</v>
      </c>
      <c r="BG2342" s="16">
        <f t="shared" si="486"/>
        <v>4212</v>
      </c>
      <c r="BH2342" s="16">
        <f t="shared" si="487"/>
        <v>2246.3999999999996</v>
      </c>
      <c r="BI2342" s="16">
        <f t="shared" si="488"/>
        <v>28.079999999999995</v>
      </c>
    </row>
    <row r="2343" spans="1:61" ht="20.149999999999999" customHeight="1" x14ac:dyDescent="0.35">
      <c r="A2343">
        <v>2342</v>
      </c>
      <c r="B2343" t="s">
        <v>360</v>
      </c>
      <c r="C2343" t="s">
        <v>8955</v>
      </c>
      <c r="D2343" s="15" t="s">
        <v>318</v>
      </c>
      <c r="E2343" s="12" t="s">
        <v>98</v>
      </c>
      <c r="G2343" s="12" t="s">
        <v>2567</v>
      </c>
      <c r="H2343" s="12" t="s">
        <v>2414</v>
      </c>
      <c r="I2343" s="12" t="s">
        <v>92</v>
      </c>
      <c r="J2343" s="12" t="s">
        <v>2401</v>
      </c>
      <c r="K2343" s="12" t="s">
        <v>5619</v>
      </c>
      <c r="N2343" s="16" t="s">
        <v>206</v>
      </c>
      <c r="O2343" s="16" t="s">
        <v>443</v>
      </c>
      <c r="P2343" s="12" t="s">
        <v>131</v>
      </c>
      <c r="Q2343" s="16">
        <v>2023</v>
      </c>
      <c r="R2343" s="16">
        <v>1.2</v>
      </c>
      <c r="T2343" s="16">
        <v>0</v>
      </c>
      <c r="V2343" s="12" t="s">
        <v>204</v>
      </c>
      <c r="W2343" s="12" t="s">
        <v>204</v>
      </c>
      <c r="X2343" s="16">
        <v>1</v>
      </c>
      <c r="Y2343" s="16">
        <v>8</v>
      </c>
      <c r="Z2343" s="16">
        <v>1.2</v>
      </c>
      <c r="AA2343" s="16">
        <f t="shared" si="489"/>
        <v>144</v>
      </c>
      <c r="AB2343" s="16" t="s">
        <v>2404</v>
      </c>
      <c r="AC2343" s="16" t="s">
        <v>2416</v>
      </c>
      <c r="AD2343" s="16">
        <f t="shared" si="473"/>
        <v>50400</v>
      </c>
      <c r="AE2343" s="16">
        <f t="shared" si="474"/>
        <v>420</v>
      </c>
      <c r="AF2343" s="16">
        <f t="shared" si="475"/>
        <v>157500</v>
      </c>
      <c r="AG2343" s="16">
        <f t="shared" si="476"/>
        <v>120</v>
      </c>
      <c r="AH2343" s="12">
        <f t="shared" si="477"/>
        <v>0</v>
      </c>
      <c r="AI2343" s="16">
        <f t="shared" si="478"/>
        <v>8.4</v>
      </c>
      <c r="AJ2343" s="16">
        <f t="shared" si="479"/>
        <v>28980</v>
      </c>
      <c r="AK2343" s="16">
        <f t="shared" si="480"/>
        <v>600</v>
      </c>
      <c r="AL2343" s="16">
        <f t="shared" si="481"/>
        <v>6000</v>
      </c>
      <c r="AM2343" s="16">
        <f t="shared" si="482"/>
        <v>85200</v>
      </c>
      <c r="AN2343" s="16">
        <f t="shared" si="483"/>
        <v>328080</v>
      </c>
      <c r="AO2343" s="12" t="s">
        <v>1486</v>
      </c>
      <c r="AP2343" s="16">
        <v>1.2</v>
      </c>
      <c r="AQ2343" s="16" t="s">
        <v>204</v>
      </c>
      <c r="AS2343" s="16" t="s">
        <v>2422</v>
      </c>
      <c r="AT2343" s="16" t="s">
        <v>2418</v>
      </c>
      <c r="AU2343" t="s">
        <v>2384</v>
      </c>
      <c r="AV2343" s="15" t="s">
        <v>2635</v>
      </c>
      <c r="AW2343" s="16" t="s">
        <v>2386</v>
      </c>
      <c r="AX2343" s="16" t="s">
        <v>204</v>
      </c>
      <c r="AY2343" s="16" t="s">
        <v>207</v>
      </c>
      <c r="AZ2343" s="16" t="s">
        <v>207</v>
      </c>
      <c r="BA2343" s="16" t="s">
        <v>207</v>
      </c>
      <c r="BB2343" s="16" t="s">
        <v>207</v>
      </c>
      <c r="BC2343" s="16">
        <v>1.2</v>
      </c>
      <c r="BD2343" s="16">
        <f t="shared" si="484"/>
        <v>4.2</v>
      </c>
      <c r="BE2343" s="16">
        <f t="shared" si="485"/>
        <v>2050.5</v>
      </c>
      <c r="BF2343" s="16">
        <v>0</v>
      </c>
      <c r="BG2343" s="16">
        <f t="shared" si="486"/>
        <v>1440</v>
      </c>
      <c r="BH2343" s="16">
        <f t="shared" si="487"/>
        <v>768</v>
      </c>
      <c r="BI2343" s="16">
        <f t="shared" si="488"/>
        <v>9.6</v>
      </c>
    </row>
    <row r="2344" spans="1:61" ht="20.149999999999999" customHeight="1" x14ac:dyDescent="0.35">
      <c r="A2344">
        <v>2343</v>
      </c>
      <c r="B2344" t="s">
        <v>360</v>
      </c>
      <c r="C2344" t="s">
        <v>8956</v>
      </c>
      <c r="D2344" s="15" t="s">
        <v>2639</v>
      </c>
      <c r="E2344" s="12" t="s">
        <v>98</v>
      </c>
      <c r="G2344" s="12" t="s">
        <v>2567</v>
      </c>
      <c r="H2344" s="12" t="s">
        <v>2414</v>
      </c>
      <c r="I2344" s="12" t="s">
        <v>92</v>
      </c>
      <c r="J2344" s="12" t="s">
        <v>2401</v>
      </c>
      <c r="K2344" s="12" t="s">
        <v>5619</v>
      </c>
      <c r="N2344" s="16" t="s">
        <v>206</v>
      </c>
      <c r="O2344" s="16" t="s">
        <v>443</v>
      </c>
      <c r="P2344" s="12" t="s">
        <v>131</v>
      </c>
      <c r="Q2344" s="16">
        <v>2023</v>
      </c>
      <c r="R2344" s="16">
        <v>0.38</v>
      </c>
      <c r="T2344" s="16">
        <v>0</v>
      </c>
      <c r="V2344" s="12" t="s">
        <v>204</v>
      </c>
      <c r="W2344" s="12" t="s">
        <v>204</v>
      </c>
      <c r="X2344" s="16">
        <v>1</v>
      </c>
      <c r="Y2344" s="16">
        <v>8</v>
      </c>
      <c r="Z2344" s="16">
        <v>0.38</v>
      </c>
      <c r="AA2344" s="16">
        <f t="shared" si="489"/>
        <v>45.6</v>
      </c>
      <c r="AB2344" s="16" t="s">
        <v>2404</v>
      </c>
      <c r="AC2344" s="16" t="s">
        <v>2416</v>
      </c>
      <c r="AD2344" s="16">
        <f t="shared" si="473"/>
        <v>15960</v>
      </c>
      <c r="AE2344" s="16">
        <f t="shared" si="474"/>
        <v>133</v>
      </c>
      <c r="AF2344" s="16">
        <f t="shared" si="475"/>
        <v>49875</v>
      </c>
      <c r="AG2344" s="16">
        <f t="shared" si="476"/>
        <v>38</v>
      </c>
      <c r="AH2344" s="12">
        <f t="shared" si="477"/>
        <v>0</v>
      </c>
      <c r="AI2344" s="16">
        <f t="shared" si="478"/>
        <v>2.66</v>
      </c>
      <c r="AJ2344" s="16">
        <f t="shared" si="479"/>
        <v>9177</v>
      </c>
      <c r="AK2344" s="16">
        <f t="shared" si="480"/>
        <v>190</v>
      </c>
      <c r="AL2344" s="16">
        <f t="shared" si="481"/>
        <v>1900</v>
      </c>
      <c r="AM2344" s="16">
        <f t="shared" si="482"/>
        <v>26980</v>
      </c>
      <c r="AN2344" s="16">
        <f t="shared" si="483"/>
        <v>103892</v>
      </c>
      <c r="AO2344" s="12" t="s">
        <v>1486</v>
      </c>
      <c r="AP2344" s="16">
        <v>0.38</v>
      </c>
      <c r="AQ2344" s="16" t="s">
        <v>204</v>
      </c>
      <c r="AS2344" s="16" t="s">
        <v>2422</v>
      </c>
      <c r="AT2344" s="16" t="s">
        <v>2418</v>
      </c>
      <c r="AU2344" t="s">
        <v>2384</v>
      </c>
      <c r="AV2344" s="15" t="s">
        <v>2635</v>
      </c>
      <c r="AW2344" s="16" t="s">
        <v>2386</v>
      </c>
      <c r="AX2344" s="16" t="s">
        <v>204</v>
      </c>
      <c r="AY2344" s="16" t="s">
        <v>207</v>
      </c>
      <c r="AZ2344" s="16" t="s">
        <v>207</v>
      </c>
      <c r="BA2344" s="16" t="s">
        <v>207</v>
      </c>
      <c r="BB2344" s="16" t="s">
        <v>207</v>
      </c>
      <c r="BC2344" s="16">
        <v>0.38</v>
      </c>
      <c r="BD2344" s="16">
        <f t="shared" si="484"/>
        <v>1.33</v>
      </c>
      <c r="BE2344" s="16">
        <f t="shared" si="485"/>
        <v>649.32500000000005</v>
      </c>
      <c r="BF2344" s="16">
        <v>0</v>
      </c>
      <c r="BG2344" s="16">
        <f t="shared" si="486"/>
        <v>456</v>
      </c>
      <c r="BH2344" s="16">
        <f t="shared" si="487"/>
        <v>243.2</v>
      </c>
      <c r="BI2344" s="16">
        <f t="shared" si="488"/>
        <v>3.04</v>
      </c>
    </row>
    <row r="2345" spans="1:61" ht="20.149999999999999" customHeight="1" x14ac:dyDescent="0.35">
      <c r="A2345">
        <v>2344</v>
      </c>
      <c r="B2345" t="s">
        <v>360</v>
      </c>
      <c r="C2345" t="s">
        <v>8957</v>
      </c>
      <c r="D2345" s="15" t="s">
        <v>2640</v>
      </c>
      <c r="E2345" s="12" t="s">
        <v>93</v>
      </c>
      <c r="G2345" s="12" t="s">
        <v>2567</v>
      </c>
      <c r="H2345" s="12" t="s">
        <v>2414</v>
      </c>
      <c r="I2345" s="12" t="s">
        <v>92</v>
      </c>
      <c r="J2345" s="12" t="s">
        <v>2401</v>
      </c>
      <c r="K2345" s="12" t="s">
        <v>5619</v>
      </c>
      <c r="N2345" s="16" t="s">
        <v>206</v>
      </c>
      <c r="O2345" s="16" t="s">
        <v>443</v>
      </c>
      <c r="P2345" s="12" t="s">
        <v>131</v>
      </c>
      <c r="Q2345" s="16">
        <v>2023</v>
      </c>
      <c r="R2345" s="16">
        <v>4.2</v>
      </c>
      <c r="T2345" s="16">
        <v>0</v>
      </c>
      <c r="V2345" s="12" t="s">
        <v>204</v>
      </c>
      <c r="W2345" s="12" t="s">
        <v>204</v>
      </c>
      <c r="X2345" s="16">
        <v>1</v>
      </c>
      <c r="Y2345" s="16">
        <v>8</v>
      </c>
      <c r="Z2345" s="16">
        <v>4.2</v>
      </c>
      <c r="AA2345" s="16">
        <f t="shared" si="489"/>
        <v>504</v>
      </c>
      <c r="AB2345" s="16" t="s">
        <v>2404</v>
      </c>
      <c r="AC2345" s="16" t="s">
        <v>2416</v>
      </c>
      <c r="AD2345" s="16">
        <f t="shared" si="473"/>
        <v>176400</v>
      </c>
      <c r="AE2345" s="16">
        <f t="shared" si="474"/>
        <v>1470</v>
      </c>
      <c r="AF2345" s="16">
        <f t="shared" si="475"/>
        <v>551250</v>
      </c>
      <c r="AG2345" s="16">
        <f t="shared" si="476"/>
        <v>420</v>
      </c>
      <c r="AH2345" s="12">
        <f t="shared" si="477"/>
        <v>0</v>
      </c>
      <c r="AI2345" s="16">
        <f t="shared" si="478"/>
        <v>29.400000000000002</v>
      </c>
      <c r="AJ2345" s="16">
        <f t="shared" si="479"/>
        <v>101430.00000000001</v>
      </c>
      <c r="AK2345" s="16">
        <f t="shared" si="480"/>
        <v>2100</v>
      </c>
      <c r="AL2345" s="16">
        <f t="shared" si="481"/>
        <v>21000</v>
      </c>
      <c r="AM2345" s="16">
        <f t="shared" si="482"/>
        <v>298200</v>
      </c>
      <c r="AN2345" s="16">
        <f t="shared" si="483"/>
        <v>1148280</v>
      </c>
      <c r="AO2345" s="12" t="s">
        <v>1486</v>
      </c>
      <c r="AP2345" s="16">
        <v>4.2</v>
      </c>
      <c r="AQ2345" s="16" t="s">
        <v>204</v>
      </c>
      <c r="AS2345" s="16" t="s">
        <v>2422</v>
      </c>
      <c r="AT2345" s="16" t="s">
        <v>2418</v>
      </c>
      <c r="AU2345" t="s">
        <v>2384</v>
      </c>
      <c r="AV2345" s="15" t="s">
        <v>2635</v>
      </c>
      <c r="AW2345" s="16" t="s">
        <v>2386</v>
      </c>
      <c r="AX2345" s="16" t="s">
        <v>204</v>
      </c>
      <c r="AY2345" s="16" t="s">
        <v>207</v>
      </c>
      <c r="AZ2345" s="16" t="s">
        <v>207</v>
      </c>
      <c r="BA2345" s="16" t="s">
        <v>207</v>
      </c>
      <c r="BB2345" s="16" t="s">
        <v>207</v>
      </c>
      <c r="BC2345" s="16">
        <v>4.2</v>
      </c>
      <c r="BD2345" s="16">
        <f t="shared" si="484"/>
        <v>14.700000000000001</v>
      </c>
      <c r="BE2345" s="16">
        <f t="shared" si="485"/>
        <v>7176.75</v>
      </c>
      <c r="BF2345" s="16">
        <v>0</v>
      </c>
      <c r="BG2345" s="16">
        <f t="shared" si="486"/>
        <v>5040</v>
      </c>
      <c r="BH2345" s="16">
        <f t="shared" si="487"/>
        <v>2688</v>
      </c>
      <c r="BI2345" s="16">
        <f t="shared" si="488"/>
        <v>33.6</v>
      </c>
    </row>
    <row r="2346" spans="1:61" ht="20.149999999999999" customHeight="1" x14ac:dyDescent="0.35">
      <c r="A2346">
        <v>2345</v>
      </c>
      <c r="B2346" t="s">
        <v>360</v>
      </c>
      <c r="C2346" t="s">
        <v>8958</v>
      </c>
      <c r="D2346" s="15" t="s">
        <v>319</v>
      </c>
      <c r="E2346" s="12" t="s">
        <v>98</v>
      </c>
      <c r="G2346" s="12" t="s">
        <v>2567</v>
      </c>
      <c r="H2346" s="12" t="s">
        <v>2414</v>
      </c>
      <c r="I2346" s="12" t="s">
        <v>92</v>
      </c>
      <c r="J2346" s="12" t="s">
        <v>2401</v>
      </c>
      <c r="K2346" s="12" t="s">
        <v>5619</v>
      </c>
      <c r="N2346" s="16" t="s">
        <v>206</v>
      </c>
      <c r="O2346" s="16" t="s">
        <v>443</v>
      </c>
      <c r="P2346" s="12" t="s">
        <v>131</v>
      </c>
      <c r="Q2346" s="16">
        <v>2023</v>
      </c>
      <c r="R2346" s="16">
        <v>1.1499999999999999</v>
      </c>
      <c r="T2346" s="16">
        <v>0</v>
      </c>
      <c r="V2346" s="12" t="s">
        <v>204</v>
      </c>
      <c r="W2346" s="12" t="s">
        <v>204</v>
      </c>
      <c r="X2346" s="16">
        <v>1</v>
      </c>
      <c r="Y2346" s="16">
        <v>8</v>
      </c>
      <c r="Z2346" s="16">
        <v>1.1499999999999999</v>
      </c>
      <c r="AA2346" s="16">
        <f t="shared" si="489"/>
        <v>138</v>
      </c>
      <c r="AB2346" s="16" t="s">
        <v>2404</v>
      </c>
      <c r="AC2346" s="16" t="s">
        <v>2416</v>
      </c>
      <c r="AD2346" s="16">
        <f t="shared" si="473"/>
        <v>48300</v>
      </c>
      <c r="AE2346" s="16">
        <f t="shared" si="474"/>
        <v>402.49999999999994</v>
      </c>
      <c r="AF2346" s="16">
        <f t="shared" si="475"/>
        <v>150937.49999999997</v>
      </c>
      <c r="AG2346" s="16">
        <f t="shared" si="476"/>
        <v>114.99999999999999</v>
      </c>
      <c r="AH2346" s="12">
        <f t="shared" si="477"/>
        <v>0</v>
      </c>
      <c r="AI2346" s="16">
        <f t="shared" si="478"/>
        <v>8.0499999999999989</v>
      </c>
      <c r="AJ2346" s="16">
        <f t="shared" si="479"/>
        <v>27772.499999999996</v>
      </c>
      <c r="AK2346" s="16">
        <f t="shared" si="480"/>
        <v>575</v>
      </c>
      <c r="AL2346" s="16">
        <f t="shared" si="481"/>
        <v>5750</v>
      </c>
      <c r="AM2346" s="16">
        <f t="shared" si="482"/>
        <v>81650</v>
      </c>
      <c r="AN2346" s="16">
        <f t="shared" si="483"/>
        <v>314410</v>
      </c>
      <c r="AO2346" s="12" t="s">
        <v>1486</v>
      </c>
      <c r="AP2346" s="16">
        <v>1.1499999999999999</v>
      </c>
      <c r="AQ2346" s="16" t="s">
        <v>204</v>
      </c>
      <c r="AS2346" s="16" t="s">
        <v>2422</v>
      </c>
      <c r="AT2346" s="16" t="s">
        <v>2418</v>
      </c>
      <c r="AU2346" t="s">
        <v>2384</v>
      </c>
      <c r="AV2346" s="15" t="s">
        <v>2635</v>
      </c>
      <c r="AW2346" s="16" t="s">
        <v>2386</v>
      </c>
      <c r="AX2346" s="16" t="s">
        <v>204</v>
      </c>
      <c r="AY2346" s="16" t="s">
        <v>207</v>
      </c>
      <c r="AZ2346" s="16" t="s">
        <v>207</v>
      </c>
      <c r="BA2346" s="16" t="s">
        <v>207</v>
      </c>
      <c r="BB2346" s="16" t="s">
        <v>207</v>
      </c>
      <c r="BC2346" s="16">
        <v>1.1499999999999999</v>
      </c>
      <c r="BD2346" s="16">
        <f t="shared" si="484"/>
        <v>4.0249999999999995</v>
      </c>
      <c r="BE2346" s="16">
        <f t="shared" si="485"/>
        <v>1965.0625</v>
      </c>
      <c r="BF2346" s="16">
        <v>0</v>
      </c>
      <c r="BG2346" s="16">
        <f t="shared" si="486"/>
        <v>1380</v>
      </c>
      <c r="BH2346" s="16">
        <f t="shared" si="487"/>
        <v>736</v>
      </c>
      <c r="BI2346" s="16">
        <f t="shared" si="488"/>
        <v>9.1999999999999993</v>
      </c>
    </row>
    <row r="2347" spans="1:61" ht="20.149999999999999" customHeight="1" x14ac:dyDescent="0.35">
      <c r="A2347">
        <v>2346</v>
      </c>
      <c r="B2347" t="s">
        <v>360</v>
      </c>
      <c r="C2347" t="s">
        <v>8959</v>
      </c>
      <c r="D2347" s="15" t="s">
        <v>2641</v>
      </c>
      <c r="E2347" s="12" t="s">
        <v>98</v>
      </c>
      <c r="G2347" s="12" t="s">
        <v>2567</v>
      </c>
      <c r="H2347" s="12" t="s">
        <v>2414</v>
      </c>
      <c r="I2347" s="12" t="s">
        <v>92</v>
      </c>
      <c r="J2347" s="12" t="s">
        <v>2401</v>
      </c>
      <c r="K2347" s="12" t="s">
        <v>5619</v>
      </c>
      <c r="N2347" s="16" t="s">
        <v>206</v>
      </c>
      <c r="O2347" s="16" t="s">
        <v>443</v>
      </c>
      <c r="P2347" s="12" t="s">
        <v>131</v>
      </c>
      <c r="Q2347" s="16">
        <v>2023</v>
      </c>
      <c r="R2347" s="16">
        <v>0.5</v>
      </c>
      <c r="T2347" s="16">
        <v>0</v>
      </c>
      <c r="V2347" s="12" t="s">
        <v>204</v>
      </c>
      <c r="W2347" s="12" t="s">
        <v>204</v>
      </c>
      <c r="X2347" s="16">
        <v>1</v>
      </c>
      <c r="Y2347" s="16">
        <v>8</v>
      </c>
      <c r="Z2347" s="16">
        <v>0.5</v>
      </c>
      <c r="AA2347" s="16">
        <f t="shared" si="489"/>
        <v>60</v>
      </c>
      <c r="AB2347" s="16" t="s">
        <v>2404</v>
      </c>
      <c r="AC2347" s="16" t="s">
        <v>2416</v>
      </c>
      <c r="AD2347" s="16">
        <f t="shared" si="473"/>
        <v>21000</v>
      </c>
      <c r="AE2347" s="16">
        <f t="shared" si="474"/>
        <v>175</v>
      </c>
      <c r="AF2347" s="16">
        <f t="shared" si="475"/>
        <v>65625</v>
      </c>
      <c r="AG2347" s="16">
        <f t="shared" si="476"/>
        <v>50</v>
      </c>
      <c r="AH2347" s="12">
        <f t="shared" si="477"/>
        <v>0</v>
      </c>
      <c r="AI2347" s="16">
        <f t="shared" si="478"/>
        <v>3.5</v>
      </c>
      <c r="AJ2347" s="16">
        <f t="shared" si="479"/>
        <v>12075</v>
      </c>
      <c r="AK2347" s="16">
        <f t="shared" si="480"/>
        <v>250</v>
      </c>
      <c r="AL2347" s="16">
        <f t="shared" si="481"/>
        <v>2500</v>
      </c>
      <c r="AM2347" s="16">
        <f t="shared" si="482"/>
        <v>35500</v>
      </c>
      <c r="AN2347" s="16">
        <f t="shared" si="483"/>
        <v>136700</v>
      </c>
      <c r="AO2347" s="12" t="s">
        <v>1486</v>
      </c>
      <c r="AP2347" s="16">
        <v>0.5</v>
      </c>
      <c r="AQ2347" s="16" t="s">
        <v>204</v>
      </c>
      <c r="AS2347" s="16" t="s">
        <v>2422</v>
      </c>
      <c r="AT2347" s="16" t="s">
        <v>2418</v>
      </c>
      <c r="AU2347" t="s">
        <v>2384</v>
      </c>
      <c r="AV2347" s="15" t="s">
        <v>2635</v>
      </c>
      <c r="AW2347" s="16" t="s">
        <v>2386</v>
      </c>
      <c r="AX2347" s="16" t="s">
        <v>204</v>
      </c>
      <c r="AY2347" s="16" t="s">
        <v>207</v>
      </c>
      <c r="AZ2347" s="16" t="s">
        <v>207</v>
      </c>
      <c r="BA2347" s="16" t="s">
        <v>207</v>
      </c>
      <c r="BB2347" s="16" t="s">
        <v>207</v>
      </c>
      <c r="BC2347" s="16">
        <v>0.5</v>
      </c>
      <c r="BD2347" s="16">
        <f t="shared" si="484"/>
        <v>1.75</v>
      </c>
      <c r="BE2347" s="16">
        <f t="shared" si="485"/>
        <v>854.375</v>
      </c>
      <c r="BF2347" s="16">
        <v>0</v>
      </c>
      <c r="BG2347" s="16">
        <f t="shared" si="486"/>
        <v>600</v>
      </c>
      <c r="BH2347" s="16">
        <f t="shared" si="487"/>
        <v>320</v>
      </c>
      <c r="BI2347" s="16">
        <f t="shared" si="488"/>
        <v>4</v>
      </c>
    </row>
    <row r="2348" spans="1:61" ht="20.149999999999999" customHeight="1" x14ac:dyDescent="0.35">
      <c r="A2348">
        <v>2347</v>
      </c>
      <c r="B2348" t="s">
        <v>360</v>
      </c>
      <c r="C2348" t="s">
        <v>8960</v>
      </c>
      <c r="D2348" s="15" t="s">
        <v>320</v>
      </c>
      <c r="E2348" s="12" t="s">
        <v>98</v>
      </c>
      <c r="G2348" s="12" t="s">
        <v>2567</v>
      </c>
      <c r="H2348" s="12" t="s">
        <v>2414</v>
      </c>
      <c r="I2348" s="12" t="s">
        <v>92</v>
      </c>
      <c r="J2348" s="12" t="s">
        <v>2401</v>
      </c>
      <c r="K2348" s="12" t="s">
        <v>5619</v>
      </c>
      <c r="N2348" s="16" t="s">
        <v>206</v>
      </c>
      <c r="O2348" s="16" t="s">
        <v>443</v>
      </c>
      <c r="P2348" s="12" t="s">
        <v>131</v>
      </c>
      <c r="Q2348" s="16">
        <v>2023</v>
      </c>
      <c r="R2348" s="16">
        <v>1.19</v>
      </c>
      <c r="T2348" s="16">
        <v>0</v>
      </c>
      <c r="V2348" s="12" t="s">
        <v>204</v>
      </c>
      <c r="W2348" s="12" t="s">
        <v>204</v>
      </c>
      <c r="X2348" s="16">
        <v>1</v>
      </c>
      <c r="Y2348" s="16">
        <v>8</v>
      </c>
      <c r="Z2348" s="16">
        <v>1.19</v>
      </c>
      <c r="AA2348" s="16">
        <f t="shared" si="489"/>
        <v>142.79999999999998</v>
      </c>
      <c r="AB2348" s="16" t="s">
        <v>2404</v>
      </c>
      <c r="AC2348" s="16" t="s">
        <v>2416</v>
      </c>
      <c r="AD2348" s="16">
        <f t="shared" si="473"/>
        <v>49979.999999999993</v>
      </c>
      <c r="AE2348" s="16">
        <f t="shared" si="474"/>
        <v>416.5</v>
      </c>
      <c r="AF2348" s="16">
        <f t="shared" si="475"/>
        <v>156187.5</v>
      </c>
      <c r="AG2348" s="16">
        <f t="shared" si="476"/>
        <v>119</v>
      </c>
      <c r="AH2348" s="12">
        <f t="shared" si="477"/>
        <v>0</v>
      </c>
      <c r="AI2348" s="16">
        <f t="shared" si="478"/>
        <v>8.33</v>
      </c>
      <c r="AJ2348" s="16">
        <f t="shared" si="479"/>
        <v>28738.5</v>
      </c>
      <c r="AK2348" s="16">
        <f t="shared" si="480"/>
        <v>595</v>
      </c>
      <c r="AL2348" s="16">
        <f t="shared" si="481"/>
        <v>5950</v>
      </c>
      <c r="AM2348" s="16">
        <f t="shared" si="482"/>
        <v>84490</v>
      </c>
      <c r="AN2348" s="16">
        <f t="shared" si="483"/>
        <v>325346</v>
      </c>
      <c r="AO2348" s="12" t="s">
        <v>1486</v>
      </c>
      <c r="AP2348" s="16">
        <v>1.19</v>
      </c>
      <c r="AQ2348" s="16" t="s">
        <v>204</v>
      </c>
      <c r="AS2348" s="16" t="s">
        <v>2422</v>
      </c>
      <c r="AT2348" s="16" t="s">
        <v>2418</v>
      </c>
      <c r="AU2348" t="s">
        <v>2384</v>
      </c>
      <c r="AV2348" s="15" t="s">
        <v>2635</v>
      </c>
      <c r="AW2348" s="16" t="s">
        <v>2386</v>
      </c>
      <c r="AX2348" s="16" t="s">
        <v>204</v>
      </c>
      <c r="AY2348" s="16" t="s">
        <v>207</v>
      </c>
      <c r="AZ2348" s="16" t="s">
        <v>207</v>
      </c>
      <c r="BA2348" s="16" t="s">
        <v>207</v>
      </c>
      <c r="BB2348" s="16" t="s">
        <v>207</v>
      </c>
      <c r="BC2348" s="16">
        <v>1.19</v>
      </c>
      <c r="BD2348" s="16">
        <f t="shared" si="484"/>
        <v>4.165</v>
      </c>
      <c r="BE2348" s="16">
        <f t="shared" si="485"/>
        <v>2033.4124999999999</v>
      </c>
      <c r="BF2348" s="16">
        <v>0</v>
      </c>
      <c r="BG2348" s="16">
        <f t="shared" si="486"/>
        <v>1428</v>
      </c>
      <c r="BH2348" s="16">
        <f t="shared" si="487"/>
        <v>761.59999999999991</v>
      </c>
      <c r="BI2348" s="16">
        <f t="shared" si="488"/>
        <v>9.52</v>
      </c>
    </row>
    <row r="2349" spans="1:61" ht="20.149999999999999" customHeight="1" x14ac:dyDescent="0.35">
      <c r="A2349">
        <v>2348</v>
      </c>
      <c r="B2349" t="s">
        <v>360</v>
      </c>
      <c r="C2349" t="s">
        <v>8961</v>
      </c>
      <c r="D2349" s="15" t="s">
        <v>321</v>
      </c>
      <c r="E2349" s="12" t="s">
        <v>98</v>
      </c>
      <c r="G2349" s="12" t="s">
        <v>2567</v>
      </c>
      <c r="H2349" s="12" t="s">
        <v>2414</v>
      </c>
      <c r="I2349" s="12" t="s">
        <v>92</v>
      </c>
      <c r="J2349" s="12" t="s">
        <v>2401</v>
      </c>
      <c r="K2349" s="12" t="s">
        <v>5619</v>
      </c>
      <c r="N2349" s="16" t="s">
        <v>206</v>
      </c>
      <c r="O2349" s="16" t="s">
        <v>443</v>
      </c>
      <c r="P2349" s="12" t="s">
        <v>131</v>
      </c>
      <c r="Q2349" s="16">
        <v>2023</v>
      </c>
      <c r="R2349" s="16">
        <v>1</v>
      </c>
      <c r="T2349" s="16">
        <v>0</v>
      </c>
      <c r="V2349" s="12" t="s">
        <v>204</v>
      </c>
      <c r="W2349" s="12" t="s">
        <v>204</v>
      </c>
      <c r="X2349" s="16">
        <v>1</v>
      </c>
      <c r="Y2349" s="16">
        <v>8</v>
      </c>
      <c r="Z2349" s="16">
        <v>1</v>
      </c>
      <c r="AA2349" s="16">
        <f t="shared" si="489"/>
        <v>120</v>
      </c>
      <c r="AB2349" s="16" t="s">
        <v>2404</v>
      </c>
      <c r="AC2349" s="16" t="s">
        <v>2416</v>
      </c>
      <c r="AD2349" s="16">
        <f t="shared" si="473"/>
        <v>42000</v>
      </c>
      <c r="AE2349" s="16">
        <f t="shared" si="474"/>
        <v>350</v>
      </c>
      <c r="AF2349" s="16">
        <f t="shared" si="475"/>
        <v>131250</v>
      </c>
      <c r="AG2349" s="16">
        <f t="shared" si="476"/>
        <v>100</v>
      </c>
      <c r="AH2349" s="12">
        <f t="shared" si="477"/>
        <v>0</v>
      </c>
      <c r="AI2349" s="16">
        <f t="shared" si="478"/>
        <v>7</v>
      </c>
      <c r="AJ2349" s="16">
        <f t="shared" si="479"/>
        <v>24150</v>
      </c>
      <c r="AK2349" s="16">
        <f t="shared" si="480"/>
        <v>500</v>
      </c>
      <c r="AL2349" s="16">
        <f t="shared" si="481"/>
        <v>5000</v>
      </c>
      <c r="AM2349" s="16">
        <f t="shared" si="482"/>
        <v>71000</v>
      </c>
      <c r="AN2349" s="16">
        <f t="shared" si="483"/>
        <v>273400</v>
      </c>
      <c r="AO2349" s="12" t="s">
        <v>1486</v>
      </c>
      <c r="AP2349" s="16">
        <v>1</v>
      </c>
      <c r="AQ2349" s="16" t="s">
        <v>204</v>
      </c>
      <c r="AS2349" s="16" t="s">
        <v>2422</v>
      </c>
      <c r="AT2349" s="16" t="s">
        <v>2418</v>
      </c>
      <c r="AU2349" t="s">
        <v>2384</v>
      </c>
      <c r="AV2349" s="15" t="s">
        <v>2635</v>
      </c>
      <c r="AW2349" s="16" t="s">
        <v>2386</v>
      </c>
      <c r="AX2349" s="16" t="s">
        <v>204</v>
      </c>
      <c r="AY2349" s="16" t="s">
        <v>207</v>
      </c>
      <c r="AZ2349" s="16" t="s">
        <v>207</v>
      </c>
      <c r="BA2349" s="16" t="s">
        <v>207</v>
      </c>
      <c r="BB2349" s="16" t="s">
        <v>207</v>
      </c>
      <c r="BC2349" s="16">
        <v>1</v>
      </c>
      <c r="BD2349" s="16">
        <f t="shared" si="484"/>
        <v>3.5</v>
      </c>
      <c r="BE2349" s="16">
        <f t="shared" si="485"/>
        <v>1708.75</v>
      </c>
      <c r="BF2349" s="16">
        <v>0</v>
      </c>
      <c r="BG2349" s="16">
        <f t="shared" si="486"/>
        <v>1200</v>
      </c>
      <c r="BH2349" s="16">
        <f t="shared" si="487"/>
        <v>640</v>
      </c>
      <c r="BI2349" s="16">
        <f t="shared" si="488"/>
        <v>8</v>
      </c>
    </row>
    <row r="2350" spans="1:61" ht="20.149999999999999" customHeight="1" x14ac:dyDescent="0.35">
      <c r="A2350">
        <v>2349</v>
      </c>
      <c r="B2350" t="s">
        <v>360</v>
      </c>
      <c r="C2350" t="s">
        <v>8962</v>
      </c>
      <c r="D2350" s="15" t="s">
        <v>353</v>
      </c>
      <c r="E2350" s="12" t="s">
        <v>98</v>
      </c>
      <c r="G2350" s="12" t="s">
        <v>2567</v>
      </c>
      <c r="H2350" s="12" t="s">
        <v>2414</v>
      </c>
      <c r="I2350" s="12" t="s">
        <v>92</v>
      </c>
      <c r="J2350" s="12" t="s">
        <v>2401</v>
      </c>
      <c r="K2350" s="12" t="s">
        <v>5619</v>
      </c>
      <c r="N2350" s="16" t="s">
        <v>206</v>
      </c>
      <c r="O2350" s="16" t="s">
        <v>443</v>
      </c>
      <c r="P2350" s="12" t="s">
        <v>131</v>
      </c>
      <c r="Q2350" s="16">
        <v>2023</v>
      </c>
      <c r="R2350" s="16">
        <v>0.2</v>
      </c>
      <c r="T2350" s="16">
        <v>0</v>
      </c>
      <c r="V2350" s="12" t="s">
        <v>204</v>
      </c>
      <c r="W2350" s="12" t="s">
        <v>204</v>
      </c>
      <c r="X2350" s="16">
        <v>1</v>
      </c>
      <c r="Y2350" s="16">
        <v>8</v>
      </c>
      <c r="Z2350" s="16">
        <v>0.2</v>
      </c>
      <c r="AA2350" s="16">
        <f t="shared" si="489"/>
        <v>24</v>
      </c>
      <c r="AB2350" s="16" t="s">
        <v>2404</v>
      </c>
      <c r="AC2350" s="16" t="s">
        <v>2416</v>
      </c>
      <c r="AD2350" s="16">
        <f t="shared" si="473"/>
        <v>8400</v>
      </c>
      <c r="AE2350" s="16">
        <f t="shared" si="474"/>
        <v>70</v>
      </c>
      <c r="AF2350" s="16">
        <f t="shared" si="475"/>
        <v>26250</v>
      </c>
      <c r="AG2350" s="16">
        <f t="shared" si="476"/>
        <v>20</v>
      </c>
      <c r="AH2350" s="12">
        <f t="shared" si="477"/>
        <v>0</v>
      </c>
      <c r="AI2350" s="16">
        <f t="shared" si="478"/>
        <v>1.4000000000000001</v>
      </c>
      <c r="AJ2350" s="16">
        <f t="shared" si="479"/>
        <v>4830.0000000000009</v>
      </c>
      <c r="AK2350" s="16">
        <f t="shared" si="480"/>
        <v>100</v>
      </c>
      <c r="AL2350" s="16">
        <f t="shared" si="481"/>
        <v>1000</v>
      </c>
      <c r="AM2350" s="16">
        <f t="shared" si="482"/>
        <v>14200</v>
      </c>
      <c r="AN2350" s="16">
        <f t="shared" si="483"/>
        <v>54680</v>
      </c>
      <c r="AO2350" s="12" t="s">
        <v>1486</v>
      </c>
      <c r="AP2350" s="16">
        <v>0.2</v>
      </c>
      <c r="AQ2350" s="16" t="s">
        <v>204</v>
      </c>
      <c r="AS2350" s="16" t="s">
        <v>2422</v>
      </c>
      <c r="AT2350" s="16" t="s">
        <v>2418</v>
      </c>
      <c r="AU2350" t="s">
        <v>2384</v>
      </c>
      <c r="AV2350" s="15" t="s">
        <v>2635</v>
      </c>
      <c r="AW2350" s="16" t="s">
        <v>2386</v>
      </c>
      <c r="AX2350" s="16" t="s">
        <v>204</v>
      </c>
      <c r="AY2350" s="16" t="s">
        <v>207</v>
      </c>
      <c r="AZ2350" s="16" t="s">
        <v>207</v>
      </c>
      <c r="BA2350" s="16" t="s">
        <v>207</v>
      </c>
      <c r="BB2350" s="16" t="s">
        <v>207</v>
      </c>
      <c r="BC2350" s="16">
        <v>0.2</v>
      </c>
      <c r="BD2350" s="16">
        <f t="shared" si="484"/>
        <v>0.70000000000000007</v>
      </c>
      <c r="BE2350" s="16">
        <f t="shared" si="485"/>
        <v>341.75</v>
      </c>
      <c r="BF2350" s="16">
        <v>0</v>
      </c>
      <c r="BG2350" s="16">
        <f t="shared" si="486"/>
        <v>240</v>
      </c>
      <c r="BH2350" s="16">
        <f t="shared" si="487"/>
        <v>128</v>
      </c>
      <c r="BI2350" s="16">
        <f t="shared" si="488"/>
        <v>1.6</v>
      </c>
    </row>
    <row r="2351" spans="1:61" ht="20.149999999999999" customHeight="1" x14ac:dyDescent="0.35">
      <c r="A2351">
        <v>2350</v>
      </c>
      <c r="B2351" t="s">
        <v>360</v>
      </c>
      <c r="C2351" t="s">
        <v>8963</v>
      </c>
      <c r="D2351" s="15" t="s">
        <v>2642</v>
      </c>
      <c r="E2351" s="12" t="s">
        <v>93</v>
      </c>
      <c r="G2351" s="12" t="s">
        <v>2567</v>
      </c>
      <c r="H2351" s="12" t="s">
        <v>2414</v>
      </c>
      <c r="I2351" s="12" t="s">
        <v>92</v>
      </c>
      <c r="J2351" s="12" t="s">
        <v>2401</v>
      </c>
      <c r="K2351" s="12" t="s">
        <v>5619</v>
      </c>
      <c r="N2351" s="16" t="s">
        <v>206</v>
      </c>
      <c r="O2351" s="16" t="s">
        <v>443</v>
      </c>
      <c r="P2351" s="12" t="s">
        <v>131</v>
      </c>
      <c r="Q2351" s="16">
        <v>2023</v>
      </c>
      <c r="R2351" s="16">
        <v>1</v>
      </c>
      <c r="T2351" s="16">
        <v>0</v>
      </c>
      <c r="V2351" s="12" t="s">
        <v>204</v>
      </c>
      <c r="W2351" s="12" t="s">
        <v>204</v>
      </c>
      <c r="X2351" s="16">
        <v>1</v>
      </c>
      <c r="Y2351" s="16">
        <v>8</v>
      </c>
      <c r="Z2351" s="16">
        <v>1</v>
      </c>
      <c r="AA2351" s="16">
        <f t="shared" si="489"/>
        <v>120</v>
      </c>
      <c r="AB2351" s="16" t="s">
        <v>2404</v>
      </c>
      <c r="AC2351" s="16" t="s">
        <v>2416</v>
      </c>
      <c r="AD2351" s="16">
        <f t="shared" si="473"/>
        <v>42000</v>
      </c>
      <c r="AE2351" s="16">
        <f t="shared" si="474"/>
        <v>350</v>
      </c>
      <c r="AF2351" s="16">
        <f t="shared" si="475"/>
        <v>131250</v>
      </c>
      <c r="AG2351" s="16">
        <f t="shared" si="476"/>
        <v>100</v>
      </c>
      <c r="AH2351" s="12">
        <f t="shared" si="477"/>
        <v>0</v>
      </c>
      <c r="AI2351" s="16">
        <f t="shared" si="478"/>
        <v>7</v>
      </c>
      <c r="AJ2351" s="16">
        <f t="shared" si="479"/>
        <v>24150</v>
      </c>
      <c r="AK2351" s="16">
        <f t="shared" si="480"/>
        <v>500</v>
      </c>
      <c r="AL2351" s="16">
        <f t="shared" si="481"/>
        <v>5000</v>
      </c>
      <c r="AM2351" s="16">
        <f t="shared" si="482"/>
        <v>71000</v>
      </c>
      <c r="AN2351" s="16">
        <f t="shared" si="483"/>
        <v>273400</v>
      </c>
      <c r="AO2351" s="12" t="s">
        <v>1486</v>
      </c>
      <c r="AP2351" s="16">
        <v>1</v>
      </c>
      <c r="AQ2351" s="16" t="s">
        <v>204</v>
      </c>
      <c r="AS2351" s="16" t="s">
        <v>2422</v>
      </c>
      <c r="AT2351" s="16" t="s">
        <v>2418</v>
      </c>
      <c r="AU2351" t="s">
        <v>2384</v>
      </c>
      <c r="AV2351" s="15" t="s">
        <v>2635</v>
      </c>
      <c r="AW2351" s="16" t="s">
        <v>2386</v>
      </c>
      <c r="AX2351" s="16" t="s">
        <v>204</v>
      </c>
      <c r="AY2351" s="16" t="s">
        <v>207</v>
      </c>
      <c r="AZ2351" s="16" t="s">
        <v>207</v>
      </c>
      <c r="BA2351" s="16" t="s">
        <v>207</v>
      </c>
      <c r="BB2351" s="16" t="s">
        <v>207</v>
      </c>
      <c r="BC2351" s="16">
        <v>1</v>
      </c>
      <c r="BD2351" s="16">
        <f t="shared" si="484"/>
        <v>3.5</v>
      </c>
      <c r="BE2351" s="16">
        <f t="shared" si="485"/>
        <v>1708.75</v>
      </c>
      <c r="BF2351" s="16">
        <v>0</v>
      </c>
      <c r="BG2351" s="16">
        <f t="shared" si="486"/>
        <v>1200</v>
      </c>
      <c r="BH2351" s="16">
        <f t="shared" si="487"/>
        <v>640</v>
      </c>
      <c r="BI2351" s="16">
        <f t="shared" si="488"/>
        <v>8</v>
      </c>
    </row>
    <row r="2352" spans="1:61" ht="20.149999999999999" customHeight="1" x14ac:dyDescent="0.35">
      <c r="A2352">
        <v>2351</v>
      </c>
      <c r="B2352" t="s">
        <v>360</v>
      </c>
      <c r="C2352" t="s">
        <v>8964</v>
      </c>
      <c r="D2352" s="15" t="s">
        <v>322</v>
      </c>
      <c r="E2352" s="12" t="s">
        <v>93</v>
      </c>
      <c r="G2352" s="12" t="s">
        <v>2567</v>
      </c>
      <c r="H2352" s="12" t="s">
        <v>2414</v>
      </c>
      <c r="I2352" s="12" t="s">
        <v>92</v>
      </c>
      <c r="J2352" s="12" t="s">
        <v>2401</v>
      </c>
      <c r="K2352" s="12" t="s">
        <v>5619</v>
      </c>
      <c r="N2352" s="16" t="s">
        <v>206</v>
      </c>
      <c r="O2352" s="16" t="s">
        <v>443</v>
      </c>
      <c r="P2352" s="12" t="s">
        <v>131</v>
      </c>
      <c r="Q2352" s="16">
        <v>2023</v>
      </c>
      <c r="R2352" s="16">
        <v>1.22</v>
      </c>
      <c r="T2352" s="16">
        <v>0</v>
      </c>
      <c r="V2352" s="12" t="s">
        <v>204</v>
      </c>
      <c r="W2352" s="12" t="s">
        <v>204</v>
      </c>
      <c r="X2352" s="16">
        <v>1</v>
      </c>
      <c r="Y2352" s="16">
        <v>8</v>
      </c>
      <c r="Z2352" s="16">
        <v>1.22</v>
      </c>
      <c r="AA2352" s="16">
        <f t="shared" si="489"/>
        <v>146.4</v>
      </c>
      <c r="AB2352" s="16" t="s">
        <v>2404</v>
      </c>
      <c r="AC2352" s="16" t="s">
        <v>2416</v>
      </c>
      <c r="AD2352" s="16">
        <f t="shared" si="473"/>
        <v>51240</v>
      </c>
      <c r="AE2352" s="16">
        <f t="shared" si="474"/>
        <v>427</v>
      </c>
      <c r="AF2352" s="16">
        <f t="shared" si="475"/>
        <v>160125</v>
      </c>
      <c r="AG2352" s="16">
        <f t="shared" si="476"/>
        <v>122</v>
      </c>
      <c r="AH2352" s="12">
        <f t="shared" si="477"/>
        <v>0</v>
      </c>
      <c r="AI2352" s="16">
        <f t="shared" si="478"/>
        <v>8.5399999999999991</v>
      </c>
      <c r="AJ2352" s="16">
        <f t="shared" si="479"/>
        <v>29462.999999999996</v>
      </c>
      <c r="AK2352" s="16">
        <f t="shared" si="480"/>
        <v>610</v>
      </c>
      <c r="AL2352" s="16">
        <f t="shared" si="481"/>
        <v>6100</v>
      </c>
      <c r="AM2352" s="16">
        <f t="shared" si="482"/>
        <v>86620</v>
      </c>
      <c r="AN2352" s="16">
        <f t="shared" si="483"/>
        <v>333548</v>
      </c>
      <c r="AO2352" s="12" t="s">
        <v>1486</v>
      </c>
      <c r="AP2352" s="16">
        <v>1.22</v>
      </c>
      <c r="AQ2352" s="16" t="s">
        <v>204</v>
      </c>
      <c r="AS2352" s="16" t="s">
        <v>2422</v>
      </c>
      <c r="AT2352" s="16" t="s">
        <v>2418</v>
      </c>
      <c r="AU2352" t="s">
        <v>2384</v>
      </c>
      <c r="AV2352" s="15" t="s">
        <v>2635</v>
      </c>
      <c r="AW2352" s="16" t="s">
        <v>2386</v>
      </c>
      <c r="AX2352" s="16" t="s">
        <v>204</v>
      </c>
      <c r="AY2352" s="16" t="s">
        <v>207</v>
      </c>
      <c r="AZ2352" s="16" t="s">
        <v>207</v>
      </c>
      <c r="BA2352" s="16" t="s">
        <v>207</v>
      </c>
      <c r="BB2352" s="16" t="s">
        <v>207</v>
      </c>
      <c r="BC2352" s="16">
        <v>1.22</v>
      </c>
      <c r="BD2352" s="16">
        <f t="shared" si="484"/>
        <v>4.2699999999999996</v>
      </c>
      <c r="BE2352" s="16">
        <f t="shared" si="485"/>
        <v>2084.6750000000002</v>
      </c>
      <c r="BF2352" s="16">
        <v>0</v>
      </c>
      <c r="BG2352" s="16">
        <f t="shared" si="486"/>
        <v>1464</v>
      </c>
      <c r="BH2352" s="16">
        <f t="shared" si="487"/>
        <v>780.8</v>
      </c>
      <c r="BI2352" s="16">
        <f t="shared" si="488"/>
        <v>9.76</v>
      </c>
    </row>
    <row r="2353" spans="1:61" ht="20.149999999999999" customHeight="1" x14ac:dyDescent="0.35">
      <c r="A2353">
        <v>2352</v>
      </c>
      <c r="B2353" t="s">
        <v>360</v>
      </c>
      <c r="C2353" t="s">
        <v>8965</v>
      </c>
      <c r="D2353" s="15" t="s">
        <v>354</v>
      </c>
      <c r="E2353" s="12" t="s">
        <v>93</v>
      </c>
      <c r="G2353" s="12" t="s">
        <v>2567</v>
      </c>
      <c r="H2353" s="12" t="s">
        <v>2414</v>
      </c>
      <c r="I2353" s="12" t="s">
        <v>92</v>
      </c>
      <c r="J2353" s="12" t="s">
        <v>2401</v>
      </c>
      <c r="K2353" s="12" t="s">
        <v>5619</v>
      </c>
      <c r="N2353" s="16" t="s">
        <v>206</v>
      </c>
      <c r="O2353" s="16" t="s">
        <v>443</v>
      </c>
      <c r="P2353" s="12" t="s">
        <v>131</v>
      </c>
      <c r="Q2353" s="16">
        <v>2023</v>
      </c>
      <c r="R2353" s="16">
        <v>1</v>
      </c>
      <c r="T2353" s="16">
        <v>0</v>
      </c>
      <c r="V2353" s="12" t="s">
        <v>204</v>
      </c>
      <c r="W2353" s="12" t="s">
        <v>204</v>
      </c>
      <c r="X2353" s="16">
        <v>1</v>
      </c>
      <c r="Y2353" s="16">
        <v>8</v>
      </c>
      <c r="Z2353" s="16">
        <v>1</v>
      </c>
      <c r="AA2353" s="16">
        <f t="shared" si="489"/>
        <v>120</v>
      </c>
      <c r="AB2353" s="16" t="s">
        <v>2404</v>
      </c>
      <c r="AC2353" s="16" t="s">
        <v>2416</v>
      </c>
      <c r="AD2353" s="16">
        <f t="shared" si="473"/>
        <v>42000</v>
      </c>
      <c r="AE2353" s="16">
        <f t="shared" si="474"/>
        <v>350</v>
      </c>
      <c r="AF2353" s="16">
        <f t="shared" si="475"/>
        <v>131250</v>
      </c>
      <c r="AG2353" s="16">
        <f t="shared" si="476"/>
        <v>100</v>
      </c>
      <c r="AH2353" s="12">
        <f t="shared" si="477"/>
        <v>0</v>
      </c>
      <c r="AI2353" s="16">
        <f t="shared" si="478"/>
        <v>7</v>
      </c>
      <c r="AJ2353" s="16">
        <f t="shared" si="479"/>
        <v>24150</v>
      </c>
      <c r="AK2353" s="16">
        <f t="shared" si="480"/>
        <v>500</v>
      </c>
      <c r="AL2353" s="16">
        <f t="shared" si="481"/>
        <v>5000</v>
      </c>
      <c r="AM2353" s="16">
        <f t="shared" si="482"/>
        <v>71000</v>
      </c>
      <c r="AN2353" s="16">
        <f t="shared" si="483"/>
        <v>273400</v>
      </c>
      <c r="AO2353" s="12" t="s">
        <v>1486</v>
      </c>
      <c r="AP2353" s="16">
        <v>1</v>
      </c>
      <c r="AQ2353" s="16" t="s">
        <v>204</v>
      </c>
      <c r="AS2353" s="16" t="s">
        <v>2422</v>
      </c>
      <c r="AT2353" s="16" t="s">
        <v>2418</v>
      </c>
      <c r="AU2353" t="s">
        <v>2384</v>
      </c>
      <c r="AV2353" s="15" t="s">
        <v>2635</v>
      </c>
      <c r="AW2353" s="16" t="s">
        <v>2386</v>
      </c>
      <c r="AX2353" s="16" t="s">
        <v>204</v>
      </c>
      <c r="AY2353" s="16" t="s">
        <v>207</v>
      </c>
      <c r="AZ2353" s="16" t="s">
        <v>207</v>
      </c>
      <c r="BA2353" s="16" t="s">
        <v>207</v>
      </c>
      <c r="BB2353" s="16" t="s">
        <v>207</v>
      </c>
      <c r="BC2353" s="16">
        <v>1</v>
      </c>
      <c r="BD2353" s="16">
        <f t="shared" si="484"/>
        <v>3.5</v>
      </c>
      <c r="BE2353" s="16">
        <f t="shared" si="485"/>
        <v>1708.75</v>
      </c>
      <c r="BF2353" s="16">
        <v>0</v>
      </c>
      <c r="BG2353" s="16">
        <f t="shared" si="486"/>
        <v>1200</v>
      </c>
      <c r="BH2353" s="16">
        <f t="shared" si="487"/>
        <v>640</v>
      </c>
      <c r="BI2353" s="16">
        <f t="shared" si="488"/>
        <v>8</v>
      </c>
    </row>
    <row r="2354" spans="1:61" ht="20.149999999999999" customHeight="1" x14ac:dyDescent="0.35">
      <c r="A2354">
        <v>2353</v>
      </c>
      <c r="B2354" t="s">
        <v>360</v>
      </c>
      <c r="C2354" t="s">
        <v>8966</v>
      </c>
      <c r="D2354" s="15" t="s">
        <v>323</v>
      </c>
      <c r="E2354" s="12" t="s">
        <v>98</v>
      </c>
      <c r="G2354" s="12" t="s">
        <v>2567</v>
      </c>
      <c r="H2354" s="12" t="s">
        <v>2414</v>
      </c>
      <c r="I2354" s="12" t="s">
        <v>92</v>
      </c>
      <c r="J2354" s="12" t="s">
        <v>2401</v>
      </c>
      <c r="K2354" s="12" t="s">
        <v>5619</v>
      </c>
      <c r="N2354" s="16" t="s">
        <v>205</v>
      </c>
      <c r="O2354" s="16" t="s">
        <v>443</v>
      </c>
      <c r="P2354" s="12" t="s">
        <v>131</v>
      </c>
      <c r="Q2354" s="16">
        <v>2023</v>
      </c>
      <c r="R2354" s="16">
        <v>2.5</v>
      </c>
      <c r="T2354" s="16">
        <v>0</v>
      </c>
      <c r="V2354" s="12" t="s">
        <v>204</v>
      </c>
      <c r="W2354" s="12" t="s">
        <v>204</v>
      </c>
      <c r="X2354" s="16">
        <v>1</v>
      </c>
      <c r="Y2354" s="16">
        <v>8</v>
      </c>
      <c r="Z2354" s="16">
        <v>2.5</v>
      </c>
      <c r="AA2354" s="16">
        <f t="shared" si="489"/>
        <v>300</v>
      </c>
      <c r="AB2354" s="16" t="s">
        <v>2404</v>
      </c>
      <c r="AC2354" s="16" t="s">
        <v>2416</v>
      </c>
      <c r="AD2354" s="16">
        <f t="shared" si="473"/>
        <v>105000</v>
      </c>
      <c r="AE2354" s="16">
        <f t="shared" si="474"/>
        <v>875</v>
      </c>
      <c r="AF2354" s="16">
        <f t="shared" si="475"/>
        <v>328125</v>
      </c>
      <c r="AG2354" s="16">
        <f t="shared" si="476"/>
        <v>250</v>
      </c>
      <c r="AH2354" s="12">
        <f t="shared" si="477"/>
        <v>0</v>
      </c>
      <c r="AI2354" s="16">
        <f t="shared" si="478"/>
        <v>17.5</v>
      </c>
      <c r="AJ2354" s="16">
        <f t="shared" si="479"/>
        <v>60375</v>
      </c>
      <c r="AK2354" s="16">
        <f t="shared" si="480"/>
        <v>1250</v>
      </c>
      <c r="AL2354" s="16">
        <f t="shared" si="481"/>
        <v>12500</v>
      </c>
      <c r="AM2354" s="16">
        <f t="shared" si="482"/>
        <v>177500</v>
      </c>
      <c r="AN2354" s="16">
        <f t="shared" si="483"/>
        <v>683500</v>
      </c>
      <c r="AO2354" s="12" t="s">
        <v>1486</v>
      </c>
      <c r="AP2354" s="16">
        <v>2.5</v>
      </c>
      <c r="AQ2354" s="16" t="s">
        <v>204</v>
      </c>
      <c r="AS2354" s="16" t="s">
        <v>2422</v>
      </c>
      <c r="AT2354" s="16" t="s">
        <v>2418</v>
      </c>
      <c r="AU2354" t="s">
        <v>2384</v>
      </c>
      <c r="AV2354" s="15" t="s">
        <v>2635</v>
      </c>
      <c r="AW2354" s="16" t="s">
        <v>2386</v>
      </c>
      <c r="AX2354" s="16" t="s">
        <v>204</v>
      </c>
      <c r="AY2354" s="16" t="s">
        <v>207</v>
      </c>
      <c r="AZ2354" s="16" t="s">
        <v>207</v>
      </c>
      <c r="BA2354" s="16" t="s">
        <v>207</v>
      </c>
      <c r="BB2354" s="16" t="s">
        <v>207</v>
      </c>
      <c r="BC2354" s="16">
        <v>2.5</v>
      </c>
      <c r="BD2354" s="16">
        <f t="shared" si="484"/>
        <v>8.75</v>
      </c>
      <c r="BE2354" s="16">
        <f t="shared" si="485"/>
        <v>4271.875</v>
      </c>
      <c r="BF2354" s="16">
        <v>0</v>
      </c>
      <c r="BG2354" s="16">
        <f t="shared" si="486"/>
        <v>3000</v>
      </c>
      <c r="BH2354" s="16">
        <f t="shared" si="487"/>
        <v>1600</v>
      </c>
      <c r="BI2354" s="16">
        <f t="shared" si="488"/>
        <v>20</v>
      </c>
    </row>
    <row r="2355" spans="1:61" ht="20.149999999999999" customHeight="1" x14ac:dyDescent="0.35">
      <c r="A2355">
        <v>2354</v>
      </c>
      <c r="B2355" t="s">
        <v>360</v>
      </c>
      <c r="C2355" t="s">
        <v>8967</v>
      </c>
      <c r="D2355" s="15" t="s">
        <v>324</v>
      </c>
      <c r="E2355" s="12" t="s">
        <v>98</v>
      </c>
      <c r="G2355" s="12" t="s">
        <v>2567</v>
      </c>
      <c r="H2355" s="12" t="s">
        <v>2414</v>
      </c>
      <c r="I2355" s="12" t="s">
        <v>92</v>
      </c>
      <c r="J2355" s="12" t="s">
        <v>2401</v>
      </c>
      <c r="K2355" s="12" t="s">
        <v>5619</v>
      </c>
      <c r="N2355" s="16" t="s">
        <v>206</v>
      </c>
      <c r="O2355" s="16" t="s">
        <v>443</v>
      </c>
      <c r="P2355" s="12" t="s">
        <v>131</v>
      </c>
      <c r="Q2355" s="16">
        <v>2023</v>
      </c>
      <c r="R2355" s="16">
        <v>3.2</v>
      </c>
      <c r="T2355" s="16">
        <v>0</v>
      </c>
      <c r="V2355" s="12" t="s">
        <v>204</v>
      </c>
      <c r="W2355" s="12" t="s">
        <v>204</v>
      </c>
      <c r="X2355" s="16">
        <v>1</v>
      </c>
      <c r="Y2355" s="16">
        <v>8</v>
      </c>
      <c r="Z2355" s="16">
        <v>3.2</v>
      </c>
      <c r="AA2355" s="16">
        <f t="shared" si="489"/>
        <v>384</v>
      </c>
      <c r="AB2355" s="16" t="s">
        <v>2404</v>
      </c>
      <c r="AC2355" s="16" t="s">
        <v>2416</v>
      </c>
      <c r="AD2355" s="16">
        <f t="shared" si="473"/>
        <v>134400</v>
      </c>
      <c r="AE2355" s="16">
        <f t="shared" si="474"/>
        <v>1120</v>
      </c>
      <c r="AF2355" s="16">
        <f t="shared" si="475"/>
        <v>420000</v>
      </c>
      <c r="AG2355" s="16">
        <f t="shared" si="476"/>
        <v>320</v>
      </c>
      <c r="AH2355" s="12">
        <f t="shared" si="477"/>
        <v>0</v>
      </c>
      <c r="AI2355" s="16">
        <f t="shared" si="478"/>
        <v>22.400000000000002</v>
      </c>
      <c r="AJ2355" s="16">
        <f t="shared" si="479"/>
        <v>77280.000000000015</v>
      </c>
      <c r="AK2355" s="16">
        <f t="shared" si="480"/>
        <v>1600</v>
      </c>
      <c r="AL2355" s="16">
        <f t="shared" si="481"/>
        <v>16000</v>
      </c>
      <c r="AM2355" s="16">
        <f t="shared" si="482"/>
        <v>227200</v>
      </c>
      <c r="AN2355" s="16">
        <f t="shared" si="483"/>
        <v>874880</v>
      </c>
      <c r="AO2355" s="12" t="s">
        <v>1486</v>
      </c>
      <c r="AP2355" s="16">
        <v>3.2</v>
      </c>
      <c r="AQ2355" s="16" t="s">
        <v>204</v>
      </c>
      <c r="AS2355" s="16" t="s">
        <v>2422</v>
      </c>
      <c r="AT2355" s="16" t="s">
        <v>2418</v>
      </c>
      <c r="AU2355" t="s">
        <v>2384</v>
      </c>
      <c r="AV2355" s="15" t="s">
        <v>2635</v>
      </c>
      <c r="AW2355" s="16" t="s">
        <v>2386</v>
      </c>
      <c r="AX2355" s="16" t="s">
        <v>204</v>
      </c>
      <c r="AY2355" s="16" t="s">
        <v>207</v>
      </c>
      <c r="AZ2355" s="16" t="s">
        <v>207</v>
      </c>
      <c r="BA2355" s="16" t="s">
        <v>207</v>
      </c>
      <c r="BB2355" s="16" t="s">
        <v>207</v>
      </c>
      <c r="BC2355" s="16">
        <v>3.2</v>
      </c>
      <c r="BD2355" s="16">
        <f t="shared" si="484"/>
        <v>11.200000000000001</v>
      </c>
      <c r="BE2355" s="16">
        <f t="shared" si="485"/>
        <v>5468</v>
      </c>
      <c r="BF2355" s="16">
        <v>0</v>
      </c>
      <c r="BG2355" s="16">
        <f t="shared" si="486"/>
        <v>3840</v>
      </c>
      <c r="BH2355" s="16">
        <f t="shared" si="487"/>
        <v>2048</v>
      </c>
      <c r="BI2355" s="16">
        <f t="shared" si="488"/>
        <v>25.6</v>
      </c>
    </row>
    <row r="2356" spans="1:61" ht="20.149999999999999" customHeight="1" x14ac:dyDescent="0.35">
      <c r="A2356">
        <v>2355</v>
      </c>
      <c r="B2356" t="s">
        <v>360</v>
      </c>
      <c r="C2356" t="s">
        <v>8968</v>
      </c>
      <c r="D2356" s="15" t="s">
        <v>2643</v>
      </c>
      <c r="E2356" s="12" t="s">
        <v>98</v>
      </c>
      <c r="G2356" s="12" t="s">
        <v>2567</v>
      </c>
      <c r="H2356" s="12" t="s">
        <v>2414</v>
      </c>
      <c r="I2356" s="12" t="s">
        <v>92</v>
      </c>
      <c r="J2356" s="12" t="s">
        <v>2401</v>
      </c>
      <c r="K2356" s="12" t="s">
        <v>5619</v>
      </c>
      <c r="N2356" s="16" t="s">
        <v>206</v>
      </c>
      <c r="O2356" s="16" t="s">
        <v>443</v>
      </c>
      <c r="P2356" s="12" t="s">
        <v>131</v>
      </c>
      <c r="Q2356" s="16">
        <v>2023</v>
      </c>
      <c r="R2356" s="16">
        <v>1.1200000000000001</v>
      </c>
      <c r="T2356" s="16">
        <v>0</v>
      </c>
      <c r="V2356" s="12" t="s">
        <v>204</v>
      </c>
      <c r="W2356" s="12" t="s">
        <v>204</v>
      </c>
      <c r="X2356" s="16">
        <v>1</v>
      </c>
      <c r="Y2356" s="16">
        <v>8</v>
      </c>
      <c r="Z2356" s="16">
        <v>1.1200000000000001</v>
      </c>
      <c r="AA2356" s="16">
        <f t="shared" si="489"/>
        <v>134.4</v>
      </c>
      <c r="AB2356" s="16" t="s">
        <v>2404</v>
      </c>
      <c r="AC2356" s="16" t="s">
        <v>2416</v>
      </c>
      <c r="AD2356" s="16">
        <f t="shared" si="473"/>
        <v>47040</v>
      </c>
      <c r="AE2356" s="16">
        <f t="shared" si="474"/>
        <v>392.00000000000006</v>
      </c>
      <c r="AF2356" s="16">
        <f t="shared" si="475"/>
        <v>147000.00000000003</v>
      </c>
      <c r="AG2356" s="16">
        <f t="shared" si="476"/>
        <v>112.00000000000001</v>
      </c>
      <c r="AH2356" s="12">
        <f t="shared" si="477"/>
        <v>0</v>
      </c>
      <c r="AI2356" s="16">
        <f t="shared" si="478"/>
        <v>7.8400000000000007</v>
      </c>
      <c r="AJ2356" s="16">
        <f t="shared" si="479"/>
        <v>27048.000000000004</v>
      </c>
      <c r="AK2356" s="16">
        <f t="shared" si="480"/>
        <v>560</v>
      </c>
      <c r="AL2356" s="16">
        <f t="shared" si="481"/>
        <v>5600.0000000000009</v>
      </c>
      <c r="AM2356" s="16">
        <f t="shared" si="482"/>
        <v>79520.000000000015</v>
      </c>
      <c r="AN2356" s="16">
        <f t="shared" si="483"/>
        <v>306208.00000000006</v>
      </c>
      <c r="AO2356" s="12" t="s">
        <v>1486</v>
      </c>
      <c r="AP2356" s="16">
        <v>1.1200000000000001</v>
      </c>
      <c r="AQ2356" s="16" t="s">
        <v>204</v>
      </c>
      <c r="AS2356" s="16" t="s">
        <v>2422</v>
      </c>
      <c r="AT2356" s="16" t="s">
        <v>2418</v>
      </c>
      <c r="AU2356" t="s">
        <v>2384</v>
      </c>
      <c r="AV2356" s="15" t="s">
        <v>2635</v>
      </c>
      <c r="AW2356" s="16" t="s">
        <v>2386</v>
      </c>
      <c r="AX2356" s="16" t="s">
        <v>204</v>
      </c>
      <c r="AY2356" s="16" t="s">
        <v>207</v>
      </c>
      <c r="AZ2356" s="16" t="s">
        <v>207</v>
      </c>
      <c r="BA2356" s="16" t="s">
        <v>207</v>
      </c>
      <c r="BB2356" s="16" t="s">
        <v>207</v>
      </c>
      <c r="BC2356" s="16">
        <v>1.1200000000000001</v>
      </c>
      <c r="BD2356" s="16">
        <f t="shared" si="484"/>
        <v>3.9200000000000004</v>
      </c>
      <c r="BE2356" s="16">
        <f t="shared" si="485"/>
        <v>1913.8000000000004</v>
      </c>
      <c r="BF2356" s="16">
        <v>0</v>
      </c>
      <c r="BG2356" s="16">
        <f t="shared" si="486"/>
        <v>1344.0000000000002</v>
      </c>
      <c r="BH2356" s="16">
        <f t="shared" si="487"/>
        <v>716.80000000000007</v>
      </c>
      <c r="BI2356" s="16">
        <f t="shared" si="488"/>
        <v>8.9600000000000009</v>
      </c>
    </row>
    <row r="2357" spans="1:61" ht="20.149999999999999" customHeight="1" x14ac:dyDescent="0.35">
      <c r="A2357">
        <v>2356</v>
      </c>
      <c r="B2357" t="s">
        <v>360</v>
      </c>
      <c r="C2357" t="s">
        <v>8969</v>
      </c>
      <c r="D2357" s="15" t="s">
        <v>2644</v>
      </c>
      <c r="E2357" s="12" t="s">
        <v>98</v>
      </c>
      <c r="G2357" s="12" t="s">
        <v>2567</v>
      </c>
      <c r="H2357" s="12" t="s">
        <v>2414</v>
      </c>
      <c r="I2357" s="12" t="s">
        <v>92</v>
      </c>
      <c r="J2357" s="12" t="s">
        <v>2401</v>
      </c>
      <c r="K2357" s="12" t="s">
        <v>5619</v>
      </c>
      <c r="N2357" s="16" t="s">
        <v>206</v>
      </c>
      <c r="O2357" s="16" t="s">
        <v>443</v>
      </c>
      <c r="P2357" s="12" t="s">
        <v>131</v>
      </c>
      <c r="Q2357" s="16">
        <v>2023</v>
      </c>
      <c r="R2357" s="16">
        <v>3.5</v>
      </c>
      <c r="T2357" s="16">
        <v>0</v>
      </c>
      <c r="V2357" s="12" t="s">
        <v>204</v>
      </c>
      <c r="W2357" s="12" t="s">
        <v>204</v>
      </c>
      <c r="X2357" s="16">
        <v>1</v>
      </c>
      <c r="Y2357" s="16">
        <v>8</v>
      </c>
      <c r="Z2357" s="16">
        <v>3.5</v>
      </c>
      <c r="AA2357" s="16">
        <f t="shared" si="489"/>
        <v>420</v>
      </c>
      <c r="AB2357" s="16" t="s">
        <v>2404</v>
      </c>
      <c r="AC2357" s="16" t="s">
        <v>2416</v>
      </c>
      <c r="AD2357" s="16">
        <f t="shared" si="473"/>
        <v>147000</v>
      </c>
      <c r="AE2357" s="16">
        <f t="shared" si="474"/>
        <v>1225</v>
      </c>
      <c r="AF2357" s="16">
        <f t="shared" si="475"/>
        <v>459375</v>
      </c>
      <c r="AG2357" s="16">
        <f t="shared" si="476"/>
        <v>350</v>
      </c>
      <c r="AH2357" s="12">
        <f t="shared" si="477"/>
        <v>0</v>
      </c>
      <c r="AI2357" s="16">
        <f t="shared" si="478"/>
        <v>24.5</v>
      </c>
      <c r="AJ2357" s="16">
        <f t="shared" si="479"/>
        <v>84525</v>
      </c>
      <c r="AK2357" s="16">
        <f t="shared" si="480"/>
        <v>1750</v>
      </c>
      <c r="AL2357" s="16">
        <f t="shared" si="481"/>
        <v>17500</v>
      </c>
      <c r="AM2357" s="16">
        <f t="shared" si="482"/>
        <v>248500</v>
      </c>
      <c r="AN2357" s="16">
        <f t="shared" si="483"/>
        <v>956900</v>
      </c>
      <c r="AO2357" s="12" t="s">
        <v>1486</v>
      </c>
      <c r="AP2357" s="16">
        <v>3.5</v>
      </c>
      <c r="AQ2357" s="16" t="s">
        <v>204</v>
      </c>
      <c r="AS2357" s="16" t="s">
        <v>2422</v>
      </c>
      <c r="AT2357" s="16" t="s">
        <v>2418</v>
      </c>
      <c r="AU2357" t="s">
        <v>2384</v>
      </c>
      <c r="AV2357" s="15" t="s">
        <v>2635</v>
      </c>
      <c r="AW2357" s="16" t="s">
        <v>2386</v>
      </c>
      <c r="AX2357" s="16" t="s">
        <v>204</v>
      </c>
      <c r="AY2357" s="16" t="s">
        <v>207</v>
      </c>
      <c r="AZ2357" s="16" t="s">
        <v>207</v>
      </c>
      <c r="BA2357" s="16" t="s">
        <v>207</v>
      </c>
      <c r="BB2357" s="16" t="s">
        <v>207</v>
      </c>
      <c r="BC2357" s="16">
        <v>3.5</v>
      </c>
      <c r="BD2357" s="16">
        <f t="shared" si="484"/>
        <v>12.25</v>
      </c>
      <c r="BE2357" s="16">
        <f t="shared" si="485"/>
        <v>5980.625</v>
      </c>
      <c r="BF2357" s="16">
        <v>0</v>
      </c>
      <c r="BG2357" s="16">
        <f t="shared" si="486"/>
        <v>4200</v>
      </c>
      <c r="BH2357" s="16">
        <f t="shared" si="487"/>
        <v>2240</v>
      </c>
      <c r="BI2357" s="16">
        <f t="shared" si="488"/>
        <v>28</v>
      </c>
    </row>
    <row r="2358" spans="1:61" ht="20.149999999999999" customHeight="1" x14ac:dyDescent="0.35">
      <c r="A2358">
        <v>2357</v>
      </c>
      <c r="B2358" t="s">
        <v>360</v>
      </c>
      <c r="C2358" t="s">
        <v>8970</v>
      </c>
      <c r="D2358" s="15" t="s">
        <v>2645</v>
      </c>
      <c r="E2358" s="12" t="s">
        <v>98</v>
      </c>
      <c r="G2358" s="12" t="s">
        <v>2567</v>
      </c>
      <c r="H2358" s="12" t="s">
        <v>2414</v>
      </c>
      <c r="I2358" s="12" t="s">
        <v>92</v>
      </c>
      <c r="J2358" s="12" t="s">
        <v>2401</v>
      </c>
      <c r="K2358" s="12" t="s">
        <v>5619</v>
      </c>
      <c r="N2358" s="16" t="s">
        <v>206</v>
      </c>
      <c r="O2358" s="16" t="s">
        <v>443</v>
      </c>
      <c r="P2358" s="12" t="s">
        <v>131</v>
      </c>
      <c r="Q2358" s="16">
        <v>2023</v>
      </c>
      <c r="R2358" s="16">
        <v>3</v>
      </c>
      <c r="T2358" s="16">
        <v>0</v>
      </c>
      <c r="V2358" s="12" t="s">
        <v>204</v>
      </c>
      <c r="W2358" s="12" t="s">
        <v>204</v>
      </c>
      <c r="X2358" s="16">
        <v>1</v>
      </c>
      <c r="Y2358" s="16">
        <v>8</v>
      </c>
      <c r="Z2358" s="16">
        <v>3</v>
      </c>
      <c r="AA2358" s="16">
        <f t="shared" si="489"/>
        <v>360</v>
      </c>
      <c r="AB2358" s="16" t="s">
        <v>2404</v>
      </c>
      <c r="AC2358" s="16" t="s">
        <v>2416</v>
      </c>
      <c r="AD2358" s="16">
        <f t="shared" si="473"/>
        <v>126000</v>
      </c>
      <c r="AE2358" s="16">
        <f t="shared" si="474"/>
        <v>1050</v>
      </c>
      <c r="AF2358" s="16">
        <f t="shared" si="475"/>
        <v>393750</v>
      </c>
      <c r="AG2358" s="16">
        <f t="shared" si="476"/>
        <v>300</v>
      </c>
      <c r="AH2358" s="12">
        <f t="shared" si="477"/>
        <v>0</v>
      </c>
      <c r="AI2358" s="16">
        <f t="shared" si="478"/>
        <v>21</v>
      </c>
      <c r="AJ2358" s="16">
        <f t="shared" si="479"/>
        <v>72450</v>
      </c>
      <c r="AK2358" s="16">
        <f t="shared" si="480"/>
        <v>1500</v>
      </c>
      <c r="AL2358" s="16">
        <f t="shared" si="481"/>
        <v>15000</v>
      </c>
      <c r="AM2358" s="16">
        <f t="shared" si="482"/>
        <v>213000</v>
      </c>
      <c r="AN2358" s="16">
        <f t="shared" si="483"/>
        <v>820200</v>
      </c>
      <c r="AO2358" s="12" t="s">
        <v>1486</v>
      </c>
      <c r="AP2358" s="16">
        <v>3</v>
      </c>
      <c r="AQ2358" s="16" t="s">
        <v>204</v>
      </c>
      <c r="AS2358" s="16" t="s">
        <v>2422</v>
      </c>
      <c r="AT2358" s="16" t="s">
        <v>2418</v>
      </c>
      <c r="AU2358" t="s">
        <v>2384</v>
      </c>
      <c r="AV2358" s="15" t="s">
        <v>2635</v>
      </c>
      <c r="AW2358" s="16" t="s">
        <v>2386</v>
      </c>
      <c r="AX2358" s="16" t="s">
        <v>204</v>
      </c>
      <c r="AY2358" s="16" t="s">
        <v>207</v>
      </c>
      <c r="AZ2358" s="16" t="s">
        <v>207</v>
      </c>
      <c r="BA2358" s="16" t="s">
        <v>207</v>
      </c>
      <c r="BB2358" s="16" t="s">
        <v>207</v>
      </c>
      <c r="BC2358" s="16">
        <v>3</v>
      </c>
      <c r="BD2358" s="16">
        <f t="shared" si="484"/>
        <v>10.5</v>
      </c>
      <c r="BE2358" s="16">
        <f t="shared" si="485"/>
        <v>5126.25</v>
      </c>
      <c r="BF2358" s="16">
        <v>0</v>
      </c>
      <c r="BG2358" s="16">
        <f t="shared" si="486"/>
        <v>3600</v>
      </c>
      <c r="BH2358" s="16">
        <f t="shared" si="487"/>
        <v>1920</v>
      </c>
      <c r="BI2358" s="16">
        <f t="shared" si="488"/>
        <v>24</v>
      </c>
    </row>
    <row r="2359" spans="1:61" ht="20.149999999999999" customHeight="1" x14ac:dyDescent="0.35">
      <c r="A2359">
        <v>2358</v>
      </c>
      <c r="B2359" t="s">
        <v>360</v>
      </c>
      <c r="C2359" t="s">
        <v>8971</v>
      </c>
      <c r="D2359" s="15" t="s">
        <v>325</v>
      </c>
      <c r="E2359" s="12" t="s">
        <v>98</v>
      </c>
      <c r="G2359" s="12" t="s">
        <v>2567</v>
      </c>
      <c r="H2359" s="12" t="s">
        <v>2414</v>
      </c>
      <c r="I2359" s="12" t="s">
        <v>92</v>
      </c>
      <c r="J2359" s="12" t="s">
        <v>2401</v>
      </c>
      <c r="K2359" s="12" t="s">
        <v>5619</v>
      </c>
      <c r="N2359" s="16" t="s">
        <v>206</v>
      </c>
      <c r="O2359" s="16" t="s">
        <v>443</v>
      </c>
      <c r="P2359" s="12" t="s">
        <v>131</v>
      </c>
      <c r="Q2359" s="16">
        <v>2023</v>
      </c>
      <c r="R2359" s="16">
        <v>2.5</v>
      </c>
      <c r="T2359" s="16">
        <v>0</v>
      </c>
      <c r="V2359" s="12" t="s">
        <v>204</v>
      </c>
      <c r="W2359" s="12" t="s">
        <v>204</v>
      </c>
      <c r="X2359" s="16">
        <v>1</v>
      </c>
      <c r="Y2359" s="16">
        <v>8</v>
      </c>
      <c r="Z2359" s="16">
        <v>2.5</v>
      </c>
      <c r="AA2359" s="16">
        <f t="shared" si="489"/>
        <v>300</v>
      </c>
      <c r="AB2359" s="16" t="s">
        <v>2404</v>
      </c>
      <c r="AC2359" s="16" t="s">
        <v>2416</v>
      </c>
      <c r="AD2359" s="16">
        <f t="shared" si="473"/>
        <v>105000</v>
      </c>
      <c r="AE2359" s="16">
        <f t="shared" si="474"/>
        <v>875</v>
      </c>
      <c r="AF2359" s="16">
        <f t="shared" si="475"/>
        <v>328125</v>
      </c>
      <c r="AG2359" s="16">
        <f t="shared" si="476"/>
        <v>250</v>
      </c>
      <c r="AH2359" s="12">
        <f t="shared" si="477"/>
        <v>0</v>
      </c>
      <c r="AI2359" s="16">
        <f t="shared" si="478"/>
        <v>17.5</v>
      </c>
      <c r="AJ2359" s="16">
        <f t="shared" si="479"/>
        <v>60375</v>
      </c>
      <c r="AK2359" s="16">
        <f t="shared" si="480"/>
        <v>1250</v>
      </c>
      <c r="AL2359" s="16">
        <f t="shared" si="481"/>
        <v>12500</v>
      </c>
      <c r="AM2359" s="16">
        <f t="shared" si="482"/>
        <v>177500</v>
      </c>
      <c r="AN2359" s="16">
        <f t="shared" si="483"/>
        <v>683500</v>
      </c>
      <c r="AO2359" s="12" t="s">
        <v>1486</v>
      </c>
      <c r="AP2359" s="16">
        <v>2.5</v>
      </c>
      <c r="AQ2359" s="16" t="s">
        <v>204</v>
      </c>
      <c r="AS2359" s="16" t="s">
        <v>2422</v>
      </c>
      <c r="AT2359" s="16" t="s">
        <v>2418</v>
      </c>
      <c r="AU2359" t="s">
        <v>2384</v>
      </c>
      <c r="AV2359" s="15" t="s">
        <v>2635</v>
      </c>
      <c r="AW2359" s="16" t="s">
        <v>2386</v>
      </c>
      <c r="AX2359" s="16" t="s">
        <v>204</v>
      </c>
      <c r="AY2359" s="16" t="s">
        <v>207</v>
      </c>
      <c r="AZ2359" s="16" t="s">
        <v>207</v>
      </c>
      <c r="BA2359" s="16" t="s">
        <v>207</v>
      </c>
      <c r="BB2359" s="16" t="s">
        <v>207</v>
      </c>
      <c r="BC2359" s="16">
        <v>2.5</v>
      </c>
      <c r="BD2359" s="16">
        <f t="shared" si="484"/>
        <v>8.75</v>
      </c>
      <c r="BE2359" s="16">
        <f t="shared" si="485"/>
        <v>4271.875</v>
      </c>
      <c r="BF2359" s="16">
        <v>0</v>
      </c>
      <c r="BG2359" s="16">
        <f t="shared" si="486"/>
        <v>3000</v>
      </c>
      <c r="BH2359" s="16">
        <f t="shared" si="487"/>
        <v>1600</v>
      </c>
      <c r="BI2359" s="16">
        <f t="shared" si="488"/>
        <v>20</v>
      </c>
    </row>
    <row r="2360" spans="1:61" ht="20.149999999999999" customHeight="1" x14ac:dyDescent="0.35">
      <c r="A2360">
        <v>2359</v>
      </c>
      <c r="B2360" t="s">
        <v>360</v>
      </c>
      <c r="C2360" t="s">
        <v>8972</v>
      </c>
      <c r="D2360" s="15" t="s">
        <v>2646</v>
      </c>
      <c r="E2360" s="12" t="s">
        <v>98</v>
      </c>
      <c r="G2360" s="12" t="s">
        <v>2567</v>
      </c>
      <c r="H2360" s="12" t="s">
        <v>2414</v>
      </c>
      <c r="I2360" s="12" t="s">
        <v>92</v>
      </c>
      <c r="J2360" s="12" t="s">
        <v>2401</v>
      </c>
      <c r="K2360" s="12" t="s">
        <v>5619</v>
      </c>
      <c r="N2360" s="16" t="s">
        <v>206</v>
      </c>
      <c r="O2360" s="16" t="s">
        <v>443</v>
      </c>
      <c r="P2360" s="12" t="s">
        <v>131</v>
      </c>
      <c r="Q2360" s="16">
        <v>2023</v>
      </c>
      <c r="R2360" s="16">
        <v>2.2200000000000002</v>
      </c>
      <c r="T2360" s="16">
        <v>0</v>
      </c>
      <c r="V2360" s="12" t="s">
        <v>204</v>
      </c>
      <c r="W2360" s="12" t="s">
        <v>204</v>
      </c>
      <c r="X2360" s="16">
        <v>1</v>
      </c>
      <c r="Y2360" s="16">
        <v>8</v>
      </c>
      <c r="Z2360" s="16">
        <v>2.2200000000000002</v>
      </c>
      <c r="AA2360" s="16">
        <f t="shared" si="489"/>
        <v>266.40000000000003</v>
      </c>
      <c r="AB2360" s="16" t="s">
        <v>2404</v>
      </c>
      <c r="AC2360" s="16" t="s">
        <v>2416</v>
      </c>
      <c r="AD2360" s="16">
        <f t="shared" si="473"/>
        <v>93240.000000000015</v>
      </c>
      <c r="AE2360" s="16">
        <f t="shared" si="474"/>
        <v>777.00000000000011</v>
      </c>
      <c r="AF2360" s="16">
        <f t="shared" si="475"/>
        <v>291375.00000000006</v>
      </c>
      <c r="AG2360" s="16">
        <f t="shared" si="476"/>
        <v>222.00000000000003</v>
      </c>
      <c r="AH2360" s="12">
        <f t="shared" si="477"/>
        <v>0</v>
      </c>
      <c r="AI2360" s="16">
        <f t="shared" si="478"/>
        <v>15.540000000000001</v>
      </c>
      <c r="AJ2360" s="16">
        <f t="shared" si="479"/>
        <v>53613</v>
      </c>
      <c r="AK2360" s="16">
        <f t="shared" si="480"/>
        <v>1110</v>
      </c>
      <c r="AL2360" s="16">
        <f t="shared" si="481"/>
        <v>11100.000000000002</v>
      </c>
      <c r="AM2360" s="16">
        <f t="shared" si="482"/>
        <v>157620</v>
      </c>
      <c r="AN2360" s="16">
        <f t="shared" si="483"/>
        <v>606948.00000000012</v>
      </c>
      <c r="AO2360" s="12" t="s">
        <v>1486</v>
      </c>
      <c r="AP2360" s="16">
        <v>2.2200000000000002</v>
      </c>
      <c r="AQ2360" s="16" t="s">
        <v>204</v>
      </c>
      <c r="AS2360" s="16" t="s">
        <v>2422</v>
      </c>
      <c r="AT2360" s="16" t="s">
        <v>2418</v>
      </c>
      <c r="AU2360" t="s">
        <v>2384</v>
      </c>
      <c r="AV2360" s="15" t="s">
        <v>2635</v>
      </c>
      <c r="AW2360" s="16" t="s">
        <v>2386</v>
      </c>
      <c r="AX2360" s="16" t="s">
        <v>204</v>
      </c>
      <c r="AY2360" s="16" t="s">
        <v>207</v>
      </c>
      <c r="AZ2360" s="16" t="s">
        <v>207</v>
      </c>
      <c r="BA2360" s="16" t="s">
        <v>207</v>
      </c>
      <c r="BB2360" s="16" t="s">
        <v>207</v>
      </c>
      <c r="BC2360" s="16">
        <v>2.2200000000000002</v>
      </c>
      <c r="BD2360" s="16">
        <f t="shared" si="484"/>
        <v>7.7700000000000005</v>
      </c>
      <c r="BE2360" s="16">
        <f t="shared" si="485"/>
        <v>3793.4250000000006</v>
      </c>
      <c r="BF2360" s="16">
        <v>0</v>
      </c>
      <c r="BG2360" s="16">
        <f t="shared" si="486"/>
        <v>2664.0000000000005</v>
      </c>
      <c r="BH2360" s="16">
        <f t="shared" si="487"/>
        <v>1420.8000000000002</v>
      </c>
      <c r="BI2360" s="16">
        <f t="shared" si="488"/>
        <v>17.760000000000002</v>
      </c>
    </row>
    <row r="2361" spans="1:61" ht="20.149999999999999" customHeight="1" x14ac:dyDescent="0.35">
      <c r="A2361">
        <v>2360</v>
      </c>
      <c r="B2361" t="s">
        <v>360</v>
      </c>
      <c r="C2361" t="s">
        <v>8973</v>
      </c>
      <c r="D2361" s="15" t="s">
        <v>2647</v>
      </c>
      <c r="E2361" s="12" t="s">
        <v>98</v>
      </c>
      <c r="G2361" s="12" t="s">
        <v>2567</v>
      </c>
      <c r="H2361" s="12" t="s">
        <v>2414</v>
      </c>
      <c r="I2361" s="12" t="s">
        <v>92</v>
      </c>
      <c r="J2361" s="12" t="s">
        <v>2401</v>
      </c>
      <c r="K2361" s="12" t="s">
        <v>5619</v>
      </c>
      <c r="N2361" s="16" t="s">
        <v>206</v>
      </c>
      <c r="O2361" s="16" t="s">
        <v>443</v>
      </c>
      <c r="P2361" s="12" t="s">
        <v>131</v>
      </c>
      <c r="Q2361" s="16">
        <v>2023</v>
      </c>
      <c r="R2361" s="16">
        <v>0.9</v>
      </c>
      <c r="T2361" s="16">
        <v>0</v>
      </c>
      <c r="V2361" s="12" t="s">
        <v>204</v>
      </c>
      <c r="W2361" s="12" t="s">
        <v>204</v>
      </c>
      <c r="X2361" s="16">
        <v>1</v>
      </c>
      <c r="Y2361" s="16">
        <v>8</v>
      </c>
      <c r="Z2361" s="16">
        <v>0.9</v>
      </c>
      <c r="AA2361" s="16">
        <f t="shared" si="489"/>
        <v>108</v>
      </c>
      <c r="AB2361" s="16" t="s">
        <v>2404</v>
      </c>
      <c r="AC2361" s="16" t="s">
        <v>2416</v>
      </c>
      <c r="AD2361" s="16">
        <f t="shared" si="473"/>
        <v>37800</v>
      </c>
      <c r="AE2361" s="16">
        <f t="shared" si="474"/>
        <v>315</v>
      </c>
      <c r="AF2361" s="16">
        <f t="shared" si="475"/>
        <v>118125</v>
      </c>
      <c r="AG2361" s="16">
        <f t="shared" si="476"/>
        <v>90</v>
      </c>
      <c r="AH2361" s="12">
        <f t="shared" si="477"/>
        <v>0</v>
      </c>
      <c r="AI2361" s="16">
        <f t="shared" si="478"/>
        <v>6.3</v>
      </c>
      <c r="AJ2361" s="16">
        <f t="shared" si="479"/>
        <v>21735</v>
      </c>
      <c r="AK2361" s="16">
        <f t="shared" si="480"/>
        <v>450</v>
      </c>
      <c r="AL2361" s="16">
        <f t="shared" si="481"/>
        <v>4500</v>
      </c>
      <c r="AM2361" s="16">
        <f t="shared" si="482"/>
        <v>63900</v>
      </c>
      <c r="AN2361" s="16">
        <f t="shared" si="483"/>
        <v>246060</v>
      </c>
      <c r="AO2361" s="12" t="s">
        <v>1486</v>
      </c>
      <c r="AP2361" s="16">
        <v>0.9</v>
      </c>
      <c r="AQ2361" s="16" t="s">
        <v>204</v>
      </c>
      <c r="AS2361" s="16" t="s">
        <v>2422</v>
      </c>
      <c r="AT2361" s="16" t="s">
        <v>2418</v>
      </c>
      <c r="AU2361" t="s">
        <v>2384</v>
      </c>
      <c r="AV2361" s="15" t="s">
        <v>2635</v>
      </c>
      <c r="AW2361" s="16" t="s">
        <v>2386</v>
      </c>
      <c r="AX2361" s="16" t="s">
        <v>204</v>
      </c>
      <c r="AY2361" s="16" t="s">
        <v>207</v>
      </c>
      <c r="AZ2361" s="16" t="s">
        <v>207</v>
      </c>
      <c r="BA2361" s="16" t="s">
        <v>207</v>
      </c>
      <c r="BB2361" s="16" t="s">
        <v>207</v>
      </c>
      <c r="BC2361" s="16">
        <v>0.9</v>
      </c>
      <c r="BD2361" s="16">
        <f t="shared" si="484"/>
        <v>3.15</v>
      </c>
      <c r="BE2361" s="16">
        <f t="shared" si="485"/>
        <v>1537.875</v>
      </c>
      <c r="BF2361" s="16">
        <v>0</v>
      </c>
      <c r="BG2361" s="16">
        <f t="shared" si="486"/>
        <v>1080</v>
      </c>
      <c r="BH2361" s="16">
        <f t="shared" si="487"/>
        <v>576</v>
      </c>
      <c r="BI2361" s="16">
        <f t="shared" si="488"/>
        <v>7.2</v>
      </c>
    </row>
    <row r="2362" spans="1:61" ht="20.149999999999999" customHeight="1" x14ac:dyDescent="0.35">
      <c r="A2362">
        <v>2361</v>
      </c>
      <c r="B2362" t="s">
        <v>360</v>
      </c>
      <c r="C2362" t="s">
        <v>8974</v>
      </c>
      <c r="D2362" s="15" t="s">
        <v>2648</v>
      </c>
      <c r="E2362" s="12" t="s">
        <v>98</v>
      </c>
      <c r="G2362" s="12" t="s">
        <v>2567</v>
      </c>
      <c r="H2362" s="12" t="s">
        <v>2414</v>
      </c>
      <c r="I2362" s="12" t="s">
        <v>92</v>
      </c>
      <c r="J2362" s="12" t="s">
        <v>2401</v>
      </c>
      <c r="K2362" s="12" t="s">
        <v>5619</v>
      </c>
      <c r="N2362" s="16" t="s">
        <v>206</v>
      </c>
      <c r="O2362" s="16" t="s">
        <v>443</v>
      </c>
      <c r="P2362" s="12" t="s">
        <v>131</v>
      </c>
      <c r="Q2362" s="16">
        <v>2023</v>
      </c>
      <c r="R2362" s="16">
        <v>1</v>
      </c>
      <c r="T2362" s="16">
        <v>0</v>
      </c>
      <c r="V2362" s="12" t="s">
        <v>204</v>
      </c>
      <c r="W2362" s="12" t="s">
        <v>204</v>
      </c>
      <c r="X2362" s="16">
        <v>1</v>
      </c>
      <c r="Y2362" s="16">
        <v>8</v>
      </c>
      <c r="Z2362" s="16">
        <v>1</v>
      </c>
      <c r="AA2362" s="16">
        <f t="shared" si="489"/>
        <v>120</v>
      </c>
      <c r="AB2362" s="16" t="s">
        <v>2404</v>
      </c>
      <c r="AC2362" s="16" t="s">
        <v>2416</v>
      </c>
      <c r="AD2362" s="16">
        <f t="shared" si="473"/>
        <v>42000</v>
      </c>
      <c r="AE2362" s="16">
        <f t="shared" si="474"/>
        <v>350</v>
      </c>
      <c r="AF2362" s="16">
        <f t="shared" si="475"/>
        <v>131250</v>
      </c>
      <c r="AG2362" s="16">
        <f t="shared" si="476"/>
        <v>100</v>
      </c>
      <c r="AH2362" s="12">
        <f t="shared" si="477"/>
        <v>0</v>
      </c>
      <c r="AI2362" s="16">
        <f t="shared" si="478"/>
        <v>7</v>
      </c>
      <c r="AJ2362" s="16">
        <f t="shared" si="479"/>
        <v>24150</v>
      </c>
      <c r="AK2362" s="16">
        <f t="shared" si="480"/>
        <v>500</v>
      </c>
      <c r="AL2362" s="16">
        <f t="shared" si="481"/>
        <v>5000</v>
      </c>
      <c r="AM2362" s="16">
        <f t="shared" si="482"/>
        <v>71000</v>
      </c>
      <c r="AN2362" s="16">
        <f t="shared" si="483"/>
        <v>273400</v>
      </c>
      <c r="AO2362" s="12" t="s">
        <v>1486</v>
      </c>
      <c r="AP2362" s="16">
        <v>1</v>
      </c>
      <c r="AQ2362" s="16" t="s">
        <v>204</v>
      </c>
      <c r="AS2362" s="16" t="s">
        <v>2422</v>
      </c>
      <c r="AT2362" s="16" t="s">
        <v>2418</v>
      </c>
      <c r="AU2362" t="s">
        <v>2384</v>
      </c>
      <c r="AV2362" s="15" t="s">
        <v>2635</v>
      </c>
      <c r="AW2362" s="16" t="s">
        <v>2386</v>
      </c>
      <c r="AX2362" s="16" t="s">
        <v>204</v>
      </c>
      <c r="AY2362" s="16" t="s">
        <v>207</v>
      </c>
      <c r="AZ2362" s="16" t="s">
        <v>207</v>
      </c>
      <c r="BA2362" s="16" t="s">
        <v>207</v>
      </c>
      <c r="BB2362" s="16" t="s">
        <v>207</v>
      </c>
      <c r="BC2362" s="16">
        <v>1</v>
      </c>
      <c r="BD2362" s="16">
        <f t="shared" si="484"/>
        <v>3.5</v>
      </c>
      <c r="BE2362" s="16">
        <f t="shared" si="485"/>
        <v>1708.75</v>
      </c>
      <c r="BF2362" s="16">
        <v>0</v>
      </c>
      <c r="BG2362" s="16">
        <f t="shared" si="486"/>
        <v>1200</v>
      </c>
      <c r="BH2362" s="16">
        <f t="shared" si="487"/>
        <v>640</v>
      </c>
      <c r="BI2362" s="16">
        <f t="shared" si="488"/>
        <v>8</v>
      </c>
    </row>
    <row r="2363" spans="1:61" ht="20.149999999999999" customHeight="1" x14ac:dyDescent="0.35">
      <c r="A2363">
        <v>2362</v>
      </c>
      <c r="B2363" t="s">
        <v>360</v>
      </c>
      <c r="C2363" t="s">
        <v>8975</v>
      </c>
      <c r="D2363" s="15" t="s">
        <v>2649</v>
      </c>
      <c r="E2363" s="12" t="s">
        <v>98</v>
      </c>
      <c r="G2363" s="12" t="s">
        <v>2567</v>
      </c>
      <c r="H2363" s="12" t="s">
        <v>2414</v>
      </c>
      <c r="I2363" s="12" t="s">
        <v>92</v>
      </c>
      <c r="J2363" s="12" t="s">
        <v>2401</v>
      </c>
      <c r="K2363" s="12" t="s">
        <v>5619</v>
      </c>
      <c r="N2363" s="16" t="s">
        <v>206</v>
      </c>
      <c r="O2363" s="16" t="s">
        <v>443</v>
      </c>
      <c r="P2363" s="12" t="s">
        <v>131</v>
      </c>
      <c r="Q2363" s="16">
        <v>2023</v>
      </c>
      <c r="R2363" s="16">
        <v>1.21</v>
      </c>
      <c r="T2363" s="16">
        <v>0</v>
      </c>
      <c r="V2363" s="12" t="s">
        <v>204</v>
      </c>
      <c r="W2363" s="12" t="s">
        <v>204</v>
      </c>
      <c r="X2363" s="16">
        <v>1</v>
      </c>
      <c r="Y2363" s="16">
        <v>8</v>
      </c>
      <c r="Z2363" s="16">
        <v>1.21</v>
      </c>
      <c r="AA2363" s="16">
        <f t="shared" si="489"/>
        <v>145.19999999999999</v>
      </c>
      <c r="AB2363" s="16" t="s">
        <v>2404</v>
      </c>
      <c r="AC2363" s="16" t="s">
        <v>2416</v>
      </c>
      <c r="AD2363" s="16">
        <f t="shared" si="473"/>
        <v>50819.999999999993</v>
      </c>
      <c r="AE2363" s="16">
        <f t="shared" si="474"/>
        <v>423.5</v>
      </c>
      <c r="AF2363" s="16">
        <f t="shared" si="475"/>
        <v>158812.5</v>
      </c>
      <c r="AG2363" s="16">
        <f t="shared" si="476"/>
        <v>121</v>
      </c>
      <c r="AH2363" s="12">
        <f t="shared" si="477"/>
        <v>0</v>
      </c>
      <c r="AI2363" s="16">
        <f t="shared" si="478"/>
        <v>8.4699999999999989</v>
      </c>
      <c r="AJ2363" s="16">
        <f t="shared" si="479"/>
        <v>29221.499999999996</v>
      </c>
      <c r="AK2363" s="16">
        <f t="shared" si="480"/>
        <v>605</v>
      </c>
      <c r="AL2363" s="16">
        <f t="shared" si="481"/>
        <v>6050</v>
      </c>
      <c r="AM2363" s="16">
        <f t="shared" si="482"/>
        <v>85910</v>
      </c>
      <c r="AN2363" s="16">
        <f t="shared" si="483"/>
        <v>330814</v>
      </c>
      <c r="AO2363" s="12" t="s">
        <v>1486</v>
      </c>
      <c r="AP2363" s="16">
        <v>1.21</v>
      </c>
      <c r="AQ2363" s="16" t="s">
        <v>204</v>
      </c>
      <c r="AS2363" s="16" t="s">
        <v>2422</v>
      </c>
      <c r="AT2363" s="16" t="s">
        <v>2418</v>
      </c>
      <c r="AU2363" t="s">
        <v>2384</v>
      </c>
      <c r="AV2363" s="15" t="s">
        <v>2635</v>
      </c>
      <c r="AW2363" s="16" t="s">
        <v>2386</v>
      </c>
      <c r="AX2363" s="16" t="s">
        <v>204</v>
      </c>
      <c r="AY2363" s="16" t="s">
        <v>207</v>
      </c>
      <c r="AZ2363" s="16" t="s">
        <v>207</v>
      </c>
      <c r="BA2363" s="16" t="s">
        <v>207</v>
      </c>
      <c r="BB2363" s="16" t="s">
        <v>207</v>
      </c>
      <c r="BC2363" s="16">
        <v>1.21</v>
      </c>
      <c r="BD2363" s="16">
        <f t="shared" si="484"/>
        <v>4.2349999999999994</v>
      </c>
      <c r="BE2363" s="16">
        <f t="shared" si="485"/>
        <v>2067.5875000000001</v>
      </c>
      <c r="BF2363" s="16">
        <v>0</v>
      </c>
      <c r="BG2363" s="16">
        <f t="shared" si="486"/>
        <v>1452</v>
      </c>
      <c r="BH2363" s="16">
        <f t="shared" si="487"/>
        <v>774.4</v>
      </c>
      <c r="BI2363" s="16">
        <f t="shared" si="488"/>
        <v>9.68</v>
      </c>
    </row>
    <row r="2364" spans="1:61" ht="20.149999999999999" customHeight="1" x14ac:dyDescent="0.35">
      <c r="A2364">
        <v>2363</v>
      </c>
      <c r="B2364" t="s">
        <v>360</v>
      </c>
      <c r="C2364" t="s">
        <v>8976</v>
      </c>
      <c r="D2364" s="15" t="s">
        <v>2650</v>
      </c>
      <c r="E2364" s="12" t="s">
        <v>93</v>
      </c>
      <c r="G2364" s="12" t="s">
        <v>2567</v>
      </c>
      <c r="H2364" s="12" t="s">
        <v>2414</v>
      </c>
      <c r="I2364" s="12" t="s">
        <v>92</v>
      </c>
      <c r="J2364" s="12" t="s">
        <v>2401</v>
      </c>
      <c r="K2364" s="12" t="s">
        <v>5619</v>
      </c>
      <c r="N2364" s="16" t="s">
        <v>206</v>
      </c>
      <c r="O2364" s="16" t="s">
        <v>443</v>
      </c>
      <c r="P2364" s="12" t="s">
        <v>131</v>
      </c>
      <c r="Q2364" s="16">
        <v>2023</v>
      </c>
      <c r="R2364" s="16">
        <v>1</v>
      </c>
      <c r="T2364" s="16">
        <v>0</v>
      </c>
      <c r="V2364" s="12" t="s">
        <v>204</v>
      </c>
      <c r="W2364" s="12" t="s">
        <v>204</v>
      </c>
      <c r="X2364" s="16">
        <v>1</v>
      </c>
      <c r="Y2364" s="16">
        <v>8</v>
      </c>
      <c r="Z2364" s="16">
        <v>1</v>
      </c>
      <c r="AA2364" s="16">
        <f t="shared" si="489"/>
        <v>120</v>
      </c>
      <c r="AB2364" s="16" t="s">
        <v>2404</v>
      </c>
      <c r="AC2364" s="16" t="s">
        <v>2416</v>
      </c>
      <c r="AD2364" s="16">
        <f t="shared" si="473"/>
        <v>42000</v>
      </c>
      <c r="AE2364" s="16">
        <f t="shared" si="474"/>
        <v>350</v>
      </c>
      <c r="AF2364" s="16">
        <f t="shared" si="475"/>
        <v>131250</v>
      </c>
      <c r="AG2364" s="16">
        <f t="shared" si="476"/>
        <v>100</v>
      </c>
      <c r="AH2364" s="12">
        <f t="shared" si="477"/>
        <v>0</v>
      </c>
      <c r="AI2364" s="16">
        <f t="shared" si="478"/>
        <v>7</v>
      </c>
      <c r="AJ2364" s="16">
        <f t="shared" si="479"/>
        <v>24150</v>
      </c>
      <c r="AK2364" s="16">
        <f t="shared" si="480"/>
        <v>500</v>
      </c>
      <c r="AL2364" s="16">
        <f t="shared" si="481"/>
        <v>5000</v>
      </c>
      <c r="AM2364" s="16">
        <f t="shared" si="482"/>
        <v>71000</v>
      </c>
      <c r="AN2364" s="16">
        <f t="shared" si="483"/>
        <v>273400</v>
      </c>
      <c r="AO2364" s="12" t="s">
        <v>1486</v>
      </c>
      <c r="AP2364" s="16">
        <v>1</v>
      </c>
      <c r="AQ2364" s="16" t="s">
        <v>204</v>
      </c>
      <c r="AS2364" s="16" t="s">
        <v>2422</v>
      </c>
      <c r="AT2364" s="16" t="s">
        <v>2418</v>
      </c>
      <c r="AU2364" t="s">
        <v>2384</v>
      </c>
      <c r="AV2364" s="15" t="s">
        <v>2635</v>
      </c>
      <c r="AW2364" s="16" t="s">
        <v>2386</v>
      </c>
      <c r="AX2364" s="16" t="s">
        <v>204</v>
      </c>
      <c r="AY2364" s="16" t="s">
        <v>207</v>
      </c>
      <c r="AZ2364" s="16" t="s">
        <v>207</v>
      </c>
      <c r="BA2364" s="16" t="s">
        <v>207</v>
      </c>
      <c r="BB2364" s="16" t="s">
        <v>207</v>
      </c>
      <c r="BC2364" s="16">
        <v>1</v>
      </c>
      <c r="BD2364" s="16">
        <f t="shared" si="484"/>
        <v>3.5</v>
      </c>
      <c r="BE2364" s="16">
        <f t="shared" si="485"/>
        <v>1708.75</v>
      </c>
      <c r="BF2364" s="16">
        <v>0</v>
      </c>
      <c r="BG2364" s="16">
        <f t="shared" si="486"/>
        <v>1200</v>
      </c>
      <c r="BH2364" s="16">
        <f t="shared" si="487"/>
        <v>640</v>
      </c>
      <c r="BI2364" s="16">
        <f t="shared" si="488"/>
        <v>8</v>
      </c>
    </row>
    <row r="2365" spans="1:61" ht="20.149999999999999" customHeight="1" x14ac:dyDescent="0.35">
      <c r="A2365">
        <v>2364</v>
      </c>
      <c r="B2365" t="s">
        <v>360</v>
      </c>
      <c r="C2365" t="s">
        <v>8977</v>
      </c>
      <c r="D2365" s="15" t="s">
        <v>2651</v>
      </c>
      <c r="E2365" s="12" t="s">
        <v>98</v>
      </c>
      <c r="G2365" s="12" t="s">
        <v>2567</v>
      </c>
      <c r="H2365" s="12" t="s">
        <v>2414</v>
      </c>
      <c r="I2365" s="12" t="s">
        <v>92</v>
      </c>
      <c r="J2365" s="12" t="s">
        <v>2401</v>
      </c>
      <c r="K2365" s="12" t="s">
        <v>5619</v>
      </c>
      <c r="N2365" s="16" t="s">
        <v>206</v>
      </c>
      <c r="O2365" s="16" t="s">
        <v>443</v>
      </c>
      <c r="P2365" s="12" t="s">
        <v>131</v>
      </c>
      <c r="Q2365" s="16">
        <v>2023</v>
      </c>
      <c r="R2365" s="16">
        <v>0.9</v>
      </c>
      <c r="T2365" s="16">
        <v>0</v>
      </c>
      <c r="V2365" s="12" t="s">
        <v>204</v>
      </c>
      <c r="W2365" s="12" t="s">
        <v>204</v>
      </c>
      <c r="X2365" s="16">
        <v>1</v>
      </c>
      <c r="Y2365" s="16">
        <v>8</v>
      </c>
      <c r="Z2365" s="16">
        <v>0.9</v>
      </c>
      <c r="AA2365" s="16">
        <f t="shared" si="489"/>
        <v>108</v>
      </c>
      <c r="AB2365" s="16" t="s">
        <v>2404</v>
      </c>
      <c r="AC2365" s="16" t="s">
        <v>2416</v>
      </c>
      <c r="AD2365" s="16">
        <f t="shared" si="473"/>
        <v>37800</v>
      </c>
      <c r="AE2365" s="16">
        <f t="shared" si="474"/>
        <v>315</v>
      </c>
      <c r="AF2365" s="16">
        <f t="shared" si="475"/>
        <v>118125</v>
      </c>
      <c r="AG2365" s="16">
        <f t="shared" si="476"/>
        <v>90</v>
      </c>
      <c r="AH2365" s="12">
        <f t="shared" si="477"/>
        <v>0</v>
      </c>
      <c r="AI2365" s="16">
        <f t="shared" si="478"/>
        <v>6.3</v>
      </c>
      <c r="AJ2365" s="16">
        <f t="shared" si="479"/>
        <v>21735</v>
      </c>
      <c r="AK2365" s="16">
        <f t="shared" si="480"/>
        <v>450</v>
      </c>
      <c r="AL2365" s="16">
        <f t="shared" si="481"/>
        <v>4500</v>
      </c>
      <c r="AM2365" s="16">
        <f t="shared" si="482"/>
        <v>63900</v>
      </c>
      <c r="AN2365" s="16">
        <f t="shared" si="483"/>
        <v>246060</v>
      </c>
      <c r="AO2365" s="12" t="s">
        <v>1486</v>
      </c>
      <c r="AP2365" s="16">
        <v>0.9</v>
      </c>
      <c r="AQ2365" s="16" t="s">
        <v>204</v>
      </c>
      <c r="AS2365" s="16" t="s">
        <v>2422</v>
      </c>
      <c r="AT2365" s="16" t="s">
        <v>2418</v>
      </c>
      <c r="AU2365" t="s">
        <v>2384</v>
      </c>
      <c r="AV2365" s="15" t="s">
        <v>2635</v>
      </c>
      <c r="AW2365" s="16" t="s">
        <v>2386</v>
      </c>
      <c r="AX2365" s="16" t="s">
        <v>204</v>
      </c>
      <c r="AY2365" s="16" t="s">
        <v>207</v>
      </c>
      <c r="AZ2365" s="16" t="s">
        <v>207</v>
      </c>
      <c r="BA2365" s="16" t="s">
        <v>207</v>
      </c>
      <c r="BB2365" s="16" t="s">
        <v>207</v>
      </c>
      <c r="BC2365" s="16">
        <v>0.9</v>
      </c>
      <c r="BD2365" s="16">
        <f t="shared" si="484"/>
        <v>3.15</v>
      </c>
      <c r="BE2365" s="16">
        <f t="shared" si="485"/>
        <v>1537.875</v>
      </c>
      <c r="BF2365" s="16">
        <v>0</v>
      </c>
      <c r="BG2365" s="16">
        <f t="shared" si="486"/>
        <v>1080</v>
      </c>
      <c r="BH2365" s="16">
        <f t="shared" si="487"/>
        <v>576</v>
      </c>
      <c r="BI2365" s="16">
        <f t="shared" si="488"/>
        <v>7.2</v>
      </c>
    </row>
    <row r="2366" spans="1:61" ht="20.149999999999999" customHeight="1" x14ac:dyDescent="0.35">
      <c r="A2366">
        <v>2365</v>
      </c>
      <c r="B2366" t="s">
        <v>360</v>
      </c>
      <c r="C2366" t="s">
        <v>8978</v>
      </c>
      <c r="D2366" s="15" t="s">
        <v>326</v>
      </c>
      <c r="E2366" s="12" t="s">
        <v>98</v>
      </c>
      <c r="G2366" s="12" t="s">
        <v>2567</v>
      </c>
      <c r="H2366" s="12" t="s">
        <v>2414</v>
      </c>
      <c r="I2366" s="12" t="s">
        <v>92</v>
      </c>
      <c r="J2366" s="12" t="s">
        <v>2401</v>
      </c>
      <c r="K2366" s="12" t="s">
        <v>5619</v>
      </c>
      <c r="N2366" s="16" t="s">
        <v>206</v>
      </c>
      <c r="O2366" s="16" t="s">
        <v>443</v>
      </c>
      <c r="P2366" s="12" t="s">
        <v>131</v>
      </c>
      <c r="Q2366" s="16">
        <v>2023</v>
      </c>
      <c r="R2366" s="16">
        <v>2.4</v>
      </c>
      <c r="T2366" s="16">
        <v>0</v>
      </c>
      <c r="V2366" s="12" t="s">
        <v>204</v>
      </c>
      <c r="W2366" s="12" t="s">
        <v>204</v>
      </c>
      <c r="X2366" s="16">
        <v>1</v>
      </c>
      <c r="Y2366" s="16">
        <v>8</v>
      </c>
      <c r="Z2366" s="16">
        <v>2.4</v>
      </c>
      <c r="AA2366" s="16">
        <f t="shared" si="489"/>
        <v>288</v>
      </c>
      <c r="AB2366" s="16" t="s">
        <v>2404</v>
      </c>
      <c r="AC2366" s="16" t="s">
        <v>2416</v>
      </c>
      <c r="AD2366" s="16">
        <f t="shared" si="473"/>
        <v>100800</v>
      </c>
      <c r="AE2366" s="16">
        <f t="shared" si="474"/>
        <v>840</v>
      </c>
      <c r="AF2366" s="16">
        <f t="shared" si="475"/>
        <v>315000</v>
      </c>
      <c r="AG2366" s="16">
        <f t="shared" si="476"/>
        <v>240</v>
      </c>
      <c r="AH2366" s="12">
        <f t="shared" si="477"/>
        <v>0</v>
      </c>
      <c r="AI2366" s="16">
        <f t="shared" si="478"/>
        <v>16.8</v>
      </c>
      <c r="AJ2366" s="16">
        <f t="shared" si="479"/>
        <v>57960</v>
      </c>
      <c r="AK2366" s="16">
        <f t="shared" si="480"/>
        <v>1200</v>
      </c>
      <c r="AL2366" s="16">
        <f t="shared" si="481"/>
        <v>12000</v>
      </c>
      <c r="AM2366" s="16">
        <f t="shared" si="482"/>
        <v>170400</v>
      </c>
      <c r="AN2366" s="16">
        <f t="shared" si="483"/>
        <v>656160</v>
      </c>
      <c r="AO2366" s="12" t="s">
        <v>1486</v>
      </c>
      <c r="AP2366" s="16">
        <v>2.4</v>
      </c>
      <c r="AQ2366" s="16" t="s">
        <v>204</v>
      </c>
      <c r="AS2366" s="16" t="s">
        <v>2422</v>
      </c>
      <c r="AT2366" s="16" t="s">
        <v>2418</v>
      </c>
      <c r="AU2366" t="s">
        <v>2384</v>
      </c>
      <c r="AV2366" s="15" t="s">
        <v>2635</v>
      </c>
      <c r="AW2366" s="16" t="s">
        <v>2386</v>
      </c>
      <c r="AX2366" s="16" t="s">
        <v>204</v>
      </c>
      <c r="AY2366" s="16" t="s">
        <v>207</v>
      </c>
      <c r="AZ2366" s="16" t="s">
        <v>207</v>
      </c>
      <c r="BA2366" s="16" t="s">
        <v>207</v>
      </c>
      <c r="BB2366" s="16" t="s">
        <v>207</v>
      </c>
      <c r="BC2366" s="16">
        <v>2.4</v>
      </c>
      <c r="BD2366" s="16">
        <f t="shared" si="484"/>
        <v>8.4</v>
      </c>
      <c r="BE2366" s="16">
        <f t="shared" si="485"/>
        <v>4101</v>
      </c>
      <c r="BF2366" s="16">
        <v>0</v>
      </c>
      <c r="BG2366" s="16">
        <f t="shared" si="486"/>
        <v>2880</v>
      </c>
      <c r="BH2366" s="16">
        <f t="shared" si="487"/>
        <v>1536</v>
      </c>
      <c r="BI2366" s="16">
        <f t="shared" si="488"/>
        <v>19.2</v>
      </c>
    </row>
    <row r="2367" spans="1:61" ht="20.149999999999999" customHeight="1" x14ac:dyDescent="0.35">
      <c r="A2367">
        <v>2366</v>
      </c>
      <c r="B2367" t="s">
        <v>360</v>
      </c>
      <c r="C2367" t="s">
        <v>8979</v>
      </c>
      <c r="D2367" s="15" t="s">
        <v>327</v>
      </c>
      <c r="E2367" s="12" t="s">
        <v>98</v>
      </c>
      <c r="G2367" s="12" t="s">
        <v>2567</v>
      </c>
      <c r="H2367" s="12" t="s">
        <v>2414</v>
      </c>
      <c r="I2367" s="12" t="s">
        <v>92</v>
      </c>
      <c r="J2367" s="12" t="s">
        <v>2401</v>
      </c>
      <c r="K2367" s="12" t="s">
        <v>5619</v>
      </c>
      <c r="N2367" s="16" t="s">
        <v>206</v>
      </c>
      <c r="O2367" s="16" t="s">
        <v>443</v>
      </c>
      <c r="P2367" s="12" t="s">
        <v>131</v>
      </c>
      <c r="Q2367" s="16">
        <v>2023</v>
      </c>
      <c r="R2367" s="16">
        <v>1.47</v>
      </c>
      <c r="T2367" s="16">
        <v>0</v>
      </c>
      <c r="V2367" s="12" t="s">
        <v>204</v>
      </c>
      <c r="W2367" s="12" t="s">
        <v>204</v>
      </c>
      <c r="X2367" s="16">
        <v>1</v>
      </c>
      <c r="Y2367" s="16">
        <v>8</v>
      </c>
      <c r="Z2367" s="16">
        <v>1.47</v>
      </c>
      <c r="AA2367" s="16">
        <f t="shared" si="489"/>
        <v>176.4</v>
      </c>
      <c r="AB2367" s="16" t="s">
        <v>2404</v>
      </c>
      <c r="AC2367" s="16" t="s">
        <v>2416</v>
      </c>
      <c r="AD2367" s="16">
        <f t="shared" si="473"/>
        <v>61740</v>
      </c>
      <c r="AE2367" s="16">
        <f t="shared" si="474"/>
        <v>514.5</v>
      </c>
      <c r="AF2367" s="16">
        <f t="shared" si="475"/>
        <v>192937.5</v>
      </c>
      <c r="AG2367" s="16">
        <f t="shared" si="476"/>
        <v>147</v>
      </c>
      <c r="AH2367" s="12">
        <f t="shared" si="477"/>
        <v>0</v>
      </c>
      <c r="AI2367" s="16">
        <f t="shared" si="478"/>
        <v>10.29</v>
      </c>
      <c r="AJ2367" s="16">
        <f t="shared" si="479"/>
        <v>35500.5</v>
      </c>
      <c r="AK2367" s="16">
        <f t="shared" si="480"/>
        <v>735</v>
      </c>
      <c r="AL2367" s="16">
        <f t="shared" si="481"/>
        <v>7350</v>
      </c>
      <c r="AM2367" s="16">
        <f t="shared" si="482"/>
        <v>104370</v>
      </c>
      <c r="AN2367" s="16">
        <f t="shared" si="483"/>
        <v>401898</v>
      </c>
      <c r="AO2367" s="12" t="s">
        <v>1486</v>
      </c>
      <c r="AP2367" s="16">
        <v>1.47</v>
      </c>
      <c r="AQ2367" s="16" t="s">
        <v>204</v>
      </c>
      <c r="AS2367" s="16" t="s">
        <v>2422</v>
      </c>
      <c r="AT2367" s="16" t="s">
        <v>2418</v>
      </c>
      <c r="AU2367" t="s">
        <v>2384</v>
      </c>
      <c r="AV2367" s="15" t="s">
        <v>2635</v>
      </c>
      <c r="AW2367" s="16" t="s">
        <v>2386</v>
      </c>
      <c r="AX2367" s="16" t="s">
        <v>204</v>
      </c>
      <c r="AY2367" s="16" t="s">
        <v>207</v>
      </c>
      <c r="AZ2367" s="16" t="s">
        <v>207</v>
      </c>
      <c r="BA2367" s="16" t="s">
        <v>207</v>
      </c>
      <c r="BB2367" s="16" t="s">
        <v>207</v>
      </c>
      <c r="BC2367" s="16">
        <v>1.47</v>
      </c>
      <c r="BD2367" s="16">
        <f t="shared" si="484"/>
        <v>5.1449999999999996</v>
      </c>
      <c r="BE2367" s="16">
        <f t="shared" si="485"/>
        <v>2511.8625000000002</v>
      </c>
      <c r="BF2367" s="16">
        <v>0</v>
      </c>
      <c r="BG2367" s="16">
        <f t="shared" si="486"/>
        <v>1764</v>
      </c>
      <c r="BH2367" s="16">
        <f t="shared" si="487"/>
        <v>940.8</v>
      </c>
      <c r="BI2367" s="16">
        <f t="shared" si="488"/>
        <v>11.76</v>
      </c>
    </row>
    <row r="2368" spans="1:61" ht="20.149999999999999" customHeight="1" x14ac:dyDescent="0.35">
      <c r="A2368">
        <v>2367</v>
      </c>
      <c r="B2368" t="s">
        <v>360</v>
      </c>
      <c r="C2368" t="s">
        <v>8980</v>
      </c>
      <c r="D2368" s="15" t="s">
        <v>272</v>
      </c>
      <c r="E2368" s="12" t="s">
        <v>93</v>
      </c>
      <c r="G2368" s="12" t="s">
        <v>2567</v>
      </c>
      <c r="H2368" s="12" t="s">
        <v>2414</v>
      </c>
      <c r="I2368" s="12" t="s">
        <v>92</v>
      </c>
      <c r="J2368" s="12" t="s">
        <v>2401</v>
      </c>
      <c r="K2368" s="12" t="s">
        <v>5619</v>
      </c>
      <c r="N2368" s="16" t="s">
        <v>206</v>
      </c>
      <c r="O2368" s="16" t="s">
        <v>443</v>
      </c>
      <c r="P2368" s="12" t="s">
        <v>131</v>
      </c>
      <c r="Q2368" s="16">
        <v>2023</v>
      </c>
      <c r="R2368" s="16">
        <v>1.91</v>
      </c>
      <c r="T2368" s="16">
        <v>0</v>
      </c>
      <c r="V2368" s="12" t="s">
        <v>204</v>
      </c>
      <c r="W2368" s="12" t="s">
        <v>204</v>
      </c>
      <c r="X2368" s="16">
        <v>1</v>
      </c>
      <c r="Y2368" s="16">
        <v>8</v>
      </c>
      <c r="Z2368" s="16">
        <v>1.91</v>
      </c>
      <c r="AA2368" s="16">
        <f t="shared" si="489"/>
        <v>229.2</v>
      </c>
      <c r="AB2368" s="16" t="s">
        <v>2404</v>
      </c>
      <c r="AC2368" s="16" t="s">
        <v>2416</v>
      </c>
      <c r="AD2368" s="16">
        <f t="shared" si="473"/>
        <v>80220</v>
      </c>
      <c r="AE2368" s="16">
        <f t="shared" si="474"/>
        <v>668.5</v>
      </c>
      <c r="AF2368" s="16">
        <f t="shared" si="475"/>
        <v>250687.5</v>
      </c>
      <c r="AG2368" s="16">
        <f t="shared" si="476"/>
        <v>191</v>
      </c>
      <c r="AH2368" s="12">
        <f t="shared" si="477"/>
        <v>0</v>
      </c>
      <c r="AI2368" s="16">
        <f t="shared" si="478"/>
        <v>13.37</v>
      </c>
      <c r="AJ2368" s="16">
        <f t="shared" si="479"/>
        <v>46126.5</v>
      </c>
      <c r="AK2368" s="16">
        <f t="shared" si="480"/>
        <v>955</v>
      </c>
      <c r="AL2368" s="16">
        <f t="shared" si="481"/>
        <v>9550</v>
      </c>
      <c r="AM2368" s="16">
        <f t="shared" si="482"/>
        <v>135610</v>
      </c>
      <c r="AN2368" s="16">
        <f t="shared" si="483"/>
        <v>522194</v>
      </c>
      <c r="AO2368" s="12" t="s">
        <v>1486</v>
      </c>
      <c r="AP2368" s="16">
        <v>1.91</v>
      </c>
      <c r="AQ2368" s="16" t="s">
        <v>204</v>
      </c>
      <c r="AS2368" s="16" t="s">
        <v>2422</v>
      </c>
      <c r="AT2368" s="16" t="s">
        <v>2418</v>
      </c>
      <c r="AU2368" t="s">
        <v>2384</v>
      </c>
      <c r="AV2368" s="15" t="s">
        <v>2635</v>
      </c>
      <c r="AW2368" s="16" t="s">
        <v>2386</v>
      </c>
      <c r="AX2368" s="16" t="s">
        <v>204</v>
      </c>
      <c r="AY2368" s="16" t="s">
        <v>207</v>
      </c>
      <c r="AZ2368" s="16" t="s">
        <v>207</v>
      </c>
      <c r="BA2368" s="16" t="s">
        <v>207</v>
      </c>
      <c r="BB2368" s="16" t="s">
        <v>207</v>
      </c>
      <c r="BC2368" s="16">
        <v>1.91</v>
      </c>
      <c r="BD2368" s="16">
        <f t="shared" si="484"/>
        <v>6.6849999999999996</v>
      </c>
      <c r="BE2368" s="16">
        <f t="shared" si="485"/>
        <v>3263.7125000000001</v>
      </c>
      <c r="BF2368" s="16">
        <v>0</v>
      </c>
      <c r="BG2368" s="16">
        <f t="shared" si="486"/>
        <v>2292</v>
      </c>
      <c r="BH2368" s="16">
        <f t="shared" si="487"/>
        <v>1222.3999999999999</v>
      </c>
      <c r="BI2368" s="16">
        <f t="shared" si="488"/>
        <v>15.279999999999998</v>
      </c>
    </row>
    <row r="2369" spans="1:61" ht="20.149999999999999" customHeight="1" x14ac:dyDescent="0.35">
      <c r="A2369">
        <v>2368</v>
      </c>
      <c r="B2369" t="s">
        <v>360</v>
      </c>
      <c r="C2369" t="s">
        <v>8981</v>
      </c>
      <c r="D2369" s="15" t="s">
        <v>2652</v>
      </c>
      <c r="E2369" s="12" t="s">
        <v>98</v>
      </c>
      <c r="G2369" s="12" t="s">
        <v>2567</v>
      </c>
      <c r="H2369" s="12" t="s">
        <v>2414</v>
      </c>
      <c r="I2369" s="12" t="s">
        <v>92</v>
      </c>
      <c r="J2369" s="12" t="s">
        <v>2401</v>
      </c>
      <c r="K2369" s="12" t="s">
        <v>5619</v>
      </c>
      <c r="N2369" s="16" t="s">
        <v>206</v>
      </c>
      <c r="O2369" s="16" t="s">
        <v>443</v>
      </c>
      <c r="P2369" s="12" t="s">
        <v>131</v>
      </c>
      <c r="Q2369" s="16">
        <v>2023</v>
      </c>
      <c r="R2369" s="16">
        <v>0.85</v>
      </c>
      <c r="T2369" s="16">
        <v>0</v>
      </c>
      <c r="V2369" s="12" t="s">
        <v>204</v>
      </c>
      <c r="W2369" s="12" t="s">
        <v>204</v>
      </c>
      <c r="X2369" s="16">
        <v>1</v>
      </c>
      <c r="Y2369" s="16">
        <v>8</v>
      </c>
      <c r="Z2369" s="16">
        <v>0.85</v>
      </c>
      <c r="AA2369" s="16">
        <f t="shared" si="489"/>
        <v>102</v>
      </c>
      <c r="AB2369" s="16" t="s">
        <v>2404</v>
      </c>
      <c r="AC2369" s="16" t="s">
        <v>2416</v>
      </c>
      <c r="AD2369" s="16">
        <f t="shared" si="473"/>
        <v>35700</v>
      </c>
      <c r="AE2369" s="16">
        <f t="shared" si="474"/>
        <v>297.5</v>
      </c>
      <c r="AF2369" s="16">
        <f t="shared" si="475"/>
        <v>111562.5</v>
      </c>
      <c r="AG2369" s="16">
        <f t="shared" si="476"/>
        <v>85</v>
      </c>
      <c r="AH2369" s="12">
        <f t="shared" si="477"/>
        <v>0</v>
      </c>
      <c r="AI2369" s="16">
        <f t="shared" si="478"/>
        <v>5.95</v>
      </c>
      <c r="AJ2369" s="16">
        <f t="shared" si="479"/>
        <v>20527.5</v>
      </c>
      <c r="AK2369" s="16">
        <f t="shared" si="480"/>
        <v>425</v>
      </c>
      <c r="AL2369" s="16">
        <f t="shared" si="481"/>
        <v>4250</v>
      </c>
      <c r="AM2369" s="16">
        <f t="shared" si="482"/>
        <v>60350</v>
      </c>
      <c r="AN2369" s="16">
        <f t="shared" si="483"/>
        <v>232390</v>
      </c>
      <c r="AO2369" s="12" t="s">
        <v>1486</v>
      </c>
      <c r="AP2369" s="16">
        <v>0.85</v>
      </c>
      <c r="AQ2369" s="16" t="s">
        <v>204</v>
      </c>
      <c r="AS2369" s="16" t="s">
        <v>2422</v>
      </c>
      <c r="AT2369" s="16" t="s">
        <v>2418</v>
      </c>
      <c r="AU2369" t="s">
        <v>2384</v>
      </c>
      <c r="AV2369" s="15" t="s">
        <v>2635</v>
      </c>
      <c r="AW2369" s="16" t="s">
        <v>2386</v>
      </c>
      <c r="AX2369" s="16" t="s">
        <v>204</v>
      </c>
      <c r="AY2369" s="16" t="s">
        <v>207</v>
      </c>
      <c r="AZ2369" s="16" t="s">
        <v>207</v>
      </c>
      <c r="BA2369" s="16" t="s">
        <v>207</v>
      </c>
      <c r="BB2369" s="16" t="s">
        <v>207</v>
      </c>
      <c r="BC2369" s="16">
        <v>0.85</v>
      </c>
      <c r="BD2369" s="16">
        <f t="shared" si="484"/>
        <v>2.9750000000000001</v>
      </c>
      <c r="BE2369" s="16">
        <f t="shared" si="485"/>
        <v>1452.4375</v>
      </c>
      <c r="BF2369" s="16">
        <v>0</v>
      </c>
      <c r="BG2369" s="16">
        <f t="shared" si="486"/>
        <v>1020</v>
      </c>
      <c r="BH2369" s="16">
        <f t="shared" si="487"/>
        <v>544</v>
      </c>
      <c r="BI2369" s="16">
        <f t="shared" si="488"/>
        <v>6.8</v>
      </c>
    </row>
    <row r="2370" spans="1:61" ht="20.149999999999999" customHeight="1" x14ac:dyDescent="0.35">
      <c r="A2370">
        <v>2369</v>
      </c>
      <c r="B2370" t="s">
        <v>360</v>
      </c>
      <c r="C2370" t="s">
        <v>8982</v>
      </c>
      <c r="D2370" s="15" t="s">
        <v>2653</v>
      </c>
      <c r="E2370" s="12" t="s">
        <v>93</v>
      </c>
      <c r="G2370" s="12" t="s">
        <v>2567</v>
      </c>
      <c r="H2370" s="12" t="s">
        <v>2414</v>
      </c>
      <c r="I2370" s="12" t="s">
        <v>92</v>
      </c>
      <c r="J2370" s="12" t="s">
        <v>2401</v>
      </c>
      <c r="K2370" s="12" t="s">
        <v>5619</v>
      </c>
      <c r="N2370" s="16" t="s">
        <v>206</v>
      </c>
      <c r="O2370" s="16" t="s">
        <v>443</v>
      </c>
      <c r="P2370" s="12" t="s">
        <v>131</v>
      </c>
      <c r="Q2370" s="16">
        <v>2023</v>
      </c>
      <c r="R2370" s="16">
        <v>0.5</v>
      </c>
      <c r="T2370" s="16">
        <v>0</v>
      </c>
      <c r="V2370" s="12" t="s">
        <v>204</v>
      </c>
      <c r="W2370" s="12" t="s">
        <v>204</v>
      </c>
      <c r="X2370" s="16">
        <v>1</v>
      </c>
      <c r="Y2370" s="16">
        <v>8</v>
      </c>
      <c r="Z2370" s="16">
        <v>0.5</v>
      </c>
      <c r="AA2370" s="16">
        <f t="shared" si="489"/>
        <v>60</v>
      </c>
      <c r="AB2370" s="16" t="s">
        <v>2404</v>
      </c>
      <c r="AC2370" s="16" t="s">
        <v>2416</v>
      </c>
      <c r="AD2370" s="16">
        <f t="shared" si="473"/>
        <v>21000</v>
      </c>
      <c r="AE2370" s="16">
        <f t="shared" si="474"/>
        <v>175</v>
      </c>
      <c r="AF2370" s="16">
        <f t="shared" si="475"/>
        <v>65625</v>
      </c>
      <c r="AG2370" s="16">
        <f t="shared" si="476"/>
        <v>50</v>
      </c>
      <c r="AH2370" s="12">
        <f t="shared" si="477"/>
        <v>0</v>
      </c>
      <c r="AI2370" s="16">
        <f t="shared" si="478"/>
        <v>3.5</v>
      </c>
      <c r="AJ2370" s="16">
        <f t="shared" si="479"/>
        <v>12075</v>
      </c>
      <c r="AK2370" s="16">
        <f t="shared" si="480"/>
        <v>250</v>
      </c>
      <c r="AL2370" s="16">
        <f t="shared" si="481"/>
        <v>2500</v>
      </c>
      <c r="AM2370" s="16">
        <f t="shared" si="482"/>
        <v>35500</v>
      </c>
      <c r="AN2370" s="16">
        <f t="shared" si="483"/>
        <v>136700</v>
      </c>
      <c r="AO2370" s="12" t="s">
        <v>1486</v>
      </c>
      <c r="AP2370" s="16">
        <v>0.5</v>
      </c>
      <c r="AQ2370" s="16" t="s">
        <v>204</v>
      </c>
      <c r="AS2370" s="16" t="s">
        <v>2422</v>
      </c>
      <c r="AT2370" s="16" t="s">
        <v>2418</v>
      </c>
      <c r="AU2370" t="s">
        <v>2384</v>
      </c>
      <c r="AV2370" s="15" t="s">
        <v>2635</v>
      </c>
      <c r="AW2370" s="16" t="s">
        <v>2386</v>
      </c>
      <c r="AX2370" s="16" t="s">
        <v>204</v>
      </c>
      <c r="AY2370" s="16" t="s">
        <v>207</v>
      </c>
      <c r="AZ2370" s="16" t="s">
        <v>207</v>
      </c>
      <c r="BA2370" s="16" t="s">
        <v>207</v>
      </c>
      <c r="BB2370" s="16" t="s">
        <v>207</v>
      </c>
      <c r="BC2370" s="16">
        <v>0.5</v>
      </c>
      <c r="BD2370" s="16">
        <f t="shared" si="484"/>
        <v>1.75</v>
      </c>
      <c r="BE2370" s="16">
        <f t="shared" si="485"/>
        <v>854.375</v>
      </c>
      <c r="BF2370" s="16">
        <v>0</v>
      </c>
      <c r="BG2370" s="16">
        <f t="shared" si="486"/>
        <v>600</v>
      </c>
      <c r="BH2370" s="16">
        <f t="shared" si="487"/>
        <v>320</v>
      </c>
      <c r="BI2370" s="16">
        <f t="shared" si="488"/>
        <v>4</v>
      </c>
    </row>
    <row r="2371" spans="1:61" ht="20.149999999999999" customHeight="1" x14ac:dyDescent="0.35">
      <c r="A2371">
        <v>2370</v>
      </c>
      <c r="B2371" t="s">
        <v>360</v>
      </c>
      <c r="C2371" t="s">
        <v>8983</v>
      </c>
      <c r="D2371" s="15" t="s">
        <v>2654</v>
      </c>
      <c r="E2371" s="12" t="s">
        <v>98</v>
      </c>
      <c r="G2371" s="12" t="s">
        <v>2567</v>
      </c>
      <c r="H2371" s="12" t="s">
        <v>2414</v>
      </c>
      <c r="I2371" s="12" t="s">
        <v>92</v>
      </c>
      <c r="J2371" s="12" t="s">
        <v>2401</v>
      </c>
      <c r="K2371" s="12" t="s">
        <v>5619</v>
      </c>
      <c r="N2371" s="16" t="s">
        <v>206</v>
      </c>
      <c r="O2371" s="16" t="s">
        <v>443</v>
      </c>
      <c r="P2371" s="12" t="s">
        <v>131</v>
      </c>
      <c r="Q2371" s="16">
        <v>2023</v>
      </c>
      <c r="R2371" s="16">
        <v>0.35</v>
      </c>
      <c r="T2371" s="16">
        <v>0</v>
      </c>
      <c r="V2371" s="12" t="s">
        <v>204</v>
      </c>
      <c r="W2371" s="12" t="s">
        <v>204</v>
      </c>
      <c r="X2371" s="16">
        <v>1</v>
      </c>
      <c r="Y2371" s="16">
        <v>8</v>
      </c>
      <c r="Z2371" s="16">
        <v>0.35</v>
      </c>
      <c r="AA2371" s="16">
        <f t="shared" si="489"/>
        <v>42</v>
      </c>
      <c r="AB2371" s="16" t="s">
        <v>2404</v>
      </c>
      <c r="AC2371" s="16" t="s">
        <v>2416</v>
      </c>
      <c r="AD2371" s="16">
        <f t="shared" si="473"/>
        <v>14700</v>
      </c>
      <c r="AE2371" s="16">
        <f t="shared" si="474"/>
        <v>122.49999999999999</v>
      </c>
      <c r="AF2371" s="16">
        <f t="shared" si="475"/>
        <v>45937.499999999993</v>
      </c>
      <c r="AG2371" s="16">
        <f t="shared" si="476"/>
        <v>35</v>
      </c>
      <c r="AH2371" s="12">
        <f t="shared" si="477"/>
        <v>0</v>
      </c>
      <c r="AI2371" s="16">
        <f t="shared" si="478"/>
        <v>2.4499999999999997</v>
      </c>
      <c r="AJ2371" s="16">
        <f t="shared" si="479"/>
        <v>8452.4999999999982</v>
      </c>
      <c r="AK2371" s="16">
        <f t="shared" si="480"/>
        <v>175</v>
      </c>
      <c r="AL2371" s="16">
        <f t="shared" si="481"/>
        <v>1750</v>
      </c>
      <c r="AM2371" s="16">
        <f t="shared" si="482"/>
        <v>24850</v>
      </c>
      <c r="AN2371" s="16">
        <f t="shared" si="483"/>
        <v>95690</v>
      </c>
      <c r="AO2371" s="12" t="s">
        <v>1486</v>
      </c>
      <c r="AP2371" s="16">
        <v>0.35</v>
      </c>
      <c r="AQ2371" s="16" t="s">
        <v>204</v>
      </c>
      <c r="AS2371" s="16" t="s">
        <v>2422</v>
      </c>
      <c r="AT2371" s="16" t="s">
        <v>2418</v>
      </c>
      <c r="AU2371" t="s">
        <v>2384</v>
      </c>
      <c r="AV2371" s="15" t="s">
        <v>2635</v>
      </c>
      <c r="AW2371" s="16" t="s">
        <v>2386</v>
      </c>
      <c r="AX2371" s="16" t="s">
        <v>204</v>
      </c>
      <c r="AY2371" s="16" t="s">
        <v>207</v>
      </c>
      <c r="AZ2371" s="16" t="s">
        <v>207</v>
      </c>
      <c r="BA2371" s="16" t="s">
        <v>207</v>
      </c>
      <c r="BB2371" s="16" t="s">
        <v>207</v>
      </c>
      <c r="BC2371" s="16">
        <v>0.35</v>
      </c>
      <c r="BD2371" s="16">
        <f t="shared" si="484"/>
        <v>1.2249999999999999</v>
      </c>
      <c r="BE2371" s="16">
        <f t="shared" si="485"/>
        <v>598.0625</v>
      </c>
      <c r="BF2371" s="16">
        <v>0</v>
      </c>
      <c r="BG2371" s="16">
        <f t="shared" si="486"/>
        <v>420</v>
      </c>
      <c r="BH2371" s="16">
        <f t="shared" si="487"/>
        <v>224</v>
      </c>
      <c r="BI2371" s="16">
        <f t="shared" si="488"/>
        <v>2.8</v>
      </c>
    </row>
    <row r="2372" spans="1:61" ht="20.149999999999999" customHeight="1" x14ac:dyDescent="0.35">
      <c r="A2372">
        <v>2371</v>
      </c>
      <c r="B2372" t="s">
        <v>360</v>
      </c>
      <c r="C2372" t="s">
        <v>8984</v>
      </c>
      <c r="D2372" s="15" t="s">
        <v>2655</v>
      </c>
      <c r="E2372" s="12" t="s">
        <v>98</v>
      </c>
      <c r="G2372" s="12" t="s">
        <v>2567</v>
      </c>
      <c r="H2372" s="12" t="s">
        <v>2414</v>
      </c>
      <c r="I2372" s="12" t="s">
        <v>92</v>
      </c>
      <c r="J2372" s="12" t="s">
        <v>2401</v>
      </c>
      <c r="K2372" s="12" t="s">
        <v>5619</v>
      </c>
      <c r="N2372" s="16" t="s">
        <v>206</v>
      </c>
      <c r="O2372" s="16" t="s">
        <v>443</v>
      </c>
      <c r="P2372" s="12" t="s">
        <v>131</v>
      </c>
      <c r="Q2372" s="16">
        <v>2023</v>
      </c>
      <c r="R2372" s="16">
        <v>1.1200000000000001</v>
      </c>
      <c r="T2372" s="16">
        <v>0</v>
      </c>
      <c r="V2372" s="12" t="s">
        <v>204</v>
      </c>
      <c r="W2372" s="12" t="s">
        <v>204</v>
      </c>
      <c r="X2372" s="16">
        <v>1</v>
      </c>
      <c r="Y2372" s="16">
        <v>8</v>
      </c>
      <c r="Z2372" s="16">
        <v>1.1200000000000001</v>
      </c>
      <c r="AA2372" s="16">
        <f t="shared" si="489"/>
        <v>134.4</v>
      </c>
      <c r="AB2372" s="16" t="s">
        <v>2404</v>
      </c>
      <c r="AC2372" s="16" t="s">
        <v>2416</v>
      </c>
      <c r="AD2372" s="16">
        <f t="shared" si="473"/>
        <v>47040</v>
      </c>
      <c r="AE2372" s="16">
        <f t="shared" si="474"/>
        <v>392.00000000000006</v>
      </c>
      <c r="AF2372" s="16">
        <f t="shared" si="475"/>
        <v>147000.00000000003</v>
      </c>
      <c r="AG2372" s="16">
        <f t="shared" si="476"/>
        <v>112.00000000000001</v>
      </c>
      <c r="AH2372" s="12">
        <f t="shared" si="477"/>
        <v>0</v>
      </c>
      <c r="AI2372" s="16">
        <f t="shared" si="478"/>
        <v>7.8400000000000007</v>
      </c>
      <c r="AJ2372" s="16">
        <f t="shared" si="479"/>
        <v>27048.000000000004</v>
      </c>
      <c r="AK2372" s="16">
        <f t="shared" si="480"/>
        <v>560</v>
      </c>
      <c r="AL2372" s="16">
        <f t="shared" si="481"/>
        <v>5600.0000000000009</v>
      </c>
      <c r="AM2372" s="16">
        <f t="shared" si="482"/>
        <v>79520.000000000015</v>
      </c>
      <c r="AN2372" s="16">
        <f t="shared" si="483"/>
        <v>306208.00000000006</v>
      </c>
      <c r="AO2372" s="12" t="s">
        <v>1486</v>
      </c>
      <c r="AP2372" s="16">
        <v>1.1200000000000001</v>
      </c>
      <c r="AQ2372" s="16" t="s">
        <v>204</v>
      </c>
      <c r="AS2372" s="16" t="s">
        <v>2422</v>
      </c>
      <c r="AT2372" s="16" t="s">
        <v>2418</v>
      </c>
      <c r="AU2372" t="s">
        <v>2384</v>
      </c>
      <c r="AV2372" s="15" t="s">
        <v>2635</v>
      </c>
      <c r="AW2372" s="16" t="s">
        <v>2386</v>
      </c>
      <c r="AX2372" s="16" t="s">
        <v>204</v>
      </c>
      <c r="AY2372" s="16" t="s">
        <v>207</v>
      </c>
      <c r="AZ2372" s="16" t="s">
        <v>207</v>
      </c>
      <c r="BA2372" s="16" t="s">
        <v>207</v>
      </c>
      <c r="BB2372" s="16" t="s">
        <v>207</v>
      </c>
      <c r="BC2372" s="16">
        <v>1.1200000000000001</v>
      </c>
      <c r="BD2372" s="16">
        <f t="shared" si="484"/>
        <v>3.9200000000000004</v>
      </c>
      <c r="BE2372" s="16">
        <f t="shared" si="485"/>
        <v>1913.8000000000004</v>
      </c>
      <c r="BF2372" s="16">
        <v>0</v>
      </c>
      <c r="BG2372" s="16">
        <f t="shared" si="486"/>
        <v>1344.0000000000002</v>
      </c>
      <c r="BH2372" s="16">
        <f t="shared" si="487"/>
        <v>716.80000000000007</v>
      </c>
      <c r="BI2372" s="16">
        <f t="shared" si="488"/>
        <v>8.9600000000000009</v>
      </c>
    </row>
    <row r="2373" spans="1:61" ht="20.149999999999999" customHeight="1" x14ac:dyDescent="0.35">
      <c r="A2373">
        <v>2372</v>
      </c>
      <c r="B2373" t="s">
        <v>360</v>
      </c>
      <c r="C2373" t="s">
        <v>8985</v>
      </c>
      <c r="D2373" s="15" t="s">
        <v>2656</v>
      </c>
      <c r="E2373" s="12" t="s">
        <v>93</v>
      </c>
      <c r="G2373" s="12" t="s">
        <v>2567</v>
      </c>
      <c r="H2373" s="12" t="s">
        <v>2414</v>
      </c>
      <c r="I2373" s="12" t="s">
        <v>92</v>
      </c>
      <c r="J2373" s="12" t="s">
        <v>2401</v>
      </c>
      <c r="K2373" s="12" t="s">
        <v>5619</v>
      </c>
      <c r="N2373" s="16" t="s">
        <v>206</v>
      </c>
      <c r="O2373" s="16" t="s">
        <v>443</v>
      </c>
      <c r="P2373" s="12" t="s">
        <v>131</v>
      </c>
      <c r="Q2373" s="16">
        <v>2023</v>
      </c>
      <c r="R2373" s="16">
        <v>1.51</v>
      </c>
      <c r="T2373" s="16">
        <v>0</v>
      </c>
      <c r="V2373" s="12" t="s">
        <v>204</v>
      </c>
      <c r="W2373" s="12" t="s">
        <v>204</v>
      </c>
      <c r="X2373" s="16">
        <v>1</v>
      </c>
      <c r="Y2373" s="16">
        <v>8</v>
      </c>
      <c r="Z2373" s="16">
        <v>1.51</v>
      </c>
      <c r="AA2373" s="16">
        <f t="shared" si="489"/>
        <v>181.2</v>
      </c>
      <c r="AB2373" s="16" t="s">
        <v>2404</v>
      </c>
      <c r="AC2373" s="16" t="s">
        <v>2416</v>
      </c>
      <c r="AD2373" s="16">
        <f t="shared" si="473"/>
        <v>63419.999999999993</v>
      </c>
      <c r="AE2373" s="16">
        <f t="shared" si="474"/>
        <v>528.5</v>
      </c>
      <c r="AF2373" s="16">
        <f t="shared" si="475"/>
        <v>198187.5</v>
      </c>
      <c r="AG2373" s="16">
        <f t="shared" si="476"/>
        <v>151</v>
      </c>
      <c r="AH2373" s="12">
        <f t="shared" si="477"/>
        <v>0</v>
      </c>
      <c r="AI2373" s="16">
        <f t="shared" si="478"/>
        <v>10.57</v>
      </c>
      <c r="AJ2373" s="16">
        <f t="shared" si="479"/>
        <v>36466.5</v>
      </c>
      <c r="AK2373" s="16">
        <f t="shared" si="480"/>
        <v>755</v>
      </c>
      <c r="AL2373" s="16">
        <f t="shared" si="481"/>
        <v>7550</v>
      </c>
      <c r="AM2373" s="16">
        <f t="shared" si="482"/>
        <v>107210</v>
      </c>
      <c r="AN2373" s="16">
        <f t="shared" si="483"/>
        <v>412834</v>
      </c>
      <c r="AO2373" s="12" t="s">
        <v>1486</v>
      </c>
      <c r="AP2373" s="16">
        <v>1.51</v>
      </c>
      <c r="AQ2373" s="16" t="s">
        <v>204</v>
      </c>
      <c r="AS2373" s="16" t="s">
        <v>2422</v>
      </c>
      <c r="AT2373" s="16" t="s">
        <v>2418</v>
      </c>
      <c r="AU2373" t="s">
        <v>2384</v>
      </c>
      <c r="AV2373" s="15" t="s">
        <v>2635</v>
      </c>
      <c r="AW2373" s="16" t="s">
        <v>2386</v>
      </c>
      <c r="AX2373" s="16" t="s">
        <v>204</v>
      </c>
      <c r="AY2373" s="16" t="s">
        <v>207</v>
      </c>
      <c r="AZ2373" s="16" t="s">
        <v>207</v>
      </c>
      <c r="BA2373" s="16" t="s">
        <v>207</v>
      </c>
      <c r="BB2373" s="16" t="s">
        <v>207</v>
      </c>
      <c r="BC2373" s="16">
        <v>1.51</v>
      </c>
      <c r="BD2373" s="16">
        <f t="shared" si="484"/>
        <v>5.2850000000000001</v>
      </c>
      <c r="BE2373" s="16">
        <f t="shared" si="485"/>
        <v>2580.2125000000001</v>
      </c>
      <c r="BF2373" s="16">
        <v>0</v>
      </c>
      <c r="BG2373" s="16">
        <f t="shared" si="486"/>
        <v>1812</v>
      </c>
      <c r="BH2373" s="16">
        <f t="shared" si="487"/>
        <v>966.4</v>
      </c>
      <c r="BI2373" s="16">
        <f t="shared" si="488"/>
        <v>12.08</v>
      </c>
    </row>
    <row r="2374" spans="1:61" ht="20.149999999999999" customHeight="1" x14ac:dyDescent="0.35">
      <c r="A2374">
        <v>2373</v>
      </c>
      <c r="B2374" t="s">
        <v>360</v>
      </c>
      <c r="C2374" t="s">
        <v>8986</v>
      </c>
      <c r="D2374" s="15" t="s">
        <v>303</v>
      </c>
      <c r="E2374" s="12" t="s">
        <v>98</v>
      </c>
      <c r="G2374" s="12" t="s">
        <v>2567</v>
      </c>
      <c r="H2374" s="12" t="s">
        <v>2414</v>
      </c>
      <c r="I2374" s="12" t="s">
        <v>92</v>
      </c>
      <c r="J2374" s="12" t="s">
        <v>2401</v>
      </c>
      <c r="K2374" s="12" t="s">
        <v>5619</v>
      </c>
      <c r="N2374" s="16" t="s">
        <v>206</v>
      </c>
      <c r="O2374" s="16" t="s">
        <v>443</v>
      </c>
      <c r="P2374" s="12" t="s">
        <v>131</v>
      </c>
      <c r="Q2374" s="16">
        <v>2023</v>
      </c>
      <c r="R2374" s="16">
        <v>1</v>
      </c>
      <c r="T2374" s="16">
        <v>0</v>
      </c>
      <c r="V2374" s="12" t="s">
        <v>204</v>
      </c>
      <c r="W2374" s="12" t="s">
        <v>204</v>
      </c>
      <c r="X2374" s="16">
        <v>1</v>
      </c>
      <c r="Y2374" s="16">
        <v>8</v>
      </c>
      <c r="Z2374" s="16">
        <v>1</v>
      </c>
      <c r="AA2374" s="16">
        <f t="shared" si="489"/>
        <v>120</v>
      </c>
      <c r="AB2374" s="16" t="s">
        <v>2404</v>
      </c>
      <c r="AC2374" s="16" t="s">
        <v>2416</v>
      </c>
      <c r="AD2374" s="16">
        <f t="shared" si="473"/>
        <v>42000</v>
      </c>
      <c r="AE2374" s="16">
        <f t="shared" si="474"/>
        <v>350</v>
      </c>
      <c r="AF2374" s="16">
        <f t="shared" si="475"/>
        <v>131250</v>
      </c>
      <c r="AG2374" s="16">
        <f t="shared" si="476"/>
        <v>100</v>
      </c>
      <c r="AH2374" s="12">
        <f t="shared" si="477"/>
        <v>0</v>
      </c>
      <c r="AI2374" s="16">
        <f t="shared" si="478"/>
        <v>7</v>
      </c>
      <c r="AJ2374" s="16">
        <f t="shared" si="479"/>
        <v>24150</v>
      </c>
      <c r="AK2374" s="16">
        <f t="shared" si="480"/>
        <v>500</v>
      </c>
      <c r="AL2374" s="16">
        <f t="shared" si="481"/>
        <v>5000</v>
      </c>
      <c r="AM2374" s="16">
        <f t="shared" si="482"/>
        <v>71000</v>
      </c>
      <c r="AN2374" s="16">
        <f t="shared" si="483"/>
        <v>273400</v>
      </c>
      <c r="AO2374" s="12" t="s">
        <v>1486</v>
      </c>
      <c r="AP2374" s="16">
        <v>1</v>
      </c>
      <c r="AQ2374" s="16" t="s">
        <v>204</v>
      </c>
      <c r="AS2374" s="16" t="s">
        <v>2422</v>
      </c>
      <c r="AT2374" s="16" t="s">
        <v>2418</v>
      </c>
      <c r="AU2374" t="s">
        <v>2384</v>
      </c>
      <c r="AV2374" s="15" t="s">
        <v>2635</v>
      </c>
      <c r="AW2374" s="16" t="s">
        <v>2386</v>
      </c>
      <c r="AX2374" s="16" t="s">
        <v>204</v>
      </c>
      <c r="AY2374" s="16" t="s">
        <v>207</v>
      </c>
      <c r="AZ2374" s="16" t="s">
        <v>207</v>
      </c>
      <c r="BA2374" s="16" t="s">
        <v>207</v>
      </c>
      <c r="BB2374" s="16" t="s">
        <v>207</v>
      </c>
      <c r="BC2374" s="16">
        <v>1</v>
      </c>
      <c r="BD2374" s="16">
        <f t="shared" si="484"/>
        <v>3.5</v>
      </c>
      <c r="BE2374" s="16">
        <f t="shared" si="485"/>
        <v>1708.75</v>
      </c>
      <c r="BF2374" s="16">
        <v>0</v>
      </c>
      <c r="BG2374" s="16">
        <f t="shared" si="486"/>
        <v>1200</v>
      </c>
      <c r="BH2374" s="16">
        <f t="shared" si="487"/>
        <v>640</v>
      </c>
      <c r="BI2374" s="16">
        <f t="shared" si="488"/>
        <v>8</v>
      </c>
    </row>
    <row r="2375" spans="1:61" ht="20.149999999999999" customHeight="1" x14ac:dyDescent="0.35">
      <c r="A2375">
        <v>2374</v>
      </c>
      <c r="B2375" t="s">
        <v>360</v>
      </c>
      <c r="C2375" t="s">
        <v>8987</v>
      </c>
      <c r="D2375" s="15" t="s">
        <v>2657</v>
      </c>
      <c r="E2375" s="12" t="s">
        <v>93</v>
      </c>
      <c r="G2375" s="12" t="s">
        <v>2567</v>
      </c>
      <c r="H2375" s="12" t="s">
        <v>2414</v>
      </c>
      <c r="I2375" s="12" t="s">
        <v>92</v>
      </c>
      <c r="J2375" s="12" t="s">
        <v>2401</v>
      </c>
      <c r="K2375" s="12" t="s">
        <v>5619</v>
      </c>
      <c r="N2375" s="16" t="s">
        <v>206</v>
      </c>
      <c r="O2375" s="16" t="s">
        <v>443</v>
      </c>
      <c r="P2375" s="12" t="s">
        <v>131</v>
      </c>
      <c r="Q2375" s="16">
        <v>2023</v>
      </c>
      <c r="R2375" s="16">
        <v>1</v>
      </c>
      <c r="T2375" s="16">
        <v>0</v>
      </c>
      <c r="V2375" s="12" t="s">
        <v>204</v>
      </c>
      <c r="W2375" s="12" t="s">
        <v>204</v>
      </c>
      <c r="X2375" s="16">
        <v>1</v>
      </c>
      <c r="Y2375" s="16">
        <v>8</v>
      </c>
      <c r="Z2375" s="16">
        <v>1</v>
      </c>
      <c r="AA2375" s="16">
        <f t="shared" si="489"/>
        <v>120</v>
      </c>
      <c r="AB2375" s="16" t="s">
        <v>2404</v>
      </c>
      <c r="AC2375" s="16" t="s">
        <v>2416</v>
      </c>
      <c r="AD2375" s="16">
        <f t="shared" si="473"/>
        <v>42000</v>
      </c>
      <c r="AE2375" s="16">
        <f t="shared" si="474"/>
        <v>350</v>
      </c>
      <c r="AF2375" s="16">
        <f t="shared" si="475"/>
        <v>131250</v>
      </c>
      <c r="AG2375" s="16">
        <f t="shared" si="476"/>
        <v>100</v>
      </c>
      <c r="AH2375" s="12">
        <f t="shared" si="477"/>
        <v>0</v>
      </c>
      <c r="AI2375" s="16">
        <f t="shared" si="478"/>
        <v>7</v>
      </c>
      <c r="AJ2375" s="16">
        <f t="shared" si="479"/>
        <v>24150</v>
      </c>
      <c r="AK2375" s="16">
        <f t="shared" si="480"/>
        <v>500</v>
      </c>
      <c r="AL2375" s="16">
        <f t="shared" si="481"/>
        <v>5000</v>
      </c>
      <c r="AM2375" s="16">
        <f t="shared" si="482"/>
        <v>71000</v>
      </c>
      <c r="AN2375" s="16">
        <f t="shared" si="483"/>
        <v>273400</v>
      </c>
      <c r="AO2375" s="12" t="s">
        <v>1486</v>
      </c>
      <c r="AP2375" s="16">
        <v>1</v>
      </c>
      <c r="AQ2375" s="16" t="s">
        <v>204</v>
      </c>
      <c r="AS2375" s="16" t="s">
        <v>2422</v>
      </c>
      <c r="AT2375" s="16" t="s">
        <v>2418</v>
      </c>
      <c r="AU2375" t="s">
        <v>2384</v>
      </c>
      <c r="AV2375" s="15" t="s">
        <v>2635</v>
      </c>
      <c r="AW2375" s="16" t="s">
        <v>2386</v>
      </c>
      <c r="AX2375" s="16" t="s">
        <v>204</v>
      </c>
      <c r="AY2375" s="16" t="s">
        <v>207</v>
      </c>
      <c r="AZ2375" s="16" t="s">
        <v>207</v>
      </c>
      <c r="BA2375" s="16" t="s">
        <v>207</v>
      </c>
      <c r="BB2375" s="16" t="s">
        <v>207</v>
      </c>
      <c r="BC2375" s="16">
        <v>1</v>
      </c>
      <c r="BD2375" s="16">
        <f t="shared" si="484"/>
        <v>3.5</v>
      </c>
      <c r="BE2375" s="16">
        <f t="shared" si="485"/>
        <v>1708.75</v>
      </c>
      <c r="BF2375" s="16">
        <v>0</v>
      </c>
      <c r="BG2375" s="16">
        <f t="shared" si="486"/>
        <v>1200</v>
      </c>
      <c r="BH2375" s="16">
        <f t="shared" si="487"/>
        <v>640</v>
      </c>
      <c r="BI2375" s="16">
        <f t="shared" si="488"/>
        <v>8</v>
      </c>
    </row>
    <row r="2376" spans="1:61" ht="20.149999999999999" customHeight="1" x14ac:dyDescent="0.35">
      <c r="A2376">
        <v>2375</v>
      </c>
      <c r="B2376" t="s">
        <v>360</v>
      </c>
      <c r="C2376" t="s">
        <v>8988</v>
      </c>
      <c r="D2376" s="15" t="s">
        <v>328</v>
      </c>
      <c r="E2376" s="12" t="s">
        <v>98</v>
      </c>
      <c r="G2376" s="12" t="s">
        <v>2567</v>
      </c>
      <c r="H2376" s="12" t="s">
        <v>2414</v>
      </c>
      <c r="I2376" s="12" t="s">
        <v>92</v>
      </c>
      <c r="J2376" s="12" t="s">
        <v>2401</v>
      </c>
      <c r="K2376" s="12" t="s">
        <v>5619</v>
      </c>
      <c r="N2376" s="16" t="s">
        <v>206</v>
      </c>
      <c r="O2376" s="16" t="s">
        <v>443</v>
      </c>
      <c r="P2376" s="12" t="s">
        <v>131</v>
      </c>
      <c r="Q2376" s="16">
        <v>2023</v>
      </c>
      <c r="R2376" s="16">
        <v>0.4</v>
      </c>
      <c r="T2376" s="16">
        <v>0</v>
      </c>
      <c r="V2376" s="12" t="s">
        <v>204</v>
      </c>
      <c r="W2376" s="12" t="s">
        <v>204</v>
      </c>
      <c r="X2376" s="16">
        <v>1</v>
      </c>
      <c r="Y2376" s="16">
        <v>8</v>
      </c>
      <c r="Z2376" s="16">
        <v>0.4</v>
      </c>
      <c r="AA2376" s="16">
        <f t="shared" si="489"/>
        <v>48</v>
      </c>
      <c r="AB2376" s="16" t="s">
        <v>2404</v>
      </c>
      <c r="AC2376" s="16" t="s">
        <v>2416</v>
      </c>
      <c r="AD2376" s="16">
        <f t="shared" si="473"/>
        <v>16800</v>
      </c>
      <c r="AE2376" s="16">
        <f t="shared" si="474"/>
        <v>140</v>
      </c>
      <c r="AF2376" s="16">
        <f t="shared" si="475"/>
        <v>52500</v>
      </c>
      <c r="AG2376" s="16">
        <f t="shared" si="476"/>
        <v>40</v>
      </c>
      <c r="AH2376" s="12">
        <f t="shared" si="477"/>
        <v>0</v>
      </c>
      <c r="AI2376" s="16">
        <f t="shared" si="478"/>
        <v>2.8000000000000003</v>
      </c>
      <c r="AJ2376" s="16">
        <f t="shared" si="479"/>
        <v>9660.0000000000018</v>
      </c>
      <c r="AK2376" s="16">
        <f t="shared" si="480"/>
        <v>200</v>
      </c>
      <c r="AL2376" s="16">
        <f t="shared" si="481"/>
        <v>2000</v>
      </c>
      <c r="AM2376" s="16">
        <f t="shared" si="482"/>
        <v>28400</v>
      </c>
      <c r="AN2376" s="16">
        <f t="shared" si="483"/>
        <v>109360</v>
      </c>
      <c r="AO2376" s="12" t="s">
        <v>1486</v>
      </c>
      <c r="AP2376" s="16">
        <v>0.4</v>
      </c>
      <c r="AQ2376" s="16" t="s">
        <v>204</v>
      </c>
      <c r="AS2376" s="16" t="s">
        <v>2422</v>
      </c>
      <c r="AT2376" s="16" t="s">
        <v>2418</v>
      </c>
      <c r="AU2376" t="s">
        <v>2384</v>
      </c>
      <c r="AV2376" s="15" t="s">
        <v>2635</v>
      </c>
      <c r="AW2376" s="16" t="s">
        <v>2386</v>
      </c>
      <c r="AX2376" s="16" t="s">
        <v>204</v>
      </c>
      <c r="AY2376" s="16" t="s">
        <v>207</v>
      </c>
      <c r="AZ2376" s="16" t="s">
        <v>207</v>
      </c>
      <c r="BA2376" s="16" t="s">
        <v>207</v>
      </c>
      <c r="BB2376" s="16" t="s">
        <v>207</v>
      </c>
      <c r="BC2376" s="16">
        <v>0.4</v>
      </c>
      <c r="BD2376" s="16">
        <f t="shared" si="484"/>
        <v>1.4000000000000001</v>
      </c>
      <c r="BE2376" s="16">
        <f t="shared" si="485"/>
        <v>683.5</v>
      </c>
      <c r="BF2376" s="16">
        <v>0</v>
      </c>
      <c r="BG2376" s="16">
        <f t="shared" si="486"/>
        <v>480</v>
      </c>
      <c r="BH2376" s="16">
        <f t="shared" si="487"/>
        <v>256</v>
      </c>
      <c r="BI2376" s="16">
        <f t="shared" si="488"/>
        <v>3.2</v>
      </c>
    </row>
    <row r="2377" spans="1:61" ht="20.149999999999999" customHeight="1" x14ac:dyDescent="0.35">
      <c r="A2377">
        <v>2376</v>
      </c>
      <c r="B2377" t="s">
        <v>360</v>
      </c>
      <c r="C2377" t="s">
        <v>8989</v>
      </c>
      <c r="D2377" s="15" t="s">
        <v>2658</v>
      </c>
      <c r="E2377" s="12" t="s">
        <v>98</v>
      </c>
      <c r="G2377" s="12" t="s">
        <v>2567</v>
      </c>
      <c r="H2377" s="12" t="s">
        <v>2414</v>
      </c>
      <c r="I2377" s="12" t="s">
        <v>92</v>
      </c>
      <c r="J2377" s="12" t="s">
        <v>2401</v>
      </c>
      <c r="K2377" s="12" t="s">
        <v>5619</v>
      </c>
      <c r="N2377" s="16" t="s">
        <v>206</v>
      </c>
      <c r="O2377" s="16" t="s">
        <v>443</v>
      </c>
      <c r="P2377" s="12" t="s">
        <v>131</v>
      </c>
      <c r="Q2377" s="16">
        <v>2023</v>
      </c>
      <c r="R2377" s="16">
        <v>1</v>
      </c>
      <c r="T2377" s="16">
        <v>0</v>
      </c>
      <c r="V2377" s="12" t="s">
        <v>204</v>
      </c>
      <c r="W2377" s="12" t="s">
        <v>204</v>
      </c>
      <c r="X2377" s="16">
        <v>2</v>
      </c>
      <c r="Y2377" s="16">
        <v>9</v>
      </c>
      <c r="Z2377" s="16">
        <v>1</v>
      </c>
      <c r="AA2377" s="16">
        <f t="shared" si="489"/>
        <v>120</v>
      </c>
      <c r="AB2377" s="16" t="s">
        <v>2404</v>
      </c>
      <c r="AC2377" s="16" t="s">
        <v>2416</v>
      </c>
      <c r="AD2377" s="16">
        <f t="shared" si="473"/>
        <v>42000</v>
      </c>
      <c r="AE2377" s="16">
        <f t="shared" si="474"/>
        <v>350</v>
      </c>
      <c r="AF2377" s="16">
        <f t="shared" si="475"/>
        <v>131250</v>
      </c>
      <c r="AG2377" s="16">
        <f t="shared" si="476"/>
        <v>100</v>
      </c>
      <c r="AH2377" s="12">
        <f t="shared" si="477"/>
        <v>0</v>
      </c>
      <c r="AI2377" s="16">
        <f t="shared" si="478"/>
        <v>7</v>
      </c>
      <c r="AJ2377" s="16">
        <f t="shared" si="479"/>
        <v>24150</v>
      </c>
      <c r="AK2377" s="16">
        <f t="shared" si="480"/>
        <v>500</v>
      </c>
      <c r="AL2377" s="16">
        <f t="shared" si="481"/>
        <v>5000</v>
      </c>
      <c r="AM2377" s="16">
        <f t="shared" si="482"/>
        <v>71000</v>
      </c>
      <c r="AN2377" s="16">
        <f t="shared" si="483"/>
        <v>273400</v>
      </c>
      <c r="AO2377" s="12" t="s">
        <v>1486</v>
      </c>
      <c r="AP2377" s="16">
        <v>1</v>
      </c>
      <c r="AQ2377" s="16" t="s">
        <v>204</v>
      </c>
      <c r="AS2377" s="16" t="s">
        <v>2422</v>
      </c>
      <c r="AT2377" s="16" t="s">
        <v>2418</v>
      </c>
      <c r="AU2377" t="s">
        <v>2384</v>
      </c>
      <c r="AV2377" s="15" t="s">
        <v>2635</v>
      </c>
      <c r="AW2377" s="16" t="s">
        <v>2386</v>
      </c>
      <c r="AX2377" s="16" t="s">
        <v>204</v>
      </c>
      <c r="AY2377" s="16" t="s">
        <v>207</v>
      </c>
      <c r="AZ2377" s="16" t="s">
        <v>207</v>
      </c>
      <c r="BA2377" s="16" t="s">
        <v>207</v>
      </c>
      <c r="BB2377" s="16" t="s">
        <v>207</v>
      </c>
      <c r="BC2377" s="16">
        <v>1</v>
      </c>
      <c r="BD2377" s="16">
        <f t="shared" si="484"/>
        <v>3.5</v>
      </c>
      <c r="BE2377" s="16">
        <f t="shared" si="485"/>
        <v>1708.75</v>
      </c>
      <c r="BG2377" s="16">
        <f t="shared" si="486"/>
        <v>1200</v>
      </c>
      <c r="BH2377" s="16">
        <f t="shared" si="487"/>
        <v>640</v>
      </c>
      <c r="BI2377" s="16">
        <f t="shared" si="488"/>
        <v>8</v>
      </c>
    </row>
    <row r="2378" spans="1:61" ht="20.149999999999999" customHeight="1" x14ac:dyDescent="0.35">
      <c r="A2378">
        <v>2377</v>
      </c>
      <c r="B2378" t="s">
        <v>360</v>
      </c>
      <c r="C2378" t="s">
        <v>8990</v>
      </c>
      <c r="D2378" s="15" t="s">
        <v>329</v>
      </c>
      <c r="E2378" s="12" t="s">
        <v>98</v>
      </c>
      <c r="G2378" s="12" t="s">
        <v>2567</v>
      </c>
      <c r="H2378" s="12" t="s">
        <v>2414</v>
      </c>
      <c r="I2378" s="12" t="s">
        <v>92</v>
      </c>
      <c r="J2378" s="12" t="s">
        <v>2401</v>
      </c>
      <c r="K2378" s="12" t="s">
        <v>5619</v>
      </c>
      <c r="N2378" s="16" t="s">
        <v>206</v>
      </c>
      <c r="O2378" s="16" t="s">
        <v>443</v>
      </c>
      <c r="P2378" s="12" t="s">
        <v>131</v>
      </c>
      <c r="Q2378" s="16">
        <v>2023</v>
      </c>
      <c r="R2378" s="16">
        <v>0.5</v>
      </c>
      <c r="T2378" s="16">
        <v>0</v>
      </c>
      <c r="V2378" s="12" t="s">
        <v>204</v>
      </c>
      <c r="W2378" s="12" t="s">
        <v>204</v>
      </c>
      <c r="X2378" s="16">
        <v>1</v>
      </c>
      <c r="Y2378" s="16">
        <v>3</v>
      </c>
      <c r="Z2378" s="16">
        <v>0.5</v>
      </c>
      <c r="AA2378" s="16">
        <f t="shared" si="489"/>
        <v>60</v>
      </c>
      <c r="AB2378" s="16" t="s">
        <v>2404</v>
      </c>
      <c r="AC2378" s="16" t="s">
        <v>2416</v>
      </c>
      <c r="AD2378" s="16">
        <f t="shared" si="473"/>
        <v>21000</v>
      </c>
      <c r="AE2378" s="16">
        <f t="shared" si="474"/>
        <v>175</v>
      </c>
      <c r="AF2378" s="16">
        <f t="shared" si="475"/>
        <v>65625</v>
      </c>
      <c r="AG2378" s="16">
        <f t="shared" si="476"/>
        <v>50</v>
      </c>
      <c r="AH2378" s="12">
        <f t="shared" si="477"/>
        <v>0</v>
      </c>
      <c r="AI2378" s="16">
        <f t="shared" si="478"/>
        <v>3.5</v>
      </c>
      <c r="AJ2378" s="16">
        <f t="shared" si="479"/>
        <v>12075</v>
      </c>
      <c r="AK2378" s="16">
        <f t="shared" si="480"/>
        <v>250</v>
      </c>
      <c r="AL2378" s="16">
        <f t="shared" si="481"/>
        <v>2500</v>
      </c>
      <c r="AM2378" s="16">
        <f t="shared" si="482"/>
        <v>35500</v>
      </c>
      <c r="AN2378" s="16">
        <f t="shared" si="483"/>
        <v>136700</v>
      </c>
      <c r="AO2378" s="12" t="s">
        <v>1486</v>
      </c>
      <c r="AP2378" s="16">
        <v>0.5</v>
      </c>
      <c r="AQ2378" s="16" t="s">
        <v>204</v>
      </c>
      <c r="AS2378" s="16" t="s">
        <v>2422</v>
      </c>
      <c r="AT2378" s="16" t="s">
        <v>2418</v>
      </c>
      <c r="AU2378" t="s">
        <v>2384</v>
      </c>
      <c r="AV2378" s="15" t="s">
        <v>2635</v>
      </c>
      <c r="AW2378" s="16" t="s">
        <v>2386</v>
      </c>
      <c r="AX2378" s="16" t="s">
        <v>204</v>
      </c>
      <c r="AY2378" s="16" t="s">
        <v>207</v>
      </c>
      <c r="AZ2378" s="16" t="s">
        <v>207</v>
      </c>
      <c r="BA2378" s="16" t="s">
        <v>207</v>
      </c>
      <c r="BB2378" s="16" t="s">
        <v>207</v>
      </c>
      <c r="BC2378" s="16">
        <v>0.5</v>
      </c>
      <c r="BD2378" s="16">
        <f t="shared" si="484"/>
        <v>1.75</v>
      </c>
      <c r="BE2378" s="16">
        <f t="shared" si="485"/>
        <v>854.375</v>
      </c>
      <c r="BG2378" s="16">
        <f t="shared" si="486"/>
        <v>600</v>
      </c>
      <c r="BH2378" s="16">
        <f t="shared" si="487"/>
        <v>320</v>
      </c>
      <c r="BI2378" s="16">
        <f t="shared" si="488"/>
        <v>4</v>
      </c>
    </row>
    <row r="2379" spans="1:61" ht="20.149999999999999" customHeight="1" x14ac:dyDescent="0.35">
      <c r="A2379">
        <v>2378</v>
      </c>
      <c r="B2379" t="s">
        <v>360</v>
      </c>
      <c r="C2379" t="s">
        <v>8991</v>
      </c>
      <c r="D2379" s="15" t="s">
        <v>355</v>
      </c>
      <c r="E2379" s="12" t="s">
        <v>98</v>
      </c>
      <c r="G2379" s="12" t="s">
        <v>2567</v>
      </c>
      <c r="H2379" s="12" t="s">
        <v>2414</v>
      </c>
      <c r="I2379" s="12" t="s">
        <v>92</v>
      </c>
      <c r="J2379" s="12" t="s">
        <v>2401</v>
      </c>
      <c r="K2379" s="12" t="s">
        <v>5619</v>
      </c>
      <c r="N2379" s="16" t="s">
        <v>206</v>
      </c>
      <c r="O2379" s="16" t="s">
        <v>443</v>
      </c>
      <c r="P2379" s="12" t="s">
        <v>131</v>
      </c>
      <c r="Q2379" s="16">
        <v>2023</v>
      </c>
      <c r="R2379" s="16">
        <v>1.1499999999999999</v>
      </c>
      <c r="T2379" s="16">
        <v>0</v>
      </c>
      <c r="V2379" s="12" t="s">
        <v>204</v>
      </c>
      <c r="W2379" s="12" t="s">
        <v>204</v>
      </c>
      <c r="X2379" s="16">
        <v>2</v>
      </c>
      <c r="Y2379" s="16">
        <v>4</v>
      </c>
      <c r="Z2379" s="16">
        <v>1.1499999999999999</v>
      </c>
      <c r="AA2379" s="16">
        <f t="shared" si="489"/>
        <v>138</v>
      </c>
      <c r="AB2379" s="16" t="s">
        <v>2404</v>
      </c>
      <c r="AC2379" s="16" t="s">
        <v>2416</v>
      </c>
      <c r="AD2379" s="16">
        <f t="shared" si="473"/>
        <v>48300</v>
      </c>
      <c r="AE2379" s="16">
        <f t="shared" si="474"/>
        <v>402.49999999999994</v>
      </c>
      <c r="AF2379" s="16">
        <f t="shared" si="475"/>
        <v>150937.49999999997</v>
      </c>
      <c r="AG2379" s="16">
        <f t="shared" si="476"/>
        <v>114.99999999999999</v>
      </c>
      <c r="AH2379" s="12">
        <f t="shared" si="477"/>
        <v>0</v>
      </c>
      <c r="AI2379" s="16">
        <f t="shared" si="478"/>
        <v>8.0499999999999989</v>
      </c>
      <c r="AJ2379" s="16">
        <f t="shared" si="479"/>
        <v>27772.499999999996</v>
      </c>
      <c r="AK2379" s="16">
        <f t="shared" si="480"/>
        <v>575</v>
      </c>
      <c r="AL2379" s="16">
        <f t="shared" si="481"/>
        <v>5750</v>
      </c>
      <c r="AM2379" s="16">
        <f t="shared" si="482"/>
        <v>81650</v>
      </c>
      <c r="AN2379" s="16">
        <f t="shared" si="483"/>
        <v>314410</v>
      </c>
      <c r="AO2379" s="12" t="s">
        <v>1486</v>
      </c>
      <c r="AP2379" s="16">
        <v>1.1499999999999999</v>
      </c>
      <c r="AQ2379" s="16" t="s">
        <v>204</v>
      </c>
      <c r="AS2379" s="16" t="s">
        <v>2422</v>
      </c>
      <c r="AT2379" s="16" t="s">
        <v>2418</v>
      </c>
      <c r="AU2379" t="s">
        <v>2384</v>
      </c>
      <c r="AV2379" s="15" t="s">
        <v>2635</v>
      </c>
      <c r="AW2379" s="16" t="s">
        <v>2386</v>
      </c>
      <c r="AX2379" s="16" t="s">
        <v>204</v>
      </c>
      <c r="AY2379" s="16" t="s">
        <v>207</v>
      </c>
      <c r="AZ2379" s="16" t="s">
        <v>207</v>
      </c>
      <c r="BA2379" s="16" t="s">
        <v>207</v>
      </c>
      <c r="BB2379" s="16" t="s">
        <v>207</v>
      </c>
      <c r="BC2379" s="16">
        <v>1.1499999999999999</v>
      </c>
      <c r="BD2379" s="16">
        <f t="shared" si="484"/>
        <v>4.0249999999999995</v>
      </c>
      <c r="BE2379" s="16">
        <f t="shared" si="485"/>
        <v>1965.0625</v>
      </c>
      <c r="BG2379" s="16">
        <f t="shared" si="486"/>
        <v>1380</v>
      </c>
      <c r="BH2379" s="16">
        <f t="shared" si="487"/>
        <v>736</v>
      </c>
      <c r="BI2379" s="16">
        <f t="shared" si="488"/>
        <v>9.1999999999999993</v>
      </c>
    </row>
    <row r="2380" spans="1:61" ht="20.149999999999999" customHeight="1" x14ac:dyDescent="0.35">
      <c r="A2380">
        <v>2379</v>
      </c>
      <c r="B2380" t="s">
        <v>360</v>
      </c>
      <c r="C2380" t="s">
        <v>8992</v>
      </c>
      <c r="D2380" s="15" t="s">
        <v>330</v>
      </c>
      <c r="E2380" s="12" t="s">
        <v>98</v>
      </c>
      <c r="G2380" s="12" t="s">
        <v>2567</v>
      </c>
      <c r="H2380" s="12" t="s">
        <v>2414</v>
      </c>
      <c r="I2380" s="12" t="s">
        <v>92</v>
      </c>
      <c r="J2380" s="12" t="s">
        <v>2401</v>
      </c>
      <c r="K2380" s="12" t="s">
        <v>5619</v>
      </c>
      <c r="N2380" s="16" t="s">
        <v>205</v>
      </c>
      <c r="O2380" s="16" t="s">
        <v>443</v>
      </c>
      <c r="P2380" s="12" t="s">
        <v>131</v>
      </c>
      <c r="Q2380" s="16">
        <v>2023</v>
      </c>
      <c r="R2380" s="16">
        <v>4</v>
      </c>
      <c r="T2380" s="16">
        <v>0</v>
      </c>
      <c r="V2380" s="12" t="s">
        <v>204</v>
      </c>
      <c r="W2380" s="12" t="s">
        <v>204</v>
      </c>
      <c r="X2380" s="16">
        <v>1</v>
      </c>
      <c r="Y2380" s="16">
        <v>8</v>
      </c>
      <c r="Z2380" s="16">
        <v>4</v>
      </c>
      <c r="AA2380" s="16">
        <f t="shared" si="489"/>
        <v>480</v>
      </c>
      <c r="AB2380" s="16" t="s">
        <v>2404</v>
      </c>
      <c r="AC2380" s="16" t="s">
        <v>2416</v>
      </c>
      <c r="AD2380" s="16">
        <f t="shared" si="473"/>
        <v>168000</v>
      </c>
      <c r="AE2380" s="16">
        <f t="shared" si="474"/>
        <v>1400</v>
      </c>
      <c r="AF2380" s="16">
        <f t="shared" si="475"/>
        <v>525000</v>
      </c>
      <c r="AG2380" s="16">
        <f t="shared" si="476"/>
        <v>400</v>
      </c>
      <c r="AH2380" s="12">
        <f t="shared" si="477"/>
        <v>0</v>
      </c>
      <c r="AI2380" s="16">
        <f t="shared" si="478"/>
        <v>28</v>
      </c>
      <c r="AJ2380" s="16">
        <f t="shared" si="479"/>
        <v>96600</v>
      </c>
      <c r="AK2380" s="16">
        <f t="shared" si="480"/>
        <v>2000</v>
      </c>
      <c r="AL2380" s="16">
        <f t="shared" si="481"/>
        <v>20000</v>
      </c>
      <c r="AM2380" s="16">
        <f t="shared" si="482"/>
        <v>284000</v>
      </c>
      <c r="AN2380" s="16">
        <f t="shared" si="483"/>
        <v>1093600</v>
      </c>
      <c r="AO2380" s="12" t="s">
        <v>1486</v>
      </c>
      <c r="AP2380" s="16">
        <v>4</v>
      </c>
      <c r="AQ2380" s="16" t="s">
        <v>204</v>
      </c>
      <c r="AS2380" s="16" t="s">
        <v>2422</v>
      </c>
      <c r="AT2380" s="16" t="s">
        <v>2418</v>
      </c>
      <c r="AU2380" t="s">
        <v>2384</v>
      </c>
      <c r="AV2380" s="15" t="s">
        <v>2635</v>
      </c>
      <c r="AW2380" s="16" t="s">
        <v>2386</v>
      </c>
      <c r="AX2380" s="16" t="s">
        <v>204</v>
      </c>
      <c r="AY2380" s="16" t="s">
        <v>207</v>
      </c>
      <c r="AZ2380" s="16" t="s">
        <v>207</v>
      </c>
      <c r="BA2380" s="16" t="s">
        <v>207</v>
      </c>
      <c r="BB2380" s="16" t="s">
        <v>207</v>
      </c>
      <c r="BC2380" s="16">
        <v>4</v>
      </c>
      <c r="BD2380" s="16">
        <f t="shared" si="484"/>
        <v>14</v>
      </c>
      <c r="BE2380" s="16">
        <f t="shared" si="485"/>
        <v>6835</v>
      </c>
      <c r="BG2380" s="16">
        <f t="shared" si="486"/>
        <v>4800</v>
      </c>
      <c r="BH2380" s="16">
        <f t="shared" si="487"/>
        <v>2560</v>
      </c>
      <c r="BI2380" s="16">
        <f t="shared" si="488"/>
        <v>32</v>
      </c>
    </row>
    <row r="2381" spans="1:61" ht="20.149999999999999" customHeight="1" x14ac:dyDescent="0.35">
      <c r="A2381">
        <v>2380</v>
      </c>
      <c r="B2381" t="s">
        <v>360</v>
      </c>
      <c r="C2381" t="s">
        <v>8993</v>
      </c>
      <c r="D2381" s="15" t="s">
        <v>2659</v>
      </c>
      <c r="E2381" s="12" t="s">
        <v>93</v>
      </c>
      <c r="G2381" s="12" t="s">
        <v>2567</v>
      </c>
      <c r="H2381" s="12" t="s">
        <v>2414</v>
      </c>
      <c r="I2381" s="12" t="s">
        <v>92</v>
      </c>
      <c r="J2381" s="12" t="s">
        <v>2401</v>
      </c>
      <c r="K2381" s="12" t="s">
        <v>5619</v>
      </c>
      <c r="N2381" s="16" t="s">
        <v>206</v>
      </c>
      <c r="O2381" s="16" t="s">
        <v>443</v>
      </c>
      <c r="P2381" s="12" t="s">
        <v>131</v>
      </c>
      <c r="Q2381" s="16">
        <v>2023</v>
      </c>
      <c r="R2381" s="16">
        <v>4.5</v>
      </c>
      <c r="T2381" s="16">
        <v>0</v>
      </c>
      <c r="V2381" s="12" t="s">
        <v>204</v>
      </c>
      <c r="W2381" s="12" t="s">
        <v>204</v>
      </c>
      <c r="X2381" s="16">
        <v>1</v>
      </c>
      <c r="Y2381" s="16">
        <v>4</v>
      </c>
      <c r="Z2381" s="16">
        <v>4.5</v>
      </c>
      <c r="AA2381" s="16">
        <f t="shared" si="489"/>
        <v>540</v>
      </c>
      <c r="AB2381" s="16" t="s">
        <v>2404</v>
      </c>
      <c r="AC2381" s="16" t="s">
        <v>2416</v>
      </c>
      <c r="AD2381" s="16">
        <f t="shared" si="473"/>
        <v>189000</v>
      </c>
      <c r="AE2381" s="16">
        <f t="shared" si="474"/>
        <v>1575</v>
      </c>
      <c r="AF2381" s="16">
        <f t="shared" si="475"/>
        <v>590625</v>
      </c>
      <c r="AG2381" s="16">
        <f t="shared" si="476"/>
        <v>450</v>
      </c>
      <c r="AH2381" s="12">
        <f t="shared" si="477"/>
        <v>0</v>
      </c>
      <c r="AI2381" s="16">
        <f t="shared" si="478"/>
        <v>31.5</v>
      </c>
      <c r="AJ2381" s="16">
        <f t="shared" si="479"/>
        <v>108675</v>
      </c>
      <c r="AK2381" s="16">
        <f t="shared" si="480"/>
        <v>2250</v>
      </c>
      <c r="AL2381" s="16">
        <f t="shared" si="481"/>
        <v>22500</v>
      </c>
      <c r="AM2381" s="16">
        <f t="shared" si="482"/>
        <v>319500</v>
      </c>
      <c r="AN2381" s="16">
        <f t="shared" si="483"/>
        <v>1230300</v>
      </c>
      <c r="AO2381" s="12" t="s">
        <v>1486</v>
      </c>
      <c r="AP2381" s="16">
        <v>4.5</v>
      </c>
      <c r="AQ2381" s="16" t="s">
        <v>204</v>
      </c>
      <c r="AS2381" s="16" t="s">
        <v>2422</v>
      </c>
      <c r="AT2381" s="16" t="s">
        <v>2418</v>
      </c>
      <c r="AU2381" t="s">
        <v>2384</v>
      </c>
      <c r="AV2381" s="15" t="s">
        <v>2635</v>
      </c>
      <c r="AW2381" s="16" t="s">
        <v>2386</v>
      </c>
      <c r="AX2381" s="16" t="s">
        <v>204</v>
      </c>
      <c r="AY2381" s="16" t="s">
        <v>207</v>
      </c>
      <c r="AZ2381" s="16" t="s">
        <v>207</v>
      </c>
      <c r="BA2381" s="16" t="s">
        <v>207</v>
      </c>
      <c r="BB2381" s="16" t="s">
        <v>207</v>
      </c>
      <c r="BC2381" s="16">
        <v>4.5</v>
      </c>
      <c r="BD2381" s="16">
        <f t="shared" si="484"/>
        <v>15.75</v>
      </c>
      <c r="BE2381" s="16">
        <f t="shared" si="485"/>
        <v>7689.375</v>
      </c>
      <c r="BG2381" s="16">
        <f t="shared" si="486"/>
        <v>5400</v>
      </c>
      <c r="BH2381" s="16">
        <f t="shared" si="487"/>
        <v>2880</v>
      </c>
      <c r="BI2381" s="16">
        <f t="shared" si="488"/>
        <v>36</v>
      </c>
    </row>
    <row r="2382" spans="1:61" ht="20.149999999999999" customHeight="1" x14ac:dyDescent="0.35">
      <c r="A2382">
        <v>2381</v>
      </c>
      <c r="B2382" t="s">
        <v>360</v>
      </c>
      <c r="C2382" t="s">
        <v>8994</v>
      </c>
      <c r="D2382" s="15" t="s">
        <v>2660</v>
      </c>
      <c r="E2382" s="12" t="s">
        <v>98</v>
      </c>
      <c r="G2382" s="12" t="s">
        <v>2567</v>
      </c>
      <c r="H2382" s="12" t="s">
        <v>2414</v>
      </c>
      <c r="I2382" s="12" t="s">
        <v>92</v>
      </c>
      <c r="J2382" s="12" t="s">
        <v>2401</v>
      </c>
      <c r="K2382" s="12" t="s">
        <v>5619</v>
      </c>
      <c r="N2382" s="16" t="s">
        <v>205</v>
      </c>
      <c r="O2382" s="16" t="s">
        <v>443</v>
      </c>
      <c r="P2382" s="12" t="s">
        <v>131</v>
      </c>
      <c r="Q2382" s="16">
        <v>2023</v>
      </c>
      <c r="R2382" s="16">
        <v>0.75</v>
      </c>
      <c r="T2382" s="16">
        <v>0</v>
      </c>
      <c r="V2382" s="12" t="s">
        <v>204</v>
      </c>
      <c r="W2382" s="12" t="s">
        <v>204</v>
      </c>
      <c r="X2382" s="16">
        <v>1</v>
      </c>
      <c r="Y2382" s="16">
        <v>17</v>
      </c>
      <c r="Z2382" s="16">
        <v>0.75</v>
      </c>
      <c r="AA2382" s="16">
        <f t="shared" si="489"/>
        <v>90</v>
      </c>
      <c r="AB2382" s="16" t="s">
        <v>2404</v>
      </c>
      <c r="AC2382" s="16" t="s">
        <v>2416</v>
      </c>
      <c r="AD2382" s="16">
        <f t="shared" si="473"/>
        <v>31500</v>
      </c>
      <c r="AE2382" s="16">
        <f t="shared" si="474"/>
        <v>262.5</v>
      </c>
      <c r="AF2382" s="16">
        <f t="shared" si="475"/>
        <v>98437.5</v>
      </c>
      <c r="AG2382" s="16">
        <f t="shared" si="476"/>
        <v>75</v>
      </c>
      <c r="AH2382" s="12">
        <f t="shared" si="477"/>
        <v>0</v>
      </c>
      <c r="AI2382" s="16">
        <f t="shared" si="478"/>
        <v>5.25</v>
      </c>
      <c r="AJ2382" s="16">
        <f t="shared" si="479"/>
        <v>18112.5</v>
      </c>
      <c r="AK2382" s="16">
        <f t="shared" si="480"/>
        <v>375</v>
      </c>
      <c r="AL2382" s="16">
        <f t="shared" si="481"/>
        <v>3750</v>
      </c>
      <c r="AM2382" s="16">
        <f t="shared" si="482"/>
        <v>53250</v>
      </c>
      <c r="AN2382" s="16">
        <f t="shared" si="483"/>
        <v>205050</v>
      </c>
      <c r="AO2382" s="12" t="s">
        <v>1486</v>
      </c>
      <c r="AP2382" s="16">
        <v>0.75</v>
      </c>
      <c r="AQ2382" s="16" t="s">
        <v>204</v>
      </c>
      <c r="AS2382" s="16" t="s">
        <v>2422</v>
      </c>
      <c r="AT2382" s="16" t="s">
        <v>2418</v>
      </c>
      <c r="AU2382" t="s">
        <v>2384</v>
      </c>
      <c r="AV2382" s="15" t="s">
        <v>2635</v>
      </c>
      <c r="AW2382" s="16" t="s">
        <v>2386</v>
      </c>
      <c r="AX2382" s="16" t="s">
        <v>204</v>
      </c>
      <c r="AY2382" s="16" t="s">
        <v>207</v>
      </c>
      <c r="AZ2382" s="16" t="s">
        <v>207</v>
      </c>
      <c r="BA2382" s="16" t="s">
        <v>207</v>
      </c>
      <c r="BB2382" s="16" t="s">
        <v>207</v>
      </c>
      <c r="BC2382" s="16">
        <v>0.75</v>
      </c>
      <c r="BD2382" s="16">
        <f t="shared" si="484"/>
        <v>2.625</v>
      </c>
      <c r="BE2382" s="16">
        <f t="shared" si="485"/>
        <v>1281.5625</v>
      </c>
      <c r="BG2382" s="16">
        <f t="shared" si="486"/>
        <v>900</v>
      </c>
      <c r="BH2382" s="16">
        <f t="shared" si="487"/>
        <v>480</v>
      </c>
      <c r="BI2382" s="16">
        <f t="shared" si="488"/>
        <v>6</v>
      </c>
    </row>
    <row r="2383" spans="1:61" ht="20.149999999999999" customHeight="1" x14ac:dyDescent="0.35">
      <c r="A2383">
        <v>2382</v>
      </c>
      <c r="B2383" t="s">
        <v>360</v>
      </c>
      <c r="C2383" t="s">
        <v>8995</v>
      </c>
      <c r="D2383" s="15" t="s">
        <v>2661</v>
      </c>
      <c r="E2383" s="12" t="s">
        <v>98</v>
      </c>
      <c r="G2383" s="12" t="s">
        <v>2567</v>
      </c>
      <c r="H2383" s="12" t="s">
        <v>2414</v>
      </c>
      <c r="I2383" s="12" t="s">
        <v>92</v>
      </c>
      <c r="J2383" s="12" t="s">
        <v>2401</v>
      </c>
      <c r="K2383" s="12" t="s">
        <v>5619</v>
      </c>
      <c r="N2383" s="16" t="s">
        <v>206</v>
      </c>
      <c r="O2383" s="16" t="s">
        <v>443</v>
      </c>
      <c r="P2383" s="12" t="s">
        <v>131</v>
      </c>
      <c r="Q2383" s="16">
        <v>2023</v>
      </c>
      <c r="R2383" s="16">
        <v>1.1499999999999999</v>
      </c>
      <c r="T2383" s="16">
        <v>0</v>
      </c>
      <c r="V2383" s="12" t="s">
        <v>204</v>
      </c>
      <c r="W2383" s="12" t="s">
        <v>204</v>
      </c>
      <c r="X2383" s="16">
        <v>1</v>
      </c>
      <c r="Y2383" s="16">
        <v>9</v>
      </c>
      <c r="Z2383" s="16">
        <v>1.1499999999999999</v>
      </c>
      <c r="AA2383" s="16">
        <f t="shared" si="489"/>
        <v>138</v>
      </c>
      <c r="AB2383" s="16" t="s">
        <v>2404</v>
      </c>
      <c r="AC2383" s="16" t="s">
        <v>2416</v>
      </c>
      <c r="AD2383" s="16">
        <f t="shared" si="473"/>
        <v>48300</v>
      </c>
      <c r="AE2383" s="16">
        <f t="shared" si="474"/>
        <v>402.49999999999994</v>
      </c>
      <c r="AF2383" s="16">
        <f t="shared" si="475"/>
        <v>150937.49999999997</v>
      </c>
      <c r="AG2383" s="16">
        <f t="shared" si="476"/>
        <v>114.99999999999999</v>
      </c>
      <c r="AH2383" s="12">
        <f t="shared" si="477"/>
        <v>0</v>
      </c>
      <c r="AI2383" s="16">
        <f t="shared" si="478"/>
        <v>8.0499999999999989</v>
      </c>
      <c r="AJ2383" s="16">
        <f t="shared" si="479"/>
        <v>27772.499999999996</v>
      </c>
      <c r="AK2383" s="16">
        <f t="shared" si="480"/>
        <v>575</v>
      </c>
      <c r="AL2383" s="16">
        <f t="shared" si="481"/>
        <v>5750</v>
      </c>
      <c r="AM2383" s="16">
        <f t="shared" si="482"/>
        <v>81650</v>
      </c>
      <c r="AN2383" s="16">
        <f t="shared" si="483"/>
        <v>314410</v>
      </c>
      <c r="AO2383" s="12" t="s">
        <v>1486</v>
      </c>
      <c r="AP2383" s="16">
        <v>1.1499999999999999</v>
      </c>
      <c r="AQ2383" s="16" t="s">
        <v>204</v>
      </c>
      <c r="AS2383" s="16" t="s">
        <v>2422</v>
      </c>
      <c r="AT2383" s="16" t="s">
        <v>2418</v>
      </c>
      <c r="AU2383" t="s">
        <v>2384</v>
      </c>
      <c r="AV2383" s="15" t="s">
        <v>2635</v>
      </c>
      <c r="AW2383" s="16" t="s">
        <v>2386</v>
      </c>
      <c r="AX2383" s="16" t="s">
        <v>204</v>
      </c>
      <c r="AY2383" s="16" t="s">
        <v>207</v>
      </c>
      <c r="AZ2383" s="16" t="s">
        <v>207</v>
      </c>
      <c r="BA2383" s="16" t="s">
        <v>207</v>
      </c>
      <c r="BB2383" s="16" t="s">
        <v>207</v>
      </c>
      <c r="BC2383" s="16">
        <v>1.1499999999999999</v>
      </c>
      <c r="BD2383" s="16">
        <f t="shared" si="484"/>
        <v>4.0249999999999995</v>
      </c>
      <c r="BE2383" s="16">
        <f t="shared" si="485"/>
        <v>1965.0625</v>
      </c>
      <c r="BG2383" s="16">
        <f t="shared" si="486"/>
        <v>1380</v>
      </c>
      <c r="BH2383" s="16">
        <f t="shared" si="487"/>
        <v>736</v>
      </c>
      <c r="BI2383" s="16">
        <f t="shared" si="488"/>
        <v>9.1999999999999993</v>
      </c>
    </row>
    <row r="2384" spans="1:61" ht="20.149999999999999" customHeight="1" x14ac:dyDescent="0.35">
      <c r="A2384">
        <v>2383</v>
      </c>
      <c r="B2384" t="s">
        <v>360</v>
      </c>
      <c r="C2384" t="s">
        <v>8996</v>
      </c>
      <c r="D2384" s="15" t="s">
        <v>306</v>
      </c>
      <c r="E2384" s="12" t="s">
        <v>98</v>
      </c>
      <c r="G2384" s="12" t="s">
        <v>2567</v>
      </c>
      <c r="H2384" s="12" t="s">
        <v>2414</v>
      </c>
      <c r="I2384" s="12" t="s">
        <v>92</v>
      </c>
      <c r="J2384" s="12" t="s">
        <v>2401</v>
      </c>
      <c r="K2384" s="12" t="s">
        <v>5619</v>
      </c>
      <c r="N2384" s="16" t="s">
        <v>206</v>
      </c>
      <c r="O2384" s="16" t="s">
        <v>443</v>
      </c>
      <c r="P2384" s="12" t="s">
        <v>131</v>
      </c>
      <c r="Q2384" s="16">
        <v>2023</v>
      </c>
      <c r="R2384" s="16">
        <v>2.5</v>
      </c>
      <c r="T2384" s="16">
        <v>0</v>
      </c>
      <c r="V2384" s="12" t="s">
        <v>204</v>
      </c>
      <c r="W2384" s="12" t="s">
        <v>204</v>
      </c>
      <c r="X2384" s="16">
        <v>1</v>
      </c>
      <c r="Y2384" s="16">
        <v>3</v>
      </c>
      <c r="Z2384" s="16">
        <v>2.5</v>
      </c>
      <c r="AA2384" s="16">
        <f t="shared" si="489"/>
        <v>300</v>
      </c>
      <c r="AB2384" s="16" t="s">
        <v>2404</v>
      </c>
      <c r="AC2384" s="16" t="s">
        <v>2416</v>
      </c>
      <c r="AD2384" s="16">
        <f t="shared" si="473"/>
        <v>105000</v>
      </c>
      <c r="AE2384" s="16">
        <f t="shared" si="474"/>
        <v>875</v>
      </c>
      <c r="AF2384" s="16">
        <f t="shared" si="475"/>
        <v>328125</v>
      </c>
      <c r="AG2384" s="16">
        <f t="shared" si="476"/>
        <v>250</v>
      </c>
      <c r="AH2384" s="12">
        <f t="shared" si="477"/>
        <v>0</v>
      </c>
      <c r="AI2384" s="16">
        <f t="shared" si="478"/>
        <v>17.5</v>
      </c>
      <c r="AJ2384" s="16">
        <f t="shared" si="479"/>
        <v>60375</v>
      </c>
      <c r="AK2384" s="16">
        <f t="shared" si="480"/>
        <v>1250</v>
      </c>
      <c r="AL2384" s="16">
        <f t="shared" si="481"/>
        <v>12500</v>
      </c>
      <c r="AM2384" s="16">
        <f t="shared" si="482"/>
        <v>177500</v>
      </c>
      <c r="AN2384" s="16">
        <f t="shared" si="483"/>
        <v>683500</v>
      </c>
      <c r="AO2384" s="12" t="s">
        <v>1486</v>
      </c>
      <c r="AP2384" s="16">
        <v>2.5</v>
      </c>
      <c r="AQ2384" s="16" t="s">
        <v>204</v>
      </c>
      <c r="AS2384" s="16" t="s">
        <v>2422</v>
      </c>
      <c r="AT2384" s="16" t="s">
        <v>2418</v>
      </c>
      <c r="AU2384" t="s">
        <v>2384</v>
      </c>
      <c r="AV2384" s="15" t="s">
        <v>2635</v>
      </c>
      <c r="AW2384" s="16" t="s">
        <v>2386</v>
      </c>
      <c r="AX2384" s="16" t="s">
        <v>204</v>
      </c>
      <c r="AY2384" s="16" t="s">
        <v>207</v>
      </c>
      <c r="AZ2384" s="16" t="s">
        <v>207</v>
      </c>
      <c r="BA2384" s="16" t="s">
        <v>207</v>
      </c>
      <c r="BB2384" s="16" t="s">
        <v>207</v>
      </c>
      <c r="BC2384" s="16">
        <v>2.5</v>
      </c>
      <c r="BD2384" s="16">
        <f t="shared" si="484"/>
        <v>8.75</v>
      </c>
      <c r="BE2384" s="16">
        <f t="shared" si="485"/>
        <v>4271.875</v>
      </c>
      <c r="BG2384" s="16">
        <f t="shared" si="486"/>
        <v>3000</v>
      </c>
      <c r="BH2384" s="16">
        <f t="shared" si="487"/>
        <v>1600</v>
      </c>
      <c r="BI2384" s="16">
        <f t="shared" si="488"/>
        <v>20</v>
      </c>
    </row>
    <row r="2385" spans="1:61" ht="20.149999999999999" customHeight="1" x14ac:dyDescent="0.35">
      <c r="A2385">
        <v>2384</v>
      </c>
      <c r="B2385" t="s">
        <v>360</v>
      </c>
      <c r="C2385" t="s">
        <v>8997</v>
      </c>
      <c r="D2385" s="15" t="s">
        <v>2662</v>
      </c>
      <c r="E2385" s="12" t="s">
        <v>98</v>
      </c>
      <c r="G2385" s="12" t="s">
        <v>2567</v>
      </c>
      <c r="H2385" s="12" t="s">
        <v>2414</v>
      </c>
      <c r="I2385" s="12" t="s">
        <v>92</v>
      </c>
      <c r="J2385" s="12" t="s">
        <v>2401</v>
      </c>
      <c r="K2385" s="12" t="s">
        <v>5619</v>
      </c>
      <c r="N2385" s="16" t="s">
        <v>206</v>
      </c>
      <c r="O2385" s="16" t="s">
        <v>443</v>
      </c>
      <c r="P2385" s="12" t="s">
        <v>131</v>
      </c>
      <c r="Q2385" s="16">
        <v>2023</v>
      </c>
      <c r="R2385" s="16">
        <v>1.6</v>
      </c>
      <c r="T2385" s="16">
        <v>0</v>
      </c>
      <c r="V2385" s="12" t="s">
        <v>204</v>
      </c>
      <c r="W2385" s="12" t="s">
        <v>204</v>
      </c>
      <c r="X2385" s="16">
        <v>2</v>
      </c>
      <c r="Y2385" s="16">
        <v>3</v>
      </c>
      <c r="Z2385" s="16">
        <v>1.6</v>
      </c>
      <c r="AA2385" s="16">
        <f t="shared" si="489"/>
        <v>192</v>
      </c>
      <c r="AB2385" s="16" t="s">
        <v>2404</v>
      </c>
      <c r="AC2385" s="16" t="s">
        <v>2416</v>
      </c>
      <c r="AD2385" s="16">
        <f t="shared" si="473"/>
        <v>67200</v>
      </c>
      <c r="AE2385" s="16">
        <f t="shared" si="474"/>
        <v>560</v>
      </c>
      <c r="AF2385" s="16">
        <f t="shared" si="475"/>
        <v>210000</v>
      </c>
      <c r="AG2385" s="16">
        <f t="shared" si="476"/>
        <v>160</v>
      </c>
      <c r="AH2385" s="12">
        <f t="shared" si="477"/>
        <v>0</v>
      </c>
      <c r="AI2385" s="16">
        <f t="shared" si="478"/>
        <v>11.200000000000001</v>
      </c>
      <c r="AJ2385" s="16">
        <f t="shared" si="479"/>
        <v>38640.000000000007</v>
      </c>
      <c r="AK2385" s="16">
        <f t="shared" si="480"/>
        <v>800</v>
      </c>
      <c r="AL2385" s="16">
        <f t="shared" si="481"/>
        <v>8000</v>
      </c>
      <c r="AM2385" s="16">
        <f t="shared" si="482"/>
        <v>113600</v>
      </c>
      <c r="AN2385" s="16">
        <f t="shared" si="483"/>
        <v>437440</v>
      </c>
      <c r="AO2385" s="12" t="s">
        <v>1486</v>
      </c>
      <c r="AP2385" s="16">
        <v>1.6</v>
      </c>
      <c r="AQ2385" s="16" t="s">
        <v>204</v>
      </c>
      <c r="AS2385" s="16" t="s">
        <v>2422</v>
      </c>
      <c r="AT2385" s="16" t="s">
        <v>2418</v>
      </c>
      <c r="AU2385" t="s">
        <v>2384</v>
      </c>
      <c r="AV2385" s="15" t="s">
        <v>2635</v>
      </c>
      <c r="AW2385" s="16" t="s">
        <v>2386</v>
      </c>
      <c r="AX2385" s="16" t="s">
        <v>204</v>
      </c>
      <c r="AY2385" s="16" t="s">
        <v>207</v>
      </c>
      <c r="AZ2385" s="16" t="s">
        <v>207</v>
      </c>
      <c r="BA2385" s="16" t="s">
        <v>207</v>
      </c>
      <c r="BB2385" s="16" t="s">
        <v>207</v>
      </c>
      <c r="BC2385" s="16">
        <v>1.6</v>
      </c>
      <c r="BD2385" s="16">
        <f t="shared" si="484"/>
        <v>5.6000000000000005</v>
      </c>
      <c r="BE2385" s="16">
        <f t="shared" si="485"/>
        <v>2734</v>
      </c>
      <c r="BG2385" s="16">
        <f t="shared" si="486"/>
        <v>1920</v>
      </c>
      <c r="BH2385" s="16">
        <f t="shared" si="487"/>
        <v>1024</v>
      </c>
      <c r="BI2385" s="16">
        <f t="shared" si="488"/>
        <v>12.8</v>
      </c>
    </row>
    <row r="2386" spans="1:61" ht="20.149999999999999" customHeight="1" x14ac:dyDescent="0.35">
      <c r="A2386">
        <v>2385</v>
      </c>
      <c r="B2386" t="s">
        <v>360</v>
      </c>
      <c r="C2386" t="s">
        <v>8998</v>
      </c>
      <c r="D2386" s="15" t="s">
        <v>331</v>
      </c>
      <c r="E2386" s="12" t="s">
        <v>98</v>
      </c>
      <c r="G2386" s="12" t="s">
        <v>2567</v>
      </c>
      <c r="H2386" s="12" t="s">
        <v>2414</v>
      </c>
      <c r="I2386" s="12" t="s">
        <v>92</v>
      </c>
      <c r="J2386" s="12" t="s">
        <v>2401</v>
      </c>
      <c r="K2386" s="12" t="s">
        <v>5619</v>
      </c>
      <c r="N2386" s="16" t="s">
        <v>206</v>
      </c>
      <c r="O2386" s="16" t="s">
        <v>443</v>
      </c>
      <c r="P2386" s="12" t="s">
        <v>131</v>
      </c>
      <c r="Q2386" s="16">
        <v>2023</v>
      </c>
      <c r="R2386" s="16">
        <v>2.5</v>
      </c>
      <c r="T2386" s="16">
        <v>0</v>
      </c>
      <c r="V2386" s="12" t="s">
        <v>204</v>
      </c>
      <c r="W2386" s="12" t="s">
        <v>204</v>
      </c>
      <c r="X2386" s="16">
        <v>2</v>
      </c>
      <c r="Y2386" s="16">
        <v>6</v>
      </c>
      <c r="Z2386" s="16">
        <v>2.5</v>
      </c>
      <c r="AA2386" s="16">
        <f t="shared" si="489"/>
        <v>300</v>
      </c>
      <c r="AB2386" s="16" t="s">
        <v>2404</v>
      </c>
      <c r="AC2386" s="16" t="s">
        <v>2416</v>
      </c>
      <c r="AD2386" s="16">
        <f t="shared" si="473"/>
        <v>105000</v>
      </c>
      <c r="AE2386" s="16">
        <f t="shared" si="474"/>
        <v>875</v>
      </c>
      <c r="AF2386" s="16">
        <f t="shared" si="475"/>
        <v>328125</v>
      </c>
      <c r="AG2386" s="16">
        <f t="shared" si="476"/>
        <v>250</v>
      </c>
      <c r="AH2386" s="12">
        <f t="shared" si="477"/>
        <v>0</v>
      </c>
      <c r="AI2386" s="16">
        <f t="shared" si="478"/>
        <v>17.5</v>
      </c>
      <c r="AJ2386" s="16">
        <f t="shared" si="479"/>
        <v>60375</v>
      </c>
      <c r="AK2386" s="16">
        <f t="shared" si="480"/>
        <v>1250</v>
      </c>
      <c r="AL2386" s="16">
        <f t="shared" si="481"/>
        <v>12500</v>
      </c>
      <c r="AM2386" s="16">
        <f t="shared" si="482"/>
        <v>177500</v>
      </c>
      <c r="AN2386" s="16">
        <f t="shared" si="483"/>
        <v>683500</v>
      </c>
      <c r="AO2386" s="12" t="s">
        <v>1486</v>
      </c>
      <c r="AP2386" s="16">
        <v>2.5</v>
      </c>
      <c r="AQ2386" s="16" t="s">
        <v>204</v>
      </c>
      <c r="AS2386" s="16" t="s">
        <v>2422</v>
      </c>
      <c r="AT2386" s="16" t="s">
        <v>2418</v>
      </c>
      <c r="AU2386" t="s">
        <v>2384</v>
      </c>
      <c r="AV2386" s="15" t="s">
        <v>2635</v>
      </c>
      <c r="AW2386" s="16" t="s">
        <v>2386</v>
      </c>
      <c r="AX2386" s="16" t="s">
        <v>204</v>
      </c>
      <c r="AY2386" s="16" t="s">
        <v>207</v>
      </c>
      <c r="AZ2386" s="16" t="s">
        <v>207</v>
      </c>
      <c r="BA2386" s="16" t="s">
        <v>207</v>
      </c>
      <c r="BB2386" s="16" t="s">
        <v>207</v>
      </c>
      <c r="BC2386" s="16">
        <v>2.5</v>
      </c>
      <c r="BD2386" s="16">
        <f t="shared" si="484"/>
        <v>8.75</v>
      </c>
      <c r="BE2386" s="16">
        <f t="shared" si="485"/>
        <v>4271.875</v>
      </c>
      <c r="BG2386" s="16">
        <f t="shared" si="486"/>
        <v>3000</v>
      </c>
      <c r="BH2386" s="16">
        <f t="shared" si="487"/>
        <v>1600</v>
      </c>
      <c r="BI2386" s="16">
        <f t="shared" si="488"/>
        <v>20</v>
      </c>
    </row>
    <row r="2387" spans="1:61" ht="20.149999999999999" customHeight="1" x14ac:dyDescent="0.35">
      <c r="A2387">
        <v>2386</v>
      </c>
      <c r="B2387" t="s">
        <v>360</v>
      </c>
      <c r="C2387" t="s">
        <v>8999</v>
      </c>
      <c r="D2387" s="15" t="s">
        <v>332</v>
      </c>
      <c r="E2387" s="12" t="s">
        <v>98</v>
      </c>
      <c r="G2387" s="12" t="s">
        <v>2567</v>
      </c>
      <c r="H2387" s="12" t="s">
        <v>2414</v>
      </c>
      <c r="I2387" s="12" t="s">
        <v>92</v>
      </c>
      <c r="J2387" s="12" t="s">
        <v>2401</v>
      </c>
      <c r="K2387" s="12" t="s">
        <v>5619</v>
      </c>
      <c r="N2387" s="16" t="s">
        <v>206</v>
      </c>
      <c r="O2387" s="16" t="s">
        <v>443</v>
      </c>
      <c r="P2387" s="12" t="s">
        <v>131</v>
      </c>
      <c r="Q2387" s="16">
        <v>2023</v>
      </c>
      <c r="R2387" s="16">
        <v>1</v>
      </c>
      <c r="T2387" s="16">
        <v>0</v>
      </c>
      <c r="V2387" s="12" t="s">
        <v>204</v>
      </c>
      <c r="W2387" s="12" t="s">
        <v>204</v>
      </c>
      <c r="X2387" s="16">
        <v>1</v>
      </c>
      <c r="Y2387" s="16">
        <v>4</v>
      </c>
      <c r="Z2387" s="16">
        <v>1</v>
      </c>
      <c r="AA2387" s="16">
        <f t="shared" si="489"/>
        <v>120</v>
      </c>
      <c r="AB2387" s="16" t="s">
        <v>2404</v>
      </c>
      <c r="AC2387" s="16" t="s">
        <v>2416</v>
      </c>
      <c r="AD2387" s="16">
        <f t="shared" si="473"/>
        <v>42000</v>
      </c>
      <c r="AE2387" s="16">
        <f t="shared" si="474"/>
        <v>350</v>
      </c>
      <c r="AF2387" s="16">
        <f t="shared" si="475"/>
        <v>131250</v>
      </c>
      <c r="AG2387" s="16">
        <f t="shared" si="476"/>
        <v>100</v>
      </c>
      <c r="AH2387" s="12">
        <f t="shared" si="477"/>
        <v>0</v>
      </c>
      <c r="AI2387" s="16">
        <f t="shared" si="478"/>
        <v>7</v>
      </c>
      <c r="AJ2387" s="16">
        <f t="shared" si="479"/>
        <v>24150</v>
      </c>
      <c r="AK2387" s="16">
        <f t="shared" si="480"/>
        <v>500</v>
      </c>
      <c r="AL2387" s="16">
        <f t="shared" si="481"/>
        <v>5000</v>
      </c>
      <c r="AM2387" s="16">
        <f t="shared" si="482"/>
        <v>71000</v>
      </c>
      <c r="AN2387" s="16">
        <f t="shared" si="483"/>
        <v>273400</v>
      </c>
      <c r="AO2387" s="12" t="s">
        <v>1486</v>
      </c>
      <c r="AP2387" s="16">
        <v>1</v>
      </c>
      <c r="AQ2387" s="16" t="s">
        <v>204</v>
      </c>
      <c r="AS2387" s="16" t="s">
        <v>2422</v>
      </c>
      <c r="AT2387" s="16" t="s">
        <v>2418</v>
      </c>
      <c r="AU2387" t="s">
        <v>2384</v>
      </c>
      <c r="AV2387" s="15" t="s">
        <v>2635</v>
      </c>
      <c r="AW2387" s="16" t="s">
        <v>2386</v>
      </c>
      <c r="AX2387" s="16" t="s">
        <v>204</v>
      </c>
      <c r="AY2387" s="16" t="s">
        <v>207</v>
      </c>
      <c r="AZ2387" s="16" t="s">
        <v>207</v>
      </c>
      <c r="BA2387" s="16" t="s">
        <v>207</v>
      </c>
      <c r="BB2387" s="16" t="s">
        <v>207</v>
      </c>
      <c r="BC2387" s="16">
        <v>1</v>
      </c>
      <c r="BD2387" s="16">
        <f t="shared" si="484"/>
        <v>3.5</v>
      </c>
      <c r="BE2387" s="16">
        <f t="shared" si="485"/>
        <v>1708.75</v>
      </c>
      <c r="BG2387" s="16">
        <f t="shared" si="486"/>
        <v>1200</v>
      </c>
      <c r="BH2387" s="16">
        <f t="shared" si="487"/>
        <v>640</v>
      </c>
      <c r="BI2387" s="16">
        <f t="shared" si="488"/>
        <v>8</v>
      </c>
    </row>
    <row r="2388" spans="1:61" ht="20.149999999999999" customHeight="1" x14ac:dyDescent="0.35">
      <c r="A2388">
        <v>2387</v>
      </c>
      <c r="B2388" t="s">
        <v>360</v>
      </c>
      <c r="C2388" t="s">
        <v>9000</v>
      </c>
      <c r="D2388" s="15" t="s">
        <v>333</v>
      </c>
      <c r="E2388" s="12" t="s">
        <v>98</v>
      </c>
      <c r="G2388" s="12" t="s">
        <v>2567</v>
      </c>
      <c r="H2388" s="12" t="s">
        <v>2414</v>
      </c>
      <c r="I2388" s="12" t="s">
        <v>92</v>
      </c>
      <c r="J2388" s="12" t="s">
        <v>2401</v>
      </c>
      <c r="K2388" s="12" t="s">
        <v>5619</v>
      </c>
      <c r="N2388" s="16" t="s">
        <v>206</v>
      </c>
      <c r="O2388" s="16" t="s">
        <v>443</v>
      </c>
      <c r="P2388" s="12" t="s">
        <v>131</v>
      </c>
      <c r="Q2388" s="16">
        <v>2023</v>
      </c>
      <c r="R2388" s="16">
        <v>1</v>
      </c>
      <c r="T2388" s="16">
        <v>0</v>
      </c>
      <c r="V2388" s="12" t="s">
        <v>204</v>
      </c>
      <c r="W2388" s="12" t="s">
        <v>204</v>
      </c>
      <c r="X2388" s="16">
        <v>1</v>
      </c>
      <c r="Y2388" s="16">
        <v>17</v>
      </c>
      <c r="Z2388" s="16">
        <v>1</v>
      </c>
      <c r="AA2388" s="16">
        <f t="shared" si="489"/>
        <v>120</v>
      </c>
      <c r="AB2388" s="16" t="s">
        <v>2404</v>
      </c>
      <c r="AC2388" s="16" t="s">
        <v>2416</v>
      </c>
      <c r="AD2388" s="16">
        <f t="shared" si="473"/>
        <v>42000</v>
      </c>
      <c r="AE2388" s="16">
        <f t="shared" si="474"/>
        <v>350</v>
      </c>
      <c r="AF2388" s="16">
        <f t="shared" si="475"/>
        <v>131250</v>
      </c>
      <c r="AG2388" s="16">
        <f t="shared" si="476"/>
        <v>100</v>
      </c>
      <c r="AH2388" s="12">
        <f t="shared" si="477"/>
        <v>0</v>
      </c>
      <c r="AI2388" s="16">
        <f t="shared" si="478"/>
        <v>7</v>
      </c>
      <c r="AJ2388" s="16">
        <f t="shared" si="479"/>
        <v>24150</v>
      </c>
      <c r="AK2388" s="16">
        <f t="shared" si="480"/>
        <v>500</v>
      </c>
      <c r="AL2388" s="16">
        <f t="shared" si="481"/>
        <v>5000</v>
      </c>
      <c r="AM2388" s="16">
        <f t="shared" si="482"/>
        <v>71000</v>
      </c>
      <c r="AN2388" s="16">
        <f t="shared" si="483"/>
        <v>273400</v>
      </c>
      <c r="AO2388" s="12" t="s">
        <v>1486</v>
      </c>
      <c r="AP2388" s="16">
        <v>1</v>
      </c>
      <c r="AQ2388" s="16" t="s">
        <v>204</v>
      </c>
      <c r="AS2388" s="16" t="s">
        <v>2422</v>
      </c>
      <c r="AT2388" s="16" t="s">
        <v>2418</v>
      </c>
      <c r="AU2388" t="s">
        <v>2384</v>
      </c>
      <c r="AV2388" s="15" t="s">
        <v>2635</v>
      </c>
      <c r="AW2388" s="16" t="s">
        <v>2386</v>
      </c>
      <c r="AX2388" s="16" t="s">
        <v>204</v>
      </c>
      <c r="AY2388" s="16" t="s">
        <v>207</v>
      </c>
      <c r="AZ2388" s="16" t="s">
        <v>207</v>
      </c>
      <c r="BA2388" s="16" t="s">
        <v>207</v>
      </c>
      <c r="BB2388" s="16" t="s">
        <v>207</v>
      </c>
      <c r="BC2388" s="16">
        <v>1</v>
      </c>
      <c r="BD2388" s="16">
        <f t="shared" si="484"/>
        <v>3.5</v>
      </c>
      <c r="BE2388" s="16">
        <f t="shared" si="485"/>
        <v>1708.75</v>
      </c>
      <c r="BG2388" s="16">
        <f t="shared" si="486"/>
        <v>1200</v>
      </c>
      <c r="BH2388" s="16">
        <f t="shared" si="487"/>
        <v>640</v>
      </c>
      <c r="BI2388" s="16">
        <f t="shared" si="488"/>
        <v>8</v>
      </c>
    </row>
    <row r="2389" spans="1:61" ht="20.149999999999999" customHeight="1" x14ac:dyDescent="0.35">
      <c r="A2389">
        <v>2388</v>
      </c>
      <c r="B2389" t="s">
        <v>360</v>
      </c>
      <c r="C2389" t="s">
        <v>9001</v>
      </c>
      <c r="D2389" s="15" t="s">
        <v>334</v>
      </c>
      <c r="E2389" s="12" t="s">
        <v>98</v>
      </c>
      <c r="G2389" s="12" t="s">
        <v>2567</v>
      </c>
      <c r="H2389" s="12" t="s">
        <v>2414</v>
      </c>
      <c r="I2389" s="12" t="s">
        <v>92</v>
      </c>
      <c r="J2389" s="12" t="s">
        <v>2401</v>
      </c>
      <c r="K2389" s="12" t="s">
        <v>5619</v>
      </c>
      <c r="N2389" s="16" t="s">
        <v>206</v>
      </c>
      <c r="O2389" s="16" t="s">
        <v>443</v>
      </c>
      <c r="P2389" s="12" t="s">
        <v>131</v>
      </c>
      <c r="Q2389" s="16">
        <v>2023</v>
      </c>
      <c r="R2389" s="16">
        <v>1</v>
      </c>
      <c r="T2389" s="16">
        <v>0</v>
      </c>
      <c r="V2389" s="12" t="s">
        <v>204</v>
      </c>
      <c r="W2389" s="12" t="s">
        <v>204</v>
      </c>
      <c r="X2389" s="16">
        <v>2</v>
      </c>
      <c r="Y2389" s="16">
        <v>5</v>
      </c>
      <c r="Z2389" s="16">
        <v>1</v>
      </c>
      <c r="AA2389" s="16">
        <f t="shared" si="489"/>
        <v>120</v>
      </c>
      <c r="AB2389" s="16" t="s">
        <v>2404</v>
      </c>
      <c r="AC2389" s="16" t="s">
        <v>2416</v>
      </c>
      <c r="AD2389" s="16">
        <f t="shared" si="473"/>
        <v>42000</v>
      </c>
      <c r="AE2389" s="16">
        <f t="shared" si="474"/>
        <v>350</v>
      </c>
      <c r="AF2389" s="16">
        <f t="shared" si="475"/>
        <v>131250</v>
      </c>
      <c r="AG2389" s="16">
        <f t="shared" si="476"/>
        <v>100</v>
      </c>
      <c r="AH2389" s="12">
        <f t="shared" si="477"/>
        <v>0</v>
      </c>
      <c r="AI2389" s="16">
        <f t="shared" si="478"/>
        <v>7</v>
      </c>
      <c r="AJ2389" s="16">
        <f t="shared" si="479"/>
        <v>24150</v>
      </c>
      <c r="AK2389" s="16">
        <f t="shared" si="480"/>
        <v>500</v>
      </c>
      <c r="AL2389" s="16">
        <f t="shared" si="481"/>
        <v>5000</v>
      </c>
      <c r="AM2389" s="16">
        <f t="shared" si="482"/>
        <v>71000</v>
      </c>
      <c r="AN2389" s="16">
        <f t="shared" si="483"/>
        <v>273400</v>
      </c>
      <c r="AO2389" s="12" t="s">
        <v>1486</v>
      </c>
      <c r="AP2389" s="16">
        <v>1</v>
      </c>
      <c r="AQ2389" s="16" t="s">
        <v>204</v>
      </c>
      <c r="AS2389" s="16" t="s">
        <v>2422</v>
      </c>
      <c r="AT2389" s="16" t="s">
        <v>2418</v>
      </c>
      <c r="AU2389" t="s">
        <v>2384</v>
      </c>
      <c r="AV2389" s="15" t="s">
        <v>2635</v>
      </c>
      <c r="AW2389" s="16" t="s">
        <v>2386</v>
      </c>
      <c r="AX2389" s="16" t="s">
        <v>204</v>
      </c>
      <c r="AY2389" s="16" t="s">
        <v>207</v>
      </c>
      <c r="AZ2389" s="16" t="s">
        <v>207</v>
      </c>
      <c r="BA2389" s="16" t="s">
        <v>207</v>
      </c>
      <c r="BB2389" s="16" t="s">
        <v>207</v>
      </c>
      <c r="BC2389" s="16">
        <v>1</v>
      </c>
      <c r="BD2389" s="16">
        <f t="shared" si="484"/>
        <v>3.5</v>
      </c>
      <c r="BE2389" s="16">
        <f t="shared" si="485"/>
        <v>1708.75</v>
      </c>
      <c r="BG2389" s="16">
        <f t="shared" si="486"/>
        <v>1200</v>
      </c>
      <c r="BH2389" s="16">
        <f t="shared" si="487"/>
        <v>640</v>
      </c>
      <c r="BI2389" s="16">
        <f t="shared" si="488"/>
        <v>8</v>
      </c>
    </row>
    <row r="2390" spans="1:61" ht="20.149999999999999" customHeight="1" x14ac:dyDescent="0.35">
      <c r="A2390">
        <v>2389</v>
      </c>
      <c r="B2390" t="s">
        <v>360</v>
      </c>
      <c r="C2390" t="s">
        <v>9002</v>
      </c>
      <c r="D2390" s="15" t="s">
        <v>2663</v>
      </c>
      <c r="E2390" s="12" t="s">
        <v>98</v>
      </c>
      <c r="G2390" s="12" t="s">
        <v>2567</v>
      </c>
      <c r="H2390" s="12" t="s">
        <v>2414</v>
      </c>
      <c r="I2390" s="12" t="s">
        <v>92</v>
      </c>
      <c r="J2390" s="12" t="s">
        <v>2401</v>
      </c>
      <c r="K2390" s="12" t="s">
        <v>5619</v>
      </c>
      <c r="N2390" s="16" t="s">
        <v>206</v>
      </c>
      <c r="O2390" s="16" t="s">
        <v>443</v>
      </c>
      <c r="P2390" s="12" t="s">
        <v>131</v>
      </c>
      <c r="Q2390" s="16">
        <v>2023</v>
      </c>
      <c r="R2390" s="16">
        <v>0.9</v>
      </c>
      <c r="T2390" s="16">
        <v>0</v>
      </c>
      <c r="V2390" s="12" t="s">
        <v>204</v>
      </c>
      <c r="W2390" s="12" t="s">
        <v>204</v>
      </c>
      <c r="X2390" s="16">
        <v>2</v>
      </c>
      <c r="Y2390" s="16">
        <v>7</v>
      </c>
      <c r="Z2390" s="16">
        <v>0.9</v>
      </c>
      <c r="AA2390" s="16">
        <f t="shared" si="489"/>
        <v>108</v>
      </c>
      <c r="AB2390" s="16" t="s">
        <v>2404</v>
      </c>
      <c r="AC2390" s="16" t="s">
        <v>2416</v>
      </c>
      <c r="AD2390" s="16">
        <f t="shared" si="473"/>
        <v>37800</v>
      </c>
      <c r="AE2390" s="16">
        <f t="shared" si="474"/>
        <v>315</v>
      </c>
      <c r="AF2390" s="16">
        <f t="shared" si="475"/>
        <v>118125</v>
      </c>
      <c r="AG2390" s="16">
        <f t="shared" si="476"/>
        <v>90</v>
      </c>
      <c r="AH2390" s="12">
        <f t="shared" si="477"/>
        <v>0</v>
      </c>
      <c r="AI2390" s="16">
        <f t="shared" si="478"/>
        <v>6.3</v>
      </c>
      <c r="AJ2390" s="16">
        <f t="shared" si="479"/>
        <v>21735</v>
      </c>
      <c r="AK2390" s="16">
        <f t="shared" si="480"/>
        <v>450</v>
      </c>
      <c r="AL2390" s="16">
        <f t="shared" si="481"/>
        <v>4500</v>
      </c>
      <c r="AM2390" s="16">
        <f t="shared" si="482"/>
        <v>63900</v>
      </c>
      <c r="AN2390" s="16">
        <f t="shared" si="483"/>
        <v>246060</v>
      </c>
      <c r="AO2390" s="12" t="s">
        <v>1486</v>
      </c>
      <c r="AP2390" s="16">
        <v>0.9</v>
      </c>
      <c r="AQ2390" s="16" t="s">
        <v>204</v>
      </c>
      <c r="AS2390" s="16" t="s">
        <v>2422</v>
      </c>
      <c r="AT2390" s="16" t="s">
        <v>2418</v>
      </c>
      <c r="AU2390" t="s">
        <v>2384</v>
      </c>
      <c r="AV2390" s="15" t="s">
        <v>2635</v>
      </c>
      <c r="AW2390" s="16" t="s">
        <v>2386</v>
      </c>
      <c r="AX2390" s="16" t="s">
        <v>204</v>
      </c>
      <c r="AY2390" s="16" t="s">
        <v>207</v>
      </c>
      <c r="AZ2390" s="16" t="s">
        <v>207</v>
      </c>
      <c r="BA2390" s="16" t="s">
        <v>207</v>
      </c>
      <c r="BB2390" s="16" t="s">
        <v>207</v>
      </c>
      <c r="BC2390" s="16">
        <v>0.9</v>
      </c>
      <c r="BD2390" s="16">
        <f t="shared" si="484"/>
        <v>3.15</v>
      </c>
      <c r="BE2390" s="16">
        <f t="shared" si="485"/>
        <v>1537.875</v>
      </c>
      <c r="BG2390" s="16">
        <f t="shared" si="486"/>
        <v>1080</v>
      </c>
      <c r="BH2390" s="16">
        <f t="shared" si="487"/>
        <v>576</v>
      </c>
      <c r="BI2390" s="16">
        <f t="shared" si="488"/>
        <v>7.2</v>
      </c>
    </row>
    <row r="2391" spans="1:61" ht="20.149999999999999" customHeight="1" x14ac:dyDescent="0.35">
      <c r="A2391">
        <v>2390</v>
      </c>
      <c r="B2391" t="s">
        <v>360</v>
      </c>
      <c r="C2391" t="s">
        <v>9003</v>
      </c>
      <c r="D2391" s="15" t="s">
        <v>335</v>
      </c>
      <c r="E2391" s="12" t="s">
        <v>98</v>
      </c>
      <c r="G2391" s="12" t="s">
        <v>2567</v>
      </c>
      <c r="H2391" s="12" t="s">
        <v>2414</v>
      </c>
      <c r="I2391" s="12" t="s">
        <v>92</v>
      </c>
      <c r="J2391" s="12" t="s">
        <v>2401</v>
      </c>
      <c r="K2391" s="12" t="s">
        <v>5619</v>
      </c>
      <c r="N2391" s="16" t="s">
        <v>206</v>
      </c>
      <c r="O2391" s="16" t="s">
        <v>443</v>
      </c>
      <c r="P2391" s="12" t="s">
        <v>131</v>
      </c>
      <c r="Q2391" s="16">
        <v>2023</v>
      </c>
      <c r="R2391" s="16">
        <v>1</v>
      </c>
      <c r="T2391" s="16">
        <v>0</v>
      </c>
      <c r="V2391" s="12" t="s">
        <v>204</v>
      </c>
      <c r="W2391" s="12" t="s">
        <v>204</v>
      </c>
      <c r="X2391" s="16">
        <v>2</v>
      </c>
      <c r="Y2391" s="16">
        <v>4</v>
      </c>
      <c r="Z2391" s="16">
        <v>1</v>
      </c>
      <c r="AA2391" s="16">
        <f t="shared" si="489"/>
        <v>120</v>
      </c>
      <c r="AB2391" s="16" t="s">
        <v>2404</v>
      </c>
      <c r="AC2391" s="16" t="s">
        <v>2416</v>
      </c>
      <c r="AD2391" s="16">
        <f t="shared" si="473"/>
        <v>42000</v>
      </c>
      <c r="AE2391" s="16">
        <f t="shared" si="474"/>
        <v>350</v>
      </c>
      <c r="AF2391" s="16">
        <f t="shared" si="475"/>
        <v>131250</v>
      </c>
      <c r="AG2391" s="16">
        <f t="shared" si="476"/>
        <v>100</v>
      </c>
      <c r="AH2391" s="12">
        <f t="shared" si="477"/>
        <v>0</v>
      </c>
      <c r="AI2391" s="16">
        <f t="shared" si="478"/>
        <v>7</v>
      </c>
      <c r="AJ2391" s="16">
        <f t="shared" si="479"/>
        <v>24150</v>
      </c>
      <c r="AK2391" s="16">
        <f t="shared" si="480"/>
        <v>500</v>
      </c>
      <c r="AL2391" s="16">
        <f t="shared" si="481"/>
        <v>5000</v>
      </c>
      <c r="AM2391" s="16">
        <f t="shared" si="482"/>
        <v>71000</v>
      </c>
      <c r="AN2391" s="16">
        <f t="shared" si="483"/>
        <v>273400</v>
      </c>
      <c r="AO2391" s="12" t="s">
        <v>1486</v>
      </c>
      <c r="AP2391" s="16">
        <v>1</v>
      </c>
      <c r="AQ2391" s="16" t="s">
        <v>204</v>
      </c>
      <c r="AS2391" s="16" t="s">
        <v>2422</v>
      </c>
      <c r="AT2391" s="16" t="s">
        <v>2418</v>
      </c>
      <c r="AU2391" t="s">
        <v>2384</v>
      </c>
      <c r="AV2391" s="15" t="s">
        <v>2635</v>
      </c>
      <c r="AW2391" s="16" t="s">
        <v>2386</v>
      </c>
      <c r="AX2391" s="16" t="s">
        <v>204</v>
      </c>
      <c r="AY2391" s="16" t="s">
        <v>207</v>
      </c>
      <c r="AZ2391" s="16" t="s">
        <v>207</v>
      </c>
      <c r="BA2391" s="16" t="s">
        <v>207</v>
      </c>
      <c r="BB2391" s="16" t="s">
        <v>207</v>
      </c>
      <c r="BC2391" s="16">
        <v>1</v>
      </c>
      <c r="BD2391" s="16">
        <f t="shared" si="484"/>
        <v>3.5</v>
      </c>
      <c r="BE2391" s="16">
        <f t="shared" si="485"/>
        <v>1708.75</v>
      </c>
      <c r="BG2391" s="16">
        <f t="shared" si="486"/>
        <v>1200</v>
      </c>
      <c r="BH2391" s="16">
        <f t="shared" si="487"/>
        <v>640</v>
      </c>
      <c r="BI2391" s="16">
        <f t="shared" si="488"/>
        <v>8</v>
      </c>
    </row>
    <row r="2392" spans="1:61" ht="20.149999999999999" customHeight="1" x14ac:dyDescent="0.35">
      <c r="A2392">
        <v>2391</v>
      </c>
      <c r="B2392" t="s">
        <v>360</v>
      </c>
      <c r="C2392" t="s">
        <v>9004</v>
      </c>
      <c r="D2392" s="15" t="s">
        <v>356</v>
      </c>
      <c r="E2392" s="12" t="s">
        <v>98</v>
      </c>
      <c r="G2392" s="12" t="s">
        <v>2567</v>
      </c>
      <c r="H2392" s="12" t="s">
        <v>2414</v>
      </c>
      <c r="I2392" s="12" t="s">
        <v>92</v>
      </c>
      <c r="J2392" s="12" t="s">
        <v>2401</v>
      </c>
      <c r="K2392" s="12" t="s">
        <v>5619</v>
      </c>
      <c r="N2392" s="16" t="s">
        <v>206</v>
      </c>
      <c r="O2392" s="16" t="s">
        <v>443</v>
      </c>
      <c r="P2392" s="12" t="s">
        <v>131</v>
      </c>
      <c r="Q2392" s="16">
        <v>2023</v>
      </c>
      <c r="R2392" s="16">
        <v>1</v>
      </c>
      <c r="T2392" s="16">
        <v>0</v>
      </c>
      <c r="V2392" s="12" t="s">
        <v>204</v>
      </c>
      <c r="W2392" s="12" t="s">
        <v>204</v>
      </c>
      <c r="X2392" s="16">
        <v>1</v>
      </c>
      <c r="Y2392" s="16">
        <v>6</v>
      </c>
      <c r="Z2392" s="16">
        <v>1</v>
      </c>
      <c r="AA2392" s="16">
        <f t="shared" si="489"/>
        <v>120</v>
      </c>
      <c r="AB2392" s="16" t="s">
        <v>2404</v>
      </c>
      <c r="AC2392" s="16" t="s">
        <v>2416</v>
      </c>
      <c r="AD2392" s="16">
        <f t="shared" si="473"/>
        <v>42000</v>
      </c>
      <c r="AE2392" s="16">
        <f t="shared" si="474"/>
        <v>350</v>
      </c>
      <c r="AF2392" s="16">
        <f t="shared" si="475"/>
        <v>131250</v>
      </c>
      <c r="AG2392" s="16">
        <f t="shared" si="476"/>
        <v>100</v>
      </c>
      <c r="AH2392" s="12">
        <f t="shared" si="477"/>
        <v>0</v>
      </c>
      <c r="AI2392" s="16">
        <f t="shared" si="478"/>
        <v>7</v>
      </c>
      <c r="AJ2392" s="16">
        <f t="shared" si="479"/>
        <v>24150</v>
      </c>
      <c r="AK2392" s="16">
        <f t="shared" si="480"/>
        <v>500</v>
      </c>
      <c r="AL2392" s="16">
        <f t="shared" si="481"/>
        <v>5000</v>
      </c>
      <c r="AM2392" s="16">
        <f t="shared" si="482"/>
        <v>71000</v>
      </c>
      <c r="AN2392" s="16">
        <f t="shared" si="483"/>
        <v>273400</v>
      </c>
      <c r="AO2392" s="12" t="s">
        <v>1486</v>
      </c>
      <c r="AP2392" s="16">
        <v>1</v>
      </c>
      <c r="AQ2392" s="16" t="s">
        <v>204</v>
      </c>
      <c r="AS2392" s="16" t="s">
        <v>2422</v>
      </c>
      <c r="AT2392" s="16" t="s">
        <v>2418</v>
      </c>
      <c r="AU2392" t="s">
        <v>2384</v>
      </c>
      <c r="AV2392" s="15" t="s">
        <v>2635</v>
      </c>
      <c r="AW2392" s="16" t="s">
        <v>2386</v>
      </c>
      <c r="AX2392" s="16" t="s">
        <v>204</v>
      </c>
      <c r="AY2392" s="16" t="s">
        <v>207</v>
      </c>
      <c r="AZ2392" s="16" t="s">
        <v>207</v>
      </c>
      <c r="BA2392" s="16" t="s">
        <v>207</v>
      </c>
      <c r="BB2392" s="16" t="s">
        <v>207</v>
      </c>
      <c r="BC2392" s="16">
        <v>1</v>
      </c>
      <c r="BD2392" s="16">
        <f t="shared" si="484"/>
        <v>3.5</v>
      </c>
      <c r="BE2392" s="16">
        <f t="shared" si="485"/>
        <v>1708.75</v>
      </c>
      <c r="BG2392" s="16">
        <f t="shared" si="486"/>
        <v>1200</v>
      </c>
      <c r="BH2392" s="16">
        <f t="shared" si="487"/>
        <v>640</v>
      </c>
      <c r="BI2392" s="16">
        <f t="shared" si="488"/>
        <v>8</v>
      </c>
    </row>
    <row r="2393" spans="1:61" ht="20.149999999999999" customHeight="1" x14ac:dyDescent="0.35">
      <c r="A2393">
        <v>2392</v>
      </c>
      <c r="B2393" t="s">
        <v>360</v>
      </c>
      <c r="C2393" t="s">
        <v>9005</v>
      </c>
      <c r="D2393" s="15" t="s">
        <v>336</v>
      </c>
      <c r="E2393" s="12" t="s">
        <v>98</v>
      </c>
      <c r="G2393" s="12" t="s">
        <v>2567</v>
      </c>
      <c r="H2393" s="12" t="s">
        <v>2414</v>
      </c>
      <c r="I2393" s="12" t="s">
        <v>92</v>
      </c>
      <c r="J2393" s="12" t="s">
        <v>2401</v>
      </c>
      <c r="K2393" s="12" t="s">
        <v>5619</v>
      </c>
      <c r="N2393" s="16" t="s">
        <v>206</v>
      </c>
      <c r="O2393" s="16" t="s">
        <v>443</v>
      </c>
      <c r="P2393" s="12" t="s">
        <v>131</v>
      </c>
      <c r="Q2393" s="16">
        <v>2023</v>
      </c>
      <c r="R2393" s="16">
        <v>1</v>
      </c>
      <c r="T2393" s="16">
        <v>0</v>
      </c>
      <c r="V2393" s="12" t="s">
        <v>204</v>
      </c>
      <c r="W2393" s="12" t="s">
        <v>204</v>
      </c>
      <c r="X2393" s="16">
        <v>2</v>
      </c>
      <c r="Y2393" s="16">
        <v>7</v>
      </c>
      <c r="Z2393" s="16">
        <v>1</v>
      </c>
      <c r="AA2393" s="16">
        <f t="shared" si="489"/>
        <v>120</v>
      </c>
      <c r="AB2393" s="16" t="s">
        <v>2404</v>
      </c>
      <c r="AC2393" s="16" t="s">
        <v>2416</v>
      </c>
      <c r="AD2393" s="16">
        <f t="shared" si="473"/>
        <v>42000</v>
      </c>
      <c r="AE2393" s="16">
        <f t="shared" si="474"/>
        <v>350</v>
      </c>
      <c r="AF2393" s="16">
        <f t="shared" si="475"/>
        <v>131250</v>
      </c>
      <c r="AG2393" s="16">
        <f t="shared" si="476"/>
        <v>100</v>
      </c>
      <c r="AH2393" s="12">
        <f t="shared" si="477"/>
        <v>0</v>
      </c>
      <c r="AI2393" s="16">
        <f t="shared" si="478"/>
        <v>7</v>
      </c>
      <c r="AJ2393" s="16">
        <f t="shared" si="479"/>
        <v>24150</v>
      </c>
      <c r="AK2393" s="16">
        <f t="shared" si="480"/>
        <v>500</v>
      </c>
      <c r="AL2393" s="16">
        <f t="shared" si="481"/>
        <v>5000</v>
      </c>
      <c r="AM2393" s="16">
        <f t="shared" si="482"/>
        <v>71000</v>
      </c>
      <c r="AN2393" s="16">
        <f t="shared" si="483"/>
        <v>273400</v>
      </c>
      <c r="AO2393" s="12" t="s">
        <v>1486</v>
      </c>
      <c r="AP2393" s="16">
        <v>1</v>
      </c>
      <c r="AQ2393" s="16" t="s">
        <v>204</v>
      </c>
      <c r="AS2393" s="16" t="s">
        <v>2422</v>
      </c>
      <c r="AT2393" s="16" t="s">
        <v>2418</v>
      </c>
      <c r="AU2393" t="s">
        <v>2384</v>
      </c>
      <c r="AV2393" s="15" t="s">
        <v>2635</v>
      </c>
      <c r="AW2393" s="16" t="s">
        <v>2386</v>
      </c>
      <c r="AX2393" s="16" t="s">
        <v>204</v>
      </c>
      <c r="AY2393" s="16" t="s">
        <v>207</v>
      </c>
      <c r="AZ2393" s="16" t="s">
        <v>207</v>
      </c>
      <c r="BA2393" s="16" t="s">
        <v>207</v>
      </c>
      <c r="BB2393" s="16" t="s">
        <v>207</v>
      </c>
      <c r="BC2393" s="16">
        <v>1</v>
      </c>
      <c r="BD2393" s="16">
        <f t="shared" si="484"/>
        <v>3.5</v>
      </c>
      <c r="BE2393" s="16">
        <f t="shared" si="485"/>
        <v>1708.75</v>
      </c>
      <c r="BG2393" s="16">
        <f t="shared" si="486"/>
        <v>1200</v>
      </c>
      <c r="BH2393" s="16">
        <f t="shared" si="487"/>
        <v>640</v>
      </c>
      <c r="BI2393" s="16">
        <f t="shared" si="488"/>
        <v>8</v>
      </c>
    </row>
    <row r="2394" spans="1:61" ht="20.149999999999999" customHeight="1" x14ac:dyDescent="0.35">
      <c r="A2394">
        <v>2393</v>
      </c>
      <c r="B2394" t="s">
        <v>360</v>
      </c>
      <c r="C2394" t="s">
        <v>9006</v>
      </c>
      <c r="D2394" s="15" t="s">
        <v>337</v>
      </c>
      <c r="E2394" s="12" t="s">
        <v>98</v>
      </c>
      <c r="G2394" s="12" t="s">
        <v>2567</v>
      </c>
      <c r="H2394" s="12" t="s">
        <v>2414</v>
      </c>
      <c r="I2394" s="12" t="s">
        <v>92</v>
      </c>
      <c r="J2394" s="12" t="s">
        <v>2401</v>
      </c>
      <c r="K2394" s="12" t="s">
        <v>5619</v>
      </c>
      <c r="N2394" s="16" t="s">
        <v>206</v>
      </c>
      <c r="O2394" s="16" t="s">
        <v>443</v>
      </c>
      <c r="P2394" s="12" t="s">
        <v>131</v>
      </c>
      <c r="Q2394" s="16">
        <v>2023</v>
      </c>
      <c r="R2394" s="16">
        <v>0.5</v>
      </c>
      <c r="T2394" s="16">
        <v>0</v>
      </c>
      <c r="V2394" s="12" t="s">
        <v>204</v>
      </c>
      <c r="W2394" s="12" t="s">
        <v>204</v>
      </c>
      <c r="X2394" s="16">
        <v>1</v>
      </c>
      <c r="Y2394" s="16">
        <v>6</v>
      </c>
      <c r="Z2394" s="16">
        <v>0.5</v>
      </c>
      <c r="AA2394" s="16">
        <f t="shared" si="489"/>
        <v>60</v>
      </c>
      <c r="AB2394" s="16" t="s">
        <v>2404</v>
      </c>
      <c r="AC2394" s="16" t="s">
        <v>2416</v>
      </c>
      <c r="AD2394" s="16">
        <f t="shared" si="473"/>
        <v>21000</v>
      </c>
      <c r="AE2394" s="16">
        <f t="shared" si="474"/>
        <v>175</v>
      </c>
      <c r="AF2394" s="16">
        <f t="shared" si="475"/>
        <v>65625</v>
      </c>
      <c r="AG2394" s="16">
        <f t="shared" si="476"/>
        <v>50</v>
      </c>
      <c r="AH2394" s="12">
        <f t="shared" si="477"/>
        <v>0</v>
      </c>
      <c r="AI2394" s="16">
        <f t="shared" si="478"/>
        <v>3.5</v>
      </c>
      <c r="AJ2394" s="16">
        <f t="shared" si="479"/>
        <v>12075</v>
      </c>
      <c r="AK2394" s="16">
        <f t="shared" si="480"/>
        <v>250</v>
      </c>
      <c r="AL2394" s="16">
        <f t="shared" si="481"/>
        <v>2500</v>
      </c>
      <c r="AM2394" s="16">
        <f t="shared" si="482"/>
        <v>35500</v>
      </c>
      <c r="AN2394" s="16">
        <f t="shared" si="483"/>
        <v>136700</v>
      </c>
      <c r="AO2394" s="12" t="s">
        <v>1486</v>
      </c>
      <c r="AP2394" s="16">
        <v>0.5</v>
      </c>
      <c r="AQ2394" s="16" t="s">
        <v>204</v>
      </c>
      <c r="AS2394" s="16" t="s">
        <v>2422</v>
      </c>
      <c r="AT2394" s="16" t="s">
        <v>2418</v>
      </c>
      <c r="AU2394" t="s">
        <v>2384</v>
      </c>
      <c r="AV2394" s="15" t="s">
        <v>2635</v>
      </c>
      <c r="AW2394" s="16" t="s">
        <v>2386</v>
      </c>
      <c r="AX2394" s="16" t="s">
        <v>204</v>
      </c>
      <c r="AY2394" s="16" t="s">
        <v>207</v>
      </c>
      <c r="AZ2394" s="16" t="s">
        <v>207</v>
      </c>
      <c r="BA2394" s="16" t="s">
        <v>207</v>
      </c>
      <c r="BB2394" s="16" t="s">
        <v>207</v>
      </c>
      <c r="BC2394" s="16">
        <v>0.5</v>
      </c>
      <c r="BD2394" s="16">
        <f t="shared" si="484"/>
        <v>1.75</v>
      </c>
      <c r="BE2394" s="16">
        <f t="shared" si="485"/>
        <v>854.375</v>
      </c>
      <c r="BG2394" s="16">
        <f t="shared" si="486"/>
        <v>600</v>
      </c>
      <c r="BH2394" s="16">
        <f t="shared" si="487"/>
        <v>320</v>
      </c>
      <c r="BI2394" s="16">
        <f t="shared" si="488"/>
        <v>4</v>
      </c>
    </row>
    <row r="2395" spans="1:61" ht="20.149999999999999" customHeight="1" x14ac:dyDescent="0.35">
      <c r="A2395">
        <v>2394</v>
      </c>
      <c r="B2395" t="s">
        <v>360</v>
      </c>
      <c r="C2395" t="s">
        <v>9007</v>
      </c>
      <c r="D2395" s="15" t="s">
        <v>338</v>
      </c>
      <c r="E2395" s="12" t="s">
        <v>98</v>
      </c>
      <c r="G2395" s="12" t="s">
        <v>2567</v>
      </c>
      <c r="H2395" s="12" t="s">
        <v>2414</v>
      </c>
      <c r="I2395" s="12" t="s">
        <v>92</v>
      </c>
      <c r="J2395" s="12" t="s">
        <v>2401</v>
      </c>
      <c r="K2395" s="12" t="s">
        <v>5619</v>
      </c>
      <c r="N2395" s="16" t="s">
        <v>206</v>
      </c>
      <c r="O2395" s="16" t="s">
        <v>443</v>
      </c>
      <c r="P2395" s="12" t="s">
        <v>131</v>
      </c>
      <c r="Q2395" s="16">
        <v>2023</v>
      </c>
      <c r="R2395" s="16">
        <v>1</v>
      </c>
      <c r="T2395" s="16">
        <v>0</v>
      </c>
      <c r="V2395" s="12" t="s">
        <v>204</v>
      </c>
      <c r="W2395" s="12" t="s">
        <v>204</v>
      </c>
      <c r="X2395" s="16">
        <v>1</v>
      </c>
      <c r="Y2395" s="16">
        <v>16</v>
      </c>
      <c r="Z2395" s="16">
        <v>1</v>
      </c>
      <c r="AA2395" s="16">
        <f t="shared" si="489"/>
        <v>120</v>
      </c>
      <c r="AB2395" s="16" t="s">
        <v>2404</v>
      </c>
      <c r="AC2395" s="16" t="s">
        <v>2416</v>
      </c>
      <c r="AD2395" s="16">
        <f t="shared" si="473"/>
        <v>42000</v>
      </c>
      <c r="AE2395" s="16">
        <f t="shared" si="474"/>
        <v>350</v>
      </c>
      <c r="AF2395" s="16">
        <f t="shared" si="475"/>
        <v>131250</v>
      </c>
      <c r="AG2395" s="16">
        <f t="shared" si="476"/>
        <v>100</v>
      </c>
      <c r="AH2395" s="12">
        <f t="shared" si="477"/>
        <v>0</v>
      </c>
      <c r="AI2395" s="16">
        <f t="shared" si="478"/>
        <v>7</v>
      </c>
      <c r="AJ2395" s="16">
        <f t="shared" si="479"/>
        <v>24150</v>
      </c>
      <c r="AK2395" s="16">
        <f t="shared" si="480"/>
        <v>500</v>
      </c>
      <c r="AL2395" s="16">
        <f t="shared" si="481"/>
        <v>5000</v>
      </c>
      <c r="AM2395" s="16">
        <f t="shared" si="482"/>
        <v>71000</v>
      </c>
      <c r="AN2395" s="16">
        <f t="shared" si="483"/>
        <v>273400</v>
      </c>
      <c r="AO2395" s="12" t="s">
        <v>1486</v>
      </c>
      <c r="AP2395" s="16">
        <v>1</v>
      </c>
      <c r="AQ2395" s="16" t="s">
        <v>204</v>
      </c>
      <c r="AS2395" s="16" t="s">
        <v>2422</v>
      </c>
      <c r="AT2395" s="16" t="s">
        <v>2418</v>
      </c>
      <c r="AU2395" t="s">
        <v>2384</v>
      </c>
      <c r="AV2395" s="15" t="s">
        <v>2635</v>
      </c>
      <c r="AW2395" s="16" t="s">
        <v>2386</v>
      </c>
      <c r="AX2395" s="16" t="s">
        <v>204</v>
      </c>
      <c r="AY2395" s="16" t="s">
        <v>207</v>
      </c>
      <c r="AZ2395" s="16" t="s">
        <v>207</v>
      </c>
      <c r="BA2395" s="16" t="s">
        <v>207</v>
      </c>
      <c r="BB2395" s="16" t="s">
        <v>207</v>
      </c>
      <c r="BC2395" s="16">
        <v>1</v>
      </c>
      <c r="BD2395" s="16">
        <f t="shared" si="484"/>
        <v>3.5</v>
      </c>
      <c r="BE2395" s="16">
        <f t="shared" si="485"/>
        <v>1708.75</v>
      </c>
      <c r="BG2395" s="16">
        <f t="shared" si="486"/>
        <v>1200</v>
      </c>
      <c r="BH2395" s="16">
        <f t="shared" si="487"/>
        <v>640</v>
      </c>
      <c r="BI2395" s="16">
        <f t="shared" si="488"/>
        <v>8</v>
      </c>
    </row>
    <row r="2396" spans="1:61" ht="20.149999999999999" customHeight="1" x14ac:dyDescent="0.35">
      <c r="A2396">
        <v>2395</v>
      </c>
      <c r="B2396" t="s">
        <v>360</v>
      </c>
      <c r="C2396" t="s">
        <v>9008</v>
      </c>
      <c r="D2396" s="15" t="s">
        <v>339</v>
      </c>
      <c r="E2396" s="12" t="s">
        <v>98</v>
      </c>
      <c r="G2396" s="12" t="s">
        <v>2567</v>
      </c>
      <c r="H2396" s="12" t="s">
        <v>2414</v>
      </c>
      <c r="I2396" s="12" t="s">
        <v>92</v>
      </c>
      <c r="J2396" s="12" t="s">
        <v>2401</v>
      </c>
      <c r="K2396" s="12" t="s">
        <v>5619</v>
      </c>
      <c r="N2396" s="16" t="s">
        <v>205</v>
      </c>
      <c r="O2396" s="16" t="s">
        <v>443</v>
      </c>
      <c r="P2396" s="12" t="s">
        <v>131</v>
      </c>
      <c r="Q2396" s="16">
        <v>2023</v>
      </c>
      <c r="R2396" s="16">
        <v>1</v>
      </c>
      <c r="T2396" s="16">
        <v>0</v>
      </c>
      <c r="V2396" s="12" t="s">
        <v>204</v>
      </c>
      <c r="W2396" s="12" t="s">
        <v>204</v>
      </c>
      <c r="X2396" s="16">
        <v>1</v>
      </c>
      <c r="Y2396" s="16">
        <v>3</v>
      </c>
      <c r="Z2396" s="16">
        <v>1</v>
      </c>
      <c r="AA2396" s="16">
        <f t="shared" si="489"/>
        <v>120</v>
      </c>
      <c r="AB2396" s="16" t="s">
        <v>2404</v>
      </c>
      <c r="AC2396" s="16" t="s">
        <v>2416</v>
      </c>
      <c r="AD2396" s="16">
        <f t="shared" si="473"/>
        <v>42000</v>
      </c>
      <c r="AE2396" s="16">
        <f t="shared" si="474"/>
        <v>350</v>
      </c>
      <c r="AF2396" s="16">
        <f t="shared" si="475"/>
        <v>131250</v>
      </c>
      <c r="AG2396" s="16">
        <f t="shared" si="476"/>
        <v>100</v>
      </c>
      <c r="AH2396" s="12">
        <f t="shared" si="477"/>
        <v>0</v>
      </c>
      <c r="AI2396" s="16">
        <f t="shared" si="478"/>
        <v>7</v>
      </c>
      <c r="AJ2396" s="16">
        <f t="shared" si="479"/>
        <v>24150</v>
      </c>
      <c r="AK2396" s="16">
        <f t="shared" si="480"/>
        <v>500</v>
      </c>
      <c r="AL2396" s="16">
        <f t="shared" si="481"/>
        <v>5000</v>
      </c>
      <c r="AM2396" s="16">
        <f t="shared" si="482"/>
        <v>71000</v>
      </c>
      <c r="AN2396" s="16">
        <f t="shared" si="483"/>
        <v>273400</v>
      </c>
      <c r="AO2396" s="12" t="s">
        <v>1486</v>
      </c>
      <c r="AP2396" s="16">
        <v>1</v>
      </c>
      <c r="AQ2396" s="16" t="s">
        <v>204</v>
      </c>
      <c r="AS2396" s="16" t="s">
        <v>2422</v>
      </c>
      <c r="AT2396" s="16" t="s">
        <v>2418</v>
      </c>
      <c r="AU2396" t="s">
        <v>2384</v>
      </c>
      <c r="AV2396" s="15" t="s">
        <v>2635</v>
      </c>
      <c r="AW2396" s="16" t="s">
        <v>2386</v>
      </c>
      <c r="AX2396" s="16" t="s">
        <v>204</v>
      </c>
      <c r="AY2396" s="16" t="s">
        <v>207</v>
      </c>
      <c r="AZ2396" s="16" t="s">
        <v>207</v>
      </c>
      <c r="BA2396" s="16" t="s">
        <v>207</v>
      </c>
      <c r="BB2396" s="16" t="s">
        <v>207</v>
      </c>
      <c r="BC2396" s="16">
        <v>1</v>
      </c>
      <c r="BD2396" s="16">
        <f t="shared" si="484"/>
        <v>3.5</v>
      </c>
      <c r="BE2396" s="16">
        <f t="shared" si="485"/>
        <v>1708.75</v>
      </c>
      <c r="BG2396" s="16">
        <f t="shared" si="486"/>
        <v>1200</v>
      </c>
      <c r="BH2396" s="16">
        <f t="shared" si="487"/>
        <v>640</v>
      </c>
      <c r="BI2396" s="16">
        <f t="shared" si="488"/>
        <v>8</v>
      </c>
    </row>
    <row r="2397" spans="1:61" ht="20.149999999999999" customHeight="1" x14ac:dyDescent="0.35">
      <c r="A2397">
        <v>2396</v>
      </c>
      <c r="B2397" t="s">
        <v>360</v>
      </c>
      <c r="C2397" t="s">
        <v>9009</v>
      </c>
      <c r="D2397" s="15" t="s">
        <v>340</v>
      </c>
      <c r="E2397" s="12" t="s">
        <v>98</v>
      </c>
      <c r="G2397" s="12" t="s">
        <v>2567</v>
      </c>
      <c r="H2397" s="12" t="s">
        <v>2414</v>
      </c>
      <c r="I2397" s="12" t="s">
        <v>92</v>
      </c>
      <c r="J2397" s="12" t="s">
        <v>2401</v>
      </c>
      <c r="K2397" s="12" t="s">
        <v>5619</v>
      </c>
      <c r="N2397" s="16" t="s">
        <v>206</v>
      </c>
      <c r="O2397" s="16" t="s">
        <v>443</v>
      </c>
      <c r="P2397" s="12" t="s">
        <v>131</v>
      </c>
      <c r="Q2397" s="16">
        <v>2023</v>
      </c>
      <c r="R2397" s="16">
        <v>2</v>
      </c>
      <c r="T2397" s="16">
        <v>0</v>
      </c>
      <c r="V2397" s="12" t="s">
        <v>204</v>
      </c>
      <c r="W2397" s="12" t="s">
        <v>204</v>
      </c>
      <c r="X2397" s="16">
        <v>1</v>
      </c>
      <c r="Y2397" s="16">
        <v>13</v>
      </c>
      <c r="Z2397" s="16">
        <v>2</v>
      </c>
      <c r="AA2397" s="16">
        <f t="shared" si="489"/>
        <v>240</v>
      </c>
      <c r="AB2397" s="16" t="s">
        <v>2404</v>
      </c>
      <c r="AC2397" s="16" t="s">
        <v>2416</v>
      </c>
      <c r="AD2397" s="16">
        <f t="shared" si="473"/>
        <v>84000</v>
      </c>
      <c r="AE2397" s="16">
        <f t="shared" si="474"/>
        <v>700</v>
      </c>
      <c r="AF2397" s="16">
        <f t="shared" si="475"/>
        <v>262500</v>
      </c>
      <c r="AG2397" s="16">
        <f t="shared" si="476"/>
        <v>200</v>
      </c>
      <c r="AH2397" s="12">
        <f t="shared" si="477"/>
        <v>0</v>
      </c>
      <c r="AI2397" s="16">
        <f t="shared" si="478"/>
        <v>14</v>
      </c>
      <c r="AJ2397" s="16">
        <f t="shared" si="479"/>
        <v>48300</v>
      </c>
      <c r="AK2397" s="16">
        <f t="shared" si="480"/>
        <v>1000</v>
      </c>
      <c r="AL2397" s="16">
        <f t="shared" si="481"/>
        <v>10000</v>
      </c>
      <c r="AM2397" s="16">
        <f t="shared" si="482"/>
        <v>142000</v>
      </c>
      <c r="AN2397" s="16">
        <f t="shared" si="483"/>
        <v>546800</v>
      </c>
      <c r="AO2397" s="12" t="s">
        <v>1486</v>
      </c>
      <c r="AP2397" s="16">
        <v>2</v>
      </c>
      <c r="AQ2397" s="16" t="s">
        <v>204</v>
      </c>
      <c r="AS2397" s="16" t="s">
        <v>2422</v>
      </c>
      <c r="AT2397" s="16" t="s">
        <v>2418</v>
      </c>
      <c r="AU2397" t="s">
        <v>2384</v>
      </c>
      <c r="AV2397" s="15" t="s">
        <v>2635</v>
      </c>
      <c r="AW2397" s="16" t="s">
        <v>2386</v>
      </c>
      <c r="AX2397" s="16" t="s">
        <v>204</v>
      </c>
      <c r="AY2397" s="16" t="s">
        <v>207</v>
      </c>
      <c r="AZ2397" s="16" t="s">
        <v>207</v>
      </c>
      <c r="BA2397" s="16" t="s">
        <v>207</v>
      </c>
      <c r="BB2397" s="16" t="s">
        <v>207</v>
      </c>
      <c r="BC2397" s="16">
        <v>2</v>
      </c>
      <c r="BD2397" s="16">
        <f t="shared" si="484"/>
        <v>7</v>
      </c>
      <c r="BE2397" s="16">
        <f t="shared" si="485"/>
        <v>3417.5</v>
      </c>
      <c r="BG2397" s="16">
        <f t="shared" si="486"/>
        <v>2400</v>
      </c>
      <c r="BH2397" s="16">
        <f t="shared" si="487"/>
        <v>1280</v>
      </c>
      <c r="BI2397" s="16">
        <f t="shared" si="488"/>
        <v>16</v>
      </c>
    </row>
    <row r="2398" spans="1:61" ht="20.149999999999999" customHeight="1" x14ac:dyDescent="0.35">
      <c r="A2398">
        <v>2397</v>
      </c>
      <c r="B2398" t="s">
        <v>360</v>
      </c>
      <c r="C2398" t="s">
        <v>9010</v>
      </c>
      <c r="D2398" s="15" t="s">
        <v>2664</v>
      </c>
      <c r="E2398" s="12" t="s">
        <v>98</v>
      </c>
      <c r="G2398" s="12" t="s">
        <v>2567</v>
      </c>
      <c r="H2398" s="12" t="s">
        <v>2414</v>
      </c>
      <c r="I2398" s="12" t="s">
        <v>92</v>
      </c>
      <c r="J2398" s="12" t="s">
        <v>2401</v>
      </c>
      <c r="K2398" s="12" t="s">
        <v>5619</v>
      </c>
      <c r="N2398" s="16" t="s">
        <v>206</v>
      </c>
      <c r="O2398" s="16" t="s">
        <v>443</v>
      </c>
      <c r="P2398" s="12" t="s">
        <v>131</v>
      </c>
      <c r="Q2398" s="16">
        <v>2023</v>
      </c>
      <c r="R2398" s="16">
        <v>1</v>
      </c>
      <c r="T2398" s="16">
        <v>0</v>
      </c>
      <c r="V2398" s="12" t="s">
        <v>204</v>
      </c>
      <c r="W2398" s="12" t="s">
        <v>204</v>
      </c>
      <c r="X2398" s="16">
        <v>1</v>
      </c>
      <c r="Y2398" s="16">
        <v>13</v>
      </c>
      <c r="Z2398" s="16">
        <v>1</v>
      </c>
      <c r="AA2398" s="16">
        <f t="shared" si="489"/>
        <v>120</v>
      </c>
      <c r="AB2398" s="16" t="s">
        <v>2404</v>
      </c>
      <c r="AC2398" s="16" t="s">
        <v>2416</v>
      </c>
      <c r="AD2398" s="16">
        <f t="shared" si="473"/>
        <v>42000</v>
      </c>
      <c r="AE2398" s="16">
        <f t="shared" si="474"/>
        <v>350</v>
      </c>
      <c r="AF2398" s="16">
        <f t="shared" si="475"/>
        <v>131250</v>
      </c>
      <c r="AG2398" s="16">
        <f t="shared" si="476"/>
        <v>100</v>
      </c>
      <c r="AH2398" s="12">
        <f t="shared" si="477"/>
        <v>0</v>
      </c>
      <c r="AI2398" s="16">
        <f t="shared" si="478"/>
        <v>7</v>
      </c>
      <c r="AJ2398" s="16">
        <f t="shared" si="479"/>
        <v>24150</v>
      </c>
      <c r="AK2398" s="16">
        <f t="shared" si="480"/>
        <v>500</v>
      </c>
      <c r="AL2398" s="16">
        <f t="shared" si="481"/>
        <v>5000</v>
      </c>
      <c r="AM2398" s="16">
        <f t="shared" si="482"/>
        <v>71000</v>
      </c>
      <c r="AN2398" s="16">
        <f t="shared" si="483"/>
        <v>273400</v>
      </c>
      <c r="AO2398" s="12" t="s">
        <v>1486</v>
      </c>
      <c r="AP2398" s="16">
        <v>1</v>
      </c>
      <c r="AQ2398" s="16" t="s">
        <v>204</v>
      </c>
      <c r="AS2398" s="16" t="s">
        <v>2422</v>
      </c>
      <c r="AT2398" s="16" t="s">
        <v>2418</v>
      </c>
      <c r="AU2398" t="s">
        <v>2384</v>
      </c>
      <c r="AV2398" s="15" t="s">
        <v>2635</v>
      </c>
      <c r="AW2398" s="16" t="s">
        <v>2386</v>
      </c>
      <c r="AX2398" s="16" t="s">
        <v>204</v>
      </c>
      <c r="AY2398" s="16" t="s">
        <v>207</v>
      </c>
      <c r="AZ2398" s="16" t="s">
        <v>207</v>
      </c>
      <c r="BA2398" s="16" t="s">
        <v>207</v>
      </c>
      <c r="BB2398" s="16" t="s">
        <v>207</v>
      </c>
      <c r="BC2398" s="16">
        <v>1</v>
      </c>
      <c r="BD2398" s="16">
        <f t="shared" si="484"/>
        <v>3.5</v>
      </c>
      <c r="BE2398" s="16">
        <f t="shared" si="485"/>
        <v>1708.75</v>
      </c>
      <c r="BG2398" s="16">
        <f t="shared" si="486"/>
        <v>1200</v>
      </c>
      <c r="BH2398" s="16">
        <f t="shared" si="487"/>
        <v>640</v>
      </c>
      <c r="BI2398" s="16">
        <f t="shared" si="488"/>
        <v>8</v>
      </c>
    </row>
    <row r="2399" spans="1:61" ht="20.149999999999999" customHeight="1" x14ac:dyDescent="0.35">
      <c r="A2399">
        <v>2398</v>
      </c>
      <c r="B2399" t="s">
        <v>360</v>
      </c>
      <c r="C2399" t="s">
        <v>9011</v>
      </c>
      <c r="D2399" s="15" t="s">
        <v>249</v>
      </c>
      <c r="E2399" s="12" t="s">
        <v>93</v>
      </c>
      <c r="G2399" s="12" t="s">
        <v>2567</v>
      </c>
      <c r="H2399" s="12" t="s">
        <v>2414</v>
      </c>
      <c r="I2399" s="12" t="s">
        <v>92</v>
      </c>
      <c r="J2399" s="12" t="s">
        <v>2401</v>
      </c>
      <c r="K2399" s="12" t="s">
        <v>5619</v>
      </c>
      <c r="N2399" s="16" t="s">
        <v>206</v>
      </c>
      <c r="O2399" s="16" t="s">
        <v>443</v>
      </c>
      <c r="P2399" s="12" t="s">
        <v>131</v>
      </c>
      <c r="Q2399" s="16">
        <v>2023</v>
      </c>
      <c r="R2399" s="16">
        <v>1</v>
      </c>
      <c r="T2399" s="16">
        <v>0</v>
      </c>
      <c r="V2399" s="12" t="s">
        <v>204</v>
      </c>
      <c r="W2399" s="12" t="s">
        <v>204</v>
      </c>
      <c r="X2399" s="16">
        <v>2</v>
      </c>
      <c r="Y2399" s="16">
        <v>4</v>
      </c>
      <c r="Z2399" s="16">
        <v>1</v>
      </c>
      <c r="AA2399" s="16">
        <f t="shared" si="489"/>
        <v>120</v>
      </c>
      <c r="AB2399" s="16" t="s">
        <v>2404</v>
      </c>
      <c r="AC2399" s="16" t="s">
        <v>2416</v>
      </c>
      <c r="AD2399" s="16">
        <f t="shared" si="473"/>
        <v>42000</v>
      </c>
      <c r="AE2399" s="16">
        <f t="shared" si="474"/>
        <v>350</v>
      </c>
      <c r="AF2399" s="16">
        <f t="shared" si="475"/>
        <v>131250</v>
      </c>
      <c r="AG2399" s="16">
        <f t="shared" si="476"/>
        <v>100</v>
      </c>
      <c r="AH2399" s="12">
        <f t="shared" si="477"/>
        <v>0</v>
      </c>
      <c r="AI2399" s="16">
        <f t="shared" si="478"/>
        <v>7</v>
      </c>
      <c r="AJ2399" s="16">
        <f t="shared" si="479"/>
        <v>24150</v>
      </c>
      <c r="AK2399" s="16">
        <f t="shared" si="480"/>
        <v>500</v>
      </c>
      <c r="AL2399" s="16">
        <f t="shared" si="481"/>
        <v>5000</v>
      </c>
      <c r="AM2399" s="16">
        <f t="shared" si="482"/>
        <v>71000</v>
      </c>
      <c r="AN2399" s="16">
        <f t="shared" si="483"/>
        <v>273400</v>
      </c>
      <c r="AO2399" s="12" t="s">
        <v>1486</v>
      </c>
      <c r="AP2399" s="16">
        <v>1</v>
      </c>
      <c r="AQ2399" s="16" t="s">
        <v>204</v>
      </c>
      <c r="AS2399" s="16" t="s">
        <v>2422</v>
      </c>
      <c r="AT2399" s="16" t="s">
        <v>2418</v>
      </c>
      <c r="AU2399" t="s">
        <v>2384</v>
      </c>
      <c r="AV2399" s="15" t="s">
        <v>2635</v>
      </c>
      <c r="AW2399" s="16" t="s">
        <v>2386</v>
      </c>
      <c r="AX2399" s="16" t="s">
        <v>204</v>
      </c>
      <c r="AY2399" s="16" t="s">
        <v>207</v>
      </c>
      <c r="AZ2399" s="16" t="s">
        <v>207</v>
      </c>
      <c r="BA2399" s="16" t="s">
        <v>207</v>
      </c>
      <c r="BB2399" s="16" t="s">
        <v>207</v>
      </c>
      <c r="BC2399" s="16">
        <v>1</v>
      </c>
      <c r="BD2399" s="16">
        <f t="shared" si="484"/>
        <v>3.5</v>
      </c>
      <c r="BE2399" s="16">
        <f t="shared" si="485"/>
        <v>1708.75</v>
      </c>
      <c r="BG2399" s="16">
        <f t="shared" si="486"/>
        <v>1200</v>
      </c>
      <c r="BH2399" s="16">
        <f t="shared" si="487"/>
        <v>640</v>
      </c>
      <c r="BI2399" s="16">
        <f t="shared" si="488"/>
        <v>8</v>
      </c>
    </row>
    <row r="2400" spans="1:61" ht="20.149999999999999" customHeight="1" x14ac:dyDescent="0.35">
      <c r="A2400">
        <v>2399</v>
      </c>
      <c r="B2400" t="s">
        <v>360</v>
      </c>
      <c r="C2400" t="s">
        <v>9012</v>
      </c>
      <c r="D2400" s="15" t="s">
        <v>341</v>
      </c>
      <c r="E2400" s="12" t="s">
        <v>93</v>
      </c>
      <c r="G2400" s="12" t="s">
        <v>2567</v>
      </c>
      <c r="H2400" s="12" t="s">
        <v>2414</v>
      </c>
      <c r="I2400" s="12" t="s">
        <v>92</v>
      </c>
      <c r="J2400" s="12" t="s">
        <v>2401</v>
      </c>
      <c r="K2400" s="12" t="s">
        <v>5619</v>
      </c>
      <c r="N2400" s="16" t="s">
        <v>206</v>
      </c>
      <c r="O2400" s="16" t="s">
        <v>443</v>
      </c>
      <c r="P2400" s="12" t="s">
        <v>131</v>
      </c>
      <c r="Q2400" s="16">
        <v>2023</v>
      </c>
      <c r="R2400" s="16">
        <v>2</v>
      </c>
      <c r="T2400" s="16">
        <v>0</v>
      </c>
      <c r="V2400" s="12" t="s">
        <v>204</v>
      </c>
      <c r="W2400" s="12" t="s">
        <v>204</v>
      </c>
      <c r="X2400" s="16">
        <v>2</v>
      </c>
      <c r="Y2400" s="16">
        <v>5</v>
      </c>
      <c r="Z2400" s="16">
        <v>2</v>
      </c>
      <c r="AA2400" s="16">
        <f t="shared" si="489"/>
        <v>240</v>
      </c>
      <c r="AB2400" s="16" t="s">
        <v>2404</v>
      </c>
      <c r="AC2400" s="16" t="s">
        <v>2416</v>
      </c>
      <c r="AD2400" s="16">
        <f t="shared" si="473"/>
        <v>84000</v>
      </c>
      <c r="AE2400" s="16">
        <f t="shared" si="474"/>
        <v>700</v>
      </c>
      <c r="AF2400" s="16">
        <f t="shared" si="475"/>
        <v>262500</v>
      </c>
      <c r="AG2400" s="16">
        <f t="shared" si="476"/>
        <v>200</v>
      </c>
      <c r="AH2400" s="12">
        <f t="shared" si="477"/>
        <v>0</v>
      </c>
      <c r="AI2400" s="16">
        <f t="shared" si="478"/>
        <v>14</v>
      </c>
      <c r="AJ2400" s="16">
        <f t="shared" si="479"/>
        <v>48300</v>
      </c>
      <c r="AK2400" s="16">
        <f t="shared" si="480"/>
        <v>1000</v>
      </c>
      <c r="AL2400" s="16">
        <f t="shared" si="481"/>
        <v>10000</v>
      </c>
      <c r="AM2400" s="16">
        <f t="shared" si="482"/>
        <v>142000</v>
      </c>
      <c r="AN2400" s="16">
        <f t="shared" si="483"/>
        <v>546800</v>
      </c>
      <c r="AO2400" s="12" t="s">
        <v>1486</v>
      </c>
      <c r="AP2400" s="16">
        <v>2</v>
      </c>
      <c r="AQ2400" s="16" t="s">
        <v>204</v>
      </c>
      <c r="AS2400" s="16" t="s">
        <v>2422</v>
      </c>
      <c r="AT2400" s="16" t="s">
        <v>2418</v>
      </c>
      <c r="AU2400" t="s">
        <v>2384</v>
      </c>
      <c r="AV2400" s="15" t="s">
        <v>2635</v>
      </c>
      <c r="AW2400" s="16" t="s">
        <v>2386</v>
      </c>
      <c r="AX2400" s="16" t="s">
        <v>204</v>
      </c>
      <c r="AY2400" s="16" t="s">
        <v>207</v>
      </c>
      <c r="AZ2400" s="16" t="s">
        <v>207</v>
      </c>
      <c r="BA2400" s="16" t="s">
        <v>207</v>
      </c>
      <c r="BB2400" s="16" t="s">
        <v>207</v>
      </c>
      <c r="BC2400" s="16">
        <v>2</v>
      </c>
      <c r="BD2400" s="16">
        <f t="shared" si="484"/>
        <v>7</v>
      </c>
      <c r="BE2400" s="16">
        <f t="shared" si="485"/>
        <v>3417.5</v>
      </c>
      <c r="BG2400" s="16">
        <f t="shared" si="486"/>
        <v>2400</v>
      </c>
      <c r="BH2400" s="16">
        <f t="shared" si="487"/>
        <v>1280</v>
      </c>
      <c r="BI2400" s="16">
        <f t="shared" si="488"/>
        <v>16</v>
      </c>
    </row>
    <row r="2401" spans="1:61" ht="20.149999999999999" customHeight="1" x14ac:dyDescent="0.35">
      <c r="A2401">
        <v>2400</v>
      </c>
      <c r="B2401" t="s">
        <v>360</v>
      </c>
      <c r="C2401" t="s">
        <v>9013</v>
      </c>
      <c r="D2401" s="15" t="s">
        <v>2665</v>
      </c>
      <c r="E2401" s="12" t="s">
        <v>98</v>
      </c>
      <c r="G2401" s="12" t="s">
        <v>2567</v>
      </c>
      <c r="H2401" s="12" t="s">
        <v>2414</v>
      </c>
      <c r="I2401" s="12" t="s">
        <v>92</v>
      </c>
      <c r="J2401" s="12" t="s">
        <v>2401</v>
      </c>
      <c r="K2401" s="12" t="s">
        <v>5619</v>
      </c>
      <c r="N2401" s="16" t="s">
        <v>206</v>
      </c>
      <c r="O2401" s="16" t="s">
        <v>443</v>
      </c>
      <c r="P2401" s="12" t="s">
        <v>131</v>
      </c>
      <c r="Q2401" s="16">
        <v>2023</v>
      </c>
      <c r="R2401" s="16">
        <v>1.05</v>
      </c>
      <c r="T2401" s="16">
        <v>0</v>
      </c>
      <c r="V2401" s="12" t="s">
        <v>204</v>
      </c>
      <c r="W2401" s="12" t="s">
        <v>204</v>
      </c>
      <c r="X2401" s="16">
        <v>1</v>
      </c>
      <c r="Y2401" s="16">
        <v>7</v>
      </c>
      <c r="Z2401" s="16">
        <v>1.05</v>
      </c>
      <c r="AA2401" s="16">
        <f t="shared" si="489"/>
        <v>126</v>
      </c>
      <c r="AB2401" s="16" t="s">
        <v>2404</v>
      </c>
      <c r="AC2401" s="16" t="s">
        <v>2416</v>
      </c>
      <c r="AD2401" s="16">
        <f t="shared" si="473"/>
        <v>44100</v>
      </c>
      <c r="AE2401" s="16">
        <f t="shared" si="474"/>
        <v>367.5</v>
      </c>
      <c r="AF2401" s="16">
        <f t="shared" si="475"/>
        <v>137812.5</v>
      </c>
      <c r="AG2401" s="16">
        <f t="shared" si="476"/>
        <v>105</v>
      </c>
      <c r="AH2401" s="12">
        <f t="shared" si="477"/>
        <v>0</v>
      </c>
      <c r="AI2401" s="16">
        <f t="shared" si="478"/>
        <v>7.3500000000000005</v>
      </c>
      <c r="AJ2401" s="16">
        <f t="shared" si="479"/>
        <v>25357.500000000004</v>
      </c>
      <c r="AK2401" s="16">
        <f t="shared" si="480"/>
        <v>525</v>
      </c>
      <c r="AL2401" s="16">
        <f t="shared" si="481"/>
        <v>5250</v>
      </c>
      <c r="AM2401" s="16">
        <f t="shared" si="482"/>
        <v>74550</v>
      </c>
      <c r="AN2401" s="16">
        <f t="shared" si="483"/>
        <v>287070</v>
      </c>
      <c r="AO2401" s="12" t="s">
        <v>1486</v>
      </c>
      <c r="AP2401" s="16">
        <v>1.05</v>
      </c>
      <c r="AQ2401" s="16" t="s">
        <v>204</v>
      </c>
      <c r="AS2401" s="16" t="s">
        <v>2422</v>
      </c>
      <c r="AT2401" s="16" t="s">
        <v>2418</v>
      </c>
      <c r="AU2401" t="s">
        <v>2384</v>
      </c>
      <c r="AV2401" s="15" t="s">
        <v>2635</v>
      </c>
      <c r="AW2401" s="16" t="s">
        <v>2386</v>
      </c>
      <c r="AX2401" s="16" t="s">
        <v>204</v>
      </c>
      <c r="AY2401" s="16" t="s">
        <v>207</v>
      </c>
      <c r="AZ2401" s="16" t="s">
        <v>207</v>
      </c>
      <c r="BA2401" s="16" t="s">
        <v>207</v>
      </c>
      <c r="BB2401" s="16" t="s">
        <v>207</v>
      </c>
      <c r="BC2401" s="16">
        <v>1.05</v>
      </c>
      <c r="BD2401" s="16">
        <f t="shared" si="484"/>
        <v>3.6750000000000003</v>
      </c>
      <c r="BE2401" s="16">
        <f t="shared" si="485"/>
        <v>1794.1875</v>
      </c>
      <c r="BG2401" s="16">
        <f t="shared" si="486"/>
        <v>1260</v>
      </c>
      <c r="BH2401" s="16">
        <f t="shared" si="487"/>
        <v>672</v>
      </c>
      <c r="BI2401" s="16">
        <f t="shared" si="488"/>
        <v>8.4</v>
      </c>
    </row>
    <row r="2402" spans="1:61" ht="20.149999999999999" customHeight="1" x14ac:dyDescent="0.35">
      <c r="A2402">
        <v>2401</v>
      </c>
      <c r="B2402" t="s">
        <v>360</v>
      </c>
      <c r="C2402" t="s">
        <v>9014</v>
      </c>
      <c r="D2402" s="15" t="s">
        <v>2666</v>
      </c>
      <c r="E2402" s="12" t="s">
        <v>98</v>
      </c>
      <c r="G2402" s="12" t="s">
        <v>2567</v>
      </c>
      <c r="H2402" s="12" t="s">
        <v>2414</v>
      </c>
      <c r="I2402" s="12" t="s">
        <v>92</v>
      </c>
      <c r="J2402" s="12" t="s">
        <v>2401</v>
      </c>
      <c r="K2402" s="12" t="s">
        <v>5619</v>
      </c>
      <c r="N2402" s="16" t="s">
        <v>206</v>
      </c>
      <c r="O2402" s="16" t="s">
        <v>443</v>
      </c>
      <c r="P2402" s="12" t="s">
        <v>131</v>
      </c>
      <c r="Q2402" s="16">
        <v>2023</v>
      </c>
      <c r="R2402" s="16">
        <v>1</v>
      </c>
      <c r="T2402" s="16">
        <v>0</v>
      </c>
      <c r="V2402" s="12" t="s">
        <v>204</v>
      </c>
      <c r="W2402" s="12" t="s">
        <v>204</v>
      </c>
      <c r="X2402" s="16">
        <v>1</v>
      </c>
      <c r="Y2402" s="16">
        <v>3</v>
      </c>
      <c r="Z2402" s="16">
        <v>1</v>
      </c>
      <c r="AA2402" s="16">
        <f t="shared" si="489"/>
        <v>120</v>
      </c>
      <c r="AB2402" s="16" t="s">
        <v>2404</v>
      </c>
      <c r="AC2402" s="16" t="s">
        <v>2416</v>
      </c>
      <c r="AD2402" s="16">
        <f t="shared" si="473"/>
        <v>42000</v>
      </c>
      <c r="AE2402" s="16">
        <f t="shared" si="474"/>
        <v>350</v>
      </c>
      <c r="AF2402" s="16">
        <f t="shared" si="475"/>
        <v>131250</v>
      </c>
      <c r="AG2402" s="16">
        <f t="shared" si="476"/>
        <v>100</v>
      </c>
      <c r="AH2402" s="12">
        <f t="shared" si="477"/>
        <v>0</v>
      </c>
      <c r="AI2402" s="16">
        <f t="shared" si="478"/>
        <v>7</v>
      </c>
      <c r="AJ2402" s="16">
        <f t="shared" si="479"/>
        <v>24150</v>
      </c>
      <c r="AK2402" s="16">
        <f t="shared" si="480"/>
        <v>500</v>
      </c>
      <c r="AL2402" s="16">
        <f t="shared" si="481"/>
        <v>5000</v>
      </c>
      <c r="AM2402" s="16">
        <f t="shared" si="482"/>
        <v>71000</v>
      </c>
      <c r="AN2402" s="16">
        <f t="shared" si="483"/>
        <v>273400</v>
      </c>
      <c r="AO2402" s="12" t="s">
        <v>1486</v>
      </c>
      <c r="AP2402" s="16">
        <v>1</v>
      </c>
      <c r="AQ2402" s="16" t="s">
        <v>204</v>
      </c>
      <c r="AS2402" s="16" t="s">
        <v>2422</v>
      </c>
      <c r="AT2402" s="16" t="s">
        <v>2418</v>
      </c>
      <c r="AU2402" t="s">
        <v>2384</v>
      </c>
      <c r="AV2402" s="15" t="s">
        <v>2635</v>
      </c>
      <c r="AW2402" s="16" t="s">
        <v>2386</v>
      </c>
      <c r="AX2402" s="16" t="s">
        <v>204</v>
      </c>
      <c r="AY2402" s="16" t="s">
        <v>207</v>
      </c>
      <c r="AZ2402" s="16" t="s">
        <v>207</v>
      </c>
      <c r="BA2402" s="16" t="s">
        <v>207</v>
      </c>
      <c r="BB2402" s="16" t="s">
        <v>207</v>
      </c>
      <c r="BC2402" s="16">
        <v>1</v>
      </c>
      <c r="BD2402" s="16">
        <f t="shared" si="484"/>
        <v>3.5</v>
      </c>
      <c r="BE2402" s="16">
        <f t="shared" si="485"/>
        <v>1708.75</v>
      </c>
      <c r="BG2402" s="16">
        <f t="shared" si="486"/>
        <v>1200</v>
      </c>
      <c r="BH2402" s="16">
        <f t="shared" si="487"/>
        <v>640</v>
      </c>
      <c r="BI2402" s="16">
        <f t="shared" si="488"/>
        <v>8</v>
      </c>
    </row>
    <row r="2403" spans="1:61" ht="20.149999999999999" customHeight="1" x14ac:dyDescent="0.35">
      <c r="A2403">
        <v>2402</v>
      </c>
      <c r="B2403" t="s">
        <v>360</v>
      </c>
      <c r="C2403" t="s">
        <v>9015</v>
      </c>
      <c r="D2403" s="15" t="s">
        <v>342</v>
      </c>
      <c r="E2403" s="12" t="s">
        <v>98</v>
      </c>
      <c r="G2403" s="12" t="s">
        <v>2567</v>
      </c>
      <c r="H2403" s="12" t="s">
        <v>2414</v>
      </c>
      <c r="I2403" s="12" t="s">
        <v>92</v>
      </c>
      <c r="J2403" s="12" t="s">
        <v>2401</v>
      </c>
      <c r="K2403" s="12" t="s">
        <v>5619</v>
      </c>
      <c r="N2403" s="16" t="s">
        <v>206</v>
      </c>
      <c r="O2403" s="16" t="s">
        <v>443</v>
      </c>
      <c r="P2403" s="12" t="s">
        <v>131</v>
      </c>
      <c r="Q2403" s="16">
        <v>2023</v>
      </c>
      <c r="R2403" s="16">
        <v>2.5</v>
      </c>
      <c r="T2403" s="16">
        <v>0</v>
      </c>
      <c r="V2403" s="12" t="s">
        <v>204</v>
      </c>
      <c r="W2403" s="12" t="s">
        <v>204</v>
      </c>
      <c r="X2403" s="16">
        <v>2</v>
      </c>
      <c r="Y2403" s="16">
        <v>24</v>
      </c>
      <c r="Z2403" s="16">
        <v>2.5</v>
      </c>
      <c r="AA2403" s="16">
        <f t="shared" si="489"/>
        <v>300</v>
      </c>
      <c r="AB2403" s="16" t="s">
        <v>2404</v>
      </c>
      <c r="AC2403" s="16" t="s">
        <v>2416</v>
      </c>
      <c r="AD2403" s="16">
        <f t="shared" si="473"/>
        <v>105000</v>
      </c>
      <c r="AE2403" s="16">
        <f t="shared" si="474"/>
        <v>875</v>
      </c>
      <c r="AF2403" s="16">
        <f t="shared" si="475"/>
        <v>328125</v>
      </c>
      <c r="AG2403" s="16">
        <f t="shared" si="476"/>
        <v>250</v>
      </c>
      <c r="AH2403" s="12">
        <f t="shared" si="477"/>
        <v>0</v>
      </c>
      <c r="AI2403" s="16">
        <f t="shared" si="478"/>
        <v>17.5</v>
      </c>
      <c r="AJ2403" s="16">
        <f t="shared" si="479"/>
        <v>60375</v>
      </c>
      <c r="AK2403" s="16">
        <f t="shared" si="480"/>
        <v>1250</v>
      </c>
      <c r="AL2403" s="16">
        <f t="shared" si="481"/>
        <v>12500</v>
      </c>
      <c r="AM2403" s="16">
        <f t="shared" si="482"/>
        <v>177500</v>
      </c>
      <c r="AN2403" s="16">
        <f t="shared" si="483"/>
        <v>683500</v>
      </c>
      <c r="AO2403" s="12" t="s">
        <v>1486</v>
      </c>
      <c r="AP2403" s="16">
        <v>2.5</v>
      </c>
      <c r="AQ2403" s="16" t="s">
        <v>204</v>
      </c>
      <c r="AS2403" s="16" t="s">
        <v>2422</v>
      </c>
      <c r="AT2403" s="16" t="s">
        <v>2418</v>
      </c>
      <c r="AU2403" t="s">
        <v>2384</v>
      </c>
      <c r="AV2403" s="15" t="s">
        <v>2635</v>
      </c>
      <c r="AW2403" s="16" t="s">
        <v>2386</v>
      </c>
      <c r="AX2403" s="16" t="s">
        <v>204</v>
      </c>
      <c r="AY2403" s="16" t="s">
        <v>207</v>
      </c>
      <c r="AZ2403" s="16" t="s">
        <v>207</v>
      </c>
      <c r="BA2403" s="16" t="s">
        <v>207</v>
      </c>
      <c r="BB2403" s="16" t="s">
        <v>207</v>
      </c>
      <c r="BC2403" s="16">
        <v>2.5</v>
      </c>
      <c r="BD2403" s="16">
        <f t="shared" si="484"/>
        <v>8.75</v>
      </c>
      <c r="BE2403" s="16">
        <f t="shared" si="485"/>
        <v>4271.875</v>
      </c>
      <c r="BG2403" s="16">
        <f t="shared" si="486"/>
        <v>3000</v>
      </c>
      <c r="BH2403" s="16">
        <f t="shared" si="487"/>
        <v>1600</v>
      </c>
      <c r="BI2403" s="16">
        <f t="shared" si="488"/>
        <v>20</v>
      </c>
    </row>
    <row r="2404" spans="1:61" ht="20.149999999999999" customHeight="1" x14ac:dyDescent="0.35">
      <c r="A2404">
        <v>2403</v>
      </c>
      <c r="B2404" t="s">
        <v>360</v>
      </c>
      <c r="C2404" t="s">
        <v>9016</v>
      </c>
      <c r="D2404" s="15" t="s">
        <v>2667</v>
      </c>
      <c r="E2404" s="12" t="s">
        <v>98</v>
      </c>
      <c r="G2404" s="12" t="s">
        <v>2567</v>
      </c>
      <c r="H2404" s="12" t="s">
        <v>2414</v>
      </c>
      <c r="I2404" s="12" t="s">
        <v>92</v>
      </c>
      <c r="J2404" s="12" t="s">
        <v>2401</v>
      </c>
      <c r="K2404" s="12" t="s">
        <v>5619</v>
      </c>
      <c r="N2404" s="16" t="s">
        <v>206</v>
      </c>
      <c r="O2404" s="16" t="s">
        <v>443</v>
      </c>
      <c r="P2404" s="12" t="s">
        <v>131</v>
      </c>
      <c r="Q2404" s="16">
        <v>2023</v>
      </c>
      <c r="R2404" s="16">
        <v>1.5</v>
      </c>
      <c r="T2404" s="16">
        <v>0</v>
      </c>
      <c r="V2404" s="12" t="s">
        <v>204</v>
      </c>
      <c r="W2404" s="12" t="s">
        <v>204</v>
      </c>
      <c r="X2404" s="16">
        <v>2</v>
      </c>
      <c r="Y2404" s="16">
        <v>12</v>
      </c>
      <c r="Z2404" s="16">
        <v>1.5</v>
      </c>
      <c r="AA2404" s="16">
        <f t="shared" si="489"/>
        <v>180</v>
      </c>
      <c r="AB2404" s="16" t="s">
        <v>2404</v>
      </c>
      <c r="AC2404" s="16" t="s">
        <v>2416</v>
      </c>
      <c r="AD2404" s="16">
        <f t="shared" si="473"/>
        <v>63000</v>
      </c>
      <c r="AE2404" s="16">
        <f t="shared" si="474"/>
        <v>525</v>
      </c>
      <c r="AF2404" s="16">
        <f t="shared" si="475"/>
        <v>196875</v>
      </c>
      <c r="AG2404" s="16">
        <f t="shared" si="476"/>
        <v>150</v>
      </c>
      <c r="AH2404" s="12">
        <f t="shared" si="477"/>
        <v>0</v>
      </c>
      <c r="AI2404" s="16">
        <f t="shared" si="478"/>
        <v>10.5</v>
      </c>
      <c r="AJ2404" s="16">
        <f t="shared" si="479"/>
        <v>36225</v>
      </c>
      <c r="AK2404" s="16">
        <f t="shared" si="480"/>
        <v>750</v>
      </c>
      <c r="AL2404" s="16">
        <f t="shared" si="481"/>
        <v>7500</v>
      </c>
      <c r="AM2404" s="16">
        <f t="shared" si="482"/>
        <v>106500</v>
      </c>
      <c r="AN2404" s="16">
        <f t="shared" si="483"/>
        <v>410100</v>
      </c>
      <c r="AO2404" s="12" t="s">
        <v>1486</v>
      </c>
      <c r="AP2404" s="16">
        <v>1.5</v>
      </c>
      <c r="AQ2404" s="16" t="s">
        <v>204</v>
      </c>
      <c r="AS2404" s="16" t="s">
        <v>2422</v>
      </c>
      <c r="AT2404" s="16" t="s">
        <v>2418</v>
      </c>
      <c r="AU2404" t="s">
        <v>2384</v>
      </c>
      <c r="AV2404" s="15" t="s">
        <v>2635</v>
      </c>
      <c r="AW2404" s="16" t="s">
        <v>2386</v>
      </c>
      <c r="AX2404" s="16" t="s">
        <v>204</v>
      </c>
      <c r="AY2404" s="16" t="s">
        <v>207</v>
      </c>
      <c r="AZ2404" s="16" t="s">
        <v>207</v>
      </c>
      <c r="BA2404" s="16" t="s">
        <v>207</v>
      </c>
      <c r="BB2404" s="16" t="s">
        <v>207</v>
      </c>
      <c r="BC2404" s="16">
        <v>1.5</v>
      </c>
      <c r="BD2404" s="16">
        <f t="shared" si="484"/>
        <v>5.25</v>
      </c>
      <c r="BE2404" s="16">
        <f t="shared" si="485"/>
        <v>2563.125</v>
      </c>
      <c r="BG2404" s="16">
        <f t="shared" si="486"/>
        <v>1800</v>
      </c>
      <c r="BH2404" s="16">
        <f t="shared" si="487"/>
        <v>960</v>
      </c>
      <c r="BI2404" s="16">
        <f t="shared" si="488"/>
        <v>12</v>
      </c>
    </row>
    <row r="2405" spans="1:61" ht="20.149999999999999" customHeight="1" x14ac:dyDescent="0.35">
      <c r="A2405">
        <v>2404</v>
      </c>
      <c r="B2405" t="s">
        <v>360</v>
      </c>
      <c r="C2405" t="s">
        <v>9017</v>
      </c>
      <c r="D2405" s="15" t="s">
        <v>2668</v>
      </c>
      <c r="E2405" s="12" t="s">
        <v>98</v>
      </c>
      <c r="G2405" s="12" t="s">
        <v>2567</v>
      </c>
      <c r="H2405" s="12" t="s">
        <v>2414</v>
      </c>
      <c r="I2405" s="12" t="s">
        <v>92</v>
      </c>
      <c r="J2405" s="12" t="s">
        <v>2401</v>
      </c>
      <c r="K2405" s="12" t="s">
        <v>5619</v>
      </c>
      <c r="N2405" s="16" t="s">
        <v>206</v>
      </c>
      <c r="O2405" s="16" t="s">
        <v>443</v>
      </c>
      <c r="P2405" s="12" t="s">
        <v>131</v>
      </c>
      <c r="Q2405" s="16">
        <v>2023</v>
      </c>
      <c r="R2405" s="16">
        <v>0.4</v>
      </c>
      <c r="T2405" s="16">
        <v>0</v>
      </c>
      <c r="V2405" s="12" t="s">
        <v>204</v>
      </c>
      <c r="W2405" s="12" t="s">
        <v>204</v>
      </c>
      <c r="X2405" s="16">
        <v>2</v>
      </c>
      <c r="Y2405" s="16">
        <v>8</v>
      </c>
      <c r="Z2405" s="16">
        <v>0.4</v>
      </c>
      <c r="AA2405" s="16">
        <f t="shared" si="489"/>
        <v>48</v>
      </c>
      <c r="AB2405" s="16" t="s">
        <v>2404</v>
      </c>
      <c r="AC2405" s="16" t="s">
        <v>2416</v>
      </c>
      <c r="AD2405" s="16">
        <f t="shared" ref="AD2405:AD2468" si="490">AA2405*350</f>
        <v>16800</v>
      </c>
      <c r="AE2405" s="16">
        <f t="shared" ref="AE2405:AE2468" si="491">Z2405*350</f>
        <v>140</v>
      </c>
      <c r="AF2405" s="16">
        <f t="shared" ref="AF2405:AF2468" si="492">AE2405*375</f>
        <v>52500</v>
      </c>
      <c r="AG2405" s="16">
        <f t="shared" ref="AG2405:AG2468" si="493">Z2405*100</f>
        <v>40</v>
      </c>
      <c r="AH2405" s="12">
        <f t="shared" ref="AH2405:AH2468" si="494">AG2405*0</f>
        <v>0</v>
      </c>
      <c r="AI2405" s="16">
        <f t="shared" ref="AI2405:AI2468" si="495">7*Z2405</f>
        <v>2.8000000000000003</v>
      </c>
      <c r="AJ2405" s="16">
        <f t="shared" ref="AJ2405:AJ2468" si="496">AI2405*3450</f>
        <v>9660.0000000000018</v>
      </c>
      <c r="AK2405" s="16">
        <f t="shared" ref="AK2405:AK2468" si="497">Z2405*500</f>
        <v>200</v>
      </c>
      <c r="AL2405" s="16">
        <f t="shared" ref="AL2405:AL2468" si="498">1*5000*Z2405</f>
        <v>2000</v>
      </c>
      <c r="AM2405" s="16">
        <f t="shared" ref="AM2405:AM2468" si="499">Z2405*71000</f>
        <v>28400</v>
      </c>
      <c r="AN2405" s="16">
        <f t="shared" ref="AN2405:AN2468" si="500">AM2405+AL2405+AJ2405+AF2405+AD2405</f>
        <v>109360</v>
      </c>
      <c r="AO2405" s="12" t="s">
        <v>1486</v>
      </c>
      <c r="AP2405" s="16">
        <v>0.4</v>
      </c>
      <c r="AQ2405" s="16" t="s">
        <v>204</v>
      </c>
      <c r="AS2405" s="16" t="s">
        <v>2422</v>
      </c>
      <c r="AT2405" s="16" t="s">
        <v>2418</v>
      </c>
      <c r="AU2405" t="s">
        <v>2384</v>
      </c>
      <c r="AV2405" s="15" t="s">
        <v>2635</v>
      </c>
      <c r="AW2405" s="16" t="s">
        <v>2386</v>
      </c>
      <c r="AX2405" s="16" t="s">
        <v>204</v>
      </c>
      <c r="AY2405" s="16" t="s">
        <v>207</v>
      </c>
      <c r="AZ2405" s="16" t="s">
        <v>207</v>
      </c>
      <c r="BA2405" s="16" t="s">
        <v>207</v>
      </c>
      <c r="BB2405" s="16" t="s">
        <v>207</v>
      </c>
      <c r="BC2405" s="16">
        <v>0.4</v>
      </c>
      <c r="BD2405" s="16">
        <f t="shared" ref="BD2405:BD2468" si="501">3.5*BC2405</f>
        <v>1.4000000000000001</v>
      </c>
      <c r="BE2405" s="16">
        <f t="shared" ref="BE2405:BE2468" si="502">AN2405/160</f>
        <v>683.5</v>
      </c>
      <c r="BG2405" s="16">
        <f t="shared" ref="BG2405:BG2468" si="503">1200*BC2405</f>
        <v>480</v>
      </c>
      <c r="BH2405" s="16">
        <f t="shared" ref="BH2405:BH2468" si="504">640*BC2405</f>
        <v>256</v>
      </c>
      <c r="BI2405" s="16">
        <f t="shared" ref="BI2405:BI2468" si="505">BH2405/80</f>
        <v>3.2</v>
      </c>
    </row>
    <row r="2406" spans="1:61" ht="20.149999999999999" customHeight="1" x14ac:dyDescent="0.35">
      <c r="A2406">
        <v>2405</v>
      </c>
      <c r="B2406" t="s">
        <v>360</v>
      </c>
      <c r="C2406" t="s">
        <v>9018</v>
      </c>
      <c r="D2406" s="15" t="s">
        <v>343</v>
      </c>
      <c r="E2406" s="12" t="s">
        <v>98</v>
      </c>
      <c r="G2406" s="12" t="s">
        <v>2567</v>
      </c>
      <c r="H2406" s="12" t="s">
        <v>2414</v>
      </c>
      <c r="I2406" s="12" t="s">
        <v>92</v>
      </c>
      <c r="J2406" s="12" t="s">
        <v>2401</v>
      </c>
      <c r="K2406" s="12" t="s">
        <v>5619</v>
      </c>
      <c r="N2406" s="16" t="s">
        <v>206</v>
      </c>
      <c r="O2406" s="16" t="s">
        <v>443</v>
      </c>
      <c r="P2406" s="12" t="s">
        <v>131</v>
      </c>
      <c r="Q2406" s="16">
        <v>2023</v>
      </c>
      <c r="R2406" s="16">
        <v>0.6</v>
      </c>
      <c r="T2406" s="16">
        <v>0</v>
      </c>
      <c r="V2406" s="12" t="s">
        <v>204</v>
      </c>
      <c r="W2406" s="12" t="s">
        <v>204</v>
      </c>
      <c r="X2406" s="16">
        <v>1</v>
      </c>
      <c r="Y2406" s="16">
        <v>9</v>
      </c>
      <c r="Z2406" s="16">
        <v>0.6</v>
      </c>
      <c r="AA2406" s="16">
        <f t="shared" ref="AA2406:AA2469" si="506">Z2406*120</f>
        <v>72</v>
      </c>
      <c r="AB2406" s="16" t="s">
        <v>2404</v>
      </c>
      <c r="AC2406" s="16" t="s">
        <v>2416</v>
      </c>
      <c r="AD2406" s="16">
        <f t="shared" si="490"/>
        <v>25200</v>
      </c>
      <c r="AE2406" s="16">
        <f t="shared" si="491"/>
        <v>210</v>
      </c>
      <c r="AF2406" s="16">
        <f t="shared" si="492"/>
        <v>78750</v>
      </c>
      <c r="AG2406" s="16">
        <f t="shared" si="493"/>
        <v>60</v>
      </c>
      <c r="AH2406" s="12">
        <f t="shared" si="494"/>
        <v>0</v>
      </c>
      <c r="AI2406" s="16">
        <f t="shared" si="495"/>
        <v>4.2</v>
      </c>
      <c r="AJ2406" s="16">
        <f t="shared" si="496"/>
        <v>14490</v>
      </c>
      <c r="AK2406" s="16">
        <f t="shared" si="497"/>
        <v>300</v>
      </c>
      <c r="AL2406" s="16">
        <f t="shared" si="498"/>
        <v>3000</v>
      </c>
      <c r="AM2406" s="16">
        <f t="shared" si="499"/>
        <v>42600</v>
      </c>
      <c r="AN2406" s="16">
        <f t="shared" si="500"/>
        <v>164040</v>
      </c>
      <c r="AO2406" s="12" t="s">
        <v>1486</v>
      </c>
      <c r="AP2406" s="16">
        <v>0.6</v>
      </c>
      <c r="AQ2406" s="16" t="s">
        <v>204</v>
      </c>
      <c r="AS2406" s="16" t="s">
        <v>2422</v>
      </c>
      <c r="AT2406" s="16" t="s">
        <v>2418</v>
      </c>
      <c r="AU2406" t="s">
        <v>2384</v>
      </c>
      <c r="AV2406" s="15" t="s">
        <v>2635</v>
      </c>
      <c r="AW2406" s="16" t="s">
        <v>2386</v>
      </c>
      <c r="AX2406" s="16" t="s">
        <v>204</v>
      </c>
      <c r="AY2406" s="16" t="s">
        <v>207</v>
      </c>
      <c r="AZ2406" s="16" t="s">
        <v>207</v>
      </c>
      <c r="BA2406" s="16" t="s">
        <v>207</v>
      </c>
      <c r="BB2406" s="16" t="s">
        <v>207</v>
      </c>
      <c r="BC2406" s="16">
        <v>0.6</v>
      </c>
      <c r="BD2406" s="16">
        <f t="shared" si="501"/>
        <v>2.1</v>
      </c>
      <c r="BE2406" s="16">
        <f t="shared" si="502"/>
        <v>1025.25</v>
      </c>
      <c r="BG2406" s="16">
        <f t="shared" si="503"/>
        <v>720</v>
      </c>
      <c r="BH2406" s="16">
        <f t="shared" si="504"/>
        <v>384</v>
      </c>
      <c r="BI2406" s="16">
        <f t="shared" si="505"/>
        <v>4.8</v>
      </c>
    </row>
    <row r="2407" spans="1:61" ht="20.149999999999999" customHeight="1" x14ac:dyDescent="0.35">
      <c r="A2407">
        <v>2406</v>
      </c>
      <c r="B2407" t="s">
        <v>360</v>
      </c>
      <c r="C2407" t="s">
        <v>9019</v>
      </c>
      <c r="D2407" s="15" t="s">
        <v>356</v>
      </c>
      <c r="E2407" s="12" t="s">
        <v>98</v>
      </c>
      <c r="G2407" s="12" t="s">
        <v>2567</v>
      </c>
      <c r="H2407" s="12" t="s">
        <v>2414</v>
      </c>
      <c r="I2407" s="12" t="s">
        <v>92</v>
      </c>
      <c r="J2407" s="12" t="s">
        <v>2401</v>
      </c>
      <c r="K2407" s="12" t="s">
        <v>5619</v>
      </c>
      <c r="N2407" s="16" t="s">
        <v>206</v>
      </c>
      <c r="O2407" s="16" t="s">
        <v>443</v>
      </c>
      <c r="P2407" s="12" t="s">
        <v>131</v>
      </c>
      <c r="Q2407" s="16">
        <v>2023</v>
      </c>
      <c r="R2407" s="16">
        <v>0.6</v>
      </c>
      <c r="T2407" s="16">
        <v>0</v>
      </c>
      <c r="V2407" s="12" t="s">
        <v>204</v>
      </c>
      <c r="W2407" s="12" t="s">
        <v>204</v>
      </c>
      <c r="X2407" s="16">
        <v>2</v>
      </c>
      <c r="Y2407" s="16">
        <v>6</v>
      </c>
      <c r="Z2407" s="16">
        <v>0.6</v>
      </c>
      <c r="AA2407" s="16">
        <f t="shared" si="506"/>
        <v>72</v>
      </c>
      <c r="AB2407" s="16" t="s">
        <v>2404</v>
      </c>
      <c r="AC2407" s="16" t="s">
        <v>2416</v>
      </c>
      <c r="AD2407" s="16">
        <f t="shared" si="490"/>
        <v>25200</v>
      </c>
      <c r="AE2407" s="16">
        <f t="shared" si="491"/>
        <v>210</v>
      </c>
      <c r="AF2407" s="16">
        <f t="shared" si="492"/>
        <v>78750</v>
      </c>
      <c r="AG2407" s="16">
        <f t="shared" si="493"/>
        <v>60</v>
      </c>
      <c r="AH2407" s="12">
        <f t="shared" si="494"/>
        <v>0</v>
      </c>
      <c r="AI2407" s="16">
        <f t="shared" si="495"/>
        <v>4.2</v>
      </c>
      <c r="AJ2407" s="16">
        <f t="shared" si="496"/>
        <v>14490</v>
      </c>
      <c r="AK2407" s="16">
        <f t="shared" si="497"/>
        <v>300</v>
      </c>
      <c r="AL2407" s="16">
        <f t="shared" si="498"/>
        <v>3000</v>
      </c>
      <c r="AM2407" s="16">
        <f t="shared" si="499"/>
        <v>42600</v>
      </c>
      <c r="AN2407" s="16">
        <f t="shared" si="500"/>
        <v>164040</v>
      </c>
      <c r="AO2407" s="12" t="s">
        <v>1486</v>
      </c>
      <c r="AP2407" s="16">
        <v>0.6</v>
      </c>
      <c r="AQ2407" s="16" t="s">
        <v>204</v>
      </c>
      <c r="AS2407" s="16" t="s">
        <v>2422</v>
      </c>
      <c r="AT2407" s="16" t="s">
        <v>2418</v>
      </c>
      <c r="AU2407" t="s">
        <v>2384</v>
      </c>
      <c r="AV2407" s="15" t="s">
        <v>2635</v>
      </c>
      <c r="AW2407" s="16" t="s">
        <v>2386</v>
      </c>
      <c r="AX2407" s="16" t="s">
        <v>204</v>
      </c>
      <c r="AY2407" s="16" t="s">
        <v>207</v>
      </c>
      <c r="AZ2407" s="16" t="s">
        <v>207</v>
      </c>
      <c r="BA2407" s="16" t="s">
        <v>207</v>
      </c>
      <c r="BB2407" s="16" t="s">
        <v>207</v>
      </c>
      <c r="BC2407" s="16">
        <v>0.6</v>
      </c>
      <c r="BD2407" s="16">
        <f t="shared" si="501"/>
        <v>2.1</v>
      </c>
      <c r="BE2407" s="16">
        <f t="shared" si="502"/>
        <v>1025.25</v>
      </c>
      <c r="BG2407" s="16">
        <f t="shared" si="503"/>
        <v>720</v>
      </c>
      <c r="BH2407" s="16">
        <f t="shared" si="504"/>
        <v>384</v>
      </c>
      <c r="BI2407" s="16">
        <f t="shared" si="505"/>
        <v>4.8</v>
      </c>
    </row>
    <row r="2408" spans="1:61" ht="20.149999999999999" customHeight="1" x14ac:dyDescent="0.35">
      <c r="A2408">
        <v>2407</v>
      </c>
      <c r="B2408" t="s">
        <v>360</v>
      </c>
      <c r="C2408" t="s">
        <v>9020</v>
      </c>
      <c r="D2408" s="15" t="s">
        <v>2669</v>
      </c>
      <c r="E2408" s="12" t="s">
        <v>98</v>
      </c>
      <c r="G2408" s="12" t="s">
        <v>2567</v>
      </c>
      <c r="H2408" s="12" t="s">
        <v>2414</v>
      </c>
      <c r="I2408" s="12" t="s">
        <v>92</v>
      </c>
      <c r="J2408" s="12" t="s">
        <v>2401</v>
      </c>
      <c r="K2408" s="12" t="s">
        <v>5619</v>
      </c>
      <c r="N2408" s="16" t="s">
        <v>206</v>
      </c>
      <c r="O2408" s="16" t="s">
        <v>443</v>
      </c>
      <c r="P2408" s="12" t="s">
        <v>131</v>
      </c>
      <c r="Q2408" s="16">
        <v>2023</v>
      </c>
      <c r="R2408" s="16">
        <v>1</v>
      </c>
      <c r="T2408" s="16">
        <v>0</v>
      </c>
      <c r="V2408" s="12" t="s">
        <v>204</v>
      </c>
      <c r="W2408" s="12" t="s">
        <v>204</v>
      </c>
      <c r="X2408" s="16">
        <v>1</v>
      </c>
      <c r="Y2408" s="16">
        <v>5</v>
      </c>
      <c r="Z2408" s="16">
        <v>1</v>
      </c>
      <c r="AA2408" s="16">
        <f t="shared" si="506"/>
        <v>120</v>
      </c>
      <c r="AB2408" s="16" t="s">
        <v>2404</v>
      </c>
      <c r="AC2408" s="16" t="s">
        <v>2416</v>
      </c>
      <c r="AD2408" s="16">
        <f t="shared" si="490"/>
        <v>42000</v>
      </c>
      <c r="AE2408" s="16">
        <f t="shared" si="491"/>
        <v>350</v>
      </c>
      <c r="AF2408" s="16">
        <f t="shared" si="492"/>
        <v>131250</v>
      </c>
      <c r="AG2408" s="16">
        <f t="shared" si="493"/>
        <v>100</v>
      </c>
      <c r="AH2408" s="12">
        <f t="shared" si="494"/>
        <v>0</v>
      </c>
      <c r="AI2408" s="16">
        <f t="shared" si="495"/>
        <v>7</v>
      </c>
      <c r="AJ2408" s="16">
        <f t="shared" si="496"/>
        <v>24150</v>
      </c>
      <c r="AK2408" s="16">
        <f t="shared" si="497"/>
        <v>500</v>
      </c>
      <c r="AL2408" s="16">
        <f t="shared" si="498"/>
        <v>5000</v>
      </c>
      <c r="AM2408" s="16">
        <f t="shared" si="499"/>
        <v>71000</v>
      </c>
      <c r="AN2408" s="16">
        <f t="shared" si="500"/>
        <v>273400</v>
      </c>
      <c r="AO2408" s="12" t="s">
        <v>1486</v>
      </c>
      <c r="AP2408" s="16">
        <v>1</v>
      </c>
      <c r="AQ2408" s="16" t="s">
        <v>204</v>
      </c>
      <c r="AS2408" s="16" t="s">
        <v>2422</v>
      </c>
      <c r="AT2408" s="16" t="s">
        <v>2418</v>
      </c>
      <c r="AU2408" t="s">
        <v>2384</v>
      </c>
      <c r="AV2408" s="15" t="s">
        <v>2635</v>
      </c>
      <c r="AW2408" s="16" t="s">
        <v>2386</v>
      </c>
      <c r="AX2408" s="16" t="s">
        <v>204</v>
      </c>
      <c r="AY2408" s="16" t="s">
        <v>207</v>
      </c>
      <c r="AZ2408" s="16" t="s">
        <v>207</v>
      </c>
      <c r="BA2408" s="16" t="s">
        <v>207</v>
      </c>
      <c r="BB2408" s="16" t="s">
        <v>207</v>
      </c>
      <c r="BC2408" s="16">
        <v>1</v>
      </c>
      <c r="BD2408" s="16">
        <f t="shared" si="501"/>
        <v>3.5</v>
      </c>
      <c r="BE2408" s="16">
        <f t="shared" si="502"/>
        <v>1708.75</v>
      </c>
      <c r="BG2408" s="16">
        <f t="shared" si="503"/>
        <v>1200</v>
      </c>
      <c r="BH2408" s="16">
        <f t="shared" si="504"/>
        <v>640</v>
      </c>
      <c r="BI2408" s="16">
        <f t="shared" si="505"/>
        <v>8</v>
      </c>
    </row>
    <row r="2409" spans="1:61" ht="20.149999999999999" customHeight="1" x14ac:dyDescent="0.35">
      <c r="A2409">
        <v>2408</v>
      </c>
      <c r="B2409" t="s">
        <v>360</v>
      </c>
      <c r="C2409" t="s">
        <v>9021</v>
      </c>
      <c r="D2409" s="15" t="s">
        <v>2670</v>
      </c>
      <c r="E2409" s="12" t="s">
        <v>98</v>
      </c>
      <c r="G2409" s="12" t="s">
        <v>2567</v>
      </c>
      <c r="H2409" s="12" t="s">
        <v>2414</v>
      </c>
      <c r="I2409" s="12" t="s">
        <v>92</v>
      </c>
      <c r="J2409" s="12" t="s">
        <v>2401</v>
      </c>
      <c r="K2409" s="12" t="s">
        <v>5619</v>
      </c>
      <c r="N2409" s="16" t="s">
        <v>206</v>
      </c>
      <c r="O2409" s="16" t="s">
        <v>443</v>
      </c>
      <c r="P2409" s="12" t="s">
        <v>131</v>
      </c>
      <c r="Q2409" s="16">
        <v>2023</v>
      </c>
      <c r="R2409" s="16">
        <v>0.4</v>
      </c>
      <c r="T2409" s="16">
        <v>0</v>
      </c>
      <c r="V2409" s="12" t="s">
        <v>204</v>
      </c>
      <c r="W2409" s="12" t="s">
        <v>204</v>
      </c>
      <c r="X2409" s="16">
        <v>1</v>
      </c>
      <c r="Y2409" s="16">
        <v>2</v>
      </c>
      <c r="Z2409" s="16">
        <v>0.4</v>
      </c>
      <c r="AA2409" s="16">
        <f t="shared" si="506"/>
        <v>48</v>
      </c>
      <c r="AB2409" s="16" t="s">
        <v>2404</v>
      </c>
      <c r="AC2409" s="16" t="s">
        <v>2416</v>
      </c>
      <c r="AD2409" s="16">
        <f t="shared" si="490"/>
        <v>16800</v>
      </c>
      <c r="AE2409" s="16">
        <f t="shared" si="491"/>
        <v>140</v>
      </c>
      <c r="AF2409" s="16">
        <f t="shared" si="492"/>
        <v>52500</v>
      </c>
      <c r="AG2409" s="16">
        <f t="shared" si="493"/>
        <v>40</v>
      </c>
      <c r="AH2409" s="12">
        <f t="shared" si="494"/>
        <v>0</v>
      </c>
      <c r="AI2409" s="16">
        <f t="shared" si="495"/>
        <v>2.8000000000000003</v>
      </c>
      <c r="AJ2409" s="16">
        <f t="shared" si="496"/>
        <v>9660.0000000000018</v>
      </c>
      <c r="AK2409" s="16">
        <f t="shared" si="497"/>
        <v>200</v>
      </c>
      <c r="AL2409" s="16">
        <f t="shared" si="498"/>
        <v>2000</v>
      </c>
      <c r="AM2409" s="16">
        <f t="shared" si="499"/>
        <v>28400</v>
      </c>
      <c r="AN2409" s="16">
        <f t="shared" si="500"/>
        <v>109360</v>
      </c>
      <c r="AO2409" s="12" t="s">
        <v>1486</v>
      </c>
      <c r="AP2409" s="16">
        <v>0.4</v>
      </c>
      <c r="AQ2409" s="16" t="s">
        <v>204</v>
      </c>
      <c r="AS2409" s="16" t="s">
        <v>2422</v>
      </c>
      <c r="AT2409" s="16" t="s">
        <v>2418</v>
      </c>
      <c r="AU2409" t="s">
        <v>2384</v>
      </c>
      <c r="AV2409" s="15" t="s">
        <v>2635</v>
      </c>
      <c r="AW2409" s="16" t="s">
        <v>2386</v>
      </c>
      <c r="AX2409" s="16" t="s">
        <v>204</v>
      </c>
      <c r="AY2409" s="16" t="s">
        <v>207</v>
      </c>
      <c r="AZ2409" s="16" t="s">
        <v>207</v>
      </c>
      <c r="BA2409" s="16" t="s">
        <v>207</v>
      </c>
      <c r="BB2409" s="16" t="s">
        <v>207</v>
      </c>
      <c r="BC2409" s="16">
        <v>0.4</v>
      </c>
      <c r="BD2409" s="16">
        <f t="shared" si="501"/>
        <v>1.4000000000000001</v>
      </c>
      <c r="BE2409" s="16">
        <f t="shared" si="502"/>
        <v>683.5</v>
      </c>
      <c r="BG2409" s="16">
        <f t="shared" si="503"/>
        <v>480</v>
      </c>
      <c r="BH2409" s="16">
        <f t="shared" si="504"/>
        <v>256</v>
      </c>
      <c r="BI2409" s="16">
        <f t="shared" si="505"/>
        <v>3.2</v>
      </c>
    </row>
    <row r="2410" spans="1:61" ht="20.149999999999999" customHeight="1" x14ac:dyDescent="0.35">
      <c r="A2410">
        <v>2409</v>
      </c>
      <c r="B2410" t="s">
        <v>360</v>
      </c>
      <c r="C2410" t="s">
        <v>9022</v>
      </c>
      <c r="D2410" s="15" t="s">
        <v>2671</v>
      </c>
      <c r="E2410" s="12" t="s">
        <v>98</v>
      </c>
      <c r="G2410" s="12" t="s">
        <v>2567</v>
      </c>
      <c r="H2410" s="12" t="s">
        <v>2414</v>
      </c>
      <c r="I2410" s="12" t="s">
        <v>92</v>
      </c>
      <c r="J2410" s="12" t="s">
        <v>2401</v>
      </c>
      <c r="K2410" s="12" t="s">
        <v>5619</v>
      </c>
      <c r="N2410" s="16" t="s">
        <v>206</v>
      </c>
      <c r="O2410" s="16" t="s">
        <v>443</v>
      </c>
      <c r="P2410" s="12" t="s">
        <v>131</v>
      </c>
      <c r="Q2410" s="16">
        <v>2023</v>
      </c>
      <c r="R2410" s="16">
        <v>0.6</v>
      </c>
      <c r="T2410" s="16">
        <v>0</v>
      </c>
      <c r="V2410" s="12" t="s">
        <v>204</v>
      </c>
      <c r="W2410" s="12" t="s">
        <v>204</v>
      </c>
      <c r="X2410" s="16">
        <v>1</v>
      </c>
      <c r="Y2410" s="16">
        <v>6</v>
      </c>
      <c r="Z2410" s="16">
        <v>0.6</v>
      </c>
      <c r="AA2410" s="16">
        <f t="shared" si="506"/>
        <v>72</v>
      </c>
      <c r="AB2410" s="16" t="s">
        <v>2404</v>
      </c>
      <c r="AC2410" s="16" t="s">
        <v>2416</v>
      </c>
      <c r="AD2410" s="16">
        <f t="shared" si="490"/>
        <v>25200</v>
      </c>
      <c r="AE2410" s="16">
        <f t="shared" si="491"/>
        <v>210</v>
      </c>
      <c r="AF2410" s="16">
        <f t="shared" si="492"/>
        <v>78750</v>
      </c>
      <c r="AG2410" s="16">
        <f t="shared" si="493"/>
        <v>60</v>
      </c>
      <c r="AH2410" s="12">
        <f t="shared" si="494"/>
        <v>0</v>
      </c>
      <c r="AI2410" s="16">
        <f t="shared" si="495"/>
        <v>4.2</v>
      </c>
      <c r="AJ2410" s="16">
        <f t="shared" si="496"/>
        <v>14490</v>
      </c>
      <c r="AK2410" s="16">
        <f t="shared" si="497"/>
        <v>300</v>
      </c>
      <c r="AL2410" s="16">
        <f t="shared" si="498"/>
        <v>3000</v>
      </c>
      <c r="AM2410" s="16">
        <f t="shared" si="499"/>
        <v>42600</v>
      </c>
      <c r="AN2410" s="16">
        <f t="shared" si="500"/>
        <v>164040</v>
      </c>
      <c r="AO2410" s="12" t="s">
        <v>1486</v>
      </c>
      <c r="AP2410" s="16">
        <v>0.6</v>
      </c>
      <c r="AQ2410" s="16" t="s">
        <v>204</v>
      </c>
      <c r="AS2410" s="16" t="s">
        <v>2422</v>
      </c>
      <c r="AT2410" s="16" t="s">
        <v>2418</v>
      </c>
      <c r="AU2410" t="s">
        <v>2384</v>
      </c>
      <c r="AV2410" s="15" t="s">
        <v>2635</v>
      </c>
      <c r="AW2410" s="16" t="s">
        <v>2386</v>
      </c>
      <c r="AX2410" s="16" t="s">
        <v>204</v>
      </c>
      <c r="AY2410" s="16" t="s">
        <v>207</v>
      </c>
      <c r="AZ2410" s="16" t="s">
        <v>207</v>
      </c>
      <c r="BA2410" s="16" t="s">
        <v>207</v>
      </c>
      <c r="BB2410" s="16" t="s">
        <v>207</v>
      </c>
      <c r="BC2410" s="16">
        <v>0.6</v>
      </c>
      <c r="BD2410" s="16">
        <f t="shared" si="501"/>
        <v>2.1</v>
      </c>
      <c r="BE2410" s="16">
        <f t="shared" si="502"/>
        <v>1025.25</v>
      </c>
      <c r="BG2410" s="16">
        <f t="shared" si="503"/>
        <v>720</v>
      </c>
      <c r="BH2410" s="16">
        <f t="shared" si="504"/>
        <v>384</v>
      </c>
      <c r="BI2410" s="16">
        <f t="shared" si="505"/>
        <v>4.8</v>
      </c>
    </row>
    <row r="2411" spans="1:61" ht="20.149999999999999" customHeight="1" x14ac:dyDescent="0.35">
      <c r="A2411">
        <v>2410</v>
      </c>
      <c r="B2411" t="s">
        <v>360</v>
      </c>
      <c r="C2411" t="s">
        <v>9023</v>
      </c>
      <c r="D2411" s="15" t="s">
        <v>2672</v>
      </c>
      <c r="E2411" s="12" t="s">
        <v>98</v>
      </c>
      <c r="G2411" s="12" t="s">
        <v>2567</v>
      </c>
      <c r="H2411" s="12" t="s">
        <v>2414</v>
      </c>
      <c r="I2411" s="12" t="s">
        <v>92</v>
      </c>
      <c r="J2411" s="12" t="s">
        <v>2401</v>
      </c>
      <c r="K2411" s="12" t="s">
        <v>5619</v>
      </c>
      <c r="N2411" s="16" t="s">
        <v>206</v>
      </c>
      <c r="O2411" s="16" t="s">
        <v>443</v>
      </c>
      <c r="P2411" s="12" t="s">
        <v>131</v>
      </c>
      <c r="Q2411" s="16">
        <v>2023</v>
      </c>
      <c r="R2411" s="16">
        <v>1</v>
      </c>
      <c r="T2411" s="16">
        <v>0</v>
      </c>
      <c r="V2411" s="12" t="s">
        <v>204</v>
      </c>
      <c r="W2411" s="12" t="s">
        <v>204</v>
      </c>
      <c r="X2411" s="16">
        <v>1</v>
      </c>
      <c r="Y2411" s="16">
        <v>3</v>
      </c>
      <c r="Z2411" s="16">
        <v>1</v>
      </c>
      <c r="AA2411" s="16">
        <f t="shared" si="506"/>
        <v>120</v>
      </c>
      <c r="AB2411" s="16" t="s">
        <v>2404</v>
      </c>
      <c r="AC2411" s="16" t="s">
        <v>2416</v>
      </c>
      <c r="AD2411" s="16">
        <f t="shared" si="490"/>
        <v>42000</v>
      </c>
      <c r="AE2411" s="16">
        <f t="shared" si="491"/>
        <v>350</v>
      </c>
      <c r="AF2411" s="16">
        <f t="shared" si="492"/>
        <v>131250</v>
      </c>
      <c r="AG2411" s="16">
        <f t="shared" si="493"/>
        <v>100</v>
      </c>
      <c r="AH2411" s="12">
        <f t="shared" si="494"/>
        <v>0</v>
      </c>
      <c r="AI2411" s="16">
        <f t="shared" si="495"/>
        <v>7</v>
      </c>
      <c r="AJ2411" s="16">
        <f t="shared" si="496"/>
        <v>24150</v>
      </c>
      <c r="AK2411" s="16">
        <f t="shared" si="497"/>
        <v>500</v>
      </c>
      <c r="AL2411" s="16">
        <f t="shared" si="498"/>
        <v>5000</v>
      </c>
      <c r="AM2411" s="16">
        <f t="shared" si="499"/>
        <v>71000</v>
      </c>
      <c r="AN2411" s="16">
        <f t="shared" si="500"/>
        <v>273400</v>
      </c>
      <c r="AO2411" s="12" t="s">
        <v>1486</v>
      </c>
      <c r="AP2411" s="16">
        <v>1</v>
      </c>
      <c r="AQ2411" s="16" t="s">
        <v>204</v>
      </c>
      <c r="AS2411" s="16" t="s">
        <v>2422</v>
      </c>
      <c r="AT2411" s="16" t="s">
        <v>2418</v>
      </c>
      <c r="AU2411" t="s">
        <v>2384</v>
      </c>
      <c r="AV2411" s="15" t="s">
        <v>2635</v>
      </c>
      <c r="AW2411" s="16" t="s">
        <v>2386</v>
      </c>
      <c r="AX2411" s="16" t="s">
        <v>204</v>
      </c>
      <c r="AY2411" s="16" t="s">
        <v>207</v>
      </c>
      <c r="AZ2411" s="16" t="s">
        <v>207</v>
      </c>
      <c r="BA2411" s="16" t="s">
        <v>207</v>
      </c>
      <c r="BB2411" s="16" t="s">
        <v>207</v>
      </c>
      <c r="BC2411" s="16">
        <v>1</v>
      </c>
      <c r="BD2411" s="16">
        <f t="shared" si="501"/>
        <v>3.5</v>
      </c>
      <c r="BE2411" s="16">
        <f t="shared" si="502"/>
        <v>1708.75</v>
      </c>
      <c r="BG2411" s="16">
        <f t="shared" si="503"/>
        <v>1200</v>
      </c>
      <c r="BH2411" s="16">
        <f t="shared" si="504"/>
        <v>640</v>
      </c>
      <c r="BI2411" s="16">
        <f t="shared" si="505"/>
        <v>8</v>
      </c>
    </row>
    <row r="2412" spans="1:61" ht="20.149999999999999" customHeight="1" x14ac:dyDescent="0.35">
      <c r="A2412">
        <v>2411</v>
      </c>
      <c r="B2412" t="s">
        <v>360</v>
      </c>
      <c r="C2412" t="s">
        <v>9024</v>
      </c>
      <c r="D2412" s="15" t="s">
        <v>2673</v>
      </c>
      <c r="E2412" s="12" t="s">
        <v>98</v>
      </c>
      <c r="G2412" s="12" t="s">
        <v>2567</v>
      </c>
      <c r="H2412" s="12" t="s">
        <v>2414</v>
      </c>
      <c r="I2412" s="12" t="s">
        <v>92</v>
      </c>
      <c r="J2412" s="12" t="s">
        <v>2401</v>
      </c>
      <c r="K2412" s="12" t="s">
        <v>5619</v>
      </c>
      <c r="N2412" s="16" t="s">
        <v>206</v>
      </c>
      <c r="O2412" s="16" t="s">
        <v>443</v>
      </c>
      <c r="P2412" s="12" t="s">
        <v>131</v>
      </c>
      <c r="Q2412" s="16">
        <v>2023</v>
      </c>
      <c r="R2412" s="16">
        <v>0.6</v>
      </c>
      <c r="T2412" s="16">
        <v>0</v>
      </c>
      <c r="V2412" s="12" t="s">
        <v>204</v>
      </c>
      <c r="W2412" s="12" t="s">
        <v>204</v>
      </c>
      <c r="X2412" s="16">
        <v>1</v>
      </c>
      <c r="Y2412" s="16">
        <v>6</v>
      </c>
      <c r="Z2412" s="16">
        <v>0.6</v>
      </c>
      <c r="AA2412" s="16">
        <f t="shared" si="506"/>
        <v>72</v>
      </c>
      <c r="AB2412" s="16" t="s">
        <v>2404</v>
      </c>
      <c r="AC2412" s="16" t="s">
        <v>2416</v>
      </c>
      <c r="AD2412" s="16">
        <f t="shared" si="490"/>
        <v>25200</v>
      </c>
      <c r="AE2412" s="16">
        <f t="shared" si="491"/>
        <v>210</v>
      </c>
      <c r="AF2412" s="16">
        <f t="shared" si="492"/>
        <v>78750</v>
      </c>
      <c r="AG2412" s="16">
        <f t="shared" si="493"/>
        <v>60</v>
      </c>
      <c r="AH2412" s="12">
        <f t="shared" si="494"/>
        <v>0</v>
      </c>
      <c r="AI2412" s="16">
        <f t="shared" si="495"/>
        <v>4.2</v>
      </c>
      <c r="AJ2412" s="16">
        <f t="shared" si="496"/>
        <v>14490</v>
      </c>
      <c r="AK2412" s="16">
        <f t="shared" si="497"/>
        <v>300</v>
      </c>
      <c r="AL2412" s="16">
        <f t="shared" si="498"/>
        <v>3000</v>
      </c>
      <c r="AM2412" s="16">
        <f t="shared" si="499"/>
        <v>42600</v>
      </c>
      <c r="AN2412" s="16">
        <f t="shared" si="500"/>
        <v>164040</v>
      </c>
      <c r="AO2412" s="12" t="s">
        <v>1486</v>
      </c>
      <c r="AP2412" s="16">
        <v>0.6</v>
      </c>
      <c r="AQ2412" s="16" t="s">
        <v>204</v>
      </c>
      <c r="AS2412" s="16" t="s">
        <v>2422</v>
      </c>
      <c r="AT2412" s="16" t="s">
        <v>2418</v>
      </c>
      <c r="AU2412" t="s">
        <v>2384</v>
      </c>
      <c r="AV2412" s="15" t="s">
        <v>2635</v>
      </c>
      <c r="AW2412" s="16" t="s">
        <v>2386</v>
      </c>
      <c r="AX2412" s="16" t="s">
        <v>204</v>
      </c>
      <c r="AY2412" s="16" t="s">
        <v>207</v>
      </c>
      <c r="AZ2412" s="16" t="s">
        <v>207</v>
      </c>
      <c r="BA2412" s="16" t="s">
        <v>207</v>
      </c>
      <c r="BB2412" s="16" t="s">
        <v>207</v>
      </c>
      <c r="BC2412" s="16">
        <v>0.6</v>
      </c>
      <c r="BD2412" s="16">
        <f t="shared" si="501"/>
        <v>2.1</v>
      </c>
      <c r="BE2412" s="16">
        <f t="shared" si="502"/>
        <v>1025.25</v>
      </c>
      <c r="BG2412" s="16">
        <f t="shared" si="503"/>
        <v>720</v>
      </c>
      <c r="BH2412" s="16">
        <f t="shared" si="504"/>
        <v>384</v>
      </c>
      <c r="BI2412" s="16">
        <f t="shared" si="505"/>
        <v>4.8</v>
      </c>
    </row>
    <row r="2413" spans="1:61" ht="20.149999999999999" customHeight="1" x14ac:dyDescent="0.35">
      <c r="A2413">
        <v>2412</v>
      </c>
      <c r="B2413" t="s">
        <v>360</v>
      </c>
      <c r="C2413" t="s">
        <v>9025</v>
      </c>
      <c r="D2413" s="15" t="s">
        <v>2674</v>
      </c>
      <c r="E2413" s="12" t="s">
        <v>98</v>
      </c>
      <c r="G2413" s="12" t="s">
        <v>2567</v>
      </c>
      <c r="H2413" s="12" t="s">
        <v>2414</v>
      </c>
      <c r="I2413" s="12" t="s">
        <v>92</v>
      </c>
      <c r="J2413" s="12" t="s">
        <v>2401</v>
      </c>
      <c r="K2413" s="12" t="s">
        <v>5619</v>
      </c>
      <c r="N2413" s="16" t="s">
        <v>206</v>
      </c>
      <c r="O2413" s="16" t="s">
        <v>443</v>
      </c>
      <c r="P2413" s="12" t="s">
        <v>131</v>
      </c>
      <c r="Q2413" s="16">
        <v>2023</v>
      </c>
      <c r="R2413" s="16">
        <v>0.6</v>
      </c>
      <c r="T2413" s="16">
        <v>0</v>
      </c>
      <c r="V2413" s="12" t="s">
        <v>204</v>
      </c>
      <c r="W2413" s="12" t="s">
        <v>204</v>
      </c>
      <c r="X2413" s="16">
        <v>2</v>
      </c>
      <c r="Y2413" s="16">
        <v>5</v>
      </c>
      <c r="Z2413" s="16">
        <v>0.6</v>
      </c>
      <c r="AA2413" s="16">
        <f t="shared" si="506"/>
        <v>72</v>
      </c>
      <c r="AB2413" s="16" t="s">
        <v>2404</v>
      </c>
      <c r="AC2413" s="16" t="s">
        <v>2416</v>
      </c>
      <c r="AD2413" s="16">
        <f t="shared" si="490"/>
        <v>25200</v>
      </c>
      <c r="AE2413" s="16">
        <f t="shared" si="491"/>
        <v>210</v>
      </c>
      <c r="AF2413" s="16">
        <f t="shared" si="492"/>
        <v>78750</v>
      </c>
      <c r="AG2413" s="16">
        <f t="shared" si="493"/>
        <v>60</v>
      </c>
      <c r="AH2413" s="12">
        <f t="shared" si="494"/>
        <v>0</v>
      </c>
      <c r="AI2413" s="16">
        <f t="shared" si="495"/>
        <v>4.2</v>
      </c>
      <c r="AJ2413" s="16">
        <f t="shared" si="496"/>
        <v>14490</v>
      </c>
      <c r="AK2413" s="16">
        <f t="shared" si="497"/>
        <v>300</v>
      </c>
      <c r="AL2413" s="16">
        <f t="shared" si="498"/>
        <v>3000</v>
      </c>
      <c r="AM2413" s="16">
        <f t="shared" si="499"/>
        <v>42600</v>
      </c>
      <c r="AN2413" s="16">
        <f t="shared" si="500"/>
        <v>164040</v>
      </c>
      <c r="AO2413" s="12" t="s">
        <v>1486</v>
      </c>
      <c r="AP2413" s="16">
        <v>0.6</v>
      </c>
      <c r="AQ2413" s="16" t="s">
        <v>204</v>
      </c>
      <c r="AS2413" s="16" t="s">
        <v>2422</v>
      </c>
      <c r="AT2413" s="16" t="s">
        <v>2418</v>
      </c>
      <c r="AU2413" t="s">
        <v>2384</v>
      </c>
      <c r="AV2413" s="15" t="s">
        <v>2635</v>
      </c>
      <c r="AW2413" s="16" t="s">
        <v>2386</v>
      </c>
      <c r="AX2413" s="16" t="s">
        <v>204</v>
      </c>
      <c r="AY2413" s="16" t="s">
        <v>207</v>
      </c>
      <c r="AZ2413" s="16" t="s">
        <v>207</v>
      </c>
      <c r="BA2413" s="16" t="s">
        <v>207</v>
      </c>
      <c r="BB2413" s="16" t="s">
        <v>207</v>
      </c>
      <c r="BC2413" s="16">
        <v>0.6</v>
      </c>
      <c r="BD2413" s="16">
        <f t="shared" si="501"/>
        <v>2.1</v>
      </c>
      <c r="BE2413" s="16">
        <f t="shared" si="502"/>
        <v>1025.25</v>
      </c>
      <c r="BG2413" s="16">
        <f t="shared" si="503"/>
        <v>720</v>
      </c>
      <c r="BH2413" s="16">
        <f t="shared" si="504"/>
        <v>384</v>
      </c>
      <c r="BI2413" s="16">
        <f t="shared" si="505"/>
        <v>4.8</v>
      </c>
    </row>
    <row r="2414" spans="1:61" ht="20.149999999999999" customHeight="1" x14ac:dyDescent="0.35">
      <c r="A2414">
        <v>2413</v>
      </c>
      <c r="B2414" t="s">
        <v>360</v>
      </c>
      <c r="C2414" t="s">
        <v>9026</v>
      </c>
      <c r="D2414" s="15" t="s">
        <v>2675</v>
      </c>
      <c r="E2414" s="12" t="s">
        <v>98</v>
      </c>
      <c r="G2414" s="12" t="s">
        <v>2567</v>
      </c>
      <c r="H2414" s="12" t="s">
        <v>2414</v>
      </c>
      <c r="I2414" s="12" t="s">
        <v>92</v>
      </c>
      <c r="J2414" s="12" t="s">
        <v>2401</v>
      </c>
      <c r="K2414" s="12" t="s">
        <v>5619</v>
      </c>
      <c r="N2414" s="16" t="s">
        <v>206</v>
      </c>
      <c r="O2414" s="16" t="s">
        <v>443</v>
      </c>
      <c r="P2414" s="12" t="s">
        <v>131</v>
      </c>
      <c r="Q2414" s="16">
        <v>2023</v>
      </c>
      <c r="R2414" s="16">
        <v>0.6</v>
      </c>
      <c r="T2414" s="16">
        <v>0</v>
      </c>
      <c r="V2414" s="12" t="s">
        <v>204</v>
      </c>
      <c r="W2414" s="12" t="s">
        <v>204</v>
      </c>
      <c r="X2414" s="16">
        <v>2</v>
      </c>
      <c r="Y2414" s="16">
        <v>7</v>
      </c>
      <c r="Z2414" s="16">
        <v>0.6</v>
      </c>
      <c r="AA2414" s="16">
        <f t="shared" si="506"/>
        <v>72</v>
      </c>
      <c r="AB2414" s="16" t="s">
        <v>2404</v>
      </c>
      <c r="AC2414" s="16" t="s">
        <v>2416</v>
      </c>
      <c r="AD2414" s="16">
        <f t="shared" si="490"/>
        <v>25200</v>
      </c>
      <c r="AE2414" s="16">
        <f t="shared" si="491"/>
        <v>210</v>
      </c>
      <c r="AF2414" s="16">
        <f t="shared" si="492"/>
        <v>78750</v>
      </c>
      <c r="AG2414" s="16">
        <f t="shared" si="493"/>
        <v>60</v>
      </c>
      <c r="AH2414" s="12">
        <f t="shared" si="494"/>
        <v>0</v>
      </c>
      <c r="AI2414" s="16">
        <f t="shared" si="495"/>
        <v>4.2</v>
      </c>
      <c r="AJ2414" s="16">
        <f t="shared" si="496"/>
        <v>14490</v>
      </c>
      <c r="AK2414" s="16">
        <f t="shared" si="497"/>
        <v>300</v>
      </c>
      <c r="AL2414" s="16">
        <f t="shared" si="498"/>
        <v>3000</v>
      </c>
      <c r="AM2414" s="16">
        <f t="shared" si="499"/>
        <v>42600</v>
      </c>
      <c r="AN2414" s="16">
        <f t="shared" si="500"/>
        <v>164040</v>
      </c>
      <c r="AO2414" s="12" t="s">
        <v>1486</v>
      </c>
      <c r="AP2414" s="16">
        <v>0.6</v>
      </c>
      <c r="AQ2414" s="16" t="s">
        <v>204</v>
      </c>
      <c r="AS2414" s="16" t="s">
        <v>2422</v>
      </c>
      <c r="AT2414" s="16" t="s">
        <v>2418</v>
      </c>
      <c r="AU2414" t="s">
        <v>2384</v>
      </c>
      <c r="AV2414" s="15" t="s">
        <v>2635</v>
      </c>
      <c r="AW2414" s="16" t="s">
        <v>2386</v>
      </c>
      <c r="AX2414" s="16" t="s">
        <v>204</v>
      </c>
      <c r="AY2414" s="16" t="s">
        <v>207</v>
      </c>
      <c r="AZ2414" s="16" t="s">
        <v>207</v>
      </c>
      <c r="BA2414" s="16" t="s">
        <v>207</v>
      </c>
      <c r="BB2414" s="16" t="s">
        <v>207</v>
      </c>
      <c r="BC2414" s="16">
        <v>0.6</v>
      </c>
      <c r="BD2414" s="16">
        <f t="shared" si="501"/>
        <v>2.1</v>
      </c>
      <c r="BE2414" s="16">
        <f t="shared" si="502"/>
        <v>1025.25</v>
      </c>
      <c r="BG2414" s="16">
        <f t="shared" si="503"/>
        <v>720</v>
      </c>
      <c r="BH2414" s="16">
        <f t="shared" si="504"/>
        <v>384</v>
      </c>
      <c r="BI2414" s="16">
        <f t="shared" si="505"/>
        <v>4.8</v>
      </c>
    </row>
    <row r="2415" spans="1:61" ht="20.149999999999999" customHeight="1" x14ac:dyDescent="0.35">
      <c r="A2415">
        <v>2414</v>
      </c>
      <c r="B2415" t="s">
        <v>360</v>
      </c>
      <c r="C2415" t="s">
        <v>9027</v>
      </c>
      <c r="D2415" s="15" t="s">
        <v>2676</v>
      </c>
      <c r="E2415" s="12" t="s">
        <v>98</v>
      </c>
      <c r="G2415" s="12" t="s">
        <v>2567</v>
      </c>
      <c r="H2415" s="12" t="s">
        <v>2414</v>
      </c>
      <c r="I2415" s="12" t="s">
        <v>92</v>
      </c>
      <c r="J2415" s="12" t="s">
        <v>2401</v>
      </c>
      <c r="K2415" s="12" t="s">
        <v>5619</v>
      </c>
      <c r="N2415" s="16" t="s">
        <v>206</v>
      </c>
      <c r="O2415" s="16" t="s">
        <v>443</v>
      </c>
      <c r="P2415" s="12" t="s">
        <v>131</v>
      </c>
      <c r="Q2415" s="16">
        <v>2023</v>
      </c>
      <c r="R2415" s="16">
        <v>0.4</v>
      </c>
      <c r="T2415" s="16">
        <v>0</v>
      </c>
      <c r="V2415" s="12" t="s">
        <v>204</v>
      </c>
      <c r="W2415" s="12" t="s">
        <v>204</v>
      </c>
      <c r="X2415" s="16">
        <v>1</v>
      </c>
      <c r="Y2415" s="16">
        <v>8</v>
      </c>
      <c r="Z2415" s="16">
        <v>0.4</v>
      </c>
      <c r="AA2415" s="16">
        <f t="shared" si="506"/>
        <v>48</v>
      </c>
      <c r="AB2415" s="16" t="s">
        <v>2404</v>
      </c>
      <c r="AC2415" s="16" t="s">
        <v>2416</v>
      </c>
      <c r="AD2415" s="16">
        <f t="shared" si="490"/>
        <v>16800</v>
      </c>
      <c r="AE2415" s="16">
        <f t="shared" si="491"/>
        <v>140</v>
      </c>
      <c r="AF2415" s="16">
        <f t="shared" si="492"/>
        <v>52500</v>
      </c>
      <c r="AG2415" s="16">
        <f t="shared" si="493"/>
        <v>40</v>
      </c>
      <c r="AH2415" s="12">
        <f t="shared" si="494"/>
        <v>0</v>
      </c>
      <c r="AI2415" s="16">
        <f t="shared" si="495"/>
        <v>2.8000000000000003</v>
      </c>
      <c r="AJ2415" s="16">
        <f t="shared" si="496"/>
        <v>9660.0000000000018</v>
      </c>
      <c r="AK2415" s="16">
        <f t="shared" si="497"/>
        <v>200</v>
      </c>
      <c r="AL2415" s="16">
        <f t="shared" si="498"/>
        <v>2000</v>
      </c>
      <c r="AM2415" s="16">
        <f t="shared" si="499"/>
        <v>28400</v>
      </c>
      <c r="AN2415" s="16">
        <f t="shared" si="500"/>
        <v>109360</v>
      </c>
      <c r="AO2415" s="12" t="s">
        <v>1486</v>
      </c>
      <c r="AP2415" s="16">
        <v>0.4</v>
      </c>
      <c r="AQ2415" s="16" t="s">
        <v>204</v>
      </c>
      <c r="AS2415" s="16" t="s">
        <v>2422</v>
      </c>
      <c r="AT2415" s="16" t="s">
        <v>2418</v>
      </c>
      <c r="AU2415" t="s">
        <v>2384</v>
      </c>
      <c r="AV2415" s="15" t="s">
        <v>2635</v>
      </c>
      <c r="AW2415" s="16" t="s">
        <v>2386</v>
      </c>
      <c r="AX2415" s="16" t="s">
        <v>204</v>
      </c>
      <c r="AY2415" s="16" t="s">
        <v>207</v>
      </c>
      <c r="AZ2415" s="16" t="s">
        <v>207</v>
      </c>
      <c r="BA2415" s="16" t="s">
        <v>207</v>
      </c>
      <c r="BB2415" s="16" t="s">
        <v>207</v>
      </c>
      <c r="BC2415" s="16">
        <v>0.4</v>
      </c>
      <c r="BD2415" s="16">
        <f t="shared" si="501"/>
        <v>1.4000000000000001</v>
      </c>
      <c r="BE2415" s="16">
        <f t="shared" si="502"/>
        <v>683.5</v>
      </c>
      <c r="BG2415" s="16">
        <f t="shared" si="503"/>
        <v>480</v>
      </c>
      <c r="BH2415" s="16">
        <f t="shared" si="504"/>
        <v>256</v>
      </c>
      <c r="BI2415" s="16">
        <f t="shared" si="505"/>
        <v>3.2</v>
      </c>
    </row>
    <row r="2416" spans="1:61" ht="20.149999999999999" customHeight="1" x14ac:dyDescent="0.35">
      <c r="A2416">
        <v>2415</v>
      </c>
      <c r="B2416" t="s">
        <v>360</v>
      </c>
      <c r="C2416" t="s">
        <v>9028</v>
      </c>
      <c r="D2416" s="15" t="s">
        <v>344</v>
      </c>
      <c r="E2416" s="12" t="s">
        <v>98</v>
      </c>
      <c r="G2416" s="12" t="s">
        <v>2567</v>
      </c>
      <c r="H2416" s="12" t="s">
        <v>2414</v>
      </c>
      <c r="I2416" s="12" t="s">
        <v>92</v>
      </c>
      <c r="J2416" s="12" t="s">
        <v>2401</v>
      </c>
      <c r="K2416" s="12" t="s">
        <v>5619</v>
      </c>
      <c r="N2416" s="16" t="s">
        <v>206</v>
      </c>
      <c r="O2416" s="16" t="s">
        <v>443</v>
      </c>
      <c r="P2416" s="12" t="s">
        <v>131</v>
      </c>
      <c r="Q2416" s="16">
        <v>2023</v>
      </c>
      <c r="R2416" s="16">
        <v>0.4</v>
      </c>
      <c r="T2416" s="16">
        <v>0</v>
      </c>
      <c r="V2416" s="12" t="s">
        <v>204</v>
      </c>
      <c r="W2416" s="12" t="s">
        <v>204</v>
      </c>
      <c r="X2416" s="16">
        <v>1</v>
      </c>
      <c r="Y2416" s="16">
        <v>6</v>
      </c>
      <c r="Z2416" s="16">
        <v>0.4</v>
      </c>
      <c r="AA2416" s="16">
        <f t="shared" si="506"/>
        <v>48</v>
      </c>
      <c r="AB2416" s="16" t="s">
        <v>2404</v>
      </c>
      <c r="AC2416" s="16" t="s">
        <v>2416</v>
      </c>
      <c r="AD2416" s="16">
        <f t="shared" si="490"/>
        <v>16800</v>
      </c>
      <c r="AE2416" s="16">
        <f t="shared" si="491"/>
        <v>140</v>
      </c>
      <c r="AF2416" s="16">
        <f t="shared" si="492"/>
        <v>52500</v>
      </c>
      <c r="AG2416" s="16">
        <f t="shared" si="493"/>
        <v>40</v>
      </c>
      <c r="AH2416" s="12">
        <f t="shared" si="494"/>
        <v>0</v>
      </c>
      <c r="AI2416" s="16">
        <f t="shared" si="495"/>
        <v>2.8000000000000003</v>
      </c>
      <c r="AJ2416" s="16">
        <f t="shared" si="496"/>
        <v>9660.0000000000018</v>
      </c>
      <c r="AK2416" s="16">
        <f t="shared" si="497"/>
        <v>200</v>
      </c>
      <c r="AL2416" s="16">
        <f t="shared" si="498"/>
        <v>2000</v>
      </c>
      <c r="AM2416" s="16">
        <f t="shared" si="499"/>
        <v>28400</v>
      </c>
      <c r="AN2416" s="16">
        <f t="shared" si="500"/>
        <v>109360</v>
      </c>
      <c r="AO2416" s="12" t="s">
        <v>1486</v>
      </c>
      <c r="AP2416" s="16">
        <v>0.4</v>
      </c>
      <c r="AQ2416" s="16" t="s">
        <v>204</v>
      </c>
      <c r="AS2416" s="16" t="s">
        <v>2422</v>
      </c>
      <c r="AT2416" s="16" t="s">
        <v>2418</v>
      </c>
      <c r="AU2416" t="s">
        <v>2384</v>
      </c>
      <c r="AV2416" s="15" t="s">
        <v>2635</v>
      </c>
      <c r="AW2416" s="16" t="s">
        <v>2386</v>
      </c>
      <c r="AX2416" s="16" t="s">
        <v>204</v>
      </c>
      <c r="AY2416" s="16" t="s">
        <v>207</v>
      </c>
      <c r="AZ2416" s="16" t="s">
        <v>207</v>
      </c>
      <c r="BA2416" s="16" t="s">
        <v>207</v>
      </c>
      <c r="BB2416" s="16" t="s">
        <v>207</v>
      </c>
      <c r="BC2416" s="16">
        <v>0.4</v>
      </c>
      <c r="BD2416" s="16">
        <f t="shared" si="501"/>
        <v>1.4000000000000001</v>
      </c>
      <c r="BE2416" s="16">
        <f t="shared" si="502"/>
        <v>683.5</v>
      </c>
      <c r="BG2416" s="16">
        <f t="shared" si="503"/>
        <v>480</v>
      </c>
      <c r="BH2416" s="16">
        <f t="shared" si="504"/>
        <v>256</v>
      </c>
      <c r="BI2416" s="16">
        <f t="shared" si="505"/>
        <v>3.2</v>
      </c>
    </row>
    <row r="2417" spans="1:61" ht="20.149999999999999" customHeight="1" x14ac:dyDescent="0.35">
      <c r="A2417">
        <v>2416</v>
      </c>
      <c r="B2417" t="s">
        <v>360</v>
      </c>
      <c r="C2417" t="s">
        <v>9029</v>
      </c>
      <c r="D2417" s="15" t="s">
        <v>2677</v>
      </c>
      <c r="E2417" s="12" t="s">
        <v>98</v>
      </c>
      <c r="G2417" s="12" t="s">
        <v>2567</v>
      </c>
      <c r="H2417" s="12" t="s">
        <v>2414</v>
      </c>
      <c r="I2417" s="12" t="s">
        <v>92</v>
      </c>
      <c r="J2417" s="12" t="s">
        <v>2401</v>
      </c>
      <c r="K2417" s="12" t="s">
        <v>5619</v>
      </c>
      <c r="N2417" s="16" t="s">
        <v>206</v>
      </c>
      <c r="O2417" s="16" t="s">
        <v>443</v>
      </c>
      <c r="P2417" s="12" t="s">
        <v>131</v>
      </c>
      <c r="Q2417" s="16">
        <v>2023</v>
      </c>
      <c r="R2417" s="16">
        <v>1.2</v>
      </c>
      <c r="T2417" s="16">
        <v>0</v>
      </c>
      <c r="V2417" s="12" t="s">
        <v>204</v>
      </c>
      <c r="W2417" s="12" t="s">
        <v>204</v>
      </c>
      <c r="X2417" s="16">
        <v>2</v>
      </c>
      <c r="Y2417" s="16">
        <v>3</v>
      </c>
      <c r="Z2417" s="16">
        <v>1.2</v>
      </c>
      <c r="AA2417" s="16">
        <f t="shared" si="506"/>
        <v>144</v>
      </c>
      <c r="AB2417" s="16" t="s">
        <v>2404</v>
      </c>
      <c r="AC2417" s="16" t="s">
        <v>2416</v>
      </c>
      <c r="AD2417" s="16">
        <f t="shared" si="490"/>
        <v>50400</v>
      </c>
      <c r="AE2417" s="16">
        <f t="shared" si="491"/>
        <v>420</v>
      </c>
      <c r="AF2417" s="16">
        <f t="shared" si="492"/>
        <v>157500</v>
      </c>
      <c r="AG2417" s="16">
        <f t="shared" si="493"/>
        <v>120</v>
      </c>
      <c r="AH2417" s="12">
        <f t="shared" si="494"/>
        <v>0</v>
      </c>
      <c r="AI2417" s="16">
        <f t="shared" si="495"/>
        <v>8.4</v>
      </c>
      <c r="AJ2417" s="16">
        <f t="shared" si="496"/>
        <v>28980</v>
      </c>
      <c r="AK2417" s="16">
        <f t="shared" si="497"/>
        <v>600</v>
      </c>
      <c r="AL2417" s="16">
        <f t="shared" si="498"/>
        <v>6000</v>
      </c>
      <c r="AM2417" s="16">
        <f t="shared" si="499"/>
        <v>85200</v>
      </c>
      <c r="AN2417" s="16">
        <f t="shared" si="500"/>
        <v>328080</v>
      </c>
      <c r="AO2417" s="12" t="s">
        <v>1486</v>
      </c>
      <c r="AP2417" s="16">
        <v>1.2</v>
      </c>
      <c r="AQ2417" s="16" t="s">
        <v>204</v>
      </c>
      <c r="AS2417" s="16" t="s">
        <v>2422</v>
      </c>
      <c r="AT2417" s="16" t="s">
        <v>2418</v>
      </c>
      <c r="AU2417" t="s">
        <v>2384</v>
      </c>
      <c r="AV2417" s="15" t="s">
        <v>2635</v>
      </c>
      <c r="AW2417" s="16" t="s">
        <v>2386</v>
      </c>
      <c r="AX2417" s="16" t="s">
        <v>204</v>
      </c>
      <c r="AY2417" s="16" t="s">
        <v>207</v>
      </c>
      <c r="AZ2417" s="16" t="s">
        <v>207</v>
      </c>
      <c r="BA2417" s="16" t="s">
        <v>207</v>
      </c>
      <c r="BB2417" s="16" t="s">
        <v>207</v>
      </c>
      <c r="BC2417" s="16">
        <v>1.2</v>
      </c>
      <c r="BD2417" s="16">
        <f t="shared" si="501"/>
        <v>4.2</v>
      </c>
      <c r="BE2417" s="16">
        <f t="shared" si="502"/>
        <v>2050.5</v>
      </c>
      <c r="BG2417" s="16">
        <f t="shared" si="503"/>
        <v>1440</v>
      </c>
      <c r="BH2417" s="16">
        <f t="shared" si="504"/>
        <v>768</v>
      </c>
      <c r="BI2417" s="16">
        <f t="shared" si="505"/>
        <v>9.6</v>
      </c>
    </row>
    <row r="2418" spans="1:61" ht="20.149999999999999" customHeight="1" x14ac:dyDescent="0.35">
      <c r="A2418">
        <v>2417</v>
      </c>
      <c r="B2418" t="s">
        <v>360</v>
      </c>
      <c r="C2418" t="s">
        <v>9030</v>
      </c>
      <c r="D2418" s="15" t="s">
        <v>2678</v>
      </c>
      <c r="E2418" s="12" t="s">
        <v>98</v>
      </c>
      <c r="G2418" s="12" t="s">
        <v>2567</v>
      </c>
      <c r="H2418" s="12" t="s">
        <v>2414</v>
      </c>
      <c r="I2418" s="12" t="s">
        <v>92</v>
      </c>
      <c r="J2418" s="12" t="s">
        <v>2401</v>
      </c>
      <c r="K2418" s="12" t="s">
        <v>5619</v>
      </c>
      <c r="N2418" s="16" t="s">
        <v>206</v>
      </c>
      <c r="O2418" s="16" t="s">
        <v>443</v>
      </c>
      <c r="P2418" s="12" t="s">
        <v>131</v>
      </c>
      <c r="Q2418" s="16">
        <v>2023</v>
      </c>
      <c r="R2418" s="16">
        <v>0.4</v>
      </c>
      <c r="T2418" s="16">
        <v>0</v>
      </c>
      <c r="V2418" s="12" t="s">
        <v>204</v>
      </c>
      <c r="W2418" s="12" t="s">
        <v>204</v>
      </c>
      <c r="X2418" s="16">
        <v>2</v>
      </c>
      <c r="Y2418" s="16">
        <v>6</v>
      </c>
      <c r="Z2418" s="16">
        <v>0.4</v>
      </c>
      <c r="AA2418" s="16">
        <f t="shared" si="506"/>
        <v>48</v>
      </c>
      <c r="AB2418" s="16" t="s">
        <v>2404</v>
      </c>
      <c r="AC2418" s="16" t="s">
        <v>2416</v>
      </c>
      <c r="AD2418" s="16">
        <f t="shared" si="490"/>
        <v>16800</v>
      </c>
      <c r="AE2418" s="16">
        <f t="shared" si="491"/>
        <v>140</v>
      </c>
      <c r="AF2418" s="16">
        <f t="shared" si="492"/>
        <v>52500</v>
      </c>
      <c r="AG2418" s="16">
        <f t="shared" si="493"/>
        <v>40</v>
      </c>
      <c r="AH2418" s="12">
        <f t="shared" si="494"/>
        <v>0</v>
      </c>
      <c r="AI2418" s="16">
        <f t="shared" si="495"/>
        <v>2.8000000000000003</v>
      </c>
      <c r="AJ2418" s="16">
        <f t="shared" si="496"/>
        <v>9660.0000000000018</v>
      </c>
      <c r="AK2418" s="16">
        <f t="shared" si="497"/>
        <v>200</v>
      </c>
      <c r="AL2418" s="16">
        <f t="shared" si="498"/>
        <v>2000</v>
      </c>
      <c r="AM2418" s="16">
        <f t="shared" si="499"/>
        <v>28400</v>
      </c>
      <c r="AN2418" s="16">
        <f t="shared" si="500"/>
        <v>109360</v>
      </c>
      <c r="AO2418" s="12" t="s">
        <v>1486</v>
      </c>
      <c r="AP2418" s="16">
        <v>0.4</v>
      </c>
      <c r="AQ2418" s="16" t="s">
        <v>204</v>
      </c>
      <c r="AS2418" s="16" t="s">
        <v>2422</v>
      </c>
      <c r="AT2418" s="16" t="s">
        <v>2418</v>
      </c>
      <c r="AU2418" t="s">
        <v>2384</v>
      </c>
      <c r="AV2418" s="15" t="s">
        <v>2635</v>
      </c>
      <c r="AW2418" s="16" t="s">
        <v>2386</v>
      </c>
      <c r="AX2418" s="16" t="s">
        <v>204</v>
      </c>
      <c r="AY2418" s="16" t="s">
        <v>207</v>
      </c>
      <c r="AZ2418" s="16" t="s">
        <v>207</v>
      </c>
      <c r="BA2418" s="16" t="s">
        <v>207</v>
      </c>
      <c r="BB2418" s="16" t="s">
        <v>207</v>
      </c>
      <c r="BC2418" s="16">
        <v>0.4</v>
      </c>
      <c r="BD2418" s="16">
        <f t="shared" si="501"/>
        <v>1.4000000000000001</v>
      </c>
      <c r="BE2418" s="16">
        <f t="shared" si="502"/>
        <v>683.5</v>
      </c>
      <c r="BG2418" s="16">
        <f t="shared" si="503"/>
        <v>480</v>
      </c>
      <c r="BH2418" s="16">
        <f t="shared" si="504"/>
        <v>256</v>
      </c>
      <c r="BI2418" s="16">
        <f t="shared" si="505"/>
        <v>3.2</v>
      </c>
    </row>
    <row r="2419" spans="1:61" ht="20.149999999999999" customHeight="1" x14ac:dyDescent="0.35">
      <c r="A2419">
        <v>2418</v>
      </c>
      <c r="B2419" t="s">
        <v>360</v>
      </c>
      <c r="C2419" t="s">
        <v>9031</v>
      </c>
      <c r="D2419" s="15" t="s">
        <v>2679</v>
      </c>
      <c r="E2419" s="12" t="s">
        <v>98</v>
      </c>
      <c r="G2419" s="12" t="s">
        <v>2567</v>
      </c>
      <c r="H2419" s="12" t="s">
        <v>2414</v>
      </c>
      <c r="I2419" s="12" t="s">
        <v>92</v>
      </c>
      <c r="J2419" s="12" t="s">
        <v>2401</v>
      </c>
      <c r="K2419" s="12" t="s">
        <v>5619</v>
      </c>
      <c r="N2419" s="16" t="s">
        <v>206</v>
      </c>
      <c r="O2419" s="16" t="s">
        <v>443</v>
      </c>
      <c r="P2419" s="12" t="s">
        <v>131</v>
      </c>
      <c r="Q2419" s="16">
        <v>2023</v>
      </c>
      <c r="R2419" s="16">
        <v>0.6</v>
      </c>
      <c r="T2419" s="16">
        <v>0</v>
      </c>
      <c r="V2419" s="12" t="s">
        <v>204</v>
      </c>
      <c r="W2419" s="12" t="s">
        <v>204</v>
      </c>
      <c r="X2419" s="16">
        <v>1</v>
      </c>
      <c r="Y2419" s="16">
        <v>8</v>
      </c>
      <c r="Z2419" s="16">
        <v>0.6</v>
      </c>
      <c r="AA2419" s="16">
        <f t="shared" si="506"/>
        <v>72</v>
      </c>
      <c r="AB2419" s="16" t="s">
        <v>2404</v>
      </c>
      <c r="AC2419" s="16" t="s">
        <v>2416</v>
      </c>
      <c r="AD2419" s="16">
        <f t="shared" si="490"/>
        <v>25200</v>
      </c>
      <c r="AE2419" s="16">
        <f t="shared" si="491"/>
        <v>210</v>
      </c>
      <c r="AF2419" s="16">
        <f t="shared" si="492"/>
        <v>78750</v>
      </c>
      <c r="AG2419" s="16">
        <f t="shared" si="493"/>
        <v>60</v>
      </c>
      <c r="AH2419" s="12">
        <f t="shared" si="494"/>
        <v>0</v>
      </c>
      <c r="AI2419" s="16">
        <f t="shared" si="495"/>
        <v>4.2</v>
      </c>
      <c r="AJ2419" s="16">
        <f t="shared" si="496"/>
        <v>14490</v>
      </c>
      <c r="AK2419" s="16">
        <f t="shared" si="497"/>
        <v>300</v>
      </c>
      <c r="AL2419" s="16">
        <f t="shared" si="498"/>
        <v>3000</v>
      </c>
      <c r="AM2419" s="16">
        <f t="shared" si="499"/>
        <v>42600</v>
      </c>
      <c r="AN2419" s="16">
        <f t="shared" si="500"/>
        <v>164040</v>
      </c>
      <c r="AO2419" s="12" t="s">
        <v>1486</v>
      </c>
      <c r="AP2419" s="16">
        <v>0.6</v>
      </c>
      <c r="AQ2419" s="16" t="s">
        <v>204</v>
      </c>
      <c r="AS2419" s="16" t="s">
        <v>2422</v>
      </c>
      <c r="AT2419" s="16" t="s">
        <v>2418</v>
      </c>
      <c r="AU2419" t="s">
        <v>2384</v>
      </c>
      <c r="AV2419" s="15" t="s">
        <v>2635</v>
      </c>
      <c r="AW2419" s="16" t="s">
        <v>2386</v>
      </c>
      <c r="AX2419" s="16" t="s">
        <v>204</v>
      </c>
      <c r="AY2419" s="16" t="s">
        <v>207</v>
      </c>
      <c r="AZ2419" s="16" t="s">
        <v>207</v>
      </c>
      <c r="BA2419" s="16" t="s">
        <v>207</v>
      </c>
      <c r="BB2419" s="16" t="s">
        <v>207</v>
      </c>
      <c r="BC2419" s="16">
        <v>0.6</v>
      </c>
      <c r="BD2419" s="16">
        <f t="shared" si="501"/>
        <v>2.1</v>
      </c>
      <c r="BE2419" s="16">
        <f t="shared" si="502"/>
        <v>1025.25</v>
      </c>
      <c r="BG2419" s="16">
        <f t="shared" si="503"/>
        <v>720</v>
      </c>
      <c r="BH2419" s="16">
        <f t="shared" si="504"/>
        <v>384</v>
      </c>
      <c r="BI2419" s="16">
        <f t="shared" si="505"/>
        <v>4.8</v>
      </c>
    </row>
    <row r="2420" spans="1:61" ht="20.149999999999999" customHeight="1" x14ac:dyDescent="0.35">
      <c r="A2420">
        <v>2419</v>
      </c>
      <c r="B2420" t="s">
        <v>360</v>
      </c>
      <c r="C2420" t="s">
        <v>9032</v>
      </c>
      <c r="D2420" s="15" t="s">
        <v>2680</v>
      </c>
      <c r="E2420" s="12" t="s">
        <v>98</v>
      </c>
      <c r="G2420" s="12" t="s">
        <v>2567</v>
      </c>
      <c r="H2420" s="12" t="s">
        <v>2414</v>
      </c>
      <c r="I2420" s="12" t="s">
        <v>92</v>
      </c>
      <c r="J2420" s="12" t="s">
        <v>2401</v>
      </c>
      <c r="K2420" s="12" t="s">
        <v>5619</v>
      </c>
      <c r="N2420" s="16" t="s">
        <v>206</v>
      </c>
      <c r="O2420" s="16" t="s">
        <v>443</v>
      </c>
      <c r="P2420" s="12" t="s">
        <v>131</v>
      </c>
      <c r="Q2420" s="16">
        <v>2023</v>
      </c>
      <c r="R2420" s="16">
        <v>0.4</v>
      </c>
      <c r="T2420" s="16">
        <v>0</v>
      </c>
      <c r="V2420" s="12" t="s">
        <v>204</v>
      </c>
      <c r="W2420" s="12" t="s">
        <v>204</v>
      </c>
      <c r="X2420" s="16">
        <v>1</v>
      </c>
      <c r="Y2420" s="16">
        <v>17</v>
      </c>
      <c r="Z2420" s="16">
        <v>0.4</v>
      </c>
      <c r="AA2420" s="16">
        <f t="shared" si="506"/>
        <v>48</v>
      </c>
      <c r="AB2420" s="16" t="s">
        <v>2404</v>
      </c>
      <c r="AC2420" s="16" t="s">
        <v>2416</v>
      </c>
      <c r="AD2420" s="16">
        <f t="shared" si="490"/>
        <v>16800</v>
      </c>
      <c r="AE2420" s="16">
        <f t="shared" si="491"/>
        <v>140</v>
      </c>
      <c r="AF2420" s="16">
        <f t="shared" si="492"/>
        <v>52500</v>
      </c>
      <c r="AG2420" s="16">
        <f t="shared" si="493"/>
        <v>40</v>
      </c>
      <c r="AH2420" s="12">
        <f t="shared" si="494"/>
        <v>0</v>
      </c>
      <c r="AI2420" s="16">
        <f t="shared" si="495"/>
        <v>2.8000000000000003</v>
      </c>
      <c r="AJ2420" s="16">
        <f t="shared" si="496"/>
        <v>9660.0000000000018</v>
      </c>
      <c r="AK2420" s="16">
        <f t="shared" si="497"/>
        <v>200</v>
      </c>
      <c r="AL2420" s="16">
        <f t="shared" si="498"/>
        <v>2000</v>
      </c>
      <c r="AM2420" s="16">
        <f t="shared" si="499"/>
        <v>28400</v>
      </c>
      <c r="AN2420" s="16">
        <f t="shared" si="500"/>
        <v>109360</v>
      </c>
      <c r="AO2420" s="12" t="s">
        <v>1486</v>
      </c>
      <c r="AP2420" s="16">
        <v>0.4</v>
      </c>
      <c r="AQ2420" s="16" t="s">
        <v>204</v>
      </c>
      <c r="AS2420" s="16" t="s">
        <v>2422</v>
      </c>
      <c r="AT2420" s="16" t="s">
        <v>2418</v>
      </c>
      <c r="AU2420" t="s">
        <v>2384</v>
      </c>
      <c r="AV2420" s="15" t="s">
        <v>2635</v>
      </c>
      <c r="AW2420" s="16" t="s">
        <v>2386</v>
      </c>
      <c r="AX2420" s="16" t="s">
        <v>204</v>
      </c>
      <c r="AY2420" s="16" t="s">
        <v>207</v>
      </c>
      <c r="AZ2420" s="16" t="s">
        <v>207</v>
      </c>
      <c r="BA2420" s="16" t="s">
        <v>207</v>
      </c>
      <c r="BB2420" s="16" t="s">
        <v>207</v>
      </c>
      <c r="BC2420" s="16">
        <v>0.4</v>
      </c>
      <c r="BD2420" s="16">
        <f t="shared" si="501"/>
        <v>1.4000000000000001</v>
      </c>
      <c r="BE2420" s="16">
        <f t="shared" si="502"/>
        <v>683.5</v>
      </c>
      <c r="BG2420" s="16">
        <f t="shared" si="503"/>
        <v>480</v>
      </c>
      <c r="BH2420" s="16">
        <f t="shared" si="504"/>
        <v>256</v>
      </c>
      <c r="BI2420" s="16">
        <f t="shared" si="505"/>
        <v>3.2</v>
      </c>
    </row>
    <row r="2421" spans="1:61" ht="20.149999999999999" customHeight="1" x14ac:dyDescent="0.35">
      <c r="A2421">
        <v>2420</v>
      </c>
      <c r="B2421" t="s">
        <v>360</v>
      </c>
      <c r="C2421" t="s">
        <v>9033</v>
      </c>
      <c r="D2421" s="15" t="s">
        <v>2681</v>
      </c>
      <c r="E2421" s="12" t="s">
        <v>98</v>
      </c>
      <c r="G2421" s="12" t="s">
        <v>2567</v>
      </c>
      <c r="H2421" s="12" t="s">
        <v>2414</v>
      </c>
      <c r="I2421" s="12" t="s">
        <v>92</v>
      </c>
      <c r="J2421" s="12" t="s">
        <v>2401</v>
      </c>
      <c r="K2421" s="12" t="s">
        <v>5619</v>
      </c>
      <c r="N2421" s="16" t="s">
        <v>206</v>
      </c>
      <c r="O2421" s="16" t="s">
        <v>443</v>
      </c>
      <c r="P2421" s="12" t="s">
        <v>131</v>
      </c>
      <c r="Q2421" s="16">
        <v>2023</v>
      </c>
      <c r="R2421" s="16">
        <v>0.4</v>
      </c>
      <c r="T2421" s="16">
        <v>0</v>
      </c>
      <c r="V2421" s="12" t="s">
        <v>204</v>
      </c>
      <c r="W2421" s="12" t="s">
        <v>204</v>
      </c>
      <c r="X2421" s="16">
        <v>1</v>
      </c>
      <c r="Y2421" s="16">
        <v>16</v>
      </c>
      <c r="Z2421" s="16">
        <v>0.4</v>
      </c>
      <c r="AA2421" s="16">
        <f t="shared" si="506"/>
        <v>48</v>
      </c>
      <c r="AB2421" s="16" t="s">
        <v>2404</v>
      </c>
      <c r="AC2421" s="16" t="s">
        <v>2416</v>
      </c>
      <c r="AD2421" s="16">
        <f t="shared" si="490"/>
        <v>16800</v>
      </c>
      <c r="AE2421" s="16">
        <f t="shared" si="491"/>
        <v>140</v>
      </c>
      <c r="AF2421" s="16">
        <f t="shared" si="492"/>
        <v>52500</v>
      </c>
      <c r="AG2421" s="16">
        <f t="shared" si="493"/>
        <v>40</v>
      </c>
      <c r="AH2421" s="12">
        <f t="shared" si="494"/>
        <v>0</v>
      </c>
      <c r="AI2421" s="16">
        <f t="shared" si="495"/>
        <v>2.8000000000000003</v>
      </c>
      <c r="AJ2421" s="16">
        <f t="shared" si="496"/>
        <v>9660.0000000000018</v>
      </c>
      <c r="AK2421" s="16">
        <f t="shared" si="497"/>
        <v>200</v>
      </c>
      <c r="AL2421" s="16">
        <f t="shared" si="498"/>
        <v>2000</v>
      </c>
      <c r="AM2421" s="16">
        <f t="shared" si="499"/>
        <v>28400</v>
      </c>
      <c r="AN2421" s="16">
        <f t="shared" si="500"/>
        <v>109360</v>
      </c>
      <c r="AO2421" s="12" t="s">
        <v>1486</v>
      </c>
      <c r="AP2421" s="16">
        <v>0.4</v>
      </c>
      <c r="AQ2421" s="16" t="s">
        <v>204</v>
      </c>
      <c r="AS2421" s="16" t="s">
        <v>2422</v>
      </c>
      <c r="AT2421" s="16" t="s">
        <v>2418</v>
      </c>
      <c r="AU2421" t="s">
        <v>2384</v>
      </c>
      <c r="AV2421" s="15" t="s">
        <v>2635</v>
      </c>
      <c r="AW2421" s="16" t="s">
        <v>2386</v>
      </c>
      <c r="AX2421" s="16" t="s">
        <v>204</v>
      </c>
      <c r="AY2421" s="16" t="s">
        <v>207</v>
      </c>
      <c r="AZ2421" s="16" t="s">
        <v>207</v>
      </c>
      <c r="BA2421" s="16" t="s">
        <v>207</v>
      </c>
      <c r="BB2421" s="16" t="s">
        <v>207</v>
      </c>
      <c r="BC2421" s="16">
        <v>0.4</v>
      </c>
      <c r="BD2421" s="16">
        <f t="shared" si="501"/>
        <v>1.4000000000000001</v>
      </c>
      <c r="BE2421" s="16">
        <f t="shared" si="502"/>
        <v>683.5</v>
      </c>
      <c r="BG2421" s="16">
        <f t="shared" si="503"/>
        <v>480</v>
      </c>
      <c r="BH2421" s="16">
        <f t="shared" si="504"/>
        <v>256</v>
      </c>
      <c r="BI2421" s="16">
        <f t="shared" si="505"/>
        <v>3.2</v>
      </c>
    </row>
    <row r="2422" spans="1:61" ht="20.149999999999999" customHeight="1" x14ac:dyDescent="0.35">
      <c r="A2422">
        <v>2421</v>
      </c>
      <c r="B2422" t="s">
        <v>360</v>
      </c>
      <c r="C2422" t="s">
        <v>9034</v>
      </c>
      <c r="D2422" s="15" t="s">
        <v>2682</v>
      </c>
      <c r="E2422" s="12" t="s">
        <v>93</v>
      </c>
      <c r="G2422" s="12" t="s">
        <v>2567</v>
      </c>
      <c r="H2422" s="12" t="s">
        <v>2414</v>
      </c>
      <c r="I2422" s="12" t="s">
        <v>92</v>
      </c>
      <c r="J2422" s="12" t="s">
        <v>2401</v>
      </c>
      <c r="K2422" s="12" t="s">
        <v>5619</v>
      </c>
      <c r="N2422" s="16" t="s">
        <v>206</v>
      </c>
      <c r="O2422" s="16" t="s">
        <v>443</v>
      </c>
      <c r="P2422" s="12" t="s">
        <v>131</v>
      </c>
      <c r="Q2422" s="16">
        <v>2023</v>
      </c>
      <c r="R2422" s="16">
        <v>1</v>
      </c>
      <c r="T2422" s="16">
        <v>0</v>
      </c>
      <c r="V2422" s="12" t="s">
        <v>204</v>
      </c>
      <c r="W2422" s="12" t="s">
        <v>204</v>
      </c>
      <c r="X2422" s="16">
        <v>1</v>
      </c>
      <c r="Y2422" s="16">
        <v>3</v>
      </c>
      <c r="Z2422" s="16">
        <v>1</v>
      </c>
      <c r="AA2422" s="16">
        <f t="shared" si="506"/>
        <v>120</v>
      </c>
      <c r="AB2422" s="16" t="s">
        <v>2404</v>
      </c>
      <c r="AC2422" s="16" t="s">
        <v>2416</v>
      </c>
      <c r="AD2422" s="16">
        <f t="shared" si="490"/>
        <v>42000</v>
      </c>
      <c r="AE2422" s="16">
        <f t="shared" si="491"/>
        <v>350</v>
      </c>
      <c r="AF2422" s="16">
        <f t="shared" si="492"/>
        <v>131250</v>
      </c>
      <c r="AG2422" s="16">
        <f t="shared" si="493"/>
        <v>100</v>
      </c>
      <c r="AH2422" s="12">
        <f t="shared" si="494"/>
        <v>0</v>
      </c>
      <c r="AI2422" s="16">
        <f t="shared" si="495"/>
        <v>7</v>
      </c>
      <c r="AJ2422" s="16">
        <f t="shared" si="496"/>
        <v>24150</v>
      </c>
      <c r="AK2422" s="16">
        <f t="shared" si="497"/>
        <v>500</v>
      </c>
      <c r="AL2422" s="16">
        <f t="shared" si="498"/>
        <v>5000</v>
      </c>
      <c r="AM2422" s="16">
        <f t="shared" si="499"/>
        <v>71000</v>
      </c>
      <c r="AN2422" s="16">
        <f t="shared" si="500"/>
        <v>273400</v>
      </c>
      <c r="AO2422" s="12" t="s">
        <v>1486</v>
      </c>
      <c r="AP2422" s="16">
        <v>1</v>
      </c>
      <c r="AQ2422" s="16" t="s">
        <v>204</v>
      </c>
      <c r="AS2422" s="16" t="s">
        <v>2422</v>
      </c>
      <c r="AT2422" s="16" t="s">
        <v>2418</v>
      </c>
      <c r="AU2422" t="s">
        <v>2384</v>
      </c>
      <c r="AV2422" s="15" t="s">
        <v>2635</v>
      </c>
      <c r="AW2422" s="16" t="s">
        <v>2386</v>
      </c>
      <c r="AX2422" s="16" t="s">
        <v>204</v>
      </c>
      <c r="AY2422" s="16" t="s">
        <v>207</v>
      </c>
      <c r="AZ2422" s="16" t="s">
        <v>207</v>
      </c>
      <c r="BA2422" s="16" t="s">
        <v>207</v>
      </c>
      <c r="BB2422" s="16" t="s">
        <v>207</v>
      </c>
      <c r="BC2422" s="16">
        <v>1</v>
      </c>
      <c r="BD2422" s="16">
        <f t="shared" si="501"/>
        <v>3.5</v>
      </c>
      <c r="BE2422" s="16">
        <f t="shared" si="502"/>
        <v>1708.75</v>
      </c>
      <c r="BG2422" s="16">
        <f t="shared" si="503"/>
        <v>1200</v>
      </c>
      <c r="BH2422" s="16">
        <f t="shared" si="504"/>
        <v>640</v>
      </c>
      <c r="BI2422" s="16">
        <f t="shared" si="505"/>
        <v>8</v>
      </c>
    </row>
    <row r="2423" spans="1:61" ht="20.149999999999999" customHeight="1" x14ac:dyDescent="0.35">
      <c r="A2423">
        <v>2422</v>
      </c>
      <c r="B2423" t="s">
        <v>360</v>
      </c>
      <c r="C2423" t="s">
        <v>9035</v>
      </c>
      <c r="D2423" s="15" t="s">
        <v>2683</v>
      </c>
      <c r="E2423" s="12" t="s">
        <v>98</v>
      </c>
      <c r="G2423" s="12" t="s">
        <v>2567</v>
      </c>
      <c r="H2423" s="12" t="s">
        <v>2414</v>
      </c>
      <c r="I2423" s="12" t="s">
        <v>92</v>
      </c>
      <c r="J2423" s="12" t="s">
        <v>2401</v>
      </c>
      <c r="K2423" s="12" t="s">
        <v>5619</v>
      </c>
      <c r="N2423" s="16" t="s">
        <v>206</v>
      </c>
      <c r="O2423" s="16" t="s">
        <v>443</v>
      </c>
      <c r="P2423" s="12" t="s">
        <v>131</v>
      </c>
      <c r="Q2423" s="16">
        <v>2023</v>
      </c>
      <c r="R2423" s="16">
        <v>1</v>
      </c>
      <c r="T2423" s="16">
        <v>0</v>
      </c>
      <c r="V2423" s="12" t="s">
        <v>204</v>
      </c>
      <c r="W2423" s="12" t="s">
        <v>204</v>
      </c>
      <c r="X2423" s="16">
        <v>1</v>
      </c>
      <c r="Y2423" s="16">
        <v>2</v>
      </c>
      <c r="Z2423" s="16">
        <v>1</v>
      </c>
      <c r="AA2423" s="16">
        <f t="shared" si="506"/>
        <v>120</v>
      </c>
      <c r="AB2423" s="16" t="s">
        <v>2404</v>
      </c>
      <c r="AC2423" s="16" t="s">
        <v>2416</v>
      </c>
      <c r="AD2423" s="16">
        <f t="shared" si="490"/>
        <v>42000</v>
      </c>
      <c r="AE2423" s="16">
        <f t="shared" si="491"/>
        <v>350</v>
      </c>
      <c r="AF2423" s="16">
        <f t="shared" si="492"/>
        <v>131250</v>
      </c>
      <c r="AG2423" s="16">
        <f t="shared" si="493"/>
        <v>100</v>
      </c>
      <c r="AH2423" s="12">
        <f t="shared" si="494"/>
        <v>0</v>
      </c>
      <c r="AI2423" s="16">
        <f t="shared" si="495"/>
        <v>7</v>
      </c>
      <c r="AJ2423" s="16">
        <f t="shared" si="496"/>
        <v>24150</v>
      </c>
      <c r="AK2423" s="16">
        <f t="shared" si="497"/>
        <v>500</v>
      </c>
      <c r="AL2423" s="16">
        <f t="shared" si="498"/>
        <v>5000</v>
      </c>
      <c r="AM2423" s="16">
        <f t="shared" si="499"/>
        <v>71000</v>
      </c>
      <c r="AN2423" s="16">
        <f t="shared" si="500"/>
        <v>273400</v>
      </c>
      <c r="AO2423" s="12" t="s">
        <v>1486</v>
      </c>
      <c r="AP2423" s="16">
        <v>1</v>
      </c>
      <c r="AQ2423" s="16" t="s">
        <v>204</v>
      </c>
      <c r="AS2423" s="16" t="s">
        <v>2422</v>
      </c>
      <c r="AT2423" s="16" t="s">
        <v>2418</v>
      </c>
      <c r="AU2423" t="s">
        <v>2384</v>
      </c>
      <c r="AV2423" s="15" t="s">
        <v>2635</v>
      </c>
      <c r="AW2423" s="16" t="s">
        <v>2386</v>
      </c>
      <c r="AX2423" s="16" t="s">
        <v>204</v>
      </c>
      <c r="AY2423" s="16" t="s">
        <v>207</v>
      </c>
      <c r="AZ2423" s="16" t="s">
        <v>207</v>
      </c>
      <c r="BA2423" s="16" t="s">
        <v>207</v>
      </c>
      <c r="BB2423" s="16" t="s">
        <v>207</v>
      </c>
      <c r="BC2423" s="16">
        <v>1</v>
      </c>
      <c r="BD2423" s="16">
        <f t="shared" si="501"/>
        <v>3.5</v>
      </c>
      <c r="BE2423" s="16">
        <f t="shared" si="502"/>
        <v>1708.75</v>
      </c>
      <c r="BG2423" s="16">
        <f t="shared" si="503"/>
        <v>1200</v>
      </c>
      <c r="BH2423" s="16">
        <f t="shared" si="504"/>
        <v>640</v>
      </c>
      <c r="BI2423" s="16">
        <f t="shared" si="505"/>
        <v>8</v>
      </c>
    </row>
    <row r="2424" spans="1:61" ht="20.149999999999999" customHeight="1" x14ac:dyDescent="0.35">
      <c r="A2424">
        <v>2423</v>
      </c>
      <c r="B2424" t="s">
        <v>360</v>
      </c>
      <c r="C2424" t="s">
        <v>9036</v>
      </c>
      <c r="D2424" s="15" t="s">
        <v>2684</v>
      </c>
      <c r="E2424" s="12" t="s">
        <v>98</v>
      </c>
      <c r="G2424" s="12" t="s">
        <v>2567</v>
      </c>
      <c r="H2424" s="12" t="s">
        <v>2414</v>
      </c>
      <c r="I2424" s="12" t="s">
        <v>92</v>
      </c>
      <c r="J2424" s="12" t="s">
        <v>2401</v>
      </c>
      <c r="K2424" s="12" t="s">
        <v>5619</v>
      </c>
      <c r="N2424" s="16" t="s">
        <v>206</v>
      </c>
      <c r="O2424" s="16" t="s">
        <v>443</v>
      </c>
      <c r="P2424" s="12" t="s">
        <v>131</v>
      </c>
      <c r="Q2424" s="16">
        <v>2023</v>
      </c>
      <c r="R2424" s="16">
        <v>0.6</v>
      </c>
      <c r="T2424" s="16">
        <v>0</v>
      </c>
      <c r="V2424" s="12" t="s">
        <v>204</v>
      </c>
      <c r="W2424" s="12" t="s">
        <v>204</v>
      </c>
      <c r="X2424" s="16">
        <v>1</v>
      </c>
      <c r="Y2424" s="16">
        <v>3</v>
      </c>
      <c r="Z2424" s="16">
        <v>0.6</v>
      </c>
      <c r="AA2424" s="16">
        <f t="shared" si="506"/>
        <v>72</v>
      </c>
      <c r="AB2424" s="16" t="s">
        <v>2404</v>
      </c>
      <c r="AC2424" s="16" t="s">
        <v>2416</v>
      </c>
      <c r="AD2424" s="16">
        <f t="shared" si="490"/>
        <v>25200</v>
      </c>
      <c r="AE2424" s="16">
        <f t="shared" si="491"/>
        <v>210</v>
      </c>
      <c r="AF2424" s="16">
        <f t="shared" si="492"/>
        <v>78750</v>
      </c>
      <c r="AG2424" s="16">
        <f t="shared" si="493"/>
        <v>60</v>
      </c>
      <c r="AH2424" s="12">
        <f t="shared" si="494"/>
        <v>0</v>
      </c>
      <c r="AI2424" s="16">
        <f t="shared" si="495"/>
        <v>4.2</v>
      </c>
      <c r="AJ2424" s="16">
        <f t="shared" si="496"/>
        <v>14490</v>
      </c>
      <c r="AK2424" s="16">
        <f t="shared" si="497"/>
        <v>300</v>
      </c>
      <c r="AL2424" s="16">
        <f t="shared" si="498"/>
        <v>3000</v>
      </c>
      <c r="AM2424" s="16">
        <f t="shared" si="499"/>
        <v>42600</v>
      </c>
      <c r="AN2424" s="16">
        <f t="shared" si="500"/>
        <v>164040</v>
      </c>
      <c r="AO2424" s="12" t="s">
        <v>1486</v>
      </c>
      <c r="AP2424" s="16">
        <v>0.6</v>
      </c>
      <c r="AQ2424" s="16" t="s">
        <v>204</v>
      </c>
      <c r="AS2424" s="16" t="s">
        <v>2422</v>
      </c>
      <c r="AT2424" s="16" t="s">
        <v>2418</v>
      </c>
      <c r="AU2424" t="s">
        <v>2384</v>
      </c>
      <c r="AV2424" s="15" t="s">
        <v>2635</v>
      </c>
      <c r="AW2424" s="16" t="s">
        <v>2386</v>
      </c>
      <c r="AX2424" s="16" t="s">
        <v>204</v>
      </c>
      <c r="AY2424" s="16" t="s">
        <v>207</v>
      </c>
      <c r="AZ2424" s="16" t="s">
        <v>207</v>
      </c>
      <c r="BA2424" s="16" t="s">
        <v>207</v>
      </c>
      <c r="BB2424" s="16" t="s">
        <v>207</v>
      </c>
      <c r="BC2424" s="16">
        <v>0.6</v>
      </c>
      <c r="BD2424" s="16">
        <f t="shared" si="501"/>
        <v>2.1</v>
      </c>
      <c r="BE2424" s="16">
        <f t="shared" si="502"/>
        <v>1025.25</v>
      </c>
      <c r="BG2424" s="16">
        <f t="shared" si="503"/>
        <v>720</v>
      </c>
      <c r="BH2424" s="16">
        <f t="shared" si="504"/>
        <v>384</v>
      </c>
      <c r="BI2424" s="16">
        <f t="shared" si="505"/>
        <v>4.8</v>
      </c>
    </row>
    <row r="2425" spans="1:61" ht="20.149999999999999" customHeight="1" x14ac:dyDescent="0.35">
      <c r="A2425">
        <v>2424</v>
      </c>
      <c r="B2425" t="s">
        <v>360</v>
      </c>
      <c r="C2425" t="s">
        <v>9037</v>
      </c>
      <c r="D2425" s="15" t="s">
        <v>2685</v>
      </c>
      <c r="E2425" s="12" t="s">
        <v>98</v>
      </c>
      <c r="G2425" s="12" t="s">
        <v>2567</v>
      </c>
      <c r="H2425" s="12" t="s">
        <v>2414</v>
      </c>
      <c r="I2425" s="12" t="s">
        <v>92</v>
      </c>
      <c r="J2425" s="12" t="s">
        <v>2401</v>
      </c>
      <c r="K2425" s="12" t="s">
        <v>5619</v>
      </c>
      <c r="N2425" s="16" t="s">
        <v>206</v>
      </c>
      <c r="O2425" s="16" t="s">
        <v>443</v>
      </c>
      <c r="P2425" s="12" t="s">
        <v>131</v>
      </c>
      <c r="Q2425" s="16">
        <v>2023</v>
      </c>
      <c r="R2425" s="16">
        <v>0.6</v>
      </c>
      <c r="T2425" s="16">
        <v>0</v>
      </c>
      <c r="V2425" s="12" t="s">
        <v>204</v>
      </c>
      <c r="W2425" s="12" t="s">
        <v>204</v>
      </c>
      <c r="X2425" s="16">
        <v>1</v>
      </c>
      <c r="Y2425" s="16">
        <v>7</v>
      </c>
      <c r="Z2425" s="16">
        <v>0.6</v>
      </c>
      <c r="AA2425" s="16">
        <f t="shared" si="506"/>
        <v>72</v>
      </c>
      <c r="AB2425" s="16" t="s">
        <v>2404</v>
      </c>
      <c r="AC2425" s="16" t="s">
        <v>2416</v>
      </c>
      <c r="AD2425" s="16">
        <f t="shared" si="490"/>
        <v>25200</v>
      </c>
      <c r="AE2425" s="16">
        <f t="shared" si="491"/>
        <v>210</v>
      </c>
      <c r="AF2425" s="16">
        <f t="shared" si="492"/>
        <v>78750</v>
      </c>
      <c r="AG2425" s="16">
        <f t="shared" si="493"/>
        <v>60</v>
      </c>
      <c r="AH2425" s="12">
        <f t="shared" si="494"/>
        <v>0</v>
      </c>
      <c r="AI2425" s="16">
        <f t="shared" si="495"/>
        <v>4.2</v>
      </c>
      <c r="AJ2425" s="16">
        <f t="shared" si="496"/>
        <v>14490</v>
      </c>
      <c r="AK2425" s="16">
        <f t="shared" si="497"/>
        <v>300</v>
      </c>
      <c r="AL2425" s="16">
        <f t="shared" si="498"/>
        <v>3000</v>
      </c>
      <c r="AM2425" s="16">
        <f t="shared" si="499"/>
        <v>42600</v>
      </c>
      <c r="AN2425" s="16">
        <f t="shared" si="500"/>
        <v>164040</v>
      </c>
      <c r="AO2425" s="12" t="s">
        <v>1486</v>
      </c>
      <c r="AP2425" s="16">
        <v>0.6</v>
      </c>
      <c r="AQ2425" s="16" t="s">
        <v>204</v>
      </c>
      <c r="AS2425" s="16" t="s">
        <v>2422</v>
      </c>
      <c r="AT2425" s="16" t="s">
        <v>2418</v>
      </c>
      <c r="AU2425" t="s">
        <v>2384</v>
      </c>
      <c r="AV2425" s="15" t="s">
        <v>2635</v>
      </c>
      <c r="AW2425" s="16" t="s">
        <v>2386</v>
      </c>
      <c r="AX2425" s="16" t="s">
        <v>204</v>
      </c>
      <c r="AY2425" s="16" t="s">
        <v>207</v>
      </c>
      <c r="AZ2425" s="16" t="s">
        <v>207</v>
      </c>
      <c r="BA2425" s="16" t="s">
        <v>207</v>
      </c>
      <c r="BB2425" s="16" t="s">
        <v>207</v>
      </c>
      <c r="BC2425" s="16">
        <v>0.6</v>
      </c>
      <c r="BD2425" s="16">
        <f t="shared" si="501"/>
        <v>2.1</v>
      </c>
      <c r="BE2425" s="16">
        <f t="shared" si="502"/>
        <v>1025.25</v>
      </c>
      <c r="BG2425" s="16">
        <f t="shared" si="503"/>
        <v>720</v>
      </c>
      <c r="BH2425" s="16">
        <f t="shared" si="504"/>
        <v>384</v>
      </c>
      <c r="BI2425" s="16">
        <f t="shared" si="505"/>
        <v>4.8</v>
      </c>
    </row>
    <row r="2426" spans="1:61" ht="20.149999999999999" customHeight="1" x14ac:dyDescent="0.35">
      <c r="A2426">
        <v>2425</v>
      </c>
      <c r="B2426" t="s">
        <v>360</v>
      </c>
      <c r="C2426" t="s">
        <v>9038</v>
      </c>
      <c r="D2426" s="15" t="s">
        <v>2686</v>
      </c>
      <c r="E2426" s="12" t="s">
        <v>98</v>
      </c>
      <c r="G2426" s="12" t="s">
        <v>2567</v>
      </c>
      <c r="H2426" s="12" t="s">
        <v>2414</v>
      </c>
      <c r="I2426" s="12" t="s">
        <v>92</v>
      </c>
      <c r="J2426" s="12" t="s">
        <v>2401</v>
      </c>
      <c r="K2426" s="12" t="s">
        <v>5619</v>
      </c>
      <c r="N2426" s="16" t="s">
        <v>206</v>
      </c>
      <c r="O2426" s="16" t="s">
        <v>443</v>
      </c>
      <c r="P2426" s="12" t="s">
        <v>131</v>
      </c>
      <c r="Q2426" s="16">
        <v>2023</v>
      </c>
      <c r="R2426" s="16">
        <v>0.6</v>
      </c>
      <c r="T2426" s="16">
        <v>0</v>
      </c>
      <c r="V2426" s="12" t="s">
        <v>204</v>
      </c>
      <c r="W2426" s="12" t="s">
        <v>204</v>
      </c>
      <c r="X2426" s="16">
        <v>1</v>
      </c>
      <c r="Y2426" s="16">
        <v>8</v>
      </c>
      <c r="Z2426" s="16">
        <v>0.6</v>
      </c>
      <c r="AA2426" s="16">
        <f t="shared" si="506"/>
        <v>72</v>
      </c>
      <c r="AB2426" s="16" t="s">
        <v>2404</v>
      </c>
      <c r="AC2426" s="16" t="s">
        <v>2416</v>
      </c>
      <c r="AD2426" s="16">
        <f t="shared" si="490"/>
        <v>25200</v>
      </c>
      <c r="AE2426" s="16">
        <f t="shared" si="491"/>
        <v>210</v>
      </c>
      <c r="AF2426" s="16">
        <f t="shared" si="492"/>
        <v>78750</v>
      </c>
      <c r="AG2426" s="16">
        <f t="shared" si="493"/>
        <v>60</v>
      </c>
      <c r="AH2426" s="12">
        <f t="shared" si="494"/>
        <v>0</v>
      </c>
      <c r="AI2426" s="16">
        <f t="shared" si="495"/>
        <v>4.2</v>
      </c>
      <c r="AJ2426" s="16">
        <f t="shared" si="496"/>
        <v>14490</v>
      </c>
      <c r="AK2426" s="16">
        <f t="shared" si="497"/>
        <v>300</v>
      </c>
      <c r="AL2426" s="16">
        <f t="shared" si="498"/>
        <v>3000</v>
      </c>
      <c r="AM2426" s="16">
        <f t="shared" si="499"/>
        <v>42600</v>
      </c>
      <c r="AN2426" s="16">
        <f t="shared" si="500"/>
        <v>164040</v>
      </c>
      <c r="AO2426" s="12" t="s">
        <v>1486</v>
      </c>
      <c r="AP2426" s="16">
        <v>0.6</v>
      </c>
      <c r="AQ2426" s="16" t="s">
        <v>204</v>
      </c>
      <c r="AS2426" s="16" t="s">
        <v>2422</v>
      </c>
      <c r="AT2426" s="16" t="s">
        <v>2418</v>
      </c>
      <c r="AU2426" t="s">
        <v>2384</v>
      </c>
      <c r="AV2426" s="15" t="s">
        <v>2635</v>
      </c>
      <c r="AW2426" s="16" t="s">
        <v>2386</v>
      </c>
      <c r="AX2426" s="16" t="s">
        <v>204</v>
      </c>
      <c r="AY2426" s="16" t="s">
        <v>207</v>
      </c>
      <c r="AZ2426" s="16" t="s">
        <v>207</v>
      </c>
      <c r="BA2426" s="16" t="s">
        <v>207</v>
      </c>
      <c r="BB2426" s="16" t="s">
        <v>207</v>
      </c>
      <c r="BC2426" s="16">
        <v>0.6</v>
      </c>
      <c r="BD2426" s="16">
        <f t="shared" si="501"/>
        <v>2.1</v>
      </c>
      <c r="BE2426" s="16">
        <f t="shared" si="502"/>
        <v>1025.25</v>
      </c>
      <c r="BG2426" s="16">
        <f t="shared" si="503"/>
        <v>720</v>
      </c>
      <c r="BH2426" s="16">
        <f t="shared" si="504"/>
        <v>384</v>
      </c>
      <c r="BI2426" s="16">
        <f t="shared" si="505"/>
        <v>4.8</v>
      </c>
    </row>
    <row r="2427" spans="1:61" ht="20.149999999999999" customHeight="1" x14ac:dyDescent="0.35">
      <c r="A2427">
        <v>2426</v>
      </c>
      <c r="B2427" t="s">
        <v>360</v>
      </c>
      <c r="C2427" t="s">
        <v>9039</v>
      </c>
      <c r="D2427" s="15" t="s">
        <v>345</v>
      </c>
      <c r="E2427" s="12" t="s">
        <v>93</v>
      </c>
      <c r="G2427" s="12" t="s">
        <v>2567</v>
      </c>
      <c r="H2427" s="12" t="s">
        <v>2414</v>
      </c>
      <c r="I2427" s="12" t="s">
        <v>92</v>
      </c>
      <c r="J2427" s="12" t="s">
        <v>2401</v>
      </c>
      <c r="K2427" s="12" t="s">
        <v>5619</v>
      </c>
      <c r="N2427" s="16" t="s">
        <v>206</v>
      </c>
      <c r="O2427" s="16" t="s">
        <v>443</v>
      </c>
      <c r="P2427" s="12" t="s">
        <v>131</v>
      </c>
      <c r="Q2427" s="16">
        <v>2023</v>
      </c>
      <c r="R2427" s="16">
        <v>1</v>
      </c>
      <c r="T2427" s="16">
        <v>0</v>
      </c>
      <c r="V2427" s="12" t="s">
        <v>204</v>
      </c>
      <c r="W2427" s="12" t="s">
        <v>204</v>
      </c>
      <c r="X2427" s="16">
        <v>1</v>
      </c>
      <c r="Y2427" s="16">
        <v>7</v>
      </c>
      <c r="Z2427" s="16">
        <v>1</v>
      </c>
      <c r="AA2427" s="16">
        <f t="shared" si="506"/>
        <v>120</v>
      </c>
      <c r="AB2427" s="16" t="s">
        <v>2404</v>
      </c>
      <c r="AC2427" s="16" t="s">
        <v>2416</v>
      </c>
      <c r="AD2427" s="16">
        <f t="shared" si="490"/>
        <v>42000</v>
      </c>
      <c r="AE2427" s="16">
        <f t="shared" si="491"/>
        <v>350</v>
      </c>
      <c r="AF2427" s="16">
        <f t="shared" si="492"/>
        <v>131250</v>
      </c>
      <c r="AG2427" s="16">
        <f t="shared" si="493"/>
        <v>100</v>
      </c>
      <c r="AH2427" s="12">
        <f t="shared" si="494"/>
        <v>0</v>
      </c>
      <c r="AI2427" s="16">
        <f t="shared" si="495"/>
        <v>7</v>
      </c>
      <c r="AJ2427" s="16">
        <f t="shared" si="496"/>
        <v>24150</v>
      </c>
      <c r="AK2427" s="16">
        <f t="shared" si="497"/>
        <v>500</v>
      </c>
      <c r="AL2427" s="16">
        <f t="shared" si="498"/>
        <v>5000</v>
      </c>
      <c r="AM2427" s="16">
        <f t="shared" si="499"/>
        <v>71000</v>
      </c>
      <c r="AN2427" s="16">
        <f t="shared" si="500"/>
        <v>273400</v>
      </c>
      <c r="AO2427" s="12" t="s">
        <v>1486</v>
      </c>
      <c r="AP2427" s="16">
        <v>1</v>
      </c>
      <c r="AQ2427" s="16" t="s">
        <v>204</v>
      </c>
      <c r="AS2427" s="16" t="s">
        <v>2422</v>
      </c>
      <c r="AT2427" s="16" t="s">
        <v>2418</v>
      </c>
      <c r="AU2427" t="s">
        <v>2384</v>
      </c>
      <c r="AV2427" s="15" t="s">
        <v>2635</v>
      </c>
      <c r="AW2427" s="16" t="s">
        <v>2386</v>
      </c>
      <c r="AX2427" s="16" t="s">
        <v>204</v>
      </c>
      <c r="AY2427" s="16" t="s">
        <v>207</v>
      </c>
      <c r="AZ2427" s="16" t="s">
        <v>207</v>
      </c>
      <c r="BA2427" s="16" t="s">
        <v>207</v>
      </c>
      <c r="BB2427" s="16" t="s">
        <v>207</v>
      </c>
      <c r="BC2427" s="16">
        <v>1</v>
      </c>
      <c r="BD2427" s="16">
        <f t="shared" si="501"/>
        <v>3.5</v>
      </c>
      <c r="BE2427" s="16">
        <f t="shared" si="502"/>
        <v>1708.75</v>
      </c>
      <c r="BG2427" s="16">
        <f t="shared" si="503"/>
        <v>1200</v>
      </c>
      <c r="BH2427" s="16">
        <f t="shared" si="504"/>
        <v>640</v>
      </c>
      <c r="BI2427" s="16">
        <f t="shared" si="505"/>
        <v>8</v>
      </c>
    </row>
    <row r="2428" spans="1:61" ht="20.149999999999999" customHeight="1" x14ac:dyDescent="0.35">
      <c r="A2428">
        <v>2427</v>
      </c>
      <c r="B2428" t="s">
        <v>360</v>
      </c>
      <c r="C2428" t="s">
        <v>9040</v>
      </c>
      <c r="D2428" s="15" t="s">
        <v>346</v>
      </c>
      <c r="E2428" s="12" t="s">
        <v>98</v>
      </c>
      <c r="G2428" s="12" t="s">
        <v>2567</v>
      </c>
      <c r="H2428" s="12" t="s">
        <v>2414</v>
      </c>
      <c r="I2428" s="12" t="s">
        <v>92</v>
      </c>
      <c r="J2428" s="12" t="s">
        <v>2401</v>
      </c>
      <c r="K2428" s="12" t="s">
        <v>5619</v>
      </c>
      <c r="N2428" s="16" t="s">
        <v>206</v>
      </c>
      <c r="O2428" s="16" t="s">
        <v>443</v>
      </c>
      <c r="P2428" s="12" t="s">
        <v>131</v>
      </c>
      <c r="Q2428" s="16">
        <v>2023</v>
      </c>
      <c r="R2428" s="16">
        <v>0.5</v>
      </c>
      <c r="T2428" s="16">
        <v>0</v>
      </c>
      <c r="V2428" s="12" t="s">
        <v>204</v>
      </c>
      <c r="W2428" s="12" t="s">
        <v>204</v>
      </c>
      <c r="X2428" s="16">
        <v>1</v>
      </c>
      <c r="Y2428" s="16">
        <v>6</v>
      </c>
      <c r="Z2428" s="16">
        <v>0.5</v>
      </c>
      <c r="AA2428" s="16">
        <f t="shared" si="506"/>
        <v>60</v>
      </c>
      <c r="AB2428" s="16" t="s">
        <v>2404</v>
      </c>
      <c r="AC2428" s="16" t="s">
        <v>2416</v>
      </c>
      <c r="AD2428" s="16">
        <f t="shared" si="490"/>
        <v>21000</v>
      </c>
      <c r="AE2428" s="16">
        <f t="shared" si="491"/>
        <v>175</v>
      </c>
      <c r="AF2428" s="16">
        <f t="shared" si="492"/>
        <v>65625</v>
      </c>
      <c r="AG2428" s="16">
        <f t="shared" si="493"/>
        <v>50</v>
      </c>
      <c r="AH2428" s="12">
        <f t="shared" si="494"/>
        <v>0</v>
      </c>
      <c r="AI2428" s="16">
        <f t="shared" si="495"/>
        <v>3.5</v>
      </c>
      <c r="AJ2428" s="16">
        <f t="shared" si="496"/>
        <v>12075</v>
      </c>
      <c r="AK2428" s="16">
        <f t="shared" si="497"/>
        <v>250</v>
      </c>
      <c r="AL2428" s="16">
        <f t="shared" si="498"/>
        <v>2500</v>
      </c>
      <c r="AM2428" s="16">
        <f t="shared" si="499"/>
        <v>35500</v>
      </c>
      <c r="AN2428" s="16">
        <f t="shared" si="500"/>
        <v>136700</v>
      </c>
      <c r="AO2428" s="12" t="s">
        <v>1486</v>
      </c>
      <c r="AP2428" s="16">
        <v>0.5</v>
      </c>
      <c r="AQ2428" s="16" t="s">
        <v>204</v>
      </c>
      <c r="AS2428" s="16" t="s">
        <v>2422</v>
      </c>
      <c r="AT2428" s="16" t="s">
        <v>2418</v>
      </c>
      <c r="AU2428" t="s">
        <v>2384</v>
      </c>
      <c r="AV2428" s="15" t="s">
        <v>2635</v>
      </c>
      <c r="AW2428" s="16" t="s">
        <v>2386</v>
      </c>
      <c r="AX2428" s="16" t="s">
        <v>204</v>
      </c>
      <c r="AY2428" s="16" t="s">
        <v>207</v>
      </c>
      <c r="AZ2428" s="16" t="s">
        <v>207</v>
      </c>
      <c r="BA2428" s="16" t="s">
        <v>207</v>
      </c>
      <c r="BB2428" s="16" t="s">
        <v>207</v>
      </c>
      <c r="BC2428" s="16">
        <v>0.5</v>
      </c>
      <c r="BD2428" s="16">
        <f t="shared" si="501"/>
        <v>1.75</v>
      </c>
      <c r="BE2428" s="16">
        <f t="shared" si="502"/>
        <v>854.375</v>
      </c>
      <c r="BG2428" s="16">
        <f t="shared" si="503"/>
        <v>600</v>
      </c>
      <c r="BH2428" s="16">
        <f t="shared" si="504"/>
        <v>320</v>
      </c>
      <c r="BI2428" s="16">
        <f t="shared" si="505"/>
        <v>4</v>
      </c>
    </row>
    <row r="2429" spans="1:61" ht="20.149999999999999" customHeight="1" x14ac:dyDescent="0.35">
      <c r="A2429">
        <v>2428</v>
      </c>
      <c r="B2429" t="s">
        <v>360</v>
      </c>
      <c r="C2429" t="s">
        <v>9041</v>
      </c>
      <c r="D2429" s="15" t="s">
        <v>347</v>
      </c>
      <c r="E2429" s="12" t="s">
        <v>98</v>
      </c>
      <c r="G2429" s="12" t="s">
        <v>2567</v>
      </c>
      <c r="H2429" s="12" t="s">
        <v>2414</v>
      </c>
      <c r="I2429" s="12" t="s">
        <v>92</v>
      </c>
      <c r="J2429" s="12" t="s">
        <v>2401</v>
      </c>
      <c r="K2429" s="12" t="s">
        <v>5619</v>
      </c>
      <c r="N2429" s="16" t="s">
        <v>206</v>
      </c>
      <c r="O2429" s="16" t="s">
        <v>443</v>
      </c>
      <c r="P2429" s="12" t="s">
        <v>131</v>
      </c>
      <c r="Q2429" s="16">
        <v>2023</v>
      </c>
      <c r="R2429" s="16">
        <v>0.6</v>
      </c>
      <c r="T2429" s="16">
        <v>0</v>
      </c>
      <c r="V2429" s="12" t="s">
        <v>204</v>
      </c>
      <c r="W2429" s="12" t="s">
        <v>204</v>
      </c>
      <c r="X2429" s="16">
        <v>1</v>
      </c>
      <c r="Y2429" s="16">
        <v>7</v>
      </c>
      <c r="Z2429" s="16">
        <v>0.6</v>
      </c>
      <c r="AA2429" s="16">
        <f t="shared" si="506"/>
        <v>72</v>
      </c>
      <c r="AB2429" s="16" t="s">
        <v>2404</v>
      </c>
      <c r="AC2429" s="16" t="s">
        <v>2416</v>
      </c>
      <c r="AD2429" s="16">
        <f t="shared" si="490"/>
        <v>25200</v>
      </c>
      <c r="AE2429" s="16">
        <f t="shared" si="491"/>
        <v>210</v>
      </c>
      <c r="AF2429" s="16">
        <f t="shared" si="492"/>
        <v>78750</v>
      </c>
      <c r="AG2429" s="16">
        <f t="shared" si="493"/>
        <v>60</v>
      </c>
      <c r="AH2429" s="12">
        <f t="shared" si="494"/>
        <v>0</v>
      </c>
      <c r="AI2429" s="16">
        <f t="shared" si="495"/>
        <v>4.2</v>
      </c>
      <c r="AJ2429" s="16">
        <f t="shared" si="496"/>
        <v>14490</v>
      </c>
      <c r="AK2429" s="16">
        <f t="shared" si="497"/>
        <v>300</v>
      </c>
      <c r="AL2429" s="16">
        <f t="shared" si="498"/>
        <v>3000</v>
      </c>
      <c r="AM2429" s="16">
        <f t="shared" si="499"/>
        <v>42600</v>
      </c>
      <c r="AN2429" s="16">
        <f t="shared" si="500"/>
        <v>164040</v>
      </c>
      <c r="AO2429" s="12" t="s">
        <v>1486</v>
      </c>
      <c r="AP2429" s="16">
        <v>0.6</v>
      </c>
      <c r="AQ2429" s="16" t="s">
        <v>204</v>
      </c>
      <c r="AS2429" s="16" t="s">
        <v>2422</v>
      </c>
      <c r="AT2429" s="16" t="s">
        <v>2418</v>
      </c>
      <c r="AU2429" t="s">
        <v>2384</v>
      </c>
      <c r="AV2429" s="15" t="s">
        <v>2635</v>
      </c>
      <c r="AW2429" s="16" t="s">
        <v>2386</v>
      </c>
      <c r="AX2429" s="16" t="s">
        <v>204</v>
      </c>
      <c r="AY2429" s="16" t="s">
        <v>207</v>
      </c>
      <c r="AZ2429" s="16" t="s">
        <v>207</v>
      </c>
      <c r="BA2429" s="16" t="s">
        <v>207</v>
      </c>
      <c r="BB2429" s="16" t="s">
        <v>207</v>
      </c>
      <c r="BC2429" s="16">
        <v>0.6</v>
      </c>
      <c r="BD2429" s="16">
        <f t="shared" si="501"/>
        <v>2.1</v>
      </c>
      <c r="BE2429" s="16">
        <f t="shared" si="502"/>
        <v>1025.25</v>
      </c>
      <c r="BG2429" s="16">
        <f t="shared" si="503"/>
        <v>720</v>
      </c>
      <c r="BH2429" s="16">
        <f t="shared" si="504"/>
        <v>384</v>
      </c>
      <c r="BI2429" s="16">
        <f t="shared" si="505"/>
        <v>4.8</v>
      </c>
    </row>
    <row r="2430" spans="1:61" ht="20.149999999999999" customHeight="1" x14ac:dyDescent="0.35">
      <c r="A2430">
        <v>2429</v>
      </c>
      <c r="B2430" t="s">
        <v>360</v>
      </c>
      <c r="C2430" t="s">
        <v>9042</v>
      </c>
      <c r="D2430" s="15" t="s">
        <v>348</v>
      </c>
      <c r="E2430" s="12" t="s">
        <v>98</v>
      </c>
      <c r="G2430" s="12" t="s">
        <v>2567</v>
      </c>
      <c r="H2430" s="12" t="s">
        <v>2414</v>
      </c>
      <c r="I2430" s="12" t="s">
        <v>92</v>
      </c>
      <c r="J2430" s="12" t="s">
        <v>2401</v>
      </c>
      <c r="K2430" s="12" t="s">
        <v>5619</v>
      </c>
      <c r="N2430" s="16" t="s">
        <v>206</v>
      </c>
      <c r="O2430" s="16" t="s">
        <v>443</v>
      </c>
      <c r="P2430" s="12" t="s">
        <v>131</v>
      </c>
      <c r="Q2430" s="16">
        <v>2023</v>
      </c>
      <c r="R2430" s="16">
        <v>120</v>
      </c>
      <c r="T2430" s="16">
        <v>0</v>
      </c>
      <c r="V2430" s="12" t="s">
        <v>204</v>
      </c>
      <c r="W2430" s="12" t="s">
        <v>204</v>
      </c>
      <c r="X2430" s="16">
        <v>1</v>
      </c>
      <c r="Y2430" s="16">
        <v>4</v>
      </c>
      <c r="Z2430" s="16">
        <v>120</v>
      </c>
      <c r="AA2430" s="16">
        <f t="shared" si="506"/>
        <v>14400</v>
      </c>
      <c r="AB2430" s="16" t="s">
        <v>2404</v>
      </c>
      <c r="AC2430" s="16" t="s">
        <v>2416</v>
      </c>
      <c r="AD2430" s="16">
        <f t="shared" si="490"/>
        <v>5040000</v>
      </c>
      <c r="AE2430" s="16">
        <f t="shared" si="491"/>
        <v>42000</v>
      </c>
      <c r="AF2430" s="16">
        <f t="shared" si="492"/>
        <v>15750000</v>
      </c>
      <c r="AG2430" s="16">
        <f t="shared" si="493"/>
        <v>12000</v>
      </c>
      <c r="AH2430" s="12">
        <f t="shared" si="494"/>
        <v>0</v>
      </c>
      <c r="AI2430" s="16">
        <f t="shared" si="495"/>
        <v>840</v>
      </c>
      <c r="AJ2430" s="16">
        <f t="shared" si="496"/>
        <v>2898000</v>
      </c>
      <c r="AK2430" s="16">
        <f t="shared" si="497"/>
        <v>60000</v>
      </c>
      <c r="AL2430" s="16">
        <f t="shared" si="498"/>
        <v>600000</v>
      </c>
      <c r="AM2430" s="16">
        <f t="shared" si="499"/>
        <v>8520000</v>
      </c>
      <c r="AN2430" s="16">
        <f t="shared" si="500"/>
        <v>32808000</v>
      </c>
      <c r="AO2430" s="12" t="s">
        <v>1486</v>
      </c>
      <c r="AP2430" s="16">
        <v>120</v>
      </c>
      <c r="AQ2430" s="16" t="s">
        <v>204</v>
      </c>
      <c r="AS2430" s="16" t="s">
        <v>2422</v>
      </c>
      <c r="AT2430" s="16" t="s">
        <v>2418</v>
      </c>
      <c r="AU2430" t="s">
        <v>2384</v>
      </c>
      <c r="AV2430" s="15" t="s">
        <v>2635</v>
      </c>
      <c r="AW2430" s="16" t="s">
        <v>2386</v>
      </c>
      <c r="AX2430" s="16" t="s">
        <v>204</v>
      </c>
      <c r="AY2430" s="16" t="s">
        <v>207</v>
      </c>
      <c r="AZ2430" s="16" t="s">
        <v>207</v>
      </c>
      <c r="BA2430" s="16" t="s">
        <v>207</v>
      </c>
      <c r="BB2430" s="16" t="s">
        <v>207</v>
      </c>
      <c r="BC2430" s="16">
        <v>120</v>
      </c>
      <c r="BD2430" s="16">
        <f t="shared" si="501"/>
        <v>420</v>
      </c>
      <c r="BE2430" s="16">
        <f t="shared" si="502"/>
        <v>205050</v>
      </c>
      <c r="BG2430" s="16">
        <f t="shared" si="503"/>
        <v>144000</v>
      </c>
      <c r="BH2430" s="16">
        <f t="shared" si="504"/>
        <v>76800</v>
      </c>
      <c r="BI2430" s="16">
        <f t="shared" si="505"/>
        <v>960</v>
      </c>
    </row>
    <row r="2431" spans="1:61" ht="20.149999999999999" customHeight="1" x14ac:dyDescent="0.35">
      <c r="A2431">
        <v>2430</v>
      </c>
      <c r="B2431" t="s">
        <v>360</v>
      </c>
      <c r="C2431" t="s">
        <v>9043</v>
      </c>
      <c r="D2431" s="15" t="s">
        <v>2687</v>
      </c>
      <c r="E2431" s="12" t="s">
        <v>98</v>
      </c>
      <c r="G2431" s="12" t="s">
        <v>2567</v>
      </c>
      <c r="H2431" s="12" t="s">
        <v>2414</v>
      </c>
      <c r="I2431" s="12" t="s">
        <v>92</v>
      </c>
      <c r="J2431" s="12" t="s">
        <v>2401</v>
      </c>
      <c r="K2431" s="12" t="s">
        <v>5619</v>
      </c>
      <c r="N2431" s="16" t="s">
        <v>206</v>
      </c>
      <c r="O2431" s="16" t="s">
        <v>443</v>
      </c>
      <c r="P2431" s="12" t="s">
        <v>131</v>
      </c>
      <c r="Q2431" s="16">
        <v>2023</v>
      </c>
      <c r="R2431" s="16">
        <v>0.6</v>
      </c>
      <c r="T2431" s="16">
        <v>0</v>
      </c>
      <c r="V2431" s="12" t="s">
        <v>204</v>
      </c>
      <c r="W2431" s="12" t="s">
        <v>204</v>
      </c>
      <c r="X2431" s="16">
        <v>1</v>
      </c>
      <c r="Y2431" s="16">
        <v>3</v>
      </c>
      <c r="Z2431" s="16">
        <v>0.6</v>
      </c>
      <c r="AA2431" s="16">
        <f t="shared" si="506"/>
        <v>72</v>
      </c>
      <c r="AB2431" s="16" t="s">
        <v>2404</v>
      </c>
      <c r="AC2431" s="16" t="s">
        <v>2416</v>
      </c>
      <c r="AD2431" s="16">
        <f t="shared" si="490"/>
        <v>25200</v>
      </c>
      <c r="AE2431" s="16">
        <f t="shared" si="491"/>
        <v>210</v>
      </c>
      <c r="AF2431" s="16">
        <f t="shared" si="492"/>
        <v>78750</v>
      </c>
      <c r="AG2431" s="16">
        <f t="shared" si="493"/>
        <v>60</v>
      </c>
      <c r="AH2431" s="12">
        <f t="shared" si="494"/>
        <v>0</v>
      </c>
      <c r="AI2431" s="16">
        <f t="shared" si="495"/>
        <v>4.2</v>
      </c>
      <c r="AJ2431" s="16">
        <f t="shared" si="496"/>
        <v>14490</v>
      </c>
      <c r="AK2431" s="16">
        <f t="shared" si="497"/>
        <v>300</v>
      </c>
      <c r="AL2431" s="16">
        <f t="shared" si="498"/>
        <v>3000</v>
      </c>
      <c r="AM2431" s="16">
        <f t="shared" si="499"/>
        <v>42600</v>
      </c>
      <c r="AN2431" s="16">
        <f t="shared" si="500"/>
        <v>164040</v>
      </c>
      <c r="AO2431" s="12" t="s">
        <v>1486</v>
      </c>
      <c r="AP2431" s="16">
        <v>0.6</v>
      </c>
      <c r="AQ2431" s="16" t="s">
        <v>204</v>
      </c>
      <c r="AS2431" s="16" t="s">
        <v>2422</v>
      </c>
      <c r="AT2431" s="16" t="s">
        <v>2418</v>
      </c>
      <c r="AU2431" t="s">
        <v>2384</v>
      </c>
      <c r="AV2431" s="15" t="s">
        <v>2635</v>
      </c>
      <c r="AW2431" s="16" t="s">
        <v>2386</v>
      </c>
      <c r="AX2431" s="16" t="s">
        <v>204</v>
      </c>
      <c r="AY2431" s="16" t="s">
        <v>207</v>
      </c>
      <c r="AZ2431" s="16" t="s">
        <v>207</v>
      </c>
      <c r="BA2431" s="16" t="s">
        <v>207</v>
      </c>
      <c r="BB2431" s="16" t="s">
        <v>207</v>
      </c>
      <c r="BC2431" s="16">
        <v>0.6</v>
      </c>
      <c r="BD2431" s="16">
        <f t="shared" si="501"/>
        <v>2.1</v>
      </c>
      <c r="BE2431" s="16">
        <f t="shared" si="502"/>
        <v>1025.25</v>
      </c>
      <c r="BG2431" s="16">
        <f t="shared" si="503"/>
        <v>720</v>
      </c>
      <c r="BH2431" s="16">
        <f t="shared" si="504"/>
        <v>384</v>
      </c>
      <c r="BI2431" s="16">
        <f t="shared" si="505"/>
        <v>4.8</v>
      </c>
    </row>
    <row r="2432" spans="1:61" ht="20.149999999999999" customHeight="1" x14ac:dyDescent="0.35">
      <c r="A2432">
        <v>2431</v>
      </c>
      <c r="B2432" t="s">
        <v>360</v>
      </c>
      <c r="C2432" t="s">
        <v>9044</v>
      </c>
      <c r="D2432" s="15" t="s">
        <v>357</v>
      </c>
      <c r="E2432" s="12" t="s">
        <v>98</v>
      </c>
      <c r="G2432" s="12" t="s">
        <v>2567</v>
      </c>
      <c r="H2432" s="12" t="s">
        <v>2414</v>
      </c>
      <c r="I2432" s="12" t="s">
        <v>92</v>
      </c>
      <c r="J2432" s="12" t="s">
        <v>2401</v>
      </c>
      <c r="K2432" s="12" t="s">
        <v>5619</v>
      </c>
      <c r="N2432" s="16" t="s">
        <v>206</v>
      </c>
      <c r="O2432" s="16" t="s">
        <v>443</v>
      </c>
      <c r="P2432" s="12" t="s">
        <v>131</v>
      </c>
      <c r="Q2432" s="16">
        <v>2023</v>
      </c>
      <c r="R2432" s="16">
        <v>0.4</v>
      </c>
      <c r="T2432" s="16">
        <v>0</v>
      </c>
      <c r="V2432" s="12" t="s">
        <v>204</v>
      </c>
      <c r="W2432" s="12" t="s">
        <v>204</v>
      </c>
      <c r="X2432" s="16">
        <v>1</v>
      </c>
      <c r="Y2432" s="16">
        <v>4</v>
      </c>
      <c r="Z2432" s="16">
        <v>0.4</v>
      </c>
      <c r="AA2432" s="16">
        <f t="shared" si="506"/>
        <v>48</v>
      </c>
      <c r="AB2432" s="16" t="s">
        <v>2404</v>
      </c>
      <c r="AC2432" s="16" t="s">
        <v>2416</v>
      </c>
      <c r="AD2432" s="16">
        <f t="shared" si="490"/>
        <v>16800</v>
      </c>
      <c r="AE2432" s="16">
        <f t="shared" si="491"/>
        <v>140</v>
      </c>
      <c r="AF2432" s="16">
        <f t="shared" si="492"/>
        <v>52500</v>
      </c>
      <c r="AG2432" s="16">
        <f t="shared" si="493"/>
        <v>40</v>
      </c>
      <c r="AH2432" s="12">
        <f t="shared" si="494"/>
        <v>0</v>
      </c>
      <c r="AI2432" s="16">
        <f t="shared" si="495"/>
        <v>2.8000000000000003</v>
      </c>
      <c r="AJ2432" s="16">
        <f t="shared" si="496"/>
        <v>9660.0000000000018</v>
      </c>
      <c r="AK2432" s="16">
        <f t="shared" si="497"/>
        <v>200</v>
      </c>
      <c r="AL2432" s="16">
        <f t="shared" si="498"/>
        <v>2000</v>
      </c>
      <c r="AM2432" s="16">
        <f t="shared" si="499"/>
        <v>28400</v>
      </c>
      <c r="AN2432" s="16">
        <f t="shared" si="500"/>
        <v>109360</v>
      </c>
      <c r="AO2432" s="12" t="s">
        <v>1486</v>
      </c>
      <c r="AP2432" s="16">
        <v>0.4</v>
      </c>
      <c r="AQ2432" s="16" t="s">
        <v>204</v>
      </c>
      <c r="AS2432" s="16" t="s">
        <v>2422</v>
      </c>
      <c r="AT2432" s="16" t="s">
        <v>2418</v>
      </c>
      <c r="AU2432" t="s">
        <v>2384</v>
      </c>
      <c r="AV2432" s="15" t="s">
        <v>2635</v>
      </c>
      <c r="AW2432" s="16" t="s">
        <v>2386</v>
      </c>
      <c r="AX2432" s="16" t="s">
        <v>204</v>
      </c>
      <c r="AY2432" s="16" t="s">
        <v>207</v>
      </c>
      <c r="AZ2432" s="16" t="s">
        <v>207</v>
      </c>
      <c r="BA2432" s="16" t="s">
        <v>207</v>
      </c>
      <c r="BB2432" s="16" t="s">
        <v>207</v>
      </c>
      <c r="BC2432" s="16">
        <v>0.4</v>
      </c>
      <c r="BD2432" s="16">
        <f t="shared" si="501"/>
        <v>1.4000000000000001</v>
      </c>
      <c r="BE2432" s="16">
        <f t="shared" si="502"/>
        <v>683.5</v>
      </c>
      <c r="BG2432" s="16">
        <f t="shared" si="503"/>
        <v>480</v>
      </c>
      <c r="BH2432" s="16">
        <f t="shared" si="504"/>
        <v>256</v>
      </c>
      <c r="BI2432" s="16">
        <f t="shared" si="505"/>
        <v>3.2</v>
      </c>
    </row>
    <row r="2433" spans="1:61" ht="20.149999999999999" customHeight="1" x14ac:dyDescent="0.35">
      <c r="A2433">
        <v>2432</v>
      </c>
      <c r="B2433" t="s">
        <v>360</v>
      </c>
      <c r="C2433" t="s">
        <v>9045</v>
      </c>
      <c r="D2433" s="15" t="s">
        <v>2688</v>
      </c>
      <c r="E2433" s="12" t="s">
        <v>93</v>
      </c>
      <c r="G2433" s="12" t="s">
        <v>2567</v>
      </c>
      <c r="H2433" s="12" t="s">
        <v>2414</v>
      </c>
      <c r="I2433" s="12" t="s">
        <v>92</v>
      </c>
      <c r="J2433" s="12" t="s">
        <v>2401</v>
      </c>
      <c r="K2433" s="12" t="s">
        <v>5619</v>
      </c>
      <c r="N2433" s="16" t="s">
        <v>206</v>
      </c>
      <c r="O2433" s="16" t="s">
        <v>443</v>
      </c>
      <c r="P2433" s="12" t="s">
        <v>131</v>
      </c>
      <c r="Q2433" s="16">
        <v>2023</v>
      </c>
      <c r="R2433" s="16">
        <v>0.6</v>
      </c>
      <c r="T2433" s="16">
        <v>0</v>
      </c>
      <c r="V2433" s="12" t="s">
        <v>204</v>
      </c>
      <c r="W2433" s="12" t="s">
        <v>204</v>
      </c>
      <c r="X2433" s="16">
        <v>1</v>
      </c>
      <c r="Y2433" s="16">
        <v>5</v>
      </c>
      <c r="Z2433" s="16">
        <v>0.6</v>
      </c>
      <c r="AA2433" s="16">
        <f t="shared" si="506"/>
        <v>72</v>
      </c>
      <c r="AB2433" s="16" t="s">
        <v>2404</v>
      </c>
      <c r="AC2433" s="16" t="s">
        <v>2416</v>
      </c>
      <c r="AD2433" s="16">
        <f t="shared" si="490"/>
        <v>25200</v>
      </c>
      <c r="AE2433" s="16">
        <f t="shared" si="491"/>
        <v>210</v>
      </c>
      <c r="AF2433" s="16">
        <f t="shared" si="492"/>
        <v>78750</v>
      </c>
      <c r="AG2433" s="16">
        <f t="shared" si="493"/>
        <v>60</v>
      </c>
      <c r="AH2433" s="12">
        <f t="shared" si="494"/>
        <v>0</v>
      </c>
      <c r="AI2433" s="16">
        <f t="shared" si="495"/>
        <v>4.2</v>
      </c>
      <c r="AJ2433" s="16">
        <f t="shared" si="496"/>
        <v>14490</v>
      </c>
      <c r="AK2433" s="16">
        <f t="shared" si="497"/>
        <v>300</v>
      </c>
      <c r="AL2433" s="16">
        <f t="shared" si="498"/>
        <v>3000</v>
      </c>
      <c r="AM2433" s="16">
        <f t="shared" si="499"/>
        <v>42600</v>
      </c>
      <c r="AN2433" s="16">
        <f t="shared" si="500"/>
        <v>164040</v>
      </c>
      <c r="AO2433" s="12" t="s">
        <v>1486</v>
      </c>
      <c r="AP2433" s="16">
        <v>0.6</v>
      </c>
      <c r="AQ2433" s="16" t="s">
        <v>204</v>
      </c>
      <c r="AS2433" s="16" t="s">
        <v>2422</v>
      </c>
      <c r="AT2433" s="16" t="s">
        <v>2418</v>
      </c>
      <c r="AU2433" t="s">
        <v>2384</v>
      </c>
      <c r="AV2433" s="15" t="s">
        <v>2635</v>
      </c>
      <c r="AW2433" s="16" t="s">
        <v>2386</v>
      </c>
      <c r="AX2433" s="16" t="s">
        <v>204</v>
      </c>
      <c r="AY2433" s="16" t="s">
        <v>207</v>
      </c>
      <c r="AZ2433" s="16" t="s">
        <v>207</v>
      </c>
      <c r="BA2433" s="16" t="s">
        <v>207</v>
      </c>
      <c r="BB2433" s="16" t="s">
        <v>207</v>
      </c>
      <c r="BC2433" s="16">
        <v>0.6</v>
      </c>
      <c r="BD2433" s="16">
        <f t="shared" si="501"/>
        <v>2.1</v>
      </c>
      <c r="BE2433" s="16">
        <f t="shared" si="502"/>
        <v>1025.25</v>
      </c>
      <c r="BG2433" s="16">
        <f t="shared" si="503"/>
        <v>720</v>
      </c>
      <c r="BH2433" s="16">
        <f t="shared" si="504"/>
        <v>384</v>
      </c>
      <c r="BI2433" s="16">
        <f t="shared" si="505"/>
        <v>4.8</v>
      </c>
    </row>
    <row r="2434" spans="1:61" x14ac:dyDescent="0.35">
      <c r="A2434">
        <v>2433</v>
      </c>
      <c r="B2434" t="s">
        <v>360</v>
      </c>
      <c r="C2434" t="s">
        <v>9046</v>
      </c>
      <c r="D2434" s="15" t="s">
        <v>2689</v>
      </c>
      <c r="E2434" s="12" t="s">
        <v>98</v>
      </c>
      <c r="G2434" s="12" t="s">
        <v>2567</v>
      </c>
      <c r="H2434" s="12" t="s">
        <v>2414</v>
      </c>
      <c r="I2434" s="12" t="s">
        <v>92</v>
      </c>
      <c r="J2434" s="12" t="s">
        <v>2401</v>
      </c>
      <c r="K2434" s="12" t="s">
        <v>5619</v>
      </c>
      <c r="N2434" s="16" t="s">
        <v>206</v>
      </c>
      <c r="O2434" s="16" t="s">
        <v>443</v>
      </c>
      <c r="P2434" s="12" t="s">
        <v>131</v>
      </c>
      <c r="Q2434" s="16">
        <v>2023</v>
      </c>
      <c r="R2434" s="16">
        <v>0.4</v>
      </c>
      <c r="T2434" s="16">
        <v>0</v>
      </c>
      <c r="V2434" s="12" t="s">
        <v>204</v>
      </c>
      <c r="W2434" s="12" t="s">
        <v>204</v>
      </c>
      <c r="X2434" s="16">
        <v>1</v>
      </c>
      <c r="Y2434" s="16">
        <v>9</v>
      </c>
      <c r="Z2434" s="16">
        <v>0.4</v>
      </c>
      <c r="AA2434" s="16">
        <f t="shared" si="506"/>
        <v>48</v>
      </c>
      <c r="AB2434" s="16" t="s">
        <v>2404</v>
      </c>
      <c r="AC2434" s="16" t="s">
        <v>2416</v>
      </c>
      <c r="AD2434" s="16">
        <f t="shared" si="490"/>
        <v>16800</v>
      </c>
      <c r="AE2434" s="16">
        <f t="shared" si="491"/>
        <v>140</v>
      </c>
      <c r="AF2434" s="16">
        <f t="shared" si="492"/>
        <v>52500</v>
      </c>
      <c r="AG2434" s="16">
        <f t="shared" si="493"/>
        <v>40</v>
      </c>
      <c r="AH2434" s="12">
        <f t="shared" si="494"/>
        <v>0</v>
      </c>
      <c r="AI2434" s="16">
        <f t="shared" si="495"/>
        <v>2.8000000000000003</v>
      </c>
      <c r="AJ2434" s="16">
        <f t="shared" si="496"/>
        <v>9660.0000000000018</v>
      </c>
      <c r="AK2434" s="16">
        <f t="shared" si="497"/>
        <v>200</v>
      </c>
      <c r="AL2434" s="16">
        <f t="shared" si="498"/>
        <v>2000</v>
      </c>
      <c r="AM2434" s="16">
        <f t="shared" si="499"/>
        <v>28400</v>
      </c>
      <c r="AN2434" s="16">
        <f t="shared" si="500"/>
        <v>109360</v>
      </c>
      <c r="AO2434" s="12" t="s">
        <v>1486</v>
      </c>
      <c r="AP2434" s="16">
        <v>0.4</v>
      </c>
      <c r="AQ2434" s="16" t="s">
        <v>204</v>
      </c>
      <c r="AS2434" s="16" t="s">
        <v>2422</v>
      </c>
      <c r="AT2434" s="16" t="s">
        <v>2418</v>
      </c>
      <c r="AU2434" t="s">
        <v>2384</v>
      </c>
      <c r="AV2434" s="15" t="s">
        <v>2635</v>
      </c>
      <c r="AW2434" s="16" t="s">
        <v>2386</v>
      </c>
      <c r="AX2434" s="16" t="s">
        <v>204</v>
      </c>
      <c r="AY2434" s="16" t="s">
        <v>207</v>
      </c>
      <c r="AZ2434" s="16" t="s">
        <v>207</v>
      </c>
      <c r="BA2434" s="16" t="s">
        <v>207</v>
      </c>
      <c r="BB2434" s="16" t="s">
        <v>207</v>
      </c>
      <c r="BC2434" s="16">
        <v>0.4</v>
      </c>
      <c r="BD2434" s="16">
        <f t="shared" si="501"/>
        <v>1.4000000000000001</v>
      </c>
      <c r="BE2434" s="16">
        <f t="shared" si="502"/>
        <v>683.5</v>
      </c>
      <c r="BG2434" s="16">
        <f t="shared" si="503"/>
        <v>480</v>
      </c>
      <c r="BH2434" s="16">
        <f t="shared" si="504"/>
        <v>256</v>
      </c>
      <c r="BI2434" s="16">
        <f t="shared" si="505"/>
        <v>3.2</v>
      </c>
    </row>
    <row r="2435" spans="1:61" x14ac:dyDescent="0.35">
      <c r="A2435">
        <v>2434</v>
      </c>
      <c r="B2435" t="s">
        <v>360</v>
      </c>
      <c r="C2435" t="s">
        <v>9047</v>
      </c>
      <c r="D2435" s="15" t="s">
        <v>2690</v>
      </c>
      <c r="E2435" s="12" t="s">
        <v>98</v>
      </c>
      <c r="G2435" s="12" t="s">
        <v>2567</v>
      </c>
      <c r="H2435" s="12" t="s">
        <v>2414</v>
      </c>
      <c r="I2435" s="12" t="s">
        <v>92</v>
      </c>
      <c r="J2435" s="12" t="s">
        <v>2401</v>
      </c>
      <c r="K2435" s="12" t="s">
        <v>5619</v>
      </c>
      <c r="N2435" s="16" t="s">
        <v>206</v>
      </c>
      <c r="O2435" s="16" t="s">
        <v>443</v>
      </c>
      <c r="P2435" s="12" t="s">
        <v>131</v>
      </c>
      <c r="Q2435" s="16">
        <v>2023</v>
      </c>
      <c r="R2435" s="16">
        <v>0.6</v>
      </c>
      <c r="T2435" s="16">
        <v>0</v>
      </c>
      <c r="V2435" s="12" t="s">
        <v>204</v>
      </c>
      <c r="W2435" s="12" t="s">
        <v>204</v>
      </c>
      <c r="X2435" s="16">
        <v>1</v>
      </c>
      <c r="Y2435" s="16">
        <v>6</v>
      </c>
      <c r="Z2435" s="16">
        <v>0.6</v>
      </c>
      <c r="AA2435" s="16">
        <f t="shared" si="506"/>
        <v>72</v>
      </c>
      <c r="AB2435" s="16" t="s">
        <v>2404</v>
      </c>
      <c r="AC2435" s="16" t="s">
        <v>2416</v>
      </c>
      <c r="AD2435" s="16">
        <f t="shared" si="490"/>
        <v>25200</v>
      </c>
      <c r="AE2435" s="16">
        <f t="shared" si="491"/>
        <v>210</v>
      </c>
      <c r="AF2435" s="16">
        <f t="shared" si="492"/>
        <v>78750</v>
      </c>
      <c r="AG2435" s="16">
        <f t="shared" si="493"/>
        <v>60</v>
      </c>
      <c r="AH2435" s="12">
        <f t="shared" si="494"/>
        <v>0</v>
      </c>
      <c r="AI2435" s="16">
        <f t="shared" si="495"/>
        <v>4.2</v>
      </c>
      <c r="AJ2435" s="16">
        <f t="shared" si="496"/>
        <v>14490</v>
      </c>
      <c r="AK2435" s="16">
        <f t="shared" si="497"/>
        <v>300</v>
      </c>
      <c r="AL2435" s="16">
        <f t="shared" si="498"/>
        <v>3000</v>
      </c>
      <c r="AM2435" s="16">
        <f t="shared" si="499"/>
        <v>42600</v>
      </c>
      <c r="AN2435" s="16">
        <f t="shared" si="500"/>
        <v>164040</v>
      </c>
      <c r="AO2435" s="12" t="s">
        <v>1486</v>
      </c>
      <c r="AP2435" s="16">
        <v>0.6</v>
      </c>
      <c r="AQ2435" s="16" t="s">
        <v>204</v>
      </c>
      <c r="AS2435" s="16" t="s">
        <v>2422</v>
      </c>
      <c r="AT2435" s="16" t="s">
        <v>2418</v>
      </c>
      <c r="AU2435" t="s">
        <v>2384</v>
      </c>
      <c r="AV2435" s="15" t="s">
        <v>2635</v>
      </c>
      <c r="AW2435" s="16" t="s">
        <v>2386</v>
      </c>
      <c r="AX2435" s="16" t="s">
        <v>204</v>
      </c>
      <c r="AY2435" s="16" t="s">
        <v>207</v>
      </c>
      <c r="AZ2435" s="16" t="s">
        <v>207</v>
      </c>
      <c r="BA2435" s="16" t="s">
        <v>207</v>
      </c>
      <c r="BB2435" s="16" t="s">
        <v>207</v>
      </c>
      <c r="BC2435" s="16">
        <v>0.6</v>
      </c>
      <c r="BD2435" s="16">
        <f t="shared" si="501"/>
        <v>2.1</v>
      </c>
      <c r="BE2435" s="16">
        <f t="shared" si="502"/>
        <v>1025.25</v>
      </c>
      <c r="BG2435" s="16">
        <f t="shared" si="503"/>
        <v>720</v>
      </c>
      <c r="BH2435" s="16">
        <f t="shared" si="504"/>
        <v>384</v>
      </c>
      <c r="BI2435" s="16">
        <f t="shared" si="505"/>
        <v>4.8</v>
      </c>
    </row>
    <row r="2436" spans="1:61" x14ac:dyDescent="0.35">
      <c r="A2436">
        <v>2435</v>
      </c>
      <c r="B2436" t="s">
        <v>360</v>
      </c>
      <c r="C2436" t="s">
        <v>9048</v>
      </c>
      <c r="D2436" s="15" t="s">
        <v>349</v>
      </c>
      <c r="E2436" s="12" t="s">
        <v>98</v>
      </c>
      <c r="G2436" s="12" t="s">
        <v>2567</v>
      </c>
      <c r="H2436" s="12" t="s">
        <v>2414</v>
      </c>
      <c r="I2436" s="12" t="s">
        <v>92</v>
      </c>
      <c r="J2436" s="12" t="s">
        <v>2401</v>
      </c>
      <c r="K2436" s="12" t="s">
        <v>5619</v>
      </c>
      <c r="N2436" s="16" t="s">
        <v>206</v>
      </c>
      <c r="O2436" s="16" t="s">
        <v>443</v>
      </c>
      <c r="P2436" s="12" t="s">
        <v>131</v>
      </c>
      <c r="Q2436" s="16">
        <v>2023</v>
      </c>
      <c r="R2436" s="16">
        <v>0.4</v>
      </c>
      <c r="T2436" s="16">
        <v>0</v>
      </c>
      <c r="V2436" s="12" t="s">
        <v>204</v>
      </c>
      <c r="W2436" s="12" t="s">
        <v>204</v>
      </c>
      <c r="X2436" s="16">
        <v>1</v>
      </c>
      <c r="Y2436" s="16">
        <v>8</v>
      </c>
      <c r="Z2436" s="16">
        <v>0.4</v>
      </c>
      <c r="AA2436" s="16">
        <f t="shared" si="506"/>
        <v>48</v>
      </c>
      <c r="AB2436" s="16" t="s">
        <v>2404</v>
      </c>
      <c r="AC2436" s="16" t="s">
        <v>2416</v>
      </c>
      <c r="AD2436" s="16">
        <f t="shared" si="490"/>
        <v>16800</v>
      </c>
      <c r="AE2436" s="16">
        <f t="shared" si="491"/>
        <v>140</v>
      </c>
      <c r="AF2436" s="16">
        <f t="shared" si="492"/>
        <v>52500</v>
      </c>
      <c r="AG2436" s="16">
        <f t="shared" si="493"/>
        <v>40</v>
      </c>
      <c r="AH2436" s="12">
        <f t="shared" si="494"/>
        <v>0</v>
      </c>
      <c r="AI2436" s="16">
        <f t="shared" si="495"/>
        <v>2.8000000000000003</v>
      </c>
      <c r="AJ2436" s="16">
        <f t="shared" si="496"/>
        <v>9660.0000000000018</v>
      </c>
      <c r="AK2436" s="16">
        <f t="shared" si="497"/>
        <v>200</v>
      </c>
      <c r="AL2436" s="16">
        <f t="shared" si="498"/>
        <v>2000</v>
      </c>
      <c r="AM2436" s="16">
        <f t="shared" si="499"/>
        <v>28400</v>
      </c>
      <c r="AN2436" s="16">
        <f t="shared" si="500"/>
        <v>109360</v>
      </c>
      <c r="AO2436" s="12" t="s">
        <v>1486</v>
      </c>
      <c r="AP2436" s="16">
        <v>0.4</v>
      </c>
      <c r="AQ2436" s="16" t="s">
        <v>204</v>
      </c>
      <c r="AS2436" s="16" t="s">
        <v>2422</v>
      </c>
      <c r="AT2436" s="16" t="s">
        <v>2418</v>
      </c>
      <c r="AU2436" t="s">
        <v>2384</v>
      </c>
      <c r="AV2436" s="15" t="s">
        <v>2635</v>
      </c>
      <c r="AW2436" s="16" t="s">
        <v>2386</v>
      </c>
      <c r="AX2436" s="16" t="s">
        <v>204</v>
      </c>
      <c r="AY2436" s="16" t="s">
        <v>207</v>
      </c>
      <c r="AZ2436" s="16" t="s">
        <v>207</v>
      </c>
      <c r="BA2436" s="16" t="s">
        <v>207</v>
      </c>
      <c r="BB2436" s="16" t="s">
        <v>207</v>
      </c>
      <c r="BC2436" s="16">
        <v>0.4</v>
      </c>
      <c r="BD2436" s="16">
        <f t="shared" si="501"/>
        <v>1.4000000000000001</v>
      </c>
      <c r="BE2436" s="16">
        <f t="shared" si="502"/>
        <v>683.5</v>
      </c>
      <c r="BG2436" s="16">
        <f t="shared" si="503"/>
        <v>480</v>
      </c>
      <c r="BH2436" s="16">
        <f t="shared" si="504"/>
        <v>256</v>
      </c>
      <c r="BI2436" s="16">
        <f t="shared" si="505"/>
        <v>3.2</v>
      </c>
    </row>
    <row r="2437" spans="1:61" x14ac:dyDescent="0.35">
      <c r="A2437">
        <v>2436</v>
      </c>
      <c r="B2437" t="s">
        <v>360</v>
      </c>
      <c r="C2437" t="s">
        <v>9049</v>
      </c>
      <c r="D2437" s="15" t="s">
        <v>320</v>
      </c>
      <c r="E2437" s="12" t="s">
        <v>98</v>
      </c>
      <c r="G2437" s="12" t="s">
        <v>2567</v>
      </c>
      <c r="H2437" s="12" t="s">
        <v>2414</v>
      </c>
      <c r="I2437" s="12" t="s">
        <v>92</v>
      </c>
      <c r="J2437" s="12" t="s">
        <v>2401</v>
      </c>
      <c r="K2437" s="12" t="s">
        <v>5619</v>
      </c>
      <c r="N2437" s="16" t="s">
        <v>206</v>
      </c>
      <c r="O2437" s="16" t="s">
        <v>443</v>
      </c>
      <c r="P2437" s="12" t="s">
        <v>131</v>
      </c>
      <c r="Q2437" s="16">
        <v>2023</v>
      </c>
      <c r="R2437" s="16">
        <v>0.4</v>
      </c>
      <c r="T2437" s="16">
        <v>0</v>
      </c>
      <c r="V2437" s="12" t="s">
        <v>204</v>
      </c>
      <c r="W2437" s="12" t="s">
        <v>204</v>
      </c>
      <c r="X2437" s="16">
        <v>1</v>
      </c>
      <c r="Y2437" s="16">
        <v>6</v>
      </c>
      <c r="Z2437" s="16">
        <v>0.4</v>
      </c>
      <c r="AA2437" s="16">
        <f t="shared" si="506"/>
        <v>48</v>
      </c>
      <c r="AB2437" s="16" t="s">
        <v>2404</v>
      </c>
      <c r="AC2437" s="16" t="s">
        <v>2416</v>
      </c>
      <c r="AD2437" s="16">
        <f t="shared" si="490"/>
        <v>16800</v>
      </c>
      <c r="AE2437" s="16">
        <f t="shared" si="491"/>
        <v>140</v>
      </c>
      <c r="AF2437" s="16">
        <f t="shared" si="492"/>
        <v>52500</v>
      </c>
      <c r="AG2437" s="16">
        <f t="shared" si="493"/>
        <v>40</v>
      </c>
      <c r="AH2437" s="12">
        <f t="shared" si="494"/>
        <v>0</v>
      </c>
      <c r="AI2437" s="16">
        <f t="shared" si="495"/>
        <v>2.8000000000000003</v>
      </c>
      <c r="AJ2437" s="16">
        <f t="shared" si="496"/>
        <v>9660.0000000000018</v>
      </c>
      <c r="AK2437" s="16">
        <f t="shared" si="497"/>
        <v>200</v>
      </c>
      <c r="AL2437" s="16">
        <f t="shared" si="498"/>
        <v>2000</v>
      </c>
      <c r="AM2437" s="16">
        <f t="shared" si="499"/>
        <v>28400</v>
      </c>
      <c r="AN2437" s="16">
        <f t="shared" si="500"/>
        <v>109360</v>
      </c>
      <c r="AO2437" s="12" t="s">
        <v>1486</v>
      </c>
      <c r="AP2437" s="16">
        <v>0.4</v>
      </c>
      <c r="AQ2437" s="16" t="s">
        <v>204</v>
      </c>
      <c r="AS2437" s="16" t="s">
        <v>2422</v>
      </c>
      <c r="AT2437" s="16" t="s">
        <v>2418</v>
      </c>
      <c r="AU2437" t="s">
        <v>2384</v>
      </c>
      <c r="AV2437" s="15" t="s">
        <v>2635</v>
      </c>
      <c r="AW2437" s="16" t="s">
        <v>2386</v>
      </c>
      <c r="AX2437" s="16" t="s">
        <v>204</v>
      </c>
      <c r="AY2437" s="16" t="s">
        <v>207</v>
      </c>
      <c r="AZ2437" s="16" t="s">
        <v>207</v>
      </c>
      <c r="BA2437" s="16" t="s">
        <v>207</v>
      </c>
      <c r="BB2437" s="16" t="s">
        <v>207</v>
      </c>
      <c r="BC2437" s="16">
        <v>0.4</v>
      </c>
      <c r="BD2437" s="16">
        <f t="shared" si="501"/>
        <v>1.4000000000000001</v>
      </c>
      <c r="BE2437" s="16">
        <f t="shared" si="502"/>
        <v>683.5</v>
      </c>
      <c r="BG2437" s="16">
        <f t="shared" si="503"/>
        <v>480</v>
      </c>
      <c r="BH2437" s="16">
        <f t="shared" si="504"/>
        <v>256</v>
      </c>
      <c r="BI2437" s="16">
        <f t="shared" si="505"/>
        <v>3.2</v>
      </c>
    </row>
    <row r="2438" spans="1:61" x14ac:dyDescent="0.35">
      <c r="A2438">
        <v>2437</v>
      </c>
      <c r="B2438" t="s">
        <v>360</v>
      </c>
      <c r="C2438" t="s">
        <v>9050</v>
      </c>
      <c r="D2438" s="15" t="s">
        <v>2691</v>
      </c>
      <c r="E2438" s="12" t="s">
        <v>98</v>
      </c>
      <c r="G2438" s="12" t="s">
        <v>2567</v>
      </c>
      <c r="H2438" s="12" t="s">
        <v>2414</v>
      </c>
      <c r="I2438" s="12" t="s">
        <v>92</v>
      </c>
      <c r="J2438" s="12" t="s">
        <v>2401</v>
      </c>
      <c r="K2438" s="12" t="s">
        <v>5619</v>
      </c>
      <c r="N2438" s="16" t="s">
        <v>206</v>
      </c>
      <c r="O2438" s="16" t="s">
        <v>443</v>
      </c>
      <c r="P2438" s="12" t="s">
        <v>131</v>
      </c>
      <c r="Q2438" s="16">
        <v>2023</v>
      </c>
      <c r="R2438" s="16">
        <v>1.4</v>
      </c>
      <c r="T2438" s="16">
        <v>0</v>
      </c>
      <c r="V2438" s="12" t="s">
        <v>204</v>
      </c>
      <c r="W2438" s="12" t="s">
        <v>204</v>
      </c>
      <c r="X2438" s="16">
        <v>1</v>
      </c>
      <c r="Y2438" s="16">
        <v>7</v>
      </c>
      <c r="Z2438" s="16">
        <v>1.4</v>
      </c>
      <c r="AA2438" s="16">
        <f t="shared" si="506"/>
        <v>168</v>
      </c>
      <c r="AB2438" s="16" t="s">
        <v>2404</v>
      </c>
      <c r="AC2438" s="16" t="s">
        <v>2416</v>
      </c>
      <c r="AD2438" s="16">
        <f t="shared" si="490"/>
        <v>58800</v>
      </c>
      <c r="AE2438" s="16">
        <f t="shared" si="491"/>
        <v>489.99999999999994</v>
      </c>
      <c r="AF2438" s="16">
        <f t="shared" si="492"/>
        <v>183749.99999999997</v>
      </c>
      <c r="AG2438" s="16">
        <f t="shared" si="493"/>
        <v>140</v>
      </c>
      <c r="AH2438" s="12">
        <f t="shared" si="494"/>
        <v>0</v>
      </c>
      <c r="AI2438" s="16">
        <f t="shared" si="495"/>
        <v>9.7999999999999989</v>
      </c>
      <c r="AJ2438" s="16">
        <f t="shared" si="496"/>
        <v>33809.999999999993</v>
      </c>
      <c r="AK2438" s="16">
        <f t="shared" si="497"/>
        <v>700</v>
      </c>
      <c r="AL2438" s="16">
        <f t="shared" si="498"/>
        <v>7000</v>
      </c>
      <c r="AM2438" s="16">
        <f t="shared" si="499"/>
        <v>99400</v>
      </c>
      <c r="AN2438" s="16">
        <f t="shared" si="500"/>
        <v>382760</v>
      </c>
      <c r="AO2438" s="12" t="s">
        <v>1486</v>
      </c>
      <c r="AP2438" s="16">
        <v>1.4</v>
      </c>
      <c r="AQ2438" s="16" t="s">
        <v>204</v>
      </c>
      <c r="AS2438" s="16" t="s">
        <v>2422</v>
      </c>
      <c r="AT2438" s="16" t="s">
        <v>2418</v>
      </c>
      <c r="AU2438" t="s">
        <v>2384</v>
      </c>
      <c r="AV2438" s="15" t="s">
        <v>2635</v>
      </c>
      <c r="AW2438" s="16" t="s">
        <v>2386</v>
      </c>
      <c r="AX2438" s="16" t="s">
        <v>204</v>
      </c>
      <c r="AY2438" s="16" t="s">
        <v>207</v>
      </c>
      <c r="AZ2438" s="16" t="s">
        <v>207</v>
      </c>
      <c r="BA2438" s="16" t="s">
        <v>207</v>
      </c>
      <c r="BB2438" s="16" t="s">
        <v>207</v>
      </c>
      <c r="BC2438" s="16">
        <v>1.4</v>
      </c>
      <c r="BD2438" s="16">
        <f t="shared" si="501"/>
        <v>4.8999999999999995</v>
      </c>
      <c r="BE2438" s="16">
        <f t="shared" si="502"/>
        <v>2392.25</v>
      </c>
      <c r="BG2438" s="16">
        <f t="shared" si="503"/>
        <v>1680</v>
      </c>
      <c r="BH2438" s="16">
        <f t="shared" si="504"/>
        <v>896</v>
      </c>
      <c r="BI2438" s="16">
        <f t="shared" si="505"/>
        <v>11.2</v>
      </c>
    </row>
    <row r="2439" spans="1:61" x14ac:dyDescent="0.35">
      <c r="A2439">
        <v>2438</v>
      </c>
      <c r="B2439" t="s">
        <v>360</v>
      </c>
      <c r="C2439" t="s">
        <v>9051</v>
      </c>
      <c r="D2439" s="15" t="s">
        <v>2692</v>
      </c>
      <c r="E2439" s="12" t="s">
        <v>98</v>
      </c>
      <c r="G2439" s="12" t="s">
        <v>2567</v>
      </c>
      <c r="H2439" s="12" t="s">
        <v>2414</v>
      </c>
      <c r="I2439" s="12" t="s">
        <v>92</v>
      </c>
      <c r="J2439" s="12" t="s">
        <v>2401</v>
      </c>
      <c r="K2439" s="12" t="s">
        <v>5619</v>
      </c>
      <c r="N2439" s="16" t="s">
        <v>206</v>
      </c>
      <c r="O2439" s="16" t="s">
        <v>443</v>
      </c>
      <c r="P2439" s="12" t="s">
        <v>131</v>
      </c>
      <c r="Q2439" s="16">
        <v>2023</v>
      </c>
      <c r="R2439" s="16">
        <v>1</v>
      </c>
      <c r="T2439" s="16">
        <v>0</v>
      </c>
      <c r="V2439" s="12" t="s">
        <v>204</v>
      </c>
      <c r="W2439" s="12" t="s">
        <v>204</v>
      </c>
      <c r="X2439" s="16">
        <v>1</v>
      </c>
      <c r="Y2439" s="16">
        <v>4</v>
      </c>
      <c r="Z2439" s="16">
        <v>1</v>
      </c>
      <c r="AA2439" s="16">
        <f t="shared" si="506"/>
        <v>120</v>
      </c>
      <c r="AB2439" s="16" t="s">
        <v>2404</v>
      </c>
      <c r="AC2439" s="16" t="s">
        <v>2416</v>
      </c>
      <c r="AD2439" s="16">
        <f t="shared" si="490"/>
        <v>42000</v>
      </c>
      <c r="AE2439" s="16">
        <f t="shared" si="491"/>
        <v>350</v>
      </c>
      <c r="AF2439" s="16">
        <f t="shared" si="492"/>
        <v>131250</v>
      </c>
      <c r="AG2439" s="16">
        <f t="shared" si="493"/>
        <v>100</v>
      </c>
      <c r="AH2439" s="12">
        <f t="shared" si="494"/>
        <v>0</v>
      </c>
      <c r="AI2439" s="16">
        <f t="shared" si="495"/>
        <v>7</v>
      </c>
      <c r="AJ2439" s="16">
        <f t="shared" si="496"/>
        <v>24150</v>
      </c>
      <c r="AK2439" s="16">
        <f t="shared" si="497"/>
        <v>500</v>
      </c>
      <c r="AL2439" s="16">
        <f t="shared" si="498"/>
        <v>5000</v>
      </c>
      <c r="AM2439" s="16">
        <f t="shared" si="499"/>
        <v>71000</v>
      </c>
      <c r="AN2439" s="16">
        <f t="shared" si="500"/>
        <v>273400</v>
      </c>
      <c r="AO2439" s="12" t="s">
        <v>1486</v>
      </c>
      <c r="AP2439" s="16">
        <v>1</v>
      </c>
      <c r="AQ2439" s="16" t="s">
        <v>204</v>
      </c>
      <c r="AS2439" s="16" t="s">
        <v>2422</v>
      </c>
      <c r="AT2439" s="16" t="s">
        <v>2418</v>
      </c>
      <c r="AU2439" t="s">
        <v>2384</v>
      </c>
      <c r="AV2439" s="15" t="s">
        <v>2635</v>
      </c>
      <c r="AW2439" s="16" t="s">
        <v>2386</v>
      </c>
      <c r="AX2439" s="16" t="s">
        <v>204</v>
      </c>
      <c r="AY2439" s="16" t="s">
        <v>207</v>
      </c>
      <c r="AZ2439" s="16" t="s">
        <v>207</v>
      </c>
      <c r="BA2439" s="16" t="s">
        <v>207</v>
      </c>
      <c r="BB2439" s="16" t="s">
        <v>207</v>
      </c>
      <c r="BC2439" s="16">
        <v>1</v>
      </c>
      <c r="BD2439" s="16">
        <f t="shared" si="501"/>
        <v>3.5</v>
      </c>
      <c r="BE2439" s="16">
        <f t="shared" si="502"/>
        <v>1708.75</v>
      </c>
      <c r="BG2439" s="16">
        <f t="shared" si="503"/>
        <v>1200</v>
      </c>
      <c r="BH2439" s="16">
        <f t="shared" si="504"/>
        <v>640</v>
      </c>
      <c r="BI2439" s="16">
        <f t="shared" si="505"/>
        <v>8</v>
      </c>
    </row>
    <row r="2440" spans="1:61" x14ac:dyDescent="0.35">
      <c r="A2440">
        <v>2439</v>
      </c>
      <c r="B2440" t="s">
        <v>360</v>
      </c>
      <c r="C2440" t="s">
        <v>9052</v>
      </c>
      <c r="D2440" s="15" t="s">
        <v>350</v>
      </c>
      <c r="E2440" s="12" t="s">
        <v>98</v>
      </c>
      <c r="G2440" s="12" t="s">
        <v>2567</v>
      </c>
      <c r="H2440" s="12" t="s">
        <v>2414</v>
      </c>
      <c r="I2440" s="12" t="s">
        <v>92</v>
      </c>
      <c r="J2440" s="12" t="s">
        <v>2401</v>
      </c>
      <c r="K2440" s="12" t="s">
        <v>5619</v>
      </c>
      <c r="N2440" s="16" t="s">
        <v>206</v>
      </c>
      <c r="O2440" s="16" t="s">
        <v>443</v>
      </c>
      <c r="P2440" s="12" t="s">
        <v>131</v>
      </c>
      <c r="Q2440" s="16">
        <v>2023</v>
      </c>
      <c r="R2440" s="16">
        <v>0.4</v>
      </c>
      <c r="T2440" s="16">
        <v>0</v>
      </c>
      <c r="V2440" s="12" t="s">
        <v>204</v>
      </c>
      <c r="W2440" s="12" t="s">
        <v>204</v>
      </c>
      <c r="X2440" s="16">
        <v>1</v>
      </c>
      <c r="Y2440" s="16">
        <v>2</v>
      </c>
      <c r="Z2440" s="16">
        <v>0.4</v>
      </c>
      <c r="AA2440" s="16">
        <f t="shared" si="506"/>
        <v>48</v>
      </c>
      <c r="AB2440" s="16" t="s">
        <v>2404</v>
      </c>
      <c r="AC2440" s="16" t="s">
        <v>2416</v>
      </c>
      <c r="AD2440" s="16">
        <f t="shared" si="490"/>
        <v>16800</v>
      </c>
      <c r="AE2440" s="16">
        <f t="shared" si="491"/>
        <v>140</v>
      </c>
      <c r="AF2440" s="16">
        <f t="shared" si="492"/>
        <v>52500</v>
      </c>
      <c r="AG2440" s="16">
        <f t="shared" si="493"/>
        <v>40</v>
      </c>
      <c r="AH2440" s="12">
        <f t="shared" si="494"/>
        <v>0</v>
      </c>
      <c r="AI2440" s="16">
        <f t="shared" si="495"/>
        <v>2.8000000000000003</v>
      </c>
      <c r="AJ2440" s="16">
        <f t="shared" si="496"/>
        <v>9660.0000000000018</v>
      </c>
      <c r="AK2440" s="16">
        <f t="shared" si="497"/>
        <v>200</v>
      </c>
      <c r="AL2440" s="16">
        <f t="shared" si="498"/>
        <v>2000</v>
      </c>
      <c r="AM2440" s="16">
        <f t="shared" si="499"/>
        <v>28400</v>
      </c>
      <c r="AN2440" s="16">
        <f t="shared" si="500"/>
        <v>109360</v>
      </c>
      <c r="AO2440" s="12" t="s">
        <v>1486</v>
      </c>
      <c r="AP2440" s="16">
        <v>0.4</v>
      </c>
      <c r="AQ2440" s="16" t="s">
        <v>204</v>
      </c>
      <c r="AS2440" s="16" t="s">
        <v>2422</v>
      </c>
      <c r="AT2440" s="16" t="s">
        <v>2418</v>
      </c>
      <c r="AU2440" t="s">
        <v>2384</v>
      </c>
      <c r="AV2440" s="15" t="s">
        <v>2635</v>
      </c>
      <c r="AW2440" s="16" t="s">
        <v>2386</v>
      </c>
      <c r="AX2440" s="16" t="s">
        <v>204</v>
      </c>
      <c r="AY2440" s="16" t="s">
        <v>207</v>
      </c>
      <c r="AZ2440" s="16" t="s">
        <v>207</v>
      </c>
      <c r="BA2440" s="16" t="s">
        <v>207</v>
      </c>
      <c r="BB2440" s="16" t="s">
        <v>207</v>
      </c>
      <c r="BC2440" s="16">
        <v>0.4</v>
      </c>
      <c r="BD2440" s="16">
        <f t="shared" si="501"/>
        <v>1.4000000000000001</v>
      </c>
      <c r="BE2440" s="16">
        <f t="shared" si="502"/>
        <v>683.5</v>
      </c>
      <c r="BG2440" s="16">
        <f t="shared" si="503"/>
        <v>480</v>
      </c>
      <c r="BH2440" s="16">
        <f t="shared" si="504"/>
        <v>256</v>
      </c>
      <c r="BI2440" s="16">
        <f t="shared" si="505"/>
        <v>3.2</v>
      </c>
    </row>
    <row r="2441" spans="1:61" x14ac:dyDescent="0.35">
      <c r="A2441">
        <v>2440</v>
      </c>
      <c r="B2441" t="s">
        <v>360</v>
      </c>
      <c r="C2441" t="s">
        <v>9053</v>
      </c>
      <c r="D2441" s="15" t="s">
        <v>2693</v>
      </c>
      <c r="E2441" s="12" t="s">
        <v>98</v>
      </c>
      <c r="G2441" s="12" t="s">
        <v>2567</v>
      </c>
      <c r="H2441" s="12" t="s">
        <v>2414</v>
      </c>
      <c r="I2441" s="12" t="s">
        <v>92</v>
      </c>
      <c r="J2441" s="12" t="s">
        <v>2401</v>
      </c>
      <c r="K2441" s="12" t="s">
        <v>5619</v>
      </c>
      <c r="N2441" s="16" t="s">
        <v>206</v>
      </c>
      <c r="O2441" s="16" t="s">
        <v>443</v>
      </c>
      <c r="P2441" s="12" t="s">
        <v>131</v>
      </c>
      <c r="Q2441" s="16">
        <v>2023</v>
      </c>
      <c r="R2441" s="16">
        <v>0.4</v>
      </c>
      <c r="T2441" s="16">
        <v>0</v>
      </c>
      <c r="V2441" s="12" t="s">
        <v>204</v>
      </c>
      <c r="W2441" s="12" t="s">
        <v>204</v>
      </c>
      <c r="X2441" s="16">
        <v>1</v>
      </c>
      <c r="Y2441" s="16">
        <v>3</v>
      </c>
      <c r="Z2441" s="16">
        <v>0.4</v>
      </c>
      <c r="AA2441" s="16">
        <f t="shared" si="506"/>
        <v>48</v>
      </c>
      <c r="AB2441" s="16" t="s">
        <v>2404</v>
      </c>
      <c r="AC2441" s="16" t="s">
        <v>2416</v>
      </c>
      <c r="AD2441" s="16">
        <f t="shared" si="490"/>
        <v>16800</v>
      </c>
      <c r="AE2441" s="16">
        <f t="shared" si="491"/>
        <v>140</v>
      </c>
      <c r="AF2441" s="16">
        <f t="shared" si="492"/>
        <v>52500</v>
      </c>
      <c r="AG2441" s="16">
        <f t="shared" si="493"/>
        <v>40</v>
      </c>
      <c r="AH2441" s="12">
        <f t="shared" si="494"/>
        <v>0</v>
      </c>
      <c r="AI2441" s="16">
        <f t="shared" si="495"/>
        <v>2.8000000000000003</v>
      </c>
      <c r="AJ2441" s="16">
        <f t="shared" si="496"/>
        <v>9660.0000000000018</v>
      </c>
      <c r="AK2441" s="16">
        <f t="shared" si="497"/>
        <v>200</v>
      </c>
      <c r="AL2441" s="16">
        <f t="shared" si="498"/>
        <v>2000</v>
      </c>
      <c r="AM2441" s="16">
        <f t="shared" si="499"/>
        <v>28400</v>
      </c>
      <c r="AN2441" s="16">
        <f t="shared" si="500"/>
        <v>109360</v>
      </c>
      <c r="AO2441" s="12" t="s">
        <v>1486</v>
      </c>
      <c r="AP2441" s="16">
        <v>0.4</v>
      </c>
      <c r="AQ2441" s="16" t="s">
        <v>204</v>
      </c>
      <c r="AS2441" s="16" t="s">
        <v>2422</v>
      </c>
      <c r="AT2441" s="16" t="s">
        <v>2418</v>
      </c>
      <c r="AU2441" t="s">
        <v>2384</v>
      </c>
      <c r="AV2441" s="15" t="s">
        <v>2635</v>
      </c>
      <c r="AW2441" s="16" t="s">
        <v>2386</v>
      </c>
      <c r="AX2441" s="16" t="s">
        <v>204</v>
      </c>
      <c r="AY2441" s="16" t="s">
        <v>207</v>
      </c>
      <c r="AZ2441" s="16" t="s">
        <v>207</v>
      </c>
      <c r="BA2441" s="16" t="s">
        <v>207</v>
      </c>
      <c r="BB2441" s="16" t="s">
        <v>207</v>
      </c>
      <c r="BC2441" s="16">
        <v>0.4</v>
      </c>
      <c r="BD2441" s="16">
        <f t="shared" si="501"/>
        <v>1.4000000000000001</v>
      </c>
      <c r="BE2441" s="16">
        <f t="shared" si="502"/>
        <v>683.5</v>
      </c>
      <c r="BG2441" s="16">
        <f t="shared" si="503"/>
        <v>480</v>
      </c>
      <c r="BH2441" s="16">
        <f t="shared" si="504"/>
        <v>256</v>
      </c>
      <c r="BI2441" s="16">
        <f t="shared" si="505"/>
        <v>3.2</v>
      </c>
    </row>
    <row r="2442" spans="1:61" x14ac:dyDescent="0.35">
      <c r="A2442">
        <v>2441</v>
      </c>
      <c r="B2442" t="s">
        <v>360</v>
      </c>
      <c r="C2442" t="s">
        <v>9054</v>
      </c>
      <c r="D2442" s="15" t="s">
        <v>2694</v>
      </c>
      <c r="E2442" s="12" t="s">
        <v>98</v>
      </c>
      <c r="G2442" s="12" t="s">
        <v>2567</v>
      </c>
      <c r="H2442" s="12" t="s">
        <v>2414</v>
      </c>
      <c r="I2442" s="12" t="s">
        <v>92</v>
      </c>
      <c r="J2442" s="12" t="s">
        <v>2401</v>
      </c>
      <c r="K2442" s="12" t="s">
        <v>5619</v>
      </c>
      <c r="N2442" s="16" t="s">
        <v>206</v>
      </c>
      <c r="O2442" s="16" t="s">
        <v>443</v>
      </c>
      <c r="P2442" s="12" t="s">
        <v>131</v>
      </c>
      <c r="Q2442" s="16">
        <v>2023</v>
      </c>
      <c r="R2442" s="16">
        <v>0.6</v>
      </c>
      <c r="T2442" s="16">
        <v>0</v>
      </c>
      <c r="V2442" s="12" t="s">
        <v>204</v>
      </c>
      <c r="W2442" s="12" t="s">
        <v>204</v>
      </c>
      <c r="X2442" s="16">
        <v>1</v>
      </c>
      <c r="Y2442" s="16">
        <v>6</v>
      </c>
      <c r="Z2442" s="16">
        <v>0.6</v>
      </c>
      <c r="AA2442" s="16">
        <f t="shared" si="506"/>
        <v>72</v>
      </c>
      <c r="AB2442" s="16" t="s">
        <v>2404</v>
      </c>
      <c r="AC2442" s="16" t="s">
        <v>2416</v>
      </c>
      <c r="AD2442" s="16">
        <f t="shared" si="490"/>
        <v>25200</v>
      </c>
      <c r="AE2442" s="16">
        <f t="shared" si="491"/>
        <v>210</v>
      </c>
      <c r="AF2442" s="16">
        <f t="shared" si="492"/>
        <v>78750</v>
      </c>
      <c r="AG2442" s="16">
        <f t="shared" si="493"/>
        <v>60</v>
      </c>
      <c r="AH2442" s="12">
        <f t="shared" si="494"/>
        <v>0</v>
      </c>
      <c r="AI2442" s="16">
        <f t="shared" si="495"/>
        <v>4.2</v>
      </c>
      <c r="AJ2442" s="16">
        <f t="shared" si="496"/>
        <v>14490</v>
      </c>
      <c r="AK2442" s="16">
        <f t="shared" si="497"/>
        <v>300</v>
      </c>
      <c r="AL2442" s="16">
        <f t="shared" si="498"/>
        <v>3000</v>
      </c>
      <c r="AM2442" s="16">
        <f t="shared" si="499"/>
        <v>42600</v>
      </c>
      <c r="AN2442" s="16">
        <f t="shared" si="500"/>
        <v>164040</v>
      </c>
      <c r="AO2442" s="12" t="s">
        <v>1486</v>
      </c>
      <c r="AP2442" s="16">
        <v>0.6</v>
      </c>
      <c r="AQ2442" s="16" t="s">
        <v>204</v>
      </c>
      <c r="AS2442" s="16" t="s">
        <v>2422</v>
      </c>
      <c r="AT2442" s="16" t="s">
        <v>2418</v>
      </c>
      <c r="AU2442" t="s">
        <v>2384</v>
      </c>
      <c r="AV2442" s="15" t="s">
        <v>2635</v>
      </c>
      <c r="AW2442" s="16" t="s">
        <v>2386</v>
      </c>
      <c r="AX2442" s="16" t="s">
        <v>204</v>
      </c>
      <c r="AY2442" s="16" t="s">
        <v>207</v>
      </c>
      <c r="AZ2442" s="16" t="s">
        <v>207</v>
      </c>
      <c r="BA2442" s="16" t="s">
        <v>207</v>
      </c>
      <c r="BB2442" s="16" t="s">
        <v>207</v>
      </c>
      <c r="BC2442" s="16">
        <v>0.6</v>
      </c>
      <c r="BD2442" s="16">
        <f t="shared" si="501"/>
        <v>2.1</v>
      </c>
      <c r="BE2442" s="16">
        <f t="shared" si="502"/>
        <v>1025.25</v>
      </c>
      <c r="BG2442" s="16">
        <f t="shared" si="503"/>
        <v>720</v>
      </c>
      <c r="BH2442" s="16">
        <f t="shared" si="504"/>
        <v>384</v>
      </c>
      <c r="BI2442" s="16">
        <f t="shared" si="505"/>
        <v>4.8</v>
      </c>
    </row>
    <row r="2443" spans="1:61" x14ac:dyDescent="0.35">
      <c r="A2443">
        <v>2442</v>
      </c>
      <c r="B2443" t="s">
        <v>360</v>
      </c>
      <c r="C2443" t="s">
        <v>9055</v>
      </c>
      <c r="D2443" s="15" t="s">
        <v>2695</v>
      </c>
      <c r="E2443" s="12" t="s">
        <v>98</v>
      </c>
      <c r="G2443" s="12" t="s">
        <v>2567</v>
      </c>
      <c r="H2443" s="12" t="s">
        <v>2414</v>
      </c>
      <c r="I2443" s="12" t="s">
        <v>92</v>
      </c>
      <c r="J2443" s="12" t="s">
        <v>2401</v>
      </c>
      <c r="K2443" s="12" t="s">
        <v>5619</v>
      </c>
      <c r="N2443" s="16" t="s">
        <v>206</v>
      </c>
      <c r="O2443" s="16" t="s">
        <v>443</v>
      </c>
      <c r="P2443" s="12" t="s">
        <v>131</v>
      </c>
      <c r="Q2443" s="16">
        <v>2023</v>
      </c>
      <c r="R2443" s="16">
        <v>0.4</v>
      </c>
      <c r="T2443" s="16">
        <v>0</v>
      </c>
      <c r="V2443" s="12" t="s">
        <v>204</v>
      </c>
      <c r="W2443" s="12" t="s">
        <v>204</v>
      </c>
      <c r="X2443" s="16">
        <v>1</v>
      </c>
      <c r="Y2443" s="16">
        <v>6</v>
      </c>
      <c r="Z2443" s="16">
        <v>0.4</v>
      </c>
      <c r="AA2443" s="16">
        <f t="shared" si="506"/>
        <v>48</v>
      </c>
      <c r="AB2443" s="16" t="s">
        <v>2404</v>
      </c>
      <c r="AC2443" s="16" t="s">
        <v>2416</v>
      </c>
      <c r="AD2443" s="16">
        <f t="shared" si="490"/>
        <v>16800</v>
      </c>
      <c r="AE2443" s="16">
        <f t="shared" si="491"/>
        <v>140</v>
      </c>
      <c r="AF2443" s="16">
        <f t="shared" si="492"/>
        <v>52500</v>
      </c>
      <c r="AG2443" s="16">
        <f t="shared" si="493"/>
        <v>40</v>
      </c>
      <c r="AH2443" s="12">
        <f t="shared" si="494"/>
        <v>0</v>
      </c>
      <c r="AI2443" s="16">
        <f t="shared" si="495"/>
        <v>2.8000000000000003</v>
      </c>
      <c r="AJ2443" s="16">
        <f t="shared" si="496"/>
        <v>9660.0000000000018</v>
      </c>
      <c r="AK2443" s="16">
        <f t="shared" si="497"/>
        <v>200</v>
      </c>
      <c r="AL2443" s="16">
        <f t="shared" si="498"/>
        <v>2000</v>
      </c>
      <c r="AM2443" s="16">
        <f t="shared" si="499"/>
        <v>28400</v>
      </c>
      <c r="AN2443" s="16">
        <f t="shared" si="500"/>
        <v>109360</v>
      </c>
      <c r="AO2443" s="12" t="s">
        <v>1486</v>
      </c>
      <c r="AP2443" s="16">
        <v>0.4</v>
      </c>
      <c r="AQ2443" s="16" t="s">
        <v>204</v>
      </c>
      <c r="AS2443" s="16" t="s">
        <v>2422</v>
      </c>
      <c r="AT2443" s="16" t="s">
        <v>2418</v>
      </c>
      <c r="AU2443" t="s">
        <v>2384</v>
      </c>
      <c r="AV2443" s="15" t="s">
        <v>2635</v>
      </c>
      <c r="AW2443" s="16" t="s">
        <v>2386</v>
      </c>
      <c r="AX2443" s="16" t="s">
        <v>204</v>
      </c>
      <c r="AY2443" s="16" t="s">
        <v>207</v>
      </c>
      <c r="AZ2443" s="16" t="s">
        <v>207</v>
      </c>
      <c r="BA2443" s="16" t="s">
        <v>207</v>
      </c>
      <c r="BB2443" s="16" t="s">
        <v>207</v>
      </c>
      <c r="BC2443" s="16">
        <v>0.4</v>
      </c>
      <c r="BD2443" s="16">
        <f t="shared" si="501"/>
        <v>1.4000000000000001</v>
      </c>
      <c r="BE2443" s="16">
        <f t="shared" si="502"/>
        <v>683.5</v>
      </c>
      <c r="BG2443" s="16">
        <f t="shared" si="503"/>
        <v>480</v>
      </c>
      <c r="BH2443" s="16">
        <f t="shared" si="504"/>
        <v>256</v>
      </c>
      <c r="BI2443" s="16">
        <f t="shared" si="505"/>
        <v>3.2</v>
      </c>
    </row>
    <row r="2444" spans="1:61" x14ac:dyDescent="0.35">
      <c r="A2444">
        <v>2443</v>
      </c>
      <c r="B2444" t="s">
        <v>360</v>
      </c>
      <c r="C2444" t="s">
        <v>9056</v>
      </c>
      <c r="D2444" s="15" t="s">
        <v>2696</v>
      </c>
      <c r="E2444" s="12" t="s">
        <v>98</v>
      </c>
      <c r="G2444" s="12" t="s">
        <v>2567</v>
      </c>
      <c r="H2444" s="12" t="s">
        <v>2414</v>
      </c>
      <c r="I2444" s="12" t="s">
        <v>92</v>
      </c>
      <c r="J2444" s="12" t="s">
        <v>2401</v>
      </c>
      <c r="K2444" s="12" t="s">
        <v>5619</v>
      </c>
      <c r="N2444" s="16" t="s">
        <v>206</v>
      </c>
      <c r="O2444" s="16" t="s">
        <v>443</v>
      </c>
      <c r="P2444" s="12" t="s">
        <v>131</v>
      </c>
      <c r="Q2444" s="16">
        <v>2023</v>
      </c>
      <c r="R2444" s="16">
        <v>0.6</v>
      </c>
      <c r="T2444" s="16">
        <v>0</v>
      </c>
      <c r="V2444" s="12" t="s">
        <v>204</v>
      </c>
      <c r="W2444" s="12" t="s">
        <v>204</v>
      </c>
      <c r="X2444" s="16">
        <v>1</v>
      </c>
      <c r="Y2444" s="16">
        <v>3</v>
      </c>
      <c r="Z2444" s="16">
        <v>0.6</v>
      </c>
      <c r="AA2444" s="16">
        <f t="shared" si="506"/>
        <v>72</v>
      </c>
      <c r="AB2444" s="16" t="s">
        <v>2404</v>
      </c>
      <c r="AC2444" s="16" t="s">
        <v>2416</v>
      </c>
      <c r="AD2444" s="16">
        <f t="shared" si="490"/>
        <v>25200</v>
      </c>
      <c r="AE2444" s="16">
        <f t="shared" si="491"/>
        <v>210</v>
      </c>
      <c r="AF2444" s="16">
        <f t="shared" si="492"/>
        <v>78750</v>
      </c>
      <c r="AG2444" s="16">
        <f t="shared" si="493"/>
        <v>60</v>
      </c>
      <c r="AH2444" s="12">
        <f t="shared" si="494"/>
        <v>0</v>
      </c>
      <c r="AI2444" s="16">
        <f t="shared" si="495"/>
        <v>4.2</v>
      </c>
      <c r="AJ2444" s="16">
        <f t="shared" si="496"/>
        <v>14490</v>
      </c>
      <c r="AK2444" s="16">
        <f t="shared" si="497"/>
        <v>300</v>
      </c>
      <c r="AL2444" s="16">
        <f t="shared" si="498"/>
        <v>3000</v>
      </c>
      <c r="AM2444" s="16">
        <f t="shared" si="499"/>
        <v>42600</v>
      </c>
      <c r="AN2444" s="16">
        <f t="shared" si="500"/>
        <v>164040</v>
      </c>
      <c r="AO2444" s="12" t="s">
        <v>1486</v>
      </c>
      <c r="AP2444" s="16">
        <v>0.6</v>
      </c>
      <c r="AQ2444" s="16" t="s">
        <v>204</v>
      </c>
      <c r="AS2444" s="16" t="s">
        <v>2422</v>
      </c>
      <c r="AT2444" s="16" t="s">
        <v>2418</v>
      </c>
      <c r="AU2444" t="s">
        <v>2384</v>
      </c>
      <c r="AV2444" s="15" t="s">
        <v>2635</v>
      </c>
      <c r="AW2444" s="16" t="s">
        <v>2386</v>
      </c>
      <c r="AX2444" s="16" t="s">
        <v>204</v>
      </c>
      <c r="AY2444" s="16" t="s">
        <v>207</v>
      </c>
      <c r="AZ2444" s="16" t="s">
        <v>207</v>
      </c>
      <c r="BA2444" s="16" t="s">
        <v>207</v>
      </c>
      <c r="BB2444" s="16" t="s">
        <v>207</v>
      </c>
      <c r="BC2444" s="16">
        <v>0.6</v>
      </c>
      <c r="BD2444" s="16">
        <f t="shared" si="501"/>
        <v>2.1</v>
      </c>
      <c r="BE2444" s="16">
        <f t="shared" si="502"/>
        <v>1025.25</v>
      </c>
      <c r="BG2444" s="16">
        <f t="shared" si="503"/>
        <v>720</v>
      </c>
      <c r="BH2444" s="16">
        <f t="shared" si="504"/>
        <v>384</v>
      </c>
      <c r="BI2444" s="16">
        <f t="shared" si="505"/>
        <v>4.8</v>
      </c>
    </row>
    <row r="2445" spans="1:61" x14ac:dyDescent="0.35">
      <c r="A2445">
        <v>2444</v>
      </c>
      <c r="B2445" t="s">
        <v>360</v>
      </c>
      <c r="C2445" t="s">
        <v>9057</v>
      </c>
      <c r="D2445" s="15" t="s">
        <v>2697</v>
      </c>
      <c r="E2445" s="12" t="s">
        <v>93</v>
      </c>
      <c r="G2445" s="12" t="s">
        <v>2567</v>
      </c>
      <c r="H2445" s="12" t="s">
        <v>2414</v>
      </c>
      <c r="I2445" s="12" t="s">
        <v>92</v>
      </c>
      <c r="J2445" s="12" t="s">
        <v>2401</v>
      </c>
      <c r="K2445" s="12" t="s">
        <v>5619</v>
      </c>
      <c r="N2445" s="16" t="s">
        <v>206</v>
      </c>
      <c r="O2445" s="16" t="s">
        <v>443</v>
      </c>
      <c r="P2445" s="12" t="s">
        <v>131</v>
      </c>
      <c r="Q2445" s="16">
        <v>2023</v>
      </c>
      <c r="R2445" s="16">
        <v>0.4</v>
      </c>
      <c r="T2445" s="16">
        <v>0</v>
      </c>
      <c r="V2445" s="12" t="s">
        <v>204</v>
      </c>
      <c r="W2445" s="12" t="s">
        <v>204</v>
      </c>
      <c r="X2445" s="16">
        <v>1</v>
      </c>
      <c r="Y2445" s="16">
        <v>2</v>
      </c>
      <c r="Z2445" s="16">
        <v>0.4</v>
      </c>
      <c r="AA2445" s="16">
        <f t="shared" si="506"/>
        <v>48</v>
      </c>
      <c r="AB2445" s="16" t="s">
        <v>2404</v>
      </c>
      <c r="AC2445" s="16" t="s">
        <v>2416</v>
      </c>
      <c r="AD2445" s="16">
        <f t="shared" si="490"/>
        <v>16800</v>
      </c>
      <c r="AE2445" s="16">
        <f t="shared" si="491"/>
        <v>140</v>
      </c>
      <c r="AF2445" s="16">
        <f t="shared" si="492"/>
        <v>52500</v>
      </c>
      <c r="AG2445" s="16">
        <f t="shared" si="493"/>
        <v>40</v>
      </c>
      <c r="AH2445" s="12">
        <f t="shared" si="494"/>
        <v>0</v>
      </c>
      <c r="AI2445" s="16">
        <f t="shared" si="495"/>
        <v>2.8000000000000003</v>
      </c>
      <c r="AJ2445" s="16">
        <f t="shared" si="496"/>
        <v>9660.0000000000018</v>
      </c>
      <c r="AK2445" s="16">
        <f t="shared" si="497"/>
        <v>200</v>
      </c>
      <c r="AL2445" s="16">
        <f t="shared" si="498"/>
        <v>2000</v>
      </c>
      <c r="AM2445" s="16">
        <f t="shared" si="499"/>
        <v>28400</v>
      </c>
      <c r="AN2445" s="16">
        <f t="shared" si="500"/>
        <v>109360</v>
      </c>
      <c r="AO2445" s="12" t="s">
        <v>1486</v>
      </c>
      <c r="AP2445" s="16">
        <v>0.4</v>
      </c>
      <c r="AQ2445" s="16" t="s">
        <v>204</v>
      </c>
      <c r="AS2445" s="16" t="s">
        <v>2422</v>
      </c>
      <c r="AT2445" s="16" t="s">
        <v>2418</v>
      </c>
      <c r="AU2445" t="s">
        <v>2384</v>
      </c>
      <c r="AV2445" s="15" t="s">
        <v>2635</v>
      </c>
      <c r="AW2445" s="16" t="s">
        <v>2386</v>
      </c>
      <c r="AX2445" s="16" t="s">
        <v>204</v>
      </c>
      <c r="AY2445" s="16" t="s">
        <v>207</v>
      </c>
      <c r="AZ2445" s="16" t="s">
        <v>207</v>
      </c>
      <c r="BA2445" s="16" t="s">
        <v>207</v>
      </c>
      <c r="BB2445" s="16" t="s">
        <v>207</v>
      </c>
      <c r="BC2445" s="16">
        <v>0.4</v>
      </c>
      <c r="BD2445" s="16">
        <f t="shared" si="501"/>
        <v>1.4000000000000001</v>
      </c>
      <c r="BE2445" s="16">
        <f t="shared" si="502"/>
        <v>683.5</v>
      </c>
      <c r="BG2445" s="16">
        <f t="shared" si="503"/>
        <v>480</v>
      </c>
      <c r="BH2445" s="16">
        <f t="shared" si="504"/>
        <v>256</v>
      </c>
      <c r="BI2445" s="16">
        <f t="shared" si="505"/>
        <v>3.2</v>
      </c>
    </row>
    <row r="2446" spans="1:61" x14ac:dyDescent="0.35">
      <c r="A2446">
        <v>2445</v>
      </c>
      <c r="B2446" t="s">
        <v>360</v>
      </c>
      <c r="C2446" t="s">
        <v>9058</v>
      </c>
      <c r="D2446" s="15" t="s">
        <v>2698</v>
      </c>
      <c r="E2446" s="12" t="s">
        <v>98</v>
      </c>
      <c r="G2446" s="12" t="s">
        <v>2567</v>
      </c>
      <c r="H2446" s="12" t="s">
        <v>2414</v>
      </c>
      <c r="I2446" s="12" t="s">
        <v>92</v>
      </c>
      <c r="J2446" s="12" t="s">
        <v>2401</v>
      </c>
      <c r="K2446" s="12" t="s">
        <v>5619</v>
      </c>
      <c r="N2446" s="16" t="s">
        <v>206</v>
      </c>
      <c r="O2446" s="16" t="s">
        <v>443</v>
      </c>
      <c r="P2446" s="12" t="s">
        <v>131</v>
      </c>
      <c r="Q2446" s="16">
        <v>2023</v>
      </c>
      <c r="R2446" s="16">
        <v>0.6</v>
      </c>
      <c r="T2446" s="16">
        <v>0</v>
      </c>
      <c r="V2446" s="12" t="s">
        <v>204</v>
      </c>
      <c r="W2446" s="12" t="s">
        <v>204</v>
      </c>
      <c r="X2446" s="16">
        <v>1</v>
      </c>
      <c r="Y2446" s="16">
        <v>6</v>
      </c>
      <c r="Z2446" s="16">
        <v>0.6</v>
      </c>
      <c r="AA2446" s="16">
        <f t="shared" si="506"/>
        <v>72</v>
      </c>
      <c r="AB2446" s="16" t="s">
        <v>2404</v>
      </c>
      <c r="AC2446" s="16" t="s">
        <v>2416</v>
      </c>
      <c r="AD2446" s="16">
        <f t="shared" si="490"/>
        <v>25200</v>
      </c>
      <c r="AE2446" s="16">
        <f t="shared" si="491"/>
        <v>210</v>
      </c>
      <c r="AF2446" s="16">
        <f t="shared" si="492"/>
        <v>78750</v>
      </c>
      <c r="AG2446" s="16">
        <f t="shared" si="493"/>
        <v>60</v>
      </c>
      <c r="AH2446" s="12">
        <f t="shared" si="494"/>
        <v>0</v>
      </c>
      <c r="AI2446" s="16">
        <f t="shared" si="495"/>
        <v>4.2</v>
      </c>
      <c r="AJ2446" s="16">
        <f t="shared" si="496"/>
        <v>14490</v>
      </c>
      <c r="AK2446" s="16">
        <f t="shared" si="497"/>
        <v>300</v>
      </c>
      <c r="AL2446" s="16">
        <f t="shared" si="498"/>
        <v>3000</v>
      </c>
      <c r="AM2446" s="16">
        <f t="shared" si="499"/>
        <v>42600</v>
      </c>
      <c r="AN2446" s="16">
        <f t="shared" si="500"/>
        <v>164040</v>
      </c>
      <c r="AO2446" s="12" t="s">
        <v>1486</v>
      </c>
      <c r="AP2446" s="16">
        <v>0.6</v>
      </c>
      <c r="AQ2446" s="16" t="s">
        <v>204</v>
      </c>
      <c r="AS2446" s="16" t="s">
        <v>2422</v>
      </c>
      <c r="AT2446" s="16" t="s">
        <v>2418</v>
      </c>
      <c r="AU2446" t="s">
        <v>2384</v>
      </c>
      <c r="AV2446" s="15" t="s">
        <v>2635</v>
      </c>
      <c r="AW2446" s="16" t="s">
        <v>2386</v>
      </c>
      <c r="AX2446" s="16" t="s">
        <v>204</v>
      </c>
      <c r="AY2446" s="16" t="s">
        <v>207</v>
      </c>
      <c r="AZ2446" s="16" t="s">
        <v>207</v>
      </c>
      <c r="BA2446" s="16" t="s">
        <v>207</v>
      </c>
      <c r="BB2446" s="16" t="s">
        <v>207</v>
      </c>
      <c r="BC2446" s="16">
        <v>0.6</v>
      </c>
      <c r="BD2446" s="16">
        <f t="shared" si="501"/>
        <v>2.1</v>
      </c>
      <c r="BE2446" s="16">
        <f t="shared" si="502"/>
        <v>1025.25</v>
      </c>
      <c r="BG2446" s="16">
        <f t="shared" si="503"/>
        <v>720</v>
      </c>
      <c r="BH2446" s="16">
        <f t="shared" si="504"/>
        <v>384</v>
      </c>
      <c r="BI2446" s="16">
        <f t="shared" si="505"/>
        <v>4.8</v>
      </c>
    </row>
    <row r="2447" spans="1:61" x14ac:dyDescent="0.35">
      <c r="A2447">
        <v>2446</v>
      </c>
      <c r="B2447" t="s">
        <v>360</v>
      </c>
      <c r="C2447" t="s">
        <v>9059</v>
      </c>
      <c r="D2447" s="15" t="s">
        <v>2699</v>
      </c>
      <c r="E2447" s="12" t="s">
        <v>98</v>
      </c>
      <c r="G2447" s="12" t="s">
        <v>2567</v>
      </c>
      <c r="H2447" s="12" t="s">
        <v>2414</v>
      </c>
      <c r="I2447" s="12" t="s">
        <v>92</v>
      </c>
      <c r="J2447" s="12" t="s">
        <v>2401</v>
      </c>
      <c r="K2447" s="12" t="s">
        <v>5619</v>
      </c>
      <c r="N2447" s="16" t="s">
        <v>206</v>
      </c>
      <c r="O2447" s="16" t="s">
        <v>443</v>
      </c>
      <c r="P2447" s="12" t="s">
        <v>131</v>
      </c>
      <c r="Q2447" s="16">
        <v>2023</v>
      </c>
      <c r="R2447" s="16">
        <v>0.4</v>
      </c>
      <c r="T2447" s="16">
        <v>0</v>
      </c>
      <c r="V2447" s="12" t="s">
        <v>204</v>
      </c>
      <c r="W2447" s="12" t="s">
        <v>204</v>
      </c>
      <c r="X2447" s="16">
        <v>1</v>
      </c>
      <c r="Y2447" s="16">
        <v>7</v>
      </c>
      <c r="Z2447" s="16">
        <v>0.4</v>
      </c>
      <c r="AA2447" s="16">
        <f t="shared" si="506"/>
        <v>48</v>
      </c>
      <c r="AB2447" s="16" t="s">
        <v>2404</v>
      </c>
      <c r="AC2447" s="16" t="s">
        <v>2416</v>
      </c>
      <c r="AD2447" s="16">
        <f t="shared" si="490"/>
        <v>16800</v>
      </c>
      <c r="AE2447" s="16">
        <f t="shared" si="491"/>
        <v>140</v>
      </c>
      <c r="AF2447" s="16">
        <f t="shared" si="492"/>
        <v>52500</v>
      </c>
      <c r="AG2447" s="16">
        <f t="shared" si="493"/>
        <v>40</v>
      </c>
      <c r="AH2447" s="12">
        <f t="shared" si="494"/>
        <v>0</v>
      </c>
      <c r="AI2447" s="16">
        <f t="shared" si="495"/>
        <v>2.8000000000000003</v>
      </c>
      <c r="AJ2447" s="16">
        <f t="shared" si="496"/>
        <v>9660.0000000000018</v>
      </c>
      <c r="AK2447" s="16">
        <f t="shared" si="497"/>
        <v>200</v>
      </c>
      <c r="AL2447" s="16">
        <f t="shared" si="498"/>
        <v>2000</v>
      </c>
      <c r="AM2447" s="16">
        <f t="shared" si="499"/>
        <v>28400</v>
      </c>
      <c r="AN2447" s="16">
        <f t="shared" si="500"/>
        <v>109360</v>
      </c>
      <c r="AO2447" s="12" t="s">
        <v>1486</v>
      </c>
      <c r="AP2447" s="16">
        <v>0.4</v>
      </c>
      <c r="AQ2447" s="16" t="s">
        <v>204</v>
      </c>
      <c r="AS2447" s="16" t="s">
        <v>2422</v>
      </c>
      <c r="AT2447" s="16" t="s">
        <v>2418</v>
      </c>
      <c r="AU2447" t="s">
        <v>2384</v>
      </c>
      <c r="AV2447" s="15" t="s">
        <v>2635</v>
      </c>
      <c r="AW2447" s="16" t="s">
        <v>2386</v>
      </c>
      <c r="AX2447" s="16" t="s">
        <v>204</v>
      </c>
      <c r="AY2447" s="16" t="s">
        <v>207</v>
      </c>
      <c r="AZ2447" s="16" t="s">
        <v>207</v>
      </c>
      <c r="BA2447" s="16" t="s">
        <v>207</v>
      </c>
      <c r="BB2447" s="16" t="s">
        <v>207</v>
      </c>
      <c r="BC2447" s="16">
        <v>0.4</v>
      </c>
      <c r="BD2447" s="16">
        <f t="shared" si="501"/>
        <v>1.4000000000000001</v>
      </c>
      <c r="BE2447" s="16">
        <f t="shared" si="502"/>
        <v>683.5</v>
      </c>
      <c r="BG2447" s="16">
        <f t="shared" si="503"/>
        <v>480</v>
      </c>
      <c r="BH2447" s="16">
        <f t="shared" si="504"/>
        <v>256</v>
      </c>
      <c r="BI2447" s="16">
        <f t="shared" si="505"/>
        <v>3.2</v>
      </c>
    </row>
    <row r="2448" spans="1:61" x14ac:dyDescent="0.35">
      <c r="A2448">
        <v>2447</v>
      </c>
      <c r="B2448" t="s">
        <v>360</v>
      </c>
      <c r="C2448" t="s">
        <v>9060</v>
      </c>
      <c r="D2448" s="15" t="s">
        <v>2700</v>
      </c>
      <c r="E2448" s="12" t="s">
        <v>98</v>
      </c>
      <c r="G2448" s="12" t="s">
        <v>2567</v>
      </c>
      <c r="H2448" s="12" t="s">
        <v>2414</v>
      </c>
      <c r="I2448" s="12" t="s">
        <v>92</v>
      </c>
      <c r="J2448" s="12" t="s">
        <v>2401</v>
      </c>
      <c r="K2448" s="12" t="s">
        <v>5619</v>
      </c>
      <c r="N2448" s="16" t="s">
        <v>205</v>
      </c>
      <c r="O2448" s="16" t="s">
        <v>443</v>
      </c>
      <c r="P2448" s="12" t="s">
        <v>131</v>
      </c>
      <c r="Q2448" s="16">
        <v>2023</v>
      </c>
      <c r="R2448" s="16">
        <v>0.2</v>
      </c>
      <c r="T2448" s="16">
        <v>0</v>
      </c>
      <c r="V2448" s="12" t="s">
        <v>204</v>
      </c>
      <c r="W2448" s="12" t="s">
        <v>204</v>
      </c>
      <c r="X2448" s="16">
        <v>1</v>
      </c>
      <c r="Y2448" s="16">
        <v>4</v>
      </c>
      <c r="Z2448" s="16">
        <v>0.2</v>
      </c>
      <c r="AA2448" s="16">
        <f t="shared" si="506"/>
        <v>24</v>
      </c>
      <c r="AB2448" s="16" t="s">
        <v>2404</v>
      </c>
      <c r="AC2448" s="16" t="s">
        <v>2416</v>
      </c>
      <c r="AD2448" s="16">
        <f t="shared" si="490"/>
        <v>8400</v>
      </c>
      <c r="AE2448" s="16">
        <f t="shared" si="491"/>
        <v>70</v>
      </c>
      <c r="AF2448" s="16">
        <f t="shared" si="492"/>
        <v>26250</v>
      </c>
      <c r="AG2448" s="16">
        <f t="shared" si="493"/>
        <v>20</v>
      </c>
      <c r="AH2448" s="12">
        <f t="shared" si="494"/>
        <v>0</v>
      </c>
      <c r="AI2448" s="16">
        <f t="shared" si="495"/>
        <v>1.4000000000000001</v>
      </c>
      <c r="AJ2448" s="16">
        <f t="shared" si="496"/>
        <v>4830.0000000000009</v>
      </c>
      <c r="AK2448" s="16">
        <f t="shared" si="497"/>
        <v>100</v>
      </c>
      <c r="AL2448" s="16">
        <f t="shared" si="498"/>
        <v>1000</v>
      </c>
      <c r="AM2448" s="16">
        <f t="shared" si="499"/>
        <v>14200</v>
      </c>
      <c r="AN2448" s="16">
        <f t="shared" si="500"/>
        <v>54680</v>
      </c>
      <c r="AO2448" s="12" t="s">
        <v>1486</v>
      </c>
      <c r="AP2448" s="16">
        <v>0.2</v>
      </c>
      <c r="AQ2448" s="16" t="s">
        <v>204</v>
      </c>
      <c r="AS2448" s="16" t="s">
        <v>2422</v>
      </c>
      <c r="AT2448" s="16" t="s">
        <v>2418</v>
      </c>
      <c r="AU2448" t="s">
        <v>2384</v>
      </c>
      <c r="AV2448" s="15" t="s">
        <v>2635</v>
      </c>
      <c r="AW2448" s="16" t="s">
        <v>2386</v>
      </c>
      <c r="AX2448" s="16" t="s">
        <v>204</v>
      </c>
      <c r="AY2448" s="16" t="s">
        <v>207</v>
      </c>
      <c r="AZ2448" s="16" t="s">
        <v>207</v>
      </c>
      <c r="BA2448" s="16" t="s">
        <v>207</v>
      </c>
      <c r="BB2448" s="16" t="s">
        <v>207</v>
      </c>
      <c r="BC2448" s="16">
        <v>0.2</v>
      </c>
      <c r="BD2448" s="16">
        <f t="shared" si="501"/>
        <v>0.70000000000000007</v>
      </c>
      <c r="BE2448" s="16">
        <f t="shared" si="502"/>
        <v>341.75</v>
      </c>
      <c r="BG2448" s="16">
        <f t="shared" si="503"/>
        <v>240</v>
      </c>
      <c r="BH2448" s="16">
        <f t="shared" si="504"/>
        <v>128</v>
      </c>
      <c r="BI2448" s="16">
        <f t="shared" si="505"/>
        <v>1.6</v>
      </c>
    </row>
    <row r="2449" spans="1:61" x14ac:dyDescent="0.35">
      <c r="A2449">
        <v>2448</v>
      </c>
      <c r="B2449" t="s">
        <v>360</v>
      </c>
      <c r="C2449" t="s">
        <v>9061</v>
      </c>
      <c r="D2449" s="15" t="s">
        <v>2701</v>
      </c>
      <c r="E2449" s="12" t="s">
        <v>98</v>
      </c>
      <c r="G2449" s="12" t="s">
        <v>2567</v>
      </c>
      <c r="H2449" s="12" t="s">
        <v>2414</v>
      </c>
      <c r="I2449" s="12" t="s">
        <v>92</v>
      </c>
      <c r="J2449" s="12" t="s">
        <v>2401</v>
      </c>
      <c r="K2449" s="12" t="s">
        <v>5619</v>
      </c>
      <c r="N2449" s="16" t="s">
        <v>206</v>
      </c>
      <c r="O2449" s="16" t="s">
        <v>443</v>
      </c>
      <c r="P2449" s="12" t="s">
        <v>131</v>
      </c>
      <c r="Q2449" s="16">
        <v>2023</v>
      </c>
      <c r="R2449" s="16">
        <v>0.6</v>
      </c>
      <c r="T2449" s="16">
        <v>0</v>
      </c>
      <c r="V2449" s="12" t="s">
        <v>204</v>
      </c>
      <c r="W2449" s="12" t="s">
        <v>204</v>
      </c>
      <c r="X2449" s="16">
        <v>1</v>
      </c>
      <c r="Y2449" s="16">
        <v>2</v>
      </c>
      <c r="Z2449" s="16">
        <v>0.6</v>
      </c>
      <c r="AA2449" s="16">
        <f t="shared" si="506"/>
        <v>72</v>
      </c>
      <c r="AB2449" s="16" t="s">
        <v>2404</v>
      </c>
      <c r="AC2449" s="16" t="s">
        <v>2416</v>
      </c>
      <c r="AD2449" s="16">
        <f t="shared" si="490"/>
        <v>25200</v>
      </c>
      <c r="AE2449" s="16">
        <f t="shared" si="491"/>
        <v>210</v>
      </c>
      <c r="AF2449" s="16">
        <f t="shared" si="492"/>
        <v>78750</v>
      </c>
      <c r="AG2449" s="16">
        <f t="shared" si="493"/>
        <v>60</v>
      </c>
      <c r="AH2449" s="12">
        <f t="shared" si="494"/>
        <v>0</v>
      </c>
      <c r="AI2449" s="16">
        <f t="shared" si="495"/>
        <v>4.2</v>
      </c>
      <c r="AJ2449" s="16">
        <f t="shared" si="496"/>
        <v>14490</v>
      </c>
      <c r="AK2449" s="16">
        <f t="shared" si="497"/>
        <v>300</v>
      </c>
      <c r="AL2449" s="16">
        <f t="shared" si="498"/>
        <v>3000</v>
      </c>
      <c r="AM2449" s="16">
        <f t="shared" si="499"/>
        <v>42600</v>
      </c>
      <c r="AN2449" s="16">
        <f t="shared" si="500"/>
        <v>164040</v>
      </c>
      <c r="AO2449" s="12" t="s">
        <v>1486</v>
      </c>
      <c r="AP2449" s="16">
        <v>0.6</v>
      </c>
      <c r="AQ2449" s="16" t="s">
        <v>204</v>
      </c>
      <c r="AS2449" s="16" t="s">
        <v>2422</v>
      </c>
      <c r="AT2449" s="16" t="s">
        <v>2418</v>
      </c>
      <c r="AU2449" t="s">
        <v>2384</v>
      </c>
      <c r="AV2449" s="15" t="s">
        <v>2635</v>
      </c>
      <c r="AW2449" s="16" t="s">
        <v>2386</v>
      </c>
      <c r="AX2449" s="16" t="s">
        <v>204</v>
      </c>
      <c r="AY2449" s="16" t="s">
        <v>207</v>
      </c>
      <c r="AZ2449" s="16" t="s">
        <v>207</v>
      </c>
      <c r="BA2449" s="16" t="s">
        <v>207</v>
      </c>
      <c r="BB2449" s="16" t="s">
        <v>207</v>
      </c>
      <c r="BC2449" s="16">
        <v>0.6</v>
      </c>
      <c r="BD2449" s="16">
        <f t="shared" si="501"/>
        <v>2.1</v>
      </c>
      <c r="BE2449" s="16">
        <f t="shared" si="502"/>
        <v>1025.25</v>
      </c>
      <c r="BG2449" s="16">
        <f t="shared" si="503"/>
        <v>720</v>
      </c>
      <c r="BH2449" s="16">
        <f t="shared" si="504"/>
        <v>384</v>
      </c>
      <c r="BI2449" s="16">
        <f t="shared" si="505"/>
        <v>4.8</v>
      </c>
    </row>
    <row r="2450" spans="1:61" x14ac:dyDescent="0.35">
      <c r="A2450">
        <v>2449</v>
      </c>
      <c r="B2450" t="s">
        <v>360</v>
      </c>
      <c r="C2450" t="s">
        <v>9062</v>
      </c>
      <c r="D2450" s="15" t="s">
        <v>2702</v>
      </c>
      <c r="E2450" s="12" t="s">
        <v>98</v>
      </c>
      <c r="G2450" s="12" t="s">
        <v>2567</v>
      </c>
      <c r="H2450" s="12" t="s">
        <v>2414</v>
      </c>
      <c r="I2450" s="12" t="s">
        <v>92</v>
      </c>
      <c r="J2450" s="12" t="s">
        <v>2401</v>
      </c>
      <c r="K2450" s="12" t="s">
        <v>5619</v>
      </c>
      <c r="N2450" s="16" t="s">
        <v>206</v>
      </c>
      <c r="O2450" s="16" t="s">
        <v>443</v>
      </c>
      <c r="P2450" s="12" t="s">
        <v>131</v>
      </c>
      <c r="Q2450" s="16">
        <v>2023</v>
      </c>
      <c r="R2450" s="16">
        <v>0.6</v>
      </c>
      <c r="T2450" s="16">
        <v>0</v>
      </c>
      <c r="V2450" s="12" t="s">
        <v>204</v>
      </c>
      <c r="W2450" s="12" t="s">
        <v>204</v>
      </c>
      <c r="X2450" s="16">
        <v>1</v>
      </c>
      <c r="Y2450" s="16">
        <v>3</v>
      </c>
      <c r="Z2450" s="16">
        <v>0.6</v>
      </c>
      <c r="AA2450" s="16">
        <f t="shared" si="506"/>
        <v>72</v>
      </c>
      <c r="AB2450" s="16" t="s">
        <v>2404</v>
      </c>
      <c r="AC2450" s="16" t="s">
        <v>2416</v>
      </c>
      <c r="AD2450" s="16">
        <f t="shared" si="490"/>
        <v>25200</v>
      </c>
      <c r="AE2450" s="16">
        <f t="shared" si="491"/>
        <v>210</v>
      </c>
      <c r="AF2450" s="16">
        <f t="shared" si="492"/>
        <v>78750</v>
      </c>
      <c r="AG2450" s="16">
        <f t="shared" si="493"/>
        <v>60</v>
      </c>
      <c r="AH2450" s="12">
        <f t="shared" si="494"/>
        <v>0</v>
      </c>
      <c r="AI2450" s="16">
        <f t="shared" si="495"/>
        <v>4.2</v>
      </c>
      <c r="AJ2450" s="16">
        <f t="shared" si="496"/>
        <v>14490</v>
      </c>
      <c r="AK2450" s="16">
        <f t="shared" si="497"/>
        <v>300</v>
      </c>
      <c r="AL2450" s="16">
        <f t="shared" si="498"/>
        <v>3000</v>
      </c>
      <c r="AM2450" s="16">
        <f t="shared" si="499"/>
        <v>42600</v>
      </c>
      <c r="AN2450" s="16">
        <f t="shared" si="500"/>
        <v>164040</v>
      </c>
      <c r="AO2450" s="12" t="s">
        <v>1486</v>
      </c>
      <c r="AP2450" s="16">
        <v>0.6</v>
      </c>
      <c r="AQ2450" s="16" t="s">
        <v>204</v>
      </c>
      <c r="AS2450" s="16" t="s">
        <v>2422</v>
      </c>
      <c r="AT2450" s="16" t="s">
        <v>2418</v>
      </c>
      <c r="AU2450" t="s">
        <v>2384</v>
      </c>
      <c r="AV2450" s="15" t="s">
        <v>2635</v>
      </c>
      <c r="AW2450" s="16" t="s">
        <v>2386</v>
      </c>
      <c r="AX2450" s="16" t="s">
        <v>204</v>
      </c>
      <c r="AY2450" s="16" t="s">
        <v>207</v>
      </c>
      <c r="AZ2450" s="16" t="s">
        <v>207</v>
      </c>
      <c r="BA2450" s="16" t="s">
        <v>207</v>
      </c>
      <c r="BB2450" s="16" t="s">
        <v>207</v>
      </c>
      <c r="BC2450" s="16">
        <v>0.6</v>
      </c>
      <c r="BD2450" s="16">
        <f t="shared" si="501"/>
        <v>2.1</v>
      </c>
      <c r="BE2450" s="16">
        <f t="shared" si="502"/>
        <v>1025.25</v>
      </c>
      <c r="BG2450" s="16">
        <f t="shared" si="503"/>
        <v>720</v>
      </c>
      <c r="BH2450" s="16">
        <f t="shared" si="504"/>
        <v>384</v>
      </c>
      <c r="BI2450" s="16">
        <f t="shared" si="505"/>
        <v>4.8</v>
      </c>
    </row>
    <row r="2451" spans="1:61" x14ac:dyDescent="0.35">
      <c r="A2451">
        <v>2450</v>
      </c>
      <c r="B2451" t="s">
        <v>360</v>
      </c>
      <c r="C2451" t="s">
        <v>9063</v>
      </c>
      <c r="D2451" s="15" t="s">
        <v>2703</v>
      </c>
      <c r="E2451" s="12" t="s">
        <v>98</v>
      </c>
      <c r="G2451" s="12" t="s">
        <v>2567</v>
      </c>
      <c r="H2451" s="12" t="s">
        <v>2414</v>
      </c>
      <c r="I2451" s="12" t="s">
        <v>92</v>
      </c>
      <c r="J2451" s="12" t="s">
        <v>2401</v>
      </c>
      <c r="K2451" s="12" t="s">
        <v>5619</v>
      </c>
      <c r="N2451" s="16" t="s">
        <v>206</v>
      </c>
      <c r="O2451" s="16" t="s">
        <v>443</v>
      </c>
      <c r="P2451" s="12" t="s">
        <v>131</v>
      </c>
      <c r="Q2451" s="16">
        <v>2023</v>
      </c>
      <c r="R2451" s="16">
        <v>0.6</v>
      </c>
      <c r="T2451" s="16">
        <v>0</v>
      </c>
      <c r="V2451" s="12" t="s">
        <v>204</v>
      </c>
      <c r="W2451" s="12" t="s">
        <v>204</v>
      </c>
      <c r="X2451" s="16">
        <v>1</v>
      </c>
      <c r="Y2451" s="16">
        <v>6</v>
      </c>
      <c r="Z2451" s="16">
        <v>0.6</v>
      </c>
      <c r="AA2451" s="16">
        <f t="shared" si="506"/>
        <v>72</v>
      </c>
      <c r="AB2451" s="16" t="s">
        <v>2404</v>
      </c>
      <c r="AC2451" s="16" t="s">
        <v>2416</v>
      </c>
      <c r="AD2451" s="16">
        <f t="shared" si="490"/>
        <v>25200</v>
      </c>
      <c r="AE2451" s="16">
        <f t="shared" si="491"/>
        <v>210</v>
      </c>
      <c r="AF2451" s="16">
        <f t="shared" si="492"/>
        <v>78750</v>
      </c>
      <c r="AG2451" s="16">
        <f t="shared" si="493"/>
        <v>60</v>
      </c>
      <c r="AH2451" s="12">
        <f t="shared" si="494"/>
        <v>0</v>
      </c>
      <c r="AI2451" s="16">
        <f t="shared" si="495"/>
        <v>4.2</v>
      </c>
      <c r="AJ2451" s="16">
        <f t="shared" si="496"/>
        <v>14490</v>
      </c>
      <c r="AK2451" s="16">
        <f t="shared" si="497"/>
        <v>300</v>
      </c>
      <c r="AL2451" s="16">
        <f t="shared" si="498"/>
        <v>3000</v>
      </c>
      <c r="AM2451" s="16">
        <f t="shared" si="499"/>
        <v>42600</v>
      </c>
      <c r="AN2451" s="16">
        <f t="shared" si="500"/>
        <v>164040</v>
      </c>
      <c r="AO2451" s="12" t="s">
        <v>1486</v>
      </c>
      <c r="AP2451" s="16">
        <v>0.6</v>
      </c>
      <c r="AQ2451" s="16" t="s">
        <v>204</v>
      </c>
      <c r="AS2451" s="16" t="s">
        <v>2422</v>
      </c>
      <c r="AT2451" s="16" t="s">
        <v>2418</v>
      </c>
      <c r="AU2451" t="s">
        <v>2384</v>
      </c>
      <c r="AV2451" s="15" t="s">
        <v>2635</v>
      </c>
      <c r="AW2451" s="16" t="s">
        <v>2386</v>
      </c>
      <c r="AX2451" s="16" t="s">
        <v>204</v>
      </c>
      <c r="AY2451" s="16" t="s">
        <v>207</v>
      </c>
      <c r="AZ2451" s="16" t="s">
        <v>207</v>
      </c>
      <c r="BA2451" s="16" t="s">
        <v>207</v>
      </c>
      <c r="BB2451" s="16" t="s">
        <v>207</v>
      </c>
      <c r="BC2451" s="16">
        <v>0.6</v>
      </c>
      <c r="BD2451" s="16">
        <f t="shared" si="501"/>
        <v>2.1</v>
      </c>
      <c r="BE2451" s="16">
        <f t="shared" si="502"/>
        <v>1025.25</v>
      </c>
      <c r="BG2451" s="16">
        <f t="shared" si="503"/>
        <v>720</v>
      </c>
      <c r="BH2451" s="16">
        <f t="shared" si="504"/>
        <v>384</v>
      </c>
      <c r="BI2451" s="16">
        <f t="shared" si="505"/>
        <v>4.8</v>
      </c>
    </row>
    <row r="2452" spans="1:61" x14ac:dyDescent="0.35">
      <c r="A2452">
        <v>2451</v>
      </c>
      <c r="B2452" t="s">
        <v>360</v>
      </c>
      <c r="C2452" t="s">
        <v>9064</v>
      </c>
      <c r="D2452" s="15" t="s">
        <v>2704</v>
      </c>
      <c r="E2452" s="12" t="s">
        <v>98</v>
      </c>
      <c r="G2452" s="12" t="s">
        <v>2567</v>
      </c>
      <c r="H2452" s="12" t="s">
        <v>2414</v>
      </c>
      <c r="I2452" s="12" t="s">
        <v>92</v>
      </c>
      <c r="J2452" s="12" t="s">
        <v>2401</v>
      </c>
      <c r="K2452" s="12" t="s">
        <v>5619</v>
      </c>
      <c r="N2452" s="16" t="s">
        <v>206</v>
      </c>
      <c r="O2452" s="16" t="s">
        <v>443</v>
      </c>
      <c r="P2452" s="12" t="s">
        <v>131</v>
      </c>
      <c r="Q2452" s="16">
        <v>2023</v>
      </c>
      <c r="R2452" s="16">
        <v>1</v>
      </c>
      <c r="T2452" s="16">
        <v>0</v>
      </c>
      <c r="V2452" s="12" t="s">
        <v>204</v>
      </c>
      <c r="W2452" s="12" t="s">
        <v>204</v>
      </c>
      <c r="X2452" s="16">
        <v>1</v>
      </c>
      <c r="Y2452" s="16">
        <v>6</v>
      </c>
      <c r="Z2452" s="16">
        <v>1</v>
      </c>
      <c r="AA2452" s="16">
        <f t="shared" si="506"/>
        <v>120</v>
      </c>
      <c r="AB2452" s="16" t="s">
        <v>2404</v>
      </c>
      <c r="AC2452" s="16" t="s">
        <v>2416</v>
      </c>
      <c r="AD2452" s="16">
        <f t="shared" si="490"/>
        <v>42000</v>
      </c>
      <c r="AE2452" s="16">
        <f t="shared" si="491"/>
        <v>350</v>
      </c>
      <c r="AF2452" s="16">
        <f t="shared" si="492"/>
        <v>131250</v>
      </c>
      <c r="AG2452" s="16">
        <f t="shared" si="493"/>
        <v>100</v>
      </c>
      <c r="AH2452" s="12">
        <f t="shared" si="494"/>
        <v>0</v>
      </c>
      <c r="AI2452" s="16">
        <f t="shared" si="495"/>
        <v>7</v>
      </c>
      <c r="AJ2452" s="16">
        <f t="shared" si="496"/>
        <v>24150</v>
      </c>
      <c r="AK2452" s="16">
        <f t="shared" si="497"/>
        <v>500</v>
      </c>
      <c r="AL2452" s="16">
        <f t="shared" si="498"/>
        <v>5000</v>
      </c>
      <c r="AM2452" s="16">
        <f t="shared" si="499"/>
        <v>71000</v>
      </c>
      <c r="AN2452" s="16">
        <f t="shared" si="500"/>
        <v>273400</v>
      </c>
      <c r="AO2452" s="12" t="s">
        <v>1486</v>
      </c>
      <c r="AP2452" s="16">
        <v>1</v>
      </c>
      <c r="AQ2452" s="16" t="s">
        <v>204</v>
      </c>
      <c r="AS2452" s="16" t="s">
        <v>2422</v>
      </c>
      <c r="AT2452" s="16" t="s">
        <v>2418</v>
      </c>
      <c r="AU2452" t="s">
        <v>2384</v>
      </c>
      <c r="AV2452" s="15" t="s">
        <v>2635</v>
      </c>
      <c r="AW2452" s="16" t="s">
        <v>2386</v>
      </c>
      <c r="AX2452" s="16" t="s">
        <v>204</v>
      </c>
      <c r="AY2452" s="16" t="s">
        <v>207</v>
      </c>
      <c r="AZ2452" s="16" t="s">
        <v>207</v>
      </c>
      <c r="BA2452" s="16" t="s">
        <v>207</v>
      </c>
      <c r="BB2452" s="16" t="s">
        <v>207</v>
      </c>
      <c r="BC2452" s="16">
        <v>1</v>
      </c>
      <c r="BD2452" s="16">
        <f t="shared" si="501"/>
        <v>3.5</v>
      </c>
      <c r="BE2452" s="16">
        <f t="shared" si="502"/>
        <v>1708.75</v>
      </c>
      <c r="BG2452" s="16">
        <f t="shared" si="503"/>
        <v>1200</v>
      </c>
      <c r="BH2452" s="16">
        <f t="shared" si="504"/>
        <v>640</v>
      </c>
      <c r="BI2452" s="16">
        <f t="shared" si="505"/>
        <v>8</v>
      </c>
    </row>
    <row r="2453" spans="1:61" x14ac:dyDescent="0.35">
      <c r="A2453">
        <v>2452</v>
      </c>
      <c r="B2453" t="s">
        <v>360</v>
      </c>
      <c r="C2453" t="s">
        <v>9065</v>
      </c>
      <c r="D2453" s="15" t="s">
        <v>2705</v>
      </c>
      <c r="E2453" s="12" t="s">
        <v>98</v>
      </c>
      <c r="G2453" s="12" t="s">
        <v>2567</v>
      </c>
      <c r="H2453" s="12" t="s">
        <v>2414</v>
      </c>
      <c r="I2453" s="12" t="s">
        <v>92</v>
      </c>
      <c r="J2453" s="12" t="s">
        <v>2401</v>
      </c>
      <c r="K2453" s="12" t="s">
        <v>5619</v>
      </c>
      <c r="N2453" s="16" t="s">
        <v>206</v>
      </c>
      <c r="O2453" s="16" t="s">
        <v>443</v>
      </c>
      <c r="P2453" s="12" t="s">
        <v>131</v>
      </c>
      <c r="Q2453" s="16">
        <v>2023</v>
      </c>
      <c r="R2453" s="16">
        <v>2.4500000000000002</v>
      </c>
      <c r="T2453" s="16">
        <v>0</v>
      </c>
      <c r="V2453" s="12" t="s">
        <v>204</v>
      </c>
      <c r="W2453" s="12" t="s">
        <v>204</v>
      </c>
      <c r="X2453" s="16">
        <v>1</v>
      </c>
      <c r="Y2453" s="16">
        <v>3</v>
      </c>
      <c r="Z2453" s="16">
        <v>2.4500000000000002</v>
      </c>
      <c r="AA2453" s="16">
        <f t="shared" si="506"/>
        <v>294</v>
      </c>
      <c r="AB2453" s="16" t="s">
        <v>2404</v>
      </c>
      <c r="AC2453" s="16" t="s">
        <v>2416</v>
      </c>
      <c r="AD2453" s="16">
        <f t="shared" si="490"/>
        <v>102900</v>
      </c>
      <c r="AE2453" s="16">
        <f t="shared" si="491"/>
        <v>857.50000000000011</v>
      </c>
      <c r="AF2453" s="16">
        <f t="shared" si="492"/>
        <v>321562.50000000006</v>
      </c>
      <c r="AG2453" s="16">
        <f t="shared" si="493"/>
        <v>245.00000000000003</v>
      </c>
      <c r="AH2453" s="12">
        <f t="shared" si="494"/>
        <v>0</v>
      </c>
      <c r="AI2453" s="16">
        <f t="shared" si="495"/>
        <v>17.150000000000002</v>
      </c>
      <c r="AJ2453" s="16">
        <f t="shared" si="496"/>
        <v>59167.500000000007</v>
      </c>
      <c r="AK2453" s="16">
        <f t="shared" si="497"/>
        <v>1225</v>
      </c>
      <c r="AL2453" s="16">
        <f t="shared" si="498"/>
        <v>12250</v>
      </c>
      <c r="AM2453" s="16">
        <f t="shared" si="499"/>
        <v>173950</v>
      </c>
      <c r="AN2453" s="16">
        <f t="shared" si="500"/>
        <v>669830</v>
      </c>
      <c r="AO2453" s="12" t="s">
        <v>1486</v>
      </c>
      <c r="AP2453" s="16">
        <v>2.4500000000000002</v>
      </c>
      <c r="AQ2453" s="16" t="s">
        <v>204</v>
      </c>
      <c r="AS2453" s="16" t="s">
        <v>2422</v>
      </c>
      <c r="AT2453" s="16" t="s">
        <v>2418</v>
      </c>
      <c r="AU2453" t="s">
        <v>2384</v>
      </c>
      <c r="AV2453" s="15" t="s">
        <v>2635</v>
      </c>
      <c r="AW2453" s="16" t="s">
        <v>2386</v>
      </c>
      <c r="AX2453" s="16" t="s">
        <v>204</v>
      </c>
      <c r="AY2453" s="16" t="s">
        <v>207</v>
      </c>
      <c r="AZ2453" s="16" t="s">
        <v>207</v>
      </c>
      <c r="BA2453" s="16" t="s">
        <v>207</v>
      </c>
      <c r="BB2453" s="16" t="s">
        <v>207</v>
      </c>
      <c r="BC2453" s="16">
        <v>2.4500000000000002</v>
      </c>
      <c r="BD2453" s="16">
        <f t="shared" si="501"/>
        <v>8.5750000000000011</v>
      </c>
      <c r="BE2453" s="16">
        <f t="shared" si="502"/>
        <v>4186.4375</v>
      </c>
      <c r="BG2453" s="16">
        <f t="shared" si="503"/>
        <v>2940</v>
      </c>
      <c r="BH2453" s="16">
        <f t="shared" si="504"/>
        <v>1568</v>
      </c>
      <c r="BI2453" s="16">
        <f t="shared" si="505"/>
        <v>19.600000000000001</v>
      </c>
    </row>
    <row r="2454" spans="1:61" x14ac:dyDescent="0.35">
      <c r="A2454">
        <v>2453</v>
      </c>
      <c r="B2454" t="s">
        <v>360</v>
      </c>
      <c r="C2454" t="s">
        <v>9066</v>
      </c>
      <c r="D2454" s="15" t="s">
        <v>2706</v>
      </c>
      <c r="E2454" s="12" t="s">
        <v>98</v>
      </c>
      <c r="G2454" s="12" t="s">
        <v>2567</v>
      </c>
      <c r="H2454" s="12" t="s">
        <v>2414</v>
      </c>
      <c r="I2454" s="12" t="s">
        <v>92</v>
      </c>
      <c r="J2454" s="12" t="s">
        <v>2401</v>
      </c>
      <c r="K2454" s="12" t="s">
        <v>5619</v>
      </c>
      <c r="N2454" s="16" t="s">
        <v>206</v>
      </c>
      <c r="O2454" s="16" t="s">
        <v>443</v>
      </c>
      <c r="P2454" s="12" t="s">
        <v>131</v>
      </c>
      <c r="Q2454" s="16">
        <v>2023</v>
      </c>
      <c r="R2454" s="16">
        <v>0.6</v>
      </c>
      <c r="T2454" s="16">
        <v>0</v>
      </c>
      <c r="V2454" s="12" t="s">
        <v>204</v>
      </c>
      <c r="W2454" s="12" t="s">
        <v>204</v>
      </c>
      <c r="X2454" s="16">
        <v>1</v>
      </c>
      <c r="Y2454" s="16">
        <v>12</v>
      </c>
      <c r="Z2454" s="16">
        <v>0.6</v>
      </c>
      <c r="AA2454" s="16">
        <f t="shared" si="506"/>
        <v>72</v>
      </c>
      <c r="AB2454" s="16" t="s">
        <v>2404</v>
      </c>
      <c r="AC2454" s="16" t="s">
        <v>2416</v>
      </c>
      <c r="AD2454" s="16">
        <f t="shared" si="490"/>
        <v>25200</v>
      </c>
      <c r="AE2454" s="16">
        <f t="shared" si="491"/>
        <v>210</v>
      </c>
      <c r="AF2454" s="16">
        <f t="shared" si="492"/>
        <v>78750</v>
      </c>
      <c r="AG2454" s="16">
        <f t="shared" si="493"/>
        <v>60</v>
      </c>
      <c r="AH2454" s="12">
        <f t="shared" si="494"/>
        <v>0</v>
      </c>
      <c r="AI2454" s="16">
        <f t="shared" si="495"/>
        <v>4.2</v>
      </c>
      <c r="AJ2454" s="16">
        <f t="shared" si="496"/>
        <v>14490</v>
      </c>
      <c r="AK2454" s="16">
        <f t="shared" si="497"/>
        <v>300</v>
      </c>
      <c r="AL2454" s="16">
        <f t="shared" si="498"/>
        <v>3000</v>
      </c>
      <c r="AM2454" s="16">
        <f t="shared" si="499"/>
        <v>42600</v>
      </c>
      <c r="AN2454" s="16">
        <f t="shared" si="500"/>
        <v>164040</v>
      </c>
      <c r="AO2454" s="12" t="s">
        <v>1486</v>
      </c>
      <c r="AP2454" s="16">
        <v>0.6</v>
      </c>
      <c r="AQ2454" s="16" t="s">
        <v>204</v>
      </c>
      <c r="AS2454" s="16" t="s">
        <v>2422</v>
      </c>
      <c r="AT2454" s="16" t="s">
        <v>2418</v>
      </c>
      <c r="AU2454" t="s">
        <v>2384</v>
      </c>
      <c r="AV2454" s="15" t="s">
        <v>2635</v>
      </c>
      <c r="AW2454" s="16" t="s">
        <v>2386</v>
      </c>
      <c r="AX2454" s="16" t="s">
        <v>204</v>
      </c>
      <c r="AY2454" s="16" t="s">
        <v>207</v>
      </c>
      <c r="AZ2454" s="16" t="s">
        <v>207</v>
      </c>
      <c r="BA2454" s="16" t="s">
        <v>207</v>
      </c>
      <c r="BB2454" s="16" t="s">
        <v>207</v>
      </c>
      <c r="BC2454" s="16">
        <v>0.6</v>
      </c>
      <c r="BD2454" s="16">
        <f t="shared" si="501"/>
        <v>2.1</v>
      </c>
      <c r="BE2454" s="16">
        <f t="shared" si="502"/>
        <v>1025.25</v>
      </c>
      <c r="BG2454" s="16">
        <f t="shared" si="503"/>
        <v>720</v>
      </c>
      <c r="BH2454" s="16">
        <f t="shared" si="504"/>
        <v>384</v>
      </c>
      <c r="BI2454" s="16">
        <f t="shared" si="505"/>
        <v>4.8</v>
      </c>
    </row>
    <row r="2455" spans="1:61" x14ac:dyDescent="0.35">
      <c r="A2455">
        <v>2454</v>
      </c>
      <c r="B2455" t="s">
        <v>360</v>
      </c>
      <c r="C2455" t="s">
        <v>9067</v>
      </c>
      <c r="D2455" s="15" t="s">
        <v>2707</v>
      </c>
      <c r="E2455" s="12" t="s">
        <v>98</v>
      </c>
      <c r="G2455" s="12" t="s">
        <v>2567</v>
      </c>
      <c r="H2455" s="12" t="s">
        <v>2414</v>
      </c>
      <c r="I2455" s="12" t="s">
        <v>92</v>
      </c>
      <c r="J2455" s="12" t="s">
        <v>2401</v>
      </c>
      <c r="K2455" s="12" t="s">
        <v>5619</v>
      </c>
      <c r="N2455" s="16" t="s">
        <v>205</v>
      </c>
      <c r="O2455" s="16" t="s">
        <v>443</v>
      </c>
      <c r="P2455" s="12" t="s">
        <v>131</v>
      </c>
      <c r="Q2455" s="16">
        <v>2023</v>
      </c>
      <c r="R2455" s="16">
        <v>2</v>
      </c>
      <c r="T2455" s="16">
        <v>0</v>
      </c>
      <c r="V2455" s="12" t="s">
        <v>204</v>
      </c>
      <c r="W2455" s="12" t="s">
        <v>204</v>
      </c>
      <c r="X2455" s="16">
        <v>1</v>
      </c>
      <c r="Y2455" s="16">
        <v>3</v>
      </c>
      <c r="Z2455" s="16">
        <v>2</v>
      </c>
      <c r="AA2455" s="16">
        <f t="shared" si="506"/>
        <v>240</v>
      </c>
      <c r="AB2455" s="16" t="s">
        <v>2404</v>
      </c>
      <c r="AC2455" s="16" t="s">
        <v>2416</v>
      </c>
      <c r="AD2455" s="16">
        <f t="shared" si="490"/>
        <v>84000</v>
      </c>
      <c r="AE2455" s="16">
        <f t="shared" si="491"/>
        <v>700</v>
      </c>
      <c r="AF2455" s="16">
        <f t="shared" si="492"/>
        <v>262500</v>
      </c>
      <c r="AG2455" s="16">
        <f t="shared" si="493"/>
        <v>200</v>
      </c>
      <c r="AH2455" s="12">
        <f t="shared" si="494"/>
        <v>0</v>
      </c>
      <c r="AI2455" s="16">
        <f t="shared" si="495"/>
        <v>14</v>
      </c>
      <c r="AJ2455" s="16">
        <f t="shared" si="496"/>
        <v>48300</v>
      </c>
      <c r="AK2455" s="16">
        <f t="shared" si="497"/>
        <v>1000</v>
      </c>
      <c r="AL2455" s="16">
        <f t="shared" si="498"/>
        <v>10000</v>
      </c>
      <c r="AM2455" s="16">
        <f t="shared" si="499"/>
        <v>142000</v>
      </c>
      <c r="AN2455" s="16">
        <f t="shared" si="500"/>
        <v>546800</v>
      </c>
      <c r="AO2455" s="12" t="s">
        <v>1486</v>
      </c>
      <c r="AP2455" s="16">
        <v>2</v>
      </c>
      <c r="AQ2455" s="16" t="s">
        <v>204</v>
      </c>
      <c r="AS2455" s="16" t="s">
        <v>2422</v>
      </c>
      <c r="AT2455" s="16" t="s">
        <v>2418</v>
      </c>
      <c r="AU2455" t="s">
        <v>2384</v>
      </c>
      <c r="AV2455" s="15" t="s">
        <v>2635</v>
      </c>
      <c r="AW2455" s="16" t="s">
        <v>2386</v>
      </c>
      <c r="AX2455" s="16" t="s">
        <v>204</v>
      </c>
      <c r="AY2455" s="16" t="s">
        <v>207</v>
      </c>
      <c r="AZ2455" s="16" t="s">
        <v>207</v>
      </c>
      <c r="BA2455" s="16" t="s">
        <v>207</v>
      </c>
      <c r="BB2455" s="16" t="s">
        <v>207</v>
      </c>
      <c r="BC2455" s="16">
        <v>2</v>
      </c>
      <c r="BD2455" s="16">
        <f t="shared" si="501"/>
        <v>7</v>
      </c>
      <c r="BE2455" s="16">
        <f t="shared" si="502"/>
        <v>3417.5</v>
      </c>
      <c r="BG2455" s="16">
        <f t="shared" si="503"/>
        <v>2400</v>
      </c>
      <c r="BH2455" s="16">
        <f t="shared" si="504"/>
        <v>1280</v>
      </c>
      <c r="BI2455" s="16">
        <f t="shared" si="505"/>
        <v>16</v>
      </c>
    </row>
    <row r="2456" spans="1:61" x14ac:dyDescent="0.35">
      <c r="A2456">
        <v>2455</v>
      </c>
      <c r="B2456" t="s">
        <v>360</v>
      </c>
      <c r="C2456" t="s">
        <v>9068</v>
      </c>
      <c r="D2456" s="15" t="s">
        <v>2708</v>
      </c>
      <c r="E2456" s="12" t="s">
        <v>93</v>
      </c>
      <c r="G2456" s="12" t="s">
        <v>2567</v>
      </c>
      <c r="H2456" s="12" t="s">
        <v>2414</v>
      </c>
      <c r="I2456" s="12" t="s">
        <v>92</v>
      </c>
      <c r="J2456" s="12" t="s">
        <v>2401</v>
      </c>
      <c r="K2456" s="12" t="s">
        <v>5619</v>
      </c>
      <c r="N2456" s="16" t="s">
        <v>206</v>
      </c>
      <c r="O2456" s="16" t="s">
        <v>443</v>
      </c>
      <c r="P2456" s="12" t="s">
        <v>131</v>
      </c>
      <c r="Q2456" s="16">
        <v>2023</v>
      </c>
      <c r="R2456" s="16">
        <v>2.5</v>
      </c>
      <c r="T2456" s="16">
        <v>0</v>
      </c>
      <c r="V2456" s="12" t="s">
        <v>204</v>
      </c>
      <c r="W2456" s="12" t="s">
        <v>204</v>
      </c>
      <c r="X2456" s="16">
        <v>1</v>
      </c>
      <c r="Y2456" s="16">
        <v>4</v>
      </c>
      <c r="Z2456" s="16">
        <v>2.5</v>
      </c>
      <c r="AA2456" s="16">
        <f t="shared" si="506"/>
        <v>300</v>
      </c>
      <c r="AB2456" s="16" t="s">
        <v>2404</v>
      </c>
      <c r="AC2456" s="16" t="s">
        <v>2416</v>
      </c>
      <c r="AD2456" s="16">
        <f t="shared" si="490"/>
        <v>105000</v>
      </c>
      <c r="AE2456" s="16">
        <f t="shared" si="491"/>
        <v>875</v>
      </c>
      <c r="AF2456" s="16">
        <f t="shared" si="492"/>
        <v>328125</v>
      </c>
      <c r="AG2456" s="16">
        <f t="shared" si="493"/>
        <v>250</v>
      </c>
      <c r="AH2456" s="12">
        <f t="shared" si="494"/>
        <v>0</v>
      </c>
      <c r="AI2456" s="16">
        <f t="shared" si="495"/>
        <v>17.5</v>
      </c>
      <c r="AJ2456" s="16">
        <f t="shared" si="496"/>
        <v>60375</v>
      </c>
      <c r="AK2456" s="16">
        <f t="shared" si="497"/>
        <v>1250</v>
      </c>
      <c r="AL2456" s="16">
        <f t="shared" si="498"/>
        <v>12500</v>
      </c>
      <c r="AM2456" s="16">
        <f t="shared" si="499"/>
        <v>177500</v>
      </c>
      <c r="AN2456" s="16">
        <f t="shared" si="500"/>
        <v>683500</v>
      </c>
      <c r="AO2456" s="12" t="s">
        <v>1486</v>
      </c>
      <c r="AP2456" s="16">
        <v>2.5</v>
      </c>
      <c r="AQ2456" s="16" t="s">
        <v>204</v>
      </c>
      <c r="AS2456" s="16" t="s">
        <v>2422</v>
      </c>
      <c r="AT2456" s="16" t="s">
        <v>2418</v>
      </c>
      <c r="AU2456" t="s">
        <v>2384</v>
      </c>
      <c r="AV2456" s="15" t="s">
        <v>2635</v>
      </c>
      <c r="AW2456" s="16" t="s">
        <v>2386</v>
      </c>
      <c r="AX2456" s="16" t="s">
        <v>204</v>
      </c>
      <c r="AY2456" s="16" t="s">
        <v>207</v>
      </c>
      <c r="AZ2456" s="16" t="s">
        <v>207</v>
      </c>
      <c r="BA2456" s="16" t="s">
        <v>207</v>
      </c>
      <c r="BB2456" s="16" t="s">
        <v>207</v>
      </c>
      <c r="BC2456" s="16">
        <v>2.5</v>
      </c>
      <c r="BD2456" s="16">
        <f t="shared" si="501"/>
        <v>8.75</v>
      </c>
      <c r="BE2456" s="16">
        <f t="shared" si="502"/>
        <v>4271.875</v>
      </c>
      <c r="BG2456" s="16">
        <f t="shared" si="503"/>
        <v>3000</v>
      </c>
      <c r="BH2456" s="16">
        <f t="shared" si="504"/>
        <v>1600</v>
      </c>
      <c r="BI2456" s="16">
        <f t="shared" si="505"/>
        <v>20</v>
      </c>
    </row>
    <row r="2457" spans="1:61" x14ac:dyDescent="0.35">
      <c r="A2457">
        <v>2456</v>
      </c>
      <c r="B2457" t="s">
        <v>360</v>
      </c>
      <c r="C2457" t="s">
        <v>9069</v>
      </c>
      <c r="D2457" s="15" t="s">
        <v>2709</v>
      </c>
      <c r="E2457" s="12" t="s">
        <v>98</v>
      </c>
      <c r="G2457" s="12" t="s">
        <v>2567</v>
      </c>
      <c r="H2457" s="12" t="s">
        <v>2414</v>
      </c>
      <c r="I2457" s="12" t="s">
        <v>92</v>
      </c>
      <c r="J2457" s="12" t="s">
        <v>2401</v>
      </c>
      <c r="K2457" s="12" t="s">
        <v>5619</v>
      </c>
      <c r="N2457" s="16" t="s">
        <v>206</v>
      </c>
      <c r="O2457" s="16" t="s">
        <v>443</v>
      </c>
      <c r="P2457" s="12" t="s">
        <v>131</v>
      </c>
      <c r="Q2457" s="16">
        <v>2023</v>
      </c>
      <c r="R2457" s="16">
        <v>1</v>
      </c>
      <c r="T2457" s="16">
        <v>0</v>
      </c>
      <c r="V2457" s="12" t="s">
        <v>204</v>
      </c>
      <c r="W2457" s="12" t="s">
        <v>204</v>
      </c>
      <c r="X2457" s="16">
        <v>1</v>
      </c>
      <c r="Y2457" s="16">
        <v>6</v>
      </c>
      <c r="Z2457" s="16">
        <v>1</v>
      </c>
      <c r="AA2457" s="16">
        <f t="shared" si="506"/>
        <v>120</v>
      </c>
      <c r="AB2457" s="16" t="s">
        <v>2404</v>
      </c>
      <c r="AC2457" s="16" t="s">
        <v>2416</v>
      </c>
      <c r="AD2457" s="16">
        <f t="shared" si="490"/>
        <v>42000</v>
      </c>
      <c r="AE2457" s="16">
        <f t="shared" si="491"/>
        <v>350</v>
      </c>
      <c r="AF2457" s="16">
        <f t="shared" si="492"/>
        <v>131250</v>
      </c>
      <c r="AG2457" s="16">
        <f t="shared" si="493"/>
        <v>100</v>
      </c>
      <c r="AH2457" s="12">
        <f t="shared" si="494"/>
        <v>0</v>
      </c>
      <c r="AI2457" s="16">
        <f t="shared" si="495"/>
        <v>7</v>
      </c>
      <c r="AJ2457" s="16">
        <f t="shared" si="496"/>
        <v>24150</v>
      </c>
      <c r="AK2457" s="16">
        <f t="shared" si="497"/>
        <v>500</v>
      </c>
      <c r="AL2457" s="16">
        <f t="shared" si="498"/>
        <v>5000</v>
      </c>
      <c r="AM2457" s="16">
        <f t="shared" si="499"/>
        <v>71000</v>
      </c>
      <c r="AN2457" s="16">
        <f t="shared" si="500"/>
        <v>273400</v>
      </c>
      <c r="AO2457" s="12" t="s">
        <v>1486</v>
      </c>
      <c r="AP2457" s="16">
        <v>1</v>
      </c>
      <c r="AQ2457" s="16" t="s">
        <v>204</v>
      </c>
      <c r="AS2457" s="16" t="s">
        <v>2422</v>
      </c>
      <c r="AT2457" s="16" t="s">
        <v>2418</v>
      </c>
      <c r="AU2457" t="s">
        <v>2384</v>
      </c>
      <c r="AV2457" s="15" t="s">
        <v>2635</v>
      </c>
      <c r="AW2457" s="16" t="s">
        <v>2386</v>
      </c>
      <c r="AX2457" s="16" t="s">
        <v>204</v>
      </c>
      <c r="AY2457" s="16" t="s">
        <v>207</v>
      </c>
      <c r="AZ2457" s="16" t="s">
        <v>207</v>
      </c>
      <c r="BA2457" s="16" t="s">
        <v>207</v>
      </c>
      <c r="BB2457" s="16" t="s">
        <v>207</v>
      </c>
      <c r="BC2457" s="16">
        <v>1</v>
      </c>
      <c r="BD2457" s="16">
        <f t="shared" si="501"/>
        <v>3.5</v>
      </c>
      <c r="BE2457" s="16">
        <f t="shared" si="502"/>
        <v>1708.75</v>
      </c>
      <c r="BG2457" s="16">
        <f t="shared" si="503"/>
        <v>1200</v>
      </c>
      <c r="BH2457" s="16">
        <f t="shared" si="504"/>
        <v>640</v>
      </c>
      <c r="BI2457" s="16">
        <f t="shared" si="505"/>
        <v>8</v>
      </c>
    </row>
    <row r="2458" spans="1:61" x14ac:dyDescent="0.35">
      <c r="A2458">
        <v>2457</v>
      </c>
      <c r="B2458" t="s">
        <v>360</v>
      </c>
      <c r="C2458" t="s">
        <v>9070</v>
      </c>
      <c r="D2458" s="15" t="s">
        <v>2710</v>
      </c>
      <c r="E2458" s="12" t="s">
        <v>98</v>
      </c>
      <c r="G2458" s="12" t="s">
        <v>2567</v>
      </c>
      <c r="H2458" s="12" t="s">
        <v>2414</v>
      </c>
      <c r="I2458" s="12" t="s">
        <v>92</v>
      </c>
      <c r="J2458" s="12" t="s">
        <v>2401</v>
      </c>
      <c r="K2458" s="12" t="s">
        <v>5619</v>
      </c>
      <c r="N2458" s="16" t="s">
        <v>206</v>
      </c>
      <c r="O2458" s="16" t="s">
        <v>443</v>
      </c>
      <c r="P2458" s="12" t="s">
        <v>131</v>
      </c>
      <c r="Q2458" s="16">
        <v>2023</v>
      </c>
      <c r="R2458" s="16">
        <v>1</v>
      </c>
      <c r="T2458" s="16">
        <v>0</v>
      </c>
      <c r="V2458" s="12" t="s">
        <v>204</v>
      </c>
      <c r="W2458" s="12" t="s">
        <v>204</v>
      </c>
      <c r="X2458" s="16">
        <v>1</v>
      </c>
      <c r="Y2458" s="16">
        <v>5</v>
      </c>
      <c r="Z2458" s="16">
        <v>1</v>
      </c>
      <c r="AA2458" s="16">
        <f t="shared" si="506"/>
        <v>120</v>
      </c>
      <c r="AB2458" s="16" t="s">
        <v>2404</v>
      </c>
      <c r="AC2458" s="16" t="s">
        <v>2416</v>
      </c>
      <c r="AD2458" s="16">
        <f t="shared" si="490"/>
        <v>42000</v>
      </c>
      <c r="AE2458" s="16">
        <f t="shared" si="491"/>
        <v>350</v>
      </c>
      <c r="AF2458" s="16">
        <f t="shared" si="492"/>
        <v>131250</v>
      </c>
      <c r="AG2458" s="16">
        <f t="shared" si="493"/>
        <v>100</v>
      </c>
      <c r="AH2458" s="12">
        <f t="shared" si="494"/>
        <v>0</v>
      </c>
      <c r="AI2458" s="16">
        <f t="shared" si="495"/>
        <v>7</v>
      </c>
      <c r="AJ2458" s="16">
        <f t="shared" si="496"/>
        <v>24150</v>
      </c>
      <c r="AK2458" s="16">
        <f t="shared" si="497"/>
        <v>500</v>
      </c>
      <c r="AL2458" s="16">
        <f t="shared" si="498"/>
        <v>5000</v>
      </c>
      <c r="AM2458" s="16">
        <f t="shared" si="499"/>
        <v>71000</v>
      </c>
      <c r="AN2458" s="16">
        <f t="shared" si="500"/>
        <v>273400</v>
      </c>
      <c r="AO2458" s="12" t="s">
        <v>1486</v>
      </c>
      <c r="AP2458" s="16">
        <v>1</v>
      </c>
      <c r="AQ2458" s="16" t="s">
        <v>204</v>
      </c>
      <c r="AS2458" s="16" t="s">
        <v>2422</v>
      </c>
      <c r="AT2458" s="16" t="s">
        <v>2418</v>
      </c>
      <c r="AU2458" t="s">
        <v>2384</v>
      </c>
      <c r="AV2458" s="15" t="s">
        <v>2635</v>
      </c>
      <c r="AW2458" s="16" t="s">
        <v>2386</v>
      </c>
      <c r="AX2458" s="16" t="s">
        <v>204</v>
      </c>
      <c r="AY2458" s="16" t="s">
        <v>207</v>
      </c>
      <c r="AZ2458" s="16" t="s">
        <v>207</v>
      </c>
      <c r="BA2458" s="16" t="s">
        <v>207</v>
      </c>
      <c r="BB2458" s="16" t="s">
        <v>207</v>
      </c>
      <c r="BC2458" s="16">
        <v>1</v>
      </c>
      <c r="BD2458" s="16">
        <f t="shared" si="501"/>
        <v>3.5</v>
      </c>
      <c r="BE2458" s="16">
        <f t="shared" si="502"/>
        <v>1708.75</v>
      </c>
      <c r="BG2458" s="16">
        <f t="shared" si="503"/>
        <v>1200</v>
      </c>
      <c r="BH2458" s="16">
        <f t="shared" si="504"/>
        <v>640</v>
      </c>
      <c r="BI2458" s="16">
        <f t="shared" si="505"/>
        <v>8</v>
      </c>
    </row>
    <row r="2459" spans="1:61" x14ac:dyDescent="0.35">
      <c r="A2459">
        <v>2458</v>
      </c>
      <c r="B2459" t="s">
        <v>360</v>
      </c>
      <c r="C2459" t="s">
        <v>9071</v>
      </c>
      <c r="D2459" s="15" t="s">
        <v>2711</v>
      </c>
      <c r="E2459" s="12" t="s">
        <v>98</v>
      </c>
      <c r="G2459" s="12" t="s">
        <v>2567</v>
      </c>
      <c r="H2459" s="12" t="s">
        <v>2414</v>
      </c>
      <c r="I2459" s="12" t="s">
        <v>92</v>
      </c>
      <c r="J2459" s="12" t="s">
        <v>2401</v>
      </c>
      <c r="K2459" s="12" t="s">
        <v>5619</v>
      </c>
      <c r="N2459" s="16" t="s">
        <v>206</v>
      </c>
      <c r="O2459" s="16" t="s">
        <v>443</v>
      </c>
      <c r="P2459" s="12" t="s">
        <v>131</v>
      </c>
      <c r="Q2459" s="16">
        <v>2023</v>
      </c>
      <c r="R2459" s="16">
        <v>0.5</v>
      </c>
      <c r="T2459" s="16">
        <v>0</v>
      </c>
      <c r="V2459" s="12" t="s">
        <v>204</v>
      </c>
      <c r="W2459" s="12" t="s">
        <v>204</v>
      </c>
      <c r="X2459" s="16">
        <v>1</v>
      </c>
      <c r="Y2459" s="16">
        <v>6</v>
      </c>
      <c r="Z2459" s="16">
        <v>0.5</v>
      </c>
      <c r="AA2459" s="16">
        <f t="shared" si="506"/>
        <v>60</v>
      </c>
      <c r="AB2459" s="16" t="s">
        <v>2404</v>
      </c>
      <c r="AC2459" s="16" t="s">
        <v>2416</v>
      </c>
      <c r="AD2459" s="16">
        <f t="shared" si="490"/>
        <v>21000</v>
      </c>
      <c r="AE2459" s="16">
        <f t="shared" si="491"/>
        <v>175</v>
      </c>
      <c r="AF2459" s="16">
        <f t="shared" si="492"/>
        <v>65625</v>
      </c>
      <c r="AG2459" s="16">
        <f t="shared" si="493"/>
        <v>50</v>
      </c>
      <c r="AH2459" s="12">
        <f t="shared" si="494"/>
        <v>0</v>
      </c>
      <c r="AI2459" s="16">
        <f t="shared" si="495"/>
        <v>3.5</v>
      </c>
      <c r="AJ2459" s="16">
        <f t="shared" si="496"/>
        <v>12075</v>
      </c>
      <c r="AK2459" s="16">
        <f t="shared" si="497"/>
        <v>250</v>
      </c>
      <c r="AL2459" s="16">
        <f t="shared" si="498"/>
        <v>2500</v>
      </c>
      <c r="AM2459" s="16">
        <f t="shared" si="499"/>
        <v>35500</v>
      </c>
      <c r="AN2459" s="16">
        <f t="shared" si="500"/>
        <v>136700</v>
      </c>
      <c r="AO2459" s="12" t="s">
        <v>1486</v>
      </c>
      <c r="AP2459" s="16">
        <v>0.5</v>
      </c>
      <c r="AQ2459" s="16" t="s">
        <v>204</v>
      </c>
      <c r="AS2459" s="16" t="s">
        <v>2422</v>
      </c>
      <c r="AT2459" s="16" t="s">
        <v>2418</v>
      </c>
      <c r="AU2459" t="s">
        <v>2384</v>
      </c>
      <c r="AV2459" s="15" t="s">
        <v>2635</v>
      </c>
      <c r="AW2459" s="16" t="s">
        <v>2386</v>
      </c>
      <c r="AX2459" s="16" t="s">
        <v>204</v>
      </c>
      <c r="AY2459" s="16" t="s">
        <v>207</v>
      </c>
      <c r="AZ2459" s="16" t="s">
        <v>207</v>
      </c>
      <c r="BA2459" s="16" t="s">
        <v>207</v>
      </c>
      <c r="BB2459" s="16" t="s">
        <v>207</v>
      </c>
      <c r="BC2459" s="16">
        <v>0.5</v>
      </c>
      <c r="BD2459" s="16">
        <f t="shared" si="501"/>
        <v>1.75</v>
      </c>
      <c r="BE2459" s="16">
        <f t="shared" si="502"/>
        <v>854.375</v>
      </c>
      <c r="BG2459" s="16">
        <f t="shared" si="503"/>
        <v>600</v>
      </c>
      <c r="BH2459" s="16">
        <f t="shared" si="504"/>
        <v>320</v>
      </c>
      <c r="BI2459" s="16">
        <f t="shared" si="505"/>
        <v>4</v>
      </c>
    </row>
    <row r="2460" spans="1:61" x14ac:dyDescent="0.35">
      <c r="A2460">
        <v>2459</v>
      </c>
      <c r="B2460" t="s">
        <v>360</v>
      </c>
      <c r="C2460" t="s">
        <v>9072</v>
      </c>
      <c r="D2460" s="15" t="s">
        <v>2712</v>
      </c>
      <c r="E2460" s="12" t="s">
        <v>98</v>
      </c>
      <c r="G2460" s="12" t="s">
        <v>2567</v>
      </c>
      <c r="H2460" s="12" t="s">
        <v>2414</v>
      </c>
      <c r="I2460" s="12" t="s">
        <v>92</v>
      </c>
      <c r="J2460" s="12" t="s">
        <v>2401</v>
      </c>
      <c r="K2460" s="12" t="s">
        <v>5619</v>
      </c>
      <c r="N2460" s="16" t="s">
        <v>206</v>
      </c>
      <c r="O2460" s="16" t="s">
        <v>443</v>
      </c>
      <c r="P2460" s="12" t="s">
        <v>131</v>
      </c>
      <c r="Q2460" s="16">
        <v>2023</v>
      </c>
      <c r="R2460" s="16">
        <v>2</v>
      </c>
      <c r="T2460" s="16">
        <v>0</v>
      </c>
      <c r="V2460" s="12" t="s">
        <v>204</v>
      </c>
      <c r="W2460" s="12" t="s">
        <v>204</v>
      </c>
      <c r="X2460" s="16">
        <v>1</v>
      </c>
      <c r="Y2460" s="16">
        <v>3</v>
      </c>
      <c r="Z2460" s="16">
        <v>2</v>
      </c>
      <c r="AA2460" s="16">
        <f t="shared" si="506"/>
        <v>240</v>
      </c>
      <c r="AB2460" s="16" t="s">
        <v>2404</v>
      </c>
      <c r="AC2460" s="16" t="s">
        <v>2416</v>
      </c>
      <c r="AD2460" s="16">
        <f t="shared" si="490"/>
        <v>84000</v>
      </c>
      <c r="AE2460" s="16">
        <f t="shared" si="491"/>
        <v>700</v>
      </c>
      <c r="AF2460" s="16">
        <f t="shared" si="492"/>
        <v>262500</v>
      </c>
      <c r="AG2460" s="16">
        <f t="shared" si="493"/>
        <v>200</v>
      </c>
      <c r="AH2460" s="12">
        <f t="shared" si="494"/>
        <v>0</v>
      </c>
      <c r="AI2460" s="16">
        <f t="shared" si="495"/>
        <v>14</v>
      </c>
      <c r="AJ2460" s="16">
        <f t="shared" si="496"/>
        <v>48300</v>
      </c>
      <c r="AK2460" s="16">
        <f t="shared" si="497"/>
        <v>1000</v>
      </c>
      <c r="AL2460" s="16">
        <f t="shared" si="498"/>
        <v>10000</v>
      </c>
      <c r="AM2460" s="16">
        <f t="shared" si="499"/>
        <v>142000</v>
      </c>
      <c r="AN2460" s="16">
        <f t="shared" si="500"/>
        <v>546800</v>
      </c>
      <c r="AO2460" s="12" t="s">
        <v>1486</v>
      </c>
      <c r="AP2460" s="16">
        <v>2</v>
      </c>
      <c r="AQ2460" s="16" t="s">
        <v>204</v>
      </c>
      <c r="AS2460" s="16" t="s">
        <v>2422</v>
      </c>
      <c r="AT2460" s="16" t="s">
        <v>2418</v>
      </c>
      <c r="AU2460" t="s">
        <v>2384</v>
      </c>
      <c r="AV2460" s="15" t="s">
        <v>2635</v>
      </c>
      <c r="AW2460" s="16" t="s">
        <v>2386</v>
      </c>
      <c r="AX2460" s="16" t="s">
        <v>204</v>
      </c>
      <c r="AY2460" s="16" t="s">
        <v>207</v>
      </c>
      <c r="AZ2460" s="16" t="s">
        <v>207</v>
      </c>
      <c r="BA2460" s="16" t="s">
        <v>207</v>
      </c>
      <c r="BB2460" s="16" t="s">
        <v>207</v>
      </c>
      <c r="BC2460" s="16">
        <v>2</v>
      </c>
      <c r="BD2460" s="16">
        <f t="shared" si="501"/>
        <v>7</v>
      </c>
      <c r="BE2460" s="16">
        <f t="shared" si="502"/>
        <v>3417.5</v>
      </c>
      <c r="BG2460" s="16">
        <f t="shared" si="503"/>
        <v>2400</v>
      </c>
      <c r="BH2460" s="16">
        <f t="shared" si="504"/>
        <v>1280</v>
      </c>
      <c r="BI2460" s="16">
        <f t="shared" si="505"/>
        <v>16</v>
      </c>
    </row>
    <row r="2461" spans="1:61" x14ac:dyDescent="0.35">
      <c r="A2461">
        <v>2460</v>
      </c>
      <c r="B2461" t="s">
        <v>360</v>
      </c>
      <c r="C2461" t="s">
        <v>9073</v>
      </c>
      <c r="D2461" s="15" t="s">
        <v>2713</v>
      </c>
      <c r="E2461" s="12" t="s">
        <v>98</v>
      </c>
      <c r="G2461" s="12" t="s">
        <v>2567</v>
      </c>
      <c r="H2461" s="12" t="s">
        <v>2414</v>
      </c>
      <c r="I2461" s="12" t="s">
        <v>92</v>
      </c>
      <c r="J2461" s="12" t="s">
        <v>2401</v>
      </c>
      <c r="K2461" s="12" t="s">
        <v>5619</v>
      </c>
      <c r="N2461" s="16" t="s">
        <v>206</v>
      </c>
      <c r="O2461" s="16" t="s">
        <v>443</v>
      </c>
      <c r="P2461" s="12" t="s">
        <v>131</v>
      </c>
      <c r="Q2461" s="16">
        <v>2023</v>
      </c>
      <c r="R2461" s="16">
        <v>1.18</v>
      </c>
      <c r="T2461" s="16">
        <v>0</v>
      </c>
      <c r="V2461" s="12" t="s">
        <v>204</v>
      </c>
      <c r="W2461" s="12" t="s">
        <v>204</v>
      </c>
      <c r="X2461" s="16">
        <v>1</v>
      </c>
      <c r="Y2461" s="16">
        <v>5</v>
      </c>
      <c r="Z2461" s="16">
        <v>1.18</v>
      </c>
      <c r="AA2461" s="16">
        <f t="shared" si="506"/>
        <v>141.6</v>
      </c>
      <c r="AB2461" s="16" t="s">
        <v>2404</v>
      </c>
      <c r="AC2461" s="16" t="s">
        <v>2416</v>
      </c>
      <c r="AD2461" s="16">
        <f t="shared" si="490"/>
        <v>49560</v>
      </c>
      <c r="AE2461" s="16">
        <f t="shared" si="491"/>
        <v>413</v>
      </c>
      <c r="AF2461" s="16">
        <f t="shared" si="492"/>
        <v>154875</v>
      </c>
      <c r="AG2461" s="16">
        <f t="shared" si="493"/>
        <v>118</v>
      </c>
      <c r="AH2461" s="12">
        <f t="shared" si="494"/>
        <v>0</v>
      </c>
      <c r="AI2461" s="16">
        <f t="shared" si="495"/>
        <v>8.26</v>
      </c>
      <c r="AJ2461" s="16">
        <f t="shared" si="496"/>
        <v>28497</v>
      </c>
      <c r="AK2461" s="16">
        <f t="shared" si="497"/>
        <v>590</v>
      </c>
      <c r="AL2461" s="16">
        <f t="shared" si="498"/>
        <v>5900</v>
      </c>
      <c r="AM2461" s="16">
        <f t="shared" si="499"/>
        <v>83780</v>
      </c>
      <c r="AN2461" s="16">
        <f t="shared" si="500"/>
        <v>322612</v>
      </c>
      <c r="AO2461" s="12" t="s">
        <v>1486</v>
      </c>
      <c r="AP2461" s="16">
        <v>1.18</v>
      </c>
      <c r="AQ2461" s="16" t="s">
        <v>204</v>
      </c>
      <c r="AS2461" s="16" t="s">
        <v>2422</v>
      </c>
      <c r="AT2461" s="16" t="s">
        <v>2418</v>
      </c>
      <c r="AU2461" t="s">
        <v>2384</v>
      </c>
      <c r="AV2461" s="15" t="s">
        <v>2635</v>
      </c>
      <c r="AW2461" s="16" t="s">
        <v>2386</v>
      </c>
      <c r="AX2461" s="16" t="s">
        <v>204</v>
      </c>
      <c r="AY2461" s="16" t="s">
        <v>207</v>
      </c>
      <c r="AZ2461" s="16" t="s">
        <v>207</v>
      </c>
      <c r="BA2461" s="16" t="s">
        <v>207</v>
      </c>
      <c r="BB2461" s="16" t="s">
        <v>207</v>
      </c>
      <c r="BC2461" s="16">
        <v>1.18</v>
      </c>
      <c r="BD2461" s="16">
        <f t="shared" si="501"/>
        <v>4.13</v>
      </c>
      <c r="BE2461" s="16">
        <f t="shared" si="502"/>
        <v>2016.325</v>
      </c>
      <c r="BG2461" s="16">
        <f t="shared" si="503"/>
        <v>1416</v>
      </c>
      <c r="BH2461" s="16">
        <f t="shared" si="504"/>
        <v>755.19999999999993</v>
      </c>
      <c r="BI2461" s="16">
        <f t="shared" si="505"/>
        <v>9.44</v>
      </c>
    </row>
    <row r="2462" spans="1:61" x14ac:dyDescent="0.35">
      <c r="A2462">
        <v>2461</v>
      </c>
      <c r="B2462" t="s">
        <v>360</v>
      </c>
      <c r="C2462" t="s">
        <v>9074</v>
      </c>
      <c r="D2462" s="15" t="s">
        <v>2714</v>
      </c>
      <c r="E2462" s="12" t="s">
        <v>98</v>
      </c>
      <c r="G2462" s="12" t="s">
        <v>2567</v>
      </c>
      <c r="H2462" s="12" t="s">
        <v>2414</v>
      </c>
      <c r="I2462" s="12" t="s">
        <v>92</v>
      </c>
      <c r="J2462" s="12" t="s">
        <v>2401</v>
      </c>
      <c r="K2462" s="12" t="s">
        <v>5619</v>
      </c>
      <c r="N2462" s="16" t="s">
        <v>206</v>
      </c>
      <c r="O2462" s="16" t="s">
        <v>443</v>
      </c>
      <c r="P2462" s="12" t="s">
        <v>131</v>
      </c>
      <c r="Q2462" s="16">
        <v>2023</v>
      </c>
      <c r="R2462" s="16">
        <v>1.5</v>
      </c>
      <c r="T2462" s="16">
        <v>0</v>
      </c>
      <c r="V2462" s="12" t="s">
        <v>204</v>
      </c>
      <c r="W2462" s="12" t="s">
        <v>204</v>
      </c>
      <c r="X2462" s="16">
        <v>1</v>
      </c>
      <c r="Y2462" s="16">
        <v>6</v>
      </c>
      <c r="Z2462" s="16">
        <v>1.5</v>
      </c>
      <c r="AA2462" s="16">
        <f t="shared" si="506"/>
        <v>180</v>
      </c>
      <c r="AB2462" s="16" t="s">
        <v>2404</v>
      </c>
      <c r="AC2462" s="16" t="s">
        <v>2416</v>
      </c>
      <c r="AD2462" s="16">
        <f t="shared" si="490"/>
        <v>63000</v>
      </c>
      <c r="AE2462" s="16">
        <f t="shared" si="491"/>
        <v>525</v>
      </c>
      <c r="AF2462" s="16">
        <f t="shared" si="492"/>
        <v>196875</v>
      </c>
      <c r="AG2462" s="16">
        <f t="shared" si="493"/>
        <v>150</v>
      </c>
      <c r="AH2462" s="12">
        <f t="shared" si="494"/>
        <v>0</v>
      </c>
      <c r="AI2462" s="16">
        <f t="shared" si="495"/>
        <v>10.5</v>
      </c>
      <c r="AJ2462" s="16">
        <f t="shared" si="496"/>
        <v>36225</v>
      </c>
      <c r="AK2462" s="16">
        <f t="shared" si="497"/>
        <v>750</v>
      </c>
      <c r="AL2462" s="16">
        <f t="shared" si="498"/>
        <v>7500</v>
      </c>
      <c r="AM2462" s="16">
        <f t="shared" si="499"/>
        <v>106500</v>
      </c>
      <c r="AN2462" s="16">
        <f t="shared" si="500"/>
        <v>410100</v>
      </c>
      <c r="AO2462" s="12" t="s">
        <v>1486</v>
      </c>
      <c r="AP2462" s="16">
        <v>1.5</v>
      </c>
      <c r="AQ2462" s="16" t="s">
        <v>204</v>
      </c>
      <c r="AS2462" s="16" t="s">
        <v>2422</v>
      </c>
      <c r="AT2462" s="16" t="s">
        <v>2418</v>
      </c>
      <c r="AU2462" t="s">
        <v>2384</v>
      </c>
      <c r="AV2462" s="15" t="s">
        <v>2635</v>
      </c>
      <c r="AW2462" s="16" t="s">
        <v>2386</v>
      </c>
      <c r="AX2462" s="16" t="s">
        <v>204</v>
      </c>
      <c r="AY2462" s="16" t="s">
        <v>207</v>
      </c>
      <c r="AZ2462" s="16" t="s">
        <v>207</v>
      </c>
      <c r="BA2462" s="16" t="s">
        <v>207</v>
      </c>
      <c r="BB2462" s="16" t="s">
        <v>207</v>
      </c>
      <c r="BC2462" s="16">
        <v>1.5</v>
      </c>
      <c r="BD2462" s="16">
        <f t="shared" si="501"/>
        <v>5.25</v>
      </c>
      <c r="BE2462" s="16">
        <f t="shared" si="502"/>
        <v>2563.125</v>
      </c>
      <c r="BG2462" s="16">
        <f t="shared" si="503"/>
        <v>1800</v>
      </c>
      <c r="BH2462" s="16">
        <f t="shared" si="504"/>
        <v>960</v>
      </c>
      <c r="BI2462" s="16">
        <f t="shared" si="505"/>
        <v>12</v>
      </c>
    </row>
    <row r="2463" spans="1:61" x14ac:dyDescent="0.35">
      <c r="A2463">
        <v>2462</v>
      </c>
      <c r="B2463" t="s">
        <v>360</v>
      </c>
      <c r="C2463" t="s">
        <v>9075</v>
      </c>
      <c r="D2463" s="15" t="s">
        <v>2715</v>
      </c>
      <c r="E2463" s="12" t="s">
        <v>98</v>
      </c>
      <c r="G2463" s="12" t="s">
        <v>2567</v>
      </c>
      <c r="H2463" s="12" t="s">
        <v>2414</v>
      </c>
      <c r="I2463" s="12" t="s">
        <v>92</v>
      </c>
      <c r="J2463" s="12" t="s">
        <v>2401</v>
      </c>
      <c r="K2463" s="12" t="s">
        <v>5619</v>
      </c>
      <c r="N2463" s="16" t="s">
        <v>206</v>
      </c>
      <c r="O2463" s="16" t="s">
        <v>443</v>
      </c>
      <c r="P2463" s="12" t="s">
        <v>131</v>
      </c>
      <c r="Q2463" s="16">
        <v>2023</v>
      </c>
      <c r="R2463" s="16">
        <v>0.96</v>
      </c>
      <c r="T2463" s="16">
        <v>0</v>
      </c>
      <c r="V2463" s="12" t="s">
        <v>204</v>
      </c>
      <c r="W2463" s="12" t="s">
        <v>204</v>
      </c>
      <c r="X2463" s="16">
        <v>1</v>
      </c>
      <c r="Y2463" s="16">
        <v>6</v>
      </c>
      <c r="Z2463" s="16">
        <v>0.96</v>
      </c>
      <c r="AA2463" s="16">
        <f t="shared" si="506"/>
        <v>115.19999999999999</v>
      </c>
      <c r="AB2463" s="16" t="s">
        <v>2404</v>
      </c>
      <c r="AC2463" s="16" t="s">
        <v>2416</v>
      </c>
      <c r="AD2463" s="16">
        <f t="shared" si="490"/>
        <v>40319.999999999993</v>
      </c>
      <c r="AE2463" s="16">
        <f t="shared" si="491"/>
        <v>336</v>
      </c>
      <c r="AF2463" s="16">
        <f t="shared" si="492"/>
        <v>126000</v>
      </c>
      <c r="AG2463" s="16">
        <f t="shared" si="493"/>
        <v>96</v>
      </c>
      <c r="AH2463" s="12">
        <f t="shared" si="494"/>
        <v>0</v>
      </c>
      <c r="AI2463" s="16">
        <f t="shared" si="495"/>
        <v>6.72</v>
      </c>
      <c r="AJ2463" s="16">
        <f t="shared" si="496"/>
        <v>23184</v>
      </c>
      <c r="AK2463" s="16">
        <f t="shared" si="497"/>
        <v>480</v>
      </c>
      <c r="AL2463" s="16">
        <f t="shared" si="498"/>
        <v>4800</v>
      </c>
      <c r="AM2463" s="16">
        <f t="shared" si="499"/>
        <v>68160</v>
      </c>
      <c r="AN2463" s="16">
        <f t="shared" si="500"/>
        <v>262464</v>
      </c>
      <c r="AO2463" s="12" t="s">
        <v>1486</v>
      </c>
      <c r="AP2463" s="16">
        <v>0.96</v>
      </c>
      <c r="AQ2463" s="16" t="s">
        <v>204</v>
      </c>
      <c r="AS2463" s="16" t="s">
        <v>2422</v>
      </c>
      <c r="AT2463" s="16" t="s">
        <v>2418</v>
      </c>
      <c r="AU2463" t="s">
        <v>2384</v>
      </c>
      <c r="AV2463" s="15" t="s">
        <v>2635</v>
      </c>
      <c r="AW2463" s="16" t="s">
        <v>2386</v>
      </c>
      <c r="AX2463" s="16" t="s">
        <v>204</v>
      </c>
      <c r="AY2463" s="16" t="s">
        <v>207</v>
      </c>
      <c r="AZ2463" s="16" t="s">
        <v>207</v>
      </c>
      <c r="BA2463" s="16" t="s">
        <v>207</v>
      </c>
      <c r="BB2463" s="16" t="s">
        <v>207</v>
      </c>
      <c r="BC2463" s="16">
        <v>0.96</v>
      </c>
      <c r="BD2463" s="16">
        <f t="shared" si="501"/>
        <v>3.36</v>
      </c>
      <c r="BE2463" s="16">
        <f t="shared" si="502"/>
        <v>1640.4</v>
      </c>
      <c r="BG2463" s="16">
        <f t="shared" si="503"/>
        <v>1152</v>
      </c>
      <c r="BH2463" s="16">
        <f t="shared" si="504"/>
        <v>614.4</v>
      </c>
      <c r="BI2463" s="16">
        <f t="shared" si="505"/>
        <v>7.68</v>
      </c>
    </row>
    <row r="2464" spans="1:61" x14ac:dyDescent="0.35">
      <c r="A2464">
        <v>2463</v>
      </c>
      <c r="B2464" t="s">
        <v>360</v>
      </c>
      <c r="C2464" t="s">
        <v>9076</v>
      </c>
      <c r="D2464" s="15" t="s">
        <v>2716</v>
      </c>
      <c r="E2464" s="12" t="s">
        <v>98</v>
      </c>
      <c r="G2464" s="12" t="s">
        <v>2567</v>
      </c>
      <c r="H2464" s="12" t="s">
        <v>2414</v>
      </c>
      <c r="I2464" s="12" t="s">
        <v>92</v>
      </c>
      <c r="J2464" s="12" t="s">
        <v>2401</v>
      </c>
      <c r="K2464" s="12" t="s">
        <v>5619</v>
      </c>
      <c r="N2464" s="16" t="s">
        <v>206</v>
      </c>
      <c r="O2464" s="16" t="s">
        <v>443</v>
      </c>
      <c r="P2464" s="12" t="s">
        <v>131</v>
      </c>
      <c r="Q2464" s="16">
        <v>2023</v>
      </c>
      <c r="R2464" s="16">
        <v>1.7</v>
      </c>
      <c r="T2464" s="16">
        <v>0</v>
      </c>
      <c r="V2464" s="12" t="s">
        <v>204</v>
      </c>
      <c r="W2464" s="12" t="s">
        <v>204</v>
      </c>
      <c r="X2464" s="16">
        <v>1</v>
      </c>
      <c r="Y2464" s="16">
        <v>7</v>
      </c>
      <c r="Z2464" s="16">
        <v>1.7</v>
      </c>
      <c r="AA2464" s="16">
        <f t="shared" si="506"/>
        <v>204</v>
      </c>
      <c r="AB2464" s="16" t="s">
        <v>2404</v>
      </c>
      <c r="AC2464" s="16" t="s">
        <v>2416</v>
      </c>
      <c r="AD2464" s="16">
        <f t="shared" si="490"/>
        <v>71400</v>
      </c>
      <c r="AE2464" s="16">
        <f t="shared" si="491"/>
        <v>595</v>
      </c>
      <c r="AF2464" s="16">
        <f t="shared" si="492"/>
        <v>223125</v>
      </c>
      <c r="AG2464" s="16">
        <f t="shared" si="493"/>
        <v>170</v>
      </c>
      <c r="AH2464" s="12">
        <f t="shared" si="494"/>
        <v>0</v>
      </c>
      <c r="AI2464" s="16">
        <f t="shared" si="495"/>
        <v>11.9</v>
      </c>
      <c r="AJ2464" s="16">
        <f t="shared" si="496"/>
        <v>41055</v>
      </c>
      <c r="AK2464" s="16">
        <f t="shared" si="497"/>
        <v>850</v>
      </c>
      <c r="AL2464" s="16">
        <f t="shared" si="498"/>
        <v>8500</v>
      </c>
      <c r="AM2464" s="16">
        <f t="shared" si="499"/>
        <v>120700</v>
      </c>
      <c r="AN2464" s="16">
        <f t="shared" si="500"/>
        <v>464780</v>
      </c>
      <c r="AO2464" s="12" t="s">
        <v>1486</v>
      </c>
      <c r="AP2464" s="16">
        <v>1.7</v>
      </c>
      <c r="AQ2464" s="16" t="s">
        <v>204</v>
      </c>
      <c r="AS2464" s="16" t="s">
        <v>2422</v>
      </c>
      <c r="AT2464" s="16" t="s">
        <v>2418</v>
      </c>
      <c r="AU2464" t="s">
        <v>2384</v>
      </c>
      <c r="AV2464" s="15" t="s">
        <v>2635</v>
      </c>
      <c r="AW2464" s="16" t="s">
        <v>2386</v>
      </c>
      <c r="AX2464" s="16" t="s">
        <v>204</v>
      </c>
      <c r="AY2464" s="16" t="s">
        <v>207</v>
      </c>
      <c r="AZ2464" s="16" t="s">
        <v>207</v>
      </c>
      <c r="BA2464" s="16" t="s">
        <v>207</v>
      </c>
      <c r="BB2464" s="16" t="s">
        <v>207</v>
      </c>
      <c r="BC2464" s="16">
        <v>1.7</v>
      </c>
      <c r="BD2464" s="16">
        <f t="shared" si="501"/>
        <v>5.95</v>
      </c>
      <c r="BE2464" s="16">
        <f t="shared" si="502"/>
        <v>2904.875</v>
      </c>
      <c r="BG2464" s="16">
        <f t="shared" si="503"/>
        <v>2040</v>
      </c>
      <c r="BH2464" s="16">
        <f t="shared" si="504"/>
        <v>1088</v>
      </c>
      <c r="BI2464" s="16">
        <f t="shared" si="505"/>
        <v>13.6</v>
      </c>
    </row>
    <row r="2465" spans="1:61" x14ac:dyDescent="0.35">
      <c r="A2465">
        <v>2464</v>
      </c>
      <c r="B2465" t="s">
        <v>360</v>
      </c>
      <c r="C2465" t="s">
        <v>9077</v>
      </c>
      <c r="D2465" s="15" t="s">
        <v>2717</v>
      </c>
      <c r="E2465" s="12" t="s">
        <v>98</v>
      </c>
      <c r="G2465" s="12" t="s">
        <v>2567</v>
      </c>
      <c r="H2465" s="12" t="s">
        <v>2414</v>
      </c>
      <c r="I2465" s="12" t="s">
        <v>92</v>
      </c>
      <c r="J2465" s="12" t="s">
        <v>2401</v>
      </c>
      <c r="K2465" s="12" t="s">
        <v>5619</v>
      </c>
      <c r="N2465" s="16" t="s">
        <v>206</v>
      </c>
      <c r="O2465" s="16" t="s">
        <v>443</v>
      </c>
      <c r="P2465" s="12" t="s">
        <v>131</v>
      </c>
      <c r="Q2465" s="16">
        <v>2023</v>
      </c>
      <c r="R2465" s="16">
        <v>2.89</v>
      </c>
      <c r="T2465" s="16">
        <v>0</v>
      </c>
      <c r="V2465" s="12" t="s">
        <v>204</v>
      </c>
      <c r="W2465" s="12" t="s">
        <v>204</v>
      </c>
      <c r="X2465" s="16">
        <v>1</v>
      </c>
      <c r="Y2465" s="16">
        <v>3</v>
      </c>
      <c r="Z2465" s="16">
        <v>2.89</v>
      </c>
      <c r="AA2465" s="16">
        <f t="shared" si="506"/>
        <v>346.8</v>
      </c>
      <c r="AB2465" s="16" t="s">
        <v>2404</v>
      </c>
      <c r="AC2465" s="16" t="s">
        <v>2416</v>
      </c>
      <c r="AD2465" s="16">
        <f t="shared" si="490"/>
        <v>121380</v>
      </c>
      <c r="AE2465" s="16">
        <f t="shared" si="491"/>
        <v>1011.5</v>
      </c>
      <c r="AF2465" s="16">
        <f t="shared" si="492"/>
        <v>379312.5</v>
      </c>
      <c r="AG2465" s="16">
        <f t="shared" si="493"/>
        <v>289</v>
      </c>
      <c r="AH2465" s="12">
        <f t="shared" si="494"/>
        <v>0</v>
      </c>
      <c r="AI2465" s="16">
        <f t="shared" si="495"/>
        <v>20.23</v>
      </c>
      <c r="AJ2465" s="16">
        <f t="shared" si="496"/>
        <v>69793.5</v>
      </c>
      <c r="AK2465" s="16">
        <f t="shared" si="497"/>
        <v>1445</v>
      </c>
      <c r="AL2465" s="16">
        <f t="shared" si="498"/>
        <v>14450</v>
      </c>
      <c r="AM2465" s="16">
        <f t="shared" si="499"/>
        <v>205190</v>
      </c>
      <c r="AN2465" s="16">
        <f t="shared" si="500"/>
        <v>790126</v>
      </c>
      <c r="AO2465" s="12" t="s">
        <v>1486</v>
      </c>
      <c r="AP2465" s="16">
        <v>2.89</v>
      </c>
      <c r="AQ2465" s="16" t="s">
        <v>204</v>
      </c>
      <c r="AS2465" s="16" t="s">
        <v>2422</v>
      </c>
      <c r="AT2465" s="16" t="s">
        <v>2418</v>
      </c>
      <c r="AU2465" t="s">
        <v>2384</v>
      </c>
      <c r="AV2465" s="15" t="s">
        <v>2635</v>
      </c>
      <c r="AW2465" s="16" t="s">
        <v>2386</v>
      </c>
      <c r="AX2465" s="16" t="s">
        <v>204</v>
      </c>
      <c r="AY2465" s="16" t="s">
        <v>207</v>
      </c>
      <c r="AZ2465" s="16" t="s">
        <v>207</v>
      </c>
      <c r="BA2465" s="16" t="s">
        <v>207</v>
      </c>
      <c r="BB2465" s="16" t="s">
        <v>207</v>
      </c>
      <c r="BC2465" s="16">
        <v>2.89</v>
      </c>
      <c r="BD2465" s="16">
        <f t="shared" si="501"/>
        <v>10.115</v>
      </c>
      <c r="BE2465" s="16">
        <f t="shared" si="502"/>
        <v>4938.2875000000004</v>
      </c>
      <c r="BG2465" s="16">
        <f t="shared" si="503"/>
        <v>3468</v>
      </c>
      <c r="BH2465" s="16">
        <f t="shared" si="504"/>
        <v>1849.6000000000001</v>
      </c>
      <c r="BI2465" s="16">
        <f t="shared" si="505"/>
        <v>23.12</v>
      </c>
    </row>
    <row r="2466" spans="1:61" x14ac:dyDescent="0.35">
      <c r="A2466">
        <v>2465</v>
      </c>
      <c r="B2466" t="s">
        <v>360</v>
      </c>
      <c r="C2466" t="s">
        <v>9078</v>
      </c>
      <c r="D2466" s="15" t="s">
        <v>2718</v>
      </c>
      <c r="E2466" s="12" t="s">
        <v>98</v>
      </c>
      <c r="G2466" s="12" t="s">
        <v>2567</v>
      </c>
      <c r="H2466" s="12" t="s">
        <v>2414</v>
      </c>
      <c r="I2466" s="12" t="s">
        <v>92</v>
      </c>
      <c r="J2466" s="12" t="s">
        <v>2401</v>
      </c>
      <c r="K2466" s="12" t="s">
        <v>5619</v>
      </c>
      <c r="N2466" s="16" t="s">
        <v>206</v>
      </c>
      <c r="O2466" s="16" t="s">
        <v>443</v>
      </c>
      <c r="P2466" s="12" t="s">
        <v>131</v>
      </c>
      <c r="Q2466" s="16">
        <v>2023</v>
      </c>
      <c r="R2466" s="16">
        <v>2.23</v>
      </c>
      <c r="T2466" s="16">
        <v>0</v>
      </c>
      <c r="V2466" s="12" t="s">
        <v>204</v>
      </c>
      <c r="W2466" s="12" t="s">
        <v>204</v>
      </c>
      <c r="X2466" s="16">
        <v>1</v>
      </c>
      <c r="Y2466" s="16">
        <v>2</v>
      </c>
      <c r="Z2466" s="16">
        <v>2.23</v>
      </c>
      <c r="AA2466" s="16">
        <f t="shared" si="506"/>
        <v>267.60000000000002</v>
      </c>
      <c r="AB2466" s="16" t="s">
        <v>2404</v>
      </c>
      <c r="AC2466" s="16" t="s">
        <v>2416</v>
      </c>
      <c r="AD2466" s="16">
        <f t="shared" si="490"/>
        <v>93660.000000000015</v>
      </c>
      <c r="AE2466" s="16">
        <f t="shared" si="491"/>
        <v>780.5</v>
      </c>
      <c r="AF2466" s="16">
        <f t="shared" si="492"/>
        <v>292687.5</v>
      </c>
      <c r="AG2466" s="16">
        <f t="shared" si="493"/>
        <v>223</v>
      </c>
      <c r="AH2466" s="12">
        <f t="shared" si="494"/>
        <v>0</v>
      </c>
      <c r="AI2466" s="16">
        <f t="shared" si="495"/>
        <v>15.61</v>
      </c>
      <c r="AJ2466" s="16">
        <f t="shared" si="496"/>
        <v>53854.5</v>
      </c>
      <c r="AK2466" s="16">
        <f t="shared" si="497"/>
        <v>1115</v>
      </c>
      <c r="AL2466" s="16">
        <f t="shared" si="498"/>
        <v>11150</v>
      </c>
      <c r="AM2466" s="16">
        <f t="shared" si="499"/>
        <v>158330</v>
      </c>
      <c r="AN2466" s="16">
        <f t="shared" si="500"/>
        <v>609682</v>
      </c>
      <c r="AO2466" s="12" t="s">
        <v>1486</v>
      </c>
      <c r="AP2466" s="16">
        <v>2.23</v>
      </c>
      <c r="AQ2466" s="16" t="s">
        <v>204</v>
      </c>
      <c r="AS2466" s="16" t="s">
        <v>2422</v>
      </c>
      <c r="AT2466" s="16" t="s">
        <v>2418</v>
      </c>
      <c r="AU2466" t="s">
        <v>2384</v>
      </c>
      <c r="AV2466" s="15" t="s">
        <v>2635</v>
      </c>
      <c r="AW2466" s="16" t="s">
        <v>2386</v>
      </c>
      <c r="AX2466" s="16" t="s">
        <v>204</v>
      </c>
      <c r="AY2466" s="16" t="s">
        <v>207</v>
      </c>
      <c r="AZ2466" s="16" t="s">
        <v>207</v>
      </c>
      <c r="BA2466" s="16" t="s">
        <v>207</v>
      </c>
      <c r="BB2466" s="16" t="s">
        <v>207</v>
      </c>
      <c r="BC2466" s="16">
        <v>2.23</v>
      </c>
      <c r="BD2466" s="16">
        <f t="shared" si="501"/>
        <v>7.8049999999999997</v>
      </c>
      <c r="BE2466" s="16">
        <f t="shared" si="502"/>
        <v>3810.5124999999998</v>
      </c>
      <c r="BG2466" s="16">
        <f t="shared" si="503"/>
        <v>2676</v>
      </c>
      <c r="BH2466" s="16">
        <f t="shared" si="504"/>
        <v>1427.2</v>
      </c>
      <c r="BI2466" s="16">
        <f t="shared" si="505"/>
        <v>17.84</v>
      </c>
    </row>
    <row r="2467" spans="1:61" x14ac:dyDescent="0.35">
      <c r="A2467">
        <v>2466</v>
      </c>
      <c r="B2467" t="s">
        <v>360</v>
      </c>
      <c r="C2467" t="s">
        <v>9079</v>
      </c>
      <c r="D2467" s="15" t="s">
        <v>2719</v>
      </c>
      <c r="E2467" s="12" t="s">
        <v>98</v>
      </c>
      <c r="G2467" s="12" t="s">
        <v>2567</v>
      </c>
      <c r="H2467" s="12" t="s">
        <v>2414</v>
      </c>
      <c r="I2467" s="12" t="s">
        <v>92</v>
      </c>
      <c r="J2467" s="12" t="s">
        <v>2401</v>
      </c>
      <c r="K2467" s="12" t="s">
        <v>5619</v>
      </c>
      <c r="N2467" s="16" t="s">
        <v>206</v>
      </c>
      <c r="O2467" s="16" t="s">
        <v>443</v>
      </c>
      <c r="P2467" s="12" t="s">
        <v>131</v>
      </c>
      <c r="Q2467" s="16">
        <v>2023</v>
      </c>
      <c r="R2467" s="16">
        <v>1.0900000000000001</v>
      </c>
      <c r="T2467" s="16">
        <v>0</v>
      </c>
      <c r="V2467" s="12" t="s">
        <v>204</v>
      </c>
      <c r="W2467" s="12" t="s">
        <v>204</v>
      </c>
      <c r="X2467" s="16">
        <v>1</v>
      </c>
      <c r="Y2467" s="16">
        <v>1</v>
      </c>
      <c r="Z2467" s="16">
        <v>1.0900000000000001</v>
      </c>
      <c r="AA2467" s="16">
        <f t="shared" si="506"/>
        <v>130.80000000000001</v>
      </c>
      <c r="AB2467" s="16" t="s">
        <v>2404</v>
      </c>
      <c r="AC2467" s="16" t="s">
        <v>2416</v>
      </c>
      <c r="AD2467" s="16">
        <f t="shared" si="490"/>
        <v>45780.000000000007</v>
      </c>
      <c r="AE2467" s="16">
        <f t="shared" si="491"/>
        <v>381.5</v>
      </c>
      <c r="AF2467" s="16">
        <f t="shared" si="492"/>
        <v>143062.5</v>
      </c>
      <c r="AG2467" s="16">
        <f t="shared" si="493"/>
        <v>109.00000000000001</v>
      </c>
      <c r="AH2467" s="12">
        <f t="shared" si="494"/>
        <v>0</v>
      </c>
      <c r="AI2467" s="16">
        <f t="shared" si="495"/>
        <v>7.6300000000000008</v>
      </c>
      <c r="AJ2467" s="16">
        <f t="shared" si="496"/>
        <v>26323.500000000004</v>
      </c>
      <c r="AK2467" s="16">
        <f t="shared" si="497"/>
        <v>545</v>
      </c>
      <c r="AL2467" s="16">
        <f t="shared" si="498"/>
        <v>5450</v>
      </c>
      <c r="AM2467" s="16">
        <f t="shared" si="499"/>
        <v>77390</v>
      </c>
      <c r="AN2467" s="16">
        <f t="shared" si="500"/>
        <v>298006</v>
      </c>
      <c r="AO2467" s="12" t="s">
        <v>1486</v>
      </c>
      <c r="AP2467" s="16">
        <v>1.0900000000000001</v>
      </c>
      <c r="AQ2467" s="16" t="s">
        <v>204</v>
      </c>
      <c r="AS2467" s="16" t="s">
        <v>2422</v>
      </c>
      <c r="AT2467" s="16" t="s">
        <v>2418</v>
      </c>
      <c r="AU2467" t="s">
        <v>2384</v>
      </c>
      <c r="AV2467" s="15" t="s">
        <v>2635</v>
      </c>
      <c r="AW2467" s="16" t="s">
        <v>2386</v>
      </c>
      <c r="AX2467" s="16" t="s">
        <v>204</v>
      </c>
      <c r="AY2467" s="16" t="s">
        <v>207</v>
      </c>
      <c r="AZ2467" s="16" t="s">
        <v>207</v>
      </c>
      <c r="BA2467" s="16" t="s">
        <v>207</v>
      </c>
      <c r="BB2467" s="16" t="s">
        <v>207</v>
      </c>
      <c r="BC2467" s="16">
        <v>1.0900000000000001</v>
      </c>
      <c r="BD2467" s="16">
        <f t="shared" si="501"/>
        <v>3.8150000000000004</v>
      </c>
      <c r="BE2467" s="16">
        <f t="shared" si="502"/>
        <v>1862.5374999999999</v>
      </c>
      <c r="BG2467" s="16">
        <f t="shared" si="503"/>
        <v>1308</v>
      </c>
      <c r="BH2467" s="16">
        <f t="shared" si="504"/>
        <v>697.6</v>
      </c>
      <c r="BI2467" s="16">
        <f t="shared" si="505"/>
        <v>8.7200000000000006</v>
      </c>
    </row>
    <row r="2468" spans="1:61" x14ac:dyDescent="0.35">
      <c r="A2468">
        <v>2467</v>
      </c>
      <c r="B2468" t="s">
        <v>360</v>
      </c>
      <c r="C2468" t="s">
        <v>9080</v>
      </c>
      <c r="D2468" s="15" t="s">
        <v>2720</v>
      </c>
      <c r="E2468" s="12" t="s">
        <v>98</v>
      </c>
      <c r="G2468" s="12" t="s">
        <v>2567</v>
      </c>
      <c r="H2468" s="12" t="s">
        <v>2414</v>
      </c>
      <c r="I2468" s="12" t="s">
        <v>92</v>
      </c>
      <c r="J2468" s="12" t="s">
        <v>2401</v>
      </c>
      <c r="K2468" s="12" t="s">
        <v>5619</v>
      </c>
      <c r="N2468" s="16" t="s">
        <v>206</v>
      </c>
      <c r="O2468" s="16" t="s">
        <v>443</v>
      </c>
      <c r="P2468" s="12" t="s">
        <v>131</v>
      </c>
      <c r="Q2468" s="16">
        <v>2023</v>
      </c>
      <c r="R2468" s="16">
        <v>1</v>
      </c>
      <c r="T2468" s="16">
        <v>0</v>
      </c>
      <c r="V2468" s="12" t="s">
        <v>204</v>
      </c>
      <c r="W2468" s="12" t="s">
        <v>204</v>
      </c>
      <c r="X2468" s="16">
        <v>1</v>
      </c>
      <c r="Y2468" s="16">
        <v>2</v>
      </c>
      <c r="Z2468" s="16">
        <v>1</v>
      </c>
      <c r="AA2468" s="16">
        <f t="shared" si="506"/>
        <v>120</v>
      </c>
      <c r="AB2468" s="16" t="s">
        <v>2404</v>
      </c>
      <c r="AC2468" s="16" t="s">
        <v>2416</v>
      </c>
      <c r="AD2468" s="16">
        <f t="shared" si="490"/>
        <v>42000</v>
      </c>
      <c r="AE2468" s="16">
        <f t="shared" si="491"/>
        <v>350</v>
      </c>
      <c r="AF2468" s="16">
        <f t="shared" si="492"/>
        <v>131250</v>
      </c>
      <c r="AG2468" s="16">
        <f t="shared" si="493"/>
        <v>100</v>
      </c>
      <c r="AH2468" s="12">
        <f t="shared" si="494"/>
        <v>0</v>
      </c>
      <c r="AI2468" s="16">
        <f t="shared" si="495"/>
        <v>7</v>
      </c>
      <c r="AJ2468" s="16">
        <f t="shared" si="496"/>
        <v>24150</v>
      </c>
      <c r="AK2468" s="16">
        <f t="shared" si="497"/>
        <v>500</v>
      </c>
      <c r="AL2468" s="16">
        <f t="shared" si="498"/>
        <v>5000</v>
      </c>
      <c r="AM2468" s="16">
        <f t="shared" si="499"/>
        <v>71000</v>
      </c>
      <c r="AN2468" s="16">
        <f t="shared" si="500"/>
        <v>273400</v>
      </c>
      <c r="AO2468" s="12" t="s">
        <v>1486</v>
      </c>
      <c r="AP2468" s="16">
        <v>1</v>
      </c>
      <c r="AQ2468" s="16" t="s">
        <v>204</v>
      </c>
      <c r="AS2468" s="16" t="s">
        <v>2422</v>
      </c>
      <c r="AT2468" s="16" t="s">
        <v>2418</v>
      </c>
      <c r="AU2468" t="s">
        <v>2384</v>
      </c>
      <c r="AV2468" s="15" t="s">
        <v>2635</v>
      </c>
      <c r="AW2468" s="16" t="s">
        <v>2386</v>
      </c>
      <c r="AX2468" s="16" t="s">
        <v>204</v>
      </c>
      <c r="AY2468" s="16" t="s">
        <v>207</v>
      </c>
      <c r="AZ2468" s="16" t="s">
        <v>207</v>
      </c>
      <c r="BA2468" s="16" t="s">
        <v>207</v>
      </c>
      <c r="BB2468" s="16" t="s">
        <v>207</v>
      </c>
      <c r="BC2468" s="16">
        <v>1</v>
      </c>
      <c r="BD2468" s="16">
        <f t="shared" si="501"/>
        <v>3.5</v>
      </c>
      <c r="BE2468" s="16">
        <f t="shared" si="502"/>
        <v>1708.75</v>
      </c>
      <c r="BG2468" s="16">
        <f t="shared" si="503"/>
        <v>1200</v>
      </c>
      <c r="BH2468" s="16">
        <f t="shared" si="504"/>
        <v>640</v>
      </c>
      <c r="BI2468" s="16">
        <f t="shared" si="505"/>
        <v>8</v>
      </c>
    </row>
    <row r="2469" spans="1:61" x14ac:dyDescent="0.35">
      <c r="A2469">
        <v>2468</v>
      </c>
      <c r="B2469" t="s">
        <v>360</v>
      </c>
      <c r="C2469" t="s">
        <v>9081</v>
      </c>
      <c r="D2469" s="15" t="s">
        <v>2721</v>
      </c>
      <c r="E2469" s="12" t="s">
        <v>98</v>
      </c>
      <c r="G2469" s="12" t="s">
        <v>2567</v>
      </c>
      <c r="H2469" s="12" t="s">
        <v>2414</v>
      </c>
      <c r="I2469" s="12" t="s">
        <v>92</v>
      </c>
      <c r="J2469" s="12" t="s">
        <v>2401</v>
      </c>
      <c r="K2469" s="12" t="s">
        <v>5619</v>
      </c>
      <c r="N2469" s="16" t="s">
        <v>206</v>
      </c>
      <c r="O2469" s="16" t="s">
        <v>443</v>
      </c>
      <c r="P2469" s="12" t="s">
        <v>131</v>
      </c>
      <c r="Q2469" s="16">
        <v>2023</v>
      </c>
      <c r="R2469" s="16">
        <v>1.49</v>
      </c>
      <c r="T2469" s="16">
        <v>0</v>
      </c>
      <c r="V2469" s="12" t="s">
        <v>204</v>
      </c>
      <c r="W2469" s="12" t="s">
        <v>204</v>
      </c>
      <c r="X2469" s="16">
        <v>1</v>
      </c>
      <c r="Y2469" s="16">
        <v>12</v>
      </c>
      <c r="Z2469" s="16">
        <v>1.49</v>
      </c>
      <c r="AA2469" s="16">
        <f t="shared" si="506"/>
        <v>178.8</v>
      </c>
      <c r="AB2469" s="16" t="s">
        <v>2404</v>
      </c>
      <c r="AC2469" s="16" t="s">
        <v>2416</v>
      </c>
      <c r="AD2469" s="16">
        <f t="shared" ref="AD2469:AD2532" si="507">AA2469*350</f>
        <v>62580.000000000007</v>
      </c>
      <c r="AE2469" s="16">
        <f t="shared" ref="AE2469:AE2532" si="508">Z2469*350</f>
        <v>521.5</v>
      </c>
      <c r="AF2469" s="16">
        <f t="shared" ref="AF2469:AF2532" si="509">AE2469*375</f>
        <v>195562.5</v>
      </c>
      <c r="AG2469" s="16">
        <f t="shared" ref="AG2469:AG2532" si="510">Z2469*100</f>
        <v>149</v>
      </c>
      <c r="AH2469" s="12">
        <f t="shared" ref="AH2469:AH2532" si="511">AG2469*0</f>
        <v>0</v>
      </c>
      <c r="AI2469" s="16">
        <f t="shared" ref="AI2469:AI2532" si="512">7*Z2469</f>
        <v>10.43</v>
      </c>
      <c r="AJ2469" s="16">
        <f t="shared" ref="AJ2469:AJ2532" si="513">AI2469*3450</f>
        <v>35983.5</v>
      </c>
      <c r="AK2469" s="16">
        <f t="shared" ref="AK2469:AK2532" si="514">Z2469*500</f>
        <v>745</v>
      </c>
      <c r="AL2469" s="16">
        <f t="shared" ref="AL2469:AL2532" si="515">1*5000*Z2469</f>
        <v>7450</v>
      </c>
      <c r="AM2469" s="16">
        <f t="shared" ref="AM2469:AM2532" si="516">Z2469*71000</f>
        <v>105790</v>
      </c>
      <c r="AN2469" s="16">
        <f t="shared" ref="AN2469:AN2532" si="517">AM2469+AL2469+AJ2469+AF2469+AD2469</f>
        <v>407366</v>
      </c>
      <c r="AO2469" s="12" t="s">
        <v>1486</v>
      </c>
      <c r="AP2469" s="16">
        <v>1.49</v>
      </c>
      <c r="AQ2469" s="16" t="s">
        <v>204</v>
      </c>
      <c r="AS2469" s="16" t="s">
        <v>2422</v>
      </c>
      <c r="AT2469" s="16" t="s">
        <v>2418</v>
      </c>
      <c r="AU2469" t="s">
        <v>2384</v>
      </c>
      <c r="AV2469" s="15" t="s">
        <v>2635</v>
      </c>
      <c r="AW2469" s="16" t="s">
        <v>2386</v>
      </c>
      <c r="AX2469" s="16" t="s">
        <v>204</v>
      </c>
      <c r="AY2469" s="16" t="s">
        <v>207</v>
      </c>
      <c r="AZ2469" s="16" t="s">
        <v>207</v>
      </c>
      <c r="BA2469" s="16" t="s">
        <v>207</v>
      </c>
      <c r="BB2469" s="16" t="s">
        <v>207</v>
      </c>
      <c r="BC2469" s="16">
        <v>1.49</v>
      </c>
      <c r="BD2469" s="16">
        <f t="shared" ref="BD2469:BD2532" si="518">3.5*BC2469</f>
        <v>5.2149999999999999</v>
      </c>
      <c r="BE2469" s="16">
        <f t="shared" ref="BE2469:BE2532" si="519">AN2469/160</f>
        <v>2546.0374999999999</v>
      </c>
      <c r="BG2469" s="16">
        <f t="shared" ref="BG2469:BG2532" si="520">1200*BC2469</f>
        <v>1788</v>
      </c>
      <c r="BH2469" s="16">
        <f t="shared" ref="BH2469:BH2532" si="521">640*BC2469</f>
        <v>953.6</v>
      </c>
      <c r="BI2469" s="16">
        <f t="shared" ref="BI2469:BI2532" si="522">BH2469/80</f>
        <v>11.92</v>
      </c>
    </row>
    <row r="2470" spans="1:61" x14ac:dyDescent="0.35">
      <c r="A2470">
        <v>2469</v>
      </c>
      <c r="B2470" t="s">
        <v>360</v>
      </c>
      <c r="C2470" t="s">
        <v>9082</v>
      </c>
      <c r="D2470" s="15" t="s">
        <v>2722</v>
      </c>
      <c r="E2470" s="12" t="s">
        <v>98</v>
      </c>
      <c r="G2470" s="12" t="s">
        <v>2567</v>
      </c>
      <c r="H2470" s="12" t="s">
        <v>2414</v>
      </c>
      <c r="I2470" s="12" t="s">
        <v>92</v>
      </c>
      <c r="J2470" s="12" t="s">
        <v>2401</v>
      </c>
      <c r="K2470" s="12" t="s">
        <v>5619</v>
      </c>
      <c r="N2470" s="16" t="s">
        <v>206</v>
      </c>
      <c r="O2470" s="16" t="s">
        <v>443</v>
      </c>
      <c r="P2470" s="12" t="s">
        <v>131</v>
      </c>
      <c r="Q2470" s="16">
        <v>2023</v>
      </c>
      <c r="R2470" s="16">
        <v>4</v>
      </c>
      <c r="T2470" s="16">
        <v>0</v>
      </c>
      <c r="V2470" s="12" t="s">
        <v>204</v>
      </c>
      <c r="W2470" s="12" t="s">
        <v>204</v>
      </c>
      <c r="X2470" s="16">
        <v>1</v>
      </c>
      <c r="Y2470" s="16">
        <v>14</v>
      </c>
      <c r="Z2470" s="16">
        <v>4</v>
      </c>
      <c r="AA2470" s="16">
        <f t="shared" ref="AA2470:AA2533" si="523">Z2470*120</f>
        <v>480</v>
      </c>
      <c r="AB2470" s="16" t="s">
        <v>2404</v>
      </c>
      <c r="AC2470" s="16" t="s">
        <v>2416</v>
      </c>
      <c r="AD2470" s="16">
        <f t="shared" si="507"/>
        <v>168000</v>
      </c>
      <c r="AE2470" s="16">
        <f t="shared" si="508"/>
        <v>1400</v>
      </c>
      <c r="AF2470" s="16">
        <f t="shared" si="509"/>
        <v>525000</v>
      </c>
      <c r="AG2470" s="16">
        <f t="shared" si="510"/>
        <v>400</v>
      </c>
      <c r="AH2470" s="12">
        <f t="shared" si="511"/>
        <v>0</v>
      </c>
      <c r="AI2470" s="16">
        <f t="shared" si="512"/>
        <v>28</v>
      </c>
      <c r="AJ2470" s="16">
        <f t="shared" si="513"/>
        <v>96600</v>
      </c>
      <c r="AK2470" s="16">
        <f t="shared" si="514"/>
        <v>2000</v>
      </c>
      <c r="AL2470" s="16">
        <f t="shared" si="515"/>
        <v>20000</v>
      </c>
      <c r="AM2470" s="16">
        <f t="shared" si="516"/>
        <v>284000</v>
      </c>
      <c r="AN2470" s="16">
        <f t="shared" si="517"/>
        <v>1093600</v>
      </c>
      <c r="AO2470" s="12" t="s">
        <v>1486</v>
      </c>
      <c r="AP2470" s="16">
        <v>4</v>
      </c>
      <c r="AQ2470" s="16" t="s">
        <v>204</v>
      </c>
      <c r="AS2470" s="16" t="s">
        <v>2422</v>
      </c>
      <c r="AT2470" s="16" t="s">
        <v>2418</v>
      </c>
      <c r="AU2470" t="s">
        <v>2384</v>
      </c>
      <c r="AV2470" s="15" t="s">
        <v>2635</v>
      </c>
      <c r="AW2470" s="16" t="s">
        <v>2386</v>
      </c>
      <c r="AX2470" s="16" t="s">
        <v>204</v>
      </c>
      <c r="AY2470" s="16" t="s">
        <v>207</v>
      </c>
      <c r="AZ2470" s="16" t="s">
        <v>207</v>
      </c>
      <c r="BA2470" s="16" t="s">
        <v>207</v>
      </c>
      <c r="BB2470" s="16" t="s">
        <v>207</v>
      </c>
      <c r="BC2470" s="16">
        <v>4</v>
      </c>
      <c r="BD2470" s="16">
        <f t="shared" si="518"/>
        <v>14</v>
      </c>
      <c r="BE2470" s="16">
        <f t="shared" si="519"/>
        <v>6835</v>
      </c>
      <c r="BG2470" s="16">
        <f t="shared" si="520"/>
        <v>4800</v>
      </c>
      <c r="BH2470" s="16">
        <f t="shared" si="521"/>
        <v>2560</v>
      </c>
      <c r="BI2470" s="16">
        <f t="shared" si="522"/>
        <v>32</v>
      </c>
    </row>
    <row r="2471" spans="1:61" x14ac:dyDescent="0.35">
      <c r="A2471">
        <v>2470</v>
      </c>
      <c r="B2471" t="s">
        <v>360</v>
      </c>
      <c r="C2471" t="s">
        <v>9083</v>
      </c>
      <c r="D2471" s="15" t="s">
        <v>2723</v>
      </c>
      <c r="E2471" s="12" t="s">
        <v>98</v>
      </c>
      <c r="G2471" s="12" t="s">
        <v>2567</v>
      </c>
      <c r="H2471" s="12" t="s">
        <v>2414</v>
      </c>
      <c r="I2471" s="12" t="s">
        <v>92</v>
      </c>
      <c r="J2471" s="12" t="s">
        <v>2401</v>
      </c>
      <c r="K2471" s="12" t="s">
        <v>5619</v>
      </c>
      <c r="N2471" s="16" t="s">
        <v>206</v>
      </c>
      <c r="O2471" s="16" t="s">
        <v>443</v>
      </c>
      <c r="P2471" s="12" t="s">
        <v>131</v>
      </c>
      <c r="Q2471" s="16">
        <v>2023</v>
      </c>
      <c r="R2471" s="16">
        <v>2</v>
      </c>
      <c r="T2471" s="16">
        <v>0</v>
      </c>
      <c r="V2471" s="12" t="s">
        <v>204</v>
      </c>
      <c r="W2471" s="12" t="s">
        <v>204</v>
      </c>
      <c r="X2471" s="16">
        <v>1</v>
      </c>
      <c r="Y2471" s="16">
        <v>10</v>
      </c>
      <c r="Z2471" s="16">
        <v>2</v>
      </c>
      <c r="AA2471" s="16">
        <f t="shared" si="523"/>
        <v>240</v>
      </c>
      <c r="AB2471" s="16" t="s">
        <v>2404</v>
      </c>
      <c r="AC2471" s="16" t="s">
        <v>2416</v>
      </c>
      <c r="AD2471" s="16">
        <f t="shared" si="507"/>
        <v>84000</v>
      </c>
      <c r="AE2471" s="16">
        <f t="shared" si="508"/>
        <v>700</v>
      </c>
      <c r="AF2471" s="16">
        <f t="shared" si="509"/>
        <v>262500</v>
      </c>
      <c r="AG2471" s="16">
        <f t="shared" si="510"/>
        <v>200</v>
      </c>
      <c r="AH2471" s="12">
        <f t="shared" si="511"/>
        <v>0</v>
      </c>
      <c r="AI2471" s="16">
        <f t="shared" si="512"/>
        <v>14</v>
      </c>
      <c r="AJ2471" s="16">
        <f t="shared" si="513"/>
        <v>48300</v>
      </c>
      <c r="AK2471" s="16">
        <f t="shared" si="514"/>
        <v>1000</v>
      </c>
      <c r="AL2471" s="16">
        <f t="shared" si="515"/>
        <v>10000</v>
      </c>
      <c r="AM2471" s="16">
        <f t="shared" si="516"/>
        <v>142000</v>
      </c>
      <c r="AN2471" s="16">
        <f t="shared" si="517"/>
        <v>546800</v>
      </c>
      <c r="AO2471" s="12" t="s">
        <v>1486</v>
      </c>
      <c r="AP2471" s="16">
        <v>2</v>
      </c>
      <c r="AQ2471" s="16" t="s">
        <v>204</v>
      </c>
      <c r="AS2471" s="16" t="s">
        <v>2422</v>
      </c>
      <c r="AT2471" s="16" t="s">
        <v>2418</v>
      </c>
      <c r="AU2471" t="s">
        <v>2384</v>
      </c>
      <c r="AV2471" s="15" t="s">
        <v>2635</v>
      </c>
      <c r="AW2471" s="16" t="s">
        <v>2386</v>
      </c>
      <c r="AX2471" s="16" t="s">
        <v>204</v>
      </c>
      <c r="AY2471" s="16" t="s">
        <v>207</v>
      </c>
      <c r="AZ2471" s="16" t="s">
        <v>207</v>
      </c>
      <c r="BA2471" s="16" t="s">
        <v>207</v>
      </c>
      <c r="BB2471" s="16" t="s">
        <v>207</v>
      </c>
      <c r="BC2471" s="16">
        <v>2</v>
      </c>
      <c r="BD2471" s="16">
        <f t="shared" si="518"/>
        <v>7</v>
      </c>
      <c r="BE2471" s="16">
        <f t="shared" si="519"/>
        <v>3417.5</v>
      </c>
      <c r="BG2471" s="16">
        <f t="shared" si="520"/>
        <v>2400</v>
      </c>
      <c r="BH2471" s="16">
        <f t="shared" si="521"/>
        <v>1280</v>
      </c>
      <c r="BI2471" s="16">
        <f t="shared" si="522"/>
        <v>16</v>
      </c>
    </row>
    <row r="2472" spans="1:61" x14ac:dyDescent="0.35">
      <c r="A2472">
        <v>2471</v>
      </c>
      <c r="B2472" t="s">
        <v>360</v>
      </c>
      <c r="C2472" t="s">
        <v>9084</v>
      </c>
      <c r="D2472" s="15" t="s">
        <v>2724</v>
      </c>
      <c r="E2472" s="12" t="s">
        <v>98</v>
      </c>
      <c r="G2472" s="12" t="s">
        <v>2567</v>
      </c>
      <c r="H2472" s="12" t="s">
        <v>2414</v>
      </c>
      <c r="I2472" s="12" t="s">
        <v>92</v>
      </c>
      <c r="J2472" s="12" t="s">
        <v>2401</v>
      </c>
      <c r="K2472" s="12" t="s">
        <v>5619</v>
      </c>
      <c r="N2472" s="16" t="s">
        <v>206</v>
      </c>
      <c r="O2472" s="16" t="s">
        <v>443</v>
      </c>
      <c r="P2472" s="12" t="s">
        <v>131</v>
      </c>
      <c r="Q2472" s="16">
        <v>2023</v>
      </c>
      <c r="R2472" s="16">
        <v>2.5</v>
      </c>
      <c r="T2472" s="16">
        <v>0</v>
      </c>
      <c r="V2472" s="12" t="s">
        <v>204</v>
      </c>
      <c r="W2472" s="12" t="s">
        <v>204</v>
      </c>
      <c r="X2472" s="16">
        <v>1</v>
      </c>
      <c r="Y2472" s="16">
        <v>6</v>
      </c>
      <c r="Z2472" s="16">
        <v>2.5</v>
      </c>
      <c r="AA2472" s="16">
        <f t="shared" si="523"/>
        <v>300</v>
      </c>
      <c r="AB2472" s="16" t="s">
        <v>2404</v>
      </c>
      <c r="AC2472" s="16" t="s">
        <v>2416</v>
      </c>
      <c r="AD2472" s="16">
        <f t="shared" si="507"/>
        <v>105000</v>
      </c>
      <c r="AE2472" s="16">
        <f t="shared" si="508"/>
        <v>875</v>
      </c>
      <c r="AF2472" s="16">
        <f t="shared" si="509"/>
        <v>328125</v>
      </c>
      <c r="AG2472" s="16">
        <f t="shared" si="510"/>
        <v>250</v>
      </c>
      <c r="AH2472" s="12">
        <f t="shared" si="511"/>
        <v>0</v>
      </c>
      <c r="AI2472" s="16">
        <f t="shared" si="512"/>
        <v>17.5</v>
      </c>
      <c r="AJ2472" s="16">
        <f t="shared" si="513"/>
        <v>60375</v>
      </c>
      <c r="AK2472" s="16">
        <f t="shared" si="514"/>
        <v>1250</v>
      </c>
      <c r="AL2472" s="16">
        <f t="shared" si="515"/>
        <v>12500</v>
      </c>
      <c r="AM2472" s="16">
        <f t="shared" si="516"/>
        <v>177500</v>
      </c>
      <c r="AN2472" s="16">
        <f t="shared" si="517"/>
        <v>683500</v>
      </c>
      <c r="AO2472" s="12" t="s">
        <v>1486</v>
      </c>
      <c r="AP2472" s="16">
        <v>2.5</v>
      </c>
      <c r="AQ2472" s="16" t="s">
        <v>204</v>
      </c>
      <c r="AS2472" s="16" t="s">
        <v>2422</v>
      </c>
      <c r="AT2472" s="16" t="s">
        <v>2418</v>
      </c>
      <c r="AU2472" t="s">
        <v>2384</v>
      </c>
      <c r="AV2472" s="15" t="s">
        <v>2635</v>
      </c>
      <c r="AW2472" s="16" t="s">
        <v>2386</v>
      </c>
      <c r="AX2472" s="16" t="s">
        <v>204</v>
      </c>
      <c r="AY2472" s="16" t="s">
        <v>207</v>
      </c>
      <c r="AZ2472" s="16" t="s">
        <v>207</v>
      </c>
      <c r="BA2472" s="16" t="s">
        <v>207</v>
      </c>
      <c r="BB2472" s="16" t="s">
        <v>207</v>
      </c>
      <c r="BC2472" s="16">
        <v>2.5</v>
      </c>
      <c r="BD2472" s="16">
        <f t="shared" si="518"/>
        <v>8.75</v>
      </c>
      <c r="BE2472" s="16">
        <f t="shared" si="519"/>
        <v>4271.875</v>
      </c>
      <c r="BG2472" s="16">
        <f t="shared" si="520"/>
        <v>3000</v>
      </c>
      <c r="BH2472" s="16">
        <f t="shared" si="521"/>
        <v>1600</v>
      </c>
      <c r="BI2472" s="16">
        <f t="shared" si="522"/>
        <v>20</v>
      </c>
    </row>
    <row r="2473" spans="1:61" x14ac:dyDescent="0.35">
      <c r="A2473">
        <v>2472</v>
      </c>
      <c r="B2473" t="s">
        <v>360</v>
      </c>
      <c r="C2473" t="s">
        <v>9085</v>
      </c>
      <c r="D2473" s="15" t="s">
        <v>2725</v>
      </c>
      <c r="E2473" s="12" t="s">
        <v>98</v>
      </c>
      <c r="G2473" s="12" t="s">
        <v>2567</v>
      </c>
      <c r="H2473" s="12" t="s">
        <v>2414</v>
      </c>
      <c r="I2473" s="12" t="s">
        <v>92</v>
      </c>
      <c r="J2473" s="12" t="s">
        <v>2401</v>
      </c>
      <c r="K2473" s="12" t="s">
        <v>5619</v>
      </c>
      <c r="N2473" s="16" t="s">
        <v>206</v>
      </c>
      <c r="O2473" s="16" t="s">
        <v>443</v>
      </c>
      <c r="P2473" s="12" t="s">
        <v>131</v>
      </c>
      <c r="Q2473" s="16">
        <v>2023</v>
      </c>
      <c r="R2473" s="16">
        <v>1</v>
      </c>
      <c r="T2473" s="16">
        <v>0</v>
      </c>
      <c r="V2473" s="12" t="s">
        <v>204</v>
      </c>
      <c r="W2473" s="12" t="s">
        <v>204</v>
      </c>
      <c r="X2473" s="16">
        <v>1</v>
      </c>
      <c r="Y2473" s="16">
        <v>16</v>
      </c>
      <c r="Z2473" s="16">
        <v>1</v>
      </c>
      <c r="AA2473" s="16">
        <f t="shared" si="523"/>
        <v>120</v>
      </c>
      <c r="AB2473" s="16" t="s">
        <v>2404</v>
      </c>
      <c r="AC2473" s="16" t="s">
        <v>2416</v>
      </c>
      <c r="AD2473" s="16">
        <f t="shared" si="507"/>
        <v>42000</v>
      </c>
      <c r="AE2473" s="16">
        <f t="shared" si="508"/>
        <v>350</v>
      </c>
      <c r="AF2473" s="16">
        <f t="shared" si="509"/>
        <v>131250</v>
      </c>
      <c r="AG2473" s="16">
        <f t="shared" si="510"/>
        <v>100</v>
      </c>
      <c r="AH2473" s="12">
        <f t="shared" si="511"/>
        <v>0</v>
      </c>
      <c r="AI2473" s="16">
        <f t="shared" si="512"/>
        <v>7</v>
      </c>
      <c r="AJ2473" s="16">
        <f t="shared" si="513"/>
        <v>24150</v>
      </c>
      <c r="AK2473" s="16">
        <f t="shared" si="514"/>
        <v>500</v>
      </c>
      <c r="AL2473" s="16">
        <f t="shared" si="515"/>
        <v>5000</v>
      </c>
      <c r="AM2473" s="16">
        <f t="shared" si="516"/>
        <v>71000</v>
      </c>
      <c r="AN2473" s="16">
        <f t="shared" si="517"/>
        <v>273400</v>
      </c>
      <c r="AO2473" s="12" t="s">
        <v>1486</v>
      </c>
      <c r="AP2473" s="16">
        <v>1</v>
      </c>
      <c r="AQ2473" s="16" t="s">
        <v>204</v>
      </c>
      <c r="AS2473" s="16" t="s">
        <v>2422</v>
      </c>
      <c r="AT2473" s="16" t="s">
        <v>2418</v>
      </c>
      <c r="AU2473" t="s">
        <v>2384</v>
      </c>
      <c r="AV2473" s="15" t="s">
        <v>2635</v>
      </c>
      <c r="AW2473" s="16" t="s">
        <v>2386</v>
      </c>
      <c r="AX2473" s="16" t="s">
        <v>204</v>
      </c>
      <c r="AY2473" s="16" t="s">
        <v>207</v>
      </c>
      <c r="AZ2473" s="16" t="s">
        <v>207</v>
      </c>
      <c r="BA2473" s="16" t="s">
        <v>207</v>
      </c>
      <c r="BB2473" s="16" t="s">
        <v>207</v>
      </c>
      <c r="BC2473" s="16">
        <v>1</v>
      </c>
      <c r="BD2473" s="16">
        <f t="shared" si="518"/>
        <v>3.5</v>
      </c>
      <c r="BE2473" s="16">
        <f t="shared" si="519"/>
        <v>1708.75</v>
      </c>
      <c r="BG2473" s="16">
        <f t="shared" si="520"/>
        <v>1200</v>
      </c>
      <c r="BH2473" s="16">
        <f t="shared" si="521"/>
        <v>640</v>
      </c>
      <c r="BI2473" s="16">
        <f t="shared" si="522"/>
        <v>8</v>
      </c>
    </row>
    <row r="2474" spans="1:61" x14ac:dyDescent="0.35">
      <c r="A2474">
        <v>2473</v>
      </c>
      <c r="B2474" t="s">
        <v>360</v>
      </c>
      <c r="C2474" t="s">
        <v>9086</v>
      </c>
      <c r="D2474" s="15" t="s">
        <v>2726</v>
      </c>
      <c r="E2474" s="12" t="s">
        <v>98</v>
      </c>
      <c r="G2474" s="12" t="s">
        <v>2567</v>
      </c>
      <c r="H2474" s="12" t="s">
        <v>2414</v>
      </c>
      <c r="I2474" s="12" t="s">
        <v>92</v>
      </c>
      <c r="J2474" s="12" t="s">
        <v>2401</v>
      </c>
      <c r="K2474" s="12" t="s">
        <v>5619</v>
      </c>
      <c r="N2474" s="16" t="s">
        <v>206</v>
      </c>
      <c r="O2474" s="16" t="s">
        <v>443</v>
      </c>
      <c r="P2474" s="12" t="s">
        <v>131</v>
      </c>
      <c r="Q2474" s="16">
        <v>2023</v>
      </c>
      <c r="R2474" s="16">
        <v>0.5</v>
      </c>
      <c r="T2474" s="16">
        <v>0</v>
      </c>
      <c r="V2474" s="12" t="s">
        <v>204</v>
      </c>
      <c r="W2474" s="12" t="s">
        <v>204</v>
      </c>
      <c r="X2474" s="16">
        <v>1</v>
      </c>
      <c r="Y2474" s="16">
        <v>3</v>
      </c>
      <c r="Z2474" s="16">
        <v>0.5</v>
      </c>
      <c r="AA2474" s="16">
        <f t="shared" si="523"/>
        <v>60</v>
      </c>
      <c r="AB2474" s="16" t="s">
        <v>2404</v>
      </c>
      <c r="AC2474" s="16" t="s">
        <v>2416</v>
      </c>
      <c r="AD2474" s="16">
        <f t="shared" si="507"/>
        <v>21000</v>
      </c>
      <c r="AE2474" s="16">
        <f t="shared" si="508"/>
        <v>175</v>
      </c>
      <c r="AF2474" s="16">
        <f t="shared" si="509"/>
        <v>65625</v>
      </c>
      <c r="AG2474" s="16">
        <f t="shared" si="510"/>
        <v>50</v>
      </c>
      <c r="AH2474" s="12">
        <f t="shared" si="511"/>
        <v>0</v>
      </c>
      <c r="AI2474" s="16">
        <f t="shared" si="512"/>
        <v>3.5</v>
      </c>
      <c r="AJ2474" s="16">
        <f t="shared" si="513"/>
        <v>12075</v>
      </c>
      <c r="AK2474" s="16">
        <f t="shared" si="514"/>
        <v>250</v>
      </c>
      <c r="AL2474" s="16">
        <f t="shared" si="515"/>
        <v>2500</v>
      </c>
      <c r="AM2474" s="16">
        <f t="shared" si="516"/>
        <v>35500</v>
      </c>
      <c r="AN2474" s="16">
        <f t="shared" si="517"/>
        <v>136700</v>
      </c>
      <c r="AO2474" s="12" t="s">
        <v>1486</v>
      </c>
      <c r="AP2474" s="16">
        <v>0.5</v>
      </c>
      <c r="AQ2474" s="16" t="s">
        <v>204</v>
      </c>
      <c r="AS2474" s="16" t="s">
        <v>2422</v>
      </c>
      <c r="AT2474" s="16" t="s">
        <v>2418</v>
      </c>
      <c r="AU2474" t="s">
        <v>2384</v>
      </c>
      <c r="AV2474" s="15" t="s">
        <v>2635</v>
      </c>
      <c r="AW2474" s="16" t="s">
        <v>2386</v>
      </c>
      <c r="AX2474" s="16" t="s">
        <v>204</v>
      </c>
      <c r="AY2474" s="16" t="s">
        <v>207</v>
      </c>
      <c r="AZ2474" s="16" t="s">
        <v>207</v>
      </c>
      <c r="BA2474" s="16" t="s">
        <v>207</v>
      </c>
      <c r="BB2474" s="16" t="s">
        <v>207</v>
      </c>
      <c r="BC2474" s="16">
        <v>0.5</v>
      </c>
      <c r="BD2474" s="16">
        <f t="shared" si="518"/>
        <v>1.75</v>
      </c>
      <c r="BE2474" s="16">
        <f t="shared" si="519"/>
        <v>854.375</v>
      </c>
      <c r="BG2474" s="16">
        <f t="shared" si="520"/>
        <v>600</v>
      </c>
      <c r="BH2474" s="16">
        <f t="shared" si="521"/>
        <v>320</v>
      </c>
      <c r="BI2474" s="16">
        <f t="shared" si="522"/>
        <v>4</v>
      </c>
    </row>
    <row r="2475" spans="1:61" x14ac:dyDescent="0.35">
      <c r="A2475">
        <v>2474</v>
      </c>
      <c r="B2475" t="s">
        <v>360</v>
      </c>
      <c r="C2475" t="s">
        <v>9087</v>
      </c>
      <c r="D2475" s="15" t="s">
        <v>2727</v>
      </c>
      <c r="E2475" s="12" t="s">
        <v>98</v>
      </c>
      <c r="G2475" s="12" t="s">
        <v>2567</v>
      </c>
      <c r="H2475" s="12" t="s">
        <v>2414</v>
      </c>
      <c r="I2475" s="12" t="s">
        <v>92</v>
      </c>
      <c r="J2475" s="12" t="s">
        <v>2401</v>
      </c>
      <c r="K2475" s="12" t="s">
        <v>5619</v>
      </c>
      <c r="N2475" s="16" t="s">
        <v>206</v>
      </c>
      <c r="O2475" s="16" t="s">
        <v>443</v>
      </c>
      <c r="P2475" s="12" t="s">
        <v>131</v>
      </c>
      <c r="Q2475" s="16">
        <v>2023</v>
      </c>
      <c r="R2475" s="16">
        <v>0.5</v>
      </c>
      <c r="T2475" s="16">
        <v>0</v>
      </c>
      <c r="V2475" s="12" t="s">
        <v>204</v>
      </c>
      <c r="W2475" s="12" t="s">
        <v>204</v>
      </c>
      <c r="X2475" s="16">
        <v>1</v>
      </c>
      <c r="Y2475" s="16">
        <v>6</v>
      </c>
      <c r="Z2475" s="16">
        <v>0.5</v>
      </c>
      <c r="AA2475" s="16">
        <f t="shared" si="523"/>
        <v>60</v>
      </c>
      <c r="AB2475" s="16" t="s">
        <v>2404</v>
      </c>
      <c r="AC2475" s="16" t="s">
        <v>2416</v>
      </c>
      <c r="AD2475" s="16">
        <f t="shared" si="507"/>
        <v>21000</v>
      </c>
      <c r="AE2475" s="16">
        <f t="shared" si="508"/>
        <v>175</v>
      </c>
      <c r="AF2475" s="16">
        <f t="shared" si="509"/>
        <v>65625</v>
      </c>
      <c r="AG2475" s="16">
        <f t="shared" si="510"/>
        <v>50</v>
      </c>
      <c r="AH2475" s="12">
        <f t="shared" si="511"/>
        <v>0</v>
      </c>
      <c r="AI2475" s="16">
        <f t="shared" si="512"/>
        <v>3.5</v>
      </c>
      <c r="AJ2475" s="16">
        <f t="shared" si="513"/>
        <v>12075</v>
      </c>
      <c r="AK2475" s="16">
        <f t="shared" si="514"/>
        <v>250</v>
      </c>
      <c r="AL2475" s="16">
        <f t="shared" si="515"/>
        <v>2500</v>
      </c>
      <c r="AM2475" s="16">
        <f t="shared" si="516"/>
        <v>35500</v>
      </c>
      <c r="AN2475" s="16">
        <f t="shared" si="517"/>
        <v>136700</v>
      </c>
      <c r="AO2475" s="12" t="s">
        <v>1486</v>
      </c>
      <c r="AP2475" s="16">
        <v>0.5</v>
      </c>
      <c r="AQ2475" s="16" t="s">
        <v>204</v>
      </c>
      <c r="AS2475" s="16" t="s">
        <v>2422</v>
      </c>
      <c r="AT2475" s="16" t="s">
        <v>2418</v>
      </c>
      <c r="AU2475" t="s">
        <v>2384</v>
      </c>
      <c r="AV2475" s="15" t="s">
        <v>2635</v>
      </c>
      <c r="AW2475" s="16" t="s">
        <v>2386</v>
      </c>
      <c r="AX2475" s="16" t="s">
        <v>204</v>
      </c>
      <c r="AY2475" s="16" t="s">
        <v>207</v>
      </c>
      <c r="AZ2475" s="16" t="s">
        <v>207</v>
      </c>
      <c r="BA2475" s="16" t="s">
        <v>207</v>
      </c>
      <c r="BB2475" s="16" t="s">
        <v>207</v>
      </c>
      <c r="BC2475" s="16">
        <v>0.5</v>
      </c>
      <c r="BD2475" s="16">
        <f t="shared" si="518"/>
        <v>1.75</v>
      </c>
      <c r="BE2475" s="16">
        <f t="shared" si="519"/>
        <v>854.375</v>
      </c>
      <c r="BG2475" s="16">
        <f t="shared" si="520"/>
        <v>600</v>
      </c>
      <c r="BH2475" s="16">
        <f t="shared" si="521"/>
        <v>320</v>
      </c>
      <c r="BI2475" s="16">
        <f t="shared" si="522"/>
        <v>4</v>
      </c>
    </row>
    <row r="2476" spans="1:61" x14ac:dyDescent="0.35">
      <c r="A2476">
        <v>2475</v>
      </c>
      <c r="B2476" t="s">
        <v>360</v>
      </c>
      <c r="C2476" t="s">
        <v>9088</v>
      </c>
      <c r="D2476" s="15" t="s">
        <v>2728</v>
      </c>
      <c r="E2476" s="12" t="s">
        <v>98</v>
      </c>
      <c r="G2476" s="12" t="s">
        <v>2567</v>
      </c>
      <c r="H2476" s="12" t="s">
        <v>2414</v>
      </c>
      <c r="I2476" s="12" t="s">
        <v>92</v>
      </c>
      <c r="J2476" s="12" t="s">
        <v>2401</v>
      </c>
      <c r="K2476" s="12" t="s">
        <v>5619</v>
      </c>
      <c r="N2476" s="16" t="s">
        <v>206</v>
      </c>
      <c r="O2476" s="16" t="s">
        <v>443</v>
      </c>
      <c r="P2476" s="12" t="s">
        <v>131</v>
      </c>
      <c r="Q2476" s="16">
        <v>2023</v>
      </c>
      <c r="R2476" s="16">
        <v>1</v>
      </c>
      <c r="T2476" s="16">
        <v>0</v>
      </c>
      <c r="V2476" s="12" t="s">
        <v>204</v>
      </c>
      <c r="W2476" s="12" t="s">
        <v>204</v>
      </c>
      <c r="X2476" s="16">
        <v>1</v>
      </c>
      <c r="Y2476" s="16">
        <v>5</v>
      </c>
      <c r="Z2476" s="16">
        <v>1</v>
      </c>
      <c r="AA2476" s="16">
        <f t="shared" si="523"/>
        <v>120</v>
      </c>
      <c r="AB2476" s="16" t="s">
        <v>2404</v>
      </c>
      <c r="AC2476" s="16" t="s">
        <v>2416</v>
      </c>
      <c r="AD2476" s="16">
        <f t="shared" si="507"/>
        <v>42000</v>
      </c>
      <c r="AE2476" s="16">
        <f t="shared" si="508"/>
        <v>350</v>
      </c>
      <c r="AF2476" s="16">
        <f t="shared" si="509"/>
        <v>131250</v>
      </c>
      <c r="AG2476" s="16">
        <f t="shared" si="510"/>
        <v>100</v>
      </c>
      <c r="AH2476" s="12">
        <f t="shared" si="511"/>
        <v>0</v>
      </c>
      <c r="AI2476" s="16">
        <f t="shared" si="512"/>
        <v>7</v>
      </c>
      <c r="AJ2476" s="16">
        <f t="shared" si="513"/>
        <v>24150</v>
      </c>
      <c r="AK2476" s="16">
        <f t="shared" si="514"/>
        <v>500</v>
      </c>
      <c r="AL2476" s="16">
        <f t="shared" si="515"/>
        <v>5000</v>
      </c>
      <c r="AM2476" s="16">
        <f t="shared" si="516"/>
        <v>71000</v>
      </c>
      <c r="AN2476" s="16">
        <f t="shared" si="517"/>
        <v>273400</v>
      </c>
      <c r="AO2476" s="12" t="s">
        <v>1486</v>
      </c>
      <c r="AP2476" s="16">
        <v>1</v>
      </c>
      <c r="AQ2476" s="16" t="s">
        <v>204</v>
      </c>
      <c r="AS2476" s="16" t="s">
        <v>2422</v>
      </c>
      <c r="AT2476" s="16" t="s">
        <v>2418</v>
      </c>
      <c r="AU2476" t="s">
        <v>2384</v>
      </c>
      <c r="AV2476" s="15" t="s">
        <v>2635</v>
      </c>
      <c r="AW2476" s="16" t="s">
        <v>2386</v>
      </c>
      <c r="AX2476" s="16" t="s">
        <v>204</v>
      </c>
      <c r="AY2476" s="16" t="s">
        <v>207</v>
      </c>
      <c r="AZ2476" s="16" t="s">
        <v>207</v>
      </c>
      <c r="BA2476" s="16" t="s">
        <v>207</v>
      </c>
      <c r="BB2476" s="16" t="s">
        <v>207</v>
      </c>
      <c r="BC2476" s="16">
        <v>1</v>
      </c>
      <c r="BD2476" s="16">
        <f t="shared" si="518"/>
        <v>3.5</v>
      </c>
      <c r="BE2476" s="16">
        <f t="shared" si="519"/>
        <v>1708.75</v>
      </c>
      <c r="BG2476" s="16">
        <f t="shared" si="520"/>
        <v>1200</v>
      </c>
      <c r="BH2476" s="16">
        <f t="shared" si="521"/>
        <v>640</v>
      </c>
      <c r="BI2476" s="16">
        <f t="shared" si="522"/>
        <v>8</v>
      </c>
    </row>
    <row r="2477" spans="1:61" x14ac:dyDescent="0.35">
      <c r="A2477">
        <v>2476</v>
      </c>
      <c r="B2477" t="s">
        <v>360</v>
      </c>
      <c r="C2477" t="s">
        <v>9089</v>
      </c>
      <c r="D2477" s="15" t="s">
        <v>2700</v>
      </c>
      <c r="E2477" s="12" t="s">
        <v>98</v>
      </c>
      <c r="G2477" s="12" t="s">
        <v>2567</v>
      </c>
      <c r="H2477" s="12" t="s">
        <v>2414</v>
      </c>
      <c r="I2477" s="12" t="s">
        <v>92</v>
      </c>
      <c r="J2477" s="12" t="s">
        <v>2401</v>
      </c>
      <c r="K2477" s="12" t="s">
        <v>5619</v>
      </c>
      <c r="N2477" s="16" t="s">
        <v>205</v>
      </c>
      <c r="O2477" s="16" t="s">
        <v>443</v>
      </c>
      <c r="P2477" s="12" t="s">
        <v>131</v>
      </c>
      <c r="Q2477" s="16">
        <v>2023</v>
      </c>
      <c r="R2477" s="16">
        <v>0.76</v>
      </c>
      <c r="T2477" s="16">
        <v>0</v>
      </c>
      <c r="V2477" s="12" t="s">
        <v>204</v>
      </c>
      <c r="W2477" s="12" t="s">
        <v>204</v>
      </c>
      <c r="X2477" s="16">
        <v>1</v>
      </c>
      <c r="Y2477" s="16">
        <v>6</v>
      </c>
      <c r="Z2477" s="16">
        <v>0.76</v>
      </c>
      <c r="AA2477" s="16">
        <f t="shared" si="523"/>
        <v>91.2</v>
      </c>
      <c r="AB2477" s="16" t="s">
        <v>2404</v>
      </c>
      <c r="AC2477" s="16" t="s">
        <v>2416</v>
      </c>
      <c r="AD2477" s="16">
        <f t="shared" si="507"/>
        <v>31920</v>
      </c>
      <c r="AE2477" s="16">
        <f t="shared" si="508"/>
        <v>266</v>
      </c>
      <c r="AF2477" s="16">
        <f t="shared" si="509"/>
        <v>99750</v>
      </c>
      <c r="AG2477" s="16">
        <f t="shared" si="510"/>
        <v>76</v>
      </c>
      <c r="AH2477" s="12">
        <f t="shared" si="511"/>
        <v>0</v>
      </c>
      <c r="AI2477" s="16">
        <f t="shared" si="512"/>
        <v>5.32</v>
      </c>
      <c r="AJ2477" s="16">
        <f t="shared" si="513"/>
        <v>18354</v>
      </c>
      <c r="AK2477" s="16">
        <f t="shared" si="514"/>
        <v>380</v>
      </c>
      <c r="AL2477" s="16">
        <f t="shared" si="515"/>
        <v>3800</v>
      </c>
      <c r="AM2477" s="16">
        <f t="shared" si="516"/>
        <v>53960</v>
      </c>
      <c r="AN2477" s="16">
        <f t="shared" si="517"/>
        <v>207784</v>
      </c>
      <c r="AO2477" s="12" t="s">
        <v>1486</v>
      </c>
      <c r="AP2477" s="16">
        <v>0.76</v>
      </c>
      <c r="AQ2477" s="16" t="s">
        <v>204</v>
      </c>
      <c r="AS2477" s="16" t="s">
        <v>2422</v>
      </c>
      <c r="AT2477" s="16" t="s">
        <v>2418</v>
      </c>
      <c r="AU2477" t="s">
        <v>2384</v>
      </c>
      <c r="AV2477" s="15" t="s">
        <v>2635</v>
      </c>
      <c r="AW2477" s="16" t="s">
        <v>2386</v>
      </c>
      <c r="AX2477" s="16" t="s">
        <v>204</v>
      </c>
      <c r="AY2477" s="16" t="s">
        <v>207</v>
      </c>
      <c r="AZ2477" s="16" t="s">
        <v>207</v>
      </c>
      <c r="BA2477" s="16" t="s">
        <v>207</v>
      </c>
      <c r="BB2477" s="16" t="s">
        <v>207</v>
      </c>
      <c r="BC2477" s="16">
        <v>0.76</v>
      </c>
      <c r="BD2477" s="16">
        <f t="shared" si="518"/>
        <v>2.66</v>
      </c>
      <c r="BE2477" s="16">
        <f t="shared" si="519"/>
        <v>1298.6500000000001</v>
      </c>
      <c r="BG2477" s="16">
        <f t="shared" si="520"/>
        <v>912</v>
      </c>
      <c r="BH2477" s="16">
        <f t="shared" si="521"/>
        <v>486.4</v>
      </c>
      <c r="BI2477" s="16">
        <f t="shared" si="522"/>
        <v>6.08</v>
      </c>
    </row>
    <row r="2478" spans="1:61" x14ac:dyDescent="0.35">
      <c r="A2478">
        <v>2477</v>
      </c>
      <c r="B2478" t="s">
        <v>360</v>
      </c>
      <c r="C2478" t="s">
        <v>9090</v>
      </c>
      <c r="D2478" s="15" t="s">
        <v>2729</v>
      </c>
      <c r="E2478" s="12" t="s">
        <v>98</v>
      </c>
      <c r="G2478" s="12" t="s">
        <v>2567</v>
      </c>
      <c r="H2478" s="12" t="s">
        <v>2414</v>
      </c>
      <c r="I2478" s="12" t="s">
        <v>92</v>
      </c>
      <c r="J2478" s="12" t="s">
        <v>2401</v>
      </c>
      <c r="K2478" s="12" t="s">
        <v>5619</v>
      </c>
      <c r="N2478" s="16" t="s">
        <v>206</v>
      </c>
      <c r="O2478" s="16" t="s">
        <v>443</v>
      </c>
      <c r="P2478" s="12" t="s">
        <v>131</v>
      </c>
      <c r="Q2478" s="16">
        <v>2023</v>
      </c>
      <c r="R2478" s="16">
        <v>2.2000000000000002</v>
      </c>
      <c r="T2478" s="16">
        <v>0</v>
      </c>
      <c r="V2478" s="12" t="s">
        <v>204</v>
      </c>
      <c r="W2478" s="12" t="s">
        <v>204</v>
      </c>
      <c r="X2478" s="16">
        <v>1</v>
      </c>
      <c r="Y2478" s="16">
        <v>4</v>
      </c>
      <c r="Z2478" s="16">
        <v>2.2000000000000002</v>
      </c>
      <c r="AA2478" s="16">
        <f t="shared" si="523"/>
        <v>264</v>
      </c>
      <c r="AB2478" s="16" t="s">
        <v>2404</v>
      </c>
      <c r="AC2478" s="16" t="s">
        <v>2416</v>
      </c>
      <c r="AD2478" s="16">
        <f t="shared" si="507"/>
        <v>92400</v>
      </c>
      <c r="AE2478" s="16">
        <f t="shared" si="508"/>
        <v>770.00000000000011</v>
      </c>
      <c r="AF2478" s="16">
        <f t="shared" si="509"/>
        <v>288750.00000000006</v>
      </c>
      <c r="AG2478" s="16">
        <f t="shared" si="510"/>
        <v>220.00000000000003</v>
      </c>
      <c r="AH2478" s="12">
        <f t="shared" si="511"/>
        <v>0</v>
      </c>
      <c r="AI2478" s="16">
        <f t="shared" si="512"/>
        <v>15.400000000000002</v>
      </c>
      <c r="AJ2478" s="16">
        <f t="shared" si="513"/>
        <v>53130.000000000007</v>
      </c>
      <c r="AK2478" s="16">
        <f t="shared" si="514"/>
        <v>1100</v>
      </c>
      <c r="AL2478" s="16">
        <f t="shared" si="515"/>
        <v>11000</v>
      </c>
      <c r="AM2478" s="16">
        <f t="shared" si="516"/>
        <v>156200</v>
      </c>
      <c r="AN2478" s="16">
        <f t="shared" si="517"/>
        <v>601480</v>
      </c>
      <c r="AO2478" s="12" t="s">
        <v>1486</v>
      </c>
      <c r="AP2478" s="16">
        <v>2.2000000000000002</v>
      </c>
      <c r="AQ2478" s="16" t="s">
        <v>204</v>
      </c>
      <c r="AS2478" s="16" t="s">
        <v>2422</v>
      </c>
      <c r="AT2478" s="16" t="s">
        <v>2418</v>
      </c>
      <c r="AU2478" t="s">
        <v>2384</v>
      </c>
      <c r="AV2478" s="15" t="s">
        <v>2635</v>
      </c>
      <c r="AW2478" s="16" t="s">
        <v>2386</v>
      </c>
      <c r="AX2478" s="16" t="s">
        <v>204</v>
      </c>
      <c r="AY2478" s="16" t="s">
        <v>207</v>
      </c>
      <c r="AZ2478" s="16" t="s">
        <v>207</v>
      </c>
      <c r="BA2478" s="16" t="s">
        <v>207</v>
      </c>
      <c r="BB2478" s="16" t="s">
        <v>207</v>
      </c>
      <c r="BC2478" s="16">
        <v>2.2000000000000002</v>
      </c>
      <c r="BD2478" s="16">
        <f t="shared" si="518"/>
        <v>7.7000000000000011</v>
      </c>
      <c r="BE2478" s="16">
        <f t="shared" si="519"/>
        <v>3759.25</v>
      </c>
      <c r="BG2478" s="16">
        <f t="shared" si="520"/>
        <v>2640</v>
      </c>
      <c r="BH2478" s="16">
        <f t="shared" si="521"/>
        <v>1408</v>
      </c>
      <c r="BI2478" s="16">
        <f t="shared" si="522"/>
        <v>17.600000000000001</v>
      </c>
    </row>
    <row r="2479" spans="1:61" x14ac:dyDescent="0.35">
      <c r="A2479">
        <v>2478</v>
      </c>
      <c r="B2479" t="s">
        <v>360</v>
      </c>
      <c r="C2479" t="s">
        <v>9091</v>
      </c>
      <c r="D2479" s="15" t="s">
        <v>2730</v>
      </c>
      <c r="E2479" s="12" t="s">
        <v>93</v>
      </c>
      <c r="G2479" s="12" t="s">
        <v>2567</v>
      </c>
      <c r="H2479" s="12" t="s">
        <v>2414</v>
      </c>
      <c r="I2479" s="12" t="s">
        <v>92</v>
      </c>
      <c r="J2479" s="12" t="s">
        <v>2401</v>
      </c>
      <c r="K2479" s="12" t="s">
        <v>5619</v>
      </c>
      <c r="N2479" s="16" t="s">
        <v>206</v>
      </c>
      <c r="O2479" s="16" t="s">
        <v>443</v>
      </c>
      <c r="P2479" s="12" t="s">
        <v>131</v>
      </c>
      <c r="Q2479" s="16">
        <v>2023</v>
      </c>
      <c r="R2479" s="16">
        <v>1.5</v>
      </c>
      <c r="T2479" s="16">
        <v>0</v>
      </c>
      <c r="V2479" s="12" t="s">
        <v>204</v>
      </c>
      <c r="W2479" s="12" t="s">
        <v>204</v>
      </c>
      <c r="X2479" s="16">
        <v>1</v>
      </c>
      <c r="Y2479" s="16">
        <v>5</v>
      </c>
      <c r="Z2479" s="16">
        <v>1.5</v>
      </c>
      <c r="AA2479" s="16">
        <f t="shared" si="523"/>
        <v>180</v>
      </c>
      <c r="AB2479" s="16" t="s">
        <v>2404</v>
      </c>
      <c r="AC2479" s="16" t="s">
        <v>2416</v>
      </c>
      <c r="AD2479" s="16">
        <f t="shared" si="507"/>
        <v>63000</v>
      </c>
      <c r="AE2479" s="16">
        <f t="shared" si="508"/>
        <v>525</v>
      </c>
      <c r="AF2479" s="16">
        <f t="shared" si="509"/>
        <v>196875</v>
      </c>
      <c r="AG2479" s="16">
        <f t="shared" si="510"/>
        <v>150</v>
      </c>
      <c r="AH2479" s="12">
        <f t="shared" si="511"/>
        <v>0</v>
      </c>
      <c r="AI2479" s="16">
        <f t="shared" si="512"/>
        <v>10.5</v>
      </c>
      <c r="AJ2479" s="16">
        <f t="shared" si="513"/>
        <v>36225</v>
      </c>
      <c r="AK2479" s="16">
        <f t="shared" si="514"/>
        <v>750</v>
      </c>
      <c r="AL2479" s="16">
        <f t="shared" si="515"/>
        <v>7500</v>
      </c>
      <c r="AM2479" s="16">
        <f t="shared" si="516"/>
        <v>106500</v>
      </c>
      <c r="AN2479" s="16">
        <f t="shared" si="517"/>
        <v>410100</v>
      </c>
      <c r="AO2479" s="12" t="s">
        <v>1486</v>
      </c>
      <c r="AP2479" s="16">
        <v>1.5</v>
      </c>
      <c r="AQ2479" s="16" t="s">
        <v>204</v>
      </c>
      <c r="AS2479" s="16" t="s">
        <v>2422</v>
      </c>
      <c r="AT2479" s="16" t="s">
        <v>2418</v>
      </c>
      <c r="AU2479" t="s">
        <v>2384</v>
      </c>
      <c r="AV2479" s="15" t="s">
        <v>2635</v>
      </c>
      <c r="AW2479" s="16" t="s">
        <v>2386</v>
      </c>
      <c r="AX2479" s="16" t="s">
        <v>204</v>
      </c>
      <c r="AY2479" s="16" t="s">
        <v>207</v>
      </c>
      <c r="AZ2479" s="16" t="s">
        <v>207</v>
      </c>
      <c r="BA2479" s="16" t="s">
        <v>207</v>
      </c>
      <c r="BB2479" s="16" t="s">
        <v>207</v>
      </c>
      <c r="BC2479" s="16">
        <v>1.5</v>
      </c>
      <c r="BD2479" s="16">
        <f t="shared" si="518"/>
        <v>5.25</v>
      </c>
      <c r="BE2479" s="16">
        <f t="shared" si="519"/>
        <v>2563.125</v>
      </c>
      <c r="BG2479" s="16">
        <f t="shared" si="520"/>
        <v>1800</v>
      </c>
      <c r="BH2479" s="16">
        <f t="shared" si="521"/>
        <v>960</v>
      </c>
      <c r="BI2479" s="16">
        <f t="shared" si="522"/>
        <v>12</v>
      </c>
    </row>
    <row r="2480" spans="1:61" x14ac:dyDescent="0.35">
      <c r="A2480">
        <v>2479</v>
      </c>
      <c r="B2480" t="s">
        <v>360</v>
      </c>
      <c r="C2480" t="s">
        <v>9092</v>
      </c>
      <c r="D2480" s="15" t="s">
        <v>2731</v>
      </c>
      <c r="E2480" s="12" t="s">
        <v>98</v>
      </c>
      <c r="G2480" s="12" t="s">
        <v>2567</v>
      </c>
      <c r="H2480" s="12" t="s">
        <v>2414</v>
      </c>
      <c r="I2480" s="12" t="s">
        <v>92</v>
      </c>
      <c r="J2480" s="12" t="s">
        <v>2401</v>
      </c>
      <c r="K2480" s="12" t="s">
        <v>5619</v>
      </c>
      <c r="N2480" s="16" t="s">
        <v>206</v>
      </c>
      <c r="O2480" s="16" t="s">
        <v>443</v>
      </c>
      <c r="P2480" s="12" t="s">
        <v>131</v>
      </c>
      <c r="Q2480" s="16">
        <v>2023</v>
      </c>
      <c r="R2480" s="16">
        <v>1</v>
      </c>
      <c r="T2480" s="16">
        <v>0</v>
      </c>
      <c r="V2480" s="12" t="s">
        <v>204</v>
      </c>
      <c r="W2480" s="12" t="s">
        <v>204</v>
      </c>
      <c r="X2480" s="16">
        <v>1</v>
      </c>
      <c r="Y2480" s="16">
        <v>5</v>
      </c>
      <c r="Z2480" s="16">
        <v>1</v>
      </c>
      <c r="AA2480" s="16">
        <f t="shared" si="523"/>
        <v>120</v>
      </c>
      <c r="AB2480" s="16" t="s">
        <v>2404</v>
      </c>
      <c r="AC2480" s="16" t="s">
        <v>2416</v>
      </c>
      <c r="AD2480" s="16">
        <f t="shared" si="507"/>
        <v>42000</v>
      </c>
      <c r="AE2480" s="16">
        <f t="shared" si="508"/>
        <v>350</v>
      </c>
      <c r="AF2480" s="16">
        <f t="shared" si="509"/>
        <v>131250</v>
      </c>
      <c r="AG2480" s="16">
        <f t="shared" si="510"/>
        <v>100</v>
      </c>
      <c r="AH2480" s="12">
        <f t="shared" si="511"/>
        <v>0</v>
      </c>
      <c r="AI2480" s="16">
        <f t="shared" si="512"/>
        <v>7</v>
      </c>
      <c r="AJ2480" s="16">
        <f t="shared" si="513"/>
        <v>24150</v>
      </c>
      <c r="AK2480" s="16">
        <f t="shared" si="514"/>
        <v>500</v>
      </c>
      <c r="AL2480" s="16">
        <f t="shared" si="515"/>
        <v>5000</v>
      </c>
      <c r="AM2480" s="16">
        <f t="shared" si="516"/>
        <v>71000</v>
      </c>
      <c r="AN2480" s="16">
        <f t="shared" si="517"/>
        <v>273400</v>
      </c>
      <c r="AO2480" s="12" t="s">
        <v>1486</v>
      </c>
      <c r="AP2480" s="16">
        <v>1</v>
      </c>
      <c r="AQ2480" s="16" t="s">
        <v>204</v>
      </c>
      <c r="AS2480" s="16" t="s">
        <v>2422</v>
      </c>
      <c r="AT2480" s="16" t="s">
        <v>2418</v>
      </c>
      <c r="AU2480" t="s">
        <v>2384</v>
      </c>
      <c r="AV2480" s="15" t="s">
        <v>2635</v>
      </c>
      <c r="AW2480" s="16" t="s">
        <v>2386</v>
      </c>
      <c r="AX2480" s="16" t="s">
        <v>204</v>
      </c>
      <c r="AY2480" s="16" t="s">
        <v>207</v>
      </c>
      <c r="AZ2480" s="16" t="s">
        <v>207</v>
      </c>
      <c r="BA2480" s="16" t="s">
        <v>207</v>
      </c>
      <c r="BB2480" s="16" t="s">
        <v>207</v>
      </c>
      <c r="BC2480" s="16">
        <v>1</v>
      </c>
      <c r="BD2480" s="16">
        <f t="shared" si="518"/>
        <v>3.5</v>
      </c>
      <c r="BE2480" s="16">
        <f t="shared" si="519"/>
        <v>1708.75</v>
      </c>
      <c r="BG2480" s="16">
        <f t="shared" si="520"/>
        <v>1200</v>
      </c>
      <c r="BH2480" s="16">
        <f t="shared" si="521"/>
        <v>640</v>
      </c>
      <c r="BI2480" s="16">
        <f t="shared" si="522"/>
        <v>8</v>
      </c>
    </row>
    <row r="2481" spans="1:61" x14ac:dyDescent="0.35">
      <c r="A2481">
        <v>2480</v>
      </c>
      <c r="B2481" t="s">
        <v>360</v>
      </c>
      <c r="C2481" t="s">
        <v>9093</v>
      </c>
      <c r="D2481" s="15" t="s">
        <v>2732</v>
      </c>
      <c r="E2481" s="12" t="s">
        <v>98</v>
      </c>
      <c r="G2481" s="12" t="s">
        <v>2567</v>
      </c>
      <c r="H2481" s="12" t="s">
        <v>2414</v>
      </c>
      <c r="I2481" s="12" t="s">
        <v>92</v>
      </c>
      <c r="J2481" s="12" t="s">
        <v>2401</v>
      </c>
      <c r="K2481" s="12" t="s">
        <v>5619</v>
      </c>
      <c r="N2481" s="16" t="s">
        <v>206</v>
      </c>
      <c r="O2481" s="16" t="s">
        <v>443</v>
      </c>
      <c r="P2481" s="12" t="s">
        <v>131</v>
      </c>
      <c r="Q2481" s="16">
        <v>2023</v>
      </c>
      <c r="R2481" s="16">
        <v>0.4</v>
      </c>
      <c r="T2481" s="16">
        <v>0</v>
      </c>
      <c r="V2481" s="12" t="s">
        <v>204</v>
      </c>
      <c r="W2481" s="12" t="s">
        <v>204</v>
      </c>
      <c r="X2481" s="16">
        <v>1</v>
      </c>
      <c r="Y2481" s="16">
        <v>5</v>
      </c>
      <c r="Z2481" s="16">
        <v>0.4</v>
      </c>
      <c r="AA2481" s="16">
        <f t="shared" si="523"/>
        <v>48</v>
      </c>
      <c r="AB2481" s="16" t="s">
        <v>2404</v>
      </c>
      <c r="AC2481" s="16" t="s">
        <v>2416</v>
      </c>
      <c r="AD2481" s="16">
        <f t="shared" si="507"/>
        <v>16800</v>
      </c>
      <c r="AE2481" s="16">
        <f t="shared" si="508"/>
        <v>140</v>
      </c>
      <c r="AF2481" s="16">
        <f t="shared" si="509"/>
        <v>52500</v>
      </c>
      <c r="AG2481" s="16">
        <f t="shared" si="510"/>
        <v>40</v>
      </c>
      <c r="AH2481" s="12">
        <f t="shared" si="511"/>
        <v>0</v>
      </c>
      <c r="AI2481" s="16">
        <f t="shared" si="512"/>
        <v>2.8000000000000003</v>
      </c>
      <c r="AJ2481" s="16">
        <f t="shared" si="513"/>
        <v>9660.0000000000018</v>
      </c>
      <c r="AK2481" s="16">
        <f t="shared" si="514"/>
        <v>200</v>
      </c>
      <c r="AL2481" s="16">
        <f t="shared" si="515"/>
        <v>2000</v>
      </c>
      <c r="AM2481" s="16">
        <f t="shared" si="516"/>
        <v>28400</v>
      </c>
      <c r="AN2481" s="16">
        <f t="shared" si="517"/>
        <v>109360</v>
      </c>
      <c r="AO2481" s="12" t="s">
        <v>1486</v>
      </c>
      <c r="AP2481" s="16">
        <v>0.4</v>
      </c>
      <c r="AQ2481" s="16" t="s">
        <v>204</v>
      </c>
      <c r="AS2481" s="16" t="s">
        <v>2422</v>
      </c>
      <c r="AT2481" s="16" t="s">
        <v>2418</v>
      </c>
      <c r="AU2481" t="s">
        <v>2384</v>
      </c>
      <c r="AV2481" s="15" t="s">
        <v>2635</v>
      </c>
      <c r="AW2481" s="16" t="s">
        <v>2386</v>
      </c>
      <c r="AX2481" s="16" t="s">
        <v>204</v>
      </c>
      <c r="AY2481" s="16" t="s">
        <v>207</v>
      </c>
      <c r="AZ2481" s="16" t="s">
        <v>207</v>
      </c>
      <c r="BA2481" s="16" t="s">
        <v>207</v>
      </c>
      <c r="BB2481" s="16" t="s">
        <v>207</v>
      </c>
      <c r="BC2481" s="16">
        <v>0.4</v>
      </c>
      <c r="BD2481" s="16">
        <f t="shared" si="518"/>
        <v>1.4000000000000001</v>
      </c>
      <c r="BE2481" s="16">
        <f t="shared" si="519"/>
        <v>683.5</v>
      </c>
      <c r="BG2481" s="16">
        <f t="shared" si="520"/>
        <v>480</v>
      </c>
      <c r="BH2481" s="16">
        <f t="shared" si="521"/>
        <v>256</v>
      </c>
      <c r="BI2481" s="16">
        <f t="shared" si="522"/>
        <v>3.2</v>
      </c>
    </row>
    <row r="2482" spans="1:61" x14ac:dyDescent="0.35">
      <c r="A2482">
        <v>2481</v>
      </c>
      <c r="B2482" t="s">
        <v>360</v>
      </c>
      <c r="C2482" t="s">
        <v>9094</v>
      </c>
      <c r="D2482" s="15" t="s">
        <v>2733</v>
      </c>
      <c r="E2482" s="12" t="s">
        <v>98</v>
      </c>
      <c r="G2482" s="12" t="s">
        <v>2567</v>
      </c>
      <c r="H2482" s="12" t="s">
        <v>2414</v>
      </c>
      <c r="I2482" s="12" t="s">
        <v>92</v>
      </c>
      <c r="J2482" s="12" t="s">
        <v>2401</v>
      </c>
      <c r="K2482" s="12" t="s">
        <v>5619</v>
      </c>
      <c r="N2482" s="16" t="s">
        <v>206</v>
      </c>
      <c r="O2482" s="16" t="s">
        <v>443</v>
      </c>
      <c r="P2482" s="12" t="s">
        <v>131</v>
      </c>
      <c r="Q2482" s="16">
        <v>2023</v>
      </c>
      <c r="R2482" s="16">
        <v>0.6</v>
      </c>
      <c r="T2482" s="16">
        <v>0</v>
      </c>
      <c r="V2482" s="12" t="s">
        <v>204</v>
      </c>
      <c r="W2482" s="12" t="s">
        <v>204</v>
      </c>
      <c r="X2482" s="16">
        <v>1</v>
      </c>
      <c r="Y2482" s="16">
        <v>5</v>
      </c>
      <c r="Z2482" s="16">
        <v>0.6</v>
      </c>
      <c r="AA2482" s="16">
        <f t="shared" si="523"/>
        <v>72</v>
      </c>
      <c r="AB2482" s="16" t="s">
        <v>2404</v>
      </c>
      <c r="AC2482" s="16" t="s">
        <v>2416</v>
      </c>
      <c r="AD2482" s="16">
        <f t="shared" si="507"/>
        <v>25200</v>
      </c>
      <c r="AE2482" s="16">
        <f t="shared" si="508"/>
        <v>210</v>
      </c>
      <c r="AF2482" s="16">
        <f t="shared" si="509"/>
        <v>78750</v>
      </c>
      <c r="AG2482" s="16">
        <f t="shared" si="510"/>
        <v>60</v>
      </c>
      <c r="AH2482" s="12">
        <f t="shared" si="511"/>
        <v>0</v>
      </c>
      <c r="AI2482" s="16">
        <f t="shared" si="512"/>
        <v>4.2</v>
      </c>
      <c r="AJ2482" s="16">
        <f t="shared" si="513"/>
        <v>14490</v>
      </c>
      <c r="AK2482" s="16">
        <f t="shared" si="514"/>
        <v>300</v>
      </c>
      <c r="AL2482" s="16">
        <f t="shared" si="515"/>
        <v>3000</v>
      </c>
      <c r="AM2482" s="16">
        <f t="shared" si="516"/>
        <v>42600</v>
      </c>
      <c r="AN2482" s="16">
        <f t="shared" si="517"/>
        <v>164040</v>
      </c>
      <c r="AO2482" s="12" t="s">
        <v>1486</v>
      </c>
      <c r="AP2482" s="16">
        <v>0.6</v>
      </c>
      <c r="AQ2482" s="16" t="s">
        <v>204</v>
      </c>
      <c r="AS2482" s="16" t="s">
        <v>2422</v>
      </c>
      <c r="AT2482" s="16" t="s">
        <v>2418</v>
      </c>
      <c r="AU2482" t="s">
        <v>2384</v>
      </c>
      <c r="AV2482" s="15" t="s">
        <v>2635</v>
      </c>
      <c r="AW2482" s="16" t="s">
        <v>2386</v>
      </c>
      <c r="AX2482" s="16" t="s">
        <v>204</v>
      </c>
      <c r="AY2482" s="16" t="s">
        <v>207</v>
      </c>
      <c r="AZ2482" s="16" t="s">
        <v>207</v>
      </c>
      <c r="BA2482" s="16" t="s">
        <v>207</v>
      </c>
      <c r="BB2482" s="16" t="s">
        <v>207</v>
      </c>
      <c r="BC2482" s="16">
        <v>0.6</v>
      </c>
      <c r="BD2482" s="16">
        <f t="shared" si="518"/>
        <v>2.1</v>
      </c>
      <c r="BE2482" s="16">
        <f t="shared" si="519"/>
        <v>1025.25</v>
      </c>
      <c r="BG2482" s="16">
        <f t="shared" si="520"/>
        <v>720</v>
      </c>
      <c r="BH2482" s="16">
        <f t="shared" si="521"/>
        <v>384</v>
      </c>
      <c r="BI2482" s="16">
        <f t="shared" si="522"/>
        <v>4.8</v>
      </c>
    </row>
    <row r="2483" spans="1:61" x14ac:dyDescent="0.35">
      <c r="A2483">
        <v>2482</v>
      </c>
      <c r="B2483" t="s">
        <v>360</v>
      </c>
      <c r="C2483" t="s">
        <v>9095</v>
      </c>
      <c r="D2483" s="15" t="s">
        <v>2734</v>
      </c>
      <c r="E2483" s="12" t="s">
        <v>98</v>
      </c>
      <c r="G2483" s="12" t="s">
        <v>2567</v>
      </c>
      <c r="H2483" s="12" t="s">
        <v>2414</v>
      </c>
      <c r="I2483" s="12" t="s">
        <v>92</v>
      </c>
      <c r="J2483" s="12" t="s">
        <v>2401</v>
      </c>
      <c r="K2483" s="12" t="s">
        <v>5619</v>
      </c>
      <c r="N2483" s="16" t="s">
        <v>206</v>
      </c>
      <c r="O2483" s="16" t="s">
        <v>443</v>
      </c>
      <c r="P2483" s="12" t="s">
        <v>131</v>
      </c>
      <c r="Q2483" s="16">
        <v>2023</v>
      </c>
      <c r="R2483" s="16">
        <v>0.6</v>
      </c>
      <c r="T2483" s="16">
        <v>0</v>
      </c>
      <c r="V2483" s="12" t="s">
        <v>204</v>
      </c>
      <c r="W2483" s="12" t="s">
        <v>204</v>
      </c>
      <c r="X2483" s="16">
        <v>1</v>
      </c>
      <c r="Y2483" s="16">
        <v>6</v>
      </c>
      <c r="Z2483" s="16">
        <v>0.6</v>
      </c>
      <c r="AA2483" s="16">
        <f t="shared" si="523"/>
        <v>72</v>
      </c>
      <c r="AB2483" s="16" t="s">
        <v>2404</v>
      </c>
      <c r="AC2483" s="16" t="s">
        <v>2416</v>
      </c>
      <c r="AD2483" s="16">
        <f t="shared" si="507"/>
        <v>25200</v>
      </c>
      <c r="AE2483" s="16">
        <f t="shared" si="508"/>
        <v>210</v>
      </c>
      <c r="AF2483" s="16">
        <f t="shared" si="509"/>
        <v>78750</v>
      </c>
      <c r="AG2483" s="16">
        <f t="shared" si="510"/>
        <v>60</v>
      </c>
      <c r="AH2483" s="12">
        <f t="shared" si="511"/>
        <v>0</v>
      </c>
      <c r="AI2483" s="16">
        <f t="shared" si="512"/>
        <v>4.2</v>
      </c>
      <c r="AJ2483" s="16">
        <f t="shared" si="513"/>
        <v>14490</v>
      </c>
      <c r="AK2483" s="16">
        <f t="shared" si="514"/>
        <v>300</v>
      </c>
      <c r="AL2483" s="16">
        <f t="shared" si="515"/>
        <v>3000</v>
      </c>
      <c r="AM2483" s="16">
        <f t="shared" si="516"/>
        <v>42600</v>
      </c>
      <c r="AN2483" s="16">
        <f t="shared" si="517"/>
        <v>164040</v>
      </c>
      <c r="AO2483" s="12" t="s">
        <v>1486</v>
      </c>
      <c r="AP2483" s="16">
        <v>0.6</v>
      </c>
      <c r="AQ2483" s="16" t="s">
        <v>204</v>
      </c>
      <c r="AS2483" s="16" t="s">
        <v>2422</v>
      </c>
      <c r="AT2483" s="16" t="s">
        <v>2418</v>
      </c>
      <c r="AU2483" t="s">
        <v>2384</v>
      </c>
      <c r="AV2483" s="15" t="s">
        <v>2635</v>
      </c>
      <c r="AW2483" s="16" t="s">
        <v>2386</v>
      </c>
      <c r="AX2483" s="16" t="s">
        <v>204</v>
      </c>
      <c r="AY2483" s="16" t="s">
        <v>207</v>
      </c>
      <c r="AZ2483" s="16" t="s">
        <v>207</v>
      </c>
      <c r="BA2483" s="16" t="s">
        <v>207</v>
      </c>
      <c r="BB2483" s="16" t="s">
        <v>207</v>
      </c>
      <c r="BC2483" s="16">
        <v>0.6</v>
      </c>
      <c r="BD2483" s="16">
        <f t="shared" si="518"/>
        <v>2.1</v>
      </c>
      <c r="BE2483" s="16">
        <f t="shared" si="519"/>
        <v>1025.25</v>
      </c>
      <c r="BG2483" s="16">
        <f t="shared" si="520"/>
        <v>720</v>
      </c>
      <c r="BH2483" s="16">
        <f t="shared" si="521"/>
        <v>384</v>
      </c>
      <c r="BI2483" s="16">
        <f t="shared" si="522"/>
        <v>4.8</v>
      </c>
    </row>
    <row r="2484" spans="1:61" x14ac:dyDescent="0.35">
      <c r="A2484">
        <v>2483</v>
      </c>
      <c r="B2484" t="s">
        <v>360</v>
      </c>
      <c r="C2484" t="s">
        <v>9096</v>
      </c>
      <c r="D2484" s="15" t="s">
        <v>2735</v>
      </c>
      <c r="E2484" s="12" t="s">
        <v>98</v>
      </c>
      <c r="G2484" s="12" t="s">
        <v>2567</v>
      </c>
      <c r="H2484" s="12" t="s">
        <v>2414</v>
      </c>
      <c r="I2484" s="12" t="s">
        <v>92</v>
      </c>
      <c r="J2484" s="12" t="s">
        <v>2401</v>
      </c>
      <c r="K2484" s="12" t="s">
        <v>5619</v>
      </c>
      <c r="N2484" s="16" t="s">
        <v>206</v>
      </c>
      <c r="O2484" s="16" t="s">
        <v>443</v>
      </c>
      <c r="P2484" s="12" t="s">
        <v>131</v>
      </c>
      <c r="Q2484" s="16">
        <v>2023</v>
      </c>
      <c r="R2484" s="16">
        <v>0.4</v>
      </c>
      <c r="T2484" s="16">
        <v>0</v>
      </c>
      <c r="V2484" s="12" t="s">
        <v>204</v>
      </c>
      <c r="W2484" s="12" t="s">
        <v>204</v>
      </c>
      <c r="X2484" s="16">
        <v>2</v>
      </c>
      <c r="Y2484" s="16">
        <v>6</v>
      </c>
      <c r="Z2484" s="16">
        <v>0.4</v>
      </c>
      <c r="AA2484" s="16">
        <f t="shared" si="523"/>
        <v>48</v>
      </c>
      <c r="AB2484" s="16" t="s">
        <v>2404</v>
      </c>
      <c r="AC2484" s="16" t="s">
        <v>2416</v>
      </c>
      <c r="AD2484" s="16">
        <f t="shared" si="507"/>
        <v>16800</v>
      </c>
      <c r="AE2484" s="16">
        <f t="shared" si="508"/>
        <v>140</v>
      </c>
      <c r="AF2484" s="16">
        <f t="shared" si="509"/>
        <v>52500</v>
      </c>
      <c r="AG2484" s="16">
        <f t="shared" si="510"/>
        <v>40</v>
      </c>
      <c r="AH2484" s="12">
        <f t="shared" si="511"/>
        <v>0</v>
      </c>
      <c r="AI2484" s="16">
        <f t="shared" si="512"/>
        <v>2.8000000000000003</v>
      </c>
      <c r="AJ2484" s="16">
        <f t="shared" si="513"/>
        <v>9660.0000000000018</v>
      </c>
      <c r="AK2484" s="16">
        <f t="shared" si="514"/>
        <v>200</v>
      </c>
      <c r="AL2484" s="16">
        <f t="shared" si="515"/>
        <v>2000</v>
      </c>
      <c r="AM2484" s="16">
        <f t="shared" si="516"/>
        <v>28400</v>
      </c>
      <c r="AN2484" s="16">
        <f t="shared" si="517"/>
        <v>109360</v>
      </c>
      <c r="AO2484" s="12" t="s">
        <v>1486</v>
      </c>
      <c r="AP2484" s="16">
        <v>0.4</v>
      </c>
      <c r="AQ2484" s="16" t="s">
        <v>204</v>
      </c>
      <c r="AS2484" s="16" t="s">
        <v>2422</v>
      </c>
      <c r="AT2484" s="16" t="s">
        <v>2418</v>
      </c>
      <c r="AU2484" t="s">
        <v>2384</v>
      </c>
      <c r="AV2484" s="15" t="s">
        <v>2635</v>
      </c>
      <c r="AW2484" s="16" t="s">
        <v>2386</v>
      </c>
      <c r="AX2484" s="16" t="s">
        <v>204</v>
      </c>
      <c r="AY2484" s="16" t="s">
        <v>207</v>
      </c>
      <c r="AZ2484" s="16" t="s">
        <v>207</v>
      </c>
      <c r="BA2484" s="16" t="s">
        <v>207</v>
      </c>
      <c r="BB2484" s="16" t="s">
        <v>207</v>
      </c>
      <c r="BC2484" s="16">
        <v>0.4</v>
      </c>
      <c r="BD2484" s="16">
        <f t="shared" si="518"/>
        <v>1.4000000000000001</v>
      </c>
      <c r="BE2484" s="16">
        <f t="shared" si="519"/>
        <v>683.5</v>
      </c>
      <c r="BG2484" s="16">
        <f t="shared" si="520"/>
        <v>480</v>
      </c>
      <c r="BH2484" s="16">
        <f t="shared" si="521"/>
        <v>256</v>
      </c>
      <c r="BI2484" s="16">
        <f t="shared" si="522"/>
        <v>3.2</v>
      </c>
    </row>
    <row r="2485" spans="1:61" x14ac:dyDescent="0.35">
      <c r="A2485">
        <v>2484</v>
      </c>
      <c r="B2485" t="s">
        <v>360</v>
      </c>
      <c r="C2485" t="s">
        <v>9097</v>
      </c>
      <c r="D2485" s="15" t="s">
        <v>2736</v>
      </c>
      <c r="E2485" s="12" t="s">
        <v>98</v>
      </c>
      <c r="G2485" s="12" t="s">
        <v>2567</v>
      </c>
      <c r="H2485" s="12" t="s">
        <v>2414</v>
      </c>
      <c r="I2485" s="12" t="s">
        <v>92</v>
      </c>
      <c r="J2485" s="12" t="s">
        <v>2401</v>
      </c>
      <c r="K2485" s="12" t="s">
        <v>5619</v>
      </c>
      <c r="N2485" s="16" t="s">
        <v>206</v>
      </c>
      <c r="O2485" s="16" t="s">
        <v>443</v>
      </c>
      <c r="P2485" s="12" t="s">
        <v>131</v>
      </c>
      <c r="Q2485" s="16">
        <v>2023</v>
      </c>
      <c r="R2485" s="16">
        <v>0.4</v>
      </c>
      <c r="T2485" s="16">
        <v>0</v>
      </c>
      <c r="V2485" s="12" t="s">
        <v>204</v>
      </c>
      <c r="W2485" s="12" t="s">
        <v>204</v>
      </c>
      <c r="X2485" s="16">
        <v>2</v>
      </c>
      <c r="Y2485" s="16">
        <v>10</v>
      </c>
      <c r="Z2485" s="16">
        <v>0.4</v>
      </c>
      <c r="AA2485" s="16">
        <f t="shared" si="523"/>
        <v>48</v>
      </c>
      <c r="AB2485" s="16" t="s">
        <v>2404</v>
      </c>
      <c r="AC2485" s="16" t="s">
        <v>2416</v>
      </c>
      <c r="AD2485" s="16">
        <f t="shared" si="507"/>
        <v>16800</v>
      </c>
      <c r="AE2485" s="16">
        <f t="shared" si="508"/>
        <v>140</v>
      </c>
      <c r="AF2485" s="16">
        <f t="shared" si="509"/>
        <v>52500</v>
      </c>
      <c r="AG2485" s="16">
        <f t="shared" si="510"/>
        <v>40</v>
      </c>
      <c r="AH2485" s="12">
        <f t="shared" si="511"/>
        <v>0</v>
      </c>
      <c r="AI2485" s="16">
        <f t="shared" si="512"/>
        <v>2.8000000000000003</v>
      </c>
      <c r="AJ2485" s="16">
        <f t="shared" si="513"/>
        <v>9660.0000000000018</v>
      </c>
      <c r="AK2485" s="16">
        <f t="shared" si="514"/>
        <v>200</v>
      </c>
      <c r="AL2485" s="16">
        <f t="shared" si="515"/>
        <v>2000</v>
      </c>
      <c r="AM2485" s="16">
        <f t="shared" si="516"/>
        <v>28400</v>
      </c>
      <c r="AN2485" s="16">
        <f t="shared" si="517"/>
        <v>109360</v>
      </c>
      <c r="AO2485" s="12" t="s">
        <v>1486</v>
      </c>
      <c r="AP2485" s="16">
        <v>0.4</v>
      </c>
      <c r="AQ2485" s="16" t="s">
        <v>204</v>
      </c>
      <c r="AS2485" s="16" t="s">
        <v>2422</v>
      </c>
      <c r="AT2485" s="16" t="s">
        <v>2418</v>
      </c>
      <c r="AU2485" t="s">
        <v>2384</v>
      </c>
      <c r="AV2485" s="15" t="s">
        <v>2635</v>
      </c>
      <c r="AW2485" s="16" t="s">
        <v>2386</v>
      </c>
      <c r="AX2485" s="16" t="s">
        <v>204</v>
      </c>
      <c r="AY2485" s="16" t="s">
        <v>207</v>
      </c>
      <c r="AZ2485" s="16" t="s">
        <v>207</v>
      </c>
      <c r="BA2485" s="16" t="s">
        <v>207</v>
      </c>
      <c r="BB2485" s="16" t="s">
        <v>207</v>
      </c>
      <c r="BC2485" s="16">
        <v>0.4</v>
      </c>
      <c r="BD2485" s="16">
        <f t="shared" si="518"/>
        <v>1.4000000000000001</v>
      </c>
      <c r="BE2485" s="16">
        <f t="shared" si="519"/>
        <v>683.5</v>
      </c>
      <c r="BG2485" s="16">
        <f t="shared" si="520"/>
        <v>480</v>
      </c>
      <c r="BH2485" s="16">
        <f t="shared" si="521"/>
        <v>256</v>
      </c>
      <c r="BI2485" s="16">
        <f t="shared" si="522"/>
        <v>3.2</v>
      </c>
    </row>
    <row r="2486" spans="1:61" x14ac:dyDescent="0.35">
      <c r="A2486">
        <v>2485</v>
      </c>
      <c r="B2486" t="s">
        <v>360</v>
      </c>
      <c r="C2486" t="s">
        <v>9098</v>
      </c>
      <c r="D2486" s="15" t="s">
        <v>2737</v>
      </c>
      <c r="E2486" s="12" t="s">
        <v>98</v>
      </c>
      <c r="G2486" s="12" t="s">
        <v>2567</v>
      </c>
      <c r="H2486" s="12" t="s">
        <v>2414</v>
      </c>
      <c r="I2486" s="12" t="s">
        <v>92</v>
      </c>
      <c r="J2486" s="12" t="s">
        <v>2401</v>
      </c>
      <c r="K2486" s="12" t="s">
        <v>5619</v>
      </c>
      <c r="N2486" s="16" t="s">
        <v>206</v>
      </c>
      <c r="O2486" s="16" t="s">
        <v>443</v>
      </c>
      <c r="P2486" s="12" t="s">
        <v>131</v>
      </c>
      <c r="Q2486" s="16">
        <v>2023</v>
      </c>
      <c r="R2486" s="16">
        <v>0.6</v>
      </c>
      <c r="T2486" s="16">
        <v>0</v>
      </c>
      <c r="V2486" s="12" t="s">
        <v>204</v>
      </c>
      <c r="W2486" s="12" t="s">
        <v>204</v>
      </c>
      <c r="X2486" s="16">
        <v>2</v>
      </c>
      <c r="Y2486" s="16">
        <v>4</v>
      </c>
      <c r="Z2486" s="16">
        <v>0.6</v>
      </c>
      <c r="AA2486" s="16">
        <f t="shared" si="523"/>
        <v>72</v>
      </c>
      <c r="AB2486" s="16" t="s">
        <v>2404</v>
      </c>
      <c r="AC2486" s="16" t="s">
        <v>2416</v>
      </c>
      <c r="AD2486" s="16">
        <f t="shared" si="507"/>
        <v>25200</v>
      </c>
      <c r="AE2486" s="16">
        <f t="shared" si="508"/>
        <v>210</v>
      </c>
      <c r="AF2486" s="16">
        <f t="shared" si="509"/>
        <v>78750</v>
      </c>
      <c r="AG2486" s="16">
        <f t="shared" si="510"/>
        <v>60</v>
      </c>
      <c r="AH2486" s="12">
        <f t="shared" si="511"/>
        <v>0</v>
      </c>
      <c r="AI2486" s="16">
        <f t="shared" si="512"/>
        <v>4.2</v>
      </c>
      <c r="AJ2486" s="16">
        <f t="shared" si="513"/>
        <v>14490</v>
      </c>
      <c r="AK2486" s="16">
        <f t="shared" si="514"/>
        <v>300</v>
      </c>
      <c r="AL2486" s="16">
        <f t="shared" si="515"/>
        <v>3000</v>
      </c>
      <c r="AM2486" s="16">
        <f t="shared" si="516"/>
        <v>42600</v>
      </c>
      <c r="AN2486" s="16">
        <f t="shared" si="517"/>
        <v>164040</v>
      </c>
      <c r="AO2486" s="12" t="s">
        <v>1486</v>
      </c>
      <c r="AP2486" s="16">
        <v>0.6</v>
      </c>
      <c r="AQ2486" s="16" t="s">
        <v>204</v>
      </c>
      <c r="AS2486" s="16" t="s">
        <v>2422</v>
      </c>
      <c r="AT2486" s="16" t="s">
        <v>2418</v>
      </c>
      <c r="AU2486" t="s">
        <v>2384</v>
      </c>
      <c r="AV2486" s="15" t="s">
        <v>2635</v>
      </c>
      <c r="AW2486" s="16" t="s">
        <v>2386</v>
      </c>
      <c r="AX2486" s="16" t="s">
        <v>204</v>
      </c>
      <c r="AY2486" s="16" t="s">
        <v>207</v>
      </c>
      <c r="AZ2486" s="16" t="s">
        <v>207</v>
      </c>
      <c r="BA2486" s="16" t="s">
        <v>207</v>
      </c>
      <c r="BB2486" s="16" t="s">
        <v>207</v>
      </c>
      <c r="BC2486" s="16">
        <v>0.6</v>
      </c>
      <c r="BD2486" s="16">
        <f t="shared" si="518"/>
        <v>2.1</v>
      </c>
      <c r="BE2486" s="16">
        <f t="shared" si="519"/>
        <v>1025.25</v>
      </c>
      <c r="BG2486" s="16">
        <f t="shared" si="520"/>
        <v>720</v>
      </c>
      <c r="BH2486" s="16">
        <f t="shared" si="521"/>
        <v>384</v>
      </c>
      <c r="BI2486" s="16">
        <f t="shared" si="522"/>
        <v>4.8</v>
      </c>
    </row>
    <row r="2487" spans="1:61" x14ac:dyDescent="0.35">
      <c r="A2487">
        <v>2486</v>
      </c>
      <c r="B2487" t="s">
        <v>360</v>
      </c>
      <c r="C2487" t="s">
        <v>9099</v>
      </c>
      <c r="D2487" s="15" t="s">
        <v>2738</v>
      </c>
      <c r="E2487" s="12" t="s">
        <v>98</v>
      </c>
      <c r="G2487" s="12" t="s">
        <v>2567</v>
      </c>
      <c r="H2487" s="12" t="s">
        <v>2414</v>
      </c>
      <c r="I2487" s="12" t="s">
        <v>92</v>
      </c>
      <c r="J2487" s="12" t="s">
        <v>2401</v>
      </c>
      <c r="K2487" s="12" t="s">
        <v>5619</v>
      </c>
      <c r="N2487" s="16" t="s">
        <v>206</v>
      </c>
      <c r="O2487" s="16" t="s">
        <v>443</v>
      </c>
      <c r="P2487" s="12" t="s">
        <v>131</v>
      </c>
      <c r="Q2487" s="16">
        <v>2023</v>
      </c>
      <c r="R2487" s="16">
        <v>0.4</v>
      </c>
      <c r="T2487" s="16">
        <v>0</v>
      </c>
      <c r="V2487" s="12" t="s">
        <v>204</v>
      </c>
      <c r="W2487" s="12" t="s">
        <v>204</v>
      </c>
      <c r="X2487" s="16">
        <v>3</v>
      </c>
      <c r="Y2487" s="16">
        <v>5</v>
      </c>
      <c r="Z2487" s="16">
        <v>0.4</v>
      </c>
      <c r="AA2487" s="16">
        <f t="shared" si="523"/>
        <v>48</v>
      </c>
      <c r="AB2487" s="16" t="s">
        <v>2404</v>
      </c>
      <c r="AC2487" s="16" t="s">
        <v>2416</v>
      </c>
      <c r="AD2487" s="16">
        <f t="shared" si="507"/>
        <v>16800</v>
      </c>
      <c r="AE2487" s="16">
        <f t="shared" si="508"/>
        <v>140</v>
      </c>
      <c r="AF2487" s="16">
        <f t="shared" si="509"/>
        <v>52500</v>
      </c>
      <c r="AG2487" s="16">
        <f t="shared" si="510"/>
        <v>40</v>
      </c>
      <c r="AH2487" s="12">
        <f t="shared" si="511"/>
        <v>0</v>
      </c>
      <c r="AI2487" s="16">
        <f t="shared" si="512"/>
        <v>2.8000000000000003</v>
      </c>
      <c r="AJ2487" s="16">
        <f t="shared" si="513"/>
        <v>9660.0000000000018</v>
      </c>
      <c r="AK2487" s="16">
        <f t="shared" si="514"/>
        <v>200</v>
      </c>
      <c r="AL2487" s="16">
        <f t="shared" si="515"/>
        <v>2000</v>
      </c>
      <c r="AM2487" s="16">
        <f t="shared" si="516"/>
        <v>28400</v>
      </c>
      <c r="AN2487" s="16">
        <f t="shared" si="517"/>
        <v>109360</v>
      </c>
      <c r="AO2487" s="12" t="s">
        <v>1486</v>
      </c>
      <c r="AP2487" s="16">
        <v>0.4</v>
      </c>
      <c r="AQ2487" s="16" t="s">
        <v>204</v>
      </c>
      <c r="AS2487" s="16" t="s">
        <v>2422</v>
      </c>
      <c r="AT2487" s="16" t="s">
        <v>2418</v>
      </c>
      <c r="AU2487" t="s">
        <v>2384</v>
      </c>
      <c r="AV2487" s="15" t="s">
        <v>2635</v>
      </c>
      <c r="AW2487" s="16" t="s">
        <v>2386</v>
      </c>
      <c r="AX2487" s="16" t="s">
        <v>204</v>
      </c>
      <c r="AY2487" s="16" t="s">
        <v>207</v>
      </c>
      <c r="AZ2487" s="16" t="s">
        <v>207</v>
      </c>
      <c r="BA2487" s="16" t="s">
        <v>207</v>
      </c>
      <c r="BB2487" s="16" t="s">
        <v>207</v>
      </c>
      <c r="BC2487" s="16">
        <v>0.4</v>
      </c>
      <c r="BD2487" s="16">
        <f t="shared" si="518"/>
        <v>1.4000000000000001</v>
      </c>
      <c r="BE2487" s="16">
        <f t="shared" si="519"/>
        <v>683.5</v>
      </c>
      <c r="BG2487" s="16">
        <f t="shared" si="520"/>
        <v>480</v>
      </c>
      <c r="BH2487" s="16">
        <f t="shared" si="521"/>
        <v>256</v>
      </c>
      <c r="BI2487" s="16">
        <f t="shared" si="522"/>
        <v>3.2</v>
      </c>
    </row>
    <row r="2488" spans="1:61" x14ac:dyDescent="0.35">
      <c r="A2488">
        <v>2487</v>
      </c>
      <c r="B2488" t="s">
        <v>360</v>
      </c>
      <c r="C2488" t="s">
        <v>9100</v>
      </c>
      <c r="D2488" s="15" t="s">
        <v>2739</v>
      </c>
      <c r="E2488" s="12" t="s">
        <v>98</v>
      </c>
      <c r="G2488" s="12" t="s">
        <v>2567</v>
      </c>
      <c r="H2488" s="12" t="s">
        <v>2414</v>
      </c>
      <c r="I2488" s="12" t="s">
        <v>92</v>
      </c>
      <c r="J2488" s="12" t="s">
        <v>2401</v>
      </c>
      <c r="K2488" s="12" t="s">
        <v>5619</v>
      </c>
      <c r="N2488" s="16" t="s">
        <v>206</v>
      </c>
      <c r="O2488" s="16" t="s">
        <v>443</v>
      </c>
      <c r="P2488" s="12" t="s">
        <v>131</v>
      </c>
      <c r="Q2488" s="16">
        <v>2023</v>
      </c>
      <c r="R2488" s="16">
        <v>0.6</v>
      </c>
      <c r="T2488" s="16">
        <v>0</v>
      </c>
      <c r="V2488" s="12" t="s">
        <v>204</v>
      </c>
      <c r="W2488" s="12" t="s">
        <v>204</v>
      </c>
      <c r="X2488" s="16">
        <v>1</v>
      </c>
      <c r="Y2488" s="16">
        <v>6</v>
      </c>
      <c r="Z2488" s="16">
        <v>0.6</v>
      </c>
      <c r="AA2488" s="16">
        <f t="shared" si="523"/>
        <v>72</v>
      </c>
      <c r="AB2488" s="16" t="s">
        <v>2404</v>
      </c>
      <c r="AC2488" s="16" t="s">
        <v>2416</v>
      </c>
      <c r="AD2488" s="16">
        <f t="shared" si="507"/>
        <v>25200</v>
      </c>
      <c r="AE2488" s="16">
        <f t="shared" si="508"/>
        <v>210</v>
      </c>
      <c r="AF2488" s="16">
        <f t="shared" si="509"/>
        <v>78750</v>
      </c>
      <c r="AG2488" s="16">
        <f t="shared" si="510"/>
        <v>60</v>
      </c>
      <c r="AH2488" s="12">
        <f t="shared" si="511"/>
        <v>0</v>
      </c>
      <c r="AI2488" s="16">
        <f t="shared" si="512"/>
        <v>4.2</v>
      </c>
      <c r="AJ2488" s="16">
        <f t="shared" si="513"/>
        <v>14490</v>
      </c>
      <c r="AK2488" s="16">
        <f t="shared" si="514"/>
        <v>300</v>
      </c>
      <c r="AL2488" s="16">
        <f t="shared" si="515"/>
        <v>3000</v>
      </c>
      <c r="AM2488" s="16">
        <f t="shared" si="516"/>
        <v>42600</v>
      </c>
      <c r="AN2488" s="16">
        <f t="shared" si="517"/>
        <v>164040</v>
      </c>
      <c r="AO2488" s="12" t="s">
        <v>1486</v>
      </c>
      <c r="AP2488" s="16">
        <v>0.6</v>
      </c>
      <c r="AQ2488" s="16" t="s">
        <v>204</v>
      </c>
      <c r="AS2488" s="16" t="s">
        <v>2422</v>
      </c>
      <c r="AT2488" s="16" t="s">
        <v>2418</v>
      </c>
      <c r="AU2488" t="s">
        <v>2384</v>
      </c>
      <c r="AV2488" s="15" t="s">
        <v>2635</v>
      </c>
      <c r="AW2488" s="16" t="s">
        <v>2386</v>
      </c>
      <c r="AX2488" s="16" t="s">
        <v>204</v>
      </c>
      <c r="AY2488" s="16" t="s">
        <v>207</v>
      </c>
      <c r="AZ2488" s="16" t="s">
        <v>207</v>
      </c>
      <c r="BA2488" s="16" t="s">
        <v>207</v>
      </c>
      <c r="BB2488" s="16" t="s">
        <v>207</v>
      </c>
      <c r="BC2488" s="16">
        <v>0.6</v>
      </c>
      <c r="BD2488" s="16">
        <f t="shared" si="518"/>
        <v>2.1</v>
      </c>
      <c r="BE2488" s="16">
        <f t="shared" si="519"/>
        <v>1025.25</v>
      </c>
      <c r="BG2488" s="16">
        <f t="shared" si="520"/>
        <v>720</v>
      </c>
      <c r="BH2488" s="16">
        <f t="shared" si="521"/>
        <v>384</v>
      </c>
      <c r="BI2488" s="16">
        <f t="shared" si="522"/>
        <v>4.8</v>
      </c>
    </row>
    <row r="2489" spans="1:61" x14ac:dyDescent="0.35">
      <c r="A2489">
        <v>2488</v>
      </c>
      <c r="B2489" t="s">
        <v>360</v>
      </c>
      <c r="C2489" t="s">
        <v>9101</v>
      </c>
      <c r="D2489" s="15" t="s">
        <v>2740</v>
      </c>
      <c r="E2489" s="12" t="s">
        <v>98</v>
      </c>
      <c r="G2489" s="12" t="s">
        <v>2567</v>
      </c>
      <c r="H2489" s="12" t="s">
        <v>2414</v>
      </c>
      <c r="I2489" s="12" t="s">
        <v>92</v>
      </c>
      <c r="J2489" s="12" t="s">
        <v>2401</v>
      </c>
      <c r="K2489" s="12" t="s">
        <v>5619</v>
      </c>
      <c r="N2489" s="16" t="s">
        <v>206</v>
      </c>
      <c r="O2489" s="16" t="s">
        <v>443</v>
      </c>
      <c r="P2489" s="12" t="s">
        <v>131</v>
      </c>
      <c r="Q2489" s="16">
        <v>2023</v>
      </c>
      <c r="R2489" s="16">
        <v>0.4</v>
      </c>
      <c r="T2489" s="16">
        <v>0</v>
      </c>
      <c r="V2489" s="12" t="s">
        <v>204</v>
      </c>
      <c r="W2489" s="12" t="s">
        <v>204</v>
      </c>
      <c r="X2489" s="16">
        <v>1</v>
      </c>
      <c r="Y2489" s="16">
        <v>3</v>
      </c>
      <c r="Z2489" s="16">
        <v>0.4</v>
      </c>
      <c r="AA2489" s="16">
        <f t="shared" si="523"/>
        <v>48</v>
      </c>
      <c r="AB2489" s="16" t="s">
        <v>2404</v>
      </c>
      <c r="AC2489" s="16" t="s">
        <v>2416</v>
      </c>
      <c r="AD2489" s="16">
        <f t="shared" si="507"/>
        <v>16800</v>
      </c>
      <c r="AE2489" s="16">
        <f t="shared" si="508"/>
        <v>140</v>
      </c>
      <c r="AF2489" s="16">
        <f t="shared" si="509"/>
        <v>52500</v>
      </c>
      <c r="AG2489" s="16">
        <f t="shared" si="510"/>
        <v>40</v>
      </c>
      <c r="AH2489" s="12">
        <f t="shared" si="511"/>
        <v>0</v>
      </c>
      <c r="AI2489" s="16">
        <f t="shared" si="512"/>
        <v>2.8000000000000003</v>
      </c>
      <c r="AJ2489" s="16">
        <f t="shared" si="513"/>
        <v>9660.0000000000018</v>
      </c>
      <c r="AK2489" s="16">
        <f t="shared" si="514"/>
        <v>200</v>
      </c>
      <c r="AL2489" s="16">
        <f t="shared" si="515"/>
        <v>2000</v>
      </c>
      <c r="AM2489" s="16">
        <f t="shared" si="516"/>
        <v>28400</v>
      </c>
      <c r="AN2489" s="16">
        <f t="shared" si="517"/>
        <v>109360</v>
      </c>
      <c r="AO2489" s="12" t="s">
        <v>1486</v>
      </c>
      <c r="AP2489" s="16">
        <v>0.4</v>
      </c>
      <c r="AQ2489" s="16" t="s">
        <v>204</v>
      </c>
      <c r="AS2489" s="16" t="s">
        <v>2422</v>
      </c>
      <c r="AT2489" s="16" t="s">
        <v>2418</v>
      </c>
      <c r="AU2489" t="s">
        <v>2384</v>
      </c>
      <c r="AV2489" s="15" t="s">
        <v>2635</v>
      </c>
      <c r="AW2489" s="16" t="s">
        <v>2386</v>
      </c>
      <c r="AX2489" s="16" t="s">
        <v>204</v>
      </c>
      <c r="AY2489" s="16" t="s">
        <v>207</v>
      </c>
      <c r="AZ2489" s="16" t="s">
        <v>207</v>
      </c>
      <c r="BA2489" s="16" t="s">
        <v>207</v>
      </c>
      <c r="BB2489" s="16" t="s">
        <v>207</v>
      </c>
      <c r="BC2489" s="16">
        <v>0.4</v>
      </c>
      <c r="BD2489" s="16">
        <f t="shared" si="518"/>
        <v>1.4000000000000001</v>
      </c>
      <c r="BE2489" s="16">
        <f t="shared" si="519"/>
        <v>683.5</v>
      </c>
      <c r="BG2489" s="16">
        <f t="shared" si="520"/>
        <v>480</v>
      </c>
      <c r="BH2489" s="16">
        <f t="shared" si="521"/>
        <v>256</v>
      </c>
      <c r="BI2489" s="16">
        <f t="shared" si="522"/>
        <v>3.2</v>
      </c>
    </row>
    <row r="2490" spans="1:61" x14ac:dyDescent="0.35">
      <c r="A2490">
        <v>2489</v>
      </c>
      <c r="B2490" t="s">
        <v>360</v>
      </c>
      <c r="C2490" t="s">
        <v>9102</v>
      </c>
      <c r="D2490" s="15" t="s">
        <v>2741</v>
      </c>
      <c r="E2490" s="12" t="s">
        <v>98</v>
      </c>
      <c r="G2490" s="12" t="s">
        <v>2567</v>
      </c>
      <c r="H2490" s="12" t="s">
        <v>2414</v>
      </c>
      <c r="I2490" s="12" t="s">
        <v>92</v>
      </c>
      <c r="J2490" s="12" t="s">
        <v>2401</v>
      </c>
      <c r="K2490" s="12" t="s">
        <v>5619</v>
      </c>
      <c r="N2490" s="16" t="s">
        <v>206</v>
      </c>
      <c r="O2490" s="16" t="s">
        <v>443</v>
      </c>
      <c r="P2490" s="12" t="s">
        <v>131</v>
      </c>
      <c r="Q2490" s="16">
        <v>2023</v>
      </c>
      <c r="R2490" s="16">
        <v>0.6</v>
      </c>
      <c r="T2490" s="16">
        <v>0</v>
      </c>
      <c r="V2490" s="12" t="s">
        <v>204</v>
      </c>
      <c r="W2490" s="12" t="s">
        <v>204</v>
      </c>
      <c r="X2490" s="16">
        <v>1</v>
      </c>
      <c r="Y2490" s="16">
        <v>6</v>
      </c>
      <c r="Z2490" s="16">
        <v>0.6</v>
      </c>
      <c r="AA2490" s="16">
        <f t="shared" si="523"/>
        <v>72</v>
      </c>
      <c r="AB2490" s="16" t="s">
        <v>2404</v>
      </c>
      <c r="AC2490" s="16" t="s">
        <v>2416</v>
      </c>
      <c r="AD2490" s="16">
        <f t="shared" si="507"/>
        <v>25200</v>
      </c>
      <c r="AE2490" s="16">
        <f t="shared" si="508"/>
        <v>210</v>
      </c>
      <c r="AF2490" s="16">
        <f t="shared" si="509"/>
        <v>78750</v>
      </c>
      <c r="AG2490" s="16">
        <f t="shared" si="510"/>
        <v>60</v>
      </c>
      <c r="AH2490" s="12">
        <f t="shared" si="511"/>
        <v>0</v>
      </c>
      <c r="AI2490" s="16">
        <f t="shared" si="512"/>
        <v>4.2</v>
      </c>
      <c r="AJ2490" s="16">
        <f t="shared" si="513"/>
        <v>14490</v>
      </c>
      <c r="AK2490" s="16">
        <f t="shared" si="514"/>
        <v>300</v>
      </c>
      <c r="AL2490" s="16">
        <f t="shared" si="515"/>
        <v>3000</v>
      </c>
      <c r="AM2490" s="16">
        <f t="shared" si="516"/>
        <v>42600</v>
      </c>
      <c r="AN2490" s="16">
        <f t="shared" si="517"/>
        <v>164040</v>
      </c>
      <c r="AO2490" s="12" t="s">
        <v>1486</v>
      </c>
      <c r="AP2490" s="16">
        <v>0.6</v>
      </c>
      <c r="AQ2490" s="16" t="s">
        <v>204</v>
      </c>
      <c r="AS2490" s="16" t="s">
        <v>2422</v>
      </c>
      <c r="AT2490" s="16" t="s">
        <v>2418</v>
      </c>
      <c r="AU2490" t="s">
        <v>2384</v>
      </c>
      <c r="AV2490" s="15" t="s">
        <v>2635</v>
      </c>
      <c r="AW2490" s="16" t="s">
        <v>2386</v>
      </c>
      <c r="AX2490" s="16" t="s">
        <v>204</v>
      </c>
      <c r="AY2490" s="16" t="s">
        <v>207</v>
      </c>
      <c r="AZ2490" s="16" t="s">
        <v>207</v>
      </c>
      <c r="BA2490" s="16" t="s">
        <v>207</v>
      </c>
      <c r="BB2490" s="16" t="s">
        <v>207</v>
      </c>
      <c r="BC2490" s="16">
        <v>0.6</v>
      </c>
      <c r="BD2490" s="16">
        <f t="shared" si="518"/>
        <v>2.1</v>
      </c>
      <c r="BE2490" s="16">
        <f t="shared" si="519"/>
        <v>1025.25</v>
      </c>
      <c r="BG2490" s="16">
        <f t="shared" si="520"/>
        <v>720</v>
      </c>
      <c r="BH2490" s="16">
        <f t="shared" si="521"/>
        <v>384</v>
      </c>
      <c r="BI2490" s="16">
        <f t="shared" si="522"/>
        <v>4.8</v>
      </c>
    </row>
    <row r="2491" spans="1:61" x14ac:dyDescent="0.35">
      <c r="A2491">
        <v>2490</v>
      </c>
      <c r="B2491" t="s">
        <v>360</v>
      </c>
      <c r="C2491" t="s">
        <v>9103</v>
      </c>
      <c r="D2491" s="15" t="s">
        <v>2742</v>
      </c>
      <c r="E2491" s="12" t="s">
        <v>98</v>
      </c>
      <c r="G2491" s="12" t="s">
        <v>2567</v>
      </c>
      <c r="H2491" s="12" t="s">
        <v>2414</v>
      </c>
      <c r="I2491" s="12" t="s">
        <v>92</v>
      </c>
      <c r="J2491" s="12" t="s">
        <v>2401</v>
      </c>
      <c r="K2491" s="12" t="s">
        <v>5619</v>
      </c>
      <c r="N2491" s="16" t="s">
        <v>205</v>
      </c>
      <c r="O2491" s="16" t="s">
        <v>443</v>
      </c>
      <c r="P2491" s="12" t="s">
        <v>131</v>
      </c>
      <c r="Q2491" s="16">
        <v>2023</v>
      </c>
      <c r="R2491" s="16">
        <v>0.4</v>
      </c>
      <c r="T2491" s="16">
        <v>0</v>
      </c>
      <c r="V2491" s="12" t="s">
        <v>204</v>
      </c>
      <c r="W2491" s="12" t="s">
        <v>204</v>
      </c>
      <c r="X2491" s="16">
        <v>1</v>
      </c>
      <c r="Y2491" s="16">
        <v>2</v>
      </c>
      <c r="Z2491" s="16">
        <v>0.4</v>
      </c>
      <c r="AA2491" s="16">
        <f t="shared" si="523"/>
        <v>48</v>
      </c>
      <c r="AB2491" s="16" t="s">
        <v>2404</v>
      </c>
      <c r="AC2491" s="16" t="s">
        <v>2416</v>
      </c>
      <c r="AD2491" s="16">
        <f t="shared" si="507"/>
        <v>16800</v>
      </c>
      <c r="AE2491" s="16">
        <f t="shared" si="508"/>
        <v>140</v>
      </c>
      <c r="AF2491" s="16">
        <f t="shared" si="509"/>
        <v>52500</v>
      </c>
      <c r="AG2491" s="16">
        <f t="shared" si="510"/>
        <v>40</v>
      </c>
      <c r="AH2491" s="12">
        <f t="shared" si="511"/>
        <v>0</v>
      </c>
      <c r="AI2491" s="16">
        <f t="shared" si="512"/>
        <v>2.8000000000000003</v>
      </c>
      <c r="AJ2491" s="16">
        <f t="shared" si="513"/>
        <v>9660.0000000000018</v>
      </c>
      <c r="AK2491" s="16">
        <f t="shared" si="514"/>
        <v>200</v>
      </c>
      <c r="AL2491" s="16">
        <f t="shared" si="515"/>
        <v>2000</v>
      </c>
      <c r="AM2491" s="16">
        <f t="shared" si="516"/>
        <v>28400</v>
      </c>
      <c r="AN2491" s="16">
        <f t="shared" si="517"/>
        <v>109360</v>
      </c>
      <c r="AO2491" s="12" t="s">
        <v>1486</v>
      </c>
      <c r="AP2491" s="16">
        <v>0.4</v>
      </c>
      <c r="AQ2491" s="16" t="s">
        <v>204</v>
      </c>
      <c r="AS2491" s="16" t="s">
        <v>2422</v>
      </c>
      <c r="AT2491" s="16" t="s">
        <v>2418</v>
      </c>
      <c r="AU2491" t="s">
        <v>2384</v>
      </c>
      <c r="AV2491" s="15" t="s">
        <v>2635</v>
      </c>
      <c r="AW2491" s="16" t="s">
        <v>2386</v>
      </c>
      <c r="AX2491" s="16" t="s">
        <v>204</v>
      </c>
      <c r="AY2491" s="16" t="s">
        <v>207</v>
      </c>
      <c r="AZ2491" s="16" t="s">
        <v>207</v>
      </c>
      <c r="BA2491" s="16" t="s">
        <v>207</v>
      </c>
      <c r="BB2491" s="16" t="s">
        <v>207</v>
      </c>
      <c r="BC2491" s="16">
        <v>0.4</v>
      </c>
      <c r="BD2491" s="16">
        <f t="shared" si="518"/>
        <v>1.4000000000000001</v>
      </c>
      <c r="BE2491" s="16">
        <f t="shared" si="519"/>
        <v>683.5</v>
      </c>
      <c r="BG2491" s="16">
        <f t="shared" si="520"/>
        <v>480</v>
      </c>
      <c r="BH2491" s="16">
        <f t="shared" si="521"/>
        <v>256</v>
      </c>
      <c r="BI2491" s="16">
        <f t="shared" si="522"/>
        <v>3.2</v>
      </c>
    </row>
    <row r="2492" spans="1:61" x14ac:dyDescent="0.35">
      <c r="A2492">
        <v>2491</v>
      </c>
      <c r="B2492" t="s">
        <v>360</v>
      </c>
      <c r="C2492" t="s">
        <v>9104</v>
      </c>
      <c r="D2492" s="15" t="s">
        <v>296</v>
      </c>
      <c r="E2492" s="12" t="s">
        <v>98</v>
      </c>
      <c r="G2492" s="12" t="s">
        <v>2567</v>
      </c>
      <c r="H2492" s="12" t="s">
        <v>2414</v>
      </c>
      <c r="I2492" s="12" t="s">
        <v>92</v>
      </c>
      <c r="J2492" s="12" t="s">
        <v>2401</v>
      </c>
      <c r="K2492" s="12" t="s">
        <v>5619</v>
      </c>
      <c r="N2492" s="16" t="s">
        <v>205</v>
      </c>
      <c r="O2492" s="16" t="s">
        <v>2743</v>
      </c>
      <c r="P2492" s="12" t="s">
        <v>131</v>
      </c>
      <c r="Q2492" s="16">
        <v>2023</v>
      </c>
      <c r="R2492" s="16">
        <v>3.1</v>
      </c>
      <c r="T2492" s="16">
        <v>0</v>
      </c>
      <c r="V2492" s="12" t="s">
        <v>204</v>
      </c>
      <c r="W2492" s="12" t="s">
        <v>204</v>
      </c>
      <c r="X2492" s="16">
        <v>1</v>
      </c>
      <c r="Y2492" s="16">
        <v>11</v>
      </c>
      <c r="Z2492" s="16">
        <v>3.1</v>
      </c>
      <c r="AA2492" s="16">
        <f t="shared" si="523"/>
        <v>372</v>
      </c>
      <c r="AB2492" s="16" t="s">
        <v>2404</v>
      </c>
      <c r="AC2492" s="16" t="s">
        <v>2416</v>
      </c>
      <c r="AD2492" s="16">
        <f t="shared" si="507"/>
        <v>130200</v>
      </c>
      <c r="AE2492" s="16">
        <f t="shared" si="508"/>
        <v>1085</v>
      </c>
      <c r="AF2492" s="16">
        <f t="shared" si="509"/>
        <v>406875</v>
      </c>
      <c r="AG2492" s="16">
        <f t="shared" si="510"/>
        <v>310</v>
      </c>
      <c r="AH2492" s="12">
        <f t="shared" si="511"/>
        <v>0</v>
      </c>
      <c r="AI2492" s="16">
        <f t="shared" si="512"/>
        <v>21.7</v>
      </c>
      <c r="AJ2492" s="16">
        <f t="shared" si="513"/>
        <v>74865</v>
      </c>
      <c r="AK2492" s="16">
        <f t="shared" si="514"/>
        <v>1550</v>
      </c>
      <c r="AL2492" s="16">
        <f t="shared" si="515"/>
        <v>15500</v>
      </c>
      <c r="AM2492" s="16">
        <f t="shared" si="516"/>
        <v>220100</v>
      </c>
      <c r="AN2492" s="16">
        <f t="shared" si="517"/>
        <v>847540</v>
      </c>
      <c r="AO2492" s="12" t="s">
        <v>1486</v>
      </c>
      <c r="AP2492" s="16">
        <v>3.1</v>
      </c>
      <c r="AQ2492" s="16" t="s">
        <v>204</v>
      </c>
      <c r="AS2492" s="16" t="s">
        <v>2422</v>
      </c>
      <c r="AT2492" s="16" t="s">
        <v>2418</v>
      </c>
      <c r="AU2492" t="s">
        <v>2384</v>
      </c>
      <c r="AV2492" s="15" t="s">
        <v>2635</v>
      </c>
      <c r="AW2492" s="16" t="s">
        <v>2386</v>
      </c>
      <c r="AX2492" s="16" t="s">
        <v>204</v>
      </c>
      <c r="AY2492" s="16" t="s">
        <v>207</v>
      </c>
      <c r="AZ2492" s="16" t="s">
        <v>207</v>
      </c>
      <c r="BA2492" s="16" t="s">
        <v>207</v>
      </c>
      <c r="BB2492" s="16" t="s">
        <v>207</v>
      </c>
      <c r="BC2492" s="16">
        <v>3.1</v>
      </c>
      <c r="BD2492" s="16">
        <f t="shared" si="518"/>
        <v>10.85</v>
      </c>
      <c r="BE2492" s="16">
        <f t="shared" si="519"/>
        <v>5297.125</v>
      </c>
      <c r="BG2492" s="16">
        <f t="shared" si="520"/>
        <v>3720</v>
      </c>
      <c r="BH2492" s="16">
        <f t="shared" si="521"/>
        <v>1984</v>
      </c>
      <c r="BI2492" s="16">
        <f t="shared" si="522"/>
        <v>24.8</v>
      </c>
    </row>
    <row r="2493" spans="1:61" x14ac:dyDescent="0.35">
      <c r="A2493">
        <v>2492</v>
      </c>
      <c r="B2493" t="s">
        <v>360</v>
      </c>
      <c r="C2493" t="s">
        <v>9105</v>
      </c>
      <c r="D2493" s="15" t="s">
        <v>2744</v>
      </c>
      <c r="E2493" s="12" t="s">
        <v>93</v>
      </c>
      <c r="G2493" s="12" t="s">
        <v>2567</v>
      </c>
      <c r="H2493" s="12" t="s">
        <v>2414</v>
      </c>
      <c r="I2493" s="12" t="s">
        <v>92</v>
      </c>
      <c r="J2493" s="12" t="s">
        <v>2401</v>
      </c>
      <c r="K2493" s="12" t="s">
        <v>5619</v>
      </c>
      <c r="N2493" s="16" t="s">
        <v>206</v>
      </c>
      <c r="O2493" s="16" t="s">
        <v>2743</v>
      </c>
      <c r="P2493" s="12" t="s">
        <v>131</v>
      </c>
      <c r="Q2493" s="16">
        <v>2023</v>
      </c>
      <c r="R2493" s="16">
        <v>3.14</v>
      </c>
      <c r="T2493" s="16">
        <v>0</v>
      </c>
      <c r="V2493" s="12" t="s">
        <v>204</v>
      </c>
      <c r="W2493" s="12" t="s">
        <v>204</v>
      </c>
      <c r="X2493" s="16">
        <v>1</v>
      </c>
      <c r="Y2493" s="16">
        <v>12</v>
      </c>
      <c r="Z2493" s="16">
        <v>3.14</v>
      </c>
      <c r="AA2493" s="16">
        <f t="shared" si="523"/>
        <v>376.8</v>
      </c>
      <c r="AB2493" s="16" t="s">
        <v>2404</v>
      </c>
      <c r="AC2493" s="16" t="s">
        <v>2416</v>
      </c>
      <c r="AD2493" s="16">
        <f t="shared" si="507"/>
        <v>131880</v>
      </c>
      <c r="AE2493" s="16">
        <f t="shared" si="508"/>
        <v>1099</v>
      </c>
      <c r="AF2493" s="16">
        <f t="shared" si="509"/>
        <v>412125</v>
      </c>
      <c r="AG2493" s="16">
        <f t="shared" si="510"/>
        <v>314</v>
      </c>
      <c r="AH2493" s="12">
        <f t="shared" si="511"/>
        <v>0</v>
      </c>
      <c r="AI2493" s="16">
        <f t="shared" si="512"/>
        <v>21.98</v>
      </c>
      <c r="AJ2493" s="16">
        <f t="shared" si="513"/>
        <v>75831</v>
      </c>
      <c r="AK2493" s="16">
        <f t="shared" si="514"/>
        <v>1570</v>
      </c>
      <c r="AL2493" s="16">
        <f t="shared" si="515"/>
        <v>15700</v>
      </c>
      <c r="AM2493" s="16">
        <f t="shared" si="516"/>
        <v>222940</v>
      </c>
      <c r="AN2493" s="16">
        <f t="shared" si="517"/>
        <v>858476</v>
      </c>
      <c r="AO2493" s="12" t="s">
        <v>1486</v>
      </c>
      <c r="AP2493" s="16">
        <v>3.14</v>
      </c>
      <c r="AQ2493" s="16" t="s">
        <v>204</v>
      </c>
      <c r="AS2493" s="16" t="s">
        <v>2422</v>
      </c>
      <c r="AT2493" s="16" t="s">
        <v>2418</v>
      </c>
      <c r="AU2493" t="s">
        <v>2384</v>
      </c>
      <c r="AV2493" s="15" t="s">
        <v>2635</v>
      </c>
      <c r="AW2493" s="16" t="s">
        <v>2386</v>
      </c>
      <c r="AX2493" s="16" t="s">
        <v>204</v>
      </c>
      <c r="AY2493" s="16" t="s">
        <v>207</v>
      </c>
      <c r="AZ2493" s="16" t="s">
        <v>207</v>
      </c>
      <c r="BA2493" s="16" t="s">
        <v>207</v>
      </c>
      <c r="BB2493" s="16" t="s">
        <v>207</v>
      </c>
      <c r="BC2493" s="16">
        <v>3.14</v>
      </c>
      <c r="BD2493" s="16">
        <f t="shared" si="518"/>
        <v>10.99</v>
      </c>
      <c r="BE2493" s="16">
        <f t="shared" si="519"/>
        <v>5365.4750000000004</v>
      </c>
      <c r="BG2493" s="16">
        <f t="shared" si="520"/>
        <v>3768</v>
      </c>
      <c r="BH2493" s="16">
        <f t="shared" si="521"/>
        <v>2009.6000000000001</v>
      </c>
      <c r="BI2493" s="16">
        <f t="shared" si="522"/>
        <v>25.12</v>
      </c>
    </row>
    <row r="2494" spans="1:61" x14ac:dyDescent="0.35">
      <c r="A2494">
        <v>2493</v>
      </c>
      <c r="B2494" t="s">
        <v>360</v>
      </c>
      <c r="C2494" t="s">
        <v>9106</v>
      </c>
      <c r="D2494" s="15" t="s">
        <v>2745</v>
      </c>
      <c r="E2494" s="12" t="s">
        <v>98</v>
      </c>
      <c r="G2494" s="12" t="s">
        <v>2567</v>
      </c>
      <c r="H2494" s="12" t="s">
        <v>2414</v>
      </c>
      <c r="I2494" s="12" t="s">
        <v>92</v>
      </c>
      <c r="J2494" s="12" t="s">
        <v>2401</v>
      </c>
      <c r="K2494" s="12" t="s">
        <v>5619</v>
      </c>
      <c r="N2494" s="16" t="s">
        <v>206</v>
      </c>
      <c r="O2494" s="16" t="s">
        <v>2743</v>
      </c>
      <c r="P2494" s="12" t="s">
        <v>131</v>
      </c>
      <c r="Q2494" s="16">
        <v>2023</v>
      </c>
      <c r="R2494" s="16">
        <v>1.62</v>
      </c>
      <c r="T2494" s="16">
        <v>0</v>
      </c>
      <c r="V2494" s="12" t="s">
        <v>204</v>
      </c>
      <c r="W2494" s="12" t="s">
        <v>204</v>
      </c>
      <c r="X2494" s="16">
        <v>1</v>
      </c>
      <c r="Y2494" s="16">
        <v>8</v>
      </c>
      <c r="Z2494" s="16">
        <v>1.62</v>
      </c>
      <c r="AA2494" s="16">
        <f t="shared" si="523"/>
        <v>194.4</v>
      </c>
      <c r="AB2494" s="16" t="s">
        <v>2404</v>
      </c>
      <c r="AC2494" s="16" t="s">
        <v>2416</v>
      </c>
      <c r="AD2494" s="16">
        <f t="shared" si="507"/>
        <v>68040</v>
      </c>
      <c r="AE2494" s="16">
        <f t="shared" si="508"/>
        <v>567</v>
      </c>
      <c r="AF2494" s="16">
        <f t="shared" si="509"/>
        <v>212625</v>
      </c>
      <c r="AG2494" s="16">
        <f t="shared" si="510"/>
        <v>162</v>
      </c>
      <c r="AH2494" s="12">
        <f t="shared" si="511"/>
        <v>0</v>
      </c>
      <c r="AI2494" s="16">
        <f t="shared" si="512"/>
        <v>11.34</v>
      </c>
      <c r="AJ2494" s="16">
        <f t="shared" si="513"/>
        <v>39123</v>
      </c>
      <c r="AK2494" s="16">
        <f t="shared" si="514"/>
        <v>810</v>
      </c>
      <c r="AL2494" s="16">
        <f t="shared" si="515"/>
        <v>8100.0000000000009</v>
      </c>
      <c r="AM2494" s="16">
        <f t="shared" si="516"/>
        <v>115020.00000000001</v>
      </c>
      <c r="AN2494" s="16">
        <f t="shared" si="517"/>
        <v>442908</v>
      </c>
      <c r="AO2494" s="12" t="s">
        <v>1486</v>
      </c>
      <c r="AP2494" s="16">
        <v>1.62</v>
      </c>
      <c r="AQ2494" s="16" t="s">
        <v>204</v>
      </c>
      <c r="AS2494" s="16" t="s">
        <v>2422</v>
      </c>
      <c r="AT2494" s="16" t="s">
        <v>2418</v>
      </c>
      <c r="AU2494" t="s">
        <v>2384</v>
      </c>
      <c r="AV2494" s="15" t="s">
        <v>2635</v>
      </c>
      <c r="AW2494" s="16" t="s">
        <v>2386</v>
      </c>
      <c r="AX2494" s="16" t="s">
        <v>204</v>
      </c>
      <c r="AY2494" s="16" t="s">
        <v>207</v>
      </c>
      <c r="AZ2494" s="16" t="s">
        <v>207</v>
      </c>
      <c r="BA2494" s="16" t="s">
        <v>207</v>
      </c>
      <c r="BB2494" s="16" t="s">
        <v>207</v>
      </c>
      <c r="BC2494" s="16">
        <v>1.62</v>
      </c>
      <c r="BD2494" s="16">
        <f t="shared" si="518"/>
        <v>5.67</v>
      </c>
      <c r="BE2494" s="16">
        <f t="shared" si="519"/>
        <v>2768.1750000000002</v>
      </c>
      <c r="BG2494" s="16">
        <f t="shared" si="520"/>
        <v>1944.0000000000002</v>
      </c>
      <c r="BH2494" s="16">
        <f t="shared" si="521"/>
        <v>1036.8000000000002</v>
      </c>
      <c r="BI2494" s="16">
        <f t="shared" si="522"/>
        <v>12.960000000000003</v>
      </c>
    </row>
    <row r="2495" spans="1:61" x14ac:dyDescent="0.35">
      <c r="A2495">
        <v>2494</v>
      </c>
      <c r="B2495" t="s">
        <v>360</v>
      </c>
      <c r="C2495" t="s">
        <v>9107</v>
      </c>
      <c r="D2495" s="15" t="s">
        <v>2746</v>
      </c>
      <c r="E2495" s="12" t="s">
        <v>98</v>
      </c>
      <c r="G2495" s="12" t="s">
        <v>2567</v>
      </c>
      <c r="H2495" s="12" t="s">
        <v>2414</v>
      </c>
      <c r="I2495" s="12" t="s">
        <v>92</v>
      </c>
      <c r="J2495" s="12" t="s">
        <v>2401</v>
      </c>
      <c r="K2495" s="12" t="s">
        <v>5619</v>
      </c>
      <c r="N2495" s="16" t="s">
        <v>206</v>
      </c>
      <c r="O2495" s="16" t="s">
        <v>2743</v>
      </c>
      <c r="P2495" s="12" t="s">
        <v>131</v>
      </c>
      <c r="Q2495" s="16">
        <v>2023</v>
      </c>
      <c r="R2495" s="16">
        <v>2.89</v>
      </c>
      <c r="T2495" s="16">
        <v>0</v>
      </c>
      <c r="V2495" s="12" t="s">
        <v>204</v>
      </c>
      <c r="W2495" s="12" t="s">
        <v>204</v>
      </c>
      <c r="X2495" s="16">
        <v>1</v>
      </c>
      <c r="Y2495" s="16">
        <v>3</v>
      </c>
      <c r="Z2495" s="16">
        <v>2.89</v>
      </c>
      <c r="AA2495" s="16">
        <f t="shared" si="523"/>
        <v>346.8</v>
      </c>
      <c r="AB2495" s="16" t="s">
        <v>2404</v>
      </c>
      <c r="AC2495" s="16" t="s">
        <v>2416</v>
      </c>
      <c r="AD2495" s="16">
        <f t="shared" si="507"/>
        <v>121380</v>
      </c>
      <c r="AE2495" s="16">
        <f t="shared" si="508"/>
        <v>1011.5</v>
      </c>
      <c r="AF2495" s="16">
        <f t="shared" si="509"/>
        <v>379312.5</v>
      </c>
      <c r="AG2495" s="16">
        <f t="shared" si="510"/>
        <v>289</v>
      </c>
      <c r="AH2495" s="12">
        <f t="shared" si="511"/>
        <v>0</v>
      </c>
      <c r="AI2495" s="16">
        <f t="shared" si="512"/>
        <v>20.23</v>
      </c>
      <c r="AJ2495" s="16">
        <f t="shared" si="513"/>
        <v>69793.5</v>
      </c>
      <c r="AK2495" s="16">
        <f t="shared" si="514"/>
        <v>1445</v>
      </c>
      <c r="AL2495" s="16">
        <f t="shared" si="515"/>
        <v>14450</v>
      </c>
      <c r="AM2495" s="16">
        <f t="shared" si="516"/>
        <v>205190</v>
      </c>
      <c r="AN2495" s="16">
        <f t="shared" si="517"/>
        <v>790126</v>
      </c>
      <c r="AO2495" s="12" t="s">
        <v>1486</v>
      </c>
      <c r="AP2495" s="16">
        <v>2.89</v>
      </c>
      <c r="AQ2495" s="16" t="s">
        <v>204</v>
      </c>
      <c r="AS2495" s="16" t="s">
        <v>2422</v>
      </c>
      <c r="AT2495" s="16" t="s">
        <v>2418</v>
      </c>
      <c r="AU2495" t="s">
        <v>2384</v>
      </c>
      <c r="AV2495" s="15" t="s">
        <v>2635</v>
      </c>
      <c r="AW2495" s="16" t="s">
        <v>2386</v>
      </c>
      <c r="AX2495" s="16" t="s">
        <v>204</v>
      </c>
      <c r="AY2495" s="16" t="s">
        <v>207</v>
      </c>
      <c r="AZ2495" s="16" t="s">
        <v>207</v>
      </c>
      <c r="BA2495" s="16" t="s">
        <v>207</v>
      </c>
      <c r="BB2495" s="16" t="s">
        <v>207</v>
      </c>
      <c r="BC2495" s="16">
        <v>2.89</v>
      </c>
      <c r="BD2495" s="16">
        <f t="shared" si="518"/>
        <v>10.115</v>
      </c>
      <c r="BE2495" s="16">
        <f t="shared" si="519"/>
        <v>4938.2875000000004</v>
      </c>
      <c r="BG2495" s="16">
        <f t="shared" si="520"/>
        <v>3468</v>
      </c>
      <c r="BH2495" s="16">
        <f t="shared" si="521"/>
        <v>1849.6000000000001</v>
      </c>
      <c r="BI2495" s="16">
        <f t="shared" si="522"/>
        <v>23.12</v>
      </c>
    </row>
    <row r="2496" spans="1:61" x14ac:dyDescent="0.35">
      <c r="A2496">
        <v>2495</v>
      </c>
      <c r="B2496" t="s">
        <v>360</v>
      </c>
      <c r="C2496" t="s">
        <v>9108</v>
      </c>
      <c r="D2496" s="15" t="s">
        <v>2747</v>
      </c>
      <c r="E2496" s="12" t="s">
        <v>98</v>
      </c>
      <c r="G2496" s="12" t="s">
        <v>2567</v>
      </c>
      <c r="H2496" s="12" t="s">
        <v>2414</v>
      </c>
      <c r="I2496" s="12" t="s">
        <v>92</v>
      </c>
      <c r="J2496" s="12" t="s">
        <v>2401</v>
      </c>
      <c r="K2496" s="12" t="s">
        <v>5619</v>
      </c>
      <c r="N2496" s="16" t="s">
        <v>206</v>
      </c>
      <c r="O2496" s="16" t="s">
        <v>2743</v>
      </c>
      <c r="P2496" s="12" t="s">
        <v>131</v>
      </c>
      <c r="Q2496" s="16">
        <v>2023</v>
      </c>
      <c r="R2496" s="16">
        <v>1.98</v>
      </c>
      <c r="T2496" s="16">
        <v>0</v>
      </c>
      <c r="V2496" s="12" t="s">
        <v>204</v>
      </c>
      <c r="W2496" s="12" t="s">
        <v>204</v>
      </c>
      <c r="X2496" s="16">
        <v>1</v>
      </c>
      <c r="Y2496" s="16">
        <v>8</v>
      </c>
      <c r="Z2496" s="16">
        <v>1.98</v>
      </c>
      <c r="AA2496" s="16">
        <f t="shared" si="523"/>
        <v>237.6</v>
      </c>
      <c r="AB2496" s="16" t="s">
        <v>2404</v>
      </c>
      <c r="AC2496" s="16" t="s">
        <v>2416</v>
      </c>
      <c r="AD2496" s="16">
        <f t="shared" si="507"/>
        <v>83160</v>
      </c>
      <c r="AE2496" s="16">
        <f t="shared" si="508"/>
        <v>693</v>
      </c>
      <c r="AF2496" s="16">
        <f t="shared" si="509"/>
        <v>259875</v>
      </c>
      <c r="AG2496" s="16">
        <f t="shared" si="510"/>
        <v>198</v>
      </c>
      <c r="AH2496" s="12">
        <f t="shared" si="511"/>
        <v>0</v>
      </c>
      <c r="AI2496" s="16">
        <f t="shared" si="512"/>
        <v>13.86</v>
      </c>
      <c r="AJ2496" s="16">
        <f t="shared" si="513"/>
        <v>47817</v>
      </c>
      <c r="AK2496" s="16">
        <f t="shared" si="514"/>
        <v>990</v>
      </c>
      <c r="AL2496" s="16">
        <f t="shared" si="515"/>
        <v>9900</v>
      </c>
      <c r="AM2496" s="16">
        <f t="shared" si="516"/>
        <v>140580</v>
      </c>
      <c r="AN2496" s="16">
        <f t="shared" si="517"/>
        <v>541332</v>
      </c>
      <c r="AO2496" s="12" t="s">
        <v>1486</v>
      </c>
      <c r="AP2496" s="16">
        <v>1.98</v>
      </c>
      <c r="AQ2496" s="16" t="s">
        <v>204</v>
      </c>
      <c r="AS2496" s="16" t="s">
        <v>2422</v>
      </c>
      <c r="AT2496" s="16" t="s">
        <v>2418</v>
      </c>
      <c r="AU2496" t="s">
        <v>2384</v>
      </c>
      <c r="AV2496" s="15" t="s">
        <v>2635</v>
      </c>
      <c r="AW2496" s="16" t="s">
        <v>2386</v>
      </c>
      <c r="AX2496" s="16" t="s">
        <v>204</v>
      </c>
      <c r="AY2496" s="16" t="s">
        <v>207</v>
      </c>
      <c r="AZ2496" s="16" t="s">
        <v>207</v>
      </c>
      <c r="BA2496" s="16" t="s">
        <v>207</v>
      </c>
      <c r="BB2496" s="16" t="s">
        <v>207</v>
      </c>
      <c r="BC2496" s="16">
        <v>1.98</v>
      </c>
      <c r="BD2496" s="16">
        <f t="shared" si="518"/>
        <v>6.93</v>
      </c>
      <c r="BE2496" s="16">
        <f t="shared" si="519"/>
        <v>3383.3249999999998</v>
      </c>
      <c r="BG2496" s="16">
        <f t="shared" si="520"/>
        <v>2376</v>
      </c>
      <c r="BH2496" s="16">
        <f t="shared" si="521"/>
        <v>1267.2</v>
      </c>
      <c r="BI2496" s="16">
        <f t="shared" si="522"/>
        <v>15.84</v>
      </c>
    </row>
    <row r="2497" spans="1:61" x14ac:dyDescent="0.35">
      <c r="A2497">
        <v>2496</v>
      </c>
      <c r="B2497" t="s">
        <v>360</v>
      </c>
      <c r="C2497" t="s">
        <v>9109</v>
      </c>
      <c r="D2497" s="15" t="s">
        <v>2748</v>
      </c>
      <c r="E2497" s="12" t="s">
        <v>98</v>
      </c>
      <c r="G2497" s="12" t="s">
        <v>2567</v>
      </c>
      <c r="H2497" s="12" t="s">
        <v>2414</v>
      </c>
      <c r="I2497" s="12" t="s">
        <v>92</v>
      </c>
      <c r="J2497" s="12" t="s">
        <v>2401</v>
      </c>
      <c r="K2497" s="12" t="s">
        <v>5619</v>
      </c>
      <c r="N2497" s="16" t="s">
        <v>206</v>
      </c>
      <c r="O2497" s="16" t="s">
        <v>2743</v>
      </c>
      <c r="P2497" s="12" t="s">
        <v>131</v>
      </c>
      <c r="Q2497" s="16">
        <v>2023</v>
      </c>
      <c r="R2497" s="16">
        <v>0.5</v>
      </c>
      <c r="T2497" s="16">
        <v>0</v>
      </c>
      <c r="V2497" s="12" t="s">
        <v>204</v>
      </c>
      <c r="W2497" s="12" t="s">
        <v>204</v>
      </c>
      <c r="X2497" s="16">
        <v>1</v>
      </c>
      <c r="Y2497" s="16">
        <v>3</v>
      </c>
      <c r="Z2497" s="16">
        <v>0.5</v>
      </c>
      <c r="AA2497" s="16">
        <f t="shared" si="523"/>
        <v>60</v>
      </c>
      <c r="AB2497" s="16" t="s">
        <v>2404</v>
      </c>
      <c r="AC2497" s="16" t="s">
        <v>2416</v>
      </c>
      <c r="AD2497" s="16">
        <f t="shared" si="507"/>
        <v>21000</v>
      </c>
      <c r="AE2497" s="16">
        <f t="shared" si="508"/>
        <v>175</v>
      </c>
      <c r="AF2497" s="16">
        <f t="shared" si="509"/>
        <v>65625</v>
      </c>
      <c r="AG2497" s="16">
        <f t="shared" si="510"/>
        <v>50</v>
      </c>
      <c r="AH2497" s="12">
        <f t="shared" si="511"/>
        <v>0</v>
      </c>
      <c r="AI2497" s="16">
        <f t="shared" si="512"/>
        <v>3.5</v>
      </c>
      <c r="AJ2497" s="16">
        <f t="shared" si="513"/>
        <v>12075</v>
      </c>
      <c r="AK2497" s="16">
        <f t="shared" si="514"/>
        <v>250</v>
      </c>
      <c r="AL2497" s="16">
        <f t="shared" si="515"/>
        <v>2500</v>
      </c>
      <c r="AM2497" s="16">
        <f t="shared" si="516"/>
        <v>35500</v>
      </c>
      <c r="AN2497" s="16">
        <f t="shared" si="517"/>
        <v>136700</v>
      </c>
      <c r="AO2497" s="12" t="s">
        <v>1486</v>
      </c>
      <c r="AP2497" s="16">
        <v>0.5</v>
      </c>
      <c r="AQ2497" s="16" t="s">
        <v>204</v>
      </c>
      <c r="AS2497" s="16" t="s">
        <v>2422</v>
      </c>
      <c r="AT2497" s="16" t="s">
        <v>2418</v>
      </c>
      <c r="AU2497" t="s">
        <v>2384</v>
      </c>
      <c r="AV2497" s="15" t="s">
        <v>2635</v>
      </c>
      <c r="AW2497" s="16" t="s">
        <v>2386</v>
      </c>
      <c r="AX2497" s="16" t="s">
        <v>204</v>
      </c>
      <c r="AY2497" s="16" t="s">
        <v>207</v>
      </c>
      <c r="AZ2497" s="16" t="s">
        <v>207</v>
      </c>
      <c r="BA2497" s="16" t="s">
        <v>207</v>
      </c>
      <c r="BB2497" s="16" t="s">
        <v>207</v>
      </c>
      <c r="BC2497" s="16">
        <v>0.5</v>
      </c>
      <c r="BD2497" s="16">
        <f t="shared" si="518"/>
        <v>1.75</v>
      </c>
      <c r="BE2497" s="16">
        <f t="shared" si="519"/>
        <v>854.375</v>
      </c>
      <c r="BG2497" s="16">
        <f t="shared" si="520"/>
        <v>600</v>
      </c>
      <c r="BH2497" s="16">
        <f t="shared" si="521"/>
        <v>320</v>
      </c>
      <c r="BI2497" s="16">
        <f t="shared" si="522"/>
        <v>4</v>
      </c>
    </row>
    <row r="2498" spans="1:61" x14ac:dyDescent="0.35">
      <c r="A2498">
        <v>2497</v>
      </c>
      <c r="B2498" t="s">
        <v>360</v>
      </c>
      <c r="C2498" t="s">
        <v>9110</v>
      </c>
      <c r="D2498" s="15" t="s">
        <v>2749</v>
      </c>
      <c r="E2498" s="12" t="s">
        <v>98</v>
      </c>
      <c r="G2498" s="12" t="s">
        <v>2567</v>
      </c>
      <c r="H2498" s="12" t="s">
        <v>2414</v>
      </c>
      <c r="I2498" s="12" t="s">
        <v>92</v>
      </c>
      <c r="J2498" s="12" t="s">
        <v>2401</v>
      </c>
      <c r="K2498" s="12" t="s">
        <v>5619</v>
      </c>
      <c r="N2498" s="16" t="s">
        <v>206</v>
      </c>
      <c r="O2498" s="16" t="s">
        <v>2743</v>
      </c>
      <c r="P2498" s="12" t="s">
        <v>131</v>
      </c>
      <c r="Q2498" s="16">
        <v>2023</v>
      </c>
      <c r="R2498" s="16">
        <v>0.5</v>
      </c>
      <c r="T2498" s="16">
        <v>0</v>
      </c>
      <c r="V2498" s="12" t="s">
        <v>204</v>
      </c>
      <c r="W2498" s="12" t="s">
        <v>204</v>
      </c>
      <c r="X2498" s="16">
        <v>1</v>
      </c>
      <c r="Y2498" s="16">
        <v>2</v>
      </c>
      <c r="Z2498" s="16">
        <v>0.5</v>
      </c>
      <c r="AA2498" s="16">
        <f t="shared" si="523"/>
        <v>60</v>
      </c>
      <c r="AB2498" s="16" t="s">
        <v>2404</v>
      </c>
      <c r="AC2498" s="16" t="s">
        <v>2416</v>
      </c>
      <c r="AD2498" s="16">
        <f t="shared" si="507"/>
        <v>21000</v>
      </c>
      <c r="AE2498" s="16">
        <f t="shared" si="508"/>
        <v>175</v>
      </c>
      <c r="AF2498" s="16">
        <f t="shared" si="509"/>
        <v>65625</v>
      </c>
      <c r="AG2498" s="16">
        <f t="shared" si="510"/>
        <v>50</v>
      </c>
      <c r="AH2498" s="12">
        <f t="shared" si="511"/>
        <v>0</v>
      </c>
      <c r="AI2498" s="16">
        <f t="shared" si="512"/>
        <v>3.5</v>
      </c>
      <c r="AJ2498" s="16">
        <f t="shared" si="513"/>
        <v>12075</v>
      </c>
      <c r="AK2498" s="16">
        <f t="shared" si="514"/>
        <v>250</v>
      </c>
      <c r="AL2498" s="16">
        <f t="shared" si="515"/>
        <v>2500</v>
      </c>
      <c r="AM2498" s="16">
        <f t="shared" si="516"/>
        <v>35500</v>
      </c>
      <c r="AN2498" s="16">
        <f t="shared" si="517"/>
        <v>136700</v>
      </c>
      <c r="AO2498" s="12" t="s">
        <v>1486</v>
      </c>
      <c r="AP2498" s="16">
        <v>0.5</v>
      </c>
      <c r="AQ2498" s="16" t="s">
        <v>204</v>
      </c>
      <c r="AS2498" s="16" t="s">
        <v>2422</v>
      </c>
      <c r="AT2498" s="16" t="s">
        <v>2418</v>
      </c>
      <c r="AU2498" t="s">
        <v>2384</v>
      </c>
      <c r="AV2498" s="15" t="s">
        <v>2635</v>
      </c>
      <c r="AW2498" s="16" t="s">
        <v>2386</v>
      </c>
      <c r="AX2498" s="16" t="s">
        <v>204</v>
      </c>
      <c r="AY2498" s="16" t="s">
        <v>207</v>
      </c>
      <c r="AZ2498" s="16" t="s">
        <v>207</v>
      </c>
      <c r="BA2498" s="16" t="s">
        <v>207</v>
      </c>
      <c r="BB2498" s="16" t="s">
        <v>207</v>
      </c>
      <c r="BC2498" s="16">
        <v>0.5</v>
      </c>
      <c r="BD2498" s="16">
        <f t="shared" si="518"/>
        <v>1.75</v>
      </c>
      <c r="BE2498" s="16">
        <f t="shared" si="519"/>
        <v>854.375</v>
      </c>
      <c r="BG2498" s="16">
        <f t="shared" si="520"/>
        <v>600</v>
      </c>
      <c r="BH2498" s="16">
        <f t="shared" si="521"/>
        <v>320</v>
      </c>
      <c r="BI2498" s="16">
        <f t="shared" si="522"/>
        <v>4</v>
      </c>
    </row>
    <row r="2499" spans="1:61" x14ac:dyDescent="0.35">
      <c r="A2499">
        <v>2498</v>
      </c>
      <c r="B2499" t="s">
        <v>360</v>
      </c>
      <c r="C2499" t="s">
        <v>9111</v>
      </c>
      <c r="D2499" s="15" t="s">
        <v>2750</v>
      </c>
      <c r="E2499" s="12" t="s">
        <v>98</v>
      </c>
      <c r="G2499" s="12" t="s">
        <v>2567</v>
      </c>
      <c r="H2499" s="12" t="s">
        <v>2414</v>
      </c>
      <c r="I2499" s="12" t="s">
        <v>92</v>
      </c>
      <c r="J2499" s="12" t="s">
        <v>2401</v>
      </c>
      <c r="K2499" s="12" t="s">
        <v>5619</v>
      </c>
      <c r="N2499" s="16" t="s">
        <v>205</v>
      </c>
      <c r="O2499" s="16" t="s">
        <v>2743</v>
      </c>
      <c r="P2499" s="12" t="s">
        <v>131</v>
      </c>
      <c r="Q2499" s="16">
        <v>2023</v>
      </c>
      <c r="R2499" s="16">
        <v>2.76</v>
      </c>
      <c r="T2499" s="16">
        <v>0</v>
      </c>
      <c r="V2499" s="12" t="s">
        <v>204</v>
      </c>
      <c r="W2499" s="12" t="s">
        <v>204</v>
      </c>
      <c r="X2499" s="16">
        <v>1</v>
      </c>
      <c r="Y2499" s="16">
        <v>4</v>
      </c>
      <c r="Z2499" s="16">
        <v>2.76</v>
      </c>
      <c r="AA2499" s="16">
        <f t="shared" si="523"/>
        <v>331.2</v>
      </c>
      <c r="AB2499" s="16" t="s">
        <v>2404</v>
      </c>
      <c r="AC2499" s="16" t="s">
        <v>2416</v>
      </c>
      <c r="AD2499" s="16">
        <f t="shared" si="507"/>
        <v>115920</v>
      </c>
      <c r="AE2499" s="16">
        <f t="shared" si="508"/>
        <v>965.99999999999989</v>
      </c>
      <c r="AF2499" s="16">
        <f t="shared" si="509"/>
        <v>362249.99999999994</v>
      </c>
      <c r="AG2499" s="16">
        <f t="shared" si="510"/>
        <v>276</v>
      </c>
      <c r="AH2499" s="12">
        <f t="shared" si="511"/>
        <v>0</v>
      </c>
      <c r="AI2499" s="16">
        <f t="shared" si="512"/>
        <v>19.32</v>
      </c>
      <c r="AJ2499" s="16">
        <f t="shared" si="513"/>
        <v>66654</v>
      </c>
      <c r="AK2499" s="16">
        <f t="shared" si="514"/>
        <v>1380</v>
      </c>
      <c r="AL2499" s="16">
        <f t="shared" si="515"/>
        <v>13799.999999999998</v>
      </c>
      <c r="AM2499" s="16">
        <f t="shared" si="516"/>
        <v>195959.99999999997</v>
      </c>
      <c r="AN2499" s="16">
        <f t="shared" si="517"/>
        <v>754584</v>
      </c>
      <c r="AO2499" s="12" t="s">
        <v>1486</v>
      </c>
      <c r="AP2499" s="16">
        <v>2.76</v>
      </c>
      <c r="AQ2499" s="16" t="s">
        <v>204</v>
      </c>
      <c r="AS2499" s="16" t="s">
        <v>2422</v>
      </c>
      <c r="AT2499" s="16" t="s">
        <v>2418</v>
      </c>
      <c r="AU2499" t="s">
        <v>2384</v>
      </c>
      <c r="AV2499" s="15" t="s">
        <v>2635</v>
      </c>
      <c r="AW2499" s="16" t="s">
        <v>2386</v>
      </c>
      <c r="AX2499" s="16" t="s">
        <v>204</v>
      </c>
      <c r="AY2499" s="16" t="s">
        <v>207</v>
      </c>
      <c r="AZ2499" s="16" t="s">
        <v>207</v>
      </c>
      <c r="BA2499" s="16" t="s">
        <v>207</v>
      </c>
      <c r="BB2499" s="16" t="s">
        <v>207</v>
      </c>
      <c r="BC2499" s="16">
        <v>2.76</v>
      </c>
      <c r="BD2499" s="16">
        <f t="shared" si="518"/>
        <v>9.66</v>
      </c>
      <c r="BE2499" s="16">
        <f t="shared" si="519"/>
        <v>4716.1499999999996</v>
      </c>
      <c r="BG2499" s="16">
        <f t="shared" si="520"/>
        <v>3311.9999999999995</v>
      </c>
      <c r="BH2499" s="16">
        <f t="shared" si="521"/>
        <v>1766.3999999999999</v>
      </c>
      <c r="BI2499" s="16">
        <f t="shared" si="522"/>
        <v>22.08</v>
      </c>
    </row>
    <row r="2500" spans="1:61" x14ac:dyDescent="0.35">
      <c r="A2500">
        <v>2499</v>
      </c>
      <c r="B2500" t="s">
        <v>360</v>
      </c>
      <c r="C2500" t="s">
        <v>9112</v>
      </c>
      <c r="D2500" s="15" t="s">
        <v>2751</v>
      </c>
      <c r="E2500" s="12" t="s">
        <v>98</v>
      </c>
      <c r="G2500" s="12" t="s">
        <v>2567</v>
      </c>
      <c r="H2500" s="12" t="s">
        <v>2414</v>
      </c>
      <c r="I2500" s="12" t="s">
        <v>92</v>
      </c>
      <c r="J2500" s="12" t="s">
        <v>2401</v>
      </c>
      <c r="K2500" s="12" t="s">
        <v>5619</v>
      </c>
      <c r="N2500" s="16" t="s">
        <v>206</v>
      </c>
      <c r="O2500" s="16" t="s">
        <v>2743</v>
      </c>
      <c r="P2500" s="12" t="s">
        <v>131</v>
      </c>
      <c r="Q2500" s="16">
        <v>2023</v>
      </c>
      <c r="R2500" s="16">
        <v>2.5</v>
      </c>
      <c r="T2500" s="16">
        <v>0</v>
      </c>
      <c r="V2500" s="12" t="s">
        <v>204</v>
      </c>
      <c r="W2500" s="12" t="s">
        <v>204</v>
      </c>
      <c r="X2500" s="16">
        <v>1</v>
      </c>
      <c r="Y2500" s="16">
        <v>8</v>
      </c>
      <c r="Z2500" s="16">
        <v>2.5</v>
      </c>
      <c r="AA2500" s="16">
        <f t="shared" si="523"/>
        <v>300</v>
      </c>
      <c r="AB2500" s="16" t="s">
        <v>2404</v>
      </c>
      <c r="AC2500" s="16" t="s">
        <v>2416</v>
      </c>
      <c r="AD2500" s="16">
        <f t="shared" si="507"/>
        <v>105000</v>
      </c>
      <c r="AE2500" s="16">
        <f t="shared" si="508"/>
        <v>875</v>
      </c>
      <c r="AF2500" s="16">
        <f t="shared" si="509"/>
        <v>328125</v>
      </c>
      <c r="AG2500" s="16">
        <f t="shared" si="510"/>
        <v>250</v>
      </c>
      <c r="AH2500" s="12">
        <f t="shared" si="511"/>
        <v>0</v>
      </c>
      <c r="AI2500" s="16">
        <f t="shared" si="512"/>
        <v>17.5</v>
      </c>
      <c r="AJ2500" s="16">
        <f t="shared" si="513"/>
        <v>60375</v>
      </c>
      <c r="AK2500" s="16">
        <f t="shared" si="514"/>
        <v>1250</v>
      </c>
      <c r="AL2500" s="16">
        <f t="shared" si="515"/>
        <v>12500</v>
      </c>
      <c r="AM2500" s="16">
        <f t="shared" si="516"/>
        <v>177500</v>
      </c>
      <c r="AN2500" s="16">
        <f t="shared" si="517"/>
        <v>683500</v>
      </c>
      <c r="AO2500" s="12" t="s">
        <v>1486</v>
      </c>
      <c r="AP2500" s="16">
        <v>2.5</v>
      </c>
      <c r="AQ2500" s="16" t="s">
        <v>204</v>
      </c>
      <c r="AS2500" s="16" t="s">
        <v>2422</v>
      </c>
      <c r="AT2500" s="16" t="s">
        <v>2418</v>
      </c>
      <c r="AU2500" t="s">
        <v>2384</v>
      </c>
      <c r="AV2500" s="15" t="s">
        <v>2635</v>
      </c>
      <c r="AW2500" s="16" t="s">
        <v>2386</v>
      </c>
      <c r="AX2500" s="16" t="s">
        <v>204</v>
      </c>
      <c r="AY2500" s="16" t="s">
        <v>207</v>
      </c>
      <c r="AZ2500" s="16" t="s">
        <v>207</v>
      </c>
      <c r="BA2500" s="16" t="s">
        <v>207</v>
      </c>
      <c r="BB2500" s="16" t="s">
        <v>207</v>
      </c>
      <c r="BC2500" s="16">
        <v>2.5</v>
      </c>
      <c r="BD2500" s="16">
        <f t="shared" si="518"/>
        <v>8.75</v>
      </c>
      <c r="BE2500" s="16">
        <f t="shared" si="519"/>
        <v>4271.875</v>
      </c>
      <c r="BG2500" s="16">
        <f t="shared" si="520"/>
        <v>3000</v>
      </c>
      <c r="BH2500" s="16">
        <f t="shared" si="521"/>
        <v>1600</v>
      </c>
      <c r="BI2500" s="16">
        <f t="shared" si="522"/>
        <v>20</v>
      </c>
    </row>
    <row r="2501" spans="1:61" x14ac:dyDescent="0.35">
      <c r="A2501">
        <v>2500</v>
      </c>
      <c r="B2501" t="s">
        <v>360</v>
      </c>
      <c r="C2501" t="s">
        <v>9113</v>
      </c>
      <c r="D2501" s="15" t="s">
        <v>2752</v>
      </c>
      <c r="E2501" s="12" t="s">
        <v>98</v>
      </c>
      <c r="G2501" s="12" t="s">
        <v>2567</v>
      </c>
      <c r="H2501" s="12" t="s">
        <v>2414</v>
      </c>
      <c r="I2501" s="12" t="s">
        <v>92</v>
      </c>
      <c r="J2501" s="12" t="s">
        <v>2401</v>
      </c>
      <c r="K2501" s="12" t="s">
        <v>5619</v>
      </c>
      <c r="N2501" s="16" t="s">
        <v>206</v>
      </c>
      <c r="O2501" s="16" t="s">
        <v>2743</v>
      </c>
      <c r="P2501" s="12" t="s">
        <v>131</v>
      </c>
      <c r="Q2501" s="16">
        <v>2023</v>
      </c>
      <c r="R2501" s="16">
        <v>1.62</v>
      </c>
      <c r="T2501" s="16">
        <v>0</v>
      </c>
      <c r="V2501" s="12" t="s">
        <v>204</v>
      </c>
      <c r="W2501" s="12" t="s">
        <v>204</v>
      </c>
      <c r="X2501" s="16">
        <v>1</v>
      </c>
      <c r="Y2501" s="16">
        <v>10</v>
      </c>
      <c r="Z2501" s="16">
        <v>1.62</v>
      </c>
      <c r="AA2501" s="16">
        <f t="shared" si="523"/>
        <v>194.4</v>
      </c>
      <c r="AB2501" s="16" t="s">
        <v>2404</v>
      </c>
      <c r="AC2501" s="16" t="s">
        <v>2416</v>
      </c>
      <c r="AD2501" s="16">
        <f t="shared" si="507"/>
        <v>68040</v>
      </c>
      <c r="AE2501" s="16">
        <f t="shared" si="508"/>
        <v>567</v>
      </c>
      <c r="AF2501" s="16">
        <f t="shared" si="509"/>
        <v>212625</v>
      </c>
      <c r="AG2501" s="16">
        <f t="shared" si="510"/>
        <v>162</v>
      </c>
      <c r="AH2501" s="12">
        <f t="shared" si="511"/>
        <v>0</v>
      </c>
      <c r="AI2501" s="16">
        <f t="shared" si="512"/>
        <v>11.34</v>
      </c>
      <c r="AJ2501" s="16">
        <f t="shared" si="513"/>
        <v>39123</v>
      </c>
      <c r="AK2501" s="16">
        <f t="shared" si="514"/>
        <v>810</v>
      </c>
      <c r="AL2501" s="16">
        <f t="shared" si="515"/>
        <v>8100.0000000000009</v>
      </c>
      <c r="AM2501" s="16">
        <f t="shared" si="516"/>
        <v>115020.00000000001</v>
      </c>
      <c r="AN2501" s="16">
        <f t="shared" si="517"/>
        <v>442908</v>
      </c>
      <c r="AO2501" s="12" t="s">
        <v>1486</v>
      </c>
      <c r="AP2501" s="16">
        <v>1.62</v>
      </c>
      <c r="AQ2501" s="16" t="s">
        <v>204</v>
      </c>
      <c r="AS2501" s="16" t="s">
        <v>2422</v>
      </c>
      <c r="AT2501" s="16" t="s">
        <v>2418</v>
      </c>
      <c r="AU2501" t="s">
        <v>2384</v>
      </c>
      <c r="AV2501" s="15" t="s">
        <v>2635</v>
      </c>
      <c r="AW2501" s="16" t="s">
        <v>2386</v>
      </c>
      <c r="AX2501" s="16" t="s">
        <v>204</v>
      </c>
      <c r="AY2501" s="16" t="s">
        <v>207</v>
      </c>
      <c r="AZ2501" s="16" t="s">
        <v>207</v>
      </c>
      <c r="BA2501" s="16" t="s">
        <v>207</v>
      </c>
      <c r="BB2501" s="16" t="s">
        <v>207</v>
      </c>
      <c r="BC2501" s="16">
        <v>1.62</v>
      </c>
      <c r="BD2501" s="16">
        <f t="shared" si="518"/>
        <v>5.67</v>
      </c>
      <c r="BE2501" s="16">
        <f t="shared" si="519"/>
        <v>2768.1750000000002</v>
      </c>
      <c r="BG2501" s="16">
        <f t="shared" si="520"/>
        <v>1944.0000000000002</v>
      </c>
      <c r="BH2501" s="16">
        <f t="shared" si="521"/>
        <v>1036.8000000000002</v>
      </c>
      <c r="BI2501" s="16">
        <f t="shared" si="522"/>
        <v>12.960000000000003</v>
      </c>
    </row>
    <row r="2502" spans="1:61" x14ac:dyDescent="0.35">
      <c r="A2502">
        <v>2501</v>
      </c>
      <c r="B2502" t="s">
        <v>360</v>
      </c>
      <c r="C2502" t="s">
        <v>9114</v>
      </c>
      <c r="D2502" s="15" t="s">
        <v>2753</v>
      </c>
      <c r="E2502" s="12" t="s">
        <v>93</v>
      </c>
      <c r="G2502" s="12" t="s">
        <v>2567</v>
      </c>
      <c r="H2502" s="12" t="s">
        <v>2414</v>
      </c>
      <c r="I2502" s="12" t="s">
        <v>92</v>
      </c>
      <c r="J2502" s="12" t="s">
        <v>2401</v>
      </c>
      <c r="K2502" s="12" t="s">
        <v>5619</v>
      </c>
      <c r="N2502" s="16" t="s">
        <v>205</v>
      </c>
      <c r="O2502" s="16" t="s">
        <v>2743</v>
      </c>
      <c r="P2502" s="12" t="s">
        <v>131</v>
      </c>
      <c r="Q2502" s="16">
        <v>2023</v>
      </c>
      <c r="R2502" s="16">
        <v>0.8</v>
      </c>
      <c r="T2502" s="16">
        <v>0</v>
      </c>
      <c r="V2502" s="12" t="s">
        <v>204</v>
      </c>
      <c r="W2502" s="12" t="s">
        <v>204</v>
      </c>
      <c r="X2502" s="16">
        <v>1</v>
      </c>
      <c r="Y2502" s="16">
        <v>6</v>
      </c>
      <c r="Z2502" s="16">
        <v>0.8</v>
      </c>
      <c r="AA2502" s="16">
        <f t="shared" si="523"/>
        <v>96</v>
      </c>
      <c r="AB2502" s="16" t="s">
        <v>2404</v>
      </c>
      <c r="AC2502" s="16" t="s">
        <v>2416</v>
      </c>
      <c r="AD2502" s="16">
        <f t="shared" si="507"/>
        <v>33600</v>
      </c>
      <c r="AE2502" s="16">
        <f t="shared" si="508"/>
        <v>280</v>
      </c>
      <c r="AF2502" s="16">
        <f t="shared" si="509"/>
        <v>105000</v>
      </c>
      <c r="AG2502" s="16">
        <f t="shared" si="510"/>
        <v>80</v>
      </c>
      <c r="AH2502" s="12">
        <f t="shared" si="511"/>
        <v>0</v>
      </c>
      <c r="AI2502" s="16">
        <f t="shared" si="512"/>
        <v>5.6000000000000005</v>
      </c>
      <c r="AJ2502" s="16">
        <f t="shared" si="513"/>
        <v>19320.000000000004</v>
      </c>
      <c r="AK2502" s="16">
        <f t="shared" si="514"/>
        <v>400</v>
      </c>
      <c r="AL2502" s="16">
        <f t="shared" si="515"/>
        <v>4000</v>
      </c>
      <c r="AM2502" s="16">
        <f t="shared" si="516"/>
        <v>56800</v>
      </c>
      <c r="AN2502" s="16">
        <f t="shared" si="517"/>
        <v>218720</v>
      </c>
      <c r="AO2502" s="12" t="s">
        <v>1486</v>
      </c>
      <c r="AP2502" s="16">
        <v>0.8</v>
      </c>
      <c r="AQ2502" s="16" t="s">
        <v>204</v>
      </c>
      <c r="AS2502" s="16" t="s">
        <v>2422</v>
      </c>
      <c r="AT2502" s="16" t="s">
        <v>2418</v>
      </c>
      <c r="AU2502" t="s">
        <v>2384</v>
      </c>
      <c r="AV2502" s="15" t="s">
        <v>2635</v>
      </c>
      <c r="AW2502" s="16" t="s">
        <v>2386</v>
      </c>
      <c r="AX2502" s="16" t="s">
        <v>204</v>
      </c>
      <c r="AY2502" s="16" t="s">
        <v>207</v>
      </c>
      <c r="AZ2502" s="16" t="s">
        <v>207</v>
      </c>
      <c r="BA2502" s="16" t="s">
        <v>207</v>
      </c>
      <c r="BB2502" s="16" t="s">
        <v>207</v>
      </c>
      <c r="BC2502" s="16">
        <v>0.8</v>
      </c>
      <c r="BD2502" s="16">
        <f t="shared" si="518"/>
        <v>2.8000000000000003</v>
      </c>
      <c r="BE2502" s="16">
        <f t="shared" si="519"/>
        <v>1367</v>
      </c>
      <c r="BG2502" s="16">
        <f t="shared" si="520"/>
        <v>960</v>
      </c>
      <c r="BH2502" s="16">
        <f t="shared" si="521"/>
        <v>512</v>
      </c>
      <c r="BI2502" s="16">
        <f t="shared" si="522"/>
        <v>6.4</v>
      </c>
    </row>
    <row r="2503" spans="1:61" x14ac:dyDescent="0.35">
      <c r="A2503">
        <v>2502</v>
      </c>
      <c r="B2503" t="s">
        <v>360</v>
      </c>
      <c r="C2503" t="s">
        <v>9115</v>
      </c>
      <c r="D2503" s="15" t="s">
        <v>2698</v>
      </c>
      <c r="E2503" s="12" t="s">
        <v>98</v>
      </c>
      <c r="G2503" s="12" t="s">
        <v>2567</v>
      </c>
      <c r="H2503" s="12" t="s">
        <v>2414</v>
      </c>
      <c r="I2503" s="12" t="s">
        <v>92</v>
      </c>
      <c r="J2503" s="12" t="s">
        <v>2401</v>
      </c>
      <c r="K2503" s="12" t="s">
        <v>5619</v>
      </c>
      <c r="N2503" s="16" t="s">
        <v>206</v>
      </c>
      <c r="O2503" s="16" t="s">
        <v>2743</v>
      </c>
      <c r="P2503" s="12" t="s">
        <v>131</v>
      </c>
      <c r="Q2503" s="16">
        <v>2023</v>
      </c>
      <c r="R2503" s="16">
        <v>0.83</v>
      </c>
      <c r="T2503" s="16">
        <v>0</v>
      </c>
      <c r="V2503" s="12" t="s">
        <v>204</v>
      </c>
      <c r="W2503" s="12" t="s">
        <v>204</v>
      </c>
      <c r="X2503" s="16">
        <v>1</v>
      </c>
      <c r="Y2503" s="16">
        <v>11</v>
      </c>
      <c r="Z2503" s="16">
        <v>0.83</v>
      </c>
      <c r="AA2503" s="16">
        <f t="shared" si="523"/>
        <v>99.6</v>
      </c>
      <c r="AB2503" s="16" t="s">
        <v>2404</v>
      </c>
      <c r="AC2503" s="16" t="s">
        <v>2416</v>
      </c>
      <c r="AD2503" s="16">
        <f t="shared" si="507"/>
        <v>34860</v>
      </c>
      <c r="AE2503" s="16">
        <f t="shared" si="508"/>
        <v>290.5</v>
      </c>
      <c r="AF2503" s="16">
        <f t="shared" si="509"/>
        <v>108937.5</v>
      </c>
      <c r="AG2503" s="16">
        <f t="shared" si="510"/>
        <v>83</v>
      </c>
      <c r="AH2503" s="12">
        <f t="shared" si="511"/>
        <v>0</v>
      </c>
      <c r="AI2503" s="16">
        <f t="shared" si="512"/>
        <v>5.81</v>
      </c>
      <c r="AJ2503" s="16">
        <f t="shared" si="513"/>
        <v>20044.5</v>
      </c>
      <c r="AK2503" s="16">
        <f t="shared" si="514"/>
        <v>415</v>
      </c>
      <c r="AL2503" s="16">
        <f t="shared" si="515"/>
        <v>4150</v>
      </c>
      <c r="AM2503" s="16">
        <f t="shared" si="516"/>
        <v>58930</v>
      </c>
      <c r="AN2503" s="16">
        <f t="shared" si="517"/>
        <v>226922</v>
      </c>
      <c r="AO2503" s="12" t="s">
        <v>1486</v>
      </c>
      <c r="AP2503" s="16">
        <v>0.83</v>
      </c>
      <c r="AQ2503" s="16" t="s">
        <v>204</v>
      </c>
      <c r="AS2503" s="16" t="s">
        <v>2422</v>
      </c>
      <c r="AT2503" s="16" t="s">
        <v>2418</v>
      </c>
      <c r="AU2503" t="s">
        <v>2384</v>
      </c>
      <c r="AV2503" s="15" t="s">
        <v>2635</v>
      </c>
      <c r="AW2503" s="16" t="s">
        <v>2386</v>
      </c>
      <c r="AX2503" s="16" t="s">
        <v>204</v>
      </c>
      <c r="AY2503" s="16" t="s">
        <v>207</v>
      </c>
      <c r="AZ2503" s="16" t="s">
        <v>207</v>
      </c>
      <c r="BA2503" s="16" t="s">
        <v>207</v>
      </c>
      <c r="BB2503" s="16" t="s">
        <v>207</v>
      </c>
      <c r="BC2503" s="16">
        <v>0.83</v>
      </c>
      <c r="BD2503" s="16">
        <f t="shared" si="518"/>
        <v>2.9049999999999998</v>
      </c>
      <c r="BE2503" s="16">
        <f t="shared" si="519"/>
        <v>1418.2625</v>
      </c>
      <c r="BG2503" s="16">
        <f t="shared" si="520"/>
        <v>996</v>
      </c>
      <c r="BH2503" s="16">
        <f t="shared" si="521"/>
        <v>531.19999999999993</v>
      </c>
      <c r="BI2503" s="16">
        <f t="shared" si="522"/>
        <v>6.6399999999999988</v>
      </c>
    </row>
    <row r="2504" spans="1:61" x14ac:dyDescent="0.35">
      <c r="A2504">
        <v>2503</v>
      </c>
      <c r="B2504" t="s">
        <v>360</v>
      </c>
      <c r="C2504" t="s">
        <v>9116</v>
      </c>
      <c r="D2504" s="15" t="s">
        <v>2754</v>
      </c>
      <c r="E2504" s="12" t="s">
        <v>98</v>
      </c>
      <c r="G2504" s="12" t="s">
        <v>2567</v>
      </c>
      <c r="H2504" s="12" t="s">
        <v>2414</v>
      </c>
      <c r="I2504" s="12" t="s">
        <v>92</v>
      </c>
      <c r="J2504" s="12" t="s">
        <v>2401</v>
      </c>
      <c r="K2504" s="12" t="s">
        <v>5619</v>
      </c>
      <c r="N2504" s="16" t="s">
        <v>206</v>
      </c>
      <c r="O2504" s="16" t="s">
        <v>2743</v>
      </c>
      <c r="P2504" s="12" t="s">
        <v>131</v>
      </c>
      <c r="Q2504" s="16">
        <v>2023</v>
      </c>
      <c r="R2504" s="16">
        <v>0.93</v>
      </c>
      <c r="T2504" s="16">
        <v>0</v>
      </c>
      <c r="V2504" s="12" t="s">
        <v>204</v>
      </c>
      <c r="W2504" s="12" t="s">
        <v>204</v>
      </c>
      <c r="X2504" s="16">
        <v>1</v>
      </c>
      <c r="Y2504" s="16">
        <v>6</v>
      </c>
      <c r="Z2504" s="16">
        <v>0.93</v>
      </c>
      <c r="AA2504" s="16">
        <f t="shared" si="523"/>
        <v>111.60000000000001</v>
      </c>
      <c r="AB2504" s="16" t="s">
        <v>2404</v>
      </c>
      <c r="AC2504" s="16" t="s">
        <v>2416</v>
      </c>
      <c r="AD2504" s="16">
        <f t="shared" si="507"/>
        <v>39060</v>
      </c>
      <c r="AE2504" s="16">
        <f t="shared" si="508"/>
        <v>325.5</v>
      </c>
      <c r="AF2504" s="16">
        <f t="shared" si="509"/>
        <v>122062.5</v>
      </c>
      <c r="AG2504" s="16">
        <f t="shared" si="510"/>
        <v>93</v>
      </c>
      <c r="AH2504" s="12">
        <f t="shared" si="511"/>
        <v>0</v>
      </c>
      <c r="AI2504" s="16">
        <f t="shared" si="512"/>
        <v>6.5100000000000007</v>
      </c>
      <c r="AJ2504" s="16">
        <f t="shared" si="513"/>
        <v>22459.500000000004</v>
      </c>
      <c r="AK2504" s="16">
        <f t="shared" si="514"/>
        <v>465</v>
      </c>
      <c r="AL2504" s="16">
        <f t="shared" si="515"/>
        <v>4650</v>
      </c>
      <c r="AM2504" s="16">
        <f t="shared" si="516"/>
        <v>66030</v>
      </c>
      <c r="AN2504" s="16">
        <f t="shared" si="517"/>
        <v>254262</v>
      </c>
      <c r="AO2504" s="12" t="s">
        <v>1486</v>
      </c>
      <c r="AP2504" s="16">
        <v>0.93</v>
      </c>
      <c r="AQ2504" s="16" t="s">
        <v>204</v>
      </c>
      <c r="AS2504" s="16" t="s">
        <v>2422</v>
      </c>
      <c r="AT2504" s="16" t="s">
        <v>2418</v>
      </c>
      <c r="AU2504" t="s">
        <v>2384</v>
      </c>
      <c r="AV2504" s="15" t="s">
        <v>2635</v>
      </c>
      <c r="AW2504" s="16" t="s">
        <v>2386</v>
      </c>
      <c r="AX2504" s="16" t="s">
        <v>204</v>
      </c>
      <c r="AY2504" s="16" t="s">
        <v>207</v>
      </c>
      <c r="AZ2504" s="16" t="s">
        <v>207</v>
      </c>
      <c r="BA2504" s="16" t="s">
        <v>207</v>
      </c>
      <c r="BB2504" s="16" t="s">
        <v>207</v>
      </c>
      <c r="BC2504" s="16">
        <v>0.93</v>
      </c>
      <c r="BD2504" s="16">
        <f t="shared" si="518"/>
        <v>3.2550000000000003</v>
      </c>
      <c r="BE2504" s="16">
        <f t="shared" si="519"/>
        <v>1589.1375</v>
      </c>
      <c r="BG2504" s="16">
        <f t="shared" si="520"/>
        <v>1116</v>
      </c>
      <c r="BH2504" s="16">
        <f t="shared" si="521"/>
        <v>595.20000000000005</v>
      </c>
      <c r="BI2504" s="16">
        <f t="shared" si="522"/>
        <v>7.44</v>
      </c>
    </row>
    <row r="2505" spans="1:61" x14ac:dyDescent="0.35">
      <c r="A2505">
        <v>2504</v>
      </c>
      <c r="B2505" t="s">
        <v>360</v>
      </c>
      <c r="C2505" t="s">
        <v>9117</v>
      </c>
      <c r="D2505" s="15" t="s">
        <v>2755</v>
      </c>
      <c r="E2505" s="12" t="s">
        <v>98</v>
      </c>
      <c r="G2505" s="12" t="s">
        <v>2567</v>
      </c>
      <c r="H2505" s="12" t="s">
        <v>2414</v>
      </c>
      <c r="I2505" s="12" t="s">
        <v>92</v>
      </c>
      <c r="J2505" s="12" t="s">
        <v>2401</v>
      </c>
      <c r="K2505" s="12" t="s">
        <v>5619</v>
      </c>
      <c r="N2505" s="16" t="s">
        <v>206</v>
      </c>
      <c r="O2505" s="16" t="s">
        <v>2743</v>
      </c>
      <c r="P2505" s="12" t="s">
        <v>131</v>
      </c>
      <c r="Q2505" s="16">
        <v>2023</v>
      </c>
      <c r="R2505" s="16">
        <v>2.74</v>
      </c>
      <c r="T2505" s="16">
        <v>0</v>
      </c>
      <c r="V2505" s="12" t="s">
        <v>204</v>
      </c>
      <c r="W2505" s="12" t="s">
        <v>204</v>
      </c>
      <c r="X2505" s="16">
        <v>1</v>
      </c>
      <c r="Y2505" s="16">
        <v>5</v>
      </c>
      <c r="Z2505" s="16">
        <v>2.74</v>
      </c>
      <c r="AA2505" s="16">
        <f t="shared" si="523"/>
        <v>328.8</v>
      </c>
      <c r="AB2505" s="16" t="s">
        <v>2404</v>
      </c>
      <c r="AC2505" s="16" t="s">
        <v>2416</v>
      </c>
      <c r="AD2505" s="16">
        <f t="shared" si="507"/>
        <v>115080</v>
      </c>
      <c r="AE2505" s="16">
        <f t="shared" si="508"/>
        <v>959.00000000000011</v>
      </c>
      <c r="AF2505" s="16">
        <f t="shared" si="509"/>
        <v>359625.00000000006</v>
      </c>
      <c r="AG2505" s="16">
        <f t="shared" si="510"/>
        <v>274</v>
      </c>
      <c r="AH2505" s="12">
        <f t="shared" si="511"/>
        <v>0</v>
      </c>
      <c r="AI2505" s="16">
        <f t="shared" si="512"/>
        <v>19.18</v>
      </c>
      <c r="AJ2505" s="16">
        <f t="shared" si="513"/>
        <v>66171</v>
      </c>
      <c r="AK2505" s="16">
        <f t="shared" si="514"/>
        <v>1370</v>
      </c>
      <c r="AL2505" s="16">
        <f t="shared" si="515"/>
        <v>13700.000000000002</v>
      </c>
      <c r="AM2505" s="16">
        <f t="shared" si="516"/>
        <v>194540.00000000003</v>
      </c>
      <c r="AN2505" s="16">
        <f t="shared" si="517"/>
        <v>749116</v>
      </c>
      <c r="AO2505" s="12" t="s">
        <v>1486</v>
      </c>
      <c r="AP2505" s="16">
        <v>2.74</v>
      </c>
      <c r="AQ2505" s="16" t="s">
        <v>204</v>
      </c>
      <c r="AS2505" s="16" t="s">
        <v>2422</v>
      </c>
      <c r="AT2505" s="16" t="s">
        <v>2418</v>
      </c>
      <c r="AU2505" t="s">
        <v>2384</v>
      </c>
      <c r="AV2505" s="15" t="s">
        <v>2635</v>
      </c>
      <c r="AW2505" s="16" t="s">
        <v>2386</v>
      </c>
      <c r="AX2505" s="16" t="s">
        <v>204</v>
      </c>
      <c r="AY2505" s="16" t="s">
        <v>207</v>
      </c>
      <c r="AZ2505" s="16" t="s">
        <v>207</v>
      </c>
      <c r="BA2505" s="16" t="s">
        <v>207</v>
      </c>
      <c r="BB2505" s="16" t="s">
        <v>207</v>
      </c>
      <c r="BC2505" s="16">
        <v>2.74</v>
      </c>
      <c r="BD2505" s="16">
        <f t="shared" si="518"/>
        <v>9.59</v>
      </c>
      <c r="BE2505" s="16">
        <f t="shared" si="519"/>
        <v>4681.9750000000004</v>
      </c>
      <c r="BG2505" s="16">
        <f t="shared" si="520"/>
        <v>3288.0000000000005</v>
      </c>
      <c r="BH2505" s="16">
        <f t="shared" si="521"/>
        <v>1753.6000000000001</v>
      </c>
      <c r="BI2505" s="16">
        <f t="shared" si="522"/>
        <v>21.92</v>
      </c>
    </row>
    <row r="2506" spans="1:61" x14ac:dyDescent="0.35">
      <c r="A2506">
        <v>2505</v>
      </c>
      <c r="B2506" t="s">
        <v>360</v>
      </c>
      <c r="C2506" t="s">
        <v>9118</v>
      </c>
      <c r="D2506" s="15" t="s">
        <v>2756</v>
      </c>
      <c r="E2506" s="12" t="s">
        <v>98</v>
      </c>
      <c r="G2506" s="12" t="s">
        <v>2567</v>
      </c>
      <c r="H2506" s="12" t="s">
        <v>2414</v>
      </c>
      <c r="I2506" s="12" t="s">
        <v>92</v>
      </c>
      <c r="J2506" s="12" t="s">
        <v>2401</v>
      </c>
      <c r="K2506" s="12" t="s">
        <v>5619</v>
      </c>
      <c r="N2506" s="16" t="s">
        <v>206</v>
      </c>
      <c r="O2506" s="16" t="s">
        <v>2743</v>
      </c>
      <c r="P2506" s="12" t="s">
        <v>131</v>
      </c>
      <c r="Q2506" s="16">
        <v>2023</v>
      </c>
      <c r="R2506" s="16">
        <v>1.5</v>
      </c>
      <c r="T2506" s="16">
        <v>0</v>
      </c>
      <c r="V2506" s="12" t="s">
        <v>204</v>
      </c>
      <c r="W2506" s="12" t="s">
        <v>204</v>
      </c>
      <c r="X2506" s="16">
        <v>1</v>
      </c>
      <c r="Y2506" s="16">
        <v>2</v>
      </c>
      <c r="Z2506" s="16">
        <v>1.5</v>
      </c>
      <c r="AA2506" s="16">
        <f t="shared" si="523"/>
        <v>180</v>
      </c>
      <c r="AB2506" s="16" t="s">
        <v>2404</v>
      </c>
      <c r="AC2506" s="16" t="s">
        <v>2416</v>
      </c>
      <c r="AD2506" s="16">
        <f t="shared" si="507"/>
        <v>63000</v>
      </c>
      <c r="AE2506" s="16">
        <f t="shared" si="508"/>
        <v>525</v>
      </c>
      <c r="AF2506" s="16">
        <f t="shared" si="509"/>
        <v>196875</v>
      </c>
      <c r="AG2506" s="16">
        <f t="shared" si="510"/>
        <v>150</v>
      </c>
      <c r="AH2506" s="12">
        <f t="shared" si="511"/>
        <v>0</v>
      </c>
      <c r="AI2506" s="16">
        <f t="shared" si="512"/>
        <v>10.5</v>
      </c>
      <c r="AJ2506" s="16">
        <f t="shared" si="513"/>
        <v>36225</v>
      </c>
      <c r="AK2506" s="16">
        <f t="shared" si="514"/>
        <v>750</v>
      </c>
      <c r="AL2506" s="16">
        <f t="shared" si="515"/>
        <v>7500</v>
      </c>
      <c r="AM2506" s="16">
        <f t="shared" si="516"/>
        <v>106500</v>
      </c>
      <c r="AN2506" s="16">
        <f t="shared" si="517"/>
        <v>410100</v>
      </c>
      <c r="AO2506" s="12" t="s">
        <v>1486</v>
      </c>
      <c r="AP2506" s="16">
        <v>1.5</v>
      </c>
      <c r="AQ2506" s="16" t="s">
        <v>204</v>
      </c>
      <c r="AS2506" s="16" t="s">
        <v>2422</v>
      </c>
      <c r="AT2506" s="16" t="s">
        <v>2418</v>
      </c>
      <c r="AU2506" t="s">
        <v>2384</v>
      </c>
      <c r="AV2506" s="15" t="s">
        <v>2635</v>
      </c>
      <c r="AW2506" s="16" t="s">
        <v>2386</v>
      </c>
      <c r="AX2506" s="16" t="s">
        <v>204</v>
      </c>
      <c r="AY2506" s="16" t="s">
        <v>207</v>
      </c>
      <c r="AZ2506" s="16" t="s">
        <v>207</v>
      </c>
      <c r="BA2506" s="16" t="s">
        <v>207</v>
      </c>
      <c r="BB2506" s="16" t="s">
        <v>207</v>
      </c>
      <c r="BC2506" s="16">
        <v>1.5</v>
      </c>
      <c r="BD2506" s="16">
        <f t="shared" si="518"/>
        <v>5.25</v>
      </c>
      <c r="BE2506" s="16">
        <f t="shared" si="519"/>
        <v>2563.125</v>
      </c>
      <c r="BG2506" s="16">
        <f t="shared" si="520"/>
        <v>1800</v>
      </c>
      <c r="BH2506" s="16">
        <f t="shared" si="521"/>
        <v>960</v>
      </c>
      <c r="BI2506" s="16">
        <f t="shared" si="522"/>
        <v>12</v>
      </c>
    </row>
    <row r="2507" spans="1:61" x14ac:dyDescent="0.35">
      <c r="A2507">
        <v>2506</v>
      </c>
      <c r="B2507" t="s">
        <v>360</v>
      </c>
      <c r="C2507" t="s">
        <v>9119</v>
      </c>
      <c r="D2507" s="15" t="s">
        <v>2757</v>
      </c>
      <c r="E2507" s="12" t="s">
        <v>98</v>
      </c>
      <c r="G2507" s="12" t="s">
        <v>2567</v>
      </c>
      <c r="H2507" s="12" t="s">
        <v>2414</v>
      </c>
      <c r="I2507" s="12" t="s">
        <v>92</v>
      </c>
      <c r="J2507" s="12" t="s">
        <v>2401</v>
      </c>
      <c r="K2507" s="12" t="s">
        <v>5619</v>
      </c>
      <c r="N2507" s="16" t="s">
        <v>206</v>
      </c>
      <c r="O2507" s="16" t="s">
        <v>2743</v>
      </c>
      <c r="P2507" s="12" t="s">
        <v>131</v>
      </c>
      <c r="Q2507" s="16">
        <v>2023</v>
      </c>
      <c r="R2507" s="16">
        <v>1.5</v>
      </c>
      <c r="T2507" s="16">
        <v>0</v>
      </c>
      <c r="V2507" s="12" t="s">
        <v>204</v>
      </c>
      <c r="W2507" s="12" t="s">
        <v>204</v>
      </c>
      <c r="X2507" s="16">
        <v>1</v>
      </c>
      <c r="Y2507" s="16">
        <v>2</v>
      </c>
      <c r="Z2507" s="16">
        <v>1.5</v>
      </c>
      <c r="AA2507" s="16">
        <f t="shared" si="523"/>
        <v>180</v>
      </c>
      <c r="AB2507" s="16" t="s">
        <v>2404</v>
      </c>
      <c r="AC2507" s="16" t="s">
        <v>2416</v>
      </c>
      <c r="AD2507" s="16">
        <f t="shared" si="507"/>
        <v>63000</v>
      </c>
      <c r="AE2507" s="16">
        <f t="shared" si="508"/>
        <v>525</v>
      </c>
      <c r="AF2507" s="16">
        <f t="shared" si="509"/>
        <v>196875</v>
      </c>
      <c r="AG2507" s="16">
        <f t="shared" si="510"/>
        <v>150</v>
      </c>
      <c r="AH2507" s="12">
        <f t="shared" si="511"/>
        <v>0</v>
      </c>
      <c r="AI2507" s="16">
        <f t="shared" si="512"/>
        <v>10.5</v>
      </c>
      <c r="AJ2507" s="16">
        <f t="shared" si="513"/>
        <v>36225</v>
      </c>
      <c r="AK2507" s="16">
        <f t="shared" si="514"/>
        <v>750</v>
      </c>
      <c r="AL2507" s="16">
        <f t="shared" si="515"/>
        <v>7500</v>
      </c>
      <c r="AM2507" s="16">
        <f t="shared" si="516"/>
        <v>106500</v>
      </c>
      <c r="AN2507" s="16">
        <f t="shared" si="517"/>
        <v>410100</v>
      </c>
      <c r="AO2507" s="12" t="s">
        <v>1486</v>
      </c>
      <c r="AP2507" s="16">
        <v>1.5</v>
      </c>
      <c r="AQ2507" s="16" t="s">
        <v>204</v>
      </c>
      <c r="AS2507" s="16" t="s">
        <v>2422</v>
      </c>
      <c r="AT2507" s="16" t="s">
        <v>2418</v>
      </c>
      <c r="AU2507" t="s">
        <v>2384</v>
      </c>
      <c r="AV2507" s="15" t="s">
        <v>2635</v>
      </c>
      <c r="AW2507" s="16" t="s">
        <v>2386</v>
      </c>
      <c r="AX2507" s="16" t="s">
        <v>204</v>
      </c>
      <c r="AY2507" s="16" t="s">
        <v>207</v>
      </c>
      <c r="AZ2507" s="16" t="s">
        <v>207</v>
      </c>
      <c r="BA2507" s="16" t="s">
        <v>207</v>
      </c>
      <c r="BB2507" s="16" t="s">
        <v>207</v>
      </c>
      <c r="BC2507" s="16">
        <v>1.5</v>
      </c>
      <c r="BD2507" s="16">
        <f t="shared" si="518"/>
        <v>5.25</v>
      </c>
      <c r="BE2507" s="16">
        <f t="shared" si="519"/>
        <v>2563.125</v>
      </c>
      <c r="BG2507" s="16">
        <f t="shared" si="520"/>
        <v>1800</v>
      </c>
      <c r="BH2507" s="16">
        <f t="shared" si="521"/>
        <v>960</v>
      </c>
      <c r="BI2507" s="16">
        <f t="shared" si="522"/>
        <v>12</v>
      </c>
    </row>
    <row r="2508" spans="1:61" x14ac:dyDescent="0.35">
      <c r="A2508">
        <v>2507</v>
      </c>
      <c r="B2508" t="s">
        <v>360</v>
      </c>
      <c r="C2508" t="s">
        <v>9120</v>
      </c>
      <c r="D2508" s="15" t="s">
        <v>2758</v>
      </c>
      <c r="E2508" s="12" t="s">
        <v>98</v>
      </c>
      <c r="G2508" s="12" t="s">
        <v>2567</v>
      </c>
      <c r="H2508" s="12" t="s">
        <v>2414</v>
      </c>
      <c r="I2508" s="12" t="s">
        <v>92</v>
      </c>
      <c r="J2508" s="12" t="s">
        <v>2401</v>
      </c>
      <c r="K2508" s="12" t="s">
        <v>5619</v>
      </c>
      <c r="N2508" s="16" t="s">
        <v>206</v>
      </c>
      <c r="O2508" s="16" t="s">
        <v>2743</v>
      </c>
      <c r="P2508" s="12" t="s">
        <v>131</v>
      </c>
      <c r="Q2508" s="16">
        <v>2023</v>
      </c>
      <c r="R2508" s="16">
        <v>1.33</v>
      </c>
      <c r="T2508" s="16">
        <v>0</v>
      </c>
      <c r="V2508" s="12" t="s">
        <v>204</v>
      </c>
      <c r="W2508" s="12" t="s">
        <v>204</v>
      </c>
      <c r="X2508" s="16">
        <v>1</v>
      </c>
      <c r="Y2508" s="16">
        <v>9</v>
      </c>
      <c r="Z2508" s="16">
        <v>1.33</v>
      </c>
      <c r="AA2508" s="16">
        <f t="shared" si="523"/>
        <v>159.60000000000002</v>
      </c>
      <c r="AB2508" s="16" t="s">
        <v>2404</v>
      </c>
      <c r="AC2508" s="16" t="s">
        <v>2416</v>
      </c>
      <c r="AD2508" s="16">
        <f t="shared" si="507"/>
        <v>55860.000000000007</v>
      </c>
      <c r="AE2508" s="16">
        <f t="shared" si="508"/>
        <v>465.5</v>
      </c>
      <c r="AF2508" s="16">
        <f t="shared" si="509"/>
        <v>174562.5</v>
      </c>
      <c r="AG2508" s="16">
        <f t="shared" si="510"/>
        <v>133</v>
      </c>
      <c r="AH2508" s="12">
        <f t="shared" si="511"/>
        <v>0</v>
      </c>
      <c r="AI2508" s="16">
        <f t="shared" si="512"/>
        <v>9.31</v>
      </c>
      <c r="AJ2508" s="16">
        <f t="shared" si="513"/>
        <v>32119.5</v>
      </c>
      <c r="AK2508" s="16">
        <f t="shared" si="514"/>
        <v>665</v>
      </c>
      <c r="AL2508" s="16">
        <f t="shared" si="515"/>
        <v>6650</v>
      </c>
      <c r="AM2508" s="16">
        <f t="shared" si="516"/>
        <v>94430</v>
      </c>
      <c r="AN2508" s="16">
        <f t="shared" si="517"/>
        <v>363622</v>
      </c>
      <c r="AO2508" s="12" t="s">
        <v>1486</v>
      </c>
      <c r="AP2508" s="16">
        <v>1.33</v>
      </c>
      <c r="AQ2508" s="16" t="s">
        <v>204</v>
      </c>
      <c r="AS2508" s="16" t="s">
        <v>2422</v>
      </c>
      <c r="AT2508" s="16" t="s">
        <v>2418</v>
      </c>
      <c r="AU2508" t="s">
        <v>2384</v>
      </c>
      <c r="AV2508" s="15" t="s">
        <v>2635</v>
      </c>
      <c r="AW2508" s="16" t="s">
        <v>2386</v>
      </c>
      <c r="AX2508" s="16" t="s">
        <v>204</v>
      </c>
      <c r="AY2508" s="16" t="s">
        <v>207</v>
      </c>
      <c r="AZ2508" s="16" t="s">
        <v>207</v>
      </c>
      <c r="BA2508" s="16" t="s">
        <v>207</v>
      </c>
      <c r="BB2508" s="16" t="s">
        <v>207</v>
      </c>
      <c r="BC2508" s="16">
        <v>1.33</v>
      </c>
      <c r="BD2508" s="16">
        <f t="shared" si="518"/>
        <v>4.6550000000000002</v>
      </c>
      <c r="BE2508" s="16">
        <f t="shared" si="519"/>
        <v>2272.6374999999998</v>
      </c>
      <c r="BG2508" s="16">
        <f t="shared" si="520"/>
        <v>1596</v>
      </c>
      <c r="BH2508" s="16">
        <f t="shared" si="521"/>
        <v>851.2</v>
      </c>
      <c r="BI2508" s="16">
        <f t="shared" si="522"/>
        <v>10.64</v>
      </c>
    </row>
    <row r="2509" spans="1:61" x14ac:dyDescent="0.35">
      <c r="A2509">
        <v>2508</v>
      </c>
      <c r="B2509" t="s">
        <v>360</v>
      </c>
      <c r="C2509" t="s">
        <v>9121</v>
      </c>
      <c r="D2509" s="15" t="s">
        <v>2759</v>
      </c>
      <c r="E2509" s="12" t="s">
        <v>98</v>
      </c>
      <c r="G2509" s="12" t="s">
        <v>2567</v>
      </c>
      <c r="H2509" s="12" t="s">
        <v>2414</v>
      </c>
      <c r="I2509" s="12" t="s">
        <v>92</v>
      </c>
      <c r="J2509" s="12" t="s">
        <v>2401</v>
      </c>
      <c r="K2509" s="12" t="s">
        <v>5619</v>
      </c>
      <c r="N2509" s="16" t="s">
        <v>206</v>
      </c>
      <c r="O2509" s="16" t="s">
        <v>2743</v>
      </c>
      <c r="P2509" s="12" t="s">
        <v>131</v>
      </c>
      <c r="Q2509" s="16">
        <v>2023</v>
      </c>
      <c r="R2509" s="16">
        <v>1.44</v>
      </c>
      <c r="T2509" s="16">
        <v>0</v>
      </c>
      <c r="V2509" s="12" t="s">
        <v>204</v>
      </c>
      <c r="W2509" s="12" t="s">
        <v>204</v>
      </c>
      <c r="X2509" s="16">
        <v>1</v>
      </c>
      <c r="Y2509" s="16">
        <v>5</v>
      </c>
      <c r="Z2509" s="16">
        <v>1.44</v>
      </c>
      <c r="AA2509" s="16">
        <f t="shared" si="523"/>
        <v>172.79999999999998</v>
      </c>
      <c r="AB2509" s="16" t="s">
        <v>2404</v>
      </c>
      <c r="AC2509" s="16" t="s">
        <v>2416</v>
      </c>
      <c r="AD2509" s="16">
        <f t="shared" si="507"/>
        <v>60479.999999999993</v>
      </c>
      <c r="AE2509" s="16">
        <f t="shared" si="508"/>
        <v>504</v>
      </c>
      <c r="AF2509" s="16">
        <f t="shared" si="509"/>
        <v>189000</v>
      </c>
      <c r="AG2509" s="16">
        <f t="shared" si="510"/>
        <v>144</v>
      </c>
      <c r="AH2509" s="12">
        <f t="shared" si="511"/>
        <v>0</v>
      </c>
      <c r="AI2509" s="16">
        <f t="shared" si="512"/>
        <v>10.08</v>
      </c>
      <c r="AJ2509" s="16">
        <f t="shared" si="513"/>
        <v>34776</v>
      </c>
      <c r="AK2509" s="16">
        <f t="shared" si="514"/>
        <v>720</v>
      </c>
      <c r="AL2509" s="16">
        <f t="shared" si="515"/>
        <v>7200</v>
      </c>
      <c r="AM2509" s="16">
        <f t="shared" si="516"/>
        <v>102240</v>
      </c>
      <c r="AN2509" s="16">
        <f t="shared" si="517"/>
        <v>393696</v>
      </c>
      <c r="AO2509" s="12" t="s">
        <v>1486</v>
      </c>
      <c r="AP2509" s="16">
        <v>1.44</v>
      </c>
      <c r="AQ2509" s="16" t="s">
        <v>204</v>
      </c>
      <c r="AS2509" s="16" t="s">
        <v>2422</v>
      </c>
      <c r="AT2509" s="16" t="s">
        <v>2418</v>
      </c>
      <c r="AU2509" t="s">
        <v>2384</v>
      </c>
      <c r="AV2509" s="15" t="s">
        <v>2635</v>
      </c>
      <c r="AW2509" s="16" t="s">
        <v>2386</v>
      </c>
      <c r="AX2509" s="16" t="s">
        <v>204</v>
      </c>
      <c r="AY2509" s="16" t="s">
        <v>207</v>
      </c>
      <c r="AZ2509" s="16" t="s">
        <v>207</v>
      </c>
      <c r="BA2509" s="16" t="s">
        <v>207</v>
      </c>
      <c r="BB2509" s="16" t="s">
        <v>207</v>
      </c>
      <c r="BC2509" s="16">
        <v>1.44</v>
      </c>
      <c r="BD2509" s="16">
        <f t="shared" si="518"/>
        <v>5.04</v>
      </c>
      <c r="BE2509" s="16">
        <f t="shared" si="519"/>
        <v>2460.6</v>
      </c>
      <c r="BG2509" s="16">
        <f t="shared" si="520"/>
        <v>1728</v>
      </c>
      <c r="BH2509" s="16">
        <f t="shared" si="521"/>
        <v>921.59999999999991</v>
      </c>
      <c r="BI2509" s="16">
        <f t="shared" si="522"/>
        <v>11.52</v>
      </c>
    </row>
    <row r="2510" spans="1:61" x14ac:dyDescent="0.35">
      <c r="A2510">
        <v>2509</v>
      </c>
      <c r="B2510" t="s">
        <v>360</v>
      </c>
      <c r="C2510" t="s">
        <v>9122</v>
      </c>
      <c r="D2510" s="15" t="s">
        <v>2760</v>
      </c>
      <c r="E2510" s="12" t="s">
        <v>98</v>
      </c>
      <c r="G2510" s="12" t="s">
        <v>2567</v>
      </c>
      <c r="H2510" s="12" t="s">
        <v>2414</v>
      </c>
      <c r="I2510" s="12" t="s">
        <v>92</v>
      </c>
      <c r="J2510" s="12" t="s">
        <v>2401</v>
      </c>
      <c r="K2510" s="12" t="s">
        <v>5619</v>
      </c>
      <c r="N2510" s="16" t="s">
        <v>206</v>
      </c>
      <c r="O2510" s="16" t="s">
        <v>2743</v>
      </c>
      <c r="P2510" s="12" t="s">
        <v>131</v>
      </c>
      <c r="Q2510" s="16">
        <v>2023</v>
      </c>
      <c r="R2510" s="16">
        <v>0.56999999999999995</v>
      </c>
      <c r="T2510" s="16">
        <v>0</v>
      </c>
      <c r="V2510" s="12" t="s">
        <v>204</v>
      </c>
      <c r="W2510" s="12" t="s">
        <v>204</v>
      </c>
      <c r="X2510" s="16">
        <v>1</v>
      </c>
      <c r="Y2510" s="16">
        <v>11</v>
      </c>
      <c r="Z2510" s="16">
        <v>0.56999999999999995</v>
      </c>
      <c r="AA2510" s="16">
        <f t="shared" si="523"/>
        <v>68.399999999999991</v>
      </c>
      <c r="AB2510" s="16" t="s">
        <v>2404</v>
      </c>
      <c r="AC2510" s="16" t="s">
        <v>2416</v>
      </c>
      <c r="AD2510" s="16">
        <f t="shared" si="507"/>
        <v>23939.999999999996</v>
      </c>
      <c r="AE2510" s="16">
        <f t="shared" si="508"/>
        <v>199.49999999999997</v>
      </c>
      <c r="AF2510" s="16">
        <f t="shared" si="509"/>
        <v>74812.499999999985</v>
      </c>
      <c r="AG2510" s="16">
        <f t="shared" si="510"/>
        <v>56.999999999999993</v>
      </c>
      <c r="AH2510" s="12">
        <f t="shared" si="511"/>
        <v>0</v>
      </c>
      <c r="AI2510" s="16">
        <f t="shared" si="512"/>
        <v>3.9899999999999998</v>
      </c>
      <c r="AJ2510" s="16">
        <f t="shared" si="513"/>
        <v>13765.5</v>
      </c>
      <c r="AK2510" s="16">
        <f t="shared" si="514"/>
        <v>285</v>
      </c>
      <c r="AL2510" s="16">
        <f t="shared" si="515"/>
        <v>2849.9999999999995</v>
      </c>
      <c r="AM2510" s="16">
        <f t="shared" si="516"/>
        <v>40470</v>
      </c>
      <c r="AN2510" s="16">
        <f t="shared" si="517"/>
        <v>155838</v>
      </c>
      <c r="AO2510" s="12" t="s">
        <v>1486</v>
      </c>
      <c r="AP2510" s="16">
        <v>0.56999999999999995</v>
      </c>
      <c r="AQ2510" s="16" t="s">
        <v>204</v>
      </c>
      <c r="AS2510" s="16" t="s">
        <v>2422</v>
      </c>
      <c r="AT2510" s="16" t="s">
        <v>2418</v>
      </c>
      <c r="AU2510" t="s">
        <v>2384</v>
      </c>
      <c r="AV2510" s="15" t="s">
        <v>2635</v>
      </c>
      <c r="AW2510" s="16" t="s">
        <v>2386</v>
      </c>
      <c r="AX2510" s="16" t="s">
        <v>204</v>
      </c>
      <c r="AY2510" s="16" t="s">
        <v>207</v>
      </c>
      <c r="AZ2510" s="16" t="s">
        <v>207</v>
      </c>
      <c r="BA2510" s="16" t="s">
        <v>207</v>
      </c>
      <c r="BB2510" s="16" t="s">
        <v>207</v>
      </c>
      <c r="BC2510" s="16">
        <v>0.56999999999999995</v>
      </c>
      <c r="BD2510" s="16">
        <f t="shared" si="518"/>
        <v>1.9949999999999999</v>
      </c>
      <c r="BE2510" s="16">
        <f t="shared" si="519"/>
        <v>973.98749999999995</v>
      </c>
      <c r="BG2510" s="16">
        <f t="shared" si="520"/>
        <v>683.99999999999989</v>
      </c>
      <c r="BH2510" s="16">
        <f t="shared" si="521"/>
        <v>364.79999999999995</v>
      </c>
      <c r="BI2510" s="16">
        <f t="shared" si="522"/>
        <v>4.5599999999999996</v>
      </c>
    </row>
    <row r="2511" spans="1:61" x14ac:dyDescent="0.35">
      <c r="A2511">
        <v>2510</v>
      </c>
      <c r="B2511" t="s">
        <v>360</v>
      </c>
      <c r="C2511" t="s">
        <v>9123</v>
      </c>
      <c r="D2511" s="15" t="s">
        <v>2761</v>
      </c>
      <c r="E2511" s="12" t="s">
        <v>98</v>
      </c>
      <c r="G2511" s="12" t="s">
        <v>2567</v>
      </c>
      <c r="H2511" s="12" t="s">
        <v>2414</v>
      </c>
      <c r="I2511" s="12" t="s">
        <v>92</v>
      </c>
      <c r="J2511" s="12" t="s">
        <v>2401</v>
      </c>
      <c r="K2511" s="12" t="s">
        <v>5619</v>
      </c>
      <c r="N2511" s="16" t="s">
        <v>206</v>
      </c>
      <c r="O2511" s="16" t="s">
        <v>2743</v>
      </c>
      <c r="P2511" s="12" t="s">
        <v>131</v>
      </c>
      <c r="Q2511" s="16">
        <v>2023</v>
      </c>
      <c r="R2511" s="16">
        <v>0.9</v>
      </c>
      <c r="T2511" s="16">
        <v>0</v>
      </c>
      <c r="V2511" s="12" t="s">
        <v>204</v>
      </c>
      <c r="W2511" s="12" t="s">
        <v>204</v>
      </c>
      <c r="X2511" s="16">
        <v>1</v>
      </c>
      <c r="Y2511" s="16">
        <v>3</v>
      </c>
      <c r="Z2511" s="16">
        <v>0.9</v>
      </c>
      <c r="AA2511" s="16">
        <f t="shared" si="523"/>
        <v>108</v>
      </c>
      <c r="AB2511" s="16" t="s">
        <v>2404</v>
      </c>
      <c r="AC2511" s="16" t="s">
        <v>2416</v>
      </c>
      <c r="AD2511" s="16">
        <f t="shared" si="507"/>
        <v>37800</v>
      </c>
      <c r="AE2511" s="16">
        <f t="shared" si="508"/>
        <v>315</v>
      </c>
      <c r="AF2511" s="16">
        <f t="shared" si="509"/>
        <v>118125</v>
      </c>
      <c r="AG2511" s="16">
        <f t="shared" si="510"/>
        <v>90</v>
      </c>
      <c r="AH2511" s="12">
        <f t="shared" si="511"/>
        <v>0</v>
      </c>
      <c r="AI2511" s="16">
        <f t="shared" si="512"/>
        <v>6.3</v>
      </c>
      <c r="AJ2511" s="16">
        <f t="shared" si="513"/>
        <v>21735</v>
      </c>
      <c r="AK2511" s="16">
        <f t="shared" si="514"/>
        <v>450</v>
      </c>
      <c r="AL2511" s="16">
        <f t="shared" si="515"/>
        <v>4500</v>
      </c>
      <c r="AM2511" s="16">
        <f t="shared" si="516"/>
        <v>63900</v>
      </c>
      <c r="AN2511" s="16">
        <f t="shared" si="517"/>
        <v>246060</v>
      </c>
      <c r="AO2511" s="12" t="s">
        <v>1486</v>
      </c>
      <c r="AP2511" s="16">
        <v>0.9</v>
      </c>
      <c r="AQ2511" s="16" t="s">
        <v>204</v>
      </c>
      <c r="AS2511" s="16" t="s">
        <v>2422</v>
      </c>
      <c r="AT2511" s="16" t="s">
        <v>2418</v>
      </c>
      <c r="AU2511" t="s">
        <v>2384</v>
      </c>
      <c r="AV2511" s="15" t="s">
        <v>2635</v>
      </c>
      <c r="AW2511" s="16" t="s">
        <v>2386</v>
      </c>
      <c r="AX2511" s="16" t="s">
        <v>204</v>
      </c>
      <c r="AY2511" s="16" t="s">
        <v>207</v>
      </c>
      <c r="AZ2511" s="16" t="s">
        <v>207</v>
      </c>
      <c r="BA2511" s="16" t="s">
        <v>207</v>
      </c>
      <c r="BB2511" s="16" t="s">
        <v>207</v>
      </c>
      <c r="BC2511" s="16">
        <v>0.9</v>
      </c>
      <c r="BD2511" s="16">
        <f t="shared" si="518"/>
        <v>3.15</v>
      </c>
      <c r="BE2511" s="16">
        <f t="shared" si="519"/>
        <v>1537.875</v>
      </c>
      <c r="BG2511" s="16">
        <f t="shared" si="520"/>
        <v>1080</v>
      </c>
      <c r="BH2511" s="16">
        <f t="shared" si="521"/>
        <v>576</v>
      </c>
      <c r="BI2511" s="16">
        <f t="shared" si="522"/>
        <v>7.2</v>
      </c>
    </row>
    <row r="2512" spans="1:61" x14ac:dyDescent="0.35">
      <c r="A2512">
        <v>2511</v>
      </c>
      <c r="B2512" t="s">
        <v>360</v>
      </c>
      <c r="C2512" t="s">
        <v>9124</v>
      </c>
      <c r="D2512" s="15" t="s">
        <v>2762</v>
      </c>
      <c r="E2512" s="12" t="s">
        <v>98</v>
      </c>
      <c r="G2512" s="12" t="s">
        <v>2567</v>
      </c>
      <c r="H2512" s="12" t="s">
        <v>2414</v>
      </c>
      <c r="I2512" s="12" t="s">
        <v>92</v>
      </c>
      <c r="J2512" s="12" t="s">
        <v>2401</v>
      </c>
      <c r="K2512" s="12" t="s">
        <v>5619</v>
      </c>
      <c r="N2512" s="16" t="s">
        <v>206</v>
      </c>
      <c r="O2512" s="16" t="s">
        <v>2743</v>
      </c>
      <c r="P2512" s="12" t="s">
        <v>131</v>
      </c>
      <c r="Q2512" s="16">
        <v>2023</v>
      </c>
      <c r="R2512" s="16">
        <v>1.83</v>
      </c>
      <c r="T2512" s="16">
        <v>0</v>
      </c>
      <c r="V2512" s="12" t="s">
        <v>204</v>
      </c>
      <c r="W2512" s="12" t="s">
        <v>204</v>
      </c>
      <c r="X2512" s="16">
        <v>1</v>
      </c>
      <c r="Y2512" s="16">
        <v>12</v>
      </c>
      <c r="Z2512" s="16">
        <v>1.83</v>
      </c>
      <c r="AA2512" s="16">
        <f t="shared" si="523"/>
        <v>219.60000000000002</v>
      </c>
      <c r="AB2512" s="16" t="s">
        <v>2404</v>
      </c>
      <c r="AC2512" s="16" t="s">
        <v>2416</v>
      </c>
      <c r="AD2512" s="16">
        <f t="shared" si="507"/>
        <v>76860.000000000015</v>
      </c>
      <c r="AE2512" s="16">
        <f t="shared" si="508"/>
        <v>640.5</v>
      </c>
      <c r="AF2512" s="16">
        <f t="shared" si="509"/>
        <v>240187.5</v>
      </c>
      <c r="AG2512" s="16">
        <f t="shared" si="510"/>
        <v>183</v>
      </c>
      <c r="AH2512" s="12">
        <f t="shared" si="511"/>
        <v>0</v>
      </c>
      <c r="AI2512" s="16">
        <f t="shared" si="512"/>
        <v>12.81</v>
      </c>
      <c r="AJ2512" s="16">
        <f t="shared" si="513"/>
        <v>44194.5</v>
      </c>
      <c r="AK2512" s="16">
        <f t="shared" si="514"/>
        <v>915</v>
      </c>
      <c r="AL2512" s="16">
        <f t="shared" si="515"/>
        <v>9150</v>
      </c>
      <c r="AM2512" s="16">
        <f t="shared" si="516"/>
        <v>129930</v>
      </c>
      <c r="AN2512" s="16">
        <f t="shared" si="517"/>
        <v>500322</v>
      </c>
      <c r="AO2512" s="12" t="s">
        <v>1486</v>
      </c>
      <c r="AP2512" s="16">
        <v>1.83</v>
      </c>
      <c r="AQ2512" s="16" t="s">
        <v>204</v>
      </c>
      <c r="AS2512" s="16" t="s">
        <v>2422</v>
      </c>
      <c r="AT2512" s="16" t="s">
        <v>2418</v>
      </c>
      <c r="AU2512" t="s">
        <v>2384</v>
      </c>
      <c r="AV2512" s="15" t="s">
        <v>2635</v>
      </c>
      <c r="AW2512" s="16" t="s">
        <v>2386</v>
      </c>
      <c r="AX2512" s="16" t="s">
        <v>204</v>
      </c>
      <c r="AY2512" s="16" t="s">
        <v>207</v>
      </c>
      <c r="AZ2512" s="16" t="s">
        <v>207</v>
      </c>
      <c r="BA2512" s="16" t="s">
        <v>207</v>
      </c>
      <c r="BB2512" s="16" t="s">
        <v>207</v>
      </c>
      <c r="BC2512" s="16">
        <v>1.83</v>
      </c>
      <c r="BD2512" s="16">
        <f t="shared" si="518"/>
        <v>6.4050000000000002</v>
      </c>
      <c r="BE2512" s="16">
        <f t="shared" si="519"/>
        <v>3127.0124999999998</v>
      </c>
      <c r="BG2512" s="16">
        <f t="shared" si="520"/>
        <v>2196</v>
      </c>
      <c r="BH2512" s="16">
        <f t="shared" si="521"/>
        <v>1171.2</v>
      </c>
      <c r="BI2512" s="16">
        <f t="shared" si="522"/>
        <v>14.64</v>
      </c>
    </row>
    <row r="2513" spans="1:61" x14ac:dyDescent="0.35">
      <c r="A2513">
        <v>2512</v>
      </c>
      <c r="B2513" t="s">
        <v>360</v>
      </c>
      <c r="C2513" t="s">
        <v>9125</v>
      </c>
      <c r="D2513" s="15" t="s">
        <v>2763</v>
      </c>
      <c r="E2513" s="12" t="s">
        <v>98</v>
      </c>
      <c r="G2513" s="12" t="s">
        <v>2567</v>
      </c>
      <c r="H2513" s="12" t="s">
        <v>2414</v>
      </c>
      <c r="I2513" s="12" t="s">
        <v>92</v>
      </c>
      <c r="J2513" s="12" t="s">
        <v>2401</v>
      </c>
      <c r="K2513" s="12" t="s">
        <v>5619</v>
      </c>
      <c r="N2513" s="16" t="s">
        <v>206</v>
      </c>
      <c r="O2513" s="16" t="s">
        <v>2743</v>
      </c>
      <c r="P2513" s="12" t="s">
        <v>131</v>
      </c>
      <c r="Q2513" s="16">
        <v>2023</v>
      </c>
      <c r="R2513" s="16">
        <v>2.36</v>
      </c>
      <c r="T2513" s="16">
        <v>0</v>
      </c>
      <c r="V2513" s="12" t="s">
        <v>204</v>
      </c>
      <c r="W2513" s="12" t="s">
        <v>204</v>
      </c>
      <c r="X2513" s="16">
        <v>1</v>
      </c>
      <c r="Y2513" s="16">
        <v>6</v>
      </c>
      <c r="Z2513" s="16">
        <v>2.36</v>
      </c>
      <c r="AA2513" s="16">
        <f t="shared" si="523"/>
        <v>283.2</v>
      </c>
      <c r="AB2513" s="16" t="s">
        <v>2404</v>
      </c>
      <c r="AC2513" s="16" t="s">
        <v>2416</v>
      </c>
      <c r="AD2513" s="16">
        <f t="shared" si="507"/>
        <v>99120</v>
      </c>
      <c r="AE2513" s="16">
        <f t="shared" si="508"/>
        <v>826</v>
      </c>
      <c r="AF2513" s="16">
        <f t="shared" si="509"/>
        <v>309750</v>
      </c>
      <c r="AG2513" s="16">
        <f t="shared" si="510"/>
        <v>236</v>
      </c>
      <c r="AH2513" s="12">
        <f t="shared" si="511"/>
        <v>0</v>
      </c>
      <c r="AI2513" s="16">
        <f t="shared" si="512"/>
        <v>16.52</v>
      </c>
      <c r="AJ2513" s="16">
        <f t="shared" si="513"/>
        <v>56994</v>
      </c>
      <c r="AK2513" s="16">
        <f t="shared" si="514"/>
        <v>1180</v>
      </c>
      <c r="AL2513" s="16">
        <f t="shared" si="515"/>
        <v>11800</v>
      </c>
      <c r="AM2513" s="16">
        <f t="shared" si="516"/>
        <v>167560</v>
      </c>
      <c r="AN2513" s="16">
        <f t="shared" si="517"/>
        <v>645224</v>
      </c>
      <c r="AO2513" s="12" t="s">
        <v>1486</v>
      </c>
      <c r="AP2513" s="16">
        <v>2.36</v>
      </c>
      <c r="AQ2513" s="16" t="s">
        <v>204</v>
      </c>
      <c r="AS2513" s="16" t="s">
        <v>2422</v>
      </c>
      <c r="AT2513" s="16" t="s">
        <v>2418</v>
      </c>
      <c r="AU2513" t="s">
        <v>2384</v>
      </c>
      <c r="AV2513" s="15" t="s">
        <v>2635</v>
      </c>
      <c r="AW2513" s="16" t="s">
        <v>2386</v>
      </c>
      <c r="AX2513" s="16" t="s">
        <v>204</v>
      </c>
      <c r="AY2513" s="16" t="s">
        <v>207</v>
      </c>
      <c r="AZ2513" s="16" t="s">
        <v>207</v>
      </c>
      <c r="BA2513" s="16" t="s">
        <v>207</v>
      </c>
      <c r="BB2513" s="16" t="s">
        <v>207</v>
      </c>
      <c r="BC2513" s="16">
        <v>2.36</v>
      </c>
      <c r="BD2513" s="16">
        <f t="shared" si="518"/>
        <v>8.26</v>
      </c>
      <c r="BE2513" s="16">
        <f t="shared" si="519"/>
        <v>4032.65</v>
      </c>
      <c r="BG2513" s="16">
        <f t="shared" si="520"/>
        <v>2832</v>
      </c>
      <c r="BH2513" s="16">
        <f t="shared" si="521"/>
        <v>1510.3999999999999</v>
      </c>
      <c r="BI2513" s="16">
        <f t="shared" si="522"/>
        <v>18.88</v>
      </c>
    </row>
    <row r="2514" spans="1:61" x14ac:dyDescent="0.35">
      <c r="A2514">
        <v>2513</v>
      </c>
      <c r="B2514" t="s">
        <v>360</v>
      </c>
      <c r="C2514" t="s">
        <v>9126</v>
      </c>
      <c r="D2514" s="15" t="s">
        <v>2764</v>
      </c>
      <c r="E2514" s="12" t="s">
        <v>98</v>
      </c>
      <c r="G2514" s="12" t="s">
        <v>2567</v>
      </c>
      <c r="H2514" s="12" t="s">
        <v>2414</v>
      </c>
      <c r="I2514" s="12" t="s">
        <v>92</v>
      </c>
      <c r="J2514" s="12" t="s">
        <v>2401</v>
      </c>
      <c r="K2514" s="12" t="s">
        <v>5619</v>
      </c>
      <c r="N2514" s="16" t="s">
        <v>206</v>
      </c>
      <c r="O2514" s="16" t="s">
        <v>2743</v>
      </c>
      <c r="P2514" s="12" t="s">
        <v>131</v>
      </c>
      <c r="Q2514" s="16">
        <v>2023</v>
      </c>
      <c r="R2514" s="16">
        <v>1</v>
      </c>
      <c r="T2514" s="16">
        <v>0</v>
      </c>
      <c r="V2514" s="12" t="s">
        <v>204</v>
      </c>
      <c r="W2514" s="12" t="s">
        <v>204</v>
      </c>
      <c r="X2514" s="16">
        <v>1</v>
      </c>
      <c r="Y2514" s="16">
        <v>10</v>
      </c>
      <c r="Z2514" s="16">
        <v>1</v>
      </c>
      <c r="AA2514" s="16">
        <f t="shared" si="523"/>
        <v>120</v>
      </c>
      <c r="AB2514" s="16" t="s">
        <v>2404</v>
      </c>
      <c r="AC2514" s="16" t="s">
        <v>2416</v>
      </c>
      <c r="AD2514" s="16">
        <f t="shared" si="507"/>
        <v>42000</v>
      </c>
      <c r="AE2514" s="16">
        <f t="shared" si="508"/>
        <v>350</v>
      </c>
      <c r="AF2514" s="16">
        <f t="shared" si="509"/>
        <v>131250</v>
      </c>
      <c r="AG2514" s="16">
        <f t="shared" si="510"/>
        <v>100</v>
      </c>
      <c r="AH2514" s="12">
        <f t="shared" si="511"/>
        <v>0</v>
      </c>
      <c r="AI2514" s="16">
        <f t="shared" si="512"/>
        <v>7</v>
      </c>
      <c r="AJ2514" s="16">
        <f t="shared" si="513"/>
        <v>24150</v>
      </c>
      <c r="AK2514" s="16">
        <f t="shared" si="514"/>
        <v>500</v>
      </c>
      <c r="AL2514" s="16">
        <f t="shared" si="515"/>
        <v>5000</v>
      </c>
      <c r="AM2514" s="16">
        <f t="shared" si="516"/>
        <v>71000</v>
      </c>
      <c r="AN2514" s="16">
        <f t="shared" si="517"/>
        <v>273400</v>
      </c>
      <c r="AO2514" s="12" t="s">
        <v>1486</v>
      </c>
      <c r="AP2514" s="16">
        <v>1</v>
      </c>
      <c r="AQ2514" s="16" t="s">
        <v>204</v>
      </c>
      <c r="AS2514" s="16" t="s">
        <v>2422</v>
      </c>
      <c r="AT2514" s="16" t="s">
        <v>2418</v>
      </c>
      <c r="AU2514" t="s">
        <v>2384</v>
      </c>
      <c r="AV2514" s="15" t="s">
        <v>2635</v>
      </c>
      <c r="AW2514" s="16" t="s">
        <v>2386</v>
      </c>
      <c r="AX2514" s="16" t="s">
        <v>204</v>
      </c>
      <c r="AY2514" s="16" t="s">
        <v>207</v>
      </c>
      <c r="AZ2514" s="16" t="s">
        <v>207</v>
      </c>
      <c r="BA2514" s="16" t="s">
        <v>207</v>
      </c>
      <c r="BB2514" s="16" t="s">
        <v>207</v>
      </c>
      <c r="BC2514" s="16">
        <v>1</v>
      </c>
      <c r="BD2514" s="16">
        <f t="shared" si="518"/>
        <v>3.5</v>
      </c>
      <c r="BE2514" s="16">
        <f t="shared" si="519"/>
        <v>1708.75</v>
      </c>
      <c r="BG2514" s="16">
        <f t="shared" si="520"/>
        <v>1200</v>
      </c>
      <c r="BH2514" s="16">
        <f t="shared" si="521"/>
        <v>640</v>
      </c>
      <c r="BI2514" s="16">
        <f t="shared" si="522"/>
        <v>8</v>
      </c>
    </row>
    <row r="2515" spans="1:61" x14ac:dyDescent="0.35">
      <c r="A2515">
        <v>2514</v>
      </c>
      <c r="B2515" t="s">
        <v>360</v>
      </c>
      <c r="C2515" t="s">
        <v>9127</v>
      </c>
      <c r="D2515" s="15" t="s">
        <v>2765</v>
      </c>
      <c r="E2515" s="12" t="s">
        <v>98</v>
      </c>
      <c r="G2515" s="12" t="s">
        <v>2567</v>
      </c>
      <c r="H2515" s="12" t="s">
        <v>2414</v>
      </c>
      <c r="I2515" s="12" t="s">
        <v>92</v>
      </c>
      <c r="J2515" s="12" t="s">
        <v>2401</v>
      </c>
      <c r="K2515" s="12" t="s">
        <v>5619</v>
      </c>
      <c r="N2515" s="16" t="s">
        <v>206</v>
      </c>
      <c r="O2515" s="16" t="s">
        <v>2743</v>
      </c>
      <c r="P2515" s="12" t="s">
        <v>131</v>
      </c>
      <c r="Q2515" s="16">
        <v>2023</v>
      </c>
      <c r="R2515" s="16">
        <v>2.89</v>
      </c>
      <c r="T2515" s="16">
        <v>0</v>
      </c>
      <c r="V2515" s="12" t="s">
        <v>204</v>
      </c>
      <c r="W2515" s="12" t="s">
        <v>204</v>
      </c>
      <c r="X2515" s="16">
        <v>1</v>
      </c>
      <c r="Y2515" s="16">
        <v>14</v>
      </c>
      <c r="Z2515" s="16">
        <v>2.89</v>
      </c>
      <c r="AA2515" s="16">
        <f t="shared" si="523"/>
        <v>346.8</v>
      </c>
      <c r="AB2515" s="16" t="s">
        <v>2404</v>
      </c>
      <c r="AC2515" s="16" t="s">
        <v>2416</v>
      </c>
      <c r="AD2515" s="16">
        <f t="shared" si="507"/>
        <v>121380</v>
      </c>
      <c r="AE2515" s="16">
        <f t="shared" si="508"/>
        <v>1011.5</v>
      </c>
      <c r="AF2515" s="16">
        <f t="shared" si="509"/>
        <v>379312.5</v>
      </c>
      <c r="AG2515" s="16">
        <f t="shared" si="510"/>
        <v>289</v>
      </c>
      <c r="AH2515" s="12">
        <f t="shared" si="511"/>
        <v>0</v>
      </c>
      <c r="AI2515" s="16">
        <f t="shared" si="512"/>
        <v>20.23</v>
      </c>
      <c r="AJ2515" s="16">
        <f t="shared" si="513"/>
        <v>69793.5</v>
      </c>
      <c r="AK2515" s="16">
        <f t="shared" si="514"/>
        <v>1445</v>
      </c>
      <c r="AL2515" s="16">
        <f t="shared" si="515"/>
        <v>14450</v>
      </c>
      <c r="AM2515" s="16">
        <f t="shared" si="516"/>
        <v>205190</v>
      </c>
      <c r="AN2515" s="16">
        <f t="shared" si="517"/>
        <v>790126</v>
      </c>
      <c r="AO2515" s="12" t="s">
        <v>1486</v>
      </c>
      <c r="AP2515" s="16">
        <v>2.89</v>
      </c>
      <c r="AQ2515" s="16" t="s">
        <v>204</v>
      </c>
      <c r="AS2515" s="16" t="s">
        <v>2422</v>
      </c>
      <c r="AT2515" s="16" t="s">
        <v>2418</v>
      </c>
      <c r="AU2515" t="s">
        <v>2384</v>
      </c>
      <c r="AV2515" s="15" t="s">
        <v>2635</v>
      </c>
      <c r="AW2515" s="16" t="s">
        <v>2386</v>
      </c>
      <c r="AX2515" s="16" t="s">
        <v>204</v>
      </c>
      <c r="AY2515" s="16" t="s">
        <v>207</v>
      </c>
      <c r="AZ2515" s="16" t="s">
        <v>207</v>
      </c>
      <c r="BA2515" s="16" t="s">
        <v>207</v>
      </c>
      <c r="BB2515" s="16" t="s">
        <v>207</v>
      </c>
      <c r="BC2515" s="16">
        <v>2.89</v>
      </c>
      <c r="BD2515" s="16">
        <f t="shared" si="518"/>
        <v>10.115</v>
      </c>
      <c r="BE2515" s="16">
        <f t="shared" si="519"/>
        <v>4938.2875000000004</v>
      </c>
      <c r="BG2515" s="16">
        <f t="shared" si="520"/>
        <v>3468</v>
      </c>
      <c r="BH2515" s="16">
        <f t="shared" si="521"/>
        <v>1849.6000000000001</v>
      </c>
      <c r="BI2515" s="16">
        <f t="shared" si="522"/>
        <v>23.12</v>
      </c>
    </row>
    <row r="2516" spans="1:61" x14ac:dyDescent="0.35">
      <c r="A2516">
        <v>2515</v>
      </c>
      <c r="B2516" t="s">
        <v>360</v>
      </c>
      <c r="C2516" t="s">
        <v>9128</v>
      </c>
      <c r="D2516" s="15" t="s">
        <v>2766</v>
      </c>
      <c r="E2516" s="12" t="s">
        <v>98</v>
      </c>
      <c r="G2516" s="12" t="s">
        <v>2567</v>
      </c>
      <c r="H2516" s="12" t="s">
        <v>2414</v>
      </c>
      <c r="I2516" s="12" t="s">
        <v>92</v>
      </c>
      <c r="J2516" s="12" t="s">
        <v>2401</v>
      </c>
      <c r="K2516" s="12" t="s">
        <v>5619</v>
      </c>
      <c r="N2516" s="16" t="s">
        <v>206</v>
      </c>
      <c r="O2516" s="16" t="s">
        <v>2743</v>
      </c>
      <c r="P2516" s="12" t="s">
        <v>131</v>
      </c>
      <c r="Q2516" s="16">
        <v>2023</v>
      </c>
      <c r="R2516" s="16">
        <v>1.25</v>
      </c>
      <c r="T2516" s="16">
        <v>0</v>
      </c>
      <c r="V2516" s="12" t="s">
        <v>204</v>
      </c>
      <c r="W2516" s="12" t="s">
        <v>204</v>
      </c>
      <c r="X2516" s="16">
        <v>1</v>
      </c>
      <c r="Y2516" s="16">
        <v>13</v>
      </c>
      <c r="Z2516" s="16">
        <v>1.25</v>
      </c>
      <c r="AA2516" s="16">
        <f t="shared" si="523"/>
        <v>150</v>
      </c>
      <c r="AB2516" s="16" t="s">
        <v>2404</v>
      </c>
      <c r="AC2516" s="16" t="s">
        <v>2416</v>
      </c>
      <c r="AD2516" s="16">
        <f t="shared" si="507"/>
        <v>52500</v>
      </c>
      <c r="AE2516" s="16">
        <f t="shared" si="508"/>
        <v>437.5</v>
      </c>
      <c r="AF2516" s="16">
        <f t="shared" si="509"/>
        <v>164062.5</v>
      </c>
      <c r="AG2516" s="16">
        <f t="shared" si="510"/>
        <v>125</v>
      </c>
      <c r="AH2516" s="12">
        <f t="shared" si="511"/>
        <v>0</v>
      </c>
      <c r="AI2516" s="16">
        <f t="shared" si="512"/>
        <v>8.75</v>
      </c>
      <c r="AJ2516" s="16">
        <f t="shared" si="513"/>
        <v>30187.5</v>
      </c>
      <c r="AK2516" s="16">
        <f t="shared" si="514"/>
        <v>625</v>
      </c>
      <c r="AL2516" s="16">
        <f t="shared" si="515"/>
        <v>6250</v>
      </c>
      <c r="AM2516" s="16">
        <f t="shared" si="516"/>
        <v>88750</v>
      </c>
      <c r="AN2516" s="16">
        <f t="shared" si="517"/>
        <v>341750</v>
      </c>
      <c r="AO2516" s="12" t="s">
        <v>1486</v>
      </c>
      <c r="AP2516" s="16">
        <v>1.25</v>
      </c>
      <c r="AQ2516" s="16" t="s">
        <v>204</v>
      </c>
      <c r="AS2516" s="16" t="s">
        <v>2422</v>
      </c>
      <c r="AT2516" s="16" t="s">
        <v>2418</v>
      </c>
      <c r="AU2516" t="s">
        <v>2384</v>
      </c>
      <c r="AV2516" s="15" t="s">
        <v>2635</v>
      </c>
      <c r="AW2516" s="16" t="s">
        <v>2386</v>
      </c>
      <c r="AX2516" s="16" t="s">
        <v>204</v>
      </c>
      <c r="AY2516" s="16" t="s">
        <v>207</v>
      </c>
      <c r="AZ2516" s="16" t="s">
        <v>207</v>
      </c>
      <c r="BA2516" s="16" t="s">
        <v>207</v>
      </c>
      <c r="BB2516" s="16" t="s">
        <v>207</v>
      </c>
      <c r="BC2516" s="16">
        <v>1.25</v>
      </c>
      <c r="BD2516" s="16">
        <f t="shared" si="518"/>
        <v>4.375</v>
      </c>
      <c r="BE2516" s="16">
        <f t="shared" si="519"/>
        <v>2135.9375</v>
      </c>
      <c r="BG2516" s="16">
        <f t="shared" si="520"/>
        <v>1500</v>
      </c>
      <c r="BH2516" s="16">
        <f t="shared" si="521"/>
        <v>800</v>
      </c>
      <c r="BI2516" s="16">
        <f t="shared" si="522"/>
        <v>10</v>
      </c>
    </row>
    <row r="2517" spans="1:61" x14ac:dyDescent="0.35">
      <c r="A2517">
        <v>2516</v>
      </c>
      <c r="B2517" t="s">
        <v>360</v>
      </c>
      <c r="C2517" t="s">
        <v>9129</v>
      </c>
      <c r="D2517" s="15" t="s">
        <v>2767</v>
      </c>
      <c r="E2517" s="12" t="s">
        <v>98</v>
      </c>
      <c r="G2517" s="12" t="s">
        <v>2567</v>
      </c>
      <c r="H2517" s="12" t="s">
        <v>2414</v>
      </c>
      <c r="I2517" s="12" t="s">
        <v>92</v>
      </c>
      <c r="J2517" s="12" t="s">
        <v>2401</v>
      </c>
      <c r="K2517" s="12" t="s">
        <v>5619</v>
      </c>
      <c r="N2517" s="16" t="s">
        <v>206</v>
      </c>
      <c r="O2517" s="16" t="s">
        <v>2743</v>
      </c>
      <c r="P2517" s="12" t="s">
        <v>131</v>
      </c>
      <c r="Q2517" s="16">
        <v>2023</v>
      </c>
      <c r="R2517" s="16">
        <v>2.14</v>
      </c>
      <c r="T2517" s="16">
        <v>0</v>
      </c>
      <c r="V2517" s="12" t="s">
        <v>204</v>
      </c>
      <c r="W2517" s="12" t="s">
        <v>204</v>
      </c>
      <c r="X2517" s="16">
        <v>1</v>
      </c>
      <c r="Y2517" s="16">
        <v>13</v>
      </c>
      <c r="Z2517" s="16">
        <v>2.14</v>
      </c>
      <c r="AA2517" s="16">
        <f t="shared" si="523"/>
        <v>256.8</v>
      </c>
      <c r="AB2517" s="16" t="s">
        <v>2404</v>
      </c>
      <c r="AC2517" s="16" t="s">
        <v>2416</v>
      </c>
      <c r="AD2517" s="16">
        <f t="shared" si="507"/>
        <v>89880</v>
      </c>
      <c r="AE2517" s="16">
        <f t="shared" si="508"/>
        <v>749</v>
      </c>
      <c r="AF2517" s="16">
        <f t="shared" si="509"/>
        <v>280875</v>
      </c>
      <c r="AG2517" s="16">
        <f t="shared" si="510"/>
        <v>214</v>
      </c>
      <c r="AH2517" s="12">
        <f t="shared" si="511"/>
        <v>0</v>
      </c>
      <c r="AI2517" s="16">
        <f t="shared" si="512"/>
        <v>14.98</v>
      </c>
      <c r="AJ2517" s="16">
        <f t="shared" si="513"/>
        <v>51681</v>
      </c>
      <c r="AK2517" s="16">
        <f t="shared" si="514"/>
        <v>1070</v>
      </c>
      <c r="AL2517" s="16">
        <f t="shared" si="515"/>
        <v>10700</v>
      </c>
      <c r="AM2517" s="16">
        <f t="shared" si="516"/>
        <v>151940</v>
      </c>
      <c r="AN2517" s="16">
        <f t="shared" si="517"/>
        <v>585076</v>
      </c>
      <c r="AO2517" s="12" t="s">
        <v>1486</v>
      </c>
      <c r="AP2517" s="16">
        <v>2.14</v>
      </c>
      <c r="AQ2517" s="16" t="s">
        <v>204</v>
      </c>
      <c r="AS2517" s="16" t="s">
        <v>2422</v>
      </c>
      <c r="AT2517" s="16" t="s">
        <v>2418</v>
      </c>
      <c r="AU2517" t="s">
        <v>2384</v>
      </c>
      <c r="AV2517" s="15" t="s">
        <v>2635</v>
      </c>
      <c r="AW2517" s="16" t="s">
        <v>2386</v>
      </c>
      <c r="AX2517" s="16" t="s">
        <v>204</v>
      </c>
      <c r="AY2517" s="16" t="s">
        <v>207</v>
      </c>
      <c r="AZ2517" s="16" t="s">
        <v>207</v>
      </c>
      <c r="BA2517" s="16" t="s">
        <v>207</v>
      </c>
      <c r="BB2517" s="16" t="s">
        <v>207</v>
      </c>
      <c r="BC2517" s="16">
        <v>2.14</v>
      </c>
      <c r="BD2517" s="16">
        <f t="shared" si="518"/>
        <v>7.49</v>
      </c>
      <c r="BE2517" s="16">
        <f t="shared" si="519"/>
        <v>3656.7249999999999</v>
      </c>
      <c r="BG2517" s="16">
        <f t="shared" si="520"/>
        <v>2568</v>
      </c>
      <c r="BH2517" s="16">
        <f t="shared" si="521"/>
        <v>1369.6000000000001</v>
      </c>
      <c r="BI2517" s="16">
        <f t="shared" si="522"/>
        <v>17.12</v>
      </c>
    </row>
    <row r="2518" spans="1:61" x14ac:dyDescent="0.35">
      <c r="A2518">
        <v>2517</v>
      </c>
      <c r="B2518" t="s">
        <v>360</v>
      </c>
      <c r="C2518" t="s">
        <v>9130</v>
      </c>
      <c r="D2518" s="15" t="s">
        <v>2768</v>
      </c>
      <c r="E2518" s="12" t="s">
        <v>93</v>
      </c>
      <c r="G2518" s="12" t="s">
        <v>2567</v>
      </c>
      <c r="H2518" s="12" t="s">
        <v>2414</v>
      </c>
      <c r="I2518" s="12" t="s">
        <v>92</v>
      </c>
      <c r="J2518" s="12" t="s">
        <v>2401</v>
      </c>
      <c r="K2518" s="12" t="s">
        <v>5619</v>
      </c>
      <c r="N2518" s="16" t="s">
        <v>206</v>
      </c>
      <c r="O2518" s="16" t="s">
        <v>2743</v>
      </c>
      <c r="P2518" s="12" t="s">
        <v>131</v>
      </c>
      <c r="Q2518" s="16">
        <v>2023</v>
      </c>
      <c r="R2518" s="16">
        <v>1.8</v>
      </c>
      <c r="T2518" s="16">
        <v>0</v>
      </c>
      <c r="V2518" s="12" t="s">
        <v>204</v>
      </c>
      <c r="W2518" s="12" t="s">
        <v>204</v>
      </c>
      <c r="X2518" s="16">
        <v>1</v>
      </c>
      <c r="Y2518" s="16">
        <v>7</v>
      </c>
      <c r="Z2518" s="16">
        <v>1.8</v>
      </c>
      <c r="AA2518" s="16">
        <f t="shared" si="523"/>
        <v>216</v>
      </c>
      <c r="AB2518" s="16" t="s">
        <v>2404</v>
      </c>
      <c r="AC2518" s="16" t="s">
        <v>2416</v>
      </c>
      <c r="AD2518" s="16">
        <f t="shared" si="507"/>
        <v>75600</v>
      </c>
      <c r="AE2518" s="16">
        <f t="shared" si="508"/>
        <v>630</v>
      </c>
      <c r="AF2518" s="16">
        <f t="shared" si="509"/>
        <v>236250</v>
      </c>
      <c r="AG2518" s="16">
        <f t="shared" si="510"/>
        <v>180</v>
      </c>
      <c r="AH2518" s="12">
        <f t="shared" si="511"/>
        <v>0</v>
      </c>
      <c r="AI2518" s="16">
        <f t="shared" si="512"/>
        <v>12.6</v>
      </c>
      <c r="AJ2518" s="16">
        <f t="shared" si="513"/>
        <v>43470</v>
      </c>
      <c r="AK2518" s="16">
        <f t="shared" si="514"/>
        <v>900</v>
      </c>
      <c r="AL2518" s="16">
        <f t="shared" si="515"/>
        <v>9000</v>
      </c>
      <c r="AM2518" s="16">
        <f t="shared" si="516"/>
        <v>127800</v>
      </c>
      <c r="AN2518" s="16">
        <f t="shared" si="517"/>
        <v>492120</v>
      </c>
      <c r="AO2518" s="12" t="s">
        <v>1486</v>
      </c>
      <c r="AP2518" s="16">
        <v>1.8</v>
      </c>
      <c r="AQ2518" s="16" t="s">
        <v>204</v>
      </c>
      <c r="AS2518" s="16" t="s">
        <v>2422</v>
      </c>
      <c r="AT2518" s="16" t="s">
        <v>2418</v>
      </c>
      <c r="AU2518" t="s">
        <v>2384</v>
      </c>
      <c r="AV2518" s="15" t="s">
        <v>2635</v>
      </c>
      <c r="AW2518" s="16" t="s">
        <v>2386</v>
      </c>
      <c r="AX2518" s="16" t="s">
        <v>204</v>
      </c>
      <c r="AY2518" s="16" t="s">
        <v>207</v>
      </c>
      <c r="AZ2518" s="16" t="s">
        <v>207</v>
      </c>
      <c r="BA2518" s="16" t="s">
        <v>207</v>
      </c>
      <c r="BB2518" s="16" t="s">
        <v>207</v>
      </c>
      <c r="BC2518" s="16">
        <v>1.8</v>
      </c>
      <c r="BD2518" s="16">
        <f t="shared" si="518"/>
        <v>6.3</v>
      </c>
      <c r="BE2518" s="16">
        <f t="shared" si="519"/>
        <v>3075.75</v>
      </c>
      <c r="BG2518" s="16">
        <f t="shared" si="520"/>
        <v>2160</v>
      </c>
      <c r="BH2518" s="16">
        <f t="shared" si="521"/>
        <v>1152</v>
      </c>
      <c r="BI2518" s="16">
        <f t="shared" si="522"/>
        <v>14.4</v>
      </c>
    </row>
    <row r="2519" spans="1:61" x14ac:dyDescent="0.35">
      <c r="A2519">
        <v>2518</v>
      </c>
      <c r="B2519" t="s">
        <v>360</v>
      </c>
      <c r="C2519" t="s">
        <v>9131</v>
      </c>
      <c r="D2519" s="15" t="s">
        <v>2769</v>
      </c>
      <c r="E2519" s="12" t="s">
        <v>98</v>
      </c>
      <c r="G2519" s="12" t="s">
        <v>2567</v>
      </c>
      <c r="H2519" s="12" t="s">
        <v>2414</v>
      </c>
      <c r="I2519" s="12" t="s">
        <v>92</v>
      </c>
      <c r="J2519" s="12" t="s">
        <v>2401</v>
      </c>
      <c r="K2519" s="12" t="s">
        <v>5619</v>
      </c>
      <c r="N2519" s="16" t="s">
        <v>206</v>
      </c>
      <c r="O2519" s="16" t="s">
        <v>2743</v>
      </c>
      <c r="P2519" s="12" t="s">
        <v>131</v>
      </c>
      <c r="Q2519" s="16">
        <v>2023</v>
      </c>
      <c r="R2519" s="16">
        <v>0.8</v>
      </c>
      <c r="T2519" s="16">
        <v>0</v>
      </c>
      <c r="V2519" s="12" t="s">
        <v>204</v>
      </c>
      <c r="W2519" s="12" t="s">
        <v>204</v>
      </c>
      <c r="X2519" s="16">
        <v>1</v>
      </c>
      <c r="Y2519" s="16">
        <v>15</v>
      </c>
      <c r="Z2519" s="16">
        <v>0.8</v>
      </c>
      <c r="AA2519" s="16">
        <f t="shared" si="523"/>
        <v>96</v>
      </c>
      <c r="AB2519" s="16" t="s">
        <v>2404</v>
      </c>
      <c r="AC2519" s="16" t="s">
        <v>2416</v>
      </c>
      <c r="AD2519" s="16">
        <f t="shared" si="507"/>
        <v>33600</v>
      </c>
      <c r="AE2519" s="16">
        <f t="shared" si="508"/>
        <v>280</v>
      </c>
      <c r="AF2519" s="16">
        <f t="shared" si="509"/>
        <v>105000</v>
      </c>
      <c r="AG2519" s="16">
        <f t="shared" si="510"/>
        <v>80</v>
      </c>
      <c r="AH2519" s="12">
        <f t="shared" si="511"/>
        <v>0</v>
      </c>
      <c r="AI2519" s="16">
        <f t="shared" si="512"/>
        <v>5.6000000000000005</v>
      </c>
      <c r="AJ2519" s="16">
        <f t="shared" si="513"/>
        <v>19320.000000000004</v>
      </c>
      <c r="AK2519" s="16">
        <f t="shared" si="514"/>
        <v>400</v>
      </c>
      <c r="AL2519" s="16">
        <f t="shared" si="515"/>
        <v>4000</v>
      </c>
      <c r="AM2519" s="16">
        <f t="shared" si="516"/>
        <v>56800</v>
      </c>
      <c r="AN2519" s="16">
        <f t="shared" si="517"/>
        <v>218720</v>
      </c>
      <c r="AO2519" s="12" t="s">
        <v>1486</v>
      </c>
      <c r="AP2519" s="16">
        <v>0.8</v>
      </c>
      <c r="AQ2519" s="16" t="s">
        <v>204</v>
      </c>
      <c r="AS2519" s="16" t="s">
        <v>2422</v>
      </c>
      <c r="AT2519" s="16" t="s">
        <v>2418</v>
      </c>
      <c r="AU2519" t="s">
        <v>2384</v>
      </c>
      <c r="AV2519" s="15" t="s">
        <v>2635</v>
      </c>
      <c r="AW2519" s="16" t="s">
        <v>2386</v>
      </c>
      <c r="AX2519" s="16" t="s">
        <v>204</v>
      </c>
      <c r="AY2519" s="16" t="s">
        <v>207</v>
      </c>
      <c r="AZ2519" s="16" t="s">
        <v>207</v>
      </c>
      <c r="BA2519" s="16" t="s">
        <v>207</v>
      </c>
      <c r="BB2519" s="16" t="s">
        <v>207</v>
      </c>
      <c r="BC2519" s="16">
        <v>0.8</v>
      </c>
      <c r="BD2519" s="16">
        <f t="shared" si="518"/>
        <v>2.8000000000000003</v>
      </c>
      <c r="BE2519" s="16">
        <f t="shared" si="519"/>
        <v>1367</v>
      </c>
      <c r="BG2519" s="16">
        <f t="shared" si="520"/>
        <v>960</v>
      </c>
      <c r="BH2519" s="16">
        <f t="shared" si="521"/>
        <v>512</v>
      </c>
      <c r="BI2519" s="16">
        <f t="shared" si="522"/>
        <v>6.4</v>
      </c>
    </row>
    <row r="2520" spans="1:61" x14ac:dyDescent="0.35">
      <c r="A2520">
        <v>2519</v>
      </c>
      <c r="B2520" t="s">
        <v>360</v>
      </c>
      <c r="C2520" t="s">
        <v>9132</v>
      </c>
      <c r="D2520" s="15" t="s">
        <v>2770</v>
      </c>
      <c r="E2520" s="12" t="s">
        <v>93</v>
      </c>
      <c r="G2520" s="12" t="s">
        <v>2567</v>
      </c>
      <c r="H2520" s="12" t="s">
        <v>2414</v>
      </c>
      <c r="I2520" s="12" t="s">
        <v>92</v>
      </c>
      <c r="J2520" s="12" t="s">
        <v>2401</v>
      </c>
      <c r="K2520" s="12" t="s">
        <v>5619</v>
      </c>
      <c r="N2520" s="16" t="s">
        <v>206</v>
      </c>
      <c r="O2520" s="16" t="s">
        <v>2743</v>
      </c>
      <c r="P2520" s="12" t="s">
        <v>131</v>
      </c>
      <c r="Q2520" s="16">
        <v>2023</v>
      </c>
      <c r="R2520" s="16">
        <v>1.65</v>
      </c>
      <c r="T2520" s="16">
        <v>0</v>
      </c>
      <c r="V2520" s="12" t="s">
        <v>204</v>
      </c>
      <c r="W2520" s="12" t="s">
        <v>204</v>
      </c>
      <c r="X2520" s="16">
        <v>1</v>
      </c>
      <c r="Y2520" s="16">
        <v>5</v>
      </c>
      <c r="Z2520" s="16">
        <v>1.65</v>
      </c>
      <c r="AA2520" s="16">
        <f t="shared" si="523"/>
        <v>198</v>
      </c>
      <c r="AB2520" s="16" t="s">
        <v>2404</v>
      </c>
      <c r="AC2520" s="16" t="s">
        <v>2416</v>
      </c>
      <c r="AD2520" s="16">
        <f t="shared" si="507"/>
        <v>69300</v>
      </c>
      <c r="AE2520" s="16">
        <f t="shared" si="508"/>
        <v>577.5</v>
      </c>
      <c r="AF2520" s="16">
        <f t="shared" si="509"/>
        <v>216562.5</v>
      </c>
      <c r="AG2520" s="16">
        <f t="shared" si="510"/>
        <v>165</v>
      </c>
      <c r="AH2520" s="12">
        <f t="shared" si="511"/>
        <v>0</v>
      </c>
      <c r="AI2520" s="16">
        <f t="shared" si="512"/>
        <v>11.549999999999999</v>
      </c>
      <c r="AJ2520" s="16">
        <f t="shared" si="513"/>
        <v>39847.499999999993</v>
      </c>
      <c r="AK2520" s="16">
        <f t="shared" si="514"/>
        <v>825</v>
      </c>
      <c r="AL2520" s="16">
        <f t="shared" si="515"/>
        <v>8250</v>
      </c>
      <c r="AM2520" s="16">
        <f t="shared" si="516"/>
        <v>117150</v>
      </c>
      <c r="AN2520" s="16">
        <f t="shared" si="517"/>
        <v>451110</v>
      </c>
      <c r="AO2520" s="12" t="s">
        <v>1486</v>
      </c>
      <c r="AP2520" s="16">
        <v>1.65</v>
      </c>
      <c r="AQ2520" s="16" t="s">
        <v>204</v>
      </c>
      <c r="AS2520" s="16" t="s">
        <v>2422</v>
      </c>
      <c r="AT2520" s="16" t="s">
        <v>2418</v>
      </c>
      <c r="AU2520" t="s">
        <v>2384</v>
      </c>
      <c r="AV2520" s="15" t="s">
        <v>2635</v>
      </c>
      <c r="AW2520" s="16" t="s">
        <v>2386</v>
      </c>
      <c r="AX2520" s="16" t="s">
        <v>204</v>
      </c>
      <c r="AY2520" s="16" t="s">
        <v>207</v>
      </c>
      <c r="AZ2520" s="16" t="s">
        <v>207</v>
      </c>
      <c r="BA2520" s="16" t="s">
        <v>207</v>
      </c>
      <c r="BB2520" s="16" t="s">
        <v>207</v>
      </c>
      <c r="BC2520" s="16">
        <v>1.65</v>
      </c>
      <c r="BD2520" s="16">
        <f t="shared" si="518"/>
        <v>5.7749999999999995</v>
      </c>
      <c r="BE2520" s="16">
        <f t="shared" si="519"/>
        <v>2819.4375</v>
      </c>
      <c r="BG2520" s="16">
        <f t="shared" si="520"/>
        <v>1980</v>
      </c>
      <c r="BH2520" s="16">
        <f t="shared" si="521"/>
        <v>1056</v>
      </c>
      <c r="BI2520" s="16">
        <f t="shared" si="522"/>
        <v>13.2</v>
      </c>
    </row>
    <row r="2521" spans="1:61" x14ac:dyDescent="0.35">
      <c r="A2521">
        <v>2520</v>
      </c>
      <c r="B2521" t="s">
        <v>360</v>
      </c>
      <c r="C2521" t="s">
        <v>9133</v>
      </c>
      <c r="D2521" s="15" t="s">
        <v>2771</v>
      </c>
      <c r="E2521" s="12" t="s">
        <v>93</v>
      </c>
      <c r="G2521" s="12" t="s">
        <v>2567</v>
      </c>
      <c r="H2521" s="12" t="s">
        <v>2414</v>
      </c>
      <c r="I2521" s="12" t="s">
        <v>92</v>
      </c>
      <c r="J2521" s="12" t="s">
        <v>2401</v>
      </c>
      <c r="K2521" s="12" t="s">
        <v>5619</v>
      </c>
      <c r="N2521" s="16" t="s">
        <v>206</v>
      </c>
      <c r="O2521" s="16" t="s">
        <v>2743</v>
      </c>
      <c r="P2521" s="12" t="s">
        <v>131</v>
      </c>
      <c r="Q2521" s="16">
        <v>2023</v>
      </c>
      <c r="R2521" s="16">
        <v>1.25</v>
      </c>
      <c r="T2521" s="16">
        <v>0</v>
      </c>
      <c r="V2521" s="12" t="s">
        <v>204</v>
      </c>
      <c r="W2521" s="12" t="s">
        <v>204</v>
      </c>
      <c r="X2521" s="16">
        <v>1</v>
      </c>
      <c r="Y2521" s="16">
        <v>8</v>
      </c>
      <c r="Z2521" s="16">
        <v>1.25</v>
      </c>
      <c r="AA2521" s="16">
        <f t="shared" si="523"/>
        <v>150</v>
      </c>
      <c r="AB2521" s="16" t="s">
        <v>2404</v>
      </c>
      <c r="AC2521" s="16" t="s">
        <v>2416</v>
      </c>
      <c r="AD2521" s="16">
        <f t="shared" si="507"/>
        <v>52500</v>
      </c>
      <c r="AE2521" s="16">
        <f t="shared" si="508"/>
        <v>437.5</v>
      </c>
      <c r="AF2521" s="16">
        <f t="shared" si="509"/>
        <v>164062.5</v>
      </c>
      <c r="AG2521" s="16">
        <f t="shared" si="510"/>
        <v>125</v>
      </c>
      <c r="AH2521" s="12">
        <f t="shared" si="511"/>
        <v>0</v>
      </c>
      <c r="AI2521" s="16">
        <f t="shared" si="512"/>
        <v>8.75</v>
      </c>
      <c r="AJ2521" s="16">
        <f t="shared" si="513"/>
        <v>30187.5</v>
      </c>
      <c r="AK2521" s="16">
        <f t="shared" si="514"/>
        <v>625</v>
      </c>
      <c r="AL2521" s="16">
        <f t="shared" si="515"/>
        <v>6250</v>
      </c>
      <c r="AM2521" s="16">
        <f t="shared" si="516"/>
        <v>88750</v>
      </c>
      <c r="AN2521" s="16">
        <f t="shared" si="517"/>
        <v>341750</v>
      </c>
      <c r="AO2521" s="12" t="s">
        <v>1486</v>
      </c>
      <c r="AP2521" s="16">
        <v>1.25</v>
      </c>
      <c r="AQ2521" s="16" t="s">
        <v>204</v>
      </c>
      <c r="AS2521" s="16" t="s">
        <v>2422</v>
      </c>
      <c r="AT2521" s="16" t="s">
        <v>2418</v>
      </c>
      <c r="AU2521" t="s">
        <v>2384</v>
      </c>
      <c r="AV2521" s="15" t="s">
        <v>2635</v>
      </c>
      <c r="AW2521" s="16" t="s">
        <v>2386</v>
      </c>
      <c r="AX2521" s="16" t="s">
        <v>204</v>
      </c>
      <c r="AY2521" s="16" t="s">
        <v>207</v>
      </c>
      <c r="AZ2521" s="16" t="s">
        <v>207</v>
      </c>
      <c r="BA2521" s="16" t="s">
        <v>207</v>
      </c>
      <c r="BB2521" s="16" t="s">
        <v>207</v>
      </c>
      <c r="BC2521" s="16">
        <v>1.25</v>
      </c>
      <c r="BD2521" s="16">
        <f t="shared" si="518"/>
        <v>4.375</v>
      </c>
      <c r="BE2521" s="16">
        <f t="shared" si="519"/>
        <v>2135.9375</v>
      </c>
      <c r="BG2521" s="16">
        <f t="shared" si="520"/>
        <v>1500</v>
      </c>
      <c r="BH2521" s="16">
        <f t="shared" si="521"/>
        <v>800</v>
      </c>
      <c r="BI2521" s="16">
        <f t="shared" si="522"/>
        <v>10</v>
      </c>
    </row>
    <row r="2522" spans="1:61" x14ac:dyDescent="0.35">
      <c r="A2522">
        <v>2521</v>
      </c>
      <c r="B2522" t="s">
        <v>360</v>
      </c>
      <c r="C2522" t="s">
        <v>9134</v>
      </c>
      <c r="D2522" s="15" t="s">
        <v>2772</v>
      </c>
      <c r="E2522" s="12" t="s">
        <v>98</v>
      </c>
      <c r="G2522" s="12" t="s">
        <v>2567</v>
      </c>
      <c r="H2522" s="12" t="s">
        <v>2414</v>
      </c>
      <c r="I2522" s="12" t="s">
        <v>92</v>
      </c>
      <c r="J2522" s="12" t="s">
        <v>2401</v>
      </c>
      <c r="K2522" s="12" t="s">
        <v>5619</v>
      </c>
      <c r="N2522" s="16" t="s">
        <v>206</v>
      </c>
      <c r="O2522" s="16" t="s">
        <v>2743</v>
      </c>
      <c r="P2522" s="12" t="s">
        <v>131</v>
      </c>
      <c r="Q2522" s="16">
        <v>2023</v>
      </c>
      <c r="R2522" s="16">
        <v>1.1399999999999999</v>
      </c>
      <c r="T2522" s="16">
        <v>0</v>
      </c>
      <c r="V2522" s="12" t="s">
        <v>204</v>
      </c>
      <c r="W2522" s="12" t="s">
        <v>204</v>
      </c>
      <c r="X2522" s="16">
        <v>1</v>
      </c>
      <c r="Y2522" s="16">
        <v>5</v>
      </c>
      <c r="Z2522" s="16">
        <v>1.1399999999999999</v>
      </c>
      <c r="AA2522" s="16">
        <f t="shared" si="523"/>
        <v>136.79999999999998</v>
      </c>
      <c r="AB2522" s="16" t="s">
        <v>2404</v>
      </c>
      <c r="AC2522" s="16" t="s">
        <v>2416</v>
      </c>
      <c r="AD2522" s="16">
        <f t="shared" si="507"/>
        <v>47879.999999999993</v>
      </c>
      <c r="AE2522" s="16">
        <f t="shared" si="508"/>
        <v>398.99999999999994</v>
      </c>
      <c r="AF2522" s="16">
        <f t="shared" si="509"/>
        <v>149624.99999999997</v>
      </c>
      <c r="AG2522" s="16">
        <f t="shared" si="510"/>
        <v>113.99999999999999</v>
      </c>
      <c r="AH2522" s="12">
        <f t="shared" si="511"/>
        <v>0</v>
      </c>
      <c r="AI2522" s="16">
        <f t="shared" si="512"/>
        <v>7.9799999999999995</v>
      </c>
      <c r="AJ2522" s="16">
        <f t="shared" si="513"/>
        <v>27531</v>
      </c>
      <c r="AK2522" s="16">
        <f t="shared" si="514"/>
        <v>570</v>
      </c>
      <c r="AL2522" s="16">
        <f t="shared" si="515"/>
        <v>5699.9999999999991</v>
      </c>
      <c r="AM2522" s="16">
        <f t="shared" si="516"/>
        <v>80940</v>
      </c>
      <c r="AN2522" s="16">
        <f t="shared" si="517"/>
        <v>311676</v>
      </c>
      <c r="AO2522" s="12" t="s">
        <v>1486</v>
      </c>
      <c r="AP2522" s="16">
        <v>1.1399999999999999</v>
      </c>
      <c r="AQ2522" s="16" t="s">
        <v>204</v>
      </c>
      <c r="AS2522" s="16" t="s">
        <v>2422</v>
      </c>
      <c r="AT2522" s="16" t="s">
        <v>2418</v>
      </c>
      <c r="AU2522" t="s">
        <v>2384</v>
      </c>
      <c r="AV2522" s="15" t="s">
        <v>2635</v>
      </c>
      <c r="AW2522" s="16" t="s">
        <v>2386</v>
      </c>
      <c r="AX2522" s="16" t="s">
        <v>204</v>
      </c>
      <c r="AY2522" s="16" t="s">
        <v>207</v>
      </c>
      <c r="AZ2522" s="16" t="s">
        <v>207</v>
      </c>
      <c r="BA2522" s="16" t="s">
        <v>207</v>
      </c>
      <c r="BB2522" s="16" t="s">
        <v>207</v>
      </c>
      <c r="BC2522" s="16">
        <v>1.1399999999999999</v>
      </c>
      <c r="BD2522" s="16">
        <f t="shared" si="518"/>
        <v>3.9899999999999998</v>
      </c>
      <c r="BE2522" s="16">
        <f t="shared" si="519"/>
        <v>1947.9749999999999</v>
      </c>
      <c r="BG2522" s="16">
        <f t="shared" si="520"/>
        <v>1367.9999999999998</v>
      </c>
      <c r="BH2522" s="16">
        <f t="shared" si="521"/>
        <v>729.59999999999991</v>
      </c>
      <c r="BI2522" s="16">
        <f t="shared" si="522"/>
        <v>9.1199999999999992</v>
      </c>
    </row>
    <row r="2523" spans="1:61" x14ac:dyDescent="0.35">
      <c r="A2523">
        <v>2522</v>
      </c>
      <c r="B2523" t="s">
        <v>360</v>
      </c>
      <c r="C2523" t="s">
        <v>9135</v>
      </c>
      <c r="D2523" s="15" t="s">
        <v>2773</v>
      </c>
      <c r="E2523" s="12" t="s">
        <v>98</v>
      </c>
      <c r="G2523" s="12" t="s">
        <v>2567</v>
      </c>
      <c r="H2523" s="12" t="s">
        <v>2414</v>
      </c>
      <c r="I2523" s="12" t="s">
        <v>92</v>
      </c>
      <c r="J2523" s="12" t="s">
        <v>2401</v>
      </c>
      <c r="K2523" s="12" t="s">
        <v>5619</v>
      </c>
      <c r="N2523" s="16" t="s">
        <v>206</v>
      </c>
      <c r="O2523" s="16" t="s">
        <v>2743</v>
      </c>
      <c r="P2523" s="12" t="s">
        <v>131</v>
      </c>
      <c r="Q2523" s="16">
        <v>2023</v>
      </c>
      <c r="R2523" s="16">
        <v>0.6</v>
      </c>
      <c r="T2523" s="16">
        <v>0</v>
      </c>
      <c r="V2523" s="12" t="s">
        <v>204</v>
      </c>
      <c r="W2523" s="12" t="s">
        <v>204</v>
      </c>
      <c r="X2523" s="16">
        <v>1</v>
      </c>
      <c r="Y2523" s="16">
        <v>5</v>
      </c>
      <c r="Z2523" s="16">
        <v>0.6</v>
      </c>
      <c r="AA2523" s="16">
        <f t="shared" si="523"/>
        <v>72</v>
      </c>
      <c r="AB2523" s="16" t="s">
        <v>2404</v>
      </c>
      <c r="AC2523" s="16" t="s">
        <v>2416</v>
      </c>
      <c r="AD2523" s="16">
        <f t="shared" si="507"/>
        <v>25200</v>
      </c>
      <c r="AE2523" s="16">
        <f t="shared" si="508"/>
        <v>210</v>
      </c>
      <c r="AF2523" s="16">
        <f t="shared" si="509"/>
        <v>78750</v>
      </c>
      <c r="AG2523" s="16">
        <f t="shared" si="510"/>
        <v>60</v>
      </c>
      <c r="AH2523" s="12">
        <f t="shared" si="511"/>
        <v>0</v>
      </c>
      <c r="AI2523" s="16">
        <f t="shared" si="512"/>
        <v>4.2</v>
      </c>
      <c r="AJ2523" s="16">
        <f t="shared" si="513"/>
        <v>14490</v>
      </c>
      <c r="AK2523" s="16">
        <f t="shared" si="514"/>
        <v>300</v>
      </c>
      <c r="AL2523" s="16">
        <f t="shared" si="515"/>
        <v>3000</v>
      </c>
      <c r="AM2523" s="16">
        <f t="shared" si="516"/>
        <v>42600</v>
      </c>
      <c r="AN2523" s="16">
        <f t="shared" si="517"/>
        <v>164040</v>
      </c>
      <c r="AO2523" s="12" t="s">
        <v>1486</v>
      </c>
      <c r="AP2523" s="16">
        <v>0.6</v>
      </c>
      <c r="AQ2523" s="16" t="s">
        <v>204</v>
      </c>
      <c r="AS2523" s="16" t="s">
        <v>2422</v>
      </c>
      <c r="AT2523" s="16" t="s">
        <v>2418</v>
      </c>
      <c r="AU2523" t="s">
        <v>2384</v>
      </c>
      <c r="AV2523" s="15" t="s">
        <v>2635</v>
      </c>
      <c r="AW2523" s="16" t="s">
        <v>2386</v>
      </c>
      <c r="AX2523" s="16" t="s">
        <v>204</v>
      </c>
      <c r="AY2523" s="16" t="s">
        <v>207</v>
      </c>
      <c r="AZ2523" s="16" t="s">
        <v>207</v>
      </c>
      <c r="BA2523" s="16" t="s">
        <v>207</v>
      </c>
      <c r="BB2523" s="16" t="s">
        <v>207</v>
      </c>
      <c r="BC2523" s="16">
        <v>0.6</v>
      </c>
      <c r="BD2523" s="16">
        <f t="shared" si="518"/>
        <v>2.1</v>
      </c>
      <c r="BE2523" s="16">
        <f t="shared" si="519"/>
        <v>1025.25</v>
      </c>
      <c r="BG2523" s="16">
        <f t="shared" si="520"/>
        <v>720</v>
      </c>
      <c r="BH2523" s="16">
        <f t="shared" si="521"/>
        <v>384</v>
      </c>
      <c r="BI2523" s="16">
        <f t="shared" si="522"/>
        <v>4.8</v>
      </c>
    </row>
    <row r="2524" spans="1:61" x14ac:dyDescent="0.35">
      <c r="A2524">
        <v>2523</v>
      </c>
      <c r="B2524" t="s">
        <v>360</v>
      </c>
      <c r="C2524" t="s">
        <v>9136</v>
      </c>
      <c r="D2524" s="15" t="s">
        <v>2774</v>
      </c>
      <c r="E2524" s="12" t="s">
        <v>98</v>
      </c>
      <c r="G2524" s="12" t="s">
        <v>2567</v>
      </c>
      <c r="H2524" s="12" t="s">
        <v>2414</v>
      </c>
      <c r="I2524" s="12" t="s">
        <v>92</v>
      </c>
      <c r="J2524" s="12" t="s">
        <v>2401</v>
      </c>
      <c r="K2524" s="12" t="s">
        <v>5619</v>
      </c>
      <c r="N2524" s="16" t="s">
        <v>206</v>
      </c>
      <c r="O2524" s="16" t="s">
        <v>2743</v>
      </c>
      <c r="P2524" s="12" t="s">
        <v>131</v>
      </c>
      <c r="Q2524" s="16">
        <v>2023</v>
      </c>
      <c r="R2524" s="16">
        <v>2.8</v>
      </c>
      <c r="T2524" s="16">
        <v>0</v>
      </c>
      <c r="V2524" s="12" t="s">
        <v>204</v>
      </c>
      <c r="W2524" s="12" t="s">
        <v>204</v>
      </c>
      <c r="X2524" s="16">
        <v>1</v>
      </c>
      <c r="Y2524" s="16">
        <v>5</v>
      </c>
      <c r="Z2524" s="16">
        <v>2.8</v>
      </c>
      <c r="AA2524" s="16">
        <f t="shared" si="523"/>
        <v>336</v>
      </c>
      <c r="AB2524" s="16" t="s">
        <v>2404</v>
      </c>
      <c r="AC2524" s="16" t="s">
        <v>2416</v>
      </c>
      <c r="AD2524" s="16">
        <f t="shared" si="507"/>
        <v>117600</v>
      </c>
      <c r="AE2524" s="16">
        <f t="shared" si="508"/>
        <v>979.99999999999989</v>
      </c>
      <c r="AF2524" s="16">
        <f t="shared" si="509"/>
        <v>367499.99999999994</v>
      </c>
      <c r="AG2524" s="16">
        <f t="shared" si="510"/>
        <v>280</v>
      </c>
      <c r="AH2524" s="12">
        <f t="shared" si="511"/>
        <v>0</v>
      </c>
      <c r="AI2524" s="16">
        <f t="shared" si="512"/>
        <v>19.599999999999998</v>
      </c>
      <c r="AJ2524" s="16">
        <f t="shared" si="513"/>
        <v>67619.999999999985</v>
      </c>
      <c r="AK2524" s="16">
        <f t="shared" si="514"/>
        <v>1400</v>
      </c>
      <c r="AL2524" s="16">
        <f t="shared" si="515"/>
        <v>14000</v>
      </c>
      <c r="AM2524" s="16">
        <f t="shared" si="516"/>
        <v>198800</v>
      </c>
      <c r="AN2524" s="16">
        <f t="shared" si="517"/>
        <v>765520</v>
      </c>
      <c r="AO2524" s="12" t="s">
        <v>1486</v>
      </c>
      <c r="AP2524" s="16">
        <v>2.8</v>
      </c>
      <c r="AQ2524" s="16" t="s">
        <v>204</v>
      </c>
      <c r="AS2524" s="16" t="s">
        <v>2422</v>
      </c>
      <c r="AT2524" s="16" t="s">
        <v>2418</v>
      </c>
      <c r="AU2524" t="s">
        <v>2384</v>
      </c>
      <c r="AV2524" s="15" t="s">
        <v>2635</v>
      </c>
      <c r="AW2524" s="16" t="s">
        <v>2386</v>
      </c>
      <c r="AX2524" s="16" t="s">
        <v>204</v>
      </c>
      <c r="AY2524" s="16" t="s">
        <v>207</v>
      </c>
      <c r="AZ2524" s="16" t="s">
        <v>207</v>
      </c>
      <c r="BA2524" s="16" t="s">
        <v>207</v>
      </c>
      <c r="BB2524" s="16" t="s">
        <v>207</v>
      </c>
      <c r="BC2524" s="16">
        <v>2.8</v>
      </c>
      <c r="BD2524" s="16">
        <f t="shared" si="518"/>
        <v>9.7999999999999989</v>
      </c>
      <c r="BE2524" s="16">
        <f t="shared" si="519"/>
        <v>4784.5</v>
      </c>
      <c r="BG2524" s="16">
        <f t="shared" si="520"/>
        <v>3360</v>
      </c>
      <c r="BH2524" s="16">
        <f t="shared" si="521"/>
        <v>1792</v>
      </c>
      <c r="BI2524" s="16">
        <f t="shared" si="522"/>
        <v>22.4</v>
      </c>
    </row>
    <row r="2525" spans="1:61" x14ac:dyDescent="0.35">
      <c r="A2525">
        <v>2524</v>
      </c>
      <c r="B2525" t="s">
        <v>360</v>
      </c>
      <c r="C2525" t="s">
        <v>9137</v>
      </c>
      <c r="D2525" s="15" t="s">
        <v>2775</v>
      </c>
      <c r="E2525" s="12" t="s">
        <v>93</v>
      </c>
      <c r="G2525" s="12" t="s">
        <v>2567</v>
      </c>
      <c r="H2525" s="12" t="s">
        <v>2414</v>
      </c>
      <c r="I2525" s="12" t="s">
        <v>92</v>
      </c>
      <c r="J2525" s="12" t="s">
        <v>2401</v>
      </c>
      <c r="K2525" s="12" t="s">
        <v>5619</v>
      </c>
      <c r="N2525" s="16" t="s">
        <v>206</v>
      </c>
      <c r="O2525" s="16" t="s">
        <v>2743</v>
      </c>
      <c r="P2525" s="12" t="s">
        <v>131</v>
      </c>
      <c r="Q2525" s="16">
        <v>2023</v>
      </c>
      <c r="R2525" s="16">
        <v>1.69</v>
      </c>
      <c r="T2525" s="16">
        <v>0</v>
      </c>
      <c r="V2525" s="12" t="s">
        <v>204</v>
      </c>
      <c r="W2525" s="12" t="s">
        <v>204</v>
      </c>
      <c r="X2525" s="16">
        <v>1</v>
      </c>
      <c r="Y2525" s="16">
        <v>6</v>
      </c>
      <c r="Z2525" s="16">
        <v>1.69</v>
      </c>
      <c r="AA2525" s="16">
        <f t="shared" si="523"/>
        <v>202.79999999999998</v>
      </c>
      <c r="AB2525" s="16" t="s">
        <v>2404</v>
      </c>
      <c r="AC2525" s="16" t="s">
        <v>2416</v>
      </c>
      <c r="AD2525" s="16">
        <f t="shared" si="507"/>
        <v>70980</v>
      </c>
      <c r="AE2525" s="16">
        <f t="shared" si="508"/>
        <v>591.5</v>
      </c>
      <c r="AF2525" s="16">
        <f t="shared" si="509"/>
        <v>221812.5</v>
      </c>
      <c r="AG2525" s="16">
        <f t="shared" si="510"/>
        <v>169</v>
      </c>
      <c r="AH2525" s="12">
        <f t="shared" si="511"/>
        <v>0</v>
      </c>
      <c r="AI2525" s="16">
        <f t="shared" si="512"/>
        <v>11.83</v>
      </c>
      <c r="AJ2525" s="16">
        <f t="shared" si="513"/>
        <v>40813.5</v>
      </c>
      <c r="AK2525" s="16">
        <f t="shared" si="514"/>
        <v>845</v>
      </c>
      <c r="AL2525" s="16">
        <f t="shared" si="515"/>
        <v>8450</v>
      </c>
      <c r="AM2525" s="16">
        <f t="shared" si="516"/>
        <v>119990</v>
      </c>
      <c r="AN2525" s="16">
        <f t="shared" si="517"/>
        <v>462046</v>
      </c>
      <c r="AO2525" s="12" t="s">
        <v>1486</v>
      </c>
      <c r="AP2525" s="16">
        <v>1.69</v>
      </c>
      <c r="AQ2525" s="16" t="s">
        <v>204</v>
      </c>
      <c r="AS2525" s="16" t="s">
        <v>2422</v>
      </c>
      <c r="AT2525" s="16" t="s">
        <v>2418</v>
      </c>
      <c r="AU2525" t="s">
        <v>2384</v>
      </c>
      <c r="AV2525" s="15" t="s">
        <v>2635</v>
      </c>
      <c r="AW2525" s="16" t="s">
        <v>2386</v>
      </c>
      <c r="AX2525" s="16" t="s">
        <v>204</v>
      </c>
      <c r="AY2525" s="16" t="s">
        <v>207</v>
      </c>
      <c r="AZ2525" s="16" t="s">
        <v>207</v>
      </c>
      <c r="BA2525" s="16" t="s">
        <v>207</v>
      </c>
      <c r="BB2525" s="16" t="s">
        <v>207</v>
      </c>
      <c r="BC2525" s="16">
        <v>1.69</v>
      </c>
      <c r="BD2525" s="16">
        <f t="shared" si="518"/>
        <v>5.915</v>
      </c>
      <c r="BE2525" s="16">
        <f t="shared" si="519"/>
        <v>2887.7874999999999</v>
      </c>
      <c r="BG2525" s="16">
        <f t="shared" si="520"/>
        <v>2028</v>
      </c>
      <c r="BH2525" s="16">
        <f t="shared" si="521"/>
        <v>1081.5999999999999</v>
      </c>
      <c r="BI2525" s="16">
        <f t="shared" si="522"/>
        <v>13.52</v>
      </c>
    </row>
    <row r="2526" spans="1:61" x14ac:dyDescent="0.35">
      <c r="A2526">
        <v>2525</v>
      </c>
      <c r="B2526" t="s">
        <v>360</v>
      </c>
      <c r="C2526" t="s">
        <v>9138</v>
      </c>
      <c r="D2526" s="15" t="s">
        <v>2776</v>
      </c>
      <c r="E2526" s="12" t="s">
        <v>93</v>
      </c>
      <c r="G2526" s="12" t="s">
        <v>2567</v>
      </c>
      <c r="H2526" s="12" t="s">
        <v>2414</v>
      </c>
      <c r="I2526" s="12" t="s">
        <v>92</v>
      </c>
      <c r="J2526" s="12" t="s">
        <v>2401</v>
      </c>
      <c r="K2526" s="12" t="s">
        <v>5619</v>
      </c>
      <c r="N2526" s="16" t="s">
        <v>206</v>
      </c>
      <c r="O2526" s="16" t="s">
        <v>2743</v>
      </c>
      <c r="P2526" s="12" t="s">
        <v>131</v>
      </c>
      <c r="Q2526" s="16">
        <v>2023</v>
      </c>
      <c r="R2526" s="16">
        <v>0.92</v>
      </c>
      <c r="T2526" s="16">
        <v>0</v>
      </c>
      <c r="V2526" s="12" t="s">
        <v>204</v>
      </c>
      <c r="W2526" s="12" t="s">
        <v>204</v>
      </c>
      <c r="X2526" s="16">
        <v>1</v>
      </c>
      <c r="Y2526" s="16">
        <v>6</v>
      </c>
      <c r="Z2526" s="16">
        <v>0.92</v>
      </c>
      <c r="AA2526" s="16">
        <f t="shared" si="523"/>
        <v>110.4</v>
      </c>
      <c r="AB2526" s="16" t="s">
        <v>2404</v>
      </c>
      <c r="AC2526" s="16" t="s">
        <v>2416</v>
      </c>
      <c r="AD2526" s="16">
        <f t="shared" si="507"/>
        <v>38640</v>
      </c>
      <c r="AE2526" s="16">
        <f t="shared" si="508"/>
        <v>322</v>
      </c>
      <c r="AF2526" s="16">
        <f t="shared" si="509"/>
        <v>120750</v>
      </c>
      <c r="AG2526" s="16">
        <f t="shared" si="510"/>
        <v>92</v>
      </c>
      <c r="AH2526" s="12">
        <f t="shared" si="511"/>
        <v>0</v>
      </c>
      <c r="AI2526" s="16">
        <f t="shared" si="512"/>
        <v>6.44</v>
      </c>
      <c r="AJ2526" s="16">
        <f t="shared" si="513"/>
        <v>22218</v>
      </c>
      <c r="AK2526" s="16">
        <f t="shared" si="514"/>
        <v>460</v>
      </c>
      <c r="AL2526" s="16">
        <f t="shared" si="515"/>
        <v>4600</v>
      </c>
      <c r="AM2526" s="16">
        <f t="shared" si="516"/>
        <v>65320</v>
      </c>
      <c r="AN2526" s="16">
        <f t="shared" si="517"/>
        <v>251528</v>
      </c>
      <c r="AO2526" s="12" t="s">
        <v>1486</v>
      </c>
      <c r="AP2526" s="16">
        <v>0.92</v>
      </c>
      <c r="AQ2526" s="16" t="s">
        <v>204</v>
      </c>
      <c r="AS2526" s="16" t="s">
        <v>2422</v>
      </c>
      <c r="AT2526" s="16" t="s">
        <v>2418</v>
      </c>
      <c r="AU2526" t="s">
        <v>2384</v>
      </c>
      <c r="AV2526" s="15" t="s">
        <v>2635</v>
      </c>
      <c r="AW2526" s="16" t="s">
        <v>2386</v>
      </c>
      <c r="AX2526" s="16" t="s">
        <v>204</v>
      </c>
      <c r="AY2526" s="16" t="s">
        <v>207</v>
      </c>
      <c r="AZ2526" s="16" t="s">
        <v>207</v>
      </c>
      <c r="BA2526" s="16" t="s">
        <v>207</v>
      </c>
      <c r="BB2526" s="16" t="s">
        <v>207</v>
      </c>
      <c r="BC2526" s="16">
        <v>0.92</v>
      </c>
      <c r="BD2526" s="16">
        <f t="shared" si="518"/>
        <v>3.22</v>
      </c>
      <c r="BE2526" s="16">
        <f t="shared" si="519"/>
        <v>1572.05</v>
      </c>
      <c r="BG2526" s="16">
        <f t="shared" si="520"/>
        <v>1104</v>
      </c>
      <c r="BH2526" s="16">
        <f t="shared" si="521"/>
        <v>588.80000000000007</v>
      </c>
      <c r="BI2526" s="16">
        <f t="shared" si="522"/>
        <v>7.3600000000000012</v>
      </c>
    </row>
    <row r="2527" spans="1:61" x14ac:dyDescent="0.35">
      <c r="A2527">
        <v>2526</v>
      </c>
      <c r="B2527" t="s">
        <v>360</v>
      </c>
      <c r="C2527" t="s">
        <v>9139</v>
      </c>
      <c r="D2527" s="15" t="s">
        <v>2777</v>
      </c>
      <c r="E2527" s="12" t="s">
        <v>98</v>
      </c>
      <c r="G2527" s="12" t="s">
        <v>2567</v>
      </c>
      <c r="H2527" s="12" t="s">
        <v>2414</v>
      </c>
      <c r="I2527" s="12" t="s">
        <v>92</v>
      </c>
      <c r="J2527" s="12" t="s">
        <v>2401</v>
      </c>
      <c r="K2527" s="12" t="s">
        <v>5619</v>
      </c>
      <c r="N2527" s="16" t="s">
        <v>206</v>
      </c>
      <c r="O2527" s="16" t="s">
        <v>2743</v>
      </c>
      <c r="P2527" s="12" t="s">
        <v>131</v>
      </c>
      <c r="Q2527" s="16">
        <v>2023</v>
      </c>
      <c r="R2527" s="16">
        <v>1.1399999999999999</v>
      </c>
      <c r="T2527" s="16">
        <v>0</v>
      </c>
      <c r="V2527" s="12" t="s">
        <v>204</v>
      </c>
      <c r="W2527" s="12" t="s">
        <v>204</v>
      </c>
      <c r="X2527" s="16">
        <v>1</v>
      </c>
      <c r="Y2527" s="16">
        <v>10</v>
      </c>
      <c r="Z2527" s="16">
        <v>1.1399999999999999</v>
      </c>
      <c r="AA2527" s="16">
        <f t="shared" si="523"/>
        <v>136.79999999999998</v>
      </c>
      <c r="AB2527" s="16" t="s">
        <v>2404</v>
      </c>
      <c r="AC2527" s="16" t="s">
        <v>2416</v>
      </c>
      <c r="AD2527" s="16">
        <f t="shared" si="507"/>
        <v>47879.999999999993</v>
      </c>
      <c r="AE2527" s="16">
        <f t="shared" si="508"/>
        <v>398.99999999999994</v>
      </c>
      <c r="AF2527" s="16">
        <f t="shared" si="509"/>
        <v>149624.99999999997</v>
      </c>
      <c r="AG2527" s="16">
        <f t="shared" si="510"/>
        <v>113.99999999999999</v>
      </c>
      <c r="AH2527" s="12">
        <f t="shared" si="511"/>
        <v>0</v>
      </c>
      <c r="AI2527" s="16">
        <f t="shared" si="512"/>
        <v>7.9799999999999995</v>
      </c>
      <c r="AJ2527" s="16">
        <f t="shared" si="513"/>
        <v>27531</v>
      </c>
      <c r="AK2527" s="16">
        <f t="shared" si="514"/>
        <v>570</v>
      </c>
      <c r="AL2527" s="16">
        <f t="shared" si="515"/>
        <v>5699.9999999999991</v>
      </c>
      <c r="AM2527" s="16">
        <f t="shared" si="516"/>
        <v>80940</v>
      </c>
      <c r="AN2527" s="16">
        <f t="shared" si="517"/>
        <v>311676</v>
      </c>
      <c r="AO2527" s="12" t="s">
        <v>1486</v>
      </c>
      <c r="AP2527" s="16">
        <v>1.1399999999999999</v>
      </c>
      <c r="AQ2527" s="16" t="s">
        <v>204</v>
      </c>
      <c r="AS2527" s="16" t="s">
        <v>2422</v>
      </c>
      <c r="AT2527" s="16" t="s">
        <v>2418</v>
      </c>
      <c r="AU2527" t="s">
        <v>2384</v>
      </c>
      <c r="AV2527" s="15" t="s">
        <v>2635</v>
      </c>
      <c r="AW2527" s="16" t="s">
        <v>2386</v>
      </c>
      <c r="AX2527" s="16" t="s">
        <v>204</v>
      </c>
      <c r="AY2527" s="16" t="s">
        <v>207</v>
      </c>
      <c r="AZ2527" s="16" t="s">
        <v>207</v>
      </c>
      <c r="BA2527" s="16" t="s">
        <v>207</v>
      </c>
      <c r="BB2527" s="16" t="s">
        <v>207</v>
      </c>
      <c r="BC2527" s="16">
        <v>1.1399999999999999</v>
      </c>
      <c r="BD2527" s="16">
        <f t="shared" si="518"/>
        <v>3.9899999999999998</v>
      </c>
      <c r="BE2527" s="16">
        <f t="shared" si="519"/>
        <v>1947.9749999999999</v>
      </c>
      <c r="BG2527" s="16">
        <f t="shared" si="520"/>
        <v>1367.9999999999998</v>
      </c>
      <c r="BH2527" s="16">
        <f t="shared" si="521"/>
        <v>729.59999999999991</v>
      </c>
      <c r="BI2527" s="16">
        <f t="shared" si="522"/>
        <v>9.1199999999999992</v>
      </c>
    </row>
    <row r="2528" spans="1:61" x14ac:dyDescent="0.35">
      <c r="A2528">
        <v>2527</v>
      </c>
      <c r="B2528" t="s">
        <v>360</v>
      </c>
      <c r="C2528" t="s">
        <v>9140</v>
      </c>
      <c r="D2528" s="15" t="s">
        <v>2778</v>
      </c>
      <c r="E2528" s="12" t="s">
        <v>98</v>
      </c>
      <c r="G2528" s="12" t="s">
        <v>2567</v>
      </c>
      <c r="H2528" s="12" t="s">
        <v>2414</v>
      </c>
      <c r="I2528" s="12" t="s">
        <v>92</v>
      </c>
      <c r="J2528" s="12" t="s">
        <v>2401</v>
      </c>
      <c r="K2528" s="12" t="s">
        <v>5619</v>
      </c>
      <c r="N2528" s="16" t="s">
        <v>206</v>
      </c>
      <c r="O2528" s="16" t="s">
        <v>2743</v>
      </c>
      <c r="P2528" s="12" t="s">
        <v>131</v>
      </c>
      <c r="Q2528" s="16">
        <v>2023</v>
      </c>
      <c r="R2528" s="16">
        <v>2</v>
      </c>
      <c r="T2528" s="16">
        <v>0</v>
      </c>
      <c r="V2528" s="12" t="s">
        <v>204</v>
      </c>
      <c r="W2528" s="12" t="s">
        <v>204</v>
      </c>
      <c r="X2528" s="16">
        <v>1</v>
      </c>
      <c r="Y2528" s="16">
        <v>4</v>
      </c>
      <c r="Z2528" s="16">
        <v>2</v>
      </c>
      <c r="AA2528" s="16">
        <f t="shared" si="523"/>
        <v>240</v>
      </c>
      <c r="AB2528" s="16" t="s">
        <v>2404</v>
      </c>
      <c r="AC2528" s="16" t="s">
        <v>2416</v>
      </c>
      <c r="AD2528" s="16">
        <f t="shared" si="507"/>
        <v>84000</v>
      </c>
      <c r="AE2528" s="16">
        <f t="shared" si="508"/>
        <v>700</v>
      </c>
      <c r="AF2528" s="16">
        <f t="shared" si="509"/>
        <v>262500</v>
      </c>
      <c r="AG2528" s="16">
        <f t="shared" si="510"/>
        <v>200</v>
      </c>
      <c r="AH2528" s="12">
        <f t="shared" si="511"/>
        <v>0</v>
      </c>
      <c r="AI2528" s="16">
        <f t="shared" si="512"/>
        <v>14</v>
      </c>
      <c r="AJ2528" s="16">
        <f t="shared" si="513"/>
        <v>48300</v>
      </c>
      <c r="AK2528" s="16">
        <f t="shared" si="514"/>
        <v>1000</v>
      </c>
      <c r="AL2528" s="16">
        <f t="shared" si="515"/>
        <v>10000</v>
      </c>
      <c r="AM2528" s="16">
        <f t="shared" si="516"/>
        <v>142000</v>
      </c>
      <c r="AN2528" s="16">
        <f t="shared" si="517"/>
        <v>546800</v>
      </c>
      <c r="AO2528" s="12" t="s">
        <v>1486</v>
      </c>
      <c r="AP2528" s="16">
        <v>2</v>
      </c>
      <c r="AQ2528" s="16" t="s">
        <v>204</v>
      </c>
      <c r="AS2528" s="16" t="s">
        <v>2422</v>
      </c>
      <c r="AT2528" s="16" t="s">
        <v>2418</v>
      </c>
      <c r="AU2528" t="s">
        <v>2384</v>
      </c>
      <c r="AV2528" s="15" t="s">
        <v>2635</v>
      </c>
      <c r="AW2528" s="16" t="s">
        <v>2386</v>
      </c>
      <c r="AX2528" s="16" t="s">
        <v>204</v>
      </c>
      <c r="AY2528" s="16" t="s">
        <v>207</v>
      </c>
      <c r="AZ2528" s="16" t="s">
        <v>207</v>
      </c>
      <c r="BA2528" s="16" t="s">
        <v>207</v>
      </c>
      <c r="BB2528" s="16" t="s">
        <v>207</v>
      </c>
      <c r="BC2528" s="16">
        <v>2</v>
      </c>
      <c r="BD2528" s="16">
        <f t="shared" si="518"/>
        <v>7</v>
      </c>
      <c r="BE2528" s="16">
        <f t="shared" si="519"/>
        <v>3417.5</v>
      </c>
      <c r="BG2528" s="16">
        <f t="shared" si="520"/>
        <v>2400</v>
      </c>
      <c r="BH2528" s="16">
        <f t="shared" si="521"/>
        <v>1280</v>
      </c>
      <c r="BI2528" s="16">
        <f t="shared" si="522"/>
        <v>16</v>
      </c>
    </row>
    <row r="2529" spans="1:61" x14ac:dyDescent="0.35">
      <c r="A2529">
        <v>2528</v>
      </c>
      <c r="B2529" t="s">
        <v>360</v>
      </c>
      <c r="C2529" t="s">
        <v>9141</v>
      </c>
      <c r="D2529" s="15" t="s">
        <v>2779</v>
      </c>
      <c r="E2529" s="12" t="s">
        <v>93</v>
      </c>
      <c r="G2529" s="12" t="s">
        <v>2567</v>
      </c>
      <c r="H2529" s="12" t="s">
        <v>2414</v>
      </c>
      <c r="I2529" s="12" t="s">
        <v>92</v>
      </c>
      <c r="J2529" s="12" t="s">
        <v>2401</v>
      </c>
      <c r="K2529" s="12" t="s">
        <v>5619</v>
      </c>
      <c r="N2529" s="16" t="s">
        <v>206</v>
      </c>
      <c r="O2529" s="16" t="s">
        <v>2743</v>
      </c>
      <c r="P2529" s="12" t="s">
        <v>131</v>
      </c>
      <c r="Q2529" s="16">
        <v>2023</v>
      </c>
      <c r="R2529" s="16">
        <v>1</v>
      </c>
      <c r="T2529" s="16">
        <v>0</v>
      </c>
      <c r="V2529" s="12" t="s">
        <v>204</v>
      </c>
      <c r="W2529" s="12" t="s">
        <v>204</v>
      </c>
      <c r="X2529" s="16">
        <v>1</v>
      </c>
      <c r="Y2529" s="16">
        <v>5</v>
      </c>
      <c r="Z2529" s="16">
        <v>1</v>
      </c>
      <c r="AA2529" s="16">
        <f t="shared" si="523"/>
        <v>120</v>
      </c>
      <c r="AB2529" s="16" t="s">
        <v>2404</v>
      </c>
      <c r="AC2529" s="16" t="s">
        <v>2416</v>
      </c>
      <c r="AD2529" s="16">
        <f t="shared" si="507"/>
        <v>42000</v>
      </c>
      <c r="AE2529" s="16">
        <f t="shared" si="508"/>
        <v>350</v>
      </c>
      <c r="AF2529" s="16">
        <f t="shared" si="509"/>
        <v>131250</v>
      </c>
      <c r="AG2529" s="16">
        <f t="shared" si="510"/>
        <v>100</v>
      </c>
      <c r="AH2529" s="12">
        <f t="shared" si="511"/>
        <v>0</v>
      </c>
      <c r="AI2529" s="16">
        <f t="shared" si="512"/>
        <v>7</v>
      </c>
      <c r="AJ2529" s="16">
        <f t="shared" si="513"/>
        <v>24150</v>
      </c>
      <c r="AK2529" s="16">
        <f t="shared" si="514"/>
        <v>500</v>
      </c>
      <c r="AL2529" s="16">
        <f t="shared" si="515"/>
        <v>5000</v>
      </c>
      <c r="AM2529" s="16">
        <f t="shared" si="516"/>
        <v>71000</v>
      </c>
      <c r="AN2529" s="16">
        <f t="shared" si="517"/>
        <v>273400</v>
      </c>
      <c r="AO2529" s="12" t="s">
        <v>1486</v>
      </c>
      <c r="AP2529" s="16">
        <v>1</v>
      </c>
      <c r="AQ2529" s="16" t="s">
        <v>204</v>
      </c>
      <c r="AS2529" s="16" t="s">
        <v>2422</v>
      </c>
      <c r="AT2529" s="16" t="s">
        <v>2418</v>
      </c>
      <c r="AU2529" t="s">
        <v>2384</v>
      </c>
      <c r="AV2529" s="15" t="s">
        <v>2635</v>
      </c>
      <c r="AW2529" s="16" t="s">
        <v>2386</v>
      </c>
      <c r="AX2529" s="16" t="s">
        <v>204</v>
      </c>
      <c r="AY2529" s="16" t="s">
        <v>207</v>
      </c>
      <c r="AZ2529" s="16" t="s">
        <v>207</v>
      </c>
      <c r="BA2529" s="16" t="s">
        <v>207</v>
      </c>
      <c r="BB2529" s="16" t="s">
        <v>207</v>
      </c>
      <c r="BC2529" s="16">
        <v>1</v>
      </c>
      <c r="BD2529" s="16">
        <f t="shared" si="518"/>
        <v>3.5</v>
      </c>
      <c r="BE2529" s="16">
        <f t="shared" si="519"/>
        <v>1708.75</v>
      </c>
      <c r="BG2529" s="16">
        <f t="shared" si="520"/>
        <v>1200</v>
      </c>
      <c r="BH2529" s="16">
        <f t="shared" si="521"/>
        <v>640</v>
      </c>
      <c r="BI2529" s="16">
        <f t="shared" si="522"/>
        <v>8</v>
      </c>
    </row>
    <row r="2530" spans="1:61" x14ac:dyDescent="0.35">
      <c r="A2530">
        <v>2529</v>
      </c>
      <c r="B2530" t="s">
        <v>360</v>
      </c>
      <c r="C2530" t="s">
        <v>9142</v>
      </c>
      <c r="D2530" s="15" t="s">
        <v>2780</v>
      </c>
      <c r="E2530" s="12" t="s">
        <v>98</v>
      </c>
      <c r="G2530" s="12" t="s">
        <v>2567</v>
      </c>
      <c r="H2530" s="12" t="s">
        <v>2414</v>
      </c>
      <c r="I2530" s="12" t="s">
        <v>92</v>
      </c>
      <c r="J2530" s="12" t="s">
        <v>2401</v>
      </c>
      <c r="K2530" s="12" t="s">
        <v>5619</v>
      </c>
      <c r="N2530" s="16" t="s">
        <v>205</v>
      </c>
      <c r="O2530" s="16" t="s">
        <v>2743</v>
      </c>
      <c r="P2530" s="12" t="s">
        <v>131</v>
      </c>
      <c r="Q2530" s="16">
        <v>2023</v>
      </c>
      <c r="R2530" s="16">
        <v>1</v>
      </c>
      <c r="T2530" s="16">
        <v>0</v>
      </c>
      <c r="V2530" s="12" t="s">
        <v>204</v>
      </c>
      <c r="W2530" s="12" t="s">
        <v>204</v>
      </c>
      <c r="X2530" s="16">
        <v>1</v>
      </c>
      <c r="Y2530" s="16">
        <v>6</v>
      </c>
      <c r="Z2530" s="16">
        <v>1</v>
      </c>
      <c r="AA2530" s="16">
        <f t="shared" si="523"/>
        <v>120</v>
      </c>
      <c r="AB2530" s="16" t="s">
        <v>2404</v>
      </c>
      <c r="AC2530" s="16" t="s">
        <v>2416</v>
      </c>
      <c r="AD2530" s="16">
        <f t="shared" si="507"/>
        <v>42000</v>
      </c>
      <c r="AE2530" s="16">
        <f t="shared" si="508"/>
        <v>350</v>
      </c>
      <c r="AF2530" s="16">
        <f t="shared" si="509"/>
        <v>131250</v>
      </c>
      <c r="AG2530" s="16">
        <f t="shared" si="510"/>
        <v>100</v>
      </c>
      <c r="AH2530" s="12">
        <f t="shared" si="511"/>
        <v>0</v>
      </c>
      <c r="AI2530" s="16">
        <f t="shared" si="512"/>
        <v>7</v>
      </c>
      <c r="AJ2530" s="16">
        <f t="shared" si="513"/>
        <v>24150</v>
      </c>
      <c r="AK2530" s="16">
        <f t="shared" si="514"/>
        <v>500</v>
      </c>
      <c r="AL2530" s="16">
        <f t="shared" si="515"/>
        <v>5000</v>
      </c>
      <c r="AM2530" s="16">
        <f t="shared" si="516"/>
        <v>71000</v>
      </c>
      <c r="AN2530" s="16">
        <f t="shared" si="517"/>
        <v>273400</v>
      </c>
      <c r="AO2530" s="12" t="s">
        <v>1486</v>
      </c>
      <c r="AP2530" s="16">
        <v>1</v>
      </c>
      <c r="AQ2530" s="16" t="s">
        <v>204</v>
      </c>
      <c r="AS2530" s="16" t="s">
        <v>2422</v>
      </c>
      <c r="AT2530" s="16" t="s">
        <v>2418</v>
      </c>
      <c r="AU2530" t="s">
        <v>2384</v>
      </c>
      <c r="AV2530" s="15" t="s">
        <v>2635</v>
      </c>
      <c r="AW2530" s="16" t="s">
        <v>2386</v>
      </c>
      <c r="AX2530" s="16" t="s">
        <v>204</v>
      </c>
      <c r="AY2530" s="16" t="s">
        <v>207</v>
      </c>
      <c r="AZ2530" s="16" t="s">
        <v>207</v>
      </c>
      <c r="BA2530" s="16" t="s">
        <v>207</v>
      </c>
      <c r="BB2530" s="16" t="s">
        <v>207</v>
      </c>
      <c r="BC2530" s="16">
        <v>1</v>
      </c>
      <c r="BD2530" s="16">
        <f t="shared" si="518"/>
        <v>3.5</v>
      </c>
      <c r="BE2530" s="16">
        <f t="shared" si="519"/>
        <v>1708.75</v>
      </c>
      <c r="BG2530" s="16">
        <f t="shared" si="520"/>
        <v>1200</v>
      </c>
      <c r="BH2530" s="16">
        <f t="shared" si="521"/>
        <v>640</v>
      </c>
      <c r="BI2530" s="16">
        <f t="shared" si="522"/>
        <v>8</v>
      </c>
    </row>
    <row r="2531" spans="1:61" x14ac:dyDescent="0.35">
      <c r="A2531">
        <v>2530</v>
      </c>
      <c r="B2531" t="s">
        <v>360</v>
      </c>
      <c r="C2531" t="s">
        <v>9143</v>
      </c>
      <c r="D2531" s="15" t="s">
        <v>2781</v>
      </c>
      <c r="E2531" s="12" t="s">
        <v>98</v>
      </c>
      <c r="G2531" s="12" t="s">
        <v>2567</v>
      </c>
      <c r="H2531" s="12" t="s">
        <v>2414</v>
      </c>
      <c r="I2531" s="12" t="s">
        <v>92</v>
      </c>
      <c r="J2531" s="12" t="s">
        <v>2401</v>
      </c>
      <c r="K2531" s="12" t="s">
        <v>5619</v>
      </c>
      <c r="N2531" s="16" t="s">
        <v>206</v>
      </c>
      <c r="O2531" s="16" t="s">
        <v>2743</v>
      </c>
      <c r="P2531" s="12" t="s">
        <v>131</v>
      </c>
      <c r="Q2531" s="16">
        <v>2023</v>
      </c>
      <c r="R2531" s="16">
        <v>2.62</v>
      </c>
      <c r="T2531" s="16">
        <v>0</v>
      </c>
      <c r="V2531" s="12" t="s">
        <v>204</v>
      </c>
      <c r="W2531" s="12" t="s">
        <v>204</v>
      </c>
      <c r="X2531" s="16">
        <v>1</v>
      </c>
      <c r="Y2531" s="16">
        <v>3</v>
      </c>
      <c r="Z2531" s="16">
        <v>2.62</v>
      </c>
      <c r="AA2531" s="16">
        <f t="shared" si="523"/>
        <v>314.40000000000003</v>
      </c>
      <c r="AB2531" s="16" t="s">
        <v>2404</v>
      </c>
      <c r="AC2531" s="16" t="s">
        <v>2416</v>
      </c>
      <c r="AD2531" s="16">
        <f t="shared" si="507"/>
        <v>110040.00000000001</v>
      </c>
      <c r="AE2531" s="16">
        <f t="shared" si="508"/>
        <v>917</v>
      </c>
      <c r="AF2531" s="16">
        <f t="shared" si="509"/>
        <v>343875</v>
      </c>
      <c r="AG2531" s="16">
        <f t="shared" si="510"/>
        <v>262</v>
      </c>
      <c r="AH2531" s="12">
        <f t="shared" si="511"/>
        <v>0</v>
      </c>
      <c r="AI2531" s="16">
        <f t="shared" si="512"/>
        <v>18.34</v>
      </c>
      <c r="AJ2531" s="16">
        <f t="shared" si="513"/>
        <v>63273</v>
      </c>
      <c r="AK2531" s="16">
        <f t="shared" si="514"/>
        <v>1310</v>
      </c>
      <c r="AL2531" s="16">
        <f t="shared" si="515"/>
        <v>13100</v>
      </c>
      <c r="AM2531" s="16">
        <f t="shared" si="516"/>
        <v>186020</v>
      </c>
      <c r="AN2531" s="16">
        <f t="shared" si="517"/>
        <v>716308</v>
      </c>
      <c r="AO2531" s="12" t="s">
        <v>1486</v>
      </c>
      <c r="AP2531" s="16">
        <v>2.62</v>
      </c>
      <c r="AQ2531" s="16" t="s">
        <v>204</v>
      </c>
      <c r="AS2531" s="16" t="s">
        <v>2422</v>
      </c>
      <c r="AT2531" s="16" t="s">
        <v>2418</v>
      </c>
      <c r="AU2531" t="s">
        <v>2384</v>
      </c>
      <c r="AV2531" s="15" t="s">
        <v>2635</v>
      </c>
      <c r="AW2531" s="16" t="s">
        <v>2386</v>
      </c>
      <c r="AX2531" s="16" t="s">
        <v>204</v>
      </c>
      <c r="AY2531" s="16" t="s">
        <v>207</v>
      </c>
      <c r="AZ2531" s="16" t="s">
        <v>207</v>
      </c>
      <c r="BA2531" s="16" t="s">
        <v>207</v>
      </c>
      <c r="BB2531" s="16" t="s">
        <v>207</v>
      </c>
      <c r="BC2531" s="16">
        <v>2.62</v>
      </c>
      <c r="BD2531" s="16">
        <f t="shared" si="518"/>
        <v>9.17</v>
      </c>
      <c r="BE2531" s="16">
        <f t="shared" si="519"/>
        <v>4476.9250000000002</v>
      </c>
      <c r="BG2531" s="16">
        <f t="shared" si="520"/>
        <v>3144</v>
      </c>
      <c r="BH2531" s="16">
        <f t="shared" si="521"/>
        <v>1676.8000000000002</v>
      </c>
      <c r="BI2531" s="16">
        <f t="shared" si="522"/>
        <v>20.96</v>
      </c>
    </row>
    <row r="2532" spans="1:61" x14ac:dyDescent="0.35">
      <c r="A2532">
        <v>2531</v>
      </c>
      <c r="B2532" t="s">
        <v>360</v>
      </c>
      <c r="C2532" t="s">
        <v>9144</v>
      </c>
      <c r="D2532" s="15" t="s">
        <v>2782</v>
      </c>
      <c r="E2532" s="12" t="s">
        <v>93</v>
      </c>
      <c r="G2532" s="12" t="s">
        <v>2567</v>
      </c>
      <c r="H2532" s="12" t="s">
        <v>2414</v>
      </c>
      <c r="I2532" s="12" t="s">
        <v>92</v>
      </c>
      <c r="J2532" s="12" t="s">
        <v>2401</v>
      </c>
      <c r="K2532" s="12" t="s">
        <v>5619</v>
      </c>
      <c r="N2532" s="16" t="s">
        <v>206</v>
      </c>
      <c r="O2532" s="16" t="s">
        <v>2743</v>
      </c>
      <c r="P2532" s="12" t="s">
        <v>131</v>
      </c>
      <c r="Q2532" s="16">
        <v>2023</v>
      </c>
      <c r="R2532" s="16">
        <v>5.0199999999999996</v>
      </c>
      <c r="T2532" s="16">
        <v>0</v>
      </c>
      <c r="V2532" s="12" t="s">
        <v>204</v>
      </c>
      <c r="W2532" s="12" t="s">
        <v>204</v>
      </c>
      <c r="X2532" s="16">
        <v>1</v>
      </c>
      <c r="Y2532" s="16">
        <v>6</v>
      </c>
      <c r="Z2532" s="16">
        <v>5.0199999999999996</v>
      </c>
      <c r="AA2532" s="16">
        <f t="shared" si="523"/>
        <v>602.4</v>
      </c>
      <c r="AB2532" s="16" t="s">
        <v>2404</v>
      </c>
      <c r="AC2532" s="16" t="s">
        <v>2416</v>
      </c>
      <c r="AD2532" s="16">
        <f t="shared" si="507"/>
        <v>210840</v>
      </c>
      <c r="AE2532" s="16">
        <f t="shared" si="508"/>
        <v>1756.9999999999998</v>
      </c>
      <c r="AF2532" s="16">
        <f t="shared" si="509"/>
        <v>658874.99999999988</v>
      </c>
      <c r="AG2532" s="16">
        <f t="shared" si="510"/>
        <v>501.99999999999994</v>
      </c>
      <c r="AH2532" s="12">
        <f t="shared" si="511"/>
        <v>0</v>
      </c>
      <c r="AI2532" s="16">
        <f t="shared" si="512"/>
        <v>35.14</v>
      </c>
      <c r="AJ2532" s="16">
        <f t="shared" si="513"/>
        <v>121233</v>
      </c>
      <c r="AK2532" s="16">
        <f t="shared" si="514"/>
        <v>2510</v>
      </c>
      <c r="AL2532" s="16">
        <f t="shared" si="515"/>
        <v>25099.999999999996</v>
      </c>
      <c r="AM2532" s="16">
        <f t="shared" si="516"/>
        <v>356419.99999999994</v>
      </c>
      <c r="AN2532" s="16">
        <f t="shared" si="517"/>
        <v>1372467.9999999998</v>
      </c>
      <c r="AO2532" s="12" t="s">
        <v>1486</v>
      </c>
      <c r="AP2532" s="16">
        <v>5.0199999999999996</v>
      </c>
      <c r="AQ2532" s="16" t="s">
        <v>204</v>
      </c>
      <c r="AS2532" s="16" t="s">
        <v>2422</v>
      </c>
      <c r="AT2532" s="16" t="s">
        <v>2418</v>
      </c>
      <c r="AU2532" t="s">
        <v>2384</v>
      </c>
      <c r="AV2532" s="15" t="s">
        <v>2635</v>
      </c>
      <c r="AW2532" s="16" t="s">
        <v>2386</v>
      </c>
      <c r="AX2532" s="16" t="s">
        <v>204</v>
      </c>
      <c r="AY2532" s="16" t="s">
        <v>207</v>
      </c>
      <c r="AZ2532" s="16" t="s">
        <v>207</v>
      </c>
      <c r="BA2532" s="16" t="s">
        <v>207</v>
      </c>
      <c r="BB2532" s="16" t="s">
        <v>207</v>
      </c>
      <c r="BC2532" s="16">
        <v>5.0199999999999996</v>
      </c>
      <c r="BD2532" s="16">
        <f t="shared" si="518"/>
        <v>17.57</v>
      </c>
      <c r="BE2532" s="16">
        <f t="shared" si="519"/>
        <v>8577.9249999999993</v>
      </c>
      <c r="BG2532" s="16">
        <f t="shared" si="520"/>
        <v>6023.9999999999991</v>
      </c>
      <c r="BH2532" s="16">
        <f t="shared" si="521"/>
        <v>3212.7999999999997</v>
      </c>
      <c r="BI2532" s="16">
        <f t="shared" si="522"/>
        <v>40.159999999999997</v>
      </c>
    </row>
    <row r="2533" spans="1:61" x14ac:dyDescent="0.35">
      <c r="A2533">
        <v>2532</v>
      </c>
      <c r="B2533" t="s">
        <v>360</v>
      </c>
      <c r="C2533" t="s">
        <v>9145</v>
      </c>
      <c r="D2533" s="15" t="s">
        <v>2783</v>
      </c>
      <c r="E2533" s="12" t="s">
        <v>98</v>
      </c>
      <c r="G2533" s="12" t="s">
        <v>2567</v>
      </c>
      <c r="H2533" s="12" t="s">
        <v>2414</v>
      </c>
      <c r="I2533" s="12" t="s">
        <v>92</v>
      </c>
      <c r="J2533" s="12" t="s">
        <v>2401</v>
      </c>
      <c r="K2533" s="12" t="s">
        <v>5619</v>
      </c>
      <c r="N2533" s="16" t="s">
        <v>206</v>
      </c>
      <c r="O2533" s="16" t="s">
        <v>2743</v>
      </c>
      <c r="P2533" s="12" t="s">
        <v>131</v>
      </c>
      <c r="Q2533" s="16">
        <v>2023</v>
      </c>
      <c r="R2533" s="16">
        <v>1</v>
      </c>
      <c r="T2533" s="16">
        <v>0</v>
      </c>
      <c r="V2533" s="12" t="s">
        <v>204</v>
      </c>
      <c r="W2533" s="12" t="s">
        <v>204</v>
      </c>
      <c r="X2533" s="16">
        <v>1</v>
      </c>
      <c r="Y2533" s="16">
        <v>2</v>
      </c>
      <c r="Z2533" s="16">
        <v>1</v>
      </c>
      <c r="AA2533" s="16">
        <f t="shared" si="523"/>
        <v>120</v>
      </c>
      <c r="AB2533" s="16" t="s">
        <v>2404</v>
      </c>
      <c r="AC2533" s="16" t="s">
        <v>2416</v>
      </c>
      <c r="AD2533" s="16">
        <f t="shared" ref="AD2533:AD2596" si="524">AA2533*350</f>
        <v>42000</v>
      </c>
      <c r="AE2533" s="16">
        <f t="shared" ref="AE2533:AE2596" si="525">Z2533*350</f>
        <v>350</v>
      </c>
      <c r="AF2533" s="16">
        <f t="shared" ref="AF2533:AF2596" si="526">AE2533*375</f>
        <v>131250</v>
      </c>
      <c r="AG2533" s="16">
        <f t="shared" ref="AG2533:AG2596" si="527">Z2533*100</f>
        <v>100</v>
      </c>
      <c r="AH2533" s="12">
        <f t="shared" ref="AH2533:AH2596" si="528">AG2533*0</f>
        <v>0</v>
      </c>
      <c r="AI2533" s="16">
        <f t="shared" ref="AI2533:AI2596" si="529">7*Z2533</f>
        <v>7</v>
      </c>
      <c r="AJ2533" s="16">
        <f t="shared" ref="AJ2533:AJ2596" si="530">AI2533*3450</f>
        <v>24150</v>
      </c>
      <c r="AK2533" s="16">
        <f t="shared" ref="AK2533:AK2596" si="531">Z2533*500</f>
        <v>500</v>
      </c>
      <c r="AL2533" s="16">
        <f t="shared" ref="AL2533:AL2596" si="532">1*5000*Z2533</f>
        <v>5000</v>
      </c>
      <c r="AM2533" s="16">
        <f t="shared" ref="AM2533:AM2596" si="533">Z2533*71000</f>
        <v>71000</v>
      </c>
      <c r="AN2533" s="16">
        <f t="shared" ref="AN2533:AN2596" si="534">AM2533+AL2533+AJ2533+AF2533+AD2533</f>
        <v>273400</v>
      </c>
      <c r="AO2533" s="12" t="s">
        <v>1486</v>
      </c>
      <c r="AP2533" s="16">
        <v>1</v>
      </c>
      <c r="AQ2533" s="16" t="s">
        <v>204</v>
      </c>
      <c r="AS2533" s="16" t="s">
        <v>2422</v>
      </c>
      <c r="AT2533" s="16" t="s">
        <v>2418</v>
      </c>
      <c r="AU2533" t="s">
        <v>2384</v>
      </c>
      <c r="AV2533" s="15" t="s">
        <v>2635</v>
      </c>
      <c r="AW2533" s="16" t="s">
        <v>2386</v>
      </c>
      <c r="AX2533" s="16" t="s">
        <v>204</v>
      </c>
      <c r="AY2533" s="16" t="s">
        <v>207</v>
      </c>
      <c r="AZ2533" s="16" t="s">
        <v>207</v>
      </c>
      <c r="BA2533" s="16" t="s">
        <v>207</v>
      </c>
      <c r="BB2533" s="16" t="s">
        <v>207</v>
      </c>
      <c r="BC2533" s="16">
        <v>1</v>
      </c>
      <c r="BD2533" s="16">
        <f t="shared" ref="BD2533:BD2596" si="535">3.5*BC2533</f>
        <v>3.5</v>
      </c>
      <c r="BE2533" s="16">
        <f t="shared" ref="BE2533:BE2596" si="536">AN2533/160</f>
        <v>1708.75</v>
      </c>
      <c r="BG2533" s="16">
        <f t="shared" ref="BG2533:BG2596" si="537">1200*BC2533</f>
        <v>1200</v>
      </c>
      <c r="BH2533" s="16">
        <f t="shared" ref="BH2533:BH2596" si="538">640*BC2533</f>
        <v>640</v>
      </c>
      <c r="BI2533" s="16">
        <f t="shared" ref="BI2533:BI2596" si="539">BH2533/80</f>
        <v>8</v>
      </c>
    </row>
    <row r="2534" spans="1:61" x14ac:dyDescent="0.35">
      <c r="A2534">
        <v>2533</v>
      </c>
      <c r="B2534" t="s">
        <v>360</v>
      </c>
      <c r="C2534" t="s">
        <v>9146</v>
      </c>
      <c r="D2534" s="15" t="s">
        <v>2784</v>
      </c>
      <c r="E2534" s="12" t="s">
        <v>98</v>
      </c>
      <c r="G2534" s="12" t="s">
        <v>2567</v>
      </c>
      <c r="H2534" s="12" t="s">
        <v>2414</v>
      </c>
      <c r="I2534" s="12" t="s">
        <v>92</v>
      </c>
      <c r="J2534" s="12" t="s">
        <v>2401</v>
      </c>
      <c r="K2534" s="12" t="s">
        <v>5619</v>
      </c>
      <c r="N2534" s="16" t="s">
        <v>206</v>
      </c>
      <c r="O2534" s="16" t="s">
        <v>2743</v>
      </c>
      <c r="P2534" s="12" t="s">
        <v>131</v>
      </c>
      <c r="Q2534" s="16">
        <v>2023</v>
      </c>
      <c r="R2534" s="16">
        <v>0.55000000000000004</v>
      </c>
      <c r="T2534" s="16">
        <v>0</v>
      </c>
      <c r="V2534" s="12" t="s">
        <v>204</v>
      </c>
      <c r="W2534" s="12" t="s">
        <v>204</v>
      </c>
      <c r="X2534" s="16">
        <v>1</v>
      </c>
      <c r="Y2534" s="16">
        <v>11</v>
      </c>
      <c r="Z2534" s="16">
        <v>0.55000000000000004</v>
      </c>
      <c r="AA2534" s="16">
        <f t="shared" ref="AA2534:AA2597" si="540">Z2534*120</f>
        <v>66</v>
      </c>
      <c r="AB2534" s="16" t="s">
        <v>2404</v>
      </c>
      <c r="AC2534" s="16" t="s">
        <v>2416</v>
      </c>
      <c r="AD2534" s="16">
        <f t="shared" si="524"/>
        <v>23100</v>
      </c>
      <c r="AE2534" s="16">
        <f t="shared" si="525"/>
        <v>192.50000000000003</v>
      </c>
      <c r="AF2534" s="16">
        <f t="shared" si="526"/>
        <v>72187.500000000015</v>
      </c>
      <c r="AG2534" s="16">
        <f t="shared" si="527"/>
        <v>55.000000000000007</v>
      </c>
      <c r="AH2534" s="12">
        <f t="shared" si="528"/>
        <v>0</v>
      </c>
      <c r="AI2534" s="16">
        <f t="shared" si="529"/>
        <v>3.8500000000000005</v>
      </c>
      <c r="AJ2534" s="16">
        <f t="shared" si="530"/>
        <v>13282.500000000002</v>
      </c>
      <c r="AK2534" s="16">
        <f t="shared" si="531"/>
        <v>275</v>
      </c>
      <c r="AL2534" s="16">
        <f t="shared" si="532"/>
        <v>2750</v>
      </c>
      <c r="AM2534" s="16">
        <f t="shared" si="533"/>
        <v>39050</v>
      </c>
      <c r="AN2534" s="16">
        <f t="shared" si="534"/>
        <v>150370</v>
      </c>
      <c r="AO2534" s="12" t="s">
        <v>1486</v>
      </c>
      <c r="AP2534" s="16">
        <v>0.55000000000000004</v>
      </c>
      <c r="AQ2534" s="16" t="s">
        <v>204</v>
      </c>
      <c r="AS2534" s="16" t="s">
        <v>2422</v>
      </c>
      <c r="AT2534" s="16" t="s">
        <v>2418</v>
      </c>
      <c r="AU2534" t="s">
        <v>2384</v>
      </c>
      <c r="AV2534" s="15" t="s">
        <v>2635</v>
      </c>
      <c r="AW2534" s="16" t="s">
        <v>2386</v>
      </c>
      <c r="AX2534" s="16" t="s">
        <v>204</v>
      </c>
      <c r="AY2534" s="16" t="s">
        <v>207</v>
      </c>
      <c r="AZ2534" s="16" t="s">
        <v>207</v>
      </c>
      <c r="BA2534" s="16" t="s">
        <v>207</v>
      </c>
      <c r="BB2534" s="16" t="s">
        <v>207</v>
      </c>
      <c r="BC2534" s="16">
        <v>0.55000000000000004</v>
      </c>
      <c r="BD2534" s="16">
        <f t="shared" si="535"/>
        <v>1.9250000000000003</v>
      </c>
      <c r="BE2534" s="16">
        <f t="shared" si="536"/>
        <v>939.8125</v>
      </c>
      <c r="BG2534" s="16">
        <f t="shared" si="537"/>
        <v>660</v>
      </c>
      <c r="BH2534" s="16">
        <f t="shared" si="538"/>
        <v>352</v>
      </c>
      <c r="BI2534" s="16">
        <f t="shared" si="539"/>
        <v>4.4000000000000004</v>
      </c>
    </row>
    <row r="2535" spans="1:61" x14ac:dyDescent="0.35">
      <c r="A2535">
        <v>2534</v>
      </c>
      <c r="B2535" t="s">
        <v>360</v>
      </c>
      <c r="C2535" t="s">
        <v>9147</v>
      </c>
      <c r="D2535" s="15" t="s">
        <v>2785</v>
      </c>
      <c r="E2535" s="12" t="s">
        <v>98</v>
      </c>
      <c r="G2535" s="12" t="s">
        <v>2567</v>
      </c>
      <c r="H2535" s="12" t="s">
        <v>2414</v>
      </c>
      <c r="I2535" s="12" t="s">
        <v>92</v>
      </c>
      <c r="J2535" s="12" t="s">
        <v>2401</v>
      </c>
      <c r="K2535" s="12" t="s">
        <v>5619</v>
      </c>
      <c r="N2535" s="16" t="s">
        <v>205</v>
      </c>
      <c r="O2535" s="16" t="s">
        <v>2743</v>
      </c>
      <c r="P2535" s="12" t="s">
        <v>131</v>
      </c>
      <c r="Q2535" s="16">
        <v>2023</v>
      </c>
      <c r="R2535" s="16">
        <v>1</v>
      </c>
      <c r="T2535" s="16">
        <v>0</v>
      </c>
      <c r="V2535" s="12" t="s">
        <v>204</v>
      </c>
      <c r="W2535" s="12" t="s">
        <v>204</v>
      </c>
      <c r="X2535" s="16">
        <v>1</v>
      </c>
      <c r="Y2535" s="16">
        <v>12</v>
      </c>
      <c r="Z2535" s="16">
        <v>1</v>
      </c>
      <c r="AA2535" s="16">
        <f t="shared" si="540"/>
        <v>120</v>
      </c>
      <c r="AB2535" s="16" t="s">
        <v>2404</v>
      </c>
      <c r="AC2535" s="16" t="s">
        <v>2416</v>
      </c>
      <c r="AD2535" s="16">
        <f t="shared" si="524"/>
        <v>42000</v>
      </c>
      <c r="AE2535" s="16">
        <f t="shared" si="525"/>
        <v>350</v>
      </c>
      <c r="AF2535" s="16">
        <f t="shared" si="526"/>
        <v>131250</v>
      </c>
      <c r="AG2535" s="16">
        <f t="shared" si="527"/>
        <v>100</v>
      </c>
      <c r="AH2535" s="12">
        <f t="shared" si="528"/>
        <v>0</v>
      </c>
      <c r="AI2535" s="16">
        <f t="shared" si="529"/>
        <v>7</v>
      </c>
      <c r="AJ2535" s="16">
        <f t="shared" si="530"/>
        <v>24150</v>
      </c>
      <c r="AK2535" s="16">
        <f t="shared" si="531"/>
        <v>500</v>
      </c>
      <c r="AL2535" s="16">
        <f t="shared" si="532"/>
        <v>5000</v>
      </c>
      <c r="AM2535" s="16">
        <f t="shared" si="533"/>
        <v>71000</v>
      </c>
      <c r="AN2535" s="16">
        <f t="shared" si="534"/>
        <v>273400</v>
      </c>
      <c r="AO2535" s="12" t="s">
        <v>1486</v>
      </c>
      <c r="AP2535" s="16">
        <v>1</v>
      </c>
      <c r="AQ2535" s="16" t="s">
        <v>204</v>
      </c>
      <c r="AS2535" s="16" t="s">
        <v>2422</v>
      </c>
      <c r="AT2535" s="16" t="s">
        <v>2418</v>
      </c>
      <c r="AU2535" t="s">
        <v>2384</v>
      </c>
      <c r="AV2535" s="15" t="s">
        <v>2635</v>
      </c>
      <c r="AW2535" s="16" t="s">
        <v>2386</v>
      </c>
      <c r="AX2535" s="16" t="s">
        <v>204</v>
      </c>
      <c r="AY2535" s="16" t="s">
        <v>207</v>
      </c>
      <c r="AZ2535" s="16" t="s">
        <v>207</v>
      </c>
      <c r="BA2535" s="16" t="s">
        <v>207</v>
      </c>
      <c r="BB2535" s="16" t="s">
        <v>207</v>
      </c>
      <c r="BC2535" s="16">
        <v>1</v>
      </c>
      <c r="BD2535" s="16">
        <f t="shared" si="535"/>
        <v>3.5</v>
      </c>
      <c r="BE2535" s="16">
        <f t="shared" si="536"/>
        <v>1708.75</v>
      </c>
      <c r="BG2535" s="16">
        <f t="shared" si="537"/>
        <v>1200</v>
      </c>
      <c r="BH2535" s="16">
        <f t="shared" si="538"/>
        <v>640</v>
      </c>
      <c r="BI2535" s="16">
        <f t="shared" si="539"/>
        <v>8</v>
      </c>
    </row>
    <row r="2536" spans="1:61" x14ac:dyDescent="0.35">
      <c r="A2536">
        <v>2535</v>
      </c>
      <c r="B2536" t="s">
        <v>360</v>
      </c>
      <c r="C2536" t="s">
        <v>9148</v>
      </c>
      <c r="D2536" s="15" t="s">
        <v>2714</v>
      </c>
      <c r="E2536" s="12" t="s">
        <v>98</v>
      </c>
      <c r="G2536" s="12" t="s">
        <v>2567</v>
      </c>
      <c r="H2536" s="12" t="s">
        <v>2414</v>
      </c>
      <c r="I2536" s="12" t="s">
        <v>92</v>
      </c>
      <c r="J2536" s="12" t="s">
        <v>2401</v>
      </c>
      <c r="K2536" s="12" t="s">
        <v>5619</v>
      </c>
      <c r="N2536" s="16" t="s">
        <v>205</v>
      </c>
      <c r="O2536" s="16" t="s">
        <v>2743</v>
      </c>
      <c r="P2536" s="12" t="s">
        <v>131</v>
      </c>
      <c r="Q2536" s="16">
        <v>2023</v>
      </c>
      <c r="R2536" s="16">
        <v>8.67</v>
      </c>
      <c r="T2536" s="16">
        <v>0</v>
      </c>
      <c r="V2536" s="12" t="s">
        <v>204</v>
      </c>
      <c r="W2536" s="12" t="s">
        <v>204</v>
      </c>
      <c r="X2536" s="16">
        <v>1</v>
      </c>
      <c r="Y2536" s="16">
        <v>8</v>
      </c>
      <c r="Z2536" s="16">
        <v>8.67</v>
      </c>
      <c r="AA2536" s="16">
        <f t="shared" si="540"/>
        <v>1040.4000000000001</v>
      </c>
      <c r="AB2536" s="16" t="s">
        <v>2404</v>
      </c>
      <c r="AC2536" s="16" t="s">
        <v>2416</v>
      </c>
      <c r="AD2536" s="16">
        <f t="shared" si="524"/>
        <v>364140.00000000006</v>
      </c>
      <c r="AE2536" s="16">
        <f t="shared" si="525"/>
        <v>3034.5</v>
      </c>
      <c r="AF2536" s="16">
        <f t="shared" si="526"/>
        <v>1137937.5</v>
      </c>
      <c r="AG2536" s="16">
        <f t="shared" si="527"/>
        <v>867</v>
      </c>
      <c r="AH2536" s="12">
        <f t="shared" si="528"/>
        <v>0</v>
      </c>
      <c r="AI2536" s="16">
        <f t="shared" si="529"/>
        <v>60.69</v>
      </c>
      <c r="AJ2536" s="16">
        <f t="shared" si="530"/>
        <v>209380.5</v>
      </c>
      <c r="AK2536" s="16">
        <f t="shared" si="531"/>
        <v>4335</v>
      </c>
      <c r="AL2536" s="16">
        <f t="shared" si="532"/>
        <v>43350</v>
      </c>
      <c r="AM2536" s="16">
        <f t="shared" si="533"/>
        <v>615570</v>
      </c>
      <c r="AN2536" s="16">
        <f t="shared" si="534"/>
        <v>2370378</v>
      </c>
      <c r="AO2536" s="12" t="s">
        <v>1486</v>
      </c>
      <c r="AP2536" s="16">
        <v>8.67</v>
      </c>
      <c r="AQ2536" s="16" t="s">
        <v>204</v>
      </c>
      <c r="AS2536" s="16" t="s">
        <v>2422</v>
      </c>
      <c r="AT2536" s="16" t="s">
        <v>2418</v>
      </c>
      <c r="AU2536" t="s">
        <v>2384</v>
      </c>
      <c r="AV2536" s="15" t="s">
        <v>2635</v>
      </c>
      <c r="AW2536" s="16" t="s">
        <v>2386</v>
      </c>
      <c r="AX2536" s="16" t="s">
        <v>204</v>
      </c>
      <c r="AY2536" s="16" t="s">
        <v>207</v>
      </c>
      <c r="AZ2536" s="16" t="s">
        <v>207</v>
      </c>
      <c r="BA2536" s="16" t="s">
        <v>207</v>
      </c>
      <c r="BB2536" s="16" t="s">
        <v>207</v>
      </c>
      <c r="BC2536" s="16">
        <v>8.67</v>
      </c>
      <c r="BD2536" s="16">
        <f t="shared" si="535"/>
        <v>30.344999999999999</v>
      </c>
      <c r="BE2536" s="16">
        <f t="shared" si="536"/>
        <v>14814.862499999999</v>
      </c>
      <c r="BG2536" s="16">
        <f t="shared" si="537"/>
        <v>10404</v>
      </c>
      <c r="BH2536" s="16">
        <f t="shared" si="538"/>
        <v>5548.8</v>
      </c>
      <c r="BI2536" s="16">
        <f t="shared" si="539"/>
        <v>69.36</v>
      </c>
    </row>
    <row r="2537" spans="1:61" x14ac:dyDescent="0.35">
      <c r="A2537">
        <v>2536</v>
      </c>
      <c r="B2537" t="s">
        <v>360</v>
      </c>
      <c r="C2537" t="s">
        <v>9149</v>
      </c>
      <c r="D2537" s="15" t="s">
        <v>2786</v>
      </c>
      <c r="E2537" s="12" t="s">
        <v>93</v>
      </c>
      <c r="G2537" s="12" t="s">
        <v>2567</v>
      </c>
      <c r="H2537" s="12" t="s">
        <v>2414</v>
      </c>
      <c r="I2537" s="12" t="s">
        <v>92</v>
      </c>
      <c r="J2537" s="12" t="s">
        <v>2401</v>
      </c>
      <c r="K2537" s="12" t="s">
        <v>5619</v>
      </c>
      <c r="N2537" s="16" t="s">
        <v>206</v>
      </c>
      <c r="O2537" s="16" t="s">
        <v>2743</v>
      </c>
      <c r="P2537" s="12" t="s">
        <v>131</v>
      </c>
      <c r="Q2537" s="16">
        <v>2023</v>
      </c>
      <c r="R2537" s="16">
        <v>3.49</v>
      </c>
      <c r="T2537" s="16">
        <v>0</v>
      </c>
      <c r="V2537" s="12" t="s">
        <v>204</v>
      </c>
      <c r="W2537" s="12" t="s">
        <v>204</v>
      </c>
      <c r="X2537" s="16">
        <v>1</v>
      </c>
      <c r="Y2537" s="16">
        <v>3</v>
      </c>
      <c r="Z2537" s="16">
        <v>3.49</v>
      </c>
      <c r="AA2537" s="16">
        <f t="shared" si="540"/>
        <v>418.8</v>
      </c>
      <c r="AB2537" s="16" t="s">
        <v>2404</v>
      </c>
      <c r="AC2537" s="16" t="s">
        <v>2416</v>
      </c>
      <c r="AD2537" s="16">
        <f t="shared" si="524"/>
        <v>146580</v>
      </c>
      <c r="AE2537" s="16">
        <f t="shared" si="525"/>
        <v>1221.5</v>
      </c>
      <c r="AF2537" s="16">
        <f t="shared" si="526"/>
        <v>458062.5</v>
      </c>
      <c r="AG2537" s="16">
        <f t="shared" si="527"/>
        <v>349</v>
      </c>
      <c r="AH2537" s="12">
        <f t="shared" si="528"/>
        <v>0</v>
      </c>
      <c r="AI2537" s="16">
        <f t="shared" si="529"/>
        <v>24.43</v>
      </c>
      <c r="AJ2537" s="16">
        <f t="shared" si="530"/>
        <v>84283.5</v>
      </c>
      <c r="AK2537" s="16">
        <f t="shared" si="531"/>
        <v>1745</v>
      </c>
      <c r="AL2537" s="16">
        <f t="shared" si="532"/>
        <v>17450</v>
      </c>
      <c r="AM2537" s="16">
        <f t="shared" si="533"/>
        <v>247790.00000000003</v>
      </c>
      <c r="AN2537" s="16">
        <f t="shared" si="534"/>
        <v>954166</v>
      </c>
      <c r="AO2537" s="12" t="s">
        <v>1486</v>
      </c>
      <c r="AP2537" s="16">
        <v>3.49</v>
      </c>
      <c r="AQ2537" s="16" t="s">
        <v>204</v>
      </c>
      <c r="AS2537" s="16" t="s">
        <v>2422</v>
      </c>
      <c r="AT2537" s="16" t="s">
        <v>2418</v>
      </c>
      <c r="AU2537" t="s">
        <v>2384</v>
      </c>
      <c r="AV2537" s="15" t="s">
        <v>2635</v>
      </c>
      <c r="AW2537" s="16" t="s">
        <v>2386</v>
      </c>
      <c r="AX2537" s="16" t="s">
        <v>204</v>
      </c>
      <c r="AY2537" s="16" t="s">
        <v>207</v>
      </c>
      <c r="AZ2537" s="16" t="s">
        <v>207</v>
      </c>
      <c r="BA2537" s="16" t="s">
        <v>207</v>
      </c>
      <c r="BB2537" s="16" t="s">
        <v>207</v>
      </c>
      <c r="BC2537" s="16">
        <v>3.49</v>
      </c>
      <c r="BD2537" s="16">
        <f t="shared" si="535"/>
        <v>12.215</v>
      </c>
      <c r="BE2537" s="16">
        <f t="shared" si="536"/>
        <v>5963.5375000000004</v>
      </c>
      <c r="BG2537" s="16">
        <f t="shared" si="537"/>
        <v>4188</v>
      </c>
      <c r="BH2537" s="16">
        <f t="shared" si="538"/>
        <v>2233.6000000000004</v>
      </c>
      <c r="BI2537" s="16">
        <f t="shared" si="539"/>
        <v>27.920000000000005</v>
      </c>
    </row>
    <row r="2538" spans="1:61" x14ac:dyDescent="0.35">
      <c r="A2538">
        <v>2537</v>
      </c>
      <c r="B2538" t="s">
        <v>360</v>
      </c>
      <c r="C2538" t="s">
        <v>9150</v>
      </c>
      <c r="D2538" s="15" t="s">
        <v>2787</v>
      </c>
      <c r="E2538" s="12" t="s">
        <v>98</v>
      </c>
      <c r="G2538" s="12" t="s">
        <v>2567</v>
      </c>
      <c r="H2538" s="12" t="s">
        <v>2414</v>
      </c>
      <c r="I2538" s="12" t="s">
        <v>92</v>
      </c>
      <c r="J2538" s="12" t="s">
        <v>2401</v>
      </c>
      <c r="K2538" s="12" t="s">
        <v>5619</v>
      </c>
      <c r="N2538" s="16" t="s">
        <v>206</v>
      </c>
      <c r="O2538" s="16" t="s">
        <v>2743</v>
      </c>
      <c r="P2538" s="12" t="s">
        <v>131</v>
      </c>
      <c r="Q2538" s="16">
        <v>2023</v>
      </c>
      <c r="R2538" s="16">
        <v>1.95</v>
      </c>
      <c r="T2538" s="16">
        <v>0</v>
      </c>
      <c r="V2538" s="12" t="s">
        <v>204</v>
      </c>
      <c r="W2538" s="12" t="s">
        <v>204</v>
      </c>
      <c r="X2538" s="16">
        <v>1</v>
      </c>
      <c r="Y2538" s="16">
        <v>8</v>
      </c>
      <c r="Z2538" s="16">
        <v>1.95</v>
      </c>
      <c r="AA2538" s="16">
        <f t="shared" si="540"/>
        <v>234</v>
      </c>
      <c r="AB2538" s="16" t="s">
        <v>2404</v>
      </c>
      <c r="AC2538" s="16" t="s">
        <v>2416</v>
      </c>
      <c r="AD2538" s="16">
        <f t="shared" si="524"/>
        <v>81900</v>
      </c>
      <c r="AE2538" s="16">
        <f t="shared" si="525"/>
        <v>682.5</v>
      </c>
      <c r="AF2538" s="16">
        <f t="shared" si="526"/>
        <v>255937.5</v>
      </c>
      <c r="AG2538" s="16">
        <f t="shared" si="527"/>
        <v>195</v>
      </c>
      <c r="AH2538" s="12">
        <f t="shared" si="528"/>
        <v>0</v>
      </c>
      <c r="AI2538" s="16">
        <f t="shared" si="529"/>
        <v>13.65</v>
      </c>
      <c r="AJ2538" s="16">
        <f t="shared" si="530"/>
        <v>47092.5</v>
      </c>
      <c r="AK2538" s="16">
        <f t="shared" si="531"/>
        <v>975</v>
      </c>
      <c r="AL2538" s="16">
        <f t="shared" si="532"/>
        <v>9750</v>
      </c>
      <c r="AM2538" s="16">
        <f t="shared" si="533"/>
        <v>138450</v>
      </c>
      <c r="AN2538" s="16">
        <f t="shared" si="534"/>
        <v>533130</v>
      </c>
      <c r="AO2538" s="12" t="s">
        <v>1486</v>
      </c>
      <c r="AP2538" s="16">
        <v>1.95</v>
      </c>
      <c r="AQ2538" s="16" t="s">
        <v>204</v>
      </c>
      <c r="AS2538" s="16" t="s">
        <v>2422</v>
      </c>
      <c r="AT2538" s="16" t="s">
        <v>2418</v>
      </c>
      <c r="AU2538" t="s">
        <v>2384</v>
      </c>
      <c r="AV2538" s="15" t="s">
        <v>2635</v>
      </c>
      <c r="AW2538" s="16" t="s">
        <v>2386</v>
      </c>
      <c r="AX2538" s="16" t="s">
        <v>204</v>
      </c>
      <c r="AY2538" s="16" t="s">
        <v>207</v>
      </c>
      <c r="AZ2538" s="16" t="s">
        <v>207</v>
      </c>
      <c r="BA2538" s="16" t="s">
        <v>207</v>
      </c>
      <c r="BB2538" s="16" t="s">
        <v>207</v>
      </c>
      <c r="BC2538" s="16">
        <v>1.95</v>
      </c>
      <c r="BD2538" s="16">
        <f t="shared" si="535"/>
        <v>6.8250000000000002</v>
      </c>
      <c r="BE2538" s="16">
        <f t="shared" si="536"/>
        <v>3332.0625</v>
      </c>
      <c r="BG2538" s="16">
        <f t="shared" si="537"/>
        <v>2340</v>
      </c>
      <c r="BH2538" s="16">
        <f t="shared" si="538"/>
        <v>1248</v>
      </c>
      <c r="BI2538" s="16">
        <f t="shared" si="539"/>
        <v>15.6</v>
      </c>
    </row>
    <row r="2539" spans="1:61" x14ac:dyDescent="0.35">
      <c r="A2539">
        <v>2538</v>
      </c>
      <c r="B2539" t="s">
        <v>360</v>
      </c>
      <c r="C2539" t="s">
        <v>9151</v>
      </c>
      <c r="D2539" s="15" t="s">
        <v>2788</v>
      </c>
      <c r="E2539" s="12" t="s">
        <v>93</v>
      </c>
      <c r="G2539" s="12" t="s">
        <v>2567</v>
      </c>
      <c r="H2539" s="12" t="s">
        <v>2414</v>
      </c>
      <c r="I2539" s="12" t="s">
        <v>92</v>
      </c>
      <c r="J2539" s="12" t="s">
        <v>2401</v>
      </c>
      <c r="K2539" s="12" t="s">
        <v>5619</v>
      </c>
      <c r="N2539" s="16" t="s">
        <v>206</v>
      </c>
      <c r="O2539" s="16" t="s">
        <v>2743</v>
      </c>
      <c r="P2539" s="12" t="s">
        <v>131</v>
      </c>
      <c r="Q2539" s="16">
        <v>2023</v>
      </c>
      <c r="R2539" s="16">
        <v>1.96</v>
      </c>
      <c r="T2539" s="16">
        <v>0</v>
      </c>
      <c r="V2539" s="12" t="s">
        <v>204</v>
      </c>
      <c r="W2539" s="12" t="s">
        <v>204</v>
      </c>
      <c r="X2539" s="16">
        <v>1</v>
      </c>
      <c r="Y2539" s="16">
        <v>3</v>
      </c>
      <c r="Z2539" s="16">
        <v>1.96</v>
      </c>
      <c r="AA2539" s="16">
        <f t="shared" si="540"/>
        <v>235.2</v>
      </c>
      <c r="AB2539" s="16" t="s">
        <v>2404</v>
      </c>
      <c r="AC2539" s="16" t="s">
        <v>2416</v>
      </c>
      <c r="AD2539" s="16">
        <f t="shared" si="524"/>
        <v>82320</v>
      </c>
      <c r="AE2539" s="16">
        <f t="shared" si="525"/>
        <v>686</v>
      </c>
      <c r="AF2539" s="16">
        <f t="shared" si="526"/>
        <v>257250</v>
      </c>
      <c r="AG2539" s="16">
        <f t="shared" si="527"/>
        <v>196</v>
      </c>
      <c r="AH2539" s="12">
        <f t="shared" si="528"/>
        <v>0</v>
      </c>
      <c r="AI2539" s="16">
        <f t="shared" si="529"/>
        <v>13.719999999999999</v>
      </c>
      <c r="AJ2539" s="16">
        <f t="shared" si="530"/>
        <v>47333.999999999993</v>
      </c>
      <c r="AK2539" s="16">
        <f t="shared" si="531"/>
        <v>980</v>
      </c>
      <c r="AL2539" s="16">
        <f t="shared" si="532"/>
        <v>9800</v>
      </c>
      <c r="AM2539" s="16">
        <f t="shared" si="533"/>
        <v>139160</v>
      </c>
      <c r="AN2539" s="16">
        <f t="shared" si="534"/>
        <v>535864</v>
      </c>
      <c r="AO2539" s="12" t="s">
        <v>1486</v>
      </c>
      <c r="AP2539" s="16">
        <v>1.96</v>
      </c>
      <c r="AQ2539" s="16" t="s">
        <v>204</v>
      </c>
      <c r="AS2539" s="16" t="s">
        <v>2422</v>
      </c>
      <c r="AT2539" s="16" t="s">
        <v>2418</v>
      </c>
      <c r="AU2539" t="s">
        <v>2384</v>
      </c>
      <c r="AV2539" s="15" t="s">
        <v>2635</v>
      </c>
      <c r="AW2539" s="16" t="s">
        <v>2386</v>
      </c>
      <c r="AX2539" s="16" t="s">
        <v>204</v>
      </c>
      <c r="AY2539" s="16" t="s">
        <v>207</v>
      </c>
      <c r="AZ2539" s="16" t="s">
        <v>207</v>
      </c>
      <c r="BA2539" s="16" t="s">
        <v>207</v>
      </c>
      <c r="BB2539" s="16" t="s">
        <v>207</v>
      </c>
      <c r="BC2539" s="16">
        <v>1.96</v>
      </c>
      <c r="BD2539" s="16">
        <f t="shared" si="535"/>
        <v>6.8599999999999994</v>
      </c>
      <c r="BE2539" s="16">
        <f t="shared" si="536"/>
        <v>3349.15</v>
      </c>
      <c r="BG2539" s="16">
        <f t="shared" si="537"/>
        <v>2352</v>
      </c>
      <c r="BH2539" s="16">
        <f t="shared" si="538"/>
        <v>1254.4000000000001</v>
      </c>
      <c r="BI2539" s="16">
        <f t="shared" si="539"/>
        <v>15.680000000000001</v>
      </c>
    </row>
    <row r="2540" spans="1:61" x14ac:dyDescent="0.35">
      <c r="A2540">
        <v>2539</v>
      </c>
      <c r="B2540" t="s">
        <v>360</v>
      </c>
      <c r="C2540" t="s">
        <v>9152</v>
      </c>
      <c r="D2540" s="15" t="s">
        <v>2789</v>
      </c>
      <c r="E2540" s="12" t="s">
        <v>93</v>
      </c>
      <c r="G2540" s="12" t="s">
        <v>2567</v>
      </c>
      <c r="H2540" s="12" t="s">
        <v>2414</v>
      </c>
      <c r="I2540" s="12" t="s">
        <v>92</v>
      </c>
      <c r="J2540" s="12" t="s">
        <v>2401</v>
      </c>
      <c r="K2540" s="12" t="s">
        <v>5619</v>
      </c>
      <c r="N2540" s="16" t="s">
        <v>206</v>
      </c>
      <c r="O2540" s="16" t="s">
        <v>2743</v>
      </c>
      <c r="P2540" s="12" t="s">
        <v>131</v>
      </c>
      <c r="Q2540" s="16">
        <v>2023</v>
      </c>
      <c r="R2540" s="16">
        <v>2.13</v>
      </c>
      <c r="T2540" s="16">
        <v>0</v>
      </c>
      <c r="V2540" s="12" t="s">
        <v>204</v>
      </c>
      <c r="W2540" s="12" t="s">
        <v>204</v>
      </c>
      <c r="X2540" s="16">
        <v>1</v>
      </c>
      <c r="Y2540" s="16">
        <v>2</v>
      </c>
      <c r="Z2540" s="16">
        <v>2.13</v>
      </c>
      <c r="AA2540" s="16">
        <f t="shared" si="540"/>
        <v>255.6</v>
      </c>
      <c r="AB2540" s="16" t="s">
        <v>2404</v>
      </c>
      <c r="AC2540" s="16" t="s">
        <v>2416</v>
      </c>
      <c r="AD2540" s="16">
        <f t="shared" si="524"/>
        <v>89460</v>
      </c>
      <c r="AE2540" s="16">
        <f t="shared" si="525"/>
        <v>745.5</v>
      </c>
      <c r="AF2540" s="16">
        <f t="shared" si="526"/>
        <v>279562.5</v>
      </c>
      <c r="AG2540" s="16">
        <f t="shared" si="527"/>
        <v>213</v>
      </c>
      <c r="AH2540" s="12">
        <f t="shared" si="528"/>
        <v>0</v>
      </c>
      <c r="AI2540" s="16">
        <f t="shared" si="529"/>
        <v>14.91</v>
      </c>
      <c r="AJ2540" s="16">
        <f t="shared" si="530"/>
        <v>51439.5</v>
      </c>
      <c r="AK2540" s="16">
        <f t="shared" si="531"/>
        <v>1065</v>
      </c>
      <c r="AL2540" s="16">
        <f t="shared" si="532"/>
        <v>10650</v>
      </c>
      <c r="AM2540" s="16">
        <f t="shared" si="533"/>
        <v>151230</v>
      </c>
      <c r="AN2540" s="16">
        <f t="shared" si="534"/>
        <v>582342</v>
      </c>
      <c r="AO2540" s="12" t="s">
        <v>1486</v>
      </c>
      <c r="AP2540" s="16">
        <v>2.13</v>
      </c>
      <c r="AQ2540" s="16" t="s">
        <v>204</v>
      </c>
      <c r="AS2540" s="16" t="s">
        <v>2422</v>
      </c>
      <c r="AT2540" s="16" t="s">
        <v>2418</v>
      </c>
      <c r="AU2540" t="s">
        <v>2384</v>
      </c>
      <c r="AV2540" s="15" t="s">
        <v>2635</v>
      </c>
      <c r="AW2540" s="16" t="s">
        <v>2386</v>
      </c>
      <c r="AX2540" s="16" t="s">
        <v>204</v>
      </c>
      <c r="AY2540" s="16" t="s">
        <v>207</v>
      </c>
      <c r="AZ2540" s="16" t="s">
        <v>207</v>
      </c>
      <c r="BA2540" s="16" t="s">
        <v>207</v>
      </c>
      <c r="BB2540" s="16" t="s">
        <v>207</v>
      </c>
      <c r="BC2540" s="16">
        <v>2.13</v>
      </c>
      <c r="BD2540" s="16">
        <f t="shared" si="535"/>
        <v>7.4550000000000001</v>
      </c>
      <c r="BE2540" s="16">
        <f t="shared" si="536"/>
        <v>3639.6374999999998</v>
      </c>
      <c r="BG2540" s="16">
        <f t="shared" si="537"/>
        <v>2556</v>
      </c>
      <c r="BH2540" s="16">
        <f t="shared" si="538"/>
        <v>1363.1999999999998</v>
      </c>
      <c r="BI2540" s="16">
        <f t="shared" si="539"/>
        <v>17.04</v>
      </c>
    </row>
    <row r="2541" spans="1:61" x14ac:dyDescent="0.35">
      <c r="A2541">
        <v>2540</v>
      </c>
      <c r="B2541" t="s">
        <v>360</v>
      </c>
      <c r="C2541" t="s">
        <v>9153</v>
      </c>
      <c r="D2541" s="15" t="s">
        <v>2790</v>
      </c>
      <c r="E2541" s="12" t="s">
        <v>98</v>
      </c>
      <c r="G2541" s="12" t="s">
        <v>2567</v>
      </c>
      <c r="H2541" s="12" t="s">
        <v>2414</v>
      </c>
      <c r="I2541" s="12" t="s">
        <v>92</v>
      </c>
      <c r="J2541" s="12" t="s">
        <v>2401</v>
      </c>
      <c r="K2541" s="12" t="s">
        <v>5619</v>
      </c>
      <c r="N2541" s="16" t="s">
        <v>206</v>
      </c>
      <c r="O2541" s="16" t="s">
        <v>2743</v>
      </c>
      <c r="P2541" s="12" t="s">
        <v>131</v>
      </c>
      <c r="Q2541" s="16">
        <v>2023</v>
      </c>
      <c r="R2541" s="16">
        <v>2.0499999999999998</v>
      </c>
      <c r="T2541" s="16">
        <v>0</v>
      </c>
      <c r="V2541" s="12" t="s">
        <v>204</v>
      </c>
      <c r="W2541" s="12" t="s">
        <v>204</v>
      </c>
      <c r="X2541" s="16">
        <v>1</v>
      </c>
      <c r="Y2541" s="16">
        <v>4</v>
      </c>
      <c r="Z2541" s="16">
        <v>2.0499999999999998</v>
      </c>
      <c r="AA2541" s="16">
        <f t="shared" si="540"/>
        <v>245.99999999999997</v>
      </c>
      <c r="AB2541" s="16" t="s">
        <v>2404</v>
      </c>
      <c r="AC2541" s="16" t="s">
        <v>2416</v>
      </c>
      <c r="AD2541" s="16">
        <f t="shared" si="524"/>
        <v>86099.999999999985</v>
      </c>
      <c r="AE2541" s="16">
        <f t="shared" si="525"/>
        <v>717.49999999999989</v>
      </c>
      <c r="AF2541" s="16">
        <f t="shared" si="526"/>
        <v>269062.49999999994</v>
      </c>
      <c r="AG2541" s="16">
        <f t="shared" si="527"/>
        <v>204.99999999999997</v>
      </c>
      <c r="AH2541" s="12">
        <f t="shared" si="528"/>
        <v>0</v>
      </c>
      <c r="AI2541" s="16">
        <f t="shared" si="529"/>
        <v>14.349999999999998</v>
      </c>
      <c r="AJ2541" s="16">
        <f t="shared" si="530"/>
        <v>49507.499999999993</v>
      </c>
      <c r="AK2541" s="16">
        <f t="shared" si="531"/>
        <v>1025</v>
      </c>
      <c r="AL2541" s="16">
        <f t="shared" si="532"/>
        <v>10250</v>
      </c>
      <c r="AM2541" s="16">
        <f t="shared" si="533"/>
        <v>145550</v>
      </c>
      <c r="AN2541" s="16">
        <f t="shared" si="534"/>
        <v>560469.99999999988</v>
      </c>
      <c r="AO2541" s="12" t="s">
        <v>1486</v>
      </c>
      <c r="AP2541" s="16">
        <v>2.0499999999999998</v>
      </c>
      <c r="AQ2541" s="16" t="s">
        <v>204</v>
      </c>
      <c r="AS2541" s="16" t="s">
        <v>2422</v>
      </c>
      <c r="AT2541" s="16" t="s">
        <v>2418</v>
      </c>
      <c r="AU2541" t="s">
        <v>2384</v>
      </c>
      <c r="AV2541" s="15" t="s">
        <v>2635</v>
      </c>
      <c r="AW2541" s="16" t="s">
        <v>2386</v>
      </c>
      <c r="AX2541" s="16" t="s">
        <v>204</v>
      </c>
      <c r="AY2541" s="16" t="s">
        <v>207</v>
      </c>
      <c r="AZ2541" s="16" t="s">
        <v>207</v>
      </c>
      <c r="BA2541" s="16" t="s">
        <v>207</v>
      </c>
      <c r="BB2541" s="16" t="s">
        <v>207</v>
      </c>
      <c r="BC2541" s="16">
        <v>2.0499999999999998</v>
      </c>
      <c r="BD2541" s="16">
        <f t="shared" si="535"/>
        <v>7.1749999999999989</v>
      </c>
      <c r="BE2541" s="16">
        <f t="shared" si="536"/>
        <v>3502.9374999999991</v>
      </c>
      <c r="BG2541" s="16">
        <f t="shared" si="537"/>
        <v>2460</v>
      </c>
      <c r="BH2541" s="16">
        <f t="shared" si="538"/>
        <v>1312</v>
      </c>
      <c r="BI2541" s="16">
        <f t="shared" si="539"/>
        <v>16.399999999999999</v>
      </c>
    </row>
    <row r="2542" spans="1:61" x14ac:dyDescent="0.35">
      <c r="A2542">
        <v>2541</v>
      </c>
      <c r="B2542" t="s">
        <v>360</v>
      </c>
      <c r="C2542" t="s">
        <v>9154</v>
      </c>
      <c r="D2542" s="15" t="s">
        <v>2791</v>
      </c>
      <c r="E2542" s="12" t="s">
        <v>98</v>
      </c>
      <c r="G2542" s="12" t="s">
        <v>2567</v>
      </c>
      <c r="H2542" s="12" t="s">
        <v>2414</v>
      </c>
      <c r="I2542" s="12" t="s">
        <v>92</v>
      </c>
      <c r="J2542" s="12" t="s">
        <v>2401</v>
      </c>
      <c r="K2542" s="12" t="s">
        <v>5619</v>
      </c>
      <c r="N2542" s="16" t="s">
        <v>206</v>
      </c>
      <c r="O2542" s="16" t="s">
        <v>2743</v>
      </c>
      <c r="P2542" s="12" t="s">
        <v>131</v>
      </c>
      <c r="Q2542" s="16">
        <v>2023</v>
      </c>
      <c r="R2542" s="16">
        <v>2.0299999999999998</v>
      </c>
      <c r="T2542" s="16">
        <v>0</v>
      </c>
      <c r="V2542" s="12" t="s">
        <v>204</v>
      </c>
      <c r="W2542" s="12" t="s">
        <v>204</v>
      </c>
      <c r="X2542" s="16">
        <v>1</v>
      </c>
      <c r="Y2542" s="16">
        <v>8</v>
      </c>
      <c r="Z2542" s="16">
        <v>2.0299999999999998</v>
      </c>
      <c r="AA2542" s="16">
        <f t="shared" si="540"/>
        <v>243.59999999999997</v>
      </c>
      <c r="AB2542" s="16" t="s">
        <v>2404</v>
      </c>
      <c r="AC2542" s="16" t="s">
        <v>2416</v>
      </c>
      <c r="AD2542" s="16">
        <f t="shared" si="524"/>
        <v>85259.999999999985</v>
      </c>
      <c r="AE2542" s="16">
        <f t="shared" si="525"/>
        <v>710.49999999999989</v>
      </c>
      <c r="AF2542" s="16">
        <f t="shared" si="526"/>
        <v>266437.49999999994</v>
      </c>
      <c r="AG2542" s="16">
        <f t="shared" si="527"/>
        <v>202.99999999999997</v>
      </c>
      <c r="AH2542" s="12">
        <f t="shared" si="528"/>
        <v>0</v>
      </c>
      <c r="AI2542" s="16">
        <f t="shared" si="529"/>
        <v>14.209999999999999</v>
      </c>
      <c r="AJ2542" s="16">
        <f t="shared" si="530"/>
        <v>49024.5</v>
      </c>
      <c r="AK2542" s="16">
        <f t="shared" si="531"/>
        <v>1014.9999999999999</v>
      </c>
      <c r="AL2542" s="16">
        <f t="shared" si="532"/>
        <v>10149.999999999998</v>
      </c>
      <c r="AM2542" s="16">
        <f t="shared" si="533"/>
        <v>144130</v>
      </c>
      <c r="AN2542" s="16">
        <f t="shared" si="534"/>
        <v>555001.99999999988</v>
      </c>
      <c r="AO2542" s="12" t="s">
        <v>1486</v>
      </c>
      <c r="AP2542" s="16">
        <v>2.0299999999999998</v>
      </c>
      <c r="AQ2542" s="16" t="s">
        <v>204</v>
      </c>
      <c r="AS2542" s="16" t="s">
        <v>2422</v>
      </c>
      <c r="AT2542" s="16" t="s">
        <v>2418</v>
      </c>
      <c r="AU2542" t="s">
        <v>2384</v>
      </c>
      <c r="AV2542" s="15" t="s">
        <v>2635</v>
      </c>
      <c r="AW2542" s="16" t="s">
        <v>2386</v>
      </c>
      <c r="AX2542" s="16" t="s">
        <v>204</v>
      </c>
      <c r="AY2542" s="16" t="s">
        <v>207</v>
      </c>
      <c r="AZ2542" s="16" t="s">
        <v>207</v>
      </c>
      <c r="BA2542" s="16" t="s">
        <v>207</v>
      </c>
      <c r="BB2542" s="16" t="s">
        <v>207</v>
      </c>
      <c r="BC2542" s="16">
        <v>2.0299999999999998</v>
      </c>
      <c r="BD2542" s="16">
        <f t="shared" si="535"/>
        <v>7.1049999999999995</v>
      </c>
      <c r="BE2542" s="16">
        <f t="shared" si="536"/>
        <v>3468.7624999999994</v>
      </c>
      <c r="BG2542" s="16">
        <f t="shared" si="537"/>
        <v>2435.9999999999995</v>
      </c>
      <c r="BH2542" s="16">
        <f t="shared" si="538"/>
        <v>1299.1999999999998</v>
      </c>
      <c r="BI2542" s="16">
        <f t="shared" si="539"/>
        <v>16.239999999999998</v>
      </c>
    </row>
    <row r="2543" spans="1:61" x14ac:dyDescent="0.35">
      <c r="A2543">
        <v>2542</v>
      </c>
      <c r="B2543" t="s">
        <v>360</v>
      </c>
      <c r="C2543" t="s">
        <v>9155</v>
      </c>
      <c r="D2543" s="15" t="s">
        <v>2792</v>
      </c>
      <c r="E2543" s="12" t="s">
        <v>98</v>
      </c>
      <c r="G2543" s="12" t="s">
        <v>2567</v>
      </c>
      <c r="H2543" s="12" t="s">
        <v>2414</v>
      </c>
      <c r="I2543" s="12" t="s">
        <v>92</v>
      </c>
      <c r="J2543" s="12" t="s">
        <v>2401</v>
      </c>
      <c r="K2543" s="12" t="s">
        <v>5619</v>
      </c>
      <c r="N2543" s="16" t="s">
        <v>206</v>
      </c>
      <c r="O2543" s="16" t="s">
        <v>2743</v>
      </c>
      <c r="P2543" s="12" t="s">
        <v>131</v>
      </c>
      <c r="Q2543" s="16">
        <v>2023</v>
      </c>
      <c r="R2543" s="16">
        <v>2.1800000000000002</v>
      </c>
      <c r="T2543" s="16">
        <v>0</v>
      </c>
      <c r="V2543" s="12" t="s">
        <v>204</v>
      </c>
      <c r="W2543" s="12" t="s">
        <v>204</v>
      </c>
      <c r="X2543" s="16">
        <v>1</v>
      </c>
      <c r="Y2543" s="16">
        <v>10</v>
      </c>
      <c r="Z2543" s="16">
        <v>2.1800000000000002</v>
      </c>
      <c r="AA2543" s="16">
        <f t="shared" si="540"/>
        <v>261.60000000000002</v>
      </c>
      <c r="AB2543" s="16" t="s">
        <v>2404</v>
      </c>
      <c r="AC2543" s="16" t="s">
        <v>2416</v>
      </c>
      <c r="AD2543" s="16">
        <f t="shared" si="524"/>
        <v>91560.000000000015</v>
      </c>
      <c r="AE2543" s="16">
        <f t="shared" si="525"/>
        <v>763</v>
      </c>
      <c r="AF2543" s="16">
        <f t="shared" si="526"/>
        <v>286125</v>
      </c>
      <c r="AG2543" s="16">
        <f t="shared" si="527"/>
        <v>218.00000000000003</v>
      </c>
      <c r="AH2543" s="12">
        <f t="shared" si="528"/>
        <v>0</v>
      </c>
      <c r="AI2543" s="16">
        <f t="shared" si="529"/>
        <v>15.260000000000002</v>
      </c>
      <c r="AJ2543" s="16">
        <f t="shared" si="530"/>
        <v>52647.000000000007</v>
      </c>
      <c r="AK2543" s="16">
        <f t="shared" si="531"/>
        <v>1090</v>
      </c>
      <c r="AL2543" s="16">
        <f t="shared" si="532"/>
        <v>10900</v>
      </c>
      <c r="AM2543" s="16">
        <f t="shared" si="533"/>
        <v>154780</v>
      </c>
      <c r="AN2543" s="16">
        <f t="shared" si="534"/>
        <v>596012</v>
      </c>
      <c r="AO2543" s="12" t="s">
        <v>1486</v>
      </c>
      <c r="AP2543" s="16">
        <v>2.1800000000000002</v>
      </c>
      <c r="AQ2543" s="16" t="s">
        <v>204</v>
      </c>
      <c r="AS2543" s="16" t="s">
        <v>2422</v>
      </c>
      <c r="AT2543" s="16" t="s">
        <v>2418</v>
      </c>
      <c r="AU2543" t="s">
        <v>2384</v>
      </c>
      <c r="AV2543" s="15" t="s">
        <v>2635</v>
      </c>
      <c r="AW2543" s="16" t="s">
        <v>2386</v>
      </c>
      <c r="AX2543" s="16" t="s">
        <v>204</v>
      </c>
      <c r="AY2543" s="16" t="s">
        <v>207</v>
      </c>
      <c r="AZ2543" s="16" t="s">
        <v>207</v>
      </c>
      <c r="BA2543" s="16" t="s">
        <v>207</v>
      </c>
      <c r="BB2543" s="16" t="s">
        <v>207</v>
      </c>
      <c r="BC2543" s="16">
        <v>2.1800000000000002</v>
      </c>
      <c r="BD2543" s="16">
        <f t="shared" si="535"/>
        <v>7.6300000000000008</v>
      </c>
      <c r="BE2543" s="16">
        <f t="shared" si="536"/>
        <v>3725.0749999999998</v>
      </c>
      <c r="BG2543" s="16">
        <f t="shared" si="537"/>
        <v>2616</v>
      </c>
      <c r="BH2543" s="16">
        <f t="shared" si="538"/>
        <v>1395.2</v>
      </c>
      <c r="BI2543" s="16">
        <f t="shared" si="539"/>
        <v>17.440000000000001</v>
      </c>
    </row>
    <row r="2544" spans="1:61" x14ac:dyDescent="0.35">
      <c r="A2544">
        <v>2543</v>
      </c>
      <c r="B2544" t="s">
        <v>360</v>
      </c>
      <c r="C2544" t="s">
        <v>9156</v>
      </c>
      <c r="D2544" s="15" t="s">
        <v>2793</v>
      </c>
      <c r="E2544" s="12" t="s">
        <v>98</v>
      </c>
      <c r="G2544" s="12" t="s">
        <v>2567</v>
      </c>
      <c r="H2544" s="12" t="s">
        <v>2414</v>
      </c>
      <c r="I2544" s="12" t="s">
        <v>92</v>
      </c>
      <c r="J2544" s="12" t="s">
        <v>2401</v>
      </c>
      <c r="K2544" s="12" t="s">
        <v>5619</v>
      </c>
      <c r="N2544" s="16" t="s">
        <v>206</v>
      </c>
      <c r="O2544" s="16" t="s">
        <v>2743</v>
      </c>
      <c r="P2544" s="12" t="s">
        <v>131</v>
      </c>
      <c r="Q2544" s="16">
        <v>2023</v>
      </c>
      <c r="R2544" s="16">
        <v>0.78</v>
      </c>
      <c r="T2544" s="16">
        <v>0</v>
      </c>
      <c r="V2544" s="12" t="s">
        <v>204</v>
      </c>
      <c r="W2544" s="12" t="s">
        <v>204</v>
      </c>
      <c r="X2544" s="16">
        <v>1</v>
      </c>
      <c r="Y2544" s="16">
        <v>6</v>
      </c>
      <c r="Z2544" s="16">
        <v>0.78</v>
      </c>
      <c r="AA2544" s="16">
        <f t="shared" si="540"/>
        <v>93.600000000000009</v>
      </c>
      <c r="AB2544" s="16" t="s">
        <v>2404</v>
      </c>
      <c r="AC2544" s="16" t="s">
        <v>2416</v>
      </c>
      <c r="AD2544" s="16">
        <f t="shared" si="524"/>
        <v>32760.000000000004</v>
      </c>
      <c r="AE2544" s="16">
        <f t="shared" si="525"/>
        <v>273</v>
      </c>
      <c r="AF2544" s="16">
        <f t="shared" si="526"/>
        <v>102375</v>
      </c>
      <c r="AG2544" s="16">
        <f t="shared" si="527"/>
        <v>78</v>
      </c>
      <c r="AH2544" s="12">
        <f t="shared" si="528"/>
        <v>0</v>
      </c>
      <c r="AI2544" s="16">
        <f t="shared" si="529"/>
        <v>5.46</v>
      </c>
      <c r="AJ2544" s="16">
        <f t="shared" si="530"/>
        <v>18837</v>
      </c>
      <c r="AK2544" s="16">
        <f t="shared" si="531"/>
        <v>390</v>
      </c>
      <c r="AL2544" s="16">
        <f t="shared" si="532"/>
        <v>3900</v>
      </c>
      <c r="AM2544" s="16">
        <f t="shared" si="533"/>
        <v>55380</v>
      </c>
      <c r="AN2544" s="16">
        <f t="shared" si="534"/>
        <v>213252</v>
      </c>
      <c r="AO2544" s="12" t="s">
        <v>1486</v>
      </c>
      <c r="AP2544" s="16">
        <v>0.78</v>
      </c>
      <c r="AQ2544" s="16" t="s">
        <v>204</v>
      </c>
      <c r="AS2544" s="16" t="s">
        <v>2422</v>
      </c>
      <c r="AT2544" s="16" t="s">
        <v>2418</v>
      </c>
      <c r="AU2544" t="s">
        <v>2384</v>
      </c>
      <c r="AV2544" s="15" t="s">
        <v>2635</v>
      </c>
      <c r="AW2544" s="16" t="s">
        <v>2386</v>
      </c>
      <c r="AX2544" s="16" t="s">
        <v>204</v>
      </c>
      <c r="AY2544" s="16" t="s">
        <v>207</v>
      </c>
      <c r="AZ2544" s="16" t="s">
        <v>207</v>
      </c>
      <c r="BA2544" s="16" t="s">
        <v>207</v>
      </c>
      <c r="BB2544" s="16" t="s">
        <v>207</v>
      </c>
      <c r="BC2544" s="16">
        <v>0.78</v>
      </c>
      <c r="BD2544" s="16">
        <f t="shared" si="535"/>
        <v>2.73</v>
      </c>
      <c r="BE2544" s="16">
        <f t="shared" si="536"/>
        <v>1332.825</v>
      </c>
      <c r="BG2544" s="16">
        <f t="shared" si="537"/>
        <v>936</v>
      </c>
      <c r="BH2544" s="16">
        <f t="shared" si="538"/>
        <v>499.20000000000005</v>
      </c>
      <c r="BI2544" s="16">
        <f t="shared" si="539"/>
        <v>6.24</v>
      </c>
    </row>
    <row r="2545" spans="1:61" x14ac:dyDescent="0.35">
      <c r="A2545">
        <v>2544</v>
      </c>
      <c r="B2545" t="s">
        <v>360</v>
      </c>
      <c r="C2545" t="s">
        <v>9157</v>
      </c>
      <c r="D2545" s="15" t="s">
        <v>2794</v>
      </c>
      <c r="E2545" s="12" t="s">
        <v>98</v>
      </c>
      <c r="G2545" s="12" t="s">
        <v>2567</v>
      </c>
      <c r="H2545" s="12" t="s">
        <v>2414</v>
      </c>
      <c r="I2545" s="12" t="s">
        <v>92</v>
      </c>
      <c r="J2545" s="12" t="s">
        <v>2401</v>
      </c>
      <c r="K2545" s="12" t="s">
        <v>5619</v>
      </c>
      <c r="N2545" s="16" t="s">
        <v>206</v>
      </c>
      <c r="O2545" s="16" t="s">
        <v>2743</v>
      </c>
      <c r="P2545" s="12" t="s">
        <v>131</v>
      </c>
      <c r="Q2545" s="16">
        <v>2023</v>
      </c>
      <c r="R2545" s="16">
        <v>1.24</v>
      </c>
      <c r="T2545" s="16">
        <v>0</v>
      </c>
      <c r="V2545" s="12" t="s">
        <v>204</v>
      </c>
      <c r="W2545" s="12" t="s">
        <v>204</v>
      </c>
      <c r="X2545" s="16">
        <v>1</v>
      </c>
      <c r="Y2545" s="16">
        <v>11</v>
      </c>
      <c r="Z2545" s="16">
        <v>1.24</v>
      </c>
      <c r="AA2545" s="16">
        <f t="shared" si="540"/>
        <v>148.80000000000001</v>
      </c>
      <c r="AB2545" s="16" t="s">
        <v>2404</v>
      </c>
      <c r="AC2545" s="16" t="s">
        <v>2416</v>
      </c>
      <c r="AD2545" s="16">
        <f t="shared" si="524"/>
        <v>52080.000000000007</v>
      </c>
      <c r="AE2545" s="16">
        <f t="shared" si="525"/>
        <v>434</v>
      </c>
      <c r="AF2545" s="16">
        <f t="shared" si="526"/>
        <v>162750</v>
      </c>
      <c r="AG2545" s="16">
        <f t="shared" si="527"/>
        <v>124</v>
      </c>
      <c r="AH2545" s="12">
        <f t="shared" si="528"/>
        <v>0</v>
      </c>
      <c r="AI2545" s="16">
        <f t="shared" si="529"/>
        <v>8.68</v>
      </c>
      <c r="AJ2545" s="16">
        <f t="shared" si="530"/>
        <v>29946</v>
      </c>
      <c r="AK2545" s="16">
        <f t="shared" si="531"/>
        <v>620</v>
      </c>
      <c r="AL2545" s="16">
        <f t="shared" si="532"/>
        <v>6200</v>
      </c>
      <c r="AM2545" s="16">
        <f t="shared" si="533"/>
        <v>88040</v>
      </c>
      <c r="AN2545" s="16">
        <f t="shared" si="534"/>
        <v>339016</v>
      </c>
      <c r="AO2545" s="12" t="s">
        <v>1486</v>
      </c>
      <c r="AP2545" s="16">
        <v>1.24</v>
      </c>
      <c r="AQ2545" s="16" t="s">
        <v>204</v>
      </c>
      <c r="AS2545" s="16" t="s">
        <v>2422</v>
      </c>
      <c r="AT2545" s="16" t="s">
        <v>2418</v>
      </c>
      <c r="AU2545" t="s">
        <v>2384</v>
      </c>
      <c r="AV2545" s="15" t="s">
        <v>2635</v>
      </c>
      <c r="AW2545" s="16" t="s">
        <v>2386</v>
      </c>
      <c r="AX2545" s="16" t="s">
        <v>204</v>
      </c>
      <c r="AY2545" s="16" t="s">
        <v>207</v>
      </c>
      <c r="AZ2545" s="16" t="s">
        <v>207</v>
      </c>
      <c r="BA2545" s="16" t="s">
        <v>207</v>
      </c>
      <c r="BB2545" s="16" t="s">
        <v>207</v>
      </c>
      <c r="BC2545" s="16">
        <v>1.24</v>
      </c>
      <c r="BD2545" s="16">
        <f t="shared" si="535"/>
        <v>4.34</v>
      </c>
      <c r="BE2545" s="16">
        <f t="shared" si="536"/>
        <v>2118.85</v>
      </c>
      <c r="BG2545" s="16">
        <f t="shared" si="537"/>
        <v>1488</v>
      </c>
      <c r="BH2545" s="16">
        <f t="shared" si="538"/>
        <v>793.6</v>
      </c>
      <c r="BI2545" s="16">
        <f t="shared" si="539"/>
        <v>9.92</v>
      </c>
    </row>
    <row r="2546" spans="1:61" x14ac:dyDescent="0.35">
      <c r="A2546">
        <v>2545</v>
      </c>
      <c r="B2546" t="s">
        <v>360</v>
      </c>
      <c r="C2546" t="s">
        <v>9158</v>
      </c>
      <c r="D2546" s="15" t="s">
        <v>2795</v>
      </c>
      <c r="E2546" s="12" t="s">
        <v>98</v>
      </c>
      <c r="G2546" s="12" t="s">
        <v>2567</v>
      </c>
      <c r="H2546" s="12" t="s">
        <v>2414</v>
      </c>
      <c r="I2546" s="12" t="s">
        <v>92</v>
      </c>
      <c r="J2546" s="12" t="s">
        <v>2401</v>
      </c>
      <c r="K2546" s="12" t="s">
        <v>5619</v>
      </c>
      <c r="N2546" s="16" t="s">
        <v>205</v>
      </c>
      <c r="O2546" s="16" t="s">
        <v>2743</v>
      </c>
      <c r="P2546" s="12" t="s">
        <v>131</v>
      </c>
      <c r="Q2546" s="16">
        <v>2023</v>
      </c>
      <c r="R2546" s="16">
        <v>1.91</v>
      </c>
      <c r="T2546" s="16">
        <v>0</v>
      </c>
      <c r="V2546" s="12" t="s">
        <v>204</v>
      </c>
      <c r="W2546" s="12" t="s">
        <v>204</v>
      </c>
      <c r="X2546" s="16">
        <v>1</v>
      </c>
      <c r="Y2546" s="16">
        <v>6</v>
      </c>
      <c r="Z2546" s="16">
        <v>1.91</v>
      </c>
      <c r="AA2546" s="16">
        <f t="shared" si="540"/>
        <v>229.2</v>
      </c>
      <c r="AB2546" s="16" t="s">
        <v>2404</v>
      </c>
      <c r="AC2546" s="16" t="s">
        <v>2416</v>
      </c>
      <c r="AD2546" s="16">
        <f t="shared" si="524"/>
        <v>80220</v>
      </c>
      <c r="AE2546" s="16">
        <f t="shared" si="525"/>
        <v>668.5</v>
      </c>
      <c r="AF2546" s="16">
        <f t="shared" si="526"/>
        <v>250687.5</v>
      </c>
      <c r="AG2546" s="16">
        <f t="shared" si="527"/>
        <v>191</v>
      </c>
      <c r="AH2546" s="12">
        <f t="shared" si="528"/>
        <v>0</v>
      </c>
      <c r="AI2546" s="16">
        <f t="shared" si="529"/>
        <v>13.37</v>
      </c>
      <c r="AJ2546" s="16">
        <f t="shared" si="530"/>
        <v>46126.5</v>
      </c>
      <c r="AK2546" s="16">
        <f t="shared" si="531"/>
        <v>955</v>
      </c>
      <c r="AL2546" s="16">
        <f t="shared" si="532"/>
        <v>9550</v>
      </c>
      <c r="AM2546" s="16">
        <f t="shared" si="533"/>
        <v>135610</v>
      </c>
      <c r="AN2546" s="16">
        <f t="shared" si="534"/>
        <v>522194</v>
      </c>
      <c r="AO2546" s="12" t="s">
        <v>1486</v>
      </c>
      <c r="AP2546" s="16">
        <v>1.91</v>
      </c>
      <c r="AQ2546" s="16" t="s">
        <v>204</v>
      </c>
      <c r="AS2546" s="16" t="s">
        <v>2422</v>
      </c>
      <c r="AT2546" s="16" t="s">
        <v>2418</v>
      </c>
      <c r="AU2546" t="s">
        <v>2384</v>
      </c>
      <c r="AV2546" s="15" t="s">
        <v>2635</v>
      </c>
      <c r="AW2546" s="16" t="s">
        <v>2386</v>
      </c>
      <c r="AX2546" s="16" t="s">
        <v>204</v>
      </c>
      <c r="AY2546" s="16" t="s">
        <v>207</v>
      </c>
      <c r="AZ2546" s="16" t="s">
        <v>207</v>
      </c>
      <c r="BA2546" s="16" t="s">
        <v>207</v>
      </c>
      <c r="BB2546" s="16" t="s">
        <v>207</v>
      </c>
      <c r="BC2546" s="16">
        <v>1.91</v>
      </c>
      <c r="BD2546" s="16">
        <f t="shared" si="535"/>
        <v>6.6849999999999996</v>
      </c>
      <c r="BE2546" s="16">
        <f t="shared" si="536"/>
        <v>3263.7125000000001</v>
      </c>
      <c r="BG2546" s="16">
        <f t="shared" si="537"/>
        <v>2292</v>
      </c>
      <c r="BH2546" s="16">
        <f t="shared" si="538"/>
        <v>1222.3999999999999</v>
      </c>
      <c r="BI2546" s="16">
        <f t="shared" si="539"/>
        <v>15.279999999999998</v>
      </c>
    </row>
    <row r="2547" spans="1:61" x14ac:dyDescent="0.35">
      <c r="A2547">
        <v>2546</v>
      </c>
      <c r="B2547" t="s">
        <v>360</v>
      </c>
      <c r="C2547" t="s">
        <v>9159</v>
      </c>
      <c r="D2547" s="15" t="s">
        <v>2796</v>
      </c>
      <c r="E2547" s="12" t="s">
        <v>98</v>
      </c>
      <c r="G2547" s="12" t="s">
        <v>2567</v>
      </c>
      <c r="H2547" s="12" t="s">
        <v>2414</v>
      </c>
      <c r="I2547" s="12" t="s">
        <v>92</v>
      </c>
      <c r="J2547" s="12" t="s">
        <v>2401</v>
      </c>
      <c r="K2547" s="12" t="s">
        <v>5619</v>
      </c>
      <c r="N2547" s="16" t="s">
        <v>206</v>
      </c>
      <c r="O2547" s="16" t="s">
        <v>2743</v>
      </c>
      <c r="P2547" s="12" t="s">
        <v>131</v>
      </c>
      <c r="Q2547" s="16">
        <v>2023</v>
      </c>
      <c r="R2547" s="16">
        <v>1.94</v>
      </c>
      <c r="T2547" s="16">
        <v>0</v>
      </c>
      <c r="V2547" s="12" t="s">
        <v>204</v>
      </c>
      <c r="W2547" s="12" t="s">
        <v>204</v>
      </c>
      <c r="X2547" s="16">
        <v>1</v>
      </c>
      <c r="Y2547" s="16">
        <v>5</v>
      </c>
      <c r="Z2547" s="16">
        <v>1.94</v>
      </c>
      <c r="AA2547" s="16">
        <f t="shared" si="540"/>
        <v>232.79999999999998</v>
      </c>
      <c r="AB2547" s="16" t="s">
        <v>2404</v>
      </c>
      <c r="AC2547" s="16" t="s">
        <v>2416</v>
      </c>
      <c r="AD2547" s="16">
        <f t="shared" si="524"/>
        <v>81480</v>
      </c>
      <c r="AE2547" s="16">
        <f t="shared" si="525"/>
        <v>679</v>
      </c>
      <c r="AF2547" s="16">
        <f t="shared" si="526"/>
        <v>254625</v>
      </c>
      <c r="AG2547" s="16">
        <f t="shared" si="527"/>
        <v>194</v>
      </c>
      <c r="AH2547" s="12">
        <f t="shared" si="528"/>
        <v>0</v>
      </c>
      <c r="AI2547" s="16">
        <f t="shared" si="529"/>
        <v>13.58</v>
      </c>
      <c r="AJ2547" s="16">
        <f t="shared" si="530"/>
        <v>46851</v>
      </c>
      <c r="AK2547" s="16">
        <f t="shared" si="531"/>
        <v>970</v>
      </c>
      <c r="AL2547" s="16">
        <f t="shared" si="532"/>
        <v>9700</v>
      </c>
      <c r="AM2547" s="16">
        <f t="shared" si="533"/>
        <v>137740</v>
      </c>
      <c r="AN2547" s="16">
        <f t="shared" si="534"/>
        <v>530396</v>
      </c>
      <c r="AO2547" s="12" t="s">
        <v>1486</v>
      </c>
      <c r="AP2547" s="16">
        <v>1.94</v>
      </c>
      <c r="AQ2547" s="16" t="s">
        <v>204</v>
      </c>
      <c r="AS2547" s="16" t="s">
        <v>2422</v>
      </c>
      <c r="AT2547" s="16" t="s">
        <v>2418</v>
      </c>
      <c r="AU2547" t="s">
        <v>2384</v>
      </c>
      <c r="AV2547" s="15" t="s">
        <v>2635</v>
      </c>
      <c r="AW2547" s="16" t="s">
        <v>2386</v>
      </c>
      <c r="AX2547" s="16" t="s">
        <v>204</v>
      </c>
      <c r="AY2547" s="16" t="s">
        <v>207</v>
      </c>
      <c r="AZ2547" s="16" t="s">
        <v>207</v>
      </c>
      <c r="BA2547" s="16" t="s">
        <v>207</v>
      </c>
      <c r="BB2547" s="16" t="s">
        <v>207</v>
      </c>
      <c r="BC2547" s="16">
        <v>1.94</v>
      </c>
      <c r="BD2547" s="16">
        <f t="shared" si="535"/>
        <v>6.79</v>
      </c>
      <c r="BE2547" s="16">
        <f t="shared" si="536"/>
        <v>3314.9749999999999</v>
      </c>
      <c r="BG2547" s="16">
        <f t="shared" si="537"/>
        <v>2328</v>
      </c>
      <c r="BH2547" s="16">
        <f t="shared" si="538"/>
        <v>1241.5999999999999</v>
      </c>
      <c r="BI2547" s="16">
        <f t="shared" si="539"/>
        <v>15.52</v>
      </c>
    </row>
    <row r="2548" spans="1:61" x14ac:dyDescent="0.35">
      <c r="A2548">
        <v>2547</v>
      </c>
      <c r="B2548" t="s">
        <v>360</v>
      </c>
      <c r="C2548" t="s">
        <v>9160</v>
      </c>
      <c r="D2548" s="15" t="s">
        <v>2797</v>
      </c>
      <c r="E2548" s="12" t="s">
        <v>93</v>
      </c>
      <c r="G2548" s="12" t="s">
        <v>2567</v>
      </c>
      <c r="H2548" s="12" t="s">
        <v>2414</v>
      </c>
      <c r="I2548" s="12" t="s">
        <v>92</v>
      </c>
      <c r="J2548" s="12" t="s">
        <v>2401</v>
      </c>
      <c r="K2548" s="12" t="s">
        <v>5619</v>
      </c>
      <c r="N2548" s="16" t="s">
        <v>206</v>
      </c>
      <c r="O2548" s="16" t="s">
        <v>2743</v>
      </c>
      <c r="P2548" s="12" t="s">
        <v>131</v>
      </c>
      <c r="Q2548" s="16">
        <v>2023</v>
      </c>
      <c r="R2548" s="16">
        <v>1.64</v>
      </c>
      <c r="T2548" s="16">
        <v>0</v>
      </c>
      <c r="V2548" s="12" t="s">
        <v>204</v>
      </c>
      <c r="W2548" s="12" t="s">
        <v>204</v>
      </c>
      <c r="X2548" s="16">
        <v>1</v>
      </c>
      <c r="Y2548" s="16">
        <v>2</v>
      </c>
      <c r="Z2548" s="16">
        <v>1.64</v>
      </c>
      <c r="AA2548" s="16">
        <f t="shared" si="540"/>
        <v>196.79999999999998</v>
      </c>
      <c r="AB2548" s="16" t="s">
        <v>2404</v>
      </c>
      <c r="AC2548" s="16" t="s">
        <v>2416</v>
      </c>
      <c r="AD2548" s="16">
        <f t="shared" si="524"/>
        <v>68880</v>
      </c>
      <c r="AE2548" s="16">
        <f t="shared" si="525"/>
        <v>574</v>
      </c>
      <c r="AF2548" s="16">
        <f t="shared" si="526"/>
        <v>215250</v>
      </c>
      <c r="AG2548" s="16">
        <f t="shared" si="527"/>
        <v>164</v>
      </c>
      <c r="AH2548" s="12">
        <f t="shared" si="528"/>
        <v>0</v>
      </c>
      <c r="AI2548" s="16">
        <f t="shared" si="529"/>
        <v>11.479999999999999</v>
      </c>
      <c r="AJ2548" s="16">
        <f t="shared" si="530"/>
        <v>39605.999999999993</v>
      </c>
      <c r="AK2548" s="16">
        <f t="shared" si="531"/>
        <v>820</v>
      </c>
      <c r="AL2548" s="16">
        <f t="shared" si="532"/>
        <v>8200</v>
      </c>
      <c r="AM2548" s="16">
        <f t="shared" si="533"/>
        <v>116440</v>
      </c>
      <c r="AN2548" s="16">
        <f t="shared" si="534"/>
        <v>448376</v>
      </c>
      <c r="AO2548" s="12" t="s">
        <v>1486</v>
      </c>
      <c r="AP2548" s="16">
        <v>1.64</v>
      </c>
      <c r="AQ2548" s="16" t="s">
        <v>204</v>
      </c>
      <c r="AS2548" s="16" t="s">
        <v>2422</v>
      </c>
      <c r="AT2548" s="16" t="s">
        <v>2418</v>
      </c>
      <c r="AU2548" t="s">
        <v>2384</v>
      </c>
      <c r="AV2548" s="15" t="s">
        <v>2635</v>
      </c>
      <c r="AW2548" s="16" t="s">
        <v>2386</v>
      </c>
      <c r="AX2548" s="16" t="s">
        <v>204</v>
      </c>
      <c r="AY2548" s="16" t="s">
        <v>207</v>
      </c>
      <c r="AZ2548" s="16" t="s">
        <v>207</v>
      </c>
      <c r="BA2548" s="16" t="s">
        <v>207</v>
      </c>
      <c r="BB2548" s="16" t="s">
        <v>207</v>
      </c>
      <c r="BC2548" s="16">
        <v>1.64</v>
      </c>
      <c r="BD2548" s="16">
        <f t="shared" si="535"/>
        <v>5.7399999999999993</v>
      </c>
      <c r="BE2548" s="16">
        <f t="shared" si="536"/>
        <v>2802.35</v>
      </c>
      <c r="BG2548" s="16">
        <f t="shared" si="537"/>
        <v>1967.9999999999998</v>
      </c>
      <c r="BH2548" s="16">
        <f t="shared" si="538"/>
        <v>1049.5999999999999</v>
      </c>
      <c r="BI2548" s="16">
        <f t="shared" si="539"/>
        <v>13.12</v>
      </c>
    </row>
    <row r="2549" spans="1:61" x14ac:dyDescent="0.35">
      <c r="A2549">
        <v>2548</v>
      </c>
      <c r="B2549" t="s">
        <v>360</v>
      </c>
      <c r="C2549" t="s">
        <v>9161</v>
      </c>
      <c r="D2549" s="15" t="s">
        <v>2798</v>
      </c>
      <c r="E2549" s="12" t="s">
        <v>98</v>
      </c>
      <c r="G2549" s="12" t="s">
        <v>2567</v>
      </c>
      <c r="H2549" s="12" t="s">
        <v>2414</v>
      </c>
      <c r="I2549" s="12" t="s">
        <v>92</v>
      </c>
      <c r="J2549" s="12" t="s">
        <v>2401</v>
      </c>
      <c r="K2549" s="12" t="s">
        <v>5619</v>
      </c>
      <c r="N2549" s="16" t="s">
        <v>206</v>
      </c>
      <c r="O2549" s="16" t="s">
        <v>2743</v>
      </c>
      <c r="P2549" s="12" t="s">
        <v>131</v>
      </c>
      <c r="Q2549" s="16">
        <v>2023</v>
      </c>
      <c r="R2549" s="16">
        <v>0.7</v>
      </c>
      <c r="T2549" s="16">
        <v>0</v>
      </c>
      <c r="V2549" s="12" t="s">
        <v>204</v>
      </c>
      <c r="W2549" s="12" t="s">
        <v>204</v>
      </c>
      <c r="X2549" s="16">
        <v>1</v>
      </c>
      <c r="Y2549" s="16">
        <v>2</v>
      </c>
      <c r="Z2549" s="16">
        <v>0.7</v>
      </c>
      <c r="AA2549" s="16">
        <f t="shared" si="540"/>
        <v>84</v>
      </c>
      <c r="AB2549" s="16" t="s">
        <v>2404</v>
      </c>
      <c r="AC2549" s="16" t="s">
        <v>2416</v>
      </c>
      <c r="AD2549" s="16">
        <f t="shared" si="524"/>
        <v>29400</v>
      </c>
      <c r="AE2549" s="16">
        <f t="shared" si="525"/>
        <v>244.99999999999997</v>
      </c>
      <c r="AF2549" s="16">
        <f t="shared" si="526"/>
        <v>91874.999999999985</v>
      </c>
      <c r="AG2549" s="16">
        <f t="shared" si="527"/>
        <v>70</v>
      </c>
      <c r="AH2549" s="12">
        <f t="shared" si="528"/>
        <v>0</v>
      </c>
      <c r="AI2549" s="16">
        <f t="shared" si="529"/>
        <v>4.8999999999999995</v>
      </c>
      <c r="AJ2549" s="16">
        <f t="shared" si="530"/>
        <v>16904.999999999996</v>
      </c>
      <c r="AK2549" s="16">
        <f t="shared" si="531"/>
        <v>350</v>
      </c>
      <c r="AL2549" s="16">
        <f t="shared" si="532"/>
        <v>3500</v>
      </c>
      <c r="AM2549" s="16">
        <f t="shared" si="533"/>
        <v>49700</v>
      </c>
      <c r="AN2549" s="16">
        <f t="shared" si="534"/>
        <v>191380</v>
      </c>
      <c r="AO2549" s="12" t="s">
        <v>1486</v>
      </c>
      <c r="AP2549" s="16">
        <v>0.7</v>
      </c>
      <c r="AQ2549" s="16" t="s">
        <v>204</v>
      </c>
      <c r="AS2549" s="16" t="s">
        <v>2422</v>
      </c>
      <c r="AT2549" s="16" t="s">
        <v>2418</v>
      </c>
      <c r="AU2549" t="s">
        <v>2384</v>
      </c>
      <c r="AV2549" s="15" t="s">
        <v>2635</v>
      </c>
      <c r="AW2549" s="16" t="s">
        <v>2386</v>
      </c>
      <c r="AX2549" s="16" t="s">
        <v>204</v>
      </c>
      <c r="AY2549" s="16" t="s">
        <v>207</v>
      </c>
      <c r="AZ2549" s="16" t="s">
        <v>207</v>
      </c>
      <c r="BA2549" s="16" t="s">
        <v>207</v>
      </c>
      <c r="BB2549" s="16" t="s">
        <v>207</v>
      </c>
      <c r="BC2549" s="16">
        <v>0.7</v>
      </c>
      <c r="BD2549" s="16">
        <f t="shared" si="535"/>
        <v>2.4499999999999997</v>
      </c>
      <c r="BE2549" s="16">
        <f t="shared" si="536"/>
        <v>1196.125</v>
      </c>
      <c r="BG2549" s="16">
        <f t="shared" si="537"/>
        <v>840</v>
      </c>
      <c r="BH2549" s="16">
        <f t="shared" si="538"/>
        <v>448</v>
      </c>
      <c r="BI2549" s="16">
        <f t="shared" si="539"/>
        <v>5.6</v>
      </c>
    </row>
    <row r="2550" spans="1:61" x14ac:dyDescent="0.35">
      <c r="A2550">
        <v>2549</v>
      </c>
      <c r="B2550" t="s">
        <v>360</v>
      </c>
      <c r="C2550" t="s">
        <v>9162</v>
      </c>
      <c r="D2550" s="15" t="s">
        <v>2799</v>
      </c>
      <c r="E2550" s="12" t="s">
        <v>98</v>
      </c>
      <c r="G2550" s="12" t="s">
        <v>2567</v>
      </c>
      <c r="H2550" s="12" t="s">
        <v>2414</v>
      </c>
      <c r="I2550" s="12" t="s">
        <v>92</v>
      </c>
      <c r="J2550" s="12" t="s">
        <v>2401</v>
      </c>
      <c r="K2550" s="12" t="s">
        <v>5619</v>
      </c>
      <c r="N2550" s="16" t="s">
        <v>206</v>
      </c>
      <c r="O2550" s="16" t="s">
        <v>2743</v>
      </c>
      <c r="P2550" s="12" t="s">
        <v>131</v>
      </c>
      <c r="Q2550" s="16">
        <v>2023</v>
      </c>
      <c r="R2550" s="16">
        <v>1.2</v>
      </c>
      <c r="T2550" s="16">
        <v>0</v>
      </c>
      <c r="V2550" s="12" t="s">
        <v>204</v>
      </c>
      <c r="W2550" s="12" t="s">
        <v>204</v>
      </c>
      <c r="X2550" s="16">
        <v>1</v>
      </c>
      <c r="Y2550" s="16">
        <v>9</v>
      </c>
      <c r="Z2550" s="16">
        <v>1.2</v>
      </c>
      <c r="AA2550" s="16">
        <f t="shared" si="540"/>
        <v>144</v>
      </c>
      <c r="AB2550" s="16" t="s">
        <v>2404</v>
      </c>
      <c r="AC2550" s="16" t="s">
        <v>2416</v>
      </c>
      <c r="AD2550" s="16">
        <f t="shared" si="524"/>
        <v>50400</v>
      </c>
      <c r="AE2550" s="16">
        <f t="shared" si="525"/>
        <v>420</v>
      </c>
      <c r="AF2550" s="16">
        <f t="shared" si="526"/>
        <v>157500</v>
      </c>
      <c r="AG2550" s="16">
        <f t="shared" si="527"/>
        <v>120</v>
      </c>
      <c r="AH2550" s="12">
        <f t="shared" si="528"/>
        <v>0</v>
      </c>
      <c r="AI2550" s="16">
        <f t="shared" si="529"/>
        <v>8.4</v>
      </c>
      <c r="AJ2550" s="16">
        <f t="shared" si="530"/>
        <v>28980</v>
      </c>
      <c r="AK2550" s="16">
        <f t="shared" si="531"/>
        <v>600</v>
      </c>
      <c r="AL2550" s="16">
        <f t="shared" si="532"/>
        <v>6000</v>
      </c>
      <c r="AM2550" s="16">
        <f t="shared" si="533"/>
        <v>85200</v>
      </c>
      <c r="AN2550" s="16">
        <f t="shared" si="534"/>
        <v>328080</v>
      </c>
      <c r="AO2550" s="12" t="s">
        <v>1486</v>
      </c>
      <c r="AP2550" s="16">
        <v>1.2</v>
      </c>
      <c r="AQ2550" s="16" t="s">
        <v>204</v>
      </c>
      <c r="AS2550" s="16" t="s">
        <v>2422</v>
      </c>
      <c r="AT2550" s="16" t="s">
        <v>2418</v>
      </c>
      <c r="AU2550" t="s">
        <v>2384</v>
      </c>
      <c r="AV2550" s="15" t="s">
        <v>2635</v>
      </c>
      <c r="AW2550" s="16" t="s">
        <v>2386</v>
      </c>
      <c r="AX2550" s="16" t="s">
        <v>204</v>
      </c>
      <c r="AY2550" s="16" t="s">
        <v>207</v>
      </c>
      <c r="AZ2550" s="16" t="s">
        <v>207</v>
      </c>
      <c r="BA2550" s="16" t="s">
        <v>207</v>
      </c>
      <c r="BB2550" s="16" t="s">
        <v>207</v>
      </c>
      <c r="BC2550" s="16">
        <v>1.2</v>
      </c>
      <c r="BD2550" s="16">
        <f t="shared" si="535"/>
        <v>4.2</v>
      </c>
      <c r="BE2550" s="16">
        <f t="shared" si="536"/>
        <v>2050.5</v>
      </c>
      <c r="BG2550" s="16">
        <f t="shared" si="537"/>
        <v>1440</v>
      </c>
      <c r="BH2550" s="16">
        <f t="shared" si="538"/>
        <v>768</v>
      </c>
      <c r="BI2550" s="16">
        <f t="shared" si="539"/>
        <v>9.6</v>
      </c>
    </row>
    <row r="2551" spans="1:61" x14ac:dyDescent="0.35">
      <c r="A2551">
        <v>2550</v>
      </c>
      <c r="B2551" t="s">
        <v>360</v>
      </c>
      <c r="C2551" t="s">
        <v>9163</v>
      </c>
      <c r="D2551" s="15" t="s">
        <v>2800</v>
      </c>
      <c r="E2551" s="12" t="s">
        <v>98</v>
      </c>
      <c r="G2551" s="12" t="s">
        <v>2567</v>
      </c>
      <c r="H2551" s="12" t="s">
        <v>2414</v>
      </c>
      <c r="I2551" s="12" t="s">
        <v>92</v>
      </c>
      <c r="J2551" s="12" t="s">
        <v>2401</v>
      </c>
      <c r="K2551" s="12" t="s">
        <v>5619</v>
      </c>
      <c r="N2551" s="16" t="s">
        <v>206</v>
      </c>
      <c r="O2551" s="16" t="s">
        <v>2743</v>
      </c>
      <c r="P2551" s="12" t="s">
        <v>131</v>
      </c>
      <c r="Q2551" s="16">
        <v>2023</v>
      </c>
      <c r="R2551" s="16">
        <v>0.7</v>
      </c>
      <c r="T2551" s="16">
        <v>0</v>
      </c>
      <c r="V2551" s="12" t="s">
        <v>204</v>
      </c>
      <c r="W2551" s="12" t="s">
        <v>204</v>
      </c>
      <c r="X2551" s="16">
        <v>1</v>
      </c>
      <c r="Y2551" s="16">
        <v>5</v>
      </c>
      <c r="Z2551" s="16">
        <v>0.7</v>
      </c>
      <c r="AA2551" s="16">
        <f t="shared" si="540"/>
        <v>84</v>
      </c>
      <c r="AB2551" s="16" t="s">
        <v>2404</v>
      </c>
      <c r="AC2551" s="16" t="s">
        <v>2416</v>
      </c>
      <c r="AD2551" s="16">
        <f t="shared" si="524"/>
        <v>29400</v>
      </c>
      <c r="AE2551" s="16">
        <f t="shared" si="525"/>
        <v>244.99999999999997</v>
      </c>
      <c r="AF2551" s="16">
        <f t="shared" si="526"/>
        <v>91874.999999999985</v>
      </c>
      <c r="AG2551" s="16">
        <f t="shared" si="527"/>
        <v>70</v>
      </c>
      <c r="AH2551" s="12">
        <f t="shared" si="528"/>
        <v>0</v>
      </c>
      <c r="AI2551" s="16">
        <f t="shared" si="529"/>
        <v>4.8999999999999995</v>
      </c>
      <c r="AJ2551" s="16">
        <f t="shared" si="530"/>
        <v>16904.999999999996</v>
      </c>
      <c r="AK2551" s="16">
        <f t="shared" si="531"/>
        <v>350</v>
      </c>
      <c r="AL2551" s="16">
        <f t="shared" si="532"/>
        <v>3500</v>
      </c>
      <c r="AM2551" s="16">
        <f t="shared" si="533"/>
        <v>49700</v>
      </c>
      <c r="AN2551" s="16">
        <f t="shared" si="534"/>
        <v>191380</v>
      </c>
      <c r="AO2551" s="12" t="s">
        <v>1486</v>
      </c>
      <c r="AP2551" s="16">
        <v>0.7</v>
      </c>
      <c r="AQ2551" s="16" t="s">
        <v>204</v>
      </c>
      <c r="AS2551" s="16" t="s">
        <v>2422</v>
      </c>
      <c r="AT2551" s="16" t="s">
        <v>2418</v>
      </c>
      <c r="AU2551" t="s">
        <v>2384</v>
      </c>
      <c r="AV2551" s="15" t="s">
        <v>2635</v>
      </c>
      <c r="AW2551" s="16" t="s">
        <v>2386</v>
      </c>
      <c r="AX2551" s="16" t="s">
        <v>204</v>
      </c>
      <c r="AY2551" s="16" t="s">
        <v>207</v>
      </c>
      <c r="AZ2551" s="16" t="s">
        <v>207</v>
      </c>
      <c r="BA2551" s="16" t="s">
        <v>207</v>
      </c>
      <c r="BB2551" s="16" t="s">
        <v>207</v>
      </c>
      <c r="BC2551" s="16">
        <v>0.7</v>
      </c>
      <c r="BD2551" s="16">
        <f t="shared" si="535"/>
        <v>2.4499999999999997</v>
      </c>
      <c r="BE2551" s="16">
        <f t="shared" si="536"/>
        <v>1196.125</v>
      </c>
      <c r="BG2551" s="16">
        <f t="shared" si="537"/>
        <v>840</v>
      </c>
      <c r="BH2551" s="16">
        <f t="shared" si="538"/>
        <v>448</v>
      </c>
      <c r="BI2551" s="16">
        <f t="shared" si="539"/>
        <v>5.6</v>
      </c>
    </row>
    <row r="2552" spans="1:61" x14ac:dyDescent="0.35">
      <c r="A2552">
        <v>2551</v>
      </c>
      <c r="B2552" t="s">
        <v>360</v>
      </c>
      <c r="C2552" t="s">
        <v>9164</v>
      </c>
      <c r="D2552" s="15" t="s">
        <v>2801</v>
      </c>
      <c r="E2552" s="12" t="s">
        <v>98</v>
      </c>
      <c r="G2552" s="12" t="s">
        <v>2567</v>
      </c>
      <c r="H2552" s="12" t="s">
        <v>2414</v>
      </c>
      <c r="I2552" s="12" t="s">
        <v>92</v>
      </c>
      <c r="J2552" s="12" t="s">
        <v>2401</v>
      </c>
      <c r="K2552" s="12" t="s">
        <v>5619</v>
      </c>
      <c r="N2552" s="16" t="s">
        <v>206</v>
      </c>
      <c r="O2552" s="16" t="s">
        <v>2743</v>
      </c>
      <c r="P2552" s="12" t="s">
        <v>131</v>
      </c>
      <c r="Q2552" s="16">
        <v>2023</v>
      </c>
      <c r="R2552" s="16">
        <v>0.68</v>
      </c>
      <c r="T2552" s="16">
        <v>0</v>
      </c>
      <c r="V2552" s="12" t="s">
        <v>204</v>
      </c>
      <c r="W2552" s="12" t="s">
        <v>204</v>
      </c>
      <c r="X2552" s="16">
        <v>1</v>
      </c>
      <c r="Y2552" s="16">
        <v>11</v>
      </c>
      <c r="Z2552" s="16">
        <v>0.68</v>
      </c>
      <c r="AA2552" s="16">
        <f t="shared" si="540"/>
        <v>81.600000000000009</v>
      </c>
      <c r="AB2552" s="16" t="s">
        <v>2404</v>
      </c>
      <c r="AC2552" s="16" t="s">
        <v>2416</v>
      </c>
      <c r="AD2552" s="16">
        <f t="shared" si="524"/>
        <v>28560.000000000004</v>
      </c>
      <c r="AE2552" s="16">
        <f t="shared" si="525"/>
        <v>238.00000000000003</v>
      </c>
      <c r="AF2552" s="16">
        <f t="shared" si="526"/>
        <v>89250.000000000015</v>
      </c>
      <c r="AG2552" s="16">
        <f t="shared" si="527"/>
        <v>68</v>
      </c>
      <c r="AH2552" s="12">
        <f t="shared" si="528"/>
        <v>0</v>
      </c>
      <c r="AI2552" s="16">
        <f t="shared" si="529"/>
        <v>4.7600000000000007</v>
      </c>
      <c r="AJ2552" s="16">
        <f t="shared" si="530"/>
        <v>16422.000000000004</v>
      </c>
      <c r="AK2552" s="16">
        <f t="shared" si="531"/>
        <v>340</v>
      </c>
      <c r="AL2552" s="16">
        <f t="shared" si="532"/>
        <v>3400.0000000000005</v>
      </c>
      <c r="AM2552" s="16">
        <f t="shared" si="533"/>
        <v>48280</v>
      </c>
      <c r="AN2552" s="16">
        <f t="shared" si="534"/>
        <v>185912</v>
      </c>
      <c r="AO2552" s="12" t="s">
        <v>1486</v>
      </c>
      <c r="AP2552" s="16">
        <v>0.68</v>
      </c>
      <c r="AQ2552" s="16" t="s">
        <v>204</v>
      </c>
      <c r="AS2552" s="16" t="s">
        <v>2422</v>
      </c>
      <c r="AT2552" s="16" t="s">
        <v>2418</v>
      </c>
      <c r="AU2552" t="s">
        <v>2384</v>
      </c>
      <c r="AV2552" s="15" t="s">
        <v>2635</v>
      </c>
      <c r="AW2552" s="16" t="s">
        <v>2386</v>
      </c>
      <c r="AX2552" s="16" t="s">
        <v>204</v>
      </c>
      <c r="AY2552" s="16" t="s">
        <v>207</v>
      </c>
      <c r="AZ2552" s="16" t="s">
        <v>207</v>
      </c>
      <c r="BA2552" s="16" t="s">
        <v>207</v>
      </c>
      <c r="BB2552" s="16" t="s">
        <v>207</v>
      </c>
      <c r="BC2552" s="16">
        <v>0.68</v>
      </c>
      <c r="BD2552" s="16">
        <f t="shared" si="535"/>
        <v>2.3800000000000003</v>
      </c>
      <c r="BE2552" s="16">
        <f t="shared" si="536"/>
        <v>1161.95</v>
      </c>
      <c r="BG2552" s="16">
        <f t="shared" si="537"/>
        <v>816.00000000000011</v>
      </c>
      <c r="BH2552" s="16">
        <f t="shared" si="538"/>
        <v>435.20000000000005</v>
      </c>
      <c r="BI2552" s="16">
        <f t="shared" si="539"/>
        <v>5.44</v>
      </c>
    </row>
    <row r="2553" spans="1:61" x14ac:dyDescent="0.35">
      <c r="A2553">
        <v>2552</v>
      </c>
      <c r="B2553" t="s">
        <v>360</v>
      </c>
      <c r="C2553" t="s">
        <v>9165</v>
      </c>
      <c r="D2553" s="15" t="s">
        <v>2802</v>
      </c>
      <c r="E2553" s="12" t="s">
        <v>93</v>
      </c>
      <c r="G2553" s="12" t="s">
        <v>2567</v>
      </c>
      <c r="H2553" s="12" t="s">
        <v>2414</v>
      </c>
      <c r="I2553" s="12" t="s">
        <v>92</v>
      </c>
      <c r="J2553" s="12" t="s">
        <v>2401</v>
      </c>
      <c r="K2553" s="12" t="s">
        <v>5619</v>
      </c>
      <c r="N2553" s="16" t="s">
        <v>206</v>
      </c>
      <c r="O2553" s="16" t="s">
        <v>2743</v>
      </c>
      <c r="P2553" s="12" t="s">
        <v>131</v>
      </c>
      <c r="Q2553" s="16">
        <v>2023</v>
      </c>
      <c r="R2553" s="16">
        <v>1.62</v>
      </c>
      <c r="T2553" s="16">
        <v>0</v>
      </c>
      <c r="V2553" s="12" t="s">
        <v>204</v>
      </c>
      <c r="W2553" s="12" t="s">
        <v>204</v>
      </c>
      <c r="X2553" s="16">
        <v>1</v>
      </c>
      <c r="Y2553" s="16">
        <v>3</v>
      </c>
      <c r="Z2553" s="16">
        <v>1.62</v>
      </c>
      <c r="AA2553" s="16">
        <f t="shared" si="540"/>
        <v>194.4</v>
      </c>
      <c r="AB2553" s="16" t="s">
        <v>2404</v>
      </c>
      <c r="AC2553" s="16" t="s">
        <v>2416</v>
      </c>
      <c r="AD2553" s="16">
        <f t="shared" si="524"/>
        <v>68040</v>
      </c>
      <c r="AE2553" s="16">
        <f t="shared" si="525"/>
        <v>567</v>
      </c>
      <c r="AF2553" s="16">
        <f t="shared" si="526"/>
        <v>212625</v>
      </c>
      <c r="AG2553" s="16">
        <f t="shared" si="527"/>
        <v>162</v>
      </c>
      <c r="AH2553" s="12">
        <f t="shared" si="528"/>
        <v>0</v>
      </c>
      <c r="AI2553" s="16">
        <f t="shared" si="529"/>
        <v>11.34</v>
      </c>
      <c r="AJ2553" s="16">
        <f t="shared" si="530"/>
        <v>39123</v>
      </c>
      <c r="AK2553" s="16">
        <f t="shared" si="531"/>
        <v>810</v>
      </c>
      <c r="AL2553" s="16">
        <f t="shared" si="532"/>
        <v>8100.0000000000009</v>
      </c>
      <c r="AM2553" s="16">
        <f t="shared" si="533"/>
        <v>115020.00000000001</v>
      </c>
      <c r="AN2553" s="16">
        <f t="shared" si="534"/>
        <v>442908</v>
      </c>
      <c r="AO2553" s="12" t="s">
        <v>1486</v>
      </c>
      <c r="AP2553" s="16">
        <v>1.62</v>
      </c>
      <c r="AQ2553" s="16" t="s">
        <v>204</v>
      </c>
      <c r="AS2553" s="16" t="s">
        <v>2422</v>
      </c>
      <c r="AT2553" s="16" t="s">
        <v>2418</v>
      </c>
      <c r="AU2553" t="s">
        <v>2384</v>
      </c>
      <c r="AV2553" s="15" t="s">
        <v>2635</v>
      </c>
      <c r="AW2553" s="16" t="s">
        <v>2386</v>
      </c>
      <c r="AX2553" s="16" t="s">
        <v>204</v>
      </c>
      <c r="AY2553" s="16" t="s">
        <v>207</v>
      </c>
      <c r="AZ2553" s="16" t="s">
        <v>207</v>
      </c>
      <c r="BA2553" s="16" t="s">
        <v>207</v>
      </c>
      <c r="BB2553" s="16" t="s">
        <v>207</v>
      </c>
      <c r="BC2553" s="16">
        <v>1.62</v>
      </c>
      <c r="BD2553" s="16">
        <f t="shared" si="535"/>
        <v>5.67</v>
      </c>
      <c r="BE2553" s="16">
        <f t="shared" si="536"/>
        <v>2768.1750000000002</v>
      </c>
      <c r="BG2553" s="16">
        <f t="shared" si="537"/>
        <v>1944.0000000000002</v>
      </c>
      <c r="BH2553" s="16">
        <f t="shared" si="538"/>
        <v>1036.8000000000002</v>
      </c>
      <c r="BI2553" s="16">
        <f t="shared" si="539"/>
        <v>12.960000000000003</v>
      </c>
    </row>
    <row r="2554" spans="1:61" x14ac:dyDescent="0.35">
      <c r="A2554">
        <v>2553</v>
      </c>
      <c r="B2554" t="s">
        <v>360</v>
      </c>
      <c r="C2554" t="s">
        <v>9166</v>
      </c>
      <c r="D2554" s="15" t="s">
        <v>2803</v>
      </c>
      <c r="E2554" s="12" t="s">
        <v>98</v>
      </c>
      <c r="G2554" s="12" t="s">
        <v>2567</v>
      </c>
      <c r="H2554" s="12" t="s">
        <v>2414</v>
      </c>
      <c r="I2554" s="12" t="s">
        <v>92</v>
      </c>
      <c r="J2554" s="12" t="s">
        <v>2401</v>
      </c>
      <c r="K2554" s="12" t="s">
        <v>5619</v>
      </c>
      <c r="N2554" s="16" t="s">
        <v>206</v>
      </c>
      <c r="O2554" s="16" t="s">
        <v>2743</v>
      </c>
      <c r="P2554" s="12" t="s">
        <v>131</v>
      </c>
      <c r="Q2554" s="16">
        <v>2023</v>
      </c>
      <c r="R2554" s="16">
        <v>0.83</v>
      </c>
      <c r="T2554" s="16">
        <v>0</v>
      </c>
      <c r="V2554" s="12" t="s">
        <v>204</v>
      </c>
      <c r="W2554" s="12" t="s">
        <v>204</v>
      </c>
      <c r="X2554" s="16">
        <v>1</v>
      </c>
      <c r="Y2554" s="16">
        <v>12</v>
      </c>
      <c r="Z2554" s="16">
        <v>0.83</v>
      </c>
      <c r="AA2554" s="16">
        <f t="shared" si="540"/>
        <v>99.6</v>
      </c>
      <c r="AB2554" s="16" t="s">
        <v>2404</v>
      </c>
      <c r="AC2554" s="16" t="s">
        <v>2416</v>
      </c>
      <c r="AD2554" s="16">
        <f t="shared" si="524"/>
        <v>34860</v>
      </c>
      <c r="AE2554" s="16">
        <f t="shared" si="525"/>
        <v>290.5</v>
      </c>
      <c r="AF2554" s="16">
        <f t="shared" si="526"/>
        <v>108937.5</v>
      </c>
      <c r="AG2554" s="16">
        <f t="shared" si="527"/>
        <v>83</v>
      </c>
      <c r="AH2554" s="12">
        <f t="shared" si="528"/>
        <v>0</v>
      </c>
      <c r="AI2554" s="16">
        <f t="shared" si="529"/>
        <v>5.81</v>
      </c>
      <c r="AJ2554" s="16">
        <f t="shared" si="530"/>
        <v>20044.5</v>
      </c>
      <c r="AK2554" s="16">
        <f t="shared" si="531"/>
        <v>415</v>
      </c>
      <c r="AL2554" s="16">
        <f t="shared" si="532"/>
        <v>4150</v>
      </c>
      <c r="AM2554" s="16">
        <f t="shared" si="533"/>
        <v>58930</v>
      </c>
      <c r="AN2554" s="16">
        <f t="shared" si="534"/>
        <v>226922</v>
      </c>
      <c r="AO2554" s="12" t="s">
        <v>1486</v>
      </c>
      <c r="AP2554" s="16">
        <v>0.83</v>
      </c>
      <c r="AQ2554" s="16" t="s">
        <v>204</v>
      </c>
      <c r="AS2554" s="16" t="s">
        <v>2422</v>
      </c>
      <c r="AT2554" s="16" t="s">
        <v>2418</v>
      </c>
      <c r="AU2554" t="s">
        <v>2384</v>
      </c>
      <c r="AV2554" s="15" t="s">
        <v>2635</v>
      </c>
      <c r="AW2554" s="16" t="s">
        <v>2386</v>
      </c>
      <c r="AX2554" s="16" t="s">
        <v>204</v>
      </c>
      <c r="AY2554" s="16" t="s">
        <v>207</v>
      </c>
      <c r="AZ2554" s="16" t="s">
        <v>207</v>
      </c>
      <c r="BA2554" s="16" t="s">
        <v>207</v>
      </c>
      <c r="BB2554" s="16" t="s">
        <v>207</v>
      </c>
      <c r="BC2554" s="16">
        <v>0.83</v>
      </c>
      <c r="BD2554" s="16">
        <f t="shared" si="535"/>
        <v>2.9049999999999998</v>
      </c>
      <c r="BE2554" s="16">
        <f t="shared" si="536"/>
        <v>1418.2625</v>
      </c>
      <c r="BG2554" s="16">
        <f t="shared" si="537"/>
        <v>996</v>
      </c>
      <c r="BH2554" s="16">
        <f t="shared" si="538"/>
        <v>531.19999999999993</v>
      </c>
      <c r="BI2554" s="16">
        <f t="shared" si="539"/>
        <v>6.6399999999999988</v>
      </c>
    </row>
    <row r="2555" spans="1:61" x14ac:dyDescent="0.35">
      <c r="A2555">
        <v>2554</v>
      </c>
      <c r="B2555" t="s">
        <v>360</v>
      </c>
      <c r="C2555" t="s">
        <v>9167</v>
      </c>
      <c r="D2555" s="15" t="s">
        <v>2804</v>
      </c>
      <c r="E2555" s="12" t="s">
        <v>98</v>
      </c>
      <c r="G2555" s="12" t="s">
        <v>2567</v>
      </c>
      <c r="H2555" s="12" t="s">
        <v>2414</v>
      </c>
      <c r="I2555" s="12" t="s">
        <v>92</v>
      </c>
      <c r="J2555" s="12" t="s">
        <v>2401</v>
      </c>
      <c r="K2555" s="12" t="s">
        <v>5619</v>
      </c>
      <c r="N2555" s="16" t="s">
        <v>206</v>
      </c>
      <c r="O2555" s="16" t="s">
        <v>2743</v>
      </c>
      <c r="P2555" s="12" t="s">
        <v>131</v>
      </c>
      <c r="Q2555" s="16">
        <v>2023</v>
      </c>
      <c r="R2555" s="16">
        <v>1.52</v>
      </c>
      <c r="T2555" s="16">
        <v>0</v>
      </c>
      <c r="V2555" s="12" t="s">
        <v>204</v>
      </c>
      <c r="W2555" s="12" t="s">
        <v>204</v>
      </c>
      <c r="X2555" s="16">
        <v>1</v>
      </c>
      <c r="Y2555" s="16">
        <v>6</v>
      </c>
      <c r="Z2555" s="16">
        <v>1.52</v>
      </c>
      <c r="AA2555" s="16">
        <f t="shared" si="540"/>
        <v>182.4</v>
      </c>
      <c r="AB2555" s="16" t="s">
        <v>2404</v>
      </c>
      <c r="AC2555" s="16" t="s">
        <v>2416</v>
      </c>
      <c r="AD2555" s="16">
        <f t="shared" si="524"/>
        <v>63840</v>
      </c>
      <c r="AE2555" s="16">
        <f t="shared" si="525"/>
        <v>532</v>
      </c>
      <c r="AF2555" s="16">
        <f t="shared" si="526"/>
        <v>199500</v>
      </c>
      <c r="AG2555" s="16">
        <f t="shared" si="527"/>
        <v>152</v>
      </c>
      <c r="AH2555" s="12">
        <f t="shared" si="528"/>
        <v>0</v>
      </c>
      <c r="AI2555" s="16">
        <f t="shared" si="529"/>
        <v>10.64</v>
      </c>
      <c r="AJ2555" s="16">
        <f t="shared" si="530"/>
        <v>36708</v>
      </c>
      <c r="AK2555" s="16">
        <f t="shared" si="531"/>
        <v>760</v>
      </c>
      <c r="AL2555" s="16">
        <f t="shared" si="532"/>
        <v>7600</v>
      </c>
      <c r="AM2555" s="16">
        <f t="shared" si="533"/>
        <v>107920</v>
      </c>
      <c r="AN2555" s="16">
        <f t="shared" si="534"/>
        <v>415568</v>
      </c>
      <c r="AO2555" s="12" t="s">
        <v>1486</v>
      </c>
      <c r="AP2555" s="16">
        <v>1.52</v>
      </c>
      <c r="AQ2555" s="16" t="s">
        <v>204</v>
      </c>
      <c r="AS2555" s="16" t="s">
        <v>2422</v>
      </c>
      <c r="AT2555" s="16" t="s">
        <v>2418</v>
      </c>
      <c r="AU2555" t="s">
        <v>2384</v>
      </c>
      <c r="AV2555" s="15" t="s">
        <v>2635</v>
      </c>
      <c r="AW2555" s="16" t="s">
        <v>2386</v>
      </c>
      <c r="AX2555" s="16" t="s">
        <v>204</v>
      </c>
      <c r="AY2555" s="16" t="s">
        <v>207</v>
      </c>
      <c r="AZ2555" s="16" t="s">
        <v>207</v>
      </c>
      <c r="BA2555" s="16" t="s">
        <v>207</v>
      </c>
      <c r="BB2555" s="16" t="s">
        <v>207</v>
      </c>
      <c r="BC2555" s="16">
        <v>1.52</v>
      </c>
      <c r="BD2555" s="16">
        <f t="shared" si="535"/>
        <v>5.32</v>
      </c>
      <c r="BE2555" s="16">
        <f t="shared" si="536"/>
        <v>2597.3000000000002</v>
      </c>
      <c r="BG2555" s="16">
        <f t="shared" si="537"/>
        <v>1824</v>
      </c>
      <c r="BH2555" s="16">
        <f t="shared" si="538"/>
        <v>972.8</v>
      </c>
      <c r="BI2555" s="16">
        <f t="shared" si="539"/>
        <v>12.16</v>
      </c>
    </row>
    <row r="2556" spans="1:61" x14ac:dyDescent="0.35">
      <c r="A2556">
        <v>2555</v>
      </c>
      <c r="B2556" t="s">
        <v>360</v>
      </c>
      <c r="C2556" t="s">
        <v>9168</v>
      </c>
      <c r="D2556" s="15" t="s">
        <v>2805</v>
      </c>
      <c r="E2556" s="12" t="s">
        <v>93</v>
      </c>
      <c r="G2556" s="12" t="s">
        <v>2567</v>
      </c>
      <c r="H2556" s="12" t="s">
        <v>2414</v>
      </c>
      <c r="I2556" s="12" t="s">
        <v>92</v>
      </c>
      <c r="J2556" s="12" t="s">
        <v>2401</v>
      </c>
      <c r="K2556" s="12" t="s">
        <v>5619</v>
      </c>
      <c r="N2556" s="16" t="s">
        <v>206</v>
      </c>
      <c r="O2556" s="16" t="s">
        <v>2743</v>
      </c>
      <c r="P2556" s="12" t="s">
        <v>131</v>
      </c>
      <c r="Q2556" s="16">
        <v>2023</v>
      </c>
      <c r="R2556" s="16">
        <v>2.15</v>
      </c>
      <c r="T2556" s="16">
        <v>0</v>
      </c>
      <c r="V2556" s="12" t="s">
        <v>204</v>
      </c>
      <c r="W2556" s="12" t="s">
        <v>204</v>
      </c>
      <c r="X2556" s="16">
        <v>1</v>
      </c>
      <c r="Y2556" s="16">
        <v>10</v>
      </c>
      <c r="Z2556" s="16">
        <v>2.15</v>
      </c>
      <c r="AA2556" s="16">
        <f t="shared" si="540"/>
        <v>258</v>
      </c>
      <c r="AB2556" s="16" t="s">
        <v>2404</v>
      </c>
      <c r="AC2556" s="16" t="s">
        <v>2416</v>
      </c>
      <c r="AD2556" s="16">
        <f t="shared" si="524"/>
        <v>90300</v>
      </c>
      <c r="AE2556" s="16">
        <f t="shared" si="525"/>
        <v>752.5</v>
      </c>
      <c r="AF2556" s="16">
        <f t="shared" si="526"/>
        <v>282187.5</v>
      </c>
      <c r="AG2556" s="16">
        <f t="shared" si="527"/>
        <v>215</v>
      </c>
      <c r="AH2556" s="12">
        <f t="shared" si="528"/>
        <v>0</v>
      </c>
      <c r="AI2556" s="16">
        <f t="shared" si="529"/>
        <v>15.049999999999999</v>
      </c>
      <c r="AJ2556" s="16">
        <f t="shared" si="530"/>
        <v>51922.499999999993</v>
      </c>
      <c r="AK2556" s="16">
        <f t="shared" si="531"/>
        <v>1075</v>
      </c>
      <c r="AL2556" s="16">
        <f t="shared" si="532"/>
        <v>10750</v>
      </c>
      <c r="AM2556" s="16">
        <f t="shared" si="533"/>
        <v>152650</v>
      </c>
      <c r="AN2556" s="16">
        <f t="shared" si="534"/>
        <v>587810</v>
      </c>
      <c r="AO2556" s="12" t="s">
        <v>1486</v>
      </c>
      <c r="AP2556" s="16">
        <v>2.15</v>
      </c>
      <c r="AQ2556" s="16" t="s">
        <v>204</v>
      </c>
      <c r="AS2556" s="16" t="s">
        <v>2422</v>
      </c>
      <c r="AT2556" s="16" t="s">
        <v>2418</v>
      </c>
      <c r="AU2556" t="s">
        <v>2384</v>
      </c>
      <c r="AV2556" s="15" t="s">
        <v>2635</v>
      </c>
      <c r="AW2556" s="16" t="s">
        <v>2386</v>
      </c>
      <c r="AX2556" s="16" t="s">
        <v>204</v>
      </c>
      <c r="AY2556" s="16" t="s">
        <v>207</v>
      </c>
      <c r="AZ2556" s="16" t="s">
        <v>207</v>
      </c>
      <c r="BA2556" s="16" t="s">
        <v>207</v>
      </c>
      <c r="BB2556" s="16" t="s">
        <v>207</v>
      </c>
      <c r="BC2556" s="16">
        <v>2.15</v>
      </c>
      <c r="BD2556" s="16">
        <f t="shared" si="535"/>
        <v>7.5249999999999995</v>
      </c>
      <c r="BE2556" s="16">
        <f t="shared" si="536"/>
        <v>3673.8125</v>
      </c>
      <c r="BG2556" s="16">
        <f t="shared" si="537"/>
        <v>2580</v>
      </c>
      <c r="BH2556" s="16">
        <f t="shared" si="538"/>
        <v>1376</v>
      </c>
      <c r="BI2556" s="16">
        <f t="shared" si="539"/>
        <v>17.2</v>
      </c>
    </row>
    <row r="2557" spans="1:61" x14ac:dyDescent="0.35">
      <c r="A2557">
        <v>2556</v>
      </c>
      <c r="B2557" t="s">
        <v>360</v>
      </c>
      <c r="C2557" t="s">
        <v>9169</v>
      </c>
      <c r="D2557" s="15" t="s">
        <v>2806</v>
      </c>
      <c r="E2557" s="12" t="s">
        <v>98</v>
      </c>
      <c r="G2557" s="12" t="s">
        <v>2567</v>
      </c>
      <c r="H2557" s="12" t="s">
        <v>2414</v>
      </c>
      <c r="I2557" s="12" t="s">
        <v>92</v>
      </c>
      <c r="J2557" s="12" t="s">
        <v>2401</v>
      </c>
      <c r="K2557" s="12" t="s">
        <v>5619</v>
      </c>
      <c r="N2557" s="16" t="s">
        <v>206</v>
      </c>
      <c r="O2557" s="16" t="s">
        <v>2743</v>
      </c>
      <c r="P2557" s="12" t="s">
        <v>131</v>
      </c>
      <c r="Q2557" s="16">
        <v>2023</v>
      </c>
      <c r="R2557" s="16">
        <v>0.95</v>
      </c>
      <c r="T2557" s="16">
        <v>0</v>
      </c>
      <c r="V2557" s="12" t="s">
        <v>204</v>
      </c>
      <c r="W2557" s="12" t="s">
        <v>204</v>
      </c>
      <c r="X2557" s="16">
        <v>1</v>
      </c>
      <c r="Y2557" s="16">
        <v>14</v>
      </c>
      <c r="Z2557" s="16">
        <v>0.95</v>
      </c>
      <c r="AA2557" s="16">
        <f t="shared" si="540"/>
        <v>114</v>
      </c>
      <c r="AB2557" s="16" t="s">
        <v>2404</v>
      </c>
      <c r="AC2557" s="16" t="s">
        <v>2416</v>
      </c>
      <c r="AD2557" s="16">
        <f t="shared" si="524"/>
        <v>39900</v>
      </c>
      <c r="AE2557" s="16">
        <f t="shared" si="525"/>
        <v>332.5</v>
      </c>
      <c r="AF2557" s="16">
        <f t="shared" si="526"/>
        <v>124687.5</v>
      </c>
      <c r="AG2557" s="16">
        <f t="shared" si="527"/>
        <v>95</v>
      </c>
      <c r="AH2557" s="12">
        <f t="shared" si="528"/>
        <v>0</v>
      </c>
      <c r="AI2557" s="16">
        <f t="shared" si="529"/>
        <v>6.6499999999999995</v>
      </c>
      <c r="AJ2557" s="16">
        <f t="shared" si="530"/>
        <v>22942.499999999996</v>
      </c>
      <c r="AK2557" s="16">
        <f t="shared" si="531"/>
        <v>475</v>
      </c>
      <c r="AL2557" s="16">
        <f t="shared" si="532"/>
        <v>4750</v>
      </c>
      <c r="AM2557" s="16">
        <f t="shared" si="533"/>
        <v>67450</v>
      </c>
      <c r="AN2557" s="16">
        <f t="shared" si="534"/>
        <v>259730</v>
      </c>
      <c r="AO2557" s="12" t="s">
        <v>1486</v>
      </c>
      <c r="AP2557" s="16">
        <v>0.95</v>
      </c>
      <c r="AQ2557" s="16" t="s">
        <v>204</v>
      </c>
      <c r="AS2557" s="16" t="s">
        <v>2422</v>
      </c>
      <c r="AT2557" s="16" t="s">
        <v>2418</v>
      </c>
      <c r="AU2557" t="s">
        <v>2384</v>
      </c>
      <c r="AV2557" s="15" t="s">
        <v>2635</v>
      </c>
      <c r="AW2557" s="16" t="s">
        <v>2386</v>
      </c>
      <c r="AX2557" s="16" t="s">
        <v>204</v>
      </c>
      <c r="AY2557" s="16" t="s">
        <v>207</v>
      </c>
      <c r="AZ2557" s="16" t="s">
        <v>207</v>
      </c>
      <c r="BA2557" s="16" t="s">
        <v>207</v>
      </c>
      <c r="BB2557" s="16" t="s">
        <v>207</v>
      </c>
      <c r="BC2557" s="16">
        <v>0.95</v>
      </c>
      <c r="BD2557" s="16">
        <f t="shared" si="535"/>
        <v>3.3249999999999997</v>
      </c>
      <c r="BE2557" s="16">
        <f t="shared" si="536"/>
        <v>1623.3125</v>
      </c>
      <c r="BG2557" s="16">
        <f t="shared" si="537"/>
        <v>1140</v>
      </c>
      <c r="BH2557" s="16">
        <f t="shared" si="538"/>
        <v>608</v>
      </c>
      <c r="BI2557" s="16">
        <f t="shared" si="539"/>
        <v>7.6</v>
      </c>
    </row>
    <row r="2558" spans="1:61" x14ac:dyDescent="0.35">
      <c r="A2558">
        <v>2557</v>
      </c>
      <c r="B2558" t="s">
        <v>360</v>
      </c>
      <c r="C2558" t="s">
        <v>9170</v>
      </c>
      <c r="D2558" s="15" t="s">
        <v>2807</v>
      </c>
      <c r="E2558" s="12" t="s">
        <v>98</v>
      </c>
      <c r="G2558" s="12" t="s">
        <v>2567</v>
      </c>
      <c r="H2558" s="12" t="s">
        <v>2414</v>
      </c>
      <c r="I2558" s="12" t="s">
        <v>92</v>
      </c>
      <c r="J2558" s="12" t="s">
        <v>2401</v>
      </c>
      <c r="K2558" s="12" t="s">
        <v>5619</v>
      </c>
      <c r="N2558" s="16" t="s">
        <v>206</v>
      </c>
      <c r="O2558" s="16" t="s">
        <v>2743</v>
      </c>
      <c r="P2558" s="12" t="s">
        <v>131</v>
      </c>
      <c r="Q2558" s="16">
        <v>2023</v>
      </c>
      <c r="R2558" s="16">
        <v>1.52</v>
      </c>
      <c r="T2558" s="16">
        <v>0</v>
      </c>
      <c r="V2558" s="12" t="s">
        <v>204</v>
      </c>
      <c r="W2558" s="12" t="s">
        <v>204</v>
      </c>
      <c r="X2558" s="16">
        <v>1</v>
      </c>
      <c r="Y2558" s="16">
        <v>13</v>
      </c>
      <c r="Z2558" s="16">
        <v>1.52</v>
      </c>
      <c r="AA2558" s="16">
        <f t="shared" si="540"/>
        <v>182.4</v>
      </c>
      <c r="AB2558" s="16" t="s">
        <v>2404</v>
      </c>
      <c r="AC2558" s="16" t="s">
        <v>2416</v>
      </c>
      <c r="AD2558" s="16">
        <f t="shared" si="524"/>
        <v>63840</v>
      </c>
      <c r="AE2558" s="16">
        <f t="shared" si="525"/>
        <v>532</v>
      </c>
      <c r="AF2558" s="16">
        <f t="shared" si="526"/>
        <v>199500</v>
      </c>
      <c r="AG2558" s="16">
        <f t="shared" si="527"/>
        <v>152</v>
      </c>
      <c r="AH2558" s="12">
        <f t="shared" si="528"/>
        <v>0</v>
      </c>
      <c r="AI2558" s="16">
        <f t="shared" si="529"/>
        <v>10.64</v>
      </c>
      <c r="AJ2558" s="16">
        <f t="shared" si="530"/>
        <v>36708</v>
      </c>
      <c r="AK2558" s="16">
        <f t="shared" si="531"/>
        <v>760</v>
      </c>
      <c r="AL2558" s="16">
        <f t="shared" si="532"/>
        <v>7600</v>
      </c>
      <c r="AM2558" s="16">
        <f t="shared" si="533"/>
        <v>107920</v>
      </c>
      <c r="AN2558" s="16">
        <f t="shared" si="534"/>
        <v>415568</v>
      </c>
      <c r="AO2558" s="12" t="s">
        <v>1486</v>
      </c>
      <c r="AP2558" s="16">
        <v>1.52</v>
      </c>
      <c r="AQ2558" s="16" t="s">
        <v>204</v>
      </c>
      <c r="AS2558" s="16" t="s">
        <v>2422</v>
      </c>
      <c r="AT2558" s="16" t="s">
        <v>2418</v>
      </c>
      <c r="AU2558" t="s">
        <v>2384</v>
      </c>
      <c r="AV2558" s="15" t="s">
        <v>2635</v>
      </c>
      <c r="AW2558" s="16" t="s">
        <v>2386</v>
      </c>
      <c r="AX2558" s="16" t="s">
        <v>204</v>
      </c>
      <c r="AY2558" s="16" t="s">
        <v>207</v>
      </c>
      <c r="AZ2558" s="16" t="s">
        <v>207</v>
      </c>
      <c r="BA2558" s="16" t="s">
        <v>207</v>
      </c>
      <c r="BB2558" s="16" t="s">
        <v>207</v>
      </c>
      <c r="BC2558" s="16">
        <v>1.52</v>
      </c>
      <c r="BD2558" s="16">
        <f t="shared" si="535"/>
        <v>5.32</v>
      </c>
      <c r="BE2558" s="16">
        <f t="shared" si="536"/>
        <v>2597.3000000000002</v>
      </c>
      <c r="BG2558" s="16">
        <f t="shared" si="537"/>
        <v>1824</v>
      </c>
      <c r="BH2558" s="16">
        <f t="shared" si="538"/>
        <v>972.8</v>
      </c>
      <c r="BI2558" s="16">
        <f t="shared" si="539"/>
        <v>12.16</v>
      </c>
    </row>
    <row r="2559" spans="1:61" x14ac:dyDescent="0.35">
      <c r="A2559">
        <v>2558</v>
      </c>
      <c r="B2559" t="s">
        <v>360</v>
      </c>
      <c r="C2559" t="s">
        <v>9171</v>
      </c>
      <c r="D2559" s="15" t="s">
        <v>2808</v>
      </c>
      <c r="E2559" s="12" t="s">
        <v>98</v>
      </c>
      <c r="G2559" s="12" t="s">
        <v>2567</v>
      </c>
      <c r="H2559" s="12" t="s">
        <v>2414</v>
      </c>
      <c r="I2559" s="12" t="s">
        <v>92</v>
      </c>
      <c r="J2559" s="12" t="s">
        <v>2401</v>
      </c>
      <c r="K2559" s="12" t="s">
        <v>5619</v>
      </c>
      <c r="N2559" s="16" t="s">
        <v>206</v>
      </c>
      <c r="O2559" s="16" t="s">
        <v>2743</v>
      </c>
      <c r="P2559" s="12" t="s">
        <v>131</v>
      </c>
      <c r="Q2559" s="16">
        <v>2023</v>
      </c>
      <c r="R2559" s="16">
        <v>1.49</v>
      </c>
      <c r="T2559" s="16">
        <v>0</v>
      </c>
      <c r="V2559" s="12" t="s">
        <v>204</v>
      </c>
      <c r="W2559" s="12" t="s">
        <v>204</v>
      </c>
      <c r="X2559" s="16">
        <v>1</v>
      </c>
      <c r="Y2559" s="16">
        <v>13</v>
      </c>
      <c r="Z2559" s="16">
        <v>1.49</v>
      </c>
      <c r="AA2559" s="16">
        <f t="shared" si="540"/>
        <v>178.8</v>
      </c>
      <c r="AB2559" s="16" t="s">
        <v>2404</v>
      </c>
      <c r="AC2559" s="16" t="s">
        <v>2416</v>
      </c>
      <c r="AD2559" s="16">
        <f t="shared" si="524"/>
        <v>62580.000000000007</v>
      </c>
      <c r="AE2559" s="16">
        <f t="shared" si="525"/>
        <v>521.5</v>
      </c>
      <c r="AF2559" s="16">
        <f t="shared" si="526"/>
        <v>195562.5</v>
      </c>
      <c r="AG2559" s="16">
        <f t="shared" si="527"/>
        <v>149</v>
      </c>
      <c r="AH2559" s="12">
        <f t="shared" si="528"/>
        <v>0</v>
      </c>
      <c r="AI2559" s="16">
        <f t="shared" si="529"/>
        <v>10.43</v>
      </c>
      <c r="AJ2559" s="16">
        <f t="shared" si="530"/>
        <v>35983.5</v>
      </c>
      <c r="AK2559" s="16">
        <f t="shared" si="531"/>
        <v>745</v>
      </c>
      <c r="AL2559" s="16">
        <f t="shared" si="532"/>
        <v>7450</v>
      </c>
      <c r="AM2559" s="16">
        <f t="shared" si="533"/>
        <v>105790</v>
      </c>
      <c r="AN2559" s="16">
        <f t="shared" si="534"/>
        <v>407366</v>
      </c>
      <c r="AO2559" s="12" t="s">
        <v>1486</v>
      </c>
      <c r="AP2559" s="16">
        <v>1.49</v>
      </c>
      <c r="AQ2559" s="16" t="s">
        <v>204</v>
      </c>
      <c r="AS2559" s="16" t="s">
        <v>2422</v>
      </c>
      <c r="AT2559" s="16" t="s">
        <v>2418</v>
      </c>
      <c r="AU2559" t="s">
        <v>2384</v>
      </c>
      <c r="AV2559" s="15" t="s">
        <v>2635</v>
      </c>
      <c r="AW2559" s="16" t="s">
        <v>2386</v>
      </c>
      <c r="AX2559" s="16" t="s">
        <v>204</v>
      </c>
      <c r="AY2559" s="16" t="s">
        <v>207</v>
      </c>
      <c r="AZ2559" s="16" t="s">
        <v>207</v>
      </c>
      <c r="BA2559" s="16" t="s">
        <v>207</v>
      </c>
      <c r="BB2559" s="16" t="s">
        <v>207</v>
      </c>
      <c r="BC2559" s="16">
        <v>1.49</v>
      </c>
      <c r="BD2559" s="16">
        <f t="shared" si="535"/>
        <v>5.2149999999999999</v>
      </c>
      <c r="BE2559" s="16">
        <f t="shared" si="536"/>
        <v>2546.0374999999999</v>
      </c>
      <c r="BG2559" s="16">
        <f t="shared" si="537"/>
        <v>1788</v>
      </c>
      <c r="BH2559" s="16">
        <f t="shared" si="538"/>
        <v>953.6</v>
      </c>
      <c r="BI2559" s="16">
        <f t="shared" si="539"/>
        <v>11.92</v>
      </c>
    </row>
    <row r="2560" spans="1:61" x14ac:dyDescent="0.35">
      <c r="A2560">
        <v>2559</v>
      </c>
      <c r="B2560" t="s">
        <v>360</v>
      </c>
      <c r="C2560" t="s">
        <v>9172</v>
      </c>
      <c r="D2560" s="15" t="s">
        <v>2809</v>
      </c>
      <c r="E2560" s="12" t="s">
        <v>98</v>
      </c>
      <c r="G2560" s="12" t="s">
        <v>2567</v>
      </c>
      <c r="H2560" s="12" t="s">
        <v>2414</v>
      </c>
      <c r="I2560" s="12" t="s">
        <v>92</v>
      </c>
      <c r="J2560" s="12" t="s">
        <v>2401</v>
      </c>
      <c r="K2560" s="12" t="s">
        <v>5619</v>
      </c>
      <c r="N2560" s="16" t="s">
        <v>206</v>
      </c>
      <c r="O2560" s="16" t="s">
        <v>2743</v>
      </c>
      <c r="P2560" s="12" t="s">
        <v>131</v>
      </c>
      <c r="Q2560" s="16">
        <v>2023</v>
      </c>
      <c r="R2560" s="16">
        <v>0.65</v>
      </c>
      <c r="T2560" s="16">
        <v>0</v>
      </c>
      <c r="V2560" s="12" t="s">
        <v>204</v>
      </c>
      <c r="W2560" s="12" t="s">
        <v>204</v>
      </c>
      <c r="X2560" s="16">
        <v>1</v>
      </c>
      <c r="Y2560" s="16">
        <v>7</v>
      </c>
      <c r="Z2560" s="16">
        <v>0.65</v>
      </c>
      <c r="AA2560" s="16">
        <f t="shared" si="540"/>
        <v>78</v>
      </c>
      <c r="AB2560" s="16" t="s">
        <v>2404</v>
      </c>
      <c r="AC2560" s="16" t="s">
        <v>2416</v>
      </c>
      <c r="AD2560" s="16">
        <f t="shared" si="524"/>
        <v>27300</v>
      </c>
      <c r="AE2560" s="16">
        <f t="shared" si="525"/>
        <v>227.5</v>
      </c>
      <c r="AF2560" s="16">
        <f t="shared" si="526"/>
        <v>85312.5</v>
      </c>
      <c r="AG2560" s="16">
        <f t="shared" si="527"/>
        <v>65</v>
      </c>
      <c r="AH2560" s="12">
        <f t="shared" si="528"/>
        <v>0</v>
      </c>
      <c r="AI2560" s="16">
        <f t="shared" si="529"/>
        <v>4.55</v>
      </c>
      <c r="AJ2560" s="16">
        <f t="shared" si="530"/>
        <v>15697.5</v>
      </c>
      <c r="AK2560" s="16">
        <f t="shared" si="531"/>
        <v>325</v>
      </c>
      <c r="AL2560" s="16">
        <f t="shared" si="532"/>
        <v>3250</v>
      </c>
      <c r="AM2560" s="16">
        <f t="shared" si="533"/>
        <v>46150</v>
      </c>
      <c r="AN2560" s="16">
        <f t="shared" si="534"/>
        <v>177710</v>
      </c>
      <c r="AO2560" s="12" t="s">
        <v>1486</v>
      </c>
      <c r="AP2560" s="16">
        <v>0.65</v>
      </c>
      <c r="AQ2560" s="16" t="s">
        <v>204</v>
      </c>
      <c r="AS2560" s="16" t="s">
        <v>2422</v>
      </c>
      <c r="AT2560" s="16" t="s">
        <v>2418</v>
      </c>
      <c r="AU2560" t="s">
        <v>2384</v>
      </c>
      <c r="AV2560" s="15" t="s">
        <v>2635</v>
      </c>
      <c r="AW2560" s="16" t="s">
        <v>2386</v>
      </c>
      <c r="AX2560" s="16" t="s">
        <v>204</v>
      </c>
      <c r="AY2560" s="16" t="s">
        <v>207</v>
      </c>
      <c r="AZ2560" s="16" t="s">
        <v>207</v>
      </c>
      <c r="BA2560" s="16" t="s">
        <v>207</v>
      </c>
      <c r="BB2560" s="16" t="s">
        <v>207</v>
      </c>
      <c r="BC2560" s="16">
        <v>0.65</v>
      </c>
      <c r="BD2560" s="16">
        <f t="shared" si="535"/>
        <v>2.2749999999999999</v>
      </c>
      <c r="BE2560" s="16">
        <f t="shared" si="536"/>
        <v>1110.6875</v>
      </c>
      <c r="BG2560" s="16">
        <f t="shared" si="537"/>
        <v>780</v>
      </c>
      <c r="BH2560" s="16">
        <f t="shared" si="538"/>
        <v>416</v>
      </c>
      <c r="BI2560" s="16">
        <f t="shared" si="539"/>
        <v>5.2</v>
      </c>
    </row>
    <row r="2561" spans="1:61" x14ac:dyDescent="0.35">
      <c r="A2561">
        <v>2560</v>
      </c>
      <c r="B2561" t="s">
        <v>360</v>
      </c>
      <c r="C2561" t="s">
        <v>9173</v>
      </c>
      <c r="D2561" s="15" t="s">
        <v>2810</v>
      </c>
      <c r="E2561" s="12" t="s">
        <v>98</v>
      </c>
      <c r="G2561" s="12" t="s">
        <v>2567</v>
      </c>
      <c r="H2561" s="12" t="s">
        <v>2414</v>
      </c>
      <c r="I2561" s="12" t="s">
        <v>92</v>
      </c>
      <c r="J2561" s="12" t="s">
        <v>2401</v>
      </c>
      <c r="K2561" s="12" t="s">
        <v>5619</v>
      </c>
      <c r="N2561" s="16" t="s">
        <v>206</v>
      </c>
      <c r="O2561" s="16" t="s">
        <v>2743</v>
      </c>
      <c r="P2561" s="12" t="s">
        <v>131</v>
      </c>
      <c r="Q2561" s="16">
        <v>2023</v>
      </c>
      <c r="R2561" s="16">
        <v>0.68</v>
      </c>
      <c r="T2561" s="16">
        <v>0</v>
      </c>
      <c r="V2561" s="12" t="s">
        <v>204</v>
      </c>
      <c r="W2561" s="12" t="s">
        <v>204</v>
      </c>
      <c r="X2561" s="16">
        <v>1</v>
      </c>
      <c r="Y2561" s="16">
        <v>15</v>
      </c>
      <c r="Z2561" s="16">
        <v>0.68</v>
      </c>
      <c r="AA2561" s="16">
        <f t="shared" si="540"/>
        <v>81.600000000000009</v>
      </c>
      <c r="AB2561" s="16" t="s">
        <v>2404</v>
      </c>
      <c r="AC2561" s="16" t="s">
        <v>2416</v>
      </c>
      <c r="AD2561" s="16">
        <f t="shared" si="524"/>
        <v>28560.000000000004</v>
      </c>
      <c r="AE2561" s="16">
        <f t="shared" si="525"/>
        <v>238.00000000000003</v>
      </c>
      <c r="AF2561" s="16">
        <f t="shared" si="526"/>
        <v>89250.000000000015</v>
      </c>
      <c r="AG2561" s="16">
        <f t="shared" si="527"/>
        <v>68</v>
      </c>
      <c r="AH2561" s="12">
        <f t="shared" si="528"/>
        <v>0</v>
      </c>
      <c r="AI2561" s="16">
        <f t="shared" si="529"/>
        <v>4.7600000000000007</v>
      </c>
      <c r="AJ2561" s="16">
        <f t="shared" si="530"/>
        <v>16422.000000000004</v>
      </c>
      <c r="AK2561" s="16">
        <f t="shared" si="531"/>
        <v>340</v>
      </c>
      <c r="AL2561" s="16">
        <f t="shared" si="532"/>
        <v>3400.0000000000005</v>
      </c>
      <c r="AM2561" s="16">
        <f t="shared" si="533"/>
        <v>48280</v>
      </c>
      <c r="AN2561" s="16">
        <f t="shared" si="534"/>
        <v>185912</v>
      </c>
      <c r="AO2561" s="12" t="s">
        <v>1486</v>
      </c>
      <c r="AP2561" s="16">
        <v>0.68</v>
      </c>
      <c r="AQ2561" s="16" t="s">
        <v>204</v>
      </c>
      <c r="AS2561" s="16" t="s">
        <v>2422</v>
      </c>
      <c r="AT2561" s="16" t="s">
        <v>2418</v>
      </c>
      <c r="AU2561" t="s">
        <v>2384</v>
      </c>
      <c r="AV2561" s="15" t="s">
        <v>2635</v>
      </c>
      <c r="AW2561" s="16" t="s">
        <v>2386</v>
      </c>
      <c r="AX2561" s="16" t="s">
        <v>204</v>
      </c>
      <c r="AY2561" s="16" t="s">
        <v>207</v>
      </c>
      <c r="AZ2561" s="16" t="s">
        <v>207</v>
      </c>
      <c r="BA2561" s="16" t="s">
        <v>207</v>
      </c>
      <c r="BB2561" s="16" t="s">
        <v>207</v>
      </c>
      <c r="BC2561" s="16">
        <v>0.68</v>
      </c>
      <c r="BD2561" s="16">
        <f t="shared" si="535"/>
        <v>2.3800000000000003</v>
      </c>
      <c r="BE2561" s="16">
        <f t="shared" si="536"/>
        <v>1161.95</v>
      </c>
      <c r="BG2561" s="16">
        <f t="shared" si="537"/>
        <v>816.00000000000011</v>
      </c>
      <c r="BH2561" s="16">
        <f t="shared" si="538"/>
        <v>435.20000000000005</v>
      </c>
      <c r="BI2561" s="16">
        <f t="shared" si="539"/>
        <v>5.44</v>
      </c>
    </row>
    <row r="2562" spans="1:61" ht="20.149999999999999" customHeight="1" x14ac:dyDescent="0.35">
      <c r="A2562">
        <v>2561</v>
      </c>
      <c r="B2562" t="s">
        <v>360</v>
      </c>
      <c r="C2562" t="s">
        <v>9174</v>
      </c>
      <c r="D2562" s="15" t="s">
        <v>2811</v>
      </c>
      <c r="E2562" s="12" t="s">
        <v>98</v>
      </c>
      <c r="G2562" s="12" t="s">
        <v>2413</v>
      </c>
      <c r="H2562" s="12" t="s">
        <v>2414</v>
      </c>
      <c r="I2562" s="12" t="s">
        <v>92</v>
      </c>
      <c r="J2562" s="12" t="s">
        <v>2401</v>
      </c>
      <c r="K2562" s="12" t="s">
        <v>5619</v>
      </c>
      <c r="N2562" s="16" t="s">
        <v>205</v>
      </c>
      <c r="O2562" s="16" t="s">
        <v>2812</v>
      </c>
      <c r="P2562" s="12" t="s">
        <v>131</v>
      </c>
      <c r="Q2562" s="16">
        <v>2023</v>
      </c>
      <c r="R2562" s="16">
        <v>0.3</v>
      </c>
      <c r="T2562" s="16">
        <v>0</v>
      </c>
      <c r="V2562" s="12" t="s">
        <v>204</v>
      </c>
      <c r="W2562" s="12" t="s">
        <v>204</v>
      </c>
      <c r="X2562" s="16">
        <v>2</v>
      </c>
      <c r="Y2562" s="16">
        <v>7</v>
      </c>
      <c r="Z2562" s="16">
        <v>0.3</v>
      </c>
      <c r="AA2562" s="16">
        <f t="shared" si="540"/>
        <v>36</v>
      </c>
      <c r="AB2562" s="16" t="s">
        <v>2113</v>
      </c>
      <c r="AC2562" s="16" t="s">
        <v>2416</v>
      </c>
      <c r="AD2562" s="16">
        <f t="shared" si="524"/>
        <v>12600</v>
      </c>
      <c r="AE2562" s="16">
        <f t="shared" si="525"/>
        <v>105</v>
      </c>
      <c r="AF2562" s="16">
        <f t="shared" si="526"/>
        <v>39375</v>
      </c>
      <c r="AG2562" s="16">
        <f t="shared" si="527"/>
        <v>30</v>
      </c>
      <c r="AH2562" s="12">
        <f t="shared" si="528"/>
        <v>0</v>
      </c>
      <c r="AI2562" s="16">
        <f t="shared" si="529"/>
        <v>2.1</v>
      </c>
      <c r="AJ2562" s="16">
        <f t="shared" si="530"/>
        <v>7245</v>
      </c>
      <c r="AK2562" s="16">
        <f t="shared" si="531"/>
        <v>150</v>
      </c>
      <c r="AL2562" s="16">
        <f t="shared" si="532"/>
        <v>1500</v>
      </c>
      <c r="AM2562" s="16">
        <f t="shared" si="533"/>
        <v>21300</v>
      </c>
      <c r="AN2562" s="16">
        <f t="shared" si="534"/>
        <v>82020</v>
      </c>
      <c r="AO2562" s="12" t="s">
        <v>1486</v>
      </c>
      <c r="AP2562" s="16">
        <v>0.3</v>
      </c>
      <c r="AQ2562" s="16" t="s">
        <v>204</v>
      </c>
      <c r="AS2562" s="16" t="s">
        <v>2422</v>
      </c>
      <c r="AT2562" s="16" t="s">
        <v>2418</v>
      </c>
      <c r="AU2562" t="s">
        <v>2384</v>
      </c>
      <c r="AW2562" s="16" t="s">
        <v>2386</v>
      </c>
      <c r="AX2562" s="16" t="s">
        <v>204</v>
      </c>
      <c r="AY2562" s="16" t="s">
        <v>207</v>
      </c>
      <c r="AZ2562" s="16" t="s">
        <v>207</v>
      </c>
      <c r="BA2562" s="16" t="s">
        <v>207</v>
      </c>
      <c r="BB2562" s="16" t="s">
        <v>207</v>
      </c>
      <c r="BC2562" s="16">
        <v>0.3</v>
      </c>
      <c r="BD2562" s="16">
        <f t="shared" si="535"/>
        <v>1.05</v>
      </c>
      <c r="BE2562" s="16">
        <f t="shared" si="536"/>
        <v>512.625</v>
      </c>
      <c r="BF2562" s="16">
        <v>0</v>
      </c>
      <c r="BG2562" s="16">
        <f t="shared" si="537"/>
        <v>360</v>
      </c>
      <c r="BH2562" s="16">
        <f t="shared" si="538"/>
        <v>192</v>
      </c>
      <c r="BI2562" s="16">
        <f t="shared" si="539"/>
        <v>2.4</v>
      </c>
    </row>
    <row r="2563" spans="1:61" ht="20.149999999999999" customHeight="1" x14ac:dyDescent="0.35">
      <c r="A2563">
        <v>2562</v>
      </c>
      <c r="B2563" t="s">
        <v>360</v>
      </c>
      <c r="C2563" t="s">
        <v>9175</v>
      </c>
      <c r="D2563" s="15" t="s">
        <v>2813</v>
      </c>
      <c r="E2563" s="12" t="s">
        <v>98</v>
      </c>
      <c r="G2563" s="12" t="s">
        <v>2413</v>
      </c>
      <c r="H2563" s="12" t="s">
        <v>2414</v>
      </c>
      <c r="I2563" s="12" t="s">
        <v>92</v>
      </c>
      <c r="J2563" s="12" t="s">
        <v>2401</v>
      </c>
      <c r="K2563" s="12" t="s">
        <v>5619</v>
      </c>
      <c r="N2563" s="16" t="s">
        <v>206</v>
      </c>
      <c r="O2563" s="16" t="s">
        <v>2812</v>
      </c>
      <c r="P2563" s="12" t="s">
        <v>131</v>
      </c>
      <c r="Q2563" s="16">
        <v>2023</v>
      </c>
      <c r="R2563" s="16">
        <v>0.3</v>
      </c>
      <c r="T2563" s="16">
        <v>0</v>
      </c>
      <c r="V2563" s="12" t="s">
        <v>204</v>
      </c>
      <c r="W2563" s="12" t="s">
        <v>204</v>
      </c>
      <c r="X2563" s="16">
        <v>1</v>
      </c>
      <c r="Y2563" s="16">
        <v>5</v>
      </c>
      <c r="Z2563" s="16">
        <v>0.3</v>
      </c>
      <c r="AA2563" s="16">
        <f t="shared" si="540"/>
        <v>36</v>
      </c>
      <c r="AB2563" s="16" t="s">
        <v>2113</v>
      </c>
      <c r="AC2563" s="16" t="s">
        <v>2416</v>
      </c>
      <c r="AD2563" s="16">
        <f t="shared" si="524"/>
        <v>12600</v>
      </c>
      <c r="AE2563" s="16">
        <f t="shared" si="525"/>
        <v>105</v>
      </c>
      <c r="AF2563" s="16">
        <f t="shared" si="526"/>
        <v>39375</v>
      </c>
      <c r="AG2563" s="16">
        <f t="shared" si="527"/>
        <v>30</v>
      </c>
      <c r="AH2563" s="12">
        <f t="shared" si="528"/>
        <v>0</v>
      </c>
      <c r="AI2563" s="16">
        <f t="shared" si="529"/>
        <v>2.1</v>
      </c>
      <c r="AJ2563" s="16">
        <f t="shared" si="530"/>
        <v>7245</v>
      </c>
      <c r="AK2563" s="16">
        <f t="shared" si="531"/>
        <v>150</v>
      </c>
      <c r="AL2563" s="16">
        <f t="shared" si="532"/>
        <v>1500</v>
      </c>
      <c r="AM2563" s="16">
        <f t="shared" si="533"/>
        <v>21300</v>
      </c>
      <c r="AN2563" s="16">
        <f t="shared" si="534"/>
        <v>82020</v>
      </c>
      <c r="AO2563" s="12" t="s">
        <v>1486</v>
      </c>
      <c r="AP2563" s="16">
        <v>0.3</v>
      </c>
      <c r="AQ2563" s="16" t="s">
        <v>204</v>
      </c>
      <c r="AS2563" s="16" t="s">
        <v>2422</v>
      </c>
      <c r="AT2563" s="16" t="s">
        <v>2418</v>
      </c>
      <c r="AU2563" t="s">
        <v>2384</v>
      </c>
      <c r="AW2563" s="16" t="s">
        <v>2386</v>
      </c>
      <c r="AX2563" s="16" t="s">
        <v>204</v>
      </c>
      <c r="AY2563" s="16" t="s">
        <v>207</v>
      </c>
      <c r="AZ2563" s="16" t="s">
        <v>207</v>
      </c>
      <c r="BA2563" s="16" t="s">
        <v>207</v>
      </c>
      <c r="BB2563" s="16" t="s">
        <v>207</v>
      </c>
      <c r="BC2563" s="16">
        <v>0.3</v>
      </c>
      <c r="BD2563" s="16">
        <f t="shared" si="535"/>
        <v>1.05</v>
      </c>
      <c r="BE2563" s="16">
        <f t="shared" si="536"/>
        <v>512.625</v>
      </c>
      <c r="BF2563" s="16">
        <v>0</v>
      </c>
      <c r="BG2563" s="16">
        <f t="shared" si="537"/>
        <v>360</v>
      </c>
      <c r="BH2563" s="16">
        <f t="shared" si="538"/>
        <v>192</v>
      </c>
      <c r="BI2563" s="16">
        <f t="shared" si="539"/>
        <v>2.4</v>
      </c>
    </row>
    <row r="2564" spans="1:61" ht="20.149999999999999" customHeight="1" x14ac:dyDescent="0.35">
      <c r="A2564">
        <v>2563</v>
      </c>
      <c r="B2564" t="s">
        <v>360</v>
      </c>
      <c r="C2564" t="s">
        <v>9176</v>
      </c>
      <c r="D2564" s="15" t="s">
        <v>2814</v>
      </c>
      <c r="E2564" s="12" t="s">
        <v>98</v>
      </c>
      <c r="G2564" s="12" t="s">
        <v>2413</v>
      </c>
      <c r="H2564" s="12" t="s">
        <v>2414</v>
      </c>
      <c r="I2564" s="12" t="s">
        <v>92</v>
      </c>
      <c r="J2564" s="12" t="s">
        <v>2401</v>
      </c>
      <c r="K2564" s="12" t="s">
        <v>5619</v>
      </c>
      <c r="N2564" s="16" t="s">
        <v>206</v>
      </c>
      <c r="O2564" s="16" t="s">
        <v>2812</v>
      </c>
      <c r="P2564" s="12" t="s">
        <v>131</v>
      </c>
      <c r="Q2564" s="16">
        <v>2023</v>
      </c>
      <c r="R2564" s="16">
        <v>3.91</v>
      </c>
      <c r="T2564" s="16">
        <v>0</v>
      </c>
      <c r="V2564" s="12" t="s">
        <v>204</v>
      </c>
      <c r="W2564" s="12" t="s">
        <v>204</v>
      </c>
      <c r="X2564" s="16">
        <v>2</v>
      </c>
      <c r="Y2564" s="16">
        <v>5</v>
      </c>
      <c r="Z2564" s="16">
        <v>3.91</v>
      </c>
      <c r="AA2564" s="16">
        <f t="shared" si="540"/>
        <v>469.20000000000005</v>
      </c>
      <c r="AB2564" s="16" t="s">
        <v>2113</v>
      </c>
      <c r="AC2564" s="16" t="s">
        <v>2416</v>
      </c>
      <c r="AD2564" s="16">
        <f t="shared" si="524"/>
        <v>164220.00000000003</v>
      </c>
      <c r="AE2564" s="16">
        <f t="shared" si="525"/>
        <v>1368.5</v>
      </c>
      <c r="AF2564" s="16">
        <f t="shared" si="526"/>
        <v>513187.5</v>
      </c>
      <c r="AG2564" s="16">
        <f t="shared" si="527"/>
        <v>391</v>
      </c>
      <c r="AH2564" s="12">
        <f t="shared" si="528"/>
        <v>0</v>
      </c>
      <c r="AI2564" s="16">
        <f t="shared" si="529"/>
        <v>27.37</v>
      </c>
      <c r="AJ2564" s="16">
        <f t="shared" si="530"/>
        <v>94426.5</v>
      </c>
      <c r="AK2564" s="16">
        <f t="shared" si="531"/>
        <v>1955</v>
      </c>
      <c r="AL2564" s="16">
        <f t="shared" si="532"/>
        <v>19550</v>
      </c>
      <c r="AM2564" s="16">
        <f t="shared" si="533"/>
        <v>277610</v>
      </c>
      <c r="AN2564" s="16">
        <f t="shared" si="534"/>
        <v>1068994</v>
      </c>
      <c r="AO2564" s="12" t="s">
        <v>1486</v>
      </c>
      <c r="AP2564" s="16">
        <v>3.91</v>
      </c>
      <c r="AQ2564" s="16" t="s">
        <v>204</v>
      </c>
      <c r="AS2564" s="16" t="s">
        <v>2422</v>
      </c>
      <c r="AT2564" s="16" t="s">
        <v>2418</v>
      </c>
      <c r="AU2564" t="s">
        <v>2384</v>
      </c>
      <c r="AW2564" s="16" t="s">
        <v>2386</v>
      </c>
      <c r="AX2564" s="16" t="s">
        <v>204</v>
      </c>
      <c r="AY2564" s="16" t="s">
        <v>207</v>
      </c>
      <c r="AZ2564" s="16" t="s">
        <v>207</v>
      </c>
      <c r="BA2564" s="16" t="s">
        <v>207</v>
      </c>
      <c r="BB2564" s="16" t="s">
        <v>207</v>
      </c>
      <c r="BC2564" s="16">
        <v>3.91</v>
      </c>
      <c r="BD2564" s="16">
        <f t="shared" si="535"/>
        <v>13.685</v>
      </c>
      <c r="BE2564" s="16">
        <f t="shared" si="536"/>
        <v>6681.2124999999996</v>
      </c>
      <c r="BF2564" s="16">
        <v>0</v>
      </c>
      <c r="BG2564" s="16">
        <f t="shared" si="537"/>
        <v>4692</v>
      </c>
      <c r="BH2564" s="16">
        <f t="shared" si="538"/>
        <v>2502.4</v>
      </c>
      <c r="BI2564" s="16">
        <f t="shared" si="539"/>
        <v>31.28</v>
      </c>
    </row>
    <row r="2565" spans="1:61" ht="20.149999999999999" customHeight="1" x14ac:dyDescent="0.35">
      <c r="A2565">
        <v>2564</v>
      </c>
      <c r="B2565" t="s">
        <v>360</v>
      </c>
      <c r="C2565" t="s">
        <v>9177</v>
      </c>
      <c r="D2565" s="15" t="s">
        <v>2815</v>
      </c>
      <c r="E2565" s="12" t="s">
        <v>98</v>
      </c>
      <c r="G2565" s="12" t="s">
        <v>2413</v>
      </c>
      <c r="H2565" s="12" t="s">
        <v>2414</v>
      </c>
      <c r="I2565" s="12" t="s">
        <v>92</v>
      </c>
      <c r="J2565" s="12" t="s">
        <v>2401</v>
      </c>
      <c r="K2565" s="12" t="s">
        <v>5619</v>
      </c>
      <c r="N2565" s="16" t="s">
        <v>205</v>
      </c>
      <c r="O2565" s="16" t="s">
        <v>2812</v>
      </c>
      <c r="P2565" s="12" t="s">
        <v>131</v>
      </c>
      <c r="Q2565" s="16">
        <v>2023</v>
      </c>
      <c r="R2565" s="16">
        <v>2.23</v>
      </c>
      <c r="T2565" s="16">
        <v>0</v>
      </c>
      <c r="V2565" s="12" t="s">
        <v>204</v>
      </c>
      <c r="W2565" s="12" t="s">
        <v>204</v>
      </c>
      <c r="X2565" s="16">
        <v>2</v>
      </c>
      <c r="Y2565" s="16">
        <v>7</v>
      </c>
      <c r="Z2565" s="16">
        <v>2.23</v>
      </c>
      <c r="AA2565" s="16">
        <f t="shared" si="540"/>
        <v>267.60000000000002</v>
      </c>
      <c r="AB2565" s="16" t="s">
        <v>2113</v>
      </c>
      <c r="AC2565" s="16" t="s">
        <v>2416</v>
      </c>
      <c r="AD2565" s="16">
        <f t="shared" si="524"/>
        <v>93660.000000000015</v>
      </c>
      <c r="AE2565" s="16">
        <f t="shared" si="525"/>
        <v>780.5</v>
      </c>
      <c r="AF2565" s="16">
        <f t="shared" si="526"/>
        <v>292687.5</v>
      </c>
      <c r="AG2565" s="16">
        <f t="shared" si="527"/>
        <v>223</v>
      </c>
      <c r="AH2565" s="12">
        <f t="shared" si="528"/>
        <v>0</v>
      </c>
      <c r="AI2565" s="16">
        <f t="shared" si="529"/>
        <v>15.61</v>
      </c>
      <c r="AJ2565" s="16">
        <f t="shared" si="530"/>
        <v>53854.5</v>
      </c>
      <c r="AK2565" s="16">
        <f t="shared" si="531"/>
        <v>1115</v>
      </c>
      <c r="AL2565" s="16">
        <f t="shared" si="532"/>
        <v>11150</v>
      </c>
      <c r="AM2565" s="16">
        <f t="shared" si="533"/>
        <v>158330</v>
      </c>
      <c r="AN2565" s="16">
        <f t="shared" si="534"/>
        <v>609682</v>
      </c>
      <c r="AO2565" s="12" t="s">
        <v>1486</v>
      </c>
      <c r="AP2565" s="16">
        <v>2.23</v>
      </c>
      <c r="AQ2565" s="16" t="s">
        <v>204</v>
      </c>
      <c r="AS2565" s="16" t="s">
        <v>2422</v>
      </c>
      <c r="AT2565" s="16" t="s">
        <v>2418</v>
      </c>
      <c r="AU2565" t="s">
        <v>2384</v>
      </c>
      <c r="AW2565" s="16" t="s">
        <v>2386</v>
      </c>
      <c r="AX2565" s="16" t="s">
        <v>204</v>
      </c>
      <c r="AY2565" s="16" t="s">
        <v>207</v>
      </c>
      <c r="AZ2565" s="16" t="s">
        <v>207</v>
      </c>
      <c r="BA2565" s="16" t="s">
        <v>207</v>
      </c>
      <c r="BB2565" s="16" t="s">
        <v>207</v>
      </c>
      <c r="BC2565" s="16">
        <v>2.23</v>
      </c>
      <c r="BD2565" s="16">
        <f t="shared" si="535"/>
        <v>7.8049999999999997</v>
      </c>
      <c r="BE2565" s="16">
        <f t="shared" si="536"/>
        <v>3810.5124999999998</v>
      </c>
      <c r="BF2565" s="16">
        <v>0</v>
      </c>
      <c r="BG2565" s="16">
        <f t="shared" si="537"/>
        <v>2676</v>
      </c>
      <c r="BH2565" s="16">
        <f t="shared" si="538"/>
        <v>1427.2</v>
      </c>
      <c r="BI2565" s="16">
        <f t="shared" si="539"/>
        <v>17.84</v>
      </c>
    </row>
    <row r="2566" spans="1:61" ht="20.149999999999999" customHeight="1" x14ac:dyDescent="0.35">
      <c r="A2566">
        <v>2565</v>
      </c>
      <c r="B2566" t="s">
        <v>360</v>
      </c>
      <c r="C2566" t="s">
        <v>9178</v>
      </c>
      <c r="D2566" s="15" t="s">
        <v>2816</v>
      </c>
      <c r="E2566" s="12" t="s">
        <v>98</v>
      </c>
      <c r="G2566" s="12" t="s">
        <v>2413</v>
      </c>
      <c r="H2566" s="12" t="s">
        <v>2414</v>
      </c>
      <c r="I2566" s="12" t="s">
        <v>92</v>
      </c>
      <c r="J2566" s="12" t="s">
        <v>2401</v>
      </c>
      <c r="K2566" s="12" t="s">
        <v>5619</v>
      </c>
      <c r="N2566" s="16" t="s">
        <v>205</v>
      </c>
      <c r="O2566" s="16" t="s">
        <v>2812</v>
      </c>
      <c r="P2566" s="12" t="s">
        <v>131</v>
      </c>
      <c r="Q2566" s="16">
        <v>2023</v>
      </c>
      <c r="R2566" s="16">
        <v>1.19</v>
      </c>
      <c r="T2566" s="16">
        <v>0</v>
      </c>
      <c r="V2566" s="12" t="s">
        <v>204</v>
      </c>
      <c r="W2566" s="12" t="s">
        <v>204</v>
      </c>
      <c r="X2566" s="16">
        <v>2</v>
      </c>
      <c r="Y2566" s="16">
        <v>10</v>
      </c>
      <c r="Z2566" s="16">
        <v>1.19</v>
      </c>
      <c r="AA2566" s="16">
        <f t="shared" si="540"/>
        <v>142.79999999999998</v>
      </c>
      <c r="AB2566" s="16" t="s">
        <v>2113</v>
      </c>
      <c r="AC2566" s="16" t="s">
        <v>2416</v>
      </c>
      <c r="AD2566" s="16">
        <f t="shared" si="524"/>
        <v>49979.999999999993</v>
      </c>
      <c r="AE2566" s="16">
        <f t="shared" si="525"/>
        <v>416.5</v>
      </c>
      <c r="AF2566" s="16">
        <f t="shared" si="526"/>
        <v>156187.5</v>
      </c>
      <c r="AG2566" s="16">
        <f t="shared" si="527"/>
        <v>119</v>
      </c>
      <c r="AH2566" s="12">
        <f t="shared" si="528"/>
        <v>0</v>
      </c>
      <c r="AI2566" s="16">
        <f t="shared" si="529"/>
        <v>8.33</v>
      </c>
      <c r="AJ2566" s="16">
        <f t="shared" si="530"/>
        <v>28738.5</v>
      </c>
      <c r="AK2566" s="16">
        <f t="shared" si="531"/>
        <v>595</v>
      </c>
      <c r="AL2566" s="16">
        <f t="shared" si="532"/>
        <v>5950</v>
      </c>
      <c r="AM2566" s="16">
        <f t="shared" si="533"/>
        <v>84490</v>
      </c>
      <c r="AN2566" s="16">
        <f t="shared" si="534"/>
        <v>325346</v>
      </c>
      <c r="AO2566" s="12" t="s">
        <v>1486</v>
      </c>
      <c r="AP2566" s="16">
        <v>1.19</v>
      </c>
      <c r="AQ2566" s="16" t="s">
        <v>204</v>
      </c>
      <c r="AS2566" s="16" t="s">
        <v>2422</v>
      </c>
      <c r="AT2566" s="16" t="s">
        <v>2418</v>
      </c>
      <c r="AU2566" t="s">
        <v>2384</v>
      </c>
      <c r="AW2566" s="16" t="s">
        <v>2386</v>
      </c>
      <c r="AX2566" s="16" t="s">
        <v>204</v>
      </c>
      <c r="AY2566" s="16" t="s">
        <v>207</v>
      </c>
      <c r="AZ2566" s="16" t="s">
        <v>207</v>
      </c>
      <c r="BA2566" s="16" t="s">
        <v>207</v>
      </c>
      <c r="BB2566" s="16" t="s">
        <v>207</v>
      </c>
      <c r="BC2566" s="16">
        <v>1.19</v>
      </c>
      <c r="BD2566" s="16">
        <f t="shared" si="535"/>
        <v>4.165</v>
      </c>
      <c r="BE2566" s="16">
        <f t="shared" si="536"/>
        <v>2033.4124999999999</v>
      </c>
      <c r="BF2566" s="16">
        <v>0</v>
      </c>
      <c r="BG2566" s="16">
        <f t="shared" si="537"/>
        <v>1428</v>
      </c>
      <c r="BH2566" s="16">
        <f t="shared" si="538"/>
        <v>761.59999999999991</v>
      </c>
      <c r="BI2566" s="16">
        <f t="shared" si="539"/>
        <v>9.52</v>
      </c>
    </row>
    <row r="2567" spans="1:61" ht="20.149999999999999" customHeight="1" x14ac:dyDescent="0.35">
      <c r="A2567">
        <v>2566</v>
      </c>
      <c r="B2567" t="s">
        <v>360</v>
      </c>
      <c r="C2567" t="s">
        <v>9179</v>
      </c>
      <c r="D2567" s="15" t="s">
        <v>2817</v>
      </c>
      <c r="E2567" s="12" t="s">
        <v>98</v>
      </c>
      <c r="G2567" s="12" t="s">
        <v>2413</v>
      </c>
      <c r="H2567" s="12" t="s">
        <v>2414</v>
      </c>
      <c r="I2567" s="12" t="s">
        <v>92</v>
      </c>
      <c r="J2567" s="12" t="s">
        <v>2401</v>
      </c>
      <c r="K2567" s="12" t="s">
        <v>5619</v>
      </c>
      <c r="N2567" s="16" t="s">
        <v>206</v>
      </c>
      <c r="O2567" s="16" t="s">
        <v>2812</v>
      </c>
      <c r="P2567" s="12" t="s">
        <v>131</v>
      </c>
      <c r="Q2567" s="16">
        <v>2023</v>
      </c>
      <c r="R2567" s="16">
        <v>1.1100000000000001</v>
      </c>
      <c r="T2567" s="16">
        <v>0</v>
      </c>
      <c r="V2567" s="12" t="s">
        <v>204</v>
      </c>
      <c r="W2567" s="12" t="s">
        <v>204</v>
      </c>
      <c r="X2567" s="16">
        <v>2</v>
      </c>
      <c r="Y2567" s="16">
        <v>5</v>
      </c>
      <c r="Z2567" s="16">
        <v>1.1100000000000001</v>
      </c>
      <c r="AA2567" s="16">
        <f t="shared" si="540"/>
        <v>133.20000000000002</v>
      </c>
      <c r="AB2567" s="16" t="s">
        <v>2113</v>
      </c>
      <c r="AC2567" s="16" t="s">
        <v>2416</v>
      </c>
      <c r="AD2567" s="16">
        <f t="shared" si="524"/>
        <v>46620.000000000007</v>
      </c>
      <c r="AE2567" s="16">
        <f t="shared" si="525"/>
        <v>388.50000000000006</v>
      </c>
      <c r="AF2567" s="16">
        <f t="shared" si="526"/>
        <v>145687.50000000003</v>
      </c>
      <c r="AG2567" s="16">
        <f t="shared" si="527"/>
        <v>111.00000000000001</v>
      </c>
      <c r="AH2567" s="12">
        <f t="shared" si="528"/>
        <v>0</v>
      </c>
      <c r="AI2567" s="16">
        <f t="shared" si="529"/>
        <v>7.7700000000000005</v>
      </c>
      <c r="AJ2567" s="16">
        <f t="shared" si="530"/>
        <v>26806.5</v>
      </c>
      <c r="AK2567" s="16">
        <f t="shared" si="531"/>
        <v>555</v>
      </c>
      <c r="AL2567" s="16">
        <f t="shared" si="532"/>
        <v>5550.0000000000009</v>
      </c>
      <c r="AM2567" s="16">
        <f t="shared" si="533"/>
        <v>78810</v>
      </c>
      <c r="AN2567" s="16">
        <f t="shared" si="534"/>
        <v>303474.00000000006</v>
      </c>
      <c r="AO2567" s="12" t="s">
        <v>1486</v>
      </c>
      <c r="AP2567" s="16">
        <v>1.1100000000000001</v>
      </c>
      <c r="AQ2567" s="16" t="s">
        <v>204</v>
      </c>
      <c r="AS2567" s="16" t="s">
        <v>2422</v>
      </c>
      <c r="AT2567" s="16" t="s">
        <v>2418</v>
      </c>
      <c r="AU2567" t="s">
        <v>2384</v>
      </c>
      <c r="AW2567" s="16" t="s">
        <v>2386</v>
      </c>
      <c r="AX2567" s="16" t="s">
        <v>204</v>
      </c>
      <c r="AY2567" s="16" t="s">
        <v>207</v>
      </c>
      <c r="AZ2567" s="16" t="s">
        <v>207</v>
      </c>
      <c r="BA2567" s="16" t="s">
        <v>207</v>
      </c>
      <c r="BB2567" s="16" t="s">
        <v>207</v>
      </c>
      <c r="BC2567" s="16">
        <v>1.1100000000000001</v>
      </c>
      <c r="BD2567" s="16">
        <f t="shared" si="535"/>
        <v>3.8850000000000002</v>
      </c>
      <c r="BE2567" s="16">
        <f t="shared" si="536"/>
        <v>1896.7125000000003</v>
      </c>
      <c r="BF2567" s="16">
        <v>0</v>
      </c>
      <c r="BG2567" s="16">
        <f t="shared" si="537"/>
        <v>1332.0000000000002</v>
      </c>
      <c r="BH2567" s="16">
        <f t="shared" si="538"/>
        <v>710.40000000000009</v>
      </c>
      <c r="BI2567" s="16">
        <f t="shared" si="539"/>
        <v>8.8800000000000008</v>
      </c>
    </row>
    <row r="2568" spans="1:61" ht="20.149999999999999" customHeight="1" x14ac:dyDescent="0.35">
      <c r="A2568">
        <v>2567</v>
      </c>
      <c r="B2568" t="s">
        <v>360</v>
      </c>
      <c r="C2568" t="s">
        <v>9180</v>
      </c>
      <c r="D2568" s="15" t="s">
        <v>2717</v>
      </c>
      <c r="E2568" s="12" t="s">
        <v>98</v>
      </c>
      <c r="G2568" s="12" t="s">
        <v>2413</v>
      </c>
      <c r="H2568" s="12" t="s">
        <v>2414</v>
      </c>
      <c r="I2568" s="12" t="s">
        <v>92</v>
      </c>
      <c r="J2568" s="12" t="s">
        <v>2401</v>
      </c>
      <c r="K2568" s="12" t="s">
        <v>5619</v>
      </c>
      <c r="N2568" s="16" t="s">
        <v>206</v>
      </c>
      <c r="O2568" s="16" t="s">
        <v>2812</v>
      </c>
      <c r="P2568" s="12" t="s">
        <v>131</v>
      </c>
      <c r="Q2568" s="16">
        <v>2023</v>
      </c>
      <c r="R2568" s="16">
        <v>1.43</v>
      </c>
      <c r="T2568" s="16">
        <v>0</v>
      </c>
      <c r="V2568" s="12" t="s">
        <v>204</v>
      </c>
      <c r="W2568" s="12" t="s">
        <v>204</v>
      </c>
      <c r="X2568" s="16">
        <v>2</v>
      </c>
      <c r="Y2568" s="16">
        <v>12</v>
      </c>
      <c r="Z2568" s="16">
        <v>1.43</v>
      </c>
      <c r="AA2568" s="16">
        <f t="shared" si="540"/>
        <v>171.6</v>
      </c>
      <c r="AB2568" s="16" t="s">
        <v>2113</v>
      </c>
      <c r="AC2568" s="16" t="s">
        <v>2416</v>
      </c>
      <c r="AD2568" s="16">
        <f t="shared" si="524"/>
        <v>60060</v>
      </c>
      <c r="AE2568" s="16">
        <f t="shared" si="525"/>
        <v>500.5</v>
      </c>
      <c r="AF2568" s="16">
        <f t="shared" si="526"/>
        <v>187687.5</v>
      </c>
      <c r="AG2568" s="16">
        <f t="shared" si="527"/>
        <v>143</v>
      </c>
      <c r="AH2568" s="12">
        <f t="shared" si="528"/>
        <v>0</v>
      </c>
      <c r="AI2568" s="16">
        <f t="shared" si="529"/>
        <v>10.01</v>
      </c>
      <c r="AJ2568" s="16">
        <f t="shared" si="530"/>
        <v>34534.5</v>
      </c>
      <c r="AK2568" s="16">
        <f t="shared" si="531"/>
        <v>715</v>
      </c>
      <c r="AL2568" s="16">
        <f t="shared" si="532"/>
        <v>7150</v>
      </c>
      <c r="AM2568" s="16">
        <f t="shared" si="533"/>
        <v>101530</v>
      </c>
      <c r="AN2568" s="16">
        <f t="shared" si="534"/>
        <v>390962</v>
      </c>
      <c r="AO2568" s="12" t="s">
        <v>1486</v>
      </c>
      <c r="AP2568" s="16">
        <v>1.43</v>
      </c>
      <c r="AQ2568" s="16" t="s">
        <v>204</v>
      </c>
      <c r="AS2568" s="16" t="s">
        <v>2422</v>
      </c>
      <c r="AT2568" s="16" t="s">
        <v>2418</v>
      </c>
      <c r="AU2568" t="s">
        <v>2384</v>
      </c>
      <c r="AW2568" s="16" t="s">
        <v>2386</v>
      </c>
      <c r="AX2568" s="16" t="s">
        <v>204</v>
      </c>
      <c r="AY2568" s="16" t="s">
        <v>207</v>
      </c>
      <c r="AZ2568" s="16" t="s">
        <v>207</v>
      </c>
      <c r="BA2568" s="16" t="s">
        <v>207</v>
      </c>
      <c r="BB2568" s="16" t="s">
        <v>207</v>
      </c>
      <c r="BC2568" s="16">
        <v>1.43</v>
      </c>
      <c r="BD2568" s="16">
        <f t="shared" si="535"/>
        <v>5.0049999999999999</v>
      </c>
      <c r="BE2568" s="16">
        <f t="shared" si="536"/>
        <v>2443.5124999999998</v>
      </c>
      <c r="BF2568" s="16">
        <v>0</v>
      </c>
      <c r="BG2568" s="16">
        <f t="shared" si="537"/>
        <v>1716</v>
      </c>
      <c r="BH2568" s="16">
        <f t="shared" si="538"/>
        <v>915.19999999999993</v>
      </c>
      <c r="BI2568" s="16">
        <f t="shared" si="539"/>
        <v>11.44</v>
      </c>
    </row>
    <row r="2569" spans="1:61" ht="20.149999999999999" customHeight="1" x14ac:dyDescent="0.35">
      <c r="A2569">
        <v>2568</v>
      </c>
      <c r="B2569" t="s">
        <v>360</v>
      </c>
      <c r="C2569" t="s">
        <v>9181</v>
      </c>
      <c r="D2569" s="15" t="s">
        <v>2818</v>
      </c>
      <c r="E2569" s="12" t="s">
        <v>98</v>
      </c>
      <c r="G2569" s="12" t="s">
        <v>2413</v>
      </c>
      <c r="H2569" s="12" t="s">
        <v>2414</v>
      </c>
      <c r="I2569" s="12" t="s">
        <v>92</v>
      </c>
      <c r="J2569" s="12" t="s">
        <v>2401</v>
      </c>
      <c r="K2569" s="12" t="s">
        <v>5619</v>
      </c>
      <c r="N2569" s="16" t="s">
        <v>205</v>
      </c>
      <c r="O2569" s="16" t="s">
        <v>2812</v>
      </c>
      <c r="P2569" s="12" t="s">
        <v>131</v>
      </c>
      <c r="Q2569" s="16">
        <v>2023</v>
      </c>
      <c r="R2569" s="16">
        <v>1.1000000000000001</v>
      </c>
      <c r="T2569" s="16">
        <v>0</v>
      </c>
      <c r="V2569" s="12" t="s">
        <v>204</v>
      </c>
      <c r="W2569" s="12" t="s">
        <v>204</v>
      </c>
      <c r="X2569" s="16">
        <v>2</v>
      </c>
      <c r="Y2569" s="16">
        <v>8</v>
      </c>
      <c r="Z2569" s="16">
        <v>1.1000000000000001</v>
      </c>
      <c r="AA2569" s="16">
        <f t="shared" si="540"/>
        <v>132</v>
      </c>
      <c r="AB2569" s="16" t="s">
        <v>2113</v>
      </c>
      <c r="AC2569" s="16" t="s">
        <v>2416</v>
      </c>
      <c r="AD2569" s="16">
        <f t="shared" si="524"/>
        <v>46200</v>
      </c>
      <c r="AE2569" s="16">
        <f t="shared" si="525"/>
        <v>385.00000000000006</v>
      </c>
      <c r="AF2569" s="16">
        <f t="shared" si="526"/>
        <v>144375.00000000003</v>
      </c>
      <c r="AG2569" s="16">
        <f t="shared" si="527"/>
        <v>110.00000000000001</v>
      </c>
      <c r="AH2569" s="12">
        <f t="shared" si="528"/>
        <v>0</v>
      </c>
      <c r="AI2569" s="16">
        <f t="shared" si="529"/>
        <v>7.7000000000000011</v>
      </c>
      <c r="AJ2569" s="16">
        <f t="shared" si="530"/>
        <v>26565.000000000004</v>
      </c>
      <c r="AK2569" s="16">
        <f t="shared" si="531"/>
        <v>550</v>
      </c>
      <c r="AL2569" s="16">
        <f t="shared" si="532"/>
        <v>5500</v>
      </c>
      <c r="AM2569" s="16">
        <f t="shared" si="533"/>
        <v>78100</v>
      </c>
      <c r="AN2569" s="16">
        <f t="shared" si="534"/>
        <v>300740</v>
      </c>
      <c r="AO2569" s="12" t="s">
        <v>1486</v>
      </c>
      <c r="AP2569" s="16">
        <v>1.1000000000000001</v>
      </c>
      <c r="AQ2569" s="16" t="s">
        <v>204</v>
      </c>
      <c r="AS2569" s="16" t="s">
        <v>2422</v>
      </c>
      <c r="AT2569" s="16" t="s">
        <v>2418</v>
      </c>
      <c r="AU2569" t="s">
        <v>2384</v>
      </c>
      <c r="AW2569" s="16" t="s">
        <v>2386</v>
      </c>
      <c r="AX2569" s="16" t="s">
        <v>204</v>
      </c>
      <c r="AY2569" s="16" t="s">
        <v>207</v>
      </c>
      <c r="AZ2569" s="16" t="s">
        <v>207</v>
      </c>
      <c r="BA2569" s="16" t="s">
        <v>207</v>
      </c>
      <c r="BB2569" s="16" t="s">
        <v>207</v>
      </c>
      <c r="BC2569" s="16">
        <v>1.1000000000000001</v>
      </c>
      <c r="BD2569" s="16">
        <f t="shared" si="535"/>
        <v>3.8500000000000005</v>
      </c>
      <c r="BE2569" s="16">
        <f t="shared" si="536"/>
        <v>1879.625</v>
      </c>
      <c r="BF2569" s="16">
        <v>0</v>
      </c>
      <c r="BG2569" s="16">
        <f t="shared" si="537"/>
        <v>1320</v>
      </c>
      <c r="BH2569" s="16">
        <f t="shared" si="538"/>
        <v>704</v>
      </c>
      <c r="BI2569" s="16">
        <f t="shared" si="539"/>
        <v>8.8000000000000007</v>
      </c>
    </row>
    <row r="2570" spans="1:61" ht="20.149999999999999" customHeight="1" x14ac:dyDescent="0.35">
      <c r="A2570">
        <v>2569</v>
      </c>
      <c r="B2570" t="s">
        <v>360</v>
      </c>
      <c r="C2570" t="s">
        <v>9182</v>
      </c>
      <c r="D2570" s="15" t="s">
        <v>2819</v>
      </c>
      <c r="E2570" s="12" t="s">
        <v>93</v>
      </c>
      <c r="G2570" s="12" t="s">
        <v>2413</v>
      </c>
      <c r="H2570" s="12" t="s">
        <v>2414</v>
      </c>
      <c r="I2570" s="12" t="s">
        <v>92</v>
      </c>
      <c r="J2570" s="12" t="s">
        <v>2401</v>
      </c>
      <c r="K2570" s="12" t="s">
        <v>5619</v>
      </c>
      <c r="N2570" s="16" t="s">
        <v>206</v>
      </c>
      <c r="O2570" s="16" t="s">
        <v>2812</v>
      </c>
      <c r="P2570" s="12" t="s">
        <v>131</v>
      </c>
      <c r="Q2570" s="16">
        <v>2023</v>
      </c>
      <c r="R2570" s="16">
        <v>1.02</v>
      </c>
      <c r="T2570" s="16">
        <v>0</v>
      </c>
      <c r="V2570" s="12" t="s">
        <v>204</v>
      </c>
      <c r="W2570" s="12" t="s">
        <v>204</v>
      </c>
      <c r="X2570" s="16">
        <v>2</v>
      </c>
      <c r="Y2570" s="16">
        <v>6</v>
      </c>
      <c r="Z2570" s="16">
        <v>1.02</v>
      </c>
      <c r="AA2570" s="16">
        <f t="shared" si="540"/>
        <v>122.4</v>
      </c>
      <c r="AB2570" s="16" t="s">
        <v>2113</v>
      </c>
      <c r="AC2570" s="16" t="s">
        <v>2416</v>
      </c>
      <c r="AD2570" s="16">
        <f t="shared" si="524"/>
        <v>42840</v>
      </c>
      <c r="AE2570" s="16">
        <f t="shared" si="525"/>
        <v>357</v>
      </c>
      <c r="AF2570" s="16">
        <f t="shared" si="526"/>
        <v>133875</v>
      </c>
      <c r="AG2570" s="16">
        <f t="shared" si="527"/>
        <v>102</v>
      </c>
      <c r="AH2570" s="12">
        <f t="shared" si="528"/>
        <v>0</v>
      </c>
      <c r="AI2570" s="16">
        <f t="shared" si="529"/>
        <v>7.1400000000000006</v>
      </c>
      <c r="AJ2570" s="16">
        <f t="shared" si="530"/>
        <v>24633.000000000004</v>
      </c>
      <c r="AK2570" s="16">
        <f t="shared" si="531"/>
        <v>510</v>
      </c>
      <c r="AL2570" s="16">
        <f t="shared" si="532"/>
        <v>5100</v>
      </c>
      <c r="AM2570" s="16">
        <f t="shared" si="533"/>
        <v>72420</v>
      </c>
      <c r="AN2570" s="16">
        <f t="shared" si="534"/>
        <v>278868</v>
      </c>
      <c r="AO2570" s="12" t="s">
        <v>1486</v>
      </c>
      <c r="AP2570" s="16">
        <v>1.02</v>
      </c>
      <c r="AQ2570" s="16" t="s">
        <v>204</v>
      </c>
      <c r="AS2570" s="16" t="s">
        <v>2422</v>
      </c>
      <c r="AT2570" s="16" t="s">
        <v>2418</v>
      </c>
      <c r="AU2570" t="s">
        <v>2384</v>
      </c>
      <c r="AW2570" s="16" t="s">
        <v>2386</v>
      </c>
      <c r="AX2570" s="16" t="s">
        <v>204</v>
      </c>
      <c r="AY2570" s="16" t="s">
        <v>207</v>
      </c>
      <c r="AZ2570" s="16" t="s">
        <v>207</v>
      </c>
      <c r="BA2570" s="16" t="s">
        <v>207</v>
      </c>
      <c r="BB2570" s="16" t="s">
        <v>207</v>
      </c>
      <c r="BC2570" s="16">
        <v>1.02</v>
      </c>
      <c r="BD2570" s="16">
        <f t="shared" si="535"/>
        <v>3.5700000000000003</v>
      </c>
      <c r="BE2570" s="16">
        <f t="shared" si="536"/>
        <v>1742.925</v>
      </c>
      <c r="BF2570" s="16">
        <v>0</v>
      </c>
      <c r="BG2570" s="16">
        <f t="shared" si="537"/>
        <v>1224</v>
      </c>
      <c r="BH2570" s="16">
        <f t="shared" si="538"/>
        <v>652.79999999999995</v>
      </c>
      <c r="BI2570" s="16">
        <f t="shared" si="539"/>
        <v>8.16</v>
      </c>
    </row>
    <row r="2571" spans="1:61" ht="20.149999999999999" customHeight="1" x14ac:dyDescent="0.35">
      <c r="A2571">
        <v>2570</v>
      </c>
      <c r="B2571" t="s">
        <v>360</v>
      </c>
      <c r="C2571" t="s">
        <v>9183</v>
      </c>
      <c r="D2571" s="15" t="s">
        <v>2820</v>
      </c>
      <c r="E2571" s="12" t="s">
        <v>98</v>
      </c>
      <c r="G2571" s="12" t="s">
        <v>2413</v>
      </c>
      <c r="H2571" s="12" t="s">
        <v>2414</v>
      </c>
      <c r="I2571" s="12" t="s">
        <v>92</v>
      </c>
      <c r="J2571" s="12" t="s">
        <v>2401</v>
      </c>
      <c r="K2571" s="12" t="s">
        <v>5619</v>
      </c>
      <c r="N2571" s="16" t="s">
        <v>206</v>
      </c>
      <c r="O2571" s="16" t="s">
        <v>2812</v>
      </c>
      <c r="P2571" s="12" t="s">
        <v>131</v>
      </c>
      <c r="Q2571" s="16">
        <v>2023</v>
      </c>
      <c r="R2571" s="16">
        <v>0.91</v>
      </c>
      <c r="T2571" s="16">
        <v>0</v>
      </c>
      <c r="V2571" s="12" t="s">
        <v>204</v>
      </c>
      <c r="W2571" s="12" t="s">
        <v>204</v>
      </c>
      <c r="X2571" s="16">
        <v>2</v>
      </c>
      <c r="Y2571" s="16">
        <v>14</v>
      </c>
      <c r="Z2571" s="16">
        <v>0.91</v>
      </c>
      <c r="AA2571" s="16">
        <f t="shared" si="540"/>
        <v>109.2</v>
      </c>
      <c r="AB2571" s="16" t="s">
        <v>2113</v>
      </c>
      <c r="AC2571" s="16" t="s">
        <v>2416</v>
      </c>
      <c r="AD2571" s="16">
        <f t="shared" si="524"/>
        <v>38220</v>
      </c>
      <c r="AE2571" s="16">
        <f t="shared" si="525"/>
        <v>318.5</v>
      </c>
      <c r="AF2571" s="16">
        <f t="shared" si="526"/>
        <v>119437.5</v>
      </c>
      <c r="AG2571" s="16">
        <f t="shared" si="527"/>
        <v>91</v>
      </c>
      <c r="AH2571" s="12">
        <f t="shared" si="528"/>
        <v>0</v>
      </c>
      <c r="AI2571" s="16">
        <f t="shared" si="529"/>
        <v>6.37</v>
      </c>
      <c r="AJ2571" s="16">
        <f t="shared" si="530"/>
        <v>21976.5</v>
      </c>
      <c r="AK2571" s="16">
        <f t="shared" si="531"/>
        <v>455</v>
      </c>
      <c r="AL2571" s="16">
        <f t="shared" si="532"/>
        <v>4550</v>
      </c>
      <c r="AM2571" s="16">
        <f t="shared" si="533"/>
        <v>64610</v>
      </c>
      <c r="AN2571" s="16">
        <f t="shared" si="534"/>
        <v>248794</v>
      </c>
      <c r="AO2571" s="12" t="s">
        <v>1486</v>
      </c>
      <c r="AP2571" s="16">
        <v>0.91</v>
      </c>
      <c r="AQ2571" s="16" t="s">
        <v>204</v>
      </c>
      <c r="AS2571" s="16" t="s">
        <v>2422</v>
      </c>
      <c r="AT2571" s="16" t="s">
        <v>2418</v>
      </c>
      <c r="AU2571" t="s">
        <v>2384</v>
      </c>
      <c r="AW2571" s="16" t="s">
        <v>2386</v>
      </c>
      <c r="AX2571" s="16" t="s">
        <v>204</v>
      </c>
      <c r="AY2571" s="16" t="s">
        <v>207</v>
      </c>
      <c r="AZ2571" s="16" t="s">
        <v>207</v>
      </c>
      <c r="BA2571" s="16" t="s">
        <v>207</v>
      </c>
      <c r="BB2571" s="16" t="s">
        <v>207</v>
      </c>
      <c r="BC2571" s="16">
        <v>0.91</v>
      </c>
      <c r="BD2571" s="16">
        <f t="shared" si="535"/>
        <v>3.1850000000000001</v>
      </c>
      <c r="BE2571" s="16">
        <f t="shared" si="536"/>
        <v>1554.9625000000001</v>
      </c>
      <c r="BF2571" s="16">
        <v>0</v>
      </c>
      <c r="BG2571" s="16">
        <f t="shared" si="537"/>
        <v>1092</v>
      </c>
      <c r="BH2571" s="16">
        <f t="shared" si="538"/>
        <v>582.4</v>
      </c>
      <c r="BI2571" s="16">
        <f t="shared" si="539"/>
        <v>7.2799999999999994</v>
      </c>
    </row>
    <row r="2572" spans="1:61" ht="20.149999999999999" customHeight="1" x14ac:dyDescent="0.35">
      <c r="A2572">
        <v>2571</v>
      </c>
      <c r="B2572" t="s">
        <v>360</v>
      </c>
      <c r="C2572" t="s">
        <v>9184</v>
      </c>
      <c r="D2572" s="15" t="s">
        <v>2821</v>
      </c>
      <c r="E2572" s="12" t="s">
        <v>98</v>
      </c>
      <c r="G2572" s="12" t="s">
        <v>2413</v>
      </c>
      <c r="H2572" s="12" t="s">
        <v>2414</v>
      </c>
      <c r="I2572" s="12" t="s">
        <v>92</v>
      </c>
      <c r="J2572" s="12" t="s">
        <v>2401</v>
      </c>
      <c r="K2572" s="12" t="s">
        <v>5619</v>
      </c>
      <c r="N2572" s="16" t="s">
        <v>206</v>
      </c>
      <c r="O2572" s="16" t="s">
        <v>2812</v>
      </c>
      <c r="P2572" s="12" t="s">
        <v>131</v>
      </c>
      <c r="Q2572" s="16">
        <v>2023</v>
      </c>
      <c r="R2572" s="16">
        <v>0.91</v>
      </c>
      <c r="T2572" s="16">
        <v>0</v>
      </c>
      <c r="V2572" s="12" t="s">
        <v>204</v>
      </c>
      <c r="W2572" s="12" t="s">
        <v>204</v>
      </c>
      <c r="X2572" s="16">
        <v>1</v>
      </c>
      <c r="Y2572" s="16">
        <v>8</v>
      </c>
      <c r="Z2572" s="16">
        <v>0.91</v>
      </c>
      <c r="AA2572" s="16">
        <f t="shared" si="540"/>
        <v>109.2</v>
      </c>
      <c r="AB2572" s="16" t="s">
        <v>2113</v>
      </c>
      <c r="AC2572" s="16" t="s">
        <v>2416</v>
      </c>
      <c r="AD2572" s="16">
        <f t="shared" si="524"/>
        <v>38220</v>
      </c>
      <c r="AE2572" s="16">
        <f t="shared" si="525"/>
        <v>318.5</v>
      </c>
      <c r="AF2572" s="16">
        <f t="shared" si="526"/>
        <v>119437.5</v>
      </c>
      <c r="AG2572" s="16">
        <f t="shared" si="527"/>
        <v>91</v>
      </c>
      <c r="AH2572" s="12">
        <f t="shared" si="528"/>
        <v>0</v>
      </c>
      <c r="AI2572" s="16">
        <f t="shared" si="529"/>
        <v>6.37</v>
      </c>
      <c r="AJ2572" s="16">
        <f t="shared" si="530"/>
        <v>21976.5</v>
      </c>
      <c r="AK2572" s="16">
        <f t="shared" si="531"/>
        <v>455</v>
      </c>
      <c r="AL2572" s="16">
        <f t="shared" si="532"/>
        <v>4550</v>
      </c>
      <c r="AM2572" s="16">
        <f t="shared" si="533"/>
        <v>64610</v>
      </c>
      <c r="AN2572" s="16">
        <f t="shared" si="534"/>
        <v>248794</v>
      </c>
      <c r="AO2572" s="12" t="s">
        <v>1486</v>
      </c>
      <c r="AP2572" s="16">
        <v>0.91</v>
      </c>
      <c r="AQ2572" s="16" t="s">
        <v>204</v>
      </c>
      <c r="AS2572" s="16" t="s">
        <v>2422</v>
      </c>
      <c r="AT2572" s="16" t="s">
        <v>2418</v>
      </c>
      <c r="AU2572" t="s">
        <v>2384</v>
      </c>
      <c r="AW2572" s="16" t="s">
        <v>2386</v>
      </c>
      <c r="AX2572" s="16" t="s">
        <v>204</v>
      </c>
      <c r="AY2572" s="16" t="s">
        <v>207</v>
      </c>
      <c r="AZ2572" s="16" t="s">
        <v>207</v>
      </c>
      <c r="BA2572" s="16" t="s">
        <v>207</v>
      </c>
      <c r="BB2572" s="16" t="s">
        <v>207</v>
      </c>
      <c r="BC2572" s="16">
        <v>0.91</v>
      </c>
      <c r="BD2572" s="16">
        <f t="shared" si="535"/>
        <v>3.1850000000000001</v>
      </c>
      <c r="BE2572" s="16">
        <f t="shared" si="536"/>
        <v>1554.9625000000001</v>
      </c>
      <c r="BF2572" s="16">
        <v>0</v>
      </c>
      <c r="BG2572" s="16">
        <f t="shared" si="537"/>
        <v>1092</v>
      </c>
      <c r="BH2572" s="16">
        <f t="shared" si="538"/>
        <v>582.4</v>
      </c>
      <c r="BI2572" s="16">
        <f t="shared" si="539"/>
        <v>7.2799999999999994</v>
      </c>
    </row>
    <row r="2573" spans="1:61" ht="20.149999999999999" customHeight="1" x14ac:dyDescent="0.35">
      <c r="A2573">
        <v>2572</v>
      </c>
      <c r="B2573" t="s">
        <v>360</v>
      </c>
      <c r="C2573" t="s">
        <v>9185</v>
      </c>
      <c r="D2573" s="15" t="s">
        <v>2822</v>
      </c>
      <c r="E2573" s="12" t="s">
        <v>93</v>
      </c>
      <c r="G2573" s="12" t="s">
        <v>2413</v>
      </c>
      <c r="H2573" s="12" t="s">
        <v>2414</v>
      </c>
      <c r="I2573" s="12" t="s">
        <v>92</v>
      </c>
      <c r="J2573" s="12" t="s">
        <v>2401</v>
      </c>
      <c r="K2573" s="12" t="s">
        <v>5619</v>
      </c>
      <c r="N2573" s="16" t="s">
        <v>206</v>
      </c>
      <c r="O2573" s="16" t="s">
        <v>2812</v>
      </c>
      <c r="P2573" s="12" t="s">
        <v>131</v>
      </c>
      <c r="Q2573" s="16">
        <v>2023</v>
      </c>
      <c r="R2573" s="16">
        <v>1.23</v>
      </c>
      <c r="T2573" s="16">
        <v>0</v>
      </c>
      <c r="V2573" s="12" t="s">
        <v>204</v>
      </c>
      <c r="W2573" s="12" t="s">
        <v>204</v>
      </c>
      <c r="X2573" s="16">
        <v>1</v>
      </c>
      <c r="Y2573" s="16">
        <v>10</v>
      </c>
      <c r="Z2573" s="16">
        <v>1.23</v>
      </c>
      <c r="AA2573" s="16">
        <f t="shared" si="540"/>
        <v>147.6</v>
      </c>
      <c r="AB2573" s="16" t="s">
        <v>2113</v>
      </c>
      <c r="AC2573" s="16" t="s">
        <v>2416</v>
      </c>
      <c r="AD2573" s="16">
        <f t="shared" si="524"/>
        <v>51660</v>
      </c>
      <c r="AE2573" s="16">
        <f t="shared" si="525"/>
        <v>430.5</v>
      </c>
      <c r="AF2573" s="16">
        <f t="shared" si="526"/>
        <v>161437.5</v>
      </c>
      <c r="AG2573" s="16">
        <f t="shared" si="527"/>
        <v>123</v>
      </c>
      <c r="AH2573" s="12">
        <f t="shared" si="528"/>
        <v>0</v>
      </c>
      <c r="AI2573" s="16">
        <f t="shared" si="529"/>
        <v>8.61</v>
      </c>
      <c r="AJ2573" s="16">
        <f t="shared" si="530"/>
        <v>29704.499999999996</v>
      </c>
      <c r="AK2573" s="16">
        <f t="shared" si="531"/>
        <v>615</v>
      </c>
      <c r="AL2573" s="16">
        <f t="shared" si="532"/>
        <v>6150</v>
      </c>
      <c r="AM2573" s="16">
        <f t="shared" si="533"/>
        <v>87330</v>
      </c>
      <c r="AN2573" s="16">
        <f t="shared" si="534"/>
        <v>336282</v>
      </c>
      <c r="AO2573" s="12" t="s">
        <v>1486</v>
      </c>
      <c r="AP2573" s="16">
        <v>1.23</v>
      </c>
      <c r="AQ2573" s="16" t="s">
        <v>204</v>
      </c>
      <c r="AS2573" s="16" t="s">
        <v>2422</v>
      </c>
      <c r="AT2573" s="16" t="s">
        <v>2418</v>
      </c>
      <c r="AU2573" t="s">
        <v>2384</v>
      </c>
      <c r="AW2573" s="16" t="s">
        <v>2386</v>
      </c>
      <c r="AX2573" s="16" t="s">
        <v>204</v>
      </c>
      <c r="AY2573" s="16" t="s">
        <v>207</v>
      </c>
      <c r="AZ2573" s="16" t="s">
        <v>207</v>
      </c>
      <c r="BA2573" s="16" t="s">
        <v>207</v>
      </c>
      <c r="BB2573" s="16" t="s">
        <v>207</v>
      </c>
      <c r="BC2573" s="16">
        <v>1.23</v>
      </c>
      <c r="BD2573" s="16">
        <f t="shared" si="535"/>
        <v>4.3049999999999997</v>
      </c>
      <c r="BE2573" s="16">
        <f t="shared" si="536"/>
        <v>2101.7624999999998</v>
      </c>
      <c r="BF2573" s="16">
        <v>0</v>
      </c>
      <c r="BG2573" s="16">
        <f t="shared" si="537"/>
        <v>1476</v>
      </c>
      <c r="BH2573" s="16">
        <f t="shared" si="538"/>
        <v>787.2</v>
      </c>
      <c r="BI2573" s="16">
        <f t="shared" si="539"/>
        <v>9.84</v>
      </c>
    </row>
    <row r="2574" spans="1:61" ht="20.149999999999999" customHeight="1" x14ac:dyDescent="0.35">
      <c r="A2574">
        <v>2573</v>
      </c>
      <c r="B2574" t="s">
        <v>360</v>
      </c>
      <c r="C2574" t="s">
        <v>9186</v>
      </c>
      <c r="D2574" s="15" t="s">
        <v>2823</v>
      </c>
      <c r="E2574" s="12" t="s">
        <v>98</v>
      </c>
      <c r="G2574" s="12" t="s">
        <v>2413</v>
      </c>
      <c r="H2574" s="12" t="s">
        <v>2414</v>
      </c>
      <c r="I2574" s="12" t="s">
        <v>92</v>
      </c>
      <c r="J2574" s="12" t="s">
        <v>2401</v>
      </c>
      <c r="K2574" s="12" t="s">
        <v>5619</v>
      </c>
      <c r="N2574" s="16" t="s">
        <v>206</v>
      </c>
      <c r="O2574" s="16" t="s">
        <v>2812</v>
      </c>
      <c r="P2574" s="12" t="s">
        <v>131</v>
      </c>
      <c r="Q2574" s="16">
        <v>2023</v>
      </c>
      <c r="R2574" s="16">
        <v>0.7</v>
      </c>
      <c r="T2574" s="16">
        <v>0</v>
      </c>
      <c r="V2574" s="12" t="s">
        <v>204</v>
      </c>
      <c r="W2574" s="12" t="s">
        <v>204</v>
      </c>
      <c r="X2574" s="16">
        <v>1</v>
      </c>
      <c r="Y2574" s="16">
        <v>9</v>
      </c>
      <c r="Z2574" s="16">
        <v>0.7</v>
      </c>
      <c r="AA2574" s="16">
        <f t="shared" si="540"/>
        <v>84</v>
      </c>
      <c r="AB2574" s="16" t="s">
        <v>2113</v>
      </c>
      <c r="AC2574" s="16" t="s">
        <v>2416</v>
      </c>
      <c r="AD2574" s="16">
        <f t="shared" si="524"/>
        <v>29400</v>
      </c>
      <c r="AE2574" s="16">
        <f t="shared" si="525"/>
        <v>244.99999999999997</v>
      </c>
      <c r="AF2574" s="16">
        <f t="shared" si="526"/>
        <v>91874.999999999985</v>
      </c>
      <c r="AG2574" s="16">
        <f t="shared" si="527"/>
        <v>70</v>
      </c>
      <c r="AH2574" s="12">
        <f t="shared" si="528"/>
        <v>0</v>
      </c>
      <c r="AI2574" s="16">
        <f t="shared" si="529"/>
        <v>4.8999999999999995</v>
      </c>
      <c r="AJ2574" s="16">
        <f t="shared" si="530"/>
        <v>16904.999999999996</v>
      </c>
      <c r="AK2574" s="16">
        <f t="shared" si="531"/>
        <v>350</v>
      </c>
      <c r="AL2574" s="16">
        <f t="shared" si="532"/>
        <v>3500</v>
      </c>
      <c r="AM2574" s="16">
        <f t="shared" si="533"/>
        <v>49700</v>
      </c>
      <c r="AN2574" s="16">
        <f t="shared" si="534"/>
        <v>191380</v>
      </c>
      <c r="AO2574" s="12" t="s">
        <v>1486</v>
      </c>
      <c r="AP2574" s="16">
        <v>0.7</v>
      </c>
      <c r="AQ2574" s="16" t="s">
        <v>204</v>
      </c>
      <c r="AS2574" s="16" t="s">
        <v>2422</v>
      </c>
      <c r="AT2574" s="16" t="s">
        <v>2418</v>
      </c>
      <c r="AU2574" t="s">
        <v>2384</v>
      </c>
      <c r="AW2574" s="16" t="s">
        <v>2386</v>
      </c>
      <c r="AX2574" s="16" t="s">
        <v>204</v>
      </c>
      <c r="AY2574" s="16" t="s">
        <v>207</v>
      </c>
      <c r="AZ2574" s="16" t="s">
        <v>207</v>
      </c>
      <c r="BA2574" s="16" t="s">
        <v>207</v>
      </c>
      <c r="BB2574" s="16" t="s">
        <v>207</v>
      </c>
      <c r="BC2574" s="16">
        <v>0.7</v>
      </c>
      <c r="BD2574" s="16">
        <f t="shared" si="535"/>
        <v>2.4499999999999997</v>
      </c>
      <c r="BE2574" s="16">
        <f t="shared" si="536"/>
        <v>1196.125</v>
      </c>
      <c r="BF2574" s="16">
        <v>0</v>
      </c>
      <c r="BG2574" s="16">
        <f t="shared" si="537"/>
        <v>840</v>
      </c>
      <c r="BH2574" s="16">
        <f t="shared" si="538"/>
        <v>448</v>
      </c>
      <c r="BI2574" s="16">
        <f t="shared" si="539"/>
        <v>5.6</v>
      </c>
    </row>
    <row r="2575" spans="1:61" ht="20.149999999999999" customHeight="1" x14ac:dyDescent="0.35">
      <c r="A2575">
        <v>2574</v>
      </c>
      <c r="B2575" t="s">
        <v>360</v>
      </c>
      <c r="C2575" t="s">
        <v>9187</v>
      </c>
      <c r="D2575" s="15" t="s">
        <v>2824</v>
      </c>
      <c r="E2575" s="12" t="s">
        <v>98</v>
      </c>
      <c r="G2575" s="12" t="s">
        <v>2413</v>
      </c>
      <c r="H2575" s="12" t="s">
        <v>2414</v>
      </c>
      <c r="I2575" s="12" t="s">
        <v>92</v>
      </c>
      <c r="J2575" s="12" t="s">
        <v>2401</v>
      </c>
      <c r="K2575" s="12" t="s">
        <v>5619</v>
      </c>
      <c r="N2575" s="16" t="s">
        <v>206</v>
      </c>
      <c r="O2575" s="16" t="s">
        <v>2812</v>
      </c>
      <c r="P2575" s="12" t="s">
        <v>131</v>
      </c>
      <c r="Q2575" s="16">
        <v>2023</v>
      </c>
      <c r="R2575" s="16">
        <v>1.0900000000000001</v>
      </c>
      <c r="T2575" s="16">
        <v>0</v>
      </c>
      <c r="V2575" s="12" t="s">
        <v>204</v>
      </c>
      <c r="W2575" s="12" t="s">
        <v>204</v>
      </c>
      <c r="X2575" s="16">
        <v>1</v>
      </c>
      <c r="Y2575" s="16">
        <v>8</v>
      </c>
      <c r="Z2575" s="16">
        <v>1.0900000000000001</v>
      </c>
      <c r="AA2575" s="16">
        <f t="shared" si="540"/>
        <v>130.80000000000001</v>
      </c>
      <c r="AB2575" s="16" t="s">
        <v>2113</v>
      </c>
      <c r="AC2575" s="16" t="s">
        <v>2416</v>
      </c>
      <c r="AD2575" s="16">
        <f t="shared" si="524"/>
        <v>45780.000000000007</v>
      </c>
      <c r="AE2575" s="16">
        <f t="shared" si="525"/>
        <v>381.5</v>
      </c>
      <c r="AF2575" s="16">
        <f t="shared" si="526"/>
        <v>143062.5</v>
      </c>
      <c r="AG2575" s="16">
        <f t="shared" si="527"/>
        <v>109.00000000000001</v>
      </c>
      <c r="AH2575" s="12">
        <f t="shared" si="528"/>
        <v>0</v>
      </c>
      <c r="AI2575" s="16">
        <f t="shared" si="529"/>
        <v>7.6300000000000008</v>
      </c>
      <c r="AJ2575" s="16">
        <f t="shared" si="530"/>
        <v>26323.500000000004</v>
      </c>
      <c r="AK2575" s="16">
        <f t="shared" si="531"/>
        <v>545</v>
      </c>
      <c r="AL2575" s="16">
        <f t="shared" si="532"/>
        <v>5450</v>
      </c>
      <c r="AM2575" s="16">
        <f t="shared" si="533"/>
        <v>77390</v>
      </c>
      <c r="AN2575" s="16">
        <f t="shared" si="534"/>
        <v>298006</v>
      </c>
      <c r="AO2575" s="12" t="s">
        <v>1486</v>
      </c>
      <c r="AP2575" s="16">
        <v>1.0900000000000001</v>
      </c>
      <c r="AQ2575" s="16" t="s">
        <v>204</v>
      </c>
      <c r="AS2575" s="16" t="s">
        <v>2422</v>
      </c>
      <c r="AT2575" s="16" t="s">
        <v>2418</v>
      </c>
      <c r="AU2575" t="s">
        <v>2384</v>
      </c>
      <c r="AW2575" s="16" t="s">
        <v>2386</v>
      </c>
      <c r="AX2575" s="16" t="s">
        <v>204</v>
      </c>
      <c r="AY2575" s="16" t="s">
        <v>207</v>
      </c>
      <c r="AZ2575" s="16" t="s">
        <v>207</v>
      </c>
      <c r="BA2575" s="16" t="s">
        <v>207</v>
      </c>
      <c r="BB2575" s="16" t="s">
        <v>207</v>
      </c>
      <c r="BC2575" s="16">
        <v>1.0900000000000001</v>
      </c>
      <c r="BD2575" s="16">
        <f t="shared" si="535"/>
        <v>3.8150000000000004</v>
      </c>
      <c r="BE2575" s="16">
        <f t="shared" si="536"/>
        <v>1862.5374999999999</v>
      </c>
      <c r="BF2575" s="16">
        <v>0</v>
      </c>
      <c r="BG2575" s="16">
        <f t="shared" si="537"/>
        <v>1308</v>
      </c>
      <c r="BH2575" s="16">
        <f t="shared" si="538"/>
        <v>697.6</v>
      </c>
      <c r="BI2575" s="16">
        <f t="shared" si="539"/>
        <v>8.7200000000000006</v>
      </c>
    </row>
    <row r="2576" spans="1:61" ht="20.149999999999999" customHeight="1" x14ac:dyDescent="0.35">
      <c r="A2576">
        <v>2575</v>
      </c>
      <c r="B2576" t="s">
        <v>360</v>
      </c>
      <c r="C2576" t="s">
        <v>9188</v>
      </c>
      <c r="D2576" s="15" t="s">
        <v>2825</v>
      </c>
      <c r="E2576" s="12" t="s">
        <v>98</v>
      </c>
      <c r="G2576" s="12" t="s">
        <v>2413</v>
      </c>
      <c r="H2576" s="12" t="s">
        <v>2414</v>
      </c>
      <c r="I2576" s="12" t="s">
        <v>92</v>
      </c>
      <c r="J2576" s="12" t="s">
        <v>2401</v>
      </c>
      <c r="K2576" s="12" t="s">
        <v>5619</v>
      </c>
      <c r="N2576" s="16" t="s">
        <v>206</v>
      </c>
      <c r="O2576" s="16" t="s">
        <v>2812</v>
      </c>
      <c r="P2576" s="12" t="s">
        <v>131</v>
      </c>
      <c r="Q2576" s="16">
        <v>2023</v>
      </c>
      <c r="R2576" s="16">
        <v>2.41</v>
      </c>
      <c r="T2576" s="16">
        <v>0</v>
      </c>
      <c r="V2576" s="12" t="s">
        <v>204</v>
      </c>
      <c r="W2576" s="12" t="s">
        <v>204</v>
      </c>
      <c r="X2576" s="16">
        <v>1</v>
      </c>
      <c r="Y2576" s="16">
        <v>11</v>
      </c>
      <c r="Z2576" s="16">
        <v>2.41</v>
      </c>
      <c r="AA2576" s="16">
        <f t="shared" si="540"/>
        <v>289.20000000000005</v>
      </c>
      <c r="AB2576" s="16" t="s">
        <v>2113</v>
      </c>
      <c r="AC2576" s="16" t="s">
        <v>2416</v>
      </c>
      <c r="AD2576" s="16">
        <f t="shared" si="524"/>
        <v>101220.00000000001</v>
      </c>
      <c r="AE2576" s="16">
        <f t="shared" si="525"/>
        <v>843.5</v>
      </c>
      <c r="AF2576" s="16">
        <f t="shared" si="526"/>
        <v>316312.5</v>
      </c>
      <c r="AG2576" s="16">
        <f t="shared" si="527"/>
        <v>241</v>
      </c>
      <c r="AH2576" s="12">
        <f t="shared" si="528"/>
        <v>0</v>
      </c>
      <c r="AI2576" s="16">
        <f t="shared" si="529"/>
        <v>16.87</v>
      </c>
      <c r="AJ2576" s="16">
        <f t="shared" si="530"/>
        <v>58201.5</v>
      </c>
      <c r="AK2576" s="16">
        <f t="shared" si="531"/>
        <v>1205</v>
      </c>
      <c r="AL2576" s="16">
        <f t="shared" si="532"/>
        <v>12050</v>
      </c>
      <c r="AM2576" s="16">
        <f t="shared" si="533"/>
        <v>171110</v>
      </c>
      <c r="AN2576" s="16">
        <f t="shared" si="534"/>
        <v>658894</v>
      </c>
      <c r="AO2576" s="12" t="s">
        <v>1486</v>
      </c>
      <c r="AP2576" s="16">
        <v>2.41</v>
      </c>
      <c r="AQ2576" s="16" t="s">
        <v>204</v>
      </c>
      <c r="AS2576" s="16" t="s">
        <v>2422</v>
      </c>
      <c r="AT2576" s="16" t="s">
        <v>2418</v>
      </c>
      <c r="AU2576" t="s">
        <v>2384</v>
      </c>
      <c r="AW2576" s="16" t="s">
        <v>2386</v>
      </c>
      <c r="AX2576" s="16" t="s">
        <v>204</v>
      </c>
      <c r="AY2576" s="16" t="s">
        <v>207</v>
      </c>
      <c r="AZ2576" s="16" t="s">
        <v>207</v>
      </c>
      <c r="BA2576" s="16" t="s">
        <v>207</v>
      </c>
      <c r="BB2576" s="16" t="s">
        <v>207</v>
      </c>
      <c r="BC2576" s="16">
        <v>2.41</v>
      </c>
      <c r="BD2576" s="16">
        <f t="shared" si="535"/>
        <v>8.4350000000000005</v>
      </c>
      <c r="BE2576" s="16">
        <f t="shared" si="536"/>
        <v>4118.0874999999996</v>
      </c>
      <c r="BF2576" s="16">
        <v>0</v>
      </c>
      <c r="BG2576" s="16">
        <f t="shared" si="537"/>
        <v>2892</v>
      </c>
      <c r="BH2576" s="16">
        <f t="shared" si="538"/>
        <v>1542.4</v>
      </c>
      <c r="BI2576" s="16">
        <f t="shared" si="539"/>
        <v>19.28</v>
      </c>
    </row>
    <row r="2577" spans="1:61" ht="20.149999999999999" customHeight="1" x14ac:dyDescent="0.35">
      <c r="A2577">
        <v>2576</v>
      </c>
      <c r="B2577" t="s">
        <v>360</v>
      </c>
      <c r="C2577" t="s">
        <v>9189</v>
      </c>
      <c r="D2577" s="15" t="s">
        <v>2826</v>
      </c>
      <c r="E2577" s="12" t="s">
        <v>98</v>
      </c>
      <c r="G2577" s="12" t="s">
        <v>2413</v>
      </c>
      <c r="H2577" s="12" t="s">
        <v>2414</v>
      </c>
      <c r="I2577" s="12" t="s">
        <v>92</v>
      </c>
      <c r="J2577" s="12" t="s">
        <v>2401</v>
      </c>
      <c r="K2577" s="12" t="s">
        <v>5619</v>
      </c>
      <c r="N2577" s="16" t="s">
        <v>206</v>
      </c>
      <c r="O2577" s="16" t="s">
        <v>2812</v>
      </c>
      <c r="P2577" s="12" t="s">
        <v>131</v>
      </c>
      <c r="Q2577" s="16">
        <v>2023</v>
      </c>
      <c r="R2577" s="16">
        <v>1.02</v>
      </c>
      <c r="T2577" s="16">
        <v>0</v>
      </c>
      <c r="V2577" s="12" t="s">
        <v>204</v>
      </c>
      <c r="W2577" s="12" t="s">
        <v>204</v>
      </c>
      <c r="X2577" s="16">
        <v>1</v>
      </c>
      <c r="Y2577" s="16">
        <v>9</v>
      </c>
      <c r="Z2577" s="16">
        <v>1.02</v>
      </c>
      <c r="AA2577" s="16">
        <f t="shared" si="540"/>
        <v>122.4</v>
      </c>
      <c r="AB2577" s="16" t="s">
        <v>2113</v>
      </c>
      <c r="AC2577" s="16" t="s">
        <v>2416</v>
      </c>
      <c r="AD2577" s="16">
        <f t="shared" si="524"/>
        <v>42840</v>
      </c>
      <c r="AE2577" s="16">
        <f t="shared" si="525"/>
        <v>357</v>
      </c>
      <c r="AF2577" s="16">
        <f t="shared" si="526"/>
        <v>133875</v>
      </c>
      <c r="AG2577" s="16">
        <f t="shared" si="527"/>
        <v>102</v>
      </c>
      <c r="AH2577" s="12">
        <f t="shared" si="528"/>
        <v>0</v>
      </c>
      <c r="AI2577" s="16">
        <f t="shared" si="529"/>
        <v>7.1400000000000006</v>
      </c>
      <c r="AJ2577" s="16">
        <f t="shared" si="530"/>
        <v>24633.000000000004</v>
      </c>
      <c r="AK2577" s="16">
        <f t="shared" si="531"/>
        <v>510</v>
      </c>
      <c r="AL2577" s="16">
        <f t="shared" si="532"/>
        <v>5100</v>
      </c>
      <c r="AM2577" s="16">
        <f t="shared" si="533"/>
        <v>72420</v>
      </c>
      <c r="AN2577" s="16">
        <f t="shared" si="534"/>
        <v>278868</v>
      </c>
      <c r="AO2577" s="12" t="s">
        <v>1486</v>
      </c>
      <c r="AP2577" s="16">
        <v>1.02</v>
      </c>
      <c r="AQ2577" s="16" t="s">
        <v>204</v>
      </c>
      <c r="AS2577" s="16" t="s">
        <v>2422</v>
      </c>
      <c r="AT2577" s="16" t="s">
        <v>2418</v>
      </c>
      <c r="AU2577" t="s">
        <v>2384</v>
      </c>
      <c r="AW2577" s="16" t="s">
        <v>2386</v>
      </c>
      <c r="AX2577" s="16" t="s">
        <v>204</v>
      </c>
      <c r="AY2577" s="16" t="s">
        <v>207</v>
      </c>
      <c r="AZ2577" s="16" t="s">
        <v>207</v>
      </c>
      <c r="BA2577" s="16" t="s">
        <v>207</v>
      </c>
      <c r="BB2577" s="16" t="s">
        <v>207</v>
      </c>
      <c r="BC2577" s="16">
        <v>1.02</v>
      </c>
      <c r="BD2577" s="16">
        <f t="shared" si="535"/>
        <v>3.5700000000000003</v>
      </c>
      <c r="BE2577" s="16">
        <f t="shared" si="536"/>
        <v>1742.925</v>
      </c>
      <c r="BF2577" s="16">
        <v>0</v>
      </c>
      <c r="BG2577" s="16">
        <f t="shared" si="537"/>
        <v>1224</v>
      </c>
      <c r="BH2577" s="16">
        <f t="shared" si="538"/>
        <v>652.79999999999995</v>
      </c>
      <c r="BI2577" s="16">
        <f t="shared" si="539"/>
        <v>8.16</v>
      </c>
    </row>
    <row r="2578" spans="1:61" ht="20.149999999999999" customHeight="1" x14ac:dyDescent="0.35">
      <c r="A2578">
        <v>2577</v>
      </c>
      <c r="B2578" t="s">
        <v>360</v>
      </c>
      <c r="C2578" t="s">
        <v>9190</v>
      </c>
      <c r="D2578" s="15" t="s">
        <v>294</v>
      </c>
      <c r="E2578" s="12" t="s">
        <v>98</v>
      </c>
      <c r="G2578" s="12" t="s">
        <v>2413</v>
      </c>
      <c r="H2578" s="12" t="s">
        <v>2414</v>
      </c>
      <c r="I2578" s="12" t="s">
        <v>92</v>
      </c>
      <c r="J2578" s="12" t="s">
        <v>2401</v>
      </c>
      <c r="K2578" s="12" t="s">
        <v>5619</v>
      </c>
      <c r="N2578" s="16" t="s">
        <v>206</v>
      </c>
      <c r="O2578" s="16" t="s">
        <v>2812</v>
      </c>
      <c r="P2578" s="12" t="s">
        <v>131</v>
      </c>
      <c r="Q2578" s="16">
        <v>2023</v>
      </c>
      <c r="R2578" s="16">
        <v>0.81</v>
      </c>
      <c r="T2578" s="16">
        <v>0</v>
      </c>
      <c r="V2578" s="12" t="s">
        <v>204</v>
      </c>
      <c r="W2578" s="12" t="s">
        <v>204</v>
      </c>
      <c r="X2578" s="16">
        <v>1</v>
      </c>
      <c r="Y2578" s="16">
        <v>7</v>
      </c>
      <c r="Z2578" s="16">
        <v>0.81</v>
      </c>
      <c r="AA2578" s="16">
        <f t="shared" si="540"/>
        <v>97.2</v>
      </c>
      <c r="AB2578" s="16" t="s">
        <v>2113</v>
      </c>
      <c r="AC2578" s="16" t="s">
        <v>2416</v>
      </c>
      <c r="AD2578" s="16">
        <f t="shared" si="524"/>
        <v>34020</v>
      </c>
      <c r="AE2578" s="16">
        <f t="shared" si="525"/>
        <v>283.5</v>
      </c>
      <c r="AF2578" s="16">
        <f t="shared" si="526"/>
        <v>106312.5</v>
      </c>
      <c r="AG2578" s="16">
        <f t="shared" si="527"/>
        <v>81</v>
      </c>
      <c r="AH2578" s="12">
        <f t="shared" si="528"/>
        <v>0</v>
      </c>
      <c r="AI2578" s="16">
        <f t="shared" si="529"/>
        <v>5.67</v>
      </c>
      <c r="AJ2578" s="16">
        <f t="shared" si="530"/>
        <v>19561.5</v>
      </c>
      <c r="AK2578" s="16">
        <f t="shared" si="531"/>
        <v>405</v>
      </c>
      <c r="AL2578" s="16">
        <f t="shared" si="532"/>
        <v>4050.0000000000005</v>
      </c>
      <c r="AM2578" s="16">
        <f t="shared" si="533"/>
        <v>57510.000000000007</v>
      </c>
      <c r="AN2578" s="16">
        <f t="shared" si="534"/>
        <v>221454</v>
      </c>
      <c r="AO2578" s="12" t="s">
        <v>1486</v>
      </c>
      <c r="AP2578" s="16">
        <v>0.81</v>
      </c>
      <c r="AQ2578" s="16" t="s">
        <v>204</v>
      </c>
      <c r="AS2578" s="16" t="s">
        <v>2422</v>
      </c>
      <c r="AT2578" s="16" t="s">
        <v>2418</v>
      </c>
      <c r="AU2578" t="s">
        <v>2384</v>
      </c>
      <c r="AW2578" s="16" t="s">
        <v>2386</v>
      </c>
      <c r="AX2578" s="16" t="s">
        <v>204</v>
      </c>
      <c r="AY2578" s="16" t="s">
        <v>207</v>
      </c>
      <c r="AZ2578" s="16" t="s">
        <v>207</v>
      </c>
      <c r="BA2578" s="16" t="s">
        <v>207</v>
      </c>
      <c r="BB2578" s="16" t="s">
        <v>207</v>
      </c>
      <c r="BC2578" s="16">
        <v>0.81</v>
      </c>
      <c r="BD2578" s="16">
        <f t="shared" si="535"/>
        <v>2.835</v>
      </c>
      <c r="BE2578" s="16">
        <f t="shared" si="536"/>
        <v>1384.0875000000001</v>
      </c>
      <c r="BF2578" s="16">
        <v>0</v>
      </c>
      <c r="BG2578" s="16">
        <f t="shared" si="537"/>
        <v>972.00000000000011</v>
      </c>
      <c r="BH2578" s="16">
        <f t="shared" si="538"/>
        <v>518.40000000000009</v>
      </c>
      <c r="BI2578" s="16">
        <f t="shared" si="539"/>
        <v>6.4800000000000013</v>
      </c>
    </row>
    <row r="2579" spans="1:61" ht="20.149999999999999" customHeight="1" x14ac:dyDescent="0.35">
      <c r="A2579">
        <v>2578</v>
      </c>
      <c r="B2579" t="s">
        <v>360</v>
      </c>
      <c r="C2579" t="s">
        <v>9191</v>
      </c>
      <c r="D2579" s="15" t="s">
        <v>2827</v>
      </c>
      <c r="E2579" s="12" t="s">
        <v>98</v>
      </c>
      <c r="G2579" s="12" t="s">
        <v>2413</v>
      </c>
      <c r="H2579" s="12" t="s">
        <v>2414</v>
      </c>
      <c r="I2579" s="12" t="s">
        <v>92</v>
      </c>
      <c r="J2579" s="12" t="s">
        <v>2401</v>
      </c>
      <c r="K2579" s="12" t="s">
        <v>5619</v>
      </c>
      <c r="N2579" s="16" t="s">
        <v>206</v>
      </c>
      <c r="O2579" s="16" t="s">
        <v>2812</v>
      </c>
      <c r="P2579" s="12" t="s">
        <v>131</v>
      </c>
      <c r="Q2579" s="16">
        <v>2023</v>
      </c>
      <c r="R2579" s="16">
        <v>0.91</v>
      </c>
      <c r="T2579" s="16">
        <v>0</v>
      </c>
      <c r="V2579" s="12" t="s">
        <v>204</v>
      </c>
      <c r="W2579" s="12" t="s">
        <v>204</v>
      </c>
      <c r="X2579" s="16">
        <v>1</v>
      </c>
      <c r="Y2579" s="16">
        <v>8</v>
      </c>
      <c r="Z2579" s="16">
        <v>0.91</v>
      </c>
      <c r="AA2579" s="16">
        <f t="shared" si="540"/>
        <v>109.2</v>
      </c>
      <c r="AB2579" s="16" t="s">
        <v>2113</v>
      </c>
      <c r="AC2579" s="16" t="s">
        <v>2416</v>
      </c>
      <c r="AD2579" s="16">
        <f t="shared" si="524"/>
        <v>38220</v>
      </c>
      <c r="AE2579" s="16">
        <f t="shared" si="525"/>
        <v>318.5</v>
      </c>
      <c r="AF2579" s="16">
        <f t="shared" si="526"/>
        <v>119437.5</v>
      </c>
      <c r="AG2579" s="16">
        <f t="shared" si="527"/>
        <v>91</v>
      </c>
      <c r="AH2579" s="12">
        <f t="shared" si="528"/>
        <v>0</v>
      </c>
      <c r="AI2579" s="16">
        <f t="shared" si="529"/>
        <v>6.37</v>
      </c>
      <c r="AJ2579" s="16">
        <f t="shared" si="530"/>
        <v>21976.5</v>
      </c>
      <c r="AK2579" s="16">
        <f t="shared" si="531"/>
        <v>455</v>
      </c>
      <c r="AL2579" s="16">
        <f t="shared" si="532"/>
        <v>4550</v>
      </c>
      <c r="AM2579" s="16">
        <f t="shared" si="533"/>
        <v>64610</v>
      </c>
      <c r="AN2579" s="16">
        <f t="shared" si="534"/>
        <v>248794</v>
      </c>
      <c r="AO2579" s="12" t="s">
        <v>1486</v>
      </c>
      <c r="AP2579" s="16">
        <v>0.91</v>
      </c>
      <c r="AQ2579" s="16" t="s">
        <v>204</v>
      </c>
      <c r="AS2579" s="16" t="s">
        <v>2422</v>
      </c>
      <c r="AT2579" s="16" t="s">
        <v>2418</v>
      </c>
      <c r="AU2579" t="s">
        <v>2384</v>
      </c>
      <c r="AW2579" s="16" t="s">
        <v>2386</v>
      </c>
      <c r="AX2579" s="16" t="s">
        <v>204</v>
      </c>
      <c r="AY2579" s="16" t="s">
        <v>207</v>
      </c>
      <c r="AZ2579" s="16" t="s">
        <v>207</v>
      </c>
      <c r="BA2579" s="16" t="s">
        <v>207</v>
      </c>
      <c r="BB2579" s="16" t="s">
        <v>207</v>
      </c>
      <c r="BC2579" s="16">
        <v>0.91</v>
      </c>
      <c r="BD2579" s="16">
        <f t="shared" si="535"/>
        <v>3.1850000000000001</v>
      </c>
      <c r="BE2579" s="16">
        <f t="shared" si="536"/>
        <v>1554.9625000000001</v>
      </c>
      <c r="BF2579" s="16">
        <v>0</v>
      </c>
      <c r="BG2579" s="16">
        <f t="shared" si="537"/>
        <v>1092</v>
      </c>
      <c r="BH2579" s="16">
        <f t="shared" si="538"/>
        <v>582.4</v>
      </c>
      <c r="BI2579" s="16">
        <f t="shared" si="539"/>
        <v>7.2799999999999994</v>
      </c>
    </row>
    <row r="2580" spans="1:61" ht="20.149999999999999" customHeight="1" x14ac:dyDescent="0.35">
      <c r="A2580">
        <v>2579</v>
      </c>
      <c r="B2580" t="s">
        <v>360</v>
      </c>
      <c r="C2580" t="s">
        <v>9192</v>
      </c>
      <c r="D2580" s="15" t="s">
        <v>2828</v>
      </c>
      <c r="E2580" s="12" t="s">
        <v>98</v>
      </c>
      <c r="G2580" s="12" t="s">
        <v>2413</v>
      </c>
      <c r="H2580" s="12" t="s">
        <v>2414</v>
      </c>
      <c r="I2580" s="12" t="s">
        <v>92</v>
      </c>
      <c r="J2580" s="12" t="s">
        <v>2401</v>
      </c>
      <c r="K2580" s="12" t="s">
        <v>5619</v>
      </c>
      <c r="N2580" s="16" t="s">
        <v>206</v>
      </c>
      <c r="O2580" s="16" t="s">
        <v>2812</v>
      </c>
      <c r="P2580" s="12" t="s">
        <v>131</v>
      </c>
      <c r="Q2580" s="16">
        <v>2023</v>
      </c>
      <c r="R2580" s="16">
        <v>0.77</v>
      </c>
      <c r="T2580" s="16">
        <v>0</v>
      </c>
      <c r="V2580" s="12" t="s">
        <v>204</v>
      </c>
      <c r="W2580" s="12" t="s">
        <v>204</v>
      </c>
      <c r="X2580" s="16">
        <v>1</v>
      </c>
      <c r="Y2580" s="16">
        <v>11</v>
      </c>
      <c r="Z2580" s="16">
        <v>0.77</v>
      </c>
      <c r="AA2580" s="16">
        <f t="shared" si="540"/>
        <v>92.4</v>
      </c>
      <c r="AB2580" s="16" t="s">
        <v>2113</v>
      </c>
      <c r="AC2580" s="16" t="s">
        <v>2416</v>
      </c>
      <c r="AD2580" s="16">
        <f t="shared" si="524"/>
        <v>32340.000000000004</v>
      </c>
      <c r="AE2580" s="16">
        <f t="shared" si="525"/>
        <v>269.5</v>
      </c>
      <c r="AF2580" s="16">
        <f t="shared" si="526"/>
        <v>101062.5</v>
      </c>
      <c r="AG2580" s="16">
        <f t="shared" si="527"/>
        <v>77</v>
      </c>
      <c r="AH2580" s="12">
        <f t="shared" si="528"/>
        <v>0</v>
      </c>
      <c r="AI2580" s="16">
        <f t="shared" si="529"/>
        <v>5.3900000000000006</v>
      </c>
      <c r="AJ2580" s="16">
        <f t="shared" si="530"/>
        <v>18595.500000000004</v>
      </c>
      <c r="AK2580" s="16">
        <f t="shared" si="531"/>
        <v>385</v>
      </c>
      <c r="AL2580" s="16">
        <f t="shared" si="532"/>
        <v>3850</v>
      </c>
      <c r="AM2580" s="16">
        <f t="shared" si="533"/>
        <v>54670</v>
      </c>
      <c r="AN2580" s="16">
        <f t="shared" si="534"/>
        <v>210518</v>
      </c>
      <c r="AO2580" s="12" t="s">
        <v>1486</v>
      </c>
      <c r="AP2580" s="16">
        <v>0.77</v>
      </c>
      <c r="AQ2580" s="16" t="s">
        <v>204</v>
      </c>
      <c r="AS2580" s="16" t="s">
        <v>2422</v>
      </c>
      <c r="AT2580" s="16" t="s">
        <v>2418</v>
      </c>
      <c r="AU2580" t="s">
        <v>2384</v>
      </c>
      <c r="AW2580" s="16" t="s">
        <v>2386</v>
      </c>
      <c r="AX2580" s="16" t="s">
        <v>204</v>
      </c>
      <c r="AY2580" s="16" t="s">
        <v>207</v>
      </c>
      <c r="AZ2580" s="16" t="s">
        <v>207</v>
      </c>
      <c r="BA2580" s="16" t="s">
        <v>207</v>
      </c>
      <c r="BB2580" s="16" t="s">
        <v>207</v>
      </c>
      <c r="BC2580" s="16">
        <v>0.77</v>
      </c>
      <c r="BD2580" s="16">
        <f t="shared" si="535"/>
        <v>2.6950000000000003</v>
      </c>
      <c r="BE2580" s="16">
        <f t="shared" si="536"/>
        <v>1315.7375</v>
      </c>
      <c r="BF2580" s="16">
        <v>0</v>
      </c>
      <c r="BG2580" s="16">
        <f t="shared" si="537"/>
        <v>924</v>
      </c>
      <c r="BH2580" s="16">
        <f t="shared" si="538"/>
        <v>492.8</v>
      </c>
      <c r="BI2580" s="16">
        <f t="shared" si="539"/>
        <v>6.16</v>
      </c>
    </row>
    <row r="2581" spans="1:61" ht="20.149999999999999" customHeight="1" x14ac:dyDescent="0.35">
      <c r="A2581">
        <v>2580</v>
      </c>
      <c r="B2581" t="s">
        <v>360</v>
      </c>
      <c r="C2581" t="s">
        <v>9193</v>
      </c>
      <c r="D2581" s="15" t="s">
        <v>2829</v>
      </c>
      <c r="E2581" s="12" t="s">
        <v>98</v>
      </c>
      <c r="G2581" s="12" t="s">
        <v>2413</v>
      </c>
      <c r="H2581" s="12" t="s">
        <v>2414</v>
      </c>
      <c r="I2581" s="12" t="s">
        <v>92</v>
      </c>
      <c r="J2581" s="12" t="s">
        <v>2401</v>
      </c>
      <c r="K2581" s="12" t="s">
        <v>5619</v>
      </c>
      <c r="N2581" s="16" t="s">
        <v>206</v>
      </c>
      <c r="O2581" s="16" t="s">
        <v>2812</v>
      </c>
      <c r="P2581" s="12" t="s">
        <v>131</v>
      </c>
      <c r="Q2581" s="16">
        <v>2023</v>
      </c>
      <c r="R2581" s="16">
        <v>0.76</v>
      </c>
      <c r="T2581" s="16">
        <v>0</v>
      </c>
      <c r="V2581" s="12" t="s">
        <v>204</v>
      </c>
      <c r="W2581" s="12" t="s">
        <v>204</v>
      </c>
      <c r="X2581" s="16">
        <v>1</v>
      </c>
      <c r="Y2581" s="16">
        <v>8</v>
      </c>
      <c r="Z2581" s="16">
        <v>0.76</v>
      </c>
      <c r="AA2581" s="16">
        <f t="shared" si="540"/>
        <v>91.2</v>
      </c>
      <c r="AB2581" s="16" t="s">
        <v>2113</v>
      </c>
      <c r="AC2581" s="16" t="s">
        <v>2416</v>
      </c>
      <c r="AD2581" s="16">
        <f t="shared" si="524"/>
        <v>31920</v>
      </c>
      <c r="AE2581" s="16">
        <f t="shared" si="525"/>
        <v>266</v>
      </c>
      <c r="AF2581" s="16">
        <f t="shared" si="526"/>
        <v>99750</v>
      </c>
      <c r="AG2581" s="16">
        <f t="shared" si="527"/>
        <v>76</v>
      </c>
      <c r="AH2581" s="12">
        <f t="shared" si="528"/>
        <v>0</v>
      </c>
      <c r="AI2581" s="16">
        <f t="shared" si="529"/>
        <v>5.32</v>
      </c>
      <c r="AJ2581" s="16">
        <f t="shared" si="530"/>
        <v>18354</v>
      </c>
      <c r="AK2581" s="16">
        <f t="shared" si="531"/>
        <v>380</v>
      </c>
      <c r="AL2581" s="16">
        <f t="shared" si="532"/>
        <v>3800</v>
      </c>
      <c r="AM2581" s="16">
        <f t="shared" si="533"/>
        <v>53960</v>
      </c>
      <c r="AN2581" s="16">
        <f t="shared" si="534"/>
        <v>207784</v>
      </c>
      <c r="AO2581" s="12" t="s">
        <v>1486</v>
      </c>
      <c r="AP2581" s="16">
        <v>0.76</v>
      </c>
      <c r="AQ2581" s="16" t="s">
        <v>204</v>
      </c>
      <c r="AS2581" s="16" t="s">
        <v>2422</v>
      </c>
      <c r="AT2581" s="16" t="s">
        <v>2418</v>
      </c>
      <c r="AU2581" t="s">
        <v>2384</v>
      </c>
      <c r="AW2581" s="16" t="s">
        <v>2386</v>
      </c>
      <c r="AX2581" s="16" t="s">
        <v>204</v>
      </c>
      <c r="AY2581" s="16" t="s">
        <v>207</v>
      </c>
      <c r="AZ2581" s="16" t="s">
        <v>207</v>
      </c>
      <c r="BA2581" s="16" t="s">
        <v>207</v>
      </c>
      <c r="BB2581" s="16" t="s">
        <v>207</v>
      </c>
      <c r="BC2581" s="16">
        <v>0.76</v>
      </c>
      <c r="BD2581" s="16">
        <f t="shared" si="535"/>
        <v>2.66</v>
      </c>
      <c r="BE2581" s="16">
        <f t="shared" si="536"/>
        <v>1298.6500000000001</v>
      </c>
      <c r="BF2581" s="16">
        <v>0</v>
      </c>
      <c r="BG2581" s="16">
        <f t="shared" si="537"/>
        <v>912</v>
      </c>
      <c r="BH2581" s="16">
        <f t="shared" si="538"/>
        <v>486.4</v>
      </c>
      <c r="BI2581" s="16">
        <f t="shared" si="539"/>
        <v>6.08</v>
      </c>
    </row>
    <row r="2582" spans="1:61" ht="20.149999999999999" customHeight="1" x14ac:dyDescent="0.35">
      <c r="A2582">
        <v>2581</v>
      </c>
      <c r="B2582" t="s">
        <v>360</v>
      </c>
      <c r="C2582" t="s">
        <v>9194</v>
      </c>
      <c r="D2582" s="15" t="s">
        <v>2830</v>
      </c>
      <c r="E2582" s="12" t="s">
        <v>98</v>
      </c>
      <c r="G2582" s="12" t="s">
        <v>2413</v>
      </c>
      <c r="H2582" s="12" t="s">
        <v>2414</v>
      </c>
      <c r="I2582" s="12" t="s">
        <v>92</v>
      </c>
      <c r="J2582" s="12" t="s">
        <v>2401</v>
      </c>
      <c r="K2582" s="12" t="s">
        <v>5619</v>
      </c>
      <c r="N2582" s="16" t="s">
        <v>206</v>
      </c>
      <c r="O2582" s="16" t="s">
        <v>2812</v>
      </c>
      <c r="P2582" s="12" t="s">
        <v>131</v>
      </c>
      <c r="Q2582" s="16">
        <v>2023</v>
      </c>
      <c r="R2582" s="16">
        <v>2.06</v>
      </c>
      <c r="T2582" s="16">
        <v>0</v>
      </c>
      <c r="V2582" s="12" t="s">
        <v>204</v>
      </c>
      <c r="W2582" s="12" t="s">
        <v>204</v>
      </c>
      <c r="X2582" s="16">
        <v>1</v>
      </c>
      <c r="Y2582" s="16">
        <v>6</v>
      </c>
      <c r="Z2582" s="16">
        <v>2.06</v>
      </c>
      <c r="AA2582" s="16">
        <f t="shared" si="540"/>
        <v>247.20000000000002</v>
      </c>
      <c r="AB2582" s="16" t="s">
        <v>2113</v>
      </c>
      <c r="AC2582" s="16" t="s">
        <v>2416</v>
      </c>
      <c r="AD2582" s="16">
        <f t="shared" si="524"/>
        <v>86520</v>
      </c>
      <c r="AE2582" s="16">
        <f t="shared" si="525"/>
        <v>721</v>
      </c>
      <c r="AF2582" s="16">
        <f t="shared" si="526"/>
        <v>270375</v>
      </c>
      <c r="AG2582" s="16">
        <f t="shared" si="527"/>
        <v>206</v>
      </c>
      <c r="AH2582" s="12">
        <f t="shared" si="528"/>
        <v>0</v>
      </c>
      <c r="AI2582" s="16">
        <f t="shared" si="529"/>
        <v>14.42</v>
      </c>
      <c r="AJ2582" s="16">
        <f t="shared" si="530"/>
        <v>49749</v>
      </c>
      <c r="AK2582" s="16">
        <f t="shared" si="531"/>
        <v>1030</v>
      </c>
      <c r="AL2582" s="16">
        <f t="shared" si="532"/>
        <v>10300</v>
      </c>
      <c r="AM2582" s="16">
        <f t="shared" si="533"/>
        <v>146260</v>
      </c>
      <c r="AN2582" s="16">
        <f t="shared" si="534"/>
        <v>563204</v>
      </c>
      <c r="AO2582" s="12" t="s">
        <v>1486</v>
      </c>
      <c r="AP2582" s="16">
        <v>2.06</v>
      </c>
      <c r="AQ2582" s="16" t="s">
        <v>204</v>
      </c>
      <c r="AS2582" s="16" t="s">
        <v>2422</v>
      </c>
      <c r="AT2582" s="16" t="s">
        <v>2418</v>
      </c>
      <c r="AU2582" t="s">
        <v>2384</v>
      </c>
      <c r="AW2582" s="16" t="s">
        <v>2386</v>
      </c>
      <c r="AX2582" s="16" t="s">
        <v>204</v>
      </c>
      <c r="AY2582" s="16" t="s">
        <v>207</v>
      </c>
      <c r="AZ2582" s="16" t="s">
        <v>207</v>
      </c>
      <c r="BA2582" s="16" t="s">
        <v>207</v>
      </c>
      <c r="BB2582" s="16" t="s">
        <v>207</v>
      </c>
      <c r="BC2582" s="16">
        <v>2.06</v>
      </c>
      <c r="BD2582" s="16">
        <f t="shared" si="535"/>
        <v>7.21</v>
      </c>
      <c r="BE2582" s="16">
        <f t="shared" si="536"/>
        <v>3520.0250000000001</v>
      </c>
      <c r="BF2582" s="16">
        <v>0</v>
      </c>
      <c r="BG2582" s="16">
        <f t="shared" si="537"/>
        <v>2472</v>
      </c>
      <c r="BH2582" s="16">
        <f t="shared" si="538"/>
        <v>1318.4</v>
      </c>
      <c r="BI2582" s="16">
        <f t="shared" si="539"/>
        <v>16.48</v>
      </c>
    </row>
    <row r="2583" spans="1:61" ht="20.149999999999999" customHeight="1" x14ac:dyDescent="0.35">
      <c r="A2583">
        <v>2582</v>
      </c>
      <c r="B2583" t="s">
        <v>360</v>
      </c>
      <c r="C2583" t="s">
        <v>9195</v>
      </c>
      <c r="D2583" s="15" t="s">
        <v>2831</v>
      </c>
      <c r="E2583" s="12" t="s">
        <v>98</v>
      </c>
      <c r="G2583" s="12" t="s">
        <v>2413</v>
      </c>
      <c r="H2583" s="12" t="s">
        <v>2414</v>
      </c>
      <c r="I2583" s="12" t="s">
        <v>92</v>
      </c>
      <c r="J2583" s="12" t="s">
        <v>2401</v>
      </c>
      <c r="K2583" s="12" t="s">
        <v>5619</v>
      </c>
      <c r="N2583" s="16" t="s">
        <v>206</v>
      </c>
      <c r="O2583" s="16" t="s">
        <v>2812</v>
      </c>
      <c r="P2583" s="12" t="s">
        <v>131</v>
      </c>
      <c r="Q2583" s="16">
        <v>2023</v>
      </c>
      <c r="R2583" s="16">
        <v>1.21</v>
      </c>
      <c r="T2583" s="16">
        <v>0</v>
      </c>
      <c r="V2583" s="12" t="s">
        <v>204</v>
      </c>
      <c r="W2583" s="12" t="s">
        <v>204</v>
      </c>
      <c r="X2583" s="16">
        <v>1</v>
      </c>
      <c r="Y2583" s="16">
        <v>8</v>
      </c>
      <c r="Z2583" s="16">
        <v>1.21</v>
      </c>
      <c r="AA2583" s="16">
        <f t="shared" si="540"/>
        <v>145.19999999999999</v>
      </c>
      <c r="AB2583" s="16" t="s">
        <v>2113</v>
      </c>
      <c r="AC2583" s="16" t="s">
        <v>2416</v>
      </c>
      <c r="AD2583" s="16">
        <f t="shared" si="524"/>
        <v>50819.999999999993</v>
      </c>
      <c r="AE2583" s="16">
        <f t="shared" si="525"/>
        <v>423.5</v>
      </c>
      <c r="AF2583" s="16">
        <f t="shared" si="526"/>
        <v>158812.5</v>
      </c>
      <c r="AG2583" s="16">
        <f t="shared" si="527"/>
        <v>121</v>
      </c>
      <c r="AH2583" s="12">
        <f t="shared" si="528"/>
        <v>0</v>
      </c>
      <c r="AI2583" s="16">
        <f t="shared" si="529"/>
        <v>8.4699999999999989</v>
      </c>
      <c r="AJ2583" s="16">
        <f t="shared" si="530"/>
        <v>29221.499999999996</v>
      </c>
      <c r="AK2583" s="16">
        <f t="shared" si="531"/>
        <v>605</v>
      </c>
      <c r="AL2583" s="16">
        <f t="shared" si="532"/>
        <v>6050</v>
      </c>
      <c r="AM2583" s="16">
        <f t="shared" si="533"/>
        <v>85910</v>
      </c>
      <c r="AN2583" s="16">
        <f t="shared" si="534"/>
        <v>330814</v>
      </c>
      <c r="AO2583" s="12" t="s">
        <v>1486</v>
      </c>
      <c r="AP2583" s="16">
        <v>1.21</v>
      </c>
      <c r="AQ2583" s="16" t="s">
        <v>204</v>
      </c>
      <c r="AS2583" s="16" t="s">
        <v>2422</v>
      </c>
      <c r="AT2583" s="16" t="s">
        <v>2418</v>
      </c>
      <c r="AU2583" t="s">
        <v>2384</v>
      </c>
      <c r="AW2583" s="16" t="s">
        <v>2386</v>
      </c>
      <c r="AX2583" s="16" t="s">
        <v>204</v>
      </c>
      <c r="AY2583" s="16" t="s">
        <v>207</v>
      </c>
      <c r="AZ2583" s="16" t="s">
        <v>207</v>
      </c>
      <c r="BA2583" s="16" t="s">
        <v>207</v>
      </c>
      <c r="BB2583" s="16" t="s">
        <v>207</v>
      </c>
      <c r="BC2583" s="16">
        <v>1.21</v>
      </c>
      <c r="BD2583" s="16">
        <f t="shared" si="535"/>
        <v>4.2349999999999994</v>
      </c>
      <c r="BE2583" s="16">
        <f t="shared" si="536"/>
        <v>2067.5875000000001</v>
      </c>
      <c r="BF2583" s="16">
        <v>0</v>
      </c>
      <c r="BG2583" s="16">
        <f t="shared" si="537"/>
        <v>1452</v>
      </c>
      <c r="BH2583" s="16">
        <f t="shared" si="538"/>
        <v>774.4</v>
      </c>
      <c r="BI2583" s="16">
        <f t="shared" si="539"/>
        <v>9.68</v>
      </c>
    </row>
    <row r="2584" spans="1:61" ht="20.149999999999999" customHeight="1" x14ac:dyDescent="0.35">
      <c r="A2584">
        <v>2583</v>
      </c>
      <c r="B2584" t="s">
        <v>360</v>
      </c>
      <c r="C2584" t="s">
        <v>9196</v>
      </c>
      <c r="D2584" s="15" t="s">
        <v>2832</v>
      </c>
      <c r="E2584" s="12" t="s">
        <v>98</v>
      </c>
      <c r="G2584" s="12" t="s">
        <v>2413</v>
      </c>
      <c r="H2584" s="12" t="s">
        <v>2414</v>
      </c>
      <c r="I2584" s="12" t="s">
        <v>92</v>
      </c>
      <c r="J2584" s="12" t="s">
        <v>2401</v>
      </c>
      <c r="K2584" s="12" t="s">
        <v>5619</v>
      </c>
      <c r="N2584" s="16" t="s">
        <v>206</v>
      </c>
      <c r="O2584" s="16" t="s">
        <v>2812</v>
      </c>
      <c r="P2584" s="12" t="s">
        <v>131</v>
      </c>
      <c r="Q2584" s="16">
        <v>2023</v>
      </c>
      <c r="R2584" s="16">
        <v>1.19</v>
      </c>
      <c r="T2584" s="16">
        <v>0</v>
      </c>
      <c r="V2584" s="12" t="s">
        <v>204</v>
      </c>
      <c r="W2584" s="12" t="s">
        <v>204</v>
      </c>
      <c r="X2584" s="16">
        <v>1</v>
      </c>
      <c r="Y2584" s="16">
        <v>10</v>
      </c>
      <c r="Z2584" s="16">
        <v>1.19</v>
      </c>
      <c r="AA2584" s="16">
        <f t="shared" si="540"/>
        <v>142.79999999999998</v>
      </c>
      <c r="AB2584" s="16" t="s">
        <v>2113</v>
      </c>
      <c r="AC2584" s="16" t="s">
        <v>2416</v>
      </c>
      <c r="AD2584" s="16">
        <f t="shared" si="524"/>
        <v>49979.999999999993</v>
      </c>
      <c r="AE2584" s="16">
        <f t="shared" si="525"/>
        <v>416.5</v>
      </c>
      <c r="AF2584" s="16">
        <f t="shared" si="526"/>
        <v>156187.5</v>
      </c>
      <c r="AG2584" s="16">
        <f t="shared" si="527"/>
        <v>119</v>
      </c>
      <c r="AH2584" s="12">
        <f t="shared" si="528"/>
        <v>0</v>
      </c>
      <c r="AI2584" s="16">
        <f t="shared" si="529"/>
        <v>8.33</v>
      </c>
      <c r="AJ2584" s="16">
        <f t="shared" si="530"/>
        <v>28738.5</v>
      </c>
      <c r="AK2584" s="16">
        <f t="shared" si="531"/>
        <v>595</v>
      </c>
      <c r="AL2584" s="16">
        <f t="shared" si="532"/>
        <v>5950</v>
      </c>
      <c r="AM2584" s="16">
        <f t="shared" si="533"/>
        <v>84490</v>
      </c>
      <c r="AN2584" s="16">
        <f t="shared" si="534"/>
        <v>325346</v>
      </c>
      <c r="AO2584" s="12" t="s">
        <v>1486</v>
      </c>
      <c r="AP2584" s="16">
        <v>1.19</v>
      </c>
      <c r="AQ2584" s="16" t="s">
        <v>204</v>
      </c>
      <c r="AS2584" s="16" t="s">
        <v>2422</v>
      </c>
      <c r="AT2584" s="16" t="s">
        <v>2418</v>
      </c>
      <c r="AU2584" t="s">
        <v>2384</v>
      </c>
      <c r="AW2584" s="16" t="s">
        <v>2386</v>
      </c>
      <c r="AX2584" s="16" t="s">
        <v>204</v>
      </c>
      <c r="AY2584" s="16" t="s">
        <v>207</v>
      </c>
      <c r="AZ2584" s="16" t="s">
        <v>207</v>
      </c>
      <c r="BA2584" s="16" t="s">
        <v>207</v>
      </c>
      <c r="BB2584" s="16" t="s">
        <v>207</v>
      </c>
      <c r="BC2584" s="16">
        <v>1.19</v>
      </c>
      <c r="BD2584" s="16">
        <f t="shared" si="535"/>
        <v>4.165</v>
      </c>
      <c r="BE2584" s="16">
        <f t="shared" si="536"/>
        <v>2033.4124999999999</v>
      </c>
      <c r="BF2584" s="16">
        <v>0</v>
      </c>
      <c r="BG2584" s="16">
        <f t="shared" si="537"/>
        <v>1428</v>
      </c>
      <c r="BH2584" s="16">
        <f t="shared" si="538"/>
        <v>761.59999999999991</v>
      </c>
      <c r="BI2584" s="16">
        <f t="shared" si="539"/>
        <v>9.52</v>
      </c>
    </row>
    <row r="2585" spans="1:61" ht="20.149999999999999" customHeight="1" x14ac:dyDescent="0.35">
      <c r="A2585">
        <v>2584</v>
      </c>
      <c r="B2585" t="s">
        <v>360</v>
      </c>
      <c r="C2585" t="s">
        <v>9197</v>
      </c>
      <c r="D2585" s="15" t="s">
        <v>2833</v>
      </c>
      <c r="E2585" s="12" t="s">
        <v>98</v>
      </c>
      <c r="G2585" s="12" t="s">
        <v>2413</v>
      </c>
      <c r="H2585" s="12" t="s">
        <v>2414</v>
      </c>
      <c r="I2585" s="12" t="s">
        <v>92</v>
      </c>
      <c r="J2585" s="12" t="s">
        <v>2401</v>
      </c>
      <c r="K2585" s="12" t="s">
        <v>5619</v>
      </c>
      <c r="N2585" s="16" t="s">
        <v>206</v>
      </c>
      <c r="O2585" s="16" t="s">
        <v>2812</v>
      </c>
      <c r="P2585" s="12" t="s">
        <v>131</v>
      </c>
      <c r="Q2585" s="16">
        <v>2023</v>
      </c>
      <c r="R2585" s="16">
        <v>1.65</v>
      </c>
      <c r="T2585" s="16">
        <v>0</v>
      </c>
      <c r="V2585" s="12" t="s">
        <v>204</v>
      </c>
      <c r="W2585" s="12" t="s">
        <v>204</v>
      </c>
      <c r="X2585" s="16">
        <v>1</v>
      </c>
      <c r="Y2585" s="16">
        <v>6</v>
      </c>
      <c r="Z2585" s="16">
        <v>1.65</v>
      </c>
      <c r="AA2585" s="16">
        <f t="shared" si="540"/>
        <v>198</v>
      </c>
      <c r="AB2585" s="16" t="s">
        <v>2113</v>
      </c>
      <c r="AC2585" s="16" t="s">
        <v>2416</v>
      </c>
      <c r="AD2585" s="16">
        <f t="shared" si="524"/>
        <v>69300</v>
      </c>
      <c r="AE2585" s="16">
        <f t="shared" si="525"/>
        <v>577.5</v>
      </c>
      <c r="AF2585" s="16">
        <f t="shared" si="526"/>
        <v>216562.5</v>
      </c>
      <c r="AG2585" s="16">
        <f t="shared" si="527"/>
        <v>165</v>
      </c>
      <c r="AH2585" s="12">
        <f t="shared" si="528"/>
        <v>0</v>
      </c>
      <c r="AI2585" s="16">
        <f t="shared" si="529"/>
        <v>11.549999999999999</v>
      </c>
      <c r="AJ2585" s="16">
        <f t="shared" si="530"/>
        <v>39847.499999999993</v>
      </c>
      <c r="AK2585" s="16">
        <f t="shared" si="531"/>
        <v>825</v>
      </c>
      <c r="AL2585" s="16">
        <f t="shared" si="532"/>
        <v>8250</v>
      </c>
      <c r="AM2585" s="16">
        <f t="shared" si="533"/>
        <v>117150</v>
      </c>
      <c r="AN2585" s="16">
        <f t="shared" si="534"/>
        <v>451110</v>
      </c>
      <c r="AO2585" s="12" t="s">
        <v>1486</v>
      </c>
      <c r="AP2585" s="16">
        <v>1.65</v>
      </c>
      <c r="AQ2585" s="16" t="s">
        <v>204</v>
      </c>
      <c r="AS2585" s="16" t="s">
        <v>2422</v>
      </c>
      <c r="AT2585" s="16" t="s">
        <v>2418</v>
      </c>
      <c r="AU2585" t="s">
        <v>2384</v>
      </c>
      <c r="AW2585" s="16" t="s">
        <v>2386</v>
      </c>
      <c r="AX2585" s="16" t="s">
        <v>204</v>
      </c>
      <c r="AY2585" s="16" t="s">
        <v>207</v>
      </c>
      <c r="AZ2585" s="16" t="s">
        <v>207</v>
      </c>
      <c r="BA2585" s="16" t="s">
        <v>207</v>
      </c>
      <c r="BB2585" s="16" t="s">
        <v>207</v>
      </c>
      <c r="BC2585" s="16">
        <v>1.65</v>
      </c>
      <c r="BD2585" s="16">
        <f t="shared" si="535"/>
        <v>5.7749999999999995</v>
      </c>
      <c r="BE2585" s="16">
        <f t="shared" si="536"/>
        <v>2819.4375</v>
      </c>
      <c r="BF2585" s="16">
        <v>0</v>
      </c>
      <c r="BG2585" s="16">
        <f t="shared" si="537"/>
        <v>1980</v>
      </c>
      <c r="BH2585" s="16">
        <f t="shared" si="538"/>
        <v>1056</v>
      </c>
      <c r="BI2585" s="16">
        <f t="shared" si="539"/>
        <v>13.2</v>
      </c>
    </row>
    <row r="2586" spans="1:61" ht="20.149999999999999" customHeight="1" x14ac:dyDescent="0.35">
      <c r="A2586">
        <v>2585</v>
      </c>
      <c r="B2586" t="s">
        <v>360</v>
      </c>
      <c r="C2586" t="s">
        <v>9198</v>
      </c>
      <c r="D2586" s="15" t="s">
        <v>2834</v>
      </c>
      <c r="E2586" s="12" t="s">
        <v>98</v>
      </c>
      <c r="G2586" s="12" t="s">
        <v>2413</v>
      </c>
      <c r="H2586" s="12" t="s">
        <v>2414</v>
      </c>
      <c r="I2586" s="12" t="s">
        <v>92</v>
      </c>
      <c r="J2586" s="12" t="s">
        <v>2401</v>
      </c>
      <c r="K2586" s="12" t="s">
        <v>5619</v>
      </c>
      <c r="N2586" s="16" t="s">
        <v>205</v>
      </c>
      <c r="O2586" s="16" t="s">
        <v>2812</v>
      </c>
      <c r="P2586" s="12" t="s">
        <v>131</v>
      </c>
      <c r="Q2586" s="16">
        <v>2023</v>
      </c>
      <c r="R2586" s="16">
        <v>0.32</v>
      </c>
      <c r="T2586" s="16">
        <v>0</v>
      </c>
      <c r="V2586" s="12" t="s">
        <v>204</v>
      </c>
      <c r="W2586" s="12" t="s">
        <v>204</v>
      </c>
      <c r="X2586" s="16">
        <v>1</v>
      </c>
      <c r="Y2586" s="16">
        <v>8</v>
      </c>
      <c r="Z2586" s="16">
        <v>0.32</v>
      </c>
      <c r="AA2586" s="16">
        <f t="shared" si="540"/>
        <v>38.4</v>
      </c>
      <c r="AB2586" s="16" t="s">
        <v>2113</v>
      </c>
      <c r="AC2586" s="16" t="s">
        <v>2416</v>
      </c>
      <c r="AD2586" s="16">
        <f t="shared" si="524"/>
        <v>13440</v>
      </c>
      <c r="AE2586" s="16">
        <f t="shared" si="525"/>
        <v>112</v>
      </c>
      <c r="AF2586" s="16">
        <f t="shared" si="526"/>
        <v>42000</v>
      </c>
      <c r="AG2586" s="16">
        <f t="shared" si="527"/>
        <v>32</v>
      </c>
      <c r="AH2586" s="12">
        <f t="shared" si="528"/>
        <v>0</v>
      </c>
      <c r="AI2586" s="16">
        <f t="shared" si="529"/>
        <v>2.2400000000000002</v>
      </c>
      <c r="AJ2586" s="16">
        <f t="shared" si="530"/>
        <v>7728.0000000000009</v>
      </c>
      <c r="AK2586" s="16">
        <f t="shared" si="531"/>
        <v>160</v>
      </c>
      <c r="AL2586" s="16">
        <f t="shared" si="532"/>
        <v>1600</v>
      </c>
      <c r="AM2586" s="16">
        <f t="shared" si="533"/>
        <v>22720</v>
      </c>
      <c r="AN2586" s="16">
        <f t="shared" si="534"/>
        <v>87488</v>
      </c>
      <c r="AO2586" s="12" t="s">
        <v>1486</v>
      </c>
      <c r="AP2586" s="16">
        <v>0.32</v>
      </c>
      <c r="AQ2586" s="16" t="s">
        <v>204</v>
      </c>
      <c r="AS2586" s="16" t="s">
        <v>2422</v>
      </c>
      <c r="AT2586" s="16" t="s">
        <v>2418</v>
      </c>
      <c r="AU2586" t="s">
        <v>2384</v>
      </c>
      <c r="AW2586" s="16" t="s">
        <v>2386</v>
      </c>
      <c r="AX2586" s="16" t="s">
        <v>204</v>
      </c>
      <c r="AY2586" s="16" t="s">
        <v>207</v>
      </c>
      <c r="AZ2586" s="16" t="s">
        <v>207</v>
      </c>
      <c r="BA2586" s="16" t="s">
        <v>207</v>
      </c>
      <c r="BB2586" s="16" t="s">
        <v>207</v>
      </c>
      <c r="BC2586" s="16">
        <v>0.32</v>
      </c>
      <c r="BD2586" s="16">
        <f t="shared" si="535"/>
        <v>1.1200000000000001</v>
      </c>
      <c r="BE2586" s="16">
        <f t="shared" si="536"/>
        <v>546.79999999999995</v>
      </c>
      <c r="BF2586" s="16">
        <v>0</v>
      </c>
      <c r="BG2586" s="16">
        <f t="shared" si="537"/>
        <v>384</v>
      </c>
      <c r="BH2586" s="16">
        <f t="shared" si="538"/>
        <v>204.8</v>
      </c>
      <c r="BI2586" s="16">
        <f t="shared" si="539"/>
        <v>2.56</v>
      </c>
    </row>
    <row r="2587" spans="1:61" ht="20.149999999999999" customHeight="1" x14ac:dyDescent="0.35">
      <c r="A2587">
        <v>2586</v>
      </c>
      <c r="B2587" t="s">
        <v>360</v>
      </c>
      <c r="C2587" t="s">
        <v>9199</v>
      </c>
      <c r="D2587" s="15" t="s">
        <v>2835</v>
      </c>
      <c r="E2587" s="12" t="s">
        <v>98</v>
      </c>
      <c r="G2587" s="12" t="s">
        <v>2413</v>
      </c>
      <c r="H2587" s="12" t="s">
        <v>2414</v>
      </c>
      <c r="I2587" s="12" t="s">
        <v>92</v>
      </c>
      <c r="J2587" s="12" t="s">
        <v>2401</v>
      </c>
      <c r="K2587" s="12" t="s">
        <v>5619</v>
      </c>
      <c r="N2587" s="16" t="s">
        <v>206</v>
      </c>
      <c r="O2587" s="16" t="s">
        <v>2812</v>
      </c>
      <c r="P2587" s="12" t="s">
        <v>131</v>
      </c>
      <c r="Q2587" s="16">
        <v>2023</v>
      </c>
      <c r="R2587" s="16">
        <v>0.32</v>
      </c>
      <c r="T2587" s="16">
        <v>0</v>
      </c>
      <c r="V2587" s="12" t="s">
        <v>204</v>
      </c>
      <c r="W2587" s="12" t="s">
        <v>204</v>
      </c>
      <c r="X2587" s="16">
        <v>1</v>
      </c>
      <c r="Y2587" s="16">
        <v>7</v>
      </c>
      <c r="Z2587" s="16">
        <v>0.32</v>
      </c>
      <c r="AA2587" s="16">
        <f t="shared" si="540"/>
        <v>38.4</v>
      </c>
      <c r="AB2587" s="16" t="s">
        <v>2113</v>
      </c>
      <c r="AC2587" s="16" t="s">
        <v>2416</v>
      </c>
      <c r="AD2587" s="16">
        <f t="shared" si="524"/>
        <v>13440</v>
      </c>
      <c r="AE2587" s="16">
        <f t="shared" si="525"/>
        <v>112</v>
      </c>
      <c r="AF2587" s="16">
        <f t="shared" si="526"/>
        <v>42000</v>
      </c>
      <c r="AG2587" s="16">
        <f t="shared" si="527"/>
        <v>32</v>
      </c>
      <c r="AH2587" s="12">
        <f t="shared" si="528"/>
        <v>0</v>
      </c>
      <c r="AI2587" s="16">
        <f t="shared" si="529"/>
        <v>2.2400000000000002</v>
      </c>
      <c r="AJ2587" s="16">
        <f t="shared" si="530"/>
        <v>7728.0000000000009</v>
      </c>
      <c r="AK2587" s="16">
        <f t="shared" si="531"/>
        <v>160</v>
      </c>
      <c r="AL2587" s="16">
        <f t="shared" si="532"/>
        <v>1600</v>
      </c>
      <c r="AM2587" s="16">
        <f t="shared" si="533"/>
        <v>22720</v>
      </c>
      <c r="AN2587" s="16">
        <f t="shared" si="534"/>
        <v>87488</v>
      </c>
      <c r="AO2587" s="12" t="s">
        <v>1486</v>
      </c>
      <c r="AP2587" s="16">
        <v>0.32</v>
      </c>
      <c r="AQ2587" s="16" t="s">
        <v>204</v>
      </c>
      <c r="AS2587" s="16" t="s">
        <v>2422</v>
      </c>
      <c r="AT2587" s="16" t="s">
        <v>2418</v>
      </c>
      <c r="AU2587" t="s">
        <v>2384</v>
      </c>
      <c r="AW2587" s="16" t="s">
        <v>2386</v>
      </c>
      <c r="AX2587" s="16" t="s">
        <v>204</v>
      </c>
      <c r="AY2587" s="16" t="s">
        <v>207</v>
      </c>
      <c r="AZ2587" s="16" t="s">
        <v>207</v>
      </c>
      <c r="BA2587" s="16" t="s">
        <v>207</v>
      </c>
      <c r="BB2587" s="16" t="s">
        <v>207</v>
      </c>
      <c r="BC2587" s="16">
        <v>0.32</v>
      </c>
      <c r="BD2587" s="16">
        <f t="shared" si="535"/>
        <v>1.1200000000000001</v>
      </c>
      <c r="BE2587" s="16">
        <f t="shared" si="536"/>
        <v>546.79999999999995</v>
      </c>
      <c r="BF2587" s="16">
        <v>0</v>
      </c>
      <c r="BG2587" s="16">
        <f t="shared" si="537"/>
        <v>384</v>
      </c>
      <c r="BH2587" s="16">
        <f t="shared" si="538"/>
        <v>204.8</v>
      </c>
      <c r="BI2587" s="16">
        <f t="shared" si="539"/>
        <v>2.56</v>
      </c>
    </row>
    <row r="2588" spans="1:61" ht="20.149999999999999" customHeight="1" x14ac:dyDescent="0.35">
      <c r="A2588">
        <v>2587</v>
      </c>
      <c r="B2588" t="s">
        <v>360</v>
      </c>
      <c r="C2588" t="s">
        <v>9200</v>
      </c>
      <c r="D2588" s="15" t="s">
        <v>2836</v>
      </c>
      <c r="E2588" s="12" t="s">
        <v>98</v>
      </c>
      <c r="G2588" s="12" t="s">
        <v>2413</v>
      </c>
      <c r="H2588" s="12" t="s">
        <v>2414</v>
      </c>
      <c r="I2588" s="12" t="s">
        <v>92</v>
      </c>
      <c r="J2588" s="12" t="s">
        <v>2401</v>
      </c>
      <c r="K2588" s="12" t="s">
        <v>5619</v>
      </c>
      <c r="N2588" s="16" t="s">
        <v>206</v>
      </c>
      <c r="O2588" s="16" t="s">
        <v>2812</v>
      </c>
      <c r="P2588" s="12" t="s">
        <v>131</v>
      </c>
      <c r="Q2588" s="16">
        <v>2023</v>
      </c>
      <c r="R2588" s="16">
        <v>1.1599999999999999</v>
      </c>
      <c r="T2588" s="16">
        <v>0</v>
      </c>
      <c r="V2588" s="12" t="s">
        <v>204</v>
      </c>
      <c r="W2588" s="12" t="s">
        <v>204</v>
      </c>
      <c r="X2588" s="16">
        <v>1</v>
      </c>
      <c r="Y2588" s="16">
        <v>7</v>
      </c>
      <c r="Z2588" s="16">
        <v>1.1599999999999999</v>
      </c>
      <c r="AA2588" s="16">
        <f t="shared" si="540"/>
        <v>139.19999999999999</v>
      </c>
      <c r="AB2588" s="16" t="s">
        <v>2113</v>
      </c>
      <c r="AC2588" s="16" t="s">
        <v>2416</v>
      </c>
      <c r="AD2588" s="16">
        <f t="shared" si="524"/>
        <v>48719.999999999993</v>
      </c>
      <c r="AE2588" s="16">
        <f t="shared" si="525"/>
        <v>406</v>
      </c>
      <c r="AF2588" s="16">
        <f t="shared" si="526"/>
        <v>152250</v>
      </c>
      <c r="AG2588" s="16">
        <f t="shared" si="527"/>
        <v>115.99999999999999</v>
      </c>
      <c r="AH2588" s="12">
        <f t="shared" si="528"/>
        <v>0</v>
      </c>
      <c r="AI2588" s="16">
        <f t="shared" si="529"/>
        <v>8.1199999999999992</v>
      </c>
      <c r="AJ2588" s="16">
        <f t="shared" si="530"/>
        <v>28013.999999999996</v>
      </c>
      <c r="AK2588" s="16">
        <f t="shared" si="531"/>
        <v>580</v>
      </c>
      <c r="AL2588" s="16">
        <f t="shared" si="532"/>
        <v>5800</v>
      </c>
      <c r="AM2588" s="16">
        <f t="shared" si="533"/>
        <v>82360</v>
      </c>
      <c r="AN2588" s="16">
        <f t="shared" si="534"/>
        <v>317144</v>
      </c>
      <c r="AO2588" s="12" t="s">
        <v>1486</v>
      </c>
      <c r="AP2588" s="16">
        <v>1.1599999999999999</v>
      </c>
      <c r="AQ2588" s="16" t="s">
        <v>204</v>
      </c>
      <c r="AS2588" s="16" t="s">
        <v>2422</v>
      </c>
      <c r="AT2588" s="16" t="s">
        <v>2418</v>
      </c>
      <c r="AU2588" t="s">
        <v>2384</v>
      </c>
      <c r="AW2588" s="16" t="s">
        <v>2386</v>
      </c>
      <c r="AX2588" s="16" t="s">
        <v>204</v>
      </c>
      <c r="AY2588" s="16" t="s">
        <v>207</v>
      </c>
      <c r="AZ2588" s="16" t="s">
        <v>207</v>
      </c>
      <c r="BA2588" s="16" t="s">
        <v>207</v>
      </c>
      <c r="BB2588" s="16" t="s">
        <v>207</v>
      </c>
      <c r="BC2588" s="16">
        <v>1.1599999999999999</v>
      </c>
      <c r="BD2588" s="16">
        <f t="shared" si="535"/>
        <v>4.0599999999999996</v>
      </c>
      <c r="BE2588" s="16">
        <f t="shared" si="536"/>
        <v>1982.15</v>
      </c>
      <c r="BF2588" s="16">
        <v>0</v>
      </c>
      <c r="BG2588" s="16">
        <f t="shared" si="537"/>
        <v>1392</v>
      </c>
      <c r="BH2588" s="16">
        <f t="shared" si="538"/>
        <v>742.4</v>
      </c>
      <c r="BI2588" s="16">
        <f t="shared" si="539"/>
        <v>9.2799999999999994</v>
      </c>
    </row>
    <row r="2589" spans="1:61" ht="20.149999999999999" customHeight="1" x14ac:dyDescent="0.35">
      <c r="A2589">
        <v>2588</v>
      </c>
      <c r="B2589" t="s">
        <v>360</v>
      </c>
      <c r="C2589" t="s">
        <v>9201</v>
      </c>
      <c r="D2589" s="15" t="s">
        <v>2837</v>
      </c>
      <c r="E2589" s="12" t="s">
        <v>98</v>
      </c>
      <c r="G2589" s="12" t="s">
        <v>2413</v>
      </c>
      <c r="H2589" s="12" t="s">
        <v>2414</v>
      </c>
      <c r="I2589" s="12" t="s">
        <v>92</v>
      </c>
      <c r="J2589" s="12" t="s">
        <v>2401</v>
      </c>
      <c r="K2589" s="12" t="s">
        <v>5619</v>
      </c>
      <c r="N2589" s="16" t="s">
        <v>206</v>
      </c>
      <c r="O2589" s="16" t="s">
        <v>2812</v>
      </c>
      <c r="P2589" s="12" t="s">
        <v>131</v>
      </c>
      <c r="Q2589" s="16">
        <v>2023</v>
      </c>
      <c r="R2589" s="16">
        <v>0.92</v>
      </c>
      <c r="T2589" s="16">
        <v>0</v>
      </c>
      <c r="V2589" s="12" t="s">
        <v>204</v>
      </c>
      <c r="W2589" s="12" t="s">
        <v>204</v>
      </c>
      <c r="X2589" s="16">
        <v>1</v>
      </c>
      <c r="Y2589" s="16">
        <v>6</v>
      </c>
      <c r="Z2589" s="16">
        <v>0.92</v>
      </c>
      <c r="AA2589" s="16">
        <f t="shared" si="540"/>
        <v>110.4</v>
      </c>
      <c r="AB2589" s="16" t="s">
        <v>2113</v>
      </c>
      <c r="AC2589" s="16" t="s">
        <v>2416</v>
      </c>
      <c r="AD2589" s="16">
        <f t="shared" si="524"/>
        <v>38640</v>
      </c>
      <c r="AE2589" s="16">
        <f t="shared" si="525"/>
        <v>322</v>
      </c>
      <c r="AF2589" s="16">
        <f t="shared" si="526"/>
        <v>120750</v>
      </c>
      <c r="AG2589" s="16">
        <f t="shared" si="527"/>
        <v>92</v>
      </c>
      <c r="AH2589" s="12">
        <f t="shared" si="528"/>
        <v>0</v>
      </c>
      <c r="AI2589" s="16">
        <f t="shared" si="529"/>
        <v>6.44</v>
      </c>
      <c r="AJ2589" s="16">
        <f t="shared" si="530"/>
        <v>22218</v>
      </c>
      <c r="AK2589" s="16">
        <f t="shared" si="531"/>
        <v>460</v>
      </c>
      <c r="AL2589" s="16">
        <f t="shared" si="532"/>
        <v>4600</v>
      </c>
      <c r="AM2589" s="16">
        <f t="shared" si="533"/>
        <v>65320</v>
      </c>
      <c r="AN2589" s="16">
        <f t="shared" si="534"/>
        <v>251528</v>
      </c>
      <c r="AO2589" s="12" t="s">
        <v>1486</v>
      </c>
      <c r="AP2589" s="16">
        <v>0.92</v>
      </c>
      <c r="AQ2589" s="16" t="s">
        <v>204</v>
      </c>
      <c r="AS2589" s="16" t="s">
        <v>2422</v>
      </c>
      <c r="AT2589" s="16" t="s">
        <v>2418</v>
      </c>
      <c r="AU2589" t="s">
        <v>2384</v>
      </c>
      <c r="AW2589" s="16" t="s">
        <v>2386</v>
      </c>
      <c r="AX2589" s="16" t="s">
        <v>204</v>
      </c>
      <c r="AY2589" s="16" t="s">
        <v>207</v>
      </c>
      <c r="AZ2589" s="16" t="s">
        <v>207</v>
      </c>
      <c r="BA2589" s="16" t="s">
        <v>207</v>
      </c>
      <c r="BB2589" s="16" t="s">
        <v>207</v>
      </c>
      <c r="BC2589" s="16">
        <v>0.92</v>
      </c>
      <c r="BD2589" s="16">
        <f t="shared" si="535"/>
        <v>3.22</v>
      </c>
      <c r="BE2589" s="16">
        <f t="shared" si="536"/>
        <v>1572.05</v>
      </c>
      <c r="BF2589" s="16">
        <v>0</v>
      </c>
      <c r="BG2589" s="16">
        <f t="shared" si="537"/>
        <v>1104</v>
      </c>
      <c r="BH2589" s="16">
        <f t="shared" si="538"/>
        <v>588.80000000000007</v>
      </c>
      <c r="BI2589" s="16">
        <f t="shared" si="539"/>
        <v>7.3600000000000012</v>
      </c>
    </row>
    <row r="2590" spans="1:61" ht="20.149999999999999" customHeight="1" x14ac:dyDescent="0.35">
      <c r="A2590">
        <v>2589</v>
      </c>
      <c r="B2590" t="s">
        <v>360</v>
      </c>
      <c r="C2590" t="s">
        <v>9202</v>
      </c>
      <c r="D2590" s="15" t="s">
        <v>2838</v>
      </c>
      <c r="E2590" s="12" t="s">
        <v>98</v>
      </c>
      <c r="G2590" s="12" t="s">
        <v>2413</v>
      </c>
      <c r="H2590" s="12" t="s">
        <v>2414</v>
      </c>
      <c r="I2590" s="12" t="s">
        <v>92</v>
      </c>
      <c r="J2590" s="12" t="s">
        <v>2401</v>
      </c>
      <c r="K2590" s="12" t="s">
        <v>5619</v>
      </c>
      <c r="N2590" s="16" t="s">
        <v>206</v>
      </c>
      <c r="O2590" s="16" t="s">
        <v>2812</v>
      </c>
      <c r="P2590" s="12" t="s">
        <v>131</v>
      </c>
      <c r="Q2590" s="16">
        <v>2023</v>
      </c>
      <c r="R2590" s="16">
        <v>0.97</v>
      </c>
      <c r="T2590" s="16">
        <v>0</v>
      </c>
      <c r="V2590" s="12" t="s">
        <v>204</v>
      </c>
      <c r="W2590" s="12" t="s">
        <v>204</v>
      </c>
      <c r="X2590" s="16">
        <v>1</v>
      </c>
      <c r="Y2590" s="16">
        <v>8</v>
      </c>
      <c r="Z2590" s="16">
        <v>0.97</v>
      </c>
      <c r="AA2590" s="16">
        <f t="shared" si="540"/>
        <v>116.39999999999999</v>
      </c>
      <c r="AB2590" s="16" t="s">
        <v>2113</v>
      </c>
      <c r="AC2590" s="16" t="s">
        <v>2416</v>
      </c>
      <c r="AD2590" s="16">
        <f t="shared" si="524"/>
        <v>40740</v>
      </c>
      <c r="AE2590" s="16">
        <f t="shared" si="525"/>
        <v>339.5</v>
      </c>
      <c r="AF2590" s="16">
        <f t="shared" si="526"/>
        <v>127312.5</v>
      </c>
      <c r="AG2590" s="16">
        <f t="shared" si="527"/>
        <v>97</v>
      </c>
      <c r="AH2590" s="12">
        <f t="shared" si="528"/>
        <v>0</v>
      </c>
      <c r="AI2590" s="16">
        <f t="shared" si="529"/>
        <v>6.79</v>
      </c>
      <c r="AJ2590" s="16">
        <f t="shared" si="530"/>
        <v>23425.5</v>
      </c>
      <c r="AK2590" s="16">
        <f t="shared" si="531"/>
        <v>485</v>
      </c>
      <c r="AL2590" s="16">
        <f t="shared" si="532"/>
        <v>4850</v>
      </c>
      <c r="AM2590" s="16">
        <f t="shared" si="533"/>
        <v>68870</v>
      </c>
      <c r="AN2590" s="16">
        <f t="shared" si="534"/>
        <v>265198</v>
      </c>
      <c r="AO2590" s="12" t="s">
        <v>1486</v>
      </c>
      <c r="AP2590" s="16">
        <v>0.97</v>
      </c>
      <c r="AQ2590" s="16" t="s">
        <v>204</v>
      </c>
      <c r="AS2590" s="16" t="s">
        <v>2422</v>
      </c>
      <c r="AT2590" s="16" t="s">
        <v>2418</v>
      </c>
      <c r="AU2590" t="s">
        <v>2384</v>
      </c>
      <c r="AW2590" s="16" t="s">
        <v>2386</v>
      </c>
      <c r="AX2590" s="16" t="s">
        <v>204</v>
      </c>
      <c r="AY2590" s="16" t="s">
        <v>207</v>
      </c>
      <c r="AZ2590" s="16" t="s">
        <v>207</v>
      </c>
      <c r="BA2590" s="16" t="s">
        <v>207</v>
      </c>
      <c r="BB2590" s="16" t="s">
        <v>207</v>
      </c>
      <c r="BC2590" s="16">
        <v>0.97</v>
      </c>
      <c r="BD2590" s="16">
        <f t="shared" si="535"/>
        <v>3.395</v>
      </c>
      <c r="BE2590" s="16">
        <f t="shared" si="536"/>
        <v>1657.4875</v>
      </c>
      <c r="BF2590" s="16">
        <v>0</v>
      </c>
      <c r="BG2590" s="16">
        <f t="shared" si="537"/>
        <v>1164</v>
      </c>
      <c r="BH2590" s="16">
        <f t="shared" si="538"/>
        <v>620.79999999999995</v>
      </c>
      <c r="BI2590" s="16">
        <f t="shared" si="539"/>
        <v>7.76</v>
      </c>
    </row>
    <row r="2591" spans="1:61" ht="20.149999999999999" customHeight="1" x14ac:dyDescent="0.35">
      <c r="A2591">
        <v>2590</v>
      </c>
      <c r="B2591" t="s">
        <v>360</v>
      </c>
      <c r="C2591" t="s">
        <v>9203</v>
      </c>
      <c r="D2591" s="15" t="s">
        <v>2839</v>
      </c>
      <c r="E2591" s="12" t="s">
        <v>98</v>
      </c>
      <c r="G2591" s="12" t="s">
        <v>2413</v>
      </c>
      <c r="H2591" s="12" t="s">
        <v>2414</v>
      </c>
      <c r="I2591" s="12" t="s">
        <v>92</v>
      </c>
      <c r="J2591" s="12" t="s">
        <v>2401</v>
      </c>
      <c r="K2591" s="12" t="s">
        <v>5619</v>
      </c>
      <c r="N2591" s="16" t="s">
        <v>206</v>
      </c>
      <c r="O2591" s="16" t="s">
        <v>2812</v>
      </c>
      <c r="P2591" s="12" t="s">
        <v>131</v>
      </c>
      <c r="Q2591" s="16">
        <v>2023</v>
      </c>
      <c r="R2591" s="16">
        <v>1.48</v>
      </c>
      <c r="T2591" s="16">
        <v>0</v>
      </c>
      <c r="V2591" s="12" t="s">
        <v>204</v>
      </c>
      <c r="W2591" s="12" t="s">
        <v>204</v>
      </c>
      <c r="X2591" s="16">
        <v>1</v>
      </c>
      <c r="Y2591" s="16">
        <v>6</v>
      </c>
      <c r="Z2591" s="16">
        <v>1.48</v>
      </c>
      <c r="AA2591" s="16">
        <f t="shared" si="540"/>
        <v>177.6</v>
      </c>
      <c r="AB2591" s="16" t="s">
        <v>2113</v>
      </c>
      <c r="AC2591" s="16" t="s">
        <v>2416</v>
      </c>
      <c r="AD2591" s="16">
        <f t="shared" si="524"/>
        <v>62160</v>
      </c>
      <c r="AE2591" s="16">
        <f t="shared" si="525"/>
        <v>518</v>
      </c>
      <c r="AF2591" s="16">
        <f t="shared" si="526"/>
        <v>194250</v>
      </c>
      <c r="AG2591" s="16">
        <f t="shared" si="527"/>
        <v>148</v>
      </c>
      <c r="AH2591" s="12">
        <f t="shared" si="528"/>
        <v>0</v>
      </c>
      <c r="AI2591" s="16">
        <f t="shared" si="529"/>
        <v>10.36</v>
      </c>
      <c r="AJ2591" s="16">
        <f t="shared" si="530"/>
        <v>35742</v>
      </c>
      <c r="AK2591" s="16">
        <f t="shared" si="531"/>
        <v>740</v>
      </c>
      <c r="AL2591" s="16">
        <f t="shared" si="532"/>
        <v>7400</v>
      </c>
      <c r="AM2591" s="16">
        <f t="shared" si="533"/>
        <v>105080</v>
      </c>
      <c r="AN2591" s="16">
        <f t="shared" si="534"/>
        <v>404632</v>
      </c>
      <c r="AO2591" s="12" t="s">
        <v>1486</v>
      </c>
      <c r="AP2591" s="16">
        <v>1.48</v>
      </c>
      <c r="AQ2591" s="16" t="s">
        <v>204</v>
      </c>
      <c r="AS2591" s="16" t="s">
        <v>2422</v>
      </c>
      <c r="AT2591" s="16" t="s">
        <v>2418</v>
      </c>
      <c r="AU2591" t="s">
        <v>2384</v>
      </c>
      <c r="AW2591" s="16" t="s">
        <v>2386</v>
      </c>
      <c r="AX2591" s="16" t="s">
        <v>204</v>
      </c>
      <c r="AY2591" s="16" t="s">
        <v>207</v>
      </c>
      <c r="AZ2591" s="16" t="s">
        <v>207</v>
      </c>
      <c r="BA2591" s="16" t="s">
        <v>207</v>
      </c>
      <c r="BB2591" s="16" t="s">
        <v>207</v>
      </c>
      <c r="BC2591" s="16">
        <v>1.48</v>
      </c>
      <c r="BD2591" s="16">
        <f t="shared" si="535"/>
        <v>5.18</v>
      </c>
      <c r="BE2591" s="16">
        <f t="shared" si="536"/>
        <v>2528.9499999999998</v>
      </c>
      <c r="BF2591" s="16">
        <v>0</v>
      </c>
      <c r="BG2591" s="16">
        <f t="shared" si="537"/>
        <v>1776</v>
      </c>
      <c r="BH2591" s="16">
        <f t="shared" si="538"/>
        <v>947.2</v>
      </c>
      <c r="BI2591" s="16">
        <f t="shared" si="539"/>
        <v>11.84</v>
      </c>
    </row>
    <row r="2592" spans="1:61" ht="20.149999999999999" customHeight="1" x14ac:dyDescent="0.35">
      <c r="A2592">
        <v>2591</v>
      </c>
      <c r="B2592" t="s">
        <v>360</v>
      </c>
      <c r="C2592" t="s">
        <v>9204</v>
      </c>
      <c r="D2592" s="15" t="s">
        <v>2840</v>
      </c>
      <c r="E2592" s="12" t="s">
        <v>98</v>
      </c>
      <c r="G2592" s="12" t="s">
        <v>2413</v>
      </c>
      <c r="H2592" s="12" t="s">
        <v>2414</v>
      </c>
      <c r="I2592" s="12" t="s">
        <v>92</v>
      </c>
      <c r="J2592" s="12" t="s">
        <v>2401</v>
      </c>
      <c r="K2592" s="12" t="s">
        <v>5619</v>
      </c>
      <c r="N2592" s="16" t="s">
        <v>206</v>
      </c>
      <c r="O2592" s="16" t="s">
        <v>2812</v>
      </c>
      <c r="P2592" s="12" t="s">
        <v>131</v>
      </c>
      <c r="Q2592" s="16">
        <v>2023</v>
      </c>
      <c r="R2592" s="16">
        <v>0.67</v>
      </c>
      <c r="T2592" s="16">
        <v>0</v>
      </c>
      <c r="V2592" s="12" t="s">
        <v>204</v>
      </c>
      <c r="W2592" s="12" t="s">
        <v>204</v>
      </c>
      <c r="X2592" s="16">
        <v>1</v>
      </c>
      <c r="Y2592" s="16">
        <v>7</v>
      </c>
      <c r="Z2592" s="16">
        <v>0.67</v>
      </c>
      <c r="AA2592" s="16">
        <f t="shared" si="540"/>
        <v>80.400000000000006</v>
      </c>
      <c r="AB2592" s="16" t="s">
        <v>2113</v>
      </c>
      <c r="AC2592" s="16" t="s">
        <v>2416</v>
      </c>
      <c r="AD2592" s="16">
        <f t="shared" si="524"/>
        <v>28140.000000000004</v>
      </c>
      <c r="AE2592" s="16">
        <f t="shared" si="525"/>
        <v>234.5</v>
      </c>
      <c r="AF2592" s="16">
        <f t="shared" si="526"/>
        <v>87937.5</v>
      </c>
      <c r="AG2592" s="16">
        <f t="shared" si="527"/>
        <v>67</v>
      </c>
      <c r="AH2592" s="12">
        <f t="shared" si="528"/>
        <v>0</v>
      </c>
      <c r="AI2592" s="16">
        <f t="shared" si="529"/>
        <v>4.6900000000000004</v>
      </c>
      <c r="AJ2592" s="16">
        <f t="shared" si="530"/>
        <v>16180.500000000002</v>
      </c>
      <c r="AK2592" s="16">
        <f t="shared" si="531"/>
        <v>335</v>
      </c>
      <c r="AL2592" s="16">
        <f t="shared" si="532"/>
        <v>3350</v>
      </c>
      <c r="AM2592" s="16">
        <f t="shared" si="533"/>
        <v>47570</v>
      </c>
      <c r="AN2592" s="16">
        <f t="shared" si="534"/>
        <v>183178</v>
      </c>
      <c r="AO2592" s="12" t="s">
        <v>1486</v>
      </c>
      <c r="AP2592" s="16">
        <v>0.67</v>
      </c>
      <c r="AQ2592" s="16" t="s">
        <v>204</v>
      </c>
      <c r="AS2592" s="16" t="s">
        <v>2422</v>
      </c>
      <c r="AT2592" s="16" t="s">
        <v>2418</v>
      </c>
      <c r="AU2592" t="s">
        <v>2384</v>
      </c>
      <c r="AW2592" s="16" t="s">
        <v>2386</v>
      </c>
      <c r="AX2592" s="16" t="s">
        <v>204</v>
      </c>
      <c r="AY2592" s="16" t="s">
        <v>207</v>
      </c>
      <c r="AZ2592" s="16" t="s">
        <v>207</v>
      </c>
      <c r="BA2592" s="16" t="s">
        <v>207</v>
      </c>
      <c r="BB2592" s="16" t="s">
        <v>207</v>
      </c>
      <c r="BC2592" s="16">
        <v>0.67</v>
      </c>
      <c r="BD2592" s="16">
        <f t="shared" si="535"/>
        <v>2.3450000000000002</v>
      </c>
      <c r="BE2592" s="16">
        <f t="shared" si="536"/>
        <v>1144.8625</v>
      </c>
      <c r="BF2592" s="16">
        <v>0</v>
      </c>
      <c r="BG2592" s="16">
        <f t="shared" si="537"/>
        <v>804</v>
      </c>
      <c r="BH2592" s="16">
        <f t="shared" si="538"/>
        <v>428.8</v>
      </c>
      <c r="BI2592" s="16">
        <f t="shared" si="539"/>
        <v>5.36</v>
      </c>
    </row>
    <row r="2593" spans="1:61" ht="20.149999999999999" customHeight="1" x14ac:dyDescent="0.35">
      <c r="A2593">
        <v>2592</v>
      </c>
      <c r="B2593" t="s">
        <v>360</v>
      </c>
      <c r="C2593" t="s">
        <v>9205</v>
      </c>
      <c r="D2593" s="15" t="s">
        <v>2841</v>
      </c>
      <c r="E2593" s="12" t="s">
        <v>98</v>
      </c>
      <c r="G2593" s="12" t="s">
        <v>2413</v>
      </c>
      <c r="H2593" s="12" t="s">
        <v>2414</v>
      </c>
      <c r="I2593" s="12" t="s">
        <v>92</v>
      </c>
      <c r="J2593" s="12" t="s">
        <v>2401</v>
      </c>
      <c r="K2593" s="12" t="s">
        <v>5619</v>
      </c>
      <c r="N2593" s="16" t="s">
        <v>205</v>
      </c>
      <c r="O2593" s="16" t="s">
        <v>2812</v>
      </c>
      <c r="P2593" s="12" t="s">
        <v>131</v>
      </c>
      <c r="Q2593" s="16">
        <v>2023</v>
      </c>
      <c r="R2593" s="16">
        <v>0.86</v>
      </c>
      <c r="T2593" s="16">
        <v>0</v>
      </c>
      <c r="V2593" s="12" t="s">
        <v>204</v>
      </c>
      <c r="W2593" s="12" t="s">
        <v>204</v>
      </c>
      <c r="X2593" s="16">
        <v>1</v>
      </c>
      <c r="Y2593" s="16">
        <v>9</v>
      </c>
      <c r="Z2593" s="16">
        <v>0.86</v>
      </c>
      <c r="AA2593" s="16">
        <f t="shared" si="540"/>
        <v>103.2</v>
      </c>
      <c r="AB2593" s="16" t="s">
        <v>2113</v>
      </c>
      <c r="AC2593" s="16" t="s">
        <v>2416</v>
      </c>
      <c r="AD2593" s="16">
        <f t="shared" si="524"/>
        <v>36120</v>
      </c>
      <c r="AE2593" s="16">
        <f t="shared" si="525"/>
        <v>301</v>
      </c>
      <c r="AF2593" s="16">
        <f t="shared" si="526"/>
        <v>112875</v>
      </c>
      <c r="AG2593" s="16">
        <f t="shared" si="527"/>
        <v>86</v>
      </c>
      <c r="AH2593" s="12">
        <f t="shared" si="528"/>
        <v>0</v>
      </c>
      <c r="AI2593" s="16">
        <f t="shared" si="529"/>
        <v>6.02</v>
      </c>
      <c r="AJ2593" s="16">
        <f t="shared" si="530"/>
        <v>20769</v>
      </c>
      <c r="AK2593" s="16">
        <f t="shared" si="531"/>
        <v>430</v>
      </c>
      <c r="AL2593" s="16">
        <f t="shared" si="532"/>
        <v>4300</v>
      </c>
      <c r="AM2593" s="16">
        <f t="shared" si="533"/>
        <v>61060</v>
      </c>
      <c r="AN2593" s="16">
        <f t="shared" si="534"/>
        <v>235124</v>
      </c>
      <c r="AO2593" s="12" t="s">
        <v>1486</v>
      </c>
      <c r="AP2593" s="16">
        <v>0.86</v>
      </c>
      <c r="AQ2593" s="16" t="s">
        <v>204</v>
      </c>
      <c r="AS2593" s="16" t="s">
        <v>2422</v>
      </c>
      <c r="AT2593" s="16" t="s">
        <v>2418</v>
      </c>
      <c r="AU2593" t="s">
        <v>2384</v>
      </c>
      <c r="AW2593" s="16" t="s">
        <v>2386</v>
      </c>
      <c r="AX2593" s="16" t="s">
        <v>204</v>
      </c>
      <c r="AY2593" s="16" t="s">
        <v>207</v>
      </c>
      <c r="AZ2593" s="16" t="s">
        <v>207</v>
      </c>
      <c r="BA2593" s="16" t="s">
        <v>207</v>
      </c>
      <c r="BB2593" s="16" t="s">
        <v>207</v>
      </c>
      <c r="BC2593" s="16">
        <v>0.86</v>
      </c>
      <c r="BD2593" s="16">
        <f t="shared" si="535"/>
        <v>3.01</v>
      </c>
      <c r="BE2593" s="16">
        <f t="shared" si="536"/>
        <v>1469.5250000000001</v>
      </c>
      <c r="BF2593" s="16">
        <v>0</v>
      </c>
      <c r="BG2593" s="16">
        <f t="shared" si="537"/>
        <v>1032</v>
      </c>
      <c r="BH2593" s="16">
        <f t="shared" si="538"/>
        <v>550.4</v>
      </c>
      <c r="BI2593" s="16">
        <f t="shared" si="539"/>
        <v>6.88</v>
      </c>
    </row>
    <row r="2594" spans="1:61" ht="20.149999999999999" customHeight="1" x14ac:dyDescent="0.35">
      <c r="A2594">
        <v>2593</v>
      </c>
      <c r="B2594" t="s">
        <v>360</v>
      </c>
      <c r="C2594" t="s">
        <v>9206</v>
      </c>
      <c r="D2594" s="15" t="s">
        <v>2842</v>
      </c>
      <c r="E2594" s="12" t="s">
        <v>93</v>
      </c>
      <c r="G2594" s="12" t="s">
        <v>2413</v>
      </c>
      <c r="H2594" s="12" t="s">
        <v>2414</v>
      </c>
      <c r="I2594" s="12" t="s">
        <v>92</v>
      </c>
      <c r="J2594" s="12" t="s">
        <v>2401</v>
      </c>
      <c r="K2594" s="12" t="s">
        <v>5619</v>
      </c>
      <c r="N2594" s="16" t="s">
        <v>206</v>
      </c>
      <c r="O2594" s="16" t="s">
        <v>2812</v>
      </c>
      <c r="P2594" s="12" t="s">
        <v>131</v>
      </c>
      <c r="Q2594" s="16">
        <v>2023</v>
      </c>
      <c r="R2594" s="16">
        <v>0.88</v>
      </c>
      <c r="T2594" s="16">
        <v>0</v>
      </c>
      <c r="V2594" s="12" t="s">
        <v>204</v>
      </c>
      <c r="W2594" s="12" t="s">
        <v>204</v>
      </c>
      <c r="X2594" s="16">
        <v>1</v>
      </c>
      <c r="Y2594" s="16">
        <v>8</v>
      </c>
      <c r="Z2594" s="16">
        <v>0.88</v>
      </c>
      <c r="AA2594" s="16">
        <f t="shared" si="540"/>
        <v>105.6</v>
      </c>
      <c r="AB2594" s="16" t="s">
        <v>2113</v>
      </c>
      <c r="AC2594" s="16" t="s">
        <v>2416</v>
      </c>
      <c r="AD2594" s="16">
        <f t="shared" si="524"/>
        <v>36960</v>
      </c>
      <c r="AE2594" s="16">
        <f t="shared" si="525"/>
        <v>308</v>
      </c>
      <c r="AF2594" s="16">
        <f t="shared" si="526"/>
        <v>115500</v>
      </c>
      <c r="AG2594" s="16">
        <f t="shared" si="527"/>
        <v>88</v>
      </c>
      <c r="AH2594" s="12">
        <f t="shared" si="528"/>
        <v>0</v>
      </c>
      <c r="AI2594" s="16">
        <f t="shared" si="529"/>
        <v>6.16</v>
      </c>
      <c r="AJ2594" s="16">
        <f t="shared" si="530"/>
        <v>21252</v>
      </c>
      <c r="AK2594" s="16">
        <f t="shared" si="531"/>
        <v>440</v>
      </c>
      <c r="AL2594" s="16">
        <f t="shared" si="532"/>
        <v>4400</v>
      </c>
      <c r="AM2594" s="16">
        <f t="shared" si="533"/>
        <v>62480</v>
      </c>
      <c r="AN2594" s="16">
        <f t="shared" si="534"/>
        <v>240592</v>
      </c>
      <c r="AO2594" s="12" t="s">
        <v>1486</v>
      </c>
      <c r="AP2594" s="16">
        <v>0.88</v>
      </c>
      <c r="AQ2594" s="16" t="s">
        <v>204</v>
      </c>
      <c r="AS2594" s="16" t="s">
        <v>2422</v>
      </c>
      <c r="AT2594" s="16" t="s">
        <v>2418</v>
      </c>
      <c r="AU2594" t="s">
        <v>2384</v>
      </c>
      <c r="AW2594" s="16" t="s">
        <v>2386</v>
      </c>
      <c r="AX2594" s="16" t="s">
        <v>204</v>
      </c>
      <c r="AY2594" s="16" t="s">
        <v>207</v>
      </c>
      <c r="AZ2594" s="16" t="s">
        <v>207</v>
      </c>
      <c r="BA2594" s="16" t="s">
        <v>207</v>
      </c>
      <c r="BB2594" s="16" t="s">
        <v>207</v>
      </c>
      <c r="BC2594" s="16">
        <v>0.88</v>
      </c>
      <c r="BD2594" s="16">
        <f t="shared" si="535"/>
        <v>3.08</v>
      </c>
      <c r="BE2594" s="16">
        <f t="shared" si="536"/>
        <v>1503.7</v>
      </c>
      <c r="BF2594" s="16">
        <v>0</v>
      </c>
      <c r="BG2594" s="16">
        <f t="shared" si="537"/>
        <v>1056</v>
      </c>
      <c r="BH2594" s="16">
        <f t="shared" si="538"/>
        <v>563.20000000000005</v>
      </c>
      <c r="BI2594" s="16">
        <f t="shared" si="539"/>
        <v>7.0400000000000009</v>
      </c>
    </row>
    <row r="2595" spans="1:61" ht="20.149999999999999" customHeight="1" x14ac:dyDescent="0.35">
      <c r="A2595">
        <v>2594</v>
      </c>
      <c r="B2595" t="s">
        <v>360</v>
      </c>
      <c r="C2595" t="s">
        <v>9207</v>
      </c>
      <c r="D2595" s="15" t="s">
        <v>2843</v>
      </c>
      <c r="E2595" s="12" t="s">
        <v>98</v>
      </c>
      <c r="G2595" s="12" t="s">
        <v>2413</v>
      </c>
      <c r="H2595" s="12" t="s">
        <v>2414</v>
      </c>
      <c r="I2595" s="12" t="s">
        <v>92</v>
      </c>
      <c r="J2595" s="12" t="s">
        <v>2401</v>
      </c>
      <c r="K2595" s="12" t="s">
        <v>5619</v>
      </c>
      <c r="N2595" s="16" t="s">
        <v>206</v>
      </c>
      <c r="O2595" s="16" t="s">
        <v>2812</v>
      </c>
      <c r="P2595" s="12" t="s">
        <v>131</v>
      </c>
      <c r="Q2595" s="16">
        <v>2023</v>
      </c>
      <c r="R2595" s="16">
        <v>0.99</v>
      </c>
      <c r="T2595" s="16">
        <v>0</v>
      </c>
      <c r="V2595" s="12" t="s">
        <v>204</v>
      </c>
      <c r="W2595" s="12" t="s">
        <v>204</v>
      </c>
      <c r="X2595" s="16">
        <v>1</v>
      </c>
      <c r="Y2595" s="16">
        <v>9</v>
      </c>
      <c r="Z2595" s="16">
        <v>0.99</v>
      </c>
      <c r="AA2595" s="16">
        <f t="shared" si="540"/>
        <v>118.8</v>
      </c>
      <c r="AB2595" s="16" t="s">
        <v>2113</v>
      </c>
      <c r="AC2595" s="16" t="s">
        <v>2416</v>
      </c>
      <c r="AD2595" s="16">
        <f t="shared" si="524"/>
        <v>41580</v>
      </c>
      <c r="AE2595" s="16">
        <f t="shared" si="525"/>
        <v>346.5</v>
      </c>
      <c r="AF2595" s="16">
        <f t="shared" si="526"/>
        <v>129937.5</v>
      </c>
      <c r="AG2595" s="16">
        <f t="shared" si="527"/>
        <v>99</v>
      </c>
      <c r="AH2595" s="12">
        <f t="shared" si="528"/>
        <v>0</v>
      </c>
      <c r="AI2595" s="16">
        <f t="shared" si="529"/>
        <v>6.93</v>
      </c>
      <c r="AJ2595" s="16">
        <f t="shared" si="530"/>
        <v>23908.5</v>
      </c>
      <c r="AK2595" s="16">
        <f t="shared" si="531"/>
        <v>495</v>
      </c>
      <c r="AL2595" s="16">
        <f t="shared" si="532"/>
        <v>4950</v>
      </c>
      <c r="AM2595" s="16">
        <f t="shared" si="533"/>
        <v>70290</v>
      </c>
      <c r="AN2595" s="16">
        <f t="shared" si="534"/>
        <v>270666</v>
      </c>
      <c r="AO2595" s="12" t="s">
        <v>1486</v>
      </c>
      <c r="AP2595" s="16">
        <v>0.99</v>
      </c>
      <c r="AQ2595" s="16" t="s">
        <v>204</v>
      </c>
      <c r="AS2595" s="16" t="s">
        <v>2422</v>
      </c>
      <c r="AT2595" s="16" t="s">
        <v>2418</v>
      </c>
      <c r="AU2595" t="s">
        <v>2384</v>
      </c>
      <c r="AW2595" s="16" t="s">
        <v>2386</v>
      </c>
      <c r="AX2595" s="16" t="s">
        <v>204</v>
      </c>
      <c r="AY2595" s="16" t="s">
        <v>207</v>
      </c>
      <c r="AZ2595" s="16" t="s">
        <v>207</v>
      </c>
      <c r="BA2595" s="16" t="s">
        <v>207</v>
      </c>
      <c r="BB2595" s="16" t="s">
        <v>207</v>
      </c>
      <c r="BC2595" s="16">
        <v>0.99</v>
      </c>
      <c r="BD2595" s="16">
        <f t="shared" si="535"/>
        <v>3.4649999999999999</v>
      </c>
      <c r="BE2595" s="16">
        <f t="shared" si="536"/>
        <v>1691.6624999999999</v>
      </c>
      <c r="BF2595" s="16">
        <v>0</v>
      </c>
      <c r="BG2595" s="16">
        <f t="shared" si="537"/>
        <v>1188</v>
      </c>
      <c r="BH2595" s="16">
        <f t="shared" si="538"/>
        <v>633.6</v>
      </c>
      <c r="BI2595" s="16">
        <f t="shared" si="539"/>
        <v>7.92</v>
      </c>
    </row>
    <row r="2596" spans="1:61" ht="20.149999999999999" customHeight="1" x14ac:dyDescent="0.35">
      <c r="A2596">
        <v>2595</v>
      </c>
      <c r="B2596" t="s">
        <v>360</v>
      </c>
      <c r="C2596" t="s">
        <v>9208</v>
      </c>
      <c r="D2596" s="15" t="s">
        <v>2844</v>
      </c>
      <c r="E2596" s="12" t="s">
        <v>98</v>
      </c>
      <c r="G2596" s="12" t="s">
        <v>2413</v>
      </c>
      <c r="H2596" s="12" t="s">
        <v>2414</v>
      </c>
      <c r="I2596" s="12" t="s">
        <v>92</v>
      </c>
      <c r="J2596" s="12" t="s">
        <v>2401</v>
      </c>
      <c r="K2596" s="12" t="s">
        <v>5619</v>
      </c>
      <c r="N2596" s="16" t="s">
        <v>206</v>
      </c>
      <c r="O2596" s="16" t="s">
        <v>2812</v>
      </c>
      <c r="P2596" s="12" t="s">
        <v>131</v>
      </c>
      <c r="Q2596" s="16">
        <v>2023</v>
      </c>
      <c r="R2596" s="16">
        <v>0.64</v>
      </c>
      <c r="T2596" s="16">
        <v>0</v>
      </c>
      <c r="V2596" s="12" t="s">
        <v>204</v>
      </c>
      <c r="W2596" s="12" t="s">
        <v>204</v>
      </c>
      <c r="X2596" s="16">
        <v>1</v>
      </c>
      <c r="Y2596" s="16">
        <v>8</v>
      </c>
      <c r="Z2596" s="16">
        <v>0.64</v>
      </c>
      <c r="AA2596" s="16">
        <f t="shared" si="540"/>
        <v>76.8</v>
      </c>
      <c r="AB2596" s="16" t="s">
        <v>2113</v>
      </c>
      <c r="AC2596" s="16" t="s">
        <v>2416</v>
      </c>
      <c r="AD2596" s="16">
        <f t="shared" si="524"/>
        <v>26880</v>
      </c>
      <c r="AE2596" s="16">
        <f t="shared" si="525"/>
        <v>224</v>
      </c>
      <c r="AF2596" s="16">
        <f t="shared" si="526"/>
        <v>84000</v>
      </c>
      <c r="AG2596" s="16">
        <f t="shared" si="527"/>
        <v>64</v>
      </c>
      <c r="AH2596" s="12">
        <f t="shared" si="528"/>
        <v>0</v>
      </c>
      <c r="AI2596" s="16">
        <f t="shared" si="529"/>
        <v>4.4800000000000004</v>
      </c>
      <c r="AJ2596" s="16">
        <f t="shared" si="530"/>
        <v>15456.000000000002</v>
      </c>
      <c r="AK2596" s="16">
        <f t="shared" si="531"/>
        <v>320</v>
      </c>
      <c r="AL2596" s="16">
        <f t="shared" si="532"/>
        <v>3200</v>
      </c>
      <c r="AM2596" s="16">
        <f t="shared" si="533"/>
        <v>45440</v>
      </c>
      <c r="AN2596" s="16">
        <f t="shared" si="534"/>
        <v>174976</v>
      </c>
      <c r="AO2596" s="12" t="s">
        <v>1486</v>
      </c>
      <c r="AP2596" s="16">
        <v>0.64</v>
      </c>
      <c r="AQ2596" s="16" t="s">
        <v>204</v>
      </c>
      <c r="AS2596" s="16" t="s">
        <v>2422</v>
      </c>
      <c r="AT2596" s="16" t="s">
        <v>2418</v>
      </c>
      <c r="AU2596" t="s">
        <v>2384</v>
      </c>
      <c r="AW2596" s="16" t="s">
        <v>2386</v>
      </c>
      <c r="AX2596" s="16" t="s">
        <v>204</v>
      </c>
      <c r="AY2596" s="16" t="s">
        <v>207</v>
      </c>
      <c r="AZ2596" s="16" t="s">
        <v>207</v>
      </c>
      <c r="BA2596" s="16" t="s">
        <v>207</v>
      </c>
      <c r="BB2596" s="16" t="s">
        <v>207</v>
      </c>
      <c r="BC2596" s="16">
        <v>0.64</v>
      </c>
      <c r="BD2596" s="16">
        <f t="shared" si="535"/>
        <v>2.2400000000000002</v>
      </c>
      <c r="BE2596" s="16">
        <f t="shared" si="536"/>
        <v>1093.5999999999999</v>
      </c>
      <c r="BF2596" s="16">
        <v>0</v>
      </c>
      <c r="BG2596" s="16">
        <f t="shared" si="537"/>
        <v>768</v>
      </c>
      <c r="BH2596" s="16">
        <f t="shared" si="538"/>
        <v>409.6</v>
      </c>
      <c r="BI2596" s="16">
        <f t="shared" si="539"/>
        <v>5.12</v>
      </c>
    </row>
    <row r="2597" spans="1:61" ht="20.149999999999999" customHeight="1" x14ac:dyDescent="0.35">
      <c r="A2597">
        <v>2596</v>
      </c>
      <c r="B2597" t="s">
        <v>360</v>
      </c>
      <c r="C2597" t="s">
        <v>9209</v>
      </c>
      <c r="D2597" s="15" t="s">
        <v>2845</v>
      </c>
      <c r="E2597" s="12" t="s">
        <v>98</v>
      </c>
      <c r="G2597" s="12" t="s">
        <v>2413</v>
      </c>
      <c r="H2597" s="12" t="s">
        <v>2414</v>
      </c>
      <c r="I2597" s="12" t="s">
        <v>92</v>
      </c>
      <c r="J2597" s="12" t="s">
        <v>2401</v>
      </c>
      <c r="K2597" s="12" t="s">
        <v>5619</v>
      </c>
      <c r="N2597" s="16" t="s">
        <v>206</v>
      </c>
      <c r="O2597" s="16" t="s">
        <v>2812</v>
      </c>
      <c r="P2597" s="12" t="s">
        <v>131</v>
      </c>
      <c r="Q2597" s="16">
        <v>2023</v>
      </c>
      <c r="R2597" s="16">
        <v>1.06</v>
      </c>
      <c r="T2597" s="16">
        <v>0</v>
      </c>
      <c r="V2597" s="12" t="s">
        <v>204</v>
      </c>
      <c r="W2597" s="12" t="s">
        <v>204</v>
      </c>
      <c r="X2597" s="16">
        <v>1</v>
      </c>
      <c r="Y2597" s="16">
        <v>5</v>
      </c>
      <c r="Z2597" s="16">
        <v>1.06</v>
      </c>
      <c r="AA2597" s="16">
        <f t="shared" si="540"/>
        <v>127.2</v>
      </c>
      <c r="AB2597" s="16" t="s">
        <v>2113</v>
      </c>
      <c r="AC2597" s="16" t="s">
        <v>2416</v>
      </c>
      <c r="AD2597" s="16">
        <f t="shared" ref="AD2597:AD2660" si="541">AA2597*350</f>
        <v>44520</v>
      </c>
      <c r="AE2597" s="16">
        <f t="shared" ref="AE2597:AE2660" si="542">Z2597*350</f>
        <v>371</v>
      </c>
      <c r="AF2597" s="16">
        <f t="shared" ref="AF2597:AF2660" si="543">AE2597*375</f>
        <v>139125</v>
      </c>
      <c r="AG2597" s="16">
        <f t="shared" ref="AG2597:AG2660" si="544">Z2597*100</f>
        <v>106</v>
      </c>
      <c r="AH2597" s="12">
        <f t="shared" ref="AH2597:AH2660" si="545">AG2597*0</f>
        <v>0</v>
      </c>
      <c r="AI2597" s="16">
        <f t="shared" ref="AI2597:AI2660" si="546">7*Z2597</f>
        <v>7.42</v>
      </c>
      <c r="AJ2597" s="16">
        <f t="shared" ref="AJ2597:AJ2660" si="547">AI2597*3450</f>
        <v>25599</v>
      </c>
      <c r="AK2597" s="16">
        <f t="shared" ref="AK2597:AK2660" si="548">Z2597*500</f>
        <v>530</v>
      </c>
      <c r="AL2597" s="16">
        <f t="shared" ref="AL2597:AL2660" si="549">1*5000*Z2597</f>
        <v>5300</v>
      </c>
      <c r="AM2597" s="16">
        <f t="shared" ref="AM2597:AM2660" si="550">Z2597*71000</f>
        <v>75260</v>
      </c>
      <c r="AN2597" s="16">
        <f t="shared" ref="AN2597:AN2660" si="551">AM2597+AL2597+AJ2597+AF2597+AD2597</f>
        <v>289804</v>
      </c>
      <c r="AO2597" s="12" t="s">
        <v>1486</v>
      </c>
      <c r="AP2597" s="16">
        <v>1.06</v>
      </c>
      <c r="AQ2597" s="16" t="s">
        <v>204</v>
      </c>
      <c r="AS2597" s="16" t="s">
        <v>2422</v>
      </c>
      <c r="AT2597" s="16" t="s">
        <v>2418</v>
      </c>
      <c r="AU2597" t="s">
        <v>2384</v>
      </c>
      <c r="AW2597" s="16" t="s">
        <v>2386</v>
      </c>
      <c r="AX2597" s="16" t="s">
        <v>204</v>
      </c>
      <c r="AY2597" s="16" t="s">
        <v>207</v>
      </c>
      <c r="AZ2597" s="16" t="s">
        <v>207</v>
      </c>
      <c r="BA2597" s="16" t="s">
        <v>207</v>
      </c>
      <c r="BB2597" s="16" t="s">
        <v>207</v>
      </c>
      <c r="BC2597" s="16">
        <v>1.06</v>
      </c>
      <c r="BD2597" s="16">
        <f t="shared" ref="BD2597:BD2660" si="552">3.5*BC2597</f>
        <v>3.71</v>
      </c>
      <c r="BE2597" s="16">
        <f t="shared" ref="BE2597:BE2660" si="553">AN2597/160</f>
        <v>1811.2750000000001</v>
      </c>
      <c r="BF2597" s="16">
        <v>0</v>
      </c>
      <c r="BG2597" s="16">
        <f t="shared" ref="BG2597:BG2660" si="554">1200*BC2597</f>
        <v>1272</v>
      </c>
      <c r="BH2597" s="16">
        <f t="shared" ref="BH2597:BH2660" si="555">640*BC2597</f>
        <v>678.40000000000009</v>
      </c>
      <c r="BI2597" s="16">
        <f t="shared" ref="BI2597:BI2660" si="556">BH2597/80</f>
        <v>8.48</v>
      </c>
    </row>
    <row r="2598" spans="1:61" ht="20.149999999999999" customHeight="1" x14ac:dyDescent="0.35">
      <c r="A2598">
        <v>2597</v>
      </c>
      <c r="B2598" t="s">
        <v>360</v>
      </c>
      <c r="C2598" t="s">
        <v>9210</v>
      </c>
      <c r="D2598" s="15" t="s">
        <v>2846</v>
      </c>
      <c r="E2598" s="12" t="s">
        <v>98</v>
      </c>
      <c r="G2598" s="12" t="s">
        <v>2413</v>
      </c>
      <c r="H2598" s="12" t="s">
        <v>2414</v>
      </c>
      <c r="I2598" s="12" t="s">
        <v>92</v>
      </c>
      <c r="J2598" s="12" t="s">
        <v>2401</v>
      </c>
      <c r="K2598" s="12" t="s">
        <v>5619</v>
      </c>
      <c r="N2598" s="16" t="s">
        <v>206</v>
      </c>
      <c r="O2598" s="16" t="s">
        <v>2812</v>
      </c>
      <c r="P2598" s="12" t="s">
        <v>131</v>
      </c>
      <c r="Q2598" s="16">
        <v>2023</v>
      </c>
      <c r="R2598" s="16">
        <v>2.57</v>
      </c>
      <c r="T2598" s="16">
        <v>0</v>
      </c>
      <c r="V2598" s="12" t="s">
        <v>204</v>
      </c>
      <c r="W2598" s="12" t="s">
        <v>204</v>
      </c>
      <c r="X2598" s="16">
        <v>1</v>
      </c>
      <c r="Y2598" s="16">
        <v>6</v>
      </c>
      <c r="Z2598" s="16">
        <v>2.57</v>
      </c>
      <c r="AA2598" s="16">
        <f t="shared" ref="AA2598:AA2661" si="557">Z2598*120</f>
        <v>308.39999999999998</v>
      </c>
      <c r="AB2598" s="16" t="s">
        <v>2113</v>
      </c>
      <c r="AC2598" s="16" t="s">
        <v>2416</v>
      </c>
      <c r="AD2598" s="16">
        <f t="shared" si="541"/>
        <v>107939.99999999999</v>
      </c>
      <c r="AE2598" s="16">
        <f t="shared" si="542"/>
        <v>899.5</v>
      </c>
      <c r="AF2598" s="16">
        <f t="shared" si="543"/>
        <v>337312.5</v>
      </c>
      <c r="AG2598" s="16">
        <f t="shared" si="544"/>
        <v>257</v>
      </c>
      <c r="AH2598" s="12">
        <f t="shared" si="545"/>
        <v>0</v>
      </c>
      <c r="AI2598" s="16">
        <f t="shared" si="546"/>
        <v>17.989999999999998</v>
      </c>
      <c r="AJ2598" s="16">
        <f t="shared" si="547"/>
        <v>62065.499999999993</v>
      </c>
      <c r="AK2598" s="16">
        <f t="shared" si="548"/>
        <v>1285</v>
      </c>
      <c r="AL2598" s="16">
        <f t="shared" si="549"/>
        <v>12850</v>
      </c>
      <c r="AM2598" s="16">
        <f t="shared" si="550"/>
        <v>182470</v>
      </c>
      <c r="AN2598" s="16">
        <f t="shared" si="551"/>
        <v>702638</v>
      </c>
      <c r="AO2598" s="12" t="s">
        <v>1486</v>
      </c>
      <c r="AP2598" s="16">
        <v>2.57</v>
      </c>
      <c r="AQ2598" s="16" t="s">
        <v>204</v>
      </c>
      <c r="AS2598" s="16" t="s">
        <v>2422</v>
      </c>
      <c r="AT2598" s="16" t="s">
        <v>2418</v>
      </c>
      <c r="AU2598" t="s">
        <v>2384</v>
      </c>
      <c r="AW2598" s="16" t="s">
        <v>2386</v>
      </c>
      <c r="AX2598" s="16" t="s">
        <v>204</v>
      </c>
      <c r="AY2598" s="16" t="s">
        <v>207</v>
      </c>
      <c r="AZ2598" s="16" t="s">
        <v>207</v>
      </c>
      <c r="BA2598" s="16" t="s">
        <v>207</v>
      </c>
      <c r="BB2598" s="16" t="s">
        <v>207</v>
      </c>
      <c r="BC2598" s="16">
        <v>2.57</v>
      </c>
      <c r="BD2598" s="16">
        <f t="shared" si="552"/>
        <v>8.9949999999999992</v>
      </c>
      <c r="BE2598" s="16">
        <f t="shared" si="553"/>
        <v>4391.4875000000002</v>
      </c>
      <c r="BF2598" s="16">
        <v>0</v>
      </c>
      <c r="BG2598" s="16">
        <f t="shared" si="554"/>
        <v>3084</v>
      </c>
      <c r="BH2598" s="16">
        <f t="shared" si="555"/>
        <v>1644.8</v>
      </c>
      <c r="BI2598" s="16">
        <f t="shared" si="556"/>
        <v>20.56</v>
      </c>
    </row>
    <row r="2599" spans="1:61" ht="20.149999999999999" customHeight="1" x14ac:dyDescent="0.35">
      <c r="A2599">
        <v>2598</v>
      </c>
      <c r="B2599" t="s">
        <v>360</v>
      </c>
      <c r="C2599" t="s">
        <v>9211</v>
      </c>
      <c r="D2599" s="15" t="s">
        <v>2758</v>
      </c>
      <c r="E2599" s="12" t="s">
        <v>98</v>
      </c>
      <c r="G2599" s="12" t="s">
        <v>2413</v>
      </c>
      <c r="H2599" s="12" t="s">
        <v>2414</v>
      </c>
      <c r="I2599" s="12" t="s">
        <v>92</v>
      </c>
      <c r="J2599" s="12" t="s">
        <v>2401</v>
      </c>
      <c r="K2599" s="12" t="s">
        <v>5619</v>
      </c>
      <c r="N2599" s="16" t="s">
        <v>205</v>
      </c>
      <c r="O2599" s="16" t="s">
        <v>2812</v>
      </c>
      <c r="P2599" s="12" t="s">
        <v>131</v>
      </c>
      <c r="Q2599" s="16">
        <v>2023</v>
      </c>
      <c r="R2599" s="16">
        <v>1.0900000000000001</v>
      </c>
      <c r="T2599" s="16">
        <v>0</v>
      </c>
      <c r="V2599" s="12" t="s">
        <v>204</v>
      </c>
      <c r="W2599" s="12" t="s">
        <v>204</v>
      </c>
      <c r="X2599" s="16">
        <v>1</v>
      </c>
      <c r="Y2599" s="16">
        <v>7</v>
      </c>
      <c r="Z2599" s="16">
        <v>1.0900000000000001</v>
      </c>
      <c r="AA2599" s="16">
        <f t="shared" si="557"/>
        <v>130.80000000000001</v>
      </c>
      <c r="AB2599" s="16" t="s">
        <v>2113</v>
      </c>
      <c r="AC2599" s="16" t="s">
        <v>2416</v>
      </c>
      <c r="AD2599" s="16">
        <f t="shared" si="541"/>
        <v>45780.000000000007</v>
      </c>
      <c r="AE2599" s="16">
        <f t="shared" si="542"/>
        <v>381.5</v>
      </c>
      <c r="AF2599" s="16">
        <f t="shared" si="543"/>
        <v>143062.5</v>
      </c>
      <c r="AG2599" s="16">
        <f t="shared" si="544"/>
        <v>109.00000000000001</v>
      </c>
      <c r="AH2599" s="12">
        <f t="shared" si="545"/>
        <v>0</v>
      </c>
      <c r="AI2599" s="16">
        <f t="shared" si="546"/>
        <v>7.6300000000000008</v>
      </c>
      <c r="AJ2599" s="16">
        <f t="shared" si="547"/>
        <v>26323.500000000004</v>
      </c>
      <c r="AK2599" s="16">
        <f t="shared" si="548"/>
        <v>545</v>
      </c>
      <c r="AL2599" s="16">
        <f t="shared" si="549"/>
        <v>5450</v>
      </c>
      <c r="AM2599" s="16">
        <f t="shared" si="550"/>
        <v>77390</v>
      </c>
      <c r="AN2599" s="16">
        <f t="shared" si="551"/>
        <v>298006</v>
      </c>
      <c r="AO2599" s="12" t="s">
        <v>1486</v>
      </c>
      <c r="AP2599" s="16">
        <v>1.0900000000000001</v>
      </c>
      <c r="AQ2599" s="16" t="s">
        <v>204</v>
      </c>
      <c r="AS2599" s="16" t="s">
        <v>2422</v>
      </c>
      <c r="AT2599" s="16" t="s">
        <v>2418</v>
      </c>
      <c r="AU2599" t="s">
        <v>2384</v>
      </c>
      <c r="AW2599" s="16" t="s">
        <v>2386</v>
      </c>
      <c r="AX2599" s="16" t="s">
        <v>204</v>
      </c>
      <c r="AY2599" s="16" t="s">
        <v>207</v>
      </c>
      <c r="AZ2599" s="16" t="s">
        <v>207</v>
      </c>
      <c r="BA2599" s="16" t="s">
        <v>207</v>
      </c>
      <c r="BB2599" s="16" t="s">
        <v>207</v>
      </c>
      <c r="BC2599" s="16">
        <v>1.0900000000000001</v>
      </c>
      <c r="BD2599" s="16">
        <f t="shared" si="552"/>
        <v>3.8150000000000004</v>
      </c>
      <c r="BE2599" s="16">
        <f t="shared" si="553"/>
        <v>1862.5374999999999</v>
      </c>
      <c r="BF2599" s="16">
        <v>0</v>
      </c>
      <c r="BG2599" s="16">
        <f t="shared" si="554"/>
        <v>1308</v>
      </c>
      <c r="BH2599" s="16">
        <f t="shared" si="555"/>
        <v>697.6</v>
      </c>
      <c r="BI2599" s="16">
        <f t="shared" si="556"/>
        <v>8.7200000000000006</v>
      </c>
    </row>
    <row r="2600" spans="1:61" ht="20.149999999999999" customHeight="1" x14ac:dyDescent="0.35">
      <c r="A2600">
        <v>2599</v>
      </c>
      <c r="B2600" t="s">
        <v>360</v>
      </c>
      <c r="C2600" t="s">
        <v>9212</v>
      </c>
      <c r="D2600" s="15" t="s">
        <v>2847</v>
      </c>
      <c r="E2600" s="12" t="s">
        <v>98</v>
      </c>
      <c r="G2600" s="12" t="s">
        <v>2413</v>
      </c>
      <c r="H2600" s="12" t="s">
        <v>2414</v>
      </c>
      <c r="I2600" s="12" t="s">
        <v>92</v>
      </c>
      <c r="J2600" s="12" t="s">
        <v>2401</v>
      </c>
      <c r="K2600" s="12" t="s">
        <v>5619</v>
      </c>
      <c r="N2600" s="16" t="s">
        <v>206</v>
      </c>
      <c r="O2600" s="16" t="s">
        <v>2812</v>
      </c>
      <c r="P2600" s="12" t="s">
        <v>131</v>
      </c>
      <c r="Q2600" s="16">
        <v>2023</v>
      </c>
      <c r="R2600" s="16">
        <v>0.89</v>
      </c>
      <c r="T2600" s="16">
        <v>0</v>
      </c>
      <c r="V2600" s="12" t="s">
        <v>204</v>
      </c>
      <c r="W2600" s="12" t="s">
        <v>204</v>
      </c>
      <c r="X2600" s="16">
        <v>1</v>
      </c>
      <c r="Y2600" s="16">
        <v>8</v>
      </c>
      <c r="Z2600" s="16">
        <v>0.89</v>
      </c>
      <c r="AA2600" s="16">
        <f t="shared" si="557"/>
        <v>106.8</v>
      </c>
      <c r="AB2600" s="16" t="s">
        <v>2113</v>
      </c>
      <c r="AC2600" s="16" t="s">
        <v>2416</v>
      </c>
      <c r="AD2600" s="16">
        <f t="shared" si="541"/>
        <v>37380</v>
      </c>
      <c r="AE2600" s="16">
        <f t="shared" si="542"/>
        <v>311.5</v>
      </c>
      <c r="AF2600" s="16">
        <f t="shared" si="543"/>
        <v>116812.5</v>
      </c>
      <c r="AG2600" s="16">
        <f t="shared" si="544"/>
        <v>89</v>
      </c>
      <c r="AH2600" s="12">
        <f t="shared" si="545"/>
        <v>0</v>
      </c>
      <c r="AI2600" s="16">
        <f t="shared" si="546"/>
        <v>6.23</v>
      </c>
      <c r="AJ2600" s="16">
        <f t="shared" si="547"/>
        <v>21493.5</v>
      </c>
      <c r="AK2600" s="16">
        <f t="shared" si="548"/>
        <v>445</v>
      </c>
      <c r="AL2600" s="16">
        <f t="shared" si="549"/>
        <v>4450</v>
      </c>
      <c r="AM2600" s="16">
        <f t="shared" si="550"/>
        <v>63190</v>
      </c>
      <c r="AN2600" s="16">
        <f t="shared" si="551"/>
        <v>243326</v>
      </c>
      <c r="AO2600" s="12" t="s">
        <v>1486</v>
      </c>
      <c r="AP2600" s="16">
        <v>0.89</v>
      </c>
      <c r="AQ2600" s="16" t="s">
        <v>204</v>
      </c>
      <c r="AS2600" s="16" t="s">
        <v>2422</v>
      </c>
      <c r="AT2600" s="16" t="s">
        <v>2418</v>
      </c>
      <c r="AU2600" t="s">
        <v>2384</v>
      </c>
      <c r="AW2600" s="16" t="s">
        <v>2386</v>
      </c>
      <c r="AX2600" s="16" t="s">
        <v>204</v>
      </c>
      <c r="AY2600" s="16" t="s">
        <v>207</v>
      </c>
      <c r="AZ2600" s="16" t="s">
        <v>207</v>
      </c>
      <c r="BA2600" s="16" t="s">
        <v>207</v>
      </c>
      <c r="BB2600" s="16" t="s">
        <v>207</v>
      </c>
      <c r="BC2600" s="16">
        <v>0.89</v>
      </c>
      <c r="BD2600" s="16">
        <f t="shared" si="552"/>
        <v>3.1150000000000002</v>
      </c>
      <c r="BE2600" s="16">
        <f t="shared" si="553"/>
        <v>1520.7874999999999</v>
      </c>
      <c r="BF2600" s="16">
        <v>0</v>
      </c>
      <c r="BG2600" s="16">
        <f t="shared" si="554"/>
        <v>1068</v>
      </c>
      <c r="BH2600" s="16">
        <f t="shared" si="555"/>
        <v>569.6</v>
      </c>
      <c r="BI2600" s="16">
        <f t="shared" si="556"/>
        <v>7.12</v>
      </c>
    </row>
    <row r="2601" spans="1:61" ht="20.149999999999999" customHeight="1" x14ac:dyDescent="0.35">
      <c r="A2601">
        <v>2600</v>
      </c>
      <c r="B2601" t="s">
        <v>360</v>
      </c>
      <c r="C2601" t="s">
        <v>9213</v>
      </c>
      <c r="D2601" s="15" t="s">
        <v>2848</v>
      </c>
      <c r="E2601" s="12" t="s">
        <v>98</v>
      </c>
      <c r="G2601" s="12" t="s">
        <v>2413</v>
      </c>
      <c r="H2601" s="12" t="s">
        <v>2414</v>
      </c>
      <c r="I2601" s="12" t="s">
        <v>92</v>
      </c>
      <c r="J2601" s="12" t="s">
        <v>2401</v>
      </c>
      <c r="K2601" s="12" t="s">
        <v>5619</v>
      </c>
      <c r="N2601" s="16" t="s">
        <v>206</v>
      </c>
      <c r="O2601" s="16" t="s">
        <v>2812</v>
      </c>
      <c r="P2601" s="12" t="s">
        <v>131</v>
      </c>
      <c r="Q2601" s="16">
        <v>2023</v>
      </c>
      <c r="R2601" s="16">
        <v>0.75</v>
      </c>
      <c r="T2601" s="16">
        <v>0</v>
      </c>
      <c r="V2601" s="12" t="s">
        <v>204</v>
      </c>
      <c r="W2601" s="12" t="s">
        <v>204</v>
      </c>
      <c r="X2601" s="16">
        <v>1</v>
      </c>
      <c r="Y2601" s="16">
        <v>7</v>
      </c>
      <c r="Z2601" s="16">
        <v>0.75</v>
      </c>
      <c r="AA2601" s="16">
        <f t="shared" si="557"/>
        <v>90</v>
      </c>
      <c r="AB2601" s="16" t="s">
        <v>2113</v>
      </c>
      <c r="AC2601" s="16" t="s">
        <v>2416</v>
      </c>
      <c r="AD2601" s="16">
        <f t="shared" si="541"/>
        <v>31500</v>
      </c>
      <c r="AE2601" s="16">
        <f t="shared" si="542"/>
        <v>262.5</v>
      </c>
      <c r="AF2601" s="16">
        <f t="shared" si="543"/>
        <v>98437.5</v>
      </c>
      <c r="AG2601" s="16">
        <f t="shared" si="544"/>
        <v>75</v>
      </c>
      <c r="AH2601" s="12">
        <f t="shared" si="545"/>
        <v>0</v>
      </c>
      <c r="AI2601" s="16">
        <f t="shared" si="546"/>
        <v>5.25</v>
      </c>
      <c r="AJ2601" s="16">
        <f t="shared" si="547"/>
        <v>18112.5</v>
      </c>
      <c r="AK2601" s="16">
        <f t="shared" si="548"/>
        <v>375</v>
      </c>
      <c r="AL2601" s="16">
        <f t="shared" si="549"/>
        <v>3750</v>
      </c>
      <c r="AM2601" s="16">
        <f t="shared" si="550"/>
        <v>53250</v>
      </c>
      <c r="AN2601" s="16">
        <f t="shared" si="551"/>
        <v>205050</v>
      </c>
      <c r="AO2601" s="12" t="s">
        <v>1486</v>
      </c>
      <c r="AP2601" s="16">
        <v>0.75</v>
      </c>
      <c r="AQ2601" s="16" t="s">
        <v>204</v>
      </c>
      <c r="AS2601" s="16" t="s">
        <v>2422</v>
      </c>
      <c r="AT2601" s="16" t="s">
        <v>2418</v>
      </c>
      <c r="AU2601" t="s">
        <v>2384</v>
      </c>
      <c r="AW2601" s="16" t="s">
        <v>2386</v>
      </c>
      <c r="AX2601" s="16" t="s">
        <v>204</v>
      </c>
      <c r="AY2601" s="16" t="s">
        <v>207</v>
      </c>
      <c r="AZ2601" s="16" t="s">
        <v>207</v>
      </c>
      <c r="BA2601" s="16" t="s">
        <v>207</v>
      </c>
      <c r="BB2601" s="16" t="s">
        <v>207</v>
      </c>
      <c r="BC2601" s="16">
        <v>0.75</v>
      </c>
      <c r="BD2601" s="16">
        <f t="shared" si="552"/>
        <v>2.625</v>
      </c>
      <c r="BE2601" s="16">
        <f t="shared" si="553"/>
        <v>1281.5625</v>
      </c>
      <c r="BF2601" s="16">
        <v>0</v>
      </c>
      <c r="BG2601" s="16">
        <f t="shared" si="554"/>
        <v>900</v>
      </c>
      <c r="BH2601" s="16">
        <f t="shared" si="555"/>
        <v>480</v>
      </c>
      <c r="BI2601" s="16">
        <f t="shared" si="556"/>
        <v>6</v>
      </c>
    </row>
    <row r="2602" spans="1:61" ht="20.149999999999999" customHeight="1" x14ac:dyDescent="0.35">
      <c r="A2602">
        <v>2601</v>
      </c>
      <c r="B2602" t="s">
        <v>360</v>
      </c>
      <c r="C2602" t="s">
        <v>9214</v>
      </c>
      <c r="D2602" s="15" t="s">
        <v>2849</v>
      </c>
      <c r="E2602" s="12" t="s">
        <v>98</v>
      </c>
      <c r="G2602" s="12" t="s">
        <v>2413</v>
      </c>
      <c r="H2602" s="12" t="s">
        <v>2414</v>
      </c>
      <c r="I2602" s="12" t="s">
        <v>92</v>
      </c>
      <c r="J2602" s="12" t="s">
        <v>2401</v>
      </c>
      <c r="K2602" s="12" t="s">
        <v>5619</v>
      </c>
      <c r="N2602" s="16" t="s">
        <v>206</v>
      </c>
      <c r="O2602" s="16" t="s">
        <v>2812</v>
      </c>
      <c r="P2602" s="12" t="s">
        <v>131</v>
      </c>
      <c r="Q2602" s="16">
        <v>2023</v>
      </c>
      <c r="R2602" s="16">
        <v>0.61</v>
      </c>
      <c r="T2602" s="16">
        <v>0</v>
      </c>
      <c r="V2602" s="12" t="s">
        <v>204</v>
      </c>
      <c r="W2602" s="12" t="s">
        <v>204</v>
      </c>
      <c r="X2602" s="16">
        <v>1</v>
      </c>
      <c r="Y2602" s="16">
        <v>9</v>
      </c>
      <c r="Z2602" s="16">
        <v>0.61</v>
      </c>
      <c r="AA2602" s="16">
        <f t="shared" si="557"/>
        <v>73.2</v>
      </c>
      <c r="AB2602" s="16" t="s">
        <v>2113</v>
      </c>
      <c r="AC2602" s="16" t="s">
        <v>2416</v>
      </c>
      <c r="AD2602" s="16">
        <f t="shared" si="541"/>
        <v>25620</v>
      </c>
      <c r="AE2602" s="16">
        <f t="shared" si="542"/>
        <v>213.5</v>
      </c>
      <c r="AF2602" s="16">
        <f t="shared" si="543"/>
        <v>80062.5</v>
      </c>
      <c r="AG2602" s="16">
        <f t="shared" si="544"/>
        <v>61</v>
      </c>
      <c r="AH2602" s="12">
        <f t="shared" si="545"/>
        <v>0</v>
      </c>
      <c r="AI2602" s="16">
        <f t="shared" si="546"/>
        <v>4.2699999999999996</v>
      </c>
      <c r="AJ2602" s="16">
        <f t="shared" si="547"/>
        <v>14731.499999999998</v>
      </c>
      <c r="AK2602" s="16">
        <f t="shared" si="548"/>
        <v>305</v>
      </c>
      <c r="AL2602" s="16">
        <f t="shared" si="549"/>
        <v>3050</v>
      </c>
      <c r="AM2602" s="16">
        <f t="shared" si="550"/>
        <v>43310</v>
      </c>
      <c r="AN2602" s="16">
        <f t="shared" si="551"/>
        <v>166774</v>
      </c>
      <c r="AO2602" s="12" t="s">
        <v>1486</v>
      </c>
      <c r="AP2602" s="16">
        <v>0.61</v>
      </c>
      <c r="AQ2602" s="16" t="s">
        <v>204</v>
      </c>
      <c r="AS2602" s="16" t="s">
        <v>2422</v>
      </c>
      <c r="AT2602" s="16" t="s">
        <v>2418</v>
      </c>
      <c r="AU2602" t="s">
        <v>2384</v>
      </c>
      <c r="AW2602" s="16" t="s">
        <v>2386</v>
      </c>
      <c r="AX2602" s="16" t="s">
        <v>204</v>
      </c>
      <c r="AY2602" s="16" t="s">
        <v>207</v>
      </c>
      <c r="AZ2602" s="16" t="s">
        <v>207</v>
      </c>
      <c r="BA2602" s="16" t="s">
        <v>207</v>
      </c>
      <c r="BB2602" s="16" t="s">
        <v>207</v>
      </c>
      <c r="BC2602" s="16">
        <v>0.61</v>
      </c>
      <c r="BD2602" s="16">
        <f t="shared" si="552"/>
        <v>2.1349999999999998</v>
      </c>
      <c r="BE2602" s="16">
        <f t="shared" si="553"/>
        <v>1042.3375000000001</v>
      </c>
      <c r="BF2602" s="16">
        <v>0</v>
      </c>
      <c r="BG2602" s="16">
        <f t="shared" si="554"/>
        <v>732</v>
      </c>
      <c r="BH2602" s="16">
        <f t="shared" si="555"/>
        <v>390.4</v>
      </c>
      <c r="BI2602" s="16">
        <f t="shared" si="556"/>
        <v>4.88</v>
      </c>
    </row>
    <row r="2603" spans="1:61" ht="20.149999999999999" customHeight="1" x14ac:dyDescent="0.35">
      <c r="A2603">
        <v>2602</v>
      </c>
      <c r="B2603" t="s">
        <v>360</v>
      </c>
      <c r="C2603" t="s">
        <v>9215</v>
      </c>
      <c r="D2603" s="15" t="s">
        <v>2850</v>
      </c>
      <c r="E2603" s="12" t="s">
        <v>98</v>
      </c>
      <c r="G2603" s="12" t="s">
        <v>2413</v>
      </c>
      <c r="H2603" s="12" t="s">
        <v>2414</v>
      </c>
      <c r="I2603" s="12" t="s">
        <v>92</v>
      </c>
      <c r="J2603" s="12" t="s">
        <v>2401</v>
      </c>
      <c r="K2603" s="12" t="s">
        <v>5619</v>
      </c>
      <c r="N2603" s="16" t="s">
        <v>206</v>
      </c>
      <c r="O2603" s="16" t="s">
        <v>2812</v>
      </c>
      <c r="P2603" s="12" t="s">
        <v>131</v>
      </c>
      <c r="Q2603" s="16">
        <v>2023</v>
      </c>
      <c r="R2603" s="16">
        <v>0.75</v>
      </c>
      <c r="T2603" s="16">
        <v>0</v>
      </c>
      <c r="V2603" s="12" t="s">
        <v>204</v>
      </c>
      <c r="W2603" s="12" t="s">
        <v>204</v>
      </c>
      <c r="X2603" s="16">
        <v>1</v>
      </c>
      <c r="Y2603" s="16">
        <v>5</v>
      </c>
      <c r="Z2603" s="16">
        <v>0.75</v>
      </c>
      <c r="AA2603" s="16">
        <f t="shared" si="557"/>
        <v>90</v>
      </c>
      <c r="AB2603" s="16" t="s">
        <v>2113</v>
      </c>
      <c r="AC2603" s="16" t="s">
        <v>2416</v>
      </c>
      <c r="AD2603" s="16">
        <f t="shared" si="541"/>
        <v>31500</v>
      </c>
      <c r="AE2603" s="16">
        <f t="shared" si="542"/>
        <v>262.5</v>
      </c>
      <c r="AF2603" s="16">
        <f t="shared" si="543"/>
        <v>98437.5</v>
      </c>
      <c r="AG2603" s="16">
        <f t="shared" si="544"/>
        <v>75</v>
      </c>
      <c r="AH2603" s="12">
        <f t="shared" si="545"/>
        <v>0</v>
      </c>
      <c r="AI2603" s="16">
        <f t="shared" si="546"/>
        <v>5.25</v>
      </c>
      <c r="AJ2603" s="16">
        <f t="shared" si="547"/>
        <v>18112.5</v>
      </c>
      <c r="AK2603" s="16">
        <f t="shared" si="548"/>
        <v>375</v>
      </c>
      <c r="AL2603" s="16">
        <f t="shared" si="549"/>
        <v>3750</v>
      </c>
      <c r="AM2603" s="16">
        <f t="shared" si="550"/>
        <v>53250</v>
      </c>
      <c r="AN2603" s="16">
        <f t="shared" si="551"/>
        <v>205050</v>
      </c>
      <c r="AO2603" s="12" t="s">
        <v>1486</v>
      </c>
      <c r="AP2603" s="16">
        <v>0.75</v>
      </c>
      <c r="AQ2603" s="16" t="s">
        <v>204</v>
      </c>
      <c r="AS2603" s="16" t="s">
        <v>2422</v>
      </c>
      <c r="AT2603" s="16" t="s">
        <v>2418</v>
      </c>
      <c r="AU2603" t="s">
        <v>2384</v>
      </c>
      <c r="AW2603" s="16" t="s">
        <v>2386</v>
      </c>
      <c r="AX2603" s="16" t="s">
        <v>204</v>
      </c>
      <c r="AY2603" s="16" t="s">
        <v>207</v>
      </c>
      <c r="AZ2603" s="16" t="s">
        <v>207</v>
      </c>
      <c r="BA2603" s="16" t="s">
        <v>207</v>
      </c>
      <c r="BB2603" s="16" t="s">
        <v>207</v>
      </c>
      <c r="BC2603" s="16">
        <v>0.75</v>
      </c>
      <c r="BD2603" s="16">
        <f t="shared" si="552"/>
        <v>2.625</v>
      </c>
      <c r="BE2603" s="16">
        <f t="shared" si="553"/>
        <v>1281.5625</v>
      </c>
      <c r="BF2603" s="16">
        <v>0</v>
      </c>
      <c r="BG2603" s="16">
        <f t="shared" si="554"/>
        <v>900</v>
      </c>
      <c r="BH2603" s="16">
        <f t="shared" si="555"/>
        <v>480</v>
      </c>
      <c r="BI2603" s="16">
        <f t="shared" si="556"/>
        <v>6</v>
      </c>
    </row>
    <row r="2604" spans="1:61" ht="20.149999999999999" customHeight="1" x14ac:dyDescent="0.35">
      <c r="A2604">
        <v>2603</v>
      </c>
      <c r="B2604" t="s">
        <v>360</v>
      </c>
      <c r="C2604" t="s">
        <v>9216</v>
      </c>
      <c r="D2604" s="15" t="s">
        <v>2851</v>
      </c>
      <c r="E2604" s="12" t="s">
        <v>98</v>
      </c>
      <c r="G2604" s="12" t="s">
        <v>2413</v>
      </c>
      <c r="H2604" s="12" t="s">
        <v>2414</v>
      </c>
      <c r="I2604" s="12" t="s">
        <v>92</v>
      </c>
      <c r="J2604" s="12" t="s">
        <v>2401</v>
      </c>
      <c r="K2604" s="12" t="s">
        <v>5619</v>
      </c>
      <c r="N2604" s="16" t="s">
        <v>206</v>
      </c>
      <c r="O2604" s="16" t="s">
        <v>2812</v>
      </c>
      <c r="P2604" s="12" t="s">
        <v>131</v>
      </c>
      <c r="Q2604" s="16">
        <v>2023</v>
      </c>
      <c r="R2604" s="16">
        <v>1.07</v>
      </c>
      <c r="T2604" s="16">
        <v>0</v>
      </c>
      <c r="V2604" s="12" t="s">
        <v>204</v>
      </c>
      <c r="W2604" s="12" t="s">
        <v>204</v>
      </c>
      <c r="X2604" s="16">
        <v>1</v>
      </c>
      <c r="Y2604" s="16">
        <v>6</v>
      </c>
      <c r="Z2604" s="16">
        <v>1.07</v>
      </c>
      <c r="AA2604" s="16">
        <f t="shared" si="557"/>
        <v>128.4</v>
      </c>
      <c r="AB2604" s="16" t="s">
        <v>2113</v>
      </c>
      <c r="AC2604" s="16" t="s">
        <v>2416</v>
      </c>
      <c r="AD2604" s="16">
        <f t="shared" si="541"/>
        <v>44940</v>
      </c>
      <c r="AE2604" s="16">
        <f t="shared" si="542"/>
        <v>374.5</v>
      </c>
      <c r="AF2604" s="16">
        <f t="shared" si="543"/>
        <v>140437.5</v>
      </c>
      <c r="AG2604" s="16">
        <f t="shared" si="544"/>
        <v>107</v>
      </c>
      <c r="AH2604" s="12">
        <f t="shared" si="545"/>
        <v>0</v>
      </c>
      <c r="AI2604" s="16">
        <f t="shared" si="546"/>
        <v>7.49</v>
      </c>
      <c r="AJ2604" s="16">
        <f t="shared" si="547"/>
        <v>25840.5</v>
      </c>
      <c r="AK2604" s="16">
        <f t="shared" si="548"/>
        <v>535</v>
      </c>
      <c r="AL2604" s="16">
        <f t="shared" si="549"/>
        <v>5350</v>
      </c>
      <c r="AM2604" s="16">
        <f t="shared" si="550"/>
        <v>75970</v>
      </c>
      <c r="AN2604" s="16">
        <f t="shared" si="551"/>
        <v>292538</v>
      </c>
      <c r="AO2604" s="12" t="s">
        <v>1486</v>
      </c>
      <c r="AP2604" s="16">
        <v>1.07</v>
      </c>
      <c r="AQ2604" s="16" t="s">
        <v>204</v>
      </c>
      <c r="AS2604" s="16" t="s">
        <v>2422</v>
      </c>
      <c r="AT2604" s="16" t="s">
        <v>2418</v>
      </c>
      <c r="AU2604" t="s">
        <v>2384</v>
      </c>
      <c r="AW2604" s="16" t="s">
        <v>2386</v>
      </c>
      <c r="AX2604" s="16" t="s">
        <v>204</v>
      </c>
      <c r="AY2604" s="16" t="s">
        <v>207</v>
      </c>
      <c r="AZ2604" s="16" t="s">
        <v>207</v>
      </c>
      <c r="BA2604" s="16" t="s">
        <v>207</v>
      </c>
      <c r="BB2604" s="16" t="s">
        <v>207</v>
      </c>
      <c r="BC2604" s="16">
        <v>1.07</v>
      </c>
      <c r="BD2604" s="16">
        <f t="shared" si="552"/>
        <v>3.7450000000000001</v>
      </c>
      <c r="BE2604" s="16">
        <f t="shared" si="553"/>
        <v>1828.3625</v>
      </c>
      <c r="BF2604" s="16">
        <v>0</v>
      </c>
      <c r="BG2604" s="16">
        <f t="shared" si="554"/>
        <v>1284</v>
      </c>
      <c r="BH2604" s="16">
        <f t="shared" si="555"/>
        <v>684.80000000000007</v>
      </c>
      <c r="BI2604" s="16">
        <f t="shared" si="556"/>
        <v>8.56</v>
      </c>
    </row>
    <row r="2605" spans="1:61" ht="20.149999999999999" customHeight="1" x14ac:dyDescent="0.35">
      <c r="A2605">
        <v>2604</v>
      </c>
      <c r="B2605" t="s">
        <v>360</v>
      </c>
      <c r="C2605" t="s">
        <v>9217</v>
      </c>
      <c r="D2605" s="15" t="s">
        <v>2852</v>
      </c>
      <c r="E2605" s="12" t="s">
        <v>98</v>
      </c>
      <c r="G2605" s="12" t="s">
        <v>2413</v>
      </c>
      <c r="H2605" s="12" t="s">
        <v>2414</v>
      </c>
      <c r="I2605" s="12" t="s">
        <v>92</v>
      </c>
      <c r="J2605" s="12" t="s">
        <v>2401</v>
      </c>
      <c r="K2605" s="12" t="s">
        <v>5619</v>
      </c>
      <c r="N2605" s="16" t="s">
        <v>206</v>
      </c>
      <c r="O2605" s="16" t="s">
        <v>2812</v>
      </c>
      <c r="P2605" s="12" t="s">
        <v>131</v>
      </c>
      <c r="Q2605" s="16">
        <v>2023</v>
      </c>
      <c r="R2605" s="16">
        <v>0.48</v>
      </c>
      <c r="T2605" s="16">
        <v>0</v>
      </c>
      <c r="V2605" s="12" t="s">
        <v>204</v>
      </c>
      <c r="W2605" s="12" t="s">
        <v>204</v>
      </c>
      <c r="X2605" s="16">
        <v>1</v>
      </c>
      <c r="Y2605" s="16">
        <v>5</v>
      </c>
      <c r="Z2605" s="16">
        <v>0.48</v>
      </c>
      <c r="AA2605" s="16">
        <f t="shared" si="557"/>
        <v>57.599999999999994</v>
      </c>
      <c r="AB2605" s="16" t="s">
        <v>2113</v>
      </c>
      <c r="AC2605" s="16" t="s">
        <v>2416</v>
      </c>
      <c r="AD2605" s="16">
        <f t="shared" si="541"/>
        <v>20159.999999999996</v>
      </c>
      <c r="AE2605" s="16">
        <f t="shared" si="542"/>
        <v>168</v>
      </c>
      <c r="AF2605" s="16">
        <f t="shared" si="543"/>
        <v>63000</v>
      </c>
      <c r="AG2605" s="16">
        <f t="shared" si="544"/>
        <v>48</v>
      </c>
      <c r="AH2605" s="12">
        <f t="shared" si="545"/>
        <v>0</v>
      </c>
      <c r="AI2605" s="16">
        <f t="shared" si="546"/>
        <v>3.36</v>
      </c>
      <c r="AJ2605" s="16">
        <f t="shared" si="547"/>
        <v>11592</v>
      </c>
      <c r="AK2605" s="16">
        <f t="shared" si="548"/>
        <v>240</v>
      </c>
      <c r="AL2605" s="16">
        <f t="shared" si="549"/>
        <v>2400</v>
      </c>
      <c r="AM2605" s="16">
        <f t="shared" si="550"/>
        <v>34080</v>
      </c>
      <c r="AN2605" s="16">
        <f t="shared" si="551"/>
        <v>131232</v>
      </c>
      <c r="AO2605" s="12" t="s">
        <v>1486</v>
      </c>
      <c r="AP2605" s="16">
        <v>0.48</v>
      </c>
      <c r="AQ2605" s="16" t="s">
        <v>204</v>
      </c>
      <c r="AS2605" s="16" t="s">
        <v>2422</v>
      </c>
      <c r="AT2605" s="16" t="s">
        <v>2418</v>
      </c>
      <c r="AU2605" t="s">
        <v>2384</v>
      </c>
      <c r="AW2605" s="16" t="s">
        <v>2386</v>
      </c>
      <c r="AX2605" s="16" t="s">
        <v>204</v>
      </c>
      <c r="AY2605" s="16" t="s">
        <v>207</v>
      </c>
      <c r="AZ2605" s="16" t="s">
        <v>207</v>
      </c>
      <c r="BA2605" s="16" t="s">
        <v>207</v>
      </c>
      <c r="BB2605" s="16" t="s">
        <v>207</v>
      </c>
      <c r="BC2605" s="16">
        <v>0.48</v>
      </c>
      <c r="BD2605" s="16">
        <f t="shared" si="552"/>
        <v>1.68</v>
      </c>
      <c r="BE2605" s="16">
        <f t="shared" si="553"/>
        <v>820.2</v>
      </c>
      <c r="BF2605" s="16">
        <v>0</v>
      </c>
      <c r="BG2605" s="16">
        <f t="shared" si="554"/>
        <v>576</v>
      </c>
      <c r="BH2605" s="16">
        <f t="shared" si="555"/>
        <v>307.2</v>
      </c>
      <c r="BI2605" s="16">
        <f t="shared" si="556"/>
        <v>3.84</v>
      </c>
    </row>
    <row r="2606" spans="1:61" ht="20.149999999999999" customHeight="1" x14ac:dyDescent="0.35">
      <c r="A2606">
        <v>2605</v>
      </c>
      <c r="B2606" t="s">
        <v>360</v>
      </c>
      <c r="C2606" t="s">
        <v>9218</v>
      </c>
      <c r="D2606" s="15" t="s">
        <v>2853</v>
      </c>
      <c r="E2606" s="12" t="s">
        <v>98</v>
      </c>
      <c r="G2606" s="12" t="s">
        <v>2413</v>
      </c>
      <c r="H2606" s="12" t="s">
        <v>2414</v>
      </c>
      <c r="I2606" s="12" t="s">
        <v>92</v>
      </c>
      <c r="J2606" s="12" t="s">
        <v>2401</v>
      </c>
      <c r="K2606" s="12" t="s">
        <v>5619</v>
      </c>
      <c r="N2606" s="16" t="s">
        <v>206</v>
      </c>
      <c r="O2606" s="16" t="s">
        <v>2812</v>
      </c>
      <c r="P2606" s="12" t="s">
        <v>131</v>
      </c>
      <c r="Q2606" s="16">
        <v>2023</v>
      </c>
      <c r="R2606" s="16">
        <v>0.42</v>
      </c>
      <c r="T2606" s="16">
        <v>0</v>
      </c>
      <c r="V2606" s="12" t="s">
        <v>204</v>
      </c>
      <c r="W2606" s="12" t="s">
        <v>204</v>
      </c>
      <c r="X2606" s="16">
        <v>1</v>
      </c>
      <c r="Y2606" s="16">
        <v>10</v>
      </c>
      <c r="Z2606" s="16">
        <v>0.42</v>
      </c>
      <c r="AA2606" s="16">
        <f t="shared" si="557"/>
        <v>50.4</v>
      </c>
      <c r="AB2606" s="16" t="s">
        <v>2113</v>
      </c>
      <c r="AC2606" s="16" t="s">
        <v>2416</v>
      </c>
      <c r="AD2606" s="16">
        <f t="shared" si="541"/>
        <v>17640</v>
      </c>
      <c r="AE2606" s="16">
        <f t="shared" si="542"/>
        <v>147</v>
      </c>
      <c r="AF2606" s="16">
        <f t="shared" si="543"/>
        <v>55125</v>
      </c>
      <c r="AG2606" s="16">
        <f t="shared" si="544"/>
        <v>42</v>
      </c>
      <c r="AH2606" s="12">
        <f t="shared" si="545"/>
        <v>0</v>
      </c>
      <c r="AI2606" s="16">
        <f t="shared" si="546"/>
        <v>2.94</v>
      </c>
      <c r="AJ2606" s="16">
        <f t="shared" si="547"/>
        <v>10143</v>
      </c>
      <c r="AK2606" s="16">
        <f t="shared" si="548"/>
        <v>210</v>
      </c>
      <c r="AL2606" s="16">
        <f t="shared" si="549"/>
        <v>2100</v>
      </c>
      <c r="AM2606" s="16">
        <f t="shared" si="550"/>
        <v>29820</v>
      </c>
      <c r="AN2606" s="16">
        <f t="shared" si="551"/>
        <v>114828</v>
      </c>
      <c r="AO2606" s="12" t="s">
        <v>1486</v>
      </c>
      <c r="AP2606" s="16">
        <v>0.42</v>
      </c>
      <c r="AQ2606" s="16" t="s">
        <v>204</v>
      </c>
      <c r="AS2606" s="16" t="s">
        <v>2422</v>
      </c>
      <c r="AT2606" s="16" t="s">
        <v>2418</v>
      </c>
      <c r="AU2606" t="s">
        <v>2384</v>
      </c>
      <c r="AW2606" s="16" t="s">
        <v>2386</v>
      </c>
      <c r="AX2606" s="16" t="s">
        <v>204</v>
      </c>
      <c r="AY2606" s="16" t="s">
        <v>207</v>
      </c>
      <c r="AZ2606" s="16" t="s">
        <v>207</v>
      </c>
      <c r="BA2606" s="16" t="s">
        <v>207</v>
      </c>
      <c r="BB2606" s="16" t="s">
        <v>207</v>
      </c>
      <c r="BC2606" s="16">
        <v>0.42</v>
      </c>
      <c r="BD2606" s="16">
        <f t="shared" si="552"/>
        <v>1.47</v>
      </c>
      <c r="BE2606" s="16">
        <f t="shared" si="553"/>
        <v>717.67499999999995</v>
      </c>
      <c r="BF2606" s="16">
        <v>0</v>
      </c>
      <c r="BG2606" s="16">
        <f t="shared" si="554"/>
        <v>504</v>
      </c>
      <c r="BH2606" s="16">
        <f t="shared" si="555"/>
        <v>268.8</v>
      </c>
      <c r="BI2606" s="16">
        <f t="shared" si="556"/>
        <v>3.3600000000000003</v>
      </c>
    </row>
    <row r="2607" spans="1:61" ht="20.149999999999999" customHeight="1" x14ac:dyDescent="0.35">
      <c r="A2607">
        <v>2606</v>
      </c>
      <c r="B2607" t="s">
        <v>360</v>
      </c>
      <c r="C2607" t="s">
        <v>9219</v>
      </c>
      <c r="D2607" s="15" t="s">
        <v>2854</v>
      </c>
      <c r="E2607" s="12" t="s">
        <v>98</v>
      </c>
      <c r="G2607" s="12" t="s">
        <v>2413</v>
      </c>
      <c r="H2607" s="12" t="s">
        <v>2414</v>
      </c>
      <c r="I2607" s="12" t="s">
        <v>92</v>
      </c>
      <c r="J2607" s="12" t="s">
        <v>2401</v>
      </c>
      <c r="K2607" s="12" t="s">
        <v>5619</v>
      </c>
      <c r="N2607" s="16" t="s">
        <v>206</v>
      </c>
      <c r="O2607" s="16" t="s">
        <v>2812</v>
      </c>
      <c r="P2607" s="12" t="s">
        <v>131</v>
      </c>
      <c r="Q2607" s="16">
        <v>2023</v>
      </c>
      <c r="R2607" s="16">
        <v>1.1599999999999999</v>
      </c>
      <c r="T2607" s="16">
        <v>0</v>
      </c>
      <c r="V2607" s="12" t="s">
        <v>204</v>
      </c>
      <c r="W2607" s="12" t="s">
        <v>204</v>
      </c>
      <c r="X2607" s="16">
        <v>1</v>
      </c>
      <c r="Y2607" s="16">
        <v>11</v>
      </c>
      <c r="Z2607" s="16">
        <v>1.1599999999999999</v>
      </c>
      <c r="AA2607" s="16">
        <f t="shared" si="557"/>
        <v>139.19999999999999</v>
      </c>
      <c r="AB2607" s="16" t="s">
        <v>2113</v>
      </c>
      <c r="AC2607" s="16" t="s">
        <v>2416</v>
      </c>
      <c r="AD2607" s="16">
        <f t="shared" si="541"/>
        <v>48719.999999999993</v>
      </c>
      <c r="AE2607" s="16">
        <f t="shared" si="542"/>
        <v>406</v>
      </c>
      <c r="AF2607" s="16">
        <f t="shared" si="543"/>
        <v>152250</v>
      </c>
      <c r="AG2607" s="16">
        <f t="shared" si="544"/>
        <v>115.99999999999999</v>
      </c>
      <c r="AH2607" s="12">
        <f t="shared" si="545"/>
        <v>0</v>
      </c>
      <c r="AI2607" s="16">
        <f t="shared" si="546"/>
        <v>8.1199999999999992</v>
      </c>
      <c r="AJ2607" s="16">
        <f t="shared" si="547"/>
        <v>28013.999999999996</v>
      </c>
      <c r="AK2607" s="16">
        <f t="shared" si="548"/>
        <v>580</v>
      </c>
      <c r="AL2607" s="16">
        <f t="shared" si="549"/>
        <v>5800</v>
      </c>
      <c r="AM2607" s="16">
        <f t="shared" si="550"/>
        <v>82360</v>
      </c>
      <c r="AN2607" s="16">
        <f t="shared" si="551"/>
        <v>317144</v>
      </c>
      <c r="AO2607" s="12" t="s">
        <v>1486</v>
      </c>
      <c r="AP2607" s="16">
        <v>1.1599999999999999</v>
      </c>
      <c r="AQ2607" s="16" t="s">
        <v>204</v>
      </c>
      <c r="AS2607" s="16" t="s">
        <v>2422</v>
      </c>
      <c r="AT2607" s="16" t="s">
        <v>2418</v>
      </c>
      <c r="AU2607" t="s">
        <v>2384</v>
      </c>
      <c r="AW2607" s="16" t="s">
        <v>2386</v>
      </c>
      <c r="AX2607" s="16" t="s">
        <v>204</v>
      </c>
      <c r="AY2607" s="16" t="s">
        <v>207</v>
      </c>
      <c r="AZ2607" s="16" t="s">
        <v>207</v>
      </c>
      <c r="BA2607" s="16" t="s">
        <v>207</v>
      </c>
      <c r="BB2607" s="16" t="s">
        <v>207</v>
      </c>
      <c r="BC2607" s="16">
        <v>1.1599999999999999</v>
      </c>
      <c r="BD2607" s="16">
        <f t="shared" si="552"/>
        <v>4.0599999999999996</v>
      </c>
      <c r="BE2607" s="16">
        <f t="shared" si="553"/>
        <v>1982.15</v>
      </c>
      <c r="BF2607" s="16">
        <v>0</v>
      </c>
      <c r="BG2607" s="16">
        <f t="shared" si="554"/>
        <v>1392</v>
      </c>
      <c r="BH2607" s="16">
        <f t="shared" si="555"/>
        <v>742.4</v>
      </c>
      <c r="BI2607" s="16">
        <f t="shared" si="556"/>
        <v>9.2799999999999994</v>
      </c>
    </row>
    <row r="2608" spans="1:61" ht="20.149999999999999" customHeight="1" x14ac:dyDescent="0.35">
      <c r="A2608">
        <v>2607</v>
      </c>
      <c r="B2608" t="s">
        <v>360</v>
      </c>
      <c r="C2608" t="s">
        <v>9220</v>
      </c>
      <c r="D2608" s="15" t="s">
        <v>2855</v>
      </c>
      <c r="E2608" s="12" t="s">
        <v>98</v>
      </c>
      <c r="G2608" s="12" t="s">
        <v>2413</v>
      </c>
      <c r="H2608" s="12" t="s">
        <v>2414</v>
      </c>
      <c r="I2608" s="12" t="s">
        <v>92</v>
      </c>
      <c r="J2608" s="12" t="s">
        <v>2401</v>
      </c>
      <c r="K2608" s="12" t="s">
        <v>5619</v>
      </c>
      <c r="N2608" s="16" t="s">
        <v>206</v>
      </c>
      <c r="O2608" s="16" t="s">
        <v>2812</v>
      </c>
      <c r="P2608" s="12" t="s">
        <v>131</v>
      </c>
      <c r="Q2608" s="16">
        <v>2023</v>
      </c>
      <c r="R2608" s="16">
        <v>1.1200000000000001</v>
      </c>
      <c r="T2608" s="16">
        <v>0</v>
      </c>
      <c r="V2608" s="12" t="s">
        <v>204</v>
      </c>
      <c r="W2608" s="12" t="s">
        <v>204</v>
      </c>
      <c r="X2608" s="16">
        <v>1</v>
      </c>
      <c r="Y2608" s="16">
        <v>9</v>
      </c>
      <c r="Z2608" s="16">
        <v>1.1200000000000001</v>
      </c>
      <c r="AA2608" s="16">
        <f t="shared" si="557"/>
        <v>134.4</v>
      </c>
      <c r="AB2608" s="16" t="s">
        <v>2113</v>
      </c>
      <c r="AC2608" s="16" t="s">
        <v>2416</v>
      </c>
      <c r="AD2608" s="16">
        <f t="shared" si="541"/>
        <v>47040</v>
      </c>
      <c r="AE2608" s="16">
        <f t="shared" si="542"/>
        <v>392.00000000000006</v>
      </c>
      <c r="AF2608" s="16">
        <f t="shared" si="543"/>
        <v>147000.00000000003</v>
      </c>
      <c r="AG2608" s="16">
        <f t="shared" si="544"/>
        <v>112.00000000000001</v>
      </c>
      <c r="AH2608" s="12">
        <f t="shared" si="545"/>
        <v>0</v>
      </c>
      <c r="AI2608" s="16">
        <f t="shared" si="546"/>
        <v>7.8400000000000007</v>
      </c>
      <c r="AJ2608" s="16">
        <f t="shared" si="547"/>
        <v>27048.000000000004</v>
      </c>
      <c r="AK2608" s="16">
        <f t="shared" si="548"/>
        <v>560</v>
      </c>
      <c r="AL2608" s="16">
        <f t="shared" si="549"/>
        <v>5600.0000000000009</v>
      </c>
      <c r="AM2608" s="16">
        <f t="shared" si="550"/>
        <v>79520.000000000015</v>
      </c>
      <c r="AN2608" s="16">
        <f t="shared" si="551"/>
        <v>306208.00000000006</v>
      </c>
      <c r="AO2608" s="12" t="s">
        <v>1486</v>
      </c>
      <c r="AP2608" s="16">
        <v>1.1200000000000001</v>
      </c>
      <c r="AQ2608" s="16" t="s">
        <v>204</v>
      </c>
      <c r="AS2608" s="16" t="s">
        <v>2422</v>
      </c>
      <c r="AT2608" s="16" t="s">
        <v>2418</v>
      </c>
      <c r="AU2608" t="s">
        <v>2384</v>
      </c>
      <c r="AW2608" s="16" t="s">
        <v>2386</v>
      </c>
      <c r="AX2608" s="16" t="s">
        <v>204</v>
      </c>
      <c r="AY2608" s="16" t="s">
        <v>207</v>
      </c>
      <c r="AZ2608" s="16" t="s">
        <v>207</v>
      </c>
      <c r="BA2608" s="16" t="s">
        <v>207</v>
      </c>
      <c r="BB2608" s="16" t="s">
        <v>207</v>
      </c>
      <c r="BC2608" s="16">
        <v>1.1200000000000001</v>
      </c>
      <c r="BD2608" s="16">
        <f t="shared" si="552"/>
        <v>3.9200000000000004</v>
      </c>
      <c r="BE2608" s="16">
        <f t="shared" si="553"/>
        <v>1913.8000000000004</v>
      </c>
      <c r="BF2608" s="16">
        <v>0</v>
      </c>
      <c r="BG2608" s="16">
        <f t="shared" si="554"/>
        <v>1344.0000000000002</v>
      </c>
      <c r="BH2608" s="16">
        <f t="shared" si="555"/>
        <v>716.80000000000007</v>
      </c>
      <c r="BI2608" s="16">
        <f t="shared" si="556"/>
        <v>8.9600000000000009</v>
      </c>
    </row>
    <row r="2609" spans="1:61" ht="20.149999999999999" customHeight="1" x14ac:dyDescent="0.35">
      <c r="A2609">
        <v>2608</v>
      </c>
      <c r="B2609" t="s">
        <v>360</v>
      </c>
      <c r="C2609" t="s">
        <v>9221</v>
      </c>
      <c r="D2609" s="15" t="s">
        <v>2856</v>
      </c>
      <c r="E2609" s="12" t="s">
        <v>98</v>
      </c>
      <c r="G2609" s="12" t="s">
        <v>2413</v>
      </c>
      <c r="H2609" s="12" t="s">
        <v>2414</v>
      </c>
      <c r="I2609" s="12" t="s">
        <v>92</v>
      </c>
      <c r="J2609" s="12" t="s">
        <v>2401</v>
      </c>
      <c r="K2609" s="12" t="s">
        <v>5619</v>
      </c>
      <c r="N2609" s="16" t="s">
        <v>206</v>
      </c>
      <c r="O2609" s="16" t="s">
        <v>2812</v>
      </c>
      <c r="P2609" s="12" t="s">
        <v>131</v>
      </c>
      <c r="Q2609" s="16">
        <v>2023</v>
      </c>
      <c r="R2609" s="16">
        <v>2.21</v>
      </c>
      <c r="T2609" s="16">
        <v>0</v>
      </c>
      <c r="V2609" s="12" t="s">
        <v>204</v>
      </c>
      <c r="W2609" s="12" t="s">
        <v>204</v>
      </c>
      <c r="X2609" s="16">
        <v>1</v>
      </c>
      <c r="Y2609" s="16">
        <v>8</v>
      </c>
      <c r="Z2609" s="16">
        <v>2.21</v>
      </c>
      <c r="AA2609" s="16">
        <f t="shared" si="557"/>
        <v>265.2</v>
      </c>
      <c r="AB2609" s="16" t="s">
        <v>2113</v>
      </c>
      <c r="AC2609" s="16" t="s">
        <v>2416</v>
      </c>
      <c r="AD2609" s="16">
        <f t="shared" si="541"/>
        <v>92820</v>
      </c>
      <c r="AE2609" s="16">
        <f t="shared" si="542"/>
        <v>773.5</v>
      </c>
      <c r="AF2609" s="16">
        <f t="shared" si="543"/>
        <v>290062.5</v>
      </c>
      <c r="AG2609" s="16">
        <f t="shared" si="544"/>
        <v>221</v>
      </c>
      <c r="AH2609" s="12">
        <f t="shared" si="545"/>
        <v>0</v>
      </c>
      <c r="AI2609" s="16">
        <f t="shared" si="546"/>
        <v>15.469999999999999</v>
      </c>
      <c r="AJ2609" s="16">
        <f t="shared" si="547"/>
        <v>53371.499999999993</v>
      </c>
      <c r="AK2609" s="16">
        <f t="shared" si="548"/>
        <v>1105</v>
      </c>
      <c r="AL2609" s="16">
        <f t="shared" si="549"/>
        <v>11050</v>
      </c>
      <c r="AM2609" s="16">
        <f t="shared" si="550"/>
        <v>156910</v>
      </c>
      <c r="AN2609" s="16">
        <f t="shared" si="551"/>
        <v>604214</v>
      </c>
      <c r="AO2609" s="12" t="s">
        <v>1486</v>
      </c>
      <c r="AP2609" s="16">
        <v>2.21</v>
      </c>
      <c r="AQ2609" s="16" t="s">
        <v>204</v>
      </c>
      <c r="AS2609" s="16" t="s">
        <v>2422</v>
      </c>
      <c r="AT2609" s="16" t="s">
        <v>2418</v>
      </c>
      <c r="AU2609" t="s">
        <v>2384</v>
      </c>
      <c r="AW2609" s="16" t="s">
        <v>2386</v>
      </c>
      <c r="AX2609" s="16" t="s">
        <v>204</v>
      </c>
      <c r="AY2609" s="16" t="s">
        <v>207</v>
      </c>
      <c r="AZ2609" s="16" t="s">
        <v>207</v>
      </c>
      <c r="BA2609" s="16" t="s">
        <v>207</v>
      </c>
      <c r="BB2609" s="16" t="s">
        <v>207</v>
      </c>
      <c r="BC2609" s="16">
        <v>2.21</v>
      </c>
      <c r="BD2609" s="16">
        <f t="shared" si="552"/>
        <v>7.7349999999999994</v>
      </c>
      <c r="BE2609" s="16">
        <f t="shared" si="553"/>
        <v>3776.3375000000001</v>
      </c>
      <c r="BF2609" s="16">
        <v>0</v>
      </c>
      <c r="BG2609" s="16">
        <f t="shared" si="554"/>
        <v>2652</v>
      </c>
      <c r="BH2609" s="16">
        <f t="shared" si="555"/>
        <v>1414.4</v>
      </c>
      <c r="BI2609" s="16">
        <f t="shared" si="556"/>
        <v>17.68</v>
      </c>
    </row>
    <row r="2610" spans="1:61" ht="20.149999999999999" customHeight="1" x14ac:dyDescent="0.35">
      <c r="A2610">
        <v>2609</v>
      </c>
      <c r="B2610" t="s">
        <v>360</v>
      </c>
      <c r="C2610" t="s">
        <v>9222</v>
      </c>
      <c r="D2610" s="15" t="s">
        <v>2857</v>
      </c>
      <c r="E2610" s="12" t="s">
        <v>98</v>
      </c>
      <c r="G2610" s="12" t="s">
        <v>2413</v>
      </c>
      <c r="H2610" s="12" t="s">
        <v>2414</v>
      </c>
      <c r="I2610" s="12" t="s">
        <v>92</v>
      </c>
      <c r="J2610" s="12" t="s">
        <v>2401</v>
      </c>
      <c r="K2610" s="12" t="s">
        <v>5619</v>
      </c>
      <c r="N2610" s="16" t="s">
        <v>206</v>
      </c>
      <c r="O2610" s="16" t="s">
        <v>2812</v>
      </c>
      <c r="P2610" s="12" t="s">
        <v>131</v>
      </c>
      <c r="Q2610" s="16">
        <v>2023</v>
      </c>
      <c r="R2610" s="16">
        <v>1.04</v>
      </c>
      <c r="T2610" s="16">
        <v>0</v>
      </c>
      <c r="V2610" s="12" t="s">
        <v>204</v>
      </c>
      <c r="W2610" s="12" t="s">
        <v>204</v>
      </c>
      <c r="X2610" s="16">
        <v>1</v>
      </c>
      <c r="Y2610" s="16">
        <v>6</v>
      </c>
      <c r="Z2610" s="16">
        <v>1.04</v>
      </c>
      <c r="AA2610" s="16">
        <f t="shared" si="557"/>
        <v>124.80000000000001</v>
      </c>
      <c r="AB2610" s="16" t="s">
        <v>2113</v>
      </c>
      <c r="AC2610" s="16" t="s">
        <v>2416</v>
      </c>
      <c r="AD2610" s="16">
        <f t="shared" si="541"/>
        <v>43680.000000000007</v>
      </c>
      <c r="AE2610" s="16">
        <f t="shared" si="542"/>
        <v>364</v>
      </c>
      <c r="AF2610" s="16">
        <f t="shared" si="543"/>
        <v>136500</v>
      </c>
      <c r="AG2610" s="16">
        <f t="shared" si="544"/>
        <v>104</v>
      </c>
      <c r="AH2610" s="12">
        <f t="shared" si="545"/>
        <v>0</v>
      </c>
      <c r="AI2610" s="16">
        <f t="shared" si="546"/>
        <v>7.28</v>
      </c>
      <c r="AJ2610" s="16">
        <f t="shared" si="547"/>
        <v>25116</v>
      </c>
      <c r="AK2610" s="16">
        <f t="shared" si="548"/>
        <v>520</v>
      </c>
      <c r="AL2610" s="16">
        <f t="shared" si="549"/>
        <v>5200</v>
      </c>
      <c r="AM2610" s="16">
        <f t="shared" si="550"/>
        <v>73840</v>
      </c>
      <c r="AN2610" s="16">
        <f t="shared" si="551"/>
        <v>284336</v>
      </c>
      <c r="AO2610" s="12" t="s">
        <v>1486</v>
      </c>
      <c r="AP2610" s="16">
        <v>1.04</v>
      </c>
      <c r="AQ2610" s="16" t="s">
        <v>204</v>
      </c>
      <c r="AS2610" s="16" t="s">
        <v>2422</v>
      </c>
      <c r="AT2610" s="16" t="s">
        <v>2418</v>
      </c>
      <c r="AU2610" t="s">
        <v>2384</v>
      </c>
      <c r="AW2610" s="16" t="s">
        <v>2386</v>
      </c>
      <c r="AX2610" s="16" t="s">
        <v>204</v>
      </c>
      <c r="AY2610" s="16" t="s">
        <v>207</v>
      </c>
      <c r="AZ2610" s="16" t="s">
        <v>207</v>
      </c>
      <c r="BA2610" s="16" t="s">
        <v>207</v>
      </c>
      <c r="BB2610" s="16" t="s">
        <v>207</v>
      </c>
      <c r="BC2610" s="16">
        <v>1.04</v>
      </c>
      <c r="BD2610" s="16">
        <f t="shared" si="552"/>
        <v>3.64</v>
      </c>
      <c r="BE2610" s="16">
        <f t="shared" si="553"/>
        <v>1777.1</v>
      </c>
      <c r="BF2610" s="16">
        <v>0</v>
      </c>
      <c r="BG2610" s="16">
        <f t="shared" si="554"/>
        <v>1248</v>
      </c>
      <c r="BH2610" s="16">
        <f t="shared" si="555"/>
        <v>665.6</v>
      </c>
      <c r="BI2610" s="16">
        <f t="shared" si="556"/>
        <v>8.32</v>
      </c>
    </row>
    <row r="2611" spans="1:61" ht="20.149999999999999" customHeight="1" x14ac:dyDescent="0.35">
      <c r="A2611">
        <v>2610</v>
      </c>
      <c r="B2611" t="s">
        <v>360</v>
      </c>
      <c r="C2611" t="s">
        <v>9223</v>
      </c>
      <c r="D2611" s="15" t="s">
        <v>2858</v>
      </c>
      <c r="E2611" s="12" t="s">
        <v>98</v>
      </c>
      <c r="G2611" s="12" t="s">
        <v>2413</v>
      </c>
      <c r="H2611" s="12" t="s">
        <v>2414</v>
      </c>
      <c r="I2611" s="12" t="s">
        <v>92</v>
      </c>
      <c r="J2611" s="12" t="s">
        <v>2401</v>
      </c>
      <c r="K2611" s="12" t="s">
        <v>5619</v>
      </c>
      <c r="N2611" s="16" t="s">
        <v>206</v>
      </c>
      <c r="O2611" s="16" t="s">
        <v>2812</v>
      </c>
      <c r="P2611" s="12" t="s">
        <v>131</v>
      </c>
      <c r="Q2611" s="16">
        <v>2023</v>
      </c>
      <c r="R2611" s="16">
        <v>0.18</v>
      </c>
      <c r="T2611" s="16">
        <v>0</v>
      </c>
      <c r="V2611" s="12" t="s">
        <v>204</v>
      </c>
      <c r="W2611" s="12" t="s">
        <v>204</v>
      </c>
      <c r="X2611" s="16">
        <v>1</v>
      </c>
      <c r="Y2611" s="16">
        <v>8</v>
      </c>
      <c r="Z2611" s="16">
        <v>0.18</v>
      </c>
      <c r="AA2611" s="16">
        <f t="shared" si="557"/>
        <v>21.599999999999998</v>
      </c>
      <c r="AB2611" s="16" t="s">
        <v>2113</v>
      </c>
      <c r="AC2611" s="16" t="s">
        <v>2416</v>
      </c>
      <c r="AD2611" s="16">
        <f t="shared" si="541"/>
        <v>7559.9999999999991</v>
      </c>
      <c r="AE2611" s="16">
        <f t="shared" si="542"/>
        <v>63</v>
      </c>
      <c r="AF2611" s="16">
        <f t="shared" si="543"/>
        <v>23625</v>
      </c>
      <c r="AG2611" s="16">
        <f t="shared" si="544"/>
        <v>18</v>
      </c>
      <c r="AH2611" s="12">
        <f t="shared" si="545"/>
        <v>0</v>
      </c>
      <c r="AI2611" s="16">
        <f t="shared" si="546"/>
        <v>1.26</v>
      </c>
      <c r="AJ2611" s="16">
        <f t="shared" si="547"/>
        <v>4347</v>
      </c>
      <c r="AK2611" s="16">
        <f t="shared" si="548"/>
        <v>90</v>
      </c>
      <c r="AL2611" s="16">
        <f t="shared" si="549"/>
        <v>900</v>
      </c>
      <c r="AM2611" s="16">
        <f t="shared" si="550"/>
        <v>12780</v>
      </c>
      <c r="AN2611" s="16">
        <f t="shared" si="551"/>
        <v>49212</v>
      </c>
      <c r="AO2611" s="12" t="s">
        <v>1486</v>
      </c>
      <c r="AP2611" s="16">
        <v>0.18</v>
      </c>
      <c r="AQ2611" s="16" t="s">
        <v>204</v>
      </c>
      <c r="AS2611" s="16" t="s">
        <v>2422</v>
      </c>
      <c r="AT2611" s="16" t="s">
        <v>2418</v>
      </c>
      <c r="AU2611" t="s">
        <v>2384</v>
      </c>
      <c r="AW2611" s="16" t="s">
        <v>2386</v>
      </c>
      <c r="AX2611" s="16" t="s">
        <v>204</v>
      </c>
      <c r="AY2611" s="16" t="s">
        <v>207</v>
      </c>
      <c r="AZ2611" s="16" t="s">
        <v>207</v>
      </c>
      <c r="BA2611" s="16" t="s">
        <v>207</v>
      </c>
      <c r="BB2611" s="16" t="s">
        <v>207</v>
      </c>
      <c r="BC2611" s="16">
        <v>0.18</v>
      </c>
      <c r="BD2611" s="16">
        <f t="shared" si="552"/>
        <v>0.63</v>
      </c>
      <c r="BE2611" s="16">
        <f t="shared" si="553"/>
        <v>307.57499999999999</v>
      </c>
      <c r="BF2611" s="16">
        <v>0</v>
      </c>
      <c r="BG2611" s="16">
        <f t="shared" si="554"/>
        <v>216</v>
      </c>
      <c r="BH2611" s="16">
        <f t="shared" si="555"/>
        <v>115.19999999999999</v>
      </c>
      <c r="BI2611" s="16">
        <f t="shared" si="556"/>
        <v>1.44</v>
      </c>
    </row>
    <row r="2612" spans="1:61" ht="20.149999999999999" customHeight="1" x14ac:dyDescent="0.35">
      <c r="A2612">
        <v>2611</v>
      </c>
      <c r="B2612" t="s">
        <v>360</v>
      </c>
      <c r="C2612" t="s">
        <v>9224</v>
      </c>
      <c r="D2612" s="15" t="s">
        <v>2859</v>
      </c>
      <c r="E2612" s="12" t="s">
        <v>98</v>
      </c>
      <c r="G2612" s="12" t="s">
        <v>2413</v>
      </c>
      <c r="H2612" s="12" t="s">
        <v>2414</v>
      </c>
      <c r="I2612" s="12" t="s">
        <v>92</v>
      </c>
      <c r="J2612" s="12" t="s">
        <v>2401</v>
      </c>
      <c r="K2612" s="12" t="s">
        <v>5619</v>
      </c>
      <c r="N2612" s="16" t="s">
        <v>206</v>
      </c>
      <c r="O2612" s="16" t="s">
        <v>2812</v>
      </c>
      <c r="P2612" s="12" t="s">
        <v>131</v>
      </c>
      <c r="Q2612" s="16">
        <v>2023</v>
      </c>
      <c r="R2612" s="16">
        <v>0.91</v>
      </c>
      <c r="T2612" s="16">
        <v>0</v>
      </c>
      <c r="V2612" s="12" t="s">
        <v>204</v>
      </c>
      <c r="W2612" s="12" t="s">
        <v>204</v>
      </c>
      <c r="X2612" s="16">
        <v>1</v>
      </c>
      <c r="Y2612" s="16">
        <v>5</v>
      </c>
      <c r="Z2612" s="16">
        <v>0.91</v>
      </c>
      <c r="AA2612" s="16">
        <f t="shared" si="557"/>
        <v>109.2</v>
      </c>
      <c r="AB2612" s="16" t="s">
        <v>2113</v>
      </c>
      <c r="AC2612" s="16" t="s">
        <v>2416</v>
      </c>
      <c r="AD2612" s="16">
        <f t="shared" si="541"/>
        <v>38220</v>
      </c>
      <c r="AE2612" s="16">
        <f t="shared" si="542"/>
        <v>318.5</v>
      </c>
      <c r="AF2612" s="16">
        <f t="shared" si="543"/>
        <v>119437.5</v>
      </c>
      <c r="AG2612" s="16">
        <f t="shared" si="544"/>
        <v>91</v>
      </c>
      <c r="AH2612" s="12">
        <f t="shared" si="545"/>
        <v>0</v>
      </c>
      <c r="AI2612" s="16">
        <f t="shared" si="546"/>
        <v>6.37</v>
      </c>
      <c r="AJ2612" s="16">
        <f t="shared" si="547"/>
        <v>21976.5</v>
      </c>
      <c r="AK2612" s="16">
        <f t="shared" si="548"/>
        <v>455</v>
      </c>
      <c r="AL2612" s="16">
        <f t="shared" si="549"/>
        <v>4550</v>
      </c>
      <c r="AM2612" s="16">
        <f t="shared" si="550"/>
        <v>64610</v>
      </c>
      <c r="AN2612" s="16">
        <f t="shared" si="551"/>
        <v>248794</v>
      </c>
      <c r="AO2612" s="12" t="s">
        <v>1486</v>
      </c>
      <c r="AP2612" s="16">
        <v>0.91</v>
      </c>
      <c r="AQ2612" s="16" t="s">
        <v>204</v>
      </c>
      <c r="AS2612" s="16" t="s">
        <v>2422</v>
      </c>
      <c r="AT2612" s="16" t="s">
        <v>2418</v>
      </c>
      <c r="AU2612" t="s">
        <v>2384</v>
      </c>
      <c r="AW2612" s="16" t="s">
        <v>2386</v>
      </c>
      <c r="AX2612" s="16" t="s">
        <v>204</v>
      </c>
      <c r="AY2612" s="16" t="s">
        <v>207</v>
      </c>
      <c r="AZ2612" s="16" t="s">
        <v>207</v>
      </c>
      <c r="BA2612" s="16" t="s">
        <v>207</v>
      </c>
      <c r="BB2612" s="16" t="s">
        <v>207</v>
      </c>
      <c r="BC2612" s="16">
        <v>0.91</v>
      </c>
      <c r="BD2612" s="16">
        <f t="shared" si="552"/>
        <v>3.1850000000000001</v>
      </c>
      <c r="BE2612" s="16">
        <f t="shared" si="553"/>
        <v>1554.9625000000001</v>
      </c>
      <c r="BF2612" s="16">
        <v>0</v>
      </c>
      <c r="BG2612" s="16">
        <f t="shared" si="554"/>
        <v>1092</v>
      </c>
      <c r="BH2612" s="16">
        <f t="shared" si="555"/>
        <v>582.4</v>
      </c>
      <c r="BI2612" s="16">
        <f t="shared" si="556"/>
        <v>7.2799999999999994</v>
      </c>
    </row>
    <row r="2613" spans="1:61" ht="20.149999999999999" customHeight="1" x14ac:dyDescent="0.35">
      <c r="A2613">
        <v>2612</v>
      </c>
      <c r="B2613" t="s">
        <v>360</v>
      </c>
      <c r="C2613" t="s">
        <v>9225</v>
      </c>
      <c r="D2613" s="15" t="s">
        <v>2860</v>
      </c>
      <c r="E2613" s="12" t="s">
        <v>98</v>
      </c>
      <c r="G2613" s="12" t="s">
        <v>362</v>
      </c>
      <c r="H2613" s="12" t="s">
        <v>91</v>
      </c>
      <c r="I2613" s="12" t="s">
        <v>92</v>
      </c>
      <c r="J2613" s="12" t="s">
        <v>2401</v>
      </c>
      <c r="K2613" s="12" t="s">
        <v>5619</v>
      </c>
      <c r="N2613" s="16" t="s">
        <v>206</v>
      </c>
      <c r="O2613" s="16" t="s">
        <v>2861</v>
      </c>
      <c r="P2613" s="12" t="s">
        <v>131</v>
      </c>
      <c r="Q2613" s="16">
        <v>2023</v>
      </c>
      <c r="R2613" s="16">
        <v>1.1599999999999999</v>
      </c>
      <c r="T2613" s="16">
        <v>0</v>
      </c>
      <c r="U2613" s="16" t="s">
        <v>2862</v>
      </c>
      <c r="V2613" s="12" t="s">
        <v>204</v>
      </c>
      <c r="W2613" s="12" t="s">
        <v>204</v>
      </c>
      <c r="X2613" s="16">
        <v>1</v>
      </c>
      <c r="Y2613" s="16">
        <v>7</v>
      </c>
      <c r="Z2613" s="16">
        <v>1.1599999999999999</v>
      </c>
      <c r="AA2613" s="16">
        <f t="shared" si="557"/>
        <v>139.19999999999999</v>
      </c>
      <c r="AB2613" s="16" t="s">
        <v>2394</v>
      </c>
      <c r="AC2613" s="16" t="s">
        <v>2416</v>
      </c>
      <c r="AD2613" s="16">
        <f t="shared" si="541"/>
        <v>48719.999999999993</v>
      </c>
      <c r="AE2613" s="16">
        <f t="shared" si="542"/>
        <v>406</v>
      </c>
      <c r="AF2613" s="16">
        <f t="shared" si="543"/>
        <v>152250</v>
      </c>
      <c r="AG2613" s="16">
        <f t="shared" si="544"/>
        <v>115.99999999999999</v>
      </c>
      <c r="AH2613" s="12">
        <f t="shared" si="545"/>
        <v>0</v>
      </c>
      <c r="AI2613" s="16">
        <f t="shared" si="546"/>
        <v>8.1199999999999992</v>
      </c>
      <c r="AJ2613" s="16">
        <f t="shared" si="547"/>
        <v>28013.999999999996</v>
      </c>
      <c r="AK2613" s="16">
        <f t="shared" si="548"/>
        <v>580</v>
      </c>
      <c r="AL2613" s="16">
        <f t="shared" si="549"/>
        <v>5800</v>
      </c>
      <c r="AM2613" s="16">
        <f t="shared" si="550"/>
        <v>82360</v>
      </c>
      <c r="AN2613" s="16">
        <f t="shared" si="551"/>
        <v>317144</v>
      </c>
      <c r="AO2613" s="12" t="s">
        <v>1486</v>
      </c>
      <c r="AP2613" s="16">
        <v>1.1599999999999999</v>
      </c>
      <c r="AQ2613" s="16" t="s">
        <v>204</v>
      </c>
      <c r="AR2613" s="16" t="s">
        <v>207</v>
      </c>
      <c r="AS2613" s="16" t="s">
        <v>2422</v>
      </c>
      <c r="AT2613" s="16" t="s">
        <v>2418</v>
      </c>
      <c r="AU2613" t="s">
        <v>2384</v>
      </c>
      <c r="AV2613" s="15" t="s">
        <v>2863</v>
      </c>
      <c r="AW2613" s="16" t="s">
        <v>593</v>
      </c>
      <c r="AX2613" s="16" t="s">
        <v>204</v>
      </c>
      <c r="AY2613" s="16" t="s">
        <v>207</v>
      </c>
      <c r="AZ2613" s="16" t="s">
        <v>207</v>
      </c>
      <c r="BA2613" s="16" t="s">
        <v>207</v>
      </c>
      <c r="BB2613" s="16" t="s">
        <v>204</v>
      </c>
      <c r="BC2613" s="16">
        <v>1.1599999999999999</v>
      </c>
      <c r="BD2613" s="16">
        <f t="shared" si="552"/>
        <v>4.0599999999999996</v>
      </c>
      <c r="BE2613" s="16">
        <f t="shared" si="553"/>
        <v>1982.15</v>
      </c>
      <c r="BF2613" s="16">
        <v>0</v>
      </c>
      <c r="BG2613" s="16">
        <f t="shared" si="554"/>
        <v>1392</v>
      </c>
      <c r="BH2613" s="16">
        <f t="shared" si="555"/>
        <v>742.4</v>
      </c>
      <c r="BI2613" s="16">
        <f t="shared" si="556"/>
        <v>9.2799999999999994</v>
      </c>
    </row>
    <row r="2614" spans="1:61" x14ac:dyDescent="0.35">
      <c r="A2614">
        <v>2613</v>
      </c>
      <c r="B2614" t="s">
        <v>360</v>
      </c>
      <c r="C2614" t="s">
        <v>9226</v>
      </c>
      <c r="D2614" s="15" t="s">
        <v>2864</v>
      </c>
      <c r="E2614" s="12" t="s">
        <v>98</v>
      </c>
      <c r="G2614" s="12" t="s">
        <v>362</v>
      </c>
      <c r="H2614" s="12" t="s">
        <v>91</v>
      </c>
      <c r="I2614" s="12" t="s">
        <v>92</v>
      </c>
      <c r="J2614" s="12" t="s">
        <v>2401</v>
      </c>
      <c r="K2614" s="12" t="s">
        <v>5619</v>
      </c>
      <c r="N2614" s="16" t="s">
        <v>206</v>
      </c>
      <c r="O2614" s="16" t="s">
        <v>2861</v>
      </c>
      <c r="P2614" s="12" t="s">
        <v>131</v>
      </c>
      <c r="Q2614" s="16">
        <v>2023</v>
      </c>
      <c r="R2614" s="16">
        <v>1.1299999999999999</v>
      </c>
      <c r="T2614" s="16">
        <v>0</v>
      </c>
      <c r="U2614" s="16" t="s">
        <v>2862</v>
      </c>
      <c r="V2614" s="12" t="s">
        <v>204</v>
      </c>
      <c r="W2614" s="12" t="s">
        <v>204</v>
      </c>
      <c r="X2614" s="16">
        <v>1</v>
      </c>
      <c r="Y2614" s="16">
        <v>5</v>
      </c>
      <c r="Z2614" s="16">
        <v>1.1299999999999999</v>
      </c>
      <c r="AA2614" s="16">
        <f t="shared" si="557"/>
        <v>135.6</v>
      </c>
      <c r="AB2614" s="16" t="s">
        <v>2394</v>
      </c>
      <c r="AC2614" s="16" t="s">
        <v>2416</v>
      </c>
      <c r="AD2614" s="16">
        <f t="shared" si="541"/>
        <v>47460</v>
      </c>
      <c r="AE2614" s="16">
        <f t="shared" si="542"/>
        <v>395.49999999999994</v>
      </c>
      <c r="AF2614" s="16">
        <f t="shared" si="543"/>
        <v>148312.49999999997</v>
      </c>
      <c r="AG2614" s="16">
        <f t="shared" si="544"/>
        <v>112.99999999999999</v>
      </c>
      <c r="AH2614" s="12">
        <f t="shared" si="545"/>
        <v>0</v>
      </c>
      <c r="AI2614" s="16">
        <f t="shared" si="546"/>
        <v>7.9099999999999993</v>
      </c>
      <c r="AJ2614" s="16">
        <f t="shared" si="547"/>
        <v>27289.499999999996</v>
      </c>
      <c r="AK2614" s="16">
        <f t="shared" si="548"/>
        <v>565</v>
      </c>
      <c r="AL2614" s="16">
        <f t="shared" si="549"/>
        <v>5649.9999999999991</v>
      </c>
      <c r="AM2614" s="16">
        <f t="shared" si="550"/>
        <v>80229.999999999985</v>
      </c>
      <c r="AN2614" s="16">
        <f t="shared" si="551"/>
        <v>308941.99999999994</v>
      </c>
      <c r="AO2614" s="12" t="s">
        <v>644</v>
      </c>
      <c r="AP2614" s="16">
        <v>1.1299999999999999</v>
      </c>
      <c r="AQ2614" s="16" t="s">
        <v>204</v>
      </c>
      <c r="AR2614" s="16" t="s">
        <v>207</v>
      </c>
      <c r="AS2614" s="16" t="s">
        <v>2422</v>
      </c>
      <c r="AT2614" s="16" t="s">
        <v>2418</v>
      </c>
      <c r="AU2614" t="s">
        <v>2384</v>
      </c>
      <c r="AV2614" s="15" t="s">
        <v>2384</v>
      </c>
      <c r="AW2614" s="16" t="s">
        <v>593</v>
      </c>
      <c r="AX2614" s="16" t="s">
        <v>204</v>
      </c>
      <c r="AY2614" s="16" t="s">
        <v>207</v>
      </c>
      <c r="AZ2614" s="16" t="s">
        <v>207</v>
      </c>
      <c r="BA2614" s="16" t="s">
        <v>207</v>
      </c>
      <c r="BB2614" s="16" t="s">
        <v>204</v>
      </c>
      <c r="BC2614" s="16">
        <v>1.1299999999999999</v>
      </c>
      <c r="BD2614" s="16">
        <f t="shared" si="552"/>
        <v>3.9549999999999996</v>
      </c>
      <c r="BE2614" s="16">
        <f t="shared" si="553"/>
        <v>1930.8874999999996</v>
      </c>
      <c r="BF2614" s="16">
        <v>0</v>
      </c>
      <c r="BG2614" s="16">
        <f t="shared" si="554"/>
        <v>1355.9999999999998</v>
      </c>
      <c r="BH2614" s="16">
        <f t="shared" si="555"/>
        <v>723.19999999999993</v>
      </c>
      <c r="BI2614" s="16">
        <f t="shared" si="556"/>
        <v>9.0399999999999991</v>
      </c>
    </row>
    <row r="2615" spans="1:61" x14ac:dyDescent="0.35">
      <c r="A2615">
        <v>2614</v>
      </c>
      <c r="B2615" t="s">
        <v>360</v>
      </c>
      <c r="C2615" t="s">
        <v>9227</v>
      </c>
      <c r="D2615" s="15" t="s">
        <v>2865</v>
      </c>
      <c r="E2615" s="12" t="s">
        <v>98</v>
      </c>
      <c r="G2615" s="12" t="s">
        <v>362</v>
      </c>
      <c r="H2615" s="12" t="s">
        <v>91</v>
      </c>
      <c r="I2615" s="12" t="s">
        <v>92</v>
      </c>
      <c r="J2615" s="12" t="s">
        <v>2401</v>
      </c>
      <c r="K2615" s="12" t="s">
        <v>5619</v>
      </c>
      <c r="N2615" s="16" t="s">
        <v>206</v>
      </c>
      <c r="O2615" s="16" t="s">
        <v>2861</v>
      </c>
      <c r="P2615" s="12" t="s">
        <v>131</v>
      </c>
      <c r="Q2615" s="16">
        <v>2023</v>
      </c>
      <c r="R2615" s="16">
        <v>0.53</v>
      </c>
      <c r="T2615" s="16">
        <v>0</v>
      </c>
      <c r="U2615" s="16" t="s">
        <v>2862</v>
      </c>
      <c r="V2615" s="12" t="s">
        <v>204</v>
      </c>
      <c r="W2615" s="12" t="s">
        <v>204</v>
      </c>
      <c r="X2615" s="16">
        <v>1</v>
      </c>
      <c r="Y2615" s="16">
        <v>5</v>
      </c>
      <c r="Z2615" s="16">
        <v>0.53</v>
      </c>
      <c r="AA2615" s="16">
        <f t="shared" si="557"/>
        <v>63.6</v>
      </c>
      <c r="AB2615" s="16" t="s">
        <v>2394</v>
      </c>
      <c r="AC2615" s="16" t="s">
        <v>2416</v>
      </c>
      <c r="AD2615" s="16">
        <f t="shared" si="541"/>
        <v>22260</v>
      </c>
      <c r="AE2615" s="16">
        <f t="shared" si="542"/>
        <v>185.5</v>
      </c>
      <c r="AF2615" s="16">
        <f t="shared" si="543"/>
        <v>69562.5</v>
      </c>
      <c r="AG2615" s="16">
        <f t="shared" si="544"/>
        <v>53</v>
      </c>
      <c r="AH2615" s="12">
        <f t="shared" si="545"/>
        <v>0</v>
      </c>
      <c r="AI2615" s="16">
        <f t="shared" si="546"/>
        <v>3.71</v>
      </c>
      <c r="AJ2615" s="16">
        <f t="shared" si="547"/>
        <v>12799.5</v>
      </c>
      <c r="AK2615" s="16">
        <f t="shared" si="548"/>
        <v>265</v>
      </c>
      <c r="AL2615" s="16">
        <f t="shared" si="549"/>
        <v>2650</v>
      </c>
      <c r="AM2615" s="16">
        <f t="shared" si="550"/>
        <v>37630</v>
      </c>
      <c r="AN2615" s="16">
        <f t="shared" si="551"/>
        <v>144902</v>
      </c>
      <c r="AO2615" s="12" t="s">
        <v>644</v>
      </c>
      <c r="AP2615" s="16">
        <v>0.53</v>
      </c>
      <c r="AQ2615" s="16" t="s">
        <v>204</v>
      </c>
      <c r="AR2615" s="16" t="s">
        <v>207</v>
      </c>
      <c r="AS2615" s="16" t="s">
        <v>2422</v>
      </c>
      <c r="AT2615" s="16" t="s">
        <v>2418</v>
      </c>
      <c r="AU2615" t="s">
        <v>2384</v>
      </c>
      <c r="AV2615" s="15" t="s">
        <v>2863</v>
      </c>
      <c r="AW2615" s="16" t="s">
        <v>2386</v>
      </c>
      <c r="AX2615" s="16" t="s">
        <v>204</v>
      </c>
      <c r="AY2615" s="16" t="s">
        <v>207</v>
      </c>
      <c r="AZ2615" s="16" t="s">
        <v>207</v>
      </c>
      <c r="BA2615" s="16" t="s">
        <v>207</v>
      </c>
      <c r="BB2615" s="16" t="s">
        <v>204</v>
      </c>
      <c r="BC2615" s="16">
        <v>0.53</v>
      </c>
      <c r="BD2615" s="16">
        <f t="shared" si="552"/>
        <v>1.855</v>
      </c>
      <c r="BE2615" s="16">
        <f t="shared" si="553"/>
        <v>905.63750000000005</v>
      </c>
      <c r="BF2615" s="16">
        <v>0</v>
      </c>
      <c r="BG2615" s="16">
        <f t="shared" si="554"/>
        <v>636</v>
      </c>
      <c r="BH2615" s="16">
        <f t="shared" si="555"/>
        <v>339.20000000000005</v>
      </c>
      <c r="BI2615" s="16">
        <f t="shared" si="556"/>
        <v>4.24</v>
      </c>
    </row>
    <row r="2616" spans="1:61" x14ac:dyDescent="0.35">
      <c r="A2616">
        <v>2615</v>
      </c>
      <c r="B2616" t="s">
        <v>360</v>
      </c>
      <c r="C2616" t="s">
        <v>9228</v>
      </c>
      <c r="D2616" s="15" t="s">
        <v>2866</v>
      </c>
      <c r="E2616" s="12" t="s">
        <v>98</v>
      </c>
      <c r="G2616" s="12" t="s">
        <v>362</v>
      </c>
      <c r="H2616" s="12" t="s">
        <v>91</v>
      </c>
      <c r="I2616" s="12" t="s">
        <v>92</v>
      </c>
      <c r="J2616" s="12" t="s">
        <v>2401</v>
      </c>
      <c r="K2616" s="12" t="s">
        <v>5619</v>
      </c>
      <c r="N2616" s="16" t="s">
        <v>206</v>
      </c>
      <c r="O2616" s="16" t="s">
        <v>2861</v>
      </c>
      <c r="P2616" s="12" t="s">
        <v>131</v>
      </c>
      <c r="Q2616" s="16">
        <v>2023</v>
      </c>
      <c r="R2616" s="16">
        <v>0.47</v>
      </c>
      <c r="T2616" s="16">
        <v>0</v>
      </c>
      <c r="U2616" s="16" t="s">
        <v>2862</v>
      </c>
      <c r="V2616" s="12" t="s">
        <v>204</v>
      </c>
      <c r="W2616" s="12" t="s">
        <v>204</v>
      </c>
      <c r="X2616" s="16">
        <v>1</v>
      </c>
      <c r="Y2616" s="16">
        <v>7</v>
      </c>
      <c r="Z2616" s="16">
        <v>0.47</v>
      </c>
      <c r="AA2616" s="16">
        <f t="shared" si="557"/>
        <v>56.4</v>
      </c>
      <c r="AB2616" s="16" t="s">
        <v>2394</v>
      </c>
      <c r="AC2616" s="16" t="s">
        <v>2416</v>
      </c>
      <c r="AD2616" s="16">
        <f t="shared" si="541"/>
        <v>19740</v>
      </c>
      <c r="AE2616" s="16">
        <f t="shared" si="542"/>
        <v>164.5</v>
      </c>
      <c r="AF2616" s="16">
        <f t="shared" si="543"/>
        <v>61687.5</v>
      </c>
      <c r="AG2616" s="16">
        <f t="shared" si="544"/>
        <v>47</v>
      </c>
      <c r="AH2616" s="12">
        <f t="shared" si="545"/>
        <v>0</v>
      </c>
      <c r="AI2616" s="16">
        <f t="shared" si="546"/>
        <v>3.29</v>
      </c>
      <c r="AJ2616" s="16">
        <f t="shared" si="547"/>
        <v>11350.5</v>
      </c>
      <c r="AK2616" s="16">
        <f t="shared" si="548"/>
        <v>235</v>
      </c>
      <c r="AL2616" s="16">
        <f t="shared" si="549"/>
        <v>2350</v>
      </c>
      <c r="AM2616" s="16">
        <f t="shared" si="550"/>
        <v>33370</v>
      </c>
      <c r="AN2616" s="16">
        <f t="shared" si="551"/>
        <v>128498</v>
      </c>
      <c r="AO2616" s="12" t="s">
        <v>644</v>
      </c>
      <c r="AP2616" s="16">
        <v>0.47</v>
      </c>
      <c r="AQ2616" s="16" t="s">
        <v>204</v>
      </c>
      <c r="AR2616" s="16" t="s">
        <v>207</v>
      </c>
      <c r="AS2616" s="16" t="s">
        <v>2422</v>
      </c>
      <c r="AT2616" s="16" t="s">
        <v>2418</v>
      </c>
      <c r="AU2616" t="s">
        <v>2384</v>
      </c>
      <c r="AV2616" s="15" t="s">
        <v>2384</v>
      </c>
      <c r="AW2616" s="16" t="s">
        <v>2386</v>
      </c>
      <c r="AX2616" s="16" t="s">
        <v>204</v>
      </c>
      <c r="AY2616" s="16" t="s">
        <v>207</v>
      </c>
      <c r="AZ2616" s="16" t="s">
        <v>207</v>
      </c>
      <c r="BA2616" s="16" t="s">
        <v>207</v>
      </c>
      <c r="BB2616" s="16" t="s">
        <v>204</v>
      </c>
      <c r="BC2616" s="16">
        <v>0.47</v>
      </c>
      <c r="BD2616" s="16">
        <f t="shared" si="552"/>
        <v>1.645</v>
      </c>
      <c r="BE2616" s="16">
        <f t="shared" si="553"/>
        <v>803.11249999999995</v>
      </c>
      <c r="BF2616" s="16">
        <v>0</v>
      </c>
      <c r="BG2616" s="16">
        <f t="shared" si="554"/>
        <v>564</v>
      </c>
      <c r="BH2616" s="16">
        <f t="shared" si="555"/>
        <v>300.79999999999995</v>
      </c>
      <c r="BI2616" s="16">
        <f t="shared" si="556"/>
        <v>3.7599999999999993</v>
      </c>
    </row>
    <row r="2617" spans="1:61" x14ac:dyDescent="0.35">
      <c r="A2617">
        <v>2616</v>
      </c>
      <c r="B2617" t="s">
        <v>360</v>
      </c>
      <c r="C2617" t="s">
        <v>9229</v>
      </c>
      <c r="D2617" s="15" t="s">
        <v>2867</v>
      </c>
      <c r="E2617" s="12" t="s">
        <v>98</v>
      </c>
      <c r="G2617" s="12" t="s">
        <v>362</v>
      </c>
      <c r="H2617" s="12" t="s">
        <v>91</v>
      </c>
      <c r="I2617" s="12" t="s">
        <v>92</v>
      </c>
      <c r="J2617" s="12" t="s">
        <v>2401</v>
      </c>
      <c r="K2617" s="12" t="s">
        <v>5619</v>
      </c>
      <c r="N2617" s="16" t="s">
        <v>206</v>
      </c>
      <c r="O2617" s="16" t="s">
        <v>2861</v>
      </c>
      <c r="P2617" s="12" t="s">
        <v>131</v>
      </c>
      <c r="Q2617" s="16">
        <v>2023</v>
      </c>
      <c r="R2617" s="16">
        <v>1.1000000000000001</v>
      </c>
      <c r="T2617" s="16">
        <v>0</v>
      </c>
      <c r="U2617" s="16" t="s">
        <v>2862</v>
      </c>
      <c r="V2617" s="12" t="s">
        <v>204</v>
      </c>
      <c r="W2617" s="12" t="s">
        <v>204</v>
      </c>
      <c r="X2617" s="16">
        <v>1</v>
      </c>
      <c r="Y2617" s="16">
        <v>10</v>
      </c>
      <c r="Z2617" s="16">
        <v>1.1000000000000001</v>
      </c>
      <c r="AA2617" s="16">
        <f t="shared" si="557"/>
        <v>132</v>
      </c>
      <c r="AB2617" s="16" t="s">
        <v>2394</v>
      </c>
      <c r="AC2617" s="16" t="s">
        <v>2416</v>
      </c>
      <c r="AD2617" s="16">
        <f t="shared" si="541"/>
        <v>46200</v>
      </c>
      <c r="AE2617" s="16">
        <f t="shared" si="542"/>
        <v>385.00000000000006</v>
      </c>
      <c r="AF2617" s="16">
        <f t="shared" si="543"/>
        <v>144375.00000000003</v>
      </c>
      <c r="AG2617" s="16">
        <f t="shared" si="544"/>
        <v>110.00000000000001</v>
      </c>
      <c r="AH2617" s="12">
        <f t="shared" si="545"/>
        <v>0</v>
      </c>
      <c r="AI2617" s="16">
        <f t="shared" si="546"/>
        <v>7.7000000000000011</v>
      </c>
      <c r="AJ2617" s="16">
        <f t="shared" si="547"/>
        <v>26565.000000000004</v>
      </c>
      <c r="AK2617" s="16">
        <f t="shared" si="548"/>
        <v>550</v>
      </c>
      <c r="AL2617" s="16">
        <f t="shared" si="549"/>
        <v>5500</v>
      </c>
      <c r="AM2617" s="16">
        <f t="shared" si="550"/>
        <v>78100</v>
      </c>
      <c r="AN2617" s="16">
        <f t="shared" si="551"/>
        <v>300740</v>
      </c>
      <c r="AO2617" s="12" t="s">
        <v>644</v>
      </c>
      <c r="AP2617" s="16">
        <v>1.1000000000000001</v>
      </c>
      <c r="AQ2617" s="16" t="s">
        <v>204</v>
      </c>
      <c r="AR2617" s="16" t="s">
        <v>207</v>
      </c>
      <c r="AS2617" s="16" t="s">
        <v>2422</v>
      </c>
      <c r="AT2617" s="16" t="s">
        <v>2418</v>
      </c>
      <c r="AU2617" t="s">
        <v>2384</v>
      </c>
      <c r="AV2617" s="15" t="s">
        <v>2863</v>
      </c>
      <c r="AW2617" s="16" t="s">
        <v>2386</v>
      </c>
      <c r="AX2617" s="16" t="s">
        <v>204</v>
      </c>
      <c r="AY2617" s="16" t="s">
        <v>207</v>
      </c>
      <c r="AZ2617" s="16" t="s">
        <v>207</v>
      </c>
      <c r="BA2617" s="16" t="s">
        <v>207</v>
      </c>
      <c r="BB2617" s="16" t="s">
        <v>207</v>
      </c>
      <c r="BC2617" s="16">
        <v>1.1000000000000001</v>
      </c>
      <c r="BD2617" s="16">
        <f t="shared" si="552"/>
        <v>3.8500000000000005</v>
      </c>
      <c r="BE2617" s="16">
        <f t="shared" si="553"/>
        <v>1879.625</v>
      </c>
      <c r="BF2617" s="16">
        <v>0</v>
      </c>
      <c r="BG2617" s="16">
        <f t="shared" si="554"/>
        <v>1320</v>
      </c>
      <c r="BH2617" s="16">
        <f t="shared" si="555"/>
        <v>704</v>
      </c>
      <c r="BI2617" s="16">
        <f t="shared" si="556"/>
        <v>8.8000000000000007</v>
      </c>
    </row>
    <row r="2618" spans="1:61" x14ac:dyDescent="0.35">
      <c r="A2618">
        <v>2617</v>
      </c>
      <c r="B2618" t="s">
        <v>360</v>
      </c>
      <c r="C2618" t="s">
        <v>9230</v>
      </c>
      <c r="D2618" s="15" t="s">
        <v>2868</v>
      </c>
      <c r="E2618" s="12" t="s">
        <v>98</v>
      </c>
      <c r="G2618" s="12" t="s">
        <v>362</v>
      </c>
      <c r="H2618" s="12" t="s">
        <v>91</v>
      </c>
      <c r="I2618" s="12" t="s">
        <v>92</v>
      </c>
      <c r="J2618" s="12" t="s">
        <v>2401</v>
      </c>
      <c r="K2618" s="12" t="s">
        <v>5619</v>
      </c>
      <c r="N2618" s="16" t="s">
        <v>206</v>
      </c>
      <c r="O2618" s="16" t="s">
        <v>2861</v>
      </c>
      <c r="P2618" s="12" t="s">
        <v>131</v>
      </c>
      <c r="Q2618" s="16">
        <v>2023</v>
      </c>
      <c r="R2618" s="16">
        <v>0.5</v>
      </c>
      <c r="T2618" s="16">
        <v>0</v>
      </c>
      <c r="U2618" s="16" t="s">
        <v>2862</v>
      </c>
      <c r="V2618" s="12" t="s">
        <v>204</v>
      </c>
      <c r="W2618" s="12" t="s">
        <v>204</v>
      </c>
      <c r="X2618" s="16">
        <v>1</v>
      </c>
      <c r="Y2618" s="16">
        <v>5</v>
      </c>
      <c r="Z2618" s="16">
        <v>0.5</v>
      </c>
      <c r="AA2618" s="16">
        <f t="shared" si="557"/>
        <v>60</v>
      </c>
      <c r="AB2618" s="16" t="s">
        <v>2394</v>
      </c>
      <c r="AC2618" s="16" t="s">
        <v>2416</v>
      </c>
      <c r="AD2618" s="16">
        <f t="shared" si="541"/>
        <v>21000</v>
      </c>
      <c r="AE2618" s="16">
        <f t="shared" si="542"/>
        <v>175</v>
      </c>
      <c r="AF2618" s="16">
        <f t="shared" si="543"/>
        <v>65625</v>
      </c>
      <c r="AG2618" s="16">
        <f t="shared" si="544"/>
        <v>50</v>
      </c>
      <c r="AH2618" s="12">
        <f t="shared" si="545"/>
        <v>0</v>
      </c>
      <c r="AI2618" s="16">
        <f t="shared" si="546"/>
        <v>3.5</v>
      </c>
      <c r="AJ2618" s="16">
        <f t="shared" si="547"/>
        <v>12075</v>
      </c>
      <c r="AK2618" s="16">
        <f t="shared" si="548"/>
        <v>250</v>
      </c>
      <c r="AL2618" s="16">
        <f t="shared" si="549"/>
        <v>2500</v>
      </c>
      <c r="AM2618" s="16">
        <f t="shared" si="550"/>
        <v>35500</v>
      </c>
      <c r="AN2618" s="16">
        <f t="shared" si="551"/>
        <v>136700</v>
      </c>
      <c r="AO2618" s="12" t="s">
        <v>644</v>
      </c>
      <c r="AP2618" s="16">
        <v>0.5</v>
      </c>
      <c r="AQ2618" s="16" t="s">
        <v>204</v>
      </c>
      <c r="AR2618" s="16" t="s">
        <v>207</v>
      </c>
      <c r="AS2618" s="16" t="s">
        <v>2422</v>
      </c>
      <c r="AT2618" s="16" t="s">
        <v>2418</v>
      </c>
      <c r="AU2618" t="s">
        <v>2384</v>
      </c>
      <c r="AV2618" s="15" t="s">
        <v>2384</v>
      </c>
      <c r="AW2618" s="16" t="s">
        <v>2386</v>
      </c>
      <c r="AX2618" s="16" t="s">
        <v>204</v>
      </c>
      <c r="AY2618" s="16" t="s">
        <v>207</v>
      </c>
      <c r="AZ2618" s="16" t="s">
        <v>207</v>
      </c>
      <c r="BA2618" s="16" t="s">
        <v>207</v>
      </c>
      <c r="BB2618" s="16" t="s">
        <v>204</v>
      </c>
      <c r="BC2618" s="16">
        <v>0.5</v>
      </c>
      <c r="BD2618" s="16">
        <f t="shared" si="552"/>
        <v>1.75</v>
      </c>
      <c r="BE2618" s="16">
        <f t="shared" si="553"/>
        <v>854.375</v>
      </c>
      <c r="BF2618" s="16">
        <v>0</v>
      </c>
      <c r="BG2618" s="16">
        <f t="shared" si="554"/>
        <v>600</v>
      </c>
      <c r="BH2618" s="16">
        <f t="shared" si="555"/>
        <v>320</v>
      </c>
      <c r="BI2618" s="16">
        <f t="shared" si="556"/>
        <v>4</v>
      </c>
    </row>
    <row r="2619" spans="1:61" x14ac:dyDescent="0.35">
      <c r="A2619">
        <v>2618</v>
      </c>
      <c r="B2619" t="s">
        <v>360</v>
      </c>
      <c r="C2619" t="s">
        <v>9231</v>
      </c>
      <c r="D2619" s="15" t="s">
        <v>2869</v>
      </c>
      <c r="E2619" s="12" t="s">
        <v>98</v>
      </c>
      <c r="G2619" s="12" t="s">
        <v>362</v>
      </c>
      <c r="H2619" s="12" t="s">
        <v>91</v>
      </c>
      <c r="I2619" s="12" t="s">
        <v>92</v>
      </c>
      <c r="J2619" s="12" t="s">
        <v>2401</v>
      </c>
      <c r="K2619" s="12" t="s">
        <v>5619</v>
      </c>
      <c r="N2619" s="16" t="s">
        <v>206</v>
      </c>
      <c r="O2619" s="16" t="s">
        <v>2861</v>
      </c>
      <c r="P2619" s="12" t="s">
        <v>131</v>
      </c>
      <c r="Q2619" s="16">
        <v>2023</v>
      </c>
      <c r="R2619" s="16">
        <v>0.47</v>
      </c>
      <c r="T2619" s="16">
        <v>0</v>
      </c>
      <c r="U2619" s="16" t="s">
        <v>2862</v>
      </c>
      <c r="V2619" s="12" t="s">
        <v>204</v>
      </c>
      <c r="W2619" s="12" t="s">
        <v>204</v>
      </c>
      <c r="X2619" s="16">
        <v>1</v>
      </c>
      <c r="Y2619" s="16">
        <v>12</v>
      </c>
      <c r="Z2619" s="16">
        <v>0.47</v>
      </c>
      <c r="AA2619" s="16">
        <f t="shared" si="557"/>
        <v>56.4</v>
      </c>
      <c r="AB2619" s="16" t="s">
        <v>2394</v>
      </c>
      <c r="AC2619" s="16" t="s">
        <v>2416</v>
      </c>
      <c r="AD2619" s="16">
        <f t="shared" si="541"/>
        <v>19740</v>
      </c>
      <c r="AE2619" s="16">
        <f t="shared" si="542"/>
        <v>164.5</v>
      </c>
      <c r="AF2619" s="16">
        <f t="shared" si="543"/>
        <v>61687.5</v>
      </c>
      <c r="AG2619" s="16">
        <f t="shared" si="544"/>
        <v>47</v>
      </c>
      <c r="AH2619" s="12">
        <f t="shared" si="545"/>
        <v>0</v>
      </c>
      <c r="AI2619" s="16">
        <f t="shared" si="546"/>
        <v>3.29</v>
      </c>
      <c r="AJ2619" s="16">
        <f t="shared" si="547"/>
        <v>11350.5</v>
      </c>
      <c r="AK2619" s="16">
        <f t="shared" si="548"/>
        <v>235</v>
      </c>
      <c r="AL2619" s="16">
        <f t="shared" si="549"/>
        <v>2350</v>
      </c>
      <c r="AM2619" s="16">
        <f t="shared" si="550"/>
        <v>33370</v>
      </c>
      <c r="AN2619" s="16">
        <f t="shared" si="551"/>
        <v>128498</v>
      </c>
      <c r="AO2619" s="12" t="s">
        <v>644</v>
      </c>
      <c r="AP2619" s="16">
        <v>0.47</v>
      </c>
      <c r="AQ2619" s="16" t="s">
        <v>204</v>
      </c>
      <c r="AR2619" s="16" t="s">
        <v>207</v>
      </c>
      <c r="AS2619" s="16" t="s">
        <v>2422</v>
      </c>
      <c r="AT2619" s="16" t="s">
        <v>2418</v>
      </c>
      <c r="AU2619" t="s">
        <v>2384</v>
      </c>
      <c r="AV2619" s="15" t="s">
        <v>2863</v>
      </c>
      <c r="AW2619" s="16" t="s">
        <v>2386</v>
      </c>
      <c r="AX2619" s="16" t="s">
        <v>204</v>
      </c>
      <c r="AY2619" s="16" t="s">
        <v>207</v>
      </c>
      <c r="AZ2619" s="16" t="s">
        <v>207</v>
      </c>
      <c r="BA2619" s="16" t="s">
        <v>207</v>
      </c>
      <c r="BB2619" s="16" t="s">
        <v>204</v>
      </c>
      <c r="BC2619" s="16">
        <v>0.47</v>
      </c>
      <c r="BD2619" s="16">
        <f t="shared" si="552"/>
        <v>1.645</v>
      </c>
      <c r="BE2619" s="16">
        <f t="shared" si="553"/>
        <v>803.11249999999995</v>
      </c>
      <c r="BF2619" s="16">
        <v>0</v>
      </c>
      <c r="BG2619" s="16">
        <f t="shared" si="554"/>
        <v>564</v>
      </c>
      <c r="BH2619" s="16">
        <f t="shared" si="555"/>
        <v>300.79999999999995</v>
      </c>
      <c r="BI2619" s="16">
        <f t="shared" si="556"/>
        <v>3.7599999999999993</v>
      </c>
    </row>
    <row r="2620" spans="1:61" x14ac:dyDescent="0.35">
      <c r="A2620">
        <v>2619</v>
      </c>
      <c r="B2620" t="s">
        <v>360</v>
      </c>
      <c r="C2620" t="s">
        <v>9232</v>
      </c>
      <c r="D2620" s="15" t="s">
        <v>2870</v>
      </c>
      <c r="E2620" s="12" t="s">
        <v>98</v>
      </c>
      <c r="G2620" s="12" t="s">
        <v>362</v>
      </c>
      <c r="H2620" s="12" t="s">
        <v>91</v>
      </c>
      <c r="I2620" s="12" t="s">
        <v>92</v>
      </c>
      <c r="J2620" s="12" t="s">
        <v>2401</v>
      </c>
      <c r="K2620" s="12" t="s">
        <v>5619</v>
      </c>
      <c r="N2620" s="16" t="s">
        <v>206</v>
      </c>
      <c r="O2620" s="16" t="s">
        <v>2861</v>
      </c>
      <c r="P2620" s="12" t="s">
        <v>131</v>
      </c>
      <c r="Q2620" s="16">
        <v>2023</v>
      </c>
      <c r="R2620" s="16">
        <v>0.9</v>
      </c>
      <c r="T2620" s="16">
        <v>0</v>
      </c>
      <c r="U2620" s="16" t="s">
        <v>2862</v>
      </c>
      <c r="V2620" s="12" t="s">
        <v>204</v>
      </c>
      <c r="W2620" s="12" t="s">
        <v>204</v>
      </c>
      <c r="X2620" s="16">
        <v>1</v>
      </c>
      <c r="Y2620" s="16">
        <v>8</v>
      </c>
      <c r="Z2620" s="16">
        <v>0.9</v>
      </c>
      <c r="AA2620" s="16">
        <f t="shared" si="557"/>
        <v>108</v>
      </c>
      <c r="AB2620" s="16" t="s">
        <v>2394</v>
      </c>
      <c r="AC2620" s="16" t="s">
        <v>2416</v>
      </c>
      <c r="AD2620" s="16">
        <f t="shared" si="541"/>
        <v>37800</v>
      </c>
      <c r="AE2620" s="16">
        <f t="shared" si="542"/>
        <v>315</v>
      </c>
      <c r="AF2620" s="16">
        <f t="shared" si="543"/>
        <v>118125</v>
      </c>
      <c r="AG2620" s="16">
        <f t="shared" si="544"/>
        <v>90</v>
      </c>
      <c r="AH2620" s="12">
        <f t="shared" si="545"/>
        <v>0</v>
      </c>
      <c r="AI2620" s="16">
        <f t="shared" si="546"/>
        <v>6.3</v>
      </c>
      <c r="AJ2620" s="16">
        <f t="shared" si="547"/>
        <v>21735</v>
      </c>
      <c r="AK2620" s="16">
        <f t="shared" si="548"/>
        <v>450</v>
      </c>
      <c r="AL2620" s="16">
        <f t="shared" si="549"/>
        <v>4500</v>
      </c>
      <c r="AM2620" s="16">
        <f t="shared" si="550"/>
        <v>63900</v>
      </c>
      <c r="AN2620" s="16">
        <f t="shared" si="551"/>
        <v>246060</v>
      </c>
      <c r="AO2620" s="12" t="s">
        <v>644</v>
      </c>
      <c r="AP2620" s="16">
        <v>0.9</v>
      </c>
      <c r="AQ2620" s="16" t="s">
        <v>204</v>
      </c>
      <c r="AR2620" s="16" t="s">
        <v>207</v>
      </c>
      <c r="AS2620" s="16" t="s">
        <v>2422</v>
      </c>
      <c r="AT2620" s="16" t="s">
        <v>2418</v>
      </c>
      <c r="AU2620" t="s">
        <v>2384</v>
      </c>
      <c r="AV2620" s="15" t="s">
        <v>2384</v>
      </c>
      <c r="AW2620" s="16" t="s">
        <v>2386</v>
      </c>
      <c r="AX2620" s="16" t="s">
        <v>204</v>
      </c>
      <c r="AY2620" s="16" t="s">
        <v>207</v>
      </c>
      <c r="AZ2620" s="16" t="s">
        <v>207</v>
      </c>
      <c r="BA2620" s="16" t="s">
        <v>207</v>
      </c>
      <c r="BB2620" s="16" t="s">
        <v>204</v>
      </c>
      <c r="BC2620" s="16">
        <v>0.9</v>
      </c>
      <c r="BD2620" s="16">
        <f t="shared" si="552"/>
        <v>3.15</v>
      </c>
      <c r="BE2620" s="16">
        <f t="shared" si="553"/>
        <v>1537.875</v>
      </c>
      <c r="BF2620" s="16">
        <v>0</v>
      </c>
      <c r="BG2620" s="16">
        <f t="shared" si="554"/>
        <v>1080</v>
      </c>
      <c r="BH2620" s="16">
        <f t="shared" si="555"/>
        <v>576</v>
      </c>
      <c r="BI2620" s="16">
        <f t="shared" si="556"/>
        <v>7.2</v>
      </c>
    </row>
    <row r="2621" spans="1:61" x14ac:dyDescent="0.35">
      <c r="A2621">
        <v>2620</v>
      </c>
      <c r="B2621" t="s">
        <v>360</v>
      </c>
      <c r="C2621" t="s">
        <v>9233</v>
      </c>
      <c r="D2621" s="15" t="s">
        <v>2871</v>
      </c>
      <c r="E2621" s="12" t="s">
        <v>98</v>
      </c>
      <c r="G2621" s="12" t="s">
        <v>362</v>
      </c>
      <c r="H2621" s="12" t="s">
        <v>91</v>
      </c>
      <c r="I2621" s="12" t="s">
        <v>92</v>
      </c>
      <c r="J2621" s="12" t="s">
        <v>2401</v>
      </c>
      <c r="K2621" s="12" t="s">
        <v>5619</v>
      </c>
      <c r="N2621" s="16" t="s">
        <v>206</v>
      </c>
      <c r="O2621" s="16" t="s">
        <v>2861</v>
      </c>
      <c r="P2621" s="12" t="s">
        <v>131</v>
      </c>
      <c r="Q2621" s="16">
        <v>2023</v>
      </c>
      <c r="R2621" s="16">
        <v>0.91</v>
      </c>
      <c r="T2621" s="16">
        <v>0</v>
      </c>
      <c r="U2621" s="16" t="s">
        <v>2862</v>
      </c>
      <c r="V2621" s="12" t="s">
        <v>204</v>
      </c>
      <c r="W2621" s="12" t="s">
        <v>204</v>
      </c>
      <c r="X2621" s="16">
        <v>1</v>
      </c>
      <c r="Y2621" s="16">
        <v>6</v>
      </c>
      <c r="Z2621" s="16">
        <v>0.91</v>
      </c>
      <c r="AA2621" s="16">
        <f t="shared" si="557"/>
        <v>109.2</v>
      </c>
      <c r="AB2621" s="16" t="s">
        <v>2394</v>
      </c>
      <c r="AC2621" s="16" t="s">
        <v>2416</v>
      </c>
      <c r="AD2621" s="16">
        <f t="shared" si="541"/>
        <v>38220</v>
      </c>
      <c r="AE2621" s="16">
        <f t="shared" si="542"/>
        <v>318.5</v>
      </c>
      <c r="AF2621" s="16">
        <f t="shared" si="543"/>
        <v>119437.5</v>
      </c>
      <c r="AG2621" s="16">
        <f t="shared" si="544"/>
        <v>91</v>
      </c>
      <c r="AH2621" s="12">
        <f t="shared" si="545"/>
        <v>0</v>
      </c>
      <c r="AI2621" s="16">
        <f t="shared" si="546"/>
        <v>6.37</v>
      </c>
      <c r="AJ2621" s="16">
        <f t="shared" si="547"/>
        <v>21976.5</v>
      </c>
      <c r="AK2621" s="16">
        <f t="shared" si="548"/>
        <v>455</v>
      </c>
      <c r="AL2621" s="16">
        <f t="shared" si="549"/>
        <v>4550</v>
      </c>
      <c r="AM2621" s="16">
        <f t="shared" si="550"/>
        <v>64610</v>
      </c>
      <c r="AN2621" s="16">
        <f t="shared" si="551"/>
        <v>248794</v>
      </c>
      <c r="AO2621" s="12" t="s">
        <v>644</v>
      </c>
      <c r="AP2621" s="16">
        <v>0.91</v>
      </c>
      <c r="AQ2621" s="16" t="s">
        <v>207</v>
      </c>
      <c r="AR2621" s="16" t="s">
        <v>207</v>
      </c>
      <c r="AS2621" s="16" t="s">
        <v>2422</v>
      </c>
      <c r="AT2621" s="16" t="s">
        <v>2418</v>
      </c>
      <c r="AU2621" t="s">
        <v>2384</v>
      </c>
      <c r="AV2621" s="15" t="s">
        <v>2863</v>
      </c>
      <c r="AW2621" s="16" t="s">
        <v>2386</v>
      </c>
      <c r="AX2621" s="16" t="s">
        <v>204</v>
      </c>
      <c r="AY2621" s="16" t="s">
        <v>207</v>
      </c>
      <c r="AZ2621" s="16" t="s">
        <v>207</v>
      </c>
      <c r="BA2621" s="16" t="s">
        <v>207</v>
      </c>
      <c r="BB2621" s="16" t="s">
        <v>204</v>
      </c>
      <c r="BC2621" s="16">
        <v>0.91</v>
      </c>
      <c r="BD2621" s="16">
        <f t="shared" si="552"/>
        <v>3.1850000000000001</v>
      </c>
      <c r="BE2621" s="16">
        <f t="shared" si="553"/>
        <v>1554.9625000000001</v>
      </c>
      <c r="BF2621" s="16">
        <v>0</v>
      </c>
      <c r="BG2621" s="16">
        <f t="shared" si="554"/>
        <v>1092</v>
      </c>
      <c r="BH2621" s="16">
        <f t="shared" si="555"/>
        <v>582.4</v>
      </c>
      <c r="BI2621" s="16">
        <f t="shared" si="556"/>
        <v>7.2799999999999994</v>
      </c>
    </row>
    <row r="2622" spans="1:61" x14ac:dyDescent="0.35">
      <c r="A2622">
        <v>2621</v>
      </c>
      <c r="B2622" t="s">
        <v>360</v>
      </c>
      <c r="C2622" t="s">
        <v>9234</v>
      </c>
      <c r="D2622" s="15" t="s">
        <v>2872</v>
      </c>
      <c r="E2622" s="12" t="s">
        <v>98</v>
      </c>
      <c r="G2622" s="12" t="s">
        <v>362</v>
      </c>
      <c r="H2622" s="12" t="s">
        <v>91</v>
      </c>
      <c r="I2622" s="12" t="s">
        <v>92</v>
      </c>
      <c r="J2622" s="12" t="s">
        <v>2401</v>
      </c>
      <c r="K2622" s="12" t="s">
        <v>5619</v>
      </c>
      <c r="N2622" s="16" t="s">
        <v>206</v>
      </c>
      <c r="O2622" s="16" t="s">
        <v>2861</v>
      </c>
      <c r="P2622" s="12" t="s">
        <v>131</v>
      </c>
      <c r="Q2622" s="16">
        <v>2023</v>
      </c>
      <c r="R2622" s="16">
        <v>0.85</v>
      </c>
      <c r="T2622" s="16">
        <v>0</v>
      </c>
      <c r="U2622" s="16" t="s">
        <v>2862</v>
      </c>
      <c r="V2622" s="12" t="s">
        <v>204</v>
      </c>
      <c r="W2622" s="12" t="s">
        <v>204</v>
      </c>
      <c r="X2622" s="16">
        <v>1</v>
      </c>
      <c r="Y2622" s="16">
        <v>11</v>
      </c>
      <c r="Z2622" s="16">
        <v>0.85</v>
      </c>
      <c r="AA2622" s="16">
        <f t="shared" si="557"/>
        <v>102</v>
      </c>
      <c r="AB2622" s="16" t="s">
        <v>2394</v>
      </c>
      <c r="AC2622" s="16" t="s">
        <v>2416</v>
      </c>
      <c r="AD2622" s="16">
        <f t="shared" si="541"/>
        <v>35700</v>
      </c>
      <c r="AE2622" s="16">
        <f t="shared" si="542"/>
        <v>297.5</v>
      </c>
      <c r="AF2622" s="16">
        <f t="shared" si="543"/>
        <v>111562.5</v>
      </c>
      <c r="AG2622" s="16">
        <f t="shared" si="544"/>
        <v>85</v>
      </c>
      <c r="AH2622" s="12">
        <f t="shared" si="545"/>
        <v>0</v>
      </c>
      <c r="AI2622" s="16">
        <f t="shared" si="546"/>
        <v>5.95</v>
      </c>
      <c r="AJ2622" s="16">
        <f t="shared" si="547"/>
        <v>20527.5</v>
      </c>
      <c r="AK2622" s="16">
        <f t="shared" si="548"/>
        <v>425</v>
      </c>
      <c r="AL2622" s="16">
        <f t="shared" si="549"/>
        <v>4250</v>
      </c>
      <c r="AM2622" s="16">
        <f t="shared" si="550"/>
        <v>60350</v>
      </c>
      <c r="AN2622" s="16">
        <f t="shared" si="551"/>
        <v>232390</v>
      </c>
      <c r="AO2622" s="12" t="s">
        <v>644</v>
      </c>
      <c r="AP2622" s="16">
        <v>0.85</v>
      </c>
      <c r="AQ2622" s="16" t="s">
        <v>207</v>
      </c>
      <c r="AR2622" s="16" t="s">
        <v>207</v>
      </c>
      <c r="AS2622" s="16" t="s">
        <v>2422</v>
      </c>
      <c r="AT2622" s="16" t="s">
        <v>2418</v>
      </c>
      <c r="AU2622" t="s">
        <v>2384</v>
      </c>
      <c r="AV2622" s="15" t="s">
        <v>2384</v>
      </c>
      <c r="AW2622" s="16" t="s">
        <v>2386</v>
      </c>
      <c r="AX2622" s="16" t="s">
        <v>204</v>
      </c>
      <c r="AY2622" s="16" t="s">
        <v>207</v>
      </c>
      <c r="AZ2622" s="16" t="s">
        <v>207</v>
      </c>
      <c r="BA2622" s="16" t="s">
        <v>207</v>
      </c>
      <c r="BB2622" s="16" t="s">
        <v>207</v>
      </c>
      <c r="BC2622" s="16">
        <v>0.85</v>
      </c>
      <c r="BD2622" s="16">
        <f t="shared" si="552"/>
        <v>2.9750000000000001</v>
      </c>
      <c r="BE2622" s="16">
        <f t="shared" si="553"/>
        <v>1452.4375</v>
      </c>
      <c r="BF2622" s="16">
        <v>0</v>
      </c>
      <c r="BG2622" s="16">
        <f t="shared" si="554"/>
        <v>1020</v>
      </c>
      <c r="BH2622" s="16">
        <f t="shared" si="555"/>
        <v>544</v>
      </c>
      <c r="BI2622" s="16">
        <f t="shared" si="556"/>
        <v>6.8</v>
      </c>
    </row>
    <row r="2623" spans="1:61" x14ac:dyDescent="0.35">
      <c r="A2623">
        <v>2622</v>
      </c>
      <c r="B2623" t="s">
        <v>360</v>
      </c>
      <c r="C2623" t="s">
        <v>9235</v>
      </c>
      <c r="D2623" s="15" t="s">
        <v>2873</v>
      </c>
      <c r="E2623" s="12" t="s">
        <v>98</v>
      </c>
      <c r="G2623" s="12" t="s">
        <v>362</v>
      </c>
      <c r="H2623" s="12" t="s">
        <v>91</v>
      </c>
      <c r="I2623" s="12" t="s">
        <v>92</v>
      </c>
      <c r="J2623" s="12" t="s">
        <v>2401</v>
      </c>
      <c r="K2623" s="12" t="s">
        <v>5619</v>
      </c>
      <c r="N2623" s="16" t="s">
        <v>205</v>
      </c>
      <c r="O2623" s="16" t="s">
        <v>2861</v>
      </c>
      <c r="P2623" s="12" t="s">
        <v>131</v>
      </c>
      <c r="Q2623" s="16">
        <v>2023</v>
      </c>
      <c r="R2623" s="16">
        <v>0.8</v>
      </c>
      <c r="T2623" s="16">
        <v>0</v>
      </c>
      <c r="U2623" s="16" t="s">
        <v>2862</v>
      </c>
      <c r="V2623" s="12" t="s">
        <v>204</v>
      </c>
      <c r="W2623" s="12" t="s">
        <v>204</v>
      </c>
      <c r="X2623" s="16">
        <v>1</v>
      </c>
      <c r="Y2623" s="16">
        <v>8</v>
      </c>
      <c r="Z2623" s="16">
        <v>0.8</v>
      </c>
      <c r="AA2623" s="16">
        <f t="shared" si="557"/>
        <v>96</v>
      </c>
      <c r="AB2623" s="16" t="s">
        <v>2394</v>
      </c>
      <c r="AC2623" s="16" t="s">
        <v>2416</v>
      </c>
      <c r="AD2623" s="16">
        <f t="shared" si="541"/>
        <v>33600</v>
      </c>
      <c r="AE2623" s="16">
        <f t="shared" si="542"/>
        <v>280</v>
      </c>
      <c r="AF2623" s="16">
        <f t="shared" si="543"/>
        <v>105000</v>
      </c>
      <c r="AG2623" s="16">
        <f t="shared" si="544"/>
        <v>80</v>
      </c>
      <c r="AH2623" s="12">
        <f t="shared" si="545"/>
        <v>0</v>
      </c>
      <c r="AI2623" s="16">
        <f t="shared" si="546"/>
        <v>5.6000000000000005</v>
      </c>
      <c r="AJ2623" s="16">
        <f t="shared" si="547"/>
        <v>19320.000000000004</v>
      </c>
      <c r="AK2623" s="16">
        <f t="shared" si="548"/>
        <v>400</v>
      </c>
      <c r="AL2623" s="16">
        <f t="shared" si="549"/>
        <v>4000</v>
      </c>
      <c r="AM2623" s="16">
        <f t="shared" si="550"/>
        <v>56800</v>
      </c>
      <c r="AN2623" s="16">
        <f t="shared" si="551"/>
        <v>218720</v>
      </c>
      <c r="AO2623" s="12" t="s">
        <v>644</v>
      </c>
      <c r="AP2623" s="16">
        <v>0.8</v>
      </c>
      <c r="AQ2623" s="16" t="s">
        <v>207</v>
      </c>
      <c r="AR2623" s="16" t="s">
        <v>207</v>
      </c>
      <c r="AS2623" s="16" t="s">
        <v>2422</v>
      </c>
      <c r="AT2623" s="16" t="s">
        <v>2418</v>
      </c>
      <c r="AU2623" t="s">
        <v>2384</v>
      </c>
      <c r="AV2623" s="15" t="s">
        <v>2863</v>
      </c>
      <c r="AW2623" s="16" t="s">
        <v>2386</v>
      </c>
      <c r="AX2623" s="16" t="s">
        <v>204</v>
      </c>
      <c r="AY2623" s="16" t="s">
        <v>207</v>
      </c>
      <c r="AZ2623" s="16" t="s">
        <v>207</v>
      </c>
      <c r="BA2623" s="16" t="s">
        <v>207</v>
      </c>
      <c r="BB2623" s="16" t="s">
        <v>207</v>
      </c>
      <c r="BC2623" s="16">
        <v>0.8</v>
      </c>
      <c r="BD2623" s="16">
        <f t="shared" si="552"/>
        <v>2.8000000000000003</v>
      </c>
      <c r="BE2623" s="16">
        <f t="shared" si="553"/>
        <v>1367</v>
      </c>
      <c r="BF2623" s="16">
        <v>0</v>
      </c>
      <c r="BG2623" s="16">
        <f t="shared" si="554"/>
        <v>960</v>
      </c>
      <c r="BH2623" s="16">
        <f t="shared" si="555"/>
        <v>512</v>
      </c>
      <c r="BI2623" s="16">
        <f t="shared" si="556"/>
        <v>6.4</v>
      </c>
    </row>
    <row r="2624" spans="1:61" x14ac:dyDescent="0.35">
      <c r="A2624">
        <v>2623</v>
      </c>
      <c r="B2624" t="s">
        <v>360</v>
      </c>
      <c r="C2624" t="s">
        <v>9236</v>
      </c>
      <c r="D2624" s="15" t="s">
        <v>2874</v>
      </c>
      <c r="E2624" s="12" t="s">
        <v>98</v>
      </c>
      <c r="G2624" s="12" t="s">
        <v>362</v>
      </c>
      <c r="H2624" s="12" t="s">
        <v>91</v>
      </c>
      <c r="I2624" s="12" t="s">
        <v>92</v>
      </c>
      <c r="J2624" s="12" t="s">
        <v>2401</v>
      </c>
      <c r="K2624" s="12" t="s">
        <v>5619</v>
      </c>
      <c r="N2624" s="16" t="s">
        <v>206</v>
      </c>
      <c r="O2624" s="16" t="s">
        <v>2861</v>
      </c>
      <c r="P2624" s="12" t="s">
        <v>131</v>
      </c>
      <c r="Q2624" s="16">
        <v>2023</v>
      </c>
      <c r="R2624" s="16">
        <v>0.96</v>
      </c>
      <c r="T2624" s="16">
        <v>0</v>
      </c>
      <c r="U2624" s="16" t="s">
        <v>2862</v>
      </c>
      <c r="V2624" s="12" t="s">
        <v>204</v>
      </c>
      <c r="W2624" s="12" t="s">
        <v>204</v>
      </c>
      <c r="X2624" s="16">
        <v>1</v>
      </c>
      <c r="Y2624" s="16">
        <v>9</v>
      </c>
      <c r="Z2624" s="16">
        <v>0.96</v>
      </c>
      <c r="AA2624" s="16">
        <f t="shared" si="557"/>
        <v>115.19999999999999</v>
      </c>
      <c r="AB2624" s="16" t="s">
        <v>2394</v>
      </c>
      <c r="AC2624" s="16" t="s">
        <v>2416</v>
      </c>
      <c r="AD2624" s="16">
        <f t="shared" si="541"/>
        <v>40319.999999999993</v>
      </c>
      <c r="AE2624" s="16">
        <f t="shared" si="542"/>
        <v>336</v>
      </c>
      <c r="AF2624" s="16">
        <f t="shared" si="543"/>
        <v>126000</v>
      </c>
      <c r="AG2624" s="16">
        <f t="shared" si="544"/>
        <v>96</v>
      </c>
      <c r="AH2624" s="12">
        <f t="shared" si="545"/>
        <v>0</v>
      </c>
      <c r="AI2624" s="16">
        <f t="shared" si="546"/>
        <v>6.72</v>
      </c>
      <c r="AJ2624" s="16">
        <f t="shared" si="547"/>
        <v>23184</v>
      </c>
      <c r="AK2624" s="16">
        <f t="shared" si="548"/>
        <v>480</v>
      </c>
      <c r="AL2624" s="16">
        <f t="shared" si="549"/>
        <v>4800</v>
      </c>
      <c r="AM2624" s="16">
        <f t="shared" si="550"/>
        <v>68160</v>
      </c>
      <c r="AN2624" s="16">
        <f t="shared" si="551"/>
        <v>262464</v>
      </c>
      <c r="AO2624" s="12" t="s">
        <v>644</v>
      </c>
      <c r="AP2624" s="16">
        <v>0.96</v>
      </c>
      <c r="AQ2624" s="16" t="s">
        <v>207</v>
      </c>
      <c r="AR2624" s="16" t="s">
        <v>207</v>
      </c>
      <c r="AS2624" s="16" t="s">
        <v>2422</v>
      </c>
      <c r="AT2624" s="16" t="s">
        <v>2418</v>
      </c>
      <c r="AU2624" t="s">
        <v>2384</v>
      </c>
      <c r="AV2624" s="15" t="s">
        <v>2384</v>
      </c>
      <c r="AW2624" s="16" t="s">
        <v>2386</v>
      </c>
      <c r="AX2624" s="16" t="s">
        <v>204</v>
      </c>
      <c r="AY2624" s="16" t="s">
        <v>207</v>
      </c>
      <c r="AZ2624" s="16" t="s">
        <v>207</v>
      </c>
      <c r="BA2624" s="16" t="s">
        <v>207</v>
      </c>
      <c r="BB2624" s="16" t="s">
        <v>207</v>
      </c>
      <c r="BC2624" s="16">
        <v>0.96</v>
      </c>
      <c r="BD2624" s="16">
        <f t="shared" si="552"/>
        <v>3.36</v>
      </c>
      <c r="BE2624" s="16">
        <f t="shared" si="553"/>
        <v>1640.4</v>
      </c>
      <c r="BF2624" s="16">
        <v>0</v>
      </c>
      <c r="BG2624" s="16">
        <f t="shared" si="554"/>
        <v>1152</v>
      </c>
      <c r="BH2624" s="16">
        <f t="shared" si="555"/>
        <v>614.4</v>
      </c>
      <c r="BI2624" s="16">
        <f t="shared" si="556"/>
        <v>7.68</v>
      </c>
    </row>
    <row r="2625" spans="1:61" x14ac:dyDescent="0.35">
      <c r="A2625">
        <v>2624</v>
      </c>
      <c r="B2625" t="s">
        <v>360</v>
      </c>
      <c r="C2625" t="s">
        <v>9237</v>
      </c>
      <c r="D2625" s="15" t="s">
        <v>2875</v>
      </c>
      <c r="E2625" s="12" t="s">
        <v>98</v>
      </c>
      <c r="G2625" s="12" t="s">
        <v>362</v>
      </c>
      <c r="H2625" s="12" t="s">
        <v>91</v>
      </c>
      <c r="I2625" s="12" t="s">
        <v>92</v>
      </c>
      <c r="J2625" s="12" t="s">
        <v>2401</v>
      </c>
      <c r="K2625" s="12" t="s">
        <v>5619</v>
      </c>
      <c r="N2625" s="16" t="s">
        <v>206</v>
      </c>
      <c r="O2625" s="16" t="s">
        <v>2861</v>
      </c>
      <c r="P2625" s="12" t="s">
        <v>131</v>
      </c>
      <c r="Q2625" s="16">
        <v>2023</v>
      </c>
      <c r="R2625" s="16">
        <v>2.57</v>
      </c>
      <c r="T2625" s="16">
        <v>0</v>
      </c>
      <c r="U2625" s="16" t="s">
        <v>2862</v>
      </c>
      <c r="V2625" s="12" t="s">
        <v>204</v>
      </c>
      <c r="W2625" s="12" t="s">
        <v>204</v>
      </c>
      <c r="X2625" s="16">
        <v>1</v>
      </c>
      <c r="Y2625" s="16">
        <v>7</v>
      </c>
      <c r="Z2625" s="16">
        <v>2.57</v>
      </c>
      <c r="AA2625" s="16">
        <f t="shared" si="557"/>
        <v>308.39999999999998</v>
      </c>
      <c r="AB2625" s="16" t="s">
        <v>2394</v>
      </c>
      <c r="AC2625" s="16" t="s">
        <v>2416</v>
      </c>
      <c r="AD2625" s="16">
        <f t="shared" si="541"/>
        <v>107939.99999999999</v>
      </c>
      <c r="AE2625" s="16">
        <f t="shared" si="542"/>
        <v>899.5</v>
      </c>
      <c r="AF2625" s="16">
        <f t="shared" si="543"/>
        <v>337312.5</v>
      </c>
      <c r="AG2625" s="16">
        <f t="shared" si="544"/>
        <v>257</v>
      </c>
      <c r="AH2625" s="12">
        <f t="shared" si="545"/>
        <v>0</v>
      </c>
      <c r="AI2625" s="16">
        <f t="shared" si="546"/>
        <v>17.989999999999998</v>
      </c>
      <c r="AJ2625" s="16">
        <f t="shared" si="547"/>
        <v>62065.499999999993</v>
      </c>
      <c r="AK2625" s="16">
        <f t="shared" si="548"/>
        <v>1285</v>
      </c>
      <c r="AL2625" s="16">
        <f t="shared" si="549"/>
        <v>12850</v>
      </c>
      <c r="AM2625" s="16">
        <f t="shared" si="550"/>
        <v>182470</v>
      </c>
      <c r="AN2625" s="16">
        <f t="shared" si="551"/>
        <v>702638</v>
      </c>
      <c r="AO2625" s="12" t="s">
        <v>644</v>
      </c>
      <c r="AP2625" s="16">
        <v>2.57</v>
      </c>
      <c r="AQ2625" s="16" t="s">
        <v>207</v>
      </c>
      <c r="AR2625" s="16" t="s">
        <v>207</v>
      </c>
      <c r="AS2625" s="16" t="s">
        <v>2422</v>
      </c>
      <c r="AT2625" s="16" t="s">
        <v>2418</v>
      </c>
      <c r="AU2625" t="s">
        <v>2384</v>
      </c>
      <c r="AV2625" s="15" t="s">
        <v>2863</v>
      </c>
      <c r="AW2625" s="16" t="s">
        <v>2386</v>
      </c>
      <c r="AX2625" s="16" t="s">
        <v>204</v>
      </c>
      <c r="AY2625" s="16" t="s">
        <v>207</v>
      </c>
      <c r="AZ2625" s="16" t="s">
        <v>207</v>
      </c>
      <c r="BA2625" s="16" t="s">
        <v>207</v>
      </c>
      <c r="BB2625" s="16" t="s">
        <v>207</v>
      </c>
      <c r="BC2625" s="16">
        <v>2.57</v>
      </c>
      <c r="BD2625" s="16">
        <f t="shared" si="552"/>
        <v>8.9949999999999992</v>
      </c>
      <c r="BE2625" s="16">
        <f t="shared" si="553"/>
        <v>4391.4875000000002</v>
      </c>
      <c r="BF2625" s="16">
        <v>0</v>
      </c>
      <c r="BG2625" s="16">
        <f t="shared" si="554"/>
        <v>3084</v>
      </c>
      <c r="BH2625" s="16">
        <f t="shared" si="555"/>
        <v>1644.8</v>
      </c>
      <c r="BI2625" s="16">
        <f t="shared" si="556"/>
        <v>20.56</v>
      </c>
    </row>
    <row r="2626" spans="1:61" x14ac:dyDescent="0.35">
      <c r="A2626">
        <v>2625</v>
      </c>
      <c r="B2626" t="s">
        <v>360</v>
      </c>
      <c r="C2626" t="s">
        <v>9238</v>
      </c>
      <c r="D2626" s="15" t="s">
        <v>2876</v>
      </c>
      <c r="E2626" s="12" t="s">
        <v>98</v>
      </c>
      <c r="G2626" s="12" t="s">
        <v>362</v>
      </c>
      <c r="H2626" s="12" t="s">
        <v>91</v>
      </c>
      <c r="I2626" s="12" t="s">
        <v>92</v>
      </c>
      <c r="J2626" s="12" t="s">
        <v>2401</v>
      </c>
      <c r="K2626" s="12" t="s">
        <v>5619</v>
      </c>
      <c r="N2626" s="16" t="s">
        <v>206</v>
      </c>
      <c r="O2626" s="16" t="s">
        <v>2861</v>
      </c>
      <c r="P2626" s="12" t="s">
        <v>131</v>
      </c>
      <c r="Q2626" s="16">
        <v>2023</v>
      </c>
      <c r="R2626" s="16">
        <v>0.76</v>
      </c>
      <c r="T2626" s="16">
        <v>0</v>
      </c>
      <c r="U2626" s="16" t="s">
        <v>2862</v>
      </c>
      <c r="V2626" s="12" t="s">
        <v>204</v>
      </c>
      <c r="W2626" s="12" t="s">
        <v>204</v>
      </c>
      <c r="X2626" s="16">
        <v>1</v>
      </c>
      <c r="Y2626" s="16">
        <v>7</v>
      </c>
      <c r="Z2626" s="16">
        <v>0.76</v>
      </c>
      <c r="AA2626" s="16">
        <f t="shared" si="557"/>
        <v>91.2</v>
      </c>
      <c r="AB2626" s="16" t="s">
        <v>2394</v>
      </c>
      <c r="AC2626" s="16" t="s">
        <v>2416</v>
      </c>
      <c r="AD2626" s="16">
        <f t="shared" si="541"/>
        <v>31920</v>
      </c>
      <c r="AE2626" s="16">
        <f t="shared" si="542"/>
        <v>266</v>
      </c>
      <c r="AF2626" s="16">
        <f t="shared" si="543"/>
        <v>99750</v>
      </c>
      <c r="AG2626" s="16">
        <f t="shared" si="544"/>
        <v>76</v>
      </c>
      <c r="AH2626" s="12">
        <f t="shared" si="545"/>
        <v>0</v>
      </c>
      <c r="AI2626" s="16">
        <f t="shared" si="546"/>
        <v>5.32</v>
      </c>
      <c r="AJ2626" s="16">
        <f t="shared" si="547"/>
        <v>18354</v>
      </c>
      <c r="AK2626" s="16">
        <f t="shared" si="548"/>
        <v>380</v>
      </c>
      <c r="AL2626" s="16">
        <f t="shared" si="549"/>
        <v>3800</v>
      </c>
      <c r="AM2626" s="16">
        <f t="shared" si="550"/>
        <v>53960</v>
      </c>
      <c r="AN2626" s="16">
        <f t="shared" si="551"/>
        <v>207784</v>
      </c>
      <c r="AO2626" s="12" t="s">
        <v>644</v>
      </c>
      <c r="AP2626" s="16">
        <v>0.76</v>
      </c>
      <c r="AQ2626" s="16" t="s">
        <v>207</v>
      </c>
      <c r="AR2626" s="16" t="s">
        <v>207</v>
      </c>
      <c r="AS2626" s="16" t="s">
        <v>2422</v>
      </c>
      <c r="AT2626" s="16" t="s">
        <v>2418</v>
      </c>
      <c r="AU2626" t="s">
        <v>2384</v>
      </c>
      <c r="AV2626" s="15" t="s">
        <v>2384</v>
      </c>
      <c r="AW2626" s="16" t="s">
        <v>2386</v>
      </c>
      <c r="AX2626" s="16" t="s">
        <v>204</v>
      </c>
      <c r="AY2626" s="16" t="s">
        <v>207</v>
      </c>
      <c r="AZ2626" s="16" t="s">
        <v>207</v>
      </c>
      <c r="BA2626" s="16" t="s">
        <v>207</v>
      </c>
      <c r="BB2626" s="16" t="s">
        <v>207</v>
      </c>
      <c r="BC2626" s="16">
        <v>0.76</v>
      </c>
      <c r="BD2626" s="16">
        <f t="shared" si="552"/>
        <v>2.66</v>
      </c>
      <c r="BE2626" s="16">
        <f t="shared" si="553"/>
        <v>1298.6500000000001</v>
      </c>
      <c r="BF2626" s="16">
        <v>0</v>
      </c>
      <c r="BG2626" s="16">
        <f t="shared" si="554"/>
        <v>912</v>
      </c>
      <c r="BH2626" s="16">
        <f t="shared" si="555"/>
        <v>486.4</v>
      </c>
      <c r="BI2626" s="16">
        <f t="shared" si="556"/>
        <v>6.08</v>
      </c>
    </row>
    <row r="2627" spans="1:61" x14ac:dyDescent="0.35">
      <c r="A2627">
        <v>2626</v>
      </c>
      <c r="B2627" t="s">
        <v>360</v>
      </c>
      <c r="C2627" t="s">
        <v>9239</v>
      </c>
      <c r="D2627" s="15" t="s">
        <v>2877</v>
      </c>
      <c r="E2627" s="12" t="s">
        <v>98</v>
      </c>
      <c r="G2627" s="12" t="s">
        <v>362</v>
      </c>
      <c r="H2627" s="12" t="s">
        <v>91</v>
      </c>
      <c r="I2627" s="12" t="s">
        <v>92</v>
      </c>
      <c r="J2627" s="12" t="s">
        <v>2401</v>
      </c>
      <c r="K2627" s="12" t="s">
        <v>5619</v>
      </c>
      <c r="N2627" s="16" t="s">
        <v>206</v>
      </c>
      <c r="O2627" s="16" t="s">
        <v>2861</v>
      </c>
      <c r="P2627" s="12" t="s">
        <v>131</v>
      </c>
      <c r="Q2627" s="16">
        <v>2023</v>
      </c>
      <c r="R2627" s="16">
        <v>0.78</v>
      </c>
      <c r="T2627" s="16">
        <v>0</v>
      </c>
      <c r="U2627" s="16" t="s">
        <v>2862</v>
      </c>
      <c r="V2627" s="12" t="s">
        <v>204</v>
      </c>
      <c r="W2627" s="12" t="s">
        <v>204</v>
      </c>
      <c r="X2627" s="16">
        <v>1</v>
      </c>
      <c r="Y2627" s="16">
        <v>5</v>
      </c>
      <c r="Z2627" s="16">
        <v>0.78</v>
      </c>
      <c r="AA2627" s="16">
        <f t="shared" si="557"/>
        <v>93.600000000000009</v>
      </c>
      <c r="AB2627" s="16" t="s">
        <v>2394</v>
      </c>
      <c r="AC2627" s="16" t="s">
        <v>2416</v>
      </c>
      <c r="AD2627" s="16">
        <f t="shared" si="541"/>
        <v>32760.000000000004</v>
      </c>
      <c r="AE2627" s="16">
        <f t="shared" si="542"/>
        <v>273</v>
      </c>
      <c r="AF2627" s="16">
        <f t="shared" si="543"/>
        <v>102375</v>
      </c>
      <c r="AG2627" s="16">
        <f t="shared" si="544"/>
        <v>78</v>
      </c>
      <c r="AH2627" s="12">
        <f t="shared" si="545"/>
        <v>0</v>
      </c>
      <c r="AI2627" s="16">
        <f t="shared" si="546"/>
        <v>5.46</v>
      </c>
      <c r="AJ2627" s="16">
        <f t="shared" si="547"/>
        <v>18837</v>
      </c>
      <c r="AK2627" s="16">
        <f t="shared" si="548"/>
        <v>390</v>
      </c>
      <c r="AL2627" s="16">
        <f t="shared" si="549"/>
        <v>3900</v>
      </c>
      <c r="AM2627" s="16">
        <f t="shared" si="550"/>
        <v>55380</v>
      </c>
      <c r="AN2627" s="16">
        <f t="shared" si="551"/>
        <v>213252</v>
      </c>
      <c r="AO2627" s="12" t="s">
        <v>644</v>
      </c>
      <c r="AP2627" s="16">
        <v>0.78</v>
      </c>
      <c r="AQ2627" s="16" t="s">
        <v>207</v>
      </c>
      <c r="AR2627" s="16" t="s">
        <v>207</v>
      </c>
      <c r="AS2627" s="16" t="s">
        <v>2422</v>
      </c>
      <c r="AT2627" s="16" t="s">
        <v>2418</v>
      </c>
      <c r="AU2627" t="s">
        <v>2384</v>
      </c>
      <c r="AV2627" s="15" t="s">
        <v>2863</v>
      </c>
      <c r="AW2627" s="16" t="s">
        <v>2386</v>
      </c>
      <c r="AX2627" s="16" t="s">
        <v>204</v>
      </c>
      <c r="AY2627" s="16" t="s">
        <v>207</v>
      </c>
      <c r="AZ2627" s="16" t="s">
        <v>207</v>
      </c>
      <c r="BA2627" s="16" t="s">
        <v>207</v>
      </c>
      <c r="BB2627" s="16" t="s">
        <v>207</v>
      </c>
      <c r="BC2627" s="16">
        <v>0.78</v>
      </c>
      <c r="BD2627" s="16">
        <f t="shared" si="552"/>
        <v>2.73</v>
      </c>
      <c r="BE2627" s="16">
        <f t="shared" si="553"/>
        <v>1332.825</v>
      </c>
      <c r="BF2627" s="16">
        <v>0</v>
      </c>
      <c r="BG2627" s="16">
        <f t="shared" si="554"/>
        <v>936</v>
      </c>
      <c r="BH2627" s="16">
        <f t="shared" si="555"/>
        <v>499.20000000000005</v>
      </c>
      <c r="BI2627" s="16">
        <f t="shared" si="556"/>
        <v>6.24</v>
      </c>
    </row>
    <row r="2628" spans="1:61" x14ac:dyDescent="0.35">
      <c r="A2628">
        <v>2627</v>
      </c>
      <c r="B2628" t="s">
        <v>360</v>
      </c>
      <c r="C2628" t="s">
        <v>9240</v>
      </c>
      <c r="D2628" s="15" t="s">
        <v>2878</v>
      </c>
      <c r="E2628" s="12" t="s">
        <v>98</v>
      </c>
      <c r="G2628" s="12" t="s">
        <v>362</v>
      </c>
      <c r="H2628" s="12" t="s">
        <v>91</v>
      </c>
      <c r="I2628" s="12" t="s">
        <v>92</v>
      </c>
      <c r="J2628" s="12" t="s">
        <v>2401</v>
      </c>
      <c r="K2628" s="12" t="s">
        <v>5619</v>
      </c>
      <c r="N2628" s="16" t="s">
        <v>206</v>
      </c>
      <c r="O2628" s="16" t="s">
        <v>2861</v>
      </c>
      <c r="P2628" s="12" t="s">
        <v>131</v>
      </c>
      <c r="Q2628" s="16">
        <v>2023</v>
      </c>
      <c r="R2628" s="16">
        <v>0.47</v>
      </c>
      <c r="T2628" s="16">
        <v>0</v>
      </c>
      <c r="U2628" s="16" t="s">
        <v>2862</v>
      </c>
      <c r="V2628" s="12" t="s">
        <v>204</v>
      </c>
      <c r="W2628" s="12" t="s">
        <v>204</v>
      </c>
      <c r="X2628" s="16">
        <v>1</v>
      </c>
      <c r="Y2628" s="16">
        <v>9</v>
      </c>
      <c r="Z2628" s="16">
        <v>0.47</v>
      </c>
      <c r="AA2628" s="16">
        <f t="shared" si="557"/>
        <v>56.4</v>
      </c>
      <c r="AB2628" s="16" t="s">
        <v>2394</v>
      </c>
      <c r="AC2628" s="16" t="s">
        <v>2416</v>
      </c>
      <c r="AD2628" s="16">
        <f t="shared" si="541"/>
        <v>19740</v>
      </c>
      <c r="AE2628" s="16">
        <f t="shared" si="542"/>
        <v>164.5</v>
      </c>
      <c r="AF2628" s="16">
        <f t="shared" si="543"/>
        <v>61687.5</v>
      </c>
      <c r="AG2628" s="16">
        <f t="shared" si="544"/>
        <v>47</v>
      </c>
      <c r="AH2628" s="12">
        <f t="shared" si="545"/>
        <v>0</v>
      </c>
      <c r="AI2628" s="16">
        <f t="shared" si="546"/>
        <v>3.29</v>
      </c>
      <c r="AJ2628" s="16">
        <f t="shared" si="547"/>
        <v>11350.5</v>
      </c>
      <c r="AK2628" s="16">
        <f t="shared" si="548"/>
        <v>235</v>
      </c>
      <c r="AL2628" s="16">
        <f t="shared" si="549"/>
        <v>2350</v>
      </c>
      <c r="AM2628" s="16">
        <f t="shared" si="550"/>
        <v>33370</v>
      </c>
      <c r="AN2628" s="16">
        <f t="shared" si="551"/>
        <v>128498</v>
      </c>
      <c r="AO2628" s="12" t="s">
        <v>644</v>
      </c>
      <c r="AP2628" s="16">
        <v>0.47</v>
      </c>
      <c r="AQ2628" s="16" t="s">
        <v>207</v>
      </c>
      <c r="AR2628" s="16" t="s">
        <v>207</v>
      </c>
      <c r="AS2628" s="16" t="s">
        <v>2422</v>
      </c>
      <c r="AT2628" s="16" t="s">
        <v>2418</v>
      </c>
      <c r="AU2628" t="s">
        <v>2384</v>
      </c>
      <c r="AV2628" s="15" t="s">
        <v>2384</v>
      </c>
      <c r="AW2628" s="16" t="s">
        <v>2386</v>
      </c>
      <c r="AX2628" s="16" t="s">
        <v>204</v>
      </c>
      <c r="AY2628" s="16" t="s">
        <v>207</v>
      </c>
      <c r="AZ2628" s="16" t="s">
        <v>207</v>
      </c>
      <c r="BA2628" s="16" t="s">
        <v>207</v>
      </c>
      <c r="BB2628" s="16" t="s">
        <v>207</v>
      </c>
      <c r="BC2628" s="16">
        <v>0.47</v>
      </c>
      <c r="BD2628" s="16">
        <f t="shared" si="552"/>
        <v>1.645</v>
      </c>
      <c r="BE2628" s="16">
        <f t="shared" si="553"/>
        <v>803.11249999999995</v>
      </c>
      <c r="BF2628" s="16">
        <v>0</v>
      </c>
      <c r="BG2628" s="16">
        <f t="shared" si="554"/>
        <v>564</v>
      </c>
      <c r="BH2628" s="16">
        <f t="shared" si="555"/>
        <v>300.79999999999995</v>
      </c>
      <c r="BI2628" s="16">
        <f t="shared" si="556"/>
        <v>3.7599999999999993</v>
      </c>
    </row>
    <row r="2629" spans="1:61" x14ac:dyDescent="0.35">
      <c r="A2629">
        <v>2628</v>
      </c>
      <c r="B2629" t="s">
        <v>360</v>
      </c>
      <c r="C2629" t="s">
        <v>9241</v>
      </c>
      <c r="D2629" s="15" t="s">
        <v>2879</v>
      </c>
      <c r="E2629" s="12" t="s">
        <v>98</v>
      </c>
      <c r="G2629" s="12" t="s">
        <v>362</v>
      </c>
      <c r="H2629" s="12" t="s">
        <v>91</v>
      </c>
      <c r="I2629" s="12" t="s">
        <v>92</v>
      </c>
      <c r="J2629" s="12" t="s">
        <v>2401</v>
      </c>
      <c r="K2629" s="12" t="s">
        <v>5619</v>
      </c>
      <c r="N2629" s="16" t="s">
        <v>206</v>
      </c>
      <c r="O2629" s="16" t="s">
        <v>2861</v>
      </c>
      <c r="P2629" s="12" t="s">
        <v>131</v>
      </c>
      <c r="Q2629" s="16">
        <v>2023</v>
      </c>
      <c r="R2629" s="16">
        <v>1.57</v>
      </c>
      <c r="T2629" s="16">
        <v>0</v>
      </c>
      <c r="U2629" s="16" t="s">
        <v>2862</v>
      </c>
      <c r="V2629" s="12" t="s">
        <v>204</v>
      </c>
      <c r="W2629" s="12" t="s">
        <v>204</v>
      </c>
      <c r="X2629" s="16">
        <v>1</v>
      </c>
      <c r="Y2629" s="16">
        <v>6</v>
      </c>
      <c r="Z2629" s="16">
        <v>1.57</v>
      </c>
      <c r="AA2629" s="16">
        <f t="shared" si="557"/>
        <v>188.4</v>
      </c>
      <c r="AB2629" s="16" t="s">
        <v>2394</v>
      </c>
      <c r="AC2629" s="16" t="s">
        <v>2416</v>
      </c>
      <c r="AD2629" s="16">
        <f t="shared" si="541"/>
        <v>65940</v>
      </c>
      <c r="AE2629" s="16">
        <f t="shared" si="542"/>
        <v>549.5</v>
      </c>
      <c r="AF2629" s="16">
        <f t="shared" si="543"/>
        <v>206062.5</v>
      </c>
      <c r="AG2629" s="16">
        <f t="shared" si="544"/>
        <v>157</v>
      </c>
      <c r="AH2629" s="12">
        <f t="shared" si="545"/>
        <v>0</v>
      </c>
      <c r="AI2629" s="16">
        <f t="shared" si="546"/>
        <v>10.99</v>
      </c>
      <c r="AJ2629" s="16">
        <f t="shared" si="547"/>
        <v>37915.5</v>
      </c>
      <c r="AK2629" s="16">
        <f t="shared" si="548"/>
        <v>785</v>
      </c>
      <c r="AL2629" s="16">
        <f t="shared" si="549"/>
        <v>7850</v>
      </c>
      <c r="AM2629" s="16">
        <f t="shared" si="550"/>
        <v>111470</v>
      </c>
      <c r="AN2629" s="16">
        <f t="shared" si="551"/>
        <v>429238</v>
      </c>
      <c r="AO2629" s="12" t="s">
        <v>644</v>
      </c>
      <c r="AP2629" s="16">
        <v>1.57</v>
      </c>
      <c r="AQ2629" s="16" t="s">
        <v>207</v>
      </c>
      <c r="AR2629" s="16" t="s">
        <v>207</v>
      </c>
      <c r="AS2629" s="16" t="s">
        <v>2422</v>
      </c>
      <c r="AT2629" s="16" t="s">
        <v>2418</v>
      </c>
      <c r="AU2629" t="s">
        <v>2384</v>
      </c>
      <c r="AV2629" s="15" t="s">
        <v>2863</v>
      </c>
      <c r="AW2629" s="16" t="s">
        <v>2386</v>
      </c>
      <c r="AX2629" s="16" t="s">
        <v>204</v>
      </c>
      <c r="AY2629" s="16" t="s">
        <v>207</v>
      </c>
      <c r="AZ2629" s="16" t="s">
        <v>207</v>
      </c>
      <c r="BA2629" s="16" t="s">
        <v>207</v>
      </c>
      <c r="BB2629" s="16" t="s">
        <v>207</v>
      </c>
      <c r="BC2629" s="16">
        <v>1.57</v>
      </c>
      <c r="BD2629" s="16">
        <f t="shared" si="552"/>
        <v>5.4950000000000001</v>
      </c>
      <c r="BE2629" s="16">
        <f t="shared" si="553"/>
        <v>2682.7375000000002</v>
      </c>
      <c r="BF2629" s="16">
        <v>0</v>
      </c>
      <c r="BG2629" s="16">
        <f t="shared" si="554"/>
        <v>1884</v>
      </c>
      <c r="BH2629" s="16">
        <f t="shared" si="555"/>
        <v>1004.8000000000001</v>
      </c>
      <c r="BI2629" s="16">
        <f t="shared" si="556"/>
        <v>12.56</v>
      </c>
    </row>
    <row r="2630" spans="1:61" x14ac:dyDescent="0.35">
      <c r="A2630">
        <v>2629</v>
      </c>
      <c r="B2630" t="s">
        <v>360</v>
      </c>
      <c r="C2630" t="s">
        <v>9242</v>
      </c>
      <c r="D2630" s="15" t="s">
        <v>2880</v>
      </c>
      <c r="E2630" s="12" t="s">
        <v>98</v>
      </c>
      <c r="G2630" s="12" t="s">
        <v>362</v>
      </c>
      <c r="H2630" s="12" t="s">
        <v>91</v>
      </c>
      <c r="I2630" s="12" t="s">
        <v>92</v>
      </c>
      <c r="J2630" s="12" t="s">
        <v>2401</v>
      </c>
      <c r="K2630" s="12" t="s">
        <v>5619</v>
      </c>
      <c r="N2630" s="16" t="s">
        <v>206</v>
      </c>
      <c r="O2630" s="16" t="s">
        <v>2861</v>
      </c>
      <c r="P2630" s="12" t="s">
        <v>131</v>
      </c>
      <c r="Q2630" s="16">
        <v>2023</v>
      </c>
      <c r="R2630" s="16">
        <v>0.85</v>
      </c>
      <c r="T2630" s="16">
        <v>0</v>
      </c>
      <c r="U2630" s="16" t="s">
        <v>2862</v>
      </c>
      <c r="V2630" s="12" t="s">
        <v>204</v>
      </c>
      <c r="W2630" s="12" t="s">
        <v>204</v>
      </c>
      <c r="X2630" s="16">
        <v>1</v>
      </c>
      <c r="Y2630" s="16">
        <v>9</v>
      </c>
      <c r="Z2630" s="16">
        <v>0.85</v>
      </c>
      <c r="AA2630" s="16">
        <f t="shared" si="557"/>
        <v>102</v>
      </c>
      <c r="AB2630" s="16" t="s">
        <v>2394</v>
      </c>
      <c r="AC2630" s="16" t="s">
        <v>2416</v>
      </c>
      <c r="AD2630" s="16">
        <f t="shared" si="541"/>
        <v>35700</v>
      </c>
      <c r="AE2630" s="16">
        <f t="shared" si="542"/>
        <v>297.5</v>
      </c>
      <c r="AF2630" s="16">
        <f t="shared" si="543"/>
        <v>111562.5</v>
      </c>
      <c r="AG2630" s="16">
        <f t="shared" si="544"/>
        <v>85</v>
      </c>
      <c r="AH2630" s="12">
        <f t="shared" si="545"/>
        <v>0</v>
      </c>
      <c r="AI2630" s="16">
        <f t="shared" si="546"/>
        <v>5.95</v>
      </c>
      <c r="AJ2630" s="16">
        <f t="shared" si="547"/>
        <v>20527.5</v>
      </c>
      <c r="AK2630" s="16">
        <f t="shared" si="548"/>
        <v>425</v>
      </c>
      <c r="AL2630" s="16">
        <f t="shared" si="549"/>
        <v>4250</v>
      </c>
      <c r="AM2630" s="16">
        <f t="shared" si="550"/>
        <v>60350</v>
      </c>
      <c r="AN2630" s="16">
        <f t="shared" si="551"/>
        <v>232390</v>
      </c>
      <c r="AO2630" s="12" t="s">
        <v>644</v>
      </c>
      <c r="AP2630" s="16">
        <v>0.85</v>
      </c>
      <c r="AQ2630" s="16" t="s">
        <v>207</v>
      </c>
      <c r="AR2630" s="16" t="s">
        <v>207</v>
      </c>
      <c r="AS2630" s="16" t="s">
        <v>2422</v>
      </c>
      <c r="AT2630" s="16" t="s">
        <v>2418</v>
      </c>
      <c r="AU2630" t="s">
        <v>2384</v>
      </c>
      <c r="AV2630" s="15" t="s">
        <v>2384</v>
      </c>
      <c r="AW2630" s="16" t="s">
        <v>2386</v>
      </c>
      <c r="AX2630" s="16" t="s">
        <v>204</v>
      </c>
      <c r="AY2630" s="16" t="s">
        <v>207</v>
      </c>
      <c r="AZ2630" s="16" t="s">
        <v>207</v>
      </c>
      <c r="BA2630" s="16" t="s">
        <v>207</v>
      </c>
      <c r="BB2630" s="16" t="s">
        <v>207</v>
      </c>
      <c r="BC2630" s="16">
        <v>0.85</v>
      </c>
      <c r="BD2630" s="16">
        <f t="shared" si="552"/>
        <v>2.9750000000000001</v>
      </c>
      <c r="BE2630" s="16">
        <f t="shared" si="553"/>
        <v>1452.4375</v>
      </c>
      <c r="BF2630" s="16">
        <v>0</v>
      </c>
      <c r="BG2630" s="16">
        <f t="shared" si="554"/>
        <v>1020</v>
      </c>
      <c r="BH2630" s="16">
        <f t="shared" si="555"/>
        <v>544</v>
      </c>
      <c r="BI2630" s="16">
        <f t="shared" si="556"/>
        <v>6.8</v>
      </c>
    </row>
    <row r="2631" spans="1:61" x14ac:dyDescent="0.35">
      <c r="A2631">
        <v>2630</v>
      </c>
      <c r="B2631" t="s">
        <v>360</v>
      </c>
      <c r="C2631" t="s">
        <v>9243</v>
      </c>
      <c r="D2631" s="15" t="s">
        <v>2881</v>
      </c>
      <c r="E2631" s="12" t="s">
        <v>98</v>
      </c>
      <c r="G2631" s="12" t="s">
        <v>362</v>
      </c>
      <c r="H2631" s="12" t="s">
        <v>91</v>
      </c>
      <c r="I2631" s="12" t="s">
        <v>92</v>
      </c>
      <c r="J2631" s="12" t="s">
        <v>2401</v>
      </c>
      <c r="K2631" s="12" t="s">
        <v>5619</v>
      </c>
      <c r="N2631" s="16" t="s">
        <v>206</v>
      </c>
      <c r="O2631" s="16" t="s">
        <v>2861</v>
      </c>
      <c r="P2631" s="12" t="s">
        <v>131</v>
      </c>
      <c r="Q2631" s="16">
        <v>2023</v>
      </c>
      <c r="R2631" s="16">
        <v>1.0900000000000001</v>
      </c>
      <c r="T2631" s="16">
        <v>0</v>
      </c>
      <c r="U2631" s="16" t="s">
        <v>2862</v>
      </c>
      <c r="V2631" s="12" t="s">
        <v>204</v>
      </c>
      <c r="W2631" s="12" t="s">
        <v>204</v>
      </c>
      <c r="X2631" s="16">
        <v>1</v>
      </c>
      <c r="Y2631" s="16">
        <v>8</v>
      </c>
      <c r="Z2631" s="16">
        <v>1.0900000000000001</v>
      </c>
      <c r="AA2631" s="16">
        <f t="shared" si="557"/>
        <v>130.80000000000001</v>
      </c>
      <c r="AB2631" s="16" t="s">
        <v>2394</v>
      </c>
      <c r="AC2631" s="16" t="s">
        <v>2416</v>
      </c>
      <c r="AD2631" s="16">
        <f t="shared" si="541"/>
        <v>45780.000000000007</v>
      </c>
      <c r="AE2631" s="16">
        <f t="shared" si="542"/>
        <v>381.5</v>
      </c>
      <c r="AF2631" s="16">
        <f t="shared" si="543"/>
        <v>143062.5</v>
      </c>
      <c r="AG2631" s="16">
        <f t="shared" si="544"/>
        <v>109.00000000000001</v>
      </c>
      <c r="AH2631" s="12">
        <f t="shared" si="545"/>
        <v>0</v>
      </c>
      <c r="AI2631" s="16">
        <f t="shared" si="546"/>
        <v>7.6300000000000008</v>
      </c>
      <c r="AJ2631" s="16">
        <f t="shared" si="547"/>
        <v>26323.500000000004</v>
      </c>
      <c r="AK2631" s="16">
        <f t="shared" si="548"/>
        <v>545</v>
      </c>
      <c r="AL2631" s="16">
        <f t="shared" si="549"/>
        <v>5450</v>
      </c>
      <c r="AM2631" s="16">
        <f t="shared" si="550"/>
        <v>77390</v>
      </c>
      <c r="AN2631" s="16">
        <f t="shared" si="551"/>
        <v>298006</v>
      </c>
      <c r="AO2631" s="12" t="s">
        <v>644</v>
      </c>
      <c r="AP2631" s="16">
        <v>1.0900000000000001</v>
      </c>
      <c r="AQ2631" s="16" t="s">
        <v>207</v>
      </c>
      <c r="AR2631" s="16" t="s">
        <v>207</v>
      </c>
      <c r="AS2631" s="16" t="s">
        <v>2422</v>
      </c>
      <c r="AT2631" s="16" t="s">
        <v>2418</v>
      </c>
      <c r="AU2631" t="s">
        <v>2384</v>
      </c>
      <c r="AV2631" s="15" t="s">
        <v>2863</v>
      </c>
      <c r="AW2631" s="16" t="s">
        <v>2386</v>
      </c>
      <c r="AX2631" s="16" t="s">
        <v>204</v>
      </c>
      <c r="AY2631" s="16" t="s">
        <v>207</v>
      </c>
      <c r="AZ2631" s="16" t="s">
        <v>207</v>
      </c>
      <c r="BA2631" s="16" t="s">
        <v>207</v>
      </c>
      <c r="BB2631" s="16" t="s">
        <v>207</v>
      </c>
      <c r="BC2631" s="16">
        <v>1.0900000000000001</v>
      </c>
      <c r="BD2631" s="16">
        <f t="shared" si="552"/>
        <v>3.8150000000000004</v>
      </c>
      <c r="BE2631" s="16">
        <f t="shared" si="553"/>
        <v>1862.5374999999999</v>
      </c>
      <c r="BF2631" s="16">
        <v>0</v>
      </c>
      <c r="BG2631" s="16">
        <f t="shared" si="554"/>
        <v>1308</v>
      </c>
      <c r="BH2631" s="16">
        <f t="shared" si="555"/>
        <v>697.6</v>
      </c>
      <c r="BI2631" s="16">
        <f t="shared" si="556"/>
        <v>8.7200000000000006</v>
      </c>
    </row>
    <row r="2632" spans="1:61" x14ac:dyDescent="0.35">
      <c r="A2632">
        <v>2631</v>
      </c>
      <c r="B2632" t="s">
        <v>360</v>
      </c>
      <c r="C2632" t="s">
        <v>9244</v>
      </c>
      <c r="D2632" s="15" t="s">
        <v>2882</v>
      </c>
      <c r="E2632" s="12" t="s">
        <v>98</v>
      </c>
      <c r="G2632" s="12" t="s">
        <v>362</v>
      </c>
      <c r="H2632" s="12" t="s">
        <v>91</v>
      </c>
      <c r="I2632" s="12" t="s">
        <v>92</v>
      </c>
      <c r="J2632" s="12" t="s">
        <v>2401</v>
      </c>
      <c r="K2632" s="12" t="s">
        <v>5619</v>
      </c>
      <c r="N2632" s="16" t="s">
        <v>206</v>
      </c>
      <c r="O2632" s="16" t="s">
        <v>2861</v>
      </c>
      <c r="P2632" s="12" t="s">
        <v>131</v>
      </c>
      <c r="Q2632" s="16">
        <v>2023</v>
      </c>
      <c r="R2632" s="16">
        <v>0.5</v>
      </c>
      <c r="T2632" s="16">
        <v>0</v>
      </c>
      <c r="U2632" s="16" t="s">
        <v>2862</v>
      </c>
      <c r="V2632" s="12" t="s">
        <v>204</v>
      </c>
      <c r="W2632" s="12" t="s">
        <v>204</v>
      </c>
      <c r="X2632" s="16">
        <v>1</v>
      </c>
      <c r="Y2632" s="16">
        <v>7</v>
      </c>
      <c r="Z2632" s="16">
        <v>0.5</v>
      </c>
      <c r="AA2632" s="16">
        <f t="shared" si="557"/>
        <v>60</v>
      </c>
      <c r="AB2632" s="16" t="s">
        <v>2394</v>
      </c>
      <c r="AC2632" s="16" t="s">
        <v>2416</v>
      </c>
      <c r="AD2632" s="16">
        <f t="shared" si="541"/>
        <v>21000</v>
      </c>
      <c r="AE2632" s="16">
        <f t="shared" si="542"/>
        <v>175</v>
      </c>
      <c r="AF2632" s="16">
        <f t="shared" si="543"/>
        <v>65625</v>
      </c>
      <c r="AG2632" s="16">
        <f t="shared" si="544"/>
        <v>50</v>
      </c>
      <c r="AH2632" s="12">
        <f t="shared" si="545"/>
        <v>0</v>
      </c>
      <c r="AI2632" s="16">
        <f t="shared" si="546"/>
        <v>3.5</v>
      </c>
      <c r="AJ2632" s="16">
        <f t="shared" si="547"/>
        <v>12075</v>
      </c>
      <c r="AK2632" s="16">
        <f t="shared" si="548"/>
        <v>250</v>
      </c>
      <c r="AL2632" s="16">
        <f t="shared" si="549"/>
        <v>2500</v>
      </c>
      <c r="AM2632" s="16">
        <f t="shared" si="550"/>
        <v>35500</v>
      </c>
      <c r="AN2632" s="16">
        <f t="shared" si="551"/>
        <v>136700</v>
      </c>
      <c r="AO2632" s="12" t="s">
        <v>644</v>
      </c>
      <c r="AP2632" s="16">
        <v>0.5</v>
      </c>
      <c r="AQ2632" s="16" t="s">
        <v>207</v>
      </c>
      <c r="AR2632" s="16" t="s">
        <v>207</v>
      </c>
      <c r="AS2632" s="16" t="s">
        <v>2422</v>
      </c>
      <c r="AT2632" s="16" t="s">
        <v>2418</v>
      </c>
      <c r="AU2632" t="s">
        <v>2384</v>
      </c>
      <c r="AV2632" s="15" t="s">
        <v>2384</v>
      </c>
      <c r="AW2632" s="16" t="s">
        <v>2386</v>
      </c>
      <c r="AX2632" s="16" t="s">
        <v>204</v>
      </c>
      <c r="AY2632" s="16" t="s">
        <v>207</v>
      </c>
      <c r="AZ2632" s="16" t="s">
        <v>207</v>
      </c>
      <c r="BA2632" s="16" t="s">
        <v>207</v>
      </c>
      <c r="BB2632" s="16" t="s">
        <v>207</v>
      </c>
      <c r="BC2632" s="16">
        <v>0.5</v>
      </c>
      <c r="BD2632" s="16">
        <f t="shared" si="552"/>
        <v>1.75</v>
      </c>
      <c r="BE2632" s="16">
        <f t="shared" si="553"/>
        <v>854.375</v>
      </c>
      <c r="BF2632" s="16">
        <v>0</v>
      </c>
      <c r="BG2632" s="16">
        <f t="shared" si="554"/>
        <v>600</v>
      </c>
      <c r="BH2632" s="16">
        <f t="shared" si="555"/>
        <v>320</v>
      </c>
      <c r="BI2632" s="16">
        <f t="shared" si="556"/>
        <v>4</v>
      </c>
    </row>
    <row r="2633" spans="1:61" x14ac:dyDescent="0.35">
      <c r="A2633">
        <v>2632</v>
      </c>
      <c r="B2633" t="s">
        <v>360</v>
      </c>
      <c r="C2633" t="s">
        <v>9245</v>
      </c>
      <c r="D2633" s="15" t="s">
        <v>2883</v>
      </c>
      <c r="E2633" s="12" t="s">
        <v>98</v>
      </c>
      <c r="G2633" s="12" t="s">
        <v>362</v>
      </c>
      <c r="H2633" s="12" t="s">
        <v>91</v>
      </c>
      <c r="I2633" s="12" t="s">
        <v>92</v>
      </c>
      <c r="J2633" s="12" t="s">
        <v>2401</v>
      </c>
      <c r="K2633" s="12" t="s">
        <v>5619</v>
      </c>
      <c r="N2633" s="16" t="s">
        <v>206</v>
      </c>
      <c r="O2633" s="16" t="s">
        <v>2861</v>
      </c>
      <c r="P2633" s="12" t="s">
        <v>131</v>
      </c>
      <c r="Q2633" s="16">
        <v>2023</v>
      </c>
      <c r="R2633" s="16">
        <v>0.6</v>
      </c>
      <c r="T2633" s="16">
        <v>0</v>
      </c>
      <c r="U2633" s="16" t="s">
        <v>2862</v>
      </c>
      <c r="V2633" s="12" t="s">
        <v>204</v>
      </c>
      <c r="W2633" s="12" t="s">
        <v>204</v>
      </c>
      <c r="X2633" s="16">
        <v>1</v>
      </c>
      <c r="Y2633" s="16">
        <v>6</v>
      </c>
      <c r="Z2633" s="16">
        <v>0.6</v>
      </c>
      <c r="AA2633" s="16">
        <f t="shared" si="557"/>
        <v>72</v>
      </c>
      <c r="AB2633" s="16" t="s">
        <v>2394</v>
      </c>
      <c r="AC2633" s="16" t="s">
        <v>2416</v>
      </c>
      <c r="AD2633" s="16">
        <f t="shared" si="541"/>
        <v>25200</v>
      </c>
      <c r="AE2633" s="16">
        <f t="shared" si="542"/>
        <v>210</v>
      </c>
      <c r="AF2633" s="16">
        <f t="shared" si="543"/>
        <v>78750</v>
      </c>
      <c r="AG2633" s="16">
        <f t="shared" si="544"/>
        <v>60</v>
      </c>
      <c r="AH2633" s="12">
        <f t="shared" si="545"/>
        <v>0</v>
      </c>
      <c r="AI2633" s="16">
        <f t="shared" si="546"/>
        <v>4.2</v>
      </c>
      <c r="AJ2633" s="16">
        <f t="shared" si="547"/>
        <v>14490</v>
      </c>
      <c r="AK2633" s="16">
        <f t="shared" si="548"/>
        <v>300</v>
      </c>
      <c r="AL2633" s="16">
        <f t="shared" si="549"/>
        <v>3000</v>
      </c>
      <c r="AM2633" s="16">
        <f t="shared" si="550"/>
        <v>42600</v>
      </c>
      <c r="AN2633" s="16">
        <f t="shared" si="551"/>
        <v>164040</v>
      </c>
      <c r="AO2633" s="12" t="s">
        <v>644</v>
      </c>
      <c r="AP2633" s="16">
        <v>0.6</v>
      </c>
      <c r="AQ2633" s="16" t="s">
        <v>207</v>
      </c>
      <c r="AR2633" s="16" t="s">
        <v>207</v>
      </c>
      <c r="AS2633" s="16" t="s">
        <v>2422</v>
      </c>
      <c r="AT2633" s="16" t="s">
        <v>2418</v>
      </c>
      <c r="AU2633" t="s">
        <v>2384</v>
      </c>
      <c r="AV2633" s="15" t="s">
        <v>2863</v>
      </c>
      <c r="AW2633" s="16" t="s">
        <v>2386</v>
      </c>
      <c r="AX2633" s="16" t="s">
        <v>204</v>
      </c>
      <c r="AY2633" s="16" t="s">
        <v>207</v>
      </c>
      <c r="AZ2633" s="16" t="s">
        <v>207</v>
      </c>
      <c r="BA2633" s="16" t="s">
        <v>207</v>
      </c>
      <c r="BB2633" s="16" t="s">
        <v>207</v>
      </c>
      <c r="BC2633" s="16">
        <v>0.6</v>
      </c>
      <c r="BD2633" s="16">
        <f t="shared" si="552"/>
        <v>2.1</v>
      </c>
      <c r="BE2633" s="16">
        <f t="shared" si="553"/>
        <v>1025.25</v>
      </c>
      <c r="BF2633" s="16">
        <v>0</v>
      </c>
      <c r="BG2633" s="16">
        <f t="shared" si="554"/>
        <v>720</v>
      </c>
      <c r="BH2633" s="16">
        <f t="shared" si="555"/>
        <v>384</v>
      </c>
      <c r="BI2633" s="16">
        <f t="shared" si="556"/>
        <v>4.8</v>
      </c>
    </row>
    <row r="2634" spans="1:61" x14ac:dyDescent="0.35">
      <c r="A2634">
        <v>2633</v>
      </c>
      <c r="B2634" t="s">
        <v>360</v>
      </c>
      <c r="C2634" t="s">
        <v>9246</v>
      </c>
      <c r="D2634" s="15" t="s">
        <v>2884</v>
      </c>
      <c r="E2634" s="12" t="s">
        <v>98</v>
      </c>
      <c r="G2634" s="12" t="s">
        <v>362</v>
      </c>
      <c r="H2634" s="12" t="s">
        <v>91</v>
      </c>
      <c r="I2634" s="12" t="s">
        <v>92</v>
      </c>
      <c r="J2634" s="12" t="s">
        <v>2401</v>
      </c>
      <c r="K2634" s="12" t="s">
        <v>5619</v>
      </c>
      <c r="N2634" s="16" t="s">
        <v>206</v>
      </c>
      <c r="O2634" s="16" t="s">
        <v>2861</v>
      </c>
      <c r="P2634" s="12" t="s">
        <v>131</v>
      </c>
      <c r="Q2634" s="16">
        <v>2023</v>
      </c>
      <c r="R2634" s="16">
        <v>0.93</v>
      </c>
      <c r="T2634" s="16">
        <v>0</v>
      </c>
      <c r="U2634" s="16" t="s">
        <v>2862</v>
      </c>
      <c r="V2634" s="12" t="s">
        <v>204</v>
      </c>
      <c r="W2634" s="12" t="s">
        <v>204</v>
      </c>
      <c r="X2634" s="16">
        <v>1</v>
      </c>
      <c r="Y2634" s="16">
        <v>10</v>
      </c>
      <c r="Z2634" s="16">
        <v>0.93</v>
      </c>
      <c r="AA2634" s="16">
        <f t="shared" si="557"/>
        <v>111.60000000000001</v>
      </c>
      <c r="AB2634" s="16" t="s">
        <v>2394</v>
      </c>
      <c r="AC2634" s="16" t="s">
        <v>2416</v>
      </c>
      <c r="AD2634" s="16">
        <f t="shared" si="541"/>
        <v>39060</v>
      </c>
      <c r="AE2634" s="16">
        <f t="shared" si="542"/>
        <v>325.5</v>
      </c>
      <c r="AF2634" s="16">
        <f t="shared" si="543"/>
        <v>122062.5</v>
      </c>
      <c r="AG2634" s="16">
        <f t="shared" si="544"/>
        <v>93</v>
      </c>
      <c r="AH2634" s="12">
        <f t="shared" si="545"/>
        <v>0</v>
      </c>
      <c r="AI2634" s="16">
        <f t="shared" si="546"/>
        <v>6.5100000000000007</v>
      </c>
      <c r="AJ2634" s="16">
        <f t="shared" si="547"/>
        <v>22459.500000000004</v>
      </c>
      <c r="AK2634" s="16">
        <f t="shared" si="548"/>
        <v>465</v>
      </c>
      <c r="AL2634" s="16">
        <f t="shared" si="549"/>
        <v>4650</v>
      </c>
      <c r="AM2634" s="16">
        <f t="shared" si="550"/>
        <v>66030</v>
      </c>
      <c r="AN2634" s="16">
        <f t="shared" si="551"/>
        <v>254262</v>
      </c>
      <c r="AO2634" s="12" t="s">
        <v>644</v>
      </c>
      <c r="AP2634" s="16">
        <v>0.93</v>
      </c>
      <c r="AQ2634" s="16" t="s">
        <v>207</v>
      </c>
      <c r="AR2634" s="16" t="s">
        <v>207</v>
      </c>
      <c r="AS2634" s="16" t="s">
        <v>2422</v>
      </c>
      <c r="AT2634" s="16" t="s">
        <v>2418</v>
      </c>
      <c r="AU2634" t="s">
        <v>2384</v>
      </c>
      <c r="AV2634" s="15" t="s">
        <v>2384</v>
      </c>
      <c r="AW2634" s="16" t="s">
        <v>2386</v>
      </c>
      <c r="AX2634" s="16" t="s">
        <v>204</v>
      </c>
      <c r="AY2634" s="16" t="s">
        <v>207</v>
      </c>
      <c r="AZ2634" s="16" t="s">
        <v>207</v>
      </c>
      <c r="BA2634" s="16" t="s">
        <v>207</v>
      </c>
      <c r="BB2634" s="16" t="s">
        <v>207</v>
      </c>
      <c r="BC2634" s="16">
        <v>0.93</v>
      </c>
      <c r="BD2634" s="16">
        <f t="shared" si="552"/>
        <v>3.2550000000000003</v>
      </c>
      <c r="BE2634" s="16">
        <f t="shared" si="553"/>
        <v>1589.1375</v>
      </c>
      <c r="BF2634" s="16">
        <v>0</v>
      </c>
      <c r="BG2634" s="16">
        <f t="shared" si="554"/>
        <v>1116</v>
      </c>
      <c r="BH2634" s="16">
        <f t="shared" si="555"/>
        <v>595.20000000000005</v>
      </c>
      <c r="BI2634" s="16">
        <f t="shared" si="556"/>
        <v>7.44</v>
      </c>
    </row>
    <row r="2635" spans="1:61" x14ac:dyDescent="0.35">
      <c r="A2635">
        <v>2634</v>
      </c>
      <c r="B2635" t="s">
        <v>360</v>
      </c>
      <c r="C2635" t="s">
        <v>9247</v>
      </c>
      <c r="D2635" s="15" t="s">
        <v>2885</v>
      </c>
      <c r="E2635" s="12" t="s">
        <v>98</v>
      </c>
      <c r="G2635" s="12" t="s">
        <v>362</v>
      </c>
      <c r="H2635" s="12" t="s">
        <v>91</v>
      </c>
      <c r="I2635" s="12" t="s">
        <v>92</v>
      </c>
      <c r="J2635" s="12" t="s">
        <v>2401</v>
      </c>
      <c r="K2635" s="12" t="s">
        <v>5619</v>
      </c>
      <c r="N2635" s="16" t="s">
        <v>206</v>
      </c>
      <c r="O2635" s="16" t="s">
        <v>2861</v>
      </c>
      <c r="P2635" s="12" t="s">
        <v>131</v>
      </c>
      <c r="Q2635" s="16">
        <v>2023</v>
      </c>
      <c r="R2635" s="16">
        <v>0.54</v>
      </c>
      <c r="T2635" s="16">
        <v>0</v>
      </c>
      <c r="U2635" s="16" t="s">
        <v>2862</v>
      </c>
      <c r="V2635" s="12" t="s">
        <v>204</v>
      </c>
      <c r="W2635" s="12" t="s">
        <v>204</v>
      </c>
      <c r="X2635" s="16">
        <v>1</v>
      </c>
      <c r="Y2635" s="16">
        <v>7</v>
      </c>
      <c r="Z2635" s="16">
        <v>0.54</v>
      </c>
      <c r="AA2635" s="16">
        <f t="shared" si="557"/>
        <v>64.800000000000011</v>
      </c>
      <c r="AB2635" s="16" t="s">
        <v>2394</v>
      </c>
      <c r="AC2635" s="16" t="s">
        <v>2416</v>
      </c>
      <c r="AD2635" s="16">
        <f t="shared" si="541"/>
        <v>22680.000000000004</v>
      </c>
      <c r="AE2635" s="16">
        <f t="shared" si="542"/>
        <v>189</v>
      </c>
      <c r="AF2635" s="16">
        <f t="shared" si="543"/>
        <v>70875</v>
      </c>
      <c r="AG2635" s="16">
        <f t="shared" si="544"/>
        <v>54</v>
      </c>
      <c r="AH2635" s="12">
        <f t="shared" si="545"/>
        <v>0</v>
      </c>
      <c r="AI2635" s="16">
        <f t="shared" si="546"/>
        <v>3.7800000000000002</v>
      </c>
      <c r="AJ2635" s="16">
        <f t="shared" si="547"/>
        <v>13041</v>
      </c>
      <c r="AK2635" s="16">
        <f t="shared" si="548"/>
        <v>270</v>
      </c>
      <c r="AL2635" s="16">
        <f t="shared" si="549"/>
        <v>2700</v>
      </c>
      <c r="AM2635" s="16">
        <f t="shared" si="550"/>
        <v>38340</v>
      </c>
      <c r="AN2635" s="16">
        <f t="shared" si="551"/>
        <v>147636</v>
      </c>
      <c r="AO2635" s="12" t="s">
        <v>644</v>
      </c>
      <c r="AP2635" s="16">
        <v>0.54</v>
      </c>
      <c r="AQ2635" s="16" t="s">
        <v>207</v>
      </c>
      <c r="AR2635" s="16" t="s">
        <v>207</v>
      </c>
      <c r="AS2635" s="16" t="s">
        <v>2422</v>
      </c>
      <c r="AT2635" s="16" t="s">
        <v>2418</v>
      </c>
      <c r="AU2635" t="s">
        <v>2384</v>
      </c>
      <c r="AV2635" s="15" t="s">
        <v>2863</v>
      </c>
      <c r="AW2635" s="16" t="s">
        <v>2386</v>
      </c>
      <c r="AX2635" s="16" t="s">
        <v>204</v>
      </c>
      <c r="AY2635" s="16" t="s">
        <v>207</v>
      </c>
      <c r="AZ2635" s="16" t="s">
        <v>207</v>
      </c>
      <c r="BA2635" s="16" t="s">
        <v>207</v>
      </c>
      <c r="BB2635" s="16" t="s">
        <v>207</v>
      </c>
      <c r="BC2635" s="16">
        <v>0.54</v>
      </c>
      <c r="BD2635" s="16">
        <f t="shared" si="552"/>
        <v>1.8900000000000001</v>
      </c>
      <c r="BE2635" s="16">
        <f t="shared" si="553"/>
        <v>922.72500000000002</v>
      </c>
      <c r="BF2635" s="16">
        <v>0</v>
      </c>
      <c r="BG2635" s="16">
        <f t="shared" si="554"/>
        <v>648</v>
      </c>
      <c r="BH2635" s="16">
        <f t="shared" si="555"/>
        <v>345.6</v>
      </c>
      <c r="BI2635" s="16">
        <f t="shared" si="556"/>
        <v>4.32</v>
      </c>
    </row>
    <row r="2636" spans="1:61" x14ac:dyDescent="0.35">
      <c r="A2636">
        <v>2635</v>
      </c>
      <c r="B2636" t="s">
        <v>360</v>
      </c>
      <c r="C2636" t="s">
        <v>9248</v>
      </c>
      <c r="D2636" s="15" t="s">
        <v>2886</v>
      </c>
      <c r="E2636" s="12" t="s">
        <v>98</v>
      </c>
      <c r="G2636" s="12" t="s">
        <v>362</v>
      </c>
      <c r="H2636" s="12" t="s">
        <v>91</v>
      </c>
      <c r="I2636" s="12" t="s">
        <v>92</v>
      </c>
      <c r="J2636" s="12" t="s">
        <v>2401</v>
      </c>
      <c r="K2636" s="12" t="s">
        <v>5619</v>
      </c>
      <c r="N2636" s="16" t="s">
        <v>206</v>
      </c>
      <c r="O2636" s="16" t="s">
        <v>2861</v>
      </c>
      <c r="P2636" s="12" t="s">
        <v>131</v>
      </c>
      <c r="Q2636" s="16">
        <v>2023</v>
      </c>
      <c r="R2636" s="16">
        <v>0.5</v>
      </c>
      <c r="T2636" s="16">
        <v>0</v>
      </c>
      <c r="U2636" s="16" t="s">
        <v>2862</v>
      </c>
      <c r="V2636" s="12" t="s">
        <v>204</v>
      </c>
      <c r="W2636" s="12" t="s">
        <v>204</v>
      </c>
      <c r="X2636" s="16">
        <v>1</v>
      </c>
      <c r="Y2636" s="16">
        <v>9</v>
      </c>
      <c r="Z2636" s="16">
        <v>0.5</v>
      </c>
      <c r="AA2636" s="16">
        <f t="shared" si="557"/>
        <v>60</v>
      </c>
      <c r="AB2636" s="16" t="s">
        <v>2394</v>
      </c>
      <c r="AC2636" s="16" t="s">
        <v>2416</v>
      </c>
      <c r="AD2636" s="16">
        <f t="shared" si="541"/>
        <v>21000</v>
      </c>
      <c r="AE2636" s="16">
        <f t="shared" si="542"/>
        <v>175</v>
      </c>
      <c r="AF2636" s="16">
        <f t="shared" si="543"/>
        <v>65625</v>
      </c>
      <c r="AG2636" s="16">
        <f t="shared" si="544"/>
        <v>50</v>
      </c>
      <c r="AH2636" s="12">
        <f t="shared" si="545"/>
        <v>0</v>
      </c>
      <c r="AI2636" s="16">
        <f t="shared" si="546"/>
        <v>3.5</v>
      </c>
      <c r="AJ2636" s="16">
        <f t="shared" si="547"/>
        <v>12075</v>
      </c>
      <c r="AK2636" s="16">
        <f t="shared" si="548"/>
        <v>250</v>
      </c>
      <c r="AL2636" s="16">
        <f t="shared" si="549"/>
        <v>2500</v>
      </c>
      <c r="AM2636" s="16">
        <f t="shared" si="550"/>
        <v>35500</v>
      </c>
      <c r="AN2636" s="16">
        <f t="shared" si="551"/>
        <v>136700</v>
      </c>
      <c r="AO2636" s="12" t="s">
        <v>644</v>
      </c>
      <c r="AP2636" s="16">
        <v>0.5</v>
      </c>
      <c r="AQ2636" s="16" t="s">
        <v>207</v>
      </c>
      <c r="AR2636" s="16" t="s">
        <v>207</v>
      </c>
      <c r="AS2636" s="16" t="s">
        <v>2422</v>
      </c>
      <c r="AT2636" s="16" t="s">
        <v>2418</v>
      </c>
      <c r="AU2636" t="s">
        <v>2384</v>
      </c>
      <c r="AV2636" s="15" t="s">
        <v>2384</v>
      </c>
      <c r="AW2636" s="16" t="s">
        <v>2386</v>
      </c>
      <c r="AX2636" s="16" t="s">
        <v>204</v>
      </c>
      <c r="AY2636" s="16" t="s">
        <v>207</v>
      </c>
      <c r="AZ2636" s="16" t="s">
        <v>207</v>
      </c>
      <c r="BA2636" s="16" t="s">
        <v>207</v>
      </c>
      <c r="BB2636" s="16" t="s">
        <v>207</v>
      </c>
      <c r="BC2636" s="16">
        <v>0.5</v>
      </c>
      <c r="BD2636" s="16">
        <f t="shared" si="552"/>
        <v>1.75</v>
      </c>
      <c r="BE2636" s="16">
        <f t="shared" si="553"/>
        <v>854.375</v>
      </c>
      <c r="BF2636" s="16">
        <v>0</v>
      </c>
      <c r="BG2636" s="16">
        <f t="shared" si="554"/>
        <v>600</v>
      </c>
      <c r="BH2636" s="16">
        <f t="shared" si="555"/>
        <v>320</v>
      </c>
      <c r="BI2636" s="16">
        <f t="shared" si="556"/>
        <v>4</v>
      </c>
    </row>
    <row r="2637" spans="1:61" x14ac:dyDescent="0.35">
      <c r="A2637">
        <v>2636</v>
      </c>
      <c r="B2637" t="s">
        <v>360</v>
      </c>
      <c r="C2637" t="s">
        <v>9249</v>
      </c>
      <c r="D2637" s="15" t="s">
        <v>2887</v>
      </c>
      <c r="E2637" s="12" t="s">
        <v>98</v>
      </c>
      <c r="G2637" s="12" t="s">
        <v>362</v>
      </c>
      <c r="H2637" s="12" t="s">
        <v>91</v>
      </c>
      <c r="I2637" s="12" t="s">
        <v>92</v>
      </c>
      <c r="J2637" s="12" t="s">
        <v>2401</v>
      </c>
      <c r="K2637" s="12" t="s">
        <v>5619</v>
      </c>
      <c r="N2637" s="16" t="s">
        <v>206</v>
      </c>
      <c r="O2637" s="16" t="s">
        <v>2861</v>
      </c>
      <c r="P2637" s="12" t="s">
        <v>131</v>
      </c>
      <c r="Q2637" s="16">
        <v>2023</v>
      </c>
      <c r="R2637" s="16">
        <v>1.03</v>
      </c>
      <c r="T2637" s="16">
        <v>0</v>
      </c>
      <c r="U2637" s="16" t="s">
        <v>2862</v>
      </c>
      <c r="V2637" s="12" t="s">
        <v>204</v>
      </c>
      <c r="W2637" s="12" t="s">
        <v>204</v>
      </c>
      <c r="X2637" s="16">
        <v>1</v>
      </c>
      <c r="Y2637" s="16">
        <v>7</v>
      </c>
      <c r="Z2637" s="16">
        <v>1.03</v>
      </c>
      <c r="AA2637" s="16">
        <f t="shared" si="557"/>
        <v>123.60000000000001</v>
      </c>
      <c r="AB2637" s="16" t="s">
        <v>2394</v>
      </c>
      <c r="AC2637" s="16" t="s">
        <v>2416</v>
      </c>
      <c r="AD2637" s="16">
        <f t="shared" si="541"/>
        <v>43260</v>
      </c>
      <c r="AE2637" s="16">
        <f t="shared" si="542"/>
        <v>360.5</v>
      </c>
      <c r="AF2637" s="16">
        <f t="shared" si="543"/>
        <v>135187.5</v>
      </c>
      <c r="AG2637" s="16">
        <f t="shared" si="544"/>
        <v>103</v>
      </c>
      <c r="AH2637" s="12">
        <f t="shared" si="545"/>
        <v>0</v>
      </c>
      <c r="AI2637" s="16">
        <f t="shared" si="546"/>
        <v>7.21</v>
      </c>
      <c r="AJ2637" s="16">
        <f t="shared" si="547"/>
        <v>24874.5</v>
      </c>
      <c r="AK2637" s="16">
        <f t="shared" si="548"/>
        <v>515</v>
      </c>
      <c r="AL2637" s="16">
        <f t="shared" si="549"/>
        <v>5150</v>
      </c>
      <c r="AM2637" s="16">
        <f t="shared" si="550"/>
        <v>73130</v>
      </c>
      <c r="AN2637" s="16">
        <f t="shared" si="551"/>
        <v>281602</v>
      </c>
      <c r="AO2637" s="12" t="s">
        <v>644</v>
      </c>
      <c r="AP2637" s="16">
        <v>1.03</v>
      </c>
      <c r="AQ2637" s="16" t="s">
        <v>207</v>
      </c>
      <c r="AR2637" s="16" t="s">
        <v>207</v>
      </c>
      <c r="AS2637" s="16" t="s">
        <v>2422</v>
      </c>
      <c r="AT2637" s="16" t="s">
        <v>2418</v>
      </c>
      <c r="AU2637" t="s">
        <v>2384</v>
      </c>
      <c r="AV2637" s="15" t="s">
        <v>2863</v>
      </c>
      <c r="AW2637" s="16" t="s">
        <v>2386</v>
      </c>
      <c r="AX2637" s="16" t="s">
        <v>204</v>
      </c>
      <c r="AY2637" s="16" t="s">
        <v>207</v>
      </c>
      <c r="AZ2637" s="16" t="s">
        <v>207</v>
      </c>
      <c r="BA2637" s="16" t="s">
        <v>207</v>
      </c>
      <c r="BB2637" s="16" t="s">
        <v>207</v>
      </c>
      <c r="BC2637" s="16">
        <v>1.03</v>
      </c>
      <c r="BD2637" s="16">
        <f t="shared" si="552"/>
        <v>3.605</v>
      </c>
      <c r="BE2637" s="16">
        <f t="shared" si="553"/>
        <v>1760.0125</v>
      </c>
      <c r="BF2637" s="16">
        <v>0</v>
      </c>
      <c r="BG2637" s="16">
        <f t="shared" si="554"/>
        <v>1236</v>
      </c>
      <c r="BH2637" s="16">
        <f t="shared" si="555"/>
        <v>659.2</v>
      </c>
      <c r="BI2637" s="16">
        <f t="shared" si="556"/>
        <v>8.24</v>
      </c>
    </row>
    <row r="2638" spans="1:61" x14ac:dyDescent="0.35">
      <c r="A2638">
        <v>2637</v>
      </c>
      <c r="B2638" t="s">
        <v>360</v>
      </c>
      <c r="C2638" t="s">
        <v>9250</v>
      </c>
      <c r="D2638" s="15" t="s">
        <v>2888</v>
      </c>
      <c r="E2638" s="12" t="s">
        <v>98</v>
      </c>
      <c r="G2638" s="12" t="s">
        <v>362</v>
      </c>
      <c r="H2638" s="12" t="s">
        <v>91</v>
      </c>
      <c r="I2638" s="12" t="s">
        <v>92</v>
      </c>
      <c r="J2638" s="12" t="s">
        <v>2401</v>
      </c>
      <c r="K2638" s="12" t="s">
        <v>5619</v>
      </c>
      <c r="N2638" s="16" t="s">
        <v>206</v>
      </c>
      <c r="O2638" s="16" t="s">
        <v>2861</v>
      </c>
      <c r="P2638" s="12" t="s">
        <v>131</v>
      </c>
      <c r="Q2638" s="16">
        <v>2023</v>
      </c>
      <c r="R2638" s="16">
        <v>0.83</v>
      </c>
      <c r="T2638" s="16">
        <v>0</v>
      </c>
      <c r="U2638" s="16" t="s">
        <v>2862</v>
      </c>
      <c r="V2638" s="12" t="s">
        <v>204</v>
      </c>
      <c r="W2638" s="12" t="s">
        <v>204</v>
      </c>
      <c r="X2638" s="16">
        <v>1</v>
      </c>
      <c r="Y2638" s="16">
        <v>11</v>
      </c>
      <c r="Z2638" s="16">
        <v>0.83</v>
      </c>
      <c r="AA2638" s="16">
        <f t="shared" si="557"/>
        <v>99.6</v>
      </c>
      <c r="AB2638" s="16" t="s">
        <v>2394</v>
      </c>
      <c r="AC2638" s="16" t="s">
        <v>2416</v>
      </c>
      <c r="AD2638" s="16">
        <f t="shared" si="541"/>
        <v>34860</v>
      </c>
      <c r="AE2638" s="16">
        <f t="shared" si="542"/>
        <v>290.5</v>
      </c>
      <c r="AF2638" s="16">
        <f t="shared" si="543"/>
        <v>108937.5</v>
      </c>
      <c r="AG2638" s="16">
        <f t="shared" si="544"/>
        <v>83</v>
      </c>
      <c r="AH2638" s="12">
        <f t="shared" si="545"/>
        <v>0</v>
      </c>
      <c r="AI2638" s="16">
        <f t="shared" si="546"/>
        <v>5.81</v>
      </c>
      <c r="AJ2638" s="16">
        <f t="shared" si="547"/>
        <v>20044.5</v>
      </c>
      <c r="AK2638" s="16">
        <f t="shared" si="548"/>
        <v>415</v>
      </c>
      <c r="AL2638" s="16">
        <f t="shared" si="549"/>
        <v>4150</v>
      </c>
      <c r="AM2638" s="16">
        <f t="shared" si="550"/>
        <v>58930</v>
      </c>
      <c r="AN2638" s="16">
        <f t="shared" si="551"/>
        <v>226922</v>
      </c>
      <c r="AO2638" s="12" t="s">
        <v>644</v>
      </c>
      <c r="AP2638" s="16">
        <v>0.83</v>
      </c>
      <c r="AQ2638" s="16" t="s">
        <v>207</v>
      </c>
      <c r="AR2638" s="16" t="s">
        <v>207</v>
      </c>
      <c r="AS2638" s="16" t="s">
        <v>2422</v>
      </c>
      <c r="AT2638" s="16" t="s">
        <v>2418</v>
      </c>
      <c r="AU2638" t="s">
        <v>2384</v>
      </c>
      <c r="AV2638" s="15" t="s">
        <v>2384</v>
      </c>
      <c r="AW2638" s="16" t="s">
        <v>2386</v>
      </c>
      <c r="AX2638" s="16" t="s">
        <v>204</v>
      </c>
      <c r="AY2638" s="16" t="s">
        <v>207</v>
      </c>
      <c r="AZ2638" s="16" t="s">
        <v>207</v>
      </c>
      <c r="BA2638" s="16" t="s">
        <v>207</v>
      </c>
      <c r="BB2638" s="16" t="s">
        <v>207</v>
      </c>
      <c r="BC2638" s="16">
        <v>0.83</v>
      </c>
      <c r="BD2638" s="16">
        <f t="shared" si="552"/>
        <v>2.9049999999999998</v>
      </c>
      <c r="BE2638" s="16">
        <f t="shared" si="553"/>
        <v>1418.2625</v>
      </c>
      <c r="BF2638" s="16">
        <v>0</v>
      </c>
      <c r="BG2638" s="16">
        <f t="shared" si="554"/>
        <v>996</v>
      </c>
      <c r="BH2638" s="16">
        <f t="shared" si="555"/>
        <v>531.19999999999993</v>
      </c>
      <c r="BI2638" s="16">
        <f t="shared" si="556"/>
        <v>6.6399999999999988</v>
      </c>
    </row>
    <row r="2639" spans="1:61" x14ac:dyDescent="0.35">
      <c r="A2639">
        <v>2638</v>
      </c>
      <c r="B2639" t="s">
        <v>360</v>
      </c>
      <c r="C2639" t="s">
        <v>9251</v>
      </c>
      <c r="D2639" s="15" t="s">
        <v>2889</v>
      </c>
      <c r="E2639" s="12" t="s">
        <v>98</v>
      </c>
      <c r="G2639" s="12" t="s">
        <v>362</v>
      </c>
      <c r="H2639" s="12" t="s">
        <v>91</v>
      </c>
      <c r="I2639" s="12" t="s">
        <v>92</v>
      </c>
      <c r="J2639" s="12" t="s">
        <v>2401</v>
      </c>
      <c r="K2639" s="12" t="s">
        <v>5619</v>
      </c>
      <c r="N2639" s="16" t="s">
        <v>206</v>
      </c>
      <c r="O2639" s="16" t="s">
        <v>2861</v>
      </c>
      <c r="P2639" s="12" t="s">
        <v>131</v>
      </c>
      <c r="Q2639" s="16">
        <v>2023</v>
      </c>
      <c r="R2639" s="16">
        <v>0.82</v>
      </c>
      <c r="T2639" s="16">
        <v>0</v>
      </c>
      <c r="U2639" s="16" t="s">
        <v>2862</v>
      </c>
      <c r="V2639" s="12" t="s">
        <v>204</v>
      </c>
      <c r="W2639" s="12" t="s">
        <v>204</v>
      </c>
      <c r="X2639" s="16">
        <v>1</v>
      </c>
      <c r="Y2639" s="16">
        <v>10</v>
      </c>
      <c r="Z2639" s="16">
        <v>0.82</v>
      </c>
      <c r="AA2639" s="16">
        <f t="shared" si="557"/>
        <v>98.399999999999991</v>
      </c>
      <c r="AB2639" s="16" t="s">
        <v>2394</v>
      </c>
      <c r="AC2639" s="16" t="s">
        <v>2416</v>
      </c>
      <c r="AD2639" s="16">
        <f t="shared" si="541"/>
        <v>34440</v>
      </c>
      <c r="AE2639" s="16">
        <f t="shared" si="542"/>
        <v>287</v>
      </c>
      <c r="AF2639" s="16">
        <f t="shared" si="543"/>
        <v>107625</v>
      </c>
      <c r="AG2639" s="16">
        <f t="shared" si="544"/>
        <v>82</v>
      </c>
      <c r="AH2639" s="12">
        <f t="shared" si="545"/>
        <v>0</v>
      </c>
      <c r="AI2639" s="16">
        <f t="shared" si="546"/>
        <v>5.7399999999999993</v>
      </c>
      <c r="AJ2639" s="16">
        <f t="shared" si="547"/>
        <v>19802.999999999996</v>
      </c>
      <c r="AK2639" s="16">
        <f t="shared" si="548"/>
        <v>410</v>
      </c>
      <c r="AL2639" s="16">
        <f t="shared" si="549"/>
        <v>4100</v>
      </c>
      <c r="AM2639" s="16">
        <f t="shared" si="550"/>
        <v>58220</v>
      </c>
      <c r="AN2639" s="16">
        <f t="shared" si="551"/>
        <v>224188</v>
      </c>
      <c r="AO2639" s="12" t="s">
        <v>644</v>
      </c>
      <c r="AP2639" s="16">
        <v>0.82</v>
      </c>
      <c r="AQ2639" s="16" t="s">
        <v>207</v>
      </c>
      <c r="AR2639" s="16" t="s">
        <v>207</v>
      </c>
      <c r="AS2639" s="16" t="s">
        <v>2422</v>
      </c>
      <c r="AT2639" s="16" t="s">
        <v>2418</v>
      </c>
      <c r="AU2639" t="s">
        <v>2384</v>
      </c>
      <c r="AV2639" s="15" t="s">
        <v>2863</v>
      </c>
      <c r="AW2639" s="16" t="s">
        <v>2386</v>
      </c>
      <c r="AX2639" s="16" t="s">
        <v>204</v>
      </c>
      <c r="AY2639" s="16" t="s">
        <v>207</v>
      </c>
      <c r="AZ2639" s="16" t="s">
        <v>207</v>
      </c>
      <c r="BA2639" s="16" t="s">
        <v>207</v>
      </c>
      <c r="BB2639" s="16" t="s">
        <v>207</v>
      </c>
      <c r="BC2639" s="16">
        <v>0.82</v>
      </c>
      <c r="BD2639" s="16">
        <f t="shared" si="552"/>
        <v>2.8699999999999997</v>
      </c>
      <c r="BE2639" s="16">
        <f t="shared" si="553"/>
        <v>1401.175</v>
      </c>
      <c r="BF2639" s="16">
        <v>0</v>
      </c>
      <c r="BG2639" s="16">
        <f t="shared" si="554"/>
        <v>983.99999999999989</v>
      </c>
      <c r="BH2639" s="16">
        <f t="shared" si="555"/>
        <v>524.79999999999995</v>
      </c>
      <c r="BI2639" s="16">
        <f t="shared" si="556"/>
        <v>6.56</v>
      </c>
    </row>
    <row r="2640" spans="1:61" x14ac:dyDescent="0.35">
      <c r="A2640">
        <v>2639</v>
      </c>
      <c r="B2640" t="s">
        <v>360</v>
      </c>
      <c r="C2640" t="s">
        <v>9252</v>
      </c>
      <c r="D2640" s="15" t="s">
        <v>2890</v>
      </c>
      <c r="E2640" s="12" t="s">
        <v>98</v>
      </c>
      <c r="G2640" s="12" t="s">
        <v>362</v>
      </c>
      <c r="H2640" s="12" t="s">
        <v>91</v>
      </c>
      <c r="I2640" s="12" t="s">
        <v>92</v>
      </c>
      <c r="J2640" s="12" t="s">
        <v>2401</v>
      </c>
      <c r="K2640" s="12" t="s">
        <v>5619</v>
      </c>
      <c r="N2640" s="16" t="s">
        <v>206</v>
      </c>
      <c r="O2640" s="16" t="s">
        <v>2861</v>
      </c>
      <c r="P2640" s="12" t="s">
        <v>131</v>
      </c>
      <c r="Q2640" s="16">
        <v>2023</v>
      </c>
      <c r="R2640" s="16">
        <v>0.35</v>
      </c>
      <c r="T2640" s="16">
        <v>0</v>
      </c>
      <c r="U2640" s="16" t="s">
        <v>2862</v>
      </c>
      <c r="V2640" s="12" t="s">
        <v>204</v>
      </c>
      <c r="W2640" s="12" t="s">
        <v>204</v>
      </c>
      <c r="X2640" s="16">
        <v>1</v>
      </c>
      <c r="Y2640" s="16">
        <v>8</v>
      </c>
      <c r="Z2640" s="16">
        <v>0.35</v>
      </c>
      <c r="AA2640" s="16">
        <f t="shared" si="557"/>
        <v>42</v>
      </c>
      <c r="AB2640" s="16" t="s">
        <v>2394</v>
      </c>
      <c r="AC2640" s="16" t="s">
        <v>2416</v>
      </c>
      <c r="AD2640" s="16">
        <f t="shared" si="541"/>
        <v>14700</v>
      </c>
      <c r="AE2640" s="16">
        <f t="shared" si="542"/>
        <v>122.49999999999999</v>
      </c>
      <c r="AF2640" s="16">
        <f t="shared" si="543"/>
        <v>45937.499999999993</v>
      </c>
      <c r="AG2640" s="16">
        <f t="shared" si="544"/>
        <v>35</v>
      </c>
      <c r="AH2640" s="12">
        <f t="shared" si="545"/>
        <v>0</v>
      </c>
      <c r="AI2640" s="16">
        <f t="shared" si="546"/>
        <v>2.4499999999999997</v>
      </c>
      <c r="AJ2640" s="16">
        <f t="shared" si="547"/>
        <v>8452.4999999999982</v>
      </c>
      <c r="AK2640" s="16">
        <f t="shared" si="548"/>
        <v>175</v>
      </c>
      <c r="AL2640" s="16">
        <f t="shared" si="549"/>
        <v>1750</v>
      </c>
      <c r="AM2640" s="16">
        <f t="shared" si="550"/>
        <v>24850</v>
      </c>
      <c r="AN2640" s="16">
        <f t="shared" si="551"/>
        <v>95690</v>
      </c>
      <c r="AO2640" s="12" t="s">
        <v>644</v>
      </c>
      <c r="AP2640" s="16">
        <v>0.35</v>
      </c>
      <c r="AQ2640" s="16" t="s">
        <v>207</v>
      </c>
      <c r="AR2640" s="16" t="s">
        <v>207</v>
      </c>
      <c r="AS2640" s="16" t="s">
        <v>2422</v>
      </c>
      <c r="AT2640" s="16" t="s">
        <v>2418</v>
      </c>
      <c r="AU2640" t="s">
        <v>2384</v>
      </c>
      <c r="AV2640" s="15" t="s">
        <v>2384</v>
      </c>
      <c r="AW2640" s="16" t="s">
        <v>2386</v>
      </c>
      <c r="AX2640" s="16" t="s">
        <v>204</v>
      </c>
      <c r="AY2640" s="16" t="s">
        <v>207</v>
      </c>
      <c r="AZ2640" s="16" t="s">
        <v>207</v>
      </c>
      <c r="BA2640" s="16" t="s">
        <v>207</v>
      </c>
      <c r="BB2640" s="16" t="s">
        <v>207</v>
      </c>
      <c r="BC2640" s="16">
        <v>0.35</v>
      </c>
      <c r="BD2640" s="16">
        <f t="shared" si="552"/>
        <v>1.2249999999999999</v>
      </c>
      <c r="BE2640" s="16">
        <f t="shared" si="553"/>
        <v>598.0625</v>
      </c>
      <c r="BF2640" s="16">
        <v>0</v>
      </c>
      <c r="BG2640" s="16">
        <f t="shared" si="554"/>
        <v>420</v>
      </c>
      <c r="BH2640" s="16">
        <f t="shared" si="555"/>
        <v>224</v>
      </c>
      <c r="BI2640" s="16">
        <f t="shared" si="556"/>
        <v>2.8</v>
      </c>
    </row>
    <row r="2641" spans="1:61" x14ac:dyDescent="0.35">
      <c r="A2641">
        <v>2640</v>
      </c>
      <c r="B2641" t="s">
        <v>360</v>
      </c>
      <c r="C2641" t="s">
        <v>9253</v>
      </c>
      <c r="D2641" s="15" t="s">
        <v>2891</v>
      </c>
      <c r="E2641" s="12" t="s">
        <v>98</v>
      </c>
      <c r="G2641" s="12" t="s">
        <v>362</v>
      </c>
      <c r="H2641" s="12" t="s">
        <v>91</v>
      </c>
      <c r="I2641" s="12" t="s">
        <v>92</v>
      </c>
      <c r="J2641" s="12" t="s">
        <v>2401</v>
      </c>
      <c r="K2641" s="12" t="s">
        <v>5619</v>
      </c>
      <c r="N2641" s="16" t="s">
        <v>206</v>
      </c>
      <c r="O2641" s="16" t="s">
        <v>2861</v>
      </c>
      <c r="P2641" s="12" t="s">
        <v>131</v>
      </c>
      <c r="Q2641" s="16">
        <v>2023</v>
      </c>
      <c r="R2641" s="16">
        <v>0.56999999999999995</v>
      </c>
      <c r="T2641" s="16">
        <v>0</v>
      </c>
      <c r="U2641" s="16" t="s">
        <v>2862</v>
      </c>
      <c r="V2641" s="12" t="s">
        <v>204</v>
      </c>
      <c r="W2641" s="12" t="s">
        <v>204</v>
      </c>
      <c r="X2641" s="16">
        <v>1</v>
      </c>
      <c r="Y2641" s="16">
        <v>9</v>
      </c>
      <c r="Z2641" s="16">
        <v>0.56999999999999995</v>
      </c>
      <c r="AA2641" s="16">
        <f t="shared" si="557"/>
        <v>68.399999999999991</v>
      </c>
      <c r="AB2641" s="16" t="s">
        <v>2394</v>
      </c>
      <c r="AC2641" s="16" t="s">
        <v>2416</v>
      </c>
      <c r="AD2641" s="16">
        <f t="shared" si="541"/>
        <v>23939.999999999996</v>
      </c>
      <c r="AE2641" s="16">
        <f t="shared" si="542"/>
        <v>199.49999999999997</v>
      </c>
      <c r="AF2641" s="16">
        <f t="shared" si="543"/>
        <v>74812.499999999985</v>
      </c>
      <c r="AG2641" s="16">
        <f t="shared" si="544"/>
        <v>56.999999999999993</v>
      </c>
      <c r="AH2641" s="12">
        <f t="shared" si="545"/>
        <v>0</v>
      </c>
      <c r="AI2641" s="16">
        <f t="shared" si="546"/>
        <v>3.9899999999999998</v>
      </c>
      <c r="AJ2641" s="16">
        <f t="shared" si="547"/>
        <v>13765.5</v>
      </c>
      <c r="AK2641" s="16">
        <f t="shared" si="548"/>
        <v>285</v>
      </c>
      <c r="AL2641" s="16">
        <f t="shared" si="549"/>
        <v>2849.9999999999995</v>
      </c>
      <c r="AM2641" s="16">
        <f t="shared" si="550"/>
        <v>40470</v>
      </c>
      <c r="AN2641" s="16">
        <f t="shared" si="551"/>
        <v>155838</v>
      </c>
      <c r="AO2641" s="12" t="s">
        <v>644</v>
      </c>
      <c r="AP2641" s="16">
        <v>0.56999999999999995</v>
      </c>
      <c r="AQ2641" s="16" t="s">
        <v>207</v>
      </c>
      <c r="AR2641" s="16" t="s">
        <v>207</v>
      </c>
      <c r="AS2641" s="16" t="s">
        <v>2422</v>
      </c>
      <c r="AT2641" s="16" t="s">
        <v>2418</v>
      </c>
      <c r="AU2641" t="s">
        <v>2384</v>
      </c>
      <c r="AV2641" s="15" t="s">
        <v>2863</v>
      </c>
      <c r="AW2641" s="16" t="s">
        <v>2386</v>
      </c>
      <c r="AX2641" s="16" t="s">
        <v>204</v>
      </c>
      <c r="AY2641" s="16" t="s">
        <v>207</v>
      </c>
      <c r="AZ2641" s="16" t="s">
        <v>207</v>
      </c>
      <c r="BA2641" s="16" t="s">
        <v>207</v>
      </c>
      <c r="BB2641" s="16" t="s">
        <v>207</v>
      </c>
      <c r="BC2641" s="16">
        <v>0.56999999999999995</v>
      </c>
      <c r="BD2641" s="16">
        <f t="shared" si="552"/>
        <v>1.9949999999999999</v>
      </c>
      <c r="BE2641" s="16">
        <f t="shared" si="553"/>
        <v>973.98749999999995</v>
      </c>
      <c r="BF2641" s="16">
        <v>0</v>
      </c>
      <c r="BG2641" s="16">
        <f t="shared" si="554"/>
        <v>683.99999999999989</v>
      </c>
      <c r="BH2641" s="16">
        <f t="shared" si="555"/>
        <v>364.79999999999995</v>
      </c>
      <c r="BI2641" s="16">
        <f t="shared" si="556"/>
        <v>4.5599999999999996</v>
      </c>
    </row>
    <row r="2642" spans="1:61" x14ac:dyDescent="0.35">
      <c r="A2642">
        <v>2641</v>
      </c>
      <c r="B2642" t="s">
        <v>360</v>
      </c>
      <c r="C2642" t="s">
        <v>9254</v>
      </c>
      <c r="D2642" s="15" t="s">
        <v>2892</v>
      </c>
      <c r="E2642" s="12" t="s">
        <v>98</v>
      </c>
      <c r="G2642" s="12" t="s">
        <v>362</v>
      </c>
      <c r="H2642" s="12" t="s">
        <v>91</v>
      </c>
      <c r="I2642" s="12" t="s">
        <v>92</v>
      </c>
      <c r="J2642" s="12" t="s">
        <v>2401</v>
      </c>
      <c r="K2642" s="12" t="s">
        <v>5619</v>
      </c>
      <c r="N2642" s="16" t="s">
        <v>206</v>
      </c>
      <c r="O2642" s="16" t="s">
        <v>2861</v>
      </c>
      <c r="P2642" s="12" t="s">
        <v>131</v>
      </c>
      <c r="Q2642" s="16">
        <v>2023</v>
      </c>
      <c r="R2642" s="16">
        <v>0.51</v>
      </c>
      <c r="T2642" s="16">
        <v>0</v>
      </c>
      <c r="U2642" s="16" t="s">
        <v>2862</v>
      </c>
      <c r="V2642" s="12" t="s">
        <v>204</v>
      </c>
      <c r="W2642" s="12" t="s">
        <v>204</v>
      </c>
      <c r="X2642" s="16">
        <v>1</v>
      </c>
      <c r="Y2642" s="16">
        <v>11</v>
      </c>
      <c r="Z2642" s="16">
        <v>0.51</v>
      </c>
      <c r="AA2642" s="16">
        <f t="shared" si="557"/>
        <v>61.2</v>
      </c>
      <c r="AB2642" s="16" t="s">
        <v>2394</v>
      </c>
      <c r="AC2642" s="16" t="s">
        <v>2416</v>
      </c>
      <c r="AD2642" s="16">
        <f t="shared" si="541"/>
        <v>21420</v>
      </c>
      <c r="AE2642" s="16">
        <f t="shared" si="542"/>
        <v>178.5</v>
      </c>
      <c r="AF2642" s="16">
        <f t="shared" si="543"/>
        <v>66937.5</v>
      </c>
      <c r="AG2642" s="16">
        <f t="shared" si="544"/>
        <v>51</v>
      </c>
      <c r="AH2642" s="12">
        <f t="shared" si="545"/>
        <v>0</v>
      </c>
      <c r="AI2642" s="16">
        <f t="shared" si="546"/>
        <v>3.5700000000000003</v>
      </c>
      <c r="AJ2642" s="16">
        <f t="shared" si="547"/>
        <v>12316.500000000002</v>
      </c>
      <c r="AK2642" s="16">
        <f t="shared" si="548"/>
        <v>255</v>
      </c>
      <c r="AL2642" s="16">
        <f t="shared" si="549"/>
        <v>2550</v>
      </c>
      <c r="AM2642" s="16">
        <f t="shared" si="550"/>
        <v>36210</v>
      </c>
      <c r="AN2642" s="16">
        <f t="shared" si="551"/>
        <v>139434</v>
      </c>
      <c r="AO2642" s="12" t="s">
        <v>644</v>
      </c>
      <c r="AP2642" s="16">
        <v>0.51</v>
      </c>
      <c r="AQ2642" s="16" t="s">
        <v>207</v>
      </c>
      <c r="AR2642" s="16" t="s">
        <v>207</v>
      </c>
      <c r="AS2642" s="16" t="s">
        <v>2422</v>
      </c>
      <c r="AT2642" s="16" t="s">
        <v>2418</v>
      </c>
      <c r="AU2642" t="s">
        <v>2384</v>
      </c>
      <c r="AV2642" s="15" t="s">
        <v>2384</v>
      </c>
      <c r="AW2642" s="16" t="s">
        <v>2386</v>
      </c>
      <c r="AX2642" s="16" t="s">
        <v>204</v>
      </c>
      <c r="AY2642" s="16" t="s">
        <v>207</v>
      </c>
      <c r="AZ2642" s="16" t="s">
        <v>207</v>
      </c>
      <c r="BA2642" s="16" t="s">
        <v>207</v>
      </c>
      <c r="BB2642" s="16" t="s">
        <v>207</v>
      </c>
      <c r="BC2642" s="16">
        <v>0.51</v>
      </c>
      <c r="BD2642" s="16">
        <f t="shared" si="552"/>
        <v>1.7850000000000001</v>
      </c>
      <c r="BE2642" s="16">
        <f t="shared" si="553"/>
        <v>871.46249999999998</v>
      </c>
      <c r="BF2642" s="16">
        <v>0</v>
      </c>
      <c r="BG2642" s="16">
        <f t="shared" si="554"/>
        <v>612</v>
      </c>
      <c r="BH2642" s="16">
        <f t="shared" si="555"/>
        <v>326.39999999999998</v>
      </c>
      <c r="BI2642" s="16">
        <f t="shared" si="556"/>
        <v>4.08</v>
      </c>
    </row>
    <row r="2643" spans="1:61" x14ac:dyDescent="0.35">
      <c r="A2643">
        <v>2642</v>
      </c>
      <c r="B2643" t="s">
        <v>360</v>
      </c>
      <c r="C2643" t="s">
        <v>9255</v>
      </c>
      <c r="D2643" s="15" t="s">
        <v>2893</v>
      </c>
      <c r="E2643" s="12" t="s">
        <v>98</v>
      </c>
      <c r="G2643" s="12" t="s">
        <v>362</v>
      </c>
      <c r="H2643" s="12" t="s">
        <v>91</v>
      </c>
      <c r="I2643" s="12" t="s">
        <v>92</v>
      </c>
      <c r="J2643" s="12" t="s">
        <v>2401</v>
      </c>
      <c r="K2643" s="12" t="s">
        <v>5619</v>
      </c>
      <c r="N2643" s="16" t="s">
        <v>206</v>
      </c>
      <c r="O2643" s="16" t="s">
        <v>2861</v>
      </c>
      <c r="P2643" s="12" t="s">
        <v>131</v>
      </c>
      <c r="Q2643" s="16">
        <v>2023</v>
      </c>
      <c r="R2643" s="16">
        <v>0.25</v>
      </c>
      <c r="T2643" s="16">
        <v>0</v>
      </c>
      <c r="U2643" s="16" t="s">
        <v>2862</v>
      </c>
      <c r="V2643" s="12" t="s">
        <v>204</v>
      </c>
      <c r="W2643" s="12" t="s">
        <v>204</v>
      </c>
      <c r="X2643" s="16">
        <v>1</v>
      </c>
      <c r="Y2643" s="16">
        <v>7</v>
      </c>
      <c r="Z2643" s="16">
        <v>0.25</v>
      </c>
      <c r="AA2643" s="16">
        <f t="shared" si="557"/>
        <v>30</v>
      </c>
      <c r="AB2643" s="16" t="s">
        <v>2394</v>
      </c>
      <c r="AC2643" s="16" t="s">
        <v>2416</v>
      </c>
      <c r="AD2643" s="16">
        <f t="shared" si="541"/>
        <v>10500</v>
      </c>
      <c r="AE2643" s="16">
        <f t="shared" si="542"/>
        <v>87.5</v>
      </c>
      <c r="AF2643" s="16">
        <f t="shared" si="543"/>
        <v>32812.5</v>
      </c>
      <c r="AG2643" s="16">
        <f t="shared" si="544"/>
        <v>25</v>
      </c>
      <c r="AH2643" s="12">
        <f t="shared" si="545"/>
        <v>0</v>
      </c>
      <c r="AI2643" s="16">
        <f t="shared" si="546"/>
        <v>1.75</v>
      </c>
      <c r="AJ2643" s="16">
        <f t="shared" si="547"/>
        <v>6037.5</v>
      </c>
      <c r="AK2643" s="16">
        <f t="shared" si="548"/>
        <v>125</v>
      </c>
      <c r="AL2643" s="16">
        <f t="shared" si="549"/>
        <v>1250</v>
      </c>
      <c r="AM2643" s="16">
        <f t="shared" si="550"/>
        <v>17750</v>
      </c>
      <c r="AN2643" s="16">
        <f t="shared" si="551"/>
        <v>68350</v>
      </c>
      <c r="AO2643" s="12" t="s">
        <v>644</v>
      </c>
      <c r="AP2643" s="16">
        <v>0.25</v>
      </c>
      <c r="AQ2643" s="16" t="s">
        <v>207</v>
      </c>
      <c r="AR2643" s="16" t="s">
        <v>207</v>
      </c>
      <c r="AS2643" s="16" t="s">
        <v>2422</v>
      </c>
      <c r="AT2643" s="16" t="s">
        <v>2418</v>
      </c>
      <c r="AU2643" t="s">
        <v>2384</v>
      </c>
      <c r="AV2643" s="15" t="s">
        <v>2863</v>
      </c>
      <c r="AW2643" s="16" t="s">
        <v>2386</v>
      </c>
      <c r="AX2643" s="16" t="s">
        <v>204</v>
      </c>
      <c r="AY2643" s="16" t="s">
        <v>207</v>
      </c>
      <c r="AZ2643" s="16" t="s">
        <v>207</v>
      </c>
      <c r="BA2643" s="16" t="s">
        <v>207</v>
      </c>
      <c r="BB2643" s="16" t="s">
        <v>207</v>
      </c>
      <c r="BC2643" s="16">
        <v>0.25</v>
      </c>
      <c r="BD2643" s="16">
        <f t="shared" si="552"/>
        <v>0.875</v>
      </c>
      <c r="BE2643" s="16">
        <f t="shared" si="553"/>
        <v>427.1875</v>
      </c>
      <c r="BF2643" s="16">
        <v>0</v>
      </c>
      <c r="BG2643" s="16">
        <f t="shared" si="554"/>
        <v>300</v>
      </c>
      <c r="BH2643" s="16">
        <f t="shared" si="555"/>
        <v>160</v>
      </c>
      <c r="BI2643" s="16">
        <f t="shared" si="556"/>
        <v>2</v>
      </c>
    </row>
    <row r="2644" spans="1:61" x14ac:dyDescent="0.35">
      <c r="A2644">
        <v>2643</v>
      </c>
      <c r="B2644" t="s">
        <v>360</v>
      </c>
      <c r="C2644" t="s">
        <v>9256</v>
      </c>
      <c r="D2644" s="15" t="s">
        <v>2894</v>
      </c>
      <c r="E2644" s="12" t="s">
        <v>98</v>
      </c>
      <c r="G2644" s="12" t="s">
        <v>362</v>
      </c>
      <c r="H2644" s="12" t="s">
        <v>91</v>
      </c>
      <c r="I2644" s="12" t="s">
        <v>92</v>
      </c>
      <c r="J2644" s="12" t="s">
        <v>2401</v>
      </c>
      <c r="K2644" s="12" t="s">
        <v>5619</v>
      </c>
      <c r="N2644" s="16" t="s">
        <v>206</v>
      </c>
      <c r="O2644" s="16" t="s">
        <v>2861</v>
      </c>
      <c r="P2644" s="12" t="s">
        <v>131</v>
      </c>
      <c r="Q2644" s="16">
        <v>2023</v>
      </c>
      <c r="R2644" s="16">
        <v>0.25</v>
      </c>
      <c r="T2644" s="16">
        <v>0</v>
      </c>
      <c r="U2644" s="16" t="s">
        <v>2862</v>
      </c>
      <c r="V2644" s="12" t="s">
        <v>204</v>
      </c>
      <c r="W2644" s="12" t="s">
        <v>204</v>
      </c>
      <c r="X2644" s="16">
        <v>1</v>
      </c>
      <c r="Z2644" s="16">
        <v>0.25</v>
      </c>
      <c r="AA2644" s="16">
        <f t="shared" si="557"/>
        <v>30</v>
      </c>
      <c r="AB2644" s="16" t="s">
        <v>2394</v>
      </c>
      <c r="AC2644" s="16" t="s">
        <v>2416</v>
      </c>
      <c r="AD2644" s="16">
        <f t="shared" si="541"/>
        <v>10500</v>
      </c>
      <c r="AE2644" s="16">
        <f t="shared" si="542"/>
        <v>87.5</v>
      </c>
      <c r="AF2644" s="16">
        <f t="shared" si="543"/>
        <v>32812.5</v>
      </c>
      <c r="AG2644" s="16">
        <f t="shared" si="544"/>
        <v>25</v>
      </c>
      <c r="AH2644" s="12">
        <f t="shared" si="545"/>
        <v>0</v>
      </c>
      <c r="AI2644" s="16">
        <f t="shared" si="546"/>
        <v>1.75</v>
      </c>
      <c r="AJ2644" s="16">
        <f t="shared" si="547"/>
        <v>6037.5</v>
      </c>
      <c r="AK2644" s="16">
        <f t="shared" si="548"/>
        <v>125</v>
      </c>
      <c r="AL2644" s="16">
        <f t="shared" si="549"/>
        <v>1250</v>
      </c>
      <c r="AM2644" s="16">
        <f t="shared" si="550"/>
        <v>17750</v>
      </c>
      <c r="AN2644" s="16">
        <f t="shared" si="551"/>
        <v>68350</v>
      </c>
      <c r="AO2644" s="12" t="s">
        <v>644</v>
      </c>
      <c r="AP2644" s="16">
        <v>0.25</v>
      </c>
      <c r="AQ2644" s="16" t="s">
        <v>207</v>
      </c>
      <c r="AR2644" s="16" t="s">
        <v>207</v>
      </c>
      <c r="AS2644" s="16" t="s">
        <v>2422</v>
      </c>
      <c r="AT2644" s="16" t="s">
        <v>2418</v>
      </c>
      <c r="AU2644" t="s">
        <v>2384</v>
      </c>
      <c r="AV2644" s="15" t="s">
        <v>2384</v>
      </c>
      <c r="AW2644" s="16" t="s">
        <v>2386</v>
      </c>
      <c r="AX2644" s="16" t="s">
        <v>204</v>
      </c>
      <c r="AY2644" s="16" t="s">
        <v>207</v>
      </c>
      <c r="AZ2644" s="16" t="s">
        <v>207</v>
      </c>
      <c r="BA2644" s="16" t="s">
        <v>207</v>
      </c>
      <c r="BB2644" s="16" t="s">
        <v>207</v>
      </c>
      <c r="BC2644" s="16">
        <v>0.25</v>
      </c>
      <c r="BD2644" s="16">
        <f t="shared" si="552"/>
        <v>0.875</v>
      </c>
      <c r="BE2644" s="16">
        <f t="shared" si="553"/>
        <v>427.1875</v>
      </c>
      <c r="BF2644" s="16">
        <v>0</v>
      </c>
      <c r="BG2644" s="16">
        <f t="shared" si="554"/>
        <v>300</v>
      </c>
      <c r="BH2644" s="16">
        <f t="shared" si="555"/>
        <v>160</v>
      </c>
      <c r="BI2644" s="16">
        <f t="shared" si="556"/>
        <v>2</v>
      </c>
    </row>
    <row r="2645" spans="1:61" x14ac:dyDescent="0.35">
      <c r="A2645">
        <v>2644</v>
      </c>
      <c r="B2645" t="s">
        <v>360</v>
      </c>
      <c r="C2645" t="s">
        <v>9257</v>
      </c>
      <c r="D2645" s="15" t="s">
        <v>2895</v>
      </c>
      <c r="E2645" s="12" t="s">
        <v>98</v>
      </c>
      <c r="G2645" s="12" t="s">
        <v>362</v>
      </c>
      <c r="H2645" s="12" t="s">
        <v>91</v>
      </c>
      <c r="I2645" s="12" t="s">
        <v>92</v>
      </c>
      <c r="J2645" s="12" t="s">
        <v>2401</v>
      </c>
      <c r="K2645" s="12" t="s">
        <v>5619</v>
      </c>
      <c r="N2645" s="16" t="s">
        <v>206</v>
      </c>
      <c r="O2645" s="16" t="s">
        <v>2861</v>
      </c>
      <c r="P2645" s="12" t="s">
        <v>131</v>
      </c>
      <c r="Q2645" s="16">
        <v>2023</v>
      </c>
      <c r="R2645" s="16">
        <v>0.25</v>
      </c>
      <c r="T2645" s="16">
        <v>0</v>
      </c>
      <c r="U2645" s="16" t="s">
        <v>2862</v>
      </c>
      <c r="V2645" s="12" t="s">
        <v>204</v>
      </c>
      <c r="W2645" s="12" t="s">
        <v>204</v>
      </c>
      <c r="X2645" s="16">
        <v>1</v>
      </c>
      <c r="Z2645" s="16">
        <v>0.25</v>
      </c>
      <c r="AA2645" s="16">
        <f t="shared" si="557"/>
        <v>30</v>
      </c>
      <c r="AB2645" s="16" t="s">
        <v>2394</v>
      </c>
      <c r="AC2645" s="16" t="s">
        <v>2416</v>
      </c>
      <c r="AD2645" s="16">
        <f t="shared" si="541"/>
        <v>10500</v>
      </c>
      <c r="AE2645" s="16">
        <f t="shared" si="542"/>
        <v>87.5</v>
      </c>
      <c r="AF2645" s="16">
        <f t="shared" si="543"/>
        <v>32812.5</v>
      </c>
      <c r="AG2645" s="16">
        <f t="shared" si="544"/>
        <v>25</v>
      </c>
      <c r="AH2645" s="12">
        <f t="shared" si="545"/>
        <v>0</v>
      </c>
      <c r="AI2645" s="16">
        <f t="shared" si="546"/>
        <v>1.75</v>
      </c>
      <c r="AJ2645" s="16">
        <f t="shared" si="547"/>
        <v>6037.5</v>
      </c>
      <c r="AK2645" s="16">
        <f t="shared" si="548"/>
        <v>125</v>
      </c>
      <c r="AL2645" s="16">
        <f t="shared" si="549"/>
        <v>1250</v>
      </c>
      <c r="AM2645" s="16">
        <f t="shared" si="550"/>
        <v>17750</v>
      </c>
      <c r="AN2645" s="16">
        <f t="shared" si="551"/>
        <v>68350</v>
      </c>
      <c r="AO2645" s="12" t="s">
        <v>644</v>
      </c>
      <c r="AP2645" s="16">
        <v>0.25</v>
      </c>
      <c r="AQ2645" s="16" t="s">
        <v>207</v>
      </c>
      <c r="AR2645" s="16" t="s">
        <v>207</v>
      </c>
      <c r="AS2645" s="16" t="s">
        <v>2422</v>
      </c>
      <c r="AT2645" s="16" t="s">
        <v>2418</v>
      </c>
      <c r="AU2645" t="s">
        <v>2384</v>
      </c>
      <c r="AV2645" s="15" t="s">
        <v>2863</v>
      </c>
      <c r="AW2645" s="16" t="s">
        <v>2386</v>
      </c>
      <c r="AX2645" s="16" t="s">
        <v>204</v>
      </c>
      <c r="AY2645" s="16" t="s">
        <v>207</v>
      </c>
      <c r="AZ2645" s="16" t="s">
        <v>207</v>
      </c>
      <c r="BA2645" s="16" t="s">
        <v>207</v>
      </c>
      <c r="BB2645" s="16" t="s">
        <v>207</v>
      </c>
      <c r="BC2645" s="16">
        <v>0.25</v>
      </c>
      <c r="BD2645" s="16">
        <f t="shared" si="552"/>
        <v>0.875</v>
      </c>
      <c r="BE2645" s="16">
        <f t="shared" si="553"/>
        <v>427.1875</v>
      </c>
      <c r="BF2645" s="16">
        <v>0</v>
      </c>
      <c r="BG2645" s="16">
        <f t="shared" si="554"/>
        <v>300</v>
      </c>
      <c r="BH2645" s="16">
        <f t="shared" si="555"/>
        <v>160</v>
      </c>
      <c r="BI2645" s="16">
        <f t="shared" si="556"/>
        <v>2</v>
      </c>
    </row>
    <row r="2646" spans="1:61" x14ac:dyDescent="0.35">
      <c r="A2646">
        <v>2645</v>
      </c>
      <c r="B2646" t="s">
        <v>360</v>
      </c>
      <c r="C2646" t="s">
        <v>9258</v>
      </c>
      <c r="D2646" s="15" t="s">
        <v>2896</v>
      </c>
      <c r="E2646" s="12" t="s">
        <v>98</v>
      </c>
      <c r="G2646" s="12" t="s">
        <v>362</v>
      </c>
      <c r="H2646" s="12" t="s">
        <v>91</v>
      </c>
      <c r="I2646" s="12" t="s">
        <v>92</v>
      </c>
      <c r="J2646" s="12" t="s">
        <v>2401</v>
      </c>
      <c r="K2646" s="12" t="s">
        <v>5619</v>
      </c>
      <c r="N2646" s="16" t="s">
        <v>206</v>
      </c>
      <c r="O2646" s="16" t="s">
        <v>2861</v>
      </c>
      <c r="P2646" s="12" t="s">
        <v>131</v>
      </c>
      <c r="Q2646" s="16">
        <v>2023</v>
      </c>
      <c r="R2646" s="16">
        <v>0.25</v>
      </c>
      <c r="T2646" s="16">
        <v>0</v>
      </c>
      <c r="U2646" s="16" t="s">
        <v>2862</v>
      </c>
      <c r="V2646" s="12" t="s">
        <v>204</v>
      </c>
      <c r="W2646" s="12" t="s">
        <v>204</v>
      </c>
      <c r="X2646" s="16">
        <v>1</v>
      </c>
      <c r="Z2646" s="16">
        <v>0.25</v>
      </c>
      <c r="AA2646" s="16">
        <f t="shared" si="557"/>
        <v>30</v>
      </c>
      <c r="AB2646" s="16" t="s">
        <v>2394</v>
      </c>
      <c r="AC2646" s="16" t="s">
        <v>2416</v>
      </c>
      <c r="AD2646" s="16">
        <f t="shared" si="541"/>
        <v>10500</v>
      </c>
      <c r="AE2646" s="16">
        <f t="shared" si="542"/>
        <v>87.5</v>
      </c>
      <c r="AF2646" s="16">
        <f t="shared" si="543"/>
        <v>32812.5</v>
      </c>
      <c r="AG2646" s="16">
        <f t="shared" si="544"/>
        <v>25</v>
      </c>
      <c r="AH2646" s="12">
        <f t="shared" si="545"/>
        <v>0</v>
      </c>
      <c r="AI2646" s="16">
        <f t="shared" si="546"/>
        <v>1.75</v>
      </c>
      <c r="AJ2646" s="16">
        <f t="shared" si="547"/>
        <v>6037.5</v>
      </c>
      <c r="AK2646" s="16">
        <f t="shared" si="548"/>
        <v>125</v>
      </c>
      <c r="AL2646" s="16">
        <f t="shared" si="549"/>
        <v>1250</v>
      </c>
      <c r="AM2646" s="16">
        <f t="shared" si="550"/>
        <v>17750</v>
      </c>
      <c r="AN2646" s="16">
        <f t="shared" si="551"/>
        <v>68350</v>
      </c>
      <c r="AO2646" s="12" t="s">
        <v>644</v>
      </c>
      <c r="AP2646" s="16">
        <v>0.25</v>
      </c>
      <c r="AQ2646" s="16" t="s">
        <v>207</v>
      </c>
      <c r="AR2646" s="16" t="s">
        <v>207</v>
      </c>
      <c r="AS2646" s="16" t="s">
        <v>2422</v>
      </c>
      <c r="AT2646" s="16" t="s">
        <v>2418</v>
      </c>
      <c r="AU2646" t="s">
        <v>2384</v>
      </c>
      <c r="AV2646" s="15" t="s">
        <v>2384</v>
      </c>
      <c r="AW2646" s="16" t="s">
        <v>2386</v>
      </c>
      <c r="AX2646" s="16" t="s">
        <v>204</v>
      </c>
      <c r="AY2646" s="16" t="s">
        <v>207</v>
      </c>
      <c r="AZ2646" s="16" t="s">
        <v>207</v>
      </c>
      <c r="BA2646" s="16" t="s">
        <v>207</v>
      </c>
      <c r="BB2646" s="16" t="s">
        <v>207</v>
      </c>
      <c r="BC2646" s="16">
        <v>0.25</v>
      </c>
      <c r="BD2646" s="16">
        <f t="shared" si="552"/>
        <v>0.875</v>
      </c>
      <c r="BE2646" s="16">
        <f t="shared" si="553"/>
        <v>427.1875</v>
      </c>
      <c r="BF2646" s="16">
        <v>0</v>
      </c>
      <c r="BG2646" s="16">
        <f t="shared" si="554"/>
        <v>300</v>
      </c>
      <c r="BH2646" s="16">
        <f t="shared" si="555"/>
        <v>160</v>
      </c>
      <c r="BI2646" s="16">
        <f t="shared" si="556"/>
        <v>2</v>
      </c>
    </row>
    <row r="2647" spans="1:61" x14ac:dyDescent="0.35">
      <c r="A2647">
        <v>2646</v>
      </c>
      <c r="B2647" t="s">
        <v>360</v>
      </c>
      <c r="C2647" t="s">
        <v>9259</v>
      </c>
      <c r="D2647" s="15" t="s">
        <v>2897</v>
      </c>
      <c r="E2647" s="12" t="s">
        <v>98</v>
      </c>
      <c r="G2647" s="12" t="s">
        <v>362</v>
      </c>
      <c r="H2647" s="12" t="s">
        <v>91</v>
      </c>
      <c r="I2647" s="12" t="s">
        <v>92</v>
      </c>
      <c r="J2647" s="12" t="s">
        <v>2401</v>
      </c>
      <c r="K2647" s="12" t="s">
        <v>5619</v>
      </c>
      <c r="N2647" s="16" t="s">
        <v>206</v>
      </c>
      <c r="O2647" s="16" t="s">
        <v>2861</v>
      </c>
      <c r="P2647" s="12" t="s">
        <v>131</v>
      </c>
      <c r="Q2647" s="16">
        <v>2023</v>
      </c>
      <c r="R2647" s="16">
        <v>0.22</v>
      </c>
      <c r="T2647" s="16">
        <v>0</v>
      </c>
      <c r="U2647" s="16" t="s">
        <v>2862</v>
      </c>
      <c r="V2647" s="12" t="s">
        <v>204</v>
      </c>
      <c r="W2647" s="12" t="s">
        <v>204</v>
      </c>
      <c r="X2647" s="16">
        <v>1</v>
      </c>
      <c r="Z2647" s="16">
        <v>0.22</v>
      </c>
      <c r="AA2647" s="16">
        <f t="shared" si="557"/>
        <v>26.4</v>
      </c>
      <c r="AB2647" s="16" t="s">
        <v>2394</v>
      </c>
      <c r="AC2647" s="16" t="s">
        <v>2416</v>
      </c>
      <c r="AD2647" s="16">
        <f t="shared" si="541"/>
        <v>9240</v>
      </c>
      <c r="AE2647" s="16">
        <f t="shared" si="542"/>
        <v>77</v>
      </c>
      <c r="AF2647" s="16">
        <f t="shared" si="543"/>
        <v>28875</v>
      </c>
      <c r="AG2647" s="16">
        <f t="shared" si="544"/>
        <v>22</v>
      </c>
      <c r="AH2647" s="12">
        <f t="shared" si="545"/>
        <v>0</v>
      </c>
      <c r="AI2647" s="16">
        <f t="shared" si="546"/>
        <v>1.54</v>
      </c>
      <c r="AJ2647" s="16">
        <f t="shared" si="547"/>
        <v>5313</v>
      </c>
      <c r="AK2647" s="16">
        <f t="shared" si="548"/>
        <v>110</v>
      </c>
      <c r="AL2647" s="16">
        <f t="shared" si="549"/>
        <v>1100</v>
      </c>
      <c r="AM2647" s="16">
        <f t="shared" si="550"/>
        <v>15620</v>
      </c>
      <c r="AN2647" s="16">
        <f t="shared" si="551"/>
        <v>60148</v>
      </c>
      <c r="AO2647" s="12" t="s">
        <v>644</v>
      </c>
      <c r="AP2647" s="16">
        <v>0.22</v>
      </c>
      <c r="AQ2647" s="16" t="s">
        <v>207</v>
      </c>
      <c r="AR2647" s="16" t="s">
        <v>207</v>
      </c>
      <c r="AS2647" s="16" t="s">
        <v>2422</v>
      </c>
      <c r="AT2647" s="16" t="s">
        <v>2418</v>
      </c>
      <c r="AU2647" t="s">
        <v>2384</v>
      </c>
      <c r="AV2647" s="15" t="s">
        <v>2863</v>
      </c>
      <c r="AW2647" s="16" t="s">
        <v>2386</v>
      </c>
      <c r="AX2647" s="16" t="s">
        <v>204</v>
      </c>
      <c r="AY2647" s="16" t="s">
        <v>207</v>
      </c>
      <c r="AZ2647" s="16" t="s">
        <v>207</v>
      </c>
      <c r="BA2647" s="16" t="s">
        <v>207</v>
      </c>
      <c r="BB2647" s="16" t="s">
        <v>204</v>
      </c>
      <c r="BC2647" s="16">
        <v>0.22</v>
      </c>
      <c r="BD2647" s="16">
        <f t="shared" si="552"/>
        <v>0.77</v>
      </c>
      <c r="BE2647" s="16">
        <f t="shared" si="553"/>
        <v>375.92500000000001</v>
      </c>
      <c r="BF2647" s="16">
        <v>0</v>
      </c>
      <c r="BG2647" s="16">
        <f t="shared" si="554"/>
        <v>264</v>
      </c>
      <c r="BH2647" s="16">
        <f t="shared" si="555"/>
        <v>140.80000000000001</v>
      </c>
      <c r="BI2647" s="16">
        <f t="shared" si="556"/>
        <v>1.7600000000000002</v>
      </c>
    </row>
    <row r="2648" spans="1:61" x14ac:dyDescent="0.35">
      <c r="A2648">
        <v>2647</v>
      </c>
      <c r="B2648" t="s">
        <v>360</v>
      </c>
      <c r="C2648" t="s">
        <v>9260</v>
      </c>
      <c r="D2648" s="15" t="s">
        <v>2898</v>
      </c>
      <c r="E2648" s="12" t="s">
        <v>98</v>
      </c>
      <c r="G2648" s="12" t="s">
        <v>362</v>
      </c>
      <c r="H2648" s="12" t="s">
        <v>91</v>
      </c>
      <c r="I2648" s="12" t="s">
        <v>92</v>
      </c>
      <c r="J2648" s="12" t="s">
        <v>2401</v>
      </c>
      <c r="K2648" s="12" t="s">
        <v>5619</v>
      </c>
      <c r="N2648" s="16" t="s">
        <v>206</v>
      </c>
      <c r="O2648" s="16" t="s">
        <v>2861</v>
      </c>
      <c r="P2648" s="12" t="s">
        <v>131</v>
      </c>
      <c r="Q2648" s="16">
        <v>2023</v>
      </c>
      <c r="R2648" s="16">
        <v>0.25</v>
      </c>
      <c r="T2648" s="16">
        <v>0</v>
      </c>
      <c r="U2648" s="16" t="s">
        <v>2862</v>
      </c>
      <c r="V2648" s="12" t="s">
        <v>204</v>
      </c>
      <c r="W2648" s="12" t="s">
        <v>204</v>
      </c>
      <c r="X2648" s="16">
        <v>1</v>
      </c>
      <c r="Z2648" s="16">
        <v>0.25</v>
      </c>
      <c r="AA2648" s="16">
        <f t="shared" si="557"/>
        <v>30</v>
      </c>
      <c r="AB2648" s="16" t="s">
        <v>2394</v>
      </c>
      <c r="AC2648" s="16" t="s">
        <v>2416</v>
      </c>
      <c r="AD2648" s="16">
        <f t="shared" si="541"/>
        <v>10500</v>
      </c>
      <c r="AE2648" s="16">
        <f t="shared" si="542"/>
        <v>87.5</v>
      </c>
      <c r="AF2648" s="16">
        <f t="shared" si="543"/>
        <v>32812.5</v>
      </c>
      <c r="AG2648" s="16">
        <f t="shared" si="544"/>
        <v>25</v>
      </c>
      <c r="AH2648" s="12">
        <f t="shared" si="545"/>
        <v>0</v>
      </c>
      <c r="AI2648" s="16">
        <f t="shared" si="546"/>
        <v>1.75</v>
      </c>
      <c r="AJ2648" s="16">
        <f t="shared" si="547"/>
        <v>6037.5</v>
      </c>
      <c r="AK2648" s="16">
        <f t="shared" si="548"/>
        <v>125</v>
      </c>
      <c r="AL2648" s="16">
        <f t="shared" si="549"/>
        <v>1250</v>
      </c>
      <c r="AM2648" s="16">
        <f t="shared" si="550"/>
        <v>17750</v>
      </c>
      <c r="AN2648" s="16">
        <f t="shared" si="551"/>
        <v>68350</v>
      </c>
      <c r="AO2648" s="12" t="s">
        <v>644</v>
      </c>
      <c r="AP2648" s="16">
        <v>0.25</v>
      </c>
      <c r="AQ2648" s="16" t="s">
        <v>207</v>
      </c>
      <c r="AR2648" s="16" t="s">
        <v>207</v>
      </c>
      <c r="AS2648" s="16" t="s">
        <v>2422</v>
      </c>
      <c r="AT2648" s="16" t="s">
        <v>2418</v>
      </c>
      <c r="AU2648" t="s">
        <v>2384</v>
      </c>
      <c r="AV2648" s="15" t="s">
        <v>2384</v>
      </c>
      <c r="AW2648" s="16" t="s">
        <v>2386</v>
      </c>
      <c r="AX2648" s="16" t="s">
        <v>204</v>
      </c>
      <c r="AY2648" s="16" t="s">
        <v>207</v>
      </c>
      <c r="AZ2648" s="16" t="s">
        <v>207</v>
      </c>
      <c r="BA2648" s="16" t="s">
        <v>207</v>
      </c>
      <c r="BB2648" s="16" t="s">
        <v>207</v>
      </c>
      <c r="BC2648" s="16">
        <v>0.25</v>
      </c>
      <c r="BD2648" s="16">
        <f t="shared" si="552"/>
        <v>0.875</v>
      </c>
      <c r="BE2648" s="16">
        <f t="shared" si="553"/>
        <v>427.1875</v>
      </c>
      <c r="BF2648" s="16">
        <v>0</v>
      </c>
      <c r="BG2648" s="16">
        <f t="shared" si="554"/>
        <v>300</v>
      </c>
      <c r="BH2648" s="16">
        <f t="shared" si="555"/>
        <v>160</v>
      </c>
      <c r="BI2648" s="16">
        <f t="shared" si="556"/>
        <v>2</v>
      </c>
    </row>
    <row r="2649" spans="1:61" x14ac:dyDescent="0.35">
      <c r="A2649">
        <v>2648</v>
      </c>
      <c r="B2649" t="s">
        <v>360</v>
      </c>
      <c r="C2649" t="s">
        <v>9261</v>
      </c>
      <c r="D2649" s="15" t="s">
        <v>2899</v>
      </c>
      <c r="E2649" s="12" t="s">
        <v>98</v>
      </c>
      <c r="G2649" s="12" t="s">
        <v>362</v>
      </c>
      <c r="H2649" s="12" t="s">
        <v>91</v>
      </c>
      <c r="I2649" s="12" t="s">
        <v>92</v>
      </c>
      <c r="J2649" s="12" t="s">
        <v>2401</v>
      </c>
      <c r="K2649" s="12" t="s">
        <v>5619</v>
      </c>
      <c r="N2649" s="16" t="s">
        <v>206</v>
      </c>
      <c r="O2649" s="16" t="s">
        <v>2861</v>
      </c>
      <c r="P2649" s="12" t="s">
        <v>131</v>
      </c>
      <c r="Q2649" s="16">
        <v>2023</v>
      </c>
      <c r="R2649" s="16">
        <v>1</v>
      </c>
      <c r="T2649" s="16">
        <v>0</v>
      </c>
      <c r="U2649" s="16" t="s">
        <v>2862</v>
      </c>
      <c r="V2649" s="12" t="s">
        <v>204</v>
      </c>
      <c r="W2649" s="12" t="s">
        <v>204</v>
      </c>
      <c r="X2649" s="16">
        <v>1</v>
      </c>
      <c r="Z2649" s="16">
        <v>1</v>
      </c>
      <c r="AA2649" s="16">
        <f t="shared" si="557"/>
        <v>120</v>
      </c>
      <c r="AB2649" s="16" t="s">
        <v>2394</v>
      </c>
      <c r="AC2649" s="16" t="s">
        <v>2416</v>
      </c>
      <c r="AD2649" s="16">
        <f t="shared" si="541"/>
        <v>42000</v>
      </c>
      <c r="AE2649" s="16">
        <f t="shared" si="542"/>
        <v>350</v>
      </c>
      <c r="AF2649" s="16">
        <f t="shared" si="543"/>
        <v>131250</v>
      </c>
      <c r="AG2649" s="16">
        <f t="shared" si="544"/>
        <v>100</v>
      </c>
      <c r="AH2649" s="12">
        <f t="shared" si="545"/>
        <v>0</v>
      </c>
      <c r="AI2649" s="16">
        <f t="shared" si="546"/>
        <v>7</v>
      </c>
      <c r="AJ2649" s="16">
        <f t="shared" si="547"/>
        <v>24150</v>
      </c>
      <c r="AK2649" s="16">
        <f t="shared" si="548"/>
        <v>500</v>
      </c>
      <c r="AL2649" s="16">
        <f t="shared" si="549"/>
        <v>5000</v>
      </c>
      <c r="AM2649" s="16">
        <f t="shared" si="550"/>
        <v>71000</v>
      </c>
      <c r="AN2649" s="16">
        <f t="shared" si="551"/>
        <v>273400</v>
      </c>
      <c r="AO2649" s="12" t="s">
        <v>644</v>
      </c>
      <c r="AP2649" s="16">
        <v>1</v>
      </c>
      <c r="AQ2649" s="16" t="s">
        <v>207</v>
      </c>
      <c r="AR2649" s="16" t="s">
        <v>207</v>
      </c>
      <c r="AS2649" s="16" t="s">
        <v>2422</v>
      </c>
      <c r="AT2649" s="16" t="s">
        <v>2418</v>
      </c>
      <c r="AU2649" t="s">
        <v>2384</v>
      </c>
      <c r="AV2649" s="15" t="s">
        <v>2863</v>
      </c>
      <c r="AW2649" s="16" t="s">
        <v>2386</v>
      </c>
      <c r="AX2649" s="16" t="s">
        <v>204</v>
      </c>
      <c r="AY2649" s="16" t="s">
        <v>207</v>
      </c>
      <c r="AZ2649" s="16" t="s">
        <v>207</v>
      </c>
      <c r="BA2649" s="16" t="s">
        <v>207</v>
      </c>
      <c r="BB2649" s="16" t="s">
        <v>207</v>
      </c>
      <c r="BC2649" s="16">
        <v>1</v>
      </c>
      <c r="BD2649" s="16">
        <f t="shared" si="552"/>
        <v>3.5</v>
      </c>
      <c r="BE2649" s="16">
        <f t="shared" si="553"/>
        <v>1708.75</v>
      </c>
      <c r="BF2649" s="16">
        <v>0</v>
      </c>
      <c r="BG2649" s="16">
        <f t="shared" si="554"/>
        <v>1200</v>
      </c>
      <c r="BH2649" s="16">
        <f t="shared" si="555"/>
        <v>640</v>
      </c>
      <c r="BI2649" s="16">
        <f t="shared" si="556"/>
        <v>8</v>
      </c>
    </row>
    <row r="2650" spans="1:61" x14ac:dyDescent="0.35">
      <c r="A2650">
        <v>2649</v>
      </c>
      <c r="B2650" t="s">
        <v>360</v>
      </c>
      <c r="C2650" t="s">
        <v>9262</v>
      </c>
      <c r="D2650" s="15" t="s">
        <v>2900</v>
      </c>
      <c r="E2650" s="12" t="s">
        <v>98</v>
      </c>
      <c r="G2650" s="12" t="s">
        <v>362</v>
      </c>
      <c r="H2650" s="12" t="s">
        <v>91</v>
      </c>
      <c r="I2650" s="12" t="s">
        <v>92</v>
      </c>
      <c r="J2650" s="12" t="s">
        <v>2401</v>
      </c>
      <c r="K2650" s="12" t="s">
        <v>5619</v>
      </c>
      <c r="N2650" s="16" t="s">
        <v>206</v>
      </c>
      <c r="O2650" s="16" t="s">
        <v>2861</v>
      </c>
      <c r="P2650" s="12" t="s">
        <v>131</v>
      </c>
      <c r="Q2650" s="16">
        <v>2023</v>
      </c>
      <c r="R2650" s="16">
        <v>0.7</v>
      </c>
      <c r="T2650" s="16">
        <v>0</v>
      </c>
      <c r="U2650" s="16" t="s">
        <v>2862</v>
      </c>
      <c r="V2650" s="12" t="s">
        <v>204</v>
      </c>
      <c r="W2650" s="12" t="s">
        <v>204</v>
      </c>
      <c r="X2650" s="16">
        <v>1</v>
      </c>
      <c r="Z2650" s="16">
        <v>0.7</v>
      </c>
      <c r="AA2650" s="16">
        <f t="shared" si="557"/>
        <v>84</v>
      </c>
      <c r="AB2650" s="16" t="s">
        <v>2394</v>
      </c>
      <c r="AC2650" s="16" t="s">
        <v>2416</v>
      </c>
      <c r="AD2650" s="16">
        <f t="shared" si="541"/>
        <v>29400</v>
      </c>
      <c r="AE2650" s="16">
        <f t="shared" si="542"/>
        <v>244.99999999999997</v>
      </c>
      <c r="AF2650" s="16">
        <f t="shared" si="543"/>
        <v>91874.999999999985</v>
      </c>
      <c r="AG2650" s="16">
        <f t="shared" si="544"/>
        <v>70</v>
      </c>
      <c r="AH2650" s="12">
        <f t="shared" si="545"/>
        <v>0</v>
      </c>
      <c r="AI2650" s="16">
        <f t="shared" si="546"/>
        <v>4.8999999999999995</v>
      </c>
      <c r="AJ2650" s="16">
        <f t="shared" si="547"/>
        <v>16904.999999999996</v>
      </c>
      <c r="AK2650" s="16">
        <f t="shared" si="548"/>
        <v>350</v>
      </c>
      <c r="AL2650" s="16">
        <f t="shared" si="549"/>
        <v>3500</v>
      </c>
      <c r="AM2650" s="16">
        <f t="shared" si="550"/>
        <v>49700</v>
      </c>
      <c r="AN2650" s="16">
        <f t="shared" si="551"/>
        <v>191380</v>
      </c>
      <c r="AO2650" s="12" t="s">
        <v>644</v>
      </c>
      <c r="AP2650" s="16">
        <v>0.7</v>
      </c>
      <c r="AQ2650" s="16" t="s">
        <v>207</v>
      </c>
      <c r="AR2650" s="16" t="s">
        <v>207</v>
      </c>
      <c r="AS2650" s="16" t="s">
        <v>2422</v>
      </c>
      <c r="AT2650" s="16" t="s">
        <v>2418</v>
      </c>
      <c r="AU2650" t="s">
        <v>2384</v>
      </c>
      <c r="AV2650" s="15" t="s">
        <v>2384</v>
      </c>
      <c r="AW2650" s="16" t="s">
        <v>2386</v>
      </c>
      <c r="AX2650" s="16" t="s">
        <v>204</v>
      </c>
      <c r="AY2650" s="16" t="s">
        <v>207</v>
      </c>
      <c r="AZ2650" s="16" t="s">
        <v>207</v>
      </c>
      <c r="BA2650" s="16" t="s">
        <v>207</v>
      </c>
      <c r="BB2650" s="16" t="s">
        <v>207</v>
      </c>
      <c r="BC2650" s="16">
        <v>0.7</v>
      </c>
      <c r="BD2650" s="16">
        <f t="shared" si="552"/>
        <v>2.4499999999999997</v>
      </c>
      <c r="BE2650" s="16">
        <f t="shared" si="553"/>
        <v>1196.125</v>
      </c>
      <c r="BF2650" s="16">
        <v>0</v>
      </c>
      <c r="BG2650" s="16">
        <f t="shared" si="554"/>
        <v>840</v>
      </c>
      <c r="BH2650" s="16">
        <f t="shared" si="555"/>
        <v>448</v>
      </c>
      <c r="BI2650" s="16">
        <f t="shared" si="556"/>
        <v>5.6</v>
      </c>
    </row>
    <row r="2651" spans="1:61" x14ac:dyDescent="0.35">
      <c r="A2651">
        <v>2650</v>
      </c>
      <c r="B2651" t="s">
        <v>360</v>
      </c>
      <c r="C2651" t="s">
        <v>9263</v>
      </c>
      <c r="D2651" s="15" t="s">
        <v>2901</v>
      </c>
      <c r="E2651" s="12" t="s">
        <v>98</v>
      </c>
      <c r="G2651" s="12" t="s">
        <v>362</v>
      </c>
      <c r="H2651" s="12" t="s">
        <v>91</v>
      </c>
      <c r="I2651" s="12" t="s">
        <v>92</v>
      </c>
      <c r="J2651" s="12" t="s">
        <v>2401</v>
      </c>
      <c r="K2651" s="12" t="s">
        <v>5619</v>
      </c>
      <c r="N2651" s="16" t="s">
        <v>206</v>
      </c>
      <c r="O2651" s="16" t="s">
        <v>2902</v>
      </c>
      <c r="P2651" s="12" t="s">
        <v>131</v>
      </c>
      <c r="Q2651" s="16">
        <v>2023</v>
      </c>
      <c r="R2651" s="16">
        <v>1.68</v>
      </c>
      <c r="T2651" s="16">
        <v>0</v>
      </c>
      <c r="U2651" s="16" t="s">
        <v>2903</v>
      </c>
      <c r="V2651" s="12" t="s">
        <v>204</v>
      </c>
      <c r="W2651" s="12" t="s">
        <v>204</v>
      </c>
      <c r="X2651" s="16">
        <v>1</v>
      </c>
      <c r="Z2651" s="16">
        <v>1.68</v>
      </c>
      <c r="AA2651" s="16">
        <f t="shared" si="557"/>
        <v>201.6</v>
      </c>
      <c r="AB2651" s="16" t="s">
        <v>2394</v>
      </c>
      <c r="AC2651" s="16" t="s">
        <v>2416</v>
      </c>
      <c r="AD2651" s="16">
        <f t="shared" si="541"/>
        <v>70560</v>
      </c>
      <c r="AE2651" s="16">
        <f t="shared" si="542"/>
        <v>588</v>
      </c>
      <c r="AF2651" s="16">
        <f t="shared" si="543"/>
        <v>220500</v>
      </c>
      <c r="AG2651" s="16">
        <f t="shared" si="544"/>
        <v>168</v>
      </c>
      <c r="AH2651" s="12">
        <f t="shared" si="545"/>
        <v>0</v>
      </c>
      <c r="AI2651" s="16">
        <f t="shared" si="546"/>
        <v>11.76</v>
      </c>
      <c r="AJ2651" s="16">
        <f t="shared" si="547"/>
        <v>40572</v>
      </c>
      <c r="AK2651" s="16">
        <f t="shared" si="548"/>
        <v>840</v>
      </c>
      <c r="AL2651" s="16">
        <f t="shared" si="549"/>
        <v>8400</v>
      </c>
      <c r="AM2651" s="16">
        <f t="shared" si="550"/>
        <v>119280</v>
      </c>
      <c r="AN2651" s="16">
        <f t="shared" si="551"/>
        <v>459312</v>
      </c>
      <c r="AO2651" s="12" t="s">
        <v>644</v>
      </c>
      <c r="AP2651" s="16">
        <v>1.68</v>
      </c>
      <c r="AQ2651" s="16" t="s">
        <v>207</v>
      </c>
      <c r="AR2651" s="16" t="s">
        <v>207</v>
      </c>
      <c r="AS2651" s="16" t="s">
        <v>2422</v>
      </c>
      <c r="AT2651" s="16" t="s">
        <v>2418</v>
      </c>
      <c r="AU2651" t="s">
        <v>2384</v>
      </c>
      <c r="AV2651" s="15" t="s">
        <v>2863</v>
      </c>
      <c r="AW2651" s="16" t="s">
        <v>2386</v>
      </c>
      <c r="AX2651" s="16" t="s">
        <v>204</v>
      </c>
      <c r="AY2651" s="16" t="s">
        <v>207</v>
      </c>
      <c r="AZ2651" s="16" t="s">
        <v>207</v>
      </c>
      <c r="BA2651" s="16" t="s">
        <v>207</v>
      </c>
      <c r="BB2651" s="16" t="s">
        <v>207</v>
      </c>
      <c r="BC2651" s="16">
        <v>1.68</v>
      </c>
      <c r="BD2651" s="16">
        <f t="shared" si="552"/>
        <v>5.88</v>
      </c>
      <c r="BE2651" s="16">
        <f t="shared" si="553"/>
        <v>2870.7</v>
      </c>
      <c r="BF2651" s="16">
        <v>0</v>
      </c>
      <c r="BG2651" s="16">
        <f t="shared" si="554"/>
        <v>2016</v>
      </c>
      <c r="BH2651" s="16">
        <f t="shared" si="555"/>
        <v>1075.2</v>
      </c>
      <c r="BI2651" s="16">
        <f t="shared" si="556"/>
        <v>13.440000000000001</v>
      </c>
    </row>
    <row r="2652" spans="1:61" x14ac:dyDescent="0.35">
      <c r="A2652">
        <v>2651</v>
      </c>
      <c r="B2652" t="s">
        <v>360</v>
      </c>
      <c r="C2652" t="s">
        <v>9264</v>
      </c>
      <c r="D2652" s="15" t="s">
        <v>2904</v>
      </c>
      <c r="E2652" s="12" t="s">
        <v>98</v>
      </c>
      <c r="G2652" s="12" t="s">
        <v>362</v>
      </c>
      <c r="H2652" s="12" t="s">
        <v>91</v>
      </c>
      <c r="I2652" s="12" t="s">
        <v>92</v>
      </c>
      <c r="J2652" s="12" t="s">
        <v>2401</v>
      </c>
      <c r="K2652" s="12" t="s">
        <v>5619</v>
      </c>
      <c r="N2652" s="16" t="s">
        <v>206</v>
      </c>
      <c r="O2652" s="16" t="s">
        <v>2902</v>
      </c>
      <c r="P2652" s="12" t="s">
        <v>131</v>
      </c>
      <c r="Q2652" s="16">
        <v>2023</v>
      </c>
      <c r="R2652" s="16">
        <v>0.56000000000000005</v>
      </c>
      <c r="T2652" s="16">
        <v>0</v>
      </c>
      <c r="U2652" s="16" t="s">
        <v>2903</v>
      </c>
      <c r="V2652" s="12" t="s">
        <v>204</v>
      </c>
      <c r="W2652" s="12" t="s">
        <v>204</v>
      </c>
      <c r="X2652" s="16">
        <v>1</v>
      </c>
      <c r="Z2652" s="16">
        <v>0.56000000000000005</v>
      </c>
      <c r="AA2652" s="16">
        <f t="shared" si="557"/>
        <v>67.2</v>
      </c>
      <c r="AB2652" s="16" t="s">
        <v>2394</v>
      </c>
      <c r="AC2652" s="16" t="s">
        <v>2416</v>
      </c>
      <c r="AD2652" s="16">
        <f t="shared" si="541"/>
        <v>23520</v>
      </c>
      <c r="AE2652" s="16">
        <f t="shared" si="542"/>
        <v>196.00000000000003</v>
      </c>
      <c r="AF2652" s="16">
        <f t="shared" si="543"/>
        <v>73500.000000000015</v>
      </c>
      <c r="AG2652" s="16">
        <f t="shared" si="544"/>
        <v>56.000000000000007</v>
      </c>
      <c r="AH2652" s="12">
        <f t="shared" si="545"/>
        <v>0</v>
      </c>
      <c r="AI2652" s="16">
        <f t="shared" si="546"/>
        <v>3.9200000000000004</v>
      </c>
      <c r="AJ2652" s="16">
        <f t="shared" si="547"/>
        <v>13524.000000000002</v>
      </c>
      <c r="AK2652" s="16">
        <f t="shared" si="548"/>
        <v>280</v>
      </c>
      <c r="AL2652" s="16">
        <f t="shared" si="549"/>
        <v>2800.0000000000005</v>
      </c>
      <c r="AM2652" s="16">
        <f t="shared" si="550"/>
        <v>39760.000000000007</v>
      </c>
      <c r="AN2652" s="16">
        <f t="shared" si="551"/>
        <v>153104.00000000003</v>
      </c>
      <c r="AO2652" s="12" t="s">
        <v>644</v>
      </c>
      <c r="AP2652" s="16">
        <v>0.56000000000000005</v>
      </c>
      <c r="AQ2652" s="16" t="s">
        <v>207</v>
      </c>
      <c r="AR2652" s="16" t="s">
        <v>207</v>
      </c>
      <c r="AS2652" s="16" t="s">
        <v>2422</v>
      </c>
      <c r="AT2652" s="16" t="s">
        <v>2418</v>
      </c>
      <c r="AU2652" t="s">
        <v>2384</v>
      </c>
      <c r="AV2652" s="15" t="s">
        <v>2384</v>
      </c>
      <c r="AW2652" s="16" t="s">
        <v>2386</v>
      </c>
      <c r="AX2652" s="16" t="s">
        <v>204</v>
      </c>
      <c r="AY2652" s="16" t="s">
        <v>207</v>
      </c>
      <c r="AZ2652" s="16" t="s">
        <v>207</v>
      </c>
      <c r="BA2652" s="16" t="s">
        <v>207</v>
      </c>
      <c r="BB2652" s="16" t="s">
        <v>207</v>
      </c>
      <c r="BC2652" s="16">
        <v>0.56000000000000005</v>
      </c>
      <c r="BD2652" s="16">
        <f t="shared" si="552"/>
        <v>1.9600000000000002</v>
      </c>
      <c r="BE2652" s="16">
        <f t="shared" si="553"/>
        <v>956.9000000000002</v>
      </c>
      <c r="BF2652" s="16">
        <v>0</v>
      </c>
      <c r="BG2652" s="16">
        <f t="shared" si="554"/>
        <v>672.00000000000011</v>
      </c>
      <c r="BH2652" s="16">
        <f t="shared" si="555"/>
        <v>358.40000000000003</v>
      </c>
      <c r="BI2652" s="16">
        <f t="shared" si="556"/>
        <v>4.4800000000000004</v>
      </c>
    </row>
    <row r="2653" spans="1:61" x14ac:dyDescent="0.35">
      <c r="A2653">
        <v>2652</v>
      </c>
      <c r="B2653" t="s">
        <v>360</v>
      </c>
      <c r="C2653" t="s">
        <v>9265</v>
      </c>
      <c r="D2653" s="15" t="s">
        <v>2905</v>
      </c>
      <c r="E2653" s="12" t="s">
        <v>98</v>
      </c>
      <c r="G2653" s="12" t="s">
        <v>362</v>
      </c>
      <c r="H2653" s="12" t="s">
        <v>91</v>
      </c>
      <c r="I2653" s="12" t="s">
        <v>92</v>
      </c>
      <c r="J2653" s="12" t="s">
        <v>2401</v>
      </c>
      <c r="K2653" s="12" t="s">
        <v>5619</v>
      </c>
      <c r="N2653" s="16" t="s">
        <v>206</v>
      </c>
      <c r="O2653" s="16" t="s">
        <v>2902</v>
      </c>
      <c r="P2653" s="12" t="s">
        <v>131</v>
      </c>
      <c r="Q2653" s="16">
        <v>2023</v>
      </c>
      <c r="R2653" s="16">
        <v>0.56000000000000005</v>
      </c>
      <c r="T2653" s="16">
        <v>0</v>
      </c>
      <c r="U2653" s="16" t="s">
        <v>2903</v>
      </c>
      <c r="V2653" s="12" t="s">
        <v>204</v>
      </c>
      <c r="W2653" s="12" t="s">
        <v>204</v>
      </c>
      <c r="X2653" s="16">
        <v>1</v>
      </c>
      <c r="Z2653" s="16">
        <v>0.56000000000000005</v>
      </c>
      <c r="AA2653" s="16">
        <f t="shared" si="557"/>
        <v>67.2</v>
      </c>
      <c r="AB2653" s="16" t="s">
        <v>2394</v>
      </c>
      <c r="AC2653" s="16" t="s">
        <v>2416</v>
      </c>
      <c r="AD2653" s="16">
        <f t="shared" si="541"/>
        <v>23520</v>
      </c>
      <c r="AE2653" s="16">
        <f t="shared" si="542"/>
        <v>196.00000000000003</v>
      </c>
      <c r="AF2653" s="16">
        <f t="shared" si="543"/>
        <v>73500.000000000015</v>
      </c>
      <c r="AG2653" s="16">
        <f t="shared" si="544"/>
        <v>56.000000000000007</v>
      </c>
      <c r="AH2653" s="12">
        <f t="shared" si="545"/>
        <v>0</v>
      </c>
      <c r="AI2653" s="16">
        <f t="shared" si="546"/>
        <v>3.9200000000000004</v>
      </c>
      <c r="AJ2653" s="16">
        <f t="shared" si="547"/>
        <v>13524.000000000002</v>
      </c>
      <c r="AK2653" s="16">
        <f t="shared" si="548"/>
        <v>280</v>
      </c>
      <c r="AL2653" s="16">
        <f t="shared" si="549"/>
        <v>2800.0000000000005</v>
      </c>
      <c r="AM2653" s="16">
        <f t="shared" si="550"/>
        <v>39760.000000000007</v>
      </c>
      <c r="AN2653" s="16">
        <f t="shared" si="551"/>
        <v>153104.00000000003</v>
      </c>
      <c r="AO2653" s="12" t="s">
        <v>644</v>
      </c>
      <c r="AP2653" s="16">
        <v>0.56000000000000005</v>
      </c>
      <c r="AQ2653" s="16" t="s">
        <v>207</v>
      </c>
      <c r="AR2653" s="16" t="s">
        <v>207</v>
      </c>
      <c r="AS2653" s="16" t="s">
        <v>2422</v>
      </c>
      <c r="AT2653" s="16" t="s">
        <v>2418</v>
      </c>
      <c r="AU2653" t="s">
        <v>2384</v>
      </c>
      <c r="AV2653" s="15" t="s">
        <v>2863</v>
      </c>
      <c r="AW2653" s="16" t="s">
        <v>2386</v>
      </c>
      <c r="AX2653" s="16" t="s">
        <v>204</v>
      </c>
      <c r="AY2653" s="16" t="s">
        <v>207</v>
      </c>
      <c r="AZ2653" s="16" t="s">
        <v>207</v>
      </c>
      <c r="BA2653" s="16" t="s">
        <v>207</v>
      </c>
      <c r="BB2653" s="16" t="s">
        <v>207</v>
      </c>
      <c r="BC2653" s="16">
        <v>0.56000000000000005</v>
      </c>
      <c r="BD2653" s="16">
        <f t="shared" si="552"/>
        <v>1.9600000000000002</v>
      </c>
      <c r="BE2653" s="16">
        <f t="shared" si="553"/>
        <v>956.9000000000002</v>
      </c>
      <c r="BF2653" s="16">
        <v>0</v>
      </c>
      <c r="BG2653" s="16">
        <f t="shared" si="554"/>
        <v>672.00000000000011</v>
      </c>
      <c r="BH2653" s="16">
        <f t="shared" si="555"/>
        <v>358.40000000000003</v>
      </c>
      <c r="BI2653" s="16">
        <f t="shared" si="556"/>
        <v>4.4800000000000004</v>
      </c>
    </row>
    <row r="2654" spans="1:61" x14ac:dyDescent="0.35">
      <c r="A2654">
        <v>2653</v>
      </c>
      <c r="B2654" t="s">
        <v>360</v>
      </c>
      <c r="C2654" t="s">
        <v>9266</v>
      </c>
      <c r="D2654" s="15" t="s">
        <v>2906</v>
      </c>
      <c r="E2654" s="12" t="s">
        <v>98</v>
      </c>
      <c r="G2654" s="12" t="s">
        <v>362</v>
      </c>
      <c r="H2654" s="12" t="s">
        <v>91</v>
      </c>
      <c r="I2654" s="12" t="s">
        <v>92</v>
      </c>
      <c r="J2654" s="12" t="s">
        <v>2401</v>
      </c>
      <c r="K2654" s="12" t="s">
        <v>5619</v>
      </c>
      <c r="N2654" s="16" t="s">
        <v>206</v>
      </c>
      <c r="O2654" s="16" t="s">
        <v>2902</v>
      </c>
      <c r="P2654" s="12" t="s">
        <v>131</v>
      </c>
      <c r="Q2654" s="16">
        <v>2023</v>
      </c>
      <c r="R2654" s="16">
        <v>0.52</v>
      </c>
      <c r="T2654" s="16">
        <v>0</v>
      </c>
      <c r="U2654" s="16" t="s">
        <v>2903</v>
      </c>
      <c r="V2654" s="12" t="s">
        <v>204</v>
      </c>
      <c r="W2654" s="12" t="s">
        <v>204</v>
      </c>
      <c r="X2654" s="16">
        <v>1</v>
      </c>
      <c r="Z2654" s="16">
        <v>0.52</v>
      </c>
      <c r="AA2654" s="16">
        <f t="shared" si="557"/>
        <v>62.400000000000006</v>
      </c>
      <c r="AB2654" s="16" t="s">
        <v>2394</v>
      </c>
      <c r="AC2654" s="16" t="s">
        <v>2416</v>
      </c>
      <c r="AD2654" s="16">
        <f t="shared" si="541"/>
        <v>21840.000000000004</v>
      </c>
      <c r="AE2654" s="16">
        <f t="shared" si="542"/>
        <v>182</v>
      </c>
      <c r="AF2654" s="16">
        <f t="shared" si="543"/>
        <v>68250</v>
      </c>
      <c r="AG2654" s="16">
        <f t="shared" si="544"/>
        <v>52</v>
      </c>
      <c r="AH2654" s="12">
        <f t="shared" si="545"/>
        <v>0</v>
      </c>
      <c r="AI2654" s="16">
        <f t="shared" si="546"/>
        <v>3.64</v>
      </c>
      <c r="AJ2654" s="16">
        <f t="shared" si="547"/>
        <v>12558</v>
      </c>
      <c r="AK2654" s="16">
        <f t="shared" si="548"/>
        <v>260</v>
      </c>
      <c r="AL2654" s="16">
        <f t="shared" si="549"/>
        <v>2600</v>
      </c>
      <c r="AM2654" s="16">
        <f t="shared" si="550"/>
        <v>36920</v>
      </c>
      <c r="AN2654" s="16">
        <f t="shared" si="551"/>
        <v>142168</v>
      </c>
      <c r="AO2654" s="12" t="s">
        <v>644</v>
      </c>
      <c r="AP2654" s="16">
        <v>0.52</v>
      </c>
      <c r="AQ2654" s="16" t="s">
        <v>207</v>
      </c>
      <c r="AR2654" s="16" t="s">
        <v>207</v>
      </c>
      <c r="AS2654" s="16" t="s">
        <v>2422</v>
      </c>
      <c r="AT2654" s="16" t="s">
        <v>2418</v>
      </c>
      <c r="AU2654" t="s">
        <v>2384</v>
      </c>
      <c r="AV2654" s="15" t="s">
        <v>2384</v>
      </c>
      <c r="AW2654" s="16" t="s">
        <v>2386</v>
      </c>
      <c r="AX2654" s="16" t="s">
        <v>204</v>
      </c>
      <c r="AY2654" s="16" t="s">
        <v>207</v>
      </c>
      <c r="AZ2654" s="16" t="s">
        <v>207</v>
      </c>
      <c r="BA2654" s="16" t="s">
        <v>207</v>
      </c>
      <c r="BB2654" s="16" t="s">
        <v>207</v>
      </c>
      <c r="BC2654" s="16">
        <v>0.52</v>
      </c>
      <c r="BD2654" s="16">
        <f t="shared" si="552"/>
        <v>1.82</v>
      </c>
      <c r="BE2654" s="16">
        <f t="shared" si="553"/>
        <v>888.55</v>
      </c>
      <c r="BF2654" s="16">
        <v>0</v>
      </c>
      <c r="BG2654" s="16">
        <f t="shared" si="554"/>
        <v>624</v>
      </c>
      <c r="BH2654" s="16">
        <f t="shared" si="555"/>
        <v>332.8</v>
      </c>
      <c r="BI2654" s="16">
        <f t="shared" si="556"/>
        <v>4.16</v>
      </c>
    </row>
    <row r="2655" spans="1:61" x14ac:dyDescent="0.35">
      <c r="A2655">
        <v>2654</v>
      </c>
      <c r="B2655" t="s">
        <v>360</v>
      </c>
      <c r="C2655" t="s">
        <v>9267</v>
      </c>
      <c r="D2655" s="15" t="s">
        <v>2907</v>
      </c>
      <c r="E2655" s="12" t="s">
        <v>98</v>
      </c>
      <c r="G2655" s="12" t="s">
        <v>362</v>
      </c>
      <c r="H2655" s="12" t="s">
        <v>91</v>
      </c>
      <c r="I2655" s="12" t="s">
        <v>92</v>
      </c>
      <c r="J2655" s="12" t="s">
        <v>2401</v>
      </c>
      <c r="K2655" s="12" t="s">
        <v>5619</v>
      </c>
      <c r="N2655" s="16" t="s">
        <v>206</v>
      </c>
      <c r="O2655" s="16" t="s">
        <v>2902</v>
      </c>
      <c r="P2655" s="12" t="s">
        <v>131</v>
      </c>
      <c r="Q2655" s="16">
        <v>2023</v>
      </c>
      <c r="R2655" s="16">
        <v>0.4</v>
      </c>
      <c r="T2655" s="16">
        <v>0</v>
      </c>
      <c r="U2655" s="16" t="s">
        <v>2903</v>
      </c>
      <c r="V2655" s="12" t="s">
        <v>204</v>
      </c>
      <c r="W2655" s="12" t="s">
        <v>204</v>
      </c>
      <c r="X2655" s="16">
        <v>1</v>
      </c>
      <c r="Z2655" s="16">
        <v>0.4</v>
      </c>
      <c r="AA2655" s="16">
        <f t="shared" si="557"/>
        <v>48</v>
      </c>
      <c r="AB2655" s="16" t="s">
        <v>2394</v>
      </c>
      <c r="AC2655" s="16" t="s">
        <v>2416</v>
      </c>
      <c r="AD2655" s="16">
        <f t="shared" si="541"/>
        <v>16800</v>
      </c>
      <c r="AE2655" s="16">
        <f t="shared" si="542"/>
        <v>140</v>
      </c>
      <c r="AF2655" s="16">
        <f t="shared" si="543"/>
        <v>52500</v>
      </c>
      <c r="AG2655" s="16">
        <f t="shared" si="544"/>
        <v>40</v>
      </c>
      <c r="AH2655" s="12">
        <f t="shared" si="545"/>
        <v>0</v>
      </c>
      <c r="AI2655" s="16">
        <f t="shared" si="546"/>
        <v>2.8000000000000003</v>
      </c>
      <c r="AJ2655" s="16">
        <f t="shared" si="547"/>
        <v>9660.0000000000018</v>
      </c>
      <c r="AK2655" s="16">
        <f t="shared" si="548"/>
        <v>200</v>
      </c>
      <c r="AL2655" s="16">
        <f t="shared" si="549"/>
        <v>2000</v>
      </c>
      <c r="AM2655" s="16">
        <f t="shared" si="550"/>
        <v>28400</v>
      </c>
      <c r="AN2655" s="16">
        <f t="shared" si="551"/>
        <v>109360</v>
      </c>
      <c r="AO2655" s="12" t="s">
        <v>644</v>
      </c>
      <c r="AP2655" s="16">
        <v>0.4</v>
      </c>
      <c r="AQ2655" s="16" t="s">
        <v>207</v>
      </c>
      <c r="AR2655" s="16" t="s">
        <v>207</v>
      </c>
      <c r="AS2655" s="16" t="s">
        <v>2422</v>
      </c>
      <c r="AT2655" s="16" t="s">
        <v>2418</v>
      </c>
      <c r="AU2655" t="s">
        <v>2384</v>
      </c>
      <c r="AV2655" s="15" t="s">
        <v>2863</v>
      </c>
      <c r="AW2655" s="16" t="s">
        <v>2386</v>
      </c>
      <c r="AX2655" s="16" t="s">
        <v>204</v>
      </c>
      <c r="AY2655" s="16" t="s">
        <v>207</v>
      </c>
      <c r="AZ2655" s="16" t="s">
        <v>207</v>
      </c>
      <c r="BA2655" s="16" t="s">
        <v>207</v>
      </c>
      <c r="BB2655" s="16" t="s">
        <v>207</v>
      </c>
      <c r="BC2655" s="16">
        <v>0.4</v>
      </c>
      <c r="BD2655" s="16">
        <f t="shared" si="552"/>
        <v>1.4000000000000001</v>
      </c>
      <c r="BE2655" s="16">
        <f t="shared" si="553"/>
        <v>683.5</v>
      </c>
      <c r="BF2655" s="16">
        <v>0</v>
      </c>
      <c r="BG2655" s="16">
        <f t="shared" si="554"/>
        <v>480</v>
      </c>
      <c r="BH2655" s="16">
        <f t="shared" si="555"/>
        <v>256</v>
      </c>
      <c r="BI2655" s="16">
        <f t="shared" si="556"/>
        <v>3.2</v>
      </c>
    </row>
    <row r="2656" spans="1:61" x14ac:dyDescent="0.35">
      <c r="A2656">
        <v>2655</v>
      </c>
      <c r="B2656" t="s">
        <v>360</v>
      </c>
      <c r="C2656" t="s">
        <v>9268</v>
      </c>
      <c r="D2656" s="15" t="s">
        <v>2908</v>
      </c>
      <c r="E2656" s="12" t="s">
        <v>98</v>
      </c>
      <c r="G2656" s="12" t="s">
        <v>362</v>
      </c>
      <c r="H2656" s="12" t="s">
        <v>91</v>
      </c>
      <c r="I2656" s="12" t="s">
        <v>92</v>
      </c>
      <c r="J2656" s="12" t="s">
        <v>2401</v>
      </c>
      <c r="K2656" s="12" t="s">
        <v>5619</v>
      </c>
      <c r="N2656" s="16" t="s">
        <v>205</v>
      </c>
      <c r="O2656" s="16" t="s">
        <v>2902</v>
      </c>
      <c r="P2656" s="12" t="s">
        <v>131</v>
      </c>
      <c r="Q2656" s="16">
        <v>2023</v>
      </c>
      <c r="R2656" s="16">
        <v>0.67</v>
      </c>
      <c r="T2656" s="16">
        <v>0</v>
      </c>
      <c r="U2656" s="16" t="s">
        <v>2903</v>
      </c>
      <c r="V2656" s="12" t="s">
        <v>204</v>
      </c>
      <c r="W2656" s="12" t="s">
        <v>204</v>
      </c>
      <c r="X2656" s="16">
        <v>1</v>
      </c>
      <c r="Z2656" s="16">
        <v>0.67</v>
      </c>
      <c r="AA2656" s="16">
        <f t="shared" si="557"/>
        <v>80.400000000000006</v>
      </c>
      <c r="AB2656" s="16" t="s">
        <v>2394</v>
      </c>
      <c r="AC2656" s="16" t="s">
        <v>2416</v>
      </c>
      <c r="AD2656" s="16">
        <f t="shared" si="541"/>
        <v>28140.000000000004</v>
      </c>
      <c r="AE2656" s="16">
        <f t="shared" si="542"/>
        <v>234.5</v>
      </c>
      <c r="AF2656" s="16">
        <f t="shared" si="543"/>
        <v>87937.5</v>
      </c>
      <c r="AG2656" s="16">
        <f t="shared" si="544"/>
        <v>67</v>
      </c>
      <c r="AH2656" s="12">
        <f t="shared" si="545"/>
        <v>0</v>
      </c>
      <c r="AI2656" s="16">
        <f t="shared" si="546"/>
        <v>4.6900000000000004</v>
      </c>
      <c r="AJ2656" s="16">
        <f t="shared" si="547"/>
        <v>16180.500000000002</v>
      </c>
      <c r="AK2656" s="16">
        <f t="shared" si="548"/>
        <v>335</v>
      </c>
      <c r="AL2656" s="16">
        <f t="shared" si="549"/>
        <v>3350</v>
      </c>
      <c r="AM2656" s="16">
        <f t="shared" si="550"/>
        <v>47570</v>
      </c>
      <c r="AN2656" s="16">
        <f t="shared" si="551"/>
        <v>183178</v>
      </c>
      <c r="AO2656" s="12" t="s">
        <v>644</v>
      </c>
      <c r="AP2656" s="16">
        <v>0.67</v>
      </c>
      <c r="AQ2656" s="16" t="s">
        <v>207</v>
      </c>
      <c r="AR2656" s="16" t="s">
        <v>207</v>
      </c>
      <c r="AS2656" s="16" t="s">
        <v>2422</v>
      </c>
      <c r="AT2656" s="16" t="s">
        <v>2418</v>
      </c>
      <c r="AU2656" t="s">
        <v>2384</v>
      </c>
      <c r="AV2656" s="15" t="s">
        <v>2384</v>
      </c>
      <c r="AW2656" s="16" t="s">
        <v>2386</v>
      </c>
      <c r="AX2656" s="16" t="s">
        <v>204</v>
      </c>
      <c r="AY2656" s="16" t="s">
        <v>207</v>
      </c>
      <c r="AZ2656" s="16" t="s">
        <v>207</v>
      </c>
      <c r="BA2656" s="16" t="s">
        <v>207</v>
      </c>
      <c r="BB2656" s="16" t="s">
        <v>207</v>
      </c>
      <c r="BC2656" s="16">
        <v>0.67</v>
      </c>
      <c r="BD2656" s="16">
        <f t="shared" si="552"/>
        <v>2.3450000000000002</v>
      </c>
      <c r="BE2656" s="16">
        <f t="shared" si="553"/>
        <v>1144.8625</v>
      </c>
      <c r="BF2656" s="16">
        <v>0</v>
      </c>
      <c r="BG2656" s="16">
        <f t="shared" si="554"/>
        <v>804</v>
      </c>
      <c r="BH2656" s="16">
        <f t="shared" si="555"/>
        <v>428.8</v>
      </c>
      <c r="BI2656" s="16">
        <f t="shared" si="556"/>
        <v>5.36</v>
      </c>
    </row>
    <row r="2657" spans="1:61" x14ac:dyDescent="0.35">
      <c r="A2657">
        <v>2656</v>
      </c>
      <c r="B2657" t="s">
        <v>360</v>
      </c>
      <c r="C2657" t="s">
        <v>9269</v>
      </c>
      <c r="D2657" s="15" t="s">
        <v>2909</v>
      </c>
      <c r="E2657" s="12" t="s">
        <v>98</v>
      </c>
      <c r="G2657" s="12" t="s">
        <v>362</v>
      </c>
      <c r="H2657" s="12" t="s">
        <v>91</v>
      </c>
      <c r="I2657" s="12" t="s">
        <v>92</v>
      </c>
      <c r="J2657" s="12" t="s">
        <v>2401</v>
      </c>
      <c r="K2657" s="12" t="s">
        <v>5619</v>
      </c>
      <c r="N2657" s="16" t="s">
        <v>205</v>
      </c>
      <c r="O2657" s="16" t="s">
        <v>2902</v>
      </c>
      <c r="P2657" s="12" t="s">
        <v>131</v>
      </c>
      <c r="Q2657" s="16">
        <v>2023</v>
      </c>
      <c r="R2657" s="16">
        <v>0.6</v>
      </c>
      <c r="T2657" s="16">
        <v>0</v>
      </c>
      <c r="U2657" s="16" t="s">
        <v>2903</v>
      </c>
      <c r="V2657" s="12" t="s">
        <v>204</v>
      </c>
      <c r="W2657" s="12" t="s">
        <v>204</v>
      </c>
      <c r="X2657" s="16">
        <v>1</v>
      </c>
      <c r="Z2657" s="16">
        <v>0.6</v>
      </c>
      <c r="AA2657" s="16">
        <f t="shared" si="557"/>
        <v>72</v>
      </c>
      <c r="AB2657" s="16" t="s">
        <v>2394</v>
      </c>
      <c r="AC2657" s="16" t="s">
        <v>2416</v>
      </c>
      <c r="AD2657" s="16">
        <f t="shared" si="541"/>
        <v>25200</v>
      </c>
      <c r="AE2657" s="16">
        <f t="shared" si="542"/>
        <v>210</v>
      </c>
      <c r="AF2657" s="16">
        <f t="shared" si="543"/>
        <v>78750</v>
      </c>
      <c r="AG2657" s="16">
        <f t="shared" si="544"/>
        <v>60</v>
      </c>
      <c r="AH2657" s="12">
        <f t="shared" si="545"/>
        <v>0</v>
      </c>
      <c r="AI2657" s="16">
        <f t="shared" si="546"/>
        <v>4.2</v>
      </c>
      <c r="AJ2657" s="16">
        <f t="shared" si="547"/>
        <v>14490</v>
      </c>
      <c r="AK2657" s="16">
        <f t="shared" si="548"/>
        <v>300</v>
      </c>
      <c r="AL2657" s="16">
        <f t="shared" si="549"/>
        <v>3000</v>
      </c>
      <c r="AM2657" s="16">
        <f t="shared" si="550"/>
        <v>42600</v>
      </c>
      <c r="AN2657" s="16">
        <f t="shared" si="551"/>
        <v>164040</v>
      </c>
      <c r="AO2657" s="12" t="s">
        <v>644</v>
      </c>
      <c r="AP2657" s="16">
        <v>0.6</v>
      </c>
      <c r="AQ2657" s="16" t="s">
        <v>207</v>
      </c>
      <c r="AR2657" s="16" t="s">
        <v>207</v>
      </c>
      <c r="AS2657" s="16" t="s">
        <v>2422</v>
      </c>
      <c r="AT2657" s="16" t="s">
        <v>2418</v>
      </c>
      <c r="AU2657" t="s">
        <v>2384</v>
      </c>
      <c r="AV2657" s="15" t="s">
        <v>2863</v>
      </c>
      <c r="AW2657" s="16" t="s">
        <v>2386</v>
      </c>
      <c r="AX2657" s="16" t="s">
        <v>204</v>
      </c>
      <c r="AY2657" s="16" t="s">
        <v>207</v>
      </c>
      <c r="AZ2657" s="16" t="s">
        <v>207</v>
      </c>
      <c r="BA2657" s="16" t="s">
        <v>207</v>
      </c>
      <c r="BB2657" s="16" t="s">
        <v>207</v>
      </c>
      <c r="BC2657" s="16">
        <v>0.6</v>
      </c>
      <c r="BD2657" s="16">
        <f t="shared" si="552"/>
        <v>2.1</v>
      </c>
      <c r="BE2657" s="16">
        <f t="shared" si="553"/>
        <v>1025.25</v>
      </c>
      <c r="BF2657" s="16">
        <v>0</v>
      </c>
      <c r="BG2657" s="16">
        <f t="shared" si="554"/>
        <v>720</v>
      </c>
      <c r="BH2657" s="16">
        <f t="shared" si="555"/>
        <v>384</v>
      </c>
      <c r="BI2657" s="16">
        <f t="shared" si="556"/>
        <v>4.8</v>
      </c>
    </row>
    <row r="2658" spans="1:61" x14ac:dyDescent="0.35">
      <c r="A2658">
        <v>2657</v>
      </c>
      <c r="B2658" t="s">
        <v>360</v>
      </c>
      <c r="C2658" t="s">
        <v>9270</v>
      </c>
      <c r="D2658" s="15" t="s">
        <v>2910</v>
      </c>
      <c r="E2658" s="12" t="s">
        <v>98</v>
      </c>
      <c r="G2658" s="12" t="s">
        <v>362</v>
      </c>
      <c r="H2658" s="12" t="s">
        <v>91</v>
      </c>
      <c r="I2658" s="12" t="s">
        <v>92</v>
      </c>
      <c r="J2658" s="12" t="s">
        <v>2401</v>
      </c>
      <c r="K2658" s="12" t="s">
        <v>5619</v>
      </c>
      <c r="N2658" s="16" t="s">
        <v>206</v>
      </c>
      <c r="O2658" s="16" t="s">
        <v>2902</v>
      </c>
      <c r="P2658" s="12" t="s">
        <v>131</v>
      </c>
      <c r="Q2658" s="16">
        <v>2023</v>
      </c>
      <c r="R2658" s="16">
        <v>0.56000000000000005</v>
      </c>
      <c r="T2658" s="16">
        <v>0</v>
      </c>
      <c r="U2658" s="16" t="s">
        <v>2903</v>
      </c>
      <c r="V2658" s="12" t="s">
        <v>204</v>
      </c>
      <c r="W2658" s="12" t="s">
        <v>204</v>
      </c>
      <c r="X2658" s="16">
        <v>1</v>
      </c>
      <c r="Z2658" s="16">
        <v>0.56000000000000005</v>
      </c>
      <c r="AA2658" s="16">
        <f t="shared" si="557"/>
        <v>67.2</v>
      </c>
      <c r="AB2658" s="16" t="s">
        <v>2394</v>
      </c>
      <c r="AC2658" s="16" t="s">
        <v>2416</v>
      </c>
      <c r="AD2658" s="16">
        <f t="shared" si="541"/>
        <v>23520</v>
      </c>
      <c r="AE2658" s="16">
        <f t="shared" si="542"/>
        <v>196.00000000000003</v>
      </c>
      <c r="AF2658" s="16">
        <f t="shared" si="543"/>
        <v>73500.000000000015</v>
      </c>
      <c r="AG2658" s="16">
        <f t="shared" si="544"/>
        <v>56.000000000000007</v>
      </c>
      <c r="AH2658" s="12">
        <f t="shared" si="545"/>
        <v>0</v>
      </c>
      <c r="AI2658" s="16">
        <f t="shared" si="546"/>
        <v>3.9200000000000004</v>
      </c>
      <c r="AJ2658" s="16">
        <f t="shared" si="547"/>
        <v>13524.000000000002</v>
      </c>
      <c r="AK2658" s="16">
        <f t="shared" si="548"/>
        <v>280</v>
      </c>
      <c r="AL2658" s="16">
        <f t="shared" si="549"/>
        <v>2800.0000000000005</v>
      </c>
      <c r="AM2658" s="16">
        <f t="shared" si="550"/>
        <v>39760.000000000007</v>
      </c>
      <c r="AN2658" s="16">
        <f t="shared" si="551"/>
        <v>153104.00000000003</v>
      </c>
      <c r="AO2658" s="12" t="s">
        <v>644</v>
      </c>
      <c r="AP2658" s="16">
        <v>0.56000000000000005</v>
      </c>
      <c r="AQ2658" s="16" t="s">
        <v>207</v>
      </c>
      <c r="AR2658" s="16" t="s">
        <v>207</v>
      </c>
      <c r="AS2658" s="16" t="s">
        <v>2422</v>
      </c>
      <c r="AT2658" s="16" t="s">
        <v>2418</v>
      </c>
      <c r="AU2658" t="s">
        <v>2384</v>
      </c>
      <c r="AV2658" s="15" t="s">
        <v>2384</v>
      </c>
      <c r="AW2658" s="16" t="s">
        <v>2386</v>
      </c>
      <c r="AX2658" s="16" t="s">
        <v>204</v>
      </c>
      <c r="AY2658" s="16" t="s">
        <v>207</v>
      </c>
      <c r="AZ2658" s="16" t="s">
        <v>207</v>
      </c>
      <c r="BA2658" s="16" t="s">
        <v>207</v>
      </c>
      <c r="BB2658" s="16" t="s">
        <v>207</v>
      </c>
      <c r="BC2658" s="16">
        <v>0.56000000000000005</v>
      </c>
      <c r="BD2658" s="16">
        <f t="shared" si="552"/>
        <v>1.9600000000000002</v>
      </c>
      <c r="BE2658" s="16">
        <f t="shared" si="553"/>
        <v>956.9000000000002</v>
      </c>
      <c r="BF2658" s="16">
        <v>0</v>
      </c>
      <c r="BG2658" s="16">
        <f t="shared" si="554"/>
        <v>672.00000000000011</v>
      </c>
      <c r="BH2658" s="16">
        <f t="shared" si="555"/>
        <v>358.40000000000003</v>
      </c>
      <c r="BI2658" s="16">
        <f t="shared" si="556"/>
        <v>4.4800000000000004</v>
      </c>
    </row>
    <row r="2659" spans="1:61" x14ac:dyDescent="0.35">
      <c r="A2659">
        <v>2658</v>
      </c>
      <c r="B2659" t="s">
        <v>360</v>
      </c>
      <c r="C2659" t="s">
        <v>9271</v>
      </c>
      <c r="D2659" s="15" t="s">
        <v>2911</v>
      </c>
      <c r="E2659" s="12" t="s">
        <v>98</v>
      </c>
      <c r="G2659" s="12" t="s">
        <v>362</v>
      </c>
      <c r="H2659" s="12" t="s">
        <v>91</v>
      </c>
      <c r="I2659" s="12" t="s">
        <v>92</v>
      </c>
      <c r="J2659" s="12" t="s">
        <v>2401</v>
      </c>
      <c r="K2659" s="12" t="s">
        <v>5619</v>
      </c>
      <c r="N2659" s="16" t="s">
        <v>206</v>
      </c>
      <c r="O2659" s="16" t="s">
        <v>2902</v>
      </c>
      <c r="P2659" s="12" t="s">
        <v>131</v>
      </c>
      <c r="Q2659" s="16">
        <v>2023</v>
      </c>
      <c r="R2659" s="16">
        <v>0.56999999999999995</v>
      </c>
      <c r="T2659" s="16">
        <v>0</v>
      </c>
      <c r="U2659" s="16" t="s">
        <v>2903</v>
      </c>
      <c r="V2659" s="12" t="s">
        <v>204</v>
      </c>
      <c r="W2659" s="12" t="s">
        <v>204</v>
      </c>
      <c r="X2659" s="16">
        <v>1</v>
      </c>
      <c r="Z2659" s="16">
        <v>0.56999999999999995</v>
      </c>
      <c r="AA2659" s="16">
        <f t="shared" si="557"/>
        <v>68.399999999999991</v>
      </c>
      <c r="AB2659" s="16" t="s">
        <v>2394</v>
      </c>
      <c r="AC2659" s="16" t="s">
        <v>2416</v>
      </c>
      <c r="AD2659" s="16">
        <f t="shared" si="541"/>
        <v>23939.999999999996</v>
      </c>
      <c r="AE2659" s="16">
        <f t="shared" si="542"/>
        <v>199.49999999999997</v>
      </c>
      <c r="AF2659" s="16">
        <f t="shared" si="543"/>
        <v>74812.499999999985</v>
      </c>
      <c r="AG2659" s="16">
        <f t="shared" si="544"/>
        <v>56.999999999999993</v>
      </c>
      <c r="AH2659" s="12">
        <f t="shared" si="545"/>
        <v>0</v>
      </c>
      <c r="AI2659" s="16">
        <f t="shared" si="546"/>
        <v>3.9899999999999998</v>
      </c>
      <c r="AJ2659" s="16">
        <f t="shared" si="547"/>
        <v>13765.5</v>
      </c>
      <c r="AK2659" s="16">
        <f t="shared" si="548"/>
        <v>285</v>
      </c>
      <c r="AL2659" s="16">
        <f t="shared" si="549"/>
        <v>2849.9999999999995</v>
      </c>
      <c r="AM2659" s="16">
        <f t="shared" si="550"/>
        <v>40470</v>
      </c>
      <c r="AN2659" s="16">
        <f t="shared" si="551"/>
        <v>155838</v>
      </c>
      <c r="AO2659" s="12" t="s">
        <v>644</v>
      </c>
      <c r="AP2659" s="16">
        <v>0.56999999999999995</v>
      </c>
      <c r="AQ2659" s="16" t="s">
        <v>207</v>
      </c>
      <c r="AR2659" s="16" t="s">
        <v>207</v>
      </c>
      <c r="AS2659" s="16" t="s">
        <v>2422</v>
      </c>
      <c r="AT2659" s="16" t="s">
        <v>2418</v>
      </c>
      <c r="AU2659" t="s">
        <v>2384</v>
      </c>
      <c r="AV2659" s="15" t="s">
        <v>2863</v>
      </c>
      <c r="AW2659" s="16" t="s">
        <v>2386</v>
      </c>
      <c r="AX2659" s="16" t="s">
        <v>204</v>
      </c>
      <c r="AY2659" s="16" t="s">
        <v>207</v>
      </c>
      <c r="AZ2659" s="16" t="s">
        <v>207</v>
      </c>
      <c r="BA2659" s="16" t="s">
        <v>207</v>
      </c>
      <c r="BB2659" s="16" t="s">
        <v>207</v>
      </c>
      <c r="BC2659" s="16">
        <v>0.56999999999999995</v>
      </c>
      <c r="BD2659" s="16">
        <f t="shared" si="552"/>
        <v>1.9949999999999999</v>
      </c>
      <c r="BE2659" s="16">
        <f t="shared" si="553"/>
        <v>973.98749999999995</v>
      </c>
      <c r="BF2659" s="16">
        <v>0</v>
      </c>
      <c r="BG2659" s="16">
        <f t="shared" si="554"/>
        <v>683.99999999999989</v>
      </c>
      <c r="BH2659" s="16">
        <f t="shared" si="555"/>
        <v>364.79999999999995</v>
      </c>
      <c r="BI2659" s="16">
        <f t="shared" si="556"/>
        <v>4.5599999999999996</v>
      </c>
    </row>
    <row r="2660" spans="1:61" x14ac:dyDescent="0.35">
      <c r="A2660">
        <v>2659</v>
      </c>
      <c r="B2660" t="s">
        <v>360</v>
      </c>
      <c r="C2660" t="s">
        <v>9272</v>
      </c>
      <c r="D2660" s="15" t="s">
        <v>2912</v>
      </c>
      <c r="E2660" s="12" t="s">
        <v>98</v>
      </c>
      <c r="G2660" s="12" t="s">
        <v>362</v>
      </c>
      <c r="H2660" s="12" t="s">
        <v>91</v>
      </c>
      <c r="I2660" s="12" t="s">
        <v>92</v>
      </c>
      <c r="J2660" s="12" t="s">
        <v>2401</v>
      </c>
      <c r="K2660" s="12" t="s">
        <v>5619</v>
      </c>
      <c r="N2660" s="16" t="s">
        <v>206</v>
      </c>
      <c r="O2660" s="16" t="s">
        <v>2902</v>
      </c>
      <c r="P2660" s="12" t="s">
        <v>131</v>
      </c>
      <c r="Q2660" s="16">
        <v>2023</v>
      </c>
      <c r="R2660" s="16">
        <v>0.56000000000000005</v>
      </c>
      <c r="T2660" s="16">
        <v>0</v>
      </c>
      <c r="U2660" s="16" t="s">
        <v>2903</v>
      </c>
      <c r="V2660" s="12" t="s">
        <v>204</v>
      </c>
      <c r="W2660" s="12" t="s">
        <v>204</v>
      </c>
      <c r="X2660" s="16">
        <v>1</v>
      </c>
      <c r="Z2660" s="16">
        <v>0.56000000000000005</v>
      </c>
      <c r="AA2660" s="16">
        <f t="shared" si="557"/>
        <v>67.2</v>
      </c>
      <c r="AB2660" s="16" t="s">
        <v>2394</v>
      </c>
      <c r="AC2660" s="16" t="s">
        <v>2416</v>
      </c>
      <c r="AD2660" s="16">
        <f t="shared" si="541"/>
        <v>23520</v>
      </c>
      <c r="AE2660" s="16">
        <f t="shared" si="542"/>
        <v>196.00000000000003</v>
      </c>
      <c r="AF2660" s="16">
        <f t="shared" si="543"/>
        <v>73500.000000000015</v>
      </c>
      <c r="AG2660" s="16">
        <f t="shared" si="544"/>
        <v>56.000000000000007</v>
      </c>
      <c r="AH2660" s="12">
        <f t="shared" si="545"/>
        <v>0</v>
      </c>
      <c r="AI2660" s="16">
        <f t="shared" si="546"/>
        <v>3.9200000000000004</v>
      </c>
      <c r="AJ2660" s="16">
        <f t="shared" si="547"/>
        <v>13524.000000000002</v>
      </c>
      <c r="AK2660" s="16">
        <f t="shared" si="548"/>
        <v>280</v>
      </c>
      <c r="AL2660" s="16">
        <f t="shared" si="549"/>
        <v>2800.0000000000005</v>
      </c>
      <c r="AM2660" s="16">
        <f t="shared" si="550"/>
        <v>39760.000000000007</v>
      </c>
      <c r="AN2660" s="16">
        <f t="shared" si="551"/>
        <v>153104.00000000003</v>
      </c>
      <c r="AO2660" s="12" t="s">
        <v>644</v>
      </c>
      <c r="AP2660" s="16">
        <v>0.56000000000000005</v>
      </c>
      <c r="AQ2660" s="16" t="s">
        <v>207</v>
      </c>
      <c r="AR2660" s="16" t="s">
        <v>207</v>
      </c>
      <c r="AS2660" s="16" t="s">
        <v>2422</v>
      </c>
      <c r="AT2660" s="16" t="s">
        <v>2418</v>
      </c>
      <c r="AU2660" t="s">
        <v>2384</v>
      </c>
      <c r="AV2660" s="15" t="s">
        <v>2384</v>
      </c>
      <c r="AW2660" s="16" t="s">
        <v>2386</v>
      </c>
      <c r="AX2660" s="16" t="s">
        <v>204</v>
      </c>
      <c r="AY2660" s="16" t="s">
        <v>207</v>
      </c>
      <c r="AZ2660" s="16" t="s">
        <v>207</v>
      </c>
      <c r="BA2660" s="16" t="s">
        <v>207</v>
      </c>
      <c r="BB2660" s="16" t="s">
        <v>207</v>
      </c>
      <c r="BC2660" s="16">
        <v>0.56000000000000005</v>
      </c>
      <c r="BD2660" s="16">
        <f t="shared" si="552"/>
        <v>1.9600000000000002</v>
      </c>
      <c r="BE2660" s="16">
        <f t="shared" si="553"/>
        <v>956.9000000000002</v>
      </c>
      <c r="BF2660" s="16">
        <v>0</v>
      </c>
      <c r="BG2660" s="16">
        <f t="shared" si="554"/>
        <v>672.00000000000011</v>
      </c>
      <c r="BH2660" s="16">
        <f t="shared" si="555"/>
        <v>358.40000000000003</v>
      </c>
      <c r="BI2660" s="16">
        <f t="shared" si="556"/>
        <v>4.4800000000000004</v>
      </c>
    </row>
    <row r="2661" spans="1:61" x14ac:dyDescent="0.35">
      <c r="A2661">
        <v>2660</v>
      </c>
      <c r="B2661" t="s">
        <v>360</v>
      </c>
      <c r="C2661" t="s">
        <v>9273</v>
      </c>
      <c r="D2661" s="15" t="s">
        <v>2913</v>
      </c>
      <c r="E2661" s="12" t="s">
        <v>98</v>
      </c>
      <c r="G2661" s="12" t="s">
        <v>362</v>
      </c>
      <c r="H2661" s="12" t="s">
        <v>91</v>
      </c>
      <c r="I2661" s="12" t="s">
        <v>92</v>
      </c>
      <c r="J2661" s="12" t="s">
        <v>2401</v>
      </c>
      <c r="K2661" s="12" t="s">
        <v>5619</v>
      </c>
      <c r="N2661" s="16" t="s">
        <v>206</v>
      </c>
      <c r="O2661" s="16" t="s">
        <v>2902</v>
      </c>
      <c r="P2661" s="12" t="s">
        <v>131</v>
      </c>
      <c r="Q2661" s="16">
        <v>2023</v>
      </c>
      <c r="R2661" s="16">
        <v>0.51</v>
      </c>
      <c r="T2661" s="16">
        <v>0</v>
      </c>
      <c r="U2661" s="16" t="s">
        <v>2903</v>
      </c>
      <c r="V2661" s="12" t="s">
        <v>204</v>
      </c>
      <c r="W2661" s="12" t="s">
        <v>204</v>
      </c>
      <c r="X2661" s="16">
        <v>1</v>
      </c>
      <c r="Z2661" s="16">
        <v>0.51</v>
      </c>
      <c r="AA2661" s="16">
        <f t="shared" si="557"/>
        <v>61.2</v>
      </c>
      <c r="AB2661" s="16" t="s">
        <v>2394</v>
      </c>
      <c r="AC2661" s="16" t="s">
        <v>2416</v>
      </c>
      <c r="AD2661" s="16">
        <f t="shared" ref="AD2661:AD2724" si="558">AA2661*350</f>
        <v>21420</v>
      </c>
      <c r="AE2661" s="16">
        <f t="shared" ref="AE2661:AE2724" si="559">Z2661*350</f>
        <v>178.5</v>
      </c>
      <c r="AF2661" s="16">
        <f t="shared" ref="AF2661:AF2724" si="560">AE2661*375</f>
        <v>66937.5</v>
      </c>
      <c r="AG2661" s="16">
        <f t="shared" ref="AG2661:AG2724" si="561">Z2661*100</f>
        <v>51</v>
      </c>
      <c r="AH2661" s="12">
        <f t="shared" ref="AH2661:AH2724" si="562">AG2661*0</f>
        <v>0</v>
      </c>
      <c r="AI2661" s="16">
        <f t="shared" ref="AI2661:AI2724" si="563">7*Z2661</f>
        <v>3.5700000000000003</v>
      </c>
      <c r="AJ2661" s="16">
        <f t="shared" ref="AJ2661:AJ2724" si="564">AI2661*3450</f>
        <v>12316.500000000002</v>
      </c>
      <c r="AK2661" s="16">
        <f t="shared" ref="AK2661:AK2724" si="565">Z2661*500</f>
        <v>255</v>
      </c>
      <c r="AL2661" s="16">
        <f t="shared" ref="AL2661:AL2724" si="566">1*5000*Z2661</f>
        <v>2550</v>
      </c>
      <c r="AM2661" s="16">
        <f t="shared" ref="AM2661:AM2724" si="567">Z2661*71000</f>
        <v>36210</v>
      </c>
      <c r="AN2661" s="16">
        <f t="shared" ref="AN2661:AN2724" si="568">AM2661+AL2661+AJ2661+AF2661+AD2661</f>
        <v>139434</v>
      </c>
      <c r="AO2661" s="12" t="s">
        <v>644</v>
      </c>
      <c r="AP2661" s="16">
        <v>0.51</v>
      </c>
      <c r="AQ2661" s="16" t="s">
        <v>207</v>
      </c>
      <c r="AR2661" s="16" t="s">
        <v>207</v>
      </c>
      <c r="AS2661" s="16" t="s">
        <v>2422</v>
      </c>
      <c r="AT2661" s="16" t="s">
        <v>2418</v>
      </c>
      <c r="AU2661" t="s">
        <v>2384</v>
      </c>
      <c r="AV2661" s="15" t="s">
        <v>2863</v>
      </c>
      <c r="AW2661" s="16" t="s">
        <v>2386</v>
      </c>
      <c r="AX2661" s="16" t="s">
        <v>204</v>
      </c>
      <c r="AY2661" s="16" t="s">
        <v>207</v>
      </c>
      <c r="AZ2661" s="16" t="s">
        <v>207</v>
      </c>
      <c r="BA2661" s="16" t="s">
        <v>207</v>
      </c>
      <c r="BB2661" s="16" t="s">
        <v>207</v>
      </c>
      <c r="BC2661" s="16">
        <v>0.51</v>
      </c>
      <c r="BD2661" s="16">
        <f t="shared" ref="BD2661:BD2724" si="569">3.5*BC2661</f>
        <v>1.7850000000000001</v>
      </c>
      <c r="BE2661" s="16">
        <f t="shared" ref="BE2661:BE2724" si="570">AN2661/160</f>
        <v>871.46249999999998</v>
      </c>
      <c r="BF2661" s="16">
        <v>0</v>
      </c>
      <c r="BG2661" s="16">
        <f t="shared" ref="BG2661:BG2724" si="571">1200*BC2661</f>
        <v>612</v>
      </c>
      <c r="BH2661" s="16">
        <f t="shared" ref="BH2661:BH2724" si="572">640*BC2661</f>
        <v>326.39999999999998</v>
      </c>
      <c r="BI2661" s="16">
        <f t="shared" ref="BI2661:BI2724" si="573">BH2661/80</f>
        <v>4.08</v>
      </c>
    </row>
    <row r="2662" spans="1:61" x14ac:dyDescent="0.35">
      <c r="A2662">
        <v>2661</v>
      </c>
      <c r="B2662" t="s">
        <v>360</v>
      </c>
      <c r="C2662" t="s">
        <v>9274</v>
      </c>
      <c r="D2662" s="15" t="s">
        <v>2914</v>
      </c>
      <c r="E2662" s="12" t="s">
        <v>98</v>
      </c>
      <c r="G2662" s="12" t="s">
        <v>362</v>
      </c>
      <c r="H2662" s="12" t="s">
        <v>91</v>
      </c>
      <c r="I2662" s="12" t="s">
        <v>92</v>
      </c>
      <c r="J2662" s="12" t="s">
        <v>2401</v>
      </c>
      <c r="K2662" s="12" t="s">
        <v>5619</v>
      </c>
      <c r="N2662" s="16" t="s">
        <v>206</v>
      </c>
      <c r="O2662" s="16" t="s">
        <v>2902</v>
      </c>
      <c r="P2662" s="12" t="s">
        <v>131</v>
      </c>
      <c r="Q2662" s="16">
        <v>2023</v>
      </c>
      <c r="R2662" s="16">
        <v>1.5</v>
      </c>
      <c r="T2662" s="16">
        <v>0</v>
      </c>
      <c r="U2662" s="16" t="s">
        <v>2903</v>
      </c>
      <c r="V2662" s="12" t="s">
        <v>204</v>
      </c>
      <c r="W2662" s="12" t="s">
        <v>204</v>
      </c>
      <c r="X2662" s="16">
        <v>1</v>
      </c>
      <c r="Z2662" s="16">
        <v>1.5</v>
      </c>
      <c r="AA2662" s="16">
        <f t="shared" ref="AA2662:AA2725" si="574">Z2662*120</f>
        <v>180</v>
      </c>
      <c r="AB2662" s="16" t="s">
        <v>2394</v>
      </c>
      <c r="AC2662" s="16" t="s">
        <v>2416</v>
      </c>
      <c r="AD2662" s="16">
        <f t="shared" si="558"/>
        <v>63000</v>
      </c>
      <c r="AE2662" s="16">
        <f t="shared" si="559"/>
        <v>525</v>
      </c>
      <c r="AF2662" s="16">
        <f t="shared" si="560"/>
        <v>196875</v>
      </c>
      <c r="AG2662" s="16">
        <f t="shared" si="561"/>
        <v>150</v>
      </c>
      <c r="AH2662" s="12">
        <f t="shared" si="562"/>
        <v>0</v>
      </c>
      <c r="AI2662" s="16">
        <f t="shared" si="563"/>
        <v>10.5</v>
      </c>
      <c r="AJ2662" s="16">
        <f t="shared" si="564"/>
        <v>36225</v>
      </c>
      <c r="AK2662" s="16">
        <f t="shared" si="565"/>
        <v>750</v>
      </c>
      <c r="AL2662" s="16">
        <f t="shared" si="566"/>
        <v>7500</v>
      </c>
      <c r="AM2662" s="16">
        <f t="shared" si="567"/>
        <v>106500</v>
      </c>
      <c r="AN2662" s="16">
        <f t="shared" si="568"/>
        <v>410100</v>
      </c>
      <c r="AO2662" s="12" t="s">
        <v>644</v>
      </c>
      <c r="AP2662" s="16">
        <v>1.5</v>
      </c>
      <c r="AQ2662" s="16" t="s">
        <v>207</v>
      </c>
      <c r="AR2662" s="16" t="s">
        <v>207</v>
      </c>
      <c r="AS2662" s="16" t="s">
        <v>2422</v>
      </c>
      <c r="AT2662" s="16" t="s">
        <v>2418</v>
      </c>
      <c r="AU2662" t="s">
        <v>2384</v>
      </c>
      <c r="AV2662" s="15" t="s">
        <v>2384</v>
      </c>
      <c r="AW2662" s="16" t="s">
        <v>2386</v>
      </c>
      <c r="AX2662" s="16" t="s">
        <v>204</v>
      </c>
      <c r="AY2662" s="16" t="s">
        <v>207</v>
      </c>
      <c r="AZ2662" s="16" t="s">
        <v>207</v>
      </c>
      <c r="BA2662" s="16" t="s">
        <v>207</v>
      </c>
      <c r="BB2662" s="16" t="s">
        <v>207</v>
      </c>
      <c r="BC2662" s="16">
        <v>1.5</v>
      </c>
      <c r="BD2662" s="16">
        <f t="shared" si="569"/>
        <v>5.25</v>
      </c>
      <c r="BE2662" s="16">
        <f t="shared" si="570"/>
        <v>2563.125</v>
      </c>
      <c r="BF2662" s="16">
        <v>0</v>
      </c>
      <c r="BG2662" s="16">
        <f t="shared" si="571"/>
        <v>1800</v>
      </c>
      <c r="BH2662" s="16">
        <f t="shared" si="572"/>
        <v>960</v>
      </c>
      <c r="BI2662" s="16">
        <f t="shared" si="573"/>
        <v>12</v>
      </c>
    </row>
    <row r="2663" spans="1:61" x14ac:dyDescent="0.35">
      <c r="A2663">
        <v>2662</v>
      </c>
      <c r="B2663" t="s">
        <v>360</v>
      </c>
      <c r="C2663" t="s">
        <v>9275</v>
      </c>
      <c r="D2663" s="15" t="s">
        <v>2915</v>
      </c>
      <c r="E2663" s="12" t="s">
        <v>98</v>
      </c>
      <c r="G2663" s="12" t="s">
        <v>362</v>
      </c>
      <c r="H2663" s="12" t="s">
        <v>91</v>
      </c>
      <c r="I2663" s="12" t="s">
        <v>92</v>
      </c>
      <c r="J2663" s="12" t="s">
        <v>2401</v>
      </c>
      <c r="K2663" s="12" t="s">
        <v>5619</v>
      </c>
      <c r="N2663" s="16" t="s">
        <v>206</v>
      </c>
      <c r="O2663" s="16" t="s">
        <v>2902</v>
      </c>
      <c r="P2663" s="12" t="s">
        <v>131</v>
      </c>
      <c r="Q2663" s="16">
        <v>2023</v>
      </c>
      <c r="R2663" s="16">
        <v>1.1299999999999999</v>
      </c>
      <c r="T2663" s="16">
        <v>0</v>
      </c>
      <c r="U2663" s="16" t="s">
        <v>2903</v>
      </c>
      <c r="V2663" s="12" t="s">
        <v>204</v>
      </c>
      <c r="W2663" s="12" t="s">
        <v>204</v>
      </c>
      <c r="X2663" s="16">
        <v>1</v>
      </c>
      <c r="Z2663" s="16">
        <v>1.1299999999999999</v>
      </c>
      <c r="AA2663" s="16">
        <f t="shared" si="574"/>
        <v>135.6</v>
      </c>
      <c r="AB2663" s="16" t="s">
        <v>2394</v>
      </c>
      <c r="AC2663" s="16" t="s">
        <v>2416</v>
      </c>
      <c r="AD2663" s="16">
        <f t="shared" si="558"/>
        <v>47460</v>
      </c>
      <c r="AE2663" s="16">
        <f t="shared" si="559"/>
        <v>395.49999999999994</v>
      </c>
      <c r="AF2663" s="16">
        <f t="shared" si="560"/>
        <v>148312.49999999997</v>
      </c>
      <c r="AG2663" s="16">
        <f t="shared" si="561"/>
        <v>112.99999999999999</v>
      </c>
      <c r="AH2663" s="12">
        <f t="shared" si="562"/>
        <v>0</v>
      </c>
      <c r="AI2663" s="16">
        <f t="shared" si="563"/>
        <v>7.9099999999999993</v>
      </c>
      <c r="AJ2663" s="16">
        <f t="shared" si="564"/>
        <v>27289.499999999996</v>
      </c>
      <c r="AK2663" s="16">
        <f t="shared" si="565"/>
        <v>565</v>
      </c>
      <c r="AL2663" s="16">
        <f t="shared" si="566"/>
        <v>5649.9999999999991</v>
      </c>
      <c r="AM2663" s="16">
        <f t="shared" si="567"/>
        <v>80229.999999999985</v>
      </c>
      <c r="AN2663" s="16">
        <f t="shared" si="568"/>
        <v>308941.99999999994</v>
      </c>
      <c r="AO2663" s="12" t="s">
        <v>644</v>
      </c>
      <c r="AP2663" s="16">
        <v>1.1299999999999999</v>
      </c>
      <c r="AQ2663" s="16" t="s">
        <v>207</v>
      </c>
      <c r="AR2663" s="16" t="s">
        <v>207</v>
      </c>
      <c r="AS2663" s="16" t="s">
        <v>2422</v>
      </c>
      <c r="AT2663" s="16" t="s">
        <v>2418</v>
      </c>
      <c r="AU2663" t="s">
        <v>2384</v>
      </c>
      <c r="AV2663" s="15" t="s">
        <v>2863</v>
      </c>
      <c r="AW2663" s="16" t="s">
        <v>2386</v>
      </c>
      <c r="AX2663" s="16" t="s">
        <v>204</v>
      </c>
      <c r="AY2663" s="16" t="s">
        <v>207</v>
      </c>
      <c r="AZ2663" s="16" t="s">
        <v>207</v>
      </c>
      <c r="BA2663" s="16" t="s">
        <v>207</v>
      </c>
      <c r="BB2663" s="16" t="s">
        <v>207</v>
      </c>
      <c r="BC2663" s="16">
        <v>1.1299999999999999</v>
      </c>
      <c r="BD2663" s="16">
        <f t="shared" si="569"/>
        <v>3.9549999999999996</v>
      </c>
      <c r="BE2663" s="16">
        <f t="shared" si="570"/>
        <v>1930.8874999999996</v>
      </c>
      <c r="BF2663" s="16">
        <v>0</v>
      </c>
      <c r="BG2663" s="16">
        <f t="shared" si="571"/>
        <v>1355.9999999999998</v>
      </c>
      <c r="BH2663" s="16">
        <f t="shared" si="572"/>
        <v>723.19999999999993</v>
      </c>
      <c r="BI2663" s="16">
        <f t="shared" si="573"/>
        <v>9.0399999999999991</v>
      </c>
    </row>
    <row r="2664" spans="1:61" x14ac:dyDescent="0.35">
      <c r="A2664">
        <v>2663</v>
      </c>
      <c r="B2664" t="s">
        <v>360</v>
      </c>
      <c r="C2664" t="s">
        <v>9276</v>
      </c>
      <c r="D2664" s="15" t="s">
        <v>2916</v>
      </c>
      <c r="E2664" s="12" t="s">
        <v>98</v>
      </c>
      <c r="G2664" s="12" t="s">
        <v>362</v>
      </c>
      <c r="H2664" s="12" t="s">
        <v>91</v>
      </c>
      <c r="I2664" s="12" t="s">
        <v>92</v>
      </c>
      <c r="J2664" s="12" t="s">
        <v>2401</v>
      </c>
      <c r="K2664" s="12" t="s">
        <v>5619</v>
      </c>
      <c r="N2664" s="16" t="s">
        <v>206</v>
      </c>
      <c r="O2664" s="16" t="s">
        <v>2902</v>
      </c>
      <c r="P2664" s="12" t="s">
        <v>131</v>
      </c>
      <c r="Q2664" s="16">
        <v>2023</v>
      </c>
      <c r="R2664" s="16">
        <v>0.59</v>
      </c>
      <c r="T2664" s="16">
        <v>0</v>
      </c>
      <c r="U2664" s="16" t="s">
        <v>2903</v>
      </c>
      <c r="V2664" s="12" t="s">
        <v>204</v>
      </c>
      <c r="W2664" s="12" t="s">
        <v>204</v>
      </c>
      <c r="X2664" s="16">
        <v>1</v>
      </c>
      <c r="Z2664" s="16">
        <v>0.59</v>
      </c>
      <c r="AA2664" s="16">
        <f t="shared" si="574"/>
        <v>70.8</v>
      </c>
      <c r="AB2664" s="16" t="s">
        <v>2394</v>
      </c>
      <c r="AC2664" s="16" t="s">
        <v>2416</v>
      </c>
      <c r="AD2664" s="16">
        <f t="shared" si="558"/>
        <v>24780</v>
      </c>
      <c r="AE2664" s="16">
        <f t="shared" si="559"/>
        <v>206.5</v>
      </c>
      <c r="AF2664" s="16">
        <f t="shared" si="560"/>
        <v>77437.5</v>
      </c>
      <c r="AG2664" s="16">
        <f t="shared" si="561"/>
        <v>59</v>
      </c>
      <c r="AH2664" s="12">
        <f t="shared" si="562"/>
        <v>0</v>
      </c>
      <c r="AI2664" s="16">
        <f t="shared" si="563"/>
        <v>4.13</v>
      </c>
      <c r="AJ2664" s="16">
        <f t="shared" si="564"/>
        <v>14248.5</v>
      </c>
      <c r="AK2664" s="16">
        <f t="shared" si="565"/>
        <v>295</v>
      </c>
      <c r="AL2664" s="16">
        <f t="shared" si="566"/>
        <v>2950</v>
      </c>
      <c r="AM2664" s="16">
        <f t="shared" si="567"/>
        <v>41890</v>
      </c>
      <c r="AN2664" s="16">
        <f t="shared" si="568"/>
        <v>161306</v>
      </c>
      <c r="AO2664" s="12" t="s">
        <v>644</v>
      </c>
      <c r="AP2664" s="16">
        <v>0.59</v>
      </c>
      <c r="AQ2664" s="16" t="s">
        <v>207</v>
      </c>
      <c r="AR2664" s="16" t="s">
        <v>207</v>
      </c>
      <c r="AS2664" s="16" t="s">
        <v>2422</v>
      </c>
      <c r="AT2664" s="16" t="s">
        <v>2418</v>
      </c>
      <c r="AU2664" t="s">
        <v>2384</v>
      </c>
      <c r="AV2664" s="15" t="s">
        <v>2384</v>
      </c>
      <c r="AW2664" s="16" t="s">
        <v>2386</v>
      </c>
      <c r="AX2664" s="16" t="s">
        <v>204</v>
      </c>
      <c r="AY2664" s="16" t="s">
        <v>207</v>
      </c>
      <c r="AZ2664" s="16" t="s">
        <v>207</v>
      </c>
      <c r="BA2664" s="16" t="s">
        <v>207</v>
      </c>
      <c r="BB2664" s="16" t="s">
        <v>207</v>
      </c>
      <c r="BC2664" s="16">
        <v>0.59</v>
      </c>
      <c r="BD2664" s="16">
        <f t="shared" si="569"/>
        <v>2.0649999999999999</v>
      </c>
      <c r="BE2664" s="16">
        <f t="shared" si="570"/>
        <v>1008.1625</v>
      </c>
      <c r="BF2664" s="16">
        <v>0</v>
      </c>
      <c r="BG2664" s="16">
        <f t="shared" si="571"/>
        <v>708</v>
      </c>
      <c r="BH2664" s="16">
        <f t="shared" si="572"/>
        <v>377.59999999999997</v>
      </c>
      <c r="BI2664" s="16">
        <f t="shared" si="573"/>
        <v>4.72</v>
      </c>
    </row>
    <row r="2665" spans="1:61" x14ac:dyDescent="0.35">
      <c r="A2665">
        <v>2664</v>
      </c>
      <c r="B2665" t="s">
        <v>360</v>
      </c>
      <c r="C2665" t="s">
        <v>9277</v>
      </c>
      <c r="D2665" s="15" t="s">
        <v>2917</v>
      </c>
      <c r="E2665" s="12" t="s">
        <v>93</v>
      </c>
      <c r="G2665" s="12" t="s">
        <v>362</v>
      </c>
      <c r="H2665" s="12" t="s">
        <v>91</v>
      </c>
      <c r="I2665" s="12" t="s">
        <v>92</v>
      </c>
      <c r="J2665" s="12" t="s">
        <v>2401</v>
      </c>
      <c r="K2665" s="12" t="s">
        <v>5619</v>
      </c>
      <c r="N2665" s="16" t="s">
        <v>206</v>
      </c>
      <c r="O2665" s="16" t="s">
        <v>2902</v>
      </c>
      <c r="P2665" s="12" t="s">
        <v>131</v>
      </c>
      <c r="Q2665" s="16">
        <v>2023</v>
      </c>
      <c r="R2665" s="16">
        <v>0.66</v>
      </c>
      <c r="T2665" s="16">
        <v>0</v>
      </c>
      <c r="U2665" s="16" t="s">
        <v>2903</v>
      </c>
      <c r="V2665" s="12" t="s">
        <v>207</v>
      </c>
      <c r="W2665" s="12" t="s">
        <v>204</v>
      </c>
      <c r="X2665" s="16">
        <v>1</v>
      </c>
      <c r="Z2665" s="16">
        <v>0.66</v>
      </c>
      <c r="AA2665" s="16">
        <f t="shared" si="574"/>
        <v>79.2</v>
      </c>
      <c r="AB2665" s="16" t="s">
        <v>2394</v>
      </c>
      <c r="AC2665" s="16" t="s">
        <v>2416</v>
      </c>
      <c r="AD2665" s="16">
        <f t="shared" si="558"/>
        <v>27720</v>
      </c>
      <c r="AE2665" s="16">
        <f t="shared" si="559"/>
        <v>231</v>
      </c>
      <c r="AF2665" s="16">
        <f t="shared" si="560"/>
        <v>86625</v>
      </c>
      <c r="AG2665" s="16">
        <f t="shared" si="561"/>
        <v>66</v>
      </c>
      <c r="AH2665" s="12">
        <f t="shared" si="562"/>
        <v>0</v>
      </c>
      <c r="AI2665" s="16">
        <f t="shared" si="563"/>
        <v>4.62</v>
      </c>
      <c r="AJ2665" s="16">
        <f t="shared" si="564"/>
        <v>15939</v>
      </c>
      <c r="AK2665" s="16">
        <f t="shared" si="565"/>
        <v>330</v>
      </c>
      <c r="AL2665" s="16">
        <f t="shared" si="566"/>
        <v>3300</v>
      </c>
      <c r="AM2665" s="16">
        <f t="shared" si="567"/>
        <v>46860</v>
      </c>
      <c r="AN2665" s="16">
        <f t="shared" si="568"/>
        <v>180444</v>
      </c>
      <c r="AO2665" s="12" t="s">
        <v>644</v>
      </c>
      <c r="AP2665" s="16">
        <v>0.66</v>
      </c>
      <c r="AQ2665" s="16" t="s">
        <v>207</v>
      </c>
      <c r="AR2665" s="16" t="s">
        <v>207</v>
      </c>
      <c r="AS2665" s="16" t="s">
        <v>2422</v>
      </c>
      <c r="AT2665" s="16" t="s">
        <v>2418</v>
      </c>
      <c r="AU2665" t="s">
        <v>2384</v>
      </c>
      <c r="AV2665" s="15" t="s">
        <v>2863</v>
      </c>
      <c r="AW2665" s="16" t="s">
        <v>2386</v>
      </c>
      <c r="AX2665" s="16" t="s">
        <v>204</v>
      </c>
      <c r="AY2665" s="16" t="s">
        <v>207</v>
      </c>
      <c r="AZ2665" s="16" t="s">
        <v>207</v>
      </c>
      <c r="BA2665" s="16" t="s">
        <v>207</v>
      </c>
      <c r="BB2665" s="16" t="s">
        <v>207</v>
      </c>
      <c r="BC2665" s="16">
        <v>0.66</v>
      </c>
      <c r="BD2665" s="16">
        <f t="shared" si="569"/>
        <v>2.31</v>
      </c>
      <c r="BE2665" s="16">
        <f t="shared" si="570"/>
        <v>1127.7750000000001</v>
      </c>
      <c r="BF2665" s="16">
        <v>0</v>
      </c>
      <c r="BG2665" s="16">
        <f t="shared" si="571"/>
        <v>792</v>
      </c>
      <c r="BH2665" s="16">
        <f t="shared" si="572"/>
        <v>422.40000000000003</v>
      </c>
      <c r="BI2665" s="16">
        <f t="shared" si="573"/>
        <v>5.28</v>
      </c>
    </row>
    <row r="2666" spans="1:61" x14ac:dyDescent="0.35">
      <c r="A2666">
        <v>2665</v>
      </c>
      <c r="B2666" t="s">
        <v>360</v>
      </c>
      <c r="C2666" t="s">
        <v>9278</v>
      </c>
      <c r="D2666" s="15" t="s">
        <v>2918</v>
      </c>
      <c r="E2666" s="12" t="s">
        <v>98</v>
      </c>
      <c r="G2666" s="12" t="s">
        <v>362</v>
      </c>
      <c r="H2666" s="12" t="s">
        <v>91</v>
      </c>
      <c r="I2666" s="12" t="s">
        <v>92</v>
      </c>
      <c r="J2666" s="12" t="s">
        <v>2401</v>
      </c>
      <c r="K2666" s="12" t="s">
        <v>5619</v>
      </c>
      <c r="N2666" s="16" t="s">
        <v>206</v>
      </c>
      <c r="O2666" s="16" t="s">
        <v>2902</v>
      </c>
      <c r="P2666" s="12" t="s">
        <v>131</v>
      </c>
      <c r="Q2666" s="16">
        <v>2023</v>
      </c>
      <c r="R2666" s="16">
        <v>0.27</v>
      </c>
      <c r="T2666" s="16">
        <v>0</v>
      </c>
      <c r="U2666" s="16" t="s">
        <v>2903</v>
      </c>
      <c r="V2666" s="12" t="s">
        <v>204</v>
      </c>
      <c r="W2666" s="12" t="s">
        <v>204</v>
      </c>
      <c r="X2666" s="16">
        <v>1</v>
      </c>
      <c r="Z2666" s="16">
        <v>0.27</v>
      </c>
      <c r="AA2666" s="16">
        <f t="shared" si="574"/>
        <v>32.400000000000006</v>
      </c>
      <c r="AB2666" s="16" t="s">
        <v>2394</v>
      </c>
      <c r="AC2666" s="16" t="s">
        <v>2416</v>
      </c>
      <c r="AD2666" s="16">
        <f t="shared" si="558"/>
        <v>11340.000000000002</v>
      </c>
      <c r="AE2666" s="16">
        <f t="shared" si="559"/>
        <v>94.5</v>
      </c>
      <c r="AF2666" s="16">
        <f t="shared" si="560"/>
        <v>35437.5</v>
      </c>
      <c r="AG2666" s="16">
        <f t="shared" si="561"/>
        <v>27</v>
      </c>
      <c r="AH2666" s="12">
        <f t="shared" si="562"/>
        <v>0</v>
      </c>
      <c r="AI2666" s="16">
        <f t="shared" si="563"/>
        <v>1.8900000000000001</v>
      </c>
      <c r="AJ2666" s="16">
        <f t="shared" si="564"/>
        <v>6520.5</v>
      </c>
      <c r="AK2666" s="16">
        <f t="shared" si="565"/>
        <v>135</v>
      </c>
      <c r="AL2666" s="16">
        <f t="shared" si="566"/>
        <v>1350</v>
      </c>
      <c r="AM2666" s="16">
        <f t="shared" si="567"/>
        <v>19170</v>
      </c>
      <c r="AN2666" s="16">
        <f t="shared" si="568"/>
        <v>73818</v>
      </c>
      <c r="AO2666" s="12" t="s">
        <v>644</v>
      </c>
      <c r="AP2666" s="16">
        <v>0.27</v>
      </c>
      <c r="AQ2666" s="16" t="s">
        <v>207</v>
      </c>
      <c r="AR2666" s="16" t="s">
        <v>207</v>
      </c>
      <c r="AS2666" s="16" t="s">
        <v>2422</v>
      </c>
      <c r="AT2666" s="16" t="s">
        <v>2418</v>
      </c>
      <c r="AU2666" t="s">
        <v>2384</v>
      </c>
      <c r="AV2666" s="15" t="s">
        <v>2384</v>
      </c>
      <c r="AW2666" s="16" t="s">
        <v>2386</v>
      </c>
      <c r="AX2666" s="16" t="s">
        <v>204</v>
      </c>
      <c r="AY2666" s="16" t="s">
        <v>207</v>
      </c>
      <c r="AZ2666" s="16" t="s">
        <v>207</v>
      </c>
      <c r="BA2666" s="16" t="s">
        <v>207</v>
      </c>
      <c r="BB2666" s="16" t="s">
        <v>207</v>
      </c>
      <c r="BC2666" s="16">
        <v>0.27</v>
      </c>
      <c r="BD2666" s="16">
        <f t="shared" si="569"/>
        <v>0.94500000000000006</v>
      </c>
      <c r="BE2666" s="16">
        <f t="shared" si="570"/>
        <v>461.36250000000001</v>
      </c>
      <c r="BF2666" s="16">
        <v>0</v>
      </c>
      <c r="BG2666" s="16">
        <f t="shared" si="571"/>
        <v>324</v>
      </c>
      <c r="BH2666" s="16">
        <f t="shared" si="572"/>
        <v>172.8</v>
      </c>
      <c r="BI2666" s="16">
        <f t="shared" si="573"/>
        <v>2.16</v>
      </c>
    </row>
    <row r="2667" spans="1:61" x14ac:dyDescent="0.35">
      <c r="A2667">
        <v>2666</v>
      </c>
      <c r="B2667" t="s">
        <v>360</v>
      </c>
      <c r="C2667" t="s">
        <v>9279</v>
      </c>
      <c r="D2667" s="15" t="s">
        <v>2919</v>
      </c>
      <c r="E2667" s="12" t="s">
        <v>98</v>
      </c>
      <c r="G2667" s="12" t="s">
        <v>362</v>
      </c>
      <c r="H2667" s="12" t="s">
        <v>91</v>
      </c>
      <c r="I2667" s="12" t="s">
        <v>92</v>
      </c>
      <c r="J2667" s="12" t="s">
        <v>2401</v>
      </c>
      <c r="K2667" s="12" t="s">
        <v>5619</v>
      </c>
      <c r="N2667" s="16" t="s">
        <v>206</v>
      </c>
      <c r="O2667" s="16" t="s">
        <v>2902</v>
      </c>
      <c r="P2667" s="12" t="s">
        <v>131</v>
      </c>
      <c r="Q2667" s="16">
        <v>2023</v>
      </c>
      <c r="R2667" s="16">
        <v>0.62</v>
      </c>
      <c r="T2667" s="16">
        <v>0</v>
      </c>
      <c r="U2667" s="16" t="s">
        <v>2903</v>
      </c>
      <c r="V2667" s="12" t="s">
        <v>204</v>
      </c>
      <c r="W2667" s="12" t="s">
        <v>204</v>
      </c>
      <c r="X2667" s="16">
        <v>1</v>
      </c>
      <c r="Z2667" s="16">
        <v>0.62</v>
      </c>
      <c r="AA2667" s="16">
        <f t="shared" si="574"/>
        <v>74.400000000000006</v>
      </c>
      <c r="AB2667" s="16" t="s">
        <v>2394</v>
      </c>
      <c r="AC2667" s="16" t="s">
        <v>2416</v>
      </c>
      <c r="AD2667" s="16">
        <f t="shared" si="558"/>
        <v>26040.000000000004</v>
      </c>
      <c r="AE2667" s="16">
        <f t="shared" si="559"/>
        <v>217</v>
      </c>
      <c r="AF2667" s="16">
        <f t="shared" si="560"/>
        <v>81375</v>
      </c>
      <c r="AG2667" s="16">
        <f t="shared" si="561"/>
        <v>62</v>
      </c>
      <c r="AH2667" s="12">
        <f t="shared" si="562"/>
        <v>0</v>
      </c>
      <c r="AI2667" s="16">
        <f t="shared" si="563"/>
        <v>4.34</v>
      </c>
      <c r="AJ2667" s="16">
        <f t="shared" si="564"/>
        <v>14973</v>
      </c>
      <c r="AK2667" s="16">
        <f t="shared" si="565"/>
        <v>310</v>
      </c>
      <c r="AL2667" s="16">
        <f t="shared" si="566"/>
        <v>3100</v>
      </c>
      <c r="AM2667" s="16">
        <f t="shared" si="567"/>
        <v>44020</v>
      </c>
      <c r="AN2667" s="16">
        <f t="shared" si="568"/>
        <v>169508</v>
      </c>
      <c r="AO2667" s="12" t="s">
        <v>644</v>
      </c>
      <c r="AP2667" s="16">
        <v>0.62</v>
      </c>
      <c r="AQ2667" s="16" t="s">
        <v>207</v>
      </c>
      <c r="AR2667" s="16" t="s">
        <v>207</v>
      </c>
      <c r="AS2667" s="16" t="s">
        <v>2422</v>
      </c>
      <c r="AT2667" s="16" t="s">
        <v>2418</v>
      </c>
      <c r="AU2667" t="s">
        <v>2384</v>
      </c>
      <c r="AV2667" s="15" t="s">
        <v>2863</v>
      </c>
      <c r="AW2667" s="16" t="s">
        <v>2386</v>
      </c>
      <c r="AX2667" s="16" t="s">
        <v>204</v>
      </c>
      <c r="AY2667" s="16" t="s">
        <v>207</v>
      </c>
      <c r="AZ2667" s="16" t="s">
        <v>207</v>
      </c>
      <c r="BA2667" s="16" t="s">
        <v>207</v>
      </c>
      <c r="BB2667" s="16" t="s">
        <v>207</v>
      </c>
      <c r="BC2667" s="16">
        <v>0.62</v>
      </c>
      <c r="BD2667" s="16">
        <f t="shared" si="569"/>
        <v>2.17</v>
      </c>
      <c r="BE2667" s="16">
        <f t="shared" si="570"/>
        <v>1059.425</v>
      </c>
      <c r="BF2667" s="16">
        <v>0</v>
      </c>
      <c r="BG2667" s="16">
        <f t="shared" si="571"/>
        <v>744</v>
      </c>
      <c r="BH2667" s="16">
        <f t="shared" si="572"/>
        <v>396.8</v>
      </c>
      <c r="BI2667" s="16">
        <f t="shared" si="573"/>
        <v>4.96</v>
      </c>
    </row>
    <row r="2668" spans="1:61" x14ac:dyDescent="0.35">
      <c r="A2668">
        <v>2667</v>
      </c>
      <c r="B2668" t="s">
        <v>360</v>
      </c>
      <c r="C2668" t="s">
        <v>9280</v>
      </c>
      <c r="D2668" s="15" t="s">
        <v>2920</v>
      </c>
      <c r="E2668" s="12" t="s">
        <v>98</v>
      </c>
      <c r="G2668" s="12" t="s">
        <v>362</v>
      </c>
      <c r="H2668" s="12" t="s">
        <v>91</v>
      </c>
      <c r="I2668" s="12" t="s">
        <v>92</v>
      </c>
      <c r="J2668" s="12" t="s">
        <v>2401</v>
      </c>
      <c r="K2668" s="12" t="s">
        <v>5619</v>
      </c>
      <c r="N2668" s="16" t="s">
        <v>206</v>
      </c>
      <c r="O2668" s="16" t="s">
        <v>2902</v>
      </c>
      <c r="P2668" s="12" t="s">
        <v>131</v>
      </c>
      <c r="Q2668" s="16">
        <v>2023</v>
      </c>
      <c r="R2668" s="16">
        <v>0.62</v>
      </c>
      <c r="T2668" s="16">
        <v>0</v>
      </c>
      <c r="U2668" s="16" t="s">
        <v>2903</v>
      </c>
      <c r="V2668" s="12" t="s">
        <v>204</v>
      </c>
      <c r="W2668" s="12" t="s">
        <v>204</v>
      </c>
      <c r="X2668" s="16">
        <v>1</v>
      </c>
      <c r="Z2668" s="16">
        <v>0.62</v>
      </c>
      <c r="AA2668" s="16">
        <f t="shared" si="574"/>
        <v>74.400000000000006</v>
      </c>
      <c r="AB2668" s="16" t="s">
        <v>2394</v>
      </c>
      <c r="AC2668" s="16" t="s">
        <v>2416</v>
      </c>
      <c r="AD2668" s="16">
        <f t="shared" si="558"/>
        <v>26040.000000000004</v>
      </c>
      <c r="AE2668" s="16">
        <f t="shared" si="559"/>
        <v>217</v>
      </c>
      <c r="AF2668" s="16">
        <f t="shared" si="560"/>
        <v>81375</v>
      </c>
      <c r="AG2668" s="16">
        <f t="shared" si="561"/>
        <v>62</v>
      </c>
      <c r="AH2668" s="12">
        <f t="shared" si="562"/>
        <v>0</v>
      </c>
      <c r="AI2668" s="16">
        <f t="shared" si="563"/>
        <v>4.34</v>
      </c>
      <c r="AJ2668" s="16">
        <f t="shared" si="564"/>
        <v>14973</v>
      </c>
      <c r="AK2668" s="16">
        <f t="shared" si="565"/>
        <v>310</v>
      </c>
      <c r="AL2668" s="16">
        <f t="shared" si="566"/>
        <v>3100</v>
      </c>
      <c r="AM2668" s="16">
        <f t="shared" si="567"/>
        <v>44020</v>
      </c>
      <c r="AN2668" s="16">
        <f t="shared" si="568"/>
        <v>169508</v>
      </c>
      <c r="AO2668" s="12" t="s">
        <v>644</v>
      </c>
      <c r="AP2668" s="16">
        <v>0.62</v>
      </c>
      <c r="AQ2668" s="16" t="s">
        <v>207</v>
      </c>
      <c r="AR2668" s="16" t="s">
        <v>207</v>
      </c>
      <c r="AS2668" s="16" t="s">
        <v>2422</v>
      </c>
      <c r="AT2668" s="16" t="s">
        <v>2418</v>
      </c>
      <c r="AU2668" t="s">
        <v>2384</v>
      </c>
      <c r="AV2668" s="15" t="s">
        <v>2384</v>
      </c>
      <c r="AW2668" s="16" t="s">
        <v>2386</v>
      </c>
      <c r="AX2668" s="16" t="s">
        <v>204</v>
      </c>
      <c r="AY2668" s="16" t="s">
        <v>207</v>
      </c>
      <c r="AZ2668" s="16" t="s">
        <v>207</v>
      </c>
      <c r="BA2668" s="16" t="s">
        <v>207</v>
      </c>
      <c r="BB2668" s="16" t="s">
        <v>207</v>
      </c>
      <c r="BC2668" s="16">
        <v>0.62</v>
      </c>
      <c r="BD2668" s="16">
        <f t="shared" si="569"/>
        <v>2.17</v>
      </c>
      <c r="BE2668" s="16">
        <f t="shared" si="570"/>
        <v>1059.425</v>
      </c>
      <c r="BF2668" s="16">
        <v>0</v>
      </c>
      <c r="BG2668" s="16">
        <f t="shared" si="571"/>
        <v>744</v>
      </c>
      <c r="BH2668" s="16">
        <f t="shared" si="572"/>
        <v>396.8</v>
      </c>
      <c r="BI2668" s="16">
        <f t="shared" si="573"/>
        <v>4.96</v>
      </c>
    </row>
    <row r="2669" spans="1:61" x14ac:dyDescent="0.35">
      <c r="A2669">
        <v>2668</v>
      </c>
      <c r="B2669" t="s">
        <v>360</v>
      </c>
      <c r="C2669" t="s">
        <v>9281</v>
      </c>
      <c r="D2669" s="15" t="s">
        <v>2921</v>
      </c>
      <c r="E2669" s="12" t="s">
        <v>98</v>
      </c>
      <c r="G2669" s="12" t="s">
        <v>362</v>
      </c>
      <c r="H2669" s="12" t="s">
        <v>91</v>
      </c>
      <c r="I2669" s="12" t="s">
        <v>92</v>
      </c>
      <c r="J2669" s="12" t="s">
        <v>2401</v>
      </c>
      <c r="K2669" s="12" t="s">
        <v>5619</v>
      </c>
      <c r="N2669" s="16" t="s">
        <v>206</v>
      </c>
      <c r="O2669" s="16" t="s">
        <v>2902</v>
      </c>
      <c r="P2669" s="12" t="s">
        <v>131</v>
      </c>
      <c r="Q2669" s="16">
        <v>2023</v>
      </c>
      <c r="R2669" s="16">
        <v>0.3</v>
      </c>
      <c r="T2669" s="16">
        <v>0</v>
      </c>
      <c r="U2669" s="16" t="s">
        <v>2903</v>
      </c>
      <c r="V2669" s="12" t="s">
        <v>204</v>
      </c>
      <c r="W2669" s="12" t="s">
        <v>204</v>
      </c>
      <c r="X2669" s="16">
        <v>1</v>
      </c>
      <c r="Z2669" s="16">
        <v>0.3</v>
      </c>
      <c r="AA2669" s="16">
        <f t="shared" si="574"/>
        <v>36</v>
      </c>
      <c r="AB2669" s="16" t="s">
        <v>2394</v>
      </c>
      <c r="AC2669" s="16" t="s">
        <v>2416</v>
      </c>
      <c r="AD2669" s="16">
        <f t="shared" si="558"/>
        <v>12600</v>
      </c>
      <c r="AE2669" s="16">
        <f t="shared" si="559"/>
        <v>105</v>
      </c>
      <c r="AF2669" s="16">
        <f t="shared" si="560"/>
        <v>39375</v>
      </c>
      <c r="AG2669" s="16">
        <f t="shared" si="561"/>
        <v>30</v>
      </c>
      <c r="AH2669" s="12">
        <f t="shared" si="562"/>
        <v>0</v>
      </c>
      <c r="AI2669" s="16">
        <f t="shared" si="563"/>
        <v>2.1</v>
      </c>
      <c r="AJ2669" s="16">
        <f t="shared" si="564"/>
        <v>7245</v>
      </c>
      <c r="AK2669" s="16">
        <f t="shared" si="565"/>
        <v>150</v>
      </c>
      <c r="AL2669" s="16">
        <f t="shared" si="566"/>
        <v>1500</v>
      </c>
      <c r="AM2669" s="16">
        <f t="shared" si="567"/>
        <v>21300</v>
      </c>
      <c r="AN2669" s="16">
        <f t="shared" si="568"/>
        <v>82020</v>
      </c>
      <c r="AO2669" s="12" t="s">
        <v>644</v>
      </c>
      <c r="AP2669" s="16">
        <v>0.3</v>
      </c>
      <c r="AQ2669" s="16" t="s">
        <v>207</v>
      </c>
      <c r="AR2669" s="16" t="s">
        <v>207</v>
      </c>
      <c r="AS2669" s="16" t="s">
        <v>2422</v>
      </c>
      <c r="AT2669" s="16" t="s">
        <v>2418</v>
      </c>
      <c r="AU2669" t="s">
        <v>2384</v>
      </c>
      <c r="AV2669" s="15" t="s">
        <v>2863</v>
      </c>
      <c r="AW2669" s="16" t="s">
        <v>2386</v>
      </c>
      <c r="AX2669" s="16" t="s">
        <v>204</v>
      </c>
      <c r="AY2669" s="16" t="s">
        <v>207</v>
      </c>
      <c r="AZ2669" s="16" t="s">
        <v>207</v>
      </c>
      <c r="BA2669" s="16" t="s">
        <v>207</v>
      </c>
      <c r="BB2669" s="16" t="s">
        <v>207</v>
      </c>
      <c r="BC2669" s="16">
        <v>0.3</v>
      </c>
      <c r="BD2669" s="16">
        <f t="shared" si="569"/>
        <v>1.05</v>
      </c>
      <c r="BE2669" s="16">
        <f t="shared" si="570"/>
        <v>512.625</v>
      </c>
      <c r="BF2669" s="16">
        <v>0</v>
      </c>
      <c r="BG2669" s="16">
        <f t="shared" si="571"/>
        <v>360</v>
      </c>
      <c r="BH2669" s="16">
        <f t="shared" si="572"/>
        <v>192</v>
      </c>
      <c r="BI2669" s="16">
        <f t="shared" si="573"/>
        <v>2.4</v>
      </c>
    </row>
    <row r="2670" spans="1:61" x14ac:dyDescent="0.35">
      <c r="A2670">
        <v>2669</v>
      </c>
      <c r="B2670" t="s">
        <v>360</v>
      </c>
      <c r="C2670" t="s">
        <v>9282</v>
      </c>
      <c r="D2670" s="15" t="s">
        <v>2922</v>
      </c>
      <c r="E2670" s="12" t="s">
        <v>98</v>
      </c>
      <c r="G2670" s="12" t="s">
        <v>362</v>
      </c>
      <c r="H2670" s="12" t="s">
        <v>91</v>
      </c>
      <c r="I2670" s="12" t="s">
        <v>92</v>
      </c>
      <c r="J2670" s="12" t="s">
        <v>2401</v>
      </c>
      <c r="K2670" s="12" t="s">
        <v>5619</v>
      </c>
      <c r="N2670" s="16" t="s">
        <v>206</v>
      </c>
      <c r="O2670" s="16" t="s">
        <v>2902</v>
      </c>
      <c r="P2670" s="12" t="s">
        <v>131</v>
      </c>
      <c r="Q2670" s="16">
        <v>2023</v>
      </c>
      <c r="R2670" s="16">
        <v>0.63</v>
      </c>
      <c r="T2670" s="16">
        <v>0</v>
      </c>
      <c r="U2670" s="16" t="s">
        <v>2903</v>
      </c>
      <c r="V2670" s="12" t="s">
        <v>204</v>
      </c>
      <c r="W2670" s="12" t="s">
        <v>204</v>
      </c>
      <c r="X2670" s="16">
        <v>1</v>
      </c>
      <c r="Z2670" s="16">
        <v>0.63</v>
      </c>
      <c r="AA2670" s="16">
        <f t="shared" si="574"/>
        <v>75.599999999999994</v>
      </c>
      <c r="AB2670" s="16" t="s">
        <v>2394</v>
      </c>
      <c r="AC2670" s="16" t="s">
        <v>2416</v>
      </c>
      <c r="AD2670" s="16">
        <f t="shared" si="558"/>
        <v>26459.999999999996</v>
      </c>
      <c r="AE2670" s="16">
        <f t="shared" si="559"/>
        <v>220.5</v>
      </c>
      <c r="AF2670" s="16">
        <f t="shared" si="560"/>
        <v>82687.5</v>
      </c>
      <c r="AG2670" s="16">
        <f t="shared" si="561"/>
        <v>63</v>
      </c>
      <c r="AH2670" s="12">
        <f t="shared" si="562"/>
        <v>0</v>
      </c>
      <c r="AI2670" s="16">
        <f t="shared" si="563"/>
        <v>4.41</v>
      </c>
      <c r="AJ2670" s="16">
        <f t="shared" si="564"/>
        <v>15214.5</v>
      </c>
      <c r="AK2670" s="16">
        <f t="shared" si="565"/>
        <v>315</v>
      </c>
      <c r="AL2670" s="16">
        <f t="shared" si="566"/>
        <v>3150</v>
      </c>
      <c r="AM2670" s="16">
        <f t="shared" si="567"/>
        <v>44730</v>
      </c>
      <c r="AN2670" s="16">
        <f t="shared" si="568"/>
        <v>172242</v>
      </c>
      <c r="AO2670" s="12" t="s">
        <v>644</v>
      </c>
      <c r="AP2670" s="16">
        <v>0.63</v>
      </c>
      <c r="AQ2670" s="16" t="s">
        <v>207</v>
      </c>
      <c r="AR2670" s="16" t="s">
        <v>207</v>
      </c>
      <c r="AS2670" s="16" t="s">
        <v>2422</v>
      </c>
      <c r="AT2670" s="16" t="s">
        <v>2418</v>
      </c>
      <c r="AU2670" t="s">
        <v>2384</v>
      </c>
      <c r="AV2670" s="15" t="s">
        <v>2384</v>
      </c>
      <c r="AW2670" s="16" t="s">
        <v>2386</v>
      </c>
      <c r="AX2670" s="16" t="s">
        <v>204</v>
      </c>
      <c r="AY2670" s="16" t="s">
        <v>207</v>
      </c>
      <c r="AZ2670" s="16" t="s">
        <v>207</v>
      </c>
      <c r="BA2670" s="16" t="s">
        <v>207</v>
      </c>
      <c r="BB2670" s="16" t="s">
        <v>207</v>
      </c>
      <c r="BC2670" s="16">
        <v>0.63</v>
      </c>
      <c r="BD2670" s="16">
        <f t="shared" si="569"/>
        <v>2.2050000000000001</v>
      </c>
      <c r="BE2670" s="16">
        <f t="shared" si="570"/>
        <v>1076.5125</v>
      </c>
      <c r="BF2670" s="16">
        <v>0</v>
      </c>
      <c r="BG2670" s="16">
        <f t="shared" si="571"/>
        <v>756</v>
      </c>
      <c r="BH2670" s="16">
        <f t="shared" si="572"/>
        <v>403.2</v>
      </c>
      <c r="BI2670" s="16">
        <f t="shared" si="573"/>
        <v>5.04</v>
      </c>
    </row>
    <row r="2671" spans="1:61" x14ac:dyDescent="0.35">
      <c r="A2671">
        <v>2670</v>
      </c>
      <c r="B2671" t="s">
        <v>360</v>
      </c>
      <c r="C2671" t="s">
        <v>9283</v>
      </c>
      <c r="D2671" s="15" t="s">
        <v>2923</v>
      </c>
      <c r="E2671" s="12" t="s">
        <v>98</v>
      </c>
      <c r="G2671" s="12" t="s">
        <v>362</v>
      </c>
      <c r="H2671" s="12" t="s">
        <v>91</v>
      </c>
      <c r="I2671" s="12" t="s">
        <v>92</v>
      </c>
      <c r="J2671" s="12" t="s">
        <v>2401</v>
      </c>
      <c r="K2671" s="12" t="s">
        <v>5619</v>
      </c>
      <c r="N2671" s="16" t="s">
        <v>206</v>
      </c>
      <c r="O2671" s="16" t="s">
        <v>2902</v>
      </c>
      <c r="P2671" s="12" t="s">
        <v>131</v>
      </c>
      <c r="Q2671" s="16">
        <v>2023</v>
      </c>
      <c r="R2671" s="16">
        <v>0.59</v>
      </c>
      <c r="T2671" s="16">
        <v>0</v>
      </c>
      <c r="U2671" s="16" t="s">
        <v>2903</v>
      </c>
      <c r="V2671" s="12" t="s">
        <v>204</v>
      </c>
      <c r="W2671" s="12" t="s">
        <v>204</v>
      </c>
      <c r="X2671" s="16">
        <v>1</v>
      </c>
      <c r="Z2671" s="16">
        <v>0.59</v>
      </c>
      <c r="AA2671" s="16">
        <f t="shared" si="574"/>
        <v>70.8</v>
      </c>
      <c r="AB2671" s="16" t="s">
        <v>2394</v>
      </c>
      <c r="AC2671" s="16" t="s">
        <v>2416</v>
      </c>
      <c r="AD2671" s="16">
        <f t="shared" si="558"/>
        <v>24780</v>
      </c>
      <c r="AE2671" s="16">
        <f t="shared" si="559"/>
        <v>206.5</v>
      </c>
      <c r="AF2671" s="16">
        <f t="shared" si="560"/>
        <v>77437.5</v>
      </c>
      <c r="AG2671" s="16">
        <f t="shared" si="561"/>
        <v>59</v>
      </c>
      <c r="AH2671" s="12">
        <f t="shared" si="562"/>
        <v>0</v>
      </c>
      <c r="AI2671" s="16">
        <f t="shared" si="563"/>
        <v>4.13</v>
      </c>
      <c r="AJ2671" s="16">
        <f t="shared" si="564"/>
        <v>14248.5</v>
      </c>
      <c r="AK2671" s="16">
        <f t="shared" si="565"/>
        <v>295</v>
      </c>
      <c r="AL2671" s="16">
        <f t="shared" si="566"/>
        <v>2950</v>
      </c>
      <c r="AM2671" s="16">
        <f t="shared" si="567"/>
        <v>41890</v>
      </c>
      <c r="AN2671" s="16">
        <f t="shared" si="568"/>
        <v>161306</v>
      </c>
      <c r="AO2671" s="12" t="s">
        <v>644</v>
      </c>
      <c r="AP2671" s="16">
        <v>0.59</v>
      </c>
      <c r="AQ2671" s="16" t="s">
        <v>207</v>
      </c>
      <c r="AR2671" s="16" t="s">
        <v>207</v>
      </c>
      <c r="AS2671" s="16" t="s">
        <v>2422</v>
      </c>
      <c r="AT2671" s="16" t="s">
        <v>2418</v>
      </c>
      <c r="AU2671" t="s">
        <v>2384</v>
      </c>
      <c r="AV2671" s="15" t="s">
        <v>2863</v>
      </c>
      <c r="AW2671" s="16" t="s">
        <v>2386</v>
      </c>
      <c r="AX2671" s="16" t="s">
        <v>204</v>
      </c>
      <c r="AY2671" s="16" t="s">
        <v>207</v>
      </c>
      <c r="AZ2671" s="16" t="s">
        <v>207</v>
      </c>
      <c r="BA2671" s="16" t="s">
        <v>207</v>
      </c>
      <c r="BB2671" s="16" t="s">
        <v>207</v>
      </c>
      <c r="BC2671" s="16">
        <v>0.59</v>
      </c>
      <c r="BD2671" s="16">
        <f t="shared" si="569"/>
        <v>2.0649999999999999</v>
      </c>
      <c r="BE2671" s="16">
        <f t="shared" si="570"/>
        <v>1008.1625</v>
      </c>
      <c r="BF2671" s="16">
        <v>0</v>
      </c>
      <c r="BG2671" s="16">
        <f t="shared" si="571"/>
        <v>708</v>
      </c>
      <c r="BH2671" s="16">
        <f t="shared" si="572"/>
        <v>377.59999999999997</v>
      </c>
      <c r="BI2671" s="16">
        <f t="shared" si="573"/>
        <v>4.72</v>
      </c>
    </row>
    <row r="2672" spans="1:61" x14ac:dyDescent="0.35">
      <c r="A2672">
        <v>2671</v>
      </c>
      <c r="B2672" t="s">
        <v>360</v>
      </c>
      <c r="C2672" t="s">
        <v>9284</v>
      </c>
      <c r="D2672" s="15" t="s">
        <v>2924</v>
      </c>
      <c r="E2672" s="12" t="s">
        <v>98</v>
      </c>
      <c r="G2672" s="12" t="s">
        <v>362</v>
      </c>
      <c r="H2672" s="12" t="s">
        <v>91</v>
      </c>
      <c r="I2672" s="12" t="s">
        <v>92</v>
      </c>
      <c r="J2672" s="12" t="s">
        <v>2401</v>
      </c>
      <c r="K2672" s="12" t="s">
        <v>5619</v>
      </c>
      <c r="N2672" s="16" t="s">
        <v>206</v>
      </c>
      <c r="O2672" s="16" t="s">
        <v>2902</v>
      </c>
      <c r="P2672" s="12" t="s">
        <v>131</v>
      </c>
      <c r="Q2672" s="16">
        <v>2023</v>
      </c>
      <c r="R2672" s="16">
        <v>0.51</v>
      </c>
      <c r="T2672" s="16">
        <v>0</v>
      </c>
      <c r="U2672" s="16" t="s">
        <v>2903</v>
      </c>
      <c r="V2672" s="12" t="s">
        <v>204</v>
      </c>
      <c r="W2672" s="12" t="s">
        <v>204</v>
      </c>
      <c r="X2672" s="16">
        <v>1</v>
      </c>
      <c r="Z2672" s="16">
        <v>0.51</v>
      </c>
      <c r="AA2672" s="16">
        <f t="shared" si="574"/>
        <v>61.2</v>
      </c>
      <c r="AB2672" s="16" t="s">
        <v>2394</v>
      </c>
      <c r="AC2672" s="16" t="s">
        <v>2416</v>
      </c>
      <c r="AD2672" s="16">
        <f t="shared" si="558"/>
        <v>21420</v>
      </c>
      <c r="AE2672" s="16">
        <f t="shared" si="559"/>
        <v>178.5</v>
      </c>
      <c r="AF2672" s="16">
        <f t="shared" si="560"/>
        <v>66937.5</v>
      </c>
      <c r="AG2672" s="16">
        <f t="shared" si="561"/>
        <v>51</v>
      </c>
      <c r="AH2672" s="12">
        <f t="shared" si="562"/>
        <v>0</v>
      </c>
      <c r="AI2672" s="16">
        <f t="shared" si="563"/>
        <v>3.5700000000000003</v>
      </c>
      <c r="AJ2672" s="16">
        <f t="shared" si="564"/>
        <v>12316.500000000002</v>
      </c>
      <c r="AK2672" s="16">
        <f t="shared" si="565"/>
        <v>255</v>
      </c>
      <c r="AL2672" s="16">
        <f t="shared" si="566"/>
        <v>2550</v>
      </c>
      <c r="AM2672" s="16">
        <f t="shared" si="567"/>
        <v>36210</v>
      </c>
      <c r="AN2672" s="16">
        <f t="shared" si="568"/>
        <v>139434</v>
      </c>
      <c r="AO2672" s="12" t="s">
        <v>644</v>
      </c>
      <c r="AP2672" s="16">
        <v>0.51</v>
      </c>
      <c r="AQ2672" s="16" t="s">
        <v>207</v>
      </c>
      <c r="AR2672" s="16" t="s">
        <v>207</v>
      </c>
      <c r="AS2672" s="16" t="s">
        <v>2422</v>
      </c>
      <c r="AT2672" s="16" t="s">
        <v>2418</v>
      </c>
      <c r="AU2672" t="s">
        <v>2384</v>
      </c>
      <c r="AV2672" s="15" t="s">
        <v>2384</v>
      </c>
      <c r="AW2672" s="16" t="s">
        <v>2386</v>
      </c>
      <c r="AX2672" s="16" t="s">
        <v>204</v>
      </c>
      <c r="AY2672" s="16" t="s">
        <v>207</v>
      </c>
      <c r="AZ2672" s="16" t="s">
        <v>207</v>
      </c>
      <c r="BA2672" s="16" t="s">
        <v>207</v>
      </c>
      <c r="BB2672" s="16" t="s">
        <v>207</v>
      </c>
      <c r="BC2672" s="16">
        <v>0.51</v>
      </c>
      <c r="BD2672" s="16">
        <f t="shared" si="569"/>
        <v>1.7850000000000001</v>
      </c>
      <c r="BE2672" s="16">
        <f t="shared" si="570"/>
        <v>871.46249999999998</v>
      </c>
      <c r="BF2672" s="16">
        <v>0</v>
      </c>
      <c r="BG2672" s="16">
        <f t="shared" si="571"/>
        <v>612</v>
      </c>
      <c r="BH2672" s="16">
        <f t="shared" si="572"/>
        <v>326.39999999999998</v>
      </c>
      <c r="BI2672" s="16">
        <f t="shared" si="573"/>
        <v>4.08</v>
      </c>
    </row>
    <row r="2673" spans="1:61" x14ac:dyDescent="0.35">
      <c r="A2673">
        <v>2672</v>
      </c>
      <c r="B2673" t="s">
        <v>360</v>
      </c>
      <c r="C2673" t="s">
        <v>9285</v>
      </c>
      <c r="D2673" s="15" t="s">
        <v>2925</v>
      </c>
      <c r="E2673" s="12" t="s">
        <v>98</v>
      </c>
      <c r="G2673" s="12" t="s">
        <v>362</v>
      </c>
      <c r="H2673" s="12" t="s">
        <v>91</v>
      </c>
      <c r="I2673" s="12" t="s">
        <v>92</v>
      </c>
      <c r="J2673" s="12" t="s">
        <v>2401</v>
      </c>
      <c r="K2673" s="12" t="s">
        <v>5619</v>
      </c>
      <c r="N2673" s="16" t="s">
        <v>206</v>
      </c>
      <c r="O2673" s="16" t="s">
        <v>2902</v>
      </c>
      <c r="P2673" s="12" t="s">
        <v>131</v>
      </c>
      <c r="Q2673" s="16">
        <v>2023</v>
      </c>
      <c r="R2673" s="16">
        <v>0.74</v>
      </c>
      <c r="T2673" s="16">
        <v>0</v>
      </c>
      <c r="U2673" s="16" t="s">
        <v>2903</v>
      </c>
      <c r="V2673" s="12" t="s">
        <v>204</v>
      </c>
      <c r="W2673" s="12" t="s">
        <v>204</v>
      </c>
      <c r="X2673" s="16">
        <v>1</v>
      </c>
      <c r="Z2673" s="16">
        <v>0.74</v>
      </c>
      <c r="AA2673" s="16">
        <f t="shared" si="574"/>
        <v>88.8</v>
      </c>
      <c r="AB2673" s="16" t="s">
        <v>2394</v>
      </c>
      <c r="AC2673" s="16" t="s">
        <v>2416</v>
      </c>
      <c r="AD2673" s="16">
        <f t="shared" si="558"/>
        <v>31080</v>
      </c>
      <c r="AE2673" s="16">
        <f t="shared" si="559"/>
        <v>259</v>
      </c>
      <c r="AF2673" s="16">
        <f t="shared" si="560"/>
        <v>97125</v>
      </c>
      <c r="AG2673" s="16">
        <f t="shared" si="561"/>
        <v>74</v>
      </c>
      <c r="AH2673" s="12">
        <f t="shared" si="562"/>
        <v>0</v>
      </c>
      <c r="AI2673" s="16">
        <f t="shared" si="563"/>
        <v>5.18</v>
      </c>
      <c r="AJ2673" s="16">
        <f t="shared" si="564"/>
        <v>17871</v>
      </c>
      <c r="AK2673" s="16">
        <f t="shared" si="565"/>
        <v>370</v>
      </c>
      <c r="AL2673" s="16">
        <f t="shared" si="566"/>
        <v>3700</v>
      </c>
      <c r="AM2673" s="16">
        <f t="shared" si="567"/>
        <v>52540</v>
      </c>
      <c r="AN2673" s="16">
        <f t="shared" si="568"/>
        <v>202316</v>
      </c>
      <c r="AO2673" s="12" t="s">
        <v>644</v>
      </c>
      <c r="AP2673" s="16">
        <v>0.74</v>
      </c>
      <c r="AQ2673" s="16" t="s">
        <v>207</v>
      </c>
      <c r="AR2673" s="16" t="s">
        <v>207</v>
      </c>
      <c r="AS2673" s="16" t="s">
        <v>2422</v>
      </c>
      <c r="AT2673" s="16" t="s">
        <v>2418</v>
      </c>
      <c r="AU2673" t="s">
        <v>2384</v>
      </c>
      <c r="AV2673" s="15" t="s">
        <v>2863</v>
      </c>
      <c r="AW2673" s="16" t="s">
        <v>2386</v>
      </c>
      <c r="AX2673" s="16" t="s">
        <v>204</v>
      </c>
      <c r="AY2673" s="16" t="s">
        <v>207</v>
      </c>
      <c r="AZ2673" s="16" t="s">
        <v>207</v>
      </c>
      <c r="BA2673" s="16" t="s">
        <v>207</v>
      </c>
      <c r="BB2673" s="16" t="s">
        <v>207</v>
      </c>
      <c r="BC2673" s="16">
        <v>0.74</v>
      </c>
      <c r="BD2673" s="16">
        <f t="shared" si="569"/>
        <v>2.59</v>
      </c>
      <c r="BE2673" s="16">
        <f t="shared" si="570"/>
        <v>1264.4749999999999</v>
      </c>
      <c r="BF2673" s="16">
        <v>0</v>
      </c>
      <c r="BG2673" s="16">
        <f t="shared" si="571"/>
        <v>888</v>
      </c>
      <c r="BH2673" s="16">
        <f t="shared" si="572"/>
        <v>473.6</v>
      </c>
      <c r="BI2673" s="16">
        <f t="shared" si="573"/>
        <v>5.92</v>
      </c>
    </row>
    <row r="2674" spans="1:61" x14ac:dyDescent="0.35">
      <c r="A2674">
        <v>2673</v>
      </c>
      <c r="B2674" t="s">
        <v>360</v>
      </c>
      <c r="C2674" t="s">
        <v>9286</v>
      </c>
      <c r="D2674" s="15" t="s">
        <v>2926</v>
      </c>
      <c r="E2674" s="12" t="s">
        <v>98</v>
      </c>
      <c r="G2674" s="12" t="s">
        <v>362</v>
      </c>
      <c r="H2674" s="12" t="s">
        <v>91</v>
      </c>
      <c r="I2674" s="12" t="s">
        <v>92</v>
      </c>
      <c r="J2674" s="12" t="s">
        <v>2401</v>
      </c>
      <c r="K2674" s="12" t="s">
        <v>5619</v>
      </c>
      <c r="N2674" s="16" t="s">
        <v>206</v>
      </c>
      <c r="O2674" s="16" t="s">
        <v>2902</v>
      </c>
      <c r="P2674" s="12" t="s">
        <v>131</v>
      </c>
      <c r="Q2674" s="16">
        <v>2023</v>
      </c>
      <c r="R2674" s="16">
        <v>0.38</v>
      </c>
      <c r="T2674" s="16">
        <v>0</v>
      </c>
      <c r="U2674" s="16" t="s">
        <v>2903</v>
      </c>
      <c r="V2674" s="12" t="s">
        <v>204</v>
      </c>
      <c r="W2674" s="12" t="s">
        <v>204</v>
      </c>
      <c r="X2674" s="16">
        <v>1</v>
      </c>
      <c r="Z2674" s="16">
        <v>0.38</v>
      </c>
      <c r="AA2674" s="16">
        <f t="shared" si="574"/>
        <v>45.6</v>
      </c>
      <c r="AB2674" s="16" t="s">
        <v>2394</v>
      </c>
      <c r="AC2674" s="16" t="s">
        <v>2416</v>
      </c>
      <c r="AD2674" s="16">
        <f t="shared" si="558"/>
        <v>15960</v>
      </c>
      <c r="AE2674" s="16">
        <f t="shared" si="559"/>
        <v>133</v>
      </c>
      <c r="AF2674" s="16">
        <f t="shared" si="560"/>
        <v>49875</v>
      </c>
      <c r="AG2674" s="16">
        <f t="shared" si="561"/>
        <v>38</v>
      </c>
      <c r="AH2674" s="12">
        <f t="shared" si="562"/>
        <v>0</v>
      </c>
      <c r="AI2674" s="16">
        <f t="shared" si="563"/>
        <v>2.66</v>
      </c>
      <c r="AJ2674" s="16">
        <f t="shared" si="564"/>
        <v>9177</v>
      </c>
      <c r="AK2674" s="16">
        <f t="shared" si="565"/>
        <v>190</v>
      </c>
      <c r="AL2674" s="16">
        <f t="shared" si="566"/>
        <v>1900</v>
      </c>
      <c r="AM2674" s="16">
        <f t="shared" si="567"/>
        <v>26980</v>
      </c>
      <c r="AN2674" s="16">
        <f t="shared" si="568"/>
        <v>103892</v>
      </c>
      <c r="AO2674" s="12" t="s">
        <v>644</v>
      </c>
      <c r="AP2674" s="16">
        <v>0.38</v>
      </c>
      <c r="AQ2674" s="16" t="s">
        <v>207</v>
      </c>
      <c r="AR2674" s="16" t="s">
        <v>207</v>
      </c>
      <c r="AS2674" s="16" t="s">
        <v>2422</v>
      </c>
      <c r="AT2674" s="16" t="s">
        <v>2418</v>
      </c>
      <c r="AU2674" t="s">
        <v>2384</v>
      </c>
      <c r="AV2674" s="15" t="s">
        <v>2384</v>
      </c>
      <c r="AW2674" s="16" t="s">
        <v>2386</v>
      </c>
      <c r="AX2674" s="16" t="s">
        <v>204</v>
      </c>
      <c r="AY2674" s="16" t="s">
        <v>207</v>
      </c>
      <c r="AZ2674" s="16" t="s">
        <v>207</v>
      </c>
      <c r="BA2674" s="16" t="s">
        <v>207</v>
      </c>
      <c r="BB2674" s="16" t="s">
        <v>207</v>
      </c>
      <c r="BC2674" s="16">
        <v>0.38</v>
      </c>
      <c r="BD2674" s="16">
        <f t="shared" si="569"/>
        <v>1.33</v>
      </c>
      <c r="BE2674" s="16">
        <f t="shared" si="570"/>
        <v>649.32500000000005</v>
      </c>
      <c r="BF2674" s="16">
        <v>0</v>
      </c>
      <c r="BG2674" s="16">
        <f t="shared" si="571"/>
        <v>456</v>
      </c>
      <c r="BH2674" s="16">
        <f t="shared" si="572"/>
        <v>243.2</v>
      </c>
      <c r="BI2674" s="16">
        <f t="shared" si="573"/>
        <v>3.04</v>
      </c>
    </row>
    <row r="2675" spans="1:61" x14ac:dyDescent="0.35">
      <c r="A2675">
        <v>2674</v>
      </c>
      <c r="B2675" t="s">
        <v>360</v>
      </c>
      <c r="C2675" t="s">
        <v>9287</v>
      </c>
      <c r="D2675" s="15" t="s">
        <v>2927</v>
      </c>
      <c r="E2675" s="12" t="s">
        <v>98</v>
      </c>
      <c r="G2675" s="12" t="s">
        <v>362</v>
      </c>
      <c r="H2675" s="12" t="s">
        <v>91</v>
      </c>
      <c r="I2675" s="12" t="s">
        <v>92</v>
      </c>
      <c r="J2675" s="12" t="s">
        <v>2401</v>
      </c>
      <c r="K2675" s="12" t="s">
        <v>5619</v>
      </c>
      <c r="N2675" s="16" t="s">
        <v>206</v>
      </c>
      <c r="O2675" s="16" t="s">
        <v>2902</v>
      </c>
      <c r="P2675" s="12" t="s">
        <v>131</v>
      </c>
      <c r="Q2675" s="16">
        <v>2023</v>
      </c>
      <c r="R2675" s="16">
        <v>0.37</v>
      </c>
      <c r="T2675" s="16">
        <v>0</v>
      </c>
      <c r="U2675" s="16" t="s">
        <v>2903</v>
      </c>
      <c r="V2675" s="12" t="s">
        <v>204</v>
      </c>
      <c r="W2675" s="12" t="s">
        <v>204</v>
      </c>
      <c r="X2675" s="16">
        <v>1</v>
      </c>
      <c r="Z2675" s="16">
        <v>0.37</v>
      </c>
      <c r="AA2675" s="16">
        <f t="shared" si="574"/>
        <v>44.4</v>
      </c>
      <c r="AB2675" s="16" t="s">
        <v>2394</v>
      </c>
      <c r="AC2675" s="16" t="s">
        <v>2416</v>
      </c>
      <c r="AD2675" s="16">
        <f t="shared" si="558"/>
        <v>15540</v>
      </c>
      <c r="AE2675" s="16">
        <f t="shared" si="559"/>
        <v>129.5</v>
      </c>
      <c r="AF2675" s="16">
        <f t="shared" si="560"/>
        <v>48562.5</v>
      </c>
      <c r="AG2675" s="16">
        <f t="shared" si="561"/>
        <v>37</v>
      </c>
      <c r="AH2675" s="12">
        <f t="shared" si="562"/>
        <v>0</v>
      </c>
      <c r="AI2675" s="16">
        <f t="shared" si="563"/>
        <v>2.59</v>
      </c>
      <c r="AJ2675" s="16">
        <f t="shared" si="564"/>
        <v>8935.5</v>
      </c>
      <c r="AK2675" s="16">
        <f t="shared" si="565"/>
        <v>185</v>
      </c>
      <c r="AL2675" s="16">
        <f t="shared" si="566"/>
        <v>1850</v>
      </c>
      <c r="AM2675" s="16">
        <f t="shared" si="567"/>
        <v>26270</v>
      </c>
      <c r="AN2675" s="16">
        <f t="shared" si="568"/>
        <v>101158</v>
      </c>
      <c r="AO2675" s="12" t="s">
        <v>644</v>
      </c>
      <c r="AP2675" s="16">
        <v>0.37</v>
      </c>
      <c r="AQ2675" s="16" t="s">
        <v>207</v>
      </c>
      <c r="AR2675" s="16" t="s">
        <v>207</v>
      </c>
      <c r="AS2675" s="16" t="s">
        <v>2422</v>
      </c>
      <c r="AT2675" s="16" t="s">
        <v>2418</v>
      </c>
      <c r="AU2675" t="s">
        <v>2384</v>
      </c>
      <c r="AV2675" s="15" t="s">
        <v>2863</v>
      </c>
      <c r="AW2675" s="16" t="s">
        <v>2386</v>
      </c>
      <c r="AX2675" s="16" t="s">
        <v>204</v>
      </c>
      <c r="AY2675" s="16" t="s">
        <v>207</v>
      </c>
      <c r="AZ2675" s="16" t="s">
        <v>207</v>
      </c>
      <c r="BA2675" s="16" t="s">
        <v>207</v>
      </c>
      <c r="BB2675" s="16" t="s">
        <v>207</v>
      </c>
      <c r="BC2675" s="16">
        <v>0.37</v>
      </c>
      <c r="BD2675" s="16">
        <f t="shared" si="569"/>
        <v>1.2949999999999999</v>
      </c>
      <c r="BE2675" s="16">
        <f t="shared" si="570"/>
        <v>632.23749999999995</v>
      </c>
      <c r="BF2675" s="16">
        <v>0</v>
      </c>
      <c r="BG2675" s="16">
        <f t="shared" si="571"/>
        <v>444</v>
      </c>
      <c r="BH2675" s="16">
        <f t="shared" si="572"/>
        <v>236.8</v>
      </c>
      <c r="BI2675" s="16">
        <f t="shared" si="573"/>
        <v>2.96</v>
      </c>
    </row>
    <row r="2676" spans="1:61" x14ac:dyDescent="0.35">
      <c r="A2676">
        <v>2675</v>
      </c>
      <c r="B2676" t="s">
        <v>360</v>
      </c>
      <c r="C2676" t="s">
        <v>9288</v>
      </c>
      <c r="D2676" s="15" t="s">
        <v>2928</v>
      </c>
      <c r="E2676" s="12" t="s">
        <v>98</v>
      </c>
      <c r="G2676" s="12" t="s">
        <v>362</v>
      </c>
      <c r="H2676" s="12" t="s">
        <v>91</v>
      </c>
      <c r="I2676" s="12" t="s">
        <v>92</v>
      </c>
      <c r="J2676" s="12" t="s">
        <v>2401</v>
      </c>
      <c r="K2676" s="12" t="s">
        <v>5619</v>
      </c>
      <c r="N2676" s="16" t="s">
        <v>206</v>
      </c>
      <c r="O2676" s="16" t="s">
        <v>2902</v>
      </c>
      <c r="P2676" s="12" t="s">
        <v>131</v>
      </c>
      <c r="Q2676" s="16">
        <v>2023</v>
      </c>
      <c r="R2676" s="16">
        <v>0.4</v>
      </c>
      <c r="T2676" s="16">
        <v>0</v>
      </c>
      <c r="U2676" s="16" t="s">
        <v>2903</v>
      </c>
      <c r="V2676" s="12" t="s">
        <v>204</v>
      </c>
      <c r="W2676" s="12" t="s">
        <v>204</v>
      </c>
      <c r="X2676" s="16">
        <v>1</v>
      </c>
      <c r="Z2676" s="16">
        <v>0.4</v>
      </c>
      <c r="AA2676" s="16">
        <f t="shared" si="574"/>
        <v>48</v>
      </c>
      <c r="AB2676" s="16" t="s">
        <v>2394</v>
      </c>
      <c r="AC2676" s="16" t="s">
        <v>2416</v>
      </c>
      <c r="AD2676" s="16">
        <f t="shared" si="558"/>
        <v>16800</v>
      </c>
      <c r="AE2676" s="16">
        <f t="shared" si="559"/>
        <v>140</v>
      </c>
      <c r="AF2676" s="16">
        <f t="shared" si="560"/>
        <v>52500</v>
      </c>
      <c r="AG2676" s="16">
        <f t="shared" si="561"/>
        <v>40</v>
      </c>
      <c r="AH2676" s="12">
        <f t="shared" si="562"/>
        <v>0</v>
      </c>
      <c r="AI2676" s="16">
        <f t="shared" si="563"/>
        <v>2.8000000000000003</v>
      </c>
      <c r="AJ2676" s="16">
        <f t="shared" si="564"/>
        <v>9660.0000000000018</v>
      </c>
      <c r="AK2676" s="16">
        <f t="shared" si="565"/>
        <v>200</v>
      </c>
      <c r="AL2676" s="16">
        <f t="shared" si="566"/>
        <v>2000</v>
      </c>
      <c r="AM2676" s="16">
        <f t="shared" si="567"/>
        <v>28400</v>
      </c>
      <c r="AN2676" s="16">
        <f t="shared" si="568"/>
        <v>109360</v>
      </c>
      <c r="AO2676" s="12" t="s">
        <v>644</v>
      </c>
      <c r="AP2676" s="16">
        <v>0.4</v>
      </c>
      <c r="AQ2676" s="16" t="s">
        <v>207</v>
      </c>
      <c r="AR2676" s="16" t="s">
        <v>207</v>
      </c>
      <c r="AS2676" s="16" t="s">
        <v>2422</v>
      </c>
      <c r="AT2676" s="16" t="s">
        <v>2418</v>
      </c>
      <c r="AU2676" t="s">
        <v>2384</v>
      </c>
      <c r="AV2676" s="15" t="s">
        <v>2384</v>
      </c>
      <c r="AW2676" s="16" t="s">
        <v>2386</v>
      </c>
      <c r="AX2676" s="16" t="s">
        <v>204</v>
      </c>
      <c r="AY2676" s="16" t="s">
        <v>207</v>
      </c>
      <c r="AZ2676" s="16" t="s">
        <v>207</v>
      </c>
      <c r="BA2676" s="16" t="s">
        <v>207</v>
      </c>
      <c r="BB2676" s="16" t="s">
        <v>207</v>
      </c>
      <c r="BC2676" s="16">
        <v>0.4</v>
      </c>
      <c r="BD2676" s="16">
        <f t="shared" si="569"/>
        <v>1.4000000000000001</v>
      </c>
      <c r="BE2676" s="16">
        <f t="shared" si="570"/>
        <v>683.5</v>
      </c>
      <c r="BF2676" s="16">
        <v>0</v>
      </c>
      <c r="BG2676" s="16">
        <f t="shared" si="571"/>
        <v>480</v>
      </c>
      <c r="BH2676" s="16">
        <f t="shared" si="572"/>
        <v>256</v>
      </c>
      <c r="BI2676" s="16">
        <f t="shared" si="573"/>
        <v>3.2</v>
      </c>
    </row>
    <row r="2677" spans="1:61" x14ac:dyDescent="0.35">
      <c r="A2677">
        <v>2676</v>
      </c>
      <c r="B2677" t="s">
        <v>360</v>
      </c>
      <c r="C2677" t="s">
        <v>9289</v>
      </c>
      <c r="D2677" s="15" t="s">
        <v>2929</v>
      </c>
      <c r="E2677" s="12" t="s">
        <v>98</v>
      </c>
      <c r="G2677" s="12" t="s">
        <v>362</v>
      </c>
      <c r="H2677" s="12" t="s">
        <v>91</v>
      </c>
      <c r="I2677" s="12" t="s">
        <v>92</v>
      </c>
      <c r="J2677" s="12" t="s">
        <v>2401</v>
      </c>
      <c r="K2677" s="12" t="s">
        <v>5619</v>
      </c>
      <c r="N2677" s="16" t="s">
        <v>206</v>
      </c>
      <c r="O2677" s="16" t="s">
        <v>2902</v>
      </c>
      <c r="P2677" s="12" t="s">
        <v>131</v>
      </c>
      <c r="Q2677" s="16">
        <v>2023</v>
      </c>
      <c r="R2677" s="16">
        <v>0.57999999999999996</v>
      </c>
      <c r="T2677" s="16">
        <v>0</v>
      </c>
      <c r="U2677" s="16" t="s">
        <v>2903</v>
      </c>
      <c r="V2677" s="12" t="s">
        <v>204</v>
      </c>
      <c r="W2677" s="12" t="s">
        <v>204</v>
      </c>
      <c r="X2677" s="16">
        <v>1</v>
      </c>
      <c r="Z2677" s="16">
        <v>0.57999999999999996</v>
      </c>
      <c r="AA2677" s="16">
        <f t="shared" si="574"/>
        <v>69.599999999999994</v>
      </c>
      <c r="AB2677" s="16" t="s">
        <v>2394</v>
      </c>
      <c r="AC2677" s="16" t="s">
        <v>2416</v>
      </c>
      <c r="AD2677" s="16">
        <f t="shared" si="558"/>
        <v>24359.999999999996</v>
      </c>
      <c r="AE2677" s="16">
        <f t="shared" si="559"/>
        <v>203</v>
      </c>
      <c r="AF2677" s="16">
        <f t="shared" si="560"/>
        <v>76125</v>
      </c>
      <c r="AG2677" s="16">
        <f t="shared" si="561"/>
        <v>57.999999999999993</v>
      </c>
      <c r="AH2677" s="12">
        <f t="shared" si="562"/>
        <v>0</v>
      </c>
      <c r="AI2677" s="16">
        <f t="shared" si="563"/>
        <v>4.0599999999999996</v>
      </c>
      <c r="AJ2677" s="16">
        <f t="shared" si="564"/>
        <v>14006.999999999998</v>
      </c>
      <c r="AK2677" s="16">
        <f t="shared" si="565"/>
        <v>290</v>
      </c>
      <c r="AL2677" s="16">
        <f t="shared" si="566"/>
        <v>2900</v>
      </c>
      <c r="AM2677" s="16">
        <f t="shared" si="567"/>
        <v>41180</v>
      </c>
      <c r="AN2677" s="16">
        <f t="shared" si="568"/>
        <v>158572</v>
      </c>
      <c r="AO2677" s="12" t="s">
        <v>644</v>
      </c>
      <c r="AP2677" s="16">
        <v>0.57999999999999996</v>
      </c>
      <c r="AQ2677" s="16" t="s">
        <v>207</v>
      </c>
      <c r="AR2677" s="16" t="s">
        <v>207</v>
      </c>
      <c r="AS2677" s="16" t="s">
        <v>2422</v>
      </c>
      <c r="AT2677" s="16" t="s">
        <v>2418</v>
      </c>
      <c r="AU2677" t="s">
        <v>2384</v>
      </c>
      <c r="AV2677" s="15" t="s">
        <v>2863</v>
      </c>
      <c r="AW2677" s="16" t="s">
        <v>2386</v>
      </c>
      <c r="AX2677" s="16" t="s">
        <v>204</v>
      </c>
      <c r="AY2677" s="16" t="s">
        <v>207</v>
      </c>
      <c r="AZ2677" s="16" t="s">
        <v>207</v>
      </c>
      <c r="BA2677" s="16" t="s">
        <v>207</v>
      </c>
      <c r="BB2677" s="16" t="s">
        <v>207</v>
      </c>
      <c r="BC2677" s="16">
        <v>0.57999999999999996</v>
      </c>
      <c r="BD2677" s="16">
        <f t="shared" si="569"/>
        <v>2.0299999999999998</v>
      </c>
      <c r="BE2677" s="16">
        <f t="shared" si="570"/>
        <v>991.07500000000005</v>
      </c>
      <c r="BF2677" s="16">
        <v>0</v>
      </c>
      <c r="BG2677" s="16">
        <f t="shared" si="571"/>
        <v>696</v>
      </c>
      <c r="BH2677" s="16">
        <f t="shared" si="572"/>
        <v>371.2</v>
      </c>
      <c r="BI2677" s="16">
        <f t="shared" si="573"/>
        <v>4.6399999999999997</v>
      </c>
    </row>
    <row r="2678" spans="1:61" x14ac:dyDescent="0.35">
      <c r="A2678">
        <v>2677</v>
      </c>
      <c r="B2678" t="s">
        <v>360</v>
      </c>
      <c r="C2678" t="s">
        <v>9290</v>
      </c>
      <c r="D2678" s="15" t="s">
        <v>2930</v>
      </c>
      <c r="E2678" s="12" t="s">
        <v>98</v>
      </c>
      <c r="G2678" s="12" t="s">
        <v>362</v>
      </c>
      <c r="H2678" s="12" t="s">
        <v>91</v>
      </c>
      <c r="I2678" s="12" t="s">
        <v>92</v>
      </c>
      <c r="J2678" s="12" t="s">
        <v>2401</v>
      </c>
      <c r="K2678" s="12" t="s">
        <v>5619</v>
      </c>
      <c r="N2678" s="16" t="s">
        <v>206</v>
      </c>
      <c r="O2678" s="16" t="s">
        <v>2902</v>
      </c>
      <c r="P2678" s="12" t="s">
        <v>131</v>
      </c>
      <c r="Q2678" s="16">
        <v>2023</v>
      </c>
      <c r="R2678" s="16">
        <v>0.62</v>
      </c>
      <c r="T2678" s="16">
        <v>0</v>
      </c>
      <c r="U2678" s="16" t="s">
        <v>2903</v>
      </c>
      <c r="V2678" s="12" t="s">
        <v>204</v>
      </c>
      <c r="W2678" s="12" t="s">
        <v>204</v>
      </c>
      <c r="X2678" s="16">
        <v>1</v>
      </c>
      <c r="Z2678" s="16">
        <v>0.62</v>
      </c>
      <c r="AA2678" s="16">
        <f t="shared" si="574"/>
        <v>74.400000000000006</v>
      </c>
      <c r="AB2678" s="16" t="s">
        <v>2394</v>
      </c>
      <c r="AC2678" s="16" t="s">
        <v>2416</v>
      </c>
      <c r="AD2678" s="16">
        <f t="shared" si="558"/>
        <v>26040.000000000004</v>
      </c>
      <c r="AE2678" s="16">
        <f t="shared" si="559"/>
        <v>217</v>
      </c>
      <c r="AF2678" s="16">
        <f t="shared" si="560"/>
        <v>81375</v>
      </c>
      <c r="AG2678" s="16">
        <f t="shared" si="561"/>
        <v>62</v>
      </c>
      <c r="AH2678" s="12">
        <f t="shared" si="562"/>
        <v>0</v>
      </c>
      <c r="AI2678" s="16">
        <f t="shared" si="563"/>
        <v>4.34</v>
      </c>
      <c r="AJ2678" s="16">
        <f t="shared" si="564"/>
        <v>14973</v>
      </c>
      <c r="AK2678" s="16">
        <f t="shared" si="565"/>
        <v>310</v>
      </c>
      <c r="AL2678" s="16">
        <f t="shared" si="566"/>
        <v>3100</v>
      </c>
      <c r="AM2678" s="16">
        <f t="shared" si="567"/>
        <v>44020</v>
      </c>
      <c r="AN2678" s="16">
        <f t="shared" si="568"/>
        <v>169508</v>
      </c>
      <c r="AO2678" s="12" t="s">
        <v>644</v>
      </c>
      <c r="AP2678" s="16">
        <v>0.62</v>
      </c>
      <c r="AQ2678" s="16" t="s">
        <v>207</v>
      </c>
      <c r="AR2678" s="16" t="s">
        <v>207</v>
      </c>
      <c r="AS2678" s="16" t="s">
        <v>2422</v>
      </c>
      <c r="AT2678" s="16" t="s">
        <v>2418</v>
      </c>
      <c r="AU2678" t="s">
        <v>2384</v>
      </c>
      <c r="AV2678" s="15" t="s">
        <v>2384</v>
      </c>
      <c r="AW2678" s="16" t="s">
        <v>2386</v>
      </c>
      <c r="AX2678" s="16" t="s">
        <v>204</v>
      </c>
      <c r="AY2678" s="16" t="s">
        <v>207</v>
      </c>
      <c r="AZ2678" s="16" t="s">
        <v>207</v>
      </c>
      <c r="BA2678" s="16" t="s">
        <v>207</v>
      </c>
      <c r="BB2678" s="16" t="s">
        <v>207</v>
      </c>
      <c r="BC2678" s="16">
        <v>0.62</v>
      </c>
      <c r="BD2678" s="16">
        <f t="shared" si="569"/>
        <v>2.17</v>
      </c>
      <c r="BE2678" s="16">
        <f t="shared" si="570"/>
        <v>1059.425</v>
      </c>
      <c r="BF2678" s="16">
        <v>0</v>
      </c>
      <c r="BG2678" s="16">
        <f t="shared" si="571"/>
        <v>744</v>
      </c>
      <c r="BH2678" s="16">
        <f t="shared" si="572"/>
        <v>396.8</v>
      </c>
      <c r="BI2678" s="16">
        <f t="shared" si="573"/>
        <v>4.96</v>
      </c>
    </row>
    <row r="2679" spans="1:61" x14ac:dyDescent="0.35">
      <c r="A2679">
        <v>2678</v>
      </c>
      <c r="B2679" t="s">
        <v>360</v>
      </c>
      <c r="C2679" t="s">
        <v>9291</v>
      </c>
      <c r="D2679" s="15" t="s">
        <v>2931</v>
      </c>
      <c r="E2679" s="12" t="s">
        <v>98</v>
      </c>
      <c r="G2679" s="12" t="s">
        <v>362</v>
      </c>
      <c r="H2679" s="12" t="s">
        <v>91</v>
      </c>
      <c r="I2679" s="12" t="s">
        <v>92</v>
      </c>
      <c r="J2679" s="12" t="s">
        <v>2401</v>
      </c>
      <c r="K2679" s="12" t="s">
        <v>5619</v>
      </c>
      <c r="N2679" s="16" t="s">
        <v>206</v>
      </c>
      <c r="O2679" s="16" t="s">
        <v>2902</v>
      </c>
      <c r="P2679" s="12" t="s">
        <v>131</v>
      </c>
      <c r="Q2679" s="16">
        <v>2023</v>
      </c>
      <c r="R2679" s="16">
        <v>0.59</v>
      </c>
      <c r="T2679" s="16">
        <v>0</v>
      </c>
      <c r="U2679" s="16" t="s">
        <v>2903</v>
      </c>
      <c r="V2679" s="12" t="s">
        <v>204</v>
      </c>
      <c r="W2679" s="12" t="s">
        <v>204</v>
      </c>
      <c r="X2679" s="16">
        <v>1</v>
      </c>
      <c r="Z2679" s="16">
        <v>0.59</v>
      </c>
      <c r="AA2679" s="16">
        <f t="shared" si="574"/>
        <v>70.8</v>
      </c>
      <c r="AB2679" s="16" t="s">
        <v>2394</v>
      </c>
      <c r="AC2679" s="16" t="s">
        <v>2416</v>
      </c>
      <c r="AD2679" s="16">
        <f t="shared" si="558"/>
        <v>24780</v>
      </c>
      <c r="AE2679" s="16">
        <f t="shared" si="559"/>
        <v>206.5</v>
      </c>
      <c r="AF2679" s="16">
        <f t="shared" si="560"/>
        <v>77437.5</v>
      </c>
      <c r="AG2679" s="16">
        <f t="shared" si="561"/>
        <v>59</v>
      </c>
      <c r="AH2679" s="12">
        <f t="shared" si="562"/>
        <v>0</v>
      </c>
      <c r="AI2679" s="16">
        <f t="shared" si="563"/>
        <v>4.13</v>
      </c>
      <c r="AJ2679" s="16">
        <f t="shared" si="564"/>
        <v>14248.5</v>
      </c>
      <c r="AK2679" s="16">
        <f t="shared" si="565"/>
        <v>295</v>
      </c>
      <c r="AL2679" s="16">
        <f t="shared" si="566"/>
        <v>2950</v>
      </c>
      <c r="AM2679" s="16">
        <f t="shared" si="567"/>
        <v>41890</v>
      </c>
      <c r="AN2679" s="16">
        <f t="shared" si="568"/>
        <v>161306</v>
      </c>
      <c r="AO2679" s="12" t="s">
        <v>644</v>
      </c>
      <c r="AP2679" s="16">
        <v>0.59</v>
      </c>
      <c r="AQ2679" s="16" t="s">
        <v>207</v>
      </c>
      <c r="AR2679" s="16" t="s">
        <v>207</v>
      </c>
      <c r="AS2679" s="16" t="s">
        <v>2422</v>
      </c>
      <c r="AT2679" s="16" t="s">
        <v>2418</v>
      </c>
      <c r="AU2679" t="s">
        <v>2384</v>
      </c>
      <c r="AV2679" s="15" t="s">
        <v>2863</v>
      </c>
      <c r="AW2679" s="16" t="s">
        <v>2386</v>
      </c>
      <c r="AX2679" s="16" t="s">
        <v>204</v>
      </c>
      <c r="AY2679" s="16" t="s">
        <v>207</v>
      </c>
      <c r="AZ2679" s="16" t="s">
        <v>207</v>
      </c>
      <c r="BA2679" s="16" t="s">
        <v>207</v>
      </c>
      <c r="BB2679" s="16" t="s">
        <v>207</v>
      </c>
      <c r="BC2679" s="16">
        <v>0.59</v>
      </c>
      <c r="BD2679" s="16">
        <f t="shared" si="569"/>
        <v>2.0649999999999999</v>
      </c>
      <c r="BE2679" s="16">
        <f t="shared" si="570"/>
        <v>1008.1625</v>
      </c>
      <c r="BF2679" s="16">
        <v>0</v>
      </c>
      <c r="BG2679" s="16">
        <f t="shared" si="571"/>
        <v>708</v>
      </c>
      <c r="BH2679" s="16">
        <f t="shared" si="572"/>
        <v>377.59999999999997</v>
      </c>
      <c r="BI2679" s="16">
        <f t="shared" si="573"/>
        <v>4.72</v>
      </c>
    </row>
    <row r="2680" spans="1:61" x14ac:dyDescent="0.35">
      <c r="A2680">
        <v>2679</v>
      </c>
      <c r="B2680" t="s">
        <v>360</v>
      </c>
      <c r="C2680" t="s">
        <v>9292</v>
      </c>
      <c r="D2680" s="15" t="s">
        <v>2932</v>
      </c>
      <c r="E2680" s="12" t="s">
        <v>98</v>
      </c>
      <c r="G2680" s="12" t="s">
        <v>362</v>
      </c>
      <c r="H2680" s="12" t="s">
        <v>91</v>
      </c>
      <c r="I2680" s="12" t="s">
        <v>92</v>
      </c>
      <c r="J2680" s="12" t="s">
        <v>2401</v>
      </c>
      <c r="K2680" s="12" t="s">
        <v>5619</v>
      </c>
      <c r="N2680" s="16" t="s">
        <v>205</v>
      </c>
      <c r="O2680" s="16" t="s">
        <v>2902</v>
      </c>
      <c r="P2680" s="12" t="s">
        <v>131</v>
      </c>
      <c r="Q2680" s="16">
        <v>2023</v>
      </c>
      <c r="R2680" s="16">
        <v>0.56000000000000005</v>
      </c>
      <c r="T2680" s="16">
        <v>0</v>
      </c>
      <c r="U2680" s="16" t="s">
        <v>2903</v>
      </c>
      <c r="V2680" s="12" t="s">
        <v>204</v>
      </c>
      <c r="W2680" s="12" t="s">
        <v>204</v>
      </c>
      <c r="X2680" s="16">
        <v>1</v>
      </c>
      <c r="Z2680" s="16">
        <v>0.56000000000000005</v>
      </c>
      <c r="AA2680" s="16">
        <f t="shared" si="574"/>
        <v>67.2</v>
      </c>
      <c r="AB2680" s="16" t="s">
        <v>2394</v>
      </c>
      <c r="AC2680" s="16" t="s">
        <v>2416</v>
      </c>
      <c r="AD2680" s="16">
        <f t="shared" si="558"/>
        <v>23520</v>
      </c>
      <c r="AE2680" s="16">
        <f t="shared" si="559"/>
        <v>196.00000000000003</v>
      </c>
      <c r="AF2680" s="16">
        <f t="shared" si="560"/>
        <v>73500.000000000015</v>
      </c>
      <c r="AG2680" s="16">
        <f t="shared" si="561"/>
        <v>56.000000000000007</v>
      </c>
      <c r="AH2680" s="12">
        <f t="shared" si="562"/>
        <v>0</v>
      </c>
      <c r="AI2680" s="16">
        <f t="shared" si="563"/>
        <v>3.9200000000000004</v>
      </c>
      <c r="AJ2680" s="16">
        <f t="shared" si="564"/>
        <v>13524.000000000002</v>
      </c>
      <c r="AK2680" s="16">
        <f t="shared" si="565"/>
        <v>280</v>
      </c>
      <c r="AL2680" s="16">
        <f t="shared" si="566"/>
        <v>2800.0000000000005</v>
      </c>
      <c r="AM2680" s="16">
        <f t="shared" si="567"/>
        <v>39760.000000000007</v>
      </c>
      <c r="AN2680" s="16">
        <f t="shared" si="568"/>
        <v>153104.00000000003</v>
      </c>
      <c r="AO2680" s="12" t="s">
        <v>644</v>
      </c>
      <c r="AP2680" s="16">
        <v>0.56000000000000005</v>
      </c>
      <c r="AQ2680" s="16" t="s">
        <v>207</v>
      </c>
      <c r="AR2680" s="16" t="s">
        <v>207</v>
      </c>
      <c r="AS2680" s="16" t="s">
        <v>2422</v>
      </c>
      <c r="AT2680" s="16" t="s">
        <v>2418</v>
      </c>
      <c r="AU2680" t="s">
        <v>2384</v>
      </c>
      <c r="AV2680" s="15" t="s">
        <v>2384</v>
      </c>
      <c r="AW2680" s="16" t="s">
        <v>2386</v>
      </c>
      <c r="AX2680" s="16" t="s">
        <v>204</v>
      </c>
      <c r="AY2680" s="16" t="s">
        <v>207</v>
      </c>
      <c r="AZ2680" s="16" t="s">
        <v>207</v>
      </c>
      <c r="BA2680" s="16" t="s">
        <v>207</v>
      </c>
      <c r="BB2680" s="16" t="s">
        <v>207</v>
      </c>
      <c r="BC2680" s="16">
        <v>0.56000000000000005</v>
      </c>
      <c r="BD2680" s="16">
        <f t="shared" si="569"/>
        <v>1.9600000000000002</v>
      </c>
      <c r="BE2680" s="16">
        <f t="shared" si="570"/>
        <v>956.9000000000002</v>
      </c>
      <c r="BF2680" s="16">
        <v>0</v>
      </c>
      <c r="BG2680" s="16">
        <f t="shared" si="571"/>
        <v>672.00000000000011</v>
      </c>
      <c r="BH2680" s="16">
        <f t="shared" si="572"/>
        <v>358.40000000000003</v>
      </c>
      <c r="BI2680" s="16">
        <f t="shared" si="573"/>
        <v>4.4800000000000004</v>
      </c>
    </row>
    <row r="2681" spans="1:61" x14ac:dyDescent="0.35">
      <c r="A2681">
        <v>2680</v>
      </c>
      <c r="B2681" t="s">
        <v>360</v>
      </c>
      <c r="C2681" t="s">
        <v>9293</v>
      </c>
      <c r="D2681" s="15" t="s">
        <v>2933</v>
      </c>
      <c r="E2681" s="12" t="s">
        <v>98</v>
      </c>
      <c r="G2681" s="12" t="s">
        <v>362</v>
      </c>
      <c r="H2681" s="12" t="s">
        <v>91</v>
      </c>
      <c r="I2681" s="12" t="s">
        <v>92</v>
      </c>
      <c r="J2681" s="12" t="s">
        <v>2401</v>
      </c>
      <c r="K2681" s="12" t="s">
        <v>5619</v>
      </c>
      <c r="N2681" s="16" t="s">
        <v>205</v>
      </c>
      <c r="O2681" s="16" t="s">
        <v>2902</v>
      </c>
      <c r="P2681" s="12" t="s">
        <v>131</v>
      </c>
      <c r="Q2681" s="16">
        <v>2023</v>
      </c>
      <c r="R2681" s="16">
        <v>0.38</v>
      </c>
      <c r="T2681" s="16">
        <v>0</v>
      </c>
      <c r="U2681" s="16" t="s">
        <v>2903</v>
      </c>
      <c r="V2681" s="12" t="s">
        <v>204</v>
      </c>
      <c r="W2681" s="12" t="s">
        <v>204</v>
      </c>
      <c r="X2681" s="16">
        <v>1</v>
      </c>
      <c r="Z2681" s="16">
        <v>0.38</v>
      </c>
      <c r="AA2681" s="16">
        <f t="shared" si="574"/>
        <v>45.6</v>
      </c>
      <c r="AB2681" s="16" t="s">
        <v>2394</v>
      </c>
      <c r="AC2681" s="16" t="s">
        <v>2416</v>
      </c>
      <c r="AD2681" s="16">
        <f t="shared" si="558"/>
        <v>15960</v>
      </c>
      <c r="AE2681" s="16">
        <f t="shared" si="559"/>
        <v>133</v>
      </c>
      <c r="AF2681" s="16">
        <f t="shared" si="560"/>
        <v>49875</v>
      </c>
      <c r="AG2681" s="16">
        <f t="shared" si="561"/>
        <v>38</v>
      </c>
      <c r="AH2681" s="12">
        <f t="shared" si="562"/>
        <v>0</v>
      </c>
      <c r="AI2681" s="16">
        <f t="shared" si="563"/>
        <v>2.66</v>
      </c>
      <c r="AJ2681" s="16">
        <f t="shared" si="564"/>
        <v>9177</v>
      </c>
      <c r="AK2681" s="16">
        <f t="shared" si="565"/>
        <v>190</v>
      </c>
      <c r="AL2681" s="16">
        <f t="shared" si="566"/>
        <v>1900</v>
      </c>
      <c r="AM2681" s="16">
        <f t="shared" si="567"/>
        <v>26980</v>
      </c>
      <c r="AN2681" s="16">
        <f t="shared" si="568"/>
        <v>103892</v>
      </c>
      <c r="AO2681" s="12" t="s">
        <v>644</v>
      </c>
      <c r="AP2681" s="16">
        <v>0.38</v>
      </c>
      <c r="AQ2681" s="16" t="s">
        <v>207</v>
      </c>
      <c r="AR2681" s="16" t="s">
        <v>207</v>
      </c>
      <c r="AS2681" s="16" t="s">
        <v>2422</v>
      </c>
      <c r="AT2681" s="16" t="s">
        <v>2418</v>
      </c>
      <c r="AU2681" t="s">
        <v>2384</v>
      </c>
      <c r="AV2681" s="15" t="s">
        <v>2863</v>
      </c>
      <c r="AW2681" s="16" t="s">
        <v>2386</v>
      </c>
      <c r="AX2681" s="16" t="s">
        <v>204</v>
      </c>
      <c r="AY2681" s="16" t="s">
        <v>207</v>
      </c>
      <c r="AZ2681" s="16" t="s">
        <v>207</v>
      </c>
      <c r="BA2681" s="16" t="s">
        <v>207</v>
      </c>
      <c r="BB2681" s="16" t="s">
        <v>207</v>
      </c>
      <c r="BC2681" s="16">
        <v>0.38</v>
      </c>
      <c r="BD2681" s="16">
        <f t="shared" si="569"/>
        <v>1.33</v>
      </c>
      <c r="BE2681" s="16">
        <f t="shared" si="570"/>
        <v>649.32500000000005</v>
      </c>
      <c r="BF2681" s="16">
        <v>0</v>
      </c>
      <c r="BG2681" s="16">
        <f t="shared" si="571"/>
        <v>456</v>
      </c>
      <c r="BH2681" s="16">
        <f t="shared" si="572"/>
        <v>243.2</v>
      </c>
      <c r="BI2681" s="16">
        <f t="shared" si="573"/>
        <v>3.04</v>
      </c>
    </row>
    <row r="2682" spans="1:61" x14ac:dyDescent="0.35">
      <c r="A2682">
        <v>2681</v>
      </c>
      <c r="B2682" t="s">
        <v>360</v>
      </c>
      <c r="C2682" t="s">
        <v>9294</v>
      </c>
      <c r="D2682" s="15" t="s">
        <v>2934</v>
      </c>
      <c r="E2682" s="12" t="s">
        <v>98</v>
      </c>
      <c r="G2682" s="12" t="s">
        <v>362</v>
      </c>
      <c r="H2682" s="12" t="s">
        <v>91</v>
      </c>
      <c r="I2682" s="12" t="s">
        <v>92</v>
      </c>
      <c r="J2682" s="12" t="s">
        <v>2401</v>
      </c>
      <c r="K2682" s="12" t="s">
        <v>5619</v>
      </c>
      <c r="N2682" s="16" t="s">
        <v>206</v>
      </c>
      <c r="O2682" s="16" t="s">
        <v>2902</v>
      </c>
      <c r="P2682" s="12" t="s">
        <v>131</v>
      </c>
      <c r="Q2682" s="16">
        <v>2023</v>
      </c>
      <c r="R2682" s="16">
        <v>0.57999999999999996</v>
      </c>
      <c r="T2682" s="16">
        <v>0</v>
      </c>
      <c r="U2682" s="16" t="s">
        <v>2903</v>
      </c>
      <c r="V2682" s="12" t="s">
        <v>204</v>
      </c>
      <c r="W2682" s="12" t="s">
        <v>204</v>
      </c>
      <c r="X2682" s="16">
        <v>1</v>
      </c>
      <c r="Z2682" s="16">
        <v>0.57999999999999996</v>
      </c>
      <c r="AA2682" s="16">
        <f t="shared" si="574"/>
        <v>69.599999999999994</v>
      </c>
      <c r="AB2682" s="16" t="s">
        <v>2394</v>
      </c>
      <c r="AC2682" s="16" t="s">
        <v>2416</v>
      </c>
      <c r="AD2682" s="16">
        <f t="shared" si="558"/>
        <v>24359.999999999996</v>
      </c>
      <c r="AE2682" s="16">
        <f t="shared" si="559"/>
        <v>203</v>
      </c>
      <c r="AF2682" s="16">
        <f t="shared" si="560"/>
        <v>76125</v>
      </c>
      <c r="AG2682" s="16">
        <f t="shared" si="561"/>
        <v>57.999999999999993</v>
      </c>
      <c r="AH2682" s="12">
        <f t="shared" si="562"/>
        <v>0</v>
      </c>
      <c r="AI2682" s="16">
        <f t="shared" si="563"/>
        <v>4.0599999999999996</v>
      </c>
      <c r="AJ2682" s="16">
        <f t="shared" si="564"/>
        <v>14006.999999999998</v>
      </c>
      <c r="AK2682" s="16">
        <f t="shared" si="565"/>
        <v>290</v>
      </c>
      <c r="AL2682" s="16">
        <f t="shared" si="566"/>
        <v>2900</v>
      </c>
      <c r="AM2682" s="16">
        <f t="shared" si="567"/>
        <v>41180</v>
      </c>
      <c r="AN2682" s="16">
        <f t="shared" si="568"/>
        <v>158572</v>
      </c>
      <c r="AO2682" s="12" t="s">
        <v>644</v>
      </c>
      <c r="AP2682" s="16">
        <v>0.57999999999999996</v>
      </c>
      <c r="AQ2682" s="16" t="s">
        <v>207</v>
      </c>
      <c r="AR2682" s="16" t="s">
        <v>207</v>
      </c>
      <c r="AS2682" s="16" t="s">
        <v>2422</v>
      </c>
      <c r="AT2682" s="16" t="s">
        <v>2418</v>
      </c>
      <c r="AU2682" t="s">
        <v>2384</v>
      </c>
      <c r="AV2682" s="15" t="s">
        <v>2384</v>
      </c>
      <c r="AW2682" s="16" t="s">
        <v>2386</v>
      </c>
      <c r="AX2682" s="16" t="s">
        <v>204</v>
      </c>
      <c r="AY2682" s="16" t="s">
        <v>207</v>
      </c>
      <c r="AZ2682" s="16" t="s">
        <v>207</v>
      </c>
      <c r="BA2682" s="16" t="s">
        <v>207</v>
      </c>
      <c r="BB2682" s="16" t="s">
        <v>207</v>
      </c>
      <c r="BC2682" s="16">
        <v>0.57999999999999996</v>
      </c>
      <c r="BD2682" s="16">
        <f t="shared" si="569"/>
        <v>2.0299999999999998</v>
      </c>
      <c r="BE2682" s="16">
        <f t="shared" si="570"/>
        <v>991.07500000000005</v>
      </c>
      <c r="BF2682" s="16">
        <v>0</v>
      </c>
      <c r="BG2682" s="16">
        <f t="shared" si="571"/>
        <v>696</v>
      </c>
      <c r="BH2682" s="16">
        <f t="shared" si="572"/>
        <v>371.2</v>
      </c>
      <c r="BI2682" s="16">
        <f t="shared" si="573"/>
        <v>4.6399999999999997</v>
      </c>
    </row>
    <row r="2683" spans="1:61" x14ac:dyDescent="0.35">
      <c r="A2683">
        <v>2682</v>
      </c>
      <c r="B2683" t="s">
        <v>360</v>
      </c>
      <c r="C2683" t="s">
        <v>9295</v>
      </c>
      <c r="D2683" s="15" t="s">
        <v>2935</v>
      </c>
      <c r="E2683" s="12" t="s">
        <v>98</v>
      </c>
      <c r="G2683" s="12" t="s">
        <v>362</v>
      </c>
      <c r="H2683" s="12" t="s">
        <v>91</v>
      </c>
      <c r="I2683" s="12" t="s">
        <v>92</v>
      </c>
      <c r="J2683" s="12" t="s">
        <v>2401</v>
      </c>
      <c r="K2683" s="12" t="s">
        <v>5619</v>
      </c>
      <c r="N2683" s="16" t="s">
        <v>206</v>
      </c>
      <c r="O2683" s="16" t="s">
        <v>2902</v>
      </c>
      <c r="P2683" s="12" t="s">
        <v>131</v>
      </c>
      <c r="Q2683" s="16">
        <v>2023</v>
      </c>
      <c r="R2683" s="16">
        <v>0.65</v>
      </c>
      <c r="T2683" s="16">
        <v>0</v>
      </c>
      <c r="U2683" s="16" t="s">
        <v>2903</v>
      </c>
      <c r="V2683" s="12" t="s">
        <v>204</v>
      </c>
      <c r="W2683" s="12" t="s">
        <v>204</v>
      </c>
      <c r="X2683" s="16">
        <v>1</v>
      </c>
      <c r="Z2683" s="16">
        <v>0.65</v>
      </c>
      <c r="AA2683" s="16">
        <f t="shared" si="574"/>
        <v>78</v>
      </c>
      <c r="AB2683" s="16" t="s">
        <v>2394</v>
      </c>
      <c r="AC2683" s="16" t="s">
        <v>2416</v>
      </c>
      <c r="AD2683" s="16">
        <f t="shared" si="558"/>
        <v>27300</v>
      </c>
      <c r="AE2683" s="16">
        <f t="shared" si="559"/>
        <v>227.5</v>
      </c>
      <c r="AF2683" s="16">
        <f t="shared" si="560"/>
        <v>85312.5</v>
      </c>
      <c r="AG2683" s="16">
        <f t="shared" si="561"/>
        <v>65</v>
      </c>
      <c r="AH2683" s="12">
        <f t="shared" si="562"/>
        <v>0</v>
      </c>
      <c r="AI2683" s="16">
        <f t="shared" si="563"/>
        <v>4.55</v>
      </c>
      <c r="AJ2683" s="16">
        <f t="shared" si="564"/>
        <v>15697.5</v>
      </c>
      <c r="AK2683" s="16">
        <f t="shared" si="565"/>
        <v>325</v>
      </c>
      <c r="AL2683" s="16">
        <f t="shared" si="566"/>
        <v>3250</v>
      </c>
      <c r="AM2683" s="16">
        <f t="shared" si="567"/>
        <v>46150</v>
      </c>
      <c r="AN2683" s="16">
        <f t="shared" si="568"/>
        <v>177710</v>
      </c>
      <c r="AO2683" s="12" t="s">
        <v>644</v>
      </c>
      <c r="AP2683" s="16">
        <v>0.65</v>
      </c>
      <c r="AQ2683" s="16" t="s">
        <v>207</v>
      </c>
      <c r="AR2683" s="16" t="s">
        <v>207</v>
      </c>
      <c r="AS2683" s="16" t="s">
        <v>2422</v>
      </c>
      <c r="AT2683" s="16" t="s">
        <v>2418</v>
      </c>
      <c r="AU2683" t="s">
        <v>2384</v>
      </c>
      <c r="AV2683" s="15" t="s">
        <v>2863</v>
      </c>
      <c r="AW2683" s="16" t="s">
        <v>2386</v>
      </c>
      <c r="AX2683" s="16" t="s">
        <v>204</v>
      </c>
      <c r="AY2683" s="16" t="s">
        <v>207</v>
      </c>
      <c r="AZ2683" s="16" t="s">
        <v>207</v>
      </c>
      <c r="BA2683" s="16" t="s">
        <v>207</v>
      </c>
      <c r="BB2683" s="16" t="s">
        <v>207</v>
      </c>
      <c r="BC2683" s="16">
        <v>0.65</v>
      </c>
      <c r="BD2683" s="16">
        <f t="shared" si="569"/>
        <v>2.2749999999999999</v>
      </c>
      <c r="BE2683" s="16">
        <f t="shared" si="570"/>
        <v>1110.6875</v>
      </c>
      <c r="BF2683" s="16">
        <v>0</v>
      </c>
      <c r="BG2683" s="16">
        <f t="shared" si="571"/>
        <v>780</v>
      </c>
      <c r="BH2683" s="16">
        <f t="shared" si="572"/>
        <v>416</v>
      </c>
      <c r="BI2683" s="16">
        <f t="shared" si="573"/>
        <v>5.2</v>
      </c>
    </row>
    <row r="2684" spans="1:61" x14ac:dyDescent="0.35">
      <c r="A2684">
        <v>2683</v>
      </c>
      <c r="B2684" t="s">
        <v>360</v>
      </c>
      <c r="C2684" t="s">
        <v>9296</v>
      </c>
      <c r="D2684" s="15" t="s">
        <v>2936</v>
      </c>
      <c r="E2684" s="12" t="s">
        <v>98</v>
      </c>
      <c r="G2684" s="12" t="s">
        <v>362</v>
      </c>
      <c r="H2684" s="12" t="s">
        <v>91</v>
      </c>
      <c r="I2684" s="12" t="s">
        <v>92</v>
      </c>
      <c r="J2684" s="12" t="s">
        <v>2401</v>
      </c>
      <c r="K2684" s="12" t="s">
        <v>5619</v>
      </c>
      <c r="N2684" s="16" t="s">
        <v>206</v>
      </c>
      <c r="O2684" s="16" t="s">
        <v>2902</v>
      </c>
      <c r="P2684" s="12" t="s">
        <v>131</v>
      </c>
      <c r="R2684" s="16">
        <v>0.56999999999999995</v>
      </c>
      <c r="U2684" s="16" t="s">
        <v>2903</v>
      </c>
      <c r="V2684" s="12" t="s">
        <v>204</v>
      </c>
      <c r="W2684" s="12" t="s">
        <v>204</v>
      </c>
      <c r="X2684" s="16">
        <v>1</v>
      </c>
      <c r="Z2684" s="16">
        <v>0.56999999999999995</v>
      </c>
      <c r="AA2684" s="16">
        <f t="shared" si="574"/>
        <v>68.399999999999991</v>
      </c>
      <c r="AB2684" s="16" t="s">
        <v>2394</v>
      </c>
      <c r="AC2684" s="16" t="s">
        <v>2416</v>
      </c>
      <c r="AD2684" s="16">
        <f t="shared" si="558"/>
        <v>23939.999999999996</v>
      </c>
      <c r="AE2684" s="16">
        <f t="shared" si="559"/>
        <v>199.49999999999997</v>
      </c>
      <c r="AF2684" s="16">
        <f t="shared" si="560"/>
        <v>74812.499999999985</v>
      </c>
      <c r="AG2684" s="16">
        <f t="shared" si="561"/>
        <v>56.999999999999993</v>
      </c>
      <c r="AH2684" s="12">
        <f t="shared" si="562"/>
        <v>0</v>
      </c>
      <c r="AI2684" s="16">
        <f t="shared" si="563"/>
        <v>3.9899999999999998</v>
      </c>
      <c r="AJ2684" s="16">
        <f t="shared" si="564"/>
        <v>13765.5</v>
      </c>
      <c r="AK2684" s="16">
        <f t="shared" si="565"/>
        <v>285</v>
      </c>
      <c r="AL2684" s="16">
        <f t="shared" si="566"/>
        <v>2849.9999999999995</v>
      </c>
      <c r="AM2684" s="16">
        <f t="shared" si="567"/>
        <v>40470</v>
      </c>
      <c r="AN2684" s="16">
        <f t="shared" si="568"/>
        <v>155838</v>
      </c>
      <c r="AO2684" s="12" t="s">
        <v>644</v>
      </c>
      <c r="AP2684" s="16">
        <v>0.56999999999999995</v>
      </c>
      <c r="AQ2684" s="16" t="s">
        <v>207</v>
      </c>
      <c r="AR2684" s="16" t="s">
        <v>207</v>
      </c>
      <c r="AS2684" s="16" t="s">
        <v>2422</v>
      </c>
      <c r="AT2684" s="16" t="s">
        <v>2418</v>
      </c>
      <c r="AU2684" t="s">
        <v>2384</v>
      </c>
      <c r="AV2684" s="15" t="s">
        <v>2384</v>
      </c>
      <c r="AW2684" s="16" t="s">
        <v>2386</v>
      </c>
      <c r="AX2684" s="16" t="s">
        <v>204</v>
      </c>
      <c r="AY2684" s="16" t="s">
        <v>207</v>
      </c>
      <c r="AZ2684" s="16" t="s">
        <v>207</v>
      </c>
      <c r="BA2684" s="16" t="s">
        <v>207</v>
      </c>
      <c r="BB2684" s="16" t="s">
        <v>207</v>
      </c>
      <c r="BC2684" s="16">
        <v>0.56999999999999995</v>
      </c>
      <c r="BD2684" s="16">
        <f t="shared" si="569"/>
        <v>1.9949999999999999</v>
      </c>
      <c r="BE2684" s="16">
        <f t="shared" si="570"/>
        <v>973.98749999999995</v>
      </c>
      <c r="BF2684" s="16">
        <v>0</v>
      </c>
      <c r="BG2684" s="16">
        <f t="shared" si="571"/>
        <v>683.99999999999989</v>
      </c>
      <c r="BH2684" s="16">
        <f t="shared" si="572"/>
        <v>364.79999999999995</v>
      </c>
      <c r="BI2684" s="16">
        <f t="shared" si="573"/>
        <v>4.5599999999999996</v>
      </c>
    </row>
    <row r="2685" spans="1:61" x14ac:dyDescent="0.35">
      <c r="A2685">
        <v>2684</v>
      </c>
      <c r="B2685" t="s">
        <v>360</v>
      </c>
      <c r="C2685" t="s">
        <v>9297</v>
      </c>
      <c r="D2685" s="15" t="s">
        <v>2937</v>
      </c>
      <c r="E2685" s="12" t="s">
        <v>98</v>
      </c>
      <c r="G2685" s="12" t="s">
        <v>362</v>
      </c>
      <c r="H2685" s="12" t="s">
        <v>91</v>
      </c>
      <c r="I2685" s="12" t="s">
        <v>92</v>
      </c>
      <c r="J2685" s="12" t="s">
        <v>2401</v>
      </c>
      <c r="K2685" s="12" t="s">
        <v>5619</v>
      </c>
      <c r="N2685" s="16" t="s">
        <v>206</v>
      </c>
      <c r="O2685" s="16" t="s">
        <v>2902</v>
      </c>
      <c r="P2685" s="12" t="s">
        <v>131</v>
      </c>
      <c r="R2685" s="16">
        <v>0.61</v>
      </c>
      <c r="U2685" s="16" t="s">
        <v>2903</v>
      </c>
      <c r="V2685" s="12" t="s">
        <v>204</v>
      </c>
      <c r="W2685" s="12" t="s">
        <v>204</v>
      </c>
      <c r="X2685" s="16">
        <v>1</v>
      </c>
      <c r="Z2685" s="16">
        <v>0.61</v>
      </c>
      <c r="AA2685" s="16">
        <f t="shared" si="574"/>
        <v>73.2</v>
      </c>
      <c r="AB2685" s="16" t="s">
        <v>2394</v>
      </c>
      <c r="AC2685" s="16" t="s">
        <v>2416</v>
      </c>
      <c r="AD2685" s="16">
        <f t="shared" si="558"/>
        <v>25620</v>
      </c>
      <c r="AE2685" s="16">
        <f t="shared" si="559"/>
        <v>213.5</v>
      </c>
      <c r="AF2685" s="16">
        <f t="shared" si="560"/>
        <v>80062.5</v>
      </c>
      <c r="AG2685" s="16">
        <f t="shared" si="561"/>
        <v>61</v>
      </c>
      <c r="AH2685" s="12">
        <f t="shared" si="562"/>
        <v>0</v>
      </c>
      <c r="AI2685" s="16">
        <f t="shared" si="563"/>
        <v>4.2699999999999996</v>
      </c>
      <c r="AJ2685" s="16">
        <f t="shared" si="564"/>
        <v>14731.499999999998</v>
      </c>
      <c r="AK2685" s="16">
        <f t="shared" si="565"/>
        <v>305</v>
      </c>
      <c r="AL2685" s="16">
        <f t="shared" si="566"/>
        <v>3050</v>
      </c>
      <c r="AM2685" s="16">
        <f t="shared" si="567"/>
        <v>43310</v>
      </c>
      <c r="AN2685" s="16">
        <f t="shared" si="568"/>
        <v>166774</v>
      </c>
      <c r="AO2685" s="12" t="s">
        <v>644</v>
      </c>
      <c r="AP2685" s="16">
        <v>0.61</v>
      </c>
      <c r="AQ2685" s="16" t="s">
        <v>207</v>
      </c>
      <c r="AR2685" s="16" t="s">
        <v>207</v>
      </c>
      <c r="AS2685" s="16" t="s">
        <v>2422</v>
      </c>
      <c r="AT2685" s="16" t="s">
        <v>2418</v>
      </c>
      <c r="AU2685" t="s">
        <v>2384</v>
      </c>
      <c r="AV2685" s="15" t="s">
        <v>2863</v>
      </c>
      <c r="AW2685" s="16" t="s">
        <v>2386</v>
      </c>
      <c r="AX2685" s="16" t="s">
        <v>204</v>
      </c>
      <c r="AY2685" s="16" t="s">
        <v>207</v>
      </c>
      <c r="AZ2685" s="16" t="s">
        <v>207</v>
      </c>
      <c r="BA2685" s="16" t="s">
        <v>207</v>
      </c>
      <c r="BB2685" s="16" t="s">
        <v>207</v>
      </c>
      <c r="BC2685" s="16">
        <v>0.61</v>
      </c>
      <c r="BD2685" s="16">
        <f t="shared" si="569"/>
        <v>2.1349999999999998</v>
      </c>
      <c r="BE2685" s="16">
        <f t="shared" si="570"/>
        <v>1042.3375000000001</v>
      </c>
      <c r="BF2685" s="16">
        <v>0</v>
      </c>
      <c r="BG2685" s="16">
        <f t="shared" si="571"/>
        <v>732</v>
      </c>
      <c r="BH2685" s="16">
        <f t="shared" si="572"/>
        <v>390.4</v>
      </c>
      <c r="BI2685" s="16">
        <f t="shared" si="573"/>
        <v>4.88</v>
      </c>
    </row>
    <row r="2686" spans="1:61" x14ac:dyDescent="0.35">
      <c r="A2686">
        <v>2685</v>
      </c>
      <c r="B2686" t="s">
        <v>360</v>
      </c>
      <c r="C2686" t="s">
        <v>9298</v>
      </c>
      <c r="D2686" s="15" t="s">
        <v>2938</v>
      </c>
      <c r="E2686" s="12" t="s">
        <v>98</v>
      </c>
      <c r="G2686" s="12" t="s">
        <v>362</v>
      </c>
      <c r="H2686" s="12" t="s">
        <v>91</v>
      </c>
      <c r="I2686" s="12" t="s">
        <v>92</v>
      </c>
      <c r="J2686" s="12" t="s">
        <v>2401</v>
      </c>
      <c r="K2686" s="12" t="s">
        <v>5619</v>
      </c>
      <c r="N2686" s="16" t="s">
        <v>206</v>
      </c>
      <c r="O2686" s="16" t="s">
        <v>2902</v>
      </c>
      <c r="P2686" s="12" t="s">
        <v>131</v>
      </c>
      <c r="R2686" s="16">
        <v>0.55000000000000004</v>
      </c>
      <c r="U2686" s="16" t="s">
        <v>2903</v>
      </c>
      <c r="V2686" s="12" t="s">
        <v>204</v>
      </c>
      <c r="W2686" s="12" t="s">
        <v>204</v>
      </c>
      <c r="X2686" s="16">
        <v>1</v>
      </c>
      <c r="Z2686" s="16">
        <v>0.55000000000000004</v>
      </c>
      <c r="AA2686" s="16">
        <f t="shared" si="574"/>
        <v>66</v>
      </c>
      <c r="AB2686" s="16" t="s">
        <v>2394</v>
      </c>
      <c r="AC2686" s="16" t="s">
        <v>2416</v>
      </c>
      <c r="AD2686" s="16">
        <f t="shared" si="558"/>
        <v>23100</v>
      </c>
      <c r="AE2686" s="16">
        <f t="shared" si="559"/>
        <v>192.50000000000003</v>
      </c>
      <c r="AF2686" s="16">
        <f t="shared" si="560"/>
        <v>72187.500000000015</v>
      </c>
      <c r="AG2686" s="16">
        <f t="shared" si="561"/>
        <v>55.000000000000007</v>
      </c>
      <c r="AH2686" s="12">
        <f t="shared" si="562"/>
        <v>0</v>
      </c>
      <c r="AI2686" s="16">
        <f t="shared" si="563"/>
        <v>3.8500000000000005</v>
      </c>
      <c r="AJ2686" s="16">
        <f t="shared" si="564"/>
        <v>13282.500000000002</v>
      </c>
      <c r="AK2686" s="16">
        <f t="shared" si="565"/>
        <v>275</v>
      </c>
      <c r="AL2686" s="16">
        <f t="shared" si="566"/>
        <v>2750</v>
      </c>
      <c r="AM2686" s="16">
        <f t="shared" si="567"/>
        <v>39050</v>
      </c>
      <c r="AN2686" s="16">
        <f t="shared" si="568"/>
        <v>150370</v>
      </c>
      <c r="AO2686" s="12" t="s">
        <v>644</v>
      </c>
      <c r="AP2686" s="16">
        <v>0.55000000000000004</v>
      </c>
      <c r="AQ2686" s="16" t="s">
        <v>207</v>
      </c>
      <c r="AR2686" s="16" t="s">
        <v>207</v>
      </c>
      <c r="AS2686" s="16" t="s">
        <v>2422</v>
      </c>
      <c r="AT2686" s="16" t="s">
        <v>2418</v>
      </c>
      <c r="AU2686" t="s">
        <v>2384</v>
      </c>
      <c r="AV2686" s="15" t="s">
        <v>2384</v>
      </c>
      <c r="AW2686" s="16" t="s">
        <v>2386</v>
      </c>
      <c r="AX2686" s="16" t="s">
        <v>204</v>
      </c>
      <c r="AY2686" s="16" t="s">
        <v>207</v>
      </c>
      <c r="AZ2686" s="16" t="s">
        <v>207</v>
      </c>
      <c r="BA2686" s="16" t="s">
        <v>207</v>
      </c>
      <c r="BB2686" s="16" t="s">
        <v>207</v>
      </c>
      <c r="BC2686" s="16">
        <v>0.55000000000000004</v>
      </c>
      <c r="BD2686" s="16">
        <f t="shared" si="569"/>
        <v>1.9250000000000003</v>
      </c>
      <c r="BE2686" s="16">
        <f t="shared" si="570"/>
        <v>939.8125</v>
      </c>
      <c r="BF2686" s="16">
        <v>0</v>
      </c>
      <c r="BG2686" s="16">
        <f t="shared" si="571"/>
        <v>660</v>
      </c>
      <c r="BH2686" s="16">
        <f t="shared" si="572"/>
        <v>352</v>
      </c>
      <c r="BI2686" s="16">
        <f t="shared" si="573"/>
        <v>4.4000000000000004</v>
      </c>
    </row>
    <row r="2687" spans="1:61" x14ac:dyDescent="0.35">
      <c r="A2687">
        <v>2686</v>
      </c>
      <c r="B2687" t="s">
        <v>360</v>
      </c>
      <c r="C2687" t="s">
        <v>9299</v>
      </c>
      <c r="D2687" s="15" t="s">
        <v>2939</v>
      </c>
      <c r="E2687" s="12" t="s">
        <v>98</v>
      </c>
      <c r="G2687" s="12" t="s">
        <v>362</v>
      </c>
      <c r="H2687" s="12" t="s">
        <v>91</v>
      </c>
      <c r="I2687" s="12" t="s">
        <v>92</v>
      </c>
      <c r="J2687" s="12" t="s">
        <v>2401</v>
      </c>
      <c r="K2687" s="12" t="s">
        <v>5619</v>
      </c>
      <c r="N2687" s="16" t="s">
        <v>206</v>
      </c>
      <c r="O2687" s="16" t="s">
        <v>2902</v>
      </c>
      <c r="P2687" s="12" t="s">
        <v>131</v>
      </c>
      <c r="R2687" s="16">
        <v>0.94</v>
      </c>
      <c r="U2687" s="16" t="s">
        <v>2903</v>
      </c>
      <c r="V2687" s="12" t="s">
        <v>204</v>
      </c>
      <c r="W2687" s="12" t="s">
        <v>204</v>
      </c>
      <c r="X2687" s="16">
        <v>1</v>
      </c>
      <c r="Z2687" s="16">
        <v>0.94</v>
      </c>
      <c r="AA2687" s="16">
        <f t="shared" si="574"/>
        <v>112.8</v>
      </c>
      <c r="AB2687" s="16" t="s">
        <v>2394</v>
      </c>
      <c r="AC2687" s="16" t="s">
        <v>2416</v>
      </c>
      <c r="AD2687" s="16">
        <f t="shared" si="558"/>
        <v>39480</v>
      </c>
      <c r="AE2687" s="16">
        <f t="shared" si="559"/>
        <v>329</v>
      </c>
      <c r="AF2687" s="16">
        <f t="shared" si="560"/>
        <v>123375</v>
      </c>
      <c r="AG2687" s="16">
        <f t="shared" si="561"/>
        <v>94</v>
      </c>
      <c r="AH2687" s="12">
        <f t="shared" si="562"/>
        <v>0</v>
      </c>
      <c r="AI2687" s="16">
        <f t="shared" si="563"/>
        <v>6.58</v>
      </c>
      <c r="AJ2687" s="16">
        <f t="shared" si="564"/>
        <v>22701</v>
      </c>
      <c r="AK2687" s="16">
        <f t="shared" si="565"/>
        <v>470</v>
      </c>
      <c r="AL2687" s="16">
        <f t="shared" si="566"/>
        <v>4700</v>
      </c>
      <c r="AM2687" s="16">
        <f t="shared" si="567"/>
        <v>66740</v>
      </c>
      <c r="AN2687" s="16">
        <f t="shared" si="568"/>
        <v>256996</v>
      </c>
      <c r="AO2687" s="12" t="s">
        <v>644</v>
      </c>
      <c r="AP2687" s="16">
        <v>0.94</v>
      </c>
      <c r="AQ2687" s="16" t="s">
        <v>207</v>
      </c>
      <c r="AR2687" s="16" t="s">
        <v>207</v>
      </c>
      <c r="AS2687" s="16" t="s">
        <v>2422</v>
      </c>
      <c r="AT2687" s="16" t="s">
        <v>2418</v>
      </c>
      <c r="AU2687" t="s">
        <v>2384</v>
      </c>
      <c r="AV2687" s="15" t="s">
        <v>2863</v>
      </c>
      <c r="AW2687" s="16" t="s">
        <v>2386</v>
      </c>
      <c r="AX2687" s="16" t="s">
        <v>204</v>
      </c>
      <c r="AY2687" s="16" t="s">
        <v>207</v>
      </c>
      <c r="AZ2687" s="16" t="s">
        <v>207</v>
      </c>
      <c r="BA2687" s="16" t="s">
        <v>207</v>
      </c>
      <c r="BB2687" s="16" t="s">
        <v>207</v>
      </c>
      <c r="BC2687" s="16">
        <v>0.94</v>
      </c>
      <c r="BD2687" s="16">
        <f t="shared" si="569"/>
        <v>3.29</v>
      </c>
      <c r="BE2687" s="16">
        <f t="shared" si="570"/>
        <v>1606.2249999999999</v>
      </c>
      <c r="BF2687" s="16">
        <v>0</v>
      </c>
      <c r="BG2687" s="16">
        <f t="shared" si="571"/>
        <v>1128</v>
      </c>
      <c r="BH2687" s="16">
        <f t="shared" si="572"/>
        <v>601.59999999999991</v>
      </c>
      <c r="BI2687" s="16">
        <f t="shared" si="573"/>
        <v>7.5199999999999987</v>
      </c>
    </row>
    <row r="2688" spans="1:61" x14ac:dyDescent="0.35">
      <c r="A2688">
        <v>2687</v>
      </c>
      <c r="B2688" t="s">
        <v>360</v>
      </c>
      <c r="C2688" t="s">
        <v>9300</v>
      </c>
      <c r="D2688" s="15" t="s">
        <v>2940</v>
      </c>
      <c r="E2688" s="12" t="s">
        <v>98</v>
      </c>
      <c r="G2688" s="12" t="s">
        <v>362</v>
      </c>
      <c r="H2688" s="12" t="s">
        <v>91</v>
      </c>
      <c r="I2688" s="12" t="s">
        <v>92</v>
      </c>
      <c r="J2688" s="12" t="s">
        <v>2401</v>
      </c>
      <c r="K2688" s="12" t="s">
        <v>5619</v>
      </c>
      <c r="N2688" s="16" t="s">
        <v>205</v>
      </c>
      <c r="O2688" s="16" t="s">
        <v>2902</v>
      </c>
      <c r="P2688" s="12" t="s">
        <v>131</v>
      </c>
      <c r="R2688" s="16">
        <v>1.19</v>
      </c>
      <c r="U2688" s="16" t="s">
        <v>2903</v>
      </c>
      <c r="V2688" s="12" t="s">
        <v>204</v>
      </c>
      <c r="W2688" s="12" t="s">
        <v>204</v>
      </c>
      <c r="X2688" s="16">
        <v>1</v>
      </c>
      <c r="Z2688" s="16">
        <v>1.19</v>
      </c>
      <c r="AA2688" s="16">
        <f t="shared" si="574"/>
        <v>142.79999999999998</v>
      </c>
      <c r="AB2688" s="16" t="s">
        <v>2394</v>
      </c>
      <c r="AC2688" s="16" t="s">
        <v>2416</v>
      </c>
      <c r="AD2688" s="16">
        <f t="shared" si="558"/>
        <v>49979.999999999993</v>
      </c>
      <c r="AE2688" s="16">
        <f t="shared" si="559"/>
        <v>416.5</v>
      </c>
      <c r="AF2688" s="16">
        <f t="shared" si="560"/>
        <v>156187.5</v>
      </c>
      <c r="AG2688" s="16">
        <f t="shared" si="561"/>
        <v>119</v>
      </c>
      <c r="AH2688" s="12">
        <f t="shared" si="562"/>
        <v>0</v>
      </c>
      <c r="AI2688" s="16">
        <f t="shared" si="563"/>
        <v>8.33</v>
      </c>
      <c r="AJ2688" s="16">
        <f t="shared" si="564"/>
        <v>28738.5</v>
      </c>
      <c r="AK2688" s="16">
        <f t="shared" si="565"/>
        <v>595</v>
      </c>
      <c r="AL2688" s="16">
        <f t="shared" si="566"/>
        <v>5950</v>
      </c>
      <c r="AM2688" s="16">
        <f t="shared" si="567"/>
        <v>84490</v>
      </c>
      <c r="AN2688" s="16">
        <f t="shared" si="568"/>
        <v>325346</v>
      </c>
      <c r="AO2688" s="12" t="s">
        <v>644</v>
      </c>
      <c r="AP2688" s="16">
        <v>1.19</v>
      </c>
      <c r="AQ2688" s="16" t="s">
        <v>207</v>
      </c>
      <c r="AR2688" s="16" t="s">
        <v>207</v>
      </c>
      <c r="AS2688" s="16" t="s">
        <v>2422</v>
      </c>
      <c r="AT2688" s="16" t="s">
        <v>2418</v>
      </c>
      <c r="AU2688" t="s">
        <v>2384</v>
      </c>
      <c r="AV2688" s="15" t="s">
        <v>2384</v>
      </c>
      <c r="AW2688" s="16" t="s">
        <v>2386</v>
      </c>
      <c r="AX2688" s="16" t="s">
        <v>204</v>
      </c>
      <c r="AY2688" s="16" t="s">
        <v>207</v>
      </c>
      <c r="AZ2688" s="16" t="s">
        <v>207</v>
      </c>
      <c r="BA2688" s="16" t="s">
        <v>207</v>
      </c>
      <c r="BB2688" s="16" t="s">
        <v>207</v>
      </c>
      <c r="BC2688" s="16">
        <v>1.19</v>
      </c>
      <c r="BD2688" s="16">
        <f t="shared" si="569"/>
        <v>4.165</v>
      </c>
      <c r="BE2688" s="16">
        <f t="shared" si="570"/>
        <v>2033.4124999999999</v>
      </c>
      <c r="BF2688" s="16">
        <v>0</v>
      </c>
      <c r="BG2688" s="16">
        <f t="shared" si="571"/>
        <v>1428</v>
      </c>
      <c r="BH2688" s="16">
        <f t="shared" si="572"/>
        <v>761.59999999999991</v>
      </c>
      <c r="BI2688" s="16">
        <f t="shared" si="573"/>
        <v>9.52</v>
      </c>
    </row>
    <row r="2689" spans="1:61" x14ac:dyDescent="0.35">
      <c r="A2689">
        <v>2688</v>
      </c>
      <c r="B2689" t="s">
        <v>360</v>
      </c>
      <c r="C2689" t="s">
        <v>9301</v>
      </c>
      <c r="D2689" s="15" t="s">
        <v>2941</v>
      </c>
      <c r="E2689" s="12" t="s">
        <v>98</v>
      </c>
      <c r="G2689" s="12" t="s">
        <v>362</v>
      </c>
      <c r="H2689" s="12" t="s">
        <v>91</v>
      </c>
      <c r="I2689" s="12" t="s">
        <v>92</v>
      </c>
      <c r="J2689" s="12" t="s">
        <v>2401</v>
      </c>
      <c r="K2689" s="12" t="s">
        <v>5619</v>
      </c>
      <c r="N2689" s="16" t="s">
        <v>206</v>
      </c>
      <c r="O2689" s="16" t="s">
        <v>2902</v>
      </c>
      <c r="P2689" s="12" t="s">
        <v>131</v>
      </c>
      <c r="R2689" s="16">
        <v>0.57999999999999996</v>
      </c>
      <c r="U2689" s="16" t="s">
        <v>2903</v>
      </c>
      <c r="V2689" s="12" t="s">
        <v>204</v>
      </c>
      <c r="W2689" s="12" t="s">
        <v>204</v>
      </c>
      <c r="X2689" s="16">
        <v>1</v>
      </c>
      <c r="Z2689" s="16">
        <v>0.57999999999999996</v>
      </c>
      <c r="AA2689" s="16">
        <f t="shared" si="574"/>
        <v>69.599999999999994</v>
      </c>
      <c r="AB2689" s="16" t="s">
        <v>2394</v>
      </c>
      <c r="AC2689" s="16" t="s">
        <v>2416</v>
      </c>
      <c r="AD2689" s="16">
        <f t="shared" si="558"/>
        <v>24359.999999999996</v>
      </c>
      <c r="AE2689" s="16">
        <f t="shared" si="559"/>
        <v>203</v>
      </c>
      <c r="AF2689" s="16">
        <f t="shared" si="560"/>
        <v>76125</v>
      </c>
      <c r="AG2689" s="16">
        <f t="shared" si="561"/>
        <v>57.999999999999993</v>
      </c>
      <c r="AH2689" s="12">
        <f t="shared" si="562"/>
        <v>0</v>
      </c>
      <c r="AI2689" s="16">
        <f t="shared" si="563"/>
        <v>4.0599999999999996</v>
      </c>
      <c r="AJ2689" s="16">
        <f t="shared" si="564"/>
        <v>14006.999999999998</v>
      </c>
      <c r="AK2689" s="16">
        <f t="shared" si="565"/>
        <v>290</v>
      </c>
      <c r="AL2689" s="16">
        <f t="shared" si="566"/>
        <v>2900</v>
      </c>
      <c r="AM2689" s="16">
        <f t="shared" si="567"/>
        <v>41180</v>
      </c>
      <c r="AN2689" s="16">
        <f t="shared" si="568"/>
        <v>158572</v>
      </c>
      <c r="AO2689" s="12" t="s">
        <v>644</v>
      </c>
      <c r="AP2689" s="16">
        <v>0.57999999999999996</v>
      </c>
      <c r="AQ2689" s="16" t="s">
        <v>207</v>
      </c>
      <c r="AR2689" s="16" t="s">
        <v>207</v>
      </c>
      <c r="AS2689" s="16" t="s">
        <v>2422</v>
      </c>
      <c r="AT2689" s="16" t="s">
        <v>2418</v>
      </c>
      <c r="AU2689" t="s">
        <v>2384</v>
      </c>
      <c r="AV2689" s="15" t="s">
        <v>2863</v>
      </c>
      <c r="AW2689" s="16" t="s">
        <v>2386</v>
      </c>
      <c r="AX2689" s="16" t="s">
        <v>204</v>
      </c>
      <c r="AY2689" s="16" t="s">
        <v>207</v>
      </c>
      <c r="AZ2689" s="16" t="s">
        <v>207</v>
      </c>
      <c r="BA2689" s="16" t="s">
        <v>207</v>
      </c>
      <c r="BB2689" s="16" t="s">
        <v>207</v>
      </c>
      <c r="BC2689" s="16">
        <v>0.57999999999999996</v>
      </c>
      <c r="BD2689" s="16">
        <f t="shared" si="569"/>
        <v>2.0299999999999998</v>
      </c>
      <c r="BE2689" s="16">
        <f t="shared" si="570"/>
        <v>991.07500000000005</v>
      </c>
      <c r="BF2689" s="16">
        <v>0</v>
      </c>
      <c r="BG2689" s="16">
        <f t="shared" si="571"/>
        <v>696</v>
      </c>
      <c r="BH2689" s="16">
        <f t="shared" si="572"/>
        <v>371.2</v>
      </c>
      <c r="BI2689" s="16">
        <f t="shared" si="573"/>
        <v>4.6399999999999997</v>
      </c>
    </row>
    <row r="2690" spans="1:61" x14ac:dyDescent="0.35">
      <c r="A2690">
        <v>2689</v>
      </c>
      <c r="B2690" t="s">
        <v>360</v>
      </c>
      <c r="C2690" t="s">
        <v>9302</v>
      </c>
      <c r="D2690" s="15" t="s">
        <v>2942</v>
      </c>
      <c r="E2690" s="12" t="s">
        <v>98</v>
      </c>
      <c r="G2690" s="12" t="s">
        <v>362</v>
      </c>
      <c r="H2690" s="12" t="s">
        <v>91</v>
      </c>
      <c r="I2690" s="12" t="s">
        <v>92</v>
      </c>
      <c r="J2690" s="12" t="s">
        <v>2401</v>
      </c>
      <c r="K2690" s="12" t="s">
        <v>5619</v>
      </c>
      <c r="N2690" s="16" t="s">
        <v>206</v>
      </c>
      <c r="O2690" s="16" t="s">
        <v>2902</v>
      </c>
      <c r="P2690" s="12" t="s">
        <v>131</v>
      </c>
      <c r="R2690" s="16">
        <v>0.57999999999999996</v>
      </c>
      <c r="U2690" s="16" t="s">
        <v>2903</v>
      </c>
      <c r="V2690" s="12" t="s">
        <v>204</v>
      </c>
      <c r="W2690" s="12" t="s">
        <v>204</v>
      </c>
      <c r="X2690" s="16">
        <v>1</v>
      </c>
      <c r="Z2690" s="16">
        <v>0.57999999999999996</v>
      </c>
      <c r="AA2690" s="16">
        <f t="shared" si="574"/>
        <v>69.599999999999994</v>
      </c>
      <c r="AB2690" s="16" t="s">
        <v>2394</v>
      </c>
      <c r="AC2690" s="16" t="s">
        <v>2416</v>
      </c>
      <c r="AD2690" s="16">
        <f t="shared" si="558"/>
        <v>24359.999999999996</v>
      </c>
      <c r="AE2690" s="16">
        <f t="shared" si="559"/>
        <v>203</v>
      </c>
      <c r="AF2690" s="16">
        <f t="shared" si="560"/>
        <v>76125</v>
      </c>
      <c r="AG2690" s="16">
        <f t="shared" si="561"/>
        <v>57.999999999999993</v>
      </c>
      <c r="AH2690" s="12">
        <f t="shared" si="562"/>
        <v>0</v>
      </c>
      <c r="AI2690" s="16">
        <f t="shared" si="563"/>
        <v>4.0599999999999996</v>
      </c>
      <c r="AJ2690" s="16">
        <f t="shared" si="564"/>
        <v>14006.999999999998</v>
      </c>
      <c r="AK2690" s="16">
        <f t="shared" si="565"/>
        <v>290</v>
      </c>
      <c r="AL2690" s="16">
        <f t="shared" si="566"/>
        <v>2900</v>
      </c>
      <c r="AM2690" s="16">
        <f t="shared" si="567"/>
        <v>41180</v>
      </c>
      <c r="AN2690" s="16">
        <f t="shared" si="568"/>
        <v>158572</v>
      </c>
      <c r="AO2690" s="12" t="s">
        <v>644</v>
      </c>
      <c r="AP2690" s="16">
        <v>0.57999999999999996</v>
      </c>
      <c r="AQ2690" s="16" t="s">
        <v>207</v>
      </c>
      <c r="AR2690" s="16" t="s">
        <v>207</v>
      </c>
      <c r="AS2690" s="16" t="s">
        <v>2422</v>
      </c>
      <c r="AT2690" s="16" t="s">
        <v>2418</v>
      </c>
      <c r="AU2690" t="s">
        <v>2384</v>
      </c>
      <c r="AV2690" s="15" t="s">
        <v>2384</v>
      </c>
      <c r="AW2690" s="16" t="s">
        <v>2386</v>
      </c>
      <c r="AX2690" s="16" t="s">
        <v>204</v>
      </c>
      <c r="AY2690" s="16" t="s">
        <v>207</v>
      </c>
      <c r="AZ2690" s="16" t="s">
        <v>207</v>
      </c>
      <c r="BA2690" s="16" t="s">
        <v>207</v>
      </c>
      <c r="BB2690" s="16" t="s">
        <v>207</v>
      </c>
      <c r="BC2690" s="16">
        <v>0.57999999999999996</v>
      </c>
      <c r="BD2690" s="16">
        <f t="shared" si="569"/>
        <v>2.0299999999999998</v>
      </c>
      <c r="BE2690" s="16">
        <f t="shared" si="570"/>
        <v>991.07500000000005</v>
      </c>
      <c r="BF2690" s="16">
        <v>0</v>
      </c>
      <c r="BG2690" s="16">
        <f t="shared" si="571"/>
        <v>696</v>
      </c>
      <c r="BH2690" s="16">
        <f t="shared" si="572"/>
        <v>371.2</v>
      </c>
      <c r="BI2690" s="16">
        <f t="shared" si="573"/>
        <v>4.6399999999999997</v>
      </c>
    </row>
    <row r="2691" spans="1:61" x14ac:dyDescent="0.35">
      <c r="A2691">
        <v>2690</v>
      </c>
      <c r="B2691" t="s">
        <v>360</v>
      </c>
      <c r="C2691" t="s">
        <v>9303</v>
      </c>
      <c r="D2691" s="15" t="s">
        <v>2943</v>
      </c>
      <c r="E2691" s="12" t="s">
        <v>98</v>
      </c>
      <c r="G2691" s="12" t="s">
        <v>362</v>
      </c>
      <c r="H2691" s="12" t="s">
        <v>91</v>
      </c>
      <c r="I2691" s="12" t="s">
        <v>92</v>
      </c>
      <c r="J2691" s="12" t="s">
        <v>2401</v>
      </c>
      <c r="K2691" s="12" t="s">
        <v>5619</v>
      </c>
      <c r="N2691" s="16" t="s">
        <v>206</v>
      </c>
      <c r="O2691" s="16" t="s">
        <v>2902</v>
      </c>
      <c r="P2691" s="12" t="s">
        <v>131</v>
      </c>
      <c r="R2691" s="16">
        <v>0.59</v>
      </c>
      <c r="U2691" s="16" t="s">
        <v>2903</v>
      </c>
      <c r="V2691" s="12" t="s">
        <v>204</v>
      </c>
      <c r="W2691" s="12" t="s">
        <v>204</v>
      </c>
      <c r="X2691" s="16">
        <v>1</v>
      </c>
      <c r="Z2691" s="16">
        <v>0.59</v>
      </c>
      <c r="AA2691" s="16">
        <f t="shared" si="574"/>
        <v>70.8</v>
      </c>
      <c r="AB2691" s="16" t="s">
        <v>2394</v>
      </c>
      <c r="AC2691" s="16" t="s">
        <v>2416</v>
      </c>
      <c r="AD2691" s="16">
        <f t="shared" si="558"/>
        <v>24780</v>
      </c>
      <c r="AE2691" s="16">
        <f t="shared" si="559"/>
        <v>206.5</v>
      </c>
      <c r="AF2691" s="16">
        <f t="shared" si="560"/>
        <v>77437.5</v>
      </c>
      <c r="AG2691" s="16">
        <f t="shared" si="561"/>
        <v>59</v>
      </c>
      <c r="AH2691" s="12">
        <f t="shared" si="562"/>
        <v>0</v>
      </c>
      <c r="AI2691" s="16">
        <f t="shared" si="563"/>
        <v>4.13</v>
      </c>
      <c r="AJ2691" s="16">
        <f t="shared" si="564"/>
        <v>14248.5</v>
      </c>
      <c r="AK2691" s="16">
        <f t="shared" si="565"/>
        <v>295</v>
      </c>
      <c r="AL2691" s="16">
        <f t="shared" si="566"/>
        <v>2950</v>
      </c>
      <c r="AM2691" s="16">
        <f t="shared" si="567"/>
        <v>41890</v>
      </c>
      <c r="AN2691" s="16">
        <f t="shared" si="568"/>
        <v>161306</v>
      </c>
      <c r="AO2691" s="12" t="s">
        <v>644</v>
      </c>
      <c r="AP2691" s="16">
        <v>0.59</v>
      </c>
      <c r="AQ2691" s="16" t="s">
        <v>207</v>
      </c>
      <c r="AR2691" s="16" t="s">
        <v>207</v>
      </c>
      <c r="AS2691" s="16" t="s">
        <v>2422</v>
      </c>
      <c r="AT2691" s="16" t="s">
        <v>2418</v>
      </c>
      <c r="AU2691" t="s">
        <v>2384</v>
      </c>
      <c r="AV2691" s="15" t="s">
        <v>2863</v>
      </c>
      <c r="AW2691" s="16" t="s">
        <v>2386</v>
      </c>
      <c r="AX2691" s="16" t="s">
        <v>204</v>
      </c>
      <c r="AY2691" s="16" t="s">
        <v>207</v>
      </c>
      <c r="AZ2691" s="16" t="s">
        <v>207</v>
      </c>
      <c r="BA2691" s="16" t="s">
        <v>207</v>
      </c>
      <c r="BB2691" s="16" t="s">
        <v>207</v>
      </c>
      <c r="BC2691" s="16">
        <v>0.59</v>
      </c>
      <c r="BD2691" s="16">
        <f t="shared" si="569"/>
        <v>2.0649999999999999</v>
      </c>
      <c r="BE2691" s="16">
        <f t="shared" si="570"/>
        <v>1008.1625</v>
      </c>
      <c r="BF2691" s="16">
        <v>0</v>
      </c>
      <c r="BG2691" s="16">
        <f t="shared" si="571"/>
        <v>708</v>
      </c>
      <c r="BH2691" s="16">
        <f t="shared" si="572"/>
        <v>377.59999999999997</v>
      </c>
      <c r="BI2691" s="16">
        <f t="shared" si="573"/>
        <v>4.72</v>
      </c>
    </row>
    <row r="2692" spans="1:61" x14ac:dyDescent="0.35">
      <c r="A2692">
        <v>2691</v>
      </c>
      <c r="B2692" t="s">
        <v>360</v>
      </c>
      <c r="C2692" t="s">
        <v>9304</v>
      </c>
      <c r="D2692" s="15" t="s">
        <v>2944</v>
      </c>
      <c r="E2692" s="12" t="s">
        <v>98</v>
      </c>
      <c r="G2692" s="12" t="s">
        <v>362</v>
      </c>
      <c r="H2692" s="12" t="s">
        <v>91</v>
      </c>
      <c r="I2692" s="12" t="s">
        <v>92</v>
      </c>
      <c r="J2692" s="12" t="s">
        <v>2401</v>
      </c>
      <c r="K2692" s="12" t="s">
        <v>5619</v>
      </c>
      <c r="N2692" s="16" t="s">
        <v>206</v>
      </c>
      <c r="O2692" s="16" t="s">
        <v>2902</v>
      </c>
      <c r="P2692" s="12" t="s">
        <v>131</v>
      </c>
      <c r="R2692" s="16">
        <v>0.62</v>
      </c>
      <c r="U2692" s="16" t="s">
        <v>2903</v>
      </c>
      <c r="V2692" s="12" t="s">
        <v>204</v>
      </c>
      <c r="W2692" s="12" t="s">
        <v>204</v>
      </c>
      <c r="X2692" s="16">
        <v>1</v>
      </c>
      <c r="Z2692" s="16">
        <v>0.62</v>
      </c>
      <c r="AA2692" s="16">
        <f t="shared" si="574"/>
        <v>74.400000000000006</v>
      </c>
      <c r="AB2692" s="16" t="s">
        <v>2394</v>
      </c>
      <c r="AC2692" s="16" t="s">
        <v>2416</v>
      </c>
      <c r="AD2692" s="16">
        <f t="shared" si="558"/>
        <v>26040.000000000004</v>
      </c>
      <c r="AE2692" s="16">
        <f t="shared" si="559"/>
        <v>217</v>
      </c>
      <c r="AF2692" s="16">
        <f t="shared" si="560"/>
        <v>81375</v>
      </c>
      <c r="AG2692" s="16">
        <f t="shared" si="561"/>
        <v>62</v>
      </c>
      <c r="AH2692" s="12">
        <f t="shared" si="562"/>
        <v>0</v>
      </c>
      <c r="AI2692" s="16">
        <f t="shared" si="563"/>
        <v>4.34</v>
      </c>
      <c r="AJ2692" s="16">
        <f t="shared" si="564"/>
        <v>14973</v>
      </c>
      <c r="AK2692" s="16">
        <f t="shared" si="565"/>
        <v>310</v>
      </c>
      <c r="AL2692" s="16">
        <f t="shared" si="566"/>
        <v>3100</v>
      </c>
      <c r="AM2692" s="16">
        <f t="shared" si="567"/>
        <v>44020</v>
      </c>
      <c r="AN2692" s="16">
        <f t="shared" si="568"/>
        <v>169508</v>
      </c>
      <c r="AO2692" s="12" t="s">
        <v>644</v>
      </c>
      <c r="AP2692" s="16">
        <v>0.62</v>
      </c>
      <c r="AQ2692" s="16" t="s">
        <v>207</v>
      </c>
      <c r="AR2692" s="16" t="s">
        <v>207</v>
      </c>
      <c r="AS2692" s="16" t="s">
        <v>2422</v>
      </c>
      <c r="AT2692" s="16" t="s">
        <v>2418</v>
      </c>
      <c r="AU2692" t="s">
        <v>2384</v>
      </c>
      <c r="AV2692" s="15" t="s">
        <v>2384</v>
      </c>
      <c r="AW2692" s="16" t="s">
        <v>2386</v>
      </c>
      <c r="AX2692" s="16" t="s">
        <v>204</v>
      </c>
      <c r="AY2692" s="16" t="s">
        <v>207</v>
      </c>
      <c r="AZ2692" s="16" t="s">
        <v>207</v>
      </c>
      <c r="BA2692" s="16" t="s">
        <v>207</v>
      </c>
      <c r="BB2692" s="16" t="s">
        <v>207</v>
      </c>
      <c r="BC2692" s="16">
        <v>0.62</v>
      </c>
      <c r="BD2692" s="16">
        <f t="shared" si="569"/>
        <v>2.17</v>
      </c>
      <c r="BE2692" s="16">
        <f t="shared" si="570"/>
        <v>1059.425</v>
      </c>
      <c r="BF2692" s="16">
        <v>0</v>
      </c>
      <c r="BG2692" s="16">
        <f t="shared" si="571"/>
        <v>744</v>
      </c>
      <c r="BH2692" s="16">
        <f t="shared" si="572"/>
        <v>396.8</v>
      </c>
      <c r="BI2692" s="16">
        <f t="shared" si="573"/>
        <v>4.96</v>
      </c>
    </row>
    <row r="2693" spans="1:61" x14ac:dyDescent="0.35">
      <c r="A2693">
        <v>2692</v>
      </c>
      <c r="B2693" t="s">
        <v>360</v>
      </c>
      <c r="C2693" t="s">
        <v>9305</v>
      </c>
      <c r="D2693" s="15" t="s">
        <v>2945</v>
      </c>
      <c r="E2693" s="12" t="s">
        <v>98</v>
      </c>
      <c r="G2693" s="12" t="s">
        <v>362</v>
      </c>
      <c r="H2693" s="12" t="s">
        <v>91</v>
      </c>
      <c r="I2693" s="12" t="s">
        <v>92</v>
      </c>
      <c r="J2693" s="12" t="s">
        <v>2401</v>
      </c>
      <c r="K2693" s="12" t="s">
        <v>5619</v>
      </c>
      <c r="N2693" s="16" t="s">
        <v>206</v>
      </c>
      <c r="O2693" s="16" t="s">
        <v>2902</v>
      </c>
      <c r="P2693" s="12" t="s">
        <v>131</v>
      </c>
      <c r="R2693" s="16">
        <v>0.97</v>
      </c>
      <c r="U2693" s="16" t="s">
        <v>2903</v>
      </c>
      <c r="V2693" s="12" t="s">
        <v>204</v>
      </c>
      <c r="W2693" s="12" t="s">
        <v>204</v>
      </c>
      <c r="X2693" s="16">
        <v>1</v>
      </c>
      <c r="Z2693" s="16">
        <v>0.97</v>
      </c>
      <c r="AA2693" s="16">
        <f t="shared" si="574"/>
        <v>116.39999999999999</v>
      </c>
      <c r="AB2693" s="16" t="s">
        <v>2394</v>
      </c>
      <c r="AC2693" s="16" t="s">
        <v>2416</v>
      </c>
      <c r="AD2693" s="16">
        <f t="shared" si="558"/>
        <v>40740</v>
      </c>
      <c r="AE2693" s="16">
        <f t="shared" si="559"/>
        <v>339.5</v>
      </c>
      <c r="AF2693" s="16">
        <f t="shared" si="560"/>
        <v>127312.5</v>
      </c>
      <c r="AG2693" s="16">
        <f t="shared" si="561"/>
        <v>97</v>
      </c>
      <c r="AH2693" s="12">
        <f t="shared" si="562"/>
        <v>0</v>
      </c>
      <c r="AI2693" s="16">
        <f t="shared" si="563"/>
        <v>6.79</v>
      </c>
      <c r="AJ2693" s="16">
        <f t="shared" si="564"/>
        <v>23425.5</v>
      </c>
      <c r="AK2693" s="16">
        <f t="shared" si="565"/>
        <v>485</v>
      </c>
      <c r="AL2693" s="16">
        <f t="shared" si="566"/>
        <v>4850</v>
      </c>
      <c r="AM2693" s="16">
        <f t="shared" si="567"/>
        <v>68870</v>
      </c>
      <c r="AN2693" s="16">
        <f t="shared" si="568"/>
        <v>265198</v>
      </c>
      <c r="AO2693" s="12" t="s">
        <v>644</v>
      </c>
      <c r="AP2693" s="16">
        <v>0.97</v>
      </c>
      <c r="AQ2693" s="16" t="s">
        <v>207</v>
      </c>
      <c r="AR2693" s="16" t="s">
        <v>207</v>
      </c>
      <c r="AS2693" s="16" t="s">
        <v>2422</v>
      </c>
      <c r="AT2693" s="16" t="s">
        <v>2418</v>
      </c>
      <c r="AU2693" t="s">
        <v>2384</v>
      </c>
      <c r="AV2693" s="15" t="s">
        <v>2863</v>
      </c>
      <c r="AW2693" s="16" t="s">
        <v>2386</v>
      </c>
      <c r="AX2693" s="16" t="s">
        <v>204</v>
      </c>
      <c r="AY2693" s="16" t="s">
        <v>207</v>
      </c>
      <c r="AZ2693" s="16" t="s">
        <v>207</v>
      </c>
      <c r="BA2693" s="16" t="s">
        <v>207</v>
      </c>
      <c r="BB2693" s="16" t="s">
        <v>207</v>
      </c>
      <c r="BC2693" s="16">
        <v>0.97</v>
      </c>
      <c r="BD2693" s="16">
        <f t="shared" si="569"/>
        <v>3.395</v>
      </c>
      <c r="BE2693" s="16">
        <f t="shared" si="570"/>
        <v>1657.4875</v>
      </c>
      <c r="BF2693" s="16">
        <v>0</v>
      </c>
      <c r="BG2693" s="16">
        <f t="shared" si="571"/>
        <v>1164</v>
      </c>
      <c r="BH2693" s="16">
        <f t="shared" si="572"/>
        <v>620.79999999999995</v>
      </c>
      <c r="BI2693" s="16">
        <f t="shared" si="573"/>
        <v>7.76</v>
      </c>
    </row>
    <row r="2694" spans="1:61" x14ac:dyDescent="0.35">
      <c r="A2694">
        <v>2693</v>
      </c>
      <c r="B2694" t="s">
        <v>360</v>
      </c>
      <c r="C2694" t="s">
        <v>9306</v>
      </c>
      <c r="D2694" s="15" t="s">
        <v>343</v>
      </c>
      <c r="E2694" s="12" t="s">
        <v>98</v>
      </c>
      <c r="G2694" s="12" t="s">
        <v>362</v>
      </c>
      <c r="H2694" s="12" t="s">
        <v>91</v>
      </c>
      <c r="I2694" s="12" t="s">
        <v>92</v>
      </c>
      <c r="J2694" s="12" t="s">
        <v>2401</v>
      </c>
      <c r="K2694" s="12" t="s">
        <v>5619</v>
      </c>
      <c r="N2694" s="16" t="s">
        <v>205</v>
      </c>
      <c r="O2694" s="16" t="s">
        <v>2902</v>
      </c>
      <c r="P2694" s="12" t="s">
        <v>131</v>
      </c>
      <c r="R2694" s="16">
        <v>0.43</v>
      </c>
      <c r="U2694" s="16" t="s">
        <v>2903</v>
      </c>
      <c r="V2694" s="12" t="s">
        <v>204</v>
      </c>
      <c r="W2694" s="12" t="s">
        <v>204</v>
      </c>
      <c r="X2694" s="16">
        <v>1</v>
      </c>
      <c r="Z2694" s="16">
        <v>0.43</v>
      </c>
      <c r="AA2694" s="16">
        <f t="shared" si="574"/>
        <v>51.6</v>
      </c>
      <c r="AB2694" s="16" t="s">
        <v>2394</v>
      </c>
      <c r="AC2694" s="16" t="s">
        <v>2416</v>
      </c>
      <c r="AD2694" s="16">
        <f t="shared" si="558"/>
        <v>18060</v>
      </c>
      <c r="AE2694" s="16">
        <f t="shared" si="559"/>
        <v>150.5</v>
      </c>
      <c r="AF2694" s="16">
        <f t="shared" si="560"/>
        <v>56437.5</v>
      </c>
      <c r="AG2694" s="16">
        <f t="shared" si="561"/>
        <v>43</v>
      </c>
      <c r="AH2694" s="12">
        <f t="shared" si="562"/>
        <v>0</v>
      </c>
      <c r="AI2694" s="16">
        <f t="shared" si="563"/>
        <v>3.01</v>
      </c>
      <c r="AJ2694" s="16">
        <f t="shared" si="564"/>
        <v>10384.5</v>
      </c>
      <c r="AK2694" s="16">
        <f t="shared" si="565"/>
        <v>215</v>
      </c>
      <c r="AL2694" s="16">
        <f t="shared" si="566"/>
        <v>2150</v>
      </c>
      <c r="AM2694" s="16">
        <f t="shared" si="567"/>
        <v>30530</v>
      </c>
      <c r="AN2694" s="16">
        <f t="shared" si="568"/>
        <v>117562</v>
      </c>
      <c r="AO2694" s="12" t="s">
        <v>644</v>
      </c>
      <c r="AP2694" s="16">
        <v>0.43</v>
      </c>
      <c r="AQ2694" s="16" t="s">
        <v>207</v>
      </c>
      <c r="AR2694" s="16" t="s">
        <v>207</v>
      </c>
      <c r="AS2694" s="16" t="s">
        <v>2422</v>
      </c>
      <c r="AT2694" s="16" t="s">
        <v>2418</v>
      </c>
      <c r="AU2694" t="s">
        <v>2384</v>
      </c>
      <c r="AV2694" s="15" t="s">
        <v>2384</v>
      </c>
      <c r="AW2694" s="16" t="s">
        <v>2386</v>
      </c>
      <c r="AX2694" s="16" t="s">
        <v>204</v>
      </c>
      <c r="AY2694" s="16" t="s">
        <v>207</v>
      </c>
      <c r="AZ2694" s="16" t="s">
        <v>207</v>
      </c>
      <c r="BA2694" s="16" t="s">
        <v>207</v>
      </c>
      <c r="BB2694" s="16" t="s">
        <v>207</v>
      </c>
      <c r="BC2694" s="16">
        <v>0.43</v>
      </c>
      <c r="BD2694" s="16">
        <f t="shared" si="569"/>
        <v>1.5049999999999999</v>
      </c>
      <c r="BE2694" s="16">
        <f t="shared" si="570"/>
        <v>734.76250000000005</v>
      </c>
      <c r="BF2694" s="16">
        <v>0</v>
      </c>
      <c r="BG2694" s="16">
        <f t="shared" si="571"/>
        <v>516</v>
      </c>
      <c r="BH2694" s="16">
        <f t="shared" si="572"/>
        <v>275.2</v>
      </c>
      <c r="BI2694" s="16">
        <f t="shared" si="573"/>
        <v>3.44</v>
      </c>
    </row>
    <row r="2695" spans="1:61" x14ac:dyDescent="0.35">
      <c r="A2695">
        <v>2694</v>
      </c>
      <c r="B2695" t="s">
        <v>360</v>
      </c>
      <c r="C2695" t="s">
        <v>9307</v>
      </c>
      <c r="D2695" s="15" t="s">
        <v>2946</v>
      </c>
      <c r="E2695" s="12" t="s">
        <v>98</v>
      </c>
      <c r="G2695" s="12" t="s">
        <v>362</v>
      </c>
      <c r="H2695" s="12" t="s">
        <v>91</v>
      </c>
      <c r="I2695" s="12" t="s">
        <v>92</v>
      </c>
      <c r="J2695" s="12" t="s">
        <v>2401</v>
      </c>
      <c r="K2695" s="12" t="s">
        <v>5619</v>
      </c>
      <c r="N2695" s="16" t="s">
        <v>206</v>
      </c>
      <c r="O2695" s="16" t="s">
        <v>2902</v>
      </c>
      <c r="P2695" s="12" t="s">
        <v>131</v>
      </c>
      <c r="R2695" s="16">
        <v>0.46</v>
      </c>
      <c r="U2695" s="16" t="s">
        <v>2903</v>
      </c>
      <c r="V2695" s="12" t="s">
        <v>204</v>
      </c>
      <c r="W2695" s="12" t="s">
        <v>204</v>
      </c>
      <c r="X2695" s="16">
        <v>1</v>
      </c>
      <c r="Z2695" s="16">
        <v>0.46</v>
      </c>
      <c r="AA2695" s="16">
        <f t="shared" si="574"/>
        <v>55.2</v>
      </c>
      <c r="AB2695" s="16" t="s">
        <v>2394</v>
      </c>
      <c r="AC2695" s="16" t="s">
        <v>2416</v>
      </c>
      <c r="AD2695" s="16">
        <f t="shared" si="558"/>
        <v>19320</v>
      </c>
      <c r="AE2695" s="16">
        <f t="shared" si="559"/>
        <v>161</v>
      </c>
      <c r="AF2695" s="16">
        <f t="shared" si="560"/>
        <v>60375</v>
      </c>
      <c r="AG2695" s="16">
        <f t="shared" si="561"/>
        <v>46</v>
      </c>
      <c r="AH2695" s="12">
        <f t="shared" si="562"/>
        <v>0</v>
      </c>
      <c r="AI2695" s="16">
        <f t="shared" si="563"/>
        <v>3.22</v>
      </c>
      <c r="AJ2695" s="16">
        <f t="shared" si="564"/>
        <v>11109</v>
      </c>
      <c r="AK2695" s="16">
        <f t="shared" si="565"/>
        <v>230</v>
      </c>
      <c r="AL2695" s="16">
        <f t="shared" si="566"/>
        <v>2300</v>
      </c>
      <c r="AM2695" s="16">
        <f t="shared" si="567"/>
        <v>32660</v>
      </c>
      <c r="AN2695" s="16">
        <f t="shared" si="568"/>
        <v>125764</v>
      </c>
      <c r="AO2695" s="12" t="s">
        <v>644</v>
      </c>
      <c r="AP2695" s="16">
        <v>0.46</v>
      </c>
      <c r="AQ2695" s="16" t="s">
        <v>207</v>
      </c>
      <c r="AR2695" s="16" t="s">
        <v>207</v>
      </c>
      <c r="AS2695" s="16" t="s">
        <v>2422</v>
      </c>
      <c r="AT2695" s="16" t="s">
        <v>2418</v>
      </c>
      <c r="AU2695" t="s">
        <v>2384</v>
      </c>
      <c r="AV2695" s="15" t="s">
        <v>2863</v>
      </c>
      <c r="AW2695" s="16" t="s">
        <v>2386</v>
      </c>
      <c r="AX2695" s="16" t="s">
        <v>204</v>
      </c>
      <c r="AY2695" s="16" t="s">
        <v>207</v>
      </c>
      <c r="AZ2695" s="16" t="s">
        <v>207</v>
      </c>
      <c r="BA2695" s="16" t="s">
        <v>207</v>
      </c>
      <c r="BB2695" s="16" t="s">
        <v>207</v>
      </c>
      <c r="BC2695" s="16">
        <v>0.46</v>
      </c>
      <c r="BD2695" s="16">
        <f t="shared" si="569"/>
        <v>1.61</v>
      </c>
      <c r="BE2695" s="16">
        <f t="shared" si="570"/>
        <v>786.02499999999998</v>
      </c>
      <c r="BF2695" s="16">
        <v>0</v>
      </c>
      <c r="BG2695" s="16">
        <f t="shared" si="571"/>
        <v>552</v>
      </c>
      <c r="BH2695" s="16">
        <f t="shared" si="572"/>
        <v>294.40000000000003</v>
      </c>
      <c r="BI2695" s="16">
        <f t="shared" si="573"/>
        <v>3.6800000000000006</v>
      </c>
    </row>
    <row r="2696" spans="1:61" x14ac:dyDescent="0.35">
      <c r="A2696">
        <v>2695</v>
      </c>
      <c r="B2696" t="s">
        <v>360</v>
      </c>
      <c r="C2696" t="s">
        <v>9308</v>
      </c>
      <c r="D2696" s="15" t="s">
        <v>2947</v>
      </c>
      <c r="E2696" s="12" t="s">
        <v>98</v>
      </c>
      <c r="G2696" s="12" t="s">
        <v>362</v>
      </c>
      <c r="H2696" s="12" t="s">
        <v>91</v>
      </c>
      <c r="I2696" s="12" t="s">
        <v>92</v>
      </c>
      <c r="J2696" s="12" t="s">
        <v>2401</v>
      </c>
      <c r="K2696" s="12" t="s">
        <v>5619</v>
      </c>
      <c r="N2696" s="16" t="s">
        <v>206</v>
      </c>
      <c r="O2696" s="16" t="s">
        <v>2902</v>
      </c>
      <c r="P2696" s="12" t="s">
        <v>131</v>
      </c>
      <c r="R2696" s="16">
        <v>0.38</v>
      </c>
      <c r="U2696" s="16" t="s">
        <v>2903</v>
      </c>
      <c r="V2696" s="12" t="s">
        <v>204</v>
      </c>
      <c r="W2696" s="12" t="s">
        <v>204</v>
      </c>
      <c r="X2696" s="16">
        <v>1</v>
      </c>
      <c r="Z2696" s="16">
        <v>0.38</v>
      </c>
      <c r="AA2696" s="16">
        <f t="shared" si="574"/>
        <v>45.6</v>
      </c>
      <c r="AB2696" s="16" t="s">
        <v>2394</v>
      </c>
      <c r="AC2696" s="16" t="s">
        <v>2416</v>
      </c>
      <c r="AD2696" s="16">
        <f t="shared" si="558"/>
        <v>15960</v>
      </c>
      <c r="AE2696" s="16">
        <f t="shared" si="559"/>
        <v>133</v>
      </c>
      <c r="AF2696" s="16">
        <f t="shared" si="560"/>
        <v>49875</v>
      </c>
      <c r="AG2696" s="16">
        <f t="shared" si="561"/>
        <v>38</v>
      </c>
      <c r="AH2696" s="12">
        <f t="shared" si="562"/>
        <v>0</v>
      </c>
      <c r="AI2696" s="16">
        <f t="shared" si="563"/>
        <v>2.66</v>
      </c>
      <c r="AJ2696" s="16">
        <f t="shared" si="564"/>
        <v>9177</v>
      </c>
      <c r="AK2696" s="16">
        <f t="shared" si="565"/>
        <v>190</v>
      </c>
      <c r="AL2696" s="16">
        <f t="shared" si="566"/>
        <v>1900</v>
      </c>
      <c r="AM2696" s="16">
        <f t="shared" si="567"/>
        <v>26980</v>
      </c>
      <c r="AN2696" s="16">
        <f t="shared" si="568"/>
        <v>103892</v>
      </c>
      <c r="AO2696" s="12" t="s">
        <v>644</v>
      </c>
      <c r="AP2696" s="16">
        <v>0.38</v>
      </c>
      <c r="AQ2696" s="16" t="s">
        <v>207</v>
      </c>
      <c r="AR2696" s="16" t="s">
        <v>207</v>
      </c>
      <c r="AS2696" s="16" t="s">
        <v>2422</v>
      </c>
      <c r="AT2696" s="16" t="s">
        <v>2418</v>
      </c>
      <c r="AU2696" t="s">
        <v>2384</v>
      </c>
      <c r="AV2696" s="15" t="s">
        <v>2384</v>
      </c>
      <c r="AW2696" s="16" t="s">
        <v>2386</v>
      </c>
      <c r="AX2696" s="16" t="s">
        <v>204</v>
      </c>
      <c r="AY2696" s="16" t="s">
        <v>207</v>
      </c>
      <c r="AZ2696" s="16" t="s">
        <v>207</v>
      </c>
      <c r="BA2696" s="16" t="s">
        <v>207</v>
      </c>
      <c r="BB2696" s="16" t="s">
        <v>207</v>
      </c>
      <c r="BC2696" s="16">
        <v>0.38</v>
      </c>
      <c r="BD2696" s="16">
        <f t="shared" si="569"/>
        <v>1.33</v>
      </c>
      <c r="BE2696" s="16">
        <f t="shared" si="570"/>
        <v>649.32500000000005</v>
      </c>
      <c r="BF2696" s="16">
        <v>0</v>
      </c>
      <c r="BG2696" s="16">
        <f t="shared" si="571"/>
        <v>456</v>
      </c>
      <c r="BH2696" s="16">
        <f t="shared" si="572"/>
        <v>243.2</v>
      </c>
      <c r="BI2696" s="16">
        <f t="shared" si="573"/>
        <v>3.04</v>
      </c>
    </row>
    <row r="2697" spans="1:61" x14ac:dyDescent="0.35">
      <c r="A2697">
        <v>2696</v>
      </c>
      <c r="B2697" t="s">
        <v>360</v>
      </c>
      <c r="C2697" t="s">
        <v>9309</v>
      </c>
      <c r="D2697" s="15" t="s">
        <v>2948</v>
      </c>
      <c r="E2697" s="12" t="s">
        <v>98</v>
      </c>
      <c r="G2697" s="12" t="s">
        <v>362</v>
      </c>
      <c r="H2697" s="12" t="s">
        <v>91</v>
      </c>
      <c r="I2697" s="12" t="s">
        <v>92</v>
      </c>
      <c r="J2697" s="12" t="s">
        <v>2401</v>
      </c>
      <c r="K2697" s="12" t="s">
        <v>5619</v>
      </c>
      <c r="N2697" s="16" t="s">
        <v>206</v>
      </c>
      <c r="O2697" s="16" t="s">
        <v>2902</v>
      </c>
      <c r="P2697" s="12" t="s">
        <v>131</v>
      </c>
      <c r="R2697" s="16">
        <v>0.42</v>
      </c>
      <c r="U2697" s="16" t="s">
        <v>2903</v>
      </c>
      <c r="V2697" s="12" t="s">
        <v>204</v>
      </c>
      <c r="W2697" s="12" t="s">
        <v>204</v>
      </c>
      <c r="X2697" s="16">
        <v>1</v>
      </c>
      <c r="Z2697" s="16">
        <v>0.42</v>
      </c>
      <c r="AA2697" s="16">
        <f t="shared" si="574"/>
        <v>50.4</v>
      </c>
      <c r="AB2697" s="16" t="s">
        <v>2394</v>
      </c>
      <c r="AC2697" s="16" t="s">
        <v>2416</v>
      </c>
      <c r="AD2697" s="16">
        <f t="shared" si="558"/>
        <v>17640</v>
      </c>
      <c r="AE2697" s="16">
        <f t="shared" si="559"/>
        <v>147</v>
      </c>
      <c r="AF2697" s="16">
        <f t="shared" si="560"/>
        <v>55125</v>
      </c>
      <c r="AG2697" s="16">
        <f t="shared" si="561"/>
        <v>42</v>
      </c>
      <c r="AH2697" s="12">
        <f t="shared" si="562"/>
        <v>0</v>
      </c>
      <c r="AI2697" s="16">
        <f t="shared" si="563"/>
        <v>2.94</v>
      </c>
      <c r="AJ2697" s="16">
        <f t="shared" si="564"/>
        <v>10143</v>
      </c>
      <c r="AK2697" s="16">
        <f t="shared" si="565"/>
        <v>210</v>
      </c>
      <c r="AL2697" s="16">
        <f t="shared" si="566"/>
        <v>2100</v>
      </c>
      <c r="AM2697" s="16">
        <f t="shared" si="567"/>
        <v>29820</v>
      </c>
      <c r="AN2697" s="16">
        <f t="shared" si="568"/>
        <v>114828</v>
      </c>
      <c r="AO2697" s="12" t="s">
        <v>644</v>
      </c>
      <c r="AP2697" s="16">
        <v>0.42</v>
      </c>
      <c r="AQ2697" s="16" t="s">
        <v>207</v>
      </c>
      <c r="AR2697" s="16" t="s">
        <v>207</v>
      </c>
      <c r="AS2697" s="16" t="s">
        <v>2422</v>
      </c>
      <c r="AT2697" s="16" t="s">
        <v>2418</v>
      </c>
      <c r="AU2697" t="s">
        <v>2384</v>
      </c>
      <c r="AV2697" s="15" t="s">
        <v>2863</v>
      </c>
      <c r="AW2697" s="16" t="s">
        <v>2386</v>
      </c>
      <c r="AX2697" s="16" t="s">
        <v>204</v>
      </c>
      <c r="AY2697" s="16" t="s">
        <v>207</v>
      </c>
      <c r="AZ2697" s="16" t="s">
        <v>207</v>
      </c>
      <c r="BA2697" s="16" t="s">
        <v>207</v>
      </c>
      <c r="BB2697" s="16" t="s">
        <v>207</v>
      </c>
      <c r="BC2697" s="16">
        <v>0.42</v>
      </c>
      <c r="BD2697" s="16">
        <f t="shared" si="569"/>
        <v>1.47</v>
      </c>
      <c r="BE2697" s="16">
        <f t="shared" si="570"/>
        <v>717.67499999999995</v>
      </c>
      <c r="BF2697" s="16">
        <v>0</v>
      </c>
      <c r="BG2697" s="16">
        <f t="shared" si="571"/>
        <v>504</v>
      </c>
      <c r="BH2697" s="16">
        <f t="shared" si="572"/>
        <v>268.8</v>
      </c>
      <c r="BI2697" s="16">
        <f t="shared" si="573"/>
        <v>3.3600000000000003</v>
      </c>
    </row>
    <row r="2698" spans="1:61" x14ac:dyDescent="0.35">
      <c r="A2698">
        <v>2697</v>
      </c>
      <c r="B2698" t="s">
        <v>360</v>
      </c>
      <c r="C2698" t="s">
        <v>9310</v>
      </c>
      <c r="D2698" s="15" t="s">
        <v>2949</v>
      </c>
      <c r="E2698" s="12" t="s">
        <v>98</v>
      </c>
      <c r="G2698" s="12" t="s">
        <v>362</v>
      </c>
      <c r="H2698" s="12" t="s">
        <v>91</v>
      </c>
      <c r="I2698" s="12" t="s">
        <v>92</v>
      </c>
      <c r="J2698" s="12" t="s">
        <v>2401</v>
      </c>
      <c r="K2698" s="12" t="s">
        <v>5619</v>
      </c>
      <c r="N2698" s="16" t="s">
        <v>206</v>
      </c>
      <c r="O2698" s="16" t="s">
        <v>2902</v>
      </c>
      <c r="P2698" s="12" t="s">
        <v>131</v>
      </c>
      <c r="R2698" s="16">
        <v>0.46</v>
      </c>
      <c r="U2698" s="16" t="s">
        <v>2903</v>
      </c>
      <c r="V2698" s="12" t="s">
        <v>204</v>
      </c>
      <c r="W2698" s="12" t="s">
        <v>204</v>
      </c>
      <c r="X2698" s="16">
        <v>1</v>
      </c>
      <c r="Z2698" s="16">
        <v>0.46</v>
      </c>
      <c r="AA2698" s="16">
        <f t="shared" si="574"/>
        <v>55.2</v>
      </c>
      <c r="AB2698" s="16" t="s">
        <v>2394</v>
      </c>
      <c r="AC2698" s="16" t="s">
        <v>2416</v>
      </c>
      <c r="AD2698" s="16">
        <f t="shared" si="558"/>
        <v>19320</v>
      </c>
      <c r="AE2698" s="16">
        <f t="shared" si="559"/>
        <v>161</v>
      </c>
      <c r="AF2698" s="16">
        <f t="shared" si="560"/>
        <v>60375</v>
      </c>
      <c r="AG2698" s="16">
        <f t="shared" si="561"/>
        <v>46</v>
      </c>
      <c r="AH2698" s="12">
        <f t="shared" si="562"/>
        <v>0</v>
      </c>
      <c r="AI2698" s="16">
        <f t="shared" si="563"/>
        <v>3.22</v>
      </c>
      <c r="AJ2698" s="16">
        <f t="shared" si="564"/>
        <v>11109</v>
      </c>
      <c r="AK2698" s="16">
        <f t="shared" si="565"/>
        <v>230</v>
      </c>
      <c r="AL2698" s="16">
        <f t="shared" si="566"/>
        <v>2300</v>
      </c>
      <c r="AM2698" s="16">
        <f t="shared" si="567"/>
        <v>32660</v>
      </c>
      <c r="AN2698" s="16">
        <f t="shared" si="568"/>
        <v>125764</v>
      </c>
      <c r="AO2698" s="12" t="s">
        <v>644</v>
      </c>
      <c r="AP2698" s="16">
        <v>0.46</v>
      </c>
      <c r="AQ2698" s="16" t="s">
        <v>207</v>
      </c>
      <c r="AR2698" s="16" t="s">
        <v>207</v>
      </c>
      <c r="AS2698" s="16" t="s">
        <v>2422</v>
      </c>
      <c r="AT2698" s="16" t="s">
        <v>2418</v>
      </c>
      <c r="AU2698" t="s">
        <v>2384</v>
      </c>
      <c r="AV2698" s="15" t="s">
        <v>2384</v>
      </c>
      <c r="AW2698" s="16" t="s">
        <v>2386</v>
      </c>
      <c r="AX2698" s="16" t="s">
        <v>204</v>
      </c>
      <c r="AY2698" s="16" t="s">
        <v>207</v>
      </c>
      <c r="AZ2698" s="16" t="s">
        <v>207</v>
      </c>
      <c r="BA2698" s="16" t="s">
        <v>207</v>
      </c>
      <c r="BB2698" s="16" t="s">
        <v>207</v>
      </c>
      <c r="BC2698" s="16">
        <v>0.46</v>
      </c>
      <c r="BD2698" s="16">
        <f t="shared" si="569"/>
        <v>1.61</v>
      </c>
      <c r="BE2698" s="16">
        <f t="shared" si="570"/>
        <v>786.02499999999998</v>
      </c>
      <c r="BF2698" s="16">
        <v>0</v>
      </c>
      <c r="BG2698" s="16">
        <f t="shared" si="571"/>
        <v>552</v>
      </c>
      <c r="BH2698" s="16">
        <f t="shared" si="572"/>
        <v>294.40000000000003</v>
      </c>
      <c r="BI2698" s="16">
        <f t="shared" si="573"/>
        <v>3.6800000000000006</v>
      </c>
    </row>
    <row r="2699" spans="1:61" x14ac:dyDescent="0.35">
      <c r="A2699">
        <v>2698</v>
      </c>
      <c r="B2699" t="s">
        <v>360</v>
      </c>
      <c r="C2699" t="s">
        <v>9311</v>
      </c>
      <c r="D2699" s="15" t="s">
        <v>2950</v>
      </c>
      <c r="E2699" s="12" t="s">
        <v>98</v>
      </c>
      <c r="G2699" s="12" t="s">
        <v>362</v>
      </c>
      <c r="H2699" s="12" t="s">
        <v>91</v>
      </c>
      <c r="I2699" s="12" t="s">
        <v>92</v>
      </c>
      <c r="J2699" s="12" t="s">
        <v>2401</v>
      </c>
      <c r="K2699" s="12" t="s">
        <v>5619</v>
      </c>
      <c r="N2699" s="16" t="s">
        <v>206</v>
      </c>
      <c r="O2699" s="16" t="s">
        <v>2902</v>
      </c>
      <c r="P2699" s="12" t="s">
        <v>131</v>
      </c>
      <c r="R2699" s="16">
        <v>0.6</v>
      </c>
      <c r="U2699" s="16" t="s">
        <v>2903</v>
      </c>
      <c r="V2699" s="12" t="s">
        <v>204</v>
      </c>
      <c r="W2699" s="12" t="s">
        <v>204</v>
      </c>
      <c r="X2699" s="16">
        <v>1</v>
      </c>
      <c r="Z2699" s="16">
        <v>0.6</v>
      </c>
      <c r="AA2699" s="16">
        <f t="shared" si="574"/>
        <v>72</v>
      </c>
      <c r="AB2699" s="16" t="s">
        <v>2394</v>
      </c>
      <c r="AC2699" s="16" t="s">
        <v>2416</v>
      </c>
      <c r="AD2699" s="16">
        <f t="shared" si="558"/>
        <v>25200</v>
      </c>
      <c r="AE2699" s="16">
        <f t="shared" si="559"/>
        <v>210</v>
      </c>
      <c r="AF2699" s="16">
        <f t="shared" si="560"/>
        <v>78750</v>
      </c>
      <c r="AG2699" s="16">
        <f t="shared" si="561"/>
        <v>60</v>
      </c>
      <c r="AH2699" s="12">
        <f t="shared" si="562"/>
        <v>0</v>
      </c>
      <c r="AI2699" s="16">
        <f t="shared" si="563"/>
        <v>4.2</v>
      </c>
      <c r="AJ2699" s="16">
        <f t="shared" si="564"/>
        <v>14490</v>
      </c>
      <c r="AK2699" s="16">
        <f t="shared" si="565"/>
        <v>300</v>
      </c>
      <c r="AL2699" s="16">
        <f t="shared" si="566"/>
        <v>3000</v>
      </c>
      <c r="AM2699" s="16">
        <f t="shared" si="567"/>
        <v>42600</v>
      </c>
      <c r="AN2699" s="16">
        <f t="shared" si="568"/>
        <v>164040</v>
      </c>
      <c r="AO2699" s="12" t="s">
        <v>644</v>
      </c>
      <c r="AP2699" s="16">
        <v>0.6</v>
      </c>
      <c r="AQ2699" s="16" t="s">
        <v>207</v>
      </c>
      <c r="AR2699" s="16" t="s">
        <v>207</v>
      </c>
      <c r="AS2699" s="16" t="s">
        <v>2422</v>
      </c>
      <c r="AT2699" s="16" t="s">
        <v>2418</v>
      </c>
      <c r="AU2699" t="s">
        <v>2384</v>
      </c>
      <c r="AV2699" s="15" t="s">
        <v>2863</v>
      </c>
      <c r="AW2699" s="16" t="s">
        <v>2386</v>
      </c>
      <c r="AX2699" s="16" t="s">
        <v>204</v>
      </c>
      <c r="AY2699" s="16" t="s">
        <v>207</v>
      </c>
      <c r="AZ2699" s="16" t="s">
        <v>207</v>
      </c>
      <c r="BA2699" s="16" t="s">
        <v>207</v>
      </c>
      <c r="BB2699" s="16" t="s">
        <v>207</v>
      </c>
      <c r="BC2699" s="16">
        <v>0.6</v>
      </c>
      <c r="BD2699" s="16">
        <f t="shared" si="569"/>
        <v>2.1</v>
      </c>
      <c r="BE2699" s="16">
        <f t="shared" si="570"/>
        <v>1025.25</v>
      </c>
      <c r="BF2699" s="16">
        <v>0</v>
      </c>
      <c r="BG2699" s="16">
        <f t="shared" si="571"/>
        <v>720</v>
      </c>
      <c r="BH2699" s="16">
        <f t="shared" si="572"/>
        <v>384</v>
      </c>
      <c r="BI2699" s="16">
        <f t="shared" si="573"/>
        <v>4.8</v>
      </c>
    </row>
    <row r="2700" spans="1:61" x14ac:dyDescent="0.35">
      <c r="A2700">
        <v>2699</v>
      </c>
      <c r="B2700" t="s">
        <v>360</v>
      </c>
      <c r="C2700" t="s">
        <v>9312</v>
      </c>
      <c r="D2700" s="15" t="s">
        <v>2951</v>
      </c>
      <c r="E2700" s="12" t="s">
        <v>98</v>
      </c>
      <c r="G2700" s="12" t="s">
        <v>362</v>
      </c>
      <c r="H2700" s="12" t="s">
        <v>91</v>
      </c>
      <c r="I2700" s="12" t="s">
        <v>92</v>
      </c>
      <c r="J2700" s="12" t="s">
        <v>2401</v>
      </c>
      <c r="K2700" s="12" t="s">
        <v>5619</v>
      </c>
      <c r="N2700" s="16" t="s">
        <v>206</v>
      </c>
      <c r="O2700" s="16" t="s">
        <v>2902</v>
      </c>
      <c r="P2700" s="12" t="s">
        <v>131</v>
      </c>
      <c r="R2700" s="16">
        <v>0.79</v>
      </c>
      <c r="U2700" s="16" t="s">
        <v>2903</v>
      </c>
      <c r="V2700" s="12" t="s">
        <v>204</v>
      </c>
      <c r="W2700" s="12" t="s">
        <v>204</v>
      </c>
      <c r="X2700" s="16">
        <v>1</v>
      </c>
      <c r="Z2700" s="16">
        <v>0.79</v>
      </c>
      <c r="AA2700" s="16">
        <f t="shared" si="574"/>
        <v>94.800000000000011</v>
      </c>
      <c r="AB2700" s="16" t="s">
        <v>2394</v>
      </c>
      <c r="AC2700" s="16" t="s">
        <v>2416</v>
      </c>
      <c r="AD2700" s="16">
        <f t="shared" si="558"/>
        <v>33180.000000000007</v>
      </c>
      <c r="AE2700" s="16">
        <f t="shared" si="559"/>
        <v>276.5</v>
      </c>
      <c r="AF2700" s="16">
        <f t="shared" si="560"/>
        <v>103687.5</v>
      </c>
      <c r="AG2700" s="16">
        <f t="shared" si="561"/>
        <v>79</v>
      </c>
      <c r="AH2700" s="12">
        <f t="shared" si="562"/>
        <v>0</v>
      </c>
      <c r="AI2700" s="16">
        <f t="shared" si="563"/>
        <v>5.53</v>
      </c>
      <c r="AJ2700" s="16">
        <f t="shared" si="564"/>
        <v>19078.5</v>
      </c>
      <c r="AK2700" s="16">
        <f t="shared" si="565"/>
        <v>395</v>
      </c>
      <c r="AL2700" s="16">
        <f t="shared" si="566"/>
        <v>3950</v>
      </c>
      <c r="AM2700" s="16">
        <f t="shared" si="567"/>
        <v>56090</v>
      </c>
      <c r="AN2700" s="16">
        <f t="shared" si="568"/>
        <v>215986</v>
      </c>
      <c r="AO2700" s="12" t="s">
        <v>644</v>
      </c>
      <c r="AP2700" s="16">
        <v>0.79</v>
      </c>
      <c r="AQ2700" s="16" t="s">
        <v>207</v>
      </c>
      <c r="AR2700" s="16" t="s">
        <v>207</v>
      </c>
      <c r="AS2700" s="16" t="s">
        <v>2422</v>
      </c>
      <c r="AT2700" s="16" t="s">
        <v>2418</v>
      </c>
      <c r="AU2700" t="s">
        <v>2384</v>
      </c>
      <c r="AV2700" s="15" t="s">
        <v>2384</v>
      </c>
      <c r="AW2700" s="16" t="s">
        <v>2386</v>
      </c>
      <c r="AX2700" s="16" t="s">
        <v>204</v>
      </c>
      <c r="AY2700" s="16" t="s">
        <v>207</v>
      </c>
      <c r="AZ2700" s="16" t="s">
        <v>207</v>
      </c>
      <c r="BA2700" s="16" t="s">
        <v>207</v>
      </c>
      <c r="BB2700" s="16" t="s">
        <v>207</v>
      </c>
      <c r="BC2700" s="16">
        <v>0.79</v>
      </c>
      <c r="BD2700" s="16">
        <f t="shared" si="569"/>
        <v>2.7650000000000001</v>
      </c>
      <c r="BE2700" s="16">
        <f t="shared" si="570"/>
        <v>1349.9124999999999</v>
      </c>
      <c r="BF2700" s="16">
        <v>0</v>
      </c>
      <c r="BG2700" s="16">
        <f t="shared" si="571"/>
        <v>948</v>
      </c>
      <c r="BH2700" s="16">
        <f t="shared" si="572"/>
        <v>505.6</v>
      </c>
      <c r="BI2700" s="16">
        <f t="shared" si="573"/>
        <v>6.32</v>
      </c>
    </row>
    <row r="2701" spans="1:61" x14ac:dyDescent="0.35">
      <c r="A2701">
        <v>2700</v>
      </c>
      <c r="B2701" t="s">
        <v>360</v>
      </c>
      <c r="C2701" t="s">
        <v>9313</v>
      </c>
      <c r="D2701" s="15" t="s">
        <v>2952</v>
      </c>
      <c r="E2701" s="12" t="s">
        <v>98</v>
      </c>
      <c r="G2701" s="12" t="s">
        <v>362</v>
      </c>
      <c r="H2701" s="12" t="s">
        <v>91</v>
      </c>
      <c r="I2701" s="12" t="s">
        <v>92</v>
      </c>
      <c r="J2701" s="12" t="s">
        <v>2401</v>
      </c>
      <c r="K2701" s="12" t="s">
        <v>5619</v>
      </c>
      <c r="N2701" s="16" t="s">
        <v>206</v>
      </c>
      <c r="O2701" s="16" t="s">
        <v>2902</v>
      </c>
      <c r="P2701" s="12" t="s">
        <v>131</v>
      </c>
      <c r="R2701" s="16">
        <v>0.41</v>
      </c>
      <c r="U2701" s="16" t="s">
        <v>2903</v>
      </c>
      <c r="V2701" s="12" t="s">
        <v>204</v>
      </c>
      <c r="W2701" s="12" t="s">
        <v>204</v>
      </c>
      <c r="X2701" s="16">
        <v>1</v>
      </c>
      <c r="Z2701" s="16">
        <v>0.41</v>
      </c>
      <c r="AA2701" s="16">
        <f t="shared" si="574"/>
        <v>49.199999999999996</v>
      </c>
      <c r="AB2701" s="16" t="s">
        <v>2394</v>
      </c>
      <c r="AC2701" s="16" t="s">
        <v>2416</v>
      </c>
      <c r="AD2701" s="16">
        <f t="shared" si="558"/>
        <v>17220</v>
      </c>
      <c r="AE2701" s="16">
        <f t="shared" si="559"/>
        <v>143.5</v>
      </c>
      <c r="AF2701" s="16">
        <f t="shared" si="560"/>
        <v>53812.5</v>
      </c>
      <c r="AG2701" s="16">
        <f t="shared" si="561"/>
        <v>41</v>
      </c>
      <c r="AH2701" s="12">
        <f t="shared" si="562"/>
        <v>0</v>
      </c>
      <c r="AI2701" s="16">
        <f t="shared" si="563"/>
        <v>2.8699999999999997</v>
      </c>
      <c r="AJ2701" s="16">
        <f t="shared" si="564"/>
        <v>9901.4999999999982</v>
      </c>
      <c r="AK2701" s="16">
        <f t="shared" si="565"/>
        <v>205</v>
      </c>
      <c r="AL2701" s="16">
        <f t="shared" si="566"/>
        <v>2050</v>
      </c>
      <c r="AM2701" s="16">
        <f t="shared" si="567"/>
        <v>29110</v>
      </c>
      <c r="AN2701" s="16">
        <f t="shared" si="568"/>
        <v>112094</v>
      </c>
      <c r="AO2701" s="12" t="s">
        <v>644</v>
      </c>
      <c r="AP2701" s="16">
        <v>0.41</v>
      </c>
      <c r="AQ2701" s="16" t="s">
        <v>207</v>
      </c>
      <c r="AR2701" s="16" t="s">
        <v>207</v>
      </c>
      <c r="AS2701" s="16" t="s">
        <v>2422</v>
      </c>
      <c r="AT2701" s="16" t="s">
        <v>2418</v>
      </c>
      <c r="AU2701" t="s">
        <v>2384</v>
      </c>
      <c r="AV2701" s="15" t="s">
        <v>2863</v>
      </c>
      <c r="AW2701" s="16" t="s">
        <v>2386</v>
      </c>
      <c r="AX2701" s="16" t="s">
        <v>204</v>
      </c>
      <c r="AY2701" s="16" t="s">
        <v>207</v>
      </c>
      <c r="AZ2701" s="16" t="s">
        <v>207</v>
      </c>
      <c r="BA2701" s="16" t="s">
        <v>207</v>
      </c>
      <c r="BB2701" s="16" t="s">
        <v>207</v>
      </c>
      <c r="BC2701" s="16">
        <v>0.41</v>
      </c>
      <c r="BD2701" s="16">
        <f t="shared" si="569"/>
        <v>1.4349999999999998</v>
      </c>
      <c r="BE2701" s="16">
        <f t="shared" si="570"/>
        <v>700.58749999999998</v>
      </c>
      <c r="BF2701" s="16">
        <v>0</v>
      </c>
      <c r="BG2701" s="16">
        <f t="shared" si="571"/>
        <v>491.99999999999994</v>
      </c>
      <c r="BH2701" s="16">
        <f t="shared" si="572"/>
        <v>262.39999999999998</v>
      </c>
      <c r="BI2701" s="16">
        <f t="shared" si="573"/>
        <v>3.28</v>
      </c>
    </row>
    <row r="2702" spans="1:61" x14ac:dyDescent="0.35">
      <c r="A2702">
        <v>2701</v>
      </c>
      <c r="B2702" t="s">
        <v>360</v>
      </c>
      <c r="C2702" t="s">
        <v>9314</v>
      </c>
      <c r="D2702" s="15" t="s">
        <v>2953</v>
      </c>
      <c r="E2702" s="12" t="s">
        <v>98</v>
      </c>
      <c r="G2702" s="12" t="s">
        <v>362</v>
      </c>
      <c r="H2702" s="12" t="s">
        <v>91</v>
      </c>
      <c r="I2702" s="12" t="s">
        <v>92</v>
      </c>
      <c r="J2702" s="12" t="s">
        <v>2401</v>
      </c>
      <c r="K2702" s="12" t="s">
        <v>5619</v>
      </c>
      <c r="N2702" s="16" t="s">
        <v>206</v>
      </c>
      <c r="O2702" s="16" t="s">
        <v>2902</v>
      </c>
      <c r="P2702" s="12" t="s">
        <v>131</v>
      </c>
      <c r="R2702" s="16">
        <v>0.82</v>
      </c>
      <c r="U2702" s="16" t="s">
        <v>2903</v>
      </c>
      <c r="V2702" s="12" t="s">
        <v>204</v>
      </c>
      <c r="W2702" s="12" t="s">
        <v>204</v>
      </c>
      <c r="X2702" s="16">
        <v>1</v>
      </c>
      <c r="Z2702" s="16">
        <v>0.82</v>
      </c>
      <c r="AA2702" s="16">
        <f t="shared" si="574"/>
        <v>98.399999999999991</v>
      </c>
      <c r="AB2702" s="16" t="s">
        <v>2394</v>
      </c>
      <c r="AC2702" s="16" t="s">
        <v>2416</v>
      </c>
      <c r="AD2702" s="16">
        <f t="shared" si="558"/>
        <v>34440</v>
      </c>
      <c r="AE2702" s="16">
        <f t="shared" si="559"/>
        <v>287</v>
      </c>
      <c r="AF2702" s="16">
        <f t="shared" si="560"/>
        <v>107625</v>
      </c>
      <c r="AG2702" s="16">
        <f t="shared" si="561"/>
        <v>82</v>
      </c>
      <c r="AH2702" s="12">
        <f t="shared" si="562"/>
        <v>0</v>
      </c>
      <c r="AI2702" s="16">
        <f t="shared" si="563"/>
        <v>5.7399999999999993</v>
      </c>
      <c r="AJ2702" s="16">
        <f t="shared" si="564"/>
        <v>19802.999999999996</v>
      </c>
      <c r="AK2702" s="16">
        <f t="shared" si="565"/>
        <v>410</v>
      </c>
      <c r="AL2702" s="16">
        <f t="shared" si="566"/>
        <v>4100</v>
      </c>
      <c r="AM2702" s="16">
        <f t="shared" si="567"/>
        <v>58220</v>
      </c>
      <c r="AN2702" s="16">
        <f t="shared" si="568"/>
        <v>224188</v>
      </c>
      <c r="AO2702" s="12" t="s">
        <v>644</v>
      </c>
      <c r="AP2702" s="16">
        <v>0.82</v>
      </c>
      <c r="AQ2702" s="16" t="s">
        <v>207</v>
      </c>
      <c r="AR2702" s="16" t="s">
        <v>207</v>
      </c>
      <c r="AS2702" s="16" t="s">
        <v>2422</v>
      </c>
      <c r="AT2702" s="16" t="s">
        <v>2418</v>
      </c>
      <c r="AU2702" t="s">
        <v>2384</v>
      </c>
      <c r="AV2702" s="15" t="s">
        <v>2384</v>
      </c>
      <c r="AW2702" s="16" t="s">
        <v>2386</v>
      </c>
      <c r="AX2702" s="16" t="s">
        <v>204</v>
      </c>
      <c r="AY2702" s="16" t="s">
        <v>207</v>
      </c>
      <c r="AZ2702" s="16" t="s">
        <v>207</v>
      </c>
      <c r="BA2702" s="16" t="s">
        <v>207</v>
      </c>
      <c r="BB2702" s="16" t="s">
        <v>207</v>
      </c>
      <c r="BC2702" s="16">
        <v>0.82</v>
      </c>
      <c r="BD2702" s="16">
        <f t="shared" si="569"/>
        <v>2.8699999999999997</v>
      </c>
      <c r="BE2702" s="16">
        <f t="shared" si="570"/>
        <v>1401.175</v>
      </c>
      <c r="BF2702" s="16">
        <v>0</v>
      </c>
      <c r="BG2702" s="16">
        <f t="shared" si="571"/>
        <v>983.99999999999989</v>
      </c>
      <c r="BH2702" s="16">
        <f t="shared" si="572"/>
        <v>524.79999999999995</v>
      </c>
      <c r="BI2702" s="16">
        <f t="shared" si="573"/>
        <v>6.56</v>
      </c>
    </row>
    <row r="2703" spans="1:61" x14ac:dyDescent="0.35">
      <c r="A2703">
        <v>2702</v>
      </c>
      <c r="B2703" t="s">
        <v>360</v>
      </c>
      <c r="C2703" t="s">
        <v>9315</v>
      </c>
      <c r="D2703" s="15" t="s">
        <v>2954</v>
      </c>
      <c r="E2703" s="12" t="s">
        <v>98</v>
      </c>
      <c r="G2703" s="12" t="s">
        <v>362</v>
      </c>
      <c r="H2703" s="12" t="s">
        <v>91</v>
      </c>
      <c r="I2703" s="12" t="s">
        <v>92</v>
      </c>
      <c r="J2703" s="12" t="s">
        <v>2401</v>
      </c>
      <c r="K2703" s="12" t="s">
        <v>5619</v>
      </c>
      <c r="N2703" s="16" t="s">
        <v>206</v>
      </c>
      <c r="O2703" s="16" t="s">
        <v>2902</v>
      </c>
      <c r="P2703" s="12" t="s">
        <v>131</v>
      </c>
      <c r="R2703" s="16">
        <v>0.35</v>
      </c>
      <c r="U2703" s="16" t="s">
        <v>2903</v>
      </c>
      <c r="V2703" s="12" t="s">
        <v>204</v>
      </c>
      <c r="W2703" s="12" t="s">
        <v>204</v>
      </c>
      <c r="X2703" s="16">
        <v>1</v>
      </c>
      <c r="Z2703" s="16">
        <v>0.35</v>
      </c>
      <c r="AA2703" s="16">
        <f t="shared" si="574"/>
        <v>42</v>
      </c>
      <c r="AB2703" s="16" t="s">
        <v>2394</v>
      </c>
      <c r="AC2703" s="16" t="s">
        <v>2416</v>
      </c>
      <c r="AD2703" s="16">
        <f t="shared" si="558"/>
        <v>14700</v>
      </c>
      <c r="AE2703" s="16">
        <f t="shared" si="559"/>
        <v>122.49999999999999</v>
      </c>
      <c r="AF2703" s="16">
        <f t="shared" si="560"/>
        <v>45937.499999999993</v>
      </c>
      <c r="AG2703" s="16">
        <f t="shared" si="561"/>
        <v>35</v>
      </c>
      <c r="AH2703" s="12">
        <f t="shared" si="562"/>
        <v>0</v>
      </c>
      <c r="AI2703" s="16">
        <f t="shared" si="563"/>
        <v>2.4499999999999997</v>
      </c>
      <c r="AJ2703" s="16">
        <f t="shared" si="564"/>
        <v>8452.4999999999982</v>
      </c>
      <c r="AK2703" s="16">
        <f t="shared" si="565"/>
        <v>175</v>
      </c>
      <c r="AL2703" s="16">
        <f t="shared" si="566"/>
        <v>1750</v>
      </c>
      <c r="AM2703" s="16">
        <f t="shared" si="567"/>
        <v>24850</v>
      </c>
      <c r="AN2703" s="16">
        <f t="shared" si="568"/>
        <v>95690</v>
      </c>
      <c r="AO2703" s="12" t="s">
        <v>644</v>
      </c>
      <c r="AP2703" s="16">
        <v>0.35</v>
      </c>
      <c r="AQ2703" s="16" t="s">
        <v>207</v>
      </c>
      <c r="AR2703" s="16" t="s">
        <v>207</v>
      </c>
      <c r="AS2703" s="16" t="s">
        <v>2422</v>
      </c>
      <c r="AT2703" s="16" t="s">
        <v>2418</v>
      </c>
      <c r="AU2703" t="s">
        <v>2384</v>
      </c>
      <c r="AV2703" s="15" t="s">
        <v>2863</v>
      </c>
      <c r="AW2703" s="16" t="s">
        <v>2386</v>
      </c>
      <c r="AX2703" s="16" t="s">
        <v>204</v>
      </c>
      <c r="AY2703" s="16" t="s">
        <v>207</v>
      </c>
      <c r="AZ2703" s="16" t="s">
        <v>207</v>
      </c>
      <c r="BA2703" s="16" t="s">
        <v>207</v>
      </c>
      <c r="BB2703" s="16" t="s">
        <v>207</v>
      </c>
      <c r="BC2703" s="16">
        <v>0.35</v>
      </c>
      <c r="BD2703" s="16">
        <f t="shared" si="569"/>
        <v>1.2249999999999999</v>
      </c>
      <c r="BE2703" s="16">
        <f t="shared" si="570"/>
        <v>598.0625</v>
      </c>
      <c r="BF2703" s="16">
        <v>0</v>
      </c>
      <c r="BG2703" s="16">
        <f t="shared" si="571"/>
        <v>420</v>
      </c>
      <c r="BH2703" s="16">
        <f t="shared" si="572"/>
        <v>224</v>
      </c>
      <c r="BI2703" s="16">
        <f t="shared" si="573"/>
        <v>2.8</v>
      </c>
    </row>
    <row r="2704" spans="1:61" x14ac:dyDescent="0.35">
      <c r="A2704">
        <v>2703</v>
      </c>
      <c r="B2704" t="s">
        <v>360</v>
      </c>
      <c r="C2704" t="s">
        <v>9316</v>
      </c>
      <c r="D2704" s="15" t="s">
        <v>2955</v>
      </c>
      <c r="E2704" s="12" t="s">
        <v>98</v>
      </c>
      <c r="G2704" s="12" t="s">
        <v>362</v>
      </c>
      <c r="H2704" s="12" t="s">
        <v>91</v>
      </c>
      <c r="I2704" s="12" t="s">
        <v>92</v>
      </c>
      <c r="J2704" s="12" t="s">
        <v>2401</v>
      </c>
      <c r="K2704" s="12" t="s">
        <v>5619</v>
      </c>
      <c r="N2704" s="16" t="s">
        <v>206</v>
      </c>
      <c r="O2704" s="16" t="s">
        <v>2902</v>
      </c>
      <c r="P2704" s="12" t="s">
        <v>131</v>
      </c>
      <c r="R2704" s="16">
        <v>0.73</v>
      </c>
      <c r="U2704" s="16" t="s">
        <v>2903</v>
      </c>
      <c r="V2704" s="12" t="s">
        <v>204</v>
      </c>
      <c r="W2704" s="12" t="s">
        <v>204</v>
      </c>
      <c r="X2704" s="16">
        <v>1</v>
      </c>
      <c r="Z2704" s="16">
        <v>0.73</v>
      </c>
      <c r="AA2704" s="16">
        <f t="shared" si="574"/>
        <v>87.6</v>
      </c>
      <c r="AB2704" s="16" t="s">
        <v>2394</v>
      </c>
      <c r="AC2704" s="16" t="s">
        <v>2416</v>
      </c>
      <c r="AD2704" s="16">
        <f t="shared" si="558"/>
        <v>30659.999999999996</v>
      </c>
      <c r="AE2704" s="16">
        <f t="shared" si="559"/>
        <v>255.5</v>
      </c>
      <c r="AF2704" s="16">
        <f t="shared" si="560"/>
        <v>95812.5</v>
      </c>
      <c r="AG2704" s="16">
        <f t="shared" si="561"/>
        <v>73</v>
      </c>
      <c r="AH2704" s="12">
        <f t="shared" si="562"/>
        <v>0</v>
      </c>
      <c r="AI2704" s="16">
        <f t="shared" si="563"/>
        <v>5.1099999999999994</v>
      </c>
      <c r="AJ2704" s="16">
        <f t="shared" si="564"/>
        <v>17629.499999999996</v>
      </c>
      <c r="AK2704" s="16">
        <f t="shared" si="565"/>
        <v>365</v>
      </c>
      <c r="AL2704" s="16">
        <f t="shared" si="566"/>
        <v>3650</v>
      </c>
      <c r="AM2704" s="16">
        <f t="shared" si="567"/>
        <v>51830</v>
      </c>
      <c r="AN2704" s="16">
        <f t="shared" si="568"/>
        <v>199582</v>
      </c>
      <c r="AO2704" s="12" t="s">
        <v>644</v>
      </c>
      <c r="AP2704" s="16">
        <v>0.73</v>
      </c>
      <c r="AQ2704" s="16" t="s">
        <v>207</v>
      </c>
      <c r="AR2704" s="16" t="s">
        <v>207</v>
      </c>
      <c r="AS2704" s="16" t="s">
        <v>2422</v>
      </c>
      <c r="AT2704" s="16" t="s">
        <v>2418</v>
      </c>
      <c r="AU2704" t="s">
        <v>2384</v>
      </c>
      <c r="AV2704" s="15" t="s">
        <v>2384</v>
      </c>
      <c r="AW2704" s="16" t="s">
        <v>2386</v>
      </c>
      <c r="AX2704" s="16" t="s">
        <v>204</v>
      </c>
      <c r="AY2704" s="16" t="s">
        <v>207</v>
      </c>
      <c r="AZ2704" s="16" t="s">
        <v>207</v>
      </c>
      <c r="BA2704" s="16" t="s">
        <v>207</v>
      </c>
      <c r="BB2704" s="16" t="s">
        <v>207</v>
      </c>
      <c r="BC2704" s="16">
        <v>0.73</v>
      </c>
      <c r="BD2704" s="16">
        <f t="shared" si="569"/>
        <v>2.5549999999999997</v>
      </c>
      <c r="BE2704" s="16">
        <f t="shared" si="570"/>
        <v>1247.3875</v>
      </c>
      <c r="BF2704" s="16">
        <v>0</v>
      </c>
      <c r="BG2704" s="16">
        <f t="shared" si="571"/>
        <v>876</v>
      </c>
      <c r="BH2704" s="16">
        <f t="shared" si="572"/>
        <v>467.2</v>
      </c>
      <c r="BI2704" s="16">
        <f t="shared" si="573"/>
        <v>5.84</v>
      </c>
    </row>
    <row r="2705" spans="1:61" x14ac:dyDescent="0.35">
      <c r="A2705">
        <v>2704</v>
      </c>
      <c r="B2705" t="s">
        <v>360</v>
      </c>
      <c r="C2705" t="s">
        <v>9317</v>
      </c>
      <c r="D2705" s="15" t="s">
        <v>2956</v>
      </c>
      <c r="E2705" s="12" t="s">
        <v>98</v>
      </c>
      <c r="G2705" s="12" t="s">
        <v>362</v>
      </c>
      <c r="H2705" s="12" t="s">
        <v>91</v>
      </c>
      <c r="I2705" s="12" t="s">
        <v>92</v>
      </c>
      <c r="J2705" s="12" t="s">
        <v>2401</v>
      </c>
      <c r="K2705" s="12" t="s">
        <v>5619</v>
      </c>
      <c r="N2705" s="16" t="s">
        <v>206</v>
      </c>
      <c r="O2705" s="16" t="s">
        <v>2902</v>
      </c>
      <c r="P2705" s="12" t="s">
        <v>131</v>
      </c>
      <c r="R2705" s="16">
        <v>0.38</v>
      </c>
      <c r="U2705" s="16" t="s">
        <v>2903</v>
      </c>
      <c r="V2705" s="12" t="s">
        <v>204</v>
      </c>
      <c r="W2705" s="12" t="s">
        <v>204</v>
      </c>
      <c r="X2705" s="16">
        <v>1</v>
      </c>
      <c r="Z2705" s="16">
        <v>0.38</v>
      </c>
      <c r="AA2705" s="16">
        <f t="shared" si="574"/>
        <v>45.6</v>
      </c>
      <c r="AB2705" s="16" t="s">
        <v>2394</v>
      </c>
      <c r="AC2705" s="16" t="s">
        <v>2416</v>
      </c>
      <c r="AD2705" s="16">
        <f t="shared" si="558"/>
        <v>15960</v>
      </c>
      <c r="AE2705" s="16">
        <f t="shared" si="559"/>
        <v>133</v>
      </c>
      <c r="AF2705" s="16">
        <f t="shared" si="560"/>
        <v>49875</v>
      </c>
      <c r="AG2705" s="16">
        <f t="shared" si="561"/>
        <v>38</v>
      </c>
      <c r="AH2705" s="12">
        <f t="shared" si="562"/>
        <v>0</v>
      </c>
      <c r="AI2705" s="16">
        <f t="shared" si="563"/>
        <v>2.66</v>
      </c>
      <c r="AJ2705" s="16">
        <f t="shared" si="564"/>
        <v>9177</v>
      </c>
      <c r="AK2705" s="16">
        <f t="shared" si="565"/>
        <v>190</v>
      </c>
      <c r="AL2705" s="16">
        <f t="shared" si="566"/>
        <v>1900</v>
      </c>
      <c r="AM2705" s="16">
        <f t="shared" si="567"/>
        <v>26980</v>
      </c>
      <c r="AN2705" s="16">
        <f t="shared" si="568"/>
        <v>103892</v>
      </c>
      <c r="AO2705" s="12" t="s">
        <v>644</v>
      </c>
      <c r="AP2705" s="16">
        <v>0.38</v>
      </c>
      <c r="AQ2705" s="16" t="s">
        <v>207</v>
      </c>
      <c r="AR2705" s="16" t="s">
        <v>207</v>
      </c>
      <c r="AS2705" s="16" t="s">
        <v>2422</v>
      </c>
      <c r="AT2705" s="16" t="s">
        <v>2418</v>
      </c>
      <c r="AU2705" t="s">
        <v>2384</v>
      </c>
      <c r="AV2705" s="15" t="s">
        <v>2863</v>
      </c>
      <c r="AW2705" s="16" t="s">
        <v>2386</v>
      </c>
      <c r="AX2705" s="16" t="s">
        <v>204</v>
      </c>
      <c r="AY2705" s="16" t="s">
        <v>207</v>
      </c>
      <c r="AZ2705" s="16" t="s">
        <v>207</v>
      </c>
      <c r="BA2705" s="16" t="s">
        <v>207</v>
      </c>
      <c r="BB2705" s="16" t="s">
        <v>207</v>
      </c>
      <c r="BC2705" s="16">
        <v>0.38</v>
      </c>
      <c r="BD2705" s="16">
        <f t="shared" si="569"/>
        <v>1.33</v>
      </c>
      <c r="BE2705" s="16">
        <f t="shared" si="570"/>
        <v>649.32500000000005</v>
      </c>
      <c r="BF2705" s="16">
        <v>0</v>
      </c>
      <c r="BG2705" s="16">
        <f t="shared" si="571"/>
        <v>456</v>
      </c>
      <c r="BH2705" s="16">
        <f t="shared" si="572"/>
        <v>243.2</v>
      </c>
      <c r="BI2705" s="16">
        <f t="shared" si="573"/>
        <v>3.04</v>
      </c>
    </row>
    <row r="2706" spans="1:61" x14ac:dyDescent="0.35">
      <c r="A2706">
        <v>2705</v>
      </c>
      <c r="B2706" t="s">
        <v>360</v>
      </c>
      <c r="C2706" t="s">
        <v>9318</v>
      </c>
      <c r="D2706" s="15" t="s">
        <v>2957</v>
      </c>
      <c r="E2706" s="12" t="s">
        <v>98</v>
      </c>
      <c r="G2706" s="12" t="s">
        <v>362</v>
      </c>
      <c r="H2706" s="12" t="s">
        <v>91</v>
      </c>
      <c r="I2706" s="12" t="s">
        <v>92</v>
      </c>
      <c r="J2706" s="12" t="s">
        <v>2401</v>
      </c>
      <c r="K2706" s="12" t="s">
        <v>5619</v>
      </c>
      <c r="N2706" s="16" t="s">
        <v>206</v>
      </c>
      <c r="O2706" s="16" t="s">
        <v>2902</v>
      </c>
      <c r="P2706" s="12" t="s">
        <v>131</v>
      </c>
      <c r="R2706" s="16">
        <v>0.39</v>
      </c>
      <c r="U2706" s="16" t="s">
        <v>2903</v>
      </c>
      <c r="V2706" s="12" t="s">
        <v>204</v>
      </c>
      <c r="W2706" s="12" t="s">
        <v>204</v>
      </c>
      <c r="X2706" s="16">
        <v>1</v>
      </c>
      <c r="Z2706" s="16">
        <v>0.39</v>
      </c>
      <c r="AA2706" s="16">
        <f t="shared" si="574"/>
        <v>46.800000000000004</v>
      </c>
      <c r="AB2706" s="16" t="s">
        <v>2394</v>
      </c>
      <c r="AC2706" s="16" t="s">
        <v>2416</v>
      </c>
      <c r="AD2706" s="16">
        <f t="shared" si="558"/>
        <v>16380.000000000002</v>
      </c>
      <c r="AE2706" s="16">
        <f t="shared" si="559"/>
        <v>136.5</v>
      </c>
      <c r="AF2706" s="16">
        <f t="shared" si="560"/>
        <v>51187.5</v>
      </c>
      <c r="AG2706" s="16">
        <f t="shared" si="561"/>
        <v>39</v>
      </c>
      <c r="AH2706" s="12">
        <f t="shared" si="562"/>
        <v>0</v>
      </c>
      <c r="AI2706" s="16">
        <f t="shared" si="563"/>
        <v>2.73</v>
      </c>
      <c r="AJ2706" s="16">
        <f t="shared" si="564"/>
        <v>9418.5</v>
      </c>
      <c r="AK2706" s="16">
        <f t="shared" si="565"/>
        <v>195</v>
      </c>
      <c r="AL2706" s="16">
        <f t="shared" si="566"/>
        <v>1950</v>
      </c>
      <c r="AM2706" s="16">
        <f t="shared" si="567"/>
        <v>27690</v>
      </c>
      <c r="AN2706" s="16">
        <f t="shared" si="568"/>
        <v>106626</v>
      </c>
      <c r="AO2706" s="12" t="s">
        <v>644</v>
      </c>
      <c r="AP2706" s="16">
        <v>0.39</v>
      </c>
      <c r="AQ2706" s="16" t="s">
        <v>207</v>
      </c>
      <c r="AR2706" s="16" t="s">
        <v>207</v>
      </c>
      <c r="AS2706" s="16" t="s">
        <v>2422</v>
      </c>
      <c r="AT2706" s="16" t="s">
        <v>2418</v>
      </c>
      <c r="AU2706" t="s">
        <v>2384</v>
      </c>
      <c r="AV2706" s="15" t="s">
        <v>2384</v>
      </c>
      <c r="AW2706" s="16" t="s">
        <v>2386</v>
      </c>
      <c r="AX2706" s="16" t="s">
        <v>204</v>
      </c>
      <c r="AY2706" s="16" t="s">
        <v>207</v>
      </c>
      <c r="AZ2706" s="16" t="s">
        <v>207</v>
      </c>
      <c r="BA2706" s="16" t="s">
        <v>207</v>
      </c>
      <c r="BB2706" s="16" t="s">
        <v>207</v>
      </c>
      <c r="BC2706" s="16">
        <v>0.39</v>
      </c>
      <c r="BD2706" s="16">
        <f t="shared" si="569"/>
        <v>1.365</v>
      </c>
      <c r="BE2706" s="16">
        <f t="shared" si="570"/>
        <v>666.41250000000002</v>
      </c>
      <c r="BF2706" s="16">
        <v>0</v>
      </c>
      <c r="BG2706" s="16">
        <f t="shared" si="571"/>
        <v>468</v>
      </c>
      <c r="BH2706" s="16">
        <f t="shared" si="572"/>
        <v>249.60000000000002</v>
      </c>
      <c r="BI2706" s="16">
        <f t="shared" si="573"/>
        <v>3.12</v>
      </c>
    </row>
    <row r="2707" spans="1:61" x14ac:dyDescent="0.35">
      <c r="A2707">
        <v>2706</v>
      </c>
      <c r="B2707" t="s">
        <v>360</v>
      </c>
      <c r="C2707" t="s">
        <v>9319</v>
      </c>
      <c r="D2707" s="15" t="s">
        <v>2958</v>
      </c>
      <c r="E2707" s="12" t="s">
        <v>98</v>
      </c>
      <c r="G2707" s="12" t="s">
        <v>362</v>
      </c>
      <c r="H2707" s="12" t="s">
        <v>91</v>
      </c>
      <c r="I2707" s="12" t="s">
        <v>92</v>
      </c>
      <c r="J2707" s="12" t="s">
        <v>2401</v>
      </c>
      <c r="K2707" s="12" t="s">
        <v>5619</v>
      </c>
      <c r="N2707" s="16" t="s">
        <v>206</v>
      </c>
      <c r="O2707" s="16" t="s">
        <v>2902</v>
      </c>
      <c r="P2707" s="12" t="s">
        <v>131</v>
      </c>
      <c r="R2707" s="16">
        <v>0.59</v>
      </c>
      <c r="U2707" s="16" t="s">
        <v>2903</v>
      </c>
      <c r="V2707" s="12" t="s">
        <v>204</v>
      </c>
      <c r="W2707" s="12" t="s">
        <v>204</v>
      </c>
      <c r="X2707" s="16">
        <v>1</v>
      </c>
      <c r="Z2707" s="16">
        <v>0.59</v>
      </c>
      <c r="AA2707" s="16">
        <f t="shared" si="574"/>
        <v>70.8</v>
      </c>
      <c r="AB2707" s="16" t="s">
        <v>2394</v>
      </c>
      <c r="AC2707" s="16" t="s">
        <v>2416</v>
      </c>
      <c r="AD2707" s="16">
        <f t="shared" si="558"/>
        <v>24780</v>
      </c>
      <c r="AE2707" s="16">
        <f t="shared" si="559"/>
        <v>206.5</v>
      </c>
      <c r="AF2707" s="16">
        <f t="shared" si="560"/>
        <v>77437.5</v>
      </c>
      <c r="AG2707" s="16">
        <f t="shared" si="561"/>
        <v>59</v>
      </c>
      <c r="AH2707" s="12">
        <f t="shared" si="562"/>
        <v>0</v>
      </c>
      <c r="AI2707" s="16">
        <f t="shared" si="563"/>
        <v>4.13</v>
      </c>
      <c r="AJ2707" s="16">
        <f t="shared" si="564"/>
        <v>14248.5</v>
      </c>
      <c r="AK2707" s="16">
        <f t="shared" si="565"/>
        <v>295</v>
      </c>
      <c r="AL2707" s="16">
        <f t="shared" si="566"/>
        <v>2950</v>
      </c>
      <c r="AM2707" s="16">
        <f t="shared" si="567"/>
        <v>41890</v>
      </c>
      <c r="AN2707" s="16">
        <f t="shared" si="568"/>
        <v>161306</v>
      </c>
      <c r="AO2707" s="12" t="s">
        <v>644</v>
      </c>
      <c r="AP2707" s="16">
        <v>0.59</v>
      </c>
      <c r="AQ2707" s="16" t="s">
        <v>207</v>
      </c>
      <c r="AR2707" s="16" t="s">
        <v>207</v>
      </c>
      <c r="AS2707" s="16" t="s">
        <v>2422</v>
      </c>
      <c r="AT2707" s="16" t="s">
        <v>2418</v>
      </c>
      <c r="AU2707" t="s">
        <v>2384</v>
      </c>
      <c r="AV2707" s="15" t="s">
        <v>2863</v>
      </c>
      <c r="AW2707" s="16" t="s">
        <v>2386</v>
      </c>
      <c r="AX2707" s="16" t="s">
        <v>204</v>
      </c>
      <c r="AY2707" s="16" t="s">
        <v>207</v>
      </c>
      <c r="AZ2707" s="16" t="s">
        <v>207</v>
      </c>
      <c r="BA2707" s="16" t="s">
        <v>207</v>
      </c>
      <c r="BB2707" s="16" t="s">
        <v>207</v>
      </c>
      <c r="BC2707" s="16">
        <v>0.59</v>
      </c>
      <c r="BD2707" s="16">
        <f t="shared" si="569"/>
        <v>2.0649999999999999</v>
      </c>
      <c r="BE2707" s="16">
        <f t="shared" si="570"/>
        <v>1008.1625</v>
      </c>
      <c r="BF2707" s="16">
        <v>0</v>
      </c>
      <c r="BG2707" s="16">
        <f t="shared" si="571"/>
        <v>708</v>
      </c>
      <c r="BH2707" s="16">
        <f t="shared" si="572"/>
        <v>377.59999999999997</v>
      </c>
      <c r="BI2707" s="16">
        <f t="shared" si="573"/>
        <v>4.72</v>
      </c>
    </row>
    <row r="2708" spans="1:61" x14ac:dyDescent="0.35">
      <c r="A2708">
        <v>2707</v>
      </c>
      <c r="B2708" t="s">
        <v>360</v>
      </c>
      <c r="C2708" t="s">
        <v>9320</v>
      </c>
      <c r="D2708" s="15" t="s">
        <v>2959</v>
      </c>
      <c r="E2708" s="12" t="s">
        <v>98</v>
      </c>
      <c r="G2708" s="12" t="s">
        <v>362</v>
      </c>
      <c r="H2708" s="12" t="s">
        <v>91</v>
      </c>
      <c r="I2708" s="12" t="s">
        <v>92</v>
      </c>
      <c r="J2708" s="12" t="s">
        <v>2401</v>
      </c>
      <c r="K2708" s="12" t="s">
        <v>5619</v>
      </c>
      <c r="N2708" s="16" t="s">
        <v>206</v>
      </c>
      <c r="O2708" s="16" t="s">
        <v>2902</v>
      </c>
      <c r="P2708" s="12" t="s">
        <v>131</v>
      </c>
      <c r="R2708" s="16">
        <v>0.55000000000000004</v>
      </c>
      <c r="U2708" s="16" t="s">
        <v>2903</v>
      </c>
      <c r="V2708" s="12" t="s">
        <v>204</v>
      </c>
      <c r="W2708" s="12" t="s">
        <v>204</v>
      </c>
      <c r="X2708" s="16">
        <v>1</v>
      </c>
      <c r="Z2708" s="16">
        <v>0.55000000000000004</v>
      </c>
      <c r="AA2708" s="16">
        <f t="shared" si="574"/>
        <v>66</v>
      </c>
      <c r="AB2708" s="16" t="s">
        <v>2394</v>
      </c>
      <c r="AC2708" s="16" t="s">
        <v>2416</v>
      </c>
      <c r="AD2708" s="16">
        <f t="shared" si="558"/>
        <v>23100</v>
      </c>
      <c r="AE2708" s="16">
        <f t="shared" si="559"/>
        <v>192.50000000000003</v>
      </c>
      <c r="AF2708" s="16">
        <f t="shared" si="560"/>
        <v>72187.500000000015</v>
      </c>
      <c r="AG2708" s="16">
        <f t="shared" si="561"/>
        <v>55.000000000000007</v>
      </c>
      <c r="AH2708" s="12">
        <f t="shared" si="562"/>
        <v>0</v>
      </c>
      <c r="AI2708" s="16">
        <f t="shared" si="563"/>
        <v>3.8500000000000005</v>
      </c>
      <c r="AJ2708" s="16">
        <f t="shared" si="564"/>
        <v>13282.500000000002</v>
      </c>
      <c r="AK2708" s="16">
        <f t="shared" si="565"/>
        <v>275</v>
      </c>
      <c r="AL2708" s="16">
        <f t="shared" si="566"/>
        <v>2750</v>
      </c>
      <c r="AM2708" s="16">
        <f t="shared" si="567"/>
        <v>39050</v>
      </c>
      <c r="AN2708" s="16">
        <f t="shared" si="568"/>
        <v>150370</v>
      </c>
      <c r="AO2708" s="12" t="s">
        <v>644</v>
      </c>
      <c r="AP2708" s="16">
        <v>0.55000000000000004</v>
      </c>
      <c r="AQ2708" s="16" t="s">
        <v>207</v>
      </c>
      <c r="AR2708" s="16" t="s">
        <v>207</v>
      </c>
      <c r="AS2708" s="16" t="s">
        <v>2422</v>
      </c>
      <c r="AT2708" s="16" t="s">
        <v>2418</v>
      </c>
      <c r="AU2708" t="s">
        <v>2384</v>
      </c>
      <c r="AV2708" s="15" t="s">
        <v>2384</v>
      </c>
      <c r="AW2708" s="16" t="s">
        <v>2386</v>
      </c>
      <c r="AX2708" s="16" t="s">
        <v>204</v>
      </c>
      <c r="AY2708" s="16" t="s">
        <v>207</v>
      </c>
      <c r="AZ2708" s="16" t="s">
        <v>207</v>
      </c>
      <c r="BA2708" s="16" t="s">
        <v>207</v>
      </c>
      <c r="BB2708" s="16" t="s">
        <v>207</v>
      </c>
      <c r="BC2708" s="16">
        <v>0.55000000000000004</v>
      </c>
      <c r="BD2708" s="16">
        <f t="shared" si="569"/>
        <v>1.9250000000000003</v>
      </c>
      <c r="BE2708" s="16">
        <f t="shared" si="570"/>
        <v>939.8125</v>
      </c>
      <c r="BF2708" s="16">
        <v>0</v>
      </c>
      <c r="BG2708" s="16">
        <f t="shared" si="571"/>
        <v>660</v>
      </c>
      <c r="BH2708" s="16">
        <f t="shared" si="572"/>
        <v>352</v>
      </c>
      <c r="BI2708" s="16">
        <f t="shared" si="573"/>
        <v>4.4000000000000004</v>
      </c>
    </row>
    <row r="2709" spans="1:61" x14ac:dyDescent="0.35">
      <c r="A2709">
        <v>2708</v>
      </c>
      <c r="B2709" t="s">
        <v>360</v>
      </c>
      <c r="C2709" t="s">
        <v>9321</v>
      </c>
      <c r="D2709" s="15" t="s">
        <v>2960</v>
      </c>
      <c r="E2709" s="12" t="s">
        <v>98</v>
      </c>
      <c r="G2709" s="12" t="s">
        <v>362</v>
      </c>
      <c r="H2709" s="12" t="s">
        <v>91</v>
      </c>
      <c r="I2709" s="12" t="s">
        <v>92</v>
      </c>
      <c r="J2709" s="12" t="s">
        <v>2401</v>
      </c>
      <c r="K2709" s="12" t="s">
        <v>5619</v>
      </c>
      <c r="N2709" s="16" t="s">
        <v>205</v>
      </c>
      <c r="O2709" s="16" t="s">
        <v>2902</v>
      </c>
      <c r="P2709" s="12" t="s">
        <v>131</v>
      </c>
      <c r="R2709" s="16">
        <v>0.56000000000000005</v>
      </c>
      <c r="U2709" s="16" t="s">
        <v>2903</v>
      </c>
      <c r="V2709" s="12" t="s">
        <v>204</v>
      </c>
      <c r="W2709" s="12" t="s">
        <v>204</v>
      </c>
      <c r="X2709" s="16">
        <v>1</v>
      </c>
      <c r="Z2709" s="16">
        <v>0.56000000000000005</v>
      </c>
      <c r="AA2709" s="16">
        <f t="shared" si="574"/>
        <v>67.2</v>
      </c>
      <c r="AB2709" s="16" t="s">
        <v>2394</v>
      </c>
      <c r="AC2709" s="16" t="s">
        <v>2416</v>
      </c>
      <c r="AD2709" s="16">
        <f t="shared" si="558"/>
        <v>23520</v>
      </c>
      <c r="AE2709" s="16">
        <f t="shared" si="559"/>
        <v>196.00000000000003</v>
      </c>
      <c r="AF2709" s="16">
        <f t="shared" si="560"/>
        <v>73500.000000000015</v>
      </c>
      <c r="AG2709" s="16">
        <f t="shared" si="561"/>
        <v>56.000000000000007</v>
      </c>
      <c r="AH2709" s="12">
        <f t="shared" si="562"/>
        <v>0</v>
      </c>
      <c r="AI2709" s="16">
        <f t="shared" si="563"/>
        <v>3.9200000000000004</v>
      </c>
      <c r="AJ2709" s="16">
        <f t="shared" si="564"/>
        <v>13524.000000000002</v>
      </c>
      <c r="AK2709" s="16">
        <f t="shared" si="565"/>
        <v>280</v>
      </c>
      <c r="AL2709" s="16">
        <f t="shared" si="566"/>
        <v>2800.0000000000005</v>
      </c>
      <c r="AM2709" s="16">
        <f t="shared" si="567"/>
        <v>39760.000000000007</v>
      </c>
      <c r="AN2709" s="16">
        <f t="shared" si="568"/>
        <v>153104.00000000003</v>
      </c>
      <c r="AO2709" s="12" t="s">
        <v>644</v>
      </c>
      <c r="AP2709" s="16">
        <v>0.56000000000000005</v>
      </c>
      <c r="AQ2709" s="16" t="s">
        <v>207</v>
      </c>
      <c r="AR2709" s="16" t="s">
        <v>207</v>
      </c>
      <c r="AS2709" s="16" t="s">
        <v>2422</v>
      </c>
      <c r="AT2709" s="16" t="s">
        <v>2418</v>
      </c>
      <c r="AU2709" t="s">
        <v>2384</v>
      </c>
      <c r="AV2709" s="15" t="s">
        <v>2863</v>
      </c>
      <c r="AW2709" s="16" t="s">
        <v>2386</v>
      </c>
      <c r="AX2709" s="16" t="s">
        <v>204</v>
      </c>
      <c r="AY2709" s="16" t="s">
        <v>207</v>
      </c>
      <c r="AZ2709" s="16" t="s">
        <v>207</v>
      </c>
      <c r="BA2709" s="16" t="s">
        <v>207</v>
      </c>
      <c r="BB2709" s="16" t="s">
        <v>207</v>
      </c>
      <c r="BC2709" s="16">
        <v>0.56000000000000005</v>
      </c>
      <c r="BD2709" s="16">
        <f t="shared" si="569"/>
        <v>1.9600000000000002</v>
      </c>
      <c r="BE2709" s="16">
        <f t="shared" si="570"/>
        <v>956.9000000000002</v>
      </c>
      <c r="BF2709" s="16">
        <v>0</v>
      </c>
      <c r="BG2709" s="16">
        <f t="shared" si="571"/>
        <v>672.00000000000011</v>
      </c>
      <c r="BH2709" s="16">
        <f t="shared" si="572"/>
        <v>358.40000000000003</v>
      </c>
      <c r="BI2709" s="16">
        <f t="shared" si="573"/>
        <v>4.4800000000000004</v>
      </c>
    </row>
    <row r="2710" spans="1:61" x14ac:dyDescent="0.35">
      <c r="A2710">
        <v>2709</v>
      </c>
      <c r="B2710" t="s">
        <v>360</v>
      </c>
      <c r="C2710" t="s">
        <v>9322</v>
      </c>
      <c r="D2710" s="15" t="s">
        <v>2961</v>
      </c>
      <c r="E2710" s="12" t="s">
        <v>98</v>
      </c>
      <c r="G2710" s="12" t="s">
        <v>362</v>
      </c>
      <c r="H2710" s="12" t="s">
        <v>91</v>
      </c>
      <c r="I2710" s="12" t="s">
        <v>92</v>
      </c>
      <c r="J2710" s="12" t="s">
        <v>2401</v>
      </c>
      <c r="K2710" s="12" t="s">
        <v>5619</v>
      </c>
      <c r="N2710" s="16" t="s">
        <v>206</v>
      </c>
      <c r="O2710" s="16" t="s">
        <v>2902</v>
      </c>
      <c r="P2710" s="12" t="s">
        <v>131</v>
      </c>
      <c r="R2710" s="16">
        <v>0.4</v>
      </c>
      <c r="U2710" s="16" t="s">
        <v>2903</v>
      </c>
      <c r="V2710" s="12" t="s">
        <v>204</v>
      </c>
      <c r="W2710" s="12" t="s">
        <v>204</v>
      </c>
      <c r="X2710" s="16">
        <v>1</v>
      </c>
      <c r="Z2710" s="16">
        <v>0.4</v>
      </c>
      <c r="AA2710" s="16">
        <f t="shared" si="574"/>
        <v>48</v>
      </c>
      <c r="AB2710" s="16" t="s">
        <v>2394</v>
      </c>
      <c r="AC2710" s="16" t="s">
        <v>2416</v>
      </c>
      <c r="AD2710" s="16">
        <f t="shared" si="558"/>
        <v>16800</v>
      </c>
      <c r="AE2710" s="16">
        <f t="shared" si="559"/>
        <v>140</v>
      </c>
      <c r="AF2710" s="16">
        <f t="shared" si="560"/>
        <v>52500</v>
      </c>
      <c r="AG2710" s="16">
        <f t="shared" si="561"/>
        <v>40</v>
      </c>
      <c r="AH2710" s="12">
        <f t="shared" si="562"/>
        <v>0</v>
      </c>
      <c r="AI2710" s="16">
        <f t="shared" si="563"/>
        <v>2.8000000000000003</v>
      </c>
      <c r="AJ2710" s="16">
        <f t="shared" si="564"/>
        <v>9660.0000000000018</v>
      </c>
      <c r="AK2710" s="16">
        <f t="shared" si="565"/>
        <v>200</v>
      </c>
      <c r="AL2710" s="16">
        <f t="shared" si="566"/>
        <v>2000</v>
      </c>
      <c r="AM2710" s="16">
        <f t="shared" si="567"/>
        <v>28400</v>
      </c>
      <c r="AN2710" s="16">
        <f t="shared" si="568"/>
        <v>109360</v>
      </c>
      <c r="AO2710" s="12" t="s">
        <v>644</v>
      </c>
      <c r="AP2710" s="16">
        <v>0.4</v>
      </c>
      <c r="AQ2710" s="16" t="s">
        <v>207</v>
      </c>
      <c r="AR2710" s="16" t="s">
        <v>207</v>
      </c>
      <c r="AS2710" s="16" t="s">
        <v>2422</v>
      </c>
      <c r="AT2710" s="16" t="s">
        <v>2418</v>
      </c>
      <c r="AU2710" t="s">
        <v>2384</v>
      </c>
      <c r="AV2710" s="15" t="s">
        <v>2384</v>
      </c>
      <c r="AW2710" s="16" t="s">
        <v>2386</v>
      </c>
      <c r="AX2710" s="16" t="s">
        <v>204</v>
      </c>
      <c r="AY2710" s="16" t="s">
        <v>207</v>
      </c>
      <c r="AZ2710" s="16" t="s">
        <v>207</v>
      </c>
      <c r="BA2710" s="16" t="s">
        <v>207</v>
      </c>
      <c r="BB2710" s="16" t="s">
        <v>207</v>
      </c>
      <c r="BC2710" s="16">
        <v>0.4</v>
      </c>
      <c r="BD2710" s="16">
        <f t="shared" si="569"/>
        <v>1.4000000000000001</v>
      </c>
      <c r="BE2710" s="16">
        <f t="shared" si="570"/>
        <v>683.5</v>
      </c>
      <c r="BF2710" s="16">
        <v>0</v>
      </c>
      <c r="BG2710" s="16">
        <f t="shared" si="571"/>
        <v>480</v>
      </c>
      <c r="BH2710" s="16">
        <f t="shared" si="572"/>
        <v>256</v>
      </c>
      <c r="BI2710" s="16">
        <f t="shared" si="573"/>
        <v>3.2</v>
      </c>
    </row>
    <row r="2711" spans="1:61" x14ac:dyDescent="0.35">
      <c r="A2711">
        <v>2710</v>
      </c>
      <c r="B2711" t="s">
        <v>360</v>
      </c>
      <c r="C2711" t="s">
        <v>9323</v>
      </c>
      <c r="D2711" s="15" t="s">
        <v>2962</v>
      </c>
      <c r="E2711" s="12" t="s">
        <v>98</v>
      </c>
      <c r="G2711" s="12" t="s">
        <v>362</v>
      </c>
      <c r="H2711" s="12" t="s">
        <v>91</v>
      </c>
      <c r="I2711" s="12" t="s">
        <v>92</v>
      </c>
      <c r="J2711" s="12" t="s">
        <v>2401</v>
      </c>
      <c r="K2711" s="12" t="s">
        <v>5619</v>
      </c>
      <c r="N2711" s="16" t="s">
        <v>206</v>
      </c>
      <c r="O2711" s="16" t="s">
        <v>2902</v>
      </c>
      <c r="P2711" s="12" t="s">
        <v>131</v>
      </c>
      <c r="R2711" s="16">
        <v>0.38</v>
      </c>
      <c r="U2711" s="16" t="s">
        <v>2903</v>
      </c>
      <c r="V2711" s="12" t="s">
        <v>204</v>
      </c>
      <c r="W2711" s="12" t="s">
        <v>204</v>
      </c>
      <c r="X2711" s="16">
        <v>1</v>
      </c>
      <c r="Z2711" s="16">
        <v>0.38</v>
      </c>
      <c r="AA2711" s="16">
        <f t="shared" si="574"/>
        <v>45.6</v>
      </c>
      <c r="AB2711" s="16" t="s">
        <v>2394</v>
      </c>
      <c r="AC2711" s="16" t="s">
        <v>2416</v>
      </c>
      <c r="AD2711" s="16">
        <f t="shared" si="558"/>
        <v>15960</v>
      </c>
      <c r="AE2711" s="16">
        <f t="shared" si="559"/>
        <v>133</v>
      </c>
      <c r="AF2711" s="16">
        <f t="shared" si="560"/>
        <v>49875</v>
      </c>
      <c r="AG2711" s="16">
        <f t="shared" si="561"/>
        <v>38</v>
      </c>
      <c r="AH2711" s="12">
        <f t="shared" si="562"/>
        <v>0</v>
      </c>
      <c r="AI2711" s="16">
        <f t="shared" si="563"/>
        <v>2.66</v>
      </c>
      <c r="AJ2711" s="16">
        <f t="shared" si="564"/>
        <v>9177</v>
      </c>
      <c r="AK2711" s="16">
        <f t="shared" si="565"/>
        <v>190</v>
      </c>
      <c r="AL2711" s="16">
        <f t="shared" si="566"/>
        <v>1900</v>
      </c>
      <c r="AM2711" s="16">
        <f t="shared" si="567"/>
        <v>26980</v>
      </c>
      <c r="AN2711" s="16">
        <f t="shared" si="568"/>
        <v>103892</v>
      </c>
      <c r="AO2711" s="12" t="s">
        <v>644</v>
      </c>
      <c r="AP2711" s="16">
        <v>0.38</v>
      </c>
      <c r="AQ2711" s="16" t="s">
        <v>207</v>
      </c>
      <c r="AR2711" s="16" t="s">
        <v>207</v>
      </c>
      <c r="AS2711" s="16" t="s">
        <v>2422</v>
      </c>
      <c r="AT2711" s="16" t="s">
        <v>2418</v>
      </c>
      <c r="AU2711" t="s">
        <v>2384</v>
      </c>
      <c r="AV2711" s="15" t="s">
        <v>2863</v>
      </c>
      <c r="AW2711" s="16" t="s">
        <v>2386</v>
      </c>
      <c r="AX2711" s="16" t="s">
        <v>204</v>
      </c>
      <c r="AY2711" s="16" t="s">
        <v>207</v>
      </c>
      <c r="AZ2711" s="16" t="s">
        <v>207</v>
      </c>
      <c r="BA2711" s="16" t="s">
        <v>207</v>
      </c>
      <c r="BB2711" s="16" t="s">
        <v>207</v>
      </c>
      <c r="BC2711" s="16">
        <v>0.38</v>
      </c>
      <c r="BD2711" s="16">
        <f t="shared" si="569"/>
        <v>1.33</v>
      </c>
      <c r="BE2711" s="16">
        <f t="shared" si="570"/>
        <v>649.32500000000005</v>
      </c>
      <c r="BF2711" s="16">
        <v>0</v>
      </c>
      <c r="BG2711" s="16">
        <f t="shared" si="571"/>
        <v>456</v>
      </c>
      <c r="BH2711" s="16">
        <f t="shared" si="572"/>
        <v>243.2</v>
      </c>
      <c r="BI2711" s="16">
        <f t="shared" si="573"/>
        <v>3.04</v>
      </c>
    </row>
    <row r="2712" spans="1:61" x14ac:dyDescent="0.35">
      <c r="A2712">
        <v>2711</v>
      </c>
      <c r="B2712" t="s">
        <v>360</v>
      </c>
      <c r="C2712" t="s">
        <v>9324</v>
      </c>
      <c r="D2712" s="15" t="s">
        <v>2963</v>
      </c>
      <c r="E2712" s="12" t="s">
        <v>98</v>
      </c>
      <c r="G2712" s="12" t="s">
        <v>362</v>
      </c>
      <c r="H2712" s="12" t="s">
        <v>91</v>
      </c>
      <c r="I2712" s="12" t="s">
        <v>92</v>
      </c>
      <c r="J2712" s="12" t="s">
        <v>2401</v>
      </c>
      <c r="K2712" s="12" t="s">
        <v>5619</v>
      </c>
      <c r="N2712" s="16" t="s">
        <v>206</v>
      </c>
      <c r="O2712" s="16" t="s">
        <v>2902</v>
      </c>
      <c r="P2712" s="12" t="s">
        <v>131</v>
      </c>
      <c r="R2712" s="16">
        <v>0.56000000000000005</v>
      </c>
      <c r="U2712" s="16" t="s">
        <v>2903</v>
      </c>
      <c r="V2712" s="12" t="s">
        <v>204</v>
      </c>
      <c r="W2712" s="12" t="s">
        <v>204</v>
      </c>
      <c r="X2712" s="16">
        <v>1</v>
      </c>
      <c r="Z2712" s="16">
        <v>0.56000000000000005</v>
      </c>
      <c r="AA2712" s="16">
        <f t="shared" si="574"/>
        <v>67.2</v>
      </c>
      <c r="AB2712" s="16" t="s">
        <v>2394</v>
      </c>
      <c r="AC2712" s="16" t="s">
        <v>2416</v>
      </c>
      <c r="AD2712" s="16">
        <f t="shared" si="558"/>
        <v>23520</v>
      </c>
      <c r="AE2712" s="16">
        <f t="shared" si="559"/>
        <v>196.00000000000003</v>
      </c>
      <c r="AF2712" s="16">
        <f t="shared" si="560"/>
        <v>73500.000000000015</v>
      </c>
      <c r="AG2712" s="16">
        <f t="shared" si="561"/>
        <v>56.000000000000007</v>
      </c>
      <c r="AH2712" s="12">
        <f t="shared" si="562"/>
        <v>0</v>
      </c>
      <c r="AI2712" s="16">
        <f t="shared" si="563"/>
        <v>3.9200000000000004</v>
      </c>
      <c r="AJ2712" s="16">
        <f t="shared" si="564"/>
        <v>13524.000000000002</v>
      </c>
      <c r="AK2712" s="16">
        <f t="shared" si="565"/>
        <v>280</v>
      </c>
      <c r="AL2712" s="16">
        <f t="shared" si="566"/>
        <v>2800.0000000000005</v>
      </c>
      <c r="AM2712" s="16">
        <f t="shared" si="567"/>
        <v>39760.000000000007</v>
      </c>
      <c r="AN2712" s="16">
        <f t="shared" si="568"/>
        <v>153104.00000000003</v>
      </c>
      <c r="AO2712" s="12" t="s">
        <v>644</v>
      </c>
      <c r="AP2712" s="16">
        <v>0.56000000000000005</v>
      </c>
      <c r="AQ2712" s="16" t="s">
        <v>207</v>
      </c>
      <c r="AR2712" s="16" t="s">
        <v>207</v>
      </c>
      <c r="AS2712" s="16" t="s">
        <v>2422</v>
      </c>
      <c r="AT2712" s="16" t="s">
        <v>2418</v>
      </c>
      <c r="AU2712" t="s">
        <v>2384</v>
      </c>
      <c r="AV2712" s="15" t="s">
        <v>2384</v>
      </c>
      <c r="AW2712" s="16" t="s">
        <v>2386</v>
      </c>
      <c r="AX2712" s="16" t="s">
        <v>204</v>
      </c>
      <c r="AY2712" s="16" t="s">
        <v>207</v>
      </c>
      <c r="AZ2712" s="16" t="s">
        <v>207</v>
      </c>
      <c r="BA2712" s="16" t="s">
        <v>207</v>
      </c>
      <c r="BB2712" s="16" t="s">
        <v>207</v>
      </c>
      <c r="BC2712" s="16">
        <v>0.56000000000000005</v>
      </c>
      <c r="BD2712" s="16">
        <f t="shared" si="569"/>
        <v>1.9600000000000002</v>
      </c>
      <c r="BE2712" s="16">
        <f t="shared" si="570"/>
        <v>956.9000000000002</v>
      </c>
      <c r="BF2712" s="16">
        <v>0</v>
      </c>
      <c r="BG2712" s="16">
        <f t="shared" si="571"/>
        <v>672.00000000000011</v>
      </c>
      <c r="BH2712" s="16">
        <f t="shared" si="572"/>
        <v>358.40000000000003</v>
      </c>
      <c r="BI2712" s="16">
        <f t="shared" si="573"/>
        <v>4.4800000000000004</v>
      </c>
    </row>
    <row r="2713" spans="1:61" x14ac:dyDescent="0.35">
      <c r="A2713">
        <v>2712</v>
      </c>
      <c r="B2713" t="s">
        <v>360</v>
      </c>
      <c r="C2713" t="s">
        <v>9325</v>
      </c>
      <c r="D2713" s="15" t="s">
        <v>2964</v>
      </c>
      <c r="E2713" s="12" t="s">
        <v>98</v>
      </c>
      <c r="G2713" s="12" t="s">
        <v>362</v>
      </c>
      <c r="H2713" s="12" t="s">
        <v>91</v>
      </c>
      <c r="I2713" s="12" t="s">
        <v>92</v>
      </c>
      <c r="J2713" s="12" t="s">
        <v>2401</v>
      </c>
      <c r="K2713" s="12" t="s">
        <v>5619</v>
      </c>
      <c r="N2713" s="16" t="s">
        <v>205</v>
      </c>
      <c r="O2713" s="16" t="s">
        <v>2902</v>
      </c>
      <c r="P2713" s="12" t="s">
        <v>131</v>
      </c>
      <c r="R2713" s="16">
        <v>0.65</v>
      </c>
      <c r="U2713" s="16" t="s">
        <v>2903</v>
      </c>
      <c r="V2713" s="12" t="s">
        <v>204</v>
      </c>
      <c r="W2713" s="12" t="s">
        <v>204</v>
      </c>
      <c r="X2713" s="16">
        <v>1</v>
      </c>
      <c r="Z2713" s="16">
        <v>0.65</v>
      </c>
      <c r="AA2713" s="16">
        <f t="shared" si="574"/>
        <v>78</v>
      </c>
      <c r="AB2713" s="16" t="s">
        <v>2394</v>
      </c>
      <c r="AC2713" s="16" t="s">
        <v>2416</v>
      </c>
      <c r="AD2713" s="16">
        <f t="shared" si="558"/>
        <v>27300</v>
      </c>
      <c r="AE2713" s="16">
        <f t="shared" si="559"/>
        <v>227.5</v>
      </c>
      <c r="AF2713" s="16">
        <f t="shared" si="560"/>
        <v>85312.5</v>
      </c>
      <c r="AG2713" s="16">
        <f t="shared" si="561"/>
        <v>65</v>
      </c>
      <c r="AH2713" s="12">
        <f t="shared" si="562"/>
        <v>0</v>
      </c>
      <c r="AI2713" s="16">
        <f t="shared" si="563"/>
        <v>4.55</v>
      </c>
      <c r="AJ2713" s="16">
        <f t="shared" si="564"/>
        <v>15697.5</v>
      </c>
      <c r="AK2713" s="16">
        <f t="shared" si="565"/>
        <v>325</v>
      </c>
      <c r="AL2713" s="16">
        <f t="shared" si="566"/>
        <v>3250</v>
      </c>
      <c r="AM2713" s="16">
        <f t="shared" si="567"/>
        <v>46150</v>
      </c>
      <c r="AN2713" s="16">
        <f t="shared" si="568"/>
        <v>177710</v>
      </c>
      <c r="AO2713" s="12" t="s">
        <v>644</v>
      </c>
      <c r="AP2713" s="16">
        <v>0.65</v>
      </c>
      <c r="AQ2713" s="16" t="s">
        <v>207</v>
      </c>
      <c r="AR2713" s="16" t="s">
        <v>207</v>
      </c>
      <c r="AS2713" s="16" t="s">
        <v>2422</v>
      </c>
      <c r="AT2713" s="16" t="s">
        <v>2418</v>
      </c>
      <c r="AU2713" t="s">
        <v>2384</v>
      </c>
      <c r="AV2713" s="15" t="s">
        <v>2863</v>
      </c>
      <c r="AW2713" s="16" t="s">
        <v>2386</v>
      </c>
      <c r="AX2713" s="16" t="s">
        <v>204</v>
      </c>
      <c r="AY2713" s="16" t="s">
        <v>207</v>
      </c>
      <c r="AZ2713" s="16" t="s">
        <v>207</v>
      </c>
      <c r="BA2713" s="16" t="s">
        <v>207</v>
      </c>
      <c r="BB2713" s="16" t="s">
        <v>207</v>
      </c>
      <c r="BC2713" s="16">
        <v>0.65</v>
      </c>
      <c r="BD2713" s="16">
        <f t="shared" si="569"/>
        <v>2.2749999999999999</v>
      </c>
      <c r="BE2713" s="16">
        <f t="shared" si="570"/>
        <v>1110.6875</v>
      </c>
      <c r="BF2713" s="16">
        <v>0</v>
      </c>
      <c r="BG2713" s="16">
        <f t="shared" si="571"/>
        <v>780</v>
      </c>
      <c r="BH2713" s="16">
        <f t="shared" si="572"/>
        <v>416</v>
      </c>
      <c r="BI2713" s="16">
        <f t="shared" si="573"/>
        <v>5.2</v>
      </c>
    </row>
    <row r="2714" spans="1:61" x14ac:dyDescent="0.35">
      <c r="A2714">
        <v>2713</v>
      </c>
      <c r="B2714" t="s">
        <v>360</v>
      </c>
      <c r="C2714" t="s">
        <v>9326</v>
      </c>
      <c r="D2714" s="15" t="s">
        <v>2965</v>
      </c>
      <c r="E2714" s="12" t="s">
        <v>98</v>
      </c>
      <c r="G2714" s="12" t="s">
        <v>362</v>
      </c>
      <c r="H2714" s="12" t="s">
        <v>91</v>
      </c>
      <c r="I2714" s="12" t="s">
        <v>92</v>
      </c>
      <c r="J2714" s="12" t="s">
        <v>2401</v>
      </c>
      <c r="K2714" s="12" t="s">
        <v>5619</v>
      </c>
      <c r="N2714" s="16" t="s">
        <v>206</v>
      </c>
      <c r="O2714" s="16" t="s">
        <v>2902</v>
      </c>
      <c r="P2714" s="12" t="s">
        <v>131</v>
      </c>
      <c r="R2714" s="16">
        <v>0.36</v>
      </c>
      <c r="U2714" s="16" t="s">
        <v>2903</v>
      </c>
      <c r="V2714" s="12" t="s">
        <v>204</v>
      </c>
      <c r="W2714" s="12" t="s">
        <v>204</v>
      </c>
      <c r="X2714" s="16">
        <v>1</v>
      </c>
      <c r="Z2714" s="16">
        <v>0.36</v>
      </c>
      <c r="AA2714" s="16">
        <f t="shared" si="574"/>
        <v>43.199999999999996</v>
      </c>
      <c r="AB2714" s="16" t="s">
        <v>2394</v>
      </c>
      <c r="AC2714" s="16" t="s">
        <v>2416</v>
      </c>
      <c r="AD2714" s="16">
        <f t="shared" si="558"/>
        <v>15119.999999999998</v>
      </c>
      <c r="AE2714" s="16">
        <f t="shared" si="559"/>
        <v>126</v>
      </c>
      <c r="AF2714" s="16">
        <f t="shared" si="560"/>
        <v>47250</v>
      </c>
      <c r="AG2714" s="16">
        <f t="shared" si="561"/>
        <v>36</v>
      </c>
      <c r="AH2714" s="12">
        <f t="shared" si="562"/>
        <v>0</v>
      </c>
      <c r="AI2714" s="16">
        <f t="shared" si="563"/>
        <v>2.52</v>
      </c>
      <c r="AJ2714" s="16">
        <f t="shared" si="564"/>
        <v>8694</v>
      </c>
      <c r="AK2714" s="16">
        <f t="shared" si="565"/>
        <v>180</v>
      </c>
      <c r="AL2714" s="16">
        <f t="shared" si="566"/>
        <v>1800</v>
      </c>
      <c r="AM2714" s="16">
        <f t="shared" si="567"/>
        <v>25560</v>
      </c>
      <c r="AN2714" s="16">
        <f t="shared" si="568"/>
        <v>98424</v>
      </c>
      <c r="AO2714" s="12" t="s">
        <v>644</v>
      </c>
      <c r="AP2714" s="16">
        <v>0.36</v>
      </c>
      <c r="AQ2714" s="16" t="s">
        <v>207</v>
      </c>
      <c r="AR2714" s="16" t="s">
        <v>207</v>
      </c>
      <c r="AS2714" s="16" t="s">
        <v>2422</v>
      </c>
      <c r="AT2714" s="16" t="s">
        <v>2418</v>
      </c>
      <c r="AU2714" t="s">
        <v>2384</v>
      </c>
      <c r="AV2714" s="15" t="s">
        <v>2384</v>
      </c>
      <c r="AW2714" s="16" t="s">
        <v>2386</v>
      </c>
      <c r="AX2714" s="16" t="s">
        <v>204</v>
      </c>
      <c r="AY2714" s="16" t="s">
        <v>207</v>
      </c>
      <c r="AZ2714" s="16" t="s">
        <v>207</v>
      </c>
      <c r="BA2714" s="16" t="s">
        <v>207</v>
      </c>
      <c r="BB2714" s="16" t="s">
        <v>207</v>
      </c>
      <c r="BC2714" s="16">
        <v>0.36</v>
      </c>
      <c r="BD2714" s="16">
        <f t="shared" si="569"/>
        <v>1.26</v>
      </c>
      <c r="BE2714" s="16">
        <f t="shared" si="570"/>
        <v>615.15</v>
      </c>
      <c r="BF2714" s="16">
        <v>0</v>
      </c>
      <c r="BG2714" s="16">
        <f t="shared" si="571"/>
        <v>432</v>
      </c>
      <c r="BH2714" s="16">
        <f t="shared" si="572"/>
        <v>230.39999999999998</v>
      </c>
      <c r="BI2714" s="16">
        <f t="shared" si="573"/>
        <v>2.88</v>
      </c>
    </row>
    <row r="2715" spans="1:61" x14ac:dyDescent="0.35">
      <c r="A2715">
        <v>2714</v>
      </c>
      <c r="B2715" t="s">
        <v>360</v>
      </c>
      <c r="C2715" t="s">
        <v>9327</v>
      </c>
      <c r="D2715" s="15" t="s">
        <v>2966</v>
      </c>
      <c r="E2715" s="12" t="s">
        <v>98</v>
      </c>
      <c r="G2715" s="12" t="s">
        <v>362</v>
      </c>
      <c r="H2715" s="12" t="s">
        <v>91</v>
      </c>
      <c r="I2715" s="12" t="s">
        <v>92</v>
      </c>
      <c r="J2715" s="12" t="s">
        <v>2401</v>
      </c>
      <c r="K2715" s="12" t="s">
        <v>5619</v>
      </c>
      <c r="N2715" s="16" t="s">
        <v>206</v>
      </c>
      <c r="O2715" s="16" t="s">
        <v>2902</v>
      </c>
      <c r="P2715" s="12" t="s">
        <v>131</v>
      </c>
      <c r="R2715" s="16">
        <v>1.29</v>
      </c>
      <c r="U2715" s="16" t="s">
        <v>2903</v>
      </c>
      <c r="V2715" s="12" t="s">
        <v>204</v>
      </c>
      <c r="W2715" s="12" t="s">
        <v>204</v>
      </c>
      <c r="X2715" s="16">
        <v>1</v>
      </c>
      <c r="Z2715" s="16">
        <v>1.29</v>
      </c>
      <c r="AA2715" s="16">
        <f t="shared" si="574"/>
        <v>154.80000000000001</v>
      </c>
      <c r="AB2715" s="16" t="s">
        <v>2394</v>
      </c>
      <c r="AC2715" s="16" t="s">
        <v>2416</v>
      </c>
      <c r="AD2715" s="16">
        <f t="shared" si="558"/>
        <v>54180.000000000007</v>
      </c>
      <c r="AE2715" s="16">
        <f t="shared" si="559"/>
        <v>451.5</v>
      </c>
      <c r="AF2715" s="16">
        <f t="shared" si="560"/>
        <v>169312.5</v>
      </c>
      <c r="AG2715" s="16">
        <f t="shared" si="561"/>
        <v>129</v>
      </c>
      <c r="AH2715" s="12">
        <f t="shared" si="562"/>
        <v>0</v>
      </c>
      <c r="AI2715" s="16">
        <f t="shared" si="563"/>
        <v>9.0300000000000011</v>
      </c>
      <c r="AJ2715" s="16">
        <f t="shared" si="564"/>
        <v>31153.500000000004</v>
      </c>
      <c r="AK2715" s="16">
        <f t="shared" si="565"/>
        <v>645</v>
      </c>
      <c r="AL2715" s="16">
        <f t="shared" si="566"/>
        <v>6450</v>
      </c>
      <c r="AM2715" s="16">
        <f t="shared" si="567"/>
        <v>91590</v>
      </c>
      <c r="AN2715" s="16">
        <f t="shared" si="568"/>
        <v>352686</v>
      </c>
      <c r="AO2715" s="12" t="s">
        <v>644</v>
      </c>
      <c r="AP2715" s="16">
        <v>1.29</v>
      </c>
      <c r="AQ2715" s="16" t="s">
        <v>207</v>
      </c>
      <c r="AR2715" s="16" t="s">
        <v>207</v>
      </c>
      <c r="AS2715" s="16" t="s">
        <v>2422</v>
      </c>
      <c r="AT2715" s="16" t="s">
        <v>2418</v>
      </c>
      <c r="AU2715" t="s">
        <v>2384</v>
      </c>
      <c r="AV2715" s="15" t="s">
        <v>2863</v>
      </c>
      <c r="AW2715" s="16" t="s">
        <v>2386</v>
      </c>
      <c r="AX2715" s="16" t="s">
        <v>204</v>
      </c>
      <c r="AY2715" s="16" t="s">
        <v>207</v>
      </c>
      <c r="AZ2715" s="16" t="s">
        <v>207</v>
      </c>
      <c r="BA2715" s="16" t="s">
        <v>207</v>
      </c>
      <c r="BB2715" s="16" t="s">
        <v>207</v>
      </c>
      <c r="BC2715" s="16">
        <v>1.29</v>
      </c>
      <c r="BD2715" s="16">
        <f t="shared" si="569"/>
        <v>4.5150000000000006</v>
      </c>
      <c r="BE2715" s="16">
        <f t="shared" si="570"/>
        <v>2204.2874999999999</v>
      </c>
      <c r="BF2715" s="16">
        <v>0</v>
      </c>
      <c r="BG2715" s="16">
        <f t="shared" si="571"/>
        <v>1548</v>
      </c>
      <c r="BH2715" s="16">
        <f t="shared" si="572"/>
        <v>825.6</v>
      </c>
      <c r="BI2715" s="16">
        <f t="shared" si="573"/>
        <v>10.32</v>
      </c>
    </row>
    <row r="2716" spans="1:61" x14ac:dyDescent="0.35">
      <c r="A2716">
        <v>2715</v>
      </c>
      <c r="B2716" t="s">
        <v>360</v>
      </c>
      <c r="C2716" t="s">
        <v>9328</v>
      </c>
      <c r="D2716" s="15" t="s">
        <v>2967</v>
      </c>
      <c r="E2716" s="12" t="s">
        <v>98</v>
      </c>
      <c r="G2716" s="12" t="s">
        <v>362</v>
      </c>
      <c r="H2716" s="12" t="s">
        <v>91</v>
      </c>
      <c r="I2716" s="12" t="s">
        <v>92</v>
      </c>
      <c r="J2716" s="12" t="s">
        <v>2401</v>
      </c>
      <c r="K2716" s="12" t="s">
        <v>5619</v>
      </c>
      <c r="N2716" s="16" t="s">
        <v>206</v>
      </c>
      <c r="O2716" s="16" t="s">
        <v>2902</v>
      </c>
      <c r="P2716" s="12" t="s">
        <v>131</v>
      </c>
      <c r="R2716" s="16">
        <v>0.63</v>
      </c>
      <c r="U2716" s="16" t="s">
        <v>2903</v>
      </c>
      <c r="V2716" s="12" t="s">
        <v>204</v>
      </c>
      <c r="W2716" s="12" t="s">
        <v>204</v>
      </c>
      <c r="X2716" s="16">
        <v>1</v>
      </c>
      <c r="Z2716" s="16">
        <v>0.63</v>
      </c>
      <c r="AA2716" s="16">
        <f t="shared" si="574"/>
        <v>75.599999999999994</v>
      </c>
      <c r="AB2716" s="16" t="s">
        <v>2394</v>
      </c>
      <c r="AC2716" s="16" t="s">
        <v>2416</v>
      </c>
      <c r="AD2716" s="16">
        <f t="shared" si="558"/>
        <v>26459.999999999996</v>
      </c>
      <c r="AE2716" s="16">
        <f t="shared" si="559"/>
        <v>220.5</v>
      </c>
      <c r="AF2716" s="16">
        <f t="shared" si="560"/>
        <v>82687.5</v>
      </c>
      <c r="AG2716" s="16">
        <f t="shared" si="561"/>
        <v>63</v>
      </c>
      <c r="AH2716" s="12">
        <f t="shared" si="562"/>
        <v>0</v>
      </c>
      <c r="AI2716" s="16">
        <f t="shared" si="563"/>
        <v>4.41</v>
      </c>
      <c r="AJ2716" s="16">
        <f t="shared" si="564"/>
        <v>15214.5</v>
      </c>
      <c r="AK2716" s="16">
        <f t="shared" si="565"/>
        <v>315</v>
      </c>
      <c r="AL2716" s="16">
        <f t="shared" si="566"/>
        <v>3150</v>
      </c>
      <c r="AM2716" s="16">
        <f t="shared" si="567"/>
        <v>44730</v>
      </c>
      <c r="AN2716" s="16">
        <f t="shared" si="568"/>
        <v>172242</v>
      </c>
      <c r="AO2716" s="12" t="s">
        <v>644</v>
      </c>
      <c r="AP2716" s="16">
        <v>0.63</v>
      </c>
      <c r="AQ2716" s="16" t="s">
        <v>207</v>
      </c>
      <c r="AR2716" s="16" t="s">
        <v>207</v>
      </c>
      <c r="AS2716" s="16" t="s">
        <v>2422</v>
      </c>
      <c r="AT2716" s="16" t="s">
        <v>2418</v>
      </c>
      <c r="AU2716" t="s">
        <v>2384</v>
      </c>
      <c r="AV2716" s="15" t="s">
        <v>2384</v>
      </c>
      <c r="AW2716" s="16" t="s">
        <v>2386</v>
      </c>
      <c r="AX2716" s="16" t="s">
        <v>204</v>
      </c>
      <c r="AY2716" s="16" t="s">
        <v>207</v>
      </c>
      <c r="AZ2716" s="16" t="s">
        <v>207</v>
      </c>
      <c r="BA2716" s="16" t="s">
        <v>207</v>
      </c>
      <c r="BB2716" s="16" t="s">
        <v>207</v>
      </c>
      <c r="BC2716" s="16">
        <v>0.63</v>
      </c>
      <c r="BD2716" s="16">
        <f t="shared" si="569"/>
        <v>2.2050000000000001</v>
      </c>
      <c r="BE2716" s="16">
        <f t="shared" si="570"/>
        <v>1076.5125</v>
      </c>
      <c r="BF2716" s="16">
        <v>0</v>
      </c>
      <c r="BG2716" s="16">
        <f t="shared" si="571"/>
        <v>756</v>
      </c>
      <c r="BH2716" s="16">
        <f t="shared" si="572"/>
        <v>403.2</v>
      </c>
      <c r="BI2716" s="16">
        <f t="shared" si="573"/>
        <v>5.04</v>
      </c>
    </row>
    <row r="2717" spans="1:61" x14ac:dyDescent="0.35">
      <c r="A2717">
        <v>2716</v>
      </c>
      <c r="B2717" t="s">
        <v>360</v>
      </c>
      <c r="C2717" t="s">
        <v>9329</v>
      </c>
      <c r="D2717" s="15" t="s">
        <v>2968</v>
      </c>
      <c r="E2717" s="12" t="s">
        <v>98</v>
      </c>
      <c r="G2717" s="12" t="s">
        <v>362</v>
      </c>
      <c r="H2717" s="12" t="s">
        <v>91</v>
      </c>
      <c r="I2717" s="12" t="s">
        <v>92</v>
      </c>
      <c r="J2717" s="12" t="s">
        <v>2401</v>
      </c>
      <c r="K2717" s="12" t="s">
        <v>5619</v>
      </c>
      <c r="N2717" s="16" t="s">
        <v>206</v>
      </c>
      <c r="O2717" s="16" t="s">
        <v>2902</v>
      </c>
      <c r="P2717" s="12" t="s">
        <v>131</v>
      </c>
      <c r="R2717" s="16">
        <v>0.44</v>
      </c>
      <c r="U2717" s="16" t="s">
        <v>2903</v>
      </c>
      <c r="V2717" s="12" t="s">
        <v>204</v>
      </c>
      <c r="W2717" s="12" t="s">
        <v>204</v>
      </c>
      <c r="X2717" s="16">
        <v>1</v>
      </c>
      <c r="Z2717" s="16">
        <v>0.44</v>
      </c>
      <c r="AA2717" s="16">
        <f t="shared" si="574"/>
        <v>52.8</v>
      </c>
      <c r="AB2717" s="16" t="s">
        <v>2394</v>
      </c>
      <c r="AC2717" s="16" t="s">
        <v>2416</v>
      </c>
      <c r="AD2717" s="16">
        <f t="shared" si="558"/>
        <v>18480</v>
      </c>
      <c r="AE2717" s="16">
        <f t="shared" si="559"/>
        <v>154</v>
      </c>
      <c r="AF2717" s="16">
        <f t="shared" si="560"/>
        <v>57750</v>
      </c>
      <c r="AG2717" s="16">
        <f t="shared" si="561"/>
        <v>44</v>
      </c>
      <c r="AH2717" s="12">
        <f t="shared" si="562"/>
        <v>0</v>
      </c>
      <c r="AI2717" s="16">
        <f t="shared" si="563"/>
        <v>3.08</v>
      </c>
      <c r="AJ2717" s="16">
        <f t="shared" si="564"/>
        <v>10626</v>
      </c>
      <c r="AK2717" s="16">
        <f t="shared" si="565"/>
        <v>220</v>
      </c>
      <c r="AL2717" s="16">
        <f t="shared" si="566"/>
        <v>2200</v>
      </c>
      <c r="AM2717" s="16">
        <f t="shared" si="567"/>
        <v>31240</v>
      </c>
      <c r="AN2717" s="16">
        <f t="shared" si="568"/>
        <v>120296</v>
      </c>
      <c r="AO2717" s="12" t="s">
        <v>644</v>
      </c>
      <c r="AP2717" s="16">
        <v>0.44</v>
      </c>
      <c r="AQ2717" s="16" t="s">
        <v>207</v>
      </c>
      <c r="AR2717" s="16" t="s">
        <v>207</v>
      </c>
      <c r="AS2717" s="16" t="s">
        <v>2422</v>
      </c>
      <c r="AT2717" s="16" t="s">
        <v>2418</v>
      </c>
      <c r="AU2717" t="s">
        <v>2384</v>
      </c>
      <c r="AV2717" s="15" t="s">
        <v>2863</v>
      </c>
      <c r="AW2717" s="16" t="s">
        <v>2386</v>
      </c>
      <c r="AX2717" s="16" t="s">
        <v>204</v>
      </c>
      <c r="AY2717" s="16" t="s">
        <v>207</v>
      </c>
      <c r="AZ2717" s="16" t="s">
        <v>207</v>
      </c>
      <c r="BA2717" s="16" t="s">
        <v>207</v>
      </c>
      <c r="BB2717" s="16" t="s">
        <v>207</v>
      </c>
      <c r="BC2717" s="16">
        <v>0.44</v>
      </c>
      <c r="BD2717" s="16">
        <f t="shared" si="569"/>
        <v>1.54</v>
      </c>
      <c r="BE2717" s="16">
        <f t="shared" si="570"/>
        <v>751.85</v>
      </c>
      <c r="BF2717" s="16">
        <v>0</v>
      </c>
      <c r="BG2717" s="16">
        <f t="shared" si="571"/>
        <v>528</v>
      </c>
      <c r="BH2717" s="16">
        <f t="shared" si="572"/>
        <v>281.60000000000002</v>
      </c>
      <c r="BI2717" s="16">
        <f t="shared" si="573"/>
        <v>3.5200000000000005</v>
      </c>
    </row>
    <row r="2718" spans="1:61" x14ac:dyDescent="0.35">
      <c r="A2718">
        <v>2717</v>
      </c>
      <c r="B2718" t="s">
        <v>360</v>
      </c>
      <c r="C2718" t="s">
        <v>9330</v>
      </c>
      <c r="D2718" s="15" t="s">
        <v>2969</v>
      </c>
      <c r="E2718" s="12" t="s">
        <v>98</v>
      </c>
      <c r="G2718" s="12" t="s">
        <v>362</v>
      </c>
      <c r="H2718" s="12" t="s">
        <v>91</v>
      </c>
      <c r="I2718" s="12" t="s">
        <v>92</v>
      </c>
      <c r="J2718" s="12" t="s">
        <v>2401</v>
      </c>
      <c r="K2718" s="12" t="s">
        <v>5619</v>
      </c>
      <c r="N2718" s="16" t="s">
        <v>206</v>
      </c>
      <c r="O2718" s="16" t="s">
        <v>2902</v>
      </c>
      <c r="P2718" s="12" t="s">
        <v>131</v>
      </c>
      <c r="R2718" s="16">
        <v>0.42</v>
      </c>
      <c r="U2718" s="16" t="s">
        <v>2903</v>
      </c>
      <c r="V2718" s="12" t="s">
        <v>204</v>
      </c>
      <c r="W2718" s="12" t="s">
        <v>204</v>
      </c>
      <c r="X2718" s="16">
        <v>1</v>
      </c>
      <c r="Z2718" s="16">
        <v>0.42</v>
      </c>
      <c r="AA2718" s="16">
        <f t="shared" si="574"/>
        <v>50.4</v>
      </c>
      <c r="AB2718" s="16" t="s">
        <v>2394</v>
      </c>
      <c r="AC2718" s="16" t="s">
        <v>2416</v>
      </c>
      <c r="AD2718" s="16">
        <f t="shared" si="558"/>
        <v>17640</v>
      </c>
      <c r="AE2718" s="16">
        <f t="shared" si="559"/>
        <v>147</v>
      </c>
      <c r="AF2718" s="16">
        <f t="shared" si="560"/>
        <v>55125</v>
      </c>
      <c r="AG2718" s="16">
        <f t="shared" si="561"/>
        <v>42</v>
      </c>
      <c r="AH2718" s="12">
        <f t="shared" si="562"/>
        <v>0</v>
      </c>
      <c r="AI2718" s="16">
        <f t="shared" si="563"/>
        <v>2.94</v>
      </c>
      <c r="AJ2718" s="16">
        <f t="shared" si="564"/>
        <v>10143</v>
      </c>
      <c r="AK2718" s="16">
        <f t="shared" si="565"/>
        <v>210</v>
      </c>
      <c r="AL2718" s="16">
        <f t="shared" si="566"/>
        <v>2100</v>
      </c>
      <c r="AM2718" s="16">
        <f t="shared" si="567"/>
        <v>29820</v>
      </c>
      <c r="AN2718" s="16">
        <f t="shared" si="568"/>
        <v>114828</v>
      </c>
      <c r="AO2718" s="12" t="s">
        <v>644</v>
      </c>
      <c r="AP2718" s="16">
        <v>0.42</v>
      </c>
      <c r="AQ2718" s="16" t="s">
        <v>207</v>
      </c>
      <c r="AR2718" s="16" t="s">
        <v>207</v>
      </c>
      <c r="AS2718" s="16" t="s">
        <v>2422</v>
      </c>
      <c r="AT2718" s="16" t="s">
        <v>2418</v>
      </c>
      <c r="AU2718" t="s">
        <v>2384</v>
      </c>
      <c r="AV2718" s="15" t="s">
        <v>2384</v>
      </c>
      <c r="AW2718" s="16" t="s">
        <v>2386</v>
      </c>
      <c r="AX2718" s="16" t="s">
        <v>204</v>
      </c>
      <c r="AY2718" s="16" t="s">
        <v>207</v>
      </c>
      <c r="AZ2718" s="16" t="s">
        <v>207</v>
      </c>
      <c r="BA2718" s="16" t="s">
        <v>207</v>
      </c>
      <c r="BB2718" s="16" t="s">
        <v>207</v>
      </c>
      <c r="BC2718" s="16">
        <v>0.42</v>
      </c>
      <c r="BD2718" s="16">
        <f t="shared" si="569"/>
        <v>1.47</v>
      </c>
      <c r="BE2718" s="16">
        <f t="shared" si="570"/>
        <v>717.67499999999995</v>
      </c>
      <c r="BF2718" s="16">
        <v>0</v>
      </c>
      <c r="BG2718" s="16">
        <f t="shared" si="571"/>
        <v>504</v>
      </c>
      <c r="BH2718" s="16">
        <f t="shared" si="572"/>
        <v>268.8</v>
      </c>
      <c r="BI2718" s="16">
        <f t="shared" si="573"/>
        <v>3.3600000000000003</v>
      </c>
    </row>
    <row r="2719" spans="1:61" x14ac:dyDescent="0.35">
      <c r="A2719">
        <v>2718</v>
      </c>
      <c r="B2719" t="s">
        <v>360</v>
      </c>
      <c r="C2719" t="s">
        <v>9331</v>
      </c>
      <c r="D2719" s="15" t="s">
        <v>2970</v>
      </c>
      <c r="E2719" s="12" t="s">
        <v>98</v>
      </c>
      <c r="G2719" s="12" t="s">
        <v>362</v>
      </c>
      <c r="H2719" s="12" t="s">
        <v>91</v>
      </c>
      <c r="I2719" s="12" t="s">
        <v>92</v>
      </c>
      <c r="J2719" s="12" t="s">
        <v>2401</v>
      </c>
      <c r="K2719" s="12" t="s">
        <v>5619</v>
      </c>
      <c r="N2719" s="16" t="s">
        <v>206</v>
      </c>
      <c r="O2719" s="16" t="s">
        <v>2902</v>
      </c>
      <c r="P2719" s="12" t="s">
        <v>131</v>
      </c>
      <c r="R2719" s="16">
        <v>0.42</v>
      </c>
      <c r="U2719" s="16" t="s">
        <v>2903</v>
      </c>
      <c r="V2719" s="12" t="s">
        <v>204</v>
      </c>
      <c r="W2719" s="12" t="s">
        <v>204</v>
      </c>
      <c r="X2719" s="16">
        <v>1</v>
      </c>
      <c r="Z2719" s="16">
        <v>0.42</v>
      </c>
      <c r="AA2719" s="16">
        <f t="shared" si="574"/>
        <v>50.4</v>
      </c>
      <c r="AB2719" s="16" t="s">
        <v>2394</v>
      </c>
      <c r="AC2719" s="16" t="s">
        <v>2416</v>
      </c>
      <c r="AD2719" s="16">
        <f t="shared" si="558"/>
        <v>17640</v>
      </c>
      <c r="AE2719" s="16">
        <f t="shared" si="559"/>
        <v>147</v>
      </c>
      <c r="AF2719" s="16">
        <f t="shared" si="560"/>
        <v>55125</v>
      </c>
      <c r="AG2719" s="16">
        <f t="shared" si="561"/>
        <v>42</v>
      </c>
      <c r="AH2719" s="12">
        <f t="shared" si="562"/>
        <v>0</v>
      </c>
      <c r="AI2719" s="16">
        <f t="shared" si="563"/>
        <v>2.94</v>
      </c>
      <c r="AJ2719" s="16">
        <f t="shared" si="564"/>
        <v>10143</v>
      </c>
      <c r="AK2719" s="16">
        <f t="shared" si="565"/>
        <v>210</v>
      </c>
      <c r="AL2719" s="16">
        <f t="shared" si="566"/>
        <v>2100</v>
      </c>
      <c r="AM2719" s="16">
        <f t="shared" si="567"/>
        <v>29820</v>
      </c>
      <c r="AN2719" s="16">
        <f t="shared" si="568"/>
        <v>114828</v>
      </c>
      <c r="AO2719" s="12" t="s">
        <v>644</v>
      </c>
      <c r="AP2719" s="16">
        <v>0.42</v>
      </c>
      <c r="AQ2719" s="16" t="s">
        <v>207</v>
      </c>
      <c r="AR2719" s="16" t="s">
        <v>207</v>
      </c>
      <c r="AS2719" s="16" t="s">
        <v>2422</v>
      </c>
      <c r="AT2719" s="16" t="s">
        <v>2418</v>
      </c>
      <c r="AU2719" t="s">
        <v>2384</v>
      </c>
      <c r="AV2719" s="15" t="s">
        <v>2863</v>
      </c>
      <c r="AW2719" s="16" t="s">
        <v>2386</v>
      </c>
      <c r="AX2719" s="16" t="s">
        <v>204</v>
      </c>
      <c r="AY2719" s="16" t="s">
        <v>207</v>
      </c>
      <c r="AZ2719" s="16" t="s">
        <v>207</v>
      </c>
      <c r="BA2719" s="16" t="s">
        <v>207</v>
      </c>
      <c r="BB2719" s="16" t="s">
        <v>207</v>
      </c>
      <c r="BC2719" s="16">
        <v>0.42</v>
      </c>
      <c r="BD2719" s="16">
        <f t="shared" si="569"/>
        <v>1.47</v>
      </c>
      <c r="BE2719" s="16">
        <f t="shared" si="570"/>
        <v>717.67499999999995</v>
      </c>
      <c r="BF2719" s="16">
        <v>0</v>
      </c>
      <c r="BG2719" s="16">
        <f t="shared" si="571"/>
        <v>504</v>
      </c>
      <c r="BH2719" s="16">
        <f t="shared" si="572"/>
        <v>268.8</v>
      </c>
      <c r="BI2719" s="16">
        <f t="shared" si="573"/>
        <v>3.3600000000000003</v>
      </c>
    </row>
    <row r="2720" spans="1:61" x14ac:dyDescent="0.35">
      <c r="A2720">
        <v>2719</v>
      </c>
      <c r="B2720" t="s">
        <v>360</v>
      </c>
      <c r="C2720" t="s">
        <v>9332</v>
      </c>
      <c r="D2720" s="15" t="s">
        <v>2971</v>
      </c>
      <c r="E2720" s="12" t="s">
        <v>98</v>
      </c>
      <c r="G2720" s="12" t="s">
        <v>362</v>
      </c>
      <c r="H2720" s="12" t="s">
        <v>91</v>
      </c>
      <c r="I2720" s="12" t="s">
        <v>92</v>
      </c>
      <c r="J2720" s="12" t="s">
        <v>2401</v>
      </c>
      <c r="K2720" s="12" t="s">
        <v>5619</v>
      </c>
      <c r="N2720" s="16" t="s">
        <v>206</v>
      </c>
      <c r="O2720" s="16" t="s">
        <v>2902</v>
      </c>
      <c r="P2720" s="12" t="s">
        <v>131</v>
      </c>
      <c r="R2720" s="16">
        <v>0.56000000000000005</v>
      </c>
      <c r="U2720" s="16" t="s">
        <v>2903</v>
      </c>
      <c r="V2720" s="12" t="s">
        <v>204</v>
      </c>
      <c r="W2720" s="12" t="s">
        <v>204</v>
      </c>
      <c r="X2720" s="16">
        <v>1</v>
      </c>
      <c r="Z2720" s="16">
        <v>0.56000000000000005</v>
      </c>
      <c r="AA2720" s="16">
        <f t="shared" si="574"/>
        <v>67.2</v>
      </c>
      <c r="AB2720" s="16" t="s">
        <v>2394</v>
      </c>
      <c r="AC2720" s="16" t="s">
        <v>2416</v>
      </c>
      <c r="AD2720" s="16">
        <f t="shared" si="558"/>
        <v>23520</v>
      </c>
      <c r="AE2720" s="16">
        <f t="shared" si="559"/>
        <v>196.00000000000003</v>
      </c>
      <c r="AF2720" s="16">
        <f t="shared" si="560"/>
        <v>73500.000000000015</v>
      </c>
      <c r="AG2720" s="16">
        <f t="shared" si="561"/>
        <v>56.000000000000007</v>
      </c>
      <c r="AH2720" s="12">
        <f t="shared" si="562"/>
        <v>0</v>
      </c>
      <c r="AI2720" s="16">
        <f t="shared" si="563"/>
        <v>3.9200000000000004</v>
      </c>
      <c r="AJ2720" s="16">
        <f t="shared" si="564"/>
        <v>13524.000000000002</v>
      </c>
      <c r="AK2720" s="16">
        <f t="shared" si="565"/>
        <v>280</v>
      </c>
      <c r="AL2720" s="16">
        <f t="shared" si="566"/>
        <v>2800.0000000000005</v>
      </c>
      <c r="AM2720" s="16">
        <f t="shared" si="567"/>
        <v>39760.000000000007</v>
      </c>
      <c r="AN2720" s="16">
        <f t="shared" si="568"/>
        <v>153104.00000000003</v>
      </c>
      <c r="AO2720" s="12" t="s">
        <v>644</v>
      </c>
      <c r="AP2720" s="16">
        <v>0.56000000000000005</v>
      </c>
      <c r="AQ2720" s="16" t="s">
        <v>207</v>
      </c>
      <c r="AR2720" s="16" t="s">
        <v>207</v>
      </c>
      <c r="AS2720" s="16" t="s">
        <v>2422</v>
      </c>
      <c r="AT2720" s="16" t="s">
        <v>2418</v>
      </c>
      <c r="AU2720" t="s">
        <v>2384</v>
      </c>
      <c r="AV2720" s="15" t="s">
        <v>2384</v>
      </c>
      <c r="AW2720" s="16" t="s">
        <v>2386</v>
      </c>
      <c r="AX2720" s="16" t="s">
        <v>204</v>
      </c>
      <c r="AY2720" s="16" t="s">
        <v>207</v>
      </c>
      <c r="AZ2720" s="16" t="s">
        <v>207</v>
      </c>
      <c r="BA2720" s="16" t="s">
        <v>207</v>
      </c>
      <c r="BB2720" s="16" t="s">
        <v>207</v>
      </c>
      <c r="BC2720" s="16">
        <v>0.56000000000000005</v>
      </c>
      <c r="BD2720" s="16">
        <f t="shared" si="569"/>
        <v>1.9600000000000002</v>
      </c>
      <c r="BE2720" s="16">
        <f t="shared" si="570"/>
        <v>956.9000000000002</v>
      </c>
      <c r="BF2720" s="16">
        <v>0</v>
      </c>
      <c r="BG2720" s="16">
        <f t="shared" si="571"/>
        <v>672.00000000000011</v>
      </c>
      <c r="BH2720" s="16">
        <f t="shared" si="572"/>
        <v>358.40000000000003</v>
      </c>
      <c r="BI2720" s="16">
        <f t="shared" si="573"/>
        <v>4.4800000000000004</v>
      </c>
    </row>
    <row r="2721" spans="1:61" x14ac:dyDescent="0.35">
      <c r="A2721">
        <v>2720</v>
      </c>
      <c r="B2721" t="s">
        <v>360</v>
      </c>
      <c r="C2721" t="s">
        <v>9333</v>
      </c>
      <c r="D2721" s="15" t="s">
        <v>2972</v>
      </c>
      <c r="E2721" s="12" t="s">
        <v>98</v>
      </c>
      <c r="G2721" s="12" t="s">
        <v>362</v>
      </c>
      <c r="H2721" s="12" t="s">
        <v>91</v>
      </c>
      <c r="I2721" s="12" t="s">
        <v>92</v>
      </c>
      <c r="J2721" s="12" t="s">
        <v>2401</v>
      </c>
      <c r="K2721" s="12" t="s">
        <v>5619</v>
      </c>
      <c r="N2721" s="16" t="s">
        <v>206</v>
      </c>
      <c r="O2721" s="16" t="s">
        <v>2902</v>
      </c>
      <c r="P2721" s="12" t="s">
        <v>131</v>
      </c>
      <c r="R2721" s="16">
        <v>0.39</v>
      </c>
      <c r="U2721" s="16" t="s">
        <v>2903</v>
      </c>
      <c r="V2721" s="12" t="s">
        <v>204</v>
      </c>
      <c r="W2721" s="12" t="s">
        <v>204</v>
      </c>
      <c r="X2721" s="16">
        <v>1</v>
      </c>
      <c r="Z2721" s="16">
        <v>0.39</v>
      </c>
      <c r="AA2721" s="16">
        <f t="shared" si="574"/>
        <v>46.800000000000004</v>
      </c>
      <c r="AB2721" s="16" t="s">
        <v>2394</v>
      </c>
      <c r="AC2721" s="16" t="s">
        <v>2416</v>
      </c>
      <c r="AD2721" s="16">
        <f t="shared" si="558"/>
        <v>16380.000000000002</v>
      </c>
      <c r="AE2721" s="16">
        <f t="shared" si="559"/>
        <v>136.5</v>
      </c>
      <c r="AF2721" s="16">
        <f t="shared" si="560"/>
        <v>51187.5</v>
      </c>
      <c r="AG2721" s="16">
        <f t="shared" si="561"/>
        <v>39</v>
      </c>
      <c r="AH2721" s="12">
        <f t="shared" si="562"/>
        <v>0</v>
      </c>
      <c r="AI2721" s="16">
        <f t="shared" si="563"/>
        <v>2.73</v>
      </c>
      <c r="AJ2721" s="16">
        <f t="shared" si="564"/>
        <v>9418.5</v>
      </c>
      <c r="AK2721" s="16">
        <f t="shared" si="565"/>
        <v>195</v>
      </c>
      <c r="AL2721" s="16">
        <f t="shared" si="566"/>
        <v>1950</v>
      </c>
      <c r="AM2721" s="16">
        <f t="shared" si="567"/>
        <v>27690</v>
      </c>
      <c r="AN2721" s="16">
        <f t="shared" si="568"/>
        <v>106626</v>
      </c>
      <c r="AO2721" s="12" t="s">
        <v>644</v>
      </c>
      <c r="AP2721" s="16">
        <v>0.39</v>
      </c>
      <c r="AQ2721" s="16" t="s">
        <v>207</v>
      </c>
      <c r="AR2721" s="16" t="s">
        <v>207</v>
      </c>
      <c r="AS2721" s="16" t="s">
        <v>2422</v>
      </c>
      <c r="AT2721" s="16" t="s">
        <v>2418</v>
      </c>
      <c r="AU2721" t="s">
        <v>2384</v>
      </c>
      <c r="AV2721" s="15" t="s">
        <v>2863</v>
      </c>
      <c r="AW2721" s="16" t="s">
        <v>2386</v>
      </c>
      <c r="AX2721" s="16" t="s">
        <v>204</v>
      </c>
      <c r="AY2721" s="16" t="s">
        <v>207</v>
      </c>
      <c r="AZ2721" s="16" t="s">
        <v>207</v>
      </c>
      <c r="BA2721" s="16" t="s">
        <v>207</v>
      </c>
      <c r="BB2721" s="16" t="s">
        <v>207</v>
      </c>
      <c r="BC2721" s="16">
        <v>0.39</v>
      </c>
      <c r="BD2721" s="16">
        <f t="shared" si="569"/>
        <v>1.365</v>
      </c>
      <c r="BE2721" s="16">
        <f t="shared" si="570"/>
        <v>666.41250000000002</v>
      </c>
      <c r="BF2721" s="16">
        <v>0</v>
      </c>
      <c r="BG2721" s="16">
        <f t="shared" si="571"/>
        <v>468</v>
      </c>
      <c r="BH2721" s="16">
        <f t="shared" si="572"/>
        <v>249.60000000000002</v>
      </c>
      <c r="BI2721" s="16">
        <f t="shared" si="573"/>
        <v>3.12</v>
      </c>
    </row>
    <row r="2722" spans="1:61" x14ac:dyDescent="0.35">
      <c r="A2722">
        <v>2721</v>
      </c>
      <c r="B2722" t="s">
        <v>360</v>
      </c>
      <c r="C2722" t="s">
        <v>9334</v>
      </c>
      <c r="D2722" s="15" t="s">
        <v>2973</v>
      </c>
      <c r="E2722" s="12" t="s">
        <v>98</v>
      </c>
      <c r="F2722" s="16">
        <v>1976</v>
      </c>
      <c r="G2722" s="12" t="s">
        <v>362</v>
      </c>
      <c r="H2722" s="12" t="s">
        <v>91</v>
      </c>
      <c r="I2722" s="12" t="s">
        <v>92</v>
      </c>
      <c r="J2722" s="12" t="s">
        <v>2401</v>
      </c>
      <c r="K2722" s="12" t="s">
        <v>5619</v>
      </c>
      <c r="N2722" s="16" t="s">
        <v>206</v>
      </c>
      <c r="O2722" s="16" t="s">
        <v>3448</v>
      </c>
      <c r="P2722" s="12" t="s">
        <v>131</v>
      </c>
      <c r="Q2722" s="16">
        <v>2023</v>
      </c>
      <c r="R2722" s="16">
        <v>1.68</v>
      </c>
      <c r="T2722" s="16">
        <v>0</v>
      </c>
      <c r="W2722" s="12" t="s">
        <v>204</v>
      </c>
      <c r="X2722" s="16">
        <v>2</v>
      </c>
      <c r="Y2722" s="16">
        <v>7</v>
      </c>
      <c r="Z2722" s="16">
        <v>1.68</v>
      </c>
      <c r="AA2722" s="16">
        <f t="shared" si="574"/>
        <v>201.6</v>
      </c>
      <c r="AB2722" s="16" t="s">
        <v>2394</v>
      </c>
      <c r="AC2722" s="16" t="s">
        <v>2974</v>
      </c>
      <c r="AD2722" s="16">
        <f t="shared" si="558"/>
        <v>70560</v>
      </c>
      <c r="AE2722" s="16">
        <f t="shared" si="559"/>
        <v>588</v>
      </c>
      <c r="AF2722" s="16">
        <f t="shared" si="560"/>
        <v>220500</v>
      </c>
      <c r="AG2722" s="16">
        <f t="shared" si="561"/>
        <v>168</v>
      </c>
      <c r="AH2722" s="12">
        <f t="shared" si="562"/>
        <v>0</v>
      </c>
      <c r="AI2722" s="16">
        <f t="shared" si="563"/>
        <v>11.76</v>
      </c>
      <c r="AJ2722" s="16">
        <f t="shared" si="564"/>
        <v>40572</v>
      </c>
      <c r="AK2722" s="16">
        <f t="shared" si="565"/>
        <v>840</v>
      </c>
      <c r="AL2722" s="16">
        <f t="shared" si="566"/>
        <v>8400</v>
      </c>
      <c r="AM2722" s="16">
        <f t="shared" si="567"/>
        <v>119280</v>
      </c>
      <c r="AN2722" s="16">
        <f t="shared" si="568"/>
        <v>459312</v>
      </c>
      <c r="AO2722" s="12" t="s">
        <v>1486</v>
      </c>
      <c r="AP2722" s="16">
        <v>1.68</v>
      </c>
      <c r="AQ2722" s="16" t="s">
        <v>207</v>
      </c>
      <c r="AR2722" s="16" t="s">
        <v>207</v>
      </c>
      <c r="AS2722" s="16" t="s">
        <v>207</v>
      </c>
      <c r="AW2722" s="16" t="s">
        <v>2386</v>
      </c>
      <c r="AX2722" s="16" t="s">
        <v>204</v>
      </c>
      <c r="AY2722" s="16" t="s">
        <v>207</v>
      </c>
      <c r="AZ2722" s="16" t="s">
        <v>207</v>
      </c>
      <c r="BA2722" s="16" t="s">
        <v>207</v>
      </c>
      <c r="BB2722" s="16" t="s">
        <v>204</v>
      </c>
      <c r="BC2722" s="16">
        <v>1.68</v>
      </c>
      <c r="BD2722" s="16">
        <f t="shared" si="569"/>
        <v>5.88</v>
      </c>
      <c r="BE2722" s="16">
        <f t="shared" si="570"/>
        <v>2870.7</v>
      </c>
      <c r="BF2722" s="16">
        <v>0</v>
      </c>
      <c r="BG2722" s="16">
        <f t="shared" si="571"/>
        <v>2016</v>
      </c>
      <c r="BH2722" s="16">
        <f t="shared" si="572"/>
        <v>1075.2</v>
      </c>
      <c r="BI2722" s="16">
        <f t="shared" si="573"/>
        <v>13.440000000000001</v>
      </c>
    </row>
    <row r="2723" spans="1:61" x14ac:dyDescent="0.35">
      <c r="A2723">
        <v>2722</v>
      </c>
      <c r="B2723" t="s">
        <v>360</v>
      </c>
      <c r="C2723" t="s">
        <v>9335</v>
      </c>
      <c r="D2723" s="15" t="s">
        <v>2975</v>
      </c>
      <c r="E2723" s="12" t="s">
        <v>98</v>
      </c>
      <c r="F2723" s="16">
        <v>1980</v>
      </c>
      <c r="G2723" s="12" t="s">
        <v>362</v>
      </c>
      <c r="H2723" s="12" t="s">
        <v>91</v>
      </c>
      <c r="I2723" s="12" t="s">
        <v>92</v>
      </c>
      <c r="J2723" s="12" t="s">
        <v>2401</v>
      </c>
      <c r="K2723" s="12" t="s">
        <v>5619</v>
      </c>
      <c r="N2723" s="16" t="s">
        <v>205</v>
      </c>
      <c r="O2723" s="16" t="s">
        <v>3448</v>
      </c>
      <c r="P2723" s="12" t="s">
        <v>131</v>
      </c>
      <c r="Q2723" s="16">
        <v>2023</v>
      </c>
      <c r="R2723" s="16">
        <v>1.29</v>
      </c>
      <c r="T2723" s="16">
        <v>0</v>
      </c>
      <c r="W2723" s="12" t="s">
        <v>207</v>
      </c>
      <c r="X2723" s="16">
        <v>1</v>
      </c>
      <c r="Y2723" s="16">
        <v>5</v>
      </c>
      <c r="Z2723" s="16">
        <v>1.29</v>
      </c>
      <c r="AA2723" s="16">
        <f t="shared" si="574"/>
        <v>154.80000000000001</v>
      </c>
      <c r="AB2723" s="16" t="s">
        <v>2394</v>
      </c>
      <c r="AC2723" s="16" t="s">
        <v>2974</v>
      </c>
      <c r="AD2723" s="16">
        <f t="shared" si="558"/>
        <v>54180.000000000007</v>
      </c>
      <c r="AE2723" s="16">
        <f t="shared" si="559"/>
        <v>451.5</v>
      </c>
      <c r="AF2723" s="16">
        <f t="shared" si="560"/>
        <v>169312.5</v>
      </c>
      <c r="AG2723" s="16">
        <f t="shared" si="561"/>
        <v>129</v>
      </c>
      <c r="AH2723" s="12">
        <f t="shared" si="562"/>
        <v>0</v>
      </c>
      <c r="AI2723" s="16">
        <f t="shared" si="563"/>
        <v>9.0300000000000011</v>
      </c>
      <c r="AJ2723" s="16">
        <f t="shared" si="564"/>
        <v>31153.500000000004</v>
      </c>
      <c r="AK2723" s="16">
        <f t="shared" si="565"/>
        <v>645</v>
      </c>
      <c r="AL2723" s="16">
        <f t="shared" si="566"/>
        <v>6450</v>
      </c>
      <c r="AM2723" s="16">
        <f t="shared" si="567"/>
        <v>91590</v>
      </c>
      <c r="AN2723" s="16">
        <f t="shared" si="568"/>
        <v>352686</v>
      </c>
      <c r="AO2723" s="12" t="s">
        <v>1486</v>
      </c>
      <c r="AP2723" s="16">
        <v>1.29</v>
      </c>
      <c r="AQ2723" s="16" t="s">
        <v>207</v>
      </c>
      <c r="AR2723" s="16" t="s">
        <v>207</v>
      </c>
      <c r="AS2723" s="16" t="s">
        <v>207</v>
      </c>
      <c r="AW2723" s="16" t="s">
        <v>2386</v>
      </c>
      <c r="AX2723" s="16" t="s">
        <v>204</v>
      </c>
      <c r="AY2723" s="16" t="s">
        <v>207</v>
      </c>
      <c r="AZ2723" s="16" t="s">
        <v>207</v>
      </c>
      <c r="BA2723" s="16" t="s">
        <v>207</v>
      </c>
      <c r="BB2723" s="16" t="s">
        <v>204</v>
      </c>
      <c r="BC2723" s="16">
        <v>1.29</v>
      </c>
      <c r="BD2723" s="16">
        <f t="shared" si="569"/>
        <v>4.5150000000000006</v>
      </c>
      <c r="BE2723" s="16">
        <f t="shared" si="570"/>
        <v>2204.2874999999999</v>
      </c>
      <c r="BF2723" s="16">
        <v>0</v>
      </c>
      <c r="BG2723" s="16">
        <f t="shared" si="571"/>
        <v>1548</v>
      </c>
      <c r="BH2723" s="16">
        <f t="shared" si="572"/>
        <v>825.6</v>
      </c>
      <c r="BI2723" s="16">
        <f t="shared" si="573"/>
        <v>10.32</v>
      </c>
    </row>
    <row r="2724" spans="1:61" x14ac:dyDescent="0.35">
      <c r="A2724">
        <v>2723</v>
      </c>
      <c r="B2724" t="s">
        <v>360</v>
      </c>
      <c r="C2724" t="s">
        <v>9336</v>
      </c>
      <c r="D2724" s="15" t="s">
        <v>2976</v>
      </c>
      <c r="E2724" s="12" t="s">
        <v>93</v>
      </c>
      <c r="F2724" s="16">
        <v>1977</v>
      </c>
      <c r="G2724" s="12" t="s">
        <v>362</v>
      </c>
      <c r="H2724" s="12" t="s">
        <v>91</v>
      </c>
      <c r="I2724" s="12" t="s">
        <v>92</v>
      </c>
      <c r="J2724" s="12" t="s">
        <v>2401</v>
      </c>
      <c r="K2724" s="12" t="s">
        <v>5619</v>
      </c>
      <c r="N2724" s="16" t="s">
        <v>206</v>
      </c>
      <c r="O2724" s="16" t="s">
        <v>3448</v>
      </c>
      <c r="P2724" s="12" t="s">
        <v>131</v>
      </c>
      <c r="Q2724" s="16">
        <v>2023</v>
      </c>
      <c r="R2724" s="16">
        <v>2.33</v>
      </c>
      <c r="T2724" s="16">
        <v>0</v>
      </c>
      <c r="W2724" s="12" t="s">
        <v>207</v>
      </c>
      <c r="X2724" s="16">
        <v>2</v>
      </c>
      <c r="Y2724" s="16">
        <v>5</v>
      </c>
      <c r="Z2724" s="16">
        <v>2.33</v>
      </c>
      <c r="AA2724" s="16">
        <f t="shared" si="574"/>
        <v>279.60000000000002</v>
      </c>
      <c r="AB2724" s="16" t="s">
        <v>2394</v>
      </c>
      <c r="AC2724" s="16" t="s">
        <v>2974</v>
      </c>
      <c r="AD2724" s="16">
        <f t="shared" si="558"/>
        <v>97860.000000000015</v>
      </c>
      <c r="AE2724" s="16">
        <f t="shared" si="559"/>
        <v>815.5</v>
      </c>
      <c r="AF2724" s="16">
        <f t="shared" si="560"/>
        <v>305812.5</v>
      </c>
      <c r="AG2724" s="16">
        <f t="shared" si="561"/>
        <v>233</v>
      </c>
      <c r="AH2724" s="12">
        <f t="shared" si="562"/>
        <v>0</v>
      </c>
      <c r="AI2724" s="16">
        <f t="shared" si="563"/>
        <v>16.310000000000002</v>
      </c>
      <c r="AJ2724" s="16">
        <f t="shared" si="564"/>
        <v>56269.500000000007</v>
      </c>
      <c r="AK2724" s="16">
        <f t="shared" si="565"/>
        <v>1165</v>
      </c>
      <c r="AL2724" s="16">
        <f t="shared" si="566"/>
        <v>11650</v>
      </c>
      <c r="AM2724" s="16">
        <f t="shared" si="567"/>
        <v>165430</v>
      </c>
      <c r="AN2724" s="16">
        <f t="shared" si="568"/>
        <v>637022</v>
      </c>
      <c r="AO2724" s="12" t="s">
        <v>1486</v>
      </c>
      <c r="AP2724" s="16">
        <v>2.33</v>
      </c>
      <c r="AQ2724" s="16" t="s">
        <v>207</v>
      </c>
      <c r="AR2724" s="16" t="s">
        <v>207</v>
      </c>
      <c r="AS2724" s="16" t="s">
        <v>207</v>
      </c>
      <c r="AW2724" s="16" t="s">
        <v>2386</v>
      </c>
      <c r="AX2724" s="16" t="s">
        <v>204</v>
      </c>
      <c r="AY2724" s="16" t="s">
        <v>207</v>
      </c>
      <c r="AZ2724" s="16" t="s">
        <v>207</v>
      </c>
      <c r="BA2724" s="16" t="s">
        <v>207</v>
      </c>
      <c r="BB2724" s="16" t="s">
        <v>204</v>
      </c>
      <c r="BC2724" s="16">
        <v>2.33</v>
      </c>
      <c r="BD2724" s="16">
        <f t="shared" si="569"/>
        <v>8.1550000000000011</v>
      </c>
      <c r="BE2724" s="16">
        <f t="shared" si="570"/>
        <v>3981.3874999999998</v>
      </c>
      <c r="BF2724" s="16">
        <v>0</v>
      </c>
      <c r="BG2724" s="16">
        <f t="shared" si="571"/>
        <v>2796</v>
      </c>
      <c r="BH2724" s="16">
        <f t="shared" si="572"/>
        <v>1491.2</v>
      </c>
      <c r="BI2724" s="16">
        <f t="shared" si="573"/>
        <v>18.64</v>
      </c>
    </row>
    <row r="2725" spans="1:61" x14ac:dyDescent="0.35">
      <c r="A2725">
        <v>2724</v>
      </c>
      <c r="B2725" t="s">
        <v>360</v>
      </c>
      <c r="C2725" t="s">
        <v>9337</v>
      </c>
      <c r="D2725" s="15" t="s">
        <v>2977</v>
      </c>
      <c r="E2725" s="12" t="s">
        <v>98</v>
      </c>
      <c r="F2725" s="16">
        <v>1980</v>
      </c>
      <c r="G2725" s="12" t="s">
        <v>362</v>
      </c>
      <c r="H2725" s="12" t="s">
        <v>91</v>
      </c>
      <c r="I2725" s="12" t="s">
        <v>92</v>
      </c>
      <c r="J2725" s="12" t="s">
        <v>2401</v>
      </c>
      <c r="K2725" s="12" t="s">
        <v>5619</v>
      </c>
      <c r="N2725" s="16" t="s">
        <v>206</v>
      </c>
      <c r="O2725" s="16" t="s">
        <v>3448</v>
      </c>
      <c r="P2725" s="12" t="s">
        <v>131</v>
      </c>
      <c r="Q2725" s="16">
        <v>2023</v>
      </c>
      <c r="R2725" s="16">
        <v>1.45</v>
      </c>
      <c r="T2725" s="16">
        <v>0</v>
      </c>
      <c r="W2725" s="12" t="s">
        <v>207</v>
      </c>
      <c r="X2725" s="16">
        <v>2</v>
      </c>
      <c r="Y2725" s="16">
        <v>7</v>
      </c>
      <c r="Z2725" s="16">
        <v>1.45</v>
      </c>
      <c r="AA2725" s="16">
        <f t="shared" si="574"/>
        <v>174</v>
      </c>
      <c r="AB2725" s="16" t="s">
        <v>2394</v>
      </c>
      <c r="AC2725" s="16" t="s">
        <v>2974</v>
      </c>
      <c r="AD2725" s="16">
        <f t="shared" ref="AD2725:AD2788" si="575">AA2725*350</f>
        <v>60900</v>
      </c>
      <c r="AE2725" s="16">
        <f t="shared" ref="AE2725:AE2788" si="576">Z2725*350</f>
        <v>507.5</v>
      </c>
      <c r="AF2725" s="16">
        <f t="shared" ref="AF2725:AF2788" si="577">AE2725*375</f>
        <v>190312.5</v>
      </c>
      <c r="AG2725" s="16">
        <f t="shared" ref="AG2725:AG2788" si="578">Z2725*100</f>
        <v>145</v>
      </c>
      <c r="AH2725" s="12">
        <f t="shared" ref="AH2725:AH2788" si="579">AG2725*0</f>
        <v>0</v>
      </c>
      <c r="AI2725" s="16">
        <f t="shared" ref="AI2725:AI2788" si="580">7*Z2725</f>
        <v>10.15</v>
      </c>
      <c r="AJ2725" s="16">
        <f t="shared" ref="AJ2725:AJ2788" si="581">AI2725*3450</f>
        <v>35017.5</v>
      </c>
      <c r="AK2725" s="16">
        <f t="shared" ref="AK2725:AK2788" si="582">Z2725*500</f>
        <v>725</v>
      </c>
      <c r="AL2725" s="16">
        <f t="shared" ref="AL2725:AL2788" si="583">1*5000*Z2725</f>
        <v>7250</v>
      </c>
      <c r="AM2725" s="16">
        <f t="shared" ref="AM2725:AM2788" si="584">Z2725*71000</f>
        <v>102950</v>
      </c>
      <c r="AN2725" s="16">
        <f t="shared" ref="AN2725:AN2788" si="585">AM2725+AL2725+AJ2725+AF2725+AD2725</f>
        <v>396430</v>
      </c>
      <c r="AO2725" s="12" t="s">
        <v>1486</v>
      </c>
      <c r="AP2725" s="16">
        <v>1.45</v>
      </c>
      <c r="AQ2725" s="16" t="s">
        <v>207</v>
      </c>
      <c r="AR2725" s="16" t="s">
        <v>207</v>
      </c>
      <c r="AS2725" s="16" t="s">
        <v>207</v>
      </c>
      <c r="AW2725" s="16" t="s">
        <v>2386</v>
      </c>
      <c r="AX2725" s="16" t="s">
        <v>204</v>
      </c>
      <c r="AY2725" s="16" t="s">
        <v>207</v>
      </c>
      <c r="AZ2725" s="16" t="s">
        <v>207</v>
      </c>
      <c r="BA2725" s="16" t="s">
        <v>207</v>
      </c>
      <c r="BB2725" s="16" t="s">
        <v>204</v>
      </c>
      <c r="BC2725" s="16">
        <v>1.45</v>
      </c>
      <c r="BD2725" s="16">
        <f t="shared" ref="BD2725:BD2788" si="586">3.5*BC2725</f>
        <v>5.0750000000000002</v>
      </c>
      <c r="BE2725" s="16">
        <f t="shared" ref="BE2725:BE2788" si="587">AN2725/160</f>
        <v>2477.6875</v>
      </c>
      <c r="BF2725" s="16">
        <v>0</v>
      </c>
      <c r="BG2725" s="16">
        <f t="shared" ref="BG2725:BG2788" si="588">1200*BC2725</f>
        <v>1740</v>
      </c>
      <c r="BH2725" s="16">
        <f t="shared" ref="BH2725:BH2788" si="589">640*BC2725</f>
        <v>928</v>
      </c>
      <c r="BI2725" s="16">
        <f t="shared" ref="BI2725:BI2788" si="590">BH2725/80</f>
        <v>11.6</v>
      </c>
    </row>
    <row r="2726" spans="1:61" x14ac:dyDescent="0.35">
      <c r="A2726">
        <v>2725</v>
      </c>
      <c r="B2726" t="s">
        <v>360</v>
      </c>
      <c r="C2726" t="s">
        <v>9338</v>
      </c>
      <c r="D2726" s="15" t="s">
        <v>2978</v>
      </c>
      <c r="E2726" s="12" t="s">
        <v>98</v>
      </c>
      <c r="F2726" s="16">
        <v>1978</v>
      </c>
      <c r="G2726" s="12" t="s">
        <v>362</v>
      </c>
      <c r="H2726" s="12" t="s">
        <v>91</v>
      </c>
      <c r="I2726" s="12" t="s">
        <v>92</v>
      </c>
      <c r="J2726" s="12" t="s">
        <v>2401</v>
      </c>
      <c r="K2726" s="12" t="s">
        <v>5619</v>
      </c>
      <c r="N2726" s="16" t="s">
        <v>206</v>
      </c>
      <c r="O2726" s="16" t="s">
        <v>3448</v>
      </c>
      <c r="P2726" s="12" t="s">
        <v>131</v>
      </c>
      <c r="Q2726" s="16">
        <v>2023</v>
      </c>
      <c r="R2726" s="16">
        <v>0.77</v>
      </c>
      <c r="T2726" s="16">
        <v>0</v>
      </c>
      <c r="W2726" s="12" t="s">
        <v>207</v>
      </c>
      <c r="X2726" s="16">
        <v>2</v>
      </c>
      <c r="Y2726" s="16">
        <v>10</v>
      </c>
      <c r="Z2726" s="16">
        <v>0.77</v>
      </c>
      <c r="AA2726" s="16">
        <f t="shared" ref="AA2726:AA2789" si="591">Z2726*120</f>
        <v>92.4</v>
      </c>
      <c r="AB2726" s="16" t="s">
        <v>2394</v>
      </c>
      <c r="AC2726" s="16" t="s">
        <v>2974</v>
      </c>
      <c r="AD2726" s="16">
        <f t="shared" si="575"/>
        <v>32340.000000000004</v>
      </c>
      <c r="AE2726" s="16">
        <f t="shared" si="576"/>
        <v>269.5</v>
      </c>
      <c r="AF2726" s="16">
        <f t="shared" si="577"/>
        <v>101062.5</v>
      </c>
      <c r="AG2726" s="16">
        <f t="shared" si="578"/>
        <v>77</v>
      </c>
      <c r="AH2726" s="12">
        <f t="shared" si="579"/>
        <v>0</v>
      </c>
      <c r="AI2726" s="16">
        <f t="shared" si="580"/>
        <v>5.3900000000000006</v>
      </c>
      <c r="AJ2726" s="16">
        <f t="shared" si="581"/>
        <v>18595.500000000004</v>
      </c>
      <c r="AK2726" s="16">
        <f t="shared" si="582"/>
        <v>385</v>
      </c>
      <c r="AL2726" s="16">
        <f t="shared" si="583"/>
        <v>3850</v>
      </c>
      <c r="AM2726" s="16">
        <f t="shared" si="584"/>
        <v>54670</v>
      </c>
      <c r="AN2726" s="16">
        <f t="shared" si="585"/>
        <v>210518</v>
      </c>
      <c r="AO2726" s="12" t="s">
        <v>1486</v>
      </c>
      <c r="AP2726" s="16">
        <v>0.77</v>
      </c>
      <c r="AQ2726" s="16" t="s">
        <v>207</v>
      </c>
      <c r="AR2726" s="16" t="s">
        <v>207</v>
      </c>
      <c r="AS2726" s="16" t="s">
        <v>207</v>
      </c>
      <c r="AW2726" s="16" t="s">
        <v>2386</v>
      </c>
      <c r="AX2726" s="16" t="s">
        <v>204</v>
      </c>
      <c r="AY2726" s="16" t="s">
        <v>207</v>
      </c>
      <c r="AZ2726" s="16" t="s">
        <v>207</v>
      </c>
      <c r="BA2726" s="16" t="s">
        <v>207</v>
      </c>
      <c r="BB2726" s="16" t="s">
        <v>207</v>
      </c>
      <c r="BC2726" s="16">
        <v>0.77</v>
      </c>
      <c r="BD2726" s="16">
        <f t="shared" si="586"/>
        <v>2.6950000000000003</v>
      </c>
      <c r="BE2726" s="16">
        <f t="shared" si="587"/>
        <v>1315.7375</v>
      </c>
      <c r="BF2726" s="16">
        <v>0</v>
      </c>
      <c r="BG2726" s="16">
        <f t="shared" si="588"/>
        <v>924</v>
      </c>
      <c r="BH2726" s="16">
        <f t="shared" si="589"/>
        <v>492.8</v>
      </c>
      <c r="BI2726" s="16">
        <f t="shared" si="590"/>
        <v>6.16</v>
      </c>
    </row>
    <row r="2727" spans="1:61" x14ac:dyDescent="0.35">
      <c r="A2727">
        <v>2726</v>
      </c>
      <c r="B2727" t="s">
        <v>360</v>
      </c>
      <c r="C2727" t="s">
        <v>9339</v>
      </c>
      <c r="D2727" s="15" t="s">
        <v>2979</v>
      </c>
      <c r="E2727" s="12" t="s">
        <v>93</v>
      </c>
      <c r="F2727" s="16">
        <v>1985</v>
      </c>
      <c r="G2727" s="12" t="s">
        <v>362</v>
      </c>
      <c r="H2727" s="12" t="s">
        <v>91</v>
      </c>
      <c r="I2727" s="12" t="s">
        <v>92</v>
      </c>
      <c r="J2727" s="12" t="s">
        <v>2401</v>
      </c>
      <c r="K2727" s="12" t="s">
        <v>5619</v>
      </c>
      <c r="N2727" s="16" t="s">
        <v>206</v>
      </c>
      <c r="O2727" s="16" t="s">
        <v>3448</v>
      </c>
      <c r="P2727" s="12" t="s">
        <v>131</v>
      </c>
      <c r="Q2727" s="16">
        <v>2023</v>
      </c>
      <c r="R2727" s="16">
        <v>0.48</v>
      </c>
      <c r="T2727" s="16">
        <v>0</v>
      </c>
      <c r="W2727" s="12" t="s">
        <v>207</v>
      </c>
      <c r="X2727" s="16">
        <v>2</v>
      </c>
      <c r="Y2727" s="16">
        <v>5</v>
      </c>
      <c r="Z2727" s="16">
        <v>0.48</v>
      </c>
      <c r="AA2727" s="16">
        <f t="shared" si="591"/>
        <v>57.599999999999994</v>
      </c>
      <c r="AB2727" s="16" t="s">
        <v>2394</v>
      </c>
      <c r="AC2727" s="16" t="s">
        <v>2974</v>
      </c>
      <c r="AD2727" s="16">
        <f t="shared" si="575"/>
        <v>20159.999999999996</v>
      </c>
      <c r="AE2727" s="16">
        <f t="shared" si="576"/>
        <v>168</v>
      </c>
      <c r="AF2727" s="16">
        <f t="shared" si="577"/>
        <v>63000</v>
      </c>
      <c r="AG2727" s="16">
        <f t="shared" si="578"/>
        <v>48</v>
      </c>
      <c r="AH2727" s="12">
        <f t="shared" si="579"/>
        <v>0</v>
      </c>
      <c r="AI2727" s="16">
        <f t="shared" si="580"/>
        <v>3.36</v>
      </c>
      <c r="AJ2727" s="16">
        <f t="shared" si="581"/>
        <v>11592</v>
      </c>
      <c r="AK2727" s="16">
        <f t="shared" si="582"/>
        <v>240</v>
      </c>
      <c r="AL2727" s="16">
        <f t="shared" si="583"/>
        <v>2400</v>
      </c>
      <c r="AM2727" s="16">
        <f t="shared" si="584"/>
        <v>34080</v>
      </c>
      <c r="AN2727" s="16">
        <f t="shared" si="585"/>
        <v>131232</v>
      </c>
      <c r="AO2727" s="12" t="s">
        <v>1486</v>
      </c>
      <c r="AP2727" s="16">
        <v>0.48</v>
      </c>
      <c r="AQ2727" s="16" t="s">
        <v>207</v>
      </c>
      <c r="AR2727" s="16" t="s">
        <v>207</v>
      </c>
      <c r="AS2727" s="16" t="s">
        <v>207</v>
      </c>
      <c r="AW2727" s="16" t="s">
        <v>2386</v>
      </c>
      <c r="AX2727" s="16" t="s">
        <v>204</v>
      </c>
      <c r="AY2727" s="16" t="s">
        <v>207</v>
      </c>
      <c r="AZ2727" s="16" t="s">
        <v>207</v>
      </c>
      <c r="BA2727" s="16" t="s">
        <v>207</v>
      </c>
      <c r="BB2727" s="16" t="s">
        <v>204</v>
      </c>
      <c r="BC2727" s="16">
        <v>0.48</v>
      </c>
      <c r="BD2727" s="16">
        <f t="shared" si="586"/>
        <v>1.68</v>
      </c>
      <c r="BE2727" s="16">
        <f t="shared" si="587"/>
        <v>820.2</v>
      </c>
      <c r="BF2727" s="16">
        <v>0</v>
      </c>
      <c r="BG2727" s="16">
        <f t="shared" si="588"/>
        <v>576</v>
      </c>
      <c r="BH2727" s="16">
        <f t="shared" si="589"/>
        <v>307.2</v>
      </c>
      <c r="BI2727" s="16">
        <f t="shared" si="590"/>
        <v>3.84</v>
      </c>
    </row>
    <row r="2728" spans="1:61" x14ac:dyDescent="0.35">
      <c r="A2728">
        <v>2727</v>
      </c>
      <c r="B2728" t="s">
        <v>360</v>
      </c>
      <c r="C2728" t="s">
        <v>9340</v>
      </c>
      <c r="D2728" s="15" t="s">
        <v>2980</v>
      </c>
      <c r="E2728" s="12" t="s">
        <v>98</v>
      </c>
      <c r="G2728" s="12" t="s">
        <v>362</v>
      </c>
      <c r="H2728" s="12" t="s">
        <v>91</v>
      </c>
      <c r="I2728" s="12" t="s">
        <v>92</v>
      </c>
      <c r="J2728" s="12" t="s">
        <v>2401</v>
      </c>
      <c r="K2728" s="12" t="s">
        <v>5619</v>
      </c>
      <c r="N2728" s="16" t="s">
        <v>206</v>
      </c>
      <c r="O2728" s="16" t="s">
        <v>3448</v>
      </c>
      <c r="P2728" s="12" t="s">
        <v>131</v>
      </c>
      <c r="Q2728" s="16">
        <v>2023</v>
      </c>
      <c r="R2728" s="16">
        <v>0.53</v>
      </c>
      <c r="T2728" s="16">
        <v>0</v>
      </c>
      <c r="W2728" s="12" t="s">
        <v>207</v>
      </c>
      <c r="X2728" s="16">
        <v>2</v>
      </c>
      <c r="Y2728" s="16">
        <v>12</v>
      </c>
      <c r="Z2728" s="16">
        <v>0.53</v>
      </c>
      <c r="AA2728" s="16">
        <f t="shared" si="591"/>
        <v>63.6</v>
      </c>
      <c r="AB2728" s="16" t="s">
        <v>2394</v>
      </c>
      <c r="AC2728" s="16" t="s">
        <v>2974</v>
      </c>
      <c r="AD2728" s="16">
        <f t="shared" si="575"/>
        <v>22260</v>
      </c>
      <c r="AE2728" s="16">
        <f t="shared" si="576"/>
        <v>185.5</v>
      </c>
      <c r="AF2728" s="16">
        <f t="shared" si="577"/>
        <v>69562.5</v>
      </c>
      <c r="AG2728" s="16">
        <f t="shared" si="578"/>
        <v>53</v>
      </c>
      <c r="AH2728" s="12">
        <f t="shared" si="579"/>
        <v>0</v>
      </c>
      <c r="AI2728" s="16">
        <f t="shared" si="580"/>
        <v>3.71</v>
      </c>
      <c r="AJ2728" s="16">
        <f t="shared" si="581"/>
        <v>12799.5</v>
      </c>
      <c r="AK2728" s="16">
        <f t="shared" si="582"/>
        <v>265</v>
      </c>
      <c r="AL2728" s="16">
        <f t="shared" si="583"/>
        <v>2650</v>
      </c>
      <c r="AM2728" s="16">
        <f t="shared" si="584"/>
        <v>37630</v>
      </c>
      <c r="AN2728" s="16">
        <f t="shared" si="585"/>
        <v>144902</v>
      </c>
      <c r="AO2728" s="12" t="s">
        <v>1486</v>
      </c>
      <c r="AP2728" s="16">
        <v>0.53</v>
      </c>
      <c r="AQ2728" s="16" t="s">
        <v>207</v>
      </c>
      <c r="AR2728" s="16" t="s">
        <v>207</v>
      </c>
      <c r="AS2728" s="16" t="s">
        <v>207</v>
      </c>
      <c r="AW2728" s="16" t="s">
        <v>2386</v>
      </c>
      <c r="AX2728" s="16" t="s">
        <v>204</v>
      </c>
      <c r="AY2728" s="16" t="s">
        <v>207</v>
      </c>
      <c r="AZ2728" s="16" t="s">
        <v>207</v>
      </c>
      <c r="BA2728" s="16" t="s">
        <v>207</v>
      </c>
      <c r="BB2728" s="16" t="s">
        <v>204</v>
      </c>
      <c r="BC2728" s="16">
        <v>0.53</v>
      </c>
      <c r="BD2728" s="16">
        <f t="shared" si="586"/>
        <v>1.855</v>
      </c>
      <c r="BE2728" s="16">
        <f t="shared" si="587"/>
        <v>905.63750000000005</v>
      </c>
      <c r="BF2728" s="16">
        <v>0</v>
      </c>
      <c r="BG2728" s="16">
        <f t="shared" si="588"/>
        <v>636</v>
      </c>
      <c r="BH2728" s="16">
        <f t="shared" si="589"/>
        <v>339.20000000000005</v>
      </c>
      <c r="BI2728" s="16">
        <f t="shared" si="590"/>
        <v>4.24</v>
      </c>
    </row>
    <row r="2729" spans="1:61" x14ac:dyDescent="0.35">
      <c r="A2729">
        <v>2728</v>
      </c>
      <c r="B2729" t="s">
        <v>360</v>
      </c>
      <c r="C2729" t="s">
        <v>9341</v>
      </c>
      <c r="D2729" s="15" t="s">
        <v>2981</v>
      </c>
      <c r="E2729" s="12" t="s">
        <v>98</v>
      </c>
      <c r="F2729" s="16">
        <v>1992</v>
      </c>
      <c r="G2729" s="12" t="s">
        <v>362</v>
      </c>
      <c r="H2729" s="12" t="s">
        <v>91</v>
      </c>
      <c r="I2729" s="12" t="s">
        <v>92</v>
      </c>
      <c r="J2729" s="12" t="s">
        <v>2401</v>
      </c>
      <c r="K2729" s="12" t="s">
        <v>5619</v>
      </c>
      <c r="N2729" s="16" t="s">
        <v>206</v>
      </c>
      <c r="O2729" s="16" t="s">
        <v>3448</v>
      </c>
      <c r="P2729" s="12" t="s">
        <v>131</v>
      </c>
      <c r="Q2729" s="16">
        <v>2023</v>
      </c>
      <c r="R2729" s="16">
        <v>0.61</v>
      </c>
      <c r="T2729" s="16">
        <v>0</v>
      </c>
      <c r="W2729" s="12" t="s">
        <v>207</v>
      </c>
      <c r="X2729" s="16">
        <v>2</v>
      </c>
      <c r="Y2729" s="16">
        <v>8</v>
      </c>
      <c r="Z2729" s="16">
        <v>0.61</v>
      </c>
      <c r="AA2729" s="16">
        <f t="shared" si="591"/>
        <v>73.2</v>
      </c>
      <c r="AB2729" s="16" t="s">
        <v>2394</v>
      </c>
      <c r="AC2729" s="16" t="s">
        <v>2974</v>
      </c>
      <c r="AD2729" s="16">
        <f t="shared" si="575"/>
        <v>25620</v>
      </c>
      <c r="AE2729" s="16">
        <f t="shared" si="576"/>
        <v>213.5</v>
      </c>
      <c r="AF2729" s="16">
        <f t="shared" si="577"/>
        <v>80062.5</v>
      </c>
      <c r="AG2729" s="16">
        <f t="shared" si="578"/>
        <v>61</v>
      </c>
      <c r="AH2729" s="12">
        <f t="shared" si="579"/>
        <v>0</v>
      </c>
      <c r="AI2729" s="16">
        <f t="shared" si="580"/>
        <v>4.2699999999999996</v>
      </c>
      <c r="AJ2729" s="16">
        <f t="shared" si="581"/>
        <v>14731.499999999998</v>
      </c>
      <c r="AK2729" s="16">
        <f t="shared" si="582"/>
        <v>305</v>
      </c>
      <c r="AL2729" s="16">
        <f t="shared" si="583"/>
        <v>3050</v>
      </c>
      <c r="AM2729" s="16">
        <f t="shared" si="584"/>
        <v>43310</v>
      </c>
      <c r="AN2729" s="16">
        <f t="shared" si="585"/>
        <v>166774</v>
      </c>
      <c r="AO2729" s="12" t="s">
        <v>1486</v>
      </c>
      <c r="AP2729" s="16">
        <v>0.61</v>
      </c>
      <c r="AQ2729" s="16" t="s">
        <v>207</v>
      </c>
      <c r="AR2729" s="16" t="s">
        <v>207</v>
      </c>
      <c r="AS2729" s="16" t="s">
        <v>207</v>
      </c>
      <c r="AW2729" s="16" t="s">
        <v>2386</v>
      </c>
      <c r="AX2729" s="16" t="s">
        <v>204</v>
      </c>
      <c r="AY2729" s="16" t="s">
        <v>207</v>
      </c>
      <c r="AZ2729" s="16" t="s">
        <v>207</v>
      </c>
      <c r="BA2729" s="16" t="s">
        <v>207</v>
      </c>
      <c r="BB2729" s="16" t="s">
        <v>204</v>
      </c>
      <c r="BC2729" s="16">
        <v>0.61</v>
      </c>
      <c r="BD2729" s="16">
        <f t="shared" si="586"/>
        <v>2.1349999999999998</v>
      </c>
      <c r="BE2729" s="16">
        <f t="shared" si="587"/>
        <v>1042.3375000000001</v>
      </c>
      <c r="BF2729" s="16">
        <v>0</v>
      </c>
      <c r="BG2729" s="16">
        <f t="shared" si="588"/>
        <v>732</v>
      </c>
      <c r="BH2729" s="16">
        <f t="shared" si="589"/>
        <v>390.4</v>
      </c>
      <c r="BI2729" s="16">
        <f t="shared" si="590"/>
        <v>4.88</v>
      </c>
    </row>
    <row r="2730" spans="1:61" x14ac:dyDescent="0.35">
      <c r="A2730">
        <v>2729</v>
      </c>
      <c r="B2730" t="s">
        <v>360</v>
      </c>
      <c r="C2730" t="s">
        <v>9342</v>
      </c>
      <c r="D2730" s="15" t="s">
        <v>2741</v>
      </c>
      <c r="E2730" s="12" t="s">
        <v>98</v>
      </c>
      <c r="F2730" s="16">
        <v>1992</v>
      </c>
      <c r="G2730" s="12" t="s">
        <v>362</v>
      </c>
      <c r="H2730" s="12" t="s">
        <v>91</v>
      </c>
      <c r="I2730" s="12" t="s">
        <v>92</v>
      </c>
      <c r="J2730" s="12" t="s">
        <v>2401</v>
      </c>
      <c r="K2730" s="12" t="s">
        <v>5619</v>
      </c>
      <c r="N2730" s="16" t="s">
        <v>206</v>
      </c>
      <c r="O2730" s="16" t="s">
        <v>3448</v>
      </c>
      <c r="P2730" s="12" t="s">
        <v>131</v>
      </c>
      <c r="Q2730" s="16">
        <v>2023</v>
      </c>
      <c r="R2730" s="16">
        <v>0.81</v>
      </c>
      <c r="T2730" s="16">
        <v>0</v>
      </c>
      <c r="W2730" s="12" t="s">
        <v>207</v>
      </c>
      <c r="X2730" s="16">
        <v>2</v>
      </c>
      <c r="Y2730" s="16">
        <v>6</v>
      </c>
      <c r="Z2730" s="16">
        <v>0.81</v>
      </c>
      <c r="AA2730" s="16">
        <f t="shared" si="591"/>
        <v>97.2</v>
      </c>
      <c r="AB2730" s="16" t="s">
        <v>2394</v>
      </c>
      <c r="AC2730" s="16" t="s">
        <v>2974</v>
      </c>
      <c r="AD2730" s="16">
        <f t="shared" si="575"/>
        <v>34020</v>
      </c>
      <c r="AE2730" s="16">
        <f t="shared" si="576"/>
        <v>283.5</v>
      </c>
      <c r="AF2730" s="16">
        <f t="shared" si="577"/>
        <v>106312.5</v>
      </c>
      <c r="AG2730" s="16">
        <f t="shared" si="578"/>
        <v>81</v>
      </c>
      <c r="AH2730" s="12">
        <f t="shared" si="579"/>
        <v>0</v>
      </c>
      <c r="AI2730" s="16">
        <f t="shared" si="580"/>
        <v>5.67</v>
      </c>
      <c r="AJ2730" s="16">
        <f t="shared" si="581"/>
        <v>19561.5</v>
      </c>
      <c r="AK2730" s="16">
        <f t="shared" si="582"/>
        <v>405</v>
      </c>
      <c r="AL2730" s="16">
        <f t="shared" si="583"/>
        <v>4050.0000000000005</v>
      </c>
      <c r="AM2730" s="16">
        <f t="shared" si="584"/>
        <v>57510.000000000007</v>
      </c>
      <c r="AN2730" s="16">
        <f t="shared" si="585"/>
        <v>221454</v>
      </c>
      <c r="AO2730" s="12" t="s">
        <v>1486</v>
      </c>
      <c r="AP2730" s="16">
        <v>0.81</v>
      </c>
      <c r="AQ2730" s="16" t="s">
        <v>207</v>
      </c>
      <c r="AR2730" s="16" t="s">
        <v>207</v>
      </c>
      <c r="AS2730" s="16" t="s">
        <v>207</v>
      </c>
      <c r="AW2730" s="16" t="s">
        <v>2386</v>
      </c>
      <c r="AX2730" s="16" t="s">
        <v>204</v>
      </c>
      <c r="AY2730" s="16" t="s">
        <v>207</v>
      </c>
      <c r="AZ2730" s="16" t="s">
        <v>207</v>
      </c>
      <c r="BA2730" s="16" t="s">
        <v>207</v>
      </c>
      <c r="BB2730" s="16" t="s">
        <v>204</v>
      </c>
      <c r="BC2730" s="16">
        <v>0.81</v>
      </c>
      <c r="BD2730" s="16">
        <f t="shared" si="586"/>
        <v>2.835</v>
      </c>
      <c r="BE2730" s="16">
        <f t="shared" si="587"/>
        <v>1384.0875000000001</v>
      </c>
      <c r="BF2730" s="16">
        <v>0</v>
      </c>
      <c r="BG2730" s="16">
        <f t="shared" si="588"/>
        <v>972.00000000000011</v>
      </c>
      <c r="BH2730" s="16">
        <f t="shared" si="589"/>
        <v>518.40000000000009</v>
      </c>
      <c r="BI2730" s="16">
        <f t="shared" si="590"/>
        <v>6.4800000000000013</v>
      </c>
    </row>
    <row r="2731" spans="1:61" x14ac:dyDescent="0.35">
      <c r="A2731">
        <v>2730</v>
      </c>
      <c r="B2731" t="s">
        <v>360</v>
      </c>
      <c r="C2731" t="s">
        <v>9343</v>
      </c>
      <c r="D2731" s="15" t="s">
        <v>2982</v>
      </c>
      <c r="E2731" s="12" t="s">
        <v>98</v>
      </c>
      <c r="F2731" s="16">
        <v>1992</v>
      </c>
      <c r="G2731" s="12" t="s">
        <v>362</v>
      </c>
      <c r="H2731" s="12" t="s">
        <v>91</v>
      </c>
      <c r="I2731" s="12" t="s">
        <v>92</v>
      </c>
      <c r="J2731" s="12" t="s">
        <v>2401</v>
      </c>
      <c r="K2731" s="12" t="s">
        <v>5619</v>
      </c>
      <c r="N2731" s="16" t="s">
        <v>206</v>
      </c>
      <c r="O2731" s="16" t="s">
        <v>3448</v>
      </c>
      <c r="P2731" s="12" t="s">
        <v>131</v>
      </c>
      <c r="Q2731" s="16">
        <v>2023</v>
      </c>
      <c r="R2731" s="16">
        <v>0.46</v>
      </c>
      <c r="T2731" s="16">
        <v>0</v>
      </c>
      <c r="W2731" s="12" t="s">
        <v>207</v>
      </c>
      <c r="X2731" s="16">
        <v>2</v>
      </c>
      <c r="Y2731" s="16">
        <v>14</v>
      </c>
      <c r="Z2731" s="16">
        <v>0.46</v>
      </c>
      <c r="AA2731" s="16">
        <f t="shared" si="591"/>
        <v>55.2</v>
      </c>
      <c r="AB2731" s="16" t="s">
        <v>2394</v>
      </c>
      <c r="AC2731" s="16" t="s">
        <v>2974</v>
      </c>
      <c r="AD2731" s="16">
        <f t="shared" si="575"/>
        <v>19320</v>
      </c>
      <c r="AE2731" s="16">
        <f t="shared" si="576"/>
        <v>161</v>
      </c>
      <c r="AF2731" s="16">
        <f t="shared" si="577"/>
        <v>60375</v>
      </c>
      <c r="AG2731" s="16">
        <f t="shared" si="578"/>
        <v>46</v>
      </c>
      <c r="AH2731" s="12">
        <f t="shared" si="579"/>
        <v>0</v>
      </c>
      <c r="AI2731" s="16">
        <f t="shared" si="580"/>
        <v>3.22</v>
      </c>
      <c r="AJ2731" s="16">
        <f t="shared" si="581"/>
        <v>11109</v>
      </c>
      <c r="AK2731" s="16">
        <f t="shared" si="582"/>
        <v>230</v>
      </c>
      <c r="AL2731" s="16">
        <f t="shared" si="583"/>
        <v>2300</v>
      </c>
      <c r="AM2731" s="16">
        <f t="shared" si="584"/>
        <v>32660</v>
      </c>
      <c r="AN2731" s="16">
        <f t="shared" si="585"/>
        <v>125764</v>
      </c>
      <c r="AO2731" s="12" t="s">
        <v>1486</v>
      </c>
      <c r="AP2731" s="16">
        <v>0.46</v>
      </c>
      <c r="AQ2731" s="16" t="s">
        <v>207</v>
      </c>
      <c r="AR2731" s="16" t="s">
        <v>207</v>
      </c>
      <c r="AS2731" s="16" t="s">
        <v>207</v>
      </c>
      <c r="AW2731" s="16" t="s">
        <v>2386</v>
      </c>
      <c r="AX2731" s="16" t="s">
        <v>204</v>
      </c>
      <c r="AY2731" s="16" t="s">
        <v>207</v>
      </c>
      <c r="AZ2731" s="16" t="s">
        <v>207</v>
      </c>
      <c r="BA2731" s="16" t="s">
        <v>207</v>
      </c>
      <c r="BB2731" s="16" t="s">
        <v>207</v>
      </c>
      <c r="BC2731" s="16">
        <v>0.46</v>
      </c>
      <c r="BD2731" s="16">
        <f t="shared" si="586"/>
        <v>1.61</v>
      </c>
      <c r="BE2731" s="16">
        <f t="shared" si="587"/>
        <v>786.02499999999998</v>
      </c>
      <c r="BF2731" s="16">
        <v>0</v>
      </c>
      <c r="BG2731" s="16">
        <f t="shared" si="588"/>
        <v>552</v>
      </c>
      <c r="BH2731" s="16">
        <f t="shared" si="589"/>
        <v>294.40000000000003</v>
      </c>
      <c r="BI2731" s="16">
        <f t="shared" si="590"/>
        <v>3.6800000000000006</v>
      </c>
    </row>
    <row r="2732" spans="1:61" x14ac:dyDescent="0.35">
      <c r="A2732">
        <v>2731</v>
      </c>
      <c r="B2732" t="s">
        <v>360</v>
      </c>
      <c r="C2732" t="s">
        <v>9344</v>
      </c>
      <c r="D2732" s="15" t="s">
        <v>2983</v>
      </c>
      <c r="E2732" s="12" t="s">
        <v>98</v>
      </c>
      <c r="F2732" s="16">
        <v>1975</v>
      </c>
      <c r="G2732" s="12" t="s">
        <v>362</v>
      </c>
      <c r="H2732" s="12" t="s">
        <v>91</v>
      </c>
      <c r="I2732" s="12" t="s">
        <v>92</v>
      </c>
      <c r="J2732" s="12" t="s">
        <v>2401</v>
      </c>
      <c r="K2732" s="12" t="s">
        <v>5619</v>
      </c>
      <c r="N2732" s="16" t="s">
        <v>206</v>
      </c>
      <c r="O2732" s="16" t="s">
        <v>3448</v>
      </c>
      <c r="P2732" s="12" t="s">
        <v>131</v>
      </c>
      <c r="Q2732" s="16">
        <v>2023</v>
      </c>
      <c r="R2732" s="16">
        <v>2.13</v>
      </c>
      <c r="T2732" s="16">
        <v>0</v>
      </c>
      <c r="W2732" s="12" t="s">
        <v>207</v>
      </c>
      <c r="X2732" s="16">
        <v>1</v>
      </c>
      <c r="Y2732" s="16">
        <v>8</v>
      </c>
      <c r="Z2732" s="16">
        <v>2.13</v>
      </c>
      <c r="AA2732" s="16">
        <f t="shared" si="591"/>
        <v>255.6</v>
      </c>
      <c r="AB2732" s="16" t="s">
        <v>2394</v>
      </c>
      <c r="AC2732" s="16" t="s">
        <v>2974</v>
      </c>
      <c r="AD2732" s="16">
        <f t="shared" si="575"/>
        <v>89460</v>
      </c>
      <c r="AE2732" s="16">
        <f t="shared" si="576"/>
        <v>745.5</v>
      </c>
      <c r="AF2732" s="16">
        <f t="shared" si="577"/>
        <v>279562.5</v>
      </c>
      <c r="AG2732" s="16">
        <f t="shared" si="578"/>
        <v>213</v>
      </c>
      <c r="AH2732" s="12">
        <f t="shared" si="579"/>
        <v>0</v>
      </c>
      <c r="AI2732" s="16">
        <f t="shared" si="580"/>
        <v>14.91</v>
      </c>
      <c r="AJ2732" s="16">
        <f t="shared" si="581"/>
        <v>51439.5</v>
      </c>
      <c r="AK2732" s="16">
        <f t="shared" si="582"/>
        <v>1065</v>
      </c>
      <c r="AL2732" s="16">
        <f t="shared" si="583"/>
        <v>10650</v>
      </c>
      <c r="AM2732" s="16">
        <f t="shared" si="584"/>
        <v>151230</v>
      </c>
      <c r="AN2732" s="16">
        <f t="shared" si="585"/>
        <v>582342</v>
      </c>
      <c r="AO2732" s="12" t="s">
        <v>1486</v>
      </c>
      <c r="AP2732" s="16">
        <v>2.13</v>
      </c>
      <c r="AQ2732" s="16" t="s">
        <v>207</v>
      </c>
      <c r="AR2732" s="16" t="s">
        <v>207</v>
      </c>
      <c r="AS2732" s="16" t="s">
        <v>207</v>
      </c>
      <c r="AW2732" s="16" t="s">
        <v>2386</v>
      </c>
      <c r="AX2732" s="16" t="s">
        <v>204</v>
      </c>
      <c r="AY2732" s="16" t="s">
        <v>207</v>
      </c>
      <c r="AZ2732" s="16" t="s">
        <v>207</v>
      </c>
      <c r="BA2732" s="16" t="s">
        <v>207</v>
      </c>
      <c r="BB2732" s="16" t="s">
        <v>207</v>
      </c>
      <c r="BC2732" s="16">
        <v>2.13</v>
      </c>
      <c r="BD2732" s="16">
        <f t="shared" si="586"/>
        <v>7.4550000000000001</v>
      </c>
      <c r="BE2732" s="16">
        <f t="shared" si="587"/>
        <v>3639.6374999999998</v>
      </c>
      <c r="BF2732" s="16">
        <v>0</v>
      </c>
      <c r="BG2732" s="16">
        <f t="shared" si="588"/>
        <v>2556</v>
      </c>
      <c r="BH2732" s="16">
        <f t="shared" si="589"/>
        <v>1363.1999999999998</v>
      </c>
      <c r="BI2732" s="16">
        <f t="shared" si="590"/>
        <v>17.04</v>
      </c>
    </row>
    <row r="2733" spans="1:61" x14ac:dyDescent="0.35">
      <c r="A2733">
        <v>2732</v>
      </c>
      <c r="B2733" t="s">
        <v>360</v>
      </c>
      <c r="C2733" t="s">
        <v>9345</v>
      </c>
      <c r="D2733" s="15" t="s">
        <v>2984</v>
      </c>
      <c r="E2733" s="12" t="s">
        <v>98</v>
      </c>
      <c r="F2733" s="16">
        <v>1979</v>
      </c>
      <c r="G2733" s="12" t="s">
        <v>362</v>
      </c>
      <c r="H2733" s="12" t="s">
        <v>91</v>
      </c>
      <c r="I2733" s="12" t="s">
        <v>92</v>
      </c>
      <c r="J2733" s="12" t="s">
        <v>2401</v>
      </c>
      <c r="K2733" s="12" t="s">
        <v>5619</v>
      </c>
      <c r="N2733" s="16" t="s">
        <v>206</v>
      </c>
      <c r="O2733" s="16" t="s">
        <v>3448</v>
      </c>
      <c r="P2733" s="12" t="s">
        <v>131</v>
      </c>
      <c r="Q2733" s="16">
        <v>2023</v>
      </c>
      <c r="R2733" s="16">
        <v>1.1299999999999999</v>
      </c>
      <c r="T2733" s="16">
        <v>0</v>
      </c>
      <c r="W2733" s="12" t="s">
        <v>207</v>
      </c>
      <c r="X2733" s="16">
        <v>1</v>
      </c>
      <c r="Y2733" s="16">
        <v>8</v>
      </c>
      <c r="Z2733" s="16">
        <v>1.1299999999999999</v>
      </c>
      <c r="AA2733" s="16">
        <f t="shared" si="591"/>
        <v>135.6</v>
      </c>
      <c r="AB2733" s="16" t="s">
        <v>2394</v>
      </c>
      <c r="AC2733" s="16" t="s">
        <v>2974</v>
      </c>
      <c r="AD2733" s="16">
        <f t="shared" si="575"/>
        <v>47460</v>
      </c>
      <c r="AE2733" s="16">
        <f t="shared" si="576"/>
        <v>395.49999999999994</v>
      </c>
      <c r="AF2733" s="16">
        <f t="shared" si="577"/>
        <v>148312.49999999997</v>
      </c>
      <c r="AG2733" s="16">
        <f t="shared" si="578"/>
        <v>112.99999999999999</v>
      </c>
      <c r="AH2733" s="12">
        <f t="shared" si="579"/>
        <v>0</v>
      </c>
      <c r="AI2733" s="16">
        <f t="shared" si="580"/>
        <v>7.9099999999999993</v>
      </c>
      <c r="AJ2733" s="16">
        <f t="shared" si="581"/>
        <v>27289.499999999996</v>
      </c>
      <c r="AK2733" s="16">
        <f t="shared" si="582"/>
        <v>565</v>
      </c>
      <c r="AL2733" s="16">
        <f t="shared" si="583"/>
        <v>5649.9999999999991</v>
      </c>
      <c r="AM2733" s="16">
        <f t="shared" si="584"/>
        <v>80229.999999999985</v>
      </c>
      <c r="AN2733" s="16">
        <f t="shared" si="585"/>
        <v>308941.99999999994</v>
      </c>
      <c r="AO2733" s="12" t="s">
        <v>1486</v>
      </c>
      <c r="AP2733" s="16">
        <v>1.1299999999999999</v>
      </c>
      <c r="AQ2733" s="16" t="s">
        <v>207</v>
      </c>
      <c r="AR2733" s="16" t="s">
        <v>207</v>
      </c>
      <c r="AS2733" s="16" t="s">
        <v>207</v>
      </c>
      <c r="AW2733" s="16" t="s">
        <v>2386</v>
      </c>
      <c r="AX2733" s="16" t="s">
        <v>204</v>
      </c>
      <c r="AY2733" s="16" t="s">
        <v>207</v>
      </c>
      <c r="AZ2733" s="16" t="s">
        <v>207</v>
      </c>
      <c r="BA2733" s="16" t="s">
        <v>207</v>
      </c>
      <c r="BB2733" s="16" t="s">
        <v>207</v>
      </c>
      <c r="BC2733" s="16">
        <v>1.1299999999999999</v>
      </c>
      <c r="BD2733" s="16">
        <f t="shared" si="586"/>
        <v>3.9549999999999996</v>
      </c>
      <c r="BE2733" s="16">
        <f t="shared" si="587"/>
        <v>1930.8874999999996</v>
      </c>
      <c r="BF2733" s="16">
        <v>0</v>
      </c>
      <c r="BG2733" s="16">
        <f t="shared" si="588"/>
        <v>1355.9999999999998</v>
      </c>
      <c r="BH2733" s="16">
        <f t="shared" si="589"/>
        <v>723.19999999999993</v>
      </c>
      <c r="BI2733" s="16">
        <f t="shared" si="590"/>
        <v>9.0399999999999991</v>
      </c>
    </row>
    <row r="2734" spans="1:61" x14ac:dyDescent="0.35">
      <c r="A2734">
        <v>2733</v>
      </c>
      <c r="B2734" t="s">
        <v>360</v>
      </c>
      <c r="C2734" t="s">
        <v>9346</v>
      </c>
      <c r="D2734" s="15" t="s">
        <v>2985</v>
      </c>
      <c r="E2734" s="12" t="s">
        <v>98</v>
      </c>
      <c r="F2734" s="16">
        <v>1987</v>
      </c>
      <c r="G2734" s="12" t="s">
        <v>362</v>
      </c>
      <c r="H2734" s="12" t="s">
        <v>91</v>
      </c>
      <c r="I2734" s="12" t="s">
        <v>92</v>
      </c>
      <c r="J2734" s="12" t="s">
        <v>2401</v>
      </c>
      <c r="K2734" s="12" t="s">
        <v>5619</v>
      </c>
      <c r="N2734" s="16" t="s">
        <v>206</v>
      </c>
      <c r="O2734" s="16" t="s">
        <v>3448</v>
      </c>
      <c r="P2734" s="12" t="s">
        <v>131</v>
      </c>
      <c r="Q2734" s="16">
        <v>2023</v>
      </c>
      <c r="R2734" s="16">
        <v>2.0699999999999998</v>
      </c>
      <c r="T2734" s="16">
        <v>0</v>
      </c>
      <c r="W2734" s="12" t="s">
        <v>207</v>
      </c>
      <c r="X2734" s="16">
        <v>1</v>
      </c>
      <c r="Y2734" s="16">
        <v>8</v>
      </c>
      <c r="Z2734" s="16">
        <v>2.0699999999999998</v>
      </c>
      <c r="AA2734" s="16">
        <f t="shared" si="591"/>
        <v>248.39999999999998</v>
      </c>
      <c r="AB2734" s="16" t="s">
        <v>2394</v>
      </c>
      <c r="AC2734" s="16" t="s">
        <v>2974</v>
      </c>
      <c r="AD2734" s="16">
        <f t="shared" si="575"/>
        <v>86939.999999999985</v>
      </c>
      <c r="AE2734" s="16">
        <f t="shared" si="576"/>
        <v>724.5</v>
      </c>
      <c r="AF2734" s="16">
        <f t="shared" si="577"/>
        <v>271687.5</v>
      </c>
      <c r="AG2734" s="16">
        <f t="shared" si="578"/>
        <v>206.99999999999997</v>
      </c>
      <c r="AH2734" s="12">
        <f t="shared" si="579"/>
        <v>0</v>
      </c>
      <c r="AI2734" s="16">
        <f t="shared" si="580"/>
        <v>14.489999999999998</v>
      </c>
      <c r="AJ2734" s="16">
        <f t="shared" si="581"/>
        <v>49990.499999999993</v>
      </c>
      <c r="AK2734" s="16">
        <f t="shared" si="582"/>
        <v>1035</v>
      </c>
      <c r="AL2734" s="16">
        <f t="shared" si="583"/>
        <v>10350</v>
      </c>
      <c r="AM2734" s="16">
        <f t="shared" si="584"/>
        <v>146970</v>
      </c>
      <c r="AN2734" s="16">
        <f t="shared" si="585"/>
        <v>565938</v>
      </c>
      <c r="AO2734" s="12" t="s">
        <v>1486</v>
      </c>
      <c r="AP2734" s="16">
        <v>2.0699999999999998</v>
      </c>
      <c r="AQ2734" s="16" t="s">
        <v>207</v>
      </c>
      <c r="AR2734" s="16" t="s">
        <v>207</v>
      </c>
      <c r="AS2734" s="16" t="s">
        <v>207</v>
      </c>
      <c r="AW2734" s="16" t="s">
        <v>2386</v>
      </c>
      <c r="AX2734" s="16" t="s">
        <v>204</v>
      </c>
      <c r="AY2734" s="16" t="s">
        <v>207</v>
      </c>
      <c r="AZ2734" s="16" t="s">
        <v>207</v>
      </c>
      <c r="BA2734" s="16" t="s">
        <v>207</v>
      </c>
      <c r="BB2734" s="16" t="s">
        <v>207</v>
      </c>
      <c r="BC2734" s="16">
        <v>2.0699999999999998</v>
      </c>
      <c r="BD2734" s="16">
        <f t="shared" si="586"/>
        <v>7.2449999999999992</v>
      </c>
      <c r="BE2734" s="16">
        <f t="shared" si="587"/>
        <v>3537.1125000000002</v>
      </c>
      <c r="BF2734" s="16">
        <v>0</v>
      </c>
      <c r="BG2734" s="16">
        <f t="shared" si="588"/>
        <v>2484</v>
      </c>
      <c r="BH2734" s="16">
        <f t="shared" si="589"/>
        <v>1324.8</v>
      </c>
      <c r="BI2734" s="16">
        <f t="shared" si="590"/>
        <v>16.559999999999999</v>
      </c>
    </row>
    <row r="2735" spans="1:61" x14ac:dyDescent="0.35">
      <c r="A2735">
        <v>2734</v>
      </c>
      <c r="B2735" t="s">
        <v>360</v>
      </c>
      <c r="C2735" t="s">
        <v>9347</v>
      </c>
      <c r="D2735" s="15" t="s">
        <v>2986</v>
      </c>
      <c r="E2735" s="12" t="s">
        <v>98</v>
      </c>
      <c r="F2735" s="16">
        <v>1992</v>
      </c>
      <c r="G2735" s="12" t="s">
        <v>362</v>
      </c>
      <c r="H2735" s="12" t="s">
        <v>91</v>
      </c>
      <c r="I2735" s="12" t="s">
        <v>92</v>
      </c>
      <c r="J2735" s="12" t="s">
        <v>2401</v>
      </c>
      <c r="K2735" s="12" t="s">
        <v>5619</v>
      </c>
      <c r="N2735" s="16" t="s">
        <v>206</v>
      </c>
      <c r="O2735" s="16" t="s">
        <v>3448</v>
      </c>
      <c r="P2735" s="12" t="s">
        <v>131</v>
      </c>
      <c r="Q2735" s="16">
        <v>2023</v>
      </c>
      <c r="R2735" s="16">
        <v>0.94</v>
      </c>
      <c r="T2735" s="16">
        <v>0</v>
      </c>
      <c r="W2735" s="12" t="s">
        <v>207</v>
      </c>
      <c r="X2735" s="16">
        <v>1</v>
      </c>
      <c r="Y2735" s="16">
        <v>8</v>
      </c>
      <c r="Z2735" s="16">
        <v>0.94</v>
      </c>
      <c r="AA2735" s="16">
        <f t="shared" si="591"/>
        <v>112.8</v>
      </c>
      <c r="AB2735" s="16" t="s">
        <v>2394</v>
      </c>
      <c r="AC2735" s="16" t="s">
        <v>2974</v>
      </c>
      <c r="AD2735" s="16">
        <f t="shared" si="575"/>
        <v>39480</v>
      </c>
      <c r="AE2735" s="16">
        <f t="shared" si="576"/>
        <v>329</v>
      </c>
      <c r="AF2735" s="16">
        <f t="shared" si="577"/>
        <v>123375</v>
      </c>
      <c r="AG2735" s="16">
        <f t="shared" si="578"/>
        <v>94</v>
      </c>
      <c r="AH2735" s="12">
        <f t="shared" si="579"/>
        <v>0</v>
      </c>
      <c r="AI2735" s="16">
        <f t="shared" si="580"/>
        <v>6.58</v>
      </c>
      <c r="AJ2735" s="16">
        <f t="shared" si="581"/>
        <v>22701</v>
      </c>
      <c r="AK2735" s="16">
        <f t="shared" si="582"/>
        <v>470</v>
      </c>
      <c r="AL2735" s="16">
        <f t="shared" si="583"/>
        <v>4700</v>
      </c>
      <c r="AM2735" s="16">
        <f t="shared" si="584"/>
        <v>66740</v>
      </c>
      <c r="AN2735" s="16">
        <f t="shared" si="585"/>
        <v>256996</v>
      </c>
      <c r="AO2735" s="12" t="s">
        <v>1486</v>
      </c>
      <c r="AP2735" s="16">
        <v>0.94</v>
      </c>
      <c r="AQ2735" s="16" t="s">
        <v>207</v>
      </c>
      <c r="AR2735" s="16" t="s">
        <v>207</v>
      </c>
      <c r="AS2735" s="16" t="s">
        <v>207</v>
      </c>
      <c r="AW2735" s="16" t="s">
        <v>2386</v>
      </c>
      <c r="AX2735" s="16" t="s">
        <v>204</v>
      </c>
      <c r="AY2735" s="16" t="s">
        <v>207</v>
      </c>
      <c r="AZ2735" s="16" t="s">
        <v>207</v>
      </c>
      <c r="BA2735" s="16" t="s">
        <v>207</v>
      </c>
      <c r="BB2735" s="16" t="s">
        <v>207</v>
      </c>
      <c r="BC2735" s="16">
        <v>0.94</v>
      </c>
      <c r="BD2735" s="16">
        <f t="shared" si="586"/>
        <v>3.29</v>
      </c>
      <c r="BE2735" s="16">
        <f t="shared" si="587"/>
        <v>1606.2249999999999</v>
      </c>
      <c r="BF2735" s="16">
        <v>0</v>
      </c>
      <c r="BG2735" s="16">
        <f t="shared" si="588"/>
        <v>1128</v>
      </c>
      <c r="BH2735" s="16">
        <f t="shared" si="589"/>
        <v>601.59999999999991</v>
      </c>
      <c r="BI2735" s="16">
        <f t="shared" si="590"/>
        <v>7.5199999999999987</v>
      </c>
    </row>
    <row r="2736" spans="1:61" x14ac:dyDescent="0.35">
      <c r="A2736">
        <v>2735</v>
      </c>
      <c r="B2736" t="s">
        <v>360</v>
      </c>
      <c r="C2736" t="s">
        <v>9348</v>
      </c>
      <c r="D2736" s="15" t="s">
        <v>2987</v>
      </c>
      <c r="E2736" s="12" t="s">
        <v>98</v>
      </c>
      <c r="F2736" s="16">
        <v>1987</v>
      </c>
      <c r="G2736" s="12" t="s">
        <v>362</v>
      </c>
      <c r="H2736" s="12" t="s">
        <v>91</v>
      </c>
      <c r="I2736" s="12" t="s">
        <v>92</v>
      </c>
      <c r="J2736" s="12" t="s">
        <v>2401</v>
      </c>
      <c r="K2736" s="12" t="s">
        <v>5619</v>
      </c>
      <c r="N2736" s="16" t="s">
        <v>206</v>
      </c>
      <c r="O2736" s="16" t="s">
        <v>3448</v>
      </c>
      <c r="P2736" s="12" t="s">
        <v>131</v>
      </c>
      <c r="Q2736" s="16">
        <v>2023</v>
      </c>
      <c r="R2736" s="16">
        <v>0.83</v>
      </c>
      <c r="T2736" s="16">
        <v>0</v>
      </c>
      <c r="W2736" s="12" t="s">
        <v>207</v>
      </c>
      <c r="X2736" s="16">
        <v>1</v>
      </c>
      <c r="Y2736" s="16">
        <v>8</v>
      </c>
      <c r="Z2736" s="16">
        <v>0.83</v>
      </c>
      <c r="AA2736" s="16">
        <f t="shared" si="591"/>
        <v>99.6</v>
      </c>
      <c r="AB2736" s="16" t="s">
        <v>2394</v>
      </c>
      <c r="AC2736" s="16" t="s">
        <v>2974</v>
      </c>
      <c r="AD2736" s="16">
        <f t="shared" si="575"/>
        <v>34860</v>
      </c>
      <c r="AE2736" s="16">
        <f t="shared" si="576"/>
        <v>290.5</v>
      </c>
      <c r="AF2736" s="16">
        <f t="shared" si="577"/>
        <v>108937.5</v>
      </c>
      <c r="AG2736" s="16">
        <f t="shared" si="578"/>
        <v>83</v>
      </c>
      <c r="AH2736" s="12">
        <f t="shared" si="579"/>
        <v>0</v>
      </c>
      <c r="AI2736" s="16">
        <f t="shared" si="580"/>
        <v>5.81</v>
      </c>
      <c r="AJ2736" s="16">
        <f t="shared" si="581"/>
        <v>20044.5</v>
      </c>
      <c r="AK2736" s="16">
        <f t="shared" si="582"/>
        <v>415</v>
      </c>
      <c r="AL2736" s="16">
        <f t="shared" si="583"/>
        <v>4150</v>
      </c>
      <c r="AM2736" s="16">
        <f t="shared" si="584"/>
        <v>58930</v>
      </c>
      <c r="AN2736" s="16">
        <f t="shared" si="585"/>
        <v>226922</v>
      </c>
      <c r="AO2736" s="12" t="s">
        <v>1486</v>
      </c>
      <c r="AP2736" s="16">
        <v>0.83</v>
      </c>
      <c r="AQ2736" s="16" t="s">
        <v>207</v>
      </c>
      <c r="AR2736" s="16" t="s">
        <v>207</v>
      </c>
      <c r="AS2736" s="16" t="s">
        <v>207</v>
      </c>
      <c r="AW2736" s="16" t="s">
        <v>2386</v>
      </c>
      <c r="AX2736" s="16" t="s">
        <v>204</v>
      </c>
      <c r="AY2736" s="16" t="s">
        <v>207</v>
      </c>
      <c r="AZ2736" s="16" t="s">
        <v>207</v>
      </c>
      <c r="BA2736" s="16" t="s">
        <v>207</v>
      </c>
      <c r="BB2736" s="16" t="s">
        <v>207</v>
      </c>
      <c r="BC2736" s="16">
        <v>0.83</v>
      </c>
      <c r="BD2736" s="16">
        <f t="shared" si="586"/>
        <v>2.9049999999999998</v>
      </c>
      <c r="BE2736" s="16">
        <f t="shared" si="587"/>
        <v>1418.2625</v>
      </c>
      <c r="BF2736" s="16">
        <v>0</v>
      </c>
      <c r="BG2736" s="16">
        <f t="shared" si="588"/>
        <v>996</v>
      </c>
      <c r="BH2736" s="16">
        <f t="shared" si="589"/>
        <v>531.19999999999993</v>
      </c>
      <c r="BI2736" s="16">
        <f t="shared" si="590"/>
        <v>6.6399999999999988</v>
      </c>
    </row>
    <row r="2737" spans="1:61" x14ac:dyDescent="0.35">
      <c r="A2737">
        <v>2736</v>
      </c>
      <c r="B2737" t="s">
        <v>360</v>
      </c>
      <c r="C2737" t="s">
        <v>9349</v>
      </c>
      <c r="D2737" s="15" t="s">
        <v>2988</v>
      </c>
      <c r="E2737" s="12" t="s">
        <v>98</v>
      </c>
      <c r="F2737" s="16">
        <v>1980</v>
      </c>
      <c r="G2737" s="12" t="s">
        <v>362</v>
      </c>
      <c r="H2737" s="12" t="s">
        <v>91</v>
      </c>
      <c r="I2737" s="12" t="s">
        <v>92</v>
      </c>
      <c r="J2737" s="12" t="s">
        <v>2401</v>
      </c>
      <c r="K2737" s="12" t="s">
        <v>5619</v>
      </c>
      <c r="N2737" s="16" t="s">
        <v>206</v>
      </c>
      <c r="O2737" s="16" t="s">
        <v>3448</v>
      </c>
      <c r="P2737" s="12" t="s">
        <v>131</v>
      </c>
      <c r="Q2737" s="16">
        <v>2023</v>
      </c>
      <c r="R2737" s="16">
        <v>0.88</v>
      </c>
      <c r="T2737" s="16">
        <v>0</v>
      </c>
      <c r="W2737" s="12" t="s">
        <v>207</v>
      </c>
      <c r="X2737" s="16">
        <v>1</v>
      </c>
      <c r="Y2737" s="16">
        <v>8</v>
      </c>
      <c r="Z2737" s="16">
        <v>0.88</v>
      </c>
      <c r="AA2737" s="16">
        <f t="shared" si="591"/>
        <v>105.6</v>
      </c>
      <c r="AB2737" s="16" t="s">
        <v>2394</v>
      </c>
      <c r="AC2737" s="16" t="s">
        <v>2974</v>
      </c>
      <c r="AD2737" s="16">
        <f t="shared" si="575"/>
        <v>36960</v>
      </c>
      <c r="AE2737" s="16">
        <f t="shared" si="576"/>
        <v>308</v>
      </c>
      <c r="AF2737" s="16">
        <f t="shared" si="577"/>
        <v>115500</v>
      </c>
      <c r="AG2737" s="16">
        <f t="shared" si="578"/>
        <v>88</v>
      </c>
      <c r="AH2737" s="12">
        <f t="shared" si="579"/>
        <v>0</v>
      </c>
      <c r="AI2737" s="16">
        <f t="shared" si="580"/>
        <v>6.16</v>
      </c>
      <c r="AJ2737" s="16">
        <f t="shared" si="581"/>
        <v>21252</v>
      </c>
      <c r="AK2737" s="16">
        <f t="shared" si="582"/>
        <v>440</v>
      </c>
      <c r="AL2737" s="16">
        <f t="shared" si="583"/>
        <v>4400</v>
      </c>
      <c r="AM2737" s="16">
        <f t="shared" si="584"/>
        <v>62480</v>
      </c>
      <c r="AN2737" s="16">
        <f t="shared" si="585"/>
        <v>240592</v>
      </c>
      <c r="AO2737" s="12" t="s">
        <v>1486</v>
      </c>
      <c r="AP2737" s="16">
        <v>0.88</v>
      </c>
      <c r="AQ2737" s="16" t="s">
        <v>207</v>
      </c>
      <c r="AR2737" s="16" t="s">
        <v>207</v>
      </c>
      <c r="AS2737" s="16" t="s">
        <v>207</v>
      </c>
      <c r="AW2737" s="16" t="s">
        <v>2386</v>
      </c>
      <c r="AX2737" s="16" t="s">
        <v>204</v>
      </c>
      <c r="AY2737" s="16" t="s">
        <v>207</v>
      </c>
      <c r="AZ2737" s="16" t="s">
        <v>207</v>
      </c>
      <c r="BA2737" s="16" t="s">
        <v>207</v>
      </c>
      <c r="BB2737" s="16" t="s">
        <v>207</v>
      </c>
      <c r="BC2737" s="16">
        <v>0.88</v>
      </c>
      <c r="BD2737" s="16">
        <f t="shared" si="586"/>
        <v>3.08</v>
      </c>
      <c r="BE2737" s="16">
        <f t="shared" si="587"/>
        <v>1503.7</v>
      </c>
      <c r="BF2737" s="16">
        <v>0</v>
      </c>
      <c r="BG2737" s="16">
        <f t="shared" si="588"/>
        <v>1056</v>
      </c>
      <c r="BH2737" s="16">
        <f t="shared" si="589"/>
        <v>563.20000000000005</v>
      </c>
      <c r="BI2737" s="16">
        <f t="shared" si="590"/>
        <v>7.0400000000000009</v>
      </c>
    </row>
    <row r="2738" spans="1:61" x14ac:dyDescent="0.35">
      <c r="A2738">
        <v>2737</v>
      </c>
      <c r="B2738" t="s">
        <v>360</v>
      </c>
      <c r="C2738" t="s">
        <v>9350</v>
      </c>
      <c r="D2738" s="15" t="s">
        <v>2989</v>
      </c>
      <c r="E2738" s="12" t="s">
        <v>98</v>
      </c>
      <c r="G2738" s="12" t="s">
        <v>362</v>
      </c>
      <c r="H2738" s="12" t="s">
        <v>91</v>
      </c>
      <c r="I2738" s="12" t="s">
        <v>92</v>
      </c>
      <c r="J2738" s="12" t="s">
        <v>2401</v>
      </c>
      <c r="K2738" s="12" t="s">
        <v>5619</v>
      </c>
      <c r="N2738" s="16" t="s">
        <v>206</v>
      </c>
      <c r="O2738" s="16" t="s">
        <v>3448</v>
      </c>
      <c r="P2738" s="12" t="s">
        <v>131</v>
      </c>
      <c r="Q2738" s="16">
        <v>2023</v>
      </c>
      <c r="R2738" s="16">
        <v>0.27</v>
      </c>
      <c r="T2738" s="16">
        <v>0</v>
      </c>
      <c r="W2738" s="12" t="s">
        <v>207</v>
      </c>
      <c r="X2738" s="16">
        <v>1</v>
      </c>
      <c r="Y2738" s="16">
        <v>8</v>
      </c>
      <c r="Z2738" s="16">
        <v>0.27</v>
      </c>
      <c r="AA2738" s="16">
        <f t="shared" si="591"/>
        <v>32.400000000000006</v>
      </c>
      <c r="AB2738" s="16" t="s">
        <v>2394</v>
      </c>
      <c r="AC2738" s="16" t="s">
        <v>2974</v>
      </c>
      <c r="AD2738" s="16">
        <f t="shared" si="575"/>
        <v>11340.000000000002</v>
      </c>
      <c r="AE2738" s="16">
        <f t="shared" si="576"/>
        <v>94.5</v>
      </c>
      <c r="AF2738" s="16">
        <f t="shared" si="577"/>
        <v>35437.5</v>
      </c>
      <c r="AG2738" s="16">
        <f t="shared" si="578"/>
        <v>27</v>
      </c>
      <c r="AH2738" s="12">
        <f t="shared" si="579"/>
        <v>0</v>
      </c>
      <c r="AI2738" s="16">
        <f t="shared" si="580"/>
        <v>1.8900000000000001</v>
      </c>
      <c r="AJ2738" s="16">
        <f t="shared" si="581"/>
        <v>6520.5</v>
      </c>
      <c r="AK2738" s="16">
        <f t="shared" si="582"/>
        <v>135</v>
      </c>
      <c r="AL2738" s="16">
        <f t="shared" si="583"/>
        <v>1350</v>
      </c>
      <c r="AM2738" s="16">
        <f t="shared" si="584"/>
        <v>19170</v>
      </c>
      <c r="AN2738" s="16">
        <f t="shared" si="585"/>
        <v>73818</v>
      </c>
      <c r="AO2738" s="12" t="s">
        <v>1486</v>
      </c>
      <c r="AP2738" s="16">
        <v>0.27</v>
      </c>
      <c r="AQ2738" s="16" t="s">
        <v>207</v>
      </c>
      <c r="AR2738" s="16" t="s">
        <v>207</v>
      </c>
      <c r="AS2738" s="16" t="s">
        <v>207</v>
      </c>
      <c r="AW2738" s="16" t="s">
        <v>2386</v>
      </c>
      <c r="AX2738" s="16" t="s">
        <v>204</v>
      </c>
      <c r="AY2738" s="16" t="s">
        <v>207</v>
      </c>
      <c r="AZ2738" s="16" t="s">
        <v>207</v>
      </c>
      <c r="BA2738" s="16" t="s">
        <v>207</v>
      </c>
      <c r="BB2738" s="16" t="s">
        <v>207</v>
      </c>
      <c r="BC2738" s="16">
        <v>0.27</v>
      </c>
      <c r="BD2738" s="16">
        <f t="shared" si="586"/>
        <v>0.94500000000000006</v>
      </c>
      <c r="BE2738" s="16">
        <f t="shared" si="587"/>
        <v>461.36250000000001</v>
      </c>
      <c r="BF2738" s="16">
        <v>0</v>
      </c>
      <c r="BG2738" s="16">
        <f t="shared" si="588"/>
        <v>324</v>
      </c>
      <c r="BH2738" s="16">
        <f t="shared" si="589"/>
        <v>172.8</v>
      </c>
      <c r="BI2738" s="16">
        <f t="shared" si="590"/>
        <v>2.16</v>
      </c>
    </row>
    <row r="2739" spans="1:61" x14ac:dyDescent="0.35">
      <c r="A2739">
        <v>2738</v>
      </c>
      <c r="B2739" t="s">
        <v>360</v>
      </c>
      <c r="C2739" t="s">
        <v>9351</v>
      </c>
      <c r="D2739" s="15" t="s">
        <v>2990</v>
      </c>
      <c r="E2739" s="12" t="s">
        <v>98</v>
      </c>
      <c r="F2739" s="16">
        <v>1992</v>
      </c>
      <c r="G2739" s="12" t="s">
        <v>362</v>
      </c>
      <c r="H2739" s="12" t="s">
        <v>91</v>
      </c>
      <c r="I2739" s="12" t="s">
        <v>92</v>
      </c>
      <c r="J2739" s="12" t="s">
        <v>2401</v>
      </c>
      <c r="K2739" s="12" t="s">
        <v>5619</v>
      </c>
      <c r="N2739" s="16" t="s">
        <v>206</v>
      </c>
      <c r="O2739" s="16" t="s">
        <v>3448</v>
      </c>
      <c r="P2739" s="12" t="s">
        <v>131</v>
      </c>
      <c r="Q2739" s="16">
        <v>2023</v>
      </c>
      <c r="R2739" s="16">
        <v>0.36</v>
      </c>
      <c r="T2739" s="16">
        <v>0</v>
      </c>
      <c r="W2739" s="12" t="s">
        <v>207</v>
      </c>
      <c r="X2739" s="16">
        <v>1</v>
      </c>
      <c r="Y2739" s="16">
        <v>8</v>
      </c>
      <c r="Z2739" s="16">
        <v>0.36</v>
      </c>
      <c r="AA2739" s="16">
        <f t="shared" si="591"/>
        <v>43.199999999999996</v>
      </c>
      <c r="AB2739" s="16" t="s">
        <v>2394</v>
      </c>
      <c r="AC2739" s="16" t="s">
        <v>2974</v>
      </c>
      <c r="AD2739" s="16">
        <f t="shared" si="575"/>
        <v>15119.999999999998</v>
      </c>
      <c r="AE2739" s="16">
        <f t="shared" si="576"/>
        <v>126</v>
      </c>
      <c r="AF2739" s="16">
        <f t="shared" si="577"/>
        <v>47250</v>
      </c>
      <c r="AG2739" s="16">
        <f t="shared" si="578"/>
        <v>36</v>
      </c>
      <c r="AH2739" s="12">
        <f t="shared" si="579"/>
        <v>0</v>
      </c>
      <c r="AI2739" s="16">
        <f t="shared" si="580"/>
        <v>2.52</v>
      </c>
      <c r="AJ2739" s="16">
        <f t="shared" si="581"/>
        <v>8694</v>
      </c>
      <c r="AK2739" s="16">
        <f t="shared" si="582"/>
        <v>180</v>
      </c>
      <c r="AL2739" s="16">
        <f t="shared" si="583"/>
        <v>1800</v>
      </c>
      <c r="AM2739" s="16">
        <f t="shared" si="584"/>
        <v>25560</v>
      </c>
      <c r="AN2739" s="16">
        <f t="shared" si="585"/>
        <v>98424</v>
      </c>
      <c r="AO2739" s="12" t="s">
        <v>1486</v>
      </c>
      <c r="AP2739" s="16">
        <v>0.36</v>
      </c>
      <c r="AQ2739" s="16" t="s">
        <v>207</v>
      </c>
      <c r="AR2739" s="16" t="s">
        <v>207</v>
      </c>
      <c r="AS2739" s="16" t="s">
        <v>207</v>
      </c>
      <c r="AW2739" s="16" t="s">
        <v>2386</v>
      </c>
      <c r="AX2739" s="16" t="s">
        <v>204</v>
      </c>
      <c r="AY2739" s="16" t="s">
        <v>207</v>
      </c>
      <c r="AZ2739" s="16" t="s">
        <v>207</v>
      </c>
      <c r="BA2739" s="16" t="s">
        <v>207</v>
      </c>
      <c r="BB2739" s="16" t="s">
        <v>207</v>
      </c>
      <c r="BC2739" s="16">
        <v>0.36</v>
      </c>
      <c r="BD2739" s="16">
        <f t="shared" si="586"/>
        <v>1.26</v>
      </c>
      <c r="BE2739" s="16">
        <f t="shared" si="587"/>
        <v>615.15</v>
      </c>
      <c r="BF2739" s="16">
        <v>0</v>
      </c>
      <c r="BG2739" s="16">
        <f t="shared" si="588"/>
        <v>432</v>
      </c>
      <c r="BH2739" s="16">
        <f t="shared" si="589"/>
        <v>230.39999999999998</v>
      </c>
      <c r="BI2739" s="16">
        <f t="shared" si="590"/>
        <v>2.88</v>
      </c>
    </row>
    <row r="2740" spans="1:61" x14ac:dyDescent="0.35">
      <c r="A2740">
        <v>2739</v>
      </c>
      <c r="B2740" t="s">
        <v>360</v>
      </c>
      <c r="C2740" t="s">
        <v>9352</v>
      </c>
      <c r="D2740" s="15" t="s">
        <v>2991</v>
      </c>
      <c r="E2740" s="12" t="s">
        <v>98</v>
      </c>
      <c r="F2740" s="16">
        <v>1981</v>
      </c>
      <c r="G2740" s="12" t="s">
        <v>362</v>
      </c>
      <c r="H2740" s="12" t="s">
        <v>91</v>
      </c>
      <c r="I2740" s="12" t="s">
        <v>92</v>
      </c>
      <c r="J2740" s="12" t="s">
        <v>2401</v>
      </c>
      <c r="K2740" s="12" t="s">
        <v>5619</v>
      </c>
      <c r="N2740" s="16" t="s">
        <v>206</v>
      </c>
      <c r="O2740" s="16" t="s">
        <v>3448</v>
      </c>
      <c r="P2740" s="12" t="s">
        <v>131</v>
      </c>
      <c r="Q2740" s="16">
        <v>2023</v>
      </c>
      <c r="R2740" s="16">
        <v>0.84</v>
      </c>
      <c r="T2740" s="16">
        <v>0</v>
      </c>
      <c r="W2740" s="12" t="s">
        <v>207</v>
      </c>
      <c r="X2740" s="16">
        <v>1</v>
      </c>
      <c r="Y2740" s="16">
        <v>8</v>
      </c>
      <c r="Z2740" s="16">
        <v>0.84</v>
      </c>
      <c r="AA2740" s="16">
        <f t="shared" si="591"/>
        <v>100.8</v>
      </c>
      <c r="AB2740" s="16" t="s">
        <v>2394</v>
      </c>
      <c r="AC2740" s="16" t="s">
        <v>2974</v>
      </c>
      <c r="AD2740" s="16">
        <f t="shared" si="575"/>
        <v>35280</v>
      </c>
      <c r="AE2740" s="16">
        <f t="shared" si="576"/>
        <v>294</v>
      </c>
      <c r="AF2740" s="16">
        <f t="shared" si="577"/>
        <v>110250</v>
      </c>
      <c r="AG2740" s="16">
        <f t="shared" si="578"/>
        <v>84</v>
      </c>
      <c r="AH2740" s="12">
        <f t="shared" si="579"/>
        <v>0</v>
      </c>
      <c r="AI2740" s="16">
        <f t="shared" si="580"/>
        <v>5.88</v>
      </c>
      <c r="AJ2740" s="16">
        <f t="shared" si="581"/>
        <v>20286</v>
      </c>
      <c r="AK2740" s="16">
        <f t="shared" si="582"/>
        <v>420</v>
      </c>
      <c r="AL2740" s="16">
        <f t="shared" si="583"/>
        <v>4200</v>
      </c>
      <c r="AM2740" s="16">
        <f t="shared" si="584"/>
        <v>59640</v>
      </c>
      <c r="AN2740" s="16">
        <f t="shared" si="585"/>
        <v>229656</v>
      </c>
      <c r="AO2740" s="12" t="s">
        <v>1486</v>
      </c>
      <c r="AP2740" s="16">
        <v>0.84</v>
      </c>
      <c r="AQ2740" s="16" t="s">
        <v>207</v>
      </c>
      <c r="AR2740" s="16" t="s">
        <v>207</v>
      </c>
      <c r="AS2740" s="16" t="s">
        <v>207</v>
      </c>
      <c r="AW2740" s="16" t="s">
        <v>2386</v>
      </c>
      <c r="AX2740" s="16" t="s">
        <v>204</v>
      </c>
      <c r="AY2740" s="16" t="s">
        <v>207</v>
      </c>
      <c r="AZ2740" s="16" t="s">
        <v>207</v>
      </c>
      <c r="BA2740" s="16" t="s">
        <v>207</v>
      </c>
      <c r="BB2740" s="16" t="s">
        <v>207</v>
      </c>
      <c r="BC2740" s="16">
        <v>0.84</v>
      </c>
      <c r="BD2740" s="16">
        <f t="shared" si="586"/>
        <v>2.94</v>
      </c>
      <c r="BE2740" s="16">
        <f t="shared" si="587"/>
        <v>1435.35</v>
      </c>
      <c r="BF2740" s="16">
        <v>0</v>
      </c>
      <c r="BG2740" s="16">
        <f t="shared" si="588"/>
        <v>1008</v>
      </c>
      <c r="BH2740" s="16">
        <f t="shared" si="589"/>
        <v>537.6</v>
      </c>
      <c r="BI2740" s="16">
        <f t="shared" si="590"/>
        <v>6.7200000000000006</v>
      </c>
    </row>
    <row r="2741" spans="1:61" x14ac:dyDescent="0.35">
      <c r="A2741">
        <v>2740</v>
      </c>
      <c r="B2741" t="s">
        <v>360</v>
      </c>
      <c r="C2741" t="s">
        <v>9353</v>
      </c>
      <c r="D2741" s="15" t="s">
        <v>2992</v>
      </c>
      <c r="E2741" s="12" t="s">
        <v>98</v>
      </c>
      <c r="F2741" s="16">
        <v>1992</v>
      </c>
      <c r="G2741" s="12" t="s">
        <v>362</v>
      </c>
      <c r="H2741" s="12" t="s">
        <v>91</v>
      </c>
      <c r="I2741" s="12" t="s">
        <v>92</v>
      </c>
      <c r="J2741" s="12" t="s">
        <v>2401</v>
      </c>
      <c r="K2741" s="12" t="s">
        <v>5619</v>
      </c>
      <c r="N2741" s="16" t="s">
        <v>206</v>
      </c>
      <c r="O2741" s="16" t="s">
        <v>3448</v>
      </c>
      <c r="P2741" s="12" t="s">
        <v>131</v>
      </c>
      <c r="Q2741" s="16">
        <v>2023</v>
      </c>
      <c r="R2741" s="16">
        <v>1.26</v>
      </c>
      <c r="T2741" s="16">
        <v>0</v>
      </c>
      <c r="W2741" s="12" t="s">
        <v>207</v>
      </c>
      <c r="X2741" s="16">
        <v>1</v>
      </c>
      <c r="Y2741" s="16">
        <v>8</v>
      </c>
      <c r="Z2741" s="16">
        <v>1.26</v>
      </c>
      <c r="AA2741" s="16">
        <f t="shared" si="591"/>
        <v>151.19999999999999</v>
      </c>
      <c r="AB2741" s="16" t="s">
        <v>2394</v>
      </c>
      <c r="AC2741" s="16" t="s">
        <v>2974</v>
      </c>
      <c r="AD2741" s="16">
        <f t="shared" si="575"/>
        <v>52919.999999999993</v>
      </c>
      <c r="AE2741" s="16">
        <f t="shared" si="576"/>
        <v>441</v>
      </c>
      <c r="AF2741" s="16">
        <f t="shared" si="577"/>
        <v>165375</v>
      </c>
      <c r="AG2741" s="16">
        <f t="shared" si="578"/>
        <v>126</v>
      </c>
      <c r="AH2741" s="12">
        <f t="shared" si="579"/>
        <v>0</v>
      </c>
      <c r="AI2741" s="16">
        <f t="shared" si="580"/>
        <v>8.82</v>
      </c>
      <c r="AJ2741" s="16">
        <f t="shared" si="581"/>
        <v>30429</v>
      </c>
      <c r="AK2741" s="16">
        <f t="shared" si="582"/>
        <v>630</v>
      </c>
      <c r="AL2741" s="16">
        <f t="shared" si="583"/>
        <v>6300</v>
      </c>
      <c r="AM2741" s="16">
        <f t="shared" si="584"/>
        <v>89460</v>
      </c>
      <c r="AN2741" s="16">
        <f t="shared" si="585"/>
        <v>344484</v>
      </c>
      <c r="AO2741" s="12" t="s">
        <v>1486</v>
      </c>
      <c r="AP2741" s="16">
        <v>1.26</v>
      </c>
      <c r="AQ2741" s="16" t="s">
        <v>207</v>
      </c>
      <c r="AR2741" s="16" t="s">
        <v>207</v>
      </c>
      <c r="AS2741" s="16" t="s">
        <v>207</v>
      </c>
      <c r="AW2741" s="16" t="s">
        <v>2386</v>
      </c>
      <c r="AX2741" s="16" t="s">
        <v>204</v>
      </c>
      <c r="AY2741" s="16" t="s">
        <v>207</v>
      </c>
      <c r="AZ2741" s="16" t="s">
        <v>207</v>
      </c>
      <c r="BA2741" s="16" t="s">
        <v>207</v>
      </c>
      <c r="BB2741" s="16" t="s">
        <v>207</v>
      </c>
      <c r="BC2741" s="16">
        <v>1.26</v>
      </c>
      <c r="BD2741" s="16">
        <f t="shared" si="586"/>
        <v>4.41</v>
      </c>
      <c r="BE2741" s="16">
        <f t="shared" si="587"/>
        <v>2153.0250000000001</v>
      </c>
      <c r="BF2741" s="16">
        <v>0</v>
      </c>
      <c r="BG2741" s="16">
        <f t="shared" si="588"/>
        <v>1512</v>
      </c>
      <c r="BH2741" s="16">
        <f t="shared" si="589"/>
        <v>806.4</v>
      </c>
      <c r="BI2741" s="16">
        <f t="shared" si="590"/>
        <v>10.08</v>
      </c>
    </row>
    <row r="2742" spans="1:61" x14ac:dyDescent="0.35">
      <c r="A2742">
        <v>2741</v>
      </c>
      <c r="B2742" t="s">
        <v>360</v>
      </c>
      <c r="C2742" t="s">
        <v>9354</v>
      </c>
      <c r="D2742" s="15" t="s">
        <v>2993</v>
      </c>
      <c r="E2742" s="12" t="s">
        <v>98</v>
      </c>
      <c r="F2742" s="16">
        <v>1989</v>
      </c>
      <c r="G2742" s="12" t="s">
        <v>362</v>
      </c>
      <c r="H2742" s="12" t="s">
        <v>91</v>
      </c>
      <c r="I2742" s="12" t="s">
        <v>92</v>
      </c>
      <c r="J2742" s="12" t="s">
        <v>2401</v>
      </c>
      <c r="K2742" s="12" t="s">
        <v>5619</v>
      </c>
      <c r="N2742" s="16" t="s">
        <v>206</v>
      </c>
      <c r="O2742" s="16" t="s">
        <v>3448</v>
      </c>
      <c r="P2742" s="12" t="s">
        <v>131</v>
      </c>
      <c r="Q2742" s="16">
        <v>2023</v>
      </c>
      <c r="R2742" s="16">
        <v>0.45</v>
      </c>
      <c r="T2742" s="16">
        <v>0</v>
      </c>
      <c r="W2742" s="12" t="s">
        <v>207</v>
      </c>
      <c r="X2742" s="16">
        <v>1</v>
      </c>
      <c r="Y2742" s="16">
        <v>8</v>
      </c>
      <c r="Z2742" s="16">
        <v>0.45</v>
      </c>
      <c r="AA2742" s="16">
        <f t="shared" si="591"/>
        <v>54</v>
      </c>
      <c r="AB2742" s="16" t="s">
        <v>2394</v>
      </c>
      <c r="AC2742" s="16" t="s">
        <v>2974</v>
      </c>
      <c r="AD2742" s="16">
        <f t="shared" si="575"/>
        <v>18900</v>
      </c>
      <c r="AE2742" s="16">
        <f t="shared" si="576"/>
        <v>157.5</v>
      </c>
      <c r="AF2742" s="16">
        <f t="shared" si="577"/>
        <v>59062.5</v>
      </c>
      <c r="AG2742" s="16">
        <f t="shared" si="578"/>
        <v>45</v>
      </c>
      <c r="AH2742" s="12">
        <f t="shared" si="579"/>
        <v>0</v>
      </c>
      <c r="AI2742" s="16">
        <f t="shared" si="580"/>
        <v>3.15</v>
      </c>
      <c r="AJ2742" s="16">
        <f t="shared" si="581"/>
        <v>10867.5</v>
      </c>
      <c r="AK2742" s="16">
        <f t="shared" si="582"/>
        <v>225</v>
      </c>
      <c r="AL2742" s="16">
        <f t="shared" si="583"/>
        <v>2250</v>
      </c>
      <c r="AM2742" s="16">
        <f t="shared" si="584"/>
        <v>31950</v>
      </c>
      <c r="AN2742" s="16">
        <f t="shared" si="585"/>
        <v>123030</v>
      </c>
      <c r="AO2742" s="12" t="s">
        <v>1486</v>
      </c>
      <c r="AP2742" s="16">
        <v>0.45</v>
      </c>
      <c r="AQ2742" s="16" t="s">
        <v>207</v>
      </c>
      <c r="AR2742" s="16" t="s">
        <v>207</v>
      </c>
      <c r="AS2742" s="16" t="s">
        <v>207</v>
      </c>
      <c r="AW2742" s="16" t="s">
        <v>2386</v>
      </c>
      <c r="AX2742" s="16" t="s">
        <v>204</v>
      </c>
      <c r="AY2742" s="16" t="s">
        <v>207</v>
      </c>
      <c r="AZ2742" s="16" t="s">
        <v>207</v>
      </c>
      <c r="BA2742" s="16" t="s">
        <v>207</v>
      </c>
      <c r="BB2742" s="16" t="s">
        <v>207</v>
      </c>
      <c r="BC2742" s="16">
        <v>0.45</v>
      </c>
      <c r="BD2742" s="16">
        <f t="shared" si="586"/>
        <v>1.575</v>
      </c>
      <c r="BE2742" s="16">
        <f t="shared" si="587"/>
        <v>768.9375</v>
      </c>
      <c r="BF2742" s="16">
        <v>0</v>
      </c>
      <c r="BG2742" s="16">
        <f t="shared" si="588"/>
        <v>540</v>
      </c>
      <c r="BH2742" s="16">
        <f t="shared" si="589"/>
        <v>288</v>
      </c>
      <c r="BI2742" s="16">
        <f t="shared" si="590"/>
        <v>3.6</v>
      </c>
    </row>
    <row r="2743" spans="1:61" x14ac:dyDescent="0.35">
      <c r="A2743">
        <v>2742</v>
      </c>
      <c r="B2743" t="s">
        <v>360</v>
      </c>
      <c r="C2743" t="s">
        <v>9355</v>
      </c>
      <c r="D2743" s="15" t="s">
        <v>2994</v>
      </c>
      <c r="E2743" s="12" t="s">
        <v>98</v>
      </c>
      <c r="F2743" s="16">
        <v>1991</v>
      </c>
      <c r="G2743" s="12" t="s">
        <v>362</v>
      </c>
      <c r="H2743" s="12" t="s">
        <v>91</v>
      </c>
      <c r="I2743" s="12" t="s">
        <v>92</v>
      </c>
      <c r="J2743" s="12" t="s">
        <v>2401</v>
      </c>
      <c r="K2743" s="12" t="s">
        <v>5619</v>
      </c>
      <c r="N2743" s="16" t="s">
        <v>206</v>
      </c>
      <c r="O2743" s="16" t="s">
        <v>3448</v>
      </c>
      <c r="P2743" s="12" t="s">
        <v>131</v>
      </c>
      <c r="Q2743" s="16">
        <v>2023</v>
      </c>
      <c r="R2743" s="16">
        <v>0.45</v>
      </c>
      <c r="T2743" s="16">
        <v>0</v>
      </c>
      <c r="W2743" s="12" t="s">
        <v>207</v>
      </c>
      <c r="X2743" s="16">
        <v>1</v>
      </c>
      <c r="Y2743" s="16">
        <v>8</v>
      </c>
      <c r="Z2743" s="16">
        <v>0.45</v>
      </c>
      <c r="AA2743" s="16">
        <f t="shared" si="591"/>
        <v>54</v>
      </c>
      <c r="AB2743" s="16" t="s">
        <v>2394</v>
      </c>
      <c r="AC2743" s="16" t="s">
        <v>2974</v>
      </c>
      <c r="AD2743" s="16">
        <f t="shared" si="575"/>
        <v>18900</v>
      </c>
      <c r="AE2743" s="16">
        <f t="shared" si="576"/>
        <v>157.5</v>
      </c>
      <c r="AF2743" s="16">
        <f t="shared" si="577"/>
        <v>59062.5</v>
      </c>
      <c r="AG2743" s="16">
        <f t="shared" si="578"/>
        <v>45</v>
      </c>
      <c r="AH2743" s="12">
        <f t="shared" si="579"/>
        <v>0</v>
      </c>
      <c r="AI2743" s="16">
        <f t="shared" si="580"/>
        <v>3.15</v>
      </c>
      <c r="AJ2743" s="16">
        <f t="shared" si="581"/>
        <v>10867.5</v>
      </c>
      <c r="AK2743" s="16">
        <f t="shared" si="582"/>
        <v>225</v>
      </c>
      <c r="AL2743" s="16">
        <f t="shared" si="583"/>
        <v>2250</v>
      </c>
      <c r="AM2743" s="16">
        <f t="shared" si="584"/>
        <v>31950</v>
      </c>
      <c r="AN2743" s="16">
        <f t="shared" si="585"/>
        <v>123030</v>
      </c>
      <c r="AO2743" s="12" t="s">
        <v>1486</v>
      </c>
      <c r="AP2743" s="16">
        <v>0.45</v>
      </c>
      <c r="AQ2743" s="16" t="s">
        <v>207</v>
      </c>
      <c r="AR2743" s="16" t="s">
        <v>207</v>
      </c>
      <c r="AS2743" s="16" t="s">
        <v>207</v>
      </c>
      <c r="AW2743" s="16" t="s">
        <v>2386</v>
      </c>
      <c r="AX2743" s="16" t="s">
        <v>204</v>
      </c>
      <c r="AY2743" s="16" t="s">
        <v>207</v>
      </c>
      <c r="AZ2743" s="16" t="s">
        <v>207</v>
      </c>
      <c r="BA2743" s="16" t="s">
        <v>207</v>
      </c>
      <c r="BB2743" s="16" t="s">
        <v>207</v>
      </c>
      <c r="BC2743" s="16">
        <v>0.45</v>
      </c>
      <c r="BD2743" s="16">
        <f t="shared" si="586"/>
        <v>1.575</v>
      </c>
      <c r="BE2743" s="16">
        <f t="shared" si="587"/>
        <v>768.9375</v>
      </c>
      <c r="BF2743" s="16">
        <v>0</v>
      </c>
      <c r="BG2743" s="16">
        <f t="shared" si="588"/>
        <v>540</v>
      </c>
      <c r="BH2743" s="16">
        <f t="shared" si="589"/>
        <v>288</v>
      </c>
      <c r="BI2743" s="16">
        <f t="shared" si="590"/>
        <v>3.6</v>
      </c>
    </row>
    <row r="2744" spans="1:61" x14ac:dyDescent="0.35">
      <c r="A2744">
        <v>2743</v>
      </c>
      <c r="B2744" t="s">
        <v>360</v>
      </c>
      <c r="C2744" t="s">
        <v>9356</v>
      </c>
      <c r="D2744" s="15" t="s">
        <v>2995</v>
      </c>
      <c r="E2744" s="12" t="s">
        <v>93</v>
      </c>
      <c r="F2744" s="16">
        <v>1985</v>
      </c>
      <c r="G2744" s="12" t="s">
        <v>362</v>
      </c>
      <c r="H2744" s="12" t="s">
        <v>91</v>
      </c>
      <c r="I2744" s="12" t="s">
        <v>92</v>
      </c>
      <c r="J2744" s="12" t="s">
        <v>2401</v>
      </c>
      <c r="K2744" s="12" t="s">
        <v>5619</v>
      </c>
      <c r="N2744" s="16" t="s">
        <v>206</v>
      </c>
      <c r="O2744" s="16" t="s">
        <v>3448</v>
      </c>
      <c r="P2744" s="12" t="s">
        <v>131</v>
      </c>
      <c r="Q2744" s="16">
        <v>2023</v>
      </c>
      <c r="R2744" s="16">
        <v>0.48</v>
      </c>
      <c r="T2744" s="16">
        <v>0</v>
      </c>
      <c r="W2744" s="12" t="s">
        <v>207</v>
      </c>
      <c r="X2744" s="16">
        <v>1</v>
      </c>
      <c r="Y2744" s="16">
        <v>8</v>
      </c>
      <c r="Z2744" s="16">
        <v>0.48</v>
      </c>
      <c r="AA2744" s="16">
        <f t="shared" si="591"/>
        <v>57.599999999999994</v>
      </c>
      <c r="AB2744" s="16" t="s">
        <v>2394</v>
      </c>
      <c r="AC2744" s="16" t="s">
        <v>2974</v>
      </c>
      <c r="AD2744" s="16">
        <f t="shared" si="575"/>
        <v>20159.999999999996</v>
      </c>
      <c r="AE2744" s="16">
        <f t="shared" si="576"/>
        <v>168</v>
      </c>
      <c r="AF2744" s="16">
        <f t="shared" si="577"/>
        <v>63000</v>
      </c>
      <c r="AG2744" s="16">
        <f t="shared" si="578"/>
        <v>48</v>
      </c>
      <c r="AH2744" s="12">
        <f t="shared" si="579"/>
        <v>0</v>
      </c>
      <c r="AI2744" s="16">
        <f t="shared" si="580"/>
        <v>3.36</v>
      </c>
      <c r="AJ2744" s="16">
        <f t="shared" si="581"/>
        <v>11592</v>
      </c>
      <c r="AK2744" s="16">
        <f t="shared" si="582"/>
        <v>240</v>
      </c>
      <c r="AL2744" s="16">
        <f t="shared" si="583"/>
        <v>2400</v>
      </c>
      <c r="AM2744" s="16">
        <f t="shared" si="584"/>
        <v>34080</v>
      </c>
      <c r="AN2744" s="16">
        <f t="shared" si="585"/>
        <v>131232</v>
      </c>
      <c r="AO2744" s="12" t="s">
        <v>1486</v>
      </c>
      <c r="AP2744" s="16">
        <v>0.48</v>
      </c>
      <c r="AQ2744" s="16" t="s">
        <v>207</v>
      </c>
      <c r="AR2744" s="16" t="s">
        <v>207</v>
      </c>
      <c r="AS2744" s="16" t="s">
        <v>207</v>
      </c>
      <c r="AW2744" s="16" t="s">
        <v>2386</v>
      </c>
      <c r="AX2744" s="16" t="s">
        <v>204</v>
      </c>
      <c r="AY2744" s="16" t="s">
        <v>207</v>
      </c>
      <c r="AZ2744" s="16" t="s">
        <v>207</v>
      </c>
      <c r="BA2744" s="16" t="s">
        <v>207</v>
      </c>
      <c r="BB2744" s="16" t="s">
        <v>207</v>
      </c>
      <c r="BC2744" s="16">
        <v>0.48</v>
      </c>
      <c r="BD2744" s="16">
        <f t="shared" si="586"/>
        <v>1.68</v>
      </c>
      <c r="BE2744" s="16">
        <f t="shared" si="587"/>
        <v>820.2</v>
      </c>
      <c r="BF2744" s="16">
        <v>0</v>
      </c>
      <c r="BG2744" s="16">
        <f t="shared" si="588"/>
        <v>576</v>
      </c>
      <c r="BH2744" s="16">
        <f t="shared" si="589"/>
        <v>307.2</v>
      </c>
      <c r="BI2744" s="16">
        <f t="shared" si="590"/>
        <v>3.84</v>
      </c>
    </row>
    <row r="2745" spans="1:61" x14ac:dyDescent="0.35">
      <c r="A2745">
        <v>2744</v>
      </c>
      <c r="B2745" t="s">
        <v>360</v>
      </c>
      <c r="C2745" t="s">
        <v>9357</v>
      </c>
      <c r="D2745" s="15" t="s">
        <v>2996</v>
      </c>
      <c r="E2745" s="12" t="s">
        <v>98</v>
      </c>
      <c r="F2745" s="16">
        <v>1987</v>
      </c>
      <c r="G2745" s="12" t="s">
        <v>362</v>
      </c>
      <c r="H2745" s="12" t="s">
        <v>91</v>
      </c>
      <c r="I2745" s="12" t="s">
        <v>92</v>
      </c>
      <c r="J2745" s="12" t="s">
        <v>2401</v>
      </c>
      <c r="K2745" s="12" t="s">
        <v>5619</v>
      </c>
      <c r="N2745" s="16" t="s">
        <v>206</v>
      </c>
      <c r="O2745" s="16" t="s">
        <v>3448</v>
      </c>
      <c r="P2745" s="12" t="s">
        <v>131</v>
      </c>
      <c r="Q2745" s="16">
        <v>2023</v>
      </c>
      <c r="R2745" s="16">
        <v>1.56</v>
      </c>
      <c r="T2745" s="16">
        <v>0</v>
      </c>
      <c r="W2745" s="12" t="s">
        <v>207</v>
      </c>
      <c r="X2745" s="16">
        <v>1</v>
      </c>
      <c r="Y2745" s="16">
        <v>8</v>
      </c>
      <c r="Z2745" s="16">
        <v>1.56</v>
      </c>
      <c r="AA2745" s="16">
        <f t="shared" si="591"/>
        <v>187.20000000000002</v>
      </c>
      <c r="AB2745" s="16" t="s">
        <v>2394</v>
      </c>
      <c r="AC2745" s="16" t="s">
        <v>2974</v>
      </c>
      <c r="AD2745" s="16">
        <f t="shared" si="575"/>
        <v>65520.000000000007</v>
      </c>
      <c r="AE2745" s="16">
        <f t="shared" si="576"/>
        <v>546</v>
      </c>
      <c r="AF2745" s="16">
        <f t="shared" si="577"/>
        <v>204750</v>
      </c>
      <c r="AG2745" s="16">
        <f t="shared" si="578"/>
        <v>156</v>
      </c>
      <c r="AH2745" s="12">
        <f t="shared" si="579"/>
        <v>0</v>
      </c>
      <c r="AI2745" s="16">
        <f t="shared" si="580"/>
        <v>10.92</v>
      </c>
      <c r="AJ2745" s="16">
        <f t="shared" si="581"/>
        <v>37674</v>
      </c>
      <c r="AK2745" s="16">
        <f t="shared" si="582"/>
        <v>780</v>
      </c>
      <c r="AL2745" s="16">
        <f t="shared" si="583"/>
        <v>7800</v>
      </c>
      <c r="AM2745" s="16">
        <f t="shared" si="584"/>
        <v>110760</v>
      </c>
      <c r="AN2745" s="16">
        <f t="shared" si="585"/>
        <v>426504</v>
      </c>
      <c r="AO2745" s="12" t="s">
        <v>1486</v>
      </c>
      <c r="AP2745" s="16">
        <v>1.56</v>
      </c>
      <c r="AQ2745" s="16" t="s">
        <v>207</v>
      </c>
      <c r="AR2745" s="16" t="s">
        <v>207</v>
      </c>
      <c r="AS2745" s="16" t="s">
        <v>207</v>
      </c>
      <c r="AW2745" s="16" t="s">
        <v>2386</v>
      </c>
      <c r="AX2745" s="16" t="s">
        <v>204</v>
      </c>
      <c r="AY2745" s="16" t="s">
        <v>207</v>
      </c>
      <c r="AZ2745" s="16" t="s">
        <v>207</v>
      </c>
      <c r="BA2745" s="16" t="s">
        <v>207</v>
      </c>
      <c r="BB2745" s="16" t="s">
        <v>207</v>
      </c>
      <c r="BC2745" s="16">
        <v>1.56</v>
      </c>
      <c r="BD2745" s="16">
        <f t="shared" si="586"/>
        <v>5.46</v>
      </c>
      <c r="BE2745" s="16">
        <f t="shared" si="587"/>
        <v>2665.65</v>
      </c>
      <c r="BF2745" s="16">
        <v>0</v>
      </c>
      <c r="BG2745" s="16">
        <f t="shared" si="588"/>
        <v>1872</v>
      </c>
      <c r="BH2745" s="16">
        <f t="shared" si="589"/>
        <v>998.40000000000009</v>
      </c>
      <c r="BI2745" s="16">
        <f t="shared" si="590"/>
        <v>12.48</v>
      </c>
    </row>
    <row r="2746" spans="1:61" x14ac:dyDescent="0.35">
      <c r="A2746">
        <v>2745</v>
      </c>
      <c r="B2746" t="s">
        <v>360</v>
      </c>
      <c r="C2746" t="s">
        <v>9358</v>
      </c>
      <c r="D2746" s="15" t="s">
        <v>2997</v>
      </c>
      <c r="E2746" s="12" t="s">
        <v>98</v>
      </c>
      <c r="F2746" s="16">
        <v>1967</v>
      </c>
      <c r="G2746" s="12" t="s">
        <v>362</v>
      </c>
      <c r="H2746" s="12" t="s">
        <v>91</v>
      </c>
      <c r="I2746" s="12" t="s">
        <v>92</v>
      </c>
      <c r="J2746" s="12" t="s">
        <v>2401</v>
      </c>
      <c r="K2746" s="12" t="s">
        <v>5619</v>
      </c>
      <c r="N2746" s="16" t="s">
        <v>206</v>
      </c>
      <c r="O2746" s="16" t="s">
        <v>3448</v>
      </c>
      <c r="P2746" s="12" t="s">
        <v>131</v>
      </c>
      <c r="Q2746" s="16">
        <v>2023</v>
      </c>
      <c r="R2746" s="16">
        <v>0.57999999999999996</v>
      </c>
      <c r="T2746" s="16">
        <v>0</v>
      </c>
      <c r="W2746" s="12" t="s">
        <v>207</v>
      </c>
      <c r="X2746" s="16">
        <v>1</v>
      </c>
      <c r="Y2746" s="16">
        <v>8</v>
      </c>
      <c r="Z2746" s="16">
        <v>0.57999999999999996</v>
      </c>
      <c r="AA2746" s="16">
        <f t="shared" si="591"/>
        <v>69.599999999999994</v>
      </c>
      <c r="AB2746" s="16" t="s">
        <v>2394</v>
      </c>
      <c r="AC2746" s="16" t="s">
        <v>2974</v>
      </c>
      <c r="AD2746" s="16">
        <f t="shared" si="575"/>
        <v>24359.999999999996</v>
      </c>
      <c r="AE2746" s="16">
        <f t="shared" si="576"/>
        <v>203</v>
      </c>
      <c r="AF2746" s="16">
        <f t="shared" si="577"/>
        <v>76125</v>
      </c>
      <c r="AG2746" s="16">
        <f t="shared" si="578"/>
        <v>57.999999999999993</v>
      </c>
      <c r="AH2746" s="12">
        <f t="shared" si="579"/>
        <v>0</v>
      </c>
      <c r="AI2746" s="16">
        <f t="shared" si="580"/>
        <v>4.0599999999999996</v>
      </c>
      <c r="AJ2746" s="16">
        <f t="shared" si="581"/>
        <v>14006.999999999998</v>
      </c>
      <c r="AK2746" s="16">
        <f t="shared" si="582"/>
        <v>290</v>
      </c>
      <c r="AL2746" s="16">
        <f t="shared" si="583"/>
        <v>2900</v>
      </c>
      <c r="AM2746" s="16">
        <f t="shared" si="584"/>
        <v>41180</v>
      </c>
      <c r="AN2746" s="16">
        <f t="shared" si="585"/>
        <v>158572</v>
      </c>
      <c r="AO2746" s="12" t="s">
        <v>1486</v>
      </c>
      <c r="AP2746" s="16">
        <v>0.57999999999999996</v>
      </c>
      <c r="AQ2746" s="16" t="s">
        <v>207</v>
      </c>
      <c r="AR2746" s="16" t="s">
        <v>207</v>
      </c>
      <c r="AS2746" s="16" t="s">
        <v>207</v>
      </c>
      <c r="AW2746" s="16" t="s">
        <v>2386</v>
      </c>
      <c r="AX2746" s="16" t="s">
        <v>204</v>
      </c>
      <c r="AY2746" s="16" t="s">
        <v>207</v>
      </c>
      <c r="AZ2746" s="16" t="s">
        <v>207</v>
      </c>
      <c r="BA2746" s="16" t="s">
        <v>207</v>
      </c>
      <c r="BB2746" s="16" t="s">
        <v>207</v>
      </c>
      <c r="BC2746" s="16">
        <v>0.57999999999999996</v>
      </c>
      <c r="BD2746" s="16">
        <f t="shared" si="586"/>
        <v>2.0299999999999998</v>
      </c>
      <c r="BE2746" s="16">
        <f t="shared" si="587"/>
        <v>991.07500000000005</v>
      </c>
      <c r="BF2746" s="16">
        <v>0</v>
      </c>
      <c r="BG2746" s="16">
        <f t="shared" si="588"/>
        <v>696</v>
      </c>
      <c r="BH2746" s="16">
        <f t="shared" si="589"/>
        <v>371.2</v>
      </c>
      <c r="BI2746" s="16">
        <f t="shared" si="590"/>
        <v>4.6399999999999997</v>
      </c>
    </row>
    <row r="2747" spans="1:61" x14ac:dyDescent="0.35">
      <c r="A2747">
        <v>2746</v>
      </c>
      <c r="B2747" t="s">
        <v>360</v>
      </c>
      <c r="C2747" t="s">
        <v>9359</v>
      </c>
      <c r="D2747" s="15" t="s">
        <v>2998</v>
      </c>
      <c r="E2747" s="12" t="s">
        <v>98</v>
      </c>
      <c r="F2747" s="16">
        <v>1963</v>
      </c>
      <c r="G2747" s="12" t="s">
        <v>362</v>
      </c>
      <c r="H2747" s="12" t="s">
        <v>91</v>
      </c>
      <c r="I2747" s="12" t="s">
        <v>92</v>
      </c>
      <c r="J2747" s="12" t="s">
        <v>2401</v>
      </c>
      <c r="K2747" s="12" t="s">
        <v>5619</v>
      </c>
      <c r="N2747" s="16" t="s">
        <v>206</v>
      </c>
      <c r="O2747" s="16" t="s">
        <v>3448</v>
      </c>
      <c r="P2747" s="12" t="s">
        <v>131</v>
      </c>
      <c r="Q2747" s="16">
        <v>2023</v>
      </c>
      <c r="R2747" s="16">
        <v>1.1599999999999999</v>
      </c>
      <c r="T2747" s="16">
        <v>0</v>
      </c>
      <c r="W2747" s="12" t="s">
        <v>207</v>
      </c>
      <c r="X2747" s="16">
        <v>1</v>
      </c>
      <c r="Y2747" s="16">
        <v>8</v>
      </c>
      <c r="Z2747" s="16">
        <v>1.1599999999999999</v>
      </c>
      <c r="AA2747" s="16">
        <f t="shared" si="591"/>
        <v>139.19999999999999</v>
      </c>
      <c r="AB2747" s="16" t="s">
        <v>2394</v>
      </c>
      <c r="AC2747" s="16" t="s">
        <v>2974</v>
      </c>
      <c r="AD2747" s="16">
        <f t="shared" si="575"/>
        <v>48719.999999999993</v>
      </c>
      <c r="AE2747" s="16">
        <f t="shared" si="576"/>
        <v>406</v>
      </c>
      <c r="AF2747" s="16">
        <f t="shared" si="577"/>
        <v>152250</v>
      </c>
      <c r="AG2747" s="16">
        <f t="shared" si="578"/>
        <v>115.99999999999999</v>
      </c>
      <c r="AH2747" s="12">
        <f t="shared" si="579"/>
        <v>0</v>
      </c>
      <c r="AI2747" s="16">
        <f t="shared" si="580"/>
        <v>8.1199999999999992</v>
      </c>
      <c r="AJ2747" s="16">
        <f t="shared" si="581"/>
        <v>28013.999999999996</v>
      </c>
      <c r="AK2747" s="16">
        <f t="shared" si="582"/>
        <v>580</v>
      </c>
      <c r="AL2747" s="16">
        <f t="shared" si="583"/>
        <v>5800</v>
      </c>
      <c r="AM2747" s="16">
        <f t="shared" si="584"/>
        <v>82360</v>
      </c>
      <c r="AN2747" s="16">
        <f t="shared" si="585"/>
        <v>317144</v>
      </c>
      <c r="AO2747" s="12" t="s">
        <v>1486</v>
      </c>
      <c r="AP2747" s="16">
        <v>1.1599999999999999</v>
      </c>
      <c r="AQ2747" s="16" t="s">
        <v>207</v>
      </c>
      <c r="AR2747" s="16" t="s">
        <v>207</v>
      </c>
      <c r="AS2747" s="16" t="s">
        <v>207</v>
      </c>
      <c r="AW2747" s="16" t="s">
        <v>2386</v>
      </c>
      <c r="AX2747" s="16" t="s">
        <v>204</v>
      </c>
      <c r="AY2747" s="16" t="s">
        <v>207</v>
      </c>
      <c r="AZ2747" s="16" t="s">
        <v>207</v>
      </c>
      <c r="BA2747" s="16" t="s">
        <v>207</v>
      </c>
      <c r="BB2747" s="16" t="s">
        <v>207</v>
      </c>
      <c r="BC2747" s="16">
        <v>1.1599999999999999</v>
      </c>
      <c r="BD2747" s="16">
        <f t="shared" si="586"/>
        <v>4.0599999999999996</v>
      </c>
      <c r="BE2747" s="16">
        <f t="shared" si="587"/>
        <v>1982.15</v>
      </c>
      <c r="BF2747" s="16">
        <v>0</v>
      </c>
      <c r="BG2747" s="16">
        <f t="shared" si="588"/>
        <v>1392</v>
      </c>
      <c r="BH2747" s="16">
        <f t="shared" si="589"/>
        <v>742.4</v>
      </c>
      <c r="BI2747" s="16">
        <f t="shared" si="590"/>
        <v>9.2799999999999994</v>
      </c>
    </row>
    <row r="2748" spans="1:61" x14ac:dyDescent="0.35">
      <c r="A2748">
        <v>2747</v>
      </c>
      <c r="B2748" t="s">
        <v>360</v>
      </c>
      <c r="C2748" t="s">
        <v>9360</v>
      </c>
      <c r="D2748" s="15" t="s">
        <v>2999</v>
      </c>
      <c r="E2748" s="12" t="s">
        <v>98</v>
      </c>
      <c r="F2748" s="16">
        <v>1973</v>
      </c>
      <c r="G2748" s="12" t="s">
        <v>362</v>
      </c>
      <c r="H2748" s="12" t="s">
        <v>91</v>
      </c>
      <c r="I2748" s="12" t="s">
        <v>92</v>
      </c>
      <c r="J2748" s="12" t="s">
        <v>2401</v>
      </c>
      <c r="K2748" s="12" t="s">
        <v>5619</v>
      </c>
      <c r="N2748" s="16" t="s">
        <v>206</v>
      </c>
      <c r="O2748" s="16" t="s">
        <v>3448</v>
      </c>
      <c r="P2748" s="12" t="s">
        <v>131</v>
      </c>
      <c r="Q2748" s="16">
        <v>2023</v>
      </c>
      <c r="R2748" s="16">
        <v>1.36</v>
      </c>
      <c r="T2748" s="16">
        <v>0</v>
      </c>
      <c r="W2748" s="12" t="s">
        <v>207</v>
      </c>
      <c r="X2748" s="16">
        <v>1</v>
      </c>
      <c r="Y2748" s="16">
        <v>8</v>
      </c>
      <c r="Z2748" s="16">
        <v>1.36</v>
      </c>
      <c r="AA2748" s="16">
        <f t="shared" si="591"/>
        <v>163.20000000000002</v>
      </c>
      <c r="AB2748" s="16" t="s">
        <v>2394</v>
      </c>
      <c r="AC2748" s="16" t="s">
        <v>2974</v>
      </c>
      <c r="AD2748" s="16">
        <f t="shared" si="575"/>
        <v>57120.000000000007</v>
      </c>
      <c r="AE2748" s="16">
        <f t="shared" si="576"/>
        <v>476.00000000000006</v>
      </c>
      <c r="AF2748" s="16">
        <f t="shared" si="577"/>
        <v>178500.00000000003</v>
      </c>
      <c r="AG2748" s="16">
        <f t="shared" si="578"/>
        <v>136</v>
      </c>
      <c r="AH2748" s="12">
        <f t="shared" si="579"/>
        <v>0</v>
      </c>
      <c r="AI2748" s="16">
        <f t="shared" si="580"/>
        <v>9.5200000000000014</v>
      </c>
      <c r="AJ2748" s="16">
        <f t="shared" si="581"/>
        <v>32844.000000000007</v>
      </c>
      <c r="AK2748" s="16">
        <f t="shared" si="582"/>
        <v>680</v>
      </c>
      <c r="AL2748" s="16">
        <f t="shared" si="583"/>
        <v>6800.0000000000009</v>
      </c>
      <c r="AM2748" s="16">
        <f t="shared" si="584"/>
        <v>96560</v>
      </c>
      <c r="AN2748" s="16">
        <f t="shared" si="585"/>
        <v>371824</v>
      </c>
      <c r="AO2748" s="12" t="s">
        <v>1486</v>
      </c>
      <c r="AP2748" s="16">
        <v>1.36</v>
      </c>
      <c r="AQ2748" s="16" t="s">
        <v>207</v>
      </c>
      <c r="AR2748" s="16" t="s">
        <v>207</v>
      </c>
      <c r="AS2748" s="16" t="s">
        <v>207</v>
      </c>
      <c r="AW2748" s="16" t="s">
        <v>2386</v>
      </c>
      <c r="AX2748" s="16" t="s">
        <v>204</v>
      </c>
      <c r="AY2748" s="16" t="s">
        <v>207</v>
      </c>
      <c r="AZ2748" s="16" t="s">
        <v>207</v>
      </c>
      <c r="BA2748" s="16" t="s">
        <v>207</v>
      </c>
      <c r="BB2748" s="16" t="s">
        <v>207</v>
      </c>
      <c r="BC2748" s="16">
        <v>1.36</v>
      </c>
      <c r="BD2748" s="16">
        <f t="shared" si="586"/>
        <v>4.7600000000000007</v>
      </c>
      <c r="BE2748" s="16">
        <f t="shared" si="587"/>
        <v>2323.9</v>
      </c>
      <c r="BF2748" s="16">
        <v>0</v>
      </c>
      <c r="BG2748" s="16">
        <f t="shared" si="588"/>
        <v>1632.0000000000002</v>
      </c>
      <c r="BH2748" s="16">
        <f t="shared" si="589"/>
        <v>870.40000000000009</v>
      </c>
      <c r="BI2748" s="16">
        <f t="shared" si="590"/>
        <v>10.88</v>
      </c>
    </row>
    <row r="2749" spans="1:61" x14ac:dyDescent="0.35">
      <c r="A2749">
        <v>2748</v>
      </c>
      <c r="B2749" t="s">
        <v>360</v>
      </c>
      <c r="C2749" t="s">
        <v>9361</v>
      </c>
      <c r="D2749" s="15" t="s">
        <v>3000</v>
      </c>
      <c r="E2749" s="12" t="s">
        <v>98</v>
      </c>
      <c r="F2749" s="16">
        <v>1983</v>
      </c>
      <c r="G2749" s="12" t="s">
        <v>362</v>
      </c>
      <c r="H2749" s="12" t="s">
        <v>91</v>
      </c>
      <c r="I2749" s="12" t="s">
        <v>92</v>
      </c>
      <c r="J2749" s="12" t="s">
        <v>2401</v>
      </c>
      <c r="K2749" s="12" t="s">
        <v>5619</v>
      </c>
      <c r="N2749" s="16" t="s">
        <v>206</v>
      </c>
      <c r="O2749" s="16" t="s">
        <v>3448</v>
      </c>
      <c r="P2749" s="12" t="s">
        <v>131</v>
      </c>
      <c r="Q2749" s="16">
        <v>2023</v>
      </c>
      <c r="R2749" s="16">
        <v>1.56</v>
      </c>
      <c r="T2749" s="16">
        <v>0</v>
      </c>
      <c r="W2749" s="12" t="s">
        <v>207</v>
      </c>
      <c r="X2749" s="16">
        <v>1</v>
      </c>
      <c r="Y2749" s="16">
        <v>8</v>
      </c>
      <c r="Z2749" s="16">
        <v>1.56</v>
      </c>
      <c r="AA2749" s="16">
        <f t="shared" si="591"/>
        <v>187.20000000000002</v>
      </c>
      <c r="AB2749" s="16" t="s">
        <v>2394</v>
      </c>
      <c r="AC2749" s="16" t="s">
        <v>2974</v>
      </c>
      <c r="AD2749" s="16">
        <f t="shared" si="575"/>
        <v>65520.000000000007</v>
      </c>
      <c r="AE2749" s="16">
        <f t="shared" si="576"/>
        <v>546</v>
      </c>
      <c r="AF2749" s="16">
        <f t="shared" si="577"/>
        <v>204750</v>
      </c>
      <c r="AG2749" s="16">
        <f t="shared" si="578"/>
        <v>156</v>
      </c>
      <c r="AH2749" s="12">
        <f t="shared" si="579"/>
        <v>0</v>
      </c>
      <c r="AI2749" s="16">
        <f t="shared" si="580"/>
        <v>10.92</v>
      </c>
      <c r="AJ2749" s="16">
        <f t="shared" si="581"/>
        <v>37674</v>
      </c>
      <c r="AK2749" s="16">
        <f t="shared" si="582"/>
        <v>780</v>
      </c>
      <c r="AL2749" s="16">
        <f t="shared" si="583"/>
        <v>7800</v>
      </c>
      <c r="AM2749" s="16">
        <f t="shared" si="584"/>
        <v>110760</v>
      </c>
      <c r="AN2749" s="16">
        <f t="shared" si="585"/>
        <v>426504</v>
      </c>
      <c r="AO2749" s="12" t="s">
        <v>1486</v>
      </c>
      <c r="AP2749" s="16">
        <v>1.56</v>
      </c>
      <c r="AQ2749" s="16" t="s">
        <v>207</v>
      </c>
      <c r="AR2749" s="16" t="s">
        <v>207</v>
      </c>
      <c r="AS2749" s="16" t="s">
        <v>207</v>
      </c>
      <c r="AW2749" s="16" t="s">
        <v>2386</v>
      </c>
      <c r="AX2749" s="16" t="s">
        <v>204</v>
      </c>
      <c r="AY2749" s="16" t="s">
        <v>207</v>
      </c>
      <c r="AZ2749" s="16" t="s">
        <v>207</v>
      </c>
      <c r="BA2749" s="16" t="s">
        <v>207</v>
      </c>
      <c r="BB2749" s="16" t="s">
        <v>207</v>
      </c>
      <c r="BC2749" s="16">
        <v>1.56</v>
      </c>
      <c r="BD2749" s="16">
        <f t="shared" si="586"/>
        <v>5.46</v>
      </c>
      <c r="BE2749" s="16">
        <f t="shared" si="587"/>
        <v>2665.65</v>
      </c>
      <c r="BF2749" s="16">
        <v>0</v>
      </c>
      <c r="BG2749" s="16">
        <f t="shared" si="588"/>
        <v>1872</v>
      </c>
      <c r="BH2749" s="16">
        <f t="shared" si="589"/>
        <v>998.40000000000009</v>
      </c>
      <c r="BI2749" s="16">
        <f t="shared" si="590"/>
        <v>12.48</v>
      </c>
    </row>
    <row r="2750" spans="1:61" x14ac:dyDescent="0.35">
      <c r="A2750">
        <v>2749</v>
      </c>
      <c r="B2750" t="s">
        <v>360</v>
      </c>
      <c r="C2750" t="s">
        <v>9362</v>
      </c>
      <c r="D2750" s="15" t="s">
        <v>3001</v>
      </c>
      <c r="E2750" s="12" t="s">
        <v>98</v>
      </c>
      <c r="G2750" s="12" t="s">
        <v>362</v>
      </c>
      <c r="H2750" s="12" t="s">
        <v>91</v>
      </c>
      <c r="I2750" s="12" t="s">
        <v>92</v>
      </c>
      <c r="J2750" s="12" t="s">
        <v>2401</v>
      </c>
      <c r="K2750" s="12" t="s">
        <v>5619</v>
      </c>
      <c r="N2750" s="16" t="s">
        <v>206</v>
      </c>
      <c r="O2750" s="16" t="s">
        <v>3448</v>
      </c>
      <c r="P2750" s="12" t="s">
        <v>131</v>
      </c>
      <c r="Q2750" s="16">
        <v>2023</v>
      </c>
      <c r="R2750" s="16" t="s">
        <v>3002</v>
      </c>
      <c r="T2750" s="16">
        <v>0</v>
      </c>
      <c r="W2750" s="12" t="s">
        <v>207</v>
      </c>
      <c r="X2750" s="16">
        <v>1</v>
      </c>
      <c r="Y2750" s="16">
        <v>8</v>
      </c>
      <c r="Z2750" s="16">
        <v>0.89</v>
      </c>
      <c r="AA2750" s="16">
        <f t="shared" si="591"/>
        <v>106.8</v>
      </c>
      <c r="AB2750" s="16" t="s">
        <v>2394</v>
      </c>
      <c r="AC2750" s="16" t="s">
        <v>2974</v>
      </c>
      <c r="AD2750" s="16">
        <f t="shared" si="575"/>
        <v>37380</v>
      </c>
      <c r="AE2750" s="16">
        <f t="shared" si="576"/>
        <v>311.5</v>
      </c>
      <c r="AF2750" s="16">
        <f t="shared" si="577"/>
        <v>116812.5</v>
      </c>
      <c r="AG2750" s="16">
        <f t="shared" si="578"/>
        <v>89</v>
      </c>
      <c r="AH2750" s="12">
        <f t="shared" si="579"/>
        <v>0</v>
      </c>
      <c r="AI2750" s="16">
        <f t="shared" si="580"/>
        <v>6.23</v>
      </c>
      <c r="AJ2750" s="16">
        <f t="shared" si="581"/>
        <v>21493.5</v>
      </c>
      <c r="AK2750" s="16">
        <f t="shared" si="582"/>
        <v>445</v>
      </c>
      <c r="AL2750" s="16">
        <f t="shared" si="583"/>
        <v>4450</v>
      </c>
      <c r="AM2750" s="16">
        <f t="shared" si="584"/>
        <v>63190</v>
      </c>
      <c r="AN2750" s="16">
        <f t="shared" si="585"/>
        <v>243326</v>
      </c>
      <c r="AO2750" s="12" t="s">
        <v>1486</v>
      </c>
      <c r="AP2750" s="16" t="s">
        <v>3002</v>
      </c>
      <c r="AQ2750" s="16" t="s">
        <v>207</v>
      </c>
      <c r="AR2750" s="16" t="s">
        <v>207</v>
      </c>
      <c r="AS2750" s="16" t="s">
        <v>207</v>
      </c>
      <c r="AW2750" s="16" t="s">
        <v>2386</v>
      </c>
      <c r="AX2750" s="16" t="s">
        <v>204</v>
      </c>
      <c r="AY2750" s="16" t="s">
        <v>207</v>
      </c>
      <c r="AZ2750" s="16" t="s">
        <v>207</v>
      </c>
      <c r="BA2750" s="16" t="s">
        <v>207</v>
      </c>
      <c r="BB2750" s="16" t="s">
        <v>207</v>
      </c>
      <c r="BC2750" s="16">
        <v>0.89</v>
      </c>
      <c r="BD2750" s="16">
        <f t="shared" si="586"/>
        <v>3.1150000000000002</v>
      </c>
      <c r="BE2750" s="16">
        <f t="shared" si="587"/>
        <v>1520.7874999999999</v>
      </c>
      <c r="BF2750" s="16">
        <v>0</v>
      </c>
      <c r="BG2750" s="16">
        <f t="shared" si="588"/>
        <v>1068</v>
      </c>
      <c r="BH2750" s="16">
        <f t="shared" si="589"/>
        <v>569.6</v>
      </c>
      <c r="BI2750" s="16">
        <f t="shared" si="590"/>
        <v>7.12</v>
      </c>
    </row>
    <row r="2751" spans="1:61" x14ac:dyDescent="0.35">
      <c r="A2751">
        <v>2750</v>
      </c>
      <c r="B2751" t="s">
        <v>360</v>
      </c>
      <c r="C2751" t="s">
        <v>9363</v>
      </c>
      <c r="D2751" s="15" t="s">
        <v>3003</v>
      </c>
      <c r="E2751" s="12" t="s">
        <v>93</v>
      </c>
      <c r="G2751" s="12" t="s">
        <v>362</v>
      </c>
      <c r="H2751" s="12" t="s">
        <v>91</v>
      </c>
      <c r="I2751" s="12" t="s">
        <v>92</v>
      </c>
      <c r="J2751" s="12" t="s">
        <v>2401</v>
      </c>
      <c r="K2751" s="12" t="s">
        <v>5619</v>
      </c>
      <c r="N2751" s="16" t="s">
        <v>206</v>
      </c>
      <c r="O2751" s="16" t="s">
        <v>3448</v>
      </c>
      <c r="P2751" s="12" t="s">
        <v>131</v>
      </c>
      <c r="Q2751" s="16">
        <v>2023</v>
      </c>
      <c r="R2751" s="16">
        <v>0.5</v>
      </c>
      <c r="T2751" s="16">
        <v>0</v>
      </c>
      <c r="W2751" s="12" t="s">
        <v>207</v>
      </c>
      <c r="X2751" s="16">
        <v>1</v>
      </c>
      <c r="Y2751" s="16">
        <v>8</v>
      </c>
      <c r="Z2751" s="16">
        <v>0.5</v>
      </c>
      <c r="AA2751" s="16">
        <f t="shared" si="591"/>
        <v>60</v>
      </c>
      <c r="AB2751" s="16" t="s">
        <v>2394</v>
      </c>
      <c r="AC2751" s="16" t="s">
        <v>2974</v>
      </c>
      <c r="AD2751" s="16">
        <f t="shared" si="575"/>
        <v>21000</v>
      </c>
      <c r="AE2751" s="16">
        <f t="shared" si="576"/>
        <v>175</v>
      </c>
      <c r="AF2751" s="16">
        <f t="shared" si="577"/>
        <v>65625</v>
      </c>
      <c r="AG2751" s="16">
        <f t="shared" si="578"/>
        <v>50</v>
      </c>
      <c r="AH2751" s="12">
        <f t="shared" si="579"/>
        <v>0</v>
      </c>
      <c r="AI2751" s="16">
        <f t="shared" si="580"/>
        <v>3.5</v>
      </c>
      <c r="AJ2751" s="16">
        <f t="shared" si="581"/>
        <v>12075</v>
      </c>
      <c r="AK2751" s="16">
        <f t="shared" si="582"/>
        <v>250</v>
      </c>
      <c r="AL2751" s="16">
        <f t="shared" si="583"/>
        <v>2500</v>
      </c>
      <c r="AM2751" s="16">
        <f t="shared" si="584"/>
        <v>35500</v>
      </c>
      <c r="AN2751" s="16">
        <f t="shared" si="585"/>
        <v>136700</v>
      </c>
      <c r="AO2751" s="12" t="s">
        <v>1486</v>
      </c>
      <c r="AP2751" s="16">
        <v>0.5</v>
      </c>
      <c r="AQ2751" s="16" t="s">
        <v>207</v>
      </c>
      <c r="AR2751" s="16" t="s">
        <v>207</v>
      </c>
      <c r="AS2751" s="16" t="s">
        <v>207</v>
      </c>
      <c r="AW2751" s="16" t="s">
        <v>2386</v>
      </c>
      <c r="AX2751" s="16" t="s">
        <v>204</v>
      </c>
      <c r="AY2751" s="16" t="s">
        <v>207</v>
      </c>
      <c r="AZ2751" s="16" t="s">
        <v>207</v>
      </c>
      <c r="BA2751" s="16" t="s">
        <v>207</v>
      </c>
      <c r="BB2751" s="16" t="s">
        <v>207</v>
      </c>
      <c r="BC2751" s="16">
        <v>0.5</v>
      </c>
      <c r="BD2751" s="16">
        <f t="shared" si="586"/>
        <v>1.75</v>
      </c>
      <c r="BE2751" s="16">
        <f t="shared" si="587"/>
        <v>854.375</v>
      </c>
      <c r="BF2751" s="16">
        <v>0</v>
      </c>
      <c r="BG2751" s="16">
        <f t="shared" si="588"/>
        <v>600</v>
      </c>
      <c r="BH2751" s="16">
        <f t="shared" si="589"/>
        <v>320</v>
      </c>
      <c r="BI2751" s="16">
        <f t="shared" si="590"/>
        <v>4</v>
      </c>
    </row>
    <row r="2752" spans="1:61" x14ac:dyDescent="0.35">
      <c r="A2752">
        <v>2751</v>
      </c>
      <c r="B2752" t="s">
        <v>360</v>
      </c>
      <c r="C2752" t="s">
        <v>9364</v>
      </c>
      <c r="D2752" s="15" t="s">
        <v>3004</v>
      </c>
      <c r="E2752" s="12" t="s">
        <v>93</v>
      </c>
      <c r="F2752" s="16">
        <v>1980</v>
      </c>
      <c r="G2752" s="12" t="s">
        <v>362</v>
      </c>
      <c r="H2752" s="12" t="s">
        <v>91</v>
      </c>
      <c r="I2752" s="12" t="s">
        <v>92</v>
      </c>
      <c r="J2752" s="12" t="s">
        <v>2401</v>
      </c>
      <c r="K2752" s="12" t="s">
        <v>5619</v>
      </c>
      <c r="N2752" s="16" t="s">
        <v>206</v>
      </c>
      <c r="O2752" s="16" t="s">
        <v>3448</v>
      </c>
      <c r="P2752" s="12" t="s">
        <v>131</v>
      </c>
      <c r="Q2752" s="16">
        <v>2023</v>
      </c>
      <c r="R2752" s="16">
        <v>1.1499999999999999</v>
      </c>
      <c r="T2752" s="16">
        <v>0</v>
      </c>
      <c r="W2752" s="12" t="s">
        <v>207</v>
      </c>
      <c r="X2752" s="16">
        <v>1</v>
      </c>
      <c r="Y2752" s="16">
        <v>8</v>
      </c>
      <c r="Z2752" s="16">
        <v>1.1499999999999999</v>
      </c>
      <c r="AA2752" s="16">
        <f t="shared" si="591"/>
        <v>138</v>
      </c>
      <c r="AB2752" s="16" t="s">
        <v>2394</v>
      </c>
      <c r="AC2752" s="16" t="s">
        <v>2974</v>
      </c>
      <c r="AD2752" s="16">
        <f t="shared" si="575"/>
        <v>48300</v>
      </c>
      <c r="AE2752" s="16">
        <f t="shared" si="576"/>
        <v>402.49999999999994</v>
      </c>
      <c r="AF2752" s="16">
        <f t="shared" si="577"/>
        <v>150937.49999999997</v>
      </c>
      <c r="AG2752" s="16">
        <f t="shared" si="578"/>
        <v>114.99999999999999</v>
      </c>
      <c r="AH2752" s="12">
        <f t="shared" si="579"/>
        <v>0</v>
      </c>
      <c r="AI2752" s="16">
        <f t="shared" si="580"/>
        <v>8.0499999999999989</v>
      </c>
      <c r="AJ2752" s="16">
        <f t="shared" si="581"/>
        <v>27772.499999999996</v>
      </c>
      <c r="AK2752" s="16">
        <f t="shared" si="582"/>
        <v>575</v>
      </c>
      <c r="AL2752" s="16">
        <f t="shared" si="583"/>
        <v>5750</v>
      </c>
      <c r="AM2752" s="16">
        <f t="shared" si="584"/>
        <v>81650</v>
      </c>
      <c r="AN2752" s="16">
        <f t="shared" si="585"/>
        <v>314410</v>
      </c>
      <c r="AO2752" s="12" t="s">
        <v>1486</v>
      </c>
      <c r="AP2752" s="16">
        <v>1.1499999999999999</v>
      </c>
      <c r="AQ2752" s="16" t="s">
        <v>207</v>
      </c>
      <c r="AR2752" s="16" t="s">
        <v>207</v>
      </c>
      <c r="AS2752" s="16" t="s">
        <v>207</v>
      </c>
      <c r="AW2752" s="16" t="s">
        <v>2386</v>
      </c>
      <c r="AX2752" s="16" t="s">
        <v>204</v>
      </c>
      <c r="AY2752" s="16" t="s">
        <v>207</v>
      </c>
      <c r="AZ2752" s="16" t="s">
        <v>207</v>
      </c>
      <c r="BA2752" s="16" t="s">
        <v>207</v>
      </c>
      <c r="BB2752" s="16" t="s">
        <v>207</v>
      </c>
      <c r="BC2752" s="16">
        <v>1.1499999999999999</v>
      </c>
      <c r="BD2752" s="16">
        <f t="shared" si="586"/>
        <v>4.0249999999999995</v>
      </c>
      <c r="BE2752" s="16">
        <f t="shared" si="587"/>
        <v>1965.0625</v>
      </c>
      <c r="BF2752" s="16">
        <v>0</v>
      </c>
      <c r="BG2752" s="16">
        <f t="shared" si="588"/>
        <v>1380</v>
      </c>
      <c r="BH2752" s="16">
        <f t="shared" si="589"/>
        <v>736</v>
      </c>
      <c r="BI2752" s="16">
        <f t="shared" si="590"/>
        <v>9.1999999999999993</v>
      </c>
    </row>
    <row r="2753" spans="1:61" x14ac:dyDescent="0.35">
      <c r="A2753">
        <v>2752</v>
      </c>
      <c r="B2753" t="s">
        <v>360</v>
      </c>
      <c r="C2753" t="s">
        <v>9365</v>
      </c>
      <c r="D2753" s="15" t="s">
        <v>3005</v>
      </c>
      <c r="E2753" s="12" t="s">
        <v>98</v>
      </c>
      <c r="F2753" s="16">
        <v>1992</v>
      </c>
      <c r="G2753" s="12" t="s">
        <v>362</v>
      </c>
      <c r="H2753" s="12" t="s">
        <v>91</v>
      </c>
      <c r="I2753" s="12" t="s">
        <v>92</v>
      </c>
      <c r="J2753" s="12" t="s">
        <v>2401</v>
      </c>
      <c r="K2753" s="12" t="s">
        <v>5619</v>
      </c>
      <c r="N2753" s="16" t="s">
        <v>206</v>
      </c>
      <c r="O2753" s="16" t="s">
        <v>3448</v>
      </c>
      <c r="P2753" s="12" t="s">
        <v>131</v>
      </c>
      <c r="Q2753" s="16">
        <v>2023</v>
      </c>
      <c r="R2753" s="16">
        <v>0.67</v>
      </c>
      <c r="T2753" s="16">
        <v>0</v>
      </c>
      <c r="W2753" s="12" t="s">
        <v>207</v>
      </c>
      <c r="X2753" s="16">
        <v>1</v>
      </c>
      <c r="Y2753" s="16">
        <v>8</v>
      </c>
      <c r="Z2753" s="16">
        <v>0.67</v>
      </c>
      <c r="AA2753" s="16">
        <f t="shared" si="591"/>
        <v>80.400000000000006</v>
      </c>
      <c r="AB2753" s="16" t="s">
        <v>2394</v>
      </c>
      <c r="AC2753" s="16" t="s">
        <v>2974</v>
      </c>
      <c r="AD2753" s="16">
        <f t="shared" si="575"/>
        <v>28140.000000000004</v>
      </c>
      <c r="AE2753" s="16">
        <f t="shared" si="576"/>
        <v>234.5</v>
      </c>
      <c r="AF2753" s="16">
        <f t="shared" si="577"/>
        <v>87937.5</v>
      </c>
      <c r="AG2753" s="16">
        <f t="shared" si="578"/>
        <v>67</v>
      </c>
      <c r="AH2753" s="12">
        <f t="shared" si="579"/>
        <v>0</v>
      </c>
      <c r="AI2753" s="16">
        <f t="shared" si="580"/>
        <v>4.6900000000000004</v>
      </c>
      <c r="AJ2753" s="16">
        <f t="shared" si="581"/>
        <v>16180.500000000002</v>
      </c>
      <c r="AK2753" s="16">
        <f t="shared" si="582"/>
        <v>335</v>
      </c>
      <c r="AL2753" s="16">
        <f t="shared" si="583"/>
        <v>3350</v>
      </c>
      <c r="AM2753" s="16">
        <f t="shared" si="584"/>
        <v>47570</v>
      </c>
      <c r="AN2753" s="16">
        <f t="shared" si="585"/>
        <v>183178</v>
      </c>
      <c r="AO2753" s="12" t="s">
        <v>1486</v>
      </c>
      <c r="AP2753" s="16">
        <v>0.67</v>
      </c>
      <c r="AQ2753" s="16" t="s">
        <v>207</v>
      </c>
      <c r="AR2753" s="16" t="s">
        <v>207</v>
      </c>
      <c r="AS2753" s="16" t="s">
        <v>207</v>
      </c>
      <c r="AW2753" s="16" t="s">
        <v>2386</v>
      </c>
      <c r="AX2753" s="16" t="s">
        <v>204</v>
      </c>
      <c r="AY2753" s="16" t="s">
        <v>207</v>
      </c>
      <c r="AZ2753" s="16" t="s">
        <v>207</v>
      </c>
      <c r="BA2753" s="16" t="s">
        <v>207</v>
      </c>
      <c r="BB2753" s="16" t="s">
        <v>207</v>
      </c>
      <c r="BC2753" s="16">
        <v>0.67</v>
      </c>
      <c r="BD2753" s="16">
        <f t="shared" si="586"/>
        <v>2.3450000000000002</v>
      </c>
      <c r="BE2753" s="16">
        <f t="shared" si="587"/>
        <v>1144.8625</v>
      </c>
      <c r="BF2753" s="16">
        <v>0</v>
      </c>
      <c r="BG2753" s="16">
        <f t="shared" si="588"/>
        <v>804</v>
      </c>
      <c r="BH2753" s="16">
        <f t="shared" si="589"/>
        <v>428.8</v>
      </c>
      <c r="BI2753" s="16">
        <f t="shared" si="590"/>
        <v>5.36</v>
      </c>
    </row>
    <row r="2754" spans="1:61" x14ac:dyDescent="0.35">
      <c r="A2754">
        <v>2753</v>
      </c>
      <c r="B2754" t="s">
        <v>360</v>
      </c>
      <c r="C2754" t="s">
        <v>9366</v>
      </c>
      <c r="D2754" s="15" t="s">
        <v>3006</v>
      </c>
      <c r="E2754" s="12" t="s">
        <v>98</v>
      </c>
      <c r="F2754" s="16">
        <v>1992</v>
      </c>
      <c r="G2754" s="12" t="s">
        <v>362</v>
      </c>
      <c r="H2754" s="12" t="s">
        <v>91</v>
      </c>
      <c r="I2754" s="12" t="s">
        <v>92</v>
      </c>
      <c r="J2754" s="12" t="s">
        <v>2401</v>
      </c>
      <c r="K2754" s="12" t="s">
        <v>5619</v>
      </c>
      <c r="N2754" s="16" t="s">
        <v>206</v>
      </c>
      <c r="O2754" s="16" t="s">
        <v>3448</v>
      </c>
      <c r="P2754" s="12" t="s">
        <v>131</v>
      </c>
      <c r="Q2754" s="16">
        <v>2023</v>
      </c>
      <c r="R2754" s="16">
        <v>0.42</v>
      </c>
      <c r="T2754" s="16">
        <v>0</v>
      </c>
      <c r="W2754" s="12" t="s">
        <v>207</v>
      </c>
      <c r="X2754" s="16">
        <v>1</v>
      </c>
      <c r="Y2754" s="16">
        <v>8</v>
      </c>
      <c r="Z2754" s="16">
        <v>0.42</v>
      </c>
      <c r="AA2754" s="16">
        <f t="shared" si="591"/>
        <v>50.4</v>
      </c>
      <c r="AB2754" s="16" t="s">
        <v>2394</v>
      </c>
      <c r="AC2754" s="16" t="s">
        <v>2974</v>
      </c>
      <c r="AD2754" s="16">
        <f t="shared" si="575"/>
        <v>17640</v>
      </c>
      <c r="AE2754" s="16">
        <f t="shared" si="576"/>
        <v>147</v>
      </c>
      <c r="AF2754" s="16">
        <f t="shared" si="577"/>
        <v>55125</v>
      </c>
      <c r="AG2754" s="16">
        <f t="shared" si="578"/>
        <v>42</v>
      </c>
      <c r="AH2754" s="12">
        <f t="shared" si="579"/>
        <v>0</v>
      </c>
      <c r="AI2754" s="16">
        <f t="shared" si="580"/>
        <v>2.94</v>
      </c>
      <c r="AJ2754" s="16">
        <f t="shared" si="581"/>
        <v>10143</v>
      </c>
      <c r="AK2754" s="16">
        <f t="shared" si="582"/>
        <v>210</v>
      </c>
      <c r="AL2754" s="16">
        <f t="shared" si="583"/>
        <v>2100</v>
      </c>
      <c r="AM2754" s="16">
        <f t="shared" si="584"/>
        <v>29820</v>
      </c>
      <c r="AN2754" s="16">
        <f t="shared" si="585"/>
        <v>114828</v>
      </c>
      <c r="AO2754" s="12" t="s">
        <v>1486</v>
      </c>
      <c r="AP2754" s="16">
        <v>0.42</v>
      </c>
      <c r="AQ2754" s="16" t="s">
        <v>207</v>
      </c>
      <c r="AR2754" s="16" t="s">
        <v>207</v>
      </c>
      <c r="AS2754" s="16" t="s">
        <v>207</v>
      </c>
      <c r="AW2754" s="16" t="s">
        <v>2386</v>
      </c>
      <c r="AX2754" s="16" t="s">
        <v>204</v>
      </c>
      <c r="AY2754" s="16" t="s">
        <v>207</v>
      </c>
      <c r="AZ2754" s="16" t="s">
        <v>207</v>
      </c>
      <c r="BA2754" s="16" t="s">
        <v>207</v>
      </c>
      <c r="BB2754" s="16" t="s">
        <v>207</v>
      </c>
      <c r="BC2754" s="16">
        <v>0.42</v>
      </c>
      <c r="BD2754" s="16">
        <f t="shared" si="586"/>
        <v>1.47</v>
      </c>
      <c r="BE2754" s="16">
        <f t="shared" si="587"/>
        <v>717.67499999999995</v>
      </c>
      <c r="BF2754" s="16">
        <v>0</v>
      </c>
      <c r="BG2754" s="16">
        <f t="shared" si="588"/>
        <v>504</v>
      </c>
      <c r="BH2754" s="16">
        <f t="shared" si="589"/>
        <v>268.8</v>
      </c>
      <c r="BI2754" s="16">
        <f t="shared" si="590"/>
        <v>3.3600000000000003</v>
      </c>
    </row>
    <row r="2755" spans="1:61" x14ac:dyDescent="0.35">
      <c r="A2755">
        <v>2754</v>
      </c>
      <c r="B2755" t="s">
        <v>360</v>
      </c>
      <c r="C2755" t="s">
        <v>9367</v>
      </c>
      <c r="D2755" s="15" t="s">
        <v>3007</v>
      </c>
      <c r="E2755" s="12" t="s">
        <v>93</v>
      </c>
      <c r="F2755" s="16">
        <v>1987</v>
      </c>
      <c r="G2755" s="12" t="s">
        <v>362</v>
      </c>
      <c r="H2755" s="12" t="s">
        <v>91</v>
      </c>
      <c r="I2755" s="12" t="s">
        <v>92</v>
      </c>
      <c r="J2755" s="12" t="s">
        <v>2401</v>
      </c>
      <c r="K2755" s="12" t="s">
        <v>5619</v>
      </c>
      <c r="N2755" s="16" t="s">
        <v>206</v>
      </c>
      <c r="O2755" s="16" t="s">
        <v>3448</v>
      </c>
      <c r="P2755" s="12" t="s">
        <v>131</v>
      </c>
      <c r="Q2755" s="16">
        <v>2023</v>
      </c>
      <c r="R2755" s="16">
        <v>1.69</v>
      </c>
      <c r="T2755" s="16">
        <v>0</v>
      </c>
      <c r="W2755" s="12" t="s">
        <v>207</v>
      </c>
      <c r="X2755" s="16">
        <v>1</v>
      </c>
      <c r="Y2755" s="16">
        <v>8</v>
      </c>
      <c r="Z2755" s="16">
        <v>1.69</v>
      </c>
      <c r="AA2755" s="16">
        <f t="shared" si="591"/>
        <v>202.79999999999998</v>
      </c>
      <c r="AB2755" s="16" t="s">
        <v>2394</v>
      </c>
      <c r="AC2755" s="16" t="s">
        <v>2974</v>
      </c>
      <c r="AD2755" s="16">
        <f t="shared" si="575"/>
        <v>70980</v>
      </c>
      <c r="AE2755" s="16">
        <f t="shared" si="576"/>
        <v>591.5</v>
      </c>
      <c r="AF2755" s="16">
        <f t="shared" si="577"/>
        <v>221812.5</v>
      </c>
      <c r="AG2755" s="16">
        <f t="shared" si="578"/>
        <v>169</v>
      </c>
      <c r="AH2755" s="12">
        <f t="shared" si="579"/>
        <v>0</v>
      </c>
      <c r="AI2755" s="16">
        <f t="shared" si="580"/>
        <v>11.83</v>
      </c>
      <c r="AJ2755" s="16">
        <f t="shared" si="581"/>
        <v>40813.5</v>
      </c>
      <c r="AK2755" s="16">
        <f t="shared" si="582"/>
        <v>845</v>
      </c>
      <c r="AL2755" s="16">
        <f t="shared" si="583"/>
        <v>8450</v>
      </c>
      <c r="AM2755" s="16">
        <f t="shared" si="584"/>
        <v>119990</v>
      </c>
      <c r="AN2755" s="16">
        <f t="shared" si="585"/>
        <v>462046</v>
      </c>
      <c r="AO2755" s="12" t="s">
        <v>1486</v>
      </c>
      <c r="AP2755" s="16">
        <v>1.69</v>
      </c>
      <c r="AQ2755" s="16" t="s">
        <v>207</v>
      </c>
      <c r="AR2755" s="16" t="s">
        <v>207</v>
      </c>
      <c r="AS2755" s="16" t="s">
        <v>207</v>
      </c>
      <c r="AW2755" s="16" t="s">
        <v>2386</v>
      </c>
      <c r="AX2755" s="16" t="s">
        <v>204</v>
      </c>
      <c r="AY2755" s="16" t="s">
        <v>207</v>
      </c>
      <c r="AZ2755" s="16" t="s">
        <v>207</v>
      </c>
      <c r="BA2755" s="16" t="s">
        <v>207</v>
      </c>
      <c r="BB2755" s="16" t="s">
        <v>207</v>
      </c>
      <c r="BC2755" s="16">
        <v>1.69</v>
      </c>
      <c r="BD2755" s="16">
        <f t="shared" si="586"/>
        <v>5.915</v>
      </c>
      <c r="BE2755" s="16">
        <f t="shared" si="587"/>
        <v>2887.7874999999999</v>
      </c>
      <c r="BF2755" s="16">
        <v>0</v>
      </c>
      <c r="BG2755" s="16">
        <f t="shared" si="588"/>
        <v>2028</v>
      </c>
      <c r="BH2755" s="16">
        <f t="shared" si="589"/>
        <v>1081.5999999999999</v>
      </c>
      <c r="BI2755" s="16">
        <f t="shared" si="590"/>
        <v>13.52</v>
      </c>
    </row>
    <row r="2756" spans="1:61" x14ac:dyDescent="0.35">
      <c r="A2756">
        <v>2755</v>
      </c>
      <c r="B2756" t="s">
        <v>360</v>
      </c>
      <c r="C2756" t="s">
        <v>9368</v>
      </c>
      <c r="D2756" s="15" t="s">
        <v>3008</v>
      </c>
      <c r="E2756" s="12" t="s">
        <v>98</v>
      </c>
      <c r="F2756" s="16">
        <v>1980</v>
      </c>
      <c r="G2756" s="12" t="s">
        <v>362</v>
      </c>
      <c r="H2756" s="12" t="s">
        <v>91</v>
      </c>
      <c r="I2756" s="12" t="s">
        <v>92</v>
      </c>
      <c r="J2756" s="12" t="s">
        <v>2401</v>
      </c>
      <c r="K2756" s="12" t="s">
        <v>5619</v>
      </c>
      <c r="N2756" s="16" t="s">
        <v>206</v>
      </c>
      <c r="O2756" s="16" t="s">
        <v>3448</v>
      </c>
      <c r="P2756" s="12" t="s">
        <v>131</v>
      </c>
      <c r="Q2756" s="16">
        <v>2023</v>
      </c>
      <c r="R2756" s="16">
        <v>1.85</v>
      </c>
      <c r="T2756" s="16">
        <v>0</v>
      </c>
      <c r="W2756" s="12" t="s">
        <v>207</v>
      </c>
      <c r="X2756" s="16">
        <v>1</v>
      </c>
      <c r="Y2756" s="16">
        <v>8</v>
      </c>
      <c r="Z2756" s="16">
        <v>1.85</v>
      </c>
      <c r="AA2756" s="16">
        <f t="shared" si="591"/>
        <v>222</v>
      </c>
      <c r="AB2756" s="16" t="s">
        <v>2394</v>
      </c>
      <c r="AC2756" s="16" t="s">
        <v>2974</v>
      </c>
      <c r="AD2756" s="16">
        <f t="shared" si="575"/>
        <v>77700</v>
      </c>
      <c r="AE2756" s="16">
        <f t="shared" si="576"/>
        <v>647.5</v>
      </c>
      <c r="AF2756" s="16">
        <f t="shared" si="577"/>
        <v>242812.5</v>
      </c>
      <c r="AG2756" s="16">
        <f t="shared" si="578"/>
        <v>185</v>
      </c>
      <c r="AH2756" s="12">
        <f t="shared" si="579"/>
        <v>0</v>
      </c>
      <c r="AI2756" s="16">
        <f t="shared" si="580"/>
        <v>12.950000000000001</v>
      </c>
      <c r="AJ2756" s="16">
        <f t="shared" si="581"/>
        <v>44677.500000000007</v>
      </c>
      <c r="AK2756" s="16">
        <f t="shared" si="582"/>
        <v>925</v>
      </c>
      <c r="AL2756" s="16">
        <f t="shared" si="583"/>
        <v>9250</v>
      </c>
      <c r="AM2756" s="16">
        <f t="shared" si="584"/>
        <v>131350</v>
      </c>
      <c r="AN2756" s="16">
        <f t="shared" si="585"/>
        <v>505790</v>
      </c>
      <c r="AO2756" s="12" t="s">
        <v>1486</v>
      </c>
      <c r="AP2756" s="16">
        <v>1.85</v>
      </c>
      <c r="AQ2756" s="16" t="s">
        <v>207</v>
      </c>
      <c r="AR2756" s="16" t="s">
        <v>207</v>
      </c>
      <c r="AS2756" s="16" t="s">
        <v>207</v>
      </c>
      <c r="AW2756" s="16" t="s">
        <v>2386</v>
      </c>
      <c r="AX2756" s="16" t="s">
        <v>204</v>
      </c>
      <c r="AY2756" s="16" t="s">
        <v>207</v>
      </c>
      <c r="AZ2756" s="16" t="s">
        <v>207</v>
      </c>
      <c r="BA2756" s="16" t="s">
        <v>207</v>
      </c>
      <c r="BB2756" s="16" t="s">
        <v>204</v>
      </c>
      <c r="BC2756" s="16">
        <v>1.85</v>
      </c>
      <c r="BD2756" s="16">
        <f t="shared" si="586"/>
        <v>6.4750000000000005</v>
      </c>
      <c r="BE2756" s="16">
        <f t="shared" si="587"/>
        <v>3161.1875</v>
      </c>
      <c r="BF2756" s="16">
        <v>0</v>
      </c>
      <c r="BG2756" s="16">
        <f t="shared" si="588"/>
        <v>2220</v>
      </c>
      <c r="BH2756" s="16">
        <f t="shared" si="589"/>
        <v>1184</v>
      </c>
      <c r="BI2756" s="16">
        <f t="shared" si="590"/>
        <v>14.8</v>
      </c>
    </row>
    <row r="2757" spans="1:61" x14ac:dyDescent="0.35">
      <c r="A2757">
        <v>2756</v>
      </c>
      <c r="B2757" t="s">
        <v>360</v>
      </c>
      <c r="C2757" t="s">
        <v>9369</v>
      </c>
      <c r="D2757" s="15" t="s">
        <v>3009</v>
      </c>
      <c r="E2757" s="12" t="s">
        <v>98</v>
      </c>
      <c r="G2757" s="12" t="s">
        <v>362</v>
      </c>
      <c r="H2757" s="12" t="s">
        <v>91</v>
      </c>
      <c r="I2757" s="12" t="s">
        <v>92</v>
      </c>
      <c r="J2757" s="12" t="s">
        <v>2401</v>
      </c>
      <c r="K2757" s="12" t="s">
        <v>5619</v>
      </c>
      <c r="N2757" s="16" t="s">
        <v>206</v>
      </c>
      <c r="O2757" s="16" t="s">
        <v>3448</v>
      </c>
      <c r="P2757" s="12" t="s">
        <v>131</v>
      </c>
      <c r="Q2757" s="16">
        <v>2023</v>
      </c>
      <c r="R2757" s="16">
        <v>0.42</v>
      </c>
      <c r="T2757" s="16">
        <v>0</v>
      </c>
      <c r="W2757" s="12" t="s">
        <v>207</v>
      </c>
      <c r="X2757" s="16">
        <v>1</v>
      </c>
      <c r="Y2757" s="16">
        <v>8</v>
      </c>
      <c r="Z2757" s="16">
        <v>0.42</v>
      </c>
      <c r="AA2757" s="16">
        <f t="shared" si="591"/>
        <v>50.4</v>
      </c>
      <c r="AB2757" s="16" t="s">
        <v>2394</v>
      </c>
      <c r="AC2757" s="16" t="s">
        <v>2974</v>
      </c>
      <c r="AD2757" s="16">
        <f t="shared" si="575"/>
        <v>17640</v>
      </c>
      <c r="AE2757" s="16">
        <f t="shared" si="576"/>
        <v>147</v>
      </c>
      <c r="AF2757" s="16">
        <f t="shared" si="577"/>
        <v>55125</v>
      </c>
      <c r="AG2757" s="16">
        <f t="shared" si="578"/>
        <v>42</v>
      </c>
      <c r="AH2757" s="12">
        <f t="shared" si="579"/>
        <v>0</v>
      </c>
      <c r="AI2757" s="16">
        <f t="shared" si="580"/>
        <v>2.94</v>
      </c>
      <c r="AJ2757" s="16">
        <f t="shared" si="581"/>
        <v>10143</v>
      </c>
      <c r="AK2757" s="16">
        <f t="shared" si="582"/>
        <v>210</v>
      </c>
      <c r="AL2757" s="16">
        <f t="shared" si="583"/>
        <v>2100</v>
      </c>
      <c r="AM2757" s="16">
        <f t="shared" si="584"/>
        <v>29820</v>
      </c>
      <c r="AN2757" s="16">
        <f t="shared" si="585"/>
        <v>114828</v>
      </c>
      <c r="AO2757" s="12" t="s">
        <v>1486</v>
      </c>
      <c r="AP2757" s="16">
        <v>0.42</v>
      </c>
      <c r="AQ2757" s="16" t="s">
        <v>207</v>
      </c>
      <c r="AR2757" s="16" t="s">
        <v>207</v>
      </c>
      <c r="AS2757" s="16" t="s">
        <v>207</v>
      </c>
      <c r="AW2757" s="16" t="s">
        <v>2386</v>
      </c>
      <c r="AX2757" s="16" t="s">
        <v>204</v>
      </c>
      <c r="AY2757" s="16" t="s">
        <v>207</v>
      </c>
      <c r="AZ2757" s="16" t="s">
        <v>207</v>
      </c>
      <c r="BA2757" s="16" t="s">
        <v>207</v>
      </c>
      <c r="BB2757" s="16" t="s">
        <v>207</v>
      </c>
      <c r="BC2757" s="16">
        <v>0.42</v>
      </c>
      <c r="BD2757" s="16">
        <f t="shared" si="586"/>
        <v>1.47</v>
      </c>
      <c r="BE2757" s="16">
        <f t="shared" si="587"/>
        <v>717.67499999999995</v>
      </c>
      <c r="BF2757" s="16">
        <v>0</v>
      </c>
      <c r="BG2757" s="16">
        <f t="shared" si="588"/>
        <v>504</v>
      </c>
      <c r="BH2757" s="16">
        <f t="shared" si="589"/>
        <v>268.8</v>
      </c>
      <c r="BI2757" s="16">
        <f t="shared" si="590"/>
        <v>3.3600000000000003</v>
      </c>
    </row>
    <row r="2758" spans="1:61" x14ac:dyDescent="0.35">
      <c r="A2758">
        <v>2757</v>
      </c>
      <c r="B2758" t="s">
        <v>360</v>
      </c>
      <c r="C2758" t="s">
        <v>9370</v>
      </c>
      <c r="D2758" s="15" t="s">
        <v>3010</v>
      </c>
      <c r="E2758" s="12" t="s">
        <v>98</v>
      </c>
      <c r="F2758" s="16">
        <v>1990</v>
      </c>
      <c r="G2758" s="12" t="s">
        <v>362</v>
      </c>
      <c r="H2758" s="12" t="s">
        <v>91</v>
      </c>
      <c r="I2758" s="12" t="s">
        <v>92</v>
      </c>
      <c r="J2758" s="12" t="s">
        <v>2401</v>
      </c>
      <c r="K2758" s="12" t="s">
        <v>5619</v>
      </c>
      <c r="N2758" s="16" t="s">
        <v>206</v>
      </c>
      <c r="O2758" s="16" t="s">
        <v>3448</v>
      </c>
      <c r="P2758" s="12" t="s">
        <v>131</v>
      </c>
      <c r="Q2758" s="16">
        <v>2023</v>
      </c>
      <c r="R2758" s="16">
        <v>0.77</v>
      </c>
      <c r="T2758" s="16">
        <v>0</v>
      </c>
      <c r="W2758" s="12" t="s">
        <v>207</v>
      </c>
      <c r="X2758" s="16">
        <v>1</v>
      </c>
      <c r="Y2758" s="16">
        <v>8</v>
      </c>
      <c r="Z2758" s="16">
        <v>0.77</v>
      </c>
      <c r="AA2758" s="16">
        <f t="shared" si="591"/>
        <v>92.4</v>
      </c>
      <c r="AB2758" s="16" t="s">
        <v>2394</v>
      </c>
      <c r="AC2758" s="16" t="s">
        <v>2974</v>
      </c>
      <c r="AD2758" s="16">
        <f t="shared" si="575"/>
        <v>32340.000000000004</v>
      </c>
      <c r="AE2758" s="16">
        <f t="shared" si="576"/>
        <v>269.5</v>
      </c>
      <c r="AF2758" s="16">
        <f t="shared" si="577"/>
        <v>101062.5</v>
      </c>
      <c r="AG2758" s="16">
        <f t="shared" si="578"/>
        <v>77</v>
      </c>
      <c r="AH2758" s="12">
        <f t="shared" si="579"/>
        <v>0</v>
      </c>
      <c r="AI2758" s="16">
        <f t="shared" si="580"/>
        <v>5.3900000000000006</v>
      </c>
      <c r="AJ2758" s="16">
        <f t="shared" si="581"/>
        <v>18595.500000000004</v>
      </c>
      <c r="AK2758" s="16">
        <f t="shared" si="582"/>
        <v>385</v>
      </c>
      <c r="AL2758" s="16">
        <f t="shared" si="583"/>
        <v>3850</v>
      </c>
      <c r="AM2758" s="16">
        <f t="shared" si="584"/>
        <v>54670</v>
      </c>
      <c r="AN2758" s="16">
        <f t="shared" si="585"/>
        <v>210518</v>
      </c>
      <c r="AO2758" s="12" t="s">
        <v>1486</v>
      </c>
      <c r="AP2758" s="16">
        <v>0.77</v>
      </c>
      <c r="AQ2758" s="16" t="s">
        <v>207</v>
      </c>
      <c r="AR2758" s="16" t="s">
        <v>207</v>
      </c>
      <c r="AS2758" s="16" t="s">
        <v>207</v>
      </c>
      <c r="AW2758" s="16" t="s">
        <v>2386</v>
      </c>
      <c r="AX2758" s="16" t="s">
        <v>204</v>
      </c>
      <c r="AY2758" s="16" t="s">
        <v>207</v>
      </c>
      <c r="AZ2758" s="16" t="s">
        <v>207</v>
      </c>
      <c r="BA2758" s="16" t="s">
        <v>207</v>
      </c>
      <c r="BB2758" s="16" t="s">
        <v>207</v>
      </c>
      <c r="BC2758" s="16">
        <v>0.77</v>
      </c>
      <c r="BD2758" s="16">
        <f t="shared" si="586"/>
        <v>2.6950000000000003</v>
      </c>
      <c r="BE2758" s="16">
        <f t="shared" si="587"/>
        <v>1315.7375</v>
      </c>
      <c r="BF2758" s="16">
        <v>0</v>
      </c>
      <c r="BG2758" s="16">
        <f t="shared" si="588"/>
        <v>924</v>
      </c>
      <c r="BH2758" s="16">
        <f t="shared" si="589"/>
        <v>492.8</v>
      </c>
      <c r="BI2758" s="16">
        <f t="shared" si="590"/>
        <v>6.16</v>
      </c>
    </row>
    <row r="2759" spans="1:61" x14ac:dyDescent="0.35">
      <c r="A2759">
        <v>2758</v>
      </c>
      <c r="B2759" t="s">
        <v>360</v>
      </c>
      <c r="C2759" t="s">
        <v>9371</v>
      </c>
      <c r="D2759" s="15" t="s">
        <v>3011</v>
      </c>
      <c r="E2759" s="12" t="s">
        <v>98</v>
      </c>
      <c r="F2759" s="16">
        <v>1981</v>
      </c>
      <c r="G2759" s="12" t="s">
        <v>362</v>
      </c>
      <c r="H2759" s="12" t="s">
        <v>91</v>
      </c>
      <c r="I2759" s="12" t="s">
        <v>92</v>
      </c>
      <c r="J2759" s="12" t="s">
        <v>2401</v>
      </c>
      <c r="K2759" s="12" t="s">
        <v>5619</v>
      </c>
      <c r="N2759" s="16" t="s">
        <v>206</v>
      </c>
      <c r="O2759" s="16" t="s">
        <v>3448</v>
      </c>
      <c r="P2759" s="12" t="s">
        <v>131</v>
      </c>
      <c r="Q2759" s="16">
        <v>2023</v>
      </c>
      <c r="R2759" s="16">
        <v>1.67</v>
      </c>
      <c r="T2759" s="16">
        <v>0</v>
      </c>
      <c r="W2759" s="12" t="s">
        <v>207</v>
      </c>
      <c r="X2759" s="16">
        <v>1</v>
      </c>
      <c r="Y2759" s="16">
        <v>8</v>
      </c>
      <c r="Z2759" s="16">
        <v>1.67</v>
      </c>
      <c r="AA2759" s="16">
        <f t="shared" si="591"/>
        <v>200.39999999999998</v>
      </c>
      <c r="AB2759" s="16" t="s">
        <v>2394</v>
      </c>
      <c r="AC2759" s="16" t="s">
        <v>2974</v>
      </c>
      <c r="AD2759" s="16">
        <f t="shared" si="575"/>
        <v>70139.999999999985</v>
      </c>
      <c r="AE2759" s="16">
        <f t="shared" si="576"/>
        <v>584.5</v>
      </c>
      <c r="AF2759" s="16">
        <f t="shared" si="577"/>
        <v>219187.5</v>
      </c>
      <c r="AG2759" s="16">
        <f t="shared" si="578"/>
        <v>167</v>
      </c>
      <c r="AH2759" s="12">
        <f t="shared" si="579"/>
        <v>0</v>
      </c>
      <c r="AI2759" s="16">
        <f t="shared" si="580"/>
        <v>11.69</v>
      </c>
      <c r="AJ2759" s="16">
        <f t="shared" si="581"/>
        <v>40330.5</v>
      </c>
      <c r="AK2759" s="16">
        <f t="shared" si="582"/>
        <v>835</v>
      </c>
      <c r="AL2759" s="16">
        <f t="shared" si="583"/>
        <v>8350</v>
      </c>
      <c r="AM2759" s="16">
        <f t="shared" si="584"/>
        <v>118570</v>
      </c>
      <c r="AN2759" s="16">
        <f t="shared" si="585"/>
        <v>456578</v>
      </c>
      <c r="AO2759" s="12" t="s">
        <v>1486</v>
      </c>
      <c r="AP2759" s="16">
        <v>1.67</v>
      </c>
      <c r="AQ2759" s="16" t="s">
        <v>207</v>
      </c>
      <c r="AR2759" s="16" t="s">
        <v>207</v>
      </c>
      <c r="AS2759" s="16" t="s">
        <v>207</v>
      </c>
      <c r="AW2759" s="16" t="s">
        <v>2386</v>
      </c>
      <c r="AX2759" s="16" t="s">
        <v>204</v>
      </c>
      <c r="AY2759" s="16" t="s">
        <v>207</v>
      </c>
      <c r="AZ2759" s="16" t="s">
        <v>207</v>
      </c>
      <c r="BA2759" s="16" t="s">
        <v>207</v>
      </c>
      <c r="BB2759" s="16" t="s">
        <v>207</v>
      </c>
      <c r="BC2759" s="16">
        <v>1.67</v>
      </c>
      <c r="BD2759" s="16">
        <f t="shared" si="586"/>
        <v>5.8449999999999998</v>
      </c>
      <c r="BE2759" s="16">
        <f t="shared" si="587"/>
        <v>2853.6125000000002</v>
      </c>
      <c r="BF2759" s="16">
        <v>0</v>
      </c>
      <c r="BG2759" s="16">
        <f t="shared" si="588"/>
        <v>2004</v>
      </c>
      <c r="BH2759" s="16">
        <f t="shared" si="589"/>
        <v>1068.8</v>
      </c>
      <c r="BI2759" s="16">
        <f t="shared" si="590"/>
        <v>13.36</v>
      </c>
    </row>
    <row r="2760" spans="1:61" x14ac:dyDescent="0.35">
      <c r="A2760">
        <v>2759</v>
      </c>
      <c r="B2760" t="s">
        <v>360</v>
      </c>
      <c r="C2760" t="s">
        <v>9372</v>
      </c>
      <c r="D2760" s="15" t="s">
        <v>3012</v>
      </c>
      <c r="E2760" s="12" t="s">
        <v>98</v>
      </c>
      <c r="F2760" s="16">
        <v>1992</v>
      </c>
      <c r="G2760" s="12" t="s">
        <v>362</v>
      </c>
      <c r="H2760" s="12" t="s">
        <v>91</v>
      </c>
      <c r="I2760" s="12" t="s">
        <v>92</v>
      </c>
      <c r="J2760" s="12" t="s">
        <v>2401</v>
      </c>
      <c r="K2760" s="12" t="s">
        <v>5619</v>
      </c>
      <c r="N2760" s="16" t="s">
        <v>206</v>
      </c>
      <c r="O2760" s="16" t="s">
        <v>3448</v>
      </c>
      <c r="P2760" s="12" t="s">
        <v>131</v>
      </c>
      <c r="Q2760" s="16">
        <v>2023</v>
      </c>
      <c r="R2760" s="16">
        <v>0.94</v>
      </c>
      <c r="T2760" s="16">
        <v>0</v>
      </c>
      <c r="W2760" s="12" t="s">
        <v>207</v>
      </c>
      <c r="X2760" s="16">
        <v>1</v>
      </c>
      <c r="Y2760" s="16">
        <v>8</v>
      </c>
      <c r="Z2760" s="16">
        <v>0.94</v>
      </c>
      <c r="AA2760" s="16">
        <f t="shared" si="591"/>
        <v>112.8</v>
      </c>
      <c r="AB2760" s="16" t="s">
        <v>2394</v>
      </c>
      <c r="AC2760" s="16" t="s">
        <v>2974</v>
      </c>
      <c r="AD2760" s="16">
        <f t="shared" si="575"/>
        <v>39480</v>
      </c>
      <c r="AE2760" s="16">
        <f t="shared" si="576"/>
        <v>329</v>
      </c>
      <c r="AF2760" s="16">
        <f t="shared" si="577"/>
        <v>123375</v>
      </c>
      <c r="AG2760" s="16">
        <f t="shared" si="578"/>
        <v>94</v>
      </c>
      <c r="AH2760" s="12">
        <f t="shared" si="579"/>
        <v>0</v>
      </c>
      <c r="AI2760" s="16">
        <f t="shared" si="580"/>
        <v>6.58</v>
      </c>
      <c r="AJ2760" s="16">
        <f t="shared" si="581"/>
        <v>22701</v>
      </c>
      <c r="AK2760" s="16">
        <f t="shared" si="582"/>
        <v>470</v>
      </c>
      <c r="AL2760" s="16">
        <f t="shared" si="583"/>
        <v>4700</v>
      </c>
      <c r="AM2760" s="16">
        <f t="shared" si="584"/>
        <v>66740</v>
      </c>
      <c r="AN2760" s="16">
        <f t="shared" si="585"/>
        <v>256996</v>
      </c>
      <c r="AO2760" s="12" t="s">
        <v>1486</v>
      </c>
      <c r="AP2760" s="16">
        <v>0.94</v>
      </c>
      <c r="AQ2760" s="16" t="s">
        <v>207</v>
      </c>
      <c r="AR2760" s="16" t="s">
        <v>207</v>
      </c>
      <c r="AS2760" s="16" t="s">
        <v>207</v>
      </c>
      <c r="AW2760" s="16" t="s">
        <v>2386</v>
      </c>
      <c r="AX2760" s="16" t="s">
        <v>204</v>
      </c>
      <c r="AY2760" s="16" t="s">
        <v>207</v>
      </c>
      <c r="AZ2760" s="16" t="s">
        <v>207</v>
      </c>
      <c r="BA2760" s="16" t="s">
        <v>207</v>
      </c>
      <c r="BB2760" s="16" t="s">
        <v>207</v>
      </c>
      <c r="BC2760" s="16">
        <v>0.94</v>
      </c>
      <c r="BD2760" s="16">
        <f t="shared" si="586"/>
        <v>3.29</v>
      </c>
      <c r="BE2760" s="16">
        <f t="shared" si="587"/>
        <v>1606.2249999999999</v>
      </c>
      <c r="BF2760" s="16">
        <v>0</v>
      </c>
      <c r="BG2760" s="16">
        <f t="shared" si="588"/>
        <v>1128</v>
      </c>
      <c r="BH2760" s="16">
        <f t="shared" si="589"/>
        <v>601.59999999999991</v>
      </c>
      <c r="BI2760" s="16">
        <f t="shared" si="590"/>
        <v>7.5199999999999987</v>
      </c>
    </row>
    <row r="2761" spans="1:61" x14ac:dyDescent="0.35">
      <c r="A2761">
        <v>2760</v>
      </c>
      <c r="B2761" t="s">
        <v>360</v>
      </c>
      <c r="C2761" t="s">
        <v>9373</v>
      </c>
      <c r="D2761" s="15" t="s">
        <v>2695</v>
      </c>
      <c r="E2761" s="12" t="s">
        <v>98</v>
      </c>
      <c r="F2761" s="16">
        <v>1992</v>
      </c>
      <c r="G2761" s="12" t="s">
        <v>362</v>
      </c>
      <c r="H2761" s="12" t="s">
        <v>91</v>
      </c>
      <c r="I2761" s="12" t="s">
        <v>92</v>
      </c>
      <c r="J2761" s="12" t="s">
        <v>2401</v>
      </c>
      <c r="K2761" s="12" t="s">
        <v>5619</v>
      </c>
      <c r="N2761" s="16" t="s">
        <v>206</v>
      </c>
      <c r="O2761" s="16" t="s">
        <v>3448</v>
      </c>
      <c r="P2761" s="12" t="s">
        <v>131</v>
      </c>
      <c r="Q2761" s="16">
        <v>2023</v>
      </c>
      <c r="R2761" s="16">
        <v>1.96</v>
      </c>
      <c r="T2761" s="16">
        <v>0</v>
      </c>
      <c r="W2761" s="12" t="s">
        <v>207</v>
      </c>
      <c r="X2761" s="16">
        <v>1</v>
      </c>
      <c r="Y2761" s="16">
        <v>8</v>
      </c>
      <c r="Z2761" s="16">
        <v>1.96</v>
      </c>
      <c r="AA2761" s="16">
        <f t="shared" si="591"/>
        <v>235.2</v>
      </c>
      <c r="AB2761" s="16" t="s">
        <v>2394</v>
      </c>
      <c r="AC2761" s="16" t="s">
        <v>2974</v>
      </c>
      <c r="AD2761" s="16">
        <f t="shared" si="575"/>
        <v>82320</v>
      </c>
      <c r="AE2761" s="16">
        <f t="shared" si="576"/>
        <v>686</v>
      </c>
      <c r="AF2761" s="16">
        <f t="shared" si="577"/>
        <v>257250</v>
      </c>
      <c r="AG2761" s="16">
        <f t="shared" si="578"/>
        <v>196</v>
      </c>
      <c r="AH2761" s="12">
        <f t="shared" si="579"/>
        <v>0</v>
      </c>
      <c r="AI2761" s="16">
        <f t="shared" si="580"/>
        <v>13.719999999999999</v>
      </c>
      <c r="AJ2761" s="16">
        <f t="shared" si="581"/>
        <v>47333.999999999993</v>
      </c>
      <c r="AK2761" s="16">
        <f t="shared" si="582"/>
        <v>980</v>
      </c>
      <c r="AL2761" s="16">
        <f t="shared" si="583"/>
        <v>9800</v>
      </c>
      <c r="AM2761" s="16">
        <f t="shared" si="584"/>
        <v>139160</v>
      </c>
      <c r="AN2761" s="16">
        <f t="shared" si="585"/>
        <v>535864</v>
      </c>
      <c r="AO2761" s="12" t="s">
        <v>1486</v>
      </c>
      <c r="AP2761" s="16">
        <v>1.96</v>
      </c>
      <c r="AQ2761" s="16" t="s">
        <v>207</v>
      </c>
      <c r="AR2761" s="16" t="s">
        <v>207</v>
      </c>
      <c r="AS2761" s="16" t="s">
        <v>207</v>
      </c>
      <c r="AW2761" s="16" t="s">
        <v>2386</v>
      </c>
      <c r="AX2761" s="16" t="s">
        <v>204</v>
      </c>
      <c r="AY2761" s="16" t="s">
        <v>207</v>
      </c>
      <c r="AZ2761" s="16" t="s">
        <v>207</v>
      </c>
      <c r="BA2761" s="16" t="s">
        <v>207</v>
      </c>
      <c r="BB2761" s="16" t="s">
        <v>207</v>
      </c>
      <c r="BC2761" s="16">
        <v>1.96</v>
      </c>
      <c r="BD2761" s="16">
        <f t="shared" si="586"/>
        <v>6.8599999999999994</v>
      </c>
      <c r="BE2761" s="16">
        <f t="shared" si="587"/>
        <v>3349.15</v>
      </c>
      <c r="BF2761" s="16">
        <v>0</v>
      </c>
      <c r="BG2761" s="16">
        <f t="shared" si="588"/>
        <v>2352</v>
      </c>
      <c r="BH2761" s="16">
        <f t="shared" si="589"/>
        <v>1254.4000000000001</v>
      </c>
      <c r="BI2761" s="16">
        <f t="shared" si="590"/>
        <v>15.680000000000001</v>
      </c>
    </row>
    <row r="2762" spans="1:61" x14ac:dyDescent="0.35">
      <c r="A2762">
        <v>2761</v>
      </c>
      <c r="B2762" t="s">
        <v>360</v>
      </c>
      <c r="C2762" t="s">
        <v>9374</v>
      </c>
      <c r="D2762" s="15" t="s">
        <v>3013</v>
      </c>
      <c r="E2762" s="12" t="s">
        <v>98</v>
      </c>
      <c r="F2762" s="16">
        <v>1980</v>
      </c>
      <c r="G2762" s="12" t="s">
        <v>362</v>
      </c>
      <c r="H2762" s="12" t="s">
        <v>91</v>
      </c>
      <c r="I2762" s="12" t="s">
        <v>92</v>
      </c>
      <c r="J2762" s="12" t="s">
        <v>2401</v>
      </c>
      <c r="K2762" s="12" t="s">
        <v>5619</v>
      </c>
      <c r="N2762" s="16" t="s">
        <v>206</v>
      </c>
      <c r="O2762" s="16" t="s">
        <v>3448</v>
      </c>
      <c r="P2762" s="12" t="s">
        <v>131</v>
      </c>
      <c r="Q2762" s="16">
        <v>2023</v>
      </c>
      <c r="R2762" s="16">
        <v>1.03</v>
      </c>
      <c r="T2762" s="16">
        <v>0</v>
      </c>
      <c r="W2762" s="12" t="s">
        <v>207</v>
      </c>
      <c r="X2762" s="16">
        <v>1</v>
      </c>
      <c r="Y2762" s="16">
        <v>8</v>
      </c>
      <c r="Z2762" s="16">
        <v>1.03</v>
      </c>
      <c r="AA2762" s="16">
        <f t="shared" si="591"/>
        <v>123.60000000000001</v>
      </c>
      <c r="AB2762" s="16" t="s">
        <v>2394</v>
      </c>
      <c r="AC2762" s="16" t="s">
        <v>2974</v>
      </c>
      <c r="AD2762" s="16">
        <f t="shared" si="575"/>
        <v>43260</v>
      </c>
      <c r="AE2762" s="16">
        <f t="shared" si="576"/>
        <v>360.5</v>
      </c>
      <c r="AF2762" s="16">
        <f t="shared" si="577"/>
        <v>135187.5</v>
      </c>
      <c r="AG2762" s="16">
        <f t="shared" si="578"/>
        <v>103</v>
      </c>
      <c r="AH2762" s="12">
        <f t="shared" si="579"/>
        <v>0</v>
      </c>
      <c r="AI2762" s="16">
        <f t="shared" si="580"/>
        <v>7.21</v>
      </c>
      <c r="AJ2762" s="16">
        <f t="shared" si="581"/>
        <v>24874.5</v>
      </c>
      <c r="AK2762" s="16">
        <f t="shared" si="582"/>
        <v>515</v>
      </c>
      <c r="AL2762" s="16">
        <f t="shared" si="583"/>
        <v>5150</v>
      </c>
      <c r="AM2762" s="16">
        <f t="shared" si="584"/>
        <v>73130</v>
      </c>
      <c r="AN2762" s="16">
        <f t="shared" si="585"/>
        <v>281602</v>
      </c>
      <c r="AO2762" s="12" t="s">
        <v>1486</v>
      </c>
      <c r="AP2762" s="16">
        <v>1.03</v>
      </c>
      <c r="AQ2762" s="16" t="s">
        <v>207</v>
      </c>
      <c r="AR2762" s="16" t="s">
        <v>207</v>
      </c>
      <c r="AS2762" s="16" t="s">
        <v>207</v>
      </c>
      <c r="AW2762" s="16" t="s">
        <v>2386</v>
      </c>
      <c r="AX2762" s="16" t="s">
        <v>204</v>
      </c>
      <c r="AY2762" s="16" t="s">
        <v>207</v>
      </c>
      <c r="AZ2762" s="16" t="s">
        <v>207</v>
      </c>
      <c r="BA2762" s="16" t="s">
        <v>207</v>
      </c>
      <c r="BB2762" s="16" t="s">
        <v>207</v>
      </c>
      <c r="BC2762" s="16">
        <v>1.03</v>
      </c>
      <c r="BD2762" s="16">
        <f t="shared" si="586"/>
        <v>3.605</v>
      </c>
      <c r="BE2762" s="16">
        <f t="shared" si="587"/>
        <v>1760.0125</v>
      </c>
      <c r="BF2762" s="16">
        <v>0</v>
      </c>
      <c r="BG2762" s="16">
        <f t="shared" si="588"/>
        <v>1236</v>
      </c>
      <c r="BH2762" s="16">
        <f t="shared" si="589"/>
        <v>659.2</v>
      </c>
      <c r="BI2762" s="16">
        <f t="shared" si="590"/>
        <v>8.24</v>
      </c>
    </row>
    <row r="2763" spans="1:61" x14ac:dyDescent="0.35">
      <c r="A2763">
        <v>2762</v>
      </c>
      <c r="B2763" t="s">
        <v>360</v>
      </c>
      <c r="C2763" t="s">
        <v>9375</v>
      </c>
      <c r="D2763" s="15" t="s">
        <v>3014</v>
      </c>
      <c r="E2763" s="12" t="s">
        <v>98</v>
      </c>
      <c r="F2763" s="16">
        <v>1985</v>
      </c>
      <c r="G2763" s="12" t="s">
        <v>362</v>
      </c>
      <c r="H2763" s="12" t="s">
        <v>91</v>
      </c>
      <c r="I2763" s="12" t="s">
        <v>92</v>
      </c>
      <c r="J2763" s="12" t="s">
        <v>2401</v>
      </c>
      <c r="K2763" s="12" t="s">
        <v>5619</v>
      </c>
      <c r="N2763" s="16" t="s">
        <v>205</v>
      </c>
      <c r="O2763" s="16" t="s">
        <v>3448</v>
      </c>
      <c r="P2763" s="12" t="s">
        <v>131</v>
      </c>
      <c r="Q2763" s="16">
        <v>2023</v>
      </c>
      <c r="R2763" s="16">
        <v>0.68</v>
      </c>
      <c r="T2763" s="16">
        <v>0</v>
      </c>
      <c r="W2763" s="12" t="s">
        <v>207</v>
      </c>
      <c r="X2763" s="16">
        <v>1</v>
      </c>
      <c r="Y2763" s="16">
        <v>8</v>
      </c>
      <c r="Z2763" s="16">
        <v>0.68</v>
      </c>
      <c r="AA2763" s="16">
        <f t="shared" si="591"/>
        <v>81.600000000000009</v>
      </c>
      <c r="AB2763" s="16" t="s">
        <v>2394</v>
      </c>
      <c r="AC2763" s="16" t="s">
        <v>2974</v>
      </c>
      <c r="AD2763" s="16">
        <f t="shared" si="575"/>
        <v>28560.000000000004</v>
      </c>
      <c r="AE2763" s="16">
        <f t="shared" si="576"/>
        <v>238.00000000000003</v>
      </c>
      <c r="AF2763" s="16">
        <f t="shared" si="577"/>
        <v>89250.000000000015</v>
      </c>
      <c r="AG2763" s="16">
        <f t="shared" si="578"/>
        <v>68</v>
      </c>
      <c r="AH2763" s="12">
        <f t="shared" si="579"/>
        <v>0</v>
      </c>
      <c r="AI2763" s="16">
        <f t="shared" si="580"/>
        <v>4.7600000000000007</v>
      </c>
      <c r="AJ2763" s="16">
        <f t="shared" si="581"/>
        <v>16422.000000000004</v>
      </c>
      <c r="AK2763" s="16">
        <f t="shared" si="582"/>
        <v>340</v>
      </c>
      <c r="AL2763" s="16">
        <f t="shared" si="583"/>
        <v>3400.0000000000005</v>
      </c>
      <c r="AM2763" s="16">
        <f t="shared" si="584"/>
        <v>48280</v>
      </c>
      <c r="AN2763" s="16">
        <f t="shared" si="585"/>
        <v>185912</v>
      </c>
      <c r="AO2763" s="12" t="s">
        <v>1486</v>
      </c>
      <c r="AP2763" s="16">
        <v>0.68</v>
      </c>
      <c r="AQ2763" s="16" t="s">
        <v>207</v>
      </c>
      <c r="AR2763" s="16" t="s">
        <v>207</v>
      </c>
      <c r="AS2763" s="16" t="s">
        <v>207</v>
      </c>
      <c r="AW2763" s="16" t="s">
        <v>2386</v>
      </c>
      <c r="AX2763" s="16" t="s">
        <v>204</v>
      </c>
      <c r="AY2763" s="16" t="s">
        <v>207</v>
      </c>
      <c r="AZ2763" s="16" t="s">
        <v>207</v>
      </c>
      <c r="BA2763" s="16" t="s">
        <v>207</v>
      </c>
      <c r="BB2763" s="16" t="s">
        <v>207</v>
      </c>
      <c r="BC2763" s="16">
        <v>0.68</v>
      </c>
      <c r="BD2763" s="16">
        <f t="shared" si="586"/>
        <v>2.3800000000000003</v>
      </c>
      <c r="BE2763" s="16">
        <f t="shared" si="587"/>
        <v>1161.95</v>
      </c>
      <c r="BF2763" s="16">
        <v>0</v>
      </c>
      <c r="BG2763" s="16">
        <f t="shared" si="588"/>
        <v>816.00000000000011</v>
      </c>
      <c r="BH2763" s="16">
        <f t="shared" si="589"/>
        <v>435.20000000000005</v>
      </c>
      <c r="BI2763" s="16">
        <f t="shared" si="590"/>
        <v>5.44</v>
      </c>
    </row>
    <row r="2764" spans="1:61" x14ac:dyDescent="0.35">
      <c r="A2764">
        <v>2763</v>
      </c>
      <c r="B2764" t="s">
        <v>360</v>
      </c>
      <c r="C2764" t="s">
        <v>9376</v>
      </c>
      <c r="D2764" s="15" t="s">
        <v>3015</v>
      </c>
      <c r="E2764" s="12" t="s">
        <v>93</v>
      </c>
      <c r="F2764" s="16">
        <v>1962</v>
      </c>
      <c r="G2764" s="12" t="s">
        <v>362</v>
      </c>
      <c r="H2764" s="12" t="s">
        <v>91</v>
      </c>
      <c r="I2764" s="12" t="s">
        <v>92</v>
      </c>
      <c r="J2764" s="12" t="s">
        <v>2401</v>
      </c>
      <c r="K2764" s="12" t="s">
        <v>5619</v>
      </c>
      <c r="N2764" s="16" t="s">
        <v>206</v>
      </c>
      <c r="O2764" s="16" t="s">
        <v>3448</v>
      </c>
      <c r="P2764" s="12" t="s">
        <v>131</v>
      </c>
      <c r="Q2764" s="16">
        <v>2023</v>
      </c>
      <c r="R2764" s="16">
        <v>0.85</v>
      </c>
      <c r="T2764" s="16">
        <v>0</v>
      </c>
      <c r="W2764" s="12" t="s">
        <v>207</v>
      </c>
      <c r="X2764" s="16">
        <v>1</v>
      </c>
      <c r="Y2764" s="16">
        <v>8</v>
      </c>
      <c r="Z2764" s="16">
        <v>0.85</v>
      </c>
      <c r="AA2764" s="16">
        <f t="shared" si="591"/>
        <v>102</v>
      </c>
      <c r="AB2764" s="16" t="s">
        <v>2394</v>
      </c>
      <c r="AC2764" s="16" t="s">
        <v>2974</v>
      </c>
      <c r="AD2764" s="16">
        <f t="shared" si="575"/>
        <v>35700</v>
      </c>
      <c r="AE2764" s="16">
        <f t="shared" si="576"/>
        <v>297.5</v>
      </c>
      <c r="AF2764" s="16">
        <f t="shared" si="577"/>
        <v>111562.5</v>
      </c>
      <c r="AG2764" s="16">
        <f t="shared" si="578"/>
        <v>85</v>
      </c>
      <c r="AH2764" s="12">
        <f t="shared" si="579"/>
        <v>0</v>
      </c>
      <c r="AI2764" s="16">
        <f t="shared" si="580"/>
        <v>5.95</v>
      </c>
      <c r="AJ2764" s="16">
        <f t="shared" si="581"/>
        <v>20527.5</v>
      </c>
      <c r="AK2764" s="16">
        <f t="shared" si="582"/>
        <v>425</v>
      </c>
      <c r="AL2764" s="16">
        <f t="shared" si="583"/>
        <v>4250</v>
      </c>
      <c r="AM2764" s="16">
        <f t="shared" si="584"/>
        <v>60350</v>
      </c>
      <c r="AN2764" s="16">
        <f t="shared" si="585"/>
        <v>232390</v>
      </c>
      <c r="AO2764" s="12" t="s">
        <v>1486</v>
      </c>
      <c r="AP2764" s="16">
        <v>0.85</v>
      </c>
      <c r="AQ2764" s="16" t="s">
        <v>207</v>
      </c>
      <c r="AR2764" s="16" t="s">
        <v>207</v>
      </c>
      <c r="AS2764" s="16" t="s">
        <v>207</v>
      </c>
      <c r="AW2764" s="16" t="s">
        <v>2386</v>
      </c>
      <c r="AX2764" s="16" t="s">
        <v>204</v>
      </c>
      <c r="AY2764" s="16" t="s">
        <v>207</v>
      </c>
      <c r="AZ2764" s="16" t="s">
        <v>207</v>
      </c>
      <c r="BA2764" s="16" t="s">
        <v>207</v>
      </c>
      <c r="BB2764" s="16" t="s">
        <v>207</v>
      </c>
      <c r="BC2764" s="16">
        <v>0.85</v>
      </c>
      <c r="BD2764" s="16">
        <f t="shared" si="586"/>
        <v>2.9750000000000001</v>
      </c>
      <c r="BE2764" s="16">
        <f t="shared" si="587"/>
        <v>1452.4375</v>
      </c>
      <c r="BF2764" s="16">
        <v>0</v>
      </c>
      <c r="BG2764" s="16">
        <f t="shared" si="588"/>
        <v>1020</v>
      </c>
      <c r="BH2764" s="16">
        <f t="shared" si="589"/>
        <v>544</v>
      </c>
      <c r="BI2764" s="16">
        <f t="shared" si="590"/>
        <v>6.8</v>
      </c>
    </row>
    <row r="2765" spans="1:61" x14ac:dyDescent="0.35">
      <c r="A2765">
        <v>2764</v>
      </c>
      <c r="B2765" t="s">
        <v>360</v>
      </c>
      <c r="C2765" t="s">
        <v>9377</v>
      </c>
      <c r="D2765" s="15" t="s">
        <v>3016</v>
      </c>
      <c r="E2765" s="12" t="s">
        <v>98</v>
      </c>
      <c r="F2765" s="16">
        <v>1968</v>
      </c>
      <c r="G2765" s="12" t="s">
        <v>362</v>
      </c>
      <c r="H2765" s="12" t="s">
        <v>91</v>
      </c>
      <c r="I2765" s="12" t="s">
        <v>92</v>
      </c>
      <c r="J2765" s="12" t="s">
        <v>2401</v>
      </c>
      <c r="K2765" s="12" t="s">
        <v>5619</v>
      </c>
      <c r="N2765" s="16" t="s">
        <v>206</v>
      </c>
      <c r="O2765" s="16" t="s">
        <v>3448</v>
      </c>
      <c r="P2765" s="12" t="s">
        <v>131</v>
      </c>
      <c r="Q2765" s="16">
        <v>2023</v>
      </c>
      <c r="R2765" s="16">
        <v>1.67</v>
      </c>
      <c r="T2765" s="16">
        <v>0</v>
      </c>
      <c r="W2765" s="12" t="s">
        <v>207</v>
      </c>
      <c r="X2765" s="16">
        <v>1</v>
      </c>
      <c r="Y2765" s="16">
        <v>8</v>
      </c>
      <c r="Z2765" s="16">
        <v>1.67</v>
      </c>
      <c r="AA2765" s="16">
        <f t="shared" si="591"/>
        <v>200.39999999999998</v>
      </c>
      <c r="AB2765" s="16" t="s">
        <v>2394</v>
      </c>
      <c r="AC2765" s="16" t="s">
        <v>2974</v>
      </c>
      <c r="AD2765" s="16">
        <f t="shared" si="575"/>
        <v>70139.999999999985</v>
      </c>
      <c r="AE2765" s="16">
        <f t="shared" si="576"/>
        <v>584.5</v>
      </c>
      <c r="AF2765" s="16">
        <f t="shared" si="577"/>
        <v>219187.5</v>
      </c>
      <c r="AG2765" s="16">
        <f t="shared" si="578"/>
        <v>167</v>
      </c>
      <c r="AH2765" s="12">
        <f t="shared" si="579"/>
        <v>0</v>
      </c>
      <c r="AI2765" s="16">
        <f t="shared" si="580"/>
        <v>11.69</v>
      </c>
      <c r="AJ2765" s="16">
        <f t="shared" si="581"/>
        <v>40330.5</v>
      </c>
      <c r="AK2765" s="16">
        <f t="shared" si="582"/>
        <v>835</v>
      </c>
      <c r="AL2765" s="16">
        <f t="shared" si="583"/>
        <v>8350</v>
      </c>
      <c r="AM2765" s="16">
        <f t="shared" si="584"/>
        <v>118570</v>
      </c>
      <c r="AN2765" s="16">
        <f t="shared" si="585"/>
        <v>456578</v>
      </c>
      <c r="AO2765" s="12" t="s">
        <v>1486</v>
      </c>
      <c r="AP2765" s="16">
        <v>1.67</v>
      </c>
      <c r="AQ2765" s="16" t="s">
        <v>207</v>
      </c>
      <c r="AR2765" s="16" t="s">
        <v>207</v>
      </c>
      <c r="AS2765" s="16" t="s">
        <v>207</v>
      </c>
      <c r="AW2765" s="16" t="s">
        <v>2386</v>
      </c>
      <c r="AX2765" s="16" t="s">
        <v>204</v>
      </c>
      <c r="AY2765" s="16" t="s">
        <v>207</v>
      </c>
      <c r="AZ2765" s="16" t="s">
        <v>207</v>
      </c>
      <c r="BA2765" s="16" t="s">
        <v>207</v>
      </c>
      <c r="BB2765" s="16" t="s">
        <v>207</v>
      </c>
      <c r="BC2765" s="16">
        <v>1.67</v>
      </c>
      <c r="BD2765" s="16">
        <f t="shared" si="586"/>
        <v>5.8449999999999998</v>
      </c>
      <c r="BE2765" s="16">
        <f t="shared" si="587"/>
        <v>2853.6125000000002</v>
      </c>
      <c r="BF2765" s="16">
        <v>0</v>
      </c>
      <c r="BG2765" s="16">
        <f t="shared" si="588"/>
        <v>2004</v>
      </c>
      <c r="BH2765" s="16">
        <f t="shared" si="589"/>
        <v>1068.8</v>
      </c>
      <c r="BI2765" s="16">
        <f t="shared" si="590"/>
        <v>13.36</v>
      </c>
    </row>
    <row r="2766" spans="1:61" x14ac:dyDescent="0.35">
      <c r="A2766">
        <v>2765</v>
      </c>
      <c r="B2766" t="s">
        <v>360</v>
      </c>
      <c r="C2766" t="s">
        <v>9378</v>
      </c>
      <c r="D2766" s="15" t="s">
        <v>3017</v>
      </c>
      <c r="E2766" s="12" t="s">
        <v>98</v>
      </c>
      <c r="F2766" s="16">
        <v>1992</v>
      </c>
      <c r="G2766" s="12" t="s">
        <v>362</v>
      </c>
      <c r="H2766" s="12" t="s">
        <v>91</v>
      </c>
      <c r="I2766" s="12" t="s">
        <v>92</v>
      </c>
      <c r="J2766" s="12" t="s">
        <v>2401</v>
      </c>
      <c r="K2766" s="12" t="s">
        <v>5619</v>
      </c>
      <c r="N2766" s="16" t="s">
        <v>206</v>
      </c>
      <c r="O2766" s="16" t="s">
        <v>3448</v>
      </c>
      <c r="P2766" s="12" t="s">
        <v>131</v>
      </c>
      <c r="Q2766" s="16">
        <v>2023</v>
      </c>
      <c r="R2766" s="16">
        <v>0.45</v>
      </c>
      <c r="T2766" s="16">
        <v>0</v>
      </c>
      <c r="W2766" s="12" t="s">
        <v>207</v>
      </c>
      <c r="X2766" s="16">
        <v>1</v>
      </c>
      <c r="Y2766" s="16">
        <v>8</v>
      </c>
      <c r="Z2766" s="16">
        <v>0.45</v>
      </c>
      <c r="AA2766" s="16">
        <f t="shared" si="591"/>
        <v>54</v>
      </c>
      <c r="AB2766" s="16" t="s">
        <v>2394</v>
      </c>
      <c r="AC2766" s="16" t="s">
        <v>2974</v>
      </c>
      <c r="AD2766" s="16">
        <f t="shared" si="575"/>
        <v>18900</v>
      </c>
      <c r="AE2766" s="16">
        <f t="shared" si="576"/>
        <v>157.5</v>
      </c>
      <c r="AF2766" s="16">
        <f t="shared" si="577"/>
        <v>59062.5</v>
      </c>
      <c r="AG2766" s="16">
        <f t="shared" si="578"/>
        <v>45</v>
      </c>
      <c r="AH2766" s="12">
        <f t="shared" si="579"/>
        <v>0</v>
      </c>
      <c r="AI2766" s="16">
        <f t="shared" si="580"/>
        <v>3.15</v>
      </c>
      <c r="AJ2766" s="16">
        <f t="shared" si="581"/>
        <v>10867.5</v>
      </c>
      <c r="AK2766" s="16">
        <f t="shared" si="582"/>
        <v>225</v>
      </c>
      <c r="AL2766" s="16">
        <f t="shared" si="583"/>
        <v>2250</v>
      </c>
      <c r="AM2766" s="16">
        <f t="shared" si="584"/>
        <v>31950</v>
      </c>
      <c r="AN2766" s="16">
        <f t="shared" si="585"/>
        <v>123030</v>
      </c>
      <c r="AO2766" s="12" t="s">
        <v>1486</v>
      </c>
      <c r="AP2766" s="16">
        <v>0.45</v>
      </c>
      <c r="AQ2766" s="16" t="s">
        <v>207</v>
      </c>
      <c r="AR2766" s="16" t="s">
        <v>207</v>
      </c>
      <c r="AS2766" s="16" t="s">
        <v>207</v>
      </c>
      <c r="AW2766" s="16" t="s">
        <v>2386</v>
      </c>
      <c r="AX2766" s="16" t="s">
        <v>204</v>
      </c>
      <c r="AY2766" s="16" t="s">
        <v>207</v>
      </c>
      <c r="AZ2766" s="16" t="s">
        <v>207</v>
      </c>
      <c r="BA2766" s="16" t="s">
        <v>207</v>
      </c>
      <c r="BB2766" s="16" t="s">
        <v>207</v>
      </c>
      <c r="BC2766" s="16">
        <v>0.45</v>
      </c>
      <c r="BD2766" s="16">
        <f t="shared" si="586"/>
        <v>1.575</v>
      </c>
      <c r="BE2766" s="16">
        <f t="shared" si="587"/>
        <v>768.9375</v>
      </c>
      <c r="BF2766" s="16">
        <v>0</v>
      </c>
      <c r="BG2766" s="16">
        <f t="shared" si="588"/>
        <v>540</v>
      </c>
      <c r="BH2766" s="16">
        <f t="shared" si="589"/>
        <v>288</v>
      </c>
      <c r="BI2766" s="16">
        <f t="shared" si="590"/>
        <v>3.6</v>
      </c>
    </row>
    <row r="2767" spans="1:61" x14ac:dyDescent="0.35">
      <c r="A2767">
        <v>2766</v>
      </c>
      <c r="B2767" t="s">
        <v>360</v>
      </c>
      <c r="C2767" t="s">
        <v>9379</v>
      </c>
      <c r="D2767" s="15" t="s">
        <v>3018</v>
      </c>
      <c r="E2767" s="12" t="s">
        <v>98</v>
      </c>
      <c r="F2767" s="16">
        <v>1990</v>
      </c>
      <c r="G2767" s="12" t="s">
        <v>362</v>
      </c>
      <c r="H2767" s="12" t="s">
        <v>91</v>
      </c>
      <c r="I2767" s="12" t="s">
        <v>92</v>
      </c>
      <c r="J2767" s="12" t="s">
        <v>2401</v>
      </c>
      <c r="K2767" s="12" t="s">
        <v>5619</v>
      </c>
      <c r="N2767" s="16" t="s">
        <v>206</v>
      </c>
      <c r="O2767" s="16" t="s">
        <v>3448</v>
      </c>
      <c r="P2767" s="12" t="s">
        <v>131</v>
      </c>
      <c r="Q2767" s="16">
        <v>2023</v>
      </c>
      <c r="R2767" s="16">
        <v>0.57999999999999996</v>
      </c>
      <c r="T2767" s="16">
        <v>0</v>
      </c>
      <c r="W2767" s="12" t="s">
        <v>207</v>
      </c>
      <c r="X2767" s="16">
        <v>1</v>
      </c>
      <c r="Y2767" s="16">
        <v>8</v>
      </c>
      <c r="Z2767" s="16">
        <v>0.57999999999999996</v>
      </c>
      <c r="AA2767" s="16">
        <f t="shared" si="591"/>
        <v>69.599999999999994</v>
      </c>
      <c r="AB2767" s="16" t="s">
        <v>2394</v>
      </c>
      <c r="AC2767" s="16" t="s">
        <v>2974</v>
      </c>
      <c r="AD2767" s="16">
        <f t="shared" si="575"/>
        <v>24359.999999999996</v>
      </c>
      <c r="AE2767" s="16">
        <f t="shared" si="576"/>
        <v>203</v>
      </c>
      <c r="AF2767" s="16">
        <f t="shared" si="577"/>
        <v>76125</v>
      </c>
      <c r="AG2767" s="16">
        <f t="shared" si="578"/>
        <v>57.999999999999993</v>
      </c>
      <c r="AH2767" s="12">
        <f t="shared" si="579"/>
        <v>0</v>
      </c>
      <c r="AI2767" s="16">
        <f t="shared" si="580"/>
        <v>4.0599999999999996</v>
      </c>
      <c r="AJ2767" s="16">
        <f t="shared" si="581"/>
        <v>14006.999999999998</v>
      </c>
      <c r="AK2767" s="16">
        <f t="shared" si="582"/>
        <v>290</v>
      </c>
      <c r="AL2767" s="16">
        <f t="shared" si="583"/>
        <v>2900</v>
      </c>
      <c r="AM2767" s="16">
        <f t="shared" si="584"/>
        <v>41180</v>
      </c>
      <c r="AN2767" s="16">
        <f t="shared" si="585"/>
        <v>158572</v>
      </c>
      <c r="AO2767" s="12" t="s">
        <v>1486</v>
      </c>
      <c r="AP2767" s="16">
        <v>0.57999999999999996</v>
      </c>
      <c r="AQ2767" s="16" t="s">
        <v>207</v>
      </c>
      <c r="AR2767" s="16" t="s">
        <v>207</v>
      </c>
      <c r="AS2767" s="16" t="s">
        <v>207</v>
      </c>
      <c r="AW2767" s="16" t="s">
        <v>2386</v>
      </c>
      <c r="AX2767" s="16" t="s">
        <v>204</v>
      </c>
      <c r="AY2767" s="16" t="s">
        <v>207</v>
      </c>
      <c r="AZ2767" s="16" t="s">
        <v>207</v>
      </c>
      <c r="BA2767" s="16" t="s">
        <v>207</v>
      </c>
      <c r="BB2767" s="16" t="s">
        <v>207</v>
      </c>
      <c r="BC2767" s="16">
        <v>0.57999999999999996</v>
      </c>
      <c r="BD2767" s="16">
        <f t="shared" si="586"/>
        <v>2.0299999999999998</v>
      </c>
      <c r="BE2767" s="16">
        <f t="shared" si="587"/>
        <v>991.07500000000005</v>
      </c>
      <c r="BF2767" s="16">
        <v>0</v>
      </c>
      <c r="BG2767" s="16">
        <f t="shared" si="588"/>
        <v>696</v>
      </c>
      <c r="BH2767" s="16">
        <f t="shared" si="589"/>
        <v>371.2</v>
      </c>
      <c r="BI2767" s="16">
        <f t="shared" si="590"/>
        <v>4.6399999999999997</v>
      </c>
    </row>
    <row r="2768" spans="1:61" x14ac:dyDescent="0.35">
      <c r="A2768">
        <v>2767</v>
      </c>
      <c r="B2768" t="s">
        <v>360</v>
      </c>
      <c r="C2768" t="s">
        <v>9380</v>
      </c>
      <c r="D2768" s="15" t="s">
        <v>3019</v>
      </c>
      <c r="E2768" s="12" t="s">
        <v>98</v>
      </c>
      <c r="F2768" s="16">
        <v>1990</v>
      </c>
      <c r="G2768" s="12" t="s">
        <v>362</v>
      </c>
      <c r="H2768" s="12" t="s">
        <v>91</v>
      </c>
      <c r="I2768" s="12" t="s">
        <v>92</v>
      </c>
      <c r="J2768" s="12" t="s">
        <v>2401</v>
      </c>
      <c r="K2768" s="12" t="s">
        <v>5619</v>
      </c>
      <c r="N2768" s="16" t="s">
        <v>206</v>
      </c>
      <c r="O2768" s="16" t="s">
        <v>3448</v>
      </c>
      <c r="P2768" s="12" t="s">
        <v>131</v>
      </c>
      <c r="Q2768" s="16">
        <v>2023</v>
      </c>
      <c r="R2768" s="16">
        <v>1.24</v>
      </c>
      <c r="T2768" s="16">
        <v>0</v>
      </c>
      <c r="W2768" s="12" t="s">
        <v>207</v>
      </c>
      <c r="X2768" s="16">
        <v>1</v>
      </c>
      <c r="Y2768" s="16">
        <v>8</v>
      </c>
      <c r="Z2768" s="16">
        <v>1.24</v>
      </c>
      <c r="AA2768" s="16">
        <f t="shared" si="591"/>
        <v>148.80000000000001</v>
      </c>
      <c r="AB2768" s="16" t="s">
        <v>2394</v>
      </c>
      <c r="AC2768" s="16" t="s">
        <v>2974</v>
      </c>
      <c r="AD2768" s="16">
        <f t="shared" si="575"/>
        <v>52080.000000000007</v>
      </c>
      <c r="AE2768" s="16">
        <f t="shared" si="576"/>
        <v>434</v>
      </c>
      <c r="AF2768" s="16">
        <f t="shared" si="577"/>
        <v>162750</v>
      </c>
      <c r="AG2768" s="16">
        <f t="shared" si="578"/>
        <v>124</v>
      </c>
      <c r="AH2768" s="12">
        <f t="shared" si="579"/>
        <v>0</v>
      </c>
      <c r="AI2768" s="16">
        <f t="shared" si="580"/>
        <v>8.68</v>
      </c>
      <c r="AJ2768" s="16">
        <f t="shared" si="581"/>
        <v>29946</v>
      </c>
      <c r="AK2768" s="16">
        <f t="shared" si="582"/>
        <v>620</v>
      </c>
      <c r="AL2768" s="16">
        <f t="shared" si="583"/>
        <v>6200</v>
      </c>
      <c r="AM2768" s="16">
        <f t="shared" si="584"/>
        <v>88040</v>
      </c>
      <c r="AN2768" s="16">
        <f t="shared" si="585"/>
        <v>339016</v>
      </c>
      <c r="AO2768" s="12" t="s">
        <v>1486</v>
      </c>
      <c r="AP2768" s="16">
        <v>1.24</v>
      </c>
      <c r="AQ2768" s="16" t="s">
        <v>207</v>
      </c>
      <c r="AR2768" s="16" t="s">
        <v>207</v>
      </c>
      <c r="AS2768" s="16" t="s">
        <v>207</v>
      </c>
      <c r="AW2768" s="16" t="s">
        <v>2386</v>
      </c>
      <c r="AX2768" s="16" t="s">
        <v>204</v>
      </c>
      <c r="AY2768" s="16" t="s">
        <v>207</v>
      </c>
      <c r="AZ2768" s="16" t="s">
        <v>207</v>
      </c>
      <c r="BA2768" s="16" t="s">
        <v>207</v>
      </c>
      <c r="BB2768" s="16" t="s">
        <v>207</v>
      </c>
      <c r="BC2768" s="16">
        <v>1.24</v>
      </c>
      <c r="BD2768" s="16">
        <f t="shared" si="586"/>
        <v>4.34</v>
      </c>
      <c r="BE2768" s="16">
        <f t="shared" si="587"/>
        <v>2118.85</v>
      </c>
      <c r="BF2768" s="16">
        <v>0</v>
      </c>
      <c r="BG2768" s="16">
        <f t="shared" si="588"/>
        <v>1488</v>
      </c>
      <c r="BH2768" s="16">
        <f t="shared" si="589"/>
        <v>793.6</v>
      </c>
      <c r="BI2768" s="16">
        <f t="shared" si="590"/>
        <v>9.92</v>
      </c>
    </row>
    <row r="2769" spans="1:61" x14ac:dyDescent="0.35">
      <c r="A2769">
        <v>2768</v>
      </c>
      <c r="B2769" t="s">
        <v>360</v>
      </c>
      <c r="C2769" t="s">
        <v>9381</v>
      </c>
      <c r="D2769" s="15" t="s">
        <v>3020</v>
      </c>
      <c r="E2769" s="12" t="s">
        <v>98</v>
      </c>
      <c r="F2769" s="16">
        <v>1976</v>
      </c>
      <c r="G2769" s="12" t="s">
        <v>362</v>
      </c>
      <c r="H2769" s="12" t="s">
        <v>91</v>
      </c>
      <c r="I2769" s="12" t="s">
        <v>92</v>
      </c>
      <c r="J2769" s="12" t="s">
        <v>2401</v>
      </c>
      <c r="K2769" s="12" t="s">
        <v>5619</v>
      </c>
      <c r="N2769" s="16" t="s">
        <v>206</v>
      </c>
      <c r="O2769" s="16" t="s">
        <v>3448</v>
      </c>
      <c r="P2769" s="12" t="s">
        <v>131</v>
      </c>
      <c r="Q2769" s="16">
        <v>2023</v>
      </c>
      <c r="R2769" s="16">
        <v>2.39</v>
      </c>
      <c r="T2769" s="16">
        <v>0</v>
      </c>
      <c r="W2769" s="12" t="s">
        <v>207</v>
      </c>
      <c r="X2769" s="16">
        <v>1</v>
      </c>
      <c r="Y2769" s="16">
        <v>8</v>
      </c>
      <c r="Z2769" s="16">
        <v>2.39</v>
      </c>
      <c r="AA2769" s="16">
        <f t="shared" si="591"/>
        <v>286.8</v>
      </c>
      <c r="AB2769" s="16" t="s">
        <v>2394</v>
      </c>
      <c r="AC2769" s="16" t="s">
        <v>2974</v>
      </c>
      <c r="AD2769" s="16">
        <f t="shared" si="575"/>
        <v>100380</v>
      </c>
      <c r="AE2769" s="16">
        <f t="shared" si="576"/>
        <v>836.5</v>
      </c>
      <c r="AF2769" s="16">
        <f t="shared" si="577"/>
        <v>313687.5</v>
      </c>
      <c r="AG2769" s="16">
        <f t="shared" si="578"/>
        <v>239</v>
      </c>
      <c r="AH2769" s="12">
        <f t="shared" si="579"/>
        <v>0</v>
      </c>
      <c r="AI2769" s="16">
        <f t="shared" si="580"/>
        <v>16.73</v>
      </c>
      <c r="AJ2769" s="16">
        <f t="shared" si="581"/>
        <v>57718.5</v>
      </c>
      <c r="AK2769" s="16">
        <f t="shared" si="582"/>
        <v>1195</v>
      </c>
      <c r="AL2769" s="16">
        <f t="shared" si="583"/>
        <v>11950</v>
      </c>
      <c r="AM2769" s="16">
        <f t="shared" si="584"/>
        <v>169690</v>
      </c>
      <c r="AN2769" s="16">
        <f t="shared" si="585"/>
        <v>653426</v>
      </c>
      <c r="AO2769" s="12" t="s">
        <v>1486</v>
      </c>
      <c r="AP2769" s="16">
        <v>2.39</v>
      </c>
      <c r="AQ2769" s="16" t="s">
        <v>207</v>
      </c>
      <c r="AR2769" s="16" t="s">
        <v>207</v>
      </c>
      <c r="AS2769" s="16" t="s">
        <v>207</v>
      </c>
      <c r="AW2769" s="16" t="s">
        <v>2386</v>
      </c>
      <c r="AX2769" s="16" t="s">
        <v>204</v>
      </c>
      <c r="AY2769" s="16" t="s">
        <v>207</v>
      </c>
      <c r="AZ2769" s="16" t="s">
        <v>207</v>
      </c>
      <c r="BA2769" s="16" t="s">
        <v>207</v>
      </c>
      <c r="BB2769" s="16" t="s">
        <v>207</v>
      </c>
      <c r="BC2769" s="16">
        <v>2.39</v>
      </c>
      <c r="BD2769" s="16">
        <f t="shared" si="586"/>
        <v>8.3650000000000002</v>
      </c>
      <c r="BE2769" s="16">
        <f t="shared" si="587"/>
        <v>4083.9124999999999</v>
      </c>
      <c r="BF2769" s="16">
        <v>0</v>
      </c>
      <c r="BG2769" s="16">
        <f t="shared" si="588"/>
        <v>2868</v>
      </c>
      <c r="BH2769" s="16">
        <f t="shared" si="589"/>
        <v>1529.6000000000001</v>
      </c>
      <c r="BI2769" s="16">
        <f t="shared" si="590"/>
        <v>19.12</v>
      </c>
    </row>
    <row r="2770" spans="1:61" x14ac:dyDescent="0.35">
      <c r="A2770">
        <v>2769</v>
      </c>
      <c r="B2770" t="s">
        <v>360</v>
      </c>
      <c r="C2770" t="s">
        <v>9382</v>
      </c>
      <c r="D2770" s="15" t="s">
        <v>3021</v>
      </c>
      <c r="E2770" s="12" t="s">
        <v>98</v>
      </c>
      <c r="G2770" s="12" t="s">
        <v>362</v>
      </c>
      <c r="H2770" s="12" t="s">
        <v>91</v>
      </c>
      <c r="I2770" s="12" t="s">
        <v>92</v>
      </c>
      <c r="J2770" s="12" t="s">
        <v>2401</v>
      </c>
      <c r="K2770" s="12" t="s">
        <v>5619</v>
      </c>
      <c r="N2770" s="16" t="s">
        <v>206</v>
      </c>
      <c r="O2770" s="16" t="s">
        <v>3448</v>
      </c>
      <c r="P2770" s="12" t="s">
        <v>131</v>
      </c>
      <c r="Q2770" s="16">
        <v>2023</v>
      </c>
      <c r="R2770" s="16">
        <v>1</v>
      </c>
      <c r="T2770" s="16">
        <v>0</v>
      </c>
      <c r="W2770" s="12" t="s">
        <v>207</v>
      </c>
      <c r="X2770" s="16">
        <v>1</v>
      </c>
      <c r="Y2770" s="16">
        <v>8</v>
      </c>
      <c r="Z2770" s="16">
        <v>1</v>
      </c>
      <c r="AA2770" s="16">
        <f t="shared" si="591"/>
        <v>120</v>
      </c>
      <c r="AB2770" s="16" t="s">
        <v>2394</v>
      </c>
      <c r="AC2770" s="16" t="s">
        <v>2974</v>
      </c>
      <c r="AD2770" s="16">
        <f t="shared" si="575"/>
        <v>42000</v>
      </c>
      <c r="AE2770" s="16">
        <f t="shared" si="576"/>
        <v>350</v>
      </c>
      <c r="AF2770" s="16">
        <f t="shared" si="577"/>
        <v>131250</v>
      </c>
      <c r="AG2770" s="16">
        <f t="shared" si="578"/>
        <v>100</v>
      </c>
      <c r="AH2770" s="12">
        <f t="shared" si="579"/>
        <v>0</v>
      </c>
      <c r="AI2770" s="16">
        <f t="shared" si="580"/>
        <v>7</v>
      </c>
      <c r="AJ2770" s="16">
        <f t="shared" si="581"/>
        <v>24150</v>
      </c>
      <c r="AK2770" s="16">
        <f t="shared" si="582"/>
        <v>500</v>
      </c>
      <c r="AL2770" s="16">
        <f t="shared" si="583"/>
        <v>5000</v>
      </c>
      <c r="AM2770" s="16">
        <f t="shared" si="584"/>
        <v>71000</v>
      </c>
      <c r="AN2770" s="16">
        <f t="shared" si="585"/>
        <v>273400</v>
      </c>
      <c r="AO2770" s="12" t="s">
        <v>1486</v>
      </c>
      <c r="AP2770" s="16">
        <v>1</v>
      </c>
      <c r="AQ2770" s="16" t="s">
        <v>207</v>
      </c>
      <c r="AR2770" s="16" t="s">
        <v>207</v>
      </c>
      <c r="AS2770" s="16" t="s">
        <v>207</v>
      </c>
      <c r="AW2770" s="16" t="s">
        <v>2386</v>
      </c>
      <c r="AX2770" s="16" t="s">
        <v>204</v>
      </c>
      <c r="AY2770" s="16" t="s">
        <v>207</v>
      </c>
      <c r="AZ2770" s="16" t="s">
        <v>207</v>
      </c>
      <c r="BA2770" s="16" t="s">
        <v>207</v>
      </c>
      <c r="BB2770" s="16" t="s">
        <v>207</v>
      </c>
      <c r="BC2770" s="16">
        <v>1</v>
      </c>
      <c r="BD2770" s="16">
        <f t="shared" si="586"/>
        <v>3.5</v>
      </c>
      <c r="BE2770" s="16">
        <f t="shared" si="587"/>
        <v>1708.75</v>
      </c>
      <c r="BF2770" s="16">
        <v>0</v>
      </c>
      <c r="BG2770" s="16">
        <f t="shared" si="588"/>
        <v>1200</v>
      </c>
      <c r="BH2770" s="16">
        <f t="shared" si="589"/>
        <v>640</v>
      </c>
      <c r="BI2770" s="16">
        <f t="shared" si="590"/>
        <v>8</v>
      </c>
    </row>
    <row r="2771" spans="1:61" x14ac:dyDescent="0.35">
      <c r="A2771">
        <v>2770</v>
      </c>
      <c r="B2771" t="s">
        <v>360</v>
      </c>
      <c r="C2771" t="s">
        <v>9383</v>
      </c>
      <c r="D2771" s="15" t="s">
        <v>2993</v>
      </c>
      <c r="E2771" s="12" t="s">
        <v>98</v>
      </c>
      <c r="G2771" s="12" t="s">
        <v>362</v>
      </c>
      <c r="H2771" s="12" t="s">
        <v>91</v>
      </c>
      <c r="I2771" s="12" t="s">
        <v>92</v>
      </c>
      <c r="J2771" s="12" t="s">
        <v>2401</v>
      </c>
      <c r="K2771" s="12" t="s">
        <v>5619</v>
      </c>
      <c r="N2771" s="16" t="s">
        <v>206</v>
      </c>
      <c r="O2771" s="16" t="s">
        <v>3448</v>
      </c>
      <c r="P2771" s="12" t="s">
        <v>131</v>
      </c>
      <c r="Q2771" s="16">
        <v>2023</v>
      </c>
      <c r="R2771" s="16">
        <v>0.34</v>
      </c>
      <c r="T2771" s="16">
        <v>0</v>
      </c>
      <c r="W2771" s="12" t="s">
        <v>207</v>
      </c>
      <c r="X2771" s="16">
        <v>1</v>
      </c>
      <c r="Y2771" s="16">
        <v>8</v>
      </c>
      <c r="Z2771" s="16">
        <v>0.34</v>
      </c>
      <c r="AA2771" s="16">
        <f t="shared" si="591"/>
        <v>40.800000000000004</v>
      </c>
      <c r="AB2771" s="16" t="s">
        <v>2394</v>
      </c>
      <c r="AC2771" s="16" t="s">
        <v>2974</v>
      </c>
      <c r="AD2771" s="16">
        <f t="shared" si="575"/>
        <v>14280.000000000002</v>
      </c>
      <c r="AE2771" s="16">
        <f t="shared" si="576"/>
        <v>119.00000000000001</v>
      </c>
      <c r="AF2771" s="16">
        <f t="shared" si="577"/>
        <v>44625.000000000007</v>
      </c>
      <c r="AG2771" s="16">
        <f t="shared" si="578"/>
        <v>34</v>
      </c>
      <c r="AH2771" s="12">
        <f t="shared" si="579"/>
        <v>0</v>
      </c>
      <c r="AI2771" s="16">
        <f t="shared" si="580"/>
        <v>2.3800000000000003</v>
      </c>
      <c r="AJ2771" s="16">
        <f t="shared" si="581"/>
        <v>8211.0000000000018</v>
      </c>
      <c r="AK2771" s="16">
        <f t="shared" si="582"/>
        <v>170</v>
      </c>
      <c r="AL2771" s="16">
        <f t="shared" si="583"/>
        <v>1700.0000000000002</v>
      </c>
      <c r="AM2771" s="16">
        <f t="shared" si="584"/>
        <v>24140</v>
      </c>
      <c r="AN2771" s="16">
        <f t="shared" si="585"/>
        <v>92956</v>
      </c>
      <c r="AO2771" s="12" t="s">
        <v>1486</v>
      </c>
      <c r="AP2771" s="16">
        <v>0.34</v>
      </c>
      <c r="AQ2771" s="16" t="s">
        <v>207</v>
      </c>
      <c r="AR2771" s="16" t="s">
        <v>207</v>
      </c>
      <c r="AS2771" s="16" t="s">
        <v>207</v>
      </c>
      <c r="AW2771" s="16" t="s">
        <v>2386</v>
      </c>
      <c r="AX2771" s="16" t="s">
        <v>204</v>
      </c>
      <c r="AY2771" s="16" t="s">
        <v>207</v>
      </c>
      <c r="AZ2771" s="16" t="s">
        <v>207</v>
      </c>
      <c r="BA2771" s="16" t="s">
        <v>207</v>
      </c>
      <c r="BB2771" s="16" t="s">
        <v>207</v>
      </c>
      <c r="BC2771" s="16">
        <v>0.34</v>
      </c>
      <c r="BD2771" s="16">
        <f t="shared" si="586"/>
        <v>1.1900000000000002</v>
      </c>
      <c r="BE2771" s="16">
        <f t="shared" si="587"/>
        <v>580.97500000000002</v>
      </c>
      <c r="BF2771" s="16">
        <v>0</v>
      </c>
      <c r="BG2771" s="16">
        <f t="shared" si="588"/>
        <v>408.00000000000006</v>
      </c>
      <c r="BH2771" s="16">
        <f t="shared" si="589"/>
        <v>217.60000000000002</v>
      </c>
      <c r="BI2771" s="16">
        <f t="shared" si="590"/>
        <v>2.72</v>
      </c>
    </row>
    <row r="2772" spans="1:61" x14ac:dyDescent="0.35">
      <c r="A2772">
        <v>2771</v>
      </c>
      <c r="B2772" t="s">
        <v>360</v>
      </c>
      <c r="C2772" t="s">
        <v>9384</v>
      </c>
      <c r="D2772" s="15" t="s">
        <v>3022</v>
      </c>
      <c r="E2772" s="12" t="s">
        <v>98</v>
      </c>
      <c r="F2772" s="16">
        <v>1987</v>
      </c>
      <c r="G2772" s="12" t="s">
        <v>362</v>
      </c>
      <c r="H2772" s="12" t="s">
        <v>91</v>
      </c>
      <c r="I2772" s="12" t="s">
        <v>92</v>
      </c>
      <c r="J2772" s="12" t="s">
        <v>2401</v>
      </c>
      <c r="K2772" s="12" t="s">
        <v>5619</v>
      </c>
      <c r="N2772" s="16" t="s">
        <v>206</v>
      </c>
      <c r="O2772" s="16" t="s">
        <v>3448</v>
      </c>
      <c r="P2772" s="12" t="s">
        <v>131</v>
      </c>
      <c r="Q2772" s="16">
        <v>2023</v>
      </c>
      <c r="R2772" s="16">
        <v>0.61</v>
      </c>
      <c r="T2772" s="16">
        <v>0</v>
      </c>
      <c r="W2772" s="12" t="s">
        <v>207</v>
      </c>
      <c r="X2772" s="16">
        <v>1</v>
      </c>
      <c r="Y2772" s="16">
        <v>8</v>
      </c>
      <c r="Z2772" s="16">
        <v>0.61</v>
      </c>
      <c r="AA2772" s="16">
        <f t="shared" si="591"/>
        <v>73.2</v>
      </c>
      <c r="AB2772" s="16" t="s">
        <v>2394</v>
      </c>
      <c r="AC2772" s="16" t="s">
        <v>2974</v>
      </c>
      <c r="AD2772" s="16">
        <f t="shared" si="575"/>
        <v>25620</v>
      </c>
      <c r="AE2772" s="16">
        <f t="shared" si="576"/>
        <v>213.5</v>
      </c>
      <c r="AF2772" s="16">
        <f t="shared" si="577"/>
        <v>80062.5</v>
      </c>
      <c r="AG2772" s="16">
        <f t="shared" si="578"/>
        <v>61</v>
      </c>
      <c r="AH2772" s="12">
        <f t="shared" si="579"/>
        <v>0</v>
      </c>
      <c r="AI2772" s="16">
        <f t="shared" si="580"/>
        <v>4.2699999999999996</v>
      </c>
      <c r="AJ2772" s="16">
        <f t="shared" si="581"/>
        <v>14731.499999999998</v>
      </c>
      <c r="AK2772" s="16">
        <f t="shared" si="582"/>
        <v>305</v>
      </c>
      <c r="AL2772" s="16">
        <f t="shared" si="583"/>
        <v>3050</v>
      </c>
      <c r="AM2772" s="16">
        <f t="shared" si="584"/>
        <v>43310</v>
      </c>
      <c r="AN2772" s="16">
        <f t="shared" si="585"/>
        <v>166774</v>
      </c>
      <c r="AO2772" s="12" t="s">
        <v>1486</v>
      </c>
      <c r="AP2772" s="16">
        <v>0.61</v>
      </c>
      <c r="AQ2772" s="16" t="s">
        <v>207</v>
      </c>
      <c r="AR2772" s="16" t="s">
        <v>207</v>
      </c>
      <c r="AS2772" s="16" t="s">
        <v>207</v>
      </c>
      <c r="AW2772" s="16" t="s">
        <v>2386</v>
      </c>
      <c r="AX2772" s="16" t="s">
        <v>204</v>
      </c>
      <c r="AY2772" s="16" t="s">
        <v>207</v>
      </c>
      <c r="AZ2772" s="16" t="s">
        <v>207</v>
      </c>
      <c r="BA2772" s="16" t="s">
        <v>207</v>
      </c>
      <c r="BB2772" s="16" t="s">
        <v>207</v>
      </c>
      <c r="BC2772" s="16">
        <v>0.61</v>
      </c>
      <c r="BD2772" s="16">
        <f t="shared" si="586"/>
        <v>2.1349999999999998</v>
      </c>
      <c r="BE2772" s="16">
        <f t="shared" si="587"/>
        <v>1042.3375000000001</v>
      </c>
      <c r="BF2772" s="16">
        <v>0</v>
      </c>
      <c r="BG2772" s="16">
        <f t="shared" si="588"/>
        <v>732</v>
      </c>
      <c r="BH2772" s="16">
        <f t="shared" si="589"/>
        <v>390.4</v>
      </c>
      <c r="BI2772" s="16">
        <f t="shared" si="590"/>
        <v>4.88</v>
      </c>
    </row>
    <row r="2773" spans="1:61" x14ac:dyDescent="0.35">
      <c r="A2773">
        <v>2772</v>
      </c>
      <c r="B2773" t="s">
        <v>360</v>
      </c>
      <c r="C2773" t="s">
        <v>9385</v>
      </c>
      <c r="D2773" s="15" t="s">
        <v>3023</v>
      </c>
      <c r="E2773" s="12" t="s">
        <v>98</v>
      </c>
      <c r="F2773" s="16">
        <v>1981</v>
      </c>
      <c r="G2773" s="12" t="s">
        <v>362</v>
      </c>
      <c r="H2773" s="12" t="s">
        <v>91</v>
      </c>
      <c r="I2773" s="12" t="s">
        <v>92</v>
      </c>
      <c r="J2773" s="12" t="s">
        <v>2401</v>
      </c>
      <c r="K2773" s="12" t="s">
        <v>5619</v>
      </c>
      <c r="N2773" s="16" t="s">
        <v>206</v>
      </c>
      <c r="O2773" s="16" t="s">
        <v>3448</v>
      </c>
      <c r="P2773" s="12" t="s">
        <v>131</v>
      </c>
      <c r="Q2773" s="16">
        <v>2023</v>
      </c>
      <c r="R2773" s="16">
        <v>0.36</v>
      </c>
      <c r="T2773" s="16">
        <v>0</v>
      </c>
      <c r="W2773" s="12" t="s">
        <v>207</v>
      </c>
      <c r="X2773" s="16">
        <v>1</v>
      </c>
      <c r="Y2773" s="16">
        <v>8</v>
      </c>
      <c r="Z2773" s="16">
        <v>0.36</v>
      </c>
      <c r="AA2773" s="16">
        <f t="shared" si="591"/>
        <v>43.199999999999996</v>
      </c>
      <c r="AB2773" s="16" t="s">
        <v>2394</v>
      </c>
      <c r="AC2773" s="16" t="s">
        <v>2974</v>
      </c>
      <c r="AD2773" s="16">
        <f t="shared" si="575"/>
        <v>15119.999999999998</v>
      </c>
      <c r="AE2773" s="16">
        <f t="shared" si="576"/>
        <v>126</v>
      </c>
      <c r="AF2773" s="16">
        <f t="shared" si="577"/>
        <v>47250</v>
      </c>
      <c r="AG2773" s="16">
        <f t="shared" si="578"/>
        <v>36</v>
      </c>
      <c r="AH2773" s="12">
        <f t="shared" si="579"/>
        <v>0</v>
      </c>
      <c r="AI2773" s="16">
        <f t="shared" si="580"/>
        <v>2.52</v>
      </c>
      <c r="AJ2773" s="16">
        <f t="shared" si="581"/>
        <v>8694</v>
      </c>
      <c r="AK2773" s="16">
        <f t="shared" si="582"/>
        <v>180</v>
      </c>
      <c r="AL2773" s="16">
        <f t="shared" si="583"/>
        <v>1800</v>
      </c>
      <c r="AM2773" s="16">
        <f t="shared" si="584"/>
        <v>25560</v>
      </c>
      <c r="AN2773" s="16">
        <f t="shared" si="585"/>
        <v>98424</v>
      </c>
      <c r="AO2773" s="12" t="s">
        <v>1486</v>
      </c>
      <c r="AP2773" s="16">
        <v>0.36</v>
      </c>
      <c r="AQ2773" s="16" t="s">
        <v>207</v>
      </c>
      <c r="AR2773" s="16" t="s">
        <v>207</v>
      </c>
      <c r="AS2773" s="16" t="s">
        <v>207</v>
      </c>
      <c r="AW2773" s="16" t="s">
        <v>2386</v>
      </c>
      <c r="AX2773" s="16" t="s">
        <v>204</v>
      </c>
      <c r="AY2773" s="16" t="s">
        <v>207</v>
      </c>
      <c r="AZ2773" s="16" t="s">
        <v>207</v>
      </c>
      <c r="BA2773" s="16" t="s">
        <v>207</v>
      </c>
      <c r="BB2773" s="16" t="s">
        <v>207</v>
      </c>
      <c r="BC2773" s="16">
        <v>0.36</v>
      </c>
      <c r="BD2773" s="16">
        <f t="shared" si="586"/>
        <v>1.26</v>
      </c>
      <c r="BE2773" s="16">
        <f t="shared" si="587"/>
        <v>615.15</v>
      </c>
      <c r="BF2773" s="16">
        <v>0</v>
      </c>
      <c r="BG2773" s="16">
        <f t="shared" si="588"/>
        <v>432</v>
      </c>
      <c r="BH2773" s="16">
        <f t="shared" si="589"/>
        <v>230.39999999999998</v>
      </c>
      <c r="BI2773" s="16">
        <f t="shared" si="590"/>
        <v>2.88</v>
      </c>
    </row>
    <row r="2774" spans="1:61" x14ac:dyDescent="0.35">
      <c r="A2774">
        <v>2773</v>
      </c>
      <c r="B2774" t="s">
        <v>360</v>
      </c>
      <c r="C2774" t="s">
        <v>9386</v>
      </c>
      <c r="D2774" s="15" t="s">
        <v>3024</v>
      </c>
      <c r="E2774" s="12" t="s">
        <v>98</v>
      </c>
      <c r="F2774" s="16">
        <v>1978</v>
      </c>
      <c r="G2774" s="12" t="s">
        <v>362</v>
      </c>
      <c r="H2774" s="12" t="s">
        <v>91</v>
      </c>
      <c r="I2774" s="12" t="s">
        <v>92</v>
      </c>
      <c r="J2774" s="12" t="s">
        <v>2401</v>
      </c>
      <c r="K2774" s="12" t="s">
        <v>5619</v>
      </c>
      <c r="N2774" s="16" t="s">
        <v>206</v>
      </c>
      <c r="O2774" s="16" t="s">
        <v>3448</v>
      </c>
      <c r="P2774" s="12" t="s">
        <v>131</v>
      </c>
      <c r="Q2774" s="16">
        <v>2023</v>
      </c>
      <c r="R2774" s="16">
        <v>0.35</v>
      </c>
      <c r="T2774" s="16">
        <v>0</v>
      </c>
      <c r="W2774" s="12" t="s">
        <v>207</v>
      </c>
      <c r="X2774" s="16">
        <v>1</v>
      </c>
      <c r="Y2774" s="16">
        <v>8</v>
      </c>
      <c r="Z2774" s="16">
        <v>0.35</v>
      </c>
      <c r="AA2774" s="16">
        <f t="shared" si="591"/>
        <v>42</v>
      </c>
      <c r="AB2774" s="16" t="s">
        <v>2394</v>
      </c>
      <c r="AC2774" s="16" t="s">
        <v>2974</v>
      </c>
      <c r="AD2774" s="16">
        <f t="shared" si="575"/>
        <v>14700</v>
      </c>
      <c r="AE2774" s="16">
        <f t="shared" si="576"/>
        <v>122.49999999999999</v>
      </c>
      <c r="AF2774" s="16">
        <f t="shared" si="577"/>
        <v>45937.499999999993</v>
      </c>
      <c r="AG2774" s="16">
        <f t="shared" si="578"/>
        <v>35</v>
      </c>
      <c r="AH2774" s="12">
        <f t="shared" si="579"/>
        <v>0</v>
      </c>
      <c r="AI2774" s="16">
        <f t="shared" si="580"/>
        <v>2.4499999999999997</v>
      </c>
      <c r="AJ2774" s="16">
        <f t="shared" si="581"/>
        <v>8452.4999999999982</v>
      </c>
      <c r="AK2774" s="16">
        <f t="shared" si="582"/>
        <v>175</v>
      </c>
      <c r="AL2774" s="16">
        <f t="shared" si="583"/>
        <v>1750</v>
      </c>
      <c r="AM2774" s="16">
        <f t="shared" si="584"/>
        <v>24850</v>
      </c>
      <c r="AN2774" s="16">
        <f t="shared" si="585"/>
        <v>95690</v>
      </c>
      <c r="AO2774" s="12" t="s">
        <v>1486</v>
      </c>
      <c r="AP2774" s="16">
        <v>0.35</v>
      </c>
      <c r="AQ2774" s="16" t="s">
        <v>207</v>
      </c>
      <c r="AR2774" s="16" t="s">
        <v>207</v>
      </c>
      <c r="AS2774" s="16" t="s">
        <v>207</v>
      </c>
      <c r="AW2774" s="16" t="s">
        <v>2386</v>
      </c>
      <c r="AX2774" s="16" t="s">
        <v>204</v>
      </c>
      <c r="AY2774" s="16" t="s">
        <v>207</v>
      </c>
      <c r="AZ2774" s="16" t="s">
        <v>207</v>
      </c>
      <c r="BA2774" s="16" t="s">
        <v>207</v>
      </c>
      <c r="BB2774" s="16" t="s">
        <v>207</v>
      </c>
      <c r="BC2774" s="16">
        <v>0.35</v>
      </c>
      <c r="BD2774" s="16">
        <f t="shared" si="586"/>
        <v>1.2249999999999999</v>
      </c>
      <c r="BE2774" s="16">
        <f t="shared" si="587"/>
        <v>598.0625</v>
      </c>
      <c r="BF2774" s="16">
        <v>0</v>
      </c>
      <c r="BG2774" s="16">
        <f t="shared" si="588"/>
        <v>420</v>
      </c>
      <c r="BH2774" s="16">
        <f t="shared" si="589"/>
        <v>224</v>
      </c>
      <c r="BI2774" s="16">
        <f t="shared" si="590"/>
        <v>2.8</v>
      </c>
    </row>
    <row r="2775" spans="1:61" x14ac:dyDescent="0.35">
      <c r="A2775">
        <v>2774</v>
      </c>
      <c r="B2775" t="s">
        <v>360</v>
      </c>
      <c r="C2775" t="s">
        <v>9387</v>
      </c>
      <c r="D2775" s="15" t="s">
        <v>3025</v>
      </c>
      <c r="E2775" s="12" t="s">
        <v>98</v>
      </c>
      <c r="F2775" s="16">
        <v>1972</v>
      </c>
      <c r="G2775" s="12" t="s">
        <v>362</v>
      </c>
      <c r="H2775" s="12" t="s">
        <v>91</v>
      </c>
      <c r="I2775" s="12" t="s">
        <v>92</v>
      </c>
      <c r="J2775" s="12" t="s">
        <v>2401</v>
      </c>
      <c r="K2775" s="12" t="s">
        <v>5619</v>
      </c>
      <c r="N2775" s="16" t="s">
        <v>206</v>
      </c>
      <c r="O2775" s="16" t="s">
        <v>3448</v>
      </c>
      <c r="P2775" s="12" t="s">
        <v>131</v>
      </c>
      <c r="Q2775" s="16">
        <v>2023</v>
      </c>
      <c r="R2775" s="16">
        <v>0.45</v>
      </c>
      <c r="T2775" s="16">
        <v>0</v>
      </c>
      <c r="W2775" s="12" t="s">
        <v>207</v>
      </c>
      <c r="X2775" s="16">
        <v>1</v>
      </c>
      <c r="Y2775" s="16">
        <v>8</v>
      </c>
      <c r="Z2775" s="16">
        <v>0.45</v>
      </c>
      <c r="AA2775" s="16">
        <f t="shared" si="591"/>
        <v>54</v>
      </c>
      <c r="AB2775" s="16" t="s">
        <v>2394</v>
      </c>
      <c r="AC2775" s="16" t="s">
        <v>2974</v>
      </c>
      <c r="AD2775" s="16">
        <f t="shared" si="575"/>
        <v>18900</v>
      </c>
      <c r="AE2775" s="16">
        <f t="shared" si="576"/>
        <v>157.5</v>
      </c>
      <c r="AF2775" s="16">
        <f t="shared" si="577"/>
        <v>59062.5</v>
      </c>
      <c r="AG2775" s="16">
        <f t="shared" si="578"/>
        <v>45</v>
      </c>
      <c r="AH2775" s="12">
        <f t="shared" si="579"/>
        <v>0</v>
      </c>
      <c r="AI2775" s="16">
        <f t="shared" si="580"/>
        <v>3.15</v>
      </c>
      <c r="AJ2775" s="16">
        <f t="shared" si="581"/>
        <v>10867.5</v>
      </c>
      <c r="AK2775" s="16">
        <f t="shared" si="582"/>
        <v>225</v>
      </c>
      <c r="AL2775" s="16">
        <f t="shared" si="583"/>
        <v>2250</v>
      </c>
      <c r="AM2775" s="16">
        <f t="shared" si="584"/>
        <v>31950</v>
      </c>
      <c r="AN2775" s="16">
        <f t="shared" si="585"/>
        <v>123030</v>
      </c>
      <c r="AO2775" s="12" t="s">
        <v>1486</v>
      </c>
      <c r="AP2775" s="16">
        <v>0.45</v>
      </c>
      <c r="AQ2775" s="16" t="s">
        <v>207</v>
      </c>
      <c r="AR2775" s="16" t="s">
        <v>207</v>
      </c>
      <c r="AS2775" s="16" t="s">
        <v>207</v>
      </c>
      <c r="AW2775" s="16" t="s">
        <v>2386</v>
      </c>
      <c r="AX2775" s="16" t="s">
        <v>204</v>
      </c>
      <c r="AY2775" s="16" t="s">
        <v>207</v>
      </c>
      <c r="AZ2775" s="16" t="s">
        <v>207</v>
      </c>
      <c r="BA2775" s="16" t="s">
        <v>207</v>
      </c>
      <c r="BB2775" s="16" t="s">
        <v>207</v>
      </c>
      <c r="BC2775" s="16">
        <v>0.45</v>
      </c>
      <c r="BD2775" s="16">
        <f t="shared" si="586"/>
        <v>1.575</v>
      </c>
      <c r="BE2775" s="16">
        <f t="shared" si="587"/>
        <v>768.9375</v>
      </c>
      <c r="BF2775" s="16">
        <v>0</v>
      </c>
      <c r="BG2775" s="16">
        <f t="shared" si="588"/>
        <v>540</v>
      </c>
      <c r="BH2775" s="16">
        <f t="shared" si="589"/>
        <v>288</v>
      </c>
      <c r="BI2775" s="16">
        <f t="shared" si="590"/>
        <v>3.6</v>
      </c>
    </row>
    <row r="2776" spans="1:61" x14ac:dyDescent="0.35">
      <c r="A2776">
        <v>2775</v>
      </c>
      <c r="B2776" t="s">
        <v>360</v>
      </c>
      <c r="C2776" t="s">
        <v>9388</v>
      </c>
      <c r="D2776" s="15" t="s">
        <v>3026</v>
      </c>
      <c r="E2776" s="12" t="s">
        <v>98</v>
      </c>
      <c r="F2776" s="16">
        <v>1962</v>
      </c>
      <c r="G2776" s="12" t="s">
        <v>362</v>
      </c>
      <c r="H2776" s="12" t="s">
        <v>91</v>
      </c>
      <c r="I2776" s="12" t="s">
        <v>92</v>
      </c>
      <c r="J2776" s="12" t="s">
        <v>2401</v>
      </c>
      <c r="K2776" s="12" t="s">
        <v>5619</v>
      </c>
      <c r="N2776" s="16" t="s">
        <v>206</v>
      </c>
      <c r="O2776" s="16" t="s">
        <v>3448</v>
      </c>
      <c r="P2776" s="12" t="s">
        <v>131</v>
      </c>
      <c r="Q2776" s="16">
        <v>2023</v>
      </c>
      <c r="R2776" s="16">
        <v>0.46</v>
      </c>
      <c r="T2776" s="16">
        <v>0</v>
      </c>
      <c r="W2776" s="12" t="s">
        <v>207</v>
      </c>
      <c r="X2776" s="16">
        <v>1</v>
      </c>
      <c r="Y2776" s="16">
        <v>8</v>
      </c>
      <c r="Z2776" s="16">
        <v>0.46</v>
      </c>
      <c r="AA2776" s="16">
        <f t="shared" si="591"/>
        <v>55.2</v>
      </c>
      <c r="AB2776" s="16" t="s">
        <v>2394</v>
      </c>
      <c r="AC2776" s="16" t="s">
        <v>2974</v>
      </c>
      <c r="AD2776" s="16">
        <f t="shared" si="575"/>
        <v>19320</v>
      </c>
      <c r="AE2776" s="16">
        <f t="shared" si="576"/>
        <v>161</v>
      </c>
      <c r="AF2776" s="16">
        <f t="shared" si="577"/>
        <v>60375</v>
      </c>
      <c r="AG2776" s="16">
        <f t="shared" si="578"/>
        <v>46</v>
      </c>
      <c r="AH2776" s="12">
        <f t="shared" si="579"/>
        <v>0</v>
      </c>
      <c r="AI2776" s="16">
        <f t="shared" si="580"/>
        <v>3.22</v>
      </c>
      <c r="AJ2776" s="16">
        <f t="shared" si="581"/>
        <v>11109</v>
      </c>
      <c r="AK2776" s="16">
        <f t="shared" si="582"/>
        <v>230</v>
      </c>
      <c r="AL2776" s="16">
        <f t="shared" si="583"/>
        <v>2300</v>
      </c>
      <c r="AM2776" s="16">
        <f t="shared" si="584"/>
        <v>32660</v>
      </c>
      <c r="AN2776" s="16">
        <f t="shared" si="585"/>
        <v>125764</v>
      </c>
      <c r="AO2776" s="12" t="s">
        <v>1486</v>
      </c>
      <c r="AP2776" s="16">
        <v>0.46</v>
      </c>
      <c r="AQ2776" s="16" t="s">
        <v>207</v>
      </c>
      <c r="AR2776" s="16" t="s">
        <v>207</v>
      </c>
      <c r="AS2776" s="16" t="s">
        <v>207</v>
      </c>
      <c r="AW2776" s="16" t="s">
        <v>2386</v>
      </c>
      <c r="AX2776" s="16" t="s">
        <v>204</v>
      </c>
      <c r="AY2776" s="16" t="s">
        <v>207</v>
      </c>
      <c r="AZ2776" s="16" t="s">
        <v>207</v>
      </c>
      <c r="BA2776" s="16" t="s">
        <v>207</v>
      </c>
      <c r="BB2776" s="16" t="s">
        <v>207</v>
      </c>
      <c r="BC2776" s="16">
        <v>0.46</v>
      </c>
      <c r="BD2776" s="16">
        <f t="shared" si="586"/>
        <v>1.61</v>
      </c>
      <c r="BE2776" s="16">
        <f t="shared" si="587"/>
        <v>786.02499999999998</v>
      </c>
      <c r="BF2776" s="16">
        <v>0</v>
      </c>
      <c r="BG2776" s="16">
        <f t="shared" si="588"/>
        <v>552</v>
      </c>
      <c r="BH2776" s="16">
        <f t="shared" si="589"/>
        <v>294.40000000000003</v>
      </c>
      <c r="BI2776" s="16">
        <f t="shared" si="590"/>
        <v>3.6800000000000006</v>
      </c>
    </row>
    <row r="2777" spans="1:61" x14ac:dyDescent="0.35">
      <c r="A2777">
        <v>2776</v>
      </c>
      <c r="B2777" t="s">
        <v>360</v>
      </c>
      <c r="C2777" t="s">
        <v>9389</v>
      </c>
      <c r="D2777" s="15" t="s">
        <v>3027</v>
      </c>
      <c r="E2777" s="12" t="s">
        <v>98</v>
      </c>
      <c r="F2777" s="16">
        <v>1972</v>
      </c>
      <c r="G2777" s="12" t="s">
        <v>362</v>
      </c>
      <c r="H2777" s="12" t="s">
        <v>91</v>
      </c>
      <c r="I2777" s="12" t="s">
        <v>92</v>
      </c>
      <c r="J2777" s="12" t="s">
        <v>2401</v>
      </c>
      <c r="K2777" s="12" t="s">
        <v>5619</v>
      </c>
      <c r="N2777" s="16" t="s">
        <v>206</v>
      </c>
      <c r="O2777" s="16" t="s">
        <v>3448</v>
      </c>
      <c r="P2777" s="12" t="s">
        <v>131</v>
      </c>
      <c r="Q2777" s="16">
        <v>2023</v>
      </c>
      <c r="R2777" s="16">
        <v>0.56999999999999995</v>
      </c>
      <c r="T2777" s="16">
        <v>0</v>
      </c>
      <c r="W2777" s="12" t="s">
        <v>207</v>
      </c>
      <c r="X2777" s="16">
        <v>1</v>
      </c>
      <c r="Y2777" s="16">
        <v>8</v>
      </c>
      <c r="Z2777" s="16">
        <v>0.56999999999999995</v>
      </c>
      <c r="AA2777" s="16">
        <f t="shared" si="591"/>
        <v>68.399999999999991</v>
      </c>
      <c r="AB2777" s="16" t="s">
        <v>2394</v>
      </c>
      <c r="AC2777" s="16" t="s">
        <v>2974</v>
      </c>
      <c r="AD2777" s="16">
        <f t="shared" si="575"/>
        <v>23939.999999999996</v>
      </c>
      <c r="AE2777" s="16">
        <f t="shared" si="576"/>
        <v>199.49999999999997</v>
      </c>
      <c r="AF2777" s="16">
        <f t="shared" si="577"/>
        <v>74812.499999999985</v>
      </c>
      <c r="AG2777" s="16">
        <f t="shared" si="578"/>
        <v>56.999999999999993</v>
      </c>
      <c r="AH2777" s="12">
        <f t="shared" si="579"/>
        <v>0</v>
      </c>
      <c r="AI2777" s="16">
        <f t="shared" si="580"/>
        <v>3.9899999999999998</v>
      </c>
      <c r="AJ2777" s="16">
        <f t="shared" si="581"/>
        <v>13765.5</v>
      </c>
      <c r="AK2777" s="16">
        <f t="shared" si="582"/>
        <v>285</v>
      </c>
      <c r="AL2777" s="16">
        <f t="shared" si="583"/>
        <v>2849.9999999999995</v>
      </c>
      <c r="AM2777" s="16">
        <f t="shared" si="584"/>
        <v>40470</v>
      </c>
      <c r="AN2777" s="16">
        <f t="shared" si="585"/>
        <v>155838</v>
      </c>
      <c r="AO2777" s="12" t="s">
        <v>1486</v>
      </c>
      <c r="AP2777" s="16">
        <v>0.56999999999999995</v>
      </c>
      <c r="AQ2777" s="16" t="s">
        <v>207</v>
      </c>
      <c r="AR2777" s="16" t="s">
        <v>207</v>
      </c>
      <c r="AS2777" s="16" t="s">
        <v>207</v>
      </c>
      <c r="AW2777" s="16" t="s">
        <v>2386</v>
      </c>
      <c r="AX2777" s="16" t="s">
        <v>204</v>
      </c>
      <c r="AY2777" s="16" t="s">
        <v>207</v>
      </c>
      <c r="AZ2777" s="16" t="s">
        <v>207</v>
      </c>
      <c r="BA2777" s="16" t="s">
        <v>207</v>
      </c>
      <c r="BB2777" s="16" t="s">
        <v>207</v>
      </c>
      <c r="BC2777" s="16">
        <v>0.56999999999999995</v>
      </c>
      <c r="BD2777" s="16">
        <f t="shared" si="586"/>
        <v>1.9949999999999999</v>
      </c>
      <c r="BE2777" s="16">
        <f t="shared" si="587"/>
        <v>973.98749999999995</v>
      </c>
      <c r="BF2777" s="16">
        <v>0</v>
      </c>
      <c r="BG2777" s="16">
        <f t="shared" si="588"/>
        <v>683.99999999999989</v>
      </c>
      <c r="BH2777" s="16">
        <f t="shared" si="589"/>
        <v>364.79999999999995</v>
      </c>
      <c r="BI2777" s="16">
        <f t="shared" si="590"/>
        <v>4.5599999999999996</v>
      </c>
    </row>
    <row r="2778" spans="1:61" x14ac:dyDescent="0.35">
      <c r="A2778">
        <v>2777</v>
      </c>
      <c r="B2778" t="s">
        <v>360</v>
      </c>
      <c r="C2778" t="s">
        <v>9390</v>
      </c>
      <c r="D2778" s="15" t="s">
        <v>3028</v>
      </c>
      <c r="E2778" s="12" t="s">
        <v>98</v>
      </c>
      <c r="F2778" s="16">
        <v>1978</v>
      </c>
      <c r="G2778" s="12" t="s">
        <v>362</v>
      </c>
      <c r="H2778" s="12" t="s">
        <v>91</v>
      </c>
      <c r="I2778" s="12" t="s">
        <v>92</v>
      </c>
      <c r="J2778" s="12" t="s">
        <v>2401</v>
      </c>
      <c r="K2778" s="12" t="s">
        <v>5619</v>
      </c>
      <c r="N2778" s="16" t="s">
        <v>206</v>
      </c>
      <c r="O2778" s="16" t="s">
        <v>3448</v>
      </c>
      <c r="P2778" s="12" t="s">
        <v>131</v>
      </c>
      <c r="Q2778" s="16">
        <v>2023</v>
      </c>
      <c r="R2778" s="16">
        <v>0.37</v>
      </c>
      <c r="T2778" s="16">
        <v>0</v>
      </c>
      <c r="W2778" s="12" t="s">
        <v>207</v>
      </c>
      <c r="X2778" s="16">
        <v>1</v>
      </c>
      <c r="Y2778" s="16">
        <v>8</v>
      </c>
      <c r="Z2778" s="16">
        <v>0.37</v>
      </c>
      <c r="AA2778" s="16">
        <f t="shared" si="591"/>
        <v>44.4</v>
      </c>
      <c r="AB2778" s="16" t="s">
        <v>2394</v>
      </c>
      <c r="AC2778" s="16" t="s">
        <v>2974</v>
      </c>
      <c r="AD2778" s="16">
        <f t="shared" si="575"/>
        <v>15540</v>
      </c>
      <c r="AE2778" s="16">
        <f t="shared" si="576"/>
        <v>129.5</v>
      </c>
      <c r="AF2778" s="16">
        <f t="shared" si="577"/>
        <v>48562.5</v>
      </c>
      <c r="AG2778" s="16">
        <f t="shared" si="578"/>
        <v>37</v>
      </c>
      <c r="AH2778" s="12">
        <f t="shared" si="579"/>
        <v>0</v>
      </c>
      <c r="AI2778" s="16">
        <f t="shared" si="580"/>
        <v>2.59</v>
      </c>
      <c r="AJ2778" s="16">
        <f t="shared" si="581"/>
        <v>8935.5</v>
      </c>
      <c r="AK2778" s="16">
        <f t="shared" si="582"/>
        <v>185</v>
      </c>
      <c r="AL2778" s="16">
        <f t="shared" si="583"/>
        <v>1850</v>
      </c>
      <c r="AM2778" s="16">
        <f t="shared" si="584"/>
        <v>26270</v>
      </c>
      <c r="AN2778" s="16">
        <f t="shared" si="585"/>
        <v>101158</v>
      </c>
      <c r="AO2778" s="12" t="s">
        <v>1486</v>
      </c>
      <c r="AP2778" s="16">
        <v>0.37</v>
      </c>
      <c r="AQ2778" s="16" t="s">
        <v>207</v>
      </c>
      <c r="AR2778" s="16" t="s">
        <v>207</v>
      </c>
      <c r="AS2778" s="16" t="s">
        <v>207</v>
      </c>
      <c r="AW2778" s="16" t="s">
        <v>2386</v>
      </c>
      <c r="AX2778" s="16" t="s">
        <v>204</v>
      </c>
      <c r="AY2778" s="16" t="s">
        <v>207</v>
      </c>
      <c r="AZ2778" s="16" t="s">
        <v>207</v>
      </c>
      <c r="BA2778" s="16" t="s">
        <v>207</v>
      </c>
      <c r="BB2778" s="16" t="s">
        <v>207</v>
      </c>
      <c r="BC2778" s="16">
        <v>0.37</v>
      </c>
      <c r="BD2778" s="16">
        <f t="shared" si="586"/>
        <v>1.2949999999999999</v>
      </c>
      <c r="BE2778" s="16">
        <f t="shared" si="587"/>
        <v>632.23749999999995</v>
      </c>
      <c r="BF2778" s="16">
        <v>0</v>
      </c>
      <c r="BG2778" s="16">
        <f t="shared" si="588"/>
        <v>444</v>
      </c>
      <c r="BH2778" s="16">
        <f t="shared" si="589"/>
        <v>236.8</v>
      </c>
      <c r="BI2778" s="16">
        <f t="shared" si="590"/>
        <v>2.96</v>
      </c>
    </row>
    <row r="2779" spans="1:61" x14ac:dyDescent="0.35">
      <c r="A2779">
        <v>2778</v>
      </c>
      <c r="B2779" t="s">
        <v>360</v>
      </c>
      <c r="C2779" t="s">
        <v>9391</v>
      </c>
      <c r="D2779" s="15" t="s">
        <v>3029</v>
      </c>
      <c r="E2779" s="12" t="s">
        <v>98</v>
      </c>
      <c r="F2779" s="16">
        <v>1975</v>
      </c>
      <c r="G2779" s="12" t="s">
        <v>362</v>
      </c>
      <c r="H2779" s="12" t="s">
        <v>91</v>
      </c>
      <c r="I2779" s="12" t="s">
        <v>92</v>
      </c>
      <c r="J2779" s="12" t="s">
        <v>2401</v>
      </c>
      <c r="K2779" s="12" t="s">
        <v>5619</v>
      </c>
      <c r="N2779" s="16" t="s">
        <v>206</v>
      </c>
      <c r="O2779" s="16" t="s">
        <v>3448</v>
      </c>
      <c r="P2779" s="12" t="s">
        <v>131</v>
      </c>
      <c r="Q2779" s="16">
        <v>2023</v>
      </c>
      <c r="R2779" s="16">
        <v>0.56000000000000005</v>
      </c>
      <c r="T2779" s="16">
        <v>0</v>
      </c>
      <c r="W2779" s="12" t="s">
        <v>207</v>
      </c>
      <c r="X2779" s="16">
        <v>1</v>
      </c>
      <c r="Y2779" s="16">
        <v>8</v>
      </c>
      <c r="Z2779" s="16">
        <v>0.56000000000000005</v>
      </c>
      <c r="AA2779" s="16">
        <f t="shared" si="591"/>
        <v>67.2</v>
      </c>
      <c r="AB2779" s="16" t="s">
        <v>2394</v>
      </c>
      <c r="AC2779" s="16" t="s">
        <v>2974</v>
      </c>
      <c r="AD2779" s="16">
        <f t="shared" si="575"/>
        <v>23520</v>
      </c>
      <c r="AE2779" s="16">
        <f t="shared" si="576"/>
        <v>196.00000000000003</v>
      </c>
      <c r="AF2779" s="16">
        <f t="shared" si="577"/>
        <v>73500.000000000015</v>
      </c>
      <c r="AG2779" s="16">
        <f t="shared" si="578"/>
        <v>56.000000000000007</v>
      </c>
      <c r="AH2779" s="12">
        <f t="shared" si="579"/>
        <v>0</v>
      </c>
      <c r="AI2779" s="16">
        <f t="shared" si="580"/>
        <v>3.9200000000000004</v>
      </c>
      <c r="AJ2779" s="16">
        <f t="shared" si="581"/>
        <v>13524.000000000002</v>
      </c>
      <c r="AK2779" s="16">
        <f t="shared" si="582"/>
        <v>280</v>
      </c>
      <c r="AL2779" s="16">
        <f t="shared" si="583"/>
        <v>2800.0000000000005</v>
      </c>
      <c r="AM2779" s="16">
        <f t="shared" si="584"/>
        <v>39760.000000000007</v>
      </c>
      <c r="AN2779" s="16">
        <f t="shared" si="585"/>
        <v>153104.00000000003</v>
      </c>
      <c r="AO2779" s="12" t="s">
        <v>1486</v>
      </c>
      <c r="AP2779" s="16">
        <v>0.56000000000000005</v>
      </c>
      <c r="AQ2779" s="16" t="s">
        <v>207</v>
      </c>
      <c r="AR2779" s="16" t="s">
        <v>207</v>
      </c>
      <c r="AS2779" s="16" t="s">
        <v>207</v>
      </c>
      <c r="AW2779" s="16" t="s">
        <v>2386</v>
      </c>
      <c r="AX2779" s="16" t="s">
        <v>204</v>
      </c>
      <c r="AY2779" s="16" t="s">
        <v>207</v>
      </c>
      <c r="AZ2779" s="16" t="s">
        <v>207</v>
      </c>
      <c r="BA2779" s="16" t="s">
        <v>207</v>
      </c>
      <c r="BB2779" s="16" t="s">
        <v>207</v>
      </c>
      <c r="BC2779" s="16">
        <v>0.56000000000000005</v>
      </c>
      <c r="BD2779" s="16">
        <f t="shared" si="586"/>
        <v>1.9600000000000002</v>
      </c>
      <c r="BE2779" s="16">
        <f t="shared" si="587"/>
        <v>956.9000000000002</v>
      </c>
      <c r="BF2779" s="16">
        <v>0</v>
      </c>
      <c r="BG2779" s="16">
        <f t="shared" si="588"/>
        <v>672.00000000000011</v>
      </c>
      <c r="BH2779" s="16">
        <f t="shared" si="589"/>
        <v>358.40000000000003</v>
      </c>
      <c r="BI2779" s="16">
        <f t="shared" si="590"/>
        <v>4.4800000000000004</v>
      </c>
    </row>
    <row r="2780" spans="1:61" x14ac:dyDescent="0.35">
      <c r="A2780">
        <v>2779</v>
      </c>
      <c r="B2780" t="s">
        <v>360</v>
      </c>
      <c r="C2780" t="s">
        <v>9392</v>
      </c>
      <c r="D2780" s="15" t="s">
        <v>3030</v>
      </c>
      <c r="E2780" s="12" t="s">
        <v>93</v>
      </c>
      <c r="F2780" s="16">
        <v>1987</v>
      </c>
      <c r="G2780" s="12" t="s">
        <v>362</v>
      </c>
      <c r="H2780" s="12" t="s">
        <v>91</v>
      </c>
      <c r="I2780" s="12" t="s">
        <v>92</v>
      </c>
      <c r="J2780" s="12" t="s">
        <v>2401</v>
      </c>
      <c r="K2780" s="12" t="s">
        <v>5619</v>
      </c>
      <c r="N2780" s="16" t="s">
        <v>206</v>
      </c>
      <c r="O2780" s="16" t="s">
        <v>3448</v>
      </c>
      <c r="P2780" s="12" t="s">
        <v>131</v>
      </c>
      <c r="Q2780" s="16">
        <v>2023</v>
      </c>
      <c r="R2780" s="16">
        <v>0.36</v>
      </c>
      <c r="T2780" s="16">
        <v>0</v>
      </c>
      <c r="W2780" s="12" t="s">
        <v>207</v>
      </c>
      <c r="X2780" s="16">
        <v>1</v>
      </c>
      <c r="Y2780" s="16">
        <v>8</v>
      </c>
      <c r="Z2780" s="16">
        <v>0.36</v>
      </c>
      <c r="AA2780" s="16">
        <f t="shared" si="591"/>
        <v>43.199999999999996</v>
      </c>
      <c r="AB2780" s="16" t="s">
        <v>2394</v>
      </c>
      <c r="AC2780" s="16" t="s">
        <v>2974</v>
      </c>
      <c r="AD2780" s="16">
        <f t="shared" si="575"/>
        <v>15119.999999999998</v>
      </c>
      <c r="AE2780" s="16">
        <f t="shared" si="576"/>
        <v>126</v>
      </c>
      <c r="AF2780" s="16">
        <f t="shared" si="577"/>
        <v>47250</v>
      </c>
      <c r="AG2780" s="16">
        <f t="shared" si="578"/>
        <v>36</v>
      </c>
      <c r="AH2780" s="12">
        <f t="shared" si="579"/>
        <v>0</v>
      </c>
      <c r="AI2780" s="16">
        <f t="shared" si="580"/>
        <v>2.52</v>
      </c>
      <c r="AJ2780" s="16">
        <f t="shared" si="581"/>
        <v>8694</v>
      </c>
      <c r="AK2780" s="16">
        <f t="shared" si="582"/>
        <v>180</v>
      </c>
      <c r="AL2780" s="16">
        <f t="shared" si="583"/>
        <v>1800</v>
      </c>
      <c r="AM2780" s="16">
        <f t="shared" si="584"/>
        <v>25560</v>
      </c>
      <c r="AN2780" s="16">
        <f t="shared" si="585"/>
        <v>98424</v>
      </c>
      <c r="AO2780" s="12" t="s">
        <v>1486</v>
      </c>
      <c r="AP2780" s="16">
        <v>0.36</v>
      </c>
      <c r="AQ2780" s="16" t="s">
        <v>207</v>
      </c>
      <c r="AR2780" s="16" t="s">
        <v>207</v>
      </c>
      <c r="AS2780" s="16" t="s">
        <v>207</v>
      </c>
      <c r="AW2780" s="16" t="s">
        <v>2386</v>
      </c>
      <c r="AX2780" s="16" t="s">
        <v>204</v>
      </c>
      <c r="AY2780" s="16" t="s">
        <v>207</v>
      </c>
      <c r="AZ2780" s="16" t="s">
        <v>207</v>
      </c>
      <c r="BA2780" s="16" t="s">
        <v>207</v>
      </c>
      <c r="BB2780" s="16" t="s">
        <v>207</v>
      </c>
      <c r="BC2780" s="16">
        <v>0.36</v>
      </c>
      <c r="BD2780" s="16">
        <f t="shared" si="586"/>
        <v>1.26</v>
      </c>
      <c r="BE2780" s="16">
        <f t="shared" si="587"/>
        <v>615.15</v>
      </c>
      <c r="BF2780" s="16">
        <v>0</v>
      </c>
      <c r="BG2780" s="16">
        <f t="shared" si="588"/>
        <v>432</v>
      </c>
      <c r="BH2780" s="16">
        <f t="shared" si="589"/>
        <v>230.39999999999998</v>
      </c>
      <c r="BI2780" s="16">
        <f t="shared" si="590"/>
        <v>2.88</v>
      </c>
    </row>
    <row r="2781" spans="1:61" x14ac:dyDescent="0.35">
      <c r="A2781">
        <v>2780</v>
      </c>
      <c r="B2781" t="s">
        <v>360</v>
      </c>
      <c r="C2781" t="s">
        <v>9393</v>
      </c>
      <c r="D2781" s="15" t="s">
        <v>3031</v>
      </c>
      <c r="E2781" s="12" t="s">
        <v>98</v>
      </c>
      <c r="F2781" s="16">
        <v>1984</v>
      </c>
      <c r="G2781" s="12" t="s">
        <v>362</v>
      </c>
      <c r="H2781" s="12" t="s">
        <v>91</v>
      </c>
      <c r="I2781" s="12" t="s">
        <v>92</v>
      </c>
      <c r="J2781" s="12" t="s">
        <v>2401</v>
      </c>
      <c r="K2781" s="12" t="s">
        <v>5619</v>
      </c>
      <c r="N2781" s="16" t="s">
        <v>206</v>
      </c>
      <c r="O2781" s="16" t="s">
        <v>3448</v>
      </c>
      <c r="P2781" s="12" t="s">
        <v>131</v>
      </c>
      <c r="Q2781" s="16">
        <v>2023</v>
      </c>
      <c r="R2781" s="16">
        <v>0.5</v>
      </c>
      <c r="T2781" s="16">
        <v>0</v>
      </c>
      <c r="W2781" s="12" t="s">
        <v>207</v>
      </c>
      <c r="X2781" s="16">
        <v>1</v>
      </c>
      <c r="Y2781" s="16">
        <v>8</v>
      </c>
      <c r="Z2781" s="16">
        <v>0.5</v>
      </c>
      <c r="AA2781" s="16">
        <f t="shared" si="591"/>
        <v>60</v>
      </c>
      <c r="AB2781" s="16" t="s">
        <v>2394</v>
      </c>
      <c r="AC2781" s="16" t="s">
        <v>2974</v>
      </c>
      <c r="AD2781" s="16">
        <f t="shared" si="575"/>
        <v>21000</v>
      </c>
      <c r="AE2781" s="16">
        <f t="shared" si="576"/>
        <v>175</v>
      </c>
      <c r="AF2781" s="16">
        <f t="shared" si="577"/>
        <v>65625</v>
      </c>
      <c r="AG2781" s="16">
        <f t="shared" si="578"/>
        <v>50</v>
      </c>
      <c r="AH2781" s="12">
        <f t="shared" si="579"/>
        <v>0</v>
      </c>
      <c r="AI2781" s="16">
        <f t="shared" si="580"/>
        <v>3.5</v>
      </c>
      <c r="AJ2781" s="16">
        <f t="shared" si="581"/>
        <v>12075</v>
      </c>
      <c r="AK2781" s="16">
        <f t="shared" si="582"/>
        <v>250</v>
      </c>
      <c r="AL2781" s="16">
        <f t="shared" si="583"/>
        <v>2500</v>
      </c>
      <c r="AM2781" s="16">
        <f t="shared" si="584"/>
        <v>35500</v>
      </c>
      <c r="AN2781" s="16">
        <f t="shared" si="585"/>
        <v>136700</v>
      </c>
      <c r="AO2781" s="12" t="s">
        <v>1486</v>
      </c>
      <c r="AP2781" s="16">
        <v>0.5</v>
      </c>
      <c r="AQ2781" s="16" t="s">
        <v>207</v>
      </c>
      <c r="AR2781" s="16" t="s">
        <v>207</v>
      </c>
      <c r="AS2781" s="16" t="s">
        <v>207</v>
      </c>
      <c r="AW2781" s="16" t="s">
        <v>2386</v>
      </c>
      <c r="AX2781" s="16" t="s">
        <v>204</v>
      </c>
      <c r="AY2781" s="16" t="s">
        <v>207</v>
      </c>
      <c r="AZ2781" s="16" t="s">
        <v>207</v>
      </c>
      <c r="BA2781" s="16" t="s">
        <v>207</v>
      </c>
      <c r="BB2781" s="16" t="s">
        <v>207</v>
      </c>
      <c r="BC2781" s="16">
        <v>0.5</v>
      </c>
      <c r="BD2781" s="16">
        <f t="shared" si="586"/>
        <v>1.75</v>
      </c>
      <c r="BE2781" s="16">
        <f t="shared" si="587"/>
        <v>854.375</v>
      </c>
      <c r="BF2781" s="16">
        <v>0</v>
      </c>
      <c r="BG2781" s="16">
        <f t="shared" si="588"/>
        <v>600</v>
      </c>
      <c r="BH2781" s="16">
        <f t="shared" si="589"/>
        <v>320</v>
      </c>
      <c r="BI2781" s="16">
        <f t="shared" si="590"/>
        <v>4</v>
      </c>
    </row>
    <row r="2782" spans="1:61" x14ac:dyDescent="0.35">
      <c r="A2782">
        <v>2781</v>
      </c>
      <c r="B2782" t="s">
        <v>360</v>
      </c>
      <c r="C2782" t="s">
        <v>9394</v>
      </c>
      <c r="D2782" s="15" t="s">
        <v>3032</v>
      </c>
      <c r="E2782" s="12" t="s">
        <v>98</v>
      </c>
      <c r="F2782" s="16">
        <v>1974</v>
      </c>
      <c r="G2782" s="12" t="s">
        <v>362</v>
      </c>
      <c r="H2782" s="12" t="s">
        <v>91</v>
      </c>
      <c r="I2782" s="12" t="s">
        <v>92</v>
      </c>
      <c r="J2782" s="12" t="s">
        <v>2401</v>
      </c>
      <c r="K2782" s="12" t="s">
        <v>5619</v>
      </c>
      <c r="N2782" s="16" t="s">
        <v>206</v>
      </c>
      <c r="O2782" s="16" t="s">
        <v>3448</v>
      </c>
      <c r="P2782" s="12" t="s">
        <v>131</v>
      </c>
      <c r="Q2782" s="16">
        <v>2023</v>
      </c>
      <c r="R2782" s="16">
        <v>0.6</v>
      </c>
      <c r="T2782" s="16">
        <v>0</v>
      </c>
      <c r="W2782" s="12" t="s">
        <v>207</v>
      </c>
      <c r="X2782" s="16">
        <v>1</v>
      </c>
      <c r="Y2782" s="16">
        <v>8</v>
      </c>
      <c r="Z2782" s="16">
        <v>0.6</v>
      </c>
      <c r="AA2782" s="16">
        <f t="shared" si="591"/>
        <v>72</v>
      </c>
      <c r="AB2782" s="16" t="s">
        <v>2394</v>
      </c>
      <c r="AC2782" s="16" t="s">
        <v>2974</v>
      </c>
      <c r="AD2782" s="16">
        <f t="shared" si="575"/>
        <v>25200</v>
      </c>
      <c r="AE2782" s="16">
        <f t="shared" si="576"/>
        <v>210</v>
      </c>
      <c r="AF2782" s="16">
        <f t="shared" si="577"/>
        <v>78750</v>
      </c>
      <c r="AG2782" s="16">
        <f t="shared" si="578"/>
        <v>60</v>
      </c>
      <c r="AH2782" s="12">
        <f t="shared" si="579"/>
        <v>0</v>
      </c>
      <c r="AI2782" s="16">
        <f t="shared" si="580"/>
        <v>4.2</v>
      </c>
      <c r="AJ2782" s="16">
        <f t="shared" si="581"/>
        <v>14490</v>
      </c>
      <c r="AK2782" s="16">
        <f t="shared" si="582"/>
        <v>300</v>
      </c>
      <c r="AL2782" s="16">
        <f t="shared" si="583"/>
        <v>3000</v>
      </c>
      <c r="AM2782" s="16">
        <f t="shared" si="584"/>
        <v>42600</v>
      </c>
      <c r="AN2782" s="16">
        <f t="shared" si="585"/>
        <v>164040</v>
      </c>
      <c r="AO2782" s="12" t="s">
        <v>1486</v>
      </c>
      <c r="AP2782" s="16">
        <v>0.6</v>
      </c>
      <c r="AQ2782" s="16" t="s">
        <v>207</v>
      </c>
      <c r="AR2782" s="16" t="s">
        <v>207</v>
      </c>
      <c r="AS2782" s="16" t="s">
        <v>207</v>
      </c>
      <c r="AW2782" s="16" t="s">
        <v>2386</v>
      </c>
      <c r="AX2782" s="16" t="s">
        <v>204</v>
      </c>
      <c r="AY2782" s="16" t="s">
        <v>207</v>
      </c>
      <c r="AZ2782" s="16" t="s">
        <v>207</v>
      </c>
      <c r="BA2782" s="16" t="s">
        <v>207</v>
      </c>
      <c r="BB2782" s="16" t="s">
        <v>207</v>
      </c>
      <c r="BC2782" s="16">
        <v>0.6</v>
      </c>
      <c r="BD2782" s="16">
        <f t="shared" si="586"/>
        <v>2.1</v>
      </c>
      <c r="BE2782" s="16">
        <f t="shared" si="587"/>
        <v>1025.25</v>
      </c>
      <c r="BF2782" s="16">
        <v>0</v>
      </c>
      <c r="BG2782" s="16">
        <f t="shared" si="588"/>
        <v>720</v>
      </c>
      <c r="BH2782" s="16">
        <f t="shared" si="589"/>
        <v>384</v>
      </c>
      <c r="BI2782" s="16">
        <f t="shared" si="590"/>
        <v>4.8</v>
      </c>
    </row>
    <row r="2783" spans="1:61" x14ac:dyDescent="0.35">
      <c r="A2783">
        <v>2782</v>
      </c>
      <c r="B2783" t="s">
        <v>360</v>
      </c>
      <c r="C2783" t="s">
        <v>9395</v>
      </c>
      <c r="D2783" s="15" t="s">
        <v>3033</v>
      </c>
      <c r="E2783" s="12" t="s">
        <v>93</v>
      </c>
      <c r="F2783" s="16">
        <v>1973</v>
      </c>
      <c r="G2783" s="12" t="s">
        <v>362</v>
      </c>
      <c r="H2783" s="12" t="s">
        <v>91</v>
      </c>
      <c r="I2783" s="12" t="s">
        <v>92</v>
      </c>
      <c r="J2783" s="12" t="s">
        <v>2401</v>
      </c>
      <c r="K2783" s="12" t="s">
        <v>5619</v>
      </c>
      <c r="N2783" s="16" t="s">
        <v>206</v>
      </c>
      <c r="O2783" s="16" t="s">
        <v>3448</v>
      </c>
      <c r="P2783" s="12" t="s">
        <v>131</v>
      </c>
      <c r="Q2783" s="16">
        <v>2023</v>
      </c>
      <c r="R2783" s="16">
        <v>0.6</v>
      </c>
      <c r="T2783" s="16">
        <v>0</v>
      </c>
      <c r="W2783" s="12" t="s">
        <v>207</v>
      </c>
      <c r="X2783" s="16">
        <v>1</v>
      </c>
      <c r="Y2783" s="16">
        <v>8</v>
      </c>
      <c r="Z2783" s="16">
        <v>0.6</v>
      </c>
      <c r="AA2783" s="16">
        <f t="shared" si="591"/>
        <v>72</v>
      </c>
      <c r="AB2783" s="16" t="s">
        <v>2394</v>
      </c>
      <c r="AC2783" s="16" t="s">
        <v>2974</v>
      </c>
      <c r="AD2783" s="16">
        <f t="shared" si="575"/>
        <v>25200</v>
      </c>
      <c r="AE2783" s="16">
        <f t="shared" si="576"/>
        <v>210</v>
      </c>
      <c r="AF2783" s="16">
        <f t="shared" si="577"/>
        <v>78750</v>
      </c>
      <c r="AG2783" s="16">
        <f t="shared" si="578"/>
        <v>60</v>
      </c>
      <c r="AH2783" s="12">
        <f t="shared" si="579"/>
        <v>0</v>
      </c>
      <c r="AI2783" s="16">
        <f t="shared" si="580"/>
        <v>4.2</v>
      </c>
      <c r="AJ2783" s="16">
        <f t="shared" si="581"/>
        <v>14490</v>
      </c>
      <c r="AK2783" s="16">
        <f t="shared" si="582"/>
        <v>300</v>
      </c>
      <c r="AL2783" s="16">
        <f t="shared" si="583"/>
        <v>3000</v>
      </c>
      <c r="AM2783" s="16">
        <f t="shared" si="584"/>
        <v>42600</v>
      </c>
      <c r="AN2783" s="16">
        <f t="shared" si="585"/>
        <v>164040</v>
      </c>
      <c r="AO2783" s="12" t="s">
        <v>1486</v>
      </c>
      <c r="AP2783" s="16">
        <v>0.6</v>
      </c>
      <c r="AQ2783" s="16" t="s">
        <v>207</v>
      </c>
      <c r="AR2783" s="16" t="s">
        <v>207</v>
      </c>
      <c r="AS2783" s="16" t="s">
        <v>207</v>
      </c>
      <c r="AW2783" s="16" t="s">
        <v>2386</v>
      </c>
      <c r="AX2783" s="16" t="s">
        <v>204</v>
      </c>
      <c r="AY2783" s="16" t="s">
        <v>207</v>
      </c>
      <c r="AZ2783" s="16" t="s">
        <v>207</v>
      </c>
      <c r="BA2783" s="16" t="s">
        <v>207</v>
      </c>
      <c r="BB2783" s="16" t="s">
        <v>207</v>
      </c>
      <c r="BC2783" s="16">
        <v>0.6</v>
      </c>
      <c r="BD2783" s="16">
        <f t="shared" si="586"/>
        <v>2.1</v>
      </c>
      <c r="BE2783" s="16">
        <f t="shared" si="587"/>
        <v>1025.25</v>
      </c>
      <c r="BF2783" s="16">
        <v>0</v>
      </c>
      <c r="BG2783" s="16">
        <f t="shared" si="588"/>
        <v>720</v>
      </c>
      <c r="BH2783" s="16">
        <f t="shared" si="589"/>
        <v>384</v>
      </c>
      <c r="BI2783" s="16">
        <f t="shared" si="590"/>
        <v>4.8</v>
      </c>
    </row>
    <row r="2784" spans="1:61" x14ac:dyDescent="0.35">
      <c r="A2784">
        <v>2783</v>
      </c>
      <c r="B2784" t="s">
        <v>360</v>
      </c>
      <c r="C2784" t="s">
        <v>9396</v>
      </c>
      <c r="D2784" s="15" t="s">
        <v>3034</v>
      </c>
      <c r="E2784" s="12" t="s">
        <v>98</v>
      </c>
      <c r="F2784" s="16">
        <v>1965</v>
      </c>
      <c r="G2784" s="12" t="s">
        <v>362</v>
      </c>
      <c r="H2784" s="12" t="s">
        <v>91</v>
      </c>
      <c r="I2784" s="12" t="s">
        <v>92</v>
      </c>
      <c r="J2784" s="12" t="s">
        <v>2401</v>
      </c>
      <c r="K2784" s="12" t="s">
        <v>5619</v>
      </c>
      <c r="N2784" s="16" t="s">
        <v>206</v>
      </c>
      <c r="O2784" s="16" t="s">
        <v>3448</v>
      </c>
      <c r="P2784" s="12" t="s">
        <v>131</v>
      </c>
      <c r="Q2784" s="16">
        <v>2023</v>
      </c>
      <c r="R2784" s="16">
        <v>0.6</v>
      </c>
      <c r="T2784" s="16">
        <v>0</v>
      </c>
      <c r="W2784" s="12" t="s">
        <v>207</v>
      </c>
      <c r="X2784" s="16">
        <v>1</v>
      </c>
      <c r="Y2784" s="16">
        <v>8</v>
      </c>
      <c r="Z2784" s="16">
        <v>0.6</v>
      </c>
      <c r="AA2784" s="16">
        <f t="shared" si="591"/>
        <v>72</v>
      </c>
      <c r="AB2784" s="16" t="s">
        <v>2394</v>
      </c>
      <c r="AC2784" s="16" t="s">
        <v>2974</v>
      </c>
      <c r="AD2784" s="16">
        <f t="shared" si="575"/>
        <v>25200</v>
      </c>
      <c r="AE2784" s="16">
        <f t="shared" si="576"/>
        <v>210</v>
      </c>
      <c r="AF2784" s="16">
        <f t="shared" si="577"/>
        <v>78750</v>
      </c>
      <c r="AG2784" s="16">
        <f t="shared" si="578"/>
        <v>60</v>
      </c>
      <c r="AH2784" s="12">
        <f t="shared" si="579"/>
        <v>0</v>
      </c>
      <c r="AI2784" s="16">
        <f t="shared" si="580"/>
        <v>4.2</v>
      </c>
      <c r="AJ2784" s="16">
        <f t="shared" si="581"/>
        <v>14490</v>
      </c>
      <c r="AK2784" s="16">
        <f t="shared" si="582"/>
        <v>300</v>
      </c>
      <c r="AL2784" s="16">
        <f t="shared" si="583"/>
        <v>3000</v>
      </c>
      <c r="AM2784" s="16">
        <f t="shared" si="584"/>
        <v>42600</v>
      </c>
      <c r="AN2784" s="16">
        <f t="shared" si="585"/>
        <v>164040</v>
      </c>
      <c r="AO2784" s="12" t="s">
        <v>1486</v>
      </c>
      <c r="AP2784" s="16">
        <v>0.6</v>
      </c>
      <c r="AQ2784" s="16" t="s">
        <v>207</v>
      </c>
      <c r="AR2784" s="16" t="s">
        <v>207</v>
      </c>
      <c r="AS2784" s="16" t="s">
        <v>207</v>
      </c>
      <c r="AW2784" s="16" t="s">
        <v>2386</v>
      </c>
      <c r="AX2784" s="16" t="s">
        <v>204</v>
      </c>
      <c r="AY2784" s="16" t="s">
        <v>207</v>
      </c>
      <c r="AZ2784" s="16" t="s">
        <v>207</v>
      </c>
      <c r="BA2784" s="16" t="s">
        <v>207</v>
      </c>
      <c r="BB2784" s="16" t="s">
        <v>207</v>
      </c>
      <c r="BC2784" s="16">
        <v>0.6</v>
      </c>
      <c r="BD2784" s="16">
        <f t="shared" si="586"/>
        <v>2.1</v>
      </c>
      <c r="BE2784" s="16">
        <f t="shared" si="587"/>
        <v>1025.25</v>
      </c>
      <c r="BF2784" s="16">
        <v>0</v>
      </c>
      <c r="BG2784" s="16">
        <f t="shared" si="588"/>
        <v>720</v>
      </c>
      <c r="BH2784" s="16">
        <f t="shared" si="589"/>
        <v>384</v>
      </c>
      <c r="BI2784" s="16">
        <f t="shared" si="590"/>
        <v>4.8</v>
      </c>
    </row>
    <row r="2785" spans="1:61" x14ac:dyDescent="0.35">
      <c r="A2785">
        <v>2784</v>
      </c>
      <c r="B2785" t="s">
        <v>360</v>
      </c>
      <c r="C2785" t="s">
        <v>9397</v>
      </c>
      <c r="D2785" s="15" t="s">
        <v>3035</v>
      </c>
      <c r="E2785" s="12" t="s">
        <v>98</v>
      </c>
      <c r="F2785" s="16">
        <v>1983</v>
      </c>
      <c r="G2785" s="12" t="s">
        <v>362</v>
      </c>
      <c r="H2785" s="12" t="s">
        <v>91</v>
      </c>
      <c r="I2785" s="12" t="s">
        <v>92</v>
      </c>
      <c r="J2785" s="12" t="s">
        <v>2401</v>
      </c>
      <c r="K2785" s="12" t="s">
        <v>5619</v>
      </c>
      <c r="N2785" s="16" t="s">
        <v>206</v>
      </c>
      <c r="O2785" s="16" t="s">
        <v>3448</v>
      </c>
      <c r="P2785" s="12" t="s">
        <v>131</v>
      </c>
      <c r="Q2785" s="16">
        <v>2023</v>
      </c>
      <c r="R2785" s="16">
        <v>0.6</v>
      </c>
      <c r="T2785" s="16">
        <v>0</v>
      </c>
      <c r="W2785" s="12" t="s">
        <v>207</v>
      </c>
      <c r="X2785" s="16">
        <v>1</v>
      </c>
      <c r="Y2785" s="16">
        <v>8</v>
      </c>
      <c r="Z2785" s="16">
        <v>0.6</v>
      </c>
      <c r="AA2785" s="16">
        <f t="shared" si="591"/>
        <v>72</v>
      </c>
      <c r="AB2785" s="16" t="s">
        <v>2394</v>
      </c>
      <c r="AC2785" s="16" t="s">
        <v>2974</v>
      </c>
      <c r="AD2785" s="16">
        <f t="shared" si="575"/>
        <v>25200</v>
      </c>
      <c r="AE2785" s="16">
        <f t="shared" si="576"/>
        <v>210</v>
      </c>
      <c r="AF2785" s="16">
        <f t="shared" si="577"/>
        <v>78750</v>
      </c>
      <c r="AG2785" s="16">
        <f t="shared" si="578"/>
        <v>60</v>
      </c>
      <c r="AH2785" s="12">
        <f t="shared" si="579"/>
        <v>0</v>
      </c>
      <c r="AI2785" s="16">
        <f t="shared" si="580"/>
        <v>4.2</v>
      </c>
      <c r="AJ2785" s="16">
        <f t="shared" si="581"/>
        <v>14490</v>
      </c>
      <c r="AK2785" s="16">
        <f t="shared" si="582"/>
        <v>300</v>
      </c>
      <c r="AL2785" s="16">
        <f t="shared" si="583"/>
        <v>3000</v>
      </c>
      <c r="AM2785" s="16">
        <f t="shared" si="584"/>
        <v>42600</v>
      </c>
      <c r="AN2785" s="16">
        <f t="shared" si="585"/>
        <v>164040</v>
      </c>
      <c r="AO2785" s="12" t="s">
        <v>1486</v>
      </c>
      <c r="AP2785" s="16">
        <v>0.6</v>
      </c>
      <c r="AQ2785" s="16" t="s">
        <v>207</v>
      </c>
      <c r="AR2785" s="16" t="s">
        <v>207</v>
      </c>
      <c r="AS2785" s="16" t="s">
        <v>207</v>
      </c>
      <c r="AW2785" s="16" t="s">
        <v>2386</v>
      </c>
      <c r="AX2785" s="16" t="s">
        <v>204</v>
      </c>
      <c r="AY2785" s="16" t="s">
        <v>207</v>
      </c>
      <c r="AZ2785" s="16" t="s">
        <v>207</v>
      </c>
      <c r="BA2785" s="16" t="s">
        <v>207</v>
      </c>
      <c r="BB2785" s="16" t="s">
        <v>207</v>
      </c>
      <c r="BC2785" s="16">
        <v>0.6</v>
      </c>
      <c r="BD2785" s="16">
        <f t="shared" si="586"/>
        <v>2.1</v>
      </c>
      <c r="BE2785" s="16">
        <f t="shared" si="587"/>
        <v>1025.25</v>
      </c>
      <c r="BF2785" s="16">
        <v>0</v>
      </c>
      <c r="BG2785" s="16">
        <f t="shared" si="588"/>
        <v>720</v>
      </c>
      <c r="BH2785" s="16">
        <f t="shared" si="589"/>
        <v>384</v>
      </c>
      <c r="BI2785" s="16">
        <f t="shared" si="590"/>
        <v>4.8</v>
      </c>
    </row>
    <row r="2786" spans="1:61" x14ac:dyDescent="0.35">
      <c r="A2786">
        <v>2785</v>
      </c>
      <c r="B2786" t="s">
        <v>360</v>
      </c>
      <c r="C2786" t="s">
        <v>9398</v>
      </c>
      <c r="D2786" s="15" t="s">
        <v>3036</v>
      </c>
      <c r="E2786" s="12" t="s">
        <v>98</v>
      </c>
      <c r="F2786" s="16">
        <v>1984</v>
      </c>
      <c r="G2786" s="12" t="s">
        <v>362</v>
      </c>
      <c r="H2786" s="12" t="s">
        <v>91</v>
      </c>
      <c r="I2786" s="12" t="s">
        <v>92</v>
      </c>
      <c r="J2786" s="12" t="s">
        <v>2401</v>
      </c>
      <c r="K2786" s="12" t="s">
        <v>5619</v>
      </c>
      <c r="N2786" s="16" t="s">
        <v>206</v>
      </c>
      <c r="O2786" s="16" t="s">
        <v>3448</v>
      </c>
      <c r="P2786" s="12" t="s">
        <v>131</v>
      </c>
      <c r="Q2786" s="16">
        <v>2023</v>
      </c>
      <c r="R2786" s="16">
        <v>0.6</v>
      </c>
      <c r="T2786" s="16">
        <v>0</v>
      </c>
      <c r="W2786" s="12" t="s">
        <v>207</v>
      </c>
      <c r="X2786" s="16">
        <v>1</v>
      </c>
      <c r="Y2786" s="16">
        <v>8</v>
      </c>
      <c r="Z2786" s="16">
        <v>0.6</v>
      </c>
      <c r="AA2786" s="16">
        <f t="shared" si="591"/>
        <v>72</v>
      </c>
      <c r="AB2786" s="16" t="s">
        <v>2394</v>
      </c>
      <c r="AC2786" s="16" t="s">
        <v>2974</v>
      </c>
      <c r="AD2786" s="16">
        <f t="shared" si="575"/>
        <v>25200</v>
      </c>
      <c r="AE2786" s="16">
        <f t="shared" si="576"/>
        <v>210</v>
      </c>
      <c r="AF2786" s="16">
        <f t="shared" si="577"/>
        <v>78750</v>
      </c>
      <c r="AG2786" s="16">
        <f t="shared" si="578"/>
        <v>60</v>
      </c>
      <c r="AH2786" s="12">
        <f t="shared" si="579"/>
        <v>0</v>
      </c>
      <c r="AI2786" s="16">
        <f t="shared" si="580"/>
        <v>4.2</v>
      </c>
      <c r="AJ2786" s="16">
        <f t="shared" si="581"/>
        <v>14490</v>
      </c>
      <c r="AK2786" s="16">
        <f t="shared" si="582"/>
        <v>300</v>
      </c>
      <c r="AL2786" s="16">
        <f t="shared" si="583"/>
        <v>3000</v>
      </c>
      <c r="AM2786" s="16">
        <f t="shared" si="584"/>
        <v>42600</v>
      </c>
      <c r="AN2786" s="16">
        <f t="shared" si="585"/>
        <v>164040</v>
      </c>
      <c r="AO2786" s="12" t="s">
        <v>1486</v>
      </c>
      <c r="AP2786" s="16">
        <v>0.6</v>
      </c>
      <c r="AQ2786" s="16" t="s">
        <v>207</v>
      </c>
      <c r="AR2786" s="16" t="s">
        <v>207</v>
      </c>
      <c r="AS2786" s="16" t="s">
        <v>207</v>
      </c>
      <c r="AW2786" s="16" t="s">
        <v>2386</v>
      </c>
      <c r="AX2786" s="16" t="s">
        <v>204</v>
      </c>
      <c r="AY2786" s="16" t="s">
        <v>207</v>
      </c>
      <c r="AZ2786" s="16" t="s">
        <v>207</v>
      </c>
      <c r="BA2786" s="16" t="s">
        <v>207</v>
      </c>
      <c r="BB2786" s="16" t="s">
        <v>207</v>
      </c>
      <c r="BC2786" s="16">
        <v>0.6</v>
      </c>
      <c r="BD2786" s="16">
        <f t="shared" si="586"/>
        <v>2.1</v>
      </c>
      <c r="BE2786" s="16">
        <f t="shared" si="587"/>
        <v>1025.25</v>
      </c>
      <c r="BF2786" s="16">
        <v>0</v>
      </c>
      <c r="BG2786" s="16">
        <f t="shared" si="588"/>
        <v>720</v>
      </c>
      <c r="BH2786" s="16">
        <f t="shared" si="589"/>
        <v>384</v>
      </c>
      <c r="BI2786" s="16">
        <f t="shared" si="590"/>
        <v>4.8</v>
      </c>
    </row>
    <row r="2787" spans="1:61" x14ac:dyDescent="0.35">
      <c r="A2787">
        <v>2786</v>
      </c>
      <c r="B2787" t="s">
        <v>360</v>
      </c>
      <c r="C2787" t="s">
        <v>9399</v>
      </c>
      <c r="D2787" s="15" t="s">
        <v>3037</v>
      </c>
      <c r="E2787" s="12" t="s">
        <v>98</v>
      </c>
      <c r="F2787" s="16">
        <v>1982</v>
      </c>
      <c r="G2787" s="12" t="s">
        <v>362</v>
      </c>
      <c r="H2787" s="12" t="s">
        <v>91</v>
      </c>
      <c r="I2787" s="12" t="s">
        <v>92</v>
      </c>
      <c r="J2787" s="12" t="s">
        <v>2401</v>
      </c>
      <c r="K2787" s="12" t="s">
        <v>5619</v>
      </c>
      <c r="N2787" s="16" t="s">
        <v>206</v>
      </c>
      <c r="O2787" s="16" t="s">
        <v>3448</v>
      </c>
      <c r="P2787" s="12" t="s">
        <v>131</v>
      </c>
      <c r="Q2787" s="16">
        <v>2023</v>
      </c>
      <c r="R2787" s="16">
        <v>0.6</v>
      </c>
      <c r="T2787" s="16">
        <v>0</v>
      </c>
      <c r="W2787" s="12" t="s">
        <v>207</v>
      </c>
      <c r="X2787" s="16">
        <v>1</v>
      </c>
      <c r="Y2787" s="16">
        <v>8</v>
      </c>
      <c r="Z2787" s="16">
        <v>0.6</v>
      </c>
      <c r="AA2787" s="16">
        <f t="shared" si="591"/>
        <v>72</v>
      </c>
      <c r="AB2787" s="16" t="s">
        <v>2394</v>
      </c>
      <c r="AC2787" s="16" t="s">
        <v>2974</v>
      </c>
      <c r="AD2787" s="16">
        <f t="shared" si="575"/>
        <v>25200</v>
      </c>
      <c r="AE2787" s="16">
        <f t="shared" si="576"/>
        <v>210</v>
      </c>
      <c r="AF2787" s="16">
        <f t="shared" si="577"/>
        <v>78750</v>
      </c>
      <c r="AG2787" s="16">
        <f t="shared" si="578"/>
        <v>60</v>
      </c>
      <c r="AH2787" s="12">
        <f t="shared" si="579"/>
        <v>0</v>
      </c>
      <c r="AI2787" s="16">
        <f t="shared" si="580"/>
        <v>4.2</v>
      </c>
      <c r="AJ2787" s="16">
        <f t="shared" si="581"/>
        <v>14490</v>
      </c>
      <c r="AK2787" s="16">
        <f t="shared" si="582"/>
        <v>300</v>
      </c>
      <c r="AL2787" s="16">
        <f t="shared" si="583"/>
        <v>3000</v>
      </c>
      <c r="AM2787" s="16">
        <f t="shared" si="584"/>
        <v>42600</v>
      </c>
      <c r="AN2787" s="16">
        <f t="shared" si="585"/>
        <v>164040</v>
      </c>
      <c r="AO2787" s="12" t="s">
        <v>1486</v>
      </c>
      <c r="AP2787" s="16">
        <v>0.6</v>
      </c>
      <c r="AQ2787" s="16" t="s">
        <v>207</v>
      </c>
      <c r="AR2787" s="16" t="s">
        <v>207</v>
      </c>
      <c r="AS2787" s="16" t="s">
        <v>207</v>
      </c>
      <c r="AW2787" s="16" t="s">
        <v>2386</v>
      </c>
      <c r="AX2787" s="16" t="s">
        <v>204</v>
      </c>
      <c r="AY2787" s="16" t="s">
        <v>207</v>
      </c>
      <c r="AZ2787" s="16" t="s">
        <v>207</v>
      </c>
      <c r="BA2787" s="16" t="s">
        <v>207</v>
      </c>
      <c r="BB2787" s="16" t="s">
        <v>207</v>
      </c>
      <c r="BC2787" s="16">
        <v>0.6</v>
      </c>
      <c r="BD2787" s="16">
        <f t="shared" si="586"/>
        <v>2.1</v>
      </c>
      <c r="BE2787" s="16">
        <f t="shared" si="587"/>
        <v>1025.25</v>
      </c>
      <c r="BF2787" s="16">
        <v>0</v>
      </c>
      <c r="BG2787" s="16">
        <f t="shared" si="588"/>
        <v>720</v>
      </c>
      <c r="BH2787" s="16">
        <f t="shared" si="589"/>
        <v>384</v>
      </c>
      <c r="BI2787" s="16">
        <f t="shared" si="590"/>
        <v>4.8</v>
      </c>
    </row>
    <row r="2788" spans="1:61" x14ac:dyDescent="0.35">
      <c r="A2788">
        <v>2787</v>
      </c>
      <c r="B2788" t="s">
        <v>360</v>
      </c>
      <c r="C2788" t="s">
        <v>9400</v>
      </c>
      <c r="D2788" s="15" t="s">
        <v>3038</v>
      </c>
      <c r="E2788" s="12" t="s">
        <v>98</v>
      </c>
      <c r="F2788" s="16">
        <v>1985</v>
      </c>
      <c r="G2788" s="12" t="s">
        <v>362</v>
      </c>
      <c r="H2788" s="12" t="s">
        <v>91</v>
      </c>
      <c r="I2788" s="12" t="s">
        <v>92</v>
      </c>
      <c r="J2788" s="12" t="s">
        <v>2401</v>
      </c>
      <c r="K2788" s="12" t="s">
        <v>5619</v>
      </c>
      <c r="N2788" s="16" t="s">
        <v>206</v>
      </c>
      <c r="O2788" s="16" t="s">
        <v>3448</v>
      </c>
      <c r="P2788" s="12" t="s">
        <v>131</v>
      </c>
      <c r="Q2788" s="16">
        <v>2023</v>
      </c>
      <c r="R2788" s="16">
        <v>0.4</v>
      </c>
      <c r="T2788" s="16">
        <v>0</v>
      </c>
      <c r="W2788" s="12" t="s">
        <v>207</v>
      </c>
      <c r="X2788" s="16">
        <v>1</v>
      </c>
      <c r="Y2788" s="16">
        <v>8</v>
      </c>
      <c r="Z2788" s="16">
        <v>0.4</v>
      </c>
      <c r="AA2788" s="16">
        <f t="shared" si="591"/>
        <v>48</v>
      </c>
      <c r="AB2788" s="16" t="s">
        <v>2394</v>
      </c>
      <c r="AC2788" s="16" t="s">
        <v>2974</v>
      </c>
      <c r="AD2788" s="16">
        <f t="shared" si="575"/>
        <v>16800</v>
      </c>
      <c r="AE2788" s="16">
        <f t="shared" si="576"/>
        <v>140</v>
      </c>
      <c r="AF2788" s="16">
        <f t="shared" si="577"/>
        <v>52500</v>
      </c>
      <c r="AG2788" s="16">
        <f t="shared" si="578"/>
        <v>40</v>
      </c>
      <c r="AH2788" s="12">
        <f t="shared" si="579"/>
        <v>0</v>
      </c>
      <c r="AI2788" s="16">
        <f t="shared" si="580"/>
        <v>2.8000000000000003</v>
      </c>
      <c r="AJ2788" s="16">
        <f t="shared" si="581"/>
        <v>9660.0000000000018</v>
      </c>
      <c r="AK2788" s="16">
        <f t="shared" si="582"/>
        <v>200</v>
      </c>
      <c r="AL2788" s="16">
        <f t="shared" si="583"/>
        <v>2000</v>
      </c>
      <c r="AM2788" s="16">
        <f t="shared" si="584"/>
        <v>28400</v>
      </c>
      <c r="AN2788" s="16">
        <f t="shared" si="585"/>
        <v>109360</v>
      </c>
      <c r="AO2788" s="12" t="s">
        <v>1486</v>
      </c>
      <c r="AP2788" s="16">
        <v>0.4</v>
      </c>
      <c r="AQ2788" s="16" t="s">
        <v>207</v>
      </c>
      <c r="AR2788" s="16" t="s">
        <v>207</v>
      </c>
      <c r="AS2788" s="16" t="s">
        <v>207</v>
      </c>
      <c r="AW2788" s="16" t="s">
        <v>2386</v>
      </c>
      <c r="AX2788" s="16" t="s">
        <v>204</v>
      </c>
      <c r="AY2788" s="16" t="s">
        <v>207</v>
      </c>
      <c r="AZ2788" s="16" t="s">
        <v>207</v>
      </c>
      <c r="BA2788" s="16" t="s">
        <v>207</v>
      </c>
      <c r="BB2788" s="16" t="s">
        <v>207</v>
      </c>
      <c r="BC2788" s="16">
        <v>0.4</v>
      </c>
      <c r="BD2788" s="16">
        <f t="shared" si="586"/>
        <v>1.4000000000000001</v>
      </c>
      <c r="BE2788" s="16">
        <f t="shared" si="587"/>
        <v>683.5</v>
      </c>
      <c r="BF2788" s="16">
        <v>0</v>
      </c>
      <c r="BG2788" s="16">
        <f t="shared" si="588"/>
        <v>480</v>
      </c>
      <c r="BH2788" s="16">
        <f t="shared" si="589"/>
        <v>256</v>
      </c>
      <c r="BI2788" s="16">
        <f t="shared" si="590"/>
        <v>3.2</v>
      </c>
    </row>
    <row r="2789" spans="1:61" x14ac:dyDescent="0.35">
      <c r="A2789">
        <v>2788</v>
      </c>
      <c r="B2789" t="s">
        <v>360</v>
      </c>
      <c r="C2789" t="s">
        <v>9401</v>
      </c>
      <c r="D2789" s="15" t="s">
        <v>3039</v>
      </c>
      <c r="E2789" s="12" t="s">
        <v>98</v>
      </c>
      <c r="F2789" s="16">
        <v>1980</v>
      </c>
      <c r="G2789" s="12" t="s">
        <v>362</v>
      </c>
      <c r="H2789" s="12" t="s">
        <v>91</v>
      </c>
      <c r="I2789" s="12" t="s">
        <v>92</v>
      </c>
      <c r="J2789" s="12" t="s">
        <v>2401</v>
      </c>
      <c r="K2789" s="12" t="s">
        <v>5619</v>
      </c>
      <c r="N2789" s="16" t="s">
        <v>205</v>
      </c>
      <c r="O2789" s="16" t="s">
        <v>3448</v>
      </c>
      <c r="P2789" s="12" t="s">
        <v>131</v>
      </c>
      <c r="Q2789" s="16">
        <v>2023</v>
      </c>
      <c r="R2789" s="16">
        <v>0.4</v>
      </c>
      <c r="T2789" s="16">
        <v>0</v>
      </c>
      <c r="W2789" s="12" t="s">
        <v>207</v>
      </c>
      <c r="X2789" s="16">
        <v>1</v>
      </c>
      <c r="Y2789" s="16">
        <v>8</v>
      </c>
      <c r="Z2789" s="16">
        <v>0.4</v>
      </c>
      <c r="AA2789" s="16">
        <f t="shared" si="591"/>
        <v>48</v>
      </c>
      <c r="AB2789" s="16" t="s">
        <v>2394</v>
      </c>
      <c r="AC2789" s="16" t="s">
        <v>2974</v>
      </c>
      <c r="AD2789" s="16">
        <f t="shared" ref="AD2789:AD2852" si="592">AA2789*350</f>
        <v>16800</v>
      </c>
      <c r="AE2789" s="16">
        <f t="shared" ref="AE2789:AE2852" si="593">Z2789*350</f>
        <v>140</v>
      </c>
      <c r="AF2789" s="16">
        <f t="shared" ref="AF2789:AF2852" si="594">AE2789*375</f>
        <v>52500</v>
      </c>
      <c r="AG2789" s="16">
        <f t="shared" ref="AG2789:AG2852" si="595">Z2789*100</f>
        <v>40</v>
      </c>
      <c r="AH2789" s="12">
        <f t="shared" ref="AH2789:AH2852" si="596">AG2789*0</f>
        <v>0</v>
      </c>
      <c r="AI2789" s="16">
        <f t="shared" ref="AI2789:AI2852" si="597">7*Z2789</f>
        <v>2.8000000000000003</v>
      </c>
      <c r="AJ2789" s="16">
        <f t="shared" ref="AJ2789:AJ2852" si="598">AI2789*3450</f>
        <v>9660.0000000000018</v>
      </c>
      <c r="AK2789" s="16">
        <f t="shared" ref="AK2789:AK2852" si="599">Z2789*500</f>
        <v>200</v>
      </c>
      <c r="AL2789" s="16">
        <f t="shared" ref="AL2789:AL2852" si="600">1*5000*Z2789</f>
        <v>2000</v>
      </c>
      <c r="AM2789" s="16">
        <f t="shared" ref="AM2789:AM2852" si="601">Z2789*71000</f>
        <v>28400</v>
      </c>
      <c r="AN2789" s="16">
        <f t="shared" ref="AN2789:AN2852" si="602">AM2789+AL2789+AJ2789+AF2789+AD2789</f>
        <v>109360</v>
      </c>
      <c r="AO2789" s="12" t="s">
        <v>1486</v>
      </c>
      <c r="AP2789" s="16">
        <v>0.4</v>
      </c>
      <c r="AQ2789" s="16" t="s">
        <v>207</v>
      </c>
      <c r="AR2789" s="16" t="s">
        <v>207</v>
      </c>
      <c r="AS2789" s="16" t="s">
        <v>207</v>
      </c>
      <c r="AW2789" s="16" t="s">
        <v>2386</v>
      </c>
      <c r="AX2789" s="16" t="s">
        <v>204</v>
      </c>
      <c r="AY2789" s="16" t="s">
        <v>207</v>
      </c>
      <c r="AZ2789" s="16" t="s">
        <v>207</v>
      </c>
      <c r="BA2789" s="16" t="s">
        <v>207</v>
      </c>
      <c r="BB2789" s="16" t="s">
        <v>207</v>
      </c>
      <c r="BC2789" s="16">
        <v>0.4</v>
      </c>
      <c r="BD2789" s="16">
        <f t="shared" ref="BD2789:BD2852" si="603">3.5*BC2789</f>
        <v>1.4000000000000001</v>
      </c>
      <c r="BE2789" s="16">
        <f t="shared" ref="BE2789:BE2852" si="604">AN2789/160</f>
        <v>683.5</v>
      </c>
      <c r="BF2789" s="16">
        <v>0</v>
      </c>
      <c r="BG2789" s="16">
        <f t="shared" ref="BG2789:BG2852" si="605">1200*BC2789</f>
        <v>480</v>
      </c>
      <c r="BH2789" s="16">
        <f t="shared" ref="BH2789:BH2852" si="606">640*BC2789</f>
        <v>256</v>
      </c>
      <c r="BI2789" s="16">
        <f t="shared" ref="BI2789:BI2852" si="607">BH2789/80</f>
        <v>3.2</v>
      </c>
    </row>
    <row r="2790" spans="1:61" x14ac:dyDescent="0.35">
      <c r="A2790">
        <v>2789</v>
      </c>
      <c r="B2790" t="s">
        <v>360</v>
      </c>
      <c r="C2790" t="s">
        <v>9402</v>
      </c>
      <c r="D2790" s="15" t="s">
        <v>3040</v>
      </c>
      <c r="E2790" s="12" t="s">
        <v>93</v>
      </c>
      <c r="F2790" s="16">
        <v>1987</v>
      </c>
      <c r="G2790" s="12" t="s">
        <v>362</v>
      </c>
      <c r="H2790" s="12" t="s">
        <v>91</v>
      </c>
      <c r="I2790" s="12" t="s">
        <v>92</v>
      </c>
      <c r="J2790" s="12" t="s">
        <v>2401</v>
      </c>
      <c r="K2790" s="12" t="s">
        <v>5619</v>
      </c>
      <c r="N2790" s="16" t="s">
        <v>206</v>
      </c>
      <c r="O2790" s="16" t="s">
        <v>3448</v>
      </c>
      <c r="P2790" s="12" t="s">
        <v>131</v>
      </c>
      <c r="Q2790" s="16">
        <v>2023</v>
      </c>
      <c r="R2790" s="16">
        <v>1.2</v>
      </c>
      <c r="T2790" s="16">
        <v>0</v>
      </c>
      <c r="W2790" s="12" t="s">
        <v>207</v>
      </c>
      <c r="X2790" s="16">
        <v>1</v>
      </c>
      <c r="Y2790" s="16">
        <v>8</v>
      </c>
      <c r="Z2790" s="16">
        <v>1.2</v>
      </c>
      <c r="AA2790" s="16">
        <f>Z2790*120</f>
        <v>144</v>
      </c>
      <c r="AB2790" s="16" t="s">
        <v>2394</v>
      </c>
      <c r="AC2790" s="16" t="s">
        <v>2974</v>
      </c>
      <c r="AD2790" s="16">
        <f t="shared" si="592"/>
        <v>50400</v>
      </c>
      <c r="AE2790" s="16">
        <f t="shared" si="593"/>
        <v>420</v>
      </c>
      <c r="AF2790" s="16">
        <f t="shared" si="594"/>
        <v>157500</v>
      </c>
      <c r="AG2790" s="16">
        <f t="shared" si="595"/>
        <v>120</v>
      </c>
      <c r="AH2790" s="12">
        <f t="shared" si="596"/>
        <v>0</v>
      </c>
      <c r="AI2790" s="16">
        <f t="shared" si="597"/>
        <v>8.4</v>
      </c>
      <c r="AJ2790" s="16">
        <f t="shared" si="598"/>
        <v>28980</v>
      </c>
      <c r="AK2790" s="16">
        <f t="shared" si="599"/>
        <v>600</v>
      </c>
      <c r="AL2790" s="16">
        <f t="shared" si="600"/>
        <v>6000</v>
      </c>
      <c r="AM2790" s="16">
        <f t="shared" si="601"/>
        <v>85200</v>
      </c>
      <c r="AN2790" s="16">
        <f t="shared" si="602"/>
        <v>328080</v>
      </c>
      <c r="AO2790" s="12" t="s">
        <v>1486</v>
      </c>
      <c r="AP2790" s="16">
        <v>1.2</v>
      </c>
      <c r="AQ2790" s="16" t="s">
        <v>207</v>
      </c>
      <c r="AR2790" s="16" t="s">
        <v>207</v>
      </c>
      <c r="AS2790" s="16" t="s">
        <v>207</v>
      </c>
      <c r="AW2790" s="16" t="s">
        <v>2386</v>
      </c>
      <c r="AX2790" s="16" t="s">
        <v>204</v>
      </c>
      <c r="AY2790" s="16" t="s">
        <v>207</v>
      </c>
      <c r="AZ2790" s="16" t="s">
        <v>207</v>
      </c>
      <c r="BA2790" s="16" t="s">
        <v>207</v>
      </c>
      <c r="BB2790" s="16" t="s">
        <v>207</v>
      </c>
      <c r="BC2790" s="16">
        <v>1.2</v>
      </c>
      <c r="BD2790" s="16">
        <f t="shared" si="603"/>
        <v>4.2</v>
      </c>
      <c r="BE2790" s="16">
        <f t="shared" si="604"/>
        <v>2050.5</v>
      </c>
      <c r="BF2790" s="16">
        <v>0</v>
      </c>
      <c r="BG2790" s="16">
        <f t="shared" si="605"/>
        <v>1440</v>
      </c>
      <c r="BH2790" s="16">
        <f t="shared" si="606"/>
        <v>768</v>
      </c>
      <c r="BI2790" s="16">
        <f t="shared" si="607"/>
        <v>9.6</v>
      </c>
    </row>
    <row r="2791" spans="1:61" x14ac:dyDescent="0.35">
      <c r="A2791">
        <v>2790</v>
      </c>
      <c r="B2791" t="s">
        <v>360</v>
      </c>
      <c r="C2791" t="s">
        <v>9403</v>
      </c>
      <c r="D2791" s="15" t="s">
        <v>3041</v>
      </c>
      <c r="E2791" s="12" t="s">
        <v>98</v>
      </c>
      <c r="F2791" s="16">
        <v>1968</v>
      </c>
      <c r="G2791" s="12" t="s">
        <v>362</v>
      </c>
      <c r="H2791" s="12" t="s">
        <v>91</v>
      </c>
      <c r="I2791" s="12" t="s">
        <v>92</v>
      </c>
      <c r="J2791" s="12" t="s">
        <v>2401</v>
      </c>
      <c r="K2791" s="12" t="s">
        <v>5619</v>
      </c>
      <c r="N2791" s="16" t="s">
        <v>206</v>
      </c>
      <c r="O2791" s="16" t="s">
        <v>3448</v>
      </c>
      <c r="P2791" s="12" t="s">
        <v>131</v>
      </c>
      <c r="Q2791" s="16">
        <v>2023</v>
      </c>
      <c r="R2791" s="16">
        <v>0.6</v>
      </c>
      <c r="T2791" s="16">
        <v>0</v>
      </c>
      <c r="W2791" s="12" t="s">
        <v>207</v>
      </c>
      <c r="X2791" s="16">
        <v>1</v>
      </c>
      <c r="Y2791" s="16">
        <v>8</v>
      </c>
      <c r="Z2791" s="16">
        <v>0.6</v>
      </c>
      <c r="AA2791" s="16">
        <f>Z2791*120</f>
        <v>72</v>
      </c>
      <c r="AB2791" s="16" t="s">
        <v>2394</v>
      </c>
      <c r="AC2791" s="16" t="s">
        <v>2974</v>
      </c>
      <c r="AD2791" s="16">
        <f t="shared" si="592"/>
        <v>25200</v>
      </c>
      <c r="AE2791" s="16">
        <f t="shared" si="593"/>
        <v>210</v>
      </c>
      <c r="AF2791" s="16">
        <f t="shared" si="594"/>
        <v>78750</v>
      </c>
      <c r="AG2791" s="16">
        <f t="shared" si="595"/>
        <v>60</v>
      </c>
      <c r="AH2791" s="12">
        <f t="shared" si="596"/>
        <v>0</v>
      </c>
      <c r="AI2791" s="16">
        <f t="shared" si="597"/>
        <v>4.2</v>
      </c>
      <c r="AJ2791" s="16">
        <f t="shared" si="598"/>
        <v>14490</v>
      </c>
      <c r="AK2791" s="16">
        <f t="shared" si="599"/>
        <v>300</v>
      </c>
      <c r="AL2791" s="16">
        <f t="shared" si="600"/>
        <v>3000</v>
      </c>
      <c r="AM2791" s="16">
        <f t="shared" si="601"/>
        <v>42600</v>
      </c>
      <c r="AN2791" s="16">
        <f t="shared" si="602"/>
        <v>164040</v>
      </c>
      <c r="AO2791" s="12" t="s">
        <v>1486</v>
      </c>
      <c r="AP2791" s="16">
        <v>0.6</v>
      </c>
      <c r="AQ2791" s="16" t="s">
        <v>207</v>
      </c>
      <c r="AR2791" s="16" t="s">
        <v>207</v>
      </c>
      <c r="AS2791" s="16" t="s">
        <v>207</v>
      </c>
      <c r="AW2791" s="16" t="s">
        <v>2386</v>
      </c>
      <c r="AX2791" s="16" t="s">
        <v>204</v>
      </c>
      <c r="AY2791" s="16" t="s">
        <v>207</v>
      </c>
      <c r="AZ2791" s="16" t="s">
        <v>207</v>
      </c>
      <c r="BA2791" s="16" t="s">
        <v>207</v>
      </c>
      <c r="BB2791" s="16" t="s">
        <v>207</v>
      </c>
      <c r="BC2791" s="16">
        <v>0.6</v>
      </c>
      <c r="BD2791" s="16">
        <f t="shared" si="603"/>
        <v>2.1</v>
      </c>
      <c r="BE2791" s="16">
        <f t="shared" si="604"/>
        <v>1025.25</v>
      </c>
      <c r="BF2791" s="16">
        <v>0</v>
      </c>
      <c r="BG2791" s="16">
        <f t="shared" si="605"/>
        <v>720</v>
      </c>
      <c r="BH2791" s="16">
        <f t="shared" si="606"/>
        <v>384</v>
      </c>
      <c r="BI2791" s="16">
        <f t="shared" si="607"/>
        <v>4.8</v>
      </c>
    </row>
    <row r="2792" spans="1:61" x14ac:dyDescent="0.35">
      <c r="A2792">
        <v>2791</v>
      </c>
      <c r="B2792" t="s">
        <v>360</v>
      </c>
      <c r="C2792" t="s">
        <v>9404</v>
      </c>
      <c r="D2792" s="15" t="s">
        <v>3042</v>
      </c>
      <c r="E2792" s="12" t="s">
        <v>98</v>
      </c>
      <c r="F2792" s="16">
        <v>1970</v>
      </c>
      <c r="G2792" s="12" t="s">
        <v>362</v>
      </c>
      <c r="H2792" s="12" t="s">
        <v>91</v>
      </c>
      <c r="I2792" s="12" t="s">
        <v>92</v>
      </c>
      <c r="J2792" s="12" t="s">
        <v>2401</v>
      </c>
      <c r="K2792" s="12" t="s">
        <v>5619</v>
      </c>
      <c r="N2792" s="16" t="s">
        <v>206</v>
      </c>
      <c r="O2792" s="16" t="s">
        <v>3448</v>
      </c>
      <c r="P2792" s="12" t="s">
        <v>131</v>
      </c>
      <c r="Q2792" s="16">
        <v>2023</v>
      </c>
      <c r="R2792" s="16">
        <v>0.6</v>
      </c>
      <c r="T2792" s="16">
        <v>0</v>
      </c>
      <c r="W2792" s="12" t="s">
        <v>207</v>
      </c>
      <c r="X2792" s="16">
        <v>1</v>
      </c>
      <c r="Y2792" s="16">
        <v>8</v>
      </c>
      <c r="Z2792" s="16">
        <v>0.6</v>
      </c>
      <c r="AA2792" s="16">
        <f>Z2792*120</f>
        <v>72</v>
      </c>
      <c r="AB2792" s="16" t="s">
        <v>2394</v>
      </c>
      <c r="AC2792" s="16" t="s">
        <v>2974</v>
      </c>
      <c r="AD2792" s="16">
        <f t="shared" si="592"/>
        <v>25200</v>
      </c>
      <c r="AE2792" s="16">
        <f t="shared" si="593"/>
        <v>210</v>
      </c>
      <c r="AF2792" s="16">
        <f t="shared" si="594"/>
        <v>78750</v>
      </c>
      <c r="AG2792" s="16">
        <f t="shared" si="595"/>
        <v>60</v>
      </c>
      <c r="AH2792" s="12">
        <f t="shared" si="596"/>
        <v>0</v>
      </c>
      <c r="AI2792" s="16">
        <f t="shared" si="597"/>
        <v>4.2</v>
      </c>
      <c r="AJ2792" s="16">
        <f t="shared" si="598"/>
        <v>14490</v>
      </c>
      <c r="AK2792" s="16">
        <f t="shared" si="599"/>
        <v>300</v>
      </c>
      <c r="AL2792" s="16">
        <f t="shared" si="600"/>
        <v>3000</v>
      </c>
      <c r="AM2792" s="16">
        <f t="shared" si="601"/>
        <v>42600</v>
      </c>
      <c r="AN2792" s="16">
        <f t="shared" si="602"/>
        <v>164040</v>
      </c>
      <c r="AO2792" s="12" t="s">
        <v>1486</v>
      </c>
      <c r="AP2792" s="16">
        <v>0.6</v>
      </c>
      <c r="AQ2792" s="16" t="s">
        <v>207</v>
      </c>
      <c r="AR2792" s="16" t="s">
        <v>207</v>
      </c>
      <c r="AS2792" s="16" t="s">
        <v>207</v>
      </c>
      <c r="AW2792" s="16" t="s">
        <v>2386</v>
      </c>
      <c r="AX2792" s="16" t="s">
        <v>204</v>
      </c>
      <c r="AY2792" s="16" t="s">
        <v>207</v>
      </c>
      <c r="AZ2792" s="16" t="s">
        <v>207</v>
      </c>
      <c r="BA2792" s="16" t="s">
        <v>207</v>
      </c>
      <c r="BB2792" s="16" t="s">
        <v>207</v>
      </c>
      <c r="BC2792" s="16">
        <v>0.6</v>
      </c>
      <c r="BD2792" s="16">
        <f t="shared" si="603"/>
        <v>2.1</v>
      </c>
      <c r="BE2792" s="16">
        <f t="shared" si="604"/>
        <v>1025.25</v>
      </c>
      <c r="BF2792" s="16">
        <v>0</v>
      </c>
      <c r="BG2792" s="16">
        <f t="shared" si="605"/>
        <v>720</v>
      </c>
      <c r="BH2792" s="16">
        <f t="shared" si="606"/>
        <v>384</v>
      </c>
      <c r="BI2792" s="16">
        <f t="shared" si="607"/>
        <v>4.8</v>
      </c>
    </row>
    <row r="2793" spans="1:61" x14ac:dyDescent="0.35">
      <c r="A2793">
        <v>2792</v>
      </c>
      <c r="B2793" t="s">
        <v>360</v>
      </c>
      <c r="C2793" t="s">
        <v>9405</v>
      </c>
      <c r="D2793" s="15" t="s">
        <v>3315</v>
      </c>
      <c r="E2793" s="12" t="s">
        <v>98</v>
      </c>
      <c r="G2793" s="12" t="s">
        <v>3316</v>
      </c>
      <c r="H2793" s="12" t="s">
        <v>589</v>
      </c>
      <c r="I2793" s="12" t="s">
        <v>363</v>
      </c>
      <c r="J2793" s="12" t="s">
        <v>2401</v>
      </c>
      <c r="K2793" s="12" t="s">
        <v>3317</v>
      </c>
      <c r="N2793" s="16" t="s">
        <v>206</v>
      </c>
      <c r="O2793" s="16" t="s">
        <v>3318</v>
      </c>
      <c r="P2793" s="12" t="s">
        <v>482</v>
      </c>
      <c r="Q2793" s="16">
        <v>2022</v>
      </c>
      <c r="R2793" s="16">
        <v>1.55</v>
      </c>
      <c r="T2793" s="16">
        <v>0</v>
      </c>
      <c r="V2793" s="12" t="s">
        <v>204</v>
      </c>
      <c r="W2793" s="12" t="s">
        <v>204</v>
      </c>
      <c r="X2793" s="16">
        <v>1</v>
      </c>
      <c r="Y2793" s="16">
        <v>7</v>
      </c>
      <c r="Z2793" s="16">
        <v>1.55</v>
      </c>
      <c r="AA2793" s="16">
        <v>201.5</v>
      </c>
      <c r="AB2793" s="16" t="s">
        <v>2394</v>
      </c>
      <c r="AC2793" s="16" t="s">
        <v>3319</v>
      </c>
      <c r="AD2793" s="16">
        <f t="shared" si="592"/>
        <v>70525</v>
      </c>
      <c r="AE2793" s="16">
        <f t="shared" si="593"/>
        <v>542.5</v>
      </c>
      <c r="AF2793" s="16">
        <f t="shared" si="594"/>
        <v>203437.5</v>
      </c>
      <c r="AG2793" s="16">
        <f t="shared" si="595"/>
        <v>155</v>
      </c>
      <c r="AH2793" s="12">
        <f t="shared" si="596"/>
        <v>0</v>
      </c>
      <c r="AI2793" s="16">
        <f t="shared" si="597"/>
        <v>10.85</v>
      </c>
      <c r="AJ2793" s="16">
        <f t="shared" si="598"/>
        <v>37432.5</v>
      </c>
      <c r="AK2793" s="16">
        <f t="shared" si="599"/>
        <v>775</v>
      </c>
      <c r="AL2793" s="16">
        <f>1*5000*Z2793</f>
        <v>7750</v>
      </c>
      <c r="AM2793" s="16">
        <f t="shared" si="601"/>
        <v>110050</v>
      </c>
      <c r="AN2793" s="16">
        <f t="shared" si="602"/>
        <v>429195</v>
      </c>
      <c r="AO2793" s="12" t="s">
        <v>1486</v>
      </c>
      <c r="AP2793" s="16">
        <v>1.55</v>
      </c>
      <c r="AQ2793" s="16" t="s">
        <v>204</v>
      </c>
      <c r="BC2793" s="16">
        <v>1.55</v>
      </c>
      <c r="BD2793" s="16">
        <f t="shared" si="603"/>
        <v>5.4249999999999998</v>
      </c>
      <c r="BE2793" s="16">
        <f t="shared" si="604"/>
        <v>2682.46875</v>
      </c>
      <c r="BG2793" s="16">
        <f t="shared" si="605"/>
        <v>1860</v>
      </c>
      <c r="BH2793" s="16">
        <f t="shared" si="606"/>
        <v>992</v>
      </c>
      <c r="BI2793" s="16">
        <f t="shared" si="607"/>
        <v>12.4</v>
      </c>
    </row>
    <row r="2794" spans="1:61" ht="20.149999999999999" customHeight="1" x14ac:dyDescent="0.35">
      <c r="A2794">
        <v>2793</v>
      </c>
      <c r="B2794" t="s">
        <v>360</v>
      </c>
      <c r="C2794" t="s">
        <v>9406</v>
      </c>
      <c r="D2794" s="15" t="s">
        <v>3320</v>
      </c>
      <c r="E2794" s="12" t="s">
        <v>98</v>
      </c>
      <c r="G2794" s="12" t="s">
        <v>3316</v>
      </c>
      <c r="H2794" s="12" t="s">
        <v>589</v>
      </c>
      <c r="I2794" s="12" t="s">
        <v>363</v>
      </c>
      <c r="J2794" s="12" t="s">
        <v>2401</v>
      </c>
      <c r="K2794" s="12" t="s">
        <v>3317</v>
      </c>
      <c r="N2794" s="16" t="s">
        <v>205</v>
      </c>
      <c r="O2794" s="16" t="s">
        <v>3318</v>
      </c>
      <c r="P2794" s="12" t="s">
        <v>482</v>
      </c>
      <c r="Q2794" s="16">
        <v>2022</v>
      </c>
      <c r="R2794" s="16">
        <v>2.48</v>
      </c>
      <c r="T2794" s="16">
        <v>0</v>
      </c>
      <c r="V2794" s="12" t="s">
        <v>204</v>
      </c>
      <c r="W2794" s="12" t="s">
        <v>204</v>
      </c>
      <c r="X2794" s="16">
        <v>1</v>
      </c>
      <c r="Y2794" s="16">
        <v>8</v>
      </c>
      <c r="Z2794" s="16">
        <v>2.48</v>
      </c>
      <c r="AA2794" s="16">
        <v>322.39999999999998</v>
      </c>
      <c r="AB2794" s="16" t="s">
        <v>2394</v>
      </c>
      <c r="AC2794" s="16" t="s">
        <v>3319</v>
      </c>
      <c r="AD2794" s="16">
        <f t="shared" si="592"/>
        <v>112839.99999999999</v>
      </c>
      <c r="AE2794" s="16">
        <f t="shared" si="593"/>
        <v>868</v>
      </c>
      <c r="AF2794" s="16">
        <f t="shared" si="594"/>
        <v>325500</v>
      </c>
      <c r="AG2794" s="16">
        <f t="shared" si="595"/>
        <v>248</v>
      </c>
      <c r="AH2794" s="12">
        <f t="shared" si="596"/>
        <v>0</v>
      </c>
      <c r="AI2794" s="16">
        <f t="shared" si="597"/>
        <v>17.36</v>
      </c>
      <c r="AJ2794" s="16">
        <f t="shared" si="598"/>
        <v>59892</v>
      </c>
      <c r="AK2794" s="16">
        <f t="shared" si="599"/>
        <v>1240</v>
      </c>
      <c r="AL2794" s="16">
        <f t="shared" si="600"/>
        <v>12400</v>
      </c>
      <c r="AM2794" s="16">
        <f t="shared" si="601"/>
        <v>176080</v>
      </c>
      <c r="AN2794" s="16">
        <f t="shared" si="602"/>
        <v>686712</v>
      </c>
      <c r="AO2794" s="12" t="s">
        <v>1486</v>
      </c>
      <c r="AP2794" s="16">
        <v>2.48</v>
      </c>
      <c r="AQ2794" s="16" t="s">
        <v>204</v>
      </c>
      <c r="BC2794" s="16">
        <v>2.48</v>
      </c>
      <c r="BD2794" s="16">
        <f t="shared" si="603"/>
        <v>8.68</v>
      </c>
      <c r="BE2794" s="16">
        <f t="shared" si="604"/>
        <v>4291.95</v>
      </c>
      <c r="BG2794" s="16">
        <f t="shared" si="605"/>
        <v>2976</v>
      </c>
      <c r="BH2794" s="16">
        <f t="shared" si="606"/>
        <v>1587.2</v>
      </c>
      <c r="BI2794" s="16">
        <f t="shared" si="607"/>
        <v>19.84</v>
      </c>
    </row>
    <row r="2795" spans="1:61" ht="20.149999999999999" customHeight="1" x14ac:dyDescent="0.35">
      <c r="A2795">
        <v>2794</v>
      </c>
      <c r="B2795" t="s">
        <v>360</v>
      </c>
      <c r="C2795" t="s">
        <v>9407</v>
      </c>
      <c r="D2795" s="15" t="s">
        <v>3321</v>
      </c>
      <c r="E2795" s="12" t="s">
        <v>98</v>
      </c>
      <c r="G2795" s="12" t="s">
        <v>3316</v>
      </c>
      <c r="H2795" s="12" t="s">
        <v>589</v>
      </c>
      <c r="I2795" s="12" t="s">
        <v>363</v>
      </c>
      <c r="J2795" s="12" t="s">
        <v>2401</v>
      </c>
      <c r="K2795" s="12" t="s">
        <v>3317</v>
      </c>
      <c r="N2795" s="16" t="s">
        <v>206</v>
      </c>
      <c r="O2795" s="16" t="s">
        <v>3318</v>
      </c>
      <c r="P2795" s="12" t="s">
        <v>482</v>
      </c>
      <c r="Q2795" s="16">
        <v>2022</v>
      </c>
      <c r="R2795" s="16">
        <v>2</v>
      </c>
      <c r="T2795" s="16">
        <v>0</v>
      </c>
      <c r="V2795" s="12" t="s">
        <v>204</v>
      </c>
      <c r="W2795" s="12" t="s">
        <v>204</v>
      </c>
      <c r="X2795" s="16">
        <v>1</v>
      </c>
      <c r="Y2795" s="16">
        <v>9</v>
      </c>
      <c r="Z2795" s="16">
        <v>2</v>
      </c>
      <c r="AA2795" s="16">
        <v>260</v>
      </c>
      <c r="AB2795" s="16" t="s">
        <v>2394</v>
      </c>
      <c r="AC2795" s="16" t="s">
        <v>3319</v>
      </c>
      <c r="AD2795" s="16">
        <f t="shared" si="592"/>
        <v>91000</v>
      </c>
      <c r="AE2795" s="16">
        <f t="shared" si="593"/>
        <v>700</v>
      </c>
      <c r="AF2795" s="16">
        <f t="shared" si="594"/>
        <v>262500</v>
      </c>
      <c r="AG2795" s="16">
        <f t="shared" si="595"/>
        <v>200</v>
      </c>
      <c r="AH2795" s="12">
        <f t="shared" si="596"/>
        <v>0</v>
      </c>
      <c r="AI2795" s="16">
        <f t="shared" si="597"/>
        <v>14</v>
      </c>
      <c r="AJ2795" s="16">
        <f t="shared" si="598"/>
        <v>48300</v>
      </c>
      <c r="AK2795" s="16">
        <f t="shared" si="599"/>
        <v>1000</v>
      </c>
      <c r="AL2795" s="16">
        <f t="shared" si="600"/>
        <v>10000</v>
      </c>
      <c r="AM2795" s="16">
        <f t="shared" si="601"/>
        <v>142000</v>
      </c>
      <c r="AN2795" s="16">
        <f t="shared" si="602"/>
        <v>553800</v>
      </c>
      <c r="AO2795" s="12" t="s">
        <v>1486</v>
      </c>
      <c r="AP2795" s="16">
        <v>2</v>
      </c>
      <c r="AQ2795" s="16" t="s">
        <v>204</v>
      </c>
      <c r="BC2795" s="16">
        <v>2</v>
      </c>
      <c r="BD2795" s="16">
        <f t="shared" si="603"/>
        <v>7</v>
      </c>
      <c r="BE2795" s="16">
        <f t="shared" si="604"/>
        <v>3461.25</v>
      </c>
      <c r="BG2795" s="16">
        <f t="shared" si="605"/>
        <v>2400</v>
      </c>
      <c r="BH2795" s="16">
        <f t="shared" si="606"/>
        <v>1280</v>
      </c>
      <c r="BI2795" s="16">
        <f t="shared" si="607"/>
        <v>16</v>
      </c>
    </row>
    <row r="2796" spans="1:61" ht="20.149999999999999" customHeight="1" x14ac:dyDescent="0.35">
      <c r="A2796">
        <v>2795</v>
      </c>
      <c r="B2796" t="s">
        <v>360</v>
      </c>
      <c r="C2796" t="s">
        <v>9408</v>
      </c>
      <c r="D2796" s="15" t="s">
        <v>5605</v>
      </c>
      <c r="E2796" s="12" t="s">
        <v>98</v>
      </c>
      <c r="G2796" s="12" t="s">
        <v>3316</v>
      </c>
      <c r="H2796" s="12" t="s">
        <v>589</v>
      </c>
      <c r="I2796" s="12" t="s">
        <v>363</v>
      </c>
      <c r="J2796" s="12" t="s">
        <v>2401</v>
      </c>
      <c r="K2796" s="12" t="s">
        <v>3317</v>
      </c>
      <c r="N2796" s="16" t="s">
        <v>206</v>
      </c>
      <c r="O2796" s="16" t="s">
        <v>3318</v>
      </c>
      <c r="P2796" s="12" t="s">
        <v>482</v>
      </c>
      <c r="Q2796" s="16">
        <v>2022</v>
      </c>
      <c r="R2796" s="16">
        <v>3.11</v>
      </c>
      <c r="T2796" s="16">
        <v>0</v>
      </c>
      <c r="V2796" s="12" t="s">
        <v>204</v>
      </c>
      <c r="W2796" s="12" t="s">
        <v>204</v>
      </c>
      <c r="X2796" s="16">
        <v>1</v>
      </c>
      <c r="Y2796" s="16">
        <v>8</v>
      </c>
      <c r="Z2796" s="16">
        <v>3.11</v>
      </c>
      <c r="AA2796" s="16">
        <v>404.3</v>
      </c>
      <c r="AB2796" s="16" t="s">
        <v>2394</v>
      </c>
      <c r="AC2796" s="16" t="s">
        <v>3319</v>
      </c>
      <c r="AD2796" s="16">
        <f t="shared" si="592"/>
        <v>141505</v>
      </c>
      <c r="AE2796" s="16">
        <f t="shared" si="593"/>
        <v>1088.5</v>
      </c>
      <c r="AF2796" s="16">
        <f t="shared" si="594"/>
        <v>408187.5</v>
      </c>
      <c r="AG2796" s="16">
        <f t="shared" si="595"/>
        <v>311</v>
      </c>
      <c r="AH2796" s="12">
        <f t="shared" si="596"/>
        <v>0</v>
      </c>
      <c r="AI2796" s="16">
        <f t="shared" si="597"/>
        <v>21.77</v>
      </c>
      <c r="AJ2796" s="16">
        <f t="shared" si="598"/>
        <v>75106.5</v>
      </c>
      <c r="AK2796" s="16">
        <f t="shared" si="599"/>
        <v>1555</v>
      </c>
      <c r="AL2796" s="16">
        <f t="shared" si="600"/>
        <v>15550</v>
      </c>
      <c r="AM2796" s="16">
        <f t="shared" si="601"/>
        <v>220810</v>
      </c>
      <c r="AN2796" s="16">
        <f t="shared" si="602"/>
        <v>861159</v>
      </c>
      <c r="AO2796" s="12" t="s">
        <v>1486</v>
      </c>
      <c r="AP2796" s="16">
        <v>3.11</v>
      </c>
      <c r="AQ2796" s="16" t="s">
        <v>204</v>
      </c>
      <c r="BC2796" s="16">
        <v>3.11</v>
      </c>
      <c r="BD2796" s="16">
        <f t="shared" si="603"/>
        <v>10.885</v>
      </c>
      <c r="BE2796" s="16">
        <f t="shared" si="604"/>
        <v>5382.2437499999996</v>
      </c>
      <c r="BG2796" s="16">
        <f t="shared" si="605"/>
        <v>3732</v>
      </c>
      <c r="BH2796" s="16">
        <f t="shared" si="606"/>
        <v>1990.3999999999999</v>
      </c>
      <c r="BI2796" s="16">
        <f t="shared" si="607"/>
        <v>24.88</v>
      </c>
    </row>
    <row r="2797" spans="1:61" ht="20.149999999999999" customHeight="1" x14ac:dyDescent="0.35">
      <c r="A2797">
        <v>2796</v>
      </c>
      <c r="B2797" t="s">
        <v>360</v>
      </c>
      <c r="C2797" t="s">
        <v>9409</v>
      </c>
      <c r="D2797" s="15" t="s">
        <v>3322</v>
      </c>
      <c r="E2797" s="12" t="s">
        <v>98</v>
      </c>
      <c r="G2797" s="12" t="s">
        <v>3316</v>
      </c>
      <c r="H2797" s="12" t="s">
        <v>589</v>
      </c>
      <c r="I2797" s="12" t="s">
        <v>363</v>
      </c>
      <c r="J2797" s="12" t="s">
        <v>2401</v>
      </c>
      <c r="K2797" s="12" t="s">
        <v>3317</v>
      </c>
      <c r="N2797" s="16" t="s">
        <v>206</v>
      </c>
      <c r="O2797" s="16" t="s">
        <v>3318</v>
      </c>
      <c r="P2797" s="12" t="s">
        <v>482</v>
      </c>
      <c r="Q2797" s="16">
        <v>2022</v>
      </c>
      <c r="R2797" s="16">
        <v>1.69</v>
      </c>
      <c r="T2797" s="16">
        <v>0</v>
      </c>
      <c r="V2797" s="12" t="s">
        <v>204</v>
      </c>
      <c r="W2797" s="12" t="s">
        <v>204</v>
      </c>
      <c r="X2797" s="16">
        <v>1</v>
      </c>
      <c r="Y2797" s="16">
        <v>9</v>
      </c>
      <c r="Z2797" s="16">
        <v>1.69</v>
      </c>
      <c r="AA2797" s="16">
        <v>219.7</v>
      </c>
      <c r="AB2797" s="16" t="s">
        <v>2394</v>
      </c>
      <c r="AC2797" s="16" t="s">
        <v>3319</v>
      </c>
      <c r="AD2797" s="16">
        <f t="shared" si="592"/>
        <v>76895</v>
      </c>
      <c r="AE2797" s="16">
        <f t="shared" si="593"/>
        <v>591.5</v>
      </c>
      <c r="AF2797" s="16">
        <f t="shared" si="594"/>
        <v>221812.5</v>
      </c>
      <c r="AG2797" s="16">
        <f t="shared" si="595"/>
        <v>169</v>
      </c>
      <c r="AH2797" s="12">
        <f t="shared" si="596"/>
        <v>0</v>
      </c>
      <c r="AI2797" s="16">
        <f t="shared" si="597"/>
        <v>11.83</v>
      </c>
      <c r="AJ2797" s="16">
        <f t="shared" si="598"/>
        <v>40813.5</v>
      </c>
      <c r="AK2797" s="16">
        <f t="shared" si="599"/>
        <v>845</v>
      </c>
      <c r="AL2797" s="16">
        <f t="shared" si="600"/>
        <v>8450</v>
      </c>
      <c r="AM2797" s="16">
        <f t="shared" si="601"/>
        <v>119990</v>
      </c>
      <c r="AN2797" s="16">
        <f t="shared" si="602"/>
        <v>467961</v>
      </c>
      <c r="AO2797" s="12" t="s">
        <v>1486</v>
      </c>
      <c r="AP2797" s="16">
        <v>1.69</v>
      </c>
      <c r="AQ2797" s="16" t="s">
        <v>204</v>
      </c>
      <c r="BC2797" s="16">
        <v>1.69</v>
      </c>
      <c r="BD2797" s="16">
        <f t="shared" si="603"/>
        <v>5.915</v>
      </c>
      <c r="BE2797" s="16">
        <f t="shared" si="604"/>
        <v>2924.7562499999999</v>
      </c>
      <c r="BG2797" s="16">
        <f t="shared" si="605"/>
        <v>2028</v>
      </c>
      <c r="BH2797" s="16">
        <f t="shared" si="606"/>
        <v>1081.5999999999999</v>
      </c>
      <c r="BI2797" s="16">
        <f t="shared" si="607"/>
        <v>13.52</v>
      </c>
    </row>
    <row r="2798" spans="1:61" ht="20.149999999999999" customHeight="1" x14ac:dyDescent="0.35">
      <c r="A2798">
        <v>2797</v>
      </c>
      <c r="B2798" t="s">
        <v>360</v>
      </c>
      <c r="C2798" t="s">
        <v>9410</v>
      </c>
      <c r="D2798" s="15" t="s">
        <v>3323</v>
      </c>
      <c r="E2798" s="12" t="s">
        <v>93</v>
      </c>
      <c r="G2798" s="12" t="s">
        <v>3316</v>
      </c>
      <c r="H2798" s="12" t="s">
        <v>589</v>
      </c>
      <c r="I2798" s="12" t="s">
        <v>363</v>
      </c>
      <c r="J2798" s="12" t="s">
        <v>2401</v>
      </c>
      <c r="K2798" s="12" t="s">
        <v>3317</v>
      </c>
      <c r="N2798" s="16" t="s">
        <v>206</v>
      </c>
      <c r="O2798" s="16" t="s">
        <v>3318</v>
      </c>
      <c r="P2798" s="12" t="s">
        <v>482</v>
      </c>
      <c r="Q2798" s="16">
        <v>2022</v>
      </c>
      <c r="R2798" s="16">
        <v>3.1</v>
      </c>
      <c r="T2798" s="16">
        <v>0</v>
      </c>
      <c r="V2798" s="12" t="s">
        <v>204</v>
      </c>
      <c r="W2798" s="12" t="s">
        <v>204</v>
      </c>
      <c r="X2798" s="16">
        <v>1</v>
      </c>
      <c r="Y2798" s="16">
        <v>6</v>
      </c>
      <c r="Z2798" s="16">
        <v>3.1</v>
      </c>
      <c r="AA2798" s="16">
        <v>403</v>
      </c>
      <c r="AB2798" s="16" t="s">
        <v>2394</v>
      </c>
      <c r="AC2798" s="16" t="s">
        <v>3319</v>
      </c>
      <c r="AD2798" s="16">
        <f t="shared" si="592"/>
        <v>141050</v>
      </c>
      <c r="AE2798" s="16">
        <f t="shared" si="593"/>
        <v>1085</v>
      </c>
      <c r="AF2798" s="16">
        <f t="shared" si="594"/>
        <v>406875</v>
      </c>
      <c r="AG2798" s="16">
        <f t="shared" si="595"/>
        <v>310</v>
      </c>
      <c r="AH2798" s="12">
        <f t="shared" si="596"/>
        <v>0</v>
      </c>
      <c r="AI2798" s="16">
        <f t="shared" si="597"/>
        <v>21.7</v>
      </c>
      <c r="AJ2798" s="16">
        <f t="shared" si="598"/>
        <v>74865</v>
      </c>
      <c r="AK2798" s="16">
        <f t="shared" si="599"/>
        <v>1550</v>
      </c>
      <c r="AL2798" s="16">
        <f t="shared" si="600"/>
        <v>15500</v>
      </c>
      <c r="AM2798" s="16">
        <f t="shared" si="601"/>
        <v>220100</v>
      </c>
      <c r="AN2798" s="16">
        <f t="shared" si="602"/>
        <v>858390</v>
      </c>
      <c r="AO2798" s="12" t="s">
        <v>1486</v>
      </c>
      <c r="AP2798" s="16">
        <v>3.1</v>
      </c>
      <c r="AQ2798" s="16" t="s">
        <v>204</v>
      </c>
      <c r="BC2798" s="16">
        <v>3.1</v>
      </c>
      <c r="BD2798" s="16">
        <f t="shared" si="603"/>
        <v>10.85</v>
      </c>
      <c r="BE2798" s="16">
        <f t="shared" si="604"/>
        <v>5364.9375</v>
      </c>
      <c r="BG2798" s="16">
        <f t="shared" si="605"/>
        <v>3720</v>
      </c>
      <c r="BH2798" s="16">
        <f t="shared" si="606"/>
        <v>1984</v>
      </c>
      <c r="BI2798" s="16">
        <f t="shared" si="607"/>
        <v>24.8</v>
      </c>
    </row>
    <row r="2799" spans="1:61" ht="20.149999999999999" customHeight="1" x14ac:dyDescent="0.35">
      <c r="A2799">
        <v>2798</v>
      </c>
      <c r="B2799" t="s">
        <v>360</v>
      </c>
      <c r="C2799" t="s">
        <v>9411</v>
      </c>
      <c r="D2799" s="15" t="s">
        <v>3324</v>
      </c>
      <c r="E2799" s="12" t="s">
        <v>98</v>
      </c>
      <c r="G2799" s="12" t="s">
        <v>3316</v>
      </c>
      <c r="H2799" s="12" t="s">
        <v>589</v>
      </c>
      <c r="I2799" s="12" t="s">
        <v>363</v>
      </c>
      <c r="J2799" s="12" t="s">
        <v>2401</v>
      </c>
      <c r="K2799" s="12" t="s">
        <v>3317</v>
      </c>
      <c r="N2799" s="16" t="s">
        <v>206</v>
      </c>
      <c r="O2799" s="16" t="s">
        <v>3318</v>
      </c>
      <c r="P2799" s="12" t="s">
        <v>482</v>
      </c>
      <c r="Q2799" s="16">
        <v>2022</v>
      </c>
      <c r="R2799" s="16">
        <v>1.22</v>
      </c>
      <c r="T2799" s="16">
        <v>0</v>
      </c>
      <c r="V2799" s="12" t="s">
        <v>204</v>
      </c>
      <c r="W2799" s="12" t="s">
        <v>204</v>
      </c>
      <c r="X2799" s="16">
        <v>1</v>
      </c>
      <c r="Y2799" s="16">
        <v>8</v>
      </c>
      <c r="Z2799" s="16">
        <v>1.22</v>
      </c>
      <c r="AA2799" s="16">
        <v>158.6</v>
      </c>
      <c r="AB2799" s="16" t="s">
        <v>2394</v>
      </c>
      <c r="AC2799" s="16" t="s">
        <v>3319</v>
      </c>
      <c r="AD2799" s="16">
        <f t="shared" si="592"/>
        <v>55510</v>
      </c>
      <c r="AE2799" s="16">
        <f t="shared" si="593"/>
        <v>427</v>
      </c>
      <c r="AF2799" s="16">
        <f t="shared" si="594"/>
        <v>160125</v>
      </c>
      <c r="AG2799" s="16">
        <f t="shared" si="595"/>
        <v>122</v>
      </c>
      <c r="AH2799" s="12">
        <f t="shared" si="596"/>
        <v>0</v>
      </c>
      <c r="AI2799" s="16">
        <f t="shared" si="597"/>
        <v>8.5399999999999991</v>
      </c>
      <c r="AJ2799" s="16">
        <f t="shared" si="598"/>
        <v>29462.999999999996</v>
      </c>
      <c r="AK2799" s="16">
        <f t="shared" si="599"/>
        <v>610</v>
      </c>
      <c r="AL2799" s="16">
        <f t="shared" si="600"/>
        <v>6100</v>
      </c>
      <c r="AM2799" s="16">
        <f t="shared" si="601"/>
        <v>86620</v>
      </c>
      <c r="AN2799" s="16">
        <f t="shared" si="602"/>
        <v>337818</v>
      </c>
      <c r="AO2799" s="12" t="s">
        <v>1486</v>
      </c>
      <c r="AP2799" s="16">
        <v>1.22</v>
      </c>
      <c r="AQ2799" s="16" t="s">
        <v>204</v>
      </c>
      <c r="BC2799" s="16">
        <v>1.22</v>
      </c>
      <c r="BD2799" s="16">
        <f t="shared" si="603"/>
        <v>4.2699999999999996</v>
      </c>
      <c r="BE2799" s="16">
        <f t="shared" si="604"/>
        <v>2111.3625000000002</v>
      </c>
      <c r="BG2799" s="16">
        <f t="shared" si="605"/>
        <v>1464</v>
      </c>
      <c r="BH2799" s="16">
        <f t="shared" si="606"/>
        <v>780.8</v>
      </c>
      <c r="BI2799" s="16">
        <f t="shared" si="607"/>
        <v>9.76</v>
      </c>
    </row>
    <row r="2800" spans="1:61" ht="20.149999999999999" customHeight="1" x14ac:dyDescent="0.35">
      <c r="A2800">
        <v>2799</v>
      </c>
      <c r="B2800" t="s">
        <v>360</v>
      </c>
      <c r="C2800" t="s">
        <v>9412</v>
      </c>
      <c r="D2800" s="15" t="s">
        <v>3325</v>
      </c>
      <c r="E2800" s="12" t="s">
        <v>98</v>
      </c>
      <c r="G2800" s="12" t="s">
        <v>3316</v>
      </c>
      <c r="H2800" s="12" t="s">
        <v>589</v>
      </c>
      <c r="I2800" s="12" t="s">
        <v>363</v>
      </c>
      <c r="J2800" s="12" t="s">
        <v>2401</v>
      </c>
      <c r="K2800" s="12" t="s">
        <v>3317</v>
      </c>
      <c r="N2800" s="16" t="s">
        <v>206</v>
      </c>
      <c r="O2800" s="16" t="s">
        <v>3318</v>
      </c>
      <c r="P2800" s="12" t="s">
        <v>482</v>
      </c>
      <c r="Q2800" s="16">
        <v>2022</v>
      </c>
      <c r="R2800" s="16">
        <v>1.21</v>
      </c>
      <c r="T2800" s="16">
        <v>0</v>
      </c>
      <c r="V2800" s="12" t="s">
        <v>204</v>
      </c>
      <c r="W2800" s="12" t="s">
        <v>204</v>
      </c>
      <c r="X2800" s="16">
        <v>1</v>
      </c>
      <c r="Y2800" s="16">
        <v>8</v>
      </c>
      <c r="Z2800" s="16">
        <v>1.21</v>
      </c>
      <c r="AA2800" s="16">
        <v>157.29999999999998</v>
      </c>
      <c r="AB2800" s="16" t="s">
        <v>2394</v>
      </c>
      <c r="AC2800" s="16" t="s">
        <v>3319</v>
      </c>
      <c r="AD2800" s="16">
        <f t="shared" si="592"/>
        <v>55054.999999999993</v>
      </c>
      <c r="AE2800" s="16">
        <f t="shared" si="593"/>
        <v>423.5</v>
      </c>
      <c r="AF2800" s="16">
        <f t="shared" si="594"/>
        <v>158812.5</v>
      </c>
      <c r="AG2800" s="16">
        <f t="shared" si="595"/>
        <v>121</v>
      </c>
      <c r="AH2800" s="12">
        <f t="shared" si="596"/>
        <v>0</v>
      </c>
      <c r="AI2800" s="16">
        <f t="shared" si="597"/>
        <v>8.4699999999999989</v>
      </c>
      <c r="AJ2800" s="16">
        <f t="shared" si="598"/>
        <v>29221.499999999996</v>
      </c>
      <c r="AK2800" s="16">
        <f t="shared" si="599"/>
        <v>605</v>
      </c>
      <c r="AL2800" s="16">
        <f t="shared" si="600"/>
        <v>6050</v>
      </c>
      <c r="AM2800" s="16">
        <f t="shared" si="601"/>
        <v>85910</v>
      </c>
      <c r="AN2800" s="16">
        <f t="shared" si="602"/>
        <v>335049</v>
      </c>
      <c r="AO2800" s="12" t="s">
        <v>1486</v>
      </c>
      <c r="AP2800" s="16">
        <v>1.21</v>
      </c>
      <c r="AQ2800" s="16" t="s">
        <v>204</v>
      </c>
      <c r="BC2800" s="16">
        <v>1.21</v>
      </c>
      <c r="BD2800" s="16">
        <f t="shared" si="603"/>
        <v>4.2349999999999994</v>
      </c>
      <c r="BE2800" s="16">
        <f t="shared" si="604"/>
        <v>2094.0562500000001</v>
      </c>
      <c r="BG2800" s="16">
        <f t="shared" si="605"/>
        <v>1452</v>
      </c>
      <c r="BH2800" s="16">
        <f t="shared" si="606"/>
        <v>774.4</v>
      </c>
      <c r="BI2800" s="16">
        <f t="shared" si="607"/>
        <v>9.68</v>
      </c>
    </row>
    <row r="2801" spans="1:61" ht="20.149999999999999" customHeight="1" x14ac:dyDescent="0.35">
      <c r="A2801">
        <v>2800</v>
      </c>
      <c r="B2801" t="s">
        <v>360</v>
      </c>
      <c r="C2801" t="s">
        <v>9413</v>
      </c>
      <c r="D2801" s="15" t="s">
        <v>3326</v>
      </c>
      <c r="E2801" s="12" t="s">
        <v>98</v>
      </c>
      <c r="G2801" s="12" t="s">
        <v>3316</v>
      </c>
      <c r="H2801" s="12" t="s">
        <v>589</v>
      </c>
      <c r="I2801" s="12" t="s">
        <v>363</v>
      </c>
      <c r="J2801" s="12" t="s">
        <v>2401</v>
      </c>
      <c r="K2801" s="12" t="s">
        <v>3317</v>
      </c>
      <c r="N2801" s="16" t="s">
        <v>206</v>
      </c>
      <c r="O2801" s="16" t="s">
        <v>3318</v>
      </c>
      <c r="P2801" s="12" t="s">
        <v>482</v>
      </c>
      <c r="Q2801" s="16">
        <v>2022</v>
      </c>
      <c r="R2801" s="16">
        <v>3.76</v>
      </c>
      <c r="T2801" s="16">
        <v>0</v>
      </c>
      <c r="V2801" s="12" t="s">
        <v>204</v>
      </c>
      <c r="W2801" s="12" t="s">
        <v>204</v>
      </c>
      <c r="X2801" s="16">
        <v>1</v>
      </c>
      <c r="Y2801" s="16">
        <v>9</v>
      </c>
      <c r="Z2801" s="16">
        <v>3.76</v>
      </c>
      <c r="AA2801" s="16">
        <v>488.79999999999995</v>
      </c>
      <c r="AB2801" s="16" t="s">
        <v>2394</v>
      </c>
      <c r="AC2801" s="16" t="s">
        <v>3319</v>
      </c>
      <c r="AD2801" s="16">
        <f t="shared" si="592"/>
        <v>171079.99999999997</v>
      </c>
      <c r="AE2801" s="16">
        <f t="shared" si="593"/>
        <v>1316</v>
      </c>
      <c r="AF2801" s="16">
        <f t="shared" si="594"/>
        <v>493500</v>
      </c>
      <c r="AG2801" s="16">
        <f t="shared" si="595"/>
        <v>376</v>
      </c>
      <c r="AH2801" s="12">
        <f t="shared" si="596"/>
        <v>0</v>
      </c>
      <c r="AI2801" s="16">
        <f t="shared" si="597"/>
        <v>26.32</v>
      </c>
      <c r="AJ2801" s="16">
        <f t="shared" si="598"/>
        <v>90804</v>
      </c>
      <c r="AK2801" s="16">
        <f t="shared" si="599"/>
        <v>1880</v>
      </c>
      <c r="AL2801" s="16">
        <f t="shared" si="600"/>
        <v>18800</v>
      </c>
      <c r="AM2801" s="16">
        <f t="shared" si="601"/>
        <v>266960</v>
      </c>
      <c r="AN2801" s="16">
        <f t="shared" si="602"/>
        <v>1041144</v>
      </c>
      <c r="AO2801" s="12" t="s">
        <v>1486</v>
      </c>
      <c r="AP2801" s="16">
        <v>3.76</v>
      </c>
      <c r="AQ2801" s="16" t="s">
        <v>204</v>
      </c>
      <c r="BC2801" s="16">
        <v>3.76</v>
      </c>
      <c r="BD2801" s="16">
        <f t="shared" si="603"/>
        <v>13.16</v>
      </c>
      <c r="BE2801" s="16">
        <f t="shared" si="604"/>
        <v>6507.15</v>
      </c>
      <c r="BG2801" s="16">
        <f t="shared" si="605"/>
        <v>4512</v>
      </c>
      <c r="BH2801" s="16">
        <f t="shared" si="606"/>
        <v>2406.3999999999996</v>
      </c>
      <c r="BI2801" s="16">
        <f t="shared" si="607"/>
        <v>30.079999999999995</v>
      </c>
    </row>
    <row r="2802" spans="1:61" ht="20.149999999999999" customHeight="1" x14ac:dyDescent="0.35">
      <c r="A2802">
        <v>2801</v>
      </c>
      <c r="B2802" t="s">
        <v>360</v>
      </c>
      <c r="C2802" t="s">
        <v>9414</v>
      </c>
      <c r="D2802" s="15" t="s">
        <v>3327</v>
      </c>
      <c r="E2802" s="12" t="s">
        <v>93</v>
      </c>
      <c r="G2802" s="12" t="s">
        <v>3316</v>
      </c>
      <c r="H2802" s="12" t="s">
        <v>589</v>
      </c>
      <c r="I2802" s="12" t="s">
        <v>363</v>
      </c>
      <c r="J2802" s="12" t="s">
        <v>2401</v>
      </c>
      <c r="K2802" s="12" t="s">
        <v>3317</v>
      </c>
      <c r="N2802" s="16" t="s">
        <v>206</v>
      </c>
      <c r="O2802" s="16" t="s">
        <v>3318</v>
      </c>
      <c r="P2802" s="12" t="s">
        <v>482</v>
      </c>
      <c r="Q2802" s="16">
        <v>2022</v>
      </c>
      <c r="R2802" s="16">
        <v>0.7</v>
      </c>
      <c r="T2802" s="16">
        <v>0</v>
      </c>
      <c r="V2802" s="12" t="s">
        <v>204</v>
      </c>
      <c r="W2802" s="12" t="s">
        <v>204</v>
      </c>
      <c r="X2802" s="16">
        <v>1</v>
      </c>
      <c r="Y2802" s="16">
        <v>6</v>
      </c>
      <c r="Z2802" s="16">
        <v>0.7</v>
      </c>
      <c r="AA2802" s="16">
        <v>91</v>
      </c>
      <c r="AB2802" s="16" t="s">
        <v>2394</v>
      </c>
      <c r="AC2802" s="16" t="s">
        <v>3319</v>
      </c>
      <c r="AD2802" s="16">
        <f t="shared" si="592"/>
        <v>31850</v>
      </c>
      <c r="AE2802" s="16">
        <f t="shared" si="593"/>
        <v>244.99999999999997</v>
      </c>
      <c r="AF2802" s="16">
        <f t="shared" si="594"/>
        <v>91874.999999999985</v>
      </c>
      <c r="AG2802" s="16">
        <f t="shared" si="595"/>
        <v>70</v>
      </c>
      <c r="AH2802" s="12">
        <f t="shared" si="596"/>
        <v>0</v>
      </c>
      <c r="AI2802" s="16">
        <f t="shared" si="597"/>
        <v>4.8999999999999995</v>
      </c>
      <c r="AJ2802" s="16">
        <f t="shared" si="598"/>
        <v>16904.999999999996</v>
      </c>
      <c r="AK2802" s="16">
        <f t="shared" si="599"/>
        <v>350</v>
      </c>
      <c r="AL2802" s="16">
        <f t="shared" si="600"/>
        <v>3500</v>
      </c>
      <c r="AM2802" s="16">
        <f t="shared" si="601"/>
        <v>49700</v>
      </c>
      <c r="AN2802" s="16">
        <f t="shared" si="602"/>
        <v>193830</v>
      </c>
      <c r="AO2802" s="12" t="s">
        <v>1486</v>
      </c>
      <c r="AP2802" s="16">
        <v>0.7</v>
      </c>
      <c r="AQ2802" s="16" t="s">
        <v>204</v>
      </c>
      <c r="BC2802" s="16">
        <v>0.7</v>
      </c>
      <c r="BD2802" s="16">
        <f t="shared" si="603"/>
        <v>2.4499999999999997</v>
      </c>
      <c r="BE2802" s="16">
        <f t="shared" si="604"/>
        <v>1211.4375</v>
      </c>
      <c r="BG2802" s="16">
        <f t="shared" si="605"/>
        <v>840</v>
      </c>
      <c r="BH2802" s="16">
        <f t="shared" si="606"/>
        <v>448</v>
      </c>
      <c r="BI2802" s="16">
        <f t="shared" si="607"/>
        <v>5.6</v>
      </c>
    </row>
    <row r="2803" spans="1:61" ht="20.149999999999999" customHeight="1" x14ac:dyDescent="0.35">
      <c r="A2803">
        <v>2802</v>
      </c>
      <c r="B2803" t="s">
        <v>360</v>
      </c>
      <c r="C2803" t="s">
        <v>9415</v>
      </c>
      <c r="D2803" s="15" t="s">
        <v>3328</v>
      </c>
      <c r="E2803" s="12" t="s">
        <v>98</v>
      </c>
      <c r="G2803" s="12" t="s">
        <v>3316</v>
      </c>
      <c r="H2803" s="12" t="s">
        <v>589</v>
      </c>
      <c r="I2803" s="12" t="s">
        <v>363</v>
      </c>
      <c r="J2803" s="12" t="s">
        <v>2401</v>
      </c>
      <c r="K2803" s="12" t="s">
        <v>3317</v>
      </c>
      <c r="N2803" s="16" t="s">
        <v>206</v>
      </c>
      <c r="O2803" s="16" t="s">
        <v>3318</v>
      </c>
      <c r="P2803" s="12" t="s">
        <v>482</v>
      </c>
      <c r="Q2803" s="16">
        <v>2022</v>
      </c>
      <c r="R2803" s="16">
        <v>1.21</v>
      </c>
      <c r="T2803" s="16">
        <v>0</v>
      </c>
      <c r="V2803" s="12" t="s">
        <v>204</v>
      </c>
      <c r="W2803" s="12" t="s">
        <v>204</v>
      </c>
      <c r="X2803" s="16">
        <v>1</v>
      </c>
      <c r="Y2803" s="16">
        <v>7</v>
      </c>
      <c r="Z2803" s="16">
        <v>1.21</v>
      </c>
      <c r="AA2803" s="16">
        <v>157.29999999999998</v>
      </c>
      <c r="AB2803" s="16" t="s">
        <v>2394</v>
      </c>
      <c r="AC2803" s="16" t="s">
        <v>3319</v>
      </c>
      <c r="AD2803" s="16">
        <f t="shared" si="592"/>
        <v>55054.999999999993</v>
      </c>
      <c r="AE2803" s="16">
        <f t="shared" si="593"/>
        <v>423.5</v>
      </c>
      <c r="AF2803" s="16">
        <f t="shared" si="594"/>
        <v>158812.5</v>
      </c>
      <c r="AG2803" s="16">
        <f t="shared" si="595"/>
        <v>121</v>
      </c>
      <c r="AH2803" s="12">
        <f t="shared" si="596"/>
        <v>0</v>
      </c>
      <c r="AI2803" s="16">
        <f t="shared" si="597"/>
        <v>8.4699999999999989</v>
      </c>
      <c r="AJ2803" s="16">
        <f t="shared" si="598"/>
        <v>29221.499999999996</v>
      </c>
      <c r="AK2803" s="16">
        <f t="shared" si="599"/>
        <v>605</v>
      </c>
      <c r="AL2803" s="16">
        <f t="shared" si="600"/>
        <v>6050</v>
      </c>
      <c r="AM2803" s="16">
        <f t="shared" si="601"/>
        <v>85910</v>
      </c>
      <c r="AN2803" s="16">
        <f t="shared" si="602"/>
        <v>335049</v>
      </c>
      <c r="AO2803" s="12" t="s">
        <v>1486</v>
      </c>
      <c r="AP2803" s="16">
        <v>1.21</v>
      </c>
      <c r="AQ2803" s="16" t="s">
        <v>204</v>
      </c>
      <c r="BC2803" s="16">
        <v>1.21</v>
      </c>
      <c r="BD2803" s="16">
        <f t="shared" si="603"/>
        <v>4.2349999999999994</v>
      </c>
      <c r="BE2803" s="16">
        <f t="shared" si="604"/>
        <v>2094.0562500000001</v>
      </c>
      <c r="BG2803" s="16">
        <f t="shared" si="605"/>
        <v>1452</v>
      </c>
      <c r="BH2803" s="16">
        <f t="shared" si="606"/>
        <v>774.4</v>
      </c>
      <c r="BI2803" s="16">
        <f t="shared" si="607"/>
        <v>9.68</v>
      </c>
    </row>
    <row r="2804" spans="1:61" ht="20.149999999999999" customHeight="1" x14ac:dyDescent="0.35">
      <c r="A2804">
        <v>2803</v>
      </c>
      <c r="B2804" t="s">
        <v>360</v>
      </c>
      <c r="C2804" t="s">
        <v>9416</v>
      </c>
      <c r="D2804" s="15" t="s">
        <v>3329</v>
      </c>
      <c r="E2804" s="12" t="s">
        <v>98</v>
      </c>
      <c r="G2804" s="12" t="s">
        <v>3316</v>
      </c>
      <c r="H2804" s="12" t="s">
        <v>589</v>
      </c>
      <c r="I2804" s="12" t="s">
        <v>363</v>
      </c>
      <c r="J2804" s="12" t="s">
        <v>2401</v>
      </c>
      <c r="K2804" s="12" t="s">
        <v>3317</v>
      </c>
      <c r="N2804" s="16" t="s">
        <v>206</v>
      </c>
      <c r="O2804" s="16" t="s">
        <v>3318</v>
      </c>
      <c r="P2804" s="12" t="s">
        <v>482</v>
      </c>
      <c r="Q2804" s="16">
        <v>2022</v>
      </c>
      <c r="R2804" s="16">
        <v>2.2400000000000002</v>
      </c>
      <c r="T2804" s="16">
        <v>0</v>
      </c>
      <c r="V2804" s="12" t="s">
        <v>204</v>
      </c>
      <c r="W2804" s="12" t="s">
        <v>204</v>
      </c>
      <c r="X2804" s="16">
        <v>1</v>
      </c>
      <c r="Y2804" s="16">
        <v>8</v>
      </c>
      <c r="Z2804" s="16">
        <v>2.2400000000000002</v>
      </c>
      <c r="AA2804" s="16">
        <v>291.20000000000005</v>
      </c>
      <c r="AB2804" s="16" t="s">
        <v>2394</v>
      </c>
      <c r="AC2804" s="16" t="s">
        <v>3319</v>
      </c>
      <c r="AD2804" s="16">
        <f t="shared" si="592"/>
        <v>101920.00000000001</v>
      </c>
      <c r="AE2804" s="16">
        <f t="shared" si="593"/>
        <v>784.00000000000011</v>
      </c>
      <c r="AF2804" s="16">
        <f t="shared" si="594"/>
        <v>294000.00000000006</v>
      </c>
      <c r="AG2804" s="16">
        <f t="shared" si="595"/>
        <v>224.00000000000003</v>
      </c>
      <c r="AH2804" s="12">
        <f t="shared" si="596"/>
        <v>0</v>
      </c>
      <c r="AI2804" s="16">
        <f t="shared" si="597"/>
        <v>15.680000000000001</v>
      </c>
      <c r="AJ2804" s="16">
        <f t="shared" si="598"/>
        <v>54096.000000000007</v>
      </c>
      <c r="AK2804" s="16">
        <f t="shared" si="599"/>
        <v>1120</v>
      </c>
      <c r="AL2804" s="16">
        <f t="shared" si="600"/>
        <v>11200.000000000002</v>
      </c>
      <c r="AM2804" s="16">
        <f t="shared" si="601"/>
        <v>159040.00000000003</v>
      </c>
      <c r="AN2804" s="16">
        <f t="shared" si="602"/>
        <v>620256.00000000012</v>
      </c>
      <c r="AO2804" s="12" t="s">
        <v>1486</v>
      </c>
      <c r="AP2804" s="16">
        <v>2.2400000000000002</v>
      </c>
      <c r="AQ2804" s="16" t="s">
        <v>204</v>
      </c>
      <c r="BC2804" s="16">
        <v>2.2400000000000002</v>
      </c>
      <c r="BD2804" s="16">
        <f t="shared" si="603"/>
        <v>7.8400000000000007</v>
      </c>
      <c r="BE2804" s="16">
        <f t="shared" si="604"/>
        <v>3876.6000000000008</v>
      </c>
      <c r="BG2804" s="16">
        <f t="shared" si="605"/>
        <v>2688.0000000000005</v>
      </c>
      <c r="BH2804" s="16">
        <f t="shared" si="606"/>
        <v>1433.6000000000001</v>
      </c>
      <c r="BI2804" s="16">
        <f t="shared" si="607"/>
        <v>17.920000000000002</v>
      </c>
    </row>
    <row r="2805" spans="1:61" ht="20.149999999999999" customHeight="1" x14ac:dyDescent="0.35">
      <c r="A2805">
        <v>2804</v>
      </c>
      <c r="B2805" t="s">
        <v>360</v>
      </c>
      <c r="C2805" t="s">
        <v>9417</v>
      </c>
      <c r="D2805" s="15" t="s">
        <v>3330</v>
      </c>
      <c r="E2805" s="12" t="s">
        <v>98</v>
      </c>
      <c r="G2805" s="12" t="s">
        <v>3316</v>
      </c>
      <c r="H2805" s="12" t="s">
        <v>589</v>
      </c>
      <c r="I2805" s="12" t="s">
        <v>363</v>
      </c>
      <c r="J2805" s="12" t="s">
        <v>2401</v>
      </c>
      <c r="K2805" s="12" t="s">
        <v>3317</v>
      </c>
      <c r="N2805" s="16" t="s">
        <v>206</v>
      </c>
      <c r="O2805" s="16" t="s">
        <v>3318</v>
      </c>
      <c r="P2805" s="12" t="s">
        <v>482</v>
      </c>
      <c r="Q2805" s="16">
        <v>2022</v>
      </c>
      <c r="R2805" s="16">
        <v>1</v>
      </c>
      <c r="T2805" s="16">
        <v>0</v>
      </c>
      <c r="V2805" s="12" t="s">
        <v>204</v>
      </c>
      <c r="W2805" s="12" t="s">
        <v>204</v>
      </c>
      <c r="X2805" s="16">
        <v>1</v>
      </c>
      <c r="Y2805" s="16">
        <v>10</v>
      </c>
      <c r="Z2805" s="16">
        <v>1</v>
      </c>
      <c r="AA2805" s="16">
        <v>130</v>
      </c>
      <c r="AB2805" s="16" t="s">
        <v>2394</v>
      </c>
      <c r="AC2805" s="16" t="s">
        <v>3319</v>
      </c>
      <c r="AD2805" s="16">
        <f t="shared" si="592"/>
        <v>45500</v>
      </c>
      <c r="AE2805" s="16">
        <f t="shared" si="593"/>
        <v>350</v>
      </c>
      <c r="AF2805" s="16">
        <f t="shared" si="594"/>
        <v>131250</v>
      </c>
      <c r="AG2805" s="16">
        <f t="shared" si="595"/>
        <v>100</v>
      </c>
      <c r="AH2805" s="12">
        <f t="shared" si="596"/>
        <v>0</v>
      </c>
      <c r="AI2805" s="16">
        <f t="shared" si="597"/>
        <v>7</v>
      </c>
      <c r="AJ2805" s="16">
        <f t="shared" si="598"/>
        <v>24150</v>
      </c>
      <c r="AK2805" s="16">
        <f t="shared" si="599"/>
        <v>500</v>
      </c>
      <c r="AL2805" s="16">
        <f t="shared" si="600"/>
        <v>5000</v>
      </c>
      <c r="AM2805" s="16">
        <f t="shared" si="601"/>
        <v>71000</v>
      </c>
      <c r="AN2805" s="16">
        <f t="shared" si="602"/>
        <v>276900</v>
      </c>
      <c r="AO2805" s="12" t="s">
        <v>1486</v>
      </c>
      <c r="AP2805" s="16">
        <v>1</v>
      </c>
      <c r="AQ2805" s="16" t="s">
        <v>204</v>
      </c>
      <c r="BC2805" s="16">
        <v>1</v>
      </c>
      <c r="BD2805" s="16">
        <f t="shared" si="603"/>
        <v>3.5</v>
      </c>
      <c r="BE2805" s="16">
        <f t="shared" si="604"/>
        <v>1730.625</v>
      </c>
      <c r="BG2805" s="16">
        <f t="shared" si="605"/>
        <v>1200</v>
      </c>
      <c r="BH2805" s="16">
        <f t="shared" si="606"/>
        <v>640</v>
      </c>
      <c r="BI2805" s="16">
        <f t="shared" si="607"/>
        <v>8</v>
      </c>
    </row>
    <row r="2806" spans="1:61" ht="20.149999999999999" customHeight="1" x14ac:dyDescent="0.35">
      <c r="A2806">
        <v>2805</v>
      </c>
      <c r="B2806" t="s">
        <v>360</v>
      </c>
      <c r="C2806" t="s">
        <v>9418</v>
      </c>
      <c r="D2806" s="15" t="s">
        <v>3331</v>
      </c>
      <c r="E2806" s="12" t="s">
        <v>98</v>
      </c>
      <c r="G2806" s="12" t="s">
        <v>3316</v>
      </c>
      <c r="H2806" s="12" t="s">
        <v>589</v>
      </c>
      <c r="I2806" s="12" t="s">
        <v>363</v>
      </c>
      <c r="J2806" s="12" t="s">
        <v>2401</v>
      </c>
      <c r="K2806" s="12" t="s">
        <v>3317</v>
      </c>
      <c r="N2806" s="16" t="s">
        <v>206</v>
      </c>
      <c r="O2806" s="16" t="s">
        <v>3318</v>
      </c>
      <c r="P2806" s="12" t="s">
        <v>482</v>
      </c>
      <c r="Q2806" s="16">
        <v>2022</v>
      </c>
      <c r="R2806" s="16">
        <v>0.9</v>
      </c>
      <c r="T2806" s="16">
        <v>0</v>
      </c>
      <c r="V2806" s="12" t="s">
        <v>204</v>
      </c>
      <c r="W2806" s="12" t="s">
        <v>204</v>
      </c>
      <c r="X2806" s="16">
        <v>1</v>
      </c>
      <c r="Y2806" s="16">
        <v>8</v>
      </c>
      <c r="Z2806" s="16">
        <v>0.9</v>
      </c>
      <c r="AA2806" s="16">
        <v>117</v>
      </c>
      <c r="AB2806" s="16" t="s">
        <v>2394</v>
      </c>
      <c r="AC2806" s="16" t="s">
        <v>3319</v>
      </c>
      <c r="AD2806" s="16">
        <f t="shared" si="592"/>
        <v>40950</v>
      </c>
      <c r="AE2806" s="16">
        <f t="shared" si="593"/>
        <v>315</v>
      </c>
      <c r="AF2806" s="16">
        <f t="shared" si="594"/>
        <v>118125</v>
      </c>
      <c r="AG2806" s="16">
        <f t="shared" si="595"/>
        <v>90</v>
      </c>
      <c r="AH2806" s="12">
        <f t="shared" si="596"/>
        <v>0</v>
      </c>
      <c r="AI2806" s="16">
        <f t="shared" si="597"/>
        <v>6.3</v>
      </c>
      <c r="AJ2806" s="16">
        <f t="shared" si="598"/>
        <v>21735</v>
      </c>
      <c r="AK2806" s="16">
        <f t="shared" si="599"/>
        <v>450</v>
      </c>
      <c r="AL2806" s="16">
        <f t="shared" si="600"/>
        <v>4500</v>
      </c>
      <c r="AM2806" s="16">
        <f t="shared" si="601"/>
        <v>63900</v>
      </c>
      <c r="AN2806" s="16">
        <f t="shared" si="602"/>
        <v>249210</v>
      </c>
      <c r="AO2806" s="12" t="s">
        <v>1486</v>
      </c>
      <c r="AP2806" s="16">
        <v>0.9</v>
      </c>
      <c r="AQ2806" s="16" t="s">
        <v>204</v>
      </c>
      <c r="BC2806" s="16">
        <v>0.9</v>
      </c>
      <c r="BD2806" s="16">
        <f t="shared" si="603"/>
        <v>3.15</v>
      </c>
      <c r="BE2806" s="16">
        <f t="shared" si="604"/>
        <v>1557.5625</v>
      </c>
      <c r="BG2806" s="16">
        <f t="shared" si="605"/>
        <v>1080</v>
      </c>
      <c r="BH2806" s="16">
        <f t="shared" si="606"/>
        <v>576</v>
      </c>
      <c r="BI2806" s="16">
        <f t="shared" si="607"/>
        <v>7.2</v>
      </c>
    </row>
    <row r="2807" spans="1:61" ht="20.149999999999999" customHeight="1" x14ac:dyDescent="0.35">
      <c r="A2807">
        <v>2806</v>
      </c>
      <c r="B2807" t="s">
        <v>360</v>
      </c>
      <c r="C2807" t="s">
        <v>9419</v>
      </c>
      <c r="D2807" s="15" t="s">
        <v>3333</v>
      </c>
      <c r="E2807" s="12" t="s">
        <v>93</v>
      </c>
      <c r="G2807" s="12" t="s">
        <v>3316</v>
      </c>
      <c r="H2807" s="12" t="s">
        <v>589</v>
      </c>
      <c r="I2807" s="12" t="s">
        <v>363</v>
      </c>
      <c r="J2807" s="12" t="s">
        <v>2401</v>
      </c>
      <c r="K2807" s="12" t="s">
        <v>3317</v>
      </c>
      <c r="N2807" s="16" t="s">
        <v>206</v>
      </c>
      <c r="O2807" s="16" t="s">
        <v>3318</v>
      </c>
      <c r="P2807" s="12" t="s">
        <v>482</v>
      </c>
      <c r="Q2807" s="16">
        <v>2022</v>
      </c>
      <c r="R2807" s="16">
        <v>0.86</v>
      </c>
      <c r="T2807" s="16">
        <v>0</v>
      </c>
      <c r="V2807" s="12" t="s">
        <v>204</v>
      </c>
      <c r="W2807" s="12" t="s">
        <v>204</v>
      </c>
      <c r="X2807" s="16">
        <v>1</v>
      </c>
      <c r="Y2807" s="16">
        <v>10</v>
      </c>
      <c r="Z2807" s="16">
        <v>0.86</v>
      </c>
      <c r="AA2807" s="16">
        <v>111.8</v>
      </c>
      <c r="AB2807" s="16" t="s">
        <v>2394</v>
      </c>
      <c r="AC2807" s="16" t="s">
        <v>3319</v>
      </c>
      <c r="AD2807" s="16">
        <f t="shared" si="592"/>
        <v>39130</v>
      </c>
      <c r="AE2807" s="16">
        <f t="shared" si="593"/>
        <v>301</v>
      </c>
      <c r="AF2807" s="16">
        <f t="shared" si="594"/>
        <v>112875</v>
      </c>
      <c r="AG2807" s="16">
        <f t="shared" si="595"/>
        <v>86</v>
      </c>
      <c r="AH2807" s="12">
        <f t="shared" si="596"/>
        <v>0</v>
      </c>
      <c r="AI2807" s="16">
        <f t="shared" si="597"/>
        <v>6.02</v>
      </c>
      <c r="AJ2807" s="16">
        <f t="shared" si="598"/>
        <v>20769</v>
      </c>
      <c r="AK2807" s="16">
        <f t="shared" si="599"/>
        <v>430</v>
      </c>
      <c r="AL2807" s="16">
        <f t="shared" si="600"/>
        <v>4300</v>
      </c>
      <c r="AM2807" s="16">
        <f t="shared" si="601"/>
        <v>61060</v>
      </c>
      <c r="AN2807" s="16">
        <f t="shared" si="602"/>
        <v>238134</v>
      </c>
      <c r="AO2807" s="12" t="s">
        <v>1486</v>
      </c>
      <c r="AP2807" s="16">
        <v>0.86</v>
      </c>
      <c r="AQ2807" s="16" t="s">
        <v>204</v>
      </c>
      <c r="BC2807" s="16">
        <v>0.86</v>
      </c>
      <c r="BD2807" s="16">
        <f t="shared" si="603"/>
        <v>3.01</v>
      </c>
      <c r="BE2807" s="16">
        <f t="shared" si="604"/>
        <v>1488.3375000000001</v>
      </c>
      <c r="BG2807" s="16">
        <f t="shared" si="605"/>
        <v>1032</v>
      </c>
      <c r="BH2807" s="16">
        <f t="shared" si="606"/>
        <v>550.4</v>
      </c>
      <c r="BI2807" s="16">
        <f t="shared" si="607"/>
        <v>6.88</v>
      </c>
    </row>
    <row r="2808" spans="1:61" ht="20.149999999999999" customHeight="1" x14ac:dyDescent="0.35">
      <c r="A2808">
        <v>2807</v>
      </c>
      <c r="B2808" t="s">
        <v>360</v>
      </c>
      <c r="C2808" t="s">
        <v>9420</v>
      </c>
      <c r="D2808" s="15" t="s">
        <v>3335</v>
      </c>
      <c r="E2808" s="12" t="s">
        <v>98</v>
      </c>
      <c r="G2808" s="12" t="s">
        <v>3316</v>
      </c>
      <c r="H2808" s="12" t="s">
        <v>589</v>
      </c>
      <c r="I2808" s="12" t="s">
        <v>363</v>
      </c>
      <c r="J2808" s="12" t="s">
        <v>2401</v>
      </c>
      <c r="K2808" s="12" t="s">
        <v>3317</v>
      </c>
      <c r="N2808" s="16" t="s">
        <v>206</v>
      </c>
      <c r="O2808" s="16" t="s">
        <v>3318</v>
      </c>
      <c r="P2808" s="12" t="s">
        <v>482</v>
      </c>
      <c r="Q2808" s="16">
        <v>2022</v>
      </c>
      <c r="R2808" s="16">
        <v>1.65</v>
      </c>
      <c r="T2808" s="16">
        <v>0</v>
      </c>
      <c r="V2808" s="12" t="s">
        <v>204</v>
      </c>
      <c r="W2808" s="12" t="s">
        <v>204</v>
      </c>
      <c r="X2808" s="16">
        <v>1</v>
      </c>
      <c r="Y2808" s="16">
        <v>6</v>
      </c>
      <c r="Z2808" s="16">
        <v>1.65</v>
      </c>
      <c r="AA2808" s="16">
        <v>214.5</v>
      </c>
      <c r="AB2808" s="16" t="s">
        <v>2394</v>
      </c>
      <c r="AC2808" s="16" t="s">
        <v>3319</v>
      </c>
      <c r="AD2808" s="16">
        <f t="shared" si="592"/>
        <v>75075</v>
      </c>
      <c r="AE2808" s="16">
        <f t="shared" si="593"/>
        <v>577.5</v>
      </c>
      <c r="AF2808" s="16">
        <f t="shared" si="594"/>
        <v>216562.5</v>
      </c>
      <c r="AG2808" s="16">
        <f t="shared" si="595"/>
        <v>165</v>
      </c>
      <c r="AH2808" s="12">
        <f t="shared" si="596"/>
        <v>0</v>
      </c>
      <c r="AI2808" s="16">
        <f t="shared" si="597"/>
        <v>11.549999999999999</v>
      </c>
      <c r="AJ2808" s="16">
        <f t="shared" si="598"/>
        <v>39847.499999999993</v>
      </c>
      <c r="AK2808" s="16">
        <f t="shared" si="599"/>
        <v>825</v>
      </c>
      <c r="AL2808" s="16">
        <f t="shared" si="600"/>
        <v>8250</v>
      </c>
      <c r="AM2808" s="16">
        <f t="shared" si="601"/>
        <v>117150</v>
      </c>
      <c r="AN2808" s="16">
        <f t="shared" si="602"/>
        <v>456885</v>
      </c>
      <c r="AO2808" s="12" t="s">
        <v>1486</v>
      </c>
      <c r="AP2808" s="16">
        <v>1.65</v>
      </c>
      <c r="AQ2808" s="16" t="s">
        <v>204</v>
      </c>
      <c r="BC2808" s="16">
        <v>1.65</v>
      </c>
      <c r="BD2808" s="16">
        <f t="shared" si="603"/>
        <v>5.7749999999999995</v>
      </c>
      <c r="BE2808" s="16">
        <f t="shared" si="604"/>
        <v>2855.53125</v>
      </c>
      <c r="BG2808" s="16">
        <f t="shared" si="605"/>
        <v>1980</v>
      </c>
      <c r="BH2808" s="16">
        <f t="shared" si="606"/>
        <v>1056</v>
      </c>
      <c r="BI2808" s="16">
        <f t="shared" si="607"/>
        <v>13.2</v>
      </c>
    </row>
    <row r="2809" spans="1:61" ht="20.149999999999999" customHeight="1" x14ac:dyDescent="0.35">
      <c r="A2809">
        <v>2808</v>
      </c>
      <c r="B2809" t="s">
        <v>360</v>
      </c>
      <c r="C2809" t="s">
        <v>9421</v>
      </c>
      <c r="D2809" s="15" t="s">
        <v>3336</v>
      </c>
      <c r="E2809" s="12" t="s">
        <v>98</v>
      </c>
      <c r="G2809" s="12" t="s">
        <v>3316</v>
      </c>
      <c r="H2809" s="12" t="s">
        <v>589</v>
      </c>
      <c r="I2809" s="12" t="s">
        <v>363</v>
      </c>
      <c r="J2809" s="12" t="s">
        <v>2401</v>
      </c>
      <c r="K2809" s="12" t="s">
        <v>3317</v>
      </c>
      <c r="N2809" s="16" t="s">
        <v>206</v>
      </c>
      <c r="O2809" s="16" t="s">
        <v>3318</v>
      </c>
      <c r="P2809" s="12" t="s">
        <v>482</v>
      </c>
      <c r="Q2809" s="16">
        <v>2022</v>
      </c>
      <c r="R2809" s="16">
        <v>1.5</v>
      </c>
      <c r="T2809" s="16">
        <v>0</v>
      </c>
      <c r="V2809" s="12" t="s">
        <v>204</v>
      </c>
      <c r="W2809" s="12" t="s">
        <v>204</v>
      </c>
      <c r="X2809" s="16">
        <v>1</v>
      </c>
      <c r="Y2809" s="16">
        <v>7</v>
      </c>
      <c r="Z2809" s="16">
        <v>1.5</v>
      </c>
      <c r="AA2809" s="16">
        <v>195</v>
      </c>
      <c r="AB2809" s="16" t="s">
        <v>2394</v>
      </c>
      <c r="AC2809" s="16" t="s">
        <v>3319</v>
      </c>
      <c r="AD2809" s="16">
        <f t="shared" si="592"/>
        <v>68250</v>
      </c>
      <c r="AE2809" s="16">
        <f t="shared" si="593"/>
        <v>525</v>
      </c>
      <c r="AF2809" s="16">
        <f t="shared" si="594"/>
        <v>196875</v>
      </c>
      <c r="AG2809" s="16">
        <f t="shared" si="595"/>
        <v>150</v>
      </c>
      <c r="AH2809" s="12">
        <f t="shared" si="596"/>
        <v>0</v>
      </c>
      <c r="AI2809" s="16">
        <f t="shared" si="597"/>
        <v>10.5</v>
      </c>
      <c r="AJ2809" s="16">
        <f t="shared" si="598"/>
        <v>36225</v>
      </c>
      <c r="AK2809" s="16">
        <f t="shared" si="599"/>
        <v>750</v>
      </c>
      <c r="AL2809" s="16">
        <f t="shared" si="600"/>
        <v>7500</v>
      </c>
      <c r="AM2809" s="16">
        <f t="shared" si="601"/>
        <v>106500</v>
      </c>
      <c r="AN2809" s="16">
        <f t="shared" si="602"/>
        <v>415350</v>
      </c>
      <c r="AO2809" s="12" t="s">
        <v>1486</v>
      </c>
      <c r="AP2809" s="16">
        <v>1.5</v>
      </c>
      <c r="AQ2809" s="16" t="s">
        <v>204</v>
      </c>
      <c r="BC2809" s="16">
        <v>1.5</v>
      </c>
      <c r="BD2809" s="16">
        <f t="shared" si="603"/>
        <v>5.25</v>
      </c>
      <c r="BE2809" s="16">
        <f t="shared" si="604"/>
        <v>2595.9375</v>
      </c>
      <c r="BG2809" s="16">
        <f t="shared" si="605"/>
        <v>1800</v>
      </c>
      <c r="BH2809" s="16">
        <f t="shared" si="606"/>
        <v>960</v>
      </c>
      <c r="BI2809" s="16">
        <f t="shared" si="607"/>
        <v>12</v>
      </c>
    </row>
    <row r="2810" spans="1:61" ht="20.149999999999999" customHeight="1" x14ac:dyDescent="0.35">
      <c r="A2810">
        <v>2809</v>
      </c>
      <c r="B2810" t="s">
        <v>360</v>
      </c>
      <c r="C2810" t="s">
        <v>9422</v>
      </c>
      <c r="D2810" s="15" t="s">
        <v>3337</v>
      </c>
      <c r="E2810" s="12" t="s">
        <v>98</v>
      </c>
      <c r="G2810" s="12" t="s">
        <v>3316</v>
      </c>
      <c r="H2810" s="12" t="s">
        <v>589</v>
      </c>
      <c r="I2810" s="12" t="s">
        <v>363</v>
      </c>
      <c r="J2810" s="12" t="s">
        <v>2401</v>
      </c>
      <c r="K2810" s="12" t="s">
        <v>3317</v>
      </c>
      <c r="N2810" s="16" t="s">
        <v>206</v>
      </c>
      <c r="O2810" s="16" t="s">
        <v>3318</v>
      </c>
      <c r="P2810" s="12" t="s">
        <v>482</v>
      </c>
      <c r="Q2810" s="16">
        <v>2022</v>
      </c>
      <c r="R2810" s="16">
        <v>0.9</v>
      </c>
      <c r="T2810" s="16">
        <v>0</v>
      </c>
      <c r="V2810" s="12" t="s">
        <v>204</v>
      </c>
      <c r="W2810" s="12" t="s">
        <v>204</v>
      </c>
      <c r="X2810" s="16">
        <v>1</v>
      </c>
      <c r="Y2810" s="16">
        <v>8</v>
      </c>
      <c r="Z2810" s="16">
        <v>0.9</v>
      </c>
      <c r="AA2810" s="16">
        <v>117</v>
      </c>
      <c r="AB2810" s="16" t="s">
        <v>2394</v>
      </c>
      <c r="AC2810" s="16" t="s">
        <v>3319</v>
      </c>
      <c r="AD2810" s="16">
        <f t="shared" si="592"/>
        <v>40950</v>
      </c>
      <c r="AE2810" s="16">
        <f t="shared" si="593"/>
        <v>315</v>
      </c>
      <c r="AF2810" s="16">
        <f t="shared" si="594"/>
        <v>118125</v>
      </c>
      <c r="AG2810" s="16">
        <f t="shared" si="595"/>
        <v>90</v>
      </c>
      <c r="AH2810" s="12">
        <f t="shared" si="596"/>
        <v>0</v>
      </c>
      <c r="AI2810" s="16">
        <f t="shared" si="597"/>
        <v>6.3</v>
      </c>
      <c r="AJ2810" s="16">
        <f t="shared" si="598"/>
        <v>21735</v>
      </c>
      <c r="AK2810" s="16">
        <f t="shared" si="599"/>
        <v>450</v>
      </c>
      <c r="AL2810" s="16">
        <f t="shared" si="600"/>
        <v>4500</v>
      </c>
      <c r="AM2810" s="16">
        <f t="shared" si="601"/>
        <v>63900</v>
      </c>
      <c r="AN2810" s="16">
        <f t="shared" si="602"/>
        <v>249210</v>
      </c>
      <c r="AO2810" s="12" t="s">
        <v>1486</v>
      </c>
      <c r="AP2810" s="16">
        <v>0.9</v>
      </c>
      <c r="AQ2810" s="16" t="s">
        <v>204</v>
      </c>
      <c r="BC2810" s="16">
        <v>0.9</v>
      </c>
      <c r="BD2810" s="16">
        <f t="shared" si="603"/>
        <v>3.15</v>
      </c>
      <c r="BE2810" s="16">
        <f t="shared" si="604"/>
        <v>1557.5625</v>
      </c>
      <c r="BG2810" s="16">
        <f t="shared" si="605"/>
        <v>1080</v>
      </c>
      <c r="BH2810" s="16">
        <f t="shared" si="606"/>
        <v>576</v>
      </c>
      <c r="BI2810" s="16">
        <f t="shared" si="607"/>
        <v>7.2</v>
      </c>
    </row>
    <row r="2811" spans="1:61" ht="20.149999999999999" customHeight="1" x14ac:dyDescent="0.35">
      <c r="A2811">
        <v>2810</v>
      </c>
      <c r="B2811" t="s">
        <v>360</v>
      </c>
      <c r="C2811" t="s">
        <v>9423</v>
      </c>
      <c r="D2811" s="15" t="s">
        <v>3338</v>
      </c>
      <c r="E2811" s="12" t="s">
        <v>93</v>
      </c>
      <c r="G2811" s="12" t="s">
        <v>3316</v>
      </c>
      <c r="H2811" s="12" t="s">
        <v>589</v>
      </c>
      <c r="I2811" s="12" t="s">
        <v>363</v>
      </c>
      <c r="J2811" s="12" t="s">
        <v>2401</v>
      </c>
      <c r="K2811" s="12" t="s">
        <v>3317</v>
      </c>
      <c r="N2811" s="16" t="s">
        <v>206</v>
      </c>
      <c r="O2811" s="16" t="s">
        <v>3318</v>
      </c>
      <c r="P2811" s="12" t="s">
        <v>482</v>
      </c>
      <c r="Q2811" s="16">
        <v>2022</v>
      </c>
      <c r="R2811" s="16">
        <v>0.99</v>
      </c>
      <c r="T2811" s="16">
        <v>0</v>
      </c>
      <c r="V2811" s="12" t="s">
        <v>204</v>
      </c>
      <c r="W2811" s="12" t="s">
        <v>204</v>
      </c>
      <c r="X2811" s="16">
        <v>1</v>
      </c>
      <c r="Y2811" s="16">
        <v>9</v>
      </c>
      <c r="Z2811" s="16">
        <v>0.99</v>
      </c>
      <c r="AA2811" s="16">
        <v>128.69999999999999</v>
      </c>
      <c r="AB2811" s="16" t="s">
        <v>2394</v>
      </c>
      <c r="AC2811" s="16" t="s">
        <v>3319</v>
      </c>
      <c r="AD2811" s="16">
        <f t="shared" si="592"/>
        <v>45044.999999999993</v>
      </c>
      <c r="AE2811" s="16">
        <f t="shared" si="593"/>
        <v>346.5</v>
      </c>
      <c r="AF2811" s="16">
        <f t="shared" si="594"/>
        <v>129937.5</v>
      </c>
      <c r="AG2811" s="16">
        <f t="shared" si="595"/>
        <v>99</v>
      </c>
      <c r="AH2811" s="12">
        <f t="shared" si="596"/>
        <v>0</v>
      </c>
      <c r="AI2811" s="16">
        <f t="shared" si="597"/>
        <v>6.93</v>
      </c>
      <c r="AJ2811" s="16">
        <f t="shared" si="598"/>
        <v>23908.5</v>
      </c>
      <c r="AK2811" s="16">
        <f t="shared" si="599"/>
        <v>495</v>
      </c>
      <c r="AL2811" s="16">
        <f t="shared" si="600"/>
        <v>4950</v>
      </c>
      <c r="AM2811" s="16">
        <f t="shared" si="601"/>
        <v>70290</v>
      </c>
      <c r="AN2811" s="16">
        <f t="shared" si="602"/>
        <v>274131</v>
      </c>
      <c r="AO2811" s="12" t="s">
        <v>1486</v>
      </c>
      <c r="AP2811" s="16">
        <v>0.99</v>
      </c>
      <c r="AQ2811" s="16" t="s">
        <v>204</v>
      </c>
      <c r="BC2811" s="16">
        <v>0.99</v>
      </c>
      <c r="BD2811" s="16">
        <f t="shared" si="603"/>
        <v>3.4649999999999999</v>
      </c>
      <c r="BE2811" s="16">
        <f t="shared" si="604"/>
        <v>1713.3187499999999</v>
      </c>
      <c r="BG2811" s="16">
        <f t="shared" si="605"/>
        <v>1188</v>
      </c>
      <c r="BH2811" s="16">
        <f t="shared" si="606"/>
        <v>633.6</v>
      </c>
      <c r="BI2811" s="16">
        <f t="shared" si="607"/>
        <v>7.92</v>
      </c>
    </row>
    <row r="2812" spans="1:61" ht="20.149999999999999" customHeight="1" x14ac:dyDescent="0.35">
      <c r="A2812">
        <v>2811</v>
      </c>
      <c r="B2812" t="s">
        <v>360</v>
      </c>
      <c r="C2812" t="s">
        <v>9424</v>
      </c>
      <c r="D2812" s="15" t="s">
        <v>3340</v>
      </c>
      <c r="E2812" s="12" t="s">
        <v>93</v>
      </c>
      <c r="G2812" s="12" t="s">
        <v>3316</v>
      </c>
      <c r="H2812" s="12" t="s">
        <v>589</v>
      </c>
      <c r="I2812" s="12" t="s">
        <v>363</v>
      </c>
      <c r="J2812" s="12" t="s">
        <v>2401</v>
      </c>
      <c r="K2812" s="12" t="s">
        <v>3317</v>
      </c>
      <c r="N2812" s="16" t="s">
        <v>206</v>
      </c>
      <c r="O2812" s="16" t="s">
        <v>3318</v>
      </c>
      <c r="P2812" s="12" t="s">
        <v>482</v>
      </c>
      <c r="Q2812" s="16">
        <v>2022</v>
      </c>
      <c r="R2812" s="16">
        <v>1.1299999999999999</v>
      </c>
      <c r="T2812" s="16">
        <v>0</v>
      </c>
      <c r="V2812" s="12" t="s">
        <v>204</v>
      </c>
      <c r="W2812" s="12" t="s">
        <v>204</v>
      </c>
      <c r="X2812" s="16">
        <v>1</v>
      </c>
      <c r="Y2812" s="16">
        <v>8</v>
      </c>
      <c r="Z2812" s="16">
        <v>1.1299999999999999</v>
      </c>
      <c r="AA2812" s="16">
        <v>146.89999999999998</v>
      </c>
      <c r="AB2812" s="16" t="s">
        <v>2394</v>
      </c>
      <c r="AC2812" s="16" t="s">
        <v>3319</v>
      </c>
      <c r="AD2812" s="16">
        <f t="shared" si="592"/>
        <v>51414.999999999993</v>
      </c>
      <c r="AE2812" s="16">
        <f t="shared" si="593"/>
        <v>395.49999999999994</v>
      </c>
      <c r="AF2812" s="16">
        <f t="shared" si="594"/>
        <v>148312.49999999997</v>
      </c>
      <c r="AG2812" s="16">
        <f t="shared" si="595"/>
        <v>112.99999999999999</v>
      </c>
      <c r="AH2812" s="12">
        <f t="shared" si="596"/>
        <v>0</v>
      </c>
      <c r="AI2812" s="16">
        <f t="shared" si="597"/>
        <v>7.9099999999999993</v>
      </c>
      <c r="AJ2812" s="16">
        <f t="shared" si="598"/>
        <v>27289.499999999996</v>
      </c>
      <c r="AK2812" s="16">
        <f t="shared" si="599"/>
        <v>565</v>
      </c>
      <c r="AL2812" s="16">
        <f t="shared" si="600"/>
        <v>5649.9999999999991</v>
      </c>
      <c r="AM2812" s="16">
        <f t="shared" si="601"/>
        <v>80229.999999999985</v>
      </c>
      <c r="AN2812" s="16">
        <f t="shared" si="602"/>
        <v>312896.99999999994</v>
      </c>
      <c r="AO2812" s="12" t="s">
        <v>1486</v>
      </c>
      <c r="AP2812" s="16">
        <v>1.1299999999999999</v>
      </c>
      <c r="AQ2812" s="16" t="s">
        <v>204</v>
      </c>
      <c r="BC2812" s="16">
        <v>1.1299999999999999</v>
      </c>
      <c r="BD2812" s="16">
        <f t="shared" si="603"/>
        <v>3.9549999999999996</v>
      </c>
      <c r="BE2812" s="16">
        <f t="shared" si="604"/>
        <v>1955.6062499999996</v>
      </c>
      <c r="BG2812" s="16">
        <f t="shared" si="605"/>
        <v>1355.9999999999998</v>
      </c>
      <c r="BH2812" s="16">
        <f t="shared" si="606"/>
        <v>723.19999999999993</v>
      </c>
      <c r="BI2812" s="16">
        <f t="shared" si="607"/>
        <v>9.0399999999999991</v>
      </c>
    </row>
    <row r="2813" spans="1:61" ht="20.149999999999999" customHeight="1" x14ac:dyDescent="0.35">
      <c r="A2813">
        <v>2812</v>
      </c>
      <c r="B2813" t="s">
        <v>360</v>
      </c>
      <c r="C2813" t="s">
        <v>9425</v>
      </c>
      <c r="D2813" s="15" t="s">
        <v>3342</v>
      </c>
      <c r="E2813" s="12" t="s">
        <v>98</v>
      </c>
      <c r="G2813" s="12" t="s">
        <v>3316</v>
      </c>
      <c r="H2813" s="12" t="s">
        <v>589</v>
      </c>
      <c r="I2813" s="12" t="s">
        <v>363</v>
      </c>
      <c r="J2813" s="12" t="s">
        <v>2401</v>
      </c>
      <c r="K2813" s="12" t="s">
        <v>3317</v>
      </c>
      <c r="N2813" s="16" t="s">
        <v>206</v>
      </c>
      <c r="O2813" s="16" t="s">
        <v>3318</v>
      </c>
      <c r="P2813" s="12" t="s">
        <v>482</v>
      </c>
      <c r="Q2813" s="16">
        <v>2022</v>
      </c>
      <c r="R2813" s="16">
        <v>0.48</v>
      </c>
      <c r="T2813" s="16">
        <v>0</v>
      </c>
      <c r="V2813" s="12" t="s">
        <v>204</v>
      </c>
      <c r="W2813" s="12" t="s">
        <v>204</v>
      </c>
      <c r="X2813" s="16">
        <v>1</v>
      </c>
      <c r="Y2813" s="16">
        <v>10</v>
      </c>
      <c r="Z2813" s="16">
        <v>0.48</v>
      </c>
      <c r="AA2813" s="16">
        <v>62.4</v>
      </c>
      <c r="AB2813" s="16" t="s">
        <v>2394</v>
      </c>
      <c r="AC2813" s="16" t="s">
        <v>3319</v>
      </c>
      <c r="AD2813" s="16">
        <f t="shared" si="592"/>
        <v>21840</v>
      </c>
      <c r="AE2813" s="16">
        <f t="shared" si="593"/>
        <v>168</v>
      </c>
      <c r="AF2813" s="16">
        <f t="shared" si="594"/>
        <v>63000</v>
      </c>
      <c r="AG2813" s="16">
        <f t="shared" si="595"/>
        <v>48</v>
      </c>
      <c r="AH2813" s="12">
        <f t="shared" si="596"/>
        <v>0</v>
      </c>
      <c r="AI2813" s="16">
        <f t="shared" si="597"/>
        <v>3.36</v>
      </c>
      <c r="AJ2813" s="16">
        <f t="shared" si="598"/>
        <v>11592</v>
      </c>
      <c r="AK2813" s="16">
        <f t="shared" si="599"/>
        <v>240</v>
      </c>
      <c r="AL2813" s="16">
        <f t="shared" si="600"/>
        <v>2400</v>
      </c>
      <c r="AM2813" s="16">
        <f t="shared" si="601"/>
        <v>34080</v>
      </c>
      <c r="AN2813" s="16">
        <f t="shared" si="602"/>
        <v>132912</v>
      </c>
      <c r="AO2813" s="12" t="s">
        <v>1486</v>
      </c>
      <c r="AP2813" s="16">
        <v>0.48</v>
      </c>
      <c r="AQ2813" s="16" t="s">
        <v>204</v>
      </c>
      <c r="BC2813" s="16">
        <v>0.48</v>
      </c>
      <c r="BD2813" s="16">
        <f t="shared" si="603"/>
        <v>1.68</v>
      </c>
      <c r="BE2813" s="16">
        <f t="shared" si="604"/>
        <v>830.7</v>
      </c>
      <c r="BG2813" s="16">
        <f t="shared" si="605"/>
        <v>576</v>
      </c>
      <c r="BH2813" s="16">
        <f t="shared" si="606"/>
        <v>307.2</v>
      </c>
      <c r="BI2813" s="16">
        <f t="shared" si="607"/>
        <v>3.84</v>
      </c>
    </row>
    <row r="2814" spans="1:61" ht="20.149999999999999" customHeight="1" x14ac:dyDescent="0.35">
      <c r="A2814">
        <v>2813</v>
      </c>
      <c r="B2814" t="s">
        <v>360</v>
      </c>
      <c r="C2814" t="s">
        <v>9426</v>
      </c>
      <c r="D2814" s="15" t="s">
        <v>3344</v>
      </c>
      <c r="E2814" s="12" t="s">
        <v>93</v>
      </c>
      <c r="G2814" s="12" t="s">
        <v>3316</v>
      </c>
      <c r="H2814" s="12" t="s">
        <v>589</v>
      </c>
      <c r="I2814" s="12" t="s">
        <v>363</v>
      </c>
      <c r="J2814" s="12" t="s">
        <v>2401</v>
      </c>
      <c r="K2814" s="12" t="s">
        <v>3317</v>
      </c>
      <c r="N2814" s="16" t="s">
        <v>206</v>
      </c>
      <c r="O2814" s="16" t="s">
        <v>3318</v>
      </c>
      <c r="P2814" s="12" t="s">
        <v>482</v>
      </c>
      <c r="Q2814" s="16">
        <v>2022</v>
      </c>
      <c r="R2814" s="16">
        <v>0.48</v>
      </c>
      <c r="T2814" s="16">
        <v>0</v>
      </c>
      <c r="V2814" s="12" t="s">
        <v>204</v>
      </c>
      <c r="W2814" s="12" t="s">
        <v>204</v>
      </c>
      <c r="X2814" s="16">
        <v>1</v>
      </c>
      <c r="Y2814" s="16">
        <v>11</v>
      </c>
      <c r="Z2814" s="16">
        <v>0.48</v>
      </c>
      <c r="AA2814" s="16">
        <v>62.4</v>
      </c>
      <c r="AB2814" s="16" t="s">
        <v>2394</v>
      </c>
      <c r="AC2814" s="16" t="s">
        <v>3319</v>
      </c>
      <c r="AD2814" s="16">
        <f t="shared" si="592"/>
        <v>21840</v>
      </c>
      <c r="AE2814" s="16">
        <f t="shared" si="593"/>
        <v>168</v>
      </c>
      <c r="AF2814" s="16">
        <f t="shared" si="594"/>
        <v>63000</v>
      </c>
      <c r="AG2814" s="16">
        <f t="shared" si="595"/>
        <v>48</v>
      </c>
      <c r="AH2814" s="12">
        <f t="shared" si="596"/>
        <v>0</v>
      </c>
      <c r="AI2814" s="16">
        <f t="shared" si="597"/>
        <v>3.36</v>
      </c>
      <c r="AJ2814" s="16">
        <f t="shared" si="598"/>
        <v>11592</v>
      </c>
      <c r="AK2814" s="16">
        <f t="shared" si="599"/>
        <v>240</v>
      </c>
      <c r="AL2814" s="16">
        <f t="shared" si="600"/>
        <v>2400</v>
      </c>
      <c r="AM2814" s="16">
        <f t="shared" si="601"/>
        <v>34080</v>
      </c>
      <c r="AN2814" s="16">
        <f t="shared" si="602"/>
        <v>132912</v>
      </c>
      <c r="AO2814" s="12" t="s">
        <v>1486</v>
      </c>
      <c r="AP2814" s="16">
        <v>0.48</v>
      </c>
      <c r="AQ2814" s="16" t="s">
        <v>204</v>
      </c>
      <c r="BC2814" s="16">
        <v>0.48</v>
      </c>
      <c r="BD2814" s="16">
        <f t="shared" si="603"/>
        <v>1.68</v>
      </c>
      <c r="BE2814" s="16">
        <f t="shared" si="604"/>
        <v>830.7</v>
      </c>
      <c r="BG2814" s="16">
        <f t="shared" si="605"/>
        <v>576</v>
      </c>
      <c r="BH2814" s="16">
        <f t="shared" si="606"/>
        <v>307.2</v>
      </c>
      <c r="BI2814" s="16">
        <f t="shared" si="607"/>
        <v>3.84</v>
      </c>
    </row>
    <row r="2815" spans="1:61" ht="20.149999999999999" customHeight="1" x14ac:dyDescent="0.35">
      <c r="A2815">
        <v>2814</v>
      </c>
      <c r="B2815" t="s">
        <v>360</v>
      </c>
      <c r="C2815" t="s">
        <v>9427</v>
      </c>
      <c r="D2815" s="15" t="s">
        <v>3345</v>
      </c>
      <c r="E2815" s="12" t="s">
        <v>93</v>
      </c>
      <c r="G2815" s="12" t="s">
        <v>3316</v>
      </c>
      <c r="H2815" s="12" t="s">
        <v>589</v>
      </c>
      <c r="I2815" s="12" t="s">
        <v>363</v>
      </c>
      <c r="J2815" s="12" t="s">
        <v>2401</v>
      </c>
      <c r="K2815" s="12" t="s">
        <v>3317</v>
      </c>
      <c r="N2815" s="16" t="s">
        <v>206</v>
      </c>
      <c r="O2815" s="16" t="s">
        <v>3318</v>
      </c>
      <c r="P2815" s="12" t="s">
        <v>482</v>
      </c>
      <c r="Q2815" s="16">
        <v>2022</v>
      </c>
      <c r="R2815" s="16">
        <v>1.51</v>
      </c>
      <c r="T2815" s="16">
        <v>0</v>
      </c>
      <c r="V2815" s="12" t="s">
        <v>204</v>
      </c>
      <c r="W2815" s="12" t="s">
        <v>204</v>
      </c>
      <c r="X2815" s="16">
        <v>1</v>
      </c>
      <c r="Y2815" s="16">
        <v>6</v>
      </c>
      <c r="Z2815" s="16">
        <v>1.51</v>
      </c>
      <c r="AA2815" s="16">
        <v>196.3</v>
      </c>
      <c r="AB2815" s="16" t="s">
        <v>2394</v>
      </c>
      <c r="AC2815" s="16" t="s">
        <v>3319</v>
      </c>
      <c r="AD2815" s="16">
        <f t="shared" si="592"/>
        <v>68705</v>
      </c>
      <c r="AE2815" s="16">
        <f t="shared" si="593"/>
        <v>528.5</v>
      </c>
      <c r="AF2815" s="16">
        <f t="shared" si="594"/>
        <v>198187.5</v>
      </c>
      <c r="AG2815" s="16">
        <f t="shared" si="595"/>
        <v>151</v>
      </c>
      <c r="AH2815" s="12">
        <f t="shared" si="596"/>
        <v>0</v>
      </c>
      <c r="AI2815" s="16">
        <f t="shared" si="597"/>
        <v>10.57</v>
      </c>
      <c r="AJ2815" s="16">
        <f t="shared" si="598"/>
        <v>36466.5</v>
      </c>
      <c r="AK2815" s="16">
        <f t="shared" si="599"/>
        <v>755</v>
      </c>
      <c r="AL2815" s="16">
        <f t="shared" si="600"/>
        <v>7550</v>
      </c>
      <c r="AM2815" s="16">
        <f t="shared" si="601"/>
        <v>107210</v>
      </c>
      <c r="AN2815" s="16">
        <f t="shared" si="602"/>
        <v>418119</v>
      </c>
      <c r="AO2815" s="12" t="s">
        <v>1486</v>
      </c>
      <c r="AP2815" s="16">
        <v>1.51</v>
      </c>
      <c r="AQ2815" s="16" t="s">
        <v>204</v>
      </c>
      <c r="BC2815" s="16">
        <v>1.51</v>
      </c>
      <c r="BD2815" s="16">
        <f t="shared" si="603"/>
        <v>5.2850000000000001</v>
      </c>
      <c r="BE2815" s="16">
        <f t="shared" si="604"/>
        <v>2613.2437500000001</v>
      </c>
      <c r="BG2815" s="16">
        <f t="shared" si="605"/>
        <v>1812</v>
      </c>
      <c r="BH2815" s="16">
        <f t="shared" si="606"/>
        <v>966.4</v>
      </c>
      <c r="BI2815" s="16">
        <f t="shared" si="607"/>
        <v>12.08</v>
      </c>
    </row>
    <row r="2816" spans="1:61" ht="20.149999999999999" customHeight="1" x14ac:dyDescent="0.35">
      <c r="A2816">
        <v>2815</v>
      </c>
      <c r="B2816" t="s">
        <v>360</v>
      </c>
      <c r="C2816" t="s">
        <v>9428</v>
      </c>
      <c r="D2816" s="15" t="s">
        <v>3346</v>
      </c>
      <c r="E2816" s="12" t="s">
        <v>98</v>
      </c>
      <c r="G2816" s="12" t="s">
        <v>3316</v>
      </c>
      <c r="H2816" s="12" t="s">
        <v>589</v>
      </c>
      <c r="I2816" s="12" t="s">
        <v>363</v>
      </c>
      <c r="J2816" s="12" t="s">
        <v>2401</v>
      </c>
      <c r="K2816" s="12" t="s">
        <v>3317</v>
      </c>
      <c r="N2816" s="16" t="s">
        <v>206</v>
      </c>
      <c r="O2816" s="16" t="s">
        <v>3318</v>
      </c>
      <c r="P2816" s="12" t="s">
        <v>482</v>
      </c>
      <c r="Q2816" s="16">
        <v>2022</v>
      </c>
      <c r="R2816" s="16">
        <v>1.2</v>
      </c>
      <c r="T2816" s="16">
        <v>0</v>
      </c>
      <c r="V2816" s="12" t="s">
        <v>204</v>
      </c>
      <c r="W2816" s="12" t="s">
        <v>204</v>
      </c>
      <c r="X2816" s="16">
        <v>1</v>
      </c>
      <c r="Y2816" s="16">
        <v>9</v>
      </c>
      <c r="Z2816" s="16">
        <v>1.2</v>
      </c>
      <c r="AA2816" s="16">
        <v>156</v>
      </c>
      <c r="AB2816" s="16" t="s">
        <v>2394</v>
      </c>
      <c r="AC2816" s="16" t="s">
        <v>3319</v>
      </c>
      <c r="AD2816" s="16">
        <f t="shared" si="592"/>
        <v>54600</v>
      </c>
      <c r="AE2816" s="16">
        <f t="shared" si="593"/>
        <v>420</v>
      </c>
      <c r="AF2816" s="16">
        <f t="shared" si="594"/>
        <v>157500</v>
      </c>
      <c r="AG2816" s="16">
        <f t="shared" si="595"/>
        <v>120</v>
      </c>
      <c r="AH2816" s="12">
        <f t="shared" si="596"/>
        <v>0</v>
      </c>
      <c r="AI2816" s="16">
        <f t="shared" si="597"/>
        <v>8.4</v>
      </c>
      <c r="AJ2816" s="16">
        <f t="shared" si="598"/>
        <v>28980</v>
      </c>
      <c r="AK2816" s="16">
        <f t="shared" si="599"/>
        <v>600</v>
      </c>
      <c r="AL2816" s="16">
        <f t="shared" si="600"/>
        <v>6000</v>
      </c>
      <c r="AM2816" s="16">
        <f t="shared" si="601"/>
        <v>85200</v>
      </c>
      <c r="AN2816" s="16">
        <f t="shared" si="602"/>
        <v>332280</v>
      </c>
      <c r="AO2816" s="12" t="s">
        <v>1486</v>
      </c>
      <c r="AP2816" s="16">
        <v>1.2</v>
      </c>
      <c r="AQ2816" s="16" t="s">
        <v>204</v>
      </c>
      <c r="BC2816" s="16">
        <v>1.2</v>
      </c>
      <c r="BD2816" s="16">
        <f t="shared" si="603"/>
        <v>4.2</v>
      </c>
      <c r="BE2816" s="16">
        <f t="shared" si="604"/>
        <v>2076.75</v>
      </c>
      <c r="BG2816" s="16">
        <f t="shared" si="605"/>
        <v>1440</v>
      </c>
      <c r="BH2816" s="16">
        <f t="shared" si="606"/>
        <v>768</v>
      </c>
      <c r="BI2816" s="16">
        <f t="shared" si="607"/>
        <v>9.6</v>
      </c>
    </row>
    <row r="2817" spans="1:61" ht="20.149999999999999" customHeight="1" x14ac:dyDescent="0.35">
      <c r="A2817">
        <v>2816</v>
      </c>
      <c r="B2817" t="s">
        <v>360</v>
      </c>
      <c r="C2817" t="s">
        <v>9429</v>
      </c>
      <c r="D2817" s="15" t="s">
        <v>3348</v>
      </c>
      <c r="E2817" s="12" t="s">
        <v>98</v>
      </c>
      <c r="G2817" s="12" t="s">
        <v>3316</v>
      </c>
      <c r="H2817" s="12" t="s">
        <v>589</v>
      </c>
      <c r="I2817" s="12" t="s">
        <v>363</v>
      </c>
      <c r="J2817" s="12" t="s">
        <v>2401</v>
      </c>
      <c r="K2817" s="12" t="s">
        <v>3317</v>
      </c>
      <c r="N2817" s="16" t="s">
        <v>206</v>
      </c>
      <c r="O2817" s="16" t="s">
        <v>3318</v>
      </c>
      <c r="P2817" s="12" t="s">
        <v>482</v>
      </c>
      <c r="Q2817" s="16">
        <v>2022</v>
      </c>
      <c r="R2817" s="16">
        <v>2.16</v>
      </c>
      <c r="T2817" s="16">
        <v>0</v>
      </c>
      <c r="V2817" s="12" t="s">
        <v>204</v>
      </c>
      <c r="W2817" s="12" t="s">
        <v>204</v>
      </c>
      <c r="X2817" s="16">
        <v>1</v>
      </c>
      <c r="Y2817" s="16">
        <v>5</v>
      </c>
      <c r="Z2817" s="16">
        <v>2.16</v>
      </c>
      <c r="AA2817" s="16">
        <v>280.8</v>
      </c>
      <c r="AB2817" s="16" t="s">
        <v>2394</v>
      </c>
      <c r="AC2817" s="16" t="s">
        <v>3319</v>
      </c>
      <c r="AD2817" s="16">
        <f t="shared" si="592"/>
        <v>98280</v>
      </c>
      <c r="AE2817" s="16">
        <f t="shared" si="593"/>
        <v>756</v>
      </c>
      <c r="AF2817" s="16">
        <f t="shared" si="594"/>
        <v>283500</v>
      </c>
      <c r="AG2817" s="16">
        <f t="shared" si="595"/>
        <v>216</v>
      </c>
      <c r="AH2817" s="12">
        <f t="shared" si="596"/>
        <v>0</v>
      </c>
      <c r="AI2817" s="16">
        <f t="shared" si="597"/>
        <v>15.120000000000001</v>
      </c>
      <c r="AJ2817" s="16">
        <f t="shared" si="598"/>
        <v>52164</v>
      </c>
      <c r="AK2817" s="16">
        <f t="shared" si="599"/>
        <v>1080</v>
      </c>
      <c r="AL2817" s="16">
        <f t="shared" si="600"/>
        <v>10800</v>
      </c>
      <c r="AM2817" s="16">
        <f t="shared" si="601"/>
        <v>153360</v>
      </c>
      <c r="AN2817" s="16">
        <f t="shared" si="602"/>
        <v>598104</v>
      </c>
      <c r="AO2817" s="12" t="s">
        <v>1486</v>
      </c>
      <c r="AP2817" s="16">
        <v>2.16</v>
      </c>
      <c r="AQ2817" s="16" t="s">
        <v>204</v>
      </c>
      <c r="BC2817" s="16">
        <v>2.16</v>
      </c>
      <c r="BD2817" s="16">
        <f t="shared" si="603"/>
        <v>7.5600000000000005</v>
      </c>
      <c r="BE2817" s="16">
        <f t="shared" si="604"/>
        <v>3738.15</v>
      </c>
      <c r="BG2817" s="16">
        <f t="shared" si="605"/>
        <v>2592</v>
      </c>
      <c r="BH2817" s="16">
        <f t="shared" si="606"/>
        <v>1382.4</v>
      </c>
      <c r="BI2817" s="16">
        <f t="shared" si="607"/>
        <v>17.28</v>
      </c>
    </row>
    <row r="2818" spans="1:61" ht="20.149999999999999" customHeight="1" x14ac:dyDescent="0.35">
      <c r="A2818">
        <v>2817</v>
      </c>
      <c r="B2818" t="s">
        <v>360</v>
      </c>
      <c r="C2818" t="s">
        <v>9430</v>
      </c>
      <c r="D2818" s="15" t="s">
        <v>3349</v>
      </c>
      <c r="E2818" s="12" t="s">
        <v>98</v>
      </c>
      <c r="G2818" s="12" t="s">
        <v>3316</v>
      </c>
      <c r="H2818" s="12" t="s">
        <v>589</v>
      </c>
      <c r="I2818" s="12" t="s">
        <v>363</v>
      </c>
      <c r="J2818" s="12" t="s">
        <v>2401</v>
      </c>
      <c r="K2818" s="12" t="s">
        <v>3317</v>
      </c>
      <c r="N2818" s="16" t="s">
        <v>206</v>
      </c>
      <c r="O2818" s="16" t="s">
        <v>3318</v>
      </c>
      <c r="P2818" s="12" t="s">
        <v>482</v>
      </c>
      <c r="Q2818" s="16">
        <v>2022</v>
      </c>
      <c r="R2818" s="16">
        <v>0.77</v>
      </c>
      <c r="T2818" s="16">
        <v>0</v>
      </c>
      <c r="V2818" s="12" t="s">
        <v>204</v>
      </c>
      <c r="W2818" s="12" t="s">
        <v>204</v>
      </c>
      <c r="X2818" s="16">
        <v>1</v>
      </c>
      <c r="Y2818" s="16">
        <v>11</v>
      </c>
      <c r="Z2818" s="16">
        <v>0.77</v>
      </c>
      <c r="AA2818" s="16">
        <v>100.10000000000001</v>
      </c>
      <c r="AB2818" s="16" t="s">
        <v>2394</v>
      </c>
      <c r="AC2818" s="16" t="s">
        <v>3319</v>
      </c>
      <c r="AD2818" s="16">
        <f t="shared" si="592"/>
        <v>35035</v>
      </c>
      <c r="AE2818" s="16">
        <f t="shared" si="593"/>
        <v>269.5</v>
      </c>
      <c r="AF2818" s="16">
        <f t="shared" si="594"/>
        <v>101062.5</v>
      </c>
      <c r="AG2818" s="16">
        <f t="shared" si="595"/>
        <v>77</v>
      </c>
      <c r="AH2818" s="12">
        <f t="shared" si="596"/>
        <v>0</v>
      </c>
      <c r="AI2818" s="16">
        <f t="shared" si="597"/>
        <v>5.3900000000000006</v>
      </c>
      <c r="AJ2818" s="16">
        <f t="shared" si="598"/>
        <v>18595.500000000004</v>
      </c>
      <c r="AK2818" s="16">
        <f t="shared" si="599"/>
        <v>385</v>
      </c>
      <c r="AL2818" s="16">
        <f t="shared" si="600"/>
        <v>3850</v>
      </c>
      <c r="AM2818" s="16">
        <f t="shared" si="601"/>
        <v>54670</v>
      </c>
      <c r="AN2818" s="16">
        <f t="shared" si="602"/>
        <v>213213</v>
      </c>
      <c r="AO2818" s="12" t="s">
        <v>1486</v>
      </c>
      <c r="AP2818" s="16">
        <v>0.77</v>
      </c>
      <c r="AQ2818" s="16" t="s">
        <v>204</v>
      </c>
      <c r="BC2818" s="16">
        <v>0.77</v>
      </c>
      <c r="BD2818" s="16">
        <f t="shared" si="603"/>
        <v>2.6950000000000003</v>
      </c>
      <c r="BE2818" s="16">
        <f t="shared" si="604"/>
        <v>1332.58125</v>
      </c>
      <c r="BG2818" s="16">
        <f t="shared" si="605"/>
        <v>924</v>
      </c>
      <c r="BH2818" s="16">
        <f t="shared" si="606"/>
        <v>492.8</v>
      </c>
      <c r="BI2818" s="16">
        <f t="shared" si="607"/>
        <v>6.16</v>
      </c>
    </row>
    <row r="2819" spans="1:61" ht="20.149999999999999" customHeight="1" x14ac:dyDescent="0.35">
      <c r="A2819">
        <v>2818</v>
      </c>
      <c r="B2819" t="s">
        <v>360</v>
      </c>
      <c r="C2819" t="s">
        <v>9431</v>
      </c>
      <c r="D2819" s="15" t="s">
        <v>3350</v>
      </c>
      <c r="E2819" s="12" t="s">
        <v>98</v>
      </c>
      <c r="G2819" s="12" t="s">
        <v>3316</v>
      </c>
      <c r="H2819" s="12" t="s">
        <v>589</v>
      </c>
      <c r="I2819" s="12" t="s">
        <v>363</v>
      </c>
      <c r="J2819" s="12" t="s">
        <v>2401</v>
      </c>
      <c r="K2819" s="12" t="s">
        <v>3317</v>
      </c>
      <c r="N2819" s="16" t="s">
        <v>206</v>
      </c>
      <c r="O2819" s="16" t="s">
        <v>3318</v>
      </c>
      <c r="P2819" s="12" t="s">
        <v>482</v>
      </c>
      <c r="Q2819" s="16">
        <v>2022</v>
      </c>
      <c r="R2819" s="16">
        <v>1.59</v>
      </c>
      <c r="T2819" s="16">
        <v>0</v>
      </c>
      <c r="V2819" s="12" t="s">
        <v>204</v>
      </c>
      <c r="W2819" s="12" t="s">
        <v>204</v>
      </c>
      <c r="X2819" s="16">
        <v>1</v>
      </c>
      <c r="Y2819" s="16">
        <v>8</v>
      </c>
      <c r="Z2819" s="16">
        <v>1.59</v>
      </c>
      <c r="AA2819" s="16">
        <v>206.70000000000002</v>
      </c>
      <c r="AB2819" s="16" t="s">
        <v>2394</v>
      </c>
      <c r="AC2819" s="16" t="s">
        <v>3319</v>
      </c>
      <c r="AD2819" s="16">
        <f t="shared" si="592"/>
        <v>72345</v>
      </c>
      <c r="AE2819" s="16">
        <f t="shared" si="593"/>
        <v>556.5</v>
      </c>
      <c r="AF2819" s="16">
        <f t="shared" si="594"/>
        <v>208687.5</v>
      </c>
      <c r="AG2819" s="16">
        <f t="shared" si="595"/>
        <v>159</v>
      </c>
      <c r="AH2819" s="12">
        <f t="shared" si="596"/>
        <v>0</v>
      </c>
      <c r="AI2819" s="16">
        <f t="shared" si="597"/>
        <v>11.13</v>
      </c>
      <c r="AJ2819" s="16">
        <f t="shared" si="598"/>
        <v>38398.5</v>
      </c>
      <c r="AK2819" s="16">
        <f t="shared" si="599"/>
        <v>795</v>
      </c>
      <c r="AL2819" s="16">
        <f t="shared" si="600"/>
        <v>7950</v>
      </c>
      <c r="AM2819" s="16">
        <f t="shared" si="601"/>
        <v>112890</v>
      </c>
      <c r="AN2819" s="16">
        <f t="shared" si="602"/>
        <v>440271</v>
      </c>
      <c r="AO2819" s="12" t="s">
        <v>1486</v>
      </c>
      <c r="AP2819" s="16">
        <v>1.59</v>
      </c>
      <c r="AQ2819" s="16" t="s">
        <v>204</v>
      </c>
      <c r="BC2819" s="16">
        <v>1.59</v>
      </c>
      <c r="BD2819" s="16">
        <f t="shared" si="603"/>
        <v>5.5650000000000004</v>
      </c>
      <c r="BE2819" s="16">
        <f t="shared" si="604"/>
        <v>2751.6937499999999</v>
      </c>
      <c r="BG2819" s="16">
        <f t="shared" si="605"/>
        <v>1908</v>
      </c>
      <c r="BH2819" s="16">
        <f t="shared" si="606"/>
        <v>1017.6</v>
      </c>
      <c r="BI2819" s="16">
        <f t="shared" si="607"/>
        <v>12.72</v>
      </c>
    </row>
    <row r="2820" spans="1:61" ht="20.149999999999999" customHeight="1" x14ac:dyDescent="0.35">
      <c r="A2820">
        <v>2819</v>
      </c>
      <c r="B2820" t="s">
        <v>360</v>
      </c>
      <c r="C2820" t="s">
        <v>9432</v>
      </c>
      <c r="D2820" s="15" t="s">
        <v>3352</v>
      </c>
      <c r="E2820" s="12" t="s">
        <v>98</v>
      </c>
      <c r="G2820" s="12" t="s">
        <v>3316</v>
      </c>
      <c r="H2820" s="12" t="s">
        <v>589</v>
      </c>
      <c r="I2820" s="12" t="s">
        <v>363</v>
      </c>
      <c r="J2820" s="12" t="s">
        <v>2401</v>
      </c>
      <c r="K2820" s="12" t="s">
        <v>3317</v>
      </c>
      <c r="N2820" s="16" t="s">
        <v>206</v>
      </c>
      <c r="O2820" s="16" t="s">
        <v>3318</v>
      </c>
      <c r="P2820" s="12" t="s">
        <v>482</v>
      </c>
      <c r="Q2820" s="16">
        <v>2022</v>
      </c>
      <c r="R2820" s="16">
        <v>0.59</v>
      </c>
      <c r="T2820" s="16">
        <v>0</v>
      </c>
      <c r="V2820" s="12" t="s">
        <v>204</v>
      </c>
      <c r="W2820" s="12" t="s">
        <v>204</v>
      </c>
      <c r="X2820" s="16">
        <v>1</v>
      </c>
      <c r="Y2820" s="16">
        <v>7</v>
      </c>
      <c r="Z2820" s="16">
        <v>0.59</v>
      </c>
      <c r="AA2820" s="16">
        <v>76.7</v>
      </c>
      <c r="AB2820" s="16" t="s">
        <v>2394</v>
      </c>
      <c r="AC2820" s="16" t="s">
        <v>3319</v>
      </c>
      <c r="AD2820" s="16">
        <f t="shared" si="592"/>
        <v>26845</v>
      </c>
      <c r="AE2820" s="16">
        <f t="shared" si="593"/>
        <v>206.5</v>
      </c>
      <c r="AF2820" s="16">
        <f t="shared" si="594"/>
        <v>77437.5</v>
      </c>
      <c r="AG2820" s="16">
        <f t="shared" si="595"/>
        <v>59</v>
      </c>
      <c r="AH2820" s="12">
        <f t="shared" si="596"/>
        <v>0</v>
      </c>
      <c r="AI2820" s="16">
        <f t="shared" si="597"/>
        <v>4.13</v>
      </c>
      <c r="AJ2820" s="16">
        <f t="shared" si="598"/>
        <v>14248.5</v>
      </c>
      <c r="AK2820" s="16">
        <f t="shared" si="599"/>
        <v>295</v>
      </c>
      <c r="AL2820" s="16">
        <f t="shared" si="600"/>
        <v>2950</v>
      </c>
      <c r="AM2820" s="16">
        <f t="shared" si="601"/>
        <v>41890</v>
      </c>
      <c r="AN2820" s="16">
        <f t="shared" si="602"/>
        <v>163371</v>
      </c>
      <c r="AO2820" s="12" t="s">
        <v>1486</v>
      </c>
      <c r="AP2820" s="16">
        <v>0.59</v>
      </c>
      <c r="AQ2820" s="16" t="s">
        <v>204</v>
      </c>
      <c r="BC2820" s="16">
        <v>0.59</v>
      </c>
      <c r="BD2820" s="16">
        <f t="shared" si="603"/>
        <v>2.0649999999999999</v>
      </c>
      <c r="BE2820" s="16">
        <f t="shared" si="604"/>
        <v>1021.06875</v>
      </c>
      <c r="BG2820" s="16">
        <f t="shared" si="605"/>
        <v>708</v>
      </c>
      <c r="BH2820" s="16">
        <f t="shared" si="606"/>
        <v>377.59999999999997</v>
      </c>
      <c r="BI2820" s="16">
        <f t="shared" si="607"/>
        <v>4.72</v>
      </c>
    </row>
    <row r="2821" spans="1:61" ht="20.149999999999999" customHeight="1" x14ac:dyDescent="0.35">
      <c r="A2821">
        <v>2820</v>
      </c>
      <c r="B2821" t="s">
        <v>360</v>
      </c>
      <c r="C2821" t="s">
        <v>9433</v>
      </c>
      <c r="D2821" s="15" t="s">
        <v>3353</v>
      </c>
      <c r="E2821" s="12" t="s">
        <v>98</v>
      </c>
      <c r="G2821" s="12" t="s">
        <v>3316</v>
      </c>
      <c r="H2821" s="12" t="s">
        <v>589</v>
      </c>
      <c r="I2821" s="12" t="s">
        <v>363</v>
      </c>
      <c r="J2821" s="12" t="s">
        <v>2401</v>
      </c>
      <c r="K2821" s="12" t="s">
        <v>3317</v>
      </c>
      <c r="N2821" s="16" t="s">
        <v>206</v>
      </c>
      <c r="O2821" s="16" t="s">
        <v>3318</v>
      </c>
      <c r="P2821" s="12" t="s">
        <v>482</v>
      </c>
      <c r="Q2821" s="16">
        <v>2022</v>
      </c>
      <c r="R2821" s="16">
        <v>0.5</v>
      </c>
      <c r="T2821" s="16">
        <v>0</v>
      </c>
      <c r="V2821" s="12" t="s">
        <v>204</v>
      </c>
      <c r="W2821" s="12" t="s">
        <v>204</v>
      </c>
      <c r="X2821" s="16">
        <v>1</v>
      </c>
      <c r="Y2821" s="16">
        <v>5</v>
      </c>
      <c r="Z2821" s="16">
        <v>0.5</v>
      </c>
      <c r="AA2821" s="16">
        <v>65</v>
      </c>
      <c r="AB2821" s="16" t="s">
        <v>2394</v>
      </c>
      <c r="AC2821" s="16" t="s">
        <v>3319</v>
      </c>
      <c r="AD2821" s="16">
        <f t="shared" si="592"/>
        <v>22750</v>
      </c>
      <c r="AE2821" s="16">
        <f t="shared" si="593"/>
        <v>175</v>
      </c>
      <c r="AF2821" s="16">
        <f t="shared" si="594"/>
        <v>65625</v>
      </c>
      <c r="AG2821" s="16">
        <f t="shared" si="595"/>
        <v>50</v>
      </c>
      <c r="AH2821" s="12">
        <f t="shared" si="596"/>
        <v>0</v>
      </c>
      <c r="AI2821" s="16">
        <f t="shared" si="597"/>
        <v>3.5</v>
      </c>
      <c r="AJ2821" s="16">
        <f t="shared" si="598"/>
        <v>12075</v>
      </c>
      <c r="AK2821" s="16">
        <f t="shared" si="599"/>
        <v>250</v>
      </c>
      <c r="AL2821" s="16">
        <f t="shared" si="600"/>
        <v>2500</v>
      </c>
      <c r="AM2821" s="16">
        <f t="shared" si="601"/>
        <v>35500</v>
      </c>
      <c r="AN2821" s="16">
        <f t="shared" si="602"/>
        <v>138450</v>
      </c>
      <c r="AO2821" s="12" t="s">
        <v>1486</v>
      </c>
      <c r="AP2821" s="16">
        <v>0.5</v>
      </c>
      <c r="AQ2821" s="16" t="s">
        <v>204</v>
      </c>
      <c r="BC2821" s="16">
        <v>0.5</v>
      </c>
      <c r="BD2821" s="16">
        <f t="shared" si="603"/>
        <v>1.75</v>
      </c>
      <c r="BE2821" s="16">
        <f t="shared" si="604"/>
        <v>865.3125</v>
      </c>
      <c r="BG2821" s="16">
        <f t="shared" si="605"/>
        <v>600</v>
      </c>
      <c r="BH2821" s="16">
        <f t="shared" si="606"/>
        <v>320</v>
      </c>
      <c r="BI2821" s="16">
        <f t="shared" si="607"/>
        <v>4</v>
      </c>
    </row>
    <row r="2822" spans="1:61" ht="20.149999999999999" customHeight="1" x14ac:dyDescent="0.35">
      <c r="A2822">
        <v>2821</v>
      </c>
      <c r="B2822" t="s">
        <v>360</v>
      </c>
      <c r="C2822" t="s">
        <v>9434</v>
      </c>
      <c r="D2822" s="15" t="s">
        <v>3355</v>
      </c>
      <c r="E2822" s="12" t="s">
        <v>93</v>
      </c>
      <c r="G2822" s="12" t="s">
        <v>3316</v>
      </c>
      <c r="H2822" s="12" t="s">
        <v>589</v>
      </c>
      <c r="I2822" s="12" t="s">
        <v>363</v>
      </c>
      <c r="J2822" s="12" t="s">
        <v>2401</v>
      </c>
      <c r="K2822" s="12" t="s">
        <v>3317</v>
      </c>
      <c r="N2822" s="16" t="s">
        <v>206</v>
      </c>
      <c r="O2822" s="16" t="s">
        <v>3318</v>
      </c>
      <c r="P2822" s="12" t="s">
        <v>482</v>
      </c>
      <c r="Q2822" s="16">
        <v>2022</v>
      </c>
      <c r="R2822" s="16">
        <v>0.6</v>
      </c>
      <c r="T2822" s="16">
        <v>0</v>
      </c>
      <c r="V2822" s="12" t="s">
        <v>204</v>
      </c>
      <c r="W2822" s="12" t="s">
        <v>204</v>
      </c>
      <c r="X2822" s="16">
        <v>1</v>
      </c>
      <c r="Y2822" s="16">
        <v>6</v>
      </c>
      <c r="Z2822" s="16">
        <v>0.6</v>
      </c>
      <c r="AA2822" s="16">
        <v>78</v>
      </c>
      <c r="AB2822" s="16" t="s">
        <v>2394</v>
      </c>
      <c r="AC2822" s="16" t="s">
        <v>3319</v>
      </c>
      <c r="AD2822" s="16">
        <f t="shared" si="592"/>
        <v>27300</v>
      </c>
      <c r="AE2822" s="16">
        <f t="shared" si="593"/>
        <v>210</v>
      </c>
      <c r="AF2822" s="16">
        <f t="shared" si="594"/>
        <v>78750</v>
      </c>
      <c r="AG2822" s="16">
        <f t="shared" si="595"/>
        <v>60</v>
      </c>
      <c r="AH2822" s="12">
        <f t="shared" si="596"/>
        <v>0</v>
      </c>
      <c r="AI2822" s="16">
        <f t="shared" si="597"/>
        <v>4.2</v>
      </c>
      <c r="AJ2822" s="16">
        <f t="shared" si="598"/>
        <v>14490</v>
      </c>
      <c r="AK2822" s="16">
        <f t="shared" si="599"/>
        <v>300</v>
      </c>
      <c r="AL2822" s="16">
        <f t="shared" si="600"/>
        <v>3000</v>
      </c>
      <c r="AM2822" s="16">
        <f t="shared" si="601"/>
        <v>42600</v>
      </c>
      <c r="AN2822" s="16">
        <f t="shared" si="602"/>
        <v>166140</v>
      </c>
      <c r="AO2822" s="12" t="s">
        <v>1486</v>
      </c>
      <c r="AP2822" s="16">
        <v>0.6</v>
      </c>
      <c r="AQ2822" s="16" t="s">
        <v>204</v>
      </c>
      <c r="BC2822" s="16">
        <v>0.6</v>
      </c>
      <c r="BD2822" s="16">
        <f t="shared" si="603"/>
        <v>2.1</v>
      </c>
      <c r="BE2822" s="16">
        <f t="shared" si="604"/>
        <v>1038.375</v>
      </c>
      <c r="BG2822" s="16">
        <f t="shared" si="605"/>
        <v>720</v>
      </c>
      <c r="BH2822" s="16">
        <f t="shared" si="606"/>
        <v>384</v>
      </c>
      <c r="BI2822" s="16">
        <f t="shared" si="607"/>
        <v>4.8</v>
      </c>
    </row>
    <row r="2823" spans="1:61" ht="20.149999999999999" customHeight="1" x14ac:dyDescent="0.35">
      <c r="A2823">
        <v>2822</v>
      </c>
      <c r="B2823" t="s">
        <v>360</v>
      </c>
      <c r="C2823" t="s">
        <v>9435</v>
      </c>
      <c r="D2823" s="15" t="s">
        <v>3357</v>
      </c>
      <c r="E2823" s="12" t="s">
        <v>98</v>
      </c>
      <c r="G2823" s="12" t="s">
        <v>3316</v>
      </c>
      <c r="H2823" s="12" t="s">
        <v>589</v>
      </c>
      <c r="I2823" s="12" t="s">
        <v>363</v>
      </c>
      <c r="J2823" s="12" t="s">
        <v>2401</v>
      </c>
      <c r="K2823" s="12" t="s">
        <v>3317</v>
      </c>
      <c r="N2823" s="16" t="s">
        <v>206</v>
      </c>
      <c r="O2823" s="16" t="s">
        <v>3318</v>
      </c>
      <c r="P2823" s="12" t="s">
        <v>482</v>
      </c>
      <c r="Q2823" s="16">
        <v>2022</v>
      </c>
      <c r="R2823" s="16">
        <v>1.77</v>
      </c>
      <c r="T2823" s="16">
        <v>0</v>
      </c>
      <c r="V2823" s="12" t="s">
        <v>204</v>
      </c>
      <c r="W2823" s="12" t="s">
        <v>204</v>
      </c>
      <c r="X2823" s="16">
        <v>1</v>
      </c>
      <c r="Y2823" s="16">
        <v>9</v>
      </c>
      <c r="Z2823" s="16">
        <v>1.77</v>
      </c>
      <c r="AA2823" s="16">
        <v>230.1</v>
      </c>
      <c r="AB2823" s="16" t="s">
        <v>2394</v>
      </c>
      <c r="AC2823" s="16" t="s">
        <v>3319</v>
      </c>
      <c r="AD2823" s="16">
        <f t="shared" si="592"/>
        <v>80535</v>
      </c>
      <c r="AE2823" s="16">
        <f t="shared" si="593"/>
        <v>619.5</v>
      </c>
      <c r="AF2823" s="16">
        <f t="shared" si="594"/>
        <v>232312.5</v>
      </c>
      <c r="AG2823" s="16">
        <f t="shared" si="595"/>
        <v>177</v>
      </c>
      <c r="AH2823" s="12">
        <f t="shared" si="596"/>
        <v>0</v>
      </c>
      <c r="AI2823" s="16">
        <f t="shared" si="597"/>
        <v>12.39</v>
      </c>
      <c r="AJ2823" s="16">
        <f t="shared" si="598"/>
        <v>42745.5</v>
      </c>
      <c r="AK2823" s="16">
        <f t="shared" si="599"/>
        <v>885</v>
      </c>
      <c r="AL2823" s="16">
        <f t="shared" si="600"/>
        <v>8850</v>
      </c>
      <c r="AM2823" s="16">
        <f t="shared" si="601"/>
        <v>125670</v>
      </c>
      <c r="AN2823" s="16">
        <f t="shared" si="602"/>
        <v>490113</v>
      </c>
      <c r="AO2823" s="12" t="s">
        <v>1486</v>
      </c>
      <c r="AP2823" s="16">
        <v>1.77</v>
      </c>
      <c r="AQ2823" s="16" t="s">
        <v>204</v>
      </c>
      <c r="BC2823" s="16">
        <v>1.77</v>
      </c>
      <c r="BD2823" s="16">
        <f t="shared" si="603"/>
        <v>6.1950000000000003</v>
      </c>
      <c r="BE2823" s="16">
        <f t="shared" si="604"/>
        <v>3063.2062500000002</v>
      </c>
      <c r="BG2823" s="16">
        <f t="shared" si="605"/>
        <v>2124</v>
      </c>
      <c r="BH2823" s="16">
        <f t="shared" si="606"/>
        <v>1132.8</v>
      </c>
      <c r="BI2823" s="16">
        <f t="shared" si="607"/>
        <v>14.16</v>
      </c>
    </row>
    <row r="2824" spans="1:61" ht="20.149999999999999" customHeight="1" x14ac:dyDescent="0.35">
      <c r="A2824">
        <v>2823</v>
      </c>
      <c r="B2824" t="s">
        <v>360</v>
      </c>
      <c r="C2824" t="s">
        <v>9436</v>
      </c>
      <c r="D2824" s="15" t="s">
        <v>3358</v>
      </c>
      <c r="E2824" s="12" t="s">
        <v>98</v>
      </c>
      <c r="G2824" s="12" t="s">
        <v>3316</v>
      </c>
      <c r="H2824" s="12" t="s">
        <v>589</v>
      </c>
      <c r="I2824" s="12" t="s">
        <v>363</v>
      </c>
      <c r="J2824" s="12" t="s">
        <v>2401</v>
      </c>
      <c r="K2824" s="12" t="s">
        <v>3317</v>
      </c>
      <c r="N2824" s="16" t="s">
        <v>206</v>
      </c>
      <c r="O2824" s="16" t="s">
        <v>3318</v>
      </c>
      <c r="P2824" s="12" t="s">
        <v>482</v>
      </c>
      <c r="Q2824" s="16">
        <v>2022</v>
      </c>
      <c r="R2824" s="16">
        <v>0.3</v>
      </c>
      <c r="T2824" s="16">
        <v>0</v>
      </c>
      <c r="V2824" s="12" t="s">
        <v>204</v>
      </c>
      <c r="W2824" s="12" t="s">
        <v>204</v>
      </c>
      <c r="X2824" s="16">
        <v>1</v>
      </c>
      <c r="Y2824" s="16">
        <v>7</v>
      </c>
      <c r="Z2824" s="16">
        <v>0.3</v>
      </c>
      <c r="AA2824" s="16">
        <v>39</v>
      </c>
      <c r="AB2824" s="16" t="s">
        <v>2394</v>
      </c>
      <c r="AC2824" s="16" t="s">
        <v>3319</v>
      </c>
      <c r="AD2824" s="16">
        <f t="shared" si="592"/>
        <v>13650</v>
      </c>
      <c r="AE2824" s="16">
        <f t="shared" si="593"/>
        <v>105</v>
      </c>
      <c r="AF2824" s="16">
        <f t="shared" si="594"/>
        <v>39375</v>
      </c>
      <c r="AG2824" s="16">
        <f t="shared" si="595"/>
        <v>30</v>
      </c>
      <c r="AH2824" s="12">
        <f t="shared" si="596"/>
        <v>0</v>
      </c>
      <c r="AI2824" s="16">
        <f t="shared" si="597"/>
        <v>2.1</v>
      </c>
      <c r="AJ2824" s="16">
        <f t="shared" si="598"/>
        <v>7245</v>
      </c>
      <c r="AK2824" s="16">
        <f t="shared" si="599"/>
        <v>150</v>
      </c>
      <c r="AL2824" s="16">
        <f t="shared" si="600"/>
        <v>1500</v>
      </c>
      <c r="AM2824" s="16">
        <f t="shared" si="601"/>
        <v>21300</v>
      </c>
      <c r="AN2824" s="16">
        <f t="shared" si="602"/>
        <v>83070</v>
      </c>
      <c r="AO2824" s="12" t="s">
        <v>1486</v>
      </c>
      <c r="AP2824" s="16">
        <v>0.3</v>
      </c>
      <c r="AQ2824" s="16" t="s">
        <v>204</v>
      </c>
      <c r="BC2824" s="16">
        <v>0.3</v>
      </c>
      <c r="BD2824" s="16">
        <f t="shared" si="603"/>
        <v>1.05</v>
      </c>
      <c r="BE2824" s="16">
        <f t="shared" si="604"/>
        <v>519.1875</v>
      </c>
      <c r="BG2824" s="16">
        <f t="shared" si="605"/>
        <v>360</v>
      </c>
      <c r="BH2824" s="16">
        <f t="shared" si="606"/>
        <v>192</v>
      </c>
      <c r="BI2824" s="16">
        <f t="shared" si="607"/>
        <v>2.4</v>
      </c>
    </row>
    <row r="2825" spans="1:61" ht="20.149999999999999" customHeight="1" x14ac:dyDescent="0.35">
      <c r="A2825">
        <v>2824</v>
      </c>
      <c r="B2825" t="s">
        <v>360</v>
      </c>
      <c r="C2825" t="s">
        <v>9437</v>
      </c>
      <c r="D2825" s="15" t="s">
        <v>3359</v>
      </c>
      <c r="E2825" s="12" t="s">
        <v>98</v>
      </c>
      <c r="G2825" s="12" t="s">
        <v>3316</v>
      </c>
      <c r="H2825" s="12" t="s">
        <v>589</v>
      </c>
      <c r="I2825" s="12" t="s">
        <v>363</v>
      </c>
      <c r="J2825" s="12" t="s">
        <v>2401</v>
      </c>
      <c r="K2825" s="12" t="s">
        <v>3317</v>
      </c>
      <c r="N2825" s="16" t="s">
        <v>206</v>
      </c>
      <c r="O2825" s="16" t="s">
        <v>3318</v>
      </c>
      <c r="P2825" s="12" t="s">
        <v>482</v>
      </c>
      <c r="Q2825" s="16">
        <v>2022</v>
      </c>
      <c r="R2825" s="16">
        <v>0.55000000000000004</v>
      </c>
      <c r="T2825" s="16">
        <v>0</v>
      </c>
      <c r="V2825" s="12" t="s">
        <v>204</v>
      </c>
      <c r="W2825" s="12" t="s">
        <v>204</v>
      </c>
      <c r="X2825" s="16">
        <v>1</v>
      </c>
      <c r="Y2825" s="16">
        <v>8</v>
      </c>
      <c r="Z2825" s="16">
        <v>0.55000000000000004</v>
      </c>
      <c r="AA2825" s="16">
        <v>71.5</v>
      </c>
      <c r="AB2825" s="16" t="s">
        <v>2394</v>
      </c>
      <c r="AC2825" s="16" t="s">
        <v>3319</v>
      </c>
      <c r="AD2825" s="16">
        <f t="shared" si="592"/>
        <v>25025</v>
      </c>
      <c r="AE2825" s="16">
        <f t="shared" si="593"/>
        <v>192.50000000000003</v>
      </c>
      <c r="AF2825" s="16">
        <f t="shared" si="594"/>
        <v>72187.500000000015</v>
      </c>
      <c r="AG2825" s="16">
        <f t="shared" si="595"/>
        <v>55.000000000000007</v>
      </c>
      <c r="AH2825" s="12">
        <f t="shared" si="596"/>
        <v>0</v>
      </c>
      <c r="AI2825" s="16">
        <f t="shared" si="597"/>
        <v>3.8500000000000005</v>
      </c>
      <c r="AJ2825" s="16">
        <f t="shared" si="598"/>
        <v>13282.500000000002</v>
      </c>
      <c r="AK2825" s="16">
        <f t="shared" si="599"/>
        <v>275</v>
      </c>
      <c r="AL2825" s="16">
        <f t="shared" si="600"/>
        <v>2750</v>
      </c>
      <c r="AM2825" s="16">
        <f t="shared" si="601"/>
        <v>39050</v>
      </c>
      <c r="AN2825" s="16">
        <f t="shared" si="602"/>
        <v>152295</v>
      </c>
      <c r="AO2825" s="12" t="s">
        <v>1486</v>
      </c>
      <c r="AP2825" s="16">
        <v>0.55000000000000004</v>
      </c>
      <c r="AQ2825" s="16" t="s">
        <v>204</v>
      </c>
      <c r="BC2825" s="16">
        <v>0.55000000000000004</v>
      </c>
      <c r="BD2825" s="16">
        <f t="shared" si="603"/>
        <v>1.9250000000000003</v>
      </c>
      <c r="BE2825" s="16">
        <f t="shared" si="604"/>
        <v>951.84375</v>
      </c>
      <c r="BG2825" s="16">
        <f t="shared" si="605"/>
        <v>660</v>
      </c>
      <c r="BH2825" s="16">
        <f t="shared" si="606"/>
        <v>352</v>
      </c>
      <c r="BI2825" s="16">
        <f t="shared" si="607"/>
        <v>4.4000000000000004</v>
      </c>
    </row>
    <row r="2826" spans="1:61" ht="20.149999999999999" customHeight="1" x14ac:dyDescent="0.35">
      <c r="A2826">
        <v>2825</v>
      </c>
      <c r="B2826" t="s">
        <v>360</v>
      </c>
      <c r="C2826" t="s">
        <v>9438</v>
      </c>
      <c r="D2826" s="15" t="s">
        <v>5606</v>
      </c>
      <c r="E2826" s="12" t="s">
        <v>98</v>
      </c>
      <c r="G2826" s="12" t="s">
        <v>3316</v>
      </c>
      <c r="H2826" s="12" t="s">
        <v>589</v>
      </c>
      <c r="I2826" s="12" t="s">
        <v>363</v>
      </c>
      <c r="J2826" s="12" t="s">
        <v>2401</v>
      </c>
      <c r="K2826" s="12" t="s">
        <v>3317</v>
      </c>
      <c r="N2826" s="16" t="s">
        <v>206</v>
      </c>
      <c r="O2826" s="16" t="s">
        <v>3318</v>
      </c>
      <c r="P2826" s="12" t="s">
        <v>482</v>
      </c>
      <c r="Q2826" s="16">
        <v>2022</v>
      </c>
      <c r="R2826" s="16">
        <v>0.3</v>
      </c>
      <c r="T2826" s="16">
        <v>0</v>
      </c>
      <c r="V2826" s="12" t="s">
        <v>204</v>
      </c>
      <c r="W2826" s="12" t="s">
        <v>204</v>
      </c>
      <c r="X2826" s="16">
        <v>1</v>
      </c>
      <c r="Y2826" s="16">
        <v>8</v>
      </c>
      <c r="Z2826" s="16">
        <v>0.3</v>
      </c>
      <c r="AA2826" s="16">
        <v>39</v>
      </c>
      <c r="AB2826" s="16" t="s">
        <v>2394</v>
      </c>
      <c r="AC2826" s="16" t="s">
        <v>3319</v>
      </c>
      <c r="AD2826" s="16">
        <f t="shared" si="592"/>
        <v>13650</v>
      </c>
      <c r="AE2826" s="16">
        <f t="shared" si="593"/>
        <v>105</v>
      </c>
      <c r="AF2826" s="16">
        <f t="shared" si="594"/>
        <v>39375</v>
      </c>
      <c r="AG2826" s="16">
        <f t="shared" si="595"/>
        <v>30</v>
      </c>
      <c r="AH2826" s="12">
        <f t="shared" si="596"/>
        <v>0</v>
      </c>
      <c r="AI2826" s="16">
        <f t="shared" si="597"/>
        <v>2.1</v>
      </c>
      <c r="AJ2826" s="16">
        <f t="shared" si="598"/>
        <v>7245</v>
      </c>
      <c r="AK2826" s="16">
        <f t="shared" si="599"/>
        <v>150</v>
      </c>
      <c r="AL2826" s="16">
        <f t="shared" si="600"/>
        <v>1500</v>
      </c>
      <c r="AM2826" s="16">
        <f t="shared" si="601"/>
        <v>21300</v>
      </c>
      <c r="AN2826" s="16">
        <f t="shared" si="602"/>
        <v>83070</v>
      </c>
      <c r="AO2826" s="12" t="s">
        <v>1486</v>
      </c>
      <c r="AP2826" s="16">
        <v>0.3</v>
      </c>
      <c r="AQ2826" s="16" t="s">
        <v>204</v>
      </c>
      <c r="BC2826" s="16">
        <v>0.3</v>
      </c>
      <c r="BD2826" s="16">
        <f t="shared" si="603"/>
        <v>1.05</v>
      </c>
      <c r="BE2826" s="16">
        <f t="shared" si="604"/>
        <v>519.1875</v>
      </c>
      <c r="BG2826" s="16">
        <f t="shared" si="605"/>
        <v>360</v>
      </c>
      <c r="BH2826" s="16">
        <f t="shared" si="606"/>
        <v>192</v>
      </c>
      <c r="BI2826" s="16">
        <f t="shared" si="607"/>
        <v>2.4</v>
      </c>
    </row>
    <row r="2827" spans="1:61" ht="20.149999999999999" customHeight="1" x14ac:dyDescent="0.35">
      <c r="A2827">
        <v>2826</v>
      </c>
      <c r="B2827" t="s">
        <v>360</v>
      </c>
      <c r="C2827" t="s">
        <v>9439</v>
      </c>
      <c r="D2827" s="15" t="s">
        <v>3360</v>
      </c>
      <c r="E2827" s="12" t="s">
        <v>98</v>
      </c>
      <c r="G2827" s="12" t="s">
        <v>3316</v>
      </c>
      <c r="H2827" s="12" t="s">
        <v>589</v>
      </c>
      <c r="I2827" s="12" t="s">
        <v>363</v>
      </c>
      <c r="J2827" s="12" t="s">
        <v>2401</v>
      </c>
      <c r="K2827" s="12" t="s">
        <v>3317</v>
      </c>
      <c r="N2827" s="16" t="s">
        <v>206</v>
      </c>
      <c r="O2827" s="16" t="s">
        <v>3361</v>
      </c>
      <c r="P2827" s="12" t="s">
        <v>366</v>
      </c>
      <c r="Q2827" s="16">
        <v>2022</v>
      </c>
      <c r="R2827" s="16">
        <v>3.47</v>
      </c>
      <c r="T2827" s="16">
        <v>0</v>
      </c>
      <c r="V2827" s="12" t="s">
        <v>204</v>
      </c>
      <c r="W2827" s="12" t="s">
        <v>204</v>
      </c>
      <c r="X2827" s="16">
        <v>1</v>
      </c>
      <c r="Y2827" s="16">
        <v>8</v>
      </c>
      <c r="Z2827" s="16">
        <v>3.47</v>
      </c>
      <c r="AA2827" s="16">
        <v>451.1</v>
      </c>
      <c r="AB2827" s="16" t="s">
        <v>2394</v>
      </c>
      <c r="AC2827" s="16" t="s">
        <v>3319</v>
      </c>
      <c r="AD2827" s="16">
        <f t="shared" si="592"/>
        <v>157885</v>
      </c>
      <c r="AE2827" s="16">
        <f t="shared" si="593"/>
        <v>1214.5</v>
      </c>
      <c r="AF2827" s="16">
        <f t="shared" si="594"/>
        <v>455437.5</v>
      </c>
      <c r="AG2827" s="16">
        <f t="shared" si="595"/>
        <v>347</v>
      </c>
      <c r="AH2827" s="12">
        <f t="shared" si="596"/>
        <v>0</v>
      </c>
      <c r="AI2827" s="16">
        <f t="shared" si="597"/>
        <v>24.290000000000003</v>
      </c>
      <c r="AJ2827" s="16">
        <f t="shared" si="598"/>
        <v>83800.500000000015</v>
      </c>
      <c r="AK2827" s="16">
        <f t="shared" si="599"/>
        <v>1735</v>
      </c>
      <c r="AL2827" s="16">
        <f t="shared" si="600"/>
        <v>17350</v>
      </c>
      <c r="AM2827" s="16">
        <f t="shared" si="601"/>
        <v>246370</v>
      </c>
      <c r="AN2827" s="16">
        <f t="shared" si="602"/>
        <v>960843</v>
      </c>
      <c r="AO2827" s="12" t="s">
        <v>1486</v>
      </c>
      <c r="AP2827" s="16">
        <v>3.47</v>
      </c>
      <c r="AQ2827" s="16" t="s">
        <v>204</v>
      </c>
      <c r="BC2827" s="16">
        <v>3.47</v>
      </c>
      <c r="BD2827" s="16">
        <f t="shared" si="603"/>
        <v>12.145000000000001</v>
      </c>
      <c r="BE2827" s="16">
        <f t="shared" si="604"/>
        <v>6005.2687500000002</v>
      </c>
      <c r="BG2827" s="16">
        <f t="shared" si="605"/>
        <v>4164</v>
      </c>
      <c r="BH2827" s="16">
        <f t="shared" si="606"/>
        <v>2220.8000000000002</v>
      </c>
      <c r="BI2827" s="16">
        <f t="shared" si="607"/>
        <v>27.76</v>
      </c>
    </row>
    <row r="2828" spans="1:61" ht="20.149999999999999" customHeight="1" x14ac:dyDescent="0.35">
      <c r="A2828">
        <v>2827</v>
      </c>
      <c r="B2828" t="s">
        <v>360</v>
      </c>
      <c r="C2828" t="s">
        <v>9440</v>
      </c>
      <c r="D2828" s="15" t="s">
        <v>3362</v>
      </c>
      <c r="E2828" s="12" t="s">
        <v>98</v>
      </c>
      <c r="G2828" s="12" t="s">
        <v>3316</v>
      </c>
      <c r="H2828" s="12" t="s">
        <v>589</v>
      </c>
      <c r="I2828" s="12" t="s">
        <v>363</v>
      </c>
      <c r="J2828" s="12" t="s">
        <v>2401</v>
      </c>
      <c r="K2828" s="12" t="s">
        <v>3317</v>
      </c>
      <c r="N2828" s="16" t="s">
        <v>206</v>
      </c>
      <c r="O2828" s="16" t="s">
        <v>3361</v>
      </c>
      <c r="P2828" s="12" t="s">
        <v>366</v>
      </c>
      <c r="Q2828" s="16">
        <v>2022</v>
      </c>
      <c r="R2828" s="16">
        <v>2.75</v>
      </c>
      <c r="T2828" s="16">
        <v>0</v>
      </c>
      <c r="V2828" s="12" t="s">
        <v>204</v>
      </c>
      <c r="W2828" s="12" t="s">
        <v>204</v>
      </c>
      <c r="X2828" s="16">
        <v>1</v>
      </c>
      <c r="Y2828" s="16">
        <v>8</v>
      </c>
      <c r="Z2828" s="16">
        <v>2.75</v>
      </c>
      <c r="AA2828" s="16">
        <v>357.5</v>
      </c>
      <c r="AB2828" s="16" t="s">
        <v>2394</v>
      </c>
      <c r="AC2828" s="16" t="s">
        <v>3319</v>
      </c>
      <c r="AD2828" s="16">
        <f t="shared" si="592"/>
        <v>125125</v>
      </c>
      <c r="AE2828" s="16">
        <f t="shared" si="593"/>
        <v>962.5</v>
      </c>
      <c r="AF2828" s="16">
        <f t="shared" si="594"/>
        <v>360937.5</v>
      </c>
      <c r="AG2828" s="16">
        <f t="shared" si="595"/>
        <v>275</v>
      </c>
      <c r="AH2828" s="12">
        <f t="shared" si="596"/>
        <v>0</v>
      </c>
      <c r="AI2828" s="16">
        <f t="shared" si="597"/>
        <v>19.25</v>
      </c>
      <c r="AJ2828" s="16">
        <f t="shared" si="598"/>
        <v>66412.5</v>
      </c>
      <c r="AK2828" s="16">
        <f t="shared" si="599"/>
        <v>1375</v>
      </c>
      <c r="AL2828" s="16">
        <f t="shared" si="600"/>
        <v>13750</v>
      </c>
      <c r="AM2828" s="16">
        <f t="shared" si="601"/>
        <v>195250</v>
      </c>
      <c r="AN2828" s="16">
        <f t="shared" si="602"/>
        <v>761475</v>
      </c>
      <c r="AO2828" s="12" t="s">
        <v>1486</v>
      </c>
      <c r="AP2828" s="16">
        <v>2.75</v>
      </c>
      <c r="AQ2828" s="16" t="s">
        <v>204</v>
      </c>
      <c r="BC2828" s="16">
        <v>2.75</v>
      </c>
      <c r="BD2828" s="16">
        <f t="shared" si="603"/>
        <v>9.625</v>
      </c>
      <c r="BE2828" s="16">
        <f t="shared" si="604"/>
        <v>4759.21875</v>
      </c>
      <c r="BG2828" s="16">
        <f t="shared" si="605"/>
        <v>3300</v>
      </c>
      <c r="BH2828" s="16">
        <f t="shared" si="606"/>
        <v>1760</v>
      </c>
      <c r="BI2828" s="16">
        <f t="shared" si="607"/>
        <v>22</v>
      </c>
    </row>
    <row r="2829" spans="1:61" ht="20.149999999999999" customHeight="1" x14ac:dyDescent="0.35">
      <c r="A2829">
        <v>2828</v>
      </c>
      <c r="B2829" t="s">
        <v>360</v>
      </c>
      <c r="C2829" t="s">
        <v>9441</v>
      </c>
      <c r="D2829" s="15" t="s">
        <v>1779</v>
      </c>
      <c r="E2829" s="12" t="s">
        <v>98</v>
      </c>
      <c r="G2829" s="12" t="s">
        <v>3316</v>
      </c>
      <c r="H2829" s="12" t="s">
        <v>589</v>
      </c>
      <c r="I2829" s="12" t="s">
        <v>363</v>
      </c>
      <c r="J2829" s="12" t="s">
        <v>2401</v>
      </c>
      <c r="K2829" s="12" t="s">
        <v>3317</v>
      </c>
      <c r="N2829" s="16" t="s">
        <v>206</v>
      </c>
      <c r="O2829" s="16" t="s">
        <v>3361</v>
      </c>
      <c r="P2829" s="12" t="s">
        <v>366</v>
      </c>
      <c r="Q2829" s="16">
        <v>2022</v>
      </c>
      <c r="R2829" s="16">
        <v>1.61</v>
      </c>
      <c r="T2829" s="16">
        <v>0</v>
      </c>
      <c r="V2829" s="12" t="s">
        <v>204</v>
      </c>
      <c r="W2829" s="12" t="s">
        <v>204</v>
      </c>
      <c r="X2829" s="16">
        <v>1</v>
      </c>
      <c r="Y2829" s="16">
        <v>8</v>
      </c>
      <c r="Z2829" s="16">
        <v>1.61</v>
      </c>
      <c r="AA2829" s="16">
        <v>209.3</v>
      </c>
      <c r="AB2829" s="16" t="s">
        <v>2394</v>
      </c>
      <c r="AC2829" s="16" t="s">
        <v>3319</v>
      </c>
      <c r="AD2829" s="16">
        <f t="shared" si="592"/>
        <v>73255</v>
      </c>
      <c r="AE2829" s="16">
        <f t="shared" si="593"/>
        <v>563.5</v>
      </c>
      <c r="AF2829" s="16">
        <f t="shared" si="594"/>
        <v>211312.5</v>
      </c>
      <c r="AG2829" s="16">
        <f t="shared" si="595"/>
        <v>161</v>
      </c>
      <c r="AH2829" s="12">
        <f t="shared" si="596"/>
        <v>0</v>
      </c>
      <c r="AI2829" s="16">
        <f t="shared" si="597"/>
        <v>11.270000000000001</v>
      </c>
      <c r="AJ2829" s="16">
        <f t="shared" si="598"/>
        <v>38881.500000000007</v>
      </c>
      <c r="AK2829" s="16">
        <f t="shared" si="599"/>
        <v>805</v>
      </c>
      <c r="AL2829" s="16">
        <f t="shared" si="600"/>
        <v>8050.0000000000009</v>
      </c>
      <c r="AM2829" s="16">
        <f t="shared" si="601"/>
        <v>114310</v>
      </c>
      <c r="AN2829" s="16">
        <f t="shared" si="602"/>
        <v>445809</v>
      </c>
      <c r="AO2829" s="12" t="s">
        <v>1486</v>
      </c>
      <c r="AP2829" s="16">
        <v>1.61</v>
      </c>
      <c r="AQ2829" s="16" t="s">
        <v>204</v>
      </c>
      <c r="BC2829" s="16">
        <v>1.61</v>
      </c>
      <c r="BD2829" s="16">
        <f t="shared" si="603"/>
        <v>5.6350000000000007</v>
      </c>
      <c r="BE2829" s="16">
        <f t="shared" si="604"/>
        <v>2786.3062500000001</v>
      </c>
      <c r="BG2829" s="16">
        <f t="shared" si="605"/>
        <v>1932.0000000000002</v>
      </c>
      <c r="BH2829" s="16">
        <f t="shared" si="606"/>
        <v>1030.4000000000001</v>
      </c>
      <c r="BI2829" s="16">
        <f t="shared" si="607"/>
        <v>12.88</v>
      </c>
    </row>
    <row r="2830" spans="1:61" ht="20.149999999999999" customHeight="1" x14ac:dyDescent="0.35">
      <c r="A2830">
        <v>2829</v>
      </c>
      <c r="B2830" t="s">
        <v>360</v>
      </c>
      <c r="C2830" t="s">
        <v>9442</v>
      </c>
      <c r="D2830" s="15" t="s">
        <v>3364</v>
      </c>
      <c r="E2830" s="12" t="s">
        <v>98</v>
      </c>
      <c r="G2830" s="12" t="s">
        <v>3316</v>
      </c>
      <c r="H2830" s="12" t="s">
        <v>589</v>
      </c>
      <c r="I2830" s="12" t="s">
        <v>363</v>
      </c>
      <c r="J2830" s="12" t="s">
        <v>2401</v>
      </c>
      <c r="K2830" s="12" t="s">
        <v>3317</v>
      </c>
      <c r="N2830" s="16" t="s">
        <v>206</v>
      </c>
      <c r="O2830" s="16" t="s">
        <v>3361</v>
      </c>
      <c r="P2830" s="12" t="s">
        <v>366</v>
      </c>
      <c r="Q2830" s="16">
        <v>2022</v>
      </c>
      <c r="R2830" s="16">
        <v>1.1599999999999999</v>
      </c>
      <c r="T2830" s="16">
        <v>0</v>
      </c>
      <c r="V2830" s="12" t="s">
        <v>204</v>
      </c>
      <c r="W2830" s="12" t="s">
        <v>204</v>
      </c>
      <c r="X2830" s="16">
        <v>1</v>
      </c>
      <c r="Y2830" s="16">
        <v>8</v>
      </c>
      <c r="Z2830" s="16">
        <v>1.1599999999999999</v>
      </c>
      <c r="AA2830" s="16">
        <v>150.79999999999998</v>
      </c>
      <c r="AB2830" s="16" t="s">
        <v>2394</v>
      </c>
      <c r="AC2830" s="16" t="s">
        <v>3319</v>
      </c>
      <c r="AD2830" s="16">
        <f t="shared" si="592"/>
        <v>52779.999999999993</v>
      </c>
      <c r="AE2830" s="16">
        <f t="shared" si="593"/>
        <v>406</v>
      </c>
      <c r="AF2830" s="16">
        <f t="shared" si="594"/>
        <v>152250</v>
      </c>
      <c r="AG2830" s="16">
        <f t="shared" si="595"/>
        <v>115.99999999999999</v>
      </c>
      <c r="AH2830" s="12">
        <f t="shared" si="596"/>
        <v>0</v>
      </c>
      <c r="AI2830" s="16">
        <f t="shared" si="597"/>
        <v>8.1199999999999992</v>
      </c>
      <c r="AJ2830" s="16">
        <f t="shared" si="598"/>
        <v>28013.999999999996</v>
      </c>
      <c r="AK2830" s="16">
        <f t="shared" si="599"/>
        <v>580</v>
      </c>
      <c r="AL2830" s="16">
        <f t="shared" si="600"/>
        <v>5800</v>
      </c>
      <c r="AM2830" s="16">
        <f t="shared" si="601"/>
        <v>82360</v>
      </c>
      <c r="AN2830" s="16">
        <f t="shared" si="602"/>
        <v>321204</v>
      </c>
      <c r="AO2830" s="12" t="s">
        <v>1486</v>
      </c>
      <c r="AP2830" s="16">
        <v>1.1599999999999999</v>
      </c>
      <c r="AQ2830" s="16" t="s">
        <v>204</v>
      </c>
      <c r="BC2830" s="16">
        <v>1.1599999999999999</v>
      </c>
      <c r="BD2830" s="16">
        <f t="shared" si="603"/>
        <v>4.0599999999999996</v>
      </c>
      <c r="BE2830" s="16">
        <f t="shared" si="604"/>
        <v>2007.5250000000001</v>
      </c>
      <c r="BG2830" s="16">
        <f t="shared" si="605"/>
        <v>1392</v>
      </c>
      <c r="BH2830" s="16">
        <f t="shared" si="606"/>
        <v>742.4</v>
      </c>
      <c r="BI2830" s="16">
        <f t="shared" si="607"/>
        <v>9.2799999999999994</v>
      </c>
    </row>
    <row r="2831" spans="1:61" ht="20.149999999999999" customHeight="1" x14ac:dyDescent="0.35">
      <c r="A2831">
        <v>2830</v>
      </c>
      <c r="B2831" t="s">
        <v>360</v>
      </c>
      <c r="C2831" t="s">
        <v>9443</v>
      </c>
      <c r="D2831" s="15" t="s">
        <v>3365</v>
      </c>
      <c r="E2831" s="12" t="s">
        <v>93</v>
      </c>
      <c r="G2831" s="12" t="s">
        <v>3316</v>
      </c>
      <c r="H2831" s="12" t="s">
        <v>589</v>
      </c>
      <c r="I2831" s="12" t="s">
        <v>363</v>
      </c>
      <c r="J2831" s="12" t="s">
        <v>2401</v>
      </c>
      <c r="K2831" s="12" t="s">
        <v>3317</v>
      </c>
      <c r="N2831" s="16" t="s">
        <v>206</v>
      </c>
      <c r="O2831" s="16" t="s">
        <v>3361</v>
      </c>
      <c r="P2831" s="12" t="s">
        <v>366</v>
      </c>
      <c r="Q2831" s="16">
        <v>2022</v>
      </c>
      <c r="R2831" s="16">
        <v>1.17</v>
      </c>
      <c r="T2831" s="16">
        <v>0</v>
      </c>
      <c r="V2831" s="12" t="s">
        <v>204</v>
      </c>
      <c r="W2831" s="12" t="s">
        <v>204</v>
      </c>
      <c r="X2831" s="16">
        <v>1</v>
      </c>
      <c r="Y2831" s="16">
        <v>8</v>
      </c>
      <c r="Z2831" s="16">
        <v>1.17</v>
      </c>
      <c r="AA2831" s="16">
        <v>152.1</v>
      </c>
      <c r="AB2831" s="16" t="s">
        <v>2394</v>
      </c>
      <c r="AC2831" s="16" t="s">
        <v>3319</v>
      </c>
      <c r="AD2831" s="16">
        <f t="shared" si="592"/>
        <v>53235</v>
      </c>
      <c r="AE2831" s="16">
        <f t="shared" si="593"/>
        <v>409.5</v>
      </c>
      <c r="AF2831" s="16">
        <f t="shared" si="594"/>
        <v>153562.5</v>
      </c>
      <c r="AG2831" s="16">
        <f t="shared" si="595"/>
        <v>117</v>
      </c>
      <c r="AH2831" s="12">
        <f t="shared" si="596"/>
        <v>0</v>
      </c>
      <c r="AI2831" s="16">
        <f t="shared" si="597"/>
        <v>8.19</v>
      </c>
      <c r="AJ2831" s="16">
        <f t="shared" si="598"/>
        <v>28255.5</v>
      </c>
      <c r="AK2831" s="16">
        <f t="shared" si="599"/>
        <v>585</v>
      </c>
      <c r="AL2831" s="16">
        <f t="shared" si="600"/>
        <v>5850</v>
      </c>
      <c r="AM2831" s="16">
        <f t="shared" si="601"/>
        <v>83070</v>
      </c>
      <c r="AN2831" s="16">
        <f t="shared" si="602"/>
        <v>323973</v>
      </c>
      <c r="AO2831" s="12" t="s">
        <v>1486</v>
      </c>
      <c r="AP2831" s="16">
        <v>1.17</v>
      </c>
      <c r="AQ2831" s="16" t="s">
        <v>204</v>
      </c>
      <c r="BC2831" s="16">
        <v>1.17</v>
      </c>
      <c r="BD2831" s="16">
        <f t="shared" si="603"/>
        <v>4.0949999999999998</v>
      </c>
      <c r="BE2831" s="16">
        <f t="shared" si="604"/>
        <v>2024.83125</v>
      </c>
      <c r="BG2831" s="16">
        <f t="shared" si="605"/>
        <v>1404</v>
      </c>
      <c r="BH2831" s="16">
        <f t="shared" si="606"/>
        <v>748.8</v>
      </c>
      <c r="BI2831" s="16">
        <f t="shared" si="607"/>
        <v>9.36</v>
      </c>
    </row>
    <row r="2832" spans="1:61" ht="20.149999999999999" customHeight="1" x14ac:dyDescent="0.35">
      <c r="A2832">
        <v>2831</v>
      </c>
      <c r="B2832" t="s">
        <v>360</v>
      </c>
      <c r="C2832" t="s">
        <v>9444</v>
      </c>
      <c r="D2832" s="15" t="s">
        <v>3366</v>
      </c>
      <c r="E2832" s="12" t="s">
        <v>98</v>
      </c>
      <c r="G2832" s="12" t="s">
        <v>3316</v>
      </c>
      <c r="H2832" s="12" t="s">
        <v>589</v>
      </c>
      <c r="I2832" s="12" t="s">
        <v>363</v>
      </c>
      <c r="J2832" s="12" t="s">
        <v>2401</v>
      </c>
      <c r="K2832" s="12" t="s">
        <v>3317</v>
      </c>
      <c r="N2832" s="16" t="s">
        <v>206</v>
      </c>
      <c r="O2832" s="16" t="s">
        <v>3361</v>
      </c>
      <c r="P2832" s="12" t="s">
        <v>366</v>
      </c>
      <c r="Q2832" s="16">
        <v>2022</v>
      </c>
      <c r="R2832" s="16">
        <v>1.1399999999999999</v>
      </c>
      <c r="T2832" s="16">
        <v>0</v>
      </c>
      <c r="V2832" s="12" t="s">
        <v>204</v>
      </c>
      <c r="W2832" s="12" t="s">
        <v>204</v>
      </c>
      <c r="X2832" s="16">
        <v>1</v>
      </c>
      <c r="Y2832" s="16">
        <v>8</v>
      </c>
      <c r="Z2832" s="16">
        <v>1.1399999999999999</v>
      </c>
      <c r="AA2832" s="16">
        <v>148.19999999999999</v>
      </c>
      <c r="AB2832" s="16" t="s">
        <v>2394</v>
      </c>
      <c r="AC2832" s="16" t="s">
        <v>3319</v>
      </c>
      <c r="AD2832" s="16">
        <f t="shared" si="592"/>
        <v>51869.999999999993</v>
      </c>
      <c r="AE2832" s="16">
        <f t="shared" si="593"/>
        <v>398.99999999999994</v>
      </c>
      <c r="AF2832" s="16">
        <f t="shared" si="594"/>
        <v>149624.99999999997</v>
      </c>
      <c r="AG2832" s="16">
        <f t="shared" si="595"/>
        <v>113.99999999999999</v>
      </c>
      <c r="AH2832" s="12">
        <f t="shared" si="596"/>
        <v>0</v>
      </c>
      <c r="AI2832" s="16">
        <f t="shared" si="597"/>
        <v>7.9799999999999995</v>
      </c>
      <c r="AJ2832" s="16">
        <f t="shared" si="598"/>
        <v>27531</v>
      </c>
      <c r="AK2832" s="16">
        <f t="shared" si="599"/>
        <v>570</v>
      </c>
      <c r="AL2832" s="16">
        <f t="shared" si="600"/>
        <v>5699.9999999999991</v>
      </c>
      <c r="AM2832" s="16">
        <f t="shared" si="601"/>
        <v>80940</v>
      </c>
      <c r="AN2832" s="16">
        <f t="shared" si="602"/>
        <v>315666</v>
      </c>
      <c r="AO2832" s="12" t="s">
        <v>1486</v>
      </c>
      <c r="AP2832" s="16">
        <v>1.1399999999999999</v>
      </c>
      <c r="AQ2832" s="16" t="s">
        <v>204</v>
      </c>
      <c r="BC2832" s="16">
        <v>1.1399999999999999</v>
      </c>
      <c r="BD2832" s="16">
        <f t="shared" si="603"/>
        <v>3.9899999999999998</v>
      </c>
      <c r="BE2832" s="16">
        <f t="shared" si="604"/>
        <v>1972.9124999999999</v>
      </c>
      <c r="BG2832" s="16">
        <f t="shared" si="605"/>
        <v>1367.9999999999998</v>
      </c>
      <c r="BH2832" s="16">
        <f t="shared" si="606"/>
        <v>729.59999999999991</v>
      </c>
      <c r="BI2832" s="16">
        <f t="shared" si="607"/>
        <v>9.1199999999999992</v>
      </c>
    </row>
    <row r="2833" spans="1:61" ht="20.149999999999999" customHeight="1" x14ac:dyDescent="0.35">
      <c r="A2833">
        <v>2832</v>
      </c>
      <c r="B2833" t="s">
        <v>360</v>
      </c>
      <c r="C2833" t="s">
        <v>9445</v>
      </c>
      <c r="D2833" s="15" t="s">
        <v>2330</v>
      </c>
      <c r="E2833" s="12" t="s">
        <v>98</v>
      </c>
      <c r="G2833" s="12" t="s">
        <v>3316</v>
      </c>
      <c r="H2833" s="12" t="s">
        <v>589</v>
      </c>
      <c r="I2833" s="12" t="s">
        <v>363</v>
      </c>
      <c r="J2833" s="12" t="s">
        <v>2401</v>
      </c>
      <c r="K2833" s="12" t="s">
        <v>3317</v>
      </c>
      <c r="N2833" s="16" t="s">
        <v>206</v>
      </c>
      <c r="O2833" s="16" t="s">
        <v>3361</v>
      </c>
      <c r="P2833" s="12" t="s">
        <v>366</v>
      </c>
      <c r="Q2833" s="16">
        <v>2022</v>
      </c>
      <c r="R2833" s="16">
        <v>1.32</v>
      </c>
      <c r="T2833" s="16">
        <v>0</v>
      </c>
      <c r="V2833" s="12" t="s">
        <v>204</v>
      </c>
      <c r="W2833" s="12" t="s">
        <v>204</v>
      </c>
      <c r="X2833" s="16">
        <v>1</v>
      </c>
      <c r="Y2833" s="16">
        <v>8</v>
      </c>
      <c r="Z2833" s="16">
        <v>1.32</v>
      </c>
      <c r="AA2833" s="16">
        <v>171.6</v>
      </c>
      <c r="AB2833" s="16" t="s">
        <v>2394</v>
      </c>
      <c r="AC2833" s="16" t="s">
        <v>3319</v>
      </c>
      <c r="AD2833" s="16">
        <f t="shared" si="592"/>
        <v>60060</v>
      </c>
      <c r="AE2833" s="16">
        <f t="shared" si="593"/>
        <v>462</v>
      </c>
      <c r="AF2833" s="16">
        <f t="shared" si="594"/>
        <v>173250</v>
      </c>
      <c r="AG2833" s="16">
        <f t="shared" si="595"/>
        <v>132</v>
      </c>
      <c r="AH2833" s="12">
        <f t="shared" si="596"/>
        <v>0</v>
      </c>
      <c r="AI2833" s="16">
        <f t="shared" si="597"/>
        <v>9.24</v>
      </c>
      <c r="AJ2833" s="16">
        <f t="shared" si="598"/>
        <v>31878</v>
      </c>
      <c r="AK2833" s="16">
        <f t="shared" si="599"/>
        <v>660</v>
      </c>
      <c r="AL2833" s="16">
        <f t="shared" si="600"/>
        <v>6600</v>
      </c>
      <c r="AM2833" s="16">
        <f t="shared" si="601"/>
        <v>93720</v>
      </c>
      <c r="AN2833" s="16">
        <f t="shared" si="602"/>
        <v>365508</v>
      </c>
      <c r="AO2833" s="12" t="s">
        <v>1486</v>
      </c>
      <c r="AP2833" s="16">
        <v>1.32</v>
      </c>
      <c r="AQ2833" s="16" t="s">
        <v>204</v>
      </c>
      <c r="BC2833" s="16">
        <v>1.32</v>
      </c>
      <c r="BD2833" s="16">
        <f t="shared" si="603"/>
        <v>4.62</v>
      </c>
      <c r="BE2833" s="16">
        <f t="shared" si="604"/>
        <v>2284.4250000000002</v>
      </c>
      <c r="BG2833" s="16">
        <f t="shared" si="605"/>
        <v>1584</v>
      </c>
      <c r="BH2833" s="16">
        <f t="shared" si="606"/>
        <v>844.80000000000007</v>
      </c>
      <c r="BI2833" s="16">
        <f t="shared" si="607"/>
        <v>10.56</v>
      </c>
    </row>
    <row r="2834" spans="1:61" ht="20.149999999999999" customHeight="1" x14ac:dyDescent="0.35">
      <c r="A2834">
        <v>2833</v>
      </c>
      <c r="B2834" t="s">
        <v>360</v>
      </c>
      <c r="C2834" t="s">
        <v>9446</v>
      </c>
      <c r="D2834" s="15" t="s">
        <v>3367</v>
      </c>
      <c r="E2834" s="12" t="s">
        <v>98</v>
      </c>
      <c r="G2834" s="12" t="s">
        <v>3316</v>
      </c>
      <c r="H2834" s="12" t="s">
        <v>589</v>
      </c>
      <c r="I2834" s="12" t="s">
        <v>363</v>
      </c>
      <c r="J2834" s="12" t="s">
        <v>2401</v>
      </c>
      <c r="K2834" s="12" t="s">
        <v>3317</v>
      </c>
      <c r="N2834" s="16" t="s">
        <v>206</v>
      </c>
      <c r="O2834" s="16" t="s">
        <v>3361</v>
      </c>
      <c r="P2834" s="12" t="s">
        <v>366</v>
      </c>
      <c r="Q2834" s="16">
        <v>2022</v>
      </c>
      <c r="R2834" s="16">
        <v>2.38</v>
      </c>
      <c r="T2834" s="16">
        <v>0</v>
      </c>
      <c r="V2834" s="12" t="s">
        <v>204</v>
      </c>
      <c r="W2834" s="12" t="s">
        <v>204</v>
      </c>
      <c r="X2834" s="16">
        <v>1</v>
      </c>
      <c r="Y2834" s="16">
        <v>8</v>
      </c>
      <c r="Z2834" s="16">
        <v>2.38</v>
      </c>
      <c r="AA2834" s="16">
        <v>296.39999999999998</v>
      </c>
      <c r="AB2834" s="16" t="s">
        <v>2394</v>
      </c>
      <c r="AC2834" s="16" t="s">
        <v>3319</v>
      </c>
      <c r="AD2834" s="16">
        <f t="shared" si="592"/>
        <v>103739.99999999999</v>
      </c>
      <c r="AE2834" s="16">
        <f t="shared" si="593"/>
        <v>833</v>
      </c>
      <c r="AF2834" s="16">
        <f t="shared" si="594"/>
        <v>312375</v>
      </c>
      <c r="AG2834" s="16">
        <f t="shared" si="595"/>
        <v>238</v>
      </c>
      <c r="AH2834" s="12">
        <f t="shared" si="596"/>
        <v>0</v>
      </c>
      <c r="AI2834" s="16">
        <f t="shared" si="597"/>
        <v>16.66</v>
      </c>
      <c r="AJ2834" s="16">
        <f t="shared" si="598"/>
        <v>57477</v>
      </c>
      <c r="AK2834" s="16">
        <f t="shared" si="599"/>
        <v>1190</v>
      </c>
      <c r="AL2834" s="16">
        <f t="shared" si="600"/>
        <v>11900</v>
      </c>
      <c r="AM2834" s="16">
        <f t="shared" si="601"/>
        <v>168980</v>
      </c>
      <c r="AN2834" s="16">
        <f t="shared" si="602"/>
        <v>654472</v>
      </c>
      <c r="AO2834" s="12" t="s">
        <v>1486</v>
      </c>
      <c r="AP2834" s="16">
        <v>2.2799999999999998</v>
      </c>
      <c r="AQ2834" s="16" t="s">
        <v>204</v>
      </c>
      <c r="BC2834" s="16">
        <v>2.2799999999999998</v>
      </c>
      <c r="BD2834" s="16">
        <f t="shared" si="603"/>
        <v>7.9799999999999995</v>
      </c>
      <c r="BE2834" s="16">
        <f t="shared" si="604"/>
        <v>4090.45</v>
      </c>
      <c r="BG2834" s="16">
        <f t="shared" si="605"/>
        <v>2735.9999999999995</v>
      </c>
      <c r="BH2834" s="16">
        <f t="shared" si="606"/>
        <v>1459.1999999999998</v>
      </c>
      <c r="BI2834" s="16">
        <f t="shared" si="607"/>
        <v>18.239999999999998</v>
      </c>
    </row>
    <row r="2835" spans="1:61" ht="20.149999999999999" customHeight="1" x14ac:dyDescent="0.35">
      <c r="A2835">
        <v>2834</v>
      </c>
      <c r="B2835" t="s">
        <v>360</v>
      </c>
      <c r="C2835" t="s">
        <v>9447</v>
      </c>
      <c r="D2835" s="15" t="s">
        <v>3368</v>
      </c>
      <c r="E2835" s="12" t="s">
        <v>98</v>
      </c>
      <c r="G2835" s="12" t="s">
        <v>3316</v>
      </c>
      <c r="H2835" s="12" t="s">
        <v>589</v>
      </c>
      <c r="I2835" s="12" t="s">
        <v>363</v>
      </c>
      <c r="J2835" s="12" t="s">
        <v>2401</v>
      </c>
      <c r="K2835" s="12" t="s">
        <v>3317</v>
      </c>
      <c r="N2835" s="16" t="s">
        <v>206</v>
      </c>
      <c r="O2835" s="16" t="s">
        <v>3361</v>
      </c>
      <c r="P2835" s="12" t="s">
        <v>366</v>
      </c>
      <c r="Q2835" s="16">
        <v>2022</v>
      </c>
      <c r="R2835" s="16">
        <v>1.0900000000000001</v>
      </c>
      <c r="T2835" s="16">
        <v>0</v>
      </c>
      <c r="V2835" s="12" t="s">
        <v>204</v>
      </c>
      <c r="W2835" s="12" t="s">
        <v>204</v>
      </c>
      <c r="X2835" s="16">
        <v>1</v>
      </c>
      <c r="Y2835" s="16">
        <v>8</v>
      </c>
      <c r="Z2835" s="16">
        <v>1.0900000000000001</v>
      </c>
      <c r="AA2835" s="16">
        <v>141.70000000000002</v>
      </c>
      <c r="AB2835" s="16" t="s">
        <v>2394</v>
      </c>
      <c r="AC2835" s="16" t="s">
        <v>3319</v>
      </c>
      <c r="AD2835" s="16">
        <f t="shared" si="592"/>
        <v>49595.000000000007</v>
      </c>
      <c r="AE2835" s="16">
        <f t="shared" si="593"/>
        <v>381.5</v>
      </c>
      <c r="AF2835" s="16">
        <f t="shared" si="594"/>
        <v>143062.5</v>
      </c>
      <c r="AG2835" s="16">
        <f t="shared" si="595"/>
        <v>109.00000000000001</v>
      </c>
      <c r="AH2835" s="12">
        <f t="shared" si="596"/>
        <v>0</v>
      </c>
      <c r="AI2835" s="16">
        <f t="shared" si="597"/>
        <v>7.6300000000000008</v>
      </c>
      <c r="AJ2835" s="16">
        <f t="shared" si="598"/>
        <v>26323.500000000004</v>
      </c>
      <c r="AK2835" s="16">
        <f t="shared" si="599"/>
        <v>545</v>
      </c>
      <c r="AL2835" s="16">
        <f t="shared" si="600"/>
        <v>5450</v>
      </c>
      <c r="AM2835" s="16">
        <f t="shared" si="601"/>
        <v>77390</v>
      </c>
      <c r="AN2835" s="16">
        <f t="shared" si="602"/>
        <v>301821</v>
      </c>
      <c r="AO2835" s="12" t="s">
        <v>1486</v>
      </c>
      <c r="AP2835" s="16">
        <v>1.0900000000000001</v>
      </c>
      <c r="AQ2835" s="16" t="s">
        <v>204</v>
      </c>
      <c r="BC2835" s="16">
        <v>1.0900000000000001</v>
      </c>
      <c r="BD2835" s="16">
        <f t="shared" si="603"/>
        <v>3.8150000000000004</v>
      </c>
      <c r="BE2835" s="16">
        <f t="shared" si="604"/>
        <v>1886.3812499999999</v>
      </c>
      <c r="BG2835" s="16">
        <f t="shared" si="605"/>
        <v>1308</v>
      </c>
      <c r="BH2835" s="16">
        <f t="shared" si="606"/>
        <v>697.6</v>
      </c>
      <c r="BI2835" s="16">
        <f t="shared" si="607"/>
        <v>8.7200000000000006</v>
      </c>
    </row>
    <row r="2836" spans="1:61" ht="20.149999999999999" customHeight="1" x14ac:dyDescent="0.35">
      <c r="A2836">
        <v>2835</v>
      </c>
      <c r="B2836" t="s">
        <v>360</v>
      </c>
      <c r="C2836" t="s">
        <v>9448</v>
      </c>
      <c r="D2836" s="15" t="s">
        <v>3320</v>
      </c>
      <c r="E2836" s="12" t="s">
        <v>98</v>
      </c>
      <c r="G2836" s="12" t="s">
        <v>3316</v>
      </c>
      <c r="H2836" s="12" t="s">
        <v>589</v>
      </c>
      <c r="I2836" s="12" t="s">
        <v>363</v>
      </c>
      <c r="J2836" s="12" t="s">
        <v>2401</v>
      </c>
      <c r="K2836" s="12" t="s">
        <v>3317</v>
      </c>
      <c r="N2836" s="16" t="s">
        <v>206</v>
      </c>
      <c r="O2836" s="16" t="s">
        <v>3361</v>
      </c>
      <c r="P2836" s="12" t="s">
        <v>366</v>
      </c>
      <c r="Q2836" s="16">
        <v>2022</v>
      </c>
      <c r="R2836" s="16">
        <v>2.34</v>
      </c>
      <c r="T2836" s="16">
        <v>0</v>
      </c>
      <c r="V2836" s="12" t="s">
        <v>204</v>
      </c>
      <c r="W2836" s="12" t="s">
        <v>204</v>
      </c>
      <c r="X2836" s="16">
        <v>1</v>
      </c>
      <c r="Y2836" s="16">
        <v>8</v>
      </c>
      <c r="Z2836" s="16">
        <v>2.34</v>
      </c>
      <c r="AA2836" s="16">
        <v>304.2</v>
      </c>
      <c r="AB2836" s="16" t="s">
        <v>2394</v>
      </c>
      <c r="AC2836" s="16" t="s">
        <v>3319</v>
      </c>
      <c r="AD2836" s="16">
        <f t="shared" si="592"/>
        <v>106470</v>
      </c>
      <c r="AE2836" s="16">
        <f t="shared" si="593"/>
        <v>819</v>
      </c>
      <c r="AF2836" s="16">
        <f t="shared" si="594"/>
        <v>307125</v>
      </c>
      <c r="AG2836" s="16">
        <f t="shared" si="595"/>
        <v>234</v>
      </c>
      <c r="AH2836" s="12">
        <f t="shared" si="596"/>
        <v>0</v>
      </c>
      <c r="AI2836" s="16">
        <f t="shared" si="597"/>
        <v>16.38</v>
      </c>
      <c r="AJ2836" s="16">
        <f t="shared" si="598"/>
        <v>56511</v>
      </c>
      <c r="AK2836" s="16">
        <f t="shared" si="599"/>
        <v>1170</v>
      </c>
      <c r="AL2836" s="16">
        <f t="shared" si="600"/>
        <v>11700</v>
      </c>
      <c r="AM2836" s="16">
        <f t="shared" si="601"/>
        <v>166140</v>
      </c>
      <c r="AN2836" s="16">
        <f t="shared" si="602"/>
        <v>647946</v>
      </c>
      <c r="AO2836" s="12" t="s">
        <v>1486</v>
      </c>
      <c r="AP2836" s="16">
        <v>2.34</v>
      </c>
      <c r="AQ2836" s="16" t="s">
        <v>204</v>
      </c>
      <c r="BC2836" s="16">
        <v>2.34</v>
      </c>
      <c r="BD2836" s="16">
        <f t="shared" si="603"/>
        <v>8.19</v>
      </c>
      <c r="BE2836" s="16">
        <f t="shared" si="604"/>
        <v>4049.6624999999999</v>
      </c>
      <c r="BG2836" s="16">
        <f t="shared" si="605"/>
        <v>2808</v>
      </c>
      <c r="BH2836" s="16">
        <f t="shared" si="606"/>
        <v>1497.6</v>
      </c>
      <c r="BI2836" s="16">
        <f t="shared" si="607"/>
        <v>18.72</v>
      </c>
    </row>
    <row r="2837" spans="1:61" ht="20.149999999999999" customHeight="1" x14ac:dyDescent="0.35">
      <c r="A2837">
        <v>2836</v>
      </c>
      <c r="B2837" t="s">
        <v>360</v>
      </c>
      <c r="C2837" t="s">
        <v>9449</v>
      </c>
      <c r="D2837" s="15" t="s">
        <v>3369</v>
      </c>
      <c r="E2837" s="12" t="s">
        <v>98</v>
      </c>
      <c r="G2837" s="12" t="s">
        <v>3316</v>
      </c>
      <c r="H2837" s="12" t="s">
        <v>589</v>
      </c>
      <c r="I2837" s="12" t="s">
        <v>363</v>
      </c>
      <c r="J2837" s="12" t="s">
        <v>2401</v>
      </c>
      <c r="K2837" s="12" t="s">
        <v>3317</v>
      </c>
      <c r="N2837" s="16" t="s">
        <v>206</v>
      </c>
      <c r="O2837" s="16" t="s">
        <v>3361</v>
      </c>
      <c r="P2837" s="12" t="s">
        <v>366</v>
      </c>
      <c r="Q2837" s="16">
        <v>2022</v>
      </c>
      <c r="R2837" s="16">
        <v>1.1499999999999999</v>
      </c>
      <c r="T2837" s="16">
        <v>0</v>
      </c>
      <c r="V2837" s="12" t="s">
        <v>204</v>
      </c>
      <c r="W2837" s="12" t="s">
        <v>204</v>
      </c>
      <c r="X2837" s="16">
        <v>1</v>
      </c>
      <c r="Y2837" s="16">
        <v>8</v>
      </c>
      <c r="Z2837" s="16">
        <v>1.1499999999999999</v>
      </c>
      <c r="AA2837" s="16">
        <v>149.5</v>
      </c>
      <c r="AB2837" s="16" t="s">
        <v>2394</v>
      </c>
      <c r="AC2837" s="16" t="s">
        <v>3319</v>
      </c>
      <c r="AD2837" s="16">
        <f t="shared" si="592"/>
        <v>52325</v>
      </c>
      <c r="AE2837" s="16">
        <f t="shared" si="593"/>
        <v>402.49999999999994</v>
      </c>
      <c r="AF2837" s="16">
        <f t="shared" si="594"/>
        <v>150937.49999999997</v>
      </c>
      <c r="AG2837" s="16">
        <f t="shared" si="595"/>
        <v>114.99999999999999</v>
      </c>
      <c r="AH2837" s="12">
        <f t="shared" si="596"/>
        <v>0</v>
      </c>
      <c r="AI2837" s="16">
        <f t="shared" si="597"/>
        <v>8.0499999999999989</v>
      </c>
      <c r="AJ2837" s="16">
        <f t="shared" si="598"/>
        <v>27772.499999999996</v>
      </c>
      <c r="AK2837" s="16">
        <f t="shared" si="599"/>
        <v>575</v>
      </c>
      <c r="AL2837" s="16">
        <f t="shared" si="600"/>
        <v>5750</v>
      </c>
      <c r="AM2837" s="16">
        <f t="shared" si="601"/>
        <v>81650</v>
      </c>
      <c r="AN2837" s="16">
        <f t="shared" si="602"/>
        <v>318435</v>
      </c>
      <c r="AO2837" s="12" t="s">
        <v>1486</v>
      </c>
      <c r="AP2837" s="16">
        <v>1.1499999999999999</v>
      </c>
      <c r="AQ2837" s="16" t="s">
        <v>204</v>
      </c>
      <c r="BC2837" s="16">
        <v>1.1499999999999999</v>
      </c>
      <c r="BD2837" s="16">
        <f t="shared" si="603"/>
        <v>4.0249999999999995</v>
      </c>
      <c r="BE2837" s="16">
        <f t="shared" si="604"/>
        <v>1990.21875</v>
      </c>
      <c r="BG2837" s="16">
        <f t="shared" si="605"/>
        <v>1380</v>
      </c>
      <c r="BH2837" s="16">
        <f t="shared" si="606"/>
        <v>736</v>
      </c>
      <c r="BI2837" s="16">
        <f t="shared" si="607"/>
        <v>9.1999999999999993</v>
      </c>
    </row>
    <row r="2838" spans="1:61" ht="20.149999999999999" customHeight="1" x14ac:dyDescent="0.35">
      <c r="A2838">
        <v>2837</v>
      </c>
      <c r="B2838" t="s">
        <v>360</v>
      </c>
      <c r="C2838" t="s">
        <v>9450</v>
      </c>
      <c r="D2838" s="15" t="s">
        <v>3371</v>
      </c>
      <c r="E2838" s="12" t="s">
        <v>98</v>
      </c>
      <c r="G2838" s="12" t="s">
        <v>3316</v>
      </c>
      <c r="H2838" s="12" t="s">
        <v>589</v>
      </c>
      <c r="I2838" s="12" t="s">
        <v>363</v>
      </c>
      <c r="J2838" s="12" t="s">
        <v>2401</v>
      </c>
      <c r="K2838" s="12" t="s">
        <v>3317</v>
      </c>
      <c r="N2838" s="16" t="s">
        <v>206</v>
      </c>
      <c r="O2838" s="16" t="s">
        <v>3361</v>
      </c>
      <c r="P2838" s="12" t="s">
        <v>366</v>
      </c>
      <c r="Q2838" s="16">
        <v>2022</v>
      </c>
      <c r="R2838" s="16">
        <v>1.37</v>
      </c>
      <c r="T2838" s="16">
        <v>0</v>
      </c>
      <c r="V2838" s="12" t="s">
        <v>204</v>
      </c>
      <c r="W2838" s="12" t="s">
        <v>204</v>
      </c>
      <c r="X2838" s="16">
        <v>1</v>
      </c>
      <c r="Y2838" s="16">
        <v>8</v>
      </c>
      <c r="Z2838" s="16">
        <v>1.37</v>
      </c>
      <c r="AA2838" s="16">
        <v>178.10000000000002</v>
      </c>
      <c r="AB2838" s="16" t="s">
        <v>2394</v>
      </c>
      <c r="AC2838" s="16" t="s">
        <v>3319</v>
      </c>
      <c r="AD2838" s="16">
        <f t="shared" si="592"/>
        <v>62335.000000000007</v>
      </c>
      <c r="AE2838" s="16">
        <f t="shared" si="593"/>
        <v>479.50000000000006</v>
      </c>
      <c r="AF2838" s="16">
        <f t="shared" si="594"/>
        <v>179812.50000000003</v>
      </c>
      <c r="AG2838" s="16">
        <f t="shared" si="595"/>
        <v>137</v>
      </c>
      <c r="AH2838" s="12">
        <f t="shared" si="596"/>
        <v>0</v>
      </c>
      <c r="AI2838" s="16">
        <f t="shared" si="597"/>
        <v>9.59</v>
      </c>
      <c r="AJ2838" s="16">
        <f t="shared" si="598"/>
        <v>33085.5</v>
      </c>
      <c r="AK2838" s="16">
        <f t="shared" si="599"/>
        <v>685</v>
      </c>
      <c r="AL2838" s="16">
        <f t="shared" si="600"/>
        <v>6850.0000000000009</v>
      </c>
      <c r="AM2838" s="16">
        <f t="shared" si="601"/>
        <v>97270.000000000015</v>
      </c>
      <c r="AN2838" s="16">
        <f t="shared" si="602"/>
        <v>379353</v>
      </c>
      <c r="AO2838" s="12" t="s">
        <v>1486</v>
      </c>
      <c r="AP2838" s="16">
        <v>1.37</v>
      </c>
      <c r="AQ2838" s="16" t="s">
        <v>204</v>
      </c>
      <c r="BC2838" s="16">
        <v>1.37</v>
      </c>
      <c r="BD2838" s="16">
        <f t="shared" si="603"/>
        <v>4.7949999999999999</v>
      </c>
      <c r="BE2838" s="16">
        <f t="shared" si="604"/>
        <v>2370.9562500000002</v>
      </c>
      <c r="BG2838" s="16">
        <f t="shared" si="605"/>
        <v>1644.0000000000002</v>
      </c>
      <c r="BH2838" s="16">
        <f t="shared" si="606"/>
        <v>876.80000000000007</v>
      </c>
      <c r="BI2838" s="16">
        <f t="shared" si="607"/>
        <v>10.96</v>
      </c>
    </row>
    <row r="2839" spans="1:61" ht="20.149999999999999" customHeight="1" x14ac:dyDescent="0.35">
      <c r="A2839">
        <v>2838</v>
      </c>
      <c r="B2839" t="s">
        <v>360</v>
      </c>
      <c r="C2839" t="s">
        <v>9451</v>
      </c>
      <c r="D2839" s="15" t="s">
        <v>3373</v>
      </c>
      <c r="E2839" s="12" t="s">
        <v>93</v>
      </c>
      <c r="G2839" s="12" t="s">
        <v>3316</v>
      </c>
      <c r="H2839" s="12" t="s">
        <v>589</v>
      </c>
      <c r="I2839" s="12" t="s">
        <v>363</v>
      </c>
      <c r="J2839" s="12" t="s">
        <v>2401</v>
      </c>
      <c r="K2839" s="12" t="s">
        <v>3317</v>
      </c>
      <c r="N2839" s="16" t="s">
        <v>206</v>
      </c>
      <c r="O2839" s="16" t="s">
        <v>3361</v>
      </c>
      <c r="P2839" s="12" t="s">
        <v>366</v>
      </c>
      <c r="Q2839" s="16">
        <v>2022</v>
      </c>
      <c r="R2839" s="16">
        <v>0.64</v>
      </c>
      <c r="T2839" s="16">
        <v>0</v>
      </c>
      <c r="V2839" s="12" t="s">
        <v>204</v>
      </c>
      <c r="W2839" s="12" t="s">
        <v>204</v>
      </c>
      <c r="X2839" s="16">
        <v>1</v>
      </c>
      <c r="Y2839" s="16">
        <v>8</v>
      </c>
      <c r="Z2839" s="16">
        <v>0.64</v>
      </c>
      <c r="AA2839" s="16">
        <v>89.699999999999989</v>
      </c>
      <c r="AB2839" s="16" t="s">
        <v>2394</v>
      </c>
      <c r="AC2839" s="16" t="s">
        <v>3319</v>
      </c>
      <c r="AD2839" s="16">
        <f t="shared" si="592"/>
        <v>31394.999999999996</v>
      </c>
      <c r="AE2839" s="16">
        <f t="shared" si="593"/>
        <v>224</v>
      </c>
      <c r="AF2839" s="16">
        <f t="shared" si="594"/>
        <v>84000</v>
      </c>
      <c r="AG2839" s="16">
        <f t="shared" si="595"/>
        <v>64</v>
      </c>
      <c r="AH2839" s="12">
        <f t="shared" si="596"/>
        <v>0</v>
      </c>
      <c r="AI2839" s="16">
        <f t="shared" si="597"/>
        <v>4.4800000000000004</v>
      </c>
      <c r="AJ2839" s="16">
        <f t="shared" si="598"/>
        <v>15456.000000000002</v>
      </c>
      <c r="AK2839" s="16">
        <f t="shared" si="599"/>
        <v>320</v>
      </c>
      <c r="AL2839" s="16">
        <f t="shared" si="600"/>
        <v>3200</v>
      </c>
      <c r="AM2839" s="16">
        <f t="shared" si="601"/>
        <v>45440</v>
      </c>
      <c r="AN2839" s="16">
        <f t="shared" si="602"/>
        <v>179491</v>
      </c>
      <c r="AO2839" s="12" t="s">
        <v>1486</v>
      </c>
      <c r="AP2839" s="16">
        <v>0.69</v>
      </c>
      <c r="AQ2839" s="16" t="s">
        <v>204</v>
      </c>
      <c r="BC2839" s="16">
        <v>0.69</v>
      </c>
      <c r="BD2839" s="16">
        <f t="shared" si="603"/>
        <v>2.415</v>
      </c>
      <c r="BE2839" s="16">
        <f t="shared" si="604"/>
        <v>1121.8187499999999</v>
      </c>
      <c r="BG2839" s="16">
        <f t="shared" si="605"/>
        <v>827.99999999999989</v>
      </c>
      <c r="BH2839" s="16">
        <f t="shared" si="606"/>
        <v>441.59999999999997</v>
      </c>
      <c r="BI2839" s="16">
        <f t="shared" si="607"/>
        <v>5.52</v>
      </c>
    </row>
    <row r="2840" spans="1:61" ht="20.149999999999999" customHeight="1" x14ac:dyDescent="0.35">
      <c r="A2840">
        <v>2839</v>
      </c>
      <c r="B2840" t="s">
        <v>360</v>
      </c>
      <c r="C2840" t="s">
        <v>9452</v>
      </c>
      <c r="D2840" s="15" t="s">
        <v>3375</v>
      </c>
      <c r="E2840" s="12" t="s">
        <v>98</v>
      </c>
      <c r="G2840" s="12" t="s">
        <v>3316</v>
      </c>
      <c r="H2840" s="12" t="s">
        <v>589</v>
      </c>
      <c r="I2840" s="12" t="s">
        <v>363</v>
      </c>
      <c r="J2840" s="12" t="s">
        <v>2401</v>
      </c>
      <c r="K2840" s="12" t="s">
        <v>3317</v>
      </c>
      <c r="N2840" s="16" t="s">
        <v>206</v>
      </c>
      <c r="O2840" s="16" t="s">
        <v>3361</v>
      </c>
      <c r="P2840" s="12" t="s">
        <v>366</v>
      </c>
      <c r="Q2840" s="16">
        <v>2022</v>
      </c>
      <c r="R2840" s="16">
        <v>0.82</v>
      </c>
      <c r="T2840" s="16">
        <v>0</v>
      </c>
      <c r="V2840" s="12" t="s">
        <v>204</v>
      </c>
      <c r="W2840" s="12" t="s">
        <v>204</v>
      </c>
      <c r="X2840" s="16">
        <v>1</v>
      </c>
      <c r="Y2840" s="16">
        <v>8</v>
      </c>
      <c r="Z2840" s="16">
        <v>0.82</v>
      </c>
      <c r="AA2840" s="16">
        <v>106.6</v>
      </c>
      <c r="AB2840" s="16" t="s">
        <v>2394</v>
      </c>
      <c r="AC2840" s="16" t="s">
        <v>3319</v>
      </c>
      <c r="AD2840" s="16">
        <f t="shared" si="592"/>
        <v>37310</v>
      </c>
      <c r="AE2840" s="16">
        <f t="shared" si="593"/>
        <v>287</v>
      </c>
      <c r="AF2840" s="16">
        <f t="shared" si="594"/>
        <v>107625</v>
      </c>
      <c r="AG2840" s="16">
        <f t="shared" si="595"/>
        <v>82</v>
      </c>
      <c r="AH2840" s="12">
        <f t="shared" si="596"/>
        <v>0</v>
      </c>
      <c r="AI2840" s="16">
        <f t="shared" si="597"/>
        <v>5.7399999999999993</v>
      </c>
      <c r="AJ2840" s="16">
        <f t="shared" si="598"/>
        <v>19802.999999999996</v>
      </c>
      <c r="AK2840" s="16">
        <f t="shared" si="599"/>
        <v>410</v>
      </c>
      <c r="AL2840" s="16">
        <f t="shared" si="600"/>
        <v>4100</v>
      </c>
      <c r="AM2840" s="16">
        <f t="shared" si="601"/>
        <v>58220</v>
      </c>
      <c r="AN2840" s="16">
        <f t="shared" si="602"/>
        <v>227058</v>
      </c>
      <c r="AO2840" s="12" t="s">
        <v>1486</v>
      </c>
      <c r="AP2840" s="16">
        <v>0.82</v>
      </c>
      <c r="AQ2840" s="16" t="s">
        <v>204</v>
      </c>
      <c r="BC2840" s="16">
        <v>0.82</v>
      </c>
      <c r="BD2840" s="16">
        <f t="shared" si="603"/>
        <v>2.8699999999999997</v>
      </c>
      <c r="BE2840" s="16">
        <f t="shared" si="604"/>
        <v>1419.1125</v>
      </c>
      <c r="BG2840" s="16">
        <f t="shared" si="605"/>
        <v>983.99999999999989</v>
      </c>
      <c r="BH2840" s="16">
        <f t="shared" si="606"/>
        <v>524.79999999999995</v>
      </c>
      <c r="BI2840" s="16">
        <f t="shared" si="607"/>
        <v>6.56</v>
      </c>
    </row>
    <row r="2841" spans="1:61" ht="20.149999999999999" customHeight="1" x14ac:dyDescent="0.35">
      <c r="A2841">
        <v>2840</v>
      </c>
      <c r="B2841" t="s">
        <v>360</v>
      </c>
      <c r="C2841" t="s">
        <v>9453</v>
      </c>
      <c r="D2841" s="15" t="s">
        <v>3377</v>
      </c>
      <c r="E2841" s="12" t="s">
        <v>98</v>
      </c>
      <c r="G2841" s="12" t="s">
        <v>3316</v>
      </c>
      <c r="H2841" s="12" t="s">
        <v>589</v>
      </c>
      <c r="I2841" s="12" t="s">
        <v>363</v>
      </c>
      <c r="J2841" s="12" t="s">
        <v>2401</v>
      </c>
      <c r="K2841" s="12" t="s">
        <v>3317</v>
      </c>
      <c r="N2841" s="16" t="s">
        <v>206</v>
      </c>
      <c r="O2841" s="16" t="s">
        <v>3361</v>
      </c>
      <c r="P2841" s="12" t="s">
        <v>366</v>
      </c>
      <c r="Q2841" s="16">
        <v>2022</v>
      </c>
      <c r="R2841" s="16">
        <v>1.0900000000000001</v>
      </c>
      <c r="T2841" s="16">
        <v>0</v>
      </c>
      <c r="V2841" s="12" t="s">
        <v>204</v>
      </c>
      <c r="W2841" s="12" t="s">
        <v>204</v>
      </c>
      <c r="X2841" s="16">
        <v>1</v>
      </c>
      <c r="Y2841" s="16">
        <v>8</v>
      </c>
      <c r="Z2841" s="16">
        <v>1.0900000000000001</v>
      </c>
      <c r="AA2841" s="16">
        <v>141.70000000000002</v>
      </c>
      <c r="AB2841" s="16" t="s">
        <v>2394</v>
      </c>
      <c r="AC2841" s="16" t="s">
        <v>3319</v>
      </c>
      <c r="AD2841" s="16">
        <f t="shared" si="592"/>
        <v>49595.000000000007</v>
      </c>
      <c r="AE2841" s="16">
        <f t="shared" si="593"/>
        <v>381.5</v>
      </c>
      <c r="AF2841" s="16">
        <f t="shared" si="594"/>
        <v>143062.5</v>
      </c>
      <c r="AG2841" s="16">
        <f t="shared" si="595"/>
        <v>109.00000000000001</v>
      </c>
      <c r="AH2841" s="12">
        <f t="shared" si="596"/>
        <v>0</v>
      </c>
      <c r="AI2841" s="16">
        <f t="shared" si="597"/>
        <v>7.6300000000000008</v>
      </c>
      <c r="AJ2841" s="16">
        <f t="shared" si="598"/>
        <v>26323.500000000004</v>
      </c>
      <c r="AK2841" s="16">
        <f t="shared" si="599"/>
        <v>545</v>
      </c>
      <c r="AL2841" s="16">
        <f t="shared" si="600"/>
        <v>5450</v>
      </c>
      <c r="AM2841" s="16">
        <f t="shared" si="601"/>
        <v>77390</v>
      </c>
      <c r="AN2841" s="16">
        <f t="shared" si="602"/>
        <v>301821</v>
      </c>
      <c r="AO2841" s="12" t="s">
        <v>1486</v>
      </c>
      <c r="AP2841" s="16">
        <v>1.0900000000000001</v>
      </c>
      <c r="AQ2841" s="16" t="s">
        <v>204</v>
      </c>
      <c r="BC2841" s="16">
        <v>1.0900000000000001</v>
      </c>
      <c r="BD2841" s="16">
        <f t="shared" si="603"/>
        <v>3.8150000000000004</v>
      </c>
      <c r="BE2841" s="16">
        <f t="shared" si="604"/>
        <v>1886.3812499999999</v>
      </c>
      <c r="BG2841" s="16">
        <f t="shared" si="605"/>
        <v>1308</v>
      </c>
      <c r="BH2841" s="16">
        <f t="shared" si="606"/>
        <v>697.6</v>
      </c>
      <c r="BI2841" s="16">
        <f t="shared" si="607"/>
        <v>8.7200000000000006</v>
      </c>
    </row>
    <row r="2842" spans="1:61" ht="20.149999999999999" customHeight="1" x14ac:dyDescent="0.35">
      <c r="A2842">
        <v>2841</v>
      </c>
      <c r="B2842" t="s">
        <v>360</v>
      </c>
      <c r="C2842" t="s">
        <v>9454</v>
      </c>
      <c r="D2842" s="15" t="s">
        <v>3378</v>
      </c>
      <c r="E2842" s="12" t="s">
        <v>98</v>
      </c>
      <c r="G2842" s="12" t="s">
        <v>3316</v>
      </c>
      <c r="H2842" s="12" t="s">
        <v>589</v>
      </c>
      <c r="I2842" s="12" t="s">
        <v>363</v>
      </c>
      <c r="J2842" s="12" t="s">
        <v>2401</v>
      </c>
      <c r="K2842" s="12" t="s">
        <v>3317</v>
      </c>
      <c r="N2842" s="16" t="s">
        <v>206</v>
      </c>
      <c r="O2842" s="16" t="s">
        <v>3361</v>
      </c>
      <c r="P2842" s="12" t="s">
        <v>366</v>
      </c>
      <c r="Q2842" s="16">
        <v>2022</v>
      </c>
      <c r="R2842" s="16">
        <v>1.1200000000000001</v>
      </c>
      <c r="T2842" s="16">
        <v>0</v>
      </c>
      <c r="V2842" s="12" t="s">
        <v>204</v>
      </c>
      <c r="W2842" s="12" t="s">
        <v>204</v>
      </c>
      <c r="X2842" s="16">
        <v>1</v>
      </c>
      <c r="Y2842" s="16">
        <v>8</v>
      </c>
      <c r="Z2842" s="16">
        <v>1.1200000000000001</v>
      </c>
      <c r="AA2842" s="16">
        <v>145.60000000000002</v>
      </c>
      <c r="AB2842" s="16" t="s">
        <v>2394</v>
      </c>
      <c r="AC2842" s="16" t="s">
        <v>3319</v>
      </c>
      <c r="AD2842" s="16">
        <f t="shared" si="592"/>
        <v>50960.000000000007</v>
      </c>
      <c r="AE2842" s="16">
        <f t="shared" si="593"/>
        <v>392.00000000000006</v>
      </c>
      <c r="AF2842" s="16">
        <f t="shared" si="594"/>
        <v>147000.00000000003</v>
      </c>
      <c r="AG2842" s="16">
        <f t="shared" si="595"/>
        <v>112.00000000000001</v>
      </c>
      <c r="AH2842" s="12">
        <f t="shared" si="596"/>
        <v>0</v>
      </c>
      <c r="AI2842" s="16">
        <f t="shared" si="597"/>
        <v>7.8400000000000007</v>
      </c>
      <c r="AJ2842" s="16">
        <f t="shared" si="598"/>
        <v>27048.000000000004</v>
      </c>
      <c r="AK2842" s="16">
        <f t="shared" si="599"/>
        <v>560</v>
      </c>
      <c r="AL2842" s="16">
        <f t="shared" si="600"/>
        <v>5600.0000000000009</v>
      </c>
      <c r="AM2842" s="16">
        <f t="shared" si="601"/>
        <v>79520.000000000015</v>
      </c>
      <c r="AN2842" s="16">
        <f t="shared" si="602"/>
        <v>310128.00000000006</v>
      </c>
      <c r="AO2842" s="12" t="s">
        <v>1486</v>
      </c>
      <c r="AP2842" s="16">
        <v>1.1200000000000001</v>
      </c>
      <c r="AQ2842" s="16" t="s">
        <v>204</v>
      </c>
      <c r="BC2842" s="16">
        <v>1.1200000000000001</v>
      </c>
      <c r="BD2842" s="16">
        <f t="shared" si="603"/>
        <v>3.9200000000000004</v>
      </c>
      <c r="BE2842" s="16">
        <f t="shared" si="604"/>
        <v>1938.3000000000004</v>
      </c>
      <c r="BG2842" s="16">
        <f t="shared" si="605"/>
        <v>1344.0000000000002</v>
      </c>
      <c r="BH2842" s="16">
        <f t="shared" si="606"/>
        <v>716.80000000000007</v>
      </c>
      <c r="BI2842" s="16">
        <f t="shared" si="607"/>
        <v>8.9600000000000009</v>
      </c>
    </row>
    <row r="2843" spans="1:61" ht="20.149999999999999" customHeight="1" x14ac:dyDescent="0.35">
      <c r="A2843">
        <v>2842</v>
      </c>
      <c r="B2843" t="s">
        <v>360</v>
      </c>
      <c r="C2843" t="s">
        <v>9455</v>
      </c>
      <c r="D2843" s="15" t="s">
        <v>5607</v>
      </c>
      <c r="E2843" s="12" t="s">
        <v>98</v>
      </c>
      <c r="G2843" s="12" t="s">
        <v>3316</v>
      </c>
      <c r="H2843" s="12" t="s">
        <v>589</v>
      </c>
      <c r="I2843" s="12" t="s">
        <v>363</v>
      </c>
      <c r="J2843" s="12" t="s">
        <v>2401</v>
      </c>
      <c r="K2843" s="12" t="s">
        <v>3317</v>
      </c>
      <c r="N2843" s="16" t="s">
        <v>206</v>
      </c>
      <c r="O2843" s="16" t="s">
        <v>3361</v>
      </c>
      <c r="P2843" s="12" t="s">
        <v>366</v>
      </c>
      <c r="Q2843" s="16">
        <v>2022</v>
      </c>
      <c r="R2843" s="16">
        <v>2.46</v>
      </c>
      <c r="T2843" s="16">
        <v>0</v>
      </c>
      <c r="V2843" s="12" t="s">
        <v>204</v>
      </c>
      <c r="W2843" s="12" t="s">
        <v>204</v>
      </c>
      <c r="X2843" s="16">
        <v>1</v>
      </c>
      <c r="Y2843" s="16">
        <v>8</v>
      </c>
      <c r="Z2843" s="16">
        <v>2.46</v>
      </c>
      <c r="AA2843" s="16">
        <v>319.8</v>
      </c>
      <c r="AB2843" s="16" t="s">
        <v>2394</v>
      </c>
      <c r="AC2843" s="16" t="s">
        <v>3319</v>
      </c>
      <c r="AD2843" s="16">
        <f t="shared" si="592"/>
        <v>111930</v>
      </c>
      <c r="AE2843" s="16">
        <f t="shared" si="593"/>
        <v>861</v>
      </c>
      <c r="AF2843" s="16">
        <f t="shared" si="594"/>
        <v>322875</v>
      </c>
      <c r="AG2843" s="16">
        <f t="shared" si="595"/>
        <v>246</v>
      </c>
      <c r="AH2843" s="12">
        <f t="shared" si="596"/>
        <v>0</v>
      </c>
      <c r="AI2843" s="16">
        <f t="shared" si="597"/>
        <v>17.22</v>
      </c>
      <c r="AJ2843" s="16">
        <f t="shared" si="598"/>
        <v>59408.999999999993</v>
      </c>
      <c r="AK2843" s="16">
        <f t="shared" si="599"/>
        <v>1230</v>
      </c>
      <c r="AL2843" s="16">
        <f t="shared" si="600"/>
        <v>12300</v>
      </c>
      <c r="AM2843" s="16">
        <f t="shared" si="601"/>
        <v>174660</v>
      </c>
      <c r="AN2843" s="16">
        <f t="shared" si="602"/>
        <v>681174</v>
      </c>
      <c r="AO2843" s="12" t="s">
        <v>1486</v>
      </c>
      <c r="AP2843" s="16">
        <v>2.46</v>
      </c>
      <c r="AQ2843" s="16" t="s">
        <v>204</v>
      </c>
      <c r="BC2843" s="16">
        <v>2.46</v>
      </c>
      <c r="BD2843" s="16">
        <f t="shared" si="603"/>
        <v>8.61</v>
      </c>
      <c r="BE2843" s="16">
        <f t="shared" si="604"/>
        <v>4257.3374999999996</v>
      </c>
      <c r="BG2843" s="16">
        <f t="shared" si="605"/>
        <v>2952</v>
      </c>
      <c r="BH2843" s="16">
        <f t="shared" si="606"/>
        <v>1574.4</v>
      </c>
      <c r="BI2843" s="16">
        <f t="shared" si="607"/>
        <v>19.68</v>
      </c>
    </row>
    <row r="2844" spans="1:61" ht="20.149999999999999" customHeight="1" x14ac:dyDescent="0.35">
      <c r="A2844">
        <v>2843</v>
      </c>
      <c r="B2844" t="s">
        <v>360</v>
      </c>
      <c r="C2844" t="s">
        <v>9456</v>
      </c>
      <c r="D2844" s="15" t="s">
        <v>3380</v>
      </c>
      <c r="E2844" s="12" t="s">
        <v>98</v>
      </c>
      <c r="G2844" s="12" t="s">
        <v>3316</v>
      </c>
      <c r="H2844" s="12" t="s">
        <v>589</v>
      </c>
      <c r="I2844" s="12" t="s">
        <v>363</v>
      </c>
      <c r="J2844" s="12" t="s">
        <v>2401</v>
      </c>
      <c r="K2844" s="12" t="s">
        <v>3317</v>
      </c>
      <c r="N2844" s="16" t="s">
        <v>206</v>
      </c>
      <c r="O2844" s="16" t="s">
        <v>3361</v>
      </c>
      <c r="P2844" s="12" t="s">
        <v>366</v>
      </c>
      <c r="Q2844" s="16">
        <v>2022</v>
      </c>
      <c r="R2844" s="16">
        <v>1.78</v>
      </c>
      <c r="T2844" s="16">
        <v>0</v>
      </c>
      <c r="V2844" s="12" t="s">
        <v>204</v>
      </c>
      <c r="W2844" s="12" t="s">
        <v>204</v>
      </c>
      <c r="X2844" s="16">
        <v>1</v>
      </c>
      <c r="Y2844" s="16">
        <v>8</v>
      </c>
      <c r="Z2844" s="16">
        <v>1.78</v>
      </c>
      <c r="AA2844" s="16">
        <v>231.4</v>
      </c>
      <c r="AB2844" s="16" t="s">
        <v>2394</v>
      </c>
      <c r="AC2844" s="16" t="s">
        <v>3319</v>
      </c>
      <c r="AD2844" s="16">
        <f t="shared" si="592"/>
        <v>80990</v>
      </c>
      <c r="AE2844" s="16">
        <f t="shared" si="593"/>
        <v>623</v>
      </c>
      <c r="AF2844" s="16">
        <f t="shared" si="594"/>
        <v>233625</v>
      </c>
      <c r="AG2844" s="16">
        <f t="shared" si="595"/>
        <v>178</v>
      </c>
      <c r="AH2844" s="12">
        <f t="shared" si="596"/>
        <v>0</v>
      </c>
      <c r="AI2844" s="16">
        <f t="shared" si="597"/>
        <v>12.46</v>
      </c>
      <c r="AJ2844" s="16">
        <f t="shared" si="598"/>
        <v>42987</v>
      </c>
      <c r="AK2844" s="16">
        <f t="shared" si="599"/>
        <v>890</v>
      </c>
      <c r="AL2844" s="16">
        <f t="shared" si="600"/>
        <v>8900</v>
      </c>
      <c r="AM2844" s="16">
        <f t="shared" si="601"/>
        <v>126380</v>
      </c>
      <c r="AN2844" s="16">
        <f t="shared" si="602"/>
        <v>492882</v>
      </c>
      <c r="AO2844" s="12" t="s">
        <v>1486</v>
      </c>
      <c r="AP2844" s="16">
        <v>1.78</v>
      </c>
      <c r="AQ2844" s="16" t="s">
        <v>204</v>
      </c>
      <c r="BC2844" s="16">
        <v>1.78</v>
      </c>
      <c r="BD2844" s="16">
        <f t="shared" si="603"/>
        <v>6.23</v>
      </c>
      <c r="BE2844" s="16">
        <f t="shared" si="604"/>
        <v>3080.5124999999998</v>
      </c>
      <c r="BG2844" s="16">
        <f t="shared" si="605"/>
        <v>2136</v>
      </c>
      <c r="BH2844" s="16">
        <f t="shared" si="606"/>
        <v>1139.2</v>
      </c>
      <c r="BI2844" s="16">
        <f t="shared" si="607"/>
        <v>14.24</v>
      </c>
    </row>
    <row r="2845" spans="1:61" ht="20.149999999999999" customHeight="1" x14ac:dyDescent="0.35">
      <c r="A2845">
        <v>2844</v>
      </c>
      <c r="B2845" t="s">
        <v>360</v>
      </c>
      <c r="C2845" t="s">
        <v>9457</v>
      </c>
      <c r="D2845" s="15" t="s">
        <v>3381</v>
      </c>
      <c r="E2845" s="12" t="s">
        <v>98</v>
      </c>
      <c r="G2845" s="12" t="s">
        <v>3316</v>
      </c>
      <c r="H2845" s="12" t="s">
        <v>589</v>
      </c>
      <c r="I2845" s="12" t="s">
        <v>363</v>
      </c>
      <c r="J2845" s="12" t="s">
        <v>2401</v>
      </c>
      <c r="K2845" s="12" t="s">
        <v>3317</v>
      </c>
      <c r="N2845" s="16" t="s">
        <v>206</v>
      </c>
      <c r="O2845" s="16" t="s">
        <v>3361</v>
      </c>
      <c r="P2845" s="12" t="s">
        <v>366</v>
      </c>
      <c r="Q2845" s="16">
        <v>2022</v>
      </c>
      <c r="R2845" s="16">
        <v>1.68</v>
      </c>
      <c r="T2845" s="16">
        <v>0</v>
      </c>
      <c r="V2845" s="12" t="s">
        <v>204</v>
      </c>
      <c r="W2845" s="12" t="s">
        <v>204</v>
      </c>
      <c r="X2845" s="16">
        <v>1</v>
      </c>
      <c r="Y2845" s="16">
        <v>8</v>
      </c>
      <c r="Z2845" s="16">
        <v>1.68</v>
      </c>
      <c r="AA2845" s="16">
        <v>218.4</v>
      </c>
      <c r="AB2845" s="16" t="s">
        <v>2394</v>
      </c>
      <c r="AC2845" s="16" t="s">
        <v>3319</v>
      </c>
      <c r="AD2845" s="16">
        <f t="shared" si="592"/>
        <v>76440</v>
      </c>
      <c r="AE2845" s="16">
        <f t="shared" si="593"/>
        <v>588</v>
      </c>
      <c r="AF2845" s="16">
        <f t="shared" si="594"/>
        <v>220500</v>
      </c>
      <c r="AG2845" s="16">
        <f t="shared" si="595"/>
        <v>168</v>
      </c>
      <c r="AH2845" s="12">
        <f t="shared" si="596"/>
        <v>0</v>
      </c>
      <c r="AI2845" s="16">
        <f t="shared" si="597"/>
        <v>11.76</v>
      </c>
      <c r="AJ2845" s="16">
        <f t="shared" si="598"/>
        <v>40572</v>
      </c>
      <c r="AK2845" s="16">
        <f t="shared" si="599"/>
        <v>840</v>
      </c>
      <c r="AL2845" s="16">
        <f t="shared" si="600"/>
        <v>8400</v>
      </c>
      <c r="AM2845" s="16">
        <f t="shared" si="601"/>
        <v>119280</v>
      </c>
      <c r="AN2845" s="16">
        <f t="shared" si="602"/>
        <v>465192</v>
      </c>
      <c r="AO2845" s="12" t="s">
        <v>1486</v>
      </c>
      <c r="AP2845" s="16">
        <v>1.68</v>
      </c>
      <c r="AQ2845" s="16" t="s">
        <v>204</v>
      </c>
      <c r="BC2845" s="16">
        <v>1.68</v>
      </c>
      <c r="BD2845" s="16">
        <f t="shared" si="603"/>
        <v>5.88</v>
      </c>
      <c r="BE2845" s="16">
        <f t="shared" si="604"/>
        <v>2907.45</v>
      </c>
      <c r="BG2845" s="16">
        <f t="shared" si="605"/>
        <v>2016</v>
      </c>
      <c r="BH2845" s="16">
        <f t="shared" si="606"/>
        <v>1075.2</v>
      </c>
      <c r="BI2845" s="16">
        <f t="shared" si="607"/>
        <v>13.440000000000001</v>
      </c>
    </row>
    <row r="2846" spans="1:61" ht="20.149999999999999" customHeight="1" x14ac:dyDescent="0.35">
      <c r="A2846">
        <v>2845</v>
      </c>
      <c r="B2846" t="s">
        <v>360</v>
      </c>
      <c r="C2846" t="s">
        <v>9458</v>
      </c>
      <c r="D2846" s="15" t="s">
        <v>3382</v>
      </c>
      <c r="E2846" s="12" t="s">
        <v>98</v>
      </c>
      <c r="G2846" s="12" t="s">
        <v>3316</v>
      </c>
      <c r="H2846" s="12" t="s">
        <v>589</v>
      </c>
      <c r="I2846" s="12" t="s">
        <v>363</v>
      </c>
      <c r="J2846" s="12" t="s">
        <v>2401</v>
      </c>
      <c r="K2846" s="12" t="s">
        <v>3317</v>
      </c>
      <c r="N2846" s="16" t="s">
        <v>206</v>
      </c>
      <c r="O2846" s="16" t="s">
        <v>3361</v>
      </c>
      <c r="P2846" s="12" t="s">
        <v>366</v>
      </c>
      <c r="Q2846" s="16">
        <v>2022</v>
      </c>
      <c r="R2846" s="16">
        <v>1.46</v>
      </c>
      <c r="T2846" s="16">
        <v>0</v>
      </c>
      <c r="V2846" s="12" t="s">
        <v>204</v>
      </c>
      <c r="W2846" s="12" t="s">
        <v>204</v>
      </c>
      <c r="X2846" s="16">
        <v>1</v>
      </c>
      <c r="Y2846" s="16">
        <v>8</v>
      </c>
      <c r="Z2846" s="16">
        <v>1.46</v>
      </c>
      <c r="AA2846" s="16">
        <v>189.79999999999998</v>
      </c>
      <c r="AB2846" s="16" t="s">
        <v>2394</v>
      </c>
      <c r="AC2846" s="16" t="s">
        <v>3319</v>
      </c>
      <c r="AD2846" s="16">
        <f t="shared" si="592"/>
        <v>66430</v>
      </c>
      <c r="AE2846" s="16">
        <f t="shared" si="593"/>
        <v>511</v>
      </c>
      <c r="AF2846" s="16">
        <f t="shared" si="594"/>
        <v>191625</v>
      </c>
      <c r="AG2846" s="16">
        <f t="shared" si="595"/>
        <v>146</v>
      </c>
      <c r="AH2846" s="12">
        <f t="shared" si="596"/>
        <v>0</v>
      </c>
      <c r="AI2846" s="16">
        <f t="shared" si="597"/>
        <v>10.219999999999999</v>
      </c>
      <c r="AJ2846" s="16">
        <f t="shared" si="598"/>
        <v>35258.999999999993</v>
      </c>
      <c r="AK2846" s="16">
        <f t="shared" si="599"/>
        <v>730</v>
      </c>
      <c r="AL2846" s="16">
        <f t="shared" si="600"/>
        <v>7300</v>
      </c>
      <c r="AM2846" s="16">
        <f t="shared" si="601"/>
        <v>103660</v>
      </c>
      <c r="AN2846" s="16">
        <f t="shared" si="602"/>
        <v>404274</v>
      </c>
      <c r="AO2846" s="12" t="s">
        <v>1486</v>
      </c>
      <c r="AP2846" s="16">
        <v>1.46</v>
      </c>
      <c r="AQ2846" s="16" t="s">
        <v>204</v>
      </c>
      <c r="BC2846" s="16">
        <v>1.46</v>
      </c>
      <c r="BD2846" s="16">
        <f t="shared" si="603"/>
        <v>5.1099999999999994</v>
      </c>
      <c r="BE2846" s="16">
        <f t="shared" si="604"/>
        <v>2526.7125000000001</v>
      </c>
      <c r="BG2846" s="16">
        <f t="shared" si="605"/>
        <v>1752</v>
      </c>
      <c r="BH2846" s="16">
        <f t="shared" si="606"/>
        <v>934.4</v>
      </c>
      <c r="BI2846" s="16">
        <f t="shared" si="607"/>
        <v>11.68</v>
      </c>
    </row>
    <row r="2847" spans="1:61" ht="20.149999999999999" customHeight="1" x14ac:dyDescent="0.35">
      <c r="A2847">
        <v>2846</v>
      </c>
      <c r="B2847" t="s">
        <v>360</v>
      </c>
      <c r="C2847" t="s">
        <v>9459</v>
      </c>
      <c r="D2847" s="15" t="s">
        <v>3383</v>
      </c>
      <c r="E2847" s="12" t="s">
        <v>98</v>
      </c>
      <c r="G2847" s="12" t="s">
        <v>3316</v>
      </c>
      <c r="H2847" s="12" t="s">
        <v>589</v>
      </c>
      <c r="I2847" s="12" t="s">
        <v>363</v>
      </c>
      <c r="J2847" s="12" t="s">
        <v>2401</v>
      </c>
      <c r="K2847" s="12" t="s">
        <v>3317</v>
      </c>
      <c r="N2847" s="16" t="s">
        <v>206</v>
      </c>
      <c r="O2847" s="16" t="s">
        <v>3361</v>
      </c>
      <c r="P2847" s="12" t="s">
        <v>366</v>
      </c>
      <c r="Q2847" s="16">
        <v>2022</v>
      </c>
      <c r="R2847" s="16">
        <v>2</v>
      </c>
      <c r="T2847" s="16">
        <v>0</v>
      </c>
      <c r="V2847" s="12" t="s">
        <v>204</v>
      </c>
      <c r="W2847" s="12" t="s">
        <v>204</v>
      </c>
      <c r="X2847" s="16">
        <v>1</v>
      </c>
      <c r="Y2847" s="16">
        <v>8</v>
      </c>
      <c r="Z2847" s="16">
        <v>2</v>
      </c>
      <c r="AA2847" s="16">
        <v>260</v>
      </c>
      <c r="AB2847" s="16" t="s">
        <v>2394</v>
      </c>
      <c r="AC2847" s="16" t="s">
        <v>3319</v>
      </c>
      <c r="AD2847" s="16">
        <f t="shared" si="592"/>
        <v>91000</v>
      </c>
      <c r="AE2847" s="16">
        <f t="shared" si="593"/>
        <v>700</v>
      </c>
      <c r="AF2847" s="16">
        <f t="shared" si="594"/>
        <v>262500</v>
      </c>
      <c r="AG2847" s="16">
        <f t="shared" si="595"/>
        <v>200</v>
      </c>
      <c r="AH2847" s="12">
        <f t="shared" si="596"/>
        <v>0</v>
      </c>
      <c r="AI2847" s="16">
        <f t="shared" si="597"/>
        <v>14</v>
      </c>
      <c r="AJ2847" s="16">
        <f t="shared" si="598"/>
        <v>48300</v>
      </c>
      <c r="AK2847" s="16">
        <f t="shared" si="599"/>
        <v>1000</v>
      </c>
      <c r="AL2847" s="16">
        <f t="shared" si="600"/>
        <v>10000</v>
      </c>
      <c r="AM2847" s="16">
        <f t="shared" si="601"/>
        <v>142000</v>
      </c>
      <c r="AN2847" s="16">
        <f t="shared" si="602"/>
        <v>553800</v>
      </c>
      <c r="AO2847" s="12" t="s">
        <v>1486</v>
      </c>
      <c r="AP2847" s="16">
        <v>2</v>
      </c>
      <c r="AQ2847" s="16" t="s">
        <v>204</v>
      </c>
      <c r="BC2847" s="16">
        <v>2</v>
      </c>
      <c r="BD2847" s="16">
        <f t="shared" si="603"/>
        <v>7</v>
      </c>
      <c r="BE2847" s="16">
        <f t="shared" si="604"/>
        <v>3461.25</v>
      </c>
      <c r="BG2847" s="16">
        <f t="shared" si="605"/>
        <v>2400</v>
      </c>
      <c r="BH2847" s="16">
        <f t="shared" si="606"/>
        <v>1280</v>
      </c>
      <c r="BI2847" s="16">
        <f t="shared" si="607"/>
        <v>16</v>
      </c>
    </row>
    <row r="2848" spans="1:61" ht="20.149999999999999" customHeight="1" x14ac:dyDescent="0.35">
      <c r="A2848">
        <v>2847</v>
      </c>
      <c r="B2848" t="s">
        <v>360</v>
      </c>
      <c r="C2848" t="s">
        <v>9460</v>
      </c>
      <c r="D2848" s="15" t="s">
        <v>3384</v>
      </c>
      <c r="E2848" s="12" t="s">
        <v>98</v>
      </c>
      <c r="G2848" s="12" t="s">
        <v>3316</v>
      </c>
      <c r="H2848" s="12" t="s">
        <v>589</v>
      </c>
      <c r="I2848" s="12" t="s">
        <v>363</v>
      </c>
      <c r="J2848" s="12" t="s">
        <v>2401</v>
      </c>
      <c r="K2848" s="12" t="s">
        <v>3317</v>
      </c>
      <c r="N2848" s="16" t="s">
        <v>206</v>
      </c>
      <c r="O2848" s="16" t="s">
        <v>3361</v>
      </c>
      <c r="P2848" s="12" t="s">
        <v>366</v>
      </c>
      <c r="Q2848" s="16">
        <v>2022</v>
      </c>
      <c r="R2848" s="16">
        <v>3.2</v>
      </c>
      <c r="T2848" s="16">
        <v>0</v>
      </c>
      <c r="V2848" s="12" t="s">
        <v>204</v>
      </c>
      <c r="W2848" s="12" t="s">
        <v>204</v>
      </c>
      <c r="X2848" s="16">
        <v>1</v>
      </c>
      <c r="Y2848" s="16">
        <v>8</v>
      </c>
      <c r="Z2848" s="16">
        <v>3.2</v>
      </c>
      <c r="AA2848" s="16">
        <v>416</v>
      </c>
      <c r="AB2848" s="16" t="s">
        <v>2394</v>
      </c>
      <c r="AC2848" s="16" t="s">
        <v>3319</v>
      </c>
      <c r="AD2848" s="16">
        <f t="shared" si="592"/>
        <v>145600</v>
      </c>
      <c r="AE2848" s="16">
        <f t="shared" si="593"/>
        <v>1120</v>
      </c>
      <c r="AF2848" s="16">
        <f t="shared" si="594"/>
        <v>420000</v>
      </c>
      <c r="AG2848" s="16">
        <f t="shared" si="595"/>
        <v>320</v>
      </c>
      <c r="AH2848" s="12">
        <f t="shared" si="596"/>
        <v>0</v>
      </c>
      <c r="AI2848" s="16">
        <f t="shared" si="597"/>
        <v>22.400000000000002</v>
      </c>
      <c r="AJ2848" s="16">
        <f t="shared" si="598"/>
        <v>77280.000000000015</v>
      </c>
      <c r="AK2848" s="16">
        <f t="shared" si="599"/>
        <v>1600</v>
      </c>
      <c r="AL2848" s="16">
        <f t="shared" si="600"/>
        <v>16000</v>
      </c>
      <c r="AM2848" s="16">
        <f t="shared" si="601"/>
        <v>227200</v>
      </c>
      <c r="AN2848" s="16">
        <f t="shared" si="602"/>
        <v>886080</v>
      </c>
      <c r="AO2848" s="12" t="s">
        <v>1486</v>
      </c>
      <c r="AP2848" s="16">
        <v>3.2</v>
      </c>
      <c r="AQ2848" s="16" t="s">
        <v>204</v>
      </c>
      <c r="BC2848" s="16">
        <v>3.2</v>
      </c>
      <c r="BD2848" s="16">
        <f t="shared" si="603"/>
        <v>11.200000000000001</v>
      </c>
      <c r="BE2848" s="16">
        <f t="shared" si="604"/>
        <v>5538</v>
      </c>
      <c r="BG2848" s="16">
        <f t="shared" si="605"/>
        <v>3840</v>
      </c>
      <c r="BH2848" s="16">
        <f t="shared" si="606"/>
        <v>2048</v>
      </c>
      <c r="BI2848" s="16">
        <f t="shared" si="607"/>
        <v>25.6</v>
      </c>
    </row>
    <row r="2849" spans="1:61" ht="20.149999999999999" customHeight="1" x14ac:dyDescent="0.35">
      <c r="A2849">
        <v>2848</v>
      </c>
      <c r="B2849" t="s">
        <v>360</v>
      </c>
      <c r="C2849" t="s">
        <v>9461</v>
      </c>
      <c r="D2849" s="15" t="s">
        <v>2209</v>
      </c>
      <c r="E2849" s="12" t="s">
        <v>98</v>
      </c>
      <c r="G2849" s="12" t="s">
        <v>3316</v>
      </c>
      <c r="H2849" s="12" t="s">
        <v>589</v>
      </c>
      <c r="I2849" s="12" t="s">
        <v>363</v>
      </c>
      <c r="J2849" s="12" t="s">
        <v>2401</v>
      </c>
      <c r="K2849" s="12" t="s">
        <v>3317</v>
      </c>
      <c r="N2849" s="16" t="s">
        <v>206</v>
      </c>
      <c r="O2849" s="16" t="s">
        <v>3361</v>
      </c>
      <c r="P2849" s="12" t="s">
        <v>366</v>
      </c>
      <c r="Q2849" s="16">
        <v>2022</v>
      </c>
      <c r="R2849" s="16">
        <v>1.5</v>
      </c>
      <c r="T2849" s="16">
        <v>0</v>
      </c>
      <c r="V2849" s="12" t="s">
        <v>204</v>
      </c>
      <c r="W2849" s="12" t="s">
        <v>204</v>
      </c>
      <c r="X2849" s="16">
        <v>1</v>
      </c>
      <c r="Y2849" s="16">
        <v>8</v>
      </c>
      <c r="Z2849" s="16">
        <v>1.5</v>
      </c>
      <c r="AA2849" s="16">
        <v>1365</v>
      </c>
      <c r="AB2849" s="16" t="s">
        <v>2394</v>
      </c>
      <c r="AC2849" s="16" t="s">
        <v>3319</v>
      </c>
      <c r="AD2849" s="16">
        <f t="shared" si="592"/>
        <v>477750</v>
      </c>
      <c r="AE2849" s="16">
        <f t="shared" si="593"/>
        <v>525</v>
      </c>
      <c r="AF2849" s="16">
        <f t="shared" si="594"/>
        <v>196875</v>
      </c>
      <c r="AG2849" s="16">
        <f t="shared" si="595"/>
        <v>150</v>
      </c>
      <c r="AH2849" s="12">
        <f t="shared" si="596"/>
        <v>0</v>
      </c>
      <c r="AI2849" s="16">
        <f t="shared" si="597"/>
        <v>10.5</v>
      </c>
      <c r="AJ2849" s="16">
        <f t="shared" si="598"/>
        <v>36225</v>
      </c>
      <c r="AK2849" s="16">
        <f t="shared" si="599"/>
        <v>750</v>
      </c>
      <c r="AL2849" s="16">
        <f t="shared" si="600"/>
        <v>7500</v>
      </c>
      <c r="AM2849" s="16">
        <f t="shared" si="601"/>
        <v>106500</v>
      </c>
      <c r="AN2849" s="16">
        <f t="shared" si="602"/>
        <v>824850</v>
      </c>
      <c r="AO2849" s="12" t="s">
        <v>1486</v>
      </c>
      <c r="AP2849" s="16">
        <v>10.5</v>
      </c>
      <c r="AQ2849" s="16" t="s">
        <v>204</v>
      </c>
      <c r="BC2849" s="16">
        <v>10.5</v>
      </c>
      <c r="BD2849" s="16">
        <f t="shared" si="603"/>
        <v>36.75</v>
      </c>
      <c r="BE2849" s="16">
        <f t="shared" si="604"/>
        <v>5155.3125</v>
      </c>
      <c r="BG2849" s="16">
        <f t="shared" si="605"/>
        <v>12600</v>
      </c>
      <c r="BH2849" s="16">
        <f t="shared" si="606"/>
        <v>6720</v>
      </c>
      <c r="BI2849" s="16">
        <f t="shared" si="607"/>
        <v>84</v>
      </c>
    </row>
    <row r="2850" spans="1:61" ht="20.149999999999999" customHeight="1" x14ac:dyDescent="0.35">
      <c r="A2850">
        <v>2849</v>
      </c>
      <c r="B2850" t="s">
        <v>360</v>
      </c>
      <c r="C2850" t="s">
        <v>9462</v>
      </c>
      <c r="D2850" s="15" t="s">
        <v>3385</v>
      </c>
      <c r="E2850" s="12" t="s">
        <v>93</v>
      </c>
      <c r="G2850" s="12" t="s">
        <v>3316</v>
      </c>
      <c r="H2850" s="12" t="s">
        <v>589</v>
      </c>
      <c r="I2850" s="12" t="s">
        <v>363</v>
      </c>
      <c r="J2850" s="12" t="s">
        <v>2401</v>
      </c>
      <c r="K2850" s="12" t="s">
        <v>3317</v>
      </c>
      <c r="N2850" s="16" t="s">
        <v>206</v>
      </c>
      <c r="O2850" s="16" t="s">
        <v>3361</v>
      </c>
      <c r="P2850" s="12" t="s">
        <v>366</v>
      </c>
      <c r="Q2850" s="16">
        <v>2022</v>
      </c>
      <c r="R2850" s="16">
        <v>2.8</v>
      </c>
      <c r="T2850" s="16">
        <v>0</v>
      </c>
      <c r="V2850" s="12" t="s">
        <v>204</v>
      </c>
      <c r="W2850" s="12" t="s">
        <v>204</v>
      </c>
      <c r="X2850" s="16">
        <v>1</v>
      </c>
      <c r="Y2850" s="16">
        <v>8</v>
      </c>
      <c r="Z2850" s="16">
        <v>2.8</v>
      </c>
      <c r="AA2850" s="16">
        <v>270.40000000000003</v>
      </c>
      <c r="AB2850" s="16" t="s">
        <v>2394</v>
      </c>
      <c r="AC2850" s="16" t="s">
        <v>3319</v>
      </c>
      <c r="AD2850" s="16">
        <f t="shared" si="592"/>
        <v>94640.000000000015</v>
      </c>
      <c r="AE2850" s="16">
        <f t="shared" si="593"/>
        <v>979.99999999999989</v>
      </c>
      <c r="AF2850" s="16">
        <f t="shared" si="594"/>
        <v>367499.99999999994</v>
      </c>
      <c r="AG2850" s="16">
        <f t="shared" si="595"/>
        <v>280</v>
      </c>
      <c r="AH2850" s="12">
        <f t="shared" si="596"/>
        <v>0</v>
      </c>
      <c r="AI2850" s="16">
        <f t="shared" si="597"/>
        <v>19.599999999999998</v>
      </c>
      <c r="AJ2850" s="16">
        <f t="shared" si="598"/>
        <v>67619.999999999985</v>
      </c>
      <c r="AK2850" s="16">
        <f t="shared" si="599"/>
        <v>1400</v>
      </c>
      <c r="AL2850" s="16">
        <f t="shared" si="600"/>
        <v>14000</v>
      </c>
      <c r="AM2850" s="16">
        <f t="shared" si="601"/>
        <v>198800</v>
      </c>
      <c r="AN2850" s="16">
        <f t="shared" si="602"/>
        <v>742560</v>
      </c>
      <c r="AO2850" s="12" t="s">
        <v>1486</v>
      </c>
      <c r="AP2850" s="16">
        <v>2.08</v>
      </c>
      <c r="AQ2850" s="16" t="s">
        <v>204</v>
      </c>
      <c r="BC2850" s="16">
        <v>2.08</v>
      </c>
      <c r="BD2850" s="16">
        <f t="shared" si="603"/>
        <v>7.28</v>
      </c>
      <c r="BE2850" s="16">
        <f t="shared" si="604"/>
        <v>4641</v>
      </c>
      <c r="BG2850" s="16">
        <f t="shared" si="605"/>
        <v>2496</v>
      </c>
      <c r="BH2850" s="16">
        <f t="shared" si="606"/>
        <v>1331.2</v>
      </c>
      <c r="BI2850" s="16">
        <f t="shared" si="607"/>
        <v>16.64</v>
      </c>
    </row>
    <row r="2851" spans="1:61" ht="20.149999999999999" customHeight="1" x14ac:dyDescent="0.35">
      <c r="A2851">
        <v>2850</v>
      </c>
      <c r="B2851" t="s">
        <v>360</v>
      </c>
      <c r="C2851" t="s">
        <v>9463</v>
      </c>
      <c r="D2851" s="15" t="s">
        <v>3373</v>
      </c>
      <c r="E2851" s="12" t="s">
        <v>98</v>
      </c>
      <c r="G2851" s="12" t="s">
        <v>3316</v>
      </c>
      <c r="H2851" s="12" t="s">
        <v>589</v>
      </c>
      <c r="I2851" s="12" t="s">
        <v>363</v>
      </c>
      <c r="J2851" s="12" t="s">
        <v>2401</v>
      </c>
      <c r="K2851" s="12" t="s">
        <v>3317</v>
      </c>
      <c r="N2851" s="16" t="s">
        <v>206</v>
      </c>
      <c r="O2851" s="16" t="s">
        <v>3361</v>
      </c>
      <c r="P2851" s="12" t="s">
        <v>366</v>
      </c>
      <c r="Q2851" s="16">
        <v>2022</v>
      </c>
      <c r="R2851" s="16">
        <v>0.64</v>
      </c>
      <c r="T2851" s="16">
        <v>0</v>
      </c>
      <c r="V2851" s="12" t="s">
        <v>204</v>
      </c>
      <c r="W2851" s="12" t="s">
        <v>204</v>
      </c>
      <c r="X2851" s="16">
        <v>1</v>
      </c>
      <c r="Y2851" s="16">
        <v>8</v>
      </c>
      <c r="Z2851" s="16">
        <v>0.64</v>
      </c>
      <c r="AA2851" s="16">
        <v>83.2</v>
      </c>
      <c r="AB2851" s="16" t="s">
        <v>2394</v>
      </c>
      <c r="AC2851" s="16" t="s">
        <v>3319</v>
      </c>
      <c r="AD2851" s="16">
        <f t="shared" si="592"/>
        <v>29120</v>
      </c>
      <c r="AE2851" s="16">
        <f t="shared" si="593"/>
        <v>224</v>
      </c>
      <c r="AF2851" s="16">
        <f t="shared" si="594"/>
        <v>84000</v>
      </c>
      <c r="AG2851" s="16">
        <f t="shared" si="595"/>
        <v>64</v>
      </c>
      <c r="AH2851" s="12">
        <f t="shared" si="596"/>
        <v>0</v>
      </c>
      <c r="AI2851" s="16">
        <f t="shared" si="597"/>
        <v>4.4800000000000004</v>
      </c>
      <c r="AJ2851" s="16">
        <f t="shared" si="598"/>
        <v>15456.000000000002</v>
      </c>
      <c r="AK2851" s="16">
        <f t="shared" si="599"/>
        <v>320</v>
      </c>
      <c r="AL2851" s="16">
        <f t="shared" si="600"/>
        <v>3200</v>
      </c>
      <c r="AM2851" s="16">
        <f t="shared" si="601"/>
        <v>45440</v>
      </c>
      <c r="AN2851" s="16">
        <f t="shared" si="602"/>
        <v>177216</v>
      </c>
      <c r="AO2851" s="12" t="s">
        <v>1486</v>
      </c>
      <c r="AP2851" s="16">
        <v>0.64</v>
      </c>
      <c r="AQ2851" s="16" t="s">
        <v>204</v>
      </c>
      <c r="BC2851" s="16">
        <v>0.64</v>
      </c>
      <c r="BD2851" s="16">
        <f t="shared" si="603"/>
        <v>2.2400000000000002</v>
      </c>
      <c r="BE2851" s="16">
        <f t="shared" si="604"/>
        <v>1107.5999999999999</v>
      </c>
      <c r="BG2851" s="16">
        <f t="shared" si="605"/>
        <v>768</v>
      </c>
      <c r="BH2851" s="16">
        <f t="shared" si="606"/>
        <v>409.6</v>
      </c>
      <c r="BI2851" s="16">
        <f t="shared" si="607"/>
        <v>5.12</v>
      </c>
    </row>
    <row r="2852" spans="1:61" ht="20.149999999999999" customHeight="1" x14ac:dyDescent="0.35">
      <c r="A2852">
        <v>2851</v>
      </c>
      <c r="B2852" t="s">
        <v>360</v>
      </c>
      <c r="C2852" t="s">
        <v>9464</v>
      </c>
      <c r="D2852" s="15" t="s">
        <v>3386</v>
      </c>
      <c r="E2852" s="12" t="s">
        <v>98</v>
      </c>
      <c r="G2852" s="12" t="s">
        <v>3316</v>
      </c>
      <c r="H2852" s="12" t="s">
        <v>589</v>
      </c>
      <c r="I2852" s="12" t="s">
        <v>363</v>
      </c>
      <c r="J2852" s="12" t="s">
        <v>2401</v>
      </c>
      <c r="K2852" s="12" t="s">
        <v>3317</v>
      </c>
      <c r="N2852" s="16" t="s">
        <v>206</v>
      </c>
      <c r="O2852" s="16" t="s">
        <v>3361</v>
      </c>
      <c r="P2852" s="12" t="s">
        <v>366</v>
      </c>
      <c r="Q2852" s="16">
        <v>2022</v>
      </c>
      <c r="R2852" s="16">
        <v>2.8</v>
      </c>
      <c r="T2852" s="16">
        <v>0</v>
      </c>
      <c r="V2852" s="12" t="s">
        <v>204</v>
      </c>
      <c r="W2852" s="12" t="s">
        <v>204</v>
      </c>
      <c r="X2852" s="16">
        <v>1</v>
      </c>
      <c r="Y2852" s="16">
        <v>8</v>
      </c>
      <c r="Z2852" s="16">
        <v>2.8</v>
      </c>
      <c r="AA2852" s="16">
        <v>364</v>
      </c>
      <c r="AB2852" s="16" t="s">
        <v>2394</v>
      </c>
      <c r="AC2852" s="16" t="s">
        <v>3319</v>
      </c>
      <c r="AD2852" s="16">
        <f t="shared" si="592"/>
        <v>127400</v>
      </c>
      <c r="AE2852" s="16">
        <f t="shared" si="593"/>
        <v>979.99999999999989</v>
      </c>
      <c r="AF2852" s="16">
        <f t="shared" si="594"/>
        <v>367499.99999999994</v>
      </c>
      <c r="AG2852" s="16">
        <f t="shared" si="595"/>
        <v>280</v>
      </c>
      <c r="AH2852" s="12">
        <f t="shared" si="596"/>
        <v>0</v>
      </c>
      <c r="AI2852" s="16">
        <f t="shared" si="597"/>
        <v>19.599999999999998</v>
      </c>
      <c r="AJ2852" s="16">
        <f t="shared" si="598"/>
        <v>67619.999999999985</v>
      </c>
      <c r="AK2852" s="16">
        <f t="shared" si="599"/>
        <v>1400</v>
      </c>
      <c r="AL2852" s="16">
        <f t="shared" si="600"/>
        <v>14000</v>
      </c>
      <c r="AM2852" s="16">
        <f t="shared" si="601"/>
        <v>198800</v>
      </c>
      <c r="AN2852" s="16">
        <f t="shared" si="602"/>
        <v>775320</v>
      </c>
      <c r="AO2852" s="12" t="s">
        <v>1486</v>
      </c>
      <c r="AP2852" s="16">
        <v>2.8</v>
      </c>
      <c r="AQ2852" s="16" t="s">
        <v>204</v>
      </c>
      <c r="BC2852" s="16">
        <v>2.8</v>
      </c>
      <c r="BD2852" s="16">
        <f t="shared" si="603"/>
        <v>9.7999999999999989</v>
      </c>
      <c r="BE2852" s="16">
        <f t="shared" si="604"/>
        <v>4845.75</v>
      </c>
      <c r="BG2852" s="16">
        <f t="shared" si="605"/>
        <v>3360</v>
      </c>
      <c r="BH2852" s="16">
        <f t="shared" si="606"/>
        <v>1792</v>
      </c>
      <c r="BI2852" s="16">
        <f t="shared" si="607"/>
        <v>22.4</v>
      </c>
    </row>
    <row r="2853" spans="1:61" ht="20.149999999999999" customHeight="1" x14ac:dyDescent="0.35">
      <c r="A2853">
        <v>2852</v>
      </c>
      <c r="B2853" t="s">
        <v>360</v>
      </c>
      <c r="C2853" t="s">
        <v>9465</v>
      </c>
      <c r="D2853" s="15" t="s">
        <v>3388</v>
      </c>
      <c r="E2853" s="12" t="s">
        <v>98</v>
      </c>
      <c r="G2853" s="12" t="s">
        <v>3316</v>
      </c>
      <c r="H2853" s="12" t="s">
        <v>589</v>
      </c>
      <c r="I2853" s="12" t="s">
        <v>363</v>
      </c>
      <c r="J2853" s="12" t="s">
        <v>2401</v>
      </c>
      <c r="K2853" s="12" t="s">
        <v>3317</v>
      </c>
      <c r="N2853" s="16" t="s">
        <v>206</v>
      </c>
      <c r="O2853" s="16" t="s">
        <v>3361</v>
      </c>
      <c r="P2853" s="12" t="s">
        <v>366</v>
      </c>
      <c r="Q2853" s="16">
        <v>2022</v>
      </c>
      <c r="R2853" s="16">
        <v>1.5</v>
      </c>
      <c r="T2853" s="16">
        <v>0</v>
      </c>
      <c r="V2853" s="12" t="s">
        <v>204</v>
      </c>
      <c r="W2853" s="12" t="s">
        <v>204</v>
      </c>
      <c r="X2853" s="16">
        <v>1</v>
      </c>
      <c r="Y2853" s="16">
        <v>8</v>
      </c>
      <c r="Z2853" s="16">
        <v>1.5</v>
      </c>
      <c r="AA2853" s="16">
        <v>195</v>
      </c>
      <c r="AB2853" s="16" t="s">
        <v>2394</v>
      </c>
      <c r="AC2853" s="16" t="s">
        <v>3319</v>
      </c>
      <c r="AD2853" s="16">
        <f t="shared" ref="AD2853:AD2916" si="608">AA2853*350</f>
        <v>68250</v>
      </c>
      <c r="AE2853" s="16">
        <f t="shared" ref="AE2853:AE2916" si="609">Z2853*350</f>
        <v>525</v>
      </c>
      <c r="AF2853" s="16">
        <f t="shared" ref="AF2853:AF2916" si="610">AE2853*375</f>
        <v>196875</v>
      </c>
      <c r="AG2853" s="16">
        <f t="shared" ref="AG2853:AG2916" si="611">Z2853*100</f>
        <v>150</v>
      </c>
      <c r="AH2853" s="12">
        <f t="shared" ref="AH2853:AH2916" si="612">AG2853*0</f>
        <v>0</v>
      </c>
      <c r="AI2853" s="16">
        <f t="shared" ref="AI2853:AI2916" si="613">7*Z2853</f>
        <v>10.5</v>
      </c>
      <c r="AJ2853" s="16">
        <f t="shared" ref="AJ2853:AJ2916" si="614">AI2853*3450</f>
        <v>36225</v>
      </c>
      <c r="AK2853" s="16">
        <f t="shared" ref="AK2853:AK2916" si="615">Z2853*500</f>
        <v>750</v>
      </c>
      <c r="AL2853" s="16">
        <f t="shared" ref="AL2853:AL2916" si="616">1*5000*Z2853</f>
        <v>7500</v>
      </c>
      <c r="AM2853" s="16">
        <f t="shared" ref="AM2853:AM2916" si="617">Z2853*71000</f>
        <v>106500</v>
      </c>
      <c r="AN2853" s="16">
        <f t="shared" ref="AN2853:AN2916" si="618">AM2853+AL2853+AJ2853+AF2853+AD2853</f>
        <v>415350</v>
      </c>
      <c r="AO2853" s="12" t="s">
        <v>1486</v>
      </c>
      <c r="AP2853" s="16">
        <v>1.5</v>
      </c>
      <c r="AQ2853" s="16" t="s">
        <v>204</v>
      </c>
      <c r="BC2853" s="16">
        <v>1.5</v>
      </c>
      <c r="BD2853" s="16">
        <f t="shared" ref="BD2853:BD2916" si="619">3.5*BC2853</f>
        <v>5.25</v>
      </c>
      <c r="BE2853" s="16">
        <f t="shared" ref="BE2853:BE2916" si="620">AN2853/160</f>
        <v>2595.9375</v>
      </c>
      <c r="BG2853" s="16">
        <f t="shared" ref="BG2853:BG2916" si="621">1200*BC2853</f>
        <v>1800</v>
      </c>
      <c r="BH2853" s="16">
        <f t="shared" ref="BH2853:BH2916" si="622">640*BC2853</f>
        <v>960</v>
      </c>
      <c r="BI2853" s="16">
        <f t="shared" ref="BI2853:BI2916" si="623">BH2853/80</f>
        <v>12</v>
      </c>
    </row>
    <row r="2854" spans="1:61" ht="20.149999999999999" customHeight="1" x14ac:dyDescent="0.35">
      <c r="A2854">
        <v>2853</v>
      </c>
      <c r="B2854" t="s">
        <v>360</v>
      </c>
      <c r="C2854" t="s">
        <v>9466</v>
      </c>
      <c r="D2854" s="15" t="s">
        <v>3389</v>
      </c>
      <c r="E2854" s="12" t="s">
        <v>98</v>
      </c>
      <c r="G2854" s="12" t="s">
        <v>3316</v>
      </c>
      <c r="H2854" s="12" t="s">
        <v>589</v>
      </c>
      <c r="I2854" s="12" t="s">
        <v>363</v>
      </c>
      <c r="J2854" s="12" t="s">
        <v>2401</v>
      </c>
      <c r="K2854" s="12" t="s">
        <v>3317</v>
      </c>
      <c r="N2854" s="16" t="s">
        <v>206</v>
      </c>
      <c r="O2854" s="16" t="s">
        <v>3361</v>
      </c>
      <c r="P2854" s="12" t="s">
        <v>366</v>
      </c>
      <c r="Q2854" s="16">
        <v>2022</v>
      </c>
      <c r="R2854" s="16">
        <v>0.77</v>
      </c>
      <c r="T2854" s="16">
        <v>0</v>
      </c>
      <c r="V2854" s="12" t="s">
        <v>204</v>
      </c>
      <c r="W2854" s="12" t="s">
        <v>204</v>
      </c>
      <c r="X2854" s="16">
        <v>1</v>
      </c>
      <c r="Y2854" s="16">
        <v>8</v>
      </c>
      <c r="Z2854" s="16">
        <v>0.77</v>
      </c>
      <c r="AA2854" s="16">
        <v>100.10000000000001</v>
      </c>
      <c r="AB2854" s="16" t="s">
        <v>2394</v>
      </c>
      <c r="AC2854" s="16" t="s">
        <v>3319</v>
      </c>
      <c r="AD2854" s="16">
        <f t="shared" si="608"/>
        <v>35035</v>
      </c>
      <c r="AE2854" s="16">
        <f t="shared" si="609"/>
        <v>269.5</v>
      </c>
      <c r="AF2854" s="16">
        <f t="shared" si="610"/>
        <v>101062.5</v>
      </c>
      <c r="AG2854" s="16">
        <f t="shared" si="611"/>
        <v>77</v>
      </c>
      <c r="AH2854" s="12">
        <f t="shared" si="612"/>
        <v>0</v>
      </c>
      <c r="AI2854" s="16">
        <f t="shared" si="613"/>
        <v>5.3900000000000006</v>
      </c>
      <c r="AJ2854" s="16">
        <f t="shared" si="614"/>
        <v>18595.500000000004</v>
      </c>
      <c r="AK2854" s="16">
        <f t="shared" si="615"/>
        <v>385</v>
      </c>
      <c r="AL2854" s="16">
        <f t="shared" si="616"/>
        <v>3850</v>
      </c>
      <c r="AM2854" s="16">
        <f t="shared" si="617"/>
        <v>54670</v>
      </c>
      <c r="AN2854" s="16">
        <f t="shared" si="618"/>
        <v>213213</v>
      </c>
      <c r="AO2854" s="12" t="s">
        <v>1486</v>
      </c>
      <c r="AP2854" s="16">
        <v>0.77</v>
      </c>
      <c r="AQ2854" s="16" t="s">
        <v>204</v>
      </c>
      <c r="BC2854" s="16">
        <v>0.77</v>
      </c>
      <c r="BD2854" s="16">
        <f t="shared" si="619"/>
        <v>2.6950000000000003</v>
      </c>
      <c r="BE2854" s="16">
        <f t="shared" si="620"/>
        <v>1332.58125</v>
      </c>
      <c r="BG2854" s="16">
        <f t="shared" si="621"/>
        <v>924</v>
      </c>
      <c r="BH2854" s="16">
        <f t="shared" si="622"/>
        <v>492.8</v>
      </c>
      <c r="BI2854" s="16">
        <f t="shared" si="623"/>
        <v>6.16</v>
      </c>
    </row>
    <row r="2855" spans="1:61" ht="20.149999999999999" customHeight="1" x14ac:dyDescent="0.35">
      <c r="A2855">
        <v>2854</v>
      </c>
      <c r="B2855" t="s">
        <v>360</v>
      </c>
      <c r="C2855" t="s">
        <v>9467</v>
      </c>
      <c r="D2855" s="15" t="s">
        <v>3390</v>
      </c>
      <c r="E2855" s="12" t="s">
        <v>98</v>
      </c>
      <c r="G2855" s="12" t="s">
        <v>3316</v>
      </c>
      <c r="H2855" s="12" t="s">
        <v>589</v>
      </c>
      <c r="I2855" s="12" t="s">
        <v>363</v>
      </c>
      <c r="J2855" s="12" t="s">
        <v>2401</v>
      </c>
      <c r="K2855" s="12" t="s">
        <v>3317</v>
      </c>
      <c r="N2855" s="16" t="s">
        <v>205</v>
      </c>
      <c r="O2855" s="16" t="s">
        <v>2743</v>
      </c>
      <c r="P2855" s="12" t="s">
        <v>366</v>
      </c>
      <c r="Q2855" s="16">
        <v>2022</v>
      </c>
      <c r="R2855" s="16">
        <v>2.63</v>
      </c>
      <c r="T2855" s="16">
        <v>0</v>
      </c>
      <c r="V2855" s="12" t="s">
        <v>204</v>
      </c>
      <c r="W2855" s="12" t="s">
        <v>204</v>
      </c>
      <c r="X2855" s="16">
        <v>1</v>
      </c>
      <c r="Y2855" s="16">
        <v>8</v>
      </c>
      <c r="Z2855" s="16">
        <v>2.63</v>
      </c>
      <c r="AA2855" s="16">
        <v>341.9</v>
      </c>
      <c r="AB2855" s="16" t="s">
        <v>2394</v>
      </c>
      <c r="AC2855" s="16" t="s">
        <v>3319</v>
      </c>
      <c r="AD2855" s="16">
        <f t="shared" si="608"/>
        <v>119664.99999999999</v>
      </c>
      <c r="AE2855" s="16">
        <f t="shared" si="609"/>
        <v>920.5</v>
      </c>
      <c r="AF2855" s="16">
        <f t="shared" si="610"/>
        <v>345187.5</v>
      </c>
      <c r="AG2855" s="16">
        <f t="shared" si="611"/>
        <v>263</v>
      </c>
      <c r="AH2855" s="12">
        <f t="shared" si="612"/>
        <v>0</v>
      </c>
      <c r="AI2855" s="16">
        <f t="shared" si="613"/>
        <v>18.41</v>
      </c>
      <c r="AJ2855" s="16">
        <f t="shared" si="614"/>
        <v>63514.5</v>
      </c>
      <c r="AK2855" s="16">
        <f t="shared" si="615"/>
        <v>1315</v>
      </c>
      <c r="AL2855" s="16">
        <f t="shared" si="616"/>
        <v>13150</v>
      </c>
      <c r="AM2855" s="16">
        <f t="shared" si="617"/>
        <v>186730</v>
      </c>
      <c r="AN2855" s="16">
        <f t="shared" si="618"/>
        <v>728247</v>
      </c>
      <c r="AO2855" s="12" t="s">
        <v>1486</v>
      </c>
      <c r="AP2855" s="16">
        <v>2.63</v>
      </c>
      <c r="AQ2855" s="16" t="s">
        <v>204</v>
      </c>
      <c r="BC2855" s="16">
        <v>2.63</v>
      </c>
      <c r="BD2855" s="16">
        <f t="shared" si="619"/>
        <v>9.2050000000000001</v>
      </c>
      <c r="BE2855" s="16">
        <f t="shared" si="620"/>
        <v>4551.5437499999998</v>
      </c>
      <c r="BG2855" s="16">
        <f t="shared" si="621"/>
        <v>3156</v>
      </c>
      <c r="BH2855" s="16">
        <f t="shared" si="622"/>
        <v>1683.1999999999998</v>
      </c>
      <c r="BI2855" s="16">
        <f t="shared" si="623"/>
        <v>21.04</v>
      </c>
    </row>
    <row r="2856" spans="1:61" ht="20.149999999999999" customHeight="1" x14ac:dyDescent="0.35">
      <c r="A2856">
        <v>2855</v>
      </c>
      <c r="B2856" t="s">
        <v>360</v>
      </c>
      <c r="C2856" t="s">
        <v>9468</v>
      </c>
      <c r="D2856" s="15" t="s">
        <v>3391</v>
      </c>
      <c r="E2856" s="12" t="s">
        <v>98</v>
      </c>
      <c r="G2856" s="12" t="s">
        <v>3316</v>
      </c>
      <c r="H2856" s="12" t="s">
        <v>589</v>
      </c>
      <c r="I2856" s="12" t="s">
        <v>363</v>
      </c>
      <c r="J2856" s="12" t="s">
        <v>2401</v>
      </c>
      <c r="K2856" s="12" t="s">
        <v>3317</v>
      </c>
      <c r="N2856" s="16" t="s">
        <v>206</v>
      </c>
      <c r="O2856" s="16" t="s">
        <v>2743</v>
      </c>
      <c r="P2856" s="12" t="s">
        <v>366</v>
      </c>
      <c r="Q2856" s="16">
        <v>2022</v>
      </c>
      <c r="R2856" s="16">
        <v>1.1100000000000001</v>
      </c>
      <c r="T2856" s="16">
        <v>0</v>
      </c>
      <c r="V2856" s="12" t="s">
        <v>204</v>
      </c>
      <c r="W2856" s="12" t="s">
        <v>204</v>
      </c>
      <c r="X2856" s="16">
        <v>1</v>
      </c>
      <c r="Y2856" s="16">
        <v>8</v>
      </c>
      <c r="Z2856" s="16">
        <v>1.1100000000000001</v>
      </c>
      <c r="AA2856" s="16">
        <v>144.30000000000001</v>
      </c>
      <c r="AB2856" s="16" t="s">
        <v>2394</v>
      </c>
      <c r="AC2856" s="16" t="s">
        <v>3319</v>
      </c>
      <c r="AD2856" s="16">
        <f t="shared" si="608"/>
        <v>50505.000000000007</v>
      </c>
      <c r="AE2856" s="16">
        <f t="shared" si="609"/>
        <v>388.50000000000006</v>
      </c>
      <c r="AF2856" s="16">
        <f t="shared" si="610"/>
        <v>145687.50000000003</v>
      </c>
      <c r="AG2856" s="16">
        <f t="shared" si="611"/>
        <v>111.00000000000001</v>
      </c>
      <c r="AH2856" s="12">
        <f t="shared" si="612"/>
        <v>0</v>
      </c>
      <c r="AI2856" s="16">
        <f t="shared" si="613"/>
        <v>7.7700000000000005</v>
      </c>
      <c r="AJ2856" s="16">
        <f t="shared" si="614"/>
        <v>26806.5</v>
      </c>
      <c r="AK2856" s="16">
        <f t="shared" si="615"/>
        <v>555</v>
      </c>
      <c r="AL2856" s="16">
        <f t="shared" si="616"/>
        <v>5550.0000000000009</v>
      </c>
      <c r="AM2856" s="16">
        <f t="shared" si="617"/>
        <v>78810</v>
      </c>
      <c r="AN2856" s="16">
        <f t="shared" si="618"/>
        <v>307359.00000000006</v>
      </c>
      <c r="AO2856" s="12" t="s">
        <v>1486</v>
      </c>
      <c r="AP2856" s="16">
        <v>1.1100000000000001</v>
      </c>
      <c r="AQ2856" s="16" t="s">
        <v>204</v>
      </c>
      <c r="BC2856" s="16">
        <v>1.1100000000000001</v>
      </c>
      <c r="BD2856" s="16">
        <f t="shared" si="619"/>
        <v>3.8850000000000002</v>
      </c>
      <c r="BE2856" s="16">
        <f t="shared" si="620"/>
        <v>1920.9937500000003</v>
      </c>
      <c r="BG2856" s="16">
        <f t="shared" si="621"/>
        <v>1332.0000000000002</v>
      </c>
      <c r="BH2856" s="16">
        <f t="shared" si="622"/>
        <v>710.40000000000009</v>
      </c>
      <c r="BI2856" s="16">
        <f t="shared" si="623"/>
        <v>8.8800000000000008</v>
      </c>
    </row>
    <row r="2857" spans="1:61" ht="20.149999999999999" customHeight="1" x14ac:dyDescent="0.35">
      <c r="A2857">
        <v>2856</v>
      </c>
      <c r="B2857" t="s">
        <v>360</v>
      </c>
      <c r="C2857" t="s">
        <v>9469</v>
      </c>
      <c r="D2857" s="15" t="s">
        <v>3392</v>
      </c>
      <c r="E2857" s="12" t="s">
        <v>98</v>
      </c>
      <c r="G2857" s="12" t="s">
        <v>3316</v>
      </c>
      <c r="H2857" s="12" t="s">
        <v>589</v>
      </c>
      <c r="I2857" s="12" t="s">
        <v>363</v>
      </c>
      <c r="J2857" s="12" t="s">
        <v>2401</v>
      </c>
      <c r="K2857" s="12" t="s">
        <v>3317</v>
      </c>
      <c r="N2857" s="16" t="s">
        <v>206</v>
      </c>
      <c r="O2857" s="16" t="s">
        <v>2743</v>
      </c>
      <c r="P2857" s="12" t="s">
        <v>366</v>
      </c>
      <c r="Q2857" s="16">
        <v>2022</v>
      </c>
      <c r="R2857" s="16">
        <v>2.27</v>
      </c>
      <c r="T2857" s="16">
        <v>0</v>
      </c>
      <c r="V2857" s="12" t="s">
        <v>204</v>
      </c>
      <c r="W2857" s="12" t="s">
        <v>204</v>
      </c>
      <c r="X2857" s="16">
        <v>1</v>
      </c>
      <c r="Y2857" s="16">
        <v>8</v>
      </c>
      <c r="Z2857" s="16">
        <v>2.27</v>
      </c>
      <c r="AA2857" s="16">
        <v>295.10000000000002</v>
      </c>
      <c r="AB2857" s="16" t="s">
        <v>2394</v>
      </c>
      <c r="AC2857" s="16" t="s">
        <v>3319</v>
      </c>
      <c r="AD2857" s="16">
        <f t="shared" si="608"/>
        <v>103285.00000000001</v>
      </c>
      <c r="AE2857" s="16">
        <f t="shared" si="609"/>
        <v>794.5</v>
      </c>
      <c r="AF2857" s="16">
        <f t="shared" si="610"/>
        <v>297937.5</v>
      </c>
      <c r="AG2857" s="16">
        <f t="shared" si="611"/>
        <v>227</v>
      </c>
      <c r="AH2857" s="12">
        <f t="shared" si="612"/>
        <v>0</v>
      </c>
      <c r="AI2857" s="16">
        <f t="shared" si="613"/>
        <v>15.89</v>
      </c>
      <c r="AJ2857" s="16">
        <f t="shared" si="614"/>
        <v>54820.5</v>
      </c>
      <c r="AK2857" s="16">
        <f t="shared" si="615"/>
        <v>1135</v>
      </c>
      <c r="AL2857" s="16">
        <f t="shared" si="616"/>
        <v>11350</v>
      </c>
      <c r="AM2857" s="16">
        <f t="shared" si="617"/>
        <v>161170</v>
      </c>
      <c r="AN2857" s="16">
        <f t="shared" si="618"/>
        <v>628563</v>
      </c>
      <c r="AO2857" s="12" t="s">
        <v>1486</v>
      </c>
      <c r="AP2857" s="16">
        <v>2.27</v>
      </c>
      <c r="AQ2857" s="16" t="s">
        <v>204</v>
      </c>
      <c r="BC2857" s="16">
        <v>2.27</v>
      </c>
      <c r="BD2857" s="16">
        <f t="shared" si="619"/>
        <v>7.9450000000000003</v>
      </c>
      <c r="BE2857" s="16">
        <f t="shared" si="620"/>
        <v>3928.5187500000002</v>
      </c>
      <c r="BG2857" s="16">
        <f t="shared" si="621"/>
        <v>2724</v>
      </c>
      <c r="BH2857" s="16">
        <f t="shared" si="622"/>
        <v>1452.8</v>
      </c>
      <c r="BI2857" s="16">
        <f t="shared" si="623"/>
        <v>18.16</v>
      </c>
    </row>
    <row r="2858" spans="1:61" ht="20.149999999999999" customHeight="1" x14ac:dyDescent="0.35">
      <c r="A2858">
        <v>2857</v>
      </c>
      <c r="B2858" t="s">
        <v>360</v>
      </c>
      <c r="C2858" t="s">
        <v>9470</v>
      </c>
      <c r="D2858" s="15" t="s">
        <v>3393</v>
      </c>
      <c r="E2858" s="12" t="s">
        <v>98</v>
      </c>
      <c r="G2858" s="12" t="s">
        <v>3316</v>
      </c>
      <c r="H2858" s="12" t="s">
        <v>589</v>
      </c>
      <c r="I2858" s="12" t="s">
        <v>363</v>
      </c>
      <c r="J2858" s="12" t="s">
        <v>2401</v>
      </c>
      <c r="K2858" s="12" t="s">
        <v>3317</v>
      </c>
      <c r="N2858" s="16" t="s">
        <v>206</v>
      </c>
      <c r="O2858" s="16" t="s">
        <v>2743</v>
      </c>
      <c r="P2858" s="12" t="s">
        <v>366</v>
      </c>
      <c r="Q2858" s="16">
        <v>2022</v>
      </c>
      <c r="R2858" s="16">
        <v>1.1100000000000001</v>
      </c>
      <c r="T2858" s="16">
        <v>0</v>
      </c>
      <c r="V2858" s="12" t="s">
        <v>204</v>
      </c>
      <c r="W2858" s="12" t="s">
        <v>204</v>
      </c>
      <c r="X2858" s="16">
        <v>1</v>
      </c>
      <c r="Y2858" s="16">
        <v>8</v>
      </c>
      <c r="Z2858" s="16">
        <v>1.1100000000000001</v>
      </c>
      <c r="AA2858" s="16">
        <v>144.30000000000001</v>
      </c>
      <c r="AB2858" s="16" t="s">
        <v>2394</v>
      </c>
      <c r="AC2858" s="16" t="s">
        <v>3319</v>
      </c>
      <c r="AD2858" s="16">
        <f t="shared" si="608"/>
        <v>50505.000000000007</v>
      </c>
      <c r="AE2858" s="16">
        <f t="shared" si="609"/>
        <v>388.50000000000006</v>
      </c>
      <c r="AF2858" s="16">
        <f t="shared" si="610"/>
        <v>145687.50000000003</v>
      </c>
      <c r="AG2858" s="16">
        <f t="shared" si="611"/>
        <v>111.00000000000001</v>
      </c>
      <c r="AH2858" s="12">
        <f t="shared" si="612"/>
        <v>0</v>
      </c>
      <c r="AI2858" s="16">
        <f t="shared" si="613"/>
        <v>7.7700000000000005</v>
      </c>
      <c r="AJ2858" s="16">
        <f t="shared" si="614"/>
        <v>26806.5</v>
      </c>
      <c r="AK2858" s="16">
        <f t="shared" si="615"/>
        <v>555</v>
      </c>
      <c r="AL2858" s="16">
        <f t="shared" si="616"/>
        <v>5550.0000000000009</v>
      </c>
      <c r="AM2858" s="16">
        <f t="shared" si="617"/>
        <v>78810</v>
      </c>
      <c r="AN2858" s="16">
        <f t="shared" si="618"/>
        <v>307359.00000000006</v>
      </c>
      <c r="AO2858" s="12" t="s">
        <v>1486</v>
      </c>
      <c r="AP2858" s="16">
        <v>1.1100000000000001</v>
      </c>
      <c r="AQ2858" s="16" t="s">
        <v>204</v>
      </c>
      <c r="BC2858" s="16">
        <v>1.1100000000000001</v>
      </c>
      <c r="BD2858" s="16">
        <f t="shared" si="619"/>
        <v>3.8850000000000002</v>
      </c>
      <c r="BE2858" s="16">
        <f t="shared" si="620"/>
        <v>1920.9937500000003</v>
      </c>
      <c r="BG2858" s="16">
        <f t="shared" si="621"/>
        <v>1332.0000000000002</v>
      </c>
      <c r="BH2858" s="16">
        <f t="shared" si="622"/>
        <v>710.40000000000009</v>
      </c>
      <c r="BI2858" s="16">
        <f t="shared" si="623"/>
        <v>8.8800000000000008</v>
      </c>
    </row>
    <row r="2859" spans="1:61" ht="20.149999999999999" customHeight="1" x14ac:dyDescent="0.35">
      <c r="A2859">
        <v>2858</v>
      </c>
      <c r="B2859" t="s">
        <v>360</v>
      </c>
      <c r="C2859" t="s">
        <v>9471</v>
      </c>
      <c r="D2859" s="15" t="s">
        <v>3394</v>
      </c>
      <c r="E2859" s="12" t="s">
        <v>98</v>
      </c>
      <c r="G2859" s="12" t="s">
        <v>3316</v>
      </c>
      <c r="H2859" s="12" t="s">
        <v>589</v>
      </c>
      <c r="I2859" s="12" t="s">
        <v>363</v>
      </c>
      <c r="J2859" s="12" t="s">
        <v>2401</v>
      </c>
      <c r="K2859" s="12" t="s">
        <v>3317</v>
      </c>
      <c r="N2859" s="16" t="s">
        <v>206</v>
      </c>
      <c r="O2859" s="16" t="s">
        <v>2743</v>
      </c>
      <c r="P2859" s="12" t="s">
        <v>366</v>
      </c>
      <c r="Q2859" s="16">
        <v>2022</v>
      </c>
      <c r="R2859" s="16">
        <v>2.15</v>
      </c>
      <c r="T2859" s="16">
        <v>0</v>
      </c>
      <c r="V2859" s="12" t="s">
        <v>204</v>
      </c>
      <c r="W2859" s="12" t="s">
        <v>204</v>
      </c>
      <c r="X2859" s="16">
        <v>1</v>
      </c>
      <c r="Y2859" s="16">
        <v>8</v>
      </c>
      <c r="Z2859" s="16">
        <v>2.15</v>
      </c>
      <c r="AA2859" s="16">
        <v>279.5</v>
      </c>
      <c r="AB2859" s="16" t="s">
        <v>2394</v>
      </c>
      <c r="AC2859" s="16" t="s">
        <v>3319</v>
      </c>
      <c r="AD2859" s="16">
        <f t="shared" si="608"/>
        <v>97825</v>
      </c>
      <c r="AE2859" s="16">
        <f t="shared" si="609"/>
        <v>752.5</v>
      </c>
      <c r="AF2859" s="16">
        <f t="shared" si="610"/>
        <v>282187.5</v>
      </c>
      <c r="AG2859" s="16">
        <f t="shared" si="611"/>
        <v>215</v>
      </c>
      <c r="AH2859" s="12">
        <f t="shared" si="612"/>
        <v>0</v>
      </c>
      <c r="AI2859" s="16">
        <f t="shared" si="613"/>
        <v>15.049999999999999</v>
      </c>
      <c r="AJ2859" s="16">
        <f t="shared" si="614"/>
        <v>51922.499999999993</v>
      </c>
      <c r="AK2859" s="16">
        <f t="shared" si="615"/>
        <v>1075</v>
      </c>
      <c r="AL2859" s="16">
        <f t="shared" si="616"/>
        <v>10750</v>
      </c>
      <c r="AM2859" s="16">
        <f t="shared" si="617"/>
        <v>152650</v>
      </c>
      <c r="AN2859" s="16">
        <f t="shared" si="618"/>
        <v>595335</v>
      </c>
      <c r="AO2859" s="12" t="s">
        <v>1486</v>
      </c>
      <c r="AP2859" s="16">
        <v>2.15</v>
      </c>
      <c r="AQ2859" s="16" t="s">
        <v>204</v>
      </c>
      <c r="BC2859" s="16">
        <v>2.15</v>
      </c>
      <c r="BD2859" s="16">
        <f t="shared" si="619"/>
        <v>7.5249999999999995</v>
      </c>
      <c r="BE2859" s="16">
        <f t="shared" si="620"/>
        <v>3720.84375</v>
      </c>
      <c r="BG2859" s="16">
        <f t="shared" si="621"/>
        <v>2580</v>
      </c>
      <c r="BH2859" s="16">
        <f t="shared" si="622"/>
        <v>1376</v>
      </c>
      <c r="BI2859" s="16">
        <f t="shared" si="623"/>
        <v>17.2</v>
      </c>
    </row>
    <row r="2860" spans="1:61" ht="20.149999999999999" customHeight="1" x14ac:dyDescent="0.35">
      <c r="A2860">
        <v>2859</v>
      </c>
      <c r="B2860" t="s">
        <v>360</v>
      </c>
      <c r="C2860" t="s">
        <v>9472</v>
      </c>
      <c r="D2860" s="15" t="s">
        <v>3395</v>
      </c>
      <c r="E2860" s="12" t="s">
        <v>98</v>
      </c>
      <c r="G2860" s="12" t="s">
        <v>3316</v>
      </c>
      <c r="H2860" s="12" t="s">
        <v>589</v>
      </c>
      <c r="I2860" s="12" t="s">
        <v>363</v>
      </c>
      <c r="J2860" s="12" t="s">
        <v>2401</v>
      </c>
      <c r="K2860" s="12" t="s">
        <v>3317</v>
      </c>
      <c r="N2860" s="16" t="s">
        <v>206</v>
      </c>
      <c r="O2860" s="16" t="s">
        <v>2743</v>
      </c>
      <c r="P2860" s="12" t="s">
        <v>366</v>
      </c>
      <c r="Q2860" s="16">
        <v>2022</v>
      </c>
      <c r="R2860" s="16">
        <v>1.71</v>
      </c>
      <c r="T2860" s="16">
        <v>0</v>
      </c>
      <c r="V2860" s="12" t="s">
        <v>204</v>
      </c>
      <c r="W2860" s="12" t="s">
        <v>204</v>
      </c>
      <c r="X2860" s="16">
        <v>1</v>
      </c>
      <c r="Y2860" s="16">
        <v>8</v>
      </c>
      <c r="Z2860" s="16">
        <v>1.71</v>
      </c>
      <c r="AA2860" s="16">
        <v>222.29999999999998</v>
      </c>
      <c r="AB2860" s="16" t="s">
        <v>2394</v>
      </c>
      <c r="AC2860" s="16" t="s">
        <v>3319</v>
      </c>
      <c r="AD2860" s="16">
        <f t="shared" si="608"/>
        <v>77805</v>
      </c>
      <c r="AE2860" s="16">
        <f t="shared" si="609"/>
        <v>598.5</v>
      </c>
      <c r="AF2860" s="16">
        <f t="shared" si="610"/>
        <v>224437.5</v>
      </c>
      <c r="AG2860" s="16">
        <f t="shared" si="611"/>
        <v>171</v>
      </c>
      <c r="AH2860" s="12">
        <f t="shared" si="612"/>
        <v>0</v>
      </c>
      <c r="AI2860" s="16">
        <f t="shared" si="613"/>
        <v>11.969999999999999</v>
      </c>
      <c r="AJ2860" s="16">
        <f t="shared" si="614"/>
        <v>41296.499999999993</v>
      </c>
      <c r="AK2860" s="16">
        <f t="shared" si="615"/>
        <v>855</v>
      </c>
      <c r="AL2860" s="16">
        <f t="shared" si="616"/>
        <v>8550</v>
      </c>
      <c r="AM2860" s="16">
        <f t="shared" si="617"/>
        <v>121410</v>
      </c>
      <c r="AN2860" s="16">
        <f t="shared" si="618"/>
        <v>473499</v>
      </c>
      <c r="AO2860" s="12" t="s">
        <v>1486</v>
      </c>
      <c r="AP2860" s="16">
        <v>1.71</v>
      </c>
      <c r="AQ2860" s="16" t="s">
        <v>204</v>
      </c>
      <c r="BC2860" s="16">
        <v>1.71</v>
      </c>
      <c r="BD2860" s="16">
        <f t="shared" si="619"/>
        <v>5.9849999999999994</v>
      </c>
      <c r="BE2860" s="16">
        <f t="shared" si="620"/>
        <v>2959.3687500000001</v>
      </c>
      <c r="BG2860" s="16">
        <f t="shared" si="621"/>
        <v>2052</v>
      </c>
      <c r="BH2860" s="16">
        <f t="shared" si="622"/>
        <v>1094.4000000000001</v>
      </c>
      <c r="BI2860" s="16">
        <f t="shared" si="623"/>
        <v>13.680000000000001</v>
      </c>
    </row>
    <row r="2861" spans="1:61" ht="20.149999999999999" customHeight="1" x14ac:dyDescent="0.35">
      <c r="A2861">
        <v>2860</v>
      </c>
      <c r="B2861" t="s">
        <v>360</v>
      </c>
      <c r="C2861" t="s">
        <v>9473</v>
      </c>
      <c r="D2861" s="15" t="s">
        <v>3396</v>
      </c>
      <c r="E2861" s="12" t="s">
        <v>98</v>
      </c>
      <c r="G2861" s="12" t="s">
        <v>3316</v>
      </c>
      <c r="H2861" s="12" t="s">
        <v>589</v>
      </c>
      <c r="I2861" s="12" t="s">
        <v>363</v>
      </c>
      <c r="J2861" s="12" t="s">
        <v>2401</v>
      </c>
      <c r="K2861" s="12" t="s">
        <v>3317</v>
      </c>
      <c r="N2861" s="16" t="s">
        <v>206</v>
      </c>
      <c r="O2861" s="16" t="s">
        <v>2743</v>
      </c>
      <c r="P2861" s="12" t="s">
        <v>366</v>
      </c>
      <c r="Q2861" s="16">
        <v>2022</v>
      </c>
      <c r="R2861" s="16">
        <v>0.56000000000000005</v>
      </c>
      <c r="T2861" s="16">
        <v>0</v>
      </c>
      <c r="V2861" s="12" t="s">
        <v>204</v>
      </c>
      <c r="W2861" s="12" t="s">
        <v>204</v>
      </c>
      <c r="X2861" s="16">
        <v>1</v>
      </c>
      <c r="Y2861" s="16">
        <v>8</v>
      </c>
      <c r="Z2861" s="16">
        <v>0.56000000000000005</v>
      </c>
      <c r="AA2861" s="16">
        <v>72.800000000000011</v>
      </c>
      <c r="AB2861" s="16" t="s">
        <v>2394</v>
      </c>
      <c r="AC2861" s="16" t="s">
        <v>3319</v>
      </c>
      <c r="AD2861" s="16">
        <f t="shared" si="608"/>
        <v>25480.000000000004</v>
      </c>
      <c r="AE2861" s="16">
        <f t="shared" si="609"/>
        <v>196.00000000000003</v>
      </c>
      <c r="AF2861" s="16">
        <f t="shared" si="610"/>
        <v>73500.000000000015</v>
      </c>
      <c r="AG2861" s="16">
        <f t="shared" si="611"/>
        <v>56.000000000000007</v>
      </c>
      <c r="AH2861" s="12">
        <f t="shared" si="612"/>
        <v>0</v>
      </c>
      <c r="AI2861" s="16">
        <f t="shared" si="613"/>
        <v>3.9200000000000004</v>
      </c>
      <c r="AJ2861" s="16">
        <f t="shared" si="614"/>
        <v>13524.000000000002</v>
      </c>
      <c r="AK2861" s="16">
        <f t="shared" si="615"/>
        <v>280</v>
      </c>
      <c r="AL2861" s="16">
        <f t="shared" si="616"/>
        <v>2800.0000000000005</v>
      </c>
      <c r="AM2861" s="16">
        <f t="shared" si="617"/>
        <v>39760.000000000007</v>
      </c>
      <c r="AN2861" s="16">
        <f t="shared" si="618"/>
        <v>155064.00000000003</v>
      </c>
      <c r="AO2861" s="12" t="s">
        <v>1486</v>
      </c>
      <c r="AP2861" s="16">
        <v>0.56000000000000005</v>
      </c>
      <c r="AQ2861" s="16" t="s">
        <v>204</v>
      </c>
      <c r="BC2861" s="16">
        <v>0.56000000000000005</v>
      </c>
      <c r="BD2861" s="16">
        <f t="shared" si="619"/>
        <v>1.9600000000000002</v>
      </c>
      <c r="BE2861" s="16">
        <f t="shared" si="620"/>
        <v>969.1500000000002</v>
      </c>
      <c r="BG2861" s="16">
        <f t="shared" si="621"/>
        <v>672.00000000000011</v>
      </c>
      <c r="BH2861" s="16">
        <f t="shared" si="622"/>
        <v>358.40000000000003</v>
      </c>
      <c r="BI2861" s="16">
        <f t="shared" si="623"/>
        <v>4.4800000000000004</v>
      </c>
    </row>
    <row r="2862" spans="1:61" ht="20.149999999999999" customHeight="1" x14ac:dyDescent="0.35">
      <c r="A2862">
        <v>2861</v>
      </c>
      <c r="B2862" t="s">
        <v>360</v>
      </c>
      <c r="C2862" t="s">
        <v>9474</v>
      </c>
      <c r="D2862" s="15" t="s">
        <v>3397</v>
      </c>
      <c r="E2862" s="12" t="s">
        <v>98</v>
      </c>
      <c r="G2862" s="12" t="s">
        <v>3316</v>
      </c>
      <c r="H2862" s="12" t="s">
        <v>589</v>
      </c>
      <c r="I2862" s="12" t="s">
        <v>363</v>
      </c>
      <c r="J2862" s="12" t="s">
        <v>2401</v>
      </c>
      <c r="K2862" s="12" t="s">
        <v>3317</v>
      </c>
      <c r="N2862" s="16" t="s">
        <v>206</v>
      </c>
      <c r="O2862" s="16" t="s">
        <v>2743</v>
      </c>
      <c r="P2862" s="12" t="s">
        <v>366</v>
      </c>
      <c r="Q2862" s="16">
        <v>2022</v>
      </c>
      <c r="R2862" s="16">
        <v>0.56000000000000005</v>
      </c>
      <c r="T2862" s="16">
        <v>0</v>
      </c>
      <c r="V2862" s="12" t="s">
        <v>204</v>
      </c>
      <c r="W2862" s="12" t="s">
        <v>204</v>
      </c>
      <c r="X2862" s="16">
        <v>1</v>
      </c>
      <c r="Y2862" s="16">
        <v>8</v>
      </c>
      <c r="Z2862" s="16">
        <v>0.56000000000000005</v>
      </c>
      <c r="AA2862" s="16">
        <v>72.800000000000011</v>
      </c>
      <c r="AB2862" s="16" t="s">
        <v>2394</v>
      </c>
      <c r="AC2862" s="16" t="s">
        <v>3319</v>
      </c>
      <c r="AD2862" s="16">
        <f t="shared" si="608"/>
        <v>25480.000000000004</v>
      </c>
      <c r="AE2862" s="16">
        <f t="shared" si="609"/>
        <v>196.00000000000003</v>
      </c>
      <c r="AF2862" s="16">
        <f t="shared" si="610"/>
        <v>73500.000000000015</v>
      </c>
      <c r="AG2862" s="16">
        <f t="shared" si="611"/>
        <v>56.000000000000007</v>
      </c>
      <c r="AH2862" s="12">
        <f t="shared" si="612"/>
        <v>0</v>
      </c>
      <c r="AI2862" s="16">
        <f t="shared" si="613"/>
        <v>3.9200000000000004</v>
      </c>
      <c r="AJ2862" s="16">
        <f t="shared" si="614"/>
        <v>13524.000000000002</v>
      </c>
      <c r="AK2862" s="16">
        <f t="shared" si="615"/>
        <v>280</v>
      </c>
      <c r="AL2862" s="16">
        <f t="shared" si="616"/>
        <v>2800.0000000000005</v>
      </c>
      <c r="AM2862" s="16">
        <f t="shared" si="617"/>
        <v>39760.000000000007</v>
      </c>
      <c r="AN2862" s="16">
        <f t="shared" si="618"/>
        <v>155064.00000000003</v>
      </c>
      <c r="AO2862" s="12" t="s">
        <v>1486</v>
      </c>
      <c r="AP2862" s="16">
        <v>0.56000000000000005</v>
      </c>
      <c r="AQ2862" s="16" t="s">
        <v>204</v>
      </c>
      <c r="BC2862" s="16">
        <v>0.56000000000000005</v>
      </c>
      <c r="BD2862" s="16">
        <f t="shared" si="619"/>
        <v>1.9600000000000002</v>
      </c>
      <c r="BE2862" s="16">
        <f t="shared" si="620"/>
        <v>969.1500000000002</v>
      </c>
      <c r="BG2862" s="16">
        <f t="shared" si="621"/>
        <v>672.00000000000011</v>
      </c>
      <c r="BH2862" s="16">
        <f t="shared" si="622"/>
        <v>358.40000000000003</v>
      </c>
      <c r="BI2862" s="16">
        <f t="shared" si="623"/>
        <v>4.4800000000000004</v>
      </c>
    </row>
    <row r="2863" spans="1:61" ht="20.149999999999999" customHeight="1" x14ac:dyDescent="0.35">
      <c r="A2863">
        <v>2862</v>
      </c>
      <c r="B2863" t="s">
        <v>360</v>
      </c>
      <c r="C2863" t="s">
        <v>9475</v>
      </c>
      <c r="D2863" s="15" t="s">
        <v>3398</v>
      </c>
      <c r="E2863" s="12" t="s">
        <v>98</v>
      </c>
      <c r="G2863" s="12" t="s">
        <v>3316</v>
      </c>
      <c r="H2863" s="12" t="s">
        <v>589</v>
      </c>
      <c r="I2863" s="12" t="s">
        <v>363</v>
      </c>
      <c r="J2863" s="12" t="s">
        <v>2401</v>
      </c>
      <c r="K2863" s="12" t="s">
        <v>3317</v>
      </c>
      <c r="N2863" s="16" t="s">
        <v>206</v>
      </c>
      <c r="O2863" s="16" t="s">
        <v>2743</v>
      </c>
      <c r="P2863" s="12" t="s">
        <v>366</v>
      </c>
      <c r="Q2863" s="16">
        <v>2022</v>
      </c>
      <c r="R2863" s="16">
        <v>1.94</v>
      </c>
      <c r="T2863" s="16">
        <v>0</v>
      </c>
      <c r="V2863" s="12" t="s">
        <v>204</v>
      </c>
      <c r="W2863" s="12" t="s">
        <v>204</v>
      </c>
      <c r="X2863" s="16">
        <v>1</v>
      </c>
      <c r="Y2863" s="16">
        <v>8</v>
      </c>
      <c r="Z2863" s="16">
        <v>1.94</v>
      </c>
      <c r="AA2863" s="16">
        <v>252.2</v>
      </c>
      <c r="AB2863" s="16" t="s">
        <v>2394</v>
      </c>
      <c r="AC2863" s="16" t="s">
        <v>3319</v>
      </c>
      <c r="AD2863" s="16">
        <f t="shared" si="608"/>
        <v>88270</v>
      </c>
      <c r="AE2863" s="16">
        <f t="shared" si="609"/>
        <v>679</v>
      </c>
      <c r="AF2863" s="16">
        <f t="shared" si="610"/>
        <v>254625</v>
      </c>
      <c r="AG2863" s="16">
        <f t="shared" si="611"/>
        <v>194</v>
      </c>
      <c r="AH2863" s="12">
        <f t="shared" si="612"/>
        <v>0</v>
      </c>
      <c r="AI2863" s="16">
        <f t="shared" si="613"/>
        <v>13.58</v>
      </c>
      <c r="AJ2863" s="16">
        <f t="shared" si="614"/>
        <v>46851</v>
      </c>
      <c r="AK2863" s="16">
        <f t="shared" si="615"/>
        <v>970</v>
      </c>
      <c r="AL2863" s="16">
        <f t="shared" si="616"/>
        <v>9700</v>
      </c>
      <c r="AM2863" s="16">
        <f t="shared" si="617"/>
        <v>137740</v>
      </c>
      <c r="AN2863" s="16">
        <f t="shared" si="618"/>
        <v>537186</v>
      </c>
      <c r="AO2863" s="12" t="s">
        <v>1486</v>
      </c>
      <c r="AP2863" s="16">
        <v>1.94</v>
      </c>
      <c r="AQ2863" s="16" t="s">
        <v>204</v>
      </c>
      <c r="BC2863" s="16">
        <v>1.94</v>
      </c>
      <c r="BD2863" s="16">
        <f t="shared" si="619"/>
        <v>6.79</v>
      </c>
      <c r="BE2863" s="16">
        <f t="shared" si="620"/>
        <v>3357.4124999999999</v>
      </c>
      <c r="BG2863" s="16">
        <f t="shared" si="621"/>
        <v>2328</v>
      </c>
      <c r="BH2863" s="16">
        <f t="shared" si="622"/>
        <v>1241.5999999999999</v>
      </c>
      <c r="BI2863" s="16">
        <f t="shared" si="623"/>
        <v>15.52</v>
      </c>
    </row>
    <row r="2864" spans="1:61" ht="20.149999999999999" customHeight="1" x14ac:dyDescent="0.35">
      <c r="A2864">
        <v>2863</v>
      </c>
      <c r="B2864" t="s">
        <v>360</v>
      </c>
      <c r="C2864" t="s">
        <v>9476</v>
      </c>
      <c r="D2864" s="15" t="s">
        <v>3399</v>
      </c>
      <c r="E2864" s="12" t="s">
        <v>98</v>
      </c>
      <c r="G2864" s="12" t="s">
        <v>3316</v>
      </c>
      <c r="H2864" s="12" t="s">
        <v>589</v>
      </c>
      <c r="I2864" s="12" t="s">
        <v>363</v>
      </c>
      <c r="J2864" s="12" t="s">
        <v>2401</v>
      </c>
      <c r="K2864" s="12" t="s">
        <v>3317</v>
      </c>
      <c r="N2864" s="16" t="s">
        <v>206</v>
      </c>
      <c r="O2864" s="16" t="s">
        <v>2743</v>
      </c>
      <c r="P2864" s="12" t="s">
        <v>366</v>
      </c>
      <c r="Q2864" s="16">
        <v>2022</v>
      </c>
      <c r="R2864" s="16">
        <v>5.05</v>
      </c>
      <c r="T2864" s="16">
        <v>0</v>
      </c>
      <c r="V2864" s="12" t="s">
        <v>204</v>
      </c>
      <c r="W2864" s="12" t="s">
        <v>204</v>
      </c>
      <c r="X2864" s="16">
        <v>1</v>
      </c>
      <c r="Y2864" s="16">
        <v>8</v>
      </c>
      <c r="Z2864" s="16">
        <v>5.05</v>
      </c>
      <c r="AA2864" s="16">
        <v>656.5</v>
      </c>
      <c r="AB2864" s="16" t="s">
        <v>2394</v>
      </c>
      <c r="AC2864" s="16" t="s">
        <v>3319</v>
      </c>
      <c r="AD2864" s="16">
        <f t="shared" si="608"/>
        <v>229775</v>
      </c>
      <c r="AE2864" s="16">
        <f t="shared" si="609"/>
        <v>1767.5</v>
      </c>
      <c r="AF2864" s="16">
        <f t="shared" si="610"/>
        <v>662812.5</v>
      </c>
      <c r="AG2864" s="16">
        <f t="shared" si="611"/>
        <v>505</v>
      </c>
      <c r="AH2864" s="12">
        <f t="shared" si="612"/>
        <v>0</v>
      </c>
      <c r="AI2864" s="16">
        <f t="shared" si="613"/>
        <v>35.35</v>
      </c>
      <c r="AJ2864" s="16">
        <f t="shared" si="614"/>
        <v>121957.5</v>
      </c>
      <c r="AK2864" s="16">
        <f t="shared" si="615"/>
        <v>2525</v>
      </c>
      <c r="AL2864" s="16">
        <f t="shared" si="616"/>
        <v>25250</v>
      </c>
      <c r="AM2864" s="16">
        <f t="shared" si="617"/>
        <v>358550</v>
      </c>
      <c r="AN2864" s="16">
        <f t="shared" si="618"/>
        <v>1398345</v>
      </c>
      <c r="AO2864" s="12" t="s">
        <v>1486</v>
      </c>
      <c r="AP2864" s="16">
        <v>5.05</v>
      </c>
      <c r="AQ2864" s="16" t="s">
        <v>204</v>
      </c>
      <c r="BC2864" s="16">
        <v>5.05</v>
      </c>
      <c r="BD2864" s="16">
        <f t="shared" si="619"/>
        <v>17.675000000000001</v>
      </c>
      <c r="BE2864" s="16">
        <f t="shared" si="620"/>
        <v>8739.65625</v>
      </c>
      <c r="BG2864" s="16">
        <f t="shared" si="621"/>
        <v>6060</v>
      </c>
      <c r="BH2864" s="16">
        <f t="shared" si="622"/>
        <v>3232</v>
      </c>
      <c r="BI2864" s="16">
        <f t="shared" si="623"/>
        <v>40.4</v>
      </c>
    </row>
    <row r="2865" spans="1:61" ht="20.149999999999999" customHeight="1" x14ac:dyDescent="0.35">
      <c r="A2865">
        <v>2864</v>
      </c>
      <c r="B2865" t="s">
        <v>360</v>
      </c>
      <c r="C2865" t="s">
        <v>9477</v>
      </c>
      <c r="D2865" s="15" t="s">
        <v>3400</v>
      </c>
      <c r="E2865" s="12" t="s">
        <v>98</v>
      </c>
      <c r="G2865" s="12" t="s">
        <v>3316</v>
      </c>
      <c r="H2865" s="12" t="s">
        <v>589</v>
      </c>
      <c r="I2865" s="12" t="s">
        <v>363</v>
      </c>
      <c r="J2865" s="12" t="s">
        <v>2401</v>
      </c>
      <c r="K2865" s="12" t="s">
        <v>3317</v>
      </c>
      <c r="N2865" s="16" t="s">
        <v>206</v>
      </c>
      <c r="O2865" s="16" t="s">
        <v>2743</v>
      </c>
      <c r="P2865" s="12" t="s">
        <v>366</v>
      </c>
      <c r="Q2865" s="16">
        <v>2022</v>
      </c>
      <c r="R2865" s="16">
        <v>2.42</v>
      </c>
      <c r="T2865" s="16">
        <v>0</v>
      </c>
      <c r="V2865" s="12" t="s">
        <v>204</v>
      </c>
      <c r="W2865" s="12" t="s">
        <v>204</v>
      </c>
      <c r="X2865" s="16">
        <v>1</v>
      </c>
      <c r="Y2865" s="16">
        <v>8</v>
      </c>
      <c r="Z2865" s="16">
        <v>2.42</v>
      </c>
      <c r="AA2865" s="16">
        <v>314.59999999999997</v>
      </c>
      <c r="AB2865" s="16" t="s">
        <v>2394</v>
      </c>
      <c r="AC2865" s="16" t="s">
        <v>3319</v>
      </c>
      <c r="AD2865" s="16">
        <f t="shared" si="608"/>
        <v>110109.99999999999</v>
      </c>
      <c r="AE2865" s="16">
        <f t="shared" si="609"/>
        <v>847</v>
      </c>
      <c r="AF2865" s="16">
        <f t="shared" si="610"/>
        <v>317625</v>
      </c>
      <c r="AG2865" s="16">
        <f t="shared" si="611"/>
        <v>242</v>
      </c>
      <c r="AH2865" s="12">
        <f t="shared" si="612"/>
        <v>0</v>
      </c>
      <c r="AI2865" s="16">
        <f t="shared" si="613"/>
        <v>16.939999999999998</v>
      </c>
      <c r="AJ2865" s="16">
        <f t="shared" si="614"/>
        <v>58442.999999999993</v>
      </c>
      <c r="AK2865" s="16">
        <f t="shared" si="615"/>
        <v>1210</v>
      </c>
      <c r="AL2865" s="16">
        <f t="shared" si="616"/>
        <v>12100</v>
      </c>
      <c r="AM2865" s="16">
        <f t="shared" si="617"/>
        <v>171820</v>
      </c>
      <c r="AN2865" s="16">
        <f t="shared" si="618"/>
        <v>670098</v>
      </c>
      <c r="AO2865" s="12" t="s">
        <v>1486</v>
      </c>
      <c r="AP2865" s="16">
        <v>2.42</v>
      </c>
      <c r="AQ2865" s="16" t="s">
        <v>204</v>
      </c>
      <c r="BC2865" s="16">
        <v>2.42</v>
      </c>
      <c r="BD2865" s="16">
        <f t="shared" si="619"/>
        <v>8.4699999999999989</v>
      </c>
      <c r="BE2865" s="16">
        <f t="shared" si="620"/>
        <v>4188.1125000000002</v>
      </c>
      <c r="BG2865" s="16">
        <f t="shared" si="621"/>
        <v>2904</v>
      </c>
      <c r="BH2865" s="16">
        <f t="shared" si="622"/>
        <v>1548.8</v>
      </c>
      <c r="BI2865" s="16">
        <f t="shared" si="623"/>
        <v>19.36</v>
      </c>
    </row>
    <row r="2866" spans="1:61" ht="20.149999999999999" customHeight="1" x14ac:dyDescent="0.35">
      <c r="A2866">
        <v>2865</v>
      </c>
      <c r="B2866" t="s">
        <v>360</v>
      </c>
      <c r="C2866" t="s">
        <v>9478</v>
      </c>
      <c r="D2866" s="15" t="s">
        <v>3401</v>
      </c>
      <c r="E2866" s="12" t="s">
        <v>98</v>
      </c>
      <c r="G2866" s="12" t="s">
        <v>3316</v>
      </c>
      <c r="H2866" s="12" t="s">
        <v>589</v>
      </c>
      <c r="I2866" s="12" t="s">
        <v>363</v>
      </c>
      <c r="J2866" s="12" t="s">
        <v>2401</v>
      </c>
      <c r="K2866" s="12" t="s">
        <v>3317</v>
      </c>
      <c r="N2866" s="16" t="s">
        <v>206</v>
      </c>
      <c r="O2866" s="16" t="s">
        <v>2743</v>
      </c>
      <c r="P2866" s="12" t="s">
        <v>366</v>
      </c>
      <c r="Q2866" s="16">
        <v>2022</v>
      </c>
      <c r="R2866" s="16">
        <v>0.56000000000000005</v>
      </c>
      <c r="T2866" s="16">
        <v>0</v>
      </c>
      <c r="V2866" s="12" t="s">
        <v>204</v>
      </c>
      <c r="W2866" s="12" t="s">
        <v>204</v>
      </c>
      <c r="X2866" s="16">
        <v>1</v>
      </c>
      <c r="Y2866" s="16">
        <v>8</v>
      </c>
      <c r="Z2866" s="16">
        <v>0.56000000000000005</v>
      </c>
      <c r="AA2866" s="16">
        <v>72.800000000000011</v>
      </c>
      <c r="AB2866" s="16" t="s">
        <v>2394</v>
      </c>
      <c r="AC2866" s="16" t="s">
        <v>3319</v>
      </c>
      <c r="AD2866" s="16">
        <f t="shared" si="608"/>
        <v>25480.000000000004</v>
      </c>
      <c r="AE2866" s="16">
        <f t="shared" si="609"/>
        <v>196.00000000000003</v>
      </c>
      <c r="AF2866" s="16">
        <f t="shared" si="610"/>
        <v>73500.000000000015</v>
      </c>
      <c r="AG2866" s="16">
        <f t="shared" si="611"/>
        <v>56.000000000000007</v>
      </c>
      <c r="AH2866" s="12">
        <f t="shared" si="612"/>
        <v>0</v>
      </c>
      <c r="AI2866" s="16">
        <f t="shared" si="613"/>
        <v>3.9200000000000004</v>
      </c>
      <c r="AJ2866" s="16">
        <f t="shared" si="614"/>
        <v>13524.000000000002</v>
      </c>
      <c r="AK2866" s="16">
        <f t="shared" si="615"/>
        <v>280</v>
      </c>
      <c r="AL2866" s="16">
        <f t="shared" si="616"/>
        <v>2800.0000000000005</v>
      </c>
      <c r="AM2866" s="16">
        <f t="shared" si="617"/>
        <v>39760.000000000007</v>
      </c>
      <c r="AN2866" s="16">
        <f t="shared" si="618"/>
        <v>155064.00000000003</v>
      </c>
      <c r="AO2866" s="12" t="s">
        <v>1486</v>
      </c>
      <c r="AP2866" s="16">
        <v>0.56000000000000005</v>
      </c>
      <c r="AQ2866" s="16" t="s">
        <v>204</v>
      </c>
      <c r="BC2866" s="16">
        <v>0.56000000000000005</v>
      </c>
      <c r="BD2866" s="16">
        <f t="shared" si="619"/>
        <v>1.9600000000000002</v>
      </c>
      <c r="BE2866" s="16">
        <f t="shared" si="620"/>
        <v>969.1500000000002</v>
      </c>
      <c r="BG2866" s="16">
        <f t="shared" si="621"/>
        <v>672.00000000000011</v>
      </c>
      <c r="BH2866" s="16">
        <f t="shared" si="622"/>
        <v>358.40000000000003</v>
      </c>
      <c r="BI2866" s="16">
        <f t="shared" si="623"/>
        <v>4.4800000000000004</v>
      </c>
    </row>
    <row r="2867" spans="1:61" ht="20.149999999999999" customHeight="1" x14ac:dyDescent="0.35">
      <c r="A2867">
        <v>2866</v>
      </c>
      <c r="B2867" t="s">
        <v>360</v>
      </c>
      <c r="C2867" t="s">
        <v>9479</v>
      </c>
      <c r="D2867" s="15" t="s">
        <v>3402</v>
      </c>
      <c r="E2867" s="12" t="s">
        <v>98</v>
      </c>
      <c r="G2867" s="12" t="s">
        <v>3316</v>
      </c>
      <c r="H2867" s="12" t="s">
        <v>589</v>
      </c>
      <c r="I2867" s="12" t="s">
        <v>363</v>
      </c>
      <c r="J2867" s="12" t="s">
        <v>2401</v>
      </c>
      <c r="K2867" s="12" t="s">
        <v>3317</v>
      </c>
      <c r="N2867" s="16" t="s">
        <v>206</v>
      </c>
      <c r="O2867" s="16" t="s">
        <v>2743</v>
      </c>
      <c r="P2867" s="12" t="s">
        <v>366</v>
      </c>
      <c r="Q2867" s="16">
        <v>2022</v>
      </c>
      <c r="R2867" s="16">
        <v>0.56000000000000005</v>
      </c>
      <c r="T2867" s="16">
        <v>0</v>
      </c>
      <c r="V2867" s="12" t="s">
        <v>204</v>
      </c>
      <c r="W2867" s="12" t="s">
        <v>204</v>
      </c>
      <c r="X2867" s="16">
        <v>1</v>
      </c>
      <c r="Y2867" s="16">
        <v>8</v>
      </c>
      <c r="Z2867" s="16">
        <v>0.56000000000000005</v>
      </c>
      <c r="AA2867" s="16">
        <v>72.800000000000011</v>
      </c>
      <c r="AB2867" s="16" t="s">
        <v>2394</v>
      </c>
      <c r="AC2867" s="16" t="s">
        <v>3319</v>
      </c>
      <c r="AD2867" s="16">
        <f t="shared" si="608"/>
        <v>25480.000000000004</v>
      </c>
      <c r="AE2867" s="16">
        <f t="shared" si="609"/>
        <v>196.00000000000003</v>
      </c>
      <c r="AF2867" s="16">
        <f t="shared" si="610"/>
        <v>73500.000000000015</v>
      </c>
      <c r="AG2867" s="16">
        <f t="shared" si="611"/>
        <v>56.000000000000007</v>
      </c>
      <c r="AH2867" s="12">
        <f t="shared" si="612"/>
        <v>0</v>
      </c>
      <c r="AI2867" s="16">
        <f t="shared" si="613"/>
        <v>3.9200000000000004</v>
      </c>
      <c r="AJ2867" s="16">
        <f t="shared" si="614"/>
        <v>13524.000000000002</v>
      </c>
      <c r="AK2867" s="16">
        <f t="shared" si="615"/>
        <v>280</v>
      </c>
      <c r="AL2867" s="16">
        <f t="shared" si="616"/>
        <v>2800.0000000000005</v>
      </c>
      <c r="AM2867" s="16">
        <f t="shared" si="617"/>
        <v>39760.000000000007</v>
      </c>
      <c r="AN2867" s="16">
        <f t="shared" si="618"/>
        <v>155064.00000000003</v>
      </c>
      <c r="AO2867" s="12" t="s">
        <v>1486</v>
      </c>
      <c r="AP2867" s="16">
        <v>0.56000000000000005</v>
      </c>
      <c r="AQ2867" s="16" t="s">
        <v>204</v>
      </c>
      <c r="BC2867" s="16">
        <v>0.56000000000000005</v>
      </c>
      <c r="BD2867" s="16">
        <f t="shared" si="619"/>
        <v>1.9600000000000002</v>
      </c>
      <c r="BE2867" s="16">
        <f t="shared" si="620"/>
        <v>969.1500000000002</v>
      </c>
      <c r="BG2867" s="16">
        <f t="shared" si="621"/>
        <v>672.00000000000011</v>
      </c>
      <c r="BH2867" s="16">
        <f t="shared" si="622"/>
        <v>358.40000000000003</v>
      </c>
      <c r="BI2867" s="16">
        <f t="shared" si="623"/>
        <v>4.4800000000000004</v>
      </c>
    </row>
    <row r="2868" spans="1:61" ht="20.149999999999999" customHeight="1" x14ac:dyDescent="0.35">
      <c r="A2868">
        <v>2867</v>
      </c>
      <c r="B2868" t="s">
        <v>360</v>
      </c>
      <c r="C2868" t="s">
        <v>9480</v>
      </c>
      <c r="D2868" s="15" t="s">
        <v>3403</v>
      </c>
      <c r="E2868" s="12" t="s">
        <v>98</v>
      </c>
      <c r="G2868" s="12" t="s">
        <v>3316</v>
      </c>
      <c r="H2868" s="12" t="s">
        <v>589</v>
      </c>
      <c r="I2868" s="12" t="s">
        <v>363</v>
      </c>
      <c r="J2868" s="12" t="s">
        <v>2401</v>
      </c>
      <c r="K2868" s="12" t="s">
        <v>3317</v>
      </c>
      <c r="N2868" s="16" t="s">
        <v>206</v>
      </c>
      <c r="O2868" s="16" t="s">
        <v>2743</v>
      </c>
      <c r="P2868" s="12" t="s">
        <v>366</v>
      </c>
      <c r="Q2868" s="16">
        <v>2022</v>
      </c>
      <c r="R2868" s="16">
        <v>2.39</v>
      </c>
      <c r="T2868" s="16">
        <v>0</v>
      </c>
      <c r="V2868" s="12" t="s">
        <v>204</v>
      </c>
      <c r="W2868" s="12" t="s">
        <v>204</v>
      </c>
      <c r="X2868" s="16">
        <v>1</v>
      </c>
      <c r="Y2868" s="16">
        <v>8</v>
      </c>
      <c r="Z2868" s="16">
        <v>2.39</v>
      </c>
      <c r="AA2868" s="16">
        <v>310.7</v>
      </c>
      <c r="AB2868" s="16" t="s">
        <v>2394</v>
      </c>
      <c r="AC2868" s="16" t="s">
        <v>3319</v>
      </c>
      <c r="AD2868" s="16">
        <f t="shared" si="608"/>
        <v>108745</v>
      </c>
      <c r="AE2868" s="16">
        <f t="shared" si="609"/>
        <v>836.5</v>
      </c>
      <c r="AF2868" s="16">
        <f t="shared" si="610"/>
        <v>313687.5</v>
      </c>
      <c r="AG2868" s="16">
        <f t="shared" si="611"/>
        <v>239</v>
      </c>
      <c r="AH2868" s="12">
        <f t="shared" si="612"/>
        <v>0</v>
      </c>
      <c r="AI2868" s="16">
        <f t="shared" si="613"/>
        <v>16.73</v>
      </c>
      <c r="AJ2868" s="16">
        <f t="shared" si="614"/>
        <v>57718.5</v>
      </c>
      <c r="AK2868" s="16">
        <f t="shared" si="615"/>
        <v>1195</v>
      </c>
      <c r="AL2868" s="16">
        <f t="shared" si="616"/>
        <v>11950</v>
      </c>
      <c r="AM2868" s="16">
        <f t="shared" si="617"/>
        <v>169690</v>
      </c>
      <c r="AN2868" s="16">
        <f t="shared" si="618"/>
        <v>661791</v>
      </c>
      <c r="AO2868" s="12" t="s">
        <v>1486</v>
      </c>
      <c r="AP2868" s="16">
        <v>2.39</v>
      </c>
      <c r="AQ2868" s="16" t="s">
        <v>204</v>
      </c>
      <c r="BC2868" s="16">
        <v>2.39</v>
      </c>
      <c r="BD2868" s="16">
        <f t="shared" si="619"/>
        <v>8.3650000000000002</v>
      </c>
      <c r="BE2868" s="16">
        <f t="shared" si="620"/>
        <v>4136.1937500000004</v>
      </c>
      <c r="BG2868" s="16">
        <f t="shared" si="621"/>
        <v>2868</v>
      </c>
      <c r="BH2868" s="16">
        <f t="shared" si="622"/>
        <v>1529.6000000000001</v>
      </c>
      <c r="BI2868" s="16">
        <f t="shared" si="623"/>
        <v>19.12</v>
      </c>
    </row>
    <row r="2869" spans="1:61" ht="20.149999999999999" customHeight="1" x14ac:dyDescent="0.35">
      <c r="A2869">
        <v>2868</v>
      </c>
      <c r="B2869" t="s">
        <v>360</v>
      </c>
      <c r="C2869" t="s">
        <v>9481</v>
      </c>
      <c r="D2869" s="15" t="s">
        <v>3404</v>
      </c>
      <c r="E2869" s="12" t="s">
        <v>93</v>
      </c>
      <c r="G2869" s="12" t="s">
        <v>3316</v>
      </c>
      <c r="H2869" s="12" t="s">
        <v>589</v>
      </c>
      <c r="I2869" s="12" t="s">
        <v>363</v>
      </c>
      <c r="J2869" s="12" t="s">
        <v>2401</v>
      </c>
      <c r="K2869" s="12" t="s">
        <v>3317</v>
      </c>
      <c r="N2869" s="16" t="s">
        <v>206</v>
      </c>
      <c r="O2869" s="16" t="s">
        <v>2743</v>
      </c>
      <c r="P2869" s="12" t="s">
        <v>366</v>
      </c>
      <c r="Q2869" s="16">
        <v>2022</v>
      </c>
      <c r="R2869" s="16">
        <v>1.29</v>
      </c>
      <c r="T2869" s="16">
        <v>0</v>
      </c>
      <c r="V2869" s="12" t="s">
        <v>204</v>
      </c>
      <c r="W2869" s="12" t="s">
        <v>204</v>
      </c>
      <c r="X2869" s="16">
        <v>1</v>
      </c>
      <c r="Y2869" s="16">
        <v>8</v>
      </c>
      <c r="Z2869" s="16">
        <v>1.29</v>
      </c>
      <c r="AA2869" s="16">
        <v>167.70000000000002</v>
      </c>
      <c r="AB2869" s="16" t="s">
        <v>2394</v>
      </c>
      <c r="AC2869" s="16" t="s">
        <v>3319</v>
      </c>
      <c r="AD2869" s="16">
        <f t="shared" si="608"/>
        <v>58695.000000000007</v>
      </c>
      <c r="AE2869" s="16">
        <f t="shared" si="609"/>
        <v>451.5</v>
      </c>
      <c r="AF2869" s="16">
        <f t="shared" si="610"/>
        <v>169312.5</v>
      </c>
      <c r="AG2869" s="16">
        <f t="shared" si="611"/>
        <v>129</v>
      </c>
      <c r="AH2869" s="12">
        <f t="shared" si="612"/>
        <v>0</v>
      </c>
      <c r="AI2869" s="16">
        <f t="shared" si="613"/>
        <v>9.0300000000000011</v>
      </c>
      <c r="AJ2869" s="16">
        <f t="shared" si="614"/>
        <v>31153.500000000004</v>
      </c>
      <c r="AK2869" s="16">
        <f t="shared" si="615"/>
        <v>645</v>
      </c>
      <c r="AL2869" s="16">
        <f t="shared" si="616"/>
        <v>6450</v>
      </c>
      <c r="AM2869" s="16">
        <f t="shared" si="617"/>
        <v>91590</v>
      </c>
      <c r="AN2869" s="16">
        <f t="shared" si="618"/>
        <v>357201</v>
      </c>
      <c r="AO2869" s="12" t="s">
        <v>1486</v>
      </c>
      <c r="AP2869" s="16">
        <v>1.29</v>
      </c>
      <c r="AQ2869" s="16" t="s">
        <v>204</v>
      </c>
      <c r="BC2869" s="16">
        <v>1.29</v>
      </c>
      <c r="BD2869" s="16">
        <f t="shared" si="619"/>
        <v>4.5150000000000006</v>
      </c>
      <c r="BE2869" s="16">
        <f t="shared" si="620"/>
        <v>2232.5062499999999</v>
      </c>
      <c r="BG2869" s="16">
        <f t="shared" si="621"/>
        <v>1548</v>
      </c>
      <c r="BH2869" s="16">
        <f t="shared" si="622"/>
        <v>825.6</v>
      </c>
      <c r="BI2869" s="16">
        <f t="shared" si="623"/>
        <v>10.32</v>
      </c>
    </row>
    <row r="2870" spans="1:61" ht="20.149999999999999" customHeight="1" x14ac:dyDescent="0.35">
      <c r="A2870">
        <v>2869</v>
      </c>
      <c r="B2870" t="s">
        <v>360</v>
      </c>
      <c r="C2870" t="s">
        <v>9482</v>
      </c>
      <c r="D2870" s="15" t="s">
        <v>3405</v>
      </c>
      <c r="E2870" s="12" t="s">
        <v>98</v>
      </c>
      <c r="G2870" s="12" t="s">
        <v>3316</v>
      </c>
      <c r="H2870" s="12" t="s">
        <v>589</v>
      </c>
      <c r="I2870" s="12" t="s">
        <v>363</v>
      </c>
      <c r="J2870" s="12" t="s">
        <v>2401</v>
      </c>
      <c r="K2870" s="12" t="s">
        <v>3317</v>
      </c>
      <c r="N2870" s="16" t="s">
        <v>206</v>
      </c>
      <c r="O2870" s="16" t="s">
        <v>2743</v>
      </c>
      <c r="P2870" s="12" t="s">
        <v>366</v>
      </c>
      <c r="Q2870" s="16">
        <v>2022</v>
      </c>
      <c r="R2870" s="16">
        <v>1.86</v>
      </c>
      <c r="T2870" s="16">
        <v>0</v>
      </c>
      <c r="V2870" s="12" t="s">
        <v>204</v>
      </c>
      <c r="W2870" s="12" t="s">
        <v>204</v>
      </c>
      <c r="X2870" s="16">
        <v>1</v>
      </c>
      <c r="Y2870" s="16">
        <v>8</v>
      </c>
      <c r="Z2870" s="16">
        <v>1.86</v>
      </c>
      <c r="AA2870" s="16">
        <v>241.8</v>
      </c>
      <c r="AB2870" s="16" t="s">
        <v>2394</v>
      </c>
      <c r="AC2870" s="16" t="s">
        <v>3319</v>
      </c>
      <c r="AD2870" s="16">
        <f t="shared" si="608"/>
        <v>84630</v>
      </c>
      <c r="AE2870" s="16">
        <f t="shared" si="609"/>
        <v>651</v>
      </c>
      <c r="AF2870" s="16">
        <f t="shared" si="610"/>
        <v>244125</v>
      </c>
      <c r="AG2870" s="16">
        <f t="shared" si="611"/>
        <v>186</v>
      </c>
      <c r="AH2870" s="12">
        <f t="shared" si="612"/>
        <v>0</v>
      </c>
      <c r="AI2870" s="16">
        <f t="shared" si="613"/>
        <v>13.020000000000001</v>
      </c>
      <c r="AJ2870" s="16">
        <f t="shared" si="614"/>
        <v>44919.000000000007</v>
      </c>
      <c r="AK2870" s="16">
        <f t="shared" si="615"/>
        <v>930</v>
      </c>
      <c r="AL2870" s="16">
        <f t="shared" si="616"/>
        <v>9300</v>
      </c>
      <c r="AM2870" s="16">
        <f t="shared" si="617"/>
        <v>132060</v>
      </c>
      <c r="AN2870" s="16">
        <f t="shared" si="618"/>
        <v>515034</v>
      </c>
      <c r="AO2870" s="12" t="s">
        <v>1486</v>
      </c>
      <c r="AP2870" s="16">
        <v>1.86</v>
      </c>
      <c r="AQ2870" s="16" t="s">
        <v>204</v>
      </c>
      <c r="BC2870" s="16">
        <v>1.86</v>
      </c>
      <c r="BD2870" s="16">
        <f t="shared" si="619"/>
        <v>6.5100000000000007</v>
      </c>
      <c r="BE2870" s="16">
        <f t="shared" si="620"/>
        <v>3218.9625000000001</v>
      </c>
      <c r="BG2870" s="16">
        <f t="shared" si="621"/>
        <v>2232</v>
      </c>
      <c r="BH2870" s="16">
        <f t="shared" si="622"/>
        <v>1190.4000000000001</v>
      </c>
      <c r="BI2870" s="16">
        <f t="shared" si="623"/>
        <v>14.88</v>
      </c>
    </row>
    <row r="2871" spans="1:61" ht="20.149999999999999" customHeight="1" x14ac:dyDescent="0.35">
      <c r="A2871">
        <v>2870</v>
      </c>
      <c r="B2871" t="s">
        <v>360</v>
      </c>
      <c r="C2871" t="s">
        <v>9483</v>
      </c>
      <c r="D2871" s="15" t="s">
        <v>3406</v>
      </c>
      <c r="E2871" s="12" t="s">
        <v>98</v>
      </c>
      <c r="G2871" s="12" t="s">
        <v>3316</v>
      </c>
      <c r="H2871" s="12" t="s">
        <v>589</v>
      </c>
      <c r="I2871" s="12" t="s">
        <v>363</v>
      </c>
      <c r="J2871" s="12" t="s">
        <v>2401</v>
      </c>
      <c r="K2871" s="12" t="s">
        <v>3317</v>
      </c>
      <c r="N2871" s="16" t="s">
        <v>206</v>
      </c>
      <c r="O2871" s="16" t="s">
        <v>2743</v>
      </c>
      <c r="P2871" s="12" t="s">
        <v>366</v>
      </c>
      <c r="Q2871" s="16">
        <v>2022</v>
      </c>
      <c r="R2871" s="16">
        <v>1.82</v>
      </c>
      <c r="T2871" s="16">
        <v>0</v>
      </c>
      <c r="V2871" s="12" t="s">
        <v>204</v>
      </c>
      <c r="W2871" s="12" t="s">
        <v>204</v>
      </c>
      <c r="X2871" s="16">
        <v>1</v>
      </c>
      <c r="Y2871" s="16">
        <v>8</v>
      </c>
      <c r="Z2871" s="16">
        <v>1.82</v>
      </c>
      <c r="AA2871" s="16">
        <v>236.6</v>
      </c>
      <c r="AB2871" s="16" t="s">
        <v>2394</v>
      </c>
      <c r="AC2871" s="16" t="s">
        <v>3319</v>
      </c>
      <c r="AD2871" s="16">
        <f t="shared" si="608"/>
        <v>82810</v>
      </c>
      <c r="AE2871" s="16">
        <f t="shared" si="609"/>
        <v>637</v>
      </c>
      <c r="AF2871" s="16">
        <f t="shared" si="610"/>
        <v>238875</v>
      </c>
      <c r="AG2871" s="16">
        <f t="shared" si="611"/>
        <v>182</v>
      </c>
      <c r="AH2871" s="12">
        <f t="shared" si="612"/>
        <v>0</v>
      </c>
      <c r="AI2871" s="16">
        <f t="shared" si="613"/>
        <v>12.74</v>
      </c>
      <c r="AJ2871" s="16">
        <f t="shared" si="614"/>
        <v>43953</v>
      </c>
      <c r="AK2871" s="16">
        <f t="shared" si="615"/>
        <v>910</v>
      </c>
      <c r="AL2871" s="16">
        <f t="shared" si="616"/>
        <v>9100</v>
      </c>
      <c r="AM2871" s="16">
        <f t="shared" si="617"/>
        <v>129220</v>
      </c>
      <c r="AN2871" s="16">
        <f t="shared" si="618"/>
        <v>503958</v>
      </c>
      <c r="AO2871" s="12" t="s">
        <v>1486</v>
      </c>
      <c r="AP2871" s="16">
        <v>1.82</v>
      </c>
      <c r="AQ2871" s="16" t="s">
        <v>204</v>
      </c>
      <c r="BC2871" s="16">
        <v>1.82</v>
      </c>
      <c r="BD2871" s="16">
        <f t="shared" si="619"/>
        <v>6.37</v>
      </c>
      <c r="BE2871" s="16">
        <f t="shared" si="620"/>
        <v>3149.7375000000002</v>
      </c>
      <c r="BG2871" s="16">
        <f t="shared" si="621"/>
        <v>2184</v>
      </c>
      <c r="BH2871" s="16">
        <f t="shared" si="622"/>
        <v>1164.8</v>
      </c>
      <c r="BI2871" s="16">
        <f t="shared" si="623"/>
        <v>14.559999999999999</v>
      </c>
    </row>
    <row r="2872" spans="1:61" ht="20.149999999999999" customHeight="1" x14ac:dyDescent="0.35">
      <c r="A2872">
        <v>2871</v>
      </c>
      <c r="B2872" t="s">
        <v>360</v>
      </c>
      <c r="C2872" t="s">
        <v>9484</v>
      </c>
      <c r="D2872" s="15" t="s">
        <v>3407</v>
      </c>
      <c r="E2872" s="12" t="s">
        <v>98</v>
      </c>
      <c r="G2872" s="12" t="s">
        <v>3316</v>
      </c>
      <c r="H2872" s="12" t="s">
        <v>589</v>
      </c>
      <c r="I2872" s="12" t="s">
        <v>363</v>
      </c>
      <c r="J2872" s="12" t="s">
        <v>2401</v>
      </c>
      <c r="K2872" s="12" t="s">
        <v>3317</v>
      </c>
      <c r="N2872" s="16" t="s">
        <v>206</v>
      </c>
      <c r="O2872" s="16" t="s">
        <v>3408</v>
      </c>
      <c r="P2872" s="12" t="s">
        <v>482</v>
      </c>
      <c r="Q2872" s="16">
        <v>2022</v>
      </c>
      <c r="R2872" s="16">
        <v>1.46</v>
      </c>
      <c r="T2872" s="16">
        <v>0</v>
      </c>
      <c r="V2872" s="12" t="s">
        <v>204</v>
      </c>
      <c r="W2872" s="12" t="s">
        <v>204</v>
      </c>
      <c r="X2872" s="16">
        <v>1</v>
      </c>
      <c r="Y2872" s="16">
        <v>8</v>
      </c>
      <c r="Z2872" s="16">
        <v>1.46</v>
      </c>
      <c r="AA2872" s="16">
        <v>189.79999999999998</v>
      </c>
      <c r="AB2872" s="16" t="s">
        <v>2394</v>
      </c>
      <c r="AC2872" s="16" t="s">
        <v>3319</v>
      </c>
      <c r="AD2872" s="16">
        <f t="shared" si="608"/>
        <v>66430</v>
      </c>
      <c r="AE2872" s="16">
        <f t="shared" si="609"/>
        <v>511</v>
      </c>
      <c r="AF2872" s="16">
        <f t="shared" si="610"/>
        <v>191625</v>
      </c>
      <c r="AG2872" s="16">
        <f t="shared" si="611"/>
        <v>146</v>
      </c>
      <c r="AH2872" s="12">
        <f t="shared" si="612"/>
        <v>0</v>
      </c>
      <c r="AI2872" s="16">
        <f t="shared" si="613"/>
        <v>10.219999999999999</v>
      </c>
      <c r="AJ2872" s="16">
        <f t="shared" si="614"/>
        <v>35258.999999999993</v>
      </c>
      <c r="AK2872" s="16">
        <f t="shared" si="615"/>
        <v>730</v>
      </c>
      <c r="AL2872" s="16">
        <f t="shared" si="616"/>
        <v>7300</v>
      </c>
      <c r="AM2872" s="16">
        <f t="shared" si="617"/>
        <v>103660</v>
      </c>
      <c r="AN2872" s="16">
        <f t="shared" si="618"/>
        <v>404274</v>
      </c>
      <c r="AO2872" s="12" t="s">
        <v>1486</v>
      </c>
      <c r="AP2872" s="16">
        <v>1.46</v>
      </c>
      <c r="AQ2872" s="16" t="s">
        <v>204</v>
      </c>
      <c r="BC2872" s="16">
        <v>1.46</v>
      </c>
      <c r="BD2872" s="16">
        <f t="shared" si="619"/>
        <v>5.1099999999999994</v>
      </c>
      <c r="BE2872" s="16">
        <f t="shared" si="620"/>
        <v>2526.7125000000001</v>
      </c>
      <c r="BG2872" s="16">
        <f t="shared" si="621"/>
        <v>1752</v>
      </c>
      <c r="BH2872" s="16">
        <f t="shared" si="622"/>
        <v>934.4</v>
      </c>
      <c r="BI2872" s="16">
        <f t="shared" si="623"/>
        <v>11.68</v>
      </c>
    </row>
    <row r="2873" spans="1:61" ht="20.149999999999999" customHeight="1" x14ac:dyDescent="0.35">
      <c r="A2873">
        <v>2872</v>
      </c>
      <c r="B2873" t="s">
        <v>360</v>
      </c>
      <c r="C2873" t="s">
        <v>9485</v>
      </c>
      <c r="D2873" s="15" t="s">
        <v>3409</v>
      </c>
      <c r="E2873" s="12" t="s">
        <v>93</v>
      </c>
      <c r="G2873" s="12" t="s">
        <v>3316</v>
      </c>
      <c r="H2873" s="12" t="s">
        <v>589</v>
      </c>
      <c r="I2873" s="12" t="s">
        <v>363</v>
      </c>
      <c r="J2873" s="12" t="s">
        <v>2401</v>
      </c>
      <c r="K2873" s="12" t="s">
        <v>3317</v>
      </c>
      <c r="N2873" s="16" t="s">
        <v>206</v>
      </c>
      <c r="O2873" s="16" t="s">
        <v>3408</v>
      </c>
      <c r="P2873" s="12" t="s">
        <v>482</v>
      </c>
      <c r="Q2873" s="16">
        <v>2022</v>
      </c>
      <c r="R2873" s="16">
        <v>1.1000000000000001</v>
      </c>
      <c r="T2873" s="16">
        <v>0</v>
      </c>
      <c r="V2873" s="12" t="s">
        <v>204</v>
      </c>
      <c r="W2873" s="12" t="s">
        <v>204</v>
      </c>
      <c r="X2873" s="16">
        <v>1</v>
      </c>
      <c r="Y2873" s="16">
        <v>8</v>
      </c>
      <c r="Z2873" s="16">
        <v>1.1000000000000001</v>
      </c>
      <c r="AA2873" s="16">
        <v>143</v>
      </c>
      <c r="AB2873" s="16" t="s">
        <v>2394</v>
      </c>
      <c r="AC2873" s="16" t="s">
        <v>3319</v>
      </c>
      <c r="AD2873" s="16">
        <f t="shared" si="608"/>
        <v>50050</v>
      </c>
      <c r="AE2873" s="16">
        <f t="shared" si="609"/>
        <v>385.00000000000006</v>
      </c>
      <c r="AF2873" s="16">
        <f t="shared" si="610"/>
        <v>144375.00000000003</v>
      </c>
      <c r="AG2873" s="16">
        <f t="shared" si="611"/>
        <v>110.00000000000001</v>
      </c>
      <c r="AH2873" s="12">
        <f t="shared" si="612"/>
        <v>0</v>
      </c>
      <c r="AI2873" s="16">
        <f t="shared" si="613"/>
        <v>7.7000000000000011</v>
      </c>
      <c r="AJ2873" s="16">
        <f t="shared" si="614"/>
        <v>26565.000000000004</v>
      </c>
      <c r="AK2873" s="16">
        <f t="shared" si="615"/>
        <v>550</v>
      </c>
      <c r="AL2873" s="16">
        <f t="shared" si="616"/>
        <v>5500</v>
      </c>
      <c r="AM2873" s="16">
        <f t="shared" si="617"/>
        <v>78100</v>
      </c>
      <c r="AN2873" s="16">
        <f t="shared" si="618"/>
        <v>304590</v>
      </c>
      <c r="AO2873" s="12" t="s">
        <v>1486</v>
      </c>
      <c r="AP2873" s="16">
        <v>1.1000000000000001</v>
      </c>
      <c r="AQ2873" s="16" t="s">
        <v>204</v>
      </c>
      <c r="BC2873" s="16">
        <v>1.1000000000000001</v>
      </c>
      <c r="BD2873" s="16">
        <f t="shared" si="619"/>
        <v>3.8500000000000005</v>
      </c>
      <c r="BE2873" s="16">
        <f t="shared" si="620"/>
        <v>1903.6875</v>
      </c>
      <c r="BG2873" s="16">
        <f t="shared" si="621"/>
        <v>1320</v>
      </c>
      <c r="BH2873" s="16">
        <f t="shared" si="622"/>
        <v>704</v>
      </c>
      <c r="BI2873" s="16">
        <f t="shared" si="623"/>
        <v>8.8000000000000007</v>
      </c>
    </row>
    <row r="2874" spans="1:61" ht="20.149999999999999" customHeight="1" x14ac:dyDescent="0.35">
      <c r="A2874">
        <v>2873</v>
      </c>
      <c r="B2874" t="s">
        <v>360</v>
      </c>
      <c r="C2874" t="s">
        <v>9486</v>
      </c>
      <c r="D2874" s="15" t="s">
        <v>3410</v>
      </c>
      <c r="E2874" s="12" t="s">
        <v>98</v>
      </c>
      <c r="G2874" s="12" t="s">
        <v>3316</v>
      </c>
      <c r="H2874" s="12" t="s">
        <v>589</v>
      </c>
      <c r="I2874" s="12" t="s">
        <v>363</v>
      </c>
      <c r="J2874" s="12" t="s">
        <v>2401</v>
      </c>
      <c r="K2874" s="12" t="s">
        <v>3317</v>
      </c>
      <c r="N2874" s="16" t="s">
        <v>206</v>
      </c>
      <c r="O2874" s="16" t="s">
        <v>3408</v>
      </c>
      <c r="P2874" s="12" t="s">
        <v>482</v>
      </c>
      <c r="Q2874" s="16">
        <v>2022</v>
      </c>
      <c r="R2874" s="16">
        <v>0.6</v>
      </c>
      <c r="T2874" s="16">
        <v>0</v>
      </c>
      <c r="V2874" s="12" t="s">
        <v>204</v>
      </c>
      <c r="W2874" s="12" t="s">
        <v>204</v>
      </c>
      <c r="X2874" s="16">
        <v>1</v>
      </c>
      <c r="Y2874" s="16">
        <v>8</v>
      </c>
      <c r="Z2874" s="16">
        <v>0.6</v>
      </c>
      <c r="AA2874" s="16">
        <v>78</v>
      </c>
      <c r="AB2874" s="16" t="s">
        <v>2394</v>
      </c>
      <c r="AC2874" s="16" t="s">
        <v>3319</v>
      </c>
      <c r="AD2874" s="16">
        <f t="shared" si="608"/>
        <v>27300</v>
      </c>
      <c r="AE2874" s="16">
        <f t="shared" si="609"/>
        <v>210</v>
      </c>
      <c r="AF2874" s="16">
        <f t="shared" si="610"/>
        <v>78750</v>
      </c>
      <c r="AG2874" s="16">
        <f t="shared" si="611"/>
        <v>60</v>
      </c>
      <c r="AH2874" s="12">
        <f t="shared" si="612"/>
        <v>0</v>
      </c>
      <c r="AI2874" s="16">
        <f t="shared" si="613"/>
        <v>4.2</v>
      </c>
      <c r="AJ2874" s="16">
        <f t="shared" si="614"/>
        <v>14490</v>
      </c>
      <c r="AK2874" s="16">
        <f t="shared" si="615"/>
        <v>300</v>
      </c>
      <c r="AL2874" s="16">
        <f t="shared" si="616"/>
        <v>3000</v>
      </c>
      <c r="AM2874" s="16">
        <f t="shared" si="617"/>
        <v>42600</v>
      </c>
      <c r="AN2874" s="16">
        <f t="shared" si="618"/>
        <v>166140</v>
      </c>
      <c r="AO2874" s="12" t="s">
        <v>1486</v>
      </c>
      <c r="AP2874" s="16">
        <v>0.6</v>
      </c>
      <c r="AQ2874" s="16" t="s">
        <v>204</v>
      </c>
      <c r="BC2874" s="16">
        <v>0.6</v>
      </c>
      <c r="BD2874" s="16">
        <f t="shared" si="619"/>
        <v>2.1</v>
      </c>
      <c r="BE2874" s="16">
        <f t="shared" si="620"/>
        <v>1038.375</v>
      </c>
      <c r="BG2874" s="16">
        <f t="shared" si="621"/>
        <v>720</v>
      </c>
      <c r="BH2874" s="16">
        <f t="shared" si="622"/>
        <v>384</v>
      </c>
      <c r="BI2874" s="16">
        <f t="shared" si="623"/>
        <v>4.8</v>
      </c>
    </row>
    <row r="2875" spans="1:61" ht="20.149999999999999" customHeight="1" x14ac:dyDescent="0.35">
      <c r="A2875">
        <v>2874</v>
      </c>
      <c r="B2875" t="s">
        <v>360</v>
      </c>
      <c r="C2875" t="s">
        <v>9487</v>
      </c>
      <c r="D2875" s="15" t="s">
        <v>3411</v>
      </c>
      <c r="E2875" s="12" t="s">
        <v>98</v>
      </c>
      <c r="G2875" s="12" t="s">
        <v>3316</v>
      </c>
      <c r="H2875" s="12" t="s">
        <v>589</v>
      </c>
      <c r="I2875" s="12" t="s">
        <v>363</v>
      </c>
      <c r="J2875" s="12" t="s">
        <v>2401</v>
      </c>
      <c r="K2875" s="12" t="s">
        <v>3317</v>
      </c>
      <c r="N2875" s="16" t="s">
        <v>206</v>
      </c>
      <c r="O2875" s="16" t="s">
        <v>3408</v>
      </c>
      <c r="P2875" s="12" t="s">
        <v>482</v>
      </c>
      <c r="Q2875" s="16">
        <v>2022</v>
      </c>
      <c r="R2875" s="16">
        <v>0.64</v>
      </c>
      <c r="T2875" s="16">
        <v>0</v>
      </c>
      <c r="V2875" s="12" t="s">
        <v>204</v>
      </c>
      <c r="W2875" s="12" t="s">
        <v>204</v>
      </c>
      <c r="X2875" s="16">
        <v>1</v>
      </c>
      <c r="Y2875" s="16">
        <v>8</v>
      </c>
      <c r="Z2875" s="16">
        <v>0.64</v>
      </c>
      <c r="AA2875" s="16">
        <v>83.2</v>
      </c>
      <c r="AB2875" s="16" t="s">
        <v>2394</v>
      </c>
      <c r="AC2875" s="16" t="s">
        <v>3319</v>
      </c>
      <c r="AD2875" s="16">
        <f t="shared" si="608"/>
        <v>29120</v>
      </c>
      <c r="AE2875" s="16">
        <f t="shared" si="609"/>
        <v>224</v>
      </c>
      <c r="AF2875" s="16">
        <f t="shared" si="610"/>
        <v>84000</v>
      </c>
      <c r="AG2875" s="16">
        <f t="shared" si="611"/>
        <v>64</v>
      </c>
      <c r="AH2875" s="12">
        <f t="shared" si="612"/>
        <v>0</v>
      </c>
      <c r="AI2875" s="16">
        <f t="shared" si="613"/>
        <v>4.4800000000000004</v>
      </c>
      <c r="AJ2875" s="16">
        <f t="shared" si="614"/>
        <v>15456.000000000002</v>
      </c>
      <c r="AK2875" s="16">
        <f t="shared" si="615"/>
        <v>320</v>
      </c>
      <c r="AL2875" s="16">
        <f t="shared" si="616"/>
        <v>3200</v>
      </c>
      <c r="AM2875" s="16">
        <f t="shared" si="617"/>
        <v>45440</v>
      </c>
      <c r="AN2875" s="16">
        <f t="shared" si="618"/>
        <v>177216</v>
      </c>
      <c r="AO2875" s="12" t="s">
        <v>1486</v>
      </c>
      <c r="AP2875" s="16">
        <v>0.64</v>
      </c>
      <c r="AQ2875" s="16" t="s">
        <v>204</v>
      </c>
      <c r="BC2875" s="16">
        <v>0.64</v>
      </c>
      <c r="BD2875" s="16">
        <f t="shared" si="619"/>
        <v>2.2400000000000002</v>
      </c>
      <c r="BE2875" s="16">
        <f t="shared" si="620"/>
        <v>1107.5999999999999</v>
      </c>
      <c r="BG2875" s="16">
        <f t="shared" si="621"/>
        <v>768</v>
      </c>
      <c r="BH2875" s="16">
        <f t="shared" si="622"/>
        <v>409.6</v>
      </c>
      <c r="BI2875" s="16">
        <f t="shared" si="623"/>
        <v>5.12</v>
      </c>
    </row>
    <row r="2876" spans="1:61" ht="20.149999999999999" customHeight="1" x14ac:dyDescent="0.35">
      <c r="A2876">
        <v>2875</v>
      </c>
      <c r="B2876" t="s">
        <v>360</v>
      </c>
      <c r="C2876" t="s">
        <v>9488</v>
      </c>
      <c r="D2876" s="15" t="s">
        <v>3412</v>
      </c>
      <c r="E2876" s="12" t="s">
        <v>98</v>
      </c>
      <c r="G2876" s="12" t="s">
        <v>3316</v>
      </c>
      <c r="H2876" s="12" t="s">
        <v>589</v>
      </c>
      <c r="I2876" s="12" t="s">
        <v>363</v>
      </c>
      <c r="J2876" s="12" t="s">
        <v>2401</v>
      </c>
      <c r="K2876" s="12" t="s">
        <v>3317</v>
      </c>
      <c r="N2876" s="16" t="s">
        <v>206</v>
      </c>
      <c r="O2876" s="16" t="s">
        <v>3408</v>
      </c>
      <c r="P2876" s="12" t="s">
        <v>482</v>
      </c>
      <c r="Q2876" s="16">
        <v>2022</v>
      </c>
      <c r="R2876" s="16">
        <v>0.5</v>
      </c>
      <c r="T2876" s="16">
        <v>0</v>
      </c>
      <c r="V2876" s="12" t="s">
        <v>204</v>
      </c>
      <c r="W2876" s="12" t="s">
        <v>204</v>
      </c>
      <c r="X2876" s="16">
        <v>1</v>
      </c>
      <c r="Y2876" s="16">
        <v>8</v>
      </c>
      <c r="Z2876" s="16">
        <v>0.5</v>
      </c>
      <c r="AA2876" s="16">
        <v>65</v>
      </c>
      <c r="AB2876" s="16" t="s">
        <v>2394</v>
      </c>
      <c r="AC2876" s="16" t="s">
        <v>3319</v>
      </c>
      <c r="AD2876" s="16">
        <f t="shared" si="608"/>
        <v>22750</v>
      </c>
      <c r="AE2876" s="16">
        <f t="shared" si="609"/>
        <v>175</v>
      </c>
      <c r="AF2876" s="16">
        <f t="shared" si="610"/>
        <v>65625</v>
      </c>
      <c r="AG2876" s="16">
        <f t="shared" si="611"/>
        <v>50</v>
      </c>
      <c r="AH2876" s="12">
        <f t="shared" si="612"/>
        <v>0</v>
      </c>
      <c r="AI2876" s="16">
        <f t="shared" si="613"/>
        <v>3.5</v>
      </c>
      <c r="AJ2876" s="16">
        <f t="shared" si="614"/>
        <v>12075</v>
      </c>
      <c r="AK2876" s="16">
        <f t="shared" si="615"/>
        <v>250</v>
      </c>
      <c r="AL2876" s="16">
        <f t="shared" si="616"/>
        <v>2500</v>
      </c>
      <c r="AM2876" s="16">
        <f t="shared" si="617"/>
        <v>35500</v>
      </c>
      <c r="AN2876" s="16">
        <f t="shared" si="618"/>
        <v>138450</v>
      </c>
      <c r="AO2876" s="12" t="s">
        <v>1486</v>
      </c>
      <c r="AP2876" s="16">
        <v>0.5</v>
      </c>
      <c r="AQ2876" s="16" t="s">
        <v>204</v>
      </c>
      <c r="BC2876" s="16">
        <v>0.5</v>
      </c>
      <c r="BD2876" s="16">
        <f t="shared" si="619"/>
        <v>1.75</v>
      </c>
      <c r="BE2876" s="16">
        <f t="shared" si="620"/>
        <v>865.3125</v>
      </c>
      <c r="BG2876" s="16">
        <f t="shared" si="621"/>
        <v>600</v>
      </c>
      <c r="BH2876" s="16">
        <f t="shared" si="622"/>
        <v>320</v>
      </c>
      <c r="BI2876" s="16">
        <f t="shared" si="623"/>
        <v>4</v>
      </c>
    </row>
    <row r="2877" spans="1:61" ht="20.149999999999999" customHeight="1" x14ac:dyDescent="0.35">
      <c r="A2877">
        <v>2876</v>
      </c>
      <c r="B2877" t="s">
        <v>360</v>
      </c>
      <c r="C2877" t="s">
        <v>9489</v>
      </c>
      <c r="D2877" s="15" t="s">
        <v>3413</v>
      </c>
      <c r="E2877" s="12" t="s">
        <v>98</v>
      </c>
      <c r="G2877" s="12" t="s">
        <v>3316</v>
      </c>
      <c r="H2877" s="12" t="s">
        <v>589</v>
      </c>
      <c r="I2877" s="12" t="s">
        <v>363</v>
      </c>
      <c r="J2877" s="12" t="s">
        <v>2401</v>
      </c>
      <c r="K2877" s="12" t="s">
        <v>3317</v>
      </c>
      <c r="N2877" s="16" t="s">
        <v>206</v>
      </c>
      <c r="O2877" s="16" t="s">
        <v>3408</v>
      </c>
      <c r="P2877" s="12" t="s">
        <v>482</v>
      </c>
      <c r="Q2877" s="16">
        <v>2022</v>
      </c>
      <c r="R2877" s="16">
        <v>1.42</v>
      </c>
      <c r="T2877" s="16">
        <v>0</v>
      </c>
      <c r="V2877" s="12" t="s">
        <v>204</v>
      </c>
      <c r="W2877" s="12" t="s">
        <v>204</v>
      </c>
      <c r="X2877" s="16">
        <v>1</v>
      </c>
      <c r="Y2877" s="16">
        <v>8</v>
      </c>
      <c r="Z2877" s="16">
        <v>1.42</v>
      </c>
      <c r="AA2877" s="16">
        <v>184.6</v>
      </c>
      <c r="AB2877" s="16" t="s">
        <v>2394</v>
      </c>
      <c r="AC2877" s="16" t="s">
        <v>3319</v>
      </c>
      <c r="AD2877" s="16">
        <f t="shared" si="608"/>
        <v>64610</v>
      </c>
      <c r="AE2877" s="16">
        <f t="shared" si="609"/>
        <v>497</v>
      </c>
      <c r="AF2877" s="16">
        <f t="shared" si="610"/>
        <v>186375</v>
      </c>
      <c r="AG2877" s="16">
        <f t="shared" si="611"/>
        <v>142</v>
      </c>
      <c r="AH2877" s="12">
        <f t="shared" si="612"/>
        <v>0</v>
      </c>
      <c r="AI2877" s="16">
        <f t="shared" si="613"/>
        <v>9.94</v>
      </c>
      <c r="AJ2877" s="16">
        <f t="shared" si="614"/>
        <v>34293</v>
      </c>
      <c r="AK2877" s="16">
        <f t="shared" si="615"/>
        <v>710</v>
      </c>
      <c r="AL2877" s="16">
        <f t="shared" si="616"/>
        <v>7100</v>
      </c>
      <c r="AM2877" s="16">
        <f t="shared" si="617"/>
        <v>100820</v>
      </c>
      <c r="AN2877" s="16">
        <f t="shared" si="618"/>
        <v>393198</v>
      </c>
      <c r="AO2877" s="12" t="s">
        <v>1486</v>
      </c>
      <c r="AP2877" s="16">
        <v>1.42</v>
      </c>
      <c r="AQ2877" s="16" t="s">
        <v>204</v>
      </c>
      <c r="BC2877" s="16">
        <v>1.42</v>
      </c>
      <c r="BD2877" s="16">
        <f t="shared" si="619"/>
        <v>4.97</v>
      </c>
      <c r="BE2877" s="16">
        <f t="shared" si="620"/>
        <v>2457.4875000000002</v>
      </c>
      <c r="BG2877" s="16">
        <f t="shared" si="621"/>
        <v>1704</v>
      </c>
      <c r="BH2877" s="16">
        <f t="shared" si="622"/>
        <v>908.8</v>
      </c>
      <c r="BI2877" s="16">
        <f t="shared" si="623"/>
        <v>11.36</v>
      </c>
    </row>
    <row r="2878" spans="1:61" ht="20.149999999999999" customHeight="1" x14ac:dyDescent="0.35">
      <c r="A2878">
        <v>2877</v>
      </c>
      <c r="B2878" t="s">
        <v>360</v>
      </c>
      <c r="C2878" t="s">
        <v>9490</v>
      </c>
      <c r="D2878" s="15" t="s">
        <v>3414</v>
      </c>
      <c r="E2878" s="12" t="s">
        <v>98</v>
      </c>
      <c r="G2878" s="12" t="s">
        <v>3316</v>
      </c>
      <c r="H2878" s="12" t="s">
        <v>589</v>
      </c>
      <c r="I2878" s="12" t="s">
        <v>363</v>
      </c>
      <c r="J2878" s="12" t="s">
        <v>2401</v>
      </c>
      <c r="K2878" s="12" t="s">
        <v>3317</v>
      </c>
      <c r="N2878" s="16" t="s">
        <v>206</v>
      </c>
      <c r="O2878" s="16" t="s">
        <v>3408</v>
      </c>
      <c r="P2878" s="12" t="s">
        <v>482</v>
      </c>
      <c r="Q2878" s="16">
        <v>2022</v>
      </c>
      <c r="R2878" s="16">
        <v>2.82</v>
      </c>
      <c r="T2878" s="16">
        <v>0</v>
      </c>
      <c r="V2878" s="12" t="s">
        <v>204</v>
      </c>
      <c r="W2878" s="12" t="s">
        <v>204</v>
      </c>
      <c r="X2878" s="16">
        <v>1</v>
      </c>
      <c r="Y2878" s="16">
        <v>8</v>
      </c>
      <c r="Z2878" s="16">
        <v>2.82</v>
      </c>
      <c r="AA2878" s="16">
        <v>366.59999999999997</v>
      </c>
      <c r="AB2878" s="16" t="s">
        <v>2394</v>
      </c>
      <c r="AC2878" s="16" t="s">
        <v>3319</v>
      </c>
      <c r="AD2878" s="16">
        <f t="shared" si="608"/>
        <v>128309.99999999999</v>
      </c>
      <c r="AE2878" s="16">
        <f t="shared" si="609"/>
        <v>987</v>
      </c>
      <c r="AF2878" s="16">
        <f t="shared" si="610"/>
        <v>370125</v>
      </c>
      <c r="AG2878" s="16">
        <f t="shared" si="611"/>
        <v>282</v>
      </c>
      <c r="AH2878" s="12">
        <f t="shared" si="612"/>
        <v>0</v>
      </c>
      <c r="AI2878" s="16">
        <f t="shared" si="613"/>
        <v>19.739999999999998</v>
      </c>
      <c r="AJ2878" s="16">
        <f t="shared" si="614"/>
        <v>68103</v>
      </c>
      <c r="AK2878" s="16">
        <f t="shared" si="615"/>
        <v>1410</v>
      </c>
      <c r="AL2878" s="16">
        <f t="shared" si="616"/>
        <v>14100</v>
      </c>
      <c r="AM2878" s="16">
        <f t="shared" si="617"/>
        <v>200220</v>
      </c>
      <c r="AN2878" s="16">
        <f t="shared" si="618"/>
        <v>780858</v>
      </c>
      <c r="AO2878" s="12" t="s">
        <v>1486</v>
      </c>
      <c r="AP2878" s="16">
        <v>2.82</v>
      </c>
      <c r="AQ2878" s="16" t="s">
        <v>204</v>
      </c>
      <c r="BC2878" s="16">
        <v>2.82</v>
      </c>
      <c r="BD2878" s="16">
        <f t="shared" si="619"/>
        <v>9.8699999999999992</v>
      </c>
      <c r="BE2878" s="16">
        <f t="shared" si="620"/>
        <v>4880.3625000000002</v>
      </c>
      <c r="BG2878" s="16">
        <f t="shared" si="621"/>
        <v>3384</v>
      </c>
      <c r="BH2878" s="16">
        <f t="shared" si="622"/>
        <v>1804.8</v>
      </c>
      <c r="BI2878" s="16">
        <f t="shared" si="623"/>
        <v>22.56</v>
      </c>
    </row>
    <row r="2879" spans="1:61" ht="20.149999999999999" customHeight="1" x14ac:dyDescent="0.35">
      <c r="A2879">
        <v>2878</v>
      </c>
      <c r="B2879" t="s">
        <v>360</v>
      </c>
      <c r="C2879" t="s">
        <v>9491</v>
      </c>
      <c r="D2879" s="15" t="s">
        <v>3415</v>
      </c>
      <c r="E2879" s="12" t="s">
        <v>98</v>
      </c>
      <c r="G2879" s="12" t="s">
        <v>3316</v>
      </c>
      <c r="H2879" s="12" t="s">
        <v>589</v>
      </c>
      <c r="I2879" s="12" t="s">
        <v>363</v>
      </c>
      <c r="J2879" s="12" t="s">
        <v>2401</v>
      </c>
      <c r="K2879" s="12" t="s">
        <v>3317</v>
      </c>
      <c r="N2879" s="16" t="s">
        <v>206</v>
      </c>
      <c r="O2879" s="16" t="s">
        <v>3408</v>
      </c>
      <c r="P2879" s="12" t="s">
        <v>482</v>
      </c>
      <c r="Q2879" s="16">
        <v>2022</v>
      </c>
      <c r="R2879" s="16">
        <v>1.78</v>
      </c>
      <c r="T2879" s="16">
        <v>0</v>
      </c>
      <c r="V2879" s="12" t="s">
        <v>204</v>
      </c>
      <c r="W2879" s="12" t="s">
        <v>204</v>
      </c>
      <c r="X2879" s="16">
        <v>1</v>
      </c>
      <c r="Y2879" s="16">
        <v>8</v>
      </c>
      <c r="Z2879" s="16">
        <v>1.78</v>
      </c>
      <c r="AA2879" s="16">
        <v>231.4</v>
      </c>
      <c r="AB2879" s="16" t="s">
        <v>2394</v>
      </c>
      <c r="AC2879" s="16" t="s">
        <v>3319</v>
      </c>
      <c r="AD2879" s="16">
        <f t="shared" si="608"/>
        <v>80990</v>
      </c>
      <c r="AE2879" s="16">
        <f t="shared" si="609"/>
        <v>623</v>
      </c>
      <c r="AF2879" s="16">
        <f t="shared" si="610"/>
        <v>233625</v>
      </c>
      <c r="AG2879" s="16">
        <f t="shared" si="611"/>
        <v>178</v>
      </c>
      <c r="AH2879" s="12">
        <f t="shared" si="612"/>
        <v>0</v>
      </c>
      <c r="AI2879" s="16">
        <f t="shared" si="613"/>
        <v>12.46</v>
      </c>
      <c r="AJ2879" s="16">
        <f t="shared" si="614"/>
        <v>42987</v>
      </c>
      <c r="AK2879" s="16">
        <f t="shared" si="615"/>
        <v>890</v>
      </c>
      <c r="AL2879" s="16">
        <f t="shared" si="616"/>
        <v>8900</v>
      </c>
      <c r="AM2879" s="16">
        <f t="shared" si="617"/>
        <v>126380</v>
      </c>
      <c r="AN2879" s="16">
        <f t="shared" si="618"/>
        <v>492882</v>
      </c>
      <c r="AO2879" s="12" t="s">
        <v>1486</v>
      </c>
      <c r="AP2879" s="16">
        <v>1.78</v>
      </c>
      <c r="AQ2879" s="16" t="s">
        <v>204</v>
      </c>
      <c r="BC2879" s="16">
        <v>1.78</v>
      </c>
      <c r="BD2879" s="16">
        <f t="shared" si="619"/>
        <v>6.23</v>
      </c>
      <c r="BE2879" s="16">
        <f t="shared" si="620"/>
        <v>3080.5124999999998</v>
      </c>
      <c r="BG2879" s="16">
        <f t="shared" si="621"/>
        <v>2136</v>
      </c>
      <c r="BH2879" s="16">
        <f t="shared" si="622"/>
        <v>1139.2</v>
      </c>
      <c r="BI2879" s="16">
        <f t="shared" si="623"/>
        <v>14.24</v>
      </c>
    </row>
    <row r="2880" spans="1:61" ht="20.149999999999999" customHeight="1" x14ac:dyDescent="0.35">
      <c r="A2880">
        <v>2879</v>
      </c>
      <c r="B2880" t="s">
        <v>360</v>
      </c>
      <c r="C2880" t="s">
        <v>9492</v>
      </c>
      <c r="D2880" s="15" t="s">
        <v>3416</v>
      </c>
      <c r="E2880" s="12" t="s">
        <v>98</v>
      </c>
      <c r="G2880" s="12" t="s">
        <v>3316</v>
      </c>
      <c r="H2880" s="12" t="s">
        <v>589</v>
      </c>
      <c r="I2880" s="12" t="s">
        <v>363</v>
      </c>
      <c r="J2880" s="12" t="s">
        <v>2401</v>
      </c>
      <c r="K2880" s="12" t="s">
        <v>3317</v>
      </c>
      <c r="N2880" s="16" t="s">
        <v>206</v>
      </c>
      <c r="O2880" s="16" t="s">
        <v>3408</v>
      </c>
      <c r="P2880" s="12" t="s">
        <v>482</v>
      </c>
      <c r="Q2880" s="16">
        <v>2022</v>
      </c>
      <c r="R2880" s="16">
        <v>1.1100000000000001</v>
      </c>
      <c r="T2880" s="16">
        <v>0</v>
      </c>
      <c r="V2880" s="12" t="s">
        <v>204</v>
      </c>
      <c r="W2880" s="12" t="s">
        <v>204</v>
      </c>
      <c r="X2880" s="16">
        <v>1</v>
      </c>
      <c r="Y2880" s="16">
        <v>8</v>
      </c>
      <c r="Z2880" s="16">
        <v>1.1100000000000001</v>
      </c>
      <c r="AA2880" s="16">
        <v>144.30000000000001</v>
      </c>
      <c r="AB2880" s="16" t="s">
        <v>2394</v>
      </c>
      <c r="AC2880" s="16" t="s">
        <v>3319</v>
      </c>
      <c r="AD2880" s="16">
        <f t="shared" si="608"/>
        <v>50505.000000000007</v>
      </c>
      <c r="AE2880" s="16">
        <f t="shared" si="609"/>
        <v>388.50000000000006</v>
      </c>
      <c r="AF2880" s="16">
        <f t="shared" si="610"/>
        <v>145687.50000000003</v>
      </c>
      <c r="AG2880" s="16">
        <f t="shared" si="611"/>
        <v>111.00000000000001</v>
      </c>
      <c r="AH2880" s="12">
        <f t="shared" si="612"/>
        <v>0</v>
      </c>
      <c r="AI2880" s="16">
        <f t="shared" si="613"/>
        <v>7.7700000000000005</v>
      </c>
      <c r="AJ2880" s="16">
        <f t="shared" si="614"/>
        <v>26806.5</v>
      </c>
      <c r="AK2880" s="16">
        <f t="shared" si="615"/>
        <v>555</v>
      </c>
      <c r="AL2880" s="16">
        <f t="shared" si="616"/>
        <v>5550.0000000000009</v>
      </c>
      <c r="AM2880" s="16">
        <f t="shared" si="617"/>
        <v>78810</v>
      </c>
      <c r="AN2880" s="16">
        <f t="shared" si="618"/>
        <v>307359.00000000006</v>
      </c>
      <c r="AO2880" s="12" t="s">
        <v>1486</v>
      </c>
      <c r="AP2880" s="16">
        <v>1.1100000000000001</v>
      </c>
      <c r="AQ2880" s="16" t="s">
        <v>204</v>
      </c>
      <c r="BC2880" s="16">
        <v>1.1100000000000001</v>
      </c>
      <c r="BD2880" s="16">
        <f t="shared" si="619"/>
        <v>3.8850000000000002</v>
      </c>
      <c r="BE2880" s="16">
        <f t="shared" si="620"/>
        <v>1920.9937500000003</v>
      </c>
      <c r="BG2880" s="16">
        <f t="shared" si="621"/>
        <v>1332.0000000000002</v>
      </c>
      <c r="BH2880" s="16">
        <f t="shared" si="622"/>
        <v>710.40000000000009</v>
      </c>
      <c r="BI2880" s="16">
        <f t="shared" si="623"/>
        <v>8.8800000000000008</v>
      </c>
    </row>
    <row r="2881" spans="1:61" ht="20.149999999999999" customHeight="1" x14ac:dyDescent="0.35">
      <c r="A2881">
        <v>2880</v>
      </c>
      <c r="B2881" t="s">
        <v>360</v>
      </c>
      <c r="C2881" t="s">
        <v>9493</v>
      </c>
      <c r="D2881" s="15" t="s">
        <v>3417</v>
      </c>
      <c r="E2881" s="12" t="s">
        <v>98</v>
      </c>
      <c r="G2881" s="12" t="s">
        <v>3316</v>
      </c>
      <c r="H2881" s="12" t="s">
        <v>589</v>
      </c>
      <c r="I2881" s="12" t="s">
        <v>363</v>
      </c>
      <c r="J2881" s="12" t="s">
        <v>2401</v>
      </c>
      <c r="K2881" s="12" t="s">
        <v>3317</v>
      </c>
      <c r="N2881" s="16" t="s">
        <v>206</v>
      </c>
      <c r="O2881" s="16" t="s">
        <v>3408</v>
      </c>
      <c r="P2881" s="12" t="s">
        <v>482</v>
      </c>
      <c r="Q2881" s="16">
        <v>2022</v>
      </c>
      <c r="R2881" s="16">
        <v>1.76</v>
      </c>
      <c r="T2881" s="16">
        <v>0</v>
      </c>
      <c r="V2881" s="12" t="s">
        <v>204</v>
      </c>
      <c r="W2881" s="12" t="s">
        <v>204</v>
      </c>
      <c r="X2881" s="16">
        <v>1</v>
      </c>
      <c r="Y2881" s="16">
        <v>8</v>
      </c>
      <c r="Z2881" s="16">
        <v>1.76</v>
      </c>
      <c r="AA2881" s="16">
        <v>228.8</v>
      </c>
      <c r="AB2881" s="16" t="s">
        <v>2394</v>
      </c>
      <c r="AC2881" s="16" t="s">
        <v>3319</v>
      </c>
      <c r="AD2881" s="16">
        <f t="shared" si="608"/>
        <v>80080</v>
      </c>
      <c r="AE2881" s="16">
        <f t="shared" si="609"/>
        <v>616</v>
      </c>
      <c r="AF2881" s="16">
        <f t="shared" si="610"/>
        <v>231000</v>
      </c>
      <c r="AG2881" s="16">
        <f t="shared" si="611"/>
        <v>176</v>
      </c>
      <c r="AH2881" s="12">
        <f t="shared" si="612"/>
        <v>0</v>
      </c>
      <c r="AI2881" s="16">
        <f t="shared" si="613"/>
        <v>12.32</v>
      </c>
      <c r="AJ2881" s="16">
        <f t="shared" si="614"/>
        <v>42504</v>
      </c>
      <c r="AK2881" s="16">
        <f t="shared" si="615"/>
        <v>880</v>
      </c>
      <c r="AL2881" s="16">
        <f t="shared" si="616"/>
        <v>8800</v>
      </c>
      <c r="AM2881" s="16">
        <f t="shared" si="617"/>
        <v>124960</v>
      </c>
      <c r="AN2881" s="16">
        <f t="shared" si="618"/>
        <v>487344</v>
      </c>
      <c r="AO2881" s="12" t="s">
        <v>1486</v>
      </c>
      <c r="AP2881" s="16">
        <v>1.76</v>
      </c>
      <c r="AQ2881" s="16" t="s">
        <v>204</v>
      </c>
      <c r="BC2881" s="16">
        <v>1.76</v>
      </c>
      <c r="BD2881" s="16">
        <f t="shared" si="619"/>
        <v>6.16</v>
      </c>
      <c r="BE2881" s="16">
        <f t="shared" si="620"/>
        <v>3045.9</v>
      </c>
      <c r="BG2881" s="16">
        <f t="shared" si="621"/>
        <v>2112</v>
      </c>
      <c r="BH2881" s="16">
        <f t="shared" si="622"/>
        <v>1126.4000000000001</v>
      </c>
      <c r="BI2881" s="16">
        <f t="shared" si="623"/>
        <v>14.080000000000002</v>
      </c>
    </row>
    <row r="2882" spans="1:61" ht="20.149999999999999" customHeight="1" x14ac:dyDescent="0.35">
      <c r="A2882">
        <v>2881</v>
      </c>
      <c r="B2882" t="s">
        <v>360</v>
      </c>
      <c r="C2882" t="s">
        <v>9494</v>
      </c>
      <c r="D2882" s="15" t="s">
        <v>3418</v>
      </c>
      <c r="E2882" s="12" t="s">
        <v>93</v>
      </c>
      <c r="G2882" s="12" t="s">
        <v>3316</v>
      </c>
      <c r="H2882" s="12" t="s">
        <v>589</v>
      </c>
      <c r="I2882" s="12" t="s">
        <v>363</v>
      </c>
      <c r="J2882" s="12" t="s">
        <v>2401</v>
      </c>
      <c r="K2882" s="12" t="s">
        <v>3317</v>
      </c>
      <c r="N2882" s="16" t="s">
        <v>206</v>
      </c>
      <c r="O2882" s="16" t="s">
        <v>3408</v>
      </c>
      <c r="P2882" s="12" t="s">
        <v>482</v>
      </c>
      <c r="Q2882" s="16">
        <v>2022</v>
      </c>
      <c r="R2882" s="16">
        <v>1.07</v>
      </c>
      <c r="T2882" s="16">
        <v>0</v>
      </c>
      <c r="V2882" s="12" t="s">
        <v>204</v>
      </c>
      <c r="W2882" s="12" t="s">
        <v>204</v>
      </c>
      <c r="X2882" s="16">
        <v>1</v>
      </c>
      <c r="Y2882" s="16">
        <v>8</v>
      </c>
      <c r="Z2882" s="16">
        <v>1.07</v>
      </c>
      <c r="AA2882" s="16">
        <v>139.1</v>
      </c>
      <c r="AB2882" s="16" t="s">
        <v>2394</v>
      </c>
      <c r="AC2882" s="16" t="s">
        <v>3319</v>
      </c>
      <c r="AD2882" s="16">
        <f t="shared" si="608"/>
        <v>48685</v>
      </c>
      <c r="AE2882" s="16">
        <f t="shared" si="609"/>
        <v>374.5</v>
      </c>
      <c r="AF2882" s="16">
        <f t="shared" si="610"/>
        <v>140437.5</v>
      </c>
      <c r="AG2882" s="16">
        <f t="shared" si="611"/>
        <v>107</v>
      </c>
      <c r="AH2882" s="12">
        <f t="shared" si="612"/>
        <v>0</v>
      </c>
      <c r="AI2882" s="16">
        <f t="shared" si="613"/>
        <v>7.49</v>
      </c>
      <c r="AJ2882" s="16">
        <f t="shared" si="614"/>
        <v>25840.5</v>
      </c>
      <c r="AK2882" s="16">
        <f t="shared" si="615"/>
        <v>535</v>
      </c>
      <c r="AL2882" s="16">
        <f t="shared" si="616"/>
        <v>5350</v>
      </c>
      <c r="AM2882" s="16">
        <f t="shared" si="617"/>
        <v>75970</v>
      </c>
      <c r="AN2882" s="16">
        <f t="shared" si="618"/>
        <v>296283</v>
      </c>
      <c r="AO2882" s="12" t="s">
        <v>1486</v>
      </c>
      <c r="AP2882" s="16">
        <v>1.07</v>
      </c>
      <c r="AQ2882" s="16" t="s">
        <v>204</v>
      </c>
      <c r="BC2882" s="16">
        <v>1.07</v>
      </c>
      <c r="BD2882" s="16">
        <f t="shared" si="619"/>
        <v>3.7450000000000001</v>
      </c>
      <c r="BE2882" s="16">
        <f t="shared" si="620"/>
        <v>1851.76875</v>
      </c>
      <c r="BG2882" s="16">
        <f t="shared" si="621"/>
        <v>1284</v>
      </c>
      <c r="BH2882" s="16">
        <f t="shared" si="622"/>
        <v>684.80000000000007</v>
      </c>
      <c r="BI2882" s="16">
        <f t="shared" si="623"/>
        <v>8.56</v>
      </c>
    </row>
    <row r="2883" spans="1:61" ht="20.149999999999999" customHeight="1" x14ac:dyDescent="0.35">
      <c r="A2883">
        <v>2882</v>
      </c>
      <c r="B2883" t="s">
        <v>360</v>
      </c>
      <c r="C2883" t="s">
        <v>9495</v>
      </c>
      <c r="D2883" s="15" t="s">
        <v>3419</v>
      </c>
      <c r="E2883" s="12" t="s">
        <v>98</v>
      </c>
      <c r="G2883" s="12" t="s">
        <v>3316</v>
      </c>
      <c r="H2883" s="12" t="s">
        <v>589</v>
      </c>
      <c r="I2883" s="12" t="s">
        <v>363</v>
      </c>
      <c r="J2883" s="12" t="s">
        <v>2401</v>
      </c>
      <c r="K2883" s="12" t="s">
        <v>3317</v>
      </c>
      <c r="N2883" s="16" t="s">
        <v>206</v>
      </c>
      <c r="O2883" s="16" t="s">
        <v>3408</v>
      </c>
      <c r="P2883" s="12" t="s">
        <v>482</v>
      </c>
      <c r="Q2883" s="16">
        <v>2022</v>
      </c>
      <c r="R2883" s="16">
        <v>1.78</v>
      </c>
      <c r="T2883" s="16">
        <v>0</v>
      </c>
      <c r="V2883" s="12" t="s">
        <v>204</v>
      </c>
      <c r="W2883" s="12" t="s">
        <v>204</v>
      </c>
      <c r="X2883" s="16">
        <v>1</v>
      </c>
      <c r="Y2883" s="16">
        <v>8</v>
      </c>
      <c r="Z2883" s="16">
        <v>1.78</v>
      </c>
      <c r="AA2883" s="16">
        <v>231.4</v>
      </c>
      <c r="AB2883" s="16" t="s">
        <v>2394</v>
      </c>
      <c r="AC2883" s="16" t="s">
        <v>3319</v>
      </c>
      <c r="AD2883" s="16">
        <f t="shared" si="608"/>
        <v>80990</v>
      </c>
      <c r="AE2883" s="16">
        <f t="shared" si="609"/>
        <v>623</v>
      </c>
      <c r="AF2883" s="16">
        <f t="shared" si="610"/>
        <v>233625</v>
      </c>
      <c r="AG2883" s="16">
        <f t="shared" si="611"/>
        <v>178</v>
      </c>
      <c r="AH2883" s="12">
        <f t="shared" si="612"/>
        <v>0</v>
      </c>
      <c r="AI2883" s="16">
        <f t="shared" si="613"/>
        <v>12.46</v>
      </c>
      <c r="AJ2883" s="16">
        <f t="shared" si="614"/>
        <v>42987</v>
      </c>
      <c r="AK2883" s="16">
        <f t="shared" si="615"/>
        <v>890</v>
      </c>
      <c r="AL2883" s="16">
        <f t="shared" si="616"/>
        <v>8900</v>
      </c>
      <c r="AM2883" s="16">
        <f t="shared" si="617"/>
        <v>126380</v>
      </c>
      <c r="AN2883" s="16">
        <f t="shared" si="618"/>
        <v>492882</v>
      </c>
      <c r="AO2883" s="12" t="s">
        <v>1486</v>
      </c>
      <c r="AP2883" s="16">
        <v>1.78</v>
      </c>
      <c r="AQ2883" s="16" t="s">
        <v>204</v>
      </c>
      <c r="BC2883" s="16">
        <v>1.78</v>
      </c>
      <c r="BD2883" s="16">
        <f t="shared" si="619"/>
        <v>6.23</v>
      </c>
      <c r="BE2883" s="16">
        <f t="shared" si="620"/>
        <v>3080.5124999999998</v>
      </c>
      <c r="BG2883" s="16">
        <f t="shared" si="621"/>
        <v>2136</v>
      </c>
      <c r="BH2883" s="16">
        <f t="shared" si="622"/>
        <v>1139.2</v>
      </c>
      <c r="BI2883" s="16">
        <f t="shared" si="623"/>
        <v>14.24</v>
      </c>
    </row>
    <row r="2884" spans="1:61" ht="20.149999999999999" customHeight="1" x14ac:dyDescent="0.35">
      <c r="A2884">
        <v>2883</v>
      </c>
      <c r="B2884" t="s">
        <v>360</v>
      </c>
      <c r="C2884" t="s">
        <v>9496</v>
      </c>
      <c r="D2884" s="15" t="s">
        <v>3420</v>
      </c>
      <c r="E2884" s="12" t="s">
        <v>98</v>
      </c>
      <c r="G2884" s="12" t="s">
        <v>3316</v>
      </c>
      <c r="H2884" s="12" t="s">
        <v>589</v>
      </c>
      <c r="I2884" s="12" t="s">
        <v>363</v>
      </c>
      <c r="J2884" s="12" t="s">
        <v>2401</v>
      </c>
      <c r="K2884" s="12" t="s">
        <v>3317</v>
      </c>
      <c r="N2884" s="16" t="s">
        <v>206</v>
      </c>
      <c r="O2884" s="16" t="s">
        <v>3408</v>
      </c>
      <c r="P2884" s="12" t="s">
        <v>482</v>
      </c>
      <c r="Q2884" s="16">
        <v>2022</v>
      </c>
      <c r="R2884" s="16">
        <v>3.62</v>
      </c>
      <c r="T2884" s="16">
        <v>0</v>
      </c>
      <c r="V2884" s="12" t="s">
        <v>204</v>
      </c>
      <c r="W2884" s="12" t="s">
        <v>204</v>
      </c>
      <c r="X2884" s="16">
        <v>1</v>
      </c>
      <c r="Y2884" s="16">
        <v>8</v>
      </c>
      <c r="Z2884" s="16">
        <v>3.62</v>
      </c>
      <c r="AA2884" s="16">
        <v>470.6</v>
      </c>
      <c r="AB2884" s="16" t="s">
        <v>2394</v>
      </c>
      <c r="AC2884" s="16" t="s">
        <v>3319</v>
      </c>
      <c r="AD2884" s="16">
        <f t="shared" si="608"/>
        <v>164710</v>
      </c>
      <c r="AE2884" s="16">
        <f t="shared" si="609"/>
        <v>1267</v>
      </c>
      <c r="AF2884" s="16">
        <f t="shared" si="610"/>
        <v>475125</v>
      </c>
      <c r="AG2884" s="16">
        <f t="shared" si="611"/>
        <v>362</v>
      </c>
      <c r="AH2884" s="12">
        <f t="shared" si="612"/>
        <v>0</v>
      </c>
      <c r="AI2884" s="16">
        <f t="shared" si="613"/>
        <v>25.34</v>
      </c>
      <c r="AJ2884" s="16">
        <f t="shared" si="614"/>
        <v>87423</v>
      </c>
      <c r="AK2884" s="16">
        <f t="shared" si="615"/>
        <v>1810</v>
      </c>
      <c r="AL2884" s="16">
        <f t="shared" si="616"/>
        <v>18100</v>
      </c>
      <c r="AM2884" s="16">
        <f t="shared" si="617"/>
        <v>257020</v>
      </c>
      <c r="AN2884" s="16">
        <f t="shared" si="618"/>
        <v>1002378</v>
      </c>
      <c r="AO2884" s="12" t="s">
        <v>1486</v>
      </c>
      <c r="AP2884" s="16">
        <v>3.62</v>
      </c>
      <c r="AQ2884" s="16" t="s">
        <v>204</v>
      </c>
      <c r="BC2884" s="16">
        <v>3.62</v>
      </c>
      <c r="BD2884" s="16">
        <f t="shared" si="619"/>
        <v>12.67</v>
      </c>
      <c r="BE2884" s="16">
        <f t="shared" si="620"/>
        <v>6264.8625000000002</v>
      </c>
      <c r="BG2884" s="16">
        <f t="shared" si="621"/>
        <v>4344</v>
      </c>
      <c r="BH2884" s="16">
        <f t="shared" si="622"/>
        <v>2316.8000000000002</v>
      </c>
      <c r="BI2884" s="16">
        <f t="shared" si="623"/>
        <v>28.96</v>
      </c>
    </row>
    <row r="2885" spans="1:61" ht="20.149999999999999" customHeight="1" x14ac:dyDescent="0.35">
      <c r="A2885">
        <v>2884</v>
      </c>
      <c r="B2885" t="s">
        <v>360</v>
      </c>
      <c r="C2885" t="s">
        <v>9497</v>
      </c>
      <c r="D2885" s="15" t="s">
        <v>3421</v>
      </c>
      <c r="E2885" s="12" t="s">
        <v>98</v>
      </c>
      <c r="G2885" s="12" t="s">
        <v>3316</v>
      </c>
      <c r="H2885" s="12" t="s">
        <v>589</v>
      </c>
      <c r="I2885" s="12" t="s">
        <v>363</v>
      </c>
      <c r="J2885" s="12" t="s">
        <v>2401</v>
      </c>
      <c r="K2885" s="12" t="s">
        <v>3317</v>
      </c>
      <c r="N2885" s="16" t="s">
        <v>206</v>
      </c>
      <c r="O2885" s="16" t="s">
        <v>3408</v>
      </c>
      <c r="P2885" s="12" t="s">
        <v>482</v>
      </c>
      <c r="Q2885" s="16">
        <v>2022</v>
      </c>
      <c r="R2885" s="16">
        <v>1.9</v>
      </c>
      <c r="T2885" s="16">
        <v>0</v>
      </c>
      <c r="V2885" s="12" t="s">
        <v>204</v>
      </c>
      <c r="W2885" s="12" t="s">
        <v>204</v>
      </c>
      <c r="X2885" s="16">
        <v>1</v>
      </c>
      <c r="Y2885" s="16">
        <v>8</v>
      </c>
      <c r="Z2885" s="16">
        <v>1.9</v>
      </c>
      <c r="AA2885" s="16">
        <v>247</v>
      </c>
      <c r="AB2885" s="16" t="s">
        <v>2394</v>
      </c>
      <c r="AC2885" s="16" t="s">
        <v>3319</v>
      </c>
      <c r="AD2885" s="16">
        <f t="shared" si="608"/>
        <v>86450</v>
      </c>
      <c r="AE2885" s="16">
        <f t="shared" si="609"/>
        <v>665</v>
      </c>
      <c r="AF2885" s="16">
        <f t="shared" si="610"/>
        <v>249375</v>
      </c>
      <c r="AG2885" s="16">
        <f t="shared" si="611"/>
        <v>190</v>
      </c>
      <c r="AH2885" s="12">
        <f t="shared" si="612"/>
        <v>0</v>
      </c>
      <c r="AI2885" s="16">
        <f t="shared" si="613"/>
        <v>13.299999999999999</v>
      </c>
      <c r="AJ2885" s="16">
        <f t="shared" si="614"/>
        <v>45884.999999999993</v>
      </c>
      <c r="AK2885" s="16">
        <f t="shared" si="615"/>
        <v>950</v>
      </c>
      <c r="AL2885" s="16">
        <f t="shared" si="616"/>
        <v>9500</v>
      </c>
      <c r="AM2885" s="16">
        <f t="shared" si="617"/>
        <v>134900</v>
      </c>
      <c r="AN2885" s="16">
        <f t="shared" si="618"/>
        <v>526110</v>
      </c>
      <c r="AO2885" s="12" t="s">
        <v>1486</v>
      </c>
      <c r="AP2885" s="16">
        <v>1.9</v>
      </c>
      <c r="AQ2885" s="16" t="s">
        <v>204</v>
      </c>
      <c r="BC2885" s="16">
        <v>1.9</v>
      </c>
      <c r="BD2885" s="16">
        <f t="shared" si="619"/>
        <v>6.6499999999999995</v>
      </c>
      <c r="BE2885" s="16">
        <f t="shared" si="620"/>
        <v>3288.1875</v>
      </c>
      <c r="BG2885" s="16">
        <f t="shared" si="621"/>
        <v>2280</v>
      </c>
      <c r="BH2885" s="16">
        <f t="shared" si="622"/>
        <v>1216</v>
      </c>
      <c r="BI2885" s="16">
        <f t="shared" si="623"/>
        <v>15.2</v>
      </c>
    </row>
    <row r="2886" spans="1:61" ht="20.149999999999999" customHeight="1" x14ac:dyDescent="0.35">
      <c r="A2886">
        <v>2885</v>
      </c>
      <c r="B2886" t="s">
        <v>360</v>
      </c>
      <c r="C2886" t="s">
        <v>9498</v>
      </c>
      <c r="D2886" s="15" t="s">
        <v>3422</v>
      </c>
      <c r="E2886" s="12" t="s">
        <v>98</v>
      </c>
      <c r="G2886" s="12" t="s">
        <v>3316</v>
      </c>
      <c r="H2886" s="12" t="s">
        <v>589</v>
      </c>
      <c r="I2886" s="12" t="s">
        <v>363</v>
      </c>
      <c r="J2886" s="12" t="s">
        <v>2401</v>
      </c>
      <c r="K2886" s="12" t="s">
        <v>3317</v>
      </c>
      <c r="N2886" s="16" t="s">
        <v>206</v>
      </c>
      <c r="O2886" s="16" t="s">
        <v>3408</v>
      </c>
      <c r="P2886" s="12" t="s">
        <v>482</v>
      </c>
      <c r="Q2886" s="16">
        <v>2022</v>
      </c>
      <c r="R2886" s="16">
        <v>2.71</v>
      </c>
      <c r="T2886" s="16">
        <v>0</v>
      </c>
      <c r="V2886" s="12" t="s">
        <v>204</v>
      </c>
      <c r="W2886" s="12" t="s">
        <v>204</v>
      </c>
      <c r="X2886" s="16">
        <v>1</v>
      </c>
      <c r="Y2886" s="16">
        <v>8</v>
      </c>
      <c r="Z2886" s="16">
        <v>2.71</v>
      </c>
      <c r="AA2886" s="16">
        <v>352.3</v>
      </c>
      <c r="AB2886" s="16" t="s">
        <v>2394</v>
      </c>
      <c r="AC2886" s="16" t="s">
        <v>3319</v>
      </c>
      <c r="AD2886" s="16">
        <f t="shared" si="608"/>
        <v>123305</v>
      </c>
      <c r="AE2886" s="16">
        <f t="shared" si="609"/>
        <v>948.5</v>
      </c>
      <c r="AF2886" s="16">
        <f t="shared" si="610"/>
        <v>355687.5</v>
      </c>
      <c r="AG2886" s="16">
        <f t="shared" si="611"/>
        <v>271</v>
      </c>
      <c r="AH2886" s="12">
        <f t="shared" si="612"/>
        <v>0</v>
      </c>
      <c r="AI2886" s="16">
        <f t="shared" si="613"/>
        <v>18.97</v>
      </c>
      <c r="AJ2886" s="16">
        <f t="shared" si="614"/>
        <v>65446.499999999993</v>
      </c>
      <c r="AK2886" s="16">
        <f t="shared" si="615"/>
        <v>1355</v>
      </c>
      <c r="AL2886" s="16">
        <f t="shared" si="616"/>
        <v>13550</v>
      </c>
      <c r="AM2886" s="16">
        <f t="shared" si="617"/>
        <v>192410</v>
      </c>
      <c r="AN2886" s="16">
        <f t="shared" si="618"/>
        <v>750399</v>
      </c>
      <c r="AO2886" s="12" t="s">
        <v>1486</v>
      </c>
      <c r="AP2886" s="16">
        <v>2.71</v>
      </c>
      <c r="AQ2886" s="16" t="s">
        <v>204</v>
      </c>
      <c r="BC2886" s="16">
        <v>2.71</v>
      </c>
      <c r="BD2886" s="16">
        <f t="shared" si="619"/>
        <v>9.4849999999999994</v>
      </c>
      <c r="BE2886" s="16">
        <f t="shared" si="620"/>
        <v>4689.9937499999996</v>
      </c>
      <c r="BG2886" s="16">
        <f t="shared" si="621"/>
        <v>3252</v>
      </c>
      <c r="BH2886" s="16">
        <f t="shared" si="622"/>
        <v>1734.4</v>
      </c>
      <c r="BI2886" s="16">
        <f t="shared" si="623"/>
        <v>21.68</v>
      </c>
    </row>
    <row r="2887" spans="1:61" ht="20.149999999999999" customHeight="1" x14ac:dyDescent="0.35">
      <c r="A2887">
        <v>2886</v>
      </c>
      <c r="B2887" t="s">
        <v>360</v>
      </c>
      <c r="C2887" t="s">
        <v>9499</v>
      </c>
      <c r="D2887" s="15" t="s">
        <v>3423</v>
      </c>
      <c r="E2887" s="12" t="s">
        <v>98</v>
      </c>
      <c r="G2887" s="12" t="s">
        <v>3316</v>
      </c>
      <c r="H2887" s="12" t="s">
        <v>589</v>
      </c>
      <c r="I2887" s="12" t="s">
        <v>363</v>
      </c>
      <c r="J2887" s="12" t="s">
        <v>2401</v>
      </c>
      <c r="K2887" s="12" t="s">
        <v>3317</v>
      </c>
      <c r="N2887" s="16" t="s">
        <v>206</v>
      </c>
      <c r="O2887" s="16" t="s">
        <v>3408</v>
      </c>
      <c r="P2887" s="12" t="s">
        <v>482</v>
      </c>
      <c r="Q2887" s="16">
        <v>2022</v>
      </c>
      <c r="R2887" s="16">
        <v>0.91</v>
      </c>
      <c r="T2887" s="16">
        <v>0</v>
      </c>
      <c r="V2887" s="12" t="s">
        <v>204</v>
      </c>
      <c r="W2887" s="12" t="s">
        <v>204</v>
      </c>
      <c r="X2887" s="16">
        <v>1</v>
      </c>
      <c r="Y2887" s="16">
        <v>8</v>
      </c>
      <c r="Z2887" s="16">
        <v>0.91</v>
      </c>
      <c r="AA2887" s="16">
        <v>118.3</v>
      </c>
      <c r="AB2887" s="16" t="s">
        <v>2394</v>
      </c>
      <c r="AC2887" s="16" t="s">
        <v>3319</v>
      </c>
      <c r="AD2887" s="16">
        <f t="shared" si="608"/>
        <v>41405</v>
      </c>
      <c r="AE2887" s="16">
        <f t="shared" si="609"/>
        <v>318.5</v>
      </c>
      <c r="AF2887" s="16">
        <f t="shared" si="610"/>
        <v>119437.5</v>
      </c>
      <c r="AG2887" s="16">
        <f t="shared" si="611"/>
        <v>91</v>
      </c>
      <c r="AH2887" s="12">
        <f t="shared" si="612"/>
        <v>0</v>
      </c>
      <c r="AI2887" s="16">
        <f t="shared" si="613"/>
        <v>6.37</v>
      </c>
      <c r="AJ2887" s="16">
        <f t="shared" si="614"/>
        <v>21976.5</v>
      </c>
      <c r="AK2887" s="16">
        <f t="shared" si="615"/>
        <v>455</v>
      </c>
      <c r="AL2887" s="16">
        <f t="shared" si="616"/>
        <v>4550</v>
      </c>
      <c r="AM2887" s="16">
        <f t="shared" si="617"/>
        <v>64610</v>
      </c>
      <c r="AN2887" s="16">
        <f t="shared" si="618"/>
        <v>251979</v>
      </c>
      <c r="AO2887" s="12" t="s">
        <v>1486</v>
      </c>
      <c r="AP2887" s="16">
        <v>0.91</v>
      </c>
      <c r="AQ2887" s="16" t="s">
        <v>204</v>
      </c>
      <c r="BC2887" s="16">
        <v>0.91</v>
      </c>
      <c r="BD2887" s="16">
        <f t="shared" si="619"/>
        <v>3.1850000000000001</v>
      </c>
      <c r="BE2887" s="16">
        <f t="shared" si="620"/>
        <v>1574.8687500000001</v>
      </c>
      <c r="BG2887" s="16">
        <f t="shared" si="621"/>
        <v>1092</v>
      </c>
      <c r="BH2887" s="16">
        <f t="shared" si="622"/>
        <v>582.4</v>
      </c>
      <c r="BI2887" s="16">
        <f t="shared" si="623"/>
        <v>7.2799999999999994</v>
      </c>
    </row>
    <row r="2888" spans="1:61" ht="20.149999999999999" customHeight="1" x14ac:dyDescent="0.35">
      <c r="A2888">
        <v>2887</v>
      </c>
      <c r="B2888" t="s">
        <v>360</v>
      </c>
      <c r="C2888" t="s">
        <v>9500</v>
      </c>
      <c r="D2888" s="15" t="s">
        <v>3424</v>
      </c>
      <c r="E2888" s="12" t="s">
        <v>98</v>
      </c>
      <c r="G2888" s="12" t="s">
        <v>3316</v>
      </c>
      <c r="H2888" s="12" t="s">
        <v>589</v>
      </c>
      <c r="I2888" s="12" t="s">
        <v>363</v>
      </c>
      <c r="J2888" s="12" t="s">
        <v>2401</v>
      </c>
      <c r="K2888" s="12" t="s">
        <v>3317</v>
      </c>
      <c r="N2888" s="16" t="s">
        <v>205</v>
      </c>
      <c r="O2888" s="16" t="s">
        <v>3408</v>
      </c>
      <c r="P2888" s="12" t="s">
        <v>482</v>
      </c>
      <c r="Q2888" s="16">
        <v>2022</v>
      </c>
      <c r="R2888" s="16">
        <v>3.72</v>
      </c>
      <c r="T2888" s="16">
        <v>0</v>
      </c>
      <c r="V2888" s="12" t="s">
        <v>204</v>
      </c>
      <c r="W2888" s="12" t="s">
        <v>204</v>
      </c>
      <c r="X2888" s="16">
        <v>1</v>
      </c>
      <c r="Y2888" s="16">
        <v>8</v>
      </c>
      <c r="Z2888" s="16">
        <v>3.72</v>
      </c>
      <c r="AA2888" s="16">
        <v>483.6</v>
      </c>
      <c r="AB2888" s="16" t="s">
        <v>2394</v>
      </c>
      <c r="AC2888" s="16" t="s">
        <v>3319</v>
      </c>
      <c r="AD2888" s="16">
        <f t="shared" si="608"/>
        <v>169260</v>
      </c>
      <c r="AE2888" s="16">
        <f t="shared" si="609"/>
        <v>1302</v>
      </c>
      <c r="AF2888" s="16">
        <f t="shared" si="610"/>
        <v>488250</v>
      </c>
      <c r="AG2888" s="16">
        <f t="shared" si="611"/>
        <v>372</v>
      </c>
      <c r="AH2888" s="12">
        <f t="shared" si="612"/>
        <v>0</v>
      </c>
      <c r="AI2888" s="16">
        <f t="shared" si="613"/>
        <v>26.040000000000003</v>
      </c>
      <c r="AJ2888" s="16">
        <f t="shared" si="614"/>
        <v>89838.000000000015</v>
      </c>
      <c r="AK2888" s="16">
        <f t="shared" si="615"/>
        <v>1860</v>
      </c>
      <c r="AL2888" s="16">
        <f t="shared" si="616"/>
        <v>18600</v>
      </c>
      <c r="AM2888" s="16">
        <f t="shared" si="617"/>
        <v>264120</v>
      </c>
      <c r="AN2888" s="16">
        <f t="shared" si="618"/>
        <v>1030068</v>
      </c>
      <c r="AO2888" s="12" t="s">
        <v>1486</v>
      </c>
      <c r="AP2888" s="16">
        <v>3.72</v>
      </c>
      <c r="AQ2888" s="16" t="s">
        <v>204</v>
      </c>
      <c r="BC2888" s="16">
        <v>3.72</v>
      </c>
      <c r="BD2888" s="16">
        <f t="shared" si="619"/>
        <v>13.020000000000001</v>
      </c>
      <c r="BE2888" s="16">
        <f t="shared" si="620"/>
        <v>6437.9250000000002</v>
      </c>
      <c r="BG2888" s="16">
        <f t="shared" si="621"/>
        <v>4464</v>
      </c>
      <c r="BH2888" s="16">
        <f t="shared" si="622"/>
        <v>2380.8000000000002</v>
      </c>
      <c r="BI2888" s="16">
        <f t="shared" si="623"/>
        <v>29.76</v>
      </c>
    </row>
    <row r="2889" spans="1:61" ht="20.149999999999999" customHeight="1" x14ac:dyDescent="0.35">
      <c r="A2889">
        <v>2888</v>
      </c>
      <c r="B2889" t="s">
        <v>360</v>
      </c>
      <c r="C2889" t="s">
        <v>9501</v>
      </c>
      <c r="D2889" s="15" t="s">
        <v>3425</v>
      </c>
      <c r="E2889" s="12" t="s">
        <v>98</v>
      </c>
      <c r="G2889" s="12" t="s">
        <v>3316</v>
      </c>
      <c r="H2889" s="12" t="s">
        <v>589</v>
      </c>
      <c r="I2889" s="12" t="s">
        <v>363</v>
      </c>
      <c r="J2889" s="12" t="s">
        <v>2401</v>
      </c>
      <c r="K2889" s="12" t="s">
        <v>3317</v>
      </c>
      <c r="N2889" s="16" t="s">
        <v>206</v>
      </c>
      <c r="O2889" s="16" t="s">
        <v>3408</v>
      </c>
      <c r="P2889" s="12" t="s">
        <v>482</v>
      </c>
      <c r="Q2889" s="16">
        <v>2022</v>
      </c>
      <c r="R2889" s="16">
        <v>1.1200000000000001</v>
      </c>
      <c r="T2889" s="16">
        <v>0</v>
      </c>
      <c r="V2889" s="12" t="s">
        <v>204</v>
      </c>
      <c r="W2889" s="12" t="s">
        <v>204</v>
      </c>
      <c r="X2889" s="16">
        <v>1</v>
      </c>
      <c r="Y2889" s="16">
        <v>8</v>
      </c>
      <c r="Z2889" s="16">
        <v>1.1200000000000001</v>
      </c>
      <c r="AA2889" s="16">
        <v>145.60000000000002</v>
      </c>
      <c r="AB2889" s="16" t="s">
        <v>2394</v>
      </c>
      <c r="AC2889" s="16" t="s">
        <v>3319</v>
      </c>
      <c r="AD2889" s="16">
        <f t="shared" si="608"/>
        <v>50960.000000000007</v>
      </c>
      <c r="AE2889" s="16">
        <f t="shared" si="609"/>
        <v>392.00000000000006</v>
      </c>
      <c r="AF2889" s="16">
        <f t="shared" si="610"/>
        <v>147000.00000000003</v>
      </c>
      <c r="AG2889" s="16">
        <f t="shared" si="611"/>
        <v>112.00000000000001</v>
      </c>
      <c r="AH2889" s="12">
        <f t="shared" si="612"/>
        <v>0</v>
      </c>
      <c r="AI2889" s="16">
        <f t="shared" si="613"/>
        <v>7.8400000000000007</v>
      </c>
      <c r="AJ2889" s="16">
        <f t="shared" si="614"/>
        <v>27048.000000000004</v>
      </c>
      <c r="AK2889" s="16">
        <f t="shared" si="615"/>
        <v>560</v>
      </c>
      <c r="AL2889" s="16">
        <f t="shared" si="616"/>
        <v>5600.0000000000009</v>
      </c>
      <c r="AM2889" s="16">
        <f t="shared" si="617"/>
        <v>79520.000000000015</v>
      </c>
      <c r="AN2889" s="16">
        <f t="shared" si="618"/>
        <v>310128.00000000006</v>
      </c>
      <c r="AO2889" s="12" t="s">
        <v>1486</v>
      </c>
      <c r="AP2889" s="16">
        <v>1.1200000000000001</v>
      </c>
      <c r="AQ2889" s="16" t="s">
        <v>204</v>
      </c>
      <c r="BC2889" s="16">
        <v>1.1200000000000001</v>
      </c>
      <c r="BD2889" s="16">
        <f t="shared" si="619"/>
        <v>3.9200000000000004</v>
      </c>
      <c r="BE2889" s="16">
        <f t="shared" si="620"/>
        <v>1938.3000000000004</v>
      </c>
      <c r="BG2889" s="16">
        <f t="shared" si="621"/>
        <v>1344.0000000000002</v>
      </c>
      <c r="BH2889" s="16">
        <f t="shared" si="622"/>
        <v>716.80000000000007</v>
      </c>
      <c r="BI2889" s="16">
        <f t="shared" si="623"/>
        <v>8.9600000000000009</v>
      </c>
    </row>
    <row r="2890" spans="1:61" ht="20.149999999999999" customHeight="1" x14ac:dyDescent="0.35">
      <c r="A2890">
        <v>2889</v>
      </c>
      <c r="B2890" t="s">
        <v>360</v>
      </c>
      <c r="C2890" t="s">
        <v>9502</v>
      </c>
      <c r="D2890" s="15" t="s">
        <v>3426</v>
      </c>
      <c r="E2890" s="12" t="s">
        <v>98</v>
      </c>
      <c r="G2890" s="12" t="s">
        <v>3316</v>
      </c>
      <c r="H2890" s="12" t="s">
        <v>589</v>
      </c>
      <c r="I2890" s="12" t="s">
        <v>363</v>
      </c>
      <c r="J2890" s="12" t="s">
        <v>2401</v>
      </c>
      <c r="K2890" s="12" t="s">
        <v>3317</v>
      </c>
      <c r="N2890" s="16" t="s">
        <v>205</v>
      </c>
      <c r="O2890" s="16" t="s">
        <v>3427</v>
      </c>
      <c r="P2890" s="12" t="s">
        <v>366</v>
      </c>
      <c r="Q2890" s="16">
        <v>2022</v>
      </c>
      <c r="R2890" s="16">
        <v>1.25</v>
      </c>
      <c r="T2890" s="16">
        <v>0</v>
      </c>
      <c r="V2890" s="12" t="s">
        <v>204</v>
      </c>
      <c r="W2890" s="12" t="s">
        <v>204</v>
      </c>
      <c r="X2890" s="16">
        <v>1</v>
      </c>
      <c r="Y2890" s="16">
        <v>8</v>
      </c>
      <c r="Z2890" s="16">
        <v>1.25</v>
      </c>
      <c r="AA2890" s="16">
        <v>162.5</v>
      </c>
      <c r="AB2890" s="16" t="s">
        <v>2394</v>
      </c>
      <c r="AC2890" s="16" t="s">
        <v>3319</v>
      </c>
      <c r="AD2890" s="16">
        <f t="shared" si="608"/>
        <v>56875</v>
      </c>
      <c r="AE2890" s="16">
        <f t="shared" si="609"/>
        <v>437.5</v>
      </c>
      <c r="AF2890" s="16">
        <f t="shared" si="610"/>
        <v>164062.5</v>
      </c>
      <c r="AG2890" s="16">
        <f t="shared" si="611"/>
        <v>125</v>
      </c>
      <c r="AH2890" s="12">
        <f t="shared" si="612"/>
        <v>0</v>
      </c>
      <c r="AI2890" s="16">
        <f t="shared" si="613"/>
        <v>8.75</v>
      </c>
      <c r="AJ2890" s="16">
        <f t="shared" si="614"/>
        <v>30187.5</v>
      </c>
      <c r="AK2890" s="16">
        <f t="shared" si="615"/>
        <v>625</v>
      </c>
      <c r="AL2890" s="16">
        <f t="shared" si="616"/>
        <v>6250</v>
      </c>
      <c r="AM2890" s="16">
        <f t="shared" si="617"/>
        <v>88750</v>
      </c>
      <c r="AN2890" s="16">
        <f t="shared" si="618"/>
        <v>346125</v>
      </c>
      <c r="AO2890" s="12" t="s">
        <v>1486</v>
      </c>
      <c r="AP2890" s="16">
        <v>1.25</v>
      </c>
      <c r="AQ2890" s="16" t="s">
        <v>204</v>
      </c>
      <c r="BC2890" s="16">
        <v>1.25</v>
      </c>
      <c r="BD2890" s="16">
        <f t="shared" si="619"/>
        <v>4.375</v>
      </c>
      <c r="BE2890" s="16">
        <f t="shared" si="620"/>
        <v>2163.28125</v>
      </c>
      <c r="BG2890" s="16">
        <f t="shared" si="621"/>
        <v>1500</v>
      </c>
      <c r="BH2890" s="16">
        <f t="shared" si="622"/>
        <v>800</v>
      </c>
      <c r="BI2890" s="16">
        <f t="shared" si="623"/>
        <v>10</v>
      </c>
    </row>
    <row r="2891" spans="1:61" ht="20.149999999999999" customHeight="1" x14ac:dyDescent="0.35">
      <c r="A2891">
        <v>2890</v>
      </c>
      <c r="B2891" t="s">
        <v>360</v>
      </c>
      <c r="C2891" t="s">
        <v>9503</v>
      </c>
      <c r="D2891" s="15" t="s">
        <v>3428</v>
      </c>
      <c r="E2891" s="12" t="s">
        <v>98</v>
      </c>
      <c r="G2891" s="12" t="s">
        <v>3316</v>
      </c>
      <c r="H2891" s="12" t="s">
        <v>589</v>
      </c>
      <c r="I2891" s="12" t="s">
        <v>363</v>
      </c>
      <c r="J2891" s="12" t="s">
        <v>2401</v>
      </c>
      <c r="K2891" s="12" t="s">
        <v>3317</v>
      </c>
      <c r="N2891" s="16" t="s">
        <v>206</v>
      </c>
      <c r="O2891" s="16" t="s">
        <v>3427</v>
      </c>
      <c r="P2891" s="12" t="s">
        <v>366</v>
      </c>
      <c r="Q2891" s="16">
        <v>2022</v>
      </c>
      <c r="R2891" s="16">
        <v>2.38</v>
      </c>
      <c r="T2891" s="16">
        <v>0</v>
      </c>
      <c r="V2891" s="12" t="s">
        <v>204</v>
      </c>
      <c r="W2891" s="12" t="s">
        <v>204</v>
      </c>
      <c r="X2891" s="16">
        <v>1</v>
      </c>
      <c r="Y2891" s="16">
        <v>8</v>
      </c>
      <c r="Z2891" s="16">
        <v>2.38</v>
      </c>
      <c r="AA2891" s="16">
        <v>309.39999999999998</v>
      </c>
      <c r="AB2891" s="16" t="s">
        <v>2394</v>
      </c>
      <c r="AC2891" s="16" t="s">
        <v>3319</v>
      </c>
      <c r="AD2891" s="16">
        <f t="shared" si="608"/>
        <v>108289.99999999999</v>
      </c>
      <c r="AE2891" s="16">
        <f t="shared" si="609"/>
        <v>833</v>
      </c>
      <c r="AF2891" s="16">
        <f t="shared" si="610"/>
        <v>312375</v>
      </c>
      <c r="AG2891" s="16">
        <f t="shared" si="611"/>
        <v>238</v>
      </c>
      <c r="AH2891" s="12">
        <f t="shared" si="612"/>
        <v>0</v>
      </c>
      <c r="AI2891" s="16">
        <f t="shared" si="613"/>
        <v>16.66</v>
      </c>
      <c r="AJ2891" s="16">
        <f t="shared" si="614"/>
        <v>57477</v>
      </c>
      <c r="AK2891" s="16">
        <f t="shared" si="615"/>
        <v>1190</v>
      </c>
      <c r="AL2891" s="16">
        <f t="shared" si="616"/>
        <v>11900</v>
      </c>
      <c r="AM2891" s="16">
        <f t="shared" si="617"/>
        <v>168980</v>
      </c>
      <c r="AN2891" s="16">
        <f t="shared" si="618"/>
        <v>659022</v>
      </c>
      <c r="AO2891" s="12" t="s">
        <v>1486</v>
      </c>
      <c r="AP2891" s="16">
        <v>2.38</v>
      </c>
      <c r="AQ2891" s="16" t="s">
        <v>204</v>
      </c>
      <c r="BC2891" s="16">
        <v>2.38</v>
      </c>
      <c r="BD2891" s="16">
        <f t="shared" si="619"/>
        <v>8.33</v>
      </c>
      <c r="BE2891" s="16">
        <f t="shared" si="620"/>
        <v>4118.8874999999998</v>
      </c>
      <c r="BG2891" s="16">
        <f t="shared" si="621"/>
        <v>2856</v>
      </c>
      <c r="BH2891" s="16">
        <f t="shared" si="622"/>
        <v>1523.1999999999998</v>
      </c>
      <c r="BI2891" s="16">
        <f t="shared" si="623"/>
        <v>19.04</v>
      </c>
    </row>
    <row r="2892" spans="1:61" ht="20.149999999999999" customHeight="1" x14ac:dyDescent="0.35">
      <c r="A2892">
        <v>2891</v>
      </c>
      <c r="B2892" t="s">
        <v>360</v>
      </c>
      <c r="C2892" t="s">
        <v>9504</v>
      </c>
      <c r="D2892" s="15" t="s">
        <v>3429</v>
      </c>
      <c r="E2892" s="12" t="s">
        <v>93</v>
      </c>
      <c r="G2892" s="12" t="s">
        <v>3316</v>
      </c>
      <c r="H2892" s="12" t="s">
        <v>589</v>
      </c>
      <c r="I2892" s="12" t="s">
        <v>363</v>
      </c>
      <c r="J2892" s="12" t="s">
        <v>2401</v>
      </c>
      <c r="K2892" s="12" t="s">
        <v>3317</v>
      </c>
      <c r="N2892" s="16" t="s">
        <v>206</v>
      </c>
      <c r="O2892" s="16" t="s">
        <v>3427</v>
      </c>
      <c r="P2892" s="12" t="s">
        <v>366</v>
      </c>
      <c r="Q2892" s="16">
        <v>2022</v>
      </c>
      <c r="R2892" s="16">
        <v>1.1499999999999999</v>
      </c>
      <c r="T2892" s="16">
        <v>0</v>
      </c>
      <c r="V2892" s="12" t="s">
        <v>204</v>
      </c>
      <c r="W2892" s="12" t="s">
        <v>204</v>
      </c>
      <c r="X2892" s="16">
        <v>1</v>
      </c>
      <c r="Y2892" s="16">
        <v>8</v>
      </c>
      <c r="Z2892" s="16">
        <v>1.1499999999999999</v>
      </c>
      <c r="AA2892" s="16">
        <v>149.5</v>
      </c>
      <c r="AB2892" s="16" t="s">
        <v>2394</v>
      </c>
      <c r="AC2892" s="16" t="s">
        <v>3319</v>
      </c>
      <c r="AD2892" s="16">
        <f t="shared" si="608"/>
        <v>52325</v>
      </c>
      <c r="AE2892" s="16">
        <f t="shared" si="609"/>
        <v>402.49999999999994</v>
      </c>
      <c r="AF2892" s="16">
        <f t="shared" si="610"/>
        <v>150937.49999999997</v>
      </c>
      <c r="AG2892" s="16">
        <f t="shared" si="611"/>
        <v>114.99999999999999</v>
      </c>
      <c r="AH2892" s="12">
        <f t="shared" si="612"/>
        <v>0</v>
      </c>
      <c r="AI2892" s="16">
        <f t="shared" si="613"/>
        <v>8.0499999999999989</v>
      </c>
      <c r="AJ2892" s="16">
        <f t="shared" si="614"/>
        <v>27772.499999999996</v>
      </c>
      <c r="AK2892" s="16">
        <f t="shared" si="615"/>
        <v>575</v>
      </c>
      <c r="AL2892" s="16">
        <f t="shared" si="616"/>
        <v>5750</v>
      </c>
      <c r="AM2892" s="16">
        <f t="shared" si="617"/>
        <v>81650</v>
      </c>
      <c r="AN2892" s="16">
        <f t="shared" si="618"/>
        <v>318435</v>
      </c>
      <c r="AO2892" s="12" t="s">
        <v>1486</v>
      </c>
      <c r="AP2892" s="16">
        <v>1.1499999999999999</v>
      </c>
      <c r="AQ2892" s="16" t="s">
        <v>204</v>
      </c>
      <c r="BC2892" s="16">
        <v>1.1499999999999999</v>
      </c>
      <c r="BD2892" s="16">
        <f t="shared" si="619"/>
        <v>4.0249999999999995</v>
      </c>
      <c r="BE2892" s="16">
        <f t="shared" si="620"/>
        <v>1990.21875</v>
      </c>
      <c r="BG2892" s="16">
        <f t="shared" si="621"/>
        <v>1380</v>
      </c>
      <c r="BH2892" s="16">
        <f t="shared" si="622"/>
        <v>736</v>
      </c>
      <c r="BI2892" s="16">
        <f t="shared" si="623"/>
        <v>9.1999999999999993</v>
      </c>
    </row>
    <row r="2893" spans="1:61" ht="20.149999999999999" customHeight="1" x14ac:dyDescent="0.35">
      <c r="A2893">
        <v>2892</v>
      </c>
      <c r="B2893" t="s">
        <v>360</v>
      </c>
      <c r="C2893" t="s">
        <v>9505</v>
      </c>
      <c r="D2893" s="15" t="s">
        <v>3430</v>
      </c>
      <c r="E2893" s="12" t="s">
        <v>98</v>
      </c>
      <c r="G2893" s="12" t="s">
        <v>3316</v>
      </c>
      <c r="H2893" s="12" t="s">
        <v>589</v>
      </c>
      <c r="I2893" s="12" t="s">
        <v>363</v>
      </c>
      <c r="J2893" s="12" t="s">
        <v>2401</v>
      </c>
      <c r="K2893" s="12" t="s">
        <v>3317</v>
      </c>
      <c r="N2893" s="16" t="s">
        <v>206</v>
      </c>
      <c r="O2893" s="16" t="s">
        <v>3427</v>
      </c>
      <c r="P2893" s="12" t="s">
        <v>366</v>
      </c>
      <c r="Q2893" s="16">
        <v>2022</v>
      </c>
      <c r="R2893" s="16">
        <v>2.0499999999999998</v>
      </c>
      <c r="T2893" s="16">
        <v>0</v>
      </c>
      <c r="V2893" s="12" t="s">
        <v>204</v>
      </c>
      <c r="W2893" s="12" t="s">
        <v>204</v>
      </c>
      <c r="X2893" s="16">
        <v>1</v>
      </c>
      <c r="Y2893" s="16">
        <v>8</v>
      </c>
      <c r="Z2893" s="16">
        <v>2.0499999999999998</v>
      </c>
      <c r="AA2893" s="16">
        <v>266.5</v>
      </c>
      <c r="AB2893" s="16" t="s">
        <v>2394</v>
      </c>
      <c r="AC2893" s="16" t="s">
        <v>3319</v>
      </c>
      <c r="AD2893" s="16">
        <f t="shared" si="608"/>
        <v>93275</v>
      </c>
      <c r="AE2893" s="16">
        <f t="shared" si="609"/>
        <v>717.49999999999989</v>
      </c>
      <c r="AF2893" s="16">
        <f t="shared" si="610"/>
        <v>269062.49999999994</v>
      </c>
      <c r="AG2893" s="16">
        <f t="shared" si="611"/>
        <v>204.99999999999997</v>
      </c>
      <c r="AH2893" s="12">
        <f t="shared" si="612"/>
        <v>0</v>
      </c>
      <c r="AI2893" s="16">
        <f t="shared" si="613"/>
        <v>14.349999999999998</v>
      </c>
      <c r="AJ2893" s="16">
        <f t="shared" si="614"/>
        <v>49507.499999999993</v>
      </c>
      <c r="AK2893" s="16">
        <f t="shared" si="615"/>
        <v>1025</v>
      </c>
      <c r="AL2893" s="16">
        <f t="shared" si="616"/>
        <v>10250</v>
      </c>
      <c r="AM2893" s="16">
        <f t="shared" si="617"/>
        <v>145550</v>
      </c>
      <c r="AN2893" s="16">
        <f t="shared" si="618"/>
        <v>567645</v>
      </c>
      <c r="AO2893" s="12" t="s">
        <v>1486</v>
      </c>
      <c r="AP2893" s="16">
        <v>2.0499999999999998</v>
      </c>
      <c r="AQ2893" s="16" t="s">
        <v>204</v>
      </c>
      <c r="BC2893" s="16">
        <v>2.0499999999999998</v>
      </c>
      <c r="BD2893" s="16">
        <f t="shared" si="619"/>
        <v>7.1749999999999989</v>
      </c>
      <c r="BE2893" s="16">
        <f t="shared" si="620"/>
        <v>3547.78125</v>
      </c>
      <c r="BG2893" s="16">
        <f t="shared" si="621"/>
        <v>2460</v>
      </c>
      <c r="BH2893" s="16">
        <f t="shared" si="622"/>
        <v>1312</v>
      </c>
      <c r="BI2893" s="16">
        <f t="shared" si="623"/>
        <v>16.399999999999999</v>
      </c>
    </row>
    <row r="2894" spans="1:61" ht="20.149999999999999" customHeight="1" x14ac:dyDescent="0.35">
      <c r="A2894">
        <v>2893</v>
      </c>
      <c r="B2894" t="s">
        <v>360</v>
      </c>
      <c r="C2894" t="s">
        <v>9506</v>
      </c>
      <c r="D2894" s="15" t="s">
        <v>3431</v>
      </c>
      <c r="E2894" s="12" t="s">
        <v>98</v>
      </c>
      <c r="G2894" s="12" t="s">
        <v>3316</v>
      </c>
      <c r="H2894" s="12" t="s">
        <v>589</v>
      </c>
      <c r="I2894" s="12" t="s">
        <v>363</v>
      </c>
      <c r="J2894" s="12" t="s">
        <v>2401</v>
      </c>
      <c r="K2894" s="12" t="s">
        <v>3317</v>
      </c>
      <c r="N2894" s="16" t="s">
        <v>206</v>
      </c>
      <c r="O2894" s="16" t="s">
        <v>3427</v>
      </c>
      <c r="P2894" s="12" t="s">
        <v>366</v>
      </c>
      <c r="Q2894" s="16">
        <v>2022</v>
      </c>
      <c r="R2894" s="16">
        <v>1.2</v>
      </c>
      <c r="T2894" s="16">
        <v>0</v>
      </c>
      <c r="V2894" s="12" t="s">
        <v>204</v>
      </c>
      <c r="W2894" s="12" t="s">
        <v>204</v>
      </c>
      <c r="X2894" s="16">
        <v>1</v>
      </c>
      <c r="Y2894" s="16">
        <v>8</v>
      </c>
      <c r="Z2894" s="16">
        <v>1.2</v>
      </c>
      <c r="AA2894" s="16">
        <v>156</v>
      </c>
      <c r="AB2894" s="16" t="s">
        <v>2394</v>
      </c>
      <c r="AC2894" s="16" t="s">
        <v>3319</v>
      </c>
      <c r="AD2894" s="16">
        <f t="shared" si="608"/>
        <v>54600</v>
      </c>
      <c r="AE2894" s="16">
        <f t="shared" si="609"/>
        <v>420</v>
      </c>
      <c r="AF2894" s="16">
        <f t="shared" si="610"/>
        <v>157500</v>
      </c>
      <c r="AG2894" s="16">
        <f t="shared" si="611"/>
        <v>120</v>
      </c>
      <c r="AH2894" s="12">
        <f t="shared" si="612"/>
        <v>0</v>
      </c>
      <c r="AI2894" s="16">
        <f t="shared" si="613"/>
        <v>8.4</v>
      </c>
      <c r="AJ2894" s="16">
        <f t="shared" si="614"/>
        <v>28980</v>
      </c>
      <c r="AK2894" s="16">
        <f t="shared" si="615"/>
        <v>600</v>
      </c>
      <c r="AL2894" s="16">
        <f t="shared" si="616"/>
        <v>6000</v>
      </c>
      <c r="AM2894" s="16">
        <f t="shared" si="617"/>
        <v>85200</v>
      </c>
      <c r="AN2894" s="16">
        <f t="shared" si="618"/>
        <v>332280</v>
      </c>
      <c r="AO2894" s="12" t="s">
        <v>1486</v>
      </c>
      <c r="AP2894" s="16">
        <v>1.2</v>
      </c>
      <c r="AQ2894" s="16" t="s">
        <v>204</v>
      </c>
      <c r="BC2894" s="16">
        <v>1.2</v>
      </c>
      <c r="BD2894" s="16">
        <f t="shared" si="619"/>
        <v>4.2</v>
      </c>
      <c r="BE2894" s="16">
        <f t="shared" si="620"/>
        <v>2076.75</v>
      </c>
      <c r="BG2894" s="16">
        <f t="shared" si="621"/>
        <v>1440</v>
      </c>
      <c r="BH2894" s="16">
        <f t="shared" si="622"/>
        <v>768</v>
      </c>
      <c r="BI2894" s="16">
        <f t="shared" si="623"/>
        <v>9.6</v>
      </c>
    </row>
    <row r="2895" spans="1:61" ht="20.149999999999999" customHeight="1" x14ac:dyDescent="0.35">
      <c r="A2895">
        <v>2894</v>
      </c>
      <c r="B2895" t="s">
        <v>360</v>
      </c>
      <c r="C2895" t="s">
        <v>9507</v>
      </c>
      <c r="D2895" s="15" t="s">
        <v>3432</v>
      </c>
      <c r="E2895" s="12" t="s">
        <v>98</v>
      </c>
      <c r="G2895" s="12" t="s">
        <v>3316</v>
      </c>
      <c r="H2895" s="12" t="s">
        <v>589</v>
      </c>
      <c r="I2895" s="12" t="s">
        <v>363</v>
      </c>
      <c r="J2895" s="12" t="s">
        <v>2401</v>
      </c>
      <c r="K2895" s="12" t="s">
        <v>3317</v>
      </c>
      <c r="N2895" s="16" t="s">
        <v>206</v>
      </c>
      <c r="O2895" s="16" t="s">
        <v>3427</v>
      </c>
      <c r="P2895" s="12" t="s">
        <v>366</v>
      </c>
      <c r="Q2895" s="16">
        <v>2022</v>
      </c>
      <c r="R2895" s="16">
        <v>2.25</v>
      </c>
      <c r="T2895" s="16">
        <v>0</v>
      </c>
      <c r="V2895" s="12" t="s">
        <v>204</v>
      </c>
      <c r="W2895" s="12" t="s">
        <v>204</v>
      </c>
      <c r="X2895" s="16">
        <v>1</v>
      </c>
      <c r="Y2895" s="16">
        <v>8</v>
      </c>
      <c r="Z2895" s="16">
        <v>2.25</v>
      </c>
      <c r="AA2895" s="16">
        <v>292.5</v>
      </c>
      <c r="AB2895" s="16" t="s">
        <v>2394</v>
      </c>
      <c r="AC2895" s="16" t="s">
        <v>3319</v>
      </c>
      <c r="AD2895" s="16">
        <f t="shared" si="608"/>
        <v>102375</v>
      </c>
      <c r="AE2895" s="16">
        <f t="shared" si="609"/>
        <v>787.5</v>
      </c>
      <c r="AF2895" s="16">
        <f t="shared" si="610"/>
        <v>295312.5</v>
      </c>
      <c r="AG2895" s="16">
        <f t="shared" si="611"/>
        <v>225</v>
      </c>
      <c r="AH2895" s="12">
        <f t="shared" si="612"/>
        <v>0</v>
      </c>
      <c r="AI2895" s="16">
        <f t="shared" si="613"/>
        <v>15.75</v>
      </c>
      <c r="AJ2895" s="16">
        <f t="shared" si="614"/>
        <v>54337.5</v>
      </c>
      <c r="AK2895" s="16">
        <f t="shared" si="615"/>
        <v>1125</v>
      </c>
      <c r="AL2895" s="16">
        <f t="shared" si="616"/>
        <v>11250</v>
      </c>
      <c r="AM2895" s="16">
        <f t="shared" si="617"/>
        <v>159750</v>
      </c>
      <c r="AN2895" s="16">
        <f t="shared" si="618"/>
        <v>623025</v>
      </c>
      <c r="AO2895" s="12" t="s">
        <v>1486</v>
      </c>
      <c r="AP2895" s="16">
        <v>2.25</v>
      </c>
      <c r="AQ2895" s="16" t="s">
        <v>204</v>
      </c>
      <c r="BC2895" s="16">
        <v>2.25</v>
      </c>
      <c r="BD2895" s="16">
        <f t="shared" si="619"/>
        <v>7.875</v>
      </c>
      <c r="BE2895" s="16">
        <f t="shared" si="620"/>
        <v>3893.90625</v>
      </c>
      <c r="BG2895" s="16">
        <f t="shared" si="621"/>
        <v>2700</v>
      </c>
      <c r="BH2895" s="16">
        <f t="shared" si="622"/>
        <v>1440</v>
      </c>
      <c r="BI2895" s="16">
        <f t="shared" si="623"/>
        <v>18</v>
      </c>
    </row>
    <row r="2896" spans="1:61" ht="20.149999999999999" customHeight="1" x14ac:dyDescent="0.35">
      <c r="A2896">
        <v>2895</v>
      </c>
      <c r="B2896" t="s">
        <v>360</v>
      </c>
      <c r="C2896" t="s">
        <v>9508</v>
      </c>
      <c r="D2896" s="15" t="s">
        <v>3433</v>
      </c>
      <c r="E2896" s="12" t="s">
        <v>98</v>
      </c>
      <c r="G2896" s="12" t="s">
        <v>3316</v>
      </c>
      <c r="H2896" s="12" t="s">
        <v>589</v>
      </c>
      <c r="I2896" s="12" t="s">
        <v>363</v>
      </c>
      <c r="J2896" s="12" t="s">
        <v>2401</v>
      </c>
      <c r="K2896" s="12" t="s">
        <v>3317</v>
      </c>
      <c r="N2896" s="16" t="s">
        <v>206</v>
      </c>
      <c r="O2896" s="16" t="s">
        <v>3427</v>
      </c>
      <c r="P2896" s="12" t="s">
        <v>366</v>
      </c>
      <c r="Q2896" s="16">
        <v>2022</v>
      </c>
      <c r="R2896" s="16">
        <v>1.31</v>
      </c>
      <c r="T2896" s="16">
        <v>0</v>
      </c>
      <c r="V2896" s="12" t="s">
        <v>204</v>
      </c>
      <c r="W2896" s="12" t="s">
        <v>204</v>
      </c>
      <c r="X2896" s="16">
        <v>1</v>
      </c>
      <c r="Y2896" s="16">
        <v>8</v>
      </c>
      <c r="Z2896" s="16">
        <v>1.31</v>
      </c>
      <c r="AA2896" s="16">
        <v>170.3</v>
      </c>
      <c r="AB2896" s="16" t="s">
        <v>2394</v>
      </c>
      <c r="AC2896" s="16" t="s">
        <v>3319</v>
      </c>
      <c r="AD2896" s="16">
        <f t="shared" si="608"/>
        <v>59605.000000000007</v>
      </c>
      <c r="AE2896" s="16">
        <f t="shared" si="609"/>
        <v>458.5</v>
      </c>
      <c r="AF2896" s="16">
        <f t="shared" si="610"/>
        <v>171937.5</v>
      </c>
      <c r="AG2896" s="16">
        <f t="shared" si="611"/>
        <v>131</v>
      </c>
      <c r="AH2896" s="12">
        <f t="shared" si="612"/>
        <v>0</v>
      </c>
      <c r="AI2896" s="16">
        <f t="shared" si="613"/>
        <v>9.17</v>
      </c>
      <c r="AJ2896" s="16">
        <f t="shared" si="614"/>
        <v>31636.5</v>
      </c>
      <c r="AK2896" s="16">
        <f t="shared" si="615"/>
        <v>655</v>
      </c>
      <c r="AL2896" s="16">
        <f t="shared" si="616"/>
        <v>6550</v>
      </c>
      <c r="AM2896" s="16">
        <f t="shared" si="617"/>
        <v>93010</v>
      </c>
      <c r="AN2896" s="16">
        <f t="shared" si="618"/>
        <v>362739</v>
      </c>
      <c r="AO2896" s="12" t="s">
        <v>1486</v>
      </c>
      <c r="AP2896" s="16">
        <v>1.31</v>
      </c>
      <c r="AQ2896" s="16" t="s">
        <v>204</v>
      </c>
      <c r="BC2896" s="16">
        <v>1.31</v>
      </c>
      <c r="BD2896" s="16">
        <f t="shared" si="619"/>
        <v>4.585</v>
      </c>
      <c r="BE2896" s="16">
        <f t="shared" si="620"/>
        <v>2267.1187500000001</v>
      </c>
      <c r="BG2896" s="16">
        <f t="shared" si="621"/>
        <v>1572</v>
      </c>
      <c r="BH2896" s="16">
        <f t="shared" si="622"/>
        <v>838.40000000000009</v>
      </c>
      <c r="BI2896" s="16">
        <f t="shared" si="623"/>
        <v>10.48</v>
      </c>
    </row>
    <row r="2897" spans="1:61" ht="20.149999999999999" customHeight="1" x14ac:dyDescent="0.35">
      <c r="A2897">
        <v>2896</v>
      </c>
      <c r="B2897" t="s">
        <v>360</v>
      </c>
      <c r="C2897" t="s">
        <v>9509</v>
      </c>
      <c r="D2897" s="15" t="s">
        <v>3434</v>
      </c>
      <c r="E2897" s="12" t="s">
        <v>93</v>
      </c>
      <c r="G2897" s="12" t="s">
        <v>3316</v>
      </c>
      <c r="H2897" s="12" t="s">
        <v>589</v>
      </c>
      <c r="I2897" s="12" t="s">
        <v>363</v>
      </c>
      <c r="J2897" s="12" t="s">
        <v>2401</v>
      </c>
      <c r="K2897" s="12" t="s">
        <v>3317</v>
      </c>
      <c r="N2897" s="16" t="s">
        <v>206</v>
      </c>
      <c r="O2897" s="16" t="s">
        <v>3427</v>
      </c>
      <c r="P2897" s="12" t="s">
        <v>366</v>
      </c>
      <c r="Q2897" s="16">
        <v>2022</v>
      </c>
      <c r="R2897" s="16">
        <v>0.6</v>
      </c>
      <c r="T2897" s="16">
        <v>0</v>
      </c>
      <c r="V2897" s="12" t="s">
        <v>204</v>
      </c>
      <c r="W2897" s="12" t="s">
        <v>204</v>
      </c>
      <c r="X2897" s="16">
        <v>1</v>
      </c>
      <c r="Y2897" s="16">
        <v>8</v>
      </c>
      <c r="Z2897" s="16">
        <v>0.6</v>
      </c>
      <c r="AA2897" s="16">
        <v>78</v>
      </c>
      <c r="AB2897" s="16" t="s">
        <v>2394</v>
      </c>
      <c r="AC2897" s="16" t="s">
        <v>3319</v>
      </c>
      <c r="AD2897" s="16">
        <f t="shared" si="608"/>
        <v>27300</v>
      </c>
      <c r="AE2897" s="16">
        <f t="shared" si="609"/>
        <v>210</v>
      </c>
      <c r="AF2897" s="16">
        <f t="shared" si="610"/>
        <v>78750</v>
      </c>
      <c r="AG2897" s="16">
        <f t="shared" si="611"/>
        <v>60</v>
      </c>
      <c r="AH2897" s="12">
        <f t="shared" si="612"/>
        <v>0</v>
      </c>
      <c r="AI2897" s="16">
        <f t="shared" si="613"/>
        <v>4.2</v>
      </c>
      <c r="AJ2897" s="16">
        <f t="shared" si="614"/>
        <v>14490</v>
      </c>
      <c r="AK2897" s="16">
        <f t="shared" si="615"/>
        <v>300</v>
      </c>
      <c r="AL2897" s="16">
        <f t="shared" si="616"/>
        <v>3000</v>
      </c>
      <c r="AM2897" s="16">
        <f t="shared" si="617"/>
        <v>42600</v>
      </c>
      <c r="AN2897" s="16">
        <f t="shared" si="618"/>
        <v>166140</v>
      </c>
      <c r="AO2897" s="12" t="s">
        <v>1486</v>
      </c>
      <c r="AP2897" s="16">
        <v>0.6</v>
      </c>
      <c r="AQ2897" s="16" t="s">
        <v>204</v>
      </c>
      <c r="BC2897" s="16">
        <v>0.6</v>
      </c>
      <c r="BD2897" s="16">
        <f t="shared" si="619"/>
        <v>2.1</v>
      </c>
      <c r="BE2897" s="16">
        <f t="shared" si="620"/>
        <v>1038.375</v>
      </c>
      <c r="BG2897" s="16">
        <f t="shared" si="621"/>
        <v>720</v>
      </c>
      <c r="BH2897" s="16">
        <f t="shared" si="622"/>
        <v>384</v>
      </c>
      <c r="BI2897" s="16">
        <f t="shared" si="623"/>
        <v>4.8</v>
      </c>
    </row>
    <row r="2898" spans="1:61" ht="20.149999999999999" customHeight="1" x14ac:dyDescent="0.35">
      <c r="A2898">
        <v>2897</v>
      </c>
      <c r="B2898" t="s">
        <v>360</v>
      </c>
      <c r="C2898" t="s">
        <v>9510</v>
      </c>
      <c r="D2898" s="15" t="s">
        <v>3435</v>
      </c>
      <c r="E2898" s="12" t="s">
        <v>93</v>
      </c>
      <c r="G2898" s="12" t="s">
        <v>3316</v>
      </c>
      <c r="H2898" s="12" t="s">
        <v>589</v>
      </c>
      <c r="I2898" s="12" t="s">
        <v>363</v>
      </c>
      <c r="J2898" s="12" t="s">
        <v>2401</v>
      </c>
      <c r="K2898" s="12" t="s">
        <v>3317</v>
      </c>
      <c r="N2898" s="16" t="s">
        <v>206</v>
      </c>
      <c r="O2898" s="16" t="s">
        <v>3427</v>
      </c>
      <c r="P2898" s="12" t="s">
        <v>366</v>
      </c>
      <c r="Q2898" s="16">
        <v>2022</v>
      </c>
      <c r="R2898" s="16">
        <v>0.6</v>
      </c>
      <c r="T2898" s="16">
        <v>0</v>
      </c>
      <c r="V2898" s="12" t="s">
        <v>204</v>
      </c>
      <c r="W2898" s="12" t="s">
        <v>204</v>
      </c>
      <c r="X2898" s="16">
        <v>1</v>
      </c>
      <c r="Y2898" s="16">
        <v>8</v>
      </c>
      <c r="Z2898" s="16">
        <v>0.6</v>
      </c>
      <c r="AA2898" s="16">
        <v>78</v>
      </c>
      <c r="AB2898" s="16" t="s">
        <v>2394</v>
      </c>
      <c r="AC2898" s="16" t="s">
        <v>3319</v>
      </c>
      <c r="AD2898" s="16">
        <f t="shared" si="608"/>
        <v>27300</v>
      </c>
      <c r="AE2898" s="16">
        <f t="shared" si="609"/>
        <v>210</v>
      </c>
      <c r="AF2898" s="16">
        <f t="shared" si="610"/>
        <v>78750</v>
      </c>
      <c r="AG2898" s="16">
        <f t="shared" si="611"/>
        <v>60</v>
      </c>
      <c r="AH2898" s="12">
        <f t="shared" si="612"/>
        <v>0</v>
      </c>
      <c r="AI2898" s="16">
        <f t="shared" si="613"/>
        <v>4.2</v>
      </c>
      <c r="AJ2898" s="16">
        <f t="shared" si="614"/>
        <v>14490</v>
      </c>
      <c r="AK2898" s="16">
        <f t="shared" si="615"/>
        <v>300</v>
      </c>
      <c r="AL2898" s="16">
        <f t="shared" si="616"/>
        <v>3000</v>
      </c>
      <c r="AM2898" s="16">
        <f t="shared" si="617"/>
        <v>42600</v>
      </c>
      <c r="AN2898" s="16">
        <f t="shared" si="618"/>
        <v>166140</v>
      </c>
      <c r="AO2898" s="12" t="s">
        <v>1486</v>
      </c>
      <c r="AP2898" s="16">
        <v>0.6</v>
      </c>
      <c r="AQ2898" s="16" t="s">
        <v>204</v>
      </c>
      <c r="BC2898" s="16">
        <v>0.6</v>
      </c>
      <c r="BD2898" s="16">
        <f t="shared" si="619"/>
        <v>2.1</v>
      </c>
      <c r="BE2898" s="16">
        <f t="shared" si="620"/>
        <v>1038.375</v>
      </c>
      <c r="BG2898" s="16">
        <f t="shared" si="621"/>
        <v>720</v>
      </c>
      <c r="BH2898" s="16">
        <f t="shared" si="622"/>
        <v>384</v>
      </c>
      <c r="BI2898" s="16">
        <f t="shared" si="623"/>
        <v>4.8</v>
      </c>
    </row>
    <row r="2899" spans="1:61" ht="20.149999999999999" customHeight="1" x14ac:dyDescent="0.35">
      <c r="A2899">
        <v>2898</v>
      </c>
      <c r="B2899" t="s">
        <v>360</v>
      </c>
      <c r="C2899" t="s">
        <v>9511</v>
      </c>
      <c r="D2899" s="15" t="s">
        <v>3436</v>
      </c>
      <c r="E2899" s="12" t="s">
        <v>93</v>
      </c>
      <c r="G2899" s="12" t="s">
        <v>3316</v>
      </c>
      <c r="H2899" s="12" t="s">
        <v>589</v>
      </c>
      <c r="I2899" s="12" t="s">
        <v>363</v>
      </c>
      <c r="J2899" s="12" t="s">
        <v>2401</v>
      </c>
      <c r="K2899" s="12" t="s">
        <v>3317</v>
      </c>
      <c r="N2899" s="16" t="s">
        <v>206</v>
      </c>
      <c r="O2899" s="16" t="s">
        <v>3427</v>
      </c>
      <c r="P2899" s="12" t="s">
        <v>366</v>
      </c>
      <c r="Q2899" s="16">
        <v>2022</v>
      </c>
      <c r="R2899" s="16">
        <v>0.6</v>
      </c>
      <c r="T2899" s="16">
        <v>0</v>
      </c>
      <c r="V2899" s="12" t="s">
        <v>204</v>
      </c>
      <c r="W2899" s="12" t="s">
        <v>204</v>
      </c>
      <c r="X2899" s="16">
        <v>1</v>
      </c>
      <c r="Y2899" s="16">
        <v>8</v>
      </c>
      <c r="Z2899" s="16">
        <v>0.6</v>
      </c>
      <c r="AA2899" s="16">
        <v>78</v>
      </c>
      <c r="AB2899" s="16" t="s">
        <v>2394</v>
      </c>
      <c r="AC2899" s="16" t="s">
        <v>3319</v>
      </c>
      <c r="AD2899" s="16">
        <f t="shared" si="608"/>
        <v>27300</v>
      </c>
      <c r="AE2899" s="16">
        <f t="shared" si="609"/>
        <v>210</v>
      </c>
      <c r="AF2899" s="16">
        <f t="shared" si="610"/>
        <v>78750</v>
      </c>
      <c r="AG2899" s="16">
        <f t="shared" si="611"/>
        <v>60</v>
      </c>
      <c r="AH2899" s="12">
        <f t="shared" si="612"/>
        <v>0</v>
      </c>
      <c r="AI2899" s="16">
        <f t="shared" si="613"/>
        <v>4.2</v>
      </c>
      <c r="AJ2899" s="16">
        <f t="shared" si="614"/>
        <v>14490</v>
      </c>
      <c r="AK2899" s="16">
        <f t="shared" si="615"/>
        <v>300</v>
      </c>
      <c r="AL2899" s="16">
        <f t="shared" si="616"/>
        <v>3000</v>
      </c>
      <c r="AM2899" s="16">
        <f t="shared" si="617"/>
        <v>42600</v>
      </c>
      <c r="AN2899" s="16">
        <f t="shared" si="618"/>
        <v>166140</v>
      </c>
      <c r="AO2899" s="12" t="s">
        <v>1486</v>
      </c>
      <c r="AP2899" s="16">
        <v>0.6</v>
      </c>
      <c r="AQ2899" s="16" t="s">
        <v>204</v>
      </c>
      <c r="BC2899" s="16">
        <v>0.6</v>
      </c>
      <c r="BD2899" s="16">
        <f t="shared" si="619"/>
        <v>2.1</v>
      </c>
      <c r="BE2899" s="16">
        <f t="shared" si="620"/>
        <v>1038.375</v>
      </c>
      <c r="BG2899" s="16">
        <f t="shared" si="621"/>
        <v>720</v>
      </c>
      <c r="BH2899" s="16">
        <f t="shared" si="622"/>
        <v>384</v>
      </c>
      <c r="BI2899" s="16">
        <f t="shared" si="623"/>
        <v>4.8</v>
      </c>
    </row>
    <row r="2900" spans="1:61" ht="20.149999999999999" customHeight="1" x14ac:dyDescent="0.35">
      <c r="A2900">
        <v>2899</v>
      </c>
      <c r="B2900" t="s">
        <v>360</v>
      </c>
      <c r="C2900" t="s">
        <v>9512</v>
      </c>
      <c r="D2900" s="15" t="s">
        <v>3437</v>
      </c>
      <c r="E2900" s="12" t="s">
        <v>98</v>
      </c>
      <c r="G2900" s="12" t="s">
        <v>3316</v>
      </c>
      <c r="H2900" s="12" t="s">
        <v>589</v>
      </c>
      <c r="I2900" s="12" t="s">
        <v>363</v>
      </c>
      <c r="J2900" s="12" t="s">
        <v>2401</v>
      </c>
      <c r="K2900" s="12" t="s">
        <v>3317</v>
      </c>
      <c r="N2900" s="16" t="s">
        <v>206</v>
      </c>
      <c r="O2900" s="16" t="s">
        <v>3427</v>
      </c>
      <c r="P2900" s="12" t="s">
        <v>366</v>
      </c>
      <c r="Q2900" s="16">
        <v>2022</v>
      </c>
      <c r="R2900" s="16">
        <v>1.24</v>
      </c>
      <c r="T2900" s="16">
        <v>0</v>
      </c>
      <c r="V2900" s="12" t="s">
        <v>204</v>
      </c>
      <c r="W2900" s="12" t="s">
        <v>204</v>
      </c>
      <c r="X2900" s="16">
        <v>1</v>
      </c>
      <c r="Y2900" s="16">
        <v>8</v>
      </c>
      <c r="Z2900" s="16">
        <v>1.24</v>
      </c>
      <c r="AA2900" s="16">
        <v>161.19999999999999</v>
      </c>
      <c r="AB2900" s="16" t="s">
        <v>2394</v>
      </c>
      <c r="AC2900" s="16" t="s">
        <v>3319</v>
      </c>
      <c r="AD2900" s="16">
        <f t="shared" si="608"/>
        <v>56419.999999999993</v>
      </c>
      <c r="AE2900" s="16">
        <f t="shared" si="609"/>
        <v>434</v>
      </c>
      <c r="AF2900" s="16">
        <f t="shared" si="610"/>
        <v>162750</v>
      </c>
      <c r="AG2900" s="16">
        <f t="shared" si="611"/>
        <v>124</v>
      </c>
      <c r="AH2900" s="12">
        <f t="shared" si="612"/>
        <v>0</v>
      </c>
      <c r="AI2900" s="16">
        <f t="shared" si="613"/>
        <v>8.68</v>
      </c>
      <c r="AJ2900" s="16">
        <f t="shared" si="614"/>
        <v>29946</v>
      </c>
      <c r="AK2900" s="16">
        <f t="shared" si="615"/>
        <v>620</v>
      </c>
      <c r="AL2900" s="16">
        <f t="shared" si="616"/>
        <v>6200</v>
      </c>
      <c r="AM2900" s="16">
        <f t="shared" si="617"/>
        <v>88040</v>
      </c>
      <c r="AN2900" s="16">
        <f t="shared" si="618"/>
        <v>343356</v>
      </c>
      <c r="AO2900" s="12" t="s">
        <v>1486</v>
      </c>
      <c r="AP2900" s="16">
        <v>1.24</v>
      </c>
      <c r="AQ2900" s="16" t="s">
        <v>204</v>
      </c>
      <c r="BC2900" s="16">
        <v>1.24</v>
      </c>
      <c r="BD2900" s="16">
        <f t="shared" si="619"/>
        <v>4.34</v>
      </c>
      <c r="BE2900" s="16">
        <f t="shared" si="620"/>
        <v>2145.9749999999999</v>
      </c>
      <c r="BG2900" s="16">
        <f t="shared" si="621"/>
        <v>1488</v>
      </c>
      <c r="BH2900" s="16">
        <f t="shared" si="622"/>
        <v>793.6</v>
      </c>
      <c r="BI2900" s="16">
        <f t="shared" si="623"/>
        <v>9.92</v>
      </c>
    </row>
    <row r="2901" spans="1:61" ht="20.149999999999999" customHeight="1" x14ac:dyDescent="0.35">
      <c r="A2901">
        <v>2900</v>
      </c>
      <c r="B2901" t="s">
        <v>360</v>
      </c>
      <c r="C2901" t="s">
        <v>9513</v>
      </c>
      <c r="D2901" s="15" t="s">
        <v>3438</v>
      </c>
      <c r="E2901" s="12" t="s">
        <v>93</v>
      </c>
      <c r="G2901" s="12" t="s">
        <v>3316</v>
      </c>
      <c r="H2901" s="12" t="s">
        <v>589</v>
      </c>
      <c r="I2901" s="12" t="s">
        <v>363</v>
      </c>
      <c r="J2901" s="12" t="s">
        <v>2401</v>
      </c>
      <c r="K2901" s="12" t="s">
        <v>3317</v>
      </c>
      <c r="N2901" s="16" t="s">
        <v>206</v>
      </c>
      <c r="O2901" s="16" t="s">
        <v>3427</v>
      </c>
      <c r="P2901" s="12" t="s">
        <v>366</v>
      </c>
      <c r="Q2901" s="16">
        <v>2022</v>
      </c>
      <c r="R2901" s="16">
        <v>0.92</v>
      </c>
      <c r="T2901" s="16">
        <v>0</v>
      </c>
      <c r="V2901" s="12" t="s">
        <v>204</v>
      </c>
      <c r="W2901" s="12" t="s">
        <v>204</v>
      </c>
      <c r="X2901" s="16">
        <v>1</v>
      </c>
      <c r="Y2901" s="16">
        <v>8</v>
      </c>
      <c r="Z2901" s="16">
        <v>0.92</v>
      </c>
      <c r="AA2901" s="16">
        <v>119.60000000000001</v>
      </c>
      <c r="AB2901" s="16" t="s">
        <v>2394</v>
      </c>
      <c r="AC2901" s="16" t="s">
        <v>3319</v>
      </c>
      <c r="AD2901" s="16">
        <f t="shared" si="608"/>
        <v>41860</v>
      </c>
      <c r="AE2901" s="16">
        <f t="shared" si="609"/>
        <v>322</v>
      </c>
      <c r="AF2901" s="16">
        <f t="shared" si="610"/>
        <v>120750</v>
      </c>
      <c r="AG2901" s="16">
        <f t="shared" si="611"/>
        <v>92</v>
      </c>
      <c r="AH2901" s="12">
        <f t="shared" si="612"/>
        <v>0</v>
      </c>
      <c r="AI2901" s="16">
        <f t="shared" si="613"/>
        <v>6.44</v>
      </c>
      <c r="AJ2901" s="16">
        <f t="shared" si="614"/>
        <v>22218</v>
      </c>
      <c r="AK2901" s="16">
        <f t="shared" si="615"/>
        <v>460</v>
      </c>
      <c r="AL2901" s="16">
        <f t="shared" si="616"/>
        <v>4600</v>
      </c>
      <c r="AM2901" s="16">
        <f t="shared" si="617"/>
        <v>65320</v>
      </c>
      <c r="AN2901" s="16">
        <f t="shared" si="618"/>
        <v>254748</v>
      </c>
      <c r="AO2901" s="12" t="s">
        <v>1486</v>
      </c>
      <c r="AP2901" s="16">
        <v>0.92</v>
      </c>
      <c r="AQ2901" s="16" t="s">
        <v>204</v>
      </c>
      <c r="BC2901" s="16">
        <v>0.92</v>
      </c>
      <c r="BD2901" s="16">
        <f t="shared" si="619"/>
        <v>3.22</v>
      </c>
      <c r="BE2901" s="16">
        <f t="shared" si="620"/>
        <v>1592.175</v>
      </c>
      <c r="BG2901" s="16">
        <f t="shared" si="621"/>
        <v>1104</v>
      </c>
      <c r="BH2901" s="16">
        <f t="shared" si="622"/>
        <v>588.80000000000007</v>
      </c>
      <c r="BI2901" s="16">
        <f t="shared" si="623"/>
        <v>7.3600000000000012</v>
      </c>
    </row>
    <row r="2902" spans="1:61" ht="20.149999999999999" customHeight="1" x14ac:dyDescent="0.35">
      <c r="A2902">
        <v>2901</v>
      </c>
      <c r="B2902" t="s">
        <v>360</v>
      </c>
      <c r="C2902" t="s">
        <v>9514</v>
      </c>
      <c r="D2902" s="15" t="s">
        <v>3439</v>
      </c>
      <c r="E2902" s="12" t="s">
        <v>98</v>
      </c>
      <c r="G2902" s="12" t="s">
        <v>3316</v>
      </c>
      <c r="H2902" s="12" t="s">
        <v>589</v>
      </c>
      <c r="I2902" s="12" t="s">
        <v>363</v>
      </c>
      <c r="J2902" s="12" t="s">
        <v>2401</v>
      </c>
      <c r="K2902" s="12" t="s">
        <v>3317</v>
      </c>
      <c r="N2902" s="16" t="s">
        <v>206</v>
      </c>
      <c r="O2902" s="16" t="s">
        <v>3427</v>
      </c>
      <c r="P2902" s="12" t="s">
        <v>366</v>
      </c>
      <c r="Q2902" s="16">
        <v>2022</v>
      </c>
      <c r="R2902" s="16">
        <v>0.99</v>
      </c>
      <c r="T2902" s="16">
        <v>0</v>
      </c>
      <c r="V2902" s="12" t="s">
        <v>204</v>
      </c>
      <c r="W2902" s="12" t="s">
        <v>204</v>
      </c>
      <c r="X2902" s="16">
        <v>1</v>
      </c>
      <c r="Y2902" s="16">
        <v>8</v>
      </c>
      <c r="Z2902" s="16">
        <v>0.99</v>
      </c>
      <c r="AA2902" s="16">
        <v>128.69999999999999</v>
      </c>
      <c r="AB2902" s="16" t="s">
        <v>2394</v>
      </c>
      <c r="AC2902" s="16" t="s">
        <v>3319</v>
      </c>
      <c r="AD2902" s="16">
        <f t="shared" si="608"/>
        <v>45044.999999999993</v>
      </c>
      <c r="AE2902" s="16">
        <f t="shared" si="609"/>
        <v>346.5</v>
      </c>
      <c r="AF2902" s="16">
        <f t="shared" si="610"/>
        <v>129937.5</v>
      </c>
      <c r="AG2902" s="16">
        <f t="shared" si="611"/>
        <v>99</v>
      </c>
      <c r="AH2902" s="12">
        <f t="shared" si="612"/>
        <v>0</v>
      </c>
      <c r="AI2902" s="16">
        <f t="shared" si="613"/>
        <v>6.93</v>
      </c>
      <c r="AJ2902" s="16">
        <f t="shared" si="614"/>
        <v>23908.5</v>
      </c>
      <c r="AK2902" s="16">
        <f t="shared" si="615"/>
        <v>495</v>
      </c>
      <c r="AL2902" s="16">
        <f t="shared" si="616"/>
        <v>4950</v>
      </c>
      <c r="AM2902" s="16">
        <f t="shared" si="617"/>
        <v>70290</v>
      </c>
      <c r="AN2902" s="16">
        <f t="shared" si="618"/>
        <v>274131</v>
      </c>
      <c r="AO2902" s="12" t="s">
        <v>1486</v>
      </c>
      <c r="AP2902" s="16">
        <v>0.99</v>
      </c>
      <c r="AQ2902" s="16" t="s">
        <v>204</v>
      </c>
      <c r="BC2902" s="16">
        <v>0.99</v>
      </c>
      <c r="BD2902" s="16">
        <f t="shared" si="619"/>
        <v>3.4649999999999999</v>
      </c>
      <c r="BE2902" s="16">
        <f t="shared" si="620"/>
        <v>1713.3187499999999</v>
      </c>
      <c r="BG2902" s="16">
        <f t="shared" si="621"/>
        <v>1188</v>
      </c>
      <c r="BH2902" s="16">
        <f t="shared" si="622"/>
        <v>633.6</v>
      </c>
      <c r="BI2902" s="16">
        <f t="shared" si="623"/>
        <v>7.92</v>
      </c>
    </row>
    <row r="2903" spans="1:61" ht="20.149999999999999" customHeight="1" x14ac:dyDescent="0.35">
      <c r="A2903">
        <v>2902</v>
      </c>
      <c r="B2903" t="s">
        <v>360</v>
      </c>
      <c r="C2903" t="s">
        <v>9515</v>
      </c>
      <c r="D2903" s="15" t="s">
        <v>3440</v>
      </c>
      <c r="E2903" s="12" t="s">
        <v>98</v>
      </c>
      <c r="G2903" s="12" t="s">
        <v>3316</v>
      </c>
      <c r="H2903" s="12" t="s">
        <v>589</v>
      </c>
      <c r="I2903" s="12" t="s">
        <v>363</v>
      </c>
      <c r="J2903" s="12" t="s">
        <v>2401</v>
      </c>
      <c r="K2903" s="12" t="s">
        <v>3317</v>
      </c>
      <c r="N2903" s="16" t="s">
        <v>206</v>
      </c>
      <c r="O2903" s="16" t="s">
        <v>3427</v>
      </c>
      <c r="P2903" s="12" t="s">
        <v>366</v>
      </c>
      <c r="Q2903" s="16">
        <v>2022</v>
      </c>
      <c r="R2903" s="16">
        <v>1.25</v>
      </c>
      <c r="T2903" s="16">
        <v>0</v>
      </c>
      <c r="V2903" s="12" t="s">
        <v>204</v>
      </c>
      <c r="W2903" s="12" t="s">
        <v>204</v>
      </c>
      <c r="X2903" s="16">
        <v>1</v>
      </c>
      <c r="Y2903" s="16">
        <v>8</v>
      </c>
      <c r="Z2903" s="16">
        <v>1.25</v>
      </c>
      <c r="AA2903" s="16">
        <v>162.5</v>
      </c>
      <c r="AB2903" s="16" t="s">
        <v>2394</v>
      </c>
      <c r="AC2903" s="16" t="s">
        <v>3319</v>
      </c>
      <c r="AD2903" s="16">
        <f t="shared" si="608"/>
        <v>56875</v>
      </c>
      <c r="AE2903" s="16">
        <f t="shared" si="609"/>
        <v>437.5</v>
      </c>
      <c r="AF2903" s="16">
        <f t="shared" si="610"/>
        <v>164062.5</v>
      </c>
      <c r="AG2903" s="16">
        <f t="shared" si="611"/>
        <v>125</v>
      </c>
      <c r="AH2903" s="12">
        <f t="shared" si="612"/>
        <v>0</v>
      </c>
      <c r="AI2903" s="16">
        <f t="shared" si="613"/>
        <v>8.75</v>
      </c>
      <c r="AJ2903" s="16">
        <f t="shared" si="614"/>
        <v>30187.5</v>
      </c>
      <c r="AK2903" s="16">
        <f t="shared" si="615"/>
        <v>625</v>
      </c>
      <c r="AL2903" s="16">
        <f t="shared" si="616"/>
        <v>6250</v>
      </c>
      <c r="AM2903" s="16">
        <f t="shared" si="617"/>
        <v>88750</v>
      </c>
      <c r="AN2903" s="16">
        <f t="shared" si="618"/>
        <v>346125</v>
      </c>
      <c r="AO2903" s="12" t="s">
        <v>1486</v>
      </c>
      <c r="AP2903" s="16">
        <v>1.25</v>
      </c>
      <c r="AQ2903" s="16" t="s">
        <v>204</v>
      </c>
      <c r="BC2903" s="16">
        <v>1.25</v>
      </c>
      <c r="BD2903" s="16">
        <f t="shared" si="619"/>
        <v>4.375</v>
      </c>
      <c r="BE2903" s="16">
        <f t="shared" si="620"/>
        <v>2163.28125</v>
      </c>
      <c r="BG2903" s="16">
        <f t="shared" si="621"/>
        <v>1500</v>
      </c>
      <c r="BH2903" s="16">
        <f t="shared" si="622"/>
        <v>800</v>
      </c>
      <c r="BI2903" s="16">
        <f t="shared" si="623"/>
        <v>10</v>
      </c>
    </row>
    <row r="2904" spans="1:61" ht="20.149999999999999" customHeight="1" x14ac:dyDescent="0.35">
      <c r="A2904">
        <v>2903</v>
      </c>
      <c r="B2904" t="s">
        <v>360</v>
      </c>
      <c r="C2904" t="s">
        <v>9516</v>
      </c>
      <c r="D2904" s="15" t="s">
        <v>3441</v>
      </c>
      <c r="E2904" s="12" t="s">
        <v>98</v>
      </c>
      <c r="G2904" s="12" t="s">
        <v>3316</v>
      </c>
      <c r="H2904" s="12" t="s">
        <v>589</v>
      </c>
      <c r="I2904" s="12" t="s">
        <v>363</v>
      </c>
      <c r="J2904" s="12" t="s">
        <v>2401</v>
      </c>
      <c r="K2904" s="12" t="s">
        <v>3317</v>
      </c>
      <c r="N2904" s="16" t="s">
        <v>206</v>
      </c>
      <c r="O2904" s="16" t="s">
        <v>3427</v>
      </c>
      <c r="P2904" s="12" t="s">
        <v>366</v>
      </c>
      <c r="Q2904" s="16">
        <v>2022</v>
      </c>
      <c r="R2904" s="16">
        <v>1.17</v>
      </c>
      <c r="T2904" s="16">
        <v>0</v>
      </c>
      <c r="V2904" s="12" t="s">
        <v>204</v>
      </c>
      <c r="W2904" s="12" t="s">
        <v>204</v>
      </c>
      <c r="X2904" s="16">
        <v>1</v>
      </c>
      <c r="Y2904" s="16">
        <v>8</v>
      </c>
      <c r="Z2904" s="16">
        <v>1.17</v>
      </c>
      <c r="AA2904" s="16">
        <v>152.1</v>
      </c>
      <c r="AB2904" s="16" t="s">
        <v>2394</v>
      </c>
      <c r="AC2904" s="16" t="s">
        <v>3319</v>
      </c>
      <c r="AD2904" s="16">
        <f t="shared" si="608"/>
        <v>53235</v>
      </c>
      <c r="AE2904" s="16">
        <f t="shared" si="609"/>
        <v>409.5</v>
      </c>
      <c r="AF2904" s="16">
        <f t="shared" si="610"/>
        <v>153562.5</v>
      </c>
      <c r="AG2904" s="16">
        <f t="shared" si="611"/>
        <v>117</v>
      </c>
      <c r="AH2904" s="12">
        <f t="shared" si="612"/>
        <v>0</v>
      </c>
      <c r="AI2904" s="16">
        <f t="shared" si="613"/>
        <v>8.19</v>
      </c>
      <c r="AJ2904" s="16">
        <f t="shared" si="614"/>
        <v>28255.5</v>
      </c>
      <c r="AK2904" s="16">
        <f t="shared" si="615"/>
        <v>585</v>
      </c>
      <c r="AL2904" s="16">
        <f t="shared" si="616"/>
        <v>5850</v>
      </c>
      <c r="AM2904" s="16">
        <f t="shared" si="617"/>
        <v>83070</v>
      </c>
      <c r="AN2904" s="16">
        <f t="shared" si="618"/>
        <v>323973</v>
      </c>
      <c r="AO2904" s="12" t="s">
        <v>1486</v>
      </c>
      <c r="AP2904" s="16">
        <v>1.17</v>
      </c>
      <c r="AQ2904" s="16" t="s">
        <v>204</v>
      </c>
      <c r="BC2904" s="16">
        <v>1.17</v>
      </c>
      <c r="BD2904" s="16">
        <f t="shared" si="619"/>
        <v>4.0949999999999998</v>
      </c>
      <c r="BE2904" s="16">
        <f t="shared" si="620"/>
        <v>2024.83125</v>
      </c>
      <c r="BG2904" s="16">
        <f t="shared" si="621"/>
        <v>1404</v>
      </c>
      <c r="BH2904" s="16">
        <f t="shared" si="622"/>
        <v>748.8</v>
      </c>
      <c r="BI2904" s="16">
        <f t="shared" si="623"/>
        <v>9.36</v>
      </c>
    </row>
    <row r="2905" spans="1:61" ht="20.149999999999999" customHeight="1" x14ac:dyDescent="0.35">
      <c r="A2905">
        <v>2904</v>
      </c>
      <c r="B2905" t="s">
        <v>360</v>
      </c>
      <c r="C2905" t="s">
        <v>9517</v>
      </c>
      <c r="D2905" s="15" t="s">
        <v>3442</v>
      </c>
      <c r="E2905" s="12" t="s">
        <v>98</v>
      </c>
      <c r="G2905" s="12" t="s">
        <v>3316</v>
      </c>
      <c r="H2905" s="12" t="s">
        <v>589</v>
      </c>
      <c r="I2905" s="12" t="s">
        <v>363</v>
      </c>
      <c r="J2905" s="12" t="s">
        <v>2401</v>
      </c>
      <c r="K2905" s="12" t="s">
        <v>3317</v>
      </c>
      <c r="N2905" s="16" t="s">
        <v>206</v>
      </c>
      <c r="O2905" s="16" t="s">
        <v>3427</v>
      </c>
      <c r="P2905" s="12" t="s">
        <v>366</v>
      </c>
      <c r="Q2905" s="16">
        <v>2022</v>
      </c>
      <c r="R2905" s="16">
        <v>4.16</v>
      </c>
      <c r="T2905" s="16">
        <v>0</v>
      </c>
      <c r="V2905" s="12" t="s">
        <v>204</v>
      </c>
      <c r="W2905" s="12" t="s">
        <v>204</v>
      </c>
      <c r="X2905" s="16">
        <v>1</v>
      </c>
      <c r="Y2905" s="16">
        <v>8</v>
      </c>
      <c r="Z2905" s="16">
        <v>4.16</v>
      </c>
      <c r="AA2905" s="16">
        <v>540.80000000000007</v>
      </c>
      <c r="AB2905" s="16" t="s">
        <v>2394</v>
      </c>
      <c r="AC2905" s="16" t="s">
        <v>3319</v>
      </c>
      <c r="AD2905" s="16">
        <f t="shared" si="608"/>
        <v>189280.00000000003</v>
      </c>
      <c r="AE2905" s="16">
        <f t="shared" si="609"/>
        <v>1456</v>
      </c>
      <c r="AF2905" s="16">
        <f t="shared" si="610"/>
        <v>546000</v>
      </c>
      <c r="AG2905" s="16">
        <f t="shared" si="611"/>
        <v>416</v>
      </c>
      <c r="AH2905" s="12">
        <f t="shared" si="612"/>
        <v>0</v>
      </c>
      <c r="AI2905" s="16">
        <f t="shared" si="613"/>
        <v>29.12</v>
      </c>
      <c r="AJ2905" s="16">
        <f t="shared" si="614"/>
        <v>100464</v>
      </c>
      <c r="AK2905" s="16">
        <f t="shared" si="615"/>
        <v>2080</v>
      </c>
      <c r="AL2905" s="16">
        <f t="shared" si="616"/>
        <v>20800</v>
      </c>
      <c r="AM2905" s="16">
        <f t="shared" si="617"/>
        <v>295360</v>
      </c>
      <c r="AN2905" s="16">
        <f t="shared" si="618"/>
        <v>1151904</v>
      </c>
      <c r="AO2905" s="12" t="s">
        <v>1486</v>
      </c>
      <c r="AP2905" s="16">
        <v>4.16</v>
      </c>
      <c r="AQ2905" s="16" t="s">
        <v>204</v>
      </c>
      <c r="BC2905" s="16">
        <v>4.16</v>
      </c>
      <c r="BD2905" s="16">
        <f t="shared" si="619"/>
        <v>14.56</v>
      </c>
      <c r="BE2905" s="16">
        <f t="shared" si="620"/>
        <v>7199.4</v>
      </c>
      <c r="BG2905" s="16">
        <f t="shared" si="621"/>
        <v>4992</v>
      </c>
      <c r="BH2905" s="16">
        <f t="shared" si="622"/>
        <v>2662.4</v>
      </c>
      <c r="BI2905" s="16">
        <f t="shared" si="623"/>
        <v>33.28</v>
      </c>
    </row>
    <row r="2906" spans="1:61" ht="20.149999999999999" customHeight="1" x14ac:dyDescent="0.35">
      <c r="A2906">
        <v>2905</v>
      </c>
      <c r="B2906" t="s">
        <v>360</v>
      </c>
      <c r="C2906" t="s">
        <v>9518</v>
      </c>
      <c r="D2906" s="15" t="s">
        <v>3443</v>
      </c>
      <c r="E2906" s="12" t="s">
        <v>98</v>
      </c>
      <c r="G2906" s="12" t="s">
        <v>3316</v>
      </c>
      <c r="H2906" s="12" t="s">
        <v>589</v>
      </c>
      <c r="I2906" s="12" t="s">
        <v>363</v>
      </c>
      <c r="J2906" s="12" t="s">
        <v>2401</v>
      </c>
      <c r="K2906" s="12" t="s">
        <v>3317</v>
      </c>
      <c r="N2906" s="16" t="s">
        <v>206</v>
      </c>
      <c r="O2906" s="16" t="s">
        <v>3427</v>
      </c>
      <c r="P2906" s="12" t="s">
        <v>366</v>
      </c>
      <c r="Q2906" s="16">
        <v>2022</v>
      </c>
      <c r="R2906" s="16">
        <v>1.45</v>
      </c>
      <c r="T2906" s="16">
        <v>0</v>
      </c>
      <c r="V2906" s="12" t="s">
        <v>204</v>
      </c>
      <c r="W2906" s="12" t="s">
        <v>204</v>
      </c>
      <c r="X2906" s="16">
        <v>1</v>
      </c>
      <c r="Y2906" s="16">
        <v>8</v>
      </c>
      <c r="Z2906" s="16">
        <v>1.45</v>
      </c>
      <c r="AA2906" s="16">
        <v>188.5</v>
      </c>
      <c r="AB2906" s="16" t="s">
        <v>2394</v>
      </c>
      <c r="AC2906" s="16" t="s">
        <v>3319</v>
      </c>
      <c r="AD2906" s="16">
        <f t="shared" si="608"/>
        <v>65975</v>
      </c>
      <c r="AE2906" s="16">
        <f t="shared" si="609"/>
        <v>507.5</v>
      </c>
      <c r="AF2906" s="16">
        <f t="shared" si="610"/>
        <v>190312.5</v>
      </c>
      <c r="AG2906" s="16">
        <f t="shared" si="611"/>
        <v>145</v>
      </c>
      <c r="AH2906" s="12">
        <f t="shared" si="612"/>
        <v>0</v>
      </c>
      <c r="AI2906" s="16">
        <f t="shared" si="613"/>
        <v>10.15</v>
      </c>
      <c r="AJ2906" s="16">
        <f t="shared" si="614"/>
        <v>35017.5</v>
      </c>
      <c r="AK2906" s="16">
        <f t="shared" si="615"/>
        <v>725</v>
      </c>
      <c r="AL2906" s="16">
        <f t="shared" si="616"/>
        <v>7250</v>
      </c>
      <c r="AM2906" s="16">
        <f t="shared" si="617"/>
        <v>102950</v>
      </c>
      <c r="AN2906" s="16">
        <f t="shared" si="618"/>
        <v>401505</v>
      </c>
      <c r="AO2906" s="12" t="s">
        <v>1486</v>
      </c>
      <c r="AP2906" s="16">
        <v>1.45</v>
      </c>
      <c r="AQ2906" s="16" t="s">
        <v>204</v>
      </c>
      <c r="BC2906" s="16">
        <v>1.45</v>
      </c>
      <c r="BD2906" s="16">
        <f t="shared" si="619"/>
        <v>5.0750000000000002</v>
      </c>
      <c r="BE2906" s="16">
        <f t="shared" si="620"/>
        <v>2509.40625</v>
      </c>
      <c r="BG2906" s="16">
        <f t="shared" si="621"/>
        <v>1740</v>
      </c>
      <c r="BH2906" s="16">
        <f t="shared" si="622"/>
        <v>928</v>
      </c>
      <c r="BI2906" s="16">
        <f t="shared" si="623"/>
        <v>11.6</v>
      </c>
    </row>
    <row r="2907" spans="1:61" ht="20.149999999999999" customHeight="1" x14ac:dyDescent="0.35">
      <c r="A2907">
        <v>2906</v>
      </c>
      <c r="B2907" t="s">
        <v>360</v>
      </c>
      <c r="C2907" t="s">
        <v>9519</v>
      </c>
      <c r="D2907" s="15" t="s">
        <v>3444</v>
      </c>
      <c r="E2907" s="12" t="s">
        <v>98</v>
      </c>
      <c r="G2907" s="12" t="s">
        <v>3316</v>
      </c>
      <c r="H2907" s="12" t="s">
        <v>589</v>
      </c>
      <c r="I2907" s="12" t="s">
        <v>363</v>
      </c>
      <c r="J2907" s="12" t="s">
        <v>2401</v>
      </c>
      <c r="K2907" s="12" t="s">
        <v>3317</v>
      </c>
      <c r="N2907" s="16" t="s">
        <v>206</v>
      </c>
      <c r="O2907" s="16" t="s">
        <v>3427</v>
      </c>
      <c r="P2907" s="12" t="s">
        <v>366</v>
      </c>
      <c r="Q2907" s="16">
        <v>2022</v>
      </c>
      <c r="R2907" s="16">
        <v>1.1000000000000001</v>
      </c>
      <c r="T2907" s="16">
        <v>0</v>
      </c>
      <c r="V2907" s="12" t="s">
        <v>204</v>
      </c>
      <c r="W2907" s="12" t="s">
        <v>204</v>
      </c>
      <c r="X2907" s="16">
        <v>1</v>
      </c>
      <c r="Y2907" s="16">
        <v>8</v>
      </c>
      <c r="Z2907" s="16">
        <v>1.1000000000000001</v>
      </c>
      <c r="AA2907" s="16">
        <v>143</v>
      </c>
      <c r="AB2907" s="16" t="s">
        <v>2394</v>
      </c>
      <c r="AC2907" s="16" t="s">
        <v>3319</v>
      </c>
      <c r="AD2907" s="16">
        <f t="shared" si="608"/>
        <v>50050</v>
      </c>
      <c r="AE2907" s="16">
        <f t="shared" si="609"/>
        <v>385.00000000000006</v>
      </c>
      <c r="AF2907" s="16">
        <f t="shared" si="610"/>
        <v>144375.00000000003</v>
      </c>
      <c r="AG2907" s="16">
        <f t="shared" si="611"/>
        <v>110.00000000000001</v>
      </c>
      <c r="AH2907" s="12">
        <f t="shared" si="612"/>
        <v>0</v>
      </c>
      <c r="AI2907" s="16">
        <f t="shared" si="613"/>
        <v>7.7000000000000011</v>
      </c>
      <c r="AJ2907" s="16">
        <f t="shared" si="614"/>
        <v>26565.000000000004</v>
      </c>
      <c r="AK2907" s="16">
        <f t="shared" si="615"/>
        <v>550</v>
      </c>
      <c r="AL2907" s="16">
        <f t="shared" si="616"/>
        <v>5500</v>
      </c>
      <c r="AM2907" s="16">
        <f t="shared" si="617"/>
        <v>78100</v>
      </c>
      <c r="AN2907" s="16">
        <f t="shared" si="618"/>
        <v>304590</v>
      </c>
      <c r="AO2907" s="12" t="s">
        <v>1486</v>
      </c>
      <c r="AP2907" s="16">
        <v>1.1000000000000001</v>
      </c>
      <c r="AQ2907" s="16" t="s">
        <v>204</v>
      </c>
      <c r="BC2907" s="16">
        <v>1.1000000000000001</v>
      </c>
      <c r="BD2907" s="16">
        <f t="shared" si="619"/>
        <v>3.8500000000000005</v>
      </c>
      <c r="BE2907" s="16">
        <f t="shared" si="620"/>
        <v>1903.6875</v>
      </c>
      <c r="BG2907" s="16">
        <f t="shared" si="621"/>
        <v>1320</v>
      </c>
      <c r="BH2907" s="16">
        <f t="shared" si="622"/>
        <v>704</v>
      </c>
      <c r="BI2907" s="16">
        <f t="shared" si="623"/>
        <v>8.8000000000000007</v>
      </c>
    </row>
    <row r="2908" spans="1:61" ht="20.149999999999999" customHeight="1" x14ac:dyDescent="0.35">
      <c r="A2908">
        <v>2907</v>
      </c>
      <c r="B2908" t="s">
        <v>360</v>
      </c>
      <c r="C2908" t="s">
        <v>9520</v>
      </c>
      <c r="D2908" s="15" t="s">
        <v>3445</v>
      </c>
      <c r="E2908" s="12" t="s">
        <v>98</v>
      </c>
      <c r="G2908" s="12" t="s">
        <v>3316</v>
      </c>
      <c r="H2908" s="12" t="s">
        <v>589</v>
      </c>
      <c r="I2908" s="12" t="s">
        <v>363</v>
      </c>
      <c r="J2908" s="12" t="s">
        <v>2401</v>
      </c>
      <c r="K2908" s="12" t="s">
        <v>3317</v>
      </c>
      <c r="N2908" s="16" t="s">
        <v>206</v>
      </c>
      <c r="O2908" s="16" t="s">
        <v>3427</v>
      </c>
      <c r="P2908" s="12" t="s">
        <v>366</v>
      </c>
      <c r="Q2908" s="16">
        <v>2022</v>
      </c>
      <c r="R2908" s="16">
        <v>1.46</v>
      </c>
      <c r="T2908" s="16">
        <v>0</v>
      </c>
      <c r="V2908" s="12" t="s">
        <v>204</v>
      </c>
      <c r="W2908" s="12" t="s">
        <v>204</v>
      </c>
      <c r="X2908" s="16">
        <v>1</v>
      </c>
      <c r="Y2908" s="16">
        <v>8</v>
      </c>
      <c r="Z2908" s="16">
        <v>1.46</v>
      </c>
      <c r="AA2908" s="16">
        <v>189.79999999999998</v>
      </c>
      <c r="AB2908" s="16" t="s">
        <v>2394</v>
      </c>
      <c r="AC2908" s="16" t="s">
        <v>3319</v>
      </c>
      <c r="AD2908" s="16">
        <f t="shared" si="608"/>
        <v>66430</v>
      </c>
      <c r="AE2908" s="16">
        <f t="shared" si="609"/>
        <v>511</v>
      </c>
      <c r="AF2908" s="16">
        <f t="shared" si="610"/>
        <v>191625</v>
      </c>
      <c r="AG2908" s="16">
        <f t="shared" si="611"/>
        <v>146</v>
      </c>
      <c r="AH2908" s="12">
        <f t="shared" si="612"/>
        <v>0</v>
      </c>
      <c r="AI2908" s="16">
        <f t="shared" si="613"/>
        <v>10.219999999999999</v>
      </c>
      <c r="AJ2908" s="16">
        <f t="shared" si="614"/>
        <v>35258.999999999993</v>
      </c>
      <c r="AK2908" s="16">
        <f t="shared" si="615"/>
        <v>730</v>
      </c>
      <c r="AL2908" s="16">
        <f t="shared" si="616"/>
        <v>7300</v>
      </c>
      <c r="AM2908" s="16">
        <f t="shared" si="617"/>
        <v>103660</v>
      </c>
      <c r="AN2908" s="16">
        <f t="shared" si="618"/>
        <v>404274</v>
      </c>
      <c r="AO2908" s="12" t="s">
        <v>1486</v>
      </c>
      <c r="AP2908" s="16">
        <v>1.46</v>
      </c>
      <c r="AQ2908" s="16" t="s">
        <v>204</v>
      </c>
      <c r="BC2908" s="16">
        <v>1.46</v>
      </c>
      <c r="BD2908" s="16">
        <f t="shared" si="619"/>
        <v>5.1099999999999994</v>
      </c>
      <c r="BE2908" s="16">
        <f t="shared" si="620"/>
        <v>2526.7125000000001</v>
      </c>
      <c r="BG2908" s="16">
        <f t="shared" si="621"/>
        <v>1752</v>
      </c>
      <c r="BH2908" s="16">
        <f t="shared" si="622"/>
        <v>934.4</v>
      </c>
      <c r="BI2908" s="16">
        <f t="shared" si="623"/>
        <v>11.68</v>
      </c>
    </row>
    <row r="2909" spans="1:61" ht="20.149999999999999" customHeight="1" x14ac:dyDescent="0.35">
      <c r="A2909">
        <v>2908</v>
      </c>
      <c r="B2909" t="s">
        <v>360</v>
      </c>
      <c r="C2909" t="s">
        <v>9521</v>
      </c>
      <c r="D2909" s="15" t="s">
        <v>3446</v>
      </c>
      <c r="E2909" s="12" t="s">
        <v>98</v>
      </c>
      <c r="G2909" s="12" t="s">
        <v>3316</v>
      </c>
      <c r="H2909" s="12" t="s">
        <v>589</v>
      </c>
      <c r="I2909" s="12" t="s">
        <v>363</v>
      </c>
      <c r="J2909" s="12" t="s">
        <v>2401</v>
      </c>
      <c r="K2909" s="12" t="s">
        <v>3317</v>
      </c>
      <c r="N2909" s="16" t="s">
        <v>206</v>
      </c>
      <c r="O2909" s="16" t="s">
        <v>3427</v>
      </c>
      <c r="P2909" s="12" t="s">
        <v>366</v>
      </c>
      <c r="Q2909" s="16">
        <v>2022</v>
      </c>
      <c r="R2909" s="16">
        <v>1.26</v>
      </c>
      <c r="T2909" s="16">
        <v>0</v>
      </c>
      <c r="V2909" s="12" t="s">
        <v>204</v>
      </c>
      <c r="W2909" s="12" t="s">
        <v>204</v>
      </c>
      <c r="X2909" s="16">
        <v>1</v>
      </c>
      <c r="Y2909" s="16">
        <v>8</v>
      </c>
      <c r="Z2909" s="16">
        <v>1.26</v>
      </c>
      <c r="AA2909" s="16">
        <v>163.80000000000001</v>
      </c>
      <c r="AB2909" s="16" t="s">
        <v>2394</v>
      </c>
      <c r="AC2909" s="16" t="s">
        <v>3319</v>
      </c>
      <c r="AD2909" s="16">
        <f t="shared" si="608"/>
        <v>57330.000000000007</v>
      </c>
      <c r="AE2909" s="16">
        <f t="shared" si="609"/>
        <v>441</v>
      </c>
      <c r="AF2909" s="16">
        <f t="shared" si="610"/>
        <v>165375</v>
      </c>
      <c r="AG2909" s="16">
        <f t="shared" si="611"/>
        <v>126</v>
      </c>
      <c r="AH2909" s="12">
        <f t="shared" si="612"/>
        <v>0</v>
      </c>
      <c r="AI2909" s="16">
        <f t="shared" si="613"/>
        <v>8.82</v>
      </c>
      <c r="AJ2909" s="16">
        <f t="shared" si="614"/>
        <v>30429</v>
      </c>
      <c r="AK2909" s="16">
        <f t="shared" si="615"/>
        <v>630</v>
      </c>
      <c r="AL2909" s="16">
        <f t="shared" si="616"/>
        <v>6300</v>
      </c>
      <c r="AM2909" s="16">
        <f t="shared" si="617"/>
        <v>89460</v>
      </c>
      <c r="AN2909" s="16">
        <f t="shared" si="618"/>
        <v>348894</v>
      </c>
      <c r="AO2909" s="12" t="s">
        <v>1486</v>
      </c>
      <c r="AP2909" s="16">
        <v>1.26</v>
      </c>
      <c r="AQ2909" s="16" t="s">
        <v>204</v>
      </c>
      <c r="BC2909" s="16">
        <v>1.26</v>
      </c>
      <c r="BD2909" s="16">
        <f t="shared" si="619"/>
        <v>4.41</v>
      </c>
      <c r="BE2909" s="16">
        <f t="shared" si="620"/>
        <v>2180.5875000000001</v>
      </c>
      <c r="BG2909" s="16">
        <f t="shared" si="621"/>
        <v>1512</v>
      </c>
      <c r="BH2909" s="16">
        <f t="shared" si="622"/>
        <v>806.4</v>
      </c>
      <c r="BI2909" s="16">
        <f t="shared" si="623"/>
        <v>10.08</v>
      </c>
    </row>
    <row r="2910" spans="1:61" ht="20.149999999999999" customHeight="1" x14ac:dyDescent="0.35">
      <c r="A2910">
        <v>2909</v>
      </c>
      <c r="B2910" t="s">
        <v>360</v>
      </c>
      <c r="C2910" t="s">
        <v>9522</v>
      </c>
      <c r="D2910" s="15" t="s">
        <v>3447</v>
      </c>
      <c r="E2910" s="12" t="s">
        <v>98</v>
      </c>
      <c r="G2910" s="12" t="s">
        <v>3316</v>
      </c>
      <c r="H2910" s="12" t="s">
        <v>589</v>
      </c>
      <c r="I2910" s="12" t="s">
        <v>363</v>
      </c>
      <c r="J2910" s="12" t="s">
        <v>2401</v>
      </c>
      <c r="K2910" s="12" t="s">
        <v>3317</v>
      </c>
      <c r="N2910" s="16" t="s">
        <v>206</v>
      </c>
      <c r="O2910" s="16" t="s">
        <v>3448</v>
      </c>
      <c r="P2910" s="12" t="s">
        <v>366</v>
      </c>
      <c r="Q2910" s="16">
        <v>2022</v>
      </c>
      <c r="R2910" s="16">
        <v>0.65</v>
      </c>
      <c r="T2910" s="16">
        <v>0</v>
      </c>
      <c r="V2910" s="12" t="s">
        <v>204</v>
      </c>
      <c r="W2910" s="12" t="s">
        <v>204</v>
      </c>
      <c r="X2910" s="16">
        <v>1</v>
      </c>
      <c r="Y2910" s="16">
        <v>8</v>
      </c>
      <c r="Z2910" s="16">
        <v>0.65</v>
      </c>
      <c r="AA2910" s="16">
        <v>84.5</v>
      </c>
      <c r="AB2910" s="16" t="s">
        <v>2394</v>
      </c>
      <c r="AC2910" s="16" t="s">
        <v>3319</v>
      </c>
      <c r="AD2910" s="16">
        <f t="shared" si="608"/>
        <v>29575</v>
      </c>
      <c r="AE2910" s="16">
        <f t="shared" si="609"/>
        <v>227.5</v>
      </c>
      <c r="AF2910" s="16">
        <f t="shared" si="610"/>
        <v>85312.5</v>
      </c>
      <c r="AG2910" s="16">
        <f t="shared" si="611"/>
        <v>65</v>
      </c>
      <c r="AH2910" s="12">
        <f t="shared" si="612"/>
        <v>0</v>
      </c>
      <c r="AI2910" s="16">
        <f t="shared" si="613"/>
        <v>4.55</v>
      </c>
      <c r="AJ2910" s="16">
        <f t="shared" si="614"/>
        <v>15697.5</v>
      </c>
      <c r="AK2910" s="16">
        <f t="shared" si="615"/>
        <v>325</v>
      </c>
      <c r="AL2910" s="16">
        <f t="shared" si="616"/>
        <v>3250</v>
      </c>
      <c r="AM2910" s="16">
        <f t="shared" si="617"/>
        <v>46150</v>
      </c>
      <c r="AN2910" s="16">
        <f t="shared" si="618"/>
        <v>179985</v>
      </c>
      <c r="AO2910" s="12" t="s">
        <v>1486</v>
      </c>
      <c r="AP2910" s="16">
        <v>0.65</v>
      </c>
      <c r="AQ2910" s="16" t="s">
        <v>204</v>
      </c>
      <c r="BC2910" s="16">
        <v>0.65</v>
      </c>
      <c r="BD2910" s="16">
        <f t="shared" si="619"/>
        <v>2.2749999999999999</v>
      </c>
      <c r="BE2910" s="16">
        <f t="shared" si="620"/>
        <v>1124.90625</v>
      </c>
      <c r="BG2910" s="16">
        <f t="shared" si="621"/>
        <v>780</v>
      </c>
      <c r="BH2910" s="16">
        <f t="shared" si="622"/>
        <v>416</v>
      </c>
      <c r="BI2910" s="16">
        <f t="shared" si="623"/>
        <v>5.2</v>
      </c>
    </row>
    <row r="2911" spans="1:61" ht="20.149999999999999" customHeight="1" x14ac:dyDescent="0.35">
      <c r="A2911">
        <v>2910</v>
      </c>
      <c r="B2911" t="s">
        <v>360</v>
      </c>
      <c r="C2911" t="s">
        <v>9523</v>
      </c>
      <c r="D2911" s="15" t="s">
        <v>3449</v>
      </c>
      <c r="E2911" s="12" t="s">
        <v>98</v>
      </c>
      <c r="G2911" s="12" t="s">
        <v>3316</v>
      </c>
      <c r="H2911" s="12" t="s">
        <v>589</v>
      </c>
      <c r="I2911" s="12" t="s">
        <v>363</v>
      </c>
      <c r="J2911" s="12" t="s">
        <v>2401</v>
      </c>
      <c r="K2911" s="12" t="s">
        <v>3317</v>
      </c>
      <c r="N2911" s="16" t="s">
        <v>206</v>
      </c>
      <c r="O2911" s="16" t="s">
        <v>3448</v>
      </c>
      <c r="P2911" s="12" t="s">
        <v>366</v>
      </c>
      <c r="Q2911" s="16">
        <v>2022</v>
      </c>
      <c r="R2911" s="16">
        <v>0.5</v>
      </c>
      <c r="T2911" s="16">
        <v>0</v>
      </c>
      <c r="V2911" s="12" t="s">
        <v>204</v>
      </c>
      <c r="W2911" s="12" t="s">
        <v>204</v>
      </c>
      <c r="X2911" s="16">
        <v>1</v>
      </c>
      <c r="Y2911" s="16">
        <v>8</v>
      </c>
      <c r="Z2911" s="16">
        <v>0.5</v>
      </c>
      <c r="AA2911" s="16">
        <v>65</v>
      </c>
      <c r="AB2911" s="16" t="s">
        <v>2394</v>
      </c>
      <c r="AC2911" s="16" t="s">
        <v>3319</v>
      </c>
      <c r="AD2911" s="16">
        <f t="shared" si="608"/>
        <v>22750</v>
      </c>
      <c r="AE2911" s="16">
        <f t="shared" si="609"/>
        <v>175</v>
      </c>
      <c r="AF2911" s="16">
        <f t="shared" si="610"/>
        <v>65625</v>
      </c>
      <c r="AG2911" s="16">
        <f t="shared" si="611"/>
        <v>50</v>
      </c>
      <c r="AH2911" s="12">
        <f t="shared" si="612"/>
        <v>0</v>
      </c>
      <c r="AI2911" s="16">
        <f t="shared" si="613"/>
        <v>3.5</v>
      </c>
      <c r="AJ2911" s="16">
        <f t="shared" si="614"/>
        <v>12075</v>
      </c>
      <c r="AK2911" s="16">
        <f t="shared" si="615"/>
        <v>250</v>
      </c>
      <c r="AL2911" s="16">
        <f t="shared" si="616"/>
        <v>2500</v>
      </c>
      <c r="AM2911" s="16">
        <f t="shared" si="617"/>
        <v>35500</v>
      </c>
      <c r="AN2911" s="16">
        <f t="shared" si="618"/>
        <v>138450</v>
      </c>
      <c r="AO2911" s="12" t="s">
        <v>1486</v>
      </c>
      <c r="AP2911" s="16">
        <v>0.5</v>
      </c>
      <c r="AQ2911" s="16" t="s">
        <v>204</v>
      </c>
      <c r="BC2911" s="16">
        <v>0.5</v>
      </c>
      <c r="BD2911" s="16">
        <f t="shared" si="619"/>
        <v>1.75</v>
      </c>
      <c r="BE2911" s="16">
        <f t="shared" si="620"/>
        <v>865.3125</v>
      </c>
      <c r="BG2911" s="16">
        <f t="shared" si="621"/>
        <v>600</v>
      </c>
      <c r="BH2911" s="16">
        <f t="shared" si="622"/>
        <v>320</v>
      </c>
      <c r="BI2911" s="16">
        <f t="shared" si="623"/>
        <v>4</v>
      </c>
    </row>
    <row r="2912" spans="1:61" ht="20.149999999999999" customHeight="1" x14ac:dyDescent="0.35">
      <c r="A2912">
        <v>2911</v>
      </c>
      <c r="B2912" t="s">
        <v>360</v>
      </c>
      <c r="C2912" t="s">
        <v>9524</v>
      </c>
      <c r="D2912" s="15" t="s">
        <v>3450</v>
      </c>
      <c r="E2912" s="12" t="s">
        <v>98</v>
      </c>
      <c r="G2912" s="12" t="s">
        <v>3316</v>
      </c>
      <c r="H2912" s="12" t="s">
        <v>589</v>
      </c>
      <c r="I2912" s="12" t="s">
        <v>363</v>
      </c>
      <c r="J2912" s="12" t="s">
        <v>2401</v>
      </c>
      <c r="K2912" s="12" t="s">
        <v>3317</v>
      </c>
      <c r="N2912" s="16" t="s">
        <v>206</v>
      </c>
      <c r="O2912" s="16" t="s">
        <v>3448</v>
      </c>
      <c r="P2912" s="12" t="s">
        <v>366</v>
      </c>
      <c r="Q2912" s="16">
        <v>2022</v>
      </c>
      <c r="R2912" s="16">
        <v>0.65</v>
      </c>
      <c r="T2912" s="16">
        <v>0</v>
      </c>
      <c r="V2912" s="12" t="s">
        <v>204</v>
      </c>
      <c r="W2912" s="12" t="s">
        <v>204</v>
      </c>
      <c r="X2912" s="16">
        <v>1</v>
      </c>
      <c r="Y2912" s="16">
        <v>8</v>
      </c>
      <c r="Z2912" s="16">
        <v>0.65</v>
      </c>
      <c r="AA2912" s="16">
        <v>84.5</v>
      </c>
      <c r="AB2912" s="16" t="s">
        <v>2394</v>
      </c>
      <c r="AC2912" s="16" t="s">
        <v>3319</v>
      </c>
      <c r="AD2912" s="16">
        <f t="shared" si="608"/>
        <v>29575</v>
      </c>
      <c r="AE2912" s="16">
        <f t="shared" si="609"/>
        <v>227.5</v>
      </c>
      <c r="AF2912" s="16">
        <f t="shared" si="610"/>
        <v>85312.5</v>
      </c>
      <c r="AG2912" s="16">
        <f t="shared" si="611"/>
        <v>65</v>
      </c>
      <c r="AH2912" s="12">
        <f t="shared" si="612"/>
        <v>0</v>
      </c>
      <c r="AI2912" s="16">
        <f t="shared" si="613"/>
        <v>4.55</v>
      </c>
      <c r="AJ2912" s="16">
        <f t="shared" si="614"/>
        <v>15697.5</v>
      </c>
      <c r="AK2912" s="16">
        <f t="shared" si="615"/>
        <v>325</v>
      </c>
      <c r="AL2912" s="16">
        <f t="shared" si="616"/>
        <v>3250</v>
      </c>
      <c r="AM2912" s="16">
        <f t="shared" si="617"/>
        <v>46150</v>
      </c>
      <c r="AN2912" s="16">
        <f t="shared" si="618"/>
        <v>179985</v>
      </c>
      <c r="AO2912" s="12" t="s">
        <v>1486</v>
      </c>
      <c r="AP2912" s="16">
        <v>0.65</v>
      </c>
      <c r="AQ2912" s="16" t="s">
        <v>204</v>
      </c>
      <c r="BC2912" s="16">
        <v>0.65</v>
      </c>
      <c r="BD2912" s="16">
        <f t="shared" si="619"/>
        <v>2.2749999999999999</v>
      </c>
      <c r="BE2912" s="16">
        <f t="shared" si="620"/>
        <v>1124.90625</v>
      </c>
      <c r="BG2912" s="16">
        <f t="shared" si="621"/>
        <v>780</v>
      </c>
      <c r="BH2912" s="16">
        <f t="shared" si="622"/>
        <v>416</v>
      </c>
      <c r="BI2912" s="16">
        <f t="shared" si="623"/>
        <v>5.2</v>
      </c>
    </row>
    <row r="2913" spans="1:61" ht="20.149999999999999" customHeight="1" x14ac:dyDescent="0.35">
      <c r="A2913">
        <v>2912</v>
      </c>
      <c r="B2913" t="s">
        <v>360</v>
      </c>
      <c r="C2913" t="s">
        <v>9525</v>
      </c>
      <c r="D2913" s="15" t="s">
        <v>3451</v>
      </c>
      <c r="E2913" s="12" t="s">
        <v>98</v>
      </c>
      <c r="G2913" s="12" t="s">
        <v>3316</v>
      </c>
      <c r="H2913" s="12" t="s">
        <v>589</v>
      </c>
      <c r="I2913" s="12" t="s">
        <v>363</v>
      </c>
      <c r="J2913" s="12" t="s">
        <v>2401</v>
      </c>
      <c r="K2913" s="12" t="s">
        <v>3317</v>
      </c>
      <c r="N2913" s="16" t="s">
        <v>206</v>
      </c>
      <c r="O2913" s="16" t="s">
        <v>3448</v>
      </c>
      <c r="P2913" s="12" t="s">
        <v>366</v>
      </c>
      <c r="Q2913" s="16">
        <v>2022</v>
      </c>
      <c r="R2913" s="16">
        <v>2.35</v>
      </c>
      <c r="T2913" s="16">
        <v>0</v>
      </c>
      <c r="V2913" s="12" t="s">
        <v>204</v>
      </c>
      <c r="W2913" s="12" t="s">
        <v>204</v>
      </c>
      <c r="X2913" s="16">
        <v>1</v>
      </c>
      <c r="Y2913" s="16">
        <v>8</v>
      </c>
      <c r="Z2913" s="16">
        <v>2.35</v>
      </c>
      <c r="AA2913" s="16">
        <v>305.5</v>
      </c>
      <c r="AB2913" s="16" t="s">
        <v>2394</v>
      </c>
      <c r="AC2913" s="16" t="s">
        <v>3319</v>
      </c>
      <c r="AD2913" s="16">
        <f t="shared" si="608"/>
        <v>106925</v>
      </c>
      <c r="AE2913" s="16">
        <f t="shared" si="609"/>
        <v>822.5</v>
      </c>
      <c r="AF2913" s="16">
        <f t="shared" si="610"/>
        <v>308437.5</v>
      </c>
      <c r="AG2913" s="16">
        <f t="shared" si="611"/>
        <v>235</v>
      </c>
      <c r="AH2913" s="12">
        <f t="shared" si="612"/>
        <v>0</v>
      </c>
      <c r="AI2913" s="16">
        <f t="shared" si="613"/>
        <v>16.45</v>
      </c>
      <c r="AJ2913" s="16">
        <f t="shared" si="614"/>
        <v>56752.5</v>
      </c>
      <c r="AK2913" s="16">
        <f t="shared" si="615"/>
        <v>1175</v>
      </c>
      <c r="AL2913" s="16">
        <f t="shared" si="616"/>
        <v>11750</v>
      </c>
      <c r="AM2913" s="16">
        <f t="shared" si="617"/>
        <v>166850</v>
      </c>
      <c r="AN2913" s="16">
        <f t="shared" si="618"/>
        <v>650715</v>
      </c>
      <c r="AO2913" s="12" t="s">
        <v>1486</v>
      </c>
      <c r="AP2913" s="16">
        <v>2.35</v>
      </c>
      <c r="AQ2913" s="16" t="s">
        <v>204</v>
      </c>
      <c r="BC2913" s="16">
        <v>2.35</v>
      </c>
      <c r="BD2913" s="16">
        <f t="shared" si="619"/>
        <v>8.2249999999999996</v>
      </c>
      <c r="BE2913" s="16">
        <f t="shared" si="620"/>
        <v>4066.96875</v>
      </c>
      <c r="BG2913" s="16">
        <f t="shared" si="621"/>
        <v>2820</v>
      </c>
      <c r="BH2913" s="16">
        <f t="shared" si="622"/>
        <v>1504</v>
      </c>
      <c r="BI2913" s="16">
        <f t="shared" si="623"/>
        <v>18.8</v>
      </c>
    </row>
    <row r="2914" spans="1:61" ht="20.149999999999999" customHeight="1" x14ac:dyDescent="0.35">
      <c r="A2914">
        <v>2913</v>
      </c>
      <c r="B2914" t="s">
        <v>360</v>
      </c>
      <c r="C2914" t="s">
        <v>9526</v>
      </c>
      <c r="D2914" s="15" t="s">
        <v>3452</v>
      </c>
      <c r="E2914" s="12" t="s">
        <v>98</v>
      </c>
      <c r="G2914" s="12" t="s">
        <v>3316</v>
      </c>
      <c r="H2914" s="12" t="s">
        <v>589</v>
      </c>
      <c r="I2914" s="12" t="s">
        <v>363</v>
      </c>
      <c r="J2914" s="12" t="s">
        <v>2401</v>
      </c>
      <c r="K2914" s="12" t="s">
        <v>3317</v>
      </c>
      <c r="N2914" s="16" t="s">
        <v>206</v>
      </c>
      <c r="O2914" s="16" t="s">
        <v>3448</v>
      </c>
      <c r="P2914" s="12" t="s">
        <v>366</v>
      </c>
      <c r="Q2914" s="16">
        <v>2022</v>
      </c>
      <c r="R2914" s="16">
        <v>0.56999999999999995</v>
      </c>
      <c r="T2914" s="16">
        <v>0</v>
      </c>
      <c r="V2914" s="12" t="s">
        <v>204</v>
      </c>
      <c r="W2914" s="12" t="s">
        <v>204</v>
      </c>
      <c r="X2914" s="16">
        <v>1</v>
      </c>
      <c r="Y2914" s="16">
        <v>8</v>
      </c>
      <c r="Z2914" s="16">
        <v>0.56999999999999995</v>
      </c>
      <c r="AA2914" s="16">
        <v>74.099999999999994</v>
      </c>
      <c r="AB2914" s="16" t="s">
        <v>2394</v>
      </c>
      <c r="AC2914" s="16" t="s">
        <v>3319</v>
      </c>
      <c r="AD2914" s="16">
        <f t="shared" si="608"/>
        <v>25934.999999999996</v>
      </c>
      <c r="AE2914" s="16">
        <f t="shared" si="609"/>
        <v>199.49999999999997</v>
      </c>
      <c r="AF2914" s="16">
        <f t="shared" si="610"/>
        <v>74812.499999999985</v>
      </c>
      <c r="AG2914" s="16">
        <f t="shared" si="611"/>
        <v>56.999999999999993</v>
      </c>
      <c r="AH2914" s="12">
        <f t="shared" si="612"/>
        <v>0</v>
      </c>
      <c r="AI2914" s="16">
        <f t="shared" si="613"/>
        <v>3.9899999999999998</v>
      </c>
      <c r="AJ2914" s="16">
        <f t="shared" si="614"/>
        <v>13765.5</v>
      </c>
      <c r="AK2914" s="16">
        <f t="shared" si="615"/>
        <v>285</v>
      </c>
      <c r="AL2914" s="16">
        <f t="shared" si="616"/>
        <v>2849.9999999999995</v>
      </c>
      <c r="AM2914" s="16">
        <f t="shared" si="617"/>
        <v>40470</v>
      </c>
      <c r="AN2914" s="16">
        <f t="shared" si="618"/>
        <v>157833</v>
      </c>
      <c r="AO2914" s="12" t="s">
        <v>1486</v>
      </c>
      <c r="AP2914" s="16">
        <v>0.56999999999999995</v>
      </c>
      <c r="AQ2914" s="16" t="s">
        <v>204</v>
      </c>
      <c r="BC2914" s="16">
        <v>0.56999999999999995</v>
      </c>
      <c r="BD2914" s="16">
        <f t="shared" si="619"/>
        <v>1.9949999999999999</v>
      </c>
      <c r="BE2914" s="16">
        <f t="shared" si="620"/>
        <v>986.45624999999995</v>
      </c>
      <c r="BG2914" s="16">
        <f t="shared" si="621"/>
        <v>683.99999999999989</v>
      </c>
      <c r="BH2914" s="16">
        <f t="shared" si="622"/>
        <v>364.79999999999995</v>
      </c>
      <c r="BI2914" s="16">
        <f t="shared" si="623"/>
        <v>4.5599999999999996</v>
      </c>
    </row>
    <row r="2915" spans="1:61" ht="20.149999999999999" customHeight="1" x14ac:dyDescent="0.35">
      <c r="A2915">
        <v>2914</v>
      </c>
      <c r="B2915" t="s">
        <v>360</v>
      </c>
      <c r="C2915" t="s">
        <v>9527</v>
      </c>
      <c r="D2915" s="15" t="s">
        <v>3453</v>
      </c>
      <c r="E2915" s="12" t="s">
        <v>98</v>
      </c>
      <c r="G2915" s="12" t="s">
        <v>3316</v>
      </c>
      <c r="H2915" s="12" t="s">
        <v>589</v>
      </c>
      <c r="I2915" s="12" t="s">
        <v>363</v>
      </c>
      <c r="J2915" s="12" t="s">
        <v>2401</v>
      </c>
      <c r="K2915" s="12" t="s">
        <v>3317</v>
      </c>
      <c r="N2915" s="16" t="s">
        <v>206</v>
      </c>
      <c r="O2915" s="16" t="s">
        <v>3448</v>
      </c>
      <c r="P2915" s="12" t="s">
        <v>366</v>
      </c>
      <c r="Q2915" s="16">
        <v>2022</v>
      </c>
      <c r="R2915" s="16">
        <v>1.46</v>
      </c>
      <c r="T2915" s="16">
        <v>0</v>
      </c>
      <c r="V2915" s="12" t="s">
        <v>204</v>
      </c>
      <c r="W2915" s="12" t="s">
        <v>204</v>
      </c>
      <c r="X2915" s="16">
        <v>1</v>
      </c>
      <c r="Y2915" s="16">
        <v>8</v>
      </c>
      <c r="Z2915" s="16">
        <v>1.46</v>
      </c>
      <c r="AA2915" s="16">
        <v>189.79999999999998</v>
      </c>
      <c r="AB2915" s="16" t="s">
        <v>2394</v>
      </c>
      <c r="AC2915" s="16" t="s">
        <v>3319</v>
      </c>
      <c r="AD2915" s="16">
        <f t="shared" si="608"/>
        <v>66430</v>
      </c>
      <c r="AE2915" s="16">
        <f t="shared" si="609"/>
        <v>511</v>
      </c>
      <c r="AF2915" s="16">
        <f t="shared" si="610"/>
        <v>191625</v>
      </c>
      <c r="AG2915" s="16">
        <f t="shared" si="611"/>
        <v>146</v>
      </c>
      <c r="AH2915" s="12">
        <f t="shared" si="612"/>
        <v>0</v>
      </c>
      <c r="AI2915" s="16">
        <f t="shared" si="613"/>
        <v>10.219999999999999</v>
      </c>
      <c r="AJ2915" s="16">
        <f t="shared" si="614"/>
        <v>35258.999999999993</v>
      </c>
      <c r="AK2915" s="16">
        <f t="shared" si="615"/>
        <v>730</v>
      </c>
      <c r="AL2915" s="16">
        <f t="shared" si="616"/>
        <v>7300</v>
      </c>
      <c r="AM2915" s="16">
        <f t="shared" si="617"/>
        <v>103660</v>
      </c>
      <c r="AN2915" s="16">
        <f t="shared" si="618"/>
        <v>404274</v>
      </c>
      <c r="AO2915" s="12" t="s">
        <v>1486</v>
      </c>
      <c r="AP2915" s="16">
        <v>1.46</v>
      </c>
      <c r="AQ2915" s="16" t="s">
        <v>204</v>
      </c>
      <c r="BC2915" s="16">
        <v>1.46</v>
      </c>
      <c r="BD2915" s="16">
        <f t="shared" si="619"/>
        <v>5.1099999999999994</v>
      </c>
      <c r="BE2915" s="16">
        <f t="shared" si="620"/>
        <v>2526.7125000000001</v>
      </c>
      <c r="BG2915" s="16">
        <f t="shared" si="621"/>
        <v>1752</v>
      </c>
      <c r="BH2915" s="16">
        <f t="shared" si="622"/>
        <v>934.4</v>
      </c>
      <c r="BI2915" s="16">
        <f t="shared" si="623"/>
        <v>11.68</v>
      </c>
    </row>
    <row r="2916" spans="1:61" ht="20.149999999999999" customHeight="1" x14ac:dyDescent="0.35">
      <c r="A2916">
        <v>2915</v>
      </c>
      <c r="B2916" t="s">
        <v>360</v>
      </c>
      <c r="C2916" t="s">
        <v>9528</v>
      </c>
      <c r="D2916" s="15" t="s">
        <v>3454</v>
      </c>
      <c r="E2916" s="12" t="s">
        <v>98</v>
      </c>
      <c r="G2916" s="12" t="s">
        <v>3316</v>
      </c>
      <c r="H2916" s="12" t="s">
        <v>589</v>
      </c>
      <c r="I2916" s="12" t="s">
        <v>363</v>
      </c>
      <c r="J2916" s="12" t="s">
        <v>2401</v>
      </c>
      <c r="K2916" s="12" t="s">
        <v>3317</v>
      </c>
      <c r="N2916" s="16" t="s">
        <v>206</v>
      </c>
      <c r="O2916" s="16" t="s">
        <v>3455</v>
      </c>
      <c r="P2916" s="12" t="s">
        <v>366</v>
      </c>
      <c r="Q2916" s="16">
        <v>2022</v>
      </c>
      <c r="R2916" s="16">
        <v>0.32</v>
      </c>
      <c r="T2916" s="16">
        <v>0</v>
      </c>
      <c r="V2916" s="12" t="s">
        <v>204</v>
      </c>
      <c r="W2916" s="12" t="s">
        <v>204</v>
      </c>
      <c r="X2916" s="16">
        <v>1</v>
      </c>
      <c r="Y2916" s="16">
        <v>8</v>
      </c>
      <c r="Z2916" s="16">
        <v>0.32</v>
      </c>
      <c r="AA2916" s="16">
        <v>41.6</v>
      </c>
      <c r="AB2916" s="16" t="s">
        <v>2394</v>
      </c>
      <c r="AC2916" s="16" t="s">
        <v>3319</v>
      </c>
      <c r="AD2916" s="16">
        <f t="shared" si="608"/>
        <v>14560</v>
      </c>
      <c r="AE2916" s="16">
        <f t="shared" si="609"/>
        <v>112</v>
      </c>
      <c r="AF2916" s="16">
        <f t="shared" si="610"/>
        <v>42000</v>
      </c>
      <c r="AG2916" s="16">
        <f t="shared" si="611"/>
        <v>32</v>
      </c>
      <c r="AH2916" s="12">
        <f t="shared" si="612"/>
        <v>0</v>
      </c>
      <c r="AI2916" s="16">
        <f t="shared" si="613"/>
        <v>2.2400000000000002</v>
      </c>
      <c r="AJ2916" s="16">
        <f t="shared" si="614"/>
        <v>7728.0000000000009</v>
      </c>
      <c r="AK2916" s="16">
        <f t="shared" si="615"/>
        <v>160</v>
      </c>
      <c r="AL2916" s="16">
        <f t="shared" si="616"/>
        <v>1600</v>
      </c>
      <c r="AM2916" s="16">
        <f t="shared" si="617"/>
        <v>22720</v>
      </c>
      <c r="AN2916" s="16">
        <f t="shared" si="618"/>
        <v>88608</v>
      </c>
      <c r="AO2916" s="12" t="s">
        <v>1486</v>
      </c>
      <c r="AP2916" s="16">
        <v>0.32</v>
      </c>
      <c r="AQ2916" s="16" t="s">
        <v>204</v>
      </c>
      <c r="BC2916" s="16">
        <v>0.32</v>
      </c>
      <c r="BD2916" s="16">
        <f t="shared" si="619"/>
        <v>1.1200000000000001</v>
      </c>
      <c r="BE2916" s="16">
        <f t="shared" si="620"/>
        <v>553.79999999999995</v>
      </c>
      <c r="BG2916" s="16">
        <f t="shared" si="621"/>
        <v>384</v>
      </c>
      <c r="BH2916" s="16">
        <f t="shared" si="622"/>
        <v>204.8</v>
      </c>
      <c r="BI2916" s="16">
        <f t="shared" si="623"/>
        <v>2.56</v>
      </c>
    </row>
    <row r="2917" spans="1:61" ht="20.149999999999999" customHeight="1" x14ac:dyDescent="0.35">
      <c r="A2917">
        <v>2916</v>
      </c>
      <c r="B2917" t="s">
        <v>360</v>
      </c>
      <c r="C2917" t="s">
        <v>9529</v>
      </c>
      <c r="D2917" s="15" t="s">
        <v>3456</v>
      </c>
      <c r="E2917" s="12" t="s">
        <v>93</v>
      </c>
      <c r="G2917" s="12" t="s">
        <v>3316</v>
      </c>
      <c r="H2917" s="12" t="s">
        <v>589</v>
      </c>
      <c r="I2917" s="12" t="s">
        <v>363</v>
      </c>
      <c r="J2917" s="12" t="s">
        <v>2401</v>
      </c>
      <c r="K2917" s="12" t="s">
        <v>3317</v>
      </c>
      <c r="N2917" s="16" t="s">
        <v>206</v>
      </c>
      <c r="O2917" s="16" t="s">
        <v>3455</v>
      </c>
      <c r="P2917" s="12" t="s">
        <v>366</v>
      </c>
      <c r="Q2917" s="16">
        <v>2022</v>
      </c>
      <c r="R2917" s="16">
        <v>0.32</v>
      </c>
      <c r="T2917" s="16">
        <v>0</v>
      </c>
      <c r="V2917" s="12" t="s">
        <v>204</v>
      </c>
      <c r="W2917" s="12" t="s">
        <v>204</v>
      </c>
      <c r="X2917" s="16">
        <v>1</v>
      </c>
      <c r="Y2917" s="16">
        <v>8</v>
      </c>
      <c r="Z2917" s="16">
        <v>0.32</v>
      </c>
      <c r="AA2917" s="16">
        <v>41.6</v>
      </c>
      <c r="AB2917" s="16" t="s">
        <v>2394</v>
      </c>
      <c r="AC2917" s="16" t="s">
        <v>3319</v>
      </c>
      <c r="AD2917" s="16">
        <f t="shared" ref="AD2917:AD2980" si="624">AA2917*350</f>
        <v>14560</v>
      </c>
      <c r="AE2917" s="16">
        <f t="shared" ref="AE2917:AE2980" si="625">Z2917*350</f>
        <v>112</v>
      </c>
      <c r="AF2917" s="16">
        <f t="shared" ref="AF2917:AF2980" si="626">AE2917*375</f>
        <v>42000</v>
      </c>
      <c r="AG2917" s="16">
        <f t="shared" ref="AG2917:AG2980" si="627">Z2917*100</f>
        <v>32</v>
      </c>
      <c r="AH2917" s="12">
        <f t="shared" ref="AH2917:AH2980" si="628">AG2917*0</f>
        <v>0</v>
      </c>
      <c r="AI2917" s="16">
        <f t="shared" ref="AI2917:AI2980" si="629">7*Z2917</f>
        <v>2.2400000000000002</v>
      </c>
      <c r="AJ2917" s="16">
        <f t="shared" ref="AJ2917:AJ2980" si="630">AI2917*3450</f>
        <v>7728.0000000000009</v>
      </c>
      <c r="AK2917" s="16">
        <f t="shared" ref="AK2917:AK2980" si="631">Z2917*500</f>
        <v>160</v>
      </c>
      <c r="AL2917" s="16">
        <f t="shared" ref="AL2917:AL2980" si="632">1*5000*Z2917</f>
        <v>1600</v>
      </c>
      <c r="AM2917" s="16">
        <f t="shared" ref="AM2917:AM2980" si="633">Z2917*71000</f>
        <v>22720</v>
      </c>
      <c r="AN2917" s="16">
        <f t="shared" ref="AN2917:AN2980" si="634">AM2917+AL2917+AJ2917+AF2917+AD2917</f>
        <v>88608</v>
      </c>
      <c r="AO2917" s="12" t="s">
        <v>1486</v>
      </c>
      <c r="AP2917" s="16">
        <v>0.32</v>
      </c>
      <c r="AQ2917" s="16" t="s">
        <v>204</v>
      </c>
      <c r="BC2917" s="16">
        <v>0.32</v>
      </c>
      <c r="BD2917" s="16">
        <f t="shared" ref="BD2917:BD2980" si="635">3.5*BC2917</f>
        <v>1.1200000000000001</v>
      </c>
      <c r="BE2917" s="16">
        <f t="shared" ref="BE2917:BE2980" si="636">AN2917/160</f>
        <v>553.79999999999995</v>
      </c>
      <c r="BG2917" s="16">
        <f t="shared" ref="BG2917:BG2980" si="637">1200*BC2917</f>
        <v>384</v>
      </c>
      <c r="BH2917" s="16">
        <f t="shared" ref="BH2917:BH2980" si="638">640*BC2917</f>
        <v>204.8</v>
      </c>
      <c r="BI2917" s="16">
        <f t="shared" ref="BI2917:BI2980" si="639">BH2917/80</f>
        <v>2.56</v>
      </c>
    </row>
    <row r="2918" spans="1:61" ht="20.149999999999999" customHeight="1" x14ac:dyDescent="0.35">
      <c r="A2918">
        <v>2917</v>
      </c>
      <c r="B2918" t="s">
        <v>360</v>
      </c>
      <c r="C2918" t="s">
        <v>9530</v>
      </c>
      <c r="D2918" s="15" t="s">
        <v>3457</v>
      </c>
      <c r="E2918" s="12" t="s">
        <v>98</v>
      </c>
      <c r="G2918" s="12" t="s">
        <v>3316</v>
      </c>
      <c r="H2918" s="12" t="s">
        <v>589</v>
      </c>
      <c r="I2918" s="12" t="s">
        <v>363</v>
      </c>
      <c r="J2918" s="12" t="s">
        <v>2401</v>
      </c>
      <c r="K2918" s="12" t="s">
        <v>3317</v>
      </c>
      <c r="N2918" s="16" t="s">
        <v>206</v>
      </c>
      <c r="O2918" s="16" t="s">
        <v>3455</v>
      </c>
      <c r="P2918" s="12" t="s">
        <v>366</v>
      </c>
      <c r="Q2918" s="16">
        <v>2022</v>
      </c>
      <c r="R2918" s="16">
        <v>0.32</v>
      </c>
      <c r="T2918" s="16">
        <v>0</v>
      </c>
      <c r="V2918" s="12" t="s">
        <v>204</v>
      </c>
      <c r="W2918" s="12" t="s">
        <v>204</v>
      </c>
      <c r="X2918" s="16">
        <v>1</v>
      </c>
      <c r="Y2918" s="16">
        <v>8</v>
      </c>
      <c r="Z2918" s="16">
        <v>0.32</v>
      </c>
      <c r="AA2918" s="16">
        <v>41.6</v>
      </c>
      <c r="AB2918" s="16" t="s">
        <v>2394</v>
      </c>
      <c r="AC2918" s="16" t="s">
        <v>3319</v>
      </c>
      <c r="AD2918" s="16">
        <f t="shared" si="624"/>
        <v>14560</v>
      </c>
      <c r="AE2918" s="16">
        <f t="shared" si="625"/>
        <v>112</v>
      </c>
      <c r="AF2918" s="16">
        <f t="shared" si="626"/>
        <v>42000</v>
      </c>
      <c r="AG2918" s="16">
        <f t="shared" si="627"/>
        <v>32</v>
      </c>
      <c r="AH2918" s="12">
        <f t="shared" si="628"/>
        <v>0</v>
      </c>
      <c r="AI2918" s="16">
        <f t="shared" si="629"/>
        <v>2.2400000000000002</v>
      </c>
      <c r="AJ2918" s="16">
        <f t="shared" si="630"/>
        <v>7728.0000000000009</v>
      </c>
      <c r="AK2918" s="16">
        <f t="shared" si="631"/>
        <v>160</v>
      </c>
      <c r="AL2918" s="16">
        <f t="shared" si="632"/>
        <v>1600</v>
      </c>
      <c r="AM2918" s="16">
        <f t="shared" si="633"/>
        <v>22720</v>
      </c>
      <c r="AN2918" s="16">
        <f t="shared" si="634"/>
        <v>88608</v>
      </c>
      <c r="AO2918" s="12" t="s">
        <v>1486</v>
      </c>
      <c r="AP2918" s="16">
        <v>0.32</v>
      </c>
      <c r="AQ2918" s="16" t="s">
        <v>204</v>
      </c>
      <c r="BC2918" s="16">
        <v>0.32</v>
      </c>
      <c r="BD2918" s="16">
        <f t="shared" si="635"/>
        <v>1.1200000000000001</v>
      </c>
      <c r="BE2918" s="16">
        <f t="shared" si="636"/>
        <v>553.79999999999995</v>
      </c>
      <c r="BG2918" s="16">
        <f t="shared" si="637"/>
        <v>384</v>
      </c>
      <c r="BH2918" s="16">
        <f t="shared" si="638"/>
        <v>204.8</v>
      </c>
      <c r="BI2918" s="16">
        <f t="shared" si="639"/>
        <v>2.56</v>
      </c>
    </row>
    <row r="2919" spans="1:61" ht="20.149999999999999" customHeight="1" x14ac:dyDescent="0.35">
      <c r="A2919">
        <v>2918</v>
      </c>
      <c r="B2919" t="s">
        <v>360</v>
      </c>
      <c r="C2919" t="s">
        <v>9531</v>
      </c>
      <c r="D2919" s="15" t="s">
        <v>3458</v>
      </c>
      <c r="E2919" s="12" t="s">
        <v>93</v>
      </c>
      <c r="G2919" s="12" t="s">
        <v>3316</v>
      </c>
      <c r="H2919" s="12" t="s">
        <v>589</v>
      </c>
      <c r="I2919" s="12" t="s">
        <v>363</v>
      </c>
      <c r="J2919" s="12" t="s">
        <v>2401</v>
      </c>
      <c r="K2919" s="12" t="s">
        <v>3317</v>
      </c>
      <c r="N2919" s="16" t="s">
        <v>206</v>
      </c>
      <c r="O2919" s="16" t="s">
        <v>3455</v>
      </c>
      <c r="P2919" s="12" t="s">
        <v>366</v>
      </c>
      <c r="Q2919" s="16">
        <v>2022</v>
      </c>
      <c r="R2919" s="16">
        <v>1.83</v>
      </c>
      <c r="T2919" s="16">
        <v>0</v>
      </c>
      <c r="V2919" s="12" t="s">
        <v>204</v>
      </c>
      <c r="W2919" s="12" t="s">
        <v>204</v>
      </c>
      <c r="X2919" s="16">
        <v>1</v>
      </c>
      <c r="Y2919" s="16">
        <v>8</v>
      </c>
      <c r="Z2919" s="16">
        <v>1.83</v>
      </c>
      <c r="AA2919" s="16">
        <v>237.9</v>
      </c>
      <c r="AB2919" s="16" t="s">
        <v>2394</v>
      </c>
      <c r="AC2919" s="16" t="s">
        <v>3319</v>
      </c>
      <c r="AD2919" s="16">
        <f t="shared" si="624"/>
        <v>83265</v>
      </c>
      <c r="AE2919" s="16">
        <f t="shared" si="625"/>
        <v>640.5</v>
      </c>
      <c r="AF2919" s="16">
        <f t="shared" si="626"/>
        <v>240187.5</v>
      </c>
      <c r="AG2919" s="16">
        <f t="shared" si="627"/>
        <v>183</v>
      </c>
      <c r="AH2919" s="12">
        <f t="shared" si="628"/>
        <v>0</v>
      </c>
      <c r="AI2919" s="16">
        <f t="shared" si="629"/>
        <v>12.81</v>
      </c>
      <c r="AJ2919" s="16">
        <f t="shared" si="630"/>
        <v>44194.5</v>
      </c>
      <c r="AK2919" s="16">
        <f t="shared" si="631"/>
        <v>915</v>
      </c>
      <c r="AL2919" s="16">
        <f t="shared" si="632"/>
        <v>9150</v>
      </c>
      <c r="AM2919" s="16">
        <f t="shared" si="633"/>
        <v>129930</v>
      </c>
      <c r="AN2919" s="16">
        <f t="shared" si="634"/>
        <v>506727</v>
      </c>
      <c r="AO2919" s="12" t="s">
        <v>1486</v>
      </c>
      <c r="AP2919" s="16">
        <v>1.83</v>
      </c>
      <c r="AQ2919" s="16" t="s">
        <v>204</v>
      </c>
      <c r="BC2919" s="16">
        <v>1.83</v>
      </c>
      <c r="BD2919" s="16">
        <f t="shared" si="635"/>
        <v>6.4050000000000002</v>
      </c>
      <c r="BE2919" s="16">
        <f t="shared" si="636"/>
        <v>3167.0437499999998</v>
      </c>
      <c r="BG2919" s="16">
        <f t="shared" si="637"/>
        <v>2196</v>
      </c>
      <c r="BH2919" s="16">
        <f t="shared" si="638"/>
        <v>1171.2</v>
      </c>
      <c r="BI2919" s="16">
        <f t="shared" si="639"/>
        <v>14.64</v>
      </c>
    </row>
    <row r="2920" spans="1:61" ht="20.149999999999999" customHeight="1" x14ac:dyDescent="0.35">
      <c r="A2920">
        <v>2919</v>
      </c>
      <c r="B2920" t="s">
        <v>360</v>
      </c>
      <c r="C2920" t="s">
        <v>9532</v>
      </c>
      <c r="D2920" s="15" t="s">
        <v>3459</v>
      </c>
      <c r="E2920" s="12" t="s">
        <v>98</v>
      </c>
      <c r="G2920" s="12" t="s">
        <v>3316</v>
      </c>
      <c r="H2920" s="12" t="s">
        <v>589</v>
      </c>
      <c r="I2920" s="12" t="s">
        <v>363</v>
      </c>
      <c r="J2920" s="12" t="s">
        <v>2401</v>
      </c>
      <c r="K2920" s="12" t="s">
        <v>3317</v>
      </c>
      <c r="N2920" s="16" t="s">
        <v>206</v>
      </c>
      <c r="O2920" s="16" t="s">
        <v>3455</v>
      </c>
      <c r="P2920" s="12" t="s">
        <v>366</v>
      </c>
      <c r="Q2920" s="16">
        <v>2022</v>
      </c>
      <c r="R2920" s="16">
        <v>0.6</v>
      </c>
      <c r="T2920" s="16">
        <v>0</v>
      </c>
      <c r="V2920" s="12" t="s">
        <v>204</v>
      </c>
      <c r="W2920" s="12" t="s">
        <v>204</v>
      </c>
      <c r="X2920" s="16">
        <v>1</v>
      </c>
      <c r="Y2920" s="16">
        <v>8</v>
      </c>
      <c r="Z2920" s="16">
        <v>0.6</v>
      </c>
      <c r="AA2920" s="16">
        <v>78</v>
      </c>
      <c r="AB2920" s="16" t="s">
        <v>2394</v>
      </c>
      <c r="AC2920" s="16" t="s">
        <v>3319</v>
      </c>
      <c r="AD2920" s="16">
        <f t="shared" si="624"/>
        <v>27300</v>
      </c>
      <c r="AE2920" s="16">
        <f t="shared" si="625"/>
        <v>210</v>
      </c>
      <c r="AF2920" s="16">
        <f t="shared" si="626"/>
        <v>78750</v>
      </c>
      <c r="AG2920" s="16">
        <f t="shared" si="627"/>
        <v>60</v>
      </c>
      <c r="AH2920" s="12">
        <f t="shared" si="628"/>
        <v>0</v>
      </c>
      <c r="AI2920" s="16">
        <f t="shared" si="629"/>
        <v>4.2</v>
      </c>
      <c r="AJ2920" s="16">
        <f t="shared" si="630"/>
        <v>14490</v>
      </c>
      <c r="AK2920" s="16">
        <f t="shared" si="631"/>
        <v>300</v>
      </c>
      <c r="AL2920" s="16">
        <f t="shared" si="632"/>
        <v>3000</v>
      </c>
      <c r="AM2920" s="16">
        <f t="shared" si="633"/>
        <v>42600</v>
      </c>
      <c r="AN2920" s="16">
        <f t="shared" si="634"/>
        <v>166140</v>
      </c>
      <c r="AO2920" s="12" t="s">
        <v>1486</v>
      </c>
      <c r="AP2920" s="16">
        <v>0.6</v>
      </c>
      <c r="AQ2920" s="16" t="s">
        <v>204</v>
      </c>
      <c r="BC2920" s="16">
        <v>0.6</v>
      </c>
      <c r="BD2920" s="16">
        <f t="shared" si="635"/>
        <v>2.1</v>
      </c>
      <c r="BE2920" s="16">
        <f t="shared" si="636"/>
        <v>1038.375</v>
      </c>
      <c r="BG2920" s="16">
        <f t="shared" si="637"/>
        <v>720</v>
      </c>
      <c r="BH2920" s="16">
        <f t="shared" si="638"/>
        <v>384</v>
      </c>
      <c r="BI2920" s="16">
        <f t="shared" si="639"/>
        <v>4.8</v>
      </c>
    </row>
    <row r="2921" spans="1:61" ht="20.149999999999999" customHeight="1" x14ac:dyDescent="0.35">
      <c r="A2921">
        <v>2920</v>
      </c>
      <c r="B2921" t="s">
        <v>360</v>
      </c>
      <c r="C2921" t="s">
        <v>9533</v>
      </c>
      <c r="D2921" s="15" t="s">
        <v>3460</v>
      </c>
      <c r="E2921" s="12" t="s">
        <v>98</v>
      </c>
      <c r="G2921" s="12" t="s">
        <v>3316</v>
      </c>
      <c r="H2921" s="12" t="s">
        <v>589</v>
      </c>
      <c r="I2921" s="12" t="s">
        <v>363</v>
      </c>
      <c r="J2921" s="12" t="s">
        <v>2401</v>
      </c>
      <c r="K2921" s="12" t="s">
        <v>3317</v>
      </c>
      <c r="N2921" s="16" t="s">
        <v>206</v>
      </c>
      <c r="O2921" s="16" t="s">
        <v>3461</v>
      </c>
      <c r="P2921" s="12" t="s">
        <v>366</v>
      </c>
      <c r="Q2921" s="16">
        <v>2022</v>
      </c>
      <c r="R2921" s="16">
        <v>1.72</v>
      </c>
      <c r="T2921" s="16">
        <v>0</v>
      </c>
      <c r="V2921" s="12" t="s">
        <v>204</v>
      </c>
      <c r="W2921" s="12" t="s">
        <v>204</v>
      </c>
      <c r="X2921" s="16">
        <v>1</v>
      </c>
      <c r="Y2921" s="16">
        <v>8</v>
      </c>
      <c r="Z2921" s="16">
        <v>1.72</v>
      </c>
      <c r="AA2921" s="16">
        <v>223.6</v>
      </c>
      <c r="AB2921" s="16" t="s">
        <v>2394</v>
      </c>
      <c r="AC2921" s="16" t="s">
        <v>3319</v>
      </c>
      <c r="AD2921" s="16">
        <f t="shared" si="624"/>
        <v>78260</v>
      </c>
      <c r="AE2921" s="16">
        <f t="shared" si="625"/>
        <v>602</v>
      </c>
      <c r="AF2921" s="16">
        <f t="shared" si="626"/>
        <v>225750</v>
      </c>
      <c r="AG2921" s="16">
        <f t="shared" si="627"/>
        <v>172</v>
      </c>
      <c r="AH2921" s="12">
        <f t="shared" si="628"/>
        <v>0</v>
      </c>
      <c r="AI2921" s="16">
        <f t="shared" si="629"/>
        <v>12.04</v>
      </c>
      <c r="AJ2921" s="16">
        <f t="shared" si="630"/>
        <v>41538</v>
      </c>
      <c r="AK2921" s="16">
        <f t="shared" si="631"/>
        <v>860</v>
      </c>
      <c r="AL2921" s="16">
        <f t="shared" si="632"/>
        <v>8600</v>
      </c>
      <c r="AM2921" s="16">
        <f t="shared" si="633"/>
        <v>122120</v>
      </c>
      <c r="AN2921" s="16">
        <f t="shared" si="634"/>
        <v>476268</v>
      </c>
      <c r="AO2921" s="12" t="s">
        <v>1486</v>
      </c>
      <c r="AP2921" s="16">
        <v>1.72</v>
      </c>
      <c r="AQ2921" s="16" t="s">
        <v>204</v>
      </c>
      <c r="BC2921" s="16">
        <v>1.72</v>
      </c>
      <c r="BD2921" s="16">
        <f t="shared" si="635"/>
        <v>6.02</v>
      </c>
      <c r="BE2921" s="16">
        <f t="shared" si="636"/>
        <v>2976.6750000000002</v>
      </c>
      <c r="BG2921" s="16">
        <f t="shared" si="637"/>
        <v>2064</v>
      </c>
      <c r="BH2921" s="16">
        <f t="shared" si="638"/>
        <v>1100.8</v>
      </c>
      <c r="BI2921" s="16">
        <f t="shared" si="639"/>
        <v>13.76</v>
      </c>
    </row>
    <row r="2922" spans="1:61" ht="20.149999999999999" customHeight="1" x14ac:dyDescent="0.35">
      <c r="A2922">
        <v>2921</v>
      </c>
      <c r="B2922" t="s">
        <v>360</v>
      </c>
      <c r="C2922" t="s">
        <v>9534</v>
      </c>
      <c r="D2922" s="15" t="s">
        <v>3462</v>
      </c>
      <c r="E2922" s="12" t="s">
        <v>98</v>
      </c>
      <c r="G2922" s="12" t="s">
        <v>3316</v>
      </c>
      <c r="H2922" s="12" t="s">
        <v>589</v>
      </c>
      <c r="I2922" s="12" t="s">
        <v>363</v>
      </c>
      <c r="J2922" s="12" t="s">
        <v>2401</v>
      </c>
      <c r="K2922" s="12" t="s">
        <v>3317</v>
      </c>
      <c r="N2922" s="16" t="s">
        <v>206</v>
      </c>
      <c r="O2922" s="16" t="s">
        <v>3461</v>
      </c>
      <c r="P2922" s="12" t="s">
        <v>366</v>
      </c>
      <c r="Q2922" s="16">
        <v>2022</v>
      </c>
      <c r="R2922" s="16">
        <v>1.25</v>
      </c>
      <c r="T2922" s="16">
        <v>0</v>
      </c>
      <c r="V2922" s="12" t="s">
        <v>204</v>
      </c>
      <c r="W2922" s="12" t="s">
        <v>204</v>
      </c>
      <c r="X2922" s="16">
        <v>1</v>
      </c>
      <c r="Y2922" s="16">
        <v>8</v>
      </c>
      <c r="Z2922" s="16">
        <v>1.25</v>
      </c>
      <c r="AA2922" s="16">
        <v>162.5</v>
      </c>
      <c r="AB2922" s="16" t="s">
        <v>2394</v>
      </c>
      <c r="AC2922" s="16" t="s">
        <v>3319</v>
      </c>
      <c r="AD2922" s="16">
        <f t="shared" si="624"/>
        <v>56875</v>
      </c>
      <c r="AE2922" s="16">
        <f t="shared" si="625"/>
        <v>437.5</v>
      </c>
      <c r="AF2922" s="16">
        <f t="shared" si="626"/>
        <v>164062.5</v>
      </c>
      <c r="AG2922" s="16">
        <f t="shared" si="627"/>
        <v>125</v>
      </c>
      <c r="AH2922" s="12">
        <f t="shared" si="628"/>
        <v>0</v>
      </c>
      <c r="AI2922" s="16">
        <f t="shared" si="629"/>
        <v>8.75</v>
      </c>
      <c r="AJ2922" s="16">
        <f t="shared" si="630"/>
        <v>30187.5</v>
      </c>
      <c r="AK2922" s="16">
        <f t="shared" si="631"/>
        <v>625</v>
      </c>
      <c r="AL2922" s="16">
        <f t="shared" si="632"/>
        <v>6250</v>
      </c>
      <c r="AM2922" s="16">
        <f t="shared" si="633"/>
        <v>88750</v>
      </c>
      <c r="AN2922" s="16">
        <f t="shared" si="634"/>
        <v>346125</v>
      </c>
      <c r="AO2922" s="12" t="s">
        <v>1486</v>
      </c>
      <c r="AP2922" s="16">
        <v>1.25</v>
      </c>
      <c r="AQ2922" s="16" t="s">
        <v>204</v>
      </c>
      <c r="BC2922" s="16">
        <v>1.25</v>
      </c>
      <c r="BD2922" s="16">
        <f t="shared" si="635"/>
        <v>4.375</v>
      </c>
      <c r="BE2922" s="16">
        <f t="shared" si="636"/>
        <v>2163.28125</v>
      </c>
      <c r="BG2922" s="16">
        <f t="shared" si="637"/>
        <v>1500</v>
      </c>
      <c r="BH2922" s="16">
        <f t="shared" si="638"/>
        <v>800</v>
      </c>
      <c r="BI2922" s="16">
        <f t="shared" si="639"/>
        <v>10</v>
      </c>
    </row>
    <row r="2923" spans="1:61" ht="20.149999999999999" customHeight="1" x14ac:dyDescent="0.35">
      <c r="A2923">
        <v>2922</v>
      </c>
      <c r="B2923" t="s">
        <v>360</v>
      </c>
      <c r="C2923" t="s">
        <v>9535</v>
      </c>
      <c r="D2923" s="15" t="s">
        <v>3463</v>
      </c>
      <c r="E2923" s="12" t="s">
        <v>98</v>
      </c>
      <c r="G2923" s="12" t="s">
        <v>3316</v>
      </c>
      <c r="H2923" s="12" t="s">
        <v>589</v>
      </c>
      <c r="I2923" s="12" t="s">
        <v>363</v>
      </c>
      <c r="J2923" s="12" t="s">
        <v>2401</v>
      </c>
      <c r="K2923" s="12" t="s">
        <v>3317</v>
      </c>
      <c r="N2923" s="16" t="s">
        <v>206</v>
      </c>
      <c r="O2923" s="16" t="s">
        <v>3461</v>
      </c>
      <c r="P2923" s="12" t="s">
        <v>366</v>
      </c>
      <c r="Q2923" s="16">
        <v>2022</v>
      </c>
      <c r="R2923" s="16">
        <v>1.75</v>
      </c>
      <c r="T2923" s="16">
        <v>0</v>
      </c>
      <c r="V2923" s="12" t="s">
        <v>204</v>
      </c>
      <c r="W2923" s="12" t="s">
        <v>204</v>
      </c>
      <c r="X2923" s="16">
        <v>1</v>
      </c>
      <c r="Y2923" s="16">
        <v>8</v>
      </c>
      <c r="Z2923" s="16">
        <v>1.75</v>
      </c>
      <c r="AA2923" s="16">
        <v>227.5</v>
      </c>
      <c r="AB2923" s="16" t="s">
        <v>2394</v>
      </c>
      <c r="AC2923" s="16" t="s">
        <v>3319</v>
      </c>
      <c r="AD2923" s="16">
        <f t="shared" si="624"/>
        <v>79625</v>
      </c>
      <c r="AE2923" s="16">
        <f t="shared" si="625"/>
        <v>612.5</v>
      </c>
      <c r="AF2923" s="16">
        <f t="shared" si="626"/>
        <v>229687.5</v>
      </c>
      <c r="AG2923" s="16">
        <f t="shared" si="627"/>
        <v>175</v>
      </c>
      <c r="AH2923" s="12">
        <f t="shared" si="628"/>
        <v>0</v>
      </c>
      <c r="AI2923" s="16">
        <f t="shared" si="629"/>
        <v>12.25</v>
      </c>
      <c r="AJ2923" s="16">
        <f t="shared" si="630"/>
        <v>42262.5</v>
      </c>
      <c r="AK2923" s="16">
        <f t="shared" si="631"/>
        <v>875</v>
      </c>
      <c r="AL2923" s="16">
        <f t="shared" si="632"/>
        <v>8750</v>
      </c>
      <c r="AM2923" s="16">
        <f t="shared" si="633"/>
        <v>124250</v>
      </c>
      <c r="AN2923" s="16">
        <f t="shared" si="634"/>
        <v>484575</v>
      </c>
      <c r="AO2923" s="12" t="s">
        <v>1486</v>
      </c>
      <c r="AP2923" s="16">
        <v>1.75</v>
      </c>
      <c r="AQ2923" s="16" t="s">
        <v>204</v>
      </c>
      <c r="BC2923" s="16">
        <v>1.75</v>
      </c>
      <c r="BD2923" s="16">
        <f t="shared" si="635"/>
        <v>6.125</v>
      </c>
      <c r="BE2923" s="16">
        <f t="shared" si="636"/>
        <v>3028.59375</v>
      </c>
      <c r="BG2923" s="16">
        <f t="shared" si="637"/>
        <v>2100</v>
      </c>
      <c r="BH2923" s="16">
        <f t="shared" si="638"/>
        <v>1120</v>
      </c>
      <c r="BI2923" s="16">
        <f t="shared" si="639"/>
        <v>14</v>
      </c>
    </row>
    <row r="2924" spans="1:61" ht="20.149999999999999" customHeight="1" x14ac:dyDescent="0.35">
      <c r="A2924">
        <v>2923</v>
      </c>
      <c r="B2924" t="s">
        <v>360</v>
      </c>
      <c r="C2924" t="s">
        <v>9536</v>
      </c>
      <c r="D2924" s="15" t="s">
        <v>3464</v>
      </c>
      <c r="E2924" s="12" t="s">
        <v>98</v>
      </c>
      <c r="G2924" s="12" t="s">
        <v>3316</v>
      </c>
      <c r="H2924" s="12" t="s">
        <v>589</v>
      </c>
      <c r="I2924" s="12" t="s">
        <v>363</v>
      </c>
      <c r="J2924" s="12" t="s">
        <v>2401</v>
      </c>
      <c r="K2924" s="12" t="s">
        <v>3317</v>
      </c>
      <c r="N2924" s="16" t="s">
        <v>205</v>
      </c>
      <c r="O2924" s="16" t="s">
        <v>3461</v>
      </c>
      <c r="P2924" s="12" t="s">
        <v>366</v>
      </c>
      <c r="Q2924" s="16">
        <v>2022</v>
      </c>
      <c r="R2924" s="16">
        <v>2.33</v>
      </c>
      <c r="T2924" s="16">
        <v>0</v>
      </c>
      <c r="V2924" s="12" t="s">
        <v>204</v>
      </c>
      <c r="W2924" s="12" t="s">
        <v>204</v>
      </c>
      <c r="X2924" s="16">
        <v>1</v>
      </c>
      <c r="Y2924" s="16">
        <v>8</v>
      </c>
      <c r="Z2924" s="16">
        <v>2.33</v>
      </c>
      <c r="AA2924" s="16">
        <v>302.90000000000003</v>
      </c>
      <c r="AB2924" s="16" t="s">
        <v>2394</v>
      </c>
      <c r="AC2924" s="16" t="s">
        <v>3319</v>
      </c>
      <c r="AD2924" s="16">
        <f t="shared" si="624"/>
        <v>106015.00000000001</v>
      </c>
      <c r="AE2924" s="16">
        <f t="shared" si="625"/>
        <v>815.5</v>
      </c>
      <c r="AF2924" s="16">
        <f t="shared" si="626"/>
        <v>305812.5</v>
      </c>
      <c r="AG2924" s="16">
        <f t="shared" si="627"/>
        <v>233</v>
      </c>
      <c r="AH2924" s="12">
        <f t="shared" si="628"/>
        <v>0</v>
      </c>
      <c r="AI2924" s="16">
        <f t="shared" si="629"/>
        <v>16.310000000000002</v>
      </c>
      <c r="AJ2924" s="16">
        <f t="shared" si="630"/>
        <v>56269.500000000007</v>
      </c>
      <c r="AK2924" s="16">
        <f t="shared" si="631"/>
        <v>1165</v>
      </c>
      <c r="AL2924" s="16">
        <f t="shared" si="632"/>
        <v>11650</v>
      </c>
      <c r="AM2924" s="16">
        <f t="shared" si="633"/>
        <v>165430</v>
      </c>
      <c r="AN2924" s="16">
        <f t="shared" si="634"/>
        <v>645177</v>
      </c>
      <c r="AO2924" s="12" t="s">
        <v>1486</v>
      </c>
      <c r="AP2924" s="16">
        <v>2.33</v>
      </c>
      <c r="AQ2924" s="16" t="s">
        <v>204</v>
      </c>
      <c r="BC2924" s="16">
        <v>2.33</v>
      </c>
      <c r="BD2924" s="16">
        <f t="shared" si="635"/>
        <v>8.1550000000000011</v>
      </c>
      <c r="BE2924" s="16">
        <f t="shared" si="636"/>
        <v>4032.3562499999998</v>
      </c>
      <c r="BG2924" s="16">
        <f t="shared" si="637"/>
        <v>2796</v>
      </c>
      <c r="BH2924" s="16">
        <f t="shared" si="638"/>
        <v>1491.2</v>
      </c>
      <c r="BI2924" s="16">
        <f t="shared" si="639"/>
        <v>18.64</v>
      </c>
    </row>
    <row r="2925" spans="1:61" ht="20.149999999999999" customHeight="1" x14ac:dyDescent="0.35">
      <c r="A2925">
        <v>2924</v>
      </c>
      <c r="B2925" t="s">
        <v>360</v>
      </c>
      <c r="C2925" t="s">
        <v>9537</v>
      </c>
      <c r="D2925" s="15" t="s">
        <v>3465</v>
      </c>
      <c r="E2925" s="12" t="s">
        <v>98</v>
      </c>
      <c r="G2925" s="12" t="s">
        <v>3316</v>
      </c>
      <c r="H2925" s="12" t="s">
        <v>589</v>
      </c>
      <c r="I2925" s="12" t="s">
        <v>363</v>
      </c>
      <c r="J2925" s="12" t="s">
        <v>2401</v>
      </c>
      <c r="K2925" s="12" t="s">
        <v>3317</v>
      </c>
      <c r="N2925" s="16" t="s">
        <v>206</v>
      </c>
      <c r="O2925" s="16" t="s">
        <v>3461</v>
      </c>
      <c r="P2925" s="12" t="s">
        <v>366</v>
      </c>
      <c r="Q2925" s="16">
        <v>2022</v>
      </c>
      <c r="R2925" s="16">
        <v>2.44</v>
      </c>
      <c r="T2925" s="16">
        <v>0</v>
      </c>
      <c r="V2925" s="12" t="s">
        <v>204</v>
      </c>
      <c r="W2925" s="12" t="s">
        <v>204</v>
      </c>
      <c r="X2925" s="16">
        <v>1</v>
      </c>
      <c r="Y2925" s="16">
        <v>8</v>
      </c>
      <c r="Z2925" s="16">
        <v>2.44</v>
      </c>
      <c r="AA2925" s="16">
        <v>317.2</v>
      </c>
      <c r="AB2925" s="16" t="s">
        <v>2394</v>
      </c>
      <c r="AC2925" s="16" t="s">
        <v>3319</v>
      </c>
      <c r="AD2925" s="16">
        <f t="shared" si="624"/>
        <v>111020</v>
      </c>
      <c r="AE2925" s="16">
        <f t="shared" si="625"/>
        <v>854</v>
      </c>
      <c r="AF2925" s="16">
        <f t="shared" si="626"/>
        <v>320250</v>
      </c>
      <c r="AG2925" s="16">
        <f t="shared" si="627"/>
        <v>244</v>
      </c>
      <c r="AH2925" s="12">
        <f t="shared" si="628"/>
        <v>0</v>
      </c>
      <c r="AI2925" s="16">
        <f t="shared" si="629"/>
        <v>17.079999999999998</v>
      </c>
      <c r="AJ2925" s="16">
        <f t="shared" si="630"/>
        <v>58925.999999999993</v>
      </c>
      <c r="AK2925" s="16">
        <f t="shared" si="631"/>
        <v>1220</v>
      </c>
      <c r="AL2925" s="16">
        <f t="shared" si="632"/>
        <v>12200</v>
      </c>
      <c r="AM2925" s="16">
        <f t="shared" si="633"/>
        <v>173240</v>
      </c>
      <c r="AN2925" s="16">
        <f t="shared" si="634"/>
        <v>675636</v>
      </c>
      <c r="AO2925" s="12" t="s">
        <v>1486</v>
      </c>
      <c r="AP2925" s="16">
        <v>2.44</v>
      </c>
      <c r="AQ2925" s="16" t="s">
        <v>204</v>
      </c>
      <c r="BC2925" s="16">
        <v>2.44</v>
      </c>
      <c r="BD2925" s="16">
        <f t="shared" si="635"/>
        <v>8.5399999999999991</v>
      </c>
      <c r="BE2925" s="16">
        <f t="shared" si="636"/>
        <v>4222.7250000000004</v>
      </c>
      <c r="BG2925" s="16">
        <f t="shared" si="637"/>
        <v>2928</v>
      </c>
      <c r="BH2925" s="16">
        <f t="shared" si="638"/>
        <v>1561.6</v>
      </c>
      <c r="BI2925" s="16">
        <f t="shared" si="639"/>
        <v>19.52</v>
      </c>
    </row>
    <row r="2926" spans="1:61" ht="20.149999999999999" customHeight="1" x14ac:dyDescent="0.35">
      <c r="A2926">
        <v>2925</v>
      </c>
      <c r="B2926" t="s">
        <v>360</v>
      </c>
      <c r="C2926" t="s">
        <v>9538</v>
      </c>
      <c r="D2926" s="15" t="s">
        <v>3466</v>
      </c>
      <c r="E2926" s="12" t="s">
        <v>98</v>
      </c>
      <c r="G2926" s="12" t="s">
        <v>3316</v>
      </c>
      <c r="H2926" s="12" t="s">
        <v>589</v>
      </c>
      <c r="I2926" s="12" t="s">
        <v>363</v>
      </c>
      <c r="J2926" s="12" t="s">
        <v>2401</v>
      </c>
      <c r="K2926" s="12" t="s">
        <v>3317</v>
      </c>
      <c r="N2926" s="16" t="s">
        <v>206</v>
      </c>
      <c r="O2926" s="16" t="s">
        <v>3461</v>
      </c>
      <c r="P2926" s="12" t="s">
        <v>366</v>
      </c>
      <c r="Q2926" s="16">
        <v>2022</v>
      </c>
      <c r="R2926" s="16">
        <v>4.75</v>
      </c>
      <c r="T2926" s="16">
        <v>0</v>
      </c>
      <c r="V2926" s="12" t="s">
        <v>204</v>
      </c>
      <c r="W2926" s="12" t="s">
        <v>204</v>
      </c>
      <c r="X2926" s="16">
        <v>1</v>
      </c>
      <c r="Y2926" s="16">
        <v>8</v>
      </c>
      <c r="Z2926" s="16">
        <v>4.75</v>
      </c>
      <c r="AA2926" s="16">
        <v>617.5</v>
      </c>
      <c r="AB2926" s="16" t="s">
        <v>2394</v>
      </c>
      <c r="AC2926" s="16" t="s">
        <v>3319</v>
      </c>
      <c r="AD2926" s="16">
        <f t="shared" si="624"/>
        <v>216125</v>
      </c>
      <c r="AE2926" s="16">
        <f t="shared" si="625"/>
        <v>1662.5</v>
      </c>
      <c r="AF2926" s="16">
        <f t="shared" si="626"/>
        <v>623437.5</v>
      </c>
      <c r="AG2926" s="16">
        <f t="shared" si="627"/>
        <v>475</v>
      </c>
      <c r="AH2926" s="12">
        <f t="shared" si="628"/>
        <v>0</v>
      </c>
      <c r="AI2926" s="16">
        <f t="shared" si="629"/>
        <v>33.25</v>
      </c>
      <c r="AJ2926" s="16">
        <f t="shared" si="630"/>
        <v>114712.5</v>
      </c>
      <c r="AK2926" s="16">
        <f t="shared" si="631"/>
        <v>2375</v>
      </c>
      <c r="AL2926" s="16">
        <f t="shared" si="632"/>
        <v>23750</v>
      </c>
      <c r="AM2926" s="16">
        <f t="shared" si="633"/>
        <v>337250</v>
      </c>
      <c r="AN2926" s="16">
        <f t="shared" si="634"/>
        <v>1315275</v>
      </c>
      <c r="AO2926" s="12" t="s">
        <v>1486</v>
      </c>
      <c r="AP2926" s="16">
        <v>4.75</v>
      </c>
      <c r="AQ2926" s="16" t="s">
        <v>204</v>
      </c>
      <c r="BC2926" s="16">
        <v>4.75</v>
      </c>
      <c r="BD2926" s="16">
        <f t="shared" si="635"/>
        <v>16.625</v>
      </c>
      <c r="BE2926" s="16">
        <f t="shared" si="636"/>
        <v>8220.46875</v>
      </c>
      <c r="BG2926" s="16">
        <f t="shared" si="637"/>
        <v>5700</v>
      </c>
      <c r="BH2926" s="16">
        <f t="shared" si="638"/>
        <v>3040</v>
      </c>
      <c r="BI2926" s="16">
        <f t="shared" si="639"/>
        <v>38</v>
      </c>
    </row>
    <row r="2927" spans="1:61" ht="20.149999999999999" customHeight="1" x14ac:dyDescent="0.35">
      <c r="A2927">
        <v>2926</v>
      </c>
      <c r="B2927" t="s">
        <v>360</v>
      </c>
      <c r="C2927" t="s">
        <v>9539</v>
      </c>
      <c r="D2927" s="15" t="s">
        <v>3467</v>
      </c>
      <c r="E2927" s="12" t="s">
        <v>98</v>
      </c>
      <c r="G2927" s="12" t="s">
        <v>3316</v>
      </c>
      <c r="H2927" s="12" t="s">
        <v>589</v>
      </c>
      <c r="I2927" s="12" t="s">
        <v>363</v>
      </c>
      <c r="J2927" s="12" t="s">
        <v>2401</v>
      </c>
      <c r="K2927" s="12" t="s">
        <v>3317</v>
      </c>
      <c r="N2927" s="16" t="s">
        <v>206</v>
      </c>
      <c r="O2927" s="16" t="s">
        <v>3461</v>
      </c>
      <c r="P2927" s="12" t="s">
        <v>366</v>
      </c>
      <c r="Q2927" s="16">
        <v>2022</v>
      </c>
      <c r="R2927" s="16">
        <v>1.1200000000000001</v>
      </c>
      <c r="T2927" s="16">
        <v>0</v>
      </c>
      <c r="V2927" s="12" t="s">
        <v>204</v>
      </c>
      <c r="W2927" s="12" t="s">
        <v>204</v>
      </c>
      <c r="X2927" s="16">
        <v>1</v>
      </c>
      <c r="Y2927" s="16">
        <v>8</v>
      </c>
      <c r="Z2927" s="16">
        <v>1.1200000000000001</v>
      </c>
      <c r="AA2927" s="16">
        <v>145.60000000000002</v>
      </c>
      <c r="AB2927" s="16" t="s">
        <v>2394</v>
      </c>
      <c r="AC2927" s="16" t="s">
        <v>3319</v>
      </c>
      <c r="AD2927" s="16">
        <f t="shared" si="624"/>
        <v>50960.000000000007</v>
      </c>
      <c r="AE2927" s="16">
        <f t="shared" si="625"/>
        <v>392.00000000000006</v>
      </c>
      <c r="AF2927" s="16">
        <f t="shared" si="626"/>
        <v>147000.00000000003</v>
      </c>
      <c r="AG2927" s="16">
        <f t="shared" si="627"/>
        <v>112.00000000000001</v>
      </c>
      <c r="AH2927" s="12">
        <f t="shared" si="628"/>
        <v>0</v>
      </c>
      <c r="AI2927" s="16">
        <f t="shared" si="629"/>
        <v>7.8400000000000007</v>
      </c>
      <c r="AJ2927" s="16">
        <f t="shared" si="630"/>
        <v>27048.000000000004</v>
      </c>
      <c r="AK2927" s="16">
        <f t="shared" si="631"/>
        <v>560</v>
      </c>
      <c r="AL2927" s="16">
        <f t="shared" si="632"/>
        <v>5600.0000000000009</v>
      </c>
      <c r="AM2927" s="16">
        <f t="shared" si="633"/>
        <v>79520.000000000015</v>
      </c>
      <c r="AN2927" s="16">
        <f t="shared" si="634"/>
        <v>310128.00000000006</v>
      </c>
      <c r="AO2927" s="12" t="s">
        <v>1486</v>
      </c>
      <c r="AP2927" s="16">
        <v>1.1200000000000001</v>
      </c>
      <c r="AQ2927" s="16" t="s">
        <v>204</v>
      </c>
      <c r="BC2927" s="16">
        <v>1.1200000000000001</v>
      </c>
      <c r="BD2927" s="16">
        <f t="shared" si="635"/>
        <v>3.9200000000000004</v>
      </c>
      <c r="BE2927" s="16">
        <f t="shared" si="636"/>
        <v>1938.3000000000004</v>
      </c>
      <c r="BG2927" s="16">
        <f t="shared" si="637"/>
        <v>1344.0000000000002</v>
      </c>
      <c r="BH2927" s="16">
        <f t="shared" si="638"/>
        <v>716.80000000000007</v>
      </c>
      <c r="BI2927" s="16">
        <f t="shared" si="639"/>
        <v>8.9600000000000009</v>
      </c>
    </row>
    <row r="2928" spans="1:61" ht="20.149999999999999" customHeight="1" x14ac:dyDescent="0.35">
      <c r="A2928">
        <v>2927</v>
      </c>
      <c r="B2928" t="s">
        <v>360</v>
      </c>
      <c r="C2928" t="s">
        <v>9540</v>
      </c>
      <c r="D2928" s="15" t="s">
        <v>3468</v>
      </c>
      <c r="E2928" s="12" t="s">
        <v>98</v>
      </c>
      <c r="G2928" s="12" t="s">
        <v>3316</v>
      </c>
      <c r="H2928" s="12" t="s">
        <v>589</v>
      </c>
      <c r="I2928" s="12" t="s">
        <v>363</v>
      </c>
      <c r="J2928" s="12" t="s">
        <v>2401</v>
      </c>
      <c r="K2928" s="12" t="s">
        <v>3317</v>
      </c>
      <c r="N2928" s="16" t="s">
        <v>206</v>
      </c>
      <c r="O2928" s="16" t="s">
        <v>3461</v>
      </c>
      <c r="P2928" s="12" t="s">
        <v>366</v>
      </c>
      <c r="Q2928" s="16">
        <v>2022</v>
      </c>
      <c r="R2928" s="16">
        <v>0.6</v>
      </c>
      <c r="T2928" s="16">
        <v>0</v>
      </c>
      <c r="V2928" s="12" t="s">
        <v>204</v>
      </c>
      <c r="W2928" s="12" t="s">
        <v>204</v>
      </c>
      <c r="X2928" s="16">
        <v>1</v>
      </c>
      <c r="Y2928" s="16">
        <v>8</v>
      </c>
      <c r="Z2928" s="16">
        <v>0.6</v>
      </c>
      <c r="AA2928" s="16">
        <v>78</v>
      </c>
      <c r="AB2928" s="16" t="s">
        <v>2394</v>
      </c>
      <c r="AC2928" s="16" t="s">
        <v>3319</v>
      </c>
      <c r="AD2928" s="16">
        <f t="shared" si="624"/>
        <v>27300</v>
      </c>
      <c r="AE2928" s="16">
        <f t="shared" si="625"/>
        <v>210</v>
      </c>
      <c r="AF2928" s="16">
        <f t="shared" si="626"/>
        <v>78750</v>
      </c>
      <c r="AG2928" s="16">
        <f t="shared" si="627"/>
        <v>60</v>
      </c>
      <c r="AH2928" s="12">
        <f t="shared" si="628"/>
        <v>0</v>
      </c>
      <c r="AI2928" s="16">
        <f t="shared" si="629"/>
        <v>4.2</v>
      </c>
      <c r="AJ2928" s="16">
        <f t="shared" si="630"/>
        <v>14490</v>
      </c>
      <c r="AK2928" s="16">
        <f t="shared" si="631"/>
        <v>300</v>
      </c>
      <c r="AL2928" s="16">
        <f t="shared" si="632"/>
        <v>3000</v>
      </c>
      <c r="AM2928" s="16">
        <f t="shared" si="633"/>
        <v>42600</v>
      </c>
      <c r="AN2928" s="16">
        <f t="shared" si="634"/>
        <v>166140</v>
      </c>
      <c r="AO2928" s="12" t="s">
        <v>1486</v>
      </c>
      <c r="AP2928" s="16">
        <v>0.6</v>
      </c>
      <c r="AQ2928" s="16" t="s">
        <v>204</v>
      </c>
      <c r="BC2928" s="16">
        <v>0.6</v>
      </c>
      <c r="BD2928" s="16">
        <f t="shared" si="635"/>
        <v>2.1</v>
      </c>
      <c r="BE2928" s="16">
        <f t="shared" si="636"/>
        <v>1038.375</v>
      </c>
      <c r="BG2928" s="16">
        <f t="shared" si="637"/>
        <v>720</v>
      </c>
      <c r="BH2928" s="16">
        <f t="shared" si="638"/>
        <v>384</v>
      </c>
      <c r="BI2928" s="16">
        <f t="shared" si="639"/>
        <v>4.8</v>
      </c>
    </row>
    <row r="2929" spans="1:61" ht="20.149999999999999" customHeight="1" x14ac:dyDescent="0.35">
      <c r="A2929">
        <v>2928</v>
      </c>
      <c r="B2929" t="s">
        <v>360</v>
      </c>
      <c r="C2929" t="s">
        <v>9541</v>
      </c>
      <c r="D2929" s="15" t="s">
        <v>3469</v>
      </c>
      <c r="E2929" s="12" t="s">
        <v>98</v>
      </c>
      <c r="G2929" s="12" t="s">
        <v>3316</v>
      </c>
      <c r="H2929" s="12" t="s">
        <v>589</v>
      </c>
      <c r="I2929" s="12" t="s">
        <v>363</v>
      </c>
      <c r="J2929" s="12" t="s">
        <v>2401</v>
      </c>
      <c r="K2929" s="12" t="s">
        <v>3317</v>
      </c>
      <c r="N2929" s="16" t="s">
        <v>206</v>
      </c>
      <c r="O2929" s="16" t="s">
        <v>3461</v>
      </c>
      <c r="P2929" s="12" t="s">
        <v>366</v>
      </c>
      <c r="Q2929" s="16">
        <v>2022</v>
      </c>
      <c r="R2929" s="16">
        <v>2.74</v>
      </c>
      <c r="T2929" s="16">
        <v>0</v>
      </c>
      <c r="V2929" s="12" t="s">
        <v>204</v>
      </c>
      <c r="W2929" s="12" t="s">
        <v>204</v>
      </c>
      <c r="X2929" s="16">
        <v>1</v>
      </c>
      <c r="Y2929" s="16">
        <v>8</v>
      </c>
      <c r="Z2929" s="16">
        <v>2.74</v>
      </c>
      <c r="AA2929" s="16">
        <v>356.20000000000005</v>
      </c>
      <c r="AB2929" s="16" t="s">
        <v>2394</v>
      </c>
      <c r="AC2929" s="16" t="s">
        <v>3319</v>
      </c>
      <c r="AD2929" s="16">
        <f t="shared" si="624"/>
        <v>124670.00000000001</v>
      </c>
      <c r="AE2929" s="16">
        <f t="shared" si="625"/>
        <v>959.00000000000011</v>
      </c>
      <c r="AF2929" s="16">
        <f t="shared" si="626"/>
        <v>359625.00000000006</v>
      </c>
      <c r="AG2929" s="16">
        <f t="shared" si="627"/>
        <v>274</v>
      </c>
      <c r="AH2929" s="12">
        <f t="shared" si="628"/>
        <v>0</v>
      </c>
      <c r="AI2929" s="16">
        <f t="shared" si="629"/>
        <v>19.18</v>
      </c>
      <c r="AJ2929" s="16">
        <f t="shared" si="630"/>
        <v>66171</v>
      </c>
      <c r="AK2929" s="16">
        <f t="shared" si="631"/>
        <v>1370</v>
      </c>
      <c r="AL2929" s="16">
        <f t="shared" si="632"/>
        <v>13700.000000000002</v>
      </c>
      <c r="AM2929" s="16">
        <f t="shared" si="633"/>
        <v>194540.00000000003</v>
      </c>
      <c r="AN2929" s="16">
        <f t="shared" si="634"/>
        <v>758706</v>
      </c>
      <c r="AO2929" s="12" t="s">
        <v>1486</v>
      </c>
      <c r="AP2929" s="16">
        <v>2.74</v>
      </c>
      <c r="AQ2929" s="16" t="s">
        <v>204</v>
      </c>
      <c r="BC2929" s="16">
        <v>2.74</v>
      </c>
      <c r="BD2929" s="16">
        <f t="shared" si="635"/>
        <v>9.59</v>
      </c>
      <c r="BE2929" s="16">
        <f t="shared" si="636"/>
        <v>4741.9125000000004</v>
      </c>
      <c r="BG2929" s="16">
        <f t="shared" si="637"/>
        <v>3288.0000000000005</v>
      </c>
      <c r="BH2929" s="16">
        <f t="shared" si="638"/>
        <v>1753.6000000000001</v>
      </c>
      <c r="BI2929" s="16">
        <f t="shared" si="639"/>
        <v>21.92</v>
      </c>
    </row>
    <row r="2930" spans="1:61" ht="20.149999999999999" customHeight="1" x14ac:dyDescent="0.35">
      <c r="A2930">
        <v>2929</v>
      </c>
      <c r="B2930" t="s">
        <v>360</v>
      </c>
      <c r="C2930" t="s">
        <v>9542</v>
      </c>
      <c r="D2930" s="15" t="s">
        <v>1591</v>
      </c>
      <c r="E2930" s="12" t="s">
        <v>98</v>
      </c>
      <c r="G2930" s="12" t="s">
        <v>3316</v>
      </c>
      <c r="H2930" s="12" t="s">
        <v>589</v>
      </c>
      <c r="I2930" s="12" t="s">
        <v>363</v>
      </c>
      <c r="J2930" s="12" t="s">
        <v>2401</v>
      </c>
      <c r="K2930" s="12" t="s">
        <v>3317</v>
      </c>
      <c r="N2930" s="16" t="s">
        <v>206</v>
      </c>
      <c r="O2930" s="16" t="s">
        <v>3461</v>
      </c>
      <c r="P2930" s="12" t="s">
        <v>366</v>
      </c>
      <c r="Q2930" s="16">
        <v>2022</v>
      </c>
      <c r="R2930" s="16">
        <v>0.5</v>
      </c>
      <c r="T2930" s="16">
        <v>0</v>
      </c>
      <c r="V2930" s="12" t="s">
        <v>204</v>
      </c>
      <c r="W2930" s="12" t="s">
        <v>204</v>
      </c>
      <c r="X2930" s="16">
        <v>1</v>
      </c>
      <c r="Y2930" s="16">
        <v>8</v>
      </c>
      <c r="Z2930" s="16">
        <v>0.5</v>
      </c>
      <c r="AA2930" s="16">
        <v>65</v>
      </c>
      <c r="AB2930" s="16" t="s">
        <v>2394</v>
      </c>
      <c r="AC2930" s="16" t="s">
        <v>3319</v>
      </c>
      <c r="AD2930" s="16">
        <f t="shared" si="624"/>
        <v>22750</v>
      </c>
      <c r="AE2930" s="16">
        <f t="shared" si="625"/>
        <v>175</v>
      </c>
      <c r="AF2930" s="16">
        <f t="shared" si="626"/>
        <v>65625</v>
      </c>
      <c r="AG2930" s="16">
        <f t="shared" si="627"/>
        <v>50</v>
      </c>
      <c r="AH2930" s="12">
        <f t="shared" si="628"/>
        <v>0</v>
      </c>
      <c r="AI2930" s="16">
        <f t="shared" si="629"/>
        <v>3.5</v>
      </c>
      <c r="AJ2930" s="16">
        <f t="shared" si="630"/>
        <v>12075</v>
      </c>
      <c r="AK2930" s="16">
        <f t="shared" si="631"/>
        <v>250</v>
      </c>
      <c r="AL2930" s="16">
        <f t="shared" si="632"/>
        <v>2500</v>
      </c>
      <c r="AM2930" s="16">
        <f t="shared" si="633"/>
        <v>35500</v>
      </c>
      <c r="AN2930" s="16">
        <f t="shared" si="634"/>
        <v>138450</v>
      </c>
      <c r="AO2930" s="12" t="s">
        <v>1486</v>
      </c>
      <c r="AP2930" s="16">
        <v>0.5</v>
      </c>
      <c r="AQ2930" s="16" t="s">
        <v>204</v>
      </c>
      <c r="BC2930" s="16">
        <v>0.5</v>
      </c>
      <c r="BD2930" s="16">
        <f t="shared" si="635"/>
        <v>1.75</v>
      </c>
      <c r="BE2930" s="16">
        <f t="shared" si="636"/>
        <v>865.3125</v>
      </c>
      <c r="BG2930" s="16">
        <f t="shared" si="637"/>
        <v>600</v>
      </c>
      <c r="BH2930" s="16">
        <f t="shared" si="638"/>
        <v>320</v>
      </c>
      <c r="BI2930" s="16">
        <f t="shared" si="639"/>
        <v>4</v>
      </c>
    </row>
    <row r="2931" spans="1:61" ht="20.149999999999999" customHeight="1" x14ac:dyDescent="0.35">
      <c r="A2931">
        <v>2930</v>
      </c>
      <c r="B2931" t="s">
        <v>360</v>
      </c>
      <c r="C2931" t="s">
        <v>9543</v>
      </c>
      <c r="D2931" s="15" t="s">
        <v>3470</v>
      </c>
      <c r="E2931" s="12" t="s">
        <v>98</v>
      </c>
      <c r="G2931" s="12" t="s">
        <v>3316</v>
      </c>
      <c r="H2931" s="12" t="s">
        <v>589</v>
      </c>
      <c r="I2931" s="12" t="s">
        <v>363</v>
      </c>
      <c r="J2931" s="12" t="s">
        <v>2401</v>
      </c>
      <c r="K2931" s="12" t="s">
        <v>3317</v>
      </c>
      <c r="N2931" s="16" t="s">
        <v>206</v>
      </c>
      <c r="O2931" s="16" t="s">
        <v>3461</v>
      </c>
      <c r="P2931" s="12" t="s">
        <v>366</v>
      </c>
      <c r="Q2931" s="16">
        <v>2022</v>
      </c>
      <c r="R2931" s="16">
        <v>1.24</v>
      </c>
      <c r="T2931" s="16">
        <v>0</v>
      </c>
      <c r="V2931" s="12" t="s">
        <v>204</v>
      </c>
      <c r="W2931" s="12" t="s">
        <v>204</v>
      </c>
      <c r="X2931" s="16">
        <v>1</v>
      </c>
      <c r="Y2931" s="16">
        <v>8</v>
      </c>
      <c r="Z2931" s="16">
        <v>1.24</v>
      </c>
      <c r="AA2931" s="16">
        <v>161.19999999999999</v>
      </c>
      <c r="AB2931" s="16" t="s">
        <v>2394</v>
      </c>
      <c r="AC2931" s="16" t="s">
        <v>3319</v>
      </c>
      <c r="AD2931" s="16">
        <f t="shared" si="624"/>
        <v>56419.999999999993</v>
      </c>
      <c r="AE2931" s="16">
        <f t="shared" si="625"/>
        <v>434</v>
      </c>
      <c r="AF2931" s="16">
        <f t="shared" si="626"/>
        <v>162750</v>
      </c>
      <c r="AG2931" s="16">
        <f t="shared" si="627"/>
        <v>124</v>
      </c>
      <c r="AH2931" s="12">
        <f t="shared" si="628"/>
        <v>0</v>
      </c>
      <c r="AI2931" s="16">
        <f t="shared" si="629"/>
        <v>8.68</v>
      </c>
      <c r="AJ2931" s="16">
        <f t="shared" si="630"/>
        <v>29946</v>
      </c>
      <c r="AK2931" s="16">
        <f t="shared" si="631"/>
        <v>620</v>
      </c>
      <c r="AL2931" s="16">
        <f t="shared" si="632"/>
        <v>6200</v>
      </c>
      <c r="AM2931" s="16">
        <f t="shared" si="633"/>
        <v>88040</v>
      </c>
      <c r="AN2931" s="16">
        <f t="shared" si="634"/>
        <v>343356</v>
      </c>
      <c r="AO2931" s="12" t="s">
        <v>1486</v>
      </c>
      <c r="AP2931" s="16">
        <v>1.24</v>
      </c>
      <c r="AQ2931" s="16" t="s">
        <v>204</v>
      </c>
      <c r="BC2931" s="16">
        <v>1.24</v>
      </c>
      <c r="BD2931" s="16">
        <f t="shared" si="635"/>
        <v>4.34</v>
      </c>
      <c r="BE2931" s="16">
        <f t="shared" si="636"/>
        <v>2145.9749999999999</v>
      </c>
      <c r="BG2931" s="16">
        <f t="shared" si="637"/>
        <v>1488</v>
      </c>
      <c r="BH2931" s="16">
        <f t="shared" si="638"/>
        <v>793.6</v>
      </c>
      <c r="BI2931" s="16">
        <f t="shared" si="639"/>
        <v>9.92</v>
      </c>
    </row>
    <row r="2932" spans="1:61" ht="20.149999999999999" customHeight="1" x14ac:dyDescent="0.35">
      <c r="A2932">
        <v>2931</v>
      </c>
      <c r="B2932" t="s">
        <v>360</v>
      </c>
      <c r="C2932" t="s">
        <v>9544</v>
      </c>
      <c r="D2932" s="15" t="s">
        <v>3471</v>
      </c>
      <c r="E2932" s="12" t="s">
        <v>98</v>
      </c>
      <c r="G2932" s="12" t="s">
        <v>3316</v>
      </c>
      <c r="H2932" s="12" t="s">
        <v>589</v>
      </c>
      <c r="I2932" s="12" t="s">
        <v>363</v>
      </c>
      <c r="J2932" s="12" t="s">
        <v>2401</v>
      </c>
      <c r="K2932" s="12" t="s">
        <v>3317</v>
      </c>
      <c r="N2932" s="16" t="s">
        <v>206</v>
      </c>
      <c r="O2932" s="16" t="s">
        <v>3472</v>
      </c>
      <c r="P2932" s="12" t="s">
        <v>366</v>
      </c>
      <c r="Q2932" s="16">
        <v>2022</v>
      </c>
      <c r="R2932" s="16">
        <v>5.27</v>
      </c>
      <c r="T2932" s="16">
        <v>0</v>
      </c>
      <c r="V2932" s="12" t="s">
        <v>204</v>
      </c>
      <c r="W2932" s="12" t="s">
        <v>204</v>
      </c>
      <c r="X2932" s="16">
        <v>1</v>
      </c>
      <c r="Y2932" s="16">
        <v>8</v>
      </c>
      <c r="Z2932" s="16">
        <v>5.27</v>
      </c>
      <c r="AA2932" s="16">
        <v>685.09999999999991</v>
      </c>
      <c r="AB2932" s="16" t="s">
        <v>2394</v>
      </c>
      <c r="AC2932" s="16" t="s">
        <v>3319</v>
      </c>
      <c r="AD2932" s="16">
        <f t="shared" si="624"/>
        <v>239784.99999999997</v>
      </c>
      <c r="AE2932" s="16">
        <f t="shared" si="625"/>
        <v>1844.4999999999998</v>
      </c>
      <c r="AF2932" s="16">
        <f t="shared" si="626"/>
        <v>691687.49999999988</v>
      </c>
      <c r="AG2932" s="16">
        <f t="shared" si="627"/>
        <v>527</v>
      </c>
      <c r="AH2932" s="12">
        <f t="shared" si="628"/>
        <v>0</v>
      </c>
      <c r="AI2932" s="16">
        <f t="shared" si="629"/>
        <v>36.89</v>
      </c>
      <c r="AJ2932" s="16">
        <f t="shared" si="630"/>
        <v>127270.5</v>
      </c>
      <c r="AK2932" s="16">
        <f t="shared" si="631"/>
        <v>2635</v>
      </c>
      <c r="AL2932" s="16">
        <f t="shared" si="632"/>
        <v>26349.999999999996</v>
      </c>
      <c r="AM2932" s="16">
        <f t="shared" si="633"/>
        <v>374169.99999999994</v>
      </c>
      <c r="AN2932" s="16">
        <f t="shared" si="634"/>
        <v>1459263</v>
      </c>
      <c r="AO2932" s="12" t="s">
        <v>1486</v>
      </c>
      <c r="AP2932" s="16">
        <v>5.27</v>
      </c>
      <c r="AQ2932" s="16" t="s">
        <v>204</v>
      </c>
      <c r="BC2932" s="16">
        <v>5.27</v>
      </c>
      <c r="BD2932" s="16">
        <f t="shared" si="635"/>
        <v>18.445</v>
      </c>
      <c r="BE2932" s="16">
        <f t="shared" si="636"/>
        <v>9120.3937499999993</v>
      </c>
      <c r="BG2932" s="16">
        <f t="shared" si="637"/>
        <v>6323.9999999999991</v>
      </c>
      <c r="BH2932" s="16">
        <f t="shared" si="638"/>
        <v>3372.7999999999997</v>
      </c>
      <c r="BI2932" s="16">
        <f t="shared" si="639"/>
        <v>42.16</v>
      </c>
    </row>
    <row r="2933" spans="1:61" ht="20.149999999999999" customHeight="1" x14ac:dyDescent="0.35">
      <c r="A2933">
        <v>2932</v>
      </c>
      <c r="B2933" t="s">
        <v>360</v>
      </c>
      <c r="C2933" t="s">
        <v>9545</v>
      </c>
      <c r="D2933" s="15" t="s">
        <v>3473</v>
      </c>
      <c r="E2933" s="12" t="s">
        <v>98</v>
      </c>
      <c r="G2933" s="12" t="s">
        <v>3316</v>
      </c>
      <c r="H2933" s="12" t="s">
        <v>589</v>
      </c>
      <c r="I2933" s="12" t="s">
        <v>363</v>
      </c>
      <c r="J2933" s="12" t="s">
        <v>2401</v>
      </c>
      <c r="K2933" s="12" t="s">
        <v>3317</v>
      </c>
      <c r="N2933" s="16" t="s">
        <v>206</v>
      </c>
      <c r="O2933" s="16" t="s">
        <v>3472</v>
      </c>
      <c r="P2933" s="12" t="s">
        <v>366</v>
      </c>
      <c r="Q2933" s="16">
        <v>2022</v>
      </c>
      <c r="R2933" s="16">
        <v>2.2400000000000002</v>
      </c>
      <c r="T2933" s="16">
        <v>0</v>
      </c>
      <c r="V2933" s="12" t="s">
        <v>204</v>
      </c>
      <c r="W2933" s="12" t="s">
        <v>204</v>
      </c>
      <c r="X2933" s="16">
        <v>1</v>
      </c>
      <c r="Y2933" s="16">
        <v>8</v>
      </c>
      <c r="Z2933" s="16">
        <v>2.2400000000000002</v>
      </c>
      <c r="AA2933" s="16">
        <v>291.20000000000005</v>
      </c>
      <c r="AB2933" s="16" t="s">
        <v>2394</v>
      </c>
      <c r="AC2933" s="16" t="s">
        <v>3319</v>
      </c>
      <c r="AD2933" s="16">
        <f t="shared" si="624"/>
        <v>101920.00000000001</v>
      </c>
      <c r="AE2933" s="16">
        <f t="shared" si="625"/>
        <v>784.00000000000011</v>
      </c>
      <c r="AF2933" s="16">
        <f t="shared" si="626"/>
        <v>294000.00000000006</v>
      </c>
      <c r="AG2933" s="16">
        <f t="shared" si="627"/>
        <v>224.00000000000003</v>
      </c>
      <c r="AH2933" s="12">
        <f t="shared" si="628"/>
        <v>0</v>
      </c>
      <c r="AI2933" s="16">
        <f t="shared" si="629"/>
        <v>15.680000000000001</v>
      </c>
      <c r="AJ2933" s="16">
        <f t="shared" si="630"/>
        <v>54096.000000000007</v>
      </c>
      <c r="AK2933" s="16">
        <f t="shared" si="631"/>
        <v>1120</v>
      </c>
      <c r="AL2933" s="16">
        <f t="shared" si="632"/>
        <v>11200.000000000002</v>
      </c>
      <c r="AM2933" s="16">
        <f t="shared" si="633"/>
        <v>159040.00000000003</v>
      </c>
      <c r="AN2933" s="16">
        <f t="shared" si="634"/>
        <v>620256.00000000012</v>
      </c>
      <c r="AO2933" s="12" t="s">
        <v>1486</v>
      </c>
      <c r="AP2933" s="16">
        <v>2.2400000000000002</v>
      </c>
      <c r="AQ2933" s="16" t="s">
        <v>204</v>
      </c>
      <c r="BC2933" s="16">
        <v>2.2400000000000002</v>
      </c>
      <c r="BD2933" s="16">
        <f t="shared" si="635"/>
        <v>7.8400000000000007</v>
      </c>
      <c r="BE2933" s="16">
        <f t="shared" si="636"/>
        <v>3876.6000000000008</v>
      </c>
      <c r="BG2933" s="16">
        <f t="shared" si="637"/>
        <v>2688.0000000000005</v>
      </c>
      <c r="BH2933" s="16">
        <f t="shared" si="638"/>
        <v>1433.6000000000001</v>
      </c>
      <c r="BI2933" s="16">
        <f t="shared" si="639"/>
        <v>17.920000000000002</v>
      </c>
    </row>
    <row r="2934" spans="1:61" ht="20.149999999999999" customHeight="1" x14ac:dyDescent="0.35">
      <c r="A2934">
        <v>2933</v>
      </c>
      <c r="B2934" t="s">
        <v>360</v>
      </c>
      <c r="C2934" t="s">
        <v>9546</v>
      </c>
      <c r="D2934" s="15" t="s">
        <v>3474</v>
      </c>
      <c r="E2934" s="12" t="s">
        <v>98</v>
      </c>
      <c r="G2934" s="12" t="s">
        <v>3316</v>
      </c>
      <c r="H2934" s="12" t="s">
        <v>589</v>
      </c>
      <c r="I2934" s="12" t="s">
        <v>363</v>
      </c>
      <c r="J2934" s="12" t="s">
        <v>2401</v>
      </c>
      <c r="K2934" s="12" t="s">
        <v>3317</v>
      </c>
      <c r="N2934" s="16" t="s">
        <v>205</v>
      </c>
      <c r="O2934" s="16" t="s">
        <v>3472</v>
      </c>
      <c r="P2934" s="12" t="s">
        <v>366</v>
      </c>
      <c r="Q2934" s="16">
        <v>2022</v>
      </c>
      <c r="R2934" s="16">
        <v>0.83</v>
      </c>
      <c r="T2934" s="16">
        <v>0</v>
      </c>
      <c r="V2934" s="12" t="s">
        <v>204</v>
      </c>
      <c r="W2934" s="12" t="s">
        <v>204</v>
      </c>
      <c r="X2934" s="16">
        <v>1</v>
      </c>
      <c r="Y2934" s="16">
        <v>8</v>
      </c>
      <c r="Z2934" s="16">
        <v>0.83</v>
      </c>
      <c r="AA2934" s="16">
        <v>107.89999999999999</v>
      </c>
      <c r="AB2934" s="16" t="s">
        <v>2394</v>
      </c>
      <c r="AC2934" s="16" t="s">
        <v>3319</v>
      </c>
      <c r="AD2934" s="16">
        <f t="shared" si="624"/>
        <v>37765</v>
      </c>
      <c r="AE2934" s="16">
        <f t="shared" si="625"/>
        <v>290.5</v>
      </c>
      <c r="AF2934" s="16">
        <f t="shared" si="626"/>
        <v>108937.5</v>
      </c>
      <c r="AG2934" s="16">
        <f t="shared" si="627"/>
        <v>83</v>
      </c>
      <c r="AH2934" s="12">
        <f t="shared" si="628"/>
        <v>0</v>
      </c>
      <c r="AI2934" s="16">
        <f t="shared" si="629"/>
        <v>5.81</v>
      </c>
      <c r="AJ2934" s="16">
        <f t="shared" si="630"/>
        <v>20044.5</v>
      </c>
      <c r="AK2934" s="16">
        <f t="shared" si="631"/>
        <v>415</v>
      </c>
      <c r="AL2934" s="16">
        <f t="shared" si="632"/>
        <v>4150</v>
      </c>
      <c r="AM2934" s="16">
        <f t="shared" si="633"/>
        <v>58930</v>
      </c>
      <c r="AN2934" s="16">
        <f t="shared" si="634"/>
        <v>229827</v>
      </c>
      <c r="AO2934" s="12" t="s">
        <v>1486</v>
      </c>
      <c r="AP2934" s="16">
        <v>0.83</v>
      </c>
      <c r="AQ2934" s="16" t="s">
        <v>204</v>
      </c>
      <c r="BC2934" s="16">
        <v>0.83</v>
      </c>
      <c r="BD2934" s="16">
        <f t="shared" si="635"/>
        <v>2.9049999999999998</v>
      </c>
      <c r="BE2934" s="16">
        <f t="shared" si="636"/>
        <v>1436.41875</v>
      </c>
      <c r="BG2934" s="16">
        <f t="shared" si="637"/>
        <v>996</v>
      </c>
      <c r="BH2934" s="16">
        <f t="shared" si="638"/>
        <v>531.19999999999993</v>
      </c>
      <c r="BI2934" s="16">
        <f t="shared" si="639"/>
        <v>6.6399999999999988</v>
      </c>
    </row>
    <row r="2935" spans="1:61" ht="20.149999999999999" customHeight="1" x14ac:dyDescent="0.35">
      <c r="A2935">
        <v>2934</v>
      </c>
      <c r="B2935" t="s">
        <v>360</v>
      </c>
      <c r="C2935" t="s">
        <v>9547</v>
      </c>
      <c r="D2935" s="15" t="s">
        <v>3475</v>
      </c>
      <c r="E2935" s="12" t="s">
        <v>98</v>
      </c>
      <c r="G2935" s="12" t="s">
        <v>3316</v>
      </c>
      <c r="H2935" s="12" t="s">
        <v>589</v>
      </c>
      <c r="I2935" s="12" t="s">
        <v>363</v>
      </c>
      <c r="J2935" s="12" t="s">
        <v>2401</v>
      </c>
      <c r="K2935" s="12" t="s">
        <v>3317</v>
      </c>
      <c r="N2935" s="16" t="s">
        <v>206</v>
      </c>
      <c r="O2935" s="16" t="s">
        <v>3472</v>
      </c>
      <c r="P2935" s="12" t="s">
        <v>366</v>
      </c>
      <c r="Q2935" s="16">
        <v>2022</v>
      </c>
      <c r="R2935" s="16">
        <v>2.74</v>
      </c>
      <c r="T2935" s="16">
        <v>0</v>
      </c>
      <c r="V2935" s="12" t="s">
        <v>204</v>
      </c>
      <c r="W2935" s="12" t="s">
        <v>204</v>
      </c>
      <c r="X2935" s="16">
        <v>1</v>
      </c>
      <c r="Y2935" s="16">
        <v>8</v>
      </c>
      <c r="Z2935" s="16">
        <v>2.74</v>
      </c>
      <c r="AA2935" s="16">
        <v>356.20000000000005</v>
      </c>
      <c r="AB2935" s="16" t="s">
        <v>2394</v>
      </c>
      <c r="AC2935" s="16" t="s">
        <v>3319</v>
      </c>
      <c r="AD2935" s="16">
        <f t="shared" si="624"/>
        <v>124670.00000000001</v>
      </c>
      <c r="AE2935" s="16">
        <f t="shared" si="625"/>
        <v>959.00000000000011</v>
      </c>
      <c r="AF2935" s="16">
        <f t="shared" si="626"/>
        <v>359625.00000000006</v>
      </c>
      <c r="AG2935" s="16">
        <f t="shared" si="627"/>
        <v>274</v>
      </c>
      <c r="AH2935" s="12">
        <f t="shared" si="628"/>
        <v>0</v>
      </c>
      <c r="AI2935" s="16">
        <f t="shared" si="629"/>
        <v>19.18</v>
      </c>
      <c r="AJ2935" s="16">
        <f t="shared" si="630"/>
        <v>66171</v>
      </c>
      <c r="AK2935" s="16">
        <f t="shared" si="631"/>
        <v>1370</v>
      </c>
      <c r="AL2935" s="16">
        <f t="shared" si="632"/>
        <v>13700.000000000002</v>
      </c>
      <c r="AM2935" s="16">
        <f t="shared" si="633"/>
        <v>194540.00000000003</v>
      </c>
      <c r="AN2935" s="16">
        <f t="shared" si="634"/>
        <v>758706</v>
      </c>
      <c r="AO2935" s="12" t="s">
        <v>1486</v>
      </c>
      <c r="AP2935" s="16">
        <v>2.74</v>
      </c>
      <c r="AQ2935" s="16" t="s">
        <v>204</v>
      </c>
      <c r="BC2935" s="16">
        <v>2.74</v>
      </c>
      <c r="BD2935" s="16">
        <f t="shared" si="635"/>
        <v>9.59</v>
      </c>
      <c r="BE2935" s="16">
        <f t="shared" si="636"/>
        <v>4741.9125000000004</v>
      </c>
      <c r="BG2935" s="16">
        <f t="shared" si="637"/>
        <v>3288.0000000000005</v>
      </c>
      <c r="BH2935" s="16">
        <f t="shared" si="638"/>
        <v>1753.6000000000001</v>
      </c>
      <c r="BI2935" s="16">
        <f t="shared" si="639"/>
        <v>21.92</v>
      </c>
    </row>
    <row r="2936" spans="1:61" ht="20.149999999999999" customHeight="1" x14ac:dyDescent="0.35">
      <c r="A2936">
        <v>2935</v>
      </c>
      <c r="B2936" t="s">
        <v>360</v>
      </c>
      <c r="C2936" t="s">
        <v>9548</v>
      </c>
      <c r="D2936" s="15" t="s">
        <v>3476</v>
      </c>
      <c r="E2936" s="12" t="s">
        <v>98</v>
      </c>
      <c r="G2936" s="12" t="s">
        <v>3316</v>
      </c>
      <c r="H2936" s="12" t="s">
        <v>589</v>
      </c>
      <c r="I2936" s="12" t="s">
        <v>363</v>
      </c>
      <c r="J2936" s="12" t="s">
        <v>2401</v>
      </c>
      <c r="K2936" s="12" t="s">
        <v>3317</v>
      </c>
      <c r="N2936" s="16" t="s">
        <v>206</v>
      </c>
      <c r="O2936" s="16" t="s">
        <v>3472</v>
      </c>
      <c r="P2936" s="12" t="s">
        <v>366</v>
      </c>
      <c r="Q2936" s="16">
        <v>2022</v>
      </c>
      <c r="R2936" s="16">
        <v>1.7</v>
      </c>
      <c r="T2936" s="16">
        <v>0</v>
      </c>
      <c r="V2936" s="12" t="s">
        <v>204</v>
      </c>
      <c r="W2936" s="12" t="s">
        <v>204</v>
      </c>
      <c r="X2936" s="16">
        <v>1</v>
      </c>
      <c r="Y2936" s="16">
        <v>8</v>
      </c>
      <c r="Z2936" s="16">
        <v>1.7</v>
      </c>
      <c r="AA2936" s="16">
        <v>221</v>
      </c>
      <c r="AB2936" s="16" t="s">
        <v>2394</v>
      </c>
      <c r="AC2936" s="16" t="s">
        <v>3319</v>
      </c>
      <c r="AD2936" s="16">
        <f t="shared" si="624"/>
        <v>77350</v>
      </c>
      <c r="AE2936" s="16">
        <f t="shared" si="625"/>
        <v>595</v>
      </c>
      <c r="AF2936" s="16">
        <f t="shared" si="626"/>
        <v>223125</v>
      </c>
      <c r="AG2936" s="16">
        <f t="shared" si="627"/>
        <v>170</v>
      </c>
      <c r="AH2936" s="12">
        <f t="shared" si="628"/>
        <v>0</v>
      </c>
      <c r="AI2936" s="16">
        <f t="shared" si="629"/>
        <v>11.9</v>
      </c>
      <c r="AJ2936" s="16">
        <f t="shared" si="630"/>
        <v>41055</v>
      </c>
      <c r="AK2936" s="16">
        <f t="shared" si="631"/>
        <v>850</v>
      </c>
      <c r="AL2936" s="16">
        <f t="shared" si="632"/>
        <v>8500</v>
      </c>
      <c r="AM2936" s="16">
        <f t="shared" si="633"/>
        <v>120700</v>
      </c>
      <c r="AN2936" s="16">
        <f t="shared" si="634"/>
        <v>470730</v>
      </c>
      <c r="AO2936" s="12" t="s">
        <v>1486</v>
      </c>
      <c r="AP2936" s="16">
        <v>1.7</v>
      </c>
      <c r="AQ2936" s="16" t="s">
        <v>204</v>
      </c>
      <c r="BC2936" s="16">
        <v>1.7</v>
      </c>
      <c r="BD2936" s="16">
        <f t="shared" si="635"/>
        <v>5.95</v>
      </c>
      <c r="BE2936" s="16">
        <f t="shared" si="636"/>
        <v>2942.0625</v>
      </c>
      <c r="BG2936" s="16">
        <f t="shared" si="637"/>
        <v>2040</v>
      </c>
      <c r="BH2936" s="16">
        <f t="shared" si="638"/>
        <v>1088</v>
      </c>
      <c r="BI2936" s="16">
        <f t="shared" si="639"/>
        <v>13.6</v>
      </c>
    </row>
    <row r="2937" spans="1:61" ht="20.149999999999999" customHeight="1" x14ac:dyDescent="0.35">
      <c r="A2937">
        <v>2936</v>
      </c>
      <c r="B2937" t="s">
        <v>360</v>
      </c>
      <c r="C2937" t="s">
        <v>9549</v>
      </c>
      <c r="D2937" s="15" t="s">
        <v>161</v>
      </c>
      <c r="E2937" s="12" t="s">
        <v>98</v>
      </c>
      <c r="G2937" s="12" t="s">
        <v>3316</v>
      </c>
      <c r="H2937" s="12" t="s">
        <v>589</v>
      </c>
      <c r="I2937" s="12" t="s">
        <v>363</v>
      </c>
      <c r="J2937" s="12" t="s">
        <v>2401</v>
      </c>
      <c r="K2937" s="12" t="s">
        <v>3317</v>
      </c>
      <c r="N2937" s="16" t="s">
        <v>206</v>
      </c>
      <c r="O2937" s="16" t="s">
        <v>3472</v>
      </c>
      <c r="P2937" s="12" t="s">
        <v>366</v>
      </c>
      <c r="Q2937" s="16">
        <v>2022</v>
      </c>
      <c r="R2937" s="16">
        <v>1.78</v>
      </c>
      <c r="T2937" s="16">
        <v>0</v>
      </c>
      <c r="V2937" s="12" t="s">
        <v>204</v>
      </c>
      <c r="W2937" s="12" t="s">
        <v>204</v>
      </c>
      <c r="X2937" s="16">
        <v>1</v>
      </c>
      <c r="Y2937" s="16">
        <v>8</v>
      </c>
      <c r="Z2937" s="16">
        <v>1.78</v>
      </c>
      <c r="AA2937" s="16">
        <v>231.4</v>
      </c>
      <c r="AB2937" s="16" t="s">
        <v>2394</v>
      </c>
      <c r="AC2937" s="16" t="s">
        <v>3319</v>
      </c>
      <c r="AD2937" s="16">
        <f t="shared" si="624"/>
        <v>80990</v>
      </c>
      <c r="AE2937" s="16">
        <f t="shared" si="625"/>
        <v>623</v>
      </c>
      <c r="AF2937" s="16">
        <f t="shared" si="626"/>
        <v>233625</v>
      </c>
      <c r="AG2937" s="16">
        <f t="shared" si="627"/>
        <v>178</v>
      </c>
      <c r="AH2937" s="12">
        <f t="shared" si="628"/>
        <v>0</v>
      </c>
      <c r="AI2937" s="16">
        <f t="shared" si="629"/>
        <v>12.46</v>
      </c>
      <c r="AJ2937" s="16">
        <f t="shared" si="630"/>
        <v>42987</v>
      </c>
      <c r="AK2937" s="16">
        <f t="shared" si="631"/>
        <v>890</v>
      </c>
      <c r="AL2937" s="16">
        <f t="shared" si="632"/>
        <v>8900</v>
      </c>
      <c r="AM2937" s="16">
        <f t="shared" si="633"/>
        <v>126380</v>
      </c>
      <c r="AN2937" s="16">
        <f t="shared" si="634"/>
        <v>492882</v>
      </c>
      <c r="AO2937" s="12" t="s">
        <v>1486</v>
      </c>
      <c r="AP2937" s="16">
        <v>1.78</v>
      </c>
      <c r="AQ2937" s="16" t="s">
        <v>204</v>
      </c>
      <c r="BC2937" s="16">
        <v>1.78</v>
      </c>
      <c r="BD2937" s="16">
        <f t="shared" si="635"/>
        <v>6.23</v>
      </c>
      <c r="BE2937" s="16">
        <f t="shared" si="636"/>
        <v>3080.5124999999998</v>
      </c>
      <c r="BG2937" s="16">
        <f t="shared" si="637"/>
        <v>2136</v>
      </c>
      <c r="BH2937" s="16">
        <f t="shared" si="638"/>
        <v>1139.2</v>
      </c>
      <c r="BI2937" s="16">
        <f t="shared" si="639"/>
        <v>14.24</v>
      </c>
    </row>
    <row r="2938" spans="1:61" ht="20.149999999999999" customHeight="1" x14ac:dyDescent="0.35">
      <c r="A2938">
        <v>2937</v>
      </c>
      <c r="B2938" t="s">
        <v>360</v>
      </c>
      <c r="C2938" t="s">
        <v>9550</v>
      </c>
      <c r="D2938" s="15" t="s">
        <v>3477</v>
      </c>
      <c r="E2938" s="12" t="s">
        <v>98</v>
      </c>
      <c r="G2938" s="12" t="s">
        <v>3316</v>
      </c>
      <c r="H2938" s="12" t="s">
        <v>589</v>
      </c>
      <c r="I2938" s="12" t="s">
        <v>363</v>
      </c>
      <c r="J2938" s="12" t="s">
        <v>2401</v>
      </c>
      <c r="K2938" s="12" t="s">
        <v>3317</v>
      </c>
      <c r="N2938" s="16" t="s">
        <v>206</v>
      </c>
      <c r="O2938" s="16" t="s">
        <v>3472</v>
      </c>
      <c r="P2938" s="12" t="s">
        <v>366</v>
      </c>
      <c r="Q2938" s="16">
        <v>2022</v>
      </c>
      <c r="R2938" s="16">
        <v>1.65</v>
      </c>
      <c r="T2938" s="16">
        <v>0</v>
      </c>
      <c r="V2938" s="12" t="s">
        <v>204</v>
      </c>
      <c r="W2938" s="12" t="s">
        <v>204</v>
      </c>
      <c r="X2938" s="16">
        <v>1</v>
      </c>
      <c r="Y2938" s="16">
        <v>8</v>
      </c>
      <c r="Z2938" s="16">
        <v>1.65</v>
      </c>
      <c r="AA2938" s="16">
        <v>214.5</v>
      </c>
      <c r="AB2938" s="16" t="s">
        <v>2394</v>
      </c>
      <c r="AC2938" s="16" t="s">
        <v>3319</v>
      </c>
      <c r="AD2938" s="16">
        <f t="shared" si="624"/>
        <v>75075</v>
      </c>
      <c r="AE2938" s="16">
        <f t="shared" si="625"/>
        <v>577.5</v>
      </c>
      <c r="AF2938" s="16">
        <f t="shared" si="626"/>
        <v>216562.5</v>
      </c>
      <c r="AG2938" s="16">
        <f t="shared" si="627"/>
        <v>165</v>
      </c>
      <c r="AH2938" s="12">
        <f t="shared" si="628"/>
        <v>0</v>
      </c>
      <c r="AI2938" s="16">
        <f t="shared" si="629"/>
        <v>11.549999999999999</v>
      </c>
      <c r="AJ2938" s="16">
        <f t="shared" si="630"/>
        <v>39847.499999999993</v>
      </c>
      <c r="AK2938" s="16">
        <f t="shared" si="631"/>
        <v>825</v>
      </c>
      <c r="AL2938" s="16">
        <f t="shared" si="632"/>
        <v>8250</v>
      </c>
      <c r="AM2938" s="16">
        <f t="shared" si="633"/>
        <v>117150</v>
      </c>
      <c r="AN2938" s="16">
        <f t="shared" si="634"/>
        <v>456885</v>
      </c>
      <c r="AO2938" s="12" t="s">
        <v>1486</v>
      </c>
      <c r="AP2938" s="16">
        <v>1.65</v>
      </c>
      <c r="AQ2938" s="16" t="s">
        <v>204</v>
      </c>
      <c r="BC2938" s="16">
        <v>1.65</v>
      </c>
      <c r="BD2938" s="16">
        <f t="shared" si="635"/>
        <v>5.7749999999999995</v>
      </c>
      <c r="BE2938" s="16">
        <f t="shared" si="636"/>
        <v>2855.53125</v>
      </c>
      <c r="BG2938" s="16">
        <f t="shared" si="637"/>
        <v>1980</v>
      </c>
      <c r="BH2938" s="16">
        <f t="shared" si="638"/>
        <v>1056</v>
      </c>
      <c r="BI2938" s="16">
        <f t="shared" si="639"/>
        <v>13.2</v>
      </c>
    </row>
    <row r="2939" spans="1:61" ht="20.149999999999999" customHeight="1" x14ac:dyDescent="0.35">
      <c r="A2939">
        <v>2938</v>
      </c>
      <c r="B2939" t="s">
        <v>360</v>
      </c>
      <c r="C2939" t="s">
        <v>9551</v>
      </c>
      <c r="D2939" s="15" t="s">
        <v>3478</v>
      </c>
      <c r="E2939" s="12" t="s">
        <v>93</v>
      </c>
      <c r="G2939" s="12" t="s">
        <v>3316</v>
      </c>
      <c r="H2939" s="12" t="s">
        <v>589</v>
      </c>
      <c r="I2939" s="12" t="s">
        <v>363</v>
      </c>
      <c r="J2939" s="12" t="s">
        <v>2401</v>
      </c>
      <c r="K2939" s="12" t="s">
        <v>3317</v>
      </c>
      <c r="N2939" s="16" t="s">
        <v>206</v>
      </c>
      <c r="O2939" s="16" t="s">
        <v>3472</v>
      </c>
      <c r="P2939" s="12" t="s">
        <v>366</v>
      </c>
      <c r="Q2939" s="16">
        <v>2022</v>
      </c>
      <c r="R2939" s="16">
        <v>2.83</v>
      </c>
      <c r="T2939" s="16">
        <v>0</v>
      </c>
      <c r="V2939" s="12" t="s">
        <v>204</v>
      </c>
      <c r="W2939" s="12" t="s">
        <v>204</v>
      </c>
      <c r="X2939" s="16">
        <v>1</v>
      </c>
      <c r="Y2939" s="16">
        <v>8</v>
      </c>
      <c r="Z2939" s="16">
        <v>2.83</v>
      </c>
      <c r="AA2939" s="16">
        <v>367.90000000000003</v>
      </c>
      <c r="AB2939" s="16" t="s">
        <v>2394</v>
      </c>
      <c r="AC2939" s="16" t="s">
        <v>3319</v>
      </c>
      <c r="AD2939" s="16">
        <f t="shared" si="624"/>
        <v>128765.00000000001</v>
      </c>
      <c r="AE2939" s="16">
        <f t="shared" si="625"/>
        <v>990.5</v>
      </c>
      <c r="AF2939" s="16">
        <f t="shared" si="626"/>
        <v>371437.5</v>
      </c>
      <c r="AG2939" s="16">
        <f t="shared" si="627"/>
        <v>283</v>
      </c>
      <c r="AH2939" s="12">
        <f t="shared" si="628"/>
        <v>0</v>
      </c>
      <c r="AI2939" s="16">
        <f t="shared" si="629"/>
        <v>19.810000000000002</v>
      </c>
      <c r="AJ2939" s="16">
        <f t="shared" si="630"/>
        <v>68344.500000000015</v>
      </c>
      <c r="AK2939" s="16">
        <f t="shared" si="631"/>
        <v>1415</v>
      </c>
      <c r="AL2939" s="16">
        <f t="shared" si="632"/>
        <v>14150</v>
      </c>
      <c r="AM2939" s="16">
        <f t="shared" si="633"/>
        <v>200930</v>
      </c>
      <c r="AN2939" s="16">
        <f t="shared" si="634"/>
        <v>783627</v>
      </c>
      <c r="AO2939" s="12" t="s">
        <v>1486</v>
      </c>
      <c r="AP2939" s="16">
        <v>2.83</v>
      </c>
      <c r="AQ2939" s="16" t="s">
        <v>204</v>
      </c>
      <c r="BC2939" s="16">
        <v>2.83</v>
      </c>
      <c r="BD2939" s="16">
        <f t="shared" si="635"/>
        <v>9.9050000000000011</v>
      </c>
      <c r="BE2939" s="16">
        <f t="shared" si="636"/>
        <v>4897.6687499999998</v>
      </c>
      <c r="BG2939" s="16">
        <f t="shared" si="637"/>
        <v>3396</v>
      </c>
      <c r="BH2939" s="16">
        <f t="shared" si="638"/>
        <v>1811.2</v>
      </c>
      <c r="BI2939" s="16">
        <f t="shared" si="639"/>
        <v>22.64</v>
      </c>
    </row>
    <row r="2940" spans="1:61" ht="20.149999999999999" customHeight="1" x14ac:dyDescent="0.35">
      <c r="A2940">
        <v>2939</v>
      </c>
      <c r="B2940" t="s">
        <v>360</v>
      </c>
      <c r="C2940" t="s">
        <v>9552</v>
      </c>
      <c r="D2940" s="15" t="s">
        <v>3479</v>
      </c>
      <c r="E2940" s="12" t="s">
        <v>98</v>
      </c>
      <c r="G2940" s="12" t="s">
        <v>3316</v>
      </c>
      <c r="H2940" s="12" t="s">
        <v>589</v>
      </c>
      <c r="I2940" s="12" t="s">
        <v>363</v>
      </c>
      <c r="J2940" s="12" t="s">
        <v>2401</v>
      </c>
      <c r="K2940" s="12" t="s">
        <v>3317</v>
      </c>
      <c r="N2940" s="16" t="s">
        <v>206</v>
      </c>
      <c r="O2940" s="16" t="s">
        <v>3472</v>
      </c>
      <c r="P2940" s="12" t="s">
        <v>366</v>
      </c>
      <c r="Q2940" s="16">
        <v>2022</v>
      </c>
      <c r="R2940" s="16">
        <v>3.57</v>
      </c>
      <c r="T2940" s="16">
        <v>0</v>
      </c>
      <c r="V2940" s="12" t="s">
        <v>204</v>
      </c>
      <c r="W2940" s="12" t="s">
        <v>204</v>
      </c>
      <c r="X2940" s="16">
        <v>1</v>
      </c>
      <c r="Y2940" s="16">
        <v>8</v>
      </c>
      <c r="Z2940" s="16">
        <v>3.57</v>
      </c>
      <c r="AA2940" s="16">
        <v>464.09999999999997</v>
      </c>
      <c r="AB2940" s="16" t="s">
        <v>2394</v>
      </c>
      <c r="AC2940" s="16" t="s">
        <v>3319</v>
      </c>
      <c r="AD2940" s="16">
        <f t="shared" si="624"/>
        <v>162435</v>
      </c>
      <c r="AE2940" s="16">
        <f t="shared" si="625"/>
        <v>1249.5</v>
      </c>
      <c r="AF2940" s="16">
        <f t="shared" si="626"/>
        <v>468562.5</v>
      </c>
      <c r="AG2940" s="16">
        <f t="shared" si="627"/>
        <v>357</v>
      </c>
      <c r="AH2940" s="12">
        <f t="shared" si="628"/>
        <v>0</v>
      </c>
      <c r="AI2940" s="16">
        <f t="shared" si="629"/>
        <v>24.99</v>
      </c>
      <c r="AJ2940" s="16">
        <f t="shared" si="630"/>
        <v>86215.5</v>
      </c>
      <c r="AK2940" s="16">
        <f t="shared" si="631"/>
        <v>1785</v>
      </c>
      <c r="AL2940" s="16">
        <f t="shared" si="632"/>
        <v>17850</v>
      </c>
      <c r="AM2940" s="16">
        <f t="shared" si="633"/>
        <v>253470</v>
      </c>
      <c r="AN2940" s="16">
        <f t="shared" si="634"/>
        <v>988533</v>
      </c>
      <c r="AO2940" s="12" t="s">
        <v>1486</v>
      </c>
      <c r="AP2940" s="16">
        <v>3.57</v>
      </c>
      <c r="AQ2940" s="16" t="s">
        <v>204</v>
      </c>
      <c r="BC2940" s="16">
        <v>3.57</v>
      </c>
      <c r="BD2940" s="16">
        <f t="shared" si="635"/>
        <v>12.494999999999999</v>
      </c>
      <c r="BE2940" s="16">
        <f t="shared" si="636"/>
        <v>6178.3312500000002</v>
      </c>
      <c r="BG2940" s="16">
        <f t="shared" si="637"/>
        <v>4284</v>
      </c>
      <c r="BH2940" s="16">
        <f t="shared" si="638"/>
        <v>2284.7999999999997</v>
      </c>
      <c r="BI2940" s="16">
        <f t="shared" si="639"/>
        <v>28.559999999999995</v>
      </c>
    </row>
    <row r="2941" spans="1:61" ht="20.149999999999999" customHeight="1" x14ac:dyDescent="0.35">
      <c r="A2941">
        <v>2940</v>
      </c>
      <c r="B2941" t="s">
        <v>360</v>
      </c>
      <c r="C2941" t="s">
        <v>9553</v>
      </c>
      <c r="D2941" s="15" t="s">
        <v>3480</v>
      </c>
      <c r="E2941" s="12" t="s">
        <v>98</v>
      </c>
      <c r="G2941" s="12" t="s">
        <v>3316</v>
      </c>
      <c r="H2941" s="12" t="s">
        <v>589</v>
      </c>
      <c r="I2941" s="12" t="s">
        <v>363</v>
      </c>
      <c r="J2941" s="12" t="s">
        <v>2401</v>
      </c>
      <c r="K2941" s="12" t="s">
        <v>3317</v>
      </c>
      <c r="N2941" s="16" t="s">
        <v>206</v>
      </c>
      <c r="O2941" s="16" t="s">
        <v>3472</v>
      </c>
      <c r="P2941" s="12" t="s">
        <v>366</v>
      </c>
      <c r="Q2941" s="16">
        <v>2022</v>
      </c>
      <c r="R2941" s="16">
        <v>1.2</v>
      </c>
      <c r="T2941" s="16">
        <v>0</v>
      </c>
      <c r="V2941" s="12" t="s">
        <v>204</v>
      </c>
      <c r="W2941" s="12" t="s">
        <v>204</v>
      </c>
      <c r="X2941" s="16">
        <v>1</v>
      </c>
      <c r="Y2941" s="16">
        <v>8</v>
      </c>
      <c r="Z2941" s="16">
        <v>1.2</v>
      </c>
      <c r="AA2941" s="16">
        <v>156</v>
      </c>
      <c r="AB2941" s="16" t="s">
        <v>2394</v>
      </c>
      <c r="AC2941" s="16" t="s">
        <v>3319</v>
      </c>
      <c r="AD2941" s="16">
        <f t="shared" si="624"/>
        <v>54600</v>
      </c>
      <c r="AE2941" s="16">
        <f t="shared" si="625"/>
        <v>420</v>
      </c>
      <c r="AF2941" s="16">
        <f t="shared" si="626"/>
        <v>157500</v>
      </c>
      <c r="AG2941" s="16">
        <f t="shared" si="627"/>
        <v>120</v>
      </c>
      <c r="AH2941" s="12">
        <f t="shared" si="628"/>
        <v>0</v>
      </c>
      <c r="AI2941" s="16">
        <f t="shared" si="629"/>
        <v>8.4</v>
      </c>
      <c r="AJ2941" s="16">
        <f t="shared" si="630"/>
        <v>28980</v>
      </c>
      <c r="AK2941" s="16">
        <f t="shared" si="631"/>
        <v>600</v>
      </c>
      <c r="AL2941" s="16">
        <f t="shared" si="632"/>
        <v>6000</v>
      </c>
      <c r="AM2941" s="16">
        <f t="shared" si="633"/>
        <v>85200</v>
      </c>
      <c r="AN2941" s="16">
        <f t="shared" si="634"/>
        <v>332280</v>
      </c>
      <c r="AO2941" s="12" t="s">
        <v>1486</v>
      </c>
      <c r="AP2941" s="16">
        <v>1.2</v>
      </c>
      <c r="AQ2941" s="16" t="s">
        <v>204</v>
      </c>
      <c r="BC2941" s="16">
        <v>1.2</v>
      </c>
      <c r="BD2941" s="16">
        <f t="shared" si="635"/>
        <v>4.2</v>
      </c>
      <c r="BE2941" s="16">
        <f t="shared" si="636"/>
        <v>2076.75</v>
      </c>
      <c r="BG2941" s="16">
        <f t="shared" si="637"/>
        <v>1440</v>
      </c>
      <c r="BH2941" s="16">
        <f t="shared" si="638"/>
        <v>768</v>
      </c>
      <c r="BI2941" s="16">
        <f t="shared" si="639"/>
        <v>9.6</v>
      </c>
    </row>
    <row r="2942" spans="1:61" ht="20.149999999999999" customHeight="1" x14ac:dyDescent="0.35">
      <c r="A2942">
        <v>2941</v>
      </c>
      <c r="B2942" t="s">
        <v>360</v>
      </c>
      <c r="C2942" t="s">
        <v>9554</v>
      </c>
      <c r="D2942" s="15" t="s">
        <v>3481</v>
      </c>
      <c r="E2942" s="12" t="s">
        <v>98</v>
      </c>
      <c r="G2942" s="12" t="s">
        <v>3316</v>
      </c>
      <c r="H2942" s="12" t="s">
        <v>589</v>
      </c>
      <c r="I2942" s="12" t="s">
        <v>363</v>
      </c>
      <c r="J2942" s="12" t="s">
        <v>2401</v>
      </c>
      <c r="K2942" s="12" t="s">
        <v>3317</v>
      </c>
      <c r="N2942" s="16" t="s">
        <v>206</v>
      </c>
      <c r="O2942" s="16" t="s">
        <v>3472</v>
      </c>
      <c r="P2942" s="12" t="s">
        <v>366</v>
      </c>
      <c r="Q2942" s="16">
        <v>2022</v>
      </c>
      <c r="R2942" s="16">
        <v>3.93</v>
      </c>
      <c r="T2942" s="16">
        <v>0</v>
      </c>
      <c r="V2942" s="12" t="s">
        <v>204</v>
      </c>
      <c r="W2942" s="12" t="s">
        <v>204</v>
      </c>
      <c r="X2942" s="16">
        <v>1</v>
      </c>
      <c r="Y2942" s="16">
        <v>8</v>
      </c>
      <c r="Z2942" s="16">
        <v>3.93</v>
      </c>
      <c r="AA2942" s="16">
        <v>510.90000000000003</v>
      </c>
      <c r="AB2942" s="16" t="s">
        <v>2394</v>
      </c>
      <c r="AC2942" s="16" t="s">
        <v>3319</v>
      </c>
      <c r="AD2942" s="16">
        <f t="shared" si="624"/>
        <v>178815</v>
      </c>
      <c r="AE2942" s="16">
        <f t="shared" si="625"/>
        <v>1375.5</v>
      </c>
      <c r="AF2942" s="16">
        <f t="shared" si="626"/>
        <v>515812.5</v>
      </c>
      <c r="AG2942" s="16">
        <f t="shared" si="627"/>
        <v>393</v>
      </c>
      <c r="AH2942" s="12">
        <f t="shared" si="628"/>
        <v>0</v>
      </c>
      <c r="AI2942" s="16">
        <f t="shared" si="629"/>
        <v>27.51</v>
      </c>
      <c r="AJ2942" s="16">
        <f t="shared" si="630"/>
        <v>94909.5</v>
      </c>
      <c r="AK2942" s="16">
        <f t="shared" si="631"/>
        <v>1965</v>
      </c>
      <c r="AL2942" s="16">
        <f t="shared" si="632"/>
        <v>19650</v>
      </c>
      <c r="AM2942" s="16">
        <f t="shared" si="633"/>
        <v>279030</v>
      </c>
      <c r="AN2942" s="16">
        <f t="shared" si="634"/>
        <v>1088217</v>
      </c>
      <c r="AO2942" s="12" t="s">
        <v>1486</v>
      </c>
      <c r="AP2942" s="16">
        <v>3.93</v>
      </c>
      <c r="AQ2942" s="16" t="s">
        <v>204</v>
      </c>
      <c r="BC2942" s="16">
        <v>3.93</v>
      </c>
      <c r="BD2942" s="16">
        <f t="shared" si="635"/>
        <v>13.755000000000001</v>
      </c>
      <c r="BE2942" s="16">
        <f t="shared" si="636"/>
        <v>6801.3562499999998</v>
      </c>
      <c r="BG2942" s="16">
        <f t="shared" si="637"/>
        <v>4716</v>
      </c>
      <c r="BH2942" s="16">
        <f t="shared" si="638"/>
        <v>2515.2000000000003</v>
      </c>
      <c r="BI2942" s="16">
        <f t="shared" si="639"/>
        <v>31.440000000000005</v>
      </c>
    </row>
    <row r="2943" spans="1:61" ht="20.149999999999999" customHeight="1" x14ac:dyDescent="0.35">
      <c r="A2943">
        <v>2942</v>
      </c>
      <c r="B2943" t="s">
        <v>360</v>
      </c>
      <c r="C2943" t="s">
        <v>9555</v>
      </c>
      <c r="D2943" s="15" t="s">
        <v>3482</v>
      </c>
      <c r="E2943" s="12" t="s">
        <v>98</v>
      </c>
      <c r="G2943" s="12" t="s">
        <v>3316</v>
      </c>
      <c r="H2943" s="12" t="s">
        <v>589</v>
      </c>
      <c r="I2943" s="12" t="s">
        <v>363</v>
      </c>
      <c r="J2943" s="12" t="s">
        <v>2401</v>
      </c>
      <c r="K2943" s="12" t="s">
        <v>3317</v>
      </c>
      <c r="N2943" s="16" t="s">
        <v>206</v>
      </c>
      <c r="O2943" s="16" t="s">
        <v>3472</v>
      </c>
      <c r="P2943" s="12" t="s">
        <v>366</v>
      </c>
      <c r="Q2943" s="16">
        <v>2022</v>
      </c>
      <c r="R2943" s="16">
        <v>2.39</v>
      </c>
      <c r="T2943" s="16">
        <v>0</v>
      </c>
      <c r="V2943" s="12" t="s">
        <v>204</v>
      </c>
      <c r="W2943" s="12" t="s">
        <v>204</v>
      </c>
      <c r="X2943" s="16">
        <v>1</v>
      </c>
      <c r="Y2943" s="16">
        <v>8</v>
      </c>
      <c r="Z2943" s="16">
        <v>2.39</v>
      </c>
      <c r="AA2943" s="16">
        <v>310.7</v>
      </c>
      <c r="AB2943" s="16" t="s">
        <v>2394</v>
      </c>
      <c r="AC2943" s="16" t="s">
        <v>3319</v>
      </c>
      <c r="AD2943" s="16">
        <f t="shared" si="624"/>
        <v>108745</v>
      </c>
      <c r="AE2943" s="16">
        <f t="shared" si="625"/>
        <v>836.5</v>
      </c>
      <c r="AF2943" s="16">
        <f t="shared" si="626"/>
        <v>313687.5</v>
      </c>
      <c r="AG2943" s="16">
        <f t="shared" si="627"/>
        <v>239</v>
      </c>
      <c r="AH2943" s="12">
        <f t="shared" si="628"/>
        <v>0</v>
      </c>
      <c r="AI2943" s="16">
        <f t="shared" si="629"/>
        <v>16.73</v>
      </c>
      <c r="AJ2943" s="16">
        <f t="shared" si="630"/>
        <v>57718.5</v>
      </c>
      <c r="AK2943" s="16">
        <f t="shared" si="631"/>
        <v>1195</v>
      </c>
      <c r="AL2943" s="16">
        <f t="shared" si="632"/>
        <v>11950</v>
      </c>
      <c r="AM2943" s="16">
        <f t="shared" si="633"/>
        <v>169690</v>
      </c>
      <c r="AN2943" s="16">
        <f t="shared" si="634"/>
        <v>661791</v>
      </c>
      <c r="AO2943" s="12" t="s">
        <v>1486</v>
      </c>
      <c r="AP2943" s="16">
        <v>2.39</v>
      </c>
      <c r="AQ2943" s="16" t="s">
        <v>204</v>
      </c>
      <c r="BC2943" s="16">
        <v>2.39</v>
      </c>
      <c r="BD2943" s="16">
        <f t="shared" si="635"/>
        <v>8.3650000000000002</v>
      </c>
      <c r="BE2943" s="16">
        <f t="shared" si="636"/>
        <v>4136.1937500000004</v>
      </c>
      <c r="BG2943" s="16">
        <f t="shared" si="637"/>
        <v>2868</v>
      </c>
      <c r="BH2943" s="16">
        <f t="shared" si="638"/>
        <v>1529.6000000000001</v>
      </c>
      <c r="BI2943" s="16">
        <f t="shared" si="639"/>
        <v>19.12</v>
      </c>
    </row>
    <row r="2944" spans="1:61" ht="20.149999999999999" customHeight="1" x14ac:dyDescent="0.35">
      <c r="A2944">
        <v>2943</v>
      </c>
      <c r="B2944" t="s">
        <v>360</v>
      </c>
      <c r="C2944" t="s">
        <v>9556</v>
      </c>
      <c r="D2944" s="15" t="s">
        <v>3483</v>
      </c>
      <c r="E2944" s="12" t="s">
        <v>98</v>
      </c>
      <c r="G2944" s="12" t="s">
        <v>3316</v>
      </c>
      <c r="H2944" s="12" t="s">
        <v>589</v>
      </c>
      <c r="I2944" s="12" t="s">
        <v>363</v>
      </c>
      <c r="J2944" s="12" t="s">
        <v>2401</v>
      </c>
      <c r="K2944" s="12" t="s">
        <v>3317</v>
      </c>
      <c r="N2944" s="16" t="s">
        <v>206</v>
      </c>
      <c r="O2944" s="16" t="s">
        <v>3472</v>
      </c>
      <c r="P2944" s="12" t="s">
        <v>366</v>
      </c>
      <c r="Q2944" s="16">
        <v>2022</v>
      </c>
      <c r="R2944" s="16">
        <v>1.8</v>
      </c>
      <c r="T2944" s="16">
        <v>0</v>
      </c>
      <c r="V2944" s="12" t="s">
        <v>204</v>
      </c>
      <c r="W2944" s="12" t="s">
        <v>204</v>
      </c>
      <c r="X2944" s="16">
        <v>1</v>
      </c>
      <c r="Y2944" s="16">
        <v>8</v>
      </c>
      <c r="Z2944" s="16">
        <v>1.8</v>
      </c>
      <c r="AA2944" s="16">
        <v>234</v>
      </c>
      <c r="AB2944" s="16" t="s">
        <v>2394</v>
      </c>
      <c r="AC2944" s="16" t="s">
        <v>3319</v>
      </c>
      <c r="AD2944" s="16">
        <f t="shared" si="624"/>
        <v>81900</v>
      </c>
      <c r="AE2944" s="16">
        <f t="shared" si="625"/>
        <v>630</v>
      </c>
      <c r="AF2944" s="16">
        <f t="shared" si="626"/>
        <v>236250</v>
      </c>
      <c r="AG2944" s="16">
        <f t="shared" si="627"/>
        <v>180</v>
      </c>
      <c r="AH2944" s="12">
        <f t="shared" si="628"/>
        <v>0</v>
      </c>
      <c r="AI2944" s="16">
        <f t="shared" si="629"/>
        <v>12.6</v>
      </c>
      <c r="AJ2944" s="16">
        <f t="shared" si="630"/>
        <v>43470</v>
      </c>
      <c r="AK2944" s="16">
        <f t="shared" si="631"/>
        <v>900</v>
      </c>
      <c r="AL2944" s="16">
        <f t="shared" si="632"/>
        <v>9000</v>
      </c>
      <c r="AM2944" s="16">
        <f t="shared" si="633"/>
        <v>127800</v>
      </c>
      <c r="AN2944" s="16">
        <f t="shared" si="634"/>
        <v>498420</v>
      </c>
      <c r="AO2944" s="12" t="s">
        <v>1486</v>
      </c>
      <c r="AP2944" s="16">
        <v>1.8</v>
      </c>
      <c r="AQ2944" s="16" t="s">
        <v>204</v>
      </c>
      <c r="BC2944" s="16">
        <v>1.8</v>
      </c>
      <c r="BD2944" s="16">
        <f t="shared" si="635"/>
        <v>6.3</v>
      </c>
      <c r="BE2944" s="16">
        <f t="shared" si="636"/>
        <v>3115.125</v>
      </c>
      <c r="BG2944" s="16">
        <f t="shared" si="637"/>
        <v>2160</v>
      </c>
      <c r="BH2944" s="16">
        <f t="shared" si="638"/>
        <v>1152</v>
      </c>
      <c r="BI2944" s="16">
        <f t="shared" si="639"/>
        <v>14.4</v>
      </c>
    </row>
    <row r="2945" spans="1:61" ht="20.149999999999999" customHeight="1" x14ac:dyDescent="0.35">
      <c r="A2945">
        <v>2944</v>
      </c>
      <c r="B2945" t="s">
        <v>360</v>
      </c>
      <c r="C2945" t="s">
        <v>9557</v>
      </c>
      <c r="D2945" s="15" t="s">
        <v>3484</v>
      </c>
      <c r="E2945" s="12" t="s">
        <v>98</v>
      </c>
      <c r="G2945" s="12" t="s">
        <v>3316</v>
      </c>
      <c r="H2945" s="12" t="s">
        <v>589</v>
      </c>
      <c r="I2945" s="12" t="s">
        <v>363</v>
      </c>
      <c r="J2945" s="12" t="s">
        <v>2401</v>
      </c>
      <c r="K2945" s="12" t="s">
        <v>3317</v>
      </c>
      <c r="N2945" s="16" t="s">
        <v>206</v>
      </c>
      <c r="O2945" s="16" t="s">
        <v>3485</v>
      </c>
      <c r="P2945" s="12" t="s">
        <v>366</v>
      </c>
      <c r="Q2945" s="16">
        <v>2022</v>
      </c>
      <c r="R2945" s="16">
        <v>1.8</v>
      </c>
      <c r="T2945" s="16">
        <v>0</v>
      </c>
      <c r="V2945" s="12" t="s">
        <v>204</v>
      </c>
      <c r="W2945" s="12" t="s">
        <v>204</v>
      </c>
      <c r="X2945" s="16">
        <v>1</v>
      </c>
      <c r="Y2945" s="16">
        <v>8</v>
      </c>
      <c r="Z2945" s="16">
        <v>1.8</v>
      </c>
      <c r="AA2945" s="16">
        <v>234</v>
      </c>
      <c r="AB2945" s="16" t="s">
        <v>2394</v>
      </c>
      <c r="AC2945" s="16" t="s">
        <v>3319</v>
      </c>
      <c r="AD2945" s="16">
        <f t="shared" si="624"/>
        <v>81900</v>
      </c>
      <c r="AE2945" s="16">
        <f t="shared" si="625"/>
        <v>630</v>
      </c>
      <c r="AF2945" s="16">
        <f t="shared" si="626"/>
        <v>236250</v>
      </c>
      <c r="AG2945" s="16">
        <f t="shared" si="627"/>
        <v>180</v>
      </c>
      <c r="AH2945" s="12">
        <f t="shared" si="628"/>
        <v>0</v>
      </c>
      <c r="AI2945" s="16">
        <f t="shared" si="629"/>
        <v>12.6</v>
      </c>
      <c r="AJ2945" s="16">
        <f t="shared" si="630"/>
        <v>43470</v>
      </c>
      <c r="AK2945" s="16">
        <f t="shared" si="631"/>
        <v>900</v>
      </c>
      <c r="AL2945" s="16">
        <f t="shared" si="632"/>
        <v>9000</v>
      </c>
      <c r="AM2945" s="16">
        <f t="shared" si="633"/>
        <v>127800</v>
      </c>
      <c r="AN2945" s="16">
        <f t="shared" si="634"/>
        <v>498420</v>
      </c>
      <c r="AO2945" s="12" t="s">
        <v>1486</v>
      </c>
      <c r="AP2945" s="16">
        <v>1.8</v>
      </c>
      <c r="AQ2945" s="16" t="s">
        <v>204</v>
      </c>
      <c r="BC2945" s="16">
        <v>1.8</v>
      </c>
      <c r="BD2945" s="16">
        <f t="shared" si="635"/>
        <v>6.3</v>
      </c>
      <c r="BE2945" s="16">
        <f t="shared" si="636"/>
        <v>3115.125</v>
      </c>
      <c r="BG2945" s="16">
        <f t="shared" si="637"/>
        <v>2160</v>
      </c>
      <c r="BH2945" s="16">
        <f t="shared" si="638"/>
        <v>1152</v>
      </c>
      <c r="BI2945" s="16">
        <f t="shared" si="639"/>
        <v>14.4</v>
      </c>
    </row>
    <row r="2946" spans="1:61" ht="20.149999999999999" customHeight="1" x14ac:dyDescent="0.35">
      <c r="A2946">
        <v>2945</v>
      </c>
      <c r="B2946" t="s">
        <v>360</v>
      </c>
      <c r="C2946" t="s">
        <v>9558</v>
      </c>
      <c r="D2946" s="15" t="s">
        <v>3486</v>
      </c>
      <c r="E2946" s="12" t="s">
        <v>93</v>
      </c>
      <c r="G2946" s="12" t="s">
        <v>3316</v>
      </c>
      <c r="H2946" s="12" t="s">
        <v>589</v>
      </c>
      <c r="I2946" s="12" t="s">
        <v>363</v>
      </c>
      <c r="J2946" s="12" t="s">
        <v>2401</v>
      </c>
      <c r="K2946" s="12" t="s">
        <v>3317</v>
      </c>
      <c r="N2946" s="16" t="s">
        <v>206</v>
      </c>
      <c r="O2946" s="16" t="s">
        <v>3485</v>
      </c>
      <c r="P2946" s="12" t="s">
        <v>366</v>
      </c>
      <c r="Q2946" s="16">
        <v>2022</v>
      </c>
      <c r="R2946" s="16">
        <v>1.57</v>
      </c>
      <c r="T2946" s="16">
        <v>0</v>
      </c>
      <c r="V2946" s="12" t="s">
        <v>204</v>
      </c>
      <c r="W2946" s="12" t="s">
        <v>204</v>
      </c>
      <c r="X2946" s="16">
        <v>1</v>
      </c>
      <c r="Y2946" s="16">
        <v>8</v>
      </c>
      <c r="Z2946" s="16">
        <v>1.57</v>
      </c>
      <c r="AA2946" s="16">
        <v>204.1</v>
      </c>
      <c r="AB2946" s="16" t="s">
        <v>2394</v>
      </c>
      <c r="AC2946" s="16" t="s">
        <v>3319</v>
      </c>
      <c r="AD2946" s="16">
        <f t="shared" si="624"/>
        <v>71435</v>
      </c>
      <c r="AE2946" s="16">
        <f t="shared" si="625"/>
        <v>549.5</v>
      </c>
      <c r="AF2946" s="16">
        <f t="shared" si="626"/>
        <v>206062.5</v>
      </c>
      <c r="AG2946" s="16">
        <f t="shared" si="627"/>
        <v>157</v>
      </c>
      <c r="AH2946" s="12">
        <f t="shared" si="628"/>
        <v>0</v>
      </c>
      <c r="AI2946" s="16">
        <f t="shared" si="629"/>
        <v>10.99</v>
      </c>
      <c r="AJ2946" s="16">
        <f t="shared" si="630"/>
        <v>37915.5</v>
      </c>
      <c r="AK2946" s="16">
        <f t="shared" si="631"/>
        <v>785</v>
      </c>
      <c r="AL2946" s="16">
        <f t="shared" si="632"/>
        <v>7850</v>
      </c>
      <c r="AM2946" s="16">
        <f t="shared" si="633"/>
        <v>111470</v>
      </c>
      <c r="AN2946" s="16">
        <f t="shared" si="634"/>
        <v>434733</v>
      </c>
      <c r="AO2946" s="12" t="s">
        <v>1486</v>
      </c>
      <c r="AP2946" s="16">
        <v>1.57</v>
      </c>
      <c r="AQ2946" s="16" t="s">
        <v>204</v>
      </c>
      <c r="BC2946" s="16">
        <v>1.57</v>
      </c>
      <c r="BD2946" s="16">
        <f t="shared" si="635"/>
        <v>5.4950000000000001</v>
      </c>
      <c r="BE2946" s="16">
        <f t="shared" si="636"/>
        <v>2717.0812500000002</v>
      </c>
      <c r="BG2946" s="16">
        <f t="shared" si="637"/>
        <v>1884</v>
      </c>
      <c r="BH2946" s="16">
        <f t="shared" si="638"/>
        <v>1004.8000000000001</v>
      </c>
      <c r="BI2946" s="16">
        <f t="shared" si="639"/>
        <v>12.56</v>
      </c>
    </row>
    <row r="2947" spans="1:61" ht="20.149999999999999" customHeight="1" x14ac:dyDescent="0.35">
      <c r="A2947">
        <v>2946</v>
      </c>
      <c r="B2947" t="s">
        <v>360</v>
      </c>
      <c r="C2947" t="s">
        <v>9559</v>
      </c>
      <c r="D2947" s="15" t="s">
        <v>3487</v>
      </c>
      <c r="E2947" s="12" t="s">
        <v>98</v>
      </c>
      <c r="G2947" s="12" t="s">
        <v>3316</v>
      </c>
      <c r="H2947" s="12" t="s">
        <v>589</v>
      </c>
      <c r="I2947" s="12" t="s">
        <v>363</v>
      </c>
      <c r="J2947" s="12" t="s">
        <v>2401</v>
      </c>
      <c r="K2947" s="12" t="s">
        <v>3317</v>
      </c>
      <c r="N2947" s="16" t="s">
        <v>206</v>
      </c>
      <c r="O2947" s="16" t="s">
        <v>3485</v>
      </c>
      <c r="P2947" s="12" t="s">
        <v>366</v>
      </c>
      <c r="Q2947" s="16">
        <v>2022</v>
      </c>
      <c r="R2947" s="16">
        <v>2.4</v>
      </c>
      <c r="T2947" s="16">
        <v>0</v>
      </c>
      <c r="V2947" s="12" t="s">
        <v>204</v>
      </c>
      <c r="W2947" s="12" t="s">
        <v>204</v>
      </c>
      <c r="X2947" s="16">
        <v>1</v>
      </c>
      <c r="Y2947" s="16">
        <v>8</v>
      </c>
      <c r="Z2947" s="16">
        <v>2.4</v>
      </c>
      <c r="AA2947" s="16">
        <v>312</v>
      </c>
      <c r="AB2947" s="16" t="s">
        <v>2394</v>
      </c>
      <c r="AC2947" s="16" t="s">
        <v>3319</v>
      </c>
      <c r="AD2947" s="16">
        <f t="shared" si="624"/>
        <v>109200</v>
      </c>
      <c r="AE2947" s="16">
        <f t="shared" si="625"/>
        <v>840</v>
      </c>
      <c r="AF2947" s="16">
        <f t="shared" si="626"/>
        <v>315000</v>
      </c>
      <c r="AG2947" s="16">
        <f t="shared" si="627"/>
        <v>240</v>
      </c>
      <c r="AH2947" s="12">
        <f t="shared" si="628"/>
        <v>0</v>
      </c>
      <c r="AI2947" s="16">
        <f t="shared" si="629"/>
        <v>16.8</v>
      </c>
      <c r="AJ2947" s="16">
        <f t="shared" si="630"/>
        <v>57960</v>
      </c>
      <c r="AK2947" s="16">
        <f t="shared" si="631"/>
        <v>1200</v>
      </c>
      <c r="AL2947" s="16">
        <f t="shared" si="632"/>
        <v>12000</v>
      </c>
      <c r="AM2947" s="16">
        <f t="shared" si="633"/>
        <v>170400</v>
      </c>
      <c r="AN2947" s="16">
        <f t="shared" si="634"/>
        <v>664560</v>
      </c>
      <c r="AO2947" s="12" t="s">
        <v>1486</v>
      </c>
      <c r="AP2947" s="16">
        <v>2.4</v>
      </c>
      <c r="AQ2947" s="16" t="s">
        <v>204</v>
      </c>
      <c r="BC2947" s="16">
        <v>2.4</v>
      </c>
      <c r="BD2947" s="16">
        <f t="shared" si="635"/>
        <v>8.4</v>
      </c>
      <c r="BE2947" s="16">
        <f t="shared" si="636"/>
        <v>4153.5</v>
      </c>
      <c r="BG2947" s="16">
        <f t="shared" si="637"/>
        <v>2880</v>
      </c>
      <c r="BH2947" s="16">
        <f t="shared" si="638"/>
        <v>1536</v>
      </c>
      <c r="BI2947" s="16">
        <f t="shared" si="639"/>
        <v>19.2</v>
      </c>
    </row>
    <row r="2948" spans="1:61" ht="20.149999999999999" customHeight="1" x14ac:dyDescent="0.35">
      <c r="A2948">
        <v>2947</v>
      </c>
      <c r="B2948" t="s">
        <v>360</v>
      </c>
      <c r="C2948" t="s">
        <v>9560</v>
      </c>
      <c r="D2948" s="15" t="s">
        <v>3488</v>
      </c>
      <c r="E2948" s="12" t="s">
        <v>98</v>
      </c>
      <c r="G2948" s="12" t="s">
        <v>3316</v>
      </c>
      <c r="H2948" s="12" t="s">
        <v>589</v>
      </c>
      <c r="I2948" s="12" t="s">
        <v>363</v>
      </c>
      <c r="J2948" s="12" t="s">
        <v>2401</v>
      </c>
      <c r="K2948" s="12" t="s">
        <v>3317</v>
      </c>
      <c r="N2948" s="16" t="s">
        <v>206</v>
      </c>
      <c r="O2948" s="16" t="s">
        <v>3485</v>
      </c>
      <c r="P2948" s="12" t="s">
        <v>366</v>
      </c>
      <c r="Q2948" s="16">
        <v>2022</v>
      </c>
      <c r="R2948" s="16">
        <v>1.07</v>
      </c>
      <c r="T2948" s="16">
        <v>0</v>
      </c>
      <c r="V2948" s="12" t="s">
        <v>204</v>
      </c>
      <c r="W2948" s="12" t="s">
        <v>204</v>
      </c>
      <c r="X2948" s="16">
        <v>1</v>
      </c>
      <c r="Y2948" s="16">
        <v>8</v>
      </c>
      <c r="Z2948" s="16">
        <v>1.07</v>
      </c>
      <c r="AA2948" s="16">
        <v>139.1</v>
      </c>
      <c r="AB2948" s="16" t="s">
        <v>2394</v>
      </c>
      <c r="AC2948" s="16" t="s">
        <v>3319</v>
      </c>
      <c r="AD2948" s="16">
        <f t="shared" si="624"/>
        <v>48685</v>
      </c>
      <c r="AE2948" s="16">
        <f t="shared" si="625"/>
        <v>374.5</v>
      </c>
      <c r="AF2948" s="16">
        <f t="shared" si="626"/>
        <v>140437.5</v>
      </c>
      <c r="AG2948" s="16">
        <f t="shared" si="627"/>
        <v>107</v>
      </c>
      <c r="AH2948" s="12">
        <f t="shared" si="628"/>
        <v>0</v>
      </c>
      <c r="AI2948" s="16">
        <f t="shared" si="629"/>
        <v>7.49</v>
      </c>
      <c r="AJ2948" s="16">
        <f t="shared" si="630"/>
        <v>25840.5</v>
      </c>
      <c r="AK2948" s="16">
        <f t="shared" si="631"/>
        <v>535</v>
      </c>
      <c r="AL2948" s="16">
        <f t="shared" si="632"/>
        <v>5350</v>
      </c>
      <c r="AM2948" s="16">
        <f t="shared" si="633"/>
        <v>75970</v>
      </c>
      <c r="AN2948" s="16">
        <f t="shared" si="634"/>
        <v>296283</v>
      </c>
      <c r="AO2948" s="12" t="s">
        <v>1486</v>
      </c>
      <c r="AP2948" s="16">
        <v>1.07</v>
      </c>
      <c r="AQ2948" s="16" t="s">
        <v>204</v>
      </c>
      <c r="BC2948" s="16">
        <v>1.07</v>
      </c>
      <c r="BD2948" s="16">
        <f t="shared" si="635"/>
        <v>3.7450000000000001</v>
      </c>
      <c r="BE2948" s="16">
        <f t="shared" si="636"/>
        <v>1851.76875</v>
      </c>
      <c r="BG2948" s="16">
        <f t="shared" si="637"/>
        <v>1284</v>
      </c>
      <c r="BH2948" s="16">
        <f t="shared" si="638"/>
        <v>684.80000000000007</v>
      </c>
      <c r="BI2948" s="16">
        <f t="shared" si="639"/>
        <v>8.56</v>
      </c>
    </row>
    <row r="2949" spans="1:61" ht="20.149999999999999" customHeight="1" x14ac:dyDescent="0.35">
      <c r="A2949">
        <v>2948</v>
      </c>
      <c r="B2949" t="s">
        <v>360</v>
      </c>
      <c r="C2949" t="s">
        <v>9561</v>
      </c>
      <c r="D2949" s="15" t="s">
        <v>3489</v>
      </c>
      <c r="E2949" s="12" t="s">
        <v>98</v>
      </c>
      <c r="G2949" s="12" t="s">
        <v>3316</v>
      </c>
      <c r="H2949" s="12" t="s">
        <v>589</v>
      </c>
      <c r="I2949" s="12" t="s">
        <v>363</v>
      </c>
      <c r="J2949" s="12" t="s">
        <v>2401</v>
      </c>
      <c r="K2949" s="12" t="s">
        <v>3317</v>
      </c>
      <c r="N2949" s="16" t="s">
        <v>206</v>
      </c>
      <c r="O2949" s="16" t="s">
        <v>3485</v>
      </c>
      <c r="P2949" s="12" t="s">
        <v>366</v>
      </c>
      <c r="Q2949" s="16">
        <v>2022</v>
      </c>
      <c r="R2949" s="16">
        <v>1.94</v>
      </c>
      <c r="T2949" s="16">
        <v>0</v>
      </c>
      <c r="V2949" s="12" t="s">
        <v>204</v>
      </c>
      <c r="W2949" s="12" t="s">
        <v>204</v>
      </c>
      <c r="X2949" s="16">
        <v>1</v>
      </c>
      <c r="Y2949" s="16">
        <v>8</v>
      </c>
      <c r="Z2949" s="16">
        <v>1.94</v>
      </c>
      <c r="AA2949" s="16">
        <v>252.2</v>
      </c>
      <c r="AB2949" s="16" t="s">
        <v>2394</v>
      </c>
      <c r="AC2949" s="16" t="s">
        <v>3319</v>
      </c>
      <c r="AD2949" s="16">
        <f t="shared" si="624"/>
        <v>88270</v>
      </c>
      <c r="AE2949" s="16">
        <f t="shared" si="625"/>
        <v>679</v>
      </c>
      <c r="AF2949" s="16">
        <f t="shared" si="626"/>
        <v>254625</v>
      </c>
      <c r="AG2949" s="16">
        <f t="shared" si="627"/>
        <v>194</v>
      </c>
      <c r="AH2949" s="12">
        <f t="shared" si="628"/>
        <v>0</v>
      </c>
      <c r="AI2949" s="16">
        <f t="shared" si="629"/>
        <v>13.58</v>
      </c>
      <c r="AJ2949" s="16">
        <f t="shared" si="630"/>
        <v>46851</v>
      </c>
      <c r="AK2949" s="16">
        <f t="shared" si="631"/>
        <v>970</v>
      </c>
      <c r="AL2949" s="16">
        <f t="shared" si="632"/>
        <v>9700</v>
      </c>
      <c r="AM2949" s="16">
        <f t="shared" si="633"/>
        <v>137740</v>
      </c>
      <c r="AN2949" s="16">
        <f t="shared" si="634"/>
        <v>537186</v>
      </c>
      <c r="AO2949" s="12" t="s">
        <v>1486</v>
      </c>
      <c r="AP2949" s="16">
        <v>1.94</v>
      </c>
      <c r="AQ2949" s="16" t="s">
        <v>204</v>
      </c>
      <c r="BC2949" s="16">
        <v>1.94</v>
      </c>
      <c r="BD2949" s="16">
        <f t="shared" si="635"/>
        <v>6.79</v>
      </c>
      <c r="BE2949" s="16">
        <f t="shared" si="636"/>
        <v>3357.4124999999999</v>
      </c>
      <c r="BG2949" s="16">
        <f t="shared" si="637"/>
        <v>2328</v>
      </c>
      <c r="BH2949" s="16">
        <f t="shared" si="638"/>
        <v>1241.5999999999999</v>
      </c>
      <c r="BI2949" s="16">
        <f t="shared" si="639"/>
        <v>15.52</v>
      </c>
    </row>
    <row r="2950" spans="1:61" ht="20.149999999999999" customHeight="1" x14ac:dyDescent="0.35">
      <c r="A2950">
        <v>2949</v>
      </c>
      <c r="B2950" t="s">
        <v>360</v>
      </c>
      <c r="C2950" t="s">
        <v>9562</v>
      </c>
      <c r="D2950" s="15" t="s">
        <v>154</v>
      </c>
      <c r="E2950" s="12" t="s">
        <v>98</v>
      </c>
      <c r="G2950" s="12" t="s">
        <v>3316</v>
      </c>
      <c r="H2950" s="12" t="s">
        <v>589</v>
      </c>
      <c r="I2950" s="12" t="s">
        <v>363</v>
      </c>
      <c r="J2950" s="12" t="s">
        <v>2401</v>
      </c>
      <c r="K2950" s="12" t="s">
        <v>3317</v>
      </c>
      <c r="N2950" s="16" t="s">
        <v>206</v>
      </c>
      <c r="O2950" s="16" t="s">
        <v>3485</v>
      </c>
      <c r="P2950" s="12" t="s">
        <v>366</v>
      </c>
      <c r="Q2950" s="16">
        <v>2022</v>
      </c>
      <c r="R2950" s="16">
        <v>1.28</v>
      </c>
      <c r="T2950" s="16">
        <v>0</v>
      </c>
      <c r="V2950" s="12" t="s">
        <v>204</v>
      </c>
      <c r="W2950" s="12" t="s">
        <v>204</v>
      </c>
      <c r="X2950" s="16">
        <v>1</v>
      </c>
      <c r="Y2950" s="16">
        <v>8</v>
      </c>
      <c r="Z2950" s="16">
        <v>1.28</v>
      </c>
      <c r="AA2950" s="16">
        <v>166.4</v>
      </c>
      <c r="AB2950" s="16" t="s">
        <v>2394</v>
      </c>
      <c r="AC2950" s="16" t="s">
        <v>3319</v>
      </c>
      <c r="AD2950" s="16">
        <f t="shared" si="624"/>
        <v>58240</v>
      </c>
      <c r="AE2950" s="16">
        <f t="shared" si="625"/>
        <v>448</v>
      </c>
      <c r="AF2950" s="16">
        <f t="shared" si="626"/>
        <v>168000</v>
      </c>
      <c r="AG2950" s="16">
        <f t="shared" si="627"/>
        <v>128</v>
      </c>
      <c r="AH2950" s="12">
        <f t="shared" si="628"/>
        <v>0</v>
      </c>
      <c r="AI2950" s="16">
        <f t="shared" si="629"/>
        <v>8.9600000000000009</v>
      </c>
      <c r="AJ2950" s="16">
        <f t="shared" si="630"/>
        <v>30912.000000000004</v>
      </c>
      <c r="AK2950" s="16">
        <f t="shared" si="631"/>
        <v>640</v>
      </c>
      <c r="AL2950" s="16">
        <f t="shared" si="632"/>
        <v>6400</v>
      </c>
      <c r="AM2950" s="16">
        <f t="shared" si="633"/>
        <v>90880</v>
      </c>
      <c r="AN2950" s="16">
        <f t="shared" si="634"/>
        <v>354432</v>
      </c>
      <c r="AO2950" s="12" t="s">
        <v>1486</v>
      </c>
      <c r="AP2950" s="16">
        <v>1.28</v>
      </c>
      <c r="AQ2950" s="16" t="s">
        <v>204</v>
      </c>
      <c r="BC2950" s="16">
        <v>1.28</v>
      </c>
      <c r="BD2950" s="16">
        <f t="shared" si="635"/>
        <v>4.4800000000000004</v>
      </c>
      <c r="BE2950" s="16">
        <f t="shared" si="636"/>
        <v>2215.1999999999998</v>
      </c>
      <c r="BG2950" s="16">
        <f t="shared" si="637"/>
        <v>1536</v>
      </c>
      <c r="BH2950" s="16">
        <f t="shared" si="638"/>
        <v>819.2</v>
      </c>
      <c r="BI2950" s="16">
        <f t="shared" si="639"/>
        <v>10.24</v>
      </c>
    </row>
    <row r="2951" spans="1:61" ht="20.149999999999999" customHeight="1" x14ac:dyDescent="0.35">
      <c r="A2951">
        <v>2950</v>
      </c>
      <c r="B2951" t="s">
        <v>360</v>
      </c>
      <c r="C2951" t="s">
        <v>9563</v>
      </c>
      <c r="D2951" s="15" t="s">
        <v>3490</v>
      </c>
      <c r="E2951" s="12" t="s">
        <v>98</v>
      </c>
      <c r="G2951" s="12" t="s">
        <v>3316</v>
      </c>
      <c r="H2951" s="12" t="s">
        <v>589</v>
      </c>
      <c r="I2951" s="12" t="s">
        <v>363</v>
      </c>
      <c r="J2951" s="12" t="s">
        <v>2401</v>
      </c>
      <c r="K2951" s="12" t="s">
        <v>3317</v>
      </c>
      <c r="N2951" s="16" t="s">
        <v>206</v>
      </c>
      <c r="O2951" s="16" t="s">
        <v>3485</v>
      </c>
      <c r="P2951" s="12" t="s">
        <v>366</v>
      </c>
      <c r="Q2951" s="16">
        <v>2022</v>
      </c>
      <c r="R2951" s="16">
        <v>0.6</v>
      </c>
      <c r="T2951" s="16">
        <v>0</v>
      </c>
      <c r="V2951" s="12" t="s">
        <v>204</v>
      </c>
      <c r="W2951" s="12" t="s">
        <v>204</v>
      </c>
      <c r="X2951" s="16">
        <v>1</v>
      </c>
      <c r="Y2951" s="16">
        <v>8</v>
      </c>
      <c r="Z2951" s="16">
        <v>0.6</v>
      </c>
      <c r="AA2951" s="16">
        <v>78</v>
      </c>
      <c r="AB2951" s="16" t="s">
        <v>2394</v>
      </c>
      <c r="AC2951" s="16" t="s">
        <v>3319</v>
      </c>
      <c r="AD2951" s="16">
        <f t="shared" si="624"/>
        <v>27300</v>
      </c>
      <c r="AE2951" s="16">
        <f t="shared" si="625"/>
        <v>210</v>
      </c>
      <c r="AF2951" s="16">
        <f t="shared" si="626"/>
        <v>78750</v>
      </c>
      <c r="AG2951" s="16">
        <f t="shared" si="627"/>
        <v>60</v>
      </c>
      <c r="AH2951" s="12">
        <f t="shared" si="628"/>
        <v>0</v>
      </c>
      <c r="AI2951" s="16">
        <f t="shared" si="629"/>
        <v>4.2</v>
      </c>
      <c r="AJ2951" s="16">
        <f t="shared" si="630"/>
        <v>14490</v>
      </c>
      <c r="AK2951" s="16">
        <f t="shared" si="631"/>
        <v>300</v>
      </c>
      <c r="AL2951" s="16">
        <f t="shared" si="632"/>
        <v>3000</v>
      </c>
      <c r="AM2951" s="16">
        <f t="shared" si="633"/>
        <v>42600</v>
      </c>
      <c r="AN2951" s="16">
        <f t="shared" si="634"/>
        <v>166140</v>
      </c>
      <c r="AO2951" s="12" t="s">
        <v>1486</v>
      </c>
      <c r="AP2951" s="16">
        <v>0.6</v>
      </c>
      <c r="AQ2951" s="16" t="s">
        <v>204</v>
      </c>
      <c r="BC2951" s="16">
        <v>0.6</v>
      </c>
      <c r="BD2951" s="16">
        <f t="shared" si="635"/>
        <v>2.1</v>
      </c>
      <c r="BE2951" s="16">
        <f t="shared" si="636"/>
        <v>1038.375</v>
      </c>
      <c r="BG2951" s="16">
        <f t="shared" si="637"/>
        <v>720</v>
      </c>
      <c r="BH2951" s="16">
        <f t="shared" si="638"/>
        <v>384</v>
      </c>
      <c r="BI2951" s="16">
        <f t="shared" si="639"/>
        <v>4.8</v>
      </c>
    </row>
    <row r="2952" spans="1:61" ht="20.149999999999999" customHeight="1" x14ac:dyDescent="0.35">
      <c r="A2952">
        <v>2951</v>
      </c>
      <c r="B2952" t="s">
        <v>360</v>
      </c>
      <c r="C2952" t="s">
        <v>9564</v>
      </c>
      <c r="D2952" s="15" t="s">
        <v>3491</v>
      </c>
      <c r="E2952" s="12" t="s">
        <v>98</v>
      </c>
      <c r="G2952" s="12" t="s">
        <v>3316</v>
      </c>
      <c r="H2952" s="12" t="s">
        <v>589</v>
      </c>
      <c r="I2952" s="12" t="s">
        <v>363</v>
      </c>
      <c r="J2952" s="12" t="s">
        <v>2401</v>
      </c>
      <c r="K2952" s="12" t="s">
        <v>3317</v>
      </c>
      <c r="N2952" s="16" t="s">
        <v>206</v>
      </c>
      <c r="O2952" s="16" t="s">
        <v>3485</v>
      </c>
      <c r="P2952" s="12" t="s">
        <v>366</v>
      </c>
      <c r="Q2952" s="16">
        <v>2022</v>
      </c>
      <c r="R2952" s="16">
        <v>5.27</v>
      </c>
      <c r="T2952" s="16">
        <v>0</v>
      </c>
      <c r="V2952" s="12" t="s">
        <v>204</v>
      </c>
      <c r="W2952" s="12" t="s">
        <v>204</v>
      </c>
      <c r="X2952" s="16">
        <v>1</v>
      </c>
      <c r="Y2952" s="16">
        <v>8</v>
      </c>
      <c r="Z2952" s="16">
        <v>5.27</v>
      </c>
      <c r="AA2952" s="16">
        <v>685.09999999999991</v>
      </c>
      <c r="AB2952" s="16" t="s">
        <v>2394</v>
      </c>
      <c r="AC2952" s="16" t="s">
        <v>3319</v>
      </c>
      <c r="AD2952" s="16">
        <f t="shared" si="624"/>
        <v>239784.99999999997</v>
      </c>
      <c r="AE2952" s="16">
        <f t="shared" si="625"/>
        <v>1844.4999999999998</v>
      </c>
      <c r="AF2952" s="16">
        <f t="shared" si="626"/>
        <v>691687.49999999988</v>
      </c>
      <c r="AG2952" s="16">
        <f t="shared" si="627"/>
        <v>527</v>
      </c>
      <c r="AH2952" s="12">
        <f t="shared" si="628"/>
        <v>0</v>
      </c>
      <c r="AI2952" s="16">
        <f t="shared" si="629"/>
        <v>36.89</v>
      </c>
      <c r="AJ2952" s="16">
        <f t="shared" si="630"/>
        <v>127270.5</v>
      </c>
      <c r="AK2952" s="16">
        <f t="shared" si="631"/>
        <v>2635</v>
      </c>
      <c r="AL2952" s="16">
        <f t="shared" si="632"/>
        <v>26349.999999999996</v>
      </c>
      <c r="AM2952" s="16">
        <f t="shared" si="633"/>
        <v>374169.99999999994</v>
      </c>
      <c r="AN2952" s="16">
        <f t="shared" si="634"/>
        <v>1459263</v>
      </c>
      <c r="AO2952" s="12" t="s">
        <v>1486</v>
      </c>
      <c r="AP2952" s="16">
        <v>5.27</v>
      </c>
      <c r="AQ2952" s="16" t="s">
        <v>204</v>
      </c>
      <c r="BC2952" s="16">
        <v>5.27</v>
      </c>
      <c r="BD2952" s="16">
        <f t="shared" si="635"/>
        <v>18.445</v>
      </c>
      <c r="BE2952" s="16">
        <f t="shared" si="636"/>
        <v>9120.3937499999993</v>
      </c>
      <c r="BG2952" s="16">
        <f t="shared" si="637"/>
        <v>6323.9999999999991</v>
      </c>
      <c r="BH2952" s="16">
        <f t="shared" si="638"/>
        <v>3372.7999999999997</v>
      </c>
      <c r="BI2952" s="16">
        <f t="shared" si="639"/>
        <v>42.16</v>
      </c>
    </row>
    <row r="2953" spans="1:61" ht="20.149999999999999" customHeight="1" x14ac:dyDescent="0.35">
      <c r="A2953">
        <v>2952</v>
      </c>
      <c r="B2953" t="s">
        <v>360</v>
      </c>
      <c r="C2953" t="s">
        <v>9565</v>
      </c>
      <c r="D2953" s="15" t="s">
        <v>3492</v>
      </c>
      <c r="E2953" s="12" t="s">
        <v>98</v>
      </c>
      <c r="G2953" s="12" t="s">
        <v>3316</v>
      </c>
      <c r="H2953" s="12" t="s">
        <v>589</v>
      </c>
      <c r="I2953" s="12" t="s">
        <v>363</v>
      </c>
      <c r="J2953" s="12" t="s">
        <v>2401</v>
      </c>
      <c r="K2953" s="12" t="s">
        <v>3317</v>
      </c>
      <c r="N2953" s="16" t="s">
        <v>206</v>
      </c>
      <c r="O2953" s="16" t="s">
        <v>3485</v>
      </c>
      <c r="P2953" s="12" t="s">
        <v>366</v>
      </c>
      <c r="Q2953" s="16">
        <v>2022</v>
      </c>
      <c r="R2953" s="16">
        <v>2.2400000000000002</v>
      </c>
      <c r="T2953" s="16">
        <v>0</v>
      </c>
      <c r="V2953" s="12" t="s">
        <v>204</v>
      </c>
      <c r="W2953" s="12" t="s">
        <v>204</v>
      </c>
      <c r="X2953" s="16">
        <v>1</v>
      </c>
      <c r="Y2953" s="16">
        <v>8</v>
      </c>
      <c r="Z2953" s="16">
        <v>2.2400000000000002</v>
      </c>
      <c r="AA2953" s="16">
        <v>291.20000000000005</v>
      </c>
      <c r="AB2953" s="16" t="s">
        <v>2394</v>
      </c>
      <c r="AC2953" s="16" t="s">
        <v>3319</v>
      </c>
      <c r="AD2953" s="16">
        <f t="shared" si="624"/>
        <v>101920.00000000001</v>
      </c>
      <c r="AE2953" s="16">
        <f t="shared" si="625"/>
        <v>784.00000000000011</v>
      </c>
      <c r="AF2953" s="16">
        <f t="shared" si="626"/>
        <v>294000.00000000006</v>
      </c>
      <c r="AG2953" s="16">
        <f t="shared" si="627"/>
        <v>224.00000000000003</v>
      </c>
      <c r="AH2953" s="12">
        <f t="shared" si="628"/>
        <v>0</v>
      </c>
      <c r="AI2953" s="16">
        <f t="shared" si="629"/>
        <v>15.680000000000001</v>
      </c>
      <c r="AJ2953" s="16">
        <f t="shared" si="630"/>
        <v>54096.000000000007</v>
      </c>
      <c r="AK2953" s="16">
        <f t="shared" si="631"/>
        <v>1120</v>
      </c>
      <c r="AL2953" s="16">
        <f t="shared" si="632"/>
        <v>11200.000000000002</v>
      </c>
      <c r="AM2953" s="16">
        <f t="shared" si="633"/>
        <v>159040.00000000003</v>
      </c>
      <c r="AN2953" s="16">
        <f t="shared" si="634"/>
        <v>620256.00000000012</v>
      </c>
      <c r="AO2953" s="12" t="s">
        <v>1486</v>
      </c>
      <c r="AP2953" s="16">
        <v>2.2400000000000002</v>
      </c>
      <c r="AQ2953" s="16" t="s">
        <v>204</v>
      </c>
      <c r="BC2953" s="16">
        <v>2.2400000000000002</v>
      </c>
      <c r="BD2953" s="16">
        <f t="shared" si="635"/>
        <v>7.8400000000000007</v>
      </c>
      <c r="BE2953" s="16">
        <f t="shared" si="636"/>
        <v>3876.6000000000008</v>
      </c>
      <c r="BG2953" s="16">
        <f t="shared" si="637"/>
        <v>2688.0000000000005</v>
      </c>
      <c r="BH2953" s="16">
        <f t="shared" si="638"/>
        <v>1433.6000000000001</v>
      </c>
      <c r="BI2953" s="16">
        <f t="shared" si="639"/>
        <v>17.920000000000002</v>
      </c>
    </row>
    <row r="2954" spans="1:61" ht="20.149999999999999" customHeight="1" x14ac:dyDescent="0.35">
      <c r="A2954">
        <v>2953</v>
      </c>
      <c r="B2954" t="s">
        <v>360</v>
      </c>
      <c r="C2954" t="s">
        <v>9566</v>
      </c>
      <c r="D2954" s="15" t="s">
        <v>3493</v>
      </c>
      <c r="E2954" s="12" t="s">
        <v>98</v>
      </c>
      <c r="G2954" s="12" t="s">
        <v>3316</v>
      </c>
      <c r="H2954" s="12" t="s">
        <v>589</v>
      </c>
      <c r="I2954" s="12" t="s">
        <v>363</v>
      </c>
      <c r="J2954" s="12" t="s">
        <v>2401</v>
      </c>
      <c r="K2954" s="12" t="s">
        <v>3317</v>
      </c>
      <c r="N2954" s="16" t="s">
        <v>206</v>
      </c>
      <c r="O2954" s="16" t="s">
        <v>3485</v>
      </c>
      <c r="P2954" s="12" t="s">
        <v>366</v>
      </c>
      <c r="Q2954" s="16">
        <v>2022</v>
      </c>
      <c r="R2954" s="16">
        <v>0.83</v>
      </c>
      <c r="T2954" s="16">
        <v>0</v>
      </c>
      <c r="V2954" s="12" t="s">
        <v>204</v>
      </c>
      <c r="W2954" s="12" t="s">
        <v>204</v>
      </c>
      <c r="X2954" s="16">
        <v>1</v>
      </c>
      <c r="Y2954" s="16">
        <v>8</v>
      </c>
      <c r="Z2954" s="16">
        <v>0.83</v>
      </c>
      <c r="AA2954" s="16">
        <v>107.89999999999999</v>
      </c>
      <c r="AB2954" s="16" t="s">
        <v>2394</v>
      </c>
      <c r="AC2954" s="16" t="s">
        <v>3319</v>
      </c>
      <c r="AD2954" s="16">
        <f t="shared" si="624"/>
        <v>37765</v>
      </c>
      <c r="AE2954" s="16">
        <f t="shared" si="625"/>
        <v>290.5</v>
      </c>
      <c r="AF2954" s="16">
        <f t="shared" si="626"/>
        <v>108937.5</v>
      </c>
      <c r="AG2954" s="16">
        <f t="shared" si="627"/>
        <v>83</v>
      </c>
      <c r="AH2954" s="12">
        <f t="shared" si="628"/>
        <v>0</v>
      </c>
      <c r="AI2954" s="16">
        <f t="shared" si="629"/>
        <v>5.81</v>
      </c>
      <c r="AJ2954" s="16">
        <f t="shared" si="630"/>
        <v>20044.5</v>
      </c>
      <c r="AK2954" s="16">
        <f t="shared" si="631"/>
        <v>415</v>
      </c>
      <c r="AL2954" s="16">
        <f t="shared" si="632"/>
        <v>4150</v>
      </c>
      <c r="AM2954" s="16">
        <f t="shared" si="633"/>
        <v>58930</v>
      </c>
      <c r="AN2954" s="16">
        <f t="shared" si="634"/>
        <v>229827</v>
      </c>
      <c r="AO2954" s="12" t="s">
        <v>1486</v>
      </c>
      <c r="AP2954" s="16">
        <v>0.83</v>
      </c>
      <c r="AQ2954" s="16" t="s">
        <v>204</v>
      </c>
      <c r="BC2954" s="16">
        <v>0.83</v>
      </c>
      <c r="BD2954" s="16">
        <f t="shared" si="635"/>
        <v>2.9049999999999998</v>
      </c>
      <c r="BE2954" s="16">
        <f t="shared" si="636"/>
        <v>1436.41875</v>
      </c>
      <c r="BG2954" s="16">
        <f t="shared" si="637"/>
        <v>996</v>
      </c>
      <c r="BH2954" s="16">
        <f t="shared" si="638"/>
        <v>531.19999999999993</v>
      </c>
      <c r="BI2954" s="16">
        <f t="shared" si="639"/>
        <v>6.6399999999999988</v>
      </c>
    </row>
    <row r="2955" spans="1:61" ht="20.149999999999999" customHeight="1" x14ac:dyDescent="0.35">
      <c r="A2955">
        <v>2954</v>
      </c>
      <c r="B2955" t="s">
        <v>360</v>
      </c>
      <c r="C2955" t="s">
        <v>9567</v>
      </c>
      <c r="D2955" s="15" t="s">
        <v>3494</v>
      </c>
      <c r="E2955" s="12" t="s">
        <v>98</v>
      </c>
      <c r="G2955" s="12" t="s">
        <v>3316</v>
      </c>
      <c r="H2955" s="12" t="s">
        <v>589</v>
      </c>
      <c r="I2955" s="12" t="s">
        <v>363</v>
      </c>
      <c r="J2955" s="12" t="s">
        <v>2401</v>
      </c>
      <c r="K2955" s="12" t="s">
        <v>3317</v>
      </c>
      <c r="N2955" s="16" t="s">
        <v>205</v>
      </c>
      <c r="O2955" s="16" t="s">
        <v>3485</v>
      </c>
      <c r="P2955" s="12" t="s">
        <v>366</v>
      </c>
      <c r="Q2955" s="16">
        <v>2022</v>
      </c>
      <c r="R2955" s="16">
        <v>2.74</v>
      </c>
      <c r="T2955" s="16">
        <v>0</v>
      </c>
      <c r="V2955" s="12" t="s">
        <v>204</v>
      </c>
      <c r="W2955" s="12" t="s">
        <v>204</v>
      </c>
      <c r="X2955" s="16">
        <v>1</v>
      </c>
      <c r="Y2955" s="16">
        <v>8</v>
      </c>
      <c r="Z2955" s="16">
        <v>2.74</v>
      </c>
      <c r="AA2955" s="16">
        <v>356.20000000000005</v>
      </c>
      <c r="AB2955" s="16" t="s">
        <v>2394</v>
      </c>
      <c r="AC2955" s="16" t="s">
        <v>3319</v>
      </c>
      <c r="AD2955" s="16">
        <f t="shared" si="624"/>
        <v>124670.00000000001</v>
      </c>
      <c r="AE2955" s="16">
        <f t="shared" si="625"/>
        <v>959.00000000000011</v>
      </c>
      <c r="AF2955" s="16">
        <f t="shared" si="626"/>
        <v>359625.00000000006</v>
      </c>
      <c r="AG2955" s="16">
        <f t="shared" si="627"/>
        <v>274</v>
      </c>
      <c r="AH2955" s="12">
        <f t="shared" si="628"/>
        <v>0</v>
      </c>
      <c r="AI2955" s="16">
        <f t="shared" si="629"/>
        <v>19.18</v>
      </c>
      <c r="AJ2955" s="16">
        <f t="shared" si="630"/>
        <v>66171</v>
      </c>
      <c r="AK2955" s="16">
        <f t="shared" si="631"/>
        <v>1370</v>
      </c>
      <c r="AL2955" s="16">
        <f t="shared" si="632"/>
        <v>13700.000000000002</v>
      </c>
      <c r="AM2955" s="16">
        <f t="shared" si="633"/>
        <v>194540.00000000003</v>
      </c>
      <c r="AN2955" s="16">
        <f t="shared" si="634"/>
        <v>758706</v>
      </c>
      <c r="AO2955" s="12" t="s">
        <v>1486</v>
      </c>
      <c r="AP2955" s="16">
        <v>2.74</v>
      </c>
      <c r="AQ2955" s="16" t="s">
        <v>204</v>
      </c>
      <c r="BC2955" s="16">
        <v>2.74</v>
      </c>
      <c r="BD2955" s="16">
        <f t="shared" si="635"/>
        <v>9.59</v>
      </c>
      <c r="BE2955" s="16">
        <f t="shared" si="636"/>
        <v>4741.9125000000004</v>
      </c>
      <c r="BG2955" s="16">
        <f t="shared" si="637"/>
        <v>3288.0000000000005</v>
      </c>
      <c r="BH2955" s="16">
        <f t="shared" si="638"/>
        <v>1753.6000000000001</v>
      </c>
      <c r="BI2955" s="16">
        <f t="shared" si="639"/>
        <v>21.92</v>
      </c>
    </row>
    <row r="2956" spans="1:61" ht="20.149999999999999" customHeight="1" x14ac:dyDescent="0.35">
      <c r="A2956">
        <v>2955</v>
      </c>
      <c r="B2956" t="s">
        <v>360</v>
      </c>
      <c r="C2956" t="s">
        <v>9568</v>
      </c>
      <c r="D2956" s="15" t="s">
        <v>3495</v>
      </c>
      <c r="E2956" s="12" t="s">
        <v>98</v>
      </c>
      <c r="G2956" s="12" t="s">
        <v>3316</v>
      </c>
      <c r="H2956" s="12" t="s">
        <v>589</v>
      </c>
      <c r="I2956" s="12" t="s">
        <v>363</v>
      </c>
      <c r="J2956" s="12" t="s">
        <v>2401</v>
      </c>
      <c r="K2956" s="12" t="s">
        <v>3317</v>
      </c>
      <c r="N2956" s="16" t="s">
        <v>206</v>
      </c>
      <c r="O2956" s="16" t="s">
        <v>3485</v>
      </c>
      <c r="P2956" s="12" t="s">
        <v>366</v>
      </c>
      <c r="Q2956" s="16">
        <v>2022</v>
      </c>
      <c r="R2956" s="16">
        <v>1.7</v>
      </c>
      <c r="T2956" s="16">
        <v>0</v>
      </c>
      <c r="V2956" s="12" t="s">
        <v>204</v>
      </c>
      <c r="W2956" s="12" t="s">
        <v>204</v>
      </c>
      <c r="X2956" s="16">
        <v>1</v>
      </c>
      <c r="Y2956" s="16">
        <v>8</v>
      </c>
      <c r="Z2956" s="16">
        <v>1.7</v>
      </c>
      <c r="AA2956" s="16">
        <v>221</v>
      </c>
      <c r="AB2956" s="16" t="s">
        <v>2394</v>
      </c>
      <c r="AC2956" s="16" t="s">
        <v>3319</v>
      </c>
      <c r="AD2956" s="16">
        <f t="shared" si="624"/>
        <v>77350</v>
      </c>
      <c r="AE2956" s="16">
        <f t="shared" si="625"/>
        <v>595</v>
      </c>
      <c r="AF2956" s="16">
        <f t="shared" si="626"/>
        <v>223125</v>
      </c>
      <c r="AG2956" s="16">
        <f t="shared" si="627"/>
        <v>170</v>
      </c>
      <c r="AH2956" s="12">
        <f t="shared" si="628"/>
        <v>0</v>
      </c>
      <c r="AI2956" s="16">
        <f t="shared" si="629"/>
        <v>11.9</v>
      </c>
      <c r="AJ2956" s="16">
        <f t="shared" si="630"/>
        <v>41055</v>
      </c>
      <c r="AK2956" s="16">
        <f t="shared" si="631"/>
        <v>850</v>
      </c>
      <c r="AL2956" s="16">
        <f t="shared" si="632"/>
        <v>8500</v>
      </c>
      <c r="AM2956" s="16">
        <f t="shared" si="633"/>
        <v>120700</v>
      </c>
      <c r="AN2956" s="16">
        <f t="shared" si="634"/>
        <v>470730</v>
      </c>
      <c r="AO2956" s="12" t="s">
        <v>1486</v>
      </c>
      <c r="AP2956" s="16">
        <v>1.7</v>
      </c>
      <c r="AQ2956" s="16" t="s">
        <v>204</v>
      </c>
      <c r="BC2956" s="16">
        <v>1.7</v>
      </c>
      <c r="BD2956" s="16">
        <f t="shared" si="635"/>
        <v>5.95</v>
      </c>
      <c r="BE2956" s="16">
        <f t="shared" si="636"/>
        <v>2942.0625</v>
      </c>
      <c r="BG2956" s="16">
        <f t="shared" si="637"/>
        <v>2040</v>
      </c>
      <c r="BH2956" s="16">
        <f t="shared" si="638"/>
        <v>1088</v>
      </c>
      <c r="BI2956" s="16">
        <f t="shared" si="639"/>
        <v>13.6</v>
      </c>
    </row>
    <row r="2957" spans="1:61" ht="20.149999999999999" customHeight="1" x14ac:dyDescent="0.35">
      <c r="A2957">
        <v>2956</v>
      </c>
      <c r="B2957" t="s">
        <v>360</v>
      </c>
      <c r="C2957" t="s">
        <v>9569</v>
      </c>
      <c r="D2957" s="15" t="s">
        <v>3496</v>
      </c>
      <c r="E2957" s="12" t="s">
        <v>98</v>
      </c>
      <c r="G2957" s="12" t="s">
        <v>3316</v>
      </c>
      <c r="H2957" s="12" t="s">
        <v>589</v>
      </c>
      <c r="I2957" s="12" t="s">
        <v>363</v>
      </c>
      <c r="J2957" s="12" t="s">
        <v>2401</v>
      </c>
      <c r="K2957" s="12" t="s">
        <v>3317</v>
      </c>
      <c r="N2957" s="16" t="s">
        <v>206</v>
      </c>
      <c r="O2957" s="16" t="s">
        <v>3485</v>
      </c>
      <c r="P2957" s="12" t="s">
        <v>366</v>
      </c>
      <c r="Q2957" s="16">
        <v>2022</v>
      </c>
      <c r="R2957" s="16">
        <v>1.78</v>
      </c>
      <c r="T2957" s="16">
        <v>0</v>
      </c>
      <c r="V2957" s="12" t="s">
        <v>204</v>
      </c>
      <c r="W2957" s="12" t="s">
        <v>204</v>
      </c>
      <c r="X2957" s="16">
        <v>1</v>
      </c>
      <c r="Y2957" s="16">
        <v>8</v>
      </c>
      <c r="Z2957" s="16">
        <v>1.78</v>
      </c>
      <c r="AA2957" s="16">
        <v>231.4</v>
      </c>
      <c r="AB2957" s="16" t="s">
        <v>2394</v>
      </c>
      <c r="AC2957" s="16" t="s">
        <v>3319</v>
      </c>
      <c r="AD2957" s="16">
        <f t="shared" si="624"/>
        <v>80990</v>
      </c>
      <c r="AE2957" s="16">
        <f t="shared" si="625"/>
        <v>623</v>
      </c>
      <c r="AF2957" s="16">
        <f t="shared" si="626"/>
        <v>233625</v>
      </c>
      <c r="AG2957" s="16">
        <f t="shared" si="627"/>
        <v>178</v>
      </c>
      <c r="AH2957" s="12">
        <f t="shared" si="628"/>
        <v>0</v>
      </c>
      <c r="AI2957" s="16">
        <f t="shared" si="629"/>
        <v>12.46</v>
      </c>
      <c r="AJ2957" s="16">
        <f t="shared" si="630"/>
        <v>42987</v>
      </c>
      <c r="AK2957" s="16">
        <f t="shared" si="631"/>
        <v>890</v>
      </c>
      <c r="AL2957" s="16">
        <f t="shared" si="632"/>
        <v>8900</v>
      </c>
      <c r="AM2957" s="16">
        <f t="shared" si="633"/>
        <v>126380</v>
      </c>
      <c r="AN2957" s="16">
        <f t="shared" si="634"/>
        <v>492882</v>
      </c>
      <c r="AO2957" s="12" t="s">
        <v>1486</v>
      </c>
      <c r="AP2957" s="16">
        <v>1.78</v>
      </c>
      <c r="AQ2957" s="16" t="s">
        <v>204</v>
      </c>
      <c r="BC2957" s="16">
        <v>1.78</v>
      </c>
      <c r="BD2957" s="16">
        <f t="shared" si="635"/>
        <v>6.23</v>
      </c>
      <c r="BE2957" s="16">
        <f t="shared" si="636"/>
        <v>3080.5124999999998</v>
      </c>
      <c r="BG2957" s="16">
        <f t="shared" si="637"/>
        <v>2136</v>
      </c>
      <c r="BH2957" s="16">
        <f t="shared" si="638"/>
        <v>1139.2</v>
      </c>
      <c r="BI2957" s="16">
        <f t="shared" si="639"/>
        <v>14.24</v>
      </c>
    </row>
    <row r="2958" spans="1:61" ht="20.149999999999999" customHeight="1" x14ac:dyDescent="0.35">
      <c r="A2958">
        <v>2957</v>
      </c>
      <c r="B2958" t="s">
        <v>360</v>
      </c>
      <c r="C2958" t="s">
        <v>9570</v>
      </c>
      <c r="D2958" s="15" t="s">
        <v>3497</v>
      </c>
      <c r="E2958" s="12" t="s">
        <v>93</v>
      </c>
      <c r="G2958" s="12" t="s">
        <v>3316</v>
      </c>
      <c r="H2958" s="12" t="s">
        <v>589</v>
      </c>
      <c r="I2958" s="12" t="s">
        <v>363</v>
      </c>
      <c r="J2958" s="12" t="s">
        <v>2401</v>
      </c>
      <c r="K2958" s="12" t="s">
        <v>3317</v>
      </c>
      <c r="N2958" s="16" t="s">
        <v>206</v>
      </c>
      <c r="O2958" s="16" t="s">
        <v>3485</v>
      </c>
      <c r="P2958" s="12" t="s">
        <v>366</v>
      </c>
      <c r="Q2958" s="16">
        <v>2022</v>
      </c>
      <c r="R2958" s="16">
        <v>1.65</v>
      </c>
      <c r="T2958" s="16">
        <v>0</v>
      </c>
      <c r="V2958" s="12" t="s">
        <v>204</v>
      </c>
      <c r="W2958" s="12" t="s">
        <v>204</v>
      </c>
      <c r="X2958" s="16">
        <v>1</v>
      </c>
      <c r="Y2958" s="16">
        <v>8</v>
      </c>
      <c r="Z2958" s="16">
        <v>1.65</v>
      </c>
      <c r="AA2958" s="16">
        <v>214.5</v>
      </c>
      <c r="AB2958" s="16" t="s">
        <v>2394</v>
      </c>
      <c r="AC2958" s="16" t="s">
        <v>3319</v>
      </c>
      <c r="AD2958" s="16">
        <f t="shared" si="624"/>
        <v>75075</v>
      </c>
      <c r="AE2958" s="16">
        <f t="shared" si="625"/>
        <v>577.5</v>
      </c>
      <c r="AF2958" s="16">
        <f t="shared" si="626"/>
        <v>216562.5</v>
      </c>
      <c r="AG2958" s="16">
        <f t="shared" si="627"/>
        <v>165</v>
      </c>
      <c r="AH2958" s="12">
        <f t="shared" si="628"/>
        <v>0</v>
      </c>
      <c r="AI2958" s="16">
        <f t="shared" si="629"/>
        <v>11.549999999999999</v>
      </c>
      <c r="AJ2958" s="16">
        <f t="shared" si="630"/>
        <v>39847.499999999993</v>
      </c>
      <c r="AK2958" s="16">
        <f t="shared" si="631"/>
        <v>825</v>
      </c>
      <c r="AL2958" s="16">
        <f t="shared" si="632"/>
        <v>8250</v>
      </c>
      <c r="AM2958" s="16">
        <f t="shared" si="633"/>
        <v>117150</v>
      </c>
      <c r="AN2958" s="16">
        <f t="shared" si="634"/>
        <v>456885</v>
      </c>
      <c r="AO2958" s="12" t="s">
        <v>1486</v>
      </c>
      <c r="AP2958" s="16">
        <v>1.65</v>
      </c>
      <c r="AQ2958" s="16" t="s">
        <v>204</v>
      </c>
      <c r="BC2958" s="16">
        <v>1.65</v>
      </c>
      <c r="BD2958" s="16">
        <f t="shared" si="635"/>
        <v>5.7749999999999995</v>
      </c>
      <c r="BE2958" s="16">
        <f t="shared" si="636"/>
        <v>2855.53125</v>
      </c>
      <c r="BG2958" s="16">
        <f t="shared" si="637"/>
        <v>1980</v>
      </c>
      <c r="BH2958" s="16">
        <f t="shared" si="638"/>
        <v>1056</v>
      </c>
      <c r="BI2958" s="16">
        <f t="shared" si="639"/>
        <v>13.2</v>
      </c>
    </row>
    <row r="2959" spans="1:61" ht="20.149999999999999" customHeight="1" x14ac:dyDescent="0.35">
      <c r="A2959">
        <v>2958</v>
      </c>
      <c r="B2959" t="s">
        <v>360</v>
      </c>
      <c r="C2959" t="s">
        <v>9571</v>
      </c>
      <c r="D2959" s="15" t="s">
        <v>3498</v>
      </c>
      <c r="E2959" s="12" t="s">
        <v>98</v>
      </c>
      <c r="G2959" s="12" t="s">
        <v>3316</v>
      </c>
      <c r="H2959" s="12" t="s">
        <v>589</v>
      </c>
      <c r="I2959" s="12" t="s">
        <v>363</v>
      </c>
      <c r="J2959" s="12" t="s">
        <v>2401</v>
      </c>
      <c r="K2959" s="12" t="s">
        <v>3317</v>
      </c>
      <c r="N2959" s="16" t="s">
        <v>206</v>
      </c>
      <c r="O2959" s="16" t="s">
        <v>3485</v>
      </c>
      <c r="P2959" s="12" t="s">
        <v>366</v>
      </c>
      <c r="Q2959" s="16">
        <v>2022</v>
      </c>
      <c r="R2959" s="16">
        <v>2.83</v>
      </c>
      <c r="T2959" s="16">
        <v>0</v>
      </c>
      <c r="V2959" s="12" t="s">
        <v>204</v>
      </c>
      <c r="W2959" s="12" t="s">
        <v>204</v>
      </c>
      <c r="X2959" s="16">
        <v>1</v>
      </c>
      <c r="Y2959" s="16">
        <v>8</v>
      </c>
      <c r="Z2959" s="16">
        <v>2.83</v>
      </c>
      <c r="AA2959" s="16">
        <v>367.90000000000003</v>
      </c>
      <c r="AB2959" s="16" t="s">
        <v>2394</v>
      </c>
      <c r="AC2959" s="16" t="s">
        <v>3319</v>
      </c>
      <c r="AD2959" s="16">
        <f t="shared" si="624"/>
        <v>128765.00000000001</v>
      </c>
      <c r="AE2959" s="16">
        <f t="shared" si="625"/>
        <v>990.5</v>
      </c>
      <c r="AF2959" s="16">
        <f t="shared" si="626"/>
        <v>371437.5</v>
      </c>
      <c r="AG2959" s="16">
        <f t="shared" si="627"/>
        <v>283</v>
      </c>
      <c r="AH2959" s="12">
        <f t="shared" si="628"/>
        <v>0</v>
      </c>
      <c r="AI2959" s="16">
        <f t="shared" si="629"/>
        <v>19.810000000000002</v>
      </c>
      <c r="AJ2959" s="16">
        <f t="shared" si="630"/>
        <v>68344.500000000015</v>
      </c>
      <c r="AK2959" s="16">
        <f t="shared" si="631"/>
        <v>1415</v>
      </c>
      <c r="AL2959" s="16">
        <f t="shared" si="632"/>
        <v>14150</v>
      </c>
      <c r="AM2959" s="16">
        <f t="shared" si="633"/>
        <v>200930</v>
      </c>
      <c r="AN2959" s="16">
        <f t="shared" si="634"/>
        <v>783627</v>
      </c>
      <c r="AO2959" s="12" t="s">
        <v>1486</v>
      </c>
      <c r="AP2959" s="16">
        <v>2.83</v>
      </c>
      <c r="AQ2959" s="16" t="s">
        <v>204</v>
      </c>
      <c r="BC2959" s="16">
        <v>2.83</v>
      </c>
      <c r="BD2959" s="16">
        <f t="shared" si="635"/>
        <v>9.9050000000000011</v>
      </c>
      <c r="BE2959" s="16">
        <f t="shared" si="636"/>
        <v>4897.6687499999998</v>
      </c>
      <c r="BG2959" s="16">
        <f t="shared" si="637"/>
        <v>3396</v>
      </c>
      <c r="BH2959" s="16">
        <f t="shared" si="638"/>
        <v>1811.2</v>
      </c>
      <c r="BI2959" s="16">
        <f t="shared" si="639"/>
        <v>22.64</v>
      </c>
    </row>
    <row r="2960" spans="1:61" ht="20.149999999999999" customHeight="1" x14ac:dyDescent="0.35">
      <c r="A2960">
        <v>2959</v>
      </c>
      <c r="B2960" t="s">
        <v>360</v>
      </c>
      <c r="C2960" t="s">
        <v>9572</v>
      </c>
      <c r="D2960" s="15" t="s">
        <v>3499</v>
      </c>
      <c r="E2960" s="12" t="s">
        <v>98</v>
      </c>
      <c r="G2960" s="12" t="s">
        <v>3316</v>
      </c>
      <c r="H2960" s="12" t="s">
        <v>589</v>
      </c>
      <c r="I2960" s="12" t="s">
        <v>363</v>
      </c>
      <c r="J2960" s="12" t="s">
        <v>2401</v>
      </c>
      <c r="K2960" s="12" t="s">
        <v>3317</v>
      </c>
      <c r="N2960" s="16" t="s">
        <v>206</v>
      </c>
      <c r="O2960" s="16" t="s">
        <v>3485</v>
      </c>
      <c r="P2960" s="12" t="s">
        <v>366</v>
      </c>
      <c r="Q2960" s="16">
        <v>2022</v>
      </c>
      <c r="R2960" s="16">
        <v>3.57</v>
      </c>
      <c r="T2960" s="16">
        <v>0</v>
      </c>
      <c r="V2960" s="12" t="s">
        <v>204</v>
      </c>
      <c r="W2960" s="12" t="s">
        <v>204</v>
      </c>
      <c r="X2960" s="16">
        <v>1</v>
      </c>
      <c r="Y2960" s="16">
        <v>8</v>
      </c>
      <c r="Z2960" s="16">
        <v>3.57</v>
      </c>
      <c r="AA2960" s="16">
        <v>464.09999999999997</v>
      </c>
      <c r="AB2960" s="16" t="s">
        <v>2394</v>
      </c>
      <c r="AC2960" s="16" t="s">
        <v>3319</v>
      </c>
      <c r="AD2960" s="16">
        <f t="shared" si="624"/>
        <v>162435</v>
      </c>
      <c r="AE2960" s="16">
        <f t="shared" si="625"/>
        <v>1249.5</v>
      </c>
      <c r="AF2960" s="16">
        <f t="shared" si="626"/>
        <v>468562.5</v>
      </c>
      <c r="AG2960" s="16">
        <f t="shared" si="627"/>
        <v>357</v>
      </c>
      <c r="AH2960" s="12">
        <f t="shared" si="628"/>
        <v>0</v>
      </c>
      <c r="AI2960" s="16">
        <f t="shared" si="629"/>
        <v>24.99</v>
      </c>
      <c r="AJ2960" s="16">
        <f t="shared" si="630"/>
        <v>86215.5</v>
      </c>
      <c r="AK2960" s="16">
        <f t="shared" si="631"/>
        <v>1785</v>
      </c>
      <c r="AL2960" s="16">
        <f t="shared" si="632"/>
        <v>17850</v>
      </c>
      <c r="AM2960" s="16">
        <f t="shared" si="633"/>
        <v>253470</v>
      </c>
      <c r="AN2960" s="16">
        <f t="shared" si="634"/>
        <v>988533</v>
      </c>
      <c r="AO2960" s="12" t="s">
        <v>1486</v>
      </c>
      <c r="AP2960" s="16">
        <v>3.57</v>
      </c>
      <c r="AQ2960" s="16" t="s">
        <v>204</v>
      </c>
      <c r="BC2960" s="16">
        <v>3.57</v>
      </c>
      <c r="BD2960" s="16">
        <f t="shared" si="635"/>
        <v>12.494999999999999</v>
      </c>
      <c r="BE2960" s="16">
        <f t="shared" si="636"/>
        <v>6178.3312500000002</v>
      </c>
      <c r="BG2960" s="16">
        <f t="shared" si="637"/>
        <v>4284</v>
      </c>
      <c r="BH2960" s="16">
        <f t="shared" si="638"/>
        <v>2284.7999999999997</v>
      </c>
      <c r="BI2960" s="16">
        <f t="shared" si="639"/>
        <v>28.559999999999995</v>
      </c>
    </row>
    <row r="2961" spans="1:61" ht="20.149999999999999" customHeight="1" x14ac:dyDescent="0.35">
      <c r="A2961">
        <v>2960</v>
      </c>
      <c r="B2961" t="s">
        <v>360</v>
      </c>
      <c r="C2961" t="s">
        <v>9573</v>
      </c>
      <c r="D2961" s="15" t="s">
        <v>3500</v>
      </c>
      <c r="E2961" s="12" t="s">
        <v>98</v>
      </c>
      <c r="G2961" s="12" t="s">
        <v>3316</v>
      </c>
      <c r="H2961" s="12" t="s">
        <v>589</v>
      </c>
      <c r="I2961" s="12" t="s">
        <v>363</v>
      </c>
      <c r="J2961" s="12" t="s">
        <v>2401</v>
      </c>
      <c r="K2961" s="12" t="s">
        <v>3317</v>
      </c>
      <c r="N2961" s="16" t="s">
        <v>206</v>
      </c>
      <c r="O2961" s="16" t="s">
        <v>3485</v>
      </c>
      <c r="P2961" s="12" t="s">
        <v>366</v>
      </c>
      <c r="Q2961" s="16">
        <v>2022</v>
      </c>
      <c r="R2961" s="16">
        <v>1.2</v>
      </c>
      <c r="T2961" s="16">
        <v>0</v>
      </c>
      <c r="V2961" s="12" t="s">
        <v>204</v>
      </c>
      <c r="W2961" s="12" t="s">
        <v>204</v>
      </c>
      <c r="X2961" s="16">
        <v>1</v>
      </c>
      <c r="Y2961" s="16">
        <v>8</v>
      </c>
      <c r="Z2961" s="16">
        <v>1.2</v>
      </c>
      <c r="AA2961" s="16">
        <v>156</v>
      </c>
      <c r="AB2961" s="16" t="s">
        <v>2394</v>
      </c>
      <c r="AC2961" s="16" t="s">
        <v>3319</v>
      </c>
      <c r="AD2961" s="16">
        <f t="shared" si="624"/>
        <v>54600</v>
      </c>
      <c r="AE2961" s="16">
        <f t="shared" si="625"/>
        <v>420</v>
      </c>
      <c r="AF2961" s="16">
        <f t="shared" si="626"/>
        <v>157500</v>
      </c>
      <c r="AG2961" s="16">
        <f t="shared" si="627"/>
        <v>120</v>
      </c>
      <c r="AH2961" s="12">
        <f t="shared" si="628"/>
        <v>0</v>
      </c>
      <c r="AI2961" s="16">
        <f t="shared" si="629"/>
        <v>8.4</v>
      </c>
      <c r="AJ2961" s="16">
        <f t="shared" si="630"/>
        <v>28980</v>
      </c>
      <c r="AK2961" s="16">
        <f t="shared" si="631"/>
        <v>600</v>
      </c>
      <c r="AL2961" s="16">
        <f t="shared" si="632"/>
        <v>6000</v>
      </c>
      <c r="AM2961" s="16">
        <f t="shared" si="633"/>
        <v>85200</v>
      </c>
      <c r="AN2961" s="16">
        <f t="shared" si="634"/>
        <v>332280</v>
      </c>
      <c r="AO2961" s="12" t="s">
        <v>1486</v>
      </c>
      <c r="AP2961" s="16">
        <v>1.2</v>
      </c>
      <c r="AQ2961" s="16" t="s">
        <v>204</v>
      </c>
      <c r="BC2961" s="16">
        <v>1.2</v>
      </c>
      <c r="BD2961" s="16">
        <f t="shared" si="635"/>
        <v>4.2</v>
      </c>
      <c r="BE2961" s="16">
        <f t="shared" si="636"/>
        <v>2076.75</v>
      </c>
      <c r="BG2961" s="16">
        <f t="shared" si="637"/>
        <v>1440</v>
      </c>
      <c r="BH2961" s="16">
        <f t="shared" si="638"/>
        <v>768</v>
      </c>
      <c r="BI2961" s="16">
        <f t="shared" si="639"/>
        <v>9.6</v>
      </c>
    </row>
    <row r="2962" spans="1:61" ht="20.149999999999999" customHeight="1" x14ac:dyDescent="0.35">
      <c r="A2962">
        <v>2961</v>
      </c>
      <c r="B2962" t="s">
        <v>360</v>
      </c>
      <c r="C2962" t="s">
        <v>9574</v>
      </c>
      <c r="D2962" s="15" t="s">
        <v>3501</v>
      </c>
      <c r="E2962" s="12" t="s">
        <v>98</v>
      </c>
      <c r="G2962" s="12" t="s">
        <v>3316</v>
      </c>
      <c r="H2962" s="12" t="s">
        <v>589</v>
      </c>
      <c r="I2962" s="12" t="s">
        <v>363</v>
      </c>
      <c r="J2962" s="12" t="s">
        <v>2401</v>
      </c>
      <c r="K2962" s="12" t="s">
        <v>3317</v>
      </c>
      <c r="N2962" s="16" t="s">
        <v>206</v>
      </c>
      <c r="O2962" s="16" t="s">
        <v>3485</v>
      </c>
      <c r="P2962" s="12" t="s">
        <v>366</v>
      </c>
      <c r="Q2962" s="16">
        <v>2022</v>
      </c>
      <c r="R2962" s="16">
        <v>3.93</v>
      </c>
      <c r="T2962" s="16">
        <v>0</v>
      </c>
      <c r="V2962" s="12" t="s">
        <v>204</v>
      </c>
      <c r="W2962" s="12" t="s">
        <v>204</v>
      </c>
      <c r="X2962" s="16">
        <v>1</v>
      </c>
      <c r="Y2962" s="16">
        <v>8</v>
      </c>
      <c r="Z2962" s="16">
        <v>3.93</v>
      </c>
      <c r="AA2962" s="16">
        <v>510.90000000000003</v>
      </c>
      <c r="AB2962" s="16" t="s">
        <v>2394</v>
      </c>
      <c r="AC2962" s="16" t="s">
        <v>3319</v>
      </c>
      <c r="AD2962" s="16">
        <f t="shared" si="624"/>
        <v>178815</v>
      </c>
      <c r="AE2962" s="16">
        <f t="shared" si="625"/>
        <v>1375.5</v>
      </c>
      <c r="AF2962" s="16">
        <f t="shared" si="626"/>
        <v>515812.5</v>
      </c>
      <c r="AG2962" s="16">
        <f t="shared" si="627"/>
        <v>393</v>
      </c>
      <c r="AH2962" s="12">
        <f t="shared" si="628"/>
        <v>0</v>
      </c>
      <c r="AI2962" s="16">
        <f t="shared" si="629"/>
        <v>27.51</v>
      </c>
      <c r="AJ2962" s="16">
        <f t="shared" si="630"/>
        <v>94909.5</v>
      </c>
      <c r="AK2962" s="16">
        <f t="shared" si="631"/>
        <v>1965</v>
      </c>
      <c r="AL2962" s="16">
        <f t="shared" si="632"/>
        <v>19650</v>
      </c>
      <c r="AM2962" s="16">
        <f t="shared" si="633"/>
        <v>279030</v>
      </c>
      <c r="AN2962" s="16">
        <f t="shared" si="634"/>
        <v>1088217</v>
      </c>
      <c r="AO2962" s="12" t="s">
        <v>1486</v>
      </c>
      <c r="AP2962" s="16">
        <v>3.93</v>
      </c>
      <c r="AQ2962" s="16" t="s">
        <v>204</v>
      </c>
      <c r="BC2962" s="16">
        <v>3.93</v>
      </c>
      <c r="BD2962" s="16">
        <f t="shared" si="635"/>
        <v>13.755000000000001</v>
      </c>
      <c r="BE2962" s="16">
        <f t="shared" si="636"/>
        <v>6801.3562499999998</v>
      </c>
      <c r="BG2962" s="16">
        <f t="shared" si="637"/>
        <v>4716</v>
      </c>
      <c r="BH2962" s="16">
        <f t="shared" si="638"/>
        <v>2515.2000000000003</v>
      </c>
      <c r="BI2962" s="16">
        <f t="shared" si="639"/>
        <v>31.440000000000005</v>
      </c>
    </row>
    <row r="2963" spans="1:61" ht="20.149999999999999" customHeight="1" x14ac:dyDescent="0.35">
      <c r="A2963">
        <v>2962</v>
      </c>
      <c r="B2963" t="s">
        <v>360</v>
      </c>
      <c r="C2963" t="s">
        <v>9575</v>
      </c>
      <c r="D2963" s="15" t="s">
        <v>3502</v>
      </c>
      <c r="E2963" s="12" t="s">
        <v>93</v>
      </c>
      <c r="G2963" s="12" t="s">
        <v>3316</v>
      </c>
      <c r="H2963" s="12" t="s">
        <v>589</v>
      </c>
      <c r="I2963" s="12" t="s">
        <v>363</v>
      </c>
      <c r="J2963" s="12" t="s">
        <v>2401</v>
      </c>
      <c r="K2963" s="12" t="s">
        <v>3317</v>
      </c>
      <c r="N2963" s="16" t="s">
        <v>206</v>
      </c>
      <c r="O2963" s="16" t="s">
        <v>3485</v>
      </c>
      <c r="P2963" s="12" t="s">
        <v>366</v>
      </c>
      <c r="Q2963" s="16">
        <v>2022</v>
      </c>
      <c r="R2963" s="16">
        <v>2.39</v>
      </c>
      <c r="T2963" s="16">
        <v>0</v>
      </c>
      <c r="V2963" s="12" t="s">
        <v>204</v>
      </c>
      <c r="W2963" s="12" t="s">
        <v>204</v>
      </c>
      <c r="X2963" s="16">
        <v>1</v>
      </c>
      <c r="Y2963" s="16">
        <v>8</v>
      </c>
      <c r="Z2963" s="16">
        <v>2.39</v>
      </c>
      <c r="AA2963" s="16">
        <v>310.7</v>
      </c>
      <c r="AB2963" s="16" t="s">
        <v>2394</v>
      </c>
      <c r="AC2963" s="16" t="s">
        <v>3319</v>
      </c>
      <c r="AD2963" s="16">
        <f t="shared" si="624"/>
        <v>108745</v>
      </c>
      <c r="AE2963" s="16">
        <f t="shared" si="625"/>
        <v>836.5</v>
      </c>
      <c r="AF2963" s="16">
        <f t="shared" si="626"/>
        <v>313687.5</v>
      </c>
      <c r="AG2963" s="16">
        <f t="shared" si="627"/>
        <v>239</v>
      </c>
      <c r="AH2963" s="12">
        <f t="shared" si="628"/>
        <v>0</v>
      </c>
      <c r="AI2963" s="16">
        <f t="shared" si="629"/>
        <v>16.73</v>
      </c>
      <c r="AJ2963" s="16">
        <f t="shared" si="630"/>
        <v>57718.5</v>
      </c>
      <c r="AK2963" s="16">
        <f t="shared" si="631"/>
        <v>1195</v>
      </c>
      <c r="AL2963" s="16">
        <f t="shared" si="632"/>
        <v>11950</v>
      </c>
      <c r="AM2963" s="16">
        <f t="shared" si="633"/>
        <v>169690</v>
      </c>
      <c r="AN2963" s="16">
        <f t="shared" si="634"/>
        <v>661791</v>
      </c>
      <c r="AO2963" s="12" t="s">
        <v>1486</v>
      </c>
      <c r="AP2963" s="16">
        <v>2.39</v>
      </c>
      <c r="AQ2963" s="16" t="s">
        <v>204</v>
      </c>
      <c r="BC2963" s="16">
        <v>2.39</v>
      </c>
      <c r="BD2963" s="16">
        <f t="shared" si="635"/>
        <v>8.3650000000000002</v>
      </c>
      <c r="BE2963" s="16">
        <f t="shared" si="636"/>
        <v>4136.1937500000004</v>
      </c>
      <c r="BG2963" s="16">
        <f t="shared" si="637"/>
        <v>2868</v>
      </c>
      <c r="BH2963" s="16">
        <f t="shared" si="638"/>
        <v>1529.6000000000001</v>
      </c>
      <c r="BI2963" s="16">
        <f t="shared" si="639"/>
        <v>19.12</v>
      </c>
    </row>
    <row r="2964" spans="1:61" ht="20.149999999999999" customHeight="1" x14ac:dyDescent="0.35">
      <c r="A2964">
        <v>2963</v>
      </c>
      <c r="B2964" t="s">
        <v>360</v>
      </c>
      <c r="C2964" t="s">
        <v>9576</v>
      </c>
      <c r="D2964" s="15" t="s">
        <v>3503</v>
      </c>
      <c r="E2964" s="12" t="s">
        <v>98</v>
      </c>
      <c r="G2964" s="12" t="s">
        <v>3316</v>
      </c>
      <c r="H2964" s="12" t="s">
        <v>589</v>
      </c>
      <c r="I2964" s="12" t="s">
        <v>363</v>
      </c>
      <c r="J2964" s="12" t="s">
        <v>2401</v>
      </c>
      <c r="K2964" s="12" t="s">
        <v>3317</v>
      </c>
      <c r="N2964" s="16" t="s">
        <v>206</v>
      </c>
      <c r="O2964" s="16" t="s">
        <v>3485</v>
      </c>
      <c r="P2964" s="12" t="s">
        <v>366</v>
      </c>
      <c r="Q2964" s="16">
        <v>2022</v>
      </c>
      <c r="R2964" s="16">
        <v>1.8</v>
      </c>
      <c r="T2964" s="16">
        <v>0</v>
      </c>
      <c r="V2964" s="12" t="s">
        <v>204</v>
      </c>
      <c r="W2964" s="12" t="s">
        <v>204</v>
      </c>
      <c r="X2964" s="16">
        <v>1</v>
      </c>
      <c r="Y2964" s="16">
        <v>8</v>
      </c>
      <c r="Z2964" s="16">
        <v>1.8</v>
      </c>
      <c r="AA2964" s="16">
        <v>234</v>
      </c>
      <c r="AB2964" s="16" t="s">
        <v>2394</v>
      </c>
      <c r="AC2964" s="16" t="s">
        <v>3319</v>
      </c>
      <c r="AD2964" s="16">
        <f t="shared" si="624"/>
        <v>81900</v>
      </c>
      <c r="AE2964" s="16">
        <f t="shared" si="625"/>
        <v>630</v>
      </c>
      <c r="AF2964" s="16">
        <f t="shared" si="626"/>
        <v>236250</v>
      </c>
      <c r="AG2964" s="16">
        <f t="shared" si="627"/>
        <v>180</v>
      </c>
      <c r="AH2964" s="12">
        <f t="shared" si="628"/>
        <v>0</v>
      </c>
      <c r="AI2964" s="16">
        <f t="shared" si="629"/>
        <v>12.6</v>
      </c>
      <c r="AJ2964" s="16">
        <f t="shared" si="630"/>
        <v>43470</v>
      </c>
      <c r="AK2964" s="16">
        <f t="shared" si="631"/>
        <v>900</v>
      </c>
      <c r="AL2964" s="16">
        <f t="shared" si="632"/>
        <v>9000</v>
      </c>
      <c r="AM2964" s="16">
        <f t="shared" si="633"/>
        <v>127800</v>
      </c>
      <c r="AN2964" s="16">
        <f t="shared" si="634"/>
        <v>498420</v>
      </c>
      <c r="AO2964" s="12" t="s">
        <v>1486</v>
      </c>
      <c r="AP2964" s="16">
        <v>1.8</v>
      </c>
      <c r="AQ2964" s="16" t="s">
        <v>204</v>
      </c>
      <c r="BC2964" s="16">
        <v>1.8</v>
      </c>
      <c r="BD2964" s="16">
        <f t="shared" si="635"/>
        <v>6.3</v>
      </c>
      <c r="BE2964" s="16">
        <f t="shared" si="636"/>
        <v>3115.125</v>
      </c>
      <c r="BG2964" s="16">
        <f t="shared" si="637"/>
        <v>2160</v>
      </c>
      <c r="BH2964" s="16">
        <f t="shared" si="638"/>
        <v>1152</v>
      </c>
      <c r="BI2964" s="16">
        <f t="shared" si="639"/>
        <v>14.4</v>
      </c>
    </row>
    <row r="2965" spans="1:61" ht="20.149999999999999" customHeight="1" x14ac:dyDescent="0.35">
      <c r="A2965">
        <v>2964</v>
      </c>
      <c r="B2965" t="s">
        <v>360</v>
      </c>
      <c r="C2965" t="s">
        <v>9577</v>
      </c>
      <c r="D2965" s="15" t="s">
        <v>3504</v>
      </c>
      <c r="E2965" s="12" t="s">
        <v>98</v>
      </c>
      <c r="G2965" s="12" t="s">
        <v>3316</v>
      </c>
      <c r="H2965" s="12" t="s">
        <v>589</v>
      </c>
      <c r="I2965" s="12" t="s">
        <v>363</v>
      </c>
      <c r="J2965" s="12" t="s">
        <v>2401</v>
      </c>
      <c r="K2965" s="12" t="s">
        <v>3317</v>
      </c>
      <c r="N2965" s="16" t="s">
        <v>206</v>
      </c>
      <c r="O2965" s="16" t="s">
        <v>3505</v>
      </c>
      <c r="P2965" s="12" t="s">
        <v>482</v>
      </c>
      <c r="Q2965" s="16">
        <v>2022</v>
      </c>
      <c r="R2965" s="16">
        <v>1.8</v>
      </c>
      <c r="T2965" s="16">
        <v>0</v>
      </c>
      <c r="V2965" s="12" t="s">
        <v>204</v>
      </c>
      <c r="W2965" s="12" t="s">
        <v>204</v>
      </c>
      <c r="X2965" s="16">
        <v>1</v>
      </c>
      <c r="Y2965" s="16">
        <v>8</v>
      </c>
      <c r="Z2965" s="16">
        <v>1.8</v>
      </c>
      <c r="AA2965" s="16">
        <v>234</v>
      </c>
      <c r="AB2965" s="16" t="s">
        <v>2394</v>
      </c>
      <c r="AC2965" s="16" t="s">
        <v>3319</v>
      </c>
      <c r="AD2965" s="16">
        <f t="shared" si="624"/>
        <v>81900</v>
      </c>
      <c r="AE2965" s="16">
        <f t="shared" si="625"/>
        <v>630</v>
      </c>
      <c r="AF2965" s="16">
        <f t="shared" si="626"/>
        <v>236250</v>
      </c>
      <c r="AG2965" s="16">
        <f t="shared" si="627"/>
        <v>180</v>
      </c>
      <c r="AH2965" s="12">
        <f t="shared" si="628"/>
        <v>0</v>
      </c>
      <c r="AI2965" s="16">
        <f t="shared" si="629"/>
        <v>12.6</v>
      </c>
      <c r="AJ2965" s="16">
        <f t="shared" si="630"/>
        <v>43470</v>
      </c>
      <c r="AK2965" s="16">
        <f t="shared" si="631"/>
        <v>900</v>
      </c>
      <c r="AL2965" s="16">
        <f t="shared" si="632"/>
        <v>9000</v>
      </c>
      <c r="AM2965" s="16">
        <f t="shared" si="633"/>
        <v>127800</v>
      </c>
      <c r="AN2965" s="16">
        <f t="shared" si="634"/>
        <v>498420</v>
      </c>
      <c r="AO2965" s="12" t="s">
        <v>1486</v>
      </c>
      <c r="AP2965" s="16">
        <v>1.8</v>
      </c>
      <c r="AQ2965" s="16" t="s">
        <v>204</v>
      </c>
      <c r="BC2965" s="16">
        <v>1.8</v>
      </c>
      <c r="BD2965" s="16">
        <f t="shared" si="635"/>
        <v>6.3</v>
      </c>
      <c r="BE2965" s="16">
        <f t="shared" si="636"/>
        <v>3115.125</v>
      </c>
      <c r="BG2965" s="16">
        <f t="shared" si="637"/>
        <v>2160</v>
      </c>
      <c r="BH2965" s="16">
        <f t="shared" si="638"/>
        <v>1152</v>
      </c>
      <c r="BI2965" s="16">
        <f t="shared" si="639"/>
        <v>14.4</v>
      </c>
    </row>
    <row r="2966" spans="1:61" ht="20.149999999999999" customHeight="1" x14ac:dyDescent="0.35">
      <c r="A2966">
        <v>2965</v>
      </c>
      <c r="B2966" t="s">
        <v>360</v>
      </c>
      <c r="C2966" t="s">
        <v>9578</v>
      </c>
      <c r="D2966" s="15" t="s">
        <v>3506</v>
      </c>
      <c r="E2966" s="12" t="s">
        <v>98</v>
      </c>
      <c r="G2966" s="12" t="s">
        <v>3316</v>
      </c>
      <c r="H2966" s="12" t="s">
        <v>589</v>
      </c>
      <c r="I2966" s="12" t="s">
        <v>363</v>
      </c>
      <c r="J2966" s="12" t="s">
        <v>2401</v>
      </c>
      <c r="K2966" s="12" t="s">
        <v>3317</v>
      </c>
      <c r="N2966" s="16" t="s">
        <v>206</v>
      </c>
      <c r="O2966" s="16" t="s">
        <v>3505</v>
      </c>
      <c r="P2966" s="12" t="s">
        <v>482</v>
      </c>
      <c r="Q2966" s="16">
        <v>2022</v>
      </c>
      <c r="R2966" s="16">
        <v>1.57</v>
      </c>
      <c r="T2966" s="16">
        <v>0</v>
      </c>
      <c r="V2966" s="12" t="s">
        <v>204</v>
      </c>
      <c r="W2966" s="12" t="s">
        <v>204</v>
      </c>
      <c r="X2966" s="16">
        <v>1</v>
      </c>
      <c r="Y2966" s="16">
        <v>8</v>
      </c>
      <c r="Z2966" s="16">
        <v>1.57</v>
      </c>
      <c r="AA2966" s="16">
        <v>204.1</v>
      </c>
      <c r="AB2966" s="16" t="s">
        <v>2394</v>
      </c>
      <c r="AC2966" s="16" t="s">
        <v>3319</v>
      </c>
      <c r="AD2966" s="16">
        <f t="shared" si="624"/>
        <v>71435</v>
      </c>
      <c r="AE2966" s="16">
        <f t="shared" si="625"/>
        <v>549.5</v>
      </c>
      <c r="AF2966" s="16">
        <f t="shared" si="626"/>
        <v>206062.5</v>
      </c>
      <c r="AG2966" s="16">
        <f t="shared" si="627"/>
        <v>157</v>
      </c>
      <c r="AH2966" s="12">
        <f t="shared" si="628"/>
        <v>0</v>
      </c>
      <c r="AI2966" s="16">
        <f t="shared" si="629"/>
        <v>10.99</v>
      </c>
      <c r="AJ2966" s="16">
        <f t="shared" si="630"/>
        <v>37915.5</v>
      </c>
      <c r="AK2966" s="16">
        <f t="shared" si="631"/>
        <v>785</v>
      </c>
      <c r="AL2966" s="16">
        <f t="shared" si="632"/>
        <v>7850</v>
      </c>
      <c r="AM2966" s="16">
        <f t="shared" si="633"/>
        <v>111470</v>
      </c>
      <c r="AN2966" s="16">
        <f t="shared" si="634"/>
        <v>434733</v>
      </c>
      <c r="AO2966" s="12" t="s">
        <v>1486</v>
      </c>
      <c r="AP2966" s="16">
        <v>1.57</v>
      </c>
      <c r="AQ2966" s="16" t="s">
        <v>204</v>
      </c>
      <c r="BC2966" s="16">
        <v>1.57</v>
      </c>
      <c r="BD2966" s="16">
        <f t="shared" si="635"/>
        <v>5.4950000000000001</v>
      </c>
      <c r="BE2966" s="16">
        <f t="shared" si="636"/>
        <v>2717.0812500000002</v>
      </c>
      <c r="BG2966" s="16">
        <f t="shared" si="637"/>
        <v>1884</v>
      </c>
      <c r="BH2966" s="16">
        <f t="shared" si="638"/>
        <v>1004.8000000000001</v>
      </c>
      <c r="BI2966" s="16">
        <f t="shared" si="639"/>
        <v>12.56</v>
      </c>
    </row>
    <row r="2967" spans="1:61" ht="20.149999999999999" customHeight="1" x14ac:dyDescent="0.35">
      <c r="A2967">
        <v>2966</v>
      </c>
      <c r="B2967" t="s">
        <v>360</v>
      </c>
      <c r="C2967" t="s">
        <v>9579</v>
      </c>
      <c r="D2967" s="15" t="s">
        <v>3507</v>
      </c>
      <c r="E2967" s="12" t="s">
        <v>98</v>
      </c>
      <c r="G2967" s="12" t="s">
        <v>3316</v>
      </c>
      <c r="H2967" s="12" t="s">
        <v>589</v>
      </c>
      <c r="I2967" s="12" t="s">
        <v>363</v>
      </c>
      <c r="J2967" s="12" t="s">
        <v>2401</v>
      </c>
      <c r="K2967" s="12" t="s">
        <v>3317</v>
      </c>
      <c r="N2967" s="16" t="s">
        <v>206</v>
      </c>
      <c r="O2967" s="16" t="s">
        <v>3505</v>
      </c>
      <c r="P2967" s="12" t="s">
        <v>482</v>
      </c>
      <c r="Q2967" s="16">
        <v>2022</v>
      </c>
      <c r="R2967" s="16">
        <v>2.4</v>
      </c>
      <c r="T2967" s="16">
        <v>0</v>
      </c>
      <c r="V2967" s="12" t="s">
        <v>204</v>
      </c>
      <c r="W2967" s="12" t="s">
        <v>204</v>
      </c>
      <c r="X2967" s="16">
        <v>1</v>
      </c>
      <c r="Y2967" s="16">
        <v>8</v>
      </c>
      <c r="Z2967" s="16">
        <v>2.4</v>
      </c>
      <c r="AA2967" s="16">
        <v>312</v>
      </c>
      <c r="AB2967" s="16" t="s">
        <v>2394</v>
      </c>
      <c r="AC2967" s="16" t="s">
        <v>3319</v>
      </c>
      <c r="AD2967" s="16">
        <f t="shared" si="624"/>
        <v>109200</v>
      </c>
      <c r="AE2967" s="16">
        <f t="shared" si="625"/>
        <v>840</v>
      </c>
      <c r="AF2967" s="16">
        <f t="shared" si="626"/>
        <v>315000</v>
      </c>
      <c r="AG2967" s="16">
        <f t="shared" si="627"/>
        <v>240</v>
      </c>
      <c r="AH2967" s="12">
        <f t="shared" si="628"/>
        <v>0</v>
      </c>
      <c r="AI2967" s="16">
        <f t="shared" si="629"/>
        <v>16.8</v>
      </c>
      <c r="AJ2967" s="16">
        <f t="shared" si="630"/>
        <v>57960</v>
      </c>
      <c r="AK2967" s="16">
        <f t="shared" si="631"/>
        <v>1200</v>
      </c>
      <c r="AL2967" s="16">
        <f t="shared" si="632"/>
        <v>12000</v>
      </c>
      <c r="AM2967" s="16">
        <f t="shared" si="633"/>
        <v>170400</v>
      </c>
      <c r="AN2967" s="16">
        <f t="shared" si="634"/>
        <v>664560</v>
      </c>
      <c r="AO2967" s="12" t="s">
        <v>1486</v>
      </c>
      <c r="AP2967" s="16">
        <v>2.4</v>
      </c>
      <c r="AQ2967" s="16" t="s">
        <v>204</v>
      </c>
      <c r="BC2967" s="16">
        <v>2.4</v>
      </c>
      <c r="BD2967" s="16">
        <f t="shared" si="635"/>
        <v>8.4</v>
      </c>
      <c r="BE2967" s="16">
        <f t="shared" si="636"/>
        <v>4153.5</v>
      </c>
      <c r="BG2967" s="16">
        <f t="shared" si="637"/>
        <v>2880</v>
      </c>
      <c r="BH2967" s="16">
        <f t="shared" si="638"/>
        <v>1536</v>
      </c>
      <c r="BI2967" s="16">
        <f t="shared" si="639"/>
        <v>19.2</v>
      </c>
    </row>
    <row r="2968" spans="1:61" ht="20.149999999999999" customHeight="1" x14ac:dyDescent="0.35">
      <c r="A2968">
        <v>2967</v>
      </c>
      <c r="B2968" t="s">
        <v>360</v>
      </c>
      <c r="C2968" t="s">
        <v>9580</v>
      </c>
      <c r="D2968" s="15" t="s">
        <v>3508</v>
      </c>
      <c r="E2968" s="12" t="s">
        <v>98</v>
      </c>
      <c r="G2968" s="12" t="s">
        <v>3316</v>
      </c>
      <c r="H2968" s="12" t="s">
        <v>589</v>
      </c>
      <c r="I2968" s="12" t="s">
        <v>363</v>
      </c>
      <c r="J2968" s="12" t="s">
        <v>2401</v>
      </c>
      <c r="K2968" s="12" t="s">
        <v>3317</v>
      </c>
      <c r="N2968" s="16" t="s">
        <v>206</v>
      </c>
      <c r="O2968" s="16" t="s">
        <v>3505</v>
      </c>
      <c r="P2968" s="12" t="s">
        <v>482</v>
      </c>
      <c r="Q2968" s="16">
        <v>2022</v>
      </c>
      <c r="R2968" s="16">
        <v>1.07</v>
      </c>
      <c r="T2968" s="16">
        <v>0</v>
      </c>
      <c r="V2968" s="12" t="s">
        <v>204</v>
      </c>
      <c r="W2968" s="12" t="s">
        <v>204</v>
      </c>
      <c r="X2968" s="16">
        <v>1</v>
      </c>
      <c r="Y2968" s="16">
        <v>8</v>
      </c>
      <c r="Z2968" s="16">
        <v>1.07</v>
      </c>
      <c r="AA2968" s="16">
        <v>139.1</v>
      </c>
      <c r="AB2968" s="16" t="s">
        <v>2394</v>
      </c>
      <c r="AC2968" s="16" t="s">
        <v>3319</v>
      </c>
      <c r="AD2968" s="16">
        <f t="shared" si="624"/>
        <v>48685</v>
      </c>
      <c r="AE2968" s="16">
        <f t="shared" si="625"/>
        <v>374.5</v>
      </c>
      <c r="AF2968" s="16">
        <f t="shared" si="626"/>
        <v>140437.5</v>
      </c>
      <c r="AG2968" s="16">
        <f t="shared" si="627"/>
        <v>107</v>
      </c>
      <c r="AH2968" s="12">
        <f t="shared" si="628"/>
        <v>0</v>
      </c>
      <c r="AI2968" s="16">
        <f t="shared" si="629"/>
        <v>7.49</v>
      </c>
      <c r="AJ2968" s="16">
        <f t="shared" si="630"/>
        <v>25840.5</v>
      </c>
      <c r="AK2968" s="16">
        <f t="shared" si="631"/>
        <v>535</v>
      </c>
      <c r="AL2968" s="16">
        <f t="shared" si="632"/>
        <v>5350</v>
      </c>
      <c r="AM2968" s="16">
        <f t="shared" si="633"/>
        <v>75970</v>
      </c>
      <c r="AN2968" s="16">
        <f t="shared" si="634"/>
        <v>296283</v>
      </c>
      <c r="AO2968" s="12" t="s">
        <v>1486</v>
      </c>
      <c r="AP2968" s="16">
        <v>1.07</v>
      </c>
      <c r="AQ2968" s="16" t="s">
        <v>204</v>
      </c>
      <c r="BC2968" s="16">
        <v>1.07</v>
      </c>
      <c r="BD2968" s="16">
        <f t="shared" si="635"/>
        <v>3.7450000000000001</v>
      </c>
      <c r="BE2968" s="16">
        <f t="shared" si="636"/>
        <v>1851.76875</v>
      </c>
      <c r="BG2968" s="16">
        <f t="shared" si="637"/>
        <v>1284</v>
      </c>
      <c r="BH2968" s="16">
        <f t="shared" si="638"/>
        <v>684.80000000000007</v>
      </c>
      <c r="BI2968" s="16">
        <f t="shared" si="639"/>
        <v>8.56</v>
      </c>
    </row>
    <row r="2969" spans="1:61" ht="20.149999999999999" customHeight="1" x14ac:dyDescent="0.35">
      <c r="A2969">
        <v>2968</v>
      </c>
      <c r="B2969" t="s">
        <v>360</v>
      </c>
      <c r="C2969" t="s">
        <v>9581</v>
      </c>
      <c r="D2969" s="15" t="s">
        <v>3509</v>
      </c>
      <c r="E2969" s="12" t="s">
        <v>98</v>
      </c>
      <c r="G2969" s="12" t="s">
        <v>3316</v>
      </c>
      <c r="H2969" s="12" t="s">
        <v>589</v>
      </c>
      <c r="I2969" s="12" t="s">
        <v>363</v>
      </c>
      <c r="J2969" s="12" t="s">
        <v>2401</v>
      </c>
      <c r="K2969" s="12" t="s">
        <v>3317</v>
      </c>
      <c r="N2969" s="16" t="s">
        <v>206</v>
      </c>
      <c r="O2969" s="16" t="s">
        <v>3505</v>
      </c>
      <c r="P2969" s="12" t="s">
        <v>482</v>
      </c>
      <c r="Q2969" s="16">
        <v>2022</v>
      </c>
      <c r="R2969" s="16">
        <v>1.94</v>
      </c>
      <c r="T2969" s="16">
        <v>0</v>
      </c>
      <c r="V2969" s="12" t="s">
        <v>204</v>
      </c>
      <c r="W2969" s="12" t="s">
        <v>204</v>
      </c>
      <c r="X2969" s="16">
        <v>1</v>
      </c>
      <c r="Y2969" s="16">
        <v>8</v>
      </c>
      <c r="Z2969" s="16">
        <v>1.94</v>
      </c>
      <c r="AA2969" s="16">
        <v>252.2</v>
      </c>
      <c r="AB2969" s="16" t="s">
        <v>2394</v>
      </c>
      <c r="AC2969" s="16" t="s">
        <v>3319</v>
      </c>
      <c r="AD2969" s="16">
        <f t="shared" si="624"/>
        <v>88270</v>
      </c>
      <c r="AE2969" s="16">
        <f t="shared" si="625"/>
        <v>679</v>
      </c>
      <c r="AF2969" s="16">
        <f t="shared" si="626"/>
        <v>254625</v>
      </c>
      <c r="AG2969" s="16">
        <f t="shared" si="627"/>
        <v>194</v>
      </c>
      <c r="AH2969" s="12">
        <f t="shared" si="628"/>
        <v>0</v>
      </c>
      <c r="AI2969" s="16">
        <f t="shared" si="629"/>
        <v>13.58</v>
      </c>
      <c r="AJ2969" s="16">
        <f t="shared" si="630"/>
        <v>46851</v>
      </c>
      <c r="AK2969" s="16">
        <f t="shared" si="631"/>
        <v>970</v>
      </c>
      <c r="AL2969" s="16">
        <f t="shared" si="632"/>
        <v>9700</v>
      </c>
      <c r="AM2969" s="16">
        <f t="shared" si="633"/>
        <v>137740</v>
      </c>
      <c r="AN2969" s="16">
        <f t="shared" si="634"/>
        <v>537186</v>
      </c>
      <c r="AO2969" s="12" t="s">
        <v>1486</v>
      </c>
      <c r="AP2969" s="16">
        <v>1.94</v>
      </c>
      <c r="AQ2969" s="16" t="s">
        <v>204</v>
      </c>
      <c r="BC2969" s="16">
        <v>1.94</v>
      </c>
      <c r="BD2969" s="16">
        <f t="shared" si="635"/>
        <v>6.79</v>
      </c>
      <c r="BE2969" s="16">
        <f t="shared" si="636"/>
        <v>3357.4124999999999</v>
      </c>
      <c r="BG2969" s="16">
        <f t="shared" si="637"/>
        <v>2328</v>
      </c>
      <c r="BH2969" s="16">
        <f t="shared" si="638"/>
        <v>1241.5999999999999</v>
      </c>
      <c r="BI2969" s="16">
        <f t="shared" si="639"/>
        <v>15.52</v>
      </c>
    </row>
    <row r="2970" spans="1:61" ht="20.149999999999999" customHeight="1" x14ac:dyDescent="0.35">
      <c r="A2970">
        <v>2969</v>
      </c>
      <c r="B2970" t="s">
        <v>360</v>
      </c>
      <c r="C2970" t="s">
        <v>9582</v>
      </c>
      <c r="D2970" s="15" t="s">
        <v>3510</v>
      </c>
      <c r="E2970" s="12" t="s">
        <v>98</v>
      </c>
      <c r="G2970" s="12" t="s">
        <v>3316</v>
      </c>
      <c r="H2970" s="12" t="s">
        <v>589</v>
      </c>
      <c r="I2970" s="12" t="s">
        <v>363</v>
      </c>
      <c r="J2970" s="12" t="s">
        <v>2401</v>
      </c>
      <c r="K2970" s="12" t="s">
        <v>3317</v>
      </c>
      <c r="N2970" s="16" t="s">
        <v>206</v>
      </c>
      <c r="O2970" s="16" t="s">
        <v>3505</v>
      </c>
      <c r="P2970" s="12" t="s">
        <v>482</v>
      </c>
      <c r="Q2970" s="16">
        <v>2022</v>
      </c>
      <c r="R2970" s="16">
        <v>1.28</v>
      </c>
      <c r="T2970" s="16">
        <v>0</v>
      </c>
      <c r="V2970" s="12" t="s">
        <v>204</v>
      </c>
      <c r="W2970" s="12" t="s">
        <v>204</v>
      </c>
      <c r="X2970" s="16">
        <v>1</v>
      </c>
      <c r="Y2970" s="16">
        <v>8</v>
      </c>
      <c r="Z2970" s="16">
        <v>1.28</v>
      </c>
      <c r="AA2970" s="16">
        <v>166.4</v>
      </c>
      <c r="AB2970" s="16" t="s">
        <v>2394</v>
      </c>
      <c r="AC2970" s="16" t="s">
        <v>3319</v>
      </c>
      <c r="AD2970" s="16">
        <f t="shared" si="624"/>
        <v>58240</v>
      </c>
      <c r="AE2970" s="16">
        <f t="shared" si="625"/>
        <v>448</v>
      </c>
      <c r="AF2970" s="16">
        <f t="shared" si="626"/>
        <v>168000</v>
      </c>
      <c r="AG2970" s="16">
        <f t="shared" si="627"/>
        <v>128</v>
      </c>
      <c r="AH2970" s="12">
        <f t="shared" si="628"/>
        <v>0</v>
      </c>
      <c r="AI2970" s="16">
        <f t="shared" si="629"/>
        <v>8.9600000000000009</v>
      </c>
      <c r="AJ2970" s="16">
        <f t="shared" si="630"/>
        <v>30912.000000000004</v>
      </c>
      <c r="AK2970" s="16">
        <f t="shared" si="631"/>
        <v>640</v>
      </c>
      <c r="AL2970" s="16">
        <f t="shared" si="632"/>
        <v>6400</v>
      </c>
      <c r="AM2970" s="16">
        <f t="shared" si="633"/>
        <v>90880</v>
      </c>
      <c r="AN2970" s="16">
        <f t="shared" si="634"/>
        <v>354432</v>
      </c>
      <c r="AO2970" s="12" t="s">
        <v>1486</v>
      </c>
      <c r="AP2970" s="16">
        <v>1.28</v>
      </c>
      <c r="AQ2970" s="16" t="s">
        <v>204</v>
      </c>
      <c r="BC2970" s="16">
        <v>1.28</v>
      </c>
      <c r="BD2970" s="16">
        <f t="shared" si="635"/>
        <v>4.4800000000000004</v>
      </c>
      <c r="BE2970" s="16">
        <f t="shared" si="636"/>
        <v>2215.1999999999998</v>
      </c>
      <c r="BG2970" s="16">
        <f t="shared" si="637"/>
        <v>1536</v>
      </c>
      <c r="BH2970" s="16">
        <f t="shared" si="638"/>
        <v>819.2</v>
      </c>
      <c r="BI2970" s="16">
        <f t="shared" si="639"/>
        <v>10.24</v>
      </c>
    </row>
    <row r="2971" spans="1:61" ht="20.149999999999999" customHeight="1" x14ac:dyDescent="0.35">
      <c r="A2971">
        <v>2970</v>
      </c>
      <c r="B2971" t="s">
        <v>360</v>
      </c>
      <c r="C2971" t="s">
        <v>9583</v>
      </c>
      <c r="D2971" s="15" t="s">
        <v>3511</v>
      </c>
      <c r="E2971" s="12" t="s">
        <v>93</v>
      </c>
      <c r="G2971" s="12" t="s">
        <v>3316</v>
      </c>
      <c r="H2971" s="12" t="s">
        <v>589</v>
      </c>
      <c r="I2971" s="12" t="s">
        <v>363</v>
      </c>
      <c r="J2971" s="12" t="s">
        <v>2401</v>
      </c>
      <c r="K2971" s="12" t="s">
        <v>3317</v>
      </c>
      <c r="N2971" s="16" t="s">
        <v>206</v>
      </c>
      <c r="O2971" s="16" t="s">
        <v>3505</v>
      </c>
      <c r="P2971" s="12" t="s">
        <v>482</v>
      </c>
      <c r="Q2971" s="16">
        <v>2022</v>
      </c>
      <c r="R2971" s="16">
        <v>0.6</v>
      </c>
      <c r="T2971" s="16">
        <v>0</v>
      </c>
      <c r="V2971" s="12" t="s">
        <v>204</v>
      </c>
      <c r="W2971" s="12" t="s">
        <v>204</v>
      </c>
      <c r="X2971" s="16">
        <v>1</v>
      </c>
      <c r="Y2971" s="16">
        <v>8</v>
      </c>
      <c r="Z2971" s="16">
        <v>0.6</v>
      </c>
      <c r="AA2971" s="16">
        <v>78</v>
      </c>
      <c r="AB2971" s="16" t="s">
        <v>2394</v>
      </c>
      <c r="AC2971" s="16" t="s">
        <v>3319</v>
      </c>
      <c r="AD2971" s="16">
        <f t="shared" si="624"/>
        <v>27300</v>
      </c>
      <c r="AE2971" s="16">
        <f t="shared" si="625"/>
        <v>210</v>
      </c>
      <c r="AF2971" s="16">
        <f t="shared" si="626"/>
        <v>78750</v>
      </c>
      <c r="AG2971" s="16">
        <f t="shared" si="627"/>
        <v>60</v>
      </c>
      <c r="AH2971" s="12">
        <f t="shared" si="628"/>
        <v>0</v>
      </c>
      <c r="AI2971" s="16">
        <f t="shared" si="629"/>
        <v>4.2</v>
      </c>
      <c r="AJ2971" s="16">
        <f t="shared" si="630"/>
        <v>14490</v>
      </c>
      <c r="AK2971" s="16">
        <f t="shared" si="631"/>
        <v>300</v>
      </c>
      <c r="AL2971" s="16">
        <f t="shared" si="632"/>
        <v>3000</v>
      </c>
      <c r="AM2971" s="16">
        <f t="shared" si="633"/>
        <v>42600</v>
      </c>
      <c r="AN2971" s="16">
        <f t="shared" si="634"/>
        <v>166140</v>
      </c>
      <c r="AO2971" s="12" t="s">
        <v>1486</v>
      </c>
      <c r="AP2971" s="16">
        <v>0.6</v>
      </c>
      <c r="AQ2971" s="16" t="s">
        <v>204</v>
      </c>
      <c r="BC2971" s="16">
        <v>0.6</v>
      </c>
      <c r="BD2971" s="16">
        <f t="shared" si="635"/>
        <v>2.1</v>
      </c>
      <c r="BE2971" s="16">
        <f t="shared" si="636"/>
        <v>1038.375</v>
      </c>
      <c r="BG2971" s="16">
        <f t="shared" si="637"/>
        <v>720</v>
      </c>
      <c r="BH2971" s="16">
        <f t="shared" si="638"/>
        <v>384</v>
      </c>
      <c r="BI2971" s="16">
        <f t="shared" si="639"/>
        <v>4.8</v>
      </c>
    </row>
    <row r="2972" spans="1:61" ht="20.149999999999999" customHeight="1" x14ac:dyDescent="0.35">
      <c r="A2972">
        <v>2971</v>
      </c>
      <c r="B2972" t="s">
        <v>360</v>
      </c>
      <c r="C2972" t="s">
        <v>9584</v>
      </c>
      <c r="D2972" s="15" t="s">
        <v>3512</v>
      </c>
      <c r="E2972" s="12" t="s">
        <v>98</v>
      </c>
      <c r="G2972" s="12" t="s">
        <v>3316</v>
      </c>
      <c r="H2972" s="12" t="s">
        <v>589</v>
      </c>
      <c r="I2972" s="12" t="s">
        <v>363</v>
      </c>
      <c r="J2972" s="12" t="s">
        <v>2401</v>
      </c>
      <c r="K2972" s="12" t="s">
        <v>3317</v>
      </c>
      <c r="N2972" s="16" t="s">
        <v>206</v>
      </c>
      <c r="O2972" s="16" t="s">
        <v>3505</v>
      </c>
      <c r="P2972" s="12" t="s">
        <v>482</v>
      </c>
      <c r="Q2972" s="16">
        <v>2022</v>
      </c>
      <c r="R2972" s="16">
        <v>1.76</v>
      </c>
      <c r="T2972" s="16">
        <v>0</v>
      </c>
      <c r="V2972" s="12" t="s">
        <v>204</v>
      </c>
      <c r="W2972" s="12" t="s">
        <v>204</v>
      </c>
      <c r="X2972" s="16">
        <v>1</v>
      </c>
      <c r="Y2972" s="16">
        <v>8</v>
      </c>
      <c r="Z2972" s="16">
        <v>1.76</v>
      </c>
      <c r="AA2972" s="16">
        <v>228.8</v>
      </c>
      <c r="AB2972" s="16" t="s">
        <v>2394</v>
      </c>
      <c r="AC2972" s="16" t="s">
        <v>3319</v>
      </c>
      <c r="AD2972" s="16">
        <f t="shared" si="624"/>
        <v>80080</v>
      </c>
      <c r="AE2972" s="16">
        <f t="shared" si="625"/>
        <v>616</v>
      </c>
      <c r="AF2972" s="16">
        <f t="shared" si="626"/>
        <v>231000</v>
      </c>
      <c r="AG2972" s="16">
        <f t="shared" si="627"/>
        <v>176</v>
      </c>
      <c r="AH2972" s="12">
        <f t="shared" si="628"/>
        <v>0</v>
      </c>
      <c r="AI2972" s="16">
        <f t="shared" si="629"/>
        <v>12.32</v>
      </c>
      <c r="AJ2972" s="16">
        <f t="shared" si="630"/>
        <v>42504</v>
      </c>
      <c r="AK2972" s="16">
        <f t="shared" si="631"/>
        <v>880</v>
      </c>
      <c r="AL2972" s="16">
        <f t="shared" si="632"/>
        <v>8800</v>
      </c>
      <c r="AM2972" s="16">
        <f t="shared" si="633"/>
        <v>124960</v>
      </c>
      <c r="AN2972" s="16">
        <f t="shared" si="634"/>
        <v>487344</v>
      </c>
      <c r="AO2972" s="12" t="s">
        <v>1486</v>
      </c>
      <c r="AP2972" s="16">
        <v>1.76</v>
      </c>
      <c r="AQ2972" s="16" t="s">
        <v>204</v>
      </c>
      <c r="BC2972" s="16">
        <v>1.76</v>
      </c>
      <c r="BD2972" s="16">
        <f t="shared" si="635"/>
        <v>6.16</v>
      </c>
      <c r="BE2972" s="16">
        <f t="shared" si="636"/>
        <v>3045.9</v>
      </c>
      <c r="BG2972" s="16">
        <f t="shared" si="637"/>
        <v>2112</v>
      </c>
      <c r="BH2972" s="16">
        <f t="shared" si="638"/>
        <v>1126.4000000000001</v>
      </c>
      <c r="BI2972" s="16">
        <f t="shared" si="639"/>
        <v>14.080000000000002</v>
      </c>
    </row>
    <row r="2973" spans="1:61" ht="20.149999999999999" customHeight="1" x14ac:dyDescent="0.35">
      <c r="A2973">
        <v>2972</v>
      </c>
      <c r="B2973" t="s">
        <v>360</v>
      </c>
      <c r="C2973" t="s">
        <v>9585</v>
      </c>
      <c r="D2973" s="15" t="s">
        <v>3513</v>
      </c>
      <c r="E2973" s="12" t="s">
        <v>98</v>
      </c>
      <c r="G2973" s="12" t="s">
        <v>3316</v>
      </c>
      <c r="H2973" s="12" t="s">
        <v>589</v>
      </c>
      <c r="I2973" s="12" t="s">
        <v>363</v>
      </c>
      <c r="J2973" s="12" t="s">
        <v>2401</v>
      </c>
      <c r="K2973" s="12" t="s">
        <v>3317</v>
      </c>
      <c r="N2973" s="16" t="s">
        <v>206</v>
      </c>
      <c r="O2973" s="16" t="s">
        <v>3505</v>
      </c>
      <c r="P2973" s="12" t="s">
        <v>482</v>
      </c>
      <c r="Q2973" s="16">
        <v>2022</v>
      </c>
      <c r="R2973" s="16">
        <v>1.1399999999999999</v>
      </c>
      <c r="T2973" s="16">
        <v>0</v>
      </c>
      <c r="V2973" s="12" t="s">
        <v>204</v>
      </c>
      <c r="W2973" s="12" t="s">
        <v>204</v>
      </c>
      <c r="X2973" s="16">
        <v>1</v>
      </c>
      <c r="Y2973" s="16">
        <v>8</v>
      </c>
      <c r="Z2973" s="16">
        <v>1.1399999999999999</v>
      </c>
      <c r="AA2973" s="16">
        <v>148.19999999999999</v>
      </c>
      <c r="AB2973" s="16" t="s">
        <v>2394</v>
      </c>
      <c r="AC2973" s="16" t="s">
        <v>3319</v>
      </c>
      <c r="AD2973" s="16">
        <f t="shared" si="624"/>
        <v>51869.999999999993</v>
      </c>
      <c r="AE2973" s="16">
        <f t="shared" si="625"/>
        <v>398.99999999999994</v>
      </c>
      <c r="AF2973" s="16">
        <f t="shared" si="626"/>
        <v>149624.99999999997</v>
      </c>
      <c r="AG2973" s="16">
        <f t="shared" si="627"/>
        <v>113.99999999999999</v>
      </c>
      <c r="AH2973" s="12">
        <f t="shared" si="628"/>
        <v>0</v>
      </c>
      <c r="AI2973" s="16">
        <f t="shared" si="629"/>
        <v>7.9799999999999995</v>
      </c>
      <c r="AJ2973" s="16">
        <f t="shared" si="630"/>
        <v>27531</v>
      </c>
      <c r="AK2973" s="16">
        <f t="shared" si="631"/>
        <v>570</v>
      </c>
      <c r="AL2973" s="16">
        <f t="shared" si="632"/>
        <v>5699.9999999999991</v>
      </c>
      <c r="AM2973" s="16">
        <f t="shared" si="633"/>
        <v>80940</v>
      </c>
      <c r="AN2973" s="16">
        <f t="shared" si="634"/>
        <v>315666</v>
      </c>
      <c r="AO2973" s="12" t="s">
        <v>1486</v>
      </c>
      <c r="AP2973" s="16">
        <v>1.1399999999999999</v>
      </c>
      <c r="AQ2973" s="16" t="s">
        <v>204</v>
      </c>
      <c r="BC2973" s="16">
        <v>1.1399999999999999</v>
      </c>
      <c r="BD2973" s="16">
        <f t="shared" si="635"/>
        <v>3.9899999999999998</v>
      </c>
      <c r="BE2973" s="16">
        <f t="shared" si="636"/>
        <v>1972.9124999999999</v>
      </c>
      <c r="BG2973" s="16">
        <f t="shared" si="637"/>
        <v>1367.9999999999998</v>
      </c>
      <c r="BH2973" s="16">
        <f t="shared" si="638"/>
        <v>729.59999999999991</v>
      </c>
      <c r="BI2973" s="16">
        <f t="shared" si="639"/>
        <v>9.1199999999999992</v>
      </c>
    </row>
    <row r="2974" spans="1:61" ht="20.149999999999999" customHeight="1" x14ac:dyDescent="0.35">
      <c r="A2974">
        <v>2973</v>
      </c>
      <c r="B2974" t="s">
        <v>360</v>
      </c>
      <c r="C2974" t="s">
        <v>9586</v>
      </c>
      <c r="D2974" s="15" t="s">
        <v>3514</v>
      </c>
      <c r="E2974" s="12" t="s">
        <v>98</v>
      </c>
      <c r="G2974" s="12" t="s">
        <v>3316</v>
      </c>
      <c r="H2974" s="12" t="s">
        <v>589</v>
      </c>
      <c r="I2974" s="12" t="s">
        <v>363</v>
      </c>
      <c r="J2974" s="12" t="s">
        <v>2401</v>
      </c>
      <c r="K2974" s="12" t="s">
        <v>3317</v>
      </c>
      <c r="N2974" s="16" t="s">
        <v>206</v>
      </c>
      <c r="O2974" s="16" t="s">
        <v>3505</v>
      </c>
      <c r="P2974" s="12" t="s">
        <v>482</v>
      </c>
      <c r="Q2974" s="16">
        <v>2022</v>
      </c>
      <c r="R2974" s="16">
        <v>1.62</v>
      </c>
      <c r="T2974" s="16">
        <v>0</v>
      </c>
      <c r="V2974" s="12" t="s">
        <v>204</v>
      </c>
      <c r="W2974" s="12" t="s">
        <v>204</v>
      </c>
      <c r="X2974" s="16">
        <v>1</v>
      </c>
      <c r="Y2974" s="16">
        <v>8</v>
      </c>
      <c r="Z2974" s="16">
        <v>1.62</v>
      </c>
      <c r="AA2974" s="16">
        <v>210.60000000000002</v>
      </c>
      <c r="AB2974" s="16" t="s">
        <v>2394</v>
      </c>
      <c r="AC2974" s="16" t="s">
        <v>3319</v>
      </c>
      <c r="AD2974" s="16">
        <f t="shared" si="624"/>
        <v>73710.000000000015</v>
      </c>
      <c r="AE2974" s="16">
        <f t="shared" si="625"/>
        <v>567</v>
      </c>
      <c r="AF2974" s="16">
        <f t="shared" si="626"/>
        <v>212625</v>
      </c>
      <c r="AG2974" s="16">
        <f t="shared" si="627"/>
        <v>162</v>
      </c>
      <c r="AH2974" s="12">
        <f t="shared" si="628"/>
        <v>0</v>
      </c>
      <c r="AI2974" s="16">
        <f t="shared" si="629"/>
        <v>11.34</v>
      </c>
      <c r="AJ2974" s="16">
        <f t="shared" si="630"/>
        <v>39123</v>
      </c>
      <c r="AK2974" s="16">
        <f t="shared" si="631"/>
        <v>810</v>
      </c>
      <c r="AL2974" s="16">
        <f t="shared" si="632"/>
        <v>8100.0000000000009</v>
      </c>
      <c r="AM2974" s="16">
        <f t="shared" si="633"/>
        <v>115020.00000000001</v>
      </c>
      <c r="AN2974" s="16">
        <f t="shared" si="634"/>
        <v>448578</v>
      </c>
      <c r="AO2974" s="12" t="s">
        <v>1486</v>
      </c>
      <c r="AP2974" s="16">
        <v>1.62</v>
      </c>
      <c r="AQ2974" s="16" t="s">
        <v>204</v>
      </c>
      <c r="BC2974" s="16">
        <v>1.62</v>
      </c>
      <c r="BD2974" s="16">
        <f t="shared" si="635"/>
        <v>5.67</v>
      </c>
      <c r="BE2974" s="16">
        <f t="shared" si="636"/>
        <v>2803.6125000000002</v>
      </c>
      <c r="BG2974" s="16">
        <f t="shared" si="637"/>
        <v>1944.0000000000002</v>
      </c>
      <c r="BH2974" s="16">
        <f t="shared" si="638"/>
        <v>1036.8000000000002</v>
      </c>
      <c r="BI2974" s="16">
        <f t="shared" si="639"/>
        <v>12.960000000000003</v>
      </c>
    </row>
    <row r="2975" spans="1:61" ht="20.149999999999999" customHeight="1" x14ac:dyDescent="0.35">
      <c r="A2975">
        <v>2974</v>
      </c>
      <c r="B2975" t="s">
        <v>360</v>
      </c>
      <c r="C2975" t="s">
        <v>9587</v>
      </c>
      <c r="D2975" s="15" t="s">
        <v>3515</v>
      </c>
      <c r="E2975" s="12" t="s">
        <v>98</v>
      </c>
      <c r="G2975" s="12" t="s">
        <v>3316</v>
      </c>
      <c r="H2975" s="12" t="s">
        <v>589</v>
      </c>
      <c r="I2975" s="12" t="s">
        <v>363</v>
      </c>
      <c r="J2975" s="12" t="s">
        <v>2401</v>
      </c>
      <c r="K2975" s="12" t="s">
        <v>3317</v>
      </c>
      <c r="N2975" s="16" t="s">
        <v>206</v>
      </c>
      <c r="O2975" s="16" t="s">
        <v>3505</v>
      </c>
      <c r="P2975" s="12" t="s">
        <v>482</v>
      </c>
      <c r="Q2975" s="16">
        <v>2022</v>
      </c>
      <c r="R2975" s="16">
        <v>0.92</v>
      </c>
      <c r="T2975" s="16">
        <v>0</v>
      </c>
      <c r="V2975" s="12" t="s">
        <v>204</v>
      </c>
      <c r="W2975" s="12" t="s">
        <v>204</v>
      </c>
      <c r="X2975" s="16">
        <v>1</v>
      </c>
      <c r="Y2975" s="16">
        <v>8</v>
      </c>
      <c r="Z2975" s="16">
        <v>0.92</v>
      </c>
      <c r="AA2975" s="16">
        <v>119.60000000000001</v>
      </c>
      <c r="AB2975" s="16" t="s">
        <v>2394</v>
      </c>
      <c r="AC2975" s="16" t="s">
        <v>3319</v>
      </c>
      <c r="AD2975" s="16">
        <f t="shared" si="624"/>
        <v>41860</v>
      </c>
      <c r="AE2975" s="16">
        <f t="shared" si="625"/>
        <v>322</v>
      </c>
      <c r="AF2975" s="16">
        <f t="shared" si="626"/>
        <v>120750</v>
      </c>
      <c r="AG2975" s="16">
        <f t="shared" si="627"/>
        <v>92</v>
      </c>
      <c r="AH2975" s="12">
        <f t="shared" si="628"/>
        <v>0</v>
      </c>
      <c r="AI2975" s="16">
        <f t="shared" si="629"/>
        <v>6.44</v>
      </c>
      <c r="AJ2975" s="16">
        <f t="shared" si="630"/>
        <v>22218</v>
      </c>
      <c r="AK2975" s="16">
        <f t="shared" si="631"/>
        <v>460</v>
      </c>
      <c r="AL2975" s="16">
        <f t="shared" si="632"/>
        <v>4600</v>
      </c>
      <c r="AM2975" s="16">
        <f t="shared" si="633"/>
        <v>65320</v>
      </c>
      <c r="AN2975" s="16">
        <f t="shared" si="634"/>
        <v>254748</v>
      </c>
      <c r="AO2975" s="12" t="s">
        <v>1486</v>
      </c>
      <c r="AP2975" s="16">
        <v>0.92</v>
      </c>
      <c r="AQ2975" s="16" t="s">
        <v>204</v>
      </c>
      <c r="BC2975" s="16">
        <v>0.92</v>
      </c>
      <c r="BD2975" s="16">
        <f t="shared" si="635"/>
        <v>3.22</v>
      </c>
      <c r="BE2975" s="16">
        <f t="shared" si="636"/>
        <v>1592.175</v>
      </c>
      <c r="BG2975" s="16">
        <f t="shared" si="637"/>
        <v>1104</v>
      </c>
      <c r="BH2975" s="16">
        <f t="shared" si="638"/>
        <v>588.80000000000007</v>
      </c>
      <c r="BI2975" s="16">
        <f t="shared" si="639"/>
        <v>7.3600000000000012</v>
      </c>
    </row>
    <row r="2976" spans="1:61" ht="20.149999999999999" customHeight="1" x14ac:dyDescent="0.35">
      <c r="A2976">
        <v>2975</v>
      </c>
      <c r="B2976" t="s">
        <v>360</v>
      </c>
      <c r="C2976" t="s">
        <v>9588</v>
      </c>
      <c r="D2976" s="15" t="s">
        <v>462</v>
      </c>
      <c r="E2976" s="12" t="s">
        <v>98</v>
      </c>
      <c r="G2976" s="12" t="s">
        <v>3316</v>
      </c>
      <c r="H2976" s="12" t="s">
        <v>589</v>
      </c>
      <c r="I2976" s="12" t="s">
        <v>363</v>
      </c>
      <c r="J2976" s="12" t="s">
        <v>2401</v>
      </c>
      <c r="K2976" s="12" t="s">
        <v>3317</v>
      </c>
      <c r="N2976" s="16" t="s">
        <v>206</v>
      </c>
      <c r="O2976" s="16" t="s">
        <v>3505</v>
      </c>
      <c r="P2976" s="12" t="s">
        <v>482</v>
      </c>
      <c r="Q2976" s="16">
        <v>2022</v>
      </c>
      <c r="R2976" s="16">
        <v>0.55000000000000004</v>
      </c>
      <c r="T2976" s="16">
        <v>0</v>
      </c>
      <c r="V2976" s="12" t="s">
        <v>204</v>
      </c>
      <c r="W2976" s="12" t="s">
        <v>204</v>
      </c>
      <c r="X2976" s="16">
        <v>1</v>
      </c>
      <c r="Y2976" s="16">
        <v>8</v>
      </c>
      <c r="Z2976" s="16">
        <v>0.55000000000000004</v>
      </c>
      <c r="AA2976" s="16">
        <v>71.5</v>
      </c>
      <c r="AB2976" s="16" t="s">
        <v>2394</v>
      </c>
      <c r="AC2976" s="16" t="s">
        <v>3319</v>
      </c>
      <c r="AD2976" s="16">
        <f t="shared" si="624"/>
        <v>25025</v>
      </c>
      <c r="AE2976" s="16">
        <f t="shared" si="625"/>
        <v>192.50000000000003</v>
      </c>
      <c r="AF2976" s="16">
        <f t="shared" si="626"/>
        <v>72187.500000000015</v>
      </c>
      <c r="AG2976" s="16">
        <f t="shared" si="627"/>
        <v>55.000000000000007</v>
      </c>
      <c r="AH2976" s="12">
        <f t="shared" si="628"/>
        <v>0</v>
      </c>
      <c r="AI2976" s="16">
        <f t="shared" si="629"/>
        <v>3.8500000000000005</v>
      </c>
      <c r="AJ2976" s="16">
        <f t="shared" si="630"/>
        <v>13282.500000000002</v>
      </c>
      <c r="AK2976" s="16">
        <f t="shared" si="631"/>
        <v>275</v>
      </c>
      <c r="AL2976" s="16">
        <f t="shared" si="632"/>
        <v>2750</v>
      </c>
      <c r="AM2976" s="16">
        <f t="shared" si="633"/>
        <v>39050</v>
      </c>
      <c r="AN2976" s="16">
        <f t="shared" si="634"/>
        <v>152295</v>
      </c>
      <c r="AO2976" s="12" t="s">
        <v>1486</v>
      </c>
      <c r="AP2976" s="16">
        <v>0.55000000000000004</v>
      </c>
      <c r="AQ2976" s="16" t="s">
        <v>204</v>
      </c>
      <c r="BC2976" s="16">
        <v>0.55000000000000004</v>
      </c>
      <c r="BD2976" s="16">
        <f t="shared" si="635"/>
        <v>1.9250000000000003</v>
      </c>
      <c r="BE2976" s="16">
        <f t="shared" si="636"/>
        <v>951.84375</v>
      </c>
      <c r="BG2976" s="16">
        <f t="shared" si="637"/>
        <v>660</v>
      </c>
      <c r="BH2976" s="16">
        <f t="shared" si="638"/>
        <v>352</v>
      </c>
      <c r="BI2976" s="16">
        <f t="shared" si="639"/>
        <v>4.4000000000000004</v>
      </c>
    </row>
    <row r="2977" spans="1:61" ht="20.149999999999999" customHeight="1" x14ac:dyDescent="0.35">
      <c r="A2977">
        <v>2976</v>
      </c>
      <c r="B2977" t="s">
        <v>360</v>
      </c>
      <c r="C2977" t="s">
        <v>9589</v>
      </c>
      <c r="D2977" s="15" t="s">
        <v>3516</v>
      </c>
      <c r="E2977" s="12" t="s">
        <v>98</v>
      </c>
      <c r="G2977" s="12" t="s">
        <v>3316</v>
      </c>
      <c r="H2977" s="12" t="s">
        <v>589</v>
      </c>
      <c r="I2977" s="12" t="s">
        <v>363</v>
      </c>
      <c r="J2977" s="12" t="s">
        <v>2401</v>
      </c>
      <c r="K2977" s="12" t="s">
        <v>3317</v>
      </c>
      <c r="N2977" s="16" t="s">
        <v>206</v>
      </c>
      <c r="O2977" s="16" t="s">
        <v>3505</v>
      </c>
      <c r="P2977" s="12" t="s">
        <v>482</v>
      </c>
      <c r="Q2977" s="16">
        <v>2022</v>
      </c>
      <c r="R2977" s="16">
        <v>0.61</v>
      </c>
      <c r="T2977" s="16">
        <v>0</v>
      </c>
      <c r="V2977" s="12" t="s">
        <v>204</v>
      </c>
      <c r="W2977" s="12" t="s">
        <v>204</v>
      </c>
      <c r="X2977" s="16">
        <v>1</v>
      </c>
      <c r="Y2977" s="16">
        <v>8</v>
      </c>
      <c r="Z2977" s="16">
        <v>0.61</v>
      </c>
      <c r="AA2977" s="16">
        <v>79.3</v>
      </c>
      <c r="AB2977" s="16" t="s">
        <v>2394</v>
      </c>
      <c r="AC2977" s="16" t="s">
        <v>3319</v>
      </c>
      <c r="AD2977" s="16">
        <f t="shared" si="624"/>
        <v>27755</v>
      </c>
      <c r="AE2977" s="16">
        <f t="shared" si="625"/>
        <v>213.5</v>
      </c>
      <c r="AF2977" s="16">
        <f t="shared" si="626"/>
        <v>80062.5</v>
      </c>
      <c r="AG2977" s="16">
        <f t="shared" si="627"/>
        <v>61</v>
      </c>
      <c r="AH2977" s="12">
        <f t="shared" si="628"/>
        <v>0</v>
      </c>
      <c r="AI2977" s="16">
        <f t="shared" si="629"/>
        <v>4.2699999999999996</v>
      </c>
      <c r="AJ2977" s="16">
        <f t="shared" si="630"/>
        <v>14731.499999999998</v>
      </c>
      <c r="AK2977" s="16">
        <f t="shared" si="631"/>
        <v>305</v>
      </c>
      <c r="AL2977" s="16">
        <f t="shared" si="632"/>
        <v>3050</v>
      </c>
      <c r="AM2977" s="16">
        <f t="shared" si="633"/>
        <v>43310</v>
      </c>
      <c r="AN2977" s="16">
        <f t="shared" si="634"/>
        <v>168909</v>
      </c>
      <c r="AO2977" s="12" t="s">
        <v>1486</v>
      </c>
      <c r="AP2977" s="16">
        <v>0.61</v>
      </c>
      <c r="AQ2977" s="16" t="s">
        <v>204</v>
      </c>
      <c r="BC2977" s="16">
        <v>0.61</v>
      </c>
      <c r="BD2977" s="16">
        <f t="shared" si="635"/>
        <v>2.1349999999999998</v>
      </c>
      <c r="BE2977" s="16">
        <f t="shared" si="636"/>
        <v>1055.6812500000001</v>
      </c>
      <c r="BG2977" s="16">
        <f t="shared" si="637"/>
        <v>732</v>
      </c>
      <c r="BH2977" s="16">
        <f t="shared" si="638"/>
        <v>390.4</v>
      </c>
      <c r="BI2977" s="16">
        <f t="shared" si="639"/>
        <v>4.88</v>
      </c>
    </row>
    <row r="2978" spans="1:61" ht="20.149999999999999" customHeight="1" x14ac:dyDescent="0.35">
      <c r="A2978">
        <v>2977</v>
      </c>
      <c r="B2978" t="s">
        <v>360</v>
      </c>
      <c r="C2978" t="s">
        <v>9590</v>
      </c>
      <c r="D2978" s="15" t="s">
        <v>3517</v>
      </c>
      <c r="E2978" s="12" t="s">
        <v>93</v>
      </c>
      <c r="G2978" s="12" t="s">
        <v>3316</v>
      </c>
      <c r="H2978" s="12" t="s">
        <v>589</v>
      </c>
      <c r="I2978" s="12" t="s">
        <v>363</v>
      </c>
      <c r="J2978" s="12" t="s">
        <v>2401</v>
      </c>
      <c r="K2978" s="12" t="s">
        <v>3317</v>
      </c>
      <c r="N2978" s="16" t="s">
        <v>206</v>
      </c>
      <c r="O2978" s="16" t="s">
        <v>3505</v>
      </c>
      <c r="P2978" s="12" t="s">
        <v>366</v>
      </c>
      <c r="Q2978" s="16">
        <v>2022</v>
      </c>
      <c r="R2978" s="16">
        <v>0.32</v>
      </c>
      <c r="T2978" s="16">
        <v>0</v>
      </c>
      <c r="V2978" s="12" t="s">
        <v>204</v>
      </c>
      <c r="W2978" s="12" t="s">
        <v>204</v>
      </c>
      <c r="X2978" s="16">
        <v>1</v>
      </c>
      <c r="Y2978" s="16">
        <v>8</v>
      </c>
      <c r="Z2978" s="16">
        <v>0.32</v>
      </c>
      <c r="AA2978" s="16">
        <v>41.6</v>
      </c>
      <c r="AB2978" s="16" t="s">
        <v>2394</v>
      </c>
      <c r="AC2978" s="16" t="s">
        <v>3319</v>
      </c>
      <c r="AD2978" s="16">
        <f t="shared" si="624"/>
        <v>14560</v>
      </c>
      <c r="AE2978" s="16">
        <f t="shared" si="625"/>
        <v>112</v>
      </c>
      <c r="AF2978" s="16">
        <f t="shared" si="626"/>
        <v>42000</v>
      </c>
      <c r="AG2978" s="16">
        <f t="shared" si="627"/>
        <v>32</v>
      </c>
      <c r="AH2978" s="12">
        <f t="shared" si="628"/>
        <v>0</v>
      </c>
      <c r="AI2978" s="16">
        <f t="shared" si="629"/>
        <v>2.2400000000000002</v>
      </c>
      <c r="AJ2978" s="16">
        <f t="shared" si="630"/>
        <v>7728.0000000000009</v>
      </c>
      <c r="AK2978" s="16">
        <f t="shared" si="631"/>
        <v>160</v>
      </c>
      <c r="AL2978" s="16">
        <f t="shared" si="632"/>
        <v>1600</v>
      </c>
      <c r="AM2978" s="16">
        <f t="shared" si="633"/>
        <v>22720</v>
      </c>
      <c r="AN2978" s="16">
        <f t="shared" si="634"/>
        <v>88608</v>
      </c>
      <c r="AO2978" s="12" t="s">
        <v>1486</v>
      </c>
      <c r="AP2978" s="16">
        <v>0.32</v>
      </c>
      <c r="AQ2978" s="16" t="s">
        <v>204</v>
      </c>
      <c r="BC2978" s="16">
        <v>0.32</v>
      </c>
      <c r="BD2978" s="16">
        <f t="shared" si="635"/>
        <v>1.1200000000000001</v>
      </c>
      <c r="BE2978" s="16">
        <f t="shared" si="636"/>
        <v>553.79999999999995</v>
      </c>
      <c r="BG2978" s="16">
        <f t="shared" si="637"/>
        <v>384</v>
      </c>
      <c r="BH2978" s="16">
        <f t="shared" si="638"/>
        <v>204.8</v>
      </c>
      <c r="BI2978" s="16">
        <f t="shared" si="639"/>
        <v>2.56</v>
      </c>
    </row>
    <row r="2979" spans="1:61" ht="20.149999999999999" customHeight="1" x14ac:dyDescent="0.35">
      <c r="A2979">
        <v>2978</v>
      </c>
      <c r="B2979" t="s">
        <v>360</v>
      </c>
      <c r="C2979" t="s">
        <v>9591</v>
      </c>
      <c r="D2979" s="15" t="s">
        <v>3518</v>
      </c>
      <c r="E2979" s="12" t="s">
        <v>98</v>
      </c>
      <c r="G2979" s="12" t="s">
        <v>3316</v>
      </c>
      <c r="H2979" s="12" t="s">
        <v>589</v>
      </c>
      <c r="I2979" s="12" t="s">
        <v>363</v>
      </c>
      <c r="J2979" s="12" t="s">
        <v>2401</v>
      </c>
      <c r="K2979" s="12" t="s">
        <v>3317</v>
      </c>
      <c r="N2979" s="16" t="s">
        <v>206</v>
      </c>
      <c r="O2979" s="16" t="s">
        <v>3505</v>
      </c>
      <c r="P2979" s="12" t="s">
        <v>366</v>
      </c>
      <c r="Q2979" s="16">
        <v>2022</v>
      </c>
      <c r="R2979" s="16">
        <v>0.62</v>
      </c>
      <c r="T2979" s="16">
        <v>0</v>
      </c>
      <c r="V2979" s="12" t="s">
        <v>204</v>
      </c>
      <c r="W2979" s="12" t="s">
        <v>204</v>
      </c>
      <c r="X2979" s="16">
        <v>1</v>
      </c>
      <c r="Y2979" s="16">
        <v>8</v>
      </c>
      <c r="Z2979" s="16">
        <v>0.62</v>
      </c>
      <c r="AA2979" s="16">
        <v>80.599999999999994</v>
      </c>
      <c r="AB2979" s="16" t="s">
        <v>2394</v>
      </c>
      <c r="AC2979" s="16" t="s">
        <v>3319</v>
      </c>
      <c r="AD2979" s="16">
        <f t="shared" si="624"/>
        <v>28209.999999999996</v>
      </c>
      <c r="AE2979" s="16">
        <f t="shared" si="625"/>
        <v>217</v>
      </c>
      <c r="AF2979" s="16">
        <f t="shared" si="626"/>
        <v>81375</v>
      </c>
      <c r="AG2979" s="16">
        <f t="shared" si="627"/>
        <v>62</v>
      </c>
      <c r="AH2979" s="12">
        <f t="shared" si="628"/>
        <v>0</v>
      </c>
      <c r="AI2979" s="16">
        <f t="shared" si="629"/>
        <v>4.34</v>
      </c>
      <c r="AJ2979" s="16">
        <f t="shared" si="630"/>
        <v>14973</v>
      </c>
      <c r="AK2979" s="16">
        <f t="shared" si="631"/>
        <v>310</v>
      </c>
      <c r="AL2979" s="16">
        <f t="shared" si="632"/>
        <v>3100</v>
      </c>
      <c r="AM2979" s="16">
        <f t="shared" si="633"/>
        <v>44020</v>
      </c>
      <c r="AN2979" s="16">
        <f t="shared" si="634"/>
        <v>171678</v>
      </c>
      <c r="AO2979" s="12" t="s">
        <v>1486</v>
      </c>
      <c r="AP2979" s="16">
        <v>0.62</v>
      </c>
      <c r="AQ2979" s="16" t="s">
        <v>204</v>
      </c>
      <c r="BC2979" s="16">
        <v>0.62</v>
      </c>
      <c r="BD2979" s="16">
        <f t="shared" si="635"/>
        <v>2.17</v>
      </c>
      <c r="BE2979" s="16">
        <f t="shared" si="636"/>
        <v>1072.9875</v>
      </c>
      <c r="BG2979" s="16">
        <f t="shared" si="637"/>
        <v>744</v>
      </c>
      <c r="BH2979" s="16">
        <f t="shared" si="638"/>
        <v>396.8</v>
      </c>
      <c r="BI2979" s="16">
        <f t="shared" si="639"/>
        <v>4.96</v>
      </c>
    </row>
    <row r="2980" spans="1:61" ht="20.149999999999999" customHeight="1" x14ac:dyDescent="0.35">
      <c r="A2980">
        <v>2979</v>
      </c>
      <c r="B2980" t="s">
        <v>360</v>
      </c>
      <c r="C2980" t="s">
        <v>9592</v>
      </c>
      <c r="D2980" s="15" t="s">
        <v>3519</v>
      </c>
      <c r="E2980" s="12" t="s">
        <v>98</v>
      </c>
      <c r="G2980" s="12" t="s">
        <v>3316</v>
      </c>
      <c r="H2980" s="12" t="s">
        <v>589</v>
      </c>
      <c r="I2980" s="12" t="s">
        <v>363</v>
      </c>
      <c r="J2980" s="12" t="s">
        <v>2401</v>
      </c>
      <c r="K2980" s="12" t="s">
        <v>3317</v>
      </c>
      <c r="N2980" s="16" t="s">
        <v>206</v>
      </c>
      <c r="O2980" s="16" t="s">
        <v>3505</v>
      </c>
      <c r="P2980" s="12" t="s">
        <v>366</v>
      </c>
      <c r="Q2980" s="16">
        <v>2022</v>
      </c>
      <c r="R2980" s="16">
        <v>0.78</v>
      </c>
      <c r="T2980" s="16">
        <v>0</v>
      </c>
      <c r="V2980" s="12" t="s">
        <v>204</v>
      </c>
      <c r="W2980" s="12" t="s">
        <v>204</v>
      </c>
      <c r="X2980" s="16">
        <v>1</v>
      </c>
      <c r="Y2980" s="16">
        <v>8</v>
      </c>
      <c r="Z2980" s="16">
        <v>0.78</v>
      </c>
      <c r="AA2980" s="16">
        <v>101.4</v>
      </c>
      <c r="AB2980" s="16" t="s">
        <v>2394</v>
      </c>
      <c r="AC2980" s="16" t="s">
        <v>3319</v>
      </c>
      <c r="AD2980" s="16">
        <f t="shared" si="624"/>
        <v>35490</v>
      </c>
      <c r="AE2980" s="16">
        <f t="shared" si="625"/>
        <v>273</v>
      </c>
      <c r="AF2980" s="16">
        <f t="shared" si="626"/>
        <v>102375</v>
      </c>
      <c r="AG2980" s="16">
        <f t="shared" si="627"/>
        <v>78</v>
      </c>
      <c r="AH2980" s="12">
        <f t="shared" si="628"/>
        <v>0</v>
      </c>
      <c r="AI2980" s="16">
        <f t="shared" si="629"/>
        <v>5.46</v>
      </c>
      <c r="AJ2980" s="16">
        <f t="shared" si="630"/>
        <v>18837</v>
      </c>
      <c r="AK2980" s="16">
        <f t="shared" si="631"/>
        <v>390</v>
      </c>
      <c r="AL2980" s="16">
        <f t="shared" si="632"/>
        <v>3900</v>
      </c>
      <c r="AM2980" s="16">
        <f t="shared" si="633"/>
        <v>55380</v>
      </c>
      <c r="AN2980" s="16">
        <f t="shared" si="634"/>
        <v>215982</v>
      </c>
      <c r="AO2980" s="12" t="s">
        <v>1486</v>
      </c>
      <c r="AP2980" s="16">
        <v>0.78</v>
      </c>
      <c r="AQ2980" s="16" t="s">
        <v>204</v>
      </c>
      <c r="BC2980" s="16">
        <v>0.78</v>
      </c>
      <c r="BD2980" s="16">
        <f t="shared" si="635"/>
        <v>2.73</v>
      </c>
      <c r="BE2980" s="16">
        <f t="shared" si="636"/>
        <v>1349.8875</v>
      </c>
      <c r="BG2980" s="16">
        <f t="shared" si="637"/>
        <v>936</v>
      </c>
      <c r="BH2980" s="16">
        <f t="shared" si="638"/>
        <v>499.20000000000005</v>
      </c>
      <c r="BI2980" s="16">
        <f t="shared" si="639"/>
        <v>6.24</v>
      </c>
    </row>
    <row r="2981" spans="1:61" ht="20.149999999999999" customHeight="1" x14ac:dyDescent="0.35">
      <c r="A2981">
        <v>2980</v>
      </c>
      <c r="B2981" t="s">
        <v>360</v>
      </c>
      <c r="C2981" t="s">
        <v>9593</v>
      </c>
      <c r="D2981" s="15" t="s">
        <v>3520</v>
      </c>
      <c r="E2981" s="12" t="s">
        <v>98</v>
      </c>
      <c r="G2981" s="12" t="s">
        <v>3316</v>
      </c>
      <c r="H2981" s="12" t="s">
        <v>589</v>
      </c>
      <c r="I2981" s="12" t="s">
        <v>363</v>
      </c>
      <c r="J2981" s="12" t="s">
        <v>2401</v>
      </c>
      <c r="K2981" s="12" t="s">
        <v>3317</v>
      </c>
      <c r="N2981" s="16" t="s">
        <v>206</v>
      </c>
      <c r="O2981" s="16" t="s">
        <v>3505</v>
      </c>
      <c r="P2981" s="12" t="s">
        <v>366</v>
      </c>
      <c r="Q2981" s="16">
        <v>2022</v>
      </c>
      <c r="R2981" s="16">
        <v>0.65</v>
      </c>
      <c r="T2981" s="16">
        <v>0</v>
      </c>
      <c r="V2981" s="12" t="s">
        <v>204</v>
      </c>
      <c r="W2981" s="12" t="s">
        <v>204</v>
      </c>
      <c r="X2981" s="16">
        <v>1</v>
      </c>
      <c r="Y2981" s="16">
        <v>8</v>
      </c>
      <c r="Z2981" s="16">
        <v>0.65</v>
      </c>
      <c r="AA2981" s="16">
        <v>84.5</v>
      </c>
      <c r="AB2981" s="16" t="s">
        <v>2394</v>
      </c>
      <c r="AC2981" s="16" t="s">
        <v>3319</v>
      </c>
      <c r="AD2981" s="16">
        <f t="shared" ref="AD2981:AD3044" si="640">AA2981*350</f>
        <v>29575</v>
      </c>
      <c r="AE2981" s="16">
        <f t="shared" ref="AE2981:AE3044" si="641">Z2981*350</f>
        <v>227.5</v>
      </c>
      <c r="AF2981" s="16">
        <f t="shared" ref="AF2981:AF3044" si="642">AE2981*375</f>
        <v>85312.5</v>
      </c>
      <c r="AG2981" s="16">
        <f t="shared" ref="AG2981:AG3044" si="643">Z2981*100</f>
        <v>65</v>
      </c>
      <c r="AH2981" s="12">
        <f t="shared" ref="AH2981:AH3044" si="644">AG2981*0</f>
        <v>0</v>
      </c>
      <c r="AI2981" s="16">
        <f t="shared" ref="AI2981:AI3044" si="645">7*Z2981</f>
        <v>4.55</v>
      </c>
      <c r="AJ2981" s="16">
        <f t="shared" ref="AJ2981:AJ3044" si="646">AI2981*3450</f>
        <v>15697.5</v>
      </c>
      <c r="AK2981" s="16">
        <f t="shared" ref="AK2981:AK3044" si="647">Z2981*500</f>
        <v>325</v>
      </c>
      <c r="AL2981" s="16">
        <f t="shared" ref="AL2981:AL3044" si="648">1*5000*Z2981</f>
        <v>3250</v>
      </c>
      <c r="AM2981" s="16">
        <f t="shared" ref="AM2981:AM3044" si="649">Z2981*71000</f>
        <v>46150</v>
      </c>
      <c r="AN2981" s="16">
        <f t="shared" ref="AN2981:AN3044" si="650">AM2981+AL2981+AJ2981+AF2981+AD2981</f>
        <v>179985</v>
      </c>
      <c r="AO2981" s="12" t="s">
        <v>1486</v>
      </c>
      <c r="AP2981" s="16">
        <v>0.65</v>
      </c>
      <c r="AQ2981" s="16" t="s">
        <v>204</v>
      </c>
      <c r="BC2981" s="16">
        <v>0.65</v>
      </c>
      <c r="BD2981" s="16">
        <f t="shared" ref="BD2981:BD3044" si="651">3.5*BC2981</f>
        <v>2.2749999999999999</v>
      </c>
      <c r="BE2981" s="16">
        <f t="shared" ref="BE2981:BE3044" si="652">AN2981/160</f>
        <v>1124.90625</v>
      </c>
      <c r="BG2981" s="16">
        <f t="shared" ref="BG2981:BG3044" si="653">1200*BC2981</f>
        <v>780</v>
      </c>
      <c r="BH2981" s="16">
        <f t="shared" ref="BH2981:BH3044" si="654">640*BC2981</f>
        <v>416</v>
      </c>
      <c r="BI2981" s="16">
        <f t="shared" ref="BI2981:BI3044" si="655">BH2981/80</f>
        <v>5.2</v>
      </c>
    </row>
    <row r="2982" spans="1:61" ht="20.149999999999999" customHeight="1" x14ac:dyDescent="0.35">
      <c r="A2982">
        <v>2981</v>
      </c>
      <c r="B2982" t="s">
        <v>360</v>
      </c>
      <c r="C2982" t="s">
        <v>9594</v>
      </c>
      <c r="D2982" s="15" t="s">
        <v>3446</v>
      </c>
      <c r="E2982" s="12" t="s">
        <v>98</v>
      </c>
      <c r="G2982" s="12" t="s">
        <v>3316</v>
      </c>
      <c r="H2982" s="12" t="s">
        <v>589</v>
      </c>
      <c r="I2982" s="12" t="s">
        <v>363</v>
      </c>
      <c r="J2982" s="12" t="s">
        <v>2401</v>
      </c>
      <c r="K2982" s="12" t="s">
        <v>3317</v>
      </c>
      <c r="N2982" s="16" t="s">
        <v>205</v>
      </c>
      <c r="O2982" s="16" t="s">
        <v>3505</v>
      </c>
      <c r="P2982" s="12" t="s">
        <v>366</v>
      </c>
      <c r="Q2982" s="16">
        <v>2022</v>
      </c>
      <c r="R2982" s="16">
        <v>2.34</v>
      </c>
      <c r="T2982" s="16">
        <v>0</v>
      </c>
      <c r="V2982" s="12" t="s">
        <v>204</v>
      </c>
      <c r="W2982" s="12" t="s">
        <v>204</v>
      </c>
      <c r="X2982" s="16">
        <v>1</v>
      </c>
      <c r="Y2982" s="16">
        <v>8</v>
      </c>
      <c r="Z2982" s="16">
        <v>2.34</v>
      </c>
      <c r="AA2982" s="16">
        <v>304.2</v>
      </c>
      <c r="AB2982" s="16" t="s">
        <v>2394</v>
      </c>
      <c r="AC2982" s="16" t="s">
        <v>3319</v>
      </c>
      <c r="AD2982" s="16">
        <f t="shared" si="640"/>
        <v>106470</v>
      </c>
      <c r="AE2982" s="16">
        <f t="shared" si="641"/>
        <v>819</v>
      </c>
      <c r="AF2982" s="16">
        <f t="shared" si="642"/>
        <v>307125</v>
      </c>
      <c r="AG2982" s="16">
        <f t="shared" si="643"/>
        <v>234</v>
      </c>
      <c r="AH2982" s="12">
        <f t="shared" si="644"/>
        <v>0</v>
      </c>
      <c r="AI2982" s="16">
        <f t="shared" si="645"/>
        <v>16.38</v>
      </c>
      <c r="AJ2982" s="16">
        <f t="shared" si="646"/>
        <v>56511</v>
      </c>
      <c r="AK2982" s="16">
        <f t="shared" si="647"/>
        <v>1170</v>
      </c>
      <c r="AL2982" s="16">
        <f t="shared" si="648"/>
        <v>11700</v>
      </c>
      <c r="AM2982" s="16">
        <f t="shared" si="649"/>
        <v>166140</v>
      </c>
      <c r="AN2982" s="16">
        <f t="shared" si="650"/>
        <v>647946</v>
      </c>
      <c r="AO2982" s="12" t="s">
        <v>1486</v>
      </c>
      <c r="AP2982" s="16">
        <v>2.34</v>
      </c>
      <c r="AQ2982" s="16" t="s">
        <v>204</v>
      </c>
      <c r="BC2982" s="16">
        <v>2.34</v>
      </c>
      <c r="BD2982" s="16">
        <f t="shared" si="651"/>
        <v>8.19</v>
      </c>
      <c r="BE2982" s="16">
        <f t="shared" si="652"/>
        <v>4049.6624999999999</v>
      </c>
      <c r="BG2982" s="16">
        <f t="shared" si="653"/>
        <v>2808</v>
      </c>
      <c r="BH2982" s="16">
        <f t="shared" si="654"/>
        <v>1497.6</v>
      </c>
      <c r="BI2982" s="16">
        <f t="shared" si="655"/>
        <v>18.72</v>
      </c>
    </row>
    <row r="2983" spans="1:61" ht="20.149999999999999" customHeight="1" x14ac:dyDescent="0.35">
      <c r="A2983">
        <v>2982</v>
      </c>
      <c r="B2983" t="s">
        <v>360</v>
      </c>
      <c r="C2983" t="s">
        <v>9595</v>
      </c>
      <c r="D2983" s="15" t="s">
        <v>3521</v>
      </c>
      <c r="E2983" s="12" t="s">
        <v>98</v>
      </c>
      <c r="G2983" s="12" t="s">
        <v>3316</v>
      </c>
      <c r="H2983" s="12" t="s">
        <v>589</v>
      </c>
      <c r="I2983" s="12" t="s">
        <v>363</v>
      </c>
      <c r="J2983" s="12" t="s">
        <v>2401</v>
      </c>
      <c r="K2983" s="12" t="s">
        <v>3317</v>
      </c>
      <c r="N2983" s="16" t="s">
        <v>206</v>
      </c>
      <c r="O2983" s="16" t="s">
        <v>3505</v>
      </c>
      <c r="P2983" s="12" t="s">
        <v>366</v>
      </c>
      <c r="Q2983" s="16">
        <v>2022</v>
      </c>
      <c r="R2983" s="16">
        <v>1.24</v>
      </c>
      <c r="T2983" s="16">
        <v>0</v>
      </c>
      <c r="V2983" s="12" t="s">
        <v>204</v>
      </c>
      <c r="W2983" s="12" t="s">
        <v>204</v>
      </c>
      <c r="X2983" s="16">
        <v>1</v>
      </c>
      <c r="Y2983" s="16">
        <v>8</v>
      </c>
      <c r="Z2983" s="16">
        <v>1.24</v>
      </c>
      <c r="AA2983" s="16">
        <v>161.19999999999999</v>
      </c>
      <c r="AB2983" s="16" t="s">
        <v>2394</v>
      </c>
      <c r="AC2983" s="16" t="s">
        <v>3319</v>
      </c>
      <c r="AD2983" s="16">
        <f t="shared" si="640"/>
        <v>56419.999999999993</v>
      </c>
      <c r="AE2983" s="16">
        <f t="shared" si="641"/>
        <v>434</v>
      </c>
      <c r="AF2983" s="16">
        <f t="shared" si="642"/>
        <v>162750</v>
      </c>
      <c r="AG2983" s="16">
        <f t="shared" si="643"/>
        <v>124</v>
      </c>
      <c r="AH2983" s="12">
        <f t="shared" si="644"/>
        <v>0</v>
      </c>
      <c r="AI2983" s="16">
        <f t="shared" si="645"/>
        <v>8.68</v>
      </c>
      <c r="AJ2983" s="16">
        <f t="shared" si="646"/>
        <v>29946</v>
      </c>
      <c r="AK2983" s="16">
        <f t="shared" si="647"/>
        <v>620</v>
      </c>
      <c r="AL2983" s="16">
        <f t="shared" si="648"/>
        <v>6200</v>
      </c>
      <c r="AM2983" s="16">
        <f t="shared" si="649"/>
        <v>88040</v>
      </c>
      <c r="AN2983" s="16">
        <f t="shared" si="650"/>
        <v>343356</v>
      </c>
      <c r="AO2983" s="12" t="s">
        <v>1486</v>
      </c>
      <c r="AP2983" s="16">
        <v>1.24</v>
      </c>
      <c r="AQ2983" s="16" t="s">
        <v>204</v>
      </c>
      <c r="BC2983" s="16">
        <v>1.24</v>
      </c>
      <c r="BD2983" s="16">
        <f t="shared" si="651"/>
        <v>4.34</v>
      </c>
      <c r="BE2983" s="16">
        <f t="shared" si="652"/>
        <v>2145.9749999999999</v>
      </c>
      <c r="BG2983" s="16">
        <f t="shared" si="653"/>
        <v>1488</v>
      </c>
      <c r="BH2983" s="16">
        <f t="shared" si="654"/>
        <v>793.6</v>
      </c>
      <c r="BI2983" s="16">
        <f t="shared" si="655"/>
        <v>9.92</v>
      </c>
    </row>
    <row r="2984" spans="1:61" ht="20.149999999999999" customHeight="1" x14ac:dyDescent="0.35">
      <c r="A2984">
        <v>2983</v>
      </c>
      <c r="B2984" t="s">
        <v>360</v>
      </c>
      <c r="C2984" t="s">
        <v>9596</v>
      </c>
      <c r="D2984" s="15" t="s">
        <v>3522</v>
      </c>
      <c r="E2984" s="12" t="s">
        <v>98</v>
      </c>
      <c r="G2984" s="12" t="s">
        <v>3316</v>
      </c>
      <c r="H2984" s="12" t="s">
        <v>589</v>
      </c>
      <c r="I2984" s="12" t="s">
        <v>363</v>
      </c>
      <c r="J2984" s="12" t="s">
        <v>2401</v>
      </c>
      <c r="K2984" s="12" t="s">
        <v>3317</v>
      </c>
      <c r="N2984" s="16" t="s">
        <v>206</v>
      </c>
      <c r="O2984" s="16" t="s">
        <v>3523</v>
      </c>
      <c r="P2984" s="12" t="s">
        <v>366</v>
      </c>
      <c r="Q2984" s="16">
        <v>2022</v>
      </c>
      <c r="R2984" s="16">
        <v>0.6</v>
      </c>
      <c r="T2984" s="16">
        <v>0</v>
      </c>
      <c r="V2984" s="12" t="s">
        <v>204</v>
      </c>
      <c r="W2984" s="12" t="s">
        <v>204</v>
      </c>
      <c r="X2984" s="16">
        <v>1</v>
      </c>
      <c r="Y2984" s="16">
        <v>8</v>
      </c>
      <c r="Z2984" s="16">
        <v>0.6</v>
      </c>
      <c r="AA2984" s="16">
        <v>78</v>
      </c>
      <c r="AB2984" s="16" t="s">
        <v>2394</v>
      </c>
      <c r="AC2984" s="16" t="s">
        <v>3319</v>
      </c>
      <c r="AD2984" s="16">
        <f t="shared" si="640"/>
        <v>27300</v>
      </c>
      <c r="AE2984" s="16">
        <f t="shared" si="641"/>
        <v>210</v>
      </c>
      <c r="AF2984" s="16">
        <f t="shared" si="642"/>
        <v>78750</v>
      </c>
      <c r="AG2984" s="16">
        <f t="shared" si="643"/>
        <v>60</v>
      </c>
      <c r="AH2984" s="12">
        <f t="shared" si="644"/>
        <v>0</v>
      </c>
      <c r="AI2984" s="16">
        <f t="shared" si="645"/>
        <v>4.2</v>
      </c>
      <c r="AJ2984" s="16">
        <f t="shared" si="646"/>
        <v>14490</v>
      </c>
      <c r="AK2984" s="16">
        <f t="shared" si="647"/>
        <v>300</v>
      </c>
      <c r="AL2984" s="16">
        <f t="shared" si="648"/>
        <v>3000</v>
      </c>
      <c r="AM2984" s="16">
        <f t="shared" si="649"/>
        <v>42600</v>
      </c>
      <c r="AN2984" s="16">
        <f t="shared" si="650"/>
        <v>166140</v>
      </c>
      <c r="AO2984" s="12" t="s">
        <v>1486</v>
      </c>
      <c r="AP2984" s="16">
        <v>0.6</v>
      </c>
      <c r="AQ2984" s="16" t="s">
        <v>204</v>
      </c>
      <c r="BC2984" s="16">
        <v>0.6</v>
      </c>
      <c r="BD2984" s="16">
        <f t="shared" si="651"/>
        <v>2.1</v>
      </c>
      <c r="BE2984" s="16">
        <f t="shared" si="652"/>
        <v>1038.375</v>
      </c>
      <c r="BG2984" s="16">
        <f t="shared" si="653"/>
        <v>720</v>
      </c>
      <c r="BH2984" s="16">
        <f t="shared" si="654"/>
        <v>384</v>
      </c>
      <c r="BI2984" s="16">
        <f t="shared" si="655"/>
        <v>4.8</v>
      </c>
    </row>
    <row r="2985" spans="1:61" ht="20.149999999999999" customHeight="1" x14ac:dyDescent="0.35">
      <c r="A2985">
        <v>2984</v>
      </c>
      <c r="B2985" t="s">
        <v>360</v>
      </c>
      <c r="C2985" t="s">
        <v>9597</v>
      </c>
      <c r="D2985" s="15" t="s">
        <v>3524</v>
      </c>
      <c r="E2985" s="12" t="s">
        <v>98</v>
      </c>
      <c r="G2985" s="12" t="s">
        <v>3316</v>
      </c>
      <c r="H2985" s="12" t="s">
        <v>589</v>
      </c>
      <c r="I2985" s="12" t="s">
        <v>363</v>
      </c>
      <c r="J2985" s="12" t="s">
        <v>2401</v>
      </c>
      <c r="K2985" s="12" t="s">
        <v>3317</v>
      </c>
      <c r="N2985" s="16" t="s">
        <v>206</v>
      </c>
      <c r="O2985" s="16" t="s">
        <v>3523</v>
      </c>
      <c r="P2985" s="12" t="s">
        <v>366</v>
      </c>
      <c r="Q2985" s="16">
        <v>2022</v>
      </c>
      <c r="R2985" s="16">
        <v>1.19</v>
      </c>
      <c r="T2985" s="16">
        <v>0</v>
      </c>
      <c r="V2985" s="12" t="s">
        <v>204</v>
      </c>
      <c r="W2985" s="12" t="s">
        <v>204</v>
      </c>
      <c r="X2985" s="16">
        <v>1</v>
      </c>
      <c r="Y2985" s="16">
        <v>8</v>
      </c>
      <c r="Z2985" s="16">
        <v>1.19</v>
      </c>
      <c r="AA2985" s="16">
        <v>154.69999999999999</v>
      </c>
      <c r="AB2985" s="16" t="s">
        <v>2394</v>
      </c>
      <c r="AC2985" s="16" t="s">
        <v>3319</v>
      </c>
      <c r="AD2985" s="16">
        <f t="shared" si="640"/>
        <v>54144.999999999993</v>
      </c>
      <c r="AE2985" s="16">
        <f t="shared" si="641"/>
        <v>416.5</v>
      </c>
      <c r="AF2985" s="16">
        <f t="shared" si="642"/>
        <v>156187.5</v>
      </c>
      <c r="AG2985" s="16">
        <f t="shared" si="643"/>
        <v>119</v>
      </c>
      <c r="AH2985" s="12">
        <f t="shared" si="644"/>
        <v>0</v>
      </c>
      <c r="AI2985" s="16">
        <f t="shared" si="645"/>
        <v>8.33</v>
      </c>
      <c r="AJ2985" s="16">
        <f t="shared" si="646"/>
        <v>28738.5</v>
      </c>
      <c r="AK2985" s="16">
        <f t="shared" si="647"/>
        <v>595</v>
      </c>
      <c r="AL2985" s="16">
        <f t="shared" si="648"/>
        <v>5950</v>
      </c>
      <c r="AM2985" s="16">
        <f t="shared" si="649"/>
        <v>84490</v>
      </c>
      <c r="AN2985" s="16">
        <f t="shared" si="650"/>
        <v>329511</v>
      </c>
      <c r="AO2985" s="12" t="s">
        <v>1486</v>
      </c>
      <c r="AP2985" s="16">
        <v>1.19</v>
      </c>
      <c r="AQ2985" s="16" t="s">
        <v>204</v>
      </c>
      <c r="BC2985" s="16">
        <v>1.19</v>
      </c>
      <c r="BD2985" s="16">
        <f t="shared" si="651"/>
        <v>4.165</v>
      </c>
      <c r="BE2985" s="16">
        <f t="shared" si="652"/>
        <v>2059.4437499999999</v>
      </c>
      <c r="BG2985" s="16">
        <f t="shared" si="653"/>
        <v>1428</v>
      </c>
      <c r="BH2985" s="16">
        <f t="shared" si="654"/>
        <v>761.59999999999991</v>
      </c>
      <c r="BI2985" s="16">
        <f t="shared" si="655"/>
        <v>9.52</v>
      </c>
    </row>
    <row r="2986" spans="1:61" ht="20.149999999999999" customHeight="1" x14ac:dyDescent="0.35">
      <c r="A2986">
        <v>2985</v>
      </c>
      <c r="B2986" t="s">
        <v>360</v>
      </c>
      <c r="C2986" t="s">
        <v>9598</v>
      </c>
      <c r="D2986" s="15" t="s">
        <v>3496</v>
      </c>
      <c r="E2986" s="12" t="s">
        <v>93</v>
      </c>
      <c r="G2986" s="12" t="s">
        <v>3316</v>
      </c>
      <c r="H2986" s="12" t="s">
        <v>589</v>
      </c>
      <c r="I2986" s="12" t="s">
        <v>363</v>
      </c>
      <c r="J2986" s="12" t="s">
        <v>2401</v>
      </c>
      <c r="K2986" s="12" t="s">
        <v>3317</v>
      </c>
      <c r="N2986" s="16" t="s">
        <v>206</v>
      </c>
      <c r="O2986" s="16" t="s">
        <v>3523</v>
      </c>
      <c r="P2986" s="12" t="s">
        <v>366</v>
      </c>
      <c r="Q2986" s="16">
        <v>2022</v>
      </c>
      <c r="R2986" s="16">
        <v>0.54</v>
      </c>
      <c r="T2986" s="16">
        <v>0</v>
      </c>
      <c r="V2986" s="12" t="s">
        <v>204</v>
      </c>
      <c r="W2986" s="12" t="s">
        <v>204</v>
      </c>
      <c r="X2986" s="16">
        <v>1</v>
      </c>
      <c r="Y2986" s="16">
        <v>8</v>
      </c>
      <c r="Z2986" s="16">
        <v>0.54</v>
      </c>
      <c r="AA2986" s="16">
        <v>70.2</v>
      </c>
      <c r="AB2986" s="16" t="s">
        <v>2394</v>
      </c>
      <c r="AC2986" s="16" t="s">
        <v>3319</v>
      </c>
      <c r="AD2986" s="16">
        <f t="shared" si="640"/>
        <v>24570</v>
      </c>
      <c r="AE2986" s="16">
        <f t="shared" si="641"/>
        <v>189</v>
      </c>
      <c r="AF2986" s="16">
        <f t="shared" si="642"/>
        <v>70875</v>
      </c>
      <c r="AG2986" s="16">
        <f t="shared" si="643"/>
        <v>54</v>
      </c>
      <c r="AH2986" s="12">
        <f t="shared" si="644"/>
        <v>0</v>
      </c>
      <c r="AI2986" s="16">
        <f t="shared" si="645"/>
        <v>3.7800000000000002</v>
      </c>
      <c r="AJ2986" s="16">
        <f t="shared" si="646"/>
        <v>13041</v>
      </c>
      <c r="AK2986" s="16">
        <f t="shared" si="647"/>
        <v>270</v>
      </c>
      <c r="AL2986" s="16">
        <f t="shared" si="648"/>
        <v>2700</v>
      </c>
      <c r="AM2986" s="16">
        <f t="shared" si="649"/>
        <v>38340</v>
      </c>
      <c r="AN2986" s="16">
        <f t="shared" si="650"/>
        <v>149526</v>
      </c>
      <c r="AO2986" s="12" t="s">
        <v>1486</v>
      </c>
      <c r="AP2986" s="16">
        <v>0.54</v>
      </c>
      <c r="AQ2986" s="16" t="s">
        <v>204</v>
      </c>
      <c r="BC2986" s="16">
        <v>0.54</v>
      </c>
      <c r="BD2986" s="16">
        <f t="shared" si="651"/>
        <v>1.8900000000000001</v>
      </c>
      <c r="BE2986" s="16">
        <f t="shared" si="652"/>
        <v>934.53750000000002</v>
      </c>
      <c r="BG2986" s="16">
        <f t="shared" si="653"/>
        <v>648</v>
      </c>
      <c r="BH2986" s="16">
        <f t="shared" si="654"/>
        <v>345.6</v>
      </c>
      <c r="BI2986" s="16">
        <f t="shared" si="655"/>
        <v>4.32</v>
      </c>
    </row>
    <row r="2987" spans="1:61" ht="20.149999999999999" customHeight="1" x14ac:dyDescent="0.35">
      <c r="A2987">
        <v>2986</v>
      </c>
      <c r="B2987" t="s">
        <v>360</v>
      </c>
      <c r="C2987" t="s">
        <v>9599</v>
      </c>
      <c r="D2987" s="15" t="s">
        <v>3525</v>
      </c>
      <c r="E2987" s="12" t="s">
        <v>93</v>
      </c>
      <c r="G2987" s="12" t="s">
        <v>3316</v>
      </c>
      <c r="H2987" s="12" t="s">
        <v>589</v>
      </c>
      <c r="I2987" s="12" t="s">
        <v>363</v>
      </c>
      <c r="J2987" s="12" t="s">
        <v>2401</v>
      </c>
      <c r="K2987" s="12" t="s">
        <v>3317</v>
      </c>
      <c r="N2987" s="16" t="s">
        <v>206</v>
      </c>
      <c r="O2987" s="16" t="s">
        <v>3523</v>
      </c>
      <c r="P2987" s="12" t="s">
        <v>366</v>
      </c>
      <c r="Q2987" s="16">
        <v>2022</v>
      </c>
      <c r="R2987" s="16">
        <v>1.2</v>
      </c>
      <c r="T2987" s="16">
        <v>0</v>
      </c>
      <c r="V2987" s="12" t="s">
        <v>204</v>
      </c>
      <c r="W2987" s="12" t="s">
        <v>204</v>
      </c>
      <c r="X2987" s="16">
        <v>1</v>
      </c>
      <c r="Y2987" s="16">
        <v>8</v>
      </c>
      <c r="Z2987" s="16">
        <v>1.2</v>
      </c>
      <c r="AA2987" s="16">
        <v>156</v>
      </c>
      <c r="AB2987" s="16" t="s">
        <v>2394</v>
      </c>
      <c r="AC2987" s="16" t="s">
        <v>3319</v>
      </c>
      <c r="AD2987" s="16">
        <f t="shared" si="640"/>
        <v>54600</v>
      </c>
      <c r="AE2987" s="16">
        <f t="shared" si="641"/>
        <v>420</v>
      </c>
      <c r="AF2987" s="16">
        <f t="shared" si="642"/>
        <v>157500</v>
      </c>
      <c r="AG2987" s="16">
        <f t="shared" si="643"/>
        <v>120</v>
      </c>
      <c r="AH2987" s="12">
        <f t="shared" si="644"/>
        <v>0</v>
      </c>
      <c r="AI2987" s="16">
        <f t="shared" si="645"/>
        <v>8.4</v>
      </c>
      <c r="AJ2987" s="16">
        <f t="shared" si="646"/>
        <v>28980</v>
      </c>
      <c r="AK2987" s="16">
        <f t="shared" si="647"/>
        <v>600</v>
      </c>
      <c r="AL2987" s="16">
        <f t="shared" si="648"/>
        <v>6000</v>
      </c>
      <c r="AM2987" s="16">
        <f t="shared" si="649"/>
        <v>85200</v>
      </c>
      <c r="AN2987" s="16">
        <f t="shared" si="650"/>
        <v>332280</v>
      </c>
      <c r="AO2987" s="12" t="s">
        <v>1486</v>
      </c>
      <c r="AP2987" s="16">
        <v>1.2</v>
      </c>
      <c r="AQ2987" s="16" t="s">
        <v>204</v>
      </c>
      <c r="BC2987" s="16">
        <v>1.2</v>
      </c>
      <c r="BD2987" s="16">
        <f t="shared" si="651"/>
        <v>4.2</v>
      </c>
      <c r="BE2987" s="16">
        <f t="shared" si="652"/>
        <v>2076.75</v>
      </c>
      <c r="BG2987" s="16">
        <f t="shared" si="653"/>
        <v>1440</v>
      </c>
      <c r="BH2987" s="16">
        <f t="shared" si="654"/>
        <v>768</v>
      </c>
      <c r="BI2987" s="16">
        <f t="shared" si="655"/>
        <v>9.6</v>
      </c>
    </row>
    <row r="2988" spans="1:61" ht="20.149999999999999" customHeight="1" x14ac:dyDescent="0.35">
      <c r="A2988">
        <v>2987</v>
      </c>
      <c r="B2988" t="s">
        <v>360</v>
      </c>
      <c r="C2988" t="s">
        <v>9600</v>
      </c>
      <c r="D2988" s="15" t="s">
        <v>3526</v>
      </c>
      <c r="E2988" s="12" t="s">
        <v>98</v>
      </c>
      <c r="G2988" s="12" t="s">
        <v>3316</v>
      </c>
      <c r="H2988" s="12" t="s">
        <v>589</v>
      </c>
      <c r="I2988" s="12" t="s">
        <v>363</v>
      </c>
      <c r="J2988" s="12" t="s">
        <v>2401</v>
      </c>
      <c r="K2988" s="12" t="s">
        <v>3317</v>
      </c>
      <c r="N2988" s="16" t="s">
        <v>206</v>
      </c>
      <c r="O2988" s="16" t="s">
        <v>3523</v>
      </c>
      <c r="P2988" s="12" t="s">
        <v>366</v>
      </c>
      <c r="Q2988" s="16">
        <v>2022</v>
      </c>
      <c r="R2988" s="16">
        <v>1.1200000000000001</v>
      </c>
      <c r="T2988" s="16">
        <v>0</v>
      </c>
      <c r="V2988" s="12" t="s">
        <v>204</v>
      </c>
      <c r="W2988" s="12" t="s">
        <v>204</v>
      </c>
      <c r="X2988" s="16">
        <v>1</v>
      </c>
      <c r="Y2988" s="16">
        <v>8</v>
      </c>
      <c r="Z2988" s="16">
        <v>1.1200000000000001</v>
      </c>
      <c r="AA2988" s="16">
        <v>145.60000000000002</v>
      </c>
      <c r="AB2988" s="16" t="s">
        <v>2394</v>
      </c>
      <c r="AC2988" s="16" t="s">
        <v>3319</v>
      </c>
      <c r="AD2988" s="16">
        <f t="shared" si="640"/>
        <v>50960.000000000007</v>
      </c>
      <c r="AE2988" s="16">
        <f t="shared" si="641"/>
        <v>392.00000000000006</v>
      </c>
      <c r="AF2988" s="16">
        <f t="shared" si="642"/>
        <v>147000.00000000003</v>
      </c>
      <c r="AG2988" s="16">
        <f t="shared" si="643"/>
        <v>112.00000000000001</v>
      </c>
      <c r="AH2988" s="12">
        <f t="shared" si="644"/>
        <v>0</v>
      </c>
      <c r="AI2988" s="16">
        <f t="shared" si="645"/>
        <v>7.8400000000000007</v>
      </c>
      <c r="AJ2988" s="16">
        <f t="shared" si="646"/>
        <v>27048.000000000004</v>
      </c>
      <c r="AK2988" s="16">
        <f t="shared" si="647"/>
        <v>560</v>
      </c>
      <c r="AL2988" s="16">
        <f t="shared" si="648"/>
        <v>5600.0000000000009</v>
      </c>
      <c r="AM2988" s="16">
        <f t="shared" si="649"/>
        <v>79520.000000000015</v>
      </c>
      <c r="AN2988" s="16">
        <f t="shared" si="650"/>
        <v>310128.00000000006</v>
      </c>
      <c r="AO2988" s="12" t="s">
        <v>1486</v>
      </c>
      <c r="AP2988" s="16">
        <v>1.1200000000000001</v>
      </c>
      <c r="AQ2988" s="16" t="s">
        <v>204</v>
      </c>
      <c r="BC2988" s="16">
        <v>1.1200000000000001</v>
      </c>
      <c r="BD2988" s="16">
        <f t="shared" si="651"/>
        <v>3.9200000000000004</v>
      </c>
      <c r="BE2988" s="16">
        <f t="shared" si="652"/>
        <v>1938.3000000000004</v>
      </c>
      <c r="BG2988" s="16">
        <f t="shared" si="653"/>
        <v>1344.0000000000002</v>
      </c>
      <c r="BH2988" s="16">
        <f t="shared" si="654"/>
        <v>716.80000000000007</v>
      </c>
      <c r="BI2988" s="16">
        <f t="shared" si="655"/>
        <v>8.9600000000000009</v>
      </c>
    </row>
    <row r="2989" spans="1:61" ht="20.149999999999999" customHeight="1" x14ac:dyDescent="0.35">
      <c r="A2989">
        <v>2988</v>
      </c>
      <c r="B2989" t="s">
        <v>360</v>
      </c>
      <c r="C2989" t="s">
        <v>9601</v>
      </c>
      <c r="D2989" s="15" t="s">
        <v>3527</v>
      </c>
      <c r="E2989" s="12" t="s">
        <v>93</v>
      </c>
      <c r="G2989" s="12" t="s">
        <v>3316</v>
      </c>
      <c r="H2989" s="12" t="s">
        <v>589</v>
      </c>
      <c r="I2989" s="12" t="s">
        <v>363</v>
      </c>
      <c r="J2989" s="12" t="s">
        <v>2401</v>
      </c>
      <c r="K2989" s="12" t="s">
        <v>3317</v>
      </c>
      <c r="N2989" s="16" t="s">
        <v>206</v>
      </c>
      <c r="O2989" s="16" t="s">
        <v>3523</v>
      </c>
      <c r="P2989" s="12" t="s">
        <v>366</v>
      </c>
      <c r="Q2989" s="16">
        <v>2022</v>
      </c>
      <c r="R2989" s="16">
        <v>3.5</v>
      </c>
      <c r="T2989" s="16">
        <v>0</v>
      </c>
      <c r="V2989" s="12" t="s">
        <v>204</v>
      </c>
      <c r="W2989" s="12" t="s">
        <v>204</v>
      </c>
      <c r="X2989" s="16">
        <v>1</v>
      </c>
      <c r="Y2989" s="16">
        <v>8</v>
      </c>
      <c r="Z2989" s="16">
        <v>3.5</v>
      </c>
      <c r="AA2989" s="16">
        <v>455</v>
      </c>
      <c r="AB2989" s="16" t="s">
        <v>2394</v>
      </c>
      <c r="AC2989" s="16" t="s">
        <v>3319</v>
      </c>
      <c r="AD2989" s="16">
        <f t="shared" si="640"/>
        <v>159250</v>
      </c>
      <c r="AE2989" s="16">
        <f t="shared" si="641"/>
        <v>1225</v>
      </c>
      <c r="AF2989" s="16">
        <f t="shared" si="642"/>
        <v>459375</v>
      </c>
      <c r="AG2989" s="16">
        <f t="shared" si="643"/>
        <v>350</v>
      </c>
      <c r="AH2989" s="12">
        <f t="shared" si="644"/>
        <v>0</v>
      </c>
      <c r="AI2989" s="16">
        <f t="shared" si="645"/>
        <v>24.5</v>
      </c>
      <c r="AJ2989" s="16">
        <f t="shared" si="646"/>
        <v>84525</v>
      </c>
      <c r="AK2989" s="16">
        <f t="shared" si="647"/>
        <v>1750</v>
      </c>
      <c r="AL2989" s="16">
        <f t="shared" si="648"/>
        <v>17500</v>
      </c>
      <c r="AM2989" s="16">
        <f t="shared" si="649"/>
        <v>248500</v>
      </c>
      <c r="AN2989" s="16">
        <f t="shared" si="650"/>
        <v>969150</v>
      </c>
      <c r="AO2989" s="12" t="s">
        <v>1486</v>
      </c>
      <c r="AP2989" s="16">
        <v>3.5</v>
      </c>
      <c r="AQ2989" s="16" t="s">
        <v>204</v>
      </c>
      <c r="BC2989" s="16">
        <v>3.5</v>
      </c>
      <c r="BD2989" s="16">
        <f t="shared" si="651"/>
        <v>12.25</v>
      </c>
      <c r="BE2989" s="16">
        <f t="shared" si="652"/>
        <v>6057.1875</v>
      </c>
      <c r="BG2989" s="16">
        <f t="shared" si="653"/>
        <v>4200</v>
      </c>
      <c r="BH2989" s="16">
        <f t="shared" si="654"/>
        <v>2240</v>
      </c>
      <c r="BI2989" s="16">
        <f t="shared" si="655"/>
        <v>28</v>
      </c>
    </row>
    <row r="2990" spans="1:61" ht="20.149999999999999" customHeight="1" x14ac:dyDescent="0.35">
      <c r="A2990">
        <v>2989</v>
      </c>
      <c r="B2990" t="s">
        <v>360</v>
      </c>
      <c r="C2990" t="s">
        <v>9602</v>
      </c>
      <c r="D2990" s="15" t="s">
        <v>3528</v>
      </c>
      <c r="E2990" s="12" t="s">
        <v>98</v>
      </c>
      <c r="G2990" s="12" t="s">
        <v>3316</v>
      </c>
      <c r="H2990" s="12" t="s">
        <v>589</v>
      </c>
      <c r="I2990" s="12" t="s">
        <v>363</v>
      </c>
      <c r="J2990" s="12" t="s">
        <v>2401</v>
      </c>
      <c r="K2990" s="12" t="s">
        <v>3317</v>
      </c>
      <c r="N2990" s="16" t="s">
        <v>206</v>
      </c>
      <c r="O2990" s="16" t="s">
        <v>3523</v>
      </c>
      <c r="P2990" s="12" t="s">
        <v>366</v>
      </c>
      <c r="Q2990" s="16">
        <v>2022</v>
      </c>
      <c r="R2990" s="16">
        <v>1.72</v>
      </c>
      <c r="T2990" s="16">
        <v>0</v>
      </c>
      <c r="V2990" s="12" t="s">
        <v>204</v>
      </c>
      <c r="W2990" s="12" t="s">
        <v>204</v>
      </c>
      <c r="X2990" s="16">
        <v>1</v>
      </c>
      <c r="Y2990" s="16">
        <v>8</v>
      </c>
      <c r="Z2990" s="16">
        <v>1.72</v>
      </c>
      <c r="AA2990" s="16">
        <v>223.6</v>
      </c>
      <c r="AB2990" s="16" t="s">
        <v>2394</v>
      </c>
      <c r="AC2990" s="16" t="s">
        <v>3319</v>
      </c>
      <c r="AD2990" s="16">
        <f t="shared" si="640"/>
        <v>78260</v>
      </c>
      <c r="AE2990" s="16">
        <f t="shared" si="641"/>
        <v>602</v>
      </c>
      <c r="AF2990" s="16">
        <f t="shared" si="642"/>
        <v>225750</v>
      </c>
      <c r="AG2990" s="16">
        <f t="shared" si="643"/>
        <v>172</v>
      </c>
      <c r="AH2990" s="12">
        <f t="shared" si="644"/>
        <v>0</v>
      </c>
      <c r="AI2990" s="16">
        <f t="shared" si="645"/>
        <v>12.04</v>
      </c>
      <c r="AJ2990" s="16">
        <f t="shared" si="646"/>
        <v>41538</v>
      </c>
      <c r="AK2990" s="16">
        <f t="shared" si="647"/>
        <v>860</v>
      </c>
      <c r="AL2990" s="16">
        <f t="shared" si="648"/>
        <v>8600</v>
      </c>
      <c r="AM2990" s="16">
        <f t="shared" si="649"/>
        <v>122120</v>
      </c>
      <c r="AN2990" s="16">
        <f t="shared" si="650"/>
        <v>476268</v>
      </c>
      <c r="AO2990" s="12" t="s">
        <v>1486</v>
      </c>
      <c r="AP2990" s="16">
        <v>1.72</v>
      </c>
      <c r="AQ2990" s="16" t="s">
        <v>204</v>
      </c>
      <c r="BC2990" s="16">
        <v>1.72</v>
      </c>
      <c r="BD2990" s="16">
        <f t="shared" si="651"/>
        <v>6.02</v>
      </c>
      <c r="BE2990" s="16">
        <f t="shared" si="652"/>
        <v>2976.6750000000002</v>
      </c>
      <c r="BG2990" s="16">
        <f t="shared" si="653"/>
        <v>2064</v>
      </c>
      <c r="BH2990" s="16">
        <f t="shared" si="654"/>
        <v>1100.8</v>
      </c>
      <c r="BI2990" s="16">
        <f t="shared" si="655"/>
        <v>13.76</v>
      </c>
    </row>
    <row r="2991" spans="1:61" ht="20.149999999999999" customHeight="1" x14ac:dyDescent="0.35">
      <c r="A2991">
        <v>2990</v>
      </c>
      <c r="B2991" t="s">
        <v>360</v>
      </c>
      <c r="C2991" t="s">
        <v>9603</v>
      </c>
      <c r="D2991" s="15" t="s">
        <v>3529</v>
      </c>
      <c r="E2991" s="12" t="s">
        <v>98</v>
      </c>
      <c r="G2991" s="12" t="s">
        <v>3316</v>
      </c>
      <c r="H2991" s="12" t="s">
        <v>589</v>
      </c>
      <c r="I2991" s="12" t="s">
        <v>363</v>
      </c>
      <c r="J2991" s="12" t="s">
        <v>2401</v>
      </c>
      <c r="K2991" s="12" t="s">
        <v>3317</v>
      </c>
      <c r="N2991" s="16" t="s">
        <v>206</v>
      </c>
      <c r="O2991" s="16" t="s">
        <v>3523</v>
      </c>
      <c r="P2991" s="12" t="s">
        <v>366</v>
      </c>
      <c r="Q2991" s="16">
        <v>2022</v>
      </c>
      <c r="R2991" s="16">
        <v>2.38</v>
      </c>
      <c r="T2991" s="16">
        <v>0</v>
      </c>
      <c r="V2991" s="12" t="s">
        <v>204</v>
      </c>
      <c r="W2991" s="12" t="s">
        <v>204</v>
      </c>
      <c r="X2991" s="16">
        <v>1</v>
      </c>
      <c r="Y2991" s="16">
        <v>8</v>
      </c>
      <c r="Z2991" s="16">
        <v>2.38</v>
      </c>
      <c r="AA2991" s="16">
        <v>309.39999999999998</v>
      </c>
      <c r="AB2991" s="16" t="s">
        <v>2394</v>
      </c>
      <c r="AC2991" s="16" t="s">
        <v>3319</v>
      </c>
      <c r="AD2991" s="16">
        <f t="shared" si="640"/>
        <v>108289.99999999999</v>
      </c>
      <c r="AE2991" s="16">
        <f t="shared" si="641"/>
        <v>833</v>
      </c>
      <c r="AF2991" s="16">
        <f t="shared" si="642"/>
        <v>312375</v>
      </c>
      <c r="AG2991" s="16">
        <f t="shared" si="643"/>
        <v>238</v>
      </c>
      <c r="AH2991" s="12">
        <f t="shared" si="644"/>
        <v>0</v>
      </c>
      <c r="AI2991" s="16">
        <f t="shared" si="645"/>
        <v>16.66</v>
      </c>
      <c r="AJ2991" s="16">
        <f t="shared" si="646"/>
        <v>57477</v>
      </c>
      <c r="AK2991" s="16">
        <f t="shared" si="647"/>
        <v>1190</v>
      </c>
      <c r="AL2991" s="16">
        <f t="shared" si="648"/>
        <v>11900</v>
      </c>
      <c r="AM2991" s="16">
        <f t="shared" si="649"/>
        <v>168980</v>
      </c>
      <c r="AN2991" s="16">
        <f t="shared" si="650"/>
        <v>659022</v>
      </c>
      <c r="AO2991" s="12" t="s">
        <v>1486</v>
      </c>
      <c r="AP2991" s="16">
        <v>2.38</v>
      </c>
      <c r="AQ2991" s="16" t="s">
        <v>204</v>
      </c>
      <c r="BC2991" s="16">
        <v>2.38</v>
      </c>
      <c r="BD2991" s="16">
        <f t="shared" si="651"/>
        <v>8.33</v>
      </c>
      <c r="BE2991" s="16">
        <f t="shared" si="652"/>
        <v>4118.8874999999998</v>
      </c>
      <c r="BG2991" s="16">
        <f t="shared" si="653"/>
        <v>2856</v>
      </c>
      <c r="BH2991" s="16">
        <f t="shared" si="654"/>
        <v>1523.1999999999998</v>
      </c>
      <c r="BI2991" s="16">
        <f t="shared" si="655"/>
        <v>19.04</v>
      </c>
    </row>
    <row r="2992" spans="1:61" ht="20.149999999999999" customHeight="1" x14ac:dyDescent="0.35">
      <c r="A2992">
        <v>2991</v>
      </c>
      <c r="B2992" t="s">
        <v>360</v>
      </c>
      <c r="C2992" t="s">
        <v>9604</v>
      </c>
      <c r="D2992" s="15" t="s">
        <v>3530</v>
      </c>
      <c r="E2992" s="12" t="s">
        <v>98</v>
      </c>
      <c r="G2992" s="12" t="s">
        <v>3316</v>
      </c>
      <c r="H2992" s="12" t="s">
        <v>589</v>
      </c>
      <c r="I2992" s="12" t="s">
        <v>363</v>
      </c>
      <c r="J2992" s="12" t="s">
        <v>2401</v>
      </c>
      <c r="K2992" s="12" t="s">
        <v>3317</v>
      </c>
      <c r="N2992" s="16" t="s">
        <v>206</v>
      </c>
      <c r="O2992" s="16" t="s">
        <v>2812</v>
      </c>
      <c r="P2992" s="12" t="s">
        <v>366</v>
      </c>
      <c r="Q2992" s="16">
        <v>2022</v>
      </c>
      <c r="R2992" s="16">
        <v>2.29</v>
      </c>
      <c r="T2992" s="16">
        <v>0</v>
      </c>
      <c r="V2992" s="12" t="s">
        <v>204</v>
      </c>
      <c r="W2992" s="12" t="s">
        <v>204</v>
      </c>
      <c r="X2992" s="16">
        <v>1</v>
      </c>
      <c r="Y2992" s="16">
        <v>8</v>
      </c>
      <c r="Z2992" s="16">
        <v>2.29</v>
      </c>
      <c r="AA2992" s="16">
        <v>297.7</v>
      </c>
      <c r="AB2992" s="16" t="s">
        <v>2394</v>
      </c>
      <c r="AC2992" s="16" t="s">
        <v>3319</v>
      </c>
      <c r="AD2992" s="16">
        <f t="shared" si="640"/>
        <v>104195</v>
      </c>
      <c r="AE2992" s="16">
        <f t="shared" si="641"/>
        <v>801.5</v>
      </c>
      <c r="AF2992" s="16">
        <f t="shared" si="642"/>
        <v>300562.5</v>
      </c>
      <c r="AG2992" s="16">
        <f t="shared" si="643"/>
        <v>229</v>
      </c>
      <c r="AH2992" s="12">
        <f t="shared" si="644"/>
        <v>0</v>
      </c>
      <c r="AI2992" s="16">
        <f t="shared" si="645"/>
        <v>16.03</v>
      </c>
      <c r="AJ2992" s="16">
        <f t="shared" si="646"/>
        <v>55303.500000000007</v>
      </c>
      <c r="AK2992" s="16">
        <f t="shared" si="647"/>
        <v>1145</v>
      </c>
      <c r="AL2992" s="16">
        <f t="shared" si="648"/>
        <v>11450</v>
      </c>
      <c r="AM2992" s="16">
        <f t="shared" si="649"/>
        <v>162590</v>
      </c>
      <c r="AN2992" s="16">
        <f t="shared" si="650"/>
        <v>634101</v>
      </c>
      <c r="AO2992" s="12" t="s">
        <v>1486</v>
      </c>
      <c r="AP2992" s="16">
        <v>2.29</v>
      </c>
      <c r="AQ2992" s="16" t="s">
        <v>204</v>
      </c>
      <c r="BC2992" s="16">
        <v>2.29</v>
      </c>
      <c r="BD2992" s="16">
        <f t="shared" si="651"/>
        <v>8.0150000000000006</v>
      </c>
      <c r="BE2992" s="16">
        <f t="shared" si="652"/>
        <v>3963.1312499999999</v>
      </c>
      <c r="BG2992" s="16">
        <f t="shared" si="653"/>
        <v>2748</v>
      </c>
      <c r="BH2992" s="16">
        <f t="shared" si="654"/>
        <v>1465.6</v>
      </c>
      <c r="BI2992" s="16">
        <f t="shared" si="655"/>
        <v>18.32</v>
      </c>
    </row>
    <row r="2993" spans="1:61" x14ac:dyDescent="0.35">
      <c r="A2993">
        <v>2992</v>
      </c>
      <c r="B2993" t="s">
        <v>360</v>
      </c>
      <c r="C2993" t="s">
        <v>9605</v>
      </c>
      <c r="D2993" s="15" t="s">
        <v>3531</v>
      </c>
      <c r="E2993" s="12" t="s">
        <v>98</v>
      </c>
      <c r="G2993" s="12" t="s">
        <v>3316</v>
      </c>
      <c r="H2993" s="12" t="s">
        <v>589</v>
      </c>
      <c r="I2993" s="12" t="s">
        <v>363</v>
      </c>
      <c r="J2993" s="12" t="s">
        <v>2401</v>
      </c>
      <c r="K2993" s="12" t="s">
        <v>3317</v>
      </c>
      <c r="N2993" s="16" t="s">
        <v>206</v>
      </c>
      <c r="O2993" s="16" t="s">
        <v>2812</v>
      </c>
      <c r="P2993" s="12" t="s">
        <v>366</v>
      </c>
      <c r="Q2993" s="16">
        <v>2022</v>
      </c>
      <c r="R2993" s="16">
        <v>0.3</v>
      </c>
      <c r="T2993" s="16">
        <v>0</v>
      </c>
      <c r="V2993" s="12" t="s">
        <v>204</v>
      </c>
      <c r="W2993" s="12" t="s">
        <v>204</v>
      </c>
      <c r="X2993" s="16">
        <v>1</v>
      </c>
      <c r="Y2993" s="16">
        <v>8</v>
      </c>
      <c r="Z2993" s="16">
        <v>0.3</v>
      </c>
      <c r="AA2993" s="16">
        <v>39</v>
      </c>
      <c r="AB2993" s="16" t="s">
        <v>2394</v>
      </c>
      <c r="AC2993" s="16" t="s">
        <v>3319</v>
      </c>
      <c r="AD2993" s="16">
        <f t="shared" si="640"/>
        <v>13650</v>
      </c>
      <c r="AE2993" s="16">
        <f t="shared" si="641"/>
        <v>105</v>
      </c>
      <c r="AF2993" s="16">
        <f t="shared" si="642"/>
        <v>39375</v>
      </c>
      <c r="AG2993" s="16">
        <f t="shared" si="643"/>
        <v>30</v>
      </c>
      <c r="AH2993" s="12">
        <f t="shared" si="644"/>
        <v>0</v>
      </c>
      <c r="AI2993" s="16">
        <f t="shared" si="645"/>
        <v>2.1</v>
      </c>
      <c r="AJ2993" s="16">
        <f t="shared" si="646"/>
        <v>7245</v>
      </c>
      <c r="AK2993" s="16">
        <f t="shared" si="647"/>
        <v>150</v>
      </c>
      <c r="AL2993" s="16">
        <f t="shared" si="648"/>
        <v>1500</v>
      </c>
      <c r="AM2993" s="16">
        <f t="shared" si="649"/>
        <v>21300</v>
      </c>
      <c r="AN2993" s="16">
        <f t="shared" si="650"/>
        <v>83070</v>
      </c>
      <c r="AO2993" s="12" t="s">
        <v>1486</v>
      </c>
      <c r="AP2993" s="16">
        <v>0.3</v>
      </c>
      <c r="AQ2993" s="16" t="s">
        <v>204</v>
      </c>
      <c r="BC2993" s="16">
        <v>0.3</v>
      </c>
      <c r="BD2993" s="16">
        <f t="shared" si="651"/>
        <v>1.05</v>
      </c>
      <c r="BE2993" s="16">
        <f t="shared" si="652"/>
        <v>519.1875</v>
      </c>
      <c r="BG2993" s="16">
        <f t="shared" si="653"/>
        <v>360</v>
      </c>
      <c r="BH2993" s="16">
        <f t="shared" si="654"/>
        <v>192</v>
      </c>
      <c r="BI2993" s="16">
        <f t="shared" si="655"/>
        <v>2.4</v>
      </c>
    </row>
    <row r="2994" spans="1:61" x14ac:dyDescent="0.35">
      <c r="A2994">
        <v>2993</v>
      </c>
      <c r="B2994" t="s">
        <v>360</v>
      </c>
      <c r="C2994" t="s">
        <v>9606</v>
      </c>
      <c r="D2994" s="15" t="s">
        <v>3532</v>
      </c>
      <c r="E2994" s="12" t="s">
        <v>98</v>
      </c>
      <c r="G2994" s="12" t="s">
        <v>3316</v>
      </c>
      <c r="H2994" s="12" t="s">
        <v>589</v>
      </c>
      <c r="I2994" s="12" t="s">
        <v>363</v>
      </c>
      <c r="J2994" s="12" t="s">
        <v>2401</v>
      </c>
      <c r="K2994" s="12" t="s">
        <v>3317</v>
      </c>
      <c r="N2994" s="16" t="s">
        <v>206</v>
      </c>
      <c r="O2994" s="16" t="s">
        <v>2812</v>
      </c>
      <c r="P2994" s="12" t="s">
        <v>366</v>
      </c>
      <c r="Q2994" s="16">
        <v>2022</v>
      </c>
      <c r="R2994" s="16">
        <v>0.6</v>
      </c>
      <c r="T2994" s="16">
        <v>0</v>
      </c>
      <c r="V2994" s="12" t="s">
        <v>204</v>
      </c>
      <c r="W2994" s="12" t="s">
        <v>204</v>
      </c>
      <c r="X2994" s="16">
        <v>1</v>
      </c>
      <c r="Y2994" s="16">
        <v>8</v>
      </c>
      <c r="Z2994" s="16">
        <v>0.6</v>
      </c>
      <c r="AA2994" s="16">
        <v>78</v>
      </c>
      <c r="AB2994" s="16" t="s">
        <v>2394</v>
      </c>
      <c r="AC2994" s="16" t="s">
        <v>3319</v>
      </c>
      <c r="AD2994" s="16">
        <f t="shared" si="640"/>
        <v>27300</v>
      </c>
      <c r="AE2994" s="16">
        <f t="shared" si="641"/>
        <v>210</v>
      </c>
      <c r="AF2994" s="16">
        <f t="shared" si="642"/>
        <v>78750</v>
      </c>
      <c r="AG2994" s="16">
        <f t="shared" si="643"/>
        <v>60</v>
      </c>
      <c r="AH2994" s="12">
        <f t="shared" si="644"/>
        <v>0</v>
      </c>
      <c r="AI2994" s="16">
        <f t="shared" si="645"/>
        <v>4.2</v>
      </c>
      <c r="AJ2994" s="16">
        <f t="shared" si="646"/>
        <v>14490</v>
      </c>
      <c r="AK2994" s="16">
        <f t="shared" si="647"/>
        <v>300</v>
      </c>
      <c r="AL2994" s="16">
        <f t="shared" si="648"/>
        <v>3000</v>
      </c>
      <c r="AM2994" s="16">
        <f t="shared" si="649"/>
        <v>42600</v>
      </c>
      <c r="AN2994" s="16">
        <f t="shared" si="650"/>
        <v>166140</v>
      </c>
      <c r="AO2994" s="12" t="s">
        <v>1486</v>
      </c>
      <c r="AP2994" s="16">
        <v>0.6</v>
      </c>
      <c r="AQ2994" s="16" t="s">
        <v>204</v>
      </c>
      <c r="BC2994" s="16">
        <v>0.6</v>
      </c>
      <c r="BD2994" s="16">
        <f t="shared" si="651"/>
        <v>2.1</v>
      </c>
      <c r="BE2994" s="16">
        <f t="shared" si="652"/>
        <v>1038.375</v>
      </c>
      <c r="BG2994" s="16">
        <f t="shared" si="653"/>
        <v>720</v>
      </c>
      <c r="BH2994" s="16">
        <f t="shared" si="654"/>
        <v>384</v>
      </c>
      <c r="BI2994" s="16">
        <f t="shared" si="655"/>
        <v>4.8</v>
      </c>
    </row>
    <row r="2995" spans="1:61" x14ac:dyDescent="0.35">
      <c r="A2995">
        <v>2994</v>
      </c>
      <c r="B2995" t="s">
        <v>360</v>
      </c>
      <c r="C2995" t="s">
        <v>9607</v>
      </c>
      <c r="D2995" s="15" t="s">
        <v>3533</v>
      </c>
      <c r="E2995" s="12" t="s">
        <v>98</v>
      </c>
      <c r="G2995" s="12" t="s">
        <v>3316</v>
      </c>
      <c r="H2995" s="12" t="s">
        <v>589</v>
      </c>
      <c r="I2995" s="12" t="s">
        <v>363</v>
      </c>
      <c r="J2995" s="12" t="s">
        <v>2401</v>
      </c>
      <c r="K2995" s="12" t="s">
        <v>3317</v>
      </c>
      <c r="N2995" s="16" t="s">
        <v>206</v>
      </c>
      <c r="O2995" s="16" t="s">
        <v>2812</v>
      </c>
      <c r="P2995" s="12" t="s">
        <v>366</v>
      </c>
      <c r="Q2995" s="16">
        <v>2022</v>
      </c>
      <c r="R2995" s="16">
        <v>1.86</v>
      </c>
      <c r="T2995" s="16">
        <v>0</v>
      </c>
      <c r="V2995" s="12" t="s">
        <v>204</v>
      </c>
      <c r="W2995" s="12" t="s">
        <v>204</v>
      </c>
      <c r="X2995" s="16">
        <v>1</v>
      </c>
      <c r="Y2995" s="16">
        <v>8</v>
      </c>
      <c r="Z2995" s="16">
        <v>1.86</v>
      </c>
      <c r="AA2995" s="16">
        <v>241.8</v>
      </c>
      <c r="AB2995" s="16" t="s">
        <v>2394</v>
      </c>
      <c r="AC2995" s="16" t="s">
        <v>3319</v>
      </c>
      <c r="AD2995" s="16">
        <f t="shared" si="640"/>
        <v>84630</v>
      </c>
      <c r="AE2995" s="16">
        <f t="shared" si="641"/>
        <v>651</v>
      </c>
      <c r="AF2995" s="16">
        <f t="shared" si="642"/>
        <v>244125</v>
      </c>
      <c r="AG2995" s="16">
        <f t="shared" si="643"/>
        <v>186</v>
      </c>
      <c r="AH2995" s="12">
        <f t="shared" si="644"/>
        <v>0</v>
      </c>
      <c r="AI2995" s="16">
        <f t="shared" si="645"/>
        <v>13.020000000000001</v>
      </c>
      <c r="AJ2995" s="16">
        <f t="shared" si="646"/>
        <v>44919.000000000007</v>
      </c>
      <c r="AK2995" s="16">
        <f t="shared" si="647"/>
        <v>930</v>
      </c>
      <c r="AL2995" s="16">
        <f t="shared" si="648"/>
        <v>9300</v>
      </c>
      <c r="AM2995" s="16">
        <f t="shared" si="649"/>
        <v>132060</v>
      </c>
      <c r="AN2995" s="16">
        <f t="shared" si="650"/>
        <v>515034</v>
      </c>
      <c r="AO2995" s="12" t="s">
        <v>1486</v>
      </c>
      <c r="AP2995" s="16">
        <v>1.86</v>
      </c>
      <c r="AQ2995" s="16" t="s">
        <v>204</v>
      </c>
      <c r="BC2995" s="16">
        <v>1.86</v>
      </c>
      <c r="BD2995" s="16">
        <f t="shared" si="651"/>
        <v>6.5100000000000007</v>
      </c>
      <c r="BE2995" s="16">
        <f t="shared" si="652"/>
        <v>3218.9625000000001</v>
      </c>
      <c r="BG2995" s="16">
        <f t="shared" si="653"/>
        <v>2232</v>
      </c>
      <c r="BH2995" s="16">
        <f t="shared" si="654"/>
        <v>1190.4000000000001</v>
      </c>
      <c r="BI2995" s="16">
        <f t="shared" si="655"/>
        <v>14.88</v>
      </c>
    </row>
    <row r="2996" spans="1:61" x14ac:dyDescent="0.35">
      <c r="A2996">
        <v>2995</v>
      </c>
      <c r="B2996" t="s">
        <v>360</v>
      </c>
      <c r="C2996" t="s">
        <v>9608</v>
      </c>
      <c r="D2996" s="15" t="s">
        <v>3534</v>
      </c>
      <c r="E2996" s="12" t="s">
        <v>98</v>
      </c>
      <c r="G2996" s="12" t="s">
        <v>3316</v>
      </c>
      <c r="H2996" s="12" t="s">
        <v>589</v>
      </c>
      <c r="I2996" s="12" t="s">
        <v>363</v>
      </c>
      <c r="J2996" s="12" t="s">
        <v>2401</v>
      </c>
      <c r="K2996" s="12" t="s">
        <v>3317</v>
      </c>
      <c r="N2996" s="16" t="s">
        <v>205</v>
      </c>
      <c r="O2996" s="16" t="s">
        <v>2812</v>
      </c>
      <c r="P2996" s="12" t="s">
        <v>366</v>
      </c>
      <c r="Q2996" s="16">
        <v>2022</v>
      </c>
      <c r="R2996" s="16">
        <v>1.42</v>
      </c>
      <c r="T2996" s="16">
        <v>0</v>
      </c>
      <c r="V2996" s="12" t="s">
        <v>204</v>
      </c>
      <c r="W2996" s="12" t="s">
        <v>204</v>
      </c>
      <c r="X2996" s="16">
        <v>1</v>
      </c>
      <c r="Y2996" s="16">
        <v>8</v>
      </c>
      <c r="Z2996" s="16">
        <v>1.42</v>
      </c>
      <c r="AA2996" s="16">
        <v>184.6</v>
      </c>
      <c r="AB2996" s="16" t="s">
        <v>2394</v>
      </c>
      <c r="AC2996" s="16" t="s">
        <v>3319</v>
      </c>
      <c r="AD2996" s="16">
        <f t="shared" si="640"/>
        <v>64610</v>
      </c>
      <c r="AE2996" s="16">
        <f t="shared" si="641"/>
        <v>497</v>
      </c>
      <c r="AF2996" s="16">
        <f t="shared" si="642"/>
        <v>186375</v>
      </c>
      <c r="AG2996" s="16">
        <f t="shared" si="643"/>
        <v>142</v>
      </c>
      <c r="AH2996" s="12">
        <f t="shared" si="644"/>
        <v>0</v>
      </c>
      <c r="AI2996" s="16">
        <f t="shared" si="645"/>
        <v>9.94</v>
      </c>
      <c r="AJ2996" s="16">
        <f t="shared" si="646"/>
        <v>34293</v>
      </c>
      <c r="AK2996" s="16">
        <f t="shared" si="647"/>
        <v>710</v>
      </c>
      <c r="AL2996" s="16">
        <f t="shared" si="648"/>
        <v>7100</v>
      </c>
      <c r="AM2996" s="16">
        <f t="shared" si="649"/>
        <v>100820</v>
      </c>
      <c r="AN2996" s="16">
        <f t="shared" si="650"/>
        <v>393198</v>
      </c>
      <c r="AO2996" s="12" t="s">
        <v>1486</v>
      </c>
      <c r="AP2996" s="16">
        <v>1.42</v>
      </c>
      <c r="AQ2996" s="16" t="s">
        <v>204</v>
      </c>
      <c r="BC2996" s="16">
        <v>1.42</v>
      </c>
      <c r="BD2996" s="16">
        <f t="shared" si="651"/>
        <v>4.97</v>
      </c>
      <c r="BE2996" s="16">
        <f t="shared" si="652"/>
        <v>2457.4875000000002</v>
      </c>
      <c r="BG2996" s="16">
        <f t="shared" si="653"/>
        <v>1704</v>
      </c>
      <c r="BH2996" s="16">
        <f t="shared" si="654"/>
        <v>908.8</v>
      </c>
      <c r="BI2996" s="16">
        <f t="shared" si="655"/>
        <v>11.36</v>
      </c>
    </row>
    <row r="2997" spans="1:61" x14ac:dyDescent="0.35">
      <c r="A2997">
        <v>2996</v>
      </c>
      <c r="B2997" t="s">
        <v>360</v>
      </c>
      <c r="C2997" t="s">
        <v>9609</v>
      </c>
      <c r="D2997" s="15" t="s">
        <v>3535</v>
      </c>
      <c r="E2997" s="12" t="s">
        <v>98</v>
      </c>
      <c r="G2997" s="12" t="s">
        <v>3316</v>
      </c>
      <c r="H2997" s="12" t="s">
        <v>589</v>
      </c>
      <c r="I2997" s="12" t="s">
        <v>363</v>
      </c>
      <c r="J2997" s="12" t="s">
        <v>2401</v>
      </c>
      <c r="K2997" s="12" t="s">
        <v>3317</v>
      </c>
      <c r="N2997" s="16" t="s">
        <v>206</v>
      </c>
      <c r="O2997" s="16" t="s">
        <v>2812</v>
      </c>
      <c r="P2997" s="12" t="s">
        <v>366</v>
      </c>
      <c r="Q2997" s="16">
        <v>2022</v>
      </c>
      <c r="R2997" s="16">
        <v>0.61</v>
      </c>
      <c r="T2997" s="16">
        <v>0</v>
      </c>
      <c r="V2997" s="12" t="s">
        <v>204</v>
      </c>
      <c r="W2997" s="12" t="s">
        <v>204</v>
      </c>
      <c r="X2997" s="16">
        <v>1</v>
      </c>
      <c r="Y2997" s="16">
        <v>8</v>
      </c>
      <c r="Z2997" s="16">
        <v>0.61</v>
      </c>
      <c r="AA2997" s="16">
        <v>79.3</v>
      </c>
      <c r="AB2997" s="16" t="s">
        <v>2394</v>
      </c>
      <c r="AC2997" s="16" t="s">
        <v>3319</v>
      </c>
      <c r="AD2997" s="16">
        <f t="shared" si="640"/>
        <v>27755</v>
      </c>
      <c r="AE2997" s="16">
        <f t="shared" si="641"/>
        <v>213.5</v>
      </c>
      <c r="AF2997" s="16">
        <f t="shared" si="642"/>
        <v>80062.5</v>
      </c>
      <c r="AG2997" s="16">
        <f t="shared" si="643"/>
        <v>61</v>
      </c>
      <c r="AH2997" s="12">
        <f t="shared" si="644"/>
        <v>0</v>
      </c>
      <c r="AI2997" s="16">
        <f t="shared" si="645"/>
        <v>4.2699999999999996</v>
      </c>
      <c r="AJ2997" s="16">
        <f t="shared" si="646"/>
        <v>14731.499999999998</v>
      </c>
      <c r="AK2997" s="16">
        <f t="shared" si="647"/>
        <v>305</v>
      </c>
      <c r="AL2997" s="16">
        <f t="shared" si="648"/>
        <v>3050</v>
      </c>
      <c r="AM2997" s="16">
        <f t="shared" si="649"/>
        <v>43310</v>
      </c>
      <c r="AN2997" s="16">
        <f t="shared" si="650"/>
        <v>168909</v>
      </c>
      <c r="AO2997" s="12" t="s">
        <v>1486</v>
      </c>
      <c r="AP2997" s="16">
        <v>0.61</v>
      </c>
      <c r="AQ2997" s="16" t="s">
        <v>204</v>
      </c>
      <c r="BC2997" s="16">
        <v>0.61</v>
      </c>
      <c r="BD2997" s="16">
        <f t="shared" si="651"/>
        <v>2.1349999999999998</v>
      </c>
      <c r="BE2997" s="16">
        <f t="shared" si="652"/>
        <v>1055.6812500000001</v>
      </c>
      <c r="BG2997" s="16">
        <f t="shared" si="653"/>
        <v>732</v>
      </c>
      <c r="BH2997" s="16">
        <f t="shared" si="654"/>
        <v>390.4</v>
      </c>
      <c r="BI2997" s="16">
        <f t="shared" si="655"/>
        <v>4.88</v>
      </c>
    </row>
    <row r="2998" spans="1:61" x14ac:dyDescent="0.35">
      <c r="A2998">
        <v>2997</v>
      </c>
      <c r="B2998" t="s">
        <v>360</v>
      </c>
      <c r="C2998" t="s">
        <v>9610</v>
      </c>
      <c r="D2998" s="15" t="s">
        <v>3536</v>
      </c>
      <c r="E2998" s="12" t="s">
        <v>98</v>
      </c>
      <c r="G2998" s="12" t="s">
        <v>3316</v>
      </c>
      <c r="H2998" s="12" t="s">
        <v>589</v>
      </c>
      <c r="I2998" s="12" t="s">
        <v>363</v>
      </c>
      <c r="J2998" s="12" t="s">
        <v>2401</v>
      </c>
      <c r="K2998" s="12" t="s">
        <v>3317</v>
      </c>
      <c r="N2998" s="16" t="s">
        <v>206</v>
      </c>
      <c r="O2998" s="16" t="s">
        <v>2812</v>
      </c>
      <c r="P2998" s="12" t="s">
        <v>366</v>
      </c>
      <c r="Q2998" s="16">
        <v>2022</v>
      </c>
      <c r="R2998" s="16">
        <v>0.6</v>
      </c>
      <c r="T2998" s="16">
        <v>0</v>
      </c>
      <c r="V2998" s="12" t="s">
        <v>204</v>
      </c>
      <c r="W2998" s="12" t="s">
        <v>204</v>
      </c>
      <c r="X2998" s="16">
        <v>1</v>
      </c>
      <c r="Y2998" s="16">
        <v>8</v>
      </c>
      <c r="Z2998" s="16">
        <v>0.6</v>
      </c>
      <c r="AA2998" s="16">
        <v>78</v>
      </c>
      <c r="AB2998" s="16" t="s">
        <v>2394</v>
      </c>
      <c r="AC2998" s="16" t="s">
        <v>3319</v>
      </c>
      <c r="AD2998" s="16">
        <f t="shared" si="640"/>
        <v>27300</v>
      </c>
      <c r="AE2998" s="16">
        <f t="shared" si="641"/>
        <v>210</v>
      </c>
      <c r="AF2998" s="16">
        <f t="shared" si="642"/>
        <v>78750</v>
      </c>
      <c r="AG2998" s="16">
        <f t="shared" si="643"/>
        <v>60</v>
      </c>
      <c r="AH2998" s="12">
        <f t="shared" si="644"/>
        <v>0</v>
      </c>
      <c r="AI2998" s="16">
        <f t="shared" si="645"/>
        <v>4.2</v>
      </c>
      <c r="AJ2998" s="16">
        <f t="shared" si="646"/>
        <v>14490</v>
      </c>
      <c r="AK2998" s="16">
        <f t="shared" si="647"/>
        <v>300</v>
      </c>
      <c r="AL2998" s="16">
        <f t="shared" si="648"/>
        <v>3000</v>
      </c>
      <c r="AM2998" s="16">
        <f t="shared" si="649"/>
        <v>42600</v>
      </c>
      <c r="AN2998" s="16">
        <f t="shared" si="650"/>
        <v>166140</v>
      </c>
      <c r="AO2998" s="12" t="s">
        <v>1486</v>
      </c>
      <c r="AP2998" s="16">
        <v>0.6</v>
      </c>
      <c r="AQ2998" s="16" t="s">
        <v>204</v>
      </c>
      <c r="BC2998" s="16">
        <v>0.6</v>
      </c>
      <c r="BD2998" s="16">
        <f t="shared" si="651"/>
        <v>2.1</v>
      </c>
      <c r="BE2998" s="16">
        <f t="shared" si="652"/>
        <v>1038.375</v>
      </c>
      <c r="BG2998" s="16">
        <f t="shared" si="653"/>
        <v>720</v>
      </c>
      <c r="BH2998" s="16">
        <f t="shared" si="654"/>
        <v>384</v>
      </c>
      <c r="BI2998" s="16">
        <f t="shared" si="655"/>
        <v>4.8</v>
      </c>
    </row>
    <row r="2999" spans="1:61" x14ac:dyDescent="0.35">
      <c r="A2999">
        <v>2998</v>
      </c>
      <c r="B2999" t="s">
        <v>360</v>
      </c>
      <c r="C2999" t="s">
        <v>9611</v>
      </c>
      <c r="D2999" s="15" t="s">
        <v>3537</v>
      </c>
      <c r="E2999" s="12" t="s">
        <v>93</v>
      </c>
      <c r="G2999" s="12" t="s">
        <v>3316</v>
      </c>
      <c r="H2999" s="12" t="s">
        <v>589</v>
      </c>
      <c r="I2999" s="12" t="s">
        <v>363</v>
      </c>
      <c r="J2999" s="12" t="s">
        <v>2401</v>
      </c>
      <c r="K2999" s="12" t="s">
        <v>3317</v>
      </c>
      <c r="N2999" s="16" t="s">
        <v>206</v>
      </c>
      <c r="O2999" s="16" t="s">
        <v>2812</v>
      </c>
      <c r="P2999" s="12" t="s">
        <v>366</v>
      </c>
      <c r="Q2999" s="16">
        <v>2022</v>
      </c>
      <c r="R2999" s="16">
        <v>0.6</v>
      </c>
      <c r="T2999" s="16">
        <v>0</v>
      </c>
      <c r="V2999" s="12" t="s">
        <v>204</v>
      </c>
      <c r="W2999" s="12" t="s">
        <v>204</v>
      </c>
      <c r="X2999" s="16">
        <v>1</v>
      </c>
      <c r="Y2999" s="16">
        <v>8</v>
      </c>
      <c r="Z2999" s="16">
        <v>0.6</v>
      </c>
      <c r="AA2999" s="16">
        <v>78</v>
      </c>
      <c r="AB2999" s="16" t="s">
        <v>2394</v>
      </c>
      <c r="AC2999" s="16" t="s">
        <v>3319</v>
      </c>
      <c r="AD2999" s="16">
        <f t="shared" si="640"/>
        <v>27300</v>
      </c>
      <c r="AE2999" s="16">
        <f t="shared" si="641"/>
        <v>210</v>
      </c>
      <c r="AF2999" s="16">
        <f t="shared" si="642"/>
        <v>78750</v>
      </c>
      <c r="AG2999" s="16">
        <f t="shared" si="643"/>
        <v>60</v>
      </c>
      <c r="AH2999" s="12">
        <f t="shared" si="644"/>
        <v>0</v>
      </c>
      <c r="AI2999" s="16">
        <f t="shared" si="645"/>
        <v>4.2</v>
      </c>
      <c r="AJ2999" s="16">
        <f t="shared" si="646"/>
        <v>14490</v>
      </c>
      <c r="AK2999" s="16">
        <f t="shared" si="647"/>
        <v>300</v>
      </c>
      <c r="AL2999" s="16">
        <f t="shared" si="648"/>
        <v>3000</v>
      </c>
      <c r="AM2999" s="16">
        <f t="shared" si="649"/>
        <v>42600</v>
      </c>
      <c r="AN2999" s="16">
        <f t="shared" si="650"/>
        <v>166140</v>
      </c>
      <c r="AO2999" s="12" t="s">
        <v>1486</v>
      </c>
      <c r="AP2999" s="16">
        <v>0.6</v>
      </c>
      <c r="AQ2999" s="16" t="s">
        <v>204</v>
      </c>
      <c r="BC2999" s="16">
        <v>0.6</v>
      </c>
      <c r="BD2999" s="16">
        <f t="shared" si="651"/>
        <v>2.1</v>
      </c>
      <c r="BE2999" s="16">
        <f t="shared" si="652"/>
        <v>1038.375</v>
      </c>
      <c r="BG2999" s="16">
        <f t="shared" si="653"/>
        <v>720</v>
      </c>
      <c r="BH2999" s="16">
        <f t="shared" si="654"/>
        <v>384</v>
      </c>
      <c r="BI2999" s="16">
        <f t="shared" si="655"/>
        <v>4.8</v>
      </c>
    </row>
    <row r="3000" spans="1:61" x14ac:dyDescent="0.35">
      <c r="A3000">
        <v>2999</v>
      </c>
      <c r="B3000" t="s">
        <v>360</v>
      </c>
      <c r="C3000" t="s">
        <v>9612</v>
      </c>
      <c r="D3000" s="15" t="s">
        <v>3419</v>
      </c>
      <c r="E3000" s="12" t="s">
        <v>98</v>
      </c>
      <c r="G3000" s="12" t="s">
        <v>3316</v>
      </c>
      <c r="H3000" s="12" t="s">
        <v>589</v>
      </c>
      <c r="I3000" s="12" t="s">
        <v>363</v>
      </c>
      <c r="J3000" s="12" t="s">
        <v>2401</v>
      </c>
      <c r="K3000" s="12" t="s">
        <v>3317</v>
      </c>
      <c r="N3000" s="16" t="s">
        <v>206</v>
      </c>
      <c r="O3000" s="16" t="s">
        <v>2812</v>
      </c>
      <c r="P3000" s="12" t="s">
        <v>366</v>
      </c>
      <c r="Q3000" s="16">
        <v>2022</v>
      </c>
      <c r="R3000" s="16">
        <v>1.17</v>
      </c>
      <c r="T3000" s="16">
        <v>0</v>
      </c>
      <c r="V3000" s="12" t="s">
        <v>204</v>
      </c>
      <c r="W3000" s="12" t="s">
        <v>204</v>
      </c>
      <c r="X3000" s="16">
        <v>1</v>
      </c>
      <c r="Y3000" s="16">
        <v>8</v>
      </c>
      <c r="Z3000" s="16">
        <v>1.17</v>
      </c>
      <c r="AA3000" s="16">
        <v>152.1</v>
      </c>
      <c r="AB3000" s="16" t="s">
        <v>2394</v>
      </c>
      <c r="AC3000" s="16" t="s">
        <v>3319</v>
      </c>
      <c r="AD3000" s="16">
        <f t="shared" si="640"/>
        <v>53235</v>
      </c>
      <c r="AE3000" s="16">
        <f t="shared" si="641"/>
        <v>409.5</v>
      </c>
      <c r="AF3000" s="16">
        <f t="shared" si="642"/>
        <v>153562.5</v>
      </c>
      <c r="AG3000" s="16">
        <f t="shared" si="643"/>
        <v>117</v>
      </c>
      <c r="AH3000" s="12">
        <f t="shared" si="644"/>
        <v>0</v>
      </c>
      <c r="AI3000" s="16">
        <f t="shared" si="645"/>
        <v>8.19</v>
      </c>
      <c r="AJ3000" s="16">
        <f t="shared" si="646"/>
        <v>28255.5</v>
      </c>
      <c r="AK3000" s="16">
        <f t="shared" si="647"/>
        <v>585</v>
      </c>
      <c r="AL3000" s="16">
        <f t="shared" si="648"/>
        <v>5850</v>
      </c>
      <c r="AM3000" s="16">
        <f t="shared" si="649"/>
        <v>83070</v>
      </c>
      <c r="AN3000" s="16">
        <f t="shared" si="650"/>
        <v>323973</v>
      </c>
      <c r="AO3000" s="12" t="s">
        <v>1486</v>
      </c>
      <c r="AP3000" s="16">
        <v>1.17</v>
      </c>
      <c r="AQ3000" s="16" t="s">
        <v>204</v>
      </c>
      <c r="BC3000" s="16">
        <v>1.17</v>
      </c>
      <c r="BD3000" s="16">
        <f t="shared" si="651"/>
        <v>4.0949999999999998</v>
      </c>
      <c r="BE3000" s="16">
        <f t="shared" si="652"/>
        <v>2024.83125</v>
      </c>
      <c r="BG3000" s="16">
        <f t="shared" si="653"/>
        <v>1404</v>
      </c>
      <c r="BH3000" s="16">
        <f t="shared" si="654"/>
        <v>748.8</v>
      </c>
      <c r="BI3000" s="16">
        <f t="shared" si="655"/>
        <v>9.36</v>
      </c>
    </row>
    <row r="3001" spans="1:61" x14ac:dyDescent="0.35">
      <c r="A3001">
        <v>3000</v>
      </c>
      <c r="B3001" t="s">
        <v>360</v>
      </c>
      <c r="C3001" t="s">
        <v>9613</v>
      </c>
      <c r="D3001" s="15" t="s">
        <v>3538</v>
      </c>
      <c r="E3001" s="12" t="s">
        <v>98</v>
      </c>
      <c r="G3001" s="12" t="s">
        <v>3316</v>
      </c>
      <c r="H3001" s="12" t="s">
        <v>589</v>
      </c>
      <c r="I3001" s="12" t="s">
        <v>363</v>
      </c>
      <c r="J3001" s="12" t="s">
        <v>2401</v>
      </c>
      <c r="K3001" s="12" t="s">
        <v>3317</v>
      </c>
      <c r="N3001" s="16" t="s">
        <v>206</v>
      </c>
      <c r="O3001" s="16" t="s">
        <v>2812</v>
      </c>
      <c r="P3001" s="12" t="s">
        <v>366</v>
      </c>
      <c r="Q3001" s="16">
        <v>2022</v>
      </c>
      <c r="R3001" s="16">
        <v>0.5</v>
      </c>
      <c r="T3001" s="16">
        <v>0</v>
      </c>
      <c r="V3001" s="12" t="s">
        <v>204</v>
      </c>
      <c r="W3001" s="12" t="s">
        <v>204</v>
      </c>
      <c r="X3001" s="16">
        <v>1</v>
      </c>
      <c r="Y3001" s="16">
        <v>8</v>
      </c>
      <c r="Z3001" s="16">
        <v>0.5</v>
      </c>
      <c r="AA3001" s="16">
        <v>65</v>
      </c>
      <c r="AB3001" s="16" t="s">
        <v>2394</v>
      </c>
      <c r="AC3001" s="16" t="s">
        <v>3319</v>
      </c>
      <c r="AD3001" s="16">
        <f t="shared" si="640"/>
        <v>22750</v>
      </c>
      <c r="AE3001" s="16">
        <f t="shared" si="641"/>
        <v>175</v>
      </c>
      <c r="AF3001" s="16">
        <f t="shared" si="642"/>
        <v>65625</v>
      </c>
      <c r="AG3001" s="16">
        <f t="shared" si="643"/>
        <v>50</v>
      </c>
      <c r="AH3001" s="12">
        <f t="shared" si="644"/>
        <v>0</v>
      </c>
      <c r="AI3001" s="16">
        <f t="shared" si="645"/>
        <v>3.5</v>
      </c>
      <c r="AJ3001" s="16">
        <f t="shared" si="646"/>
        <v>12075</v>
      </c>
      <c r="AK3001" s="16">
        <f t="shared" si="647"/>
        <v>250</v>
      </c>
      <c r="AL3001" s="16">
        <f t="shared" si="648"/>
        <v>2500</v>
      </c>
      <c r="AM3001" s="16">
        <f t="shared" si="649"/>
        <v>35500</v>
      </c>
      <c r="AN3001" s="16">
        <f t="shared" si="650"/>
        <v>138450</v>
      </c>
      <c r="AO3001" s="12" t="s">
        <v>1486</v>
      </c>
      <c r="AP3001" s="16">
        <v>0.5</v>
      </c>
      <c r="AQ3001" s="16" t="s">
        <v>204</v>
      </c>
      <c r="BC3001" s="16">
        <v>0.5</v>
      </c>
      <c r="BD3001" s="16">
        <f t="shared" si="651"/>
        <v>1.75</v>
      </c>
      <c r="BE3001" s="16">
        <f t="shared" si="652"/>
        <v>865.3125</v>
      </c>
      <c r="BG3001" s="16">
        <f t="shared" si="653"/>
        <v>600</v>
      </c>
      <c r="BH3001" s="16">
        <f t="shared" si="654"/>
        <v>320</v>
      </c>
      <c r="BI3001" s="16">
        <f t="shared" si="655"/>
        <v>4</v>
      </c>
    </row>
    <row r="3002" spans="1:61" x14ac:dyDescent="0.35">
      <c r="A3002">
        <v>3001</v>
      </c>
      <c r="B3002" t="s">
        <v>360</v>
      </c>
      <c r="C3002" t="s">
        <v>9614</v>
      </c>
      <c r="D3002" s="15" t="s">
        <v>3539</v>
      </c>
      <c r="E3002" s="12" t="s">
        <v>98</v>
      </c>
      <c r="G3002" s="12" t="s">
        <v>3316</v>
      </c>
      <c r="H3002" s="12" t="s">
        <v>589</v>
      </c>
      <c r="I3002" s="12" t="s">
        <v>363</v>
      </c>
      <c r="J3002" s="12" t="s">
        <v>2401</v>
      </c>
      <c r="K3002" s="12" t="s">
        <v>3317</v>
      </c>
      <c r="N3002" s="16" t="s">
        <v>206</v>
      </c>
      <c r="O3002" s="16" t="s">
        <v>3540</v>
      </c>
      <c r="P3002" s="12" t="s">
        <v>366</v>
      </c>
      <c r="Q3002" s="16">
        <v>2022</v>
      </c>
      <c r="R3002" s="16">
        <v>1.8</v>
      </c>
      <c r="T3002" s="16">
        <v>0</v>
      </c>
      <c r="V3002" s="12" t="s">
        <v>204</v>
      </c>
      <c r="W3002" s="12" t="s">
        <v>204</v>
      </c>
      <c r="X3002" s="16">
        <v>1</v>
      </c>
      <c r="Y3002" s="16">
        <v>8</v>
      </c>
      <c r="Z3002" s="16">
        <v>1.8</v>
      </c>
      <c r="AA3002" s="16">
        <v>234</v>
      </c>
      <c r="AB3002" s="16" t="s">
        <v>2394</v>
      </c>
      <c r="AC3002" s="16" t="s">
        <v>3319</v>
      </c>
      <c r="AD3002" s="16">
        <f t="shared" si="640"/>
        <v>81900</v>
      </c>
      <c r="AE3002" s="16">
        <f t="shared" si="641"/>
        <v>630</v>
      </c>
      <c r="AF3002" s="16">
        <f t="shared" si="642"/>
        <v>236250</v>
      </c>
      <c r="AG3002" s="16">
        <f t="shared" si="643"/>
        <v>180</v>
      </c>
      <c r="AH3002" s="12">
        <f t="shared" si="644"/>
        <v>0</v>
      </c>
      <c r="AI3002" s="16">
        <f t="shared" si="645"/>
        <v>12.6</v>
      </c>
      <c r="AJ3002" s="16">
        <f t="shared" si="646"/>
        <v>43470</v>
      </c>
      <c r="AK3002" s="16">
        <f t="shared" si="647"/>
        <v>900</v>
      </c>
      <c r="AL3002" s="16">
        <f t="shared" si="648"/>
        <v>9000</v>
      </c>
      <c r="AM3002" s="16">
        <f t="shared" si="649"/>
        <v>127800</v>
      </c>
      <c r="AN3002" s="16">
        <f t="shared" si="650"/>
        <v>498420</v>
      </c>
      <c r="AO3002" s="12" t="s">
        <v>1486</v>
      </c>
      <c r="AP3002" s="16">
        <v>1.8</v>
      </c>
      <c r="AQ3002" s="16" t="s">
        <v>204</v>
      </c>
      <c r="BC3002" s="16">
        <v>1.8</v>
      </c>
      <c r="BD3002" s="16">
        <f t="shared" si="651"/>
        <v>6.3</v>
      </c>
      <c r="BE3002" s="16">
        <f t="shared" si="652"/>
        <v>3115.125</v>
      </c>
      <c r="BG3002" s="16">
        <f t="shared" si="653"/>
        <v>2160</v>
      </c>
      <c r="BH3002" s="16">
        <f t="shared" si="654"/>
        <v>1152</v>
      </c>
      <c r="BI3002" s="16">
        <f t="shared" si="655"/>
        <v>14.4</v>
      </c>
    </row>
    <row r="3003" spans="1:61" x14ac:dyDescent="0.35">
      <c r="A3003">
        <v>3002</v>
      </c>
      <c r="B3003" t="s">
        <v>360</v>
      </c>
      <c r="C3003" t="s">
        <v>9615</v>
      </c>
      <c r="D3003" s="15" t="s">
        <v>3541</v>
      </c>
      <c r="E3003" s="12" t="s">
        <v>98</v>
      </c>
      <c r="G3003" s="12" t="s">
        <v>3316</v>
      </c>
      <c r="H3003" s="12" t="s">
        <v>589</v>
      </c>
      <c r="I3003" s="12" t="s">
        <v>363</v>
      </c>
      <c r="J3003" s="12" t="s">
        <v>2401</v>
      </c>
      <c r="K3003" s="12" t="s">
        <v>3317</v>
      </c>
      <c r="N3003" s="16" t="s">
        <v>206</v>
      </c>
      <c r="O3003" s="16" t="s">
        <v>3540</v>
      </c>
      <c r="P3003" s="12" t="s">
        <v>366</v>
      </c>
      <c r="Q3003" s="16">
        <v>2022</v>
      </c>
      <c r="R3003" s="16">
        <v>2.8</v>
      </c>
      <c r="T3003" s="16">
        <v>0</v>
      </c>
      <c r="V3003" s="12" t="s">
        <v>204</v>
      </c>
      <c r="W3003" s="12" t="s">
        <v>204</v>
      </c>
      <c r="X3003" s="16">
        <v>1</v>
      </c>
      <c r="Y3003" s="16">
        <v>8</v>
      </c>
      <c r="Z3003" s="16">
        <v>2.8</v>
      </c>
      <c r="AA3003" s="16">
        <v>364</v>
      </c>
      <c r="AB3003" s="16" t="s">
        <v>2394</v>
      </c>
      <c r="AC3003" s="16" t="s">
        <v>3319</v>
      </c>
      <c r="AD3003" s="16">
        <f t="shared" si="640"/>
        <v>127400</v>
      </c>
      <c r="AE3003" s="16">
        <f t="shared" si="641"/>
        <v>979.99999999999989</v>
      </c>
      <c r="AF3003" s="16">
        <f t="shared" si="642"/>
        <v>367499.99999999994</v>
      </c>
      <c r="AG3003" s="16">
        <f t="shared" si="643"/>
        <v>280</v>
      </c>
      <c r="AH3003" s="12">
        <f t="shared" si="644"/>
        <v>0</v>
      </c>
      <c r="AI3003" s="16">
        <f t="shared" si="645"/>
        <v>19.599999999999998</v>
      </c>
      <c r="AJ3003" s="16">
        <f t="shared" si="646"/>
        <v>67619.999999999985</v>
      </c>
      <c r="AK3003" s="16">
        <f t="shared" si="647"/>
        <v>1400</v>
      </c>
      <c r="AL3003" s="16">
        <f t="shared" si="648"/>
        <v>14000</v>
      </c>
      <c r="AM3003" s="16">
        <f t="shared" si="649"/>
        <v>198800</v>
      </c>
      <c r="AN3003" s="16">
        <f t="shared" si="650"/>
        <v>775320</v>
      </c>
      <c r="AO3003" s="12" t="s">
        <v>1486</v>
      </c>
      <c r="AP3003" s="16">
        <v>2.8</v>
      </c>
      <c r="AQ3003" s="16" t="s">
        <v>204</v>
      </c>
      <c r="BC3003" s="16">
        <v>2.8</v>
      </c>
      <c r="BD3003" s="16">
        <f t="shared" si="651"/>
        <v>9.7999999999999989</v>
      </c>
      <c r="BE3003" s="16">
        <f t="shared" si="652"/>
        <v>4845.75</v>
      </c>
      <c r="BG3003" s="16">
        <f t="shared" si="653"/>
        <v>3360</v>
      </c>
      <c r="BH3003" s="16">
        <f t="shared" si="654"/>
        <v>1792</v>
      </c>
      <c r="BI3003" s="16">
        <f t="shared" si="655"/>
        <v>22.4</v>
      </c>
    </row>
    <row r="3004" spans="1:61" x14ac:dyDescent="0.35">
      <c r="A3004">
        <v>3003</v>
      </c>
      <c r="B3004" t="s">
        <v>360</v>
      </c>
      <c r="C3004" t="s">
        <v>9616</v>
      </c>
      <c r="D3004" s="15" t="s">
        <v>3542</v>
      </c>
      <c r="E3004" s="12" t="s">
        <v>98</v>
      </c>
      <c r="G3004" s="12" t="s">
        <v>3316</v>
      </c>
      <c r="H3004" s="12" t="s">
        <v>589</v>
      </c>
      <c r="I3004" s="12" t="s">
        <v>363</v>
      </c>
      <c r="J3004" s="12" t="s">
        <v>2401</v>
      </c>
      <c r="K3004" s="12" t="s">
        <v>3317</v>
      </c>
      <c r="N3004" s="16" t="s">
        <v>205</v>
      </c>
      <c r="O3004" s="16" t="s">
        <v>3540</v>
      </c>
      <c r="P3004" s="12" t="s">
        <v>366</v>
      </c>
      <c r="Q3004" s="16">
        <v>2022</v>
      </c>
      <c r="R3004" s="16">
        <v>1.1299999999999999</v>
      </c>
      <c r="T3004" s="16">
        <v>0</v>
      </c>
      <c r="V3004" s="12" t="s">
        <v>204</v>
      </c>
      <c r="W3004" s="12" t="s">
        <v>204</v>
      </c>
      <c r="X3004" s="16">
        <v>1</v>
      </c>
      <c r="Y3004" s="16">
        <v>8</v>
      </c>
      <c r="Z3004" s="16">
        <v>1.1299999999999999</v>
      </c>
      <c r="AA3004" s="16">
        <v>146.89999999999998</v>
      </c>
      <c r="AB3004" s="16" t="s">
        <v>2394</v>
      </c>
      <c r="AC3004" s="16" t="s">
        <v>3319</v>
      </c>
      <c r="AD3004" s="16">
        <f t="shared" si="640"/>
        <v>51414.999999999993</v>
      </c>
      <c r="AE3004" s="16">
        <f t="shared" si="641"/>
        <v>395.49999999999994</v>
      </c>
      <c r="AF3004" s="16">
        <f t="shared" si="642"/>
        <v>148312.49999999997</v>
      </c>
      <c r="AG3004" s="16">
        <f t="shared" si="643"/>
        <v>112.99999999999999</v>
      </c>
      <c r="AH3004" s="12">
        <f t="shared" si="644"/>
        <v>0</v>
      </c>
      <c r="AI3004" s="16">
        <f t="shared" si="645"/>
        <v>7.9099999999999993</v>
      </c>
      <c r="AJ3004" s="16">
        <f t="shared" si="646"/>
        <v>27289.499999999996</v>
      </c>
      <c r="AK3004" s="16">
        <f t="shared" si="647"/>
        <v>565</v>
      </c>
      <c r="AL3004" s="16">
        <f t="shared" si="648"/>
        <v>5649.9999999999991</v>
      </c>
      <c r="AM3004" s="16">
        <f t="shared" si="649"/>
        <v>80229.999999999985</v>
      </c>
      <c r="AN3004" s="16">
        <f t="shared" si="650"/>
        <v>312896.99999999994</v>
      </c>
      <c r="AO3004" s="12" t="s">
        <v>1486</v>
      </c>
      <c r="AP3004" s="16">
        <v>1.1299999999999999</v>
      </c>
      <c r="AQ3004" s="16" t="s">
        <v>204</v>
      </c>
      <c r="BC3004" s="16">
        <v>1.1299999999999999</v>
      </c>
      <c r="BD3004" s="16">
        <f t="shared" si="651"/>
        <v>3.9549999999999996</v>
      </c>
      <c r="BE3004" s="16">
        <f t="shared" si="652"/>
        <v>1955.6062499999996</v>
      </c>
      <c r="BG3004" s="16">
        <f t="shared" si="653"/>
        <v>1355.9999999999998</v>
      </c>
      <c r="BH3004" s="16">
        <f t="shared" si="654"/>
        <v>723.19999999999993</v>
      </c>
      <c r="BI3004" s="16">
        <f t="shared" si="655"/>
        <v>9.0399999999999991</v>
      </c>
    </row>
    <row r="3005" spans="1:61" x14ac:dyDescent="0.35">
      <c r="A3005">
        <v>3004</v>
      </c>
      <c r="B3005" t="s">
        <v>360</v>
      </c>
      <c r="C3005" t="s">
        <v>9617</v>
      </c>
      <c r="D3005" s="15" t="s">
        <v>3543</v>
      </c>
      <c r="E3005" s="12" t="s">
        <v>98</v>
      </c>
      <c r="G3005" s="12" t="s">
        <v>3316</v>
      </c>
      <c r="H3005" s="12" t="s">
        <v>589</v>
      </c>
      <c r="I3005" s="12" t="s">
        <v>363</v>
      </c>
      <c r="J3005" s="12" t="s">
        <v>2401</v>
      </c>
      <c r="K3005" s="12" t="s">
        <v>3317</v>
      </c>
      <c r="N3005" s="16" t="s">
        <v>206</v>
      </c>
      <c r="O3005" s="16" t="s">
        <v>3540</v>
      </c>
      <c r="P3005" s="12" t="s">
        <v>366</v>
      </c>
      <c r="Q3005" s="16">
        <v>2022</v>
      </c>
      <c r="R3005" s="16">
        <v>1.8</v>
      </c>
      <c r="T3005" s="16">
        <v>0</v>
      </c>
      <c r="V3005" s="12" t="s">
        <v>204</v>
      </c>
      <c r="W3005" s="12" t="s">
        <v>204</v>
      </c>
      <c r="X3005" s="16">
        <v>1</v>
      </c>
      <c r="Y3005" s="16">
        <v>8</v>
      </c>
      <c r="Z3005" s="16">
        <v>1.8</v>
      </c>
      <c r="AA3005" s="16">
        <v>234</v>
      </c>
      <c r="AB3005" s="16" t="s">
        <v>2394</v>
      </c>
      <c r="AC3005" s="16" t="s">
        <v>3319</v>
      </c>
      <c r="AD3005" s="16">
        <f t="shared" si="640"/>
        <v>81900</v>
      </c>
      <c r="AE3005" s="16">
        <f t="shared" si="641"/>
        <v>630</v>
      </c>
      <c r="AF3005" s="16">
        <f t="shared" si="642"/>
        <v>236250</v>
      </c>
      <c r="AG3005" s="16">
        <f t="shared" si="643"/>
        <v>180</v>
      </c>
      <c r="AH3005" s="12">
        <f t="shared" si="644"/>
        <v>0</v>
      </c>
      <c r="AI3005" s="16">
        <f t="shared" si="645"/>
        <v>12.6</v>
      </c>
      <c r="AJ3005" s="16">
        <f t="shared" si="646"/>
        <v>43470</v>
      </c>
      <c r="AK3005" s="16">
        <f t="shared" si="647"/>
        <v>900</v>
      </c>
      <c r="AL3005" s="16">
        <f t="shared" si="648"/>
        <v>9000</v>
      </c>
      <c r="AM3005" s="16">
        <f t="shared" si="649"/>
        <v>127800</v>
      </c>
      <c r="AN3005" s="16">
        <f t="shared" si="650"/>
        <v>498420</v>
      </c>
      <c r="AO3005" s="12" t="s">
        <v>1486</v>
      </c>
      <c r="AP3005" s="16">
        <v>1.8</v>
      </c>
      <c r="AQ3005" s="16" t="s">
        <v>204</v>
      </c>
      <c r="BC3005" s="16">
        <v>1.8</v>
      </c>
      <c r="BD3005" s="16">
        <f t="shared" si="651"/>
        <v>6.3</v>
      </c>
      <c r="BE3005" s="16">
        <f t="shared" si="652"/>
        <v>3115.125</v>
      </c>
      <c r="BG3005" s="16">
        <f t="shared" si="653"/>
        <v>2160</v>
      </c>
      <c r="BH3005" s="16">
        <f t="shared" si="654"/>
        <v>1152</v>
      </c>
      <c r="BI3005" s="16">
        <f t="shared" si="655"/>
        <v>14.4</v>
      </c>
    </row>
    <row r="3006" spans="1:61" x14ac:dyDescent="0.35">
      <c r="A3006">
        <v>3005</v>
      </c>
      <c r="B3006" t="s">
        <v>360</v>
      </c>
      <c r="C3006" t="s">
        <v>9618</v>
      </c>
      <c r="D3006" s="15" t="s">
        <v>3544</v>
      </c>
      <c r="E3006" s="12" t="s">
        <v>98</v>
      </c>
      <c r="G3006" s="12" t="s">
        <v>3316</v>
      </c>
      <c r="H3006" s="12" t="s">
        <v>589</v>
      </c>
      <c r="I3006" s="12" t="s">
        <v>363</v>
      </c>
      <c r="J3006" s="12" t="s">
        <v>2401</v>
      </c>
      <c r="K3006" s="12" t="s">
        <v>3317</v>
      </c>
      <c r="N3006" s="16" t="s">
        <v>206</v>
      </c>
      <c r="O3006" s="16" t="s">
        <v>3540</v>
      </c>
      <c r="P3006" s="12" t="s">
        <v>366</v>
      </c>
      <c r="Q3006" s="16">
        <v>2022</v>
      </c>
      <c r="R3006" s="16">
        <v>2.4</v>
      </c>
      <c r="T3006" s="16">
        <v>0</v>
      </c>
      <c r="V3006" s="12" t="s">
        <v>204</v>
      </c>
      <c r="W3006" s="12" t="s">
        <v>204</v>
      </c>
      <c r="X3006" s="16">
        <v>1</v>
      </c>
      <c r="Y3006" s="16">
        <v>8</v>
      </c>
      <c r="Z3006" s="16">
        <v>2.4</v>
      </c>
      <c r="AA3006" s="16">
        <v>312</v>
      </c>
      <c r="AB3006" s="16" t="s">
        <v>2394</v>
      </c>
      <c r="AC3006" s="16" t="s">
        <v>3319</v>
      </c>
      <c r="AD3006" s="16">
        <f t="shared" si="640"/>
        <v>109200</v>
      </c>
      <c r="AE3006" s="16">
        <f t="shared" si="641"/>
        <v>840</v>
      </c>
      <c r="AF3006" s="16">
        <f t="shared" si="642"/>
        <v>315000</v>
      </c>
      <c r="AG3006" s="16">
        <f t="shared" si="643"/>
        <v>240</v>
      </c>
      <c r="AH3006" s="12">
        <f t="shared" si="644"/>
        <v>0</v>
      </c>
      <c r="AI3006" s="16">
        <f t="shared" si="645"/>
        <v>16.8</v>
      </c>
      <c r="AJ3006" s="16">
        <f t="shared" si="646"/>
        <v>57960</v>
      </c>
      <c r="AK3006" s="16">
        <f t="shared" si="647"/>
        <v>1200</v>
      </c>
      <c r="AL3006" s="16">
        <f t="shared" si="648"/>
        <v>12000</v>
      </c>
      <c r="AM3006" s="16">
        <f t="shared" si="649"/>
        <v>170400</v>
      </c>
      <c r="AN3006" s="16">
        <f t="shared" si="650"/>
        <v>664560</v>
      </c>
      <c r="AO3006" s="12" t="s">
        <v>1486</v>
      </c>
      <c r="AP3006" s="16">
        <v>2.4</v>
      </c>
      <c r="AQ3006" s="16" t="s">
        <v>204</v>
      </c>
      <c r="BC3006" s="16">
        <v>2.4</v>
      </c>
      <c r="BD3006" s="16">
        <f t="shared" si="651"/>
        <v>8.4</v>
      </c>
      <c r="BE3006" s="16">
        <f t="shared" si="652"/>
        <v>4153.5</v>
      </c>
      <c r="BG3006" s="16">
        <f t="shared" si="653"/>
        <v>2880</v>
      </c>
      <c r="BH3006" s="16">
        <f t="shared" si="654"/>
        <v>1536</v>
      </c>
      <c r="BI3006" s="16">
        <f t="shared" si="655"/>
        <v>19.2</v>
      </c>
    </row>
    <row r="3007" spans="1:61" x14ac:dyDescent="0.35">
      <c r="A3007">
        <v>3006</v>
      </c>
      <c r="B3007" t="s">
        <v>360</v>
      </c>
      <c r="C3007" t="s">
        <v>9619</v>
      </c>
      <c r="D3007" s="15" t="s">
        <v>3545</v>
      </c>
      <c r="E3007" s="12" t="s">
        <v>98</v>
      </c>
      <c r="G3007" s="12" t="s">
        <v>3316</v>
      </c>
      <c r="H3007" s="12" t="s">
        <v>589</v>
      </c>
      <c r="I3007" s="12" t="s">
        <v>363</v>
      </c>
      <c r="J3007" s="12" t="s">
        <v>2401</v>
      </c>
      <c r="K3007" s="12" t="s">
        <v>3317</v>
      </c>
      <c r="N3007" s="16" t="s">
        <v>206</v>
      </c>
      <c r="O3007" s="16" t="s">
        <v>3540</v>
      </c>
      <c r="P3007" s="12" t="s">
        <v>366</v>
      </c>
      <c r="Q3007" s="16">
        <v>2022</v>
      </c>
      <c r="R3007" s="16">
        <v>1.8</v>
      </c>
      <c r="T3007" s="16">
        <v>0</v>
      </c>
      <c r="V3007" s="12" t="s">
        <v>204</v>
      </c>
      <c r="W3007" s="12" t="s">
        <v>204</v>
      </c>
      <c r="X3007" s="16">
        <v>1</v>
      </c>
      <c r="Y3007" s="16">
        <v>8</v>
      </c>
      <c r="Z3007" s="16">
        <v>1.8</v>
      </c>
      <c r="AA3007" s="16">
        <v>234</v>
      </c>
      <c r="AB3007" s="16" t="s">
        <v>2394</v>
      </c>
      <c r="AC3007" s="16" t="s">
        <v>3319</v>
      </c>
      <c r="AD3007" s="16">
        <f t="shared" si="640"/>
        <v>81900</v>
      </c>
      <c r="AE3007" s="16">
        <f t="shared" si="641"/>
        <v>630</v>
      </c>
      <c r="AF3007" s="16">
        <f t="shared" si="642"/>
        <v>236250</v>
      </c>
      <c r="AG3007" s="16">
        <f t="shared" si="643"/>
        <v>180</v>
      </c>
      <c r="AH3007" s="12">
        <f t="shared" si="644"/>
        <v>0</v>
      </c>
      <c r="AI3007" s="16">
        <f t="shared" si="645"/>
        <v>12.6</v>
      </c>
      <c r="AJ3007" s="16">
        <f t="shared" si="646"/>
        <v>43470</v>
      </c>
      <c r="AK3007" s="16">
        <f t="shared" si="647"/>
        <v>900</v>
      </c>
      <c r="AL3007" s="16">
        <f t="shared" si="648"/>
        <v>9000</v>
      </c>
      <c r="AM3007" s="16">
        <f t="shared" si="649"/>
        <v>127800</v>
      </c>
      <c r="AN3007" s="16">
        <f t="shared" si="650"/>
        <v>498420</v>
      </c>
      <c r="AO3007" s="12" t="s">
        <v>1486</v>
      </c>
      <c r="AP3007" s="16">
        <v>1.8</v>
      </c>
      <c r="AQ3007" s="16" t="s">
        <v>204</v>
      </c>
      <c r="BC3007" s="16">
        <v>1.8</v>
      </c>
      <c r="BD3007" s="16">
        <f t="shared" si="651"/>
        <v>6.3</v>
      </c>
      <c r="BE3007" s="16">
        <f t="shared" si="652"/>
        <v>3115.125</v>
      </c>
      <c r="BG3007" s="16">
        <f t="shared" si="653"/>
        <v>2160</v>
      </c>
      <c r="BH3007" s="16">
        <f t="shared" si="654"/>
        <v>1152</v>
      </c>
      <c r="BI3007" s="16">
        <f t="shared" si="655"/>
        <v>14.4</v>
      </c>
    </row>
    <row r="3008" spans="1:61" x14ac:dyDescent="0.35">
      <c r="A3008">
        <v>3007</v>
      </c>
      <c r="B3008" t="s">
        <v>360</v>
      </c>
      <c r="C3008" t="s">
        <v>9620</v>
      </c>
      <c r="D3008" s="15" t="s">
        <v>3546</v>
      </c>
      <c r="E3008" s="12" t="s">
        <v>98</v>
      </c>
      <c r="G3008" s="12" t="s">
        <v>3316</v>
      </c>
      <c r="H3008" s="12" t="s">
        <v>589</v>
      </c>
      <c r="I3008" s="12" t="s">
        <v>363</v>
      </c>
      <c r="J3008" s="12" t="s">
        <v>2401</v>
      </c>
      <c r="K3008" s="12" t="s">
        <v>3317</v>
      </c>
      <c r="N3008" s="16" t="s">
        <v>206</v>
      </c>
      <c r="O3008" s="16" t="s">
        <v>3547</v>
      </c>
      <c r="P3008" s="12" t="s">
        <v>482</v>
      </c>
      <c r="Q3008" s="16">
        <v>2022</v>
      </c>
      <c r="R3008" s="16">
        <v>2.7</v>
      </c>
      <c r="T3008" s="16">
        <v>0</v>
      </c>
      <c r="V3008" s="12" t="s">
        <v>204</v>
      </c>
      <c r="W3008" s="12" t="s">
        <v>204</v>
      </c>
      <c r="X3008" s="16">
        <v>1</v>
      </c>
      <c r="Y3008" s="16">
        <v>8</v>
      </c>
      <c r="Z3008" s="16">
        <v>2.7</v>
      </c>
      <c r="AA3008" s="16">
        <v>351</v>
      </c>
      <c r="AB3008" s="16" t="s">
        <v>2394</v>
      </c>
      <c r="AC3008" s="16" t="s">
        <v>3319</v>
      </c>
      <c r="AD3008" s="16">
        <f t="shared" si="640"/>
        <v>122850</v>
      </c>
      <c r="AE3008" s="16">
        <f t="shared" si="641"/>
        <v>945.00000000000011</v>
      </c>
      <c r="AF3008" s="16">
        <f t="shared" si="642"/>
        <v>354375.00000000006</v>
      </c>
      <c r="AG3008" s="16">
        <f t="shared" si="643"/>
        <v>270</v>
      </c>
      <c r="AH3008" s="12">
        <f t="shared" si="644"/>
        <v>0</v>
      </c>
      <c r="AI3008" s="16">
        <f t="shared" si="645"/>
        <v>18.900000000000002</v>
      </c>
      <c r="AJ3008" s="16">
        <f t="shared" si="646"/>
        <v>65205.000000000007</v>
      </c>
      <c r="AK3008" s="16">
        <f t="shared" si="647"/>
        <v>1350</v>
      </c>
      <c r="AL3008" s="16">
        <f t="shared" si="648"/>
        <v>13500</v>
      </c>
      <c r="AM3008" s="16">
        <f t="shared" si="649"/>
        <v>191700</v>
      </c>
      <c r="AN3008" s="16">
        <f t="shared" si="650"/>
        <v>747630</v>
      </c>
      <c r="AO3008" s="12" t="s">
        <v>1486</v>
      </c>
      <c r="AP3008" s="16">
        <v>2.7</v>
      </c>
      <c r="AQ3008" s="16" t="s">
        <v>204</v>
      </c>
      <c r="BC3008" s="16">
        <v>2.7</v>
      </c>
      <c r="BD3008" s="16">
        <f t="shared" si="651"/>
        <v>9.4500000000000011</v>
      </c>
      <c r="BE3008" s="16">
        <f t="shared" si="652"/>
        <v>4672.6875</v>
      </c>
      <c r="BG3008" s="16">
        <f t="shared" si="653"/>
        <v>3240</v>
      </c>
      <c r="BH3008" s="16">
        <f t="shared" si="654"/>
        <v>1728</v>
      </c>
      <c r="BI3008" s="16">
        <f t="shared" si="655"/>
        <v>21.6</v>
      </c>
    </row>
    <row r="3009" spans="1:61" x14ac:dyDescent="0.35">
      <c r="A3009">
        <v>3008</v>
      </c>
      <c r="B3009" t="s">
        <v>360</v>
      </c>
      <c r="C3009" t="s">
        <v>9621</v>
      </c>
      <c r="D3009" s="15" t="s">
        <v>3548</v>
      </c>
      <c r="E3009" s="12" t="s">
        <v>98</v>
      </c>
      <c r="G3009" s="12" t="s">
        <v>3316</v>
      </c>
      <c r="H3009" s="12" t="s">
        <v>589</v>
      </c>
      <c r="I3009" s="12" t="s">
        <v>363</v>
      </c>
      <c r="J3009" s="12" t="s">
        <v>2401</v>
      </c>
      <c r="K3009" s="12" t="s">
        <v>3317</v>
      </c>
      <c r="N3009" s="16" t="s">
        <v>206</v>
      </c>
      <c r="O3009" s="16" t="s">
        <v>3547</v>
      </c>
      <c r="P3009" s="12" t="s">
        <v>482</v>
      </c>
      <c r="Q3009" s="16">
        <v>2022</v>
      </c>
      <c r="R3009" s="16">
        <v>1.1499999999999999</v>
      </c>
      <c r="T3009" s="16">
        <v>0</v>
      </c>
      <c r="V3009" s="12" t="s">
        <v>204</v>
      </c>
      <c r="W3009" s="12" t="s">
        <v>204</v>
      </c>
      <c r="X3009" s="16">
        <v>1</v>
      </c>
      <c r="Y3009" s="16">
        <v>8</v>
      </c>
      <c r="Z3009" s="16">
        <v>1.1499999999999999</v>
      </c>
      <c r="AA3009" s="16">
        <v>149.5</v>
      </c>
      <c r="AB3009" s="16" t="s">
        <v>2394</v>
      </c>
      <c r="AC3009" s="16" t="s">
        <v>3319</v>
      </c>
      <c r="AD3009" s="16">
        <f t="shared" si="640"/>
        <v>52325</v>
      </c>
      <c r="AE3009" s="16">
        <f t="shared" si="641"/>
        <v>402.49999999999994</v>
      </c>
      <c r="AF3009" s="16">
        <f t="shared" si="642"/>
        <v>150937.49999999997</v>
      </c>
      <c r="AG3009" s="16">
        <f t="shared" si="643"/>
        <v>114.99999999999999</v>
      </c>
      <c r="AH3009" s="12">
        <f t="shared" si="644"/>
        <v>0</v>
      </c>
      <c r="AI3009" s="16">
        <f t="shared" si="645"/>
        <v>8.0499999999999989</v>
      </c>
      <c r="AJ3009" s="16">
        <f t="shared" si="646"/>
        <v>27772.499999999996</v>
      </c>
      <c r="AK3009" s="16">
        <f t="shared" si="647"/>
        <v>575</v>
      </c>
      <c r="AL3009" s="16">
        <f t="shared" si="648"/>
        <v>5750</v>
      </c>
      <c r="AM3009" s="16">
        <f t="shared" si="649"/>
        <v>81650</v>
      </c>
      <c r="AN3009" s="16">
        <f t="shared" si="650"/>
        <v>318435</v>
      </c>
      <c r="AO3009" s="12" t="s">
        <v>1486</v>
      </c>
      <c r="AP3009" s="16">
        <v>1.1499999999999999</v>
      </c>
      <c r="AQ3009" s="16" t="s">
        <v>204</v>
      </c>
      <c r="BC3009" s="16">
        <v>1.1499999999999999</v>
      </c>
      <c r="BD3009" s="16">
        <f t="shared" si="651"/>
        <v>4.0249999999999995</v>
      </c>
      <c r="BE3009" s="16">
        <f t="shared" si="652"/>
        <v>1990.21875</v>
      </c>
      <c r="BG3009" s="16">
        <f t="shared" si="653"/>
        <v>1380</v>
      </c>
      <c r="BH3009" s="16">
        <f t="shared" si="654"/>
        <v>736</v>
      </c>
      <c r="BI3009" s="16">
        <f t="shared" si="655"/>
        <v>9.1999999999999993</v>
      </c>
    </row>
    <row r="3010" spans="1:61" x14ac:dyDescent="0.35">
      <c r="A3010">
        <v>3009</v>
      </c>
      <c r="B3010" t="s">
        <v>360</v>
      </c>
      <c r="C3010" t="s">
        <v>9622</v>
      </c>
      <c r="D3010" s="15" t="s">
        <v>3549</v>
      </c>
      <c r="E3010" s="12" t="s">
        <v>98</v>
      </c>
      <c r="G3010" s="12" t="s">
        <v>3316</v>
      </c>
      <c r="H3010" s="12" t="s">
        <v>589</v>
      </c>
      <c r="I3010" s="12" t="s">
        <v>363</v>
      </c>
      <c r="J3010" s="12" t="s">
        <v>2401</v>
      </c>
      <c r="K3010" s="12" t="s">
        <v>3317</v>
      </c>
      <c r="N3010" s="16" t="s">
        <v>206</v>
      </c>
      <c r="O3010" s="16" t="s">
        <v>3547</v>
      </c>
      <c r="P3010" s="12" t="s">
        <v>482</v>
      </c>
      <c r="Q3010" s="16">
        <v>2022</v>
      </c>
      <c r="R3010" s="16">
        <v>3.89</v>
      </c>
      <c r="T3010" s="16">
        <v>0</v>
      </c>
      <c r="V3010" s="12" t="s">
        <v>204</v>
      </c>
      <c r="W3010" s="12" t="s">
        <v>204</v>
      </c>
      <c r="X3010" s="16">
        <v>1</v>
      </c>
      <c r="Y3010" s="16">
        <v>8</v>
      </c>
      <c r="Z3010" s="16">
        <v>3.89</v>
      </c>
      <c r="AA3010" s="16">
        <v>505.7</v>
      </c>
      <c r="AB3010" s="16" t="s">
        <v>2394</v>
      </c>
      <c r="AC3010" s="16" t="s">
        <v>3319</v>
      </c>
      <c r="AD3010" s="16">
        <f t="shared" si="640"/>
        <v>176995</v>
      </c>
      <c r="AE3010" s="16">
        <f t="shared" si="641"/>
        <v>1361.5</v>
      </c>
      <c r="AF3010" s="16">
        <f t="shared" si="642"/>
        <v>510562.5</v>
      </c>
      <c r="AG3010" s="16">
        <f t="shared" si="643"/>
        <v>389</v>
      </c>
      <c r="AH3010" s="12">
        <f t="shared" si="644"/>
        <v>0</v>
      </c>
      <c r="AI3010" s="16">
        <f t="shared" si="645"/>
        <v>27.23</v>
      </c>
      <c r="AJ3010" s="16">
        <f t="shared" si="646"/>
        <v>93943.5</v>
      </c>
      <c r="AK3010" s="16">
        <f t="shared" si="647"/>
        <v>1945</v>
      </c>
      <c r="AL3010" s="16">
        <f t="shared" si="648"/>
        <v>19450</v>
      </c>
      <c r="AM3010" s="16">
        <f t="shared" si="649"/>
        <v>276190</v>
      </c>
      <c r="AN3010" s="16">
        <f t="shared" si="650"/>
        <v>1077141</v>
      </c>
      <c r="AO3010" s="12" t="s">
        <v>1486</v>
      </c>
      <c r="AP3010" s="16">
        <v>3.89</v>
      </c>
      <c r="AQ3010" s="16" t="s">
        <v>204</v>
      </c>
      <c r="BC3010" s="16">
        <v>3.89</v>
      </c>
      <c r="BD3010" s="16">
        <f t="shared" si="651"/>
        <v>13.615</v>
      </c>
      <c r="BE3010" s="16">
        <f t="shared" si="652"/>
        <v>6732.1312500000004</v>
      </c>
      <c r="BG3010" s="16">
        <f t="shared" si="653"/>
        <v>4668</v>
      </c>
      <c r="BH3010" s="16">
        <f t="shared" si="654"/>
        <v>2489.6</v>
      </c>
      <c r="BI3010" s="16">
        <f t="shared" si="655"/>
        <v>31.119999999999997</v>
      </c>
    </row>
    <row r="3011" spans="1:61" x14ac:dyDescent="0.35">
      <c r="A3011">
        <v>3010</v>
      </c>
      <c r="B3011" t="s">
        <v>360</v>
      </c>
      <c r="C3011" t="s">
        <v>9623</v>
      </c>
      <c r="D3011" s="15" t="s">
        <v>129</v>
      </c>
      <c r="E3011" s="12" t="s">
        <v>98</v>
      </c>
      <c r="G3011" s="12" t="s">
        <v>3316</v>
      </c>
      <c r="H3011" s="12" t="s">
        <v>589</v>
      </c>
      <c r="I3011" s="12" t="s">
        <v>363</v>
      </c>
      <c r="J3011" s="12" t="s">
        <v>2401</v>
      </c>
      <c r="K3011" s="12" t="s">
        <v>3317</v>
      </c>
      <c r="N3011" s="16" t="s">
        <v>206</v>
      </c>
      <c r="O3011" s="16" t="s">
        <v>3547</v>
      </c>
      <c r="P3011" s="12" t="s">
        <v>482</v>
      </c>
      <c r="Q3011" s="16">
        <v>2022</v>
      </c>
      <c r="R3011" s="16">
        <v>1.2</v>
      </c>
      <c r="T3011" s="16">
        <v>0</v>
      </c>
      <c r="V3011" s="12" t="s">
        <v>204</v>
      </c>
      <c r="W3011" s="12" t="s">
        <v>204</v>
      </c>
      <c r="X3011" s="16">
        <v>1</v>
      </c>
      <c r="Y3011" s="16">
        <v>8</v>
      </c>
      <c r="Z3011" s="16">
        <v>1.2</v>
      </c>
      <c r="AA3011" s="16">
        <v>156</v>
      </c>
      <c r="AB3011" s="16" t="s">
        <v>2394</v>
      </c>
      <c r="AC3011" s="16" t="s">
        <v>3319</v>
      </c>
      <c r="AD3011" s="16">
        <f t="shared" si="640"/>
        <v>54600</v>
      </c>
      <c r="AE3011" s="16">
        <f t="shared" si="641"/>
        <v>420</v>
      </c>
      <c r="AF3011" s="16">
        <f t="shared" si="642"/>
        <v>157500</v>
      </c>
      <c r="AG3011" s="16">
        <f t="shared" si="643"/>
        <v>120</v>
      </c>
      <c r="AH3011" s="12">
        <f t="shared" si="644"/>
        <v>0</v>
      </c>
      <c r="AI3011" s="16">
        <f t="shared" si="645"/>
        <v>8.4</v>
      </c>
      <c r="AJ3011" s="16">
        <f t="shared" si="646"/>
        <v>28980</v>
      </c>
      <c r="AK3011" s="16">
        <f t="shared" si="647"/>
        <v>600</v>
      </c>
      <c r="AL3011" s="16">
        <f t="shared" si="648"/>
        <v>6000</v>
      </c>
      <c r="AM3011" s="16">
        <f t="shared" si="649"/>
        <v>85200</v>
      </c>
      <c r="AN3011" s="16">
        <f t="shared" si="650"/>
        <v>332280</v>
      </c>
      <c r="AO3011" s="12" t="s">
        <v>1486</v>
      </c>
      <c r="AP3011" s="16">
        <v>1.2</v>
      </c>
      <c r="AQ3011" s="16" t="s">
        <v>204</v>
      </c>
      <c r="BC3011" s="16">
        <v>1.2</v>
      </c>
      <c r="BD3011" s="16">
        <f t="shared" si="651"/>
        <v>4.2</v>
      </c>
      <c r="BE3011" s="16">
        <f t="shared" si="652"/>
        <v>2076.75</v>
      </c>
      <c r="BG3011" s="16">
        <f t="shared" si="653"/>
        <v>1440</v>
      </c>
      <c r="BH3011" s="16">
        <f t="shared" si="654"/>
        <v>768</v>
      </c>
      <c r="BI3011" s="16">
        <f t="shared" si="655"/>
        <v>9.6</v>
      </c>
    </row>
    <row r="3012" spans="1:61" x14ac:dyDescent="0.35">
      <c r="A3012">
        <v>3011</v>
      </c>
      <c r="B3012" t="s">
        <v>360</v>
      </c>
      <c r="C3012" t="s">
        <v>9624</v>
      </c>
      <c r="D3012" s="15" t="s">
        <v>3550</v>
      </c>
      <c r="E3012" s="12" t="s">
        <v>98</v>
      </c>
      <c r="G3012" s="12" t="s">
        <v>3316</v>
      </c>
      <c r="H3012" s="12" t="s">
        <v>589</v>
      </c>
      <c r="I3012" s="12" t="s">
        <v>363</v>
      </c>
      <c r="J3012" s="12" t="s">
        <v>2401</v>
      </c>
      <c r="K3012" s="12" t="s">
        <v>3317</v>
      </c>
      <c r="N3012" s="16" t="s">
        <v>206</v>
      </c>
      <c r="O3012" s="16" t="s">
        <v>3547</v>
      </c>
      <c r="P3012" s="12" t="s">
        <v>482</v>
      </c>
      <c r="Q3012" s="16">
        <v>2022</v>
      </c>
      <c r="R3012" s="16">
        <v>1.17</v>
      </c>
      <c r="T3012" s="16">
        <v>0</v>
      </c>
      <c r="V3012" s="12" t="s">
        <v>204</v>
      </c>
      <c r="W3012" s="12" t="s">
        <v>204</v>
      </c>
      <c r="X3012" s="16">
        <v>1</v>
      </c>
      <c r="Y3012" s="16">
        <v>8</v>
      </c>
      <c r="Z3012" s="16">
        <v>1.17</v>
      </c>
      <c r="AA3012" s="16">
        <v>152.1</v>
      </c>
      <c r="AB3012" s="16" t="s">
        <v>2394</v>
      </c>
      <c r="AC3012" s="16" t="s">
        <v>3319</v>
      </c>
      <c r="AD3012" s="16">
        <f t="shared" si="640"/>
        <v>53235</v>
      </c>
      <c r="AE3012" s="16">
        <f t="shared" si="641"/>
        <v>409.5</v>
      </c>
      <c r="AF3012" s="16">
        <f t="shared" si="642"/>
        <v>153562.5</v>
      </c>
      <c r="AG3012" s="16">
        <f t="shared" si="643"/>
        <v>117</v>
      </c>
      <c r="AH3012" s="12">
        <f t="shared" si="644"/>
        <v>0</v>
      </c>
      <c r="AI3012" s="16">
        <f t="shared" si="645"/>
        <v>8.19</v>
      </c>
      <c r="AJ3012" s="16">
        <f t="shared" si="646"/>
        <v>28255.5</v>
      </c>
      <c r="AK3012" s="16">
        <f t="shared" si="647"/>
        <v>585</v>
      </c>
      <c r="AL3012" s="16">
        <f t="shared" si="648"/>
        <v>5850</v>
      </c>
      <c r="AM3012" s="16">
        <f t="shared" si="649"/>
        <v>83070</v>
      </c>
      <c r="AN3012" s="16">
        <f t="shared" si="650"/>
        <v>323973</v>
      </c>
      <c r="AO3012" s="12" t="s">
        <v>1486</v>
      </c>
      <c r="AP3012" s="16">
        <v>1.17</v>
      </c>
      <c r="AQ3012" s="16" t="s">
        <v>204</v>
      </c>
      <c r="BC3012" s="16">
        <v>1.17</v>
      </c>
      <c r="BD3012" s="16">
        <f t="shared" si="651"/>
        <v>4.0949999999999998</v>
      </c>
      <c r="BE3012" s="16">
        <f t="shared" si="652"/>
        <v>2024.83125</v>
      </c>
      <c r="BG3012" s="16">
        <f t="shared" si="653"/>
        <v>1404</v>
      </c>
      <c r="BH3012" s="16">
        <f t="shared" si="654"/>
        <v>748.8</v>
      </c>
      <c r="BI3012" s="16">
        <f t="shared" si="655"/>
        <v>9.36</v>
      </c>
    </row>
    <row r="3013" spans="1:61" x14ac:dyDescent="0.35">
      <c r="A3013">
        <v>3012</v>
      </c>
      <c r="B3013" t="s">
        <v>360</v>
      </c>
      <c r="C3013" t="s">
        <v>9625</v>
      </c>
      <c r="D3013" s="15" t="s">
        <v>3551</v>
      </c>
      <c r="E3013" s="12" t="s">
        <v>98</v>
      </c>
      <c r="G3013" s="12" t="s">
        <v>3316</v>
      </c>
      <c r="H3013" s="12" t="s">
        <v>589</v>
      </c>
      <c r="I3013" s="12" t="s">
        <v>363</v>
      </c>
      <c r="J3013" s="12" t="s">
        <v>2401</v>
      </c>
      <c r="K3013" s="12" t="s">
        <v>3317</v>
      </c>
      <c r="N3013" s="16" t="s">
        <v>206</v>
      </c>
      <c r="O3013" s="16" t="s">
        <v>3547</v>
      </c>
      <c r="P3013" s="12" t="s">
        <v>482</v>
      </c>
      <c r="Q3013" s="16">
        <v>2022</v>
      </c>
      <c r="R3013" s="16">
        <v>0.57999999999999996</v>
      </c>
      <c r="T3013" s="16">
        <v>0</v>
      </c>
      <c r="V3013" s="12" t="s">
        <v>204</v>
      </c>
      <c r="W3013" s="12" t="s">
        <v>204</v>
      </c>
      <c r="X3013" s="16">
        <v>1</v>
      </c>
      <c r="Y3013" s="16">
        <v>8</v>
      </c>
      <c r="Z3013" s="16">
        <v>0.57999999999999996</v>
      </c>
      <c r="AA3013" s="16">
        <v>75.399999999999991</v>
      </c>
      <c r="AB3013" s="16" t="s">
        <v>2394</v>
      </c>
      <c r="AC3013" s="16" t="s">
        <v>3319</v>
      </c>
      <c r="AD3013" s="16">
        <f t="shared" si="640"/>
        <v>26389.999999999996</v>
      </c>
      <c r="AE3013" s="16">
        <f t="shared" si="641"/>
        <v>203</v>
      </c>
      <c r="AF3013" s="16">
        <f t="shared" si="642"/>
        <v>76125</v>
      </c>
      <c r="AG3013" s="16">
        <f t="shared" si="643"/>
        <v>57.999999999999993</v>
      </c>
      <c r="AH3013" s="12">
        <f t="shared" si="644"/>
        <v>0</v>
      </c>
      <c r="AI3013" s="16">
        <f t="shared" si="645"/>
        <v>4.0599999999999996</v>
      </c>
      <c r="AJ3013" s="16">
        <f t="shared" si="646"/>
        <v>14006.999999999998</v>
      </c>
      <c r="AK3013" s="16">
        <f t="shared" si="647"/>
        <v>290</v>
      </c>
      <c r="AL3013" s="16">
        <f t="shared" si="648"/>
        <v>2900</v>
      </c>
      <c r="AM3013" s="16">
        <f t="shared" si="649"/>
        <v>41180</v>
      </c>
      <c r="AN3013" s="16">
        <f t="shared" si="650"/>
        <v>160602</v>
      </c>
      <c r="AO3013" s="12" t="s">
        <v>1486</v>
      </c>
      <c r="AP3013" s="16">
        <v>0.57999999999999996</v>
      </c>
      <c r="AQ3013" s="16" t="s">
        <v>204</v>
      </c>
      <c r="BC3013" s="16">
        <v>0.57999999999999996</v>
      </c>
      <c r="BD3013" s="16">
        <f t="shared" si="651"/>
        <v>2.0299999999999998</v>
      </c>
      <c r="BE3013" s="16">
        <f t="shared" si="652"/>
        <v>1003.7625</v>
      </c>
      <c r="BG3013" s="16">
        <f t="shared" si="653"/>
        <v>696</v>
      </c>
      <c r="BH3013" s="16">
        <f t="shared" si="654"/>
        <v>371.2</v>
      </c>
      <c r="BI3013" s="16">
        <f t="shared" si="655"/>
        <v>4.6399999999999997</v>
      </c>
    </row>
    <row r="3014" spans="1:61" x14ac:dyDescent="0.35">
      <c r="A3014">
        <v>3013</v>
      </c>
      <c r="B3014" t="s">
        <v>360</v>
      </c>
      <c r="C3014" t="s">
        <v>9626</v>
      </c>
      <c r="D3014" s="15" t="s">
        <v>3552</v>
      </c>
      <c r="E3014" s="12" t="s">
        <v>98</v>
      </c>
      <c r="G3014" s="12" t="s">
        <v>3316</v>
      </c>
      <c r="H3014" s="12" t="s">
        <v>589</v>
      </c>
      <c r="I3014" s="12" t="s">
        <v>363</v>
      </c>
      <c r="J3014" s="12" t="s">
        <v>2401</v>
      </c>
      <c r="K3014" s="12" t="s">
        <v>3317</v>
      </c>
      <c r="N3014" s="16" t="s">
        <v>206</v>
      </c>
      <c r="O3014" s="16" t="s">
        <v>3547</v>
      </c>
      <c r="P3014" s="12" t="s">
        <v>482</v>
      </c>
      <c r="Q3014" s="16">
        <v>2022</v>
      </c>
      <c r="R3014" s="16">
        <v>0.59</v>
      </c>
      <c r="T3014" s="16">
        <v>0</v>
      </c>
      <c r="V3014" s="12" t="s">
        <v>204</v>
      </c>
      <c r="W3014" s="12" t="s">
        <v>204</v>
      </c>
      <c r="X3014" s="16">
        <v>1</v>
      </c>
      <c r="Y3014" s="16">
        <v>8</v>
      </c>
      <c r="Z3014" s="16">
        <v>0.59</v>
      </c>
      <c r="AA3014" s="16">
        <v>76.7</v>
      </c>
      <c r="AB3014" s="16" t="s">
        <v>2394</v>
      </c>
      <c r="AC3014" s="16" t="s">
        <v>3319</v>
      </c>
      <c r="AD3014" s="16">
        <f t="shared" si="640"/>
        <v>26845</v>
      </c>
      <c r="AE3014" s="16">
        <f t="shared" si="641"/>
        <v>206.5</v>
      </c>
      <c r="AF3014" s="16">
        <f t="shared" si="642"/>
        <v>77437.5</v>
      </c>
      <c r="AG3014" s="16">
        <f t="shared" si="643"/>
        <v>59</v>
      </c>
      <c r="AH3014" s="12">
        <f t="shared" si="644"/>
        <v>0</v>
      </c>
      <c r="AI3014" s="16">
        <f t="shared" si="645"/>
        <v>4.13</v>
      </c>
      <c r="AJ3014" s="16">
        <f t="shared" si="646"/>
        <v>14248.5</v>
      </c>
      <c r="AK3014" s="16">
        <f t="shared" si="647"/>
        <v>295</v>
      </c>
      <c r="AL3014" s="16">
        <f t="shared" si="648"/>
        <v>2950</v>
      </c>
      <c r="AM3014" s="16">
        <f t="shared" si="649"/>
        <v>41890</v>
      </c>
      <c r="AN3014" s="16">
        <f t="shared" si="650"/>
        <v>163371</v>
      </c>
      <c r="AO3014" s="12" t="s">
        <v>1486</v>
      </c>
      <c r="AP3014" s="16">
        <v>0.59</v>
      </c>
      <c r="AQ3014" s="16" t="s">
        <v>204</v>
      </c>
      <c r="BC3014" s="16">
        <v>0.59</v>
      </c>
      <c r="BD3014" s="16">
        <f t="shared" si="651"/>
        <v>2.0649999999999999</v>
      </c>
      <c r="BE3014" s="16">
        <f t="shared" si="652"/>
        <v>1021.06875</v>
      </c>
      <c r="BG3014" s="16">
        <f t="shared" si="653"/>
        <v>708</v>
      </c>
      <c r="BH3014" s="16">
        <f t="shared" si="654"/>
        <v>377.59999999999997</v>
      </c>
      <c r="BI3014" s="16">
        <f t="shared" si="655"/>
        <v>4.72</v>
      </c>
    </row>
    <row r="3015" spans="1:61" x14ac:dyDescent="0.35">
      <c r="A3015">
        <v>3014</v>
      </c>
      <c r="B3015" t="s">
        <v>360</v>
      </c>
      <c r="C3015" t="s">
        <v>9627</v>
      </c>
      <c r="D3015" s="15" t="s">
        <v>3553</v>
      </c>
      <c r="E3015" s="12" t="s">
        <v>98</v>
      </c>
      <c r="G3015" s="12" t="s">
        <v>3316</v>
      </c>
      <c r="H3015" s="12" t="s">
        <v>589</v>
      </c>
      <c r="I3015" s="12" t="s">
        <v>363</v>
      </c>
      <c r="J3015" s="12" t="s">
        <v>2401</v>
      </c>
      <c r="K3015" s="12" t="s">
        <v>3317</v>
      </c>
      <c r="N3015" s="16" t="s">
        <v>206</v>
      </c>
      <c r="O3015" s="16" t="s">
        <v>3547</v>
      </c>
      <c r="P3015" s="12" t="s">
        <v>482</v>
      </c>
      <c r="Q3015" s="16">
        <v>2022</v>
      </c>
      <c r="R3015" s="16">
        <v>1.24</v>
      </c>
      <c r="T3015" s="16">
        <v>0</v>
      </c>
      <c r="V3015" s="12" t="s">
        <v>204</v>
      </c>
      <c r="W3015" s="12" t="s">
        <v>204</v>
      </c>
      <c r="X3015" s="16">
        <v>1</v>
      </c>
      <c r="Y3015" s="16">
        <v>8</v>
      </c>
      <c r="Z3015" s="16">
        <v>1.24</v>
      </c>
      <c r="AA3015" s="16">
        <v>161.19999999999999</v>
      </c>
      <c r="AB3015" s="16" t="s">
        <v>2394</v>
      </c>
      <c r="AC3015" s="16" t="s">
        <v>3319</v>
      </c>
      <c r="AD3015" s="16">
        <f t="shared" si="640"/>
        <v>56419.999999999993</v>
      </c>
      <c r="AE3015" s="16">
        <f t="shared" si="641"/>
        <v>434</v>
      </c>
      <c r="AF3015" s="16">
        <f t="shared" si="642"/>
        <v>162750</v>
      </c>
      <c r="AG3015" s="16">
        <f t="shared" si="643"/>
        <v>124</v>
      </c>
      <c r="AH3015" s="12">
        <f t="shared" si="644"/>
        <v>0</v>
      </c>
      <c r="AI3015" s="16">
        <f t="shared" si="645"/>
        <v>8.68</v>
      </c>
      <c r="AJ3015" s="16">
        <f t="shared" si="646"/>
        <v>29946</v>
      </c>
      <c r="AK3015" s="16">
        <f t="shared" si="647"/>
        <v>620</v>
      </c>
      <c r="AL3015" s="16">
        <f t="shared" si="648"/>
        <v>6200</v>
      </c>
      <c r="AM3015" s="16">
        <f t="shared" si="649"/>
        <v>88040</v>
      </c>
      <c r="AN3015" s="16">
        <f t="shared" si="650"/>
        <v>343356</v>
      </c>
      <c r="AO3015" s="12" t="s">
        <v>1486</v>
      </c>
      <c r="AP3015" s="16">
        <v>1.24</v>
      </c>
      <c r="AQ3015" s="16" t="s">
        <v>204</v>
      </c>
      <c r="BC3015" s="16">
        <v>1.24</v>
      </c>
      <c r="BD3015" s="16">
        <f t="shared" si="651"/>
        <v>4.34</v>
      </c>
      <c r="BE3015" s="16">
        <f t="shared" si="652"/>
        <v>2145.9749999999999</v>
      </c>
      <c r="BG3015" s="16">
        <f t="shared" si="653"/>
        <v>1488</v>
      </c>
      <c r="BH3015" s="16">
        <f t="shared" si="654"/>
        <v>793.6</v>
      </c>
      <c r="BI3015" s="16">
        <f t="shared" si="655"/>
        <v>9.92</v>
      </c>
    </row>
    <row r="3016" spans="1:61" x14ac:dyDescent="0.35">
      <c r="A3016">
        <v>3015</v>
      </c>
      <c r="B3016" t="s">
        <v>360</v>
      </c>
      <c r="C3016" t="s">
        <v>9628</v>
      </c>
      <c r="D3016" s="15" t="s">
        <v>3518</v>
      </c>
      <c r="E3016" s="12" t="s">
        <v>98</v>
      </c>
      <c r="G3016" s="12" t="s">
        <v>3316</v>
      </c>
      <c r="H3016" s="12" t="s">
        <v>589</v>
      </c>
      <c r="I3016" s="12" t="s">
        <v>363</v>
      </c>
      <c r="J3016" s="12" t="s">
        <v>2401</v>
      </c>
      <c r="K3016" s="12" t="s">
        <v>3317</v>
      </c>
      <c r="N3016" s="16" t="s">
        <v>206</v>
      </c>
      <c r="O3016" s="16" t="s">
        <v>3547</v>
      </c>
      <c r="P3016" s="12" t="s">
        <v>482</v>
      </c>
      <c r="Q3016" s="16">
        <v>2022</v>
      </c>
      <c r="R3016" s="16">
        <v>1.2</v>
      </c>
      <c r="T3016" s="16">
        <v>0</v>
      </c>
      <c r="V3016" s="12" t="s">
        <v>204</v>
      </c>
      <c r="W3016" s="12" t="s">
        <v>204</v>
      </c>
      <c r="X3016" s="16">
        <v>1</v>
      </c>
      <c r="Y3016" s="16">
        <v>8</v>
      </c>
      <c r="Z3016" s="16">
        <v>1.2</v>
      </c>
      <c r="AA3016" s="16">
        <v>156</v>
      </c>
      <c r="AB3016" s="16" t="s">
        <v>2394</v>
      </c>
      <c r="AC3016" s="16" t="s">
        <v>3319</v>
      </c>
      <c r="AD3016" s="16">
        <f t="shared" si="640"/>
        <v>54600</v>
      </c>
      <c r="AE3016" s="16">
        <f t="shared" si="641"/>
        <v>420</v>
      </c>
      <c r="AF3016" s="16">
        <f t="shared" si="642"/>
        <v>157500</v>
      </c>
      <c r="AG3016" s="16">
        <f t="shared" si="643"/>
        <v>120</v>
      </c>
      <c r="AH3016" s="12">
        <f t="shared" si="644"/>
        <v>0</v>
      </c>
      <c r="AI3016" s="16">
        <f t="shared" si="645"/>
        <v>8.4</v>
      </c>
      <c r="AJ3016" s="16">
        <f t="shared" si="646"/>
        <v>28980</v>
      </c>
      <c r="AK3016" s="16">
        <f t="shared" si="647"/>
        <v>600</v>
      </c>
      <c r="AL3016" s="16">
        <f t="shared" si="648"/>
        <v>6000</v>
      </c>
      <c r="AM3016" s="16">
        <f t="shared" si="649"/>
        <v>85200</v>
      </c>
      <c r="AN3016" s="16">
        <f t="shared" si="650"/>
        <v>332280</v>
      </c>
      <c r="AO3016" s="12" t="s">
        <v>1486</v>
      </c>
      <c r="AP3016" s="16">
        <v>1.2</v>
      </c>
      <c r="AQ3016" s="16" t="s">
        <v>204</v>
      </c>
      <c r="BC3016" s="16">
        <v>1.2</v>
      </c>
      <c r="BD3016" s="16">
        <f t="shared" si="651"/>
        <v>4.2</v>
      </c>
      <c r="BE3016" s="16">
        <f t="shared" si="652"/>
        <v>2076.75</v>
      </c>
      <c r="BG3016" s="16">
        <f t="shared" si="653"/>
        <v>1440</v>
      </c>
      <c r="BH3016" s="16">
        <f t="shared" si="654"/>
        <v>768</v>
      </c>
      <c r="BI3016" s="16">
        <f t="shared" si="655"/>
        <v>9.6</v>
      </c>
    </row>
    <row r="3017" spans="1:61" x14ac:dyDescent="0.35">
      <c r="A3017">
        <v>3016</v>
      </c>
      <c r="B3017" t="s">
        <v>360</v>
      </c>
      <c r="C3017" t="s">
        <v>9629</v>
      </c>
      <c r="D3017" s="15" t="s">
        <v>3554</v>
      </c>
      <c r="E3017" s="12" t="s">
        <v>98</v>
      </c>
      <c r="G3017" s="12" t="s">
        <v>3316</v>
      </c>
      <c r="H3017" s="12" t="s">
        <v>589</v>
      </c>
      <c r="I3017" s="12" t="s">
        <v>363</v>
      </c>
      <c r="J3017" s="12" t="s">
        <v>2401</v>
      </c>
      <c r="K3017" s="12" t="s">
        <v>3317</v>
      </c>
      <c r="N3017" s="16" t="s">
        <v>206</v>
      </c>
      <c r="O3017" s="16" t="s">
        <v>3547</v>
      </c>
      <c r="P3017" s="12" t="s">
        <v>482</v>
      </c>
      <c r="Q3017" s="16">
        <v>2022</v>
      </c>
      <c r="R3017" s="16">
        <v>0.63</v>
      </c>
      <c r="T3017" s="16">
        <v>0</v>
      </c>
      <c r="V3017" s="12" t="s">
        <v>204</v>
      </c>
      <c r="W3017" s="12" t="s">
        <v>204</v>
      </c>
      <c r="X3017" s="16">
        <v>1</v>
      </c>
      <c r="Y3017" s="16">
        <v>8</v>
      </c>
      <c r="Z3017" s="16">
        <v>0.63</v>
      </c>
      <c r="AA3017" s="16">
        <v>81.900000000000006</v>
      </c>
      <c r="AB3017" s="16" t="s">
        <v>2394</v>
      </c>
      <c r="AC3017" s="16" t="s">
        <v>3319</v>
      </c>
      <c r="AD3017" s="16">
        <f t="shared" si="640"/>
        <v>28665.000000000004</v>
      </c>
      <c r="AE3017" s="16">
        <f t="shared" si="641"/>
        <v>220.5</v>
      </c>
      <c r="AF3017" s="16">
        <f t="shared" si="642"/>
        <v>82687.5</v>
      </c>
      <c r="AG3017" s="16">
        <f t="shared" si="643"/>
        <v>63</v>
      </c>
      <c r="AH3017" s="12">
        <f t="shared" si="644"/>
        <v>0</v>
      </c>
      <c r="AI3017" s="16">
        <f t="shared" si="645"/>
        <v>4.41</v>
      </c>
      <c r="AJ3017" s="16">
        <f t="shared" si="646"/>
        <v>15214.5</v>
      </c>
      <c r="AK3017" s="16">
        <f t="shared" si="647"/>
        <v>315</v>
      </c>
      <c r="AL3017" s="16">
        <f t="shared" si="648"/>
        <v>3150</v>
      </c>
      <c r="AM3017" s="16">
        <f t="shared" si="649"/>
        <v>44730</v>
      </c>
      <c r="AN3017" s="16">
        <f t="shared" si="650"/>
        <v>174447</v>
      </c>
      <c r="AO3017" s="12" t="s">
        <v>1486</v>
      </c>
      <c r="AP3017" s="16">
        <v>0.63</v>
      </c>
      <c r="AQ3017" s="16" t="s">
        <v>204</v>
      </c>
      <c r="BC3017" s="16">
        <v>0.63</v>
      </c>
      <c r="BD3017" s="16">
        <f t="shared" si="651"/>
        <v>2.2050000000000001</v>
      </c>
      <c r="BE3017" s="16">
        <f t="shared" si="652"/>
        <v>1090.29375</v>
      </c>
      <c r="BG3017" s="16">
        <f t="shared" si="653"/>
        <v>756</v>
      </c>
      <c r="BH3017" s="16">
        <f t="shared" si="654"/>
        <v>403.2</v>
      </c>
      <c r="BI3017" s="16">
        <f t="shared" si="655"/>
        <v>5.04</v>
      </c>
    </row>
    <row r="3018" spans="1:61" x14ac:dyDescent="0.35">
      <c r="A3018">
        <v>3017</v>
      </c>
      <c r="B3018" t="s">
        <v>360</v>
      </c>
      <c r="C3018" t="s">
        <v>9630</v>
      </c>
      <c r="D3018" s="15" t="s">
        <v>3555</v>
      </c>
      <c r="E3018" s="12" t="s">
        <v>98</v>
      </c>
      <c r="G3018" s="12" t="s">
        <v>3316</v>
      </c>
      <c r="H3018" s="12" t="s">
        <v>589</v>
      </c>
      <c r="I3018" s="12" t="s">
        <v>363</v>
      </c>
      <c r="J3018" s="12" t="s">
        <v>2401</v>
      </c>
      <c r="K3018" s="12" t="s">
        <v>3317</v>
      </c>
      <c r="N3018" s="16" t="s">
        <v>206</v>
      </c>
      <c r="O3018" s="16" t="s">
        <v>3547</v>
      </c>
      <c r="P3018" s="12" t="s">
        <v>482</v>
      </c>
      <c r="Q3018" s="16">
        <v>2022</v>
      </c>
      <c r="R3018" s="16">
        <v>2.14</v>
      </c>
      <c r="T3018" s="16">
        <v>0</v>
      </c>
      <c r="V3018" s="12" t="s">
        <v>204</v>
      </c>
      <c r="W3018" s="12" t="s">
        <v>204</v>
      </c>
      <c r="X3018" s="16">
        <v>1</v>
      </c>
      <c r="Y3018" s="16">
        <v>8</v>
      </c>
      <c r="Z3018" s="16">
        <v>2.14</v>
      </c>
      <c r="AA3018" s="16">
        <v>278.2</v>
      </c>
      <c r="AB3018" s="16" t="s">
        <v>2394</v>
      </c>
      <c r="AC3018" s="16" t="s">
        <v>3319</v>
      </c>
      <c r="AD3018" s="16">
        <f t="shared" si="640"/>
        <v>97370</v>
      </c>
      <c r="AE3018" s="16">
        <f t="shared" si="641"/>
        <v>749</v>
      </c>
      <c r="AF3018" s="16">
        <f t="shared" si="642"/>
        <v>280875</v>
      </c>
      <c r="AG3018" s="16">
        <f t="shared" si="643"/>
        <v>214</v>
      </c>
      <c r="AH3018" s="12">
        <f t="shared" si="644"/>
        <v>0</v>
      </c>
      <c r="AI3018" s="16">
        <f t="shared" si="645"/>
        <v>14.98</v>
      </c>
      <c r="AJ3018" s="16">
        <f t="shared" si="646"/>
        <v>51681</v>
      </c>
      <c r="AK3018" s="16">
        <f t="shared" si="647"/>
        <v>1070</v>
      </c>
      <c r="AL3018" s="16">
        <f t="shared" si="648"/>
        <v>10700</v>
      </c>
      <c r="AM3018" s="16">
        <f t="shared" si="649"/>
        <v>151940</v>
      </c>
      <c r="AN3018" s="16">
        <f t="shared" si="650"/>
        <v>592566</v>
      </c>
      <c r="AO3018" s="12" t="s">
        <v>1486</v>
      </c>
      <c r="AP3018" s="16">
        <v>2.14</v>
      </c>
      <c r="AQ3018" s="16" t="s">
        <v>204</v>
      </c>
      <c r="BC3018" s="16">
        <v>2.14</v>
      </c>
      <c r="BD3018" s="16">
        <f t="shared" si="651"/>
        <v>7.49</v>
      </c>
      <c r="BE3018" s="16">
        <f t="shared" si="652"/>
        <v>3703.5374999999999</v>
      </c>
      <c r="BG3018" s="16">
        <f t="shared" si="653"/>
        <v>2568</v>
      </c>
      <c r="BH3018" s="16">
        <f t="shared" si="654"/>
        <v>1369.6000000000001</v>
      </c>
      <c r="BI3018" s="16">
        <f t="shared" si="655"/>
        <v>17.12</v>
      </c>
    </row>
    <row r="3019" spans="1:61" x14ac:dyDescent="0.35">
      <c r="A3019">
        <v>3018</v>
      </c>
      <c r="B3019" t="s">
        <v>360</v>
      </c>
      <c r="C3019" t="s">
        <v>9631</v>
      </c>
      <c r="D3019" s="15" t="s">
        <v>3556</v>
      </c>
      <c r="E3019" s="12" t="s">
        <v>98</v>
      </c>
      <c r="G3019" s="12" t="s">
        <v>3316</v>
      </c>
      <c r="H3019" s="12" t="s">
        <v>589</v>
      </c>
      <c r="I3019" s="12" t="s">
        <v>363</v>
      </c>
      <c r="J3019" s="12" t="s">
        <v>2401</v>
      </c>
      <c r="K3019" s="12" t="s">
        <v>3317</v>
      </c>
      <c r="N3019" s="16" t="s">
        <v>206</v>
      </c>
      <c r="O3019" s="16" t="s">
        <v>3547</v>
      </c>
      <c r="P3019" s="12" t="s">
        <v>482</v>
      </c>
      <c r="Q3019" s="16">
        <v>2022</v>
      </c>
      <c r="R3019" s="16">
        <v>0.6</v>
      </c>
      <c r="T3019" s="16">
        <v>0</v>
      </c>
      <c r="V3019" s="12" t="s">
        <v>204</v>
      </c>
      <c r="W3019" s="12" t="s">
        <v>204</v>
      </c>
      <c r="X3019" s="16">
        <v>1</v>
      </c>
      <c r="Y3019" s="16">
        <v>8</v>
      </c>
      <c r="Z3019" s="16">
        <v>0.6</v>
      </c>
      <c r="AA3019" s="16">
        <v>78</v>
      </c>
      <c r="AB3019" s="16" t="s">
        <v>2394</v>
      </c>
      <c r="AC3019" s="16" t="s">
        <v>3319</v>
      </c>
      <c r="AD3019" s="16">
        <f t="shared" si="640"/>
        <v>27300</v>
      </c>
      <c r="AE3019" s="16">
        <f t="shared" si="641"/>
        <v>210</v>
      </c>
      <c r="AF3019" s="16">
        <f t="shared" si="642"/>
        <v>78750</v>
      </c>
      <c r="AG3019" s="16">
        <f t="shared" si="643"/>
        <v>60</v>
      </c>
      <c r="AH3019" s="12">
        <f t="shared" si="644"/>
        <v>0</v>
      </c>
      <c r="AI3019" s="16">
        <f t="shared" si="645"/>
        <v>4.2</v>
      </c>
      <c r="AJ3019" s="16">
        <f t="shared" si="646"/>
        <v>14490</v>
      </c>
      <c r="AK3019" s="16">
        <f t="shared" si="647"/>
        <v>300</v>
      </c>
      <c r="AL3019" s="16">
        <f t="shared" si="648"/>
        <v>3000</v>
      </c>
      <c r="AM3019" s="16">
        <f t="shared" si="649"/>
        <v>42600</v>
      </c>
      <c r="AN3019" s="16">
        <f t="shared" si="650"/>
        <v>166140</v>
      </c>
      <c r="AO3019" s="12" t="s">
        <v>1486</v>
      </c>
      <c r="AP3019" s="16">
        <v>0.6</v>
      </c>
      <c r="AQ3019" s="16" t="s">
        <v>204</v>
      </c>
      <c r="BC3019" s="16">
        <v>0.6</v>
      </c>
      <c r="BD3019" s="16">
        <f t="shared" si="651"/>
        <v>2.1</v>
      </c>
      <c r="BE3019" s="16">
        <f t="shared" si="652"/>
        <v>1038.375</v>
      </c>
      <c r="BG3019" s="16">
        <f t="shared" si="653"/>
        <v>720</v>
      </c>
      <c r="BH3019" s="16">
        <f t="shared" si="654"/>
        <v>384</v>
      </c>
      <c r="BI3019" s="16">
        <f t="shared" si="655"/>
        <v>4.8</v>
      </c>
    </row>
    <row r="3020" spans="1:61" x14ac:dyDescent="0.35">
      <c r="A3020">
        <v>3019</v>
      </c>
      <c r="B3020" t="s">
        <v>360</v>
      </c>
      <c r="C3020" t="s">
        <v>9632</v>
      </c>
      <c r="D3020" s="15" t="s">
        <v>3557</v>
      </c>
      <c r="E3020" s="12" t="s">
        <v>98</v>
      </c>
      <c r="G3020" s="12" t="s">
        <v>3316</v>
      </c>
      <c r="H3020" s="12" t="s">
        <v>589</v>
      </c>
      <c r="I3020" s="12" t="s">
        <v>363</v>
      </c>
      <c r="J3020" s="12" t="s">
        <v>2401</v>
      </c>
      <c r="K3020" s="12" t="s">
        <v>3317</v>
      </c>
      <c r="N3020" s="16" t="s">
        <v>206</v>
      </c>
      <c r="O3020" s="16" t="s">
        <v>3547</v>
      </c>
      <c r="P3020" s="12" t="s">
        <v>366</v>
      </c>
      <c r="Q3020" s="16">
        <v>2022</v>
      </c>
      <c r="R3020" s="16">
        <v>0.6</v>
      </c>
      <c r="T3020" s="16">
        <v>0</v>
      </c>
      <c r="V3020" s="12" t="s">
        <v>204</v>
      </c>
      <c r="W3020" s="12" t="s">
        <v>204</v>
      </c>
      <c r="X3020" s="16">
        <v>1</v>
      </c>
      <c r="Y3020" s="16">
        <v>8</v>
      </c>
      <c r="Z3020" s="16">
        <v>0.6</v>
      </c>
      <c r="AA3020" s="16">
        <v>78</v>
      </c>
      <c r="AB3020" s="16" t="s">
        <v>2394</v>
      </c>
      <c r="AC3020" s="16" t="s">
        <v>3319</v>
      </c>
      <c r="AD3020" s="16">
        <f t="shared" si="640"/>
        <v>27300</v>
      </c>
      <c r="AE3020" s="16">
        <f t="shared" si="641"/>
        <v>210</v>
      </c>
      <c r="AF3020" s="16">
        <f t="shared" si="642"/>
        <v>78750</v>
      </c>
      <c r="AG3020" s="16">
        <f t="shared" si="643"/>
        <v>60</v>
      </c>
      <c r="AH3020" s="12">
        <f t="shared" si="644"/>
        <v>0</v>
      </c>
      <c r="AI3020" s="16">
        <f t="shared" si="645"/>
        <v>4.2</v>
      </c>
      <c r="AJ3020" s="16">
        <f t="shared" si="646"/>
        <v>14490</v>
      </c>
      <c r="AK3020" s="16">
        <f t="shared" si="647"/>
        <v>300</v>
      </c>
      <c r="AL3020" s="16">
        <f t="shared" si="648"/>
        <v>3000</v>
      </c>
      <c r="AM3020" s="16">
        <f t="shared" si="649"/>
        <v>42600</v>
      </c>
      <c r="AN3020" s="16">
        <f t="shared" si="650"/>
        <v>166140</v>
      </c>
      <c r="AO3020" s="12" t="s">
        <v>1486</v>
      </c>
      <c r="AP3020" s="16">
        <v>0.6</v>
      </c>
      <c r="AQ3020" s="16" t="s">
        <v>204</v>
      </c>
      <c r="BC3020" s="16">
        <v>0.6</v>
      </c>
      <c r="BD3020" s="16">
        <f t="shared" si="651"/>
        <v>2.1</v>
      </c>
      <c r="BE3020" s="16">
        <f t="shared" si="652"/>
        <v>1038.375</v>
      </c>
      <c r="BG3020" s="16">
        <f t="shared" si="653"/>
        <v>720</v>
      </c>
      <c r="BH3020" s="16">
        <f t="shared" si="654"/>
        <v>384</v>
      </c>
      <c r="BI3020" s="16">
        <f t="shared" si="655"/>
        <v>4.8</v>
      </c>
    </row>
    <row r="3021" spans="1:61" x14ac:dyDescent="0.35">
      <c r="A3021">
        <v>3020</v>
      </c>
      <c r="B3021" t="s">
        <v>360</v>
      </c>
      <c r="C3021" t="s">
        <v>9633</v>
      </c>
      <c r="D3021" s="15" t="s">
        <v>3513</v>
      </c>
      <c r="E3021" s="12" t="s">
        <v>98</v>
      </c>
      <c r="G3021" s="12" t="s">
        <v>3316</v>
      </c>
      <c r="H3021" s="12" t="s">
        <v>589</v>
      </c>
      <c r="I3021" s="12" t="s">
        <v>363</v>
      </c>
      <c r="J3021" s="12" t="s">
        <v>2401</v>
      </c>
      <c r="K3021" s="12" t="s">
        <v>3317</v>
      </c>
      <c r="N3021" s="16" t="s">
        <v>206</v>
      </c>
      <c r="O3021" s="16" t="s">
        <v>3547</v>
      </c>
      <c r="P3021" s="12" t="s">
        <v>366</v>
      </c>
      <c r="Q3021" s="16">
        <v>2022</v>
      </c>
      <c r="R3021" s="16">
        <v>1.6</v>
      </c>
      <c r="T3021" s="16">
        <v>0</v>
      </c>
      <c r="V3021" s="12" t="s">
        <v>204</v>
      </c>
      <c r="W3021" s="12" t="s">
        <v>204</v>
      </c>
      <c r="X3021" s="16">
        <v>1</v>
      </c>
      <c r="Y3021" s="16">
        <v>8</v>
      </c>
      <c r="Z3021" s="16">
        <v>1.6</v>
      </c>
      <c r="AA3021" s="16">
        <v>208</v>
      </c>
      <c r="AB3021" s="16" t="s">
        <v>2394</v>
      </c>
      <c r="AC3021" s="16" t="s">
        <v>3319</v>
      </c>
      <c r="AD3021" s="16">
        <f t="shared" si="640"/>
        <v>72800</v>
      </c>
      <c r="AE3021" s="16">
        <f t="shared" si="641"/>
        <v>560</v>
      </c>
      <c r="AF3021" s="16">
        <f t="shared" si="642"/>
        <v>210000</v>
      </c>
      <c r="AG3021" s="16">
        <f t="shared" si="643"/>
        <v>160</v>
      </c>
      <c r="AH3021" s="12">
        <f t="shared" si="644"/>
        <v>0</v>
      </c>
      <c r="AI3021" s="16">
        <f t="shared" si="645"/>
        <v>11.200000000000001</v>
      </c>
      <c r="AJ3021" s="16">
        <f t="shared" si="646"/>
        <v>38640.000000000007</v>
      </c>
      <c r="AK3021" s="16">
        <f t="shared" si="647"/>
        <v>800</v>
      </c>
      <c r="AL3021" s="16">
        <f t="shared" si="648"/>
        <v>8000</v>
      </c>
      <c r="AM3021" s="16">
        <f t="shared" si="649"/>
        <v>113600</v>
      </c>
      <c r="AN3021" s="16">
        <f t="shared" si="650"/>
        <v>443040</v>
      </c>
      <c r="AO3021" s="12" t="s">
        <v>1486</v>
      </c>
      <c r="AP3021" s="16">
        <v>1.6</v>
      </c>
      <c r="AQ3021" s="16" t="s">
        <v>204</v>
      </c>
      <c r="BC3021" s="16">
        <v>1.6</v>
      </c>
      <c r="BD3021" s="16">
        <f t="shared" si="651"/>
        <v>5.6000000000000005</v>
      </c>
      <c r="BE3021" s="16">
        <f t="shared" si="652"/>
        <v>2769</v>
      </c>
      <c r="BG3021" s="16">
        <f t="shared" si="653"/>
        <v>1920</v>
      </c>
      <c r="BH3021" s="16">
        <f t="shared" si="654"/>
        <v>1024</v>
      </c>
      <c r="BI3021" s="16">
        <f t="shared" si="655"/>
        <v>12.8</v>
      </c>
    </row>
    <row r="3022" spans="1:61" x14ac:dyDescent="0.35">
      <c r="A3022">
        <v>3021</v>
      </c>
      <c r="B3022" t="s">
        <v>360</v>
      </c>
      <c r="C3022" t="s">
        <v>9634</v>
      </c>
      <c r="D3022" s="15" t="s">
        <v>3558</v>
      </c>
      <c r="E3022" s="12" t="s">
        <v>98</v>
      </c>
      <c r="G3022" s="12" t="s">
        <v>3316</v>
      </c>
      <c r="H3022" s="12" t="s">
        <v>589</v>
      </c>
      <c r="I3022" s="12" t="s">
        <v>363</v>
      </c>
      <c r="J3022" s="12" t="s">
        <v>2401</v>
      </c>
      <c r="K3022" s="12" t="s">
        <v>3317</v>
      </c>
      <c r="N3022" s="16" t="s">
        <v>206</v>
      </c>
      <c r="O3022" s="16" t="s">
        <v>3547</v>
      </c>
      <c r="P3022" s="12" t="s">
        <v>366</v>
      </c>
      <c r="Q3022" s="16">
        <v>2022</v>
      </c>
      <c r="R3022" s="16">
        <v>0.6</v>
      </c>
      <c r="T3022" s="16">
        <v>0</v>
      </c>
      <c r="V3022" s="12" t="s">
        <v>204</v>
      </c>
      <c r="W3022" s="12" t="s">
        <v>204</v>
      </c>
      <c r="X3022" s="16">
        <v>1</v>
      </c>
      <c r="Y3022" s="16">
        <v>8</v>
      </c>
      <c r="Z3022" s="16">
        <v>0.6</v>
      </c>
      <c r="AA3022" s="16">
        <v>78</v>
      </c>
      <c r="AB3022" s="16" t="s">
        <v>2394</v>
      </c>
      <c r="AC3022" s="16" t="s">
        <v>3319</v>
      </c>
      <c r="AD3022" s="16">
        <f t="shared" si="640"/>
        <v>27300</v>
      </c>
      <c r="AE3022" s="16">
        <f t="shared" si="641"/>
        <v>210</v>
      </c>
      <c r="AF3022" s="16">
        <f t="shared" si="642"/>
        <v>78750</v>
      </c>
      <c r="AG3022" s="16">
        <f t="shared" si="643"/>
        <v>60</v>
      </c>
      <c r="AH3022" s="12">
        <f t="shared" si="644"/>
        <v>0</v>
      </c>
      <c r="AI3022" s="16">
        <f t="shared" si="645"/>
        <v>4.2</v>
      </c>
      <c r="AJ3022" s="16">
        <f t="shared" si="646"/>
        <v>14490</v>
      </c>
      <c r="AK3022" s="16">
        <f t="shared" si="647"/>
        <v>300</v>
      </c>
      <c r="AL3022" s="16">
        <f t="shared" si="648"/>
        <v>3000</v>
      </c>
      <c r="AM3022" s="16">
        <f t="shared" si="649"/>
        <v>42600</v>
      </c>
      <c r="AN3022" s="16">
        <f t="shared" si="650"/>
        <v>166140</v>
      </c>
      <c r="AO3022" s="12" t="s">
        <v>1486</v>
      </c>
      <c r="AP3022" s="16">
        <v>0.6</v>
      </c>
      <c r="AQ3022" s="16" t="s">
        <v>204</v>
      </c>
      <c r="BC3022" s="16">
        <v>0.6</v>
      </c>
      <c r="BD3022" s="16">
        <f t="shared" si="651"/>
        <v>2.1</v>
      </c>
      <c r="BE3022" s="16">
        <f t="shared" si="652"/>
        <v>1038.375</v>
      </c>
      <c r="BG3022" s="16">
        <f t="shared" si="653"/>
        <v>720</v>
      </c>
      <c r="BH3022" s="16">
        <f t="shared" si="654"/>
        <v>384</v>
      </c>
      <c r="BI3022" s="16">
        <f t="shared" si="655"/>
        <v>4.8</v>
      </c>
    </row>
    <row r="3023" spans="1:61" x14ac:dyDescent="0.35">
      <c r="A3023">
        <v>3022</v>
      </c>
      <c r="B3023" t="s">
        <v>360</v>
      </c>
      <c r="C3023" t="s">
        <v>9635</v>
      </c>
      <c r="D3023" s="15" t="s">
        <v>3559</v>
      </c>
      <c r="E3023" s="12" t="s">
        <v>98</v>
      </c>
      <c r="G3023" s="12" t="s">
        <v>3316</v>
      </c>
      <c r="H3023" s="12" t="s">
        <v>589</v>
      </c>
      <c r="I3023" s="12" t="s">
        <v>363</v>
      </c>
      <c r="J3023" s="12" t="s">
        <v>2401</v>
      </c>
      <c r="K3023" s="12" t="s">
        <v>3317</v>
      </c>
      <c r="N3023" s="16" t="s">
        <v>206</v>
      </c>
      <c r="O3023" s="16" t="s">
        <v>3547</v>
      </c>
      <c r="P3023" s="12" t="s">
        <v>366</v>
      </c>
      <c r="Q3023" s="16">
        <v>2022</v>
      </c>
      <c r="R3023" s="16">
        <v>0.6</v>
      </c>
      <c r="T3023" s="16">
        <v>0</v>
      </c>
      <c r="V3023" s="12" t="s">
        <v>204</v>
      </c>
      <c r="W3023" s="12" t="s">
        <v>204</v>
      </c>
      <c r="X3023" s="16">
        <v>1</v>
      </c>
      <c r="Y3023" s="16">
        <v>8</v>
      </c>
      <c r="Z3023" s="16">
        <v>0.6</v>
      </c>
      <c r="AA3023" s="16">
        <v>78</v>
      </c>
      <c r="AB3023" s="16" t="s">
        <v>2394</v>
      </c>
      <c r="AC3023" s="16" t="s">
        <v>3319</v>
      </c>
      <c r="AD3023" s="16">
        <f t="shared" si="640"/>
        <v>27300</v>
      </c>
      <c r="AE3023" s="16">
        <f t="shared" si="641"/>
        <v>210</v>
      </c>
      <c r="AF3023" s="16">
        <f t="shared" si="642"/>
        <v>78750</v>
      </c>
      <c r="AG3023" s="16">
        <f t="shared" si="643"/>
        <v>60</v>
      </c>
      <c r="AH3023" s="12">
        <f t="shared" si="644"/>
        <v>0</v>
      </c>
      <c r="AI3023" s="16">
        <f t="shared" si="645"/>
        <v>4.2</v>
      </c>
      <c r="AJ3023" s="16">
        <f t="shared" si="646"/>
        <v>14490</v>
      </c>
      <c r="AK3023" s="16">
        <f t="shared" si="647"/>
        <v>300</v>
      </c>
      <c r="AL3023" s="16">
        <f t="shared" si="648"/>
        <v>3000</v>
      </c>
      <c r="AM3023" s="16">
        <f t="shared" si="649"/>
        <v>42600</v>
      </c>
      <c r="AN3023" s="16">
        <f t="shared" si="650"/>
        <v>166140</v>
      </c>
      <c r="AO3023" s="12" t="s">
        <v>1486</v>
      </c>
      <c r="AP3023" s="16">
        <v>0.6</v>
      </c>
      <c r="AQ3023" s="16" t="s">
        <v>204</v>
      </c>
      <c r="BC3023" s="16">
        <v>0.6</v>
      </c>
      <c r="BD3023" s="16">
        <f t="shared" si="651"/>
        <v>2.1</v>
      </c>
      <c r="BE3023" s="16">
        <f t="shared" si="652"/>
        <v>1038.375</v>
      </c>
      <c r="BG3023" s="16">
        <f t="shared" si="653"/>
        <v>720</v>
      </c>
      <c r="BH3023" s="16">
        <f t="shared" si="654"/>
        <v>384</v>
      </c>
      <c r="BI3023" s="16">
        <f t="shared" si="655"/>
        <v>4.8</v>
      </c>
    </row>
    <row r="3024" spans="1:61" x14ac:dyDescent="0.35">
      <c r="A3024">
        <v>3023</v>
      </c>
      <c r="B3024" t="s">
        <v>360</v>
      </c>
      <c r="C3024" t="s">
        <v>9636</v>
      </c>
      <c r="D3024" s="15" t="s">
        <v>3560</v>
      </c>
      <c r="E3024" s="12" t="s">
        <v>98</v>
      </c>
      <c r="G3024" s="12" t="s">
        <v>3316</v>
      </c>
      <c r="H3024" s="12" t="s">
        <v>589</v>
      </c>
      <c r="I3024" s="12" t="s">
        <v>363</v>
      </c>
      <c r="J3024" s="12" t="s">
        <v>2401</v>
      </c>
      <c r="K3024" s="12" t="s">
        <v>3317</v>
      </c>
      <c r="N3024" s="16" t="s">
        <v>206</v>
      </c>
      <c r="O3024" s="16" t="s">
        <v>3547</v>
      </c>
      <c r="P3024" s="12" t="s">
        <v>366</v>
      </c>
      <c r="Q3024" s="16">
        <v>2022</v>
      </c>
      <c r="R3024" s="16">
        <v>0.6</v>
      </c>
      <c r="T3024" s="16">
        <v>0</v>
      </c>
      <c r="V3024" s="12" t="s">
        <v>204</v>
      </c>
      <c r="W3024" s="12" t="s">
        <v>204</v>
      </c>
      <c r="X3024" s="16">
        <v>1</v>
      </c>
      <c r="Y3024" s="16">
        <v>8</v>
      </c>
      <c r="Z3024" s="16">
        <v>0.6</v>
      </c>
      <c r="AA3024" s="16">
        <v>78</v>
      </c>
      <c r="AB3024" s="16" t="s">
        <v>2394</v>
      </c>
      <c r="AC3024" s="16" t="s">
        <v>3319</v>
      </c>
      <c r="AD3024" s="16">
        <f t="shared" si="640"/>
        <v>27300</v>
      </c>
      <c r="AE3024" s="16">
        <f t="shared" si="641"/>
        <v>210</v>
      </c>
      <c r="AF3024" s="16">
        <f t="shared" si="642"/>
        <v>78750</v>
      </c>
      <c r="AG3024" s="16">
        <f t="shared" si="643"/>
        <v>60</v>
      </c>
      <c r="AH3024" s="12">
        <f t="shared" si="644"/>
        <v>0</v>
      </c>
      <c r="AI3024" s="16">
        <f t="shared" si="645"/>
        <v>4.2</v>
      </c>
      <c r="AJ3024" s="16">
        <f t="shared" si="646"/>
        <v>14490</v>
      </c>
      <c r="AK3024" s="16">
        <f t="shared" si="647"/>
        <v>300</v>
      </c>
      <c r="AL3024" s="16">
        <f t="shared" si="648"/>
        <v>3000</v>
      </c>
      <c r="AM3024" s="16">
        <f t="shared" si="649"/>
        <v>42600</v>
      </c>
      <c r="AN3024" s="16">
        <f t="shared" si="650"/>
        <v>166140</v>
      </c>
      <c r="AO3024" s="12" t="s">
        <v>1486</v>
      </c>
      <c r="AP3024" s="16">
        <v>0.6</v>
      </c>
      <c r="AQ3024" s="16" t="s">
        <v>204</v>
      </c>
      <c r="BC3024" s="16">
        <v>0.6</v>
      </c>
      <c r="BD3024" s="16">
        <f t="shared" si="651"/>
        <v>2.1</v>
      </c>
      <c r="BE3024" s="16">
        <f t="shared" si="652"/>
        <v>1038.375</v>
      </c>
      <c r="BG3024" s="16">
        <f t="shared" si="653"/>
        <v>720</v>
      </c>
      <c r="BH3024" s="16">
        <f t="shared" si="654"/>
        <v>384</v>
      </c>
      <c r="BI3024" s="16">
        <f t="shared" si="655"/>
        <v>4.8</v>
      </c>
    </row>
    <row r="3025" spans="1:61" x14ac:dyDescent="0.35">
      <c r="A3025">
        <v>3024</v>
      </c>
      <c r="B3025" t="s">
        <v>360</v>
      </c>
      <c r="C3025" t="s">
        <v>9637</v>
      </c>
      <c r="D3025" s="15" t="s">
        <v>3561</v>
      </c>
      <c r="E3025" s="12" t="s">
        <v>98</v>
      </c>
      <c r="G3025" s="12" t="s">
        <v>3316</v>
      </c>
      <c r="H3025" s="12" t="s">
        <v>589</v>
      </c>
      <c r="I3025" s="12" t="s">
        <v>363</v>
      </c>
      <c r="J3025" s="12" t="s">
        <v>2401</v>
      </c>
      <c r="K3025" s="12" t="s">
        <v>3317</v>
      </c>
      <c r="N3025" s="16" t="s">
        <v>206</v>
      </c>
      <c r="O3025" s="16" t="s">
        <v>3547</v>
      </c>
      <c r="P3025" s="12" t="s">
        <v>366</v>
      </c>
      <c r="Q3025" s="16">
        <v>2022</v>
      </c>
      <c r="R3025" s="16">
        <v>1.7</v>
      </c>
      <c r="T3025" s="16">
        <v>0</v>
      </c>
      <c r="V3025" s="12" t="s">
        <v>204</v>
      </c>
      <c r="W3025" s="12" t="s">
        <v>204</v>
      </c>
      <c r="X3025" s="16">
        <v>1</v>
      </c>
      <c r="Y3025" s="16">
        <v>8</v>
      </c>
      <c r="Z3025" s="16">
        <v>1.7</v>
      </c>
      <c r="AA3025" s="16">
        <v>221</v>
      </c>
      <c r="AB3025" s="16" t="s">
        <v>2394</v>
      </c>
      <c r="AC3025" s="16" t="s">
        <v>3319</v>
      </c>
      <c r="AD3025" s="16">
        <f t="shared" si="640"/>
        <v>77350</v>
      </c>
      <c r="AE3025" s="16">
        <f t="shared" si="641"/>
        <v>595</v>
      </c>
      <c r="AF3025" s="16">
        <f t="shared" si="642"/>
        <v>223125</v>
      </c>
      <c r="AG3025" s="16">
        <f t="shared" si="643"/>
        <v>170</v>
      </c>
      <c r="AH3025" s="12">
        <f t="shared" si="644"/>
        <v>0</v>
      </c>
      <c r="AI3025" s="16">
        <f t="shared" si="645"/>
        <v>11.9</v>
      </c>
      <c r="AJ3025" s="16">
        <f t="shared" si="646"/>
        <v>41055</v>
      </c>
      <c r="AK3025" s="16">
        <f t="shared" si="647"/>
        <v>850</v>
      </c>
      <c r="AL3025" s="16">
        <f t="shared" si="648"/>
        <v>8500</v>
      </c>
      <c r="AM3025" s="16">
        <f t="shared" si="649"/>
        <v>120700</v>
      </c>
      <c r="AN3025" s="16">
        <f t="shared" si="650"/>
        <v>470730</v>
      </c>
      <c r="AO3025" s="12" t="s">
        <v>1486</v>
      </c>
      <c r="AP3025" s="16">
        <v>1.7</v>
      </c>
      <c r="AQ3025" s="16" t="s">
        <v>204</v>
      </c>
      <c r="BC3025" s="16">
        <v>1.7</v>
      </c>
      <c r="BD3025" s="16">
        <f t="shared" si="651"/>
        <v>5.95</v>
      </c>
      <c r="BE3025" s="16">
        <f t="shared" si="652"/>
        <v>2942.0625</v>
      </c>
      <c r="BG3025" s="16">
        <f t="shared" si="653"/>
        <v>2040</v>
      </c>
      <c r="BH3025" s="16">
        <f t="shared" si="654"/>
        <v>1088</v>
      </c>
      <c r="BI3025" s="16">
        <f t="shared" si="655"/>
        <v>13.6</v>
      </c>
    </row>
    <row r="3026" spans="1:61" x14ac:dyDescent="0.35">
      <c r="A3026">
        <v>3025</v>
      </c>
      <c r="B3026" t="s">
        <v>360</v>
      </c>
      <c r="C3026" t="s">
        <v>9638</v>
      </c>
      <c r="D3026" s="15" t="s">
        <v>3562</v>
      </c>
      <c r="E3026" s="12" t="s">
        <v>98</v>
      </c>
      <c r="G3026" s="12" t="s">
        <v>3316</v>
      </c>
      <c r="H3026" s="12" t="s">
        <v>589</v>
      </c>
      <c r="I3026" s="12" t="s">
        <v>363</v>
      </c>
      <c r="J3026" s="12" t="s">
        <v>2401</v>
      </c>
      <c r="K3026" s="12" t="s">
        <v>3317</v>
      </c>
      <c r="N3026" s="16" t="s">
        <v>205</v>
      </c>
      <c r="O3026" s="16" t="s">
        <v>3563</v>
      </c>
      <c r="P3026" s="12" t="s">
        <v>366</v>
      </c>
      <c r="Q3026" s="16">
        <v>2022</v>
      </c>
      <c r="R3026" s="16">
        <v>1.1000000000000001</v>
      </c>
      <c r="T3026" s="16">
        <v>0</v>
      </c>
      <c r="V3026" s="12" t="s">
        <v>204</v>
      </c>
      <c r="W3026" s="12" t="s">
        <v>204</v>
      </c>
      <c r="X3026" s="16">
        <v>1</v>
      </c>
      <c r="Y3026" s="16">
        <v>8</v>
      </c>
      <c r="Z3026" s="16">
        <v>1.1000000000000001</v>
      </c>
      <c r="AA3026" s="16">
        <v>143</v>
      </c>
      <c r="AB3026" s="16" t="s">
        <v>2394</v>
      </c>
      <c r="AC3026" s="16" t="s">
        <v>3319</v>
      </c>
      <c r="AD3026" s="16">
        <f t="shared" si="640"/>
        <v>50050</v>
      </c>
      <c r="AE3026" s="16">
        <f t="shared" si="641"/>
        <v>385.00000000000006</v>
      </c>
      <c r="AF3026" s="16">
        <f t="shared" si="642"/>
        <v>144375.00000000003</v>
      </c>
      <c r="AG3026" s="16">
        <f t="shared" si="643"/>
        <v>110.00000000000001</v>
      </c>
      <c r="AH3026" s="12">
        <f t="shared" si="644"/>
        <v>0</v>
      </c>
      <c r="AI3026" s="16">
        <f t="shared" si="645"/>
        <v>7.7000000000000011</v>
      </c>
      <c r="AJ3026" s="16">
        <f t="shared" si="646"/>
        <v>26565.000000000004</v>
      </c>
      <c r="AK3026" s="16">
        <f t="shared" si="647"/>
        <v>550</v>
      </c>
      <c r="AL3026" s="16">
        <f t="shared" si="648"/>
        <v>5500</v>
      </c>
      <c r="AM3026" s="16">
        <f t="shared" si="649"/>
        <v>78100</v>
      </c>
      <c r="AN3026" s="16">
        <f t="shared" si="650"/>
        <v>304590</v>
      </c>
      <c r="AO3026" s="12" t="s">
        <v>1486</v>
      </c>
      <c r="AP3026" s="16">
        <v>1.1000000000000001</v>
      </c>
      <c r="AQ3026" s="16" t="s">
        <v>204</v>
      </c>
      <c r="BC3026" s="16">
        <v>1.1000000000000001</v>
      </c>
      <c r="BD3026" s="16">
        <f t="shared" si="651"/>
        <v>3.8500000000000005</v>
      </c>
      <c r="BE3026" s="16">
        <f t="shared" si="652"/>
        <v>1903.6875</v>
      </c>
      <c r="BG3026" s="16">
        <f t="shared" si="653"/>
        <v>1320</v>
      </c>
      <c r="BH3026" s="16">
        <f t="shared" si="654"/>
        <v>704</v>
      </c>
      <c r="BI3026" s="16">
        <f t="shared" si="655"/>
        <v>8.8000000000000007</v>
      </c>
    </row>
    <row r="3027" spans="1:61" x14ac:dyDescent="0.35">
      <c r="A3027">
        <v>3026</v>
      </c>
      <c r="B3027" t="s">
        <v>360</v>
      </c>
      <c r="C3027" t="s">
        <v>9639</v>
      </c>
      <c r="D3027" s="15" t="s">
        <v>3564</v>
      </c>
      <c r="E3027" s="12" t="s">
        <v>93</v>
      </c>
      <c r="G3027" s="12" t="s">
        <v>3316</v>
      </c>
      <c r="H3027" s="12" t="s">
        <v>589</v>
      </c>
      <c r="I3027" s="12" t="s">
        <v>363</v>
      </c>
      <c r="J3027" s="12" t="s">
        <v>2401</v>
      </c>
      <c r="K3027" s="12" t="s">
        <v>3317</v>
      </c>
      <c r="N3027" s="16" t="s">
        <v>206</v>
      </c>
      <c r="O3027" s="16" t="s">
        <v>3563</v>
      </c>
      <c r="P3027" s="12" t="s">
        <v>366</v>
      </c>
      <c r="Q3027" s="16">
        <v>2022</v>
      </c>
      <c r="R3027" s="16">
        <v>1.08</v>
      </c>
      <c r="T3027" s="16">
        <v>0</v>
      </c>
      <c r="V3027" s="12" t="s">
        <v>204</v>
      </c>
      <c r="W3027" s="12" t="s">
        <v>204</v>
      </c>
      <c r="X3027" s="16">
        <v>1</v>
      </c>
      <c r="Y3027" s="16">
        <v>8</v>
      </c>
      <c r="Z3027" s="16">
        <v>1.08</v>
      </c>
      <c r="AA3027" s="16">
        <v>140.4</v>
      </c>
      <c r="AB3027" s="16" t="s">
        <v>2394</v>
      </c>
      <c r="AC3027" s="16" t="s">
        <v>3319</v>
      </c>
      <c r="AD3027" s="16">
        <f t="shared" si="640"/>
        <v>49140</v>
      </c>
      <c r="AE3027" s="16">
        <f t="shared" si="641"/>
        <v>378</v>
      </c>
      <c r="AF3027" s="16">
        <f t="shared" si="642"/>
        <v>141750</v>
      </c>
      <c r="AG3027" s="16">
        <f t="shared" si="643"/>
        <v>108</v>
      </c>
      <c r="AH3027" s="12">
        <f t="shared" si="644"/>
        <v>0</v>
      </c>
      <c r="AI3027" s="16">
        <f t="shared" si="645"/>
        <v>7.5600000000000005</v>
      </c>
      <c r="AJ3027" s="16">
        <f t="shared" si="646"/>
        <v>26082</v>
      </c>
      <c r="AK3027" s="16">
        <f t="shared" si="647"/>
        <v>540</v>
      </c>
      <c r="AL3027" s="16">
        <f t="shared" si="648"/>
        <v>5400</v>
      </c>
      <c r="AM3027" s="16">
        <f t="shared" si="649"/>
        <v>76680</v>
      </c>
      <c r="AN3027" s="16">
        <f t="shared" si="650"/>
        <v>299052</v>
      </c>
      <c r="AO3027" s="12" t="s">
        <v>1486</v>
      </c>
      <c r="AP3027" s="16">
        <v>1.08</v>
      </c>
      <c r="AQ3027" s="16" t="s">
        <v>204</v>
      </c>
      <c r="BC3027" s="16">
        <v>1.08</v>
      </c>
      <c r="BD3027" s="16">
        <f t="shared" si="651"/>
        <v>3.7800000000000002</v>
      </c>
      <c r="BE3027" s="16">
        <f t="shared" si="652"/>
        <v>1869.075</v>
      </c>
      <c r="BG3027" s="16">
        <f t="shared" si="653"/>
        <v>1296</v>
      </c>
      <c r="BH3027" s="16">
        <f t="shared" si="654"/>
        <v>691.2</v>
      </c>
      <c r="BI3027" s="16">
        <f t="shared" si="655"/>
        <v>8.64</v>
      </c>
    </row>
    <row r="3028" spans="1:61" x14ac:dyDescent="0.35">
      <c r="A3028">
        <v>3027</v>
      </c>
      <c r="B3028" t="s">
        <v>360</v>
      </c>
      <c r="C3028" t="s">
        <v>9640</v>
      </c>
      <c r="D3028" s="15" t="s">
        <v>3565</v>
      </c>
      <c r="E3028" s="12" t="s">
        <v>98</v>
      </c>
      <c r="G3028" s="12" t="s">
        <v>3316</v>
      </c>
      <c r="H3028" s="12" t="s">
        <v>589</v>
      </c>
      <c r="I3028" s="12" t="s">
        <v>363</v>
      </c>
      <c r="J3028" s="12" t="s">
        <v>2401</v>
      </c>
      <c r="K3028" s="12" t="s">
        <v>3317</v>
      </c>
      <c r="N3028" s="16" t="s">
        <v>206</v>
      </c>
      <c r="O3028" s="16" t="s">
        <v>3563</v>
      </c>
      <c r="P3028" s="12" t="s">
        <v>366</v>
      </c>
      <c r="Q3028" s="16">
        <v>2022</v>
      </c>
      <c r="R3028" s="16">
        <v>1.07</v>
      </c>
      <c r="T3028" s="16">
        <v>0</v>
      </c>
      <c r="V3028" s="12" t="s">
        <v>204</v>
      </c>
      <c r="W3028" s="12" t="s">
        <v>204</v>
      </c>
      <c r="X3028" s="16">
        <v>1</v>
      </c>
      <c r="Y3028" s="16">
        <v>8</v>
      </c>
      <c r="Z3028" s="16">
        <v>1.07</v>
      </c>
      <c r="AA3028" s="16">
        <v>139.1</v>
      </c>
      <c r="AB3028" s="16" t="s">
        <v>2394</v>
      </c>
      <c r="AC3028" s="16" t="s">
        <v>3319</v>
      </c>
      <c r="AD3028" s="16">
        <f t="shared" si="640"/>
        <v>48685</v>
      </c>
      <c r="AE3028" s="16">
        <f t="shared" si="641"/>
        <v>374.5</v>
      </c>
      <c r="AF3028" s="16">
        <f t="shared" si="642"/>
        <v>140437.5</v>
      </c>
      <c r="AG3028" s="16">
        <f t="shared" si="643"/>
        <v>107</v>
      </c>
      <c r="AH3028" s="12">
        <f t="shared" si="644"/>
        <v>0</v>
      </c>
      <c r="AI3028" s="16">
        <f t="shared" si="645"/>
        <v>7.49</v>
      </c>
      <c r="AJ3028" s="16">
        <f t="shared" si="646"/>
        <v>25840.5</v>
      </c>
      <c r="AK3028" s="16">
        <f t="shared" si="647"/>
        <v>535</v>
      </c>
      <c r="AL3028" s="16">
        <f t="shared" si="648"/>
        <v>5350</v>
      </c>
      <c r="AM3028" s="16">
        <f t="shared" si="649"/>
        <v>75970</v>
      </c>
      <c r="AN3028" s="16">
        <f t="shared" si="650"/>
        <v>296283</v>
      </c>
      <c r="AO3028" s="12" t="s">
        <v>1486</v>
      </c>
      <c r="AP3028" s="16">
        <v>1.07</v>
      </c>
      <c r="AQ3028" s="16" t="s">
        <v>204</v>
      </c>
      <c r="BC3028" s="16">
        <v>1.07</v>
      </c>
      <c r="BD3028" s="16">
        <f t="shared" si="651"/>
        <v>3.7450000000000001</v>
      </c>
      <c r="BE3028" s="16">
        <f t="shared" si="652"/>
        <v>1851.76875</v>
      </c>
      <c r="BG3028" s="16">
        <f t="shared" si="653"/>
        <v>1284</v>
      </c>
      <c r="BH3028" s="16">
        <f t="shared" si="654"/>
        <v>684.80000000000007</v>
      </c>
      <c r="BI3028" s="16">
        <f t="shared" si="655"/>
        <v>8.56</v>
      </c>
    </row>
    <row r="3029" spans="1:61" x14ac:dyDescent="0.35">
      <c r="A3029">
        <v>3028</v>
      </c>
      <c r="B3029" t="s">
        <v>360</v>
      </c>
      <c r="C3029" t="s">
        <v>9641</v>
      </c>
      <c r="D3029" s="15" t="s">
        <v>3566</v>
      </c>
      <c r="E3029" s="12" t="s">
        <v>98</v>
      </c>
      <c r="G3029" s="12" t="s">
        <v>3316</v>
      </c>
      <c r="H3029" s="12" t="s">
        <v>589</v>
      </c>
      <c r="I3029" s="12" t="s">
        <v>363</v>
      </c>
      <c r="J3029" s="12" t="s">
        <v>2401</v>
      </c>
      <c r="K3029" s="12" t="s">
        <v>3317</v>
      </c>
      <c r="N3029" s="16" t="s">
        <v>206</v>
      </c>
      <c r="O3029" s="16" t="s">
        <v>3563</v>
      </c>
      <c r="P3029" s="12" t="s">
        <v>366</v>
      </c>
      <c r="Q3029" s="16">
        <v>2022</v>
      </c>
      <c r="R3029" s="16">
        <v>0.62</v>
      </c>
      <c r="T3029" s="16">
        <v>0</v>
      </c>
      <c r="V3029" s="12" t="s">
        <v>204</v>
      </c>
      <c r="W3029" s="12" t="s">
        <v>204</v>
      </c>
      <c r="X3029" s="16">
        <v>1</v>
      </c>
      <c r="Y3029" s="16">
        <v>8</v>
      </c>
      <c r="Z3029" s="16">
        <v>0.62</v>
      </c>
      <c r="AA3029" s="16">
        <v>80.599999999999994</v>
      </c>
      <c r="AB3029" s="16" t="s">
        <v>2394</v>
      </c>
      <c r="AC3029" s="16" t="s">
        <v>3319</v>
      </c>
      <c r="AD3029" s="16">
        <f t="shared" si="640"/>
        <v>28209.999999999996</v>
      </c>
      <c r="AE3029" s="16">
        <f t="shared" si="641"/>
        <v>217</v>
      </c>
      <c r="AF3029" s="16">
        <f t="shared" si="642"/>
        <v>81375</v>
      </c>
      <c r="AG3029" s="16">
        <f t="shared" si="643"/>
        <v>62</v>
      </c>
      <c r="AH3029" s="12">
        <f t="shared" si="644"/>
        <v>0</v>
      </c>
      <c r="AI3029" s="16">
        <f t="shared" si="645"/>
        <v>4.34</v>
      </c>
      <c r="AJ3029" s="16">
        <f t="shared" si="646"/>
        <v>14973</v>
      </c>
      <c r="AK3029" s="16">
        <f t="shared" si="647"/>
        <v>310</v>
      </c>
      <c r="AL3029" s="16">
        <f t="shared" si="648"/>
        <v>3100</v>
      </c>
      <c r="AM3029" s="16">
        <f t="shared" si="649"/>
        <v>44020</v>
      </c>
      <c r="AN3029" s="16">
        <f t="shared" si="650"/>
        <v>171678</v>
      </c>
      <c r="AO3029" s="12" t="s">
        <v>1486</v>
      </c>
      <c r="AP3029" s="16">
        <v>0.62</v>
      </c>
      <c r="AQ3029" s="16" t="s">
        <v>204</v>
      </c>
      <c r="BC3029" s="16">
        <v>0.62</v>
      </c>
      <c r="BD3029" s="16">
        <f t="shared" si="651"/>
        <v>2.17</v>
      </c>
      <c r="BE3029" s="16">
        <f t="shared" si="652"/>
        <v>1072.9875</v>
      </c>
      <c r="BG3029" s="16">
        <f t="shared" si="653"/>
        <v>744</v>
      </c>
      <c r="BH3029" s="16">
        <f t="shared" si="654"/>
        <v>396.8</v>
      </c>
      <c r="BI3029" s="16">
        <f t="shared" si="655"/>
        <v>4.96</v>
      </c>
    </row>
    <row r="3030" spans="1:61" x14ac:dyDescent="0.35">
      <c r="A3030">
        <v>3029</v>
      </c>
      <c r="B3030" t="s">
        <v>360</v>
      </c>
      <c r="C3030" t="s">
        <v>9642</v>
      </c>
      <c r="D3030" s="15" t="s">
        <v>3567</v>
      </c>
      <c r="E3030" s="12" t="s">
        <v>98</v>
      </c>
      <c r="G3030" s="12" t="s">
        <v>3316</v>
      </c>
      <c r="H3030" s="12" t="s">
        <v>589</v>
      </c>
      <c r="I3030" s="12" t="s">
        <v>363</v>
      </c>
      <c r="J3030" s="12" t="s">
        <v>2401</v>
      </c>
      <c r="K3030" s="12" t="s">
        <v>3317</v>
      </c>
      <c r="N3030" s="16" t="s">
        <v>206</v>
      </c>
      <c r="O3030" s="16" t="s">
        <v>3563</v>
      </c>
      <c r="P3030" s="12" t="s">
        <v>366</v>
      </c>
      <c r="Q3030" s="16">
        <v>2022</v>
      </c>
      <c r="R3030" s="16">
        <v>1.8</v>
      </c>
      <c r="T3030" s="16">
        <v>0</v>
      </c>
      <c r="V3030" s="12" t="s">
        <v>204</v>
      </c>
      <c r="W3030" s="12" t="s">
        <v>204</v>
      </c>
      <c r="X3030" s="16">
        <v>1</v>
      </c>
      <c r="Y3030" s="16">
        <v>8</v>
      </c>
      <c r="Z3030" s="16">
        <v>1.8</v>
      </c>
      <c r="AA3030" s="16">
        <v>234</v>
      </c>
      <c r="AB3030" s="16" t="s">
        <v>2394</v>
      </c>
      <c r="AC3030" s="16" t="s">
        <v>3319</v>
      </c>
      <c r="AD3030" s="16">
        <f t="shared" si="640"/>
        <v>81900</v>
      </c>
      <c r="AE3030" s="16">
        <f t="shared" si="641"/>
        <v>630</v>
      </c>
      <c r="AF3030" s="16">
        <f t="shared" si="642"/>
        <v>236250</v>
      </c>
      <c r="AG3030" s="16">
        <f t="shared" si="643"/>
        <v>180</v>
      </c>
      <c r="AH3030" s="12">
        <f t="shared" si="644"/>
        <v>0</v>
      </c>
      <c r="AI3030" s="16">
        <f t="shared" si="645"/>
        <v>12.6</v>
      </c>
      <c r="AJ3030" s="16">
        <f t="shared" si="646"/>
        <v>43470</v>
      </c>
      <c r="AK3030" s="16">
        <f t="shared" si="647"/>
        <v>900</v>
      </c>
      <c r="AL3030" s="16">
        <f t="shared" si="648"/>
        <v>9000</v>
      </c>
      <c r="AM3030" s="16">
        <f t="shared" si="649"/>
        <v>127800</v>
      </c>
      <c r="AN3030" s="16">
        <f t="shared" si="650"/>
        <v>498420</v>
      </c>
      <c r="AO3030" s="12" t="s">
        <v>1486</v>
      </c>
      <c r="AP3030" s="16">
        <v>1.8</v>
      </c>
      <c r="AQ3030" s="16" t="s">
        <v>204</v>
      </c>
      <c r="BC3030" s="16">
        <v>1.8</v>
      </c>
      <c r="BD3030" s="16">
        <f t="shared" si="651"/>
        <v>6.3</v>
      </c>
      <c r="BE3030" s="16">
        <f t="shared" si="652"/>
        <v>3115.125</v>
      </c>
      <c r="BG3030" s="16">
        <f t="shared" si="653"/>
        <v>2160</v>
      </c>
      <c r="BH3030" s="16">
        <f t="shared" si="654"/>
        <v>1152</v>
      </c>
      <c r="BI3030" s="16">
        <f t="shared" si="655"/>
        <v>14.4</v>
      </c>
    </row>
    <row r="3031" spans="1:61" x14ac:dyDescent="0.35">
      <c r="A3031">
        <v>3030</v>
      </c>
      <c r="B3031" t="s">
        <v>360</v>
      </c>
      <c r="C3031" t="s">
        <v>9643</v>
      </c>
      <c r="D3031" s="15" t="s">
        <v>3568</v>
      </c>
      <c r="E3031" s="12" t="s">
        <v>98</v>
      </c>
      <c r="G3031" s="12" t="s">
        <v>3316</v>
      </c>
      <c r="H3031" s="12" t="s">
        <v>589</v>
      </c>
      <c r="I3031" s="12" t="s">
        <v>363</v>
      </c>
      <c r="J3031" s="12" t="s">
        <v>2401</v>
      </c>
      <c r="K3031" s="12" t="s">
        <v>3317</v>
      </c>
      <c r="N3031" s="16" t="s">
        <v>206</v>
      </c>
      <c r="O3031" s="16" t="s">
        <v>3563</v>
      </c>
      <c r="P3031" s="12" t="s">
        <v>366</v>
      </c>
      <c r="Q3031" s="16">
        <v>2022</v>
      </c>
      <c r="R3031" s="16">
        <v>1.1399999999999999</v>
      </c>
      <c r="T3031" s="16">
        <v>0</v>
      </c>
      <c r="V3031" s="12" t="s">
        <v>204</v>
      </c>
      <c r="W3031" s="12" t="s">
        <v>204</v>
      </c>
      <c r="X3031" s="16">
        <v>1</v>
      </c>
      <c r="Y3031" s="16">
        <v>8</v>
      </c>
      <c r="Z3031" s="16">
        <v>1.1399999999999999</v>
      </c>
      <c r="AA3031" s="16">
        <v>148.19999999999999</v>
      </c>
      <c r="AB3031" s="16" t="s">
        <v>2394</v>
      </c>
      <c r="AC3031" s="16" t="s">
        <v>3319</v>
      </c>
      <c r="AD3031" s="16">
        <f t="shared" si="640"/>
        <v>51869.999999999993</v>
      </c>
      <c r="AE3031" s="16">
        <f t="shared" si="641"/>
        <v>398.99999999999994</v>
      </c>
      <c r="AF3031" s="16">
        <f t="shared" si="642"/>
        <v>149624.99999999997</v>
      </c>
      <c r="AG3031" s="16">
        <f t="shared" si="643"/>
        <v>113.99999999999999</v>
      </c>
      <c r="AH3031" s="12">
        <f t="shared" si="644"/>
        <v>0</v>
      </c>
      <c r="AI3031" s="16">
        <f t="shared" si="645"/>
        <v>7.9799999999999995</v>
      </c>
      <c r="AJ3031" s="16">
        <f t="shared" si="646"/>
        <v>27531</v>
      </c>
      <c r="AK3031" s="16">
        <f t="shared" si="647"/>
        <v>570</v>
      </c>
      <c r="AL3031" s="16">
        <f t="shared" si="648"/>
        <v>5699.9999999999991</v>
      </c>
      <c r="AM3031" s="16">
        <f t="shared" si="649"/>
        <v>80940</v>
      </c>
      <c r="AN3031" s="16">
        <f t="shared" si="650"/>
        <v>315666</v>
      </c>
      <c r="AO3031" s="12" t="s">
        <v>1486</v>
      </c>
      <c r="AP3031" s="16">
        <v>1.1399999999999999</v>
      </c>
      <c r="AQ3031" s="16" t="s">
        <v>204</v>
      </c>
      <c r="BC3031" s="16">
        <v>1.1399999999999999</v>
      </c>
      <c r="BD3031" s="16">
        <f t="shared" si="651"/>
        <v>3.9899999999999998</v>
      </c>
      <c r="BE3031" s="16">
        <f t="shared" si="652"/>
        <v>1972.9124999999999</v>
      </c>
      <c r="BG3031" s="16">
        <f t="shared" si="653"/>
        <v>1367.9999999999998</v>
      </c>
      <c r="BH3031" s="16">
        <f t="shared" si="654"/>
        <v>729.59999999999991</v>
      </c>
      <c r="BI3031" s="16">
        <f t="shared" si="655"/>
        <v>9.1199999999999992</v>
      </c>
    </row>
    <row r="3032" spans="1:61" x14ac:dyDescent="0.35">
      <c r="A3032">
        <v>3031</v>
      </c>
      <c r="B3032" t="s">
        <v>360</v>
      </c>
      <c r="C3032" t="s">
        <v>9644</v>
      </c>
      <c r="D3032" s="15" t="s">
        <v>3569</v>
      </c>
      <c r="E3032" s="12" t="s">
        <v>98</v>
      </c>
      <c r="G3032" s="12" t="s">
        <v>3316</v>
      </c>
      <c r="H3032" s="12" t="s">
        <v>589</v>
      </c>
      <c r="I3032" s="12" t="s">
        <v>363</v>
      </c>
      <c r="J3032" s="12" t="s">
        <v>2401</v>
      </c>
      <c r="K3032" s="12" t="s">
        <v>3317</v>
      </c>
      <c r="N3032" s="16" t="s">
        <v>206</v>
      </c>
      <c r="O3032" s="16" t="s">
        <v>3563</v>
      </c>
      <c r="P3032" s="12" t="s">
        <v>366</v>
      </c>
      <c r="Q3032" s="16">
        <v>2022</v>
      </c>
      <c r="R3032" s="16">
        <v>1.62</v>
      </c>
      <c r="T3032" s="16">
        <v>0</v>
      </c>
      <c r="V3032" s="12" t="s">
        <v>204</v>
      </c>
      <c r="W3032" s="12" t="s">
        <v>204</v>
      </c>
      <c r="X3032" s="16">
        <v>1</v>
      </c>
      <c r="Y3032" s="16">
        <v>8</v>
      </c>
      <c r="Z3032" s="16">
        <v>1.62</v>
      </c>
      <c r="AA3032" s="16">
        <v>210.60000000000002</v>
      </c>
      <c r="AB3032" s="16" t="s">
        <v>2394</v>
      </c>
      <c r="AC3032" s="16" t="s">
        <v>3319</v>
      </c>
      <c r="AD3032" s="16">
        <f t="shared" si="640"/>
        <v>73710.000000000015</v>
      </c>
      <c r="AE3032" s="16">
        <f t="shared" si="641"/>
        <v>567</v>
      </c>
      <c r="AF3032" s="16">
        <f t="shared" si="642"/>
        <v>212625</v>
      </c>
      <c r="AG3032" s="16">
        <f t="shared" si="643"/>
        <v>162</v>
      </c>
      <c r="AH3032" s="12">
        <f t="shared" si="644"/>
        <v>0</v>
      </c>
      <c r="AI3032" s="16">
        <f t="shared" si="645"/>
        <v>11.34</v>
      </c>
      <c r="AJ3032" s="16">
        <f t="shared" si="646"/>
        <v>39123</v>
      </c>
      <c r="AK3032" s="16">
        <f t="shared" si="647"/>
        <v>810</v>
      </c>
      <c r="AL3032" s="16">
        <f t="shared" si="648"/>
        <v>8100.0000000000009</v>
      </c>
      <c r="AM3032" s="16">
        <f t="shared" si="649"/>
        <v>115020.00000000001</v>
      </c>
      <c r="AN3032" s="16">
        <f t="shared" si="650"/>
        <v>448578</v>
      </c>
      <c r="AO3032" s="12" t="s">
        <v>1486</v>
      </c>
      <c r="AP3032" s="16">
        <v>1.62</v>
      </c>
      <c r="AQ3032" s="16" t="s">
        <v>204</v>
      </c>
      <c r="BC3032" s="16">
        <v>1.62</v>
      </c>
      <c r="BD3032" s="16">
        <f t="shared" si="651"/>
        <v>5.67</v>
      </c>
      <c r="BE3032" s="16">
        <f t="shared" si="652"/>
        <v>2803.6125000000002</v>
      </c>
      <c r="BG3032" s="16">
        <f t="shared" si="653"/>
        <v>1944.0000000000002</v>
      </c>
      <c r="BH3032" s="16">
        <f t="shared" si="654"/>
        <v>1036.8000000000002</v>
      </c>
      <c r="BI3032" s="16">
        <f t="shared" si="655"/>
        <v>12.960000000000003</v>
      </c>
    </row>
    <row r="3033" spans="1:61" x14ac:dyDescent="0.35">
      <c r="A3033">
        <v>3032</v>
      </c>
      <c r="B3033" t="s">
        <v>360</v>
      </c>
      <c r="C3033" t="s">
        <v>9645</v>
      </c>
      <c r="D3033" s="15" t="s">
        <v>3570</v>
      </c>
      <c r="E3033" s="12" t="s">
        <v>98</v>
      </c>
      <c r="G3033" s="12" t="s">
        <v>3316</v>
      </c>
      <c r="H3033" s="12" t="s">
        <v>589</v>
      </c>
      <c r="I3033" s="12" t="s">
        <v>363</v>
      </c>
      <c r="J3033" s="12" t="s">
        <v>2401</v>
      </c>
      <c r="K3033" s="12" t="s">
        <v>3317</v>
      </c>
      <c r="N3033" s="16" t="s">
        <v>206</v>
      </c>
      <c r="O3033" s="16" t="s">
        <v>3563</v>
      </c>
      <c r="P3033" s="12" t="s">
        <v>366</v>
      </c>
      <c r="Q3033" s="16">
        <v>2022</v>
      </c>
      <c r="R3033" s="16">
        <v>1.1200000000000001</v>
      </c>
      <c r="T3033" s="16">
        <v>0</v>
      </c>
      <c r="V3033" s="12" t="s">
        <v>204</v>
      </c>
      <c r="W3033" s="12" t="s">
        <v>204</v>
      </c>
      <c r="X3033" s="16">
        <v>1</v>
      </c>
      <c r="Y3033" s="16">
        <v>8</v>
      </c>
      <c r="Z3033" s="16">
        <v>1.1200000000000001</v>
      </c>
      <c r="AA3033" s="16">
        <v>145.60000000000002</v>
      </c>
      <c r="AB3033" s="16" t="s">
        <v>2394</v>
      </c>
      <c r="AC3033" s="16" t="s">
        <v>3319</v>
      </c>
      <c r="AD3033" s="16">
        <f t="shared" si="640"/>
        <v>50960.000000000007</v>
      </c>
      <c r="AE3033" s="16">
        <f t="shared" si="641"/>
        <v>392.00000000000006</v>
      </c>
      <c r="AF3033" s="16">
        <f t="shared" si="642"/>
        <v>147000.00000000003</v>
      </c>
      <c r="AG3033" s="16">
        <f t="shared" si="643"/>
        <v>112.00000000000001</v>
      </c>
      <c r="AH3033" s="12">
        <f t="shared" si="644"/>
        <v>0</v>
      </c>
      <c r="AI3033" s="16">
        <f t="shared" si="645"/>
        <v>7.8400000000000007</v>
      </c>
      <c r="AJ3033" s="16">
        <f t="shared" si="646"/>
        <v>27048.000000000004</v>
      </c>
      <c r="AK3033" s="16">
        <f t="shared" si="647"/>
        <v>560</v>
      </c>
      <c r="AL3033" s="16">
        <f t="shared" si="648"/>
        <v>5600.0000000000009</v>
      </c>
      <c r="AM3033" s="16">
        <f t="shared" si="649"/>
        <v>79520.000000000015</v>
      </c>
      <c r="AN3033" s="16">
        <f t="shared" si="650"/>
        <v>310128.00000000006</v>
      </c>
      <c r="AO3033" s="12" t="s">
        <v>1486</v>
      </c>
      <c r="AP3033" s="16">
        <v>1.1200000000000001</v>
      </c>
      <c r="AQ3033" s="16" t="s">
        <v>204</v>
      </c>
      <c r="BC3033" s="16">
        <v>1.1200000000000001</v>
      </c>
      <c r="BD3033" s="16">
        <f t="shared" si="651"/>
        <v>3.9200000000000004</v>
      </c>
      <c r="BE3033" s="16">
        <f t="shared" si="652"/>
        <v>1938.3000000000004</v>
      </c>
      <c r="BG3033" s="16">
        <f t="shared" si="653"/>
        <v>1344.0000000000002</v>
      </c>
      <c r="BH3033" s="16">
        <f t="shared" si="654"/>
        <v>716.80000000000007</v>
      </c>
      <c r="BI3033" s="16">
        <f t="shared" si="655"/>
        <v>8.9600000000000009</v>
      </c>
    </row>
    <row r="3034" spans="1:61" x14ac:dyDescent="0.35">
      <c r="A3034">
        <v>3033</v>
      </c>
      <c r="B3034" t="s">
        <v>360</v>
      </c>
      <c r="C3034" t="s">
        <v>9646</v>
      </c>
      <c r="D3034" s="15" t="s">
        <v>3571</v>
      </c>
      <c r="E3034" s="12" t="s">
        <v>98</v>
      </c>
      <c r="G3034" s="12" t="s">
        <v>3316</v>
      </c>
      <c r="H3034" s="12" t="s">
        <v>589</v>
      </c>
      <c r="I3034" s="12" t="s">
        <v>363</v>
      </c>
      <c r="J3034" s="12" t="s">
        <v>2401</v>
      </c>
      <c r="K3034" s="12" t="s">
        <v>3317</v>
      </c>
      <c r="N3034" s="16" t="s">
        <v>206</v>
      </c>
      <c r="O3034" s="16" t="s">
        <v>3563</v>
      </c>
      <c r="P3034" s="12" t="s">
        <v>366</v>
      </c>
      <c r="Q3034" s="16">
        <v>2022</v>
      </c>
      <c r="R3034" s="16">
        <v>1.08</v>
      </c>
      <c r="T3034" s="16">
        <v>0</v>
      </c>
      <c r="V3034" s="12" t="s">
        <v>204</v>
      </c>
      <c r="W3034" s="12" t="s">
        <v>204</v>
      </c>
      <c r="X3034" s="16">
        <v>1</v>
      </c>
      <c r="Y3034" s="16">
        <v>8</v>
      </c>
      <c r="Z3034" s="16">
        <v>1.08</v>
      </c>
      <c r="AA3034" s="16">
        <v>140.4</v>
      </c>
      <c r="AB3034" s="16" t="s">
        <v>2394</v>
      </c>
      <c r="AC3034" s="16" t="s">
        <v>3319</v>
      </c>
      <c r="AD3034" s="16">
        <f t="shared" si="640"/>
        <v>49140</v>
      </c>
      <c r="AE3034" s="16">
        <f t="shared" si="641"/>
        <v>378</v>
      </c>
      <c r="AF3034" s="16">
        <f t="shared" si="642"/>
        <v>141750</v>
      </c>
      <c r="AG3034" s="16">
        <f t="shared" si="643"/>
        <v>108</v>
      </c>
      <c r="AH3034" s="12">
        <f t="shared" si="644"/>
        <v>0</v>
      </c>
      <c r="AI3034" s="16">
        <f t="shared" si="645"/>
        <v>7.5600000000000005</v>
      </c>
      <c r="AJ3034" s="16">
        <f t="shared" si="646"/>
        <v>26082</v>
      </c>
      <c r="AK3034" s="16">
        <f t="shared" si="647"/>
        <v>540</v>
      </c>
      <c r="AL3034" s="16">
        <f t="shared" si="648"/>
        <v>5400</v>
      </c>
      <c r="AM3034" s="16">
        <f t="shared" si="649"/>
        <v>76680</v>
      </c>
      <c r="AN3034" s="16">
        <f t="shared" si="650"/>
        <v>299052</v>
      </c>
      <c r="AO3034" s="12" t="s">
        <v>1486</v>
      </c>
      <c r="AP3034" s="16">
        <v>1.08</v>
      </c>
      <c r="AQ3034" s="16" t="s">
        <v>204</v>
      </c>
      <c r="BC3034" s="16">
        <v>1.08</v>
      </c>
      <c r="BD3034" s="16">
        <f t="shared" si="651"/>
        <v>3.7800000000000002</v>
      </c>
      <c r="BE3034" s="16">
        <f t="shared" si="652"/>
        <v>1869.075</v>
      </c>
      <c r="BG3034" s="16">
        <f t="shared" si="653"/>
        <v>1296</v>
      </c>
      <c r="BH3034" s="16">
        <f t="shared" si="654"/>
        <v>691.2</v>
      </c>
      <c r="BI3034" s="16">
        <f t="shared" si="655"/>
        <v>8.64</v>
      </c>
    </row>
    <row r="3035" spans="1:61" x14ac:dyDescent="0.35">
      <c r="A3035">
        <v>3034</v>
      </c>
      <c r="B3035" t="s">
        <v>360</v>
      </c>
      <c r="C3035" t="s">
        <v>9647</v>
      </c>
      <c r="D3035" s="15" t="s">
        <v>3572</v>
      </c>
      <c r="E3035" s="12" t="s">
        <v>98</v>
      </c>
      <c r="G3035" s="12" t="s">
        <v>3316</v>
      </c>
      <c r="H3035" s="12" t="s">
        <v>589</v>
      </c>
      <c r="I3035" s="12" t="s">
        <v>363</v>
      </c>
      <c r="J3035" s="12" t="s">
        <v>2401</v>
      </c>
      <c r="K3035" s="12" t="s">
        <v>3317</v>
      </c>
      <c r="N3035" s="16" t="s">
        <v>206</v>
      </c>
      <c r="O3035" s="16" t="s">
        <v>3563</v>
      </c>
      <c r="P3035" s="12" t="s">
        <v>366</v>
      </c>
      <c r="Q3035" s="16">
        <v>2022</v>
      </c>
      <c r="R3035" s="16">
        <v>0.65</v>
      </c>
      <c r="T3035" s="16">
        <v>0</v>
      </c>
      <c r="V3035" s="12" t="s">
        <v>204</v>
      </c>
      <c r="W3035" s="12" t="s">
        <v>204</v>
      </c>
      <c r="X3035" s="16">
        <v>1</v>
      </c>
      <c r="Y3035" s="16">
        <v>8</v>
      </c>
      <c r="Z3035" s="16">
        <v>0.65</v>
      </c>
      <c r="AA3035" s="16">
        <v>84.5</v>
      </c>
      <c r="AB3035" s="16" t="s">
        <v>2394</v>
      </c>
      <c r="AC3035" s="16" t="s">
        <v>3319</v>
      </c>
      <c r="AD3035" s="16">
        <f t="shared" si="640"/>
        <v>29575</v>
      </c>
      <c r="AE3035" s="16">
        <f t="shared" si="641"/>
        <v>227.5</v>
      </c>
      <c r="AF3035" s="16">
        <f t="shared" si="642"/>
        <v>85312.5</v>
      </c>
      <c r="AG3035" s="16">
        <f t="shared" si="643"/>
        <v>65</v>
      </c>
      <c r="AH3035" s="12">
        <f t="shared" si="644"/>
        <v>0</v>
      </c>
      <c r="AI3035" s="16">
        <f t="shared" si="645"/>
        <v>4.55</v>
      </c>
      <c r="AJ3035" s="16">
        <f t="shared" si="646"/>
        <v>15697.5</v>
      </c>
      <c r="AK3035" s="16">
        <f t="shared" si="647"/>
        <v>325</v>
      </c>
      <c r="AL3035" s="16">
        <f t="shared" si="648"/>
        <v>3250</v>
      </c>
      <c r="AM3035" s="16">
        <f t="shared" si="649"/>
        <v>46150</v>
      </c>
      <c r="AN3035" s="16">
        <f t="shared" si="650"/>
        <v>179985</v>
      </c>
      <c r="AO3035" s="12" t="s">
        <v>1486</v>
      </c>
      <c r="AP3035" s="16">
        <v>0.65</v>
      </c>
      <c r="AQ3035" s="16" t="s">
        <v>204</v>
      </c>
      <c r="BC3035" s="16">
        <v>0.65</v>
      </c>
      <c r="BD3035" s="16">
        <f t="shared" si="651"/>
        <v>2.2749999999999999</v>
      </c>
      <c r="BE3035" s="16">
        <f t="shared" si="652"/>
        <v>1124.90625</v>
      </c>
      <c r="BG3035" s="16">
        <f t="shared" si="653"/>
        <v>780</v>
      </c>
      <c r="BH3035" s="16">
        <f t="shared" si="654"/>
        <v>416</v>
      </c>
      <c r="BI3035" s="16">
        <f t="shared" si="655"/>
        <v>5.2</v>
      </c>
    </row>
    <row r="3036" spans="1:61" x14ac:dyDescent="0.35">
      <c r="A3036">
        <v>3035</v>
      </c>
      <c r="B3036" t="s">
        <v>360</v>
      </c>
      <c r="C3036" t="s">
        <v>9648</v>
      </c>
      <c r="D3036" s="15" t="s">
        <v>3573</v>
      </c>
      <c r="E3036" s="12" t="s">
        <v>98</v>
      </c>
      <c r="G3036" s="12" t="s">
        <v>3316</v>
      </c>
      <c r="H3036" s="12" t="s">
        <v>589</v>
      </c>
      <c r="I3036" s="12" t="s">
        <v>363</v>
      </c>
      <c r="J3036" s="12" t="s">
        <v>2401</v>
      </c>
      <c r="K3036" s="12" t="s">
        <v>3317</v>
      </c>
      <c r="N3036" s="16" t="s">
        <v>206</v>
      </c>
      <c r="O3036" s="16" t="s">
        <v>3563</v>
      </c>
      <c r="P3036" s="12" t="s">
        <v>366</v>
      </c>
      <c r="Q3036" s="16">
        <v>2022</v>
      </c>
      <c r="R3036" s="16">
        <v>0.6</v>
      </c>
      <c r="T3036" s="16">
        <v>0</v>
      </c>
      <c r="V3036" s="12" t="s">
        <v>204</v>
      </c>
      <c r="W3036" s="12" t="s">
        <v>204</v>
      </c>
      <c r="X3036" s="16">
        <v>1</v>
      </c>
      <c r="Y3036" s="16">
        <v>8</v>
      </c>
      <c r="Z3036" s="16">
        <v>0.6</v>
      </c>
      <c r="AA3036" s="16">
        <v>78</v>
      </c>
      <c r="AB3036" s="16" t="s">
        <v>2394</v>
      </c>
      <c r="AC3036" s="16" t="s">
        <v>3319</v>
      </c>
      <c r="AD3036" s="16">
        <f t="shared" si="640"/>
        <v>27300</v>
      </c>
      <c r="AE3036" s="16">
        <f t="shared" si="641"/>
        <v>210</v>
      </c>
      <c r="AF3036" s="16">
        <f t="shared" si="642"/>
        <v>78750</v>
      </c>
      <c r="AG3036" s="16">
        <f t="shared" si="643"/>
        <v>60</v>
      </c>
      <c r="AH3036" s="12">
        <f t="shared" si="644"/>
        <v>0</v>
      </c>
      <c r="AI3036" s="16">
        <f t="shared" si="645"/>
        <v>4.2</v>
      </c>
      <c r="AJ3036" s="16">
        <f t="shared" si="646"/>
        <v>14490</v>
      </c>
      <c r="AK3036" s="16">
        <f t="shared" si="647"/>
        <v>300</v>
      </c>
      <c r="AL3036" s="16">
        <f t="shared" si="648"/>
        <v>3000</v>
      </c>
      <c r="AM3036" s="16">
        <f t="shared" si="649"/>
        <v>42600</v>
      </c>
      <c r="AN3036" s="16">
        <f t="shared" si="650"/>
        <v>166140</v>
      </c>
      <c r="AO3036" s="12" t="s">
        <v>1486</v>
      </c>
      <c r="AP3036" s="16">
        <v>0.6</v>
      </c>
      <c r="AQ3036" s="16" t="s">
        <v>204</v>
      </c>
      <c r="BC3036" s="16">
        <v>0.6</v>
      </c>
      <c r="BD3036" s="16">
        <f t="shared" si="651"/>
        <v>2.1</v>
      </c>
      <c r="BE3036" s="16">
        <f t="shared" si="652"/>
        <v>1038.375</v>
      </c>
      <c r="BG3036" s="16">
        <f t="shared" si="653"/>
        <v>720</v>
      </c>
      <c r="BH3036" s="16">
        <f t="shared" si="654"/>
        <v>384</v>
      </c>
      <c r="BI3036" s="16">
        <f t="shared" si="655"/>
        <v>4.8</v>
      </c>
    </row>
    <row r="3037" spans="1:61" x14ac:dyDescent="0.35">
      <c r="A3037">
        <v>3036</v>
      </c>
      <c r="B3037" t="s">
        <v>360</v>
      </c>
      <c r="C3037" t="s">
        <v>9649</v>
      </c>
      <c r="D3037" s="15" t="s">
        <v>3574</v>
      </c>
      <c r="E3037" s="12" t="s">
        <v>98</v>
      </c>
      <c r="G3037" s="12" t="s">
        <v>3316</v>
      </c>
      <c r="H3037" s="12" t="s">
        <v>589</v>
      </c>
      <c r="I3037" s="12" t="s">
        <v>363</v>
      </c>
      <c r="J3037" s="12" t="s">
        <v>2401</v>
      </c>
      <c r="K3037" s="12" t="s">
        <v>3317</v>
      </c>
      <c r="N3037" s="16" t="s">
        <v>206</v>
      </c>
      <c r="O3037" s="16" t="s">
        <v>3563</v>
      </c>
      <c r="P3037" s="12" t="s">
        <v>366</v>
      </c>
      <c r="Q3037" s="16">
        <v>2022</v>
      </c>
      <c r="R3037" s="16">
        <v>1.6</v>
      </c>
      <c r="T3037" s="16">
        <v>0</v>
      </c>
      <c r="V3037" s="12" t="s">
        <v>204</v>
      </c>
      <c r="W3037" s="12" t="s">
        <v>204</v>
      </c>
      <c r="X3037" s="16">
        <v>1</v>
      </c>
      <c r="Y3037" s="16">
        <v>8</v>
      </c>
      <c r="Z3037" s="16">
        <v>1.6</v>
      </c>
      <c r="AA3037" s="16">
        <v>208</v>
      </c>
      <c r="AB3037" s="16" t="s">
        <v>2394</v>
      </c>
      <c r="AC3037" s="16" t="s">
        <v>3319</v>
      </c>
      <c r="AD3037" s="16">
        <f t="shared" si="640"/>
        <v>72800</v>
      </c>
      <c r="AE3037" s="16">
        <f t="shared" si="641"/>
        <v>560</v>
      </c>
      <c r="AF3037" s="16">
        <f t="shared" si="642"/>
        <v>210000</v>
      </c>
      <c r="AG3037" s="16">
        <f t="shared" si="643"/>
        <v>160</v>
      </c>
      <c r="AH3037" s="12">
        <f t="shared" si="644"/>
        <v>0</v>
      </c>
      <c r="AI3037" s="16">
        <f t="shared" si="645"/>
        <v>11.200000000000001</v>
      </c>
      <c r="AJ3037" s="16">
        <f t="shared" si="646"/>
        <v>38640.000000000007</v>
      </c>
      <c r="AK3037" s="16">
        <f t="shared" si="647"/>
        <v>800</v>
      </c>
      <c r="AL3037" s="16">
        <f t="shared" si="648"/>
        <v>8000</v>
      </c>
      <c r="AM3037" s="16">
        <f t="shared" si="649"/>
        <v>113600</v>
      </c>
      <c r="AN3037" s="16">
        <f t="shared" si="650"/>
        <v>443040</v>
      </c>
      <c r="AO3037" s="12" t="s">
        <v>1486</v>
      </c>
      <c r="AP3037" s="16">
        <v>1.6</v>
      </c>
      <c r="AQ3037" s="16" t="s">
        <v>204</v>
      </c>
      <c r="BC3037" s="16">
        <v>1.6</v>
      </c>
      <c r="BD3037" s="16">
        <f t="shared" si="651"/>
        <v>5.6000000000000005</v>
      </c>
      <c r="BE3037" s="16">
        <f t="shared" si="652"/>
        <v>2769</v>
      </c>
      <c r="BG3037" s="16">
        <f t="shared" si="653"/>
        <v>1920</v>
      </c>
      <c r="BH3037" s="16">
        <f t="shared" si="654"/>
        <v>1024</v>
      </c>
      <c r="BI3037" s="16">
        <f t="shared" si="655"/>
        <v>12.8</v>
      </c>
    </row>
    <row r="3038" spans="1:61" x14ac:dyDescent="0.35">
      <c r="A3038">
        <v>3037</v>
      </c>
      <c r="B3038" t="s">
        <v>360</v>
      </c>
      <c r="C3038" t="s">
        <v>9650</v>
      </c>
      <c r="D3038" s="15" t="s">
        <v>3575</v>
      </c>
      <c r="E3038" s="12" t="s">
        <v>98</v>
      </c>
      <c r="G3038" s="12" t="s">
        <v>3316</v>
      </c>
      <c r="H3038" s="12" t="s">
        <v>589</v>
      </c>
      <c r="I3038" s="12" t="s">
        <v>363</v>
      </c>
      <c r="J3038" s="12" t="s">
        <v>2401</v>
      </c>
      <c r="K3038" s="12" t="s">
        <v>3317</v>
      </c>
      <c r="N3038" s="16" t="s">
        <v>206</v>
      </c>
      <c r="O3038" s="16" t="s">
        <v>3563</v>
      </c>
      <c r="P3038" s="12" t="s">
        <v>366</v>
      </c>
      <c r="Q3038" s="16">
        <v>2022</v>
      </c>
      <c r="R3038" s="16">
        <v>1.22</v>
      </c>
      <c r="T3038" s="16">
        <v>0</v>
      </c>
      <c r="V3038" s="12" t="s">
        <v>204</v>
      </c>
      <c r="W3038" s="12" t="s">
        <v>204</v>
      </c>
      <c r="X3038" s="16">
        <v>1</v>
      </c>
      <c r="Y3038" s="16">
        <v>8</v>
      </c>
      <c r="Z3038" s="16">
        <v>1.22</v>
      </c>
      <c r="AA3038" s="16">
        <v>158.6</v>
      </c>
      <c r="AB3038" s="16" t="s">
        <v>2394</v>
      </c>
      <c r="AC3038" s="16" t="s">
        <v>3319</v>
      </c>
      <c r="AD3038" s="16">
        <f t="shared" si="640"/>
        <v>55510</v>
      </c>
      <c r="AE3038" s="16">
        <f t="shared" si="641"/>
        <v>427</v>
      </c>
      <c r="AF3038" s="16">
        <f t="shared" si="642"/>
        <v>160125</v>
      </c>
      <c r="AG3038" s="16">
        <f t="shared" si="643"/>
        <v>122</v>
      </c>
      <c r="AH3038" s="12">
        <f t="shared" si="644"/>
        <v>0</v>
      </c>
      <c r="AI3038" s="16">
        <f t="shared" si="645"/>
        <v>8.5399999999999991</v>
      </c>
      <c r="AJ3038" s="16">
        <f t="shared" si="646"/>
        <v>29462.999999999996</v>
      </c>
      <c r="AK3038" s="16">
        <f t="shared" si="647"/>
        <v>610</v>
      </c>
      <c r="AL3038" s="16">
        <f t="shared" si="648"/>
        <v>6100</v>
      </c>
      <c r="AM3038" s="16">
        <f t="shared" si="649"/>
        <v>86620</v>
      </c>
      <c r="AN3038" s="16">
        <f t="shared" si="650"/>
        <v>337818</v>
      </c>
      <c r="AO3038" s="12" t="s">
        <v>1486</v>
      </c>
      <c r="AP3038" s="16">
        <v>1.22</v>
      </c>
      <c r="AQ3038" s="16" t="s">
        <v>204</v>
      </c>
      <c r="BC3038" s="16">
        <v>1.22</v>
      </c>
      <c r="BD3038" s="16">
        <f t="shared" si="651"/>
        <v>4.2699999999999996</v>
      </c>
      <c r="BE3038" s="16">
        <f t="shared" si="652"/>
        <v>2111.3625000000002</v>
      </c>
      <c r="BG3038" s="16">
        <f t="shared" si="653"/>
        <v>1464</v>
      </c>
      <c r="BH3038" s="16">
        <f t="shared" si="654"/>
        <v>780.8</v>
      </c>
      <c r="BI3038" s="16">
        <f t="shared" si="655"/>
        <v>9.76</v>
      </c>
    </row>
    <row r="3039" spans="1:61" x14ac:dyDescent="0.35">
      <c r="A3039">
        <v>3038</v>
      </c>
      <c r="B3039" t="s">
        <v>360</v>
      </c>
      <c r="C3039" t="s">
        <v>9651</v>
      </c>
      <c r="D3039" s="15" t="s">
        <v>3576</v>
      </c>
      <c r="E3039" s="12" t="s">
        <v>93</v>
      </c>
      <c r="G3039" s="12" t="s">
        <v>3316</v>
      </c>
      <c r="H3039" s="12" t="s">
        <v>589</v>
      </c>
      <c r="I3039" s="12" t="s">
        <v>363</v>
      </c>
      <c r="J3039" s="12" t="s">
        <v>2401</v>
      </c>
      <c r="K3039" s="12" t="s">
        <v>3317</v>
      </c>
      <c r="N3039" s="16" t="s">
        <v>206</v>
      </c>
      <c r="O3039" s="16" t="s">
        <v>443</v>
      </c>
      <c r="P3039" s="12" t="s">
        <v>366</v>
      </c>
      <c r="Q3039" s="16">
        <v>2022</v>
      </c>
      <c r="R3039" s="16">
        <v>0.6</v>
      </c>
      <c r="T3039" s="16">
        <v>0</v>
      </c>
      <c r="V3039" s="12" t="s">
        <v>204</v>
      </c>
      <c r="W3039" s="12" t="s">
        <v>204</v>
      </c>
      <c r="X3039" s="16">
        <v>1</v>
      </c>
      <c r="Y3039" s="16">
        <v>8</v>
      </c>
      <c r="Z3039" s="16">
        <v>0.6</v>
      </c>
      <c r="AA3039" s="16">
        <v>78</v>
      </c>
      <c r="AB3039" s="16" t="s">
        <v>2394</v>
      </c>
      <c r="AC3039" s="16" t="s">
        <v>3319</v>
      </c>
      <c r="AD3039" s="16">
        <f t="shared" si="640"/>
        <v>27300</v>
      </c>
      <c r="AE3039" s="16">
        <f t="shared" si="641"/>
        <v>210</v>
      </c>
      <c r="AF3039" s="16">
        <f t="shared" si="642"/>
        <v>78750</v>
      </c>
      <c r="AG3039" s="16">
        <f t="shared" si="643"/>
        <v>60</v>
      </c>
      <c r="AH3039" s="12">
        <f t="shared" si="644"/>
        <v>0</v>
      </c>
      <c r="AI3039" s="16">
        <f t="shared" si="645"/>
        <v>4.2</v>
      </c>
      <c r="AJ3039" s="16">
        <f t="shared" si="646"/>
        <v>14490</v>
      </c>
      <c r="AK3039" s="16">
        <f t="shared" si="647"/>
        <v>300</v>
      </c>
      <c r="AL3039" s="16">
        <f t="shared" si="648"/>
        <v>3000</v>
      </c>
      <c r="AM3039" s="16">
        <f t="shared" si="649"/>
        <v>42600</v>
      </c>
      <c r="AN3039" s="16">
        <f t="shared" si="650"/>
        <v>166140</v>
      </c>
      <c r="AO3039" s="12" t="s">
        <v>1486</v>
      </c>
      <c r="AP3039" s="16">
        <v>0.6</v>
      </c>
      <c r="AQ3039" s="16" t="s">
        <v>204</v>
      </c>
      <c r="BC3039" s="16">
        <v>0.6</v>
      </c>
      <c r="BD3039" s="16">
        <f t="shared" si="651"/>
        <v>2.1</v>
      </c>
      <c r="BE3039" s="16">
        <f t="shared" si="652"/>
        <v>1038.375</v>
      </c>
      <c r="BG3039" s="16">
        <f t="shared" si="653"/>
        <v>720</v>
      </c>
      <c r="BH3039" s="16">
        <f t="shared" si="654"/>
        <v>384</v>
      </c>
      <c r="BI3039" s="16">
        <f t="shared" si="655"/>
        <v>4.8</v>
      </c>
    </row>
    <row r="3040" spans="1:61" x14ac:dyDescent="0.35">
      <c r="A3040">
        <v>3039</v>
      </c>
      <c r="B3040" t="s">
        <v>360</v>
      </c>
      <c r="C3040" t="s">
        <v>9652</v>
      </c>
      <c r="D3040" s="15" t="s">
        <v>3577</v>
      </c>
      <c r="E3040" s="12" t="s">
        <v>93</v>
      </c>
      <c r="G3040" s="12" t="s">
        <v>3316</v>
      </c>
      <c r="H3040" s="12" t="s">
        <v>589</v>
      </c>
      <c r="I3040" s="12" t="s">
        <v>363</v>
      </c>
      <c r="J3040" s="12" t="s">
        <v>2401</v>
      </c>
      <c r="K3040" s="12" t="s">
        <v>3317</v>
      </c>
      <c r="N3040" s="16" t="s">
        <v>206</v>
      </c>
      <c r="O3040" s="16" t="s">
        <v>443</v>
      </c>
      <c r="P3040" s="12" t="s">
        <v>366</v>
      </c>
      <c r="Q3040" s="16">
        <v>2022</v>
      </c>
      <c r="R3040" s="16">
        <v>0.5</v>
      </c>
      <c r="T3040" s="16">
        <v>0</v>
      </c>
      <c r="V3040" s="12" t="s">
        <v>204</v>
      </c>
      <c r="W3040" s="12" t="s">
        <v>204</v>
      </c>
      <c r="X3040" s="16">
        <v>1</v>
      </c>
      <c r="Y3040" s="16">
        <v>8</v>
      </c>
      <c r="Z3040" s="16">
        <v>0.5</v>
      </c>
      <c r="AA3040" s="16">
        <v>65</v>
      </c>
      <c r="AB3040" s="16" t="s">
        <v>2394</v>
      </c>
      <c r="AC3040" s="16" t="s">
        <v>3319</v>
      </c>
      <c r="AD3040" s="16">
        <f t="shared" si="640"/>
        <v>22750</v>
      </c>
      <c r="AE3040" s="16">
        <f t="shared" si="641"/>
        <v>175</v>
      </c>
      <c r="AF3040" s="16">
        <f t="shared" si="642"/>
        <v>65625</v>
      </c>
      <c r="AG3040" s="16">
        <f t="shared" si="643"/>
        <v>50</v>
      </c>
      <c r="AH3040" s="12">
        <f t="shared" si="644"/>
        <v>0</v>
      </c>
      <c r="AI3040" s="16">
        <f t="shared" si="645"/>
        <v>3.5</v>
      </c>
      <c r="AJ3040" s="16">
        <f t="shared" si="646"/>
        <v>12075</v>
      </c>
      <c r="AK3040" s="16">
        <f t="shared" si="647"/>
        <v>250</v>
      </c>
      <c r="AL3040" s="16">
        <f t="shared" si="648"/>
        <v>2500</v>
      </c>
      <c r="AM3040" s="16">
        <f t="shared" si="649"/>
        <v>35500</v>
      </c>
      <c r="AN3040" s="16">
        <f t="shared" si="650"/>
        <v>138450</v>
      </c>
      <c r="AO3040" s="12" t="s">
        <v>1486</v>
      </c>
      <c r="AP3040" s="16">
        <v>0.5</v>
      </c>
      <c r="AQ3040" s="16" t="s">
        <v>204</v>
      </c>
      <c r="BC3040" s="16">
        <v>0.5</v>
      </c>
      <c r="BD3040" s="16">
        <f t="shared" si="651"/>
        <v>1.75</v>
      </c>
      <c r="BE3040" s="16">
        <f t="shared" si="652"/>
        <v>865.3125</v>
      </c>
      <c r="BG3040" s="16">
        <f t="shared" si="653"/>
        <v>600</v>
      </c>
      <c r="BH3040" s="16">
        <f t="shared" si="654"/>
        <v>320</v>
      </c>
      <c r="BI3040" s="16">
        <f t="shared" si="655"/>
        <v>4</v>
      </c>
    </row>
    <row r="3041" spans="1:61" x14ac:dyDescent="0.35">
      <c r="A3041">
        <v>3040</v>
      </c>
      <c r="B3041" t="s">
        <v>360</v>
      </c>
      <c r="C3041" t="s">
        <v>9653</v>
      </c>
      <c r="D3041" s="15" t="s">
        <v>3578</v>
      </c>
      <c r="E3041" s="12" t="s">
        <v>93</v>
      </c>
      <c r="G3041" s="12" t="s">
        <v>3316</v>
      </c>
      <c r="H3041" s="12" t="s">
        <v>589</v>
      </c>
      <c r="I3041" s="12" t="s">
        <v>363</v>
      </c>
      <c r="J3041" s="12" t="s">
        <v>2401</v>
      </c>
      <c r="K3041" s="12" t="s">
        <v>3317</v>
      </c>
      <c r="N3041" s="16" t="s">
        <v>206</v>
      </c>
      <c r="O3041" s="16" t="s">
        <v>443</v>
      </c>
      <c r="P3041" s="12" t="s">
        <v>482</v>
      </c>
      <c r="Q3041" s="16">
        <v>2022</v>
      </c>
      <c r="R3041" s="16">
        <v>3.13</v>
      </c>
      <c r="T3041" s="16">
        <v>0</v>
      </c>
      <c r="V3041" s="12" t="s">
        <v>204</v>
      </c>
      <c r="W3041" s="12" t="s">
        <v>204</v>
      </c>
      <c r="X3041" s="16">
        <v>1</v>
      </c>
      <c r="Y3041" s="16">
        <v>8</v>
      </c>
      <c r="Z3041" s="16">
        <v>3.13</v>
      </c>
      <c r="AA3041" s="16">
        <v>406.9</v>
      </c>
      <c r="AB3041" s="16" t="s">
        <v>2394</v>
      </c>
      <c r="AC3041" s="16" t="s">
        <v>3319</v>
      </c>
      <c r="AD3041" s="16">
        <f t="shared" si="640"/>
        <v>142415</v>
      </c>
      <c r="AE3041" s="16">
        <f t="shared" si="641"/>
        <v>1095.5</v>
      </c>
      <c r="AF3041" s="16">
        <f t="shared" si="642"/>
        <v>410812.5</v>
      </c>
      <c r="AG3041" s="16">
        <f t="shared" si="643"/>
        <v>313</v>
      </c>
      <c r="AH3041" s="12">
        <f t="shared" si="644"/>
        <v>0</v>
      </c>
      <c r="AI3041" s="16">
        <f t="shared" si="645"/>
        <v>21.91</v>
      </c>
      <c r="AJ3041" s="16">
        <f t="shared" si="646"/>
        <v>75589.5</v>
      </c>
      <c r="AK3041" s="16">
        <f t="shared" si="647"/>
        <v>1565</v>
      </c>
      <c r="AL3041" s="16">
        <f t="shared" si="648"/>
        <v>15650</v>
      </c>
      <c r="AM3041" s="16">
        <f t="shared" si="649"/>
        <v>222230</v>
      </c>
      <c r="AN3041" s="16">
        <f t="shared" si="650"/>
        <v>866697</v>
      </c>
      <c r="AO3041" s="12" t="s">
        <v>1486</v>
      </c>
      <c r="AP3041" s="16">
        <v>3.13</v>
      </c>
      <c r="AQ3041" s="16" t="s">
        <v>204</v>
      </c>
      <c r="BC3041" s="16">
        <v>3.13</v>
      </c>
      <c r="BD3041" s="16">
        <f t="shared" si="651"/>
        <v>10.955</v>
      </c>
      <c r="BE3041" s="16">
        <f t="shared" si="652"/>
        <v>5416.8562499999998</v>
      </c>
      <c r="BG3041" s="16">
        <f t="shared" si="653"/>
        <v>3756</v>
      </c>
      <c r="BH3041" s="16">
        <f t="shared" si="654"/>
        <v>2003.1999999999998</v>
      </c>
      <c r="BI3041" s="16">
        <f t="shared" si="655"/>
        <v>25.04</v>
      </c>
    </row>
    <row r="3042" spans="1:61" x14ac:dyDescent="0.35">
      <c r="A3042">
        <v>3041</v>
      </c>
      <c r="B3042" t="s">
        <v>360</v>
      </c>
      <c r="C3042" t="s">
        <v>9654</v>
      </c>
      <c r="D3042" s="15" t="s">
        <v>3579</v>
      </c>
      <c r="E3042" s="12" t="s">
        <v>98</v>
      </c>
      <c r="G3042" s="12" t="s">
        <v>3316</v>
      </c>
      <c r="H3042" s="12" t="s">
        <v>589</v>
      </c>
      <c r="I3042" s="12" t="s">
        <v>363</v>
      </c>
      <c r="J3042" s="12" t="s">
        <v>2401</v>
      </c>
      <c r="K3042" s="12" t="s">
        <v>3317</v>
      </c>
      <c r="N3042" s="16" t="s">
        <v>206</v>
      </c>
      <c r="O3042" s="16" t="s">
        <v>443</v>
      </c>
      <c r="P3042" s="12" t="s">
        <v>482</v>
      </c>
      <c r="Q3042" s="16">
        <v>2022</v>
      </c>
      <c r="R3042" s="16">
        <v>1.1299999999999999</v>
      </c>
      <c r="T3042" s="16">
        <v>0</v>
      </c>
      <c r="V3042" s="12" t="s">
        <v>204</v>
      </c>
      <c r="W3042" s="12" t="s">
        <v>204</v>
      </c>
      <c r="X3042" s="16">
        <v>1</v>
      </c>
      <c r="Y3042" s="16">
        <v>8</v>
      </c>
      <c r="Z3042" s="16">
        <v>1.1299999999999999</v>
      </c>
      <c r="AA3042" s="16">
        <v>146.89999999999998</v>
      </c>
      <c r="AB3042" s="16" t="s">
        <v>2394</v>
      </c>
      <c r="AC3042" s="16" t="s">
        <v>3319</v>
      </c>
      <c r="AD3042" s="16">
        <f t="shared" si="640"/>
        <v>51414.999999999993</v>
      </c>
      <c r="AE3042" s="16">
        <f t="shared" si="641"/>
        <v>395.49999999999994</v>
      </c>
      <c r="AF3042" s="16">
        <f t="shared" si="642"/>
        <v>148312.49999999997</v>
      </c>
      <c r="AG3042" s="16">
        <f t="shared" si="643"/>
        <v>112.99999999999999</v>
      </c>
      <c r="AH3042" s="12">
        <f t="shared" si="644"/>
        <v>0</v>
      </c>
      <c r="AI3042" s="16">
        <f t="shared" si="645"/>
        <v>7.9099999999999993</v>
      </c>
      <c r="AJ3042" s="16">
        <f t="shared" si="646"/>
        <v>27289.499999999996</v>
      </c>
      <c r="AK3042" s="16">
        <f t="shared" si="647"/>
        <v>565</v>
      </c>
      <c r="AL3042" s="16">
        <f t="shared" si="648"/>
        <v>5649.9999999999991</v>
      </c>
      <c r="AM3042" s="16">
        <f t="shared" si="649"/>
        <v>80229.999999999985</v>
      </c>
      <c r="AN3042" s="16">
        <f t="shared" si="650"/>
        <v>312896.99999999994</v>
      </c>
      <c r="AO3042" s="12" t="s">
        <v>1486</v>
      </c>
      <c r="AP3042" s="16">
        <v>1.1299999999999999</v>
      </c>
      <c r="AQ3042" s="16" t="s">
        <v>204</v>
      </c>
      <c r="BC3042" s="16">
        <v>1.1299999999999999</v>
      </c>
      <c r="BD3042" s="16">
        <f t="shared" si="651"/>
        <v>3.9549999999999996</v>
      </c>
      <c r="BE3042" s="16">
        <f t="shared" si="652"/>
        <v>1955.6062499999996</v>
      </c>
      <c r="BG3042" s="16">
        <f t="shared" si="653"/>
        <v>1355.9999999999998</v>
      </c>
      <c r="BH3042" s="16">
        <f t="shared" si="654"/>
        <v>723.19999999999993</v>
      </c>
      <c r="BI3042" s="16">
        <f t="shared" si="655"/>
        <v>9.0399999999999991</v>
      </c>
    </row>
    <row r="3043" spans="1:61" x14ac:dyDescent="0.35">
      <c r="A3043">
        <v>3042</v>
      </c>
      <c r="B3043" t="s">
        <v>360</v>
      </c>
      <c r="C3043" t="s">
        <v>9655</v>
      </c>
      <c r="D3043" s="15" t="s">
        <v>3580</v>
      </c>
      <c r="E3043" s="12" t="s">
        <v>98</v>
      </c>
      <c r="G3043" s="12" t="s">
        <v>3316</v>
      </c>
      <c r="H3043" s="12" t="s">
        <v>589</v>
      </c>
      <c r="I3043" s="12" t="s">
        <v>363</v>
      </c>
      <c r="J3043" s="12" t="s">
        <v>2401</v>
      </c>
      <c r="K3043" s="12" t="s">
        <v>3317</v>
      </c>
      <c r="N3043" s="16" t="s">
        <v>206</v>
      </c>
      <c r="O3043" s="16" t="s">
        <v>443</v>
      </c>
      <c r="P3043" s="12" t="s">
        <v>482</v>
      </c>
      <c r="Q3043" s="16">
        <v>2022</v>
      </c>
      <c r="R3043" s="16">
        <v>1.26</v>
      </c>
      <c r="T3043" s="16">
        <v>0</v>
      </c>
      <c r="V3043" s="12" t="s">
        <v>204</v>
      </c>
      <c r="W3043" s="12" t="s">
        <v>204</v>
      </c>
      <c r="X3043" s="16">
        <v>1</v>
      </c>
      <c r="Y3043" s="16">
        <v>8</v>
      </c>
      <c r="Z3043" s="16">
        <v>1.26</v>
      </c>
      <c r="AA3043" s="16">
        <v>163.80000000000001</v>
      </c>
      <c r="AB3043" s="16" t="s">
        <v>2394</v>
      </c>
      <c r="AC3043" s="16" t="s">
        <v>3319</v>
      </c>
      <c r="AD3043" s="16">
        <f t="shared" si="640"/>
        <v>57330.000000000007</v>
      </c>
      <c r="AE3043" s="16">
        <f t="shared" si="641"/>
        <v>441</v>
      </c>
      <c r="AF3043" s="16">
        <f t="shared" si="642"/>
        <v>165375</v>
      </c>
      <c r="AG3043" s="16">
        <f t="shared" si="643"/>
        <v>126</v>
      </c>
      <c r="AH3043" s="12">
        <f t="shared" si="644"/>
        <v>0</v>
      </c>
      <c r="AI3043" s="16">
        <f t="shared" si="645"/>
        <v>8.82</v>
      </c>
      <c r="AJ3043" s="16">
        <f t="shared" si="646"/>
        <v>30429</v>
      </c>
      <c r="AK3043" s="16">
        <f t="shared" si="647"/>
        <v>630</v>
      </c>
      <c r="AL3043" s="16">
        <f t="shared" si="648"/>
        <v>6300</v>
      </c>
      <c r="AM3043" s="16">
        <f t="shared" si="649"/>
        <v>89460</v>
      </c>
      <c r="AN3043" s="16">
        <f t="shared" si="650"/>
        <v>348894</v>
      </c>
      <c r="AO3043" s="12" t="s">
        <v>1486</v>
      </c>
      <c r="AP3043" s="16">
        <v>1.26</v>
      </c>
      <c r="AQ3043" s="16" t="s">
        <v>204</v>
      </c>
      <c r="BC3043" s="16">
        <v>1.26</v>
      </c>
      <c r="BD3043" s="16">
        <f t="shared" si="651"/>
        <v>4.41</v>
      </c>
      <c r="BE3043" s="16">
        <f t="shared" si="652"/>
        <v>2180.5875000000001</v>
      </c>
      <c r="BG3043" s="16">
        <f t="shared" si="653"/>
        <v>1512</v>
      </c>
      <c r="BH3043" s="16">
        <f t="shared" si="654"/>
        <v>806.4</v>
      </c>
      <c r="BI3043" s="16">
        <f t="shared" si="655"/>
        <v>10.08</v>
      </c>
    </row>
    <row r="3044" spans="1:61" x14ac:dyDescent="0.35">
      <c r="A3044">
        <v>3043</v>
      </c>
      <c r="B3044" t="s">
        <v>360</v>
      </c>
      <c r="C3044" t="s">
        <v>9656</v>
      </c>
      <c r="D3044" s="15" t="s">
        <v>3581</v>
      </c>
      <c r="E3044" s="12" t="s">
        <v>98</v>
      </c>
      <c r="G3044" s="12" t="s">
        <v>3316</v>
      </c>
      <c r="H3044" s="12" t="s">
        <v>589</v>
      </c>
      <c r="I3044" s="12" t="s">
        <v>363</v>
      </c>
      <c r="J3044" s="12" t="s">
        <v>2401</v>
      </c>
      <c r="K3044" s="12" t="s">
        <v>3317</v>
      </c>
      <c r="N3044" s="16" t="s">
        <v>206</v>
      </c>
      <c r="O3044" s="16" t="s">
        <v>443</v>
      </c>
      <c r="P3044" s="12" t="s">
        <v>482</v>
      </c>
      <c r="Q3044" s="16">
        <v>2022</v>
      </c>
      <c r="R3044" s="16">
        <v>0.6</v>
      </c>
      <c r="T3044" s="16">
        <v>0</v>
      </c>
      <c r="V3044" s="12" t="s">
        <v>204</v>
      </c>
      <c r="W3044" s="12" t="s">
        <v>204</v>
      </c>
      <c r="X3044" s="16">
        <v>1</v>
      </c>
      <c r="Y3044" s="16">
        <v>8</v>
      </c>
      <c r="Z3044" s="16">
        <v>0.6</v>
      </c>
      <c r="AA3044" s="16">
        <v>78</v>
      </c>
      <c r="AB3044" s="16" t="s">
        <v>2394</v>
      </c>
      <c r="AC3044" s="16" t="s">
        <v>3319</v>
      </c>
      <c r="AD3044" s="16">
        <f t="shared" si="640"/>
        <v>27300</v>
      </c>
      <c r="AE3044" s="16">
        <f t="shared" si="641"/>
        <v>210</v>
      </c>
      <c r="AF3044" s="16">
        <f t="shared" si="642"/>
        <v>78750</v>
      </c>
      <c r="AG3044" s="16">
        <f t="shared" si="643"/>
        <v>60</v>
      </c>
      <c r="AH3044" s="12">
        <f t="shared" si="644"/>
        <v>0</v>
      </c>
      <c r="AI3044" s="16">
        <f t="shared" si="645"/>
        <v>4.2</v>
      </c>
      <c r="AJ3044" s="16">
        <f t="shared" si="646"/>
        <v>14490</v>
      </c>
      <c r="AK3044" s="16">
        <f t="shared" si="647"/>
        <v>300</v>
      </c>
      <c r="AL3044" s="16">
        <f t="shared" si="648"/>
        <v>3000</v>
      </c>
      <c r="AM3044" s="16">
        <f t="shared" si="649"/>
        <v>42600</v>
      </c>
      <c r="AN3044" s="16">
        <f t="shared" si="650"/>
        <v>166140</v>
      </c>
      <c r="AO3044" s="12" t="s">
        <v>1486</v>
      </c>
      <c r="AP3044" s="16">
        <v>0.6</v>
      </c>
      <c r="AQ3044" s="16" t="s">
        <v>204</v>
      </c>
      <c r="BC3044" s="16">
        <v>0.6</v>
      </c>
      <c r="BD3044" s="16">
        <f t="shared" si="651"/>
        <v>2.1</v>
      </c>
      <c r="BE3044" s="16">
        <f t="shared" si="652"/>
        <v>1038.375</v>
      </c>
      <c r="BG3044" s="16">
        <f t="shared" si="653"/>
        <v>720</v>
      </c>
      <c r="BH3044" s="16">
        <f t="shared" si="654"/>
        <v>384</v>
      </c>
      <c r="BI3044" s="16">
        <f t="shared" si="655"/>
        <v>4.8</v>
      </c>
    </row>
    <row r="3045" spans="1:61" x14ac:dyDescent="0.35">
      <c r="A3045">
        <v>3044</v>
      </c>
      <c r="B3045" t="s">
        <v>360</v>
      </c>
      <c r="C3045" t="s">
        <v>9657</v>
      </c>
      <c r="D3045" s="15" t="s">
        <v>3582</v>
      </c>
      <c r="E3045" s="12" t="s">
        <v>98</v>
      </c>
      <c r="G3045" s="12" t="s">
        <v>3316</v>
      </c>
      <c r="H3045" s="12" t="s">
        <v>589</v>
      </c>
      <c r="I3045" s="12" t="s">
        <v>363</v>
      </c>
      <c r="J3045" s="12" t="s">
        <v>2401</v>
      </c>
      <c r="K3045" s="12" t="s">
        <v>3317</v>
      </c>
      <c r="N3045" s="16" t="s">
        <v>206</v>
      </c>
      <c r="O3045" s="16" t="s">
        <v>443</v>
      </c>
      <c r="P3045" s="12" t="s">
        <v>482</v>
      </c>
      <c r="Q3045" s="16">
        <v>2022</v>
      </c>
      <c r="R3045" s="16">
        <v>0.5</v>
      </c>
      <c r="T3045" s="16">
        <v>0</v>
      </c>
      <c r="V3045" s="12" t="s">
        <v>204</v>
      </c>
      <c r="W3045" s="12" t="s">
        <v>204</v>
      </c>
      <c r="X3045" s="16">
        <v>1</v>
      </c>
      <c r="Y3045" s="16">
        <v>8</v>
      </c>
      <c r="Z3045" s="16">
        <v>0.5</v>
      </c>
      <c r="AA3045" s="16">
        <v>65</v>
      </c>
      <c r="AB3045" s="16" t="s">
        <v>2394</v>
      </c>
      <c r="AC3045" s="16" t="s">
        <v>3319</v>
      </c>
      <c r="AD3045" s="16">
        <f t="shared" ref="AD3045:AD3108" si="656">AA3045*350</f>
        <v>22750</v>
      </c>
      <c r="AE3045" s="16">
        <f t="shared" ref="AE3045:AE3108" si="657">Z3045*350</f>
        <v>175</v>
      </c>
      <c r="AF3045" s="16">
        <f t="shared" ref="AF3045:AF3108" si="658">AE3045*375</f>
        <v>65625</v>
      </c>
      <c r="AG3045" s="16">
        <f t="shared" ref="AG3045:AG3108" si="659">Z3045*100</f>
        <v>50</v>
      </c>
      <c r="AH3045" s="12">
        <f t="shared" ref="AH3045:AH3108" si="660">AG3045*0</f>
        <v>0</v>
      </c>
      <c r="AI3045" s="16">
        <f t="shared" ref="AI3045:AI3108" si="661">7*Z3045</f>
        <v>3.5</v>
      </c>
      <c r="AJ3045" s="16">
        <f t="shared" ref="AJ3045:AJ3108" si="662">AI3045*3450</f>
        <v>12075</v>
      </c>
      <c r="AK3045" s="16">
        <f t="shared" ref="AK3045:AK3108" si="663">Z3045*500</f>
        <v>250</v>
      </c>
      <c r="AL3045" s="16">
        <f t="shared" ref="AL3045:AL3108" si="664">1*5000*Z3045</f>
        <v>2500</v>
      </c>
      <c r="AM3045" s="16">
        <f t="shared" ref="AM3045:AM3108" si="665">Z3045*71000</f>
        <v>35500</v>
      </c>
      <c r="AN3045" s="16">
        <f t="shared" ref="AN3045:AN3108" si="666">AM3045+AL3045+AJ3045+AF3045+AD3045</f>
        <v>138450</v>
      </c>
      <c r="AO3045" s="12" t="s">
        <v>1486</v>
      </c>
      <c r="AP3045" s="16">
        <v>0.5</v>
      </c>
      <c r="AQ3045" s="16" t="s">
        <v>204</v>
      </c>
      <c r="BC3045" s="16">
        <v>0.5</v>
      </c>
      <c r="BD3045" s="16">
        <f t="shared" ref="BD3045:BD3108" si="667">3.5*BC3045</f>
        <v>1.75</v>
      </c>
      <c r="BE3045" s="16">
        <f t="shared" ref="BE3045:BE3108" si="668">AN3045/160</f>
        <v>865.3125</v>
      </c>
      <c r="BG3045" s="16">
        <f t="shared" ref="BG3045:BG3108" si="669">1200*BC3045</f>
        <v>600</v>
      </c>
      <c r="BH3045" s="16">
        <f t="shared" ref="BH3045:BH3108" si="670">640*BC3045</f>
        <v>320</v>
      </c>
      <c r="BI3045" s="16">
        <f t="shared" ref="BI3045:BI3108" si="671">BH3045/80</f>
        <v>4</v>
      </c>
    </row>
    <row r="3046" spans="1:61" x14ac:dyDescent="0.35">
      <c r="A3046">
        <v>3045</v>
      </c>
      <c r="B3046" t="s">
        <v>360</v>
      </c>
      <c r="C3046" t="s">
        <v>9658</v>
      </c>
      <c r="D3046" s="15" t="s">
        <v>3583</v>
      </c>
      <c r="E3046" s="12" t="s">
        <v>98</v>
      </c>
      <c r="G3046" s="12" t="s">
        <v>3316</v>
      </c>
      <c r="H3046" s="12" t="s">
        <v>589</v>
      </c>
      <c r="I3046" s="12" t="s">
        <v>363</v>
      </c>
      <c r="J3046" s="12" t="s">
        <v>2401</v>
      </c>
      <c r="K3046" s="12" t="s">
        <v>3317</v>
      </c>
      <c r="N3046" s="16" t="s">
        <v>206</v>
      </c>
      <c r="O3046" s="16" t="s">
        <v>443</v>
      </c>
      <c r="P3046" s="12" t="s">
        <v>482</v>
      </c>
      <c r="Q3046" s="16">
        <v>2022</v>
      </c>
      <c r="R3046" s="16">
        <v>0.99</v>
      </c>
      <c r="T3046" s="16">
        <v>0</v>
      </c>
      <c r="V3046" s="12" t="s">
        <v>204</v>
      </c>
      <c r="W3046" s="12" t="s">
        <v>204</v>
      </c>
      <c r="X3046" s="16">
        <v>1</v>
      </c>
      <c r="Y3046" s="16">
        <v>8</v>
      </c>
      <c r="Z3046" s="16">
        <v>0.99</v>
      </c>
      <c r="AA3046" s="16">
        <v>128.69999999999999</v>
      </c>
      <c r="AB3046" s="16" t="s">
        <v>2394</v>
      </c>
      <c r="AC3046" s="16" t="s">
        <v>3319</v>
      </c>
      <c r="AD3046" s="16">
        <f t="shared" si="656"/>
        <v>45044.999999999993</v>
      </c>
      <c r="AE3046" s="16">
        <f t="shared" si="657"/>
        <v>346.5</v>
      </c>
      <c r="AF3046" s="16">
        <f t="shared" si="658"/>
        <v>129937.5</v>
      </c>
      <c r="AG3046" s="16">
        <f t="shared" si="659"/>
        <v>99</v>
      </c>
      <c r="AH3046" s="12">
        <f t="shared" si="660"/>
        <v>0</v>
      </c>
      <c r="AI3046" s="16">
        <f t="shared" si="661"/>
        <v>6.93</v>
      </c>
      <c r="AJ3046" s="16">
        <f t="shared" si="662"/>
        <v>23908.5</v>
      </c>
      <c r="AK3046" s="16">
        <f t="shared" si="663"/>
        <v>495</v>
      </c>
      <c r="AL3046" s="16">
        <f t="shared" si="664"/>
        <v>4950</v>
      </c>
      <c r="AM3046" s="16">
        <f t="shared" si="665"/>
        <v>70290</v>
      </c>
      <c r="AN3046" s="16">
        <f t="shared" si="666"/>
        <v>274131</v>
      </c>
      <c r="AO3046" s="12" t="s">
        <v>1486</v>
      </c>
      <c r="AP3046" s="16">
        <v>0.99</v>
      </c>
      <c r="AQ3046" s="16" t="s">
        <v>204</v>
      </c>
      <c r="BC3046" s="16">
        <v>0.99</v>
      </c>
      <c r="BD3046" s="16">
        <f t="shared" si="667"/>
        <v>3.4649999999999999</v>
      </c>
      <c r="BE3046" s="16">
        <f t="shared" si="668"/>
        <v>1713.3187499999999</v>
      </c>
      <c r="BG3046" s="16">
        <f t="shared" si="669"/>
        <v>1188</v>
      </c>
      <c r="BH3046" s="16">
        <f t="shared" si="670"/>
        <v>633.6</v>
      </c>
      <c r="BI3046" s="16">
        <f t="shared" si="671"/>
        <v>7.92</v>
      </c>
    </row>
    <row r="3047" spans="1:61" x14ac:dyDescent="0.35">
      <c r="A3047">
        <v>3046</v>
      </c>
      <c r="B3047" t="s">
        <v>360</v>
      </c>
      <c r="C3047" t="s">
        <v>9659</v>
      </c>
      <c r="D3047" s="15" t="s">
        <v>3584</v>
      </c>
      <c r="E3047" s="12" t="s">
        <v>98</v>
      </c>
      <c r="G3047" s="12" t="s">
        <v>3316</v>
      </c>
      <c r="H3047" s="12" t="s">
        <v>589</v>
      </c>
      <c r="I3047" s="12" t="s">
        <v>363</v>
      </c>
      <c r="J3047" s="12" t="s">
        <v>2401</v>
      </c>
      <c r="K3047" s="12" t="s">
        <v>3317</v>
      </c>
      <c r="N3047" s="16" t="s">
        <v>206</v>
      </c>
      <c r="O3047" s="16" t="s">
        <v>443</v>
      </c>
      <c r="P3047" s="12" t="s">
        <v>482</v>
      </c>
      <c r="Q3047" s="16">
        <v>2022</v>
      </c>
      <c r="R3047" s="16">
        <v>1.1000000000000001</v>
      </c>
      <c r="T3047" s="16">
        <v>0</v>
      </c>
      <c r="V3047" s="12" t="s">
        <v>204</v>
      </c>
      <c r="W3047" s="12" t="s">
        <v>204</v>
      </c>
      <c r="X3047" s="16">
        <v>1</v>
      </c>
      <c r="Y3047" s="16">
        <v>8</v>
      </c>
      <c r="Z3047" s="16">
        <v>1.1000000000000001</v>
      </c>
      <c r="AA3047" s="16">
        <v>143</v>
      </c>
      <c r="AB3047" s="16" t="s">
        <v>2394</v>
      </c>
      <c r="AC3047" s="16" t="s">
        <v>3319</v>
      </c>
      <c r="AD3047" s="16">
        <f t="shared" si="656"/>
        <v>50050</v>
      </c>
      <c r="AE3047" s="16">
        <f t="shared" si="657"/>
        <v>385.00000000000006</v>
      </c>
      <c r="AF3047" s="16">
        <f t="shared" si="658"/>
        <v>144375.00000000003</v>
      </c>
      <c r="AG3047" s="16">
        <f t="shared" si="659"/>
        <v>110.00000000000001</v>
      </c>
      <c r="AH3047" s="12">
        <f t="shared" si="660"/>
        <v>0</v>
      </c>
      <c r="AI3047" s="16">
        <f t="shared" si="661"/>
        <v>7.7000000000000011</v>
      </c>
      <c r="AJ3047" s="16">
        <f t="shared" si="662"/>
        <v>26565.000000000004</v>
      </c>
      <c r="AK3047" s="16">
        <f t="shared" si="663"/>
        <v>550</v>
      </c>
      <c r="AL3047" s="16">
        <f t="shared" si="664"/>
        <v>5500</v>
      </c>
      <c r="AM3047" s="16">
        <f t="shared" si="665"/>
        <v>78100</v>
      </c>
      <c r="AN3047" s="16">
        <f t="shared" si="666"/>
        <v>304590</v>
      </c>
      <c r="AO3047" s="12" t="s">
        <v>1486</v>
      </c>
      <c r="AP3047" s="16">
        <v>1.1000000000000001</v>
      </c>
      <c r="AQ3047" s="16" t="s">
        <v>204</v>
      </c>
      <c r="BC3047" s="16">
        <v>1.1000000000000001</v>
      </c>
      <c r="BD3047" s="16">
        <f t="shared" si="667"/>
        <v>3.8500000000000005</v>
      </c>
      <c r="BE3047" s="16">
        <f t="shared" si="668"/>
        <v>1903.6875</v>
      </c>
      <c r="BG3047" s="16">
        <f t="shared" si="669"/>
        <v>1320</v>
      </c>
      <c r="BH3047" s="16">
        <f t="shared" si="670"/>
        <v>704</v>
      </c>
      <c r="BI3047" s="16">
        <f t="shared" si="671"/>
        <v>8.8000000000000007</v>
      </c>
    </row>
    <row r="3048" spans="1:61" x14ac:dyDescent="0.35">
      <c r="A3048">
        <v>3047</v>
      </c>
      <c r="B3048" t="s">
        <v>360</v>
      </c>
      <c r="C3048" t="s">
        <v>9660</v>
      </c>
      <c r="D3048" s="15" t="s">
        <v>3585</v>
      </c>
      <c r="E3048" s="12" t="s">
        <v>98</v>
      </c>
      <c r="G3048" s="12" t="s">
        <v>3316</v>
      </c>
      <c r="H3048" s="12" t="s">
        <v>589</v>
      </c>
      <c r="I3048" s="12" t="s">
        <v>363</v>
      </c>
      <c r="J3048" s="12" t="s">
        <v>2401</v>
      </c>
      <c r="K3048" s="12" t="s">
        <v>3317</v>
      </c>
      <c r="N3048" s="16" t="s">
        <v>206</v>
      </c>
      <c r="O3048" s="16" t="s">
        <v>443</v>
      </c>
      <c r="P3048" s="12" t="s">
        <v>482</v>
      </c>
      <c r="Q3048" s="16">
        <v>2022</v>
      </c>
      <c r="R3048" s="16">
        <v>1.1399999999999999</v>
      </c>
      <c r="T3048" s="16">
        <v>0</v>
      </c>
      <c r="V3048" s="12" t="s">
        <v>204</v>
      </c>
      <c r="W3048" s="12" t="s">
        <v>204</v>
      </c>
      <c r="X3048" s="16">
        <v>1</v>
      </c>
      <c r="Y3048" s="16">
        <v>8</v>
      </c>
      <c r="Z3048" s="16">
        <v>1.1399999999999999</v>
      </c>
      <c r="AA3048" s="16">
        <v>148.19999999999999</v>
      </c>
      <c r="AB3048" s="16" t="s">
        <v>2394</v>
      </c>
      <c r="AC3048" s="16" t="s">
        <v>3319</v>
      </c>
      <c r="AD3048" s="16">
        <f t="shared" si="656"/>
        <v>51869.999999999993</v>
      </c>
      <c r="AE3048" s="16">
        <f t="shared" si="657"/>
        <v>398.99999999999994</v>
      </c>
      <c r="AF3048" s="16">
        <f t="shared" si="658"/>
        <v>149624.99999999997</v>
      </c>
      <c r="AG3048" s="16">
        <f t="shared" si="659"/>
        <v>113.99999999999999</v>
      </c>
      <c r="AH3048" s="12">
        <f t="shared" si="660"/>
        <v>0</v>
      </c>
      <c r="AI3048" s="16">
        <f t="shared" si="661"/>
        <v>7.9799999999999995</v>
      </c>
      <c r="AJ3048" s="16">
        <f t="shared" si="662"/>
        <v>27531</v>
      </c>
      <c r="AK3048" s="16">
        <f t="shared" si="663"/>
        <v>570</v>
      </c>
      <c r="AL3048" s="16">
        <f t="shared" si="664"/>
        <v>5699.9999999999991</v>
      </c>
      <c r="AM3048" s="16">
        <f t="shared" si="665"/>
        <v>80940</v>
      </c>
      <c r="AN3048" s="16">
        <f t="shared" si="666"/>
        <v>315666</v>
      </c>
      <c r="AO3048" s="12" t="s">
        <v>1486</v>
      </c>
      <c r="AP3048" s="16">
        <v>1.1399999999999999</v>
      </c>
      <c r="AQ3048" s="16" t="s">
        <v>204</v>
      </c>
      <c r="BC3048" s="16">
        <v>1.1399999999999999</v>
      </c>
      <c r="BD3048" s="16">
        <f t="shared" si="667"/>
        <v>3.9899999999999998</v>
      </c>
      <c r="BE3048" s="16">
        <f t="shared" si="668"/>
        <v>1972.9124999999999</v>
      </c>
      <c r="BG3048" s="16">
        <f t="shared" si="669"/>
        <v>1367.9999999999998</v>
      </c>
      <c r="BH3048" s="16">
        <f t="shared" si="670"/>
        <v>729.59999999999991</v>
      </c>
      <c r="BI3048" s="16">
        <f t="shared" si="671"/>
        <v>9.1199999999999992</v>
      </c>
    </row>
    <row r="3049" spans="1:61" x14ac:dyDescent="0.35">
      <c r="A3049">
        <v>3048</v>
      </c>
      <c r="B3049" t="s">
        <v>360</v>
      </c>
      <c r="C3049" t="s">
        <v>9661</v>
      </c>
      <c r="D3049" s="15" t="s">
        <v>3586</v>
      </c>
      <c r="E3049" s="12" t="s">
        <v>98</v>
      </c>
      <c r="G3049" s="12" t="s">
        <v>3316</v>
      </c>
      <c r="H3049" s="12" t="s">
        <v>589</v>
      </c>
      <c r="I3049" s="12" t="s">
        <v>363</v>
      </c>
      <c r="J3049" s="12" t="s">
        <v>2401</v>
      </c>
      <c r="K3049" s="12" t="s">
        <v>3317</v>
      </c>
      <c r="N3049" s="16" t="s">
        <v>206</v>
      </c>
      <c r="O3049" s="16" t="s">
        <v>443</v>
      </c>
      <c r="P3049" s="12" t="s">
        <v>482</v>
      </c>
      <c r="Q3049" s="16">
        <v>2022</v>
      </c>
      <c r="R3049" s="16">
        <v>0.5</v>
      </c>
      <c r="T3049" s="16">
        <v>0</v>
      </c>
      <c r="V3049" s="12" t="s">
        <v>204</v>
      </c>
      <c r="W3049" s="12" t="s">
        <v>204</v>
      </c>
      <c r="X3049" s="16">
        <v>1</v>
      </c>
      <c r="Y3049" s="16">
        <v>8</v>
      </c>
      <c r="Z3049" s="16">
        <v>0.5</v>
      </c>
      <c r="AA3049" s="16">
        <v>65</v>
      </c>
      <c r="AB3049" s="16" t="s">
        <v>2394</v>
      </c>
      <c r="AC3049" s="16" t="s">
        <v>3319</v>
      </c>
      <c r="AD3049" s="16">
        <f t="shared" si="656"/>
        <v>22750</v>
      </c>
      <c r="AE3049" s="16">
        <f t="shared" si="657"/>
        <v>175</v>
      </c>
      <c r="AF3049" s="16">
        <f t="shared" si="658"/>
        <v>65625</v>
      </c>
      <c r="AG3049" s="16">
        <f t="shared" si="659"/>
        <v>50</v>
      </c>
      <c r="AH3049" s="12">
        <f t="shared" si="660"/>
        <v>0</v>
      </c>
      <c r="AI3049" s="16">
        <f t="shared" si="661"/>
        <v>3.5</v>
      </c>
      <c r="AJ3049" s="16">
        <f t="shared" si="662"/>
        <v>12075</v>
      </c>
      <c r="AK3049" s="16">
        <f t="shared" si="663"/>
        <v>250</v>
      </c>
      <c r="AL3049" s="16">
        <f t="shared" si="664"/>
        <v>2500</v>
      </c>
      <c r="AM3049" s="16">
        <f t="shared" si="665"/>
        <v>35500</v>
      </c>
      <c r="AN3049" s="16">
        <f t="shared" si="666"/>
        <v>138450</v>
      </c>
      <c r="AO3049" s="12" t="s">
        <v>1486</v>
      </c>
      <c r="AP3049" s="16">
        <v>0.5</v>
      </c>
      <c r="AQ3049" s="16" t="s">
        <v>204</v>
      </c>
      <c r="BC3049" s="16">
        <v>0.5</v>
      </c>
      <c r="BD3049" s="16">
        <f t="shared" si="667"/>
        <v>1.75</v>
      </c>
      <c r="BE3049" s="16">
        <f t="shared" si="668"/>
        <v>865.3125</v>
      </c>
      <c r="BG3049" s="16">
        <f t="shared" si="669"/>
        <v>600</v>
      </c>
      <c r="BH3049" s="16">
        <f t="shared" si="670"/>
        <v>320</v>
      </c>
      <c r="BI3049" s="16">
        <f t="shared" si="671"/>
        <v>4</v>
      </c>
    </row>
    <row r="3050" spans="1:61" x14ac:dyDescent="0.35">
      <c r="A3050">
        <v>3049</v>
      </c>
      <c r="B3050" t="s">
        <v>360</v>
      </c>
      <c r="C3050" t="s">
        <v>9662</v>
      </c>
      <c r="D3050" s="15" t="s">
        <v>3587</v>
      </c>
      <c r="E3050" s="12" t="s">
        <v>93</v>
      </c>
      <c r="G3050" s="12" t="s">
        <v>3316</v>
      </c>
      <c r="H3050" s="12" t="s">
        <v>589</v>
      </c>
      <c r="I3050" s="12" t="s">
        <v>363</v>
      </c>
      <c r="J3050" s="12" t="s">
        <v>2401</v>
      </c>
      <c r="K3050" s="12" t="s">
        <v>3317</v>
      </c>
      <c r="N3050" s="16" t="s">
        <v>206</v>
      </c>
      <c r="O3050" s="16" t="s">
        <v>443</v>
      </c>
      <c r="P3050" s="12" t="s">
        <v>482</v>
      </c>
      <c r="Q3050" s="16">
        <v>2022</v>
      </c>
      <c r="R3050" s="16">
        <v>1.1200000000000001</v>
      </c>
      <c r="T3050" s="16">
        <v>0</v>
      </c>
      <c r="V3050" s="12" t="s">
        <v>204</v>
      </c>
      <c r="W3050" s="12" t="s">
        <v>204</v>
      </c>
      <c r="X3050" s="16">
        <v>1</v>
      </c>
      <c r="Y3050" s="16">
        <v>8</v>
      </c>
      <c r="Z3050" s="16">
        <v>1.1200000000000001</v>
      </c>
      <c r="AA3050" s="16">
        <v>145.60000000000002</v>
      </c>
      <c r="AB3050" s="16" t="s">
        <v>2394</v>
      </c>
      <c r="AC3050" s="16" t="s">
        <v>3319</v>
      </c>
      <c r="AD3050" s="16">
        <f t="shared" si="656"/>
        <v>50960.000000000007</v>
      </c>
      <c r="AE3050" s="16">
        <f t="shared" si="657"/>
        <v>392.00000000000006</v>
      </c>
      <c r="AF3050" s="16">
        <f t="shared" si="658"/>
        <v>147000.00000000003</v>
      </c>
      <c r="AG3050" s="16">
        <f t="shared" si="659"/>
        <v>112.00000000000001</v>
      </c>
      <c r="AH3050" s="12">
        <f t="shared" si="660"/>
        <v>0</v>
      </c>
      <c r="AI3050" s="16">
        <f t="shared" si="661"/>
        <v>7.8400000000000007</v>
      </c>
      <c r="AJ3050" s="16">
        <f t="shared" si="662"/>
        <v>27048.000000000004</v>
      </c>
      <c r="AK3050" s="16">
        <f t="shared" si="663"/>
        <v>560</v>
      </c>
      <c r="AL3050" s="16">
        <f t="shared" si="664"/>
        <v>5600.0000000000009</v>
      </c>
      <c r="AM3050" s="16">
        <f t="shared" si="665"/>
        <v>79520.000000000015</v>
      </c>
      <c r="AN3050" s="16">
        <f t="shared" si="666"/>
        <v>310128.00000000006</v>
      </c>
      <c r="AO3050" s="12" t="s">
        <v>1486</v>
      </c>
      <c r="AP3050" s="16">
        <v>1.1200000000000001</v>
      </c>
      <c r="AQ3050" s="16" t="s">
        <v>204</v>
      </c>
      <c r="BC3050" s="16">
        <v>1.1200000000000001</v>
      </c>
      <c r="BD3050" s="16">
        <f t="shared" si="667"/>
        <v>3.9200000000000004</v>
      </c>
      <c r="BE3050" s="16">
        <f t="shared" si="668"/>
        <v>1938.3000000000004</v>
      </c>
      <c r="BG3050" s="16">
        <f t="shared" si="669"/>
        <v>1344.0000000000002</v>
      </c>
      <c r="BH3050" s="16">
        <f t="shared" si="670"/>
        <v>716.80000000000007</v>
      </c>
      <c r="BI3050" s="16">
        <f t="shared" si="671"/>
        <v>8.9600000000000009</v>
      </c>
    </row>
    <row r="3051" spans="1:61" x14ac:dyDescent="0.35">
      <c r="A3051">
        <v>3050</v>
      </c>
      <c r="B3051" t="s">
        <v>360</v>
      </c>
      <c r="C3051" t="s">
        <v>9663</v>
      </c>
      <c r="D3051" s="15" t="s">
        <v>3588</v>
      </c>
      <c r="E3051" s="12" t="s">
        <v>98</v>
      </c>
      <c r="G3051" s="12" t="s">
        <v>3316</v>
      </c>
      <c r="H3051" s="12" t="s">
        <v>589</v>
      </c>
      <c r="I3051" s="12" t="s">
        <v>363</v>
      </c>
      <c r="J3051" s="12" t="s">
        <v>2401</v>
      </c>
      <c r="K3051" s="12" t="s">
        <v>3317</v>
      </c>
      <c r="N3051" s="16" t="s">
        <v>206</v>
      </c>
      <c r="O3051" s="16" t="s">
        <v>443</v>
      </c>
      <c r="P3051" s="12" t="s">
        <v>482</v>
      </c>
      <c r="Q3051" s="16">
        <v>2022</v>
      </c>
      <c r="R3051" s="16">
        <v>0.65</v>
      </c>
      <c r="T3051" s="16">
        <v>0</v>
      </c>
      <c r="V3051" s="12" t="s">
        <v>204</v>
      </c>
      <c r="W3051" s="12" t="s">
        <v>204</v>
      </c>
      <c r="X3051" s="16">
        <v>1</v>
      </c>
      <c r="Y3051" s="16">
        <v>8</v>
      </c>
      <c r="Z3051" s="16">
        <v>0.65</v>
      </c>
      <c r="AA3051" s="16">
        <v>84.5</v>
      </c>
      <c r="AB3051" s="16" t="s">
        <v>2394</v>
      </c>
      <c r="AC3051" s="16" t="s">
        <v>3319</v>
      </c>
      <c r="AD3051" s="16">
        <f t="shared" si="656"/>
        <v>29575</v>
      </c>
      <c r="AE3051" s="16">
        <f t="shared" si="657"/>
        <v>227.5</v>
      </c>
      <c r="AF3051" s="16">
        <f t="shared" si="658"/>
        <v>85312.5</v>
      </c>
      <c r="AG3051" s="16">
        <f t="shared" si="659"/>
        <v>65</v>
      </c>
      <c r="AH3051" s="12">
        <f t="shared" si="660"/>
        <v>0</v>
      </c>
      <c r="AI3051" s="16">
        <f t="shared" si="661"/>
        <v>4.55</v>
      </c>
      <c r="AJ3051" s="16">
        <f t="shared" si="662"/>
        <v>15697.5</v>
      </c>
      <c r="AK3051" s="16">
        <f t="shared" si="663"/>
        <v>325</v>
      </c>
      <c r="AL3051" s="16">
        <f t="shared" si="664"/>
        <v>3250</v>
      </c>
      <c r="AM3051" s="16">
        <f t="shared" si="665"/>
        <v>46150</v>
      </c>
      <c r="AN3051" s="16">
        <f t="shared" si="666"/>
        <v>179985</v>
      </c>
      <c r="AO3051" s="12" t="s">
        <v>1486</v>
      </c>
      <c r="AP3051" s="16">
        <v>0.65</v>
      </c>
      <c r="AQ3051" s="16" t="s">
        <v>204</v>
      </c>
      <c r="BC3051" s="16">
        <v>0.65</v>
      </c>
      <c r="BD3051" s="16">
        <f t="shared" si="667"/>
        <v>2.2749999999999999</v>
      </c>
      <c r="BE3051" s="16">
        <f t="shared" si="668"/>
        <v>1124.90625</v>
      </c>
      <c r="BG3051" s="16">
        <f t="shared" si="669"/>
        <v>780</v>
      </c>
      <c r="BH3051" s="16">
        <f t="shared" si="670"/>
        <v>416</v>
      </c>
      <c r="BI3051" s="16">
        <f t="shared" si="671"/>
        <v>5.2</v>
      </c>
    </row>
    <row r="3052" spans="1:61" x14ac:dyDescent="0.35">
      <c r="A3052">
        <v>3051</v>
      </c>
      <c r="B3052" t="s">
        <v>360</v>
      </c>
      <c r="C3052" t="s">
        <v>9664</v>
      </c>
      <c r="D3052" s="15" t="s">
        <v>3589</v>
      </c>
      <c r="E3052" s="12" t="s">
        <v>98</v>
      </c>
      <c r="G3052" s="12" t="s">
        <v>3316</v>
      </c>
      <c r="H3052" s="12" t="s">
        <v>589</v>
      </c>
      <c r="I3052" s="12" t="s">
        <v>363</v>
      </c>
      <c r="J3052" s="12" t="s">
        <v>2401</v>
      </c>
      <c r="K3052" s="12" t="s">
        <v>3317</v>
      </c>
      <c r="N3052" s="16" t="s">
        <v>206</v>
      </c>
      <c r="O3052" s="16" t="s">
        <v>443</v>
      </c>
      <c r="P3052" s="12" t="s">
        <v>482</v>
      </c>
      <c r="Q3052" s="16">
        <v>2022</v>
      </c>
      <c r="R3052" s="16">
        <v>1.19</v>
      </c>
      <c r="T3052" s="16">
        <v>0</v>
      </c>
      <c r="V3052" s="12" t="s">
        <v>204</v>
      </c>
      <c r="W3052" s="12" t="s">
        <v>204</v>
      </c>
      <c r="X3052" s="16">
        <v>1</v>
      </c>
      <c r="Y3052" s="16">
        <v>8</v>
      </c>
      <c r="Z3052" s="16">
        <v>1.19</v>
      </c>
      <c r="AA3052" s="16">
        <v>154.69999999999999</v>
      </c>
      <c r="AB3052" s="16" t="s">
        <v>2394</v>
      </c>
      <c r="AC3052" s="16" t="s">
        <v>3319</v>
      </c>
      <c r="AD3052" s="16">
        <f t="shared" si="656"/>
        <v>54144.999999999993</v>
      </c>
      <c r="AE3052" s="16">
        <f t="shared" si="657"/>
        <v>416.5</v>
      </c>
      <c r="AF3052" s="16">
        <f t="shared" si="658"/>
        <v>156187.5</v>
      </c>
      <c r="AG3052" s="16">
        <f t="shared" si="659"/>
        <v>119</v>
      </c>
      <c r="AH3052" s="12">
        <f t="shared" si="660"/>
        <v>0</v>
      </c>
      <c r="AI3052" s="16">
        <f t="shared" si="661"/>
        <v>8.33</v>
      </c>
      <c r="AJ3052" s="16">
        <f t="shared" si="662"/>
        <v>28738.5</v>
      </c>
      <c r="AK3052" s="16">
        <f t="shared" si="663"/>
        <v>595</v>
      </c>
      <c r="AL3052" s="16">
        <f t="shared" si="664"/>
        <v>5950</v>
      </c>
      <c r="AM3052" s="16">
        <f t="shared" si="665"/>
        <v>84490</v>
      </c>
      <c r="AN3052" s="16">
        <f t="shared" si="666"/>
        <v>329511</v>
      </c>
      <c r="AO3052" s="12" t="s">
        <v>1486</v>
      </c>
      <c r="AP3052" s="16">
        <v>1.19</v>
      </c>
      <c r="AQ3052" s="16" t="s">
        <v>204</v>
      </c>
      <c r="BC3052" s="16">
        <v>1.19</v>
      </c>
      <c r="BD3052" s="16">
        <f t="shared" si="667"/>
        <v>4.165</v>
      </c>
      <c r="BE3052" s="16">
        <f t="shared" si="668"/>
        <v>2059.4437499999999</v>
      </c>
      <c r="BG3052" s="16">
        <f t="shared" si="669"/>
        <v>1428</v>
      </c>
      <c r="BH3052" s="16">
        <f t="shared" si="670"/>
        <v>761.59999999999991</v>
      </c>
      <c r="BI3052" s="16">
        <f t="shared" si="671"/>
        <v>9.52</v>
      </c>
    </row>
    <row r="3053" spans="1:61" x14ac:dyDescent="0.35">
      <c r="A3053">
        <v>3052</v>
      </c>
      <c r="B3053" t="s">
        <v>360</v>
      </c>
      <c r="C3053" t="s">
        <v>9665</v>
      </c>
      <c r="D3053" s="15" t="s">
        <v>3590</v>
      </c>
      <c r="E3053" s="12" t="s">
        <v>98</v>
      </c>
      <c r="G3053" s="12" t="s">
        <v>3316</v>
      </c>
      <c r="H3053" s="12" t="s">
        <v>589</v>
      </c>
      <c r="I3053" s="12" t="s">
        <v>363</v>
      </c>
      <c r="J3053" s="12" t="s">
        <v>2401</v>
      </c>
      <c r="K3053" s="12" t="s">
        <v>3317</v>
      </c>
      <c r="N3053" s="16" t="s">
        <v>206</v>
      </c>
      <c r="O3053" s="16" t="s">
        <v>443</v>
      </c>
      <c r="P3053" s="12" t="s">
        <v>482</v>
      </c>
      <c r="Q3053" s="16">
        <v>2022</v>
      </c>
      <c r="R3053" s="16">
        <v>1.31</v>
      </c>
      <c r="T3053" s="16">
        <v>0</v>
      </c>
      <c r="V3053" s="12" t="s">
        <v>204</v>
      </c>
      <c r="W3053" s="12" t="s">
        <v>204</v>
      </c>
      <c r="X3053" s="16">
        <v>1</v>
      </c>
      <c r="Y3053" s="16">
        <v>8</v>
      </c>
      <c r="Z3053" s="16">
        <v>1.31</v>
      </c>
      <c r="AA3053" s="16">
        <v>170.3</v>
      </c>
      <c r="AB3053" s="16" t="s">
        <v>2394</v>
      </c>
      <c r="AC3053" s="16" t="s">
        <v>3319</v>
      </c>
      <c r="AD3053" s="16">
        <f t="shared" si="656"/>
        <v>59605.000000000007</v>
      </c>
      <c r="AE3053" s="16">
        <f t="shared" si="657"/>
        <v>458.5</v>
      </c>
      <c r="AF3053" s="16">
        <f t="shared" si="658"/>
        <v>171937.5</v>
      </c>
      <c r="AG3053" s="16">
        <f t="shared" si="659"/>
        <v>131</v>
      </c>
      <c r="AH3053" s="12">
        <f t="shared" si="660"/>
        <v>0</v>
      </c>
      <c r="AI3053" s="16">
        <f t="shared" si="661"/>
        <v>9.17</v>
      </c>
      <c r="AJ3053" s="16">
        <f t="shared" si="662"/>
        <v>31636.5</v>
      </c>
      <c r="AK3053" s="16">
        <f t="shared" si="663"/>
        <v>655</v>
      </c>
      <c r="AL3053" s="16">
        <f t="shared" si="664"/>
        <v>6550</v>
      </c>
      <c r="AM3053" s="16">
        <f t="shared" si="665"/>
        <v>93010</v>
      </c>
      <c r="AN3053" s="16">
        <f t="shared" si="666"/>
        <v>362739</v>
      </c>
      <c r="AO3053" s="12" t="s">
        <v>1486</v>
      </c>
      <c r="AP3053" s="16">
        <v>1.31</v>
      </c>
      <c r="AQ3053" s="16" t="s">
        <v>204</v>
      </c>
      <c r="BC3053" s="16">
        <v>1.31</v>
      </c>
      <c r="BD3053" s="16">
        <f t="shared" si="667"/>
        <v>4.585</v>
      </c>
      <c r="BE3053" s="16">
        <f t="shared" si="668"/>
        <v>2267.1187500000001</v>
      </c>
      <c r="BG3053" s="16">
        <f t="shared" si="669"/>
        <v>1572</v>
      </c>
      <c r="BH3053" s="16">
        <f t="shared" si="670"/>
        <v>838.40000000000009</v>
      </c>
      <c r="BI3053" s="16">
        <f t="shared" si="671"/>
        <v>10.48</v>
      </c>
    </row>
    <row r="3054" spans="1:61" x14ac:dyDescent="0.35">
      <c r="A3054">
        <v>3053</v>
      </c>
      <c r="B3054" t="s">
        <v>360</v>
      </c>
      <c r="C3054" t="s">
        <v>9666</v>
      </c>
      <c r="D3054" s="15" t="s">
        <v>3591</v>
      </c>
      <c r="E3054" s="12" t="s">
        <v>93</v>
      </c>
      <c r="G3054" s="12" t="s">
        <v>3316</v>
      </c>
      <c r="H3054" s="12" t="s">
        <v>589</v>
      </c>
      <c r="I3054" s="12" t="s">
        <v>363</v>
      </c>
      <c r="J3054" s="12" t="s">
        <v>2401</v>
      </c>
      <c r="K3054" s="12" t="s">
        <v>3317</v>
      </c>
      <c r="N3054" s="16" t="s">
        <v>206</v>
      </c>
      <c r="O3054" s="16" t="s">
        <v>443</v>
      </c>
      <c r="P3054" s="12" t="s">
        <v>482</v>
      </c>
      <c r="Q3054" s="16">
        <v>2022</v>
      </c>
      <c r="R3054" s="16">
        <v>1.53</v>
      </c>
      <c r="T3054" s="16">
        <v>0</v>
      </c>
      <c r="V3054" s="12" t="s">
        <v>204</v>
      </c>
      <c r="W3054" s="12" t="s">
        <v>204</v>
      </c>
      <c r="X3054" s="16">
        <v>1</v>
      </c>
      <c r="Y3054" s="16">
        <v>8</v>
      </c>
      <c r="Z3054" s="16">
        <v>1.53</v>
      </c>
      <c r="AA3054" s="16">
        <v>198.9</v>
      </c>
      <c r="AB3054" s="16" t="s">
        <v>2394</v>
      </c>
      <c r="AC3054" s="16" t="s">
        <v>3319</v>
      </c>
      <c r="AD3054" s="16">
        <f t="shared" si="656"/>
        <v>69615</v>
      </c>
      <c r="AE3054" s="16">
        <f t="shared" si="657"/>
        <v>535.5</v>
      </c>
      <c r="AF3054" s="16">
        <f t="shared" si="658"/>
        <v>200812.5</v>
      </c>
      <c r="AG3054" s="16">
        <f t="shared" si="659"/>
        <v>153</v>
      </c>
      <c r="AH3054" s="12">
        <f t="shared" si="660"/>
        <v>0</v>
      </c>
      <c r="AI3054" s="16">
        <f t="shared" si="661"/>
        <v>10.71</v>
      </c>
      <c r="AJ3054" s="16">
        <f t="shared" si="662"/>
        <v>36949.5</v>
      </c>
      <c r="AK3054" s="16">
        <f t="shared" si="663"/>
        <v>765</v>
      </c>
      <c r="AL3054" s="16">
        <f t="shared" si="664"/>
        <v>7650</v>
      </c>
      <c r="AM3054" s="16">
        <f t="shared" si="665"/>
        <v>108630</v>
      </c>
      <c r="AN3054" s="16">
        <f t="shared" si="666"/>
        <v>423657</v>
      </c>
      <c r="AO3054" s="12" t="s">
        <v>1486</v>
      </c>
      <c r="AP3054" s="16">
        <v>1.53</v>
      </c>
      <c r="AQ3054" s="16" t="s">
        <v>204</v>
      </c>
      <c r="BC3054" s="16">
        <v>1.53</v>
      </c>
      <c r="BD3054" s="16">
        <f t="shared" si="667"/>
        <v>5.3550000000000004</v>
      </c>
      <c r="BE3054" s="16">
        <f t="shared" si="668"/>
        <v>2647.8562499999998</v>
      </c>
      <c r="BG3054" s="16">
        <f t="shared" si="669"/>
        <v>1836</v>
      </c>
      <c r="BH3054" s="16">
        <f t="shared" si="670"/>
        <v>979.2</v>
      </c>
      <c r="BI3054" s="16">
        <f t="shared" si="671"/>
        <v>12.24</v>
      </c>
    </row>
    <row r="3055" spans="1:61" x14ac:dyDescent="0.35">
      <c r="A3055">
        <v>3054</v>
      </c>
      <c r="B3055" t="s">
        <v>360</v>
      </c>
      <c r="C3055" t="s">
        <v>9667</v>
      </c>
      <c r="D3055" s="15" t="s">
        <v>3592</v>
      </c>
      <c r="E3055" s="12" t="s">
        <v>98</v>
      </c>
      <c r="G3055" s="12" t="s">
        <v>3316</v>
      </c>
      <c r="H3055" s="12" t="s">
        <v>589</v>
      </c>
      <c r="I3055" s="12" t="s">
        <v>363</v>
      </c>
      <c r="J3055" s="12" t="s">
        <v>2401</v>
      </c>
      <c r="K3055" s="12" t="s">
        <v>3317</v>
      </c>
      <c r="N3055" s="16" t="s">
        <v>206</v>
      </c>
      <c r="O3055" s="16" t="s">
        <v>443</v>
      </c>
      <c r="P3055" s="12" t="s">
        <v>482</v>
      </c>
      <c r="Q3055" s="16">
        <v>2022</v>
      </c>
      <c r="R3055" s="16">
        <v>0.95</v>
      </c>
      <c r="T3055" s="16">
        <v>0</v>
      </c>
      <c r="V3055" s="12" t="s">
        <v>204</v>
      </c>
      <c r="W3055" s="12" t="s">
        <v>204</v>
      </c>
      <c r="X3055" s="16">
        <v>1</v>
      </c>
      <c r="Y3055" s="16">
        <v>8</v>
      </c>
      <c r="Z3055" s="16">
        <v>0.95</v>
      </c>
      <c r="AA3055" s="16">
        <v>123.5</v>
      </c>
      <c r="AB3055" s="16" t="s">
        <v>2394</v>
      </c>
      <c r="AC3055" s="16" t="s">
        <v>3319</v>
      </c>
      <c r="AD3055" s="16">
        <f t="shared" si="656"/>
        <v>43225</v>
      </c>
      <c r="AE3055" s="16">
        <f t="shared" si="657"/>
        <v>332.5</v>
      </c>
      <c r="AF3055" s="16">
        <f t="shared" si="658"/>
        <v>124687.5</v>
      </c>
      <c r="AG3055" s="16">
        <f t="shared" si="659"/>
        <v>95</v>
      </c>
      <c r="AH3055" s="12">
        <f t="shared" si="660"/>
        <v>0</v>
      </c>
      <c r="AI3055" s="16">
        <f t="shared" si="661"/>
        <v>6.6499999999999995</v>
      </c>
      <c r="AJ3055" s="16">
        <f t="shared" si="662"/>
        <v>22942.499999999996</v>
      </c>
      <c r="AK3055" s="16">
        <f t="shared" si="663"/>
        <v>475</v>
      </c>
      <c r="AL3055" s="16">
        <f t="shared" si="664"/>
        <v>4750</v>
      </c>
      <c r="AM3055" s="16">
        <f t="shared" si="665"/>
        <v>67450</v>
      </c>
      <c r="AN3055" s="16">
        <f t="shared" si="666"/>
        <v>263055</v>
      </c>
      <c r="AO3055" s="12" t="s">
        <v>1486</v>
      </c>
      <c r="AP3055" s="16">
        <v>0.95</v>
      </c>
      <c r="AQ3055" s="16" t="s">
        <v>204</v>
      </c>
      <c r="BC3055" s="16">
        <v>0.95</v>
      </c>
      <c r="BD3055" s="16">
        <f t="shared" si="667"/>
        <v>3.3249999999999997</v>
      </c>
      <c r="BE3055" s="16">
        <f t="shared" si="668"/>
        <v>1644.09375</v>
      </c>
      <c r="BG3055" s="16">
        <f t="shared" si="669"/>
        <v>1140</v>
      </c>
      <c r="BH3055" s="16">
        <f t="shared" si="670"/>
        <v>608</v>
      </c>
      <c r="BI3055" s="16">
        <f t="shared" si="671"/>
        <v>7.6</v>
      </c>
    </row>
    <row r="3056" spans="1:61" x14ac:dyDescent="0.35">
      <c r="A3056">
        <v>3055</v>
      </c>
      <c r="B3056" t="s">
        <v>360</v>
      </c>
      <c r="C3056" t="s">
        <v>9668</v>
      </c>
      <c r="D3056" s="15" t="s">
        <v>3593</v>
      </c>
      <c r="E3056" s="12" t="s">
        <v>98</v>
      </c>
      <c r="G3056" s="12" t="s">
        <v>3316</v>
      </c>
      <c r="H3056" s="12" t="s">
        <v>589</v>
      </c>
      <c r="I3056" s="12" t="s">
        <v>363</v>
      </c>
      <c r="J3056" s="12" t="s">
        <v>2401</v>
      </c>
      <c r="K3056" s="12" t="s">
        <v>3317</v>
      </c>
      <c r="N3056" s="16" t="s">
        <v>206</v>
      </c>
      <c r="O3056" s="16" t="s">
        <v>2861</v>
      </c>
      <c r="P3056" s="12" t="s">
        <v>482</v>
      </c>
      <c r="Q3056" s="16">
        <v>2022</v>
      </c>
      <c r="R3056" s="16">
        <v>0.63</v>
      </c>
      <c r="T3056" s="16">
        <v>0</v>
      </c>
      <c r="V3056" s="12" t="s">
        <v>204</v>
      </c>
      <c r="W3056" s="12" t="s">
        <v>204</v>
      </c>
      <c r="X3056" s="16">
        <v>1</v>
      </c>
      <c r="Y3056" s="16">
        <v>8</v>
      </c>
      <c r="Z3056" s="16">
        <v>0.63</v>
      </c>
      <c r="AA3056" s="16">
        <v>81.900000000000006</v>
      </c>
      <c r="AB3056" s="16" t="s">
        <v>2394</v>
      </c>
      <c r="AC3056" s="16" t="s">
        <v>3319</v>
      </c>
      <c r="AD3056" s="16">
        <f t="shared" si="656"/>
        <v>28665.000000000004</v>
      </c>
      <c r="AE3056" s="16">
        <f t="shared" si="657"/>
        <v>220.5</v>
      </c>
      <c r="AF3056" s="16">
        <f t="shared" si="658"/>
        <v>82687.5</v>
      </c>
      <c r="AG3056" s="16">
        <f t="shared" si="659"/>
        <v>63</v>
      </c>
      <c r="AH3056" s="12">
        <f t="shared" si="660"/>
        <v>0</v>
      </c>
      <c r="AI3056" s="16">
        <f t="shared" si="661"/>
        <v>4.41</v>
      </c>
      <c r="AJ3056" s="16">
        <f t="shared" si="662"/>
        <v>15214.5</v>
      </c>
      <c r="AK3056" s="16">
        <f t="shared" si="663"/>
        <v>315</v>
      </c>
      <c r="AL3056" s="16">
        <f t="shared" si="664"/>
        <v>3150</v>
      </c>
      <c r="AM3056" s="16">
        <f t="shared" si="665"/>
        <v>44730</v>
      </c>
      <c r="AN3056" s="16">
        <f t="shared" si="666"/>
        <v>174447</v>
      </c>
      <c r="AO3056" s="12" t="s">
        <v>1486</v>
      </c>
      <c r="AP3056" s="16">
        <v>0.63</v>
      </c>
      <c r="AQ3056" s="16" t="s">
        <v>204</v>
      </c>
      <c r="BC3056" s="16">
        <v>0.63</v>
      </c>
      <c r="BD3056" s="16">
        <f t="shared" si="667"/>
        <v>2.2050000000000001</v>
      </c>
      <c r="BE3056" s="16">
        <f t="shared" si="668"/>
        <v>1090.29375</v>
      </c>
      <c r="BG3056" s="16">
        <f t="shared" si="669"/>
        <v>756</v>
      </c>
      <c r="BH3056" s="16">
        <f t="shared" si="670"/>
        <v>403.2</v>
      </c>
      <c r="BI3056" s="16">
        <f t="shared" si="671"/>
        <v>5.04</v>
      </c>
    </row>
    <row r="3057" spans="1:61" x14ac:dyDescent="0.35">
      <c r="A3057">
        <v>3056</v>
      </c>
      <c r="B3057" t="s">
        <v>360</v>
      </c>
      <c r="C3057" t="s">
        <v>9669</v>
      </c>
      <c r="D3057" s="15" t="s">
        <v>3518</v>
      </c>
      <c r="E3057" s="12" t="s">
        <v>98</v>
      </c>
      <c r="G3057" s="12" t="s">
        <v>3316</v>
      </c>
      <c r="H3057" s="12" t="s">
        <v>589</v>
      </c>
      <c r="I3057" s="12" t="s">
        <v>363</v>
      </c>
      <c r="J3057" s="12" t="s">
        <v>2401</v>
      </c>
      <c r="K3057" s="12" t="s">
        <v>3317</v>
      </c>
      <c r="N3057" s="16" t="s">
        <v>206</v>
      </c>
      <c r="O3057" s="16" t="s">
        <v>2861</v>
      </c>
      <c r="P3057" s="12" t="s">
        <v>482</v>
      </c>
      <c r="Q3057" s="16">
        <v>2022</v>
      </c>
      <c r="R3057" s="16">
        <v>0.61</v>
      </c>
      <c r="T3057" s="16">
        <v>0</v>
      </c>
      <c r="V3057" s="12" t="s">
        <v>204</v>
      </c>
      <c r="W3057" s="12" t="s">
        <v>204</v>
      </c>
      <c r="X3057" s="16">
        <v>1</v>
      </c>
      <c r="Y3057" s="16">
        <v>8</v>
      </c>
      <c r="Z3057" s="16">
        <v>0.61</v>
      </c>
      <c r="AA3057" s="16">
        <v>79.3</v>
      </c>
      <c r="AB3057" s="16" t="s">
        <v>2394</v>
      </c>
      <c r="AC3057" s="16" t="s">
        <v>3319</v>
      </c>
      <c r="AD3057" s="16">
        <f t="shared" si="656"/>
        <v>27755</v>
      </c>
      <c r="AE3057" s="16">
        <f t="shared" si="657"/>
        <v>213.5</v>
      </c>
      <c r="AF3057" s="16">
        <f t="shared" si="658"/>
        <v>80062.5</v>
      </c>
      <c r="AG3057" s="16">
        <f t="shared" si="659"/>
        <v>61</v>
      </c>
      <c r="AH3057" s="12">
        <f t="shared" si="660"/>
        <v>0</v>
      </c>
      <c r="AI3057" s="16">
        <f t="shared" si="661"/>
        <v>4.2699999999999996</v>
      </c>
      <c r="AJ3057" s="16">
        <f t="shared" si="662"/>
        <v>14731.499999999998</v>
      </c>
      <c r="AK3057" s="16">
        <f t="shared" si="663"/>
        <v>305</v>
      </c>
      <c r="AL3057" s="16">
        <f t="shared" si="664"/>
        <v>3050</v>
      </c>
      <c r="AM3057" s="16">
        <f t="shared" si="665"/>
        <v>43310</v>
      </c>
      <c r="AN3057" s="16">
        <f t="shared" si="666"/>
        <v>168909</v>
      </c>
      <c r="AO3057" s="12" t="s">
        <v>1486</v>
      </c>
      <c r="AP3057" s="16">
        <v>0.61</v>
      </c>
      <c r="AQ3057" s="16" t="s">
        <v>204</v>
      </c>
      <c r="BC3057" s="16">
        <v>0.61</v>
      </c>
      <c r="BD3057" s="16">
        <f t="shared" si="667"/>
        <v>2.1349999999999998</v>
      </c>
      <c r="BE3057" s="16">
        <f t="shared" si="668"/>
        <v>1055.6812500000001</v>
      </c>
      <c r="BG3057" s="16">
        <f t="shared" si="669"/>
        <v>732</v>
      </c>
      <c r="BH3057" s="16">
        <f t="shared" si="670"/>
        <v>390.4</v>
      </c>
      <c r="BI3057" s="16">
        <f t="shared" si="671"/>
        <v>4.88</v>
      </c>
    </row>
    <row r="3058" spans="1:61" x14ac:dyDescent="0.35">
      <c r="A3058">
        <v>3057</v>
      </c>
      <c r="B3058" t="s">
        <v>360</v>
      </c>
      <c r="C3058" t="s">
        <v>9670</v>
      </c>
      <c r="D3058" s="15" t="s">
        <v>3594</v>
      </c>
      <c r="E3058" s="12" t="s">
        <v>98</v>
      </c>
      <c r="G3058" s="12" t="s">
        <v>3316</v>
      </c>
      <c r="H3058" s="12" t="s">
        <v>589</v>
      </c>
      <c r="I3058" s="12" t="s">
        <v>363</v>
      </c>
      <c r="J3058" s="12" t="s">
        <v>2401</v>
      </c>
      <c r="K3058" s="12" t="s">
        <v>3317</v>
      </c>
      <c r="N3058" s="16" t="s">
        <v>206</v>
      </c>
      <c r="O3058" s="16" t="s">
        <v>2861</v>
      </c>
      <c r="P3058" s="12" t="s">
        <v>482</v>
      </c>
      <c r="Q3058" s="16">
        <v>2022</v>
      </c>
      <c r="R3058" s="16">
        <v>0.51</v>
      </c>
      <c r="T3058" s="16">
        <v>0</v>
      </c>
      <c r="V3058" s="12" t="s">
        <v>204</v>
      </c>
      <c r="W3058" s="12" t="s">
        <v>204</v>
      </c>
      <c r="X3058" s="16">
        <v>1</v>
      </c>
      <c r="Y3058" s="16">
        <v>8</v>
      </c>
      <c r="Z3058" s="16">
        <v>0.51</v>
      </c>
      <c r="AA3058" s="16">
        <v>66.3</v>
      </c>
      <c r="AB3058" s="16" t="s">
        <v>2394</v>
      </c>
      <c r="AC3058" s="16" t="s">
        <v>3319</v>
      </c>
      <c r="AD3058" s="16">
        <f t="shared" si="656"/>
        <v>23205</v>
      </c>
      <c r="AE3058" s="16">
        <f t="shared" si="657"/>
        <v>178.5</v>
      </c>
      <c r="AF3058" s="16">
        <f t="shared" si="658"/>
        <v>66937.5</v>
      </c>
      <c r="AG3058" s="16">
        <f t="shared" si="659"/>
        <v>51</v>
      </c>
      <c r="AH3058" s="12">
        <f t="shared" si="660"/>
        <v>0</v>
      </c>
      <c r="AI3058" s="16">
        <f t="shared" si="661"/>
        <v>3.5700000000000003</v>
      </c>
      <c r="AJ3058" s="16">
        <f t="shared" si="662"/>
        <v>12316.500000000002</v>
      </c>
      <c r="AK3058" s="16">
        <f t="shared" si="663"/>
        <v>255</v>
      </c>
      <c r="AL3058" s="16">
        <f t="shared" si="664"/>
        <v>2550</v>
      </c>
      <c r="AM3058" s="16">
        <f t="shared" si="665"/>
        <v>36210</v>
      </c>
      <c r="AN3058" s="16">
        <f t="shared" si="666"/>
        <v>141219</v>
      </c>
      <c r="AO3058" s="12" t="s">
        <v>1486</v>
      </c>
      <c r="AP3058" s="16">
        <v>0.51</v>
      </c>
      <c r="AQ3058" s="16" t="s">
        <v>204</v>
      </c>
      <c r="BC3058" s="16">
        <v>0.51</v>
      </c>
      <c r="BD3058" s="16">
        <f t="shared" si="667"/>
        <v>1.7850000000000001</v>
      </c>
      <c r="BE3058" s="16">
        <f t="shared" si="668"/>
        <v>882.61874999999998</v>
      </c>
      <c r="BG3058" s="16">
        <f t="shared" si="669"/>
        <v>612</v>
      </c>
      <c r="BH3058" s="16">
        <f t="shared" si="670"/>
        <v>326.39999999999998</v>
      </c>
      <c r="BI3058" s="16">
        <f t="shared" si="671"/>
        <v>4.08</v>
      </c>
    </row>
    <row r="3059" spans="1:61" x14ac:dyDescent="0.35">
      <c r="A3059">
        <v>3058</v>
      </c>
      <c r="B3059" t="s">
        <v>360</v>
      </c>
      <c r="C3059" t="s">
        <v>9671</v>
      </c>
      <c r="D3059" s="15" t="s">
        <v>3595</v>
      </c>
      <c r="E3059" s="12" t="s">
        <v>98</v>
      </c>
      <c r="G3059" s="12" t="s">
        <v>3316</v>
      </c>
      <c r="H3059" s="12" t="s">
        <v>589</v>
      </c>
      <c r="I3059" s="12" t="s">
        <v>363</v>
      </c>
      <c r="J3059" s="12" t="s">
        <v>2401</v>
      </c>
      <c r="K3059" s="12" t="s">
        <v>3317</v>
      </c>
      <c r="N3059" s="16" t="s">
        <v>205</v>
      </c>
      <c r="O3059" s="16" t="s">
        <v>2861</v>
      </c>
      <c r="P3059" s="12" t="s">
        <v>482</v>
      </c>
      <c r="Q3059" s="16">
        <v>2022</v>
      </c>
      <c r="R3059" s="16">
        <v>1.04</v>
      </c>
      <c r="T3059" s="16">
        <v>0</v>
      </c>
      <c r="V3059" s="12" t="s">
        <v>204</v>
      </c>
      <c r="W3059" s="12" t="s">
        <v>204</v>
      </c>
      <c r="X3059" s="16">
        <v>1</v>
      </c>
      <c r="Y3059" s="16">
        <v>8</v>
      </c>
      <c r="Z3059" s="16">
        <v>1.04</v>
      </c>
      <c r="AA3059" s="16">
        <v>135.20000000000002</v>
      </c>
      <c r="AB3059" s="16" t="s">
        <v>2394</v>
      </c>
      <c r="AC3059" s="16" t="s">
        <v>3319</v>
      </c>
      <c r="AD3059" s="16">
        <f t="shared" si="656"/>
        <v>47320.000000000007</v>
      </c>
      <c r="AE3059" s="16">
        <f t="shared" si="657"/>
        <v>364</v>
      </c>
      <c r="AF3059" s="16">
        <f t="shared" si="658"/>
        <v>136500</v>
      </c>
      <c r="AG3059" s="16">
        <f t="shared" si="659"/>
        <v>104</v>
      </c>
      <c r="AH3059" s="12">
        <f t="shared" si="660"/>
        <v>0</v>
      </c>
      <c r="AI3059" s="16">
        <f t="shared" si="661"/>
        <v>7.28</v>
      </c>
      <c r="AJ3059" s="16">
        <f t="shared" si="662"/>
        <v>25116</v>
      </c>
      <c r="AK3059" s="16">
        <f t="shared" si="663"/>
        <v>520</v>
      </c>
      <c r="AL3059" s="16">
        <f t="shared" si="664"/>
        <v>5200</v>
      </c>
      <c r="AM3059" s="16">
        <f t="shared" si="665"/>
        <v>73840</v>
      </c>
      <c r="AN3059" s="16">
        <f t="shared" si="666"/>
        <v>287976</v>
      </c>
      <c r="AO3059" s="12" t="s">
        <v>1486</v>
      </c>
      <c r="AP3059" s="16">
        <v>1.04</v>
      </c>
      <c r="AQ3059" s="16" t="s">
        <v>204</v>
      </c>
      <c r="BC3059" s="16">
        <v>1.04</v>
      </c>
      <c r="BD3059" s="16">
        <f t="shared" si="667"/>
        <v>3.64</v>
      </c>
      <c r="BE3059" s="16">
        <f t="shared" si="668"/>
        <v>1799.85</v>
      </c>
      <c r="BG3059" s="16">
        <f t="shared" si="669"/>
        <v>1248</v>
      </c>
      <c r="BH3059" s="16">
        <f t="shared" si="670"/>
        <v>665.6</v>
      </c>
      <c r="BI3059" s="16">
        <f t="shared" si="671"/>
        <v>8.32</v>
      </c>
    </row>
    <row r="3060" spans="1:61" x14ac:dyDescent="0.35">
      <c r="A3060">
        <v>3059</v>
      </c>
      <c r="B3060" t="s">
        <v>360</v>
      </c>
      <c r="C3060" t="s">
        <v>9672</v>
      </c>
      <c r="D3060" s="15" t="s">
        <v>3322</v>
      </c>
      <c r="E3060" s="12" t="s">
        <v>98</v>
      </c>
      <c r="G3060" s="12" t="s">
        <v>3316</v>
      </c>
      <c r="H3060" s="12" t="s">
        <v>589</v>
      </c>
      <c r="I3060" s="12" t="s">
        <v>363</v>
      </c>
      <c r="J3060" s="12" t="s">
        <v>2401</v>
      </c>
      <c r="K3060" s="12" t="s">
        <v>3317</v>
      </c>
      <c r="N3060" s="16" t="s">
        <v>206</v>
      </c>
      <c r="O3060" s="16" t="s">
        <v>2861</v>
      </c>
      <c r="P3060" s="12" t="s">
        <v>482</v>
      </c>
      <c r="Q3060" s="16">
        <v>2022</v>
      </c>
      <c r="R3060" s="16">
        <v>0.61</v>
      </c>
      <c r="T3060" s="16">
        <v>0</v>
      </c>
      <c r="V3060" s="12" t="s">
        <v>204</v>
      </c>
      <c r="W3060" s="12" t="s">
        <v>204</v>
      </c>
      <c r="X3060" s="16">
        <v>1</v>
      </c>
      <c r="Y3060" s="16">
        <v>8</v>
      </c>
      <c r="Z3060" s="16">
        <v>0.61</v>
      </c>
      <c r="AA3060" s="16">
        <v>79.3</v>
      </c>
      <c r="AB3060" s="16" t="s">
        <v>2394</v>
      </c>
      <c r="AC3060" s="16" t="s">
        <v>3319</v>
      </c>
      <c r="AD3060" s="16">
        <f t="shared" si="656"/>
        <v>27755</v>
      </c>
      <c r="AE3060" s="16">
        <f t="shared" si="657"/>
        <v>213.5</v>
      </c>
      <c r="AF3060" s="16">
        <f t="shared" si="658"/>
        <v>80062.5</v>
      </c>
      <c r="AG3060" s="16">
        <f t="shared" si="659"/>
        <v>61</v>
      </c>
      <c r="AH3060" s="12">
        <f t="shared" si="660"/>
        <v>0</v>
      </c>
      <c r="AI3060" s="16">
        <f t="shared" si="661"/>
        <v>4.2699999999999996</v>
      </c>
      <c r="AJ3060" s="16">
        <f t="shared" si="662"/>
        <v>14731.499999999998</v>
      </c>
      <c r="AK3060" s="16">
        <f t="shared" si="663"/>
        <v>305</v>
      </c>
      <c r="AL3060" s="16">
        <f t="shared" si="664"/>
        <v>3050</v>
      </c>
      <c r="AM3060" s="16">
        <f t="shared" si="665"/>
        <v>43310</v>
      </c>
      <c r="AN3060" s="16">
        <f t="shared" si="666"/>
        <v>168909</v>
      </c>
      <c r="AO3060" s="12" t="s">
        <v>1486</v>
      </c>
      <c r="AP3060" s="16">
        <v>0.61</v>
      </c>
      <c r="AQ3060" s="16" t="s">
        <v>204</v>
      </c>
      <c r="BC3060" s="16">
        <v>0.61</v>
      </c>
      <c r="BD3060" s="16">
        <f t="shared" si="667"/>
        <v>2.1349999999999998</v>
      </c>
      <c r="BE3060" s="16">
        <f t="shared" si="668"/>
        <v>1055.6812500000001</v>
      </c>
      <c r="BG3060" s="16">
        <f t="shared" si="669"/>
        <v>732</v>
      </c>
      <c r="BH3060" s="16">
        <f t="shared" si="670"/>
        <v>390.4</v>
      </c>
      <c r="BI3060" s="16">
        <f t="shared" si="671"/>
        <v>4.88</v>
      </c>
    </row>
    <row r="3061" spans="1:61" x14ac:dyDescent="0.35">
      <c r="A3061">
        <v>3060</v>
      </c>
      <c r="B3061" t="s">
        <v>360</v>
      </c>
      <c r="C3061" t="s">
        <v>9673</v>
      </c>
      <c r="D3061" s="15" t="s">
        <v>3407</v>
      </c>
      <c r="E3061" s="12" t="s">
        <v>98</v>
      </c>
      <c r="G3061" s="12" t="s">
        <v>3316</v>
      </c>
      <c r="H3061" s="12" t="s">
        <v>589</v>
      </c>
      <c r="I3061" s="12" t="s">
        <v>363</v>
      </c>
      <c r="J3061" s="12" t="s">
        <v>2401</v>
      </c>
      <c r="K3061" s="12" t="s">
        <v>3317</v>
      </c>
      <c r="N3061" s="16" t="s">
        <v>206</v>
      </c>
      <c r="O3061" s="16" t="s">
        <v>2861</v>
      </c>
      <c r="P3061" s="12" t="s">
        <v>482</v>
      </c>
      <c r="Q3061" s="16">
        <v>2022</v>
      </c>
      <c r="R3061" s="16">
        <v>2.04</v>
      </c>
      <c r="T3061" s="16">
        <v>0</v>
      </c>
      <c r="V3061" s="12" t="s">
        <v>204</v>
      </c>
      <c r="W3061" s="12" t="s">
        <v>204</v>
      </c>
      <c r="X3061" s="16">
        <v>1</v>
      </c>
      <c r="Y3061" s="16">
        <v>8</v>
      </c>
      <c r="Z3061" s="16">
        <v>2.04</v>
      </c>
      <c r="AA3061" s="16">
        <v>265.2</v>
      </c>
      <c r="AB3061" s="16" t="s">
        <v>2394</v>
      </c>
      <c r="AC3061" s="16" t="s">
        <v>3319</v>
      </c>
      <c r="AD3061" s="16">
        <f t="shared" si="656"/>
        <v>92820</v>
      </c>
      <c r="AE3061" s="16">
        <f t="shared" si="657"/>
        <v>714</v>
      </c>
      <c r="AF3061" s="16">
        <f t="shared" si="658"/>
        <v>267750</v>
      </c>
      <c r="AG3061" s="16">
        <f t="shared" si="659"/>
        <v>204</v>
      </c>
      <c r="AH3061" s="12">
        <f t="shared" si="660"/>
        <v>0</v>
      </c>
      <c r="AI3061" s="16">
        <f t="shared" si="661"/>
        <v>14.280000000000001</v>
      </c>
      <c r="AJ3061" s="16">
        <f t="shared" si="662"/>
        <v>49266.000000000007</v>
      </c>
      <c r="AK3061" s="16">
        <f t="shared" si="663"/>
        <v>1020</v>
      </c>
      <c r="AL3061" s="16">
        <f t="shared" si="664"/>
        <v>10200</v>
      </c>
      <c r="AM3061" s="16">
        <f t="shared" si="665"/>
        <v>144840</v>
      </c>
      <c r="AN3061" s="16">
        <f t="shared" si="666"/>
        <v>564876</v>
      </c>
      <c r="AO3061" s="12" t="s">
        <v>1486</v>
      </c>
      <c r="AP3061" s="16">
        <v>2.04</v>
      </c>
      <c r="AQ3061" s="16" t="s">
        <v>204</v>
      </c>
      <c r="BC3061" s="16">
        <v>2.04</v>
      </c>
      <c r="BD3061" s="16">
        <f t="shared" si="667"/>
        <v>7.1400000000000006</v>
      </c>
      <c r="BE3061" s="16">
        <f t="shared" si="668"/>
        <v>3530.4749999999999</v>
      </c>
      <c r="BG3061" s="16">
        <f t="shared" si="669"/>
        <v>2448</v>
      </c>
      <c r="BH3061" s="16">
        <f t="shared" si="670"/>
        <v>1305.5999999999999</v>
      </c>
      <c r="BI3061" s="16">
        <f t="shared" si="671"/>
        <v>16.32</v>
      </c>
    </row>
    <row r="3062" spans="1:61" x14ac:dyDescent="0.35">
      <c r="A3062">
        <v>3061</v>
      </c>
      <c r="B3062" t="s">
        <v>360</v>
      </c>
      <c r="C3062" t="s">
        <v>9674</v>
      </c>
      <c r="D3062" s="15" t="s">
        <v>3596</v>
      </c>
      <c r="E3062" s="12" t="s">
        <v>98</v>
      </c>
      <c r="G3062" s="12" t="s">
        <v>3316</v>
      </c>
      <c r="H3062" s="12" t="s">
        <v>589</v>
      </c>
      <c r="I3062" s="12" t="s">
        <v>363</v>
      </c>
      <c r="J3062" s="12" t="s">
        <v>2401</v>
      </c>
      <c r="K3062" s="12" t="s">
        <v>3317</v>
      </c>
      <c r="N3062" s="16" t="s">
        <v>206</v>
      </c>
      <c r="O3062" s="16" t="s">
        <v>2861</v>
      </c>
      <c r="P3062" s="12" t="s">
        <v>482</v>
      </c>
      <c r="Q3062" s="16">
        <v>2022</v>
      </c>
      <c r="R3062" s="16">
        <v>0.55000000000000004</v>
      </c>
      <c r="T3062" s="16">
        <v>0</v>
      </c>
      <c r="V3062" s="12" t="s">
        <v>204</v>
      </c>
      <c r="W3062" s="12" t="s">
        <v>204</v>
      </c>
      <c r="X3062" s="16">
        <v>1</v>
      </c>
      <c r="Y3062" s="16">
        <v>8</v>
      </c>
      <c r="Z3062" s="16">
        <v>0.55000000000000004</v>
      </c>
      <c r="AA3062" s="16">
        <v>71.5</v>
      </c>
      <c r="AB3062" s="16" t="s">
        <v>2394</v>
      </c>
      <c r="AC3062" s="16" t="s">
        <v>3319</v>
      </c>
      <c r="AD3062" s="16">
        <f t="shared" si="656"/>
        <v>25025</v>
      </c>
      <c r="AE3062" s="16">
        <f t="shared" si="657"/>
        <v>192.50000000000003</v>
      </c>
      <c r="AF3062" s="16">
        <f t="shared" si="658"/>
        <v>72187.500000000015</v>
      </c>
      <c r="AG3062" s="16">
        <f t="shared" si="659"/>
        <v>55.000000000000007</v>
      </c>
      <c r="AH3062" s="12">
        <f t="shared" si="660"/>
        <v>0</v>
      </c>
      <c r="AI3062" s="16">
        <f t="shared" si="661"/>
        <v>3.8500000000000005</v>
      </c>
      <c r="AJ3062" s="16">
        <f t="shared" si="662"/>
        <v>13282.500000000002</v>
      </c>
      <c r="AK3062" s="16">
        <f t="shared" si="663"/>
        <v>275</v>
      </c>
      <c r="AL3062" s="16">
        <f t="shared" si="664"/>
        <v>2750</v>
      </c>
      <c r="AM3062" s="16">
        <f t="shared" si="665"/>
        <v>39050</v>
      </c>
      <c r="AN3062" s="16">
        <f t="shared" si="666"/>
        <v>152295</v>
      </c>
      <c r="AO3062" s="12" t="s">
        <v>1486</v>
      </c>
      <c r="AP3062" s="16">
        <v>0.55000000000000004</v>
      </c>
      <c r="AQ3062" s="16" t="s">
        <v>204</v>
      </c>
      <c r="BC3062" s="16">
        <v>0.55000000000000004</v>
      </c>
      <c r="BD3062" s="16">
        <f t="shared" si="667"/>
        <v>1.9250000000000003</v>
      </c>
      <c r="BE3062" s="16">
        <f t="shared" si="668"/>
        <v>951.84375</v>
      </c>
      <c r="BG3062" s="16">
        <f t="shared" si="669"/>
        <v>660</v>
      </c>
      <c r="BH3062" s="16">
        <f t="shared" si="670"/>
        <v>352</v>
      </c>
      <c r="BI3062" s="16">
        <f t="shared" si="671"/>
        <v>4.4000000000000004</v>
      </c>
    </row>
    <row r="3063" spans="1:61" x14ac:dyDescent="0.35">
      <c r="A3063">
        <v>3062</v>
      </c>
      <c r="B3063" t="s">
        <v>360</v>
      </c>
      <c r="C3063" t="s">
        <v>9675</v>
      </c>
      <c r="D3063" s="15" t="s">
        <v>3597</v>
      </c>
      <c r="E3063" s="12" t="s">
        <v>98</v>
      </c>
      <c r="G3063" s="12" t="s">
        <v>3316</v>
      </c>
      <c r="H3063" s="12" t="s">
        <v>589</v>
      </c>
      <c r="I3063" s="12" t="s">
        <v>363</v>
      </c>
      <c r="J3063" s="12" t="s">
        <v>2401</v>
      </c>
      <c r="K3063" s="12" t="s">
        <v>3317</v>
      </c>
      <c r="N3063" s="16" t="s">
        <v>206</v>
      </c>
      <c r="O3063" s="16" t="s">
        <v>2861</v>
      </c>
      <c r="P3063" s="12" t="s">
        <v>482</v>
      </c>
      <c r="Q3063" s="16">
        <v>2022</v>
      </c>
      <c r="R3063" s="16">
        <v>0.62</v>
      </c>
      <c r="T3063" s="16">
        <v>0</v>
      </c>
      <c r="V3063" s="12" t="s">
        <v>204</v>
      </c>
      <c r="W3063" s="12" t="s">
        <v>204</v>
      </c>
      <c r="X3063" s="16">
        <v>1</v>
      </c>
      <c r="Y3063" s="16">
        <v>8</v>
      </c>
      <c r="Z3063" s="16">
        <v>0.62</v>
      </c>
      <c r="AA3063" s="16">
        <v>80.599999999999994</v>
      </c>
      <c r="AB3063" s="16" t="s">
        <v>2394</v>
      </c>
      <c r="AC3063" s="16" t="s">
        <v>3319</v>
      </c>
      <c r="AD3063" s="16">
        <f t="shared" si="656"/>
        <v>28209.999999999996</v>
      </c>
      <c r="AE3063" s="16">
        <f t="shared" si="657"/>
        <v>217</v>
      </c>
      <c r="AF3063" s="16">
        <f t="shared" si="658"/>
        <v>81375</v>
      </c>
      <c r="AG3063" s="16">
        <f t="shared" si="659"/>
        <v>62</v>
      </c>
      <c r="AH3063" s="12">
        <f t="shared" si="660"/>
        <v>0</v>
      </c>
      <c r="AI3063" s="16">
        <f t="shared" si="661"/>
        <v>4.34</v>
      </c>
      <c r="AJ3063" s="16">
        <f t="shared" si="662"/>
        <v>14973</v>
      </c>
      <c r="AK3063" s="16">
        <f t="shared" si="663"/>
        <v>310</v>
      </c>
      <c r="AL3063" s="16">
        <f t="shared" si="664"/>
        <v>3100</v>
      </c>
      <c r="AM3063" s="16">
        <f t="shared" si="665"/>
        <v>44020</v>
      </c>
      <c r="AN3063" s="16">
        <f t="shared" si="666"/>
        <v>171678</v>
      </c>
      <c r="AO3063" s="12" t="s">
        <v>1486</v>
      </c>
      <c r="AP3063" s="16">
        <v>0.62</v>
      </c>
      <c r="AQ3063" s="16" t="s">
        <v>204</v>
      </c>
      <c r="BC3063" s="16">
        <v>0.62</v>
      </c>
      <c r="BD3063" s="16">
        <f t="shared" si="667"/>
        <v>2.17</v>
      </c>
      <c r="BE3063" s="16">
        <f t="shared" si="668"/>
        <v>1072.9875</v>
      </c>
      <c r="BG3063" s="16">
        <f t="shared" si="669"/>
        <v>744</v>
      </c>
      <c r="BH3063" s="16">
        <f t="shared" si="670"/>
        <v>396.8</v>
      </c>
      <c r="BI3063" s="16">
        <f t="shared" si="671"/>
        <v>4.96</v>
      </c>
    </row>
    <row r="3064" spans="1:61" x14ac:dyDescent="0.35">
      <c r="A3064">
        <v>3063</v>
      </c>
      <c r="B3064" t="s">
        <v>360</v>
      </c>
      <c r="C3064" t="s">
        <v>9676</v>
      </c>
      <c r="D3064" s="15" t="s">
        <v>3598</v>
      </c>
      <c r="E3064" s="12" t="s">
        <v>98</v>
      </c>
      <c r="G3064" s="12" t="s">
        <v>3316</v>
      </c>
      <c r="H3064" s="12" t="s">
        <v>589</v>
      </c>
      <c r="I3064" s="12" t="s">
        <v>363</v>
      </c>
      <c r="J3064" s="12" t="s">
        <v>2401</v>
      </c>
      <c r="K3064" s="12" t="s">
        <v>3317</v>
      </c>
      <c r="N3064" s="16" t="s">
        <v>206</v>
      </c>
      <c r="O3064" s="16" t="s">
        <v>2861</v>
      </c>
      <c r="P3064" s="12" t="s">
        <v>366</v>
      </c>
      <c r="Q3064" s="16">
        <v>2022</v>
      </c>
      <c r="R3064" s="16">
        <v>0.51</v>
      </c>
      <c r="T3064" s="16">
        <v>0</v>
      </c>
      <c r="V3064" s="12" t="s">
        <v>204</v>
      </c>
      <c r="W3064" s="12" t="s">
        <v>204</v>
      </c>
      <c r="X3064" s="16">
        <v>1</v>
      </c>
      <c r="Y3064" s="16">
        <v>8</v>
      </c>
      <c r="Z3064" s="16">
        <v>0.51</v>
      </c>
      <c r="AA3064" s="16">
        <v>66.3</v>
      </c>
      <c r="AB3064" s="16" t="s">
        <v>2394</v>
      </c>
      <c r="AC3064" s="16" t="s">
        <v>3319</v>
      </c>
      <c r="AD3064" s="16">
        <f t="shared" si="656"/>
        <v>23205</v>
      </c>
      <c r="AE3064" s="16">
        <f t="shared" si="657"/>
        <v>178.5</v>
      </c>
      <c r="AF3064" s="16">
        <f t="shared" si="658"/>
        <v>66937.5</v>
      </c>
      <c r="AG3064" s="16">
        <f t="shared" si="659"/>
        <v>51</v>
      </c>
      <c r="AH3064" s="12">
        <f t="shared" si="660"/>
        <v>0</v>
      </c>
      <c r="AI3064" s="16">
        <f t="shared" si="661"/>
        <v>3.5700000000000003</v>
      </c>
      <c r="AJ3064" s="16">
        <f t="shared" si="662"/>
        <v>12316.500000000002</v>
      </c>
      <c r="AK3064" s="16">
        <f t="shared" si="663"/>
        <v>255</v>
      </c>
      <c r="AL3064" s="16">
        <f t="shared" si="664"/>
        <v>2550</v>
      </c>
      <c r="AM3064" s="16">
        <f t="shared" si="665"/>
        <v>36210</v>
      </c>
      <c r="AN3064" s="16">
        <f t="shared" si="666"/>
        <v>141219</v>
      </c>
      <c r="AO3064" s="12" t="s">
        <v>1486</v>
      </c>
      <c r="AP3064" s="16">
        <v>0.51</v>
      </c>
      <c r="AQ3064" s="16" t="s">
        <v>204</v>
      </c>
      <c r="BC3064" s="16">
        <v>0.51</v>
      </c>
      <c r="BD3064" s="16">
        <f t="shared" si="667"/>
        <v>1.7850000000000001</v>
      </c>
      <c r="BE3064" s="16">
        <f t="shared" si="668"/>
        <v>882.61874999999998</v>
      </c>
      <c r="BG3064" s="16">
        <f t="shared" si="669"/>
        <v>612</v>
      </c>
      <c r="BH3064" s="16">
        <f t="shared" si="670"/>
        <v>326.39999999999998</v>
      </c>
      <c r="BI3064" s="16">
        <f t="shared" si="671"/>
        <v>4.08</v>
      </c>
    </row>
    <row r="3065" spans="1:61" x14ac:dyDescent="0.35">
      <c r="A3065">
        <v>3064</v>
      </c>
      <c r="B3065" t="s">
        <v>360</v>
      </c>
      <c r="C3065" t="s">
        <v>9677</v>
      </c>
      <c r="D3065" s="15" t="s">
        <v>3599</v>
      </c>
      <c r="E3065" s="12" t="s">
        <v>98</v>
      </c>
      <c r="G3065" s="12" t="s">
        <v>3316</v>
      </c>
      <c r="H3065" s="12" t="s">
        <v>589</v>
      </c>
      <c r="I3065" s="12" t="s">
        <v>363</v>
      </c>
      <c r="J3065" s="12" t="s">
        <v>2401</v>
      </c>
      <c r="K3065" s="12" t="s">
        <v>3317</v>
      </c>
      <c r="N3065" s="16" t="s">
        <v>206</v>
      </c>
      <c r="O3065" s="16" t="s">
        <v>2861</v>
      </c>
      <c r="P3065" s="12" t="s">
        <v>366</v>
      </c>
      <c r="Q3065" s="16">
        <v>2022</v>
      </c>
      <c r="R3065" s="16">
        <v>0.85</v>
      </c>
      <c r="T3065" s="16">
        <v>0</v>
      </c>
      <c r="V3065" s="12" t="s">
        <v>204</v>
      </c>
      <c r="W3065" s="12" t="s">
        <v>204</v>
      </c>
      <c r="X3065" s="16">
        <v>1</v>
      </c>
      <c r="Y3065" s="16">
        <v>8</v>
      </c>
      <c r="Z3065" s="16">
        <v>0.85</v>
      </c>
      <c r="AA3065" s="16">
        <v>110.5</v>
      </c>
      <c r="AB3065" s="16" t="s">
        <v>2394</v>
      </c>
      <c r="AC3065" s="16" t="s">
        <v>3319</v>
      </c>
      <c r="AD3065" s="16">
        <f t="shared" si="656"/>
        <v>38675</v>
      </c>
      <c r="AE3065" s="16">
        <f t="shared" si="657"/>
        <v>297.5</v>
      </c>
      <c r="AF3065" s="16">
        <f t="shared" si="658"/>
        <v>111562.5</v>
      </c>
      <c r="AG3065" s="16">
        <f t="shared" si="659"/>
        <v>85</v>
      </c>
      <c r="AH3065" s="12">
        <f t="shared" si="660"/>
        <v>0</v>
      </c>
      <c r="AI3065" s="16">
        <f t="shared" si="661"/>
        <v>5.95</v>
      </c>
      <c r="AJ3065" s="16">
        <f t="shared" si="662"/>
        <v>20527.5</v>
      </c>
      <c r="AK3065" s="16">
        <f t="shared" si="663"/>
        <v>425</v>
      </c>
      <c r="AL3065" s="16">
        <f t="shared" si="664"/>
        <v>4250</v>
      </c>
      <c r="AM3065" s="16">
        <f t="shared" si="665"/>
        <v>60350</v>
      </c>
      <c r="AN3065" s="16">
        <f t="shared" si="666"/>
        <v>235365</v>
      </c>
      <c r="AO3065" s="12" t="s">
        <v>1486</v>
      </c>
      <c r="AP3065" s="16">
        <v>0.85</v>
      </c>
      <c r="AQ3065" s="16" t="s">
        <v>204</v>
      </c>
      <c r="BC3065" s="16">
        <v>0.85</v>
      </c>
      <c r="BD3065" s="16">
        <f t="shared" si="667"/>
        <v>2.9750000000000001</v>
      </c>
      <c r="BE3065" s="16">
        <f t="shared" si="668"/>
        <v>1471.03125</v>
      </c>
      <c r="BG3065" s="16">
        <f t="shared" si="669"/>
        <v>1020</v>
      </c>
      <c r="BH3065" s="16">
        <f t="shared" si="670"/>
        <v>544</v>
      </c>
      <c r="BI3065" s="16">
        <f t="shared" si="671"/>
        <v>6.8</v>
      </c>
    </row>
    <row r="3066" spans="1:61" x14ac:dyDescent="0.35">
      <c r="A3066">
        <v>3065</v>
      </c>
      <c r="B3066" t="s">
        <v>360</v>
      </c>
      <c r="C3066" t="s">
        <v>9678</v>
      </c>
      <c r="D3066" s="15" t="s">
        <v>3600</v>
      </c>
      <c r="E3066" s="12" t="s">
        <v>98</v>
      </c>
      <c r="G3066" s="12" t="s">
        <v>3316</v>
      </c>
      <c r="H3066" s="12" t="s">
        <v>589</v>
      </c>
      <c r="I3066" s="12" t="s">
        <v>363</v>
      </c>
      <c r="J3066" s="12" t="s">
        <v>2401</v>
      </c>
      <c r="K3066" s="12" t="s">
        <v>3317</v>
      </c>
      <c r="N3066" s="16" t="s">
        <v>206</v>
      </c>
      <c r="O3066" s="16" t="s">
        <v>2861</v>
      </c>
      <c r="P3066" s="12" t="s">
        <v>366</v>
      </c>
      <c r="Q3066" s="16">
        <v>2022</v>
      </c>
      <c r="R3066" s="16">
        <v>1.2</v>
      </c>
      <c r="T3066" s="16">
        <v>0</v>
      </c>
      <c r="V3066" s="12" t="s">
        <v>204</v>
      </c>
      <c r="W3066" s="12" t="s">
        <v>204</v>
      </c>
      <c r="X3066" s="16">
        <v>1</v>
      </c>
      <c r="Y3066" s="16">
        <v>8</v>
      </c>
      <c r="Z3066" s="16">
        <v>1.2</v>
      </c>
      <c r="AA3066" s="16">
        <v>156</v>
      </c>
      <c r="AB3066" s="16" t="s">
        <v>2394</v>
      </c>
      <c r="AC3066" s="16" t="s">
        <v>3319</v>
      </c>
      <c r="AD3066" s="16">
        <f t="shared" si="656"/>
        <v>54600</v>
      </c>
      <c r="AE3066" s="16">
        <f t="shared" si="657"/>
        <v>420</v>
      </c>
      <c r="AF3066" s="16">
        <f t="shared" si="658"/>
        <v>157500</v>
      </c>
      <c r="AG3066" s="16">
        <f t="shared" si="659"/>
        <v>120</v>
      </c>
      <c r="AH3066" s="12">
        <f t="shared" si="660"/>
        <v>0</v>
      </c>
      <c r="AI3066" s="16">
        <f t="shared" si="661"/>
        <v>8.4</v>
      </c>
      <c r="AJ3066" s="16">
        <f t="shared" si="662"/>
        <v>28980</v>
      </c>
      <c r="AK3066" s="16">
        <f t="shared" si="663"/>
        <v>600</v>
      </c>
      <c r="AL3066" s="16">
        <f t="shared" si="664"/>
        <v>6000</v>
      </c>
      <c r="AM3066" s="16">
        <f t="shared" si="665"/>
        <v>85200</v>
      </c>
      <c r="AN3066" s="16">
        <f t="shared" si="666"/>
        <v>332280</v>
      </c>
      <c r="AO3066" s="12" t="s">
        <v>1486</v>
      </c>
      <c r="AP3066" s="16">
        <v>1.2</v>
      </c>
      <c r="AQ3066" s="16" t="s">
        <v>204</v>
      </c>
      <c r="BC3066" s="16">
        <v>1.2</v>
      </c>
      <c r="BD3066" s="16">
        <f t="shared" si="667"/>
        <v>4.2</v>
      </c>
      <c r="BE3066" s="16">
        <f t="shared" si="668"/>
        <v>2076.75</v>
      </c>
      <c r="BG3066" s="16">
        <f t="shared" si="669"/>
        <v>1440</v>
      </c>
      <c r="BH3066" s="16">
        <f t="shared" si="670"/>
        <v>768</v>
      </c>
      <c r="BI3066" s="16">
        <f t="shared" si="671"/>
        <v>9.6</v>
      </c>
    </row>
    <row r="3067" spans="1:61" x14ac:dyDescent="0.35">
      <c r="A3067">
        <v>3066</v>
      </c>
      <c r="B3067" t="s">
        <v>360</v>
      </c>
      <c r="C3067" t="s">
        <v>9679</v>
      </c>
      <c r="D3067" s="15" t="s">
        <v>3601</v>
      </c>
      <c r="E3067" s="12" t="s">
        <v>98</v>
      </c>
      <c r="G3067" s="12" t="s">
        <v>3316</v>
      </c>
      <c r="H3067" s="12" t="s">
        <v>589</v>
      </c>
      <c r="I3067" s="12" t="s">
        <v>363</v>
      </c>
      <c r="J3067" s="12" t="s">
        <v>2401</v>
      </c>
      <c r="K3067" s="12" t="s">
        <v>3317</v>
      </c>
      <c r="N3067" s="16" t="s">
        <v>206</v>
      </c>
      <c r="O3067" s="16" t="s">
        <v>2861</v>
      </c>
      <c r="P3067" s="12" t="s">
        <v>366</v>
      </c>
      <c r="Q3067" s="16">
        <v>2022</v>
      </c>
      <c r="R3067" s="16">
        <v>2.66</v>
      </c>
      <c r="T3067" s="16">
        <v>0</v>
      </c>
      <c r="V3067" s="12" t="s">
        <v>204</v>
      </c>
      <c r="W3067" s="12" t="s">
        <v>204</v>
      </c>
      <c r="X3067" s="16">
        <v>1</v>
      </c>
      <c r="Y3067" s="16">
        <v>8</v>
      </c>
      <c r="Z3067" s="16">
        <v>2.66</v>
      </c>
      <c r="AA3067" s="16">
        <v>345.8</v>
      </c>
      <c r="AB3067" s="16" t="s">
        <v>2394</v>
      </c>
      <c r="AC3067" s="16" t="s">
        <v>3319</v>
      </c>
      <c r="AD3067" s="16">
        <f t="shared" si="656"/>
        <v>121030</v>
      </c>
      <c r="AE3067" s="16">
        <f t="shared" si="657"/>
        <v>931</v>
      </c>
      <c r="AF3067" s="16">
        <f t="shared" si="658"/>
        <v>349125</v>
      </c>
      <c r="AG3067" s="16">
        <f t="shared" si="659"/>
        <v>266</v>
      </c>
      <c r="AH3067" s="12">
        <f t="shared" si="660"/>
        <v>0</v>
      </c>
      <c r="AI3067" s="16">
        <f t="shared" si="661"/>
        <v>18.62</v>
      </c>
      <c r="AJ3067" s="16">
        <f t="shared" si="662"/>
        <v>64239</v>
      </c>
      <c r="AK3067" s="16">
        <f t="shared" si="663"/>
        <v>1330</v>
      </c>
      <c r="AL3067" s="16">
        <f t="shared" si="664"/>
        <v>13300</v>
      </c>
      <c r="AM3067" s="16">
        <f t="shared" si="665"/>
        <v>188860</v>
      </c>
      <c r="AN3067" s="16">
        <f t="shared" si="666"/>
        <v>736554</v>
      </c>
      <c r="AO3067" s="12" t="s">
        <v>1486</v>
      </c>
      <c r="AP3067" s="16">
        <v>2.66</v>
      </c>
      <c r="AQ3067" s="16" t="s">
        <v>204</v>
      </c>
      <c r="BC3067" s="16">
        <v>2.66</v>
      </c>
      <c r="BD3067" s="16">
        <f t="shared" si="667"/>
        <v>9.31</v>
      </c>
      <c r="BE3067" s="16">
        <f t="shared" si="668"/>
        <v>4603.4624999999996</v>
      </c>
      <c r="BG3067" s="16">
        <f t="shared" si="669"/>
        <v>3192</v>
      </c>
      <c r="BH3067" s="16">
        <f t="shared" si="670"/>
        <v>1702.4</v>
      </c>
      <c r="BI3067" s="16">
        <f t="shared" si="671"/>
        <v>21.28</v>
      </c>
    </row>
    <row r="3068" spans="1:61" x14ac:dyDescent="0.35">
      <c r="A3068">
        <v>3067</v>
      </c>
      <c r="B3068" t="s">
        <v>360</v>
      </c>
      <c r="C3068" t="s">
        <v>9680</v>
      </c>
      <c r="D3068" s="15" t="s">
        <v>3602</v>
      </c>
      <c r="E3068" s="12" t="s">
        <v>98</v>
      </c>
      <c r="G3068" s="12" t="s">
        <v>3316</v>
      </c>
      <c r="H3068" s="12" t="s">
        <v>589</v>
      </c>
      <c r="I3068" s="12" t="s">
        <v>363</v>
      </c>
      <c r="J3068" s="12" t="s">
        <v>2401</v>
      </c>
      <c r="K3068" s="12" t="s">
        <v>3317</v>
      </c>
      <c r="N3068" s="16" t="s">
        <v>206</v>
      </c>
      <c r="O3068" s="16" t="s">
        <v>2861</v>
      </c>
      <c r="P3068" s="12" t="s">
        <v>366</v>
      </c>
      <c r="Q3068" s="16">
        <v>2022</v>
      </c>
      <c r="R3068" s="16">
        <v>0.3</v>
      </c>
      <c r="T3068" s="16">
        <v>0</v>
      </c>
      <c r="V3068" s="12" t="s">
        <v>204</v>
      </c>
      <c r="W3068" s="12" t="s">
        <v>204</v>
      </c>
      <c r="X3068" s="16">
        <v>1</v>
      </c>
      <c r="Y3068" s="16">
        <v>8</v>
      </c>
      <c r="Z3068" s="16">
        <v>0.3</v>
      </c>
      <c r="AA3068" s="16">
        <v>39</v>
      </c>
      <c r="AB3068" s="16" t="s">
        <v>2394</v>
      </c>
      <c r="AC3068" s="16" t="s">
        <v>3319</v>
      </c>
      <c r="AD3068" s="16">
        <f t="shared" si="656"/>
        <v>13650</v>
      </c>
      <c r="AE3068" s="16">
        <f t="shared" si="657"/>
        <v>105</v>
      </c>
      <c r="AF3068" s="16">
        <f t="shared" si="658"/>
        <v>39375</v>
      </c>
      <c r="AG3068" s="16">
        <f t="shared" si="659"/>
        <v>30</v>
      </c>
      <c r="AH3068" s="12">
        <f t="shared" si="660"/>
        <v>0</v>
      </c>
      <c r="AI3068" s="16">
        <f t="shared" si="661"/>
        <v>2.1</v>
      </c>
      <c r="AJ3068" s="16">
        <f t="shared" si="662"/>
        <v>7245</v>
      </c>
      <c r="AK3068" s="16">
        <f t="shared" si="663"/>
        <v>150</v>
      </c>
      <c r="AL3068" s="16">
        <f t="shared" si="664"/>
        <v>1500</v>
      </c>
      <c r="AM3068" s="16">
        <f t="shared" si="665"/>
        <v>21300</v>
      </c>
      <c r="AN3068" s="16">
        <f t="shared" si="666"/>
        <v>83070</v>
      </c>
      <c r="AO3068" s="12" t="s">
        <v>1486</v>
      </c>
      <c r="AP3068" s="16">
        <v>0.3</v>
      </c>
      <c r="AQ3068" s="16" t="s">
        <v>204</v>
      </c>
      <c r="BC3068" s="16">
        <v>0.3</v>
      </c>
      <c r="BD3068" s="16">
        <f t="shared" si="667"/>
        <v>1.05</v>
      </c>
      <c r="BE3068" s="16">
        <f t="shared" si="668"/>
        <v>519.1875</v>
      </c>
      <c r="BG3068" s="16">
        <f t="shared" si="669"/>
        <v>360</v>
      </c>
      <c r="BH3068" s="16">
        <f t="shared" si="670"/>
        <v>192</v>
      </c>
      <c r="BI3068" s="16">
        <f t="shared" si="671"/>
        <v>2.4</v>
      </c>
    </row>
    <row r="3069" spans="1:61" x14ac:dyDescent="0.35">
      <c r="A3069">
        <v>3068</v>
      </c>
      <c r="B3069" t="s">
        <v>360</v>
      </c>
      <c r="C3069" t="s">
        <v>9681</v>
      </c>
      <c r="D3069" s="15" t="s">
        <v>3603</v>
      </c>
      <c r="E3069" s="12" t="s">
        <v>98</v>
      </c>
      <c r="G3069" s="12" t="s">
        <v>3316</v>
      </c>
      <c r="H3069" s="12" t="s">
        <v>589</v>
      </c>
      <c r="I3069" s="12" t="s">
        <v>363</v>
      </c>
      <c r="J3069" s="12" t="s">
        <v>2401</v>
      </c>
      <c r="K3069" s="12" t="s">
        <v>3317</v>
      </c>
      <c r="N3069" s="16" t="s">
        <v>206</v>
      </c>
      <c r="O3069" s="16" t="s">
        <v>2861</v>
      </c>
      <c r="P3069" s="12" t="s">
        <v>366</v>
      </c>
      <c r="Q3069" s="16">
        <v>2022</v>
      </c>
      <c r="R3069" s="16">
        <v>2.11</v>
      </c>
      <c r="T3069" s="16">
        <v>0</v>
      </c>
      <c r="V3069" s="12" t="s">
        <v>204</v>
      </c>
      <c r="W3069" s="12" t="s">
        <v>204</v>
      </c>
      <c r="X3069" s="16">
        <v>1</v>
      </c>
      <c r="Y3069" s="16">
        <v>8</v>
      </c>
      <c r="Z3069" s="16">
        <v>2.11</v>
      </c>
      <c r="AA3069" s="16">
        <v>274.3</v>
      </c>
      <c r="AB3069" s="16" t="s">
        <v>2394</v>
      </c>
      <c r="AC3069" s="16" t="s">
        <v>3319</v>
      </c>
      <c r="AD3069" s="16">
        <f t="shared" si="656"/>
        <v>96005</v>
      </c>
      <c r="AE3069" s="16">
        <f t="shared" si="657"/>
        <v>738.5</v>
      </c>
      <c r="AF3069" s="16">
        <f t="shared" si="658"/>
        <v>276937.5</v>
      </c>
      <c r="AG3069" s="16">
        <f t="shared" si="659"/>
        <v>211</v>
      </c>
      <c r="AH3069" s="12">
        <f t="shared" si="660"/>
        <v>0</v>
      </c>
      <c r="AI3069" s="16">
        <f t="shared" si="661"/>
        <v>14.77</v>
      </c>
      <c r="AJ3069" s="16">
        <f t="shared" si="662"/>
        <v>50956.5</v>
      </c>
      <c r="AK3069" s="16">
        <f t="shared" si="663"/>
        <v>1055</v>
      </c>
      <c r="AL3069" s="16">
        <f t="shared" si="664"/>
        <v>10550</v>
      </c>
      <c r="AM3069" s="16">
        <f t="shared" si="665"/>
        <v>149810</v>
      </c>
      <c r="AN3069" s="16">
        <f t="shared" si="666"/>
        <v>584259</v>
      </c>
      <c r="AO3069" s="12" t="s">
        <v>1486</v>
      </c>
      <c r="AP3069" s="16">
        <v>2.11</v>
      </c>
      <c r="AQ3069" s="16" t="s">
        <v>204</v>
      </c>
      <c r="BC3069" s="16">
        <v>2.11</v>
      </c>
      <c r="BD3069" s="16">
        <f t="shared" si="667"/>
        <v>7.3849999999999998</v>
      </c>
      <c r="BE3069" s="16">
        <f t="shared" si="668"/>
        <v>3651.6187500000001</v>
      </c>
      <c r="BG3069" s="16">
        <f t="shared" si="669"/>
        <v>2532</v>
      </c>
      <c r="BH3069" s="16">
        <f t="shared" si="670"/>
        <v>1350.3999999999999</v>
      </c>
      <c r="BI3069" s="16">
        <f t="shared" si="671"/>
        <v>16.88</v>
      </c>
    </row>
    <row r="3070" spans="1:61" x14ac:dyDescent="0.35">
      <c r="A3070">
        <v>3069</v>
      </c>
      <c r="B3070" t="s">
        <v>360</v>
      </c>
      <c r="C3070" t="s">
        <v>9682</v>
      </c>
      <c r="D3070" s="15" t="s">
        <v>3604</v>
      </c>
      <c r="E3070" s="12" t="s">
        <v>98</v>
      </c>
      <c r="G3070" s="12" t="s">
        <v>3316</v>
      </c>
      <c r="H3070" s="12" t="s">
        <v>589</v>
      </c>
      <c r="I3070" s="12" t="s">
        <v>363</v>
      </c>
      <c r="J3070" s="12" t="s">
        <v>2401</v>
      </c>
      <c r="K3070" s="12" t="s">
        <v>3317</v>
      </c>
      <c r="N3070" s="16" t="s">
        <v>206</v>
      </c>
      <c r="O3070" s="16" t="s">
        <v>2861</v>
      </c>
      <c r="P3070" s="12" t="s">
        <v>366</v>
      </c>
      <c r="Q3070" s="16">
        <v>2022</v>
      </c>
      <c r="R3070" s="16">
        <v>2.98</v>
      </c>
      <c r="T3070" s="16">
        <v>0</v>
      </c>
      <c r="V3070" s="12" t="s">
        <v>204</v>
      </c>
      <c r="W3070" s="12" t="s">
        <v>204</v>
      </c>
      <c r="X3070" s="16">
        <v>1</v>
      </c>
      <c r="Y3070" s="16">
        <v>8</v>
      </c>
      <c r="Z3070" s="16">
        <v>2.98</v>
      </c>
      <c r="AA3070" s="16">
        <v>387.4</v>
      </c>
      <c r="AB3070" s="16" t="s">
        <v>2394</v>
      </c>
      <c r="AC3070" s="16" t="s">
        <v>3319</v>
      </c>
      <c r="AD3070" s="16">
        <f t="shared" si="656"/>
        <v>135590</v>
      </c>
      <c r="AE3070" s="16">
        <f t="shared" si="657"/>
        <v>1043</v>
      </c>
      <c r="AF3070" s="16">
        <f t="shared" si="658"/>
        <v>391125</v>
      </c>
      <c r="AG3070" s="16">
        <f t="shared" si="659"/>
        <v>298</v>
      </c>
      <c r="AH3070" s="12">
        <f t="shared" si="660"/>
        <v>0</v>
      </c>
      <c r="AI3070" s="16">
        <f t="shared" si="661"/>
        <v>20.86</v>
      </c>
      <c r="AJ3070" s="16">
        <f t="shared" si="662"/>
        <v>71967</v>
      </c>
      <c r="AK3070" s="16">
        <f t="shared" si="663"/>
        <v>1490</v>
      </c>
      <c r="AL3070" s="16">
        <f t="shared" si="664"/>
        <v>14900</v>
      </c>
      <c r="AM3070" s="16">
        <f t="shared" si="665"/>
        <v>211580</v>
      </c>
      <c r="AN3070" s="16">
        <f t="shared" si="666"/>
        <v>825162</v>
      </c>
      <c r="AO3070" s="12" t="s">
        <v>1486</v>
      </c>
      <c r="AP3070" s="16">
        <v>2.98</v>
      </c>
      <c r="AQ3070" s="16" t="s">
        <v>204</v>
      </c>
      <c r="BC3070" s="16">
        <v>2.98</v>
      </c>
      <c r="BD3070" s="16">
        <f t="shared" si="667"/>
        <v>10.43</v>
      </c>
      <c r="BE3070" s="16">
        <f t="shared" si="668"/>
        <v>5157.2624999999998</v>
      </c>
      <c r="BG3070" s="16">
        <f t="shared" si="669"/>
        <v>3576</v>
      </c>
      <c r="BH3070" s="16">
        <f t="shared" si="670"/>
        <v>1907.2</v>
      </c>
      <c r="BI3070" s="16">
        <f t="shared" si="671"/>
        <v>23.84</v>
      </c>
    </row>
    <row r="3071" spans="1:61" x14ac:dyDescent="0.35">
      <c r="A3071">
        <v>3070</v>
      </c>
      <c r="B3071" t="s">
        <v>360</v>
      </c>
      <c r="C3071" t="s">
        <v>9683</v>
      </c>
      <c r="D3071" s="15" t="s">
        <v>3465</v>
      </c>
      <c r="E3071" s="12" t="s">
        <v>98</v>
      </c>
      <c r="G3071" s="12" t="s">
        <v>3316</v>
      </c>
      <c r="H3071" s="12" t="s">
        <v>589</v>
      </c>
      <c r="I3071" s="12" t="s">
        <v>363</v>
      </c>
      <c r="J3071" s="12" t="s">
        <v>2401</v>
      </c>
      <c r="K3071" s="12" t="s">
        <v>3317</v>
      </c>
      <c r="N3071" s="16" t="s">
        <v>206</v>
      </c>
      <c r="O3071" s="16" t="s">
        <v>2861</v>
      </c>
      <c r="P3071" s="12" t="s">
        <v>366</v>
      </c>
      <c r="Q3071" s="16">
        <v>2022</v>
      </c>
      <c r="R3071" s="16">
        <v>1.26</v>
      </c>
      <c r="T3071" s="16">
        <v>0</v>
      </c>
      <c r="V3071" s="12" t="s">
        <v>204</v>
      </c>
      <c r="W3071" s="12" t="s">
        <v>204</v>
      </c>
      <c r="X3071" s="16">
        <v>1</v>
      </c>
      <c r="Y3071" s="16">
        <v>8</v>
      </c>
      <c r="Z3071" s="16">
        <v>1.26</v>
      </c>
      <c r="AA3071" s="16">
        <v>163.80000000000001</v>
      </c>
      <c r="AB3071" s="16" t="s">
        <v>2394</v>
      </c>
      <c r="AC3071" s="16" t="s">
        <v>3319</v>
      </c>
      <c r="AD3071" s="16">
        <f t="shared" si="656"/>
        <v>57330.000000000007</v>
      </c>
      <c r="AE3071" s="16">
        <f t="shared" si="657"/>
        <v>441</v>
      </c>
      <c r="AF3071" s="16">
        <f t="shared" si="658"/>
        <v>165375</v>
      </c>
      <c r="AG3071" s="16">
        <f t="shared" si="659"/>
        <v>126</v>
      </c>
      <c r="AH3071" s="12">
        <f t="shared" si="660"/>
        <v>0</v>
      </c>
      <c r="AI3071" s="16">
        <f t="shared" si="661"/>
        <v>8.82</v>
      </c>
      <c r="AJ3071" s="16">
        <f t="shared" si="662"/>
        <v>30429</v>
      </c>
      <c r="AK3071" s="16">
        <f t="shared" si="663"/>
        <v>630</v>
      </c>
      <c r="AL3071" s="16">
        <f t="shared" si="664"/>
        <v>6300</v>
      </c>
      <c r="AM3071" s="16">
        <f t="shared" si="665"/>
        <v>89460</v>
      </c>
      <c r="AN3071" s="16">
        <f t="shared" si="666"/>
        <v>348894</v>
      </c>
      <c r="AO3071" s="12" t="s">
        <v>1486</v>
      </c>
      <c r="AP3071" s="16">
        <v>1.26</v>
      </c>
      <c r="AQ3071" s="16" t="s">
        <v>204</v>
      </c>
      <c r="BC3071" s="16">
        <v>1.26</v>
      </c>
      <c r="BD3071" s="16">
        <f t="shared" si="667"/>
        <v>4.41</v>
      </c>
      <c r="BE3071" s="16">
        <f t="shared" si="668"/>
        <v>2180.5875000000001</v>
      </c>
      <c r="BG3071" s="16">
        <f t="shared" si="669"/>
        <v>1512</v>
      </c>
      <c r="BH3071" s="16">
        <f t="shared" si="670"/>
        <v>806.4</v>
      </c>
      <c r="BI3071" s="16">
        <f t="shared" si="671"/>
        <v>10.08</v>
      </c>
    </row>
    <row r="3072" spans="1:61" x14ac:dyDescent="0.35">
      <c r="A3072">
        <v>3071</v>
      </c>
      <c r="B3072" t="s">
        <v>360</v>
      </c>
      <c r="C3072" t="s">
        <v>9684</v>
      </c>
      <c r="D3072" s="15" t="s">
        <v>3605</v>
      </c>
      <c r="E3072" s="12" t="s">
        <v>98</v>
      </c>
      <c r="G3072" s="12" t="s">
        <v>3316</v>
      </c>
      <c r="H3072" s="12" t="s">
        <v>589</v>
      </c>
      <c r="I3072" s="12" t="s">
        <v>363</v>
      </c>
      <c r="J3072" s="12" t="s">
        <v>2401</v>
      </c>
      <c r="K3072" s="12" t="s">
        <v>3317</v>
      </c>
      <c r="N3072" s="16" t="s">
        <v>206</v>
      </c>
      <c r="O3072" s="16" t="s">
        <v>2861</v>
      </c>
      <c r="P3072" s="12" t="s">
        <v>366</v>
      </c>
      <c r="Q3072" s="16">
        <v>2022</v>
      </c>
      <c r="R3072" s="16">
        <v>0.66</v>
      </c>
      <c r="T3072" s="16">
        <v>0</v>
      </c>
      <c r="V3072" s="12" t="s">
        <v>204</v>
      </c>
      <c r="W3072" s="12" t="s">
        <v>204</v>
      </c>
      <c r="X3072" s="16">
        <v>1</v>
      </c>
      <c r="Y3072" s="16">
        <v>8</v>
      </c>
      <c r="Z3072" s="16">
        <v>0.66</v>
      </c>
      <c r="AA3072" s="16">
        <v>85.8</v>
      </c>
      <c r="AB3072" s="16" t="s">
        <v>2394</v>
      </c>
      <c r="AC3072" s="16" t="s">
        <v>3319</v>
      </c>
      <c r="AD3072" s="16">
        <f t="shared" si="656"/>
        <v>30030</v>
      </c>
      <c r="AE3072" s="16">
        <f t="shared" si="657"/>
        <v>231</v>
      </c>
      <c r="AF3072" s="16">
        <f t="shared" si="658"/>
        <v>86625</v>
      </c>
      <c r="AG3072" s="16">
        <f t="shared" si="659"/>
        <v>66</v>
      </c>
      <c r="AH3072" s="12">
        <f t="shared" si="660"/>
        <v>0</v>
      </c>
      <c r="AI3072" s="16">
        <f t="shared" si="661"/>
        <v>4.62</v>
      </c>
      <c r="AJ3072" s="16">
        <f t="shared" si="662"/>
        <v>15939</v>
      </c>
      <c r="AK3072" s="16">
        <f t="shared" si="663"/>
        <v>330</v>
      </c>
      <c r="AL3072" s="16">
        <f t="shared" si="664"/>
        <v>3300</v>
      </c>
      <c r="AM3072" s="16">
        <f t="shared" si="665"/>
        <v>46860</v>
      </c>
      <c r="AN3072" s="16">
        <f t="shared" si="666"/>
        <v>182754</v>
      </c>
      <c r="AO3072" s="12" t="s">
        <v>1486</v>
      </c>
      <c r="AP3072" s="16">
        <v>0.66</v>
      </c>
      <c r="AQ3072" s="16" t="s">
        <v>204</v>
      </c>
      <c r="BC3072" s="16">
        <v>0.66</v>
      </c>
      <c r="BD3072" s="16">
        <f t="shared" si="667"/>
        <v>2.31</v>
      </c>
      <c r="BE3072" s="16">
        <f t="shared" si="668"/>
        <v>1142.2125000000001</v>
      </c>
      <c r="BG3072" s="16">
        <f t="shared" si="669"/>
        <v>792</v>
      </c>
      <c r="BH3072" s="16">
        <f t="shared" si="670"/>
        <v>422.40000000000003</v>
      </c>
      <c r="BI3072" s="16">
        <f t="shared" si="671"/>
        <v>5.28</v>
      </c>
    </row>
    <row r="3073" spans="1:61" x14ac:dyDescent="0.35">
      <c r="A3073">
        <v>3072</v>
      </c>
      <c r="B3073" t="s">
        <v>360</v>
      </c>
      <c r="C3073" t="s">
        <v>9685</v>
      </c>
      <c r="D3073" s="15" t="s">
        <v>3606</v>
      </c>
      <c r="E3073" s="12" t="s">
        <v>98</v>
      </c>
      <c r="G3073" s="12" t="s">
        <v>3316</v>
      </c>
      <c r="H3073" s="12" t="s">
        <v>589</v>
      </c>
      <c r="I3073" s="12" t="s">
        <v>363</v>
      </c>
      <c r="J3073" s="12" t="s">
        <v>2401</v>
      </c>
      <c r="K3073" s="12" t="s">
        <v>3317</v>
      </c>
      <c r="N3073" s="16" t="s">
        <v>206</v>
      </c>
      <c r="O3073" s="16" t="s">
        <v>2861</v>
      </c>
      <c r="P3073" s="12" t="s">
        <v>366</v>
      </c>
      <c r="Q3073" s="16">
        <v>2022</v>
      </c>
      <c r="R3073" s="16">
        <v>1.32</v>
      </c>
      <c r="T3073" s="16">
        <v>0</v>
      </c>
      <c r="V3073" s="12" t="s">
        <v>204</v>
      </c>
      <c r="W3073" s="12" t="s">
        <v>204</v>
      </c>
      <c r="X3073" s="16">
        <v>1</v>
      </c>
      <c r="Y3073" s="16">
        <v>8</v>
      </c>
      <c r="Z3073" s="16">
        <v>1.32</v>
      </c>
      <c r="AA3073" s="16">
        <v>171.6</v>
      </c>
      <c r="AB3073" s="16" t="s">
        <v>2394</v>
      </c>
      <c r="AC3073" s="16" t="s">
        <v>3319</v>
      </c>
      <c r="AD3073" s="16">
        <f t="shared" si="656"/>
        <v>60060</v>
      </c>
      <c r="AE3073" s="16">
        <f t="shared" si="657"/>
        <v>462</v>
      </c>
      <c r="AF3073" s="16">
        <f t="shared" si="658"/>
        <v>173250</v>
      </c>
      <c r="AG3073" s="16">
        <f t="shared" si="659"/>
        <v>132</v>
      </c>
      <c r="AH3073" s="12">
        <f t="shared" si="660"/>
        <v>0</v>
      </c>
      <c r="AI3073" s="16">
        <f t="shared" si="661"/>
        <v>9.24</v>
      </c>
      <c r="AJ3073" s="16">
        <f t="shared" si="662"/>
        <v>31878</v>
      </c>
      <c r="AK3073" s="16">
        <f t="shared" si="663"/>
        <v>660</v>
      </c>
      <c r="AL3073" s="16">
        <f t="shared" si="664"/>
        <v>6600</v>
      </c>
      <c r="AM3073" s="16">
        <f t="shared" si="665"/>
        <v>93720</v>
      </c>
      <c r="AN3073" s="16">
        <f t="shared" si="666"/>
        <v>365508</v>
      </c>
      <c r="AO3073" s="12" t="s">
        <v>1486</v>
      </c>
      <c r="AP3073" s="16">
        <v>1.32</v>
      </c>
      <c r="AQ3073" s="16" t="s">
        <v>204</v>
      </c>
      <c r="BC3073" s="16">
        <v>1.32</v>
      </c>
      <c r="BD3073" s="16">
        <f t="shared" si="667"/>
        <v>4.62</v>
      </c>
      <c r="BE3073" s="16">
        <f t="shared" si="668"/>
        <v>2284.4250000000002</v>
      </c>
      <c r="BG3073" s="16">
        <f t="shared" si="669"/>
        <v>1584</v>
      </c>
      <c r="BH3073" s="16">
        <f t="shared" si="670"/>
        <v>844.80000000000007</v>
      </c>
      <c r="BI3073" s="16">
        <f t="shared" si="671"/>
        <v>10.56</v>
      </c>
    </row>
    <row r="3074" spans="1:61" x14ac:dyDescent="0.35">
      <c r="A3074">
        <v>3073</v>
      </c>
      <c r="B3074" t="s">
        <v>360</v>
      </c>
      <c r="C3074" t="s">
        <v>9686</v>
      </c>
      <c r="D3074" s="15" t="s">
        <v>3607</v>
      </c>
      <c r="E3074" s="12" t="s">
        <v>98</v>
      </c>
      <c r="G3074" s="12" t="s">
        <v>3316</v>
      </c>
      <c r="H3074" s="12" t="s">
        <v>589</v>
      </c>
      <c r="I3074" s="12" t="s">
        <v>363</v>
      </c>
      <c r="J3074" s="12" t="s">
        <v>2401</v>
      </c>
      <c r="K3074" s="12" t="s">
        <v>3317</v>
      </c>
      <c r="N3074" s="16" t="s">
        <v>206</v>
      </c>
      <c r="O3074" s="16" t="s">
        <v>2861</v>
      </c>
      <c r="P3074" s="12" t="s">
        <v>366</v>
      </c>
      <c r="Q3074" s="16">
        <v>2022</v>
      </c>
      <c r="R3074" s="16">
        <v>2.5499999999999998</v>
      </c>
      <c r="T3074" s="16">
        <v>0</v>
      </c>
      <c r="V3074" s="12" t="s">
        <v>204</v>
      </c>
      <c r="W3074" s="12" t="s">
        <v>204</v>
      </c>
      <c r="X3074" s="16">
        <v>1</v>
      </c>
      <c r="Y3074" s="16">
        <v>8</v>
      </c>
      <c r="Z3074" s="16">
        <v>2.5499999999999998</v>
      </c>
      <c r="AA3074" s="16">
        <v>331.5</v>
      </c>
      <c r="AB3074" s="16" t="s">
        <v>2394</v>
      </c>
      <c r="AC3074" s="16" t="s">
        <v>3319</v>
      </c>
      <c r="AD3074" s="16">
        <f t="shared" si="656"/>
        <v>116025</v>
      </c>
      <c r="AE3074" s="16">
        <f t="shared" si="657"/>
        <v>892.49999999999989</v>
      </c>
      <c r="AF3074" s="16">
        <f t="shared" si="658"/>
        <v>334687.49999999994</v>
      </c>
      <c r="AG3074" s="16">
        <f t="shared" si="659"/>
        <v>254.99999999999997</v>
      </c>
      <c r="AH3074" s="12">
        <f t="shared" si="660"/>
        <v>0</v>
      </c>
      <c r="AI3074" s="16">
        <f t="shared" si="661"/>
        <v>17.849999999999998</v>
      </c>
      <c r="AJ3074" s="16">
        <f t="shared" si="662"/>
        <v>61582.499999999993</v>
      </c>
      <c r="AK3074" s="16">
        <f t="shared" si="663"/>
        <v>1275</v>
      </c>
      <c r="AL3074" s="16">
        <f t="shared" si="664"/>
        <v>12750</v>
      </c>
      <c r="AM3074" s="16">
        <f t="shared" si="665"/>
        <v>181050</v>
      </c>
      <c r="AN3074" s="16">
        <f t="shared" si="666"/>
        <v>706095</v>
      </c>
      <c r="AO3074" s="12" t="s">
        <v>1486</v>
      </c>
      <c r="AP3074" s="16">
        <v>2.5499999999999998</v>
      </c>
      <c r="AQ3074" s="16" t="s">
        <v>204</v>
      </c>
      <c r="BC3074" s="16">
        <v>2.5499999999999998</v>
      </c>
      <c r="BD3074" s="16">
        <f t="shared" si="667"/>
        <v>8.9249999999999989</v>
      </c>
      <c r="BE3074" s="16">
        <f t="shared" si="668"/>
        <v>4413.09375</v>
      </c>
      <c r="BG3074" s="16">
        <f t="shared" si="669"/>
        <v>3060</v>
      </c>
      <c r="BH3074" s="16">
        <f t="shared" si="670"/>
        <v>1632</v>
      </c>
      <c r="BI3074" s="16">
        <f t="shared" si="671"/>
        <v>20.399999999999999</v>
      </c>
    </row>
    <row r="3075" spans="1:61" x14ac:dyDescent="0.35">
      <c r="A3075">
        <v>3074</v>
      </c>
      <c r="B3075" t="s">
        <v>360</v>
      </c>
      <c r="C3075" t="s">
        <v>9687</v>
      </c>
      <c r="D3075" s="15" t="s">
        <v>3608</v>
      </c>
      <c r="E3075" s="12" t="s">
        <v>98</v>
      </c>
      <c r="G3075" s="12" t="s">
        <v>3316</v>
      </c>
      <c r="H3075" s="12" t="s">
        <v>589</v>
      </c>
      <c r="I3075" s="12" t="s">
        <v>363</v>
      </c>
      <c r="J3075" s="12" t="s">
        <v>2401</v>
      </c>
      <c r="K3075" s="12" t="s">
        <v>3317</v>
      </c>
      <c r="N3075" s="16" t="s">
        <v>206</v>
      </c>
      <c r="O3075" s="16" t="s">
        <v>2861</v>
      </c>
      <c r="P3075" s="12" t="s">
        <v>366</v>
      </c>
      <c r="Q3075" s="16">
        <v>2022</v>
      </c>
      <c r="R3075" s="16">
        <v>0.3</v>
      </c>
      <c r="T3075" s="16">
        <v>0</v>
      </c>
      <c r="V3075" s="12" t="s">
        <v>204</v>
      </c>
      <c r="W3075" s="12" t="s">
        <v>204</v>
      </c>
      <c r="X3075" s="16">
        <v>1</v>
      </c>
      <c r="Y3075" s="16">
        <v>8</v>
      </c>
      <c r="Z3075" s="16">
        <v>0.3</v>
      </c>
      <c r="AA3075" s="16">
        <v>39</v>
      </c>
      <c r="AB3075" s="16" t="s">
        <v>2394</v>
      </c>
      <c r="AC3075" s="16" t="s">
        <v>3319</v>
      </c>
      <c r="AD3075" s="16">
        <f t="shared" si="656"/>
        <v>13650</v>
      </c>
      <c r="AE3075" s="16">
        <f t="shared" si="657"/>
        <v>105</v>
      </c>
      <c r="AF3075" s="16">
        <f t="shared" si="658"/>
        <v>39375</v>
      </c>
      <c r="AG3075" s="16">
        <f t="shared" si="659"/>
        <v>30</v>
      </c>
      <c r="AH3075" s="12">
        <f t="shared" si="660"/>
        <v>0</v>
      </c>
      <c r="AI3075" s="16">
        <f t="shared" si="661"/>
        <v>2.1</v>
      </c>
      <c r="AJ3075" s="16">
        <f t="shared" si="662"/>
        <v>7245</v>
      </c>
      <c r="AK3075" s="16">
        <f t="shared" si="663"/>
        <v>150</v>
      </c>
      <c r="AL3075" s="16">
        <f t="shared" si="664"/>
        <v>1500</v>
      </c>
      <c r="AM3075" s="16">
        <f t="shared" si="665"/>
        <v>21300</v>
      </c>
      <c r="AN3075" s="16">
        <f t="shared" si="666"/>
        <v>83070</v>
      </c>
      <c r="AO3075" s="12" t="s">
        <v>1486</v>
      </c>
      <c r="AP3075" s="16">
        <v>0.3</v>
      </c>
      <c r="AQ3075" s="16" t="s">
        <v>204</v>
      </c>
      <c r="BC3075" s="16">
        <v>0.3</v>
      </c>
      <c r="BD3075" s="16">
        <f t="shared" si="667"/>
        <v>1.05</v>
      </c>
      <c r="BE3075" s="16">
        <f t="shared" si="668"/>
        <v>519.1875</v>
      </c>
      <c r="BG3075" s="16">
        <f t="shared" si="669"/>
        <v>360</v>
      </c>
      <c r="BH3075" s="16">
        <f t="shared" si="670"/>
        <v>192</v>
      </c>
      <c r="BI3075" s="16">
        <f t="shared" si="671"/>
        <v>2.4</v>
      </c>
    </row>
    <row r="3076" spans="1:61" x14ac:dyDescent="0.35">
      <c r="A3076">
        <v>3075</v>
      </c>
      <c r="B3076" t="s">
        <v>360</v>
      </c>
      <c r="C3076" t="s">
        <v>9688</v>
      </c>
      <c r="D3076" s="15" t="s">
        <v>3609</v>
      </c>
      <c r="E3076" s="12" t="s">
        <v>98</v>
      </c>
      <c r="G3076" s="12" t="s">
        <v>3316</v>
      </c>
      <c r="H3076" s="12" t="s">
        <v>589</v>
      </c>
      <c r="I3076" s="12" t="s">
        <v>363</v>
      </c>
      <c r="J3076" s="12" t="s">
        <v>2401</v>
      </c>
      <c r="K3076" s="12" t="s">
        <v>3317</v>
      </c>
      <c r="N3076" s="16" t="s">
        <v>206</v>
      </c>
      <c r="O3076" s="16" t="s">
        <v>2861</v>
      </c>
      <c r="P3076" s="12" t="s">
        <v>366</v>
      </c>
      <c r="Q3076" s="16">
        <v>2022</v>
      </c>
      <c r="R3076" s="16">
        <v>1.1499999999999999</v>
      </c>
      <c r="T3076" s="16">
        <v>0</v>
      </c>
      <c r="V3076" s="12" t="s">
        <v>204</v>
      </c>
      <c r="W3076" s="12" t="s">
        <v>204</v>
      </c>
      <c r="X3076" s="16">
        <v>1</v>
      </c>
      <c r="Y3076" s="16">
        <v>8</v>
      </c>
      <c r="Z3076" s="16">
        <v>1.1499999999999999</v>
      </c>
      <c r="AA3076" s="16">
        <v>149.5</v>
      </c>
      <c r="AB3076" s="16" t="s">
        <v>2394</v>
      </c>
      <c r="AC3076" s="16" t="s">
        <v>3319</v>
      </c>
      <c r="AD3076" s="16">
        <f t="shared" si="656"/>
        <v>52325</v>
      </c>
      <c r="AE3076" s="16">
        <f t="shared" si="657"/>
        <v>402.49999999999994</v>
      </c>
      <c r="AF3076" s="16">
        <f t="shared" si="658"/>
        <v>150937.49999999997</v>
      </c>
      <c r="AG3076" s="16">
        <f t="shared" si="659"/>
        <v>114.99999999999999</v>
      </c>
      <c r="AH3076" s="12">
        <f t="shared" si="660"/>
        <v>0</v>
      </c>
      <c r="AI3076" s="16">
        <f t="shared" si="661"/>
        <v>8.0499999999999989</v>
      </c>
      <c r="AJ3076" s="16">
        <f t="shared" si="662"/>
        <v>27772.499999999996</v>
      </c>
      <c r="AK3076" s="16">
        <f t="shared" si="663"/>
        <v>575</v>
      </c>
      <c r="AL3076" s="16">
        <f t="shared" si="664"/>
        <v>5750</v>
      </c>
      <c r="AM3076" s="16">
        <f t="shared" si="665"/>
        <v>81650</v>
      </c>
      <c r="AN3076" s="16">
        <f t="shared" si="666"/>
        <v>318435</v>
      </c>
      <c r="AO3076" s="12" t="s">
        <v>1486</v>
      </c>
      <c r="AP3076" s="16">
        <v>1.1499999999999999</v>
      </c>
      <c r="AQ3076" s="16" t="s">
        <v>204</v>
      </c>
      <c r="BC3076" s="16">
        <v>1.1499999999999999</v>
      </c>
      <c r="BD3076" s="16">
        <f t="shared" si="667"/>
        <v>4.0249999999999995</v>
      </c>
      <c r="BE3076" s="16">
        <f t="shared" si="668"/>
        <v>1990.21875</v>
      </c>
      <c r="BG3076" s="16">
        <f t="shared" si="669"/>
        <v>1380</v>
      </c>
      <c r="BH3076" s="16">
        <f t="shared" si="670"/>
        <v>736</v>
      </c>
      <c r="BI3076" s="16">
        <f t="shared" si="671"/>
        <v>9.1999999999999993</v>
      </c>
    </row>
    <row r="3077" spans="1:61" x14ac:dyDescent="0.35">
      <c r="A3077">
        <v>3076</v>
      </c>
      <c r="B3077" t="s">
        <v>360</v>
      </c>
      <c r="C3077" t="s">
        <v>9689</v>
      </c>
      <c r="D3077" s="15" t="s">
        <v>3610</v>
      </c>
      <c r="E3077" s="12" t="s">
        <v>98</v>
      </c>
      <c r="G3077" s="12" t="s">
        <v>3316</v>
      </c>
      <c r="H3077" s="12" t="s">
        <v>589</v>
      </c>
      <c r="I3077" s="12" t="s">
        <v>363</v>
      </c>
      <c r="J3077" s="12" t="s">
        <v>2401</v>
      </c>
      <c r="K3077" s="12" t="s">
        <v>3317</v>
      </c>
      <c r="N3077" s="16" t="s">
        <v>206</v>
      </c>
      <c r="O3077" s="16" t="s">
        <v>2861</v>
      </c>
      <c r="P3077" s="12" t="s">
        <v>366</v>
      </c>
      <c r="Q3077" s="16">
        <v>2022</v>
      </c>
      <c r="R3077" s="16">
        <v>0.72</v>
      </c>
      <c r="T3077" s="16">
        <v>0</v>
      </c>
      <c r="V3077" s="12" t="s">
        <v>204</v>
      </c>
      <c r="W3077" s="12" t="s">
        <v>204</v>
      </c>
      <c r="X3077" s="16">
        <v>1</v>
      </c>
      <c r="Y3077" s="16">
        <v>8</v>
      </c>
      <c r="Z3077" s="16">
        <v>0.72</v>
      </c>
      <c r="AA3077" s="16">
        <v>93.6</v>
      </c>
      <c r="AB3077" s="16" t="s">
        <v>2394</v>
      </c>
      <c r="AC3077" s="16" t="s">
        <v>3319</v>
      </c>
      <c r="AD3077" s="16">
        <f t="shared" si="656"/>
        <v>32759.999999999996</v>
      </c>
      <c r="AE3077" s="16">
        <f t="shared" si="657"/>
        <v>252</v>
      </c>
      <c r="AF3077" s="16">
        <f t="shared" si="658"/>
        <v>94500</v>
      </c>
      <c r="AG3077" s="16">
        <f t="shared" si="659"/>
        <v>72</v>
      </c>
      <c r="AH3077" s="12">
        <f t="shared" si="660"/>
        <v>0</v>
      </c>
      <c r="AI3077" s="16">
        <f t="shared" si="661"/>
        <v>5.04</v>
      </c>
      <c r="AJ3077" s="16">
        <f t="shared" si="662"/>
        <v>17388</v>
      </c>
      <c r="AK3077" s="16">
        <f t="shared" si="663"/>
        <v>360</v>
      </c>
      <c r="AL3077" s="16">
        <f t="shared" si="664"/>
        <v>3600</v>
      </c>
      <c r="AM3077" s="16">
        <f t="shared" si="665"/>
        <v>51120</v>
      </c>
      <c r="AN3077" s="16">
        <f t="shared" si="666"/>
        <v>199368</v>
      </c>
      <c r="AO3077" s="12" t="s">
        <v>1486</v>
      </c>
      <c r="AP3077" s="16">
        <v>0.72</v>
      </c>
      <c r="AQ3077" s="16" t="s">
        <v>204</v>
      </c>
      <c r="BC3077" s="16">
        <v>0.72</v>
      </c>
      <c r="BD3077" s="16">
        <f t="shared" si="667"/>
        <v>2.52</v>
      </c>
      <c r="BE3077" s="16">
        <f t="shared" si="668"/>
        <v>1246.05</v>
      </c>
      <c r="BG3077" s="16">
        <f t="shared" si="669"/>
        <v>864</v>
      </c>
      <c r="BH3077" s="16">
        <f t="shared" si="670"/>
        <v>460.79999999999995</v>
      </c>
      <c r="BI3077" s="16">
        <f t="shared" si="671"/>
        <v>5.76</v>
      </c>
    </row>
    <row r="3078" spans="1:61" x14ac:dyDescent="0.35">
      <c r="A3078">
        <v>3077</v>
      </c>
      <c r="B3078" t="s">
        <v>360</v>
      </c>
      <c r="C3078" t="s">
        <v>9690</v>
      </c>
      <c r="D3078" s="15" t="s">
        <v>3611</v>
      </c>
      <c r="E3078" s="12" t="s">
        <v>98</v>
      </c>
      <c r="G3078" s="12" t="s">
        <v>3316</v>
      </c>
      <c r="H3078" s="12" t="s">
        <v>589</v>
      </c>
      <c r="I3078" s="12" t="s">
        <v>363</v>
      </c>
      <c r="J3078" s="12" t="s">
        <v>2401</v>
      </c>
      <c r="K3078" s="12" t="s">
        <v>3317</v>
      </c>
      <c r="N3078" s="16" t="s">
        <v>206</v>
      </c>
      <c r="O3078" s="16" t="s">
        <v>2861</v>
      </c>
      <c r="P3078" s="12" t="s">
        <v>366</v>
      </c>
      <c r="Q3078" s="16">
        <v>2022</v>
      </c>
      <c r="R3078" s="16">
        <v>1.2</v>
      </c>
      <c r="T3078" s="16">
        <v>0</v>
      </c>
      <c r="V3078" s="12" t="s">
        <v>204</v>
      </c>
      <c r="W3078" s="12" t="s">
        <v>204</v>
      </c>
      <c r="X3078" s="16">
        <v>1</v>
      </c>
      <c r="Y3078" s="16">
        <v>8</v>
      </c>
      <c r="Z3078" s="16">
        <v>1.2</v>
      </c>
      <c r="AA3078" s="16">
        <v>156</v>
      </c>
      <c r="AB3078" s="16" t="s">
        <v>2394</v>
      </c>
      <c r="AC3078" s="16" t="s">
        <v>3319</v>
      </c>
      <c r="AD3078" s="16">
        <f t="shared" si="656"/>
        <v>54600</v>
      </c>
      <c r="AE3078" s="16">
        <f t="shared" si="657"/>
        <v>420</v>
      </c>
      <c r="AF3078" s="16">
        <f t="shared" si="658"/>
        <v>157500</v>
      </c>
      <c r="AG3078" s="16">
        <f t="shared" si="659"/>
        <v>120</v>
      </c>
      <c r="AH3078" s="12">
        <f t="shared" si="660"/>
        <v>0</v>
      </c>
      <c r="AI3078" s="16">
        <f t="shared" si="661"/>
        <v>8.4</v>
      </c>
      <c r="AJ3078" s="16">
        <f t="shared" si="662"/>
        <v>28980</v>
      </c>
      <c r="AK3078" s="16">
        <f t="shared" si="663"/>
        <v>600</v>
      </c>
      <c r="AL3078" s="16">
        <f t="shared" si="664"/>
        <v>6000</v>
      </c>
      <c r="AM3078" s="16">
        <f t="shared" si="665"/>
        <v>85200</v>
      </c>
      <c r="AN3078" s="16">
        <f t="shared" si="666"/>
        <v>332280</v>
      </c>
      <c r="AO3078" s="12" t="s">
        <v>1486</v>
      </c>
      <c r="AP3078" s="16">
        <v>1.2</v>
      </c>
      <c r="AQ3078" s="16" t="s">
        <v>204</v>
      </c>
      <c r="BC3078" s="16">
        <v>1.2</v>
      </c>
      <c r="BD3078" s="16">
        <f t="shared" si="667"/>
        <v>4.2</v>
      </c>
      <c r="BE3078" s="16">
        <f t="shared" si="668"/>
        <v>2076.75</v>
      </c>
      <c r="BG3078" s="16">
        <f t="shared" si="669"/>
        <v>1440</v>
      </c>
      <c r="BH3078" s="16">
        <f t="shared" si="670"/>
        <v>768</v>
      </c>
      <c r="BI3078" s="16">
        <f t="shared" si="671"/>
        <v>9.6</v>
      </c>
    </row>
    <row r="3079" spans="1:61" x14ac:dyDescent="0.35">
      <c r="A3079">
        <v>3078</v>
      </c>
      <c r="B3079" t="s">
        <v>360</v>
      </c>
      <c r="C3079" t="s">
        <v>9691</v>
      </c>
      <c r="D3079" s="15" t="s">
        <v>3612</v>
      </c>
      <c r="E3079" s="12" t="s">
        <v>98</v>
      </c>
      <c r="G3079" s="12" t="s">
        <v>3316</v>
      </c>
      <c r="H3079" s="12" t="s">
        <v>589</v>
      </c>
      <c r="I3079" s="12" t="s">
        <v>363</v>
      </c>
      <c r="J3079" s="12" t="s">
        <v>2401</v>
      </c>
      <c r="K3079" s="12" t="s">
        <v>3317</v>
      </c>
      <c r="N3079" s="16" t="s">
        <v>206</v>
      </c>
      <c r="O3079" s="16" t="s">
        <v>2861</v>
      </c>
      <c r="P3079" s="12" t="s">
        <v>366</v>
      </c>
      <c r="Q3079" s="16">
        <v>2022</v>
      </c>
      <c r="R3079" s="16">
        <v>1.82</v>
      </c>
      <c r="T3079" s="16">
        <v>0</v>
      </c>
      <c r="V3079" s="12" t="s">
        <v>204</v>
      </c>
      <c r="W3079" s="12" t="s">
        <v>204</v>
      </c>
      <c r="X3079" s="16">
        <v>1</v>
      </c>
      <c r="Y3079" s="16">
        <v>8</v>
      </c>
      <c r="Z3079" s="16">
        <v>1.82</v>
      </c>
      <c r="AA3079" s="16">
        <v>236.6</v>
      </c>
      <c r="AB3079" s="16" t="s">
        <v>2394</v>
      </c>
      <c r="AC3079" s="16" t="s">
        <v>3319</v>
      </c>
      <c r="AD3079" s="16">
        <f t="shared" si="656"/>
        <v>82810</v>
      </c>
      <c r="AE3079" s="16">
        <f t="shared" si="657"/>
        <v>637</v>
      </c>
      <c r="AF3079" s="16">
        <f t="shared" si="658"/>
        <v>238875</v>
      </c>
      <c r="AG3079" s="16">
        <f t="shared" si="659"/>
        <v>182</v>
      </c>
      <c r="AH3079" s="12">
        <f t="shared" si="660"/>
        <v>0</v>
      </c>
      <c r="AI3079" s="16">
        <f t="shared" si="661"/>
        <v>12.74</v>
      </c>
      <c r="AJ3079" s="16">
        <f t="shared" si="662"/>
        <v>43953</v>
      </c>
      <c r="AK3079" s="16">
        <f t="shared" si="663"/>
        <v>910</v>
      </c>
      <c r="AL3079" s="16">
        <f t="shared" si="664"/>
        <v>9100</v>
      </c>
      <c r="AM3079" s="16">
        <f t="shared" si="665"/>
        <v>129220</v>
      </c>
      <c r="AN3079" s="16">
        <f t="shared" si="666"/>
        <v>503958</v>
      </c>
      <c r="AO3079" s="12" t="s">
        <v>1486</v>
      </c>
      <c r="AP3079" s="16">
        <v>1.82</v>
      </c>
      <c r="AQ3079" s="16" t="s">
        <v>204</v>
      </c>
      <c r="BC3079" s="16">
        <v>1.82</v>
      </c>
      <c r="BD3079" s="16">
        <f t="shared" si="667"/>
        <v>6.37</v>
      </c>
      <c r="BE3079" s="16">
        <f t="shared" si="668"/>
        <v>3149.7375000000002</v>
      </c>
      <c r="BG3079" s="16">
        <f t="shared" si="669"/>
        <v>2184</v>
      </c>
      <c r="BH3079" s="16">
        <f t="shared" si="670"/>
        <v>1164.8</v>
      </c>
      <c r="BI3079" s="16">
        <f t="shared" si="671"/>
        <v>14.559999999999999</v>
      </c>
    </row>
    <row r="3080" spans="1:61" x14ac:dyDescent="0.35">
      <c r="A3080">
        <v>3079</v>
      </c>
      <c r="B3080" t="s">
        <v>360</v>
      </c>
      <c r="C3080" t="s">
        <v>9692</v>
      </c>
      <c r="D3080" s="15" t="s">
        <v>3613</v>
      </c>
      <c r="E3080" s="12" t="s">
        <v>98</v>
      </c>
      <c r="G3080" s="12" t="s">
        <v>3316</v>
      </c>
      <c r="H3080" s="12" t="s">
        <v>589</v>
      </c>
      <c r="I3080" s="12" t="s">
        <v>363</v>
      </c>
      <c r="J3080" s="12" t="s">
        <v>2401</v>
      </c>
      <c r="K3080" s="12" t="s">
        <v>3317</v>
      </c>
      <c r="N3080" s="16" t="s">
        <v>206</v>
      </c>
      <c r="O3080" s="16" t="s">
        <v>3614</v>
      </c>
      <c r="P3080" s="12" t="s">
        <v>366</v>
      </c>
      <c r="Q3080" s="16">
        <v>2022</v>
      </c>
      <c r="R3080" s="16">
        <v>3.27</v>
      </c>
      <c r="T3080" s="16">
        <v>0</v>
      </c>
      <c r="V3080" s="12" t="s">
        <v>204</v>
      </c>
      <c r="W3080" s="12" t="s">
        <v>204</v>
      </c>
      <c r="X3080" s="16">
        <v>1</v>
      </c>
      <c r="Y3080" s="16">
        <v>8</v>
      </c>
      <c r="Z3080" s="16">
        <v>3.27</v>
      </c>
      <c r="AA3080" s="16">
        <v>425.1</v>
      </c>
      <c r="AB3080" s="16" t="s">
        <v>2394</v>
      </c>
      <c r="AC3080" s="16" t="s">
        <v>3319</v>
      </c>
      <c r="AD3080" s="16">
        <f t="shared" si="656"/>
        <v>148785</v>
      </c>
      <c r="AE3080" s="16">
        <f t="shared" si="657"/>
        <v>1144.5</v>
      </c>
      <c r="AF3080" s="16">
        <f t="shared" si="658"/>
        <v>429187.5</v>
      </c>
      <c r="AG3080" s="16">
        <f t="shared" si="659"/>
        <v>327</v>
      </c>
      <c r="AH3080" s="12">
        <f t="shared" si="660"/>
        <v>0</v>
      </c>
      <c r="AI3080" s="16">
        <f t="shared" si="661"/>
        <v>22.89</v>
      </c>
      <c r="AJ3080" s="16">
        <f t="shared" si="662"/>
        <v>78970.5</v>
      </c>
      <c r="AK3080" s="16">
        <f t="shared" si="663"/>
        <v>1635</v>
      </c>
      <c r="AL3080" s="16">
        <f t="shared" si="664"/>
        <v>16350</v>
      </c>
      <c r="AM3080" s="16">
        <f t="shared" si="665"/>
        <v>232170</v>
      </c>
      <c r="AN3080" s="16">
        <f t="shared" si="666"/>
        <v>905463</v>
      </c>
      <c r="AO3080" s="12" t="s">
        <v>1486</v>
      </c>
      <c r="AP3080" s="16">
        <v>3.27</v>
      </c>
      <c r="AQ3080" s="16" t="s">
        <v>204</v>
      </c>
      <c r="BC3080" s="16">
        <v>3.27</v>
      </c>
      <c r="BD3080" s="16">
        <f t="shared" si="667"/>
        <v>11.445</v>
      </c>
      <c r="BE3080" s="16">
        <f t="shared" si="668"/>
        <v>5659.1437500000002</v>
      </c>
      <c r="BG3080" s="16">
        <f t="shared" si="669"/>
        <v>3924</v>
      </c>
      <c r="BH3080" s="16">
        <f t="shared" si="670"/>
        <v>2092.8000000000002</v>
      </c>
      <c r="BI3080" s="16">
        <f t="shared" si="671"/>
        <v>26.160000000000004</v>
      </c>
    </row>
    <row r="3081" spans="1:61" x14ac:dyDescent="0.35">
      <c r="A3081">
        <v>3080</v>
      </c>
      <c r="B3081" t="s">
        <v>360</v>
      </c>
      <c r="C3081" t="s">
        <v>9693</v>
      </c>
      <c r="D3081" s="15" t="s">
        <v>3615</v>
      </c>
      <c r="E3081" s="12" t="s">
        <v>98</v>
      </c>
      <c r="G3081" s="12" t="s">
        <v>3316</v>
      </c>
      <c r="H3081" s="12" t="s">
        <v>589</v>
      </c>
      <c r="I3081" s="12" t="s">
        <v>363</v>
      </c>
      <c r="J3081" s="12" t="s">
        <v>2401</v>
      </c>
      <c r="K3081" s="12" t="s">
        <v>3317</v>
      </c>
      <c r="N3081" s="16" t="s">
        <v>206</v>
      </c>
      <c r="O3081" s="16" t="s">
        <v>3614</v>
      </c>
      <c r="P3081" s="12" t="s">
        <v>366</v>
      </c>
      <c r="Q3081" s="16">
        <v>2022</v>
      </c>
      <c r="R3081" s="16">
        <v>2.09</v>
      </c>
      <c r="T3081" s="16">
        <v>0</v>
      </c>
      <c r="V3081" s="12" t="s">
        <v>204</v>
      </c>
      <c r="W3081" s="12" t="s">
        <v>204</v>
      </c>
      <c r="X3081" s="16">
        <v>1</v>
      </c>
      <c r="Y3081" s="16">
        <v>8</v>
      </c>
      <c r="Z3081" s="16">
        <v>2.09</v>
      </c>
      <c r="AA3081" s="16">
        <v>271.7</v>
      </c>
      <c r="AB3081" s="16" t="s">
        <v>2394</v>
      </c>
      <c r="AC3081" s="16" t="s">
        <v>3319</v>
      </c>
      <c r="AD3081" s="16">
        <f t="shared" si="656"/>
        <v>95095</v>
      </c>
      <c r="AE3081" s="16">
        <f t="shared" si="657"/>
        <v>731.5</v>
      </c>
      <c r="AF3081" s="16">
        <f t="shared" si="658"/>
        <v>274312.5</v>
      </c>
      <c r="AG3081" s="16">
        <f t="shared" si="659"/>
        <v>209</v>
      </c>
      <c r="AH3081" s="12">
        <f t="shared" si="660"/>
        <v>0</v>
      </c>
      <c r="AI3081" s="16">
        <f t="shared" si="661"/>
        <v>14.629999999999999</v>
      </c>
      <c r="AJ3081" s="16">
        <f t="shared" si="662"/>
        <v>50473.5</v>
      </c>
      <c r="AK3081" s="16">
        <f t="shared" si="663"/>
        <v>1045</v>
      </c>
      <c r="AL3081" s="16">
        <f t="shared" si="664"/>
        <v>10450</v>
      </c>
      <c r="AM3081" s="16">
        <f t="shared" si="665"/>
        <v>148390</v>
      </c>
      <c r="AN3081" s="16">
        <f t="shared" si="666"/>
        <v>578721</v>
      </c>
      <c r="AO3081" s="12" t="s">
        <v>1486</v>
      </c>
      <c r="AP3081" s="16">
        <v>2.09</v>
      </c>
      <c r="AQ3081" s="16" t="s">
        <v>204</v>
      </c>
      <c r="BC3081" s="16">
        <v>2.09</v>
      </c>
      <c r="BD3081" s="16">
        <f t="shared" si="667"/>
        <v>7.3149999999999995</v>
      </c>
      <c r="BE3081" s="16">
        <f t="shared" si="668"/>
        <v>3617.0062499999999</v>
      </c>
      <c r="BG3081" s="16">
        <f t="shared" si="669"/>
        <v>2508</v>
      </c>
      <c r="BH3081" s="16">
        <f t="shared" si="670"/>
        <v>1337.6</v>
      </c>
      <c r="BI3081" s="16">
        <f t="shared" si="671"/>
        <v>16.72</v>
      </c>
    </row>
    <row r="3082" spans="1:61" x14ac:dyDescent="0.35">
      <c r="A3082">
        <v>3081</v>
      </c>
      <c r="B3082" t="s">
        <v>360</v>
      </c>
      <c r="C3082" t="s">
        <v>9694</v>
      </c>
      <c r="D3082" s="15" t="s">
        <v>3567</v>
      </c>
      <c r="E3082" s="12" t="s">
        <v>98</v>
      </c>
      <c r="G3082" s="12" t="s">
        <v>3316</v>
      </c>
      <c r="H3082" s="12" t="s">
        <v>589</v>
      </c>
      <c r="I3082" s="12" t="s">
        <v>363</v>
      </c>
      <c r="J3082" s="12" t="s">
        <v>2401</v>
      </c>
      <c r="K3082" s="12" t="s">
        <v>3317</v>
      </c>
      <c r="N3082" s="16" t="s">
        <v>206</v>
      </c>
      <c r="O3082" s="16" t="s">
        <v>3614</v>
      </c>
      <c r="P3082" s="12" t="s">
        <v>366</v>
      </c>
      <c r="Q3082" s="16">
        <v>2022</v>
      </c>
      <c r="R3082" s="16">
        <v>0.67</v>
      </c>
      <c r="T3082" s="16">
        <v>0</v>
      </c>
      <c r="V3082" s="12" t="s">
        <v>204</v>
      </c>
      <c r="W3082" s="12" t="s">
        <v>204</v>
      </c>
      <c r="X3082" s="16">
        <v>1</v>
      </c>
      <c r="Y3082" s="16">
        <v>8</v>
      </c>
      <c r="Z3082" s="16">
        <v>0.67</v>
      </c>
      <c r="AA3082" s="16">
        <v>87.100000000000009</v>
      </c>
      <c r="AB3082" s="16" t="s">
        <v>2394</v>
      </c>
      <c r="AC3082" s="16" t="s">
        <v>3319</v>
      </c>
      <c r="AD3082" s="16">
        <f t="shared" si="656"/>
        <v>30485.000000000004</v>
      </c>
      <c r="AE3082" s="16">
        <f t="shared" si="657"/>
        <v>234.5</v>
      </c>
      <c r="AF3082" s="16">
        <f t="shared" si="658"/>
        <v>87937.5</v>
      </c>
      <c r="AG3082" s="16">
        <f t="shared" si="659"/>
        <v>67</v>
      </c>
      <c r="AH3082" s="12">
        <f t="shared" si="660"/>
        <v>0</v>
      </c>
      <c r="AI3082" s="16">
        <f t="shared" si="661"/>
        <v>4.6900000000000004</v>
      </c>
      <c r="AJ3082" s="16">
        <f t="shared" si="662"/>
        <v>16180.500000000002</v>
      </c>
      <c r="AK3082" s="16">
        <f t="shared" si="663"/>
        <v>335</v>
      </c>
      <c r="AL3082" s="16">
        <f t="shared" si="664"/>
        <v>3350</v>
      </c>
      <c r="AM3082" s="16">
        <f t="shared" si="665"/>
        <v>47570</v>
      </c>
      <c r="AN3082" s="16">
        <f t="shared" si="666"/>
        <v>185523</v>
      </c>
      <c r="AO3082" s="12" t="s">
        <v>1486</v>
      </c>
      <c r="AP3082" s="16">
        <v>0.67</v>
      </c>
      <c r="AQ3082" s="16" t="s">
        <v>204</v>
      </c>
      <c r="BC3082" s="16">
        <v>0.67</v>
      </c>
      <c r="BD3082" s="16">
        <f t="shared" si="667"/>
        <v>2.3450000000000002</v>
      </c>
      <c r="BE3082" s="16">
        <f t="shared" si="668"/>
        <v>1159.51875</v>
      </c>
      <c r="BG3082" s="16">
        <f t="shared" si="669"/>
        <v>804</v>
      </c>
      <c r="BH3082" s="16">
        <f t="shared" si="670"/>
        <v>428.8</v>
      </c>
      <c r="BI3082" s="16">
        <f t="shared" si="671"/>
        <v>5.36</v>
      </c>
    </row>
    <row r="3083" spans="1:61" x14ac:dyDescent="0.35">
      <c r="A3083">
        <v>3082</v>
      </c>
      <c r="B3083" t="s">
        <v>360</v>
      </c>
      <c r="C3083" t="s">
        <v>9695</v>
      </c>
      <c r="D3083" s="15" t="s">
        <v>3616</v>
      </c>
      <c r="E3083" s="12" t="s">
        <v>98</v>
      </c>
      <c r="G3083" s="12" t="s">
        <v>3316</v>
      </c>
      <c r="H3083" s="12" t="s">
        <v>589</v>
      </c>
      <c r="I3083" s="12" t="s">
        <v>363</v>
      </c>
      <c r="J3083" s="12" t="s">
        <v>2401</v>
      </c>
      <c r="K3083" s="12" t="s">
        <v>3317</v>
      </c>
      <c r="N3083" s="16" t="s">
        <v>205</v>
      </c>
      <c r="O3083" s="16" t="s">
        <v>3614</v>
      </c>
      <c r="P3083" s="12" t="s">
        <v>366</v>
      </c>
      <c r="Q3083" s="16">
        <v>2022</v>
      </c>
      <c r="R3083" s="16">
        <v>0.7</v>
      </c>
      <c r="T3083" s="16">
        <v>0</v>
      </c>
      <c r="V3083" s="12" t="s">
        <v>204</v>
      </c>
      <c r="W3083" s="12" t="s">
        <v>204</v>
      </c>
      <c r="X3083" s="16">
        <v>1</v>
      </c>
      <c r="Y3083" s="16">
        <v>8</v>
      </c>
      <c r="Z3083" s="16">
        <v>0.7</v>
      </c>
      <c r="AA3083" s="16">
        <v>91</v>
      </c>
      <c r="AB3083" s="16" t="s">
        <v>2394</v>
      </c>
      <c r="AC3083" s="16" t="s">
        <v>3319</v>
      </c>
      <c r="AD3083" s="16">
        <f t="shared" si="656"/>
        <v>31850</v>
      </c>
      <c r="AE3083" s="16">
        <f t="shared" si="657"/>
        <v>244.99999999999997</v>
      </c>
      <c r="AF3083" s="16">
        <f t="shared" si="658"/>
        <v>91874.999999999985</v>
      </c>
      <c r="AG3083" s="16">
        <f t="shared" si="659"/>
        <v>70</v>
      </c>
      <c r="AH3083" s="12">
        <f t="shared" si="660"/>
        <v>0</v>
      </c>
      <c r="AI3083" s="16">
        <f t="shared" si="661"/>
        <v>4.8999999999999995</v>
      </c>
      <c r="AJ3083" s="16">
        <f t="shared" si="662"/>
        <v>16904.999999999996</v>
      </c>
      <c r="AK3083" s="16">
        <f t="shared" si="663"/>
        <v>350</v>
      </c>
      <c r="AL3083" s="16">
        <f t="shared" si="664"/>
        <v>3500</v>
      </c>
      <c r="AM3083" s="16">
        <f t="shared" si="665"/>
        <v>49700</v>
      </c>
      <c r="AN3083" s="16">
        <f t="shared" si="666"/>
        <v>193830</v>
      </c>
      <c r="AO3083" s="12" t="s">
        <v>1486</v>
      </c>
      <c r="AP3083" s="16">
        <v>0.7</v>
      </c>
      <c r="AQ3083" s="16" t="s">
        <v>204</v>
      </c>
      <c r="BC3083" s="16">
        <v>0.7</v>
      </c>
      <c r="BD3083" s="16">
        <f t="shared" si="667"/>
        <v>2.4499999999999997</v>
      </c>
      <c r="BE3083" s="16">
        <f t="shared" si="668"/>
        <v>1211.4375</v>
      </c>
      <c r="BG3083" s="16">
        <f t="shared" si="669"/>
        <v>840</v>
      </c>
      <c r="BH3083" s="16">
        <f t="shared" si="670"/>
        <v>448</v>
      </c>
      <c r="BI3083" s="16">
        <f t="shared" si="671"/>
        <v>5.6</v>
      </c>
    </row>
    <row r="3084" spans="1:61" x14ac:dyDescent="0.35">
      <c r="A3084">
        <v>3083</v>
      </c>
      <c r="B3084" t="s">
        <v>360</v>
      </c>
      <c r="C3084" t="s">
        <v>9696</v>
      </c>
      <c r="D3084" s="15" t="s">
        <v>3577</v>
      </c>
      <c r="E3084" s="12" t="s">
        <v>98</v>
      </c>
      <c r="G3084" s="12" t="s">
        <v>3316</v>
      </c>
      <c r="H3084" s="12" t="s">
        <v>589</v>
      </c>
      <c r="I3084" s="12" t="s">
        <v>363</v>
      </c>
      <c r="J3084" s="12" t="s">
        <v>2401</v>
      </c>
      <c r="K3084" s="12" t="s">
        <v>3317</v>
      </c>
      <c r="N3084" s="16" t="s">
        <v>206</v>
      </c>
      <c r="O3084" s="16" t="s">
        <v>3614</v>
      </c>
      <c r="P3084" s="12" t="s">
        <v>366</v>
      </c>
      <c r="Q3084" s="16">
        <v>2022</v>
      </c>
      <c r="R3084" s="16">
        <v>2.63</v>
      </c>
      <c r="T3084" s="16">
        <v>0</v>
      </c>
      <c r="V3084" s="12" t="s">
        <v>204</v>
      </c>
      <c r="W3084" s="12" t="s">
        <v>204</v>
      </c>
      <c r="X3084" s="16">
        <v>1</v>
      </c>
      <c r="Y3084" s="16">
        <v>8</v>
      </c>
      <c r="Z3084" s="16">
        <v>2.63</v>
      </c>
      <c r="AA3084" s="16">
        <v>341.9</v>
      </c>
      <c r="AB3084" s="16" t="s">
        <v>2394</v>
      </c>
      <c r="AC3084" s="16" t="s">
        <v>3319</v>
      </c>
      <c r="AD3084" s="16">
        <f t="shared" si="656"/>
        <v>119664.99999999999</v>
      </c>
      <c r="AE3084" s="16">
        <f t="shared" si="657"/>
        <v>920.5</v>
      </c>
      <c r="AF3084" s="16">
        <f t="shared" si="658"/>
        <v>345187.5</v>
      </c>
      <c r="AG3084" s="16">
        <f t="shared" si="659"/>
        <v>263</v>
      </c>
      <c r="AH3084" s="12">
        <f t="shared" si="660"/>
        <v>0</v>
      </c>
      <c r="AI3084" s="16">
        <f t="shared" si="661"/>
        <v>18.41</v>
      </c>
      <c r="AJ3084" s="16">
        <f t="shared" si="662"/>
        <v>63514.5</v>
      </c>
      <c r="AK3084" s="16">
        <f t="shared" si="663"/>
        <v>1315</v>
      </c>
      <c r="AL3084" s="16">
        <f t="shared" si="664"/>
        <v>13150</v>
      </c>
      <c r="AM3084" s="16">
        <f t="shared" si="665"/>
        <v>186730</v>
      </c>
      <c r="AN3084" s="16">
        <f t="shared" si="666"/>
        <v>728247</v>
      </c>
      <c r="AO3084" s="12" t="s">
        <v>1486</v>
      </c>
      <c r="AP3084" s="16">
        <v>2.63</v>
      </c>
      <c r="AQ3084" s="16" t="s">
        <v>204</v>
      </c>
      <c r="BC3084" s="16">
        <v>2.63</v>
      </c>
      <c r="BD3084" s="16">
        <f t="shared" si="667"/>
        <v>9.2050000000000001</v>
      </c>
      <c r="BE3084" s="16">
        <f t="shared" si="668"/>
        <v>4551.5437499999998</v>
      </c>
      <c r="BG3084" s="16">
        <f t="shared" si="669"/>
        <v>3156</v>
      </c>
      <c r="BH3084" s="16">
        <f t="shared" si="670"/>
        <v>1683.1999999999998</v>
      </c>
      <c r="BI3084" s="16">
        <f t="shared" si="671"/>
        <v>21.04</v>
      </c>
    </row>
    <row r="3085" spans="1:61" x14ac:dyDescent="0.35">
      <c r="A3085">
        <v>3084</v>
      </c>
      <c r="B3085" t="s">
        <v>360</v>
      </c>
      <c r="C3085" t="s">
        <v>9697</v>
      </c>
      <c r="D3085" s="15" t="s">
        <v>3617</v>
      </c>
      <c r="E3085" s="12" t="s">
        <v>98</v>
      </c>
      <c r="G3085" s="12" t="s">
        <v>3316</v>
      </c>
      <c r="H3085" s="12" t="s">
        <v>589</v>
      </c>
      <c r="I3085" s="12" t="s">
        <v>363</v>
      </c>
      <c r="J3085" s="12" t="s">
        <v>2401</v>
      </c>
      <c r="K3085" s="12" t="s">
        <v>3317</v>
      </c>
      <c r="N3085" s="16" t="s">
        <v>206</v>
      </c>
      <c r="O3085" s="16" t="s">
        <v>3614</v>
      </c>
      <c r="P3085" s="12" t="s">
        <v>366</v>
      </c>
      <c r="Q3085" s="16">
        <v>2022</v>
      </c>
      <c r="R3085" s="16">
        <v>2.78</v>
      </c>
      <c r="T3085" s="16">
        <v>0</v>
      </c>
      <c r="V3085" s="12" t="s">
        <v>204</v>
      </c>
      <c r="W3085" s="12" t="s">
        <v>204</v>
      </c>
      <c r="X3085" s="16">
        <v>1</v>
      </c>
      <c r="Y3085" s="16">
        <v>8</v>
      </c>
      <c r="Z3085" s="16">
        <v>2.78</v>
      </c>
      <c r="AA3085" s="16">
        <v>361.4</v>
      </c>
      <c r="AB3085" s="16" t="s">
        <v>2394</v>
      </c>
      <c r="AC3085" s="16" t="s">
        <v>3319</v>
      </c>
      <c r="AD3085" s="16">
        <f t="shared" si="656"/>
        <v>126489.99999999999</v>
      </c>
      <c r="AE3085" s="16">
        <f t="shared" si="657"/>
        <v>972.99999999999989</v>
      </c>
      <c r="AF3085" s="16">
        <f t="shared" si="658"/>
        <v>364874.99999999994</v>
      </c>
      <c r="AG3085" s="16">
        <f t="shared" si="659"/>
        <v>278</v>
      </c>
      <c r="AH3085" s="12">
        <f t="shared" si="660"/>
        <v>0</v>
      </c>
      <c r="AI3085" s="16">
        <f t="shared" si="661"/>
        <v>19.459999999999997</v>
      </c>
      <c r="AJ3085" s="16">
        <f t="shared" si="662"/>
        <v>67136.999999999985</v>
      </c>
      <c r="AK3085" s="16">
        <f t="shared" si="663"/>
        <v>1390</v>
      </c>
      <c r="AL3085" s="16">
        <f t="shared" si="664"/>
        <v>13899.999999999998</v>
      </c>
      <c r="AM3085" s="16">
        <f t="shared" si="665"/>
        <v>197380</v>
      </c>
      <c r="AN3085" s="16">
        <f t="shared" si="666"/>
        <v>769782</v>
      </c>
      <c r="AO3085" s="12" t="s">
        <v>1486</v>
      </c>
      <c r="AP3085" s="16">
        <v>2.78</v>
      </c>
      <c r="AQ3085" s="16" t="s">
        <v>204</v>
      </c>
      <c r="BC3085" s="16">
        <v>2.78</v>
      </c>
      <c r="BD3085" s="16">
        <f t="shared" si="667"/>
        <v>9.7299999999999986</v>
      </c>
      <c r="BE3085" s="16">
        <f t="shared" si="668"/>
        <v>4811.1374999999998</v>
      </c>
      <c r="BG3085" s="16">
        <f t="shared" si="669"/>
        <v>3335.9999999999995</v>
      </c>
      <c r="BH3085" s="16">
        <f t="shared" si="670"/>
        <v>1779.1999999999998</v>
      </c>
      <c r="BI3085" s="16">
        <f t="shared" si="671"/>
        <v>22.24</v>
      </c>
    </row>
    <row r="3086" spans="1:61" x14ac:dyDescent="0.35">
      <c r="A3086">
        <v>3085</v>
      </c>
      <c r="B3086" t="s">
        <v>360</v>
      </c>
      <c r="C3086" t="s">
        <v>9698</v>
      </c>
      <c r="D3086" s="15" t="s">
        <v>3618</v>
      </c>
      <c r="E3086" s="12" t="s">
        <v>98</v>
      </c>
      <c r="G3086" s="12" t="s">
        <v>3316</v>
      </c>
      <c r="H3086" s="12" t="s">
        <v>589</v>
      </c>
      <c r="I3086" s="12" t="s">
        <v>363</v>
      </c>
      <c r="J3086" s="12" t="s">
        <v>2401</v>
      </c>
      <c r="K3086" s="12" t="s">
        <v>3317</v>
      </c>
      <c r="N3086" s="16" t="s">
        <v>206</v>
      </c>
      <c r="O3086" s="16" t="s">
        <v>3614</v>
      </c>
      <c r="P3086" s="12" t="s">
        <v>366</v>
      </c>
      <c r="Q3086" s="16">
        <v>2022</v>
      </c>
      <c r="R3086" s="16">
        <v>0.9</v>
      </c>
      <c r="T3086" s="16">
        <v>0</v>
      </c>
      <c r="V3086" s="12" t="s">
        <v>204</v>
      </c>
      <c r="W3086" s="12" t="s">
        <v>204</v>
      </c>
      <c r="X3086" s="16">
        <v>1</v>
      </c>
      <c r="Y3086" s="16">
        <v>8</v>
      </c>
      <c r="Z3086" s="16">
        <v>0.9</v>
      </c>
      <c r="AA3086" s="16">
        <v>117</v>
      </c>
      <c r="AB3086" s="16" t="s">
        <v>2394</v>
      </c>
      <c r="AC3086" s="16" t="s">
        <v>3319</v>
      </c>
      <c r="AD3086" s="16">
        <f t="shared" si="656"/>
        <v>40950</v>
      </c>
      <c r="AE3086" s="16">
        <f t="shared" si="657"/>
        <v>315</v>
      </c>
      <c r="AF3086" s="16">
        <f t="shared" si="658"/>
        <v>118125</v>
      </c>
      <c r="AG3086" s="16">
        <f t="shared" si="659"/>
        <v>90</v>
      </c>
      <c r="AH3086" s="12">
        <f t="shared" si="660"/>
        <v>0</v>
      </c>
      <c r="AI3086" s="16">
        <f t="shared" si="661"/>
        <v>6.3</v>
      </c>
      <c r="AJ3086" s="16">
        <f t="shared" si="662"/>
        <v>21735</v>
      </c>
      <c r="AK3086" s="16">
        <f t="shared" si="663"/>
        <v>450</v>
      </c>
      <c r="AL3086" s="16">
        <f t="shared" si="664"/>
        <v>4500</v>
      </c>
      <c r="AM3086" s="16">
        <f t="shared" si="665"/>
        <v>63900</v>
      </c>
      <c r="AN3086" s="16">
        <f t="shared" si="666"/>
        <v>249210</v>
      </c>
      <c r="AO3086" s="12" t="s">
        <v>1486</v>
      </c>
      <c r="AP3086" s="16">
        <v>0.9</v>
      </c>
      <c r="AQ3086" s="16" t="s">
        <v>204</v>
      </c>
      <c r="BC3086" s="16">
        <v>0.9</v>
      </c>
      <c r="BD3086" s="16">
        <f t="shared" si="667"/>
        <v>3.15</v>
      </c>
      <c r="BE3086" s="16">
        <f t="shared" si="668"/>
        <v>1557.5625</v>
      </c>
      <c r="BG3086" s="16">
        <f t="shared" si="669"/>
        <v>1080</v>
      </c>
      <c r="BH3086" s="16">
        <f t="shared" si="670"/>
        <v>576</v>
      </c>
      <c r="BI3086" s="16">
        <f t="shared" si="671"/>
        <v>7.2</v>
      </c>
    </row>
    <row r="3087" spans="1:61" x14ac:dyDescent="0.35">
      <c r="A3087">
        <v>3086</v>
      </c>
      <c r="B3087" t="s">
        <v>360</v>
      </c>
      <c r="C3087" t="s">
        <v>9699</v>
      </c>
      <c r="D3087" s="15" t="s">
        <v>3619</v>
      </c>
      <c r="E3087" s="12" t="s">
        <v>98</v>
      </c>
      <c r="G3087" s="12" t="s">
        <v>3316</v>
      </c>
      <c r="H3087" s="12" t="s">
        <v>589</v>
      </c>
      <c r="I3087" s="12" t="s">
        <v>363</v>
      </c>
      <c r="J3087" s="12" t="s">
        <v>2401</v>
      </c>
      <c r="K3087" s="12" t="s">
        <v>3317</v>
      </c>
      <c r="N3087" s="16" t="s">
        <v>206</v>
      </c>
      <c r="O3087" s="16" t="s">
        <v>3614</v>
      </c>
      <c r="P3087" s="12" t="s">
        <v>366</v>
      </c>
      <c r="Q3087" s="16">
        <v>2022</v>
      </c>
      <c r="R3087" s="16">
        <v>0.92</v>
      </c>
      <c r="T3087" s="16">
        <v>0</v>
      </c>
      <c r="V3087" s="12" t="s">
        <v>204</v>
      </c>
      <c r="W3087" s="12" t="s">
        <v>204</v>
      </c>
      <c r="X3087" s="16">
        <v>1</v>
      </c>
      <c r="Y3087" s="16">
        <v>8</v>
      </c>
      <c r="Z3087" s="16">
        <v>0.92</v>
      </c>
      <c r="AA3087" s="16">
        <v>119.60000000000001</v>
      </c>
      <c r="AB3087" s="16" t="s">
        <v>2394</v>
      </c>
      <c r="AC3087" s="16" t="s">
        <v>3319</v>
      </c>
      <c r="AD3087" s="16">
        <f t="shared" si="656"/>
        <v>41860</v>
      </c>
      <c r="AE3087" s="16">
        <f t="shared" si="657"/>
        <v>322</v>
      </c>
      <c r="AF3087" s="16">
        <f t="shared" si="658"/>
        <v>120750</v>
      </c>
      <c r="AG3087" s="16">
        <f t="shared" si="659"/>
        <v>92</v>
      </c>
      <c r="AH3087" s="12">
        <f t="shared" si="660"/>
        <v>0</v>
      </c>
      <c r="AI3087" s="16">
        <f t="shared" si="661"/>
        <v>6.44</v>
      </c>
      <c r="AJ3087" s="16">
        <f t="shared" si="662"/>
        <v>22218</v>
      </c>
      <c r="AK3087" s="16">
        <f t="shared" si="663"/>
        <v>460</v>
      </c>
      <c r="AL3087" s="16">
        <f t="shared" si="664"/>
        <v>4600</v>
      </c>
      <c r="AM3087" s="16">
        <f t="shared" si="665"/>
        <v>65320</v>
      </c>
      <c r="AN3087" s="16">
        <f t="shared" si="666"/>
        <v>254748</v>
      </c>
      <c r="AO3087" s="12" t="s">
        <v>1486</v>
      </c>
      <c r="AP3087" s="16">
        <v>0.92</v>
      </c>
      <c r="AQ3087" s="16" t="s">
        <v>204</v>
      </c>
      <c r="BC3087" s="16">
        <v>0.92</v>
      </c>
      <c r="BD3087" s="16">
        <f t="shared" si="667"/>
        <v>3.22</v>
      </c>
      <c r="BE3087" s="16">
        <f t="shared" si="668"/>
        <v>1592.175</v>
      </c>
      <c r="BG3087" s="16">
        <f t="shared" si="669"/>
        <v>1104</v>
      </c>
      <c r="BH3087" s="16">
        <f t="shared" si="670"/>
        <v>588.80000000000007</v>
      </c>
      <c r="BI3087" s="16">
        <f t="shared" si="671"/>
        <v>7.3600000000000012</v>
      </c>
    </row>
    <row r="3088" spans="1:61" x14ac:dyDescent="0.35">
      <c r="A3088">
        <v>3087</v>
      </c>
      <c r="B3088" t="s">
        <v>360</v>
      </c>
      <c r="C3088" t="s">
        <v>9700</v>
      </c>
      <c r="D3088" s="15" t="s">
        <v>3620</v>
      </c>
      <c r="E3088" s="12" t="s">
        <v>98</v>
      </c>
      <c r="G3088" s="12" t="s">
        <v>3316</v>
      </c>
      <c r="H3088" s="12" t="s">
        <v>589</v>
      </c>
      <c r="I3088" s="12" t="s">
        <v>363</v>
      </c>
      <c r="J3088" s="12" t="s">
        <v>2401</v>
      </c>
      <c r="K3088" s="12" t="s">
        <v>3317</v>
      </c>
      <c r="N3088" s="16" t="s">
        <v>206</v>
      </c>
      <c r="O3088" s="16" t="s">
        <v>3614</v>
      </c>
      <c r="P3088" s="12" t="s">
        <v>366</v>
      </c>
      <c r="Q3088" s="16">
        <v>2022</v>
      </c>
      <c r="R3088" s="16">
        <v>0.55000000000000004</v>
      </c>
      <c r="T3088" s="16">
        <v>0</v>
      </c>
      <c r="V3088" s="12" t="s">
        <v>204</v>
      </c>
      <c r="W3088" s="12" t="s">
        <v>204</v>
      </c>
      <c r="X3088" s="16">
        <v>1</v>
      </c>
      <c r="Y3088" s="16">
        <v>8</v>
      </c>
      <c r="Z3088" s="16">
        <v>0.55000000000000004</v>
      </c>
      <c r="AA3088" s="16">
        <v>71.5</v>
      </c>
      <c r="AB3088" s="16" t="s">
        <v>2394</v>
      </c>
      <c r="AC3088" s="16" t="s">
        <v>3319</v>
      </c>
      <c r="AD3088" s="16">
        <f t="shared" si="656"/>
        <v>25025</v>
      </c>
      <c r="AE3088" s="16">
        <f t="shared" si="657"/>
        <v>192.50000000000003</v>
      </c>
      <c r="AF3088" s="16">
        <f t="shared" si="658"/>
        <v>72187.500000000015</v>
      </c>
      <c r="AG3088" s="16">
        <f t="shared" si="659"/>
        <v>55.000000000000007</v>
      </c>
      <c r="AH3088" s="12">
        <f t="shared" si="660"/>
        <v>0</v>
      </c>
      <c r="AI3088" s="16">
        <f t="shared" si="661"/>
        <v>3.8500000000000005</v>
      </c>
      <c r="AJ3088" s="16">
        <f t="shared" si="662"/>
        <v>13282.500000000002</v>
      </c>
      <c r="AK3088" s="16">
        <f t="shared" si="663"/>
        <v>275</v>
      </c>
      <c r="AL3088" s="16">
        <f t="shared" si="664"/>
        <v>2750</v>
      </c>
      <c r="AM3088" s="16">
        <f t="shared" si="665"/>
        <v>39050</v>
      </c>
      <c r="AN3088" s="16">
        <f t="shared" si="666"/>
        <v>152295</v>
      </c>
      <c r="AO3088" s="12" t="s">
        <v>1486</v>
      </c>
      <c r="AP3088" s="16">
        <v>0.55000000000000004</v>
      </c>
      <c r="AQ3088" s="16" t="s">
        <v>204</v>
      </c>
      <c r="BC3088" s="16">
        <v>0.55000000000000004</v>
      </c>
      <c r="BD3088" s="16">
        <f t="shared" si="667"/>
        <v>1.9250000000000003</v>
      </c>
      <c r="BE3088" s="16">
        <f t="shared" si="668"/>
        <v>951.84375</v>
      </c>
      <c r="BG3088" s="16">
        <f t="shared" si="669"/>
        <v>660</v>
      </c>
      <c r="BH3088" s="16">
        <f t="shared" si="670"/>
        <v>352</v>
      </c>
      <c r="BI3088" s="16">
        <f t="shared" si="671"/>
        <v>4.4000000000000004</v>
      </c>
    </row>
    <row r="3089" spans="1:61" x14ac:dyDescent="0.35">
      <c r="A3089">
        <v>3088</v>
      </c>
      <c r="B3089" t="s">
        <v>360</v>
      </c>
      <c r="C3089" t="s">
        <v>9701</v>
      </c>
      <c r="D3089" s="15" t="s">
        <v>3621</v>
      </c>
      <c r="E3089" s="12" t="s">
        <v>98</v>
      </c>
      <c r="G3089" s="12" t="s">
        <v>3316</v>
      </c>
      <c r="H3089" s="12" t="s">
        <v>589</v>
      </c>
      <c r="I3089" s="12" t="s">
        <v>363</v>
      </c>
      <c r="J3089" s="12" t="s">
        <v>2401</v>
      </c>
      <c r="K3089" s="12" t="s">
        <v>3317</v>
      </c>
      <c r="N3089" s="16" t="s">
        <v>206</v>
      </c>
      <c r="O3089" s="16" t="s">
        <v>3614</v>
      </c>
      <c r="P3089" s="12" t="s">
        <v>366</v>
      </c>
      <c r="Q3089" s="16">
        <v>2022</v>
      </c>
      <c r="R3089" s="16">
        <v>0.56000000000000005</v>
      </c>
      <c r="T3089" s="16">
        <v>0</v>
      </c>
      <c r="V3089" s="12" t="s">
        <v>204</v>
      </c>
      <c r="W3089" s="12" t="s">
        <v>204</v>
      </c>
      <c r="X3089" s="16">
        <v>1</v>
      </c>
      <c r="Y3089" s="16">
        <v>8</v>
      </c>
      <c r="Z3089" s="16">
        <v>0.56000000000000005</v>
      </c>
      <c r="AA3089" s="16">
        <v>72.800000000000011</v>
      </c>
      <c r="AB3089" s="16" t="s">
        <v>2394</v>
      </c>
      <c r="AC3089" s="16" t="s">
        <v>3319</v>
      </c>
      <c r="AD3089" s="16">
        <f t="shared" si="656"/>
        <v>25480.000000000004</v>
      </c>
      <c r="AE3089" s="16">
        <f t="shared" si="657"/>
        <v>196.00000000000003</v>
      </c>
      <c r="AF3089" s="16">
        <f t="shared" si="658"/>
        <v>73500.000000000015</v>
      </c>
      <c r="AG3089" s="16">
        <f t="shared" si="659"/>
        <v>56.000000000000007</v>
      </c>
      <c r="AH3089" s="12">
        <f t="shared" si="660"/>
        <v>0</v>
      </c>
      <c r="AI3089" s="16">
        <f t="shared" si="661"/>
        <v>3.9200000000000004</v>
      </c>
      <c r="AJ3089" s="16">
        <f t="shared" si="662"/>
        <v>13524.000000000002</v>
      </c>
      <c r="AK3089" s="16">
        <f t="shared" si="663"/>
        <v>280</v>
      </c>
      <c r="AL3089" s="16">
        <f t="shared" si="664"/>
        <v>2800.0000000000005</v>
      </c>
      <c r="AM3089" s="16">
        <f t="shared" si="665"/>
        <v>39760.000000000007</v>
      </c>
      <c r="AN3089" s="16">
        <f t="shared" si="666"/>
        <v>155064.00000000003</v>
      </c>
      <c r="AO3089" s="12" t="s">
        <v>1486</v>
      </c>
      <c r="AP3089" s="16">
        <v>0.56000000000000005</v>
      </c>
      <c r="AQ3089" s="16" t="s">
        <v>204</v>
      </c>
      <c r="BC3089" s="16">
        <v>0.56000000000000005</v>
      </c>
      <c r="BD3089" s="16">
        <f t="shared" si="667"/>
        <v>1.9600000000000002</v>
      </c>
      <c r="BE3089" s="16">
        <f t="shared" si="668"/>
        <v>969.1500000000002</v>
      </c>
      <c r="BG3089" s="16">
        <f t="shared" si="669"/>
        <v>672.00000000000011</v>
      </c>
      <c r="BH3089" s="16">
        <f t="shared" si="670"/>
        <v>358.40000000000003</v>
      </c>
      <c r="BI3089" s="16">
        <f t="shared" si="671"/>
        <v>4.4800000000000004</v>
      </c>
    </row>
    <row r="3090" spans="1:61" x14ac:dyDescent="0.35">
      <c r="A3090">
        <v>3089</v>
      </c>
      <c r="B3090" t="s">
        <v>360</v>
      </c>
      <c r="C3090" t="s">
        <v>9702</v>
      </c>
      <c r="D3090" s="15" t="s">
        <v>3622</v>
      </c>
      <c r="E3090" s="12" t="s">
        <v>98</v>
      </c>
      <c r="G3090" s="12" t="s">
        <v>3316</v>
      </c>
      <c r="H3090" s="12" t="s">
        <v>589</v>
      </c>
      <c r="I3090" s="12" t="s">
        <v>363</v>
      </c>
      <c r="J3090" s="12" t="s">
        <v>2401</v>
      </c>
      <c r="K3090" s="12" t="s">
        <v>3317</v>
      </c>
      <c r="N3090" s="16" t="s">
        <v>206</v>
      </c>
      <c r="O3090" s="16" t="s">
        <v>3614</v>
      </c>
      <c r="P3090" s="12" t="s">
        <v>366</v>
      </c>
      <c r="Q3090" s="16">
        <v>2022</v>
      </c>
      <c r="R3090" s="16">
        <v>0.56000000000000005</v>
      </c>
      <c r="T3090" s="16">
        <v>0</v>
      </c>
      <c r="V3090" s="12" t="s">
        <v>204</v>
      </c>
      <c r="W3090" s="12" t="s">
        <v>204</v>
      </c>
      <c r="X3090" s="16">
        <v>1</v>
      </c>
      <c r="Y3090" s="16">
        <v>8</v>
      </c>
      <c r="Z3090" s="16">
        <v>0.56000000000000005</v>
      </c>
      <c r="AA3090" s="16">
        <v>72.800000000000011</v>
      </c>
      <c r="AB3090" s="16" t="s">
        <v>2394</v>
      </c>
      <c r="AC3090" s="16" t="s">
        <v>3319</v>
      </c>
      <c r="AD3090" s="16">
        <f t="shared" si="656"/>
        <v>25480.000000000004</v>
      </c>
      <c r="AE3090" s="16">
        <f t="shared" si="657"/>
        <v>196.00000000000003</v>
      </c>
      <c r="AF3090" s="16">
        <f t="shared" si="658"/>
        <v>73500.000000000015</v>
      </c>
      <c r="AG3090" s="16">
        <f t="shared" si="659"/>
        <v>56.000000000000007</v>
      </c>
      <c r="AH3090" s="12">
        <f t="shared" si="660"/>
        <v>0</v>
      </c>
      <c r="AI3090" s="16">
        <f t="shared" si="661"/>
        <v>3.9200000000000004</v>
      </c>
      <c r="AJ3090" s="16">
        <f t="shared" si="662"/>
        <v>13524.000000000002</v>
      </c>
      <c r="AK3090" s="16">
        <f t="shared" si="663"/>
        <v>280</v>
      </c>
      <c r="AL3090" s="16">
        <f t="shared" si="664"/>
        <v>2800.0000000000005</v>
      </c>
      <c r="AM3090" s="16">
        <f t="shared" si="665"/>
        <v>39760.000000000007</v>
      </c>
      <c r="AN3090" s="16">
        <f t="shared" si="666"/>
        <v>155064.00000000003</v>
      </c>
      <c r="AO3090" s="12" t="s">
        <v>1486</v>
      </c>
      <c r="AP3090" s="16">
        <v>0.56000000000000005</v>
      </c>
      <c r="AQ3090" s="16" t="s">
        <v>204</v>
      </c>
      <c r="BC3090" s="16">
        <v>0.56000000000000005</v>
      </c>
      <c r="BD3090" s="16">
        <f t="shared" si="667"/>
        <v>1.9600000000000002</v>
      </c>
      <c r="BE3090" s="16">
        <f t="shared" si="668"/>
        <v>969.1500000000002</v>
      </c>
      <c r="BG3090" s="16">
        <f t="shared" si="669"/>
        <v>672.00000000000011</v>
      </c>
      <c r="BH3090" s="16">
        <f t="shared" si="670"/>
        <v>358.40000000000003</v>
      </c>
      <c r="BI3090" s="16">
        <f t="shared" si="671"/>
        <v>4.4800000000000004</v>
      </c>
    </row>
    <row r="3091" spans="1:61" x14ac:dyDescent="0.35">
      <c r="A3091">
        <v>3090</v>
      </c>
      <c r="B3091" t="s">
        <v>360</v>
      </c>
      <c r="C3091" t="s">
        <v>9703</v>
      </c>
      <c r="D3091" s="15" t="s">
        <v>3623</v>
      </c>
      <c r="E3091" s="12" t="s">
        <v>98</v>
      </c>
      <c r="G3091" s="12" t="s">
        <v>3316</v>
      </c>
      <c r="H3091" s="12" t="s">
        <v>589</v>
      </c>
      <c r="I3091" s="12" t="s">
        <v>363</v>
      </c>
      <c r="J3091" s="12" t="s">
        <v>2401</v>
      </c>
      <c r="K3091" s="12" t="s">
        <v>3317</v>
      </c>
      <c r="N3091" s="16" t="s">
        <v>206</v>
      </c>
      <c r="O3091" s="16" t="s">
        <v>3614</v>
      </c>
      <c r="P3091" s="12" t="s">
        <v>366</v>
      </c>
      <c r="Q3091" s="16">
        <v>2022</v>
      </c>
      <c r="R3091" s="16">
        <v>0.55000000000000004</v>
      </c>
      <c r="T3091" s="16">
        <v>0</v>
      </c>
      <c r="V3091" s="12" t="s">
        <v>204</v>
      </c>
      <c r="W3091" s="12" t="s">
        <v>204</v>
      </c>
      <c r="X3091" s="16">
        <v>1</v>
      </c>
      <c r="Y3091" s="16">
        <v>8</v>
      </c>
      <c r="Z3091" s="16">
        <v>0.55000000000000004</v>
      </c>
      <c r="AA3091" s="16">
        <v>71.5</v>
      </c>
      <c r="AB3091" s="16" t="s">
        <v>2394</v>
      </c>
      <c r="AC3091" s="16" t="s">
        <v>3319</v>
      </c>
      <c r="AD3091" s="16">
        <f t="shared" si="656"/>
        <v>25025</v>
      </c>
      <c r="AE3091" s="16">
        <f t="shared" si="657"/>
        <v>192.50000000000003</v>
      </c>
      <c r="AF3091" s="16">
        <f t="shared" si="658"/>
        <v>72187.500000000015</v>
      </c>
      <c r="AG3091" s="16">
        <f t="shared" si="659"/>
        <v>55.000000000000007</v>
      </c>
      <c r="AH3091" s="12">
        <f t="shared" si="660"/>
        <v>0</v>
      </c>
      <c r="AI3091" s="16">
        <f t="shared" si="661"/>
        <v>3.8500000000000005</v>
      </c>
      <c r="AJ3091" s="16">
        <f t="shared" si="662"/>
        <v>13282.500000000002</v>
      </c>
      <c r="AK3091" s="16">
        <f t="shared" si="663"/>
        <v>275</v>
      </c>
      <c r="AL3091" s="16">
        <f t="shared" si="664"/>
        <v>2750</v>
      </c>
      <c r="AM3091" s="16">
        <f t="shared" si="665"/>
        <v>39050</v>
      </c>
      <c r="AN3091" s="16">
        <f t="shared" si="666"/>
        <v>152295</v>
      </c>
      <c r="AO3091" s="12" t="s">
        <v>1486</v>
      </c>
      <c r="AP3091" s="16">
        <v>0.55000000000000004</v>
      </c>
      <c r="AQ3091" s="16" t="s">
        <v>204</v>
      </c>
      <c r="BC3091" s="16">
        <v>0.55000000000000004</v>
      </c>
      <c r="BD3091" s="16">
        <f t="shared" si="667"/>
        <v>1.9250000000000003</v>
      </c>
      <c r="BE3091" s="16">
        <f t="shared" si="668"/>
        <v>951.84375</v>
      </c>
      <c r="BG3091" s="16">
        <f t="shared" si="669"/>
        <v>660</v>
      </c>
      <c r="BH3091" s="16">
        <f t="shared" si="670"/>
        <v>352</v>
      </c>
      <c r="BI3091" s="16">
        <f t="shared" si="671"/>
        <v>4.4000000000000004</v>
      </c>
    </row>
    <row r="3092" spans="1:61" x14ac:dyDescent="0.35">
      <c r="A3092">
        <v>3091</v>
      </c>
      <c r="B3092" t="s">
        <v>360</v>
      </c>
      <c r="C3092" t="s">
        <v>9704</v>
      </c>
      <c r="D3092" s="15" t="s">
        <v>3624</v>
      </c>
      <c r="E3092" s="12" t="s">
        <v>98</v>
      </c>
      <c r="G3092" s="12" t="s">
        <v>3316</v>
      </c>
      <c r="H3092" s="12" t="s">
        <v>589</v>
      </c>
      <c r="I3092" s="12" t="s">
        <v>363</v>
      </c>
      <c r="J3092" s="12" t="s">
        <v>2401</v>
      </c>
      <c r="K3092" s="12" t="s">
        <v>3317</v>
      </c>
      <c r="N3092" s="16" t="s">
        <v>206</v>
      </c>
      <c r="O3092" s="16" t="s">
        <v>3614</v>
      </c>
      <c r="P3092" s="12" t="s">
        <v>366</v>
      </c>
      <c r="Q3092" s="16">
        <v>2022</v>
      </c>
      <c r="R3092" s="16">
        <v>2.59</v>
      </c>
      <c r="T3092" s="16">
        <v>0</v>
      </c>
      <c r="V3092" s="12" t="s">
        <v>204</v>
      </c>
      <c r="W3092" s="12" t="s">
        <v>204</v>
      </c>
      <c r="X3092" s="16">
        <v>1</v>
      </c>
      <c r="Y3092" s="16">
        <v>8</v>
      </c>
      <c r="Z3092" s="16">
        <v>2.59</v>
      </c>
      <c r="AA3092" s="16">
        <v>336.7</v>
      </c>
      <c r="AB3092" s="16" t="s">
        <v>2394</v>
      </c>
      <c r="AC3092" s="16" t="s">
        <v>3319</v>
      </c>
      <c r="AD3092" s="16">
        <f t="shared" si="656"/>
        <v>117845</v>
      </c>
      <c r="AE3092" s="16">
        <f t="shared" si="657"/>
        <v>906.5</v>
      </c>
      <c r="AF3092" s="16">
        <f t="shared" si="658"/>
        <v>339937.5</v>
      </c>
      <c r="AG3092" s="16">
        <f t="shared" si="659"/>
        <v>259</v>
      </c>
      <c r="AH3092" s="12">
        <f t="shared" si="660"/>
        <v>0</v>
      </c>
      <c r="AI3092" s="16">
        <f t="shared" si="661"/>
        <v>18.13</v>
      </c>
      <c r="AJ3092" s="16">
        <f t="shared" si="662"/>
        <v>62548.5</v>
      </c>
      <c r="AK3092" s="16">
        <f t="shared" si="663"/>
        <v>1295</v>
      </c>
      <c r="AL3092" s="16">
        <f t="shared" si="664"/>
        <v>12950</v>
      </c>
      <c r="AM3092" s="16">
        <f t="shared" si="665"/>
        <v>183890</v>
      </c>
      <c r="AN3092" s="16">
        <f t="shared" si="666"/>
        <v>717171</v>
      </c>
      <c r="AO3092" s="12" t="s">
        <v>1486</v>
      </c>
      <c r="AP3092" s="16">
        <v>2.59</v>
      </c>
      <c r="AQ3092" s="16" t="s">
        <v>204</v>
      </c>
      <c r="BC3092" s="16">
        <v>2.59</v>
      </c>
      <c r="BD3092" s="16">
        <f t="shared" si="667"/>
        <v>9.0649999999999995</v>
      </c>
      <c r="BE3092" s="16">
        <f t="shared" si="668"/>
        <v>4482.3187500000004</v>
      </c>
      <c r="BG3092" s="16">
        <f t="shared" si="669"/>
        <v>3108</v>
      </c>
      <c r="BH3092" s="16">
        <f t="shared" si="670"/>
        <v>1657.6</v>
      </c>
      <c r="BI3092" s="16">
        <f t="shared" si="671"/>
        <v>20.72</v>
      </c>
    </row>
    <row r="3093" spans="1:61" x14ac:dyDescent="0.35">
      <c r="A3093">
        <v>3092</v>
      </c>
      <c r="B3093" t="s">
        <v>360</v>
      </c>
      <c r="C3093" t="s">
        <v>9705</v>
      </c>
      <c r="D3093" s="15" t="s">
        <v>3625</v>
      </c>
      <c r="E3093" s="12" t="s">
        <v>98</v>
      </c>
      <c r="G3093" s="12" t="s">
        <v>3316</v>
      </c>
      <c r="H3093" s="12" t="s">
        <v>589</v>
      </c>
      <c r="I3093" s="12" t="s">
        <v>363</v>
      </c>
      <c r="J3093" s="12" t="s">
        <v>2401</v>
      </c>
      <c r="K3093" s="12" t="s">
        <v>3317</v>
      </c>
      <c r="N3093" s="16" t="s">
        <v>206</v>
      </c>
      <c r="O3093" s="16" t="s">
        <v>3614</v>
      </c>
      <c r="P3093" s="12" t="s">
        <v>366</v>
      </c>
      <c r="Q3093" s="16">
        <v>2022</v>
      </c>
      <c r="R3093" s="16">
        <v>2.2799999999999998</v>
      </c>
      <c r="T3093" s="16">
        <v>0</v>
      </c>
      <c r="V3093" s="12" t="s">
        <v>204</v>
      </c>
      <c r="W3093" s="12" t="s">
        <v>204</v>
      </c>
      <c r="X3093" s="16">
        <v>1</v>
      </c>
      <c r="Y3093" s="16">
        <v>8</v>
      </c>
      <c r="Z3093" s="16">
        <v>2.2799999999999998</v>
      </c>
      <c r="AA3093" s="16">
        <v>296.39999999999998</v>
      </c>
      <c r="AB3093" s="16" t="s">
        <v>2394</v>
      </c>
      <c r="AC3093" s="16" t="s">
        <v>3319</v>
      </c>
      <c r="AD3093" s="16">
        <f t="shared" si="656"/>
        <v>103739.99999999999</v>
      </c>
      <c r="AE3093" s="16">
        <f t="shared" si="657"/>
        <v>797.99999999999989</v>
      </c>
      <c r="AF3093" s="16">
        <f t="shared" si="658"/>
        <v>299249.99999999994</v>
      </c>
      <c r="AG3093" s="16">
        <f t="shared" si="659"/>
        <v>227.99999999999997</v>
      </c>
      <c r="AH3093" s="12">
        <f t="shared" si="660"/>
        <v>0</v>
      </c>
      <c r="AI3093" s="16">
        <f t="shared" si="661"/>
        <v>15.959999999999999</v>
      </c>
      <c r="AJ3093" s="16">
        <f t="shared" si="662"/>
        <v>55062</v>
      </c>
      <c r="AK3093" s="16">
        <f t="shared" si="663"/>
        <v>1140</v>
      </c>
      <c r="AL3093" s="16">
        <f t="shared" si="664"/>
        <v>11399.999999999998</v>
      </c>
      <c r="AM3093" s="16">
        <f t="shared" si="665"/>
        <v>161880</v>
      </c>
      <c r="AN3093" s="16">
        <f t="shared" si="666"/>
        <v>631332</v>
      </c>
      <c r="AO3093" s="12" t="s">
        <v>1486</v>
      </c>
      <c r="AP3093" s="16">
        <v>2.2799999999999998</v>
      </c>
      <c r="AQ3093" s="16" t="s">
        <v>204</v>
      </c>
      <c r="BC3093" s="16">
        <v>2.2799999999999998</v>
      </c>
      <c r="BD3093" s="16">
        <f t="shared" si="667"/>
        <v>7.9799999999999995</v>
      </c>
      <c r="BE3093" s="16">
        <f t="shared" si="668"/>
        <v>3945.8249999999998</v>
      </c>
      <c r="BG3093" s="16">
        <f t="shared" si="669"/>
        <v>2735.9999999999995</v>
      </c>
      <c r="BH3093" s="16">
        <f t="shared" si="670"/>
        <v>1459.1999999999998</v>
      </c>
      <c r="BI3093" s="16">
        <f t="shared" si="671"/>
        <v>18.239999999999998</v>
      </c>
    </row>
    <row r="3094" spans="1:61" x14ac:dyDescent="0.35">
      <c r="A3094">
        <v>3093</v>
      </c>
      <c r="B3094" t="s">
        <v>360</v>
      </c>
      <c r="C3094" t="s">
        <v>9706</v>
      </c>
      <c r="D3094" s="15" t="s">
        <v>3626</v>
      </c>
      <c r="E3094" s="12" t="s">
        <v>93</v>
      </c>
      <c r="G3094" s="12" t="s">
        <v>3316</v>
      </c>
      <c r="H3094" s="12" t="s">
        <v>589</v>
      </c>
      <c r="I3094" s="12" t="s">
        <v>363</v>
      </c>
      <c r="J3094" s="12" t="s">
        <v>2401</v>
      </c>
      <c r="K3094" s="12" t="s">
        <v>3317</v>
      </c>
      <c r="N3094" s="16" t="s">
        <v>206</v>
      </c>
      <c r="O3094" s="16" t="s">
        <v>3614</v>
      </c>
      <c r="P3094" s="12" t="s">
        <v>366</v>
      </c>
      <c r="Q3094" s="16">
        <v>2022</v>
      </c>
      <c r="R3094" s="16">
        <v>1.85</v>
      </c>
      <c r="T3094" s="16">
        <v>0</v>
      </c>
      <c r="V3094" s="12" t="s">
        <v>204</v>
      </c>
      <c r="W3094" s="12" t="s">
        <v>204</v>
      </c>
      <c r="X3094" s="16">
        <v>1</v>
      </c>
      <c r="Y3094" s="16">
        <v>8</v>
      </c>
      <c r="Z3094" s="16">
        <v>1.85</v>
      </c>
      <c r="AA3094" s="16">
        <v>240.5</v>
      </c>
      <c r="AB3094" s="16" t="s">
        <v>2394</v>
      </c>
      <c r="AC3094" s="16" t="s">
        <v>3319</v>
      </c>
      <c r="AD3094" s="16">
        <f t="shared" si="656"/>
        <v>84175</v>
      </c>
      <c r="AE3094" s="16">
        <f t="shared" si="657"/>
        <v>647.5</v>
      </c>
      <c r="AF3094" s="16">
        <f t="shared" si="658"/>
        <v>242812.5</v>
      </c>
      <c r="AG3094" s="16">
        <f t="shared" si="659"/>
        <v>185</v>
      </c>
      <c r="AH3094" s="12">
        <f t="shared" si="660"/>
        <v>0</v>
      </c>
      <c r="AI3094" s="16">
        <f t="shared" si="661"/>
        <v>12.950000000000001</v>
      </c>
      <c r="AJ3094" s="16">
        <f t="shared" si="662"/>
        <v>44677.500000000007</v>
      </c>
      <c r="AK3094" s="16">
        <f t="shared" si="663"/>
        <v>925</v>
      </c>
      <c r="AL3094" s="16">
        <f t="shared" si="664"/>
        <v>9250</v>
      </c>
      <c r="AM3094" s="16">
        <f t="shared" si="665"/>
        <v>131350</v>
      </c>
      <c r="AN3094" s="16">
        <f t="shared" si="666"/>
        <v>512265</v>
      </c>
      <c r="AO3094" s="12" t="s">
        <v>1486</v>
      </c>
      <c r="AP3094" s="16">
        <v>1.85</v>
      </c>
      <c r="AQ3094" s="16" t="s">
        <v>204</v>
      </c>
      <c r="BC3094" s="16">
        <v>1.85</v>
      </c>
      <c r="BD3094" s="16">
        <f t="shared" si="667"/>
        <v>6.4750000000000005</v>
      </c>
      <c r="BE3094" s="16">
        <f t="shared" si="668"/>
        <v>3201.65625</v>
      </c>
      <c r="BG3094" s="16">
        <f t="shared" si="669"/>
        <v>2220</v>
      </c>
      <c r="BH3094" s="16">
        <f t="shared" si="670"/>
        <v>1184</v>
      </c>
      <c r="BI3094" s="16">
        <f t="shared" si="671"/>
        <v>14.8</v>
      </c>
    </row>
    <row r="3095" spans="1:61" x14ac:dyDescent="0.35">
      <c r="A3095">
        <v>3094</v>
      </c>
      <c r="B3095" t="s">
        <v>360</v>
      </c>
      <c r="C3095" t="s">
        <v>9707</v>
      </c>
      <c r="D3095" s="15" t="s">
        <v>3608</v>
      </c>
      <c r="E3095" s="12" t="s">
        <v>98</v>
      </c>
      <c r="G3095" s="12" t="s">
        <v>3316</v>
      </c>
      <c r="H3095" s="12" t="s">
        <v>589</v>
      </c>
      <c r="I3095" s="12" t="s">
        <v>363</v>
      </c>
      <c r="J3095" s="12" t="s">
        <v>2401</v>
      </c>
      <c r="K3095" s="12" t="s">
        <v>3317</v>
      </c>
      <c r="N3095" s="16" t="s">
        <v>206</v>
      </c>
      <c r="O3095" s="16" t="s">
        <v>3614</v>
      </c>
      <c r="P3095" s="12" t="s">
        <v>366</v>
      </c>
      <c r="Q3095" s="16">
        <v>2022</v>
      </c>
      <c r="R3095" s="16">
        <v>1.1000000000000001</v>
      </c>
      <c r="T3095" s="16">
        <v>0</v>
      </c>
      <c r="V3095" s="12" t="s">
        <v>204</v>
      </c>
      <c r="W3095" s="12" t="s">
        <v>204</v>
      </c>
      <c r="X3095" s="16">
        <v>1</v>
      </c>
      <c r="Y3095" s="16">
        <v>8</v>
      </c>
      <c r="Z3095" s="16">
        <v>1.1000000000000001</v>
      </c>
      <c r="AA3095" s="16">
        <v>143</v>
      </c>
      <c r="AB3095" s="16" t="s">
        <v>2394</v>
      </c>
      <c r="AC3095" s="16" t="s">
        <v>3319</v>
      </c>
      <c r="AD3095" s="16">
        <f t="shared" si="656"/>
        <v>50050</v>
      </c>
      <c r="AE3095" s="16">
        <f t="shared" si="657"/>
        <v>385.00000000000006</v>
      </c>
      <c r="AF3095" s="16">
        <f t="shared" si="658"/>
        <v>144375.00000000003</v>
      </c>
      <c r="AG3095" s="16">
        <f t="shared" si="659"/>
        <v>110.00000000000001</v>
      </c>
      <c r="AH3095" s="12">
        <f t="shared" si="660"/>
        <v>0</v>
      </c>
      <c r="AI3095" s="16">
        <f t="shared" si="661"/>
        <v>7.7000000000000011</v>
      </c>
      <c r="AJ3095" s="16">
        <f t="shared" si="662"/>
        <v>26565.000000000004</v>
      </c>
      <c r="AK3095" s="16">
        <f t="shared" si="663"/>
        <v>550</v>
      </c>
      <c r="AL3095" s="16">
        <f t="shared" si="664"/>
        <v>5500</v>
      </c>
      <c r="AM3095" s="16">
        <f t="shared" si="665"/>
        <v>78100</v>
      </c>
      <c r="AN3095" s="16">
        <f t="shared" si="666"/>
        <v>304590</v>
      </c>
      <c r="AO3095" s="12" t="s">
        <v>1486</v>
      </c>
      <c r="AP3095" s="16">
        <v>1.1000000000000001</v>
      </c>
      <c r="AQ3095" s="16" t="s">
        <v>204</v>
      </c>
      <c r="BC3095" s="16">
        <v>1.1000000000000001</v>
      </c>
      <c r="BD3095" s="16">
        <f t="shared" si="667"/>
        <v>3.8500000000000005</v>
      </c>
      <c r="BE3095" s="16">
        <f t="shared" si="668"/>
        <v>1903.6875</v>
      </c>
      <c r="BG3095" s="16">
        <f t="shared" si="669"/>
        <v>1320</v>
      </c>
      <c r="BH3095" s="16">
        <f t="shared" si="670"/>
        <v>704</v>
      </c>
      <c r="BI3095" s="16">
        <f t="shared" si="671"/>
        <v>8.8000000000000007</v>
      </c>
    </row>
    <row r="3096" spans="1:61" x14ac:dyDescent="0.35">
      <c r="A3096">
        <v>3095</v>
      </c>
      <c r="B3096" t="s">
        <v>360</v>
      </c>
      <c r="C3096" t="s">
        <v>9708</v>
      </c>
      <c r="D3096" s="15" t="s">
        <v>3627</v>
      </c>
      <c r="E3096" s="12" t="s">
        <v>98</v>
      </c>
      <c r="G3096" s="12" t="s">
        <v>3316</v>
      </c>
      <c r="H3096" s="12" t="s">
        <v>589</v>
      </c>
      <c r="I3096" s="12" t="s">
        <v>363</v>
      </c>
      <c r="J3096" s="12" t="s">
        <v>2401</v>
      </c>
      <c r="K3096" s="12" t="s">
        <v>3317</v>
      </c>
      <c r="N3096" s="16" t="s">
        <v>206</v>
      </c>
      <c r="O3096" s="16" t="s">
        <v>3614</v>
      </c>
      <c r="P3096" s="12" t="s">
        <v>366</v>
      </c>
      <c r="Q3096" s="16">
        <v>2022</v>
      </c>
      <c r="R3096" s="16">
        <v>1.61</v>
      </c>
      <c r="T3096" s="16">
        <v>0</v>
      </c>
      <c r="V3096" s="12" t="s">
        <v>204</v>
      </c>
      <c r="W3096" s="12" t="s">
        <v>204</v>
      </c>
      <c r="X3096" s="16">
        <v>1</v>
      </c>
      <c r="Y3096" s="16">
        <v>8</v>
      </c>
      <c r="Z3096" s="16">
        <v>1.61</v>
      </c>
      <c r="AA3096" s="16">
        <v>209.3</v>
      </c>
      <c r="AB3096" s="16" t="s">
        <v>2394</v>
      </c>
      <c r="AC3096" s="16" t="s">
        <v>3319</v>
      </c>
      <c r="AD3096" s="16">
        <f t="shared" si="656"/>
        <v>73255</v>
      </c>
      <c r="AE3096" s="16">
        <f t="shared" si="657"/>
        <v>563.5</v>
      </c>
      <c r="AF3096" s="16">
        <f t="shared" si="658"/>
        <v>211312.5</v>
      </c>
      <c r="AG3096" s="16">
        <f t="shared" si="659"/>
        <v>161</v>
      </c>
      <c r="AH3096" s="12">
        <f t="shared" si="660"/>
        <v>0</v>
      </c>
      <c r="AI3096" s="16">
        <f t="shared" si="661"/>
        <v>11.270000000000001</v>
      </c>
      <c r="AJ3096" s="16">
        <f t="shared" si="662"/>
        <v>38881.500000000007</v>
      </c>
      <c r="AK3096" s="16">
        <f t="shared" si="663"/>
        <v>805</v>
      </c>
      <c r="AL3096" s="16">
        <f t="shared" si="664"/>
        <v>8050.0000000000009</v>
      </c>
      <c r="AM3096" s="16">
        <f t="shared" si="665"/>
        <v>114310</v>
      </c>
      <c r="AN3096" s="16">
        <f t="shared" si="666"/>
        <v>445809</v>
      </c>
      <c r="AO3096" s="12" t="s">
        <v>1486</v>
      </c>
      <c r="AP3096" s="16">
        <v>1.61</v>
      </c>
      <c r="AQ3096" s="16" t="s">
        <v>204</v>
      </c>
      <c r="BC3096" s="16">
        <v>1.61</v>
      </c>
      <c r="BD3096" s="16">
        <f t="shared" si="667"/>
        <v>5.6350000000000007</v>
      </c>
      <c r="BE3096" s="16">
        <f t="shared" si="668"/>
        <v>2786.3062500000001</v>
      </c>
      <c r="BG3096" s="16">
        <f t="shared" si="669"/>
        <v>1932.0000000000002</v>
      </c>
      <c r="BH3096" s="16">
        <f t="shared" si="670"/>
        <v>1030.4000000000001</v>
      </c>
      <c r="BI3096" s="16">
        <f t="shared" si="671"/>
        <v>12.88</v>
      </c>
    </row>
    <row r="3097" spans="1:61" x14ac:dyDescent="0.35">
      <c r="A3097">
        <v>3096</v>
      </c>
      <c r="B3097" t="s">
        <v>360</v>
      </c>
      <c r="C3097" t="s">
        <v>9709</v>
      </c>
      <c r="D3097" s="15" t="s">
        <v>3628</v>
      </c>
      <c r="E3097" s="12" t="s">
        <v>93</v>
      </c>
      <c r="G3097" s="12" t="s">
        <v>3316</v>
      </c>
      <c r="H3097" s="12" t="s">
        <v>589</v>
      </c>
      <c r="I3097" s="12" t="s">
        <v>363</v>
      </c>
      <c r="J3097" s="12" t="s">
        <v>2401</v>
      </c>
      <c r="K3097" s="12" t="s">
        <v>3317</v>
      </c>
      <c r="N3097" s="16" t="s">
        <v>206</v>
      </c>
      <c r="O3097" s="16" t="s">
        <v>3614</v>
      </c>
      <c r="P3097" s="12" t="s">
        <v>366</v>
      </c>
      <c r="Q3097" s="16">
        <v>2022</v>
      </c>
      <c r="R3097" s="16">
        <v>2.81</v>
      </c>
      <c r="T3097" s="16">
        <v>0</v>
      </c>
      <c r="V3097" s="12" t="s">
        <v>204</v>
      </c>
      <c r="W3097" s="12" t="s">
        <v>204</v>
      </c>
      <c r="X3097" s="16">
        <v>1</v>
      </c>
      <c r="Y3097" s="16">
        <v>8</v>
      </c>
      <c r="Z3097" s="16">
        <v>2.81</v>
      </c>
      <c r="AA3097" s="16">
        <v>365.3</v>
      </c>
      <c r="AB3097" s="16" t="s">
        <v>2394</v>
      </c>
      <c r="AC3097" s="16" t="s">
        <v>3319</v>
      </c>
      <c r="AD3097" s="16">
        <f t="shared" si="656"/>
        <v>127855</v>
      </c>
      <c r="AE3097" s="16">
        <f t="shared" si="657"/>
        <v>983.5</v>
      </c>
      <c r="AF3097" s="16">
        <f t="shared" si="658"/>
        <v>368812.5</v>
      </c>
      <c r="AG3097" s="16">
        <f t="shared" si="659"/>
        <v>281</v>
      </c>
      <c r="AH3097" s="12">
        <f t="shared" si="660"/>
        <v>0</v>
      </c>
      <c r="AI3097" s="16">
        <f t="shared" si="661"/>
        <v>19.670000000000002</v>
      </c>
      <c r="AJ3097" s="16">
        <f t="shared" si="662"/>
        <v>67861.5</v>
      </c>
      <c r="AK3097" s="16">
        <f t="shared" si="663"/>
        <v>1405</v>
      </c>
      <c r="AL3097" s="16">
        <f t="shared" si="664"/>
        <v>14050</v>
      </c>
      <c r="AM3097" s="16">
        <f t="shared" si="665"/>
        <v>199510</v>
      </c>
      <c r="AN3097" s="16">
        <f t="shared" si="666"/>
        <v>778089</v>
      </c>
      <c r="AO3097" s="12" t="s">
        <v>1486</v>
      </c>
      <c r="AP3097" s="16">
        <v>2.81</v>
      </c>
      <c r="AQ3097" s="16" t="s">
        <v>204</v>
      </c>
      <c r="BC3097" s="16">
        <v>2.81</v>
      </c>
      <c r="BD3097" s="16">
        <f t="shared" si="667"/>
        <v>9.8350000000000009</v>
      </c>
      <c r="BE3097" s="16">
        <f t="shared" si="668"/>
        <v>4863.0562499999996</v>
      </c>
      <c r="BG3097" s="16">
        <f t="shared" si="669"/>
        <v>3372</v>
      </c>
      <c r="BH3097" s="16">
        <f t="shared" si="670"/>
        <v>1798.4</v>
      </c>
      <c r="BI3097" s="16">
        <f t="shared" si="671"/>
        <v>22.48</v>
      </c>
    </row>
    <row r="3098" spans="1:61" x14ac:dyDescent="0.35">
      <c r="A3098">
        <v>3097</v>
      </c>
      <c r="B3098" t="s">
        <v>360</v>
      </c>
      <c r="C3098" t="s">
        <v>9710</v>
      </c>
      <c r="D3098" s="15" t="s">
        <v>3629</v>
      </c>
      <c r="E3098" s="12" t="s">
        <v>93</v>
      </c>
      <c r="G3098" s="12" t="s">
        <v>3316</v>
      </c>
      <c r="H3098" s="12" t="s">
        <v>589</v>
      </c>
      <c r="I3098" s="12" t="s">
        <v>363</v>
      </c>
      <c r="J3098" s="12" t="s">
        <v>2401</v>
      </c>
      <c r="K3098" s="12" t="s">
        <v>3317</v>
      </c>
      <c r="N3098" s="16" t="s">
        <v>206</v>
      </c>
      <c r="O3098" s="16" t="s">
        <v>3614</v>
      </c>
      <c r="P3098" s="12" t="s">
        <v>366</v>
      </c>
      <c r="Q3098" s="16">
        <v>2022</v>
      </c>
      <c r="R3098" s="16">
        <v>2.61</v>
      </c>
      <c r="T3098" s="16">
        <v>0</v>
      </c>
      <c r="V3098" s="12" t="s">
        <v>204</v>
      </c>
      <c r="W3098" s="12" t="s">
        <v>204</v>
      </c>
      <c r="X3098" s="16">
        <v>1</v>
      </c>
      <c r="Y3098" s="16">
        <v>8</v>
      </c>
      <c r="Z3098" s="16">
        <v>2.61</v>
      </c>
      <c r="AA3098" s="16">
        <v>339.3</v>
      </c>
      <c r="AB3098" s="16" t="s">
        <v>2394</v>
      </c>
      <c r="AC3098" s="16" t="s">
        <v>3319</v>
      </c>
      <c r="AD3098" s="16">
        <f t="shared" si="656"/>
        <v>118755</v>
      </c>
      <c r="AE3098" s="16">
        <f t="shared" si="657"/>
        <v>913.5</v>
      </c>
      <c r="AF3098" s="16">
        <f t="shared" si="658"/>
        <v>342562.5</v>
      </c>
      <c r="AG3098" s="16">
        <f t="shared" si="659"/>
        <v>261</v>
      </c>
      <c r="AH3098" s="12">
        <f t="shared" si="660"/>
        <v>0</v>
      </c>
      <c r="AI3098" s="16">
        <f t="shared" si="661"/>
        <v>18.27</v>
      </c>
      <c r="AJ3098" s="16">
        <f t="shared" si="662"/>
        <v>63031.5</v>
      </c>
      <c r="AK3098" s="16">
        <f t="shared" si="663"/>
        <v>1305</v>
      </c>
      <c r="AL3098" s="16">
        <f t="shared" si="664"/>
        <v>13050</v>
      </c>
      <c r="AM3098" s="16">
        <f t="shared" si="665"/>
        <v>185310</v>
      </c>
      <c r="AN3098" s="16">
        <f t="shared" si="666"/>
        <v>722709</v>
      </c>
      <c r="AO3098" s="12" t="s">
        <v>1486</v>
      </c>
      <c r="AP3098" s="16">
        <v>2.61</v>
      </c>
      <c r="AQ3098" s="16" t="s">
        <v>204</v>
      </c>
      <c r="BC3098" s="16">
        <v>2.61</v>
      </c>
      <c r="BD3098" s="16">
        <f t="shared" si="667"/>
        <v>9.1349999999999998</v>
      </c>
      <c r="BE3098" s="16">
        <f t="shared" si="668"/>
        <v>4516.9312499999996</v>
      </c>
      <c r="BG3098" s="16">
        <f t="shared" si="669"/>
        <v>3132</v>
      </c>
      <c r="BH3098" s="16">
        <f t="shared" si="670"/>
        <v>1670.3999999999999</v>
      </c>
      <c r="BI3098" s="16">
        <f t="shared" si="671"/>
        <v>20.88</v>
      </c>
    </row>
    <row r="3099" spans="1:61" x14ac:dyDescent="0.35">
      <c r="A3099">
        <v>3098</v>
      </c>
      <c r="B3099" t="s">
        <v>360</v>
      </c>
      <c r="C3099" t="s">
        <v>9711</v>
      </c>
      <c r="D3099" s="15" t="s">
        <v>3589</v>
      </c>
      <c r="E3099" s="12" t="s">
        <v>93</v>
      </c>
      <c r="G3099" s="12" t="s">
        <v>3316</v>
      </c>
      <c r="H3099" s="12" t="s">
        <v>589</v>
      </c>
      <c r="I3099" s="12" t="s">
        <v>363</v>
      </c>
      <c r="J3099" s="12" t="s">
        <v>2401</v>
      </c>
      <c r="K3099" s="12" t="s">
        <v>3317</v>
      </c>
      <c r="N3099" s="16" t="s">
        <v>206</v>
      </c>
      <c r="O3099" s="16" t="s">
        <v>3614</v>
      </c>
      <c r="P3099" s="12" t="s">
        <v>366</v>
      </c>
      <c r="Q3099" s="16">
        <v>2022</v>
      </c>
      <c r="R3099" s="16">
        <v>1.03</v>
      </c>
      <c r="T3099" s="16">
        <v>0</v>
      </c>
      <c r="V3099" s="12" t="s">
        <v>204</v>
      </c>
      <c r="W3099" s="12" t="s">
        <v>204</v>
      </c>
      <c r="X3099" s="16">
        <v>1</v>
      </c>
      <c r="Y3099" s="16">
        <v>8</v>
      </c>
      <c r="Z3099" s="16">
        <v>1.03</v>
      </c>
      <c r="AA3099" s="16">
        <v>133.9</v>
      </c>
      <c r="AB3099" s="16" t="s">
        <v>2394</v>
      </c>
      <c r="AC3099" s="16" t="s">
        <v>3319</v>
      </c>
      <c r="AD3099" s="16">
        <f t="shared" si="656"/>
        <v>46865</v>
      </c>
      <c r="AE3099" s="16">
        <f t="shared" si="657"/>
        <v>360.5</v>
      </c>
      <c r="AF3099" s="16">
        <f t="shared" si="658"/>
        <v>135187.5</v>
      </c>
      <c r="AG3099" s="16">
        <f t="shared" si="659"/>
        <v>103</v>
      </c>
      <c r="AH3099" s="12">
        <f t="shared" si="660"/>
        <v>0</v>
      </c>
      <c r="AI3099" s="16">
        <f t="shared" si="661"/>
        <v>7.21</v>
      </c>
      <c r="AJ3099" s="16">
        <f t="shared" si="662"/>
        <v>24874.5</v>
      </c>
      <c r="AK3099" s="16">
        <f t="shared" si="663"/>
        <v>515</v>
      </c>
      <c r="AL3099" s="16">
        <f t="shared" si="664"/>
        <v>5150</v>
      </c>
      <c r="AM3099" s="16">
        <f t="shared" si="665"/>
        <v>73130</v>
      </c>
      <c r="AN3099" s="16">
        <f t="shared" si="666"/>
        <v>285207</v>
      </c>
      <c r="AO3099" s="12" t="s">
        <v>1486</v>
      </c>
      <c r="AP3099" s="16">
        <v>1.03</v>
      </c>
      <c r="AQ3099" s="16" t="s">
        <v>204</v>
      </c>
      <c r="BC3099" s="16">
        <v>1.03</v>
      </c>
      <c r="BD3099" s="16">
        <f t="shared" si="667"/>
        <v>3.605</v>
      </c>
      <c r="BE3099" s="16">
        <f t="shared" si="668"/>
        <v>1782.54375</v>
      </c>
      <c r="BG3099" s="16">
        <f t="shared" si="669"/>
        <v>1236</v>
      </c>
      <c r="BH3099" s="16">
        <f t="shared" si="670"/>
        <v>659.2</v>
      </c>
      <c r="BI3099" s="16">
        <f t="shared" si="671"/>
        <v>8.24</v>
      </c>
    </row>
    <row r="3100" spans="1:61" x14ac:dyDescent="0.35">
      <c r="A3100">
        <v>3099</v>
      </c>
      <c r="B3100" t="s">
        <v>360</v>
      </c>
      <c r="C3100" t="s">
        <v>9712</v>
      </c>
      <c r="D3100" s="15" t="s">
        <v>3630</v>
      </c>
      <c r="E3100" s="12" t="s">
        <v>93</v>
      </c>
      <c r="G3100" s="12" t="s">
        <v>3316</v>
      </c>
      <c r="H3100" s="12" t="s">
        <v>589</v>
      </c>
      <c r="I3100" s="12" t="s">
        <v>363</v>
      </c>
      <c r="J3100" s="12" t="s">
        <v>2401</v>
      </c>
      <c r="K3100" s="12" t="s">
        <v>3317</v>
      </c>
      <c r="N3100" s="16" t="s">
        <v>206</v>
      </c>
      <c r="O3100" s="16" t="s">
        <v>3614</v>
      </c>
      <c r="P3100" s="12" t="s">
        <v>366</v>
      </c>
      <c r="Q3100" s="16">
        <v>2022</v>
      </c>
      <c r="R3100" s="16">
        <v>0.6</v>
      </c>
      <c r="T3100" s="16">
        <v>0</v>
      </c>
      <c r="V3100" s="12" t="s">
        <v>204</v>
      </c>
      <c r="W3100" s="12" t="s">
        <v>204</v>
      </c>
      <c r="X3100" s="16">
        <v>1</v>
      </c>
      <c r="Y3100" s="16">
        <v>8</v>
      </c>
      <c r="Z3100" s="16">
        <v>0.6</v>
      </c>
      <c r="AA3100" s="16">
        <v>78</v>
      </c>
      <c r="AB3100" s="16" t="s">
        <v>2394</v>
      </c>
      <c r="AC3100" s="16" t="s">
        <v>3319</v>
      </c>
      <c r="AD3100" s="16">
        <f t="shared" si="656"/>
        <v>27300</v>
      </c>
      <c r="AE3100" s="16">
        <f t="shared" si="657"/>
        <v>210</v>
      </c>
      <c r="AF3100" s="16">
        <f t="shared" si="658"/>
        <v>78750</v>
      </c>
      <c r="AG3100" s="16">
        <f t="shared" si="659"/>
        <v>60</v>
      </c>
      <c r="AH3100" s="12">
        <f t="shared" si="660"/>
        <v>0</v>
      </c>
      <c r="AI3100" s="16">
        <f t="shared" si="661"/>
        <v>4.2</v>
      </c>
      <c r="AJ3100" s="16">
        <f t="shared" si="662"/>
        <v>14490</v>
      </c>
      <c r="AK3100" s="16">
        <f t="shared" si="663"/>
        <v>300</v>
      </c>
      <c r="AL3100" s="16">
        <f t="shared" si="664"/>
        <v>3000</v>
      </c>
      <c r="AM3100" s="16">
        <f t="shared" si="665"/>
        <v>42600</v>
      </c>
      <c r="AN3100" s="16">
        <f t="shared" si="666"/>
        <v>166140</v>
      </c>
      <c r="AO3100" s="12" t="s">
        <v>1486</v>
      </c>
      <c r="AP3100" s="16">
        <v>0.6</v>
      </c>
      <c r="AQ3100" s="16" t="s">
        <v>204</v>
      </c>
      <c r="BC3100" s="16">
        <v>0.6</v>
      </c>
      <c r="BD3100" s="16">
        <f t="shared" si="667"/>
        <v>2.1</v>
      </c>
      <c r="BE3100" s="16">
        <f t="shared" si="668"/>
        <v>1038.375</v>
      </c>
      <c r="BG3100" s="16">
        <f t="shared" si="669"/>
        <v>720</v>
      </c>
      <c r="BH3100" s="16">
        <f t="shared" si="670"/>
        <v>384</v>
      </c>
      <c r="BI3100" s="16">
        <f t="shared" si="671"/>
        <v>4.8</v>
      </c>
    </row>
    <row r="3101" spans="1:61" x14ac:dyDescent="0.35">
      <c r="A3101">
        <v>3100</v>
      </c>
      <c r="B3101" t="s">
        <v>360</v>
      </c>
      <c r="C3101" t="s">
        <v>9713</v>
      </c>
      <c r="D3101" s="15" t="s">
        <v>3631</v>
      </c>
      <c r="E3101" s="12" t="s">
        <v>93</v>
      </c>
      <c r="G3101" s="12" t="s">
        <v>3316</v>
      </c>
      <c r="H3101" s="12" t="s">
        <v>589</v>
      </c>
      <c r="I3101" s="12" t="s">
        <v>363</v>
      </c>
      <c r="J3101" s="12" t="s">
        <v>2401</v>
      </c>
      <c r="K3101" s="12" t="s">
        <v>3317</v>
      </c>
      <c r="N3101" s="16" t="s">
        <v>206</v>
      </c>
      <c r="O3101" s="16" t="s">
        <v>3614</v>
      </c>
      <c r="P3101" s="12" t="s">
        <v>366</v>
      </c>
      <c r="Q3101" s="16">
        <v>2022</v>
      </c>
      <c r="R3101" s="16">
        <v>0.5</v>
      </c>
      <c r="T3101" s="16">
        <v>0</v>
      </c>
      <c r="V3101" s="12" t="s">
        <v>204</v>
      </c>
      <c r="W3101" s="12" t="s">
        <v>204</v>
      </c>
      <c r="X3101" s="16">
        <v>1</v>
      </c>
      <c r="Y3101" s="16">
        <v>8</v>
      </c>
      <c r="Z3101" s="16">
        <v>0.5</v>
      </c>
      <c r="AA3101" s="16">
        <v>65</v>
      </c>
      <c r="AB3101" s="16" t="s">
        <v>2394</v>
      </c>
      <c r="AC3101" s="16" t="s">
        <v>3319</v>
      </c>
      <c r="AD3101" s="16">
        <f t="shared" si="656"/>
        <v>22750</v>
      </c>
      <c r="AE3101" s="16">
        <f t="shared" si="657"/>
        <v>175</v>
      </c>
      <c r="AF3101" s="16">
        <f t="shared" si="658"/>
        <v>65625</v>
      </c>
      <c r="AG3101" s="16">
        <f t="shared" si="659"/>
        <v>50</v>
      </c>
      <c r="AH3101" s="12">
        <f t="shared" si="660"/>
        <v>0</v>
      </c>
      <c r="AI3101" s="16">
        <f t="shared" si="661"/>
        <v>3.5</v>
      </c>
      <c r="AJ3101" s="16">
        <f t="shared" si="662"/>
        <v>12075</v>
      </c>
      <c r="AK3101" s="16">
        <f t="shared" si="663"/>
        <v>250</v>
      </c>
      <c r="AL3101" s="16">
        <f t="shared" si="664"/>
        <v>2500</v>
      </c>
      <c r="AM3101" s="16">
        <f t="shared" si="665"/>
        <v>35500</v>
      </c>
      <c r="AN3101" s="16">
        <f t="shared" si="666"/>
        <v>138450</v>
      </c>
      <c r="AO3101" s="12" t="s">
        <v>1486</v>
      </c>
      <c r="AP3101" s="16">
        <v>0.5</v>
      </c>
      <c r="AQ3101" s="16" t="s">
        <v>204</v>
      </c>
      <c r="BC3101" s="16">
        <v>0.5</v>
      </c>
      <c r="BD3101" s="16">
        <f t="shared" si="667"/>
        <v>1.75</v>
      </c>
      <c r="BE3101" s="16">
        <f t="shared" si="668"/>
        <v>865.3125</v>
      </c>
      <c r="BG3101" s="16">
        <f t="shared" si="669"/>
        <v>600</v>
      </c>
      <c r="BH3101" s="16">
        <f t="shared" si="670"/>
        <v>320</v>
      </c>
      <c r="BI3101" s="16">
        <f t="shared" si="671"/>
        <v>4</v>
      </c>
    </row>
    <row r="3102" spans="1:61" x14ac:dyDescent="0.35">
      <c r="A3102">
        <v>3101</v>
      </c>
      <c r="B3102" t="s">
        <v>360</v>
      </c>
      <c r="C3102" t="s">
        <v>9714</v>
      </c>
      <c r="D3102" s="15" t="s">
        <v>3632</v>
      </c>
      <c r="E3102" s="12" t="s">
        <v>98</v>
      </c>
      <c r="G3102" s="12" t="s">
        <v>3316</v>
      </c>
      <c r="H3102" s="12" t="s">
        <v>589</v>
      </c>
      <c r="I3102" s="12" t="s">
        <v>363</v>
      </c>
      <c r="J3102" s="12" t="s">
        <v>2401</v>
      </c>
      <c r="K3102" s="12" t="s">
        <v>3317</v>
      </c>
      <c r="N3102" s="16" t="s">
        <v>206</v>
      </c>
      <c r="O3102" s="16" t="s">
        <v>3614</v>
      </c>
      <c r="P3102" s="12" t="s">
        <v>366</v>
      </c>
      <c r="Q3102" s="16">
        <v>2022</v>
      </c>
      <c r="R3102" s="16">
        <v>1</v>
      </c>
      <c r="T3102" s="16">
        <v>0</v>
      </c>
      <c r="V3102" s="12" t="s">
        <v>204</v>
      </c>
      <c r="W3102" s="12" t="s">
        <v>204</v>
      </c>
      <c r="X3102" s="16">
        <v>1</v>
      </c>
      <c r="Y3102" s="16">
        <v>8</v>
      </c>
      <c r="Z3102" s="16">
        <v>1</v>
      </c>
      <c r="AA3102" s="16">
        <v>130</v>
      </c>
      <c r="AB3102" s="16" t="s">
        <v>2394</v>
      </c>
      <c r="AC3102" s="16" t="s">
        <v>3319</v>
      </c>
      <c r="AD3102" s="16">
        <f t="shared" si="656"/>
        <v>45500</v>
      </c>
      <c r="AE3102" s="16">
        <f t="shared" si="657"/>
        <v>350</v>
      </c>
      <c r="AF3102" s="16">
        <f t="shared" si="658"/>
        <v>131250</v>
      </c>
      <c r="AG3102" s="16">
        <f t="shared" si="659"/>
        <v>100</v>
      </c>
      <c r="AH3102" s="12">
        <f t="shared" si="660"/>
        <v>0</v>
      </c>
      <c r="AI3102" s="16">
        <f t="shared" si="661"/>
        <v>7</v>
      </c>
      <c r="AJ3102" s="16">
        <f t="shared" si="662"/>
        <v>24150</v>
      </c>
      <c r="AK3102" s="16">
        <f t="shared" si="663"/>
        <v>500</v>
      </c>
      <c r="AL3102" s="16">
        <f t="shared" si="664"/>
        <v>5000</v>
      </c>
      <c r="AM3102" s="16">
        <f t="shared" si="665"/>
        <v>71000</v>
      </c>
      <c r="AN3102" s="16">
        <f t="shared" si="666"/>
        <v>276900</v>
      </c>
      <c r="AO3102" s="12" t="s">
        <v>1486</v>
      </c>
      <c r="AP3102" s="16">
        <v>1</v>
      </c>
      <c r="AQ3102" s="16" t="s">
        <v>204</v>
      </c>
      <c r="BC3102" s="16">
        <v>1</v>
      </c>
      <c r="BD3102" s="16">
        <f t="shared" si="667"/>
        <v>3.5</v>
      </c>
      <c r="BE3102" s="16">
        <f t="shared" si="668"/>
        <v>1730.625</v>
      </c>
      <c r="BG3102" s="16">
        <f t="shared" si="669"/>
        <v>1200</v>
      </c>
      <c r="BH3102" s="16">
        <f t="shared" si="670"/>
        <v>640</v>
      </c>
      <c r="BI3102" s="16">
        <f t="shared" si="671"/>
        <v>8</v>
      </c>
    </row>
    <row r="3103" spans="1:61" x14ac:dyDescent="0.35">
      <c r="A3103">
        <v>3102</v>
      </c>
      <c r="B3103" t="s">
        <v>360</v>
      </c>
      <c r="C3103" t="s">
        <v>9715</v>
      </c>
      <c r="D3103" s="15" t="s">
        <v>3633</v>
      </c>
      <c r="E3103" s="12" t="s">
        <v>93</v>
      </c>
      <c r="G3103" s="12" t="s">
        <v>3316</v>
      </c>
      <c r="H3103" s="12" t="s">
        <v>589</v>
      </c>
      <c r="I3103" s="12" t="s">
        <v>363</v>
      </c>
      <c r="J3103" s="12" t="s">
        <v>2401</v>
      </c>
      <c r="K3103" s="12" t="s">
        <v>3317</v>
      </c>
      <c r="N3103" s="16" t="s">
        <v>206</v>
      </c>
      <c r="O3103" s="16" t="s">
        <v>3614</v>
      </c>
      <c r="P3103" s="12" t="s">
        <v>366</v>
      </c>
      <c r="Q3103" s="16">
        <v>2022</v>
      </c>
      <c r="R3103" s="16">
        <v>2.09</v>
      </c>
      <c r="T3103" s="16">
        <v>0</v>
      </c>
      <c r="V3103" s="12" t="s">
        <v>204</v>
      </c>
      <c r="W3103" s="12" t="s">
        <v>204</v>
      </c>
      <c r="X3103" s="16">
        <v>1</v>
      </c>
      <c r="Y3103" s="16">
        <v>8</v>
      </c>
      <c r="Z3103" s="16">
        <v>2.09</v>
      </c>
      <c r="AA3103" s="16">
        <v>271.7</v>
      </c>
      <c r="AB3103" s="16" t="s">
        <v>2394</v>
      </c>
      <c r="AC3103" s="16" t="s">
        <v>3319</v>
      </c>
      <c r="AD3103" s="16">
        <f t="shared" si="656"/>
        <v>95095</v>
      </c>
      <c r="AE3103" s="16">
        <f t="shared" si="657"/>
        <v>731.5</v>
      </c>
      <c r="AF3103" s="16">
        <f t="shared" si="658"/>
        <v>274312.5</v>
      </c>
      <c r="AG3103" s="16">
        <f t="shared" si="659"/>
        <v>209</v>
      </c>
      <c r="AH3103" s="12">
        <f t="shared" si="660"/>
        <v>0</v>
      </c>
      <c r="AI3103" s="16">
        <f t="shared" si="661"/>
        <v>14.629999999999999</v>
      </c>
      <c r="AJ3103" s="16">
        <f t="shared" si="662"/>
        <v>50473.5</v>
      </c>
      <c r="AK3103" s="16">
        <f t="shared" si="663"/>
        <v>1045</v>
      </c>
      <c r="AL3103" s="16">
        <f t="shared" si="664"/>
        <v>10450</v>
      </c>
      <c r="AM3103" s="16">
        <f t="shared" si="665"/>
        <v>148390</v>
      </c>
      <c r="AN3103" s="16">
        <f t="shared" si="666"/>
        <v>578721</v>
      </c>
      <c r="AO3103" s="12" t="s">
        <v>1486</v>
      </c>
      <c r="AP3103" s="16">
        <v>2.09</v>
      </c>
      <c r="AQ3103" s="16" t="s">
        <v>204</v>
      </c>
      <c r="BC3103" s="16">
        <v>2.09</v>
      </c>
      <c r="BD3103" s="16">
        <f t="shared" si="667"/>
        <v>7.3149999999999995</v>
      </c>
      <c r="BE3103" s="16">
        <f t="shared" si="668"/>
        <v>3617.0062499999999</v>
      </c>
      <c r="BG3103" s="16">
        <f t="shared" si="669"/>
        <v>2508</v>
      </c>
      <c r="BH3103" s="16">
        <f t="shared" si="670"/>
        <v>1337.6</v>
      </c>
      <c r="BI3103" s="16">
        <f t="shared" si="671"/>
        <v>16.72</v>
      </c>
    </row>
    <row r="3104" spans="1:61" x14ac:dyDescent="0.35">
      <c r="A3104">
        <v>3103</v>
      </c>
      <c r="B3104" t="s">
        <v>360</v>
      </c>
      <c r="C3104" t="s">
        <v>9716</v>
      </c>
      <c r="D3104" s="15" t="s">
        <v>3634</v>
      </c>
      <c r="E3104" s="12" t="s">
        <v>98</v>
      </c>
      <c r="G3104" s="12" t="s">
        <v>3316</v>
      </c>
      <c r="H3104" s="12" t="s">
        <v>589</v>
      </c>
      <c r="I3104" s="12" t="s">
        <v>363</v>
      </c>
      <c r="J3104" s="12" t="s">
        <v>2401</v>
      </c>
      <c r="K3104" s="12" t="s">
        <v>3317</v>
      </c>
      <c r="N3104" s="16" t="s">
        <v>206</v>
      </c>
      <c r="O3104" s="16" t="s">
        <v>3614</v>
      </c>
      <c r="P3104" s="12" t="s">
        <v>366</v>
      </c>
      <c r="Q3104" s="16">
        <v>2022</v>
      </c>
      <c r="R3104" s="16">
        <v>6.62</v>
      </c>
      <c r="T3104" s="16">
        <v>0</v>
      </c>
      <c r="V3104" s="12" t="s">
        <v>204</v>
      </c>
      <c r="W3104" s="12" t="s">
        <v>204</v>
      </c>
      <c r="X3104" s="16">
        <v>1</v>
      </c>
      <c r="Y3104" s="16">
        <v>8</v>
      </c>
      <c r="Z3104" s="16">
        <v>6.62</v>
      </c>
      <c r="AA3104" s="16">
        <v>860.6</v>
      </c>
      <c r="AB3104" s="16" t="s">
        <v>2394</v>
      </c>
      <c r="AC3104" s="16" t="s">
        <v>3319</v>
      </c>
      <c r="AD3104" s="16">
        <f t="shared" si="656"/>
        <v>301210</v>
      </c>
      <c r="AE3104" s="16">
        <f t="shared" si="657"/>
        <v>2317</v>
      </c>
      <c r="AF3104" s="16">
        <f t="shared" si="658"/>
        <v>868875</v>
      </c>
      <c r="AG3104" s="16">
        <f t="shared" si="659"/>
        <v>662</v>
      </c>
      <c r="AH3104" s="12">
        <f t="shared" si="660"/>
        <v>0</v>
      </c>
      <c r="AI3104" s="16">
        <f t="shared" si="661"/>
        <v>46.34</v>
      </c>
      <c r="AJ3104" s="16">
        <f t="shared" si="662"/>
        <v>159873</v>
      </c>
      <c r="AK3104" s="16">
        <f t="shared" si="663"/>
        <v>3310</v>
      </c>
      <c r="AL3104" s="16">
        <f t="shared" si="664"/>
        <v>33100</v>
      </c>
      <c r="AM3104" s="16">
        <f t="shared" si="665"/>
        <v>470020</v>
      </c>
      <c r="AN3104" s="16">
        <f t="shared" si="666"/>
        <v>1833078</v>
      </c>
      <c r="AO3104" s="12" t="s">
        <v>1486</v>
      </c>
      <c r="AP3104" s="16">
        <v>6.62</v>
      </c>
      <c r="AQ3104" s="16" t="s">
        <v>204</v>
      </c>
      <c r="BC3104" s="16">
        <v>6.62</v>
      </c>
      <c r="BD3104" s="16">
        <f t="shared" si="667"/>
        <v>23.17</v>
      </c>
      <c r="BE3104" s="16">
        <f t="shared" si="668"/>
        <v>11456.737499999999</v>
      </c>
      <c r="BG3104" s="16">
        <f t="shared" si="669"/>
        <v>7944</v>
      </c>
      <c r="BH3104" s="16">
        <f t="shared" si="670"/>
        <v>4236.8</v>
      </c>
      <c r="BI3104" s="16">
        <f t="shared" si="671"/>
        <v>52.96</v>
      </c>
    </row>
    <row r="3105" spans="1:61" x14ac:dyDescent="0.35">
      <c r="A3105">
        <v>3104</v>
      </c>
      <c r="B3105" t="s">
        <v>360</v>
      </c>
      <c r="C3105" t="s">
        <v>9717</v>
      </c>
      <c r="D3105" s="15" t="s">
        <v>3635</v>
      </c>
      <c r="E3105" s="12" t="s">
        <v>93</v>
      </c>
      <c r="G3105" s="12" t="s">
        <v>3316</v>
      </c>
      <c r="H3105" s="12" t="s">
        <v>589</v>
      </c>
      <c r="I3105" s="12" t="s">
        <v>363</v>
      </c>
      <c r="J3105" s="12" t="s">
        <v>2401</v>
      </c>
      <c r="K3105" s="12" t="s">
        <v>3317</v>
      </c>
      <c r="N3105" s="16" t="s">
        <v>206</v>
      </c>
      <c r="O3105" s="16" t="s">
        <v>3614</v>
      </c>
      <c r="P3105" s="12" t="s">
        <v>366</v>
      </c>
      <c r="Q3105" s="16">
        <v>2022</v>
      </c>
      <c r="R3105" s="16">
        <v>0.73</v>
      </c>
      <c r="T3105" s="16">
        <v>0</v>
      </c>
      <c r="V3105" s="12" t="s">
        <v>204</v>
      </c>
      <c r="W3105" s="12" t="s">
        <v>204</v>
      </c>
      <c r="X3105" s="16">
        <v>1</v>
      </c>
      <c r="Y3105" s="16">
        <v>8</v>
      </c>
      <c r="Z3105" s="16">
        <v>0.73</v>
      </c>
      <c r="AA3105" s="16">
        <v>94.899999999999991</v>
      </c>
      <c r="AB3105" s="16" t="s">
        <v>2394</v>
      </c>
      <c r="AC3105" s="16" t="s">
        <v>3319</v>
      </c>
      <c r="AD3105" s="16">
        <f t="shared" si="656"/>
        <v>33215</v>
      </c>
      <c r="AE3105" s="16">
        <f t="shared" si="657"/>
        <v>255.5</v>
      </c>
      <c r="AF3105" s="16">
        <f t="shared" si="658"/>
        <v>95812.5</v>
      </c>
      <c r="AG3105" s="16">
        <f t="shared" si="659"/>
        <v>73</v>
      </c>
      <c r="AH3105" s="12">
        <f t="shared" si="660"/>
        <v>0</v>
      </c>
      <c r="AI3105" s="16">
        <f t="shared" si="661"/>
        <v>5.1099999999999994</v>
      </c>
      <c r="AJ3105" s="16">
        <f t="shared" si="662"/>
        <v>17629.499999999996</v>
      </c>
      <c r="AK3105" s="16">
        <f t="shared" si="663"/>
        <v>365</v>
      </c>
      <c r="AL3105" s="16">
        <f t="shared" si="664"/>
        <v>3650</v>
      </c>
      <c r="AM3105" s="16">
        <f t="shared" si="665"/>
        <v>51830</v>
      </c>
      <c r="AN3105" s="16">
        <f t="shared" si="666"/>
        <v>202137</v>
      </c>
      <c r="AO3105" s="12" t="s">
        <v>1486</v>
      </c>
      <c r="AP3105" s="16">
        <v>0.73</v>
      </c>
      <c r="AQ3105" s="16" t="s">
        <v>204</v>
      </c>
      <c r="BC3105" s="16">
        <v>0.73</v>
      </c>
      <c r="BD3105" s="16">
        <f t="shared" si="667"/>
        <v>2.5549999999999997</v>
      </c>
      <c r="BE3105" s="16">
        <f t="shared" si="668"/>
        <v>1263.35625</v>
      </c>
      <c r="BG3105" s="16">
        <f t="shared" si="669"/>
        <v>876</v>
      </c>
      <c r="BH3105" s="16">
        <f t="shared" si="670"/>
        <v>467.2</v>
      </c>
      <c r="BI3105" s="16">
        <f t="shared" si="671"/>
        <v>5.84</v>
      </c>
    </row>
    <row r="3106" spans="1:61" x14ac:dyDescent="0.35">
      <c r="A3106">
        <v>3105</v>
      </c>
      <c r="B3106" t="s">
        <v>360</v>
      </c>
      <c r="C3106" t="s">
        <v>9718</v>
      </c>
      <c r="D3106" s="15" t="s">
        <v>3636</v>
      </c>
      <c r="E3106" s="12" t="s">
        <v>93</v>
      </c>
      <c r="G3106" s="12" t="s">
        <v>3316</v>
      </c>
      <c r="H3106" s="12" t="s">
        <v>589</v>
      </c>
      <c r="I3106" s="12" t="s">
        <v>363</v>
      </c>
      <c r="J3106" s="12" t="s">
        <v>2401</v>
      </c>
      <c r="K3106" s="12" t="s">
        <v>3317</v>
      </c>
      <c r="N3106" s="16" t="s">
        <v>206</v>
      </c>
      <c r="O3106" s="16" t="s">
        <v>3614</v>
      </c>
      <c r="P3106" s="12" t="s">
        <v>366</v>
      </c>
      <c r="Q3106" s="16">
        <v>2022</v>
      </c>
      <c r="R3106" s="16">
        <v>4.6100000000000003</v>
      </c>
      <c r="T3106" s="16">
        <v>0</v>
      </c>
      <c r="V3106" s="12" t="s">
        <v>204</v>
      </c>
      <c r="W3106" s="12" t="s">
        <v>204</v>
      </c>
      <c r="X3106" s="16">
        <v>1</v>
      </c>
      <c r="Y3106" s="16">
        <v>8</v>
      </c>
      <c r="Z3106" s="16">
        <v>4.6100000000000003</v>
      </c>
      <c r="AA3106" s="16">
        <v>599.30000000000007</v>
      </c>
      <c r="AB3106" s="16" t="s">
        <v>2394</v>
      </c>
      <c r="AC3106" s="16" t="s">
        <v>3319</v>
      </c>
      <c r="AD3106" s="16">
        <f t="shared" si="656"/>
        <v>209755.00000000003</v>
      </c>
      <c r="AE3106" s="16">
        <f t="shared" si="657"/>
        <v>1613.5</v>
      </c>
      <c r="AF3106" s="16">
        <f t="shared" si="658"/>
        <v>605062.5</v>
      </c>
      <c r="AG3106" s="16">
        <f t="shared" si="659"/>
        <v>461.00000000000006</v>
      </c>
      <c r="AH3106" s="12">
        <f t="shared" si="660"/>
        <v>0</v>
      </c>
      <c r="AI3106" s="16">
        <f t="shared" si="661"/>
        <v>32.270000000000003</v>
      </c>
      <c r="AJ3106" s="16">
        <f t="shared" si="662"/>
        <v>111331.50000000001</v>
      </c>
      <c r="AK3106" s="16">
        <f t="shared" si="663"/>
        <v>2305</v>
      </c>
      <c r="AL3106" s="16">
        <f t="shared" si="664"/>
        <v>23050</v>
      </c>
      <c r="AM3106" s="16">
        <f t="shared" si="665"/>
        <v>327310</v>
      </c>
      <c r="AN3106" s="16">
        <f t="shared" si="666"/>
        <v>1276509</v>
      </c>
      <c r="AO3106" s="12" t="s">
        <v>1486</v>
      </c>
      <c r="AP3106" s="16">
        <v>4.6100000000000003</v>
      </c>
      <c r="AQ3106" s="16" t="s">
        <v>204</v>
      </c>
      <c r="BC3106" s="16">
        <v>4.6100000000000003</v>
      </c>
      <c r="BD3106" s="16">
        <f t="shared" si="667"/>
        <v>16.135000000000002</v>
      </c>
      <c r="BE3106" s="16">
        <f t="shared" si="668"/>
        <v>7978.1812499999996</v>
      </c>
      <c r="BG3106" s="16">
        <f t="shared" si="669"/>
        <v>5532</v>
      </c>
      <c r="BH3106" s="16">
        <f t="shared" si="670"/>
        <v>2950.4</v>
      </c>
      <c r="BI3106" s="16">
        <f t="shared" si="671"/>
        <v>36.880000000000003</v>
      </c>
    </row>
    <row r="3107" spans="1:61" x14ac:dyDescent="0.35">
      <c r="A3107">
        <v>3106</v>
      </c>
      <c r="B3107" t="s">
        <v>360</v>
      </c>
      <c r="C3107" t="s">
        <v>9719</v>
      </c>
      <c r="D3107" s="15" t="s">
        <v>3637</v>
      </c>
      <c r="E3107" s="12" t="s">
        <v>98</v>
      </c>
      <c r="G3107" s="12" t="s">
        <v>3316</v>
      </c>
      <c r="H3107" s="12" t="s">
        <v>589</v>
      </c>
      <c r="I3107" s="12" t="s">
        <v>363</v>
      </c>
      <c r="J3107" s="12" t="s">
        <v>2401</v>
      </c>
      <c r="K3107" s="12" t="s">
        <v>3317</v>
      </c>
      <c r="N3107" s="16" t="s">
        <v>205</v>
      </c>
      <c r="O3107" s="16" t="s">
        <v>3638</v>
      </c>
      <c r="P3107" s="12" t="s">
        <v>366</v>
      </c>
      <c r="Q3107" s="16">
        <v>2022</v>
      </c>
      <c r="R3107" s="16">
        <v>2.5</v>
      </c>
      <c r="T3107" s="16">
        <v>0</v>
      </c>
      <c r="V3107" s="12" t="s">
        <v>204</v>
      </c>
      <c r="W3107" s="12" t="s">
        <v>204</v>
      </c>
      <c r="X3107" s="16">
        <v>1</v>
      </c>
      <c r="Y3107" s="16">
        <v>8</v>
      </c>
      <c r="Z3107" s="16">
        <v>2.5</v>
      </c>
      <c r="AA3107" s="16">
        <v>325</v>
      </c>
      <c r="AB3107" s="16" t="s">
        <v>2394</v>
      </c>
      <c r="AC3107" s="16" t="s">
        <v>3319</v>
      </c>
      <c r="AD3107" s="16">
        <f t="shared" si="656"/>
        <v>113750</v>
      </c>
      <c r="AE3107" s="16">
        <f t="shared" si="657"/>
        <v>875</v>
      </c>
      <c r="AF3107" s="16">
        <f t="shared" si="658"/>
        <v>328125</v>
      </c>
      <c r="AG3107" s="16">
        <f t="shared" si="659"/>
        <v>250</v>
      </c>
      <c r="AH3107" s="12">
        <f t="shared" si="660"/>
        <v>0</v>
      </c>
      <c r="AI3107" s="16">
        <f t="shared" si="661"/>
        <v>17.5</v>
      </c>
      <c r="AJ3107" s="16">
        <f t="shared" si="662"/>
        <v>60375</v>
      </c>
      <c r="AK3107" s="16">
        <f t="shared" si="663"/>
        <v>1250</v>
      </c>
      <c r="AL3107" s="16">
        <f t="shared" si="664"/>
        <v>12500</v>
      </c>
      <c r="AM3107" s="16">
        <f t="shared" si="665"/>
        <v>177500</v>
      </c>
      <c r="AN3107" s="16">
        <f t="shared" si="666"/>
        <v>692250</v>
      </c>
      <c r="AO3107" s="12" t="s">
        <v>1486</v>
      </c>
      <c r="AP3107" s="16">
        <v>2.5</v>
      </c>
      <c r="AQ3107" s="16" t="s">
        <v>204</v>
      </c>
      <c r="BC3107" s="16">
        <v>2.5</v>
      </c>
      <c r="BD3107" s="16">
        <f t="shared" si="667"/>
        <v>8.75</v>
      </c>
      <c r="BE3107" s="16">
        <f t="shared" si="668"/>
        <v>4326.5625</v>
      </c>
      <c r="BG3107" s="16">
        <f t="shared" si="669"/>
        <v>3000</v>
      </c>
      <c r="BH3107" s="16">
        <f t="shared" si="670"/>
        <v>1600</v>
      </c>
      <c r="BI3107" s="16">
        <f t="shared" si="671"/>
        <v>20</v>
      </c>
    </row>
    <row r="3108" spans="1:61" x14ac:dyDescent="0.35">
      <c r="A3108">
        <v>3107</v>
      </c>
      <c r="B3108" t="s">
        <v>360</v>
      </c>
      <c r="C3108" t="s">
        <v>9720</v>
      </c>
      <c r="D3108" s="15" t="s">
        <v>3639</v>
      </c>
      <c r="E3108" s="12" t="s">
        <v>98</v>
      </c>
      <c r="G3108" s="12" t="s">
        <v>3316</v>
      </c>
      <c r="H3108" s="12" t="s">
        <v>589</v>
      </c>
      <c r="I3108" s="12" t="s">
        <v>363</v>
      </c>
      <c r="J3108" s="12" t="s">
        <v>2401</v>
      </c>
      <c r="K3108" s="12" t="s">
        <v>3317</v>
      </c>
      <c r="N3108" s="16" t="s">
        <v>206</v>
      </c>
      <c r="O3108" s="16" t="s">
        <v>3638</v>
      </c>
      <c r="P3108" s="12" t="s">
        <v>366</v>
      </c>
      <c r="Q3108" s="16">
        <v>2022</v>
      </c>
      <c r="R3108" s="16">
        <v>2.5</v>
      </c>
      <c r="T3108" s="16">
        <v>0</v>
      </c>
      <c r="V3108" s="12" t="s">
        <v>204</v>
      </c>
      <c r="W3108" s="12" t="s">
        <v>204</v>
      </c>
      <c r="X3108" s="16">
        <v>1</v>
      </c>
      <c r="Y3108" s="16">
        <v>8</v>
      </c>
      <c r="Z3108" s="16">
        <v>2.5</v>
      </c>
      <c r="AA3108" s="16">
        <v>325</v>
      </c>
      <c r="AB3108" s="16" t="s">
        <v>2399</v>
      </c>
      <c r="AC3108" s="16" t="s">
        <v>3319</v>
      </c>
      <c r="AD3108" s="16">
        <f t="shared" si="656"/>
        <v>113750</v>
      </c>
      <c r="AE3108" s="16">
        <f t="shared" si="657"/>
        <v>875</v>
      </c>
      <c r="AF3108" s="16">
        <f t="shared" si="658"/>
        <v>328125</v>
      </c>
      <c r="AG3108" s="16">
        <f t="shared" si="659"/>
        <v>250</v>
      </c>
      <c r="AH3108" s="12">
        <f t="shared" si="660"/>
        <v>0</v>
      </c>
      <c r="AI3108" s="16">
        <f t="shared" si="661"/>
        <v>17.5</v>
      </c>
      <c r="AJ3108" s="16">
        <f t="shared" si="662"/>
        <v>60375</v>
      </c>
      <c r="AK3108" s="16">
        <f t="shared" si="663"/>
        <v>1250</v>
      </c>
      <c r="AL3108" s="16">
        <f t="shared" si="664"/>
        <v>12500</v>
      </c>
      <c r="AM3108" s="16">
        <f t="shared" si="665"/>
        <v>177500</v>
      </c>
      <c r="AN3108" s="16">
        <f t="shared" si="666"/>
        <v>692250</v>
      </c>
      <c r="AO3108" s="12" t="s">
        <v>1486</v>
      </c>
      <c r="AP3108" s="16">
        <v>2.5</v>
      </c>
      <c r="AQ3108" s="16" t="s">
        <v>204</v>
      </c>
      <c r="BC3108" s="16">
        <v>2.5</v>
      </c>
      <c r="BD3108" s="16">
        <f t="shared" si="667"/>
        <v>8.75</v>
      </c>
      <c r="BE3108" s="16">
        <f t="shared" si="668"/>
        <v>4326.5625</v>
      </c>
      <c r="BG3108" s="16">
        <f t="shared" si="669"/>
        <v>3000</v>
      </c>
      <c r="BH3108" s="16">
        <f t="shared" si="670"/>
        <v>1600</v>
      </c>
      <c r="BI3108" s="16">
        <f t="shared" si="671"/>
        <v>20</v>
      </c>
    </row>
    <row r="3109" spans="1:61" x14ac:dyDescent="0.35">
      <c r="A3109">
        <v>3108</v>
      </c>
      <c r="B3109" t="s">
        <v>360</v>
      </c>
      <c r="C3109" t="s">
        <v>9721</v>
      </c>
      <c r="D3109" s="15" t="s">
        <v>3640</v>
      </c>
      <c r="E3109" s="12" t="s">
        <v>98</v>
      </c>
      <c r="G3109" s="12" t="s">
        <v>3316</v>
      </c>
      <c r="H3109" s="12" t="s">
        <v>589</v>
      </c>
      <c r="I3109" s="12" t="s">
        <v>363</v>
      </c>
      <c r="J3109" s="12" t="s">
        <v>2401</v>
      </c>
      <c r="K3109" s="12" t="s">
        <v>3317</v>
      </c>
      <c r="N3109" s="16" t="s">
        <v>206</v>
      </c>
      <c r="O3109" s="16" t="s">
        <v>3638</v>
      </c>
      <c r="P3109" s="12" t="s">
        <v>366</v>
      </c>
      <c r="Q3109" s="16">
        <v>2022</v>
      </c>
      <c r="R3109" s="16">
        <v>1.2</v>
      </c>
      <c r="T3109" s="16">
        <v>0</v>
      </c>
      <c r="V3109" s="12" t="s">
        <v>204</v>
      </c>
      <c r="W3109" s="12" t="s">
        <v>204</v>
      </c>
      <c r="X3109" s="16">
        <v>1</v>
      </c>
      <c r="Y3109" s="16">
        <v>8</v>
      </c>
      <c r="Z3109" s="16">
        <v>1.2</v>
      </c>
      <c r="AA3109" s="16">
        <v>156</v>
      </c>
      <c r="AB3109" s="16" t="s">
        <v>2399</v>
      </c>
      <c r="AC3109" s="16" t="s">
        <v>3319</v>
      </c>
      <c r="AD3109" s="16">
        <f t="shared" ref="AD3109:AD3172" si="672">AA3109*350</f>
        <v>54600</v>
      </c>
      <c r="AE3109" s="16">
        <f t="shared" ref="AE3109:AE3172" si="673">Z3109*350</f>
        <v>420</v>
      </c>
      <c r="AF3109" s="16">
        <f t="shared" ref="AF3109:AF3172" si="674">AE3109*375</f>
        <v>157500</v>
      </c>
      <c r="AG3109" s="16">
        <f t="shared" ref="AG3109:AG3172" si="675">Z3109*100</f>
        <v>120</v>
      </c>
      <c r="AH3109" s="12">
        <f t="shared" ref="AH3109:AH3172" si="676">AG3109*0</f>
        <v>0</v>
      </c>
      <c r="AI3109" s="16">
        <f t="shared" ref="AI3109:AI3172" si="677">7*Z3109</f>
        <v>8.4</v>
      </c>
      <c r="AJ3109" s="16">
        <f t="shared" ref="AJ3109:AJ3172" si="678">AI3109*3450</f>
        <v>28980</v>
      </c>
      <c r="AK3109" s="16">
        <f t="shared" ref="AK3109:AK3172" si="679">Z3109*500</f>
        <v>600</v>
      </c>
      <c r="AL3109" s="16">
        <f t="shared" ref="AL3109:AL3172" si="680">1*5000*Z3109</f>
        <v>6000</v>
      </c>
      <c r="AM3109" s="16">
        <f t="shared" ref="AM3109:AM3172" si="681">Z3109*71000</f>
        <v>85200</v>
      </c>
      <c r="AN3109" s="16">
        <f t="shared" ref="AN3109:AN3172" si="682">AM3109+AL3109+AJ3109+AF3109+AD3109</f>
        <v>332280</v>
      </c>
      <c r="AO3109" s="12" t="s">
        <v>1486</v>
      </c>
      <c r="AP3109" s="16">
        <v>1.2</v>
      </c>
      <c r="AQ3109" s="16" t="s">
        <v>204</v>
      </c>
      <c r="BC3109" s="16">
        <v>1.2</v>
      </c>
      <c r="BD3109" s="16">
        <f t="shared" ref="BD3109:BD3172" si="683">3.5*BC3109</f>
        <v>4.2</v>
      </c>
      <c r="BE3109" s="16">
        <f t="shared" ref="BE3109:BE3172" si="684">AN3109/160</f>
        <v>2076.75</v>
      </c>
      <c r="BG3109" s="16">
        <f t="shared" ref="BG3109:BG3172" si="685">1200*BC3109</f>
        <v>1440</v>
      </c>
      <c r="BH3109" s="16">
        <f t="shared" ref="BH3109:BH3172" si="686">640*BC3109</f>
        <v>768</v>
      </c>
      <c r="BI3109" s="16">
        <f t="shared" ref="BI3109:BI3172" si="687">BH3109/80</f>
        <v>9.6</v>
      </c>
    </row>
    <row r="3110" spans="1:61" x14ac:dyDescent="0.35">
      <c r="A3110">
        <v>3109</v>
      </c>
      <c r="B3110" t="s">
        <v>360</v>
      </c>
      <c r="C3110" t="s">
        <v>9722</v>
      </c>
      <c r="D3110" s="15" t="s">
        <v>3641</v>
      </c>
      <c r="E3110" s="12" t="s">
        <v>93</v>
      </c>
      <c r="G3110" s="12" t="s">
        <v>3316</v>
      </c>
      <c r="H3110" s="12" t="s">
        <v>589</v>
      </c>
      <c r="I3110" s="12" t="s">
        <v>363</v>
      </c>
      <c r="J3110" s="12" t="s">
        <v>2401</v>
      </c>
      <c r="K3110" s="12" t="s">
        <v>3317</v>
      </c>
      <c r="N3110" s="16" t="s">
        <v>206</v>
      </c>
      <c r="O3110" s="16" t="s">
        <v>3638</v>
      </c>
      <c r="P3110" s="12" t="s">
        <v>366</v>
      </c>
      <c r="Q3110" s="16">
        <v>2022</v>
      </c>
      <c r="R3110" s="16">
        <v>1.1499999999999999</v>
      </c>
      <c r="T3110" s="16">
        <v>0</v>
      </c>
      <c r="V3110" s="12" t="s">
        <v>204</v>
      </c>
      <c r="W3110" s="12" t="s">
        <v>204</v>
      </c>
      <c r="X3110" s="16">
        <v>1</v>
      </c>
      <c r="Y3110" s="16">
        <v>8</v>
      </c>
      <c r="Z3110" s="16">
        <v>1.1499999999999999</v>
      </c>
      <c r="AA3110" s="16">
        <v>149.5</v>
      </c>
      <c r="AB3110" s="16" t="s">
        <v>2399</v>
      </c>
      <c r="AC3110" s="16" t="s">
        <v>3319</v>
      </c>
      <c r="AD3110" s="16">
        <f t="shared" si="672"/>
        <v>52325</v>
      </c>
      <c r="AE3110" s="16">
        <f t="shared" si="673"/>
        <v>402.49999999999994</v>
      </c>
      <c r="AF3110" s="16">
        <f t="shared" si="674"/>
        <v>150937.49999999997</v>
      </c>
      <c r="AG3110" s="16">
        <f t="shared" si="675"/>
        <v>114.99999999999999</v>
      </c>
      <c r="AH3110" s="12">
        <f t="shared" si="676"/>
        <v>0</v>
      </c>
      <c r="AI3110" s="16">
        <f t="shared" si="677"/>
        <v>8.0499999999999989</v>
      </c>
      <c r="AJ3110" s="16">
        <f t="shared" si="678"/>
        <v>27772.499999999996</v>
      </c>
      <c r="AK3110" s="16">
        <f t="shared" si="679"/>
        <v>575</v>
      </c>
      <c r="AL3110" s="16">
        <f t="shared" si="680"/>
        <v>5750</v>
      </c>
      <c r="AM3110" s="16">
        <f t="shared" si="681"/>
        <v>81650</v>
      </c>
      <c r="AN3110" s="16">
        <f t="shared" si="682"/>
        <v>318435</v>
      </c>
      <c r="AO3110" s="12" t="s">
        <v>1486</v>
      </c>
      <c r="AP3110" s="16">
        <v>1.1499999999999999</v>
      </c>
      <c r="AQ3110" s="16" t="s">
        <v>204</v>
      </c>
      <c r="BC3110" s="16">
        <v>1.1499999999999999</v>
      </c>
      <c r="BD3110" s="16">
        <f t="shared" si="683"/>
        <v>4.0249999999999995</v>
      </c>
      <c r="BE3110" s="16">
        <f t="shared" si="684"/>
        <v>1990.21875</v>
      </c>
      <c r="BG3110" s="16">
        <f t="shared" si="685"/>
        <v>1380</v>
      </c>
      <c r="BH3110" s="16">
        <f t="shared" si="686"/>
        <v>736</v>
      </c>
      <c r="BI3110" s="16">
        <f t="shared" si="687"/>
        <v>9.1999999999999993</v>
      </c>
    </row>
    <row r="3111" spans="1:61" x14ac:dyDescent="0.35">
      <c r="A3111">
        <v>3110</v>
      </c>
      <c r="B3111" t="s">
        <v>360</v>
      </c>
      <c r="C3111" t="s">
        <v>9723</v>
      </c>
      <c r="D3111" s="15" t="s">
        <v>3642</v>
      </c>
      <c r="E3111" s="12" t="s">
        <v>93</v>
      </c>
      <c r="G3111" s="12" t="s">
        <v>3316</v>
      </c>
      <c r="H3111" s="12" t="s">
        <v>589</v>
      </c>
      <c r="I3111" s="12" t="s">
        <v>363</v>
      </c>
      <c r="J3111" s="12" t="s">
        <v>2401</v>
      </c>
      <c r="K3111" s="12" t="s">
        <v>3317</v>
      </c>
      <c r="N3111" s="16" t="s">
        <v>206</v>
      </c>
      <c r="O3111" s="16" t="s">
        <v>3638</v>
      </c>
      <c r="P3111" s="12" t="s">
        <v>366</v>
      </c>
      <c r="Q3111" s="16">
        <v>2022</v>
      </c>
      <c r="R3111" s="16">
        <v>1.17</v>
      </c>
      <c r="T3111" s="16">
        <v>0</v>
      </c>
      <c r="V3111" s="12" t="s">
        <v>204</v>
      </c>
      <c r="W3111" s="12" t="s">
        <v>204</v>
      </c>
      <c r="X3111" s="16">
        <v>1</v>
      </c>
      <c r="Y3111" s="16">
        <v>8</v>
      </c>
      <c r="Z3111" s="16">
        <v>1.17</v>
      </c>
      <c r="AA3111" s="16">
        <v>152.1</v>
      </c>
      <c r="AB3111" s="16" t="s">
        <v>2399</v>
      </c>
      <c r="AC3111" s="16" t="s">
        <v>3319</v>
      </c>
      <c r="AD3111" s="16">
        <f t="shared" si="672"/>
        <v>53235</v>
      </c>
      <c r="AE3111" s="16">
        <f t="shared" si="673"/>
        <v>409.5</v>
      </c>
      <c r="AF3111" s="16">
        <f t="shared" si="674"/>
        <v>153562.5</v>
      </c>
      <c r="AG3111" s="16">
        <f t="shared" si="675"/>
        <v>117</v>
      </c>
      <c r="AH3111" s="12">
        <f t="shared" si="676"/>
        <v>0</v>
      </c>
      <c r="AI3111" s="16">
        <f t="shared" si="677"/>
        <v>8.19</v>
      </c>
      <c r="AJ3111" s="16">
        <f t="shared" si="678"/>
        <v>28255.5</v>
      </c>
      <c r="AK3111" s="16">
        <f t="shared" si="679"/>
        <v>585</v>
      </c>
      <c r="AL3111" s="16">
        <f t="shared" si="680"/>
        <v>5850</v>
      </c>
      <c r="AM3111" s="16">
        <f t="shared" si="681"/>
        <v>83070</v>
      </c>
      <c r="AN3111" s="16">
        <f t="shared" si="682"/>
        <v>323973</v>
      </c>
      <c r="AO3111" s="12" t="s">
        <v>1486</v>
      </c>
      <c r="AP3111" s="16">
        <v>1.17</v>
      </c>
      <c r="AQ3111" s="16" t="s">
        <v>204</v>
      </c>
      <c r="BC3111" s="16">
        <v>1.17</v>
      </c>
      <c r="BD3111" s="16">
        <f t="shared" si="683"/>
        <v>4.0949999999999998</v>
      </c>
      <c r="BE3111" s="16">
        <f t="shared" si="684"/>
        <v>2024.83125</v>
      </c>
      <c r="BG3111" s="16">
        <f t="shared" si="685"/>
        <v>1404</v>
      </c>
      <c r="BH3111" s="16">
        <f t="shared" si="686"/>
        <v>748.8</v>
      </c>
      <c r="BI3111" s="16">
        <f t="shared" si="687"/>
        <v>9.36</v>
      </c>
    </row>
    <row r="3112" spans="1:61" x14ac:dyDescent="0.35">
      <c r="A3112">
        <v>3111</v>
      </c>
      <c r="B3112" t="s">
        <v>360</v>
      </c>
      <c r="C3112" t="s">
        <v>9724</v>
      </c>
      <c r="D3112" s="15" t="s">
        <v>3643</v>
      </c>
      <c r="E3112" s="12" t="s">
        <v>93</v>
      </c>
      <c r="G3112" s="12" t="s">
        <v>3316</v>
      </c>
      <c r="H3112" s="12" t="s">
        <v>589</v>
      </c>
      <c r="I3112" s="12" t="s">
        <v>363</v>
      </c>
      <c r="J3112" s="12" t="s">
        <v>2401</v>
      </c>
      <c r="K3112" s="12" t="s">
        <v>3317</v>
      </c>
      <c r="N3112" s="16" t="s">
        <v>206</v>
      </c>
      <c r="O3112" s="16" t="s">
        <v>3638</v>
      </c>
      <c r="P3112" s="12" t="s">
        <v>366</v>
      </c>
      <c r="Q3112" s="16">
        <v>2022</v>
      </c>
      <c r="R3112" s="16">
        <v>0.9</v>
      </c>
      <c r="T3112" s="16">
        <v>0</v>
      </c>
      <c r="V3112" s="12" t="s">
        <v>204</v>
      </c>
      <c r="W3112" s="12" t="s">
        <v>204</v>
      </c>
      <c r="X3112" s="16">
        <v>1</v>
      </c>
      <c r="Y3112" s="16">
        <v>8</v>
      </c>
      <c r="Z3112" s="16">
        <v>0.9</v>
      </c>
      <c r="AA3112" s="16">
        <v>117</v>
      </c>
      <c r="AB3112" s="16" t="s">
        <v>2394</v>
      </c>
      <c r="AC3112" s="16" t="s">
        <v>3319</v>
      </c>
      <c r="AD3112" s="16">
        <f t="shared" si="672"/>
        <v>40950</v>
      </c>
      <c r="AE3112" s="16">
        <f t="shared" si="673"/>
        <v>315</v>
      </c>
      <c r="AF3112" s="16">
        <f t="shared" si="674"/>
        <v>118125</v>
      </c>
      <c r="AG3112" s="16">
        <f t="shared" si="675"/>
        <v>90</v>
      </c>
      <c r="AH3112" s="12">
        <f t="shared" si="676"/>
        <v>0</v>
      </c>
      <c r="AI3112" s="16">
        <f t="shared" si="677"/>
        <v>6.3</v>
      </c>
      <c r="AJ3112" s="16">
        <f t="shared" si="678"/>
        <v>21735</v>
      </c>
      <c r="AK3112" s="16">
        <f t="shared" si="679"/>
        <v>450</v>
      </c>
      <c r="AL3112" s="16">
        <f t="shared" si="680"/>
        <v>4500</v>
      </c>
      <c r="AM3112" s="16">
        <f t="shared" si="681"/>
        <v>63900</v>
      </c>
      <c r="AN3112" s="16">
        <f t="shared" si="682"/>
        <v>249210</v>
      </c>
      <c r="AO3112" s="12" t="s">
        <v>1486</v>
      </c>
      <c r="AP3112" s="16">
        <v>0.9</v>
      </c>
      <c r="AQ3112" s="16" t="s">
        <v>204</v>
      </c>
      <c r="BC3112" s="16">
        <v>0.9</v>
      </c>
      <c r="BD3112" s="16">
        <f t="shared" si="683"/>
        <v>3.15</v>
      </c>
      <c r="BE3112" s="16">
        <f t="shared" si="684"/>
        <v>1557.5625</v>
      </c>
      <c r="BG3112" s="16">
        <f t="shared" si="685"/>
        <v>1080</v>
      </c>
      <c r="BH3112" s="16">
        <f t="shared" si="686"/>
        <v>576</v>
      </c>
      <c r="BI3112" s="16">
        <f t="shared" si="687"/>
        <v>7.2</v>
      </c>
    </row>
    <row r="3113" spans="1:61" x14ac:dyDescent="0.35">
      <c r="A3113">
        <v>3112</v>
      </c>
      <c r="B3113" t="s">
        <v>360</v>
      </c>
      <c r="C3113" t="s">
        <v>9725</v>
      </c>
      <c r="D3113" s="15" t="s">
        <v>3444</v>
      </c>
      <c r="E3113" s="12" t="s">
        <v>93</v>
      </c>
      <c r="G3113" s="12" t="s">
        <v>3316</v>
      </c>
      <c r="H3113" s="12" t="s">
        <v>589</v>
      </c>
      <c r="I3113" s="12" t="s">
        <v>363</v>
      </c>
      <c r="J3113" s="12" t="s">
        <v>2401</v>
      </c>
      <c r="K3113" s="12" t="s">
        <v>3317</v>
      </c>
      <c r="N3113" s="16" t="s">
        <v>206</v>
      </c>
      <c r="O3113" s="16" t="s">
        <v>3638</v>
      </c>
      <c r="P3113" s="12" t="s">
        <v>366</v>
      </c>
      <c r="Q3113" s="16">
        <v>2022</v>
      </c>
      <c r="R3113" s="16">
        <v>0.9</v>
      </c>
      <c r="T3113" s="16">
        <v>0</v>
      </c>
      <c r="V3113" s="12" t="s">
        <v>204</v>
      </c>
      <c r="W3113" s="12" t="s">
        <v>204</v>
      </c>
      <c r="X3113" s="16">
        <v>1</v>
      </c>
      <c r="Y3113" s="16">
        <v>8</v>
      </c>
      <c r="Z3113" s="16">
        <v>0.9</v>
      </c>
      <c r="AA3113" s="16">
        <v>117</v>
      </c>
      <c r="AB3113" s="16" t="s">
        <v>2394</v>
      </c>
      <c r="AC3113" s="16" t="s">
        <v>3319</v>
      </c>
      <c r="AD3113" s="16">
        <f t="shared" si="672"/>
        <v>40950</v>
      </c>
      <c r="AE3113" s="16">
        <f t="shared" si="673"/>
        <v>315</v>
      </c>
      <c r="AF3113" s="16">
        <f t="shared" si="674"/>
        <v>118125</v>
      </c>
      <c r="AG3113" s="16">
        <f t="shared" si="675"/>
        <v>90</v>
      </c>
      <c r="AH3113" s="12">
        <f t="shared" si="676"/>
        <v>0</v>
      </c>
      <c r="AI3113" s="16">
        <f t="shared" si="677"/>
        <v>6.3</v>
      </c>
      <c r="AJ3113" s="16">
        <f t="shared" si="678"/>
        <v>21735</v>
      </c>
      <c r="AK3113" s="16">
        <f t="shared" si="679"/>
        <v>450</v>
      </c>
      <c r="AL3113" s="16">
        <f t="shared" si="680"/>
        <v>4500</v>
      </c>
      <c r="AM3113" s="16">
        <f t="shared" si="681"/>
        <v>63900</v>
      </c>
      <c r="AN3113" s="16">
        <f t="shared" si="682"/>
        <v>249210</v>
      </c>
      <c r="AO3113" s="12" t="s">
        <v>1486</v>
      </c>
      <c r="AP3113" s="16">
        <v>0.9</v>
      </c>
      <c r="AQ3113" s="16" t="s">
        <v>204</v>
      </c>
      <c r="AX3113" s="16" t="s">
        <v>204</v>
      </c>
      <c r="BC3113" s="16">
        <v>0.9</v>
      </c>
      <c r="BD3113" s="16">
        <f t="shared" si="683"/>
        <v>3.15</v>
      </c>
      <c r="BE3113" s="16">
        <f t="shared" si="684"/>
        <v>1557.5625</v>
      </c>
      <c r="BG3113" s="16">
        <f t="shared" si="685"/>
        <v>1080</v>
      </c>
      <c r="BH3113" s="16">
        <f t="shared" si="686"/>
        <v>576</v>
      </c>
      <c r="BI3113" s="16">
        <f t="shared" si="687"/>
        <v>7.2</v>
      </c>
    </row>
    <row r="3114" spans="1:61" x14ac:dyDescent="0.35">
      <c r="A3114">
        <v>3113</v>
      </c>
      <c r="B3114" t="s">
        <v>360</v>
      </c>
      <c r="C3114" t="s">
        <v>9726</v>
      </c>
      <c r="D3114" s="15" t="s">
        <v>3644</v>
      </c>
      <c r="E3114" s="12" t="s">
        <v>98</v>
      </c>
      <c r="G3114" s="12" t="s">
        <v>3316</v>
      </c>
      <c r="H3114" s="12" t="s">
        <v>589</v>
      </c>
      <c r="I3114" s="12" t="s">
        <v>363</v>
      </c>
      <c r="J3114" s="12" t="s">
        <v>2401</v>
      </c>
      <c r="K3114" s="12" t="s">
        <v>3317</v>
      </c>
      <c r="N3114" s="16" t="s">
        <v>206</v>
      </c>
      <c r="O3114" s="16" t="s">
        <v>3638</v>
      </c>
      <c r="P3114" s="12" t="s">
        <v>366</v>
      </c>
      <c r="Q3114" s="16">
        <v>2022</v>
      </c>
      <c r="R3114" s="16">
        <v>0.9</v>
      </c>
      <c r="T3114" s="16">
        <v>0</v>
      </c>
      <c r="V3114" s="12" t="s">
        <v>204</v>
      </c>
      <c r="W3114" s="12" t="s">
        <v>204</v>
      </c>
      <c r="X3114" s="16">
        <v>1</v>
      </c>
      <c r="Y3114" s="16">
        <v>8</v>
      </c>
      <c r="Z3114" s="16">
        <v>0.9</v>
      </c>
      <c r="AA3114" s="16">
        <v>117</v>
      </c>
      <c r="AB3114" s="16" t="s">
        <v>2394</v>
      </c>
      <c r="AC3114" s="16" t="s">
        <v>3319</v>
      </c>
      <c r="AD3114" s="16">
        <f t="shared" si="672"/>
        <v>40950</v>
      </c>
      <c r="AE3114" s="16">
        <f t="shared" si="673"/>
        <v>315</v>
      </c>
      <c r="AF3114" s="16">
        <f t="shared" si="674"/>
        <v>118125</v>
      </c>
      <c r="AG3114" s="16">
        <f t="shared" si="675"/>
        <v>90</v>
      </c>
      <c r="AH3114" s="12">
        <f t="shared" si="676"/>
        <v>0</v>
      </c>
      <c r="AI3114" s="16">
        <f t="shared" si="677"/>
        <v>6.3</v>
      </c>
      <c r="AJ3114" s="16">
        <f t="shared" si="678"/>
        <v>21735</v>
      </c>
      <c r="AK3114" s="16">
        <f t="shared" si="679"/>
        <v>450</v>
      </c>
      <c r="AL3114" s="16">
        <f t="shared" si="680"/>
        <v>4500</v>
      </c>
      <c r="AM3114" s="16">
        <f t="shared" si="681"/>
        <v>63900</v>
      </c>
      <c r="AN3114" s="16">
        <f t="shared" si="682"/>
        <v>249210</v>
      </c>
      <c r="AO3114" s="12" t="s">
        <v>1486</v>
      </c>
      <c r="AP3114" s="16">
        <v>0.9</v>
      </c>
      <c r="AQ3114" s="16" t="s">
        <v>204</v>
      </c>
      <c r="AX3114" s="16" t="s">
        <v>207</v>
      </c>
      <c r="AY3114" s="16" t="s">
        <v>207</v>
      </c>
      <c r="BC3114" s="16">
        <v>0.9</v>
      </c>
      <c r="BD3114" s="16">
        <f t="shared" si="683"/>
        <v>3.15</v>
      </c>
      <c r="BE3114" s="16">
        <f t="shared" si="684"/>
        <v>1557.5625</v>
      </c>
      <c r="BG3114" s="16">
        <f t="shared" si="685"/>
        <v>1080</v>
      </c>
      <c r="BH3114" s="16">
        <f t="shared" si="686"/>
        <v>576</v>
      </c>
      <c r="BI3114" s="16">
        <f t="shared" si="687"/>
        <v>7.2</v>
      </c>
    </row>
    <row r="3115" spans="1:61" x14ac:dyDescent="0.35">
      <c r="A3115">
        <v>3114</v>
      </c>
      <c r="B3115" t="s">
        <v>360</v>
      </c>
      <c r="C3115" t="s">
        <v>9727</v>
      </c>
      <c r="D3115" s="15" t="s">
        <v>3645</v>
      </c>
      <c r="E3115" s="12" t="s">
        <v>98</v>
      </c>
      <c r="G3115" s="12" t="s">
        <v>3316</v>
      </c>
      <c r="H3115" s="12" t="s">
        <v>589</v>
      </c>
      <c r="I3115" s="12" t="s">
        <v>363</v>
      </c>
      <c r="J3115" s="12" t="s">
        <v>2401</v>
      </c>
      <c r="K3115" s="12" t="s">
        <v>3317</v>
      </c>
      <c r="N3115" s="16" t="s">
        <v>206</v>
      </c>
      <c r="O3115" s="16" t="s">
        <v>3638</v>
      </c>
      <c r="P3115" s="12" t="s">
        <v>366</v>
      </c>
      <c r="Q3115" s="16">
        <v>2022</v>
      </c>
      <c r="R3115" s="16">
        <v>1</v>
      </c>
      <c r="T3115" s="16">
        <v>0</v>
      </c>
      <c r="V3115" s="12" t="s">
        <v>204</v>
      </c>
      <c r="W3115" s="12" t="s">
        <v>204</v>
      </c>
      <c r="X3115" s="16">
        <v>1</v>
      </c>
      <c r="Y3115" s="16">
        <v>8</v>
      </c>
      <c r="Z3115" s="16">
        <v>1</v>
      </c>
      <c r="AA3115" s="16">
        <v>130</v>
      </c>
      <c r="AB3115" s="16" t="s">
        <v>2394</v>
      </c>
      <c r="AC3115" s="16" t="s">
        <v>3319</v>
      </c>
      <c r="AD3115" s="16">
        <f t="shared" si="672"/>
        <v>45500</v>
      </c>
      <c r="AE3115" s="16">
        <f t="shared" si="673"/>
        <v>350</v>
      </c>
      <c r="AF3115" s="16">
        <f t="shared" si="674"/>
        <v>131250</v>
      </c>
      <c r="AG3115" s="16">
        <f t="shared" si="675"/>
        <v>100</v>
      </c>
      <c r="AH3115" s="12">
        <f t="shared" si="676"/>
        <v>0</v>
      </c>
      <c r="AI3115" s="16">
        <f t="shared" si="677"/>
        <v>7</v>
      </c>
      <c r="AJ3115" s="16">
        <f t="shared" si="678"/>
        <v>24150</v>
      </c>
      <c r="AK3115" s="16">
        <f t="shared" si="679"/>
        <v>500</v>
      </c>
      <c r="AL3115" s="16">
        <f t="shared" si="680"/>
        <v>5000</v>
      </c>
      <c r="AM3115" s="16">
        <f t="shared" si="681"/>
        <v>71000</v>
      </c>
      <c r="AN3115" s="16">
        <f t="shared" si="682"/>
        <v>276900</v>
      </c>
      <c r="AO3115" s="12" t="s">
        <v>1486</v>
      </c>
      <c r="AP3115" s="16">
        <v>1</v>
      </c>
      <c r="AQ3115" s="16" t="s">
        <v>204</v>
      </c>
      <c r="AY3115" s="16" t="s">
        <v>204</v>
      </c>
      <c r="BC3115" s="16">
        <v>1</v>
      </c>
      <c r="BD3115" s="16">
        <f t="shared" si="683"/>
        <v>3.5</v>
      </c>
      <c r="BE3115" s="16">
        <f t="shared" si="684"/>
        <v>1730.625</v>
      </c>
      <c r="BG3115" s="16">
        <f t="shared" si="685"/>
        <v>1200</v>
      </c>
      <c r="BH3115" s="16">
        <f t="shared" si="686"/>
        <v>640</v>
      </c>
      <c r="BI3115" s="16">
        <f t="shared" si="687"/>
        <v>8</v>
      </c>
    </row>
    <row r="3116" spans="1:61" x14ac:dyDescent="0.35">
      <c r="A3116">
        <v>3115</v>
      </c>
      <c r="B3116" t="s">
        <v>360</v>
      </c>
      <c r="C3116" t="s">
        <v>9728</v>
      </c>
      <c r="D3116" s="15" t="s">
        <v>3646</v>
      </c>
      <c r="E3116" s="12" t="s">
        <v>98</v>
      </c>
      <c r="G3116" s="12" t="s">
        <v>3316</v>
      </c>
      <c r="H3116" s="12" t="s">
        <v>589</v>
      </c>
      <c r="I3116" s="12" t="s">
        <v>363</v>
      </c>
      <c r="J3116" s="12" t="s">
        <v>2401</v>
      </c>
      <c r="K3116" s="12" t="s">
        <v>3317</v>
      </c>
      <c r="N3116" s="16" t="s">
        <v>206</v>
      </c>
      <c r="O3116" s="16" t="s">
        <v>3638</v>
      </c>
      <c r="P3116" s="12" t="s">
        <v>366</v>
      </c>
      <c r="Q3116" s="16">
        <v>2022</v>
      </c>
      <c r="R3116" s="16">
        <v>1.2</v>
      </c>
      <c r="T3116" s="16">
        <v>0</v>
      </c>
      <c r="V3116" s="12" t="s">
        <v>204</v>
      </c>
      <c r="W3116" s="12" t="s">
        <v>204</v>
      </c>
      <c r="X3116" s="16">
        <v>1</v>
      </c>
      <c r="Y3116" s="16">
        <v>8</v>
      </c>
      <c r="Z3116" s="16">
        <v>1.2</v>
      </c>
      <c r="AA3116" s="16">
        <v>156</v>
      </c>
      <c r="AB3116" s="16" t="s">
        <v>2394</v>
      </c>
      <c r="AC3116" s="16" t="s">
        <v>3319</v>
      </c>
      <c r="AD3116" s="16">
        <f t="shared" si="672"/>
        <v>54600</v>
      </c>
      <c r="AE3116" s="16">
        <f t="shared" si="673"/>
        <v>420</v>
      </c>
      <c r="AF3116" s="16">
        <f t="shared" si="674"/>
        <v>157500</v>
      </c>
      <c r="AG3116" s="16">
        <f t="shared" si="675"/>
        <v>120</v>
      </c>
      <c r="AH3116" s="12">
        <f t="shared" si="676"/>
        <v>0</v>
      </c>
      <c r="AI3116" s="16">
        <f t="shared" si="677"/>
        <v>8.4</v>
      </c>
      <c r="AJ3116" s="16">
        <f t="shared" si="678"/>
        <v>28980</v>
      </c>
      <c r="AK3116" s="16">
        <f t="shared" si="679"/>
        <v>600</v>
      </c>
      <c r="AL3116" s="16">
        <f t="shared" si="680"/>
        <v>6000</v>
      </c>
      <c r="AM3116" s="16">
        <f t="shared" si="681"/>
        <v>85200</v>
      </c>
      <c r="AN3116" s="16">
        <f t="shared" si="682"/>
        <v>332280</v>
      </c>
      <c r="AO3116" s="12" t="s">
        <v>1486</v>
      </c>
      <c r="AP3116" s="16">
        <v>1.2</v>
      </c>
      <c r="AQ3116" s="16" t="s">
        <v>204</v>
      </c>
      <c r="BC3116" s="16">
        <v>1.2</v>
      </c>
      <c r="BD3116" s="16">
        <f t="shared" si="683"/>
        <v>4.2</v>
      </c>
      <c r="BE3116" s="16">
        <f t="shared" si="684"/>
        <v>2076.75</v>
      </c>
      <c r="BG3116" s="16">
        <f t="shared" si="685"/>
        <v>1440</v>
      </c>
      <c r="BH3116" s="16">
        <f t="shared" si="686"/>
        <v>768</v>
      </c>
      <c r="BI3116" s="16">
        <f t="shared" si="687"/>
        <v>9.6</v>
      </c>
    </row>
    <row r="3117" spans="1:61" x14ac:dyDescent="0.35">
      <c r="A3117">
        <v>3116</v>
      </c>
      <c r="B3117" t="s">
        <v>360</v>
      </c>
      <c r="C3117" t="s">
        <v>9729</v>
      </c>
      <c r="D3117" s="15" t="s">
        <v>3648</v>
      </c>
      <c r="E3117" s="12" t="s">
        <v>98</v>
      </c>
      <c r="F3117" s="16">
        <v>1940</v>
      </c>
      <c r="G3117" s="12" t="s">
        <v>3316</v>
      </c>
      <c r="H3117" s="12" t="s">
        <v>589</v>
      </c>
      <c r="I3117" s="12" t="s">
        <v>363</v>
      </c>
      <c r="J3117" s="12" t="s">
        <v>2401</v>
      </c>
      <c r="K3117" s="12" t="s">
        <v>3647</v>
      </c>
      <c r="N3117" s="16" t="s">
        <v>206</v>
      </c>
      <c r="O3117" s="16" t="s">
        <v>3547</v>
      </c>
      <c r="P3117" s="12" t="s">
        <v>131</v>
      </c>
      <c r="Q3117" s="16">
        <v>2022</v>
      </c>
      <c r="R3117" s="16">
        <v>2.1</v>
      </c>
      <c r="T3117" s="16">
        <v>0</v>
      </c>
      <c r="V3117" s="12" t="s">
        <v>204</v>
      </c>
      <c r="W3117" s="12" t="s">
        <v>204</v>
      </c>
      <c r="X3117" s="16">
        <v>1</v>
      </c>
      <c r="Y3117" s="16">
        <v>12</v>
      </c>
      <c r="Z3117" s="16">
        <v>2.19</v>
      </c>
      <c r="AA3117" s="16">
        <f>Z3117*120</f>
        <v>262.8</v>
      </c>
      <c r="AB3117" s="16" t="s">
        <v>2114</v>
      </c>
      <c r="AC3117" s="16" t="s">
        <v>5620</v>
      </c>
      <c r="AD3117" s="16">
        <f t="shared" si="672"/>
        <v>91980</v>
      </c>
      <c r="AE3117" s="16">
        <f t="shared" si="673"/>
        <v>766.5</v>
      </c>
      <c r="AF3117" s="16">
        <f t="shared" si="674"/>
        <v>287437.5</v>
      </c>
      <c r="AG3117" s="16">
        <f t="shared" si="675"/>
        <v>219</v>
      </c>
      <c r="AH3117" s="12">
        <f t="shared" si="676"/>
        <v>0</v>
      </c>
      <c r="AI3117" s="16">
        <f t="shared" si="677"/>
        <v>15.33</v>
      </c>
      <c r="AJ3117" s="16">
        <f t="shared" si="678"/>
        <v>52888.5</v>
      </c>
      <c r="AK3117" s="16">
        <f t="shared" si="679"/>
        <v>1095</v>
      </c>
      <c r="AL3117" s="16">
        <f t="shared" si="680"/>
        <v>10950</v>
      </c>
      <c r="AM3117" s="16">
        <f t="shared" si="681"/>
        <v>155490</v>
      </c>
      <c r="AN3117" s="16">
        <f t="shared" si="682"/>
        <v>598746</v>
      </c>
      <c r="AO3117" s="12" t="s">
        <v>3649</v>
      </c>
      <c r="AP3117" s="16">
        <v>2.5</v>
      </c>
      <c r="AQ3117" s="16" t="s">
        <v>204</v>
      </c>
      <c r="BC3117" s="16">
        <v>2.1</v>
      </c>
      <c r="BD3117" s="16">
        <f t="shared" si="683"/>
        <v>7.3500000000000005</v>
      </c>
      <c r="BE3117" s="16">
        <f t="shared" si="684"/>
        <v>3742.1624999999999</v>
      </c>
      <c r="BG3117" s="16">
        <f t="shared" si="685"/>
        <v>2520</v>
      </c>
      <c r="BH3117" s="16">
        <f t="shared" si="686"/>
        <v>1344</v>
      </c>
      <c r="BI3117" s="16">
        <f t="shared" si="687"/>
        <v>16.8</v>
      </c>
    </row>
    <row r="3118" spans="1:61" x14ac:dyDescent="0.35">
      <c r="A3118">
        <v>3117</v>
      </c>
      <c r="B3118" t="s">
        <v>360</v>
      </c>
      <c r="C3118" t="s">
        <v>9730</v>
      </c>
      <c r="D3118" s="15" t="s">
        <v>3650</v>
      </c>
      <c r="E3118" s="12" t="s">
        <v>98</v>
      </c>
      <c r="F3118" s="16">
        <v>1958</v>
      </c>
      <c r="G3118" s="12" t="s">
        <v>3316</v>
      </c>
      <c r="H3118" s="12" t="s">
        <v>589</v>
      </c>
      <c r="I3118" s="12" t="s">
        <v>363</v>
      </c>
      <c r="J3118" s="12" t="s">
        <v>2401</v>
      </c>
      <c r="K3118" s="12" t="s">
        <v>3647</v>
      </c>
      <c r="N3118" s="16" t="s">
        <v>206</v>
      </c>
      <c r="O3118" s="16" t="s">
        <v>3547</v>
      </c>
      <c r="P3118" s="12" t="s">
        <v>131</v>
      </c>
      <c r="Q3118" s="16">
        <v>2022</v>
      </c>
      <c r="R3118" s="16">
        <v>1.58</v>
      </c>
      <c r="T3118" s="16">
        <v>0</v>
      </c>
      <c r="V3118" s="12" t="s">
        <v>204</v>
      </c>
      <c r="W3118" s="12" t="s">
        <v>204</v>
      </c>
      <c r="X3118" s="16">
        <v>1</v>
      </c>
      <c r="Y3118" s="16">
        <v>15</v>
      </c>
      <c r="Z3118" s="16">
        <v>1.58</v>
      </c>
      <c r="AA3118" s="16">
        <f t="shared" ref="AA3118:AA3159" si="688">Z3118*120</f>
        <v>189.60000000000002</v>
      </c>
      <c r="AB3118" s="16" t="s">
        <v>2114</v>
      </c>
      <c r="AC3118" s="16" t="s">
        <v>5620</v>
      </c>
      <c r="AD3118" s="16">
        <f t="shared" si="672"/>
        <v>66360.000000000015</v>
      </c>
      <c r="AE3118" s="16">
        <f t="shared" si="673"/>
        <v>553</v>
      </c>
      <c r="AF3118" s="16">
        <f t="shared" si="674"/>
        <v>207375</v>
      </c>
      <c r="AG3118" s="16">
        <f t="shared" si="675"/>
        <v>158</v>
      </c>
      <c r="AH3118" s="12">
        <f t="shared" si="676"/>
        <v>0</v>
      </c>
      <c r="AI3118" s="16">
        <f t="shared" si="677"/>
        <v>11.06</v>
      </c>
      <c r="AJ3118" s="16">
        <f t="shared" si="678"/>
        <v>38157</v>
      </c>
      <c r="AK3118" s="16">
        <f t="shared" si="679"/>
        <v>790</v>
      </c>
      <c r="AL3118" s="16">
        <f t="shared" si="680"/>
        <v>7900</v>
      </c>
      <c r="AM3118" s="16">
        <f t="shared" si="681"/>
        <v>112180</v>
      </c>
      <c r="AN3118" s="16">
        <f t="shared" si="682"/>
        <v>431972</v>
      </c>
      <c r="BC3118" s="16">
        <v>1.58</v>
      </c>
      <c r="BD3118" s="16">
        <f t="shared" si="683"/>
        <v>5.53</v>
      </c>
      <c r="BE3118" s="16">
        <f t="shared" si="684"/>
        <v>2699.8249999999998</v>
      </c>
      <c r="BG3118" s="16">
        <f t="shared" si="685"/>
        <v>1896</v>
      </c>
      <c r="BH3118" s="16">
        <f t="shared" si="686"/>
        <v>1011.2</v>
      </c>
      <c r="BI3118" s="16">
        <f t="shared" si="687"/>
        <v>12.64</v>
      </c>
    </row>
    <row r="3119" spans="1:61" x14ac:dyDescent="0.35">
      <c r="A3119">
        <v>3118</v>
      </c>
      <c r="B3119" t="s">
        <v>360</v>
      </c>
      <c r="C3119" t="s">
        <v>9731</v>
      </c>
      <c r="D3119" s="15" t="s">
        <v>3651</v>
      </c>
      <c r="E3119" s="12" t="s">
        <v>98</v>
      </c>
      <c r="F3119" s="16">
        <v>1959</v>
      </c>
      <c r="G3119" s="12" t="s">
        <v>3316</v>
      </c>
      <c r="H3119" s="12" t="s">
        <v>589</v>
      </c>
      <c r="I3119" s="12" t="s">
        <v>363</v>
      </c>
      <c r="J3119" s="12" t="s">
        <v>2401</v>
      </c>
      <c r="K3119" s="12" t="s">
        <v>3647</v>
      </c>
      <c r="N3119" s="16" t="s">
        <v>206</v>
      </c>
      <c r="O3119" s="16" t="s">
        <v>3547</v>
      </c>
      <c r="P3119" s="12" t="s">
        <v>131</v>
      </c>
      <c r="Q3119" s="16">
        <v>2022</v>
      </c>
      <c r="R3119" s="16">
        <v>2.5</v>
      </c>
      <c r="T3119" s="16">
        <v>0</v>
      </c>
      <c r="V3119" s="12" t="s">
        <v>204</v>
      </c>
      <c r="W3119" s="12" t="s">
        <v>204</v>
      </c>
      <c r="X3119" s="16">
        <v>1</v>
      </c>
      <c r="Y3119" s="16">
        <v>18</v>
      </c>
      <c r="Z3119" s="16">
        <v>2.5</v>
      </c>
      <c r="AA3119" s="16">
        <f t="shared" si="688"/>
        <v>300</v>
      </c>
      <c r="AB3119" s="16" t="s">
        <v>2114</v>
      </c>
      <c r="AC3119" s="16" t="s">
        <v>5620</v>
      </c>
      <c r="AD3119" s="16">
        <f t="shared" si="672"/>
        <v>105000</v>
      </c>
      <c r="AE3119" s="16">
        <f t="shared" si="673"/>
        <v>875</v>
      </c>
      <c r="AF3119" s="16">
        <f t="shared" si="674"/>
        <v>328125</v>
      </c>
      <c r="AG3119" s="16">
        <f t="shared" si="675"/>
        <v>250</v>
      </c>
      <c r="AH3119" s="12">
        <f t="shared" si="676"/>
        <v>0</v>
      </c>
      <c r="AI3119" s="16">
        <f t="shared" si="677"/>
        <v>17.5</v>
      </c>
      <c r="AJ3119" s="16">
        <f t="shared" si="678"/>
        <v>60375</v>
      </c>
      <c r="AK3119" s="16">
        <f t="shared" si="679"/>
        <v>1250</v>
      </c>
      <c r="AL3119" s="16">
        <f t="shared" si="680"/>
        <v>12500</v>
      </c>
      <c r="AM3119" s="16">
        <f t="shared" si="681"/>
        <v>177500</v>
      </c>
      <c r="AN3119" s="16">
        <f t="shared" si="682"/>
        <v>683500</v>
      </c>
      <c r="AO3119" s="12" t="s">
        <v>3649</v>
      </c>
      <c r="BC3119" s="16">
        <v>2.5</v>
      </c>
      <c r="BD3119" s="16">
        <f t="shared" si="683"/>
        <v>8.75</v>
      </c>
      <c r="BE3119" s="16">
        <f t="shared" si="684"/>
        <v>4271.875</v>
      </c>
      <c r="BG3119" s="16">
        <f t="shared" si="685"/>
        <v>3000</v>
      </c>
      <c r="BH3119" s="16">
        <f t="shared" si="686"/>
        <v>1600</v>
      </c>
      <c r="BI3119" s="16">
        <f t="shared" si="687"/>
        <v>20</v>
      </c>
    </row>
    <row r="3120" spans="1:61" x14ac:dyDescent="0.35">
      <c r="A3120">
        <v>3119</v>
      </c>
      <c r="B3120" t="s">
        <v>360</v>
      </c>
      <c r="C3120" t="s">
        <v>9732</v>
      </c>
      <c r="D3120" s="15" t="s">
        <v>3652</v>
      </c>
      <c r="E3120" s="12" t="s">
        <v>98</v>
      </c>
      <c r="F3120" s="16">
        <v>1958</v>
      </c>
      <c r="G3120" s="12" t="s">
        <v>3316</v>
      </c>
      <c r="H3120" s="12" t="s">
        <v>589</v>
      </c>
      <c r="I3120" s="12" t="s">
        <v>363</v>
      </c>
      <c r="J3120" s="12" t="s">
        <v>2401</v>
      </c>
      <c r="K3120" s="12" t="s">
        <v>3647</v>
      </c>
      <c r="N3120" s="16" t="s">
        <v>206</v>
      </c>
      <c r="O3120" s="16" t="s">
        <v>3547</v>
      </c>
      <c r="P3120" s="12" t="s">
        <v>131</v>
      </c>
      <c r="Q3120" s="16">
        <v>2022</v>
      </c>
      <c r="R3120" s="16">
        <v>1.17</v>
      </c>
      <c r="T3120" s="16">
        <v>0</v>
      </c>
      <c r="V3120" s="12" t="s">
        <v>204</v>
      </c>
      <c r="W3120" s="12" t="s">
        <v>204</v>
      </c>
      <c r="X3120" s="16">
        <v>1</v>
      </c>
      <c r="Y3120" s="16">
        <v>13</v>
      </c>
      <c r="Z3120" s="16">
        <v>1.17</v>
      </c>
      <c r="AA3120" s="16">
        <f t="shared" si="688"/>
        <v>140.39999999999998</v>
      </c>
      <c r="AB3120" s="16" t="s">
        <v>2114</v>
      </c>
      <c r="AC3120" s="16" t="s">
        <v>5620</v>
      </c>
      <c r="AD3120" s="16">
        <f t="shared" si="672"/>
        <v>49139.999999999993</v>
      </c>
      <c r="AE3120" s="16">
        <f t="shared" si="673"/>
        <v>409.5</v>
      </c>
      <c r="AF3120" s="16">
        <f t="shared" si="674"/>
        <v>153562.5</v>
      </c>
      <c r="AG3120" s="16">
        <f t="shared" si="675"/>
        <v>117</v>
      </c>
      <c r="AH3120" s="12">
        <f t="shared" si="676"/>
        <v>0</v>
      </c>
      <c r="AI3120" s="16">
        <f t="shared" si="677"/>
        <v>8.19</v>
      </c>
      <c r="AJ3120" s="16">
        <f t="shared" si="678"/>
        <v>28255.5</v>
      </c>
      <c r="AK3120" s="16">
        <f t="shared" si="679"/>
        <v>585</v>
      </c>
      <c r="AL3120" s="16">
        <f t="shared" si="680"/>
        <v>5850</v>
      </c>
      <c r="AM3120" s="16">
        <f t="shared" si="681"/>
        <v>83070</v>
      </c>
      <c r="AN3120" s="16">
        <f t="shared" si="682"/>
        <v>319878</v>
      </c>
      <c r="BC3120" s="16">
        <v>1.17</v>
      </c>
      <c r="BD3120" s="16">
        <f t="shared" si="683"/>
        <v>4.0949999999999998</v>
      </c>
      <c r="BE3120" s="16">
        <f t="shared" si="684"/>
        <v>1999.2375</v>
      </c>
      <c r="BG3120" s="16">
        <f t="shared" si="685"/>
        <v>1404</v>
      </c>
      <c r="BH3120" s="16">
        <f t="shared" si="686"/>
        <v>748.8</v>
      </c>
      <c r="BI3120" s="16">
        <f t="shared" si="687"/>
        <v>9.36</v>
      </c>
    </row>
    <row r="3121" spans="1:61" x14ac:dyDescent="0.35">
      <c r="A3121">
        <v>3120</v>
      </c>
      <c r="B3121" t="s">
        <v>360</v>
      </c>
      <c r="C3121" t="s">
        <v>9733</v>
      </c>
      <c r="D3121" s="15" t="s">
        <v>3653</v>
      </c>
      <c r="E3121" s="12" t="s">
        <v>98</v>
      </c>
      <c r="F3121" s="16">
        <v>1961</v>
      </c>
      <c r="G3121" s="12" t="s">
        <v>3316</v>
      </c>
      <c r="H3121" s="12" t="s">
        <v>589</v>
      </c>
      <c r="I3121" s="12" t="s">
        <v>363</v>
      </c>
      <c r="J3121" s="12" t="s">
        <v>2401</v>
      </c>
      <c r="K3121" s="12" t="s">
        <v>3647</v>
      </c>
      <c r="N3121" s="16" t="s">
        <v>206</v>
      </c>
      <c r="O3121" s="16" t="s">
        <v>3547</v>
      </c>
      <c r="P3121" s="12" t="s">
        <v>131</v>
      </c>
      <c r="Q3121" s="16">
        <v>2022</v>
      </c>
      <c r="R3121" s="16">
        <v>2.2400000000000002</v>
      </c>
      <c r="T3121" s="16">
        <v>0</v>
      </c>
      <c r="V3121" s="12" t="s">
        <v>204</v>
      </c>
      <c r="W3121" s="12" t="s">
        <v>204</v>
      </c>
      <c r="X3121" s="16">
        <v>1</v>
      </c>
      <c r="Y3121" s="16">
        <v>8</v>
      </c>
      <c r="Z3121" s="16">
        <v>2.2400000000000002</v>
      </c>
      <c r="AA3121" s="16">
        <f t="shared" si="688"/>
        <v>268.8</v>
      </c>
      <c r="AB3121" s="16" t="s">
        <v>2114</v>
      </c>
      <c r="AC3121" s="16" t="s">
        <v>5620</v>
      </c>
      <c r="AD3121" s="16">
        <f t="shared" si="672"/>
        <v>94080</v>
      </c>
      <c r="AE3121" s="16">
        <f t="shared" si="673"/>
        <v>784.00000000000011</v>
      </c>
      <c r="AF3121" s="16">
        <f t="shared" si="674"/>
        <v>294000.00000000006</v>
      </c>
      <c r="AG3121" s="16">
        <f t="shared" si="675"/>
        <v>224.00000000000003</v>
      </c>
      <c r="AH3121" s="12">
        <f t="shared" si="676"/>
        <v>0</v>
      </c>
      <c r="AI3121" s="16">
        <f t="shared" si="677"/>
        <v>15.680000000000001</v>
      </c>
      <c r="AJ3121" s="16">
        <f t="shared" si="678"/>
        <v>54096.000000000007</v>
      </c>
      <c r="AK3121" s="16">
        <f t="shared" si="679"/>
        <v>1120</v>
      </c>
      <c r="AL3121" s="16">
        <f t="shared" si="680"/>
        <v>11200.000000000002</v>
      </c>
      <c r="AM3121" s="16">
        <f t="shared" si="681"/>
        <v>159040.00000000003</v>
      </c>
      <c r="AN3121" s="16">
        <f t="shared" si="682"/>
        <v>612416.00000000012</v>
      </c>
      <c r="AO3121" s="12" t="s">
        <v>3649</v>
      </c>
      <c r="BC3121" s="16">
        <v>2.2400000000000002</v>
      </c>
      <c r="BD3121" s="16">
        <f t="shared" si="683"/>
        <v>7.8400000000000007</v>
      </c>
      <c r="BE3121" s="16">
        <f t="shared" si="684"/>
        <v>3827.6000000000008</v>
      </c>
      <c r="BG3121" s="16">
        <f t="shared" si="685"/>
        <v>2688.0000000000005</v>
      </c>
      <c r="BH3121" s="16">
        <f t="shared" si="686"/>
        <v>1433.6000000000001</v>
      </c>
      <c r="BI3121" s="16">
        <f t="shared" si="687"/>
        <v>17.920000000000002</v>
      </c>
    </row>
    <row r="3122" spans="1:61" x14ac:dyDescent="0.35">
      <c r="A3122">
        <v>3121</v>
      </c>
      <c r="B3122" t="s">
        <v>360</v>
      </c>
      <c r="C3122" t="s">
        <v>9734</v>
      </c>
      <c r="D3122" s="15" t="s">
        <v>3654</v>
      </c>
      <c r="E3122" s="12" t="s">
        <v>98</v>
      </c>
      <c r="F3122" s="16">
        <v>1972</v>
      </c>
      <c r="G3122" s="12" t="s">
        <v>3316</v>
      </c>
      <c r="H3122" s="12" t="s">
        <v>589</v>
      </c>
      <c r="I3122" s="12" t="s">
        <v>363</v>
      </c>
      <c r="J3122" s="12" t="s">
        <v>2401</v>
      </c>
      <c r="K3122" s="12" t="s">
        <v>3647</v>
      </c>
      <c r="N3122" s="16" t="s">
        <v>205</v>
      </c>
      <c r="O3122" s="16" t="s">
        <v>3547</v>
      </c>
      <c r="P3122" s="12" t="s">
        <v>131</v>
      </c>
      <c r="Q3122" s="16">
        <v>2022</v>
      </c>
      <c r="R3122" s="16">
        <v>1.27</v>
      </c>
      <c r="T3122" s="16">
        <v>0</v>
      </c>
      <c r="U3122" s="16" t="s">
        <v>3654</v>
      </c>
      <c r="V3122" s="12" t="s">
        <v>204</v>
      </c>
      <c r="W3122" s="12" t="s">
        <v>204</v>
      </c>
      <c r="X3122" s="16">
        <v>1</v>
      </c>
      <c r="Y3122" s="16">
        <v>7</v>
      </c>
      <c r="Z3122" s="16">
        <v>1.27</v>
      </c>
      <c r="AA3122" s="16">
        <f t="shared" si="688"/>
        <v>152.4</v>
      </c>
      <c r="AB3122" s="16" t="s">
        <v>2114</v>
      </c>
      <c r="AC3122" s="16" t="s">
        <v>5620</v>
      </c>
      <c r="AD3122" s="16">
        <f t="shared" si="672"/>
        <v>53340</v>
      </c>
      <c r="AE3122" s="16">
        <f t="shared" si="673"/>
        <v>444.5</v>
      </c>
      <c r="AF3122" s="16">
        <f t="shared" si="674"/>
        <v>166687.5</v>
      </c>
      <c r="AG3122" s="16">
        <f t="shared" si="675"/>
        <v>127</v>
      </c>
      <c r="AH3122" s="12">
        <f t="shared" si="676"/>
        <v>0</v>
      </c>
      <c r="AI3122" s="16">
        <f t="shared" si="677"/>
        <v>8.89</v>
      </c>
      <c r="AJ3122" s="16">
        <f t="shared" si="678"/>
        <v>30670.500000000004</v>
      </c>
      <c r="AK3122" s="16">
        <f t="shared" si="679"/>
        <v>635</v>
      </c>
      <c r="AL3122" s="16">
        <f t="shared" si="680"/>
        <v>6350</v>
      </c>
      <c r="AM3122" s="16">
        <f t="shared" si="681"/>
        <v>90170</v>
      </c>
      <c r="AN3122" s="16">
        <f t="shared" si="682"/>
        <v>347218</v>
      </c>
      <c r="AO3122" s="12" t="s">
        <v>3649</v>
      </c>
      <c r="BC3122" s="16">
        <v>1.27</v>
      </c>
      <c r="BD3122" s="16">
        <f t="shared" si="683"/>
        <v>4.4450000000000003</v>
      </c>
      <c r="BE3122" s="16">
        <f t="shared" si="684"/>
        <v>2170.1125000000002</v>
      </c>
      <c r="BG3122" s="16">
        <f t="shared" si="685"/>
        <v>1524</v>
      </c>
      <c r="BH3122" s="16">
        <f t="shared" si="686"/>
        <v>812.8</v>
      </c>
      <c r="BI3122" s="16">
        <f t="shared" si="687"/>
        <v>10.16</v>
      </c>
    </row>
    <row r="3123" spans="1:61" x14ac:dyDescent="0.35">
      <c r="A3123">
        <v>3122</v>
      </c>
      <c r="B3123" t="s">
        <v>360</v>
      </c>
      <c r="C3123" t="s">
        <v>9735</v>
      </c>
      <c r="D3123" s="15" t="s">
        <v>3655</v>
      </c>
      <c r="E3123" s="12" t="s">
        <v>98</v>
      </c>
      <c r="F3123" s="16">
        <v>1970</v>
      </c>
      <c r="G3123" s="12" t="s">
        <v>3316</v>
      </c>
      <c r="H3123" s="12" t="s">
        <v>589</v>
      </c>
      <c r="I3123" s="12" t="s">
        <v>363</v>
      </c>
      <c r="J3123" s="12" t="s">
        <v>2401</v>
      </c>
      <c r="K3123" s="12" t="s">
        <v>3647</v>
      </c>
      <c r="N3123" s="16" t="s">
        <v>206</v>
      </c>
      <c r="O3123" s="16" t="s">
        <v>3547</v>
      </c>
      <c r="P3123" s="12" t="s">
        <v>131</v>
      </c>
      <c r="Q3123" s="16">
        <v>2022</v>
      </c>
      <c r="R3123" s="16">
        <v>1.45</v>
      </c>
      <c r="T3123" s="16">
        <v>0</v>
      </c>
      <c r="V3123" s="12" t="s">
        <v>204</v>
      </c>
      <c r="W3123" s="12" t="s">
        <v>204</v>
      </c>
      <c r="X3123" s="16">
        <v>1</v>
      </c>
      <c r="Y3123" s="16">
        <v>11</v>
      </c>
      <c r="Z3123" s="16">
        <v>1.45</v>
      </c>
      <c r="AA3123" s="16">
        <f t="shared" si="688"/>
        <v>174</v>
      </c>
      <c r="AB3123" s="16" t="s">
        <v>2114</v>
      </c>
      <c r="AC3123" s="16" t="s">
        <v>5620</v>
      </c>
      <c r="AD3123" s="16">
        <f t="shared" si="672"/>
        <v>60900</v>
      </c>
      <c r="AE3123" s="16">
        <f t="shared" si="673"/>
        <v>507.5</v>
      </c>
      <c r="AF3123" s="16">
        <f t="shared" si="674"/>
        <v>190312.5</v>
      </c>
      <c r="AG3123" s="16">
        <f t="shared" si="675"/>
        <v>145</v>
      </c>
      <c r="AH3123" s="12">
        <f t="shared" si="676"/>
        <v>0</v>
      </c>
      <c r="AI3123" s="16">
        <f t="shared" si="677"/>
        <v>10.15</v>
      </c>
      <c r="AJ3123" s="16">
        <f t="shared" si="678"/>
        <v>35017.5</v>
      </c>
      <c r="AK3123" s="16">
        <f t="shared" si="679"/>
        <v>725</v>
      </c>
      <c r="AL3123" s="16">
        <f t="shared" si="680"/>
        <v>7250</v>
      </c>
      <c r="AM3123" s="16">
        <f t="shared" si="681"/>
        <v>102950</v>
      </c>
      <c r="AN3123" s="16">
        <f t="shared" si="682"/>
        <v>396430</v>
      </c>
      <c r="AO3123" s="12" t="s">
        <v>3649</v>
      </c>
      <c r="BC3123" s="16">
        <v>1.45</v>
      </c>
      <c r="BD3123" s="16">
        <f t="shared" si="683"/>
        <v>5.0750000000000002</v>
      </c>
      <c r="BE3123" s="16">
        <f t="shared" si="684"/>
        <v>2477.6875</v>
      </c>
      <c r="BG3123" s="16">
        <f t="shared" si="685"/>
        <v>1740</v>
      </c>
      <c r="BH3123" s="16">
        <f t="shared" si="686"/>
        <v>928</v>
      </c>
      <c r="BI3123" s="16">
        <f t="shared" si="687"/>
        <v>11.6</v>
      </c>
    </row>
    <row r="3124" spans="1:61" x14ac:dyDescent="0.35">
      <c r="A3124">
        <v>3123</v>
      </c>
      <c r="B3124" t="s">
        <v>360</v>
      </c>
      <c r="C3124" t="s">
        <v>9736</v>
      </c>
      <c r="D3124" s="15" t="s">
        <v>3656</v>
      </c>
      <c r="E3124" s="12" t="s">
        <v>98</v>
      </c>
      <c r="F3124" s="16">
        <v>1970</v>
      </c>
      <c r="G3124" s="12" t="s">
        <v>3316</v>
      </c>
      <c r="H3124" s="12" t="s">
        <v>589</v>
      </c>
      <c r="I3124" s="12" t="s">
        <v>363</v>
      </c>
      <c r="J3124" s="12" t="s">
        <v>2401</v>
      </c>
      <c r="K3124" s="12" t="s">
        <v>3647</v>
      </c>
      <c r="N3124" s="16" t="s">
        <v>206</v>
      </c>
      <c r="O3124" s="16" t="s">
        <v>3547</v>
      </c>
      <c r="P3124" s="12" t="s">
        <v>131</v>
      </c>
      <c r="Q3124" s="16">
        <v>2022</v>
      </c>
      <c r="R3124" s="16">
        <v>0.98</v>
      </c>
      <c r="T3124" s="16">
        <v>0</v>
      </c>
      <c r="V3124" s="12" t="s">
        <v>204</v>
      </c>
      <c r="W3124" s="12" t="s">
        <v>204</v>
      </c>
      <c r="X3124" s="16">
        <v>1</v>
      </c>
      <c r="Y3124" s="16">
        <v>5</v>
      </c>
      <c r="Z3124" s="16">
        <v>0.98</v>
      </c>
      <c r="AA3124" s="16">
        <f t="shared" si="688"/>
        <v>117.6</v>
      </c>
      <c r="AB3124" s="16" t="s">
        <v>2113</v>
      </c>
      <c r="AC3124" s="16" t="s">
        <v>5620</v>
      </c>
      <c r="AD3124" s="16">
        <f t="shared" si="672"/>
        <v>41160</v>
      </c>
      <c r="AE3124" s="16">
        <f t="shared" si="673"/>
        <v>343</v>
      </c>
      <c r="AF3124" s="16">
        <f t="shared" si="674"/>
        <v>128625</v>
      </c>
      <c r="AG3124" s="16">
        <f t="shared" si="675"/>
        <v>98</v>
      </c>
      <c r="AH3124" s="12">
        <f t="shared" si="676"/>
        <v>0</v>
      </c>
      <c r="AI3124" s="16">
        <f t="shared" si="677"/>
        <v>6.8599999999999994</v>
      </c>
      <c r="AJ3124" s="16">
        <f t="shared" si="678"/>
        <v>23666.999999999996</v>
      </c>
      <c r="AK3124" s="16">
        <f t="shared" si="679"/>
        <v>490</v>
      </c>
      <c r="AL3124" s="16">
        <f t="shared" si="680"/>
        <v>4900</v>
      </c>
      <c r="AM3124" s="16">
        <f t="shared" si="681"/>
        <v>69580</v>
      </c>
      <c r="AN3124" s="16">
        <f t="shared" si="682"/>
        <v>267932</v>
      </c>
      <c r="AO3124" s="12" t="s">
        <v>3649</v>
      </c>
      <c r="BC3124" s="16">
        <v>0.98</v>
      </c>
      <c r="BD3124" s="16">
        <f t="shared" si="683"/>
        <v>3.4299999999999997</v>
      </c>
      <c r="BE3124" s="16">
        <f t="shared" si="684"/>
        <v>1674.575</v>
      </c>
      <c r="BG3124" s="16">
        <f t="shared" si="685"/>
        <v>1176</v>
      </c>
      <c r="BH3124" s="16">
        <f t="shared" si="686"/>
        <v>627.20000000000005</v>
      </c>
      <c r="BI3124" s="16">
        <f t="shared" si="687"/>
        <v>7.8400000000000007</v>
      </c>
    </row>
    <row r="3125" spans="1:61" x14ac:dyDescent="0.35">
      <c r="A3125">
        <v>3124</v>
      </c>
      <c r="B3125" t="s">
        <v>360</v>
      </c>
      <c r="C3125" t="s">
        <v>9737</v>
      </c>
      <c r="D3125" s="15" t="s">
        <v>3657</v>
      </c>
      <c r="E3125" s="12" t="s">
        <v>98</v>
      </c>
      <c r="F3125" s="16">
        <v>1964</v>
      </c>
      <c r="G3125" s="12" t="s">
        <v>3316</v>
      </c>
      <c r="H3125" s="12" t="s">
        <v>589</v>
      </c>
      <c r="I3125" s="12" t="s">
        <v>363</v>
      </c>
      <c r="J3125" s="12" t="s">
        <v>2401</v>
      </c>
      <c r="K3125" s="12" t="s">
        <v>3647</v>
      </c>
      <c r="N3125" s="16" t="s">
        <v>206</v>
      </c>
      <c r="O3125" s="16" t="s">
        <v>3547</v>
      </c>
      <c r="P3125" s="12" t="s">
        <v>131</v>
      </c>
      <c r="Q3125" s="16">
        <v>2022</v>
      </c>
      <c r="R3125" s="16">
        <v>2.88</v>
      </c>
      <c r="T3125" s="16">
        <v>0</v>
      </c>
      <c r="V3125" s="12" t="s">
        <v>204</v>
      </c>
      <c r="W3125" s="12" t="s">
        <v>204</v>
      </c>
      <c r="X3125" s="16">
        <v>1</v>
      </c>
      <c r="Y3125" s="16">
        <v>12</v>
      </c>
      <c r="Z3125" s="16">
        <v>2.88</v>
      </c>
      <c r="AA3125" s="16">
        <f t="shared" si="688"/>
        <v>345.59999999999997</v>
      </c>
      <c r="AB3125" s="16" t="s">
        <v>2113</v>
      </c>
      <c r="AC3125" s="16" t="s">
        <v>5620</v>
      </c>
      <c r="AD3125" s="16">
        <f t="shared" si="672"/>
        <v>120959.99999999999</v>
      </c>
      <c r="AE3125" s="16">
        <f t="shared" si="673"/>
        <v>1008</v>
      </c>
      <c r="AF3125" s="16">
        <f t="shared" si="674"/>
        <v>378000</v>
      </c>
      <c r="AG3125" s="16">
        <f t="shared" si="675"/>
        <v>288</v>
      </c>
      <c r="AH3125" s="12">
        <f t="shared" si="676"/>
        <v>0</v>
      </c>
      <c r="AI3125" s="16">
        <f t="shared" si="677"/>
        <v>20.16</v>
      </c>
      <c r="AJ3125" s="16">
        <f t="shared" si="678"/>
        <v>69552</v>
      </c>
      <c r="AK3125" s="16">
        <f t="shared" si="679"/>
        <v>1440</v>
      </c>
      <c r="AL3125" s="16">
        <f t="shared" si="680"/>
        <v>14400</v>
      </c>
      <c r="AM3125" s="16">
        <f t="shared" si="681"/>
        <v>204480</v>
      </c>
      <c r="AN3125" s="16">
        <f t="shared" si="682"/>
        <v>787392</v>
      </c>
      <c r="AO3125" s="12" t="s">
        <v>3649</v>
      </c>
      <c r="BC3125" s="16">
        <v>2.88</v>
      </c>
      <c r="BD3125" s="16">
        <f t="shared" si="683"/>
        <v>10.08</v>
      </c>
      <c r="BE3125" s="16">
        <f t="shared" si="684"/>
        <v>4921.2</v>
      </c>
      <c r="BG3125" s="16">
        <f t="shared" si="685"/>
        <v>3456</v>
      </c>
      <c r="BH3125" s="16">
        <f t="shared" si="686"/>
        <v>1843.1999999999998</v>
      </c>
      <c r="BI3125" s="16">
        <f t="shared" si="687"/>
        <v>23.04</v>
      </c>
    </row>
    <row r="3126" spans="1:61" x14ac:dyDescent="0.35">
      <c r="A3126">
        <v>3125</v>
      </c>
      <c r="B3126" t="s">
        <v>360</v>
      </c>
      <c r="C3126" t="s">
        <v>9738</v>
      </c>
      <c r="D3126" s="15" t="s">
        <v>3658</v>
      </c>
      <c r="E3126" s="12" t="s">
        <v>98</v>
      </c>
      <c r="F3126" s="16">
        <v>1972</v>
      </c>
      <c r="G3126" s="12" t="s">
        <v>3316</v>
      </c>
      <c r="H3126" s="12" t="s">
        <v>589</v>
      </c>
      <c r="I3126" s="12" t="s">
        <v>363</v>
      </c>
      <c r="J3126" s="12" t="s">
        <v>2401</v>
      </c>
      <c r="K3126" s="12" t="s">
        <v>3647</v>
      </c>
      <c r="N3126" s="16" t="s">
        <v>205</v>
      </c>
      <c r="O3126" s="16" t="s">
        <v>3547</v>
      </c>
      <c r="P3126" s="12" t="s">
        <v>131</v>
      </c>
      <c r="Q3126" s="16">
        <v>2022</v>
      </c>
      <c r="R3126" s="16">
        <v>0.73</v>
      </c>
      <c r="T3126" s="16">
        <v>0</v>
      </c>
      <c r="V3126" s="12" t="s">
        <v>204</v>
      </c>
      <c r="W3126" s="12" t="s">
        <v>204</v>
      </c>
      <c r="X3126" s="16">
        <v>1</v>
      </c>
      <c r="Y3126" s="16">
        <v>8</v>
      </c>
      <c r="Z3126" s="16">
        <v>0.73</v>
      </c>
      <c r="AA3126" s="16">
        <f t="shared" si="688"/>
        <v>87.6</v>
      </c>
      <c r="AB3126" s="16" t="s">
        <v>2113</v>
      </c>
      <c r="AC3126" s="16" t="s">
        <v>5620</v>
      </c>
      <c r="AD3126" s="16">
        <f t="shared" si="672"/>
        <v>30659.999999999996</v>
      </c>
      <c r="AE3126" s="16">
        <f t="shared" si="673"/>
        <v>255.5</v>
      </c>
      <c r="AF3126" s="16">
        <f t="shared" si="674"/>
        <v>95812.5</v>
      </c>
      <c r="AG3126" s="16">
        <f t="shared" si="675"/>
        <v>73</v>
      </c>
      <c r="AH3126" s="12">
        <f t="shared" si="676"/>
        <v>0</v>
      </c>
      <c r="AI3126" s="16">
        <f t="shared" si="677"/>
        <v>5.1099999999999994</v>
      </c>
      <c r="AJ3126" s="16">
        <f t="shared" si="678"/>
        <v>17629.499999999996</v>
      </c>
      <c r="AK3126" s="16">
        <f t="shared" si="679"/>
        <v>365</v>
      </c>
      <c r="AL3126" s="16">
        <f t="shared" si="680"/>
        <v>3650</v>
      </c>
      <c r="AM3126" s="16">
        <f t="shared" si="681"/>
        <v>51830</v>
      </c>
      <c r="AN3126" s="16">
        <f t="shared" si="682"/>
        <v>199582</v>
      </c>
      <c r="BC3126" s="16">
        <v>0.73</v>
      </c>
      <c r="BD3126" s="16">
        <f t="shared" si="683"/>
        <v>2.5549999999999997</v>
      </c>
      <c r="BE3126" s="16">
        <f t="shared" si="684"/>
        <v>1247.3875</v>
      </c>
      <c r="BG3126" s="16">
        <f t="shared" si="685"/>
        <v>876</v>
      </c>
      <c r="BH3126" s="16">
        <f t="shared" si="686"/>
        <v>467.2</v>
      </c>
      <c r="BI3126" s="16">
        <f t="shared" si="687"/>
        <v>5.84</v>
      </c>
    </row>
    <row r="3127" spans="1:61" x14ac:dyDescent="0.35">
      <c r="A3127">
        <v>3126</v>
      </c>
      <c r="B3127" t="s">
        <v>360</v>
      </c>
      <c r="C3127" t="s">
        <v>9739</v>
      </c>
      <c r="D3127" s="15" t="s">
        <v>3659</v>
      </c>
      <c r="E3127" s="12" t="s">
        <v>98</v>
      </c>
      <c r="F3127" s="16">
        <v>1974</v>
      </c>
      <c r="G3127" s="12" t="s">
        <v>3316</v>
      </c>
      <c r="H3127" s="12" t="s">
        <v>589</v>
      </c>
      <c r="I3127" s="12" t="s">
        <v>363</v>
      </c>
      <c r="J3127" s="12" t="s">
        <v>2401</v>
      </c>
      <c r="K3127" s="12" t="s">
        <v>3647</v>
      </c>
      <c r="N3127" s="16" t="s">
        <v>206</v>
      </c>
      <c r="O3127" s="16" t="s">
        <v>3547</v>
      </c>
      <c r="P3127" s="12" t="s">
        <v>131</v>
      </c>
      <c r="Q3127" s="16">
        <v>2022</v>
      </c>
      <c r="R3127" s="16">
        <v>4.01</v>
      </c>
      <c r="T3127" s="16">
        <v>0</v>
      </c>
      <c r="V3127" s="12" t="s">
        <v>204</v>
      </c>
      <c r="W3127" s="12" t="s">
        <v>204</v>
      </c>
      <c r="X3127" s="16">
        <v>1</v>
      </c>
      <c r="Y3127" s="16">
        <v>12</v>
      </c>
      <c r="Z3127" s="16">
        <v>4.01</v>
      </c>
      <c r="AA3127" s="16">
        <f t="shared" si="688"/>
        <v>481.2</v>
      </c>
      <c r="AB3127" s="16" t="s">
        <v>2113</v>
      </c>
      <c r="AC3127" s="16" t="s">
        <v>5620</v>
      </c>
      <c r="AD3127" s="16">
        <f t="shared" si="672"/>
        <v>168420</v>
      </c>
      <c r="AE3127" s="16">
        <f t="shared" si="673"/>
        <v>1403.5</v>
      </c>
      <c r="AF3127" s="16">
        <f t="shared" si="674"/>
        <v>526312.5</v>
      </c>
      <c r="AG3127" s="16">
        <f t="shared" si="675"/>
        <v>401</v>
      </c>
      <c r="AH3127" s="12">
        <f t="shared" si="676"/>
        <v>0</v>
      </c>
      <c r="AI3127" s="16">
        <f t="shared" si="677"/>
        <v>28.07</v>
      </c>
      <c r="AJ3127" s="16">
        <f t="shared" si="678"/>
        <v>96841.5</v>
      </c>
      <c r="AK3127" s="16">
        <f t="shared" si="679"/>
        <v>2005</v>
      </c>
      <c r="AL3127" s="16">
        <f t="shared" si="680"/>
        <v>20050</v>
      </c>
      <c r="AM3127" s="16">
        <f t="shared" si="681"/>
        <v>284710</v>
      </c>
      <c r="AN3127" s="16">
        <f t="shared" si="682"/>
        <v>1096334</v>
      </c>
      <c r="AO3127" s="12" t="s">
        <v>3649</v>
      </c>
      <c r="BC3127" s="16">
        <v>4.01</v>
      </c>
      <c r="BD3127" s="16">
        <f t="shared" si="683"/>
        <v>14.035</v>
      </c>
      <c r="BE3127" s="16">
        <f t="shared" si="684"/>
        <v>6852.0874999999996</v>
      </c>
      <c r="BG3127" s="16">
        <f t="shared" si="685"/>
        <v>4812</v>
      </c>
      <c r="BH3127" s="16">
        <f t="shared" si="686"/>
        <v>2566.3999999999996</v>
      </c>
      <c r="BI3127" s="16">
        <f t="shared" si="687"/>
        <v>32.08</v>
      </c>
    </row>
    <row r="3128" spans="1:61" x14ac:dyDescent="0.35">
      <c r="A3128">
        <v>3127</v>
      </c>
      <c r="B3128" t="s">
        <v>360</v>
      </c>
      <c r="C3128" t="s">
        <v>9740</v>
      </c>
      <c r="D3128" s="15" t="s">
        <v>3660</v>
      </c>
      <c r="E3128" s="12" t="s">
        <v>98</v>
      </c>
      <c r="F3128" s="16">
        <v>1976</v>
      </c>
      <c r="G3128" s="12" t="s">
        <v>3316</v>
      </c>
      <c r="H3128" s="12" t="s">
        <v>589</v>
      </c>
      <c r="I3128" s="12" t="s">
        <v>363</v>
      </c>
      <c r="J3128" s="12" t="s">
        <v>2401</v>
      </c>
      <c r="K3128" s="12" t="s">
        <v>3647</v>
      </c>
      <c r="N3128" s="16" t="s">
        <v>205</v>
      </c>
      <c r="O3128" s="16" t="s">
        <v>3547</v>
      </c>
      <c r="P3128" s="12" t="s">
        <v>131</v>
      </c>
      <c r="Q3128" s="16">
        <v>2022</v>
      </c>
      <c r="R3128" s="16">
        <v>1.05</v>
      </c>
      <c r="T3128" s="16">
        <v>0</v>
      </c>
      <c r="V3128" s="12" t="s">
        <v>204</v>
      </c>
      <c r="W3128" s="12" t="s">
        <v>204</v>
      </c>
      <c r="X3128" s="16">
        <v>1</v>
      </c>
      <c r="Y3128" s="16">
        <v>9</v>
      </c>
      <c r="Z3128" s="16">
        <v>1.05</v>
      </c>
      <c r="AA3128" s="16">
        <f t="shared" si="688"/>
        <v>126</v>
      </c>
      <c r="AB3128" s="16" t="s">
        <v>2113</v>
      </c>
      <c r="AC3128" s="16" t="s">
        <v>5620</v>
      </c>
      <c r="AD3128" s="16">
        <f t="shared" si="672"/>
        <v>44100</v>
      </c>
      <c r="AE3128" s="16">
        <f t="shared" si="673"/>
        <v>367.5</v>
      </c>
      <c r="AF3128" s="16">
        <f t="shared" si="674"/>
        <v>137812.5</v>
      </c>
      <c r="AG3128" s="16">
        <f t="shared" si="675"/>
        <v>105</v>
      </c>
      <c r="AH3128" s="12">
        <f t="shared" si="676"/>
        <v>0</v>
      </c>
      <c r="AI3128" s="16">
        <f t="shared" si="677"/>
        <v>7.3500000000000005</v>
      </c>
      <c r="AJ3128" s="16">
        <f t="shared" si="678"/>
        <v>25357.500000000004</v>
      </c>
      <c r="AK3128" s="16">
        <f t="shared" si="679"/>
        <v>525</v>
      </c>
      <c r="AL3128" s="16">
        <f t="shared" si="680"/>
        <v>5250</v>
      </c>
      <c r="AM3128" s="16">
        <f t="shared" si="681"/>
        <v>74550</v>
      </c>
      <c r="AN3128" s="16">
        <f t="shared" si="682"/>
        <v>287070</v>
      </c>
      <c r="AO3128" s="12" t="s">
        <v>3649</v>
      </c>
      <c r="BC3128" s="16">
        <v>1.05</v>
      </c>
      <c r="BD3128" s="16">
        <f t="shared" si="683"/>
        <v>3.6750000000000003</v>
      </c>
      <c r="BE3128" s="16">
        <f t="shared" si="684"/>
        <v>1794.1875</v>
      </c>
      <c r="BG3128" s="16">
        <f t="shared" si="685"/>
        <v>1260</v>
      </c>
      <c r="BH3128" s="16">
        <f t="shared" si="686"/>
        <v>672</v>
      </c>
      <c r="BI3128" s="16">
        <f t="shared" si="687"/>
        <v>8.4</v>
      </c>
    </row>
    <row r="3129" spans="1:61" x14ac:dyDescent="0.35">
      <c r="A3129">
        <v>3128</v>
      </c>
      <c r="B3129" t="s">
        <v>360</v>
      </c>
      <c r="C3129" t="s">
        <v>9741</v>
      </c>
      <c r="D3129" s="15" t="s">
        <v>3661</v>
      </c>
      <c r="E3129" s="12" t="s">
        <v>98</v>
      </c>
      <c r="F3129" s="16">
        <v>1977</v>
      </c>
      <c r="G3129" s="12" t="s">
        <v>3316</v>
      </c>
      <c r="H3129" s="12" t="s">
        <v>589</v>
      </c>
      <c r="I3129" s="12" t="s">
        <v>363</v>
      </c>
      <c r="J3129" s="12" t="s">
        <v>2401</v>
      </c>
      <c r="K3129" s="12" t="s">
        <v>3647</v>
      </c>
      <c r="N3129" s="16" t="s">
        <v>205</v>
      </c>
      <c r="O3129" s="16" t="s">
        <v>3547</v>
      </c>
      <c r="P3129" s="12" t="s">
        <v>131</v>
      </c>
      <c r="Q3129" s="16">
        <v>2022</v>
      </c>
      <c r="R3129" s="16">
        <v>0.76</v>
      </c>
      <c r="T3129" s="16">
        <v>0</v>
      </c>
      <c r="V3129" s="12" t="s">
        <v>204</v>
      </c>
      <c r="W3129" s="12" t="s">
        <v>204</v>
      </c>
      <c r="X3129" s="16">
        <v>1</v>
      </c>
      <c r="Y3129" s="16">
        <v>7</v>
      </c>
      <c r="Z3129" s="16">
        <v>0.76</v>
      </c>
      <c r="AA3129" s="16">
        <f t="shared" si="688"/>
        <v>91.2</v>
      </c>
      <c r="AB3129" s="16" t="s">
        <v>2113</v>
      </c>
      <c r="AC3129" s="16" t="s">
        <v>5620</v>
      </c>
      <c r="AD3129" s="16">
        <f t="shared" si="672"/>
        <v>31920</v>
      </c>
      <c r="AE3129" s="16">
        <f t="shared" si="673"/>
        <v>266</v>
      </c>
      <c r="AF3129" s="16">
        <f t="shared" si="674"/>
        <v>99750</v>
      </c>
      <c r="AG3129" s="16">
        <f t="shared" si="675"/>
        <v>76</v>
      </c>
      <c r="AH3129" s="12">
        <f t="shared" si="676"/>
        <v>0</v>
      </c>
      <c r="AI3129" s="16">
        <f t="shared" si="677"/>
        <v>5.32</v>
      </c>
      <c r="AJ3129" s="16">
        <f t="shared" si="678"/>
        <v>18354</v>
      </c>
      <c r="AK3129" s="16">
        <f t="shared" si="679"/>
        <v>380</v>
      </c>
      <c r="AL3129" s="16">
        <f t="shared" si="680"/>
        <v>3800</v>
      </c>
      <c r="AM3129" s="16">
        <f t="shared" si="681"/>
        <v>53960</v>
      </c>
      <c r="AN3129" s="16">
        <f t="shared" si="682"/>
        <v>207784</v>
      </c>
      <c r="AO3129" s="12" t="s">
        <v>3649</v>
      </c>
      <c r="BC3129" s="16">
        <v>0.76</v>
      </c>
      <c r="BD3129" s="16">
        <f t="shared" si="683"/>
        <v>2.66</v>
      </c>
      <c r="BE3129" s="16">
        <f t="shared" si="684"/>
        <v>1298.6500000000001</v>
      </c>
      <c r="BG3129" s="16">
        <f t="shared" si="685"/>
        <v>912</v>
      </c>
      <c r="BH3129" s="16">
        <f t="shared" si="686"/>
        <v>486.4</v>
      </c>
      <c r="BI3129" s="16">
        <f t="shared" si="687"/>
        <v>6.08</v>
      </c>
    </row>
    <row r="3130" spans="1:61" x14ac:dyDescent="0.35">
      <c r="A3130">
        <v>3129</v>
      </c>
      <c r="B3130" t="s">
        <v>360</v>
      </c>
      <c r="C3130" t="s">
        <v>9742</v>
      </c>
      <c r="D3130" s="15" t="s">
        <v>692</v>
      </c>
      <c r="E3130" s="12" t="s">
        <v>98</v>
      </c>
      <c r="F3130" s="16">
        <v>1974</v>
      </c>
      <c r="G3130" s="12" t="s">
        <v>3316</v>
      </c>
      <c r="H3130" s="12" t="s">
        <v>589</v>
      </c>
      <c r="I3130" s="12" t="s">
        <v>363</v>
      </c>
      <c r="J3130" s="12" t="s">
        <v>2401</v>
      </c>
      <c r="K3130" s="12" t="s">
        <v>3647</v>
      </c>
      <c r="N3130" s="16" t="s">
        <v>206</v>
      </c>
      <c r="O3130" s="16" t="s">
        <v>3547</v>
      </c>
      <c r="P3130" s="12" t="s">
        <v>131</v>
      </c>
      <c r="Q3130" s="16">
        <v>2022</v>
      </c>
      <c r="R3130" s="16">
        <v>0.86</v>
      </c>
      <c r="T3130" s="16">
        <v>0</v>
      </c>
      <c r="V3130" s="12" t="s">
        <v>204</v>
      </c>
      <c r="W3130" s="12" t="s">
        <v>204</v>
      </c>
      <c r="X3130" s="16">
        <v>1</v>
      </c>
      <c r="Y3130" s="16">
        <v>6</v>
      </c>
      <c r="Z3130" s="16">
        <v>0.86</v>
      </c>
      <c r="AA3130" s="16">
        <f t="shared" si="688"/>
        <v>103.2</v>
      </c>
      <c r="AB3130" s="16" t="s">
        <v>2113</v>
      </c>
      <c r="AC3130" s="16" t="s">
        <v>5620</v>
      </c>
      <c r="AD3130" s="16">
        <f t="shared" si="672"/>
        <v>36120</v>
      </c>
      <c r="AE3130" s="16">
        <f t="shared" si="673"/>
        <v>301</v>
      </c>
      <c r="AF3130" s="16">
        <f t="shared" si="674"/>
        <v>112875</v>
      </c>
      <c r="AG3130" s="16">
        <f t="shared" si="675"/>
        <v>86</v>
      </c>
      <c r="AH3130" s="12">
        <f t="shared" si="676"/>
        <v>0</v>
      </c>
      <c r="AI3130" s="16">
        <f t="shared" si="677"/>
        <v>6.02</v>
      </c>
      <c r="AJ3130" s="16">
        <f t="shared" si="678"/>
        <v>20769</v>
      </c>
      <c r="AK3130" s="16">
        <f t="shared" si="679"/>
        <v>430</v>
      </c>
      <c r="AL3130" s="16">
        <f t="shared" si="680"/>
        <v>4300</v>
      </c>
      <c r="AM3130" s="16">
        <f t="shared" si="681"/>
        <v>61060</v>
      </c>
      <c r="AN3130" s="16">
        <f t="shared" si="682"/>
        <v>235124</v>
      </c>
      <c r="BC3130" s="16">
        <v>0.86</v>
      </c>
      <c r="BD3130" s="16">
        <f t="shared" si="683"/>
        <v>3.01</v>
      </c>
      <c r="BE3130" s="16">
        <f t="shared" si="684"/>
        <v>1469.5250000000001</v>
      </c>
      <c r="BG3130" s="16">
        <f t="shared" si="685"/>
        <v>1032</v>
      </c>
      <c r="BH3130" s="16">
        <f t="shared" si="686"/>
        <v>550.4</v>
      </c>
      <c r="BI3130" s="16">
        <f t="shared" si="687"/>
        <v>6.88</v>
      </c>
    </row>
    <row r="3131" spans="1:61" x14ac:dyDescent="0.35">
      <c r="A3131">
        <v>3130</v>
      </c>
      <c r="B3131" t="s">
        <v>360</v>
      </c>
      <c r="C3131" t="s">
        <v>9743</v>
      </c>
      <c r="D3131" s="15" t="s">
        <v>648</v>
      </c>
      <c r="E3131" s="12" t="s">
        <v>98</v>
      </c>
      <c r="F3131" s="16">
        <v>1972</v>
      </c>
      <c r="G3131" s="12" t="s">
        <v>3316</v>
      </c>
      <c r="H3131" s="12" t="s">
        <v>589</v>
      </c>
      <c r="I3131" s="12" t="s">
        <v>363</v>
      </c>
      <c r="J3131" s="12" t="s">
        <v>2401</v>
      </c>
      <c r="K3131" s="12" t="s">
        <v>3647</v>
      </c>
      <c r="N3131" s="16" t="s">
        <v>206</v>
      </c>
      <c r="O3131" s="16" t="s">
        <v>3547</v>
      </c>
      <c r="P3131" s="12" t="s">
        <v>131</v>
      </c>
      <c r="Q3131" s="16">
        <v>2022</v>
      </c>
      <c r="R3131" s="16">
        <v>0.6</v>
      </c>
      <c r="T3131" s="16">
        <v>0</v>
      </c>
      <c r="V3131" s="12" t="s">
        <v>204</v>
      </c>
      <c r="W3131" s="12" t="s">
        <v>204</v>
      </c>
      <c r="X3131" s="16">
        <v>1</v>
      </c>
      <c r="Y3131" s="16">
        <v>8</v>
      </c>
      <c r="Z3131" s="16">
        <v>0.6</v>
      </c>
      <c r="AA3131" s="16">
        <f t="shared" si="688"/>
        <v>72</v>
      </c>
      <c r="AB3131" s="16" t="s">
        <v>2113</v>
      </c>
      <c r="AC3131" s="16" t="s">
        <v>5620</v>
      </c>
      <c r="AD3131" s="16">
        <f t="shared" si="672"/>
        <v>25200</v>
      </c>
      <c r="AE3131" s="16">
        <f t="shared" si="673"/>
        <v>210</v>
      </c>
      <c r="AF3131" s="16">
        <f t="shared" si="674"/>
        <v>78750</v>
      </c>
      <c r="AG3131" s="16">
        <f t="shared" si="675"/>
        <v>60</v>
      </c>
      <c r="AH3131" s="12">
        <f t="shared" si="676"/>
        <v>0</v>
      </c>
      <c r="AI3131" s="16">
        <f t="shared" si="677"/>
        <v>4.2</v>
      </c>
      <c r="AJ3131" s="16">
        <f t="shared" si="678"/>
        <v>14490</v>
      </c>
      <c r="AK3131" s="16">
        <f t="shared" si="679"/>
        <v>300</v>
      </c>
      <c r="AL3131" s="16">
        <f t="shared" si="680"/>
        <v>3000</v>
      </c>
      <c r="AM3131" s="16">
        <f t="shared" si="681"/>
        <v>42600</v>
      </c>
      <c r="AN3131" s="16">
        <f t="shared" si="682"/>
        <v>164040</v>
      </c>
      <c r="BC3131" s="16">
        <v>0.6</v>
      </c>
      <c r="BD3131" s="16">
        <f t="shared" si="683"/>
        <v>2.1</v>
      </c>
      <c r="BE3131" s="16">
        <f t="shared" si="684"/>
        <v>1025.25</v>
      </c>
      <c r="BG3131" s="16">
        <f t="shared" si="685"/>
        <v>720</v>
      </c>
      <c r="BH3131" s="16">
        <f t="shared" si="686"/>
        <v>384</v>
      </c>
      <c r="BI3131" s="16">
        <f t="shared" si="687"/>
        <v>4.8</v>
      </c>
    </row>
    <row r="3132" spans="1:61" x14ac:dyDescent="0.35">
      <c r="A3132">
        <v>3131</v>
      </c>
      <c r="B3132" t="s">
        <v>360</v>
      </c>
      <c r="C3132" t="s">
        <v>9744</v>
      </c>
      <c r="D3132" s="15" t="s">
        <v>848</v>
      </c>
      <c r="E3132" s="12" t="s">
        <v>98</v>
      </c>
      <c r="F3132" s="16">
        <v>1958</v>
      </c>
      <c r="G3132" s="12" t="s">
        <v>3316</v>
      </c>
      <c r="H3132" s="12" t="s">
        <v>589</v>
      </c>
      <c r="I3132" s="12" t="s">
        <v>363</v>
      </c>
      <c r="J3132" s="12" t="s">
        <v>2401</v>
      </c>
      <c r="K3132" s="12" t="s">
        <v>3647</v>
      </c>
      <c r="N3132" s="16" t="s">
        <v>206</v>
      </c>
      <c r="O3132" s="16" t="s">
        <v>3547</v>
      </c>
      <c r="P3132" s="12" t="s">
        <v>131</v>
      </c>
      <c r="Q3132" s="16">
        <v>2022</v>
      </c>
      <c r="R3132" s="16">
        <v>0.66</v>
      </c>
      <c r="T3132" s="16">
        <v>0</v>
      </c>
      <c r="V3132" s="12" t="s">
        <v>204</v>
      </c>
      <c r="W3132" s="12" t="s">
        <v>204</v>
      </c>
      <c r="X3132" s="16">
        <v>1</v>
      </c>
      <c r="Y3132" s="16">
        <v>7</v>
      </c>
      <c r="Z3132" s="16">
        <v>0.66</v>
      </c>
      <c r="AA3132" s="16">
        <f t="shared" si="688"/>
        <v>79.2</v>
      </c>
      <c r="AB3132" s="16" t="s">
        <v>2114</v>
      </c>
      <c r="AC3132" s="16" t="s">
        <v>5620</v>
      </c>
      <c r="AD3132" s="16">
        <f t="shared" si="672"/>
        <v>27720</v>
      </c>
      <c r="AE3132" s="16">
        <f t="shared" si="673"/>
        <v>231</v>
      </c>
      <c r="AF3132" s="16">
        <f t="shared" si="674"/>
        <v>86625</v>
      </c>
      <c r="AG3132" s="16">
        <f t="shared" si="675"/>
        <v>66</v>
      </c>
      <c r="AH3132" s="12">
        <f t="shared" si="676"/>
        <v>0</v>
      </c>
      <c r="AI3132" s="16">
        <f t="shared" si="677"/>
        <v>4.62</v>
      </c>
      <c r="AJ3132" s="16">
        <f t="shared" si="678"/>
        <v>15939</v>
      </c>
      <c r="AK3132" s="16">
        <f t="shared" si="679"/>
        <v>330</v>
      </c>
      <c r="AL3132" s="16">
        <f t="shared" si="680"/>
        <v>3300</v>
      </c>
      <c r="AM3132" s="16">
        <f t="shared" si="681"/>
        <v>46860</v>
      </c>
      <c r="AN3132" s="16">
        <f t="shared" si="682"/>
        <v>180444</v>
      </c>
      <c r="AO3132" s="12" t="s">
        <v>3649</v>
      </c>
      <c r="BC3132" s="16">
        <v>0.66</v>
      </c>
      <c r="BD3132" s="16">
        <f t="shared" si="683"/>
        <v>2.31</v>
      </c>
      <c r="BE3132" s="16">
        <f t="shared" si="684"/>
        <v>1127.7750000000001</v>
      </c>
      <c r="BG3132" s="16">
        <f t="shared" si="685"/>
        <v>792</v>
      </c>
      <c r="BH3132" s="16">
        <f t="shared" si="686"/>
        <v>422.40000000000003</v>
      </c>
      <c r="BI3132" s="16">
        <f t="shared" si="687"/>
        <v>5.28</v>
      </c>
    </row>
    <row r="3133" spans="1:61" x14ac:dyDescent="0.35">
      <c r="A3133">
        <v>3132</v>
      </c>
      <c r="B3133" t="s">
        <v>360</v>
      </c>
      <c r="C3133" t="s">
        <v>9745</v>
      </c>
      <c r="D3133" s="15" t="s">
        <v>1790</v>
      </c>
      <c r="E3133" s="12" t="s">
        <v>93</v>
      </c>
      <c r="F3133" s="16">
        <v>1955</v>
      </c>
      <c r="G3133" s="12" t="s">
        <v>3316</v>
      </c>
      <c r="H3133" s="12" t="s">
        <v>589</v>
      </c>
      <c r="I3133" s="12" t="s">
        <v>363</v>
      </c>
      <c r="J3133" s="12" t="s">
        <v>2401</v>
      </c>
      <c r="K3133" s="12" t="s">
        <v>3647</v>
      </c>
      <c r="N3133" s="16" t="s">
        <v>206</v>
      </c>
      <c r="O3133" s="16" t="s">
        <v>3547</v>
      </c>
      <c r="P3133" s="12" t="s">
        <v>131</v>
      </c>
      <c r="Q3133" s="16">
        <v>2022</v>
      </c>
      <c r="R3133" s="16">
        <v>0.4</v>
      </c>
      <c r="T3133" s="16">
        <v>0</v>
      </c>
      <c r="V3133" s="12" t="s">
        <v>204</v>
      </c>
      <c r="W3133" s="12" t="s">
        <v>204</v>
      </c>
      <c r="X3133" s="16">
        <v>1</v>
      </c>
      <c r="Y3133" s="16">
        <v>4</v>
      </c>
      <c r="Z3133" s="16">
        <v>0.4</v>
      </c>
      <c r="AA3133" s="16">
        <f t="shared" si="688"/>
        <v>48</v>
      </c>
      <c r="AB3133" s="16" t="s">
        <v>2114</v>
      </c>
      <c r="AC3133" s="16" t="s">
        <v>5620</v>
      </c>
      <c r="AD3133" s="16">
        <f t="shared" si="672"/>
        <v>16800</v>
      </c>
      <c r="AE3133" s="16">
        <f t="shared" si="673"/>
        <v>140</v>
      </c>
      <c r="AF3133" s="16">
        <f t="shared" si="674"/>
        <v>52500</v>
      </c>
      <c r="AG3133" s="16">
        <f t="shared" si="675"/>
        <v>40</v>
      </c>
      <c r="AH3133" s="12">
        <f t="shared" si="676"/>
        <v>0</v>
      </c>
      <c r="AI3133" s="16">
        <f t="shared" si="677"/>
        <v>2.8000000000000003</v>
      </c>
      <c r="AJ3133" s="16">
        <f t="shared" si="678"/>
        <v>9660.0000000000018</v>
      </c>
      <c r="AK3133" s="16">
        <f t="shared" si="679"/>
        <v>200</v>
      </c>
      <c r="AL3133" s="16">
        <f t="shared" si="680"/>
        <v>2000</v>
      </c>
      <c r="AM3133" s="16">
        <f t="shared" si="681"/>
        <v>28400</v>
      </c>
      <c r="AN3133" s="16">
        <f t="shared" si="682"/>
        <v>109360</v>
      </c>
      <c r="AO3133" s="12" t="s">
        <v>3649</v>
      </c>
      <c r="BC3133" s="16">
        <v>0.4</v>
      </c>
      <c r="BD3133" s="16">
        <f t="shared" si="683"/>
        <v>1.4000000000000001</v>
      </c>
      <c r="BE3133" s="16">
        <f t="shared" si="684"/>
        <v>683.5</v>
      </c>
      <c r="BG3133" s="16">
        <f t="shared" si="685"/>
        <v>480</v>
      </c>
      <c r="BH3133" s="16">
        <f t="shared" si="686"/>
        <v>256</v>
      </c>
      <c r="BI3133" s="16">
        <f t="shared" si="687"/>
        <v>3.2</v>
      </c>
    </row>
    <row r="3134" spans="1:61" x14ac:dyDescent="0.35">
      <c r="A3134">
        <v>3133</v>
      </c>
      <c r="B3134" t="s">
        <v>360</v>
      </c>
      <c r="C3134" t="s">
        <v>9746</v>
      </c>
      <c r="D3134" s="15" t="s">
        <v>3662</v>
      </c>
      <c r="E3134" s="12" t="s">
        <v>98</v>
      </c>
      <c r="F3134" s="16">
        <v>1958</v>
      </c>
      <c r="G3134" s="12" t="s">
        <v>3316</v>
      </c>
      <c r="H3134" s="12" t="s">
        <v>589</v>
      </c>
      <c r="I3134" s="12" t="s">
        <v>363</v>
      </c>
      <c r="J3134" s="12" t="s">
        <v>2401</v>
      </c>
      <c r="K3134" s="12" t="s">
        <v>3647</v>
      </c>
      <c r="N3134" s="16" t="s">
        <v>206</v>
      </c>
      <c r="O3134" s="16" t="s">
        <v>3547</v>
      </c>
      <c r="P3134" s="12" t="s">
        <v>131</v>
      </c>
      <c r="Q3134" s="16">
        <v>2022</v>
      </c>
      <c r="R3134" s="16">
        <v>0.76</v>
      </c>
      <c r="T3134" s="16">
        <v>0</v>
      </c>
      <c r="V3134" s="12" t="s">
        <v>204</v>
      </c>
      <c r="W3134" s="12" t="s">
        <v>204</v>
      </c>
      <c r="X3134" s="16">
        <v>1</v>
      </c>
      <c r="Y3134" s="16">
        <v>6</v>
      </c>
      <c r="Z3134" s="16">
        <v>0.76</v>
      </c>
      <c r="AA3134" s="16">
        <f t="shared" si="688"/>
        <v>91.2</v>
      </c>
      <c r="AB3134" s="16" t="s">
        <v>2114</v>
      </c>
      <c r="AC3134" s="16" t="s">
        <v>5620</v>
      </c>
      <c r="AD3134" s="16">
        <f>AA3134*350</f>
        <v>31920</v>
      </c>
      <c r="AE3134" s="16">
        <f t="shared" si="673"/>
        <v>266</v>
      </c>
      <c r="AF3134" s="16">
        <f t="shared" si="674"/>
        <v>99750</v>
      </c>
      <c r="AG3134" s="16">
        <f t="shared" si="675"/>
        <v>76</v>
      </c>
      <c r="AH3134" s="12">
        <f t="shared" si="676"/>
        <v>0</v>
      </c>
      <c r="AI3134" s="16">
        <f t="shared" si="677"/>
        <v>5.32</v>
      </c>
      <c r="AJ3134" s="16">
        <f t="shared" si="678"/>
        <v>18354</v>
      </c>
      <c r="AK3134" s="16">
        <f t="shared" si="679"/>
        <v>380</v>
      </c>
      <c r="AL3134" s="16">
        <f t="shared" si="680"/>
        <v>3800</v>
      </c>
      <c r="AM3134" s="16">
        <f t="shared" si="681"/>
        <v>53960</v>
      </c>
      <c r="AN3134" s="16">
        <f t="shared" si="682"/>
        <v>207784</v>
      </c>
      <c r="AO3134" s="12" t="s">
        <v>3649</v>
      </c>
      <c r="BC3134" s="16">
        <v>0.76</v>
      </c>
      <c r="BD3134" s="16">
        <f t="shared" si="683"/>
        <v>2.66</v>
      </c>
      <c r="BE3134" s="16">
        <f t="shared" si="684"/>
        <v>1298.6500000000001</v>
      </c>
      <c r="BG3134" s="16">
        <f t="shared" si="685"/>
        <v>912</v>
      </c>
      <c r="BH3134" s="16">
        <f t="shared" si="686"/>
        <v>486.4</v>
      </c>
      <c r="BI3134" s="16">
        <f t="shared" si="687"/>
        <v>6.08</v>
      </c>
    </row>
    <row r="3135" spans="1:61" x14ac:dyDescent="0.35">
      <c r="A3135">
        <v>3134</v>
      </c>
      <c r="B3135" t="s">
        <v>360</v>
      </c>
      <c r="C3135" t="s">
        <v>9747</v>
      </c>
      <c r="D3135" s="15" t="s">
        <v>3663</v>
      </c>
      <c r="E3135" s="12" t="s">
        <v>98</v>
      </c>
      <c r="F3135" s="16">
        <v>1958</v>
      </c>
      <c r="G3135" s="12" t="s">
        <v>3316</v>
      </c>
      <c r="H3135" s="12" t="s">
        <v>589</v>
      </c>
      <c r="I3135" s="12" t="s">
        <v>363</v>
      </c>
      <c r="J3135" s="12" t="s">
        <v>2401</v>
      </c>
      <c r="K3135" s="12" t="s">
        <v>3647</v>
      </c>
      <c r="N3135" s="16" t="s">
        <v>206</v>
      </c>
      <c r="O3135" s="16" t="s">
        <v>3547</v>
      </c>
      <c r="P3135" s="12" t="s">
        <v>131</v>
      </c>
      <c r="Q3135" s="16">
        <v>2022</v>
      </c>
      <c r="R3135" s="16">
        <v>0.86</v>
      </c>
      <c r="T3135" s="16">
        <v>0</v>
      </c>
      <c r="V3135" s="12" t="s">
        <v>204</v>
      </c>
      <c r="W3135" s="12" t="s">
        <v>204</v>
      </c>
      <c r="X3135" s="16">
        <v>1</v>
      </c>
      <c r="Y3135" s="16">
        <v>12</v>
      </c>
      <c r="Z3135" s="16">
        <v>0.86</v>
      </c>
      <c r="AA3135" s="16">
        <f t="shared" si="688"/>
        <v>103.2</v>
      </c>
      <c r="AB3135" s="16" t="s">
        <v>2114</v>
      </c>
      <c r="AC3135" s="16" t="s">
        <v>5620</v>
      </c>
      <c r="AD3135" s="16">
        <f>AA3135*350</f>
        <v>36120</v>
      </c>
      <c r="AE3135" s="16">
        <f t="shared" si="673"/>
        <v>301</v>
      </c>
      <c r="AF3135" s="16">
        <f t="shared" si="674"/>
        <v>112875</v>
      </c>
      <c r="AG3135" s="16">
        <f t="shared" si="675"/>
        <v>86</v>
      </c>
      <c r="AH3135" s="12">
        <f t="shared" si="676"/>
        <v>0</v>
      </c>
      <c r="AI3135" s="16">
        <f t="shared" si="677"/>
        <v>6.02</v>
      </c>
      <c r="AJ3135" s="16">
        <f t="shared" si="678"/>
        <v>20769</v>
      </c>
      <c r="AK3135" s="16">
        <f t="shared" si="679"/>
        <v>430</v>
      </c>
      <c r="AL3135" s="16">
        <f t="shared" si="680"/>
        <v>4300</v>
      </c>
      <c r="AM3135" s="16">
        <f t="shared" si="681"/>
        <v>61060</v>
      </c>
      <c r="AN3135" s="16">
        <f t="shared" si="682"/>
        <v>235124</v>
      </c>
      <c r="BC3135" s="16">
        <v>0.86</v>
      </c>
      <c r="BD3135" s="16">
        <f t="shared" si="683"/>
        <v>3.01</v>
      </c>
      <c r="BE3135" s="16">
        <f t="shared" si="684"/>
        <v>1469.5250000000001</v>
      </c>
      <c r="BG3135" s="16">
        <f t="shared" si="685"/>
        <v>1032</v>
      </c>
      <c r="BH3135" s="16">
        <f t="shared" si="686"/>
        <v>550.4</v>
      </c>
      <c r="BI3135" s="16">
        <f t="shared" si="687"/>
        <v>6.88</v>
      </c>
    </row>
    <row r="3136" spans="1:61" x14ac:dyDescent="0.35">
      <c r="A3136">
        <v>3135</v>
      </c>
      <c r="B3136" t="s">
        <v>360</v>
      </c>
      <c r="C3136" t="s">
        <v>9748</v>
      </c>
      <c r="D3136" s="15" t="s">
        <v>3664</v>
      </c>
      <c r="E3136" s="12" t="s">
        <v>98</v>
      </c>
      <c r="F3136" s="16">
        <v>1978</v>
      </c>
      <c r="G3136" s="12" t="s">
        <v>3316</v>
      </c>
      <c r="H3136" s="12" t="s">
        <v>589</v>
      </c>
      <c r="I3136" s="12" t="s">
        <v>363</v>
      </c>
      <c r="J3136" s="12" t="s">
        <v>2401</v>
      </c>
      <c r="K3136" s="12" t="s">
        <v>3647</v>
      </c>
      <c r="N3136" s="16" t="s">
        <v>206</v>
      </c>
      <c r="O3136" s="16" t="s">
        <v>3547</v>
      </c>
      <c r="P3136" s="12" t="s">
        <v>131</v>
      </c>
      <c r="Q3136" s="16">
        <v>2022</v>
      </c>
      <c r="R3136" s="16">
        <v>0.38</v>
      </c>
      <c r="T3136" s="16">
        <v>0</v>
      </c>
      <c r="V3136" s="12" t="s">
        <v>204</v>
      </c>
      <c r="W3136" s="12" t="s">
        <v>204</v>
      </c>
      <c r="X3136" s="16">
        <v>1</v>
      </c>
      <c r="Y3136" s="16">
        <v>9</v>
      </c>
      <c r="Z3136" s="16">
        <v>0.38</v>
      </c>
      <c r="AA3136" s="16">
        <f t="shared" si="688"/>
        <v>45.6</v>
      </c>
      <c r="AB3136" s="16" t="s">
        <v>2114</v>
      </c>
      <c r="AC3136" s="16" t="s">
        <v>5620</v>
      </c>
      <c r="AD3136" s="16">
        <f t="shared" si="672"/>
        <v>15960</v>
      </c>
      <c r="AE3136" s="16">
        <f t="shared" si="673"/>
        <v>133</v>
      </c>
      <c r="AF3136" s="16">
        <f t="shared" si="674"/>
        <v>49875</v>
      </c>
      <c r="AG3136" s="16">
        <f t="shared" si="675"/>
        <v>38</v>
      </c>
      <c r="AH3136" s="12">
        <f t="shared" si="676"/>
        <v>0</v>
      </c>
      <c r="AI3136" s="16">
        <f t="shared" si="677"/>
        <v>2.66</v>
      </c>
      <c r="AJ3136" s="16">
        <f t="shared" si="678"/>
        <v>9177</v>
      </c>
      <c r="AK3136" s="16">
        <f t="shared" si="679"/>
        <v>190</v>
      </c>
      <c r="AL3136" s="16">
        <f t="shared" si="680"/>
        <v>1900</v>
      </c>
      <c r="AM3136" s="16">
        <f t="shared" si="681"/>
        <v>26980</v>
      </c>
      <c r="AN3136" s="16">
        <f t="shared" si="682"/>
        <v>103892</v>
      </c>
      <c r="BC3136" s="16">
        <v>0.38</v>
      </c>
      <c r="BD3136" s="16">
        <f t="shared" si="683"/>
        <v>1.33</v>
      </c>
      <c r="BE3136" s="16">
        <f t="shared" si="684"/>
        <v>649.32500000000005</v>
      </c>
      <c r="BG3136" s="16">
        <f t="shared" si="685"/>
        <v>456</v>
      </c>
      <c r="BH3136" s="16">
        <f t="shared" si="686"/>
        <v>243.2</v>
      </c>
      <c r="BI3136" s="16">
        <f t="shared" si="687"/>
        <v>3.04</v>
      </c>
    </row>
    <row r="3137" spans="1:61" x14ac:dyDescent="0.35">
      <c r="A3137">
        <v>3136</v>
      </c>
      <c r="B3137" t="s">
        <v>360</v>
      </c>
      <c r="C3137" t="s">
        <v>9749</v>
      </c>
      <c r="D3137" s="15" t="s">
        <v>3665</v>
      </c>
      <c r="E3137" s="12" t="s">
        <v>98</v>
      </c>
      <c r="F3137" s="16">
        <v>1974</v>
      </c>
      <c r="G3137" s="12" t="s">
        <v>3316</v>
      </c>
      <c r="H3137" s="12" t="s">
        <v>589</v>
      </c>
      <c r="I3137" s="12" t="s">
        <v>363</v>
      </c>
      <c r="J3137" s="12" t="s">
        <v>2401</v>
      </c>
      <c r="K3137" s="12" t="s">
        <v>3647</v>
      </c>
      <c r="N3137" s="16" t="s">
        <v>206</v>
      </c>
      <c r="O3137" s="16" t="s">
        <v>3547</v>
      </c>
      <c r="P3137" s="12" t="s">
        <v>131</v>
      </c>
      <c r="Q3137" s="16">
        <v>2022</v>
      </c>
      <c r="R3137" s="16">
        <v>0.8</v>
      </c>
      <c r="T3137" s="16">
        <v>0</v>
      </c>
      <c r="V3137" s="12" t="s">
        <v>204</v>
      </c>
      <c r="W3137" s="12" t="s">
        <v>204</v>
      </c>
      <c r="X3137" s="16">
        <v>1</v>
      </c>
      <c r="Y3137" s="16">
        <v>7</v>
      </c>
      <c r="Z3137" s="16">
        <v>0.8</v>
      </c>
      <c r="AA3137" s="16">
        <f t="shared" si="688"/>
        <v>96</v>
      </c>
      <c r="AB3137" s="16" t="s">
        <v>2114</v>
      </c>
      <c r="AC3137" s="16" t="s">
        <v>5620</v>
      </c>
      <c r="AD3137" s="16">
        <f t="shared" si="672"/>
        <v>33600</v>
      </c>
      <c r="AE3137" s="16">
        <f t="shared" si="673"/>
        <v>280</v>
      </c>
      <c r="AF3137" s="16">
        <f t="shared" si="674"/>
        <v>105000</v>
      </c>
      <c r="AG3137" s="16">
        <f t="shared" si="675"/>
        <v>80</v>
      </c>
      <c r="AH3137" s="12">
        <f t="shared" si="676"/>
        <v>0</v>
      </c>
      <c r="AI3137" s="16">
        <f t="shared" si="677"/>
        <v>5.6000000000000005</v>
      </c>
      <c r="AJ3137" s="16">
        <f t="shared" si="678"/>
        <v>19320.000000000004</v>
      </c>
      <c r="AK3137" s="16">
        <f t="shared" si="679"/>
        <v>400</v>
      </c>
      <c r="AL3137" s="16">
        <f t="shared" si="680"/>
        <v>4000</v>
      </c>
      <c r="AM3137" s="16">
        <f t="shared" si="681"/>
        <v>56800</v>
      </c>
      <c r="AN3137" s="16">
        <f t="shared" si="682"/>
        <v>218720</v>
      </c>
      <c r="BC3137" s="16">
        <v>0.8</v>
      </c>
      <c r="BD3137" s="16">
        <f t="shared" si="683"/>
        <v>2.8000000000000003</v>
      </c>
      <c r="BE3137" s="16">
        <f t="shared" si="684"/>
        <v>1367</v>
      </c>
      <c r="BG3137" s="16">
        <f t="shared" si="685"/>
        <v>960</v>
      </c>
      <c r="BH3137" s="16">
        <f t="shared" si="686"/>
        <v>512</v>
      </c>
      <c r="BI3137" s="16">
        <f t="shared" si="687"/>
        <v>6.4</v>
      </c>
    </row>
    <row r="3138" spans="1:61" x14ac:dyDescent="0.35">
      <c r="A3138">
        <v>3137</v>
      </c>
      <c r="B3138" t="s">
        <v>360</v>
      </c>
      <c r="C3138" t="s">
        <v>9750</v>
      </c>
      <c r="D3138" s="15" t="s">
        <v>3666</v>
      </c>
      <c r="E3138" s="12" t="s">
        <v>98</v>
      </c>
      <c r="F3138" s="16">
        <v>1983</v>
      </c>
      <c r="G3138" s="12" t="s">
        <v>3316</v>
      </c>
      <c r="H3138" s="12" t="s">
        <v>589</v>
      </c>
      <c r="I3138" s="12" t="s">
        <v>363</v>
      </c>
      <c r="J3138" s="12" t="s">
        <v>2401</v>
      </c>
      <c r="K3138" s="12" t="s">
        <v>3647</v>
      </c>
      <c r="N3138" s="16" t="s">
        <v>206</v>
      </c>
      <c r="O3138" s="16" t="s">
        <v>3547</v>
      </c>
      <c r="P3138" s="12" t="s">
        <v>131</v>
      </c>
      <c r="Q3138" s="16">
        <v>2022</v>
      </c>
      <c r="R3138" s="16">
        <v>0.74</v>
      </c>
      <c r="T3138" s="16">
        <v>0</v>
      </c>
      <c r="V3138" s="12" t="s">
        <v>204</v>
      </c>
      <c r="W3138" s="12" t="s">
        <v>204</v>
      </c>
      <c r="X3138" s="16">
        <v>1</v>
      </c>
      <c r="Y3138" s="16">
        <v>3</v>
      </c>
      <c r="Z3138" s="16">
        <v>0.74</v>
      </c>
      <c r="AA3138" s="16">
        <f t="shared" si="688"/>
        <v>88.8</v>
      </c>
      <c r="AB3138" s="16" t="s">
        <v>2114</v>
      </c>
      <c r="AC3138" s="16" t="s">
        <v>5620</v>
      </c>
      <c r="AD3138" s="16">
        <f t="shared" si="672"/>
        <v>31080</v>
      </c>
      <c r="AE3138" s="16">
        <f t="shared" si="673"/>
        <v>259</v>
      </c>
      <c r="AF3138" s="16">
        <f t="shared" si="674"/>
        <v>97125</v>
      </c>
      <c r="AG3138" s="16">
        <f t="shared" si="675"/>
        <v>74</v>
      </c>
      <c r="AH3138" s="12">
        <f t="shared" si="676"/>
        <v>0</v>
      </c>
      <c r="AI3138" s="16">
        <f t="shared" si="677"/>
        <v>5.18</v>
      </c>
      <c r="AJ3138" s="16">
        <f t="shared" si="678"/>
        <v>17871</v>
      </c>
      <c r="AK3138" s="16">
        <f t="shared" si="679"/>
        <v>370</v>
      </c>
      <c r="AL3138" s="16">
        <f t="shared" si="680"/>
        <v>3700</v>
      </c>
      <c r="AM3138" s="16">
        <f t="shared" si="681"/>
        <v>52540</v>
      </c>
      <c r="AN3138" s="16">
        <f t="shared" si="682"/>
        <v>202316</v>
      </c>
      <c r="BC3138" s="16">
        <v>0.74</v>
      </c>
      <c r="BD3138" s="16">
        <f t="shared" si="683"/>
        <v>2.59</v>
      </c>
      <c r="BE3138" s="16">
        <f t="shared" si="684"/>
        <v>1264.4749999999999</v>
      </c>
      <c r="BG3138" s="16">
        <f t="shared" si="685"/>
        <v>888</v>
      </c>
      <c r="BH3138" s="16">
        <f t="shared" si="686"/>
        <v>473.6</v>
      </c>
      <c r="BI3138" s="16">
        <f t="shared" si="687"/>
        <v>5.92</v>
      </c>
    </row>
    <row r="3139" spans="1:61" x14ac:dyDescent="0.35">
      <c r="A3139">
        <v>3138</v>
      </c>
      <c r="B3139" t="s">
        <v>360</v>
      </c>
      <c r="C3139" t="s">
        <v>9751</v>
      </c>
      <c r="D3139" s="15" t="s">
        <v>3667</v>
      </c>
      <c r="E3139" s="12" t="s">
        <v>98</v>
      </c>
      <c r="F3139" s="16">
        <v>1988</v>
      </c>
      <c r="G3139" s="12" t="s">
        <v>3316</v>
      </c>
      <c r="H3139" s="12" t="s">
        <v>589</v>
      </c>
      <c r="I3139" s="12" t="s">
        <v>363</v>
      </c>
      <c r="J3139" s="12" t="s">
        <v>2401</v>
      </c>
      <c r="K3139" s="12" t="s">
        <v>3647</v>
      </c>
      <c r="N3139" s="16" t="s">
        <v>206</v>
      </c>
      <c r="O3139" s="16" t="s">
        <v>3547</v>
      </c>
      <c r="P3139" s="12" t="s">
        <v>131</v>
      </c>
      <c r="Q3139" s="16">
        <v>2022</v>
      </c>
      <c r="R3139" s="16">
        <v>0.6</v>
      </c>
      <c r="T3139" s="16">
        <v>0</v>
      </c>
      <c r="V3139" s="12" t="s">
        <v>204</v>
      </c>
      <c r="W3139" s="12" t="s">
        <v>204</v>
      </c>
      <c r="X3139" s="16">
        <v>1</v>
      </c>
      <c r="Y3139" s="16">
        <v>2</v>
      </c>
      <c r="Z3139" s="16">
        <v>0.6</v>
      </c>
      <c r="AA3139" s="16">
        <f t="shared" si="688"/>
        <v>72</v>
      </c>
      <c r="AB3139" s="16" t="s">
        <v>2114</v>
      </c>
      <c r="AC3139" s="16" t="s">
        <v>5620</v>
      </c>
      <c r="AD3139" s="16">
        <f t="shared" si="672"/>
        <v>25200</v>
      </c>
      <c r="AE3139" s="16">
        <f t="shared" si="673"/>
        <v>210</v>
      </c>
      <c r="AF3139" s="16">
        <f t="shared" si="674"/>
        <v>78750</v>
      </c>
      <c r="AG3139" s="16">
        <f t="shared" si="675"/>
        <v>60</v>
      </c>
      <c r="AH3139" s="12">
        <f t="shared" si="676"/>
        <v>0</v>
      </c>
      <c r="AI3139" s="16">
        <f t="shared" si="677"/>
        <v>4.2</v>
      </c>
      <c r="AJ3139" s="16">
        <f t="shared" si="678"/>
        <v>14490</v>
      </c>
      <c r="AK3139" s="16">
        <f t="shared" si="679"/>
        <v>300</v>
      </c>
      <c r="AL3139" s="16">
        <f t="shared" si="680"/>
        <v>3000</v>
      </c>
      <c r="AM3139" s="16">
        <f t="shared" si="681"/>
        <v>42600</v>
      </c>
      <c r="AN3139" s="16">
        <f t="shared" si="682"/>
        <v>164040</v>
      </c>
      <c r="BC3139" s="16">
        <v>0.6</v>
      </c>
      <c r="BD3139" s="16">
        <f t="shared" si="683"/>
        <v>2.1</v>
      </c>
      <c r="BE3139" s="16">
        <f t="shared" si="684"/>
        <v>1025.25</v>
      </c>
      <c r="BG3139" s="16">
        <f t="shared" si="685"/>
        <v>720</v>
      </c>
      <c r="BH3139" s="16">
        <f t="shared" si="686"/>
        <v>384</v>
      </c>
      <c r="BI3139" s="16">
        <f t="shared" si="687"/>
        <v>4.8</v>
      </c>
    </row>
    <row r="3140" spans="1:61" x14ac:dyDescent="0.35">
      <c r="A3140">
        <v>3139</v>
      </c>
      <c r="B3140" t="s">
        <v>360</v>
      </c>
      <c r="C3140" t="s">
        <v>9752</v>
      </c>
      <c r="D3140" s="15" t="s">
        <v>3668</v>
      </c>
      <c r="E3140" s="12" t="s">
        <v>98</v>
      </c>
      <c r="F3140" s="16">
        <v>1990</v>
      </c>
      <c r="G3140" s="12" t="s">
        <v>3316</v>
      </c>
      <c r="H3140" s="12" t="s">
        <v>589</v>
      </c>
      <c r="I3140" s="12" t="s">
        <v>363</v>
      </c>
      <c r="J3140" s="12" t="s">
        <v>2401</v>
      </c>
      <c r="K3140" s="12" t="s">
        <v>3647</v>
      </c>
      <c r="N3140" s="16" t="s">
        <v>206</v>
      </c>
      <c r="O3140" s="16" t="s">
        <v>3547</v>
      </c>
      <c r="P3140" s="12" t="s">
        <v>131</v>
      </c>
      <c r="Q3140" s="16">
        <v>2022</v>
      </c>
      <c r="R3140" s="16">
        <v>0.6</v>
      </c>
      <c r="T3140" s="16">
        <v>0</v>
      </c>
      <c r="V3140" s="12" t="s">
        <v>204</v>
      </c>
      <c r="W3140" s="12" t="s">
        <v>204</v>
      </c>
      <c r="X3140" s="16">
        <v>1</v>
      </c>
      <c r="Y3140" s="16">
        <v>2</v>
      </c>
      <c r="Z3140" s="16">
        <v>0.6</v>
      </c>
      <c r="AA3140" s="16">
        <f t="shared" si="688"/>
        <v>72</v>
      </c>
      <c r="AB3140" s="16" t="s">
        <v>2114</v>
      </c>
      <c r="AC3140" s="16" t="s">
        <v>5620</v>
      </c>
      <c r="AD3140" s="16">
        <f t="shared" si="672"/>
        <v>25200</v>
      </c>
      <c r="AE3140" s="16">
        <f t="shared" si="673"/>
        <v>210</v>
      </c>
      <c r="AF3140" s="16">
        <f t="shared" si="674"/>
        <v>78750</v>
      </c>
      <c r="AG3140" s="16">
        <f t="shared" si="675"/>
        <v>60</v>
      </c>
      <c r="AH3140" s="12">
        <f t="shared" si="676"/>
        <v>0</v>
      </c>
      <c r="AI3140" s="16">
        <f t="shared" si="677"/>
        <v>4.2</v>
      </c>
      <c r="AJ3140" s="16">
        <f t="shared" si="678"/>
        <v>14490</v>
      </c>
      <c r="AK3140" s="16">
        <f t="shared" si="679"/>
        <v>300</v>
      </c>
      <c r="AL3140" s="16">
        <f t="shared" si="680"/>
        <v>3000</v>
      </c>
      <c r="AM3140" s="16">
        <f t="shared" si="681"/>
        <v>42600</v>
      </c>
      <c r="AN3140" s="16">
        <f t="shared" si="682"/>
        <v>164040</v>
      </c>
      <c r="BC3140" s="16">
        <v>0.6</v>
      </c>
      <c r="BD3140" s="16">
        <f t="shared" si="683"/>
        <v>2.1</v>
      </c>
      <c r="BE3140" s="16">
        <f t="shared" si="684"/>
        <v>1025.25</v>
      </c>
      <c r="BG3140" s="16">
        <f t="shared" si="685"/>
        <v>720</v>
      </c>
      <c r="BH3140" s="16">
        <f t="shared" si="686"/>
        <v>384</v>
      </c>
      <c r="BI3140" s="16">
        <f t="shared" si="687"/>
        <v>4.8</v>
      </c>
    </row>
    <row r="3141" spans="1:61" x14ac:dyDescent="0.35">
      <c r="A3141">
        <v>3140</v>
      </c>
      <c r="B3141" t="s">
        <v>360</v>
      </c>
      <c r="C3141" t="s">
        <v>9753</v>
      </c>
      <c r="D3141" s="15" t="s">
        <v>3669</v>
      </c>
      <c r="E3141" s="12" t="s">
        <v>98</v>
      </c>
      <c r="F3141" s="16">
        <v>1992</v>
      </c>
      <c r="G3141" s="12" t="s">
        <v>3316</v>
      </c>
      <c r="H3141" s="12" t="s">
        <v>589</v>
      </c>
      <c r="I3141" s="12" t="s">
        <v>363</v>
      </c>
      <c r="J3141" s="12" t="s">
        <v>2401</v>
      </c>
      <c r="K3141" s="12" t="s">
        <v>3647</v>
      </c>
      <c r="N3141" s="16" t="s">
        <v>206</v>
      </c>
      <c r="O3141" s="16" t="s">
        <v>3547</v>
      </c>
      <c r="P3141" s="12" t="s">
        <v>131</v>
      </c>
      <c r="Q3141" s="16">
        <v>2022</v>
      </c>
      <c r="R3141" s="16">
        <v>0.6</v>
      </c>
      <c r="T3141" s="16">
        <v>0</v>
      </c>
      <c r="V3141" s="12" t="s">
        <v>204</v>
      </c>
      <c r="W3141" s="12" t="s">
        <v>204</v>
      </c>
      <c r="X3141" s="16">
        <v>1</v>
      </c>
      <c r="Y3141" s="16">
        <v>1</v>
      </c>
      <c r="Z3141" s="16">
        <v>0.6</v>
      </c>
      <c r="AA3141" s="16">
        <f t="shared" si="688"/>
        <v>72</v>
      </c>
      <c r="AB3141" s="16" t="s">
        <v>2114</v>
      </c>
      <c r="AC3141" s="16" t="s">
        <v>5620</v>
      </c>
      <c r="AD3141" s="16">
        <f t="shared" si="672"/>
        <v>25200</v>
      </c>
      <c r="AE3141" s="16">
        <f t="shared" si="673"/>
        <v>210</v>
      </c>
      <c r="AF3141" s="16">
        <f t="shared" si="674"/>
        <v>78750</v>
      </c>
      <c r="AG3141" s="16">
        <f t="shared" si="675"/>
        <v>60</v>
      </c>
      <c r="AH3141" s="12">
        <f t="shared" si="676"/>
        <v>0</v>
      </c>
      <c r="AI3141" s="16">
        <f t="shared" si="677"/>
        <v>4.2</v>
      </c>
      <c r="AJ3141" s="16">
        <f t="shared" si="678"/>
        <v>14490</v>
      </c>
      <c r="AK3141" s="16">
        <f t="shared" si="679"/>
        <v>300</v>
      </c>
      <c r="AL3141" s="16">
        <f t="shared" si="680"/>
        <v>3000</v>
      </c>
      <c r="AM3141" s="16">
        <f t="shared" si="681"/>
        <v>42600</v>
      </c>
      <c r="AN3141" s="16">
        <f t="shared" si="682"/>
        <v>164040</v>
      </c>
      <c r="AO3141" s="12" t="s">
        <v>3649</v>
      </c>
      <c r="BC3141" s="16">
        <v>0.6</v>
      </c>
      <c r="BD3141" s="16">
        <f t="shared" si="683"/>
        <v>2.1</v>
      </c>
      <c r="BE3141" s="16">
        <f t="shared" si="684"/>
        <v>1025.25</v>
      </c>
      <c r="BG3141" s="16">
        <f t="shared" si="685"/>
        <v>720</v>
      </c>
      <c r="BH3141" s="16">
        <f t="shared" si="686"/>
        <v>384</v>
      </c>
      <c r="BI3141" s="16">
        <f t="shared" si="687"/>
        <v>4.8</v>
      </c>
    </row>
    <row r="3142" spans="1:61" x14ac:dyDescent="0.35">
      <c r="A3142">
        <v>3141</v>
      </c>
      <c r="B3142" t="s">
        <v>360</v>
      </c>
      <c r="C3142" t="s">
        <v>9754</v>
      </c>
      <c r="D3142" s="15" t="s">
        <v>3670</v>
      </c>
      <c r="E3142" s="12" t="s">
        <v>98</v>
      </c>
      <c r="F3142" s="16">
        <v>1977</v>
      </c>
      <c r="G3142" s="12" t="s">
        <v>3316</v>
      </c>
      <c r="H3142" s="12" t="s">
        <v>589</v>
      </c>
      <c r="I3142" s="12" t="s">
        <v>363</v>
      </c>
      <c r="J3142" s="12" t="s">
        <v>2401</v>
      </c>
      <c r="K3142" s="12" t="s">
        <v>3647</v>
      </c>
      <c r="N3142" s="16" t="s">
        <v>206</v>
      </c>
      <c r="O3142" s="16" t="s">
        <v>3547</v>
      </c>
      <c r="P3142" s="12" t="s">
        <v>131</v>
      </c>
      <c r="Q3142" s="16">
        <v>2022</v>
      </c>
      <c r="R3142" s="16">
        <v>0.8</v>
      </c>
      <c r="T3142" s="16">
        <v>0</v>
      </c>
      <c r="V3142" s="12" t="s">
        <v>204</v>
      </c>
      <c r="W3142" s="12" t="s">
        <v>204</v>
      </c>
      <c r="X3142" s="16">
        <v>1</v>
      </c>
      <c r="Y3142" s="16">
        <v>4</v>
      </c>
      <c r="Z3142" s="16">
        <v>0.8</v>
      </c>
      <c r="AA3142" s="16">
        <f t="shared" si="688"/>
        <v>96</v>
      </c>
      <c r="AB3142" s="16" t="s">
        <v>2114</v>
      </c>
      <c r="AC3142" s="16" t="s">
        <v>5620</v>
      </c>
      <c r="AD3142" s="16">
        <f t="shared" si="672"/>
        <v>33600</v>
      </c>
      <c r="AE3142" s="16">
        <f t="shared" si="673"/>
        <v>280</v>
      </c>
      <c r="AF3142" s="16">
        <f t="shared" si="674"/>
        <v>105000</v>
      </c>
      <c r="AG3142" s="16">
        <f t="shared" si="675"/>
        <v>80</v>
      </c>
      <c r="AH3142" s="12">
        <f t="shared" si="676"/>
        <v>0</v>
      </c>
      <c r="AI3142" s="16">
        <f t="shared" si="677"/>
        <v>5.6000000000000005</v>
      </c>
      <c r="AJ3142" s="16">
        <f t="shared" si="678"/>
        <v>19320.000000000004</v>
      </c>
      <c r="AK3142" s="16">
        <f t="shared" si="679"/>
        <v>400</v>
      </c>
      <c r="AL3142" s="16">
        <f t="shared" si="680"/>
        <v>4000</v>
      </c>
      <c r="AM3142" s="16">
        <f t="shared" si="681"/>
        <v>56800</v>
      </c>
      <c r="AN3142" s="16">
        <f t="shared" si="682"/>
        <v>218720</v>
      </c>
      <c r="AO3142" s="12" t="s">
        <v>3649</v>
      </c>
      <c r="BC3142" s="16">
        <v>0.8</v>
      </c>
      <c r="BD3142" s="16">
        <f t="shared" si="683"/>
        <v>2.8000000000000003</v>
      </c>
      <c r="BE3142" s="16">
        <f t="shared" si="684"/>
        <v>1367</v>
      </c>
      <c r="BG3142" s="16">
        <f t="shared" si="685"/>
        <v>960</v>
      </c>
      <c r="BH3142" s="16">
        <f t="shared" si="686"/>
        <v>512</v>
      </c>
      <c r="BI3142" s="16">
        <f t="shared" si="687"/>
        <v>6.4</v>
      </c>
    </row>
    <row r="3143" spans="1:61" x14ac:dyDescent="0.35">
      <c r="A3143">
        <v>3142</v>
      </c>
      <c r="B3143" t="s">
        <v>360</v>
      </c>
      <c r="C3143" t="s">
        <v>9755</v>
      </c>
      <c r="D3143" s="15" t="s">
        <v>3671</v>
      </c>
      <c r="E3143" s="12" t="s">
        <v>98</v>
      </c>
      <c r="F3143" s="16">
        <v>1995</v>
      </c>
      <c r="G3143" s="12" t="s">
        <v>3316</v>
      </c>
      <c r="H3143" s="12" t="s">
        <v>589</v>
      </c>
      <c r="I3143" s="12" t="s">
        <v>363</v>
      </c>
      <c r="J3143" s="12" t="s">
        <v>2401</v>
      </c>
      <c r="K3143" s="12" t="s">
        <v>3647</v>
      </c>
      <c r="N3143" s="16" t="s">
        <v>206</v>
      </c>
      <c r="O3143" s="16" t="s">
        <v>3547</v>
      </c>
      <c r="P3143" s="12" t="s">
        <v>131</v>
      </c>
      <c r="Q3143" s="16">
        <v>2022</v>
      </c>
      <c r="R3143" s="16">
        <v>0.6</v>
      </c>
      <c r="T3143" s="16">
        <v>0</v>
      </c>
      <c r="V3143" s="12" t="s">
        <v>204</v>
      </c>
      <c r="W3143" s="12" t="s">
        <v>204</v>
      </c>
      <c r="X3143" s="16">
        <v>1</v>
      </c>
      <c r="Y3143" s="16">
        <v>1</v>
      </c>
      <c r="Z3143" s="16">
        <v>0.6</v>
      </c>
      <c r="AA3143" s="16">
        <f t="shared" si="688"/>
        <v>72</v>
      </c>
      <c r="AB3143" s="16" t="s">
        <v>2114</v>
      </c>
      <c r="AC3143" s="16" t="s">
        <v>5620</v>
      </c>
      <c r="AD3143" s="16">
        <f t="shared" si="672"/>
        <v>25200</v>
      </c>
      <c r="AE3143" s="16">
        <f t="shared" si="673"/>
        <v>210</v>
      </c>
      <c r="AF3143" s="16">
        <f t="shared" si="674"/>
        <v>78750</v>
      </c>
      <c r="AG3143" s="16">
        <f t="shared" si="675"/>
        <v>60</v>
      </c>
      <c r="AH3143" s="12">
        <f t="shared" si="676"/>
        <v>0</v>
      </c>
      <c r="AI3143" s="16">
        <f t="shared" si="677"/>
        <v>4.2</v>
      </c>
      <c r="AJ3143" s="16">
        <f t="shared" si="678"/>
        <v>14490</v>
      </c>
      <c r="AK3143" s="16">
        <f t="shared" si="679"/>
        <v>300</v>
      </c>
      <c r="AL3143" s="16">
        <f t="shared" si="680"/>
        <v>3000</v>
      </c>
      <c r="AM3143" s="16">
        <f t="shared" si="681"/>
        <v>42600</v>
      </c>
      <c r="AN3143" s="16">
        <f t="shared" si="682"/>
        <v>164040</v>
      </c>
      <c r="AO3143" s="12" t="s">
        <v>3649</v>
      </c>
      <c r="BC3143" s="16">
        <v>0.6</v>
      </c>
      <c r="BD3143" s="16">
        <f t="shared" si="683"/>
        <v>2.1</v>
      </c>
      <c r="BE3143" s="16">
        <f t="shared" si="684"/>
        <v>1025.25</v>
      </c>
      <c r="BG3143" s="16">
        <f t="shared" si="685"/>
        <v>720</v>
      </c>
      <c r="BH3143" s="16">
        <f t="shared" si="686"/>
        <v>384</v>
      </c>
      <c r="BI3143" s="16">
        <f t="shared" si="687"/>
        <v>4.8</v>
      </c>
    </row>
    <row r="3144" spans="1:61" x14ac:dyDescent="0.35">
      <c r="A3144">
        <v>3143</v>
      </c>
      <c r="B3144" t="s">
        <v>360</v>
      </c>
      <c r="C3144" t="s">
        <v>9756</v>
      </c>
      <c r="D3144" s="15" t="s">
        <v>3672</v>
      </c>
      <c r="E3144" s="12" t="s">
        <v>98</v>
      </c>
      <c r="F3144" s="16">
        <v>1986</v>
      </c>
      <c r="G3144" s="12" t="s">
        <v>3316</v>
      </c>
      <c r="H3144" s="12" t="s">
        <v>589</v>
      </c>
      <c r="I3144" s="12" t="s">
        <v>363</v>
      </c>
      <c r="J3144" s="12" t="s">
        <v>2401</v>
      </c>
      <c r="K3144" s="12" t="s">
        <v>3647</v>
      </c>
      <c r="N3144" s="16" t="s">
        <v>206</v>
      </c>
      <c r="O3144" s="16" t="s">
        <v>3547</v>
      </c>
      <c r="P3144" s="12" t="s">
        <v>131</v>
      </c>
      <c r="Q3144" s="16">
        <v>2022</v>
      </c>
      <c r="R3144" s="16">
        <v>0.6</v>
      </c>
      <c r="T3144" s="16">
        <v>0</v>
      </c>
      <c r="V3144" s="12" t="s">
        <v>204</v>
      </c>
      <c r="W3144" s="12" t="s">
        <v>204</v>
      </c>
      <c r="X3144" s="16">
        <v>1</v>
      </c>
      <c r="Y3144" s="16">
        <v>4</v>
      </c>
      <c r="Z3144" s="16">
        <v>0.6</v>
      </c>
      <c r="AA3144" s="16">
        <f t="shared" si="688"/>
        <v>72</v>
      </c>
      <c r="AB3144" s="16" t="s">
        <v>2114</v>
      </c>
      <c r="AC3144" s="16" t="s">
        <v>5620</v>
      </c>
      <c r="AD3144" s="16">
        <f t="shared" si="672"/>
        <v>25200</v>
      </c>
      <c r="AE3144" s="16">
        <f t="shared" si="673"/>
        <v>210</v>
      </c>
      <c r="AF3144" s="16">
        <f t="shared" si="674"/>
        <v>78750</v>
      </c>
      <c r="AG3144" s="16">
        <f t="shared" si="675"/>
        <v>60</v>
      </c>
      <c r="AH3144" s="12">
        <f t="shared" si="676"/>
        <v>0</v>
      </c>
      <c r="AI3144" s="16">
        <f t="shared" si="677"/>
        <v>4.2</v>
      </c>
      <c r="AJ3144" s="16">
        <f t="shared" si="678"/>
        <v>14490</v>
      </c>
      <c r="AK3144" s="16">
        <f t="shared" si="679"/>
        <v>300</v>
      </c>
      <c r="AL3144" s="16">
        <f t="shared" si="680"/>
        <v>3000</v>
      </c>
      <c r="AM3144" s="16">
        <f t="shared" si="681"/>
        <v>42600</v>
      </c>
      <c r="AN3144" s="16">
        <f t="shared" si="682"/>
        <v>164040</v>
      </c>
      <c r="BC3144" s="16">
        <v>0.6</v>
      </c>
      <c r="BD3144" s="16">
        <f t="shared" si="683"/>
        <v>2.1</v>
      </c>
      <c r="BE3144" s="16">
        <f t="shared" si="684"/>
        <v>1025.25</v>
      </c>
      <c r="BG3144" s="16">
        <f t="shared" si="685"/>
        <v>720</v>
      </c>
      <c r="BH3144" s="16">
        <f t="shared" si="686"/>
        <v>384</v>
      </c>
      <c r="BI3144" s="16">
        <f t="shared" si="687"/>
        <v>4.8</v>
      </c>
    </row>
    <row r="3145" spans="1:61" x14ac:dyDescent="0.35">
      <c r="A3145">
        <v>3144</v>
      </c>
      <c r="B3145" t="s">
        <v>360</v>
      </c>
      <c r="C3145" t="s">
        <v>9757</v>
      </c>
      <c r="D3145" s="15" t="s">
        <v>3673</v>
      </c>
      <c r="E3145" s="12" t="s">
        <v>98</v>
      </c>
      <c r="F3145" s="16">
        <v>1948</v>
      </c>
      <c r="G3145" s="12" t="s">
        <v>3316</v>
      </c>
      <c r="H3145" s="12" t="s">
        <v>589</v>
      </c>
      <c r="I3145" s="12" t="s">
        <v>363</v>
      </c>
      <c r="J3145" s="12" t="s">
        <v>2401</v>
      </c>
      <c r="K3145" s="12" t="s">
        <v>3647</v>
      </c>
      <c r="N3145" s="16" t="s">
        <v>206</v>
      </c>
      <c r="O3145" s="16" t="s">
        <v>3674</v>
      </c>
      <c r="P3145" s="12" t="s">
        <v>131</v>
      </c>
      <c r="Q3145" s="16">
        <v>2022</v>
      </c>
      <c r="R3145" s="16">
        <v>2.2200000000000002</v>
      </c>
      <c r="T3145" s="16">
        <v>0</v>
      </c>
      <c r="V3145" s="12" t="s">
        <v>204</v>
      </c>
      <c r="W3145" s="12" t="s">
        <v>204</v>
      </c>
      <c r="X3145" s="16">
        <v>1</v>
      </c>
      <c r="Y3145" s="16">
        <v>5</v>
      </c>
      <c r="Z3145" s="16">
        <v>2.2200000000000002</v>
      </c>
      <c r="AA3145" s="16">
        <f t="shared" si="688"/>
        <v>266.40000000000003</v>
      </c>
      <c r="AB3145" s="16" t="s">
        <v>5608</v>
      </c>
      <c r="AC3145" s="16" t="s">
        <v>5620</v>
      </c>
      <c r="AD3145" s="16">
        <f t="shared" si="672"/>
        <v>93240.000000000015</v>
      </c>
      <c r="AE3145" s="16">
        <f t="shared" si="673"/>
        <v>777.00000000000011</v>
      </c>
      <c r="AF3145" s="16">
        <f t="shared" si="674"/>
        <v>291375.00000000006</v>
      </c>
      <c r="AG3145" s="16">
        <f t="shared" si="675"/>
        <v>222.00000000000003</v>
      </c>
      <c r="AH3145" s="12">
        <f t="shared" si="676"/>
        <v>0</v>
      </c>
      <c r="AI3145" s="16">
        <f t="shared" si="677"/>
        <v>15.540000000000001</v>
      </c>
      <c r="AJ3145" s="16">
        <f t="shared" si="678"/>
        <v>53613</v>
      </c>
      <c r="AK3145" s="16">
        <f t="shared" si="679"/>
        <v>1110</v>
      </c>
      <c r="AL3145" s="16">
        <f t="shared" si="680"/>
        <v>11100.000000000002</v>
      </c>
      <c r="AM3145" s="16">
        <f t="shared" si="681"/>
        <v>157620</v>
      </c>
      <c r="AN3145" s="16">
        <f t="shared" si="682"/>
        <v>606948.00000000012</v>
      </c>
      <c r="AO3145" s="12" t="s">
        <v>3649</v>
      </c>
      <c r="BC3145" s="16">
        <v>2.2200000000000002</v>
      </c>
      <c r="BD3145" s="16">
        <f t="shared" si="683"/>
        <v>7.7700000000000005</v>
      </c>
      <c r="BE3145" s="16">
        <f t="shared" si="684"/>
        <v>3793.4250000000006</v>
      </c>
      <c r="BG3145" s="16">
        <f t="shared" si="685"/>
        <v>2664.0000000000005</v>
      </c>
      <c r="BH3145" s="16">
        <f t="shared" si="686"/>
        <v>1420.8000000000002</v>
      </c>
      <c r="BI3145" s="16">
        <f t="shared" si="687"/>
        <v>17.760000000000002</v>
      </c>
    </row>
    <row r="3146" spans="1:61" x14ac:dyDescent="0.35">
      <c r="A3146">
        <v>3145</v>
      </c>
      <c r="B3146" t="s">
        <v>360</v>
      </c>
      <c r="C3146" t="s">
        <v>9758</v>
      </c>
      <c r="D3146" s="15" t="s">
        <v>3675</v>
      </c>
      <c r="E3146" s="12" t="s">
        <v>98</v>
      </c>
      <c r="F3146" s="16">
        <v>1968</v>
      </c>
      <c r="G3146" s="12" t="s">
        <v>3316</v>
      </c>
      <c r="H3146" s="12" t="s">
        <v>589</v>
      </c>
      <c r="I3146" s="12" t="s">
        <v>363</v>
      </c>
      <c r="J3146" s="12" t="s">
        <v>2401</v>
      </c>
      <c r="K3146" s="12" t="s">
        <v>3647</v>
      </c>
      <c r="N3146" s="16" t="s">
        <v>206</v>
      </c>
      <c r="O3146" s="16" t="s">
        <v>3674</v>
      </c>
      <c r="P3146" s="12" t="s">
        <v>131</v>
      </c>
      <c r="Q3146" s="16">
        <v>2022</v>
      </c>
      <c r="R3146" s="16">
        <v>0.93</v>
      </c>
      <c r="T3146" s="16">
        <v>0</v>
      </c>
      <c r="V3146" s="12" t="s">
        <v>204</v>
      </c>
      <c r="W3146" s="12" t="s">
        <v>204</v>
      </c>
      <c r="X3146" s="16">
        <v>1</v>
      </c>
      <c r="Y3146" s="16">
        <v>7</v>
      </c>
      <c r="Z3146" s="16">
        <v>0.93</v>
      </c>
      <c r="AA3146" s="16">
        <f t="shared" si="688"/>
        <v>111.60000000000001</v>
      </c>
      <c r="AB3146" s="16" t="s">
        <v>2114</v>
      </c>
      <c r="AC3146" s="16" t="s">
        <v>5620</v>
      </c>
      <c r="AD3146" s="16">
        <f t="shared" si="672"/>
        <v>39060</v>
      </c>
      <c r="AE3146" s="16">
        <f t="shared" si="673"/>
        <v>325.5</v>
      </c>
      <c r="AF3146" s="16">
        <f t="shared" si="674"/>
        <v>122062.5</v>
      </c>
      <c r="AG3146" s="16">
        <f t="shared" si="675"/>
        <v>93</v>
      </c>
      <c r="AH3146" s="12">
        <f t="shared" si="676"/>
        <v>0</v>
      </c>
      <c r="AI3146" s="16">
        <f t="shared" si="677"/>
        <v>6.5100000000000007</v>
      </c>
      <c r="AJ3146" s="16">
        <f t="shared" si="678"/>
        <v>22459.500000000004</v>
      </c>
      <c r="AK3146" s="16">
        <f t="shared" si="679"/>
        <v>465</v>
      </c>
      <c r="AL3146" s="16">
        <f t="shared" si="680"/>
        <v>4650</v>
      </c>
      <c r="AM3146" s="16">
        <f t="shared" si="681"/>
        <v>66030</v>
      </c>
      <c r="AN3146" s="16">
        <f t="shared" si="682"/>
        <v>254262</v>
      </c>
      <c r="BC3146" s="16">
        <v>0.93</v>
      </c>
      <c r="BD3146" s="16">
        <f t="shared" si="683"/>
        <v>3.2550000000000003</v>
      </c>
      <c r="BE3146" s="16">
        <f t="shared" si="684"/>
        <v>1589.1375</v>
      </c>
      <c r="BG3146" s="16">
        <f t="shared" si="685"/>
        <v>1116</v>
      </c>
      <c r="BH3146" s="16">
        <f t="shared" si="686"/>
        <v>595.20000000000005</v>
      </c>
      <c r="BI3146" s="16">
        <f t="shared" si="687"/>
        <v>7.44</v>
      </c>
    </row>
    <row r="3147" spans="1:61" x14ac:dyDescent="0.35">
      <c r="A3147">
        <v>3146</v>
      </c>
      <c r="B3147" t="s">
        <v>360</v>
      </c>
      <c r="C3147" t="s">
        <v>9759</v>
      </c>
      <c r="D3147" s="15" t="s">
        <v>3676</v>
      </c>
      <c r="E3147" s="12" t="s">
        <v>98</v>
      </c>
      <c r="F3147" s="16">
        <v>1973</v>
      </c>
      <c r="G3147" s="12" t="s">
        <v>3316</v>
      </c>
      <c r="H3147" s="12" t="s">
        <v>589</v>
      </c>
      <c r="I3147" s="12" t="s">
        <v>363</v>
      </c>
      <c r="J3147" s="12" t="s">
        <v>2401</v>
      </c>
      <c r="K3147" s="12" t="s">
        <v>3647</v>
      </c>
      <c r="N3147" s="16" t="s">
        <v>205</v>
      </c>
      <c r="O3147" s="16" t="s">
        <v>3674</v>
      </c>
      <c r="P3147" s="12" t="s">
        <v>131</v>
      </c>
      <c r="Q3147" s="16">
        <v>2022</v>
      </c>
      <c r="R3147" s="16">
        <v>1.32</v>
      </c>
      <c r="T3147" s="16">
        <v>0</v>
      </c>
      <c r="U3147" s="16" t="s">
        <v>818</v>
      </c>
      <c r="V3147" s="12" t="s">
        <v>204</v>
      </c>
      <c r="W3147" s="12" t="s">
        <v>204</v>
      </c>
      <c r="X3147" s="16">
        <v>1</v>
      </c>
      <c r="Y3147" s="16">
        <v>15</v>
      </c>
      <c r="Z3147" s="16">
        <v>1.32</v>
      </c>
      <c r="AA3147" s="16">
        <f t="shared" si="688"/>
        <v>158.4</v>
      </c>
      <c r="AB3147" s="16" t="s">
        <v>2114</v>
      </c>
      <c r="AC3147" s="16" t="s">
        <v>5620</v>
      </c>
      <c r="AD3147" s="16">
        <f t="shared" si="672"/>
        <v>55440</v>
      </c>
      <c r="AE3147" s="16">
        <f t="shared" si="673"/>
        <v>462</v>
      </c>
      <c r="AF3147" s="16">
        <f t="shared" si="674"/>
        <v>173250</v>
      </c>
      <c r="AG3147" s="16">
        <f t="shared" si="675"/>
        <v>132</v>
      </c>
      <c r="AH3147" s="12">
        <f t="shared" si="676"/>
        <v>0</v>
      </c>
      <c r="AI3147" s="16">
        <f t="shared" si="677"/>
        <v>9.24</v>
      </c>
      <c r="AJ3147" s="16">
        <f t="shared" si="678"/>
        <v>31878</v>
      </c>
      <c r="AK3147" s="16">
        <f t="shared" si="679"/>
        <v>660</v>
      </c>
      <c r="AL3147" s="16">
        <f t="shared" si="680"/>
        <v>6600</v>
      </c>
      <c r="AM3147" s="16">
        <f t="shared" si="681"/>
        <v>93720</v>
      </c>
      <c r="AN3147" s="16">
        <f t="shared" si="682"/>
        <v>360888</v>
      </c>
      <c r="BC3147" s="16">
        <v>1.32</v>
      </c>
      <c r="BD3147" s="16">
        <f t="shared" si="683"/>
        <v>4.62</v>
      </c>
      <c r="BE3147" s="16">
        <f t="shared" si="684"/>
        <v>2255.5500000000002</v>
      </c>
      <c r="BG3147" s="16">
        <f t="shared" si="685"/>
        <v>1584</v>
      </c>
      <c r="BH3147" s="16">
        <f t="shared" si="686"/>
        <v>844.80000000000007</v>
      </c>
      <c r="BI3147" s="16">
        <f t="shared" si="687"/>
        <v>10.56</v>
      </c>
    </row>
    <row r="3148" spans="1:61" x14ac:dyDescent="0.35">
      <c r="A3148">
        <v>3147</v>
      </c>
      <c r="B3148" t="s">
        <v>360</v>
      </c>
      <c r="C3148" t="s">
        <v>9760</v>
      </c>
      <c r="D3148" s="15" t="s">
        <v>3677</v>
      </c>
      <c r="E3148" s="12" t="s">
        <v>98</v>
      </c>
      <c r="F3148" s="16">
        <v>1990</v>
      </c>
      <c r="G3148" s="12" t="s">
        <v>3316</v>
      </c>
      <c r="H3148" s="12" t="s">
        <v>589</v>
      </c>
      <c r="I3148" s="12" t="s">
        <v>363</v>
      </c>
      <c r="J3148" s="12" t="s">
        <v>2401</v>
      </c>
      <c r="K3148" s="12" t="s">
        <v>3647</v>
      </c>
      <c r="N3148" s="16" t="s">
        <v>205</v>
      </c>
      <c r="O3148" s="16" t="s">
        <v>3674</v>
      </c>
      <c r="P3148" s="12" t="s">
        <v>131</v>
      </c>
      <c r="Q3148" s="16">
        <v>2022</v>
      </c>
      <c r="R3148" s="16">
        <v>2</v>
      </c>
      <c r="T3148" s="16">
        <v>0</v>
      </c>
      <c r="U3148" s="16" t="s">
        <v>3660</v>
      </c>
      <c r="V3148" s="12" t="s">
        <v>204</v>
      </c>
      <c r="W3148" s="12" t="s">
        <v>204</v>
      </c>
      <c r="X3148" s="16">
        <v>1</v>
      </c>
      <c r="Y3148" s="16">
        <v>4</v>
      </c>
      <c r="Z3148" s="16">
        <v>2</v>
      </c>
      <c r="AA3148" s="16">
        <f t="shared" si="688"/>
        <v>240</v>
      </c>
      <c r="AB3148" s="16" t="s">
        <v>2114</v>
      </c>
      <c r="AC3148" s="16" t="s">
        <v>5620</v>
      </c>
      <c r="AD3148" s="16">
        <f t="shared" si="672"/>
        <v>84000</v>
      </c>
      <c r="AE3148" s="16">
        <f t="shared" si="673"/>
        <v>700</v>
      </c>
      <c r="AF3148" s="16">
        <f t="shared" si="674"/>
        <v>262500</v>
      </c>
      <c r="AG3148" s="16">
        <f t="shared" si="675"/>
        <v>200</v>
      </c>
      <c r="AH3148" s="12">
        <f t="shared" si="676"/>
        <v>0</v>
      </c>
      <c r="AI3148" s="16">
        <f t="shared" si="677"/>
        <v>14</v>
      </c>
      <c r="AJ3148" s="16">
        <f t="shared" si="678"/>
        <v>48300</v>
      </c>
      <c r="AK3148" s="16">
        <f t="shared" si="679"/>
        <v>1000</v>
      </c>
      <c r="AL3148" s="16">
        <f t="shared" si="680"/>
        <v>10000</v>
      </c>
      <c r="AM3148" s="16">
        <f t="shared" si="681"/>
        <v>142000</v>
      </c>
      <c r="AN3148" s="16">
        <f t="shared" si="682"/>
        <v>546800</v>
      </c>
      <c r="AO3148" s="12" t="s">
        <v>3649</v>
      </c>
      <c r="BC3148" s="16">
        <v>2</v>
      </c>
      <c r="BD3148" s="16">
        <f t="shared" si="683"/>
        <v>7</v>
      </c>
      <c r="BE3148" s="16">
        <f t="shared" si="684"/>
        <v>3417.5</v>
      </c>
      <c r="BG3148" s="16">
        <f t="shared" si="685"/>
        <v>2400</v>
      </c>
      <c r="BH3148" s="16">
        <f t="shared" si="686"/>
        <v>1280</v>
      </c>
      <c r="BI3148" s="16">
        <f t="shared" si="687"/>
        <v>16</v>
      </c>
    </row>
    <row r="3149" spans="1:61" x14ac:dyDescent="0.35">
      <c r="A3149">
        <v>3148</v>
      </c>
      <c r="B3149" t="s">
        <v>360</v>
      </c>
      <c r="C3149" t="s">
        <v>9761</v>
      </c>
      <c r="D3149" s="15" t="s">
        <v>3678</v>
      </c>
      <c r="E3149" s="12" t="s">
        <v>98</v>
      </c>
      <c r="F3149" s="16">
        <v>1948</v>
      </c>
      <c r="G3149" s="12" t="s">
        <v>3316</v>
      </c>
      <c r="H3149" s="12" t="s">
        <v>589</v>
      </c>
      <c r="I3149" s="12" t="s">
        <v>363</v>
      </c>
      <c r="J3149" s="12" t="s">
        <v>2401</v>
      </c>
      <c r="K3149" s="12" t="s">
        <v>3647</v>
      </c>
      <c r="N3149" s="16" t="s">
        <v>206</v>
      </c>
      <c r="O3149" s="16" t="s">
        <v>3674</v>
      </c>
      <c r="P3149" s="12" t="s">
        <v>131</v>
      </c>
      <c r="Q3149" s="16">
        <v>2022</v>
      </c>
      <c r="R3149" s="16">
        <v>0.5</v>
      </c>
      <c r="T3149" s="16">
        <v>0</v>
      </c>
      <c r="V3149" s="12" t="s">
        <v>204</v>
      </c>
      <c r="W3149" s="12" t="s">
        <v>204</v>
      </c>
      <c r="X3149" s="16">
        <v>1</v>
      </c>
      <c r="Y3149" s="16">
        <v>3</v>
      </c>
      <c r="Z3149" s="16">
        <v>0.5</v>
      </c>
      <c r="AA3149" s="16">
        <f t="shared" si="688"/>
        <v>60</v>
      </c>
      <c r="AB3149" s="16" t="s">
        <v>2114</v>
      </c>
      <c r="AC3149" s="16" t="s">
        <v>5620</v>
      </c>
      <c r="AD3149" s="16">
        <f t="shared" si="672"/>
        <v>21000</v>
      </c>
      <c r="AE3149" s="16">
        <f t="shared" si="673"/>
        <v>175</v>
      </c>
      <c r="AF3149" s="16">
        <f t="shared" si="674"/>
        <v>65625</v>
      </c>
      <c r="AG3149" s="16">
        <f t="shared" si="675"/>
        <v>50</v>
      </c>
      <c r="AH3149" s="12">
        <f t="shared" si="676"/>
        <v>0</v>
      </c>
      <c r="AI3149" s="16">
        <f t="shared" si="677"/>
        <v>3.5</v>
      </c>
      <c r="AJ3149" s="16">
        <f t="shared" si="678"/>
        <v>12075</v>
      </c>
      <c r="AK3149" s="16">
        <f t="shared" si="679"/>
        <v>250</v>
      </c>
      <c r="AL3149" s="16">
        <f t="shared" si="680"/>
        <v>2500</v>
      </c>
      <c r="AM3149" s="16">
        <f t="shared" si="681"/>
        <v>35500</v>
      </c>
      <c r="AN3149" s="16">
        <f t="shared" si="682"/>
        <v>136700</v>
      </c>
      <c r="BC3149" s="16">
        <v>0.5</v>
      </c>
      <c r="BD3149" s="16">
        <f t="shared" si="683"/>
        <v>1.75</v>
      </c>
      <c r="BE3149" s="16">
        <f t="shared" si="684"/>
        <v>854.375</v>
      </c>
      <c r="BG3149" s="16">
        <f t="shared" si="685"/>
        <v>600</v>
      </c>
      <c r="BH3149" s="16">
        <f t="shared" si="686"/>
        <v>320</v>
      </c>
      <c r="BI3149" s="16">
        <f t="shared" si="687"/>
        <v>4</v>
      </c>
    </row>
    <row r="3150" spans="1:61" x14ac:dyDescent="0.35">
      <c r="A3150">
        <v>3149</v>
      </c>
      <c r="B3150" t="s">
        <v>360</v>
      </c>
      <c r="C3150" t="s">
        <v>9762</v>
      </c>
      <c r="D3150" s="15" t="s">
        <v>3679</v>
      </c>
      <c r="E3150" s="12" t="s">
        <v>98</v>
      </c>
      <c r="F3150" s="16">
        <v>1962</v>
      </c>
      <c r="G3150" s="12" t="s">
        <v>3316</v>
      </c>
      <c r="H3150" s="12" t="s">
        <v>589</v>
      </c>
      <c r="I3150" s="12" t="s">
        <v>363</v>
      </c>
      <c r="J3150" s="12" t="s">
        <v>2401</v>
      </c>
      <c r="K3150" s="12" t="s">
        <v>3647</v>
      </c>
      <c r="N3150" s="16" t="s">
        <v>206</v>
      </c>
      <c r="O3150" s="16" t="s">
        <v>3674</v>
      </c>
      <c r="P3150" s="12" t="s">
        <v>131</v>
      </c>
      <c r="Q3150" s="16">
        <v>2022</v>
      </c>
      <c r="R3150" s="16">
        <v>1.49</v>
      </c>
      <c r="T3150" s="16">
        <v>0</v>
      </c>
      <c r="V3150" s="12" t="s">
        <v>204</v>
      </c>
      <c r="W3150" s="12" t="s">
        <v>204</v>
      </c>
      <c r="X3150" s="16">
        <v>1</v>
      </c>
      <c r="Y3150" s="16">
        <v>18</v>
      </c>
      <c r="Z3150" s="16">
        <v>1.49</v>
      </c>
      <c r="AA3150" s="16">
        <f t="shared" si="688"/>
        <v>178.8</v>
      </c>
      <c r="AB3150" s="16" t="s">
        <v>2114</v>
      </c>
      <c r="AC3150" s="16" t="s">
        <v>5620</v>
      </c>
      <c r="AD3150" s="16">
        <f t="shared" si="672"/>
        <v>62580.000000000007</v>
      </c>
      <c r="AE3150" s="16">
        <f t="shared" si="673"/>
        <v>521.5</v>
      </c>
      <c r="AF3150" s="16">
        <f t="shared" si="674"/>
        <v>195562.5</v>
      </c>
      <c r="AG3150" s="16">
        <f t="shared" si="675"/>
        <v>149</v>
      </c>
      <c r="AH3150" s="12">
        <f t="shared" si="676"/>
        <v>0</v>
      </c>
      <c r="AI3150" s="16">
        <f t="shared" si="677"/>
        <v>10.43</v>
      </c>
      <c r="AJ3150" s="16">
        <f t="shared" si="678"/>
        <v>35983.5</v>
      </c>
      <c r="AK3150" s="16">
        <f t="shared" si="679"/>
        <v>745</v>
      </c>
      <c r="AL3150" s="16">
        <f t="shared" si="680"/>
        <v>7450</v>
      </c>
      <c r="AM3150" s="16">
        <f t="shared" si="681"/>
        <v>105790</v>
      </c>
      <c r="AN3150" s="16">
        <f t="shared" si="682"/>
        <v>407366</v>
      </c>
      <c r="BC3150" s="16">
        <v>1.49</v>
      </c>
      <c r="BD3150" s="16">
        <f t="shared" si="683"/>
        <v>5.2149999999999999</v>
      </c>
      <c r="BE3150" s="16">
        <f t="shared" si="684"/>
        <v>2546.0374999999999</v>
      </c>
      <c r="BG3150" s="16">
        <f t="shared" si="685"/>
        <v>1788</v>
      </c>
      <c r="BH3150" s="16">
        <f t="shared" si="686"/>
        <v>953.6</v>
      </c>
      <c r="BI3150" s="16">
        <f t="shared" si="687"/>
        <v>11.92</v>
      </c>
    </row>
    <row r="3151" spans="1:61" x14ac:dyDescent="0.35">
      <c r="A3151">
        <v>3150</v>
      </c>
      <c r="B3151" t="s">
        <v>360</v>
      </c>
      <c r="C3151" t="s">
        <v>9763</v>
      </c>
      <c r="D3151" s="15" t="s">
        <v>3680</v>
      </c>
      <c r="E3151" s="12" t="s">
        <v>98</v>
      </c>
      <c r="F3151" s="16">
        <v>1945</v>
      </c>
      <c r="G3151" s="12" t="s">
        <v>3316</v>
      </c>
      <c r="H3151" s="12" t="s">
        <v>589</v>
      </c>
      <c r="I3151" s="12" t="s">
        <v>363</v>
      </c>
      <c r="J3151" s="12" t="s">
        <v>2401</v>
      </c>
      <c r="K3151" s="12" t="s">
        <v>3647</v>
      </c>
      <c r="N3151" s="16" t="s">
        <v>206</v>
      </c>
      <c r="O3151" s="16" t="s">
        <v>3674</v>
      </c>
      <c r="P3151" s="12" t="s">
        <v>131</v>
      </c>
      <c r="Q3151" s="16">
        <v>2022</v>
      </c>
      <c r="R3151" s="16">
        <v>1.42</v>
      </c>
      <c r="T3151" s="16">
        <v>0</v>
      </c>
      <c r="V3151" s="12" t="s">
        <v>204</v>
      </c>
      <c r="W3151" s="12" t="s">
        <v>204</v>
      </c>
      <c r="X3151" s="16">
        <v>1</v>
      </c>
      <c r="Y3151" s="16">
        <v>8</v>
      </c>
      <c r="Z3151" s="16">
        <v>1.42</v>
      </c>
      <c r="AA3151" s="16">
        <f t="shared" si="688"/>
        <v>170.39999999999998</v>
      </c>
      <c r="AB3151" s="16" t="s">
        <v>2114</v>
      </c>
      <c r="AC3151" s="16" t="s">
        <v>5620</v>
      </c>
      <c r="AD3151" s="16">
        <f t="shared" si="672"/>
        <v>59639.999999999993</v>
      </c>
      <c r="AE3151" s="16">
        <f t="shared" si="673"/>
        <v>497</v>
      </c>
      <c r="AF3151" s="16">
        <f t="shared" si="674"/>
        <v>186375</v>
      </c>
      <c r="AG3151" s="16">
        <f t="shared" si="675"/>
        <v>142</v>
      </c>
      <c r="AH3151" s="12">
        <f t="shared" si="676"/>
        <v>0</v>
      </c>
      <c r="AI3151" s="16">
        <f t="shared" si="677"/>
        <v>9.94</v>
      </c>
      <c r="AJ3151" s="16">
        <f t="shared" si="678"/>
        <v>34293</v>
      </c>
      <c r="AK3151" s="16">
        <f t="shared" si="679"/>
        <v>710</v>
      </c>
      <c r="AL3151" s="16">
        <f t="shared" si="680"/>
        <v>7100</v>
      </c>
      <c r="AM3151" s="16">
        <f t="shared" si="681"/>
        <v>100820</v>
      </c>
      <c r="AN3151" s="16">
        <f t="shared" si="682"/>
        <v>388228</v>
      </c>
      <c r="BC3151" s="16">
        <v>1.42</v>
      </c>
      <c r="BD3151" s="16">
        <f t="shared" si="683"/>
        <v>4.97</v>
      </c>
      <c r="BE3151" s="16">
        <f t="shared" si="684"/>
        <v>2426.4250000000002</v>
      </c>
      <c r="BG3151" s="16">
        <f t="shared" si="685"/>
        <v>1704</v>
      </c>
      <c r="BH3151" s="16">
        <f t="shared" si="686"/>
        <v>908.8</v>
      </c>
      <c r="BI3151" s="16">
        <f t="shared" si="687"/>
        <v>11.36</v>
      </c>
    </row>
    <row r="3152" spans="1:61" x14ac:dyDescent="0.35">
      <c r="A3152">
        <v>3151</v>
      </c>
      <c r="B3152" t="s">
        <v>360</v>
      </c>
      <c r="C3152" t="s">
        <v>9764</v>
      </c>
      <c r="D3152" s="15" t="s">
        <v>3681</v>
      </c>
      <c r="E3152" s="12" t="s">
        <v>98</v>
      </c>
      <c r="F3152" s="16">
        <v>1983</v>
      </c>
      <c r="G3152" s="12" t="s">
        <v>3316</v>
      </c>
      <c r="H3152" s="12" t="s">
        <v>589</v>
      </c>
      <c r="I3152" s="12" t="s">
        <v>363</v>
      </c>
      <c r="J3152" s="12" t="s">
        <v>2401</v>
      </c>
      <c r="K3152" s="12" t="s">
        <v>3647</v>
      </c>
      <c r="N3152" s="16" t="s">
        <v>205</v>
      </c>
      <c r="O3152" s="16" t="s">
        <v>3674</v>
      </c>
      <c r="P3152" s="12" t="s">
        <v>131</v>
      </c>
      <c r="Q3152" s="16">
        <v>2022</v>
      </c>
      <c r="R3152" s="16">
        <v>1</v>
      </c>
      <c r="T3152" s="16">
        <v>0</v>
      </c>
      <c r="U3152" s="16" t="s">
        <v>3661</v>
      </c>
      <c r="V3152" s="12" t="s">
        <v>204</v>
      </c>
      <c r="W3152" s="12" t="s">
        <v>204</v>
      </c>
      <c r="X3152" s="16">
        <v>1</v>
      </c>
      <c r="Y3152" s="16">
        <v>10</v>
      </c>
      <c r="Z3152" s="16">
        <v>1</v>
      </c>
      <c r="AA3152" s="16">
        <f t="shared" si="688"/>
        <v>120</v>
      </c>
      <c r="AB3152" s="16" t="s">
        <v>2114</v>
      </c>
      <c r="AC3152" s="16" t="s">
        <v>5620</v>
      </c>
      <c r="AD3152" s="16">
        <f t="shared" si="672"/>
        <v>42000</v>
      </c>
      <c r="AE3152" s="16">
        <f t="shared" si="673"/>
        <v>350</v>
      </c>
      <c r="AF3152" s="16">
        <f t="shared" si="674"/>
        <v>131250</v>
      </c>
      <c r="AG3152" s="16">
        <f t="shared" si="675"/>
        <v>100</v>
      </c>
      <c r="AH3152" s="12">
        <f t="shared" si="676"/>
        <v>0</v>
      </c>
      <c r="AI3152" s="16">
        <f t="shared" si="677"/>
        <v>7</v>
      </c>
      <c r="AJ3152" s="16">
        <f t="shared" si="678"/>
        <v>24150</v>
      </c>
      <c r="AK3152" s="16">
        <f t="shared" si="679"/>
        <v>500</v>
      </c>
      <c r="AL3152" s="16">
        <f t="shared" si="680"/>
        <v>5000</v>
      </c>
      <c r="AM3152" s="16">
        <f t="shared" si="681"/>
        <v>71000</v>
      </c>
      <c r="AN3152" s="16">
        <f t="shared" si="682"/>
        <v>273400</v>
      </c>
      <c r="AO3152" s="12" t="s">
        <v>3649</v>
      </c>
      <c r="BC3152" s="16">
        <v>1</v>
      </c>
      <c r="BD3152" s="16">
        <f t="shared" si="683"/>
        <v>3.5</v>
      </c>
      <c r="BE3152" s="16">
        <f t="shared" si="684"/>
        <v>1708.75</v>
      </c>
      <c r="BG3152" s="16">
        <f t="shared" si="685"/>
        <v>1200</v>
      </c>
      <c r="BH3152" s="16">
        <f t="shared" si="686"/>
        <v>640</v>
      </c>
      <c r="BI3152" s="16">
        <f t="shared" si="687"/>
        <v>8</v>
      </c>
    </row>
    <row r="3153" spans="1:61" x14ac:dyDescent="0.35">
      <c r="A3153">
        <v>3152</v>
      </c>
      <c r="B3153" t="s">
        <v>360</v>
      </c>
      <c r="C3153" t="s">
        <v>9765</v>
      </c>
      <c r="D3153" s="15" t="s">
        <v>3682</v>
      </c>
      <c r="E3153" s="12" t="s">
        <v>98</v>
      </c>
      <c r="F3153" s="16">
        <v>1960</v>
      </c>
      <c r="G3153" s="12" t="s">
        <v>3316</v>
      </c>
      <c r="H3153" s="12" t="s">
        <v>589</v>
      </c>
      <c r="I3153" s="12" t="s">
        <v>363</v>
      </c>
      <c r="J3153" s="12" t="s">
        <v>2401</v>
      </c>
      <c r="K3153" s="12" t="s">
        <v>3647</v>
      </c>
      <c r="N3153" s="16" t="s">
        <v>206</v>
      </c>
      <c r="O3153" s="16" t="s">
        <v>3674</v>
      </c>
      <c r="P3153" s="12" t="s">
        <v>131</v>
      </c>
      <c r="Q3153" s="16">
        <v>2022</v>
      </c>
      <c r="R3153" s="16">
        <v>1.1399999999999999</v>
      </c>
      <c r="T3153" s="16">
        <v>0</v>
      </c>
      <c r="V3153" s="12" t="s">
        <v>204</v>
      </c>
      <c r="W3153" s="12" t="s">
        <v>204</v>
      </c>
      <c r="X3153" s="16">
        <v>1</v>
      </c>
      <c r="Y3153" s="16">
        <v>3</v>
      </c>
      <c r="Z3153" s="16">
        <v>1.1399999999999999</v>
      </c>
      <c r="AA3153" s="16">
        <f t="shared" si="688"/>
        <v>136.79999999999998</v>
      </c>
      <c r="AB3153" s="16" t="s">
        <v>2114</v>
      </c>
      <c r="AC3153" s="16" t="s">
        <v>5620</v>
      </c>
      <c r="AD3153" s="16">
        <f t="shared" si="672"/>
        <v>47879.999999999993</v>
      </c>
      <c r="AE3153" s="16">
        <f t="shared" si="673"/>
        <v>398.99999999999994</v>
      </c>
      <c r="AF3153" s="16">
        <f t="shared" si="674"/>
        <v>149624.99999999997</v>
      </c>
      <c r="AG3153" s="16">
        <f t="shared" si="675"/>
        <v>113.99999999999999</v>
      </c>
      <c r="AH3153" s="12">
        <f t="shared" si="676"/>
        <v>0</v>
      </c>
      <c r="AI3153" s="16">
        <f t="shared" si="677"/>
        <v>7.9799999999999995</v>
      </c>
      <c r="AJ3153" s="16">
        <f t="shared" si="678"/>
        <v>27531</v>
      </c>
      <c r="AK3153" s="16">
        <f t="shared" si="679"/>
        <v>570</v>
      </c>
      <c r="AL3153" s="16">
        <f t="shared" si="680"/>
        <v>5699.9999999999991</v>
      </c>
      <c r="AM3153" s="16">
        <f t="shared" si="681"/>
        <v>80940</v>
      </c>
      <c r="AN3153" s="16">
        <f t="shared" si="682"/>
        <v>311676</v>
      </c>
      <c r="BC3153" s="16">
        <v>1.1399999999999999</v>
      </c>
      <c r="BD3153" s="16">
        <f t="shared" si="683"/>
        <v>3.9899999999999998</v>
      </c>
      <c r="BE3153" s="16">
        <f t="shared" si="684"/>
        <v>1947.9749999999999</v>
      </c>
      <c r="BG3153" s="16">
        <f t="shared" si="685"/>
        <v>1367.9999999999998</v>
      </c>
      <c r="BH3153" s="16">
        <f t="shared" si="686"/>
        <v>729.59999999999991</v>
      </c>
      <c r="BI3153" s="16">
        <f t="shared" si="687"/>
        <v>9.1199999999999992</v>
      </c>
    </row>
    <row r="3154" spans="1:61" x14ac:dyDescent="0.35">
      <c r="A3154">
        <v>3153</v>
      </c>
      <c r="B3154" t="s">
        <v>360</v>
      </c>
      <c r="C3154" t="s">
        <v>9766</v>
      </c>
      <c r="D3154" s="15" t="s">
        <v>2390</v>
      </c>
      <c r="E3154" s="12" t="s">
        <v>98</v>
      </c>
      <c r="F3154" s="16">
        <v>1969</v>
      </c>
      <c r="G3154" s="12" t="s">
        <v>3316</v>
      </c>
      <c r="H3154" s="12" t="s">
        <v>589</v>
      </c>
      <c r="I3154" s="12" t="s">
        <v>363</v>
      </c>
      <c r="J3154" s="12" t="s">
        <v>2401</v>
      </c>
      <c r="K3154" s="12" t="s">
        <v>3647</v>
      </c>
      <c r="N3154" s="16" t="s">
        <v>206</v>
      </c>
      <c r="O3154" s="16" t="s">
        <v>3674</v>
      </c>
      <c r="P3154" s="12" t="s">
        <v>131</v>
      </c>
      <c r="Q3154" s="16">
        <v>2022</v>
      </c>
      <c r="R3154" s="16">
        <v>1.38</v>
      </c>
      <c r="T3154" s="16">
        <v>0</v>
      </c>
      <c r="V3154" s="12" t="s">
        <v>204</v>
      </c>
      <c r="W3154" s="12" t="s">
        <v>204</v>
      </c>
      <c r="X3154" s="16">
        <v>1</v>
      </c>
      <c r="Y3154" s="16">
        <v>4</v>
      </c>
      <c r="Z3154" s="16">
        <v>1.38</v>
      </c>
      <c r="AA3154" s="16">
        <f t="shared" si="688"/>
        <v>165.6</v>
      </c>
      <c r="AB3154" s="16" t="s">
        <v>2114</v>
      </c>
      <c r="AC3154" s="16" t="s">
        <v>5620</v>
      </c>
      <c r="AD3154" s="16">
        <f t="shared" si="672"/>
        <v>57960</v>
      </c>
      <c r="AE3154" s="16">
        <f t="shared" si="673"/>
        <v>482.99999999999994</v>
      </c>
      <c r="AF3154" s="16">
        <f t="shared" si="674"/>
        <v>181124.99999999997</v>
      </c>
      <c r="AG3154" s="16">
        <f t="shared" si="675"/>
        <v>138</v>
      </c>
      <c r="AH3154" s="12">
        <f t="shared" si="676"/>
        <v>0</v>
      </c>
      <c r="AI3154" s="16">
        <f t="shared" si="677"/>
        <v>9.66</v>
      </c>
      <c r="AJ3154" s="16">
        <f t="shared" si="678"/>
        <v>33327</v>
      </c>
      <c r="AK3154" s="16">
        <f t="shared" si="679"/>
        <v>690</v>
      </c>
      <c r="AL3154" s="16">
        <f t="shared" si="680"/>
        <v>6899.9999999999991</v>
      </c>
      <c r="AM3154" s="16">
        <f t="shared" si="681"/>
        <v>97979.999999999985</v>
      </c>
      <c r="AN3154" s="16">
        <f t="shared" si="682"/>
        <v>377292</v>
      </c>
      <c r="BC3154" s="16">
        <v>1.38</v>
      </c>
      <c r="BD3154" s="16">
        <f t="shared" si="683"/>
        <v>4.83</v>
      </c>
      <c r="BE3154" s="16">
        <f t="shared" si="684"/>
        <v>2358.0749999999998</v>
      </c>
      <c r="BG3154" s="16">
        <f t="shared" si="685"/>
        <v>1655.9999999999998</v>
      </c>
      <c r="BH3154" s="16">
        <f t="shared" si="686"/>
        <v>883.19999999999993</v>
      </c>
      <c r="BI3154" s="16">
        <f t="shared" si="687"/>
        <v>11.04</v>
      </c>
    </row>
    <row r="3155" spans="1:61" x14ac:dyDescent="0.35">
      <c r="A3155">
        <v>3154</v>
      </c>
      <c r="B3155" t="s">
        <v>360</v>
      </c>
      <c r="C3155" t="s">
        <v>9767</v>
      </c>
      <c r="D3155" s="15" t="s">
        <v>3683</v>
      </c>
      <c r="E3155" s="12" t="s">
        <v>98</v>
      </c>
      <c r="F3155" s="16">
        <v>1968</v>
      </c>
      <c r="G3155" s="12" t="s">
        <v>3316</v>
      </c>
      <c r="H3155" s="12" t="s">
        <v>589</v>
      </c>
      <c r="I3155" s="12" t="s">
        <v>363</v>
      </c>
      <c r="J3155" s="12" t="s">
        <v>2401</v>
      </c>
      <c r="K3155" s="12" t="s">
        <v>3647</v>
      </c>
      <c r="N3155" s="16" t="s">
        <v>206</v>
      </c>
      <c r="O3155" s="16" t="s">
        <v>3674</v>
      </c>
      <c r="P3155" s="12" t="s">
        <v>131</v>
      </c>
      <c r="Q3155" s="16">
        <v>2022</v>
      </c>
      <c r="R3155" s="16">
        <v>1</v>
      </c>
      <c r="T3155" s="16">
        <v>0</v>
      </c>
      <c r="V3155" s="12" t="s">
        <v>204</v>
      </c>
      <c r="W3155" s="12" t="s">
        <v>204</v>
      </c>
      <c r="X3155" s="16">
        <v>1</v>
      </c>
      <c r="Y3155" s="16">
        <v>5</v>
      </c>
      <c r="Z3155" s="16">
        <v>1</v>
      </c>
      <c r="AA3155" s="16">
        <f t="shared" si="688"/>
        <v>120</v>
      </c>
      <c r="AB3155" s="16" t="s">
        <v>2114</v>
      </c>
      <c r="AC3155" s="16" t="s">
        <v>5620</v>
      </c>
      <c r="AD3155" s="16">
        <f t="shared" si="672"/>
        <v>42000</v>
      </c>
      <c r="AE3155" s="16">
        <f t="shared" si="673"/>
        <v>350</v>
      </c>
      <c r="AF3155" s="16">
        <f t="shared" si="674"/>
        <v>131250</v>
      </c>
      <c r="AG3155" s="16">
        <f t="shared" si="675"/>
        <v>100</v>
      </c>
      <c r="AH3155" s="12">
        <f t="shared" si="676"/>
        <v>0</v>
      </c>
      <c r="AI3155" s="16">
        <f t="shared" si="677"/>
        <v>7</v>
      </c>
      <c r="AJ3155" s="16">
        <f t="shared" si="678"/>
        <v>24150</v>
      </c>
      <c r="AK3155" s="16">
        <f t="shared" si="679"/>
        <v>500</v>
      </c>
      <c r="AL3155" s="16">
        <f t="shared" si="680"/>
        <v>5000</v>
      </c>
      <c r="AM3155" s="16">
        <f t="shared" si="681"/>
        <v>71000</v>
      </c>
      <c r="AN3155" s="16">
        <f t="shared" si="682"/>
        <v>273400</v>
      </c>
      <c r="AO3155" s="12" t="s">
        <v>3649</v>
      </c>
      <c r="BC3155" s="16">
        <v>1</v>
      </c>
      <c r="BD3155" s="16">
        <f t="shared" si="683"/>
        <v>3.5</v>
      </c>
      <c r="BE3155" s="16">
        <f t="shared" si="684"/>
        <v>1708.75</v>
      </c>
      <c r="BG3155" s="16">
        <f t="shared" si="685"/>
        <v>1200</v>
      </c>
      <c r="BH3155" s="16">
        <f t="shared" si="686"/>
        <v>640</v>
      </c>
      <c r="BI3155" s="16">
        <f t="shared" si="687"/>
        <v>8</v>
      </c>
    </row>
    <row r="3156" spans="1:61" x14ac:dyDescent="0.35">
      <c r="A3156">
        <v>3155</v>
      </c>
      <c r="B3156" t="s">
        <v>360</v>
      </c>
      <c r="C3156" t="s">
        <v>9768</v>
      </c>
      <c r="D3156" s="15" t="s">
        <v>3684</v>
      </c>
      <c r="E3156" s="12" t="s">
        <v>98</v>
      </c>
      <c r="F3156" s="16">
        <v>1958</v>
      </c>
      <c r="G3156" s="12" t="s">
        <v>3316</v>
      </c>
      <c r="H3156" s="12" t="s">
        <v>589</v>
      </c>
      <c r="I3156" s="12" t="s">
        <v>363</v>
      </c>
      <c r="J3156" s="12" t="s">
        <v>2401</v>
      </c>
      <c r="K3156" s="12" t="s">
        <v>3647</v>
      </c>
      <c r="N3156" s="16" t="s">
        <v>206</v>
      </c>
      <c r="O3156" s="16" t="s">
        <v>3674</v>
      </c>
      <c r="P3156" s="12" t="s">
        <v>131</v>
      </c>
      <c r="Q3156" s="16">
        <v>2022</v>
      </c>
      <c r="R3156" s="16">
        <v>0.63</v>
      </c>
      <c r="T3156" s="16">
        <v>0</v>
      </c>
      <c r="V3156" s="12" t="s">
        <v>204</v>
      </c>
      <c r="W3156" s="12" t="s">
        <v>204</v>
      </c>
      <c r="X3156" s="16">
        <v>1</v>
      </c>
      <c r="Y3156" s="16">
        <v>7</v>
      </c>
      <c r="Z3156" s="16">
        <v>0.63</v>
      </c>
      <c r="AA3156" s="16">
        <f t="shared" si="688"/>
        <v>75.599999999999994</v>
      </c>
      <c r="AB3156" s="16" t="s">
        <v>2114</v>
      </c>
      <c r="AC3156" s="16" t="s">
        <v>5620</v>
      </c>
      <c r="AD3156" s="16">
        <f t="shared" si="672"/>
        <v>26459.999999999996</v>
      </c>
      <c r="AE3156" s="16">
        <f t="shared" si="673"/>
        <v>220.5</v>
      </c>
      <c r="AF3156" s="16">
        <f t="shared" si="674"/>
        <v>82687.5</v>
      </c>
      <c r="AG3156" s="16">
        <f t="shared" si="675"/>
        <v>63</v>
      </c>
      <c r="AH3156" s="12">
        <f t="shared" si="676"/>
        <v>0</v>
      </c>
      <c r="AI3156" s="16">
        <f t="shared" si="677"/>
        <v>4.41</v>
      </c>
      <c r="AJ3156" s="16">
        <f t="shared" si="678"/>
        <v>15214.5</v>
      </c>
      <c r="AK3156" s="16">
        <f t="shared" si="679"/>
        <v>315</v>
      </c>
      <c r="AL3156" s="16">
        <f t="shared" si="680"/>
        <v>3150</v>
      </c>
      <c r="AM3156" s="16">
        <f t="shared" si="681"/>
        <v>44730</v>
      </c>
      <c r="AN3156" s="16">
        <f t="shared" si="682"/>
        <v>172242</v>
      </c>
      <c r="BC3156" s="16">
        <v>0.63</v>
      </c>
      <c r="BD3156" s="16">
        <f t="shared" si="683"/>
        <v>2.2050000000000001</v>
      </c>
      <c r="BE3156" s="16">
        <f t="shared" si="684"/>
        <v>1076.5125</v>
      </c>
      <c r="BG3156" s="16">
        <f t="shared" si="685"/>
        <v>756</v>
      </c>
      <c r="BH3156" s="16">
        <f t="shared" si="686"/>
        <v>403.2</v>
      </c>
      <c r="BI3156" s="16">
        <f t="shared" si="687"/>
        <v>5.04</v>
      </c>
    </row>
    <row r="3157" spans="1:61" x14ac:dyDescent="0.35">
      <c r="A3157">
        <v>3156</v>
      </c>
      <c r="B3157" t="s">
        <v>360</v>
      </c>
      <c r="C3157" t="s">
        <v>9769</v>
      </c>
      <c r="D3157" s="15" t="s">
        <v>3685</v>
      </c>
      <c r="E3157" s="12" t="s">
        <v>98</v>
      </c>
      <c r="F3157" s="16">
        <v>1962</v>
      </c>
      <c r="G3157" s="12" t="s">
        <v>3316</v>
      </c>
      <c r="H3157" s="12" t="s">
        <v>589</v>
      </c>
      <c r="I3157" s="12" t="s">
        <v>363</v>
      </c>
      <c r="J3157" s="12" t="s">
        <v>2401</v>
      </c>
      <c r="K3157" s="12" t="s">
        <v>3647</v>
      </c>
      <c r="N3157" s="16" t="s">
        <v>206</v>
      </c>
      <c r="O3157" s="16" t="s">
        <v>3674</v>
      </c>
      <c r="P3157" s="12" t="s">
        <v>131</v>
      </c>
      <c r="Q3157" s="16">
        <v>2022</v>
      </c>
      <c r="R3157" s="16">
        <v>1.84</v>
      </c>
      <c r="T3157" s="16">
        <v>0</v>
      </c>
      <c r="V3157" s="12" t="s">
        <v>204</v>
      </c>
      <c r="W3157" s="12" t="s">
        <v>204</v>
      </c>
      <c r="X3157" s="16">
        <v>1</v>
      </c>
      <c r="Y3157" s="16">
        <v>15</v>
      </c>
      <c r="Z3157" s="16">
        <v>1.84</v>
      </c>
      <c r="AA3157" s="16">
        <f t="shared" si="688"/>
        <v>220.8</v>
      </c>
      <c r="AB3157" s="16" t="s">
        <v>2114</v>
      </c>
      <c r="AC3157" s="16" t="s">
        <v>5620</v>
      </c>
      <c r="AD3157" s="16">
        <f t="shared" si="672"/>
        <v>77280</v>
      </c>
      <c r="AE3157" s="16">
        <f t="shared" si="673"/>
        <v>644</v>
      </c>
      <c r="AF3157" s="16">
        <f t="shared" si="674"/>
        <v>241500</v>
      </c>
      <c r="AG3157" s="16">
        <f t="shared" si="675"/>
        <v>184</v>
      </c>
      <c r="AH3157" s="12">
        <f t="shared" si="676"/>
        <v>0</v>
      </c>
      <c r="AI3157" s="16">
        <f t="shared" si="677"/>
        <v>12.88</v>
      </c>
      <c r="AJ3157" s="16">
        <f t="shared" si="678"/>
        <v>44436</v>
      </c>
      <c r="AK3157" s="16">
        <f t="shared" si="679"/>
        <v>920</v>
      </c>
      <c r="AL3157" s="16">
        <f t="shared" si="680"/>
        <v>9200</v>
      </c>
      <c r="AM3157" s="16">
        <f t="shared" si="681"/>
        <v>130640</v>
      </c>
      <c r="AN3157" s="16">
        <f t="shared" si="682"/>
        <v>503056</v>
      </c>
      <c r="BC3157" s="16">
        <v>1.84</v>
      </c>
      <c r="BD3157" s="16">
        <f t="shared" si="683"/>
        <v>6.44</v>
      </c>
      <c r="BE3157" s="16">
        <f t="shared" si="684"/>
        <v>3144.1</v>
      </c>
      <c r="BG3157" s="16">
        <f t="shared" si="685"/>
        <v>2208</v>
      </c>
      <c r="BH3157" s="16">
        <f t="shared" si="686"/>
        <v>1177.6000000000001</v>
      </c>
      <c r="BI3157" s="16">
        <f t="shared" si="687"/>
        <v>14.720000000000002</v>
      </c>
    </row>
    <row r="3158" spans="1:61" x14ac:dyDescent="0.35">
      <c r="A3158">
        <v>3157</v>
      </c>
      <c r="B3158" t="s">
        <v>360</v>
      </c>
      <c r="C3158" t="s">
        <v>9770</v>
      </c>
      <c r="D3158" s="15" t="s">
        <v>3686</v>
      </c>
      <c r="E3158" s="12" t="s">
        <v>98</v>
      </c>
      <c r="F3158" s="16">
        <v>1967</v>
      </c>
      <c r="G3158" s="12" t="s">
        <v>3316</v>
      </c>
      <c r="H3158" s="12" t="s">
        <v>589</v>
      </c>
      <c r="I3158" s="12" t="s">
        <v>363</v>
      </c>
      <c r="J3158" s="12" t="s">
        <v>2401</v>
      </c>
      <c r="K3158" s="12" t="s">
        <v>3647</v>
      </c>
      <c r="N3158" s="16" t="s">
        <v>206</v>
      </c>
      <c r="O3158" s="16" t="s">
        <v>3674</v>
      </c>
      <c r="P3158" s="12" t="s">
        <v>131</v>
      </c>
      <c r="Q3158" s="16">
        <v>2022</v>
      </c>
      <c r="R3158" s="16">
        <v>1.92</v>
      </c>
      <c r="T3158" s="16">
        <v>0</v>
      </c>
      <c r="V3158" s="12" t="s">
        <v>204</v>
      </c>
      <c r="W3158" s="12" t="s">
        <v>204</v>
      </c>
      <c r="X3158" s="16">
        <v>1</v>
      </c>
      <c r="Y3158" s="16">
        <v>5</v>
      </c>
      <c r="Z3158" s="16">
        <v>1.92</v>
      </c>
      <c r="AA3158" s="16">
        <f t="shared" si="688"/>
        <v>230.39999999999998</v>
      </c>
      <c r="AB3158" s="16" t="s">
        <v>2114</v>
      </c>
      <c r="AC3158" s="16" t="s">
        <v>5620</v>
      </c>
      <c r="AD3158" s="16">
        <f t="shared" si="672"/>
        <v>80639.999999999985</v>
      </c>
      <c r="AE3158" s="16">
        <f t="shared" si="673"/>
        <v>672</v>
      </c>
      <c r="AF3158" s="16">
        <f t="shared" si="674"/>
        <v>252000</v>
      </c>
      <c r="AG3158" s="16">
        <f t="shared" si="675"/>
        <v>192</v>
      </c>
      <c r="AH3158" s="12">
        <f t="shared" si="676"/>
        <v>0</v>
      </c>
      <c r="AI3158" s="16">
        <f t="shared" si="677"/>
        <v>13.44</v>
      </c>
      <c r="AJ3158" s="16">
        <f t="shared" si="678"/>
        <v>46368</v>
      </c>
      <c r="AK3158" s="16">
        <f t="shared" si="679"/>
        <v>960</v>
      </c>
      <c r="AL3158" s="16">
        <f t="shared" si="680"/>
        <v>9600</v>
      </c>
      <c r="AM3158" s="16">
        <f t="shared" si="681"/>
        <v>136320</v>
      </c>
      <c r="AN3158" s="16">
        <f t="shared" si="682"/>
        <v>524928</v>
      </c>
      <c r="AO3158" s="12" t="s">
        <v>3649</v>
      </c>
      <c r="BC3158" s="16">
        <v>1.92</v>
      </c>
      <c r="BD3158" s="16">
        <f t="shared" si="683"/>
        <v>6.72</v>
      </c>
      <c r="BE3158" s="16">
        <f t="shared" si="684"/>
        <v>3280.8</v>
      </c>
      <c r="BG3158" s="16">
        <f t="shared" si="685"/>
        <v>2304</v>
      </c>
      <c r="BH3158" s="16">
        <f t="shared" si="686"/>
        <v>1228.8</v>
      </c>
      <c r="BI3158" s="16">
        <f t="shared" si="687"/>
        <v>15.36</v>
      </c>
    </row>
    <row r="3159" spans="1:61" x14ac:dyDescent="0.35">
      <c r="A3159">
        <v>3158</v>
      </c>
      <c r="B3159" t="s">
        <v>360</v>
      </c>
      <c r="C3159" t="s">
        <v>9771</v>
      </c>
      <c r="D3159" s="15" t="s">
        <v>3687</v>
      </c>
      <c r="E3159" s="12" t="s">
        <v>98</v>
      </c>
      <c r="F3159" s="16">
        <v>1986</v>
      </c>
      <c r="G3159" s="12" t="s">
        <v>3316</v>
      </c>
      <c r="H3159" s="12" t="s">
        <v>589</v>
      </c>
      <c r="I3159" s="12" t="s">
        <v>363</v>
      </c>
      <c r="J3159" s="12" t="s">
        <v>2401</v>
      </c>
      <c r="K3159" s="12" t="s">
        <v>3647</v>
      </c>
      <c r="N3159" s="16" t="s">
        <v>206</v>
      </c>
      <c r="O3159" s="16" t="s">
        <v>3674</v>
      </c>
      <c r="P3159" s="12" t="s">
        <v>131</v>
      </c>
      <c r="Q3159" s="16">
        <v>2022</v>
      </c>
      <c r="R3159" s="16">
        <v>0.5</v>
      </c>
      <c r="T3159" s="16">
        <v>0</v>
      </c>
      <c r="V3159" s="12" t="s">
        <v>204</v>
      </c>
      <c r="W3159" s="12" t="s">
        <v>204</v>
      </c>
      <c r="X3159" s="16">
        <v>1</v>
      </c>
      <c r="Y3159" s="16">
        <v>6</v>
      </c>
      <c r="Z3159" s="16">
        <v>0.5</v>
      </c>
      <c r="AA3159" s="16">
        <f t="shared" si="688"/>
        <v>60</v>
      </c>
      <c r="AB3159" s="16" t="s">
        <v>2114</v>
      </c>
      <c r="AC3159" s="16" t="s">
        <v>5620</v>
      </c>
      <c r="AD3159" s="16">
        <f t="shared" si="672"/>
        <v>21000</v>
      </c>
      <c r="AE3159" s="16">
        <f t="shared" si="673"/>
        <v>175</v>
      </c>
      <c r="AF3159" s="16">
        <f t="shared" si="674"/>
        <v>65625</v>
      </c>
      <c r="AG3159" s="16">
        <f t="shared" si="675"/>
        <v>50</v>
      </c>
      <c r="AH3159" s="12">
        <f t="shared" si="676"/>
        <v>0</v>
      </c>
      <c r="AI3159" s="16">
        <f t="shared" si="677"/>
        <v>3.5</v>
      </c>
      <c r="AJ3159" s="16">
        <f t="shared" si="678"/>
        <v>12075</v>
      </c>
      <c r="AK3159" s="16">
        <f t="shared" si="679"/>
        <v>250</v>
      </c>
      <c r="AL3159" s="16">
        <f t="shared" si="680"/>
        <v>2500</v>
      </c>
      <c r="AM3159" s="16">
        <f t="shared" si="681"/>
        <v>35500</v>
      </c>
      <c r="AN3159" s="16">
        <f t="shared" si="682"/>
        <v>136700</v>
      </c>
      <c r="BC3159" s="16">
        <v>0.5</v>
      </c>
      <c r="BD3159" s="16">
        <f t="shared" si="683"/>
        <v>1.75</v>
      </c>
      <c r="BE3159" s="16">
        <f t="shared" si="684"/>
        <v>854.375</v>
      </c>
      <c r="BG3159" s="16">
        <f t="shared" si="685"/>
        <v>600</v>
      </c>
      <c r="BH3159" s="16">
        <f t="shared" si="686"/>
        <v>320</v>
      </c>
      <c r="BI3159" s="16">
        <f t="shared" si="687"/>
        <v>4</v>
      </c>
    </row>
    <row r="3160" spans="1:61" x14ac:dyDescent="0.35">
      <c r="A3160">
        <v>3159</v>
      </c>
      <c r="B3160" t="s">
        <v>360</v>
      </c>
      <c r="C3160" t="s">
        <v>9772</v>
      </c>
      <c r="D3160" s="15" t="s">
        <v>1581</v>
      </c>
      <c r="E3160" s="12" t="s">
        <v>98</v>
      </c>
      <c r="F3160" s="16">
        <v>1974</v>
      </c>
      <c r="G3160" s="12" t="s">
        <v>3316</v>
      </c>
      <c r="H3160" s="12" t="s">
        <v>589</v>
      </c>
      <c r="I3160" s="12" t="s">
        <v>363</v>
      </c>
      <c r="J3160" s="12" t="s">
        <v>2401</v>
      </c>
      <c r="K3160" s="12" t="s">
        <v>3317</v>
      </c>
      <c r="N3160" s="16" t="s">
        <v>206</v>
      </c>
      <c r="O3160" s="16" t="s">
        <v>443</v>
      </c>
      <c r="P3160" s="12" t="s">
        <v>131</v>
      </c>
      <c r="Q3160" s="16">
        <v>2022</v>
      </c>
      <c r="R3160" s="16">
        <v>2.19</v>
      </c>
      <c r="T3160" s="16">
        <v>0</v>
      </c>
      <c r="V3160" s="12" t="s">
        <v>204</v>
      </c>
      <c r="W3160" s="12" t="s">
        <v>204</v>
      </c>
      <c r="X3160" s="16">
        <v>1</v>
      </c>
      <c r="Y3160" s="16">
        <v>6</v>
      </c>
      <c r="Z3160" s="16">
        <v>2.19</v>
      </c>
      <c r="AA3160" s="16">
        <v>260</v>
      </c>
      <c r="AB3160" s="16" t="s">
        <v>2429</v>
      </c>
      <c r="AC3160" s="16" t="s">
        <v>5620</v>
      </c>
      <c r="AD3160" s="16">
        <f t="shared" si="672"/>
        <v>91000</v>
      </c>
      <c r="AE3160" s="16">
        <f t="shared" si="673"/>
        <v>766.5</v>
      </c>
      <c r="AF3160" s="16">
        <f t="shared" si="674"/>
        <v>287437.5</v>
      </c>
      <c r="AG3160" s="16">
        <f t="shared" si="675"/>
        <v>219</v>
      </c>
      <c r="AH3160" s="12">
        <f t="shared" si="676"/>
        <v>0</v>
      </c>
      <c r="AI3160" s="16">
        <f t="shared" si="677"/>
        <v>15.33</v>
      </c>
      <c r="AJ3160" s="16">
        <f t="shared" si="678"/>
        <v>52888.5</v>
      </c>
      <c r="AK3160" s="16">
        <f t="shared" si="679"/>
        <v>1095</v>
      </c>
      <c r="AL3160" s="16">
        <f t="shared" si="680"/>
        <v>10950</v>
      </c>
      <c r="AM3160" s="16">
        <f t="shared" si="681"/>
        <v>155490</v>
      </c>
      <c r="AN3160" s="16">
        <f t="shared" si="682"/>
        <v>597766</v>
      </c>
      <c r="BC3160" s="16">
        <v>2.19</v>
      </c>
      <c r="BD3160" s="16">
        <f t="shared" si="683"/>
        <v>7.665</v>
      </c>
      <c r="BE3160" s="16">
        <f t="shared" si="684"/>
        <v>3736.0374999999999</v>
      </c>
      <c r="BG3160" s="16">
        <f t="shared" si="685"/>
        <v>2628</v>
      </c>
      <c r="BH3160" s="16">
        <f t="shared" si="686"/>
        <v>1401.6</v>
      </c>
      <c r="BI3160" s="16">
        <f t="shared" si="687"/>
        <v>17.52</v>
      </c>
    </row>
    <row r="3161" spans="1:61" x14ac:dyDescent="0.35">
      <c r="A3161">
        <v>3160</v>
      </c>
      <c r="B3161" t="s">
        <v>360</v>
      </c>
      <c r="C3161" t="s">
        <v>9773</v>
      </c>
      <c r="D3161" s="15" t="s">
        <v>412</v>
      </c>
      <c r="E3161" s="12" t="s">
        <v>98</v>
      </c>
      <c r="F3161" s="16">
        <v>1959</v>
      </c>
      <c r="G3161" s="12" t="s">
        <v>3316</v>
      </c>
      <c r="H3161" s="12" t="s">
        <v>589</v>
      </c>
      <c r="I3161" s="12" t="s">
        <v>363</v>
      </c>
      <c r="J3161" s="12" t="s">
        <v>2401</v>
      </c>
      <c r="K3161" s="12" t="s">
        <v>3647</v>
      </c>
      <c r="N3161" s="16" t="s">
        <v>206</v>
      </c>
      <c r="O3161" s="16" t="s">
        <v>3674</v>
      </c>
      <c r="P3161" s="12" t="s">
        <v>131</v>
      </c>
      <c r="Q3161" s="16">
        <v>2022</v>
      </c>
      <c r="R3161" s="16">
        <v>2.13</v>
      </c>
      <c r="T3161" s="16">
        <v>0</v>
      </c>
      <c r="V3161" s="12" t="s">
        <v>204</v>
      </c>
      <c r="W3161" s="12" t="s">
        <v>204</v>
      </c>
      <c r="X3161" s="16">
        <v>1</v>
      </c>
      <c r="Y3161" s="16">
        <v>12</v>
      </c>
      <c r="Z3161" s="16">
        <v>2.13</v>
      </c>
      <c r="AA3161" s="16">
        <f t="shared" ref="AA3161:AA3224" si="689">Z3161*120</f>
        <v>255.6</v>
      </c>
      <c r="AB3161" s="16" t="s">
        <v>2114</v>
      </c>
      <c r="AC3161" s="16" t="s">
        <v>5620</v>
      </c>
      <c r="AD3161" s="16">
        <f t="shared" si="672"/>
        <v>89460</v>
      </c>
      <c r="AE3161" s="16">
        <f t="shared" si="673"/>
        <v>745.5</v>
      </c>
      <c r="AF3161" s="16">
        <f t="shared" si="674"/>
        <v>279562.5</v>
      </c>
      <c r="AG3161" s="16">
        <f t="shared" si="675"/>
        <v>213</v>
      </c>
      <c r="AH3161" s="12">
        <f t="shared" si="676"/>
        <v>0</v>
      </c>
      <c r="AI3161" s="16">
        <f t="shared" si="677"/>
        <v>14.91</v>
      </c>
      <c r="AJ3161" s="16">
        <f t="shared" si="678"/>
        <v>51439.5</v>
      </c>
      <c r="AK3161" s="16">
        <f t="shared" si="679"/>
        <v>1065</v>
      </c>
      <c r="AL3161" s="16">
        <f t="shared" si="680"/>
        <v>10650</v>
      </c>
      <c r="AM3161" s="16">
        <f t="shared" si="681"/>
        <v>151230</v>
      </c>
      <c r="AN3161" s="16">
        <f t="shared" si="682"/>
        <v>582342</v>
      </c>
      <c r="BC3161" s="16">
        <v>2.13</v>
      </c>
      <c r="BD3161" s="16">
        <f t="shared" si="683"/>
        <v>7.4550000000000001</v>
      </c>
      <c r="BE3161" s="16">
        <f t="shared" si="684"/>
        <v>3639.6374999999998</v>
      </c>
      <c r="BG3161" s="16">
        <f t="shared" si="685"/>
        <v>2556</v>
      </c>
      <c r="BH3161" s="16">
        <f t="shared" si="686"/>
        <v>1363.1999999999998</v>
      </c>
      <c r="BI3161" s="16">
        <f t="shared" si="687"/>
        <v>17.04</v>
      </c>
    </row>
    <row r="3162" spans="1:61" x14ac:dyDescent="0.35">
      <c r="A3162">
        <v>3161</v>
      </c>
      <c r="B3162" t="s">
        <v>360</v>
      </c>
      <c r="C3162" t="s">
        <v>9774</v>
      </c>
      <c r="D3162" s="15" t="s">
        <v>3688</v>
      </c>
      <c r="E3162" s="12" t="s">
        <v>98</v>
      </c>
      <c r="F3162" s="16">
        <v>1968</v>
      </c>
      <c r="G3162" s="12" t="s">
        <v>3316</v>
      </c>
      <c r="H3162" s="12" t="s">
        <v>589</v>
      </c>
      <c r="I3162" s="12" t="s">
        <v>363</v>
      </c>
      <c r="J3162" s="12" t="s">
        <v>2401</v>
      </c>
      <c r="K3162" s="12" t="s">
        <v>3647</v>
      </c>
      <c r="N3162" s="16" t="s">
        <v>206</v>
      </c>
      <c r="O3162" s="16" t="s">
        <v>3674</v>
      </c>
      <c r="P3162" s="12" t="s">
        <v>131</v>
      </c>
      <c r="Q3162" s="16">
        <v>2022</v>
      </c>
      <c r="R3162" s="16">
        <v>1.57</v>
      </c>
      <c r="T3162" s="16">
        <v>0</v>
      </c>
      <c r="V3162" s="12" t="s">
        <v>204</v>
      </c>
      <c r="W3162" s="12" t="s">
        <v>204</v>
      </c>
      <c r="X3162" s="16">
        <v>1</v>
      </c>
      <c r="Y3162" s="16">
        <v>3</v>
      </c>
      <c r="Z3162" s="16">
        <v>1.57</v>
      </c>
      <c r="AA3162" s="16">
        <f t="shared" si="689"/>
        <v>188.4</v>
      </c>
      <c r="AB3162" s="16" t="s">
        <v>2114</v>
      </c>
      <c r="AC3162" s="16" t="s">
        <v>5620</v>
      </c>
      <c r="AD3162" s="16">
        <f t="shared" si="672"/>
        <v>65940</v>
      </c>
      <c r="AE3162" s="16">
        <f t="shared" si="673"/>
        <v>549.5</v>
      </c>
      <c r="AF3162" s="16">
        <f t="shared" si="674"/>
        <v>206062.5</v>
      </c>
      <c r="AG3162" s="16">
        <f t="shared" si="675"/>
        <v>157</v>
      </c>
      <c r="AH3162" s="12">
        <f t="shared" si="676"/>
        <v>0</v>
      </c>
      <c r="AI3162" s="16">
        <f t="shared" si="677"/>
        <v>10.99</v>
      </c>
      <c r="AJ3162" s="16">
        <f t="shared" si="678"/>
        <v>37915.5</v>
      </c>
      <c r="AK3162" s="16">
        <f t="shared" si="679"/>
        <v>785</v>
      </c>
      <c r="AL3162" s="16">
        <f t="shared" si="680"/>
        <v>7850</v>
      </c>
      <c r="AM3162" s="16">
        <f t="shared" si="681"/>
        <v>111470</v>
      </c>
      <c r="AN3162" s="16">
        <f t="shared" si="682"/>
        <v>429238</v>
      </c>
      <c r="BC3162" s="16">
        <v>1.57</v>
      </c>
      <c r="BD3162" s="16">
        <f t="shared" si="683"/>
        <v>5.4950000000000001</v>
      </c>
      <c r="BE3162" s="16">
        <f t="shared" si="684"/>
        <v>2682.7375000000002</v>
      </c>
      <c r="BG3162" s="16">
        <f t="shared" si="685"/>
        <v>1884</v>
      </c>
      <c r="BH3162" s="16">
        <f t="shared" si="686"/>
        <v>1004.8000000000001</v>
      </c>
      <c r="BI3162" s="16">
        <f t="shared" si="687"/>
        <v>12.56</v>
      </c>
    </row>
    <row r="3163" spans="1:61" x14ac:dyDescent="0.35">
      <c r="A3163">
        <v>3162</v>
      </c>
      <c r="B3163" t="s">
        <v>360</v>
      </c>
      <c r="C3163" t="s">
        <v>9775</v>
      </c>
      <c r="D3163" s="15" t="s">
        <v>3689</v>
      </c>
      <c r="E3163" s="12" t="s">
        <v>93</v>
      </c>
      <c r="F3163" s="16">
        <v>1968</v>
      </c>
      <c r="G3163" s="12" t="s">
        <v>3316</v>
      </c>
      <c r="H3163" s="12" t="s">
        <v>589</v>
      </c>
      <c r="I3163" s="12" t="s">
        <v>363</v>
      </c>
      <c r="J3163" s="12" t="s">
        <v>2401</v>
      </c>
      <c r="K3163" s="12" t="s">
        <v>3647</v>
      </c>
      <c r="N3163" s="16" t="s">
        <v>206</v>
      </c>
      <c r="O3163" s="16" t="s">
        <v>3674</v>
      </c>
      <c r="P3163" s="12" t="s">
        <v>131</v>
      </c>
      <c r="Q3163" s="16">
        <v>2022</v>
      </c>
      <c r="R3163" s="16">
        <v>0.33</v>
      </c>
      <c r="T3163" s="16">
        <v>0</v>
      </c>
      <c r="V3163" s="12" t="s">
        <v>204</v>
      </c>
      <c r="W3163" s="12" t="s">
        <v>204</v>
      </c>
      <c r="X3163" s="16">
        <v>1</v>
      </c>
      <c r="Y3163" s="16">
        <v>5</v>
      </c>
      <c r="Z3163" s="16">
        <v>0.33</v>
      </c>
      <c r="AA3163" s="16">
        <f t="shared" si="689"/>
        <v>39.6</v>
      </c>
      <c r="AB3163" s="16" t="s">
        <v>2114</v>
      </c>
      <c r="AC3163" s="16" t="s">
        <v>5620</v>
      </c>
      <c r="AD3163" s="16">
        <f t="shared" si="672"/>
        <v>13860</v>
      </c>
      <c r="AE3163" s="16">
        <f t="shared" si="673"/>
        <v>115.5</v>
      </c>
      <c r="AF3163" s="16">
        <f t="shared" si="674"/>
        <v>43312.5</v>
      </c>
      <c r="AG3163" s="16">
        <f t="shared" si="675"/>
        <v>33</v>
      </c>
      <c r="AH3163" s="12">
        <f t="shared" si="676"/>
        <v>0</v>
      </c>
      <c r="AI3163" s="16">
        <f t="shared" si="677"/>
        <v>2.31</v>
      </c>
      <c r="AJ3163" s="16">
        <f t="shared" si="678"/>
        <v>7969.5</v>
      </c>
      <c r="AK3163" s="16">
        <f t="shared" si="679"/>
        <v>165</v>
      </c>
      <c r="AL3163" s="16">
        <f t="shared" si="680"/>
        <v>1650</v>
      </c>
      <c r="AM3163" s="16">
        <f t="shared" si="681"/>
        <v>23430</v>
      </c>
      <c r="AN3163" s="16">
        <f t="shared" si="682"/>
        <v>90222</v>
      </c>
      <c r="BC3163" s="16">
        <v>0.33</v>
      </c>
      <c r="BD3163" s="16">
        <f t="shared" si="683"/>
        <v>1.155</v>
      </c>
      <c r="BE3163" s="16">
        <f t="shared" si="684"/>
        <v>563.88750000000005</v>
      </c>
      <c r="BG3163" s="16">
        <f t="shared" si="685"/>
        <v>396</v>
      </c>
      <c r="BH3163" s="16">
        <f t="shared" si="686"/>
        <v>211.20000000000002</v>
      </c>
      <c r="BI3163" s="16">
        <f t="shared" si="687"/>
        <v>2.64</v>
      </c>
    </row>
    <row r="3164" spans="1:61" x14ac:dyDescent="0.35">
      <c r="A3164">
        <v>3163</v>
      </c>
      <c r="B3164" t="s">
        <v>360</v>
      </c>
      <c r="C3164" t="s">
        <v>9776</v>
      </c>
      <c r="D3164" s="15" t="s">
        <v>463</v>
      </c>
      <c r="E3164" s="12" t="s">
        <v>98</v>
      </c>
      <c r="F3164" s="16">
        <v>1974</v>
      </c>
      <c r="G3164" s="12" t="s">
        <v>3316</v>
      </c>
      <c r="H3164" s="12" t="s">
        <v>589</v>
      </c>
      <c r="I3164" s="12" t="s">
        <v>363</v>
      </c>
      <c r="J3164" s="12" t="s">
        <v>2401</v>
      </c>
      <c r="K3164" s="12" t="s">
        <v>3647</v>
      </c>
      <c r="N3164" s="16" t="s">
        <v>206</v>
      </c>
      <c r="O3164" s="16" t="s">
        <v>3674</v>
      </c>
      <c r="P3164" s="12" t="s">
        <v>131</v>
      </c>
      <c r="Q3164" s="16">
        <v>2022</v>
      </c>
      <c r="R3164" s="16">
        <v>0.85</v>
      </c>
      <c r="T3164" s="16">
        <v>0</v>
      </c>
      <c r="V3164" s="12" t="s">
        <v>204</v>
      </c>
      <c r="W3164" s="12" t="s">
        <v>204</v>
      </c>
      <c r="X3164" s="16">
        <v>1</v>
      </c>
      <c r="Y3164" s="16">
        <v>6</v>
      </c>
      <c r="Z3164" s="16">
        <v>0.85</v>
      </c>
      <c r="AA3164" s="16">
        <f t="shared" si="689"/>
        <v>102</v>
      </c>
      <c r="AB3164" s="16" t="s">
        <v>2114</v>
      </c>
      <c r="AC3164" s="16" t="s">
        <v>5620</v>
      </c>
      <c r="AD3164" s="16">
        <f t="shared" si="672"/>
        <v>35700</v>
      </c>
      <c r="AE3164" s="16">
        <f t="shared" si="673"/>
        <v>297.5</v>
      </c>
      <c r="AF3164" s="16">
        <f t="shared" si="674"/>
        <v>111562.5</v>
      </c>
      <c r="AG3164" s="16">
        <f t="shared" si="675"/>
        <v>85</v>
      </c>
      <c r="AH3164" s="12">
        <f t="shared" si="676"/>
        <v>0</v>
      </c>
      <c r="AI3164" s="16">
        <f t="shared" si="677"/>
        <v>5.95</v>
      </c>
      <c r="AJ3164" s="16">
        <f t="shared" si="678"/>
        <v>20527.5</v>
      </c>
      <c r="AK3164" s="16">
        <f t="shared" si="679"/>
        <v>425</v>
      </c>
      <c r="AL3164" s="16">
        <f t="shared" si="680"/>
        <v>4250</v>
      </c>
      <c r="AM3164" s="16">
        <f t="shared" si="681"/>
        <v>60350</v>
      </c>
      <c r="AN3164" s="16">
        <f t="shared" si="682"/>
        <v>232390</v>
      </c>
      <c r="AO3164" s="12" t="s">
        <v>3649</v>
      </c>
      <c r="BC3164" s="16">
        <v>0.85</v>
      </c>
      <c r="BD3164" s="16">
        <f t="shared" si="683"/>
        <v>2.9750000000000001</v>
      </c>
      <c r="BE3164" s="16">
        <f t="shared" si="684"/>
        <v>1452.4375</v>
      </c>
      <c r="BG3164" s="16">
        <f t="shared" si="685"/>
        <v>1020</v>
      </c>
      <c r="BH3164" s="16">
        <f t="shared" si="686"/>
        <v>544</v>
      </c>
      <c r="BI3164" s="16">
        <f t="shared" si="687"/>
        <v>6.8</v>
      </c>
    </row>
    <row r="3165" spans="1:61" x14ac:dyDescent="0.35">
      <c r="A3165">
        <v>3164</v>
      </c>
      <c r="B3165" t="s">
        <v>360</v>
      </c>
      <c r="C3165" t="s">
        <v>9777</v>
      </c>
      <c r="D3165" s="15" t="s">
        <v>3690</v>
      </c>
      <c r="E3165" s="12" t="s">
        <v>98</v>
      </c>
      <c r="F3165" s="16">
        <v>1970</v>
      </c>
      <c r="G3165" s="12" t="s">
        <v>3316</v>
      </c>
      <c r="H3165" s="12" t="s">
        <v>589</v>
      </c>
      <c r="I3165" s="12" t="s">
        <v>363</v>
      </c>
      <c r="J3165" s="12" t="s">
        <v>2401</v>
      </c>
      <c r="K3165" s="12" t="s">
        <v>3647</v>
      </c>
      <c r="N3165" s="16" t="s">
        <v>205</v>
      </c>
      <c r="O3165" s="16" t="s">
        <v>3674</v>
      </c>
      <c r="P3165" s="12" t="s">
        <v>131</v>
      </c>
      <c r="Q3165" s="16">
        <v>2022</v>
      </c>
      <c r="R3165" s="16">
        <v>1</v>
      </c>
      <c r="T3165" s="16">
        <v>0</v>
      </c>
      <c r="U3165" s="16" t="s">
        <v>5609</v>
      </c>
      <c r="V3165" s="12" t="s">
        <v>204</v>
      </c>
      <c r="W3165" s="12" t="s">
        <v>204</v>
      </c>
      <c r="X3165" s="16">
        <v>1</v>
      </c>
      <c r="Y3165" s="16">
        <v>8</v>
      </c>
      <c r="Z3165" s="16">
        <v>1</v>
      </c>
      <c r="AA3165" s="16">
        <f t="shared" si="689"/>
        <v>120</v>
      </c>
      <c r="AB3165" s="16" t="s">
        <v>2114</v>
      </c>
      <c r="AC3165" s="16" t="s">
        <v>5620</v>
      </c>
      <c r="AD3165" s="16">
        <f t="shared" si="672"/>
        <v>42000</v>
      </c>
      <c r="AE3165" s="16">
        <f t="shared" si="673"/>
        <v>350</v>
      </c>
      <c r="AF3165" s="16">
        <f t="shared" si="674"/>
        <v>131250</v>
      </c>
      <c r="AG3165" s="16">
        <f t="shared" si="675"/>
        <v>100</v>
      </c>
      <c r="AH3165" s="12">
        <f t="shared" si="676"/>
        <v>0</v>
      </c>
      <c r="AI3165" s="16">
        <f t="shared" si="677"/>
        <v>7</v>
      </c>
      <c r="AJ3165" s="16">
        <f t="shared" si="678"/>
        <v>24150</v>
      </c>
      <c r="AK3165" s="16">
        <f t="shared" si="679"/>
        <v>500</v>
      </c>
      <c r="AL3165" s="16">
        <f t="shared" si="680"/>
        <v>5000</v>
      </c>
      <c r="AM3165" s="16">
        <f t="shared" si="681"/>
        <v>71000</v>
      </c>
      <c r="AN3165" s="16">
        <f t="shared" si="682"/>
        <v>273400</v>
      </c>
      <c r="AO3165" s="12" t="s">
        <v>3649</v>
      </c>
      <c r="BC3165" s="16">
        <v>1</v>
      </c>
      <c r="BD3165" s="16">
        <f t="shared" si="683"/>
        <v>3.5</v>
      </c>
      <c r="BE3165" s="16">
        <f t="shared" si="684"/>
        <v>1708.75</v>
      </c>
      <c r="BG3165" s="16">
        <f t="shared" si="685"/>
        <v>1200</v>
      </c>
      <c r="BH3165" s="16">
        <f t="shared" si="686"/>
        <v>640</v>
      </c>
      <c r="BI3165" s="16">
        <f t="shared" si="687"/>
        <v>8</v>
      </c>
    </row>
    <row r="3166" spans="1:61" x14ac:dyDescent="0.35">
      <c r="A3166">
        <v>3165</v>
      </c>
      <c r="B3166" t="s">
        <v>360</v>
      </c>
      <c r="C3166" t="s">
        <v>9778</v>
      </c>
      <c r="D3166" s="15" t="s">
        <v>848</v>
      </c>
      <c r="E3166" s="12" t="s">
        <v>98</v>
      </c>
      <c r="F3166" s="16">
        <v>1962</v>
      </c>
      <c r="G3166" s="12" t="s">
        <v>3316</v>
      </c>
      <c r="H3166" s="12" t="s">
        <v>589</v>
      </c>
      <c r="I3166" s="12" t="s">
        <v>363</v>
      </c>
      <c r="J3166" s="12" t="s">
        <v>2401</v>
      </c>
      <c r="K3166" s="12" t="s">
        <v>3647</v>
      </c>
      <c r="N3166" s="16" t="s">
        <v>206</v>
      </c>
      <c r="O3166" s="16" t="s">
        <v>3674</v>
      </c>
      <c r="P3166" s="12" t="s">
        <v>131</v>
      </c>
      <c r="Q3166" s="16">
        <v>2022</v>
      </c>
      <c r="R3166" s="16">
        <v>2.02</v>
      </c>
      <c r="T3166" s="16">
        <v>0</v>
      </c>
      <c r="V3166" s="12" t="s">
        <v>204</v>
      </c>
      <c r="W3166" s="12" t="s">
        <v>204</v>
      </c>
      <c r="X3166" s="16">
        <v>1</v>
      </c>
      <c r="Y3166" s="16">
        <v>3</v>
      </c>
      <c r="Z3166" s="16">
        <v>2.02</v>
      </c>
      <c r="AA3166" s="16">
        <f t="shared" si="689"/>
        <v>242.4</v>
      </c>
      <c r="AB3166" s="16" t="s">
        <v>2114</v>
      </c>
      <c r="AC3166" s="16" t="s">
        <v>5620</v>
      </c>
      <c r="AD3166" s="16">
        <f t="shared" si="672"/>
        <v>84840</v>
      </c>
      <c r="AE3166" s="16">
        <f t="shared" si="673"/>
        <v>707</v>
      </c>
      <c r="AF3166" s="16">
        <f t="shared" si="674"/>
        <v>265125</v>
      </c>
      <c r="AG3166" s="16">
        <f t="shared" si="675"/>
        <v>202</v>
      </c>
      <c r="AH3166" s="12">
        <f t="shared" si="676"/>
        <v>0</v>
      </c>
      <c r="AI3166" s="16">
        <f t="shared" si="677"/>
        <v>14.14</v>
      </c>
      <c r="AJ3166" s="16">
        <f t="shared" si="678"/>
        <v>48783</v>
      </c>
      <c r="AK3166" s="16">
        <f t="shared" si="679"/>
        <v>1010</v>
      </c>
      <c r="AL3166" s="16">
        <f t="shared" si="680"/>
        <v>10100</v>
      </c>
      <c r="AM3166" s="16">
        <f t="shared" si="681"/>
        <v>143420</v>
      </c>
      <c r="AN3166" s="16">
        <f t="shared" si="682"/>
        <v>552268</v>
      </c>
      <c r="AO3166" s="12" t="s">
        <v>3649</v>
      </c>
      <c r="BC3166" s="16">
        <v>2.02</v>
      </c>
      <c r="BD3166" s="16">
        <f t="shared" si="683"/>
        <v>7.07</v>
      </c>
      <c r="BE3166" s="16">
        <f t="shared" si="684"/>
        <v>3451.6750000000002</v>
      </c>
      <c r="BG3166" s="16">
        <f t="shared" si="685"/>
        <v>2424</v>
      </c>
      <c r="BH3166" s="16">
        <f t="shared" si="686"/>
        <v>1292.8</v>
      </c>
      <c r="BI3166" s="16">
        <f t="shared" si="687"/>
        <v>16.16</v>
      </c>
    </row>
    <row r="3167" spans="1:61" x14ac:dyDescent="0.35">
      <c r="A3167">
        <v>3166</v>
      </c>
      <c r="B3167" t="s">
        <v>360</v>
      </c>
      <c r="C3167" t="s">
        <v>9779</v>
      </c>
      <c r="D3167" s="15" t="s">
        <v>2267</v>
      </c>
      <c r="E3167" s="12" t="s">
        <v>98</v>
      </c>
      <c r="F3167" s="16">
        <v>1989</v>
      </c>
      <c r="G3167" s="12" t="s">
        <v>3316</v>
      </c>
      <c r="H3167" s="12" t="s">
        <v>589</v>
      </c>
      <c r="I3167" s="12" t="s">
        <v>363</v>
      </c>
      <c r="J3167" s="12" t="s">
        <v>2401</v>
      </c>
      <c r="K3167" s="12" t="s">
        <v>3647</v>
      </c>
      <c r="N3167" s="16" t="s">
        <v>206</v>
      </c>
      <c r="O3167" s="16" t="s">
        <v>3674</v>
      </c>
      <c r="P3167" s="12" t="s">
        <v>131</v>
      </c>
      <c r="Q3167" s="16">
        <v>2022</v>
      </c>
      <c r="R3167" s="16">
        <v>0.39</v>
      </c>
      <c r="T3167" s="16">
        <v>0</v>
      </c>
      <c r="V3167" s="12" t="s">
        <v>204</v>
      </c>
      <c r="W3167" s="12" t="s">
        <v>204</v>
      </c>
      <c r="X3167" s="16">
        <v>1</v>
      </c>
      <c r="Y3167" s="16">
        <v>4</v>
      </c>
      <c r="Z3167" s="16">
        <v>0.39</v>
      </c>
      <c r="AA3167" s="16">
        <f t="shared" si="689"/>
        <v>46.800000000000004</v>
      </c>
      <c r="AB3167" s="16" t="s">
        <v>2114</v>
      </c>
      <c r="AC3167" s="16" t="s">
        <v>5620</v>
      </c>
      <c r="AD3167" s="16">
        <f t="shared" si="672"/>
        <v>16380.000000000002</v>
      </c>
      <c r="AE3167" s="16">
        <f t="shared" si="673"/>
        <v>136.5</v>
      </c>
      <c r="AF3167" s="16">
        <f t="shared" si="674"/>
        <v>51187.5</v>
      </c>
      <c r="AG3167" s="16">
        <f t="shared" si="675"/>
        <v>39</v>
      </c>
      <c r="AH3167" s="12">
        <f t="shared" si="676"/>
        <v>0</v>
      </c>
      <c r="AI3167" s="16">
        <f t="shared" si="677"/>
        <v>2.73</v>
      </c>
      <c r="AJ3167" s="16">
        <f t="shared" si="678"/>
        <v>9418.5</v>
      </c>
      <c r="AK3167" s="16">
        <f t="shared" si="679"/>
        <v>195</v>
      </c>
      <c r="AL3167" s="16">
        <f t="shared" si="680"/>
        <v>1950</v>
      </c>
      <c r="AM3167" s="16">
        <f t="shared" si="681"/>
        <v>27690</v>
      </c>
      <c r="AN3167" s="16">
        <f t="shared" si="682"/>
        <v>106626</v>
      </c>
      <c r="BC3167" s="16">
        <v>0.39</v>
      </c>
      <c r="BD3167" s="16">
        <f t="shared" si="683"/>
        <v>1.365</v>
      </c>
      <c r="BE3167" s="16">
        <f t="shared" si="684"/>
        <v>666.41250000000002</v>
      </c>
      <c r="BG3167" s="16">
        <f t="shared" si="685"/>
        <v>468</v>
      </c>
      <c r="BH3167" s="16">
        <f t="shared" si="686"/>
        <v>249.60000000000002</v>
      </c>
      <c r="BI3167" s="16">
        <f t="shared" si="687"/>
        <v>3.12</v>
      </c>
    </row>
    <row r="3168" spans="1:61" x14ac:dyDescent="0.35">
      <c r="A3168">
        <v>3167</v>
      </c>
      <c r="B3168" t="s">
        <v>360</v>
      </c>
      <c r="C3168" t="s">
        <v>9780</v>
      </c>
      <c r="D3168" s="15" t="s">
        <v>3691</v>
      </c>
      <c r="E3168" s="12" t="s">
        <v>93</v>
      </c>
      <c r="F3168" s="16">
        <v>1968</v>
      </c>
      <c r="G3168" s="12" t="s">
        <v>3316</v>
      </c>
      <c r="H3168" s="12" t="s">
        <v>589</v>
      </c>
      <c r="I3168" s="12" t="s">
        <v>363</v>
      </c>
      <c r="J3168" s="12" t="s">
        <v>2401</v>
      </c>
      <c r="K3168" s="12" t="s">
        <v>3647</v>
      </c>
      <c r="N3168" s="16" t="s">
        <v>206</v>
      </c>
      <c r="O3168" s="16" t="s">
        <v>3674</v>
      </c>
      <c r="P3168" s="12" t="s">
        <v>131</v>
      </c>
      <c r="Q3168" s="16">
        <v>2022</v>
      </c>
      <c r="R3168" s="16">
        <v>0.35</v>
      </c>
      <c r="T3168" s="16">
        <v>0</v>
      </c>
      <c r="V3168" s="12" t="s">
        <v>204</v>
      </c>
      <c r="W3168" s="12" t="s">
        <v>204</v>
      </c>
      <c r="X3168" s="16">
        <v>1</v>
      </c>
      <c r="Y3168" s="16">
        <v>2</v>
      </c>
      <c r="Z3168" s="16">
        <v>0.35</v>
      </c>
      <c r="AA3168" s="16">
        <f t="shared" si="689"/>
        <v>42</v>
      </c>
      <c r="AB3168" s="16" t="s">
        <v>2114</v>
      </c>
      <c r="AC3168" s="16" t="s">
        <v>5620</v>
      </c>
      <c r="AD3168" s="16">
        <f t="shared" si="672"/>
        <v>14700</v>
      </c>
      <c r="AE3168" s="16">
        <f t="shared" si="673"/>
        <v>122.49999999999999</v>
      </c>
      <c r="AF3168" s="16">
        <f t="shared" si="674"/>
        <v>45937.499999999993</v>
      </c>
      <c r="AG3168" s="16">
        <f t="shared" si="675"/>
        <v>35</v>
      </c>
      <c r="AH3168" s="12">
        <f t="shared" si="676"/>
        <v>0</v>
      </c>
      <c r="AI3168" s="16">
        <f t="shared" si="677"/>
        <v>2.4499999999999997</v>
      </c>
      <c r="AJ3168" s="16">
        <f t="shared" si="678"/>
        <v>8452.4999999999982</v>
      </c>
      <c r="AK3168" s="16">
        <f t="shared" si="679"/>
        <v>175</v>
      </c>
      <c r="AL3168" s="16">
        <f t="shared" si="680"/>
        <v>1750</v>
      </c>
      <c r="AM3168" s="16">
        <f t="shared" si="681"/>
        <v>24850</v>
      </c>
      <c r="AN3168" s="16">
        <f t="shared" si="682"/>
        <v>95690</v>
      </c>
      <c r="BC3168" s="16">
        <v>0.35</v>
      </c>
      <c r="BD3168" s="16">
        <f t="shared" si="683"/>
        <v>1.2249999999999999</v>
      </c>
      <c r="BE3168" s="16">
        <f t="shared" si="684"/>
        <v>598.0625</v>
      </c>
      <c r="BG3168" s="16">
        <f t="shared" si="685"/>
        <v>420</v>
      </c>
      <c r="BH3168" s="16">
        <f t="shared" si="686"/>
        <v>224</v>
      </c>
      <c r="BI3168" s="16">
        <f t="shared" si="687"/>
        <v>2.8</v>
      </c>
    </row>
    <row r="3169" spans="1:61" x14ac:dyDescent="0.35">
      <c r="A3169">
        <v>3168</v>
      </c>
      <c r="B3169" t="s">
        <v>360</v>
      </c>
      <c r="C3169" t="s">
        <v>9781</v>
      </c>
      <c r="D3169" s="15" t="s">
        <v>3692</v>
      </c>
      <c r="E3169" s="12" t="s">
        <v>98</v>
      </c>
      <c r="F3169" s="16">
        <v>1996</v>
      </c>
      <c r="G3169" s="12" t="s">
        <v>3316</v>
      </c>
      <c r="H3169" s="12" t="s">
        <v>589</v>
      </c>
      <c r="I3169" s="12" t="s">
        <v>363</v>
      </c>
      <c r="J3169" s="12" t="s">
        <v>2401</v>
      </c>
      <c r="K3169" s="12" t="s">
        <v>3647</v>
      </c>
      <c r="N3169" s="16" t="s">
        <v>206</v>
      </c>
      <c r="O3169" s="16" t="s">
        <v>3693</v>
      </c>
      <c r="P3169" s="12" t="s">
        <v>131</v>
      </c>
      <c r="Q3169" s="16">
        <v>2022</v>
      </c>
      <c r="R3169" s="16">
        <v>1.47</v>
      </c>
      <c r="T3169" s="16">
        <v>0</v>
      </c>
      <c r="V3169" s="12" t="s">
        <v>204</v>
      </c>
      <c r="W3169" s="12" t="s">
        <v>204</v>
      </c>
      <c r="X3169" s="16">
        <v>1</v>
      </c>
      <c r="Y3169" s="16">
        <v>2</v>
      </c>
      <c r="Z3169" s="16">
        <v>1.47</v>
      </c>
      <c r="AA3169" s="16">
        <f t="shared" si="689"/>
        <v>176.4</v>
      </c>
      <c r="AB3169" s="16" t="s">
        <v>2114</v>
      </c>
      <c r="AC3169" s="16" t="s">
        <v>5620</v>
      </c>
      <c r="AD3169" s="16">
        <f t="shared" si="672"/>
        <v>61740</v>
      </c>
      <c r="AE3169" s="16">
        <f t="shared" si="673"/>
        <v>514.5</v>
      </c>
      <c r="AF3169" s="16">
        <f t="shared" si="674"/>
        <v>192937.5</v>
      </c>
      <c r="AG3169" s="16">
        <f t="shared" si="675"/>
        <v>147</v>
      </c>
      <c r="AH3169" s="12">
        <f t="shared" si="676"/>
        <v>0</v>
      </c>
      <c r="AI3169" s="16">
        <f t="shared" si="677"/>
        <v>10.29</v>
      </c>
      <c r="AJ3169" s="16">
        <f t="shared" si="678"/>
        <v>35500.5</v>
      </c>
      <c r="AK3169" s="16">
        <f t="shared" si="679"/>
        <v>735</v>
      </c>
      <c r="AL3169" s="16">
        <f t="shared" si="680"/>
        <v>7350</v>
      </c>
      <c r="AM3169" s="16">
        <f t="shared" si="681"/>
        <v>104370</v>
      </c>
      <c r="AN3169" s="16">
        <f t="shared" si="682"/>
        <v>401898</v>
      </c>
      <c r="BC3169" s="16">
        <v>1.47</v>
      </c>
      <c r="BD3169" s="16">
        <f t="shared" si="683"/>
        <v>5.1449999999999996</v>
      </c>
      <c r="BE3169" s="16">
        <f t="shared" si="684"/>
        <v>2511.8625000000002</v>
      </c>
      <c r="BG3169" s="16">
        <f t="shared" si="685"/>
        <v>1764</v>
      </c>
      <c r="BH3169" s="16">
        <f t="shared" si="686"/>
        <v>940.8</v>
      </c>
      <c r="BI3169" s="16">
        <f t="shared" si="687"/>
        <v>11.76</v>
      </c>
    </row>
    <row r="3170" spans="1:61" x14ac:dyDescent="0.35">
      <c r="A3170">
        <v>3169</v>
      </c>
      <c r="B3170" t="s">
        <v>360</v>
      </c>
      <c r="C3170" t="s">
        <v>9782</v>
      </c>
      <c r="D3170" s="15" t="s">
        <v>3694</v>
      </c>
      <c r="E3170" s="12" t="s">
        <v>98</v>
      </c>
      <c r="F3170" s="16">
        <v>1998</v>
      </c>
      <c r="G3170" s="12" t="s">
        <v>3316</v>
      </c>
      <c r="H3170" s="12" t="s">
        <v>589</v>
      </c>
      <c r="I3170" s="12" t="s">
        <v>363</v>
      </c>
      <c r="J3170" s="12" t="s">
        <v>2401</v>
      </c>
      <c r="K3170" s="12" t="s">
        <v>3647</v>
      </c>
      <c r="N3170" s="16" t="s">
        <v>206</v>
      </c>
      <c r="O3170" s="16" t="s">
        <v>3693</v>
      </c>
      <c r="P3170" s="12" t="s">
        <v>131</v>
      </c>
      <c r="Q3170" s="16">
        <v>2022</v>
      </c>
      <c r="R3170" s="16">
        <v>1.37</v>
      </c>
      <c r="T3170" s="16">
        <v>0</v>
      </c>
      <c r="V3170" s="12" t="s">
        <v>204</v>
      </c>
      <c r="W3170" s="12" t="s">
        <v>204</v>
      </c>
      <c r="X3170" s="16">
        <v>1</v>
      </c>
      <c r="Y3170" s="16">
        <v>16</v>
      </c>
      <c r="Z3170" s="16">
        <v>1.37</v>
      </c>
      <c r="AA3170" s="16">
        <f t="shared" si="689"/>
        <v>164.4</v>
      </c>
      <c r="AB3170" s="16" t="s">
        <v>2114</v>
      </c>
      <c r="AC3170" s="16" t="s">
        <v>5620</v>
      </c>
      <c r="AD3170" s="16">
        <f t="shared" si="672"/>
        <v>57540</v>
      </c>
      <c r="AE3170" s="16">
        <f t="shared" si="673"/>
        <v>479.50000000000006</v>
      </c>
      <c r="AF3170" s="16">
        <f t="shared" si="674"/>
        <v>179812.50000000003</v>
      </c>
      <c r="AG3170" s="16">
        <f t="shared" si="675"/>
        <v>137</v>
      </c>
      <c r="AH3170" s="12">
        <f t="shared" si="676"/>
        <v>0</v>
      </c>
      <c r="AI3170" s="16">
        <f t="shared" si="677"/>
        <v>9.59</v>
      </c>
      <c r="AJ3170" s="16">
        <f t="shared" si="678"/>
        <v>33085.5</v>
      </c>
      <c r="AK3170" s="16">
        <f t="shared" si="679"/>
        <v>685</v>
      </c>
      <c r="AL3170" s="16">
        <f t="shared" si="680"/>
        <v>6850.0000000000009</v>
      </c>
      <c r="AM3170" s="16">
        <f t="shared" si="681"/>
        <v>97270.000000000015</v>
      </c>
      <c r="AN3170" s="16">
        <f t="shared" si="682"/>
        <v>374558</v>
      </c>
      <c r="BC3170" s="16">
        <v>1.37</v>
      </c>
      <c r="BD3170" s="16">
        <f t="shared" si="683"/>
        <v>4.7949999999999999</v>
      </c>
      <c r="BE3170" s="16">
        <f t="shared" si="684"/>
        <v>2340.9875000000002</v>
      </c>
      <c r="BG3170" s="16">
        <f t="shared" si="685"/>
        <v>1644.0000000000002</v>
      </c>
      <c r="BH3170" s="16">
        <f t="shared" si="686"/>
        <v>876.80000000000007</v>
      </c>
      <c r="BI3170" s="16">
        <f t="shared" si="687"/>
        <v>10.96</v>
      </c>
    </row>
    <row r="3171" spans="1:61" x14ac:dyDescent="0.35">
      <c r="A3171">
        <v>3170</v>
      </c>
      <c r="B3171" t="s">
        <v>360</v>
      </c>
      <c r="C3171" t="s">
        <v>9783</v>
      </c>
      <c r="D3171" s="15" t="s">
        <v>3695</v>
      </c>
      <c r="E3171" s="12" t="s">
        <v>98</v>
      </c>
      <c r="F3171" s="16">
        <v>1978</v>
      </c>
      <c r="G3171" s="12" t="s">
        <v>3316</v>
      </c>
      <c r="H3171" s="12" t="s">
        <v>589</v>
      </c>
      <c r="I3171" s="12" t="s">
        <v>363</v>
      </c>
      <c r="J3171" s="12" t="s">
        <v>2401</v>
      </c>
      <c r="K3171" s="12" t="s">
        <v>3647</v>
      </c>
      <c r="N3171" s="16" t="s">
        <v>206</v>
      </c>
      <c r="O3171" s="16" t="s">
        <v>3693</v>
      </c>
      <c r="P3171" s="12" t="s">
        <v>131</v>
      </c>
      <c r="Q3171" s="16">
        <v>2022</v>
      </c>
      <c r="R3171" s="16">
        <v>1</v>
      </c>
      <c r="T3171" s="16">
        <v>0</v>
      </c>
      <c r="V3171" s="12" t="s">
        <v>204</v>
      </c>
      <c r="W3171" s="12" t="s">
        <v>204</v>
      </c>
      <c r="X3171" s="16">
        <v>1</v>
      </c>
      <c r="Y3171" s="16">
        <v>11</v>
      </c>
      <c r="Z3171" s="16">
        <v>1</v>
      </c>
      <c r="AA3171" s="16">
        <f t="shared" si="689"/>
        <v>120</v>
      </c>
      <c r="AB3171" s="16" t="s">
        <v>2114</v>
      </c>
      <c r="AC3171" s="16" t="s">
        <v>5620</v>
      </c>
      <c r="AD3171" s="16">
        <f t="shared" si="672"/>
        <v>42000</v>
      </c>
      <c r="AE3171" s="16">
        <f t="shared" si="673"/>
        <v>350</v>
      </c>
      <c r="AF3171" s="16">
        <f t="shared" si="674"/>
        <v>131250</v>
      </c>
      <c r="AG3171" s="16">
        <f t="shared" si="675"/>
        <v>100</v>
      </c>
      <c r="AH3171" s="12">
        <f t="shared" si="676"/>
        <v>0</v>
      </c>
      <c r="AI3171" s="16">
        <f t="shared" si="677"/>
        <v>7</v>
      </c>
      <c r="AJ3171" s="16">
        <f t="shared" si="678"/>
        <v>24150</v>
      </c>
      <c r="AK3171" s="16">
        <f t="shared" si="679"/>
        <v>500</v>
      </c>
      <c r="AL3171" s="16">
        <f t="shared" si="680"/>
        <v>5000</v>
      </c>
      <c r="AM3171" s="16">
        <f t="shared" si="681"/>
        <v>71000</v>
      </c>
      <c r="AN3171" s="16">
        <f t="shared" si="682"/>
        <v>273400</v>
      </c>
      <c r="BC3171" s="16">
        <v>1</v>
      </c>
      <c r="BD3171" s="16">
        <f t="shared" si="683"/>
        <v>3.5</v>
      </c>
      <c r="BE3171" s="16">
        <f t="shared" si="684"/>
        <v>1708.75</v>
      </c>
      <c r="BG3171" s="16">
        <f t="shared" si="685"/>
        <v>1200</v>
      </c>
      <c r="BH3171" s="16">
        <f t="shared" si="686"/>
        <v>640</v>
      </c>
      <c r="BI3171" s="16">
        <f t="shared" si="687"/>
        <v>8</v>
      </c>
    </row>
    <row r="3172" spans="1:61" x14ac:dyDescent="0.35">
      <c r="A3172">
        <v>3171</v>
      </c>
      <c r="B3172" t="s">
        <v>360</v>
      </c>
      <c r="C3172" t="s">
        <v>9784</v>
      </c>
      <c r="D3172" s="15" t="s">
        <v>3696</v>
      </c>
      <c r="E3172" s="12" t="s">
        <v>98</v>
      </c>
      <c r="F3172" s="16">
        <v>1976</v>
      </c>
      <c r="G3172" s="12" t="s">
        <v>3316</v>
      </c>
      <c r="H3172" s="12" t="s">
        <v>589</v>
      </c>
      <c r="I3172" s="12" t="s">
        <v>363</v>
      </c>
      <c r="J3172" s="12" t="s">
        <v>2401</v>
      </c>
      <c r="K3172" s="12" t="s">
        <v>3647</v>
      </c>
      <c r="N3172" s="16" t="s">
        <v>205</v>
      </c>
      <c r="O3172" s="16" t="s">
        <v>3693</v>
      </c>
      <c r="P3172" s="12" t="s">
        <v>131</v>
      </c>
      <c r="Q3172" s="16">
        <v>2022</v>
      </c>
      <c r="R3172" s="16">
        <v>3.29</v>
      </c>
      <c r="T3172" s="16">
        <v>0</v>
      </c>
      <c r="U3172" s="16" t="s">
        <v>5610</v>
      </c>
      <c r="V3172" s="12" t="s">
        <v>204</v>
      </c>
      <c r="W3172" s="12" t="s">
        <v>204</v>
      </c>
      <c r="X3172" s="16">
        <v>1</v>
      </c>
      <c r="Y3172" s="16">
        <v>4</v>
      </c>
      <c r="Z3172" s="16">
        <v>3.29</v>
      </c>
      <c r="AA3172" s="16">
        <f t="shared" si="689"/>
        <v>394.8</v>
      </c>
      <c r="AB3172" s="16" t="s">
        <v>2114</v>
      </c>
      <c r="AC3172" s="16" t="s">
        <v>5620</v>
      </c>
      <c r="AD3172" s="16">
        <f t="shared" si="672"/>
        <v>138180</v>
      </c>
      <c r="AE3172" s="16">
        <f t="shared" si="673"/>
        <v>1151.5</v>
      </c>
      <c r="AF3172" s="16">
        <f t="shared" si="674"/>
        <v>431812.5</v>
      </c>
      <c r="AG3172" s="16">
        <f t="shared" si="675"/>
        <v>329</v>
      </c>
      <c r="AH3172" s="12">
        <f t="shared" si="676"/>
        <v>0</v>
      </c>
      <c r="AI3172" s="16">
        <f t="shared" si="677"/>
        <v>23.03</v>
      </c>
      <c r="AJ3172" s="16">
        <f t="shared" si="678"/>
        <v>79453.5</v>
      </c>
      <c r="AK3172" s="16">
        <f t="shared" si="679"/>
        <v>1645</v>
      </c>
      <c r="AL3172" s="16">
        <f t="shared" si="680"/>
        <v>16450</v>
      </c>
      <c r="AM3172" s="16">
        <f t="shared" si="681"/>
        <v>233590</v>
      </c>
      <c r="AN3172" s="16">
        <f t="shared" si="682"/>
        <v>899486</v>
      </c>
      <c r="BC3172" s="16">
        <v>3.29</v>
      </c>
      <c r="BD3172" s="16">
        <f t="shared" si="683"/>
        <v>11.515000000000001</v>
      </c>
      <c r="BE3172" s="16">
        <f t="shared" si="684"/>
        <v>5621.7875000000004</v>
      </c>
      <c r="BG3172" s="16">
        <f t="shared" si="685"/>
        <v>3948</v>
      </c>
      <c r="BH3172" s="16">
        <f t="shared" si="686"/>
        <v>2105.6</v>
      </c>
      <c r="BI3172" s="16">
        <f t="shared" si="687"/>
        <v>26.32</v>
      </c>
    </row>
    <row r="3173" spans="1:61" x14ac:dyDescent="0.35">
      <c r="A3173">
        <v>3172</v>
      </c>
      <c r="B3173" t="s">
        <v>360</v>
      </c>
      <c r="C3173" t="s">
        <v>9785</v>
      </c>
      <c r="D3173" s="15" t="s">
        <v>3697</v>
      </c>
      <c r="E3173" s="12" t="s">
        <v>98</v>
      </c>
      <c r="F3173" s="16">
        <v>1983</v>
      </c>
      <c r="G3173" s="12" t="s">
        <v>3316</v>
      </c>
      <c r="H3173" s="12" t="s">
        <v>589</v>
      </c>
      <c r="I3173" s="12" t="s">
        <v>363</v>
      </c>
      <c r="J3173" s="12" t="s">
        <v>2401</v>
      </c>
      <c r="K3173" s="12" t="s">
        <v>3647</v>
      </c>
      <c r="N3173" s="16" t="s">
        <v>205</v>
      </c>
      <c r="O3173" s="16" t="s">
        <v>3693</v>
      </c>
      <c r="P3173" s="12" t="s">
        <v>131</v>
      </c>
      <c r="Q3173" s="16">
        <v>2022</v>
      </c>
      <c r="R3173" s="16">
        <v>1.53</v>
      </c>
      <c r="T3173" s="16">
        <v>0</v>
      </c>
      <c r="V3173" s="12" t="s">
        <v>204</v>
      </c>
      <c r="W3173" s="12" t="s">
        <v>204</v>
      </c>
      <c r="X3173" s="16">
        <v>1</v>
      </c>
      <c r="Y3173" s="16">
        <v>13</v>
      </c>
      <c r="Z3173" s="16">
        <v>1.53</v>
      </c>
      <c r="AA3173" s="16">
        <f t="shared" si="689"/>
        <v>183.6</v>
      </c>
      <c r="AB3173" s="16" t="s">
        <v>2114</v>
      </c>
      <c r="AC3173" s="16" t="s">
        <v>5620</v>
      </c>
      <c r="AD3173" s="16">
        <f t="shared" ref="AD3173:AD3236" si="690">AA3173*350</f>
        <v>64260</v>
      </c>
      <c r="AE3173" s="16">
        <f t="shared" ref="AE3173:AE3236" si="691">Z3173*350</f>
        <v>535.5</v>
      </c>
      <c r="AF3173" s="16">
        <f t="shared" ref="AF3173:AF3236" si="692">AE3173*375</f>
        <v>200812.5</v>
      </c>
      <c r="AG3173" s="16">
        <f t="shared" ref="AG3173:AG3236" si="693">Z3173*100</f>
        <v>153</v>
      </c>
      <c r="AH3173" s="12">
        <f t="shared" ref="AH3173:AH3236" si="694">AG3173*0</f>
        <v>0</v>
      </c>
      <c r="AI3173" s="16">
        <f t="shared" ref="AI3173:AI3236" si="695">7*Z3173</f>
        <v>10.71</v>
      </c>
      <c r="AJ3173" s="16">
        <f t="shared" ref="AJ3173:AJ3236" si="696">AI3173*3450</f>
        <v>36949.5</v>
      </c>
      <c r="AK3173" s="16">
        <f t="shared" ref="AK3173:AK3236" si="697">Z3173*500</f>
        <v>765</v>
      </c>
      <c r="AL3173" s="16">
        <f t="shared" ref="AL3173:AL3236" si="698">1*5000*Z3173</f>
        <v>7650</v>
      </c>
      <c r="AM3173" s="16">
        <f t="shared" ref="AM3173:AM3236" si="699">Z3173*71000</f>
        <v>108630</v>
      </c>
      <c r="AN3173" s="16">
        <f t="shared" ref="AN3173:AN3236" si="700">AM3173+AL3173+AJ3173+AF3173+AD3173</f>
        <v>418302</v>
      </c>
      <c r="BC3173" s="16">
        <v>1.53</v>
      </c>
      <c r="BD3173" s="16">
        <f t="shared" ref="BD3173:BD3236" si="701">3.5*BC3173</f>
        <v>5.3550000000000004</v>
      </c>
      <c r="BE3173" s="16">
        <f t="shared" ref="BE3173:BE3236" si="702">AN3173/160</f>
        <v>2614.3874999999998</v>
      </c>
      <c r="BG3173" s="16">
        <f t="shared" ref="BG3173:BG3236" si="703">1200*BC3173</f>
        <v>1836</v>
      </c>
      <c r="BH3173" s="16">
        <f t="shared" ref="BH3173:BH3236" si="704">640*BC3173</f>
        <v>979.2</v>
      </c>
      <c r="BI3173" s="16">
        <f t="shared" ref="BI3173:BI3236" si="705">BH3173/80</f>
        <v>12.24</v>
      </c>
    </row>
    <row r="3174" spans="1:61" x14ac:dyDescent="0.35">
      <c r="A3174">
        <v>3173</v>
      </c>
      <c r="B3174" t="s">
        <v>360</v>
      </c>
      <c r="C3174" t="s">
        <v>9786</v>
      </c>
      <c r="D3174" s="15" t="s">
        <v>3698</v>
      </c>
      <c r="E3174" s="12" t="s">
        <v>98</v>
      </c>
      <c r="F3174" s="16">
        <v>1965</v>
      </c>
      <c r="G3174" s="12" t="s">
        <v>3316</v>
      </c>
      <c r="H3174" s="12" t="s">
        <v>589</v>
      </c>
      <c r="I3174" s="12" t="s">
        <v>363</v>
      </c>
      <c r="J3174" s="12" t="s">
        <v>2401</v>
      </c>
      <c r="K3174" s="12" t="s">
        <v>3647</v>
      </c>
      <c r="N3174" s="16" t="s">
        <v>206</v>
      </c>
      <c r="O3174" s="16" t="s">
        <v>3693</v>
      </c>
      <c r="P3174" s="12" t="s">
        <v>131</v>
      </c>
      <c r="Q3174" s="16">
        <v>2022</v>
      </c>
      <c r="R3174" s="16">
        <v>2.69</v>
      </c>
      <c r="T3174" s="16">
        <v>0</v>
      </c>
      <c r="V3174" s="12" t="s">
        <v>204</v>
      </c>
      <c r="W3174" s="12" t="s">
        <v>204</v>
      </c>
      <c r="X3174" s="16">
        <v>1</v>
      </c>
      <c r="Y3174" s="16">
        <v>7</v>
      </c>
      <c r="Z3174" s="16">
        <v>2.69</v>
      </c>
      <c r="AA3174" s="16">
        <f t="shared" si="689"/>
        <v>322.8</v>
      </c>
      <c r="AB3174" s="16" t="s">
        <v>2114</v>
      </c>
      <c r="AC3174" s="16" t="s">
        <v>5620</v>
      </c>
      <c r="AD3174" s="16">
        <f t="shared" si="690"/>
        <v>112980</v>
      </c>
      <c r="AE3174" s="16">
        <f t="shared" si="691"/>
        <v>941.5</v>
      </c>
      <c r="AF3174" s="16">
        <f t="shared" si="692"/>
        <v>353062.5</v>
      </c>
      <c r="AG3174" s="16">
        <f t="shared" si="693"/>
        <v>269</v>
      </c>
      <c r="AH3174" s="12">
        <f t="shared" si="694"/>
        <v>0</v>
      </c>
      <c r="AI3174" s="16">
        <f t="shared" si="695"/>
        <v>18.829999999999998</v>
      </c>
      <c r="AJ3174" s="16">
        <f t="shared" si="696"/>
        <v>64963.499999999993</v>
      </c>
      <c r="AK3174" s="16">
        <f t="shared" si="697"/>
        <v>1345</v>
      </c>
      <c r="AL3174" s="16">
        <f t="shared" si="698"/>
        <v>13450</v>
      </c>
      <c r="AM3174" s="16">
        <f t="shared" si="699"/>
        <v>190990</v>
      </c>
      <c r="AN3174" s="16">
        <f t="shared" si="700"/>
        <v>735446</v>
      </c>
      <c r="BC3174" s="16">
        <v>2.69</v>
      </c>
      <c r="BD3174" s="16">
        <f t="shared" si="701"/>
        <v>9.4149999999999991</v>
      </c>
      <c r="BE3174" s="16">
        <f t="shared" si="702"/>
        <v>4596.5375000000004</v>
      </c>
      <c r="BG3174" s="16">
        <f t="shared" si="703"/>
        <v>3228</v>
      </c>
      <c r="BH3174" s="16">
        <f t="shared" si="704"/>
        <v>1721.6</v>
      </c>
      <c r="BI3174" s="16">
        <f t="shared" si="705"/>
        <v>21.52</v>
      </c>
    </row>
    <row r="3175" spans="1:61" x14ac:dyDescent="0.35">
      <c r="A3175">
        <v>3174</v>
      </c>
      <c r="B3175" t="s">
        <v>360</v>
      </c>
      <c r="C3175" t="s">
        <v>9787</v>
      </c>
      <c r="D3175" s="15" t="s">
        <v>3699</v>
      </c>
      <c r="E3175" s="12" t="s">
        <v>98</v>
      </c>
      <c r="F3175" s="16">
        <v>1977</v>
      </c>
      <c r="G3175" s="12" t="s">
        <v>3316</v>
      </c>
      <c r="H3175" s="12" t="s">
        <v>589</v>
      </c>
      <c r="I3175" s="12" t="s">
        <v>363</v>
      </c>
      <c r="J3175" s="12" t="s">
        <v>2401</v>
      </c>
      <c r="K3175" s="12" t="s">
        <v>3647</v>
      </c>
      <c r="N3175" s="16" t="s">
        <v>206</v>
      </c>
      <c r="O3175" s="16" t="s">
        <v>3693</v>
      </c>
      <c r="P3175" s="12" t="s">
        <v>131</v>
      </c>
      <c r="Q3175" s="16">
        <v>2022</v>
      </c>
      <c r="R3175" s="16">
        <v>1.5</v>
      </c>
      <c r="T3175" s="16">
        <v>0</v>
      </c>
      <c r="V3175" s="12" t="s">
        <v>204</v>
      </c>
      <c r="W3175" s="12" t="s">
        <v>204</v>
      </c>
      <c r="X3175" s="16">
        <v>1</v>
      </c>
      <c r="Y3175" s="16">
        <v>6</v>
      </c>
      <c r="Z3175" s="16">
        <v>1.5</v>
      </c>
      <c r="AA3175" s="16">
        <f t="shared" si="689"/>
        <v>180</v>
      </c>
      <c r="AB3175" s="16" t="s">
        <v>2114</v>
      </c>
      <c r="AC3175" s="16" t="s">
        <v>5620</v>
      </c>
      <c r="AD3175" s="16">
        <f t="shared" si="690"/>
        <v>63000</v>
      </c>
      <c r="AE3175" s="16">
        <f t="shared" si="691"/>
        <v>525</v>
      </c>
      <c r="AF3175" s="16">
        <f t="shared" si="692"/>
        <v>196875</v>
      </c>
      <c r="AG3175" s="16">
        <f t="shared" si="693"/>
        <v>150</v>
      </c>
      <c r="AH3175" s="12">
        <f t="shared" si="694"/>
        <v>0</v>
      </c>
      <c r="AI3175" s="16">
        <f t="shared" si="695"/>
        <v>10.5</v>
      </c>
      <c r="AJ3175" s="16">
        <f t="shared" si="696"/>
        <v>36225</v>
      </c>
      <c r="AK3175" s="16">
        <f t="shared" si="697"/>
        <v>750</v>
      </c>
      <c r="AL3175" s="16">
        <f t="shared" si="698"/>
        <v>7500</v>
      </c>
      <c r="AM3175" s="16">
        <f t="shared" si="699"/>
        <v>106500</v>
      </c>
      <c r="AN3175" s="16">
        <f t="shared" si="700"/>
        <v>410100</v>
      </c>
      <c r="BC3175" s="16">
        <v>1.5</v>
      </c>
      <c r="BD3175" s="16">
        <f t="shared" si="701"/>
        <v>5.25</v>
      </c>
      <c r="BE3175" s="16">
        <f t="shared" si="702"/>
        <v>2563.125</v>
      </c>
      <c r="BG3175" s="16">
        <f t="shared" si="703"/>
        <v>1800</v>
      </c>
      <c r="BH3175" s="16">
        <f t="shared" si="704"/>
        <v>960</v>
      </c>
      <c r="BI3175" s="16">
        <f t="shared" si="705"/>
        <v>12</v>
      </c>
    </row>
    <row r="3176" spans="1:61" x14ac:dyDescent="0.35">
      <c r="A3176">
        <v>3175</v>
      </c>
      <c r="B3176" t="s">
        <v>360</v>
      </c>
      <c r="C3176" t="s">
        <v>9788</v>
      </c>
      <c r="D3176" s="15" t="s">
        <v>3700</v>
      </c>
      <c r="E3176" s="12" t="s">
        <v>98</v>
      </c>
      <c r="F3176" s="16">
        <v>1983</v>
      </c>
      <c r="G3176" s="12" t="s">
        <v>3316</v>
      </c>
      <c r="H3176" s="12" t="s">
        <v>589</v>
      </c>
      <c r="I3176" s="12" t="s">
        <v>363</v>
      </c>
      <c r="J3176" s="12" t="s">
        <v>2401</v>
      </c>
      <c r="K3176" s="12" t="s">
        <v>3647</v>
      </c>
      <c r="N3176" s="16" t="s">
        <v>206</v>
      </c>
      <c r="O3176" s="16" t="s">
        <v>3693</v>
      </c>
      <c r="P3176" s="12" t="s">
        <v>131</v>
      </c>
      <c r="Q3176" s="16">
        <v>2022</v>
      </c>
      <c r="R3176" s="16">
        <v>2.78</v>
      </c>
      <c r="T3176" s="16">
        <v>0</v>
      </c>
      <c r="V3176" s="12" t="s">
        <v>204</v>
      </c>
      <c r="W3176" s="12" t="s">
        <v>204</v>
      </c>
      <c r="X3176" s="16">
        <v>1</v>
      </c>
      <c r="Y3176" s="16">
        <v>12</v>
      </c>
      <c r="Z3176" s="16">
        <v>2.78</v>
      </c>
      <c r="AA3176" s="16">
        <f t="shared" si="689"/>
        <v>333.59999999999997</v>
      </c>
      <c r="AB3176" s="16" t="s">
        <v>2114</v>
      </c>
      <c r="AC3176" s="16" t="s">
        <v>5620</v>
      </c>
      <c r="AD3176" s="16">
        <f t="shared" si="690"/>
        <v>116759.99999999999</v>
      </c>
      <c r="AE3176" s="16">
        <f t="shared" si="691"/>
        <v>972.99999999999989</v>
      </c>
      <c r="AF3176" s="16">
        <f t="shared" si="692"/>
        <v>364874.99999999994</v>
      </c>
      <c r="AG3176" s="16">
        <f t="shared" si="693"/>
        <v>278</v>
      </c>
      <c r="AH3176" s="12">
        <f t="shared" si="694"/>
        <v>0</v>
      </c>
      <c r="AI3176" s="16">
        <f t="shared" si="695"/>
        <v>19.459999999999997</v>
      </c>
      <c r="AJ3176" s="16">
        <f t="shared" si="696"/>
        <v>67136.999999999985</v>
      </c>
      <c r="AK3176" s="16">
        <f t="shared" si="697"/>
        <v>1390</v>
      </c>
      <c r="AL3176" s="16">
        <f t="shared" si="698"/>
        <v>13899.999999999998</v>
      </c>
      <c r="AM3176" s="16">
        <f t="shared" si="699"/>
        <v>197380</v>
      </c>
      <c r="AN3176" s="16">
        <f t="shared" si="700"/>
        <v>760052</v>
      </c>
      <c r="BC3176" s="16">
        <v>2.78</v>
      </c>
      <c r="BD3176" s="16">
        <f t="shared" si="701"/>
        <v>9.7299999999999986</v>
      </c>
      <c r="BE3176" s="16">
        <f t="shared" si="702"/>
        <v>4750.3249999999998</v>
      </c>
      <c r="BG3176" s="16">
        <f t="shared" si="703"/>
        <v>3335.9999999999995</v>
      </c>
      <c r="BH3176" s="16">
        <f t="shared" si="704"/>
        <v>1779.1999999999998</v>
      </c>
      <c r="BI3176" s="16">
        <f t="shared" si="705"/>
        <v>22.24</v>
      </c>
    </row>
    <row r="3177" spans="1:61" x14ac:dyDescent="0.35">
      <c r="A3177">
        <v>3176</v>
      </c>
      <c r="B3177" t="s">
        <v>360</v>
      </c>
      <c r="C3177" t="s">
        <v>9789</v>
      </c>
      <c r="D3177" s="15" t="s">
        <v>381</v>
      </c>
      <c r="E3177" s="12" t="s">
        <v>98</v>
      </c>
      <c r="F3177" s="16">
        <v>1976</v>
      </c>
      <c r="G3177" s="12" t="s">
        <v>3316</v>
      </c>
      <c r="H3177" s="12" t="s">
        <v>589</v>
      </c>
      <c r="I3177" s="12" t="s">
        <v>363</v>
      </c>
      <c r="J3177" s="12" t="s">
        <v>2401</v>
      </c>
      <c r="K3177" s="12" t="s">
        <v>3647</v>
      </c>
      <c r="N3177" s="16" t="s">
        <v>205</v>
      </c>
      <c r="O3177" s="16" t="s">
        <v>3693</v>
      </c>
      <c r="P3177" s="12" t="s">
        <v>131</v>
      </c>
      <c r="Q3177" s="16">
        <v>2022</v>
      </c>
      <c r="R3177" s="16">
        <v>1.38</v>
      </c>
      <c r="T3177" s="16">
        <v>0</v>
      </c>
      <c r="U3177" s="16" t="s">
        <v>5611</v>
      </c>
      <c r="V3177" s="12" t="s">
        <v>204</v>
      </c>
      <c r="W3177" s="12" t="s">
        <v>204</v>
      </c>
      <c r="X3177" s="16">
        <v>1</v>
      </c>
      <c r="Y3177" s="16">
        <v>3</v>
      </c>
      <c r="Z3177" s="16">
        <v>1.38</v>
      </c>
      <c r="AA3177" s="16">
        <f t="shared" si="689"/>
        <v>165.6</v>
      </c>
      <c r="AB3177" s="16" t="s">
        <v>2114</v>
      </c>
      <c r="AC3177" s="16" t="s">
        <v>5620</v>
      </c>
      <c r="AD3177" s="16">
        <f t="shared" si="690"/>
        <v>57960</v>
      </c>
      <c r="AE3177" s="16">
        <f t="shared" si="691"/>
        <v>482.99999999999994</v>
      </c>
      <c r="AF3177" s="16">
        <f t="shared" si="692"/>
        <v>181124.99999999997</v>
      </c>
      <c r="AG3177" s="16">
        <f t="shared" si="693"/>
        <v>138</v>
      </c>
      <c r="AH3177" s="12">
        <f t="shared" si="694"/>
        <v>0</v>
      </c>
      <c r="AI3177" s="16">
        <f t="shared" si="695"/>
        <v>9.66</v>
      </c>
      <c r="AJ3177" s="16">
        <f t="shared" si="696"/>
        <v>33327</v>
      </c>
      <c r="AK3177" s="16">
        <f t="shared" si="697"/>
        <v>690</v>
      </c>
      <c r="AL3177" s="16">
        <f t="shared" si="698"/>
        <v>6899.9999999999991</v>
      </c>
      <c r="AM3177" s="16">
        <f t="shared" si="699"/>
        <v>97979.999999999985</v>
      </c>
      <c r="AN3177" s="16">
        <f t="shared" si="700"/>
        <v>377292</v>
      </c>
      <c r="BC3177" s="16">
        <v>1.38</v>
      </c>
      <c r="BD3177" s="16">
        <f t="shared" si="701"/>
        <v>4.83</v>
      </c>
      <c r="BE3177" s="16">
        <f t="shared" si="702"/>
        <v>2358.0749999999998</v>
      </c>
      <c r="BG3177" s="16">
        <f t="shared" si="703"/>
        <v>1655.9999999999998</v>
      </c>
      <c r="BH3177" s="16">
        <f t="shared" si="704"/>
        <v>883.19999999999993</v>
      </c>
      <c r="BI3177" s="16">
        <f t="shared" si="705"/>
        <v>11.04</v>
      </c>
    </row>
    <row r="3178" spans="1:61" x14ac:dyDescent="0.35">
      <c r="A3178">
        <v>3177</v>
      </c>
      <c r="B3178" t="s">
        <v>360</v>
      </c>
      <c r="C3178" t="s">
        <v>9790</v>
      </c>
      <c r="D3178" s="15" t="s">
        <v>3701</v>
      </c>
      <c r="E3178" s="12" t="s">
        <v>93</v>
      </c>
      <c r="F3178" s="16">
        <v>1978</v>
      </c>
      <c r="G3178" s="12" t="s">
        <v>3316</v>
      </c>
      <c r="H3178" s="12" t="s">
        <v>589</v>
      </c>
      <c r="I3178" s="12" t="s">
        <v>363</v>
      </c>
      <c r="J3178" s="12" t="s">
        <v>2401</v>
      </c>
      <c r="K3178" s="12" t="s">
        <v>3647</v>
      </c>
      <c r="N3178" s="16" t="s">
        <v>206</v>
      </c>
      <c r="O3178" s="16" t="s">
        <v>3693</v>
      </c>
      <c r="P3178" s="12" t="s">
        <v>131</v>
      </c>
      <c r="Q3178" s="16">
        <v>2022</v>
      </c>
      <c r="R3178" s="16">
        <v>1</v>
      </c>
      <c r="T3178" s="16">
        <v>0</v>
      </c>
      <c r="V3178" s="12" t="s">
        <v>204</v>
      </c>
      <c r="W3178" s="12" t="s">
        <v>204</v>
      </c>
      <c r="X3178" s="16">
        <v>1</v>
      </c>
      <c r="Y3178" s="16">
        <v>4</v>
      </c>
      <c r="Z3178" s="16">
        <v>1</v>
      </c>
      <c r="AA3178" s="16">
        <f t="shared" si="689"/>
        <v>120</v>
      </c>
      <c r="AB3178" s="16" t="s">
        <v>2114</v>
      </c>
      <c r="AC3178" s="16" t="s">
        <v>5620</v>
      </c>
      <c r="AD3178" s="16">
        <f t="shared" si="690"/>
        <v>42000</v>
      </c>
      <c r="AE3178" s="16">
        <f t="shared" si="691"/>
        <v>350</v>
      </c>
      <c r="AF3178" s="16">
        <f t="shared" si="692"/>
        <v>131250</v>
      </c>
      <c r="AG3178" s="16">
        <f t="shared" si="693"/>
        <v>100</v>
      </c>
      <c r="AH3178" s="12">
        <f t="shared" si="694"/>
        <v>0</v>
      </c>
      <c r="AI3178" s="16">
        <f t="shared" si="695"/>
        <v>7</v>
      </c>
      <c r="AJ3178" s="16">
        <f t="shared" si="696"/>
        <v>24150</v>
      </c>
      <c r="AK3178" s="16">
        <f t="shared" si="697"/>
        <v>500</v>
      </c>
      <c r="AL3178" s="16">
        <f t="shared" si="698"/>
        <v>5000</v>
      </c>
      <c r="AM3178" s="16">
        <f t="shared" si="699"/>
        <v>71000</v>
      </c>
      <c r="AN3178" s="16">
        <f t="shared" si="700"/>
        <v>273400</v>
      </c>
      <c r="BC3178" s="16">
        <v>1</v>
      </c>
      <c r="BD3178" s="16">
        <f t="shared" si="701"/>
        <v>3.5</v>
      </c>
      <c r="BE3178" s="16">
        <f t="shared" si="702"/>
        <v>1708.75</v>
      </c>
      <c r="BG3178" s="16">
        <f t="shared" si="703"/>
        <v>1200</v>
      </c>
      <c r="BH3178" s="16">
        <f t="shared" si="704"/>
        <v>640</v>
      </c>
      <c r="BI3178" s="16">
        <f t="shared" si="705"/>
        <v>8</v>
      </c>
    </row>
    <row r="3179" spans="1:61" x14ac:dyDescent="0.35">
      <c r="A3179">
        <v>3178</v>
      </c>
      <c r="B3179" t="s">
        <v>360</v>
      </c>
      <c r="C3179" t="s">
        <v>9791</v>
      </c>
      <c r="D3179" s="15" t="s">
        <v>3702</v>
      </c>
      <c r="E3179" s="12" t="s">
        <v>98</v>
      </c>
      <c r="F3179" s="16">
        <v>1967</v>
      </c>
      <c r="G3179" s="12" t="s">
        <v>3316</v>
      </c>
      <c r="H3179" s="12" t="s">
        <v>589</v>
      </c>
      <c r="I3179" s="12" t="s">
        <v>363</v>
      </c>
      <c r="J3179" s="12" t="s">
        <v>2401</v>
      </c>
      <c r="K3179" s="12" t="s">
        <v>3647</v>
      </c>
      <c r="N3179" s="16" t="s">
        <v>206</v>
      </c>
      <c r="O3179" s="16" t="s">
        <v>3693</v>
      </c>
      <c r="P3179" s="12" t="s">
        <v>131</v>
      </c>
      <c r="Q3179" s="16">
        <v>2022</v>
      </c>
      <c r="R3179" s="16">
        <v>1.58</v>
      </c>
      <c r="T3179" s="16">
        <v>0</v>
      </c>
      <c r="V3179" s="12" t="s">
        <v>204</v>
      </c>
      <c r="W3179" s="12" t="s">
        <v>204</v>
      </c>
      <c r="X3179" s="16">
        <v>1</v>
      </c>
      <c r="Y3179" s="16">
        <v>9</v>
      </c>
      <c r="Z3179" s="16">
        <v>1.58</v>
      </c>
      <c r="AA3179" s="16">
        <f t="shared" si="689"/>
        <v>189.60000000000002</v>
      </c>
      <c r="AB3179" s="16" t="s">
        <v>2114</v>
      </c>
      <c r="AC3179" s="16" t="s">
        <v>5620</v>
      </c>
      <c r="AD3179" s="16">
        <f t="shared" si="690"/>
        <v>66360.000000000015</v>
      </c>
      <c r="AE3179" s="16">
        <f t="shared" si="691"/>
        <v>553</v>
      </c>
      <c r="AF3179" s="16">
        <f t="shared" si="692"/>
        <v>207375</v>
      </c>
      <c r="AG3179" s="16">
        <f t="shared" si="693"/>
        <v>158</v>
      </c>
      <c r="AH3179" s="12">
        <f t="shared" si="694"/>
        <v>0</v>
      </c>
      <c r="AI3179" s="16">
        <f t="shared" si="695"/>
        <v>11.06</v>
      </c>
      <c r="AJ3179" s="16">
        <f t="shared" si="696"/>
        <v>38157</v>
      </c>
      <c r="AK3179" s="16">
        <f t="shared" si="697"/>
        <v>790</v>
      </c>
      <c r="AL3179" s="16">
        <f t="shared" si="698"/>
        <v>7900</v>
      </c>
      <c r="AM3179" s="16">
        <f t="shared" si="699"/>
        <v>112180</v>
      </c>
      <c r="AN3179" s="16">
        <f t="shared" si="700"/>
        <v>431972</v>
      </c>
      <c r="BC3179" s="16">
        <v>1.58</v>
      </c>
      <c r="BD3179" s="16">
        <f t="shared" si="701"/>
        <v>5.53</v>
      </c>
      <c r="BE3179" s="16">
        <f t="shared" si="702"/>
        <v>2699.8249999999998</v>
      </c>
      <c r="BG3179" s="16">
        <f t="shared" si="703"/>
        <v>1896</v>
      </c>
      <c r="BH3179" s="16">
        <f t="shared" si="704"/>
        <v>1011.2</v>
      </c>
      <c r="BI3179" s="16">
        <f t="shared" si="705"/>
        <v>12.64</v>
      </c>
    </row>
    <row r="3180" spans="1:61" x14ac:dyDescent="0.35">
      <c r="A3180">
        <v>3179</v>
      </c>
      <c r="B3180" t="s">
        <v>360</v>
      </c>
      <c r="C3180" t="s">
        <v>9792</v>
      </c>
      <c r="D3180" s="15" t="s">
        <v>3703</v>
      </c>
      <c r="E3180" s="12" t="s">
        <v>98</v>
      </c>
      <c r="F3180" s="16">
        <v>1983</v>
      </c>
      <c r="G3180" s="12" t="s">
        <v>3316</v>
      </c>
      <c r="H3180" s="12" t="s">
        <v>589</v>
      </c>
      <c r="I3180" s="12" t="s">
        <v>363</v>
      </c>
      <c r="J3180" s="12" t="s">
        <v>2401</v>
      </c>
      <c r="K3180" s="12" t="s">
        <v>3647</v>
      </c>
      <c r="N3180" s="16" t="s">
        <v>206</v>
      </c>
      <c r="O3180" s="16" t="s">
        <v>3693</v>
      </c>
      <c r="P3180" s="12" t="s">
        <v>131</v>
      </c>
      <c r="Q3180" s="16">
        <v>2022</v>
      </c>
      <c r="R3180" s="16">
        <v>2</v>
      </c>
      <c r="T3180" s="16">
        <v>0</v>
      </c>
      <c r="V3180" s="12" t="s">
        <v>204</v>
      </c>
      <c r="W3180" s="12" t="s">
        <v>204</v>
      </c>
      <c r="X3180" s="16">
        <v>1</v>
      </c>
      <c r="Y3180" s="16">
        <v>4</v>
      </c>
      <c r="Z3180" s="16">
        <v>2</v>
      </c>
      <c r="AA3180" s="16">
        <f t="shared" si="689"/>
        <v>240</v>
      </c>
      <c r="AB3180" s="16" t="s">
        <v>2114</v>
      </c>
      <c r="AC3180" s="16" t="s">
        <v>5620</v>
      </c>
      <c r="AD3180" s="16">
        <f t="shared" si="690"/>
        <v>84000</v>
      </c>
      <c r="AE3180" s="16">
        <f t="shared" si="691"/>
        <v>700</v>
      </c>
      <c r="AF3180" s="16">
        <f t="shared" si="692"/>
        <v>262500</v>
      </c>
      <c r="AG3180" s="16">
        <f t="shared" si="693"/>
        <v>200</v>
      </c>
      <c r="AH3180" s="12">
        <f t="shared" si="694"/>
        <v>0</v>
      </c>
      <c r="AI3180" s="16">
        <f t="shared" si="695"/>
        <v>14</v>
      </c>
      <c r="AJ3180" s="16">
        <f t="shared" si="696"/>
        <v>48300</v>
      </c>
      <c r="AK3180" s="16">
        <f t="shared" si="697"/>
        <v>1000</v>
      </c>
      <c r="AL3180" s="16">
        <f t="shared" si="698"/>
        <v>10000</v>
      </c>
      <c r="AM3180" s="16">
        <f t="shared" si="699"/>
        <v>142000</v>
      </c>
      <c r="AN3180" s="16">
        <f t="shared" si="700"/>
        <v>546800</v>
      </c>
      <c r="BC3180" s="16">
        <v>2</v>
      </c>
      <c r="BD3180" s="16">
        <f t="shared" si="701"/>
        <v>7</v>
      </c>
      <c r="BE3180" s="16">
        <f t="shared" si="702"/>
        <v>3417.5</v>
      </c>
      <c r="BG3180" s="16">
        <f t="shared" si="703"/>
        <v>2400</v>
      </c>
      <c r="BH3180" s="16">
        <f t="shared" si="704"/>
        <v>1280</v>
      </c>
      <c r="BI3180" s="16">
        <f t="shared" si="705"/>
        <v>16</v>
      </c>
    </row>
    <row r="3181" spans="1:61" x14ac:dyDescent="0.35">
      <c r="A3181">
        <v>3180</v>
      </c>
      <c r="B3181" t="s">
        <v>360</v>
      </c>
      <c r="C3181" t="s">
        <v>9793</v>
      </c>
      <c r="D3181" s="15" t="s">
        <v>3704</v>
      </c>
      <c r="E3181" s="12" t="s">
        <v>98</v>
      </c>
      <c r="F3181" s="16">
        <v>1945</v>
      </c>
      <c r="G3181" s="12" t="s">
        <v>3316</v>
      </c>
      <c r="H3181" s="12" t="s">
        <v>589</v>
      </c>
      <c r="I3181" s="12" t="s">
        <v>363</v>
      </c>
      <c r="J3181" s="12" t="s">
        <v>2401</v>
      </c>
      <c r="K3181" s="12" t="s">
        <v>3647</v>
      </c>
      <c r="N3181" s="16" t="s">
        <v>206</v>
      </c>
      <c r="O3181" s="16" t="s">
        <v>3693</v>
      </c>
      <c r="P3181" s="12" t="s">
        <v>131</v>
      </c>
      <c r="Q3181" s="16">
        <v>2022</v>
      </c>
      <c r="R3181" s="16">
        <v>1.88</v>
      </c>
      <c r="T3181" s="16">
        <v>0</v>
      </c>
      <c r="V3181" s="12" t="s">
        <v>204</v>
      </c>
      <c r="W3181" s="12" t="s">
        <v>204</v>
      </c>
      <c r="X3181" s="16">
        <v>1</v>
      </c>
      <c r="Y3181" s="16">
        <v>7</v>
      </c>
      <c r="Z3181" s="16">
        <v>1.88</v>
      </c>
      <c r="AA3181" s="16">
        <f t="shared" si="689"/>
        <v>225.6</v>
      </c>
      <c r="AB3181" s="16" t="s">
        <v>2114</v>
      </c>
      <c r="AC3181" s="16" t="s">
        <v>5620</v>
      </c>
      <c r="AD3181" s="16">
        <f t="shared" si="690"/>
        <v>78960</v>
      </c>
      <c r="AE3181" s="16">
        <f t="shared" si="691"/>
        <v>658</v>
      </c>
      <c r="AF3181" s="16">
        <f t="shared" si="692"/>
        <v>246750</v>
      </c>
      <c r="AG3181" s="16">
        <f t="shared" si="693"/>
        <v>188</v>
      </c>
      <c r="AH3181" s="12">
        <f t="shared" si="694"/>
        <v>0</v>
      </c>
      <c r="AI3181" s="16">
        <f t="shared" si="695"/>
        <v>13.16</v>
      </c>
      <c r="AJ3181" s="16">
        <f t="shared" si="696"/>
        <v>45402</v>
      </c>
      <c r="AK3181" s="16">
        <f t="shared" si="697"/>
        <v>940</v>
      </c>
      <c r="AL3181" s="16">
        <f t="shared" si="698"/>
        <v>9400</v>
      </c>
      <c r="AM3181" s="16">
        <f t="shared" si="699"/>
        <v>133480</v>
      </c>
      <c r="AN3181" s="16">
        <f t="shared" si="700"/>
        <v>513992</v>
      </c>
      <c r="BC3181" s="16">
        <v>1.88</v>
      </c>
      <c r="BD3181" s="16">
        <f t="shared" si="701"/>
        <v>6.58</v>
      </c>
      <c r="BE3181" s="16">
        <f t="shared" si="702"/>
        <v>3212.45</v>
      </c>
      <c r="BG3181" s="16">
        <f t="shared" si="703"/>
        <v>2256</v>
      </c>
      <c r="BH3181" s="16">
        <f t="shared" si="704"/>
        <v>1203.1999999999998</v>
      </c>
      <c r="BI3181" s="16">
        <f t="shared" si="705"/>
        <v>15.039999999999997</v>
      </c>
    </row>
    <row r="3182" spans="1:61" x14ac:dyDescent="0.35">
      <c r="A3182">
        <v>3181</v>
      </c>
      <c r="B3182" t="s">
        <v>360</v>
      </c>
      <c r="C3182" t="s">
        <v>9794</v>
      </c>
      <c r="D3182" s="15" t="s">
        <v>451</v>
      </c>
      <c r="E3182" s="12" t="s">
        <v>98</v>
      </c>
      <c r="F3182" s="16">
        <v>1983</v>
      </c>
      <c r="G3182" s="12" t="s">
        <v>3316</v>
      </c>
      <c r="H3182" s="12" t="s">
        <v>589</v>
      </c>
      <c r="I3182" s="12" t="s">
        <v>363</v>
      </c>
      <c r="J3182" s="12" t="s">
        <v>2401</v>
      </c>
      <c r="K3182" s="12" t="s">
        <v>3647</v>
      </c>
      <c r="N3182" s="16" t="s">
        <v>205</v>
      </c>
      <c r="O3182" s="16" t="s">
        <v>3693</v>
      </c>
      <c r="P3182" s="12" t="s">
        <v>131</v>
      </c>
      <c r="Q3182" s="16">
        <v>2022</v>
      </c>
      <c r="R3182" s="16">
        <v>1</v>
      </c>
      <c r="T3182" s="16">
        <v>0</v>
      </c>
      <c r="U3182" s="16" t="s">
        <v>1447</v>
      </c>
      <c r="V3182" s="12" t="s">
        <v>204</v>
      </c>
      <c r="W3182" s="12" t="s">
        <v>204</v>
      </c>
      <c r="X3182" s="16">
        <v>1</v>
      </c>
      <c r="Y3182" s="16">
        <v>10</v>
      </c>
      <c r="Z3182" s="16">
        <v>1</v>
      </c>
      <c r="AA3182" s="16">
        <f t="shared" si="689"/>
        <v>120</v>
      </c>
      <c r="AB3182" s="16" t="s">
        <v>2114</v>
      </c>
      <c r="AC3182" s="16" t="s">
        <v>5620</v>
      </c>
      <c r="AD3182" s="16">
        <f t="shared" si="690"/>
        <v>42000</v>
      </c>
      <c r="AE3182" s="16">
        <f t="shared" si="691"/>
        <v>350</v>
      </c>
      <c r="AF3182" s="16">
        <f t="shared" si="692"/>
        <v>131250</v>
      </c>
      <c r="AG3182" s="16">
        <f t="shared" si="693"/>
        <v>100</v>
      </c>
      <c r="AH3182" s="12">
        <f t="shared" si="694"/>
        <v>0</v>
      </c>
      <c r="AI3182" s="16">
        <f t="shared" si="695"/>
        <v>7</v>
      </c>
      <c r="AJ3182" s="16">
        <f t="shared" si="696"/>
        <v>24150</v>
      </c>
      <c r="AK3182" s="16">
        <f t="shared" si="697"/>
        <v>500</v>
      </c>
      <c r="AL3182" s="16">
        <f t="shared" si="698"/>
        <v>5000</v>
      </c>
      <c r="AM3182" s="16">
        <f t="shared" si="699"/>
        <v>71000</v>
      </c>
      <c r="AN3182" s="16">
        <f t="shared" si="700"/>
        <v>273400</v>
      </c>
      <c r="BC3182" s="16">
        <v>1</v>
      </c>
      <c r="BD3182" s="16">
        <f t="shared" si="701"/>
        <v>3.5</v>
      </c>
      <c r="BE3182" s="16">
        <f t="shared" si="702"/>
        <v>1708.75</v>
      </c>
      <c r="BG3182" s="16">
        <f t="shared" si="703"/>
        <v>1200</v>
      </c>
      <c r="BH3182" s="16">
        <f t="shared" si="704"/>
        <v>640</v>
      </c>
      <c r="BI3182" s="16">
        <f t="shared" si="705"/>
        <v>8</v>
      </c>
    </row>
    <row r="3183" spans="1:61" x14ac:dyDescent="0.35">
      <c r="A3183">
        <v>3182</v>
      </c>
      <c r="B3183" t="s">
        <v>360</v>
      </c>
      <c r="C3183" t="s">
        <v>9795</v>
      </c>
      <c r="D3183" s="15" t="s">
        <v>3678</v>
      </c>
      <c r="E3183" s="12" t="s">
        <v>98</v>
      </c>
      <c r="F3183" s="16">
        <v>1976</v>
      </c>
      <c r="G3183" s="12" t="s">
        <v>3316</v>
      </c>
      <c r="H3183" s="12" t="s">
        <v>589</v>
      </c>
      <c r="I3183" s="12" t="s">
        <v>363</v>
      </c>
      <c r="J3183" s="12" t="s">
        <v>2401</v>
      </c>
      <c r="K3183" s="12" t="s">
        <v>3647</v>
      </c>
      <c r="N3183" s="16" t="s">
        <v>206</v>
      </c>
      <c r="O3183" s="16" t="s">
        <v>3693</v>
      </c>
      <c r="P3183" s="12" t="s">
        <v>131</v>
      </c>
      <c r="Q3183" s="16">
        <v>2022</v>
      </c>
      <c r="R3183" s="16">
        <v>1.46</v>
      </c>
      <c r="T3183" s="16">
        <v>0</v>
      </c>
      <c r="V3183" s="12" t="s">
        <v>204</v>
      </c>
      <c r="W3183" s="12" t="s">
        <v>204</v>
      </c>
      <c r="X3183" s="16">
        <v>1</v>
      </c>
      <c r="Y3183" s="16">
        <v>10</v>
      </c>
      <c r="Z3183" s="16">
        <v>1.46</v>
      </c>
      <c r="AA3183" s="16">
        <f t="shared" si="689"/>
        <v>175.2</v>
      </c>
      <c r="AB3183" s="16" t="s">
        <v>2114</v>
      </c>
      <c r="AC3183" s="16" t="s">
        <v>5620</v>
      </c>
      <c r="AD3183" s="16">
        <f t="shared" si="690"/>
        <v>61319.999999999993</v>
      </c>
      <c r="AE3183" s="16">
        <f t="shared" si="691"/>
        <v>511</v>
      </c>
      <c r="AF3183" s="16">
        <f t="shared" si="692"/>
        <v>191625</v>
      </c>
      <c r="AG3183" s="16">
        <f t="shared" si="693"/>
        <v>146</v>
      </c>
      <c r="AH3183" s="12">
        <f t="shared" si="694"/>
        <v>0</v>
      </c>
      <c r="AI3183" s="16">
        <f t="shared" si="695"/>
        <v>10.219999999999999</v>
      </c>
      <c r="AJ3183" s="16">
        <f t="shared" si="696"/>
        <v>35258.999999999993</v>
      </c>
      <c r="AK3183" s="16">
        <f t="shared" si="697"/>
        <v>730</v>
      </c>
      <c r="AL3183" s="16">
        <f t="shared" si="698"/>
        <v>7300</v>
      </c>
      <c r="AM3183" s="16">
        <f t="shared" si="699"/>
        <v>103660</v>
      </c>
      <c r="AN3183" s="16">
        <f t="shared" si="700"/>
        <v>399164</v>
      </c>
      <c r="BC3183" s="16">
        <v>1.46</v>
      </c>
      <c r="BD3183" s="16">
        <f t="shared" si="701"/>
        <v>5.1099999999999994</v>
      </c>
      <c r="BE3183" s="16">
        <f t="shared" si="702"/>
        <v>2494.7750000000001</v>
      </c>
      <c r="BG3183" s="16">
        <f t="shared" si="703"/>
        <v>1752</v>
      </c>
      <c r="BH3183" s="16">
        <f t="shared" si="704"/>
        <v>934.4</v>
      </c>
      <c r="BI3183" s="16">
        <f t="shared" si="705"/>
        <v>11.68</v>
      </c>
    </row>
    <row r="3184" spans="1:61" x14ac:dyDescent="0.35">
      <c r="A3184">
        <v>3183</v>
      </c>
      <c r="B3184" t="s">
        <v>360</v>
      </c>
      <c r="C3184" t="s">
        <v>9796</v>
      </c>
      <c r="D3184" s="15" t="s">
        <v>3705</v>
      </c>
      <c r="E3184" s="12" t="s">
        <v>98</v>
      </c>
      <c r="F3184" s="16">
        <v>1985</v>
      </c>
      <c r="G3184" s="12" t="s">
        <v>3316</v>
      </c>
      <c r="H3184" s="12" t="s">
        <v>589</v>
      </c>
      <c r="I3184" s="12" t="s">
        <v>363</v>
      </c>
      <c r="J3184" s="12" t="s">
        <v>2401</v>
      </c>
      <c r="K3184" s="12" t="s">
        <v>3647</v>
      </c>
      <c r="N3184" s="16" t="s">
        <v>206</v>
      </c>
      <c r="O3184" s="16" t="s">
        <v>3693</v>
      </c>
      <c r="P3184" s="12" t="s">
        <v>131</v>
      </c>
      <c r="Q3184" s="16">
        <v>2022</v>
      </c>
      <c r="R3184" s="16">
        <v>1.9</v>
      </c>
      <c r="T3184" s="16">
        <v>0</v>
      </c>
      <c r="V3184" s="12" t="s">
        <v>204</v>
      </c>
      <c r="W3184" s="12" t="s">
        <v>204</v>
      </c>
      <c r="X3184" s="16">
        <v>1</v>
      </c>
      <c r="Y3184" s="16">
        <v>8</v>
      </c>
      <c r="Z3184" s="16">
        <v>1.9</v>
      </c>
      <c r="AA3184" s="16">
        <f t="shared" si="689"/>
        <v>228</v>
      </c>
      <c r="AB3184" s="16" t="s">
        <v>2114</v>
      </c>
      <c r="AC3184" s="16" t="s">
        <v>5620</v>
      </c>
      <c r="AD3184" s="16">
        <f t="shared" si="690"/>
        <v>79800</v>
      </c>
      <c r="AE3184" s="16">
        <f t="shared" si="691"/>
        <v>665</v>
      </c>
      <c r="AF3184" s="16">
        <f t="shared" si="692"/>
        <v>249375</v>
      </c>
      <c r="AG3184" s="16">
        <f t="shared" si="693"/>
        <v>190</v>
      </c>
      <c r="AH3184" s="12">
        <f t="shared" si="694"/>
        <v>0</v>
      </c>
      <c r="AI3184" s="16">
        <f t="shared" si="695"/>
        <v>13.299999999999999</v>
      </c>
      <c r="AJ3184" s="16">
        <f t="shared" si="696"/>
        <v>45884.999999999993</v>
      </c>
      <c r="AK3184" s="16">
        <f t="shared" si="697"/>
        <v>950</v>
      </c>
      <c r="AL3184" s="16">
        <f t="shared" si="698"/>
        <v>9500</v>
      </c>
      <c r="AM3184" s="16">
        <f t="shared" si="699"/>
        <v>134900</v>
      </c>
      <c r="AN3184" s="16">
        <f t="shared" si="700"/>
        <v>519460</v>
      </c>
      <c r="BC3184" s="16">
        <v>1.9</v>
      </c>
      <c r="BD3184" s="16">
        <f t="shared" si="701"/>
        <v>6.6499999999999995</v>
      </c>
      <c r="BE3184" s="16">
        <f t="shared" si="702"/>
        <v>3246.625</v>
      </c>
      <c r="BG3184" s="16">
        <f t="shared" si="703"/>
        <v>2280</v>
      </c>
      <c r="BH3184" s="16">
        <f t="shared" si="704"/>
        <v>1216</v>
      </c>
      <c r="BI3184" s="16">
        <f t="shared" si="705"/>
        <v>15.2</v>
      </c>
    </row>
    <row r="3185" spans="1:61" x14ac:dyDescent="0.35">
      <c r="A3185">
        <v>3184</v>
      </c>
      <c r="B3185" t="s">
        <v>360</v>
      </c>
      <c r="C3185" t="s">
        <v>9797</v>
      </c>
      <c r="D3185" s="15" t="s">
        <v>3706</v>
      </c>
      <c r="E3185" s="12" t="s">
        <v>98</v>
      </c>
      <c r="F3185" s="16">
        <v>1977</v>
      </c>
      <c r="G3185" s="12" t="s">
        <v>3316</v>
      </c>
      <c r="H3185" s="12" t="s">
        <v>589</v>
      </c>
      <c r="I3185" s="12" t="s">
        <v>363</v>
      </c>
      <c r="J3185" s="12" t="s">
        <v>2401</v>
      </c>
      <c r="K3185" s="12" t="s">
        <v>3647</v>
      </c>
      <c r="N3185" s="16" t="s">
        <v>206</v>
      </c>
      <c r="O3185" s="16" t="s">
        <v>3693</v>
      </c>
      <c r="P3185" s="12" t="s">
        <v>131</v>
      </c>
      <c r="Q3185" s="16">
        <v>2022</v>
      </c>
      <c r="R3185" s="16">
        <v>1.21</v>
      </c>
      <c r="T3185" s="16">
        <v>0</v>
      </c>
      <c r="V3185" s="12" t="s">
        <v>204</v>
      </c>
      <c r="W3185" s="12" t="s">
        <v>204</v>
      </c>
      <c r="X3185" s="16">
        <v>1</v>
      </c>
      <c r="Y3185" s="16">
        <v>5</v>
      </c>
      <c r="Z3185" s="16">
        <v>1.21</v>
      </c>
      <c r="AA3185" s="16">
        <f t="shared" si="689"/>
        <v>145.19999999999999</v>
      </c>
      <c r="AB3185" s="16" t="s">
        <v>2114</v>
      </c>
      <c r="AC3185" s="16" t="s">
        <v>5620</v>
      </c>
      <c r="AD3185" s="16">
        <f t="shared" si="690"/>
        <v>50819.999999999993</v>
      </c>
      <c r="AE3185" s="16">
        <f t="shared" si="691"/>
        <v>423.5</v>
      </c>
      <c r="AF3185" s="16">
        <f t="shared" si="692"/>
        <v>158812.5</v>
      </c>
      <c r="AG3185" s="16">
        <f t="shared" si="693"/>
        <v>121</v>
      </c>
      <c r="AH3185" s="12">
        <f t="shared" si="694"/>
        <v>0</v>
      </c>
      <c r="AI3185" s="16">
        <f t="shared" si="695"/>
        <v>8.4699999999999989</v>
      </c>
      <c r="AJ3185" s="16">
        <f t="shared" si="696"/>
        <v>29221.499999999996</v>
      </c>
      <c r="AK3185" s="16">
        <f t="shared" si="697"/>
        <v>605</v>
      </c>
      <c r="AL3185" s="16">
        <f t="shared" si="698"/>
        <v>6050</v>
      </c>
      <c r="AM3185" s="16">
        <f t="shared" si="699"/>
        <v>85910</v>
      </c>
      <c r="AN3185" s="16">
        <f t="shared" si="700"/>
        <v>330814</v>
      </c>
      <c r="BC3185" s="16">
        <v>1.21</v>
      </c>
      <c r="BD3185" s="16">
        <f t="shared" si="701"/>
        <v>4.2349999999999994</v>
      </c>
      <c r="BE3185" s="16">
        <f t="shared" si="702"/>
        <v>2067.5875000000001</v>
      </c>
      <c r="BG3185" s="16">
        <f t="shared" si="703"/>
        <v>1452</v>
      </c>
      <c r="BH3185" s="16">
        <f t="shared" si="704"/>
        <v>774.4</v>
      </c>
      <c r="BI3185" s="16">
        <f t="shared" si="705"/>
        <v>9.68</v>
      </c>
    </row>
    <row r="3186" spans="1:61" x14ac:dyDescent="0.35">
      <c r="A3186">
        <v>3185</v>
      </c>
      <c r="B3186" t="s">
        <v>360</v>
      </c>
      <c r="C3186" t="s">
        <v>9798</v>
      </c>
      <c r="D3186" s="15" t="s">
        <v>3707</v>
      </c>
      <c r="E3186" s="12" t="s">
        <v>98</v>
      </c>
      <c r="F3186" s="16">
        <v>1983</v>
      </c>
      <c r="G3186" s="12" t="s">
        <v>3316</v>
      </c>
      <c r="H3186" s="12" t="s">
        <v>589</v>
      </c>
      <c r="I3186" s="12" t="s">
        <v>363</v>
      </c>
      <c r="J3186" s="12" t="s">
        <v>2401</v>
      </c>
      <c r="K3186" s="12" t="s">
        <v>3647</v>
      </c>
      <c r="N3186" s="16" t="s">
        <v>206</v>
      </c>
      <c r="O3186" s="16" t="s">
        <v>3693</v>
      </c>
      <c r="P3186" s="12" t="s">
        <v>131</v>
      </c>
      <c r="Q3186" s="16">
        <v>2022</v>
      </c>
      <c r="R3186" s="16">
        <v>4.2699999999999996</v>
      </c>
      <c r="T3186" s="16">
        <v>0</v>
      </c>
      <c r="V3186" s="12" t="s">
        <v>204</v>
      </c>
      <c r="W3186" s="12" t="s">
        <v>204</v>
      </c>
      <c r="X3186" s="16">
        <v>1</v>
      </c>
      <c r="Y3186" s="16">
        <v>7</v>
      </c>
      <c r="Z3186" s="16">
        <v>4.2699999999999996</v>
      </c>
      <c r="AA3186" s="16">
        <f t="shared" si="689"/>
        <v>512.4</v>
      </c>
      <c r="AB3186" s="16" t="s">
        <v>2114</v>
      </c>
      <c r="AC3186" s="16" t="s">
        <v>5620</v>
      </c>
      <c r="AD3186" s="16">
        <f t="shared" si="690"/>
        <v>179340</v>
      </c>
      <c r="AE3186" s="16">
        <f t="shared" si="691"/>
        <v>1494.4999999999998</v>
      </c>
      <c r="AF3186" s="16">
        <f t="shared" si="692"/>
        <v>560437.49999999988</v>
      </c>
      <c r="AG3186" s="16">
        <f t="shared" si="693"/>
        <v>426.99999999999994</v>
      </c>
      <c r="AH3186" s="12">
        <f t="shared" si="694"/>
        <v>0</v>
      </c>
      <c r="AI3186" s="16">
        <f t="shared" si="695"/>
        <v>29.889999999999997</v>
      </c>
      <c r="AJ3186" s="16">
        <f t="shared" si="696"/>
        <v>103120.49999999999</v>
      </c>
      <c r="AK3186" s="16">
        <f t="shared" si="697"/>
        <v>2135</v>
      </c>
      <c r="AL3186" s="16">
        <f t="shared" si="698"/>
        <v>21349.999999999996</v>
      </c>
      <c r="AM3186" s="16">
        <f t="shared" si="699"/>
        <v>303169.99999999994</v>
      </c>
      <c r="AN3186" s="16">
        <f t="shared" si="700"/>
        <v>1167417.9999999998</v>
      </c>
      <c r="BC3186" s="16">
        <v>4.2699999999999996</v>
      </c>
      <c r="BD3186" s="16">
        <f t="shared" si="701"/>
        <v>14.944999999999999</v>
      </c>
      <c r="BE3186" s="16">
        <f t="shared" si="702"/>
        <v>7296.3624999999984</v>
      </c>
      <c r="BG3186" s="16">
        <f t="shared" si="703"/>
        <v>5123.9999999999991</v>
      </c>
      <c r="BH3186" s="16">
        <f t="shared" si="704"/>
        <v>2732.7999999999997</v>
      </c>
      <c r="BI3186" s="16">
        <f t="shared" si="705"/>
        <v>34.159999999999997</v>
      </c>
    </row>
    <row r="3187" spans="1:61" x14ac:dyDescent="0.35">
      <c r="A3187">
        <v>3186</v>
      </c>
      <c r="B3187" t="s">
        <v>360</v>
      </c>
      <c r="C3187" t="s">
        <v>9799</v>
      </c>
      <c r="D3187" s="15" t="s">
        <v>3708</v>
      </c>
      <c r="E3187" s="12" t="s">
        <v>98</v>
      </c>
      <c r="F3187" s="16">
        <v>1958</v>
      </c>
      <c r="G3187" s="12" t="s">
        <v>3316</v>
      </c>
      <c r="H3187" s="12" t="s">
        <v>589</v>
      </c>
      <c r="I3187" s="12" t="s">
        <v>363</v>
      </c>
      <c r="J3187" s="12" t="s">
        <v>2401</v>
      </c>
      <c r="K3187" s="12" t="s">
        <v>3647</v>
      </c>
      <c r="N3187" s="16" t="s">
        <v>206</v>
      </c>
      <c r="O3187" s="16" t="s">
        <v>3693</v>
      </c>
      <c r="P3187" s="12" t="s">
        <v>131</v>
      </c>
      <c r="Q3187" s="16">
        <v>2022</v>
      </c>
      <c r="R3187" s="16">
        <v>0.76</v>
      </c>
      <c r="T3187" s="16">
        <v>0</v>
      </c>
      <c r="V3187" s="12" t="s">
        <v>204</v>
      </c>
      <c r="W3187" s="12" t="s">
        <v>204</v>
      </c>
      <c r="X3187" s="16">
        <v>1</v>
      </c>
      <c r="Y3187" s="16">
        <v>7</v>
      </c>
      <c r="Z3187" s="16">
        <v>0.76</v>
      </c>
      <c r="AA3187" s="16">
        <f t="shared" si="689"/>
        <v>91.2</v>
      </c>
      <c r="AB3187" s="16" t="s">
        <v>2114</v>
      </c>
      <c r="AC3187" s="16" t="s">
        <v>5620</v>
      </c>
      <c r="AD3187" s="16">
        <f t="shared" si="690"/>
        <v>31920</v>
      </c>
      <c r="AE3187" s="16">
        <f t="shared" si="691"/>
        <v>266</v>
      </c>
      <c r="AF3187" s="16">
        <f t="shared" si="692"/>
        <v>99750</v>
      </c>
      <c r="AG3187" s="16">
        <f t="shared" si="693"/>
        <v>76</v>
      </c>
      <c r="AH3187" s="12">
        <f t="shared" si="694"/>
        <v>0</v>
      </c>
      <c r="AI3187" s="16">
        <f t="shared" si="695"/>
        <v>5.32</v>
      </c>
      <c r="AJ3187" s="16">
        <f t="shared" si="696"/>
        <v>18354</v>
      </c>
      <c r="AK3187" s="16">
        <f t="shared" si="697"/>
        <v>380</v>
      </c>
      <c r="AL3187" s="16">
        <f t="shared" si="698"/>
        <v>3800</v>
      </c>
      <c r="AM3187" s="16">
        <f t="shared" si="699"/>
        <v>53960</v>
      </c>
      <c r="AN3187" s="16">
        <f t="shared" si="700"/>
        <v>207784</v>
      </c>
      <c r="BC3187" s="16">
        <v>0.76</v>
      </c>
      <c r="BD3187" s="16">
        <f t="shared" si="701"/>
        <v>2.66</v>
      </c>
      <c r="BE3187" s="16">
        <f t="shared" si="702"/>
        <v>1298.6500000000001</v>
      </c>
      <c r="BG3187" s="16">
        <f t="shared" si="703"/>
        <v>912</v>
      </c>
      <c r="BH3187" s="16">
        <f t="shared" si="704"/>
        <v>486.4</v>
      </c>
      <c r="BI3187" s="16">
        <f t="shared" si="705"/>
        <v>6.08</v>
      </c>
    </row>
    <row r="3188" spans="1:61" x14ac:dyDescent="0.35">
      <c r="A3188">
        <v>3187</v>
      </c>
      <c r="B3188" t="s">
        <v>360</v>
      </c>
      <c r="C3188" t="s">
        <v>9800</v>
      </c>
      <c r="D3188" s="15" t="s">
        <v>3707</v>
      </c>
      <c r="E3188" s="12" t="s">
        <v>98</v>
      </c>
      <c r="F3188" s="16">
        <v>1968</v>
      </c>
      <c r="G3188" s="12" t="s">
        <v>3316</v>
      </c>
      <c r="H3188" s="12" t="s">
        <v>589</v>
      </c>
      <c r="I3188" s="12" t="s">
        <v>363</v>
      </c>
      <c r="J3188" s="12" t="s">
        <v>2401</v>
      </c>
      <c r="K3188" s="12" t="s">
        <v>3647</v>
      </c>
      <c r="N3188" s="16" t="s">
        <v>206</v>
      </c>
      <c r="O3188" s="16" t="s">
        <v>3693</v>
      </c>
      <c r="P3188" s="12" t="s">
        <v>131</v>
      </c>
      <c r="Q3188" s="16">
        <v>2022</v>
      </c>
      <c r="R3188" s="16">
        <v>0.92</v>
      </c>
      <c r="T3188" s="16">
        <v>0</v>
      </c>
      <c r="V3188" s="12" t="s">
        <v>204</v>
      </c>
      <c r="W3188" s="12" t="s">
        <v>204</v>
      </c>
      <c r="X3188" s="16">
        <v>1</v>
      </c>
      <c r="Y3188" s="16">
        <v>6</v>
      </c>
      <c r="Z3188" s="16">
        <v>0.92</v>
      </c>
      <c r="AA3188" s="16">
        <f t="shared" si="689"/>
        <v>110.4</v>
      </c>
      <c r="AB3188" s="16" t="s">
        <v>2114</v>
      </c>
      <c r="AC3188" s="16" t="s">
        <v>5620</v>
      </c>
      <c r="AD3188" s="16">
        <f t="shared" si="690"/>
        <v>38640</v>
      </c>
      <c r="AE3188" s="16">
        <f t="shared" si="691"/>
        <v>322</v>
      </c>
      <c r="AF3188" s="16">
        <f t="shared" si="692"/>
        <v>120750</v>
      </c>
      <c r="AG3188" s="16">
        <f t="shared" si="693"/>
        <v>92</v>
      </c>
      <c r="AH3188" s="12">
        <f t="shared" si="694"/>
        <v>0</v>
      </c>
      <c r="AI3188" s="16">
        <f t="shared" si="695"/>
        <v>6.44</v>
      </c>
      <c r="AJ3188" s="16">
        <f t="shared" si="696"/>
        <v>22218</v>
      </c>
      <c r="AK3188" s="16">
        <f t="shared" si="697"/>
        <v>460</v>
      </c>
      <c r="AL3188" s="16">
        <f t="shared" si="698"/>
        <v>4600</v>
      </c>
      <c r="AM3188" s="16">
        <f t="shared" si="699"/>
        <v>65320</v>
      </c>
      <c r="AN3188" s="16">
        <f t="shared" si="700"/>
        <v>251528</v>
      </c>
      <c r="BC3188" s="16">
        <v>0.92</v>
      </c>
      <c r="BD3188" s="16">
        <f t="shared" si="701"/>
        <v>3.22</v>
      </c>
      <c r="BE3188" s="16">
        <f t="shared" si="702"/>
        <v>1572.05</v>
      </c>
      <c r="BG3188" s="16">
        <f t="shared" si="703"/>
        <v>1104</v>
      </c>
      <c r="BH3188" s="16">
        <f t="shared" si="704"/>
        <v>588.80000000000007</v>
      </c>
      <c r="BI3188" s="16">
        <f t="shared" si="705"/>
        <v>7.3600000000000012</v>
      </c>
    </row>
    <row r="3189" spans="1:61" x14ac:dyDescent="0.35">
      <c r="A3189">
        <v>3188</v>
      </c>
      <c r="B3189" t="s">
        <v>360</v>
      </c>
      <c r="C3189" t="s">
        <v>9801</v>
      </c>
      <c r="D3189" s="15" t="s">
        <v>3709</v>
      </c>
      <c r="E3189" s="12" t="s">
        <v>98</v>
      </c>
      <c r="F3189" s="16">
        <v>1970</v>
      </c>
      <c r="G3189" s="12" t="s">
        <v>3316</v>
      </c>
      <c r="H3189" s="12" t="s">
        <v>589</v>
      </c>
      <c r="I3189" s="12" t="s">
        <v>363</v>
      </c>
      <c r="J3189" s="12" t="s">
        <v>2401</v>
      </c>
      <c r="K3189" s="12" t="s">
        <v>3647</v>
      </c>
      <c r="N3189" s="16" t="s">
        <v>206</v>
      </c>
      <c r="O3189" s="16" t="s">
        <v>3693</v>
      </c>
      <c r="P3189" s="12" t="s">
        <v>131</v>
      </c>
      <c r="Q3189" s="16">
        <v>2022</v>
      </c>
      <c r="R3189" s="16">
        <v>0.76</v>
      </c>
      <c r="T3189" s="16">
        <v>0</v>
      </c>
      <c r="V3189" s="12" t="s">
        <v>204</v>
      </c>
      <c r="W3189" s="12" t="s">
        <v>204</v>
      </c>
      <c r="X3189" s="16">
        <v>1</v>
      </c>
      <c r="Y3189" s="16">
        <v>5</v>
      </c>
      <c r="Z3189" s="16">
        <v>0.76</v>
      </c>
      <c r="AA3189" s="16">
        <f t="shared" si="689"/>
        <v>91.2</v>
      </c>
      <c r="AB3189" s="16" t="s">
        <v>2114</v>
      </c>
      <c r="AC3189" s="16" t="s">
        <v>5620</v>
      </c>
      <c r="AD3189" s="16">
        <f t="shared" si="690"/>
        <v>31920</v>
      </c>
      <c r="AE3189" s="16">
        <f t="shared" si="691"/>
        <v>266</v>
      </c>
      <c r="AF3189" s="16">
        <f t="shared" si="692"/>
        <v>99750</v>
      </c>
      <c r="AG3189" s="16">
        <f t="shared" si="693"/>
        <v>76</v>
      </c>
      <c r="AH3189" s="12">
        <f t="shared" si="694"/>
        <v>0</v>
      </c>
      <c r="AI3189" s="16">
        <f t="shared" si="695"/>
        <v>5.32</v>
      </c>
      <c r="AJ3189" s="16">
        <f t="shared" si="696"/>
        <v>18354</v>
      </c>
      <c r="AK3189" s="16">
        <f t="shared" si="697"/>
        <v>380</v>
      </c>
      <c r="AL3189" s="16">
        <f t="shared" si="698"/>
        <v>3800</v>
      </c>
      <c r="AM3189" s="16">
        <f t="shared" si="699"/>
        <v>53960</v>
      </c>
      <c r="AN3189" s="16">
        <f t="shared" si="700"/>
        <v>207784</v>
      </c>
      <c r="BC3189" s="16">
        <v>0.76</v>
      </c>
      <c r="BD3189" s="16">
        <f t="shared" si="701"/>
        <v>2.66</v>
      </c>
      <c r="BE3189" s="16">
        <f t="shared" si="702"/>
        <v>1298.6500000000001</v>
      </c>
      <c r="BG3189" s="16">
        <f t="shared" si="703"/>
        <v>912</v>
      </c>
      <c r="BH3189" s="16">
        <f t="shared" si="704"/>
        <v>486.4</v>
      </c>
      <c r="BI3189" s="16">
        <f t="shared" si="705"/>
        <v>6.08</v>
      </c>
    </row>
    <row r="3190" spans="1:61" x14ac:dyDescent="0.35">
      <c r="A3190">
        <v>3189</v>
      </c>
      <c r="B3190" t="s">
        <v>360</v>
      </c>
      <c r="C3190" t="s">
        <v>9802</v>
      </c>
      <c r="D3190" s="15" t="s">
        <v>3710</v>
      </c>
      <c r="E3190" s="12" t="s">
        <v>98</v>
      </c>
      <c r="F3190" s="16">
        <v>1983</v>
      </c>
      <c r="G3190" s="12" t="s">
        <v>3316</v>
      </c>
      <c r="H3190" s="12" t="s">
        <v>589</v>
      </c>
      <c r="I3190" s="12" t="s">
        <v>363</v>
      </c>
      <c r="J3190" s="12" t="s">
        <v>2401</v>
      </c>
      <c r="K3190" s="12" t="s">
        <v>3647</v>
      </c>
      <c r="N3190" s="16" t="s">
        <v>206</v>
      </c>
      <c r="O3190" s="16" t="s">
        <v>3693</v>
      </c>
      <c r="P3190" s="12" t="s">
        <v>131</v>
      </c>
      <c r="Q3190" s="16">
        <v>2022</v>
      </c>
      <c r="R3190" s="16">
        <v>0.62</v>
      </c>
      <c r="T3190" s="16">
        <v>0</v>
      </c>
      <c r="V3190" s="12" t="s">
        <v>204</v>
      </c>
      <c r="W3190" s="12" t="s">
        <v>204</v>
      </c>
      <c r="X3190" s="16">
        <v>1</v>
      </c>
      <c r="Y3190" s="16">
        <v>11</v>
      </c>
      <c r="Z3190" s="16">
        <v>0.62</v>
      </c>
      <c r="AA3190" s="16">
        <f t="shared" si="689"/>
        <v>74.400000000000006</v>
      </c>
      <c r="AB3190" s="16" t="s">
        <v>2114</v>
      </c>
      <c r="AC3190" s="16" t="s">
        <v>5620</v>
      </c>
      <c r="AD3190" s="16">
        <f t="shared" si="690"/>
        <v>26040.000000000004</v>
      </c>
      <c r="AE3190" s="16">
        <f t="shared" si="691"/>
        <v>217</v>
      </c>
      <c r="AF3190" s="16">
        <f t="shared" si="692"/>
        <v>81375</v>
      </c>
      <c r="AG3190" s="16">
        <f t="shared" si="693"/>
        <v>62</v>
      </c>
      <c r="AH3190" s="12">
        <f t="shared" si="694"/>
        <v>0</v>
      </c>
      <c r="AI3190" s="16">
        <f t="shared" si="695"/>
        <v>4.34</v>
      </c>
      <c r="AJ3190" s="16">
        <f t="shared" si="696"/>
        <v>14973</v>
      </c>
      <c r="AK3190" s="16">
        <f t="shared" si="697"/>
        <v>310</v>
      </c>
      <c r="AL3190" s="16">
        <f t="shared" si="698"/>
        <v>3100</v>
      </c>
      <c r="AM3190" s="16">
        <f t="shared" si="699"/>
        <v>44020</v>
      </c>
      <c r="AN3190" s="16">
        <f t="shared" si="700"/>
        <v>169508</v>
      </c>
      <c r="BC3190" s="16">
        <v>0.62</v>
      </c>
      <c r="BD3190" s="16">
        <f t="shared" si="701"/>
        <v>2.17</v>
      </c>
      <c r="BE3190" s="16">
        <f t="shared" si="702"/>
        <v>1059.425</v>
      </c>
      <c r="BG3190" s="16">
        <f t="shared" si="703"/>
        <v>744</v>
      </c>
      <c r="BH3190" s="16">
        <f t="shared" si="704"/>
        <v>396.8</v>
      </c>
      <c r="BI3190" s="16">
        <f t="shared" si="705"/>
        <v>4.96</v>
      </c>
    </row>
    <row r="3191" spans="1:61" x14ac:dyDescent="0.35">
      <c r="A3191">
        <v>3190</v>
      </c>
      <c r="B3191" t="s">
        <v>360</v>
      </c>
      <c r="C3191" t="s">
        <v>9803</v>
      </c>
      <c r="D3191" s="15" t="s">
        <v>3711</v>
      </c>
      <c r="E3191" s="12" t="s">
        <v>98</v>
      </c>
      <c r="F3191" s="16">
        <v>1944</v>
      </c>
      <c r="G3191" s="12" t="s">
        <v>3316</v>
      </c>
      <c r="H3191" s="12" t="s">
        <v>589</v>
      </c>
      <c r="I3191" s="12" t="s">
        <v>363</v>
      </c>
      <c r="J3191" s="12" t="s">
        <v>2401</v>
      </c>
      <c r="K3191" s="12" t="s">
        <v>3647</v>
      </c>
      <c r="N3191" s="16" t="s">
        <v>206</v>
      </c>
      <c r="O3191" s="16" t="s">
        <v>3712</v>
      </c>
      <c r="P3191" s="12" t="s">
        <v>131</v>
      </c>
      <c r="Q3191" s="16">
        <v>2022</v>
      </c>
      <c r="R3191" s="16">
        <v>0.54</v>
      </c>
      <c r="T3191" s="16">
        <v>0</v>
      </c>
      <c r="V3191" s="12" t="s">
        <v>204</v>
      </c>
      <c r="W3191" s="12" t="s">
        <v>204</v>
      </c>
      <c r="X3191" s="16">
        <v>1</v>
      </c>
      <c r="Y3191" s="16">
        <v>12</v>
      </c>
      <c r="Z3191" s="16">
        <v>0.54</v>
      </c>
      <c r="AA3191" s="16">
        <f t="shared" si="689"/>
        <v>64.800000000000011</v>
      </c>
      <c r="AB3191" s="16" t="s">
        <v>2114</v>
      </c>
      <c r="AC3191" s="16" t="s">
        <v>5620</v>
      </c>
      <c r="AD3191" s="16">
        <f t="shared" si="690"/>
        <v>22680.000000000004</v>
      </c>
      <c r="AE3191" s="16">
        <f t="shared" si="691"/>
        <v>189</v>
      </c>
      <c r="AF3191" s="16">
        <f t="shared" si="692"/>
        <v>70875</v>
      </c>
      <c r="AG3191" s="16">
        <f t="shared" si="693"/>
        <v>54</v>
      </c>
      <c r="AH3191" s="12">
        <f t="shared" si="694"/>
        <v>0</v>
      </c>
      <c r="AI3191" s="16">
        <f t="shared" si="695"/>
        <v>3.7800000000000002</v>
      </c>
      <c r="AJ3191" s="16">
        <f t="shared" si="696"/>
        <v>13041</v>
      </c>
      <c r="AK3191" s="16">
        <f t="shared" si="697"/>
        <v>270</v>
      </c>
      <c r="AL3191" s="16">
        <f t="shared" si="698"/>
        <v>2700</v>
      </c>
      <c r="AM3191" s="16">
        <f t="shared" si="699"/>
        <v>38340</v>
      </c>
      <c r="AN3191" s="16">
        <f t="shared" si="700"/>
        <v>147636</v>
      </c>
      <c r="BC3191" s="16">
        <v>0.54</v>
      </c>
      <c r="BD3191" s="16">
        <f t="shared" si="701"/>
        <v>1.8900000000000001</v>
      </c>
      <c r="BE3191" s="16">
        <f t="shared" si="702"/>
        <v>922.72500000000002</v>
      </c>
      <c r="BG3191" s="16">
        <f t="shared" si="703"/>
        <v>648</v>
      </c>
      <c r="BH3191" s="16">
        <f t="shared" si="704"/>
        <v>345.6</v>
      </c>
      <c r="BI3191" s="16">
        <f t="shared" si="705"/>
        <v>4.32</v>
      </c>
    </row>
    <row r="3192" spans="1:61" x14ac:dyDescent="0.35">
      <c r="A3192">
        <v>3191</v>
      </c>
      <c r="B3192" t="s">
        <v>360</v>
      </c>
      <c r="C3192" t="s">
        <v>9804</v>
      </c>
      <c r="D3192" s="15" t="s">
        <v>3713</v>
      </c>
      <c r="E3192" s="12" t="s">
        <v>98</v>
      </c>
      <c r="F3192" s="16">
        <v>1945</v>
      </c>
      <c r="G3192" s="12" t="s">
        <v>3316</v>
      </c>
      <c r="H3192" s="12" t="s">
        <v>589</v>
      </c>
      <c r="I3192" s="12" t="s">
        <v>363</v>
      </c>
      <c r="J3192" s="12" t="s">
        <v>2401</v>
      </c>
      <c r="K3192" s="12" t="s">
        <v>3647</v>
      </c>
      <c r="N3192" s="16" t="s">
        <v>206</v>
      </c>
      <c r="O3192" s="16" t="s">
        <v>3712</v>
      </c>
      <c r="P3192" s="12" t="s">
        <v>131</v>
      </c>
      <c r="Q3192" s="16">
        <v>2022</v>
      </c>
      <c r="R3192" s="16">
        <v>2.96</v>
      </c>
      <c r="T3192" s="16">
        <v>0</v>
      </c>
      <c r="V3192" s="12" t="s">
        <v>204</v>
      </c>
      <c r="W3192" s="12" t="s">
        <v>204</v>
      </c>
      <c r="X3192" s="16">
        <v>1</v>
      </c>
      <c r="Y3192" s="16">
        <v>23</v>
      </c>
      <c r="Z3192" s="16">
        <v>2.96</v>
      </c>
      <c r="AA3192" s="16">
        <f t="shared" si="689"/>
        <v>355.2</v>
      </c>
      <c r="AB3192" s="16" t="s">
        <v>2114</v>
      </c>
      <c r="AC3192" s="16" t="s">
        <v>5620</v>
      </c>
      <c r="AD3192" s="16">
        <f t="shared" si="690"/>
        <v>124320</v>
      </c>
      <c r="AE3192" s="16">
        <f t="shared" si="691"/>
        <v>1036</v>
      </c>
      <c r="AF3192" s="16">
        <f t="shared" si="692"/>
        <v>388500</v>
      </c>
      <c r="AG3192" s="16">
        <f t="shared" si="693"/>
        <v>296</v>
      </c>
      <c r="AH3192" s="12">
        <f t="shared" si="694"/>
        <v>0</v>
      </c>
      <c r="AI3192" s="16">
        <f t="shared" si="695"/>
        <v>20.72</v>
      </c>
      <c r="AJ3192" s="16">
        <f t="shared" si="696"/>
        <v>71484</v>
      </c>
      <c r="AK3192" s="16">
        <f t="shared" si="697"/>
        <v>1480</v>
      </c>
      <c r="AL3192" s="16">
        <f t="shared" si="698"/>
        <v>14800</v>
      </c>
      <c r="AM3192" s="16">
        <f t="shared" si="699"/>
        <v>210160</v>
      </c>
      <c r="AN3192" s="16">
        <f t="shared" si="700"/>
        <v>809264</v>
      </c>
      <c r="BC3192" s="16">
        <v>2.96</v>
      </c>
      <c r="BD3192" s="16">
        <f t="shared" si="701"/>
        <v>10.36</v>
      </c>
      <c r="BE3192" s="16">
        <f t="shared" si="702"/>
        <v>5057.8999999999996</v>
      </c>
      <c r="BG3192" s="16">
        <f t="shared" si="703"/>
        <v>3552</v>
      </c>
      <c r="BH3192" s="16">
        <f t="shared" si="704"/>
        <v>1894.4</v>
      </c>
      <c r="BI3192" s="16">
        <f t="shared" si="705"/>
        <v>23.68</v>
      </c>
    </row>
    <row r="3193" spans="1:61" x14ac:dyDescent="0.35">
      <c r="A3193">
        <v>3192</v>
      </c>
      <c r="B3193" t="s">
        <v>360</v>
      </c>
      <c r="C3193" t="s">
        <v>9805</v>
      </c>
      <c r="D3193" s="15" t="s">
        <v>3714</v>
      </c>
      <c r="E3193" s="12" t="s">
        <v>98</v>
      </c>
      <c r="F3193" s="16">
        <v>1986</v>
      </c>
      <c r="G3193" s="12" t="s">
        <v>3316</v>
      </c>
      <c r="H3193" s="12" t="s">
        <v>589</v>
      </c>
      <c r="I3193" s="12" t="s">
        <v>363</v>
      </c>
      <c r="J3193" s="12" t="s">
        <v>2401</v>
      </c>
      <c r="K3193" s="12" t="s">
        <v>3647</v>
      </c>
      <c r="N3193" s="16" t="s">
        <v>206</v>
      </c>
      <c r="O3193" s="16" t="s">
        <v>3712</v>
      </c>
      <c r="P3193" s="12" t="s">
        <v>131</v>
      </c>
      <c r="Q3193" s="16">
        <v>2022</v>
      </c>
      <c r="R3193" s="16">
        <v>1.34</v>
      </c>
      <c r="T3193" s="16">
        <v>0</v>
      </c>
      <c r="V3193" s="12" t="s">
        <v>204</v>
      </c>
      <c r="W3193" s="12" t="s">
        <v>204</v>
      </c>
      <c r="X3193" s="16">
        <v>1</v>
      </c>
      <c r="Y3193" s="16">
        <v>8</v>
      </c>
      <c r="Z3193" s="16">
        <v>1.34</v>
      </c>
      <c r="AA3193" s="16">
        <f t="shared" si="689"/>
        <v>160.80000000000001</v>
      </c>
      <c r="AB3193" s="16" t="s">
        <v>2114</v>
      </c>
      <c r="AC3193" s="16" t="s">
        <v>5620</v>
      </c>
      <c r="AD3193" s="16">
        <f t="shared" si="690"/>
        <v>56280.000000000007</v>
      </c>
      <c r="AE3193" s="16">
        <f t="shared" si="691"/>
        <v>469</v>
      </c>
      <c r="AF3193" s="16">
        <f t="shared" si="692"/>
        <v>175875</v>
      </c>
      <c r="AG3193" s="16">
        <f t="shared" si="693"/>
        <v>134</v>
      </c>
      <c r="AH3193" s="12">
        <f t="shared" si="694"/>
        <v>0</v>
      </c>
      <c r="AI3193" s="16">
        <f t="shared" si="695"/>
        <v>9.3800000000000008</v>
      </c>
      <c r="AJ3193" s="16">
        <f t="shared" si="696"/>
        <v>32361.000000000004</v>
      </c>
      <c r="AK3193" s="16">
        <f t="shared" si="697"/>
        <v>670</v>
      </c>
      <c r="AL3193" s="16">
        <f t="shared" si="698"/>
        <v>6700</v>
      </c>
      <c r="AM3193" s="16">
        <f t="shared" si="699"/>
        <v>95140</v>
      </c>
      <c r="AN3193" s="16">
        <f t="shared" si="700"/>
        <v>366356</v>
      </c>
      <c r="BC3193" s="16">
        <v>1.34</v>
      </c>
      <c r="BD3193" s="16">
        <f t="shared" si="701"/>
        <v>4.6900000000000004</v>
      </c>
      <c r="BE3193" s="16">
        <f t="shared" si="702"/>
        <v>2289.7249999999999</v>
      </c>
      <c r="BG3193" s="16">
        <f t="shared" si="703"/>
        <v>1608</v>
      </c>
      <c r="BH3193" s="16">
        <f t="shared" si="704"/>
        <v>857.6</v>
      </c>
      <c r="BI3193" s="16">
        <f t="shared" si="705"/>
        <v>10.72</v>
      </c>
    </row>
    <row r="3194" spans="1:61" x14ac:dyDescent="0.35">
      <c r="A3194">
        <v>3193</v>
      </c>
      <c r="B3194" t="s">
        <v>360</v>
      </c>
      <c r="C3194" t="s">
        <v>9806</v>
      </c>
      <c r="D3194" s="15" t="s">
        <v>3715</v>
      </c>
      <c r="E3194" s="12" t="s">
        <v>98</v>
      </c>
      <c r="F3194" s="16">
        <v>1963</v>
      </c>
      <c r="G3194" s="12" t="s">
        <v>3316</v>
      </c>
      <c r="H3194" s="12" t="s">
        <v>589</v>
      </c>
      <c r="I3194" s="12" t="s">
        <v>363</v>
      </c>
      <c r="J3194" s="12" t="s">
        <v>2401</v>
      </c>
      <c r="K3194" s="12" t="s">
        <v>3647</v>
      </c>
      <c r="N3194" s="16" t="s">
        <v>206</v>
      </c>
      <c r="O3194" s="16" t="s">
        <v>3712</v>
      </c>
      <c r="P3194" s="12" t="s">
        <v>131</v>
      </c>
      <c r="Q3194" s="16">
        <v>2022</v>
      </c>
      <c r="R3194" s="16">
        <v>0.38</v>
      </c>
      <c r="T3194" s="16">
        <v>0</v>
      </c>
      <c r="V3194" s="12" t="s">
        <v>204</v>
      </c>
      <c r="W3194" s="12" t="s">
        <v>204</v>
      </c>
      <c r="X3194" s="16">
        <v>1</v>
      </c>
      <c r="Y3194" s="16">
        <v>6</v>
      </c>
      <c r="Z3194" s="16">
        <v>0.38</v>
      </c>
      <c r="AA3194" s="16">
        <f t="shared" si="689"/>
        <v>45.6</v>
      </c>
      <c r="AB3194" s="16" t="s">
        <v>2114</v>
      </c>
      <c r="AC3194" s="16" t="s">
        <v>5620</v>
      </c>
      <c r="AD3194" s="16">
        <f t="shared" si="690"/>
        <v>15960</v>
      </c>
      <c r="AE3194" s="16">
        <f t="shared" si="691"/>
        <v>133</v>
      </c>
      <c r="AF3194" s="16">
        <f t="shared" si="692"/>
        <v>49875</v>
      </c>
      <c r="AG3194" s="16">
        <f t="shared" si="693"/>
        <v>38</v>
      </c>
      <c r="AH3194" s="12">
        <f t="shared" si="694"/>
        <v>0</v>
      </c>
      <c r="AI3194" s="16">
        <f t="shared" si="695"/>
        <v>2.66</v>
      </c>
      <c r="AJ3194" s="16">
        <f t="shared" si="696"/>
        <v>9177</v>
      </c>
      <c r="AK3194" s="16">
        <f t="shared" si="697"/>
        <v>190</v>
      </c>
      <c r="AL3194" s="16">
        <f t="shared" si="698"/>
        <v>1900</v>
      </c>
      <c r="AM3194" s="16">
        <f t="shared" si="699"/>
        <v>26980</v>
      </c>
      <c r="AN3194" s="16">
        <f t="shared" si="700"/>
        <v>103892</v>
      </c>
      <c r="BC3194" s="16">
        <v>0.38</v>
      </c>
      <c r="BD3194" s="16">
        <f t="shared" si="701"/>
        <v>1.33</v>
      </c>
      <c r="BE3194" s="16">
        <f t="shared" si="702"/>
        <v>649.32500000000005</v>
      </c>
      <c r="BG3194" s="16">
        <f t="shared" si="703"/>
        <v>456</v>
      </c>
      <c r="BH3194" s="16">
        <f t="shared" si="704"/>
        <v>243.2</v>
      </c>
      <c r="BI3194" s="16">
        <f t="shared" si="705"/>
        <v>3.04</v>
      </c>
    </row>
    <row r="3195" spans="1:61" x14ac:dyDescent="0.35">
      <c r="A3195">
        <v>3194</v>
      </c>
      <c r="B3195" t="s">
        <v>360</v>
      </c>
      <c r="C3195" t="s">
        <v>9807</v>
      </c>
      <c r="D3195" s="15" t="s">
        <v>3716</v>
      </c>
      <c r="E3195" s="12" t="s">
        <v>98</v>
      </c>
      <c r="F3195" s="16">
        <v>1958</v>
      </c>
      <c r="G3195" s="12" t="s">
        <v>3316</v>
      </c>
      <c r="H3195" s="12" t="s">
        <v>589</v>
      </c>
      <c r="I3195" s="12" t="s">
        <v>363</v>
      </c>
      <c r="J3195" s="12" t="s">
        <v>2401</v>
      </c>
      <c r="K3195" s="12" t="s">
        <v>3647</v>
      </c>
      <c r="N3195" s="16" t="s">
        <v>206</v>
      </c>
      <c r="O3195" s="16" t="s">
        <v>3712</v>
      </c>
      <c r="P3195" s="12" t="s">
        <v>131</v>
      </c>
      <c r="Q3195" s="16">
        <v>2022</v>
      </c>
      <c r="R3195" s="16">
        <v>2.21</v>
      </c>
      <c r="T3195" s="16">
        <v>0</v>
      </c>
      <c r="V3195" s="12" t="s">
        <v>204</v>
      </c>
      <c r="W3195" s="12" t="s">
        <v>204</v>
      </c>
      <c r="X3195" s="16">
        <v>1</v>
      </c>
      <c r="Y3195" s="16">
        <v>12</v>
      </c>
      <c r="Z3195" s="16">
        <v>2.21</v>
      </c>
      <c r="AA3195" s="16">
        <f t="shared" si="689"/>
        <v>265.2</v>
      </c>
      <c r="AB3195" s="16" t="s">
        <v>2114</v>
      </c>
      <c r="AC3195" s="16" t="s">
        <v>5620</v>
      </c>
      <c r="AD3195" s="16">
        <f t="shared" si="690"/>
        <v>92820</v>
      </c>
      <c r="AE3195" s="16">
        <f t="shared" si="691"/>
        <v>773.5</v>
      </c>
      <c r="AF3195" s="16">
        <f t="shared" si="692"/>
        <v>290062.5</v>
      </c>
      <c r="AG3195" s="16">
        <f t="shared" si="693"/>
        <v>221</v>
      </c>
      <c r="AH3195" s="12">
        <f t="shared" si="694"/>
        <v>0</v>
      </c>
      <c r="AI3195" s="16">
        <f t="shared" si="695"/>
        <v>15.469999999999999</v>
      </c>
      <c r="AJ3195" s="16">
        <f t="shared" si="696"/>
        <v>53371.499999999993</v>
      </c>
      <c r="AK3195" s="16">
        <f t="shared" si="697"/>
        <v>1105</v>
      </c>
      <c r="AL3195" s="16">
        <f t="shared" si="698"/>
        <v>11050</v>
      </c>
      <c r="AM3195" s="16">
        <f t="shared" si="699"/>
        <v>156910</v>
      </c>
      <c r="AN3195" s="16">
        <f t="shared" si="700"/>
        <v>604214</v>
      </c>
      <c r="BC3195" s="16">
        <v>2.21</v>
      </c>
      <c r="BD3195" s="16">
        <f t="shared" si="701"/>
        <v>7.7349999999999994</v>
      </c>
      <c r="BE3195" s="16">
        <f t="shared" si="702"/>
        <v>3776.3375000000001</v>
      </c>
      <c r="BG3195" s="16">
        <f t="shared" si="703"/>
        <v>2652</v>
      </c>
      <c r="BH3195" s="16">
        <f t="shared" si="704"/>
        <v>1414.4</v>
      </c>
      <c r="BI3195" s="16">
        <f t="shared" si="705"/>
        <v>17.68</v>
      </c>
    </row>
    <row r="3196" spans="1:61" x14ac:dyDescent="0.35">
      <c r="A3196">
        <v>3195</v>
      </c>
      <c r="B3196" t="s">
        <v>360</v>
      </c>
      <c r="C3196" t="s">
        <v>9808</v>
      </c>
      <c r="D3196" s="15" t="s">
        <v>3700</v>
      </c>
      <c r="E3196" s="12" t="s">
        <v>98</v>
      </c>
      <c r="F3196" s="16">
        <v>1960</v>
      </c>
      <c r="G3196" s="12" t="s">
        <v>3316</v>
      </c>
      <c r="H3196" s="12" t="s">
        <v>589</v>
      </c>
      <c r="I3196" s="12" t="s">
        <v>363</v>
      </c>
      <c r="J3196" s="12" t="s">
        <v>2401</v>
      </c>
      <c r="K3196" s="12" t="s">
        <v>3647</v>
      </c>
      <c r="N3196" s="16" t="s">
        <v>206</v>
      </c>
      <c r="O3196" s="16" t="s">
        <v>3712</v>
      </c>
      <c r="P3196" s="12" t="s">
        <v>131</v>
      </c>
      <c r="Q3196" s="16">
        <v>2022</v>
      </c>
      <c r="R3196" s="16">
        <v>0.83</v>
      </c>
      <c r="T3196" s="16">
        <v>0</v>
      </c>
      <c r="V3196" s="12" t="s">
        <v>204</v>
      </c>
      <c r="W3196" s="12" t="s">
        <v>204</v>
      </c>
      <c r="X3196" s="16">
        <v>1</v>
      </c>
      <c r="Y3196" s="16">
        <v>6</v>
      </c>
      <c r="Z3196" s="16">
        <v>0.83</v>
      </c>
      <c r="AA3196" s="16">
        <f t="shared" si="689"/>
        <v>99.6</v>
      </c>
      <c r="AB3196" s="16" t="s">
        <v>2114</v>
      </c>
      <c r="AC3196" s="16" t="s">
        <v>5620</v>
      </c>
      <c r="AD3196" s="16">
        <f t="shared" si="690"/>
        <v>34860</v>
      </c>
      <c r="AE3196" s="16">
        <f t="shared" si="691"/>
        <v>290.5</v>
      </c>
      <c r="AF3196" s="16">
        <f t="shared" si="692"/>
        <v>108937.5</v>
      </c>
      <c r="AG3196" s="16">
        <f t="shared" si="693"/>
        <v>83</v>
      </c>
      <c r="AH3196" s="12">
        <f t="shared" si="694"/>
        <v>0</v>
      </c>
      <c r="AI3196" s="16">
        <f t="shared" si="695"/>
        <v>5.81</v>
      </c>
      <c r="AJ3196" s="16">
        <f t="shared" si="696"/>
        <v>20044.5</v>
      </c>
      <c r="AK3196" s="16">
        <f t="shared" si="697"/>
        <v>415</v>
      </c>
      <c r="AL3196" s="16">
        <f t="shared" si="698"/>
        <v>4150</v>
      </c>
      <c r="AM3196" s="16">
        <f t="shared" si="699"/>
        <v>58930</v>
      </c>
      <c r="AN3196" s="16">
        <f t="shared" si="700"/>
        <v>226922</v>
      </c>
      <c r="BC3196" s="16">
        <v>0.83</v>
      </c>
      <c r="BD3196" s="16">
        <f t="shared" si="701"/>
        <v>2.9049999999999998</v>
      </c>
      <c r="BE3196" s="16">
        <f t="shared" si="702"/>
        <v>1418.2625</v>
      </c>
      <c r="BG3196" s="16">
        <f t="shared" si="703"/>
        <v>996</v>
      </c>
      <c r="BH3196" s="16">
        <f t="shared" si="704"/>
        <v>531.19999999999993</v>
      </c>
      <c r="BI3196" s="16">
        <f t="shared" si="705"/>
        <v>6.6399999999999988</v>
      </c>
    </row>
    <row r="3197" spans="1:61" x14ac:dyDescent="0.35">
      <c r="A3197">
        <v>3196</v>
      </c>
      <c r="B3197" t="s">
        <v>360</v>
      </c>
      <c r="C3197" t="s">
        <v>9809</v>
      </c>
      <c r="D3197" s="15" t="s">
        <v>3678</v>
      </c>
      <c r="E3197" s="12" t="s">
        <v>98</v>
      </c>
      <c r="F3197" s="16">
        <v>1978</v>
      </c>
      <c r="G3197" s="12" t="s">
        <v>3316</v>
      </c>
      <c r="H3197" s="12" t="s">
        <v>589</v>
      </c>
      <c r="I3197" s="12" t="s">
        <v>363</v>
      </c>
      <c r="J3197" s="12" t="s">
        <v>2401</v>
      </c>
      <c r="K3197" s="12" t="s">
        <v>3647</v>
      </c>
      <c r="N3197" s="16" t="s">
        <v>206</v>
      </c>
      <c r="O3197" s="16" t="s">
        <v>3712</v>
      </c>
      <c r="P3197" s="12" t="s">
        <v>131</v>
      </c>
      <c r="Q3197" s="16">
        <v>2022</v>
      </c>
      <c r="R3197" s="16">
        <v>0.64</v>
      </c>
      <c r="T3197" s="16">
        <v>0</v>
      </c>
      <c r="V3197" s="12" t="s">
        <v>204</v>
      </c>
      <c r="W3197" s="12" t="s">
        <v>204</v>
      </c>
      <c r="X3197" s="16">
        <v>1</v>
      </c>
      <c r="Y3197" s="16">
        <v>7</v>
      </c>
      <c r="Z3197" s="16">
        <v>0.64</v>
      </c>
      <c r="AA3197" s="16">
        <f t="shared" si="689"/>
        <v>76.8</v>
      </c>
      <c r="AB3197" s="16" t="s">
        <v>2114</v>
      </c>
      <c r="AC3197" s="16" t="s">
        <v>5620</v>
      </c>
      <c r="AD3197" s="16">
        <f t="shared" si="690"/>
        <v>26880</v>
      </c>
      <c r="AE3197" s="16">
        <f t="shared" si="691"/>
        <v>224</v>
      </c>
      <c r="AF3197" s="16">
        <f t="shared" si="692"/>
        <v>84000</v>
      </c>
      <c r="AG3197" s="16">
        <f t="shared" si="693"/>
        <v>64</v>
      </c>
      <c r="AH3197" s="12">
        <f t="shared" si="694"/>
        <v>0</v>
      </c>
      <c r="AI3197" s="16">
        <f t="shared" si="695"/>
        <v>4.4800000000000004</v>
      </c>
      <c r="AJ3197" s="16">
        <f t="shared" si="696"/>
        <v>15456.000000000002</v>
      </c>
      <c r="AK3197" s="16">
        <f t="shared" si="697"/>
        <v>320</v>
      </c>
      <c r="AL3197" s="16">
        <f t="shared" si="698"/>
        <v>3200</v>
      </c>
      <c r="AM3197" s="16">
        <f t="shared" si="699"/>
        <v>45440</v>
      </c>
      <c r="AN3197" s="16">
        <f t="shared" si="700"/>
        <v>174976</v>
      </c>
      <c r="BC3197" s="16">
        <v>0.64</v>
      </c>
      <c r="BD3197" s="16">
        <f t="shared" si="701"/>
        <v>2.2400000000000002</v>
      </c>
      <c r="BE3197" s="16">
        <f t="shared" si="702"/>
        <v>1093.5999999999999</v>
      </c>
      <c r="BG3197" s="16">
        <f t="shared" si="703"/>
        <v>768</v>
      </c>
      <c r="BH3197" s="16">
        <f t="shared" si="704"/>
        <v>409.6</v>
      </c>
      <c r="BI3197" s="16">
        <f t="shared" si="705"/>
        <v>5.12</v>
      </c>
    </row>
    <row r="3198" spans="1:61" x14ac:dyDescent="0.35">
      <c r="A3198">
        <v>3197</v>
      </c>
      <c r="B3198" t="s">
        <v>360</v>
      </c>
      <c r="C3198" t="s">
        <v>9810</v>
      </c>
      <c r="D3198" s="15" t="s">
        <v>3717</v>
      </c>
      <c r="E3198" s="12" t="s">
        <v>98</v>
      </c>
      <c r="F3198" s="16">
        <v>1979</v>
      </c>
      <c r="G3198" s="12" t="s">
        <v>3316</v>
      </c>
      <c r="H3198" s="12" t="s">
        <v>589</v>
      </c>
      <c r="I3198" s="12" t="s">
        <v>363</v>
      </c>
      <c r="J3198" s="12" t="s">
        <v>2401</v>
      </c>
      <c r="K3198" s="12" t="s">
        <v>3647</v>
      </c>
      <c r="N3198" s="16" t="s">
        <v>206</v>
      </c>
      <c r="O3198" s="16" t="s">
        <v>3712</v>
      </c>
      <c r="P3198" s="12" t="s">
        <v>131</v>
      </c>
      <c r="Q3198" s="16">
        <v>2022</v>
      </c>
      <c r="R3198" s="16">
        <v>0.56000000000000005</v>
      </c>
      <c r="T3198" s="16">
        <v>0</v>
      </c>
      <c r="V3198" s="12" t="s">
        <v>204</v>
      </c>
      <c r="W3198" s="12" t="s">
        <v>204</v>
      </c>
      <c r="X3198" s="16">
        <v>1</v>
      </c>
      <c r="Y3198" s="16">
        <v>4</v>
      </c>
      <c r="Z3198" s="16">
        <v>0.56000000000000005</v>
      </c>
      <c r="AA3198" s="16">
        <f t="shared" si="689"/>
        <v>67.2</v>
      </c>
      <c r="AB3198" s="16" t="s">
        <v>2114</v>
      </c>
      <c r="AC3198" s="16" t="s">
        <v>5620</v>
      </c>
      <c r="AD3198" s="16">
        <f t="shared" si="690"/>
        <v>23520</v>
      </c>
      <c r="AE3198" s="16">
        <f t="shared" si="691"/>
        <v>196.00000000000003</v>
      </c>
      <c r="AF3198" s="16">
        <f t="shared" si="692"/>
        <v>73500.000000000015</v>
      </c>
      <c r="AG3198" s="16">
        <f t="shared" si="693"/>
        <v>56.000000000000007</v>
      </c>
      <c r="AH3198" s="12">
        <f t="shared" si="694"/>
        <v>0</v>
      </c>
      <c r="AI3198" s="16">
        <f t="shared" si="695"/>
        <v>3.9200000000000004</v>
      </c>
      <c r="AJ3198" s="16">
        <f t="shared" si="696"/>
        <v>13524.000000000002</v>
      </c>
      <c r="AK3198" s="16">
        <f t="shared" si="697"/>
        <v>280</v>
      </c>
      <c r="AL3198" s="16">
        <f t="shared" si="698"/>
        <v>2800.0000000000005</v>
      </c>
      <c r="AM3198" s="16">
        <f t="shared" si="699"/>
        <v>39760.000000000007</v>
      </c>
      <c r="AN3198" s="16">
        <f t="shared" si="700"/>
        <v>153104.00000000003</v>
      </c>
      <c r="BC3198" s="16">
        <v>0.56000000000000005</v>
      </c>
      <c r="BD3198" s="16">
        <f t="shared" si="701"/>
        <v>1.9600000000000002</v>
      </c>
      <c r="BE3198" s="16">
        <f t="shared" si="702"/>
        <v>956.9000000000002</v>
      </c>
      <c r="BG3198" s="16">
        <f t="shared" si="703"/>
        <v>672.00000000000011</v>
      </c>
      <c r="BH3198" s="16">
        <f t="shared" si="704"/>
        <v>358.40000000000003</v>
      </c>
      <c r="BI3198" s="16">
        <f t="shared" si="705"/>
        <v>4.4800000000000004</v>
      </c>
    </row>
    <row r="3199" spans="1:61" x14ac:dyDescent="0.35">
      <c r="A3199">
        <v>3198</v>
      </c>
      <c r="B3199" t="s">
        <v>360</v>
      </c>
      <c r="C3199" t="s">
        <v>9811</v>
      </c>
      <c r="D3199" s="15" t="s">
        <v>3718</v>
      </c>
      <c r="E3199" s="12" t="s">
        <v>98</v>
      </c>
      <c r="F3199" s="16">
        <v>1974</v>
      </c>
      <c r="G3199" s="12" t="s">
        <v>3316</v>
      </c>
      <c r="H3199" s="12" t="s">
        <v>589</v>
      </c>
      <c r="I3199" s="12" t="s">
        <v>363</v>
      </c>
      <c r="J3199" s="12" t="s">
        <v>2401</v>
      </c>
      <c r="K3199" s="12" t="s">
        <v>3647</v>
      </c>
      <c r="N3199" s="16" t="s">
        <v>205</v>
      </c>
      <c r="O3199" s="16" t="s">
        <v>3712</v>
      </c>
      <c r="P3199" s="12" t="s">
        <v>131</v>
      </c>
      <c r="Q3199" s="16">
        <v>2022</v>
      </c>
      <c r="R3199" s="16">
        <v>1.1399999999999999</v>
      </c>
      <c r="T3199" s="16">
        <v>0</v>
      </c>
      <c r="U3199" s="16" t="s">
        <v>5612</v>
      </c>
      <c r="V3199" s="12" t="s">
        <v>204</v>
      </c>
      <c r="W3199" s="12" t="s">
        <v>204</v>
      </c>
      <c r="X3199" s="16">
        <v>1</v>
      </c>
      <c r="Y3199" s="16">
        <v>5</v>
      </c>
      <c r="Z3199" s="16">
        <v>1.1399999999999999</v>
      </c>
      <c r="AA3199" s="16">
        <f t="shared" si="689"/>
        <v>136.79999999999998</v>
      </c>
      <c r="AB3199" s="16" t="s">
        <v>2114</v>
      </c>
      <c r="AC3199" s="16" t="s">
        <v>5620</v>
      </c>
      <c r="AD3199" s="16">
        <f t="shared" si="690"/>
        <v>47879.999999999993</v>
      </c>
      <c r="AE3199" s="16">
        <f t="shared" si="691"/>
        <v>398.99999999999994</v>
      </c>
      <c r="AF3199" s="16">
        <f t="shared" si="692"/>
        <v>149624.99999999997</v>
      </c>
      <c r="AG3199" s="16">
        <f t="shared" si="693"/>
        <v>113.99999999999999</v>
      </c>
      <c r="AH3199" s="12">
        <f t="shared" si="694"/>
        <v>0</v>
      </c>
      <c r="AI3199" s="16">
        <f t="shared" si="695"/>
        <v>7.9799999999999995</v>
      </c>
      <c r="AJ3199" s="16">
        <f t="shared" si="696"/>
        <v>27531</v>
      </c>
      <c r="AK3199" s="16">
        <f t="shared" si="697"/>
        <v>570</v>
      </c>
      <c r="AL3199" s="16">
        <f t="shared" si="698"/>
        <v>5699.9999999999991</v>
      </c>
      <c r="AM3199" s="16">
        <f t="shared" si="699"/>
        <v>80940</v>
      </c>
      <c r="AN3199" s="16">
        <f t="shared" si="700"/>
        <v>311676</v>
      </c>
      <c r="BC3199" s="16">
        <v>1.1399999999999999</v>
      </c>
      <c r="BD3199" s="16">
        <f t="shared" si="701"/>
        <v>3.9899999999999998</v>
      </c>
      <c r="BE3199" s="16">
        <f t="shared" si="702"/>
        <v>1947.9749999999999</v>
      </c>
      <c r="BG3199" s="16">
        <f t="shared" si="703"/>
        <v>1367.9999999999998</v>
      </c>
      <c r="BH3199" s="16">
        <f t="shared" si="704"/>
        <v>729.59999999999991</v>
      </c>
      <c r="BI3199" s="16">
        <f t="shared" si="705"/>
        <v>9.1199999999999992</v>
      </c>
    </row>
    <row r="3200" spans="1:61" x14ac:dyDescent="0.35">
      <c r="A3200">
        <v>3199</v>
      </c>
      <c r="B3200" t="s">
        <v>360</v>
      </c>
      <c r="C3200" t="s">
        <v>9812</v>
      </c>
      <c r="D3200" s="15" t="s">
        <v>3687</v>
      </c>
      <c r="E3200" s="12" t="s">
        <v>98</v>
      </c>
      <c r="F3200" s="16">
        <v>1974</v>
      </c>
      <c r="G3200" s="12" t="s">
        <v>3316</v>
      </c>
      <c r="H3200" s="12" t="s">
        <v>589</v>
      </c>
      <c r="I3200" s="12" t="s">
        <v>363</v>
      </c>
      <c r="J3200" s="12" t="s">
        <v>2401</v>
      </c>
      <c r="K3200" s="12" t="s">
        <v>3647</v>
      </c>
      <c r="N3200" s="16" t="s">
        <v>206</v>
      </c>
      <c r="O3200" s="16" t="s">
        <v>3712</v>
      </c>
      <c r="P3200" s="12" t="s">
        <v>131</v>
      </c>
      <c r="Q3200" s="16">
        <v>2022</v>
      </c>
      <c r="R3200" s="16">
        <v>0.5</v>
      </c>
      <c r="T3200" s="16">
        <v>0</v>
      </c>
      <c r="V3200" s="12" t="s">
        <v>204</v>
      </c>
      <c r="W3200" s="12" t="s">
        <v>204</v>
      </c>
      <c r="X3200" s="16">
        <v>1</v>
      </c>
      <c r="Y3200" s="16">
        <v>4</v>
      </c>
      <c r="Z3200" s="16">
        <v>0.5</v>
      </c>
      <c r="AA3200" s="16">
        <f t="shared" si="689"/>
        <v>60</v>
      </c>
      <c r="AB3200" s="16" t="s">
        <v>2114</v>
      </c>
      <c r="AC3200" s="16" t="s">
        <v>5620</v>
      </c>
      <c r="AD3200" s="16">
        <f t="shared" si="690"/>
        <v>21000</v>
      </c>
      <c r="AE3200" s="16">
        <f t="shared" si="691"/>
        <v>175</v>
      </c>
      <c r="AF3200" s="16">
        <f t="shared" si="692"/>
        <v>65625</v>
      </c>
      <c r="AG3200" s="16">
        <f t="shared" si="693"/>
        <v>50</v>
      </c>
      <c r="AH3200" s="12">
        <f t="shared" si="694"/>
        <v>0</v>
      </c>
      <c r="AI3200" s="16">
        <f t="shared" si="695"/>
        <v>3.5</v>
      </c>
      <c r="AJ3200" s="16">
        <f t="shared" si="696"/>
        <v>12075</v>
      </c>
      <c r="AK3200" s="16">
        <f t="shared" si="697"/>
        <v>250</v>
      </c>
      <c r="AL3200" s="16">
        <f t="shared" si="698"/>
        <v>2500</v>
      </c>
      <c r="AM3200" s="16">
        <f t="shared" si="699"/>
        <v>35500</v>
      </c>
      <c r="AN3200" s="16">
        <f t="shared" si="700"/>
        <v>136700</v>
      </c>
      <c r="BC3200" s="16">
        <v>0.5</v>
      </c>
      <c r="BD3200" s="16">
        <f t="shared" si="701"/>
        <v>1.75</v>
      </c>
      <c r="BE3200" s="16">
        <f t="shared" si="702"/>
        <v>854.375</v>
      </c>
      <c r="BG3200" s="16">
        <f t="shared" si="703"/>
        <v>600</v>
      </c>
      <c r="BH3200" s="16">
        <f t="shared" si="704"/>
        <v>320</v>
      </c>
      <c r="BI3200" s="16">
        <f t="shared" si="705"/>
        <v>4</v>
      </c>
    </row>
    <row r="3201" spans="1:61" x14ac:dyDescent="0.35">
      <c r="A3201">
        <v>3200</v>
      </c>
      <c r="B3201" t="s">
        <v>360</v>
      </c>
      <c r="C3201" t="s">
        <v>9813</v>
      </c>
      <c r="D3201" s="15" t="s">
        <v>3719</v>
      </c>
      <c r="E3201" s="12" t="s">
        <v>93</v>
      </c>
      <c r="F3201" s="16">
        <v>1968</v>
      </c>
      <c r="G3201" s="12" t="s">
        <v>3316</v>
      </c>
      <c r="H3201" s="12" t="s">
        <v>589</v>
      </c>
      <c r="I3201" s="12" t="s">
        <v>363</v>
      </c>
      <c r="J3201" s="12" t="s">
        <v>2401</v>
      </c>
      <c r="K3201" s="12" t="s">
        <v>3647</v>
      </c>
      <c r="N3201" s="16" t="s">
        <v>206</v>
      </c>
      <c r="O3201" s="16" t="s">
        <v>3712</v>
      </c>
      <c r="P3201" s="12" t="s">
        <v>131</v>
      </c>
      <c r="Q3201" s="16">
        <v>2022</v>
      </c>
      <c r="R3201" s="16">
        <v>0.65</v>
      </c>
      <c r="T3201" s="16">
        <v>0</v>
      </c>
      <c r="V3201" s="12" t="s">
        <v>204</v>
      </c>
      <c r="W3201" s="12" t="s">
        <v>204</v>
      </c>
      <c r="X3201" s="16">
        <v>1</v>
      </c>
      <c r="Y3201" s="16">
        <v>7</v>
      </c>
      <c r="Z3201" s="16">
        <v>0.65</v>
      </c>
      <c r="AA3201" s="16">
        <f t="shared" si="689"/>
        <v>78</v>
      </c>
      <c r="AB3201" s="16" t="s">
        <v>2114</v>
      </c>
      <c r="AC3201" s="16" t="s">
        <v>5620</v>
      </c>
      <c r="AD3201" s="16">
        <f t="shared" si="690"/>
        <v>27300</v>
      </c>
      <c r="AE3201" s="16">
        <f t="shared" si="691"/>
        <v>227.5</v>
      </c>
      <c r="AF3201" s="16">
        <f t="shared" si="692"/>
        <v>85312.5</v>
      </c>
      <c r="AG3201" s="16">
        <f t="shared" si="693"/>
        <v>65</v>
      </c>
      <c r="AH3201" s="12">
        <f t="shared" si="694"/>
        <v>0</v>
      </c>
      <c r="AI3201" s="16">
        <f t="shared" si="695"/>
        <v>4.55</v>
      </c>
      <c r="AJ3201" s="16">
        <f t="shared" si="696"/>
        <v>15697.5</v>
      </c>
      <c r="AK3201" s="16">
        <f t="shared" si="697"/>
        <v>325</v>
      </c>
      <c r="AL3201" s="16">
        <f t="shared" si="698"/>
        <v>3250</v>
      </c>
      <c r="AM3201" s="16">
        <f t="shared" si="699"/>
        <v>46150</v>
      </c>
      <c r="AN3201" s="16">
        <f t="shared" si="700"/>
        <v>177710</v>
      </c>
      <c r="BC3201" s="16">
        <v>0.65</v>
      </c>
      <c r="BD3201" s="16">
        <f t="shared" si="701"/>
        <v>2.2749999999999999</v>
      </c>
      <c r="BE3201" s="16">
        <f t="shared" si="702"/>
        <v>1110.6875</v>
      </c>
      <c r="BG3201" s="16">
        <f t="shared" si="703"/>
        <v>780</v>
      </c>
      <c r="BH3201" s="16">
        <f t="shared" si="704"/>
        <v>416</v>
      </c>
      <c r="BI3201" s="16">
        <f t="shared" si="705"/>
        <v>5.2</v>
      </c>
    </row>
    <row r="3202" spans="1:61" x14ac:dyDescent="0.35">
      <c r="A3202">
        <v>3201</v>
      </c>
      <c r="B3202" t="s">
        <v>360</v>
      </c>
      <c r="C3202" t="s">
        <v>9814</v>
      </c>
      <c r="D3202" s="15" t="s">
        <v>3720</v>
      </c>
      <c r="E3202" s="12" t="s">
        <v>98</v>
      </c>
      <c r="F3202" s="16">
        <v>1970</v>
      </c>
      <c r="G3202" s="12" t="s">
        <v>3316</v>
      </c>
      <c r="H3202" s="12" t="s">
        <v>589</v>
      </c>
      <c r="I3202" s="12" t="s">
        <v>363</v>
      </c>
      <c r="J3202" s="12" t="s">
        <v>2401</v>
      </c>
      <c r="K3202" s="12" t="s">
        <v>3647</v>
      </c>
      <c r="N3202" s="16" t="s">
        <v>206</v>
      </c>
      <c r="O3202" s="16" t="s">
        <v>3712</v>
      </c>
      <c r="P3202" s="12" t="s">
        <v>131</v>
      </c>
      <c r="Q3202" s="16">
        <v>2022</v>
      </c>
      <c r="R3202" s="16">
        <v>0.98</v>
      </c>
      <c r="T3202" s="16">
        <v>0</v>
      </c>
      <c r="V3202" s="12" t="s">
        <v>204</v>
      </c>
      <c r="W3202" s="12" t="s">
        <v>204</v>
      </c>
      <c r="X3202" s="16">
        <v>1</v>
      </c>
      <c r="Y3202" s="16">
        <v>10</v>
      </c>
      <c r="Z3202" s="16">
        <v>0.98</v>
      </c>
      <c r="AA3202" s="16">
        <f t="shared" si="689"/>
        <v>117.6</v>
      </c>
      <c r="AB3202" s="16" t="s">
        <v>2114</v>
      </c>
      <c r="AC3202" s="16" t="s">
        <v>5620</v>
      </c>
      <c r="AD3202" s="16">
        <f t="shared" si="690"/>
        <v>41160</v>
      </c>
      <c r="AE3202" s="16">
        <f t="shared" si="691"/>
        <v>343</v>
      </c>
      <c r="AF3202" s="16">
        <f t="shared" si="692"/>
        <v>128625</v>
      </c>
      <c r="AG3202" s="16">
        <f t="shared" si="693"/>
        <v>98</v>
      </c>
      <c r="AH3202" s="12">
        <f t="shared" si="694"/>
        <v>0</v>
      </c>
      <c r="AI3202" s="16">
        <f t="shared" si="695"/>
        <v>6.8599999999999994</v>
      </c>
      <c r="AJ3202" s="16">
        <f t="shared" si="696"/>
        <v>23666.999999999996</v>
      </c>
      <c r="AK3202" s="16">
        <f t="shared" si="697"/>
        <v>490</v>
      </c>
      <c r="AL3202" s="16">
        <f t="shared" si="698"/>
        <v>4900</v>
      </c>
      <c r="AM3202" s="16">
        <f t="shared" si="699"/>
        <v>69580</v>
      </c>
      <c r="AN3202" s="16">
        <f t="shared" si="700"/>
        <v>267932</v>
      </c>
      <c r="BC3202" s="16">
        <v>0.98</v>
      </c>
      <c r="BD3202" s="16">
        <f t="shared" si="701"/>
        <v>3.4299999999999997</v>
      </c>
      <c r="BE3202" s="16">
        <f t="shared" si="702"/>
        <v>1674.575</v>
      </c>
      <c r="BG3202" s="16">
        <f t="shared" si="703"/>
        <v>1176</v>
      </c>
      <c r="BH3202" s="16">
        <f t="shared" si="704"/>
        <v>627.20000000000005</v>
      </c>
      <c r="BI3202" s="16">
        <f t="shared" si="705"/>
        <v>7.8400000000000007</v>
      </c>
    </row>
    <row r="3203" spans="1:61" x14ac:dyDescent="0.35">
      <c r="A3203">
        <v>3202</v>
      </c>
      <c r="B3203" t="s">
        <v>360</v>
      </c>
      <c r="C3203" t="s">
        <v>9815</v>
      </c>
      <c r="D3203" s="15" t="s">
        <v>3721</v>
      </c>
      <c r="E3203" s="12" t="s">
        <v>98</v>
      </c>
      <c r="F3203" s="16">
        <v>1985</v>
      </c>
      <c r="G3203" s="12" t="s">
        <v>3316</v>
      </c>
      <c r="H3203" s="12" t="s">
        <v>589</v>
      </c>
      <c r="I3203" s="12" t="s">
        <v>363</v>
      </c>
      <c r="J3203" s="12" t="s">
        <v>2401</v>
      </c>
      <c r="K3203" s="12" t="s">
        <v>3647</v>
      </c>
      <c r="N3203" s="16" t="s">
        <v>206</v>
      </c>
      <c r="O3203" s="16" t="s">
        <v>3712</v>
      </c>
      <c r="P3203" s="12" t="s">
        <v>131</v>
      </c>
      <c r="Q3203" s="16">
        <v>2022</v>
      </c>
      <c r="R3203" s="16">
        <v>2.2400000000000002</v>
      </c>
      <c r="T3203" s="16">
        <v>0</v>
      </c>
      <c r="V3203" s="12" t="s">
        <v>204</v>
      </c>
      <c r="W3203" s="12" t="s">
        <v>204</v>
      </c>
      <c r="X3203" s="16">
        <v>1</v>
      </c>
      <c r="Y3203" s="16">
        <v>15</v>
      </c>
      <c r="Z3203" s="16">
        <v>2.2400000000000002</v>
      </c>
      <c r="AA3203" s="16">
        <f t="shared" si="689"/>
        <v>268.8</v>
      </c>
      <c r="AB3203" s="16" t="s">
        <v>2114</v>
      </c>
      <c r="AC3203" s="16" t="s">
        <v>5620</v>
      </c>
      <c r="AD3203" s="16">
        <f t="shared" si="690"/>
        <v>94080</v>
      </c>
      <c r="AE3203" s="16">
        <f t="shared" si="691"/>
        <v>784.00000000000011</v>
      </c>
      <c r="AF3203" s="16">
        <f t="shared" si="692"/>
        <v>294000.00000000006</v>
      </c>
      <c r="AG3203" s="16">
        <f t="shared" si="693"/>
        <v>224.00000000000003</v>
      </c>
      <c r="AH3203" s="12">
        <f t="shared" si="694"/>
        <v>0</v>
      </c>
      <c r="AI3203" s="16">
        <f t="shared" si="695"/>
        <v>15.680000000000001</v>
      </c>
      <c r="AJ3203" s="16">
        <f t="shared" si="696"/>
        <v>54096.000000000007</v>
      </c>
      <c r="AK3203" s="16">
        <f t="shared" si="697"/>
        <v>1120</v>
      </c>
      <c r="AL3203" s="16">
        <f t="shared" si="698"/>
        <v>11200.000000000002</v>
      </c>
      <c r="AM3203" s="16">
        <f t="shared" si="699"/>
        <v>159040.00000000003</v>
      </c>
      <c r="AN3203" s="16">
        <f t="shared" si="700"/>
        <v>612416.00000000012</v>
      </c>
      <c r="BC3203" s="16">
        <v>2.2400000000000002</v>
      </c>
      <c r="BD3203" s="16">
        <f t="shared" si="701"/>
        <v>7.8400000000000007</v>
      </c>
      <c r="BE3203" s="16">
        <f t="shared" si="702"/>
        <v>3827.6000000000008</v>
      </c>
      <c r="BG3203" s="16">
        <f t="shared" si="703"/>
        <v>2688.0000000000005</v>
      </c>
      <c r="BH3203" s="16">
        <f t="shared" si="704"/>
        <v>1433.6000000000001</v>
      </c>
      <c r="BI3203" s="16">
        <f t="shared" si="705"/>
        <v>17.920000000000002</v>
      </c>
    </row>
    <row r="3204" spans="1:61" x14ac:dyDescent="0.35">
      <c r="A3204">
        <v>3203</v>
      </c>
      <c r="B3204" t="s">
        <v>360</v>
      </c>
      <c r="C3204" t="s">
        <v>9816</v>
      </c>
      <c r="D3204" s="15" t="s">
        <v>3670</v>
      </c>
      <c r="E3204" s="12" t="s">
        <v>98</v>
      </c>
      <c r="F3204" s="16">
        <v>1977</v>
      </c>
      <c r="G3204" s="12" t="s">
        <v>3316</v>
      </c>
      <c r="H3204" s="12" t="s">
        <v>589</v>
      </c>
      <c r="I3204" s="12" t="s">
        <v>363</v>
      </c>
      <c r="J3204" s="12" t="s">
        <v>2401</v>
      </c>
      <c r="K3204" s="12" t="s">
        <v>3647</v>
      </c>
      <c r="N3204" s="16" t="s">
        <v>206</v>
      </c>
      <c r="O3204" s="16" t="s">
        <v>3712</v>
      </c>
      <c r="P3204" s="12" t="s">
        <v>131</v>
      </c>
      <c r="Q3204" s="16">
        <v>2022</v>
      </c>
      <c r="R3204" s="16">
        <v>2.37</v>
      </c>
      <c r="T3204" s="16">
        <v>0</v>
      </c>
      <c r="V3204" s="12" t="s">
        <v>204</v>
      </c>
      <c r="W3204" s="12" t="s">
        <v>204</v>
      </c>
      <c r="X3204" s="16">
        <v>1</v>
      </c>
      <c r="Y3204" s="16">
        <v>6</v>
      </c>
      <c r="Z3204" s="16">
        <v>2.37</v>
      </c>
      <c r="AA3204" s="16">
        <f t="shared" si="689"/>
        <v>284.40000000000003</v>
      </c>
      <c r="AB3204" s="16" t="s">
        <v>2114</v>
      </c>
      <c r="AC3204" s="16" t="s">
        <v>5620</v>
      </c>
      <c r="AD3204" s="16">
        <f t="shared" si="690"/>
        <v>99540.000000000015</v>
      </c>
      <c r="AE3204" s="16">
        <f t="shared" si="691"/>
        <v>829.5</v>
      </c>
      <c r="AF3204" s="16">
        <f t="shared" si="692"/>
        <v>311062.5</v>
      </c>
      <c r="AG3204" s="16">
        <f t="shared" si="693"/>
        <v>237</v>
      </c>
      <c r="AH3204" s="12">
        <f t="shared" si="694"/>
        <v>0</v>
      </c>
      <c r="AI3204" s="16">
        <f t="shared" si="695"/>
        <v>16.59</v>
      </c>
      <c r="AJ3204" s="16">
        <f t="shared" si="696"/>
        <v>57235.5</v>
      </c>
      <c r="AK3204" s="16">
        <f t="shared" si="697"/>
        <v>1185</v>
      </c>
      <c r="AL3204" s="16">
        <f t="shared" si="698"/>
        <v>11850</v>
      </c>
      <c r="AM3204" s="16">
        <f t="shared" si="699"/>
        <v>168270</v>
      </c>
      <c r="AN3204" s="16">
        <f t="shared" si="700"/>
        <v>647958</v>
      </c>
      <c r="BC3204" s="16">
        <v>2.37</v>
      </c>
      <c r="BD3204" s="16">
        <f t="shared" si="701"/>
        <v>8.2949999999999999</v>
      </c>
      <c r="BE3204" s="16">
        <f t="shared" si="702"/>
        <v>4049.7375000000002</v>
      </c>
      <c r="BG3204" s="16">
        <f t="shared" si="703"/>
        <v>2844</v>
      </c>
      <c r="BH3204" s="16">
        <f t="shared" si="704"/>
        <v>1516.8000000000002</v>
      </c>
      <c r="BI3204" s="16">
        <f t="shared" si="705"/>
        <v>18.96</v>
      </c>
    </row>
    <row r="3205" spans="1:61" x14ac:dyDescent="0.35">
      <c r="A3205">
        <v>3204</v>
      </c>
      <c r="B3205" t="s">
        <v>360</v>
      </c>
      <c r="C3205" t="s">
        <v>9817</v>
      </c>
      <c r="D3205" s="15" t="s">
        <v>2324</v>
      </c>
      <c r="E3205" s="12" t="s">
        <v>98</v>
      </c>
      <c r="F3205" s="16">
        <v>1945</v>
      </c>
      <c r="G3205" s="12" t="s">
        <v>3316</v>
      </c>
      <c r="H3205" s="12" t="s">
        <v>589</v>
      </c>
      <c r="I3205" s="12" t="s">
        <v>363</v>
      </c>
      <c r="J3205" s="12" t="s">
        <v>2401</v>
      </c>
      <c r="K3205" s="12" t="s">
        <v>3647</v>
      </c>
      <c r="N3205" s="16" t="s">
        <v>206</v>
      </c>
      <c r="O3205" s="16" t="s">
        <v>3712</v>
      </c>
      <c r="P3205" s="12" t="s">
        <v>131</v>
      </c>
      <c r="Q3205" s="16">
        <v>2022</v>
      </c>
      <c r="R3205" s="16">
        <v>0.95</v>
      </c>
      <c r="T3205" s="16">
        <v>0</v>
      </c>
      <c r="V3205" s="12" t="s">
        <v>204</v>
      </c>
      <c r="W3205" s="12" t="s">
        <v>204</v>
      </c>
      <c r="X3205" s="16">
        <v>1</v>
      </c>
      <c r="Y3205" s="16">
        <v>10</v>
      </c>
      <c r="Z3205" s="16">
        <v>0.95</v>
      </c>
      <c r="AA3205" s="16">
        <f t="shared" si="689"/>
        <v>114</v>
      </c>
      <c r="AB3205" s="16" t="s">
        <v>2114</v>
      </c>
      <c r="AC3205" s="16" t="s">
        <v>5620</v>
      </c>
      <c r="AD3205" s="16">
        <f t="shared" si="690"/>
        <v>39900</v>
      </c>
      <c r="AE3205" s="16">
        <f t="shared" si="691"/>
        <v>332.5</v>
      </c>
      <c r="AF3205" s="16">
        <f t="shared" si="692"/>
        <v>124687.5</v>
      </c>
      <c r="AG3205" s="16">
        <f t="shared" si="693"/>
        <v>95</v>
      </c>
      <c r="AH3205" s="12">
        <f t="shared" si="694"/>
        <v>0</v>
      </c>
      <c r="AI3205" s="16">
        <f t="shared" si="695"/>
        <v>6.6499999999999995</v>
      </c>
      <c r="AJ3205" s="16">
        <f t="shared" si="696"/>
        <v>22942.499999999996</v>
      </c>
      <c r="AK3205" s="16">
        <f t="shared" si="697"/>
        <v>475</v>
      </c>
      <c r="AL3205" s="16">
        <f t="shared" si="698"/>
        <v>4750</v>
      </c>
      <c r="AM3205" s="16">
        <f t="shared" si="699"/>
        <v>67450</v>
      </c>
      <c r="AN3205" s="16">
        <f t="shared" si="700"/>
        <v>259730</v>
      </c>
      <c r="BC3205" s="16">
        <v>0.95</v>
      </c>
      <c r="BD3205" s="16">
        <f t="shared" si="701"/>
        <v>3.3249999999999997</v>
      </c>
      <c r="BE3205" s="16">
        <f t="shared" si="702"/>
        <v>1623.3125</v>
      </c>
      <c r="BG3205" s="16">
        <f t="shared" si="703"/>
        <v>1140</v>
      </c>
      <c r="BH3205" s="16">
        <f t="shared" si="704"/>
        <v>608</v>
      </c>
      <c r="BI3205" s="16">
        <f t="shared" si="705"/>
        <v>7.6</v>
      </c>
    </row>
    <row r="3206" spans="1:61" x14ac:dyDescent="0.35">
      <c r="A3206">
        <v>3205</v>
      </c>
      <c r="B3206" t="s">
        <v>360</v>
      </c>
      <c r="C3206" t="s">
        <v>9818</v>
      </c>
      <c r="D3206" s="15" t="s">
        <v>3722</v>
      </c>
      <c r="E3206" s="12" t="s">
        <v>98</v>
      </c>
      <c r="F3206" s="16">
        <v>1960</v>
      </c>
      <c r="G3206" s="12" t="s">
        <v>3316</v>
      </c>
      <c r="H3206" s="12" t="s">
        <v>589</v>
      </c>
      <c r="I3206" s="12" t="s">
        <v>363</v>
      </c>
      <c r="J3206" s="12" t="s">
        <v>2401</v>
      </c>
      <c r="K3206" s="12" t="s">
        <v>3647</v>
      </c>
      <c r="N3206" s="16" t="s">
        <v>206</v>
      </c>
      <c r="O3206" s="16" t="s">
        <v>3712</v>
      </c>
      <c r="P3206" s="12" t="s">
        <v>131</v>
      </c>
      <c r="Q3206" s="16">
        <v>2022</v>
      </c>
      <c r="R3206" s="16">
        <v>1.02</v>
      </c>
      <c r="T3206" s="16">
        <v>0</v>
      </c>
      <c r="V3206" s="12" t="s">
        <v>204</v>
      </c>
      <c r="W3206" s="12" t="s">
        <v>204</v>
      </c>
      <c r="X3206" s="16">
        <v>1</v>
      </c>
      <c r="Y3206" s="16">
        <v>6</v>
      </c>
      <c r="Z3206" s="16">
        <v>1.02</v>
      </c>
      <c r="AA3206" s="16">
        <f t="shared" si="689"/>
        <v>122.4</v>
      </c>
      <c r="AB3206" s="16" t="s">
        <v>2114</v>
      </c>
      <c r="AC3206" s="16" t="s">
        <v>5620</v>
      </c>
      <c r="AD3206" s="16">
        <f t="shared" si="690"/>
        <v>42840</v>
      </c>
      <c r="AE3206" s="16">
        <f t="shared" si="691"/>
        <v>357</v>
      </c>
      <c r="AF3206" s="16">
        <f t="shared" si="692"/>
        <v>133875</v>
      </c>
      <c r="AG3206" s="16">
        <f t="shared" si="693"/>
        <v>102</v>
      </c>
      <c r="AH3206" s="12">
        <f t="shared" si="694"/>
        <v>0</v>
      </c>
      <c r="AI3206" s="16">
        <f t="shared" si="695"/>
        <v>7.1400000000000006</v>
      </c>
      <c r="AJ3206" s="16">
        <f t="shared" si="696"/>
        <v>24633.000000000004</v>
      </c>
      <c r="AK3206" s="16">
        <f t="shared" si="697"/>
        <v>510</v>
      </c>
      <c r="AL3206" s="16">
        <f t="shared" si="698"/>
        <v>5100</v>
      </c>
      <c r="AM3206" s="16">
        <f t="shared" si="699"/>
        <v>72420</v>
      </c>
      <c r="AN3206" s="16">
        <f t="shared" si="700"/>
        <v>278868</v>
      </c>
      <c r="BC3206" s="16">
        <v>1.02</v>
      </c>
      <c r="BD3206" s="16">
        <f t="shared" si="701"/>
        <v>3.5700000000000003</v>
      </c>
      <c r="BE3206" s="16">
        <f t="shared" si="702"/>
        <v>1742.925</v>
      </c>
      <c r="BG3206" s="16">
        <f t="shared" si="703"/>
        <v>1224</v>
      </c>
      <c r="BH3206" s="16">
        <f t="shared" si="704"/>
        <v>652.79999999999995</v>
      </c>
      <c r="BI3206" s="16">
        <f t="shared" si="705"/>
        <v>8.16</v>
      </c>
    </row>
    <row r="3207" spans="1:61" x14ac:dyDescent="0.35">
      <c r="A3207">
        <v>3206</v>
      </c>
      <c r="B3207" t="s">
        <v>360</v>
      </c>
      <c r="C3207" t="s">
        <v>9819</v>
      </c>
      <c r="D3207" s="15" t="s">
        <v>3682</v>
      </c>
      <c r="E3207" s="12" t="s">
        <v>98</v>
      </c>
      <c r="F3207" s="16">
        <v>1977</v>
      </c>
      <c r="G3207" s="12" t="s">
        <v>3316</v>
      </c>
      <c r="H3207" s="12" t="s">
        <v>589</v>
      </c>
      <c r="I3207" s="12" t="s">
        <v>363</v>
      </c>
      <c r="J3207" s="12" t="s">
        <v>2401</v>
      </c>
      <c r="K3207" s="12" t="s">
        <v>3647</v>
      </c>
      <c r="N3207" s="16" t="s">
        <v>206</v>
      </c>
      <c r="O3207" s="16" t="s">
        <v>3712</v>
      </c>
      <c r="P3207" s="12" t="s">
        <v>131</v>
      </c>
      <c r="Q3207" s="16">
        <v>2022</v>
      </c>
      <c r="R3207" s="16">
        <v>2.41</v>
      </c>
      <c r="T3207" s="16">
        <v>0</v>
      </c>
      <c r="V3207" s="12" t="s">
        <v>204</v>
      </c>
      <c r="W3207" s="12" t="s">
        <v>204</v>
      </c>
      <c r="X3207" s="16">
        <v>1</v>
      </c>
      <c r="Y3207" s="16">
        <v>3</v>
      </c>
      <c r="Z3207" s="16">
        <v>2.41</v>
      </c>
      <c r="AA3207" s="16">
        <f t="shared" si="689"/>
        <v>289.20000000000005</v>
      </c>
      <c r="AB3207" s="16" t="s">
        <v>2114</v>
      </c>
      <c r="AC3207" s="16" t="s">
        <v>5620</v>
      </c>
      <c r="AD3207" s="16">
        <f t="shared" si="690"/>
        <v>101220.00000000001</v>
      </c>
      <c r="AE3207" s="16">
        <f t="shared" si="691"/>
        <v>843.5</v>
      </c>
      <c r="AF3207" s="16">
        <f t="shared" si="692"/>
        <v>316312.5</v>
      </c>
      <c r="AG3207" s="16">
        <f t="shared" si="693"/>
        <v>241</v>
      </c>
      <c r="AH3207" s="12">
        <f t="shared" si="694"/>
        <v>0</v>
      </c>
      <c r="AI3207" s="16">
        <f t="shared" si="695"/>
        <v>16.87</v>
      </c>
      <c r="AJ3207" s="16">
        <f t="shared" si="696"/>
        <v>58201.5</v>
      </c>
      <c r="AK3207" s="16">
        <f t="shared" si="697"/>
        <v>1205</v>
      </c>
      <c r="AL3207" s="16">
        <f t="shared" si="698"/>
        <v>12050</v>
      </c>
      <c r="AM3207" s="16">
        <f t="shared" si="699"/>
        <v>171110</v>
      </c>
      <c r="AN3207" s="16">
        <f t="shared" si="700"/>
        <v>658894</v>
      </c>
      <c r="BC3207" s="16">
        <v>2.41</v>
      </c>
      <c r="BD3207" s="16">
        <f t="shared" si="701"/>
        <v>8.4350000000000005</v>
      </c>
      <c r="BE3207" s="16">
        <f t="shared" si="702"/>
        <v>4118.0874999999996</v>
      </c>
      <c r="BG3207" s="16">
        <f t="shared" si="703"/>
        <v>2892</v>
      </c>
      <c r="BH3207" s="16">
        <f t="shared" si="704"/>
        <v>1542.4</v>
      </c>
      <c r="BI3207" s="16">
        <f t="shared" si="705"/>
        <v>19.28</v>
      </c>
    </row>
    <row r="3208" spans="1:61" x14ac:dyDescent="0.35">
      <c r="A3208">
        <v>3207</v>
      </c>
      <c r="B3208" t="s">
        <v>360</v>
      </c>
      <c r="C3208" t="s">
        <v>9820</v>
      </c>
      <c r="D3208" s="15" t="s">
        <v>3723</v>
      </c>
      <c r="E3208" s="12" t="s">
        <v>98</v>
      </c>
      <c r="F3208" s="16">
        <v>1970</v>
      </c>
      <c r="G3208" s="12" t="s">
        <v>3316</v>
      </c>
      <c r="H3208" s="12" t="s">
        <v>589</v>
      </c>
      <c r="I3208" s="12" t="s">
        <v>363</v>
      </c>
      <c r="J3208" s="12" t="s">
        <v>2401</v>
      </c>
      <c r="K3208" s="12" t="s">
        <v>3647</v>
      </c>
      <c r="N3208" s="16" t="s">
        <v>206</v>
      </c>
      <c r="O3208" s="16" t="s">
        <v>3712</v>
      </c>
      <c r="P3208" s="12" t="s">
        <v>131</v>
      </c>
      <c r="Q3208" s="16">
        <v>2022</v>
      </c>
      <c r="R3208" s="16">
        <v>1.83</v>
      </c>
      <c r="T3208" s="16">
        <v>0</v>
      </c>
      <c r="V3208" s="12" t="s">
        <v>204</v>
      </c>
      <c r="W3208" s="12" t="s">
        <v>204</v>
      </c>
      <c r="X3208" s="16">
        <v>1</v>
      </c>
      <c r="Y3208" s="16">
        <v>7</v>
      </c>
      <c r="Z3208" s="16">
        <v>1.83</v>
      </c>
      <c r="AA3208" s="16">
        <f t="shared" si="689"/>
        <v>219.60000000000002</v>
      </c>
      <c r="AB3208" s="16" t="s">
        <v>2114</v>
      </c>
      <c r="AC3208" s="16" t="s">
        <v>5620</v>
      </c>
      <c r="AD3208" s="16">
        <f t="shared" si="690"/>
        <v>76860.000000000015</v>
      </c>
      <c r="AE3208" s="16">
        <f t="shared" si="691"/>
        <v>640.5</v>
      </c>
      <c r="AF3208" s="16">
        <f t="shared" si="692"/>
        <v>240187.5</v>
      </c>
      <c r="AG3208" s="16">
        <f t="shared" si="693"/>
        <v>183</v>
      </c>
      <c r="AH3208" s="12">
        <f t="shared" si="694"/>
        <v>0</v>
      </c>
      <c r="AI3208" s="16">
        <f t="shared" si="695"/>
        <v>12.81</v>
      </c>
      <c r="AJ3208" s="16">
        <f t="shared" si="696"/>
        <v>44194.5</v>
      </c>
      <c r="AK3208" s="16">
        <f t="shared" si="697"/>
        <v>915</v>
      </c>
      <c r="AL3208" s="16">
        <f t="shared" si="698"/>
        <v>9150</v>
      </c>
      <c r="AM3208" s="16">
        <f t="shared" si="699"/>
        <v>129930</v>
      </c>
      <c r="AN3208" s="16">
        <f t="shared" si="700"/>
        <v>500322</v>
      </c>
      <c r="BC3208" s="16">
        <v>1.83</v>
      </c>
      <c r="BD3208" s="16">
        <f t="shared" si="701"/>
        <v>6.4050000000000002</v>
      </c>
      <c r="BE3208" s="16">
        <f t="shared" si="702"/>
        <v>3127.0124999999998</v>
      </c>
      <c r="BG3208" s="16">
        <f t="shared" si="703"/>
        <v>2196</v>
      </c>
      <c r="BH3208" s="16">
        <f t="shared" si="704"/>
        <v>1171.2</v>
      </c>
      <c r="BI3208" s="16">
        <f t="shared" si="705"/>
        <v>14.64</v>
      </c>
    </row>
    <row r="3209" spans="1:61" x14ac:dyDescent="0.35">
      <c r="A3209">
        <v>3208</v>
      </c>
      <c r="B3209" t="s">
        <v>360</v>
      </c>
      <c r="C3209" t="s">
        <v>9821</v>
      </c>
      <c r="D3209" s="15" t="s">
        <v>3724</v>
      </c>
      <c r="E3209" s="12" t="s">
        <v>98</v>
      </c>
      <c r="F3209" s="16">
        <v>1983</v>
      </c>
      <c r="G3209" s="12" t="s">
        <v>3316</v>
      </c>
      <c r="H3209" s="12" t="s">
        <v>589</v>
      </c>
      <c r="I3209" s="12" t="s">
        <v>363</v>
      </c>
      <c r="J3209" s="12" t="s">
        <v>2401</v>
      </c>
      <c r="K3209" s="12" t="s">
        <v>3647</v>
      </c>
      <c r="N3209" s="16" t="s">
        <v>205</v>
      </c>
      <c r="O3209" s="16" t="s">
        <v>3712</v>
      </c>
      <c r="P3209" s="12" t="s">
        <v>131</v>
      </c>
      <c r="Q3209" s="16">
        <v>2022</v>
      </c>
      <c r="R3209" s="16">
        <v>2.86</v>
      </c>
      <c r="T3209" s="16">
        <v>0</v>
      </c>
      <c r="U3209" s="16" t="s">
        <v>5613</v>
      </c>
      <c r="V3209" s="12" t="s">
        <v>204</v>
      </c>
      <c r="W3209" s="12" t="s">
        <v>204</v>
      </c>
      <c r="X3209" s="16">
        <v>1</v>
      </c>
      <c r="Y3209" s="16">
        <v>2</v>
      </c>
      <c r="Z3209" s="16">
        <v>2.86</v>
      </c>
      <c r="AA3209" s="16">
        <f t="shared" si="689"/>
        <v>343.2</v>
      </c>
      <c r="AB3209" s="16" t="s">
        <v>2114</v>
      </c>
      <c r="AC3209" s="16" t="s">
        <v>5620</v>
      </c>
      <c r="AD3209" s="16">
        <f t="shared" si="690"/>
        <v>120120</v>
      </c>
      <c r="AE3209" s="16">
        <f t="shared" si="691"/>
        <v>1001</v>
      </c>
      <c r="AF3209" s="16">
        <f t="shared" si="692"/>
        <v>375375</v>
      </c>
      <c r="AG3209" s="16">
        <f t="shared" si="693"/>
        <v>286</v>
      </c>
      <c r="AH3209" s="12">
        <f t="shared" si="694"/>
        <v>0</v>
      </c>
      <c r="AI3209" s="16">
        <f t="shared" si="695"/>
        <v>20.02</v>
      </c>
      <c r="AJ3209" s="16">
        <f t="shared" si="696"/>
        <v>69069</v>
      </c>
      <c r="AK3209" s="16">
        <f t="shared" si="697"/>
        <v>1430</v>
      </c>
      <c r="AL3209" s="16">
        <f t="shared" si="698"/>
        <v>14300</v>
      </c>
      <c r="AM3209" s="16">
        <f t="shared" si="699"/>
        <v>203060</v>
      </c>
      <c r="AN3209" s="16">
        <f t="shared" si="700"/>
        <v>781924</v>
      </c>
      <c r="BC3209" s="16">
        <v>2.86</v>
      </c>
      <c r="BD3209" s="16">
        <f t="shared" si="701"/>
        <v>10.01</v>
      </c>
      <c r="BE3209" s="16">
        <f t="shared" si="702"/>
        <v>4887.0249999999996</v>
      </c>
      <c r="BG3209" s="16">
        <f t="shared" si="703"/>
        <v>3432</v>
      </c>
      <c r="BH3209" s="16">
        <f t="shared" si="704"/>
        <v>1830.3999999999999</v>
      </c>
      <c r="BI3209" s="16">
        <f t="shared" si="705"/>
        <v>22.88</v>
      </c>
    </row>
    <row r="3210" spans="1:61" x14ac:dyDescent="0.35">
      <c r="A3210">
        <v>3209</v>
      </c>
      <c r="B3210" t="s">
        <v>360</v>
      </c>
      <c r="C3210" t="s">
        <v>9822</v>
      </c>
      <c r="D3210" s="15" t="s">
        <v>3725</v>
      </c>
      <c r="E3210" s="12" t="s">
        <v>98</v>
      </c>
      <c r="F3210" s="16">
        <v>1977</v>
      </c>
      <c r="G3210" s="12" t="s">
        <v>3316</v>
      </c>
      <c r="H3210" s="12" t="s">
        <v>589</v>
      </c>
      <c r="I3210" s="12" t="s">
        <v>363</v>
      </c>
      <c r="J3210" s="12" t="s">
        <v>2401</v>
      </c>
      <c r="K3210" s="12" t="s">
        <v>3647</v>
      </c>
      <c r="N3210" s="16" t="s">
        <v>206</v>
      </c>
      <c r="O3210" s="16" t="s">
        <v>3712</v>
      </c>
      <c r="P3210" s="12" t="s">
        <v>131</v>
      </c>
      <c r="Q3210" s="16">
        <v>2022</v>
      </c>
      <c r="R3210" s="16">
        <v>1.08</v>
      </c>
      <c r="T3210" s="16">
        <v>0</v>
      </c>
      <c r="V3210" s="12" t="s">
        <v>204</v>
      </c>
      <c r="W3210" s="12" t="s">
        <v>204</v>
      </c>
      <c r="X3210" s="16">
        <v>1</v>
      </c>
      <c r="Y3210" s="16">
        <v>5</v>
      </c>
      <c r="Z3210" s="16">
        <v>1.08</v>
      </c>
      <c r="AA3210" s="16">
        <f t="shared" si="689"/>
        <v>129.60000000000002</v>
      </c>
      <c r="AB3210" s="16" t="s">
        <v>2114</v>
      </c>
      <c r="AC3210" s="16" t="s">
        <v>5620</v>
      </c>
      <c r="AD3210" s="16">
        <f t="shared" si="690"/>
        <v>45360.000000000007</v>
      </c>
      <c r="AE3210" s="16">
        <f t="shared" si="691"/>
        <v>378</v>
      </c>
      <c r="AF3210" s="16">
        <f t="shared" si="692"/>
        <v>141750</v>
      </c>
      <c r="AG3210" s="16">
        <f t="shared" si="693"/>
        <v>108</v>
      </c>
      <c r="AH3210" s="12">
        <f t="shared" si="694"/>
        <v>0</v>
      </c>
      <c r="AI3210" s="16">
        <f t="shared" si="695"/>
        <v>7.5600000000000005</v>
      </c>
      <c r="AJ3210" s="16">
        <f t="shared" si="696"/>
        <v>26082</v>
      </c>
      <c r="AK3210" s="16">
        <f t="shared" si="697"/>
        <v>540</v>
      </c>
      <c r="AL3210" s="16">
        <f t="shared" si="698"/>
        <v>5400</v>
      </c>
      <c r="AM3210" s="16">
        <f t="shared" si="699"/>
        <v>76680</v>
      </c>
      <c r="AN3210" s="16">
        <f t="shared" si="700"/>
        <v>295272</v>
      </c>
      <c r="BC3210" s="16">
        <v>1.08</v>
      </c>
      <c r="BD3210" s="16">
        <f t="shared" si="701"/>
        <v>3.7800000000000002</v>
      </c>
      <c r="BE3210" s="16">
        <f t="shared" si="702"/>
        <v>1845.45</v>
      </c>
      <c r="BG3210" s="16">
        <f t="shared" si="703"/>
        <v>1296</v>
      </c>
      <c r="BH3210" s="16">
        <f t="shared" si="704"/>
        <v>691.2</v>
      </c>
      <c r="BI3210" s="16">
        <f t="shared" si="705"/>
        <v>8.64</v>
      </c>
    </row>
    <row r="3211" spans="1:61" x14ac:dyDescent="0.35">
      <c r="A3211">
        <v>3210</v>
      </c>
      <c r="B3211" t="s">
        <v>360</v>
      </c>
      <c r="C3211" t="s">
        <v>9823</v>
      </c>
      <c r="D3211" s="15" t="s">
        <v>3726</v>
      </c>
      <c r="E3211" s="12" t="s">
        <v>98</v>
      </c>
      <c r="F3211" s="16">
        <v>1999</v>
      </c>
      <c r="G3211" s="12" t="s">
        <v>3316</v>
      </c>
      <c r="H3211" s="12" t="s">
        <v>589</v>
      </c>
      <c r="I3211" s="12" t="s">
        <v>363</v>
      </c>
      <c r="J3211" s="12" t="s">
        <v>2401</v>
      </c>
      <c r="K3211" s="12" t="s">
        <v>3647</v>
      </c>
      <c r="N3211" s="16" t="s">
        <v>205</v>
      </c>
      <c r="O3211" s="16" t="s">
        <v>3712</v>
      </c>
      <c r="P3211" s="12" t="s">
        <v>131</v>
      </c>
      <c r="Q3211" s="16">
        <v>2022</v>
      </c>
      <c r="R3211" s="16">
        <v>0.5</v>
      </c>
      <c r="T3211" s="16">
        <v>0</v>
      </c>
      <c r="U3211" s="16" t="s">
        <v>674</v>
      </c>
      <c r="V3211" s="12" t="s">
        <v>204</v>
      </c>
      <c r="W3211" s="12" t="s">
        <v>204</v>
      </c>
      <c r="X3211" s="16">
        <v>1</v>
      </c>
      <c r="Y3211" s="16">
        <v>4</v>
      </c>
      <c r="Z3211" s="16">
        <v>0.5</v>
      </c>
      <c r="AA3211" s="16">
        <f t="shared" si="689"/>
        <v>60</v>
      </c>
      <c r="AB3211" s="16" t="s">
        <v>2114</v>
      </c>
      <c r="AC3211" s="16" t="s">
        <v>5620</v>
      </c>
      <c r="AD3211" s="16">
        <f t="shared" si="690"/>
        <v>21000</v>
      </c>
      <c r="AE3211" s="16">
        <f t="shared" si="691"/>
        <v>175</v>
      </c>
      <c r="AF3211" s="16">
        <f t="shared" si="692"/>
        <v>65625</v>
      </c>
      <c r="AG3211" s="16">
        <f t="shared" si="693"/>
        <v>50</v>
      </c>
      <c r="AH3211" s="12">
        <f t="shared" si="694"/>
        <v>0</v>
      </c>
      <c r="AI3211" s="16">
        <f t="shared" si="695"/>
        <v>3.5</v>
      </c>
      <c r="AJ3211" s="16">
        <f t="shared" si="696"/>
        <v>12075</v>
      </c>
      <c r="AK3211" s="16">
        <f t="shared" si="697"/>
        <v>250</v>
      </c>
      <c r="AL3211" s="16">
        <f t="shared" si="698"/>
        <v>2500</v>
      </c>
      <c r="AM3211" s="16">
        <f t="shared" si="699"/>
        <v>35500</v>
      </c>
      <c r="AN3211" s="16">
        <f t="shared" si="700"/>
        <v>136700</v>
      </c>
      <c r="BC3211" s="16">
        <v>0.5</v>
      </c>
      <c r="BD3211" s="16">
        <f t="shared" si="701"/>
        <v>1.75</v>
      </c>
      <c r="BE3211" s="16">
        <f t="shared" si="702"/>
        <v>854.375</v>
      </c>
      <c r="BG3211" s="16">
        <f t="shared" si="703"/>
        <v>600</v>
      </c>
      <c r="BH3211" s="16">
        <f t="shared" si="704"/>
        <v>320</v>
      </c>
      <c r="BI3211" s="16">
        <f t="shared" si="705"/>
        <v>4</v>
      </c>
    </row>
    <row r="3212" spans="1:61" x14ac:dyDescent="0.35">
      <c r="A3212">
        <v>3211</v>
      </c>
      <c r="B3212" t="s">
        <v>360</v>
      </c>
      <c r="C3212" t="s">
        <v>9824</v>
      </c>
      <c r="D3212" s="15" t="s">
        <v>3727</v>
      </c>
      <c r="E3212" s="12" t="s">
        <v>98</v>
      </c>
      <c r="F3212" s="16">
        <v>1973</v>
      </c>
      <c r="G3212" s="12" t="s">
        <v>3316</v>
      </c>
      <c r="H3212" s="12" t="s">
        <v>589</v>
      </c>
      <c r="I3212" s="12" t="s">
        <v>363</v>
      </c>
      <c r="J3212" s="12" t="s">
        <v>2401</v>
      </c>
      <c r="K3212" s="12" t="s">
        <v>3647</v>
      </c>
      <c r="N3212" s="16" t="s">
        <v>206</v>
      </c>
      <c r="O3212" s="16" t="s">
        <v>3712</v>
      </c>
      <c r="P3212" s="12" t="s">
        <v>131</v>
      </c>
      <c r="Q3212" s="16">
        <v>2022</v>
      </c>
      <c r="R3212" s="16">
        <v>1</v>
      </c>
      <c r="T3212" s="16">
        <v>0</v>
      </c>
      <c r="V3212" s="12" t="s">
        <v>204</v>
      </c>
      <c r="W3212" s="12" t="s">
        <v>204</v>
      </c>
      <c r="X3212" s="16">
        <v>1</v>
      </c>
      <c r="Y3212" s="16">
        <v>5</v>
      </c>
      <c r="Z3212" s="16">
        <v>1</v>
      </c>
      <c r="AA3212" s="16">
        <f t="shared" si="689"/>
        <v>120</v>
      </c>
      <c r="AB3212" s="16" t="s">
        <v>2114</v>
      </c>
      <c r="AC3212" s="16" t="s">
        <v>5620</v>
      </c>
      <c r="AD3212" s="16">
        <f t="shared" si="690"/>
        <v>42000</v>
      </c>
      <c r="AE3212" s="16">
        <f t="shared" si="691"/>
        <v>350</v>
      </c>
      <c r="AF3212" s="16">
        <f t="shared" si="692"/>
        <v>131250</v>
      </c>
      <c r="AG3212" s="16">
        <f t="shared" si="693"/>
        <v>100</v>
      </c>
      <c r="AH3212" s="12">
        <f t="shared" si="694"/>
        <v>0</v>
      </c>
      <c r="AI3212" s="16">
        <f t="shared" si="695"/>
        <v>7</v>
      </c>
      <c r="AJ3212" s="16">
        <f t="shared" si="696"/>
        <v>24150</v>
      </c>
      <c r="AK3212" s="16">
        <f t="shared" si="697"/>
        <v>500</v>
      </c>
      <c r="AL3212" s="16">
        <f t="shared" si="698"/>
        <v>5000</v>
      </c>
      <c r="AM3212" s="16">
        <f t="shared" si="699"/>
        <v>71000</v>
      </c>
      <c r="AN3212" s="16">
        <f t="shared" si="700"/>
        <v>273400</v>
      </c>
      <c r="BC3212" s="16">
        <v>1</v>
      </c>
      <c r="BD3212" s="16">
        <f t="shared" si="701"/>
        <v>3.5</v>
      </c>
      <c r="BE3212" s="16">
        <f t="shared" si="702"/>
        <v>1708.75</v>
      </c>
      <c r="BG3212" s="16">
        <f t="shared" si="703"/>
        <v>1200</v>
      </c>
      <c r="BH3212" s="16">
        <f t="shared" si="704"/>
        <v>640</v>
      </c>
      <c r="BI3212" s="16">
        <f t="shared" si="705"/>
        <v>8</v>
      </c>
    </row>
    <row r="3213" spans="1:61" x14ac:dyDescent="0.35">
      <c r="A3213">
        <v>3212</v>
      </c>
      <c r="B3213" t="s">
        <v>360</v>
      </c>
      <c r="C3213" t="s">
        <v>9825</v>
      </c>
      <c r="D3213" s="15" t="s">
        <v>3728</v>
      </c>
      <c r="E3213" s="12" t="s">
        <v>98</v>
      </c>
      <c r="F3213" s="16">
        <v>1962</v>
      </c>
      <c r="G3213" s="12" t="s">
        <v>3316</v>
      </c>
      <c r="H3213" s="12" t="s">
        <v>589</v>
      </c>
      <c r="I3213" s="12" t="s">
        <v>363</v>
      </c>
      <c r="J3213" s="12" t="s">
        <v>2401</v>
      </c>
      <c r="K3213" s="12" t="s">
        <v>3647</v>
      </c>
      <c r="N3213" s="16" t="s">
        <v>206</v>
      </c>
      <c r="O3213" s="16" t="s">
        <v>3712</v>
      </c>
      <c r="P3213" s="12" t="s">
        <v>131</v>
      </c>
      <c r="Q3213" s="16">
        <v>2022</v>
      </c>
      <c r="R3213" s="16">
        <v>0.56999999999999995</v>
      </c>
      <c r="T3213" s="16">
        <v>0</v>
      </c>
      <c r="V3213" s="12" t="s">
        <v>204</v>
      </c>
      <c r="W3213" s="12" t="s">
        <v>204</v>
      </c>
      <c r="X3213" s="16">
        <v>1</v>
      </c>
      <c r="Y3213" s="16">
        <v>8</v>
      </c>
      <c r="Z3213" s="16">
        <v>0.56999999999999995</v>
      </c>
      <c r="AA3213" s="16">
        <f t="shared" si="689"/>
        <v>68.399999999999991</v>
      </c>
      <c r="AB3213" s="16" t="s">
        <v>2114</v>
      </c>
      <c r="AC3213" s="16" t="s">
        <v>5620</v>
      </c>
      <c r="AD3213" s="16">
        <f t="shared" si="690"/>
        <v>23939.999999999996</v>
      </c>
      <c r="AE3213" s="16">
        <f t="shared" si="691"/>
        <v>199.49999999999997</v>
      </c>
      <c r="AF3213" s="16">
        <f t="shared" si="692"/>
        <v>74812.499999999985</v>
      </c>
      <c r="AG3213" s="16">
        <f t="shared" si="693"/>
        <v>56.999999999999993</v>
      </c>
      <c r="AH3213" s="12">
        <f t="shared" si="694"/>
        <v>0</v>
      </c>
      <c r="AI3213" s="16">
        <f t="shared" si="695"/>
        <v>3.9899999999999998</v>
      </c>
      <c r="AJ3213" s="16">
        <f t="shared" si="696"/>
        <v>13765.5</v>
      </c>
      <c r="AK3213" s="16">
        <f t="shared" si="697"/>
        <v>285</v>
      </c>
      <c r="AL3213" s="16">
        <f t="shared" si="698"/>
        <v>2849.9999999999995</v>
      </c>
      <c r="AM3213" s="16">
        <f t="shared" si="699"/>
        <v>40470</v>
      </c>
      <c r="AN3213" s="16">
        <f t="shared" si="700"/>
        <v>155838</v>
      </c>
      <c r="BC3213" s="16">
        <v>0.56999999999999995</v>
      </c>
      <c r="BD3213" s="16">
        <f t="shared" si="701"/>
        <v>1.9949999999999999</v>
      </c>
      <c r="BE3213" s="16">
        <f t="shared" si="702"/>
        <v>973.98749999999995</v>
      </c>
      <c r="BG3213" s="16">
        <f t="shared" si="703"/>
        <v>683.99999999999989</v>
      </c>
      <c r="BH3213" s="16">
        <f t="shared" si="704"/>
        <v>364.79999999999995</v>
      </c>
      <c r="BI3213" s="16">
        <f t="shared" si="705"/>
        <v>4.5599999999999996</v>
      </c>
    </row>
    <row r="3214" spans="1:61" x14ac:dyDescent="0.35">
      <c r="A3214">
        <v>3213</v>
      </c>
      <c r="B3214" t="s">
        <v>360</v>
      </c>
      <c r="C3214" t="s">
        <v>9826</v>
      </c>
      <c r="D3214" s="15" t="s">
        <v>3729</v>
      </c>
      <c r="E3214" s="12" t="s">
        <v>98</v>
      </c>
      <c r="F3214" s="16">
        <v>1972</v>
      </c>
      <c r="G3214" s="12" t="s">
        <v>3316</v>
      </c>
      <c r="H3214" s="12" t="s">
        <v>589</v>
      </c>
      <c r="I3214" s="12" t="s">
        <v>363</v>
      </c>
      <c r="J3214" s="12" t="s">
        <v>2401</v>
      </c>
      <c r="K3214" s="12" t="s">
        <v>3647</v>
      </c>
      <c r="N3214" s="16" t="s">
        <v>205</v>
      </c>
      <c r="O3214" s="16" t="s">
        <v>3712</v>
      </c>
      <c r="P3214" s="12" t="s">
        <v>131</v>
      </c>
      <c r="Q3214" s="16">
        <v>2022</v>
      </c>
      <c r="R3214" s="16">
        <v>1.23</v>
      </c>
      <c r="T3214" s="16">
        <v>0</v>
      </c>
      <c r="U3214" s="16" t="s">
        <v>5614</v>
      </c>
      <c r="V3214" s="12" t="s">
        <v>204</v>
      </c>
      <c r="W3214" s="12" t="s">
        <v>204</v>
      </c>
      <c r="X3214" s="16">
        <v>1</v>
      </c>
      <c r="Y3214" s="16">
        <v>8</v>
      </c>
      <c r="Z3214" s="16">
        <v>1.23</v>
      </c>
      <c r="AA3214" s="16">
        <f t="shared" si="689"/>
        <v>147.6</v>
      </c>
      <c r="AB3214" s="16" t="s">
        <v>2114</v>
      </c>
      <c r="AC3214" s="16" t="s">
        <v>5620</v>
      </c>
      <c r="AD3214" s="16">
        <f t="shared" si="690"/>
        <v>51660</v>
      </c>
      <c r="AE3214" s="16">
        <f t="shared" si="691"/>
        <v>430.5</v>
      </c>
      <c r="AF3214" s="16">
        <f t="shared" si="692"/>
        <v>161437.5</v>
      </c>
      <c r="AG3214" s="16">
        <f t="shared" si="693"/>
        <v>123</v>
      </c>
      <c r="AH3214" s="12">
        <f t="shared" si="694"/>
        <v>0</v>
      </c>
      <c r="AI3214" s="16">
        <f t="shared" si="695"/>
        <v>8.61</v>
      </c>
      <c r="AJ3214" s="16">
        <f t="shared" si="696"/>
        <v>29704.499999999996</v>
      </c>
      <c r="AK3214" s="16">
        <f t="shared" si="697"/>
        <v>615</v>
      </c>
      <c r="AL3214" s="16">
        <f t="shared" si="698"/>
        <v>6150</v>
      </c>
      <c r="AM3214" s="16">
        <f t="shared" si="699"/>
        <v>87330</v>
      </c>
      <c r="AN3214" s="16">
        <f t="shared" si="700"/>
        <v>336282</v>
      </c>
      <c r="BC3214" s="16">
        <v>1.23</v>
      </c>
      <c r="BD3214" s="16">
        <f t="shared" si="701"/>
        <v>4.3049999999999997</v>
      </c>
      <c r="BE3214" s="16">
        <f t="shared" si="702"/>
        <v>2101.7624999999998</v>
      </c>
      <c r="BG3214" s="16">
        <f t="shared" si="703"/>
        <v>1476</v>
      </c>
      <c r="BH3214" s="16">
        <f t="shared" si="704"/>
        <v>787.2</v>
      </c>
      <c r="BI3214" s="16">
        <f t="shared" si="705"/>
        <v>9.84</v>
      </c>
    </row>
    <row r="3215" spans="1:61" x14ac:dyDescent="0.35">
      <c r="A3215">
        <v>3214</v>
      </c>
      <c r="B3215" t="s">
        <v>360</v>
      </c>
      <c r="C3215" t="s">
        <v>9827</v>
      </c>
      <c r="D3215" s="15" t="s">
        <v>3730</v>
      </c>
      <c r="E3215" s="12" t="s">
        <v>98</v>
      </c>
      <c r="F3215" s="16">
        <v>1974</v>
      </c>
      <c r="G3215" s="12" t="s">
        <v>3316</v>
      </c>
      <c r="H3215" s="12" t="s">
        <v>589</v>
      </c>
      <c r="I3215" s="12" t="s">
        <v>363</v>
      </c>
      <c r="J3215" s="12" t="s">
        <v>2401</v>
      </c>
      <c r="K3215" s="12" t="s">
        <v>3647</v>
      </c>
      <c r="N3215" s="16" t="s">
        <v>206</v>
      </c>
      <c r="O3215" s="16" t="s">
        <v>3712</v>
      </c>
      <c r="P3215" s="12" t="s">
        <v>131</v>
      </c>
      <c r="Q3215" s="16">
        <v>2022</v>
      </c>
      <c r="R3215" s="16">
        <v>1.64</v>
      </c>
      <c r="T3215" s="16">
        <v>0</v>
      </c>
      <c r="V3215" s="12" t="s">
        <v>204</v>
      </c>
      <c r="W3215" s="12" t="s">
        <v>204</v>
      </c>
      <c r="X3215" s="16">
        <v>1</v>
      </c>
      <c r="Y3215" s="16">
        <v>7</v>
      </c>
      <c r="Z3215" s="16">
        <v>1.64</v>
      </c>
      <c r="AA3215" s="16">
        <f t="shared" si="689"/>
        <v>196.79999999999998</v>
      </c>
      <c r="AB3215" s="16" t="s">
        <v>2114</v>
      </c>
      <c r="AC3215" s="16" t="s">
        <v>5620</v>
      </c>
      <c r="AD3215" s="16">
        <f t="shared" si="690"/>
        <v>68880</v>
      </c>
      <c r="AE3215" s="16">
        <f t="shared" si="691"/>
        <v>574</v>
      </c>
      <c r="AF3215" s="16">
        <f t="shared" si="692"/>
        <v>215250</v>
      </c>
      <c r="AG3215" s="16">
        <f t="shared" si="693"/>
        <v>164</v>
      </c>
      <c r="AH3215" s="12">
        <f t="shared" si="694"/>
        <v>0</v>
      </c>
      <c r="AI3215" s="16">
        <f t="shared" si="695"/>
        <v>11.479999999999999</v>
      </c>
      <c r="AJ3215" s="16">
        <f t="shared" si="696"/>
        <v>39605.999999999993</v>
      </c>
      <c r="AK3215" s="16">
        <f t="shared" si="697"/>
        <v>820</v>
      </c>
      <c r="AL3215" s="16">
        <f t="shared" si="698"/>
        <v>8200</v>
      </c>
      <c r="AM3215" s="16">
        <f t="shared" si="699"/>
        <v>116440</v>
      </c>
      <c r="AN3215" s="16">
        <f t="shared" si="700"/>
        <v>448376</v>
      </c>
      <c r="BC3215" s="16">
        <v>1.64</v>
      </c>
      <c r="BD3215" s="16">
        <f t="shared" si="701"/>
        <v>5.7399999999999993</v>
      </c>
      <c r="BE3215" s="16">
        <f t="shared" si="702"/>
        <v>2802.35</v>
      </c>
      <c r="BG3215" s="16">
        <f t="shared" si="703"/>
        <v>1967.9999999999998</v>
      </c>
      <c r="BH3215" s="16">
        <f t="shared" si="704"/>
        <v>1049.5999999999999</v>
      </c>
      <c r="BI3215" s="16">
        <f t="shared" si="705"/>
        <v>13.12</v>
      </c>
    </row>
    <row r="3216" spans="1:61" x14ac:dyDescent="0.35">
      <c r="A3216">
        <v>3215</v>
      </c>
      <c r="B3216" t="s">
        <v>360</v>
      </c>
      <c r="C3216" t="s">
        <v>9828</v>
      </c>
      <c r="D3216" s="15" t="s">
        <v>3731</v>
      </c>
      <c r="E3216" s="12" t="s">
        <v>98</v>
      </c>
      <c r="F3216" s="16">
        <v>1986</v>
      </c>
      <c r="G3216" s="12" t="s">
        <v>3316</v>
      </c>
      <c r="H3216" s="12" t="s">
        <v>589</v>
      </c>
      <c r="I3216" s="12" t="s">
        <v>363</v>
      </c>
      <c r="J3216" s="12" t="s">
        <v>2401</v>
      </c>
      <c r="K3216" s="12" t="s">
        <v>3647</v>
      </c>
      <c r="N3216" s="16" t="s">
        <v>206</v>
      </c>
      <c r="O3216" s="16" t="s">
        <v>3712</v>
      </c>
      <c r="P3216" s="12" t="s">
        <v>131</v>
      </c>
      <c r="Q3216" s="16">
        <v>2022</v>
      </c>
      <c r="R3216" s="16">
        <v>0.5</v>
      </c>
      <c r="T3216" s="16">
        <v>0</v>
      </c>
      <c r="V3216" s="12" t="s">
        <v>204</v>
      </c>
      <c r="W3216" s="12" t="s">
        <v>204</v>
      </c>
      <c r="X3216" s="16">
        <v>1</v>
      </c>
      <c r="Y3216" s="16">
        <v>6</v>
      </c>
      <c r="Z3216" s="16">
        <v>0.5</v>
      </c>
      <c r="AA3216" s="16">
        <f t="shared" si="689"/>
        <v>60</v>
      </c>
      <c r="AB3216" s="16" t="s">
        <v>2114</v>
      </c>
      <c r="AC3216" s="16" t="s">
        <v>5620</v>
      </c>
      <c r="AD3216" s="16">
        <f t="shared" si="690"/>
        <v>21000</v>
      </c>
      <c r="AE3216" s="16">
        <f t="shared" si="691"/>
        <v>175</v>
      </c>
      <c r="AF3216" s="16">
        <f t="shared" si="692"/>
        <v>65625</v>
      </c>
      <c r="AG3216" s="16">
        <f t="shared" si="693"/>
        <v>50</v>
      </c>
      <c r="AH3216" s="12">
        <f t="shared" si="694"/>
        <v>0</v>
      </c>
      <c r="AI3216" s="16">
        <f t="shared" si="695"/>
        <v>3.5</v>
      </c>
      <c r="AJ3216" s="16">
        <f t="shared" si="696"/>
        <v>12075</v>
      </c>
      <c r="AK3216" s="16">
        <f t="shared" si="697"/>
        <v>250</v>
      </c>
      <c r="AL3216" s="16">
        <f t="shared" si="698"/>
        <v>2500</v>
      </c>
      <c r="AM3216" s="16">
        <f t="shared" si="699"/>
        <v>35500</v>
      </c>
      <c r="AN3216" s="16">
        <f t="shared" si="700"/>
        <v>136700</v>
      </c>
      <c r="BC3216" s="16">
        <v>0.5</v>
      </c>
      <c r="BD3216" s="16">
        <f t="shared" si="701"/>
        <v>1.75</v>
      </c>
      <c r="BE3216" s="16">
        <f t="shared" si="702"/>
        <v>854.375</v>
      </c>
      <c r="BG3216" s="16">
        <f t="shared" si="703"/>
        <v>600</v>
      </c>
      <c r="BH3216" s="16">
        <f t="shared" si="704"/>
        <v>320</v>
      </c>
      <c r="BI3216" s="16">
        <f t="shared" si="705"/>
        <v>4</v>
      </c>
    </row>
    <row r="3217" spans="1:61" x14ac:dyDescent="0.35">
      <c r="A3217">
        <v>3216</v>
      </c>
      <c r="B3217" t="s">
        <v>360</v>
      </c>
      <c r="C3217" t="s">
        <v>9829</v>
      </c>
      <c r="D3217" s="15" t="s">
        <v>3732</v>
      </c>
      <c r="E3217" s="12" t="s">
        <v>98</v>
      </c>
      <c r="F3217" s="16">
        <v>1985</v>
      </c>
      <c r="G3217" s="12" t="s">
        <v>3316</v>
      </c>
      <c r="H3217" s="12" t="s">
        <v>589</v>
      </c>
      <c r="I3217" s="12" t="s">
        <v>363</v>
      </c>
      <c r="J3217" s="12" t="s">
        <v>2401</v>
      </c>
      <c r="K3217" s="12" t="s">
        <v>3647</v>
      </c>
      <c r="N3217" s="16" t="s">
        <v>206</v>
      </c>
      <c r="O3217" s="16" t="s">
        <v>3712</v>
      </c>
      <c r="P3217" s="12" t="s">
        <v>131</v>
      </c>
      <c r="Q3217" s="16">
        <v>2022</v>
      </c>
      <c r="R3217" s="16">
        <v>1</v>
      </c>
      <c r="T3217" s="16">
        <v>0</v>
      </c>
      <c r="V3217" s="12" t="s">
        <v>204</v>
      </c>
      <c r="W3217" s="12" t="s">
        <v>204</v>
      </c>
      <c r="X3217" s="16">
        <v>1</v>
      </c>
      <c r="Y3217" s="16">
        <v>5</v>
      </c>
      <c r="Z3217" s="16">
        <v>1</v>
      </c>
      <c r="AA3217" s="16">
        <f t="shared" si="689"/>
        <v>120</v>
      </c>
      <c r="AB3217" s="16" t="s">
        <v>2114</v>
      </c>
      <c r="AC3217" s="16" t="s">
        <v>5620</v>
      </c>
      <c r="AD3217" s="16">
        <f t="shared" si="690"/>
        <v>42000</v>
      </c>
      <c r="AE3217" s="16">
        <f t="shared" si="691"/>
        <v>350</v>
      </c>
      <c r="AF3217" s="16">
        <f t="shared" si="692"/>
        <v>131250</v>
      </c>
      <c r="AG3217" s="16">
        <f t="shared" si="693"/>
        <v>100</v>
      </c>
      <c r="AH3217" s="12">
        <f t="shared" si="694"/>
        <v>0</v>
      </c>
      <c r="AI3217" s="16">
        <f t="shared" si="695"/>
        <v>7</v>
      </c>
      <c r="AJ3217" s="16">
        <f t="shared" si="696"/>
        <v>24150</v>
      </c>
      <c r="AK3217" s="16">
        <f t="shared" si="697"/>
        <v>500</v>
      </c>
      <c r="AL3217" s="16">
        <f t="shared" si="698"/>
        <v>5000</v>
      </c>
      <c r="AM3217" s="16">
        <f t="shared" si="699"/>
        <v>71000</v>
      </c>
      <c r="AN3217" s="16">
        <f t="shared" si="700"/>
        <v>273400</v>
      </c>
      <c r="BC3217" s="16">
        <v>1</v>
      </c>
      <c r="BD3217" s="16">
        <f t="shared" si="701"/>
        <v>3.5</v>
      </c>
      <c r="BE3217" s="16">
        <f t="shared" si="702"/>
        <v>1708.75</v>
      </c>
      <c r="BG3217" s="16">
        <f t="shared" si="703"/>
        <v>1200</v>
      </c>
      <c r="BH3217" s="16">
        <f t="shared" si="704"/>
        <v>640</v>
      </c>
      <c r="BI3217" s="16">
        <f t="shared" si="705"/>
        <v>8</v>
      </c>
    </row>
    <row r="3218" spans="1:61" x14ac:dyDescent="0.35">
      <c r="A3218">
        <v>3217</v>
      </c>
      <c r="B3218" t="s">
        <v>360</v>
      </c>
      <c r="C3218" t="s">
        <v>9830</v>
      </c>
      <c r="D3218" s="15" t="s">
        <v>3733</v>
      </c>
      <c r="E3218" s="12" t="s">
        <v>98</v>
      </c>
      <c r="F3218" s="16">
        <v>1983</v>
      </c>
      <c r="G3218" s="12" t="s">
        <v>3316</v>
      </c>
      <c r="H3218" s="12" t="s">
        <v>589</v>
      </c>
      <c r="I3218" s="12" t="s">
        <v>363</v>
      </c>
      <c r="J3218" s="12" t="s">
        <v>2401</v>
      </c>
      <c r="K3218" s="12" t="s">
        <v>3647</v>
      </c>
      <c r="N3218" s="16" t="s">
        <v>206</v>
      </c>
      <c r="O3218" s="16" t="s">
        <v>3712</v>
      </c>
      <c r="P3218" s="12" t="s">
        <v>131</v>
      </c>
      <c r="Q3218" s="16">
        <v>2022</v>
      </c>
      <c r="R3218" s="16">
        <v>1.1299999999999999</v>
      </c>
      <c r="T3218" s="16">
        <v>0</v>
      </c>
      <c r="V3218" s="12" t="s">
        <v>204</v>
      </c>
      <c r="W3218" s="12" t="s">
        <v>204</v>
      </c>
      <c r="X3218" s="16">
        <v>1</v>
      </c>
      <c r="Y3218" s="16">
        <v>4</v>
      </c>
      <c r="Z3218" s="16">
        <v>1.1299999999999999</v>
      </c>
      <c r="AA3218" s="16">
        <f t="shared" si="689"/>
        <v>135.6</v>
      </c>
      <c r="AB3218" s="16" t="s">
        <v>2114</v>
      </c>
      <c r="AC3218" s="16" t="s">
        <v>5620</v>
      </c>
      <c r="AD3218" s="16">
        <f t="shared" si="690"/>
        <v>47460</v>
      </c>
      <c r="AE3218" s="16">
        <f t="shared" si="691"/>
        <v>395.49999999999994</v>
      </c>
      <c r="AF3218" s="16">
        <f t="shared" si="692"/>
        <v>148312.49999999997</v>
      </c>
      <c r="AG3218" s="16">
        <f t="shared" si="693"/>
        <v>112.99999999999999</v>
      </c>
      <c r="AH3218" s="12">
        <f t="shared" si="694"/>
        <v>0</v>
      </c>
      <c r="AI3218" s="16">
        <f t="shared" si="695"/>
        <v>7.9099999999999993</v>
      </c>
      <c r="AJ3218" s="16">
        <f t="shared" si="696"/>
        <v>27289.499999999996</v>
      </c>
      <c r="AK3218" s="16">
        <f t="shared" si="697"/>
        <v>565</v>
      </c>
      <c r="AL3218" s="16">
        <f t="shared" si="698"/>
        <v>5649.9999999999991</v>
      </c>
      <c r="AM3218" s="16">
        <f t="shared" si="699"/>
        <v>80229.999999999985</v>
      </c>
      <c r="AN3218" s="16">
        <f t="shared" si="700"/>
        <v>308941.99999999994</v>
      </c>
      <c r="BC3218" s="16">
        <v>1.1299999999999999</v>
      </c>
      <c r="BD3218" s="16">
        <f t="shared" si="701"/>
        <v>3.9549999999999996</v>
      </c>
      <c r="BE3218" s="16">
        <f t="shared" si="702"/>
        <v>1930.8874999999996</v>
      </c>
      <c r="BG3218" s="16">
        <f t="shared" si="703"/>
        <v>1355.9999999999998</v>
      </c>
      <c r="BH3218" s="16">
        <f t="shared" si="704"/>
        <v>723.19999999999993</v>
      </c>
      <c r="BI3218" s="16">
        <f t="shared" si="705"/>
        <v>9.0399999999999991</v>
      </c>
    </row>
    <row r="3219" spans="1:61" x14ac:dyDescent="0.35">
      <c r="A3219">
        <v>3218</v>
      </c>
      <c r="B3219" t="s">
        <v>360</v>
      </c>
      <c r="C3219" t="s">
        <v>9831</v>
      </c>
      <c r="D3219" s="15" t="s">
        <v>3734</v>
      </c>
      <c r="E3219" s="12" t="s">
        <v>98</v>
      </c>
      <c r="F3219" s="16">
        <v>1960</v>
      </c>
      <c r="G3219" s="12" t="s">
        <v>3316</v>
      </c>
      <c r="H3219" s="12" t="s">
        <v>589</v>
      </c>
      <c r="I3219" s="12" t="s">
        <v>363</v>
      </c>
      <c r="J3219" s="12" t="s">
        <v>2401</v>
      </c>
      <c r="K3219" s="12" t="s">
        <v>3647</v>
      </c>
      <c r="N3219" s="16" t="s">
        <v>206</v>
      </c>
      <c r="O3219" s="16" t="s">
        <v>3712</v>
      </c>
      <c r="P3219" s="12" t="s">
        <v>131</v>
      </c>
      <c r="Q3219" s="16">
        <v>2022</v>
      </c>
      <c r="R3219" s="16">
        <v>1.96</v>
      </c>
      <c r="T3219" s="16">
        <v>0</v>
      </c>
      <c r="V3219" s="12" t="s">
        <v>204</v>
      </c>
      <c r="W3219" s="12" t="s">
        <v>204</v>
      </c>
      <c r="X3219" s="16">
        <v>1</v>
      </c>
      <c r="Y3219" s="16">
        <v>6</v>
      </c>
      <c r="Z3219" s="16">
        <v>1.96</v>
      </c>
      <c r="AA3219" s="16">
        <f t="shared" si="689"/>
        <v>235.2</v>
      </c>
      <c r="AB3219" s="16" t="s">
        <v>2114</v>
      </c>
      <c r="AC3219" s="16" t="s">
        <v>5620</v>
      </c>
      <c r="AD3219" s="16">
        <f t="shared" si="690"/>
        <v>82320</v>
      </c>
      <c r="AE3219" s="16">
        <f t="shared" si="691"/>
        <v>686</v>
      </c>
      <c r="AF3219" s="16">
        <f t="shared" si="692"/>
        <v>257250</v>
      </c>
      <c r="AG3219" s="16">
        <f t="shared" si="693"/>
        <v>196</v>
      </c>
      <c r="AH3219" s="12">
        <f t="shared" si="694"/>
        <v>0</v>
      </c>
      <c r="AI3219" s="16">
        <f t="shared" si="695"/>
        <v>13.719999999999999</v>
      </c>
      <c r="AJ3219" s="16">
        <f t="shared" si="696"/>
        <v>47333.999999999993</v>
      </c>
      <c r="AK3219" s="16">
        <f t="shared" si="697"/>
        <v>980</v>
      </c>
      <c r="AL3219" s="16">
        <f t="shared" si="698"/>
        <v>9800</v>
      </c>
      <c r="AM3219" s="16">
        <f t="shared" si="699"/>
        <v>139160</v>
      </c>
      <c r="AN3219" s="16">
        <f t="shared" si="700"/>
        <v>535864</v>
      </c>
      <c r="BC3219" s="16">
        <v>1.96</v>
      </c>
      <c r="BD3219" s="16">
        <f t="shared" si="701"/>
        <v>6.8599999999999994</v>
      </c>
      <c r="BE3219" s="16">
        <f t="shared" si="702"/>
        <v>3349.15</v>
      </c>
      <c r="BG3219" s="16">
        <f t="shared" si="703"/>
        <v>2352</v>
      </c>
      <c r="BH3219" s="16">
        <f t="shared" si="704"/>
        <v>1254.4000000000001</v>
      </c>
      <c r="BI3219" s="16">
        <f t="shared" si="705"/>
        <v>15.680000000000001</v>
      </c>
    </row>
    <row r="3220" spans="1:61" x14ac:dyDescent="0.35">
      <c r="A3220">
        <v>3219</v>
      </c>
      <c r="B3220" t="s">
        <v>360</v>
      </c>
      <c r="C3220" t="s">
        <v>9832</v>
      </c>
      <c r="D3220" s="15" t="s">
        <v>3735</v>
      </c>
      <c r="E3220" s="12" t="s">
        <v>98</v>
      </c>
      <c r="F3220" s="16">
        <v>1983</v>
      </c>
      <c r="G3220" s="12" t="s">
        <v>3316</v>
      </c>
      <c r="H3220" s="12" t="s">
        <v>589</v>
      </c>
      <c r="I3220" s="12" t="s">
        <v>363</v>
      </c>
      <c r="J3220" s="12" t="s">
        <v>2401</v>
      </c>
      <c r="K3220" s="12" t="s">
        <v>3647</v>
      </c>
      <c r="N3220" s="16" t="s">
        <v>206</v>
      </c>
      <c r="O3220" s="16" t="s">
        <v>3712</v>
      </c>
      <c r="P3220" s="12" t="s">
        <v>131</v>
      </c>
      <c r="Q3220" s="16">
        <v>2022</v>
      </c>
      <c r="R3220" s="16">
        <v>0.66</v>
      </c>
      <c r="T3220" s="16">
        <v>0</v>
      </c>
      <c r="V3220" s="12" t="s">
        <v>204</v>
      </c>
      <c r="W3220" s="12" t="s">
        <v>204</v>
      </c>
      <c r="X3220" s="16">
        <v>1</v>
      </c>
      <c r="Y3220" s="16">
        <v>2</v>
      </c>
      <c r="Z3220" s="16">
        <v>0.66</v>
      </c>
      <c r="AA3220" s="16">
        <f t="shared" si="689"/>
        <v>79.2</v>
      </c>
      <c r="AB3220" s="16" t="s">
        <v>2114</v>
      </c>
      <c r="AC3220" s="16" t="s">
        <v>5620</v>
      </c>
      <c r="AD3220" s="16">
        <f t="shared" si="690"/>
        <v>27720</v>
      </c>
      <c r="AE3220" s="16">
        <f t="shared" si="691"/>
        <v>231</v>
      </c>
      <c r="AF3220" s="16">
        <f t="shared" si="692"/>
        <v>86625</v>
      </c>
      <c r="AG3220" s="16">
        <f t="shared" si="693"/>
        <v>66</v>
      </c>
      <c r="AH3220" s="12">
        <f t="shared" si="694"/>
        <v>0</v>
      </c>
      <c r="AI3220" s="16">
        <f t="shared" si="695"/>
        <v>4.62</v>
      </c>
      <c r="AJ3220" s="16">
        <f t="shared" si="696"/>
        <v>15939</v>
      </c>
      <c r="AK3220" s="16">
        <f t="shared" si="697"/>
        <v>330</v>
      </c>
      <c r="AL3220" s="16">
        <f t="shared" si="698"/>
        <v>3300</v>
      </c>
      <c r="AM3220" s="16">
        <f t="shared" si="699"/>
        <v>46860</v>
      </c>
      <c r="AN3220" s="16">
        <f t="shared" si="700"/>
        <v>180444</v>
      </c>
      <c r="BC3220" s="16">
        <v>0.66</v>
      </c>
      <c r="BD3220" s="16">
        <f t="shared" si="701"/>
        <v>2.31</v>
      </c>
      <c r="BE3220" s="16">
        <f t="shared" si="702"/>
        <v>1127.7750000000001</v>
      </c>
      <c r="BG3220" s="16">
        <f t="shared" si="703"/>
        <v>792</v>
      </c>
      <c r="BH3220" s="16">
        <f t="shared" si="704"/>
        <v>422.40000000000003</v>
      </c>
      <c r="BI3220" s="16">
        <f t="shared" si="705"/>
        <v>5.28</v>
      </c>
    </row>
    <row r="3221" spans="1:61" x14ac:dyDescent="0.35">
      <c r="A3221">
        <v>3220</v>
      </c>
      <c r="B3221" t="s">
        <v>360</v>
      </c>
      <c r="C3221" t="s">
        <v>9833</v>
      </c>
      <c r="D3221" s="15" t="s">
        <v>451</v>
      </c>
      <c r="E3221" s="12" t="s">
        <v>98</v>
      </c>
      <c r="F3221" s="16">
        <v>1944</v>
      </c>
      <c r="G3221" s="12" t="s">
        <v>3316</v>
      </c>
      <c r="H3221" s="12" t="s">
        <v>589</v>
      </c>
      <c r="I3221" s="12" t="s">
        <v>363</v>
      </c>
      <c r="J3221" s="12" t="s">
        <v>2401</v>
      </c>
      <c r="K3221" s="12" t="s">
        <v>3647</v>
      </c>
      <c r="N3221" s="16" t="s">
        <v>206</v>
      </c>
      <c r="O3221" s="16" t="s">
        <v>3712</v>
      </c>
      <c r="P3221" s="12" t="s">
        <v>131</v>
      </c>
      <c r="Q3221" s="16">
        <v>2022</v>
      </c>
      <c r="R3221" s="16">
        <v>2.33</v>
      </c>
      <c r="T3221" s="16">
        <v>0</v>
      </c>
      <c r="V3221" s="12" t="s">
        <v>204</v>
      </c>
      <c r="W3221" s="12" t="s">
        <v>204</v>
      </c>
      <c r="X3221" s="16">
        <v>1</v>
      </c>
      <c r="Y3221" s="16">
        <v>10</v>
      </c>
      <c r="Z3221" s="16">
        <v>2.33</v>
      </c>
      <c r="AA3221" s="16">
        <f t="shared" si="689"/>
        <v>279.60000000000002</v>
      </c>
      <c r="AB3221" s="16" t="s">
        <v>2114</v>
      </c>
      <c r="AC3221" s="16" t="s">
        <v>5620</v>
      </c>
      <c r="AD3221" s="16">
        <f t="shared" si="690"/>
        <v>97860.000000000015</v>
      </c>
      <c r="AE3221" s="16">
        <f t="shared" si="691"/>
        <v>815.5</v>
      </c>
      <c r="AF3221" s="16">
        <f t="shared" si="692"/>
        <v>305812.5</v>
      </c>
      <c r="AG3221" s="16">
        <f t="shared" si="693"/>
        <v>233</v>
      </c>
      <c r="AH3221" s="12">
        <f t="shared" si="694"/>
        <v>0</v>
      </c>
      <c r="AI3221" s="16">
        <f t="shared" si="695"/>
        <v>16.310000000000002</v>
      </c>
      <c r="AJ3221" s="16">
        <f t="shared" si="696"/>
        <v>56269.500000000007</v>
      </c>
      <c r="AK3221" s="16">
        <f t="shared" si="697"/>
        <v>1165</v>
      </c>
      <c r="AL3221" s="16">
        <f t="shared" si="698"/>
        <v>11650</v>
      </c>
      <c r="AM3221" s="16">
        <f t="shared" si="699"/>
        <v>165430</v>
      </c>
      <c r="AN3221" s="16">
        <f t="shared" si="700"/>
        <v>637022</v>
      </c>
      <c r="BC3221" s="16">
        <v>2.33</v>
      </c>
      <c r="BD3221" s="16">
        <f t="shared" si="701"/>
        <v>8.1550000000000011</v>
      </c>
      <c r="BE3221" s="16">
        <f t="shared" si="702"/>
        <v>3981.3874999999998</v>
      </c>
      <c r="BG3221" s="16">
        <f t="shared" si="703"/>
        <v>2796</v>
      </c>
      <c r="BH3221" s="16">
        <f t="shared" si="704"/>
        <v>1491.2</v>
      </c>
      <c r="BI3221" s="16">
        <f t="shared" si="705"/>
        <v>18.64</v>
      </c>
    </row>
    <row r="3222" spans="1:61" x14ac:dyDescent="0.35">
      <c r="A3222">
        <v>3221</v>
      </c>
      <c r="B3222" t="s">
        <v>360</v>
      </c>
      <c r="C3222" t="s">
        <v>9834</v>
      </c>
      <c r="D3222" s="15" t="s">
        <v>3736</v>
      </c>
      <c r="E3222" s="12" t="s">
        <v>98</v>
      </c>
      <c r="F3222" s="16">
        <v>1974</v>
      </c>
      <c r="G3222" s="12" t="s">
        <v>3316</v>
      </c>
      <c r="H3222" s="12" t="s">
        <v>589</v>
      </c>
      <c r="I3222" s="12" t="s">
        <v>363</v>
      </c>
      <c r="J3222" s="12" t="s">
        <v>2401</v>
      </c>
      <c r="K3222" s="12" t="s">
        <v>3647</v>
      </c>
      <c r="N3222" s="16" t="s">
        <v>206</v>
      </c>
      <c r="O3222" s="16" t="s">
        <v>3712</v>
      </c>
      <c r="P3222" s="12" t="s">
        <v>131</v>
      </c>
      <c r="Q3222" s="16">
        <v>2022</v>
      </c>
      <c r="R3222" s="16">
        <v>0.9</v>
      </c>
      <c r="T3222" s="16">
        <v>0</v>
      </c>
      <c r="V3222" s="12" t="s">
        <v>204</v>
      </c>
      <c r="W3222" s="12" t="s">
        <v>204</v>
      </c>
      <c r="X3222" s="16">
        <v>1</v>
      </c>
      <c r="Y3222" s="16">
        <v>7</v>
      </c>
      <c r="Z3222" s="16">
        <v>0.9</v>
      </c>
      <c r="AA3222" s="16">
        <f t="shared" si="689"/>
        <v>108</v>
      </c>
      <c r="AB3222" s="16" t="s">
        <v>2114</v>
      </c>
      <c r="AC3222" s="16" t="s">
        <v>5620</v>
      </c>
      <c r="AD3222" s="16">
        <f t="shared" si="690"/>
        <v>37800</v>
      </c>
      <c r="AE3222" s="16">
        <f t="shared" si="691"/>
        <v>315</v>
      </c>
      <c r="AF3222" s="16">
        <f t="shared" si="692"/>
        <v>118125</v>
      </c>
      <c r="AG3222" s="16">
        <f t="shared" si="693"/>
        <v>90</v>
      </c>
      <c r="AH3222" s="12">
        <f t="shared" si="694"/>
        <v>0</v>
      </c>
      <c r="AI3222" s="16">
        <f t="shared" si="695"/>
        <v>6.3</v>
      </c>
      <c r="AJ3222" s="16">
        <f t="shared" si="696"/>
        <v>21735</v>
      </c>
      <c r="AK3222" s="16">
        <f t="shared" si="697"/>
        <v>450</v>
      </c>
      <c r="AL3222" s="16">
        <f t="shared" si="698"/>
        <v>4500</v>
      </c>
      <c r="AM3222" s="16">
        <f t="shared" si="699"/>
        <v>63900</v>
      </c>
      <c r="AN3222" s="16">
        <f t="shared" si="700"/>
        <v>246060</v>
      </c>
      <c r="BC3222" s="16">
        <v>0.9</v>
      </c>
      <c r="BD3222" s="16">
        <f t="shared" si="701"/>
        <v>3.15</v>
      </c>
      <c r="BE3222" s="16">
        <f t="shared" si="702"/>
        <v>1537.875</v>
      </c>
      <c r="BG3222" s="16">
        <f t="shared" si="703"/>
        <v>1080</v>
      </c>
      <c r="BH3222" s="16">
        <f t="shared" si="704"/>
        <v>576</v>
      </c>
      <c r="BI3222" s="16">
        <f t="shared" si="705"/>
        <v>7.2</v>
      </c>
    </row>
    <row r="3223" spans="1:61" x14ac:dyDescent="0.35">
      <c r="A3223">
        <v>3222</v>
      </c>
      <c r="B3223" t="s">
        <v>360</v>
      </c>
      <c r="C3223" t="s">
        <v>9835</v>
      </c>
      <c r="D3223" s="15" t="s">
        <v>3737</v>
      </c>
      <c r="E3223" s="12" t="s">
        <v>98</v>
      </c>
      <c r="F3223" s="16">
        <v>1977</v>
      </c>
      <c r="G3223" s="12" t="s">
        <v>3316</v>
      </c>
      <c r="H3223" s="12" t="s">
        <v>589</v>
      </c>
      <c r="I3223" s="12" t="s">
        <v>363</v>
      </c>
      <c r="J3223" s="12" t="s">
        <v>2401</v>
      </c>
      <c r="K3223" s="12" t="s">
        <v>3647</v>
      </c>
      <c r="N3223" s="16" t="s">
        <v>206</v>
      </c>
      <c r="O3223" s="16" t="s">
        <v>3712</v>
      </c>
      <c r="P3223" s="12" t="s">
        <v>131</v>
      </c>
      <c r="Q3223" s="16">
        <v>2022</v>
      </c>
      <c r="R3223" s="16">
        <v>0.55000000000000004</v>
      </c>
      <c r="T3223" s="16">
        <v>0</v>
      </c>
      <c r="V3223" s="12" t="s">
        <v>204</v>
      </c>
      <c r="W3223" s="12" t="s">
        <v>204</v>
      </c>
      <c r="X3223" s="16">
        <v>1</v>
      </c>
      <c r="Y3223" s="16">
        <v>6</v>
      </c>
      <c r="Z3223" s="16">
        <v>0.55000000000000004</v>
      </c>
      <c r="AA3223" s="16">
        <f t="shared" si="689"/>
        <v>66</v>
      </c>
      <c r="AB3223" s="16" t="s">
        <v>2114</v>
      </c>
      <c r="AC3223" s="16" t="s">
        <v>5620</v>
      </c>
      <c r="AD3223" s="16">
        <f t="shared" si="690"/>
        <v>23100</v>
      </c>
      <c r="AE3223" s="16">
        <f t="shared" si="691"/>
        <v>192.50000000000003</v>
      </c>
      <c r="AF3223" s="16">
        <f t="shared" si="692"/>
        <v>72187.500000000015</v>
      </c>
      <c r="AG3223" s="16">
        <f t="shared" si="693"/>
        <v>55.000000000000007</v>
      </c>
      <c r="AH3223" s="12">
        <f t="shared" si="694"/>
        <v>0</v>
      </c>
      <c r="AI3223" s="16">
        <f t="shared" si="695"/>
        <v>3.8500000000000005</v>
      </c>
      <c r="AJ3223" s="16">
        <f t="shared" si="696"/>
        <v>13282.500000000002</v>
      </c>
      <c r="AK3223" s="16">
        <f t="shared" si="697"/>
        <v>275</v>
      </c>
      <c r="AL3223" s="16">
        <f t="shared" si="698"/>
        <v>2750</v>
      </c>
      <c r="AM3223" s="16">
        <f t="shared" si="699"/>
        <v>39050</v>
      </c>
      <c r="AN3223" s="16">
        <f t="shared" si="700"/>
        <v>150370</v>
      </c>
      <c r="BC3223" s="16">
        <v>0.55000000000000004</v>
      </c>
      <c r="BD3223" s="16">
        <f t="shared" si="701"/>
        <v>1.9250000000000003</v>
      </c>
      <c r="BE3223" s="16">
        <f t="shared" si="702"/>
        <v>939.8125</v>
      </c>
      <c r="BG3223" s="16">
        <f t="shared" si="703"/>
        <v>660</v>
      </c>
      <c r="BH3223" s="16">
        <f t="shared" si="704"/>
        <v>352</v>
      </c>
      <c r="BI3223" s="16">
        <f t="shared" si="705"/>
        <v>4.4000000000000004</v>
      </c>
    </row>
    <row r="3224" spans="1:61" x14ac:dyDescent="0.35">
      <c r="A3224">
        <v>3223</v>
      </c>
      <c r="B3224" t="s">
        <v>360</v>
      </c>
      <c r="C3224" t="s">
        <v>9836</v>
      </c>
      <c r="D3224" s="15" t="s">
        <v>412</v>
      </c>
      <c r="E3224" s="12" t="s">
        <v>98</v>
      </c>
      <c r="F3224" s="16">
        <v>1983</v>
      </c>
      <c r="G3224" s="12" t="s">
        <v>3316</v>
      </c>
      <c r="H3224" s="12" t="s">
        <v>589</v>
      </c>
      <c r="I3224" s="12" t="s">
        <v>363</v>
      </c>
      <c r="J3224" s="12" t="s">
        <v>2401</v>
      </c>
      <c r="K3224" s="12" t="s">
        <v>3647</v>
      </c>
      <c r="N3224" s="16" t="s">
        <v>206</v>
      </c>
      <c r="O3224" s="16" t="s">
        <v>3712</v>
      </c>
      <c r="P3224" s="12" t="s">
        <v>131</v>
      </c>
      <c r="Q3224" s="16">
        <v>2022</v>
      </c>
      <c r="R3224" s="16">
        <v>0.69</v>
      </c>
      <c r="T3224" s="16">
        <v>0</v>
      </c>
      <c r="V3224" s="12" t="s">
        <v>204</v>
      </c>
      <c r="W3224" s="12" t="s">
        <v>204</v>
      </c>
      <c r="X3224" s="16">
        <v>1</v>
      </c>
      <c r="Y3224" s="16">
        <v>8</v>
      </c>
      <c r="Z3224" s="16">
        <v>0.69</v>
      </c>
      <c r="AA3224" s="16">
        <f t="shared" si="689"/>
        <v>82.8</v>
      </c>
      <c r="AB3224" s="16" t="s">
        <v>2114</v>
      </c>
      <c r="AC3224" s="16" t="s">
        <v>5620</v>
      </c>
      <c r="AD3224" s="16">
        <f t="shared" si="690"/>
        <v>28980</v>
      </c>
      <c r="AE3224" s="16">
        <f t="shared" si="691"/>
        <v>241.49999999999997</v>
      </c>
      <c r="AF3224" s="16">
        <f t="shared" si="692"/>
        <v>90562.499999999985</v>
      </c>
      <c r="AG3224" s="16">
        <f t="shared" si="693"/>
        <v>69</v>
      </c>
      <c r="AH3224" s="12">
        <f t="shared" si="694"/>
        <v>0</v>
      </c>
      <c r="AI3224" s="16">
        <f t="shared" si="695"/>
        <v>4.83</v>
      </c>
      <c r="AJ3224" s="16">
        <f t="shared" si="696"/>
        <v>16663.5</v>
      </c>
      <c r="AK3224" s="16">
        <f t="shared" si="697"/>
        <v>345</v>
      </c>
      <c r="AL3224" s="16">
        <f t="shared" si="698"/>
        <v>3449.9999999999995</v>
      </c>
      <c r="AM3224" s="16">
        <f t="shared" si="699"/>
        <v>48989.999999999993</v>
      </c>
      <c r="AN3224" s="16">
        <f t="shared" si="700"/>
        <v>188646</v>
      </c>
      <c r="BC3224" s="16">
        <v>0.69</v>
      </c>
      <c r="BD3224" s="16">
        <f t="shared" si="701"/>
        <v>2.415</v>
      </c>
      <c r="BE3224" s="16">
        <f t="shared" si="702"/>
        <v>1179.0374999999999</v>
      </c>
      <c r="BG3224" s="16">
        <f t="shared" si="703"/>
        <v>827.99999999999989</v>
      </c>
      <c r="BH3224" s="16">
        <f t="shared" si="704"/>
        <v>441.59999999999997</v>
      </c>
      <c r="BI3224" s="16">
        <f t="shared" si="705"/>
        <v>5.52</v>
      </c>
    </row>
    <row r="3225" spans="1:61" x14ac:dyDescent="0.35">
      <c r="A3225">
        <v>3224</v>
      </c>
      <c r="B3225" t="s">
        <v>360</v>
      </c>
      <c r="C3225" t="s">
        <v>9837</v>
      </c>
      <c r="D3225" s="15" t="s">
        <v>3738</v>
      </c>
      <c r="E3225" s="12" t="s">
        <v>93</v>
      </c>
      <c r="F3225" s="16">
        <v>1935</v>
      </c>
      <c r="G3225" s="12" t="s">
        <v>3316</v>
      </c>
      <c r="H3225" s="12" t="s">
        <v>589</v>
      </c>
      <c r="I3225" s="12" t="s">
        <v>363</v>
      </c>
      <c r="J3225" s="12" t="s">
        <v>2401</v>
      </c>
      <c r="K3225" s="12" t="s">
        <v>3647</v>
      </c>
      <c r="N3225" s="16" t="s">
        <v>206</v>
      </c>
      <c r="O3225" s="16" t="s">
        <v>3712</v>
      </c>
      <c r="P3225" s="12" t="s">
        <v>131</v>
      </c>
      <c r="Q3225" s="16">
        <v>2022</v>
      </c>
      <c r="R3225" s="16">
        <v>1.31</v>
      </c>
      <c r="T3225" s="16">
        <v>0</v>
      </c>
      <c r="V3225" s="12" t="s">
        <v>204</v>
      </c>
      <c r="W3225" s="12" t="s">
        <v>204</v>
      </c>
      <c r="X3225" s="16">
        <v>1</v>
      </c>
      <c r="Y3225" s="16">
        <v>10</v>
      </c>
      <c r="Z3225" s="16">
        <v>1.31</v>
      </c>
      <c r="AA3225" s="16">
        <f t="shared" ref="AA3225:AA3288" si="706">Z3225*120</f>
        <v>157.20000000000002</v>
      </c>
      <c r="AB3225" s="16" t="s">
        <v>2114</v>
      </c>
      <c r="AC3225" s="16" t="s">
        <v>5620</v>
      </c>
      <c r="AD3225" s="16">
        <f t="shared" si="690"/>
        <v>55020.000000000007</v>
      </c>
      <c r="AE3225" s="16">
        <f t="shared" si="691"/>
        <v>458.5</v>
      </c>
      <c r="AF3225" s="16">
        <f t="shared" si="692"/>
        <v>171937.5</v>
      </c>
      <c r="AG3225" s="16">
        <f t="shared" si="693"/>
        <v>131</v>
      </c>
      <c r="AH3225" s="12">
        <f t="shared" si="694"/>
        <v>0</v>
      </c>
      <c r="AI3225" s="16">
        <f t="shared" si="695"/>
        <v>9.17</v>
      </c>
      <c r="AJ3225" s="16">
        <f t="shared" si="696"/>
        <v>31636.5</v>
      </c>
      <c r="AK3225" s="16">
        <f t="shared" si="697"/>
        <v>655</v>
      </c>
      <c r="AL3225" s="16">
        <f t="shared" si="698"/>
        <v>6550</v>
      </c>
      <c r="AM3225" s="16">
        <f t="shared" si="699"/>
        <v>93010</v>
      </c>
      <c r="AN3225" s="16">
        <f t="shared" si="700"/>
        <v>358154</v>
      </c>
      <c r="BC3225" s="16">
        <v>1.31</v>
      </c>
      <c r="BD3225" s="16">
        <f t="shared" si="701"/>
        <v>4.585</v>
      </c>
      <c r="BE3225" s="16">
        <f t="shared" si="702"/>
        <v>2238.4625000000001</v>
      </c>
      <c r="BG3225" s="16">
        <f t="shared" si="703"/>
        <v>1572</v>
      </c>
      <c r="BH3225" s="16">
        <f t="shared" si="704"/>
        <v>838.40000000000009</v>
      </c>
      <c r="BI3225" s="16">
        <f t="shared" si="705"/>
        <v>10.48</v>
      </c>
    </row>
    <row r="3226" spans="1:61" x14ac:dyDescent="0.35">
      <c r="A3226">
        <v>3225</v>
      </c>
      <c r="B3226" t="s">
        <v>360</v>
      </c>
      <c r="C3226" t="s">
        <v>9838</v>
      </c>
      <c r="D3226" s="15" t="s">
        <v>3739</v>
      </c>
      <c r="E3226" s="12" t="s">
        <v>98</v>
      </c>
      <c r="F3226" s="16">
        <v>1957</v>
      </c>
      <c r="G3226" s="12" t="s">
        <v>3316</v>
      </c>
      <c r="H3226" s="12" t="s">
        <v>589</v>
      </c>
      <c r="I3226" s="12" t="s">
        <v>363</v>
      </c>
      <c r="J3226" s="12" t="s">
        <v>2401</v>
      </c>
      <c r="K3226" s="12" t="s">
        <v>3647</v>
      </c>
      <c r="N3226" s="16" t="s">
        <v>206</v>
      </c>
      <c r="O3226" s="16" t="s">
        <v>3712</v>
      </c>
      <c r="P3226" s="12" t="s">
        <v>131</v>
      </c>
      <c r="Q3226" s="16">
        <v>2022</v>
      </c>
      <c r="R3226" s="16">
        <v>0.91</v>
      </c>
      <c r="T3226" s="16">
        <v>0</v>
      </c>
      <c r="V3226" s="12" t="s">
        <v>204</v>
      </c>
      <c r="W3226" s="12" t="s">
        <v>204</v>
      </c>
      <c r="X3226" s="16">
        <v>1</v>
      </c>
      <c r="Y3226" s="16">
        <v>8</v>
      </c>
      <c r="Z3226" s="16">
        <v>0.91</v>
      </c>
      <c r="AA3226" s="16">
        <f t="shared" si="706"/>
        <v>109.2</v>
      </c>
      <c r="AB3226" s="16" t="s">
        <v>2114</v>
      </c>
      <c r="AC3226" s="16" t="s">
        <v>5620</v>
      </c>
      <c r="AD3226" s="16">
        <f t="shared" si="690"/>
        <v>38220</v>
      </c>
      <c r="AE3226" s="16">
        <f t="shared" si="691"/>
        <v>318.5</v>
      </c>
      <c r="AF3226" s="16">
        <f t="shared" si="692"/>
        <v>119437.5</v>
      </c>
      <c r="AG3226" s="16">
        <f t="shared" si="693"/>
        <v>91</v>
      </c>
      <c r="AH3226" s="12">
        <f t="shared" si="694"/>
        <v>0</v>
      </c>
      <c r="AI3226" s="16">
        <f t="shared" si="695"/>
        <v>6.37</v>
      </c>
      <c r="AJ3226" s="16">
        <f t="shared" si="696"/>
        <v>21976.5</v>
      </c>
      <c r="AK3226" s="16">
        <f t="shared" si="697"/>
        <v>455</v>
      </c>
      <c r="AL3226" s="16">
        <f t="shared" si="698"/>
        <v>4550</v>
      </c>
      <c r="AM3226" s="16">
        <f t="shared" si="699"/>
        <v>64610</v>
      </c>
      <c r="AN3226" s="16">
        <f t="shared" si="700"/>
        <v>248794</v>
      </c>
      <c r="BC3226" s="16">
        <v>0.91</v>
      </c>
      <c r="BD3226" s="16">
        <f t="shared" si="701"/>
        <v>3.1850000000000001</v>
      </c>
      <c r="BE3226" s="16">
        <f t="shared" si="702"/>
        <v>1554.9625000000001</v>
      </c>
      <c r="BG3226" s="16">
        <f t="shared" si="703"/>
        <v>1092</v>
      </c>
      <c r="BH3226" s="16">
        <f t="shared" si="704"/>
        <v>582.4</v>
      </c>
      <c r="BI3226" s="16">
        <f t="shared" si="705"/>
        <v>7.2799999999999994</v>
      </c>
    </row>
    <row r="3227" spans="1:61" x14ac:dyDescent="0.35">
      <c r="A3227">
        <v>3226</v>
      </c>
      <c r="B3227" t="s">
        <v>360</v>
      </c>
      <c r="C3227" t="s">
        <v>9839</v>
      </c>
      <c r="D3227" s="15" t="s">
        <v>3740</v>
      </c>
      <c r="E3227" s="12" t="s">
        <v>98</v>
      </c>
      <c r="F3227" s="16">
        <v>1974</v>
      </c>
      <c r="G3227" s="12" t="s">
        <v>3316</v>
      </c>
      <c r="H3227" s="12" t="s">
        <v>589</v>
      </c>
      <c r="I3227" s="12" t="s">
        <v>363</v>
      </c>
      <c r="J3227" s="12" t="s">
        <v>2401</v>
      </c>
      <c r="K3227" s="12" t="s">
        <v>3647</v>
      </c>
      <c r="N3227" s="16" t="s">
        <v>206</v>
      </c>
      <c r="O3227" s="16" t="s">
        <v>3712</v>
      </c>
      <c r="P3227" s="12" t="s">
        <v>131</v>
      </c>
      <c r="Q3227" s="16">
        <v>2022</v>
      </c>
      <c r="R3227" s="16">
        <v>0.56000000000000005</v>
      </c>
      <c r="T3227" s="16">
        <v>0</v>
      </c>
      <c r="V3227" s="12" t="s">
        <v>204</v>
      </c>
      <c r="W3227" s="12" t="s">
        <v>204</v>
      </c>
      <c r="X3227" s="16">
        <v>1</v>
      </c>
      <c r="Y3227" s="16">
        <v>4</v>
      </c>
      <c r="Z3227" s="16">
        <v>0.56000000000000005</v>
      </c>
      <c r="AA3227" s="16">
        <f t="shared" si="706"/>
        <v>67.2</v>
      </c>
      <c r="AB3227" s="16" t="s">
        <v>2114</v>
      </c>
      <c r="AC3227" s="16" t="s">
        <v>5620</v>
      </c>
      <c r="AD3227" s="16">
        <f t="shared" si="690"/>
        <v>23520</v>
      </c>
      <c r="AE3227" s="16">
        <f t="shared" si="691"/>
        <v>196.00000000000003</v>
      </c>
      <c r="AF3227" s="16">
        <f t="shared" si="692"/>
        <v>73500.000000000015</v>
      </c>
      <c r="AG3227" s="16">
        <f t="shared" si="693"/>
        <v>56.000000000000007</v>
      </c>
      <c r="AH3227" s="12">
        <f t="shared" si="694"/>
        <v>0</v>
      </c>
      <c r="AI3227" s="16">
        <f t="shared" si="695"/>
        <v>3.9200000000000004</v>
      </c>
      <c r="AJ3227" s="16">
        <f t="shared" si="696"/>
        <v>13524.000000000002</v>
      </c>
      <c r="AK3227" s="16">
        <f t="shared" si="697"/>
        <v>280</v>
      </c>
      <c r="AL3227" s="16">
        <f t="shared" si="698"/>
        <v>2800.0000000000005</v>
      </c>
      <c r="AM3227" s="16">
        <f t="shared" si="699"/>
        <v>39760.000000000007</v>
      </c>
      <c r="AN3227" s="16">
        <f t="shared" si="700"/>
        <v>153104.00000000003</v>
      </c>
      <c r="BC3227" s="16">
        <v>0.56000000000000005</v>
      </c>
      <c r="BD3227" s="16">
        <f t="shared" si="701"/>
        <v>1.9600000000000002</v>
      </c>
      <c r="BE3227" s="16">
        <f t="shared" si="702"/>
        <v>956.9000000000002</v>
      </c>
      <c r="BG3227" s="16">
        <f t="shared" si="703"/>
        <v>672.00000000000011</v>
      </c>
      <c r="BH3227" s="16">
        <f t="shared" si="704"/>
        <v>358.40000000000003</v>
      </c>
      <c r="BI3227" s="16">
        <f t="shared" si="705"/>
        <v>4.4800000000000004</v>
      </c>
    </row>
    <row r="3228" spans="1:61" x14ac:dyDescent="0.35">
      <c r="A3228">
        <v>3227</v>
      </c>
      <c r="B3228" t="s">
        <v>360</v>
      </c>
      <c r="C3228" t="s">
        <v>9840</v>
      </c>
      <c r="D3228" s="15" t="s">
        <v>3741</v>
      </c>
      <c r="E3228" s="12" t="s">
        <v>98</v>
      </c>
      <c r="F3228" s="16">
        <v>1960</v>
      </c>
      <c r="G3228" s="12" t="s">
        <v>3316</v>
      </c>
      <c r="H3228" s="12" t="s">
        <v>589</v>
      </c>
      <c r="I3228" s="12" t="s">
        <v>363</v>
      </c>
      <c r="J3228" s="12" t="s">
        <v>2401</v>
      </c>
      <c r="K3228" s="12" t="s">
        <v>3647</v>
      </c>
      <c r="N3228" s="16" t="s">
        <v>206</v>
      </c>
      <c r="O3228" s="16" t="s">
        <v>3712</v>
      </c>
      <c r="P3228" s="12" t="s">
        <v>131</v>
      </c>
      <c r="Q3228" s="16">
        <v>2022</v>
      </c>
      <c r="R3228" s="16">
        <v>0.99</v>
      </c>
      <c r="T3228" s="16">
        <v>0</v>
      </c>
      <c r="V3228" s="12" t="s">
        <v>204</v>
      </c>
      <c r="W3228" s="12" t="s">
        <v>204</v>
      </c>
      <c r="X3228" s="16">
        <v>1</v>
      </c>
      <c r="Y3228" s="16">
        <v>4</v>
      </c>
      <c r="Z3228" s="16">
        <v>0.99</v>
      </c>
      <c r="AA3228" s="16">
        <f t="shared" si="706"/>
        <v>118.8</v>
      </c>
      <c r="AB3228" s="16" t="s">
        <v>2114</v>
      </c>
      <c r="AC3228" s="16" t="s">
        <v>5620</v>
      </c>
      <c r="AD3228" s="16">
        <f t="shared" si="690"/>
        <v>41580</v>
      </c>
      <c r="AE3228" s="16">
        <f t="shared" si="691"/>
        <v>346.5</v>
      </c>
      <c r="AF3228" s="16">
        <f t="shared" si="692"/>
        <v>129937.5</v>
      </c>
      <c r="AG3228" s="16">
        <f t="shared" si="693"/>
        <v>99</v>
      </c>
      <c r="AH3228" s="12">
        <f t="shared" si="694"/>
        <v>0</v>
      </c>
      <c r="AI3228" s="16">
        <f t="shared" si="695"/>
        <v>6.93</v>
      </c>
      <c r="AJ3228" s="16">
        <f t="shared" si="696"/>
        <v>23908.5</v>
      </c>
      <c r="AK3228" s="16">
        <f t="shared" si="697"/>
        <v>495</v>
      </c>
      <c r="AL3228" s="16">
        <f t="shared" si="698"/>
        <v>4950</v>
      </c>
      <c r="AM3228" s="16">
        <f t="shared" si="699"/>
        <v>70290</v>
      </c>
      <c r="AN3228" s="16">
        <f t="shared" si="700"/>
        <v>270666</v>
      </c>
      <c r="BC3228" s="16">
        <v>0.99</v>
      </c>
      <c r="BD3228" s="16">
        <f t="shared" si="701"/>
        <v>3.4649999999999999</v>
      </c>
      <c r="BE3228" s="16">
        <f t="shared" si="702"/>
        <v>1691.6624999999999</v>
      </c>
      <c r="BG3228" s="16">
        <f t="shared" si="703"/>
        <v>1188</v>
      </c>
      <c r="BH3228" s="16">
        <f t="shared" si="704"/>
        <v>633.6</v>
      </c>
      <c r="BI3228" s="16">
        <f t="shared" si="705"/>
        <v>7.92</v>
      </c>
    </row>
    <row r="3229" spans="1:61" x14ac:dyDescent="0.35">
      <c r="A3229">
        <v>3228</v>
      </c>
      <c r="B3229" t="s">
        <v>360</v>
      </c>
      <c r="C3229" t="s">
        <v>9841</v>
      </c>
      <c r="D3229" s="15" t="s">
        <v>3742</v>
      </c>
      <c r="E3229" s="12" t="s">
        <v>98</v>
      </c>
      <c r="F3229" s="16">
        <v>1935</v>
      </c>
      <c r="G3229" s="12" t="s">
        <v>3316</v>
      </c>
      <c r="H3229" s="12" t="s">
        <v>589</v>
      </c>
      <c r="I3229" s="12" t="s">
        <v>363</v>
      </c>
      <c r="J3229" s="12" t="s">
        <v>2401</v>
      </c>
      <c r="K3229" s="12" t="s">
        <v>3647</v>
      </c>
      <c r="N3229" s="16" t="s">
        <v>206</v>
      </c>
      <c r="O3229" s="16" t="s">
        <v>3712</v>
      </c>
      <c r="P3229" s="12" t="s">
        <v>131</v>
      </c>
      <c r="Q3229" s="16">
        <v>2022</v>
      </c>
      <c r="R3229" s="16">
        <v>0.3</v>
      </c>
      <c r="T3229" s="16">
        <v>0</v>
      </c>
      <c r="V3229" s="12" t="s">
        <v>204</v>
      </c>
      <c r="W3229" s="12" t="s">
        <v>204</v>
      </c>
      <c r="X3229" s="16">
        <v>1</v>
      </c>
      <c r="Y3229" s="16">
        <v>3</v>
      </c>
      <c r="Z3229" s="16">
        <v>0.3</v>
      </c>
      <c r="AA3229" s="16">
        <f t="shared" si="706"/>
        <v>36</v>
      </c>
      <c r="AB3229" s="16" t="s">
        <v>2114</v>
      </c>
      <c r="AC3229" s="16" t="s">
        <v>5620</v>
      </c>
      <c r="AD3229" s="16">
        <f t="shared" si="690"/>
        <v>12600</v>
      </c>
      <c r="AE3229" s="16">
        <f t="shared" si="691"/>
        <v>105</v>
      </c>
      <c r="AF3229" s="16">
        <f t="shared" si="692"/>
        <v>39375</v>
      </c>
      <c r="AG3229" s="16">
        <f t="shared" si="693"/>
        <v>30</v>
      </c>
      <c r="AH3229" s="12">
        <f t="shared" si="694"/>
        <v>0</v>
      </c>
      <c r="AI3229" s="16">
        <f t="shared" si="695"/>
        <v>2.1</v>
      </c>
      <c r="AJ3229" s="16">
        <f t="shared" si="696"/>
        <v>7245</v>
      </c>
      <c r="AK3229" s="16">
        <f t="shared" si="697"/>
        <v>150</v>
      </c>
      <c r="AL3229" s="16">
        <f t="shared" si="698"/>
        <v>1500</v>
      </c>
      <c r="AM3229" s="16">
        <f t="shared" si="699"/>
        <v>21300</v>
      </c>
      <c r="AN3229" s="16">
        <f t="shared" si="700"/>
        <v>82020</v>
      </c>
      <c r="BC3229" s="16">
        <v>0.3</v>
      </c>
      <c r="BD3229" s="16">
        <f t="shared" si="701"/>
        <v>1.05</v>
      </c>
      <c r="BE3229" s="16">
        <f t="shared" si="702"/>
        <v>512.625</v>
      </c>
      <c r="BG3229" s="16">
        <f t="shared" si="703"/>
        <v>360</v>
      </c>
      <c r="BH3229" s="16">
        <f t="shared" si="704"/>
        <v>192</v>
      </c>
      <c r="BI3229" s="16">
        <f t="shared" si="705"/>
        <v>2.4</v>
      </c>
    </row>
    <row r="3230" spans="1:61" x14ac:dyDescent="0.35">
      <c r="A3230">
        <v>3229</v>
      </c>
      <c r="B3230" t="s">
        <v>360</v>
      </c>
      <c r="C3230" t="s">
        <v>9842</v>
      </c>
      <c r="D3230" s="15" t="s">
        <v>3743</v>
      </c>
      <c r="E3230" s="12" t="s">
        <v>98</v>
      </c>
      <c r="F3230" s="16">
        <v>1974</v>
      </c>
      <c r="G3230" s="12" t="s">
        <v>3316</v>
      </c>
      <c r="H3230" s="12" t="s">
        <v>589</v>
      </c>
      <c r="I3230" s="12" t="s">
        <v>363</v>
      </c>
      <c r="J3230" s="12" t="s">
        <v>2401</v>
      </c>
      <c r="K3230" s="12" t="s">
        <v>3647</v>
      </c>
      <c r="N3230" s="16" t="s">
        <v>206</v>
      </c>
      <c r="O3230" s="16" t="s">
        <v>3712</v>
      </c>
      <c r="P3230" s="12" t="s">
        <v>131</v>
      </c>
      <c r="Q3230" s="16">
        <v>2022</v>
      </c>
      <c r="R3230" s="16">
        <v>0.67</v>
      </c>
      <c r="T3230" s="16">
        <v>0</v>
      </c>
      <c r="V3230" s="12" t="s">
        <v>204</v>
      </c>
      <c r="W3230" s="12" t="s">
        <v>204</v>
      </c>
      <c r="X3230" s="16">
        <v>1</v>
      </c>
      <c r="Y3230" s="16">
        <v>5</v>
      </c>
      <c r="Z3230" s="16">
        <v>0.67</v>
      </c>
      <c r="AA3230" s="16">
        <f t="shared" si="706"/>
        <v>80.400000000000006</v>
      </c>
      <c r="AB3230" s="16" t="s">
        <v>2114</v>
      </c>
      <c r="AC3230" s="16" t="s">
        <v>5620</v>
      </c>
      <c r="AD3230" s="16">
        <f t="shared" si="690"/>
        <v>28140.000000000004</v>
      </c>
      <c r="AE3230" s="16">
        <f t="shared" si="691"/>
        <v>234.5</v>
      </c>
      <c r="AF3230" s="16">
        <f t="shared" si="692"/>
        <v>87937.5</v>
      </c>
      <c r="AG3230" s="16">
        <f t="shared" si="693"/>
        <v>67</v>
      </c>
      <c r="AH3230" s="12">
        <f t="shared" si="694"/>
        <v>0</v>
      </c>
      <c r="AI3230" s="16">
        <f t="shared" si="695"/>
        <v>4.6900000000000004</v>
      </c>
      <c r="AJ3230" s="16">
        <f t="shared" si="696"/>
        <v>16180.500000000002</v>
      </c>
      <c r="AK3230" s="16">
        <f t="shared" si="697"/>
        <v>335</v>
      </c>
      <c r="AL3230" s="16">
        <f t="shared" si="698"/>
        <v>3350</v>
      </c>
      <c r="AM3230" s="16">
        <f t="shared" si="699"/>
        <v>47570</v>
      </c>
      <c r="AN3230" s="16">
        <f t="shared" si="700"/>
        <v>183178</v>
      </c>
      <c r="BC3230" s="16">
        <v>0.67</v>
      </c>
      <c r="BD3230" s="16">
        <f t="shared" si="701"/>
        <v>2.3450000000000002</v>
      </c>
      <c r="BE3230" s="16">
        <f t="shared" si="702"/>
        <v>1144.8625</v>
      </c>
      <c r="BG3230" s="16">
        <f t="shared" si="703"/>
        <v>804</v>
      </c>
      <c r="BH3230" s="16">
        <f t="shared" si="704"/>
        <v>428.8</v>
      </c>
      <c r="BI3230" s="16">
        <f t="shared" si="705"/>
        <v>5.36</v>
      </c>
    </row>
    <row r="3231" spans="1:61" x14ac:dyDescent="0.35">
      <c r="A3231">
        <v>3230</v>
      </c>
      <c r="B3231" t="s">
        <v>360</v>
      </c>
      <c r="C3231" t="s">
        <v>9843</v>
      </c>
      <c r="D3231" s="15" t="s">
        <v>3744</v>
      </c>
      <c r="E3231" s="12" t="s">
        <v>98</v>
      </c>
      <c r="F3231" s="16">
        <v>1989</v>
      </c>
      <c r="G3231" s="12" t="s">
        <v>3316</v>
      </c>
      <c r="H3231" s="12" t="s">
        <v>589</v>
      </c>
      <c r="I3231" s="12" t="s">
        <v>363</v>
      </c>
      <c r="J3231" s="12" t="s">
        <v>2401</v>
      </c>
      <c r="K3231" s="12" t="s">
        <v>3647</v>
      </c>
      <c r="N3231" s="16" t="s">
        <v>206</v>
      </c>
      <c r="O3231" s="16" t="s">
        <v>3712</v>
      </c>
      <c r="P3231" s="12" t="s">
        <v>131</v>
      </c>
      <c r="Q3231" s="16">
        <v>2022</v>
      </c>
      <c r="R3231" s="16">
        <v>0.56000000000000005</v>
      </c>
      <c r="T3231" s="16">
        <v>0</v>
      </c>
      <c r="V3231" s="12" t="s">
        <v>204</v>
      </c>
      <c r="W3231" s="12" t="s">
        <v>204</v>
      </c>
      <c r="X3231" s="16">
        <v>1</v>
      </c>
      <c r="Y3231" s="16">
        <v>6</v>
      </c>
      <c r="Z3231" s="16">
        <v>0.56000000000000005</v>
      </c>
      <c r="AA3231" s="16">
        <f t="shared" si="706"/>
        <v>67.2</v>
      </c>
      <c r="AB3231" s="16" t="s">
        <v>2114</v>
      </c>
      <c r="AC3231" s="16" t="s">
        <v>5620</v>
      </c>
      <c r="AD3231" s="16">
        <f t="shared" si="690"/>
        <v>23520</v>
      </c>
      <c r="AE3231" s="16">
        <f t="shared" si="691"/>
        <v>196.00000000000003</v>
      </c>
      <c r="AF3231" s="16">
        <f t="shared" si="692"/>
        <v>73500.000000000015</v>
      </c>
      <c r="AG3231" s="16">
        <f t="shared" si="693"/>
        <v>56.000000000000007</v>
      </c>
      <c r="AH3231" s="12">
        <f t="shared" si="694"/>
        <v>0</v>
      </c>
      <c r="AI3231" s="16">
        <f t="shared" si="695"/>
        <v>3.9200000000000004</v>
      </c>
      <c r="AJ3231" s="16">
        <f t="shared" si="696"/>
        <v>13524.000000000002</v>
      </c>
      <c r="AK3231" s="16">
        <f t="shared" si="697"/>
        <v>280</v>
      </c>
      <c r="AL3231" s="16">
        <f t="shared" si="698"/>
        <v>2800.0000000000005</v>
      </c>
      <c r="AM3231" s="16">
        <f t="shared" si="699"/>
        <v>39760.000000000007</v>
      </c>
      <c r="AN3231" s="16">
        <f t="shared" si="700"/>
        <v>153104.00000000003</v>
      </c>
      <c r="BC3231" s="16">
        <v>0.56000000000000005</v>
      </c>
      <c r="BD3231" s="16">
        <f t="shared" si="701"/>
        <v>1.9600000000000002</v>
      </c>
      <c r="BE3231" s="16">
        <f t="shared" si="702"/>
        <v>956.9000000000002</v>
      </c>
      <c r="BG3231" s="16">
        <f t="shared" si="703"/>
        <v>672.00000000000011</v>
      </c>
      <c r="BH3231" s="16">
        <f t="shared" si="704"/>
        <v>358.40000000000003</v>
      </c>
      <c r="BI3231" s="16">
        <f t="shared" si="705"/>
        <v>4.4800000000000004</v>
      </c>
    </row>
    <row r="3232" spans="1:61" x14ac:dyDescent="0.35">
      <c r="A3232">
        <v>3231</v>
      </c>
      <c r="B3232" t="s">
        <v>360</v>
      </c>
      <c r="C3232" t="s">
        <v>9844</v>
      </c>
      <c r="D3232" s="15" t="s">
        <v>3745</v>
      </c>
      <c r="E3232" s="12" t="s">
        <v>98</v>
      </c>
      <c r="F3232" s="16">
        <v>1990</v>
      </c>
      <c r="G3232" s="12" t="s">
        <v>3316</v>
      </c>
      <c r="H3232" s="12" t="s">
        <v>589</v>
      </c>
      <c r="I3232" s="12" t="s">
        <v>363</v>
      </c>
      <c r="J3232" s="12" t="s">
        <v>2401</v>
      </c>
      <c r="K3232" s="12" t="s">
        <v>3647</v>
      </c>
      <c r="N3232" s="16" t="s">
        <v>206</v>
      </c>
      <c r="O3232" s="16" t="s">
        <v>3712</v>
      </c>
      <c r="P3232" s="12" t="s">
        <v>131</v>
      </c>
      <c r="Q3232" s="16">
        <v>2022</v>
      </c>
      <c r="R3232" s="16">
        <v>0.24</v>
      </c>
      <c r="T3232" s="16">
        <v>0</v>
      </c>
      <c r="V3232" s="12" t="s">
        <v>204</v>
      </c>
      <c r="W3232" s="12" t="s">
        <v>204</v>
      </c>
      <c r="X3232" s="16">
        <v>1</v>
      </c>
      <c r="Y3232" s="16">
        <v>7</v>
      </c>
      <c r="Z3232" s="16">
        <v>0.24</v>
      </c>
      <c r="AA3232" s="16">
        <f t="shared" si="706"/>
        <v>28.799999999999997</v>
      </c>
      <c r="AB3232" s="16" t="s">
        <v>2114</v>
      </c>
      <c r="AC3232" s="16" t="s">
        <v>5620</v>
      </c>
      <c r="AD3232" s="16">
        <f t="shared" si="690"/>
        <v>10079.999999999998</v>
      </c>
      <c r="AE3232" s="16">
        <f t="shared" si="691"/>
        <v>84</v>
      </c>
      <c r="AF3232" s="16">
        <f t="shared" si="692"/>
        <v>31500</v>
      </c>
      <c r="AG3232" s="16">
        <f t="shared" si="693"/>
        <v>24</v>
      </c>
      <c r="AH3232" s="12">
        <f t="shared" si="694"/>
        <v>0</v>
      </c>
      <c r="AI3232" s="16">
        <f t="shared" si="695"/>
        <v>1.68</v>
      </c>
      <c r="AJ3232" s="16">
        <f t="shared" si="696"/>
        <v>5796</v>
      </c>
      <c r="AK3232" s="16">
        <f t="shared" si="697"/>
        <v>120</v>
      </c>
      <c r="AL3232" s="16">
        <f t="shared" si="698"/>
        <v>1200</v>
      </c>
      <c r="AM3232" s="16">
        <f t="shared" si="699"/>
        <v>17040</v>
      </c>
      <c r="AN3232" s="16">
        <f t="shared" si="700"/>
        <v>65616</v>
      </c>
      <c r="BC3232" s="16">
        <v>0.24</v>
      </c>
      <c r="BD3232" s="16">
        <f t="shared" si="701"/>
        <v>0.84</v>
      </c>
      <c r="BE3232" s="16">
        <f t="shared" si="702"/>
        <v>410.1</v>
      </c>
      <c r="BG3232" s="16">
        <f t="shared" si="703"/>
        <v>288</v>
      </c>
      <c r="BH3232" s="16">
        <f t="shared" si="704"/>
        <v>153.6</v>
      </c>
      <c r="BI3232" s="16">
        <f t="shared" si="705"/>
        <v>1.92</v>
      </c>
    </row>
    <row r="3233" spans="1:61" x14ac:dyDescent="0.35">
      <c r="A3233">
        <v>3232</v>
      </c>
      <c r="B3233" t="s">
        <v>360</v>
      </c>
      <c r="C3233" t="s">
        <v>9845</v>
      </c>
      <c r="D3233" s="15" t="s">
        <v>3746</v>
      </c>
      <c r="E3233" s="12" t="s">
        <v>98</v>
      </c>
      <c r="F3233" s="16">
        <v>1978</v>
      </c>
      <c r="G3233" s="12" t="s">
        <v>3316</v>
      </c>
      <c r="H3233" s="12" t="s">
        <v>589</v>
      </c>
      <c r="I3233" s="12" t="s">
        <v>363</v>
      </c>
      <c r="J3233" s="12" t="s">
        <v>2401</v>
      </c>
      <c r="K3233" s="12" t="s">
        <v>3647</v>
      </c>
      <c r="N3233" s="16" t="s">
        <v>206</v>
      </c>
      <c r="O3233" s="16" t="s">
        <v>3712</v>
      </c>
      <c r="P3233" s="12" t="s">
        <v>131</v>
      </c>
      <c r="Q3233" s="16">
        <v>2022</v>
      </c>
      <c r="R3233" s="16">
        <v>1.54</v>
      </c>
      <c r="T3233" s="16">
        <v>0</v>
      </c>
      <c r="V3233" s="12" t="s">
        <v>204</v>
      </c>
      <c r="W3233" s="12" t="s">
        <v>204</v>
      </c>
      <c r="X3233" s="16">
        <v>1</v>
      </c>
      <c r="Y3233" s="16">
        <v>4</v>
      </c>
      <c r="Z3233" s="16">
        <v>1.54</v>
      </c>
      <c r="AA3233" s="16">
        <f t="shared" si="706"/>
        <v>184.8</v>
      </c>
      <c r="AB3233" s="16" t="s">
        <v>2114</v>
      </c>
      <c r="AC3233" s="16" t="s">
        <v>5620</v>
      </c>
      <c r="AD3233" s="16">
        <f t="shared" si="690"/>
        <v>64680.000000000007</v>
      </c>
      <c r="AE3233" s="16">
        <f t="shared" si="691"/>
        <v>539</v>
      </c>
      <c r="AF3233" s="16">
        <f t="shared" si="692"/>
        <v>202125</v>
      </c>
      <c r="AG3233" s="16">
        <f t="shared" si="693"/>
        <v>154</v>
      </c>
      <c r="AH3233" s="12">
        <f t="shared" si="694"/>
        <v>0</v>
      </c>
      <c r="AI3233" s="16">
        <f t="shared" si="695"/>
        <v>10.780000000000001</v>
      </c>
      <c r="AJ3233" s="16">
        <f t="shared" si="696"/>
        <v>37191.000000000007</v>
      </c>
      <c r="AK3233" s="16">
        <f t="shared" si="697"/>
        <v>770</v>
      </c>
      <c r="AL3233" s="16">
        <f t="shared" si="698"/>
        <v>7700</v>
      </c>
      <c r="AM3233" s="16">
        <f t="shared" si="699"/>
        <v>109340</v>
      </c>
      <c r="AN3233" s="16">
        <f t="shared" si="700"/>
        <v>421036</v>
      </c>
      <c r="BC3233" s="16">
        <v>1.54</v>
      </c>
      <c r="BD3233" s="16">
        <f t="shared" si="701"/>
        <v>5.3900000000000006</v>
      </c>
      <c r="BE3233" s="16">
        <f t="shared" si="702"/>
        <v>2631.4749999999999</v>
      </c>
      <c r="BG3233" s="16">
        <f t="shared" si="703"/>
        <v>1848</v>
      </c>
      <c r="BH3233" s="16">
        <f t="shared" si="704"/>
        <v>985.6</v>
      </c>
      <c r="BI3233" s="16">
        <f t="shared" si="705"/>
        <v>12.32</v>
      </c>
    </row>
    <row r="3234" spans="1:61" x14ac:dyDescent="0.35">
      <c r="A3234">
        <v>3233</v>
      </c>
      <c r="B3234" t="s">
        <v>360</v>
      </c>
      <c r="C3234" t="s">
        <v>9846</v>
      </c>
      <c r="D3234" s="15" t="s">
        <v>3747</v>
      </c>
      <c r="E3234" s="12" t="s">
        <v>98</v>
      </c>
      <c r="F3234" s="16">
        <v>1983</v>
      </c>
      <c r="G3234" s="12" t="s">
        <v>3316</v>
      </c>
      <c r="H3234" s="12" t="s">
        <v>589</v>
      </c>
      <c r="I3234" s="12" t="s">
        <v>363</v>
      </c>
      <c r="J3234" s="12" t="s">
        <v>2401</v>
      </c>
      <c r="K3234" s="12" t="s">
        <v>3647</v>
      </c>
      <c r="N3234" s="16" t="s">
        <v>206</v>
      </c>
      <c r="O3234" s="16" t="s">
        <v>3712</v>
      </c>
      <c r="P3234" s="12" t="s">
        <v>131</v>
      </c>
      <c r="Q3234" s="16">
        <v>2022</v>
      </c>
      <c r="R3234" s="16">
        <v>1</v>
      </c>
      <c r="T3234" s="16">
        <v>0</v>
      </c>
      <c r="V3234" s="12" t="s">
        <v>204</v>
      </c>
      <c r="W3234" s="12" t="s">
        <v>204</v>
      </c>
      <c r="X3234" s="16">
        <v>1</v>
      </c>
      <c r="Y3234" s="16">
        <v>10</v>
      </c>
      <c r="Z3234" s="16">
        <v>1</v>
      </c>
      <c r="AA3234" s="16">
        <f t="shared" si="706"/>
        <v>120</v>
      </c>
      <c r="AB3234" s="16" t="s">
        <v>2114</v>
      </c>
      <c r="AC3234" s="16" t="s">
        <v>5620</v>
      </c>
      <c r="AD3234" s="16">
        <f t="shared" si="690"/>
        <v>42000</v>
      </c>
      <c r="AE3234" s="16">
        <f t="shared" si="691"/>
        <v>350</v>
      </c>
      <c r="AF3234" s="16">
        <f t="shared" si="692"/>
        <v>131250</v>
      </c>
      <c r="AG3234" s="16">
        <f t="shared" si="693"/>
        <v>100</v>
      </c>
      <c r="AH3234" s="12">
        <f t="shared" si="694"/>
        <v>0</v>
      </c>
      <c r="AI3234" s="16">
        <f t="shared" si="695"/>
        <v>7</v>
      </c>
      <c r="AJ3234" s="16">
        <f t="shared" si="696"/>
        <v>24150</v>
      </c>
      <c r="AK3234" s="16">
        <f t="shared" si="697"/>
        <v>500</v>
      </c>
      <c r="AL3234" s="16">
        <f t="shared" si="698"/>
        <v>5000</v>
      </c>
      <c r="AM3234" s="16">
        <f t="shared" si="699"/>
        <v>71000</v>
      </c>
      <c r="AN3234" s="16">
        <f t="shared" si="700"/>
        <v>273400</v>
      </c>
      <c r="BC3234" s="16">
        <v>1</v>
      </c>
      <c r="BD3234" s="16">
        <f t="shared" si="701"/>
        <v>3.5</v>
      </c>
      <c r="BE3234" s="16">
        <f t="shared" si="702"/>
        <v>1708.75</v>
      </c>
      <c r="BG3234" s="16">
        <f t="shared" si="703"/>
        <v>1200</v>
      </c>
      <c r="BH3234" s="16">
        <f t="shared" si="704"/>
        <v>640</v>
      </c>
      <c r="BI3234" s="16">
        <f t="shared" si="705"/>
        <v>8</v>
      </c>
    </row>
    <row r="3235" spans="1:61" x14ac:dyDescent="0.35">
      <c r="A3235">
        <v>3234</v>
      </c>
      <c r="B3235" t="s">
        <v>360</v>
      </c>
      <c r="C3235" t="s">
        <v>9847</v>
      </c>
      <c r="D3235" s="15" t="s">
        <v>3748</v>
      </c>
      <c r="E3235" s="12" t="s">
        <v>98</v>
      </c>
      <c r="F3235" s="16">
        <v>1992</v>
      </c>
      <c r="G3235" s="12" t="s">
        <v>3316</v>
      </c>
      <c r="H3235" s="12" t="s">
        <v>589</v>
      </c>
      <c r="I3235" s="12" t="s">
        <v>363</v>
      </c>
      <c r="J3235" s="12" t="s">
        <v>2401</v>
      </c>
      <c r="K3235" s="12" t="s">
        <v>3647</v>
      </c>
      <c r="N3235" s="16" t="s">
        <v>206</v>
      </c>
      <c r="O3235" s="16" t="s">
        <v>420</v>
      </c>
      <c r="P3235" s="12" t="s">
        <v>131</v>
      </c>
      <c r="Q3235" s="16">
        <v>2022</v>
      </c>
      <c r="R3235" s="16">
        <v>0.63</v>
      </c>
      <c r="T3235" s="16">
        <v>0</v>
      </c>
      <c r="V3235" s="12" t="s">
        <v>204</v>
      </c>
      <c r="W3235" s="12" t="s">
        <v>204</v>
      </c>
      <c r="X3235" s="16">
        <v>1</v>
      </c>
      <c r="Y3235" s="16">
        <v>12</v>
      </c>
      <c r="Z3235" s="16">
        <v>0.63</v>
      </c>
      <c r="AA3235" s="16">
        <f t="shared" si="706"/>
        <v>75.599999999999994</v>
      </c>
      <c r="AB3235" s="16" t="s">
        <v>2114</v>
      </c>
      <c r="AC3235" s="16" t="s">
        <v>5620</v>
      </c>
      <c r="AD3235" s="16">
        <f t="shared" si="690"/>
        <v>26459.999999999996</v>
      </c>
      <c r="AE3235" s="16">
        <f t="shared" si="691"/>
        <v>220.5</v>
      </c>
      <c r="AF3235" s="16">
        <f t="shared" si="692"/>
        <v>82687.5</v>
      </c>
      <c r="AG3235" s="16">
        <f t="shared" si="693"/>
        <v>63</v>
      </c>
      <c r="AH3235" s="12">
        <f t="shared" si="694"/>
        <v>0</v>
      </c>
      <c r="AI3235" s="16">
        <f t="shared" si="695"/>
        <v>4.41</v>
      </c>
      <c r="AJ3235" s="16">
        <f t="shared" si="696"/>
        <v>15214.5</v>
      </c>
      <c r="AK3235" s="16">
        <f t="shared" si="697"/>
        <v>315</v>
      </c>
      <c r="AL3235" s="16">
        <f t="shared" si="698"/>
        <v>3150</v>
      </c>
      <c r="AM3235" s="16">
        <f t="shared" si="699"/>
        <v>44730</v>
      </c>
      <c r="AN3235" s="16">
        <f t="shared" si="700"/>
        <v>172242</v>
      </c>
      <c r="BC3235" s="16">
        <v>0.63</v>
      </c>
      <c r="BD3235" s="16">
        <f t="shared" si="701"/>
        <v>2.2050000000000001</v>
      </c>
      <c r="BE3235" s="16">
        <f t="shared" si="702"/>
        <v>1076.5125</v>
      </c>
      <c r="BG3235" s="16">
        <f t="shared" si="703"/>
        <v>756</v>
      </c>
      <c r="BH3235" s="16">
        <f t="shared" si="704"/>
        <v>403.2</v>
      </c>
      <c r="BI3235" s="16">
        <f t="shared" si="705"/>
        <v>5.04</v>
      </c>
    </row>
    <row r="3236" spans="1:61" x14ac:dyDescent="0.35">
      <c r="A3236">
        <v>3235</v>
      </c>
      <c r="B3236" t="s">
        <v>360</v>
      </c>
      <c r="C3236" t="s">
        <v>9848</v>
      </c>
      <c r="D3236" s="15" t="s">
        <v>3749</v>
      </c>
      <c r="E3236" s="12" t="s">
        <v>98</v>
      </c>
      <c r="F3236" s="16">
        <v>1974</v>
      </c>
      <c r="G3236" s="12" t="s">
        <v>3316</v>
      </c>
      <c r="H3236" s="12" t="s">
        <v>589</v>
      </c>
      <c r="I3236" s="12" t="s">
        <v>363</v>
      </c>
      <c r="J3236" s="12" t="s">
        <v>2401</v>
      </c>
      <c r="K3236" s="12" t="s">
        <v>3647</v>
      </c>
      <c r="N3236" s="16" t="s">
        <v>206</v>
      </c>
      <c r="O3236" s="16" t="s">
        <v>3712</v>
      </c>
      <c r="P3236" s="12" t="s">
        <v>131</v>
      </c>
      <c r="Q3236" s="16">
        <v>2022</v>
      </c>
      <c r="R3236" s="16">
        <v>0.51</v>
      </c>
      <c r="T3236" s="16">
        <v>0</v>
      </c>
      <c r="V3236" s="12" t="s">
        <v>204</v>
      </c>
      <c r="W3236" s="12" t="s">
        <v>204</v>
      </c>
      <c r="X3236" s="16">
        <v>1</v>
      </c>
      <c r="Y3236" s="16">
        <v>4</v>
      </c>
      <c r="Z3236" s="16">
        <v>0.51</v>
      </c>
      <c r="AA3236" s="16">
        <f t="shared" si="706"/>
        <v>61.2</v>
      </c>
      <c r="AB3236" s="16" t="s">
        <v>2114</v>
      </c>
      <c r="AC3236" s="16" t="s">
        <v>5620</v>
      </c>
      <c r="AD3236" s="16">
        <f t="shared" si="690"/>
        <v>21420</v>
      </c>
      <c r="AE3236" s="16">
        <f t="shared" si="691"/>
        <v>178.5</v>
      </c>
      <c r="AF3236" s="16">
        <f t="shared" si="692"/>
        <v>66937.5</v>
      </c>
      <c r="AG3236" s="16">
        <f t="shared" si="693"/>
        <v>51</v>
      </c>
      <c r="AH3236" s="12">
        <f t="shared" si="694"/>
        <v>0</v>
      </c>
      <c r="AI3236" s="16">
        <f t="shared" si="695"/>
        <v>3.5700000000000003</v>
      </c>
      <c r="AJ3236" s="16">
        <f t="shared" si="696"/>
        <v>12316.500000000002</v>
      </c>
      <c r="AK3236" s="16">
        <f t="shared" si="697"/>
        <v>255</v>
      </c>
      <c r="AL3236" s="16">
        <f t="shared" si="698"/>
        <v>2550</v>
      </c>
      <c r="AM3236" s="16">
        <f t="shared" si="699"/>
        <v>36210</v>
      </c>
      <c r="AN3236" s="16">
        <f t="shared" si="700"/>
        <v>139434</v>
      </c>
      <c r="BC3236" s="16">
        <v>0.51</v>
      </c>
      <c r="BD3236" s="16">
        <f t="shared" si="701"/>
        <v>1.7850000000000001</v>
      </c>
      <c r="BE3236" s="16">
        <f t="shared" si="702"/>
        <v>871.46249999999998</v>
      </c>
      <c r="BG3236" s="16">
        <f t="shared" si="703"/>
        <v>612</v>
      </c>
      <c r="BH3236" s="16">
        <f t="shared" si="704"/>
        <v>326.39999999999998</v>
      </c>
      <c r="BI3236" s="16">
        <f t="shared" si="705"/>
        <v>4.08</v>
      </c>
    </row>
    <row r="3237" spans="1:61" x14ac:dyDescent="0.35">
      <c r="A3237">
        <v>3236</v>
      </c>
      <c r="B3237" t="s">
        <v>360</v>
      </c>
      <c r="C3237" t="s">
        <v>9849</v>
      </c>
      <c r="D3237" s="15" t="s">
        <v>3750</v>
      </c>
      <c r="E3237" s="12" t="s">
        <v>93</v>
      </c>
      <c r="F3237" s="16">
        <v>1970</v>
      </c>
      <c r="G3237" s="12" t="s">
        <v>3316</v>
      </c>
      <c r="H3237" s="12" t="s">
        <v>589</v>
      </c>
      <c r="I3237" s="12" t="s">
        <v>363</v>
      </c>
      <c r="J3237" s="12" t="s">
        <v>2401</v>
      </c>
      <c r="K3237" s="12" t="s">
        <v>3647</v>
      </c>
      <c r="N3237" s="16" t="s">
        <v>206</v>
      </c>
      <c r="O3237" s="16" t="s">
        <v>3712</v>
      </c>
      <c r="P3237" s="12" t="s">
        <v>131</v>
      </c>
      <c r="Q3237" s="16">
        <v>2022</v>
      </c>
      <c r="R3237" s="16">
        <v>0.38</v>
      </c>
      <c r="T3237" s="16">
        <v>0</v>
      </c>
      <c r="V3237" s="12" t="s">
        <v>204</v>
      </c>
      <c r="W3237" s="12" t="s">
        <v>204</v>
      </c>
      <c r="X3237" s="16">
        <v>1</v>
      </c>
      <c r="Y3237" s="16">
        <v>5</v>
      </c>
      <c r="Z3237" s="16">
        <v>0.38</v>
      </c>
      <c r="AA3237" s="16">
        <f t="shared" si="706"/>
        <v>45.6</v>
      </c>
      <c r="AB3237" s="16" t="s">
        <v>2114</v>
      </c>
      <c r="AC3237" s="16" t="s">
        <v>5620</v>
      </c>
      <c r="AD3237" s="16">
        <f t="shared" ref="AD3237:AD3300" si="707">AA3237*350</f>
        <v>15960</v>
      </c>
      <c r="AE3237" s="16">
        <f t="shared" ref="AE3237:AE3300" si="708">Z3237*350</f>
        <v>133</v>
      </c>
      <c r="AF3237" s="16">
        <f t="shared" ref="AF3237:AF3300" si="709">AE3237*375</f>
        <v>49875</v>
      </c>
      <c r="AG3237" s="16">
        <f t="shared" ref="AG3237:AG3300" si="710">Z3237*100</f>
        <v>38</v>
      </c>
      <c r="AH3237" s="12">
        <f t="shared" ref="AH3237:AH3300" si="711">AG3237*0</f>
        <v>0</v>
      </c>
      <c r="AI3237" s="16">
        <f t="shared" ref="AI3237:AI3300" si="712">7*Z3237</f>
        <v>2.66</v>
      </c>
      <c r="AJ3237" s="16">
        <f t="shared" ref="AJ3237:AJ3300" si="713">AI3237*3450</f>
        <v>9177</v>
      </c>
      <c r="AK3237" s="16">
        <f t="shared" ref="AK3237:AK3300" si="714">Z3237*500</f>
        <v>190</v>
      </c>
      <c r="AL3237" s="16">
        <f t="shared" ref="AL3237:AL3300" si="715">1*5000*Z3237</f>
        <v>1900</v>
      </c>
      <c r="AM3237" s="16">
        <f t="shared" ref="AM3237:AM3300" si="716">Z3237*71000</f>
        <v>26980</v>
      </c>
      <c r="AN3237" s="16">
        <f t="shared" ref="AN3237:AN3300" si="717">AM3237+AL3237+AJ3237+AF3237+AD3237</f>
        <v>103892</v>
      </c>
      <c r="BC3237" s="16">
        <v>0.38</v>
      </c>
      <c r="BD3237" s="16">
        <f t="shared" ref="BD3237:BD3300" si="718">3.5*BC3237</f>
        <v>1.33</v>
      </c>
      <c r="BE3237" s="16">
        <f t="shared" ref="BE3237:BE3300" si="719">AN3237/160</f>
        <v>649.32500000000005</v>
      </c>
      <c r="BG3237" s="16">
        <f t="shared" ref="BG3237:BG3300" si="720">1200*BC3237</f>
        <v>456</v>
      </c>
      <c r="BH3237" s="16">
        <f t="shared" ref="BH3237:BH3300" si="721">640*BC3237</f>
        <v>243.2</v>
      </c>
      <c r="BI3237" s="16">
        <f t="shared" ref="BI3237:BI3300" si="722">BH3237/80</f>
        <v>3.04</v>
      </c>
    </row>
    <row r="3238" spans="1:61" x14ac:dyDescent="0.35">
      <c r="A3238">
        <v>3237</v>
      </c>
      <c r="B3238" t="s">
        <v>360</v>
      </c>
      <c r="C3238" t="s">
        <v>9850</v>
      </c>
      <c r="D3238" s="15" t="s">
        <v>3751</v>
      </c>
      <c r="E3238" s="12" t="s">
        <v>98</v>
      </c>
      <c r="F3238" s="16">
        <v>1992</v>
      </c>
      <c r="G3238" s="12" t="s">
        <v>3316</v>
      </c>
      <c r="H3238" s="12" t="s">
        <v>589</v>
      </c>
      <c r="I3238" s="12" t="s">
        <v>363</v>
      </c>
      <c r="J3238" s="12" t="s">
        <v>2401</v>
      </c>
      <c r="K3238" s="12" t="s">
        <v>3647</v>
      </c>
      <c r="N3238" s="16" t="s">
        <v>206</v>
      </c>
      <c r="O3238" s="16" t="s">
        <v>3712</v>
      </c>
      <c r="P3238" s="12" t="s">
        <v>131</v>
      </c>
      <c r="Q3238" s="16">
        <v>2022</v>
      </c>
      <c r="R3238" s="16">
        <v>1.42</v>
      </c>
      <c r="T3238" s="16">
        <v>0</v>
      </c>
      <c r="V3238" s="12" t="s">
        <v>204</v>
      </c>
      <c r="W3238" s="12" t="s">
        <v>204</v>
      </c>
      <c r="X3238" s="16">
        <v>1</v>
      </c>
      <c r="Y3238" s="16">
        <v>6</v>
      </c>
      <c r="Z3238" s="16">
        <v>1.42</v>
      </c>
      <c r="AA3238" s="16">
        <f t="shared" si="706"/>
        <v>170.39999999999998</v>
      </c>
      <c r="AB3238" s="16" t="s">
        <v>2114</v>
      </c>
      <c r="AC3238" s="16" t="s">
        <v>5620</v>
      </c>
      <c r="AD3238" s="16">
        <f t="shared" si="707"/>
        <v>59639.999999999993</v>
      </c>
      <c r="AE3238" s="16">
        <f t="shared" si="708"/>
        <v>497</v>
      </c>
      <c r="AF3238" s="16">
        <f t="shared" si="709"/>
        <v>186375</v>
      </c>
      <c r="AG3238" s="16">
        <f t="shared" si="710"/>
        <v>142</v>
      </c>
      <c r="AH3238" s="12">
        <f t="shared" si="711"/>
        <v>0</v>
      </c>
      <c r="AI3238" s="16">
        <f t="shared" si="712"/>
        <v>9.94</v>
      </c>
      <c r="AJ3238" s="16">
        <f t="shared" si="713"/>
        <v>34293</v>
      </c>
      <c r="AK3238" s="16">
        <f t="shared" si="714"/>
        <v>710</v>
      </c>
      <c r="AL3238" s="16">
        <f t="shared" si="715"/>
        <v>7100</v>
      </c>
      <c r="AM3238" s="16">
        <f t="shared" si="716"/>
        <v>100820</v>
      </c>
      <c r="AN3238" s="16">
        <f t="shared" si="717"/>
        <v>388228</v>
      </c>
      <c r="BC3238" s="16">
        <v>1.42</v>
      </c>
      <c r="BD3238" s="16">
        <f t="shared" si="718"/>
        <v>4.97</v>
      </c>
      <c r="BE3238" s="16">
        <f t="shared" si="719"/>
        <v>2426.4250000000002</v>
      </c>
      <c r="BG3238" s="16">
        <f t="shared" si="720"/>
        <v>1704</v>
      </c>
      <c r="BH3238" s="16">
        <f t="shared" si="721"/>
        <v>908.8</v>
      </c>
      <c r="BI3238" s="16">
        <f t="shared" si="722"/>
        <v>11.36</v>
      </c>
    </row>
    <row r="3239" spans="1:61" x14ac:dyDescent="0.35">
      <c r="A3239">
        <v>3238</v>
      </c>
      <c r="B3239" t="s">
        <v>360</v>
      </c>
      <c r="C3239" t="s">
        <v>9851</v>
      </c>
      <c r="D3239" s="15" t="s">
        <v>3715</v>
      </c>
      <c r="E3239" s="12" t="s">
        <v>98</v>
      </c>
      <c r="F3239" s="16">
        <v>1957</v>
      </c>
      <c r="G3239" s="12" t="s">
        <v>3316</v>
      </c>
      <c r="H3239" s="12" t="s">
        <v>589</v>
      </c>
      <c r="I3239" s="12" t="s">
        <v>363</v>
      </c>
      <c r="J3239" s="12" t="s">
        <v>2401</v>
      </c>
      <c r="K3239" s="12" t="s">
        <v>3647</v>
      </c>
      <c r="N3239" s="16" t="s">
        <v>205</v>
      </c>
      <c r="O3239" s="16" t="s">
        <v>3752</v>
      </c>
      <c r="P3239" s="12" t="s">
        <v>131</v>
      </c>
      <c r="Q3239" s="16">
        <v>2022</v>
      </c>
      <c r="R3239" s="16">
        <v>0.81</v>
      </c>
      <c r="T3239" s="16">
        <v>0</v>
      </c>
      <c r="U3239" s="16" t="s">
        <v>5615</v>
      </c>
      <c r="V3239" s="12" t="s">
        <v>204</v>
      </c>
      <c r="W3239" s="12" t="s">
        <v>204</v>
      </c>
      <c r="X3239" s="16">
        <v>1</v>
      </c>
      <c r="Y3239" s="16">
        <v>5</v>
      </c>
      <c r="Z3239" s="16">
        <v>0.81</v>
      </c>
      <c r="AA3239" s="16">
        <f t="shared" si="706"/>
        <v>97.2</v>
      </c>
      <c r="AB3239" s="16" t="s">
        <v>2114</v>
      </c>
      <c r="AC3239" s="16" t="s">
        <v>5620</v>
      </c>
      <c r="AD3239" s="16">
        <f t="shared" si="707"/>
        <v>34020</v>
      </c>
      <c r="AE3239" s="16">
        <f t="shared" si="708"/>
        <v>283.5</v>
      </c>
      <c r="AF3239" s="16">
        <f t="shared" si="709"/>
        <v>106312.5</v>
      </c>
      <c r="AG3239" s="16">
        <f t="shared" si="710"/>
        <v>81</v>
      </c>
      <c r="AH3239" s="12">
        <f t="shared" si="711"/>
        <v>0</v>
      </c>
      <c r="AI3239" s="16">
        <f t="shared" si="712"/>
        <v>5.67</v>
      </c>
      <c r="AJ3239" s="16">
        <f t="shared" si="713"/>
        <v>19561.5</v>
      </c>
      <c r="AK3239" s="16">
        <f t="shared" si="714"/>
        <v>405</v>
      </c>
      <c r="AL3239" s="16">
        <f t="shared" si="715"/>
        <v>4050.0000000000005</v>
      </c>
      <c r="AM3239" s="16">
        <f t="shared" si="716"/>
        <v>57510.000000000007</v>
      </c>
      <c r="AN3239" s="16">
        <f t="shared" si="717"/>
        <v>221454</v>
      </c>
      <c r="BC3239" s="16">
        <v>0.81</v>
      </c>
      <c r="BD3239" s="16">
        <f t="shared" si="718"/>
        <v>2.835</v>
      </c>
      <c r="BE3239" s="16">
        <f t="shared" si="719"/>
        <v>1384.0875000000001</v>
      </c>
      <c r="BG3239" s="16">
        <f t="shared" si="720"/>
        <v>972.00000000000011</v>
      </c>
      <c r="BH3239" s="16">
        <f t="shared" si="721"/>
        <v>518.40000000000009</v>
      </c>
      <c r="BI3239" s="16">
        <f t="shared" si="722"/>
        <v>6.4800000000000013</v>
      </c>
    </row>
    <row r="3240" spans="1:61" x14ac:dyDescent="0.35">
      <c r="A3240">
        <v>3239</v>
      </c>
      <c r="B3240" t="s">
        <v>360</v>
      </c>
      <c r="C3240" t="s">
        <v>9852</v>
      </c>
      <c r="D3240" s="15" t="s">
        <v>3708</v>
      </c>
      <c r="E3240" s="12" t="s">
        <v>98</v>
      </c>
      <c r="F3240" s="16">
        <v>1960</v>
      </c>
      <c r="G3240" s="12" t="s">
        <v>3316</v>
      </c>
      <c r="H3240" s="12" t="s">
        <v>589</v>
      </c>
      <c r="I3240" s="12" t="s">
        <v>363</v>
      </c>
      <c r="J3240" s="12" t="s">
        <v>2401</v>
      </c>
      <c r="K3240" s="12" t="s">
        <v>3647</v>
      </c>
      <c r="N3240" s="16" t="s">
        <v>206</v>
      </c>
      <c r="O3240" s="16" t="s">
        <v>3752</v>
      </c>
      <c r="P3240" s="12" t="s">
        <v>131</v>
      </c>
      <c r="Q3240" s="16">
        <v>2022</v>
      </c>
      <c r="R3240" s="16">
        <v>1.83</v>
      </c>
      <c r="T3240" s="16">
        <v>0</v>
      </c>
      <c r="V3240" s="12" t="s">
        <v>204</v>
      </c>
      <c r="W3240" s="12" t="s">
        <v>204</v>
      </c>
      <c r="X3240" s="16">
        <v>1</v>
      </c>
      <c r="Y3240" s="16">
        <v>12</v>
      </c>
      <c r="Z3240" s="16">
        <v>1.83</v>
      </c>
      <c r="AA3240" s="16">
        <f t="shared" si="706"/>
        <v>219.60000000000002</v>
      </c>
      <c r="AB3240" s="16" t="s">
        <v>2114</v>
      </c>
      <c r="AC3240" s="16" t="s">
        <v>5620</v>
      </c>
      <c r="AD3240" s="16">
        <f t="shared" si="707"/>
        <v>76860.000000000015</v>
      </c>
      <c r="AE3240" s="16">
        <f t="shared" si="708"/>
        <v>640.5</v>
      </c>
      <c r="AF3240" s="16">
        <f t="shared" si="709"/>
        <v>240187.5</v>
      </c>
      <c r="AG3240" s="16">
        <f t="shared" si="710"/>
        <v>183</v>
      </c>
      <c r="AH3240" s="12">
        <f t="shared" si="711"/>
        <v>0</v>
      </c>
      <c r="AI3240" s="16">
        <f t="shared" si="712"/>
        <v>12.81</v>
      </c>
      <c r="AJ3240" s="16">
        <f t="shared" si="713"/>
        <v>44194.5</v>
      </c>
      <c r="AK3240" s="16">
        <f t="shared" si="714"/>
        <v>915</v>
      </c>
      <c r="AL3240" s="16">
        <f t="shared" si="715"/>
        <v>9150</v>
      </c>
      <c r="AM3240" s="16">
        <f t="shared" si="716"/>
        <v>129930</v>
      </c>
      <c r="AN3240" s="16">
        <f t="shared" si="717"/>
        <v>500322</v>
      </c>
      <c r="BC3240" s="16">
        <v>1.83</v>
      </c>
      <c r="BD3240" s="16">
        <f t="shared" si="718"/>
        <v>6.4050000000000002</v>
      </c>
      <c r="BE3240" s="16">
        <f t="shared" si="719"/>
        <v>3127.0124999999998</v>
      </c>
      <c r="BG3240" s="16">
        <f t="shared" si="720"/>
        <v>2196</v>
      </c>
      <c r="BH3240" s="16">
        <f t="shared" si="721"/>
        <v>1171.2</v>
      </c>
      <c r="BI3240" s="16">
        <f t="shared" si="722"/>
        <v>14.64</v>
      </c>
    </row>
    <row r="3241" spans="1:61" x14ac:dyDescent="0.35">
      <c r="A3241">
        <v>3240</v>
      </c>
      <c r="B3241" t="s">
        <v>360</v>
      </c>
      <c r="C3241" t="s">
        <v>9853</v>
      </c>
      <c r="D3241" s="15" t="s">
        <v>3753</v>
      </c>
      <c r="E3241" s="12" t="s">
        <v>98</v>
      </c>
      <c r="F3241" s="16">
        <v>1971</v>
      </c>
      <c r="G3241" s="12" t="s">
        <v>3316</v>
      </c>
      <c r="H3241" s="12" t="s">
        <v>589</v>
      </c>
      <c r="I3241" s="12" t="s">
        <v>363</v>
      </c>
      <c r="J3241" s="12" t="s">
        <v>2401</v>
      </c>
      <c r="K3241" s="12" t="s">
        <v>3647</v>
      </c>
      <c r="N3241" s="16" t="s">
        <v>206</v>
      </c>
      <c r="O3241" s="16" t="s">
        <v>3752</v>
      </c>
      <c r="P3241" s="12" t="s">
        <v>131</v>
      </c>
      <c r="Q3241" s="16">
        <v>2022</v>
      </c>
      <c r="R3241" s="16">
        <v>0.75</v>
      </c>
      <c r="T3241" s="16">
        <v>0</v>
      </c>
      <c r="V3241" s="12" t="s">
        <v>204</v>
      </c>
      <c r="W3241" s="12" t="s">
        <v>204</v>
      </c>
      <c r="X3241" s="16">
        <v>1</v>
      </c>
      <c r="Y3241" s="16">
        <v>6</v>
      </c>
      <c r="Z3241" s="16">
        <v>0.75</v>
      </c>
      <c r="AA3241" s="16">
        <f t="shared" si="706"/>
        <v>90</v>
      </c>
      <c r="AB3241" s="16" t="s">
        <v>2114</v>
      </c>
      <c r="AC3241" s="16" t="s">
        <v>5620</v>
      </c>
      <c r="AD3241" s="16">
        <f t="shared" si="707"/>
        <v>31500</v>
      </c>
      <c r="AE3241" s="16">
        <f t="shared" si="708"/>
        <v>262.5</v>
      </c>
      <c r="AF3241" s="16">
        <f t="shared" si="709"/>
        <v>98437.5</v>
      </c>
      <c r="AG3241" s="16">
        <f t="shared" si="710"/>
        <v>75</v>
      </c>
      <c r="AH3241" s="12">
        <f t="shared" si="711"/>
        <v>0</v>
      </c>
      <c r="AI3241" s="16">
        <f t="shared" si="712"/>
        <v>5.25</v>
      </c>
      <c r="AJ3241" s="16">
        <f t="shared" si="713"/>
        <v>18112.5</v>
      </c>
      <c r="AK3241" s="16">
        <f t="shared" si="714"/>
        <v>375</v>
      </c>
      <c r="AL3241" s="16">
        <f t="shared" si="715"/>
        <v>3750</v>
      </c>
      <c r="AM3241" s="16">
        <f t="shared" si="716"/>
        <v>53250</v>
      </c>
      <c r="AN3241" s="16">
        <f t="shared" si="717"/>
        <v>205050</v>
      </c>
      <c r="BC3241" s="16">
        <v>0.75</v>
      </c>
      <c r="BD3241" s="16">
        <f t="shared" si="718"/>
        <v>2.625</v>
      </c>
      <c r="BE3241" s="16">
        <f t="shared" si="719"/>
        <v>1281.5625</v>
      </c>
      <c r="BG3241" s="16">
        <f t="shared" si="720"/>
        <v>900</v>
      </c>
      <c r="BH3241" s="16">
        <f t="shared" si="721"/>
        <v>480</v>
      </c>
      <c r="BI3241" s="16">
        <f t="shared" si="722"/>
        <v>6</v>
      </c>
    </row>
    <row r="3242" spans="1:61" x14ac:dyDescent="0.35">
      <c r="A3242">
        <v>3241</v>
      </c>
      <c r="B3242" t="s">
        <v>360</v>
      </c>
      <c r="C3242" t="s">
        <v>9854</v>
      </c>
      <c r="D3242" s="15" t="s">
        <v>3663</v>
      </c>
      <c r="E3242" s="12" t="s">
        <v>98</v>
      </c>
      <c r="F3242" s="16">
        <v>1962</v>
      </c>
      <c r="G3242" s="12" t="s">
        <v>3316</v>
      </c>
      <c r="H3242" s="12" t="s">
        <v>589</v>
      </c>
      <c r="I3242" s="12" t="s">
        <v>363</v>
      </c>
      <c r="J3242" s="12" t="s">
        <v>2401</v>
      </c>
      <c r="K3242" s="12" t="s">
        <v>3647</v>
      </c>
      <c r="N3242" s="16" t="s">
        <v>206</v>
      </c>
      <c r="O3242" s="16" t="s">
        <v>3752</v>
      </c>
      <c r="P3242" s="12" t="s">
        <v>131</v>
      </c>
      <c r="Q3242" s="16">
        <v>2022</v>
      </c>
      <c r="R3242" s="16">
        <v>1.58</v>
      </c>
      <c r="T3242" s="16">
        <v>0</v>
      </c>
      <c r="V3242" s="12" t="s">
        <v>204</v>
      </c>
      <c r="W3242" s="12" t="s">
        <v>204</v>
      </c>
      <c r="X3242" s="16">
        <v>1</v>
      </c>
      <c r="Y3242" s="16">
        <v>3</v>
      </c>
      <c r="Z3242" s="16">
        <v>1.58</v>
      </c>
      <c r="AA3242" s="16">
        <f t="shared" si="706"/>
        <v>189.60000000000002</v>
      </c>
      <c r="AB3242" s="16" t="s">
        <v>2114</v>
      </c>
      <c r="AC3242" s="16" t="s">
        <v>5620</v>
      </c>
      <c r="AD3242" s="16">
        <f t="shared" si="707"/>
        <v>66360.000000000015</v>
      </c>
      <c r="AE3242" s="16">
        <f t="shared" si="708"/>
        <v>553</v>
      </c>
      <c r="AF3242" s="16">
        <f t="shared" si="709"/>
        <v>207375</v>
      </c>
      <c r="AG3242" s="16">
        <f t="shared" si="710"/>
        <v>158</v>
      </c>
      <c r="AH3242" s="12">
        <f t="shared" si="711"/>
        <v>0</v>
      </c>
      <c r="AI3242" s="16">
        <f t="shared" si="712"/>
        <v>11.06</v>
      </c>
      <c r="AJ3242" s="16">
        <f t="shared" si="713"/>
        <v>38157</v>
      </c>
      <c r="AK3242" s="16">
        <f t="shared" si="714"/>
        <v>790</v>
      </c>
      <c r="AL3242" s="16">
        <f t="shared" si="715"/>
        <v>7900</v>
      </c>
      <c r="AM3242" s="16">
        <f t="shared" si="716"/>
        <v>112180</v>
      </c>
      <c r="AN3242" s="16">
        <f t="shared" si="717"/>
        <v>431972</v>
      </c>
      <c r="BC3242" s="16">
        <v>1.58</v>
      </c>
      <c r="BD3242" s="16">
        <f t="shared" si="718"/>
        <v>5.53</v>
      </c>
      <c r="BE3242" s="16">
        <f t="shared" si="719"/>
        <v>2699.8249999999998</v>
      </c>
      <c r="BG3242" s="16">
        <f t="shared" si="720"/>
        <v>1896</v>
      </c>
      <c r="BH3242" s="16">
        <f t="shared" si="721"/>
        <v>1011.2</v>
      </c>
      <c r="BI3242" s="16">
        <f t="shared" si="722"/>
        <v>12.64</v>
      </c>
    </row>
    <row r="3243" spans="1:61" x14ac:dyDescent="0.35">
      <c r="A3243">
        <v>3242</v>
      </c>
      <c r="B3243" t="s">
        <v>360</v>
      </c>
      <c r="C3243" t="s">
        <v>9855</v>
      </c>
      <c r="D3243" s="15" t="s">
        <v>3754</v>
      </c>
      <c r="E3243" s="12" t="s">
        <v>98</v>
      </c>
      <c r="F3243" s="16">
        <v>1938</v>
      </c>
      <c r="G3243" s="12" t="s">
        <v>3316</v>
      </c>
      <c r="H3243" s="12" t="s">
        <v>589</v>
      </c>
      <c r="I3243" s="12" t="s">
        <v>363</v>
      </c>
      <c r="J3243" s="12" t="s">
        <v>2401</v>
      </c>
      <c r="K3243" s="12" t="s">
        <v>3647</v>
      </c>
      <c r="N3243" s="16" t="s">
        <v>206</v>
      </c>
      <c r="O3243" s="16" t="s">
        <v>3752</v>
      </c>
      <c r="P3243" s="12" t="s">
        <v>131</v>
      </c>
      <c r="Q3243" s="16">
        <v>2022</v>
      </c>
      <c r="R3243" s="16">
        <v>2</v>
      </c>
      <c r="T3243" s="16">
        <v>0</v>
      </c>
      <c r="V3243" s="12" t="s">
        <v>204</v>
      </c>
      <c r="W3243" s="12" t="s">
        <v>204</v>
      </c>
      <c r="X3243" s="16">
        <v>1</v>
      </c>
      <c r="Y3243" s="16">
        <v>7</v>
      </c>
      <c r="Z3243" s="16">
        <v>2</v>
      </c>
      <c r="AA3243" s="16">
        <f t="shared" si="706"/>
        <v>240</v>
      </c>
      <c r="AB3243" s="16" t="s">
        <v>2114</v>
      </c>
      <c r="AC3243" s="16" t="s">
        <v>5620</v>
      </c>
      <c r="AD3243" s="16">
        <f t="shared" si="707"/>
        <v>84000</v>
      </c>
      <c r="AE3243" s="16">
        <f t="shared" si="708"/>
        <v>700</v>
      </c>
      <c r="AF3243" s="16">
        <f t="shared" si="709"/>
        <v>262500</v>
      </c>
      <c r="AG3243" s="16">
        <f t="shared" si="710"/>
        <v>200</v>
      </c>
      <c r="AH3243" s="12">
        <f t="shared" si="711"/>
        <v>0</v>
      </c>
      <c r="AI3243" s="16">
        <f t="shared" si="712"/>
        <v>14</v>
      </c>
      <c r="AJ3243" s="16">
        <f t="shared" si="713"/>
        <v>48300</v>
      </c>
      <c r="AK3243" s="16">
        <f t="shared" si="714"/>
        <v>1000</v>
      </c>
      <c r="AL3243" s="16">
        <f t="shared" si="715"/>
        <v>10000</v>
      </c>
      <c r="AM3243" s="16">
        <f t="shared" si="716"/>
        <v>142000</v>
      </c>
      <c r="AN3243" s="16">
        <f t="shared" si="717"/>
        <v>546800</v>
      </c>
      <c r="BC3243" s="16">
        <v>2</v>
      </c>
      <c r="BD3243" s="16">
        <f t="shared" si="718"/>
        <v>7</v>
      </c>
      <c r="BE3243" s="16">
        <f t="shared" si="719"/>
        <v>3417.5</v>
      </c>
      <c r="BG3243" s="16">
        <f t="shared" si="720"/>
        <v>2400</v>
      </c>
      <c r="BH3243" s="16">
        <f t="shared" si="721"/>
        <v>1280</v>
      </c>
      <c r="BI3243" s="16">
        <f t="shared" si="722"/>
        <v>16</v>
      </c>
    </row>
    <row r="3244" spans="1:61" x14ac:dyDescent="0.35">
      <c r="A3244">
        <v>3243</v>
      </c>
      <c r="B3244" t="s">
        <v>360</v>
      </c>
      <c r="C3244" t="s">
        <v>9856</v>
      </c>
      <c r="D3244" s="15" t="s">
        <v>3685</v>
      </c>
      <c r="E3244" s="12" t="s">
        <v>98</v>
      </c>
      <c r="F3244" s="16">
        <v>1976</v>
      </c>
      <c r="G3244" s="12" t="s">
        <v>3316</v>
      </c>
      <c r="H3244" s="12" t="s">
        <v>589</v>
      </c>
      <c r="I3244" s="12" t="s">
        <v>363</v>
      </c>
      <c r="J3244" s="12" t="s">
        <v>2401</v>
      </c>
      <c r="K3244" s="12" t="s">
        <v>3647</v>
      </c>
      <c r="N3244" s="16" t="s">
        <v>206</v>
      </c>
      <c r="O3244" s="16" t="s">
        <v>3752</v>
      </c>
      <c r="P3244" s="12" t="s">
        <v>131</v>
      </c>
      <c r="Q3244" s="16">
        <v>2022</v>
      </c>
      <c r="R3244" s="16">
        <v>0.73</v>
      </c>
      <c r="T3244" s="16">
        <v>0</v>
      </c>
      <c r="V3244" s="12" t="s">
        <v>204</v>
      </c>
      <c r="W3244" s="12" t="s">
        <v>204</v>
      </c>
      <c r="X3244" s="16">
        <v>1</v>
      </c>
      <c r="Y3244" s="16">
        <v>8</v>
      </c>
      <c r="Z3244" s="16">
        <v>0.73</v>
      </c>
      <c r="AA3244" s="16">
        <f t="shared" si="706"/>
        <v>87.6</v>
      </c>
      <c r="AB3244" s="16" t="s">
        <v>2114</v>
      </c>
      <c r="AC3244" s="16" t="s">
        <v>5620</v>
      </c>
      <c r="AD3244" s="16">
        <f t="shared" si="707"/>
        <v>30659.999999999996</v>
      </c>
      <c r="AE3244" s="16">
        <f t="shared" si="708"/>
        <v>255.5</v>
      </c>
      <c r="AF3244" s="16">
        <f t="shared" si="709"/>
        <v>95812.5</v>
      </c>
      <c r="AG3244" s="16">
        <f t="shared" si="710"/>
        <v>73</v>
      </c>
      <c r="AH3244" s="12">
        <f t="shared" si="711"/>
        <v>0</v>
      </c>
      <c r="AI3244" s="16">
        <f t="shared" si="712"/>
        <v>5.1099999999999994</v>
      </c>
      <c r="AJ3244" s="16">
        <f t="shared" si="713"/>
        <v>17629.499999999996</v>
      </c>
      <c r="AK3244" s="16">
        <f t="shared" si="714"/>
        <v>365</v>
      </c>
      <c r="AL3244" s="16">
        <f t="shared" si="715"/>
        <v>3650</v>
      </c>
      <c r="AM3244" s="16">
        <f t="shared" si="716"/>
        <v>51830</v>
      </c>
      <c r="AN3244" s="16">
        <f t="shared" si="717"/>
        <v>199582</v>
      </c>
      <c r="BC3244" s="16">
        <v>0.73</v>
      </c>
      <c r="BD3244" s="16">
        <f t="shared" si="718"/>
        <v>2.5549999999999997</v>
      </c>
      <c r="BE3244" s="16">
        <f t="shared" si="719"/>
        <v>1247.3875</v>
      </c>
      <c r="BG3244" s="16">
        <f t="shared" si="720"/>
        <v>876</v>
      </c>
      <c r="BH3244" s="16">
        <f t="shared" si="721"/>
        <v>467.2</v>
      </c>
      <c r="BI3244" s="16">
        <f t="shared" si="722"/>
        <v>5.84</v>
      </c>
    </row>
    <row r="3245" spans="1:61" x14ac:dyDescent="0.35">
      <c r="A3245">
        <v>3244</v>
      </c>
      <c r="B3245" t="s">
        <v>360</v>
      </c>
      <c r="C3245" t="s">
        <v>9857</v>
      </c>
      <c r="D3245" s="15" t="s">
        <v>3755</v>
      </c>
      <c r="E3245" s="12" t="s">
        <v>98</v>
      </c>
      <c r="F3245" s="16">
        <v>1974</v>
      </c>
      <c r="G3245" s="12" t="s">
        <v>3316</v>
      </c>
      <c r="H3245" s="12" t="s">
        <v>589</v>
      </c>
      <c r="I3245" s="12" t="s">
        <v>363</v>
      </c>
      <c r="J3245" s="12" t="s">
        <v>2401</v>
      </c>
      <c r="K3245" s="12" t="s">
        <v>3647</v>
      </c>
      <c r="N3245" s="16" t="s">
        <v>206</v>
      </c>
      <c r="O3245" s="16" t="s">
        <v>3752</v>
      </c>
      <c r="P3245" s="12" t="s">
        <v>131</v>
      </c>
      <c r="Q3245" s="16">
        <v>2022</v>
      </c>
      <c r="R3245" s="16">
        <v>0.62</v>
      </c>
      <c r="T3245" s="16">
        <v>0</v>
      </c>
      <c r="V3245" s="12" t="s">
        <v>204</v>
      </c>
      <c r="W3245" s="12" t="s">
        <v>204</v>
      </c>
      <c r="X3245" s="16">
        <v>1</v>
      </c>
      <c r="Y3245" s="16">
        <v>12</v>
      </c>
      <c r="Z3245" s="16">
        <v>0.62</v>
      </c>
      <c r="AA3245" s="16">
        <f t="shared" si="706"/>
        <v>74.400000000000006</v>
      </c>
      <c r="AB3245" s="16" t="s">
        <v>2114</v>
      </c>
      <c r="AC3245" s="16" t="s">
        <v>5620</v>
      </c>
      <c r="AD3245" s="16">
        <f t="shared" si="707"/>
        <v>26040.000000000004</v>
      </c>
      <c r="AE3245" s="16">
        <f t="shared" si="708"/>
        <v>217</v>
      </c>
      <c r="AF3245" s="16">
        <f t="shared" si="709"/>
        <v>81375</v>
      </c>
      <c r="AG3245" s="16">
        <f t="shared" si="710"/>
        <v>62</v>
      </c>
      <c r="AH3245" s="12">
        <f t="shared" si="711"/>
        <v>0</v>
      </c>
      <c r="AI3245" s="16">
        <f t="shared" si="712"/>
        <v>4.34</v>
      </c>
      <c r="AJ3245" s="16">
        <f t="shared" si="713"/>
        <v>14973</v>
      </c>
      <c r="AK3245" s="16">
        <f t="shared" si="714"/>
        <v>310</v>
      </c>
      <c r="AL3245" s="16">
        <f t="shared" si="715"/>
        <v>3100</v>
      </c>
      <c r="AM3245" s="16">
        <f t="shared" si="716"/>
        <v>44020</v>
      </c>
      <c r="AN3245" s="16">
        <f t="shared" si="717"/>
        <v>169508</v>
      </c>
      <c r="BC3245" s="16">
        <v>0.62</v>
      </c>
      <c r="BD3245" s="16">
        <f t="shared" si="718"/>
        <v>2.17</v>
      </c>
      <c r="BE3245" s="16">
        <f t="shared" si="719"/>
        <v>1059.425</v>
      </c>
      <c r="BG3245" s="16">
        <f t="shared" si="720"/>
        <v>744</v>
      </c>
      <c r="BH3245" s="16">
        <f t="shared" si="721"/>
        <v>396.8</v>
      </c>
      <c r="BI3245" s="16">
        <f t="shared" si="722"/>
        <v>4.96</v>
      </c>
    </row>
    <row r="3246" spans="1:61" x14ac:dyDescent="0.35">
      <c r="A3246">
        <v>3245</v>
      </c>
      <c r="B3246" t="s">
        <v>360</v>
      </c>
      <c r="C3246" t="s">
        <v>9858</v>
      </c>
      <c r="D3246" s="15" t="s">
        <v>3756</v>
      </c>
      <c r="E3246" s="12" t="s">
        <v>98</v>
      </c>
      <c r="F3246" s="16">
        <v>1960</v>
      </c>
      <c r="G3246" s="12" t="s">
        <v>3316</v>
      </c>
      <c r="H3246" s="12" t="s">
        <v>589</v>
      </c>
      <c r="I3246" s="12" t="s">
        <v>363</v>
      </c>
      <c r="J3246" s="12" t="s">
        <v>2401</v>
      </c>
      <c r="K3246" s="12" t="s">
        <v>3647</v>
      </c>
      <c r="N3246" s="16" t="s">
        <v>205</v>
      </c>
      <c r="O3246" s="16" t="s">
        <v>3752</v>
      </c>
      <c r="P3246" s="12" t="s">
        <v>131</v>
      </c>
      <c r="Q3246" s="16">
        <v>2022</v>
      </c>
      <c r="R3246" s="16">
        <v>0.64</v>
      </c>
      <c r="T3246" s="16">
        <v>0</v>
      </c>
      <c r="U3246" s="16" t="s">
        <v>5565</v>
      </c>
      <c r="V3246" s="12" t="s">
        <v>204</v>
      </c>
      <c r="W3246" s="12" t="s">
        <v>204</v>
      </c>
      <c r="X3246" s="16">
        <v>1</v>
      </c>
      <c r="Y3246" s="16">
        <v>4</v>
      </c>
      <c r="Z3246" s="16">
        <v>0.64</v>
      </c>
      <c r="AA3246" s="16">
        <f t="shared" si="706"/>
        <v>76.8</v>
      </c>
      <c r="AB3246" s="16" t="s">
        <v>2114</v>
      </c>
      <c r="AC3246" s="16" t="s">
        <v>5620</v>
      </c>
      <c r="AD3246" s="16">
        <f t="shared" si="707"/>
        <v>26880</v>
      </c>
      <c r="AE3246" s="16">
        <f t="shared" si="708"/>
        <v>224</v>
      </c>
      <c r="AF3246" s="16">
        <f t="shared" si="709"/>
        <v>84000</v>
      </c>
      <c r="AG3246" s="16">
        <f t="shared" si="710"/>
        <v>64</v>
      </c>
      <c r="AH3246" s="12">
        <f t="shared" si="711"/>
        <v>0</v>
      </c>
      <c r="AI3246" s="16">
        <f t="shared" si="712"/>
        <v>4.4800000000000004</v>
      </c>
      <c r="AJ3246" s="16">
        <f t="shared" si="713"/>
        <v>15456.000000000002</v>
      </c>
      <c r="AK3246" s="16">
        <f t="shared" si="714"/>
        <v>320</v>
      </c>
      <c r="AL3246" s="16">
        <f t="shared" si="715"/>
        <v>3200</v>
      </c>
      <c r="AM3246" s="16">
        <f t="shared" si="716"/>
        <v>45440</v>
      </c>
      <c r="AN3246" s="16">
        <f t="shared" si="717"/>
        <v>174976</v>
      </c>
      <c r="BC3246" s="16">
        <v>0.64</v>
      </c>
      <c r="BD3246" s="16">
        <f t="shared" si="718"/>
        <v>2.2400000000000002</v>
      </c>
      <c r="BE3246" s="16">
        <f t="shared" si="719"/>
        <v>1093.5999999999999</v>
      </c>
      <c r="BG3246" s="16">
        <f t="shared" si="720"/>
        <v>768</v>
      </c>
      <c r="BH3246" s="16">
        <f t="shared" si="721"/>
        <v>409.6</v>
      </c>
      <c r="BI3246" s="16">
        <f t="shared" si="722"/>
        <v>5.12</v>
      </c>
    </row>
    <row r="3247" spans="1:61" x14ac:dyDescent="0.35">
      <c r="A3247">
        <v>3246</v>
      </c>
      <c r="B3247" t="s">
        <v>360</v>
      </c>
      <c r="C3247" t="s">
        <v>9859</v>
      </c>
      <c r="D3247" s="15" t="s">
        <v>3757</v>
      </c>
      <c r="E3247" s="12" t="s">
        <v>98</v>
      </c>
      <c r="F3247" s="16">
        <v>1974</v>
      </c>
      <c r="G3247" s="12" t="s">
        <v>3316</v>
      </c>
      <c r="H3247" s="12" t="s">
        <v>589</v>
      </c>
      <c r="I3247" s="12" t="s">
        <v>363</v>
      </c>
      <c r="J3247" s="12" t="s">
        <v>2401</v>
      </c>
      <c r="K3247" s="12" t="s">
        <v>3647</v>
      </c>
      <c r="N3247" s="16" t="s">
        <v>206</v>
      </c>
      <c r="O3247" s="16" t="s">
        <v>3752</v>
      </c>
      <c r="P3247" s="12" t="s">
        <v>131</v>
      </c>
      <c r="Q3247" s="16">
        <v>2022</v>
      </c>
      <c r="R3247" s="16">
        <v>0.38</v>
      </c>
      <c r="T3247" s="16">
        <v>0</v>
      </c>
      <c r="V3247" s="12" t="s">
        <v>204</v>
      </c>
      <c r="W3247" s="12" t="s">
        <v>204</v>
      </c>
      <c r="X3247" s="16">
        <v>1</v>
      </c>
      <c r="Y3247" s="16">
        <v>6</v>
      </c>
      <c r="Z3247" s="16">
        <v>0.38</v>
      </c>
      <c r="AA3247" s="16">
        <f t="shared" si="706"/>
        <v>45.6</v>
      </c>
      <c r="AB3247" s="16" t="s">
        <v>2114</v>
      </c>
      <c r="AC3247" s="16" t="s">
        <v>5620</v>
      </c>
      <c r="AD3247" s="16">
        <f t="shared" si="707"/>
        <v>15960</v>
      </c>
      <c r="AE3247" s="16">
        <f t="shared" si="708"/>
        <v>133</v>
      </c>
      <c r="AF3247" s="16">
        <f t="shared" si="709"/>
        <v>49875</v>
      </c>
      <c r="AG3247" s="16">
        <f t="shared" si="710"/>
        <v>38</v>
      </c>
      <c r="AH3247" s="12">
        <f t="shared" si="711"/>
        <v>0</v>
      </c>
      <c r="AI3247" s="16">
        <f t="shared" si="712"/>
        <v>2.66</v>
      </c>
      <c r="AJ3247" s="16">
        <f t="shared" si="713"/>
        <v>9177</v>
      </c>
      <c r="AK3247" s="16">
        <f t="shared" si="714"/>
        <v>190</v>
      </c>
      <c r="AL3247" s="16">
        <f t="shared" si="715"/>
        <v>1900</v>
      </c>
      <c r="AM3247" s="16">
        <f t="shared" si="716"/>
        <v>26980</v>
      </c>
      <c r="AN3247" s="16">
        <f t="shared" si="717"/>
        <v>103892</v>
      </c>
      <c r="BC3247" s="16">
        <v>0.38</v>
      </c>
      <c r="BD3247" s="16">
        <f t="shared" si="718"/>
        <v>1.33</v>
      </c>
      <c r="BE3247" s="16">
        <f t="shared" si="719"/>
        <v>649.32500000000005</v>
      </c>
      <c r="BG3247" s="16">
        <f t="shared" si="720"/>
        <v>456</v>
      </c>
      <c r="BH3247" s="16">
        <f t="shared" si="721"/>
        <v>243.2</v>
      </c>
      <c r="BI3247" s="16">
        <f t="shared" si="722"/>
        <v>3.04</v>
      </c>
    </row>
    <row r="3248" spans="1:61" x14ac:dyDescent="0.35">
      <c r="A3248">
        <v>3247</v>
      </c>
      <c r="B3248" t="s">
        <v>360</v>
      </c>
      <c r="C3248" t="s">
        <v>9860</v>
      </c>
      <c r="D3248" s="15" t="s">
        <v>3517</v>
      </c>
      <c r="E3248" s="12" t="s">
        <v>98</v>
      </c>
      <c r="F3248" s="16">
        <v>1971</v>
      </c>
      <c r="G3248" s="12" t="s">
        <v>3316</v>
      </c>
      <c r="H3248" s="12" t="s">
        <v>589</v>
      </c>
      <c r="I3248" s="12" t="s">
        <v>363</v>
      </c>
      <c r="J3248" s="12" t="s">
        <v>2401</v>
      </c>
      <c r="K3248" s="12" t="s">
        <v>3647</v>
      </c>
      <c r="N3248" s="16" t="s">
        <v>205</v>
      </c>
      <c r="O3248" s="16" t="s">
        <v>3752</v>
      </c>
      <c r="P3248" s="12" t="s">
        <v>131</v>
      </c>
      <c r="Q3248" s="16">
        <v>2022</v>
      </c>
      <c r="R3248" s="16">
        <v>1.9</v>
      </c>
      <c r="T3248" s="16">
        <v>0</v>
      </c>
      <c r="V3248" s="12" t="s">
        <v>204</v>
      </c>
      <c r="W3248" s="12" t="s">
        <v>204</v>
      </c>
      <c r="X3248" s="16">
        <v>1</v>
      </c>
      <c r="Y3248" s="16">
        <v>1</v>
      </c>
      <c r="Z3248" s="16">
        <v>1.9</v>
      </c>
      <c r="AA3248" s="16">
        <f t="shared" si="706"/>
        <v>228</v>
      </c>
      <c r="AB3248" s="16" t="s">
        <v>2114</v>
      </c>
      <c r="AC3248" s="16" t="s">
        <v>5620</v>
      </c>
      <c r="AD3248" s="16">
        <f t="shared" si="707"/>
        <v>79800</v>
      </c>
      <c r="AE3248" s="16">
        <f t="shared" si="708"/>
        <v>665</v>
      </c>
      <c r="AF3248" s="16">
        <f t="shared" si="709"/>
        <v>249375</v>
      </c>
      <c r="AG3248" s="16">
        <f t="shared" si="710"/>
        <v>190</v>
      </c>
      <c r="AH3248" s="12">
        <f t="shared" si="711"/>
        <v>0</v>
      </c>
      <c r="AI3248" s="16">
        <f t="shared" si="712"/>
        <v>13.299999999999999</v>
      </c>
      <c r="AJ3248" s="16">
        <f t="shared" si="713"/>
        <v>45884.999999999993</v>
      </c>
      <c r="AK3248" s="16">
        <f t="shared" si="714"/>
        <v>950</v>
      </c>
      <c r="AL3248" s="16">
        <f t="shared" si="715"/>
        <v>9500</v>
      </c>
      <c r="AM3248" s="16">
        <f t="shared" si="716"/>
        <v>134900</v>
      </c>
      <c r="AN3248" s="16">
        <f t="shared" si="717"/>
        <v>519460</v>
      </c>
      <c r="BC3248" s="16">
        <v>1.9</v>
      </c>
      <c r="BD3248" s="16">
        <f t="shared" si="718"/>
        <v>6.6499999999999995</v>
      </c>
      <c r="BE3248" s="16">
        <f t="shared" si="719"/>
        <v>3246.625</v>
      </c>
      <c r="BG3248" s="16">
        <f t="shared" si="720"/>
        <v>2280</v>
      </c>
      <c r="BH3248" s="16">
        <f t="shared" si="721"/>
        <v>1216</v>
      </c>
      <c r="BI3248" s="16">
        <f t="shared" si="722"/>
        <v>15.2</v>
      </c>
    </row>
    <row r="3249" spans="1:61" x14ac:dyDescent="0.35">
      <c r="A3249">
        <v>3248</v>
      </c>
      <c r="B3249" t="s">
        <v>360</v>
      </c>
      <c r="C3249" t="s">
        <v>9861</v>
      </c>
      <c r="D3249" s="15" t="s">
        <v>3687</v>
      </c>
      <c r="E3249" s="12" t="s">
        <v>98</v>
      </c>
      <c r="F3249" s="16">
        <v>1974</v>
      </c>
      <c r="G3249" s="12" t="s">
        <v>3316</v>
      </c>
      <c r="H3249" s="12" t="s">
        <v>589</v>
      </c>
      <c r="I3249" s="12" t="s">
        <v>363</v>
      </c>
      <c r="J3249" s="12" t="s">
        <v>2401</v>
      </c>
      <c r="K3249" s="12" t="s">
        <v>3647</v>
      </c>
      <c r="N3249" s="16" t="s">
        <v>206</v>
      </c>
      <c r="O3249" s="16" t="s">
        <v>3752</v>
      </c>
      <c r="P3249" s="12" t="s">
        <v>131</v>
      </c>
      <c r="Q3249" s="16">
        <v>2022</v>
      </c>
      <c r="R3249" s="16">
        <v>0.53</v>
      </c>
      <c r="T3249" s="16">
        <v>0</v>
      </c>
      <c r="V3249" s="12" t="s">
        <v>204</v>
      </c>
      <c r="W3249" s="12" t="s">
        <v>204</v>
      </c>
      <c r="X3249" s="16">
        <v>1</v>
      </c>
      <c r="Y3249" s="16">
        <v>5</v>
      </c>
      <c r="Z3249" s="16">
        <v>0.53</v>
      </c>
      <c r="AA3249" s="16">
        <f t="shared" si="706"/>
        <v>63.6</v>
      </c>
      <c r="AB3249" s="16" t="s">
        <v>2114</v>
      </c>
      <c r="AC3249" s="16" t="s">
        <v>5620</v>
      </c>
      <c r="AD3249" s="16">
        <f t="shared" si="707"/>
        <v>22260</v>
      </c>
      <c r="AE3249" s="16">
        <f t="shared" si="708"/>
        <v>185.5</v>
      </c>
      <c r="AF3249" s="16">
        <f t="shared" si="709"/>
        <v>69562.5</v>
      </c>
      <c r="AG3249" s="16">
        <f t="shared" si="710"/>
        <v>53</v>
      </c>
      <c r="AH3249" s="12">
        <f t="shared" si="711"/>
        <v>0</v>
      </c>
      <c r="AI3249" s="16">
        <f t="shared" si="712"/>
        <v>3.71</v>
      </c>
      <c r="AJ3249" s="16">
        <f t="shared" si="713"/>
        <v>12799.5</v>
      </c>
      <c r="AK3249" s="16">
        <f t="shared" si="714"/>
        <v>265</v>
      </c>
      <c r="AL3249" s="16">
        <f t="shared" si="715"/>
        <v>2650</v>
      </c>
      <c r="AM3249" s="16">
        <f t="shared" si="716"/>
        <v>37630</v>
      </c>
      <c r="AN3249" s="16">
        <f t="shared" si="717"/>
        <v>144902</v>
      </c>
      <c r="BC3249" s="16">
        <v>0.53</v>
      </c>
      <c r="BD3249" s="16">
        <f t="shared" si="718"/>
        <v>1.855</v>
      </c>
      <c r="BE3249" s="16">
        <f t="shared" si="719"/>
        <v>905.63750000000005</v>
      </c>
      <c r="BG3249" s="16">
        <f t="shared" si="720"/>
        <v>636</v>
      </c>
      <c r="BH3249" s="16">
        <f t="shared" si="721"/>
        <v>339.20000000000005</v>
      </c>
      <c r="BI3249" s="16">
        <f t="shared" si="722"/>
        <v>4.24</v>
      </c>
    </row>
    <row r="3250" spans="1:61" x14ac:dyDescent="0.35">
      <c r="A3250">
        <v>3249</v>
      </c>
      <c r="B3250" t="s">
        <v>360</v>
      </c>
      <c r="C3250" t="s">
        <v>9862</v>
      </c>
      <c r="D3250" s="15" t="s">
        <v>3758</v>
      </c>
      <c r="E3250" s="12" t="s">
        <v>98</v>
      </c>
      <c r="F3250" s="16">
        <v>1983</v>
      </c>
      <c r="G3250" s="12" t="s">
        <v>3316</v>
      </c>
      <c r="H3250" s="12" t="s">
        <v>589</v>
      </c>
      <c r="I3250" s="12" t="s">
        <v>363</v>
      </c>
      <c r="J3250" s="12" t="s">
        <v>2401</v>
      </c>
      <c r="K3250" s="12" t="s">
        <v>3647</v>
      </c>
      <c r="N3250" s="16" t="s">
        <v>205</v>
      </c>
      <c r="O3250" s="16" t="s">
        <v>3752</v>
      </c>
      <c r="P3250" s="12" t="s">
        <v>131</v>
      </c>
      <c r="Q3250" s="16">
        <v>2022</v>
      </c>
      <c r="R3250" s="16">
        <v>2.0699999999999998</v>
      </c>
      <c r="T3250" s="16">
        <v>0</v>
      </c>
      <c r="V3250" s="12" t="s">
        <v>204</v>
      </c>
      <c r="W3250" s="12" t="s">
        <v>204</v>
      </c>
      <c r="X3250" s="16">
        <v>1</v>
      </c>
      <c r="Y3250" s="16">
        <v>5</v>
      </c>
      <c r="Z3250" s="16">
        <v>2.0699999999999998</v>
      </c>
      <c r="AA3250" s="16">
        <f t="shared" si="706"/>
        <v>248.39999999999998</v>
      </c>
      <c r="AB3250" s="16" t="s">
        <v>2114</v>
      </c>
      <c r="AC3250" s="16" t="s">
        <v>5620</v>
      </c>
      <c r="AD3250" s="16">
        <f t="shared" si="707"/>
        <v>86939.999999999985</v>
      </c>
      <c r="AE3250" s="16">
        <f t="shared" si="708"/>
        <v>724.5</v>
      </c>
      <c r="AF3250" s="16">
        <f t="shared" si="709"/>
        <v>271687.5</v>
      </c>
      <c r="AG3250" s="16">
        <f t="shared" si="710"/>
        <v>206.99999999999997</v>
      </c>
      <c r="AH3250" s="12">
        <f t="shared" si="711"/>
        <v>0</v>
      </c>
      <c r="AI3250" s="16">
        <f t="shared" si="712"/>
        <v>14.489999999999998</v>
      </c>
      <c r="AJ3250" s="16">
        <f t="shared" si="713"/>
        <v>49990.499999999993</v>
      </c>
      <c r="AK3250" s="16">
        <f t="shared" si="714"/>
        <v>1035</v>
      </c>
      <c r="AL3250" s="16">
        <f t="shared" si="715"/>
        <v>10350</v>
      </c>
      <c r="AM3250" s="16">
        <f t="shared" si="716"/>
        <v>146970</v>
      </c>
      <c r="AN3250" s="16">
        <f t="shared" si="717"/>
        <v>565938</v>
      </c>
      <c r="BC3250" s="16">
        <v>2.0699999999999998</v>
      </c>
      <c r="BD3250" s="16">
        <f t="shared" si="718"/>
        <v>7.2449999999999992</v>
      </c>
      <c r="BE3250" s="16">
        <f t="shared" si="719"/>
        <v>3537.1125000000002</v>
      </c>
      <c r="BG3250" s="16">
        <f t="shared" si="720"/>
        <v>2484</v>
      </c>
      <c r="BH3250" s="16">
        <f t="shared" si="721"/>
        <v>1324.8</v>
      </c>
      <c r="BI3250" s="16">
        <f t="shared" si="722"/>
        <v>16.559999999999999</v>
      </c>
    </row>
    <row r="3251" spans="1:61" x14ac:dyDescent="0.35">
      <c r="A3251">
        <v>3250</v>
      </c>
      <c r="B3251" t="s">
        <v>360</v>
      </c>
      <c r="C3251" t="s">
        <v>9863</v>
      </c>
      <c r="D3251" s="15" t="s">
        <v>3690</v>
      </c>
      <c r="E3251" s="12" t="s">
        <v>98</v>
      </c>
      <c r="F3251" s="16">
        <v>1935</v>
      </c>
      <c r="G3251" s="12" t="s">
        <v>3316</v>
      </c>
      <c r="H3251" s="12" t="s">
        <v>589</v>
      </c>
      <c r="I3251" s="12" t="s">
        <v>363</v>
      </c>
      <c r="J3251" s="12" t="s">
        <v>2401</v>
      </c>
      <c r="K3251" s="12" t="s">
        <v>3647</v>
      </c>
      <c r="N3251" s="16" t="s">
        <v>206</v>
      </c>
      <c r="O3251" s="16" t="s">
        <v>3752</v>
      </c>
      <c r="P3251" s="12" t="s">
        <v>131</v>
      </c>
      <c r="Q3251" s="16">
        <v>2022</v>
      </c>
      <c r="R3251" s="16">
        <v>1</v>
      </c>
      <c r="T3251" s="16">
        <v>0</v>
      </c>
      <c r="V3251" s="12" t="s">
        <v>204</v>
      </c>
      <c r="W3251" s="12" t="s">
        <v>204</v>
      </c>
      <c r="X3251" s="16">
        <v>1</v>
      </c>
      <c r="Y3251" s="16">
        <v>1</v>
      </c>
      <c r="Z3251" s="16">
        <v>1</v>
      </c>
      <c r="AA3251" s="16">
        <f t="shared" si="706"/>
        <v>120</v>
      </c>
      <c r="AB3251" s="16" t="s">
        <v>2114</v>
      </c>
      <c r="AC3251" s="16" t="s">
        <v>5620</v>
      </c>
      <c r="AD3251" s="16">
        <f t="shared" si="707"/>
        <v>42000</v>
      </c>
      <c r="AE3251" s="16">
        <f t="shared" si="708"/>
        <v>350</v>
      </c>
      <c r="AF3251" s="16">
        <f t="shared" si="709"/>
        <v>131250</v>
      </c>
      <c r="AG3251" s="16">
        <f t="shared" si="710"/>
        <v>100</v>
      </c>
      <c r="AH3251" s="12">
        <f t="shared" si="711"/>
        <v>0</v>
      </c>
      <c r="AI3251" s="16">
        <f t="shared" si="712"/>
        <v>7</v>
      </c>
      <c r="AJ3251" s="16">
        <f t="shared" si="713"/>
        <v>24150</v>
      </c>
      <c r="AK3251" s="16">
        <f t="shared" si="714"/>
        <v>500</v>
      </c>
      <c r="AL3251" s="16">
        <f t="shared" si="715"/>
        <v>5000</v>
      </c>
      <c r="AM3251" s="16">
        <f t="shared" si="716"/>
        <v>71000</v>
      </c>
      <c r="AN3251" s="16">
        <f t="shared" si="717"/>
        <v>273400</v>
      </c>
      <c r="BC3251" s="16">
        <v>1</v>
      </c>
      <c r="BD3251" s="16">
        <f t="shared" si="718"/>
        <v>3.5</v>
      </c>
      <c r="BE3251" s="16">
        <f t="shared" si="719"/>
        <v>1708.75</v>
      </c>
      <c r="BG3251" s="16">
        <f t="shared" si="720"/>
        <v>1200</v>
      </c>
      <c r="BH3251" s="16">
        <f t="shared" si="721"/>
        <v>640</v>
      </c>
      <c r="BI3251" s="16">
        <f t="shared" si="722"/>
        <v>8</v>
      </c>
    </row>
    <row r="3252" spans="1:61" x14ac:dyDescent="0.35">
      <c r="A3252">
        <v>3251</v>
      </c>
      <c r="B3252" t="s">
        <v>360</v>
      </c>
      <c r="C3252" t="s">
        <v>9864</v>
      </c>
      <c r="D3252" s="15" t="s">
        <v>3759</v>
      </c>
      <c r="E3252" s="12" t="s">
        <v>98</v>
      </c>
      <c r="F3252" s="16">
        <v>1986</v>
      </c>
      <c r="G3252" s="12" t="s">
        <v>3316</v>
      </c>
      <c r="H3252" s="12" t="s">
        <v>589</v>
      </c>
      <c r="I3252" s="12" t="s">
        <v>363</v>
      </c>
      <c r="J3252" s="12" t="s">
        <v>2401</v>
      </c>
      <c r="K3252" s="12" t="s">
        <v>3647</v>
      </c>
      <c r="N3252" s="16" t="s">
        <v>206</v>
      </c>
      <c r="O3252" s="16" t="s">
        <v>3752</v>
      </c>
      <c r="P3252" s="12" t="s">
        <v>131</v>
      </c>
      <c r="Q3252" s="16">
        <v>2022</v>
      </c>
      <c r="R3252" s="16">
        <v>1</v>
      </c>
      <c r="T3252" s="16">
        <v>0</v>
      </c>
      <c r="V3252" s="12" t="s">
        <v>204</v>
      </c>
      <c r="W3252" s="12" t="s">
        <v>204</v>
      </c>
      <c r="X3252" s="16">
        <v>1</v>
      </c>
      <c r="Y3252" s="16">
        <v>6</v>
      </c>
      <c r="Z3252" s="16">
        <v>1</v>
      </c>
      <c r="AA3252" s="16">
        <f t="shared" si="706"/>
        <v>120</v>
      </c>
      <c r="AB3252" s="16" t="s">
        <v>2114</v>
      </c>
      <c r="AC3252" s="16" t="s">
        <v>5620</v>
      </c>
      <c r="AD3252" s="16">
        <f t="shared" si="707"/>
        <v>42000</v>
      </c>
      <c r="AE3252" s="16">
        <f t="shared" si="708"/>
        <v>350</v>
      </c>
      <c r="AF3252" s="16">
        <f t="shared" si="709"/>
        <v>131250</v>
      </c>
      <c r="AG3252" s="16">
        <f t="shared" si="710"/>
        <v>100</v>
      </c>
      <c r="AH3252" s="12">
        <f t="shared" si="711"/>
        <v>0</v>
      </c>
      <c r="AI3252" s="16">
        <f t="shared" si="712"/>
        <v>7</v>
      </c>
      <c r="AJ3252" s="16">
        <f t="shared" si="713"/>
        <v>24150</v>
      </c>
      <c r="AK3252" s="16">
        <f t="shared" si="714"/>
        <v>500</v>
      </c>
      <c r="AL3252" s="16">
        <f t="shared" si="715"/>
        <v>5000</v>
      </c>
      <c r="AM3252" s="16">
        <f t="shared" si="716"/>
        <v>71000</v>
      </c>
      <c r="AN3252" s="16">
        <f t="shared" si="717"/>
        <v>273400</v>
      </c>
      <c r="BC3252" s="16">
        <v>1</v>
      </c>
      <c r="BD3252" s="16">
        <f t="shared" si="718"/>
        <v>3.5</v>
      </c>
      <c r="BE3252" s="16">
        <f t="shared" si="719"/>
        <v>1708.75</v>
      </c>
      <c r="BG3252" s="16">
        <f t="shared" si="720"/>
        <v>1200</v>
      </c>
      <c r="BH3252" s="16">
        <f t="shared" si="721"/>
        <v>640</v>
      </c>
      <c r="BI3252" s="16">
        <f t="shared" si="722"/>
        <v>8</v>
      </c>
    </row>
    <row r="3253" spans="1:61" x14ac:dyDescent="0.35">
      <c r="A3253">
        <v>3252</v>
      </c>
      <c r="B3253" t="s">
        <v>360</v>
      </c>
      <c r="C3253" t="s">
        <v>9865</v>
      </c>
      <c r="D3253" s="15" t="s">
        <v>3760</v>
      </c>
      <c r="E3253" s="12" t="s">
        <v>98</v>
      </c>
      <c r="F3253" s="16">
        <v>1968</v>
      </c>
      <c r="G3253" s="12" t="s">
        <v>3316</v>
      </c>
      <c r="H3253" s="12" t="s">
        <v>589</v>
      </c>
      <c r="I3253" s="12" t="s">
        <v>363</v>
      </c>
      <c r="J3253" s="12" t="s">
        <v>2401</v>
      </c>
      <c r="K3253" s="12" t="s">
        <v>3647</v>
      </c>
      <c r="N3253" s="16" t="s">
        <v>206</v>
      </c>
      <c r="O3253" s="16" t="s">
        <v>3752</v>
      </c>
      <c r="P3253" s="12" t="s">
        <v>131</v>
      </c>
      <c r="Q3253" s="16">
        <v>2022</v>
      </c>
      <c r="R3253" s="16">
        <v>0.5</v>
      </c>
      <c r="T3253" s="16">
        <v>0</v>
      </c>
      <c r="V3253" s="12" t="s">
        <v>204</v>
      </c>
      <c r="W3253" s="12" t="s">
        <v>204</v>
      </c>
      <c r="X3253" s="16">
        <v>1</v>
      </c>
      <c r="Y3253" s="16">
        <v>5</v>
      </c>
      <c r="Z3253" s="16">
        <v>0.5</v>
      </c>
      <c r="AA3253" s="16">
        <f t="shared" si="706"/>
        <v>60</v>
      </c>
      <c r="AB3253" s="16" t="s">
        <v>2114</v>
      </c>
      <c r="AC3253" s="16" t="s">
        <v>5620</v>
      </c>
      <c r="AD3253" s="16">
        <f t="shared" si="707"/>
        <v>21000</v>
      </c>
      <c r="AE3253" s="16">
        <f t="shared" si="708"/>
        <v>175</v>
      </c>
      <c r="AF3253" s="16">
        <f t="shared" si="709"/>
        <v>65625</v>
      </c>
      <c r="AG3253" s="16">
        <f t="shared" si="710"/>
        <v>50</v>
      </c>
      <c r="AH3253" s="12">
        <f t="shared" si="711"/>
        <v>0</v>
      </c>
      <c r="AI3253" s="16">
        <f t="shared" si="712"/>
        <v>3.5</v>
      </c>
      <c r="AJ3253" s="16">
        <f t="shared" si="713"/>
        <v>12075</v>
      </c>
      <c r="AK3253" s="16">
        <f t="shared" si="714"/>
        <v>250</v>
      </c>
      <c r="AL3253" s="16">
        <f t="shared" si="715"/>
        <v>2500</v>
      </c>
      <c r="AM3253" s="16">
        <f t="shared" si="716"/>
        <v>35500</v>
      </c>
      <c r="AN3253" s="16">
        <f t="shared" si="717"/>
        <v>136700</v>
      </c>
      <c r="BC3253" s="16">
        <v>0.5</v>
      </c>
      <c r="BD3253" s="16">
        <f t="shared" si="718"/>
        <v>1.75</v>
      </c>
      <c r="BE3253" s="16">
        <f t="shared" si="719"/>
        <v>854.375</v>
      </c>
      <c r="BG3253" s="16">
        <f t="shared" si="720"/>
        <v>600</v>
      </c>
      <c r="BH3253" s="16">
        <f t="shared" si="721"/>
        <v>320</v>
      </c>
      <c r="BI3253" s="16">
        <f t="shared" si="722"/>
        <v>4</v>
      </c>
    </row>
    <row r="3254" spans="1:61" x14ac:dyDescent="0.35">
      <c r="A3254">
        <v>3253</v>
      </c>
      <c r="B3254" t="s">
        <v>360</v>
      </c>
      <c r="C3254" t="s">
        <v>9866</v>
      </c>
      <c r="D3254" s="15" t="s">
        <v>3761</v>
      </c>
      <c r="E3254" s="12" t="s">
        <v>98</v>
      </c>
      <c r="F3254" s="16">
        <v>1967</v>
      </c>
      <c r="G3254" s="12" t="s">
        <v>3316</v>
      </c>
      <c r="H3254" s="12" t="s">
        <v>589</v>
      </c>
      <c r="I3254" s="12" t="s">
        <v>363</v>
      </c>
      <c r="J3254" s="12" t="s">
        <v>2401</v>
      </c>
      <c r="K3254" s="12" t="s">
        <v>3647</v>
      </c>
      <c r="N3254" s="16" t="s">
        <v>206</v>
      </c>
      <c r="O3254" s="16" t="s">
        <v>3752</v>
      </c>
      <c r="P3254" s="12" t="s">
        <v>131</v>
      </c>
      <c r="Q3254" s="16">
        <v>2022</v>
      </c>
      <c r="R3254" s="16">
        <v>1.35</v>
      </c>
      <c r="T3254" s="16">
        <v>0</v>
      </c>
      <c r="V3254" s="12" t="s">
        <v>204</v>
      </c>
      <c r="W3254" s="12" t="s">
        <v>204</v>
      </c>
      <c r="X3254" s="16">
        <v>1</v>
      </c>
      <c r="Y3254" s="16">
        <v>7</v>
      </c>
      <c r="Z3254" s="16">
        <v>1.35</v>
      </c>
      <c r="AA3254" s="16">
        <f t="shared" si="706"/>
        <v>162</v>
      </c>
      <c r="AB3254" s="16" t="s">
        <v>2114</v>
      </c>
      <c r="AC3254" s="16" t="s">
        <v>5620</v>
      </c>
      <c r="AD3254" s="16">
        <f t="shared" si="707"/>
        <v>56700</v>
      </c>
      <c r="AE3254" s="16">
        <f t="shared" si="708"/>
        <v>472.50000000000006</v>
      </c>
      <c r="AF3254" s="16">
        <f t="shared" si="709"/>
        <v>177187.50000000003</v>
      </c>
      <c r="AG3254" s="16">
        <f t="shared" si="710"/>
        <v>135</v>
      </c>
      <c r="AH3254" s="12">
        <f t="shared" si="711"/>
        <v>0</v>
      </c>
      <c r="AI3254" s="16">
        <f t="shared" si="712"/>
        <v>9.4500000000000011</v>
      </c>
      <c r="AJ3254" s="16">
        <f t="shared" si="713"/>
        <v>32602.500000000004</v>
      </c>
      <c r="AK3254" s="16">
        <f t="shared" si="714"/>
        <v>675</v>
      </c>
      <c r="AL3254" s="16">
        <f t="shared" si="715"/>
        <v>6750</v>
      </c>
      <c r="AM3254" s="16">
        <f t="shared" si="716"/>
        <v>95850</v>
      </c>
      <c r="AN3254" s="16">
        <f t="shared" si="717"/>
        <v>369090</v>
      </c>
      <c r="BC3254" s="16">
        <v>1.35</v>
      </c>
      <c r="BD3254" s="16">
        <f t="shared" si="718"/>
        <v>4.7250000000000005</v>
      </c>
      <c r="BE3254" s="16">
        <f t="shared" si="719"/>
        <v>2306.8125</v>
      </c>
      <c r="BG3254" s="16">
        <f t="shared" si="720"/>
        <v>1620</v>
      </c>
      <c r="BH3254" s="16">
        <f t="shared" si="721"/>
        <v>864</v>
      </c>
      <c r="BI3254" s="16">
        <f t="shared" si="722"/>
        <v>10.8</v>
      </c>
    </row>
    <row r="3255" spans="1:61" x14ac:dyDescent="0.35">
      <c r="A3255">
        <v>3254</v>
      </c>
      <c r="B3255" t="s">
        <v>360</v>
      </c>
      <c r="C3255" t="s">
        <v>9867</v>
      </c>
      <c r="D3255" s="15" t="s">
        <v>3762</v>
      </c>
      <c r="E3255" s="12" t="s">
        <v>98</v>
      </c>
      <c r="F3255" s="16">
        <v>1992</v>
      </c>
      <c r="G3255" s="12" t="s">
        <v>3316</v>
      </c>
      <c r="H3255" s="12" t="s">
        <v>589</v>
      </c>
      <c r="I3255" s="12" t="s">
        <v>363</v>
      </c>
      <c r="J3255" s="12" t="s">
        <v>2401</v>
      </c>
      <c r="K3255" s="12" t="s">
        <v>3647</v>
      </c>
      <c r="N3255" s="16" t="s">
        <v>206</v>
      </c>
      <c r="O3255" s="16" t="s">
        <v>3752</v>
      </c>
      <c r="P3255" s="12" t="s">
        <v>131</v>
      </c>
      <c r="Q3255" s="16">
        <v>2022</v>
      </c>
      <c r="R3255" s="16">
        <v>0.4</v>
      </c>
      <c r="T3255" s="16">
        <v>0</v>
      </c>
      <c r="V3255" s="12" t="s">
        <v>204</v>
      </c>
      <c r="W3255" s="12" t="s">
        <v>204</v>
      </c>
      <c r="X3255" s="16">
        <v>1</v>
      </c>
      <c r="Y3255" s="16">
        <v>6</v>
      </c>
      <c r="Z3255" s="16">
        <v>0.4</v>
      </c>
      <c r="AA3255" s="16">
        <f t="shared" si="706"/>
        <v>48</v>
      </c>
      <c r="AB3255" s="16" t="s">
        <v>2114</v>
      </c>
      <c r="AC3255" s="16" t="s">
        <v>5620</v>
      </c>
      <c r="AD3255" s="16">
        <f t="shared" si="707"/>
        <v>16800</v>
      </c>
      <c r="AE3255" s="16">
        <f t="shared" si="708"/>
        <v>140</v>
      </c>
      <c r="AF3255" s="16">
        <f t="shared" si="709"/>
        <v>52500</v>
      </c>
      <c r="AG3255" s="16">
        <f t="shared" si="710"/>
        <v>40</v>
      </c>
      <c r="AH3255" s="12">
        <f t="shared" si="711"/>
        <v>0</v>
      </c>
      <c r="AI3255" s="16">
        <f t="shared" si="712"/>
        <v>2.8000000000000003</v>
      </c>
      <c r="AJ3255" s="16">
        <f t="shared" si="713"/>
        <v>9660.0000000000018</v>
      </c>
      <c r="AK3255" s="16">
        <f t="shared" si="714"/>
        <v>200</v>
      </c>
      <c r="AL3255" s="16">
        <f t="shared" si="715"/>
        <v>2000</v>
      </c>
      <c r="AM3255" s="16">
        <f t="shared" si="716"/>
        <v>28400</v>
      </c>
      <c r="AN3255" s="16">
        <f t="shared" si="717"/>
        <v>109360</v>
      </c>
      <c r="BC3255" s="16">
        <v>0.4</v>
      </c>
      <c r="BD3255" s="16">
        <f t="shared" si="718"/>
        <v>1.4000000000000001</v>
      </c>
      <c r="BE3255" s="16">
        <f t="shared" si="719"/>
        <v>683.5</v>
      </c>
      <c r="BG3255" s="16">
        <f t="shared" si="720"/>
        <v>480</v>
      </c>
      <c r="BH3255" s="16">
        <f t="shared" si="721"/>
        <v>256</v>
      </c>
      <c r="BI3255" s="16">
        <f t="shared" si="722"/>
        <v>3.2</v>
      </c>
    </row>
    <row r="3256" spans="1:61" x14ac:dyDescent="0.35">
      <c r="A3256">
        <v>3255</v>
      </c>
      <c r="B3256" t="s">
        <v>360</v>
      </c>
      <c r="C3256" t="s">
        <v>9868</v>
      </c>
      <c r="D3256" s="15" t="s">
        <v>3763</v>
      </c>
      <c r="E3256" s="12" t="s">
        <v>98</v>
      </c>
      <c r="F3256" s="16">
        <v>1968</v>
      </c>
      <c r="G3256" s="12" t="s">
        <v>3316</v>
      </c>
      <c r="H3256" s="12" t="s">
        <v>589</v>
      </c>
      <c r="I3256" s="12" t="s">
        <v>363</v>
      </c>
      <c r="J3256" s="12" t="s">
        <v>2401</v>
      </c>
      <c r="K3256" s="12" t="s">
        <v>3647</v>
      </c>
      <c r="N3256" s="16" t="s">
        <v>206</v>
      </c>
      <c r="O3256" s="16" t="s">
        <v>3752</v>
      </c>
      <c r="P3256" s="12" t="s">
        <v>131</v>
      </c>
      <c r="Q3256" s="16">
        <v>2022</v>
      </c>
      <c r="R3256" s="16">
        <v>1.1499999999999999</v>
      </c>
      <c r="T3256" s="16">
        <v>0</v>
      </c>
      <c r="V3256" s="12" t="s">
        <v>204</v>
      </c>
      <c r="W3256" s="12" t="s">
        <v>204</v>
      </c>
      <c r="X3256" s="16">
        <v>1</v>
      </c>
      <c r="Y3256" s="16">
        <v>4</v>
      </c>
      <c r="Z3256" s="16">
        <v>1.1499999999999999</v>
      </c>
      <c r="AA3256" s="16">
        <f t="shared" si="706"/>
        <v>138</v>
      </c>
      <c r="AB3256" s="16" t="s">
        <v>2114</v>
      </c>
      <c r="AC3256" s="16" t="s">
        <v>5620</v>
      </c>
      <c r="AD3256" s="16">
        <f t="shared" si="707"/>
        <v>48300</v>
      </c>
      <c r="AE3256" s="16">
        <f t="shared" si="708"/>
        <v>402.49999999999994</v>
      </c>
      <c r="AF3256" s="16">
        <f t="shared" si="709"/>
        <v>150937.49999999997</v>
      </c>
      <c r="AG3256" s="16">
        <f t="shared" si="710"/>
        <v>114.99999999999999</v>
      </c>
      <c r="AH3256" s="12">
        <f t="shared" si="711"/>
        <v>0</v>
      </c>
      <c r="AI3256" s="16">
        <f t="shared" si="712"/>
        <v>8.0499999999999989</v>
      </c>
      <c r="AJ3256" s="16">
        <f t="shared" si="713"/>
        <v>27772.499999999996</v>
      </c>
      <c r="AK3256" s="16">
        <f t="shared" si="714"/>
        <v>575</v>
      </c>
      <c r="AL3256" s="16">
        <f t="shared" si="715"/>
        <v>5750</v>
      </c>
      <c r="AM3256" s="16">
        <f t="shared" si="716"/>
        <v>81650</v>
      </c>
      <c r="AN3256" s="16">
        <f t="shared" si="717"/>
        <v>314410</v>
      </c>
      <c r="BC3256" s="16">
        <v>1.1499999999999999</v>
      </c>
      <c r="BD3256" s="16">
        <f t="shared" si="718"/>
        <v>4.0249999999999995</v>
      </c>
      <c r="BE3256" s="16">
        <f t="shared" si="719"/>
        <v>1965.0625</v>
      </c>
      <c r="BG3256" s="16">
        <f t="shared" si="720"/>
        <v>1380</v>
      </c>
      <c r="BH3256" s="16">
        <f t="shared" si="721"/>
        <v>736</v>
      </c>
      <c r="BI3256" s="16">
        <f t="shared" si="722"/>
        <v>9.1999999999999993</v>
      </c>
    </row>
    <row r="3257" spans="1:61" x14ac:dyDescent="0.35">
      <c r="A3257">
        <v>3256</v>
      </c>
      <c r="B3257" t="s">
        <v>360</v>
      </c>
      <c r="C3257" t="s">
        <v>9869</v>
      </c>
      <c r="D3257" s="15" t="s">
        <v>3764</v>
      </c>
      <c r="E3257" s="12" t="s">
        <v>93</v>
      </c>
      <c r="F3257" s="16">
        <v>1942</v>
      </c>
      <c r="G3257" s="12" t="s">
        <v>3316</v>
      </c>
      <c r="H3257" s="12" t="s">
        <v>589</v>
      </c>
      <c r="I3257" s="12" t="s">
        <v>363</v>
      </c>
      <c r="J3257" s="12" t="s">
        <v>2401</v>
      </c>
      <c r="K3257" s="12" t="s">
        <v>3647</v>
      </c>
      <c r="N3257" s="16" t="s">
        <v>205</v>
      </c>
      <c r="O3257" s="16" t="s">
        <v>3765</v>
      </c>
      <c r="P3257" s="12" t="s">
        <v>1187</v>
      </c>
      <c r="Q3257" s="16">
        <v>2022</v>
      </c>
      <c r="R3257" s="16">
        <v>0</v>
      </c>
      <c r="T3257" s="16">
        <v>0</v>
      </c>
      <c r="V3257" s="12" t="s">
        <v>207</v>
      </c>
      <c r="W3257" s="12" t="s">
        <v>204</v>
      </c>
      <c r="X3257" s="16">
        <v>1</v>
      </c>
      <c r="Y3257" s="16">
        <v>5</v>
      </c>
      <c r="Z3257" s="16">
        <v>0</v>
      </c>
      <c r="AA3257" s="16">
        <f t="shared" si="706"/>
        <v>0</v>
      </c>
      <c r="AC3257" s="16" t="s">
        <v>5620</v>
      </c>
      <c r="AD3257" s="16">
        <f t="shared" si="707"/>
        <v>0</v>
      </c>
      <c r="AE3257" s="16">
        <f t="shared" si="708"/>
        <v>0</v>
      </c>
      <c r="AF3257" s="16">
        <f t="shared" si="709"/>
        <v>0</v>
      </c>
      <c r="AG3257" s="16">
        <f t="shared" si="710"/>
        <v>0</v>
      </c>
      <c r="AH3257" s="12">
        <f t="shared" si="711"/>
        <v>0</v>
      </c>
      <c r="AI3257" s="16">
        <f t="shared" si="712"/>
        <v>0</v>
      </c>
      <c r="AJ3257" s="16">
        <f t="shared" si="713"/>
        <v>0</v>
      </c>
      <c r="AK3257" s="16">
        <f t="shared" si="714"/>
        <v>0</v>
      </c>
      <c r="AL3257" s="16">
        <f t="shared" si="715"/>
        <v>0</v>
      </c>
      <c r="AM3257" s="16">
        <f t="shared" si="716"/>
        <v>0</v>
      </c>
      <c r="AN3257" s="16">
        <f t="shared" si="717"/>
        <v>0</v>
      </c>
      <c r="BC3257" s="16">
        <v>0</v>
      </c>
      <c r="BD3257" s="16">
        <f t="shared" si="718"/>
        <v>0</v>
      </c>
      <c r="BE3257" s="16">
        <f t="shared" si="719"/>
        <v>0</v>
      </c>
      <c r="BG3257" s="16">
        <f t="shared" si="720"/>
        <v>0</v>
      </c>
      <c r="BH3257" s="16">
        <f t="shared" si="721"/>
        <v>0</v>
      </c>
      <c r="BI3257" s="16">
        <f t="shared" si="722"/>
        <v>0</v>
      </c>
    </row>
    <row r="3258" spans="1:61" x14ac:dyDescent="0.35">
      <c r="A3258">
        <v>3257</v>
      </c>
      <c r="B3258" t="s">
        <v>360</v>
      </c>
      <c r="C3258" t="s">
        <v>9870</v>
      </c>
      <c r="D3258" s="15" t="s">
        <v>3691</v>
      </c>
      <c r="E3258" s="12" t="s">
        <v>93</v>
      </c>
      <c r="F3258" s="16">
        <v>1943</v>
      </c>
      <c r="G3258" s="12" t="s">
        <v>3316</v>
      </c>
      <c r="H3258" s="12" t="s">
        <v>589</v>
      </c>
      <c r="I3258" s="12" t="s">
        <v>363</v>
      </c>
      <c r="J3258" s="12" t="s">
        <v>2401</v>
      </c>
      <c r="K3258" s="12" t="s">
        <v>3647</v>
      </c>
      <c r="N3258" s="16" t="s">
        <v>206</v>
      </c>
      <c r="O3258" s="16" t="s">
        <v>3765</v>
      </c>
      <c r="P3258" s="12" t="s">
        <v>1187</v>
      </c>
      <c r="Q3258" s="16">
        <v>2022</v>
      </c>
      <c r="R3258" s="16">
        <v>0</v>
      </c>
      <c r="T3258" s="16">
        <v>0</v>
      </c>
      <c r="V3258" s="12" t="s">
        <v>207</v>
      </c>
      <c r="W3258" s="12" t="s">
        <v>204</v>
      </c>
      <c r="X3258" s="16">
        <v>1</v>
      </c>
      <c r="Y3258" s="16">
        <v>7</v>
      </c>
      <c r="Z3258" s="16">
        <v>0</v>
      </c>
      <c r="AA3258" s="16">
        <f t="shared" si="706"/>
        <v>0</v>
      </c>
      <c r="AC3258" s="16" t="s">
        <v>5620</v>
      </c>
      <c r="AD3258" s="16">
        <f t="shared" si="707"/>
        <v>0</v>
      </c>
      <c r="AE3258" s="16">
        <f t="shared" si="708"/>
        <v>0</v>
      </c>
      <c r="AF3258" s="16">
        <f t="shared" si="709"/>
        <v>0</v>
      </c>
      <c r="AG3258" s="16">
        <f t="shared" si="710"/>
        <v>0</v>
      </c>
      <c r="AH3258" s="12">
        <f t="shared" si="711"/>
        <v>0</v>
      </c>
      <c r="AI3258" s="16">
        <f t="shared" si="712"/>
        <v>0</v>
      </c>
      <c r="AJ3258" s="16">
        <f t="shared" si="713"/>
        <v>0</v>
      </c>
      <c r="AK3258" s="16">
        <f t="shared" si="714"/>
        <v>0</v>
      </c>
      <c r="AL3258" s="16">
        <f t="shared" si="715"/>
        <v>0</v>
      </c>
      <c r="AM3258" s="16">
        <f t="shared" si="716"/>
        <v>0</v>
      </c>
      <c r="AN3258" s="16">
        <f t="shared" si="717"/>
        <v>0</v>
      </c>
      <c r="BC3258" s="16">
        <v>0</v>
      </c>
      <c r="BD3258" s="16">
        <f t="shared" si="718"/>
        <v>0</v>
      </c>
      <c r="BE3258" s="16">
        <f t="shared" si="719"/>
        <v>0</v>
      </c>
      <c r="BG3258" s="16">
        <f t="shared" si="720"/>
        <v>0</v>
      </c>
      <c r="BH3258" s="16">
        <f t="shared" si="721"/>
        <v>0</v>
      </c>
      <c r="BI3258" s="16">
        <f t="shared" si="722"/>
        <v>0</v>
      </c>
    </row>
    <row r="3259" spans="1:61" x14ac:dyDescent="0.35">
      <c r="A3259">
        <v>3258</v>
      </c>
      <c r="B3259" t="s">
        <v>360</v>
      </c>
      <c r="C3259" t="s">
        <v>9871</v>
      </c>
      <c r="D3259" s="15" t="s">
        <v>3766</v>
      </c>
      <c r="E3259" s="12" t="s">
        <v>93</v>
      </c>
      <c r="F3259" s="16">
        <v>1958</v>
      </c>
      <c r="G3259" s="12" t="s">
        <v>3316</v>
      </c>
      <c r="H3259" s="12" t="s">
        <v>589</v>
      </c>
      <c r="I3259" s="12" t="s">
        <v>363</v>
      </c>
      <c r="J3259" s="12" t="s">
        <v>2401</v>
      </c>
      <c r="K3259" s="12" t="s">
        <v>3647</v>
      </c>
      <c r="N3259" s="16" t="s">
        <v>206</v>
      </c>
      <c r="O3259" s="16" t="s">
        <v>3765</v>
      </c>
      <c r="P3259" s="12" t="s">
        <v>1187</v>
      </c>
      <c r="Q3259" s="16">
        <v>2022</v>
      </c>
      <c r="R3259" s="16">
        <v>0</v>
      </c>
      <c r="T3259" s="16">
        <v>0</v>
      </c>
      <c r="V3259" s="12" t="s">
        <v>207</v>
      </c>
      <c r="W3259" s="12" t="s">
        <v>204</v>
      </c>
      <c r="X3259" s="16">
        <v>1</v>
      </c>
      <c r="Y3259" s="16">
        <v>6</v>
      </c>
      <c r="Z3259" s="16">
        <v>0</v>
      </c>
      <c r="AA3259" s="16">
        <f t="shared" si="706"/>
        <v>0</v>
      </c>
      <c r="AC3259" s="16" t="s">
        <v>5620</v>
      </c>
      <c r="AD3259" s="16">
        <f t="shared" si="707"/>
        <v>0</v>
      </c>
      <c r="AE3259" s="16">
        <f t="shared" si="708"/>
        <v>0</v>
      </c>
      <c r="AF3259" s="16">
        <f t="shared" si="709"/>
        <v>0</v>
      </c>
      <c r="AG3259" s="16">
        <f t="shared" si="710"/>
        <v>0</v>
      </c>
      <c r="AH3259" s="12">
        <f t="shared" si="711"/>
        <v>0</v>
      </c>
      <c r="AI3259" s="16">
        <f t="shared" si="712"/>
        <v>0</v>
      </c>
      <c r="AJ3259" s="16">
        <f t="shared" si="713"/>
        <v>0</v>
      </c>
      <c r="AK3259" s="16">
        <f t="shared" si="714"/>
        <v>0</v>
      </c>
      <c r="AL3259" s="16">
        <f t="shared" si="715"/>
        <v>0</v>
      </c>
      <c r="AM3259" s="16">
        <f t="shared" si="716"/>
        <v>0</v>
      </c>
      <c r="AN3259" s="16">
        <f t="shared" si="717"/>
        <v>0</v>
      </c>
      <c r="BC3259" s="16">
        <v>0</v>
      </c>
      <c r="BD3259" s="16">
        <f t="shared" si="718"/>
        <v>0</v>
      </c>
      <c r="BE3259" s="16">
        <f t="shared" si="719"/>
        <v>0</v>
      </c>
      <c r="BG3259" s="16">
        <f t="shared" si="720"/>
        <v>0</v>
      </c>
      <c r="BH3259" s="16">
        <f t="shared" si="721"/>
        <v>0</v>
      </c>
      <c r="BI3259" s="16">
        <f t="shared" si="722"/>
        <v>0</v>
      </c>
    </row>
    <row r="3260" spans="1:61" x14ac:dyDescent="0.35">
      <c r="A3260">
        <v>3259</v>
      </c>
      <c r="B3260" t="s">
        <v>360</v>
      </c>
      <c r="C3260" t="s">
        <v>9872</v>
      </c>
      <c r="D3260" s="15" t="s">
        <v>3767</v>
      </c>
      <c r="E3260" s="12" t="s">
        <v>93</v>
      </c>
      <c r="F3260" s="16">
        <v>1960</v>
      </c>
      <c r="G3260" s="12" t="s">
        <v>3316</v>
      </c>
      <c r="H3260" s="12" t="s">
        <v>589</v>
      </c>
      <c r="I3260" s="12" t="s">
        <v>363</v>
      </c>
      <c r="J3260" s="12" t="s">
        <v>2401</v>
      </c>
      <c r="K3260" s="12" t="s">
        <v>3647</v>
      </c>
      <c r="N3260" s="16" t="s">
        <v>206</v>
      </c>
      <c r="O3260" s="16" t="s">
        <v>3765</v>
      </c>
      <c r="P3260" s="12" t="s">
        <v>1187</v>
      </c>
      <c r="Q3260" s="16">
        <v>2022</v>
      </c>
      <c r="R3260" s="16">
        <v>0</v>
      </c>
      <c r="T3260" s="16">
        <v>0</v>
      </c>
      <c r="V3260" s="12" t="s">
        <v>207</v>
      </c>
      <c r="W3260" s="12" t="s">
        <v>204</v>
      </c>
      <c r="X3260" s="16">
        <v>1</v>
      </c>
      <c r="Y3260" s="16">
        <v>5</v>
      </c>
      <c r="Z3260" s="16">
        <v>0</v>
      </c>
      <c r="AA3260" s="16">
        <f t="shared" si="706"/>
        <v>0</v>
      </c>
      <c r="AC3260" s="16" t="s">
        <v>5620</v>
      </c>
      <c r="AD3260" s="16">
        <f t="shared" si="707"/>
        <v>0</v>
      </c>
      <c r="AE3260" s="16">
        <f t="shared" si="708"/>
        <v>0</v>
      </c>
      <c r="AF3260" s="16">
        <f t="shared" si="709"/>
        <v>0</v>
      </c>
      <c r="AG3260" s="16">
        <f t="shared" si="710"/>
        <v>0</v>
      </c>
      <c r="AH3260" s="12">
        <f t="shared" si="711"/>
        <v>0</v>
      </c>
      <c r="AI3260" s="16">
        <f t="shared" si="712"/>
        <v>0</v>
      </c>
      <c r="AJ3260" s="16">
        <f t="shared" si="713"/>
        <v>0</v>
      </c>
      <c r="AK3260" s="16">
        <f t="shared" si="714"/>
        <v>0</v>
      </c>
      <c r="AL3260" s="16">
        <f t="shared" si="715"/>
        <v>0</v>
      </c>
      <c r="AM3260" s="16">
        <f t="shared" si="716"/>
        <v>0</v>
      </c>
      <c r="AN3260" s="16">
        <f t="shared" si="717"/>
        <v>0</v>
      </c>
      <c r="BC3260" s="16">
        <v>0</v>
      </c>
      <c r="BD3260" s="16">
        <f t="shared" si="718"/>
        <v>0</v>
      </c>
      <c r="BE3260" s="16">
        <f t="shared" si="719"/>
        <v>0</v>
      </c>
      <c r="BG3260" s="16">
        <f t="shared" si="720"/>
        <v>0</v>
      </c>
      <c r="BH3260" s="16">
        <f t="shared" si="721"/>
        <v>0</v>
      </c>
      <c r="BI3260" s="16">
        <f t="shared" si="722"/>
        <v>0</v>
      </c>
    </row>
    <row r="3261" spans="1:61" x14ac:dyDescent="0.35">
      <c r="A3261">
        <v>3260</v>
      </c>
      <c r="B3261" t="s">
        <v>360</v>
      </c>
      <c r="C3261" t="s">
        <v>9873</v>
      </c>
      <c r="D3261" s="15" t="s">
        <v>3768</v>
      </c>
      <c r="E3261" s="12" t="s">
        <v>93</v>
      </c>
      <c r="F3261" s="16">
        <v>1974</v>
      </c>
      <c r="G3261" s="12" t="s">
        <v>3316</v>
      </c>
      <c r="H3261" s="12" t="s">
        <v>589</v>
      </c>
      <c r="I3261" s="12" t="s">
        <v>363</v>
      </c>
      <c r="J3261" s="12" t="s">
        <v>2401</v>
      </c>
      <c r="K3261" s="12" t="s">
        <v>3647</v>
      </c>
      <c r="N3261" s="16" t="s">
        <v>206</v>
      </c>
      <c r="O3261" s="16" t="s">
        <v>3765</v>
      </c>
      <c r="P3261" s="12" t="s">
        <v>1187</v>
      </c>
      <c r="Q3261" s="16">
        <v>2022</v>
      </c>
      <c r="R3261" s="16">
        <v>0</v>
      </c>
      <c r="T3261" s="16">
        <v>0</v>
      </c>
      <c r="V3261" s="12" t="s">
        <v>207</v>
      </c>
      <c r="W3261" s="12" t="s">
        <v>204</v>
      </c>
      <c r="X3261" s="16">
        <v>1</v>
      </c>
      <c r="Y3261" s="16">
        <v>6</v>
      </c>
      <c r="Z3261" s="16">
        <v>0</v>
      </c>
      <c r="AA3261" s="16">
        <f t="shared" si="706"/>
        <v>0</v>
      </c>
      <c r="AC3261" s="16" t="s">
        <v>5620</v>
      </c>
      <c r="AD3261" s="16">
        <f t="shared" si="707"/>
        <v>0</v>
      </c>
      <c r="AE3261" s="16">
        <f t="shared" si="708"/>
        <v>0</v>
      </c>
      <c r="AF3261" s="16">
        <f t="shared" si="709"/>
        <v>0</v>
      </c>
      <c r="AG3261" s="16">
        <f t="shared" si="710"/>
        <v>0</v>
      </c>
      <c r="AH3261" s="12">
        <f t="shared" si="711"/>
        <v>0</v>
      </c>
      <c r="AI3261" s="16">
        <f t="shared" si="712"/>
        <v>0</v>
      </c>
      <c r="AJ3261" s="16">
        <f t="shared" si="713"/>
        <v>0</v>
      </c>
      <c r="AK3261" s="16">
        <f t="shared" si="714"/>
        <v>0</v>
      </c>
      <c r="AL3261" s="16">
        <f t="shared" si="715"/>
        <v>0</v>
      </c>
      <c r="AM3261" s="16">
        <f t="shared" si="716"/>
        <v>0</v>
      </c>
      <c r="AN3261" s="16">
        <f t="shared" si="717"/>
        <v>0</v>
      </c>
      <c r="BC3261" s="16">
        <v>0</v>
      </c>
      <c r="BD3261" s="16">
        <f t="shared" si="718"/>
        <v>0</v>
      </c>
      <c r="BE3261" s="16">
        <f t="shared" si="719"/>
        <v>0</v>
      </c>
      <c r="BG3261" s="16">
        <f t="shared" si="720"/>
        <v>0</v>
      </c>
      <c r="BH3261" s="16">
        <f t="shared" si="721"/>
        <v>0</v>
      </c>
      <c r="BI3261" s="16">
        <f t="shared" si="722"/>
        <v>0</v>
      </c>
    </row>
    <row r="3262" spans="1:61" x14ac:dyDescent="0.35">
      <c r="A3262">
        <v>3261</v>
      </c>
      <c r="B3262" t="s">
        <v>360</v>
      </c>
      <c r="C3262" t="s">
        <v>9874</v>
      </c>
      <c r="D3262" s="15" t="s">
        <v>3769</v>
      </c>
      <c r="E3262" s="12" t="s">
        <v>93</v>
      </c>
      <c r="F3262" s="16">
        <v>1972</v>
      </c>
      <c r="G3262" s="12" t="s">
        <v>3316</v>
      </c>
      <c r="H3262" s="12" t="s">
        <v>589</v>
      </c>
      <c r="I3262" s="12" t="s">
        <v>363</v>
      </c>
      <c r="J3262" s="12" t="s">
        <v>2401</v>
      </c>
      <c r="K3262" s="12" t="s">
        <v>3647</v>
      </c>
      <c r="N3262" s="16" t="s">
        <v>206</v>
      </c>
      <c r="O3262" s="16" t="s">
        <v>3765</v>
      </c>
      <c r="P3262" s="12" t="s">
        <v>1187</v>
      </c>
      <c r="Q3262" s="16">
        <v>2022</v>
      </c>
      <c r="R3262" s="16">
        <v>0</v>
      </c>
      <c r="T3262" s="16">
        <v>0</v>
      </c>
      <c r="V3262" s="12" t="s">
        <v>207</v>
      </c>
      <c r="W3262" s="12" t="s">
        <v>204</v>
      </c>
      <c r="X3262" s="16">
        <v>1</v>
      </c>
      <c r="Y3262" s="16">
        <v>5</v>
      </c>
      <c r="Z3262" s="16">
        <v>0</v>
      </c>
      <c r="AA3262" s="16">
        <f t="shared" si="706"/>
        <v>0</v>
      </c>
      <c r="AC3262" s="16" t="s">
        <v>5620</v>
      </c>
      <c r="AD3262" s="16">
        <f t="shared" si="707"/>
        <v>0</v>
      </c>
      <c r="AE3262" s="16">
        <f t="shared" si="708"/>
        <v>0</v>
      </c>
      <c r="AF3262" s="16">
        <f t="shared" si="709"/>
        <v>0</v>
      </c>
      <c r="AG3262" s="16">
        <f t="shared" si="710"/>
        <v>0</v>
      </c>
      <c r="AH3262" s="12">
        <f t="shared" si="711"/>
        <v>0</v>
      </c>
      <c r="AI3262" s="16">
        <f t="shared" si="712"/>
        <v>0</v>
      </c>
      <c r="AJ3262" s="16">
        <f t="shared" si="713"/>
        <v>0</v>
      </c>
      <c r="AK3262" s="16">
        <f t="shared" si="714"/>
        <v>0</v>
      </c>
      <c r="AL3262" s="16">
        <f t="shared" si="715"/>
        <v>0</v>
      </c>
      <c r="AM3262" s="16">
        <f t="shared" si="716"/>
        <v>0</v>
      </c>
      <c r="AN3262" s="16">
        <f t="shared" si="717"/>
        <v>0</v>
      </c>
      <c r="BC3262" s="16">
        <v>0</v>
      </c>
      <c r="BD3262" s="16">
        <f t="shared" si="718"/>
        <v>0</v>
      </c>
      <c r="BE3262" s="16">
        <f t="shared" si="719"/>
        <v>0</v>
      </c>
      <c r="BG3262" s="16">
        <f t="shared" si="720"/>
        <v>0</v>
      </c>
      <c r="BH3262" s="16">
        <f t="shared" si="721"/>
        <v>0</v>
      </c>
      <c r="BI3262" s="16">
        <f t="shared" si="722"/>
        <v>0</v>
      </c>
    </row>
    <row r="3263" spans="1:61" x14ac:dyDescent="0.35">
      <c r="A3263">
        <v>3262</v>
      </c>
      <c r="B3263" t="s">
        <v>360</v>
      </c>
      <c r="C3263" t="s">
        <v>9875</v>
      </c>
      <c r="D3263" s="15" t="s">
        <v>3770</v>
      </c>
      <c r="E3263" s="12" t="s">
        <v>93</v>
      </c>
      <c r="F3263" s="16">
        <v>1976</v>
      </c>
      <c r="G3263" s="12" t="s">
        <v>3316</v>
      </c>
      <c r="H3263" s="12" t="s">
        <v>589</v>
      </c>
      <c r="I3263" s="12" t="s">
        <v>363</v>
      </c>
      <c r="J3263" s="12" t="s">
        <v>2401</v>
      </c>
      <c r="K3263" s="12" t="s">
        <v>3647</v>
      </c>
      <c r="N3263" s="16" t="s">
        <v>206</v>
      </c>
      <c r="O3263" s="16" t="s">
        <v>3765</v>
      </c>
      <c r="P3263" s="12" t="s">
        <v>1187</v>
      </c>
      <c r="Q3263" s="16">
        <v>2022</v>
      </c>
      <c r="R3263" s="16">
        <v>0</v>
      </c>
      <c r="T3263" s="16">
        <v>0</v>
      </c>
      <c r="V3263" s="12" t="s">
        <v>207</v>
      </c>
      <c r="W3263" s="12" t="s">
        <v>204</v>
      </c>
      <c r="X3263" s="16">
        <v>1</v>
      </c>
      <c r="Y3263" s="16">
        <v>6</v>
      </c>
      <c r="Z3263" s="16">
        <v>0</v>
      </c>
      <c r="AA3263" s="16">
        <f t="shared" si="706"/>
        <v>0</v>
      </c>
      <c r="AC3263" s="16" t="s">
        <v>5620</v>
      </c>
      <c r="AD3263" s="16">
        <f t="shared" si="707"/>
        <v>0</v>
      </c>
      <c r="AE3263" s="16">
        <f t="shared" si="708"/>
        <v>0</v>
      </c>
      <c r="AF3263" s="16">
        <f t="shared" si="709"/>
        <v>0</v>
      </c>
      <c r="AG3263" s="16">
        <f t="shared" si="710"/>
        <v>0</v>
      </c>
      <c r="AH3263" s="12">
        <f t="shared" si="711"/>
        <v>0</v>
      </c>
      <c r="AI3263" s="16">
        <f t="shared" si="712"/>
        <v>0</v>
      </c>
      <c r="AJ3263" s="16">
        <f t="shared" si="713"/>
        <v>0</v>
      </c>
      <c r="AK3263" s="16">
        <f t="shared" si="714"/>
        <v>0</v>
      </c>
      <c r="AL3263" s="16">
        <f t="shared" si="715"/>
        <v>0</v>
      </c>
      <c r="AM3263" s="16">
        <f t="shared" si="716"/>
        <v>0</v>
      </c>
      <c r="AN3263" s="16">
        <f t="shared" si="717"/>
        <v>0</v>
      </c>
      <c r="BC3263" s="16">
        <v>0</v>
      </c>
      <c r="BD3263" s="16">
        <f t="shared" si="718"/>
        <v>0</v>
      </c>
      <c r="BE3263" s="16">
        <f t="shared" si="719"/>
        <v>0</v>
      </c>
      <c r="BG3263" s="16">
        <f t="shared" si="720"/>
        <v>0</v>
      </c>
      <c r="BH3263" s="16">
        <f t="shared" si="721"/>
        <v>0</v>
      </c>
      <c r="BI3263" s="16">
        <f t="shared" si="722"/>
        <v>0</v>
      </c>
    </row>
    <row r="3264" spans="1:61" x14ac:dyDescent="0.35">
      <c r="A3264">
        <v>3263</v>
      </c>
      <c r="B3264" t="s">
        <v>360</v>
      </c>
      <c r="C3264" t="s">
        <v>9876</v>
      </c>
      <c r="D3264" s="15" t="s">
        <v>3771</v>
      </c>
      <c r="E3264" s="12" t="s">
        <v>93</v>
      </c>
      <c r="F3264" s="16">
        <v>1970</v>
      </c>
      <c r="G3264" s="12" t="s">
        <v>3316</v>
      </c>
      <c r="H3264" s="12" t="s">
        <v>589</v>
      </c>
      <c r="I3264" s="12" t="s">
        <v>363</v>
      </c>
      <c r="J3264" s="12" t="s">
        <v>2401</v>
      </c>
      <c r="K3264" s="12" t="s">
        <v>3647</v>
      </c>
      <c r="N3264" s="16" t="s">
        <v>206</v>
      </c>
      <c r="O3264" s="16" t="s">
        <v>3765</v>
      </c>
      <c r="P3264" s="12" t="s">
        <v>1187</v>
      </c>
      <c r="Q3264" s="16">
        <v>2022</v>
      </c>
      <c r="R3264" s="16">
        <v>0</v>
      </c>
      <c r="T3264" s="16">
        <v>0</v>
      </c>
      <c r="V3264" s="12" t="s">
        <v>207</v>
      </c>
      <c r="W3264" s="12" t="s">
        <v>204</v>
      </c>
      <c r="X3264" s="16">
        <v>1</v>
      </c>
      <c r="Y3264" s="16">
        <v>7</v>
      </c>
      <c r="Z3264" s="16">
        <v>0</v>
      </c>
      <c r="AA3264" s="16">
        <f t="shared" si="706"/>
        <v>0</v>
      </c>
      <c r="AC3264" s="16" t="s">
        <v>5620</v>
      </c>
      <c r="AD3264" s="16">
        <f t="shared" si="707"/>
        <v>0</v>
      </c>
      <c r="AE3264" s="16">
        <f t="shared" si="708"/>
        <v>0</v>
      </c>
      <c r="AF3264" s="16">
        <f t="shared" si="709"/>
        <v>0</v>
      </c>
      <c r="AG3264" s="16">
        <f t="shared" si="710"/>
        <v>0</v>
      </c>
      <c r="AH3264" s="12">
        <f t="shared" si="711"/>
        <v>0</v>
      </c>
      <c r="AI3264" s="16">
        <f t="shared" si="712"/>
        <v>0</v>
      </c>
      <c r="AJ3264" s="16">
        <f t="shared" si="713"/>
        <v>0</v>
      </c>
      <c r="AK3264" s="16">
        <f t="shared" si="714"/>
        <v>0</v>
      </c>
      <c r="AL3264" s="16">
        <f t="shared" si="715"/>
        <v>0</v>
      </c>
      <c r="AM3264" s="16">
        <f t="shared" si="716"/>
        <v>0</v>
      </c>
      <c r="AN3264" s="16">
        <f t="shared" si="717"/>
        <v>0</v>
      </c>
      <c r="BC3264" s="16">
        <v>0</v>
      </c>
      <c r="BD3264" s="16">
        <f t="shared" si="718"/>
        <v>0</v>
      </c>
      <c r="BE3264" s="16">
        <f t="shared" si="719"/>
        <v>0</v>
      </c>
      <c r="BG3264" s="16">
        <f t="shared" si="720"/>
        <v>0</v>
      </c>
      <c r="BH3264" s="16">
        <f t="shared" si="721"/>
        <v>0</v>
      </c>
      <c r="BI3264" s="16">
        <f t="shared" si="722"/>
        <v>0</v>
      </c>
    </row>
    <row r="3265" spans="1:61" x14ac:dyDescent="0.35">
      <c r="A3265">
        <v>3264</v>
      </c>
      <c r="B3265" t="s">
        <v>360</v>
      </c>
      <c r="C3265" t="s">
        <v>9877</v>
      </c>
      <c r="D3265" s="15" t="s">
        <v>3689</v>
      </c>
      <c r="E3265" s="12" t="s">
        <v>93</v>
      </c>
      <c r="F3265" s="16">
        <v>1969</v>
      </c>
      <c r="G3265" s="12" t="s">
        <v>3316</v>
      </c>
      <c r="H3265" s="12" t="s">
        <v>589</v>
      </c>
      <c r="I3265" s="12" t="s">
        <v>363</v>
      </c>
      <c r="J3265" s="12" t="s">
        <v>2401</v>
      </c>
      <c r="K3265" s="12" t="s">
        <v>3647</v>
      </c>
      <c r="N3265" s="16" t="s">
        <v>206</v>
      </c>
      <c r="O3265" s="16" t="s">
        <v>3765</v>
      </c>
      <c r="P3265" s="12" t="s">
        <v>1187</v>
      </c>
      <c r="Q3265" s="16">
        <v>2022</v>
      </c>
      <c r="R3265" s="16">
        <v>0</v>
      </c>
      <c r="T3265" s="16">
        <v>0</v>
      </c>
      <c r="V3265" s="12" t="s">
        <v>207</v>
      </c>
      <c r="W3265" s="12" t="s">
        <v>204</v>
      </c>
      <c r="X3265" s="16">
        <v>1</v>
      </c>
      <c r="Y3265" s="16">
        <v>6</v>
      </c>
      <c r="Z3265" s="16">
        <v>0</v>
      </c>
      <c r="AA3265" s="16">
        <f t="shared" si="706"/>
        <v>0</v>
      </c>
      <c r="AC3265" s="16" t="s">
        <v>5620</v>
      </c>
      <c r="AD3265" s="16">
        <f t="shared" si="707"/>
        <v>0</v>
      </c>
      <c r="AE3265" s="16">
        <f t="shared" si="708"/>
        <v>0</v>
      </c>
      <c r="AF3265" s="16">
        <f t="shared" si="709"/>
        <v>0</v>
      </c>
      <c r="AG3265" s="16">
        <f t="shared" si="710"/>
        <v>0</v>
      </c>
      <c r="AH3265" s="12">
        <f t="shared" si="711"/>
        <v>0</v>
      </c>
      <c r="AI3265" s="16">
        <f t="shared" si="712"/>
        <v>0</v>
      </c>
      <c r="AJ3265" s="16">
        <f t="shared" si="713"/>
        <v>0</v>
      </c>
      <c r="AK3265" s="16">
        <f t="shared" si="714"/>
        <v>0</v>
      </c>
      <c r="AL3265" s="16">
        <f t="shared" si="715"/>
        <v>0</v>
      </c>
      <c r="AM3265" s="16">
        <f t="shared" si="716"/>
        <v>0</v>
      </c>
      <c r="AN3265" s="16">
        <f t="shared" si="717"/>
        <v>0</v>
      </c>
      <c r="BC3265" s="16">
        <v>0</v>
      </c>
      <c r="BD3265" s="16">
        <f t="shared" si="718"/>
        <v>0</v>
      </c>
      <c r="BE3265" s="16">
        <f t="shared" si="719"/>
        <v>0</v>
      </c>
      <c r="BG3265" s="16">
        <f t="shared" si="720"/>
        <v>0</v>
      </c>
      <c r="BH3265" s="16">
        <f t="shared" si="721"/>
        <v>0</v>
      </c>
      <c r="BI3265" s="16">
        <f t="shared" si="722"/>
        <v>0</v>
      </c>
    </row>
    <row r="3266" spans="1:61" x14ac:dyDescent="0.35">
      <c r="A3266">
        <v>3265</v>
      </c>
      <c r="B3266" t="s">
        <v>360</v>
      </c>
      <c r="C3266" t="s">
        <v>9878</v>
      </c>
      <c r="D3266" s="15" t="s">
        <v>3772</v>
      </c>
      <c r="E3266" s="12" t="s">
        <v>93</v>
      </c>
      <c r="F3266" s="16">
        <v>1969</v>
      </c>
      <c r="G3266" s="12" t="s">
        <v>3316</v>
      </c>
      <c r="H3266" s="12" t="s">
        <v>589</v>
      </c>
      <c r="I3266" s="12" t="s">
        <v>363</v>
      </c>
      <c r="J3266" s="12" t="s">
        <v>2401</v>
      </c>
      <c r="K3266" s="12" t="s">
        <v>3647</v>
      </c>
      <c r="N3266" s="16" t="s">
        <v>206</v>
      </c>
      <c r="O3266" s="16" t="s">
        <v>3765</v>
      </c>
      <c r="P3266" s="12" t="s">
        <v>1187</v>
      </c>
      <c r="Q3266" s="16">
        <v>2022</v>
      </c>
      <c r="R3266" s="16">
        <v>0</v>
      </c>
      <c r="T3266" s="16">
        <v>0</v>
      </c>
      <c r="V3266" s="12" t="s">
        <v>207</v>
      </c>
      <c r="W3266" s="12" t="s">
        <v>204</v>
      </c>
      <c r="X3266" s="16">
        <v>1</v>
      </c>
      <c r="Y3266" s="16">
        <v>4</v>
      </c>
      <c r="Z3266" s="16">
        <v>0</v>
      </c>
      <c r="AA3266" s="16">
        <f t="shared" si="706"/>
        <v>0</v>
      </c>
      <c r="AC3266" s="16" t="s">
        <v>5620</v>
      </c>
      <c r="AD3266" s="16">
        <f t="shared" si="707"/>
        <v>0</v>
      </c>
      <c r="AE3266" s="16">
        <f t="shared" si="708"/>
        <v>0</v>
      </c>
      <c r="AF3266" s="16">
        <f t="shared" si="709"/>
        <v>0</v>
      </c>
      <c r="AG3266" s="16">
        <f t="shared" si="710"/>
        <v>0</v>
      </c>
      <c r="AH3266" s="12">
        <f t="shared" si="711"/>
        <v>0</v>
      </c>
      <c r="AI3266" s="16">
        <f t="shared" si="712"/>
        <v>0</v>
      </c>
      <c r="AJ3266" s="16">
        <f t="shared" si="713"/>
        <v>0</v>
      </c>
      <c r="AK3266" s="16">
        <f t="shared" si="714"/>
        <v>0</v>
      </c>
      <c r="AL3266" s="16">
        <f t="shared" si="715"/>
        <v>0</v>
      </c>
      <c r="AM3266" s="16">
        <f t="shared" si="716"/>
        <v>0</v>
      </c>
      <c r="AN3266" s="16">
        <f t="shared" si="717"/>
        <v>0</v>
      </c>
      <c r="BC3266" s="16">
        <v>0</v>
      </c>
      <c r="BD3266" s="16">
        <f t="shared" si="718"/>
        <v>0</v>
      </c>
      <c r="BE3266" s="16">
        <f t="shared" si="719"/>
        <v>0</v>
      </c>
      <c r="BG3266" s="16">
        <f t="shared" si="720"/>
        <v>0</v>
      </c>
      <c r="BH3266" s="16">
        <f t="shared" si="721"/>
        <v>0</v>
      </c>
      <c r="BI3266" s="16">
        <f t="shared" si="722"/>
        <v>0</v>
      </c>
    </row>
    <row r="3267" spans="1:61" x14ac:dyDescent="0.35">
      <c r="A3267">
        <v>3266</v>
      </c>
      <c r="B3267" t="s">
        <v>360</v>
      </c>
      <c r="C3267" t="s">
        <v>9879</v>
      </c>
      <c r="D3267" s="15" t="s">
        <v>3773</v>
      </c>
      <c r="E3267" s="12" t="s">
        <v>93</v>
      </c>
      <c r="F3267" s="16">
        <v>1970</v>
      </c>
      <c r="G3267" s="12" t="s">
        <v>3316</v>
      </c>
      <c r="H3267" s="12" t="s">
        <v>589</v>
      </c>
      <c r="I3267" s="12" t="s">
        <v>363</v>
      </c>
      <c r="J3267" s="12" t="s">
        <v>2401</v>
      </c>
      <c r="K3267" s="12" t="s">
        <v>3647</v>
      </c>
      <c r="N3267" s="16" t="s">
        <v>206</v>
      </c>
      <c r="O3267" s="16" t="s">
        <v>3765</v>
      </c>
      <c r="P3267" s="12" t="s">
        <v>1187</v>
      </c>
      <c r="Q3267" s="16">
        <v>2022</v>
      </c>
      <c r="R3267" s="16">
        <v>0</v>
      </c>
      <c r="T3267" s="16">
        <v>0</v>
      </c>
      <c r="V3267" s="12" t="s">
        <v>207</v>
      </c>
      <c r="W3267" s="12" t="s">
        <v>204</v>
      </c>
      <c r="X3267" s="16">
        <v>1</v>
      </c>
      <c r="Y3267" s="16">
        <v>3</v>
      </c>
      <c r="Z3267" s="16">
        <v>0</v>
      </c>
      <c r="AA3267" s="16">
        <f t="shared" si="706"/>
        <v>0</v>
      </c>
      <c r="AC3267" s="16" t="s">
        <v>5620</v>
      </c>
      <c r="AD3267" s="16">
        <f t="shared" si="707"/>
        <v>0</v>
      </c>
      <c r="AE3267" s="16">
        <f t="shared" si="708"/>
        <v>0</v>
      </c>
      <c r="AF3267" s="16">
        <f t="shared" si="709"/>
        <v>0</v>
      </c>
      <c r="AG3267" s="16">
        <f t="shared" si="710"/>
        <v>0</v>
      </c>
      <c r="AH3267" s="12">
        <f t="shared" si="711"/>
        <v>0</v>
      </c>
      <c r="AI3267" s="16">
        <f t="shared" si="712"/>
        <v>0</v>
      </c>
      <c r="AJ3267" s="16">
        <f t="shared" si="713"/>
        <v>0</v>
      </c>
      <c r="AK3267" s="16">
        <f t="shared" si="714"/>
        <v>0</v>
      </c>
      <c r="AL3267" s="16">
        <f t="shared" si="715"/>
        <v>0</v>
      </c>
      <c r="AM3267" s="16">
        <f t="shared" si="716"/>
        <v>0</v>
      </c>
      <c r="AN3267" s="16">
        <f t="shared" si="717"/>
        <v>0</v>
      </c>
      <c r="BC3267" s="16">
        <v>0</v>
      </c>
      <c r="BD3267" s="16">
        <f t="shared" si="718"/>
        <v>0</v>
      </c>
      <c r="BE3267" s="16">
        <f t="shared" si="719"/>
        <v>0</v>
      </c>
      <c r="BG3267" s="16">
        <f t="shared" si="720"/>
        <v>0</v>
      </c>
      <c r="BH3267" s="16">
        <f t="shared" si="721"/>
        <v>0</v>
      </c>
      <c r="BI3267" s="16">
        <f t="shared" si="722"/>
        <v>0</v>
      </c>
    </row>
    <row r="3268" spans="1:61" x14ac:dyDescent="0.35">
      <c r="A3268">
        <v>3267</v>
      </c>
      <c r="B3268" t="s">
        <v>360</v>
      </c>
      <c r="C3268" t="s">
        <v>9880</v>
      </c>
      <c r="D3268" s="15" t="s">
        <v>3774</v>
      </c>
      <c r="E3268" s="12" t="s">
        <v>93</v>
      </c>
      <c r="F3268" s="16">
        <v>1968</v>
      </c>
      <c r="G3268" s="12" t="s">
        <v>3316</v>
      </c>
      <c r="H3268" s="12" t="s">
        <v>589</v>
      </c>
      <c r="I3268" s="12" t="s">
        <v>363</v>
      </c>
      <c r="J3268" s="12" t="s">
        <v>2401</v>
      </c>
      <c r="K3268" s="12" t="s">
        <v>3647</v>
      </c>
      <c r="N3268" s="16" t="s">
        <v>206</v>
      </c>
      <c r="O3268" s="16" t="s">
        <v>3765</v>
      </c>
      <c r="P3268" s="12" t="s">
        <v>1187</v>
      </c>
      <c r="Q3268" s="16">
        <v>2022</v>
      </c>
      <c r="R3268" s="16">
        <v>0</v>
      </c>
      <c r="T3268" s="16">
        <v>0</v>
      </c>
      <c r="V3268" s="12" t="s">
        <v>207</v>
      </c>
      <c r="W3268" s="12" t="s">
        <v>204</v>
      </c>
      <c r="X3268" s="16">
        <v>1</v>
      </c>
      <c r="Y3268" s="16">
        <v>6</v>
      </c>
      <c r="Z3268" s="16">
        <v>0</v>
      </c>
      <c r="AA3268" s="16">
        <f t="shared" si="706"/>
        <v>0</v>
      </c>
      <c r="AC3268" s="16" t="s">
        <v>5620</v>
      </c>
      <c r="AD3268" s="16">
        <f t="shared" si="707"/>
        <v>0</v>
      </c>
      <c r="AE3268" s="16">
        <f t="shared" si="708"/>
        <v>0</v>
      </c>
      <c r="AF3268" s="16">
        <f t="shared" si="709"/>
        <v>0</v>
      </c>
      <c r="AG3268" s="16">
        <f t="shared" si="710"/>
        <v>0</v>
      </c>
      <c r="AH3268" s="12">
        <f t="shared" si="711"/>
        <v>0</v>
      </c>
      <c r="AI3268" s="16">
        <f t="shared" si="712"/>
        <v>0</v>
      </c>
      <c r="AJ3268" s="16">
        <f t="shared" si="713"/>
        <v>0</v>
      </c>
      <c r="AK3268" s="16">
        <f t="shared" si="714"/>
        <v>0</v>
      </c>
      <c r="AL3268" s="16">
        <f t="shared" si="715"/>
        <v>0</v>
      </c>
      <c r="AM3268" s="16">
        <f t="shared" si="716"/>
        <v>0</v>
      </c>
      <c r="AN3268" s="16">
        <f t="shared" si="717"/>
        <v>0</v>
      </c>
      <c r="BC3268" s="16">
        <v>0</v>
      </c>
      <c r="BD3268" s="16">
        <f t="shared" si="718"/>
        <v>0</v>
      </c>
      <c r="BE3268" s="16">
        <f t="shared" si="719"/>
        <v>0</v>
      </c>
      <c r="BG3268" s="16">
        <f t="shared" si="720"/>
        <v>0</v>
      </c>
      <c r="BH3268" s="16">
        <f t="shared" si="721"/>
        <v>0</v>
      </c>
      <c r="BI3268" s="16">
        <f t="shared" si="722"/>
        <v>0</v>
      </c>
    </row>
    <row r="3269" spans="1:61" x14ac:dyDescent="0.35">
      <c r="A3269">
        <v>3268</v>
      </c>
      <c r="B3269" t="s">
        <v>360</v>
      </c>
      <c r="C3269" t="s">
        <v>9881</v>
      </c>
      <c r="D3269" s="15" t="s">
        <v>3775</v>
      </c>
      <c r="E3269" s="12" t="s">
        <v>93</v>
      </c>
      <c r="F3269" s="16">
        <v>1969</v>
      </c>
      <c r="G3269" s="12" t="s">
        <v>3316</v>
      </c>
      <c r="H3269" s="12" t="s">
        <v>589</v>
      </c>
      <c r="I3269" s="12" t="s">
        <v>363</v>
      </c>
      <c r="J3269" s="12" t="s">
        <v>2401</v>
      </c>
      <c r="K3269" s="12" t="s">
        <v>3647</v>
      </c>
      <c r="N3269" s="16" t="s">
        <v>206</v>
      </c>
      <c r="O3269" s="16" t="s">
        <v>3765</v>
      </c>
      <c r="P3269" s="12" t="s">
        <v>1187</v>
      </c>
      <c r="Q3269" s="16">
        <v>2022</v>
      </c>
      <c r="R3269" s="16">
        <v>0</v>
      </c>
      <c r="T3269" s="16">
        <v>0</v>
      </c>
      <c r="V3269" s="12" t="s">
        <v>207</v>
      </c>
      <c r="W3269" s="12" t="s">
        <v>204</v>
      </c>
      <c r="X3269" s="16">
        <v>1</v>
      </c>
      <c r="Y3269" s="16">
        <v>7</v>
      </c>
      <c r="Z3269" s="16">
        <v>0</v>
      </c>
      <c r="AA3269" s="16">
        <f t="shared" si="706"/>
        <v>0</v>
      </c>
      <c r="AC3269" s="16" t="s">
        <v>5620</v>
      </c>
      <c r="AD3269" s="16">
        <f t="shared" si="707"/>
        <v>0</v>
      </c>
      <c r="AE3269" s="16">
        <f t="shared" si="708"/>
        <v>0</v>
      </c>
      <c r="AF3269" s="16">
        <f t="shared" si="709"/>
        <v>0</v>
      </c>
      <c r="AG3269" s="16">
        <f t="shared" si="710"/>
        <v>0</v>
      </c>
      <c r="AH3269" s="12">
        <f t="shared" si="711"/>
        <v>0</v>
      </c>
      <c r="AI3269" s="16">
        <f t="shared" si="712"/>
        <v>0</v>
      </c>
      <c r="AJ3269" s="16">
        <f t="shared" si="713"/>
        <v>0</v>
      </c>
      <c r="AK3269" s="16">
        <f t="shared" si="714"/>
        <v>0</v>
      </c>
      <c r="AL3269" s="16">
        <f t="shared" si="715"/>
        <v>0</v>
      </c>
      <c r="AM3269" s="16">
        <f t="shared" si="716"/>
        <v>0</v>
      </c>
      <c r="AN3269" s="16">
        <f t="shared" si="717"/>
        <v>0</v>
      </c>
      <c r="BC3269" s="16">
        <v>0</v>
      </c>
      <c r="BD3269" s="16">
        <f t="shared" si="718"/>
        <v>0</v>
      </c>
      <c r="BE3269" s="16">
        <f t="shared" si="719"/>
        <v>0</v>
      </c>
      <c r="BG3269" s="16">
        <f t="shared" si="720"/>
        <v>0</v>
      </c>
      <c r="BH3269" s="16">
        <f t="shared" si="721"/>
        <v>0</v>
      </c>
      <c r="BI3269" s="16">
        <f t="shared" si="722"/>
        <v>0</v>
      </c>
    </row>
    <row r="3270" spans="1:61" x14ac:dyDescent="0.35">
      <c r="A3270">
        <v>3269</v>
      </c>
      <c r="B3270" t="s">
        <v>360</v>
      </c>
      <c r="C3270" t="s">
        <v>9882</v>
      </c>
      <c r="D3270" s="15" t="s">
        <v>3776</v>
      </c>
      <c r="E3270" s="12" t="s">
        <v>93</v>
      </c>
      <c r="F3270" s="16">
        <v>1968</v>
      </c>
      <c r="G3270" s="12" t="s">
        <v>3316</v>
      </c>
      <c r="H3270" s="12" t="s">
        <v>589</v>
      </c>
      <c r="I3270" s="12" t="s">
        <v>363</v>
      </c>
      <c r="J3270" s="12" t="s">
        <v>2401</v>
      </c>
      <c r="K3270" s="12" t="s">
        <v>3647</v>
      </c>
      <c r="N3270" s="16" t="s">
        <v>206</v>
      </c>
      <c r="O3270" s="16" t="s">
        <v>3765</v>
      </c>
      <c r="P3270" s="12" t="s">
        <v>1187</v>
      </c>
      <c r="Q3270" s="16">
        <v>2022</v>
      </c>
      <c r="R3270" s="16">
        <v>0</v>
      </c>
      <c r="T3270" s="16">
        <v>0</v>
      </c>
      <c r="V3270" s="12" t="s">
        <v>207</v>
      </c>
      <c r="W3270" s="12" t="s">
        <v>204</v>
      </c>
      <c r="X3270" s="16">
        <v>1</v>
      </c>
      <c r="Y3270" s="16">
        <v>12</v>
      </c>
      <c r="Z3270" s="16">
        <v>0</v>
      </c>
      <c r="AA3270" s="16">
        <f t="shared" si="706"/>
        <v>0</v>
      </c>
      <c r="AC3270" s="16" t="s">
        <v>5620</v>
      </c>
      <c r="AD3270" s="16">
        <f t="shared" si="707"/>
        <v>0</v>
      </c>
      <c r="AE3270" s="16">
        <f t="shared" si="708"/>
        <v>0</v>
      </c>
      <c r="AF3270" s="16">
        <f t="shared" si="709"/>
        <v>0</v>
      </c>
      <c r="AG3270" s="16">
        <f t="shared" si="710"/>
        <v>0</v>
      </c>
      <c r="AH3270" s="12">
        <f t="shared" si="711"/>
        <v>0</v>
      </c>
      <c r="AI3270" s="16">
        <f t="shared" si="712"/>
        <v>0</v>
      </c>
      <c r="AJ3270" s="16">
        <f t="shared" si="713"/>
        <v>0</v>
      </c>
      <c r="AK3270" s="16">
        <f t="shared" si="714"/>
        <v>0</v>
      </c>
      <c r="AL3270" s="16">
        <f t="shared" si="715"/>
        <v>0</v>
      </c>
      <c r="AM3270" s="16">
        <f t="shared" si="716"/>
        <v>0</v>
      </c>
      <c r="AN3270" s="16">
        <f t="shared" si="717"/>
        <v>0</v>
      </c>
      <c r="BC3270" s="16">
        <v>0</v>
      </c>
      <c r="BD3270" s="16">
        <f t="shared" si="718"/>
        <v>0</v>
      </c>
      <c r="BE3270" s="16">
        <f t="shared" si="719"/>
        <v>0</v>
      </c>
      <c r="BG3270" s="16">
        <f t="shared" si="720"/>
        <v>0</v>
      </c>
      <c r="BH3270" s="16">
        <f t="shared" si="721"/>
        <v>0</v>
      </c>
      <c r="BI3270" s="16">
        <f t="shared" si="722"/>
        <v>0</v>
      </c>
    </row>
    <row r="3271" spans="1:61" x14ac:dyDescent="0.35">
      <c r="A3271">
        <v>3270</v>
      </c>
      <c r="B3271" t="s">
        <v>360</v>
      </c>
      <c r="C3271" t="s">
        <v>9883</v>
      </c>
      <c r="D3271" s="15" t="s">
        <v>3777</v>
      </c>
      <c r="E3271" s="12" t="s">
        <v>93</v>
      </c>
      <c r="F3271" s="16">
        <v>1970</v>
      </c>
      <c r="G3271" s="12" t="s">
        <v>3316</v>
      </c>
      <c r="H3271" s="12" t="s">
        <v>589</v>
      </c>
      <c r="I3271" s="12" t="s">
        <v>363</v>
      </c>
      <c r="J3271" s="12" t="s">
        <v>2401</v>
      </c>
      <c r="K3271" s="12" t="s">
        <v>3647</v>
      </c>
      <c r="N3271" s="16" t="s">
        <v>206</v>
      </c>
      <c r="O3271" s="16" t="s">
        <v>3765</v>
      </c>
      <c r="P3271" s="12" t="s">
        <v>1187</v>
      </c>
      <c r="Q3271" s="16">
        <v>2022</v>
      </c>
      <c r="R3271" s="16">
        <v>0</v>
      </c>
      <c r="T3271" s="16">
        <v>0</v>
      </c>
      <c r="V3271" s="12" t="s">
        <v>207</v>
      </c>
      <c r="W3271" s="12" t="s">
        <v>204</v>
      </c>
      <c r="X3271" s="16">
        <v>1</v>
      </c>
      <c r="Y3271" s="16">
        <v>7</v>
      </c>
      <c r="Z3271" s="16">
        <v>0</v>
      </c>
      <c r="AA3271" s="16">
        <f t="shared" si="706"/>
        <v>0</v>
      </c>
      <c r="AC3271" s="16" t="s">
        <v>5620</v>
      </c>
      <c r="AD3271" s="16">
        <f t="shared" si="707"/>
        <v>0</v>
      </c>
      <c r="AE3271" s="16">
        <f t="shared" si="708"/>
        <v>0</v>
      </c>
      <c r="AF3271" s="16">
        <f t="shared" si="709"/>
        <v>0</v>
      </c>
      <c r="AG3271" s="16">
        <f t="shared" si="710"/>
        <v>0</v>
      </c>
      <c r="AH3271" s="12">
        <f t="shared" si="711"/>
        <v>0</v>
      </c>
      <c r="AI3271" s="16">
        <f t="shared" si="712"/>
        <v>0</v>
      </c>
      <c r="AJ3271" s="16">
        <f t="shared" si="713"/>
        <v>0</v>
      </c>
      <c r="AK3271" s="16">
        <f t="shared" si="714"/>
        <v>0</v>
      </c>
      <c r="AL3271" s="16">
        <f t="shared" si="715"/>
        <v>0</v>
      </c>
      <c r="AM3271" s="16">
        <f t="shared" si="716"/>
        <v>0</v>
      </c>
      <c r="AN3271" s="16">
        <f t="shared" si="717"/>
        <v>0</v>
      </c>
      <c r="BC3271" s="16">
        <v>0</v>
      </c>
      <c r="BD3271" s="16">
        <f t="shared" si="718"/>
        <v>0</v>
      </c>
      <c r="BE3271" s="16">
        <f t="shared" si="719"/>
        <v>0</v>
      </c>
      <c r="BG3271" s="16">
        <f t="shared" si="720"/>
        <v>0</v>
      </c>
      <c r="BH3271" s="16">
        <f t="shared" si="721"/>
        <v>0</v>
      </c>
      <c r="BI3271" s="16">
        <f t="shared" si="722"/>
        <v>0</v>
      </c>
    </row>
    <row r="3272" spans="1:61" x14ac:dyDescent="0.35">
      <c r="A3272">
        <v>3271</v>
      </c>
      <c r="B3272" t="s">
        <v>360</v>
      </c>
      <c r="C3272" t="s">
        <v>9884</v>
      </c>
      <c r="D3272" s="15" t="s">
        <v>3778</v>
      </c>
      <c r="E3272" s="12" t="s">
        <v>93</v>
      </c>
      <c r="F3272" s="16">
        <v>1978</v>
      </c>
      <c r="G3272" s="12" t="s">
        <v>3316</v>
      </c>
      <c r="H3272" s="12" t="s">
        <v>589</v>
      </c>
      <c r="I3272" s="12" t="s">
        <v>363</v>
      </c>
      <c r="J3272" s="12" t="s">
        <v>2401</v>
      </c>
      <c r="K3272" s="12" t="s">
        <v>3647</v>
      </c>
      <c r="N3272" s="16" t="s">
        <v>206</v>
      </c>
      <c r="O3272" s="16" t="s">
        <v>3765</v>
      </c>
      <c r="P3272" s="12" t="s">
        <v>1187</v>
      </c>
      <c r="Q3272" s="16">
        <v>2022</v>
      </c>
      <c r="R3272" s="16">
        <v>0</v>
      </c>
      <c r="T3272" s="16">
        <v>0</v>
      </c>
      <c r="V3272" s="12" t="s">
        <v>207</v>
      </c>
      <c r="W3272" s="12" t="s">
        <v>204</v>
      </c>
      <c r="X3272" s="16">
        <v>1</v>
      </c>
      <c r="Y3272" s="16">
        <v>8</v>
      </c>
      <c r="Z3272" s="16">
        <v>0</v>
      </c>
      <c r="AA3272" s="16">
        <f t="shared" si="706"/>
        <v>0</v>
      </c>
      <c r="AC3272" s="16" t="s">
        <v>5620</v>
      </c>
      <c r="AD3272" s="16">
        <f t="shared" si="707"/>
        <v>0</v>
      </c>
      <c r="AE3272" s="16">
        <f t="shared" si="708"/>
        <v>0</v>
      </c>
      <c r="AF3272" s="16">
        <f t="shared" si="709"/>
        <v>0</v>
      </c>
      <c r="AG3272" s="16">
        <f t="shared" si="710"/>
        <v>0</v>
      </c>
      <c r="AH3272" s="12">
        <f t="shared" si="711"/>
        <v>0</v>
      </c>
      <c r="AI3272" s="16">
        <f t="shared" si="712"/>
        <v>0</v>
      </c>
      <c r="AJ3272" s="16">
        <f t="shared" si="713"/>
        <v>0</v>
      </c>
      <c r="AK3272" s="16">
        <f t="shared" si="714"/>
        <v>0</v>
      </c>
      <c r="AL3272" s="16">
        <f t="shared" si="715"/>
        <v>0</v>
      </c>
      <c r="AM3272" s="16">
        <f t="shared" si="716"/>
        <v>0</v>
      </c>
      <c r="AN3272" s="16">
        <f t="shared" si="717"/>
        <v>0</v>
      </c>
      <c r="BC3272" s="16">
        <v>0</v>
      </c>
      <c r="BD3272" s="16">
        <f t="shared" si="718"/>
        <v>0</v>
      </c>
      <c r="BE3272" s="16">
        <f t="shared" si="719"/>
        <v>0</v>
      </c>
      <c r="BG3272" s="16">
        <f t="shared" si="720"/>
        <v>0</v>
      </c>
      <c r="BH3272" s="16">
        <f t="shared" si="721"/>
        <v>0</v>
      </c>
      <c r="BI3272" s="16">
        <f t="shared" si="722"/>
        <v>0</v>
      </c>
    </row>
    <row r="3273" spans="1:61" x14ac:dyDescent="0.35">
      <c r="A3273">
        <v>3272</v>
      </c>
      <c r="B3273" t="s">
        <v>360</v>
      </c>
      <c r="C3273" t="s">
        <v>9885</v>
      </c>
      <c r="D3273" s="15" t="s">
        <v>3779</v>
      </c>
      <c r="E3273" s="12" t="s">
        <v>93</v>
      </c>
      <c r="F3273" s="16">
        <v>1958</v>
      </c>
      <c r="G3273" s="12" t="s">
        <v>3316</v>
      </c>
      <c r="H3273" s="12" t="s">
        <v>589</v>
      </c>
      <c r="I3273" s="12" t="s">
        <v>363</v>
      </c>
      <c r="J3273" s="12" t="s">
        <v>2401</v>
      </c>
      <c r="K3273" s="12" t="s">
        <v>3647</v>
      </c>
      <c r="N3273" s="16" t="s">
        <v>206</v>
      </c>
      <c r="O3273" s="16" t="s">
        <v>3765</v>
      </c>
      <c r="P3273" s="12" t="s">
        <v>1187</v>
      </c>
      <c r="Q3273" s="16">
        <v>2022</v>
      </c>
      <c r="R3273" s="16">
        <v>0</v>
      </c>
      <c r="T3273" s="16">
        <v>0</v>
      </c>
      <c r="V3273" s="12" t="s">
        <v>207</v>
      </c>
      <c r="W3273" s="12" t="s">
        <v>204</v>
      </c>
      <c r="X3273" s="16">
        <v>1</v>
      </c>
      <c r="Y3273" s="16">
        <v>8</v>
      </c>
      <c r="Z3273" s="16">
        <v>0</v>
      </c>
      <c r="AA3273" s="16">
        <f t="shared" si="706"/>
        <v>0</v>
      </c>
      <c r="AC3273" s="16" t="s">
        <v>5620</v>
      </c>
      <c r="AD3273" s="16">
        <f t="shared" si="707"/>
        <v>0</v>
      </c>
      <c r="AE3273" s="16">
        <f t="shared" si="708"/>
        <v>0</v>
      </c>
      <c r="AF3273" s="16">
        <f t="shared" si="709"/>
        <v>0</v>
      </c>
      <c r="AG3273" s="16">
        <f t="shared" si="710"/>
        <v>0</v>
      </c>
      <c r="AH3273" s="12">
        <f t="shared" si="711"/>
        <v>0</v>
      </c>
      <c r="AI3273" s="16">
        <f t="shared" si="712"/>
        <v>0</v>
      </c>
      <c r="AJ3273" s="16">
        <f t="shared" si="713"/>
        <v>0</v>
      </c>
      <c r="AK3273" s="16">
        <f t="shared" si="714"/>
        <v>0</v>
      </c>
      <c r="AL3273" s="16">
        <f t="shared" si="715"/>
        <v>0</v>
      </c>
      <c r="AM3273" s="16">
        <f t="shared" si="716"/>
        <v>0</v>
      </c>
      <c r="AN3273" s="16">
        <f t="shared" si="717"/>
        <v>0</v>
      </c>
      <c r="BC3273" s="16">
        <v>0</v>
      </c>
      <c r="BD3273" s="16">
        <f t="shared" si="718"/>
        <v>0</v>
      </c>
      <c r="BE3273" s="16">
        <f t="shared" si="719"/>
        <v>0</v>
      </c>
      <c r="BG3273" s="16">
        <f t="shared" si="720"/>
        <v>0</v>
      </c>
      <c r="BH3273" s="16">
        <f t="shared" si="721"/>
        <v>0</v>
      </c>
      <c r="BI3273" s="16">
        <f t="shared" si="722"/>
        <v>0</v>
      </c>
    </row>
    <row r="3274" spans="1:61" x14ac:dyDescent="0.35">
      <c r="A3274">
        <v>3273</v>
      </c>
      <c r="B3274" t="s">
        <v>360</v>
      </c>
      <c r="C3274" t="s">
        <v>9886</v>
      </c>
      <c r="D3274" s="15" t="s">
        <v>3780</v>
      </c>
      <c r="E3274" s="12" t="s">
        <v>93</v>
      </c>
      <c r="F3274" s="16">
        <v>1958</v>
      </c>
      <c r="G3274" s="12" t="s">
        <v>3316</v>
      </c>
      <c r="H3274" s="12" t="s">
        <v>589</v>
      </c>
      <c r="I3274" s="12" t="s">
        <v>363</v>
      </c>
      <c r="J3274" s="12" t="s">
        <v>2401</v>
      </c>
      <c r="K3274" s="12" t="s">
        <v>3647</v>
      </c>
      <c r="N3274" s="16" t="s">
        <v>206</v>
      </c>
      <c r="O3274" s="16" t="s">
        <v>3765</v>
      </c>
      <c r="P3274" s="12" t="s">
        <v>1187</v>
      </c>
      <c r="Q3274" s="16">
        <v>2022</v>
      </c>
      <c r="R3274" s="16">
        <v>0</v>
      </c>
      <c r="T3274" s="16">
        <v>0</v>
      </c>
      <c r="V3274" s="12" t="s">
        <v>207</v>
      </c>
      <c r="W3274" s="12" t="s">
        <v>204</v>
      </c>
      <c r="X3274" s="16">
        <v>1</v>
      </c>
      <c r="Y3274" s="16">
        <v>5</v>
      </c>
      <c r="Z3274" s="16">
        <v>0</v>
      </c>
      <c r="AA3274" s="16">
        <f t="shared" si="706"/>
        <v>0</v>
      </c>
      <c r="AC3274" s="16" t="s">
        <v>5620</v>
      </c>
      <c r="AD3274" s="16">
        <f t="shared" si="707"/>
        <v>0</v>
      </c>
      <c r="AE3274" s="16">
        <f t="shared" si="708"/>
        <v>0</v>
      </c>
      <c r="AF3274" s="16">
        <f t="shared" si="709"/>
        <v>0</v>
      </c>
      <c r="AG3274" s="16">
        <f t="shared" si="710"/>
        <v>0</v>
      </c>
      <c r="AH3274" s="12">
        <f t="shared" si="711"/>
        <v>0</v>
      </c>
      <c r="AI3274" s="16">
        <f t="shared" si="712"/>
        <v>0</v>
      </c>
      <c r="AJ3274" s="16">
        <f t="shared" si="713"/>
        <v>0</v>
      </c>
      <c r="AK3274" s="16">
        <f t="shared" si="714"/>
        <v>0</v>
      </c>
      <c r="AL3274" s="16">
        <f t="shared" si="715"/>
        <v>0</v>
      </c>
      <c r="AM3274" s="16">
        <f t="shared" si="716"/>
        <v>0</v>
      </c>
      <c r="AN3274" s="16">
        <f t="shared" si="717"/>
        <v>0</v>
      </c>
      <c r="BC3274" s="16">
        <v>0</v>
      </c>
      <c r="BD3274" s="16">
        <f t="shared" si="718"/>
        <v>0</v>
      </c>
      <c r="BE3274" s="16">
        <f t="shared" si="719"/>
        <v>0</v>
      </c>
      <c r="BG3274" s="16">
        <f t="shared" si="720"/>
        <v>0</v>
      </c>
      <c r="BH3274" s="16">
        <f t="shared" si="721"/>
        <v>0</v>
      </c>
      <c r="BI3274" s="16">
        <f t="shared" si="722"/>
        <v>0</v>
      </c>
    </row>
    <row r="3275" spans="1:61" x14ac:dyDescent="0.35">
      <c r="A3275">
        <v>3274</v>
      </c>
      <c r="B3275" t="s">
        <v>360</v>
      </c>
      <c r="C3275" t="s">
        <v>9887</v>
      </c>
      <c r="D3275" s="15" t="s">
        <v>3781</v>
      </c>
      <c r="E3275" s="12" t="s">
        <v>93</v>
      </c>
      <c r="F3275" s="16">
        <v>1987</v>
      </c>
      <c r="G3275" s="12" t="s">
        <v>3316</v>
      </c>
      <c r="H3275" s="12" t="s">
        <v>589</v>
      </c>
      <c r="I3275" s="12" t="s">
        <v>363</v>
      </c>
      <c r="J3275" s="12" t="s">
        <v>2401</v>
      </c>
      <c r="K3275" s="12" t="s">
        <v>3647</v>
      </c>
      <c r="N3275" s="16" t="s">
        <v>206</v>
      </c>
      <c r="O3275" s="16" t="s">
        <v>3765</v>
      </c>
      <c r="P3275" s="12" t="s">
        <v>1187</v>
      </c>
      <c r="Q3275" s="16">
        <v>2022</v>
      </c>
      <c r="R3275" s="16">
        <v>0</v>
      </c>
      <c r="T3275" s="16">
        <v>0</v>
      </c>
      <c r="V3275" s="12" t="s">
        <v>207</v>
      </c>
      <c r="W3275" s="12" t="s">
        <v>204</v>
      </c>
      <c r="X3275" s="16">
        <v>1</v>
      </c>
      <c r="Y3275" s="16">
        <v>7</v>
      </c>
      <c r="Z3275" s="16">
        <v>0</v>
      </c>
      <c r="AA3275" s="16">
        <f t="shared" si="706"/>
        <v>0</v>
      </c>
      <c r="AC3275" s="16" t="s">
        <v>5620</v>
      </c>
      <c r="AD3275" s="16">
        <f t="shared" si="707"/>
        <v>0</v>
      </c>
      <c r="AE3275" s="16">
        <f t="shared" si="708"/>
        <v>0</v>
      </c>
      <c r="AF3275" s="16">
        <f t="shared" si="709"/>
        <v>0</v>
      </c>
      <c r="AG3275" s="16">
        <f t="shared" si="710"/>
        <v>0</v>
      </c>
      <c r="AH3275" s="12">
        <f t="shared" si="711"/>
        <v>0</v>
      </c>
      <c r="AI3275" s="16">
        <f t="shared" si="712"/>
        <v>0</v>
      </c>
      <c r="AJ3275" s="16">
        <f t="shared" si="713"/>
        <v>0</v>
      </c>
      <c r="AK3275" s="16">
        <f t="shared" si="714"/>
        <v>0</v>
      </c>
      <c r="AL3275" s="16">
        <f t="shared" si="715"/>
        <v>0</v>
      </c>
      <c r="AM3275" s="16">
        <f t="shared" si="716"/>
        <v>0</v>
      </c>
      <c r="AN3275" s="16">
        <f t="shared" si="717"/>
        <v>0</v>
      </c>
      <c r="BC3275" s="16">
        <v>0</v>
      </c>
      <c r="BD3275" s="16">
        <f t="shared" si="718"/>
        <v>0</v>
      </c>
      <c r="BE3275" s="16">
        <f t="shared" si="719"/>
        <v>0</v>
      </c>
      <c r="BG3275" s="16">
        <f t="shared" si="720"/>
        <v>0</v>
      </c>
      <c r="BH3275" s="16">
        <f t="shared" si="721"/>
        <v>0</v>
      </c>
      <c r="BI3275" s="16">
        <f t="shared" si="722"/>
        <v>0</v>
      </c>
    </row>
    <row r="3276" spans="1:61" x14ac:dyDescent="0.35">
      <c r="A3276">
        <v>3275</v>
      </c>
      <c r="B3276" t="s">
        <v>360</v>
      </c>
      <c r="C3276" t="s">
        <v>9888</v>
      </c>
      <c r="D3276" s="15" t="s">
        <v>3782</v>
      </c>
      <c r="E3276" s="12" t="s">
        <v>93</v>
      </c>
      <c r="F3276" s="16">
        <v>1971</v>
      </c>
      <c r="G3276" s="12" t="s">
        <v>3316</v>
      </c>
      <c r="H3276" s="12" t="s">
        <v>589</v>
      </c>
      <c r="I3276" s="12" t="s">
        <v>363</v>
      </c>
      <c r="J3276" s="12" t="s">
        <v>2401</v>
      </c>
      <c r="K3276" s="12" t="s">
        <v>3647</v>
      </c>
      <c r="N3276" s="16" t="s">
        <v>206</v>
      </c>
      <c r="O3276" s="16" t="s">
        <v>3765</v>
      </c>
      <c r="P3276" s="12" t="s">
        <v>1187</v>
      </c>
      <c r="Q3276" s="16">
        <v>2022</v>
      </c>
      <c r="R3276" s="16">
        <v>0</v>
      </c>
      <c r="T3276" s="16">
        <v>0</v>
      </c>
      <c r="V3276" s="12" t="s">
        <v>207</v>
      </c>
      <c r="W3276" s="12" t="s">
        <v>204</v>
      </c>
      <c r="X3276" s="16">
        <v>1</v>
      </c>
      <c r="Y3276" s="16">
        <v>10</v>
      </c>
      <c r="Z3276" s="16">
        <v>0</v>
      </c>
      <c r="AA3276" s="16">
        <f t="shared" si="706"/>
        <v>0</v>
      </c>
      <c r="AC3276" s="16" t="s">
        <v>5620</v>
      </c>
      <c r="AD3276" s="16">
        <f t="shared" si="707"/>
        <v>0</v>
      </c>
      <c r="AE3276" s="16">
        <f t="shared" si="708"/>
        <v>0</v>
      </c>
      <c r="AF3276" s="16">
        <f t="shared" si="709"/>
        <v>0</v>
      </c>
      <c r="AG3276" s="16">
        <f t="shared" si="710"/>
        <v>0</v>
      </c>
      <c r="AH3276" s="12">
        <f t="shared" si="711"/>
        <v>0</v>
      </c>
      <c r="AI3276" s="16">
        <f t="shared" si="712"/>
        <v>0</v>
      </c>
      <c r="AJ3276" s="16">
        <f t="shared" si="713"/>
        <v>0</v>
      </c>
      <c r="AK3276" s="16">
        <f t="shared" si="714"/>
        <v>0</v>
      </c>
      <c r="AL3276" s="16">
        <f t="shared" si="715"/>
        <v>0</v>
      </c>
      <c r="AM3276" s="16">
        <f t="shared" si="716"/>
        <v>0</v>
      </c>
      <c r="AN3276" s="16">
        <f t="shared" si="717"/>
        <v>0</v>
      </c>
      <c r="BC3276" s="16">
        <v>0</v>
      </c>
      <c r="BD3276" s="16">
        <f t="shared" si="718"/>
        <v>0</v>
      </c>
      <c r="BE3276" s="16">
        <f t="shared" si="719"/>
        <v>0</v>
      </c>
      <c r="BG3276" s="16">
        <f t="shared" si="720"/>
        <v>0</v>
      </c>
      <c r="BH3276" s="16">
        <f t="shared" si="721"/>
        <v>0</v>
      </c>
      <c r="BI3276" s="16">
        <f t="shared" si="722"/>
        <v>0</v>
      </c>
    </row>
    <row r="3277" spans="1:61" x14ac:dyDescent="0.35">
      <c r="A3277">
        <v>3276</v>
      </c>
      <c r="B3277" t="s">
        <v>360</v>
      </c>
      <c r="C3277" t="s">
        <v>9889</v>
      </c>
      <c r="D3277" s="15" t="s">
        <v>3783</v>
      </c>
      <c r="E3277" s="12" t="s">
        <v>93</v>
      </c>
      <c r="F3277" s="16">
        <v>1958</v>
      </c>
      <c r="G3277" s="12" t="s">
        <v>3316</v>
      </c>
      <c r="H3277" s="12" t="s">
        <v>589</v>
      </c>
      <c r="I3277" s="12" t="s">
        <v>363</v>
      </c>
      <c r="J3277" s="12" t="s">
        <v>2401</v>
      </c>
      <c r="K3277" s="12" t="s">
        <v>3647</v>
      </c>
      <c r="N3277" s="16" t="s">
        <v>206</v>
      </c>
      <c r="O3277" s="16" t="s">
        <v>3765</v>
      </c>
      <c r="P3277" s="12" t="s">
        <v>1187</v>
      </c>
      <c r="Q3277" s="16">
        <v>2022</v>
      </c>
      <c r="R3277" s="16">
        <v>0</v>
      </c>
      <c r="T3277" s="16">
        <v>0</v>
      </c>
      <c r="V3277" s="12" t="s">
        <v>207</v>
      </c>
      <c r="W3277" s="12" t="s">
        <v>204</v>
      </c>
      <c r="X3277" s="16">
        <v>1</v>
      </c>
      <c r="Y3277" s="16">
        <v>8</v>
      </c>
      <c r="Z3277" s="16">
        <v>0</v>
      </c>
      <c r="AA3277" s="16">
        <f t="shared" si="706"/>
        <v>0</v>
      </c>
      <c r="AC3277" s="16" t="s">
        <v>5620</v>
      </c>
      <c r="AD3277" s="16">
        <f t="shared" si="707"/>
        <v>0</v>
      </c>
      <c r="AE3277" s="16">
        <f t="shared" si="708"/>
        <v>0</v>
      </c>
      <c r="AF3277" s="16">
        <f t="shared" si="709"/>
        <v>0</v>
      </c>
      <c r="AG3277" s="16">
        <f t="shared" si="710"/>
        <v>0</v>
      </c>
      <c r="AH3277" s="12">
        <f t="shared" si="711"/>
        <v>0</v>
      </c>
      <c r="AI3277" s="16">
        <f t="shared" si="712"/>
        <v>0</v>
      </c>
      <c r="AJ3277" s="16">
        <f t="shared" si="713"/>
        <v>0</v>
      </c>
      <c r="AK3277" s="16">
        <f t="shared" si="714"/>
        <v>0</v>
      </c>
      <c r="AL3277" s="16">
        <f t="shared" si="715"/>
        <v>0</v>
      </c>
      <c r="AM3277" s="16">
        <f t="shared" si="716"/>
        <v>0</v>
      </c>
      <c r="AN3277" s="16">
        <f t="shared" si="717"/>
        <v>0</v>
      </c>
      <c r="BC3277" s="16">
        <v>0</v>
      </c>
      <c r="BD3277" s="16">
        <f t="shared" si="718"/>
        <v>0</v>
      </c>
      <c r="BE3277" s="16">
        <f t="shared" si="719"/>
        <v>0</v>
      </c>
      <c r="BG3277" s="16">
        <f t="shared" si="720"/>
        <v>0</v>
      </c>
      <c r="BH3277" s="16">
        <f t="shared" si="721"/>
        <v>0</v>
      </c>
      <c r="BI3277" s="16">
        <f t="shared" si="722"/>
        <v>0</v>
      </c>
    </row>
    <row r="3278" spans="1:61" x14ac:dyDescent="0.35">
      <c r="A3278">
        <v>3277</v>
      </c>
      <c r="B3278" t="s">
        <v>360</v>
      </c>
      <c r="C3278" t="s">
        <v>9890</v>
      </c>
      <c r="D3278" s="15" t="s">
        <v>3784</v>
      </c>
      <c r="E3278" s="12" t="s">
        <v>93</v>
      </c>
      <c r="F3278" s="16">
        <v>1962</v>
      </c>
      <c r="G3278" s="12" t="s">
        <v>3316</v>
      </c>
      <c r="H3278" s="12" t="s">
        <v>589</v>
      </c>
      <c r="I3278" s="12" t="s">
        <v>363</v>
      </c>
      <c r="J3278" s="12" t="s">
        <v>2401</v>
      </c>
      <c r="K3278" s="12" t="s">
        <v>3647</v>
      </c>
      <c r="N3278" s="16" t="s">
        <v>206</v>
      </c>
      <c r="O3278" s="16" t="s">
        <v>3765</v>
      </c>
      <c r="P3278" s="12" t="s">
        <v>1187</v>
      </c>
      <c r="Q3278" s="16">
        <v>2022</v>
      </c>
      <c r="R3278" s="16">
        <v>0</v>
      </c>
      <c r="T3278" s="16">
        <v>0</v>
      </c>
      <c r="V3278" s="12" t="s">
        <v>207</v>
      </c>
      <c r="W3278" s="12" t="s">
        <v>204</v>
      </c>
      <c r="X3278" s="16">
        <v>1</v>
      </c>
      <c r="Y3278" s="16">
        <v>8</v>
      </c>
      <c r="Z3278" s="16">
        <v>0</v>
      </c>
      <c r="AA3278" s="16">
        <f t="shared" si="706"/>
        <v>0</v>
      </c>
      <c r="AC3278" s="16" t="s">
        <v>5620</v>
      </c>
      <c r="AD3278" s="16">
        <f t="shared" si="707"/>
        <v>0</v>
      </c>
      <c r="AE3278" s="16">
        <f t="shared" si="708"/>
        <v>0</v>
      </c>
      <c r="AF3278" s="16">
        <f t="shared" si="709"/>
        <v>0</v>
      </c>
      <c r="AG3278" s="16">
        <f t="shared" si="710"/>
        <v>0</v>
      </c>
      <c r="AH3278" s="12">
        <f t="shared" si="711"/>
        <v>0</v>
      </c>
      <c r="AI3278" s="16">
        <f t="shared" si="712"/>
        <v>0</v>
      </c>
      <c r="AJ3278" s="16">
        <f t="shared" si="713"/>
        <v>0</v>
      </c>
      <c r="AK3278" s="16">
        <f t="shared" si="714"/>
        <v>0</v>
      </c>
      <c r="AL3278" s="16">
        <f t="shared" si="715"/>
        <v>0</v>
      </c>
      <c r="AM3278" s="16">
        <f t="shared" si="716"/>
        <v>0</v>
      </c>
      <c r="AN3278" s="16">
        <f t="shared" si="717"/>
        <v>0</v>
      </c>
      <c r="BC3278" s="16">
        <v>0</v>
      </c>
      <c r="BD3278" s="16">
        <f t="shared" si="718"/>
        <v>0</v>
      </c>
      <c r="BE3278" s="16">
        <f t="shared" si="719"/>
        <v>0</v>
      </c>
      <c r="BG3278" s="16">
        <f t="shared" si="720"/>
        <v>0</v>
      </c>
      <c r="BH3278" s="16">
        <f t="shared" si="721"/>
        <v>0</v>
      </c>
      <c r="BI3278" s="16">
        <f t="shared" si="722"/>
        <v>0</v>
      </c>
    </row>
    <row r="3279" spans="1:61" x14ac:dyDescent="0.35">
      <c r="A3279">
        <v>3278</v>
      </c>
      <c r="B3279" t="s">
        <v>360</v>
      </c>
      <c r="C3279" t="s">
        <v>9891</v>
      </c>
      <c r="D3279" s="15" t="s">
        <v>3785</v>
      </c>
      <c r="E3279" s="12" t="s">
        <v>93</v>
      </c>
      <c r="F3279" s="16">
        <v>1964</v>
      </c>
      <c r="G3279" s="12" t="s">
        <v>3316</v>
      </c>
      <c r="H3279" s="12" t="s">
        <v>589</v>
      </c>
      <c r="I3279" s="12" t="s">
        <v>363</v>
      </c>
      <c r="J3279" s="12" t="s">
        <v>2401</v>
      </c>
      <c r="K3279" s="12" t="s">
        <v>3647</v>
      </c>
      <c r="N3279" s="16" t="s">
        <v>206</v>
      </c>
      <c r="O3279" s="16" t="s">
        <v>3765</v>
      </c>
      <c r="P3279" s="12" t="s">
        <v>1187</v>
      </c>
      <c r="Q3279" s="16">
        <v>2022</v>
      </c>
      <c r="R3279" s="16">
        <v>0</v>
      </c>
      <c r="T3279" s="16">
        <v>0</v>
      </c>
      <c r="V3279" s="12" t="s">
        <v>207</v>
      </c>
      <c r="W3279" s="12" t="s">
        <v>204</v>
      </c>
      <c r="X3279" s="16">
        <v>1</v>
      </c>
      <c r="Y3279" s="16">
        <v>7</v>
      </c>
      <c r="Z3279" s="16">
        <v>0</v>
      </c>
      <c r="AA3279" s="16">
        <f t="shared" si="706"/>
        <v>0</v>
      </c>
      <c r="AC3279" s="16" t="s">
        <v>5620</v>
      </c>
      <c r="AD3279" s="16">
        <f t="shared" si="707"/>
        <v>0</v>
      </c>
      <c r="AE3279" s="16">
        <f t="shared" si="708"/>
        <v>0</v>
      </c>
      <c r="AF3279" s="16">
        <f t="shared" si="709"/>
        <v>0</v>
      </c>
      <c r="AG3279" s="16">
        <f t="shared" si="710"/>
        <v>0</v>
      </c>
      <c r="AH3279" s="12">
        <f t="shared" si="711"/>
        <v>0</v>
      </c>
      <c r="AI3279" s="16">
        <f t="shared" si="712"/>
        <v>0</v>
      </c>
      <c r="AJ3279" s="16">
        <f t="shared" si="713"/>
        <v>0</v>
      </c>
      <c r="AK3279" s="16">
        <f t="shared" si="714"/>
        <v>0</v>
      </c>
      <c r="AL3279" s="16">
        <f t="shared" si="715"/>
        <v>0</v>
      </c>
      <c r="AM3279" s="16">
        <f t="shared" si="716"/>
        <v>0</v>
      </c>
      <c r="AN3279" s="16">
        <f t="shared" si="717"/>
        <v>0</v>
      </c>
      <c r="BC3279" s="16">
        <v>0</v>
      </c>
      <c r="BD3279" s="16">
        <f t="shared" si="718"/>
        <v>0</v>
      </c>
      <c r="BE3279" s="16">
        <f t="shared" si="719"/>
        <v>0</v>
      </c>
      <c r="BG3279" s="16">
        <f t="shared" si="720"/>
        <v>0</v>
      </c>
      <c r="BH3279" s="16">
        <f t="shared" si="721"/>
        <v>0</v>
      </c>
      <c r="BI3279" s="16">
        <f t="shared" si="722"/>
        <v>0</v>
      </c>
    </row>
    <row r="3280" spans="1:61" x14ac:dyDescent="0.35">
      <c r="A3280">
        <v>3279</v>
      </c>
      <c r="B3280" t="s">
        <v>360</v>
      </c>
      <c r="C3280" t="s">
        <v>9892</v>
      </c>
      <c r="D3280" s="15" t="s">
        <v>3786</v>
      </c>
      <c r="E3280" s="12" t="s">
        <v>93</v>
      </c>
      <c r="F3280" s="16">
        <v>1968</v>
      </c>
      <c r="G3280" s="12" t="s">
        <v>3316</v>
      </c>
      <c r="H3280" s="12" t="s">
        <v>589</v>
      </c>
      <c r="I3280" s="12" t="s">
        <v>363</v>
      </c>
      <c r="J3280" s="12" t="s">
        <v>2401</v>
      </c>
      <c r="K3280" s="12" t="s">
        <v>3647</v>
      </c>
      <c r="N3280" s="16" t="s">
        <v>206</v>
      </c>
      <c r="O3280" s="16" t="s">
        <v>3765</v>
      </c>
      <c r="P3280" s="12" t="s">
        <v>1187</v>
      </c>
      <c r="Q3280" s="16">
        <v>2022</v>
      </c>
      <c r="R3280" s="16">
        <v>0</v>
      </c>
      <c r="T3280" s="16">
        <v>0</v>
      </c>
      <c r="V3280" s="12" t="s">
        <v>207</v>
      </c>
      <c r="W3280" s="12" t="s">
        <v>204</v>
      </c>
      <c r="X3280" s="16">
        <v>1</v>
      </c>
      <c r="Y3280" s="16">
        <v>5</v>
      </c>
      <c r="Z3280" s="16">
        <v>0</v>
      </c>
      <c r="AA3280" s="16">
        <f t="shared" si="706"/>
        <v>0</v>
      </c>
      <c r="AC3280" s="16" t="s">
        <v>5620</v>
      </c>
      <c r="AD3280" s="16">
        <f t="shared" si="707"/>
        <v>0</v>
      </c>
      <c r="AE3280" s="16">
        <f t="shared" si="708"/>
        <v>0</v>
      </c>
      <c r="AF3280" s="16">
        <f t="shared" si="709"/>
        <v>0</v>
      </c>
      <c r="AG3280" s="16">
        <f t="shared" si="710"/>
        <v>0</v>
      </c>
      <c r="AH3280" s="12">
        <f t="shared" si="711"/>
        <v>0</v>
      </c>
      <c r="AI3280" s="16">
        <f t="shared" si="712"/>
        <v>0</v>
      </c>
      <c r="AJ3280" s="16">
        <f t="shared" si="713"/>
        <v>0</v>
      </c>
      <c r="AK3280" s="16">
        <f t="shared" si="714"/>
        <v>0</v>
      </c>
      <c r="AL3280" s="16">
        <f t="shared" si="715"/>
        <v>0</v>
      </c>
      <c r="AM3280" s="16">
        <f t="shared" si="716"/>
        <v>0</v>
      </c>
      <c r="AN3280" s="16">
        <f t="shared" si="717"/>
        <v>0</v>
      </c>
      <c r="BC3280" s="16">
        <v>0</v>
      </c>
      <c r="BD3280" s="16">
        <f t="shared" si="718"/>
        <v>0</v>
      </c>
      <c r="BE3280" s="16">
        <f t="shared" si="719"/>
        <v>0</v>
      </c>
      <c r="BG3280" s="16">
        <f t="shared" si="720"/>
        <v>0</v>
      </c>
      <c r="BH3280" s="16">
        <f t="shared" si="721"/>
        <v>0</v>
      </c>
      <c r="BI3280" s="16">
        <f t="shared" si="722"/>
        <v>0</v>
      </c>
    </row>
    <row r="3281" spans="1:61" x14ac:dyDescent="0.35">
      <c r="A3281">
        <v>3280</v>
      </c>
      <c r="B3281" t="s">
        <v>360</v>
      </c>
      <c r="C3281" t="s">
        <v>9893</v>
      </c>
      <c r="D3281" s="15" t="s">
        <v>3787</v>
      </c>
      <c r="E3281" s="12" t="s">
        <v>93</v>
      </c>
      <c r="F3281" s="16">
        <v>1958</v>
      </c>
      <c r="G3281" s="12" t="s">
        <v>3316</v>
      </c>
      <c r="H3281" s="12" t="s">
        <v>589</v>
      </c>
      <c r="I3281" s="12" t="s">
        <v>363</v>
      </c>
      <c r="J3281" s="12" t="s">
        <v>2401</v>
      </c>
      <c r="K3281" s="12" t="s">
        <v>3647</v>
      </c>
      <c r="N3281" s="16" t="s">
        <v>206</v>
      </c>
      <c r="O3281" s="16" t="s">
        <v>3765</v>
      </c>
      <c r="P3281" s="12" t="s">
        <v>1187</v>
      </c>
      <c r="Q3281" s="16">
        <v>2022</v>
      </c>
      <c r="R3281" s="16">
        <v>0</v>
      </c>
      <c r="T3281" s="16">
        <v>0</v>
      </c>
      <c r="V3281" s="12" t="s">
        <v>207</v>
      </c>
      <c r="W3281" s="12" t="s">
        <v>204</v>
      </c>
      <c r="X3281" s="16">
        <v>1</v>
      </c>
      <c r="Y3281" s="16">
        <v>5</v>
      </c>
      <c r="Z3281" s="16">
        <v>0</v>
      </c>
      <c r="AA3281" s="16">
        <f t="shared" si="706"/>
        <v>0</v>
      </c>
      <c r="AC3281" s="16" t="s">
        <v>5620</v>
      </c>
      <c r="AD3281" s="16">
        <f t="shared" si="707"/>
        <v>0</v>
      </c>
      <c r="AE3281" s="16">
        <f t="shared" si="708"/>
        <v>0</v>
      </c>
      <c r="AF3281" s="16">
        <f t="shared" si="709"/>
        <v>0</v>
      </c>
      <c r="AG3281" s="16">
        <f t="shared" si="710"/>
        <v>0</v>
      </c>
      <c r="AH3281" s="12">
        <f t="shared" si="711"/>
        <v>0</v>
      </c>
      <c r="AI3281" s="16">
        <f t="shared" si="712"/>
        <v>0</v>
      </c>
      <c r="AJ3281" s="16">
        <f t="shared" si="713"/>
        <v>0</v>
      </c>
      <c r="AK3281" s="16">
        <f t="shared" si="714"/>
        <v>0</v>
      </c>
      <c r="AL3281" s="16">
        <f t="shared" si="715"/>
        <v>0</v>
      </c>
      <c r="AM3281" s="16">
        <f t="shared" si="716"/>
        <v>0</v>
      </c>
      <c r="AN3281" s="16">
        <f t="shared" si="717"/>
        <v>0</v>
      </c>
      <c r="BC3281" s="16">
        <v>0</v>
      </c>
      <c r="BD3281" s="16">
        <f t="shared" si="718"/>
        <v>0</v>
      </c>
      <c r="BE3281" s="16">
        <f t="shared" si="719"/>
        <v>0</v>
      </c>
      <c r="BG3281" s="16">
        <f t="shared" si="720"/>
        <v>0</v>
      </c>
      <c r="BH3281" s="16">
        <f t="shared" si="721"/>
        <v>0</v>
      </c>
      <c r="BI3281" s="16">
        <f t="shared" si="722"/>
        <v>0</v>
      </c>
    </row>
    <row r="3282" spans="1:61" x14ac:dyDescent="0.35">
      <c r="A3282">
        <v>3281</v>
      </c>
      <c r="B3282" t="s">
        <v>360</v>
      </c>
      <c r="C3282" t="s">
        <v>9894</v>
      </c>
      <c r="D3282" s="15" t="s">
        <v>3788</v>
      </c>
      <c r="E3282" s="12" t="s">
        <v>93</v>
      </c>
      <c r="F3282" s="16">
        <v>1970</v>
      </c>
      <c r="G3282" s="12" t="s">
        <v>3316</v>
      </c>
      <c r="H3282" s="12" t="s">
        <v>589</v>
      </c>
      <c r="I3282" s="12" t="s">
        <v>363</v>
      </c>
      <c r="J3282" s="12" t="s">
        <v>2401</v>
      </c>
      <c r="K3282" s="12" t="s">
        <v>3647</v>
      </c>
      <c r="N3282" s="16" t="s">
        <v>206</v>
      </c>
      <c r="O3282" s="16" t="s">
        <v>3765</v>
      </c>
      <c r="P3282" s="12" t="s">
        <v>1187</v>
      </c>
      <c r="Q3282" s="16">
        <v>2022</v>
      </c>
      <c r="R3282" s="16">
        <v>0</v>
      </c>
      <c r="T3282" s="16">
        <v>0</v>
      </c>
      <c r="V3282" s="12" t="s">
        <v>207</v>
      </c>
      <c r="W3282" s="12" t="s">
        <v>204</v>
      </c>
      <c r="X3282" s="16">
        <v>1</v>
      </c>
      <c r="Y3282" s="16">
        <v>4</v>
      </c>
      <c r="Z3282" s="16">
        <v>0</v>
      </c>
      <c r="AA3282" s="16">
        <f t="shared" si="706"/>
        <v>0</v>
      </c>
      <c r="AC3282" s="16" t="s">
        <v>5620</v>
      </c>
      <c r="AD3282" s="16">
        <f t="shared" si="707"/>
        <v>0</v>
      </c>
      <c r="AE3282" s="16">
        <f t="shared" si="708"/>
        <v>0</v>
      </c>
      <c r="AF3282" s="16">
        <f t="shared" si="709"/>
        <v>0</v>
      </c>
      <c r="AG3282" s="16">
        <f t="shared" si="710"/>
        <v>0</v>
      </c>
      <c r="AH3282" s="12">
        <f t="shared" si="711"/>
        <v>0</v>
      </c>
      <c r="AI3282" s="16">
        <f t="shared" si="712"/>
        <v>0</v>
      </c>
      <c r="AJ3282" s="16">
        <f t="shared" si="713"/>
        <v>0</v>
      </c>
      <c r="AK3282" s="16">
        <f t="shared" si="714"/>
        <v>0</v>
      </c>
      <c r="AL3282" s="16">
        <f t="shared" si="715"/>
        <v>0</v>
      </c>
      <c r="AM3282" s="16">
        <f t="shared" si="716"/>
        <v>0</v>
      </c>
      <c r="AN3282" s="16">
        <f t="shared" si="717"/>
        <v>0</v>
      </c>
      <c r="BC3282" s="16">
        <v>0</v>
      </c>
      <c r="BD3282" s="16">
        <f t="shared" si="718"/>
        <v>0</v>
      </c>
      <c r="BE3282" s="16">
        <f t="shared" si="719"/>
        <v>0</v>
      </c>
      <c r="BG3282" s="16">
        <f t="shared" si="720"/>
        <v>0</v>
      </c>
      <c r="BH3282" s="16">
        <f t="shared" si="721"/>
        <v>0</v>
      </c>
      <c r="BI3282" s="16">
        <f t="shared" si="722"/>
        <v>0</v>
      </c>
    </row>
    <row r="3283" spans="1:61" x14ac:dyDescent="0.35">
      <c r="A3283">
        <v>3282</v>
      </c>
      <c r="B3283" t="s">
        <v>360</v>
      </c>
      <c r="C3283" t="s">
        <v>9895</v>
      </c>
      <c r="D3283" s="15" t="s">
        <v>3789</v>
      </c>
      <c r="E3283" s="12" t="s">
        <v>93</v>
      </c>
      <c r="F3283" s="16">
        <v>1958</v>
      </c>
      <c r="G3283" s="12" t="s">
        <v>3316</v>
      </c>
      <c r="H3283" s="12" t="s">
        <v>589</v>
      </c>
      <c r="I3283" s="12" t="s">
        <v>363</v>
      </c>
      <c r="J3283" s="12" t="s">
        <v>2401</v>
      </c>
      <c r="K3283" s="12" t="s">
        <v>3647</v>
      </c>
      <c r="N3283" s="16" t="s">
        <v>206</v>
      </c>
      <c r="O3283" s="16" t="s">
        <v>3765</v>
      </c>
      <c r="P3283" s="12" t="s">
        <v>1187</v>
      </c>
      <c r="Q3283" s="16">
        <v>2022</v>
      </c>
      <c r="R3283" s="16">
        <v>0</v>
      </c>
      <c r="T3283" s="16">
        <v>0</v>
      </c>
      <c r="V3283" s="12" t="s">
        <v>207</v>
      </c>
      <c r="W3283" s="12" t="s">
        <v>204</v>
      </c>
      <c r="X3283" s="16">
        <v>1</v>
      </c>
      <c r="Y3283" s="16">
        <v>5</v>
      </c>
      <c r="Z3283" s="16">
        <v>0</v>
      </c>
      <c r="AA3283" s="16">
        <f t="shared" si="706"/>
        <v>0</v>
      </c>
      <c r="AC3283" s="16" t="s">
        <v>5620</v>
      </c>
      <c r="AD3283" s="16">
        <f t="shared" si="707"/>
        <v>0</v>
      </c>
      <c r="AE3283" s="16">
        <f t="shared" si="708"/>
        <v>0</v>
      </c>
      <c r="AF3283" s="16">
        <f t="shared" si="709"/>
        <v>0</v>
      </c>
      <c r="AG3283" s="16">
        <f t="shared" si="710"/>
        <v>0</v>
      </c>
      <c r="AH3283" s="12">
        <f t="shared" si="711"/>
        <v>0</v>
      </c>
      <c r="AI3283" s="16">
        <f t="shared" si="712"/>
        <v>0</v>
      </c>
      <c r="AJ3283" s="16">
        <f t="shared" si="713"/>
        <v>0</v>
      </c>
      <c r="AK3283" s="16">
        <f t="shared" si="714"/>
        <v>0</v>
      </c>
      <c r="AL3283" s="16">
        <f t="shared" si="715"/>
        <v>0</v>
      </c>
      <c r="AM3283" s="16">
        <f t="shared" si="716"/>
        <v>0</v>
      </c>
      <c r="AN3283" s="16">
        <f t="shared" si="717"/>
        <v>0</v>
      </c>
      <c r="BC3283" s="16">
        <v>0</v>
      </c>
      <c r="BD3283" s="16">
        <f t="shared" si="718"/>
        <v>0</v>
      </c>
      <c r="BE3283" s="16">
        <f t="shared" si="719"/>
        <v>0</v>
      </c>
      <c r="BG3283" s="16">
        <f t="shared" si="720"/>
        <v>0</v>
      </c>
      <c r="BH3283" s="16">
        <f t="shared" si="721"/>
        <v>0</v>
      </c>
      <c r="BI3283" s="16">
        <f t="shared" si="722"/>
        <v>0</v>
      </c>
    </row>
    <row r="3284" spans="1:61" x14ac:dyDescent="0.35">
      <c r="A3284">
        <v>3283</v>
      </c>
      <c r="B3284" t="s">
        <v>360</v>
      </c>
      <c r="C3284" t="s">
        <v>9896</v>
      </c>
      <c r="D3284" s="15" t="s">
        <v>3790</v>
      </c>
      <c r="E3284" s="12" t="s">
        <v>93</v>
      </c>
      <c r="F3284" s="16">
        <v>1958</v>
      </c>
      <c r="G3284" s="12" t="s">
        <v>3316</v>
      </c>
      <c r="H3284" s="12" t="s">
        <v>589</v>
      </c>
      <c r="I3284" s="12" t="s">
        <v>363</v>
      </c>
      <c r="J3284" s="12" t="s">
        <v>2401</v>
      </c>
      <c r="K3284" s="12" t="s">
        <v>3647</v>
      </c>
      <c r="N3284" s="16" t="s">
        <v>206</v>
      </c>
      <c r="O3284" s="16" t="s">
        <v>3765</v>
      </c>
      <c r="P3284" s="12" t="s">
        <v>1187</v>
      </c>
      <c r="Q3284" s="16">
        <v>2022</v>
      </c>
      <c r="R3284" s="16">
        <v>0</v>
      </c>
      <c r="T3284" s="16">
        <v>0</v>
      </c>
      <c r="V3284" s="12" t="s">
        <v>207</v>
      </c>
      <c r="W3284" s="12" t="s">
        <v>204</v>
      </c>
      <c r="X3284" s="16">
        <v>1</v>
      </c>
      <c r="Y3284" s="16">
        <v>6</v>
      </c>
      <c r="Z3284" s="16">
        <v>0</v>
      </c>
      <c r="AA3284" s="16">
        <f t="shared" si="706"/>
        <v>0</v>
      </c>
      <c r="AC3284" s="16" t="s">
        <v>5620</v>
      </c>
      <c r="AD3284" s="16">
        <f t="shared" si="707"/>
        <v>0</v>
      </c>
      <c r="AE3284" s="16">
        <f t="shared" si="708"/>
        <v>0</v>
      </c>
      <c r="AF3284" s="16">
        <f t="shared" si="709"/>
        <v>0</v>
      </c>
      <c r="AG3284" s="16">
        <f t="shared" si="710"/>
        <v>0</v>
      </c>
      <c r="AH3284" s="12">
        <f t="shared" si="711"/>
        <v>0</v>
      </c>
      <c r="AI3284" s="16">
        <f t="shared" si="712"/>
        <v>0</v>
      </c>
      <c r="AJ3284" s="16">
        <f t="shared" si="713"/>
        <v>0</v>
      </c>
      <c r="AK3284" s="16">
        <f t="shared" si="714"/>
        <v>0</v>
      </c>
      <c r="AL3284" s="16">
        <f t="shared" si="715"/>
        <v>0</v>
      </c>
      <c r="AM3284" s="16">
        <f t="shared" si="716"/>
        <v>0</v>
      </c>
      <c r="AN3284" s="16">
        <f t="shared" si="717"/>
        <v>0</v>
      </c>
      <c r="BC3284" s="16">
        <v>0</v>
      </c>
      <c r="BD3284" s="16">
        <f t="shared" si="718"/>
        <v>0</v>
      </c>
      <c r="BE3284" s="16">
        <f t="shared" si="719"/>
        <v>0</v>
      </c>
      <c r="BG3284" s="16">
        <f t="shared" si="720"/>
        <v>0</v>
      </c>
      <c r="BH3284" s="16">
        <f t="shared" si="721"/>
        <v>0</v>
      </c>
      <c r="BI3284" s="16">
        <f t="shared" si="722"/>
        <v>0</v>
      </c>
    </row>
    <row r="3285" spans="1:61" x14ac:dyDescent="0.35">
      <c r="A3285">
        <v>3284</v>
      </c>
      <c r="B3285" t="s">
        <v>360</v>
      </c>
      <c r="C3285" t="s">
        <v>9897</v>
      </c>
      <c r="D3285" s="15" t="s">
        <v>3791</v>
      </c>
      <c r="E3285" s="12" t="s">
        <v>93</v>
      </c>
      <c r="F3285" s="16">
        <v>1969</v>
      </c>
      <c r="G3285" s="12" t="s">
        <v>3316</v>
      </c>
      <c r="H3285" s="12" t="s">
        <v>589</v>
      </c>
      <c r="I3285" s="12" t="s">
        <v>363</v>
      </c>
      <c r="J3285" s="12" t="s">
        <v>2401</v>
      </c>
      <c r="K3285" s="12" t="s">
        <v>3647</v>
      </c>
      <c r="N3285" s="16" t="s">
        <v>206</v>
      </c>
      <c r="O3285" s="16" t="s">
        <v>3765</v>
      </c>
      <c r="P3285" s="12" t="s">
        <v>1187</v>
      </c>
      <c r="Q3285" s="16">
        <v>2022</v>
      </c>
      <c r="R3285" s="16">
        <v>0</v>
      </c>
      <c r="T3285" s="16">
        <v>0</v>
      </c>
      <c r="V3285" s="12" t="s">
        <v>207</v>
      </c>
      <c r="W3285" s="12" t="s">
        <v>204</v>
      </c>
      <c r="X3285" s="16">
        <v>1</v>
      </c>
      <c r="Y3285" s="16">
        <v>8</v>
      </c>
      <c r="Z3285" s="16">
        <v>0</v>
      </c>
      <c r="AA3285" s="16">
        <f t="shared" si="706"/>
        <v>0</v>
      </c>
      <c r="AC3285" s="16" t="s">
        <v>5620</v>
      </c>
      <c r="AD3285" s="16">
        <f t="shared" si="707"/>
        <v>0</v>
      </c>
      <c r="AE3285" s="16">
        <f t="shared" si="708"/>
        <v>0</v>
      </c>
      <c r="AF3285" s="16">
        <f t="shared" si="709"/>
        <v>0</v>
      </c>
      <c r="AG3285" s="16">
        <f t="shared" si="710"/>
        <v>0</v>
      </c>
      <c r="AH3285" s="12">
        <f t="shared" si="711"/>
        <v>0</v>
      </c>
      <c r="AI3285" s="16">
        <f t="shared" si="712"/>
        <v>0</v>
      </c>
      <c r="AJ3285" s="16">
        <f t="shared" si="713"/>
        <v>0</v>
      </c>
      <c r="AK3285" s="16">
        <f t="shared" si="714"/>
        <v>0</v>
      </c>
      <c r="AL3285" s="16">
        <f t="shared" si="715"/>
        <v>0</v>
      </c>
      <c r="AM3285" s="16">
        <f t="shared" si="716"/>
        <v>0</v>
      </c>
      <c r="AN3285" s="16">
        <f t="shared" si="717"/>
        <v>0</v>
      </c>
      <c r="BC3285" s="16">
        <v>0</v>
      </c>
      <c r="BD3285" s="16">
        <f t="shared" si="718"/>
        <v>0</v>
      </c>
      <c r="BE3285" s="16">
        <f t="shared" si="719"/>
        <v>0</v>
      </c>
      <c r="BG3285" s="16">
        <f t="shared" si="720"/>
        <v>0</v>
      </c>
      <c r="BH3285" s="16">
        <f t="shared" si="721"/>
        <v>0</v>
      </c>
      <c r="BI3285" s="16">
        <f t="shared" si="722"/>
        <v>0</v>
      </c>
    </row>
    <row r="3286" spans="1:61" x14ac:dyDescent="0.35">
      <c r="A3286">
        <v>3285</v>
      </c>
      <c r="B3286" t="s">
        <v>360</v>
      </c>
      <c r="C3286" t="s">
        <v>9898</v>
      </c>
      <c r="D3286" s="15" t="s">
        <v>3792</v>
      </c>
      <c r="E3286" s="12" t="s">
        <v>93</v>
      </c>
      <c r="F3286" s="16">
        <v>1958</v>
      </c>
      <c r="G3286" s="12" t="s">
        <v>3316</v>
      </c>
      <c r="H3286" s="12" t="s">
        <v>589</v>
      </c>
      <c r="I3286" s="12" t="s">
        <v>363</v>
      </c>
      <c r="J3286" s="12" t="s">
        <v>2401</v>
      </c>
      <c r="K3286" s="12" t="s">
        <v>3647</v>
      </c>
      <c r="N3286" s="16" t="s">
        <v>206</v>
      </c>
      <c r="O3286" s="16" t="s">
        <v>3765</v>
      </c>
      <c r="P3286" s="12" t="s">
        <v>1187</v>
      </c>
      <c r="Q3286" s="16">
        <v>2022</v>
      </c>
      <c r="R3286" s="16">
        <v>0</v>
      </c>
      <c r="T3286" s="16">
        <v>0</v>
      </c>
      <c r="V3286" s="12" t="s">
        <v>207</v>
      </c>
      <c r="W3286" s="12" t="s">
        <v>204</v>
      </c>
      <c r="X3286" s="16">
        <v>1</v>
      </c>
      <c r="Y3286" s="16">
        <v>7</v>
      </c>
      <c r="Z3286" s="16">
        <v>0</v>
      </c>
      <c r="AA3286" s="16">
        <f t="shared" si="706"/>
        <v>0</v>
      </c>
      <c r="AC3286" s="16" t="s">
        <v>5620</v>
      </c>
      <c r="AD3286" s="16">
        <f t="shared" si="707"/>
        <v>0</v>
      </c>
      <c r="AE3286" s="16">
        <f t="shared" si="708"/>
        <v>0</v>
      </c>
      <c r="AF3286" s="16">
        <f t="shared" si="709"/>
        <v>0</v>
      </c>
      <c r="AG3286" s="16">
        <f t="shared" si="710"/>
        <v>0</v>
      </c>
      <c r="AH3286" s="12">
        <f t="shared" si="711"/>
        <v>0</v>
      </c>
      <c r="AI3286" s="16">
        <f t="shared" si="712"/>
        <v>0</v>
      </c>
      <c r="AJ3286" s="16">
        <f t="shared" si="713"/>
        <v>0</v>
      </c>
      <c r="AK3286" s="16">
        <f t="shared" si="714"/>
        <v>0</v>
      </c>
      <c r="AL3286" s="16">
        <f t="shared" si="715"/>
        <v>0</v>
      </c>
      <c r="AM3286" s="16">
        <f t="shared" si="716"/>
        <v>0</v>
      </c>
      <c r="AN3286" s="16">
        <f t="shared" si="717"/>
        <v>0</v>
      </c>
      <c r="BC3286" s="16">
        <v>0</v>
      </c>
      <c r="BD3286" s="16">
        <f t="shared" si="718"/>
        <v>0</v>
      </c>
      <c r="BE3286" s="16">
        <f t="shared" si="719"/>
        <v>0</v>
      </c>
      <c r="BG3286" s="16">
        <f t="shared" si="720"/>
        <v>0</v>
      </c>
      <c r="BH3286" s="16">
        <f t="shared" si="721"/>
        <v>0</v>
      </c>
      <c r="BI3286" s="16">
        <f t="shared" si="722"/>
        <v>0</v>
      </c>
    </row>
    <row r="3287" spans="1:61" x14ac:dyDescent="0.35">
      <c r="A3287">
        <v>3286</v>
      </c>
      <c r="B3287" t="s">
        <v>360</v>
      </c>
      <c r="C3287" t="s">
        <v>9899</v>
      </c>
      <c r="D3287" s="15" t="s">
        <v>3793</v>
      </c>
      <c r="E3287" s="12" t="s">
        <v>93</v>
      </c>
      <c r="F3287" s="16">
        <v>1969</v>
      </c>
      <c r="G3287" s="12" t="s">
        <v>3316</v>
      </c>
      <c r="H3287" s="12" t="s">
        <v>589</v>
      </c>
      <c r="I3287" s="12" t="s">
        <v>363</v>
      </c>
      <c r="J3287" s="12" t="s">
        <v>2401</v>
      </c>
      <c r="K3287" s="12" t="s">
        <v>3647</v>
      </c>
      <c r="N3287" s="16" t="s">
        <v>206</v>
      </c>
      <c r="O3287" s="16" t="s">
        <v>3765</v>
      </c>
      <c r="P3287" s="12" t="s">
        <v>1187</v>
      </c>
      <c r="Q3287" s="16">
        <v>2022</v>
      </c>
      <c r="R3287" s="16">
        <v>0</v>
      </c>
      <c r="T3287" s="16">
        <v>0</v>
      </c>
      <c r="V3287" s="12" t="s">
        <v>207</v>
      </c>
      <c r="W3287" s="12" t="s">
        <v>204</v>
      </c>
      <c r="X3287" s="16">
        <v>1</v>
      </c>
      <c r="Y3287" s="16">
        <v>7</v>
      </c>
      <c r="Z3287" s="16">
        <v>0</v>
      </c>
      <c r="AA3287" s="16">
        <f t="shared" si="706"/>
        <v>0</v>
      </c>
      <c r="AC3287" s="16" t="s">
        <v>5620</v>
      </c>
      <c r="AD3287" s="16">
        <f t="shared" si="707"/>
        <v>0</v>
      </c>
      <c r="AE3287" s="16">
        <f t="shared" si="708"/>
        <v>0</v>
      </c>
      <c r="AF3287" s="16">
        <f t="shared" si="709"/>
        <v>0</v>
      </c>
      <c r="AG3287" s="16">
        <f t="shared" si="710"/>
        <v>0</v>
      </c>
      <c r="AH3287" s="12">
        <f t="shared" si="711"/>
        <v>0</v>
      </c>
      <c r="AI3287" s="16">
        <f t="shared" si="712"/>
        <v>0</v>
      </c>
      <c r="AJ3287" s="16">
        <f t="shared" si="713"/>
        <v>0</v>
      </c>
      <c r="AK3287" s="16">
        <f t="shared" si="714"/>
        <v>0</v>
      </c>
      <c r="AL3287" s="16">
        <f t="shared" si="715"/>
        <v>0</v>
      </c>
      <c r="AM3287" s="16">
        <f t="shared" si="716"/>
        <v>0</v>
      </c>
      <c r="AN3287" s="16">
        <f t="shared" si="717"/>
        <v>0</v>
      </c>
      <c r="BC3287" s="16">
        <v>0</v>
      </c>
      <c r="BD3287" s="16">
        <f t="shared" si="718"/>
        <v>0</v>
      </c>
      <c r="BE3287" s="16">
        <f t="shared" si="719"/>
        <v>0</v>
      </c>
      <c r="BG3287" s="16">
        <f t="shared" si="720"/>
        <v>0</v>
      </c>
      <c r="BH3287" s="16">
        <f t="shared" si="721"/>
        <v>0</v>
      </c>
      <c r="BI3287" s="16">
        <f t="shared" si="722"/>
        <v>0</v>
      </c>
    </row>
    <row r="3288" spans="1:61" x14ac:dyDescent="0.35">
      <c r="A3288">
        <v>3287</v>
      </c>
      <c r="B3288" t="s">
        <v>360</v>
      </c>
      <c r="C3288" t="s">
        <v>9900</v>
      </c>
      <c r="D3288" s="15" t="s">
        <v>3794</v>
      </c>
      <c r="E3288" s="12" t="s">
        <v>93</v>
      </c>
      <c r="F3288" s="16">
        <v>1978</v>
      </c>
      <c r="G3288" s="12" t="s">
        <v>3316</v>
      </c>
      <c r="H3288" s="12" t="s">
        <v>589</v>
      </c>
      <c r="I3288" s="12" t="s">
        <v>363</v>
      </c>
      <c r="J3288" s="12" t="s">
        <v>2401</v>
      </c>
      <c r="K3288" s="12" t="s">
        <v>3647</v>
      </c>
      <c r="N3288" s="16" t="s">
        <v>206</v>
      </c>
      <c r="O3288" s="16" t="s">
        <v>3765</v>
      </c>
      <c r="P3288" s="12" t="s">
        <v>1187</v>
      </c>
      <c r="Q3288" s="16">
        <v>2022</v>
      </c>
      <c r="R3288" s="16">
        <v>0</v>
      </c>
      <c r="T3288" s="16">
        <v>0</v>
      </c>
      <c r="V3288" s="12" t="s">
        <v>207</v>
      </c>
      <c r="W3288" s="12" t="s">
        <v>204</v>
      </c>
      <c r="X3288" s="16">
        <v>1</v>
      </c>
      <c r="Y3288" s="16">
        <v>12</v>
      </c>
      <c r="Z3288" s="16">
        <v>0</v>
      </c>
      <c r="AA3288" s="16">
        <f t="shared" si="706"/>
        <v>0</v>
      </c>
      <c r="AC3288" s="16" t="s">
        <v>5620</v>
      </c>
      <c r="AD3288" s="16">
        <f t="shared" si="707"/>
        <v>0</v>
      </c>
      <c r="AE3288" s="16">
        <f t="shared" si="708"/>
        <v>0</v>
      </c>
      <c r="AF3288" s="16">
        <f t="shared" si="709"/>
        <v>0</v>
      </c>
      <c r="AG3288" s="16">
        <f t="shared" si="710"/>
        <v>0</v>
      </c>
      <c r="AH3288" s="12">
        <f t="shared" si="711"/>
        <v>0</v>
      </c>
      <c r="AI3288" s="16">
        <f t="shared" si="712"/>
        <v>0</v>
      </c>
      <c r="AJ3288" s="16">
        <f t="shared" si="713"/>
        <v>0</v>
      </c>
      <c r="AK3288" s="16">
        <f t="shared" si="714"/>
        <v>0</v>
      </c>
      <c r="AL3288" s="16">
        <f t="shared" si="715"/>
        <v>0</v>
      </c>
      <c r="AM3288" s="16">
        <f t="shared" si="716"/>
        <v>0</v>
      </c>
      <c r="AN3288" s="16">
        <f t="shared" si="717"/>
        <v>0</v>
      </c>
      <c r="BC3288" s="16">
        <v>0</v>
      </c>
      <c r="BD3288" s="16">
        <f t="shared" si="718"/>
        <v>0</v>
      </c>
      <c r="BE3288" s="16">
        <f t="shared" si="719"/>
        <v>0</v>
      </c>
      <c r="BG3288" s="16">
        <f t="shared" si="720"/>
        <v>0</v>
      </c>
      <c r="BH3288" s="16">
        <f t="shared" si="721"/>
        <v>0</v>
      </c>
      <c r="BI3288" s="16">
        <f t="shared" si="722"/>
        <v>0</v>
      </c>
    </row>
    <row r="3289" spans="1:61" x14ac:dyDescent="0.35">
      <c r="A3289">
        <v>3288</v>
      </c>
      <c r="B3289" t="s">
        <v>360</v>
      </c>
      <c r="C3289" t="s">
        <v>9901</v>
      </c>
      <c r="D3289" s="15" t="s">
        <v>3795</v>
      </c>
      <c r="E3289" s="12" t="s">
        <v>93</v>
      </c>
      <c r="F3289" s="16">
        <v>1969</v>
      </c>
      <c r="G3289" s="12" t="s">
        <v>3316</v>
      </c>
      <c r="H3289" s="12" t="s">
        <v>589</v>
      </c>
      <c r="I3289" s="12" t="s">
        <v>363</v>
      </c>
      <c r="J3289" s="12" t="s">
        <v>2401</v>
      </c>
      <c r="K3289" s="12" t="s">
        <v>3647</v>
      </c>
      <c r="N3289" s="16" t="s">
        <v>206</v>
      </c>
      <c r="O3289" s="16" t="s">
        <v>3765</v>
      </c>
      <c r="P3289" s="12" t="s">
        <v>1187</v>
      </c>
      <c r="Q3289" s="16">
        <v>2022</v>
      </c>
      <c r="R3289" s="16">
        <v>0</v>
      </c>
      <c r="T3289" s="16">
        <v>0</v>
      </c>
      <c r="V3289" s="12" t="s">
        <v>207</v>
      </c>
      <c r="W3289" s="12" t="s">
        <v>204</v>
      </c>
      <c r="X3289" s="16">
        <v>1</v>
      </c>
      <c r="Y3289" s="16">
        <v>5</v>
      </c>
      <c r="Z3289" s="16">
        <v>0</v>
      </c>
      <c r="AA3289" s="16">
        <f t="shared" ref="AA3289:AA3332" si="723">Z3289*120</f>
        <v>0</v>
      </c>
      <c r="AC3289" s="16" t="s">
        <v>5620</v>
      </c>
      <c r="AD3289" s="16">
        <f t="shared" si="707"/>
        <v>0</v>
      </c>
      <c r="AE3289" s="16">
        <f t="shared" si="708"/>
        <v>0</v>
      </c>
      <c r="AF3289" s="16">
        <f t="shared" si="709"/>
        <v>0</v>
      </c>
      <c r="AG3289" s="16">
        <f t="shared" si="710"/>
        <v>0</v>
      </c>
      <c r="AH3289" s="12">
        <f t="shared" si="711"/>
        <v>0</v>
      </c>
      <c r="AI3289" s="16">
        <f t="shared" si="712"/>
        <v>0</v>
      </c>
      <c r="AJ3289" s="16">
        <f t="shared" si="713"/>
        <v>0</v>
      </c>
      <c r="AK3289" s="16">
        <f t="shared" si="714"/>
        <v>0</v>
      </c>
      <c r="AL3289" s="16">
        <f t="shared" si="715"/>
        <v>0</v>
      </c>
      <c r="AM3289" s="16">
        <f t="shared" si="716"/>
        <v>0</v>
      </c>
      <c r="AN3289" s="16">
        <f t="shared" si="717"/>
        <v>0</v>
      </c>
      <c r="BC3289" s="16">
        <v>0</v>
      </c>
      <c r="BD3289" s="16">
        <f t="shared" si="718"/>
        <v>0</v>
      </c>
      <c r="BE3289" s="16">
        <f t="shared" si="719"/>
        <v>0</v>
      </c>
      <c r="BG3289" s="16">
        <f t="shared" si="720"/>
        <v>0</v>
      </c>
      <c r="BH3289" s="16">
        <f t="shared" si="721"/>
        <v>0</v>
      </c>
      <c r="BI3289" s="16">
        <f t="shared" si="722"/>
        <v>0</v>
      </c>
    </row>
    <row r="3290" spans="1:61" x14ac:dyDescent="0.35">
      <c r="A3290">
        <v>3289</v>
      </c>
      <c r="B3290" t="s">
        <v>360</v>
      </c>
      <c r="C3290" t="s">
        <v>9902</v>
      </c>
      <c r="D3290" s="15" t="s">
        <v>3796</v>
      </c>
      <c r="E3290" s="12" t="s">
        <v>93</v>
      </c>
      <c r="F3290" s="16">
        <v>1971</v>
      </c>
      <c r="G3290" s="12" t="s">
        <v>3316</v>
      </c>
      <c r="H3290" s="12" t="s">
        <v>589</v>
      </c>
      <c r="I3290" s="12" t="s">
        <v>363</v>
      </c>
      <c r="J3290" s="12" t="s">
        <v>2401</v>
      </c>
      <c r="K3290" s="12" t="s">
        <v>3647</v>
      </c>
      <c r="N3290" s="16" t="s">
        <v>205</v>
      </c>
      <c r="O3290" s="16" t="s">
        <v>3765</v>
      </c>
      <c r="P3290" s="12" t="s">
        <v>1187</v>
      </c>
      <c r="Q3290" s="16">
        <v>2022</v>
      </c>
      <c r="R3290" s="16">
        <v>0</v>
      </c>
      <c r="T3290" s="16">
        <v>0</v>
      </c>
      <c r="V3290" s="12" t="s">
        <v>207</v>
      </c>
      <c r="W3290" s="12" t="s">
        <v>204</v>
      </c>
      <c r="X3290" s="16">
        <v>1</v>
      </c>
      <c r="Y3290" s="16">
        <v>8</v>
      </c>
      <c r="Z3290" s="16">
        <v>0</v>
      </c>
      <c r="AA3290" s="16">
        <f t="shared" si="723"/>
        <v>0</v>
      </c>
      <c r="AC3290" s="16" t="s">
        <v>5620</v>
      </c>
      <c r="AD3290" s="16">
        <f t="shared" si="707"/>
        <v>0</v>
      </c>
      <c r="AE3290" s="16">
        <f t="shared" si="708"/>
        <v>0</v>
      </c>
      <c r="AF3290" s="16">
        <f t="shared" si="709"/>
        <v>0</v>
      </c>
      <c r="AG3290" s="16">
        <f t="shared" si="710"/>
        <v>0</v>
      </c>
      <c r="AH3290" s="12">
        <f t="shared" si="711"/>
        <v>0</v>
      </c>
      <c r="AI3290" s="16">
        <f t="shared" si="712"/>
        <v>0</v>
      </c>
      <c r="AJ3290" s="16">
        <f t="shared" si="713"/>
        <v>0</v>
      </c>
      <c r="AK3290" s="16">
        <f t="shared" si="714"/>
        <v>0</v>
      </c>
      <c r="AL3290" s="16">
        <f t="shared" si="715"/>
        <v>0</v>
      </c>
      <c r="AM3290" s="16">
        <f t="shared" si="716"/>
        <v>0</v>
      </c>
      <c r="AN3290" s="16">
        <f t="shared" si="717"/>
        <v>0</v>
      </c>
      <c r="BC3290" s="16">
        <v>0</v>
      </c>
      <c r="BD3290" s="16">
        <f t="shared" si="718"/>
        <v>0</v>
      </c>
      <c r="BE3290" s="16">
        <f t="shared" si="719"/>
        <v>0</v>
      </c>
      <c r="BG3290" s="16">
        <f t="shared" si="720"/>
        <v>0</v>
      </c>
      <c r="BH3290" s="16">
        <f t="shared" si="721"/>
        <v>0</v>
      </c>
      <c r="BI3290" s="16">
        <f t="shared" si="722"/>
        <v>0</v>
      </c>
    </row>
    <row r="3291" spans="1:61" x14ac:dyDescent="0.35">
      <c r="A3291">
        <v>3290</v>
      </c>
      <c r="B3291" t="s">
        <v>360</v>
      </c>
      <c r="C3291" t="s">
        <v>9903</v>
      </c>
      <c r="D3291" s="15" t="s">
        <v>3797</v>
      </c>
      <c r="E3291" s="12" t="s">
        <v>93</v>
      </c>
      <c r="F3291" s="16">
        <v>1971</v>
      </c>
      <c r="G3291" s="12" t="s">
        <v>3316</v>
      </c>
      <c r="H3291" s="12" t="s">
        <v>589</v>
      </c>
      <c r="I3291" s="12" t="s">
        <v>363</v>
      </c>
      <c r="J3291" s="12" t="s">
        <v>2401</v>
      </c>
      <c r="K3291" s="12" t="s">
        <v>3647</v>
      </c>
      <c r="N3291" s="16" t="s">
        <v>206</v>
      </c>
      <c r="O3291" s="16" t="s">
        <v>3765</v>
      </c>
      <c r="P3291" s="12" t="s">
        <v>1187</v>
      </c>
      <c r="Q3291" s="16">
        <v>2022</v>
      </c>
      <c r="R3291" s="16">
        <v>0</v>
      </c>
      <c r="T3291" s="16">
        <v>0</v>
      </c>
      <c r="V3291" s="12" t="s">
        <v>207</v>
      </c>
      <c r="W3291" s="12" t="s">
        <v>204</v>
      </c>
      <c r="X3291" s="16">
        <v>1</v>
      </c>
      <c r="Y3291" s="16">
        <v>7</v>
      </c>
      <c r="Z3291" s="16">
        <v>0</v>
      </c>
      <c r="AA3291" s="16">
        <f t="shared" si="723"/>
        <v>0</v>
      </c>
      <c r="AC3291" s="16" t="s">
        <v>5620</v>
      </c>
      <c r="AD3291" s="16">
        <f t="shared" si="707"/>
        <v>0</v>
      </c>
      <c r="AE3291" s="16">
        <f t="shared" si="708"/>
        <v>0</v>
      </c>
      <c r="AF3291" s="16">
        <f t="shared" si="709"/>
        <v>0</v>
      </c>
      <c r="AG3291" s="16">
        <f t="shared" si="710"/>
        <v>0</v>
      </c>
      <c r="AH3291" s="12">
        <f t="shared" si="711"/>
        <v>0</v>
      </c>
      <c r="AI3291" s="16">
        <f t="shared" si="712"/>
        <v>0</v>
      </c>
      <c r="AJ3291" s="16">
        <f t="shared" si="713"/>
        <v>0</v>
      </c>
      <c r="AK3291" s="16">
        <f t="shared" si="714"/>
        <v>0</v>
      </c>
      <c r="AL3291" s="16">
        <f t="shared" si="715"/>
        <v>0</v>
      </c>
      <c r="AM3291" s="16">
        <f t="shared" si="716"/>
        <v>0</v>
      </c>
      <c r="AN3291" s="16">
        <f t="shared" si="717"/>
        <v>0</v>
      </c>
      <c r="BC3291" s="16">
        <v>0</v>
      </c>
      <c r="BD3291" s="16">
        <f t="shared" si="718"/>
        <v>0</v>
      </c>
      <c r="BE3291" s="16">
        <f t="shared" si="719"/>
        <v>0</v>
      </c>
      <c r="BG3291" s="16">
        <f t="shared" si="720"/>
        <v>0</v>
      </c>
      <c r="BH3291" s="16">
        <f t="shared" si="721"/>
        <v>0</v>
      </c>
      <c r="BI3291" s="16">
        <f t="shared" si="722"/>
        <v>0</v>
      </c>
    </row>
    <row r="3292" spans="1:61" x14ac:dyDescent="0.35">
      <c r="A3292">
        <v>3291</v>
      </c>
      <c r="B3292" t="s">
        <v>360</v>
      </c>
      <c r="C3292" t="s">
        <v>9904</v>
      </c>
      <c r="D3292" s="15" t="s">
        <v>3798</v>
      </c>
      <c r="E3292" s="12" t="s">
        <v>93</v>
      </c>
      <c r="F3292" s="16">
        <v>1972</v>
      </c>
      <c r="G3292" s="12" t="s">
        <v>3316</v>
      </c>
      <c r="H3292" s="12" t="s">
        <v>589</v>
      </c>
      <c r="I3292" s="12" t="s">
        <v>363</v>
      </c>
      <c r="J3292" s="12" t="s">
        <v>2401</v>
      </c>
      <c r="K3292" s="12" t="s">
        <v>3647</v>
      </c>
      <c r="N3292" s="16" t="s">
        <v>206</v>
      </c>
      <c r="O3292" s="16" t="s">
        <v>3765</v>
      </c>
      <c r="P3292" s="12" t="s">
        <v>1187</v>
      </c>
      <c r="Q3292" s="16">
        <v>2022</v>
      </c>
      <c r="R3292" s="16">
        <v>0</v>
      </c>
      <c r="T3292" s="16">
        <v>0</v>
      </c>
      <c r="V3292" s="12" t="s">
        <v>207</v>
      </c>
      <c r="W3292" s="12" t="s">
        <v>204</v>
      </c>
      <c r="X3292" s="16">
        <v>1</v>
      </c>
      <c r="Y3292" s="16">
        <v>6</v>
      </c>
      <c r="Z3292" s="16">
        <v>0</v>
      </c>
      <c r="AA3292" s="16">
        <f t="shared" si="723"/>
        <v>0</v>
      </c>
      <c r="AC3292" s="16" t="s">
        <v>5620</v>
      </c>
      <c r="AD3292" s="16">
        <f t="shared" si="707"/>
        <v>0</v>
      </c>
      <c r="AE3292" s="16">
        <f t="shared" si="708"/>
        <v>0</v>
      </c>
      <c r="AF3292" s="16">
        <f t="shared" si="709"/>
        <v>0</v>
      </c>
      <c r="AG3292" s="16">
        <f t="shared" si="710"/>
        <v>0</v>
      </c>
      <c r="AH3292" s="12">
        <f t="shared" si="711"/>
        <v>0</v>
      </c>
      <c r="AI3292" s="16">
        <f t="shared" si="712"/>
        <v>0</v>
      </c>
      <c r="AJ3292" s="16">
        <f t="shared" si="713"/>
        <v>0</v>
      </c>
      <c r="AK3292" s="16">
        <f t="shared" si="714"/>
        <v>0</v>
      </c>
      <c r="AL3292" s="16">
        <f t="shared" si="715"/>
        <v>0</v>
      </c>
      <c r="AM3292" s="16">
        <f t="shared" si="716"/>
        <v>0</v>
      </c>
      <c r="AN3292" s="16">
        <f t="shared" si="717"/>
        <v>0</v>
      </c>
      <c r="BC3292" s="16">
        <v>0</v>
      </c>
      <c r="BD3292" s="16">
        <f t="shared" si="718"/>
        <v>0</v>
      </c>
      <c r="BE3292" s="16">
        <f t="shared" si="719"/>
        <v>0</v>
      </c>
      <c r="BG3292" s="16">
        <f t="shared" si="720"/>
        <v>0</v>
      </c>
      <c r="BH3292" s="16">
        <f t="shared" si="721"/>
        <v>0</v>
      </c>
      <c r="BI3292" s="16">
        <f t="shared" si="722"/>
        <v>0</v>
      </c>
    </row>
    <row r="3293" spans="1:61" x14ac:dyDescent="0.35">
      <c r="A3293">
        <v>3292</v>
      </c>
      <c r="B3293" t="s">
        <v>360</v>
      </c>
      <c r="C3293" t="s">
        <v>9905</v>
      </c>
      <c r="D3293" s="15" t="s">
        <v>3797</v>
      </c>
      <c r="E3293" s="12" t="s">
        <v>93</v>
      </c>
      <c r="F3293" s="16">
        <v>1971</v>
      </c>
      <c r="G3293" s="12" t="s">
        <v>3316</v>
      </c>
      <c r="H3293" s="12" t="s">
        <v>589</v>
      </c>
      <c r="I3293" s="12" t="s">
        <v>363</v>
      </c>
      <c r="J3293" s="12" t="s">
        <v>2401</v>
      </c>
      <c r="K3293" s="12" t="s">
        <v>3647</v>
      </c>
      <c r="N3293" s="16" t="s">
        <v>206</v>
      </c>
      <c r="O3293" s="16" t="s">
        <v>3765</v>
      </c>
      <c r="P3293" s="12" t="s">
        <v>1187</v>
      </c>
      <c r="Q3293" s="16">
        <v>2022</v>
      </c>
      <c r="R3293" s="16">
        <v>0</v>
      </c>
      <c r="T3293" s="16">
        <v>0</v>
      </c>
      <c r="V3293" s="12" t="s">
        <v>207</v>
      </c>
      <c r="W3293" s="12" t="s">
        <v>204</v>
      </c>
      <c r="X3293" s="16">
        <v>1</v>
      </c>
      <c r="Y3293" s="16">
        <v>5</v>
      </c>
      <c r="Z3293" s="16">
        <v>0</v>
      </c>
      <c r="AA3293" s="16">
        <f t="shared" si="723"/>
        <v>0</v>
      </c>
      <c r="AC3293" s="16" t="s">
        <v>5620</v>
      </c>
      <c r="AD3293" s="16">
        <f t="shared" si="707"/>
        <v>0</v>
      </c>
      <c r="AE3293" s="16">
        <f t="shared" si="708"/>
        <v>0</v>
      </c>
      <c r="AF3293" s="16">
        <f t="shared" si="709"/>
        <v>0</v>
      </c>
      <c r="AG3293" s="16">
        <f t="shared" si="710"/>
        <v>0</v>
      </c>
      <c r="AH3293" s="12">
        <f t="shared" si="711"/>
        <v>0</v>
      </c>
      <c r="AI3293" s="16">
        <f t="shared" si="712"/>
        <v>0</v>
      </c>
      <c r="AJ3293" s="16">
        <f t="shared" si="713"/>
        <v>0</v>
      </c>
      <c r="AK3293" s="16">
        <f t="shared" si="714"/>
        <v>0</v>
      </c>
      <c r="AL3293" s="16">
        <f t="shared" si="715"/>
        <v>0</v>
      </c>
      <c r="AM3293" s="16">
        <f t="shared" si="716"/>
        <v>0</v>
      </c>
      <c r="AN3293" s="16">
        <f t="shared" si="717"/>
        <v>0</v>
      </c>
      <c r="BC3293" s="16">
        <v>0</v>
      </c>
      <c r="BD3293" s="16">
        <f t="shared" si="718"/>
        <v>0</v>
      </c>
      <c r="BE3293" s="16">
        <f t="shared" si="719"/>
        <v>0</v>
      </c>
      <c r="BG3293" s="16">
        <f t="shared" si="720"/>
        <v>0</v>
      </c>
      <c r="BH3293" s="16">
        <f t="shared" si="721"/>
        <v>0</v>
      </c>
      <c r="BI3293" s="16">
        <f t="shared" si="722"/>
        <v>0</v>
      </c>
    </row>
    <row r="3294" spans="1:61" x14ac:dyDescent="0.35">
      <c r="A3294">
        <v>3293</v>
      </c>
      <c r="B3294" t="s">
        <v>360</v>
      </c>
      <c r="C3294" t="s">
        <v>9906</v>
      </c>
      <c r="D3294" s="15" t="s">
        <v>3799</v>
      </c>
      <c r="E3294" s="12" t="s">
        <v>93</v>
      </c>
      <c r="F3294" s="16">
        <v>1968</v>
      </c>
      <c r="G3294" s="12" t="s">
        <v>3316</v>
      </c>
      <c r="H3294" s="12" t="s">
        <v>589</v>
      </c>
      <c r="I3294" s="12" t="s">
        <v>363</v>
      </c>
      <c r="J3294" s="12" t="s">
        <v>2401</v>
      </c>
      <c r="K3294" s="12" t="s">
        <v>3647</v>
      </c>
      <c r="N3294" s="16" t="s">
        <v>206</v>
      </c>
      <c r="O3294" s="16" t="s">
        <v>3765</v>
      </c>
      <c r="P3294" s="12" t="s">
        <v>1187</v>
      </c>
      <c r="Q3294" s="16">
        <v>2022</v>
      </c>
      <c r="R3294" s="16">
        <v>0</v>
      </c>
      <c r="T3294" s="16">
        <v>0</v>
      </c>
      <c r="V3294" s="12" t="s">
        <v>207</v>
      </c>
      <c r="W3294" s="12" t="s">
        <v>204</v>
      </c>
      <c r="X3294" s="16">
        <v>1</v>
      </c>
      <c r="Y3294" s="16">
        <v>8</v>
      </c>
      <c r="Z3294" s="16">
        <v>0</v>
      </c>
      <c r="AA3294" s="16">
        <f t="shared" si="723"/>
        <v>0</v>
      </c>
      <c r="AC3294" s="16" t="s">
        <v>5620</v>
      </c>
      <c r="AD3294" s="16">
        <f t="shared" si="707"/>
        <v>0</v>
      </c>
      <c r="AE3294" s="16">
        <f t="shared" si="708"/>
        <v>0</v>
      </c>
      <c r="AF3294" s="16">
        <f t="shared" si="709"/>
        <v>0</v>
      </c>
      <c r="AG3294" s="16">
        <f t="shared" si="710"/>
        <v>0</v>
      </c>
      <c r="AH3294" s="12">
        <f t="shared" si="711"/>
        <v>0</v>
      </c>
      <c r="AI3294" s="16">
        <f t="shared" si="712"/>
        <v>0</v>
      </c>
      <c r="AJ3294" s="16">
        <f t="shared" si="713"/>
        <v>0</v>
      </c>
      <c r="AK3294" s="16">
        <f t="shared" si="714"/>
        <v>0</v>
      </c>
      <c r="AL3294" s="16">
        <f t="shared" si="715"/>
        <v>0</v>
      </c>
      <c r="AM3294" s="16">
        <f t="shared" si="716"/>
        <v>0</v>
      </c>
      <c r="AN3294" s="16">
        <f t="shared" si="717"/>
        <v>0</v>
      </c>
      <c r="BC3294" s="16">
        <v>0</v>
      </c>
      <c r="BD3294" s="16">
        <f t="shared" si="718"/>
        <v>0</v>
      </c>
      <c r="BE3294" s="16">
        <f t="shared" si="719"/>
        <v>0</v>
      </c>
      <c r="BG3294" s="16">
        <f t="shared" si="720"/>
        <v>0</v>
      </c>
      <c r="BH3294" s="16">
        <f t="shared" si="721"/>
        <v>0</v>
      </c>
      <c r="BI3294" s="16">
        <f t="shared" si="722"/>
        <v>0</v>
      </c>
    </row>
    <row r="3295" spans="1:61" x14ac:dyDescent="0.35">
      <c r="A3295">
        <v>3294</v>
      </c>
      <c r="B3295" t="s">
        <v>360</v>
      </c>
      <c r="C3295" t="s">
        <v>9907</v>
      </c>
      <c r="D3295" s="15" t="s">
        <v>3800</v>
      </c>
      <c r="E3295" s="12" t="s">
        <v>93</v>
      </c>
      <c r="F3295" s="16">
        <v>1978</v>
      </c>
      <c r="G3295" s="12" t="s">
        <v>3316</v>
      </c>
      <c r="H3295" s="12" t="s">
        <v>589</v>
      </c>
      <c r="I3295" s="12" t="s">
        <v>363</v>
      </c>
      <c r="J3295" s="12" t="s">
        <v>2401</v>
      </c>
      <c r="K3295" s="12" t="s">
        <v>3647</v>
      </c>
      <c r="N3295" s="16" t="s">
        <v>206</v>
      </c>
      <c r="O3295" s="16" t="s">
        <v>3765</v>
      </c>
      <c r="P3295" s="12" t="s">
        <v>1187</v>
      </c>
      <c r="Q3295" s="16">
        <v>2022</v>
      </c>
      <c r="R3295" s="16">
        <v>0</v>
      </c>
      <c r="T3295" s="16">
        <v>0</v>
      </c>
      <c r="V3295" s="12" t="s">
        <v>207</v>
      </c>
      <c r="W3295" s="12" t="s">
        <v>204</v>
      </c>
      <c r="X3295" s="16">
        <v>1</v>
      </c>
      <c r="Y3295" s="16">
        <v>10</v>
      </c>
      <c r="Z3295" s="16">
        <v>0</v>
      </c>
      <c r="AA3295" s="16">
        <f t="shared" si="723"/>
        <v>0</v>
      </c>
      <c r="AC3295" s="16" t="s">
        <v>5620</v>
      </c>
      <c r="AD3295" s="16">
        <f t="shared" si="707"/>
        <v>0</v>
      </c>
      <c r="AE3295" s="16">
        <f t="shared" si="708"/>
        <v>0</v>
      </c>
      <c r="AF3295" s="16">
        <f t="shared" si="709"/>
        <v>0</v>
      </c>
      <c r="AG3295" s="16">
        <f t="shared" si="710"/>
        <v>0</v>
      </c>
      <c r="AH3295" s="12">
        <f t="shared" si="711"/>
        <v>0</v>
      </c>
      <c r="AI3295" s="16">
        <f t="shared" si="712"/>
        <v>0</v>
      </c>
      <c r="AJ3295" s="16">
        <f t="shared" si="713"/>
        <v>0</v>
      </c>
      <c r="AK3295" s="16">
        <f t="shared" si="714"/>
        <v>0</v>
      </c>
      <c r="AL3295" s="16">
        <f t="shared" si="715"/>
        <v>0</v>
      </c>
      <c r="AM3295" s="16">
        <f t="shared" si="716"/>
        <v>0</v>
      </c>
      <c r="AN3295" s="16">
        <f t="shared" si="717"/>
        <v>0</v>
      </c>
      <c r="BC3295" s="16">
        <v>0</v>
      </c>
      <c r="BD3295" s="16">
        <f t="shared" si="718"/>
        <v>0</v>
      </c>
      <c r="BE3295" s="16">
        <f t="shared" si="719"/>
        <v>0</v>
      </c>
      <c r="BG3295" s="16">
        <f t="shared" si="720"/>
        <v>0</v>
      </c>
      <c r="BH3295" s="16">
        <f t="shared" si="721"/>
        <v>0</v>
      </c>
      <c r="BI3295" s="16">
        <f t="shared" si="722"/>
        <v>0</v>
      </c>
    </row>
    <row r="3296" spans="1:61" x14ac:dyDescent="0.35">
      <c r="A3296">
        <v>3295</v>
      </c>
      <c r="B3296" t="s">
        <v>360</v>
      </c>
      <c r="C3296" t="s">
        <v>9908</v>
      </c>
      <c r="D3296" s="15" t="s">
        <v>3801</v>
      </c>
      <c r="E3296" s="12" t="s">
        <v>93</v>
      </c>
      <c r="F3296" s="16">
        <v>1958</v>
      </c>
      <c r="G3296" s="12" t="s">
        <v>3316</v>
      </c>
      <c r="H3296" s="12" t="s">
        <v>589</v>
      </c>
      <c r="I3296" s="12" t="s">
        <v>363</v>
      </c>
      <c r="J3296" s="12" t="s">
        <v>2401</v>
      </c>
      <c r="K3296" s="12" t="s">
        <v>3647</v>
      </c>
      <c r="N3296" s="16" t="s">
        <v>206</v>
      </c>
      <c r="O3296" s="16" t="s">
        <v>3765</v>
      </c>
      <c r="P3296" s="12" t="s">
        <v>1187</v>
      </c>
      <c r="Q3296" s="16">
        <v>2022</v>
      </c>
      <c r="R3296" s="16">
        <v>0</v>
      </c>
      <c r="T3296" s="16">
        <v>0</v>
      </c>
      <c r="V3296" s="12" t="s">
        <v>207</v>
      </c>
      <c r="W3296" s="12" t="s">
        <v>204</v>
      </c>
      <c r="X3296" s="16">
        <v>1</v>
      </c>
      <c r="Y3296" s="16">
        <v>7</v>
      </c>
      <c r="Z3296" s="16">
        <v>0</v>
      </c>
      <c r="AA3296" s="16">
        <f t="shared" si="723"/>
        <v>0</v>
      </c>
      <c r="AC3296" s="16" t="s">
        <v>5620</v>
      </c>
      <c r="AD3296" s="16">
        <f t="shared" si="707"/>
        <v>0</v>
      </c>
      <c r="AE3296" s="16">
        <f t="shared" si="708"/>
        <v>0</v>
      </c>
      <c r="AF3296" s="16">
        <f t="shared" si="709"/>
        <v>0</v>
      </c>
      <c r="AG3296" s="16">
        <f t="shared" si="710"/>
        <v>0</v>
      </c>
      <c r="AH3296" s="12">
        <f t="shared" si="711"/>
        <v>0</v>
      </c>
      <c r="AI3296" s="16">
        <f t="shared" si="712"/>
        <v>0</v>
      </c>
      <c r="AJ3296" s="16">
        <f t="shared" si="713"/>
        <v>0</v>
      </c>
      <c r="AK3296" s="16">
        <f t="shared" si="714"/>
        <v>0</v>
      </c>
      <c r="AL3296" s="16">
        <f t="shared" si="715"/>
        <v>0</v>
      </c>
      <c r="AM3296" s="16">
        <f t="shared" si="716"/>
        <v>0</v>
      </c>
      <c r="AN3296" s="16">
        <f t="shared" si="717"/>
        <v>0</v>
      </c>
      <c r="BC3296" s="16">
        <v>0</v>
      </c>
      <c r="BD3296" s="16">
        <f t="shared" si="718"/>
        <v>0</v>
      </c>
      <c r="BE3296" s="16">
        <f t="shared" si="719"/>
        <v>0</v>
      </c>
      <c r="BG3296" s="16">
        <f t="shared" si="720"/>
        <v>0</v>
      </c>
      <c r="BH3296" s="16">
        <f t="shared" si="721"/>
        <v>0</v>
      </c>
      <c r="BI3296" s="16">
        <f t="shared" si="722"/>
        <v>0</v>
      </c>
    </row>
    <row r="3297" spans="1:61" x14ac:dyDescent="0.35">
      <c r="A3297">
        <v>3296</v>
      </c>
      <c r="B3297" t="s">
        <v>360</v>
      </c>
      <c r="C3297" t="s">
        <v>9909</v>
      </c>
      <c r="D3297" s="15" t="s">
        <v>3802</v>
      </c>
      <c r="E3297" s="12" t="s">
        <v>93</v>
      </c>
      <c r="F3297" s="16">
        <v>1971</v>
      </c>
      <c r="G3297" s="12" t="s">
        <v>3316</v>
      </c>
      <c r="H3297" s="12" t="s">
        <v>589</v>
      </c>
      <c r="I3297" s="12" t="s">
        <v>363</v>
      </c>
      <c r="J3297" s="12" t="s">
        <v>2401</v>
      </c>
      <c r="K3297" s="12" t="s">
        <v>3647</v>
      </c>
      <c r="N3297" s="16" t="s">
        <v>206</v>
      </c>
      <c r="O3297" s="16" t="s">
        <v>3765</v>
      </c>
      <c r="P3297" s="12" t="s">
        <v>1187</v>
      </c>
      <c r="Q3297" s="16">
        <v>2022</v>
      </c>
      <c r="R3297" s="16">
        <v>0</v>
      </c>
      <c r="T3297" s="16">
        <v>0</v>
      </c>
      <c r="V3297" s="12" t="s">
        <v>207</v>
      </c>
      <c r="W3297" s="12" t="s">
        <v>204</v>
      </c>
      <c r="X3297" s="16">
        <v>1</v>
      </c>
      <c r="Y3297" s="16">
        <v>6</v>
      </c>
      <c r="Z3297" s="16">
        <v>0</v>
      </c>
      <c r="AA3297" s="16">
        <f t="shared" si="723"/>
        <v>0</v>
      </c>
      <c r="AC3297" s="16" t="s">
        <v>5620</v>
      </c>
      <c r="AD3297" s="16">
        <f t="shared" si="707"/>
        <v>0</v>
      </c>
      <c r="AE3297" s="16">
        <f t="shared" si="708"/>
        <v>0</v>
      </c>
      <c r="AF3297" s="16">
        <f t="shared" si="709"/>
        <v>0</v>
      </c>
      <c r="AG3297" s="16">
        <f t="shared" si="710"/>
        <v>0</v>
      </c>
      <c r="AH3297" s="12">
        <f t="shared" si="711"/>
        <v>0</v>
      </c>
      <c r="AI3297" s="16">
        <f t="shared" si="712"/>
        <v>0</v>
      </c>
      <c r="AJ3297" s="16">
        <f t="shared" si="713"/>
        <v>0</v>
      </c>
      <c r="AK3297" s="16">
        <f t="shared" si="714"/>
        <v>0</v>
      </c>
      <c r="AL3297" s="16">
        <f t="shared" si="715"/>
        <v>0</v>
      </c>
      <c r="AM3297" s="16">
        <f t="shared" si="716"/>
        <v>0</v>
      </c>
      <c r="AN3297" s="16">
        <f t="shared" si="717"/>
        <v>0</v>
      </c>
      <c r="BC3297" s="16">
        <v>0</v>
      </c>
      <c r="BD3297" s="16">
        <f t="shared" si="718"/>
        <v>0</v>
      </c>
      <c r="BE3297" s="16">
        <f t="shared" si="719"/>
        <v>0</v>
      </c>
      <c r="BG3297" s="16">
        <f t="shared" si="720"/>
        <v>0</v>
      </c>
      <c r="BH3297" s="16">
        <f t="shared" si="721"/>
        <v>0</v>
      </c>
      <c r="BI3297" s="16">
        <f t="shared" si="722"/>
        <v>0</v>
      </c>
    </row>
    <row r="3298" spans="1:61" x14ac:dyDescent="0.35">
      <c r="A3298">
        <v>3297</v>
      </c>
      <c r="B3298" t="s">
        <v>360</v>
      </c>
      <c r="C3298" t="s">
        <v>9910</v>
      </c>
      <c r="D3298" s="15" t="s">
        <v>3803</v>
      </c>
      <c r="E3298" s="12" t="s">
        <v>93</v>
      </c>
      <c r="F3298" s="16">
        <v>1958</v>
      </c>
      <c r="G3298" s="12" t="s">
        <v>3316</v>
      </c>
      <c r="H3298" s="12" t="s">
        <v>589</v>
      </c>
      <c r="I3298" s="12" t="s">
        <v>363</v>
      </c>
      <c r="J3298" s="12" t="s">
        <v>2401</v>
      </c>
      <c r="K3298" s="12" t="s">
        <v>3647</v>
      </c>
      <c r="N3298" s="16" t="s">
        <v>206</v>
      </c>
      <c r="O3298" s="16" t="s">
        <v>3765</v>
      </c>
      <c r="P3298" s="12" t="s">
        <v>1187</v>
      </c>
      <c r="Q3298" s="16">
        <v>2022</v>
      </c>
      <c r="R3298" s="16">
        <v>0</v>
      </c>
      <c r="T3298" s="16">
        <v>0</v>
      </c>
      <c r="V3298" s="12" t="s">
        <v>207</v>
      </c>
      <c r="W3298" s="12" t="s">
        <v>204</v>
      </c>
      <c r="X3298" s="16">
        <v>1</v>
      </c>
      <c r="Y3298" s="16">
        <v>10</v>
      </c>
      <c r="Z3298" s="16">
        <v>0</v>
      </c>
      <c r="AA3298" s="16">
        <f t="shared" si="723"/>
        <v>0</v>
      </c>
      <c r="AC3298" s="16" t="s">
        <v>5620</v>
      </c>
      <c r="AD3298" s="16">
        <f t="shared" si="707"/>
        <v>0</v>
      </c>
      <c r="AE3298" s="16">
        <f t="shared" si="708"/>
        <v>0</v>
      </c>
      <c r="AF3298" s="16">
        <f t="shared" si="709"/>
        <v>0</v>
      </c>
      <c r="AG3298" s="16">
        <f t="shared" si="710"/>
        <v>0</v>
      </c>
      <c r="AH3298" s="12">
        <f t="shared" si="711"/>
        <v>0</v>
      </c>
      <c r="AI3298" s="16">
        <f t="shared" si="712"/>
        <v>0</v>
      </c>
      <c r="AJ3298" s="16">
        <f t="shared" si="713"/>
        <v>0</v>
      </c>
      <c r="AK3298" s="16">
        <f t="shared" si="714"/>
        <v>0</v>
      </c>
      <c r="AL3298" s="16">
        <f t="shared" si="715"/>
        <v>0</v>
      </c>
      <c r="AM3298" s="16">
        <f t="shared" si="716"/>
        <v>0</v>
      </c>
      <c r="AN3298" s="16">
        <f t="shared" si="717"/>
        <v>0</v>
      </c>
      <c r="BC3298" s="16">
        <v>0</v>
      </c>
      <c r="BD3298" s="16">
        <f t="shared" si="718"/>
        <v>0</v>
      </c>
      <c r="BE3298" s="16">
        <f t="shared" si="719"/>
        <v>0</v>
      </c>
      <c r="BG3298" s="16">
        <f t="shared" si="720"/>
        <v>0</v>
      </c>
      <c r="BH3298" s="16">
        <f t="shared" si="721"/>
        <v>0</v>
      </c>
      <c r="BI3298" s="16">
        <f t="shared" si="722"/>
        <v>0</v>
      </c>
    </row>
    <row r="3299" spans="1:61" x14ac:dyDescent="0.35">
      <c r="A3299">
        <v>3298</v>
      </c>
      <c r="B3299" t="s">
        <v>360</v>
      </c>
      <c r="C3299" t="s">
        <v>9911</v>
      </c>
      <c r="D3299" s="15" t="s">
        <v>3804</v>
      </c>
      <c r="E3299" s="12" t="s">
        <v>93</v>
      </c>
      <c r="F3299" s="16">
        <v>1966</v>
      </c>
      <c r="G3299" s="12" t="s">
        <v>3316</v>
      </c>
      <c r="H3299" s="12" t="s">
        <v>589</v>
      </c>
      <c r="I3299" s="12" t="s">
        <v>363</v>
      </c>
      <c r="J3299" s="12" t="s">
        <v>2401</v>
      </c>
      <c r="K3299" s="12" t="s">
        <v>3647</v>
      </c>
      <c r="N3299" s="16" t="s">
        <v>206</v>
      </c>
      <c r="O3299" s="16" t="s">
        <v>3765</v>
      </c>
      <c r="P3299" s="12" t="s">
        <v>1187</v>
      </c>
      <c r="Q3299" s="16">
        <v>2022</v>
      </c>
      <c r="R3299" s="16">
        <v>0</v>
      </c>
      <c r="T3299" s="16">
        <v>0</v>
      </c>
      <c r="V3299" s="12" t="s">
        <v>207</v>
      </c>
      <c r="W3299" s="12" t="s">
        <v>204</v>
      </c>
      <c r="X3299" s="16">
        <v>1</v>
      </c>
      <c r="Y3299" s="16">
        <v>8</v>
      </c>
      <c r="Z3299" s="16">
        <v>0</v>
      </c>
      <c r="AA3299" s="16">
        <f t="shared" si="723"/>
        <v>0</v>
      </c>
      <c r="AC3299" s="16" t="s">
        <v>5620</v>
      </c>
      <c r="AD3299" s="16">
        <f t="shared" si="707"/>
        <v>0</v>
      </c>
      <c r="AE3299" s="16">
        <f t="shared" si="708"/>
        <v>0</v>
      </c>
      <c r="AF3299" s="16">
        <f t="shared" si="709"/>
        <v>0</v>
      </c>
      <c r="AG3299" s="16">
        <f t="shared" si="710"/>
        <v>0</v>
      </c>
      <c r="AH3299" s="12">
        <f t="shared" si="711"/>
        <v>0</v>
      </c>
      <c r="AI3299" s="16">
        <f t="shared" si="712"/>
        <v>0</v>
      </c>
      <c r="AJ3299" s="16">
        <f t="shared" si="713"/>
        <v>0</v>
      </c>
      <c r="AK3299" s="16">
        <f t="shared" si="714"/>
        <v>0</v>
      </c>
      <c r="AL3299" s="16">
        <f t="shared" si="715"/>
        <v>0</v>
      </c>
      <c r="AM3299" s="16">
        <f t="shared" si="716"/>
        <v>0</v>
      </c>
      <c r="AN3299" s="16">
        <f t="shared" si="717"/>
        <v>0</v>
      </c>
      <c r="BC3299" s="16">
        <v>0</v>
      </c>
      <c r="BD3299" s="16">
        <f t="shared" si="718"/>
        <v>0</v>
      </c>
      <c r="BE3299" s="16">
        <f t="shared" si="719"/>
        <v>0</v>
      </c>
      <c r="BG3299" s="16">
        <f t="shared" si="720"/>
        <v>0</v>
      </c>
      <c r="BH3299" s="16">
        <f t="shared" si="721"/>
        <v>0</v>
      </c>
      <c r="BI3299" s="16">
        <f t="shared" si="722"/>
        <v>0</v>
      </c>
    </row>
    <row r="3300" spans="1:61" x14ac:dyDescent="0.35">
      <c r="A3300">
        <v>3299</v>
      </c>
      <c r="B3300" t="s">
        <v>360</v>
      </c>
      <c r="C3300" t="s">
        <v>9912</v>
      </c>
      <c r="D3300" s="15" t="s">
        <v>3805</v>
      </c>
      <c r="E3300" s="12" t="s">
        <v>93</v>
      </c>
      <c r="F3300" s="16">
        <v>1976</v>
      </c>
      <c r="G3300" s="12" t="s">
        <v>3316</v>
      </c>
      <c r="H3300" s="12" t="s">
        <v>589</v>
      </c>
      <c r="I3300" s="12" t="s">
        <v>363</v>
      </c>
      <c r="J3300" s="12" t="s">
        <v>2401</v>
      </c>
      <c r="K3300" s="12" t="s">
        <v>3647</v>
      </c>
      <c r="N3300" s="16" t="s">
        <v>206</v>
      </c>
      <c r="O3300" s="16" t="s">
        <v>3765</v>
      </c>
      <c r="P3300" s="12" t="s">
        <v>1187</v>
      </c>
      <c r="Q3300" s="16">
        <v>2022</v>
      </c>
      <c r="R3300" s="16">
        <v>0</v>
      </c>
      <c r="T3300" s="16">
        <v>0</v>
      </c>
      <c r="V3300" s="12" t="s">
        <v>207</v>
      </c>
      <c r="W3300" s="12" t="s">
        <v>204</v>
      </c>
      <c r="X3300" s="16">
        <v>1</v>
      </c>
      <c r="Y3300" s="16">
        <v>6</v>
      </c>
      <c r="Z3300" s="16">
        <v>0</v>
      </c>
      <c r="AA3300" s="16">
        <f t="shared" si="723"/>
        <v>0</v>
      </c>
      <c r="AC3300" s="16" t="s">
        <v>5620</v>
      </c>
      <c r="AD3300" s="16">
        <f t="shared" si="707"/>
        <v>0</v>
      </c>
      <c r="AE3300" s="16">
        <f t="shared" si="708"/>
        <v>0</v>
      </c>
      <c r="AF3300" s="16">
        <f t="shared" si="709"/>
        <v>0</v>
      </c>
      <c r="AG3300" s="16">
        <f t="shared" si="710"/>
        <v>0</v>
      </c>
      <c r="AH3300" s="12">
        <f t="shared" si="711"/>
        <v>0</v>
      </c>
      <c r="AI3300" s="16">
        <f t="shared" si="712"/>
        <v>0</v>
      </c>
      <c r="AJ3300" s="16">
        <f t="shared" si="713"/>
        <v>0</v>
      </c>
      <c r="AK3300" s="16">
        <f t="shared" si="714"/>
        <v>0</v>
      </c>
      <c r="AL3300" s="16">
        <f t="shared" si="715"/>
        <v>0</v>
      </c>
      <c r="AM3300" s="16">
        <f t="shared" si="716"/>
        <v>0</v>
      </c>
      <c r="AN3300" s="16">
        <f t="shared" si="717"/>
        <v>0</v>
      </c>
      <c r="BC3300" s="16">
        <v>0</v>
      </c>
      <c r="BD3300" s="16">
        <f t="shared" si="718"/>
        <v>0</v>
      </c>
      <c r="BE3300" s="16">
        <f t="shared" si="719"/>
        <v>0</v>
      </c>
      <c r="BG3300" s="16">
        <f t="shared" si="720"/>
        <v>0</v>
      </c>
      <c r="BH3300" s="16">
        <f t="shared" si="721"/>
        <v>0</v>
      </c>
      <c r="BI3300" s="16">
        <f t="shared" si="722"/>
        <v>0</v>
      </c>
    </row>
    <row r="3301" spans="1:61" x14ac:dyDescent="0.35">
      <c r="A3301">
        <v>3300</v>
      </c>
      <c r="B3301" t="s">
        <v>360</v>
      </c>
      <c r="C3301" t="s">
        <v>9913</v>
      </c>
      <c r="D3301" s="15" t="s">
        <v>1790</v>
      </c>
      <c r="E3301" s="12" t="s">
        <v>93</v>
      </c>
      <c r="F3301" s="16">
        <v>1958</v>
      </c>
      <c r="G3301" s="12" t="s">
        <v>3316</v>
      </c>
      <c r="H3301" s="12" t="s">
        <v>589</v>
      </c>
      <c r="I3301" s="12" t="s">
        <v>363</v>
      </c>
      <c r="J3301" s="12" t="s">
        <v>2401</v>
      </c>
      <c r="K3301" s="12" t="s">
        <v>3647</v>
      </c>
      <c r="N3301" s="16" t="s">
        <v>206</v>
      </c>
      <c r="O3301" s="16" t="s">
        <v>3765</v>
      </c>
      <c r="P3301" s="12" t="s">
        <v>1187</v>
      </c>
      <c r="Q3301" s="16">
        <v>2022</v>
      </c>
      <c r="R3301" s="16">
        <v>0</v>
      </c>
      <c r="T3301" s="16">
        <v>0</v>
      </c>
      <c r="V3301" s="12" t="s">
        <v>207</v>
      </c>
      <c r="W3301" s="12" t="s">
        <v>204</v>
      </c>
      <c r="X3301" s="16">
        <v>1</v>
      </c>
      <c r="Y3301" s="16">
        <v>4</v>
      </c>
      <c r="Z3301" s="16">
        <v>0</v>
      </c>
      <c r="AA3301" s="16">
        <f t="shared" si="723"/>
        <v>0</v>
      </c>
      <c r="AC3301" s="16" t="s">
        <v>5620</v>
      </c>
      <c r="AD3301" s="16">
        <f t="shared" ref="AD3301:AD3364" si="724">AA3301*350</f>
        <v>0</v>
      </c>
      <c r="AE3301" s="16">
        <f t="shared" ref="AE3301:AE3364" si="725">Z3301*350</f>
        <v>0</v>
      </c>
      <c r="AF3301" s="16">
        <f t="shared" ref="AF3301:AF3364" si="726">AE3301*375</f>
        <v>0</v>
      </c>
      <c r="AG3301" s="16">
        <f t="shared" ref="AG3301:AG3364" si="727">Z3301*100</f>
        <v>0</v>
      </c>
      <c r="AH3301" s="12">
        <f t="shared" ref="AH3301:AH3364" si="728">AG3301*0</f>
        <v>0</v>
      </c>
      <c r="AI3301" s="16">
        <f t="shared" ref="AI3301:AI3364" si="729">7*Z3301</f>
        <v>0</v>
      </c>
      <c r="AJ3301" s="16">
        <f t="shared" ref="AJ3301:AJ3364" si="730">AI3301*3450</f>
        <v>0</v>
      </c>
      <c r="AK3301" s="16">
        <f t="shared" ref="AK3301:AK3364" si="731">Z3301*500</f>
        <v>0</v>
      </c>
      <c r="AL3301" s="16">
        <f t="shared" ref="AL3301:AL3364" si="732">1*5000*Z3301</f>
        <v>0</v>
      </c>
      <c r="AM3301" s="16">
        <f t="shared" ref="AM3301:AM3364" si="733">Z3301*71000</f>
        <v>0</v>
      </c>
      <c r="AN3301" s="16">
        <f t="shared" ref="AN3301:AN3364" si="734">AM3301+AL3301+AJ3301+AF3301+AD3301</f>
        <v>0</v>
      </c>
      <c r="BC3301" s="16">
        <v>0</v>
      </c>
      <c r="BD3301" s="16">
        <f t="shared" ref="BD3301:BD3364" si="735">3.5*BC3301</f>
        <v>0</v>
      </c>
      <c r="BE3301" s="16">
        <f t="shared" ref="BE3301:BE3364" si="736">AN3301/160</f>
        <v>0</v>
      </c>
      <c r="BG3301" s="16">
        <f t="shared" ref="BG3301:BG3364" si="737">1200*BC3301</f>
        <v>0</v>
      </c>
      <c r="BH3301" s="16">
        <f t="shared" ref="BH3301:BH3364" si="738">640*BC3301</f>
        <v>0</v>
      </c>
      <c r="BI3301" s="16">
        <f t="shared" ref="BI3301:BI3364" si="739">BH3301/80</f>
        <v>0</v>
      </c>
    </row>
    <row r="3302" spans="1:61" x14ac:dyDescent="0.35">
      <c r="A3302">
        <v>3301</v>
      </c>
      <c r="B3302" t="s">
        <v>360</v>
      </c>
      <c r="C3302" t="s">
        <v>9914</v>
      </c>
      <c r="D3302" s="15" t="s">
        <v>3806</v>
      </c>
      <c r="E3302" s="12" t="s">
        <v>93</v>
      </c>
      <c r="F3302" s="16">
        <v>1935</v>
      </c>
      <c r="G3302" s="12" t="s">
        <v>3316</v>
      </c>
      <c r="H3302" s="12" t="s">
        <v>589</v>
      </c>
      <c r="I3302" s="12" t="s">
        <v>363</v>
      </c>
      <c r="J3302" s="12" t="s">
        <v>2401</v>
      </c>
      <c r="K3302" s="12" t="s">
        <v>3647</v>
      </c>
      <c r="N3302" s="16" t="s">
        <v>206</v>
      </c>
      <c r="O3302" s="16" t="s">
        <v>3765</v>
      </c>
      <c r="P3302" s="12" t="s">
        <v>1187</v>
      </c>
      <c r="Q3302" s="16">
        <v>2022</v>
      </c>
      <c r="R3302" s="16">
        <v>0</v>
      </c>
      <c r="T3302" s="16">
        <v>0</v>
      </c>
      <c r="V3302" s="12" t="s">
        <v>207</v>
      </c>
      <c r="W3302" s="12" t="s">
        <v>204</v>
      </c>
      <c r="X3302" s="16">
        <v>1</v>
      </c>
      <c r="Y3302" s="16">
        <v>5</v>
      </c>
      <c r="Z3302" s="16">
        <v>0</v>
      </c>
      <c r="AA3302" s="16">
        <f t="shared" si="723"/>
        <v>0</v>
      </c>
      <c r="AC3302" s="16" t="s">
        <v>5620</v>
      </c>
      <c r="AD3302" s="16">
        <f t="shared" si="724"/>
        <v>0</v>
      </c>
      <c r="AE3302" s="16">
        <f t="shared" si="725"/>
        <v>0</v>
      </c>
      <c r="AF3302" s="16">
        <f t="shared" si="726"/>
        <v>0</v>
      </c>
      <c r="AG3302" s="16">
        <f t="shared" si="727"/>
        <v>0</v>
      </c>
      <c r="AH3302" s="12">
        <f t="shared" si="728"/>
        <v>0</v>
      </c>
      <c r="AI3302" s="16">
        <f t="shared" si="729"/>
        <v>0</v>
      </c>
      <c r="AJ3302" s="16">
        <f t="shared" si="730"/>
        <v>0</v>
      </c>
      <c r="AK3302" s="16">
        <f t="shared" si="731"/>
        <v>0</v>
      </c>
      <c r="AL3302" s="16">
        <f t="shared" si="732"/>
        <v>0</v>
      </c>
      <c r="AM3302" s="16">
        <f t="shared" si="733"/>
        <v>0</v>
      </c>
      <c r="AN3302" s="16">
        <f t="shared" si="734"/>
        <v>0</v>
      </c>
      <c r="BC3302" s="16">
        <v>0</v>
      </c>
      <c r="BD3302" s="16">
        <f t="shared" si="735"/>
        <v>0</v>
      </c>
      <c r="BE3302" s="16">
        <f t="shared" si="736"/>
        <v>0</v>
      </c>
      <c r="BG3302" s="16">
        <f t="shared" si="737"/>
        <v>0</v>
      </c>
      <c r="BH3302" s="16">
        <f t="shared" si="738"/>
        <v>0</v>
      </c>
      <c r="BI3302" s="16">
        <f t="shared" si="739"/>
        <v>0</v>
      </c>
    </row>
    <row r="3303" spans="1:61" x14ac:dyDescent="0.35">
      <c r="A3303">
        <v>3302</v>
      </c>
      <c r="B3303" t="s">
        <v>360</v>
      </c>
      <c r="C3303" t="s">
        <v>9915</v>
      </c>
      <c r="D3303" s="15" t="s">
        <v>3807</v>
      </c>
      <c r="E3303" s="12" t="s">
        <v>93</v>
      </c>
      <c r="F3303" s="16">
        <v>1970</v>
      </c>
      <c r="G3303" s="12" t="s">
        <v>3316</v>
      </c>
      <c r="H3303" s="12" t="s">
        <v>589</v>
      </c>
      <c r="I3303" s="12" t="s">
        <v>363</v>
      </c>
      <c r="J3303" s="12" t="s">
        <v>2401</v>
      </c>
      <c r="K3303" s="12" t="s">
        <v>3647</v>
      </c>
      <c r="N3303" s="16" t="s">
        <v>206</v>
      </c>
      <c r="O3303" s="16" t="s">
        <v>3765</v>
      </c>
      <c r="P3303" s="12" t="s">
        <v>1187</v>
      </c>
      <c r="Q3303" s="16">
        <v>2022</v>
      </c>
      <c r="R3303" s="16">
        <v>0</v>
      </c>
      <c r="T3303" s="16">
        <v>0</v>
      </c>
      <c r="V3303" s="12" t="s">
        <v>207</v>
      </c>
      <c r="W3303" s="12" t="s">
        <v>204</v>
      </c>
      <c r="X3303" s="16">
        <v>1</v>
      </c>
      <c r="Y3303" s="16">
        <v>6</v>
      </c>
      <c r="Z3303" s="16">
        <v>0</v>
      </c>
      <c r="AA3303" s="16">
        <f t="shared" si="723"/>
        <v>0</v>
      </c>
      <c r="AC3303" s="16" t="s">
        <v>5620</v>
      </c>
      <c r="AD3303" s="16">
        <f t="shared" si="724"/>
        <v>0</v>
      </c>
      <c r="AE3303" s="16">
        <f t="shared" si="725"/>
        <v>0</v>
      </c>
      <c r="AF3303" s="16">
        <f t="shared" si="726"/>
        <v>0</v>
      </c>
      <c r="AG3303" s="16">
        <f t="shared" si="727"/>
        <v>0</v>
      </c>
      <c r="AH3303" s="12">
        <f t="shared" si="728"/>
        <v>0</v>
      </c>
      <c r="AI3303" s="16">
        <f t="shared" si="729"/>
        <v>0</v>
      </c>
      <c r="AJ3303" s="16">
        <f t="shared" si="730"/>
        <v>0</v>
      </c>
      <c r="AK3303" s="16">
        <f t="shared" si="731"/>
        <v>0</v>
      </c>
      <c r="AL3303" s="16">
        <f t="shared" si="732"/>
        <v>0</v>
      </c>
      <c r="AM3303" s="16">
        <f t="shared" si="733"/>
        <v>0</v>
      </c>
      <c r="AN3303" s="16">
        <f t="shared" si="734"/>
        <v>0</v>
      </c>
      <c r="BC3303" s="16">
        <v>0</v>
      </c>
      <c r="BD3303" s="16">
        <f t="shared" si="735"/>
        <v>0</v>
      </c>
      <c r="BE3303" s="16">
        <f t="shared" si="736"/>
        <v>0</v>
      </c>
      <c r="BG3303" s="16">
        <f t="shared" si="737"/>
        <v>0</v>
      </c>
      <c r="BH3303" s="16">
        <f t="shared" si="738"/>
        <v>0</v>
      </c>
      <c r="BI3303" s="16">
        <f t="shared" si="739"/>
        <v>0</v>
      </c>
    </row>
    <row r="3304" spans="1:61" x14ac:dyDescent="0.35">
      <c r="A3304">
        <v>3303</v>
      </c>
      <c r="B3304" t="s">
        <v>360</v>
      </c>
      <c r="C3304" t="s">
        <v>9916</v>
      </c>
      <c r="D3304" s="15" t="s">
        <v>3808</v>
      </c>
      <c r="E3304" s="12" t="s">
        <v>93</v>
      </c>
      <c r="F3304" s="16">
        <v>1975</v>
      </c>
      <c r="G3304" s="12" t="s">
        <v>3316</v>
      </c>
      <c r="H3304" s="12" t="s">
        <v>589</v>
      </c>
      <c r="I3304" s="12" t="s">
        <v>363</v>
      </c>
      <c r="J3304" s="12" t="s">
        <v>2401</v>
      </c>
      <c r="K3304" s="12" t="s">
        <v>3647</v>
      </c>
      <c r="N3304" s="16" t="s">
        <v>206</v>
      </c>
      <c r="O3304" s="16" t="s">
        <v>3765</v>
      </c>
      <c r="P3304" s="12" t="s">
        <v>1187</v>
      </c>
      <c r="Q3304" s="16">
        <v>2022</v>
      </c>
      <c r="R3304" s="16">
        <v>0</v>
      </c>
      <c r="T3304" s="16">
        <v>0</v>
      </c>
      <c r="V3304" s="12" t="s">
        <v>207</v>
      </c>
      <c r="W3304" s="12" t="s">
        <v>204</v>
      </c>
      <c r="X3304" s="16">
        <v>1</v>
      </c>
      <c r="Y3304" s="16">
        <v>10</v>
      </c>
      <c r="Z3304" s="16">
        <v>0</v>
      </c>
      <c r="AA3304" s="16">
        <f t="shared" si="723"/>
        <v>0</v>
      </c>
      <c r="AC3304" s="16" t="s">
        <v>5620</v>
      </c>
      <c r="AD3304" s="16">
        <f t="shared" si="724"/>
        <v>0</v>
      </c>
      <c r="AE3304" s="16">
        <f t="shared" si="725"/>
        <v>0</v>
      </c>
      <c r="AF3304" s="16">
        <f t="shared" si="726"/>
        <v>0</v>
      </c>
      <c r="AG3304" s="16">
        <f t="shared" si="727"/>
        <v>0</v>
      </c>
      <c r="AH3304" s="12">
        <f t="shared" si="728"/>
        <v>0</v>
      </c>
      <c r="AI3304" s="16">
        <f t="shared" si="729"/>
        <v>0</v>
      </c>
      <c r="AJ3304" s="16">
        <f t="shared" si="730"/>
        <v>0</v>
      </c>
      <c r="AK3304" s="16">
        <f t="shared" si="731"/>
        <v>0</v>
      </c>
      <c r="AL3304" s="16">
        <f t="shared" si="732"/>
        <v>0</v>
      </c>
      <c r="AM3304" s="16">
        <f t="shared" si="733"/>
        <v>0</v>
      </c>
      <c r="AN3304" s="16">
        <f t="shared" si="734"/>
        <v>0</v>
      </c>
      <c r="BC3304" s="16">
        <v>0</v>
      </c>
      <c r="BD3304" s="16">
        <f t="shared" si="735"/>
        <v>0</v>
      </c>
      <c r="BE3304" s="16">
        <f t="shared" si="736"/>
        <v>0</v>
      </c>
      <c r="BG3304" s="16">
        <f t="shared" si="737"/>
        <v>0</v>
      </c>
      <c r="BH3304" s="16">
        <f t="shared" si="738"/>
        <v>0</v>
      </c>
      <c r="BI3304" s="16">
        <f t="shared" si="739"/>
        <v>0</v>
      </c>
    </row>
    <row r="3305" spans="1:61" x14ac:dyDescent="0.35">
      <c r="A3305">
        <v>3304</v>
      </c>
      <c r="B3305" t="s">
        <v>360</v>
      </c>
      <c r="C3305" t="s">
        <v>9917</v>
      </c>
      <c r="D3305" s="15" t="s">
        <v>3809</v>
      </c>
      <c r="E3305" s="12" t="s">
        <v>93</v>
      </c>
      <c r="F3305" s="16">
        <v>1974</v>
      </c>
      <c r="G3305" s="12" t="s">
        <v>3316</v>
      </c>
      <c r="H3305" s="12" t="s">
        <v>589</v>
      </c>
      <c r="I3305" s="12" t="s">
        <v>363</v>
      </c>
      <c r="J3305" s="12" t="s">
        <v>2401</v>
      </c>
      <c r="K3305" s="12" t="s">
        <v>3647</v>
      </c>
      <c r="N3305" s="16" t="s">
        <v>206</v>
      </c>
      <c r="O3305" s="16" t="s">
        <v>3765</v>
      </c>
      <c r="P3305" s="12" t="s">
        <v>1187</v>
      </c>
      <c r="Q3305" s="16">
        <v>2022</v>
      </c>
      <c r="R3305" s="16">
        <v>0</v>
      </c>
      <c r="T3305" s="16">
        <v>0</v>
      </c>
      <c r="V3305" s="12" t="s">
        <v>207</v>
      </c>
      <c r="W3305" s="12" t="s">
        <v>204</v>
      </c>
      <c r="X3305" s="16">
        <v>1</v>
      </c>
      <c r="Y3305" s="16">
        <v>6</v>
      </c>
      <c r="Z3305" s="16">
        <v>0</v>
      </c>
      <c r="AA3305" s="16">
        <f t="shared" si="723"/>
        <v>0</v>
      </c>
      <c r="AC3305" s="16" t="s">
        <v>5620</v>
      </c>
      <c r="AD3305" s="16">
        <f t="shared" si="724"/>
        <v>0</v>
      </c>
      <c r="AE3305" s="16">
        <f t="shared" si="725"/>
        <v>0</v>
      </c>
      <c r="AF3305" s="16">
        <f t="shared" si="726"/>
        <v>0</v>
      </c>
      <c r="AG3305" s="16">
        <f t="shared" si="727"/>
        <v>0</v>
      </c>
      <c r="AH3305" s="12">
        <f t="shared" si="728"/>
        <v>0</v>
      </c>
      <c r="AI3305" s="16">
        <f t="shared" si="729"/>
        <v>0</v>
      </c>
      <c r="AJ3305" s="16">
        <f t="shared" si="730"/>
        <v>0</v>
      </c>
      <c r="AK3305" s="16">
        <f t="shared" si="731"/>
        <v>0</v>
      </c>
      <c r="AL3305" s="16">
        <f t="shared" si="732"/>
        <v>0</v>
      </c>
      <c r="AM3305" s="16">
        <f t="shared" si="733"/>
        <v>0</v>
      </c>
      <c r="AN3305" s="16">
        <f t="shared" si="734"/>
        <v>0</v>
      </c>
      <c r="BC3305" s="16">
        <v>0</v>
      </c>
      <c r="BD3305" s="16">
        <f t="shared" si="735"/>
        <v>0</v>
      </c>
      <c r="BE3305" s="16">
        <f t="shared" si="736"/>
        <v>0</v>
      </c>
      <c r="BG3305" s="16">
        <f t="shared" si="737"/>
        <v>0</v>
      </c>
      <c r="BH3305" s="16">
        <f t="shared" si="738"/>
        <v>0</v>
      </c>
      <c r="BI3305" s="16">
        <f t="shared" si="739"/>
        <v>0</v>
      </c>
    </row>
    <row r="3306" spans="1:61" x14ac:dyDescent="0.35">
      <c r="A3306">
        <v>3305</v>
      </c>
      <c r="B3306" t="s">
        <v>360</v>
      </c>
      <c r="C3306" t="s">
        <v>9918</v>
      </c>
      <c r="D3306" s="15" t="s">
        <v>3810</v>
      </c>
      <c r="E3306" s="12" t="s">
        <v>93</v>
      </c>
      <c r="F3306" s="16">
        <v>1970</v>
      </c>
      <c r="G3306" s="12" t="s">
        <v>3316</v>
      </c>
      <c r="H3306" s="12" t="s">
        <v>589</v>
      </c>
      <c r="I3306" s="12" t="s">
        <v>363</v>
      </c>
      <c r="J3306" s="12" t="s">
        <v>2401</v>
      </c>
      <c r="K3306" s="12" t="s">
        <v>3647</v>
      </c>
      <c r="N3306" s="16" t="s">
        <v>206</v>
      </c>
      <c r="O3306" s="16" t="s">
        <v>3765</v>
      </c>
      <c r="P3306" s="12" t="s">
        <v>1187</v>
      </c>
      <c r="Q3306" s="16">
        <v>2022</v>
      </c>
      <c r="R3306" s="16">
        <v>0</v>
      </c>
      <c r="T3306" s="16">
        <v>0</v>
      </c>
      <c r="V3306" s="12" t="s">
        <v>207</v>
      </c>
      <c r="W3306" s="12" t="s">
        <v>204</v>
      </c>
      <c r="X3306" s="16">
        <v>1</v>
      </c>
      <c r="Y3306" s="16">
        <v>7</v>
      </c>
      <c r="Z3306" s="16">
        <v>0</v>
      </c>
      <c r="AA3306" s="16">
        <f t="shared" si="723"/>
        <v>0</v>
      </c>
      <c r="AC3306" s="16" t="s">
        <v>5620</v>
      </c>
      <c r="AD3306" s="16">
        <f t="shared" si="724"/>
        <v>0</v>
      </c>
      <c r="AE3306" s="16">
        <f t="shared" si="725"/>
        <v>0</v>
      </c>
      <c r="AF3306" s="16">
        <f t="shared" si="726"/>
        <v>0</v>
      </c>
      <c r="AG3306" s="16">
        <f t="shared" si="727"/>
        <v>0</v>
      </c>
      <c r="AH3306" s="12">
        <f t="shared" si="728"/>
        <v>0</v>
      </c>
      <c r="AI3306" s="16">
        <f t="shared" si="729"/>
        <v>0</v>
      </c>
      <c r="AJ3306" s="16">
        <f t="shared" si="730"/>
        <v>0</v>
      </c>
      <c r="AK3306" s="16">
        <f t="shared" si="731"/>
        <v>0</v>
      </c>
      <c r="AL3306" s="16">
        <f t="shared" si="732"/>
        <v>0</v>
      </c>
      <c r="AM3306" s="16">
        <f t="shared" si="733"/>
        <v>0</v>
      </c>
      <c r="AN3306" s="16">
        <f t="shared" si="734"/>
        <v>0</v>
      </c>
      <c r="BC3306" s="16">
        <v>0</v>
      </c>
      <c r="BD3306" s="16">
        <f t="shared" si="735"/>
        <v>0</v>
      </c>
      <c r="BE3306" s="16">
        <f t="shared" si="736"/>
        <v>0</v>
      </c>
      <c r="BG3306" s="16">
        <f t="shared" si="737"/>
        <v>0</v>
      </c>
      <c r="BH3306" s="16">
        <f t="shared" si="738"/>
        <v>0</v>
      </c>
      <c r="BI3306" s="16">
        <f t="shared" si="739"/>
        <v>0</v>
      </c>
    </row>
    <row r="3307" spans="1:61" x14ac:dyDescent="0.35">
      <c r="A3307">
        <v>3306</v>
      </c>
      <c r="B3307" t="s">
        <v>360</v>
      </c>
      <c r="C3307" t="s">
        <v>9919</v>
      </c>
      <c r="D3307" s="15" t="s">
        <v>3811</v>
      </c>
      <c r="E3307" s="12" t="s">
        <v>93</v>
      </c>
      <c r="F3307" s="16">
        <v>1970</v>
      </c>
      <c r="G3307" s="12" t="s">
        <v>3316</v>
      </c>
      <c r="H3307" s="12" t="s">
        <v>589</v>
      </c>
      <c r="I3307" s="12" t="s">
        <v>363</v>
      </c>
      <c r="J3307" s="12" t="s">
        <v>2401</v>
      </c>
      <c r="K3307" s="12" t="s">
        <v>3647</v>
      </c>
      <c r="N3307" s="16" t="s">
        <v>206</v>
      </c>
      <c r="O3307" s="16" t="s">
        <v>3765</v>
      </c>
      <c r="P3307" s="12" t="s">
        <v>1187</v>
      </c>
      <c r="Q3307" s="16">
        <v>2022</v>
      </c>
      <c r="R3307" s="16">
        <v>0</v>
      </c>
      <c r="T3307" s="16">
        <v>0</v>
      </c>
      <c r="V3307" s="12" t="s">
        <v>207</v>
      </c>
      <c r="W3307" s="12" t="s">
        <v>204</v>
      </c>
      <c r="X3307" s="16">
        <v>1</v>
      </c>
      <c r="Y3307" s="16">
        <v>6</v>
      </c>
      <c r="Z3307" s="16">
        <v>0</v>
      </c>
      <c r="AA3307" s="16">
        <f t="shared" si="723"/>
        <v>0</v>
      </c>
      <c r="AC3307" s="16" t="s">
        <v>5620</v>
      </c>
      <c r="AD3307" s="16">
        <f t="shared" si="724"/>
        <v>0</v>
      </c>
      <c r="AE3307" s="16">
        <f t="shared" si="725"/>
        <v>0</v>
      </c>
      <c r="AF3307" s="16">
        <f t="shared" si="726"/>
        <v>0</v>
      </c>
      <c r="AG3307" s="16">
        <f t="shared" si="727"/>
        <v>0</v>
      </c>
      <c r="AH3307" s="12">
        <f t="shared" si="728"/>
        <v>0</v>
      </c>
      <c r="AI3307" s="16">
        <f t="shared" si="729"/>
        <v>0</v>
      </c>
      <c r="AJ3307" s="16">
        <f t="shared" si="730"/>
        <v>0</v>
      </c>
      <c r="AK3307" s="16">
        <f t="shared" si="731"/>
        <v>0</v>
      </c>
      <c r="AL3307" s="16">
        <f t="shared" si="732"/>
        <v>0</v>
      </c>
      <c r="AM3307" s="16">
        <f t="shared" si="733"/>
        <v>0</v>
      </c>
      <c r="AN3307" s="16">
        <f t="shared" si="734"/>
        <v>0</v>
      </c>
      <c r="BC3307" s="16">
        <v>0</v>
      </c>
      <c r="BD3307" s="16">
        <f t="shared" si="735"/>
        <v>0</v>
      </c>
      <c r="BE3307" s="16">
        <f t="shared" si="736"/>
        <v>0</v>
      </c>
      <c r="BG3307" s="16">
        <f t="shared" si="737"/>
        <v>0</v>
      </c>
      <c r="BH3307" s="16">
        <f t="shared" si="738"/>
        <v>0</v>
      </c>
      <c r="BI3307" s="16">
        <f t="shared" si="739"/>
        <v>0</v>
      </c>
    </row>
    <row r="3308" spans="1:61" x14ac:dyDescent="0.35">
      <c r="A3308">
        <v>3307</v>
      </c>
      <c r="B3308" t="s">
        <v>360</v>
      </c>
      <c r="C3308" t="s">
        <v>9920</v>
      </c>
      <c r="D3308" s="15" t="s">
        <v>3812</v>
      </c>
      <c r="E3308" s="12" t="s">
        <v>93</v>
      </c>
      <c r="F3308" s="16">
        <v>1970</v>
      </c>
      <c r="G3308" s="12" t="s">
        <v>3316</v>
      </c>
      <c r="H3308" s="12" t="s">
        <v>589</v>
      </c>
      <c r="I3308" s="12" t="s">
        <v>363</v>
      </c>
      <c r="J3308" s="12" t="s">
        <v>2401</v>
      </c>
      <c r="K3308" s="12" t="s">
        <v>3647</v>
      </c>
      <c r="N3308" s="16" t="s">
        <v>206</v>
      </c>
      <c r="O3308" s="16" t="s">
        <v>3765</v>
      </c>
      <c r="P3308" s="12" t="s">
        <v>1187</v>
      </c>
      <c r="Q3308" s="16">
        <v>2022</v>
      </c>
      <c r="R3308" s="16">
        <v>0</v>
      </c>
      <c r="T3308" s="16">
        <v>0</v>
      </c>
      <c r="V3308" s="12" t="s">
        <v>207</v>
      </c>
      <c r="W3308" s="12" t="s">
        <v>204</v>
      </c>
      <c r="X3308" s="16">
        <v>1</v>
      </c>
      <c r="Y3308" s="16">
        <v>10</v>
      </c>
      <c r="Z3308" s="16">
        <v>0</v>
      </c>
      <c r="AA3308" s="16">
        <f t="shared" si="723"/>
        <v>0</v>
      </c>
      <c r="AC3308" s="16" t="s">
        <v>5620</v>
      </c>
      <c r="AD3308" s="16">
        <f t="shared" si="724"/>
        <v>0</v>
      </c>
      <c r="AE3308" s="16">
        <f t="shared" si="725"/>
        <v>0</v>
      </c>
      <c r="AF3308" s="16">
        <f t="shared" si="726"/>
        <v>0</v>
      </c>
      <c r="AG3308" s="16">
        <f t="shared" si="727"/>
        <v>0</v>
      </c>
      <c r="AH3308" s="12">
        <f t="shared" si="728"/>
        <v>0</v>
      </c>
      <c r="AI3308" s="16">
        <f t="shared" si="729"/>
        <v>0</v>
      </c>
      <c r="AJ3308" s="16">
        <f t="shared" si="730"/>
        <v>0</v>
      </c>
      <c r="AK3308" s="16">
        <f t="shared" si="731"/>
        <v>0</v>
      </c>
      <c r="AL3308" s="16">
        <f t="shared" si="732"/>
        <v>0</v>
      </c>
      <c r="AM3308" s="16">
        <f t="shared" si="733"/>
        <v>0</v>
      </c>
      <c r="AN3308" s="16">
        <f t="shared" si="734"/>
        <v>0</v>
      </c>
      <c r="BC3308" s="16">
        <v>0</v>
      </c>
      <c r="BD3308" s="16">
        <f t="shared" si="735"/>
        <v>0</v>
      </c>
      <c r="BE3308" s="16">
        <f t="shared" si="736"/>
        <v>0</v>
      </c>
      <c r="BG3308" s="16">
        <f t="shared" si="737"/>
        <v>0</v>
      </c>
      <c r="BH3308" s="16">
        <f t="shared" si="738"/>
        <v>0</v>
      </c>
      <c r="BI3308" s="16">
        <f t="shared" si="739"/>
        <v>0</v>
      </c>
    </row>
    <row r="3309" spans="1:61" x14ac:dyDescent="0.35">
      <c r="A3309">
        <v>3308</v>
      </c>
      <c r="B3309" t="s">
        <v>360</v>
      </c>
      <c r="C3309" t="s">
        <v>9921</v>
      </c>
      <c r="D3309" s="15" t="s">
        <v>3813</v>
      </c>
      <c r="E3309" s="12" t="s">
        <v>93</v>
      </c>
      <c r="F3309" s="16">
        <v>1977</v>
      </c>
      <c r="G3309" s="12" t="s">
        <v>3316</v>
      </c>
      <c r="H3309" s="12" t="s">
        <v>589</v>
      </c>
      <c r="I3309" s="12" t="s">
        <v>363</v>
      </c>
      <c r="J3309" s="12" t="s">
        <v>2401</v>
      </c>
      <c r="K3309" s="12" t="s">
        <v>3647</v>
      </c>
      <c r="N3309" s="16" t="s">
        <v>206</v>
      </c>
      <c r="O3309" s="16" t="s">
        <v>3765</v>
      </c>
      <c r="P3309" s="12" t="s">
        <v>1187</v>
      </c>
      <c r="Q3309" s="16">
        <v>2022</v>
      </c>
      <c r="R3309" s="16">
        <v>0</v>
      </c>
      <c r="T3309" s="16">
        <v>0</v>
      </c>
      <c r="V3309" s="12" t="s">
        <v>207</v>
      </c>
      <c r="W3309" s="12" t="s">
        <v>204</v>
      </c>
      <c r="X3309" s="16">
        <v>1</v>
      </c>
      <c r="Y3309" s="16">
        <v>9</v>
      </c>
      <c r="Z3309" s="16">
        <v>0</v>
      </c>
      <c r="AA3309" s="16">
        <f t="shared" si="723"/>
        <v>0</v>
      </c>
      <c r="AC3309" s="16" t="s">
        <v>5620</v>
      </c>
      <c r="AD3309" s="16">
        <f t="shared" si="724"/>
        <v>0</v>
      </c>
      <c r="AE3309" s="16">
        <f t="shared" si="725"/>
        <v>0</v>
      </c>
      <c r="AF3309" s="16">
        <f t="shared" si="726"/>
        <v>0</v>
      </c>
      <c r="AG3309" s="16">
        <f t="shared" si="727"/>
        <v>0</v>
      </c>
      <c r="AH3309" s="12">
        <f t="shared" si="728"/>
        <v>0</v>
      </c>
      <c r="AI3309" s="16">
        <f t="shared" si="729"/>
        <v>0</v>
      </c>
      <c r="AJ3309" s="16">
        <f t="shared" si="730"/>
        <v>0</v>
      </c>
      <c r="AK3309" s="16">
        <f t="shared" si="731"/>
        <v>0</v>
      </c>
      <c r="AL3309" s="16">
        <f t="shared" si="732"/>
        <v>0</v>
      </c>
      <c r="AM3309" s="16">
        <f t="shared" si="733"/>
        <v>0</v>
      </c>
      <c r="AN3309" s="16">
        <f t="shared" si="734"/>
        <v>0</v>
      </c>
      <c r="BC3309" s="16">
        <v>0</v>
      </c>
      <c r="BD3309" s="16">
        <f t="shared" si="735"/>
        <v>0</v>
      </c>
      <c r="BE3309" s="16">
        <f t="shared" si="736"/>
        <v>0</v>
      </c>
      <c r="BG3309" s="16">
        <f t="shared" si="737"/>
        <v>0</v>
      </c>
      <c r="BH3309" s="16">
        <f t="shared" si="738"/>
        <v>0</v>
      </c>
      <c r="BI3309" s="16">
        <f t="shared" si="739"/>
        <v>0</v>
      </c>
    </row>
    <row r="3310" spans="1:61" x14ac:dyDescent="0.35">
      <c r="A3310">
        <v>3309</v>
      </c>
      <c r="B3310" t="s">
        <v>360</v>
      </c>
      <c r="C3310" t="s">
        <v>9922</v>
      </c>
      <c r="D3310" s="15" t="s">
        <v>3814</v>
      </c>
      <c r="E3310" s="12" t="s">
        <v>93</v>
      </c>
      <c r="F3310" s="16">
        <v>1970</v>
      </c>
      <c r="G3310" s="12" t="s">
        <v>3316</v>
      </c>
      <c r="H3310" s="12" t="s">
        <v>589</v>
      </c>
      <c r="I3310" s="12" t="s">
        <v>363</v>
      </c>
      <c r="J3310" s="12" t="s">
        <v>2401</v>
      </c>
      <c r="K3310" s="12" t="s">
        <v>3647</v>
      </c>
      <c r="N3310" s="16" t="s">
        <v>206</v>
      </c>
      <c r="O3310" s="16" t="s">
        <v>3765</v>
      </c>
      <c r="P3310" s="12" t="s">
        <v>1187</v>
      </c>
      <c r="Q3310" s="16">
        <v>2022</v>
      </c>
      <c r="R3310" s="16">
        <v>0</v>
      </c>
      <c r="T3310" s="16">
        <v>0</v>
      </c>
      <c r="V3310" s="12" t="s">
        <v>207</v>
      </c>
      <c r="W3310" s="12" t="s">
        <v>204</v>
      </c>
      <c r="X3310" s="16">
        <v>1</v>
      </c>
      <c r="Y3310" s="16">
        <v>8</v>
      </c>
      <c r="Z3310" s="16">
        <v>0</v>
      </c>
      <c r="AA3310" s="16">
        <f t="shared" si="723"/>
        <v>0</v>
      </c>
      <c r="AC3310" s="16" t="s">
        <v>5620</v>
      </c>
      <c r="AD3310" s="16">
        <f t="shared" si="724"/>
        <v>0</v>
      </c>
      <c r="AE3310" s="16">
        <f t="shared" si="725"/>
        <v>0</v>
      </c>
      <c r="AF3310" s="16">
        <f t="shared" si="726"/>
        <v>0</v>
      </c>
      <c r="AG3310" s="16">
        <f t="shared" si="727"/>
        <v>0</v>
      </c>
      <c r="AH3310" s="12">
        <f t="shared" si="728"/>
        <v>0</v>
      </c>
      <c r="AI3310" s="16">
        <f t="shared" si="729"/>
        <v>0</v>
      </c>
      <c r="AJ3310" s="16">
        <f t="shared" si="730"/>
        <v>0</v>
      </c>
      <c r="AK3310" s="16">
        <f t="shared" si="731"/>
        <v>0</v>
      </c>
      <c r="AL3310" s="16">
        <f t="shared" si="732"/>
        <v>0</v>
      </c>
      <c r="AM3310" s="16">
        <f t="shared" si="733"/>
        <v>0</v>
      </c>
      <c r="AN3310" s="16">
        <f t="shared" si="734"/>
        <v>0</v>
      </c>
      <c r="BC3310" s="16">
        <v>0</v>
      </c>
      <c r="BD3310" s="16">
        <f t="shared" si="735"/>
        <v>0</v>
      </c>
      <c r="BE3310" s="16">
        <f t="shared" si="736"/>
        <v>0</v>
      </c>
      <c r="BG3310" s="16">
        <f t="shared" si="737"/>
        <v>0</v>
      </c>
      <c r="BH3310" s="16">
        <f t="shared" si="738"/>
        <v>0</v>
      </c>
      <c r="BI3310" s="16">
        <f t="shared" si="739"/>
        <v>0</v>
      </c>
    </row>
    <row r="3311" spans="1:61" x14ac:dyDescent="0.35">
      <c r="A3311">
        <v>3310</v>
      </c>
      <c r="B3311" t="s">
        <v>360</v>
      </c>
      <c r="C3311" t="s">
        <v>9923</v>
      </c>
      <c r="D3311" s="15" t="s">
        <v>3815</v>
      </c>
      <c r="E3311" s="12" t="s">
        <v>93</v>
      </c>
      <c r="F3311" s="16">
        <v>1969</v>
      </c>
      <c r="G3311" s="12" t="s">
        <v>3316</v>
      </c>
      <c r="H3311" s="12" t="s">
        <v>589</v>
      </c>
      <c r="I3311" s="12" t="s">
        <v>363</v>
      </c>
      <c r="J3311" s="12" t="s">
        <v>2401</v>
      </c>
      <c r="K3311" s="12" t="s">
        <v>3647</v>
      </c>
      <c r="N3311" s="16" t="s">
        <v>206</v>
      </c>
      <c r="O3311" s="16" t="s">
        <v>3765</v>
      </c>
      <c r="P3311" s="12" t="s">
        <v>1187</v>
      </c>
      <c r="Q3311" s="16">
        <v>2022</v>
      </c>
      <c r="R3311" s="16">
        <v>0</v>
      </c>
      <c r="T3311" s="16">
        <v>0</v>
      </c>
      <c r="V3311" s="12" t="s">
        <v>207</v>
      </c>
      <c r="W3311" s="12" t="s">
        <v>204</v>
      </c>
      <c r="X3311" s="16">
        <v>1</v>
      </c>
      <c r="Y3311" s="16">
        <v>4</v>
      </c>
      <c r="Z3311" s="16">
        <v>0</v>
      </c>
      <c r="AA3311" s="16">
        <f t="shared" si="723"/>
        <v>0</v>
      </c>
      <c r="AC3311" s="16" t="s">
        <v>5620</v>
      </c>
      <c r="AD3311" s="16">
        <f t="shared" si="724"/>
        <v>0</v>
      </c>
      <c r="AE3311" s="16">
        <f t="shared" si="725"/>
        <v>0</v>
      </c>
      <c r="AF3311" s="16">
        <f t="shared" si="726"/>
        <v>0</v>
      </c>
      <c r="AG3311" s="16">
        <f t="shared" si="727"/>
        <v>0</v>
      </c>
      <c r="AH3311" s="12">
        <f t="shared" si="728"/>
        <v>0</v>
      </c>
      <c r="AI3311" s="16">
        <f t="shared" si="729"/>
        <v>0</v>
      </c>
      <c r="AJ3311" s="16">
        <f t="shared" si="730"/>
        <v>0</v>
      </c>
      <c r="AK3311" s="16">
        <f t="shared" si="731"/>
        <v>0</v>
      </c>
      <c r="AL3311" s="16">
        <f t="shared" si="732"/>
        <v>0</v>
      </c>
      <c r="AM3311" s="16">
        <f t="shared" si="733"/>
        <v>0</v>
      </c>
      <c r="AN3311" s="16">
        <f t="shared" si="734"/>
        <v>0</v>
      </c>
      <c r="BC3311" s="16">
        <v>0</v>
      </c>
      <c r="BD3311" s="16">
        <f t="shared" si="735"/>
        <v>0</v>
      </c>
      <c r="BE3311" s="16">
        <f t="shared" si="736"/>
        <v>0</v>
      </c>
      <c r="BG3311" s="16">
        <f t="shared" si="737"/>
        <v>0</v>
      </c>
      <c r="BH3311" s="16">
        <f t="shared" si="738"/>
        <v>0</v>
      </c>
      <c r="BI3311" s="16">
        <f t="shared" si="739"/>
        <v>0</v>
      </c>
    </row>
    <row r="3312" spans="1:61" x14ac:dyDescent="0.35">
      <c r="A3312">
        <v>3311</v>
      </c>
      <c r="B3312" t="s">
        <v>360</v>
      </c>
      <c r="C3312" t="s">
        <v>9924</v>
      </c>
      <c r="D3312" s="15" t="s">
        <v>3816</v>
      </c>
      <c r="E3312" s="12" t="s">
        <v>93</v>
      </c>
      <c r="F3312" s="16">
        <v>1977</v>
      </c>
      <c r="G3312" s="12" t="s">
        <v>3316</v>
      </c>
      <c r="H3312" s="12" t="s">
        <v>589</v>
      </c>
      <c r="I3312" s="12" t="s">
        <v>363</v>
      </c>
      <c r="J3312" s="12" t="s">
        <v>2401</v>
      </c>
      <c r="K3312" s="12" t="s">
        <v>3647</v>
      </c>
      <c r="N3312" s="16" t="s">
        <v>206</v>
      </c>
      <c r="O3312" s="16" t="s">
        <v>3765</v>
      </c>
      <c r="P3312" s="12" t="s">
        <v>1187</v>
      </c>
      <c r="Q3312" s="16">
        <v>2022</v>
      </c>
      <c r="R3312" s="16">
        <v>0</v>
      </c>
      <c r="T3312" s="16">
        <v>0</v>
      </c>
      <c r="V3312" s="12" t="s">
        <v>207</v>
      </c>
      <c r="W3312" s="12" t="s">
        <v>204</v>
      </c>
      <c r="X3312" s="16">
        <v>1</v>
      </c>
      <c r="Y3312" s="16">
        <v>8</v>
      </c>
      <c r="Z3312" s="16">
        <v>0</v>
      </c>
      <c r="AA3312" s="16">
        <f t="shared" si="723"/>
        <v>0</v>
      </c>
      <c r="AC3312" s="16" t="s">
        <v>5620</v>
      </c>
      <c r="AD3312" s="16">
        <f t="shared" si="724"/>
        <v>0</v>
      </c>
      <c r="AE3312" s="16">
        <f t="shared" si="725"/>
        <v>0</v>
      </c>
      <c r="AF3312" s="16">
        <f t="shared" si="726"/>
        <v>0</v>
      </c>
      <c r="AG3312" s="16">
        <f t="shared" si="727"/>
        <v>0</v>
      </c>
      <c r="AH3312" s="12">
        <f t="shared" si="728"/>
        <v>0</v>
      </c>
      <c r="AI3312" s="16">
        <f t="shared" si="729"/>
        <v>0</v>
      </c>
      <c r="AJ3312" s="16">
        <f t="shared" si="730"/>
        <v>0</v>
      </c>
      <c r="AK3312" s="16">
        <f t="shared" si="731"/>
        <v>0</v>
      </c>
      <c r="AL3312" s="16">
        <f t="shared" si="732"/>
        <v>0</v>
      </c>
      <c r="AM3312" s="16">
        <f t="shared" si="733"/>
        <v>0</v>
      </c>
      <c r="AN3312" s="16">
        <f t="shared" si="734"/>
        <v>0</v>
      </c>
      <c r="BC3312" s="16">
        <v>0</v>
      </c>
      <c r="BD3312" s="16">
        <f t="shared" si="735"/>
        <v>0</v>
      </c>
      <c r="BE3312" s="16">
        <f t="shared" si="736"/>
        <v>0</v>
      </c>
      <c r="BG3312" s="16">
        <f t="shared" si="737"/>
        <v>0</v>
      </c>
      <c r="BH3312" s="16">
        <f t="shared" si="738"/>
        <v>0</v>
      </c>
      <c r="BI3312" s="16">
        <f t="shared" si="739"/>
        <v>0</v>
      </c>
    </row>
    <row r="3313" spans="1:61" x14ac:dyDescent="0.35">
      <c r="A3313">
        <v>3312</v>
      </c>
      <c r="B3313" t="s">
        <v>360</v>
      </c>
      <c r="C3313" t="s">
        <v>9925</v>
      </c>
      <c r="D3313" s="15" t="s">
        <v>3817</v>
      </c>
      <c r="E3313" s="12" t="s">
        <v>93</v>
      </c>
      <c r="F3313" s="16">
        <v>1993</v>
      </c>
      <c r="G3313" s="12" t="s">
        <v>3316</v>
      </c>
      <c r="H3313" s="12" t="s">
        <v>589</v>
      </c>
      <c r="I3313" s="12" t="s">
        <v>363</v>
      </c>
      <c r="J3313" s="12" t="s">
        <v>2401</v>
      </c>
      <c r="K3313" s="12" t="s">
        <v>3647</v>
      </c>
      <c r="N3313" s="16" t="s">
        <v>206</v>
      </c>
      <c r="O3313" s="16" t="s">
        <v>3765</v>
      </c>
      <c r="P3313" s="12" t="s">
        <v>1187</v>
      </c>
      <c r="Q3313" s="16">
        <v>2022</v>
      </c>
      <c r="R3313" s="16">
        <v>0</v>
      </c>
      <c r="T3313" s="16">
        <v>0</v>
      </c>
      <c r="V3313" s="12" t="s">
        <v>207</v>
      </c>
      <c r="W3313" s="12" t="s">
        <v>204</v>
      </c>
      <c r="X3313" s="16">
        <v>1</v>
      </c>
      <c r="Y3313" s="16">
        <v>8</v>
      </c>
      <c r="Z3313" s="16">
        <v>0</v>
      </c>
      <c r="AA3313" s="16">
        <f t="shared" si="723"/>
        <v>0</v>
      </c>
      <c r="AC3313" s="16" t="s">
        <v>5620</v>
      </c>
      <c r="AD3313" s="16">
        <f t="shared" si="724"/>
        <v>0</v>
      </c>
      <c r="AE3313" s="16">
        <f t="shared" si="725"/>
        <v>0</v>
      </c>
      <c r="AF3313" s="16">
        <f t="shared" si="726"/>
        <v>0</v>
      </c>
      <c r="AG3313" s="16">
        <f t="shared" si="727"/>
        <v>0</v>
      </c>
      <c r="AH3313" s="12">
        <f t="shared" si="728"/>
        <v>0</v>
      </c>
      <c r="AI3313" s="16">
        <f t="shared" si="729"/>
        <v>0</v>
      </c>
      <c r="AJ3313" s="16">
        <f t="shared" si="730"/>
        <v>0</v>
      </c>
      <c r="AK3313" s="16">
        <f t="shared" si="731"/>
        <v>0</v>
      </c>
      <c r="AL3313" s="16">
        <f t="shared" si="732"/>
        <v>0</v>
      </c>
      <c r="AM3313" s="16">
        <f t="shared" si="733"/>
        <v>0</v>
      </c>
      <c r="AN3313" s="16">
        <f t="shared" si="734"/>
        <v>0</v>
      </c>
      <c r="BC3313" s="16">
        <v>0</v>
      </c>
      <c r="BD3313" s="16">
        <f t="shared" si="735"/>
        <v>0</v>
      </c>
      <c r="BE3313" s="16">
        <f t="shared" si="736"/>
        <v>0</v>
      </c>
      <c r="BG3313" s="16">
        <f t="shared" si="737"/>
        <v>0</v>
      </c>
      <c r="BH3313" s="16">
        <f t="shared" si="738"/>
        <v>0</v>
      </c>
      <c r="BI3313" s="16">
        <f t="shared" si="739"/>
        <v>0</v>
      </c>
    </row>
    <row r="3314" spans="1:61" x14ac:dyDescent="0.35">
      <c r="A3314">
        <v>3313</v>
      </c>
      <c r="B3314" t="s">
        <v>360</v>
      </c>
      <c r="C3314" t="s">
        <v>9926</v>
      </c>
      <c r="D3314" s="15" t="s">
        <v>3818</v>
      </c>
      <c r="E3314" s="12" t="s">
        <v>93</v>
      </c>
      <c r="F3314" s="16">
        <v>1978</v>
      </c>
      <c r="G3314" s="12" t="s">
        <v>3316</v>
      </c>
      <c r="H3314" s="12" t="s">
        <v>589</v>
      </c>
      <c r="I3314" s="12" t="s">
        <v>363</v>
      </c>
      <c r="J3314" s="12" t="s">
        <v>2401</v>
      </c>
      <c r="K3314" s="12" t="s">
        <v>3647</v>
      </c>
      <c r="N3314" s="16" t="s">
        <v>206</v>
      </c>
      <c r="O3314" s="16" t="s">
        <v>3765</v>
      </c>
      <c r="P3314" s="12" t="s">
        <v>1187</v>
      </c>
      <c r="Q3314" s="16">
        <v>2022</v>
      </c>
      <c r="R3314" s="16">
        <v>0</v>
      </c>
      <c r="T3314" s="16">
        <v>0</v>
      </c>
      <c r="V3314" s="12" t="s">
        <v>207</v>
      </c>
      <c r="W3314" s="12" t="s">
        <v>204</v>
      </c>
      <c r="X3314" s="16">
        <v>1</v>
      </c>
      <c r="Y3314" s="16">
        <v>5</v>
      </c>
      <c r="Z3314" s="16">
        <v>0</v>
      </c>
      <c r="AA3314" s="16">
        <f t="shared" si="723"/>
        <v>0</v>
      </c>
      <c r="AC3314" s="16" t="s">
        <v>5620</v>
      </c>
      <c r="AD3314" s="16">
        <f t="shared" si="724"/>
        <v>0</v>
      </c>
      <c r="AE3314" s="16">
        <f t="shared" si="725"/>
        <v>0</v>
      </c>
      <c r="AF3314" s="16">
        <f t="shared" si="726"/>
        <v>0</v>
      </c>
      <c r="AG3314" s="16">
        <f t="shared" si="727"/>
        <v>0</v>
      </c>
      <c r="AH3314" s="12">
        <f t="shared" si="728"/>
        <v>0</v>
      </c>
      <c r="AI3314" s="16">
        <f t="shared" si="729"/>
        <v>0</v>
      </c>
      <c r="AJ3314" s="16">
        <f t="shared" si="730"/>
        <v>0</v>
      </c>
      <c r="AK3314" s="16">
        <f t="shared" si="731"/>
        <v>0</v>
      </c>
      <c r="AL3314" s="16">
        <f t="shared" si="732"/>
        <v>0</v>
      </c>
      <c r="AM3314" s="16">
        <f t="shared" si="733"/>
        <v>0</v>
      </c>
      <c r="AN3314" s="16">
        <f t="shared" si="734"/>
        <v>0</v>
      </c>
      <c r="BC3314" s="16">
        <v>0</v>
      </c>
      <c r="BD3314" s="16">
        <f t="shared" si="735"/>
        <v>0</v>
      </c>
      <c r="BE3314" s="16">
        <f t="shared" si="736"/>
        <v>0</v>
      </c>
      <c r="BG3314" s="16">
        <f t="shared" si="737"/>
        <v>0</v>
      </c>
      <c r="BH3314" s="16">
        <f t="shared" si="738"/>
        <v>0</v>
      </c>
      <c r="BI3314" s="16">
        <f t="shared" si="739"/>
        <v>0</v>
      </c>
    </row>
    <row r="3315" spans="1:61" x14ac:dyDescent="0.35">
      <c r="A3315">
        <v>3314</v>
      </c>
      <c r="B3315" t="s">
        <v>360</v>
      </c>
      <c r="C3315" t="s">
        <v>9927</v>
      </c>
      <c r="D3315" s="15" t="s">
        <v>3778</v>
      </c>
      <c r="E3315" s="12" t="s">
        <v>93</v>
      </c>
      <c r="F3315" s="16">
        <v>1971</v>
      </c>
      <c r="G3315" s="12" t="s">
        <v>3316</v>
      </c>
      <c r="H3315" s="12" t="s">
        <v>589</v>
      </c>
      <c r="I3315" s="12" t="s">
        <v>363</v>
      </c>
      <c r="J3315" s="12" t="s">
        <v>2401</v>
      </c>
      <c r="K3315" s="12" t="s">
        <v>3647</v>
      </c>
      <c r="N3315" s="16" t="s">
        <v>206</v>
      </c>
      <c r="O3315" s="16" t="s">
        <v>3765</v>
      </c>
      <c r="P3315" s="12" t="s">
        <v>1187</v>
      </c>
      <c r="Q3315" s="16">
        <v>2022</v>
      </c>
      <c r="R3315" s="16">
        <v>0</v>
      </c>
      <c r="T3315" s="16">
        <v>0</v>
      </c>
      <c r="V3315" s="12" t="s">
        <v>207</v>
      </c>
      <c r="W3315" s="12" t="s">
        <v>204</v>
      </c>
      <c r="X3315" s="16">
        <v>1</v>
      </c>
      <c r="Y3315" s="16">
        <v>4</v>
      </c>
      <c r="Z3315" s="16">
        <v>0</v>
      </c>
      <c r="AA3315" s="16">
        <f t="shared" si="723"/>
        <v>0</v>
      </c>
      <c r="AC3315" s="16" t="s">
        <v>5620</v>
      </c>
      <c r="AD3315" s="16">
        <f t="shared" si="724"/>
        <v>0</v>
      </c>
      <c r="AE3315" s="16">
        <f t="shared" si="725"/>
        <v>0</v>
      </c>
      <c r="AF3315" s="16">
        <f t="shared" si="726"/>
        <v>0</v>
      </c>
      <c r="AG3315" s="16">
        <f t="shared" si="727"/>
        <v>0</v>
      </c>
      <c r="AH3315" s="12">
        <f t="shared" si="728"/>
        <v>0</v>
      </c>
      <c r="AI3315" s="16">
        <f t="shared" si="729"/>
        <v>0</v>
      </c>
      <c r="AJ3315" s="16">
        <f t="shared" si="730"/>
        <v>0</v>
      </c>
      <c r="AK3315" s="16">
        <f t="shared" si="731"/>
        <v>0</v>
      </c>
      <c r="AL3315" s="16">
        <f t="shared" si="732"/>
        <v>0</v>
      </c>
      <c r="AM3315" s="16">
        <f t="shared" si="733"/>
        <v>0</v>
      </c>
      <c r="AN3315" s="16">
        <f t="shared" si="734"/>
        <v>0</v>
      </c>
      <c r="BC3315" s="16">
        <v>0</v>
      </c>
      <c r="BD3315" s="16">
        <f t="shared" si="735"/>
        <v>0</v>
      </c>
      <c r="BE3315" s="16">
        <f t="shared" si="736"/>
        <v>0</v>
      </c>
      <c r="BG3315" s="16">
        <f t="shared" si="737"/>
        <v>0</v>
      </c>
      <c r="BH3315" s="16">
        <f t="shared" si="738"/>
        <v>0</v>
      </c>
      <c r="BI3315" s="16">
        <f t="shared" si="739"/>
        <v>0</v>
      </c>
    </row>
    <row r="3316" spans="1:61" x14ac:dyDescent="0.35">
      <c r="A3316">
        <v>3315</v>
      </c>
      <c r="B3316" t="s">
        <v>360</v>
      </c>
      <c r="C3316" t="s">
        <v>9928</v>
      </c>
      <c r="D3316" s="15" t="s">
        <v>3819</v>
      </c>
      <c r="E3316" s="12" t="s">
        <v>93</v>
      </c>
      <c r="F3316" s="16">
        <v>1968</v>
      </c>
      <c r="G3316" s="12" t="s">
        <v>3316</v>
      </c>
      <c r="H3316" s="12" t="s">
        <v>589</v>
      </c>
      <c r="I3316" s="12" t="s">
        <v>363</v>
      </c>
      <c r="J3316" s="12" t="s">
        <v>2401</v>
      </c>
      <c r="K3316" s="12" t="s">
        <v>3647</v>
      </c>
      <c r="N3316" s="16" t="s">
        <v>206</v>
      </c>
      <c r="O3316" s="16" t="s">
        <v>3765</v>
      </c>
      <c r="P3316" s="12" t="s">
        <v>1187</v>
      </c>
      <c r="Q3316" s="16">
        <v>2022</v>
      </c>
      <c r="R3316" s="16">
        <v>0</v>
      </c>
      <c r="T3316" s="16">
        <v>0</v>
      </c>
      <c r="V3316" s="12" t="s">
        <v>207</v>
      </c>
      <c r="W3316" s="12" t="s">
        <v>204</v>
      </c>
      <c r="X3316" s="16">
        <v>1</v>
      </c>
      <c r="Y3316" s="16">
        <v>5</v>
      </c>
      <c r="Z3316" s="16">
        <v>0</v>
      </c>
      <c r="AA3316" s="16">
        <f t="shared" si="723"/>
        <v>0</v>
      </c>
      <c r="AC3316" s="16" t="s">
        <v>5620</v>
      </c>
      <c r="AD3316" s="16">
        <f t="shared" si="724"/>
        <v>0</v>
      </c>
      <c r="AE3316" s="16">
        <f t="shared" si="725"/>
        <v>0</v>
      </c>
      <c r="AF3316" s="16">
        <f t="shared" si="726"/>
        <v>0</v>
      </c>
      <c r="AG3316" s="16">
        <f t="shared" si="727"/>
        <v>0</v>
      </c>
      <c r="AH3316" s="12">
        <f t="shared" si="728"/>
        <v>0</v>
      </c>
      <c r="AI3316" s="16">
        <f t="shared" si="729"/>
        <v>0</v>
      </c>
      <c r="AJ3316" s="16">
        <f t="shared" si="730"/>
        <v>0</v>
      </c>
      <c r="AK3316" s="16">
        <f t="shared" si="731"/>
        <v>0</v>
      </c>
      <c r="AL3316" s="16">
        <f t="shared" si="732"/>
        <v>0</v>
      </c>
      <c r="AM3316" s="16">
        <f t="shared" si="733"/>
        <v>0</v>
      </c>
      <c r="AN3316" s="16">
        <f t="shared" si="734"/>
        <v>0</v>
      </c>
      <c r="BC3316" s="16">
        <v>0</v>
      </c>
      <c r="BD3316" s="16">
        <f t="shared" si="735"/>
        <v>0</v>
      </c>
      <c r="BE3316" s="16">
        <f t="shared" si="736"/>
        <v>0</v>
      </c>
      <c r="BG3316" s="16">
        <f t="shared" si="737"/>
        <v>0</v>
      </c>
      <c r="BH3316" s="16">
        <f t="shared" si="738"/>
        <v>0</v>
      </c>
      <c r="BI3316" s="16">
        <f t="shared" si="739"/>
        <v>0</v>
      </c>
    </row>
    <row r="3317" spans="1:61" x14ac:dyDescent="0.35">
      <c r="A3317">
        <v>3316</v>
      </c>
      <c r="B3317" t="s">
        <v>360</v>
      </c>
      <c r="C3317" t="s">
        <v>9929</v>
      </c>
      <c r="D3317" s="15" t="s">
        <v>3820</v>
      </c>
      <c r="E3317" s="12" t="s">
        <v>93</v>
      </c>
      <c r="F3317" s="16">
        <v>1970</v>
      </c>
      <c r="G3317" s="12" t="s">
        <v>3316</v>
      </c>
      <c r="H3317" s="12" t="s">
        <v>589</v>
      </c>
      <c r="I3317" s="12" t="s">
        <v>363</v>
      </c>
      <c r="J3317" s="12" t="s">
        <v>2401</v>
      </c>
      <c r="K3317" s="12" t="s">
        <v>3647</v>
      </c>
      <c r="N3317" s="16" t="s">
        <v>206</v>
      </c>
      <c r="O3317" s="16" t="s">
        <v>3765</v>
      </c>
      <c r="P3317" s="12" t="s">
        <v>1187</v>
      </c>
      <c r="Q3317" s="16">
        <v>2022</v>
      </c>
      <c r="R3317" s="16">
        <v>0</v>
      </c>
      <c r="T3317" s="16">
        <v>0</v>
      </c>
      <c r="V3317" s="12" t="s">
        <v>207</v>
      </c>
      <c r="W3317" s="12" t="s">
        <v>204</v>
      </c>
      <c r="X3317" s="16">
        <v>1</v>
      </c>
      <c r="Y3317" s="16">
        <v>4</v>
      </c>
      <c r="Z3317" s="16">
        <v>0</v>
      </c>
      <c r="AA3317" s="16">
        <f t="shared" si="723"/>
        <v>0</v>
      </c>
      <c r="AC3317" s="16" t="s">
        <v>5620</v>
      </c>
      <c r="AD3317" s="16">
        <f t="shared" si="724"/>
        <v>0</v>
      </c>
      <c r="AE3317" s="16">
        <f t="shared" si="725"/>
        <v>0</v>
      </c>
      <c r="AF3317" s="16">
        <f t="shared" si="726"/>
        <v>0</v>
      </c>
      <c r="AG3317" s="16">
        <f t="shared" si="727"/>
        <v>0</v>
      </c>
      <c r="AH3317" s="12">
        <f t="shared" si="728"/>
        <v>0</v>
      </c>
      <c r="AI3317" s="16">
        <f t="shared" si="729"/>
        <v>0</v>
      </c>
      <c r="AJ3317" s="16">
        <f t="shared" si="730"/>
        <v>0</v>
      </c>
      <c r="AK3317" s="16">
        <f t="shared" si="731"/>
        <v>0</v>
      </c>
      <c r="AL3317" s="16">
        <f t="shared" si="732"/>
        <v>0</v>
      </c>
      <c r="AM3317" s="16">
        <f t="shared" si="733"/>
        <v>0</v>
      </c>
      <c r="AN3317" s="16">
        <f t="shared" si="734"/>
        <v>0</v>
      </c>
      <c r="BC3317" s="16">
        <v>0</v>
      </c>
      <c r="BD3317" s="16">
        <f t="shared" si="735"/>
        <v>0</v>
      </c>
      <c r="BE3317" s="16">
        <f t="shared" si="736"/>
        <v>0</v>
      </c>
      <c r="BG3317" s="16">
        <f t="shared" si="737"/>
        <v>0</v>
      </c>
      <c r="BH3317" s="16">
        <f t="shared" si="738"/>
        <v>0</v>
      </c>
      <c r="BI3317" s="16">
        <f t="shared" si="739"/>
        <v>0</v>
      </c>
    </row>
    <row r="3318" spans="1:61" x14ac:dyDescent="0.35">
      <c r="A3318">
        <v>3317</v>
      </c>
      <c r="B3318" t="s">
        <v>360</v>
      </c>
      <c r="C3318" t="s">
        <v>9930</v>
      </c>
      <c r="D3318" s="15" t="s">
        <v>3821</v>
      </c>
      <c r="E3318" s="12" t="s">
        <v>93</v>
      </c>
      <c r="F3318" s="16">
        <v>1971</v>
      </c>
      <c r="G3318" s="12" t="s">
        <v>3316</v>
      </c>
      <c r="H3318" s="12" t="s">
        <v>589</v>
      </c>
      <c r="I3318" s="12" t="s">
        <v>363</v>
      </c>
      <c r="J3318" s="12" t="s">
        <v>2401</v>
      </c>
      <c r="K3318" s="12" t="s">
        <v>3647</v>
      </c>
      <c r="N3318" s="16" t="s">
        <v>206</v>
      </c>
      <c r="O3318" s="16" t="s">
        <v>3765</v>
      </c>
      <c r="P3318" s="12" t="s">
        <v>1187</v>
      </c>
      <c r="Q3318" s="16">
        <v>2022</v>
      </c>
      <c r="R3318" s="16">
        <v>0</v>
      </c>
      <c r="T3318" s="16">
        <v>0</v>
      </c>
      <c r="V3318" s="12" t="s">
        <v>207</v>
      </c>
      <c r="W3318" s="12" t="s">
        <v>204</v>
      </c>
      <c r="X3318" s="16">
        <v>1</v>
      </c>
      <c r="Y3318" s="16">
        <v>5</v>
      </c>
      <c r="Z3318" s="16">
        <v>0</v>
      </c>
      <c r="AA3318" s="16">
        <f t="shared" si="723"/>
        <v>0</v>
      </c>
      <c r="AC3318" s="16" t="s">
        <v>5620</v>
      </c>
      <c r="AD3318" s="16">
        <f t="shared" si="724"/>
        <v>0</v>
      </c>
      <c r="AE3318" s="16">
        <f t="shared" si="725"/>
        <v>0</v>
      </c>
      <c r="AF3318" s="16">
        <f t="shared" si="726"/>
        <v>0</v>
      </c>
      <c r="AG3318" s="16">
        <f t="shared" si="727"/>
        <v>0</v>
      </c>
      <c r="AH3318" s="12">
        <f t="shared" si="728"/>
        <v>0</v>
      </c>
      <c r="AI3318" s="16">
        <f t="shared" si="729"/>
        <v>0</v>
      </c>
      <c r="AJ3318" s="16">
        <f t="shared" si="730"/>
        <v>0</v>
      </c>
      <c r="AK3318" s="16">
        <f t="shared" si="731"/>
        <v>0</v>
      </c>
      <c r="AL3318" s="16">
        <f t="shared" si="732"/>
        <v>0</v>
      </c>
      <c r="AM3318" s="16">
        <f t="shared" si="733"/>
        <v>0</v>
      </c>
      <c r="AN3318" s="16">
        <f t="shared" si="734"/>
        <v>0</v>
      </c>
      <c r="BC3318" s="16">
        <v>0</v>
      </c>
      <c r="BD3318" s="16">
        <f t="shared" si="735"/>
        <v>0</v>
      </c>
      <c r="BE3318" s="16">
        <f t="shared" si="736"/>
        <v>0</v>
      </c>
      <c r="BG3318" s="16">
        <f t="shared" si="737"/>
        <v>0</v>
      </c>
      <c r="BH3318" s="16">
        <f t="shared" si="738"/>
        <v>0</v>
      </c>
      <c r="BI3318" s="16">
        <f t="shared" si="739"/>
        <v>0</v>
      </c>
    </row>
    <row r="3319" spans="1:61" x14ac:dyDescent="0.35">
      <c r="A3319">
        <v>3318</v>
      </c>
      <c r="B3319" t="s">
        <v>360</v>
      </c>
      <c r="C3319" t="s">
        <v>9931</v>
      </c>
      <c r="D3319" s="15" t="s">
        <v>3822</v>
      </c>
      <c r="E3319" s="12" t="s">
        <v>93</v>
      </c>
      <c r="F3319" s="16">
        <v>1975</v>
      </c>
      <c r="G3319" s="12" t="s">
        <v>3316</v>
      </c>
      <c r="H3319" s="12" t="s">
        <v>589</v>
      </c>
      <c r="I3319" s="12" t="s">
        <v>363</v>
      </c>
      <c r="J3319" s="12" t="s">
        <v>2401</v>
      </c>
      <c r="K3319" s="12" t="s">
        <v>3647</v>
      </c>
      <c r="N3319" s="16" t="s">
        <v>206</v>
      </c>
      <c r="O3319" s="16" t="s">
        <v>3765</v>
      </c>
      <c r="P3319" s="12" t="s">
        <v>1187</v>
      </c>
      <c r="Q3319" s="16">
        <v>2022</v>
      </c>
      <c r="R3319" s="16">
        <v>0</v>
      </c>
      <c r="T3319" s="16">
        <v>0</v>
      </c>
      <c r="V3319" s="12" t="s">
        <v>207</v>
      </c>
      <c r="W3319" s="12" t="s">
        <v>204</v>
      </c>
      <c r="X3319" s="16">
        <v>1</v>
      </c>
      <c r="Y3319" s="16">
        <v>6</v>
      </c>
      <c r="Z3319" s="16">
        <v>0</v>
      </c>
      <c r="AA3319" s="16">
        <f t="shared" si="723"/>
        <v>0</v>
      </c>
      <c r="AC3319" s="16" t="s">
        <v>5620</v>
      </c>
      <c r="AD3319" s="16">
        <f t="shared" si="724"/>
        <v>0</v>
      </c>
      <c r="AE3319" s="16">
        <f t="shared" si="725"/>
        <v>0</v>
      </c>
      <c r="AF3319" s="16">
        <f t="shared" si="726"/>
        <v>0</v>
      </c>
      <c r="AG3319" s="16">
        <f t="shared" si="727"/>
        <v>0</v>
      </c>
      <c r="AH3319" s="12">
        <f t="shared" si="728"/>
        <v>0</v>
      </c>
      <c r="AI3319" s="16">
        <f t="shared" si="729"/>
        <v>0</v>
      </c>
      <c r="AJ3319" s="16">
        <f t="shared" si="730"/>
        <v>0</v>
      </c>
      <c r="AK3319" s="16">
        <f t="shared" si="731"/>
        <v>0</v>
      </c>
      <c r="AL3319" s="16">
        <f t="shared" si="732"/>
        <v>0</v>
      </c>
      <c r="AM3319" s="16">
        <f t="shared" si="733"/>
        <v>0</v>
      </c>
      <c r="AN3319" s="16">
        <f t="shared" si="734"/>
        <v>0</v>
      </c>
      <c r="BC3319" s="16">
        <v>0</v>
      </c>
      <c r="BD3319" s="16">
        <f t="shared" si="735"/>
        <v>0</v>
      </c>
      <c r="BE3319" s="16">
        <f t="shared" si="736"/>
        <v>0</v>
      </c>
      <c r="BG3319" s="16">
        <f t="shared" si="737"/>
        <v>0</v>
      </c>
      <c r="BH3319" s="16">
        <f t="shared" si="738"/>
        <v>0</v>
      </c>
      <c r="BI3319" s="16">
        <f t="shared" si="739"/>
        <v>0</v>
      </c>
    </row>
    <row r="3320" spans="1:61" x14ac:dyDescent="0.35">
      <c r="A3320">
        <v>3319</v>
      </c>
      <c r="B3320" t="s">
        <v>360</v>
      </c>
      <c r="C3320" t="s">
        <v>9932</v>
      </c>
      <c r="D3320" s="15" t="s">
        <v>3823</v>
      </c>
      <c r="E3320" s="12" t="s">
        <v>93</v>
      </c>
      <c r="F3320" s="16">
        <v>1996</v>
      </c>
      <c r="G3320" s="12" t="s">
        <v>3316</v>
      </c>
      <c r="H3320" s="12" t="s">
        <v>589</v>
      </c>
      <c r="I3320" s="12" t="s">
        <v>363</v>
      </c>
      <c r="J3320" s="12" t="s">
        <v>2401</v>
      </c>
      <c r="K3320" s="12" t="s">
        <v>3647</v>
      </c>
      <c r="N3320" s="16" t="s">
        <v>206</v>
      </c>
      <c r="O3320" s="16" t="s">
        <v>3765</v>
      </c>
      <c r="P3320" s="12" t="s">
        <v>1187</v>
      </c>
      <c r="Q3320" s="16">
        <v>2022</v>
      </c>
      <c r="R3320" s="16">
        <v>0</v>
      </c>
      <c r="T3320" s="16">
        <v>0</v>
      </c>
      <c r="V3320" s="12" t="s">
        <v>207</v>
      </c>
      <c r="W3320" s="12" t="s">
        <v>204</v>
      </c>
      <c r="X3320" s="16">
        <v>1</v>
      </c>
      <c r="Y3320" s="16">
        <v>4</v>
      </c>
      <c r="Z3320" s="16">
        <v>0</v>
      </c>
      <c r="AA3320" s="16">
        <f t="shared" si="723"/>
        <v>0</v>
      </c>
      <c r="AC3320" s="16" t="s">
        <v>5620</v>
      </c>
      <c r="AD3320" s="16">
        <f t="shared" si="724"/>
        <v>0</v>
      </c>
      <c r="AE3320" s="16">
        <f t="shared" si="725"/>
        <v>0</v>
      </c>
      <c r="AF3320" s="16">
        <f t="shared" si="726"/>
        <v>0</v>
      </c>
      <c r="AG3320" s="16">
        <f t="shared" si="727"/>
        <v>0</v>
      </c>
      <c r="AH3320" s="12">
        <f t="shared" si="728"/>
        <v>0</v>
      </c>
      <c r="AI3320" s="16">
        <f t="shared" si="729"/>
        <v>0</v>
      </c>
      <c r="AJ3320" s="16">
        <f t="shared" si="730"/>
        <v>0</v>
      </c>
      <c r="AK3320" s="16">
        <f t="shared" si="731"/>
        <v>0</v>
      </c>
      <c r="AL3320" s="16">
        <f t="shared" si="732"/>
        <v>0</v>
      </c>
      <c r="AM3320" s="16">
        <f t="shared" si="733"/>
        <v>0</v>
      </c>
      <c r="AN3320" s="16">
        <f t="shared" si="734"/>
        <v>0</v>
      </c>
      <c r="BC3320" s="16">
        <v>0</v>
      </c>
      <c r="BD3320" s="16">
        <f t="shared" si="735"/>
        <v>0</v>
      </c>
      <c r="BE3320" s="16">
        <f t="shared" si="736"/>
        <v>0</v>
      </c>
      <c r="BG3320" s="16">
        <f t="shared" si="737"/>
        <v>0</v>
      </c>
      <c r="BH3320" s="16">
        <f t="shared" si="738"/>
        <v>0</v>
      </c>
      <c r="BI3320" s="16">
        <f t="shared" si="739"/>
        <v>0</v>
      </c>
    </row>
    <row r="3321" spans="1:61" x14ac:dyDescent="0.35">
      <c r="A3321">
        <v>3320</v>
      </c>
      <c r="B3321" t="s">
        <v>360</v>
      </c>
      <c r="C3321" t="s">
        <v>9933</v>
      </c>
      <c r="D3321" s="15" t="s">
        <v>3824</v>
      </c>
      <c r="E3321" s="12" t="s">
        <v>93</v>
      </c>
      <c r="F3321" s="16">
        <v>1977</v>
      </c>
      <c r="G3321" s="12" t="s">
        <v>3316</v>
      </c>
      <c r="H3321" s="12" t="s">
        <v>589</v>
      </c>
      <c r="I3321" s="12" t="s">
        <v>363</v>
      </c>
      <c r="J3321" s="12" t="s">
        <v>2401</v>
      </c>
      <c r="K3321" s="12" t="s">
        <v>3647</v>
      </c>
      <c r="N3321" s="16" t="s">
        <v>206</v>
      </c>
      <c r="O3321" s="16" t="s">
        <v>3765</v>
      </c>
      <c r="P3321" s="12" t="s">
        <v>1187</v>
      </c>
      <c r="Q3321" s="16">
        <v>2022</v>
      </c>
      <c r="R3321" s="16">
        <v>0</v>
      </c>
      <c r="T3321" s="16">
        <v>0</v>
      </c>
      <c r="V3321" s="12" t="s">
        <v>207</v>
      </c>
      <c r="W3321" s="12" t="s">
        <v>204</v>
      </c>
      <c r="X3321" s="16">
        <v>1</v>
      </c>
      <c r="Y3321" s="16">
        <v>6</v>
      </c>
      <c r="Z3321" s="16">
        <v>0</v>
      </c>
      <c r="AA3321" s="16">
        <f t="shared" si="723"/>
        <v>0</v>
      </c>
      <c r="AC3321" s="16" t="s">
        <v>5620</v>
      </c>
      <c r="AD3321" s="16">
        <f t="shared" si="724"/>
        <v>0</v>
      </c>
      <c r="AE3321" s="16">
        <f t="shared" si="725"/>
        <v>0</v>
      </c>
      <c r="AF3321" s="16">
        <f t="shared" si="726"/>
        <v>0</v>
      </c>
      <c r="AG3321" s="16">
        <f t="shared" si="727"/>
        <v>0</v>
      </c>
      <c r="AH3321" s="12">
        <f t="shared" si="728"/>
        <v>0</v>
      </c>
      <c r="AI3321" s="16">
        <f t="shared" si="729"/>
        <v>0</v>
      </c>
      <c r="AJ3321" s="16">
        <f t="shared" si="730"/>
        <v>0</v>
      </c>
      <c r="AK3321" s="16">
        <f t="shared" si="731"/>
        <v>0</v>
      </c>
      <c r="AL3321" s="16">
        <f t="shared" si="732"/>
        <v>0</v>
      </c>
      <c r="AM3321" s="16">
        <f t="shared" si="733"/>
        <v>0</v>
      </c>
      <c r="AN3321" s="16">
        <f t="shared" si="734"/>
        <v>0</v>
      </c>
      <c r="BC3321" s="16">
        <v>0</v>
      </c>
      <c r="BD3321" s="16">
        <f t="shared" si="735"/>
        <v>0</v>
      </c>
      <c r="BE3321" s="16">
        <f t="shared" si="736"/>
        <v>0</v>
      </c>
      <c r="BG3321" s="16">
        <f t="shared" si="737"/>
        <v>0</v>
      </c>
      <c r="BH3321" s="16">
        <f t="shared" si="738"/>
        <v>0</v>
      </c>
      <c r="BI3321" s="16">
        <f t="shared" si="739"/>
        <v>0</v>
      </c>
    </row>
    <row r="3322" spans="1:61" x14ac:dyDescent="0.35">
      <c r="A3322">
        <v>3321</v>
      </c>
      <c r="B3322" t="s">
        <v>360</v>
      </c>
      <c r="C3322" t="s">
        <v>9934</v>
      </c>
      <c r="D3322" s="15" t="s">
        <v>3825</v>
      </c>
      <c r="E3322" s="12" t="s">
        <v>93</v>
      </c>
      <c r="F3322" s="16">
        <v>1980</v>
      </c>
      <c r="G3322" s="12" t="s">
        <v>3316</v>
      </c>
      <c r="H3322" s="12" t="s">
        <v>589</v>
      </c>
      <c r="I3322" s="12" t="s">
        <v>363</v>
      </c>
      <c r="J3322" s="12" t="s">
        <v>2401</v>
      </c>
      <c r="K3322" s="12" t="s">
        <v>3647</v>
      </c>
      <c r="N3322" s="16" t="s">
        <v>206</v>
      </c>
      <c r="O3322" s="16" t="s">
        <v>3765</v>
      </c>
      <c r="P3322" s="12" t="s">
        <v>1187</v>
      </c>
      <c r="Q3322" s="16">
        <v>2022</v>
      </c>
      <c r="R3322" s="16">
        <v>0</v>
      </c>
      <c r="T3322" s="16">
        <v>0</v>
      </c>
      <c r="V3322" s="12" t="s">
        <v>207</v>
      </c>
      <c r="W3322" s="12" t="s">
        <v>204</v>
      </c>
      <c r="X3322" s="16">
        <v>1</v>
      </c>
      <c r="Y3322" s="16">
        <v>1</v>
      </c>
      <c r="Z3322" s="16">
        <v>0</v>
      </c>
      <c r="AA3322" s="16">
        <f t="shared" si="723"/>
        <v>0</v>
      </c>
      <c r="AC3322" s="16" t="s">
        <v>5620</v>
      </c>
      <c r="AD3322" s="16">
        <f t="shared" si="724"/>
        <v>0</v>
      </c>
      <c r="AE3322" s="16">
        <f t="shared" si="725"/>
        <v>0</v>
      </c>
      <c r="AF3322" s="16">
        <f t="shared" si="726"/>
        <v>0</v>
      </c>
      <c r="AG3322" s="16">
        <f t="shared" si="727"/>
        <v>0</v>
      </c>
      <c r="AH3322" s="12">
        <f t="shared" si="728"/>
        <v>0</v>
      </c>
      <c r="AI3322" s="16">
        <f t="shared" si="729"/>
        <v>0</v>
      </c>
      <c r="AJ3322" s="16">
        <f t="shared" si="730"/>
        <v>0</v>
      </c>
      <c r="AK3322" s="16">
        <f t="shared" si="731"/>
        <v>0</v>
      </c>
      <c r="AL3322" s="16">
        <f t="shared" si="732"/>
        <v>0</v>
      </c>
      <c r="AM3322" s="16">
        <f t="shared" si="733"/>
        <v>0</v>
      </c>
      <c r="AN3322" s="16">
        <f t="shared" si="734"/>
        <v>0</v>
      </c>
      <c r="BC3322" s="16">
        <v>0</v>
      </c>
      <c r="BD3322" s="16">
        <f t="shared" si="735"/>
        <v>0</v>
      </c>
      <c r="BE3322" s="16">
        <f t="shared" si="736"/>
        <v>0</v>
      </c>
      <c r="BG3322" s="16">
        <f t="shared" si="737"/>
        <v>0</v>
      </c>
      <c r="BH3322" s="16">
        <f t="shared" si="738"/>
        <v>0</v>
      </c>
      <c r="BI3322" s="16">
        <f t="shared" si="739"/>
        <v>0</v>
      </c>
    </row>
    <row r="3323" spans="1:61" x14ac:dyDescent="0.35">
      <c r="A3323">
        <v>3322</v>
      </c>
      <c r="B3323" t="s">
        <v>360</v>
      </c>
      <c r="C3323" t="s">
        <v>9935</v>
      </c>
      <c r="D3323" s="15" t="s">
        <v>3826</v>
      </c>
      <c r="E3323" s="12" t="s">
        <v>93</v>
      </c>
      <c r="F3323" s="16">
        <v>1958</v>
      </c>
      <c r="G3323" s="12" t="s">
        <v>3316</v>
      </c>
      <c r="H3323" s="12" t="s">
        <v>589</v>
      </c>
      <c r="I3323" s="12" t="s">
        <v>363</v>
      </c>
      <c r="J3323" s="12" t="s">
        <v>2401</v>
      </c>
      <c r="K3323" s="12" t="s">
        <v>3647</v>
      </c>
      <c r="N3323" s="16" t="s">
        <v>206</v>
      </c>
      <c r="O3323" s="16" t="s">
        <v>3765</v>
      </c>
      <c r="P3323" s="12" t="s">
        <v>1187</v>
      </c>
      <c r="Q3323" s="16">
        <v>2022</v>
      </c>
      <c r="R3323" s="16">
        <v>0</v>
      </c>
      <c r="T3323" s="16">
        <v>0</v>
      </c>
      <c r="V3323" s="12" t="s">
        <v>207</v>
      </c>
      <c r="W3323" s="12" t="s">
        <v>204</v>
      </c>
      <c r="X3323" s="16">
        <v>1</v>
      </c>
      <c r="Y3323" s="16">
        <v>5</v>
      </c>
      <c r="Z3323" s="16">
        <v>0</v>
      </c>
      <c r="AA3323" s="16">
        <f t="shared" si="723"/>
        <v>0</v>
      </c>
      <c r="AC3323" s="16" t="s">
        <v>5620</v>
      </c>
      <c r="AD3323" s="16">
        <f t="shared" si="724"/>
        <v>0</v>
      </c>
      <c r="AE3323" s="16">
        <f t="shared" si="725"/>
        <v>0</v>
      </c>
      <c r="AF3323" s="16">
        <f t="shared" si="726"/>
        <v>0</v>
      </c>
      <c r="AG3323" s="16">
        <f t="shared" si="727"/>
        <v>0</v>
      </c>
      <c r="AH3323" s="12">
        <f t="shared" si="728"/>
        <v>0</v>
      </c>
      <c r="AI3323" s="16">
        <f t="shared" si="729"/>
        <v>0</v>
      </c>
      <c r="AJ3323" s="16">
        <f t="shared" si="730"/>
        <v>0</v>
      </c>
      <c r="AK3323" s="16">
        <f t="shared" si="731"/>
        <v>0</v>
      </c>
      <c r="AL3323" s="16">
        <f t="shared" si="732"/>
        <v>0</v>
      </c>
      <c r="AM3323" s="16">
        <f t="shared" si="733"/>
        <v>0</v>
      </c>
      <c r="AN3323" s="16">
        <f t="shared" si="734"/>
        <v>0</v>
      </c>
      <c r="BC3323" s="16">
        <v>0</v>
      </c>
      <c r="BD3323" s="16">
        <f t="shared" si="735"/>
        <v>0</v>
      </c>
      <c r="BE3323" s="16">
        <f t="shared" si="736"/>
        <v>0</v>
      </c>
      <c r="BG3323" s="16">
        <f t="shared" si="737"/>
        <v>0</v>
      </c>
      <c r="BH3323" s="16">
        <f t="shared" si="738"/>
        <v>0</v>
      </c>
      <c r="BI3323" s="16">
        <f t="shared" si="739"/>
        <v>0</v>
      </c>
    </row>
    <row r="3324" spans="1:61" x14ac:dyDescent="0.35">
      <c r="A3324">
        <v>3323</v>
      </c>
      <c r="B3324" t="s">
        <v>360</v>
      </c>
      <c r="C3324" t="s">
        <v>9936</v>
      </c>
      <c r="D3324" s="15" t="s">
        <v>3802</v>
      </c>
      <c r="E3324" s="12" t="s">
        <v>93</v>
      </c>
      <c r="F3324" s="16">
        <v>1970</v>
      </c>
      <c r="G3324" s="12" t="s">
        <v>3316</v>
      </c>
      <c r="H3324" s="12" t="s">
        <v>589</v>
      </c>
      <c r="I3324" s="12" t="s">
        <v>363</v>
      </c>
      <c r="J3324" s="12" t="s">
        <v>2401</v>
      </c>
      <c r="K3324" s="12" t="s">
        <v>3647</v>
      </c>
      <c r="N3324" s="16" t="s">
        <v>206</v>
      </c>
      <c r="O3324" s="16" t="s">
        <v>3765</v>
      </c>
      <c r="P3324" s="12" t="s">
        <v>1187</v>
      </c>
      <c r="Q3324" s="16">
        <v>2022</v>
      </c>
      <c r="R3324" s="16">
        <v>0</v>
      </c>
      <c r="T3324" s="16">
        <v>0</v>
      </c>
      <c r="V3324" s="12" t="s">
        <v>207</v>
      </c>
      <c r="W3324" s="12" t="s">
        <v>204</v>
      </c>
      <c r="X3324" s="16">
        <v>1</v>
      </c>
      <c r="Y3324" s="16">
        <v>7</v>
      </c>
      <c r="Z3324" s="16">
        <v>0</v>
      </c>
      <c r="AA3324" s="16">
        <f t="shared" si="723"/>
        <v>0</v>
      </c>
      <c r="AC3324" s="16" t="s">
        <v>5620</v>
      </c>
      <c r="AD3324" s="16">
        <f t="shared" si="724"/>
        <v>0</v>
      </c>
      <c r="AE3324" s="16">
        <f t="shared" si="725"/>
        <v>0</v>
      </c>
      <c r="AF3324" s="16">
        <f t="shared" si="726"/>
        <v>0</v>
      </c>
      <c r="AG3324" s="16">
        <f t="shared" si="727"/>
        <v>0</v>
      </c>
      <c r="AH3324" s="12">
        <f t="shared" si="728"/>
        <v>0</v>
      </c>
      <c r="AI3324" s="16">
        <f t="shared" si="729"/>
        <v>0</v>
      </c>
      <c r="AJ3324" s="16">
        <f t="shared" si="730"/>
        <v>0</v>
      </c>
      <c r="AK3324" s="16">
        <f t="shared" si="731"/>
        <v>0</v>
      </c>
      <c r="AL3324" s="16">
        <f t="shared" si="732"/>
        <v>0</v>
      </c>
      <c r="AM3324" s="16">
        <f t="shared" si="733"/>
        <v>0</v>
      </c>
      <c r="AN3324" s="16">
        <f t="shared" si="734"/>
        <v>0</v>
      </c>
      <c r="BC3324" s="16">
        <v>0</v>
      </c>
      <c r="BD3324" s="16">
        <f t="shared" si="735"/>
        <v>0</v>
      </c>
      <c r="BE3324" s="16">
        <f t="shared" si="736"/>
        <v>0</v>
      </c>
      <c r="BG3324" s="16">
        <f t="shared" si="737"/>
        <v>0</v>
      </c>
      <c r="BH3324" s="16">
        <f t="shared" si="738"/>
        <v>0</v>
      </c>
      <c r="BI3324" s="16">
        <f t="shared" si="739"/>
        <v>0</v>
      </c>
    </row>
    <row r="3325" spans="1:61" x14ac:dyDescent="0.35">
      <c r="A3325">
        <v>3324</v>
      </c>
      <c r="B3325" t="s">
        <v>360</v>
      </c>
      <c r="C3325" t="s">
        <v>9937</v>
      </c>
      <c r="D3325" s="15" t="s">
        <v>3827</v>
      </c>
      <c r="E3325" s="12" t="s">
        <v>93</v>
      </c>
      <c r="F3325" s="16">
        <v>1979</v>
      </c>
      <c r="G3325" s="12" t="s">
        <v>3316</v>
      </c>
      <c r="H3325" s="12" t="s">
        <v>589</v>
      </c>
      <c r="I3325" s="12" t="s">
        <v>363</v>
      </c>
      <c r="J3325" s="12" t="s">
        <v>2401</v>
      </c>
      <c r="K3325" s="12" t="s">
        <v>3647</v>
      </c>
      <c r="N3325" s="16" t="s">
        <v>206</v>
      </c>
      <c r="O3325" s="16" t="s">
        <v>3765</v>
      </c>
      <c r="P3325" s="12" t="s">
        <v>1187</v>
      </c>
      <c r="Q3325" s="16">
        <v>2022</v>
      </c>
      <c r="R3325" s="16">
        <v>0</v>
      </c>
      <c r="T3325" s="16">
        <v>0</v>
      </c>
      <c r="V3325" s="12" t="s">
        <v>207</v>
      </c>
      <c r="W3325" s="12" t="s">
        <v>204</v>
      </c>
      <c r="X3325" s="16">
        <v>1</v>
      </c>
      <c r="Y3325" s="16">
        <v>6</v>
      </c>
      <c r="Z3325" s="16">
        <v>0</v>
      </c>
      <c r="AA3325" s="16">
        <f t="shared" si="723"/>
        <v>0</v>
      </c>
      <c r="AC3325" s="16" t="s">
        <v>5620</v>
      </c>
      <c r="AD3325" s="16">
        <f t="shared" si="724"/>
        <v>0</v>
      </c>
      <c r="AE3325" s="16">
        <f t="shared" si="725"/>
        <v>0</v>
      </c>
      <c r="AF3325" s="16">
        <f t="shared" si="726"/>
        <v>0</v>
      </c>
      <c r="AG3325" s="16">
        <f t="shared" si="727"/>
        <v>0</v>
      </c>
      <c r="AH3325" s="12">
        <f t="shared" si="728"/>
        <v>0</v>
      </c>
      <c r="AI3325" s="16">
        <f t="shared" si="729"/>
        <v>0</v>
      </c>
      <c r="AJ3325" s="16">
        <f t="shared" si="730"/>
        <v>0</v>
      </c>
      <c r="AK3325" s="16">
        <f t="shared" si="731"/>
        <v>0</v>
      </c>
      <c r="AL3325" s="16">
        <f t="shared" si="732"/>
        <v>0</v>
      </c>
      <c r="AM3325" s="16">
        <f t="shared" si="733"/>
        <v>0</v>
      </c>
      <c r="AN3325" s="16">
        <f t="shared" si="734"/>
        <v>0</v>
      </c>
      <c r="BC3325" s="16">
        <v>0</v>
      </c>
      <c r="BD3325" s="16">
        <f t="shared" si="735"/>
        <v>0</v>
      </c>
      <c r="BE3325" s="16">
        <f t="shared" si="736"/>
        <v>0</v>
      </c>
      <c r="BG3325" s="16">
        <f t="shared" si="737"/>
        <v>0</v>
      </c>
      <c r="BH3325" s="16">
        <f t="shared" si="738"/>
        <v>0</v>
      </c>
      <c r="BI3325" s="16">
        <f t="shared" si="739"/>
        <v>0</v>
      </c>
    </row>
    <row r="3326" spans="1:61" x14ac:dyDescent="0.35">
      <c r="A3326">
        <v>3325</v>
      </c>
      <c r="B3326" t="s">
        <v>360</v>
      </c>
      <c r="C3326" t="s">
        <v>9938</v>
      </c>
      <c r="D3326" s="15" t="s">
        <v>3778</v>
      </c>
      <c r="E3326" s="12" t="s">
        <v>93</v>
      </c>
      <c r="F3326" s="16">
        <v>1983</v>
      </c>
      <c r="G3326" s="12" t="s">
        <v>3316</v>
      </c>
      <c r="H3326" s="12" t="s">
        <v>589</v>
      </c>
      <c r="I3326" s="12" t="s">
        <v>363</v>
      </c>
      <c r="J3326" s="12" t="s">
        <v>2401</v>
      </c>
      <c r="K3326" s="12" t="s">
        <v>3647</v>
      </c>
      <c r="N3326" s="16" t="s">
        <v>206</v>
      </c>
      <c r="O3326" s="16" t="s">
        <v>3765</v>
      </c>
      <c r="P3326" s="12" t="s">
        <v>1187</v>
      </c>
      <c r="Q3326" s="16">
        <v>2022</v>
      </c>
      <c r="R3326" s="16">
        <v>0</v>
      </c>
      <c r="T3326" s="16">
        <v>0</v>
      </c>
      <c r="V3326" s="12" t="s">
        <v>207</v>
      </c>
      <c r="W3326" s="12" t="s">
        <v>204</v>
      </c>
      <c r="X3326" s="16">
        <v>1</v>
      </c>
      <c r="Y3326" s="16">
        <v>4</v>
      </c>
      <c r="Z3326" s="16">
        <v>0</v>
      </c>
      <c r="AA3326" s="16">
        <f t="shared" si="723"/>
        <v>0</v>
      </c>
      <c r="AC3326" s="16" t="s">
        <v>5620</v>
      </c>
      <c r="AD3326" s="16">
        <f t="shared" si="724"/>
        <v>0</v>
      </c>
      <c r="AE3326" s="16">
        <f t="shared" si="725"/>
        <v>0</v>
      </c>
      <c r="AF3326" s="16">
        <f t="shared" si="726"/>
        <v>0</v>
      </c>
      <c r="AG3326" s="16">
        <f t="shared" si="727"/>
        <v>0</v>
      </c>
      <c r="AH3326" s="12">
        <f t="shared" si="728"/>
        <v>0</v>
      </c>
      <c r="AI3326" s="16">
        <f t="shared" si="729"/>
        <v>0</v>
      </c>
      <c r="AJ3326" s="16">
        <f t="shared" si="730"/>
        <v>0</v>
      </c>
      <c r="AK3326" s="16">
        <f t="shared" si="731"/>
        <v>0</v>
      </c>
      <c r="AL3326" s="16">
        <f t="shared" si="732"/>
        <v>0</v>
      </c>
      <c r="AM3326" s="16">
        <f t="shared" si="733"/>
        <v>0</v>
      </c>
      <c r="AN3326" s="16">
        <f t="shared" si="734"/>
        <v>0</v>
      </c>
      <c r="BC3326" s="16">
        <v>0</v>
      </c>
      <c r="BD3326" s="16">
        <f t="shared" si="735"/>
        <v>0</v>
      </c>
      <c r="BE3326" s="16">
        <f t="shared" si="736"/>
        <v>0</v>
      </c>
      <c r="BG3326" s="16">
        <f t="shared" si="737"/>
        <v>0</v>
      </c>
      <c r="BH3326" s="16">
        <f t="shared" si="738"/>
        <v>0</v>
      </c>
      <c r="BI3326" s="16">
        <f t="shared" si="739"/>
        <v>0</v>
      </c>
    </row>
    <row r="3327" spans="1:61" x14ac:dyDescent="0.35">
      <c r="A3327">
        <v>3326</v>
      </c>
      <c r="B3327" t="s">
        <v>360</v>
      </c>
      <c r="C3327" t="s">
        <v>9939</v>
      </c>
      <c r="D3327" s="15" t="s">
        <v>3828</v>
      </c>
      <c r="E3327" s="12" t="s">
        <v>93</v>
      </c>
      <c r="F3327" s="16">
        <v>1976</v>
      </c>
      <c r="G3327" s="12" t="s">
        <v>3316</v>
      </c>
      <c r="H3327" s="12" t="s">
        <v>589</v>
      </c>
      <c r="I3327" s="12" t="s">
        <v>363</v>
      </c>
      <c r="J3327" s="12" t="s">
        <v>2401</v>
      </c>
      <c r="K3327" s="12" t="s">
        <v>3647</v>
      </c>
      <c r="N3327" s="16" t="s">
        <v>206</v>
      </c>
      <c r="O3327" s="16" t="s">
        <v>3765</v>
      </c>
      <c r="P3327" s="12" t="s">
        <v>1187</v>
      </c>
      <c r="Q3327" s="16">
        <v>2022</v>
      </c>
      <c r="R3327" s="16">
        <v>0</v>
      </c>
      <c r="T3327" s="16">
        <v>0</v>
      </c>
      <c r="V3327" s="12" t="s">
        <v>207</v>
      </c>
      <c r="W3327" s="12" t="s">
        <v>204</v>
      </c>
      <c r="X3327" s="16">
        <v>1</v>
      </c>
      <c r="Y3327" s="16">
        <v>6</v>
      </c>
      <c r="Z3327" s="16">
        <v>0</v>
      </c>
      <c r="AA3327" s="16">
        <f t="shared" si="723"/>
        <v>0</v>
      </c>
      <c r="AC3327" s="16" t="s">
        <v>5620</v>
      </c>
      <c r="AD3327" s="16">
        <f t="shared" si="724"/>
        <v>0</v>
      </c>
      <c r="AE3327" s="16">
        <f t="shared" si="725"/>
        <v>0</v>
      </c>
      <c r="AF3327" s="16">
        <f t="shared" si="726"/>
        <v>0</v>
      </c>
      <c r="AG3327" s="16">
        <f t="shared" si="727"/>
        <v>0</v>
      </c>
      <c r="AH3327" s="12">
        <f t="shared" si="728"/>
        <v>0</v>
      </c>
      <c r="AI3327" s="16">
        <f t="shared" si="729"/>
        <v>0</v>
      </c>
      <c r="AJ3327" s="16">
        <f t="shared" si="730"/>
        <v>0</v>
      </c>
      <c r="AK3327" s="16">
        <f t="shared" si="731"/>
        <v>0</v>
      </c>
      <c r="AL3327" s="16">
        <f t="shared" si="732"/>
        <v>0</v>
      </c>
      <c r="AM3327" s="16">
        <f t="shared" si="733"/>
        <v>0</v>
      </c>
      <c r="AN3327" s="16">
        <f t="shared" si="734"/>
        <v>0</v>
      </c>
      <c r="BC3327" s="16">
        <v>0</v>
      </c>
      <c r="BD3327" s="16">
        <f t="shared" si="735"/>
        <v>0</v>
      </c>
      <c r="BE3327" s="16">
        <f t="shared" si="736"/>
        <v>0</v>
      </c>
      <c r="BG3327" s="16">
        <f t="shared" si="737"/>
        <v>0</v>
      </c>
      <c r="BH3327" s="16">
        <f t="shared" si="738"/>
        <v>0</v>
      </c>
      <c r="BI3327" s="16">
        <f t="shared" si="739"/>
        <v>0</v>
      </c>
    </row>
    <row r="3328" spans="1:61" x14ac:dyDescent="0.35">
      <c r="A3328">
        <v>3327</v>
      </c>
      <c r="B3328" t="s">
        <v>360</v>
      </c>
      <c r="C3328" t="s">
        <v>9940</v>
      </c>
      <c r="D3328" s="15" t="s">
        <v>3829</v>
      </c>
      <c r="E3328" s="12" t="s">
        <v>93</v>
      </c>
      <c r="F3328" s="16">
        <v>1970</v>
      </c>
      <c r="G3328" s="12" t="s">
        <v>3316</v>
      </c>
      <c r="H3328" s="12" t="s">
        <v>589</v>
      </c>
      <c r="I3328" s="12" t="s">
        <v>363</v>
      </c>
      <c r="J3328" s="12" t="s">
        <v>2401</v>
      </c>
      <c r="K3328" s="12" t="s">
        <v>3647</v>
      </c>
      <c r="N3328" s="16" t="s">
        <v>206</v>
      </c>
      <c r="O3328" s="16" t="s">
        <v>3765</v>
      </c>
      <c r="P3328" s="12" t="s">
        <v>1187</v>
      </c>
      <c r="Q3328" s="16">
        <v>2022</v>
      </c>
      <c r="R3328" s="16">
        <v>0</v>
      </c>
      <c r="T3328" s="16">
        <v>0</v>
      </c>
      <c r="V3328" s="12" t="s">
        <v>207</v>
      </c>
      <c r="W3328" s="12" t="s">
        <v>204</v>
      </c>
      <c r="X3328" s="16">
        <v>1</v>
      </c>
      <c r="Y3328" s="16">
        <v>5</v>
      </c>
      <c r="Z3328" s="16">
        <v>0</v>
      </c>
      <c r="AA3328" s="16">
        <f t="shared" si="723"/>
        <v>0</v>
      </c>
      <c r="AC3328" s="16" t="s">
        <v>5620</v>
      </c>
      <c r="AD3328" s="16">
        <f t="shared" si="724"/>
        <v>0</v>
      </c>
      <c r="AE3328" s="16">
        <f t="shared" si="725"/>
        <v>0</v>
      </c>
      <c r="AF3328" s="16">
        <f t="shared" si="726"/>
        <v>0</v>
      </c>
      <c r="AG3328" s="16">
        <f t="shared" si="727"/>
        <v>0</v>
      </c>
      <c r="AH3328" s="12">
        <f t="shared" si="728"/>
        <v>0</v>
      </c>
      <c r="AI3328" s="16">
        <f t="shared" si="729"/>
        <v>0</v>
      </c>
      <c r="AJ3328" s="16">
        <f t="shared" si="730"/>
        <v>0</v>
      </c>
      <c r="AK3328" s="16">
        <f t="shared" si="731"/>
        <v>0</v>
      </c>
      <c r="AL3328" s="16">
        <f t="shared" si="732"/>
        <v>0</v>
      </c>
      <c r="AM3328" s="16">
        <f t="shared" si="733"/>
        <v>0</v>
      </c>
      <c r="AN3328" s="16">
        <f t="shared" si="734"/>
        <v>0</v>
      </c>
      <c r="BC3328" s="16">
        <v>0</v>
      </c>
      <c r="BD3328" s="16">
        <f t="shared" si="735"/>
        <v>0</v>
      </c>
      <c r="BE3328" s="16">
        <f t="shared" si="736"/>
        <v>0</v>
      </c>
      <c r="BG3328" s="16">
        <f t="shared" si="737"/>
        <v>0</v>
      </c>
      <c r="BH3328" s="16">
        <f t="shared" si="738"/>
        <v>0</v>
      </c>
      <c r="BI3328" s="16">
        <f t="shared" si="739"/>
        <v>0</v>
      </c>
    </row>
    <row r="3329" spans="1:61" x14ac:dyDescent="0.35">
      <c r="A3329">
        <v>3328</v>
      </c>
      <c r="B3329" t="s">
        <v>360</v>
      </c>
      <c r="C3329" t="s">
        <v>9941</v>
      </c>
      <c r="D3329" s="15" t="s">
        <v>3830</v>
      </c>
      <c r="E3329" s="12" t="s">
        <v>93</v>
      </c>
      <c r="F3329" s="16">
        <v>1976</v>
      </c>
      <c r="G3329" s="12" t="s">
        <v>3316</v>
      </c>
      <c r="H3329" s="12" t="s">
        <v>589</v>
      </c>
      <c r="I3329" s="12" t="s">
        <v>363</v>
      </c>
      <c r="J3329" s="12" t="s">
        <v>2401</v>
      </c>
      <c r="K3329" s="12" t="s">
        <v>3647</v>
      </c>
      <c r="N3329" s="16" t="s">
        <v>206</v>
      </c>
      <c r="O3329" s="16" t="s">
        <v>3765</v>
      </c>
      <c r="P3329" s="12" t="s">
        <v>1187</v>
      </c>
      <c r="Q3329" s="16">
        <v>2022</v>
      </c>
      <c r="R3329" s="16">
        <v>0</v>
      </c>
      <c r="T3329" s="16">
        <v>0</v>
      </c>
      <c r="V3329" s="12" t="s">
        <v>207</v>
      </c>
      <c r="W3329" s="12" t="s">
        <v>204</v>
      </c>
      <c r="X3329" s="16">
        <v>1</v>
      </c>
      <c r="Y3329" s="16">
        <v>6</v>
      </c>
      <c r="Z3329" s="16">
        <v>0</v>
      </c>
      <c r="AA3329" s="16">
        <f t="shared" si="723"/>
        <v>0</v>
      </c>
      <c r="AC3329" s="16" t="s">
        <v>5620</v>
      </c>
      <c r="AD3329" s="16">
        <f t="shared" si="724"/>
        <v>0</v>
      </c>
      <c r="AE3329" s="16">
        <f t="shared" si="725"/>
        <v>0</v>
      </c>
      <c r="AF3329" s="16">
        <f t="shared" si="726"/>
        <v>0</v>
      </c>
      <c r="AG3329" s="16">
        <f t="shared" si="727"/>
        <v>0</v>
      </c>
      <c r="AH3329" s="12">
        <f t="shared" si="728"/>
        <v>0</v>
      </c>
      <c r="AI3329" s="16">
        <f t="shared" si="729"/>
        <v>0</v>
      </c>
      <c r="AJ3329" s="16">
        <f t="shared" si="730"/>
        <v>0</v>
      </c>
      <c r="AK3329" s="16">
        <f t="shared" si="731"/>
        <v>0</v>
      </c>
      <c r="AL3329" s="16">
        <f t="shared" si="732"/>
        <v>0</v>
      </c>
      <c r="AM3329" s="16">
        <f t="shared" si="733"/>
        <v>0</v>
      </c>
      <c r="AN3329" s="16">
        <f t="shared" si="734"/>
        <v>0</v>
      </c>
      <c r="BC3329" s="16">
        <v>0</v>
      </c>
      <c r="BD3329" s="16">
        <f t="shared" si="735"/>
        <v>0</v>
      </c>
      <c r="BE3329" s="16">
        <f t="shared" si="736"/>
        <v>0</v>
      </c>
      <c r="BG3329" s="16">
        <f t="shared" si="737"/>
        <v>0</v>
      </c>
      <c r="BH3329" s="16">
        <f t="shared" si="738"/>
        <v>0</v>
      </c>
      <c r="BI3329" s="16">
        <f t="shared" si="739"/>
        <v>0</v>
      </c>
    </row>
    <row r="3330" spans="1:61" x14ac:dyDescent="0.35">
      <c r="A3330">
        <v>3329</v>
      </c>
      <c r="B3330" t="s">
        <v>360</v>
      </c>
      <c r="C3330" t="s">
        <v>9942</v>
      </c>
      <c r="D3330" s="15" t="s">
        <v>3831</v>
      </c>
      <c r="E3330" s="12" t="s">
        <v>93</v>
      </c>
      <c r="F3330" s="16">
        <v>1964</v>
      </c>
      <c r="G3330" s="12" t="s">
        <v>3316</v>
      </c>
      <c r="H3330" s="12" t="s">
        <v>589</v>
      </c>
      <c r="I3330" s="12" t="s">
        <v>363</v>
      </c>
      <c r="J3330" s="12" t="s">
        <v>2401</v>
      </c>
      <c r="K3330" s="12" t="s">
        <v>3647</v>
      </c>
      <c r="N3330" s="16" t="s">
        <v>206</v>
      </c>
      <c r="O3330" s="16" t="s">
        <v>3765</v>
      </c>
      <c r="P3330" s="12" t="s">
        <v>1187</v>
      </c>
      <c r="Q3330" s="16">
        <v>2022</v>
      </c>
      <c r="R3330" s="16">
        <v>0</v>
      </c>
      <c r="T3330" s="16">
        <v>0</v>
      </c>
      <c r="V3330" s="12" t="s">
        <v>207</v>
      </c>
      <c r="W3330" s="12" t="s">
        <v>204</v>
      </c>
      <c r="X3330" s="16">
        <v>1</v>
      </c>
      <c r="Y3330" s="16">
        <v>7</v>
      </c>
      <c r="Z3330" s="16">
        <v>0</v>
      </c>
      <c r="AA3330" s="16">
        <f t="shared" si="723"/>
        <v>0</v>
      </c>
      <c r="AC3330" s="16" t="s">
        <v>5620</v>
      </c>
      <c r="AD3330" s="16">
        <f t="shared" si="724"/>
        <v>0</v>
      </c>
      <c r="AE3330" s="16">
        <f t="shared" si="725"/>
        <v>0</v>
      </c>
      <c r="AF3330" s="16">
        <f t="shared" si="726"/>
        <v>0</v>
      </c>
      <c r="AG3330" s="16">
        <f t="shared" si="727"/>
        <v>0</v>
      </c>
      <c r="AH3330" s="12">
        <f t="shared" si="728"/>
        <v>0</v>
      </c>
      <c r="AI3330" s="16">
        <f t="shared" si="729"/>
        <v>0</v>
      </c>
      <c r="AJ3330" s="16">
        <f t="shared" si="730"/>
        <v>0</v>
      </c>
      <c r="AK3330" s="16">
        <f t="shared" si="731"/>
        <v>0</v>
      </c>
      <c r="AL3330" s="16">
        <f t="shared" si="732"/>
        <v>0</v>
      </c>
      <c r="AM3330" s="16">
        <f t="shared" si="733"/>
        <v>0</v>
      </c>
      <c r="AN3330" s="16">
        <f t="shared" si="734"/>
        <v>0</v>
      </c>
      <c r="BC3330" s="16">
        <v>0</v>
      </c>
      <c r="BD3330" s="16">
        <f t="shared" si="735"/>
        <v>0</v>
      </c>
      <c r="BE3330" s="16">
        <f t="shared" si="736"/>
        <v>0</v>
      </c>
      <c r="BG3330" s="16">
        <f t="shared" si="737"/>
        <v>0</v>
      </c>
      <c r="BH3330" s="16">
        <f t="shared" si="738"/>
        <v>0</v>
      </c>
      <c r="BI3330" s="16">
        <f t="shared" si="739"/>
        <v>0</v>
      </c>
    </row>
    <row r="3331" spans="1:61" x14ac:dyDescent="0.35">
      <c r="A3331">
        <v>3330</v>
      </c>
      <c r="B3331" t="s">
        <v>360</v>
      </c>
      <c r="C3331" t="s">
        <v>9943</v>
      </c>
      <c r="D3331" s="15" t="s">
        <v>3832</v>
      </c>
      <c r="E3331" s="12" t="s">
        <v>93</v>
      </c>
      <c r="F3331" s="16">
        <v>1970</v>
      </c>
      <c r="G3331" s="12" t="s">
        <v>3316</v>
      </c>
      <c r="H3331" s="12" t="s">
        <v>589</v>
      </c>
      <c r="I3331" s="12" t="s">
        <v>363</v>
      </c>
      <c r="J3331" s="12" t="s">
        <v>2401</v>
      </c>
      <c r="K3331" s="12" t="s">
        <v>3647</v>
      </c>
      <c r="N3331" s="16" t="s">
        <v>206</v>
      </c>
      <c r="O3331" s="16" t="s">
        <v>3765</v>
      </c>
      <c r="P3331" s="12" t="s">
        <v>1187</v>
      </c>
      <c r="Q3331" s="16">
        <v>2022</v>
      </c>
      <c r="R3331" s="16">
        <v>0</v>
      </c>
      <c r="T3331" s="16">
        <v>0</v>
      </c>
      <c r="V3331" s="12" t="s">
        <v>207</v>
      </c>
      <c r="W3331" s="12" t="s">
        <v>204</v>
      </c>
      <c r="X3331" s="16">
        <v>1</v>
      </c>
      <c r="Y3331" s="16">
        <v>4</v>
      </c>
      <c r="Z3331" s="16">
        <v>0</v>
      </c>
      <c r="AA3331" s="16">
        <f t="shared" si="723"/>
        <v>0</v>
      </c>
      <c r="AC3331" s="16" t="s">
        <v>5620</v>
      </c>
      <c r="AD3331" s="16">
        <f t="shared" si="724"/>
        <v>0</v>
      </c>
      <c r="AE3331" s="16">
        <f t="shared" si="725"/>
        <v>0</v>
      </c>
      <c r="AF3331" s="16">
        <f t="shared" si="726"/>
        <v>0</v>
      </c>
      <c r="AG3331" s="16">
        <f t="shared" si="727"/>
        <v>0</v>
      </c>
      <c r="AH3331" s="12">
        <f t="shared" si="728"/>
        <v>0</v>
      </c>
      <c r="AI3331" s="16">
        <f t="shared" si="729"/>
        <v>0</v>
      </c>
      <c r="AJ3331" s="16">
        <f t="shared" si="730"/>
        <v>0</v>
      </c>
      <c r="AK3331" s="16">
        <f t="shared" si="731"/>
        <v>0</v>
      </c>
      <c r="AL3331" s="16">
        <f t="shared" si="732"/>
        <v>0</v>
      </c>
      <c r="AM3331" s="16">
        <f t="shared" si="733"/>
        <v>0</v>
      </c>
      <c r="AN3331" s="16">
        <f t="shared" si="734"/>
        <v>0</v>
      </c>
      <c r="BC3331" s="16">
        <v>0</v>
      </c>
      <c r="BD3331" s="16">
        <f t="shared" si="735"/>
        <v>0</v>
      </c>
      <c r="BE3331" s="16">
        <f t="shared" si="736"/>
        <v>0</v>
      </c>
      <c r="BG3331" s="16">
        <f t="shared" si="737"/>
        <v>0</v>
      </c>
      <c r="BH3331" s="16">
        <f t="shared" si="738"/>
        <v>0</v>
      </c>
      <c r="BI3331" s="16">
        <f t="shared" si="739"/>
        <v>0</v>
      </c>
    </row>
    <row r="3332" spans="1:61" x14ac:dyDescent="0.35">
      <c r="A3332">
        <v>3331</v>
      </c>
      <c r="B3332" t="s">
        <v>360</v>
      </c>
      <c r="C3332" t="s">
        <v>9944</v>
      </c>
      <c r="D3332" s="15" t="s">
        <v>5616</v>
      </c>
      <c r="E3332" s="12" t="s">
        <v>93</v>
      </c>
      <c r="F3332" s="16">
        <v>1970</v>
      </c>
      <c r="G3332" s="12" t="s">
        <v>3316</v>
      </c>
      <c r="H3332" s="12" t="s">
        <v>589</v>
      </c>
      <c r="I3332" s="12" t="s">
        <v>363</v>
      </c>
      <c r="J3332" s="12" t="s">
        <v>2401</v>
      </c>
      <c r="K3332" s="12" t="s">
        <v>3647</v>
      </c>
      <c r="N3332" s="16" t="s">
        <v>206</v>
      </c>
      <c r="O3332" s="16" t="s">
        <v>3765</v>
      </c>
      <c r="P3332" s="12" t="s">
        <v>1187</v>
      </c>
      <c r="Q3332" s="16">
        <v>2022</v>
      </c>
      <c r="R3332" s="16">
        <v>0</v>
      </c>
      <c r="T3332" s="16">
        <v>0</v>
      </c>
      <c r="V3332" s="12" t="s">
        <v>207</v>
      </c>
      <c r="W3332" s="12" t="s">
        <v>204</v>
      </c>
      <c r="X3332" s="16">
        <v>1</v>
      </c>
      <c r="Y3332" s="16">
        <v>5</v>
      </c>
      <c r="Z3332" s="16">
        <v>0</v>
      </c>
      <c r="AA3332" s="16">
        <f t="shared" si="723"/>
        <v>0</v>
      </c>
      <c r="AC3332" s="16" t="s">
        <v>5620</v>
      </c>
      <c r="AD3332" s="16">
        <f t="shared" si="724"/>
        <v>0</v>
      </c>
      <c r="AE3332" s="16">
        <f t="shared" si="725"/>
        <v>0</v>
      </c>
      <c r="AF3332" s="16">
        <f t="shared" si="726"/>
        <v>0</v>
      </c>
      <c r="AG3332" s="16">
        <f t="shared" si="727"/>
        <v>0</v>
      </c>
      <c r="AH3332" s="12">
        <f t="shared" si="728"/>
        <v>0</v>
      </c>
      <c r="AI3332" s="16">
        <f t="shared" si="729"/>
        <v>0</v>
      </c>
      <c r="AJ3332" s="16">
        <f t="shared" si="730"/>
        <v>0</v>
      </c>
      <c r="AK3332" s="16">
        <f t="shared" si="731"/>
        <v>0</v>
      </c>
      <c r="AL3332" s="16">
        <f t="shared" si="732"/>
        <v>0</v>
      </c>
      <c r="AM3332" s="16">
        <f t="shared" si="733"/>
        <v>0</v>
      </c>
      <c r="AN3332" s="16">
        <f t="shared" si="734"/>
        <v>0</v>
      </c>
      <c r="BC3332" s="16">
        <v>0</v>
      </c>
      <c r="BD3332" s="16">
        <f t="shared" si="735"/>
        <v>0</v>
      </c>
      <c r="BE3332" s="16">
        <f t="shared" si="736"/>
        <v>0</v>
      </c>
      <c r="BG3332" s="16">
        <f t="shared" si="737"/>
        <v>0</v>
      </c>
      <c r="BH3332" s="16">
        <f t="shared" si="738"/>
        <v>0</v>
      </c>
      <c r="BI3332" s="16">
        <f t="shared" si="739"/>
        <v>0</v>
      </c>
    </row>
    <row r="3333" spans="1:61" x14ac:dyDescent="0.35">
      <c r="A3333">
        <v>3332</v>
      </c>
      <c r="B3333" t="s">
        <v>360</v>
      </c>
      <c r="C3333" t="s">
        <v>9945</v>
      </c>
      <c r="D3333" s="15" t="s">
        <v>3833</v>
      </c>
      <c r="E3333" s="12" t="s">
        <v>98</v>
      </c>
      <c r="G3333" s="12" t="s">
        <v>3316</v>
      </c>
      <c r="H3333" s="12" t="s">
        <v>589</v>
      </c>
      <c r="I3333" s="12" t="s">
        <v>363</v>
      </c>
      <c r="J3333" s="12" t="s">
        <v>2401</v>
      </c>
      <c r="K3333" s="12" t="s">
        <v>363</v>
      </c>
      <c r="N3333" s="16" t="s">
        <v>206</v>
      </c>
      <c r="O3333" s="16" t="s">
        <v>3834</v>
      </c>
      <c r="P3333" s="12" t="s">
        <v>366</v>
      </c>
      <c r="Q3333" s="16">
        <v>2022</v>
      </c>
      <c r="R3333" s="16">
        <v>1.6</v>
      </c>
      <c r="T3333" s="16">
        <v>0</v>
      </c>
      <c r="V3333" s="12" t="s">
        <v>204</v>
      </c>
      <c r="W3333" s="12" t="s">
        <v>204</v>
      </c>
      <c r="X3333" s="16">
        <v>1</v>
      </c>
      <c r="Y3333" s="16">
        <v>8</v>
      </c>
      <c r="Z3333" s="16">
        <v>1.6</v>
      </c>
      <c r="AA3333" s="16">
        <v>208</v>
      </c>
      <c r="AB3333" s="16" t="s">
        <v>2113</v>
      </c>
      <c r="AC3333" s="16" t="s">
        <v>5621</v>
      </c>
      <c r="AD3333" s="16">
        <f t="shared" si="724"/>
        <v>72800</v>
      </c>
      <c r="AE3333" s="16">
        <f t="shared" si="725"/>
        <v>560</v>
      </c>
      <c r="AF3333" s="16">
        <f t="shared" si="726"/>
        <v>210000</v>
      </c>
      <c r="AG3333" s="16">
        <f t="shared" si="727"/>
        <v>160</v>
      </c>
      <c r="AH3333" s="12">
        <f t="shared" si="728"/>
        <v>0</v>
      </c>
      <c r="AI3333" s="16">
        <f t="shared" si="729"/>
        <v>11.200000000000001</v>
      </c>
      <c r="AJ3333" s="16">
        <f t="shared" si="730"/>
        <v>38640.000000000007</v>
      </c>
      <c r="AK3333" s="16">
        <f t="shared" si="731"/>
        <v>800</v>
      </c>
      <c r="AL3333" s="16">
        <f t="shared" si="732"/>
        <v>8000</v>
      </c>
      <c r="AM3333" s="16">
        <f t="shared" si="733"/>
        <v>113600</v>
      </c>
      <c r="AN3333" s="16">
        <f t="shared" si="734"/>
        <v>443040</v>
      </c>
      <c r="AP3333" s="16">
        <v>1.6</v>
      </c>
      <c r="AU3333">
        <v>0</v>
      </c>
      <c r="AX3333" s="16">
        <v>0</v>
      </c>
      <c r="AY3333" s="16">
        <v>0</v>
      </c>
      <c r="BB3333" s="16">
        <v>0</v>
      </c>
      <c r="BC3333" s="16">
        <v>1.6</v>
      </c>
      <c r="BD3333" s="16">
        <f t="shared" si="735"/>
        <v>5.6000000000000005</v>
      </c>
      <c r="BE3333" s="16">
        <f t="shared" si="736"/>
        <v>2769</v>
      </c>
      <c r="BG3333" s="16">
        <f t="shared" si="737"/>
        <v>1920</v>
      </c>
      <c r="BH3333" s="16">
        <f t="shared" si="738"/>
        <v>1024</v>
      </c>
      <c r="BI3333" s="16">
        <f t="shared" si="739"/>
        <v>12.8</v>
      </c>
    </row>
    <row r="3334" spans="1:61" x14ac:dyDescent="0.35">
      <c r="A3334">
        <v>3333</v>
      </c>
      <c r="B3334" t="s">
        <v>360</v>
      </c>
      <c r="C3334" t="s">
        <v>9946</v>
      </c>
      <c r="D3334" s="15" t="s">
        <v>3835</v>
      </c>
      <c r="E3334" s="12" t="s">
        <v>93</v>
      </c>
      <c r="G3334" s="12" t="s">
        <v>3316</v>
      </c>
      <c r="H3334" s="12" t="s">
        <v>589</v>
      </c>
      <c r="I3334" s="12" t="s">
        <v>363</v>
      </c>
      <c r="J3334" s="12" t="s">
        <v>2401</v>
      </c>
      <c r="K3334" s="12" t="s">
        <v>363</v>
      </c>
      <c r="N3334" s="16" t="s">
        <v>206</v>
      </c>
      <c r="O3334" s="16" t="s">
        <v>3834</v>
      </c>
      <c r="P3334" s="12" t="s">
        <v>366</v>
      </c>
      <c r="Q3334" s="16">
        <v>2022</v>
      </c>
      <c r="R3334" s="16">
        <v>1</v>
      </c>
      <c r="T3334" s="16">
        <v>0</v>
      </c>
      <c r="V3334" s="12" t="s">
        <v>204</v>
      </c>
      <c r="W3334" s="12" t="s">
        <v>204</v>
      </c>
      <c r="X3334" s="16">
        <v>1</v>
      </c>
      <c r="Y3334" s="16">
        <v>7</v>
      </c>
      <c r="Z3334" s="16">
        <v>1</v>
      </c>
      <c r="AA3334" s="16">
        <v>130</v>
      </c>
      <c r="AB3334" s="16" t="s">
        <v>2113</v>
      </c>
      <c r="AC3334" s="16" t="s">
        <v>5621</v>
      </c>
      <c r="AD3334" s="16">
        <f t="shared" si="724"/>
        <v>45500</v>
      </c>
      <c r="AE3334" s="16">
        <f t="shared" si="725"/>
        <v>350</v>
      </c>
      <c r="AF3334" s="16">
        <f t="shared" si="726"/>
        <v>131250</v>
      </c>
      <c r="AG3334" s="16">
        <f t="shared" si="727"/>
        <v>100</v>
      </c>
      <c r="AH3334" s="12">
        <f t="shared" si="728"/>
        <v>0</v>
      </c>
      <c r="AI3334" s="16">
        <f t="shared" si="729"/>
        <v>7</v>
      </c>
      <c r="AJ3334" s="16">
        <f t="shared" si="730"/>
        <v>24150</v>
      </c>
      <c r="AK3334" s="16">
        <f t="shared" si="731"/>
        <v>500</v>
      </c>
      <c r="AL3334" s="16">
        <f t="shared" si="732"/>
        <v>5000</v>
      </c>
      <c r="AM3334" s="16">
        <f t="shared" si="733"/>
        <v>71000</v>
      </c>
      <c r="AN3334" s="16">
        <f t="shared" si="734"/>
        <v>276900</v>
      </c>
      <c r="AP3334" s="16">
        <v>1</v>
      </c>
      <c r="AQ3334" s="16" t="s">
        <v>207</v>
      </c>
      <c r="AX3334" s="16" t="s">
        <v>207</v>
      </c>
      <c r="AY3334" s="16" t="s">
        <v>207</v>
      </c>
      <c r="AZ3334" s="16" t="s">
        <v>207</v>
      </c>
      <c r="BA3334" s="16" t="s">
        <v>207</v>
      </c>
      <c r="BB3334" s="16" t="s">
        <v>207</v>
      </c>
      <c r="BC3334" s="16">
        <v>1</v>
      </c>
      <c r="BD3334" s="16">
        <f t="shared" si="735"/>
        <v>3.5</v>
      </c>
      <c r="BE3334" s="16">
        <f t="shared" si="736"/>
        <v>1730.625</v>
      </c>
      <c r="BG3334" s="16">
        <f t="shared" si="737"/>
        <v>1200</v>
      </c>
      <c r="BH3334" s="16">
        <f t="shared" si="738"/>
        <v>640</v>
      </c>
      <c r="BI3334" s="16">
        <f t="shared" si="739"/>
        <v>8</v>
      </c>
    </row>
    <row r="3335" spans="1:61" x14ac:dyDescent="0.35">
      <c r="A3335">
        <v>3334</v>
      </c>
      <c r="B3335" t="s">
        <v>360</v>
      </c>
      <c r="C3335" t="s">
        <v>9947</v>
      </c>
      <c r="D3335" s="15" t="s">
        <v>3836</v>
      </c>
      <c r="E3335" s="12" t="s">
        <v>98</v>
      </c>
      <c r="G3335" s="12" t="s">
        <v>3316</v>
      </c>
      <c r="H3335" s="12" t="s">
        <v>589</v>
      </c>
      <c r="I3335" s="12" t="s">
        <v>363</v>
      </c>
      <c r="J3335" s="12" t="s">
        <v>2401</v>
      </c>
      <c r="K3335" s="12" t="s">
        <v>363</v>
      </c>
      <c r="N3335" s="16" t="s">
        <v>206</v>
      </c>
      <c r="O3335" s="16" t="s">
        <v>3834</v>
      </c>
      <c r="P3335" s="12" t="s">
        <v>366</v>
      </c>
      <c r="Q3335" s="16">
        <v>2022</v>
      </c>
      <c r="R3335" s="16">
        <v>2.37</v>
      </c>
      <c r="T3335" s="16">
        <v>0</v>
      </c>
      <c r="V3335" s="12" t="s">
        <v>204</v>
      </c>
      <c r="W3335" s="12" t="s">
        <v>204</v>
      </c>
      <c r="X3335" s="16">
        <v>1</v>
      </c>
      <c r="Y3335" s="16">
        <v>7</v>
      </c>
      <c r="Z3335" s="16">
        <v>2.37</v>
      </c>
      <c r="AA3335" s="16">
        <v>308.10000000000002</v>
      </c>
      <c r="AB3335" s="16" t="s">
        <v>2113</v>
      </c>
      <c r="AC3335" s="16" t="s">
        <v>5621</v>
      </c>
      <c r="AD3335" s="16">
        <f t="shared" si="724"/>
        <v>107835.00000000001</v>
      </c>
      <c r="AE3335" s="16">
        <f t="shared" si="725"/>
        <v>829.5</v>
      </c>
      <c r="AF3335" s="16">
        <f t="shared" si="726"/>
        <v>311062.5</v>
      </c>
      <c r="AG3335" s="16">
        <f t="shared" si="727"/>
        <v>237</v>
      </c>
      <c r="AH3335" s="12">
        <f t="shared" si="728"/>
        <v>0</v>
      </c>
      <c r="AI3335" s="16">
        <f t="shared" si="729"/>
        <v>16.59</v>
      </c>
      <c r="AJ3335" s="16">
        <f t="shared" si="730"/>
        <v>57235.5</v>
      </c>
      <c r="AK3335" s="16">
        <f t="shared" si="731"/>
        <v>1185</v>
      </c>
      <c r="AL3335" s="16">
        <f t="shared" si="732"/>
        <v>11850</v>
      </c>
      <c r="AM3335" s="16">
        <f t="shared" si="733"/>
        <v>168270</v>
      </c>
      <c r="AN3335" s="16">
        <f t="shared" si="734"/>
        <v>656253</v>
      </c>
      <c r="AP3335" s="16">
        <v>2.37</v>
      </c>
      <c r="AQ3335" s="16" t="s">
        <v>207</v>
      </c>
      <c r="AX3335" s="16" t="s">
        <v>207</v>
      </c>
      <c r="AY3335" s="16" t="s">
        <v>207</v>
      </c>
      <c r="AZ3335" s="16" t="s">
        <v>207</v>
      </c>
      <c r="BA3335" s="16" t="s">
        <v>207</v>
      </c>
      <c r="BB3335" s="16" t="s">
        <v>207</v>
      </c>
      <c r="BC3335" s="16">
        <v>2.37</v>
      </c>
      <c r="BD3335" s="16">
        <f t="shared" si="735"/>
        <v>8.2949999999999999</v>
      </c>
      <c r="BE3335" s="16">
        <f t="shared" si="736"/>
        <v>4101.5812500000002</v>
      </c>
      <c r="BG3335" s="16">
        <f t="shared" si="737"/>
        <v>2844</v>
      </c>
      <c r="BH3335" s="16">
        <f t="shared" si="738"/>
        <v>1516.8000000000002</v>
      </c>
      <c r="BI3335" s="16">
        <f t="shared" si="739"/>
        <v>18.96</v>
      </c>
    </row>
    <row r="3336" spans="1:61" x14ac:dyDescent="0.35">
      <c r="A3336">
        <v>3335</v>
      </c>
      <c r="B3336" t="s">
        <v>360</v>
      </c>
      <c r="C3336" t="s">
        <v>9948</v>
      </c>
      <c r="D3336" s="15" t="s">
        <v>3837</v>
      </c>
      <c r="E3336" s="12" t="s">
        <v>98</v>
      </c>
      <c r="G3336" s="12" t="s">
        <v>3316</v>
      </c>
      <c r="H3336" s="12" t="s">
        <v>589</v>
      </c>
      <c r="I3336" s="12" t="s">
        <v>363</v>
      </c>
      <c r="J3336" s="12" t="s">
        <v>2401</v>
      </c>
      <c r="K3336" s="12" t="s">
        <v>363</v>
      </c>
      <c r="N3336" s="16" t="s">
        <v>206</v>
      </c>
      <c r="O3336" s="16" t="s">
        <v>3834</v>
      </c>
      <c r="P3336" s="12" t="s">
        <v>366</v>
      </c>
      <c r="Q3336" s="16">
        <v>2022</v>
      </c>
      <c r="R3336" s="16">
        <v>1.95</v>
      </c>
      <c r="T3336" s="16">
        <v>0</v>
      </c>
      <c r="V3336" s="12" t="s">
        <v>204</v>
      </c>
      <c r="W3336" s="12" t="s">
        <v>204</v>
      </c>
      <c r="X3336" s="16">
        <v>1</v>
      </c>
      <c r="Y3336" s="16">
        <v>7</v>
      </c>
      <c r="Z3336" s="16">
        <v>1.95</v>
      </c>
      <c r="AA3336" s="16">
        <v>253.5</v>
      </c>
      <c r="AB3336" s="16" t="s">
        <v>2113</v>
      </c>
      <c r="AC3336" s="16" t="s">
        <v>5621</v>
      </c>
      <c r="AD3336" s="16">
        <f t="shared" si="724"/>
        <v>88725</v>
      </c>
      <c r="AE3336" s="16">
        <f t="shared" si="725"/>
        <v>682.5</v>
      </c>
      <c r="AF3336" s="16">
        <f t="shared" si="726"/>
        <v>255937.5</v>
      </c>
      <c r="AG3336" s="16">
        <f t="shared" si="727"/>
        <v>195</v>
      </c>
      <c r="AH3336" s="12">
        <f t="shared" si="728"/>
        <v>0</v>
      </c>
      <c r="AI3336" s="16">
        <f t="shared" si="729"/>
        <v>13.65</v>
      </c>
      <c r="AJ3336" s="16">
        <f t="shared" si="730"/>
        <v>47092.5</v>
      </c>
      <c r="AK3336" s="16">
        <f t="shared" si="731"/>
        <v>975</v>
      </c>
      <c r="AL3336" s="16">
        <f t="shared" si="732"/>
        <v>9750</v>
      </c>
      <c r="AM3336" s="16">
        <f t="shared" si="733"/>
        <v>138450</v>
      </c>
      <c r="AN3336" s="16">
        <f t="shared" si="734"/>
        <v>539955</v>
      </c>
      <c r="AP3336" s="16">
        <v>1.95</v>
      </c>
      <c r="AQ3336" s="16" t="s">
        <v>207</v>
      </c>
      <c r="AX3336" s="16" t="s">
        <v>207</v>
      </c>
      <c r="AY3336" s="16" t="s">
        <v>207</v>
      </c>
      <c r="AZ3336" s="16" t="s">
        <v>207</v>
      </c>
      <c r="BA3336" s="16" t="s">
        <v>207</v>
      </c>
      <c r="BB3336" s="16" t="s">
        <v>207</v>
      </c>
      <c r="BC3336" s="16">
        <v>1.95</v>
      </c>
      <c r="BD3336" s="16">
        <f t="shared" si="735"/>
        <v>6.8250000000000002</v>
      </c>
      <c r="BE3336" s="16">
        <f t="shared" si="736"/>
        <v>3374.71875</v>
      </c>
      <c r="BG3336" s="16">
        <f t="shared" si="737"/>
        <v>2340</v>
      </c>
      <c r="BH3336" s="16">
        <f t="shared" si="738"/>
        <v>1248</v>
      </c>
      <c r="BI3336" s="16">
        <f t="shared" si="739"/>
        <v>15.6</v>
      </c>
    </row>
    <row r="3337" spans="1:61" x14ac:dyDescent="0.35">
      <c r="A3337">
        <v>3336</v>
      </c>
      <c r="B3337" t="s">
        <v>360</v>
      </c>
      <c r="C3337" t="s">
        <v>9949</v>
      </c>
      <c r="D3337" s="15" t="s">
        <v>3838</v>
      </c>
      <c r="E3337" s="12" t="s">
        <v>98</v>
      </c>
      <c r="G3337" s="12" t="s">
        <v>3316</v>
      </c>
      <c r="H3337" s="12" t="s">
        <v>589</v>
      </c>
      <c r="I3337" s="12" t="s">
        <v>363</v>
      </c>
      <c r="J3337" s="12" t="s">
        <v>2401</v>
      </c>
      <c r="K3337" s="12" t="s">
        <v>363</v>
      </c>
      <c r="N3337" s="16" t="s">
        <v>206</v>
      </c>
      <c r="O3337" s="16" t="s">
        <v>3834</v>
      </c>
      <c r="P3337" s="12" t="s">
        <v>366</v>
      </c>
      <c r="Q3337" s="16">
        <v>2022</v>
      </c>
      <c r="R3337" s="16">
        <v>1.65</v>
      </c>
      <c r="T3337" s="16">
        <v>0</v>
      </c>
      <c r="V3337" s="12" t="s">
        <v>204</v>
      </c>
      <c r="W3337" s="12" t="s">
        <v>204</v>
      </c>
      <c r="X3337" s="16">
        <v>1</v>
      </c>
      <c r="Y3337" s="16">
        <v>7</v>
      </c>
      <c r="Z3337" s="16">
        <v>1.65</v>
      </c>
      <c r="AA3337" s="16">
        <v>214.5</v>
      </c>
      <c r="AB3337" s="16" t="s">
        <v>2113</v>
      </c>
      <c r="AC3337" s="16" t="s">
        <v>5621</v>
      </c>
      <c r="AD3337" s="16">
        <f t="shared" si="724"/>
        <v>75075</v>
      </c>
      <c r="AE3337" s="16">
        <f t="shared" si="725"/>
        <v>577.5</v>
      </c>
      <c r="AF3337" s="16">
        <f t="shared" si="726"/>
        <v>216562.5</v>
      </c>
      <c r="AG3337" s="16">
        <f t="shared" si="727"/>
        <v>165</v>
      </c>
      <c r="AH3337" s="12">
        <f t="shared" si="728"/>
        <v>0</v>
      </c>
      <c r="AI3337" s="16">
        <f t="shared" si="729"/>
        <v>11.549999999999999</v>
      </c>
      <c r="AJ3337" s="16">
        <f t="shared" si="730"/>
        <v>39847.499999999993</v>
      </c>
      <c r="AK3337" s="16">
        <f t="shared" si="731"/>
        <v>825</v>
      </c>
      <c r="AL3337" s="16">
        <f t="shared" si="732"/>
        <v>8250</v>
      </c>
      <c r="AM3337" s="16">
        <f t="shared" si="733"/>
        <v>117150</v>
      </c>
      <c r="AN3337" s="16">
        <f t="shared" si="734"/>
        <v>456885</v>
      </c>
      <c r="AP3337" s="16">
        <v>1.65</v>
      </c>
      <c r="AQ3337" s="16" t="s">
        <v>207</v>
      </c>
      <c r="AX3337" s="16" t="s">
        <v>207</v>
      </c>
      <c r="AY3337" s="16" t="s">
        <v>207</v>
      </c>
      <c r="AZ3337" s="16" t="s">
        <v>207</v>
      </c>
      <c r="BA3337" s="16" t="s">
        <v>207</v>
      </c>
      <c r="BB3337" s="16" t="s">
        <v>207</v>
      </c>
      <c r="BC3337" s="16">
        <v>1.65</v>
      </c>
      <c r="BD3337" s="16">
        <f t="shared" si="735"/>
        <v>5.7749999999999995</v>
      </c>
      <c r="BE3337" s="16">
        <f t="shared" si="736"/>
        <v>2855.53125</v>
      </c>
      <c r="BG3337" s="16">
        <f t="shared" si="737"/>
        <v>1980</v>
      </c>
      <c r="BH3337" s="16">
        <f t="shared" si="738"/>
        <v>1056</v>
      </c>
      <c r="BI3337" s="16">
        <f t="shared" si="739"/>
        <v>13.2</v>
      </c>
    </row>
    <row r="3338" spans="1:61" x14ac:dyDescent="0.35">
      <c r="A3338">
        <v>3337</v>
      </c>
      <c r="B3338" t="s">
        <v>360</v>
      </c>
      <c r="C3338" t="s">
        <v>9950</v>
      </c>
      <c r="D3338" s="15" t="s">
        <v>3839</v>
      </c>
      <c r="E3338" s="12" t="s">
        <v>98</v>
      </c>
      <c r="G3338" s="12" t="s">
        <v>3316</v>
      </c>
      <c r="H3338" s="12" t="s">
        <v>589</v>
      </c>
      <c r="I3338" s="12" t="s">
        <v>363</v>
      </c>
      <c r="J3338" s="12" t="s">
        <v>2401</v>
      </c>
      <c r="K3338" s="12" t="s">
        <v>363</v>
      </c>
      <c r="N3338" s="16" t="s">
        <v>206</v>
      </c>
      <c r="O3338" s="16" t="s">
        <v>3834</v>
      </c>
      <c r="P3338" s="12" t="s">
        <v>366</v>
      </c>
      <c r="Q3338" s="16">
        <v>2022</v>
      </c>
      <c r="R3338" s="16">
        <v>1.07</v>
      </c>
      <c r="T3338" s="16">
        <v>0</v>
      </c>
      <c r="V3338" s="12" t="s">
        <v>204</v>
      </c>
      <c r="W3338" s="12" t="s">
        <v>204</v>
      </c>
      <c r="X3338" s="16">
        <v>1</v>
      </c>
      <c r="Y3338" s="16">
        <v>7</v>
      </c>
      <c r="Z3338" s="16">
        <v>1.07</v>
      </c>
      <c r="AA3338" s="16">
        <v>139.1</v>
      </c>
      <c r="AB3338" s="16" t="s">
        <v>2113</v>
      </c>
      <c r="AC3338" s="16" t="s">
        <v>5621</v>
      </c>
      <c r="AD3338" s="16">
        <f t="shared" si="724"/>
        <v>48685</v>
      </c>
      <c r="AE3338" s="16">
        <f t="shared" si="725"/>
        <v>374.5</v>
      </c>
      <c r="AF3338" s="16">
        <f t="shared" si="726"/>
        <v>140437.5</v>
      </c>
      <c r="AG3338" s="16">
        <f t="shared" si="727"/>
        <v>107</v>
      </c>
      <c r="AH3338" s="12">
        <f t="shared" si="728"/>
        <v>0</v>
      </c>
      <c r="AI3338" s="16">
        <f t="shared" si="729"/>
        <v>7.49</v>
      </c>
      <c r="AJ3338" s="16">
        <f t="shared" si="730"/>
        <v>25840.5</v>
      </c>
      <c r="AK3338" s="16">
        <f t="shared" si="731"/>
        <v>535</v>
      </c>
      <c r="AL3338" s="16">
        <f t="shared" si="732"/>
        <v>5350</v>
      </c>
      <c r="AM3338" s="16">
        <f t="shared" si="733"/>
        <v>75970</v>
      </c>
      <c r="AN3338" s="16">
        <f t="shared" si="734"/>
        <v>296283</v>
      </c>
      <c r="AP3338" s="16">
        <v>1.07</v>
      </c>
      <c r="AQ3338" s="16" t="s">
        <v>207</v>
      </c>
      <c r="AX3338" s="16" t="s">
        <v>207</v>
      </c>
      <c r="AY3338" s="16" t="s">
        <v>207</v>
      </c>
      <c r="AZ3338" s="16" t="s">
        <v>207</v>
      </c>
      <c r="BA3338" s="16" t="s">
        <v>207</v>
      </c>
      <c r="BB3338" s="16" t="s">
        <v>207</v>
      </c>
      <c r="BC3338" s="16">
        <v>1.07</v>
      </c>
      <c r="BD3338" s="16">
        <f t="shared" si="735"/>
        <v>3.7450000000000001</v>
      </c>
      <c r="BE3338" s="16">
        <f t="shared" si="736"/>
        <v>1851.76875</v>
      </c>
      <c r="BG3338" s="16">
        <f t="shared" si="737"/>
        <v>1284</v>
      </c>
      <c r="BH3338" s="16">
        <f t="shared" si="738"/>
        <v>684.80000000000007</v>
      </c>
      <c r="BI3338" s="16">
        <f t="shared" si="739"/>
        <v>8.56</v>
      </c>
    </row>
    <row r="3339" spans="1:61" x14ac:dyDescent="0.35">
      <c r="A3339">
        <v>3338</v>
      </c>
      <c r="B3339" t="s">
        <v>360</v>
      </c>
      <c r="C3339" t="s">
        <v>9951</v>
      </c>
      <c r="D3339" s="15" t="s">
        <v>3840</v>
      </c>
      <c r="E3339" s="12" t="s">
        <v>98</v>
      </c>
      <c r="G3339" s="12" t="s">
        <v>3316</v>
      </c>
      <c r="H3339" s="12" t="s">
        <v>589</v>
      </c>
      <c r="I3339" s="12" t="s">
        <v>363</v>
      </c>
      <c r="J3339" s="12" t="s">
        <v>2401</v>
      </c>
      <c r="K3339" s="12" t="s">
        <v>363</v>
      </c>
      <c r="N3339" s="16" t="s">
        <v>206</v>
      </c>
      <c r="O3339" s="16" t="s">
        <v>3834</v>
      </c>
      <c r="P3339" s="12" t="s">
        <v>366</v>
      </c>
      <c r="Q3339" s="16">
        <v>2022</v>
      </c>
      <c r="R3339" s="16">
        <v>1.23</v>
      </c>
      <c r="T3339" s="16">
        <v>0</v>
      </c>
      <c r="V3339" s="12" t="s">
        <v>204</v>
      </c>
      <c r="W3339" s="12" t="s">
        <v>204</v>
      </c>
      <c r="X3339" s="16">
        <v>1</v>
      </c>
      <c r="Y3339" s="16">
        <v>7</v>
      </c>
      <c r="Z3339" s="16">
        <v>1.23</v>
      </c>
      <c r="AA3339" s="16">
        <v>159.9</v>
      </c>
      <c r="AB3339" s="16" t="s">
        <v>2113</v>
      </c>
      <c r="AC3339" s="16" t="s">
        <v>5621</v>
      </c>
      <c r="AD3339" s="16">
        <f t="shared" si="724"/>
        <v>55965</v>
      </c>
      <c r="AE3339" s="16">
        <f t="shared" si="725"/>
        <v>430.5</v>
      </c>
      <c r="AF3339" s="16">
        <f t="shared" si="726"/>
        <v>161437.5</v>
      </c>
      <c r="AG3339" s="16">
        <f t="shared" si="727"/>
        <v>123</v>
      </c>
      <c r="AH3339" s="12">
        <f t="shared" si="728"/>
        <v>0</v>
      </c>
      <c r="AI3339" s="16">
        <f t="shared" si="729"/>
        <v>8.61</v>
      </c>
      <c r="AJ3339" s="16">
        <f t="shared" si="730"/>
        <v>29704.499999999996</v>
      </c>
      <c r="AK3339" s="16">
        <f t="shared" si="731"/>
        <v>615</v>
      </c>
      <c r="AL3339" s="16">
        <f t="shared" si="732"/>
        <v>6150</v>
      </c>
      <c r="AM3339" s="16">
        <f t="shared" si="733"/>
        <v>87330</v>
      </c>
      <c r="AN3339" s="16">
        <f t="shared" si="734"/>
        <v>340587</v>
      </c>
      <c r="AP3339" s="16">
        <v>1.23</v>
      </c>
      <c r="AQ3339" s="16" t="s">
        <v>207</v>
      </c>
      <c r="AX3339" s="16" t="s">
        <v>207</v>
      </c>
      <c r="AY3339" s="16" t="s">
        <v>207</v>
      </c>
      <c r="AZ3339" s="16" t="s">
        <v>207</v>
      </c>
      <c r="BA3339" s="16" t="s">
        <v>207</v>
      </c>
      <c r="BB3339" s="16" t="s">
        <v>207</v>
      </c>
      <c r="BC3339" s="16">
        <v>1.23</v>
      </c>
      <c r="BD3339" s="16">
        <f t="shared" si="735"/>
        <v>4.3049999999999997</v>
      </c>
      <c r="BE3339" s="16">
        <f t="shared" si="736"/>
        <v>2128.6687499999998</v>
      </c>
      <c r="BG3339" s="16">
        <f t="shared" si="737"/>
        <v>1476</v>
      </c>
      <c r="BH3339" s="16">
        <f t="shared" si="738"/>
        <v>787.2</v>
      </c>
      <c r="BI3339" s="16">
        <f t="shared" si="739"/>
        <v>9.84</v>
      </c>
    </row>
    <row r="3340" spans="1:61" x14ac:dyDescent="0.35">
      <c r="A3340">
        <v>3339</v>
      </c>
      <c r="B3340" t="s">
        <v>360</v>
      </c>
      <c r="C3340" t="s">
        <v>9952</v>
      </c>
      <c r="D3340" s="15" t="s">
        <v>3841</v>
      </c>
      <c r="E3340" s="12" t="s">
        <v>98</v>
      </c>
      <c r="G3340" s="12" t="s">
        <v>3316</v>
      </c>
      <c r="H3340" s="12" t="s">
        <v>589</v>
      </c>
      <c r="I3340" s="12" t="s">
        <v>363</v>
      </c>
      <c r="J3340" s="12" t="s">
        <v>2401</v>
      </c>
      <c r="K3340" s="12" t="s">
        <v>363</v>
      </c>
      <c r="N3340" s="16" t="s">
        <v>206</v>
      </c>
      <c r="O3340" s="16" t="s">
        <v>3834</v>
      </c>
      <c r="Q3340" s="16">
        <v>2022</v>
      </c>
      <c r="T3340" s="16">
        <v>0</v>
      </c>
      <c r="V3340" s="12" t="s">
        <v>204</v>
      </c>
      <c r="W3340" s="12" t="s">
        <v>204</v>
      </c>
      <c r="X3340" s="16">
        <v>1</v>
      </c>
      <c r="Y3340" s="16">
        <v>7</v>
      </c>
      <c r="AA3340" s="16">
        <v>0</v>
      </c>
      <c r="AD3340" s="16">
        <f t="shared" si="724"/>
        <v>0</v>
      </c>
      <c r="AE3340" s="16">
        <f t="shared" si="725"/>
        <v>0</v>
      </c>
      <c r="AF3340" s="16">
        <f t="shared" si="726"/>
        <v>0</v>
      </c>
      <c r="AG3340" s="16">
        <f t="shared" si="727"/>
        <v>0</v>
      </c>
      <c r="AH3340" s="12">
        <f t="shared" si="728"/>
        <v>0</v>
      </c>
      <c r="AI3340" s="16">
        <f t="shared" si="729"/>
        <v>0</v>
      </c>
      <c r="AJ3340" s="16">
        <f t="shared" si="730"/>
        <v>0</v>
      </c>
      <c r="AK3340" s="16">
        <f t="shared" si="731"/>
        <v>0</v>
      </c>
      <c r="AL3340" s="16">
        <f t="shared" si="732"/>
        <v>0</v>
      </c>
      <c r="AM3340" s="16">
        <f t="shared" si="733"/>
        <v>0</v>
      </c>
      <c r="AN3340" s="16">
        <f t="shared" si="734"/>
        <v>0</v>
      </c>
      <c r="AQ3340" s="16" t="s">
        <v>207</v>
      </c>
      <c r="AX3340" s="16" t="s">
        <v>207</v>
      </c>
      <c r="AY3340" s="16" t="s">
        <v>207</v>
      </c>
      <c r="AZ3340" s="16" t="s">
        <v>207</v>
      </c>
      <c r="BA3340" s="16" t="s">
        <v>207</v>
      </c>
      <c r="BB3340" s="16" t="s">
        <v>207</v>
      </c>
      <c r="BD3340" s="16">
        <f t="shared" si="735"/>
        <v>0</v>
      </c>
      <c r="BE3340" s="16">
        <f t="shared" si="736"/>
        <v>0</v>
      </c>
      <c r="BG3340" s="16">
        <f t="shared" si="737"/>
        <v>0</v>
      </c>
      <c r="BH3340" s="16">
        <f t="shared" si="738"/>
        <v>0</v>
      </c>
      <c r="BI3340" s="16">
        <f t="shared" si="739"/>
        <v>0</v>
      </c>
    </row>
    <row r="3341" spans="1:61" x14ac:dyDescent="0.35">
      <c r="A3341">
        <v>3340</v>
      </c>
      <c r="B3341" t="s">
        <v>360</v>
      </c>
      <c r="C3341" t="s">
        <v>9953</v>
      </c>
      <c r="D3341" s="15" t="s">
        <v>3842</v>
      </c>
      <c r="E3341" s="12" t="s">
        <v>98</v>
      </c>
      <c r="G3341" s="12" t="s">
        <v>3316</v>
      </c>
      <c r="H3341" s="12" t="s">
        <v>589</v>
      </c>
      <c r="I3341" s="12" t="s">
        <v>363</v>
      </c>
      <c r="J3341" s="12" t="s">
        <v>2401</v>
      </c>
      <c r="K3341" s="12" t="s">
        <v>363</v>
      </c>
      <c r="N3341" s="16" t="s">
        <v>206</v>
      </c>
      <c r="O3341" s="16" t="s">
        <v>3834</v>
      </c>
      <c r="P3341" s="12" t="s">
        <v>366</v>
      </c>
      <c r="Q3341" s="16">
        <v>2022</v>
      </c>
      <c r="R3341" s="16">
        <v>0.67</v>
      </c>
      <c r="T3341" s="16">
        <v>0</v>
      </c>
      <c r="V3341" s="12" t="s">
        <v>204</v>
      </c>
      <c r="W3341" s="12" t="s">
        <v>204</v>
      </c>
      <c r="X3341" s="16">
        <v>1</v>
      </c>
      <c r="Y3341" s="16">
        <v>7</v>
      </c>
      <c r="Z3341" s="16">
        <v>0.67</v>
      </c>
      <c r="AA3341" s="16">
        <v>87.100000000000009</v>
      </c>
      <c r="AB3341" s="16" t="s">
        <v>2113</v>
      </c>
      <c r="AC3341" s="16" t="s">
        <v>5621</v>
      </c>
      <c r="AD3341" s="16">
        <f t="shared" si="724"/>
        <v>30485.000000000004</v>
      </c>
      <c r="AE3341" s="16">
        <f t="shared" si="725"/>
        <v>234.5</v>
      </c>
      <c r="AF3341" s="16">
        <f t="shared" si="726"/>
        <v>87937.5</v>
      </c>
      <c r="AG3341" s="16">
        <f t="shared" si="727"/>
        <v>67</v>
      </c>
      <c r="AH3341" s="12">
        <f t="shared" si="728"/>
        <v>0</v>
      </c>
      <c r="AI3341" s="16">
        <f t="shared" si="729"/>
        <v>4.6900000000000004</v>
      </c>
      <c r="AJ3341" s="16">
        <f t="shared" si="730"/>
        <v>16180.500000000002</v>
      </c>
      <c r="AK3341" s="16">
        <f t="shared" si="731"/>
        <v>335</v>
      </c>
      <c r="AL3341" s="16">
        <f t="shared" si="732"/>
        <v>3350</v>
      </c>
      <c r="AM3341" s="16">
        <f t="shared" si="733"/>
        <v>47570</v>
      </c>
      <c r="AN3341" s="16">
        <f t="shared" si="734"/>
        <v>185523</v>
      </c>
      <c r="AP3341" s="16">
        <v>0.67</v>
      </c>
      <c r="AQ3341" s="16" t="s">
        <v>207</v>
      </c>
      <c r="AX3341" s="16" t="s">
        <v>207</v>
      </c>
      <c r="AY3341" s="16" t="s">
        <v>207</v>
      </c>
      <c r="AZ3341" s="16" t="s">
        <v>207</v>
      </c>
      <c r="BA3341" s="16" t="s">
        <v>207</v>
      </c>
      <c r="BB3341" s="16" t="s">
        <v>207</v>
      </c>
      <c r="BC3341" s="16">
        <v>0.67</v>
      </c>
      <c r="BD3341" s="16">
        <f t="shared" si="735"/>
        <v>2.3450000000000002</v>
      </c>
      <c r="BE3341" s="16">
        <f t="shared" si="736"/>
        <v>1159.51875</v>
      </c>
      <c r="BG3341" s="16">
        <f t="shared" si="737"/>
        <v>804</v>
      </c>
      <c r="BH3341" s="16">
        <f t="shared" si="738"/>
        <v>428.8</v>
      </c>
      <c r="BI3341" s="16">
        <f t="shared" si="739"/>
        <v>5.36</v>
      </c>
    </row>
    <row r="3342" spans="1:61" x14ac:dyDescent="0.35">
      <c r="A3342">
        <v>3341</v>
      </c>
      <c r="B3342" t="s">
        <v>360</v>
      </c>
      <c r="C3342" t="s">
        <v>9954</v>
      </c>
      <c r="D3342" s="15" t="s">
        <v>3843</v>
      </c>
      <c r="E3342" s="12" t="s">
        <v>98</v>
      </c>
      <c r="G3342" s="12" t="s">
        <v>3316</v>
      </c>
      <c r="H3342" s="12" t="s">
        <v>589</v>
      </c>
      <c r="I3342" s="12" t="s">
        <v>363</v>
      </c>
      <c r="J3342" s="12" t="s">
        <v>2401</v>
      </c>
      <c r="K3342" s="12" t="s">
        <v>363</v>
      </c>
      <c r="N3342" s="16" t="s">
        <v>206</v>
      </c>
      <c r="O3342" s="16" t="s">
        <v>3834</v>
      </c>
      <c r="P3342" s="12" t="s">
        <v>366</v>
      </c>
      <c r="Q3342" s="16">
        <v>2022</v>
      </c>
      <c r="R3342" s="16">
        <v>0.52</v>
      </c>
      <c r="T3342" s="16">
        <v>0</v>
      </c>
      <c r="V3342" s="12" t="s">
        <v>204</v>
      </c>
      <c r="W3342" s="12" t="s">
        <v>204</v>
      </c>
      <c r="X3342" s="16">
        <v>1</v>
      </c>
      <c r="Y3342" s="16">
        <v>7</v>
      </c>
      <c r="Z3342" s="16">
        <v>0.52</v>
      </c>
      <c r="AA3342" s="16">
        <v>67.600000000000009</v>
      </c>
      <c r="AB3342" s="16" t="s">
        <v>2113</v>
      </c>
      <c r="AC3342" s="16" t="s">
        <v>5621</v>
      </c>
      <c r="AD3342" s="16">
        <f t="shared" si="724"/>
        <v>23660.000000000004</v>
      </c>
      <c r="AE3342" s="16">
        <f t="shared" si="725"/>
        <v>182</v>
      </c>
      <c r="AF3342" s="16">
        <f t="shared" si="726"/>
        <v>68250</v>
      </c>
      <c r="AG3342" s="16">
        <f t="shared" si="727"/>
        <v>52</v>
      </c>
      <c r="AH3342" s="12">
        <f t="shared" si="728"/>
        <v>0</v>
      </c>
      <c r="AI3342" s="16">
        <f t="shared" si="729"/>
        <v>3.64</v>
      </c>
      <c r="AJ3342" s="16">
        <f t="shared" si="730"/>
        <v>12558</v>
      </c>
      <c r="AK3342" s="16">
        <f t="shared" si="731"/>
        <v>260</v>
      </c>
      <c r="AL3342" s="16">
        <f t="shared" si="732"/>
        <v>2600</v>
      </c>
      <c r="AM3342" s="16">
        <f t="shared" si="733"/>
        <v>36920</v>
      </c>
      <c r="AN3342" s="16">
        <f t="shared" si="734"/>
        <v>143988</v>
      </c>
      <c r="AP3342" s="16">
        <v>0.52</v>
      </c>
      <c r="AQ3342" s="16" t="s">
        <v>207</v>
      </c>
      <c r="AX3342" s="16" t="s">
        <v>207</v>
      </c>
      <c r="AY3342" s="16" t="s">
        <v>207</v>
      </c>
      <c r="AZ3342" s="16" t="s">
        <v>207</v>
      </c>
      <c r="BA3342" s="16" t="s">
        <v>207</v>
      </c>
      <c r="BB3342" s="16" t="s">
        <v>207</v>
      </c>
      <c r="BC3342" s="16">
        <v>0.52</v>
      </c>
      <c r="BD3342" s="16">
        <f t="shared" si="735"/>
        <v>1.82</v>
      </c>
      <c r="BE3342" s="16">
        <f t="shared" si="736"/>
        <v>899.92499999999995</v>
      </c>
      <c r="BG3342" s="16">
        <f t="shared" si="737"/>
        <v>624</v>
      </c>
      <c r="BH3342" s="16">
        <f t="shared" si="738"/>
        <v>332.8</v>
      </c>
      <c r="BI3342" s="16">
        <f t="shared" si="739"/>
        <v>4.16</v>
      </c>
    </row>
    <row r="3343" spans="1:61" x14ac:dyDescent="0.35">
      <c r="A3343">
        <v>3342</v>
      </c>
      <c r="B3343" t="s">
        <v>360</v>
      </c>
      <c r="C3343" t="s">
        <v>9955</v>
      </c>
      <c r="D3343" s="15" t="s">
        <v>3844</v>
      </c>
      <c r="E3343" s="12" t="s">
        <v>98</v>
      </c>
      <c r="G3343" s="12" t="s">
        <v>3316</v>
      </c>
      <c r="H3343" s="12" t="s">
        <v>589</v>
      </c>
      <c r="I3343" s="12" t="s">
        <v>363</v>
      </c>
      <c r="J3343" s="12" t="s">
        <v>2401</v>
      </c>
      <c r="K3343" s="12" t="s">
        <v>363</v>
      </c>
      <c r="N3343" s="16" t="s">
        <v>206</v>
      </c>
      <c r="O3343" s="16" t="s">
        <v>3834</v>
      </c>
      <c r="P3343" s="12" t="s">
        <v>366</v>
      </c>
      <c r="Q3343" s="16">
        <v>2022</v>
      </c>
      <c r="R3343" s="16">
        <v>0.53</v>
      </c>
      <c r="T3343" s="16">
        <v>0</v>
      </c>
      <c r="V3343" s="12" t="s">
        <v>204</v>
      </c>
      <c r="W3343" s="12" t="s">
        <v>204</v>
      </c>
      <c r="X3343" s="16">
        <v>1</v>
      </c>
      <c r="Y3343" s="16">
        <v>7</v>
      </c>
      <c r="Z3343" s="16">
        <v>0.53</v>
      </c>
      <c r="AA3343" s="16">
        <v>68.900000000000006</v>
      </c>
      <c r="AB3343" s="16" t="s">
        <v>2113</v>
      </c>
      <c r="AC3343" s="16" t="s">
        <v>5621</v>
      </c>
      <c r="AD3343" s="16">
        <f t="shared" si="724"/>
        <v>24115.000000000004</v>
      </c>
      <c r="AE3343" s="16">
        <f t="shared" si="725"/>
        <v>185.5</v>
      </c>
      <c r="AF3343" s="16">
        <f t="shared" si="726"/>
        <v>69562.5</v>
      </c>
      <c r="AG3343" s="16">
        <f t="shared" si="727"/>
        <v>53</v>
      </c>
      <c r="AH3343" s="12">
        <f t="shared" si="728"/>
        <v>0</v>
      </c>
      <c r="AI3343" s="16">
        <f t="shared" si="729"/>
        <v>3.71</v>
      </c>
      <c r="AJ3343" s="16">
        <f t="shared" si="730"/>
        <v>12799.5</v>
      </c>
      <c r="AK3343" s="16">
        <f t="shared" si="731"/>
        <v>265</v>
      </c>
      <c r="AL3343" s="16">
        <f t="shared" si="732"/>
        <v>2650</v>
      </c>
      <c r="AM3343" s="16">
        <f t="shared" si="733"/>
        <v>37630</v>
      </c>
      <c r="AN3343" s="16">
        <f t="shared" si="734"/>
        <v>146757</v>
      </c>
      <c r="AP3343" s="16">
        <v>0.53</v>
      </c>
      <c r="AQ3343" s="16" t="s">
        <v>207</v>
      </c>
      <c r="AX3343" s="16" t="s">
        <v>207</v>
      </c>
      <c r="AY3343" s="16" t="s">
        <v>207</v>
      </c>
      <c r="AZ3343" s="16" t="s">
        <v>207</v>
      </c>
      <c r="BA3343" s="16" t="s">
        <v>207</v>
      </c>
      <c r="BB3343" s="16" t="s">
        <v>207</v>
      </c>
      <c r="BC3343" s="16">
        <v>0.53</v>
      </c>
      <c r="BD3343" s="16">
        <f t="shared" si="735"/>
        <v>1.855</v>
      </c>
      <c r="BE3343" s="16">
        <f t="shared" si="736"/>
        <v>917.23125000000005</v>
      </c>
      <c r="BG3343" s="16">
        <f t="shared" si="737"/>
        <v>636</v>
      </c>
      <c r="BH3343" s="16">
        <f t="shared" si="738"/>
        <v>339.20000000000005</v>
      </c>
      <c r="BI3343" s="16">
        <f t="shared" si="739"/>
        <v>4.24</v>
      </c>
    </row>
    <row r="3344" spans="1:61" x14ac:dyDescent="0.35">
      <c r="A3344">
        <v>3343</v>
      </c>
      <c r="B3344" t="s">
        <v>360</v>
      </c>
      <c r="C3344" t="s">
        <v>9956</v>
      </c>
      <c r="D3344" s="15" t="s">
        <v>3845</v>
      </c>
      <c r="E3344" s="12" t="s">
        <v>98</v>
      </c>
      <c r="G3344" s="12" t="s">
        <v>3316</v>
      </c>
      <c r="H3344" s="12" t="s">
        <v>589</v>
      </c>
      <c r="I3344" s="12" t="s">
        <v>363</v>
      </c>
      <c r="J3344" s="12" t="s">
        <v>2401</v>
      </c>
      <c r="K3344" s="12" t="s">
        <v>363</v>
      </c>
      <c r="N3344" s="16" t="s">
        <v>206</v>
      </c>
      <c r="O3344" s="16" t="s">
        <v>3834</v>
      </c>
      <c r="P3344" s="12" t="s">
        <v>366</v>
      </c>
      <c r="Q3344" s="16">
        <v>2022</v>
      </c>
      <c r="R3344" s="16">
        <v>3.8</v>
      </c>
      <c r="T3344" s="16">
        <v>0</v>
      </c>
      <c r="V3344" s="12" t="s">
        <v>204</v>
      </c>
      <c r="W3344" s="12" t="s">
        <v>204</v>
      </c>
      <c r="X3344" s="16">
        <v>1</v>
      </c>
      <c r="Y3344" s="16">
        <v>7</v>
      </c>
      <c r="Z3344" s="16">
        <v>3.8</v>
      </c>
      <c r="AA3344" s="16">
        <v>494</v>
      </c>
      <c r="AB3344" s="16" t="s">
        <v>2113</v>
      </c>
      <c r="AC3344" s="16" t="s">
        <v>5621</v>
      </c>
      <c r="AD3344" s="16">
        <f t="shared" si="724"/>
        <v>172900</v>
      </c>
      <c r="AE3344" s="16">
        <f t="shared" si="725"/>
        <v>1330</v>
      </c>
      <c r="AF3344" s="16">
        <f t="shared" si="726"/>
        <v>498750</v>
      </c>
      <c r="AG3344" s="16">
        <f t="shared" si="727"/>
        <v>380</v>
      </c>
      <c r="AH3344" s="12">
        <f t="shared" si="728"/>
        <v>0</v>
      </c>
      <c r="AI3344" s="16">
        <f t="shared" si="729"/>
        <v>26.599999999999998</v>
      </c>
      <c r="AJ3344" s="16">
        <f t="shared" si="730"/>
        <v>91769.999999999985</v>
      </c>
      <c r="AK3344" s="16">
        <f t="shared" si="731"/>
        <v>1900</v>
      </c>
      <c r="AL3344" s="16">
        <f t="shared" si="732"/>
        <v>19000</v>
      </c>
      <c r="AM3344" s="16">
        <f t="shared" si="733"/>
        <v>269800</v>
      </c>
      <c r="AN3344" s="16">
        <f t="shared" si="734"/>
        <v>1052220</v>
      </c>
      <c r="AP3344" s="16">
        <v>3.8</v>
      </c>
      <c r="AQ3344" s="16" t="s">
        <v>207</v>
      </c>
      <c r="AX3344" s="16" t="s">
        <v>207</v>
      </c>
      <c r="AY3344" s="16" t="s">
        <v>207</v>
      </c>
      <c r="AZ3344" s="16" t="s">
        <v>207</v>
      </c>
      <c r="BA3344" s="16" t="s">
        <v>207</v>
      </c>
      <c r="BB3344" s="16" t="s">
        <v>207</v>
      </c>
      <c r="BC3344" s="16">
        <v>3.8</v>
      </c>
      <c r="BD3344" s="16">
        <f t="shared" si="735"/>
        <v>13.299999999999999</v>
      </c>
      <c r="BE3344" s="16">
        <f t="shared" si="736"/>
        <v>6576.375</v>
      </c>
      <c r="BG3344" s="16">
        <f t="shared" si="737"/>
        <v>4560</v>
      </c>
      <c r="BH3344" s="16">
        <f t="shared" si="738"/>
        <v>2432</v>
      </c>
      <c r="BI3344" s="16">
        <f t="shared" si="739"/>
        <v>30.4</v>
      </c>
    </row>
    <row r="3345" spans="1:61" x14ac:dyDescent="0.35">
      <c r="A3345">
        <v>3344</v>
      </c>
      <c r="B3345" t="s">
        <v>360</v>
      </c>
      <c r="C3345" t="s">
        <v>9957</v>
      </c>
      <c r="D3345" s="15" t="s">
        <v>3846</v>
      </c>
      <c r="E3345" s="12" t="s">
        <v>98</v>
      </c>
      <c r="G3345" s="12" t="s">
        <v>3316</v>
      </c>
      <c r="H3345" s="12" t="s">
        <v>589</v>
      </c>
      <c r="I3345" s="12" t="s">
        <v>363</v>
      </c>
      <c r="J3345" s="12" t="s">
        <v>2401</v>
      </c>
      <c r="K3345" s="12" t="s">
        <v>363</v>
      </c>
      <c r="N3345" s="16" t="s">
        <v>206</v>
      </c>
      <c r="O3345" s="16" t="s">
        <v>3834</v>
      </c>
      <c r="P3345" s="12" t="s">
        <v>366</v>
      </c>
      <c r="Q3345" s="16">
        <v>2022</v>
      </c>
      <c r="R3345" s="16">
        <v>3.2</v>
      </c>
      <c r="T3345" s="16">
        <v>0</v>
      </c>
      <c r="V3345" s="12" t="s">
        <v>204</v>
      </c>
      <c r="W3345" s="12" t="s">
        <v>204</v>
      </c>
      <c r="X3345" s="16">
        <v>1</v>
      </c>
      <c r="Y3345" s="16">
        <v>7</v>
      </c>
      <c r="Z3345" s="16">
        <v>3.2</v>
      </c>
      <c r="AA3345" s="16">
        <v>416</v>
      </c>
      <c r="AB3345" s="16" t="s">
        <v>2113</v>
      </c>
      <c r="AC3345" s="16" t="s">
        <v>5621</v>
      </c>
      <c r="AD3345" s="16">
        <f t="shared" si="724"/>
        <v>145600</v>
      </c>
      <c r="AE3345" s="16">
        <f t="shared" si="725"/>
        <v>1120</v>
      </c>
      <c r="AF3345" s="16">
        <f t="shared" si="726"/>
        <v>420000</v>
      </c>
      <c r="AG3345" s="16">
        <f t="shared" si="727"/>
        <v>320</v>
      </c>
      <c r="AH3345" s="12">
        <f t="shared" si="728"/>
        <v>0</v>
      </c>
      <c r="AI3345" s="16">
        <f t="shared" si="729"/>
        <v>22.400000000000002</v>
      </c>
      <c r="AJ3345" s="16">
        <f t="shared" si="730"/>
        <v>77280.000000000015</v>
      </c>
      <c r="AK3345" s="16">
        <f t="shared" si="731"/>
        <v>1600</v>
      </c>
      <c r="AL3345" s="16">
        <f t="shared" si="732"/>
        <v>16000</v>
      </c>
      <c r="AM3345" s="16">
        <f t="shared" si="733"/>
        <v>227200</v>
      </c>
      <c r="AN3345" s="16">
        <f t="shared" si="734"/>
        <v>886080</v>
      </c>
      <c r="AP3345" s="16">
        <v>3.2</v>
      </c>
      <c r="AQ3345" s="16" t="s">
        <v>207</v>
      </c>
      <c r="AX3345" s="16" t="s">
        <v>207</v>
      </c>
      <c r="AY3345" s="16" t="s">
        <v>207</v>
      </c>
      <c r="AZ3345" s="16" t="s">
        <v>207</v>
      </c>
      <c r="BA3345" s="16" t="s">
        <v>207</v>
      </c>
      <c r="BB3345" s="16" t="s">
        <v>207</v>
      </c>
      <c r="BC3345" s="16">
        <v>3.2</v>
      </c>
      <c r="BD3345" s="16">
        <f t="shared" si="735"/>
        <v>11.200000000000001</v>
      </c>
      <c r="BE3345" s="16">
        <f t="shared" si="736"/>
        <v>5538</v>
      </c>
      <c r="BG3345" s="16">
        <f t="shared" si="737"/>
        <v>3840</v>
      </c>
      <c r="BH3345" s="16">
        <f t="shared" si="738"/>
        <v>2048</v>
      </c>
      <c r="BI3345" s="16">
        <f t="shared" si="739"/>
        <v>25.6</v>
      </c>
    </row>
    <row r="3346" spans="1:61" x14ac:dyDescent="0.35">
      <c r="A3346">
        <v>3345</v>
      </c>
      <c r="B3346" t="s">
        <v>360</v>
      </c>
      <c r="C3346" t="s">
        <v>9958</v>
      </c>
      <c r="D3346" s="15" t="s">
        <v>3847</v>
      </c>
      <c r="E3346" s="12" t="s">
        <v>98</v>
      </c>
      <c r="G3346" s="12" t="s">
        <v>3316</v>
      </c>
      <c r="H3346" s="12" t="s">
        <v>589</v>
      </c>
      <c r="I3346" s="12" t="s">
        <v>363</v>
      </c>
      <c r="J3346" s="12" t="s">
        <v>2401</v>
      </c>
      <c r="K3346" s="12" t="s">
        <v>363</v>
      </c>
      <c r="N3346" s="16" t="s">
        <v>205</v>
      </c>
      <c r="O3346" s="16" t="s">
        <v>3834</v>
      </c>
      <c r="P3346" s="12" t="s">
        <v>366</v>
      </c>
      <c r="Q3346" s="16">
        <v>2022</v>
      </c>
      <c r="R3346" s="16">
        <v>1.49</v>
      </c>
      <c r="T3346" s="16">
        <v>0</v>
      </c>
      <c r="V3346" s="12" t="s">
        <v>204</v>
      </c>
      <c r="W3346" s="12" t="s">
        <v>204</v>
      </c>
      <c r="X3346" s="16">
        <v>1</v>
      </c>
      <c r="Y3346" s="16">
        <v>7</v>
      </c>
      <c r="Z3346" s="16">
        <v>1.49</v>
      </c>
      <c r="AA3346" s="16">
        <v>193.7</v>
      </c>
      <c r="AB3346" s="16" t="s">
        <v>2113</v>
      </c>
      <c r="AC3346" s="16" t="s">
        <v>5621</v>
      </c>
      <c r="AD3346" s="16">
        <f t="shared" si="724"/>
        <v>67795</v>
      </c>
      <c r="AE3346" s="16">
        <f t="shared" si="725"/>
        <v>521.5</v>
      </c>
      <c r="AF3346" s="16">
        <f t="shared" si="726"/>
        <v>195562.5</v>
      </c>
      <c r="AG3346" s="16">
        <f t="shared" si="727"/>
        <v>149</v>
      </c>
      <c r="AH3346" s="12">
        <f t="shared" si="728"/>
        <v>0</v>
      </c>
      <c r="AI3346" s="16">
        <f t="shared" si="729"/>
        <v>10.43</v>
      </c>
      <c r="AJ3346" s="16">
        <f t="shared" si="730"/>
        <v>35983.5</v>
      </c>
      <c r="AK3346" s="16">
        <f t="shared" si="731"/>
        <v>745</v>
      </c>
      <c r="AL3346" s="16">
        <f t="shared" si="732"/>
        <v>7450</v>
      </c>
      <c r="AM3346" s="16">
        <f t="shared" si="733"/>
        <v>105790</v>
      </c>
      <c r="AN3346" s="16">
        <f t="shared" si="734"/>
        <v>412581</v>
      </c>
      <c r="AP3346" s="16">
        <v>1.49</v>
      </c>
      <c r="AQ3346" s="16" t="s">
        <v>207</v>
      </c>
      <c r="AX3346" s="16" t="s">
        <v>207</v>
      </c>
      <c r="AY3346" s="16" t="s">
        <v>207</v>
      </c>
      <c r="AZ3346" s="16" t="s">
        <v>207</v>
      </c>
      <c r="BA3346" s="16" t="s">
        <v>207</v>
      </c>
      <c r="BB3346" s="16" t="s">
        <v>207</v>
      </c>
      <c r="BC3346" s="16">
        <v>1.49</v>
      </c>
      <c r="BD3346" s="16">
        <f t="shared" si="735"/>
        <v>5.2149999999999999</v>
      </c>
      <c r="BE3346" s="16">
        <f t="shared" si="736"/>
        <v>2578.6312499999999</v>
      </c>
      <c r="BG3346" s="16">
        <f t="shared" si="737"/>
        <v>1788</v>
      </c>
      <c r="BH3346" s="16">
        <f t="shared" si="738"/>
        <v>953.6</v>
      </c>
      <c r="BI3346" s="16">
        <f t="shared" si="739"/>
        <v>11.92</v>
      </c>
    </row>
    <row r="3347" spans="1:61" x14ac:dyDescent="0.35">
      <c r="A3347">
        <v>3346</v>
      </c>
      <c r="B3347" t="s">
        <v>360</v>
      </c>
      <c r="C3347" t="s">
        <v>9959</v>
      </c>
      <c r="D3347" s="15" t="s">
        <v>3848</v>
      </c>
      <c r="E3347" s="12" t="s">
        <v>98</v>
      </c>
      <c r="G3347" s="12" t="s">
        <v>3316</v>
      </c>
      <c r="H3347" s="12" t="s">
        <v>589</v>
      </c>
      <c r="I3347" s="12" t="s">
        <v>363</v>
      </c>
      <c r="J3347" s="12" t="s">
        <v>2401</v>
      </c>
      <c r="K3347" s="12" t="s">
        <v>363</v>
      </c>
      <c r="N3347" s="16" t="s">
        <v>206</v>
      </c>
      <c r="O3347" s="16" t="s">
        <v>3834</v>
      </c>
      <c r="P3347" s="12" t="s">
        <v>366</v>
      </c>
      <c r="Q3347" s="16">
        <v>2022</v>
      </c>
      <c r="R3347" s="16">
        <v>0.55000000000000004</v>
      </c>
      <c r="T3347" s="16">
        <v>0</v>
      </c>
      <c r="V3347" s="12" t="s">
        <v>204</v>
      </c>
      <c r="W3347" s="12" t="s">
        <v>204</v>
      </c>
      <c r="X3347" s="16">
        <v>1</v>
      </c>
      <c r="Y3347" s="16">
        <v>7</v>
      </c>
      <c r="Z3347" s="16">
        <v>0.55000000000000004</v>
      </c>
      <c r="AA3347" s="16">
        <v>71.5</v>
      </c>
      <c r="AB3347" s="16" t="s">
        <v>2113</v>
      </c>
      <c r="AC3347" s="16" t="s">
        <v>5621</v>
      </c>
      <c r="AD3347" s="16">
        <f t="shared" si="724"/>
        <v>25025</v>
      </c>
      <c r="AE3347" s="16">
        <f t="shared" si="725"/>
        <v>192.50000000000003</v>
      </c>
      <c r="AF3347" s="16">
        <f t="shared" si="726"/>
        <v>72187.500000000015</v>
      </c>
      <c r="AG3347" s="16">
        <f t="shared" si="727"/>
        <v>55.000000000000007</v>
      </c>
      <c r="AH3347" s="12">
        <f t="shared" si="728"/>
        <v>0</v>
      </c>
      <c r="AI3347" s="16">
        <f t="shared" si="729"/>
        <v>3.8500000000000005</v>
      </c>
      <c r="AJ3347" s="16">
        <f t="shared" si="730"/>
        <v>13282.500000000002</v>
      </c>
      <c r="AK3347" s="16">
        <f t="shared" si="731"/>
        <v>275</v>
      </c>
      <c r="AL3347" s="16">
        <f t="shared" si="732"/>
        <v>2750</v>
      </c>
      <c r="AM3347" s="16">
        <f t="shared" si="733"/>
        <v>39050</v>
      </c>
      <c r="AN3347" s="16">
        <f t="shared" si="734"/>
        <v>152295</v>
      </c>
      <c r="AP3347" s="16">
        <v>0.55000000000000004</v>
      </c>
      <c r="AQ3347" s="16" t="s">
        <v>207</v>
      </c>
      <c r="AX3347" s="16" t="s">
        <v>207</v>
      </c>
      <c r="AY3347" s="16" t="s">
        <v>207</v>
      </c>
      <c r="AZ3347" s="16" t="s">
        <v>207</v>
      </c>
      <c r="BA3347" s="16" t="s">
        <v>207</v>
      </c>
      <c r="BB3347" s="16" t="s">
        <v>207</v>
      </c>
      <c r="BC3347" s="16">
        <v>0.55000000000000004</v>
      </c>
      <c r="BD3347" s="16">
        <f t="shared" si="735"/>
        <v>1.9250000000000003</v>
      </c>
      <c r="BE3347" s="16">
        <f t="shared" si="736"/>
        <v>951.84375</v>
      </c>
      <c r="BG3347" s="16">
        <f t="shared" si="737"/>
        <v>660</v>
      </c>
      <c r="BH3347" s="16">
        <f t="shared" si="738"/>
        <v>352</v>
      </c>
      <c r="BI3347" s="16">
        <f t="shared" si="739"/>
        <v>4.4000000000000004</v>
      </c>
    </row>
    <row r="3348" spans="1:61" x14ac:dyDescent="0.35">
      <c r="A3348">
        <v>3347</v>
      </c>
      <c r="B3348" t="s">
        <v>360</v>
      </c>
      <c r="C3348" t="s">
        <v>9960</v>
      </c>
      <c r="D3348" s="15" t="s">
        <v>3849</v>
      </c>
      <c r="E3348" s="12" t="s">
        <v>98</v>
      </c>
      <c r="G3348" s="12" t="s">
        <v>3316</v>
      </c>
      <c r="H3348" s="12" t="s">
        <v>589</v>
      </c>
      <c r="I3348" s="12" t="s">
        <v>363</v>
      </c>
      <c r="J3348" s="12" t="s">
        <v>2401</v>
      </c>
      <c r="K3348" s="12" t="s">
        <v>363</v>
      </c>
      <c r="N3348" s="16" t="s">
        <v>206</v>
      </c>
      <c r="O3348" s="16" t="s">
        <v>3834</v>
      </c>
      <c r="P3348" s="12" t="s">
        <v>366</v>
      </c>
      <c r="Q3348" s="16">
        <v>2022</v>
      </c>
      <c r="R3348" s="16">
        <v>0.84</v>
      </c>
      <c r="T3348" s="16">
        <v>0</v>
      </c>
      <c r="V3348" s="12" t="s">
        <v>204</v>
      </c>
      <c r="W3348" s="12" t="s">
        <v>204</v>
      </c>
      <c r="X3348" s="16">
        <v>1</v>
      </c>
      <c r="Y3348" s="16">
        <v>7</v>
      </c>
      <c r="Z3348" s="16">
        <v>0.84</v>
      </c>
      <c r="AA3348" s="16">
        <v>109.2</v>
      </c>
      <c r="AB3348" s="16" t="s">
        <v>2113</v>
      </c>
      <c r="AC3348" s="16" t="s">
        <v>5621</v>
      </c>
      <c r="AD3348" s="16">
        <f t="shared" si="724"/>
        <v>38220</v>
      </c>
      <c r="AE3348" s="16">
        <f t="shared" si="725"/>
        <v>294</v>
      </c>
      <c r="AF3348" s="16">
        <f t="shared" si="726"/>
        <v>110250</v>
      </c>
      <c r="AG3348" s="16">
        <f t="shared" si="727"/>
        <v>84</v>
      </c>
      <c r="AH3348" s="12">
        <f t="shared" si="728"/>
        <v>0</v>
      </c>
      <c r="AI3348" s="16">
        <f t="shared" si="729"/>
        <v>5.88</v>
      </c>
      <c r="AJ3348" s="16">
        <f t="shared" si="730"/>
        <v>20286</v>
      </c>
      <c r="AK3348" s="16">
        <f t="shared" si="731"/>
        <v>420</v>
      </c>
      <c r="AL3348" s="16">
        <f t="shared" si="732"/>
        <v>4200</v>
      </c>
      <c r="AM3348" s="16">
        <f t="shared" si="733"/>
        <v>59640</v>
      </c>
      <c r="AN3348" s="16">
        <f t="shared" si="734"/>
        <v>232596</v>
      </c>
      <c r="AP3348" s="16">
        <v>0.84</v>
      </c>
      <c r="AQ3348" s="16" t="s">
        <v>207</v>
      </c>
      <c r="AX3348" s="16" t="s">
        <v>207</v>
      </c>
      <c r="AY3348" s="16" t="s">
        <v>207</v>
      </c>
      <c r="AZ3348" s="16" t="s">
        <v>207</v>
      </c>
      <c r="BA3348" s="16" t="s">
        <v>207</v>
      </c>
      <c r="BB3348" s="16" t="s">
        <v>207</v>
      </c>
      <c r="BC3348" s="16">
        <v>0.84</v>
      </c>
      <c r="BD3348" s="16">
        <f t="shared" si="735"/>
        <v>2.94</v>
      </c>
      <c r="BE3348" s="16">
        <f t="shared" si="736"/>
        <v>1453.7249999999999</v>
      </c>
      <c r="BG3348" s="16">
        <f t="shared" si="737"/>
        <v>1008</v>
      </c>
      <c r="BH3348" s="16">
        <f t="shared" si="738"/>
        <v>537.6</v>
      </c>
      <c r="BI3348" s="16">
        <f t="shared" si="739"/>
        <v>6.7200000000000006</v>
      </c>
    </row>
    <row r="3349" spans="1:61" x14ac:dyDescent="0.35">
      <c r="A3349">
        <v>3348</v>
      </c>
      <c r="B3349" t="s">
        <v>360</v>
      </c>
      <c r="C3349" t="s">
        <v>9961</v>
      </c>
      <c r="D3349" s="15" t="s">
        <v>3850</v>
      </c>
      <c r="E3349" s="12" t="s">
        <v>98</v>
      </c>
      <c r="G3349" s="12" t="s">
        <v>3316</v>
      </c>
      <c r="H3349" s="12" t="s">
        <v>589</v>
      </c>
      <c r="I3349" s="12" t="s">
        <v>363</v>
      </c>
      <c r="J3349" s="12" t="s">
        <v>2401</v>
      </c>
      <c r="K3349" s="12" t="s">
        <v>363</v>
      </c>
      <c r="N3349" s="16" t="s">
        <v>206</v>
      </c>
      <c r="O3349" s="16" t="s">
        <v>3834</v>
      </c>
      <c r="P3349" s="12" t="s">
        <v>366</v>
      </c>
      <c r="Q3349" s="16">
        <v>2022</v>
      </c>
      <c r="R3349" s="16">
        <v>3.58</v>
      </c>
      <c r="T3349" s="16">
        <v>0</v>
      </c>
      <c r="V3349" s="12" t="s">
        <v>204</v>
      </c>
      <c r="W3349" s="12" t="s">
        <v>204</v>
      </c>
      <c r="X3349" s="16">
        <v>1</v>
      </c>
      <c r="Y3349" s="16">
        <v>7</v>
      </c>
      <c r="Z3349" s="16">
        <v>3.58</v>
      </c>
      <c r="AA3349" s="16">
        <v>465.40000000000003</v>
      </c>
      <c r="AB3349" s="16" t="s">
        <v>2113</v>
      </c>
      <c r="AC3349" s="16" t="s">
        <v>5621</v>
      </c>
      <c r="AD3349" s="16">
        <f t="shared" si="724"/>
        <v>162890</v>
      </c>
      <c r="AE3349" s="16">
        <f t="shared" si="725"/>
        <v>1253</v>
      </c>
      <c r="AF3349" s="16">
        <f t="shared" si="726"/>
        <v>469875</v>
      </c>
      <c r="AG3349" s="16">
        <f t="shared" si="727"/>
        <v>358</v>
      </c>
      <c r="AH3349" s="12">
        <f t="shared" si="728"/>
        <v>0</v>
      </c>
      <c r="AI3349" s="16">
        <f t="shared" si="729"/>
        <v>25.060000000000002</v>
      </c>
      <c r="AJ3349" s="16">
        <f t="shared" si="730"/>
        <v>86457.000000000015</v>
      </c>
      <c r="AK3349" s="16">
        <f t="shared" si="731"/>
        <v>1790</v>
      </c>
      <c r="AL3349" s="16">
        <f t="shared" si="732"/>
        <v>17900</v>
      </c>
      <c r="AM3349" s="16">
        <f t="shared" si="733"/>
        <v>254180</v>
      </c>
      <c r="AN3349" s="16">
        <f t="shared" si="734"/>
        <v>991302</v>
      </c>
      <c r="AP3349" s="16">
        <v>3.58</v>
      </c>
      <c r="AQ3349" s="16" t="s">
        <v>207</v>
      </c>
      <c r="AX3349" s="16" t="s">
        <v>207</v>
      </c>
      <c r="AY3349" s="16" t="s">
        <v>207</v>
      </c>
      <c r="AZ3349" s="16" t="s">
        <v>207</v>
      </c>
      <c r="BA3349" s="16" t="s">
        <v>207</v>
      </c>
      <c r="BB3349" s="16" t="s">
        <v>207</v>
      </c>
      <c r="BC3349" s="16">
        <v>3.58</v>
      </c>
      <c r="BD3349" s="16">
        <f t="shared" si="735"/>
        <v>12.530000000000001</v>
      </c>
      <c r="BE3349" s="16">
        <f t="shared" si="736"/>
        <v>6195.6374999999998</v>
      </c>
      <c r="BG3349" s="16">
        <f t="shared" si="737"/>
        <v>4296</v>
      </c>
      <c r="BH3349" s="16">
        <f t="shared" si="738"/>
        <v>2291.1999999999998</v>
      </c>
      <c r="BI3349" s="16">
        <f t="shared" si="739"/>
        <v>28.639999999999997</v>
      </c>
    </row>
    <row r="3350" spans="1:61" x14ac:dyDescent="0.35">
      <c r="A3350">
        <v>3349</v>
      </c>
      <c r="B3350" t="s">
        <v>360</v>
      </c>
      <c r="C3350" t="s">
        <v>9962</v>
      </c>
      <c r="D3350" s="15" t="s">
        <v>3851</v>
      </c>
      <c r="E3350" s="12" t="s">
        <v>98</v>
      </c>
      <c r="G3350" s="12" t="s">
        <v>3316</v>
      </c>
      <c r="H3350" s="12" t="s">
        <v>589</v>
      </c>
      <c r="I3350" s="12" t="s">
        <v>363</v>
      </c>
      <c r="J3350" s="12" t="s">
        <v>2401</v>
      </c>
      <c r="K3350" s="12" t="s">
        <v>363</v>
      </c>
      <c r="N3350" s="16" t="s">
        <v>206</v>
      </c>
      <c r="O3350" s="16" t="s">
        <v>3834</v>
      </c>
      <c r="P3350" s="12" t="s">
        <v>366</v>
      </c>
      <c r="Q3350" s="16">
        <v>2022</v>
      </c>
      <c r="R3350" s="16">
        <v>3.2</v>
      </c>
      <c r="T3350" s="16">
        <v>0</v>
      </c>
      <c r="V3350" s="12" t="s">
        <v>204</v>
      </c>
      <c r="W3350" s="12" t="s">
        <v>204</v>
      </c>
      <c r="X3350" s="16">
        <v>1</v>
      </c>
      <c r="Y3350" s="16">
        <v>7</v>
      </c>
      <c r="Z3350" s="16">
        <v>3.2</v>
      </c>
      <c r="AA3350" s="16">
        <v>416</v>
      </c>
      <c r="AB3350" s="16" t="s">
        <v>2113</v>
      </c>
      <c r="AC3350" s="16" t="s">
        <v>5621</v>
      </c>
      <c r="AD3350" s="16">
        <f t="shared" si="724"/>
        <v>145600</v>
      </c>
      <c r="AE3350" s="16">
        <f t="shared" si="725"/>
        <v>1120</v>
      </c>
      <c r="AF3350" s="16">
        <f t="shared" si="726"/>
        <v>420000</v>
      </c>
      <c r="AG3350" s="16">
        <f t="shared" si="727"/>
        <v>320</v>
      </c>
      <c r="AH3350" s="12">
        <f t="shared" si="728"/>
        <v>0</v>
      </c>
      <c r="AI3350" s="16">
        <f t="shared" si="729"/>
        <v>22.400000000000002</v>
      </c>
      <c r="AJ3350" s="16">
        <f t="shared" si="730"/>
        <v>77280.000000000015</v>
      </c>
      <c r="AK3350" s="16">
        <f t="shared" si="731"/>
        <v>1600</v>
      </c>
      <c r="AL3350" s="16">
        <f t="shared" si="732"/>
        <v>16000</v>
      </c>
      <c r="AM3350" s="16">
        <f t="shared" si="733"/>
        <v>227200</v>
      </c>
      <c r="AN3350" s="16">
        <f t="shared" si="734"/>
        <v>886080</v>
      </c>
      <c r="AP3350" s="16">
        <v>3.2</v>
      </c>
      <c r="AQ3350" s="16" t="s">
        <v>207</v>
      </c>
      <c r="AX3350" s="16" t="s">
        <v>207</v>
      </c>
      <c r="AY3350" s="16" t="s">
        <v>207</v>
      </c>
      <c r="AZ3350" s="16" t="s">
        <v>207</v>
      </c>
      <c r="BA3350" s="16" t="s">
        <v>207</v>
      </c>
      <c r="BB3350" s="16" t="s">
        <v>207</v>
      </c>
      <c r="BC3350" s="16">
        <v>3.2</v>
      </c>
      <c r="BD3350" s="16">
        <f t="shared" si="735"/>
        <v>11.200000000000001</v>
      </c>
      <c r="BE3350" s="16">
        <f t="shared" si="736"/>
        <v>5538</v>
      </c>
      <c r="BG3350" s="16">
        <f t="shared" si="737"/>
        <v>3840</v>
      </c>
      <c r="BH3350" s="16">
        <f t="shared" si="738"/>
        <v>2048</v>
      </c>
      <c r="BI3350" s="16">
        <f t="shared" si="739"/>
        <v>25.6</v>
      </c>
    </row>
    <row r="3351" spans="1:61" x14ac:dyDescent="0.35">
      <c r="A3351">
        <v>3350</v>
      </c>
      <c r="B3351" t="s">
        <v>360</v>
      </c>
      <c r="C3351" t="s">
        <v>9963</v>
      </c>
      <c r="D3351" s="15" t="s">
        <v>3852</v>
      </c>
      <c r="E3351" s="12" t="s">
        <v>98</v>
      </c>
      <c r="G3351" s="12" t="s">
        <v>3316</v>
      </c>
      <c r="H3351" s="12" t="s">
        <v>589</v>
      </c>
      <c r="I3351" s="12" t="s">
        <v>363</v>
      </c>
      <c r="J3351" s="12" t="s">
        <v>2401</v>
      </c>
      <c r="K3351" s="12" t="s">
        <v>363</v>
      </c>
      <c r="N3351" s="16" t="s">
        <v>206</v>
      </c>
      <c r="O3351" s="16" t="s">
        <v>3834</v>
      </c>
      <c r="P3351" s="12" t="s">
        <v>366</v>
      </c>
      <c r="Q3351" s="16">
        <v>2022</v>
      </c>
      <c r="R3351" s="16">
        <v>3.49</v>
      </c>
      <c r="T3351" s="16">
        <v>0</v>
      </c>
      <c r="V3351" s="12" t="s">
        <v>204</v>
      </c>
      <c r="W3351" s="12" t="s">
        <v>204</v>
      </c>
      <c r="X3351" s="16">
        <v>1</v>
      </c>
      <c r="Y3351" s="16">
        <v>7</v>
      </c>
      <c r="Z3351" s="16">
        <v>3.49</v>
      </c>
      <c r="AA3351" s="16">
        <v>453.70000000000005</v>
      </c>
      <c r="AB3351" s="16" t="s">
        <v>2113</v>
      </c>
      <c r="AC3351" s="16" t="s">
        <v>5621</v>
      </c>
      <c r="AD3351" s="16">
        <f t="shared" si="724"/>
        <v>158795.00000000003</v>
      </c>
      <c r="AE3351" s="16">
        <f t="shared" si="725"/>
        <v>1221.5</v>
      </c>
      <c r="AF3351" s="16">
        <f t="shared" si="726"/>
        <v>458062.5</v>
      </c>
      <c r="AG3351" s="16">
        <f t="shared" si="727"/>
        <v>349</v>
      </c>
      <c r="AH3351" s="12">
        <f t="shared" si="728"/>
        <v>0</v>
      </c>
      <c r="AI3351" s="16">
        <f t="shared" si="729"/>
        <v>24.43</v>
      </c>
      <c r="AJ3351" s="16">
        <f t="shared" si="730"/>
        <v>84283.5</v>
      </c>
      <c r="AK3351" s="16">
        <f t="shared" si="731"/>
        <v>1745</v>
      </c>
      <c r="AL3351" s="16">
        <f t="shared" si="732"/>
        <v>17450</v>
      </c>
      <c r="AM3351" s="16">
        <f t="shared" si="733"/>
        <v>247790.00000000003</v>
      </c>
      <c r="AN3351" s="16">
        <f t="shared" si="734"/>
        <v>966381</v>
      </c>
      <c r="AP3351" s="16">
        <v>3.49</v>
      </c>
      <c r="AQ3351" s="16" t="s">
        <v>207</v>
      </c>
      <c r="AX3351" s="16" t="s">
        <v>207</v>
      </c>
      <c r="AY3351" s="16" t="s">
        <v>207</v>
      </c>
      <c r="AZ3351" s="16" t="s">
        <v>207</v>
      </c>
      <c r="BA3351" s="16" t="s">
        <v>207</v>
      </c>
      <c r="BB3351" s="16" t="s">
        <v>207</v>
      </c>
      <c r="BC3351" s="16">
        <v>3.49</v>
      </c>
      <c r="BD3351" s="16">
        <f t="shared" si="735"/>
        <v>12.215</v>
      </c>
      <c r="BE3351" s="16">
        <f t="shared" si="736"/>
        <v>6039.8812500000004</v>
      </c>
      <c r="BG3351" s="16">
        <f t="shared" si="737"/>
        <v>4188</v>
      </c>
      <c r="BH3351" s="16">
        <f t="shared" si="738"/>
        <v>2233.6000000000004</v>
      </c>
      <c r="BI3351" s="16">
        <f t="shared" si="739"/>
        <v>27.920000000000005</v>
      </c>
    </row>
    <row r="3352" spans="1:61" x14ac:dyDescent="0.35">
      <c r="A3352">
        <v>3351</v>
      </c>
      <c r="B3352" t="s">
        <v>360</v>
      </c>
      <c r="C3352" t="s">
        <v>9964</v>
      </c>
      <c r="D3352" s="15" t="s">
        <v>2926</v>
      </c>
      <c r="E3352" s="12" t="s">
        <v>98</v>
      </c>
      <c r="G3352" s="12" t="s">
        <v>3316</v>
      </c>
      <c r="H3352" s="12" t="s">
        <v>589</v>
      </c>
      <c r="I3352" s="12" t="s">
        <v>363</v>
      </c>
      <c r="J3352" s="12" t="s">
        <v>2401</v>
      </c>
      <c r="K3352" s="12" t="s">
        <v>363</v>
      </c>
      <c r="N3352" s="16" t="s">
        <v>206</v>
      </c>
      <c r="O3352" s="16" t="s">
        <v>3834</v>
      </c>
      <c r="P3352" s="12" t="s">
        <v>366</v>
      </c>
      <c r="Q3352" s="16">
        <v>2022</v>
      </c>
      <c r="R3352" s="16">
        <v>0</v>
      </c>
      <c r="T3352" s="16">
        <v>0</v>
      </c>
      <c r="V3352" s="12" t="s">
        <v>204</v>
      </c>
      <c r="W3352" s="12" t="s">
        <v>204</v>
      </c>
      <c r="X3352" s="16">
        <v>1</v>
      </c>
      <c r="Y3352" s="16">
        <v>7</v>
      </c>
      <c r="Z3352" s="16">
        <v>0</v>
      </c>
      <c r="AA3352" s="16">
        <v>0</v>
      </c>
      <c r="AD3352" s="16">
        <f t="shared" si="724"/>
        <v>0</v>
      </c>
      <c r="AE3352" s="16">
        <f t="shared" si="725"/>
        <v>0</v>
      </c>
      <c r="AF3352" s="16">
        <f t="shared" si="726"/>
        <v>0</v>
      </c>
      <c r="AG3352" s="16">
        <f t="shared" si="727"/>
        <v>0</v>
      </c>
      <c r="AH3352" s="12">
        <f t="shared" si="728"/>
        <v>0</v>
      </c>
      <c r="AI3352" s="16">
        <f t="shared" si="729"/>
        <v>0</v>
      </c>
      <c r="AJ3352" s="16">
        <f t="shared" si="730"/>
        <v>0</v>
      </c>
      <c r="AK3352" s="16">
        <f t="shared" si="731"/>
        <v>0</v>
      </c>
      <c r="AL3352" s="16">
        <f t="shared" si="732"/>
        <v>0</v>
      </c>
      <c r="AM3352" s="16">
        <f t="shared" si="733"/>
        <v>0</v>
      </c>
      <c r="AN3352" s="16">
        <f t="shared" si="734"/>
        <v>0</v>
      </c>
      <c r="AP3352" s="16">
        <v>0</v>
      </c>
      <c r="AQ3352" s="16" t="s">
        <v>207</v>
      </c>
      <c r="AX3352" s="16" t="s">
        <v>207</v>
      </c>
      <c r="AY3352" s="16" t="s">
        <v>207</v>
      </c>
      <c r="AZ3352" s="16" t="s">
        <v>207</v>
      </c>
      <c r="BA3352" s="16" t="s">
        <v>207</v>
      </c>
      <c r="BB3352" s="16" t="s">
        <v>207</v>
      </c>
      <c r="BC3352" s="16">
        <v>0</v>
      </c>
      <c r="BD3352" s="16">
        <f t="shared" si="735"/>
        <v>0</v>
      </c>
      <c r="BE3352" s="16">
        <f t="shared" si="736"/>
        <v>0</v>
      </c>
      <c r="BG3352" s="16">
        <f t="shared" si="737"/>
        <v>0</v>
      </c>
      <c r="BH3352" s="16">
        <f t="shared" si="738"/>
        <v>0</v>
      </c>
      <c r="BI3352" s="16">
        <f t="shared" si="739"/>
        <v>0</v>
      </c>
    </row>
    <row r="3353" spans="1:61" x14ac:dyDescent="0.35">
      <c r="A3353">
        <v>3352</v>
      </c>
      <c r="B3353" t="s">
        <v>360</v>
      </c>
      <c r="C3353" t="s">
        <v>9965</v>
      </c>
      <c r="D3353" s="15" t="s">
        <v>3853</v>
      </c>
      <c r="E3353" s="12" t="s">
        <v>98</v>
      </c>
      <c r="G3353" s="12" t="s">
        <v>3316</v>
      </c>
      <c r="H3353" s="12" t="s">
        <v>589</v>
      </c>
      <c r="I3353" s="12" t="s">
        <v>363</v>
      </c>
      <c r="J3353" s="12" t="s">
        <v>2401</v>
      </c>
      <c r="K3353" s="12" t="s">
        <v>363</v>
      </c>
      <c r="N3353" s="16" t="s">
        <v>206</v>
      </c>
      <c r="O3353" s="16" t="s">
        <v>3834</v>
      </c>
      <c r="P3353" s="12" t="s">
        <v>366</v>
      </c>
      <c r="Q3353" s="16">
        <v>2022</v>
      </c>
      <c r="R3353" s="16">
        <v>2.4900000000000002</v>
      </c>
      <c r="T3353" s="16">
        <v>0</v>
      </c>
      <c r="V3353" s="12" t="s">
        <v>204</v>
      </c>
      <c r="W3353" s="12" t="s">
        <v>204</v>
      </c>
      <c r="X3353" s="16">
        <v>1</v>
      </c>
      <c r="Y3353" s="16">
        <v>7</v>
      </c>
      <c r="Z3353" s="16">
        <v>2.4900000000000002</v>
      </c>
      <c r="AA3353" s="16">
        <v>323.70000000000005</v>
      </c>
      <c r="AB3353" s="16" t="s">
        <v>2113</v>
      </c>
      <c r="AC3353" s="16" t="s">
        <v>5621</v>
      </c>
      <c r="AD3353" s="16">
        <f t="shared" si="724"/>
        <v>113295.00000000001</v>
      </c>
      <c r="AE3353" s="16">
        <f t="shared" si="725"/>
        <v>871.50000000000011</v>
      </c>
      <c r="AF3353" s="16">
        <f t="shared" si="726"/>
        <v>326812.50000000006</v>
      </c>
      <c r="AG3353" s="16">
        <f t="shared" si="727"/>
        <v>249.00000000000003</v>
      </c>
      <c r="AH3353" s="12">
        <f t="shared" si="728"/>
        <v>0</v>
      </c>
      <c r="AI3353" s="16">
        <f t="shared" si="729"/>
        <v>17.43</v>
      </c>
      <c r="AJ3353" s="16">
        <f t="shared" si="730"/>
        <v>60133.5</v>
      </c>
      <c r="AK3353" s="16">
        <f t="shared" si="731"/>
        <v>1245</v>
      </c>
      <c r="AL3353" s="16">
        <f t="shared" si="732"/>
        <v>12450.000000000002</v>
      </c>
      <c r="AM3353" s="16">
        <f t="shared" si="733"/>
        <v>176790.00000000003</v>
      </c>
      <c r="AN3353" s="16">
        <f t="shared" si="734"/>
        <v>689481.00000000012</v>
      </c>
      <c r="AP3353" s="16">
        <v>2.4900000000000002</v>
      </c>
      <c r="AQ3353" s="16" t="s">
        <v>207</v>
      </c>
      <c r="AX3353" s="16" t="s">
        <v>207</v>
      </c>
      <c r="AY3353" s="16" t="s">
        <v>207</v>
      </c>
      <c r="AZ3353" s="16" t="s">
        <v>207</v>
      </c>
      <c r="BA3353" s="16" t="s">
        <v>207</v>
      </c>
      <c r="BB3353" s="16" t="s">
        <v>207</v>
      </c>
      <c r="BC3353" s="16">
        <v>2.4900000000000002</v>
      </c>
      <c r="BD3353" s="16">
        <f t="shared" si="735"/>
        <v>8.7149999999999999</v>
      </c>
      <c r="BE3353" s="16">
        <f t="shared" si="736"/>
        <v>4309.2562500000004</v>
      </c>
      <c r="BG3353" s="16">
        <f t="shared" si="737"/>
        <v>2988.0000000000005</v>
      </c>
      <c r="BH3353" s="16">
        <f t="shared" si="738"/>
        <v>1593.6000000000001</v>
      </c>
      <c r="BI3353" s="16">
        <f t="shared" si="739"/>
        <v>19.920000000000002</v>
      </c>
    </row>
    <row r="3354" spans="1:61" x14ac:dyDescent="0.35">
      <c r="A3354">
        <v>3353</v>
      </c>
      <c r="B3354" t="s">
        <v>360</v>
      </c>
      <c r="C3354" t="s">
        <v>9966</v>
      </c>
      <c r="D3354" s="15" t="s">
        <v>3854</v>
      </c>
      <c r="E3354" s="12" t="s">
        <v>98</v>
      </c>
      <c r="G3354" s="12" t="s">
        <v>3316</v>
      </c>
      <c r="H3354" s="12" t="s">
        <v>589</v>
      </c>
      <c r="I3354" s="12" t="s">
        <v>363</v>
      </c>
      <c r="J3354" s="12" t="s">
        <v>2401</v>
      </c>
      <c r="K3354" s="12" t="s">
        <v>363</v>
      </c>
      <c r="N3354" s="16" t="s">
        <v>206</v>
      </c>
      <c r="O3354" s="16" t="s">
        <v>3834</v>
      </c>
      <c r="P3354" s="12" t="s">
        <v>366</v>
      </c>
      <c r="Q3354" s="16">
        <v>2022</v>
      </c>
      <c r="R3354" s="16">
        <v>0.87</v>
      </c>
      <c r="T3354" s="16">
        <v>0</v>
      </c>
      <c r="V3354" s="12" t="s">
        <v>204</v>
      </c>
      <c r="W3354" s="12" t="s">
        <v>204</v>
      </c>
      <c r="X3354" s="16">
        <v>1</v>
      </c>
      <c r="Y3354" s="16">
        <v>7</v>
      </c>
      <c r="Z3354" s="16">
        <v>0.87</v>
      </c>
      <c r="AA3354" s="16">
        <v>113.1</v>
      </c>
      <c r="AB3354" s="16" t="s">
        <v>2113</v>
      </c>
      <c r="AC3354" s="16" t="s">
        <v>5621</v>
      </c>
      <c r="AD3354" s="16">
        <f t="shared" si="724"/>
        <v>39585</v>
      </c>
      <c r="AE3354" s="16">
        <f t="shared" si="725"/>
        <v>304.5</v>
      </c>
      <c r="AF3354" s="16">
        <f t="shared" si="726"/>
        <v>114187.5</v>
      </c>
      <c r="AG3354" s="16">
        <f t="shared" si="727"/>
        <v>87</v>
      </c>
      <c r="AH3354" s="12">
        <f t="shared" si="728"/>
        <v>0</v>
      </c>
      <c r="AI3354" s="16">
        <f t="shared" si="729"/>
        <v>6.09</v>
      </c>
      <c r="AJ3354" s="16">
        <f t="shared" si="730"/>
        <v>21010.5</v>
      </c>
      <c r="AK3354" s="16">
        <f t="shared" si="731"/>
        <v>435</v>
      </c>
      <c r="AL3354" s="16">
        <f t="shared" si="732"/>
        <v>4350</v>
      </c>
      <c r="AM3354" s="16">
        <f t="shared" si="733"/>
        <v>61770</v>
      </c>
      <c r="AN3354" s="16">
        <f t="shared" si="734"/>
        <v>240903</v>
      </c>
      <c r="AP3354" s="16">
        <v>0.87</v>
      </c>
      <c r="AQ3354" s="16" t="s">
        <v>207</v>
      </c>
      <c r="AX3354" s="16" t="s">
        <v>207</v>
      </c>
      <c r="AY3354" s="16" t="s">
        <v>207</v>
      </c>
      <c r="AZ3354" s="16" t="s">
        <v>207</v>
      </c>
      <c r="BA3354" s="16" t="s">
        <v>207</v>
      </c>
      <c r="BB3354" s="16" t="s">
        <v>207</v>
      </c>
      <c r="BC3354" s="16">
        <v>0.87</v>
      </c>
      <c r="BD3354" s="16">
        <f t="shared" si="735"/>
        <v>3.0449999999999999</v>
      </c>
      <c r="BE3354" s="16">
        <f t="shared" si="736"/>
        <v>1505.64375</v>
      </c>
      <c r="BG3354" s="16">
        <f t="shared" si="737"/>
        <v>1044</v>
      </c>
      <c r="BH3354" s="16">
        <f t="shared" si="738"/>
        <v>556.79999999999995</v>
      </c>
      <c r="BI3354" s="16">
        <f t="shared" si="739"/>
        <v>6.9599999999999991</v>
      </c>
    </row>
    <row r="3355" spans="1:61" x14ac:dyDescent="0.35">
      <c r="A3355">
        <v>3354</v>
      </c>
      <c r="B3355" t="s">
        <v>360</v>
      </c>
      <c r="C3355" t="s">
        <v>9967</v>
      </c>
      <c r="D3355" s="15" t="s">
        <v>3855</v>
      </c>
      <c r="E3355" s="12" t="s">
        <v>98</v>
      </c>
      <c r="G3355" s="12" t="s">
        <v>3316</v>
      </c>
      <c r="H3355" s="12" t="s">
        <v>589</v>
      </c>
      <c r="I3355" s="12" t="s">
        <v>363</v>
      </c>
      <c r="J3355" s="12" t="s">
        <v>2401</v>
      </c>
      <c r="K3355" s="12" t="s">
        <v>363</v>
      </c>
      <c r="N3355" s="16" t="s">
        <v>206</v>
      </c>
      <c r="O3355" s="16" t="s">
        <v>3834</v>
      </c>
      <c r="P3355" s="12" t="s">
        <v>366</v>
      </c>
      <c r="Q3355" s="16">
        <v>2022</v>
      </c>
      <c r="R3355" s="16">
        <v>1.29</v>
      </c>
      <c r="T3355" s="16">
        <v>0</v>
      </c>
      <c r="V3355" s="12" t="s">
        <v>204</v>
      </c>
      <c r="W3355" s="12" t="s">
        <v>204</v>
      </c>
      <c r="X3355" s="16">
        <v>1</v>
      </c>
      <c r="Y3355" s="16">
        <v>7</v>
      </c>
      <c r="Z3355" s="16">
        <v>1.29</v>
      </c>
      <c r="AA3355" s="16">
        <v>167.70000000000002</v>
      </c>
      <c r="AB3355" s="16" t="s">
        <v>2113</v>
      </c>
      <c r="AC3355" s="16" t="s">
        <v>5621</v>
      </c>
      <c r="AD3355" s="16">
        <f t="shared" si="724"/>
        <v>58695.000000000007</v>
      </c>
      <c r="AE3355" s="16">
        <f t="shared" si="725"/>
        <v>451.5</v>
      </c>
      <c r="AF3355" s="16">
        <f t="shared" si="726"/>
        <v>169312.5</v>
      </c>
      <c r="AG3355" s="16">
        <f t="shared" si="727"/>
        <v>129</v>
      </c>
      <c r="AH3355" s="12">
        <f t="shared" si="728"/>
        <v>0</v>
      </c>
      <c r="AI3355" s="16">
        <f t="shared" si="729"/>
        <v>9.0300000000000011</v>
      </c>
      <c r="AJ3355" s="16">
        <f t="shared" si="730"/>
        <v>31153.500000000004</v>
      </c>
      <c r="AK3355" s="16">
        <f t="shared" si="731"/>
        <v>645</v>
      </c>
      <c r="AL3355" s="16">
        <f t="shared" si="732"/>
        <v>6450</v>
      </c>
      <c r="AM3355" s="16">
        <f t="shared" si="733"/>
        <v>91590</v>
      </c>
      <c r="AN3355" s="16">
        <f t="shared" si="734"/>
        <v>357201</v>
      </c>
      <c r="AP3355" s="16">
        <v>1.29</v>
      </c>
      <c r="AQ3355" s="16" t="s">
        <v>207</v>
      </c>
      <c r="AX3355" s="16" t="s">
        <v>207</v>
      </c>
      <c r="AY3355" s="16" t="s">
        <v>207</v>
      </c>
      <c r="AZ3355" s="16" t="s">
        <v>207</v>
      </c>
      <c r="BA3355" s="16" t="s">
        <v>207</v>
      </c>
      <c r="BB3355" s="16" t="s">
        <v>207</v>
      </c>
      <c r="BC3355" s="16">
        <v>1.29</v>
      </c>
      <c r="BD3355" s="16">
        <f t="shared" si="735"/>
        <v>4.5150000000000006</v>
      </c>
      <c r="BE3355" s="16">
        <f t="shared" si="736"/>
        <v>2232.5062499999999</v>
      </c>
      <c r="BG3355" s="16">
        <f t="shared" si="737"/>
        <v>1548</v>
      </c>
      <c r="BH3355" s="16">
        <f t="shared" si="738"/>
        <v>825.6</v>
      </c>
      <c r="BI3355" s="16">
        <f t="shared" si="739"/>
        <v>10.32</v>
      </c>
    </row>
    <row r="3356" spans="1:61" x14ac:dyDescent="0.35">
      <c r="A3356">
        <v>3355</v>
      </c>
      <c r="B3356" t="s">
        <v>360</v>
      </c>
      <c r="C3356" t="s">
        <v>9968</v>
      </c>
      <c r="D3356" s="15" t="s">
        <v>3856</v>
      </c>
      <c r="E3356" s="12" t="s">
        <v>98</v>
      </c>
      <c r="G3356" s="12" t="s">
        <v>3316</v>
      </c>
      <c r="H3356" s="12" t="s">
        <v>589</v>
      </c>
      <c r="I3356" s="12" t="s">
        <v>363</v>
      </c>
      <c r="J3356" s="12" t="s">
        <v>2401</v>
      </c>
      <c r="K3356" s="12" t="s">
        <v>363</v>
      </c>
      <c r="N3356" s="16" t="s">
        <v>206</v>
      </c>
      <c r="O3356" s="16" t="s">
        <v>3834</v>
      </c>
      <c r="P3356" s="12" t="s">
        <v>366</v>
      </c>
      <c r="Q3356" s="16">
        <v>2022</v>
      </c>
      <c r="R3356" s="16">
        <v>2.16</v>
      </c>
      <c r="T3356" s="16">
        <v>0</v>
      </c>
      <c r="V3356" s="12" t="s">
        <v>204</v>
      </c>
      <c r="W3356" s="12" t="s">
        <v>204</v>
      </c>
      <c r="X3356" s="16">
        <v>1</v>
      </c>
      <c r="Y3356" s="16">
        <v>7</v>
      </c>
      <c r="Z3356" s="16">
        <v>2.16</v>
      </c>
      <c r="AA3356" s="16">
        <v>280.8</v>
      </c>
      <c r="AB3356" s="16" t="s">
        <v>2113</v>
      </c>
      <c r="AC3356" s="16" t="s">
        <v>5621</v>
      </c>
      <c r="AD3356" s="16">
        <f t="shared" si="724"/>
        <v>98280</v>
      </c>
      <c r="AE3356" s="16">
        <f t="shared" si="725"/>
        <v>756</v>
      </c>
      <c r="AF3356" s="16">
        <f t="shared" si="726"/>
        <v>283500</v>
      </c>
      <c r="AG3356" s="16">
        <f t="shared" si="727"/>
        <v>216</v>
      </c>
      <c r="AH3356" s="12">
        <f t="shared" si="728"/>
        <v>0</v>
      </c>
      <c r="AI3356" s="16">
        <f t="shared" si="729"/>
        <v>15.120000000000001</v>
      </c>
      <c r="AJ3356" s="16">
        <f t="shared" si="730"/>
        <v>52164</v>
      </c>
      <c r="AK3356" s="16">
        <f t="shared" si="731"/>
        <v>1080</v>
      </c>
      <c r="AL3356" s="16">
        <f t="shared" si="732"/>
        <v>10800</v>
      </c>
      <c r="AM3356" s="16">
        <f t="shared" si="733"/>
        <v>153360</v>
      </c>
      <c r="AN3356" s="16">
        <f t="shared" si="734"/>
        <v>598104</v>
      </c>
      <c r="AP3356" s="16">
        <v>2.16</v>
      </c>
      <c r="AQ3356" s="16" t="s">
        <v>207</v>
      </c>
      <c r="AX3356" s="16" t="s">
        <v>207</v>
      </c>
      <c r="AY3356" s="16" t="s">
        <v>207</v>
      </c>
      <c r="AZ3356" s="16" t="s">
        <v>207</v>
      </c>
      <c r="BA3356" s="16" t="s">
        <v>207</v>
      </c>
      <c r="BB3356" s="16" t="s">
        <v>207</v>
      </c>
      <c r="BC3356" s="16">
        <v>2.16</v>
      </c>
      <c r="BD3356" s="16">
        <f t="shared" si="735"/>
        <v>7.5600000000000005</v>
      </c>
      <c r="BE3356" s="16">
        <f t="shared" si="736"/>
        <v>3738.15</v>
      </c>
      <c r="BG3356" s="16">
        <f t="shared" si="737"/>
        <v>2592</v>
      </c>
      <c r="BH3356" s="16">
        <f t="shared" si="738"/>
        <v>1382.4</v>
      </c>
      <c r="BI3356" s="16">
        <f t="shared" si="739"/>
        <v>17.28</v>
      </c>
    </row>
    <row r="3357" spans="1:61" x14ac:dyDescent="0.35">
      <c r="A3357">
        <v>3356</v>
      </c>
      <c r="B3357" t="s">
        <v>360</v>
      </c>
      <c r="C3357" t="s">
        <v>9969</v>
      </c>
      <c r="D3357" s="15" t="s">
        <v>3857</v>
      </c>
      <c r="E3357" s="12" t="s">
        <v>98</v>
      </c>
      <c r="G3357" s="12" t="s">
        <v>3316</v>
      </c>
      <c r="H3357" s="12" t="s">
        <v>589</v>
      </c>
      <c r="I3357" s="12" t="s">
        <v>363</v>
      </c>
      <c r="J3357" s="12" t="s">
        <v>2401</v>
      </c>
      <c r="K3357" s="12" t="s">
        <v>363</v>
      </c>
      <c r="N3357" s="16" t="s">
        <v>206</v>
      </c>
      <c r="O3357" s="16" t="s">
        <v>3858</v>
      </c>
      <c r="P3357" s="12" t="s">
        <v>366</v>
      </c>
      <c r="Q3357" s="16">
        <v>2022</v>
      </c>
      <c r="R3357" s="16">
        <v>2.16</v>
      </c>
      <c r="T3357" s="16">
        <v>0</v>
      </c>
      <c r="V3357" s="12" t="s">
        <v>204</v>
      </c>
      <c r="W3357" s="12" t="s">
        <v>204</v>
      </c>
      <c r="X3357" s="16">
        <v>1</v>
      </c>
      <c r="Y3357" s="16">
        <v>7</v>
      </c>
      <c r="Z3357" s="16">
        <v>2.16</v>
      </c>
      <c r="AA3357" s="16">
        <v>280.8</v>
      </c>
      <c r="AB3357" s="16" t="s">
        <v>2113</v>
      </c>
      <c r="AC3357" s="16" t="s">
        <v>5621</v>
      </c>
      <c r="AD3357" s="16">
        <f t="shared" si="724"/>
        <v>98280</v>
      </c>
      <c r="AE3357" s="16">
        <f t="shared" si="725"/>
        <v>756</v>
      </c>
      <c r="AF3357" s="16">
        <f t="shared" si="726"/>
        <v>283500</v>
      </c>
      <c r="AG3357" s="16">
        <f t="shared" si="727"/>
        <v>216</v>
      </c>
      <c r="AH3357" s="12">
        <f t="shared" si="728"/>
        <v>0</v>
      </c>
      <c r="AI3357" s="16">
        <f t="shared" si="729"/>
        <v>15.120000000000001</v>
      </c>
      <c r="AJ3357" s="16">
        <f t="shared" si="730"/>
        <v>52164</v>
      </c>
      <c r="AK3357" s="16">
        <f t="shared" si="731"/>
        <v>1080</v>
      </c>
      <c r="AL3357" s="16">
        <f t="shared" si="732"/>
        <v>10800</v>
      </c>
      <c r="AM3357" s="16">
        <f t="shared" si="733"/>
        <v>153360</v>
      </c>
      <c r="AN3357" s="16">
        <f t="shared" si="734"/>
        <v>598104</v>
      </c>
      <c r="AP3357" s="16">
        <v>2.16</v>
      </c>
      <c r="AQ3357" s="16" t="s">
        <v>207</v>
      </c>
      <c r="AX3357" s="16" t="s">
        <v>207</v>
      </c>
      <c r="AY3357" s="16" t="s">
        <v>207</v>
      </c>
      <c r="AZ3357" s="16" t="s">
        <v>207</v>
      </c>
      <c r="BA3357" s="16" t="s">
        <v>207</v>
      </c>
      <c r="BB3357" s="16" t="s">
        <v>207</v>
      </c>
      <c r="BC3357" s="16">
        <v>2.16</v>
      </c>
      <c r="BD3357" s="16">
        <f t="shared" si="735"/>
        <v>7.5600000000000005</v>
      </c>
      <c r="BE3357" s="16">
        <f t="shared" si="736"/>
        <v>3738.15</v>
      </c>
      <c r="BG3357" s="16">
        <f t="shared" si="737"/>
        <v>2592</v>
      </c>
      <c r="BH3357" s="16">
        <f t="shared" si="738"/>
        <v>1382.4</v>
      </c>
      <c r="BI3357" s="16">
        <f t="shared" si="739"/>
        <v>17.28</v>
      </c>
    </row>
    <row r="3358" spans="1:61" x14ac:dyDescent="0.35">
      <c r="A3358">
        <v>3357</v>
      </c>
      <c r="B3358" t="s">
        <v>360</v>
      </c>
      <c r="C3358" t="s">
        <v>9970</v>
      </c>
      <c r="D3358" s="15" t="s">
        <v>3859</v>
      </c>
      <c r="E3358" s="12" t="s">
        <v>98</v>
      </c>
      <c r="G3358" s="12" t="s">
        <v>3316</v>
      </c>
      <c r="H3358" s="12" t="s">
        <v>589</v>
      </c>
      <c r="I3358" s="12" t="s">
        <v>363</v>
      </c>
      <c r="J3358" s="12" t="s">
        <v>2401</v>
      </c>
      <c r="K3358" s="12" t="s">
        <v>363</v>
      </c>
      <c r="N3358" s="16" t="s">
        <v>206</v>
      </c>
      <c r="O3358" s="16" t="s">
        <v>3860</v>
      </c>
      <c r="P3358" s="12" t="s">
        <v>366</v>
      </c>
      <c r="Q3358" s="16">
        <v>2022</v>
      </c>
      <c r="R3358" s="16">
        <v>172</v>
      </c>
      <c r="T3358" s="16">
        <v>0</v>
      </c>
      <c r="V3358" s="12" t="s">
        <v>204</v>
      </c>
      <c r="W3358" s="12" t="s">
        <v>204</v>
      </c>
      <c r="X3358" s="16">
        <v>1</v>
      </c>
      <c r="Y3358" s="16">
        <v>7</v>
      </c>
      <c r="Z3358" s="16">
        <v>172</v>
      </c>
      <c r="AA3358" s="16">
        <v>22360</v>
      </c>
      <c r="AB3358" s="16" t="s">
        <v>2113</v>
      </c>
      <c r="AC3358" s="16" t="s">
        <v>5621</v>
      </c>
      <c r="AD3358" s="16">
        <f t="shared" si="724"/>
        <v>7826000</v>
      </c>
      <c r="AE3358" s="16">
        <f t="shared" si="725"/>
        <v>60200</v>
      </c>
      <c r="AF3358" s="16">
        <f t="shared" si="726"/>
        <v>22575000</v>
      </c>
      <c r="AG3358" s="16">
        <f t="shared" si="727"/>
        <v>17200</v>
      </c>
      <c r="AH3358" s="12">
        <f t="shared" si="728"/>
        <v>0</v>
      </c>
      <c r="AI3358" s="16">
        <f t="shared" si="729"/>
        <v>1204</v>
      </c>
      <c r="AJ3358" s="16">
        <f t="shared" si="730"/>
        <v>4153800</v>
      </c>
      <c r="AK3358" s="16">
        <f t="shared" si="731"/>
        <v>86000</v>
      </c>
      <c r="AL3358" s="16">
        <f t="shared" si="732"/>
        <v>860000</v>
      </c>
      <c r="AM3358" s="16">
        <f t="shared" si="733"/>
        <v>12212000</v>
      </c>
      <c r="AN3358" s="16">
        <f t="shared" si="734"/>
        <v>47626800</v>
      </c>
      <c r="AP3358" s="16">
        <v>172</v>
      </c>
      <c r="AQ3358" s="16" t="s">
        <v>207</v>
      </c>
      <c r="AX3358" s="16" t="s">
        <v>207</v>
      </c>
      <c r="AY3358" s="16" t="s">
        <v>207</v>
      </c>
      <c r="AZ3358" s="16" t="s">
        <v>207</v>
      </c>
      <c r="BA3358" s="16" t="s">
        <v>207</v>
      </c>
      <c r="BB3358" s="16" t="s">
        <v>207</v>
      </c>
      <c r="BC3358" s="16">
        <v>172</v>
      </c>
      <c r="BD3358" s="16">
        <f t="shared" si="735"/>
        <v>602</v>
      </c>
      <c r="BE3358" s="16">
        <f t="shared" si="736"/>
        <v>297667.5</v>
      </c>
      <c r="BG3358" s="16">
        <f t="shared" si="737"/>
        <v>206400</v>
      </c>
      <c r="BH3358" s="16">
        <f t="shared" si="738"/>
        <v>110080</v>
      </c>
      <c r="BI3358" s="16">
        <f t="shared" si="739"/>
        <v>1376</v>
      </c>
    </row>
    <row r="3359" spans="1:61" x14ac:dyDescent="0.35">
      <c r="A3359">
        <v>3358</v>
      </c>
      <c r="B3359" t="s">
        <v>360</v>
      </c>
      <c r="C3359" t="s">
        <v>9971</v>
      </c>
      <c r="D3359" s="15" t="s">
        <v>3861</v>
      </c>
      <c r="E3359" s="12" t="s">
        <v>98</v>
      </c>
      <c r="G3359" s="12" t="s">
        <v>3316</v>
      </c>
      <c r="H3359" s="12" t="s">
        <v>589</v>
      </c>
      <c r="I3359" s="12" t="s">
        <v>363</v>
      </c>
      <c r="J3359" s="12" t="s">
        <v>2401</v>
      </c>
      <c r="K3359" s="12" t="s">
        <v>363</v>
      </c>
      <c r="N3359" s="16" t="s">
        <v>206</v>
      </c>
      <c r="O3359" s="16" t="s">
        <v>3860</v>
      </c>
      <c r="P3359" s="12" t="s">
        <v>366</v>
      </c>
      <c r="Q3359" s="16">
        <v>2022</v>
      </c>
      <c r="R3359" s="16" t="s">
        <v>3862</v>
      </c>
      <c r="T3359" s="16">
        <v>0</v>
      </c>
      <c r="V3359" s="12" t="s">
        <v>204</v>
      </c>
      <c r="W3359" s="12" t="s">
        <v>204</v>
      </c>
      <c r="X3359" s="16">
        <v>1</v>
      </c>
      <c r="Y3359" s="16">
        <v>7</v>
      </c>
      <c r="Z3359" s="16" t="s">
        <v>3862</v>
      </c>
      <c r="AA3359" s="16">
        <v>0</v>
      </c>
      <c r="AB3359" s="16" t="s">
        <v>2113</v>
      </c>
      <c r="AC3359" s="16" t="s">
        <v>5621</v>
      </c>
      <c r="AD3359" s="16">
        <f t="shared" si="724"/>
        <v>0</v>
      </c>
      <c r="AE3359" s="16" t="e">
        <f t="shared" si="725"/>
        <v>#VALUE!</v>
      </c>
      <c r="AF3359" s="16" t="e">
        <f t="shared" si="726"/>
        <v>#VALUE!</v>
      </c>
      <c r="AG3359" s="16" t="e">
        <f t="shared" si="727"/>
        <v>#VALUE!</v>
      </c>
      <c r="AH3359" s="12" t="e">
        <f t="shared" si="728"/>
        <v>#VALUE!</v>
      </c>
      <c r="AI3359" s="16" t="e">
        <f t="shared" si="729"/>
        <v>#VALUE!</v>
      </c>
      <c r="AJ3359" s="16" t="e">
        <f t="shared" si="730"/>
        <v>#VALUE!</v>
      </c>
      <c r="AK3359" s="16" t="e">
        <f t="shared" si="731"/>
        <v>#VALUE!</v>
      </c>
      <c r="AL3359" s="16" t="e">
        <f t="shared" si="732"/>
        <v>#VALUE!</v>
      </c>
      <c r="AM3359" s="16" t="e">
        <f t="shared" si="733"/>
        <v>#VALUE!</v>
      </c>
      <c r="AN3359" s="16" t="e">
        <f t="shared" si="734"/>
        <v>#VALUE!</v>
      </c>
      <c r="AP3359" s="16" t="s">
        <v>3862</v>
      </c>
      <c r="AQ3359" s="16" t="s">
        <v>207</v>
      </c>
      <c r="AX3359" s="16" t="s">
        <v>207</v>
      </c>
      <c r="AY3359" s="16" t="s">
        <v>207</v>
      </c>
      <c r="AZ3359" s="16" t="s">
        <v>207</v>
      </c>
      <c r="BA3359" s="16" t="s">
        <v>207</v>
      </c>
      <c r="BB3359" s="16" t="s">
        <v>207</v>
      </c>
      <c r="BC3359" s="16" t="s">
        <v>3862</v>
      </c>
      <c r="BD3359" s="16" t="e">
        <f t="shared" si="735"/>
        <v>#VALUE!</v>
      </c>
      <c r="BE3359" s="16" t="e">
        <f t="shared" si="736"/>
        <v>#VALUE!</v>
      </c>
      <c r="BG3359" s="16" t="e">
        <f t="shared" si="737"/>
        <v>#VALUE!</v>
      </c>
      <c r="BH3359" s="16" t="e">
        <f t="shared" si="738"/>
        <v>#VALUE!</v>
      </c>
      <c r="BI3359" s="16" t="e">
        <f t="shared" si="739"/>
        <v>#VALUE!</v>
      </c>
    </row>
    <row r="3360" spans="1:61" x14ac:dyDescent="0.35">
      <c r="A3360">
        <v>3359</v>
      </c>
      <c r="B3360" t="s">
        <v>360</v>
      </c>
      <c r="C3360" t="s">
        <v>9972</v>
      </c>
      <c r="D3360" s="15" t="s">
        <v>3863</v>
      </c>
      <c r="E3360" s="12" t="s">
        <v>98</v>
      </c>
      <c r="G3360" s="12" t="s">
        <v>3316</v>
      </c>
      <c r="H3360" s="12" t="s">
        <v>589</v>
      </c>
      <c r="I3360" s="12" t="s">
        <v>363</v>
      </c>
      <c r="J3360" s="12" t="s">
        <v>2401</v>
      </c>
      <c r="K3360" s="12" t="s">
        <v>363</v>
      </c>
      <c r="N3360" s="16" t="s">
        <v>206</v>
      </c>
      <c r="O3360" s="16" t="s">
        <v>3860</v>
      </c>
      <c r="P3360" s="12" t="s">
        <v>366</v>
      </c>
      <c r="Q3360" s="16">
        <v>2022</v>
      </c>
      <c r="R3360" s="16">
        <v>1</v>
      </c>
      <c r="T3360" s="16">
        <v>0</v>
      </c>
      <c r="V3360" s="12" t="s">
        <v>204</v>
      </c>
      <c r="W3360" s="12" t="s">
        <v>204</v>
      </c>
      <c r="X3360" s="16">
        <v>1</v>
      </c>
      <c r="Y3360" s="16">
        <v>7</v>
      </c>
      <c r="Z3360" s="16">
        <v>1</v>
      </c>
      <c r="AA3360" s="16">
        <v>130</v>
      </c>
      <c r="AB3360" s="16" t="s">
        <v>2113</v>
      </c>
      <c r="AC3360" s="16" t="s">
        <v>5621</v>
      </c>
      <c r="AD3360" s="16">
        <f t="shared" si="724"/>
        <v>45500</v>
      </c>
      <c r="AE3360" s="16">
        <f t="shared" si="725"/>
        <v>350</v>
      </c>
      <c r="AF3360" s="16">
        <f t="shared" si="726"/>
        <v>131250</v>
      </c>
      <c r="AG3360" s="16">
        <f t="shared" si="727"/>
        <v>100</v>
      </c>
      <c r="AH3360" s="12">
        <f t="shared" si="728"/>
        <v>0</v>
      </c>
      <c r="AI3360" s="16">
        <f t="shared" si="729"/>
        <v>7</v>
      </c>
      <c r="AJ3360" s="16">
        <f t="shared" si="730"/>
        <v>24150</v>
      </c>
      <c r="AK3360" s="16">
        <f t="shared" si="731"/>
        <v>500</v>
      </c>
      <c r="AL3360" s="16">
        <f t="shared" si="732"/>
        <v>5000</v>
      </c>
      <c r="AM3360" s="16">
        <f t="shared" si="733"/>
        <v>71000</v>
      </c>
      <c r="AN3360" s="16">
        <f t="shared" si="734"/>
        <v>276900</v>
      </c>
      <c r="AP3360" s="16">
        <v>1</v>
      </c>
      <c r="AQ3360" s="16" t="s">
        <v>207</v>
      </c>
      <c r="AX3360" s="16" t="s">
        <v>207</v>
      </c>
      <c r="AY3360" s="16" t="s">
        <v>207</v>
      </c>
      <c r="AZ3360" s="16" t="s">
        <v>207</v>
      </c>
      <c r="BA3360" s="16" t="s">
        <v>207</v>
      </c>
      <c r="BB3360" s="16" t="s">
        <v>207</v>
      </c>
      <c r="BC3360" s="16">
        <v>1</v>
      </c>
      <c r="BD3360" s="16">
        <f t="shared" si="735"/>
        <v>3.5</v>
      </c>
      <c r="BE3360" s="16">
        <f t="shared" si="736"/>
        <v>1730.625</v>
      </c>
      <c r="BG3360" s="16">
        <f t="shared" si="737"/>
        <v>1200</v>
      </c>
      <c r="BH3360" s="16">
        <f t="shared" si="738"/>
        <v>640</v>
      </c>
      <c r="BI3360" s="16">
        <f t="shared" si="739"/>
        <v>8</v>
      </c>
    </row>
    <row r="3361" spans="1:61" x14ac:dyDescent="0.35">
      <c r="A3361">
        <v>3360</v>
      </c>
      <c r="B3361" t="s">
        <v>360</v>
      </c>
      <c r="C3361" t="s">
        <v>9973</v>
      </c>
      <c r="D3361" s="15" t="s">
        <v>3840</v>
      </c>
      <c r="E3361" s="12" t="s">
        <v>98</v>
      </c>
      <c r="G3361" s="12" t="s">
        <v>3316</v>
      </c>
      <c r="H3361" s="12" t="s">
        <v>589</v>
      </c>
      <c r="I3361" s="12" t="s">
        <v>363</v>
      </c>
      <c r="J3361" s="12" t="s">
        <v>2401</v>
      </c>
      <c r="K3361" s="12" t="s">
        <v>363</v>
      </c>
      <c r="N3361" s="16" t="s">
        <v>206</v>
      </c>
      <c r="O3361" s="16" t="s">
        <v>3860</v>
      </c>
      <c r="P3361" s="12" t="s">
        <v>366</v>
      </c>
      <c r="Q3361" s="16">
        <v>2022</v>
      </c>
      <c r="R3361" s="16" t="s">
        <v>3864</v>
      </c>
      <c r="T3361" s="16">
        <v>0</v>
      </c>
      <c r="V3361" s="12" t="s">
        <v>204</v>
      </c>
      <c r="W3361" s="12" t="s">
        <v>204</v>
      </c>
      <c r="X3361" s="16">
        <v>1</v>
      </c>
      <c r="Y3361" s="16">
        <v>7</v>
      </c>
      <c r="Z3361" s="16">
        <v>1.02</v>
      </c>
      <c r="AA3361" s="16">
        <v>132.6</v>
      </c>
      <c r="AB3361" s="16" t="s">
        <v>2113</v>
      </c>
      <c r="AC3361" s="16" t="s">
        <v>5621</v>
      </c>
      <c r="AD3361" s="16">
        <f t="shared" si="724"/>
        <v>46410</v>
      </c>
      <c r="AE3361" s="16">
        <f t="shared" si="725"/>
        <v>357</v>
      </c>
      <c r="AF3361" s="16">
        <f t="shared" si="726"/>
        <v>133875</v>
      </c>
      <c r="AG3361" s="16">
        <f t="shared" si="727"/>
        <v>102</v>
      </c>
      <c r="AH3361" s="12">
        <f t="shared" si="728"/>
        <v>0</v>
      </c>
      <c r="AI3361" s="16">
        <f t="shared" si="729"/>
        <v>7.1400000000000006</v>
      </c>
      <c r="AJ3361" s="16">
        <f t="shared" si="730"/>
        <v>24633.000000000004</v>
      </c>
      <c r="AK3361" s="16">
        <f t="shared" si="731"/>
        <v>510</v>
      </c>
      <c r="AL3361" s="16">
        <f t="shared" si="732"/>
        <v>5100</v>
      </c>
      <c r="AM3361" s="16">
        <f t="shared" si="733"/>
        <v>72420</v>
      </c>
      <c r="AN3361" s="16">
        <f t="shared" si="734"/>
        <v>282438</v>
      </c>
      <c r="AP3361" s="16">
        <v>1.02</v>
      </c>
      <c r="AQ3361" s="16" t="s">
        <v>207</v>
      </c>
      <c r="AX3361" s="16" t="s">
        <v>207</v>
      </c>
      <c r="AY3361" s="16" t="s">
        <v>207</v>
      </c>
      <c r="AZ3361" s="16" t="s">
        <v>207</v>
      </c>
      <c r="BA3361" s="16" t="s">
        <v>207</v>
      </c>
      <c r="BB3361" s="16" t="s">
        <v>207</v>
      </c>
      <c r="BC3361" s="16">
        <v>1.02</v>
      </c>
      <c r="BD3361" s="16">
        <f t="shared" si="735"/>
        <v>3.5700000000000003</v>
      </c>
      <c r="BE3361" s="16">
        <f t="shared" si="736"/>
        <v>1765.2375</v>
      </c>
      <c r="BG3361" s="16">
        <f t="shared" si="737"/>
        <v>1224</v>
      </c>
      <c r="BH3361" s="16">
        <f t="shared" si="738"/>
        <v>652.79999999999995</v>
      </c>
      <c r="BI3361" s="16">
        <f t="shared" si="739"/>
        <v>8.16</v>
      </c>
    </row>
    <row r="3362" spans="1:61" x14ac:dyDescent="0.35">
      <c r="A3362">
        <v>3361</v>
      </c>
      <c r="B3362" t="s">
        <v>360</v>
      </c>
      <c r="C3362" t="s">
        <v>9974</v>
      </c>
      <c r="D3362" s="15" t="s">
        <v>3865</v>
      </c>
      <c r="E3362" s="12" t="s">
        <v>98</v>
      </c>
      <c r="G3362" s="12" t="s">
        <v>3316</v>
      </c>
      <c r="H3362" s="12" t="s">
        <v>589</v>
      </c>
      <c r="I3362" s="12" t="s">
        <v>363</v>
      </c>
      <c r="J3362" s="12" t="s">
        <v>2401</v>
      </c>
      <c r="K3362" s="12" t="s">
        <v>363</v>
      </c>
      <c r="N3362" s="16" t="s">
        <v>206</v>
      </c>
      <c r="O3362" s="16" t="s">
        <v>3860</v>
      </c>
      <c r="P3362" s="12" t="s">
        <v>366</v>
      </c>
      <c r="Q3362" s="16">
        <v>2022</v>
      </c>
      <c r="R3362" s="16" t="s">
        <v>3363</v>
      </c>
      <c r="T3362" s="16">
        <v>0</v>
      </c>
      <c r="V3362" s="12" t="s">
        <v>204</v>
      </c>
      <c r="W3362" s="12" t="s">
        <v>204</v>
      </c>
      <c r="X3362" s="16">
        <v>1</v>
      </c>
      <c r="Y3362" s="16">
        <v>7</v>
      </c>
      <c r="Z3362" s="16">
        <v>1.6</v>
      </c>
      <c r="AA3362" s="16">
        <v>208</v>
      </c>
      <c r="AB3362" s="16" t="s">
        <v>2113</v>
      </c>
      <c r="AC3362" s="16" t="s">
        <v>5621</v>
      </c>
      <c r="AD3362" s="16">
        <f t="shared" si="724"/>
        <v>72800</v>
      </c>
      <c r="AE3362" s="16">
        <f t="shared" si="725"/>
        <v>560</v>
      </c>
      <c r="AF3362" s="16">
        <f t="shared" si="726"/>
        <v>210000</v>
      </c>
      <c r="AG3362" s="16">
        <f t="shared" si="727"/>
        <v>160</v>
      </c>
      <c r="AH3362" s="12">
        <f t="shared" si="728"/>
        <v>0</v>
      </c>
      <c r="AI3362" s="16">
        <f t="shared" si="729"/>
        <v>11.200000000000001</v>
      </c>
      <c r="AJ3362" s="16">
        <f t="shared" si="730"/>
        <v>38640.000000000007</v>
      </c>
      <c r="AK3362" s="16">
        <f t="shared" si="731"/>
        <v>800</v>
      </c>
      <c r="AL3362" s="16">
        <f t="shared" si="732"/>
        <v>8000</v>
      </c>
      <c r="AM3362" s="16">
        <f t="shared" si="733"/>
        <v>113600</v>
      </c>
      <c r="AN3362" s="16">
        <f t="shared" si="734"/>
        <v>443040</v>
      </c>
      <c r="AP3362" s="16">
        <v>1.6</v>
      </c>
      <c r="AQ3362" s="16" t="s">
        <v>207</v>
      </c>
      <c r="AX3362" s="16" t="s">
        <v>207</v>
      </c>
      <c r="AY3362" s="16" t="s">
        <v>207</v>
      </c>
      <c r="AZ3362" s="16" t="s">
        <v>207</v>
      </c>
      <c r="BA3362" s="16" t="s">
        <v>207</v>
      </c>
      <c r="BB3362" s="16" t="s">
        <v>207</v>
      </c>
      <c r="BC3362" s="16">
        <v>1.6</v>
      </c>
      <c r="BD3362" s="16">
        <f t="shared" si="735"/>
        <v>5.6000000000000005</v>
      </c>
      <c r="BE3362" s="16">
        <f t="shared" si="736"/>
        <v>2769</v>
      </c>
      <c r="BG3362" s="16">
        <f t="shared" si="737"/>
        <v>1920</v>
      </c>
      <c r="BH3362" s="16">
        <f t="shared" si="738"/>
        <v>1024</v>
      </c>
      <c r="BI3362" s="16">
        <f t="shared" si="739"/>
        <v>12.8</v>
      </c>
    </row>
    <row r="3363" spans="1:61" x14ac:dyDescent="0.35">
      <c r="A3363">
        <v>3362</v>
      </c>
      <c r="B3363" t="s">
        <v>360</v>
      </c>
      <c r="C3363" t="s">
        <v>9975</v>
      </c>
      <c r="D3363" s="15" t="s">
        <v>3866</v>
      </c>
      <c r="E3363" s="12" t="s">
        <v>98</v>
      </c>
      <c r="G3363" s="12" t="s">
        <v>3316</v>
      </c>
      <c r="H3363" s="12" t="s">
        <v>589</v>
      </c>
      <c r="I3363" s="12" t="s">
        <v>363</v>
      </c>
      <c r="J3363" s="12" t="s">
        <v>2401</v>
      </c>
      <c r="K3363" s="12" t="s">
        <v>363</v>
      </c>
      <c r="N3363" s="16" t="s">
        <v>206</v>
      </c>
      <c r="O3363" s="16" t="s">
        <v>3860</v>
      </c>
      <c r="P3363" s="12" t="s">
        <v>366</v>
      </c>
      <c r="Q3363" s="16">
        <v>2022</v>
      </c>
      <c r="R3363" s="16" t="s">
        <v>3867</v>
      </c>
      <c r="T3363" s="16">
        <v>0</v>
      </c>
      <c r="V3363" s="12" t="s">
        <v>204</v>
      </c>
      <c r="W3363" s="12" t="s">
        <v>204</v>
      </c>
      <c r="X3363" s="16">
        <v>1</v>
      </c>
      <c r="Y3363" s="16">
        <v>7</v>
      </c>
      <c r="Z3363" s="16">
        <v>1.72</v>
      </c>
      <c r="AA3363" s="16">
        <v>223.6</v>
      </c>
      <c r="AB3363" s="16" t="s">
        <v>2113</v>
      </c>
      <c r="AC3363" s="16" t="s">
        <v>5621</v>
      </c>
      <c r="AD3363" s="16">
        <f t="shared" si="724"/>
        <v>78260</v>
      </c>
      <c r="AE3363" s="16">
        <f t="shared" si="725"/>
        <v>602</v>
      </c>
      <c r="AF3363" s="16">
        <f t="shared" si="726"/>
        <v>225750</v>
      </c>
      <c r="AG3363" s="16">
        <f t="shared" si="727"/>
        <v>172</v>
      </c>
      <c r="AH3363" s="12">
        <f t="shared" si="728"/>
        <v>0</v>
      </c>
      <c r="AI3363" s="16">
        <f t="shared" si="729"/>
        <v>12.04</v>
      </c>
      <c r="AJ3363" s="16">
        <f t="shared" si="730"/>
        <v>41538</v>
      </c>
      <c r="AK3363" s="16">
        <f t="shared" si="731"/>
        <v>860</v>
      </c>
      <c r="AL3363" s="16">
        <f t="shared" si="732"/>
        <v>8600</v>
      </c>
      <c r="AM3363" s="16">
        <f t="shared" si="733"/>
        <v>122120</v>
      </c>
      <c r="AN3363" s="16">
        <f t="shared" si="734"/>
        <v>476268</v>
      </c>
      <c r="AP3363" s="16">
        <v>1.72</v>
      </c>
      <c r="AQ3363" s="16" t="s">
        <v>207</v>
      </c>
      <c r="AX3363" s="16" t="s">
        <v>207</v>
      </c>
      <c r="AY3363" s="16" t="s">
        <v>207</v>
      </c>
      <c r="AZ3363" s="16" t="s">
        <v>207</v>
      </c>
      <c r="BA3363" s="16" t="s">
        <v>207</v>
      </c>
      <c r="BB3363" s="16" t="s">
        <v>207</v>
      </c>
      <c r="BC3363" s="16">
        <v>1.72</v>
      </c>
      <c r="BD3363" s="16">
        <f t="shared" si="735"/>
        <v>6.02</v>
      </c>
      <c r="BE3363" s="16">
        <f t="shared" si="736"/>
        <v>2976.6750000000002</v>
      </c>
      <c r="BG3363" s="16">
        <f t="shared" si="737"/>
        <v>2064</v>
      </c>
      <c r="BH3363" s="16">
        <f t="shared" si="738"/>
        <v>1100.8</v>
      </c>
      <c r="BI3363" s="16">
        <f t="shared" si="739"/>
        <v>13.76</v>
      </c>
    </row>
    <row r="3364" spans="1:61" x14ac:dyDescent="0.35">
      <c r="A3364">
        <v>3363</v>
      </c>
      <c r="B3364" t="s">
        <v>360</v>
      </c>
      <c r="C3364" t="s">
        <v>9976</v>
      </c>
      <c r="D3364" s="15" t="s">
        <v>3868</v>
      </c>
      <c r="E3364" s="12" t="s">
        <v>98</v>
      </c>
      <c r="G3364" s="12" t="s">
        <v>3316</v>
      </c>
      <c r="H3364" s="12" t="s">
        <v>589</v>
      </c>
      <c r="I3364" s="12" t="s">
        <v>363</v>
      </c>
      <c r="J3364" s="12" t="s">
        <v>2401</v>
      </c>
      <c r="K3364" s="12" t="s">
        <v>363</v>
      </c>
      <c r="N3364" s="16" t="s">
        <v>206</v>
      </c>
      <c r="O3364" s="16" t="s">
        <v>3860</v>
      </c>
      <c r="P3364" s="12" t="s">
        <v>366</v>
      </c>
      <c r="Q3364" s="16">
        <v>2022</v>
      </c>
      <c r="R3364" s="16" t="s">
        <v>3869</v>
      </c>
      <c r="T3364" s="16">
        <v>0</v>
      </c>
      <c r="V3364" s="12" t="s">
        <v>204</v>
      </c>
      <c r="W3364" s="12" t="s">
        <v>204</v>
      </c>
      <c r="X3364" s="16">
        <v>1</v>
      </c>
      <c r="Y3364" s="16">
        <v>7</v>
      </c>
      <c r="Z3364" s="16">
        <v>1.64</v>
      </c>
      <c r="AA3364" s="16">
        <v>213.2</v>
      </c>
      <c r="AB3364" s="16" t="s">
        <v>2113</v>
      </c>
      <c r="AC3364" s="16" t="s">
        <v>5621</v>
      </c>
      <c r="AD3364" s="16">
        <f t="shared" si="724"/>
        <v>74620</v>
      </c>
      <c r="AE3364" s="16">
        <f t="shared" si="725"/>
        <v>574</v>
      </c>
      <c r="AF3364" s="16">
        <f t="shared" si="726"/>
        <v>215250</v>
      </c>
      <c r="AG3364" s="16">
        <f t="shared" si="727"/>
        <v>164</v>
      </c>
      <c r="AH3364" s="12">
        <f t="shared" si="728"/>
        <v>0</v>
      </c>
      <c r="AI3364" s="16">
        <f t="shared" si="729"/>
        <v>11.479999999999999</v>
      </c>
      <c r="AJ3364" s="16">
        <f t="shared" si="730"/>
        <v>39605.999999999993</v>
      </c>
      <c r="AK3364" s="16">
        <f t="shared" si="731"/>
        <v>820</v>
      </c>
      <c r="AL3364" s="16">
        <f t="shared" si="732"/>
        <v>8200</v>
      </c>
      <c r="AM3364" s="16">
        <f t="shared" si="733"/>
        <v>116440</v>
      </c>
      <c r="AN3364" s="16">
        <f t="shared" si="734"/>
        <v>454116</v>
      </c>
      <c r="AP3364" s="16">
        <v>1.64</v>
      </c>
      <c r="AQ3364" s="16" t="s">
        <v>207</v>
      </c>
      <c r="AX3364" s="16" t="s">
        <v>207</v>
      </c>
      <c r="AY3364" s="16" t="s">
        <v>207</v>
      </c>
      <c r="AZ3364" s="16" t="s">
        <v>207</v>
      </c>
      <c r="BA3364" s="16" t="s">
        <v>207</v>
      </c>
      <c r="BB3364" s="16" t="s">
        <v>207</v>
      </c>
      <c r="BC3364" s="16">
        <v>1.64</v>
      </c>
      <c r="BD3364" s="16">
        <f t="shared" si="735"/>
        <v>5.7399999999999993</v>
      </c>
      <c r="BE3364" s="16">
        <f t="shared" si="736"/>
        <v>2838.2249999999999</v>
      </c>
      <c r="BG3364" s="16">
        <f t="shared" si="737"/>
        <v>1967.9999999999998</v>
      </c>
      <c r="BH3364" s="16">
        <f t="shared" si="738"/>
        <v>1049.5999999999999</v>
      </c>
      <c r="BI3364" s="16">
        <f t="shared" si="739"/>
        <v>13.12</v>
      </c>
    </row>
    <row r="3365" spans="1:61" x14ac:dyDescent="0.35">
      <c r="A3365">
        <v>3364</v>
      </c>
      <c r="B3365" t="s">
        <v>360</v>
      </c>
      <c r="C3365" t="s">
        <v>9977</v>
      </c>
      <c r="D3365" s="15" t="s">
        <v>3870</v>
      </c>
      <c r="E3365" s="12" t="s">
        <v>98</v>
      </c>
      <c r="F3365" s="16">
        <v>0</v>
      </c>
      <c r="G3365" s="12" t="s">
        <v>3316</v>
      </c>
      <c r="H3365" s="12" t="s">
        <v>589</v>
      </c>
      <c r="I3365" s="12" t="s">
        <v>363</v>
      </c>
      <c r="J3365" s="12" t="s">
        <v>2401</v>
      </c>
      <c r="K3365" s="12" t="s">
        <v>363</v>
      </c>
      <c r="N3365" s="16" t="s">
        <v>206</v>
      </c>
      <c r="O3365" s="16" t="s">
        <v>3860</v>
      </c>
      <c r="P3365" s="12" t="s">
        <v>366</v>
      </c>
      <c r="Q3365" s="16">
        <v>2022</v>
      </c>
      <c r="R3365" s="16" t="s">
        <v>3871</v>
      </c>
      <c r="T3365" s="16">
        <v>0</v>
      </c>
      <c r="V3365" s="12" t="s">
        <v>204</v>
      </c>
      <c r="W3365" s="12" t="s">
        <v>204</v>
      </c>
      <c r="X3365" s="16">
        <v>1</v>
      </c>
      <c r="Y3365" s="16">
        <v>7</v>
      </c>
      <c r="Z3365" s="16">
        <v>0.96</v>
      </c>
      <c r="AA3365" s="16">
        <v>124.8</v>
      </c>
      <c r="AB3365" s="16" t="s">
        <v>2113</v>
      </c>
      <c r="AC3365" s="16" t="s">
        <v>5621</v>
      </c>
      <c r="AD3365" s="16">
        <f t="shared" ref="AD3365:AD3428" si="740">AA3365*350</f>
        <v>43680</v>
      </c>
      <c r="AE3365" s="16">
        <f t="shared" ref="AE3365:AE3428" si="741">Z3365*350</f>
        <v>336</v>
      </c>
      <c r="AF3365" s="16">
        <f t="shared" ref="AF3365:AF3428" si="742">AE3365*375</f>
        <v>126000</v>
      </c>
      <c r="AG3365" s="16">
        <f t="shared" ref="AG3365:AG3428" si="743">Z3365*100</f>
        <v>96</v>
      </c>
      <c r="AH3365" s="12">
        <f t="shared" ref="AH3365:AH3428" si="744">AG3365*0</f>
        <v>0</v>
      </c>
      <c r="AI3365" s="16">
        <f t="shared" ref="AI3365:AI3428" si="745">7*Z3365</f>
        <v>6.72</v>
      </c>
      <c r="AJ3365" s="16">
        <f t="shared" ref="AJ3365:AJ3428" si="746">AI3365*3450</f>
        <v>23184</v>
      </c>
      <c r="AK3365" s="16">
        <f t="shared" ref="AK3365:AK3428" si="747">Z3365*500</f>
        <v>480</v>
      </c>
      <c r="AL3365" s="16">
        <f t="shared" ref="AL3365:AL3428" si="748">1*5000*Z3365</f>
        <v>4800</v>
      </c>
      <c r="AM3365" s="16">
        <f t="shared" ref="AM3365:AM3428" si="749">Z3365*71000</f>
        <v>68160</v>
      </c>
      <c r="AN3365" s="16">
        <f t="shared" ref="AN3365:AN3428" si="750">AM3365+AL3365+AJ3365+AF3365+AD3365</f>
        <v>265824</v>
      </c>
      <c r="AP3365" s="16">
        <v>0.96</v>
      </c>
      <c r="AQ3365" s="16" t="s">
        <v>207</v>
      </c>
      <c r="AX3365" s="16" t="s">
        <v>207</v>
      </c>
      <c r="AY3365" s="16" t="s">
        <v>207</v>
      </c>
      <c r="AZ3365" s="16" t="s">
        <v>207</v>
      </c>
      <c r="BA3365" s="16" t="s">
        <v>207</v>
      </c>
      <c r="BB3365" s="16" t="s">
        <v>207</v>
      </c>
      <c r="BC3365" s="16">
        <v>0.96</v>
      </c>
      <c r="BD3365" s="16">
        <f t="shared" ref="BD3365:BD3428" si="751">3.5*BC3365</f>
        <v>3.36</v>
      </c>
      <c r="BE3365" s="16">
        <f t="shared" ref="BE3365:BE3428" si="752">AN3365/160</f>
        <v>1661.4</v>
      </c>
      <c r="BG3365" s="16">
        <f t="shared" ref="BG3365:BG3428" si="753">1200*BC3365</f>
        <v>1152</v>
      </c>
      <c r="BH3365" s="16">
        <f t="shared" ref="BH3365:BH3428" si="754">640*BC3365</f>
        <v>614.4</v>
      </c>
      <c r="BI3365" s="16">
        <f t="shared" ref="BI3365:BI3428" si="755">BH3365/80</f>
        <v>7.68</v>
      </c>
    </row>
    <row r="3366" spans="1:61" x14ac:dyDescent="0.35">
      <c r="A3366">
        <v>3365</v>
      </c>
      <c r="B3366" t="s">
        <v>360</v>
      </c>
      <c r="C3366" t="s">
        <v>9978</v>
      </c>
      <c r="D3366" s="15" t="s">
        <v>3872</v>
      </c>
      <c r="E3366" s="12" t="s">
        <v>98</v>
      </c>
      <c r="G3366" s="12" t="s">
        <v>3316</v>
      </c>
      <c r="H3366" s="12" t="s">
        <v>589</v>
      </c>
      <c r="I3366" s="12" t="s">
        <v>363</v>
      </c>
      <c r="J3366" s="12" t="s">
        <v>2401</v>
      </c>
      <c r="K3366" s="12" t="s">
        <v>363</v>
      </c>
      <c r="N3366" s="16" t="s">
        <v>206</v>
      </c>
      <c r="O3366" s="16" t="s">
        <v>3860</v>
      </c>
      <c r="P3366" s="12" t="s">
        <v>366</v>
      </c>
      <c r="Q3366" s="16">
        <v>2022</v>
      </c>
      <c r="R3366" s="16" t="s">
        <v>3873</v>
      </c>
      <c r="T3366" s="16">
        <v>0</v>
      </c>
      <c r="V3366" s="12" t="s">
        <v>204</v>
      </c>
      <c r="W3366" s="12" t="s">
        <v>204</v>
      </c>
      <c r="X3366" s="16">
        <v>1</v>
      </c>
      <c r="Y3366" s="16">
        <v>7</v>
      </c>
      <c r="Z3366" s="16">
        <v>0.74</v>
      </c>
      <c r="AA3366" s="16">
        <v>96.2</v>
      </c>
      <c r="AB3366" s="16" t="s">
        <v>2113</v>
      </c>
      <c r="AC3366" s="16" t="s">
        <v>5621</v>
      </c>
      <c r="AD3366" s="16">
        <f t="shared" si="740"/>
        <v>33670</v>
      </c>
      <c r="AE3366" s="16">
        <f t="shared" si="741"/>
        <v>259</v>
      </c>
      <c r="AF3366" s="16">
        <f t="shared" si="742"/>
        <v>97125</v>
      </c>
      <c r="AG3366" s="16">
        <f t="shared" si="743"/>
        <v>74</v>
      </c>
      <c r="AH3366" s="12">
        <f t="shared" si="744"/>
        <v>0</v>
      </c>
      <c r="AI3366" s="16">
        <f t="shared" si="745"/>
        <v>5.18</v>
      </c>
      <c r="AJ3366" s="16">
        <f t="shared" si="746"/>
        <v>17871</v>
      </c>
      <c r="AK3366" s="16">
        <f t="shared" si="747"/>
        <v>370</v>
      </c>
      <c r="AL3366" s="16">
        <f t="shared" si="748"/>
        <v>3700</v>
      </c>
      <c r="AM3366" s="16">
        <f t="shared" si="749"/>
        <v>52540</v>
      </c>
      <c r="AN3366" s="16">
        <f t="shared" si="750"/>
        <v>204906</v>
      </c>
      <c r="AP3366" s="16">
        <v>0.74</v>
      </c>
      <c r="AQ3366" s="16" t="s">
        <v>207</v>
      </c>
      <c r="AX3366" s="16" t="s">
        <v>207</v>
      </c>
      <c r="AY3366" s="16" t="s">
        <v>207</v>
      </c>
      <c r="AZ3366" s="16" t="s">
        <v>207</v>
      </c>
      <c r="BA3366" s="16" t="s">
        <v>207</v>
      </c>
      <c r="BB3366" s="16" t="s">
        <v>207</v>
      </c>
      <c r="BC3366" s="16">
        <v>0.74</v>
      </c>
      <c r="BD3366" s="16">
        <f t="shared" si="751"/>
        <v>2.59</v>
      </c>
      <c r="BE3366" s="16">
        <f t="shared" si="752"/>
        <v>1280.6624999999999</v>
      </c>
      <c r="BG3366" s="16">
        <f t="shared" si="753"/>
        <v>888</v>
      </c>
      <c r="BH3366" s="16">
        <f t="shared" si="754"/>
        <v>473.6</v>
      </c>
      <c r="BI3366" s="16">
        <f t="shared" si="755"/>
        <v>5.92</v>
      </c>
    </row>
    <row r="3367" spans="1:61" x14ac:dyDescent="0.35">
      <c r="A3367">
        <v>3366</v>
      </c>
      <c r="B3367" t="s">
        <v>360</v>
      </c>
      <c r="C3367" t="s">
        <v>9979</v>
      </c>
      <c r="D3367" s="15" t="s">
        <v>3874</v>
      </c>
      <c r="E3367" s="12" t="s">
        <v>98</v>
      </c>
      <c r="G3367" s="12" t="s">
        <v>3316</v>
      </c>
      <c r="H3367" s="12" t="s">
        <v>589</v>
      </c>
      <c r="I3367" s="12" t="s">
        <v>363</v>
      </c>
      <c r="J3367" s="12" t="s">
        <v>2401</v>
      </c>
      <c r="K3367" s="12" t="s">
        <v>363</v>
      </c>
      <c r="N3367" s="16" t="s">
        <v>206</v>
      </c>
      <c r="O3367" s="16" t="s">
        <v>3860</v>
      </c>
      <c r="P3367" s="12" t="s">
        <v>366</v>
      </c>
      <c r="Q3367" s="16">
        <v>2022</v>
      </c>
      <c r="R3367" s="16" t="s">
        <v>3875</v>
      </c>
      <c r="T3367" s="16">
        <v>0</v>
      </c>
      <c r="V3367" s="12" t="s">
        <v>204</v>
      </c>
      <c r="W3367" s="12" t="s">
        <v>204</v>
      </c>
      <c r="X3367" s="16">
        <v>1</v>
      </c>
      <c r="Y3367" s="16">
        <v>7</v>
      </c>
      <c r="Z3367" s="16">
        <v>0.52</v>
      </c>
      <c r="AA3367" s="16">
        <v>67.600000000000009</v>
      </c>
      <c r="AB3367" s="16" t="s">
        <v>2113</v>
      </c>
      <c r="AC3367" s="16" t="s">
        <v>5621</v>
      </c>
      <c r="AD3367" s="16">
        <f t="shared" si="740"/>
        <v>23660.000000000004</v>
      </c>
      <c r="AE3367" s="16">
        <f t="shared" si="741"/>
        <v>182</v>
      </c>
      <c r="AF3367" s="16">
        <f t="shared" si="742"/>
        <v>68250</v>
      </c>
      <c r="AG3367" s="16">
        <f t="shared" si="743"/>
        <v>52</v>
      </c>
      <c r="AH3367" s="12">
        <f t="shared" si="744"/>
        <v>0</v>
      </c>
      <c r="AI3367" s="16">
        <f t="shared" si="745"/>
        <v>3.64</v>
      </c>
      <c r="AJ3367" s="16">
        <f t="shared" si="746"/>
        <v>12558</v>
      </c>
      <c r="AK3367" s="16">
        <f t="shared" si="747"/>
        <v>260</v>
      </c>
      <c r="AL3367" s="16">
        <f t="shared" si="748"/>
        <v>2600</v>
      </c>
      <c r="AM3367" s="16">
        <f t="shared" si="749"/>
        <v>36920</v>
      </c>
      <c r="AN3367" s="16">
        <f t="shared" si="750"/>
        <v>143988</v>
      </c>
      <c r="AP3367" s="16">
        <v>0.52</v>
      </c>
      <c r="AQ3367" s="16" t="s">
        <v>207</v>
      </c>
      <c r="AX3367" s="16" t="s">
        <v>207</v>
      </c>
      <c r="AY3367" s="16" t="s">
        <v>207</v>
      </c>
      <c r="AZ3367" s="16" t="s">
        <v>207</v>
      </c>
      <c r="BA3367" s="16" t="s">
        <v>207</v>
      </c>
      <c r="BB3367" s="16" t="s">
        <v>207</v>
      </c>
      <c r="BC3367" s="16">
        <v>0.52</v>
      </c>
      <c r="BD3367" s="16">
        <f t="shared" si="751"/>
        <v>1.82</v>
      </c>
      <c r="BE3367" s="16">
        <f t="shared" si="752"/>
        <v>899.92499999999995</v>
      </c>
      <c r="BG3367" s="16">
        <f t="shared" si="753"/>
        <v>624</v>
      </c>
      <c r="BH3367" s="16">
        <f t="shared" si="754"/>
        <v>332.8</v>
      </c>
      <c r="BI3367" s="16">
        <f t="shared" si="755"/>
        <v>4.16</v>
      </c>
    </row>
    <row r="3368" spans="1:61" x14ac:dyDescent="0.35">
      <c r="A3368">
        <v>3367</v>
      </c>
      <c r="B3368" t="s">
        <v>360</v>
      </c>
      <c r="C3368" t="s">
        <v>9980</v>
      </c>
      <c r="D3368" s="15" t="s">
        <v>3876</v>
      </c>
      <c r="E3368" s="12" t="s">
        <v>98</v>
      </c>
      <c r="G3368" s="12" t="s">
        <v>3316</v>
      </c>
      <c r="H3368" s="12" t="s">
        <v>589</v>
      </c>
      <c r="I3368" s="12" t="s">
        <v>363</v>
      </c>
      <c r="J3368" s="12" t="s">
        <v>2401</v>
      </c>
      <c r="K3368" s="12" t="s">
        <v>363</v>
      </c>
      <c r="N3368" s="16" t="s">
        <v>206</v>
      </c>
      <c r="O3368" s="16" t="s">
        <v>3860</v>
      </c>
      <c r="P3368" s="12" t="s">
        <v>366</v>
      </c>
      <c r="Q3368" s="16">
        <v>2022</v>
      </c>
      <c r="R3368" s="16" t="s">
        <v>3877</v>
      </c>
      <c r="T3368" s="16">
        <v>0</v>
      </c>
      <c r="V3368" s="12" t="s">
        <v>204</v>
      </c>
      <c r="W3368" s="12" t="s">
        <v>204</v>
      </c>
      <c r="X3368" s="16">
        <v>1</v>
      </c>
      <c r="Y3368" s="16">
        <v>7</v>
      </c>
      <c r="Z3368" s="16">
        <v>1.35</v>
      </c>
      <c r="AA3368" s="16">
        <v>175.5</v>
      </c>
      <c r="AB3368" s="16" t="s">
        <v>2113</v>
      </c>
      <c r="AC3368" s="16" t="s">
        <v>5621</v>
      </c>
      <c r="AD3368" s="16">
        <f t="shared" si="740"/>
        <v>61425</v>
      </c>
      <c r="AE3368" s="16">
        <f t="shared" si="741"/>
        <v>472.50000000000006</v>
      </c>
      <c r="AF3368" s="16">
        <f t="shared" si="742"/>
        <v>177187.50000000003</v>
      </c>
      <c r="AG3368" s="16">
        <f t="shared" si="743"/>
        <v>135</v>
      </c>
      <c r="AH3368" s="12">
        <f t="shared" si="744"/>
        <v>0</v>
      </c>
      <c r="AI3368" s="16">
        <f t="shared" si="745"/>
        <v>9.4500000000000011</v>
      </c>
      <c r="AJ3368" s="16">
        <f t="shared" si="746"/>
        <v>32602.500000000004</v>
      </c>
      <c r="AK3368" s="16">
        <f t="shared" si="747"/>
        <v>675</v>
      </c>
      <c r="AL3368" s="16">
        <f t="shared" si="748"/>
        <v>6750</v>
      </c>
      <c r="AM3368" s="16">
        <f t="shared" si="749"/>
        <v>95850</v>
      </c>
      <c r="AN3368" s="16">
        <f t="shared" si="750"/>
        <v>373815</v>
      </c>
      <c r="AP3368" s="16">
        <v>1.35</v>
      </c>
      <c r="AQ3368" s="16" t="s">
        <v>207</v>
      </c>
      <c r="AX3368" s="16" t="s">
        <v>207</v>
      </c>
      <c r="AY3368" s="16" t="s">
        <v>207</v>
      </c>
      <c r="AZ3368" s="16" t="s">
        <v>207</v>
      </c>
      <c r="BA3368" s="16" t="s">
        <v>207</v>
      </c>
      <c r="BB3368" s="16" t="s">
        <v>207</v>
      </c>
      <c r="BC3368" s="16">
        <v>1.35</v>
      </c>
      <c r="BD3368" s="16">
        <f t="shared" si="751"/>
        <v>4.7250000000000005</v>
      </c>
      <c r="BE3368" s="16">
        <f t="shared" si="752"/>
        <v>2336.34375</v>
      </c>
      <c r="BG3368" s="16">
        <f t="shared" si="753"/>
        <v>1620</v>
      </c>
      <c r="BH3368" s="16">
        <f t="shared" si="754"/>
        <v>864</v>
      </c>
      <c r="BI3368" s="16">
        <f t="shared" si="755"/>
        <v>10.8</v>
      </c>
    </row>
    <row r="3369" spans="1:61" x14ac:dyDescent="0.35">
      <c r="A3369">
        <v>3368</v>
      </c>
      <c r="B3369" t="s">
        <v>360</v>
      </c>
      <c r="C3369" t="s">
        <v>9981</v>
      </c>
      <c r="D3369" s="15" t="s">
        <v>3878</v>
      </c>
      <c r="E3369" s="12" t="s">
        <v>98</v>
      </c>
      <c r="G3369" s="12" t="s">
        <v>3316</v>
      </c>
      <c r="H3369" s="12" t="s">
        <v>589</v>
      </c>
      <c r="I3369" s="12" t="s">
        <v>363</v>
      </c>
      <c r="J3369" s="12" t="s">
        <v>2401</v>
      </c>
      <c r="K3369" s="12" t="s">
        <v>363</v>
      </c>
      <c r="N3369" s="16" t="s">
        <v>206</v>
      </c>
      <c r="O3369" s="16" t="s">
        <v>3860</v>
      </c>
      <c r="P3369" s="12" t="s">
        <v>366</v>
      </c>
      <c r="Q3369" s="16">
        <v>2022</v>
      </c>
      <c r="R3369" s="16" t="s">
        <v>3351</v>
      </c>
      <c r="T3369" s="16">
        <v>0</v>
      </c>
      <c r="V3369" s="12" t="s">
        <v>204</v>
      </c>
      <c r="W3369" s="12" t="s">
        <v>204</v>
      </c>
      <c r="X3369" s="16">
        <v>1</v>
      </c>
      <c r="Y3369" s="16">
        <v>7</v>
      </c>
      <c r="Z3369" s="16">
        <v>1.59</v>
      </c>
      <c r="AA3369" s="16">
        <v>206.70000000000002</v>
      </c>
      <c r="AB3369" s="16" t="s">
        <v>2113</v>
      </c>
      <c r="AC3369" s="16" t="s">
        <v>5621</v>
      </c>
      <c r="AD3369" s="16">
        <f t="shared" si="740"/>
        <v>72345</v>
      </c>
      <c r="AE3369" s="16">
        <f t="shared" si="741"/>
        <v>556.5</v>
      </c>
      <c r="AF3369" s="16">
        <f t="shared" si="742"/>
        <v>208687.5</v>
      </c>
      <c r="AG3369" s="16">
        <f t="shared" si="743"/>
        <v>159</v>
      </c>
      <c r="AH3369" s="12">
        <f t="shared" si="744"/>
        <v>0</v>
      </c>
      <c r="AI3369" s="16">
        <f t="shared" si="745"/>
        <v>11.13</v>
      </c>
      <c r="AJ3369" s="16">
        <f t="shared" si="746"/>
        <v>38398.5</v>
      </c>
      <c r="AK3369" s="16">
        <f t="shared" si="747"/>
        <v>795</v>
      </c>
      <c r="AL3369" s="16">
        <f t="shared" si="748"/>
        <v>7950</v>
      </c>
      <c r="AM3369" s="16">
        <f t="shared" si="749"/>
        <v>112890</v>
      </c>
      <c r="AN3369" s="16">
        <f t="shared" si="750"/>
        <v>440271</v>
      </c>
      <c r="AP3369" s="16">
        <v>1.59</v>
      </c>
      <c r="AQ3369" s="16" t="s">
        <v>207</v>
      </c>
      <c r="AX3369" s="16" t="s">
        <v>207</v>
      </c>
      <c r="AY3369" s="16" t="s">
        <v>207</v>
      </c>
      <c r="AZ3369" s="16" t="s">
        <v>207</v>
      </c>
      <c r="BA3369" s="16" t="s">
        <v>207</v>
      </c>
      <c r="BB3369" s="16" t="s">
        <v>207</v>
      </c>
      <c r="BC3369" s="16">
        <v>1.59</v>
      </c>
      <c r="BD3369" s="16">
        <f t="shared" si="751"/>
        <v>5.5650000000000004</v>
      </c>
      <c r="BE3369" s="16">
        <f t="shared" si="752"/>
        <v>2751.6937499999999</v>
      </c>
      <c r="BG3369" s="16">
        <f t="shared" si="753"/>
        <v>1908</v>
      </c>
      <c r="BH3369" s="16">
        <f t="shared" si="754"/>
        <v>1017.6</v>
      </c>
      <c r="BI3369" s="16">
        <f t="shared" si="755"/>
        <v>12.72</v>
      </c>
    </row>
    <row r="3370" spans="1:61" x14ac:dyDescent="0.35">
      <c r="A3370">
        <v>3369</v>
      </c>
      <c r="B3370" t="s">
        <v>360</v>
      </c>
      <c r="C3370" t="s">
        <v>9982</v>
      </c>
      <c r="D3370" s="15" t="s">
        <v>3879</v>
      </c>
      <c r="E3370" s="12" t="s">
        <v>93</v>
      </c>
      <c r="G3370" s="12" t="s">
        <v>3316</v>
      </c>
      <c r="H3370" s="12" t="s">
        <v>589</v>
      </c>
      <c r="I3370" s="12" t="s">
        <v>363</v>
      </c>
      <c r="J3370" s="12" t="s">
        <v>2401</v>
      </c>
      <c r="K3370" s="12" t="s">
        <v>363</v>
      </c>
      <c r="N3370" s="16" t="s">
        <v>206</v>
      </c>
      <c r="O3370" s="16" t="s">
        <v>3880</v>
      </c>
      <c r="P3370" s="12" t="s">
        <v>366</v>
      </c>
      <c r="Q3370" s="16">
        <v>2022</v>
      </c>
      <c r="R3370" s="16" t="s">
        <v>3881</v>
      </c>
      <c r="T3370" s="16">
        <v>0</v>
      </c>
      <c r="V3370" s="12" t="s">
        <v>204</v>
      </c>
      <c r="W3370" s="12" t="s">
        <v>204</v>
      </c>
      <c r="X3370" s="16">
        <v>1</v>
      </c>
      <c r="Y3370" s="16">
        <v>7</v>
      </c>
      <c r="Z3370" s="16">
        <v>0.72</v>
      </c>
      <c r="AA3370" s="16">
        <v>93.6</v>
      </c>
      <c r="AB3370" s="16" t="s">
        <v>2113</v>
      </c>
      <c r="AC3370" s="16" t="s">
        <v>5621</v>
      </c>
      <c r="AD3370" s="16">
        <f t="shared" si="740"/>
        <v>32759.999999999996</v>
      </c>
      <c r="AE3370" s="16">
        <f t="shared" si="741"/>
        <v>252</v>
      </c>
      <c r="AF3370" s="16">
        <f t="shared" si="742"/>
        <v>94500</v>
      </c>
      <c r="AG3370" s="16">
        <f t="shared" si="743"/>
        <v>72</v>
      </c>
      <c r="AH3370" s="12">
        <f t="shared" si="744"/>
        <v>0</v>
      </c>
      <c r="AI3370" s="16">
        <f t="shared" si="745"/>
        <v>5.04</v>
      </c>
      <c r="AJ3370" s="16">
        <f t="shared" si="746"/>
        <v>17388</v>
      </c>
      <c r="AK3370" s="16">
        <f t="shared" si="747"/>
        <v>360</v>
      </c>
      <c r="AL3370" s="16">
        <f t="shared" si="748"/>
        <v>3600</v>
      </c>
      <c r="AM3370" s="16">
        <f t="shared" si="749"/>
        <v>51120</v>
      </c>
      <c r="AN3370" s="16">
        <f t="shared" si="750"/>
        <v>199368</v>
      </c>
      <c r="AP3370" s="16">
        <v>0.72</v>
      </c>
      <c r="AQ3370" s="16" t="s">
        <v>207</v>
      </c>
      <c r="AX3370" s="16" t="s">
        <v>207</v>
      </c>
      <c r="AY3370" s="16" t="s">
        <v>207</v>
      </c>
      <c r="AZ3370" s="16" t="s">
        <v>207</v>
      </c>
      <c r="BA3370" s="16" t="s">
        <v>207</v>
      </c>
      <c r="BB3370" s="16" t="s">
        <v>207</v>
      </c>
      <c r="BC3370" s="16">
        <v>0.72</v>
      </c>
      <c r="BD3370" s="16">
        <f t="shared" si="751"/>
        <v>2.52</v>
      </c>
      <c r="BE3370" s="16">
        <f t="shared" si="752"/>
        <v>1246.05</v>
      </c>
      <c r="BG3370" s="16">
        <f t="shared" si="753"/>
        <v>864</v>
      </c>
      <c r="BH3370" s="16">
        <f t="shared" si="754"/>
        <v>460.79999999999995</v>
      </c>
      <c r="BI3370" s="16">
        <f t="shared" si="755"/>
        <v>5.76</v>
      </c>
    </row>
    <row r="3371" spans="1:61" x14ac:dyDescent="0.35">
      <c r="A3371">
        <v>3370</v>
      </c>
      <c r="B3371" t="s">
        <v>360</v>
      </c>
      <c r="C3371" t="s">
        <v>9983</v>
      </c>
      <c r="D3371" s="15" t="s">
        <v>3882</v>
      </c>
      <c r="E3371" s="12" t="s">
        <v>98</v>
      </c>
      <c r="G3371" s="12" t="s">
        <v>3316</v>
      </c>
      <c r="H3371" s="12" t="s">
        <v>589</v>
      </c>
      <c r="I3371" s="12" t="s">
        <v>363</v>
      </c>
      <c r="J3371" s="12" t="s">
        <v>2401</v>
      </c>
      <c r="K3371" s="12" t="s">
        <v>363</v>
      </c>
      <c r="N3371" s="16" t="s">
        <v>206</v>
      </c>
      <c r="O3371" s="16" t="s">
        <v>3883</v>
      </c>
      <c r="P3371" s="12" t="s">
        <v>366</v>
      </c>
      <c r="Q3371" s="16">
        <v>2022</v>
      </c>
      <c r="R3371" s="16">
        <v>1.05</v>
      </c>
      <c r="T3371" s="16">
        <v>0</v>
      </c>
      <c r="V3371" s="12" t="s">
        <v>204</v>
      </c>
      <c r="W3371" s="12" t="s">
        <v>204</v>
      </c>
      <c r="X3371" s="16">
        <v>1</v>
      </c>
      <c r="Y3371" s="16">
        <v>7</v>
      </c>
      <c r="Z3371" s="16">
        <v>1.05</v>
      </c>
      <c r="AA3371" s="16">
        <v>136.5</v>
      </c>
      <c r="AB3371" s="16" t="s">
        <v>2113</v>
      </c>
      <c r="AC3371" s="16" t="s">
        <v>5621</v>
      </c>
      <c r="AD3371" s="16">
        <f t="shared" si="740"/>
        <v>47775</v>
      </c>
      <c r="AE3371" s="16">
        <f t="shared" si="741"/>
        <v>367.5</v>
      </c>
      <c r="AF3371" s="16">
        <f t="shared" si="742"/>
        <v>137812.5</v>
      </c>
      <c r="AG3371" s="16">
        <f t="shared" si="743"/>
        <v>105</v>
      </c>
      <c r="AH3371" s="12">
        <f t="shared" si="744"/>
        <v>0</v>
      </c>
      <c r="AI3371" s="16">
        <f t="shared" si="745"/>
        <v>7.3500000000000005</v>
      </c>
      <c r="AJ3371" s="16">
        <f t="shared" si="746"/>
        <v>25357.500000000004</v>
      </c>
      <c r="AK3371" s="16">
        <f t="shared" si="747"/>
        <v>525</v>
      </c>
      <c r="AL3371" s="16">
        <f t="shared" si="748"/>
        <v>5250</v>
      </c>
      <c r="AM3371" s="16">
        <f t="shared" si="749"/>
        <v>74550</v>
      </c>
      <c r="AN3371" s="16">
        <f t="shared" si="750"/>
        <v>290745</v>
      </c>
      <c r="AP3371" s="16">
        <v>1.05</v>
      </c>
      <c r="AQ3371" s="16" t="s">
        <v>207</v>
      </c>
      <c r="AX3371" s="16" t="s">
        <v>207</v>
      </c>
      <c r="AY3371" s="16" t="s">
        <v>207</v>
      </c>
      <c r="AZ3371" s="16" t="s">
        <v>207</v>
      </c>
      <c r="BA3371" s="16" t="s">
        <v>207</v>
      </c>
      <c r="BB3371" s="16" t="s">
        <v>207</v>
      </c>
      <c r="BC3371" s="16">
        <v>1.05</v>
      </c>
      <c r="BD3371" s="16">
        <f t="shared" si="751"/>
        <v>3.6750000000000003</v>
      </c>
      <c r="BE3371" s="16">
        <f t="shared" si="752"/>
        <v>1817.15625</v>
      </c>
      <c r="BG3371" s="16">
        <f t="shared" si="753"/>
        <v>1260</v>
      </c>
      <c r="BH3371" s="16">
        <f t="shared" si="754"/>
        <v>672</v>
      </c>
      <c r="BI3371" s="16">
        <f t="shared" si="755"/>
        <v>8.4</v>
      </c>
    </row>
    <row r="3372" spans="1:61" x14ac:dyDescent="0.35">
      <c r="A3372">
        <v>3371</v>
      </c>
      <c r="B3372" t="s">
        <v>360</v>
      </c>
      <c r="C3372" t="s">
        <v>9984</v>
      </c>
      <c r="D3372" s="15" t="s">
        <v>3884</v>
      </c>
      <c r="E3372" s="12" t="s">
        <v>98</v>
      </c>
      <c r="G3372" s="12" t="s">
        <v>3316</v>
      </c>
      <c r="H3372" s="12" t="s">
        <v>589</v>
      </c>
      <c r="I3372" s="12" t="s">
        <v>363</v>
      </c>
      <c r="J3372" s="12" t="s">
        <v>2401</v>
      </c>
      <c r="K3372" s="12" t="s">
        <v>363</v>
      </c>
      <c r="N3372" s="16" t="s">
        <v>206</v>
      </c>
      <c r="O3372" s="16" t="s">
        <v>3883</v>
      </c>
      <c r="P3372" s="12" t="s">
        <v>366</v>
      </c>
      <c r="Q3372" s="16">
        <v>2022</v>
      </c>
      <c r="R3372" s="16">
        <v>1.1399999999999999</v>
      </c>
      <c r="T3372" s="16">
        <v>0</v>
      </c>
      <c r="V3372" s="12" t="s">
        <v>204</v>
      </c>
      <c r="W3372" s="12" t="s">
        <v>204</v>
      </c>
      <c r="X3372" s="16">
        <v>1</v>
      </c>
      <c r="Y3372" s="16">
        <v>7</v>
      </c>
      <c r="Z3372" s="16">
        <v>1.1399999999999999</v>
      </c>
      <c r="AA3372" s="16">
        <v>148.19999999999999</v>
      </c>
      <c r="AB3372" s="16" t="s">
        <v>2113</v>
      </c>
      <c r="AC3372" s="16" t="s">
        <v>5621</v>
      </c>
      <c r="AD3372" s="16">
        <f t="shared" si="740"/>
        <v>51869.999999999993</v>
      </c>
      <c r="AE3372" s="16">
        <f t="shared" si="741"/>
        <v>398.99999999999994</v>
      </c>
      <c r="AF3372" s="16">
        <f t="shared" si="742"/>
        <v>149624.99999999997</v>
      </c>
      <c r="AG3372" s="16">
        <f t="shared" si="743"/>
        <v>113.99999999999999</v>
      </c>
      <c r="AH3372" s="12">
        <f t="shared" si="744"/>
        <v>0</v>
      </c>
      <c r="AI3372" s="16">
        <f t="shared" si="745"/>
        <v>7.9799999999999995</v>
      </c>
      <c r="AJ3372" s="16">
        <f t="shared" si="746"/>
        <v>27531</v>
      </c>
      <c r="AK3372" s="16">
        <f t="shared" si="747"/>
        <v>570</v>
      </c>
      <c r="AL3372" s="16">
        <f t="shared" si="748"/>
        <v>5699.9999999999991</v>
      </c>
      <c r="AM3372" s="16">
        <f t="shared" si="749"/>
        <v>80940</v>
      </c>
      <c r="AN3372" s="16">
        <f t="shared" si="750"/>
        <v>315666</v>
      </c>
      <c r="AP3372" s="16">
        <v>1.1399999999999999</v>
      </c>
      <c r="AQ3372" s="16" t="s">
        <v>207</v>
      </c>
      <c r="AX3372" s="16" t="s">
        <v>207</v>
      </c>
      <c r="AY3372" s="16" t="s">
        <v>207</v>
      </c>
      <c r="AZ3372" s="16" t="s">
        <v>207</v>
      </c>
      <c r="BA3372" s="16" t="s">
        <v>207</v>
      </c>
      <c r="BB3372" s="16" t="s">
        <v>207</v>
      </c>
      <c r="BC3372" s="16">
        <v>1.1399999999999999</v>
      </c>
      <c r="BD3372" s="16">
        <f t="shared" si="751"/>
        <v>3.9899999999999998</v>
      </c>
      <c r="BE3372" s="16">
        <f t="shared" si="752"/>
        <v>1972.9124999999999</v>
      </c>
      <c r="BG3372" s="16">
        <f t="shared" si="753"/>
        <v>1367.9999999999998</v>
      </c>
      <c r="BH3372" s="16">
        <f t="shared" si="754"/>
        <v>729.59999999999991</v>
      </c>
      <c r="BI3372" s="16">
        <f t="shared" si="755"/>
        <v>9.1199999999999992</v>
      </c>
    </row>
    <row r="3373" spans="1:61" x14ac:dyDescent="0.35">
      <c r="A3373">
        <v>3372</v>
      </c>
      <c r="B3373" t="s">
        <v>360</v>
      </c>
      <c r="C3373" t="s">
        <v>9985</v>
      </c>
      <c r="D3373" s="15" t="s">
        <v>3885</v>
      </c>
      <c r="E3373" s="12" t="s">
        <v>98</v>
      </c>
      <c r="G3373" s="12" t="s">
        <v>3316</v>
      </c>
      <c r="H3373" s="12" t="s">
        <v>589</v>
      </c>
      <c r="I3373" s="12" t="s">
        <v>363</v>
      </c>
      <c r="J3373" s="12" t="s">
        <v>2401</v>
      </c>
      <c r="K3373" s="12" t="s">
        <v>363</v>
      </c>
      <c r="N3373" s="16" t="s">
        <v>206</v>
      </c>
      <c r="O3373" s="16" t="s">
        <v>3883</v>
      </c>
      <c r="P3373" s="12" t="s">
        <v>366</v>
      </c>
      <c r="Q3373" s="16">
        <v>2022</v>
      </c>
      <c r="R3373" s="16">
        <v>1.04</v>
      </c>
      <c r="T3373" s="16">
        <v>0</v>
      </c>
      <c r="V3373" s="12" t="s">
        <v>204</v>
      </c>
      <c r="W3373" s="12" t="s">
        <v>204</v>
      </c>
      <c r="X3373" s="16">
        <v>1</v>
      </c>
      <c r="Y3373" s="16">
        <v>7</v>
      </c>
      <c r="Z3373" s="16">
        <v>1.04</v>
      </c>
      <c r="AA3373" s="16">
        <v>135.20000000000002</v>
      </c>
      <c r="AB3373" s="16" t="s">
        <v>2113</v>
      </c>
      <c r="AC3373" s="16" t="s">
        <v>5621</v>
      </c>
      <c r="AD3373" s="16">
        <f t="shared" si="740"/>
        <v>47320.000000000007</v>
      </c>
      <c r="AE3373" s="16">
        <f t="shared" si="741"/>
        <v>364</v>
      </c>
      <c r="AF3373" s="16">
        <f t="shared" si="742"/>
        <v>136500</v>
      </c>
      <c r="AG3373" s="16">
        <f t="shared" si="743"/>
        <v>104</v>
      </c>
      <c r="AH3373" s="12">
        <f t="shared" si="744"/>
        <v>0</v>
      </c>
      <c r="AI3373" s="16">
        <f t="shared" si="745"/>
        <v>7.28</v>
      </c>
      <c r="AJ3373" s="16">
        <f t="shared" si="746"/>
        <v>25116</v>
      </c>
      <c r="AK3373" s="16">
        <f t="shared" si="747"/>
        <v>520</v>
      </c>
      <c r="AL3373" s="16">
        <f t="shared" si="748"/>
        <v>5200</v>
      </c>
      <c r="AM3373" s="16">
        <f t="shared" si="749"/>
        <v>73840</v>
      </c>
      <c r="AN3373" s="16">
        <f t="shared" si="750"/>
        <v>287976</v>
      </c>
      <c r="AP3373" s="16">
        <v>1.04</v>
      </c>
      <c r="AQ3373" s="16" t="s">
        <v>207</v>
      </c>
      <c r="AX3373" s="16" t="s">
        <v>207</v>
      </c>
      <c r="AY3373" s="16" t="s">
        <v>207</v>
      </c>
      <c r="AZ3373" s="16" t="s">
        <v>207</v>
      </c>
      <c r="BA3373" s="16" t="s">
        <v>207</v>
      </c>
      <c r="BB3373" s="16" t="s">
        <v>207</v>
      </c>
      <c r="BC3373" s="16">
        <v>1.04</v>
      </c>
      <c r="BD3373" s="16">
        <f t="shared" si="751"/>
        <v>3.64</v>
      </c>
      <c r="BE3373" s="16">
        <f t="shared" si="752"/>
        <v>1799.85</v>
      </c>
      <c r="BG3373" s="16">
        <f t="shared" si="753"/>
        <v>1248</v>
      </c>
      <c r="BH3373" s="16">
        <f t="shared" si="754"/>
        <v>665.6</v>
      </c>
      <c r="BI3373" s="16">
        <f t="shared" si="755"/>
        <v>8.32</v>
      </c>
    </row>
    <row r="3374" spans="1:61" x14ac:dyDescent="0.35">
      <c r="A3374">
        <v>3373</v>
      </c>
      <c r="B3374" t="s">
        <v>360</v>
      </c>
      <c r="C3374" t="s">
        <v>9986</v>
      </c>
      <c r="D3374" s="15" t="s">
        <v>3886</v>
      </c>
      <c r="E3374" s="12" t="s">
        <v>98</v>
      </c>
      <c r="G3374" s="12" t="s">
        <v>3316</v>
      </c>
      <c r="H3374" s="12" t="s">
        <v>589</v>
      </c>
      <c r="I3374" s="12" t="s">
        <v>363</v>
      </c>
      <c r="J3374" s="12" t="s">
        <v>2401</v>
      </c>
      <c r="K3374" s="12" t="s">
        <v>363</v>
      </c>
      <c r="N3374" s="16" t="s">
        <v>206</v>
      </c>
      <c r="O3374" s="16" t="s">
        <v>3883</v>
      </c>
      <c r="P3374" s="12" t="s">
        <v>366</v>
      </c>
      <c r="Q3374" s="16">
        <v>2022</v>
      </c>
      <c r="R3374" s="16">
        <v>0.47</v>
      </c>
      <c r="T3374" s="16">
        <v>0</v>
      </c>
      <c r="V3374" s="12" t="s">
        <v>204</v>
      </c>
      <c r="W3374" s="12" t="s">
        <v>204</v>
      </c>
      <c r="X3374" s="16">
        <v>1</v>
      </c>
      <c r="Y3374" s="16">
        <v>7</v>
      </c>
      <c r="Z3374" s="16">
        <v>0.47</v>
      </c>
      <c r="AA3374" s="16">
        <v>61.099999999999994</v>
      </c>
      <c r="AB3374" s="16" t="s">
        <v>2113</v>
      </c>
      <c r="AC3374" s="16" t="s">
        <v>5621</v>
      </c>
      <c r="AD3374" s="16">
        <f t="shared" si="740"/>
        <v>21384.999999999996</v>
      </c>
      <c r="AE3374" s="16">
        <f t="shared" si="741"/>
        <v>164.5</v>
      </c>
      <c r="AF3374" s="16">
        <f t="shared" si="742"/>
        <v>61687.5</v>
      </c>
      <c r="AG3374" s="16">
        <f t="shared" si="743"/>
        <v>47</v>
      </c>
      <c r="AH3374" s="12">
        <f t="shared" si="744"/>
        <v>0</v>
      </c>
      <c r="AI3374" s="16">
        <f t="shared" si="745"/>
        <v>3.29</v>
      </c>
      <c r="AJ3374" s="16">
        <f t="shared" si="746"/>
        <v>11350.5</v>
      </c>
      <c r="AK3374" s="16">
        <f t="shared" si="747"/>
        <v>235</v>
      </c>
      <c r="AL3374" s="16">
        <f t="shared" si="748"/>
        <v>2350</v>
      </c>
      <c r="AM3374" s="16">
        <f t="shared" si="749"/>
        <v>33370</v>
      </c>
      <c r="AN3374" s="16">
        <f t="shared" si="750"/>
        <v>130143</v>
      </c>
      <c r="AP3374" s="16">
        <v>0.47</v>
      </c>
      <c r="AQ3374" s="16" t="s">
        <v>207</v>
      </c>
      <c r="AX3374" s="16" t="s">
        <v>207</v>
      </c>
      <c r="AY3374" s="16" t="s">
        <v>207</v>
      </c>
      <c r="AZ3374" s="16" t="s">
        <v>207</v>
      </c>
      <c r="BA3374" s="16" t="s">
        <v>207</v>
      </c>
      <c r="BB3374" s="16" t="s">
        <v>207</v>
      </c>
      <c r="BC3374" s="16">
        <v>0.47</v>
      </c>
      <c r="BD3374" s="16">
        <f t="shared" si="751"/>
        <v>1.645</v>
      </c>
      <c r="BE3374" s="16">
        <f t="shared" si="752"/>
        <v>813.39374999999995</v>
      </c>
      <c r="BG3374" s="16">
        <f t="shared" si="753"/>
        <v>564</v>
      </c>
      <c r="BH3374" s="16">
        <f t="shared" si="754"/>
        <v>300.79999999999995</v>
      </c>
      <c r="BI3374" s="16">
        <f t="shared" si="755"/>
        <v>3.7599999999999993</v>
      </c>
    </row>
    <row r="3375" spans="1:61" x14ac:dyDescent="0.35">
      <c r="A3375">
        <v>3374</v>
      </c>
      <c r="B3375" t="s">
        <v>360</v>
      </c>
      <c r="C3375" t="s">
        <v>9987</v>
      </c>
      <c r="D3375" s="15" t="s">
        <v>3887</v>
      </c>
      <c r="E3375" s="12" t="s">
        <v>98</v>
      </c>
      <c r="G3375" s="12" t="s">
        <v>3316</v>
      </c>
      <c r="H3375" s="12" t="s">
        <v>589</v>
      </c>
      <c r="I3375" s="12" t="s">
        <v>363</v>
      </c>
      <c r="J3375" s="12" t="s">
        <v>2401</v>
      </c>
      <c r="K3375" s="12" t="s">
        <v>363</v>
      </c>
      <c r="N3375" s="16" t="s">
        <v>206</v>
      </c>
      <c r="O3375" s="16" t="s">
        <v>3883</v>
      </c>
      <c r="P3375" s="12" t="s">
        <v>366</v>
      </c>
      <c r="Q3375" s="16">
        <v>2022</v>
      </c>
      <c r="R3375" s="16">
        <v>1.51</v>
      </c>
      <c r="T3375" s="16">
        <v>0</v>
      </c>
      <c r="V3375" s="12" t="s">
        <v>204</v>
      </c>
      <c r="W3375" s="12" t="s">
        <v>204</v>
      </c>
      <c r="X3375" s="16">
        <v>1</v>
      </c>
      <c r="Y3375" s="16">
        <v>7</v>
      </c>
      <c r="Z3375" s="16">
        <v>1.51</v>
      </c>
      <c r="AA3375" s="16">
        <v>196.3</v>
      </c>
      <c r="AB3375" s="16" t="s">
        <v>2113</v>
      </c>
      <c r="AC3375" s="16" t="s">
        <v>5621</v>
      </c>
      <c r="AD3375" s="16">
        <f t="shared" si="740"/>
        <v>68705</v>
      </c>
      <c r="AE3375" s="16">
        <f t="shared" si="741"/>
        <v>528.5</v>
      </c>
      <c r="AF3375" s="16">
        <f t="shared" si="742"/>
        <v>198187.5</v>
      </c>
      <c r="AG3375" s="16">
        <f t="shared" si="743"/>
        <v>151</v>
      </c>
      <c r="AH3375" s="12">
        <f t="shared" si="744"/>
        <v>0</v>
      </c>
      <c r="AI3375" s="16">
        <f t="shared" si="745"/>
        <v>10.57</v>
      </c>
      <c r="AJ3375" s="16">
        <f t="shared" si="746"/>
        <v>36466.5</v>
      </c>
      <c r="AK3375" s="16">
        <f t="shared" si="747"/>
        <v>755</v>
      </c>
      <c r="AL3375" s="16">
        <f t="shared" si="748"/>
        <v>7550</v>
      </c>
      <c r="AM3375" s="16">
        <f t="shared" si="749"/>
        <v>107210</v>
      </c>
      <c r="AN3375" s="16">
        <f t="shared" si="750"/>
        <v>418119</v>
      </c>
      <c r="AP3375" s="16">
        <v>1.51</v>
      </c>
      <c r="AQ3375" s="16" t="s">
        <v>207</v>
      </c>
      <c r="AX3375" s="16" t="s">
        <v>207</v>
      </c>
      <c r="AY3375" s="16" t="s">
        <v>207</v>
      </c>
      <c r="AZ3375" s="16" t="s">
        <v>207</v>
      </c>
      <c r="BA3375" s="16" t="s">
        <v>207</v>
      </c>
      <c r="BB3375" s="16" t="s">
        <v>207</v>
      </c>
      <c r="BC3375" s="16">
        <v>1.51</v>
      </c>
      <c r="BD3375" s="16">
        <f t="shared" si="751"/>
        <v>5.2850000000000001</v>
      </c>
      <c r="BE3375" s="16">
        <f t="shared" si="752"/>
        <v>2613.2437500000001</v>
      </c>
      <c r="BG3375" s="16">
        <f t="shared" si="753"/>
        <v>1812</v>
      </c>
      <c r="BH3375" s="16">
        <f t="shared" si="754"/>
        <v>966.4</v>
      </c>
      <c r="BI3375" s="16">
        <f t="shared" si="755"/>
        <v>12.08</v>
      </c>
    </row>
    <row r="3376" spans="1:61" x14ac:dyDescent="0.35">
      <c r="A3376">
        <v>3375</v>
      </c>
      <c r="B3376" t="s">
        <v>360</v>
      </c>
      <c r="C3376" t="s">
        <v>9988</v>
      </c>
      <c r="D3376" s="15" t="s">
        <v>3888</v>
      </c>
      <c r="E3376" s="12" t="s">
        <v>98</v>
      </c>
      <c r="G3376" s="12" t="s">
        <v>3316</v>
      </c>
      <c r="H3376" s="12" t="s">
        <v>589</v>
      </c>
      <c r="I3376" s="12" t="s">
        <v>363</v>
      </c>
      <c r="J3376" s="12" t="s">
        <v>2401</v>
      </c>
      <c r="K3376" s="12" t="s">
        <v>363</v>
      </c>
      <c r="N3376" s="16" t="s">
        <v>206</v>
      </c>
      <c r="O3376" s="16" t="s">
        <v>3889</v>
      </c>
      <c r="P3376" s="12" t="s">
        <v>366</v>
      </c>
      <c r="Q3376" s="16">
        <v>2022</v>
      </c>
      <c r="R3376" s="16">
        <v>0.6</v>
      </c>
      <c r="T3376" s="16">
        <v>0</v>
      </c>
      <c r="V3376" s="12" t="s">
        <v>204</v>
      </c>
      <c r="W3376" s="12" t="s">
        <v>204</v>
      </c>
      <c r="X3376" s="16">
        <v>1</v>
      </c>
      <c r="Y3376" s="16">
        <v>7</v>
      </c>
      <c r="Z3376" s="16">
        <v>0.6</v>
      </c>
      <c r="AA3376" s="16">
        <v>78</v>
      </c>
      <c r="AB3376" s="16" t="s">
        <v>2113</v>
      </c>
      <c r="AC3376" s="16" t="s">
        <v>5621</v>
      </c>
      <c r="AD3376" s="16">
        <f t="shared" si="740"/>
        <v>27300</v>
      </c>
      <c r="AE3376" s="16">
        <f t="shared" si="741"/>
        <v>210</v>
      </c>
      <c r="AF3376" s="16">
        <f t="shared" si="742"/>
        <v>78750</v>
      </c>
      <c r="AG3376" s="16">
        <f t="shared" si="743"/>
        <v>60</v>
      </c>
      <c r="AH3376" s="12">
        <f t="shared" si="744"/>
        <v>0</v>
      </c>
      <c r="AI3376" s="16">
        <f t="shared" si="745"/>
        <v>4.2</v>
      </c>
      <c r="AJ3376" s="16">
        <f t="shared" si="746"/>
        <v>14490</v>
      </c>
      <c r="AK3376" s="16">
        <f t="shared" si="747"/>
        <v>300</v>
      </c>
      <c r="AL3376" s="16">
        <f t="shared" si="748"/>
        <v>3000</v>
      </c>
      <c r="AM3376" s="16">
        <f t="shared" si="749"/>
        <v>42600</v>
      </c>
      <c r="AN3376" s="16">
        <f t="shared" si="750"/>
        <v>166140</v>
      </c>
      <c r="AP3376" s="16">
        <v>0.6</v>
      </c>
      <c r="AQ3376" s="16" t="s">
        <v>207</v>
      </c>
      <c r="AX3376" s="16" t="s">
        <v>207</v>
      </c>
      <c r="AY3376" s="16" t="s">
        <v>207</v>
      </c>
      <c r="AZ3376" s="16" t="s">
        <v>207</v>
      </c>
      <c r="BA3376" s="16" t="s">
        <v>207</v>
      </c>
      <c r="BB3376" s="16" t="s">
        <v>207</v>
      </c>
      <c r="BC3376" s="16">
        <v>0.6</v>
      </c>
      <c r="BD3376" s="16">
        <f t="shared" si="751"/>
        <v>2.1</v>
      </c>
      <c r="BE3376" s="16">
        <f t="shared" si="752"/>
        <v>1038.375</v>
      </c>
      <c r="BG3376" s="16">
        <f t="shared" si="753"/>
        <v>720</v>
      </c>
      <c r="BH3376" s="16">
        <f t="shared" si="754"/>
        <v>384</v>
      </c>
      <c r="BI3376" s="16">
        <f t="shared" si="755"/>
        <v>4.8</v>
      </c>
    </row>
    <row r="3377" spans="1:61" x14ac:dyDescent="0.35">
      <c r="A3377">
        <v>3376</v>
      </c>
      <c r="B3377" t="s">
        <v>360</v>
      </c>
      <c r="C3377" t="s">
        <v>9989</v>
      </c>
      <c r="D3377" s="15" t="s">
        <v>3890</v>
      </c>
      <c r="E3377" s="12" t="s">
        <v>98</v>
      </c>
      <c r="G3377" s="12" t="s">
        <v>3316</v>
      </c>
      <c r="H3377" s="12" t="s">
        <v>589</v>
      </c>
      <c r="I3377" s="12" t="s">
        <v>363</v>
      </c>
      <c r="J3377" s="12" t="s">
        <v>2401</v>
      </c>
      <c r="K3377" s="12" t="s">
        <v>363</v>
      </c>
      <c r="N3377" s="16" t="s">
        <v>206</v>
      </c>
      <c r="O3377" s="16" t="s">
        <v>3883</v>
      </c>
      <c r="P3377" s="12" t="s">
        <v>366</v>
      </c>
      <c r="Q3377" s="16">
        <v>2022</v>
      </c>
      <c r="R3377" s="16">
        <v>0.6</v>
      </c>
      <c r="T3377" s="16">
        <v>0</v>
      </c>
      <c r="V3377" s="12" t="s">
        <v>204</v>
      </c>
      <c r="W3377" s="12" t="s">
        <v>204</v>
      </c>
      <c r="X3377" s="16">
        <v>1</v>
      </c>
      <c r="Y3377" s="16">
        <v>7</v>
      </c>
      <c r="Z3377" s="16">
        <v>0.6</v>
      </c>
      <c r="AA3377" s="16">
        <v>78</v>
      </c>
      <c r="AB3377" s="16" t="s">
        <v>2113</v>
      </c>
      <c r="AC3377" s="16" t="s">
        <v>5621</v>
      </c>
      <c r="AD3377" s="16">
        <f t="shared" si="740"/>
        <v>27300</v>
      </c>
      <c r="AE3377" s="16">
        <f t="shared" si="741"/>
        <v>210</v>
      </c>
      <c r="AF3377" s="16">
        <f t="shared" si="742"/>
        <v>78750</v>
      </c>
      <c r="AG3377" s="16">
        <f t="shared" si="743"/>
        <v>60</v>
      </c>
      <c r="AH3377" s="12">
        <f t="shared" si="744"/>
        <v>0</v>
      </c>
      <c r="AI3377" s="16">
        <f t="shared" si="745"/>
        <v>4.2</v>
      </c>
      <c r="AJ3377" s="16">
        <f t="shared" si="746"/>
        <v>14490</v>
      </c>
      <c r="AK3377" s="16">
        <f t="shared" si="747"/>
        <v>300</v>
      </c>
      <c r="AL3377" s="16">
        <f t="shared" si="748"/>
        <v>3000</v>
      </c>
      <c r="AM3377" s="16">
        <f t="shared" si="749"/>
        <v>42600</v>
      </c>
      <c r="AN3377" s="16">
        <f t="shared" si="750"/>
        <v>166140</v>
      </c>
      <c r="AP3377" s="16">
        <v>0.6</v>
      </c>
      <c r="AQ3377" s="16" t="s">
        <v>207</v>
      </c>
      <c r="AX3377" s="16" t="s">
        <v>207</v>
      </c>
      <c r="AY3377" s="16" t="s">
        <v>207</v>
      </c>
      <c r="AZ3377" s="16" t="s">
        <v>207</v>
      </c>
      <c r="BA3377" s="16" t="s">
        <v>207</v>
      </c>
      <c r="BB3377" s="16" t="s">
        <v>207</v>
      </c>
      <c r="BC3377" s="16">
        <v>0.6</v>
      </c>
      <c r="BD3377" s="16">
        <f t="shared" si="751"/>
        <v>2.1</v>
      </c>
      <c r="BE3377" s="16">
        <f t="shared" si="752"/>
        <v>1038.375</v>
      </c>
      <c r="BG3377" s="16">
        <f t="shared" si="753"/>
        <v>720</v>
      </c>
      <c r="BH3377" s="16">
        <f t="shared" si="754"/>
        <v>384</v>
      </c>
      <c r="BI3377" s="16">
        <f t="shared" si="755"/>
        <v>4.8</v>
      </c>
    </row>
    <row r="3378" spans="1:61" x14ac:dyDescent="0.35">
      <c r="A3378">
        <v>3377</v>
      </c>
      <c r="B3378" t="s">
        <v>360</v>
      </c>
      <c r="C3378" t="s">
        <v>9990</v>
      </c>
      <c r="D3378" s="15" t="s">
        <v>3891</v>
      </c>
      <c r="E3378" s="12" t="s">
        <v>98</v>
      </c>
      <c r="G3378" s="12" t="s">
        <v>3316</v>
      </c>
      <c r="H3378" s="12" t="s">
        <v>589</v>
      </c>
      <c r="I3378" s="12" t="s">
        <v>363</v>
      </c>
      <c r="J3378" s="12" t="s">
        <v>2401</v>
      </c>
      <c r="K3378" s="12" t="s">
        <v>363</v>
      </c>
      <c r="N3378" s="16" t="s">
        <v>206</v>
      </c>
      <c r="O3378" s="16" t="s">
        <v>3883</v>
      </c>
      <c r="P3378" s="12" t="s">
        <v>366</v>
      </c>
      <c r="Q3378" s="16">
        <v>2022</v>
      </c>
      <c r="R3378" s="16">
        <v>0.8</v>
      </c>
      <c r="T3378" s="16">
        <v>0</v>
      </c>
      <c r="V3378" s="12" t="s">
        <v>204</v>
      </c>
      <c r="W3378" s="12" t="s">
        <v>204</v>
      </c>
      <c r="X3378" s="16">
        <v>1</v>
      </c>
      <c r="Y3378" s="16">
        <v>7</v>
      </c>
      <c r="Z3378" s="16">
        <v>0.8</v>
      </c>
      <c r="AA3378" s="16">
        <v>104</v>
      </c>
      <c r="AB3378" s="16" t="s">
        <v>2113</v>
      </c>
      <c r="AC3378" s="16" t="s">
        <v>5621</v>
      </c>
      <c r="AD3378" s="16">
        <f t="shared" si="740"/>
        <v>36400</v>
      </c>
      <c r="AE3378" s="16">
        <f t="shared" si="741"/>
        <v>280</v>
      </c>
      <c r="AF3378" s="16">
        <f t="shared" si="742"/>
        <v>105000</v>
      </c>
      <c r="AG3378" s="16">
        <f t="shared" si="743"/>
        <v>80</v>
      </c>
      <c r="AH3378" s="12">
        <f t="shared" si="744"/>
        <v>0</v>
      </c>
      <c r="AI3378" s="16">
        <f t="shared" si="745"/>
        <v>5.6000000000000005</v>
      </c>
      <c r="AJ3378" s="16">
        <f t="shared" si="746"/>
        <v>19320.000000000004</v>
      </c>
      <c r="AK3378" s="16">
        <f t="shared" si="747"/>
        <v>400</v>
      </c>
      <c r="AL3378" s="16">
        <f t="shared" si="748"/>
        <v>4000</v>
      </c>
      <c r="AM3378" s="16">
        <f t="shared" si="749"/>
        <v>56800</v>
      </c>
      <c r="AN3378" s="16">
        <f t="shared" si="750"/>
        <v>221520</v>
      </c>
      <c r="AP3378" s="16">
        <v>0.8</v>
      </c>
      <c r="AQ3378" s="16" t="s">
        <v>207</v>
      </c>
      <c r="AX3378" s="16" t="s">
        <v>207</v>
      </c>
      <c r="AY3378" s="16" t="s">
        <v>207</v>
      </c>
      <c r="AZ3378" s="16" t="s">
        <v>207</v>
      </c>
      <c r="BA3378" s="16" t="s">
        <v>207</v>
      </c>
      <c r="BB3378" s="16" t="s">
        <v>207</v>
      </c>
      <c r="BC3378" s="16">
        <v>0.8</v>
      </c>
      <c r="BD3378" s="16">
        <f t="shared" si="751"/>
        <v>2.8000000000000003</v>
      </c>
      <c r="BE3378" s="16">
        <f t="shared" si="752"/>
        <v>1384.5</v>
      </c>
      <c r="BG3378" s="16">
        <f t="shared" si="753"/>
        <v>960</v>
      </c>
      <c r="BH3378" s="16">
        <f t="shared" si="754"/>
        <v>512</v>
      </c>
      <c r="BI3378" s="16">
        <f t="shared" si="755"/>
        <v>6.4</v>
      </c>
    </row>
    <row r="3379" spans="1:61" x14ac:dyDescent="0.35">
      <c r="A3379">
        <v>3378</v>
      </c>
      <c r="B3379" t="s">
        <v>360</v>
      </c>
      <c r="C3379" t="s">
        <v>9991</v>
      </c>
      <c r="D3379" s="15" t="s">
        <v>3892</v>
      </c>
      <c r="E3379" s="12" t="s">
        <v>98</v>
      </c>
      <c r="G3379" s="12" t="s">
        <v>3316</v>
      </c>
      <c r="H3379" s="12" t="s">
        <v>589</v>
      </c>
      <c r="I3379" s="12" t="s">
        <v>363</v>
      </c>
      <c r="J3379" s="12" t="s">
        <v>2401</v>
      </c>
      <c r="K3379" s="12" t="s">
        <v>363</v>
      </c>
      <c r="N3379" s="16" t="s">
        <v>206</v>
      </c>
      <c r="O3379" s="16" t="s">
        <v>3883</v>
      </c>
      <c r="P3379" s="12" t="s">
        <v>366</v>
      </c>
      <c r="Q3379" s="16">
        <v>2022</v>
      </c>
      <c r="R3379" s="16">
        <v>0.88</v>
      </c>
      <c r="T3379" s="16">
        <v>0</v>
      </c>
      <c r="V3379" s="12" t="s">
        <v>204</v>
      </c>
      <c r="W3379" s="12" t="s">
        <v>204</v>
      </c>
      <c r="X3379" s="16">
        <v>1</v>
      </c>
      <c r="Y3379" s="16">
        <v>7</v>
      </c>
      <c r="Z3379" s="16">
        <v>0.88</v>
      </c>
      <c r="AA3379" s="16">
        <v>114.4</v>
      </c>
      <c r="AB3379" s="16" t="s">
        <v>2113</v>
      </c>
      <c r="AC3379" s="16" t="s">
        <v>5621</v>
      </c>
      <c r="AD3379" s="16">
        <f t="shared" si="740"/>
        <v>40040</v>
      </c>
      <c r="AE3379" s="16">
        <f t="shared" si="741"/>
        <v>308</v>
      </c>
      <c r="AF3379" s="16">
        <f t="shared" si="742"/>
        <v>115500</v>
      </c>
      <c r="AG3379" s="16">
        <f t="shared" si="743"/>
        <v>88</v>
      </c>
      <c r="AH3379" s="12">
        <f t="shared" si="744"/>
        <v>0</v>
      </c>
      <c r="AI3379" s="16">
        <f t="shared" si="745"/>
        <v>6.16</v>
      </c>
      <c r="AJ3379" s="16">
        <f t="shared" si="746"/>
        <v>21252</v>
      </c>
      <c r="AK3379" s="16">
        <f t="shared" si="747"/>
        <v>440</v>
      </c>
      <c r="AL3379" s="16">
        <f t="shared" si="748"/>
        <v>4400</v>
      </c>
      <c r="AM3379" s="16">
        <f t="shared" si="749"/>
        <v>62480</v>
      </c>
      <c r="AN3379" s="16">
        <f t="shared" si="750"/>
        <v>243672</v>
      </c>
      <c r="AP3379" s="16">
        <v>0.88</v>
      </c>
      <c r="AQ3379" s="16" t="s">
        <v>207</v>
      </c>
      <c r="AX3379" s="16" t="s">
        <v>207</v>
      </c>
      <c r="AY3379" s="16" t="s">
        <v>207</v>
      </c>
      <c r="AZ3379" s="16" t="s">
        <v>207</v>
      </c>
      <c r="BA3379" s="16" t="s">
        <v>207</v>
      </c>
      <c r="BB3379" s="16" t="s">
        <v>207</v>
      </c>
      <c r="BC3379" s="16">
        <v>0.88</v>
      </c>
      <c r="BD3379" s="16">
        <f t="shared" si="751"/>
        <v>3.08</v>
      </c>
      <c r="BE3379" s="16">
        <f t="shared" si="752"/>
        <v>1522.95</v>
      </c>
      <c r="BG3379" s="16">
        <f t="shared" si="753"/>
        <v>1056</v>
      </c>
      <c r="BH3379" s="16">
        <f t="shared" si="754"/>
        <v>563.20000000000005</v>
      </c>
      <c r="BI3379" s="16">
        <f t="shared" si="755"/>
        <v>7.0400000000000009</v>
      </c>
    </row>
    <row r="3380" spans="1:61" x14ac:dyDescent="0.35">
      <c r="A3380">
        <v>3379</v>
      </c>
      <c r="B3380" t="s">
        <v>360</v>
      </c>
      <c r="C3380" t="s">
        <v>9992</v>
      </c>
      <c r="D3380" s="15" t="s">
        <v>3893</v>
      </c>
      <c r="E3380" s="12" t="s">
        <v>98</v>
      </c>
      <c r="G3380" s="12" t="s">
        <v>3316</v>
      </c>
      <c r="H3380" s="12" t="s">
        <v>589</v>
      </c>
      <c r="I3380" s="12" t="s">
        <v>363</v>
      </c>
      <c r="J3380" s="12" t="s">
        <v>2401</v>
      </c>
      <c r="K3380" s="12" t="s">
        <v>363</v>
      </c>
      <c r="N3380" s="16" t="s">
        <v>206</v>
      </c>
      <c r="O3380" s="16" t="s">
        <v>3883</v>
      </c>
      <c r="P3380" s="12" t="s">
        <v>366</v>
      </c>
      <c r="Q3380" s="16">
        <v>2022</v>
      </c>
      <c r="R3380" s="16">
        <v>2.06</v>
      </c>
      <c r="T3380" s="16">
        <v>0</v>
      </c>
      <c r="V3380" s="12" t="s">
        <v>204</v>
      </c>
      <c r="W3380" s="12" t="s">
        <v>204</v>
      </c>
      <c r="X3380" s="16">
        <v>1</v>
      </c>
      <c r="Y3380" s="16">
        <v>7</v>
      </c>
      <c r="Z3380" s="16">
        <v>2.06</v>
      </c>
      <c r="AA3380" s="16">
        <v>267.8</v>
      </c>
      <c r="AB3380" s="16" t="s">
        <v>2113</v>
      </c>
      <c r="AC3380" s="16" t="s">
        <v>5621</v>
      </c>
      <c r="AD3380" s="16">
        <f t="shared" si="740"/>
        <v>93730</v>
      </c>
      <c r="AE3380" s="16">
        <f t="shared" si="741"/>
        <v>721</v>
      </c>
      <c r="AF3380" s="16">
        <f t="shared" si="742"/>
        <v>270375</v>
      </c>
      <c r="AG3380" s="16">
        <f t="shared" si="743"/>
        <v>206</v>
      </c>
      <c r="AH3380" s="12">
        <f t="shared" si="744"/>
        <v>0</v>
      </c>
      <c r="AI3380" s="16">
        <f t="shared" si="745"/>
        <v>14.42</v>
      </c>
      <c r="AJ3380" s="16">
        <f t="shared" si="746"/>
        <v>49749</v>
      </c>
      <c r="AK3380" s="16">
        <f t="shared" si="747"/>
        <v>1030</v>
      </c>
      <c r="AL3380" s="16">
        <f t="shared" si="748"/>
        <v>10300</v>
      </c>
      <c r="AM3380" s="16">
        <f t="shared" si="749"/>
        <v>146260</v>
      </c>
      <c r="AN3380" s="16">
        <f t="shared" si="750"/>
        <v>570414</v>
      </c>
      <c r="AP3380" s="16">
        <v>2.06</v>
      </c>
      <c r="AQ3380" s="16" t="s">
        <v>207</v>
      </c>
      <c r="AX3380" s="16" t="s">
        <v>207</v>
      </c>
      <c r="AY3380" s="16" t="s">
        <v>207</v>
      </c>
      <c r="AZ3380" s="16" t="s">
        <v>207</v>
      </c>
      <c r="BA3380" s="16" t="s">
        <v>207</v>
      </c>
      <c r="BB3380" s="16" t="s">
        <v>207</v>
      </c>
      <c r="BC3380" s="16">
        <v>2.06</v>
      </c>
      <c r="BD3380" s="16">
        <f t="shared" si="751"/>
        <v>7.21</v>
      </c>
      <c r="BE3380" s="16">
        <f t="shared" si="752"/>
        <v>3565.0875000000001</v>
      </c>
      <c r="BG3380" s="16">
        <f t="shared" si="753"/>
        <v>2472</v>
      </c>
      <c r="BH3380" s="16">
        <f t="shared" si="754"/>
        <v>1318.4</v>
      </c>
      <c r="BI3380" s="16">
        <f t="shared" si="755"/>
        <v>16.48</v>
      </c>
    </row>
    <row r="3381" spans="1:61" x14ac:dyDescent="0.35">
      <c r="A3381">
        <v>3380</v>
      </c>
      <c r="B3381" t="s">
        <v>360</v>
      </c>
      <c r="C3381" t="s">
        <v>9993</v>
      </c>
      <c r="D3381" s="15" t="s">
        <v>3894</v>
      </c>
      <c r="E3381" s="12" t="s">
        <v>98</v>
      </c>
      <c r="G3381" s="12" t="s">
        <v>3316</v>
      </c>
      <c r="H3381" s="12" t="s">
        <v>589</v>
      </c>
      <c r="I3381" s="12" t="s">
        <v>363</v>
      </c>
      <c r="J3381" s="12" t="s">
        <v>2401</v>
      </c>
      <c r="K3381" s="12" t="s">
        <v>363</v>
      </c>
      <c r="N3381" s="16" t="s">
        <v>206</v>
      </c>
      <c r="O3381" s="16" t="s">
        <v>3883</v>
      </c>
      <c r="P3381" s="12" t="s">
        <v>366</v>
      </c>
      <c r="Q3381" s="16">
        <v>2022</v>
      </c>
      <c r="R3381" s="16">
        <v>0.82</v>
      </c>
      <c r="T3381" s="16">
        <v>0</v>
      </c>
      <c r="V3381" s="12" t="s">
        <v>204</v>
      </c>
      <c r="W3381" s="12" t="s">
        <v>204</v>
      </c>
      <c r="X3381" s="16">
        <v>1</v>
      </c>
      <c r="Y3381" s="16">
        <v>7</v>
      </c>
      <c r="Z3381" s="16">
        <v>0.82</v>
      </c>
      <c r="AA3381" s="16">
        <v>106.6</v>
      </c>
      <c r="AB3381" s="16" t="s">
        <v>2113</v>
      </c>
      <c r="AC3381" s="16" t="s">
        <v>5621</v>
      </c>
      <c r="AD3381" s="16">
        <f t="shared" si="740"/>
        <v>37310</v>
      </c>
      <c r="AE3381" s="16">
        <f t="shared" si="741"/>
        <v>287</v>
      </c>
      <c r="AF3381" s="16">
        <f t="shared" si="742"/>
        <v>107625</v>
      </c>
      <c r="AG3381" s="16">
        <f t="shared" si="743"/>
        <v>82</v>
      </c>
      <c r="AH3381" s="12">
        <f t="shared" si="744"/>
        <v>0</v>
      </c>
      <c r="AI3381" s="16">
        <f t="shared" si="745"/>
        <v>5.7399999999999993</v>
      </c>
      <c r="AJ3381" s="16">
        <f t="shared" si="746"/>
        <v>19802.999999999996</v>
      </c>
      <c r="AK3381" s="16">
        <f t="shared" si="747"/>
        <v>410</v>
      </c>
      <c r="AL3381" s="16">
        <f t="shared" si="748"/>
        <v>4100</v>
      </c>
      <c r="AM3381" s="16">
        <f t="shared" si="749"/>
        <v>58220</v>
      </c>
      <c r="AN3381" s="16">
        <f t="shared" si="750"/>
        <v>227058</v>
      </c>
      <c r="AP3381" s="16">
        <v>0.82</v>
      </c>
      <c r="AQ3381" s="16" t="s">
        <v>207</v>
      </c>
      <c r="AX3381" s="16" t="s">
        <v>207</v>
      </c>
      <c r="AY3381" s="16" t="s">
        <v>207</v>
      </c>
      <c r="AZ3381" s="16" t="s">
        <v>207</v>
      </c>
      <c r="BA3381" s="16" t="s">
        <v>207</v>
      </c>
      <c r="BB3381" s="16" t="s">
        <v>207</v>
      </c>
      <c r="BC3381" s="16">
        <v>0.82</v>
      </c>
      <c r="BD3381" s="16">
        <f t="shared" si="751"/>
        <v>2.8699999999999997</v>
      </c>
      <c r="BE3381" s="16">
        <f t="shared" si="752"/>
        <v>1419.1125</v>
      </c>
      <c r="BG3381" s="16">
        <f t="shared" si="753"/>
        <v>983.99999999999989</v>
      </c>
      <c r="BH3381" s="16">
        <f t="shared" si="754"/>
        <v>524.79999999999995</v>
      </c>
      <c r="BI3381" s="16">
        <f t="shared" si="755"/>
        <v>6.56</v>
      </c>
    </row>
    <row r="3382" spans="1:61" x14ac:dyDescent="0.35">
      <c r="A3382">
        <v>3381</v>
      </c>
      <c r="B3382" t="s">
        <v>360</v>
      </c>
      <c r="C3382" t="s">
        <v>9994</v>
      </c>
      <c r="D3382" s="15" t="s">
        <v>3895</v>
      </c>
      <c r="E3382" s="12" t="s">
        <v>98</v>
      </c>
      <c r="G3382" s="12" t="s">
        <v>3316</v>
      </c>
      <c r="H3382" s="12" t="s">
        <v>589</v>
      </c>
      <c r="I3382" s="12" t="s">
        <v>363</v>
      </c>
      <c r="J3382" s="12" t="s">
        <v>2401</v>
      </c>
      <c r="K3382" s="12" t="s">
        <v>363</v>
      </c>
      <c r="N3382" s="16" t="s">
        <v>206</v>
      </c>
      <c r="O3382" s="16" t="s">
        <v>3883</v>
      </c>
      <c r="P3382" s="12" t="s">
        <v>366</v>
      </c>
      <c r="Q3382" s="16">
        <v>2022</v>
      </c>
      <c r="R3382" s="16">
        <v>1</v>
      </c>
      <c r="T3382" s="16">
        <v>0</v>
      </c>
      <c r="V3382" s="12" t="s">
        <v>204</v>
      </c>
      <c r="W3382" s="12" t="s">
        <v>204</v>
      </c>
      <c r="X3382" s="16">
        <v>1</v>
      </c>
      <c r="Y3382" s="16">
        <v>7</v>
      </c>
      <c r="Z3382" s="16">
        <v>1</v>
      </c>
      <c r="AA3382" s="16">
        <v>130</v>
      </c>
      <c r="AB3382" s="16" t="s">
        <v>2113</v>
      </c>
      <c r="AC3382" s="16" t="s">
        <v>5621</v>
      </c>
      <c r="AD3382" s="16">
        <f t="shared" si="740"/>
        <v>45500</v>
      </c>
      <c r="AE3382" s="16">
        <f t="shared" si="741"/>
        <v>350</v>
      </c>
      <c r="AF3382" s="16">
        <f t="shared" si="742"/>
        <v>131250</v>
      </c>
      <c r="AG3382" s="16">
        <f t="shared" si="743"/>
        <v>100</v>
      </c>
      <c r="AH3382" s="12">
        <f t="shared" si="744"/>
        <v>0</v>
      </c>
      <c r="AI3382" s="16">
        <f t="shared" si="745"/>
        <v>7</v>
      </c>
      <c r="AJ3382" s="16">
        <f t="shared" si="746"/>
        <v>24150</v>
      </c>
      <c r="AK3382" s="16">
        <f t="shared" si="747"/>
        <v>500</v>
      </c>
      <c r="AL3382" s="16">
        <f t="shared" si="748"/>
        <v>5000</v>
      </c>
      <c r="AM3382" s="16">
        <f t="shared" si="749"/>
        <v>71000</v>
      </c>
      <c r="AN3382" s="16">
        <f t="shared" si="750"/>
        <v>276900</v>
      </c>
      <c r="AP3382" s="16">
        <v>1</v>
      </c>
      <c r="AQ3382" s="16" t="s">
        <v>207</v>
      </c>
      <c r="AX3382" s="16" t="s">
        <v>207</v>
      </c>
      <c r="AY3382" s="16" t="s">
        <v>207</v>
      </c>
      <c r="AZ3382" s="16" t="s">
        <v>207</v>
      </c>
      <c r="BA3382" s="16" t="s">
        <v>207</v>
      </c>
      <c r="BB3382" s="16" t="s">
        <v>207</v>
      </c>
      <c r="BC3382" s="16">
        <v>1</v>
      </c>
      <c r="BD3382" s="16">
        <f t="shared" si="751"/>
        <v>3.5</v>
      </c>
      <c r="BE3382" s="16">
        <f t="shared" si="752"/>
        <v>1730.625</v>
      </c>
      <c r="BG3382" s="16">
        <f t="shared" si="753"/>
        <v>1200</v>
      </c>
      <c r="BH3382" s="16">
        <f t="shared" si="754"/>
        <v>640</v>
      </c>
      <c r="BI3382" s="16">
        <f t="shared" si="755"/>
        <v>8</v>
      </c>
    </row>
    <row r="3383" spans="1:61" x14ac:dyDescent="0.35">
      <c r="A3383">
        <v>3382</v>
      </c>
      <c r="B3383" t="s">
        <v>360</v>
      </c>
      <c r="C3383" t="s">
        <v>9995</v>
      </c>
      <c r="D3383" s="15" t="s">
        <v>3896</v>
      </c>
      <c r="E3383" s="12" t="s">
        <v>98</v>
      </c>
      <c r="G3383" s="12" t="s">
        <v>3316</v>
      </c>
      <c r="H3383" s="12" t="s">
        <v>589</v>
      </c>
      <c r="I3383" s="12" t="s">
        <v>363</v>
      </c>
      <c r="J3383" s="12" t="s">
        <v>2401</v>
      </c>
      <c r="K3383" s="12" t="s">
        <v>363</v>
      </c>
      <c r="N3383" s="16" t="s">
        <v>206</v>
      </c>
      <c r="O3383" s="16" t="s">
        <v>3883</v>
      </c>
      <c r="Q3383" s="16">
        <v>2022</v>
      </c>
      <c r="R3383" s="16">
        <v>0.47</v>
      </c>
      <c r="T3383" s="16">
        <v>0</v>
      </c>
      <c r="V3383" s="12" t="s">
        <v>204</v>
      </c>
      <c r="W3383" s="12" t="s">
        <v>204</v>
      </c>
      <c r="X3383" s="16">
        <v>1</v>
      </c>
      <c r="Y3383" s="16">
        <v>7</v>
      </c>
      <c r="Z3383" s="16">
        <v>0.47</v>
      </c>
      <c r="AA3383" s="16">
        <v>61.099999999999994</v>
      </c>
      <c r="AB3383" s="16" t="s">
        <v>2113</v>
      </c>
      <c r="AC3383" s="16" t="s">
        <v>5621</v>
      </c>
      <c r="AD3383" s="16">
        <f t="shared" si="740"/>
        <v>21384.999999999996</v>
      </c>
      <c r="AE3383" s="16">
        <f t="shared" si="741"/>
        <v>164.5</v>
      </c>
      <c r="AF3383" s="16">
        <f t="shared" si="742"/>
        <v>61687.5</v>
      </c>
      <c r="AG3383" s="16">
        <f t="shared" si="743"/>
        <v>47</v>
      </c>
      <c r="AH3383" s="12">
        <f t="shared" si="744"/>
        <v>0</v>
      </c>
      <c r="AI3383" s="16">
        <f t="shared" si="745"/>
        <v>3.29</v>
      </c>
      <c r="AJ3383" s="16">
        <f t="shared" si="746"/>
        <v>11350.5</v>
      </c>
      <c r="AK3383" s="16">
        <f t="shared" si="747"/>
        <v>235</v>
      </c>
      <c r="AL3383" s="16">
        <f t="shared" si="748"/>
        <v>2350</v>
      </c>
      <c r="AM3383" s="16">
        <f t="shared" si="749"/>
        <v>33370</v>
      </c>
      <c r="AN3383" s="16">
        <f t="shared" si="750"/>
        <v>130143</v>
      </c>
      <c r="AP3383" s="16">
        <v>0.47</v>
      </c>
      <c r="AQ3383" s="16" t="s">
        <v>207</v>
      </c>
      <c r="AX3383" s="16" t="s">
        <v>207</v>
      </c>
      <c r="AY3383" s="16" t="s">
        <v>207</v>
      </c>
      <c r="AZ3383" s="16" t="s">
        <v>207</v>
      </c>
      <c r="BA3383" s="16" t="s">
        <v>207</v>
      </c>
      <c r="BB3383" s="16" t="s">
        <v>207</v>
      </c>
      <c r="BC3383" s="16">
        <v>0.47</v>
      </c>
      <c r="BD3383" s="16">
        <f t="shared" si="751"/>
        <v>1.645</v>
      </c>
      <c r="BE3383" s="16">
        <f t="shared" si="752"/>
        <v>813.39374999999995</v>
      </c>
      <c r="BG3383" s="16">
        <f t="shared" si="753"/>
        <v>564</v>
      </c>
      <c r="BH3383" s="16">
        <f t="shared" si="754"/>
        <v>300.79999999999995</v>
      </c>
      <c r="BI3383" s="16">
        <f t="shared" si="755"/>
        <v>3.7599999999999993</v>
      </c>
    </row>
    <row r="3384" spans="1:61" x14ac:dyDescent="0.35">
      <c r="A3384">
        <v>3383</v>
      </c>
      <c r="B3384" t="s">
        <v>360</v>
      </c>
      <c r="C3384" t="s">
        <v>9996</v>
      </c>
      <c r="D3384" s="15" t="s">
        <v>3897</v>
      </c>
      <c r="E3384" s="12" t="s">
        <v>98</v>
      </c>
      <c r="G3384" s="12" t="s">
        <v>3316</v>
      </c>
      <c r="H3384" s="12" t="s">
        <v>589</v>
      </c>
      <c r="I3384" s="12" t="s">
        <v>363</v>
      </c>
      <c r="J3384" s="12" t="s">
        <v>2401</v>
      </c>
      <c r="K3384" s="12" t="s">
        <v>363</v>
      </c>
      <c r="N3384" s="16" t="s">
        <v>206</v>
      </c>
      <c r="O3384" s="16" t="s">
        <v>3883</v>
      </c>
      <c r="P3384" s="12" t="s">
        <v>366</v>
      </c>
      <c r="Q3384" s="16">
        <v>2022</v>
      </c>
      <c r="R3384" s="16">
        <v>2.08</v>
      </c>
      <c r="T3384" s="16">
        <v>0</v>
      </c>
      <c r="V3384" s="12" t="s">
        <v>204</v>
      </c>
      <c r="W3384" s="12" t="s">
        <v>204</v>
      </c>
      <c r="X3384" s="16">
        <v>1</v>
      </c>
      <c r="Y3384" s="16">
        <v>7</v>
      </c>
      <c r="Z3384" s="16">
        <v>2.08</v>
      </c>
      <c r="AA3384" s="16">
        <v>270.40000000000003</v>
      </c>
      <c r="AB3384" s="16" t="s">
        <v>2113</v>
      </c>
      <c r="AC3384" s="16" t="s">
        <v>5621</v>
      </c>
      <c r="AD3384" s="16">
        <f t="shared" si="740"/>
        <v>94640.000000000015</v>
      </c>
      <c r="AE3384" s="16">
        <f t="shared" si="741"/>
        <v>728</v>
      </c>
      <c r="AF3384" s="16">
        <f t="shared" si="742"/>
        <v>273000</v>
      </c>
      <c r="AG3384" s="16">
        <f t="shared" si="743"/>
        <v>208</v>
      </c>
      <c r="AH3384" s="12">
        <f t="shared" si="744"/>
        <v>0</v>
      </c>
      <c r="AI3384" s="16">
        <f t="shared" si="745"/>
        <v>14.56</v>
      </c>
      <c r="AJ3384" s="16">
        <f t="shared" si="746"/>
        <v>50232</v>
      </c>
      <c r="AK3384" s="16">
        <f t="shared" si="747"/>
        <v>1040</v>
      </c>
      <c r="AL3384" s="16">
        <f t="shared" si="748"/>
        <v>10400</v>
      </c>
      <c r="AM3384" s="16">
        <f t="shared" si="749"/>
        <v>147680</v>
      </c>
      <c r="AN3384" s="16">
        <f t="shared" si="750"/>
        <v>575952</v>
      </c>
      <c r="AP3384" s="16">
        <v>2.08</v>
      </c>
      <c r="AQ3384" s="16" t="s">
        <v>207</v>
      </c>
      <c r="AX3384" s="16" t="s">
        <v>207</v>
      </c>
      <c r="AY3384" s="16" t="s">
        <v>207</v>
      </c>
      <c r="AZ3384" s="16" t="s">
        <v>207</v>
      </c>
      <c r="BA3384" s="16" t="s">
        <v>207</v>
      </c>
      <c r="BB3384" s="16" t="s">
        <v>207</v>
      </c>
      <c r="BC3384" s="16">
        <v>2.08</v>
      </c>
      <c r="BD3384" s="16">
        <f t="shared" si="751"/>
        <v>7.28</v>
      </c>
      <c r="BE3384" s="16">
        <f t="shared" si="752"/>
        <v>3599.7</v>
      </c>
      <c r="BG3384" s="16">
        <f t="shared" si="753"/>
        <v>2496</v>
      </c>
      <c r="BH3384" s="16">
        <f t="shared" si="754"/>
        <v>1331.2</v>
      </c>
      <c r="BI3384" s="16">
        <f t="shared" si="755"/>
        <v>16.64</v>
      </c>
    </row>
    <row r="3385" spans="1:61" x14ac:dyDescent="0.35">
      <c r="A3385">
        <v>3384</v>
      </c>
      <c r="B3385" t="s">
        <v>360</v>
      </c>
      <c r="C3385" t="s">
        <v>9997</v>
      </c>
      <c r="D3385" s="15" t="s">
        <v>3898</v>
      </c>
      <c r="E3385" s="12" t="s">
        <v>98</v>
      </c>
      <c r="G3385" s="12" t="s">
        <v>3316</v>
      </c>
      <c r="H3385" s="12" t="s">
        <v>589</v>
      </c>
      <c r="I3385" s="12" t="s">
        <v>363</v>
      </c>
      <c r="J3385" s="12" t="s">
        <v>2401</v>
      </c>
      <c r="K3385" s="12" t="s">
        <v>363</v>
      </c>
      <c r="N3385" s="16" t="s">
        <v>205</v>
      </c>
      <c r="O3385" s="16" t="s">
        <v>3883</v>
      </c>
      <c r="P3385" s="12" t="s">
        <v>366</v>
      </c>
      <c r="Q3385" s="16">
        <v>2022</v>
      </c>
      <c r="R3385" s="16">
        <v>2.19</v>
      </c>
      <c r="T3385" s="16">
        <v>0</v>
      </c>
      <c r="V3385" s="12" t="s">
        <v>204</v>
      </c>
      <c r="W3385" s="12" t="s">
        <v>204</v>
      </c>
      <c r="X3385" s="16">
        <v>1</v>
      </c>
      <c r="Y3385" s="16">
        <v>7</v>
      </c>
      <c r="Z3385" s="16">
        <v>2.19</v>
      </c>
      <c r="AA3385" s="16">
        <v>284.7</v>
      </c>
      <c r="AB3385" s="16" t="s">
        <v>2113</v>
      </c>
      <c r="AC3385" s="16" t="s">
        <v>5621</v>
      </c>
      <c r="AD3385" s="16">
        <f t="shared" si="740"/>
        <v>99645</v>
      </c>
      <c r="AE3385" s="16">
        <f t="shared" si="741"/>
        <v>766.5</v>
      </c>
      <c r="AF3385" s="16">
        <f t="shared" si="742"/>
        <v>287437.5</v>
      </c>
      <c r="AG3385" s="16">
        <f t="shared" si="743"/>
        <v>219</v>
      </c>
      <c r="AH3385" s="12">
        <f t="shared" si="744"/>
        <v>0</v>
      </c>
      <c r="AI3385" s="16">
        <f t="shared" si="745"/>
        <v>15.33</v>
      </c>
      <c r="AJ3385" s="16">
        <f t="shared" si="746"/>
        <v>52888.5</v>
      </c>
      <c r="AK3385" s="16">
        <f t="shared" si="747"/>
        <v>1095</v>
      </c>
      <c r="AL3385" s="16">
        <f t="shared" si="748"/>
        <v>10950</v>
      </c>
      <c r="AM3385" s="16">
        <f t="shared" si="749"/>
        <v>155490</v>
      </c>
      <c r="AN3385" s="16">
        <f t="shared" si="750"/>
        <v>606411</v>
      </c>
      <c r="AP3385" s="16">
        <v>2.19</v>
      </c>
      <c r="AQ3385" s="16" t="s">
        <v>207</v>
      </c>
      <c r="AX3385" s="16" t="s">
        <v>207</v>
      </c>
      <c r="AY3385" s="16" t="s">
        <v>207</v>
      </c>
      <c r="AZ3385" s="16" t="s">
        <v>207</v>
      </c>
      <c r="BA3385" s="16" t="s">
        <v>207</v>
      </c>
      <c r="BB3385" s="16" t="s">
        <v>207</v>
      </c>
      <c r="BC3385" s="16">
        <v>2.19</v>
      </c>
      <c r="BD3385" s="16">
        <f t="shared" si="751"/>
        <v>7.665</v>
      </c>
      <c r="BE3385" s="16">
        <f t="shared" si="752"/>
        <v>3790.0687499999999</v>
      </c>
      <c r="BG3385" s="16">
        <f t="shared" si="753"/>
        <v>2628</v>
      </c>
      <c r="BH3385" s="16">
        <f t="shared" si="754"/>
        <v>1401.6</v>
      </c>
      <c r="BI3385" s="16">
        <f t="shared" si="755"/>
        <v>17.52</v>
      </c>
    </row>
    <row r="3386" spans="1:61" x14ac:dyDescent="0.35">
      <c r="A3386">
        <v>3385</v>
      </c>
      <c r="B3386" t="s">
        <v>360</v>
      </c>
      <c r="C3386" t="s">
        <v>9998</v>
      </c>
      <c r="D3386" s="15" t="s">
        <v>3899</v>
      </c>
      <c r="E3386" s="12" t="s">
        <v>98</v>
      </c>
      <c r="G3386" s="12" t="s">
        <v>3316</v>
      </c>
      <c r="H3386" s="12" t="s">
        <v>589</v>
      </c>
      <c r="I3386" s="12" t="s">
        <v>363</v>
      </c>
      <c r="J3386" s="12" t="s">
        <v>2401</v>
      </c>
      <c r="K3386" s="12" t="s">
        <v>363</v>
      </c>
      <c r="N3386" s="16" t="s">
        <v>206</v>
      </c>
      <c r="O3386" s="16" t="s">
        <v>3883</v>
      </c>
      <c r="P3386" s="12" t="s">
        <v>366</v>
      </c>
      <c r="Q3386" s="16">
        <v>2022</v>
      </c>
      <c r="R3386" s="16">
        <v>0.5</v>
      </c>
      <c r="T3386" s="16">
        <v>0</v>
      </c>
      <c r="V3386" s="12" t="s">
        <v>204</v>
      </c>
      <c r="W3386" s="12" t="s">
        <v>204</v>
      </c>
      <c r="X3386" s="16">
        <v>1</v>
      </c>
      <c r="Y3386" s="16">
        <v>7</v>
      </c>
      <c r="Z3386" s="16">
        <v>0.5</v>
      </c>
      <c r="AA3386" s="16">
        <v>65</v>
      </c>
      <c r="AB3386" s="16" t="s">
        <v>2113</v>
      </c>
      <c r="AC3386" s="16" t="s">
        <v>5621</v>
      </c>
      <c r="AD3386" s="16">
        <f t="shared" si="740"/>
        <v>22750</v>
      </c>
      <c r="AE3386" s="16">
        <f t="shared" si="741"/>
        <v>175</v>
      </c>
      <c r="AF3386" s="16">
        <f t="shared" si="742"/>
        <v>65625</v>
      </c>
      <c r="AG3386" s="16">
        <f t="shared" si="743"/>
        <v>50</v>
      </c>
      <c r="AH3386" s="12">
        <f t="shared" si="744"/>
        <v>0</v>
      </c>
      <c r="AI3386" s="16">
        <f t="shared" si="745"/>
        <v>3.5</v>
      </c>
      <c r="AJ3386" s="16">
        <f t="shared" si="746"/>
        <v>12075</v>
      </c>
      <c r="AK3386" s="16">
        <f t="shared" si="747"/>
        <v>250</v>
      </c>
      <c r="AL3386" s="16">
        <f t="shared" si="748"/>
        <v>2500</v>
      </c>
      <c r="AM3386" s="16">
        <f t="shared" si="749"/>
        <v>35500</v>
      </c>
      <c r="AN3386" s="16">
        <f t="shared" si="750"/>
        <v>138450</v>
      </c>
      <c r="AP3386" s="16">
        <v>0.5</v>
      </c>
      <c r="AQ3386" s="16" t="s">
        <v>207</v>
      </c>
      <c r="AX3386" s="16" t="s">
        <v>207</v>
      </c>
      <c r="AY3386" s="16" t="s">
        <v>207</v>
      </c>
      <c r="AZ3386" s="16" t="s">
        <v>207</v>
      </c>
      <c r="BA3386" s="16" t="s">
        <v>207</v>
      </c>
      <c r="BB3386" s="16" t="s">
        <v>207</v>
      </c>
      <c r="BC3386" s="16">
        <v>0.5</v>
      </c>
      <c r="BD3386" s="16">
        <f t="shared" si="751"/>
        <v>1.75</v>
      </c>
      <c r="BE3386" s="16">
        <f t="shared" si="752"/>
        <v>865.3125</v>
      </c>
      <c r="BG3386" s="16">
        <f t="shared" si="753"/>
        <v>600</v>
      </c>
      <c r="BH3386" s="16">
        <f t="shared" si="754"/>
        <v>320</v>
      </c>
      <c r="BI3386" s="16">
        <f t="shared" si="755"/>
        <v>4</v>
      </c>
    </row>
    <row r="3387" spans="1:61" x14ac:dyDescent="0.35">
      <c r="A3387">
        <v>3386</v>
      </c>
      <c r="B3387" t="s">
        <v>360</v>
      </c>
      <c r="C3387" t="s">
        <v>9999</v>
      </c>
      <c r="D3387" s="15" t="s">
        <v>3900</v>
      </c>
      <c r="E3387" s="12" t="s">
        <v>98</v>
      </c>
      <c r="G3387" s="12" t="s">
        <v>3316</v>
      </c>
      <c r="H3387" s="12" t="s">
        <v>589</v>
      </c>
      <c r="I3387" s="12" t="s">
        <v>363</v>
      </c>
      <c r="J3387" s="12" t="s">
        <v>2401</v>
      </c>
      <c r="K3387" s="12" t="s">
        <v>363</v>
      </c>
      <c r="N3387" s="16" t="s">
        <v>206</v>
      </c>
      <c r="O3387" s="16" t="s">
        <v>3883</v>
      </c>
      <c r="P3387" s="12" t="s">
        <v>366</v>
      </c>
      <c r="Q3387" s="16">
        <v>2022</v>
      </c>
      <c r="R3387" s="16">
        <v>0.5</v>
      </c>
      <c r="T3387" s="16">
        <v>0</v>
      </c>
      <c r="V3387" s="12" t="s">
        <v>204</v>
      </c>
      <c r="W3387" s="12" t="s">
        <v>204</v>
      </c>
      <c r="X3387" s="16">
        <v>1</v>
      </c>
      <c r="Y3387" s="16">
        <v>7</v>
      </c>
      <c r="Z3387" s="16">
        <v>0.5</v>
      </c>
      <c r="AA3387" s="16">
        <v>65</v>
      </c>
      <c r="AB3387" s="16" t="s">
        <v>2113</v>
      </c>
      <c r="AC3387" s="16" t="s">
        <v>5621</v>
      </c>
      <c r="AD3387" s="16">
        <f t="shared" si="740"/>
        <v>22750</v>
      </c>
      <c r="AE3387" s="16">
        <f t="shared" si="741"/>
        <v>175</v>
      </c>
      <c r="AF3387" s="16">
        <f t="shared" si="742"/>
        <v>65625</v>
      </c>
      <c r="AG3387" s="16">
        <f t="shared" si="743"/>
        <v>50</v>
      </c>
      <c r="AH3387" s="12">
        <f t="shared" si="744"/>
        <v>0</v>
      </c>
      <c r="AI3387" s="16">
        <f t="shared" si="745"/>
        <v>3.5</v>
      </c>
      <c r="AJ3387" s="16">
        <f t="shared" si="746"/>
        <v>12075</v>
      </c>
      <c r="AK3387" s="16">
        <f t="shared" si="747"/>
        <v>250</v>
      </c>
      <c r="AL3387" s="16">
        <f t="shared" si="748"/>
        <v>2500</v>
      </c>
      <c r="AM3387" s="16">
        <f t="shared" si="749"/>
        <v>35500</v>
      </c>
      <c r="AN3387" s="16">
        <f t="shared" si="750"/>
        <v>138450</v>
      </c>
      <c r="AP3387" s="16">
        <v>0.5</v>
      </c>
      <c r="AQ3387" s="16" t="s">
        <v>207</v>
      </c>
      <c r="AX3387" s="16" t="s">
        <v>207</v>
      </c>
      <c r="AY3387" s="16" t="s">
        <v>207</v>
      </c>
      <c r="AZ3387" s="16" t="s">
        <v>207</v>
      </c>
      <c r="BA3387" s="16" t="s">
        <v>207</v>
      </c>
      <c r="BB3387" s="16" t="s">
        <v>207</v>
      </c>
      <c r="BC3387" s="16">
        <v>0.5</v>
      </c>
      <c r="BD3387" s="16">
        <f t="shared" si="751"/>
        <v>1.75</v>
      </c>
      <c r="BE3387" s="16">
        <f t="shared" si="752"/>
        <v>865.3125</v>
      </c>
      <c r="BG3387" s="16">
        <f t="shared" si="753"/>
        <v>600</v>
      </c>
      <c r="BH3387" s="16">
        <f t="shared" si="754"/>
        <v>320</v>
      </c>
      <c r="BI3387" s="16">
        <f t="shared" si="755"/>
        <v>4</v>
      </c>
    </row>
    <row r="3388" spans="1:61" x14ac:dyDescent="0.35">
      <c r="A3388">
        <v>3387</v>
      </c>
      <c r="B3388" t="s">
        <v>360</v>
      </c>
      <c r="C3388" t="s">
        <v>10000</v>
      </c>
      <c r="D3388" s="15" t="s">
        <v>3901</v>
      </c>
      <c r="E3388" s="12" t="s">
        <v>98</v>
      </c>
      <c r="G3388" s="12" t="s">
        <v>3316</v>
      </c>
      <c r="H3388" s="12" t="s">
        <v>589</v>
      </c>
      <c r="I3388" s="12" t="s">
        <v>363</v>
      </c>
      <c r="J3388" s="12" t="s">
        <v>2401</v>
      </c>
      <c r="K3388" s="12" t="s">
        <v>363</v>
      </c>
      <c r="N3388" s="16" t="s">
        <v>206</v>
      </c>
      <c r="O3388" s="16" t="s">
        <v>3883</v>
      </c>
      <c r="P3388" s="12" t="s">
        <v>366</v>
      </c>
      <c r="Q3388" s="16">
        <v>2022</v>
      </c>
      <c r="R3388" s="16">
        <v>0.5</v>
      </c>
      <c r="T3388" s="16">
        <v>0</v>
      </c>
      <c r="V3388" s="12" t="s">
        <v>204</v>
      </c>
      <c r="W3388" s="12" t="s">
        <v>204</v>
      </c>
      <c r="X3388" s="16">
        <v>1</v>
      </c>
      <c r="Y3388" s="16">
        <v>7</v>
      </c>
      <c r="Z3388" s="16">
        <v>0.5</v>
      </c>
      <c r="AA3388" s="16">
        <v>65</v>
      </c>
      <c r="AB3388" s="16" t="s">
        <v>2113</v>
      </c>
      <c r="AC3388" s="16" t="s">
        <v>5621</v>
      </c>
      <c r="AD3388" s="16">
        <f t="shared" si="740"/>
        <v>22750</v>
      </c>
      <c r="AE3388" s="16">
        <f t="shared" si="741"/>
        <v>175</v>
      </c>
      <c r="AF3388" s="16">
        <f t="shared" si="742"/>
        <v>65625</v>
      </c>
      <c r="AG3388" s="16">
        <f t="shared" si="743"/>
        <v>50</v>
      </c>
      <c r="AH3388" s="12">
        <f t="shared" si="744"/>
        <v>0</v>
      </c>
      <c r="AI3388" s="16">
        <f t="shared" si="745"/>
        <v>3.5</v>
      </c>
      <c r="AJ3388" s="16">
        <f t="shared" si="746"/>
        <v>12075</v>
      </c>
      <c r="AK3388" s="16">
        <f t="shared" si="747"/>
        <v>250</v>
      </c>
      <c r="AL3388" s="16">
        <f t="shared" si="748"/>
        <v>2500</v>
      </c>
      <c r="AM3388" s="16">
        <f t="shared" si="749"/>
        <v>35500</v>
      </c>
      <c r="AN3388" s="16">
        <f t="shared" si="750"/>
        <v>138450</v>
      </c>
      <c r="AP3388" s="16">
        <v>0.5</v>
      </c>
      <c r="AQ3388" s="16" t="s">
        <v>207</v>
      </c>
      <c r="AX3388" s="16" t="s">
        <v>207</v>
      </c>
      <c r="AY3388" s="16" t="s">
        <v>207</v>
      </c>
      <c r="AZ3388" s="16" t="s">
        <v>207</v>
      </c>
      <c r="BA3388" s="16" t="s">
        <v>207</v>
      </c>
      <c r="BB3388" s="16" t="s">
        <v>207</v>
      </c>
      <c r="BC3388" s="16">
        <v>0.5</v>
      </c>
      <c r="BD3388" s="16">
        <f t="shared" si="751"/>
        <v>1.75</v>
      </c>
      <c r="BE3388" s="16">
        <f t="shared" si="752"/>
        <v>865.3125</v>
      </c>
      <c r="BG3388" s="16">
        <f t="shared" si="753"/>
        <v>600</v>
      </c>
      <c r="BH3388" s="16">
        <f t="shared" si="754"/>
        <v>320</v>
      </c>
      <c r="BI3388" s="16">
        <f t="shared" si="755"/>
        <v>4</v>
      </c>
    </row>
    <row r="3389" spans="1:61" x14ac:dyDescent="0.35">
      <c r="A3389">
        <v>3388</v>
      </c>
      <c r="B3389" t="s">
        <v>360</v>
      </c>
      <c r="C3389" t="s">
        <v>10001</v>
      </c>
      <c r="D3389" s="15" t="s">
        <v>3902</v>
      </c>
      <c r="E3389" s="12" t="s">
        <v>93</v>
      </c>
      <c r="G3389" s="12" t="s">
        <v>3316</v>
      </c>
      <c r="H3389" s="12" t="s">
        <v>589</v>
      </c>
      <c r="I3389" s="12" t="s">
        <v>363</v>
      </c>
      <c r="J3389" s="12" t="s">
        <v>2401</v>
      </c>
      <c r="K3389" s="12" t="s">
        <v>363</v>
      </c>
      <c r="N3389" s="16" t="s">
        <v>206</v>
      </c>
      <c r="O3389" s="16" t="s">
        <v>3903</v>
      </c>
      <c r="P3389" s="12" t="s">
        <v>366</v>
      </c>
      <c r="Q3389" s="16">
        <v>2022</v>
      </c>
      <c r="R3389" s="16">
        <v>0.62</v>
      </c>
      <c r="T3389" s="16">
        <v>0</v>
      </c>
      <c r="V3389" s="12" t="s">
        <v>204</v>
      </c>
      <c r="W3389" s="12" t="s">
        <v>204</v>
      </c>
      <c r="X3389" s="16">
        <v>1</v>
      </c>
      <c r="Y3389" s="16">
        <v>7</v>
      </c>
      <c r="Z3389" s="16">
        <v>0.62</v>
      </c>
      <c r="AA3389" s="16">
        <v>80.599999999999994</v>
      </c>
      <c r="AB3389" s="16" t="s">
        <v>2113</v>
      </c>
      <c r="AC3389" s="16" t="s">
        <v>5621</v>
      </c>
      <c r="AD3389" s="16">
        <f t="shared" si="740"/>
        <v>28209.999999999996</v>
      </c>
      <c r="AE3389" s="16">
        <f t="shared" si="741"/>
        <v>217</v>
      </c>
      <c r="AF3389" s="16">
        <f t="shared" si="742"/>
        <v>81375</v>
      </c>
      <c r="AG3389" s="16">
        <f t="shared" si="743"/>
        <v>62</v>
      </c>
      <c r="AH3389" s="12">
        <f t="shared" si="744"/>
        <v>0</v>
      </c>
      <c r="AI3389" s="16">
        <f t="shared" si="745"/>
        <v>4.34</v>
      </c>
      <c r="AJ3389" s="16">
        <f t="shared" si="746"/>
        <v>14973</v>
      </c>
      <c r="AK3389" s="16">
        <f t="shared" si="747"/>
        <v>310</v>
      </c>
      <c r="AL3389" s="16">
        <f t="shared" si="748"/>
        <v>3100</v>
      </c>
      <c r="AM3389" s="16">
        <f t="shared" si="749"/>
        <v>44020</v>
      </c>
      <c r="AN3389" s="16">
        <f t="shared" si="750"/>
        <v>171678</v>
      </c>
      <c r="AP3389" s="16">
        <v>0.62</v>
      </c>
      <c r="AQ3389" s="16" t="s">
        <v>207</v>
      </c>
      <c r="AX3389" s="16" t="s">
        <v>207</v>
      </c>
      <c r="AY3389" s="16" t="s">
        <v>207</v>
      </c>
      <c r="AZ3389" s="16" t="s">
        <v>207</v>
      </c>
      <c r="BA3389" s="16" t="s">
        <v>207</v>
      </c>
      <c r="BB3389" s="16" t="s">
        <v>207</v>
      </c>
      <c r="BC3389" s="16">
        <v>0.62</v>
      </c>
      <c r="BD3389" s="16">
        <f t="shared" si="751"/>
        <v>2.17</v>
      </c>
      <c r="BE3389" s="16">
        <f t="shared" si="752"/>
        <v>1072.9875</v>
      </c>
      <c r="BG3389" s="16">
        <f t="shared" si="753"/>
        <v>744</v>
      </c>
      <c r="BH3389" s="16">
        <f t="shared" si="754"/>
        <v>396.8</v>
      </c>
      <c r="BI3389" s="16">
        <f t="shared" si="755"/>
        <v>4.96</v>
      </c>
    </row>
    <row r="3390" spans="1:61" x14ac:dyDescent="0.35">
      <c r="A3390">
        <v>3389</v>
      </c>
      <c r="B3390" t="s">
        <v>360</v>
      </c>
      <c r="C3390" t="s">
        <v>10002</v>
      </c>
      <c r="D3390" s="15" t="s">
        <v>3904</v>
      </c>
      <c r="E3390" s="12" t="s">
        <v>98</v>
      </c>
      <c r="G3390" s="12" t="s">
        <v>3316</v>
      </c>
      <c r="H3390" s="12" t="s">
        <v>589</v>
      </c>
      <c r="I3390" s="12" t="s">
        <v>363</v>
      </c>
      <c r="J3390" s="12" t="s">
        <v>2401</v>
      </c>
      <c r="K3390" s="12" t="s">
        <v>363</v>
      </c>
      <c r="N3390" s="16" t="s">
        <v>206</v>
      </c>
      <c r="O3390" s="16" t="s">
        <v>3883</v>
      </c>
      <c r="P3390" s="12" t="s">
        <v>366</v>
      </c>
      <c r="Q3390" s="16">
        <v>2022</v>
      </c>
      <c r="R3390" s="16">
        <v>1.98</v>
      </c>
      <c r="T3390" s="16">
        <v>0</v>
      </c>
      <c r="V3390" s="12" t="s">
        <v>204</v>
      </c>
      <c r="W3390" s="12" t="s">
        <v>204</v>
      </c>
      <c r="X3390" s="16">
        <v>1</v>
      </c>
      <c r="Y3390" s="16">
        <v>7</v>
      </c>
      <c r="Z3390" s="16">
        <v>1.98</v>
      </c>
      <c r="AA3390" s="16">
        <v>257.39999999999998</v>
      </c>
      <c r="AB3390" s="16" t="s">
        <v>2113</v>
      </c>
      <c r="AC3390" s="16" t="s">
        <v>5621</v>
      </c>
      <c r="AD3390" s="16">
        <f t="shared" si="740"/>
        <v>90089.999999999985</v>
      </c>
      <c r="AE3390" s="16">
        <f t="shared" si="741"/>
        <v>693</v>
      </c>
      <c r="AF3390" s="16">
        <f t="shared" si="742"/>
        <v>259875</v>
      </c>
      <c r="AG3390" s="16">
        <f t="shared" si="743"/>
        <v>198</v>
      </c>
      <c r="AH3390" s="12">
        <f t="shared" si="744"/>
        <v>0</v>
      </c>
      <c r="AI3390" s="16">
        <f t="shared" si="745"/>
        <v>13.86</v>
      </c>
      <c r="AJ3390" s="16">
        <f t="shared" si="746"/>
        <v>47817</v>
      </c>
      <c r="AK3390" s="16">
        <f t="shared" si="747"/>
        <v>990</v>
      </c>
      <c r="AL3390" s="16">
        <f t="shared" si="748"/>
        <v>9900</v>
      </c>
      <c r="AM3390" s="16">
        <f t="shared" si="749"/>
        <v>140580</v>
      </c>
      <c r="AN3390" s="16">
        <f t="shared" si="750"/>
        <v>548262</v>
      </c>
      <c r="AP3390" s="16">
        <v>1.98</v>
      </c>
      <c r="AQ3390" s="16" t="s">
        <v>207</v>
      </c>
      <c r="AX3390" s="16" t="s">
        <v>207</v>
      </c>
      <c r="AY3390" s="16" t="s">
        <v>207</v>
      </c>
      <c r="AZ3390" s="16" t="s">
        <v>207</v>
      </c>
      <c r="BA3390" s="16" t="s">
        <v>207</v>
      </c>
      <c r="BB3390" s="16" t="s">
        <v>207</v>
      </c>
      <c r="BC3390" s="16">
        <v>1.98</v>
      </c>
      <c r="BD3390" s="16">
        <f t="shared" si="751"/>
        <v>6.93</v>
      </c>
      <c r="BE3390" s="16">
        <f t="shared" si="752"/>
        <v>3426.6374999999998</v>
      </c>
      <c r="BG3390" s="16">
        <f t="shared" si="753"/>
        <v>2376</v>
      </c>
      <c r="BH3390" s="16">
        <f t="shared" si="754"/>
        <v>1267.2</v>
      </c>
      <c r="BI3390" s="16">
        <f t="shared" si="755"/>
        <v>15.84</v>
      </c>
    </row>
    <row r="3391" spans="1:61" x14ac:dyDescent="0.35">
      <c r="A3391">
        <v>3390</v>
      </c>
      <c r="B3391" t="s">
        <v>360</v>
      </c>
      <c r="C3391" t="s">
        <v>10003</v>
      </c>
      <c r="D3391" s="15" t="s">
        <v>3905</v>
      </c>
      <c r="E3391" s="12" t="s">
        <v>98</v>
      </c>
      <c r="G3391" s="12" t="s">
        <v>3316</v>
      </c>
      <c r="H3391" s="12" t="s">
        <v>589</v>
      </c>
      <c r="I3391" s="12" t="s">
        <v>363</v>
      </c>
      <c r="J3391" s="12" t="s">
        <v>2401</v>
      </c>
      <c r="K3391" s="12" t="s">
        <v>363</v>
      </c>
      <c r="N3391" s="16" t="s">
        <v>206</v>
      </c>
      <c r="O3391" s="16" t="s">
        <v>3883</v>
      </c>
      <c r="P3391" s="12" t="s">
        <v>366</v>
      </c>
      <c r="Q3391" s="16">
        <v>2022</v>
      </c>
      <c r="R3391" s="16">
        <v>1.4</v>
      </c>
      <c r="T3391" s="16">
        <v>0</v>
      </c>
      <c r="V3391" s="12" t="s">
        <v>204</v>
      </c>
      <c r="W3391" s="12" t="s">
        <v>204</v>
      </c>
      <c r="X3391" s="16">
        <v>1</v>
      </c>
      <c r="Y3391" s="16">
        <v>7</v>
      </c>
      <c r="Z3391" s="16">
        <v>1.4</v>
      </c>
      <c r="AA3391" s="16">
        <v>182</v>
      </c>
      <c r="AB3391" s="16" t="s">
        <v>2113</v>
      </c>
      <c r="AC3391" s="16" t="s">
        <v>5621</v>
      </c>
      <c r="AD3391" s="16">
        <f t="shared" si="740"/>
        <v>63700</v>
      </c>
      <c r="AE3391" s="16">
        <f t="shared" si="741"/>
        <v>489.99999999999994</v>
      </c>
      <c r="AF3391" s="16">
        <f t="shared" si="742"/>
        <v>183749.99999999997</v>
      </c>
      <c r="AG3391" s="16">
        <f t="shared" si="743"/>
        <v>140</v>
      </c>
      <c r="AH3391" s="12">
        <f t="shared" si="744"/>
        <v>0</v>
      </c>
      <c r="AI3391" s="16">
        <f t="shared" si="745"/>
        <v>9.7999999999999989</v>
      </c>
      <c r="AJ3391" s="16">
        <f t="shared" si="746"/>
        <v>33809.999999999993</v>
      </c>
      <c r="AK3391" s="16">
        <f t="shared" si="747"/>
        <v>700</v>
      </c>
      <c r="AL3391" s="16">
        <f t="shared" si="748"/>
        <v>7000</v>
      </c>
      <c r="AM3391" s="16">
        <f t="shared" si="749"/>
        <v>99400</v>
      </c>
      <c r="AN3391" s="16">
        <f t="shared" si="750"/>
        <v>387660</v>
      </c>
      <c r="AP3391" s="16">
        <v>1.4</v>
      </c>
      <c r="AQ3391" s="16" t="s">
        <v>207</v>
      </c>
      <c r="AX3391" s="16" t="s">
        <v>207</v>
      </c>
      <c r="AY3391" s="16" t="s">
        <v>207</v>
      </c>
      <c r="AZ3391" s="16" t="s">
        <v>207</v>
      </c>
      <c r="BA3391" s="16" t="s">
        <v>207</v>
      </c>
      <c r="BB3391" s="16" t="s">
        <v>207</v>
      </c>
      <c r="BC3391" s="16">
        <v>1.4</v>
      </c>
      <c r="BD3391" s="16">
        <f t="shared" si="751"/>
        <v>4.8999999999999995</v>
      </c>
      <c r="BE3391" s="16">
        <f t="shared" si="752"/>
        <v>2422.875</v>
      </c>
      <c r="BG3391" s="16">
        <f t="shared" si="753"/>
        <v>1680</v>
      </c>
      <c r="BH3391" s="16">
        <f t="shared" si="754"/>
        <v>896</v>
      </c>
      <c r="BI3391" s="16">
        <f t="shared" si="755"/>
        <v>11.2</v>
      </c>
    </row>
    <row r="3392" spans="1:61" x14ac:dyDescent="0.35">
      <c r="A3392">
        <v>3391</v>
      </c>
      <c r="B3392" t="s">
        <v>360</v>
      </c>
      <c r="C3392" t="s">
        <v>10004</v>
      </c>
      <c r="D3392" s="15" t="s">
        <v>3856</v>
      </c>
      <c r="E3392" s="12" t="s">
        <v>98</v>
      </c>
      <c r="G3392" s="12" t="s">
        <v>3316</v>
      </c>
      <c r="H3392" s="12" t="s">
        <v>589</v>
      </c>
      <c r="I3392" s="12" t="s">
        <v>363</v>
      </c>
      <c r="J3392" s="12" t="s">
        <v>2401</v>
      </c>
      <c r="K3392" s="12" t="s">
        <v>363</v>
      </c>
      <c r="N3392" s="16" t="s">
        <v>206</v>
      </c>
      <c r="O3392" s="16" t="s">
        <v>3883</v>
      </c>
      <c r="P3392" s="12" t="s">
        <v>366</v>
      </c>
      <c r="Q3392" s="16">
        <v>2022</v>
      </c>
      <c r="R3392" s="16">
        <v>1.64</v>
      </c>
      <c r="T3392" s="16">
        <v>0</v>
      </c>
      <c r="V3392" s="12" t="s">
        <v>204</v>
      </c>
      <c r="W3392" s="12" t="s">
        <v>204</v>
      </c>
      <c r="X3392" s="16">
        <v>1</v>
      </c>
      <c r="Y3392" s="16">
        <v>7</v>
      </c>
      <c r="Z3392" s="16">
        <v>1.64</v>
      </c>
      <c r="AA3392" s="16">
        <v>213.2</v>
      </c>
      <c r="AB3392" s="16" t="s">
        <v>2113</v>
      </c>
      <c r="AC3392" s="16" t="s">
        <v>5621</v>
      </c>
      <c r="AD3392" s="16">
        <f t="shared" si="740"/>
        <v>74620</v>
      </c>
      <c r="AE3392" s="16">
        <f t="shared" si="741"/>
        <v>574</v>
      </c>
      <c r="AF3392" s="16">
        <f t="shared" si="742"/>
        <v>215250</v>
      </c>
      <c r="AG3392" s="16">
        <f t="shared" si="743"/>
        <v>164</v>
      </c>
      <c r="AH3392" s="12">
        <f t="shared" si="744"/>
        <v>0</v>
      </c>
      <c r="AI3392" s="16">
        <f t="shared" si="745"/>
        <v>11.479999999999999</v>
      </c>
      <c r="AJ3392" s="16">
        <f t="shared" si="746"/>
        <v>39605.999999999993</v>
      </c>
      <c r="AK3392" s="16">
        <f t="shared" si="747"/>
        <v>820</v>
      </c>
      <c r="AL3392" s="16">
        <f t="shared" si="748"/>
        <v>8200</v>
      </c>
      <c r="AM3392" s="16">
        <f t="shared" si="749"/>
        <v>116440</v>
      </c>
      <c r="AN3392" s="16">
        <f t="shared" si="750"/>
        <v>454116</v>
      </c>
      <c r="AP3392" s="16">
        <v>1.64</v>
      </c>
      <c r="AQ3392" s="16" t="s">
        <v>207</v>
      </c>
      <c r="AX3392" s="16" t="s">
        <v>207</v>
      </c>
      <c r="AY3392" s="16" t="s">
        <v>207</v>
      </c>
      <c r="AZ3392" s="16" t="s">
        <v>207</v>
      </c>
      <c r="BA3392" s="16" t="s">
        <v>207</v>
      </c>
      <c r="BB3392" s="16" t="s">
        <v>207</v>
      </c>
      <c r="BC3392" s="16">
        <v>1.64</v>
      </c>
      <c r="BD3392" s="16">
        <f t="shared" si="751"/>
        <v>5.7399999999999993</v>
      </c>
      <c r="BE3392" s="16">
        <f t="shared" si="752"/>
        <v>2838.2249999999999</v>
      </c>
      <c r="BG3392" s="16">
        <f t="shared" si="753"/>
        <v>1967.9999999999998</v>
      </c>
      <c r="BH3392" s="16">
        <f t="shared" si="754"/>
        <v>1049.5999999999999</v>
      </c>
      <c r="BI3392" s="16">
        <f t="shared" si="755"/>
        <v>13.12</v>
      </c>
    </row>
    <row r="3393" spans="1:61" x14ac:dyDescent="0.35">
      <c r="A3393">
        <v>3392</v>
      </c>
      <c r="B3393" t="s">
        <v>360</v>
      </c>
      <c r="C3393" t="s">
        <v>10005</v>
      </c>
      <c r="D3393" s="15" t="s">
        <v>2793</v>
      </c>
      <c r="E3393" s="12" t="s">
        <v>98</v>
      </c>
      <c r="G3393" s="12" t="s">
        <v>3316</v>
      </c>
      <c r="H3393" s="12" t="s">
        <v>589</v>
      </c>
      <c r="I3393" s="12" t="s">
        <v>363</v>
      </c>
      <c r="J3393" s="12" t="s">
        <v>2401</v>
      </c>
      <c r="K3393" s="12" t="s">
        <v>363</v>
      </c>
      <c r="N3393" s="16" t="s">
        <v>206</v>
      </c>
      <c r="O3393" s="16" t="s">
        <v>3883</v>
      </c>
      <c r="P3393" s="12" t="s">
        <v>366</v>
      </c>
      <c r="Q3393" s="16">
        <v>2022</v>
      </c>
      <c r="R3393" s="16">
        <v>1</v>
      </c>
      <c r="T3393" s="16">
        <v>0</v>
      </c>
      <c r="V3393" s="12" t="s">
        <v>204</v>
      </c>
      <c r="W3393" s="12" t="s">
        <v>204</v>
      </c>
      <c r="X3393" s="16">
        <v>1</v>
      </c>
      <c r="Y3393" s="16">
        <v>7</v>
      </c>
      <c r="Z3393" s="16">
        <v>1</v>
      </c>
      <c r="AA3393" s="16">
        <v>130</v>
      </c>
      <c r="AB3393" s="16" t="s">
        <v>2113</v>
      </c>
      <c r="AC3393" s="16" t="s">
        <v>5621</v>
      </c>
      <c r="AD3393" s="16">
        <f t="shared" si="740"/>
        <v>45500</v>
      </c>
      <c r="AE3393" s="16">
        <f t="shared" si="741"/>
        <v>350</v>
      </c>
      <c r="AF3393" s="16">
        <f t="shared" si="742"/>
        <v>131250</v>
      </c>
      <c r="AG3393" s="16">
        <f t="shared" si="743"/>
        <v>100</v>
      </c>
      <c r="AH3393" s="12">
        <f t="shared" si="744"/>
        <v>0</v>
      </c>
      <c r="AI3393" s="16">
        <f t="shared" si="745"/>
        <v>7</v>
      </c>
      <c r="AJ3393" s="16">
        <f t="shared" si="746"/>
        <v>24150</v>
      </c>
      <c r="AK3393" s="16">
        <f t="shared" si="747"/>
        <v>500</v>
      </c>
      <c r="AL3393" s="16">
        <f t="shared" si="748"/>
        <v>5000</v>
      </c>
      <c r="AM3393" s="16">
        <f t="shared" si="749"/>
        <v>71000</v>
      </c>
      <c r="AN3393" s="16">
        <f t="shared" si="750"/>
        <v>276900</v>
      </c>
      <c r="AP3393" s="16">
        <v>1</v>
      </c>
      <c r="AQ3393" s="16" t="s">
        <v>207</v>
      </c>
      <c r="AX3393" s="16" t="s">
        <v>207</v>
      </c>
      <c r="AY3393" s="16" t="s">
        <v>207</v>
      </c>
      <c r="AZ3393" s="16" t="s">
        <v>207</v>
      </c>
      <c r="BA3393" s="16" t="s">
        <v>207</v>
      </c>
      <c r="BB3393" s="16" t="s">
        <v>207</v>
      </c>
      <c r="BC3393" s="16">
        <v>1</v>
      </c>
      <c r="BD3393" s="16">
        <f t="shared" si="751"/>
        <v>3.5</v>
      </c>
      <c r="BE3393" s="16">
        <f t="shared" si="752"/>
        <v>1730.625</v>
      </c>
      <c r="BG3393" s="16">
        <f t="shared" si="753"/>
        <v>1200</v>
      </c>
      <c r="BH3393" s="16">
        <f t="shared" si="754"/>
        <v>640</v>
      </c>
      <c r="BI3393" s="16">
        <f t="shared" si="755"/>
        <v>8</v>
      </c>
    </row>
    <row r="3394" spans="1:61" x14ac:dyDescent="0.35">
      <c r="A3394">
        <v>3393</v>
      </c>
      <c r="B3394" t="s">
        <v>360</v>
      </c>
      <c r="C3394" t="s">
        <v>10006</v>
      </c>
      <c r="D3394" s="15" t="s">
        <v>3906</v>
      </c>
      <c r="E3394" s="12" t="s">
        <v>98</v>
      </c>
      <c r="G3394" s="12" t="s">
        <v>3316</v>
      </c>
      <c r="H3394" s="12" t="s">
        <v>589</v>
      </c>
      <c r="I3394" s="12" t="s">
        <v>363</v>
      </c>
      <c r="J3394" s="12" t="s">
        <v>2401</v>
      </c>
      <c r="K3394" s="12" t="s">
        <v>363</v>
      </c>
      <c r="N3394" s="16" t="s">
        <v>206</v>
      </c>
      <c r="O3394" s="16" t="s">
        <v>3883</v>
      </c>
      <c r="P3394" s="12" t="s">
        <v>366</v>
      </c>
      <c r="Q3394" s="16">
        <v>2022</v>
      </c>
      <c r="R3394" s="16">
        <v>0.97</v>
      </c>
      <c r="T3394" s="16">
        <v>0</v>
      </c>
      <c r="V3394" s="12" t="s">
        <v>204</v>
      </c>
      <c r="W3394" s="12" t="s">
        <v>204</v>
      </c>
      <c r="X3394" s="16">
        <v>1</v>
      </c>
      <c r="Y3394" s="16">
        <v>7</v>
      </c>
      <c r="Z3394" s="16">
        <v>0.97</v>
      </c>
      <c r="AA3394" s="16">
        <v>126.1</v>
      </c>
      <c r="AB3394" s="16" t="s">
        <v>2113</v>
      </c>
      <c r="AC3394" s="16" t="s">
        <v>5621</v>
      </c>
      <c r="AD3394" s="16">
        <f t="shared" si="740"/>
        <v>44135</v>
      </c>
      <c r="AE3394" s="16">
        <f t="shared" si="741"/>
        <v>339.5</v>
      </c>
      <c r="AF3394" s="16">
        <f t="shared" si="742"/>
        <v>127312.5</v>
      </c>
      <c r="AG3394" s="16">
        <f t="shared" si="743"/>
        <v>97</v>
      </c>
      <c r="AH3394" s="12">
        <f t="shared" si="744"/>
        <v>0</v>
      </c>
      <c r="AI3394" s="16">
        <f t="shared" si="745"/>
        <v>6.79</v>
      </c>
      <c r="AJ3394" s="16">
        <f t="shared" si="746"/>
        <v>23425.5</v>
      </c>
      <c r="AK3394" s="16">
        <f t="shared" si="747"/>
        <v>485</v>
      </c>
      <c r="AL3394" s="16">
        <f t="shared" si="748"/>
        <v>4850</v>
      </c>
      <c r="AM3394" s="16">
        <f t="shared" si="749"/>
        <v>68870</v>
      </c>
      <c r="AN3394" s="16">
        <f t="shared" si="750"/>
        <v>268593</v>
      </c>
      <c r="AP3394" s="16">
        <v>0.97</v>
      </c>
      <c r="AQ3394" s="16" t="s">
        <v>207</v>
      </c>
      <c r="AX3394" s="16" t="s">
        <v>207</v>
      </c>
      <c r="AY3394" s="16" t="s">
        <v>207</v>
      </c>
      <c r="AZ3394" s="16" t="s">
        <v>207</v>
      </c>
      <c r="BA3394" s="16" t="s">
        <v>207</v>
      </c>
      <c r="BB3394" s="16" t="s">
        <v>207</v>
      </c>
      <c r="BC3394" s="16">
        <v>0.97</v>
      </c>
      <c r="BD3394" s="16">
        <f t="shared" si="751"/>
        <v>3.395</v>
      </c>
      <c r="BE3394" s="16">
        <f t="shared" si="752"/>
        <v>1678.70625</v>
      </c>
      <c r="BG3394" s="16">
        <f t="shared" si="753"/>
        <v>1164</v>
      </c>
      <c r="BH3394" s="16">
        <f t="shared" si="754"/>
        <v>620.79999999999995</v>
      </c>
      <c r="BI3394" s="16">
        <f t="shared" si="755"/>
        <v>7.76</v>
      </c>
    </row>
    <row r="3395" spans="1:61" x14ac:dyDescent="0.35">
      <c r="A3395">
        <v>3394</v>
      </c>
      <c r="B3395" t="s">
        <v>360</v>
      </c>
      <c r="C3395" t="s">
        <v>10007</v>
      </c>
      <c r="D3395" s="15" t="s">
        <v>3907</v>
      </c>
      <c r="E3395" s="12" t="s">
        <v>98</v>
      </c>
      <c r="G3395" s="12" t="s">
        <v>3316</v>
      </c>
      <c r="H3395" s="12" t="s">
        <v>589</v>
      </c>
      <c r="I3395" s="12" t="s">
        <v>363</v>
      </c>
      <c r="J3395" s="12" t="s">
        <v>2401</v>
      </c>
      <c r="K3395" s="12" t="s">
        <v>363</v>
      </c>
      <c r="N3395" s="16" t="s">
        <v>206</v>
      </c>
      <c r="O3395" s="16" t="s">
        <v>3883</v>
      </c>
      <c r="P3395" s="12" t="s">
        <v>366</v>
      </c>
      <c r="Q3395" s="16">
        <v>2022</v>
      </c>
      <c r="R3395" s="16">
        <v>1</v>
      </c>
      <c r="T3395" s="16">
        <v>0</v>
      </c>
      <c r="V3395" s="12" t="s">
        <v>204</v>
      </c>
      <c r="W3395" s="12" t="s">
        <v>204</v>
      </c>
      <c r="X3395" s="16">
        <v>1</v>
      </c>
      <c r="Y3395" s="16">
        <v>7</v>
      </c>
      <c r="Z3395" s="16">
        <v>1</v>
      </c>
      <c r="AA3395" s="16">
        <v>130</v>
      </c>
      <c r="AB3395" s="16" t="s">
        <v>2113</v>
      </c>
      <c r="AC3395" s="16" t="s">
        <v>5621</v>
      </c>
      <c r="AD3395" s="16">
        <f t="shared" si="740"/>
        <v>45500</v>
      </c>
      <c r="AE3395" s="16">
        <f t="shared" si="741"/>
        <v>350</v>
      </c>
      <c r="AF3395" s="16">
        <f t="shared" si="742"/>
        <v>131250</v>
      </c>
      <c r="AG3395" s="16">
        <f t="shared" si="743"/>
        <v>100</v>
      </c>
      <c r="AH3395" s="12">
        <f t="shared" si="744"/>
        <v>0</v>
      </c>
      <c r="AI3395" s="16">
        <f t="shared" si="745"/>
        <v>7</v>
      </c>
      <c r="AJ3395" s="16">
        <f t="shared" si="746"/>
        <v>24150</v>
      </c>
      <c r="AK3395" s="16">
        <f t="shared" si="747"/>
        <v>500</v>
      </c>
      <c r="AL3395" s="16">
        <f t="shared" si="748"/>
        <v>5000</v>
      </c>
      <c r="AM3395" s="16">
        <f t="shared" si="749"/>
        <v>71000</v>
      </c>
      <c r="AN3395" s="16">
        <f t="shared" si="750"/>
        <v>276900</v>
      </c>
      <c r="AP3395" s="16">
        <v>1</v>
      </c>
      <c r="AQ3395" s="16" t="s">
        <v>207</v>
      </c>
      <c r="AX3395" s="16" t="s">
        <v>207</v>
      </c>
      <c r="AY3395" s="16" t="s">
        <v>207</v>
      </c>
      <c r="AZ3395" s="16" t="s">
        <v>207</v>
      </c>
      <c r="BA3395" s="16" t="s">
        <v>207</v>
      </c>
      <c r="BB3395" s="16" t="s">
        <v>207</v>
      </c>
      <c r="BC3395" s="16">
        <v>1</v>
      </c>
      <c r="BD3395" s="16">
        <f t="shared" si="751"/>
        <v>3.5</v>
      </c>
      <c r="BE3395" s="16">
        <f t="shared" si="752"/>
        <v>1730.625</v>
      </c>
      <c r="BG3395" s="16">
        <f t="shared" si="753"/>
        <v>1200</v>
      </c>
      <c r="BH3395" s="16">
        <f t="shared" si="754"/>
        <v>640</v>
      </c>
      <c r="BI3395" s="16">
        <f t="shared" si="755"/>
        <v>8</v>
      </c>
    </row>
    <row r="3396" spans="1:61" x14ac:dyDescent="0.35">
      <c r="A3396">
        <v>3395</v>
      </c>
      <c r="B3396" t="s">
        <v>360</v>
      </c>
      <c r="C3396" t="s">
        <v>10008</v>
      </c>
      <c r="D3396" s="15" t="s">
        <v>3908</v>
      </c>
      <c r="E3396" s="12" t="s">
        <v>98</v>
      </c>
      <c r="G3396" s="12" t="s">
        <v>3316</v>
      </c>
      <c r="H3396" s="12" t="s">
        <v>589</v>
      </c>
      <c r="I3396" s="12" t="s">
        <v>363</v>
      </c>
      <c r="J3396" s="12" t="s">
        <v>2401</v>
      </c>
      <c r="K3396" s="12" t="s">
        <v>363</v>
      </c>
      <c r="N3396" s="16" t="s">
        <v>206</v>
      </c>
      <c r="O3396" s="16" t="s">
        <v>3883</v>
      </c>
      <c r="P3396" s="12" t="s">
        <v>366</v>
      </c>
      <c r="Q3396" s="16">
        <v>2022</v>
      </c>
      <c r="R3396" s="16">
        <v>1</v>
      </c>
      <c r="T3396" s="16">
        <v>0</v>
      </c>
      <c r="V3396" s="12" t="s">
        <v>204</v>
      </c>
      <c r="W3396" s="12" t="s">
        <v>204</v>
      </c>
      <c r="X3396" s="16">
        <v>1</v>
      </c>
      <c r="Y3396" s="16">
        <v>7</v>
      </c>
      <c r="Z3396" s="16">
        <v>1</v>
      </c>
      <c r="AA3396" s="16">
        <v>130</v>
      </c>
      <c r="AB3396" s="16" t="s">
        <v>2113</v>
      </c>
      <c r="AC3396" s="16" t="s">
        <v>5621</v>
      </c>
      <c r="AD3396" s="16">
        <f t="shared" si="740"/>
        <v>45500</v>
      </c>
      <c r="AE3396" s="16">
        <f t="shared" si="741"/>
        <v>350</v>
      </c>
      <c r="AF3396" s="16">
        <f t="shared" si="742"/>
        <v>131250</v>
      </c>
      <c r="AG3396" s="16">
        <f t="shared" si="743"/>
        <v>100</v>
      </c>
      <c r="AH3396" s="12">
        <f t="shared" si="744"/>
        <v>0</v>
      </c>
      <c r="AI3396" s="16">
        <f t="shared" si="745"/>
        <v>7</v>
      </c>
      <c r="AJ3396" s="16">
        <f t="shared" si="746"/>
        <v>24150</v>
      </c>
      <c r="AK3396" s="16">
        <f t="shared" si="747"/>
        <v>500</v>
      </c>
      <c r="AL3396" s="16">
        <f t="shared" si="748"/>
        <v>5000</v>
      </c>
      <c r="AM3396" s="16">
        <f t="shared" si="749"/>
        <v>71000</v>
      </c>
      <c r="AN3396" s="16">
        <f t="shared" si="750"/>
        <v>276900</v>
      </c>
      <c r="AP3396" s="16">
        <v>1</v>
      </c>
      <c r="AQ3396" s="16" t="s">
        <v>207</v>
      </c>
      <c r="AX3396" s="16" t="s">
        <v>207</v>
      </c>
      <c r="AY3396" s="16" t="s">
        <v>207</v>
      </c>
      <c r="AZ3396" s="16" t="s">
        <v>207</v>
      </c>
      <c r="BA3396" s="16" t="s">
        <v>207</v>
      </c>
      <c r="BB3396" s="16" t="s">
        <v>207</v>
      </c>
      <c r="BC3396" s="16">
        <v>1</v>
      </c>
      <c r="BD3396" s="16">
        <f t="shared" si="751"/>
        <v>3.5</v>
      </c>
      <c r="BE3396" s="16">
        <f t="shared" si="752"/>
        <v>1730.625</v>
      </c>
      <c r="BG3396" s="16">
        <f t="shared" si="753"/>
        <v>1200</v>
      </c>
      <c r="BH3396" s="16">
        <f t="shared" si="754"/>
        <v>640</v>
      </c>
      <c r="BI3396" s="16">
        <f t="shared" si="755"/>
        <v>8</v>
      </c>
    </row>
    <row r="3397" spans="1:61" x14ac:dyDescent="0.35">
      <c r="A3397">
        <v>3396</v>
      </c>
      <c r="B3397" t="s">
        <v>360</v>
      </c>
      <c r="C3397" t="s">
        <v>10009</v>
      </c>
      <c r="D3397" s="15" t="s">
        <v>3909</v>
      </c>
      <c r="E3397" s="12" t="s">
        <v>98</v>
      </c>
      <c r="G3397" s="12" t="s">
        <v>3316</v>
      </c>
      <c r="H3397" s="12" t="s">
        <v>589</v>
      </c>
      <c r="I3397" s="12" t="s">
        <v>363</v>
      </c>
      <c r="J3397" s="12" t="s">
        <v>2401</v>
      </c>
      <c r="K3397" s="12" t="s">
        <v>363</v>
      </c>
      <c r="N3397" s="16" t="s">
        <v>206</v>
      </c>
      <c r="O3397" s="16" t="s">
        <v>3883</v>
      </c>
      <c r="P3397" s="12" t="s">
        <v>366</v>
      </c>
      <c r="Q3397" s="16">
        <v>2022</v>
      </c>
      <c r="R3397" s="16">
        <v>0.99</v>
      </c>
      <c r="T3397" s="16">
        <v>0</v>
      </c>
      <c r="V3397" s="12" t="s">
        <v>204</v>
      </c>
      <c r="W3397" s="12" t="s">
        <v>204</v>
      </c>
      <c r="X3397" s="16">
        <v>1</v>
      </c>
      <c r="Y3397" s="16">
        <v>7</v>
      </c>
      <c r="Z3397" s="16">
        <v>0.99</v>
      </c>
      <c r="AA3397" s="16">
        <v>128.69999999999999</v>
      </c>
      <c r="AB3397" s="16" t="s">
        <v>2113</v>
      </c>
      <c r="AC3397" s="16" t="s">
        <v>5621</v>
      </c>
      <c r="AD3397" s="16">
        <f t="shared" si="740"/>
        <v>45044.999999999993</v>
      </c>
      <c r="AE3397" s="16">
        <f t="shared" si="741"/>
        <v>346.5</v>
      </c>
      <c r="AF3397" s="16">
        <f t="shared" si="742"/>
        <v>129937.5</v>
      </c>
      <c r="AG3397" s="16">
        <f t="shared" si="743"/>
        <v>99</v>
      </c>
      <c r="AH3397" s="12">
        <f t="shared" si="744"/>
        <v>0</v>
      </c>
      <c r="AI3397" s="16">
        <f t="shared" si="745"/>
        <v>6.93</v>
      </c>
      <c r="AJ3397" s="16">
        <f t="shared" si="746"/>
        <v>23908.5</v>
      </c>
      <c r="AK3397" s="16">
        <f t="shared" si="747"/>
        <v>495</v>
      </c>
      <c r="AL3397" s="16">
        <f t="shared" si="748"/>
        <v>4950</v>
      </c>
      <c r="AM3397" s="16">
        <f t="shared" si="749"/>
        <v>70290</v>
      </c>
      <c r="AN3397" s="16">
        <f t="shared" si="750"/>
        <v>274131</v>
      </c>
      <c r="AP3397" s="16">
        <v>0.99</v>
      </c>
      <c r="AQ3397" s="16" t="s">
        <v>207</v>
      </c>
      <c r="AX3397" s="16" t="s">
        <v>207</v>
      </c>
      <c r="AY3397" s="16" t="s">
        <v>207</v>
      </c>
      <c r="AZ3397" s="16" t="s">
        <v>207</v>
      </c>
      <c r="BA3397" s="16" t="s">
        <v>207</v>
      </c>
      <c r="BB3397" s="16" t="s">
        <v>207</v>
      </c>
      <c r="BC3397" s="16">
        <v>0.99</v>
      </c>
      <c r="BD3397" s="16">
        <f t="shared" si="751"/>
        <v>3.4649999999999999</v>
      </c>
      <c r="BE3397" s="16">
        <f t="shared" si="752"/>
        <v>1713.3187499999999</v>
      </c>
      <c r="BG3397" s="16">
        <f t="shared" si="753"/>
        <v>1188</v>
      </c>
      <c r="BH3397" s="16">
        <f t="shared" si="754"/>
        <v>633.6</v>
      </c>
      <c r="BI3397" s="16">
        <f t="shared" si="755"/>
        <v>7.92</v>
      </c>
    </row>
    <row r="3398" spans="1:61" x14ac:dyDescent="0.35">
      <c r="A3398">
        <v>3397</v>
      </c>
      <c r="B3398" t="s">
        <v>360</v>
      </c>
      <c r="C3398" t="s">
        <v>10010</v>
      </c>
      <c r="D3398" s="15" t="s">
        <v>3910</v>
      </c>
      <c r="E3398" s="12" t="s">
        <v>98</v>
      </c>
      <c r="G3398" s="12" t="s">
        <v>3316</v>
      </c>
      <c r="H3398" s="12" t="s">
        <v>589</v>
      </c>
      <c r="I3398" s="12" t="s">
        <v>363</v>
      </c>
      <c r="J3398" s="12" t="s">
        <v>2401</v>
      </c>
      <c r="K3398" s="12" t="s">
        <v>363</v>
      </c>
      <c r="N3398" s="16" t="s">
        <v>206</v>
      </c>
      <c r="O3398" s="16" t="s">
        <v>3883</v>
      </c>
      <c r="P3398" s="12" t="s">
        <v>366</v>
      </c>
      <c r="Q3398" s="16">
        <v>2022</v>
      </c>
      <c r="R3398" s="16">
        <v>0</v>
      </c>
      <c r="T3398" s="16">
        <v>0</v>
      </c>
      <c r="V3398" s="12" t="s">
        <v>204</v>
      </c>
      <c r="W3398" s="12" t="s">
        <v>204</v>
      </c>
      <c r="X3398" s="16">
        <v>1</v>
      </c>
      <c r="Y3398" s="16">
        <v>7</v>
      </c>
      <c r="Z3398" s="16">
        <v>0</v>
      </c>
      <c r="AA3398" s="16">
        <v>0</v>
      </c>
      <c r="AC3398" s="16" t="s">
        <v>5621</v>
      </c>
      <c r="AD3398" s="16">
        <f t="shared" si="740"/>
        <v>0</v>
      </c>
      <c r="AE3398" s="16">
        <f t="shared" si="741"/>
        <v>0</v>
      </c>
      <c r="AF3398" s="16">
        <f t="shared" si="742"/>
        <v>0</v>
      </c>
      <c r="AG3398" s="16">
        <f t="shared" si="743"/>
        <v>0</v>
      </c>
      <c r="AH3398" s="12">
        <f t="shared" si="744"/>
        <v>0</v>
      </c>
      <c r="AI3398" s="16">
        <f t="shared" si="745"/>
        <v>0</v>
      </c>
      <c r="AJ3398" s="16">
        <f t="shared" si="746"/>
        <v>0</v>
      </c>
      <c r="AK3398" s="16">
        <f t="shared" si="747"/>
        <v>0</v>
      </c>
      <c r="AL3398" s="16">
        <f t="shared" si="748"/>
        <v>0</v>
      </c>
      <c r="AM3398" s="16">
        <f t="shared" si="749"/>
        <v>0</v>
      </c>
      <c r="AN3398" s="16">
        <f t="shared" si="750"/>
        <v>0</v>
      </c>
      <c r="AP3398" s="16">
        <v>0</v>
      </c>
      <c r="AQ3398" s="16" t="s">
        <v>207</v>
      </c>
      <c r="AX3398" s="16" t="s">
        <v>207</v>
      </c>
      <c r="AY3398" s="16" t="s">
        <v>207</v>
      </c>
      <c r="AZ3398" s="16" t="s">
        <v>207</v>
      </c>
      <c r="BA3398" s="16" t="s">
        <v>207</v>
      </c>
      <c r="BB3398" s="16" t="s">
        <v>207</v>
      </c>
      <c r="BC3398" s="16">
        <v>0</v>
      </c>
      <c r="BD3398" s="16">
        <f t="shared" si="751"/>
        <v>0</v>
      </c>
      <c r="BE3398" s="16">
        <f t="shared" si="752"/>
        <v>0</v>
      </c>
      <c r="BG3398" s="16">
        <f t="shared" si="753"/>
        <v>0</v>
      </c>
      <c r="BH3398" s="16">
        <f t="shared" si="754"/>
        <v>0</v>
      </c>
      <c r="BI3398" s="16">
        <f t="shared" si="755"/>
        <v>0</v>
      </c>
    </row>
    <row r="3399" spans="1:61" x14ac:dyDescent="0.35">
      <c r="A3399">
        <v>3398</v>
      </c>
      <c r="B3399" t="s">
        <v>360</v>
      </c>
      <c r="C3399" t="s">
        <v>10011</v>
      </c>
      <c r="D3399" s="15" t="s">
        <v>3911</v>
      </c>
      <c r="E3399" s="12" t="s">
        <v>98</v>
      </c>
      <c r="G3399" s="12" t="s">
        <v>3316</v>
      </c>
      <c r="H3399" s="12" t="s">
        <v>589</v>
      </c>
      <c r="I3399" s="12" t="s">
        <v>363</v>
      </c>
      <c r="J3399" s="12" t="s">
        <v>2401</v>
      </c>
      <c r="K3399" s="12" t="s">
        <v>363</v>
      </c>
      <c r="N3399" s="16" t="s">
        <v>206</v>
      </c>
      <c r="O3399" s="16" t="s">
        <v>3883</v>
      </c>
      <c r="P3399" s="12" t="s">
        <v>366</v>
      </c>
      <c r="Q3399" s="16">
        <v>2022</v>
      </c>
      <c r="R3399" s="16">
        <v>1.24</v>
      </c>
      <c r="T3399" s="16">
        <v>0</v>
      </c>
      <c r="V3399" s="12" t="s">
        <v>204</v>
      </c>
      <c r="W3399" s="12" t="s">
        <v>204</v>
      </c>
      <c r="X3399" s="16">
        <v>1</v>
      </c>
      <c r="Y3399" s="16">
        <v>7</v>
      </c>
      <c r="Z3399" s="16">
        <v>1.24</v>
      </c>
      <c r="AA3399" s="16">
        <v>161.19999999999999</v>
      </c>
      <c r="AB3399" s="16" t="s">
        <v>2113</v>
      </c>
      <c r="AC3399" s="16" t="s">
        <v>5621</v>
      </c>
      <c r="AD3399" s="16">
        <f t="shared" si="740"/>
        <v>56419.999999999993</v>
      </c>
      <c r="AE3399" s="16">
        <f t="shared" si="741"/>
        <v>434</v>
      </c>
      <c r="AF3399" s="16">
        <f t="shared" si="742"/>
        <v>162750</v>
      </c>
      <c r="AG3399" s="16">
        <f t="shared" si="743"/>
        <v>124</v>
      </c>
      <c r="AH3399" s="12">
        <f t="shared" si="744"/>
        <v>0</v>
      </c>
      <c r="AI3399" s="16">
        <f t="shared" si="745"/>
        <v>8.68</v>
      </c>
      <c r="AJ3399" s="16">
        <f t="shared" si="746"/>
        <v>29946</v>
      </c>
      <c r="AK3399" s="16">
        <f t="shared" si="747"/>
        <v>620</v>
      </c>
      <c r="AL3399" s="16">
        <f t="shared" si="748"/>
        <v>6200</v>
      </c>
      <c r="AM3399" s="16">
        <f t="shared" si="749"/>
        <v>88040</v>
      </c>
      <c r="AN3399" s="16">
        <f t="shared" si="750"/>
        <v>343356</v>
      </c>
      <c r="AP3399" s="16">
        <v>1.24</v>
      </c>
      <c r="AQ3399" s="16" t="s">
        <v>207</v>
      </c>
      <c r="AX3399" s="16" t="s">
        <v>207</v>
      </c>
      <c r="AY3399" s="16" t="s">
        <v>207</v>
      </c>
      <c r="AZ3399" s="16" t="s">
        <v>207</v>
      </c>
      <c r="BA3399" s="16" t="s">
        <v>207</v>
      </c>
      <c r="BB3399" s="16" t="s">
        <v>207</v>
      </c>
      <c r="BC3399" s="16">
        <v>1.24</v>
      </c>
      <c r="BD3399" s="16">
        <f t="shared" si="751"/>
        <v>4.34</v>
      </c>
      <c r="BE3399" s="16">
        <f t="shared" si="752"/>
        <v>2145.9749999999999</v>
      </c>
      <c r="BG3399" s="16">
        <f t="shared" si="753"/>
        <v>1488</v>
      </c>
      <c r="BH3399" s="16">
        <f t="shared" si="754"/>
        <v>793.6</v>
      </c>
      <c r="BI3399" s="16">
        <f t="shared" si="755"/>
        <v>9.92</v>
      </c>
    </row>
    <row r="3400" spans="1:61" x14ac:dyDescent="0.35">
      <c r="A3400">
        <v>3399</v>
      </c>
      <c r="B3400" t="s">
        <v>360</v>
      </c>
      <c r="C3400" t="s">
        <v>10012</v>
      </c>
      <c r="D3400" s="15" t="s">
        <v>3912</v>
      </c>
      <c r="E3400" s="12" t="s">
        <v>98</v>
      </c>
      <c r="G3400" s="12" t="s">
        <v>3316</v>
      </c>
      <c r="H3400" s="12" t="s">
        <v>589</v>
      </c>
      <c r="I3400" s="12" t="s">
        <v>363</v>
      </c>
      <c r="J3400" s="12" t="s">
        <v>2401</v>
      </c>
      <c r="K3400" s="12" t="s">
        <v>363</v>
      </c>
      <c r="N3400" s="16" t="s">
        <v>206</v>
      </c>
      <c r="O3400" s="16" t="s">
        <v>3883</v>
      </c>
      <c r="P3400" s="12" t="s">
        <v>366</v>
      </c>
      <c r="Q3400" s="16">
        <v>2022</v>
      </c>
      <c r="R3400" s="16">
        <v>1.2</v>
      </c>
      <c r="T3400" s="16">
        <v>0</v>
      </c>
      <c r="V3400" s="12" t="s">
        <v>204</v>
      </c>
      <c r="W3400" s="12" t="s">
        <v>204</v>
      </c>
      <c r="X3400" s="16">
        <v>1</v>
      </c>
      <c r="Y3400" s="16">
        <v>7</v>
      </c>
      <c r="Z3400" s="16">
        <v>1.2</v>
      </c>
      <c r="AA3400" s="16">
        <v>156</v>
      </c>
      <c r="AB3400" s="16" t="s">
        <v>2113</v>
      </c>
      <c r="AC3400" s="16" t="s">
        <v>5621</v>
      </c>
      <c r="AD3400" s="16">
        <f t="shared" si="740"/>
        <v>54600</v>
      </c>
      <c r="AE3400" s="16">
        <f t="shared" si="741"/>
        <v>420</v>
      </c>
      <c r="AF3400" s="16">
        <f t="shared" si="742"/>
        <v>157500</v>
      </c>
      <c r="AG3400" s="16">
        <f t="shared" si="743"/>
        <v>120</v>
      </c>
      <c r="AH3400" s="12">
        <f t="shared" si="744"/>
        <v>0</v>
      </c>
      <c r="AI3400" s="16">
        <f t="shared" si="745"/>
        <v>8.4</v>
      </c>
      <c r="AJ3400" s="16">
        <f t="shared" si="746"/>
        <v>28980</v>
      </c>
      <c r="AK3400" s="16">
        <f t="shared" si="747"/>
        <v>600</v>
      </c>
      <c r="AL3400" s="16">
        <f t="shared" si="748"/>
        <v>6000</v>
      </c>
      <c r="AM3400" s="16">
        <f t="shared" si="749"/>
        <v>85200</v>
      </c>
      <c r="AN3400" s="16">
        <f t="shared" si="750"/>
        <v>332280</v>
      </c>
      <c r="AP3400" s="16">
        <v>1.2</v>
      </c>
      <c r="AQ3400" s="16" t="s">
        <v>207</v>
      </c>
      <c r="AX3400" s="16" t="s">
        <v>207</v>
      </c>
      <c r="AY3400" s="16" t="s">
        <v>207</v>
      </c>
      <c r="AZ3400" s="16" t="s">
        <v>207</v>
      </c>
      <c r="BA3400" s="16" t="s">
        <v>207</v>
      </c>
      <c r="BB3400" s="16" t="s">
        <v>207</v>
      </c>
      <c r="BC3400" s="16">
        <v>1.2</v>
      </c>
      <c r="BD3400" s="16">
        <f t="shared" si="751"/>
        <v>4.2</v>
      </c>
      <c r="BE3400" s="16">
        <f t="shared" si="752"/>
        <v>2076.75</v>
      </c>
      <c r="BG3400" s="16">
        <f t="shared" si="753"/>
        <v>1440</v>
      </c>
      <c r="BH3400" s="16">
        <f t="shared" si="754"/>
        <v>768</v>
      </c>
      <c r="BI3400" s="16">
        <f t="shared" si="755"/>
        <v>9.6</v>
      </c>
    </row>
    <row r="3401" spans="1:61" x14ac:dyDescent="0.35">
      <c r="A3401">
        <v>3400</v>
      </c>
      <c r="B3401" t="s">
        <v>360</v>
      </c>
      <c r="C3401" t="s">
        <v>10013</v>
      </c>
      <c r="D3401" s="15" t="s">
        <v>3913</v>
      </c>
      <c r="E3401" s="12" t="s">
        <v>98</v>
      </c>
      <c r="G3401" s="12" t="s">
        <v>3316</v>
      </c>
      <c r="H3401" s="12" t="s">
        <v>589</v>
      </c>
      <c r="I3401" s="12" t="s">
        <v>363</v>
      </c>
      <c r="J3401" s="12" t="s">
        <v>2401</v>
      </c>
      <c r="K3401" s="12" t="s">
        <v>363</v>
      </c>
      <c r="N3401" s="16" t="s">
        <v>206</v>
      </c>
      <c r="O3401" s="16" t="s">
        <v>3914</v>
      </c>
      <c r="P3401" s="12" t="s">
        <v>366</v>
      </c>
      <c r="Q3401" s="16">
        <v>2022</v>
      </c>
      <c r="R3401" s="16">
        <v>3.05</v>
      </c>
      <c r="T3401" s="16">
        <v>0</v>
      </c>
      <c r="V3401" s="12" t="s">
        <v>204</v>
      </c>
      <c r="W3401" s="12" t="s">
        <v>204</v>
      </c>
      <c r="X3401" s="16">
        <v>1</v>
      </c>
      <c r="Y3401" s="16">
        <v>7</v>
      </c>
      <c r="Z3401" s="16">
        <v>3.05</v>
      </c>
      <c r="AA3401" s="16">
        <v>396.5</v>
      </c>
      <c r="AB3401" s="16" t="s">
        <v>2113</v>
      </c>
      <c r="AC3401" s="16" t="s">
        <v>5621</v>
      </c>
      <c r="AD3401" s="16">
        <f t="shared" si="740"/>
        <v>138775</v>
      </c>
      <c r="AE3401" s="16">
        <f t="shared" si="741"/>
        <v>1067.5</v>
      </c>
      <c r="AF3401" s="16">
        <f t="shared" si="742"/>
        <v>400312.5</v>
      </c>
      <c r="AG3401" s="16">
        <f t="shared" si="743"/>
        <v>305</v>
      </c>
      <c r="AH3401" s="12">
        <f t="shared" si="744"/>
        <v>0</v>
      </c>
      <c r="AI3401" s="16">
        <f t="shared" si="745"/>
        <v>21.349999999999998</v>
      </c>
      <c r="AJ3401" s="16">
        <f t="shared" si="746"/>
        <v>73657.499999999985</v>
      </c>
      <c r="AK3401" s="16">
        <f t="shared" si="747"/>
        <v>1525</v>
      </c>
      <c r="AL3401" s="16">
        <f t="shared" si="748"/>
        <v>15250</v>
      </c>
      <c r="AM3401" s="16">
        <f t="shared" si="749"/>
        <v>216550</v>
      </c>
      <c r="AN3401" s="16">
        <f t="shared" si="750"/>
        <v>844545</v>
      </c>
      <c r="AP3401" s="16">
        <v>3.05</v>
      </c>
      <c r="AQ3401" s="16" t="s">
        <v>207</v>
      </c>
      <c r="AX3401" s="16" t="s">
        <v>207</v>
      </c>
      <c r="AY3401" s="16" t="s">
        <v>207</v>
      </c>
      <c r="AZ3401" s="16" t="s">
        <v>207</v>
      </c>
      <c r="BA3401" s="16" t="s">
        <v>207</v>
      </c>
      <c r="BB3401" s="16" t="s">
        <v>207</v>
      </c>
      <c r="BC3401" s="16">
        <v>3.05</v>
      </c>
      <c r="BD3401" s="16">
        <f t="shared" si="751"/>
        <v>10.674999999999999</v>
      </c>
      <c r="BE3401" s="16">
        <f t="shared" si="752"/>
        <v>5278.40625</v>
      </c>
      <c r="BG3401" s="16">
        <f t="shared" si="753"/>
        <v>3660</v>
      </c>
      <c r="BH3401" s="16">
        <f t="shared" si="754"/>
        <v>1952</v>
      </c>
      <c r="BI3401" s="16">
        <f t="shared" si="755"/>
        <v>24.4</v>
      </c>
    </row>
    <row r="3402" spans="1:61" x14ac:dyDescent="0.35">
      <c r="A3402">
        <v>3401</v>
      </c>
      <c r="B3402" t="s">
        <v>360</v>
      </c>
      <c r="C3402" t="s">
        <v>10014</v>
      </c>
      <c r="D3402" s="15" t="s">
        <v>3915</v>
      </c>
      <c r="E3402" s="12" t="s">
        <v>98</v>
      </c>
      <c r="G3402" s="12" t="s">
        <v>3316</v>
      </c>
      <c r="H3402" s="12" t="s">
        <v>589</v>
      </c>
      <c r="I3402" s="12" t="s">
        <v>363</v>
      </c>
      <c r="J3402" s="12" t="s">
        <v>2401</v>
      </c>
      <c r="K3402" s="12" t="s">
        <v>363</v>
      </c>
      <c r="N3402" s="16" t="s">
        <v>206</v>
      </c>
      <c r="O3402" s="16" t="s">
        <v>3914</v>
      </c>
      <c r="P3402" s="12" t="s">
        <v>366</v>
      </c>
      <c r="Q3402" s="16">
        <v>2022</v>
      </c>
      <c r="R3402" s="16">
        <v>2.87</v>
      </c>
      <c r="T3402" s="16">
        <v>0</v>
      </c>
      <c r="V3402" s="12" t="s">
        <v>204</v>
      </c>
      <c r="W3402" s="12" t="s">
        <v>204</v>
      </c>
      <c r="X3402" s="16">
        <v>1</v>
      </c>
      <c r="Y3402" s="16">
        <v>7</v>
      </c>
      <c r="Z3402" s="16">
        <v>2.87</v>
      </c>
      <c r="AA3402" s="16">
        <v>373.1</v>
      </c>
      <c r="AB3402" s="16" t="s">
        <v>2113</v>
      </c>
      <c r="AC3402" s="16" t="s">
        <v>5621</v>
      </c>
      <c r="AD3402" s="16">
        <f t="shared" si="740"/>
        <v>130585.00000000001</v>
      </c>
      <c r="AE3402" s="16">
        <f t="shared" si="741"/>
        <v>1004.5</v>
      </c>
      <c r="AF3402" s="16">
        <f t="shared" si="742"/>
        <v>376687.5</v>
      </c>
      <c r="AG3402" s="16">
        <f t="shared" si="743"/>
        <v>287</v>
      </c>
      <c r="AH3402" s="12">
        <f t="shared" si="744"/>
        <v>0</v>
      </c>
      <c r="AI3402" s="16">
        <f t="shared" si="745"/>
        <v>20.09</v>
      </c>
      <c r="AJ3402" s="16">
        <f t="shared" si="746"/>
        <v>69310.5</v>
      </c>
      <c r="AK3402" s="16">
        <f t="shared" si="747"/>
        <v>1435</v>
      </c>
      <c r="AL3402" s="16">
        <f t="shared" si="748"/>
        <v>14350</v>
      </c>
      <c r="AM3402" s="16">
        <f t="shared" si="749"/>
        <v>203770</v>
      </c>
      <c r="AN3402" s="16">
        <f t="shared" si="750"/>
        <v>794703</v>
      </c>
      <c r="AP3402" s="16">
        <v>2.87</v>
      </c>
      <c r="AQ3402" s="16" t="s">
        <v>207</v>
      </c>
      <c r="AX3402" s="16" t="s">
        <v>207</v>
      </c>
      <c r="AY3402" s="16" t="s">
        <v>207</v>
      </c>
      <c r="AZ3402" s="16" t="s">
        <v>207</v>
      </c>
      <c r="BA3402" s="16" t="s">
        <v>207</v>
      </c>
      <c r="BB3402" s="16" t="s">
        <v>207</v>
      </c>
      <c r="BC3402" s="16">
        <v>2.87</v>
      </c>
      <c r="BD3402" s="16">
        <f t="shared" si="751"/>
        <v>10.045</v>
      </c>
      <c r="BE3402" s="16">
        <f t="shared" si="752"/>
        <v>4966.8937500000002</v>
      </c>
      <c r="BG3402" s="16">
        <f t="shared" si="753"/>
        <v>3444</v>
      </c>
      <c r="BH3402" s="16">
        <f t="shared" si="754"/>
        <v>1836.8000000000002</v>
      </c>
      <c r="BI3402" s="16">
        <f t="shared" si="755"/>
        <v>22.96</v>
      </c>
    </row>
    <row r="3403" spans="1:61" x14ac:dyDescent="0.35">
      <c r="A3403">
        <v>3402</v>
      </c>
      <c r="B3403" t="s">
        <v>360</v>
      </c>
      <c r="C3403" t="s">
        <v>10015</v>
      </c>
      <c r="D3403" s="15" t="s">
        <v>3916</v>
      </c>
      <c r="E3403" s="12" t="s">
        <v>98</v>
      </c>
      <c r="G3403" s="12" t="s">
        <v>3316</v>
      </c>
      <c r="H3403" s="12" t="s">
        <v>589</v>
      </c>
      <c r="I3403" s="12" t="s">
        <v>363</v>
      </c>
      <c r="J3403" s="12" t="s">
        <v>2401</v>
      </c>
      <c r="K3403" s="12" t="s">
        <v>363</v>
      </c>
      <c r="N3403" s="16" t="s">
        <v>206</v>
      </c>
      <c r="O3403" s="16" t="s">
        <v>3914</v>
      </c>
      <c r="P3403" s="12" t="s">
        <v>366</v>
      </c>
      <c r="Q3403" s="16">
        <v>2022</v>
      </c>
      <c r="R3403" s="16">
        <v>2</v>
      </c>
      <c r="T3403" s="16">
        <v>0</v>
      </c>
      <c r="V3403" s="12" t="s">
        <v>204</v>
      </c>
      <c r="W3403" s="12" t="s">
        <v>204</v>
      </c>
      <c r="X3403" s="16">
        <v>1</v>
      </c>
      <c r="Y3403" s="16">
        <v>7</v>
      </c>
      <c r="Z3403" s="16">
        <v>2</v>
      </c>
      <c r="AA3403" s="16">
        <v>260</v>
      </c>
      <c r="AB3403" s="16" t="s">
        <v>2113</v>
      </c>
      <c r="AC3403" s="16" t="s">
        <v>5621</v>
      </c>
      <c r="AD3403" s="16">
        <f t="shared" si="740"/>
        <v>91000</v>
      </c>
      <c r="AE3403" s="16">
        <f t="shared" si="741"/>
        <v>700</v>
      </c>
      <c r="AF3403" s="16">
        <f t="shared" si="742"/>
        <v>262500</v>
      </c>
      <c r="AG3403" s="16">
        <f t="shared" si="743"/>
        <v>200</v>
      </c>
      <c r="AH3403" s="12">
        <f t="shared" si="744"/>
        <v>0</v>
      </c>
      <c r="AI3403" s="16">
        <f t="shared" si="745"/>
        <v>14</v>
      </c>
      <c r="AJ3403" s="16">
        <f t="shared" si="746"/>
        <v>48300</v>
      </c>
      <c r="AK3403" s="16">
        <f t="shared" si="747"/>
        <v>1000</v>
      </c>
      <c r="AL3403" s="16">
        <f t="shared" si="748"/>
        <v>10000</v>
      </c>
      <c r="AM3403" s="16">
        <f t="shared" si="749"/>
        <v>142000</v>
      </c>
      <c r="AN3403" s="16">
        <f t="shared" si="750"/>
        <v>553800</v>
      </c>
      <c r="AP3403" s="16">
        <v>2</v>
      </c>
      <c r="AQ3403" s="16" t="s">
        <v>207</v>
      </c>
      <c r="AX3403" s="16" t="s">
        <v>207</v>
      </c>
      <c r="AY3403" s="16" t="s">
        <v>207</v>
      </c>
      <c r="AZ3403" s="16" t="s">
        <v>207</v>
      </c>
      <c r="BA3403" s="16" t="s">
        <v>207</v>
      </c>
      <c r="BB3403" s="16" t="s">
        <v>207</v>
      </c>
      <c r="BC3403" s="16">
        <v>2</v>
      </c>
      <c r="BD3403" s="16">
        <f t="shared" si="751"/>
        <v>7</v>
      </c>
      <c r="BE3403" s="16">
        <f t="shared" si="752"/>
        <v>3461.25</v>
      </c>
      <c r="BG3403" s="16">
        <f t="shared" si="753"/>
        <v>2400</v>
      </c>
      <c r="BH3403" s="16">
        <f t="shared" si="754"/>
        <v>1280</v>
      </c>
      <c r="BI3403" s="16">
        <f t="shared" si="755"/>
        <v>16</v>
      </c>
    </row>
    <row r="3404" spans="1:61" x14ac:dyDescent="0.35">
      <c r="A3404">
        <v>3403</v>
      </c>
      <c r="B3404" t="s">
        <v>360</v>
      </c>
      <c r="C3404" t="s">
        <v>10016</v>
      </c>
      <c r="D3404" s="15" t="s">
        <v>3917</v>
      </c>
      <c r="E3404" s="12" t="s">
        <v>98</v>
      </c>
      <c r="G3404" s="12" t="s">
        <v>3316</v>
      </c>
      <c r="H3404" s="12" t="s">
        <v>589</v>
      </c>
      <c r="I3404" s="12" t="s">
        <v>363</v>
      </c>
      <c r="J3404" s="12" t="s">
        <v>2401</v>
      </c>
      <c r="K3404" s="12" t="s">
        <v>363</v>
      </c>
      <c r="N3404" s="16" t="s">
        <v>206</v>
      </c>
      <c r="O3404" s="16" t="s">
        <v>3914</v>
      </c>
      <c r="P3404" s="12" t="s">
        <v>366</v>
      </c>
      <c r="Q3404" s="16">
        <v>2022</v>
      </c>
      <c r="R3404" s="16">
        <v>3.5</v>
      </c>
      <c r="T3404" s="16">
        <v>0</v>
      </c>
      <c r="V3404" s="12" t="s">
        <v>204</v>
      </c>
      <c r="W3404" s="12" t="s">
        <v>204</v>
      </c>
      <c r="X3404" s="16">
        <v>1</v>
      </c>
      <c r="Y3404" s="16">
        <v>7</v>
      </c>
      <c r="Z3404" s="16">
        <v>3.5</v>
      </c>
      <c r="AA3404" s="16">
        <v>455</v>
      </c>
      <c r="AB3404" s="16" t="s">
        <v>2113</v>
      </c>
      <c r="AC3404" s="16" t="s">
        <v>5621</v>
      </c>
      <c r="AD3404" s="16">
        <f t="shared" si="740"/>
        <v>159250</v>
      </c>
      <c r="AE3404" s="16">
        <f t="shared" si="741"/>
        <v>1225</v>
      </c>
      <c r="AF3404" s="16">
        <f t="shared" si="742"/>
        <v>459375</v>
      </c>
      <c r="AG3404" s="16">
        <f t="shared" si="743"/>
        <v>350</v>
      </c>
      <c r="AH3404" s="12">
        <f t="shared" si="744"/>
        <v>0</v>
      </c>
      <c r="AI3404" s="16">
        <f t="shared" si="745"/>
        <v>24.5</v>
      </c>
      <c r="AJ3404" s="16">
        <f t="shared" si="746"/>
        <v>84525</v>
      </c>
      <c r="AK3404" s="16">
        <f t="shared" si="747"/>
        <v>1750</v>
      </c>
      <c r="AL3404" s="16">
        <f t="shared" si="748"/>
        <v>17500</v>
      </c>
      <c r="AM3404" s="16">
        <f t="shared" si="749"/>
        <v>248500</v>
      </c>
      <c r="AN3404" s="16">
        <f t="shared" si="750"/>
        <v>969150</v>
      </c>
      <c r="AP3404" s="16">
        <v>3.5</v>
      </c>
      <c r="AQ3404" s="16" t="s">
        <v>207</v>
      </c>
      <c r="AX3404" s="16" t="s">
        <v>207</v>
      </c>
      <c r="AY3404" s="16" t="s">
        <v>207</v>
      </c>
      <c r="AZ3404" s="16" t="s">
        <v>207</v>
      </c>
      <c r="BA3404" s="16" t="s">
        <v>207</v>
      </c>
      <c r="BB3404" s="16" t="s">
        <v>207</v>
      </c>
      <c r="BC3404" s="16">
        <v>3.5</v>
      </c>
      <c r="BD3404" s="16">
        <f t="shared" si="751"/>
        <v>12.25</v>
      </c>
      <c r="BE3404" s="16">
        <f t="shared" si="752"/>
        <v>6057.1875</v>
      </c>
      <c r="BG3404" s="16">
        <f t="shared" si="753"/>
        <v>4200</v>
      </c>
      <c r="BH3404" s="16">
        <f t="shared" si="754"/>
        <v>2240</v>
      </c>
      <c r="BI3404" s="16">
        <f t="shared" si="755"/>
        <v>28</v>
      </c>
    </row>
    <row r="3405" spans="1:61" x14ac:dyDescent="0.35">
      <c r="A3405">
        <v>3404</v>
      </c>
      <c r="B3405" t="s">
        <v>360</v>
      </c>
      <c r="C3405" t="s">
        <v>10017</v>
      </c>
      <c r="D3405" s="15" t="s">
        <v>3918</v>
      </c>
      <c r="E3405" s="12" t="s">
        <v>93</v>
      </c>
      <c r="G3405" s="12" t="s">
        <v>3316</v>
      </c>
      <c r="H3405" s="12" t="s">
        <v>589</v>
      </c>
      <c r="I3405" s="12" t="s">
        <v>363</v>
      </c>
      <c r="J3405" s="12" t="s">
        <v>2401</v>
      </c>
      <c r="K3405" s="12" t="s">
        <v>363</v>
      </c>
      <c r="N3405" s="16" t="s">
        <v>206</v>
      </c>
      <c r="O3405" s="16" t="s">
        <v>3914</v>
      </c>
      <c r="P3405" s="12" t="s">
        <v>366</v>
      </c>
      <c r="Q3405" s="16">
        <v>2022</v>
      </c>
      <c r="R3405" s="16">
        <v>0.9</v>
      </c>
      <c r="T3405" s="16">
        <v>0</v>
      </c>
      <c r="V3405" s="12" t="s">
        <v>204</v>
      </c>
      <c r="W3405" s="12" t="s">
        <v>204</v>
      </c>
      <c r="X3405" s="16">
        <v>1</v>
      </c>
      <c r="Y3405" s="16">
        <v>7</v>
      </c>
      <c r="Z3405" s="16">
        <v>0.9</v>
      </c>
      <c r="AA3405" s="16">
        <v>117</v>
      </c>
      <c r="AB3405" s="16" t="s">
        <v>2113</v>
      </c>
      <c r="AC3405" s="16" t="s">
        <v>5621</v>
      </c>
      <c r="AD3405" s="16">
        <f t="shared" si="740"/>
        <v>40950</v>
      </c>
      <c r="AE3405" s="16">
        <f t="shared" si="741"/>
        <v>315</v>
      </c>
      <c r="AF3405" s="16">
        <f t="shared" si="742"/>
        <v>118125</v>
      </c>
      <c r="AG3405" s="16">
        <f t="shared" si="743"/>
        <v>90</v>
      </c>
      <c r="AH3405" s="12">
        <f t="shared" si="744"/>
        <v>0</v>
      </c>
      <c r="AI3405" s="16">
        <f t="shared" si="745"/>
        <v>6.3</v>
      </c>
      <c r="AJ3405" s="16">
        <f t="shared" si="746"/>
        <v>21735</v>
      </c>
      <c r="AK3405" s="16">
        <f t="shared" si="747"/>
        <v>450</v>
      </c>
      <c r="AL3405" s="16">
        <f t="shared" si="748"/>
        <v>4500</v>
      </c>
      <c r="AM3405" s="16">
        <f t="shared" si="749"/>
        <v>63900</v>
      </c>
      <c r="AN3405" s="16">
        <f t="shared" si="750"/>
        <v>249210</v>
      </c>
      <c r="AP3405" s="16">
        <v>0.9</v>
      </c>
      <c r="AQ3405" s="16" t="s">
        <v>207</v>
      </c>
      <c r="AX3405" s="16" t="s">
        <v>207</v>
      </c>
      <c r="AY3405" s="16" t="s">
        <v>207</v>
      </c>
      <c r="AZ3405" s="16" t="s">
        <v>207</v>
      </c>
      <c r="BA3405" s="16" t="s">
        <v>207</v>
      </c>
      <c r="BB3405" s="16" t="s">
        <v>207</v>
      </c>
      <c r="BC3405" s="16">
        <v>0.9</v>
      </c>
      <c r="BD3405" s="16">
        <f t="shared" si="751"/>
        <v>3.15</v>
      </c>
      <c r="BE3405" s="16">
        <f t="shared" si="752"/>
        <v>1557.5625</v>
      </c>
      <c r="BG3405" s="16">
        <f t="shared" si="753"/>
        <v>1080</v>
      </c>
      <c r="BH3405" s="16">
        <f t="shared" si="754"/>
        <v>576</v>
      </c>
      <c r="BI3405" s="16">
        <f t="shared" si="755"/>
        <v>7.2</v>
      </c>
    </row>
    <row r="3406" spans="1:61" x14ac:dyDescent="0.35">
      <c r="A3406">
        <v>3405</v>
      </c>
      <c r="B3406" t="s">
        <v>360</v>
      </c>
      <c r="C3406" t="s">
        <v>10018</v>
      </c>
      <c r="D3406" s="15" t="s">
        <v>3919</v>
      </c>
      <c r="E3406" s="12" t="s">
        <v>98</v>
      </c>
      <c r="G3406" s="12" t="s">
        <v>3316</v>
      </c>
      <c r="H3406" s="12" t="s">
        <v>589</v>
      </c>
      <c r="I3406" s="12" t="s">
        <v>363</v>
      </c>
      <c r="J3406" s="12" t="s">
        <v>2401</v>
      </c>
      <c r="K3406" s="12" t="s">
        <v>363</v>
      </c>
      <c r="N3406" s="16" t="s">
        <v>206</v>
      </c>
      <c r="O3406" s="16" t="s">
        <v>3914</v>
      </c>
      <c r="P3406" s="12" t="s">
        <v>366</v>
      </c>
      <c r="Q3406" s="16">
        <v>2022</v>
      </c>
      <c r="R3406" s="16">
        <v>1.64</v>
      </c>
      <c r="T3406" s="16">
        <v>0</v>
      </c>
      <c r="V3406" s="12" t="s">
        <v>204</v>
      </c>
      <c r="W3406" s="12" t="s">
        <v>204</v>
      </c>
      <c r="X3406" s="16">
        <v>1</v>
      </c>
      <c r="Y3406" s="16">
        <v>7</v>
      </c>
      <c r="Z3406" s="16">
        <v>1.64</v>
      </c>
      <c r="AA3406" s="16">
        <v>213.2</v>
      </c>
      <c r="AB3406" s="16" t="s">
        <v>2113</v>
      </c>
      <c r="AC3406" s="16" t="s">
        <v>5621</v>
      </c>
      <c r="AD3406" s="16">
        <f t="shared" si="740"/>
        <v>74620</v>
      </c>
      <c r="AE3406" s="16">
        <f t="shared" si="741"/>
        <v>574</v>
      </c>
      <c r="AF3406" s="16">
        <f t="shared" si="742"/>
        <v>215250</v>
      </c>
      <c r="AG3406" s="16">
        <f t="shared" si="743"/>
        <v>164</v>
      </c>
      <c r="AH3406" s="12">
        <f t="shared" si="744"/>
        <v>0</v>
      </c>
      <c r="AI3406" s="16">
        <f t="shared" si="745"/>
        <v>11.479999999999999</v>
      </c>
      <c r="AJ3406" s="16">
        <f t="shared" si="746"/>
        <v>39605.999999999993</v>
      </c>
      <c r="AK3406" s="16">
        <f t="shared" si="747"/>
        <v>820</v>
      </c>
      <c r="AL3406" s="16">
        <f t="shared" si="748"/>
        <v>8200</v>
      </c>
      <c r="AM3406" s="16">
        <f t="shared" si="749"/>
        <v>116440</v>
      </c>
      <c r="AN3406" s="16">
        <f t="shared" si="750"/>
        <v>454116</v>
      </c>
      <c r="AP3406" s="16">
        <v>1.64</v>
      </c>
      <c r="AQ3406" s="16" t="s">
        <v>207</v>
      </c>
      <c r="AX3406" s="16" t="s">
        <v>207</v>
      </c>
      <c r="AY3406" s="16" t="s">
        <v>207</v>
      </c>
      <c r="AZ3406" s="16" t="s">
        <v>207</v>
      </c>
      <c r="BA3406" s="16" t="s">
        <v>207</v>
      </c>
      <c r="BB3406" s="16" t="s">
        <v>207</v>
      </c>
      <c r="BC3406" s="16">
        <v>1.64</v>
      </c>
      <c r="BD3406" s="16">
        <f t="shared" si="751"/>
        <v>5.7399999999999993</v>
      </c>
      <c r="BE3406" s="16">
        <f t="shared" si="752"/>
        <v>2838.2249999999999</v>
      </c>
      <c r="BG3406" s="16">
        <f t="shared" si="753"/>
        <v>1967.9999999999998</v>
      </c>
      <c r="BH3406" s="16">
        <f t="shared" si="754"/>
        <v>1049.5999999999999</v>
      </c>
      <c r="BI3406" s="16">
        <f t="shared" si="755"/>
        <v>13.12</v>
      </c>
    </row>
    <row r="3407" spans="1:61" x14ac:dyDescent="0.35">
      <c r="A3407">
        <v>3406</v>
      </c>
      <c r="B3407" t="s">
        <v>360</v>
      </c>
      <c r="C3407" t="s">
        <v>10019</v>
      </c>
      <c r="D3407" s="15" t="s">
        <v>3920</v>
      </c>
      <c r="E3407" s="12" t="s">
        <v>98</v>
      </c>
      <c r="G3407" s="12" t="s">
        <v>3316</v>
      </c>
      <c r="H3407" s="12" t="s">
        <v>589</v>
      </c>
      <c r="I3407" s="12" t="s">
        <v>363</v>
      </c>
      <c r="J3407" s="12" t="s">
        <v>2401</v>
      </c>
      <c r="K3407" s="12" t="s">
        <v>363</v>
      </c>
      <c r="N3407" s="16" t="s">
        <v>206</v>
      </c>
      <c r="O3407" s="16" t="s">
        <v>3914</v>
      </c>
      <c r="P3407" s="12" t="s">
        <v>366</v>
      </c>
      <c r="Q3407" s="16">
        <v>2022</v>
      </c>
      <c r="R3407" s="16">
        <v>1.9</v>
      </c>
      <c r="T3407" s="16">
        <v>0</v>
      </c>
      <c r="V3407" s="12" t="s">
        <v>204</v>
      </c>
      <c r="W3407" s="12" t="s">
        <v>204</v>
      </c>
      <c r="X3407" s="16">
        <v>1</v>
      </c>
      <c r="Y3407" s="16">
        <v>7</v>
      </c>
      <c r="Z3407" s="16">
        <v>1.9</v>
      </c>
      <c r="AA3407" s="16">
        <v>247</v>
      </c>
      <c r="AB3407" s="16" t="s">
        <v>2113</v>
      </c>
      <c r="AC3407" s="16" t="s">
        <v>5621</v>
      </c>
      <c r="AD3407" s="16">
        <f t="shared" si="740"/>
        <v>86450</v>
      </c>
      <c r="AE3407" s="16">
        <f t="shared" si="741"/>
        <v>665</v>
      </c>
      <c r="AF3407" s="16">
        <f t="shared" si="742"/>
        <v>249375</v>
      </c>
      <c r="AG3407" s="16">
        <f t="shared" si="743"/>
        <v>190</v>
      </c>
      <c r="AH3407" s="12">
        <f t="shared" si="744"/>
        <v>0</v>
      </c>
      <c r="AI3407" s="16">
        <f t="shared" si="745"/>
        <v>13.299999999999999</v>
      </c>
      <c r="AJ3407" s="16">
        <f t="shared" si="746"/>
        <v>45884.999999999993</v>
      </c>
      <c r="AK3407" s="16">
        <f t="shared" si="747"/>
        <v>950</v>
      </c>
      <c r="AL3407" s="16">
        <f t="shared" si="748"/>
        <v>9500</v>
      </c>
      <c r="AM3407" s="16">
        <f t="shared" si="749"/>
        <v>134900</v>
      </c>
      <c r="AN3407" s="16">
        <f t="shared" si="750"/>
        <v>526110</v>
      </c>
      <c r="AP3407" s="16">
        <v>1.9</v>
      </c>
      <c r="AQ3407" s="16" t="s">
        <v>207</v>
      </c>
      <c r="AX3407" s="16" t="s">
        <v>207</v>
      </c>
      <c r="AY3407" s="16" t="s">
        <v>207</v>
      </c>
      <c r="AZ3407" s="16" t="s">
        <v>207</v>
      </c>
      <c r="BA3407" s="16" t="s">
        <v>207</v>
      </c>
      <c r="BB3407" s="16" t="s">
        <v>207</v>
      </c>
      <c r="BC3407" s="16">
        <v>1.9</v>
      </c>
      <c r="BD3407" s="16">
        <f t="shared" si="751"/>
        <v>6.6499999999999995</v>
      </c>
      <c r="BE3407" s="16">
        <f t="shared" si="752"/>
        <v>3288.1875</v>
      </c>
      <c r="BG3407" s="16">
        <f t="shared" si="753"/>
        <v>2280</v>
      </c>
      <c r="BH3407" s="16">
        <f t="shared" si="754"/>
        <v>1216</v>
      </c>
      <c r="BI3407" s="16">
        <f t="shared" si="755"/>
        <v>15.2</v>
      </c>
    </row>
    <row r="3408" spans="1:61" x14ac:dyDescent="0.35">
      <c r="A3408">
        <v>3407</v>
      </c>
      <c r="B3408" t="s">
        <v>360</v>
      </c>
      <c r="C3408" t="s">
        <v>10020</v>
      </c>
      <c r="D3408" s="15" t="s">
        <v>3921</v>
      </c>
      <c r="E3408" s="12" t="s">
        <v>98</v>
      </c>
      <c r="G3408" s="12" t="s">
        <v>3316</v>
      </c>
      <c r="H3408" s="12" t="s">
        <v>589</v>
      </c>
      <c r="I3408" s="12" t="s">
        <v>363</v>
      </c>
      <c r="J3408" s="12" t="s">
        <v>2401</v>
      </c>
      <c r="K3408" s="12" t="s">
        <v>363</v>
      </c>
      <c r="N3408" s="16" t="s">
        <v>205</v>
      </c>
      <c r="O3408" s="16" t="s">
        <v>3914</v>
      </c>
      <c r="P3408" s="12" t="s">
        <v>366</v>
      </c>
      <c r="Q3408" s="16">
        <v>2022</v>
      </c>
      <c r="R3408" s="16">
        <v>2.29</v>
      </c>
      <c r="T3408" s="16">
        <v>0</v>
      </c>
      <c r="V3408" s="12" t="s">
        <v>204</v>
      </c>
      <c r="W3408" s="12" t="s">
        <v>204</v>
      </c>
      <c r="X3408" s="16">
        <v>1</v>
      </c>
      <c r="Y3408" s="16">
        <v>7</v>
      </c>
      <c r="Z3408" s="16">
        <v>2.29</v>
      </c>
      <c r="AA3408" s="16">
        <v>297.7</v>
      </c>
      <c r="AB3408" s="16" t="s">
        <v>2113</v>
      </c>
      <c r="AC3408" s="16" t="s">
        <v>5621</v>
      </c>
      <c r="AD3408" s="16">
        <f t="shared" si="740"/>
        <v>104195</v>
      </c>
      <c r="AE3408" s="16">
        <f t="shared" si="741"/>
        <v>801.5</v>
      </c>
      <c r="AF3408" s="16">
        <f t="shared" si="742"/>
        <v>300562.5</v>
      </c>
      <c r="AG3408" s="16">
        <f t="shared" si="743"/>
        <v>229</v>
      </c>
      <c r="AH3408" s="12">
        <f t="shared" si="744"/>
        <v>0</v>
      </c>
      <c r="AI3408" s="16">
        <f t="shared" si="745"/>
        <v>16.03</v>
      </c>
      <c r="AJ3408" s="16">
        <f t="shared" si="746"/>
        <v>55303.500000000007</v>
      </c>
      <c r="AK3408" s="16">
        <f t="shared" si="747"/>
        <v>1145</v>
      </c>
      <c r="AL3408" s="16">
        <f t="shared" si="748"/>
        <v>11450</v>
      </c>
      <c r="AM3408" s="16">
        <f t="shared" si="749"/>
        <v>162590</v>
      </c>
      <c r="AN3408" s="16">
        <f t="shared" si="750"/>
        <v>634101</v>
      </c>
      <c r="AP3408" s="16">
        <v>2.29</v>
      </c>
      <c r="AQ3408" s="16" t="s">
        <v>207</v>
      </c>
      <c r="AX3408" s="16" t="s">
        <v>207</v>
      </c>
      <c r="AY3408" s="16" t="s">
        <v>207</v>
      </c>
      <c r="AZ3408" s="16" t="s">
        <v>207</v>
      </c>
      <c r="BA3408" s="16" t="s">
        <v>207</v>
      </c>
      <c r="BB3408" s="16" t="s">
        <v>207</v>
      </c>
      <c r="BC3408" s="16">
        <v>2.29</v>
      </c>
      <c r="BD3408" s="16">
        <f t="shared" si="751"/>
        <v>8.0150000000000006</v>
      </c>
      <c r="BE3408" s="16">
        <f t="shared" si="752"/>
        <v>3963.1312499999999</v>
      </c>
      <c r="BG3408" s="16">
        <f t="shared" si="753"/>
        <v>2748</v>
      </c>
      <c r="BH3408" s="16">
        <f t="shared" si="754"/>
        <v>1465.6</v>
      </c>
      <c r="BI3408" s="16">
        <f t="shared" si="755"/>
        <v>18.32</v>
      </c>
    </row>
    <row r="3409" spans="1:61" x14ac:dyDescent="0.35">
      <c r="A3409">
        <v>3408</v>
      </c>
      <c r="B3409" t="s">
        <v>360</v>
      </c>
      <c r="C3409" t="s">
        <v>10021</v>
      </c>
      <c r="D3409" s="15" t="s">
        <v>3922</v>
      </c>
      <c r="E3409" s="12" t="s">
        <v>98</v>
      </c>
      <c r="G3409" s="12" t="s">
        <v>3316</v>
      </c>
      <c r="H3409" s="12" t="s">
        <v>589</v>
      </c>
      <c r="I3409" s="12" t="s">
        <v>363</v>
      </c>
      <c r="J3409" s="12" t="s">
        <v>2401</v>
      </c>
      <c r="K3409" s="12" t="s">
        <v>363</v>
      </c>
      <c r="N3409" s="16" t="s">
        <v>206</v>
      </c>
      <c r="O3409" s="16" t="s">
        <v>3914</v>
      </c>
      <c r="P3409" s="12" t="s">
        <v>366</v>
      </c>
      <c r="Q3409" s="16">
        <v>2022</v>
      </c>
      <c r="R3409" s="16">
        <v>1.1000000000000001</v>
      </c>
      <c r="T3409" s="16">
        <v>0</v>
      </c>
      <c r="V3409" s="12" t="s">
        <v>204</v>
      </c>
      <c r="W3409" s="12" t="s">
        <v>204</v>
      </c>
      <c r="X3409" s="16">
        <v>1</v>
      </c>
      <c r="Y3409" s="16">
        <v>7</v>
      </c>
      <c r="Z3409" s="16">
        <v>1.1000000000000001</v>
      </c>
      <c r="AA3409" s="16">
        <v>143</v>
      </c>
      <c r="AB3409" s="16" t="s">
        <v>2113</v>
      </c>
      <c r="AC3409" s="16" t="s">
        <v>5621</v>
      </c>
      <c r="AD3409" s="16">
        <f t="shared" si="740"/>
        <v>50050</v>
      </c>
      <c r="AE3409" s="16">
        <f t="shared" si="741"/>
        <v>385.00000000000006</v>
      </c>
      <c r="AF3409" s="16">
        <f t="shared" si="742"/>
        <v>144375.00000000003</v>
      </c>
      <c r="AG3409" s="16">
        <f t="shared" si="743"/>
        <v>110.00000000000001</v>
      </c>
      <c r="AH3409" s="12">
        <f t="shared" si="744"/>
        <v>0</v>
      </c>
      <c r="AI3409" s="16">
        <f t="shared" si="745"/>
        <v>7.7000000000000011</v>
      </c>
      <c r="AJ3409" s="16">
        <f t="shared" si="746"/>
        <v>26565.000000000004</v>
      </c>
      <c r="AK3409" s="16">
        <f t="shared" si="747"/>
        <v>550</v>
      </c>
      <c r="AL3409" s="16">
        <f t="shared" si="748"/>
        <v>5500</v>
      </c>
      <c r="AM3409" s="16">
        <f t="shared" si="749"/>
        <v>78100</v>
      </c>
      <c r="AN3409" s="16">
        <f t="shared" si="750"/>
        <v>304590</v>
      </c>
      <c r="AP3409" s="16">
        <v>1.1000000000000001</v>
      </c>
      <c r="AQ3409" s="16" t="s">
        <v>207</v>
      </c>
      <c r="AX3409" s="16" t="s">
        <v>207</v>
      </c>
      <c r="AY3409" s="16" t="s">
        <v>207</v>
      </c>
      <c r="AZ3409" s="16" t="s">
        <v>207</v>
      </c>
      <c r="BA3409" s="16" t="s">
        <v>207</v>
      </c>
      <c r="BB3409" s="16" t="s">
        <v>207</v>
      </c>
      <c r="BC3409" s="16">
        <v>1.1000000000000001</v>
      </c>
      <c r="BD3409" s="16">
        <f t="shared" si="751"/>
        <v>3.8500000000000005</v>
      </c>
      <c r="BE3409" s="16">
        <f t="shared" si="752"/>
        <v>1903.6875</v>
      </c>
      <c r="BG3409" s="16">
        <f t="shared" si="753"/>
        <v>1320</v>
      </c>
      <c r="BH3409" s="16">
        <f t="shared" si="754"/>
        <v>704</v>
      </c>
      <c r="BI3409" s="16">
        <f t="shared" si="755"/>
        <v>8.8000000000000007</v>
      </c>
    </row>
    <row r="3410" spans="1:61" x14ac:dyDescent="0.35">
      <c r="A3410">
        <v>3409</v>
      </c>
      <c r="B3410" t="s">
        <v>360</v>
      </c>
      <c r="C3410" t="s">
        <v>10022</v>
      </c>
      <c r="D3410" s="15" t="s">
        <v>3923</v>
      </c>
      <c r="E3410" s="12" t="s">
        <v>98</v>
      </c>
      <c r="G3410" s="12" t="s">
        <v>3316</v>
      </c>
      <c r="H3410" s="12" t="s">
        <v>589</v>
      </c>
      <c r="I3410" s="12" t="s">
        <v>363</v>
      </c>
      <c r="J3410" s="12" t="s">
        <v>2401</v>
      </c>
      <c r="K3410" s="12" t="s">
        <v>363</v>
      </c>
      <c r="N3410" s="16" t="s">
        <v>206</v>
      </c>
      <c r="O3410" s="16" t="s">
        <v>3924</v>
      </c>
      <c r="P3410" s="12" t="s">
        <v>366</v>
      </c>
      <c r="Q3410" s="16">
        <v>2022</v>
      </c>
      <c r="R3410" s="16">
        <v>1.1399999999999999</v>
      </c>
      <c r="T3410" s="16">
        <v>0</v>
      </c>
      <c r="V3410" s="12" t="s">
        <v>204</v>
      </c>
      <c r="W3410" s="12" t="s">
        <v>204</v>
      </c>
      <c r="X3410" s="16">
        <v>1</v>
      </c>
      <c r="Y3410" s="16">
        <v>7</v>
      </c>
      <c r="Z3410" s="16">
        <v>1.1399999999999999</v>
      </c>
      <c r="AA3410" s="16">
        <v>148.19999999999999</v>
      </c>
      <c r="AB3410" s="16" t="s">
        <v>2113</v>
      </c>
      <c r="AC3410" s="16" t="s">
        <v>5621</v>
      </c>
      <c r="AD3410" s="16">
        <f t="shared" si="740"/>
        <v>51869.999999999993</v>
      </c>
      <c r="AE3410" s="16">
        <f t="shared" si="741"/>
        <v>398.99999999999994</v>
      </c>
      <c r="AF3410" s="16">
        <f t="shared" si="742"/>
        <v>149624.99999999997</v>
      </c>
      <c r="AG3410" s="16">
        <f t="shared" si="743"/>
        <v>113.99999999999999</v>
      </c>
      <c r="AH3410" s="12">
        <f t="shared" si="744"/>
        <v>0</v>
      </c>
      <c r="AI3410" s="16">
        <f t="shared" si="745"/>
        <v>7.9799999999999995</v>
      </c>
      <c r="AJ3410" s="16">
        <f t="shared" si="746"/>
        <v>27531</v>
      </c>
      <c r="AK3410" s="16">
        <f t="shared" si="747"/>
        <v>570</v>
      </c>
      <c r="AL3410" s="16">
        <f t="shared" si="748"/>
        <v>5699.9999999999991</v>
      </c>
      <c r="AM3410" s="16">
        <f t="shared" si="749"/>
        <v>80940</v>
      </c>
      <c r="AN3410" s="16">
        <f t="shared" si="750"/>
        <v>315666</v>
      </c>
      <c r="AP3410" s="16">
        <v>1.1399999999999999</v>
      </c>
      <c r="AQ3410" s="16" t="s">
        <v>207</v>
      </c>
      <c r="AX3410" s="16" t="s">
        <v>207</v>
      </c>
      <c r="AY3410" s="16" t="s">
        <v>207</v>
      </c>
      <c r="AZ3410" s="16" t="s">
        <v>207</v>
      </c>
      <c r="BA3410" s="16" t="s">
        <v>207</v>
      </c>
      <c r="BB3410" s="16" t="s">
        <v>207</v>
      </c>
      <c r="BC3410" s="16">
        <v>1.1399999999999999</v>
      </c>
      <c r="BD3410" s="16">
        <f t="shared" si="751"/>
        <v>3.9899999999999998</v>
      </c>
      <c r="BE3410" s="16">
        <f t="shared" si="752"/>
        <v>1972.9124999999999</v>
      </c>
      <c r="BG3410" s="16">
        <f t="shared" si="753"/>
        <v>1367.9999999999998</v>
      </c>
      <c r="BH3410" s="16">
        <f t="shared" si="754"/>
        <v>729.59999999999991</v>
      </c>
      <c r="BI3410" s="16">
        <f t="shared" si="755"/>
        <v>9.1199999999999992</v>
      </c>
    </row>
    <row r="3411" spans="1:61" x14ac:dyDescent="0.35">
      <c r="A3411">
        <v>3410</v>
      </c>
      <c r="B3411" t="s">
        <v>360</v>
      </c>
      <c r="C3411" t="s">
        <v>10023</v>
      </c>
      <c r="D3411" s="15" t="s">
        <v>3925</v>
      </c>
      <c r="E3411" s="12" t="s">
        <v>98</v>
      </c>
      <c r="G3411" s="12" t="s">
        <v>3316</v>
      </c>
      <c r="H3411" s="12" t="s">
        <v>589</v>
      </c>
      <c r="I3411" s="12" t="s">
        <v>363</v>
      </c>
      <c r="J3411" s="12" t="s">
        <v>2401</v>
      </c>
      <c r="K3411" s="12" t="s">
        <v>363</v>
      </c>
      <c r="N3411" s="16" t="s">
        <v>206</v>
      </c>
      <c r="O3411" s="16" t="s">
        <v>3924</v>
      </c>
      <c r="P3411" s="12" t="s">
        <v>366</v>
      </c>
      <c r="Q3411" s="16">
        <v>2022</v>
      </c>
      <c r="R3411" s="16">
        <v>1.97</v>
      </c>
      <c r="T3411" s="16">
        <v>0</v>
      </c>
      <c r="V3411" s="12" t="s">
        <v>204</v>
      </c>
      <c r="W3411" s="12" t="s">
        <v>204</v>
      </c>
      <c r="X3411" s="16">
        <v>1</v>
      </c>
      <c r="Y3411" s="16">
        <v>7</v>
      </c>
      <c r="Z3411" s="16">
        <v>1.97</v>
      </c>
      <c r="AA3411" s="16">
        <v>256.10000000000002</v>
      </c>
      <c r="AB3411" s="16" t="s">
        <v>2113</v>
      </c>
      <c r="AC3411" s="16" t="s">
        <v>5621</v>
      </c>
      <c r="AD3411" s="16">
        <f t="shared" si="740"/>
        <v>89635.000000000015</v>
      </c>
      <c r="AE3411" s="16">
        <f t="shared" si="741"/>
        <v>689.5</v>
      </c>
      <c r="AF3411" s="16">
        <f t="shared" si="742"/>
        <v>258562.5</v>
      </c>
      <c r="AG3411" s="16">
        <f t="shared" si="743"/>
        <v>197</v>
      </c>
      <c r="AH3411" s="12">
        <f t="shared" si="744"/>
        <v>0</v>
      </c>
      <c r="AI3411" s="16">
        <f t="shared" si="745"/>
        <v>13.79</v>
      </c>
      <c r="AJ3411" s="16">
        <f t="shared" si="746"/>
        <v>47575.5</v>
      </c>
      <c r="AK3411" s="16">
        <f t="shared" si="747"/>
        <v>985</v>
      </c>
      <c r="AL3411" s="16">
        <f t="shared" si="748"/>
        <v>9850</v>
      </c>
      <c r="AM3411" s="16">
        <f t="shared" si="749"/>
        <v>139870</v>
      </c>
      <c r="AN3411" s="16">
        <f t="shared" si="750"/>
        <v>545493</v>
      </c>
      <c r="AP3411" s="16">
        <v>1.97</v>
      </c>
      <c r="AQ3411" s="16" t="s">
        <v>207</v>
      </c>
      <c r="AX3411" s="16" t="s">
        <v>207</v>
      </c>
      <c r="AY3411" s="16" t="s">
        <v>207</v>
      </c>
      <c r="AZ3411" s="16" t="s">
        <v>207</v>
      </c>
      <c r="BA3411" s="16" t="s">
        <v>207</v>
      </c>
      <c r="BB3411" s="16" t="s">
        <v>207</v>
      </c>
      <c r="BC3411" s="16">
        <v>1.97</v>
      </c>
      <c r="BD3411" s="16">
        <f t="shared" si="751"/>
        <v>6.8949999999999996</v>
      </c>
      <c r="BE3411" s="16">
        <f t="shared" si="752"/>
        <v>3409.3312500000002</v>
      </c>
      <c r="BG3411" s="16">
        <f t="shared" si="753"/>
        <v>2364</v>
      </c>
      <c r="BH3411" s="16">
        <f t="shared" si="754"/>
        <v>1260.8</v>
      </c>
      <c r="BI3411" s="16">
        <f t="shared" si="755"/>
        <v>15.76</v>
      </c>
    </row>
    <row r="3412" spans="1:61" x14ac:dyDescent="0.35">
      <c r="A3412">
        <v>3411</v>
      </c>
      <c r="B3412" t="s">
        <v>360</v>
      </c>
      <c r="C3412" t="s">
        <v>10024</v>
      </c>
      <c r="D3412" s="15" t="s">
        <v>3926</v>
      </c>
      <c r="E3412" s="12" t="s">
        <v>98</v>
      </c>
      <c r="G3412" s="12" t="s">
        <v>3316</v>
      </c>
      <c r="H3412" s="12" t="s">
        <v>589</v>
      </c>
      <c r="I3412" s="12" t="s">
        <v>363</v>
      </c>
      <c r="J3412" s="12" t="s">
        <v>2401</v>
      </c>
      <c r="K3412" s="12" t="s">
        <v>363</v>
      </c>
      <c r="N3412" s="16" t="s">
        <v>205</v>
      </c>
      <c r="O3412" s="16" t="s">
        <v>3924</v>
      </c>
      <c r="P3412" s="12" t="s">
        <v>366</v>
      </c>
      <c r="Q3412" s="16">
        <v>2022</v>
      </c>
      <c r="R3412" s="16">
        <v>0.83</v>
      </c>
      <c r="T3412" s="16">
        <v>0</v>
      </c>
      <c r="V3412" s="12" t="s">
        <v>204</v>
      </c>
      <c r="W3412" s="12" t="s">
        <v>204</v>
      </c>
      <c r="X3412" s="16">
        <v>1</v>
      </c>
      <c r="Y3412" s="16">
        <v>7</v>
      </c>
      <c r="Z3412" s="16">
        <v>0.83</v>
      </c>
      <c r="AA3412" s="16">
        <v>107.89999999999999</v>
      </c>
      <c r="AB3412" s="16" t="s">
        <v>2113</v>
      </c>
      <c r="AC3412" s="16" t="s">
        <v>5621</v>
      </c>
      <c r="AD3412" s="16">
        <f t="shared" si="740"/>
        <v>37765</v>
      </c>
      <c r="AE3412" s="16">
        <f t="shared" si="741"/>
        <v>290.5</v>
      </c>
      <c r="AF3412" s="16">
        <f t="shared" si="742"/>
        <v>108937.5</v>
      </c>
      <c r="AG3412" s="16">
        <f t="shared" si="743"/>
        <v>83</v>
      </c>
      <c r="AH3412" s="12">
        <f t="shared" si="744"/>
        <v>0</v>
      </c>
      <c r="AI3412" s="16">
        <f t="shared" si="745"/>
        <v>5.81</v>
      </c>
      <c r="AJ3412" s="16">
        <f t="shared" si="746"/>
        <v>20044.5</v>
      </c>
      <c r="AK3412" s="16">
        <f t="shared" si="747"/>
        <v>415</v>
      </c>
      <c r="AL3412" s="16">
        <f t="shared" si="748"/>
        <v>4150</v>
      </c>
      <c r="AM3412" s="16">
        <f t="shared" si="749"/>
        <v>58930</v>
      </c>
      <c r="AN3412" s="16">
        <f t="shared" si="750"/>
        <v>229827</v>
      </c>
      <c r="AP3412" s="16">
        <v>0.83</v>
      </c>
      <c r="AQ3412" s="16" t="s">
        <v>207</v>
      </c>
      <c r="AX3412" s="16" t="s">
        <v>207</v>
      </c>
      <c r="AY3412" s="16" t="s">
        <v>207</v>
      </c>
      <c r="AZ3412" s="16" t="s">
        <v>207</v>
      </c>
      <c r="BA3412" s="16" t="s">
        <v>207</v>
      </c>
      <c r="BB3412" s="16" t="s">
        <v>207</v>
      </c>
      <c r="BC3412" s="16">
        <v>0.83</v>
      </c>
      <c r="BD3412" s="16">
        <f t="shared" si="751"/>
        <v>2.9049999999999998</v>
      </c>
      <c r="BE3412" s="16">
        <f t="shared" si="752"/>
        <v>1436.41875</v>
      </c>
      <c r="BG3412" s="16">
        <f t="shared" si="753"/>
        <v>996</v>
      </c>
      <c r="BH3412" s="16">
        <f t="shared" si="754"/>
        <v>531.19999999999993</v>
      </c>
      <c r="BI3412" s="16">
        <f t="shared" si="755"/>
        <v>6.6399999999999988</v>
      </c>
    </row>
    <row r="3413" spans="1:61" x14ac:dyDescent="0.35">
      <c r="A3413">
        <v>3412</v>
      </c>
      <c r="B3413" t="s">
        <v>360</v>
      </c>
      <c r="C3413" t="s">
        <v>10025</v>
      </c>
      <c r="D3413" s="15" t="s">
        <v>2756</v>
      </c>
      <c r="E3413" s="12" t="s">
        <v>98</v>
      </c>
      <c r="G3413" s="12" t="s">
        <v>3316</v>
      </c>
      <c r="H3413" s="12" t="s">
        <v>589</v>
      </c>
      <c r="I3413" s="12" t="s">
        <v>363</v>
      </c>
      <c r="J3413" s="12" t="s">
        <v>2401</v>
      </c>
      <c r="K3413" s="12" t="s">
        <v>363</v>
      </c>
      <c r="N3413" s="16" t="s">
        <v>206</v>
      </c>
      <c r="O3413" s="16" t="s">
        <v>3924</v>
      </c>
      <c r="P3413" s="12" t="s">
        <v>366</v>
      </c>
      <c r="Q3413" s="16">
        <v>2022</v>
      </c>
      <c r="R3413" s="16">
        <v>0.38</v>
      </c>
      <c r="T3413" s="16">
        <v>0</v>
      </c>
      <c r="V3413" s="12" t="s">
        <v>204</v>
      </c>
      <c r="W3413" s="12" t="s">
        <v>204</v>
      </c>
      <c r="X3413" s="16">
        <v>1</v>
      </c>
      <c r="Y3413" s="16">
        <v>7</v>
      </c>
      <c r="Z3413" s="16">
        <v>0.38</v>
      </c>
      <c r="AA3413" s="16">
        <v>49.4</v>
      </c>
      <c r="AB3413" s="16" t="s">
        <v>2113</v>
      </c>
      <c r="AC3413" s="16" t="s">
        <v>5621</v>
      </c>
      <c r="AD3413" s="16">
        <f t="shared" si="740"/>
        <v>17290</v>
      </c>
      <c r="AE3413" s="16">
        <f t="shared" si="741"/>
        <v>133</v>
      </c>
      <c r="AF3413" s="16">
        <f t="shared" si="742"/>
        <v>49875</v>
      </c>
      <c r="AG3413" s="16">
        <f t="shared" si="743"/>
        <v>38</v>
      </c>
      <c r="AH3413" s="12">
        <f t="shared" si="744"/>
        <v>0</v>
      </c>
      <c r="AI3413" s="16">
        <f t="shared" si="745"/>
        <v>2.66</v>
      </c>
      <c r="AJ3413" s="16">
        <f t="shared" si="746"/>
        <v>9177</v>
      </c>
      <c r="AK3413" s="16">
        <f t="shared" si="747"/>
        <v>190</v>
      </c>
      <c r="AL3413" s="16">
        <f t="shared" si="748"/>
        <v>1900</v>
      </c>
      <c r="AM3413" s="16">
        <f t="shared" si="749"/>
        <v>26980</v>
      </c>
      <c r="AN3413" s="16">
        <f t="shared" si="750"/>
        <v>105222</v>
      </c>
      <c r="AP3413" s="16">
        <v>0.38</v>
      </c>
      <c r="AQ3413" s="16" t="s">
        <v>207</v>
      </c>
      <c r="AX3413" s="16" t="s">
        <v>207</v>
      </c>
      <c r="AY3413" s="16" t="s">
        <v>207</v>
      </c>
      <c r="AZ3413" s="16" t="s">
        <v>207</v>
      </c>
      <c r="BA3413" s="16" t="s">
        <v>207</v>
      </c>
      <c r="BB3413" s="16" t="s">
        <v>207</v>
      </c>
      <c r="BC3413" s="16">
        <v>0.38</v>
      </c>
      <c r="BD3413" s="16">
        <f t="shared" si="751"/>
        <v>1.33</v>
      </c>
      <c r="BE3413" s="16">
        <f t="shared" si="752"/>
        <v>657.63750000000005</v>
      </c>
      <c r="BG3413" s="16">
        <f t="shared" si="753"/>
        <v>456</v>
      </c>
      <c r="BH3413" s="16">
        <f t="shared" si="754"/>
        <v>243.2</v>
      </c>
      <c r="BI3413" s="16">
        <f t="shared" si="755"/>
        <v>3.04</v>
      </c>
    </row>
    <row r="3414" spans="1:61" x14ac:dyDescent="0.35">
      <c r="A3414">
        <v>3413</v>
      </c>
      <c r="B3414" t="s">
        <v>360</v>
      </c>
      <c r="C3414" t="s">
        <v>10026</v>
      </c>
      <c r="D3414" s="15" t="s">
        <v>3927</v>
      </c>
      <c r="E3414" s="12" t="s">
        <v>98</v>
      </c>
      <c r="G3414" s="12" t="s">
        <v>3316</v>
      </c>
      <c r="H3414" s="12" t="s">
        <v>589</v>
      </c>
      <c r="I3414" s="12" t="s">
        <v>363</v>
      </c>
      <c r="J3414" s="12" t="s">
        <v>2401</v>
      </c>
      <c r="K3414" s="12" t="s">
        <v>363</v>
      </c>
      <c r="N3414" s="16" t="s">
        <v>206</v>
      </c>
      <c r="O3414" s="16" t="s">
        <v>3924</v>
      </c>
      <c r="P3414" s="12" t="s">
        <v>366</v>
      </c>
      <c r="Q3414" s="16">
        <v>2022</v>
      </c>
      <c r="R3414" s="16">
        <v>0.87</v>
      </c>
      <c r="T3414" s="16">
        <v>0</v>
      </c>
      <c r="V3414" s="12" t="s">
        <v>204</v>
      </c>
      <c r="W3414" s="12" t="s">
        <v>204</v>
      </c>
      <c r="X3414" s="16">
        <v>1</v>
      </c>
      <c r="Y3414" s="16">
        <v>7</v>
      </c>
      <c r="Z3414" s="16">
        <v>0.87</v>
      </c>
      <c r="AA3414" s="16">
        <v>113.1</v>
      </c>
      <c r="AB3414" s="16" t="s">
        <v>2113</v>
      </c>
      <c r="AC3414" s="16" t="s">
        <v>5621</v>
      </c>
      <c r="AD3414" s="16">
        <f t="shared" si="740"/>
        <v>39585</v>
      </c>
      <c r="AE3414" s="16">
        <f t="shared" si="741"/>
        <v>304.5</v>
      </c>
      <c r="AF3414" s="16">
        <f t="shared" si="742"/>
        <v>114187.5</v>
      </c>
      <c r="AG3414" s="16">
        <f t="shared" si="743"/>
        <v>87</v>
      </c>
      <c r="AH3414" s="12">
        <f t="shared" si="744"/>
        <v>0</v>
      </c>
      <c r="AI3414" s="16">
        <f t="shared" si="745"/>
        <v>6.09</v>
      </c>
      <c r="AJ3414" s="16">
        <f t="shared" si="746"/>
        <v>21010.5</v>
      </c>
      <c r="AK3414" s="16">
        <f t="shared" si="747"/>
        <v>435</v>
      </c>
      <c r="AL3414" s="16">
        <f t="shared" si="748"/>
        <v>4350</v>
      </c>
      <c r="AM3414" s="16">
        <f t="shared" si="749"/>
        <v>61770</v>
      </c>
      <c r="AN3414" s="16">
        <f t="shared" si="750"/>
        <v>240903</v>
      </c>
      <c r="AP3414" s="16">
        <v>0.87</v>
      </c>
      <c r="AQ3414" s="16" t="s">
        <v>207</v>
      </c>
      <c r="AX3414" s="16" t="s">
        <v>207</v>
      </c>
      <c r="AY3414" s="16" t="s">
        <v>207</v>
      </c>
      <c r="AZ3414" s="16" t="s">
        <v>207</v>
      </c>
      <c r="BA3414" s="16" t="s">
        <v>207</v>
      </c>
      <c r="BB3414" s="16" t="s">
        <v>207</v>
      </c>
      <c r="BC3414" s="16">
        <v>0.87</v>
      </c>
      <c r="BD3414" s="16">
        <f t="shared" si="751"/>
        <v>3.0449999999999999</v>
      </c>
      <c r="BE3414" s="16">
        <f t="shared" si="752"/>
        <v>1505.64375</v>
      </c>
      <c r="BG3414" s="16">
        <f t="shared" si="753"/>
        <v>1044</v>
      </c>
      <c r="BH3414" s="16">
        <f t="shared" si="754"/>
        <v>556.79999999999995</v>
      </c>
      <c r="BI3414" s="16">
        <f t="shared" si="755"/>
        <v>6.9599999999999991</v>
      </c>
    </row>
    <row r="3415" spans="1:61" x14ac:dyDescent="0.35">
      <c r="A3415">
        <v>3414</v>
      </c>
      <c r="B3415" t="s">
        <v>360</v>
      </c>
      <c r="C3415" t="s">
        <v>10027</v>
      </c>
      <c r="D3415" s="15" t="s">
        <v>3928</v>
      </c>
      <c r="E3415" s="12" t="s">
        <v>98</v>
      </c>
      <c r="G3415" s="12" t="s">
        <v>3316</v>
      </c>
      <c r="H3415" s="12" t="s">
        <v>589</v>
      </c>
      <c r="I3415" s="12" t="s">
        <v>363</v>
      </c>
      <c r="J3415" s="12" t="s">
        <v>2401</v>
      </c>
      <c r="K3415" s="12" t="s">
        <v>363</v>
      </c>
      <c r="N3415" s="16" t="s">
        <v>206</v>
      </c>
      <c r="O3415" s="16" t="s">
        <v>3924</v>
      </c>
      <c r="P3415" s="12" t="s">
        <v>366</v>
      </c>
      <c r="Q3415" s="16">
        <v>2022</v>
      </c>
      <c r="R3415" s="16">
        <v>1.63</v>
      </c>
      <c r="T3415" s="16">
        <v>0</v>
      </c>
      <c r="V3415" s="12" t="s">
        <v>204</v>
      </c>
      <c r="W3415" s="12" t="s">
        <v>204</v>
      </c>
      <c r="X3415" s="16">
        <v>1</v>
      </c>
      <c r="Y3415" s="16">
        <v>7</v>
      </c>
      <c r="Z3415" s="16">
        <v>1.63</v>
      </c>
      <c r="AA3415" s="16">
        <v>211.89999999999998</v>
      </c>
      <c r="AB3415" s="16" t="s">
        <v>2113</v>
      </c>
      <c r="AC3415" s="16" t="s">
        <v>5621</v>
      </c>
      <c r="AD3415" s="16">
        <f t="shared" si="740"/>
        <v>74164.999999999985</v>
      </c>
      <c r="AE3415" s="16">
        <f t="shared" si="741"/>
        <v>570.5</v>
      </c>
      <c r="AF3415" s="16">
        <f t="shared" si="742"/>
        <v>213937.5</v>
      </c>
      <c r="AG3415" s="16">
        <f t="shared" si="743"/>
        <v>163</v>
      </c>
      <c r="AH3415" s="12">
        <f t="shared" si="744"/>
        <v>0</v>
      </c>
      <c r="AI3415" s="16">
        <f t="shared" si="745"/>
        <v>11.41</v>
      </c>
      <c r="AJ3415" s="16">
        <f t="shared" si="746"/>
        <v>39364.5</v>
      </c>
      <c r="AK3415" s="16">
        <f t="shared" si="747"/>
        <v>815</v>
      </c>
      <c r="AL3415" s="16">
        <f t="shared" si="748"/>
        <v>8149.9999999999991</v>
      </c>
      <c r="AM3415" s="16">
        <f t="shared" si="749"/>
        <v>115729.99999999999</v>
      </c>
      <c r="AN3415" s="16">
        <f t="shared" si="750"/>
        <v>451347</v>
      </c>
      <c r="AP3415" s="16">
        <v>1.63</v>
      </c>
      <c r="AQ3415" s="16" t="s">
        <v>207</v>
      </c>
      <c r="AX3415" s="16" t="s">
        <v>207</v>
      </c>
      <c r="AY3415" s="16" t="s">
        <v>207</v>
      </c>
      <c r="AZ3415" s="16" t="s">
        <v>207</v>
      </c>
      <c r="BA3415" s="16" t="s">
        <v>207</v>
      </c>
      <c r="BB3415" s="16" t="s">
        <v>207</v>
      </c>
      <c r="BC3415" s="16">
        <v>1.63</v>
      </c>
      <c r="BD3415" s="16">
        <f t="shared" si="751"/>
        <v>5.7050000000000001</v>
      </c>
      <c r="BE3415" s="16">
        <f t="shared" si="752"/>
        <v>2820.9187499999998</v>
      </c>
      <c r="BG3415" s="16">
        <f t="shared" si="753"/>
        <v>1955.9999999999998</v>
      </c>
      <c r="BH3415" s="16">
        <f t="shared" si="754"/>
        <v>1043.1999999999998</v>
      </c>
      <c r="BI3415" s="16">
        <f t="shared" si="755"/>
        <v>13.039999999999997</v>
      </c>
    </row>
    <row r="3416" spans="1:61" x14ac:dyDescent="0.35">
      <c r="A3416">
        <v>3415</v>
      </c>
      <c r="B3416" t="s">
        <v>360</v>
      </c>
      <c r="C3416" t="s">
        <v>10028</v>
      </c>
      <c r="D3416" s="15" t="s">
        <v>3929</v>
      </c>
      <c r="E3416" s="12" t="s">
        <v>98</v>
      </c>
      <c r="G3416" s="12" t="s">
        <v>3316</v>
      </c>
      <c r="H3416" s="12" t="s">
        <v>589</v>
      </c>
      <c r="I3416" s="12" t="s">
        <v>363</v>
      </c>
      <c r="J3416" s="12" t="s">
        <v>2401</v>
      </c>
      <c r="K3416" s="12" t="s">
        <v>363</v>
      </c>
      <c r="N3416" s="16" t="s">
        <v>206</v>
      </c>
      <c r="O3416" s="16" t="s">
        <v>3924</v>
      </c>
      <c r="P3416" s="12" t="s">
        <v>366</v>
      </c>
      <c r="Q3416" s="16">
        <v>2022</v>
      </c>
      <c r="R3416" s="16">
        <v>1.04</v>
      </c>
      <c r="T3416" s="16">
        <v>0</v>
      </c>
      <c r="V3416" s="12" t="s">
        <v>204</v>
      </c>
      <c r="W3416" s="12" t="s">
        <v>204</v>
      </c>
      <c r="X3416" s="16">
        <v>1</v>
      </c>
      <c r="Y3416" s="16">
        <v>7</v>
      </c>
      <c r="Z3416" s="16">
        <v>1.04</v>
      </c>
      <c r="AA3416" s="16">
        <v>135.20000000000002</v>
      </c>
      <c r="AB3416" s="16" t="s">
        <v>2113</v>
      </c>
      <c r="AC3416" s="16" t="s">
        <v>5621</v>
      </c>
      <c r="AD3416" s="16">
        <f t="shared" si="740"/>
        <v>47320.000000000007</v>
      </c>
      <c r="AE3416" s="16">
        <f t="shared" si="741"/>
        <v>364</v>
      </c>
      <c r="AF3416" s="16">
        <f t="shared" si="742"/>
        <v>136500</v>
      </c>
      <c r="AG3416" s="16">
        <f t="shared" si="743"/>
        <v>104</v>
      </c>
      <c r="AH3416" s="12">
        <f t="shared" si="744"/>
        <v>0</v>
      </c>
      <c r="AI3416" s="16">
        <f t="shared" si="745"/>
        <v>7.28</v>
      </c>
      <c r="AJ3416" s="16">
        <f t="shared" si="746"/>
        <v>25116</v>
      </c>
      <c r="AK3416" s="16">
        <f t="shared" si="747"/>
        <v>520</v>
      </c>
      <c r="AL3416" s="16">
        <f t="shared" si="748"/>
        <v>5200</v>
      </c>
      <c r="AM3416" s="16">
        <f t="shared" si="749"/>
        <v>73840</v>
      </c>
      <c r="AN3416" s="16">
        <f t="shared" si="750"/>
        <v>287976</v>
      </c>
      <c r="AP3416" s="16">
        <v>1.04</v>
      </c>
      <c r="AQ3416" s="16" t="s">
        <v>207</v>
      </c>
      <c r="AX3416" s="16" t="s">
        <v>207</v>
      </c>
      <c r="AY3416" s="16" t="s">
        <v>207</v>
      </c>
      <c r="AZ3416" s="16" t="s">
        <v>207</v>
      </c>
      <c r="BA3416" s="16" t="s">
        <v>207</v>
      </c>
      <c r="BB3416" s="16" t="s">
        <v>207</v>
      </c>
      <c r="BC3416" s="16">
        <v>1.04</v>
      </c>
      <c r="BD3416" s="16">
        <f t="shared" si="751"/>
        <v>3.64</v>
      </c>
      <c r="BE3416" s="16">
        <f t="shared" si="752"/>
        <v>1799.85</v>
      </c>
      <c r="BG3416" s="16">
        <f t="shared" si="753"/>
        <v>1248</v>
      </c>
      <c r="BH3416" s="16">
        <f t="shared" si="754"/>
        <v>665.6</v>
      </c>
      <c r="BI3416" s="16">
        <f t="shared" si="755"/>
        <v>8.32</v>
      </c>
    </row>
    <row r="3417" spans="1:61" x14ac:dyDescent="0.35">
      <c r="A3417">
        <v>3416</v>
      </c>
      <c r="B3417" t="s">
        <v>360</v>
      </c>
      <c r="C3417" t="s">
        <v>10029</v>
      </c>
      <c r="D3417" s="15" t="s">
        <v>3930</v>
      </c>
      <c r="E3417" s="12" t="s">
        <v>98</v>
      </c>
      <c r="G3417" s="12" t="s">
        <v>3316</v>
      </c>
      <c r="H3417" s="12" t="s">
        <v>589</v>
      </c>
      <c r="I3417" s="12" t="s">
        <v>363</v>
      </c>
      <c r="J3417" s="12" t="s">
        <v>2401</v>
      </c>
      <c r="K3417" s="12" t="s">
        <v>363</v>
      </c>
      <c r="N3417" s="16" t="s">
        <v>206</v>
      </c>
      <c r="O3417" s="16" t="s">
        <v>3924</v>
      </c>
      <c r="P3417" s="12" t="s">
        <v>366</v>
      </c>
      <c r="Q3417" s="16">
        <v>2022</v>
      </c>
      <c r="R3417" s="16">
        <v>2.5299999999999998</v>
      </c>
      <c r="T3417" s="16">
        <v>0</v>
      </c>
      <c r="V3417" s="12" t="s">
        <v>204</v>
      </c>
      <c r="W3417" s="12" t="s">
        <v>204</v>
      </c>
      <c r="X3417" s="16">
        <v>1</v>
      </c>
      <c r="Y3417" s="16">
        <v>7</v>
      </c>
      <c r="Z3417" s="16">
        <v>2.5299999999999998</v>
      </c>
      <c r="AA3417" s="16">
        <v>328.9</v>
      </c>
      <c r="AB3417" s="16" t="s">
        <v>2113</v>
      </c>
      <c r="AC3417" s="16" t="s">
        <v>5621</v>
      </c>
      <c r="AD3417" s="16">
        <f t="shared" si="740"/>
        <v>115114.99999999999</v>
      </c>
      <c r="AE3417" s="16">
        <f t="shared" si="741"/>
        <v>885.49999999999989</v>
      </c>
      <c r="AF3417" s="16">
        <f t="shared" si="742"/>
        <v>332062.49999999994</v>
      </c>
      <c r="AG3417" s="16">
        <f t="shared" si="743"/>
        <v>252.99999999999997</v>
      </c>
      <c r="AH3417" s="12">
        <f t="shared" si="744"/>
        <v>0</v>
      </c>
      <c r="AI3417" s="16">
        <f t="shared" si="745"/>
        <v>17.709999999999997</v>
      </c>
      <c r="AJ3417" s="16">
        <f t="shared" si="746"/>
        <v>61099.499999999993</v>
      </c>
      <c r="AK3417" s="16">
        <f t="shared" si="747"/>
        <v>1265</v>
      </c>
      <c r="AL3417" s="16">
        <f t="shared" si="748"/>
        <v>12649.999999999998</v>
      </c>
      <c r="AM3417" s="16">
        <f t="shared" si="749"/>
        <v>179630</v>
      </c>
      <c r="AN3417" s="16">
        <f t="shared" si="750"/>
        <v>700557</v>
      </c>
      <c r="AP3417" s="16">
        <v>2.5299999999999998</v>
      </c>
      <c r="AQ3417" s="16" t="s">
        <v>207</v>
      </c>
      <c r="AX3417" s="16" t="s">
        <v>207</v>
      </c>
      <c r="AY3417" s="16" t="s">
        <v>207</v>
      </c>
      <c r="AZ3417" s="16" t="s">
        <v>207</v>
      </c>
      <c r="BA3417" s="16" t="s">
        <v>207</v>
      </c>
      <c r="BB3417" s="16" t="s">
        <v>207</v>
      </c>
      <c r="BC3417" s="16">
        <v>2.5299999999999998</v>
      </c>
      <c r="BD3417" s="16">
        <f t="shared" si="751"/>
        <v>8.8549999999999986</v>
      </c>
      <c r="BE3417" s="16">
        <f t="shared" si="752"/>
        <v>4378.4812499999998</v>
      </c>
      <c r="BG3417" s="16">
        <f t="shared" si="753"/>
        <v>3035.9999999999995</v>
      </c>
      <c r="BH3417" s="16">
        <f t="shared" si="754"/>
        <v>1619.1999999999998</v>
      </c>
      <c r="BI3417" s="16">
        <f t="shared" si="755"/>
        <v>20.239999999999998</v>
      </c>
    </row>
    <row r="3418" spans="1:61" x14ac:dyDescent="0.35">
      <c r="A3418">
        <v>3417</v>
      </c>
      <c r="B3418" t="s">
        <v>360</v>
      </c>
      <c r="C3418" t="s">
        <v>10030</v>
      </c>
      <c r="D3418" s="15" t="s">
        <v>3931</v>
      </c>
      <c r="E3418" s="12" t="s">
        <v>98</v>
      </c>
      <c r="G3418" s="12" t="s">
        <v>3316</v>
      </c>
      <c r="H3418" s="12" t="s">
        <v>589</v>
      </c>
      <c r="I3418" s="12" t="s">
        <v>363</v>
      </c>
      <c r="J3418" s="12" t="s">
        <v>2401</v>
      </c>
      <c r="K3418" s="12" t="s">
        <v>363</v>
      </c>
      <c r="N3418" s="16" t="s">
        <v>206</v>
      </c>
      <c r="O3418" s="16" t="s">
        <v>3924</v>
      </c>
      <c r="P3418" s="12" t="s">
        <v>366</v>
      </c>
      <c r="Q3418" s="16">
        <v>2022</v>
      </c>
      <c r="R3418" s="16">
        <v>1.43</v>
      </c>
      <c r="T3418" s="16">
        <v>0</v>
      </c>
      <c r="V3418" s="12" t="s">
        <v>204</v>
      </c>
      <c r="W3418" s="12" t="s">
        <v>204</v>
      </c>
      <c r="X3418" s="16">
        <v>1</v>
      </c>
      <c r="Y3418" s="16">
        <v>7</v>
      </c>
      <c r="Z3418" s="16">
        <v>1.43</v>
      </c>
      <c r="AA3418" s="16">
        <v>185.9</v>
      </c>
      <c r="AB3418" s="16" t="s">
        <v>2113</v>
      </c>
      <c r="AC3418" s="16" t="s">
        <v>5621</v>
      </c>
      <c r="AD3418" s="16">
        <f t="shared" si="740"/>
        <v>65065</v>
      </c>
      <c r="AE3418" s="16">
        <f t="shared" si="741"/>
        <v>500.5</v>
      </c>
      <c r="AF3418" s="16">
        <f t="shared" si="742"/>
        <v>187687.5</v>
      </c>
      <c r="AG3418" s="16">
        <f t="shared" si="743"/>
        <v>143</v>
      </c>
      <c r="AH3418" s="12">
        <f t="shared" si="744"/>
        <v>0</v>
      </c>
      <c r="AI3418" s="16">
        <f t="shared" si="745"/>
        <v>10.01</v>
      </c>
      <c r="AJ3418" s="16">
        <f t="shared" si="746"/>
        <v>34534.5</v>
      </c>
      <c r="AK3418" s="16">
        <f t="shared" si="747"/>
        <v>715</v>
      </c>
      <c r="AL3418" s="16">
        <f t="shared" si="748"/>
        <v>7150</v>
      </c>
      <c r="AM3418" s="16">
        <f t="shared" si="749"/>
        <v>101530</v>
      </c>
      <c r="AN3418" s="16">
        <f t="shared" si="750"/>
        <v>395967</v>
      </c>
      <c r="AP3418" s="16">
        <v>1.43</v>
      </c>
      <c r="AQ3418" s="16" t="s">
        <v>207</v>
      </c>
      <c r="AX3418" s="16" t="s">
        <v>207</v>
      </c>
      <c r="AY3418" s="16" t="s">
        <v>207</v>
      </c>
      <c r="AZ3418" s="16" t="s">
        <v>207</v>
      </c>
      <c r="BA3418" s="16" t="s">
        <v>207</v>
      </c>
      <c r="BB3418" s="16" t="s">
        <v>207</v>
      </c>
      <c r="BC3418" s="16">
        <v>1.43</v>
      </c>
      <c r="BD3418" s="16">
        <f t="shared" si="751"/>
        <v>5.0049999999999999</v>
      </c>
      <c r="BE3418" s="16">
        <f t="shared" si="752"/>
        <v>2474.7937499999998</v>
      </c>
      <c r="BG3418" s="16">
        <f t="shared" si="753"/>
        <v>1716</v>
      </c>
      <c r="BH3418" s="16">
        <f t="shared" si="754"/>
        <v>915.19999999999993</v>
      </c>
      <c r="BI3418" s="16">
        <f t="shared" si="755"/>
        <v>11.44</v>
      </c>
    </row>
    <row r="3419" spans="1:61" x14ac:dyDescent="0.35">
      <c r="A3419">
        <v>3418</v>
      </c>
      <c r="B3419" t="s">
        <v>360</v>
      </c>
      <c r="C3419" t="s">
        <v>10031</v>
      </c>
      <c r="D3419" s="15" t="s">
        <v>3932</v>
      </c>
      <c r="E3419" s="12" t="s">
        <v>98</v>
      </c>
      <c r="G3419" s="12" t="s">
        <v>3316</v>
      </c>
      <c r="H3419" s="12" t="s">
        <v>589</v>
      </c>
      <c r="I3419" s="12" t="s">
        <v>363</v>
      </c>
      <c r="J3419" s="12" t="s">
        <v>2401</v>
      </c>
      <c r="K3419" s="12" t="s">
        <v>363</v>
      </c>
      <c r="N3419" s="16" t="s">
        <v>206</v>
      </c>
      <c r="O3419" s="16" t="s">
        <v>3924</v>
      </c>
      <c r="P3419" s="12" t="s">
        <v>366</v>
      </c>
      <c r="Q3419" s="16">
        <v>2022</v>
      </c>
      <c r="R3419" s="16">
        <v>2.29</v>
      </c>
      <c r="T3419" s="16">
        <v>0</v>
      </c>
      <c r="V3419" s="12" t="s">
        <v>204</v>
      </c>
      <c r="W3419" s="12" t="s">
        <v>204</v>
      </c>
      <c r="X3419" s="16">
        <v>1</v>
      </c>
      <c r="Y3419" s="16">
        <v>7</v>
      </c>
      <c r="Z3419" s="16">
        <v>2.29</v>
      </c>
      <c r="AA3419" s="16">
        <v>297.7</v>
      </c>
      <c r="AB3419" s="16" t="s">
        <v>2113</v>
      </c>
      <c r="AC3419" s="16" t="s">
        <v>5621</v>
      </c>
      <c r="AD3419" s="16">
        <f t="shared" si="740"/>
        <v>104195</v>
      </c>
      <c r="AE3419" s="16">
        <f t="shared" si="741"/>
        <v>801.5</v>
      </c>
      <c r="AF3419" s="16">
        <f t="shared" si="742"/>
        <v>300562.5</v>
      </c>
      <c r="AG3419" s="16">
        <f t="shared" si="743"/>
        <v>229</v>
      </c>
      <c r="AH3419" s="12">
        <f t="shared" si="744"/>
        <v>0</v>
      </c>
      <c r="AI3419" s="16">
        <f t="shared" si="745"/>
        <v>16.03</v>
      </c>
      <c r="AJ3419" s="16">
        <f t="shared" si="746"/>
        <v>55303.500000000007</v>
      </c>
      <c r="AK3419" s="16">
        <f t="shared" si="747"/>
        <v>1145</v>
      </c>
      <c r="AL3419" s="16">
        <f t="shared" si="748"/>
        <v>11450</v>
      </c>
      <c r="AM3419" s="16">
        <f t="shared" si="749"/>
        <v>162590</v>
      </c>
      <c r="AN3419" s="16">
        <f t="shared" si="750"/>
        <v>634101</v>
      </c>
      <c r="AP3419" s="16">
        <v>2.29</v>
      </c>
      <c r="AQ3419" s="16" t="s">
        <v>207</v>
      </c>
      <c r="AX3419" s="16" t="s">
        <v>207</v>
      </c>
      <c r="AY3419" s="16" t="s">
        <v>207</v>
      </c>
      <c r="AZ3419" s="16" t="s">
        <v>207</v>
      </c>
      <c r="BA3419" s="16" t="s">
        <v>207</v>
      </c>
      <c r="BB3419" s="16" t="s">
        <v>207</v>
      </c>
      <c r="BC3419" s="16">
        <v>2.29</v>
      </c>
      <c r="BD3419" s="16">
        <f t="shared" si="751"/>
        <v>8.0150000000000006</v>
      </c>
      <c r="BE3419" s="16">
        <f t="shared" si="752"/>
        <v>3963.1312499999999</v>
      </c>
      <c r="BG3419" s="16">
        <f t="shared" si="753"/>
        <v>2748</v>
      </c>
      <c r="BH3419" s="16">
        <f t="shared" si="754"/>
        <v>1465.6</v>
      </c>
      <c r="BI3419" s="16">
        <f t="shared" si="755"/>
        <v>18.32</v>
      </c>
    </row>
    <row r="3420" spans="1:61" x14ac:dyDescent="0.35">
      <c r="A3420">
        <v>3419</v>
      </c>
      <c r="B3420" t="s">
        <v>360</v>
      </c>
      <c r="C3420" t="s">
        <v>10032</v>
      </c>
      <c r="D3420" s="15" t="s">
        <v>3933</v>
      </c>
      <c r="E3420" s="12" t="s">
        <v>98</v>
      </c>
      <c r="G3420" s="12" t="s">
        <v>3316</v>
      </c>
      <c r="H3420" s="12" t="s">
        <v>589</v>
      </c>
      <c r="I3420" s="12" t="s">
        <v>363</v>
      </c>
      <c r="J3420" s="12" t="s">
        <v>2401</v>
      </c>
      <c r="K3420" s="12" t="s">
        <v>363</v>
      </c>
      <c r="N3420" s="16" t="s">
        <v>206</v>
      </c>
      <c r="O3420" s="16" t="s">
        <v>3924</v>
      </c>
      <c r="P3420" s="12" t="s">
        <v>366</v>
      </c>
      <c r="Q3420" s="16">
        <v>2022</v>
      </c>
      <c r="R3420" s="16">
        <v>2.19</v>
      </c>
      <c r="T3420" s="16">
        <v>0</v>
      </c>
      <c r="V3420" s="12" t="s">
        <v>204</v>
      </c>
      <c r="W3420" s="12" t="s">
        <v>204</v>
      </c>
      <c r="X3420" s="16">
        <v>1</v>
      </c>
      <c r="Y3420" s="16">
        <v>7</v>
      </c>
      <c r="Z3420" s="16">
        <v>2.19</v>
      </c>
      <c r="AA3420" s="16">
        <v>284.7</v>
      </c>
      <c r="AB3420" s="16" t="s">
        <v>2113</v>
      </c>
      <c r="AC3420" s="16" t="s">
        <v>5621</v>
      </c>
      <c r="AD3420" s="16">
        <f t="shared" si="740"/>
        <v>99645</v>
      </c>
      <c r="AE3420" s="16">
        <f t="shared" si="741"/>
        <v>766.5</v>
      </c>
      <c r="AF3420" s="16">
        <f t="shared" si="742"/>
        <v>287437.5</v>
      </c>
      <c r="AG3420" s="16">
        <f t="shared" si="743"/>
        <v>219</v>
      </c>
      <c r="AH3420" s="12">
        <f t="shared" si="744"/>
        <v>0</v>
      </c>
      <c r="AI3420" s="16">
        <f t="shared" si="745"/>
        <v>15.33</v>
      </c>
      <c r="AJ3420" s="16">
        <f t="shared" si="746"/>
        <v>52888.5</v>
      </c>
      <c r="AK3420" s="16">
        <f t="shared" si="747"/>
        <v>1095</v>
      </c>
      <c r="AL3420" s="16">
        <f t="shared" si="748"/>
        <v>10950</v>
      </c>
      <c r="AM3420" s="16">
        <f t="shared" si="749"/>
        <v>155490</v>
      </c>
      <c r="AN3420" s="16">
        <f t="shared" si="750"/>
        <v>606411</v>
      </c>
      <c r="AP3420" s="16">
        <v>2.19</v>
      </c>
      <c r="AQ3420" s="16" t="s">
        <v>207</v>
      </c>
      <c r="AX3420" s="16" t="s">
        <v>207</v>
      </c>
      <c r="AY3420" s="16" t="s">
        <v>207</v>
      </c>
      <c r="AZ3420" s="16" t="s">
        <v>207</v>
      </c>
      <c r="BA3420" s="16" t="s">
        <v>207</v>
      </c>
      <c r="BB3420" s="16" t="s">
        <v>207</v>
      </c>
      <c r="BC3420" s="16">
        <v>2.19</v>
      </c>
      <c r="BD3420" s="16">
        <f t="shared" si="751"/>
        <v>7.665</v>
      </c>
      <c r="BE3420" s="16">
        <f t="shared" si="752"/>
        <v>3790.0687499999999</v>
      </c>
      <c r="BG3420" s="16">
        <f t="shared" si="753"/>
        <v>2628</v>
      </c>
      <c r="BH3420" s="16">
        <f t="shared" si="754"/>
        <v>1401.6</v>
      </c>
      <c r="BI3420" s="16">
        <f t="shared" si="755"/>
        <v>17.52</v>
      </c>
    </row>
    <row r="3421" spans="1:61" x14ac:dyDescent="0.35">
      <c r="A3421">
        <v>3420</v>
      </c>
      <c r="B3421" t="s">
        <v>360</v>
      </c>
      <c r="C3421" t="s">
        <v>10033</v>
      </c>
      <c r="D3421" s="15" t="s">
        <v>3934</v>
      </c>
      <c r="E3421" s="12" t="s">
        <v>98</v>
      </c>
      <c r="G3421" s="12" t="s">
        <v>3316</v>
      </c>
      <c r="H3421" s="12" t="s">
        <v>589</v>
      </c>
      <c r="I3421" s="12" t="s">
        <v>363</v>
      </c>
      <c r="J3421" s="12" t="s">
        <v>2401</v>
      </c>
      <c r="K3421" s="12" t="s">
        <v>363</v>
      </c>
      <c r="N3421" s="16" t="s">
        <v>206</v>
      </c>
      <c r="O3421" s="16" t="s">
        <v>3935</v>
      </c>
      <c r="P3421" s="12" t="s">
        <v>366</v>
      </c>
      <c r="Q3421" s="16">
        <v>2022</v>
      </c>
      <c r="R3421" s="16">
        <v>3.0999999999999996</v>
      </c>
      <c r="T3421" s="16">
        <v>0</v>
      </c>
      <c r="V3421" s="12" t="s">
        <v>204</v>
      </c>
      <c r="W3421" s="12" t="s">
        <v>204</v>
      </c>
      <c r="X3421" s="16">
        <v>1</v>
      </c>
      <c r="Y3421" s="16">
        <v>7</v>
      </c>
      <c r="Z3421" s="16">
        <v>3.0999999999999996</v>
      </c>
      <c r="AA3421" s="16">
        <v>402.99999999999994</v>
      </c>
      <c r="AB3421" s="16" t="s">
        <v>2113</v>
      </c>
      <c r="AC3421" s="16" t="s">
        <v>5621</v>
      </c>
      <c r="AD3421" s="16">
        <f t="shared" si="740"/>
        <v>141049.99999999997</v>
      </c>
      <c r="AE3421" s="16">
        <f t="shared" si="741"/>
        <v>1084.9999999999998</v>
      </c>
      <c r="AF3421" s="16">
        <f t="shared" si="742"/>
        <v>406874.99999999994</v>
      </c>
      <c r="AG3421" s="16">
        <f t="shared" si="743"/>
        <v>309.99999999999994</v>
      </c>
      <c r="AH3421" s="12">
        <f t="shared" si="744"/>
        <v>0</v>
      </c>
      <c r="AI3421" s="16">
        <f t="shared" si="745"/>
        <v>21.699999999999996</v>
      </c>
      <c r="AJ3421" s="16">
        <f t="shared" si="746"/>
        <v>74864.999999999985</v>
      </c>
      <c r="AK3421" s="16">
        <f t="shared" si="747"/>
        <v>1549.9999999999998</v>
      </c>
      <c r="AL3421" s="16">
        <f t="shared" si="748"/>
        <v>15499.999999999998</v>
      </c>
      <c r="AM3421" s="16">
        <f t="shared" si="749"/>
        <v>220099.99999999997</v>
      </c>
      <c r="AN3421" s="16">
        <f t="shared" si="750"/>
        <v>858389.99999999988</v>
      </c>
      <c r="AP3421" s="16">
        <v>3.0999999999999996</v>
      </c>
      <c r="AQ3421" s="16" t="s">
        <v>207</v>
      </c>
      <c r="AX3421" s="16" t="s">
        <v>207</v>
      </c>
      <c r="AY3421" s="16" t="s">
        <v>207</v>
      </c>
      <c r="AZ3421" s="16" t="s">
        <v>207</v>
      </c>
      <c r="BA3421" s="16" t="s">
        <v>207</v>
      </c>
      <c r="BB3421" s="16" t="s">
        <v>207</v>
      </c>
      <c r="BC3421" s="16">
        <v>3.0999999999999996</v>
      </c>
      <c r="BD3421" s="16">
        <f t="shared" si="751"/>
        <v>10.849999999999998</v>
      </c>
      <c r="BE3421" s="16">
        <f t="shared" si="752"/>
        <v>5364.9374999999991</v>
      </c>
      <c r="BG3421" s="16">
        <f t="shared" si="753"/>
        <v>3719.9999999999995</v>
      </c>
      <c r="BH3421" s="16">
        <f t="shared" si="754"/>
        <v>1983.9999999999998</v>
      </c>
      <c r="BI3421" s="16">
        <f t="shared" si="755"/>
        <v>24.799999999999997</v>
      </c>
    </row>
    <row r="3422" spans="1:61" x14ac:dyDescent="0.35">
      <c r="A3422">
        <v>3421</v>
      </c>
      <c r="B3422" t="s">
        <v>360</v>
      </c>
      <c r="C3422" t="s">
        <v>10034</v>
      </c>
      <c r="D3422" s="15" t="s">
        <v>3936</v>
      </c>
      <c r="E3422" s="12" t="s">
        <v>98</v>
      </c>
      <c r="G3422" s="12" t="s">
        <v>3316</v>
      </c>
      <c r="H3422" s="12" t="s">
        <v>589</v>
      </c>
      <c r="I3422" s="12" t="s">
        <v>363</v>
      </c>
      <c r="J3422" s="12" t="s">
        <v>2401</v>
      </c>
      <c r="K3422" s="12" t="s">
        <v>363</v>
      </c>
      <c r="N3422" s="16" t="s">
        <v>206</v>
      </c>
      <c r="O3422" s="16" t="s">
        <v>3935</v>
      </c>
      <c r="P3422" s="12" t="s">
        <v>366</v>
      </c>
      <c r="Q3422" s="16">
        <v>2022</v>
      </c>
      <c r="R3422" s="16">
        <v>1.78</v>
      </c>
      <c r="T3422" s="16">
        <v>0</v>
      </c>
      <c r="V3422" s="12" t="s">
        <v>204</v>
      </c>
      <c r="W3422" s="12" t="s">
        <v>204</v>
      </c>
      <c r="X3422" s="16">
        <v>1</v>
      </c>
      <c r="Y3422" s="16">
        <v>7</v>
      </c>
      <c r="Z3422" s="16">
        <v>1.78</v>
      </c>
      <c r="AA3422" s="16">
        <v>231.4</v>
      </c>
      <c r="AB3422" s="16" t="s">
        <v>2113</v>
      </c>
      <c r="AC3422" s="16" t="s">
        <v>5621</v>
      </c>
      <c r="AD3422" s="16">
        <f t="shared" si="740"/>
        <v>80990</v>
      </c>
      <c r="AE3422" s="16">
        <f t="shared" si="741"/>
        <v>623</v>
      </c>
      <c r="AF3422" s="16">
        <f t="shared" si="742"/>
        <v>233625</v>
      </c>
      <c r="AG3422" s="16">
        <f t="shared" si="743"/>
        <v>178</v>
      </c>
      <c r="AH3422" s="12">
        <f t="shared" si="744"/>
        <v>0</v>
      </c>
      <c r="AI3422" s="16">
        <f t="shared" si="745"/>
        <v>12.46</v>
      </c>
      <c r="AJ3422" s="16">
        <f t="shared" si="746"/>
        <v>42987</v>
      </c>
      <c r="AK3422" s="16">
        <f t="shared" si="747"/>
        <v>890</v>
      </c>
      <c r="AL3422" s="16">
        <f t="shared" si="748"/>
        <v>8900</v>
      </c>
      <c r="AM3422" s="16">
        <f t="shared" si="749"/>
        <v>126380</v>
      </c>
      <c r="AN3422" s="16">
        <f t="shared" si="750"/>
        <v>492882</v>
      </c>
      <c r="AP3422" s="16">
        <v>1.78</v>
      </c>
      <c r="AQ3422" s="16" t="s">
        <v>207</v>
      </c>
      <c r="AX3422" s="16" t="s">
        <v>207</v>
      </c>
      <c r="AY3422" s="16" t="s">
        <v>207</v>
      </c>
      <c r="AZ3422" s="16" t="s">
        <v>207</v>
      </c>
      <c r="BA3422" s="16" t="s">
        <v>207</v>
      </c>
      <c r="BB3422" s="16" t="s">
        <v>207</v>
      </c>
      <c r="BC3422" s="16">
        <v>1.78</v>
      </c>
      <c r="BD3422" s="16">
        <f t="shared" si="751"/>
        <v>6.23</v>
      </c>
      <c r="BE3422" s="16">
        <f t="shared" si="752"/>
        <v>3080.5124999999998</v>
      </c>
      <c r="BG3422" s="16">
        <f t="shared" si="753"/>
        <v>2136</v>
      </c>
      <c r="BH3422" s="16">
        <f t="shared" si="754"/>
        <v>1139.2</v>
      </c>
      <c r="BI3422" s="16">
        <f t="shared" si="755"/>
        <v>14.24</v>
      </c>
    </row>
    <row r="3423" spans="1:61" x14ac:dyDescent="0.35">
      <c r="A3423">
        <v>3422</v>
      </c>
      <c r="B3423" t="s">
        <v>360</v>
      </c>
      <c r="C3423" t="s">
        <v>10035</v>
      </c>
      <c r="D3423" s="15" t="s">
        <v>3937</v>
      </c>
      <c r="E3423" s="12" t="s">
        <v>98</v>
      </c>
      <c r="G3423" s="12" t="s">
        <v>3316</v>
      </c>
      <c r="H3423" s="12" t="s">
        <v>589</v>
      </c>
      <c r="I3423" s="12" t="s">
        <v>363</v>
      </c>
      <c r="J3423" s="12" t="s">
        <v>2401</v>
      </c>
      <c r="K3423" s="12" t="s">
        <v>363</v>
      </c>
      <c r="N3423" s="16" t="s">
        <v>206</v>
      </c>
      <c r="O3423" s="16" t="s">
        <v>3935</v>
      </c>
      <c r="P3423" s="12" t="s">
        <v>366</v>
      </c>
      <c r="Q3423" s="16">
        <v>2022</v>
      </c>
      <c r="R3423" s="16">
        <v>1.78</v>
      </c>
      <c r="T3423" s="16">
        <v>0</v>
      </c>
      <c r="V3423" s="12" t="s">
        <v>204</v>
      </c>
      <c r="W3423" s="12" t="s">
        <v>204</v>
      </c>
      <c r="X3423" s="16">
        <v>1</v>
      </c>
      <c r="Y3423" s="16">
        <v>7</v>
      </c>
      <c r="Z3423" s="16">
        <v>1.78</v>
      </c>
      <c r="AA3423" s="16">
        <v>231.4</v>
      </c>
      <c r="AB3423" s="16" t="s">
        <v>2113</v>
      </c>
      <c r="AC3423" s="16" t="s">
        <v>5621</v>
      </c>
      <c r="AD3423" s="16">
        <f t="shared" si="740"/>
        <v>80990</v>
      </c>
      <c r="AE3423" s="16">
        <f t="shared" si="741"/>
        <v>623</v>
      </c>
      <c r="AF3423" s="16">
        <f t="shared" si="742"/>
        <v>233625</v>
      </c>
      <c r="AG3423" s="16">
        <f t="shared" si="743"/>
        <v>178</v>
      </c>
      <c r="AH3423" s="12">
        <f t="shared" si="744"/>
        <v>0</v>
      </c>
      <c r="AI3423" s="16">
        <f t="shared" si="745"/>
        <v>12.46</v>
      </c>
      <c r="AJ3423" s="16">
        <f t="shared" si="746"/>
        <v>42987</v>
      </c>
      <c r="AK3423" s="16">
        <f t="shared" si="747"/>
        <v>890</v>
      </c>
      <c r="AL3423" s="16">
        <f t="shared" si="748"/>
        <v>8900</v>
      </c>
      <c r="AM3423" s="16">
        <f t="shared" si="749"/>
        <v>126380</v>
      </c>
      <c r="AN3423" s="16">
        <f t="shared" si="750"/>
        <v>492882</v>
      </c>
      <c r="AP3423" s="16">
        <v>1.78</v>
      </c>
      <c r="AQ3423" s="16" t="s">
        <v>207</v>
      </c>
      <c r="AX3423" s="16" t="s">
        <v>207</v>
      </c>
      <c r="AY3423" s="16" t="s">
        <v>207</v>
      </c>
      <c r="AZ3423" s="16" t="s">
        <v>207</v>
      </c>
      <c r="BA3423" s="16" t="s">
        <v>207</v>
      </c>
      <c r="BB3423" s="16" t="s">
        <v>207</v>
      </c>
      <c r="BC3423" s="16">
        <v>1.78</v>
      </c>
      <c r="BD3423" s="16">
        <f t="shared" si="751"/>
        <v>6.23</v>
      </c>
      <c r="BE3423" s="16">
        <f t="shared" si="752"/>
        <v>3080.5124999999998</v>
      </c>
      <c r="BG3423" s="16">
        <f t="shared" si="753"/>
        <v>2136</v>
      </c>
      <c r="BH3423" s="16">
        <f t="shared" si="754"/>
        <v>1139.2</v>
      </c>
      <c r="BI3423" s="16">
        <f t="shared" si="755"/>
        <v>14.24</v>
      </c>
    </row>
    <row r="3424" spans="1:61" x14ac:dyDescent="0.35">
      <c r="A3424">
        <v>3423</v>
      </c>
      <c r="B3424" t="s">
        <v>360</v>
      </c>
      <c r="C3424" t="s">
        <v>10036</v>
      </c>
      <c r="D3424" s="15" t="s">
        <v>3938</v>
      </c>
      <c r="E3424" s="12" t="s">
        <v>98</v>
      </c>
      <c r="G3424" s="12" t="s">
        <v>3316</v>
      </c>
      <c r="H3424" s="12" t="s">
        <v>589</v>
      </c>
      <c r="I3424" s="12" t="s">
        <v>363</v>
      </c>
      <c r="J3424" s="12" t="s">
        <v>2401</v>
      </c>
      <c r="K3424" s="12" t="s">
        <v>363</v>
      </c>
      <c r="N3424" s="16" t="s">
        <v>206</v>
      </c>
      <c r="O3424" s="16" t="s">
        <v>3935</v>
      </c>
      <c r="P3424" s="12" t="s">
        <v>366</v>
      </c>
      <c r="Q3424" s="16">
        <v>2022</v>
      </c>
      <c r="R3424" s="16">
        <v>1.2</v>
      </c>
      <c r="T3424" s="16">
        <v>0</v>
      </c>
      <c r="V3424" s="12" t="s">
        <v>204</v>
      </c>
      <c r="W3424" s="12" t="s">
        <v>204</v>
      </c>
      <c r="X3424" s="16">
        <v>1</v>
      </c>
      <c r="Y3424" s="16">
        <v>7</v>
      </c>
      <c r="Z3424" s="16">
        <v>1.2</v>
      </c>
      <c r="AA3424" s="16">
        <v>156</v>
      </c>
      <c r="AB3424" s="16" t="s">
        <v>2113</v>
      </c>
      <c r="AC3424" s="16" t="s">
        <v>5621</v>
      </c>
      <c r="AD3424" s="16">
        <f t="shared" si="740"/>
        <v>54600</v>
      </c>
      <c r="AE3424" s="16">
        <f t="shared" si="741"/>
        <v>420</v>
      </c>
      <c r="AF3424" s="16">
        <f t="shared" si="742"/>
        <v>157500</v>
      </c>
      <c r="AG3424" s="16">
        <f t="shared" si="743"/>
        <v>120</v>
      </c>
      <c r="AH3424" s="12">
        <f t="shared" si="744"/>
        <v>0</v>
      </c>
      <c r="AI3424" s="16">
        <f t="shared" si="745"/>
        <v>8.4</v>
      </c>
      <c r="AJ3424" s="16">
        <f t="shared" si="746"/>
        <v>28980</v>
      </c>
      <c r="AK3424" s="16">
        <f t="shared" si="747"/>
        <v>600</v>
      </c>
      <c r="AL3424" s="16">
        <f t="shared" si="748"/>
        <v>6000</v>
      </c>
      <c r="AM3424" s="16">
        <f t="shared" si="749"/>
        <v>85200</v>
      </c>
      <c r="AN3424" s="16">
        <f t="shared" si="750"/>
        <v>332280</v>
      </c>
      <c r="AP3424" s="16">
        <v>1.2</v>
      </c>
      <c r="AQ3424" s="16" t="s">
        <v>207</v>
      </c>
      <c r="AX3424" s="16" t="s">
        <v>207</v>
      </c>
      <c r="AY3424" s="16" t="s">
        <v>207</v>
      </c>
      <c r="AZ3424" s="16" t="s">
        <v>207</v>
      </c>
      <c r="BA3424" s="16" t="s">
        <v>207</v>
      </c>
      <c r="BB3424" s="16" t="s">
        <v>207</v>
      </c>
      <c r="BC3424" s="16">
        <v>1.2</v>
      </c>
      <c r="BD3424" s="16">
        <f t="shared" si="751"/>
        <v>4.2</v>
      </c>
      <c r="BE3424" s="16">
        <f t="shared" si="752"/>
        <v>2076.75</v>
      </c>
      <c r="BG3424" s="16">
        <f t="shared" si="753"/>
        <v>1440</v>
      </c>
      <c r="BH3424" s="16">
        <f t="shared" si="754"/>
        <v>768</v>
      </c>
      <c r="BI3424" s="16">
        <f t="shared" si="755"/>
        <v>9.6</v>
      </c>
    </row>
    <row r="3425" spans="1:61" x14ac:dyDescent="0.35">
      <c r="A3425">
        <v>3424</v>
      </c>
      <c r="B3425" t="s">
        <v>360</v>
      </c>
      <c r="C3425" t="s">
        <v>10037</v>
      </c>
      <c r="D3425" s="15" t="s">
        <v>3939</v>
      </c>
      <c r="E3425" s="12" t="s">
        <v>98</v>
      </c>
      <c r="G3425" s="12" t="s">
        <v>3316</v>
      </c>
      <c r="H3425" s="12" t="s">
        <v>589</v>
      </c>
      <c r="I3425" s="12" t="s">
        <v>363</v>
      </c>
      <c r="J3425" s="12" t="s">
        <v>2401</v>
      </c>
      <c r="K3425" s="12" t="s">
        <v>363</v>
      </c>
      <c r="N3425" s="16" t="s">
        <v>206</v>
      </c>
      <c r="O3425" s="16" t="s">
        <v>3935</v>
      </c>
      <c r="P3425" s="12" t="s">
        <v>366</v>
      </c>
      <c r="Q3425" s="16">
        <v>2022</v>
      </c>
      <c r="R3425" s="16">
        <v>0.51</v>
      </c>
      <c r="T3425" s="16">
        <v>0</v>
      </c>
      <c r="V3425" s="12" t="s">
        <v>204</v>
      </c>
      <c r="W3425" s="12" t="s">
        <v>204</v>
      </c>
      <c r="X3425" s="16">
        <v>1</v>
      </c>
      <c r="Y3425" s="16">
        <v>7</v>
      </c>
      <c r="Z3425" s="16">
        <v>0.51</v>
      </c>
      <c r="AA3425" s="16">
        <v>66.3</v>
      </c>
      <c r="AB3425" s="16" t="s">
        <v>2113</v>
      </c>
      <c r="AC3425" s="16" t="s">
        <v>5621</v>
      </c>
      <c r="AD3425" s="16">
        <f t="shared" si="740"/>
        <v>23205</v>
      </c>
      <c r="AE3425" s="16">
        <f t="shared" si="741"/>
        <v>178.5</v>
      </c>
      <c r="AF3425" s="16">
        <f t="shared" si="742"/>
        <v>66937.5</v>
      </c>
      <c r="AG3425" s="16">
        <f t="shared" si="743"/>
        <v>51</v>
      </c>
      <c r="AH3425" s="12">
        <f t="shared" si="744"/>
        <v>0</v>
      </c>
      <c r="AI3425" s="16">
        <f t="shared" si="745"/>
        <v>3.5700000000000003</v>
      </c>
      <c r="AJ3425" s="16">
        <f t="shared" si="746"/>
        <v>12316.500000000002</v>
      </c>
      <c r="AK3425" s="16">
        <f t="shared" si="747"/>
        <v>255</v>
      </c>
      <c r="AL3425" s="16">
        <f t="shared" si="748"/>
        <v>2550</v>
      </c>
      <c r="AM3425" s="16">
        <f t="shared" si="749"/>
        <v>36210</v>
      </c>
      <c r="AN3425" s="16">
        <f t="shared" si="750"/>
        <v>141219</v>
      </c>
      <c r="AP3425" s="16">
        <v>0.51</v>
      </c>
      <c r="AQ3425" s="16" t="s">
        <v>207</v>
      </c>
      <c r="AX3425" s="16" t="s">
        <v>207</v>
      </c>
      <c r="AY3425" s="16" t="s">
        <v>207</v>
      </c>
      <c r="AZ3425" s="16" t="s">
        <v>207</v>
      </c>
      <c r="BA3425" s="16" t="s">
        <v>207</v>
      </c>
      <c r="BB3425" s="16" t="s">
        <v>207</v>
      </c>
      <c r="BC3425" s="16">
        <v>0.51</v>
      </c>
      <c r="BD3425" s="16">
        <f t="shared" si="751"/>
        <v>1.7850000000000001</v>
      </c>
      <c r="BE3425" s="16">
        <f t="shared" si="752"/>
        <v>882.61874999999998</v>
      </c>
      <c r="BG3425" s="16">
        <f t="shared" si="753"/>
        <v>612</v>
      </c>
      <c r="BH3425" s="16">
        <f t="shared" si="754"/>
        <v>326.39999999999998</v>
      </c>
      <c r="BI3425" s="16">
        <f t="shared" si="755"/>
        <v>4.08</v>
      </c>
    </row>
    <row r="3426" spans="1:61" x14ac:dyDescent="0.35">
      <c r="A3426">
        <v>3425</v>
      </c>
      <c r="B3426" t="s">
        <v>360</v>
      </c>
      <c r="C3426" t="s">
        <v>10038</v>
      </c>
      <c r="D3426" s="15" t="s">
        <v>3940</v>
      </c>
      <c r="E3426" s="12" t="s">
        <v>98</v>
      </c>
      <c r="G3426" s="12" t="s">
        <v>3316</v>
      </c>
      <c r="H3426" s="12" t="s">
        <v>589</v>
      </c>
      <c r="I3426" s="12" t="s">
        <v>363</v>
      </c>
      <c r="J3426" s="12" t="s">
        <v>2401</v>
      </c>
      <c r="K3426" s="12" t="s">
        <v>363</v>
      </c>
      <c r="N3426" s="16" t="s">
        <v>206</v>
      </c>
      <c r="O3426" s="16" t="s">
        <v>3935</v>
      </c>
      <c r="P3426" s="12" t="s">
        <v>366</v>
      </c>
      <c r="Q3426" s="16">
        <v>2022</v>
      </c>
      <c r="R3426" s="16">
        <v>0.79</v>
      </c>
      <c r="T3426" s="16">
        <v>0</v>
      </c>
      <c r="V3426" s="12" t="s">
        <v>204</v>
      </c>
      <c r="W3426" s="12" t="s">
        <v>204</v>
      </c>
      <c r="X3426" s="16">
        <v>1</v>
      </c>
      <c r="Y3426" s="16">
        <v>7</v>
      </c>
      <c r="Z3426" s="16">
        <v>0.79</v>
      </c>
      <c r="AA3426" s="16">
        <v>102.7</v>
      </c>
      <c r="AB3426" s="16" t="s">
        <v>2113</v>
      </c>
      <c r="AC3426" s="16" t="s">
        <v>5621</v>
      </c>
      <c r="AD3426" s="16">
        <f t="shared" si="740"/>
        <v>35945</v>
      </c>
      <c r="AE3426" s="16">
        <f t="shared" si="741"/>
        <v>276.5</v>
      </c>
      <c r="AF3426" s="16">
        <f t="shared" si="742"/>
        <v>103687.5</v>
      </c>
      <c r="AG3426" s="16">
        <f t="shared" si="743"/>
        <v>79</v>
      </c>
      <c r="AH3426" s="12">
        <f t="shared" si="744"/>
        <v>0</v>
      </c>
      <c r="AI3426" s="16">
        <f t="shared" si="745"/>
        <v>5.53</v>
      </c>
      <c r="AJ3426" s="16">
        <f t="shared" si="746"/>
        <v>19078.5</v>
      </c>
      <c r="AK3426" s="16">
        <f t="shared" si="747"/>
        <v>395</v>
      </c>
      <c r="AL3426" s="16">
        <f t="shared" si="748"/>
        <v>3950</v>
      </c>
      <c r="AM3426" s="16">
        <f t="shared" si="749"/>
        <v>56090</v>
      </c>
      <c r="AN3426" s="16">
        <f t="shared" si="750"/>
        <v>218751</v>
      </c>
      <c r="AP3426" s="16">
        <v>0.79</v>
      </c>
      <c r="AQ3426" s="16" t="s">
        <v>207</v>
      </c>
      <c r="AX3426" s="16" t="s">
        <v>207</v>
      </c>
      <c r="AY3426" s="16" t="s">
        <v>207</v>
      </c>
      <c r="AZ3426" s="16" t="s">
        <v>207</v>
      </c>
      <c r="BA3426" s="16" t="s">
        <v>207</v>
      </c>
      <c r="BB3426" s="16" t="s">
        <v>207</v>
      </c>
      <c r="BC3426" s="16">
        <v>0.79</v>
      </c>
      <c r="BD3426" s="16">
        <f t="shared" si="751"/>
        <v>2.7650000000000001</v>
      </c>
      <c r="BE3426" s="16">
        <f t="shared" si="752"/>
        <v>1367.1937499999999</v>
      </c>
      <c r="BG3426" s="16">
        <f t="shared" si="753"/>
        <v>948</v>
      </c>
      <c r="BH3426" s="16">
        <f t="shared" si="754"/>
        <v>505.6</v>
      </c>
      <c r="BI3426" s="16">
        <f t="shared" si="755"/>
        <v>6.32</v>
      </c>
    </row>
    <row r="3427" spans="1:61" x14ac:dyDescent="0.35">
      <c r="A3427">
        <v>3426</v>
      </c>
      <c r="B3427" t="s">
        <v>360</v>
      </c>
      <c r="C3427" t="s">
        <v>10039</v>
      </c>
      <c r="D3427" s="15" t="s">
        <v>3941</v>
      </c>
      <c r="E3427" s="12" t="s">
        <v>98</v>
      </c>
      <c r="G3427" s="12" t="s">
        <v>3316</v>
      </c>
      <c r="H3427" s="12" t="s">
        <v>589</v>
      </c>
      <c r="I3427" s="12" t="s">
        <v>363</v>
      </c>
      <c r="J3427" s="12" t="s">
        <v>2401</v>
      </c>
      <c r="K3427" s="12" t="s">
        <v>363</v>
      </c>
      <c r="N3427" s="16" t="s">
        <v>206</v>
      </c>
      <c r="O3427" s="16" t="s">
        <v>3935</v>
      </c>
      <c r="P3427" s="12" t="s">
        <v>366</v>
      </c>
      <c r="Q3427" s="16">
        <v>2022</v>
      </c>
      <c r="R3427" s="16">
        <v>2.35</v>
      </c>
      <c r="T3427" s="16">
        <v>0</v>
      </c>
      <c r="V3427" s="12" t="s">
        <v>204</v>
      </c>
      <c r="W3427" s="12" t="s">
        <v>204</v>
      </c>
      <c r="X3427" s="16">
        <v>1</v>
      </c>
      <c r="Y3427" s="16">
        <v>7</v>
      </c>
      <c r="Z3427" s="16">
        <v>2.35</v>
      </c>
      <c r="AA3427" s="16">
        <v>305.5</v>
      </c>
      <c r="AB3427" s="16" t="s">
        <v>2113</v>
      </c>
      <c r="AC3427" s="16" t="s">
        <v>5621</v>
      </c>
      <c r="AD3427" s="16">
        <f t="shared" si="740"/>
        <v>106925</v>
      </c>
      <c r="AE3427" s="16">
        <f t="shared" si="741"/>
        <v>822.5</v>
      </c>
      <c r="AF3427" s="16">
        <f t="shared" si="742"/>
        <v>308437.5</v>
      </c>
      <c r="AG3427" s="16">
        <f t="shared" si="743"/>
        <v>235</v>
      </c>
      <c r="AH3427" s="12">
        <f t="shared" si="744"/>
        <v>0</v>
      </c>
      <c r="AI3427" s="16">
        <f t="shared" si="745"/>
        <v>16.45</v>
      </c>
      <c r="AJ3427" s="16">
        <f t="shared" si="746"/>
        <v>56752.5</v>
      </c>
      <c r="AK3427" s="16">
        <f t="shared" si="747"/>
        <v>1175</v>
      </c>
      <c r="AL3427" s="16">
        <f t="shared" si="748"/>
        <v>11750</v>
      </c>
      <c r="AM3427" s="16">
        <f t="shared" si="749"/>
        <v>166850</v>
      </c>
      <c r="AN3427" s="16">
        <f t="shared" si="750"/>
        <v>650715</v>
      </c>
      <c r="AP3427" s="16">
        <v>2.35</v>
      </c>
      <c r="AQ3427" s="16" t="s">
        <v>207</v>
      </c>
      <c r="AX3427" s="16" t="s">
        <v>207</v>
      </c>
      <c r="AY3427" s="16" t="s">
        <v>207</v>
      </c>
      <c r="AZ3427" s="16" t="s">
        <v>207</v>
      </c>
      <c r="BA3427" s="16" t="s">
        <v>207</v>
      </c>
      <c r="BB3427" s="16" t="s">
        <v>207</v>
      </c>
      <c r="BC3427" s="16">
        <v>2.35</v>
      </c>
      <c r="BD3427" s="16">
        <f t="shared" si="751"/>
        <v>8.2249999999999996</v>
      </c>
      <c r="BE3427" s="16">
        <f t="shared" si="752"/>
        <v>4066.96875</v>
      </c>
      <c r="BG3427" s="16">
        <f t="shared" si="753"/>
        <v>2820</v>
      </c>
      <c r="BH3427" s="16">
        <f t="shared" si="754"/>
        <v>1504</v>
      </c>
      <c r="BI3427" s="16">
        <f t="shared" si="755"/>
        <v>18.8</v>
      </c>
    </row>
    <row r="3428" spans="1:61" x14ac:dyDescent="0.35">
      <c r="A3428">
        <v>3427</v>
      </c>
      <c r="B3428" t="s">
        <v>360</v>
      </c>
      <c r="C3428" t="s">
        <v>10040</v>
      </c>
      <c r="D3428" s="15" t="s">
        <v>3942</v>
      </c>
      <c r="E3428" s="12" t="s">
        <v>98</v>
      </c>
      <c r="G3428" s="12" t="s">
        <v>3316</v>
      </c>
      <c r="H3428" s="12" t="s">
        <v>589</v>
      </c>
      <c r="I3428" s="12" t="s">
        <v>363</v>
      </c>
      <c r="J3428" s="12" t="s">
        <v>2401</v>
      </c>
      <c r="K3428" s="12" t="s">
        <v>363</v>
      </c>
      <c r="N3428" s="16" t="s">
        <v>206</v>
      </c>
      <c r="O3428" s="16" t="s">
        <v>3935</v>
      </c>
      <c r="P3428" s="12" t="s">
        <v>366</v>
      </c>
      <c r="Q3428" s="16">
        <v>2022</v>
      </c>
      <c r="R3428" s="16">
        <v>0.93</v>
      </c>
      <c r="T3428" s="16">
        <v>0</v>
      </c>
      <c r="V3428" s="12" t="s">
        <v>204</v>
      </c>
      <c r="W3428" s="12" t="s">
        <v>204</v>
      </c>
      <c r="X3428" s="16">
        <v>1</v>
      </c>
      <c r="Y3428" s="16">
        <v>7</v>
      </c>
      <c r="Z3428" s="16">
        <v>0.93</v>
      </c>
      <c r="AA3428" s="16">
        <v>120.9</v>
      </c>
      <c r="AB3428" s="16" t="s">
        <v>2113</v>
      </c>
      <c r="AC3428" s="16" t="s">
        <v>5621</v>
      </c>
      <c r="AD3428" s="16">
        <f t="shared" si="740"/>
        <v>42315</v>
      </c>
      <c r="AE3428" s="16">
        <f t="shared" si="741"/>
        <v>325.5</v>
      </c>
      <c r="AF3428" s="16">
        <f t="shared" si="742"/>
        <v>122062.5</v>
      </c>
      <c r="AG3428" s="16">
        <f t="shared" si="743"/>
        <v>93</v>
      </c>
      <c r="AH3428" s="12">
        <f t="shared" si="744"/>
        <v>0</v>
      </c>
      <c r="AI3428" s="16">
        <f t="shared" si="745"/>
        <v>6.5100000000000007</v>
      </c>
      <c r="AJ3428" s="16">
        <f t="shared" si="746"/>
        <v>22459.500000000004</v>
      </c>
      <c r="AK3428" s="16">
        <f t="shared" si="747"/>
        <v>465</v>
      </c>
      <c r="AL3428" s="16">
        <f t="shared" si="748"/>
        <v>4650</v>
      </c>
      <c r="AM3428" s="16">
        <f t="shared" si="749"/>
        <v>66030</v>
      </c>
      <c r="AN3428" s="16">
        <f t="shared" si="750"/>
        <v>257517</v>
      </c>
      <c r="AP3428" s="16">
        <v>0.93</v>
      </c>
      <c r="AQ3428" s="16" t="s">
        <v>207</v>
      </c>
      <c r="AX3428" s="16" t="s">
        <v>207</v>
      </c>
      <c r="AY3428" s="16" t="s">
        <v>207</v>
      </c>
      <c r="AZ3428" s="16" t="s">
        <v>207</v>
      </c>
      <c r="BA3428" s="16" t="s">
        <v>207</v>
      </c>
      <c r="BB3428" s="16" t="s">
        <v>207</v>
      </c>
      <c r="BC3428" s="16">
        <v>0.93</v>
      </c>
      <c r="BD3428" s="16">
        <f t="shared" si="751"/>
        <v>3.2550000000000003</v>
      </c>
      <c r="BE3428" s="16">
        <f t="shared" si="752"/>
        <v>1609.48125</v>
      </c>
      <c r="BG3428" s="16">
        <f t="shared" si="753"/>
        <v>1116</v>
      </c>
      <c r="BH3428" s="16">
        <f t="shared" si="754"/>
        <v>595.20000000000005</v>
      </c>
      <c r="BI3428" s="16">
        <f t="shared" si="755"/>
        <v>7.44</v>
      </c>
    </row>
    <row r="3429" spans="1:61" x14ac:dyDescent="0.35">
      <c r="A3429">
        <v>3428</v>
      </c>
      <c r="B3429" t="s">
        <v>360</v>
      </c>
      <c r="C3429" t="s">
        <v>10041</v>
      </c>
      <c r="D3429" s="15" t="s">
        <v>3943</v>
      </c>
      <c r="E3429" s="12" t="s">
        <v>98</v>
      </c>
      <c r="G3429" s="12" t="s">
        <v>3316</v>
      </c>
      <c r="H3429" s="12" t="s">
        <v>589</v>
      </c>
      <c r="I3429" s="12" t="s">
        <v>363</v>
      </c>
      <c r="J3429" s="12" t="s">
        <v>2401</v>
      </c>
      <c r="K3429" s="12" t="s">
        <v>363</v>
      </c>
      <c r="N3429" s="16" t="s">
        <v>206</v>
      </c>
      <c r="O3429" s="16" t="s">
        <v>3935</v>
      </c>
      <c r="P3429" s="12" t="s">
        <v>366</v>
      </c>
      <c r="Q3429" s="16">
        <v>2022</v>
      </c>
      <c r="R3429" s="16">
        <v>1.97</v>
      </c>
      <c r="T3429" s="16">
        <v>0</v>
      </c>
      <c r="V3429" s="12" t="s">
        <v>204</v>
      </c>
      <c r="W3429" s="12" t="s">
        <v>204</v>
      </c>
      <c r="X3429" s="16">
        <v>1</v>
      </c>
      <c r="Y3429" s="16">
        <v>7</v>
      </c>
      <c r="Z3429" s="16">
        <v>1.97</v>
      </c>
      <c r="AA3429" s="16">
        <v>256.10000000000002</v>
      </c>
      <c r="AB3429" s="16" t="s">
        <v>2113</v>
      </c>
      <c r="AC3429" s="16" t="s">
        <v>5621</v>
      </c>
      <c r="AD3429" s="16">
        <f t="shared" ref="AD3429:AD3492" si="756">AA3429*350</f>
        <v>89635.000000000015</v>
      </c>
      <c r="AE3429" s="16">
        <f t="shared" ref="AE3429:AE3492" si="757">Z3429*350</f>
        <v>689.5</v>
      </c>
      <c r="AF3429" s="16">
        <f t="shared" ref="AF3429:AF3492" si="758">AE3429*375</f>
        <v>258562.5</v>
      </c>
      <c r="AG3429" s="16">
        <f t="shared" ref="AG3429:AG3492" si="759">Z3429*100</f>
        <v>197</v>
      </c>
      <c r="AH3429" s="12">
        <f t="shared" ref="AH3429:AH3492" si="760">AG3429*0</f>
        <v>0</v>
      </c>
      <c r="AI3429" s="16">
        <f t="shared" ref="AI3429:AI3492" si="761">7*Z3429</f>
        <v>13.79</v>
      </c>
      <c r="AJ3429" s="16">
        <f t="shared" ref="AJ3429:AJ3492" si="762">AI3429*3450</f>
        <v>47575.5</v>
      </c>
      <c r="AK3429" s="16">
        <f t="shared" ref="AK3429:AK3492" si="763">Z3429*500</f>
        <v>985</v>
      </c>
      <c r="AL3429" s="16">
        <f t="shared" ref="AL3429:AL3492" si="764">1*5000*Z3429</f>
        <v>9850</v>
      </c>
      <c r="AM3429" s="16">
        <f t="shared" ref="AM3429:AM3492" si="765">Z3429*71000</f>
        <v>139870</v>
      </c>
      <c r="AN3429" s="16">
        <f t="shared" ref="AN3429:AN3492" si="766">AM3429+AL3429+AJ3429+AF3429+AD3429</f>
        <v>545493</v>
      </c>
      <c r="AP3429" s="16">
        <v>1.97</v>
      </c>
      <c r="AQ3429" s="16" t="s">
        <v>207</v>
      </c>
      <c r="AX3429" s="16" t="s">
        <v>207</v>
      </c>
      <c r="AY3429" s="16" t="s">
        <v>207</v>
      </c>
      <c r="AZ3429" s="16" t="s">
        <v>207</v>
      </c>
      <c r="BA3429" s="16" t="s">
        <v>207</v>
      </c>
      <c r="BB3429" s="16" t="s">
        <v>207</v>
      </c>
      <c r="BC3429" s="16">
        <v>1.97</v>
      </c>
      <c r="BD3429" s="16">
        <f t="shared" ref="BD3429:BD3492" si="767">3.5*BC3429</f>
        <v>6.8949999999999996</v>
      </c>
      <c r="BE3429" s="16">
        <f t="shared" ref="BE3429:BE3492" si="768">AN3429/160</f>
        <v>3409.3312500000002</v>
      </c>
      <c r="BG3429" s="16">
        <f t="shared" ref="BG3429:BG3492" si="769">1200*BC3429</f>
        <v>2364</v>
      </c>
      <c r="BH3429" s="16">
        <f t="shared" ref="BH3429:BH3492" si="770">640*BC3429</f>
        <v>1260.8</v>
      </c>
      <c r="BI3429" s="16">
        <f t="shared" ref="BI3429:BI3492" si="771">BH3429/80</f>
        <v>15.76</v>
      </c>
    </row>
    <row r="3430" spans="1:61" x14ac:dyDescent="0.35">
      <c r="A3430">
        <v>3429</v>
      </c>
      <c r="B3430" t="s">
        <v>360</v>
      </c>
      <c r="C3430" t="s">
        <v>10042</v>
      </c>
      <c r="D3430" s="15" t="s">
        <v>3396</v>
      </c>
      <c r="E3430" s="12" t="s">
        <v>98</v>
      </c>
      <c r="G3430" s="12" t="s">
        <v>3316</v>
      </c>
      <c r="H3430" s="12" t="s">
        <v>589</v>
      </c>
      <c r="I3430" s="12" t="s">
        <v>363</v>
      </c>
      <c r="J3430" s="12" t="s">
        <v>2401</v>
      </c>
      <c r="K3430" s="12" t="s">
        <v>363</v>
      </c>
      <c r="N3430" s="16" t="s">
        <v>206</v>
      </c>
      <c r="O3430" s="16" t="s">
        <v>3935</v>
      </c>
      <c r="P3430" s="12" t="s">
        <v>366</v>
      </c>
      <c r="Q3430" s="16">
        <v>2022</v>
      </c>
      <c r="R3430" s="16">
        <v>0.59</v>
      </c>
      <c r="T3430" s="16">
        <v>0</v>
      </c>
      <c r="V3430" s="12" t="s">
        <v>204</v>
      </c>
      <c r="W3430" s="12" t="s">
        <v>204</v>
      </c>
      <c r="X3430" s="16">
        <v>1</v>
      </c>
      <c r="Y3430" s="16">
        <v>7</v>
      </c>
      <c r="Z3430" s="16">
        <v>0.59</v>
      </c>
      <c r="AA3430" s="16">
        <v>76.7</v>
      </c>
      <c r="AB3430" s="16" t="s">
        <v>2113</v>
      </c>
      <c r="AC3430" s="16" t="s">
        <v>5621</v>
      </c>
      <c r="AD3430" s="16">
        <f t="shared" si="756"/>
        <v>26845</v>
      </c>
      <c r="AE3430" s="16">
        <f t="shared" si="757"/>
        <v>206.5</v>
      </c>
      <c r="AF3430" s="16">
        <f t="shared" si="758"/>
        <v>77437.5</v>
      </c>
      <c r="AG3430" s="16">
        <f t="shared" si="759"/>
        <v>59</v>
      </c>
      <c r="AH3430" s="12">
        <f t="shared" si="760"/>
        <v>0</v>
      </c>
      <c r="AI3430" s="16">
        <f t="shared" si="761"/>
        <v>4.13</v>
      </c>
      <c r="AJ3430" s="16">
        <f t="shared" si="762"/>
        <v>14248.5</v>
      </c>
      <c r="AK3430" s="16">
        <f t="shared" si="763"/>
        <v>295</v>
      </c>
      <c r="AL3430" s="16">
        <f t="shared" si="764"/>
        <v>2950</v>
      </c>
      <c r="AM3430" s="16">
        <f t="shared" si="765"/>
        <v>41890</v>
      </c>
      <c r="AN3430" s="16">
        <f t="shared" si="766"/>
        <v>163371</v>
      </c>
      <c r="AP3430" s="16">
        <v>0.59</v>
      </c>
      <c r="AQ3430" s="16" t="s">
        <v>207</v>
      </c>
      <c r="AX3430" s="16" t="s">
        <v>207</v>
      </c>
      <c r="AY3430" s="16" t="s">
        <v>207</v>
      </c>
      <c r="AZ3430" s="16" t="s">
        <v>207</v>
      </c>
      <c r="BA3430" s="16" t="s">
        <v>207</v>
      </c>
      <c r="BB3430" s="16" t="s">
        <v>207</v>
      </c>
      <c r="BC3430" s="16">
        <v>0.59</v>
      </c>
      <c r="BD3430" s="16">
        <f t="shared" si="767"/>
        <v>2.0649999999999999</v>
      </c>
      <c r="BE3430" s="16">
        <f t="shared" si="768"/>
        <v>1021.06875</v>
      </c>
      <c r="BG3430" s="16">
        <f t="shared" si="769"/>
        <v>708</v>
      </c>
      <c r="BH3430" s="16">
        <f t="shared" si="770"/>
        <v>377.59999999999997</v>
      </c>
      <c r="BI3430" s="16">
        <f t="shared" si="771"/>
        <v>4.72</v>
      </c>
    </row>
    <row r="3431" spans="1:61" x14ac:dyDescent="0.35">
      <c r="A3431">
        <v>3430</v>
      </c>
      <c r="B3431" t="s">
        <v>360</v>
      </c>
      <c r="C3431" t="s">
        <v>10043</v>
      </c>
      <c r="D3431" s="15" t="s">
        <v>3944</v>
      </c>
      <c r="E3431" s="12" t="s">
        <v>98</v>
      </c>
      <c r="G3431" s="12" t="s">
        <v>3316</v>
      </c>
      <c r="H3431" s="12" t="s">
        <v>589</v>
      </c>
      <c r="I3431" s="12" t="s">
        <v>363</v>
      </c>
      <c r="J3431" s="12" t="s">
        <v>2401</v>
      </c>
      <c r="K3431" s="12" t="s">
        <v>363</v>
      </c>
      <c r="N3431" s="16" t="s">
        <v>206</v>
      </c>
      <c r="O3431" s="16" t="s">
        <v>3935</v>
      </c>
      <c r="P3431" s="12" t="s">
        <v>366</v>
      </c>
      <c r="Q3431" s="16">
        <v>2022</v>
      </c>
      <c r="R3431" s="16">
        <v>1.49</v>
      </c>
      <c r="T3431" s="16">
        <v>0</v>
      </c>
      <c r="V3431" s="12" t="s">
        <v>204</v>
      </c>
      <c r="W3431" s="12" t="s">
        <v>204</v>
      </c>
      <c r="X3431" s="16">
        <v>1</v>
      </c>
      <c r="Y3431" s="16">
        <v>7</v>
      </c>
      <c r="Z3431" s="16">
        <v>1.49</v>
      </c>
      <c r="AA3431" s="16">
        <v>193.7</v>
      </c>
      <c r="AB3431" s="16" t="s">
        <v>2113</v>
      </c>
      <c r="AC3431" s="16" t="s">
        <v>5621</v>
      </c>
      <c r="AD3431" s="16">
        <f t="shared" si="756"/>
        <v>67795</v>
      </c>
      <c r="AE3431" s="16">
        <f t="shared" si="757"/>
        <v>521.5</v>
      </c>
      <c r="AF3431" s="16">
        <f t="shared" si="758"/>
        <v>195562.5</v>
      </c>
      <c r="AG3431" s="16">
        <f t="shared" si="759"/>
        <v>149</v>
      </c>
      <c r="AH3431" s="12">
        <f t="shared" si="760"/>
        <v>0</v>
      </c>
      <c r="AI3431" s="16">
        <f t="shared" si="761"/>
        <v>10.43</v>
      </c>
      <c r="AJ3431" s="16">
        <f t="shared" si="762"/>
        <v>35983.5</v>
      </c>
      <c r="AK3431" s="16">
        <f t="shared" si="763"/>
        <v>745</v>
      </c>
      <c r="AL3431" s="16">
        <f t="shared" si="764"/>
        <v>7450</v>
      </c>
      <c r="AM3431" s="16">
        <f t="shared" si="765"/>
        <v>105790</v>
      </c>
      <c r="AN3431" s="16">
        <f t="shared" si="766"/>
        <v>412581</v>
      </c>
      <c r="AP3431" s="16">
        <v>1.49</v>
      </c>
      <c r="AQ3431" s="16" t="s">
        <v>207</v>
      </c>
      <c r="AX3431" s="16" t="s">
        <v>207</v>
      </c>
      <c r="AY3431" s="16" t="s">
        <v>207</v>
      </c>
      <c r="AZ3431" s="16" t="s">
        <v>207</v>
      </c>
      <c r="BA3431" s="16" t="s">
        <v>207</v>
      </c>
      <c r="BB3431" s="16" t="s">
        <v>207</v>
      </c>
      <c r="BC3431" s="16">
        <v>1.49</v>
      </c>
      <c r="BD3431" s="16">
        <f t="shared" si="767"/>
        <v>5.2149999999999999</v>
      </c>
      <c r="BE3431" s="16">
        <f t="shared" si="768"/>
        <v>2578.6312499999999</v>
      </c>
      <c r="BG3431" s="16">
        <f t="shared" si="769"/>
        <v>1788</v>
      </c>
      <c r="BH3431" s="16">
        <f t="shared" si="770"/>
        <v>953.6</v>
      </c>
      <c r="BI3431" s="16">
        <f t="shared" si="771"/>
        <v>11.92</v>
      </c>
    </row>
    <row r="3432" spans="1:61" x14ac:dyDescent="0.35">
      <c r="A3432">
        <v>3431</v>
      </c>
      <c r="B3432" t="s">
        <v>360</v>
      </c>
      <c r="C3432" t="s">
        <v>10044</v>
      </c>
      <c r="D3432" s="15" t="s">
        <v>3945</v>
      </c>
      <c r="E3432" s="12" t="s">
        <v>98</v>
      </c>
      <c r="G3432" s="12" t="s">
        <v>3316</v>
      </c>
      <c r="H3432" s="12" t="s">
        <v>589</v>
      </c>
      <c r="I3432" s="12" t="s">
        <v>363</v>
      </c>
      <c r="J3432" s="12" t="s">
        <v>2401</v>
      </c>
      <c r="K3432" s="12" t="s">
        <v>363</v>
      </c>
      <c r="N3432" s="16" t="s">
        <v>206</v>
      </c>
      <c r="O3432" s="16" t="s">
        <v>3935</v>
      </c>
      <c r="P3432" s="12" t="s">
        <v>366</v>
      </c>
      <c r="Q3432" s="16">
        <v>2022</v>
      </c>
      <c r="R3432" s="16">
        <v>1.0900000000000001</v>
      </c>
      <c r="T3432" s="16">
        <v>0</v>
      </c>
      <c r="V3432" s="12" t="s">
        <v>204</v>
      </c>
      <c r="W3432" s="12" t="s">
        <v>204</v>
      </c>
      <c r="X3432" s="16">
        <v>1</v>
      </c>
      <c r="Y3432" s="16">
        <v>7</v>
      </c>
      <c r="Z3432" s="16">
        <v>1.0900000000000001</v>
      </c>
      <c r="AA3432" s="16">
        <v>141.70000000000002</v>
      </c>
      <c r="AB3432" s="16" t="s">
        <v>2113</v>
      </c>
      <c r="AC3432" s="16" t="s">
        <v>5621</v>
      </c>
      <c r="AD3432" s="16">
        <f t="shared" si="756"/>
        <v>49595.000000000007</v>
      </c>
      <c r="AE3432" s="16">
        <f t="shared" si="757"/>
        <v>381.5</v>
      </c>
      <c r="AF3432" s="16">
        <f t="shared" si="758"/>
        <v>143062.5</v>
      </c>
      <c r="AG3432" s="16">
        <f t="shared" si="759"/>
        <v>109.00000000000001</v>
      </c>
      <c r="AH3432" s="12">
        <f t="shared" si="760"/>
        <v>0</v>
      </c>
      <c r="AI3432" s="16">
        <f t="shared" si="761"/>
        <v>7.6300000000000008</v>
      </c>
      <c r="AJ3432" s="16">
        <f t="shared" si="762"/>
        <v>26323.500000000004</v>
      </c>
      <c r="AK3432" s="16">
        <f t="shared" si="763"/>
        <v>545</v>
      </c>
      <c r="AL3432" s="16">
        <f t="shared" si="764"/>
        <v>5450</v>
      </c>
      <c r="AM3432" s="16">
        <f t="shared" si="765"/>
        <v>77390</v>
      </c>
      <c r="AN3432" s="16">
        <f t="shared" si="766"/>
        <v>301821</v>
      </c>
      <c r="AP3432" s="16">
        <v>1.0900000000000001</v>
      </c>
      <c r="AQ3432" s="16" t="s">
        <v>207</v>
      </c>
      <c r="AX3432" s="16" t="s">
        <v>207</v>
      </c>
      <c r="AY3432" s="16" t="s">
        <v>207</v>
      </c>
      <c r="AZ3432" s="16" t="s">
        <v>207</v>
      </c>
      <c r="BA3432" s="16" t="s">
        <v>207</v>
      </c>
      <c r="BB3432" s="16" t="s">
        <v>207</v>
      </c>
      <c r="BC3432" s="16">
        <v>1.0900000000000001</v>
      </c>
      <c r="BD3432" s="16">
        <f t="shared" si="767"/>
        <v>3.8150000000000004</v>
      </c>
      <c r="BE3432" s="16">
        <f t="shared" si="768"/>
        <v>1886.3812499999999</v>
      </c>
      <c r="BG3432" s="16">
        <f t="shared" si="769"/>
        <v>1308</v>
      </c>
      <c r="BH3432" s="16">
        <f t="shared" si="770"/>
        <v>697.6</v>
      </c>
      <c r="BI3432" s="16">
        <f t="shared" si="771"/>
        <v>8.7200000000000006</v>
      </c>
    </row>
    <row r="3433" spans="1:61" x14ac:dyDescent="0.35">
      <c r="A3433">
        <v>3432</v>
      </c>
      <c r="B3433" t="s">
        <v>360</v>
      </c>
      <c r="C3433" t="s">
        <v>10045</v>
      </c>
      <c r="D3433" s="15" t="s">
        <v>3946</v>
      </c>
      <c r="E3433" s="12" t="s">
        <v>98</v>
      </c>
      <c r="G3433" s="12" t="s">
        <v>3316</v>
      </c>
      <c r="H3433" s="12" t="s">
        <v>589</v>
      </c>
      <c r="I3433" s="12" t="s">
        <v>363</v>
      </c>
      <c r="J3433" s="12" t="s">
        <v>2401</v>
      </c>
      <c r="K3433" s="12" t="s">
        <v>363</v>
      </c>
      <c r="N3433" s="16" t="s">
        <v>206</v>
      </c>
      <c r="O3433" s="16" t="s">
        <v>3935</v>
      </c>
      <c r="P3433" s="12" t="s">
        <v>366</v>
      </c>
      <c r="Q3433" s="16">
        <v>2022</v>
      </c>
      <c r="R3433" s="16">
        <v>0.68</v>
      </c>
      <c r="T3433" s="16">
        <v>0</v>
      </c>
      <c r="V3433" s="12" t="s">
        <v>204</v>
      </c>
      <c r="W3433" s="12" t="s">
        <v>204</v>
      </c>
      <c r="X3433" s="16">
        <v>1</v>
      </c>
      <c r="Y3433" s="16">
        <v>7</v>
      </c>
      <c r="Z3433" s="16">
        <v>0.68</v>
      </c>
      <c r="AA3433" s="16">
        <v>88.4</v>
      </c>
      <c r="AB3433" s="16" t="s">
        <v>2113</v>
      </c>
      <c r="AC3433" s="16" t="s">
        <v>5621</v>
      </c>
      <c r="AD3433" s="16">
        <f t="shared" si="756"/>
        <v>30940.000000000004</v>
      </c>
      <c r="AE3433" s="16">
        <f t="shared" si="757"/>
        <v>238.00000000000003</v>
      </c>
      <c r="AF3433" s="16">
        <f t="shared" si="758"/>
        <v>89250.000000000015</v>
      </c>
      <c r="AG3433" s="16">
        <f t="shared" si="759"/>
        <v>68</v>
      </c>
      <c r="AH3433" s="12">
        <f t="shared" si="760"/>
        <v>0</v>
      </c>
      <c r="AI3433" s="16">
        <f t="shared" si="761"/>
        <v>4.7600000000000007</v>
      </c>
      <c r="AJ3433" s="16">
        <f t="shared" si="762"/>
        <v>16422.000000000004</v>
      </c>
      <c r="AK3433" s="16">
        <f t="shared" si="763"/>
        <v>340</v>
      </c>
      <c r="AL3433" s="16">
        <f t="shared" si="764"/>
        <v>3400.0000000000005</v>
      </c>
      <c r="AM3433" s="16">
        <f t="shared" si="765"/>
        <v>48280</v>
      </c>
      <c r="AN3433" s="16">
        <f t="shared" si="766"/>
        <v>188292</v>
      </c>
      <c r="AP3433" s="16">
        <v>0.68</v>
      </c>
      <c r="AQ3433" s="16" t="s">
        <v>207</v>
      </c>
      <c r="AX3433" s="16" t="s">
        <v>207</v>
      </c>
      <c r="AY3433" s="16" t="s">
        <v>207</v>
      </c>
      <c r="AZ3433" s="16" t="s">
        <v>207</v>
      </c>
      <c r="BA3433" s="16" t="s">
        <v>207</v>
      </c>
      <c r="BB3433" s="16" t="s">
        <v>207</v>
      </c>
      <c r="BC3433" s="16">
        <v>0.68</v>
      </c>
      <c r="BD3433" s="16">
        <f t="shared" si="767"/>
        <v>2.3800000000000003</v>
      </c>
      <c r="BE3433" s="16">
        <f t="shared" si="768"/>
        <v>1176.825</v>
      </c>
      <c r="BG3433" s="16">
        <f t="shared" si="769"/>
        <v>816.00000000000011</v>
      </c>
      <c r="BH3433" s="16">
        <f t="shared" si="770"/>
        <v>435.20000000000005</v>
      </c>
      <c r="BI3433" s="16">
        <f t="shared" si="771"/>
        <v>5.44</v>
      </c>
    </row>
    <row r="3434" spans="1:61" x14ac:dyDescent="0.35">
      <c r="A3434">
        <v>3433</v>
      </c>
      <c r="B3434" t="s">
        <v>360</v>
      </c>
      <c r="C3434" t="s">
        <v>10046</v>
      </c>
      <c r="D3434" s="15" t="s">
        <v>3947</v>
      </c>
      <c r="E3434" s="12" t="s">
        <v>98</v>
      </c>
      <c r="G3434" s="12" t="s">
        <v>3316</v>
      </c>
      <c r="H3434" s="12" t="s">
        <v>589</v>
      </c>
      <c r="I3434" s="12" t="s">
        <v>363</v>
      </c>
      <c r="J3434" s="12" t="s">
        <v>2401</v>
      </c>
      <c r="K3434" s="12" t="s">
        <v>363</v>
      </c>
      <c r="N3434" s="16" t="s">
        <v>206</v>
      </c>
      <c r="O3434" s="16" t="s">
        <v>3935</v>
      </c>
      <c r="P3434" s="12" t="s">
        <v>366</v>
      </c>
      <c r="Q3434" s="16">
        <v>2022</v>
      </c>
      <c r="R3434" s="16">
        <v>1</v>
      </c>
      <c r="T3434" s="16">
        <v>0</v>
      </c>
      <c r="V3434" s="12" t="s">
        <v>204</v>
      </c>
      <c r="W3434" s="12" t="s">
        <v>204</v>
      </c>
      <c r="X3434" s="16">
        <v>1</v>
      </c>
      <c r="Y3434" s="16">
        <v>7</v>
      </c>
      <c r="Z3434" s="16">
        <v>1</v>
      </c>
      <c r="AA3434" s="16">
        <v>130</v>
      </c>
      <c r="AB3434" s="16" t="s">
        <v>2113</v>
      </c>
      <c r="AC3434" s="16" t="s">
        <v>5621</v>
      </c>
      <c r="AD3434" s="16">
        <f t="shared" si="756"/>
        <v>45500</v>
      </c>
      <c r="AE3434" s="16">
        <f t="shared" si="757"/>
        <v>350</v>
      </c>
      <c r="AF3434" s="16">
        <f t="shared" si="758"/>
        <v>131250</v>
      </c>
      <c r="AG3434" s="16">
        <f t="shared" si="759"/>
        <v>100</v>
      </c>
      <c r="AH3434" s="12">
        <f t="shared" si="760"/>
        <v>0</v>
      </c>
      <c r="AI3434" s="16">
        <f t="shared" si="761"/>
        <v>7</v>
      </c>
      <c r="AJ3434" s="16">
        <f t="shared" si="762"/>
        <v>24150</v>
      </c>
      <c r="AK3434" s="16">
        <f t="shared" si="763"/>
        <v>500</v>
      </c>
      <c r="AL3434" s="16">
        <f t="shared" si="764"/>
        <v>5000</v>
      </c>
      <c r="AM3434" s="16">
        <f t="shared" si="765"/>
        <v>71000</v>
      </c>
      <c r="AN3434" s="16">
        <f t="shared" si="766"/>
        <v>276900</v>
      </c>
      <c r="AP3434" s="16">
        <v>1</v>
      </c>
      <c r="AQ3434" s="16" t="s">
        <v>207</v>
      </c>
      <c r="AX3434" s="16" t="s">
        <v>207</v>
      </c>
      <c r="AY3434" s="16" t="s">
        <v>207</v>
      </c>
      <c r="AZ3434" s="16" t="s">
        <v>207</v>
      </c>
      <c r="BA3434" s="16" t="s">
        <v>207</v>
      </c>
      <c r="BB3434" s="16" t="s">
        <v>207</v>
      </c>
      <c r="BC3434" s="16">
        <v>1</v>
      </c>
      <c r="BD3434" s="16">
        <f t="shared" si="767"/>
        <v>3.5</v>
      </c>
      <c r="BE3434" s="16">
        <f t="shared" si="768"/>
        <v>1730.625</v>
      </c>
      <c r="BG3434" s="16">
        <f t="shared" si="769"/>
        <v>1200</v>
      </c>
      <c r="BH3434" s="16">
        <f t="shared" si="770"/>
        <v>640</v>
      </c>
      <c r="BI3434" s="16">
        <f t="shared" si="771"/>
        <v>8</v>
      </c>
    </row>
    <row r="3435" spans="1:61" x14ac:dyDescent="0.35">
      <c r="A3435">
        <v>3434</v>
      </c>
      <c r="B3435" t="s">
        <v>360</v>
      </c>
      <c r="C3435" t="s">
        <v>10047</v>
      </c>
      <c r="D3435" s="15" t="s">
        <v>3948</v>
      </c>
      <c r="E3435" s="12" t="s">
        <v>93</v>
      </c>
      <c r="G3435" s="12" t="s">
        <v>3316</v>
      </c>
      <c r="H3435" s="12" t="s">
        <v>589</v>
      </c>
      <c r="I3435" s="12" t="s">
        <v>363</v>
      </c>
      <c r="J3435" s="12" t="s">
        <v>2401</v>
      </c>
      <c r="K3435" s="12" t="s">
        <v>363</v>
      </c>
      <c r="N3435" s="16" t="s">
        <v>206</v>
      </c>
      <c r="O3435" s="16" t="s">
        <v>3935</v>
      </c>
      <c r="P3435" s="12" t="s">
        <v>366</v>
      </c>
      <c r="Q3435" s="16">
        <v>2022</v>
      </c>
      <c r="R3435" s="16">
        <v>0.38</v>
      </c>
      <c r="T3435" s="16">
        <v>0</v>
      </c>
      <c r="V3435" s="12" t="s">
        <v>204</v>
      </c>
      <c r="W3435" s="12" t="s">
        <v>204</v>
      </c>
      <c r="X3435" s="16">
        <v>1</v>
      </c>
      <c r="Y3435" s="16">
        <v>7</v>
      </c>
      <c r="Z3435" s="16">
        <v>0.38</v>
      </c>
      <c r="AA3435" s="16">
        <v>49.4</v>
      </c>
      <c r="AB3435" s="16" t="s">
        <v>2113</v>
      </c>
      <c r="AC3435" s="16" t="s">
        <v>5621</v>
      </c>
      <c r="AD3435" s="16">
        <f t="shared" si="756"/>
        <v>17290</v>
      </c>
      <c r="AE3435" s="16">
        <f t="shared" si="757"/>
        <v>133</v>
      </c>
      <c r="AF3435" s="16">
        <f t="shared" si="758"/>
        <v>49875</v>
      </c>
      <c r="AG3435" s="16">
        <f t="shared" si="759"/>
        <v>38</v>
      </c>
      <c r="AH3435" s="12">
        <f t="shared" si="760"/>
        <v>0</v>
      </c>
      <c r="AI3435" s="16">
        <f t="shared" si="761"/>
        <v>2.66</v>
      </c>
      <c r="AJ3435" s="16">
        <f t="shared" si="762"/>
        <v>9177</v>
      </c>
      <c r="AK3435" s="16">
        <f t="shared" si="763"/>
        <v>190</v>
      </c>
      <c r="AL3435" s="16">
        <f t="shared" si="764"/>
        <v>1900</v>
      </c>
      <c r="AM3435" s="16">
        <f t="shared" si="765"/>
        <v>26980</v>
      </c>
      <c r="AN3435" s="16">
        <f t="shared" si="766"/>
        <v>105222</v>
      </c>
      <c r="AP3435" s="16">
        <v>0.38</v>
      </c>
      <c r="AQ3435" s="16" t="s">
        <v>207</v>
      </c>
      <c r="AX3435" s="16" t="s">
        <v>207</v>
      </c>
      <c r="AY3435" s="16" t="s">
        <v>207</v>
      </c>
      <c r="AZ3435" s="16" t="s">
        <v>207</v>
      </c>
      <c r="BA3435" s="16" t="s">
        <v>207</v>
      </c>
      <c r="BB3435" s="16" t="s">
        <v>207</v>
      </c>
      <c r="BC3435" s="16">
        <v>0.38</v>
      </c>
      <c r="BD3435" s="16">
        <f t="shared" si="767"/>
        <v>1.33</v>
      </c>
      <c r="BE3435" s="16">
        <f t="shared" si="768"/>
        <v>657.63750000000005</v>
      </c>
      <c r="BG3435" s="16">
        <f t="shared" si="769"/>
        <v>456</v>
      </c>
      <c r="BH3435" s="16">
        <f t="shared" si="770"/>
        <v>243.2</v>
      </c>
      <c r="BI3435" s="16">
        <f t="shared" si="771"/>
        <v>3.04</v>
      </c>
    </row>
    <row r="3436" spans="1:61" x14ac:dyDescent="0.35">
      <c r="A3436">
        <v>3435</v>
      </c>
      <c r="B3436" t="s">
        <v>360</v>
      </c>
      <c r="C3436" t="s">
        <v>10048</v>
      </c>
      <c r="D3436" s="15" t="s">
        <v>3949</v>
      </c>
      <c r="E3436" s="12" t="s">
        <v>98</v>
      </c>
      <c r="G3436" s="12" t="s">
        <v>3316</v>
      </c>
      <c r="H3436" s="12" t="s">
        <v>589</v>
      </c>
      <c r="I3436" s="12" t="s">
        <v>363</v>
      </c>
      <c r="J3436" s="12" t="s">
        <v>2401</v>
      </c>
      <c r="K3436" s="12" t="s">
        <v>363</v>
      </c>
      <c r="N3436" s="16" t="s">
        <v>206</v>
      </c>
      <c r="O3436" s="16" t="s">
        <v>3935</v>
      </c>
      <c r="P3436" s="12" t="s">
        <v>366</v>
      </c>
      <c r="Q3436" s="16">
        <v>2022</v>
      </c>
      <c r="R3436" s="16">
        <v>1.1599999999999999</v>
      </c>
      <c r="T3436" s="16">
        <v>0</v>
      </c>
      <c r="V3436" s="12" t="s">
        <v>204</v>
      </c>
      <c r="W3436" s="12" t="s">
        <v>204</v>
      </c>
      <c r="X3436" s="16">
        <v>1</v>
      </c>
      <c r="Y3436" s="16">
        <v>7</v>
      </c>
      <c r="Z3436" s="16">
        <v>1.1599999999999999</v>
      </c>
      <c r="AA3436" s="16">
        <v>150.79999999999998</v>
      </c>
      <c r="AB3436" s="16" t="s">
        <v>2113</v>
      </c>
      <c r="AC3436" s="16" t="s">
        <v>5621</v>
      </c>
      <c r="AD3436" s="16">
        <f t="shared" si="756"/>
        <v>52779.999999999993</v>
      </c>
      <c r="AE3436" s="16">
        <f t="shared" si="757"/>
        <v>406</v>
      </c>
      <c r="AF3436" s="16">
        <f t="shared" si="758"/>
        <v>152250</v>
      </c>
      <c r="AG3436" s="16">
        <f t="shared" si="759"/>
        <v>115.99999999999999</v>
      </c>
      <c r="AH3436" s="12">
        <f t="shared" si="760"/>
        <v>0</v>
      </c>
      <c r="AI3436" s="16">
        <f t="shared" si="761"/>
        <v>8.1199999999999992</v>
      </c>
      <c r="AJ3436" s="16">
        <f t="shared" si="762"/>
        <v>28013.999999999996</v>
      </c>
      <c r="AK3436" s="16">
        <f t="shared" si="763"/>
        <v>580</v>
      </c>
      <c r="AL3436" s="16">
        <f t="shared" si="764"/>
        <v>5800</v>
      </c>
      <c r="AM3436" s="16">
        <f t="shared" si="765"/>
        <v>82360</v>
      </c>
      <c r="AN3436" s="16">
        <f t="shared" si="766"/>
        <v>321204</v>
      </c>
      <c r="AP3436" s="16">
        <v>1.1599999999999999</v>
      </c>
      <c r="AQ3436" s="16" t="s">
        <v>207</v>
      </c>
      <c r="AX3436" s="16" t="s">
        <v>207</v>
      </c>
      <c r="AY3436" s="16" t="s">
        <v>207</v>
      </c>
      <c r="AZ3436" s="16" t="s">
        <v>207</v>
      </c>
      <c r="BA3436" s="16" t="s">
        <v>207</v>
      </c>
      <c r="BB3436" s="16" t="s">
        <v>207</v>
      </c>
      <c r="BC3436" s="16">
        <v>1.1599999999999999</v>
      </c>
      <c r="BD3436" s="16">
        <f t="shared" si="767"/>
        <v>4.0599999999999996</v>
      </c>
      <c r="BE3436" s="16">
        <f t="shared" si="768"/>
        <v>2007.5250000000001</v>
      </c>
      <c r="BG3436" s="16">
        <f t="shared" si="769"/>
        <v>1392</v>
      </c>
      <c r="BH3436" s="16">
        <f t="shared" si="770"/>
        <v>742.4</v>
      </c>
      <c r="BI3436" s="16">
        <f t="shared" si="771"/>
        <v>9.2799999999999994</v>
      </c>
    </row>
    <row r="3437" spans="1:61" x14ac:dyDescent="0.35">
      <c r="A3437">
        <v>3436</v>
      </c>
      <c r="B3437" t="s">
        <v>360</v>
      </c>
      <c r="C3437" t="s">
        <v>10049</v>
      </c>
      <c r="D3437" s="15" t="s">
        <v>3950</v>
      </c>
      <c r="E3437" s="12" t="s">
        <v>98</v>
      </c>
      <c r="G3437" s="12" t="s">
        <v>3316</v>
      </c>
      <c r="H3437" s="12" t="s">
        <v>589</v>
      </c>
      <c r="I3437" s="12" t="s">
        <v>363</v>
      </c>
      <c r="J3437" s="12" t="s">
        <v>2401</v>
      </c>
      <c r="K3437" s="12" t="s">
        <v>363</v>
      </c>
      <c r="N3437" s="16" t="s">
        <v>205</v>
      </c>
      <c r="O3437" s="16" t="s">
        <v>3935</v>
      </c>
      <c r="P3437" s="12" t="s">
        <v>366</v>
      </c>
      <c r="Q3437" s="16">
        <v>2022</v>
      </c>
      <c r="R3437" s="16">
        <v>2.4900000000000002</v>
      </c>
      <c r="T3437" s="16">
        <v>0</v>
      </c>
      <c r="V3437" s="12" t="s">
        <v>204</v>
      </c>
      <c r="W3437" s="12" t="s">
        <v>204</v>
      </c>
      <c r="X3437" s="16">
        <v>1</v>
      </c>
      <c r="Y3437" s="16">
        <v>7</v>
      </c>
      <c r="Z3437" s="16">
        <v>2.4900000000000002</v>
      </c>
      <c r="AA3437" s="16">
        <v>323.70000000000005</v>
      </c>
      <c r="AB3437" s="16" t="s">
        <v>2113</v>
      </c>
      <c r="AC3437" s="16" t="s">
        <v>5621</v>
      </c>
      <c r="AD3437" s="16">
        <f t="shared" si="756"/>
        <v>113295.00000000001</v>
      </c>
      <c r="AE3437" s="16">
        <f t="shared" si="757"/>
        <v>871.50000000000011</v>
      </c>
      <c r="AF3437" s="16">
        <f t="shared" si="758"/>
        <v>326812.50000000006</v>
      </c>
      <c r="AG3437" s="16">
        <f t="shared" si="759"/>
        <v>249.00000000000003</v>
      </c>
      <c r="AH3437" s="12">
        <f t="shared" si="760"/>
        <v>0</v>
      </c>
      <c r="AI3437" s="16">
        <f t="shared" si="761"/>
        <v>17.43</v>
      </c>
      <c r="AJ3437" s="16">
        <f t="shared" si="762"/>
        <v>60133.5</v>
      </c>
      <c r="AK3437" s="16">
        <f t="shared" si="763"/>
        <v>1245</v>
      </c>
      <c r="AL3437" s="16">
        <f t="shared" si="764"/>
        <v>12450.000000000002</v>
      </c>
      <c r="AM3437" s="16">
        <f t="shared" si="765"/>
        <v>176790.00000000003</v>
      </c>
      <c r="AN3437" s="16">
        <f t="shared" si="766"/>
        <v>689481.00000000012</v>
      </c>
      <c r="AP3437" s="16">
        <v>2.4900000000000002</v>
      </c>
      <c r="AQ3437" s="16" t="s">
        <v>207</v>
      </c>
      <c r="AX3437" s="16" t="s">
        <v>207</v>
      </c>
      <c r="AY3437" s="16" t="s">
        <v>207</v>
      </c>
      <c r="AZ3437" s="16" t="s">
        <v>207</v>
      </c>
      <c r="BA3437" s="16" t="s">
        <v>207</v>
      </c>
      <c r="BB3437" s="16" t="s">
        <v>207</v>
      </c>
      <c r="BC3437" s="16">
        <v>2.4900000000000002</v>
      </c>
      <c r="BD3437" s="16">
        <f t="shared" si="767"/>
        <v>8.7149999999999999</v>
      </c>
      <c r="BE3437" s="16">
        <f t="shared" si="768"/>
        <v>4309.2562500000004</v>
      </c>
      <c r="BG3437" s="16">
        <f t="shared" si="769"/>
        <v>2988.0000000000005</v>
      </c>
      <c r="BH3437" s="16">
        <f t="shared" si="770"/>
        <v>1593.6000000000001</v>
      </c>
      <c r="BI3437" s="16">
        <f t="shared" si="771"/>
        <v>19.920000000000002</v>
      </c>
    </row>
    <row r="3438" spans="1:61" x14ac:dyDescent="0.35">
      <c r="A3438">
        <v>3437</v>
      </c>
      <c r="B3438" t="s">
        <v>360</v>
      </c>
      <c r="C3438" t="s">
        <v>10050</v>
      </c>
      <c r="D3438" s="15" t="s">
        <v>3951</v>
      </c>
      <c r="E3438" s="12" t="s">
        <v>98</v>
      </c>
      <c r="G3438" s="12" t="s">
        <v>3316</v>
      </c>
      <c r="H3438" s="12" t="s">
        <v>589</v>
      </c>
      <c r="I3438" s="12" t="s">
        <v>363</v>
      </c>
      <c r="J3438" s="12" t="s">
        <v>2401</v>
      </c>
      <c r="K3438" s="12" t="s">
        <v>363</v>
      </c>
      <c r="N3438" s="16" t="s">
        <v>206</v>
      </c>
      <c r="O3438" s="16" t="s">
        <v>3935</v>
      </c>
      <c r="P3438" s="12" t="s">
        <v>366</v>
      </c>
      <c r="Q3438" s="16">
        <v>2022</v>
      </c>
      <c r="R3438" s="16">
        <v>3.43</v>
      </c>
      <c r="T3438" s="16">
        <v>0</v>
      </c>
      <c r="V3438" s="12" t="s">
        <v>204</v>
      </c>
      <c r="W3438" s="12" t="s">
        <v>204</v>
      </c>
      <c r="X3438" s="16">
        <v>1</v>
      </c>
      <c r="Y3438" s="16">
        <v>7</v>
      </c>
      <c r="Z3438" s="16">
        <v>3.43</v>
      </c>
      <c r="AA3438" s="16">
        <v>445.90000000000003</v>
      </c>
      <c r="AB3438" s="16" t="s">
        <v>2113</v>
      </c>
      <c r="AC3438" s="16" t="s">
        <v>5621</v>
      </c>
      <c r="AD3438" s="16">
        <f t="shared" si="756"/>
        <v>156065</v>
      </c>
      <c r="AE3438" s="16">
        <f t="shared" si="757"/>
        <v>1200.5</v>
      </c>
      <c r="AF3438" s="16">
        <f t="shared" si="758"/>
        <v>450187.5</v>
      </c>
      <c r="AG3438" s="16">
        <f t="shared" si="759"/>
        <v>343</v>
      </c>
      <c r="AH3438" s="12">
        <f t="shared" si="760"/>
        <v>0</v>
      </c>
      <c r="AI3438" s="16">
        <f t="shared" si="761"/>
        <v>24.01</v>
      </c>
      <c r="AJ3438" s="16">
        <f t="shared" si="762"/>
        <v>82834.5</v>
      </c>
      <c r="AK3438" s="16">
        <f t="shared" si="763"/>
        <v>1715</v>
      </c>
      <c r="AL3438" s="16">
        <f t="shared" si="764"/>
        <v>17150</v>
      </c>
      <c r="AM3438" s="16">
        <f t="shared" si="765"/>
        <v>243530</v>
      </c>
      <c r="AN3438" s="16">
        <f t="shared" si="766"/>
        <v>949767</v>
      </c>
      <c r="AP3438" s="16">
        <v>3.43</v>
      </c>
      <c r="AQ3438" s="16" t="s">
        <v>207</v>
      </c>
      <c r="AX3438" s="16" t="s">
        <v>207</v>
      </c>
      <c r="AY3438" s="16" t="s">
        <v>207</v>
      </c>
      <c r="AZ3438" s="16" t="s">
        <v>207</v>
      </c>
      <c r="BA3438" s="16" t="s">
        <v>207</v>
      </c>
      <c r="BB3438" s="16" t="s">
        <v>207</v>
      </c>
      <c r="BC3438" s="16">
        <v>3.43</v>
      </c>
      <c r="BD3438" s="16">
        <f t="shared" si="767"/>
        <v>12.005000000000001</v>
      </c>
      <c r="BE3438" s="16">
        <f t="shared" si="768"/>
        <v>5936.0437499999998</v>
      </c>
      <c r="BG3438" s="16">
        <f t="shared" si="769"/>
        <v>4116</v>
      </c>
      <c r="BH3438" s="16">
        <f t="shared" si="770"/>
        <v>2195.2000000000003</v>
      </c>
      <c r="BI3438" s="16">
        <f t="shared" si="771"/>
        <v>27.440000000000005</v>
      </c>
    </row>
    <row r="3439" spans="1:61" x14ac:dyDescent="0.35">
      <c r="A3439">
        <v>3438</v>
      </c>
      <c r="B3439" t="s">
        <v>360</v>
      </c>
      <c r="C3439" t="s">
        <v>10051</v>
      </c>
      <c r="D3439" s="15" t="s">
        <v>3952</v>
      </c>
      <c r="E3439" s="12" t="s">
        <v>98</v>
      </c>
      <c r="G3439" s="12" t="s">
        <v>3316</v>
      </c>
      <c r="H3439" s="12" t="s">
        <v>589</v>
      </c>
      <c r="I3439" s="12" t="s">
        <v>363</v>
      </c>
      <c r="J3439" s="12" t="s">
        <v>2401</v>
      </c>
      <c r="K3439" s="12" t="s">
        <v>363</v>
      </c>
      <c r="N3439" s="16" t="s">
        <v>206</v>
      </c>
      <c r="O3439" s="16" t="s">
        <v>3935</v>
      </c>
      <c r="P3439" s="12" t="s">
        <v>366</v>
      </c>
      <c r="Q3439" s="16">
        <v>2022</v>
      </c>
      <c r="R3439" s="16">
        <v>1.38</v>
      </c>
      <c r="T3439" s="16">
        <v>0</v>
      </c>
      <c r="V3439" s="12" t="s">
        <v>204</v>
      </c>
      <c r="W3439" s="12" t="s">
        <v>204</v>
      </c>
      <c r="X3439" s="16">
        <v>1</v>
      </c>
      <c r="Y3439" s="16">
        <v>7</v>
      </c>
      <c r="Z3439" s="16">
        <v>1.38</v>
      </c>
      <c r="AA3439" s="16">
        <v>179.39999999999998</v>
      </c>
      <c r="AB3439" s="16" t="s">
        <v>2113</v>
      </c>
      <c r="AC3439" s="16" t="s">
        <v>5621</v>
      </c>
      <c r="AD3439" s="16">
        <f t="shared" si="756"/>
        <v>62789.999999999993</v>
      </c>
      <c r="AE3439" s="16">
        <f t="shared" si="757"/>
        <v>482.99999999999994</v>
      </c>
      <c r="AF3439" s="16">
        <f t="shared" si="758"/>
        <v>181124.99999999997</v>
      </c>
      <c r="AG3439" s="16">
        <f t="shared" si="759"/>
        <v>138</v>
      </c>
      <c r="AH3439" s="12">
        <f t="shared" si="760"/>
        <v>0</v>
      </c>
      <c r="AI3439" s="16">
        <f t="shared" si="761"/>
        <v>9.66</v>
      </c>
      <c r="AJ3439" s="16">
        <f t="shared" si="762"/>
        <v>33327</v>
      </c>
      <c r="AK3439" s="16">
        <f t="shared" si="763"/>
        <v>690</v>
      </c>
      <c r="AL3439" s="16">
        <f t="shared" si="764"/>
        <v>6899.9999999999991</v>
      </c>
      <c r="AM3439" s="16">
        <f t="shared" si="765"/>
        <v>97979.999999999985</v>
      </c>
      <c r="AN3439" s="16">
        <f t="shared" si="766"/>
        <v>382122</v>
      </c>
      <c r="AP3439" s="16">
        <v>1.38</v>
      </c>
      <c r="AQ3439" s="16" t="s">
        <v>207</v>
      </c>
      <c r="AX3439" s="16" t="s">
        <v>207</v>
      </c>
      <c r="AY3439" s="16" t="s">
        <v>207</v>
      </c>
      <c r="AZ3439" s="16" t="s">
        <v>207</v>
      </c>
      <c r="BA3439" s="16" t="s">
        <v>207</v>
      </c>
      <c r="BB3439" s="16" t="s">
        <v>207</v>
      </c>
      <c r="BC3439" s="16">
        <v>1.38</v>
      </c>
      <c r="BD3439" s="16">
        <f t="shared" si="767"/>
        <v>4.83</v>
      </c>
      <c r="BE3439" s="16">
        <f t="shared" si="768"/>
        <v>2388.2624999999998</v>
      </c>
      <c r="BG3439" s="16">
        <f t="shared" si="769"/>
        <v>1655.9999999999998</v>
      </c>
      <c r="BH3439" s="16">
        <f t="shared" si="770"/>
        <v>883.19999999999993</v>
      </c>
      <c r="BI3439" s="16">
        <f t="shared" si="771"/>
        <v>11.04</v>
      </c>
    </row>
    <row r="3440" spans="1:61" x14ac:dyDescent="0.35">
      <c r="A3440">
        <v>3439</v>
      </c>
      <c r="B3440" t="s">
        <v>360</v>
      </c>
      <c r="C3440" t="s">
        <v>10052</v>
      </c>
      <c r="D3440" s="15" t="s">
        <v>3953</v>
      </c>
      <c r="E3440" s="12" t="s">
        <v>98</v>
      </c>
      <c r="G3440" s="12" t="s">
        <v>3316</v>
      </c>
      <c r="H3440" s="12" t="s">
        <v>589</v>
      </c>
      <c r="I3440" s="12" t="s">
        <v>363</v>
      </c>
      <c r="J3440" s="12" t="s">
        <v>2401</v>
      </c>
      <c r="K3440" s="12" t="s">
        <v>363</v>
      </c>
      <c r="N3440" s="16" t="s">
        <v>206</v>
      </c>
      <c r="O3440" s="16" t="s">
        <v>3935</v>
      </c>
      <c r="P3440" s="12" t="s">
        <v>366</v>
      </c>
      <c r="Q3440" s="16">
        <v>2022</v>
      </c>
      <c r="R3440" s="16">
        <v>0.45</v>
      </c>
      <c r="T3440" s="16">
        <v>0</v>
      </c>
      <c r="V3440" s="12" t="s">
        <v>204</v>
      </c>
      <c r="W3440" s="12" t="s">
        <v>204</v>
      </c>
      <c r="X3440" s="16">
        <v>1</v>
      </c>
      <c r="Y3440" s="16">
        <v>7</v>
      </c>
      <c r="Z3440" s="16">
        <v>0.45</v>
      </c>
      <c r="AA3440" s="16">
        <v>58.5</v>
      </c>
      <c r="AB3440" s="16" t="s">
        <v>2113</v>
      </c>
      <c r="AC3440" s="16" t="s">
        <v>5621</v>
      </c>
      <c r="AD3440" s="16">
        <f t="shared" si="756"/>
        <v>20475</v>
      </c>
      <c r="AE3440" s="16">
        <f t="shared" si="757"/>
        <v>157.5</v>
      </c>
      <c r="AF3440" s="16">
        <f t="shared" si="758"/>
        <v>59062.5</v>
      </c>
      <c r="AG3440" s="16">
        <f t="shared" si="759"/>
        <v>45</v>
      </c>
      <c r="AH3440" s="12">
        <f t="shared" si="760"/>
        <v>0</v>
      </c>
      <c r="AI3440" s="16">
        <f t="shared" si="761"/>
        <v>3.15</v>
      </c>
      <c r="AJ3440" s="16">
        <f t="shared" si="762"/>
        <v>10867.5</v>
      </c>
      <c r="AK3440" s="16">
        <f t="shared" si="763"/>
        <v>225</v>
      </c>
      <c r="AL3440" s="16">
        <f t="shared" si="764"/>
        <v>2250</v>
      </c>
      <c r="AM3440" s="16">
        <f t="shared" si="765"/>
        <v>31950</v>
      </c>
      <c r="AN3440" s="16">
        <f t="shared" si="766"/>
        <v>124605</v>
      </c>
      <c r="AP3440" s="16">
        <v>0.45</v>
      </c>
      <c r="AQ3440" s="16" t="s">
        <v>207</v>
      </c>
      <c r="AX3440" s="16" t="s">
        <v>207</v>
      </c>
      <c r="AY3440" s="16" t="s">
        <v>207</v>
      </c>
      <c r="AZ3440" s="16" t="s">
        <v>207</v>
      </c>
      <c r="BA3440" s="16" t="s">
        <v>207</v>
      </c>
      <c r="BB3440" s="16" t="s">
        <v>207</v>
      </c>
      <c r="BC3440" s="16">
        <v>0.45</v>
      </c>
      <c r="BD3440" s="16">
        <f t="shared" si="767"/>
        <v>1.575</v>
      </c>
      <c r="BE3440" s="16">
        <f t="shared" si="768"/>
        <v>778.78125</v>
      </c>
      <c r="BG3440" s="16">
        <f t="shared" si="769"/>
        <v>540</v>
      </c>
      <c r="BH3440" s="16">
        <f t="shared" si="770"/>
        <v>288</v>
      </c>
      <c r="BI3440" s="16">
        <f t="shared" si="771"/>
        <v>3.6</v>
      </c>
    </row>
    <row r="3441" spans="1:61" x14ac:dyDescent="0.35">
      <c r="A3441">
        <v>3440</v>
      </c>
      <c r="B3441" t="s">
        <v>360</v>
      </c>
      <c r="C3441" t="s">
        <v>10053</v>
      </c>
      <c r="D3441" s="15" t="s">
        <v>3954</v>
      </c>
      <c r="E3441" s="12" t="s">
        <v>98</v>
      </c>
      <c r="G3441" s="12" t="s">
        <v>3316</v>
      </c>
      <c r="H3441" s="12" t="s">
        <v>589</v>
      </c>
      <c r="I3441" s="12" t="s">
        <v>363</v>
      </c>
      <c r="J3441" s="12" t="s">
        <v>2401</v>
      </c>
      <c r="K3441" s="12" t="s">
        <v>363</v>
      </c>
      <c r="N3441" s="16" t="s">
        <v>206</v>
      </c>
      <c r="O3441" s="16" t="s">
        <v>3935</v>
      </c>
      <c r="P3441" s="12" t="s">
        <v>366</v>
      </c>
      <c r="Q3441" s="16">
        <v>2022</v>
      </c>
      <c r="R3441" s="16">
        <v>0.44</v>
      </c>
      <c r="T3441" s="16">
        <v>0</v>
      </c>
      <c r="V3441" s="12" t="s">
        <v>204</v>
      </c>
      <c r="W3441" s="12" t="s">
        <v>204</v>
      </c>
      <c r="X3441" s="16">
        <v>1</v>
      </c>
      <c r="Y3441" s="16">
        <v>7</v>
      </c>
      <c r="Z3441" s="16">
        <v>0.44</v>
      </c>
      <c r="AA3441" s="16">
        <v>57.2</v>
      </c>
      <c r="AB3441" s="16" t="s">
        <v>2113</v>
      </c>
      <c r="AC3441" s="16" t="s">
        <v>5621</v>
      </c>
      <c r="AD3441" s="16">
        <f t="shared" si="756"/>
        <v>20020</v>
      </c>
      <c r="AE3441" s="16">
        <f t="shared" si="757"/>
        <v>154</v>
      </c>
      <c r="AF3441" s="16">
        <f t="shared" si="758"/>
        <v>57750</v>
      </c>
      <c r="AG3441" s="16">
        <f t="shared" si="759"/>
        <v>44</v>
      </c>
      <c r="AH3441" s="12">
        <f t="shared" si="760"/>
        <v>0</v>
      </c>
      <c r="AI3441" s="16">
        <f t="shared" si="761"/>
        <v>3.08</v>
      </c>
      <c r="AJ3441" s="16">
        <f t="shared" si="762"/>
        <v>10626</v>
      </c>
      <c r="AK3441" s="16">
        <f t="shared" si="763"/>
        <v>220</v>
      </c>
      <c r="AL3441" s="16">
        <f t="shared" si="764"/>
        <v>2200</v>
      </c>
      <c r="AM3441" s="16">
        <f t="shared" si="765"/>
        <v>31240</v>
      </c>
      <c r="AN3441" s="16">
        <f t="shared" si="766"/>
        <v>121836</v>
      </c>
      <c r="AP3441" s="16">
        <v>0.44</v>
      </c>
      <c r="AQ3441" s="16" t="s">
        <v>207</v>
      </c>
      <c r="AX3441" s="16" t="s">
        <v>207</v>
      </c>
      <c r="AY3441" s="16" t="s">
        <v>207</v>
      </c>
      <c r="AZ3441" s="16" t="s">
        <v>207</v>
      </c>
      <c r="BA3441" s="16" t="s">
        <v>207</v>
      </c>
      <c r="BB3441" s="16" t="s">
        <v>207</v>
      </c>
      <c r="BC3441" s="16">
        <v>0.44</v>
      </c>
      <c r="BD3441" s="16">
        <f t="shared" si="767"/>
        <v>1.54</v>
      </c>
      <c r="BE3441" s="16">
        <f t="shared" si="768"/>
        <v>761.47500000000002</v>
      </c>
      <c r="BG3441" s="16">
        <f t="shared" si="769"/>
        <v>528</v>
      </c>
      <c r="BH3441" s="16">
        <f t="shared" si="770"/>
        <v>281.60000000000002</v>
      </c>
      <c r="BI3441" s="16">
        <f t="shared" si="771"/>
        <v>3.5200000000000005</v>
      </c>
    </row>
    <row r="3442" spans="1:61" x14ac:dyDescent="0.35">
      <c r="A3442">
        <v>3441</v>
      </c>
      <c r="B3442" t="s">
        <v>360</v>
      </c>
      <c r="C3442" t="s">
        <v>10054</v>
      </c>
      <c r="D3442" s="15" t="s">
        <v>3955</v>
      </c>
      <c r="E3442" s="12" t="s">
        <v>98</v>
      </c>
      <c r="G3442" s="12" t="s">
        <v>3316</v>
      </c>
      <c r="H3442" s="12" t="s">
        <v>589</v>
      </c>
      <c r="I3442" s="12" t="s">
        <v>363</v>
      </c>
      <c r="J3442" s="12" t="s">
        <v>2401</v>
      </c>
      <c r="K3442" s="12" t="s">
        <v>363</v>
      </c>
      <c r="N3442" s="16" t="s">
        <v>206</v>
      </c>
      <c r="O3442" s="16" t="s">
        <v>3935</v>
      </c>
      <c r="P3442" s="12" t="s">
        <v>366</v>
      </c>
      <c r="Q3442" s="16">
        <v>2022</v>
      </c>
      <c r="R3442" s="16">
        <v>0.9</v>
      </c>
      <c r="T3442" s="16">
        <v>0</v>
      </c>
      <c r="V3442" s="12" t="s">
        <v>204</v>
      </c>
      <c r="W3442" s="12" t="s">
        <v>204</v>
      </c>
      <c r="X3442" s="16">
        <v>1</v>
      </c>
      <c r="Y3442" s="16">
        <v>7</v>
      </c>
      <c r="Z3442" s="16">
        <v>0.9</v>
      </c>
      <c r="AA3442" s="16">
        <v>117</v>
      </c>
      <c r="AB3442" s="16" t="s">
        <v>2113</v>
      </c>
      <c r="AC3442" s="16" t="s">
        <v>5621</v>
      </c>
      <c r="AD3442" s="16">
        <f t="shared" si="756"/>
        <v>40950</v>
      </c>
      <c r="AE3442" s="16">
        <f t="shared" si="757"/>
        <v>315</v>
      </c>
      <c r="AF3442" s="16">
        <f t="shared" si="758"/>
        <v>118125</v>
      </c>
      <c r="AG3442" s="16">
        <f t="shared" si="759"/>
        <v>90</v>
      </c>
      <c r="AH3442" s="12">
        <f t="shared" si="760"/>
        <v>0</v>
      </c>
      <c r="AI3442" s="16">
        <f t="shared" si="761"/>
        <v>6.3</v>
      </c>
      <c r="AJ3442" s="16">
        <f t="shared" si="762"/>
        <v>21735</v>
      </c>
      <c r="AK3442" s="16">
        <f t="shared" si="763"/>
        <v>450</v>
      </c>
      <c r="AL3442" s="16">
        <f t="shared" si="764"/>
        <v>4500</v>
      </c>
      <c r="AM3442" s="16">
        <f t="shared" si="765"/>
        <v>63900</v>
      </c>
      <c r="AN3442" s="16">
        <f t="shared" si="766"/>
        <v>249210</v>
      </c>
      <c r="AP3442" s="16">
        <v>0.9</v>
      </c>
      <c r="AQ3442" s="16" t="s">
        <v>207</v>
      </c>
      <c r="AX3442" s="16" t="s">
        <v>207</v>
      </c>
      <c r="AY3442" s="16" t="s">
        <v>207</v>
      </c>
      <c r="AZ3442" s="16" t="s">
        <v>207</v>
      </c>
      <c r="BA3442" s="16" t="s">
        <v>207</v>
      </c>
      <c r="BB3442" s="16" t="s">
        <v>207</v>
      </c>
      <c r="BC3442" s="16">
        <v>0.9</v>
      </c>
      <c r="BD3442" s="16">
        <f t="shared" si="767"/>
        <v>3.15</v>
      </c>
      <c r="BE3442" s="16">
        <f t="shared" si="768"/>
        <v>1557.5625</v>
      </c>
      <c r="BG3442" s="16">
        <f t="shared" si="769"/>
        <v>1080</v>
      </c>
      <c r="BH3442" s="16">
        <f t="shared" si="770"/>
        <v>576</v>
      </c>
      <c r="BI3442" s="16">
        <f t="shared" si="771"/>
        <v>7.2</v>
      </c>
    </row>
    <row r="3443" spans="1:61" x14ac:dyDescent="0.35">
      <c r="A3443">
        <v>3442</v>
      </c>
      <c r="B3443" t="s">
        <v>360</v>
      </c>
      <c r="C3443" t="s">
        <v>10055</v>
      </c>
      <c r="D3443" s="15" t="s">
        <v>3956</v>
      </c>
      <c r="E3443" s="12" t="s">
        <v>98</v>
      </c>
      <c r="G3443" s="12" t="s">
        <v>3316</v>
      </c>
      <c r="H3443" s="12" t="s">
        <v>589</v>
      </c>
      <c r="I3443" s="12" t="s">
        <v>363</v>
      </c>
      <c r="J3443" s="12" t="s">
        <v>2401</v>
      </c>
      <c r="K3443" s="12" t="s">
        <v>363</v>
      </c>
      <c r="N3443" s="16" t="s">
        <v>206</v>
      </c>
      <c r="O3443" s="16" t="s">
        <v>3935</v>
      </c>
      <c r="P3443" s="12" t="s">
        <v>366</v>
      </c>
      <c r="Q3443" s="16">
        <v>2022</v>
      </c>
      <c r="R3443" s="16">
        <v>0.96</v>
      </c>
      <c r="T3443" s="16">
        <v>0</v>
      </c>
      <c r="V3443" s="12" t="s">
        <v>204</v>
      </c>
      <c r="W3443" s="12" t="s">
        <v>204</v>
      </c>
      <c r="X3443" s="16">
        <v>1</v>
      </c>
      <c r="Y3443" s="16">
        <v>7</v>
      </c>
      <c r="Z3443" s="16">
        <v>0.96</v>
      </c>
      <c r="AA3443" s="16">
        <v>124.8</v>
      </c>
      <c r="AB3443" s="16" t="s">
        <v>2113</v>
      </c>
      <c r="AC3443" s="16" t="s">
        <v>5621</v>
      </c>
      <c r="AD3443" s="16">
        <f t="shared" si="756"/>
        <v>43680</v>
      </c>
      <c r="AE3443" s="16">
        <f t="shared" si="757"/>
        <v>336</v>
      </c>
      <c r="AF3443" s="16">
        <f t="shared" si="758"/>
        <v>126000</v>
      </c>
      <c r="AG3443" s="16">
        <f t="shared" si="759"/>
        <v>96</v>
      </c>
      <c r="AH3443" s="12">
        <f t="shared" si="760"/>
        <v>0</v>
      </c>
      <c r="AI3443" s="16">
        <f t="shared" si="761"/>
        <v>6.72</v>
      </c>
      <c r="AJ3443" s="16">
        <f t="shared" si="762"/>
        <v>23184</v>
      </c>
      <c r="AK3443" s="16">
        <f t="shared" si="763"/>
        <v>480</v>
      </c>
      <c r="AL3443" s="16">
        <f t="shared" si="764"/>
        <v>4800</v>
      </c>
      <c r="AM3443" s="16">
        <f t="shared" si="765"/>
        <v>68160</v>
      </c>
      <c r="AN3443" s="16">
        <f t="shared" si="766"/>
        <v>265824</v>
      </c>
      <c r="AP3443" s="16">
        <v>0.96</v>
      </c>
      <c r="AQ3443" s="16" t="s">
        <v>207</v>
      </c>
      <c r="AX3443" s="16" t="s">
        <v>207</v>
      </c>
      <c r="AY3443" s="16" t="s">
        <v>207</v>
      </c>
      <c r="AZ3443" s="16" t="s">
        <v>207</v>
      </c>
      <c r="BA3443" s="16" t="s">
        <v>207</v>
      </c>
      <c r="BB3443" s="16" t="s">
        <v>207</v>
      </c>
      <c r="BC3443" s="16">
        <v>0.96</v>
      </c>
      <c r="BD3443" s="16">
        <f t="shared" si="767"/>
        <v>3.36</v>
      </c>
      <c r="BE3443" s="16">
        <f t="shared" si="768"/>
        <v>1661.4</v>
      </c>
      <c r="BG3443" s="16">
        <f t="shared" si="769"/>
        <v>1152</v>
      </c>
      <c r="BH3443" s="16">
        <f t="shared" si="770"/>
        <v>614.4</v>
      </c>
      <c r="BI3443" s="16">
        <f t="shared" si="771"/>
        <v>7.68</v>
      </c>
    </row>
    <row r="3444" spans="1:61" x14ac:dyDescent="0.35">
      <c r="A3444">
        <v>3443</v>
      </c>
      <c r="B3444" t="s">
        <v>360</v>
      </c>
      <c r="C3444" t="s">
        <v>10056</v>
      </c>
      <c r="D3444" s="15" t="s">
        <v>3957</v>
      </c>
      <c r="E3444" s="12" t="s">
        <v>98</v>
      </c>
      <c r="G3444" s="12" t="s">
        <v>3316</v>
      </c>
      <c r="H3444" s="12" t="s">
        <v>589</v>
      </c>
      <c r="I3444" s="12" t="s">
        <v>363</v>
      </c>
      <c r="J3444" s="12" t="s">
        <v>2401</v>
      </c>
      <c r="K3444" s="12" t="s">
        <v>363</v>
      </c>
      <c r="N3444" s="16" t="s">
        <v>206</v>
      </c>
      <c r="O3444" s="16" t="s">
        <v>3935</v>
      </c>
      <c r="P3444" s="12" t="s">
        <v>366</v>
      </c>
      <c r="Q3444" s="16">
        <v>2022</v>
      </c>
      <c r="R3444" s="16">
        <v>1.17</v>
      </c>
      <c r="T3444" s="16">
        <v>0</v>
      </c>
      <c r="V3444" s="12" t="s">
        <v>204</v>
      </c>
      <c r="W3444" s="12" t="s">
        <v>204</v>
      </c>
      <c r="X3444" s="16">
        <v>1</v>
      </c>
      <c r="Y3444" s="16">
        <v>7</v>
      </c>
      <c r="Z3444" s="16">
        <v>1.17</v>
      </c>
      <c r="AA3444" s="16">
        <v>152.1</v>
      </c>
      <c r="AB3444" s="16" t="s">
        <v>2113</v>
      </c>
      <c r="AC3444" s="16" t="s">
        <v>5621</v>
      </c>
      <c r="AD3444" s="16">
        <f t="shared" si="756"/>
        <v>53235</v>
      </c>
      <c r="AE3444" s="16">
        <f t="shared" si="757"/>
        <v>409.5</v>
      </c>
      <c r="AF3444" s="16">
        <f t="shared" si="758"/>
        <v>153562.5</v>
      </c>
      <c r="AG3444" s="16">
        <f t="shared" si="759"/>
        <v>117</v>
      </c>
      <c r="AH3444" s="12">
        <f t="shared" si="760"/>
        <v>0</v>
      </c>
      <c r="AI3444" s="16">
        <f t="shared" si="761"/>
        <v>8.19</v>
      </c>
      <c r="AJ3444" s="16">
        <f t="shared" si="762"/>
        <v>28255.5</v>
      </c>
      <c r="AK3444" s="16">
        <f t="shared" si="763"/>
        <v>585</v>
      </c>
      <c r="AL3444" s="16">
        <f t="shared" si="764"/>
        <v>5850</v>
      </c>
      <c r="AM3444" s="16">
        <f t="shared" si="765"/>
        <v>83070</v>
      </c>
      <c r="AN3444" s="16">
        <f t="shared" si="766"/>
        <v>323973</v>
      </c>
      <c r="AP3444" s="16">
        <v>1.17</v>
      </c>
      <c r="AQ3444" s="16" t="s">
        <v>207</v>
      </c>
      <c r="AX3444" s="16" t="s">
        <v>207</v>
      </c>
      <c r="AY3444" s="16" t="s">
        <v>207</v>
      </c>
      <c r="AZ3444" s="16" t="s">
        <v>207</v>
      </c>
      <c r="BA3444" s="16" t="s">
        <v>207</v>
      </c>
      <c r="BB3444" s="16" t="s">
        <v>207</v>
      </c>
      <c r="BC3444" s="16">
        <v>1.17</v>
      </c>
      <c r="BD3444" s="16">
        <f t="shared" si="767"/>
        <v>4.0949999999999998</v>
      </c>
      <c r="BE3444" s="16">
        <f t="shared" si="768"/>
        <v>2024.83125</v>
      </c>
      <c r="BG3444" s="16">
        <f t="shared" si="769"/>
        <v>1404</v>
      </c>
      <c r="BH3444" s="16">
        <f t="shared" si="770"/>
        <v>748.8</v>
      </c>
      <c r="BI3444" s="16">
        <f t="shared" si="771"/>
        <v>9.36</v>
      </c>
    </row>
    <row r="3445" spans="1:61" x14ac:dyDescent="0.35">
      <c r="A3445">
        <v>3444</v>
      </c>
      <c r="B3445" t="s">
        <v>360</v>
      </c>
      <c r="C3445" t="s">
        <v>10057</v>
      </c>
      <c r="D3445" s="15" t="s">
        <v>3958</v>
      </c>
      <c r="E3445" s="12" t="s">
        <v>98</v>
      </c>
      <c r="G3445" s="12" t="s">
        <v>3316</v>
      </c>
      <c r="H3445" s="12" t="s">
        <v>589</v>
      </c>
      <c r="I3445" s="12" t="s">
        <v>363</v>
      </c>
      <c r="J3445" s="12" t="s">
        <v>2401</v>
      </c>
      <c r="K3445" s="12" t="s">
        <v>363</v>
      </c>
      <c r="N3445" s="16" t="s">
        <v>206</v>
      </c>
      <c r="O3445" s="16" t="s">
        <v>3935</v>
      </c>
      <c r="P3445" s="12" t="s">
        <v>366</v>
      </c>
      <c r="Q3445" s="16">
        <v>2022</v>
      </c>
      <c r="R3445" s="16">
        <v>1.39</v>
      </c>
      <c r="T3445" s="16">
        <v>0</v>
      </c>
      <c r="V3445" s="12" t="s">
        <v>204</v>
      </c>
      <c r="W3445" s="12" t="s">
        <v>204</v>
      </c>
      <c r="X3445" s="16">
        <v>1</v>
      </c>
      <c r="Y3445" s="16">
        <v>7</v>
      </c>
      <c r="Z3445" s="16">
        <v>1.39</v>
      </c>
      <c r="AA3445" s="16">
        <v>180.7</v>
      </c>
      <c r="AB3445" s="16" t="s">
        <v>2113</v>
      </c>
      <c r="AC3445" s="16" t="s">
        <v>5621</v>
      </c>
      <c r="AD3445" s="16">
        <f t="shared" si="756"/>
        <v>63244.999999999993</v>
      </c>
      <c r="AE3445" s="16">
        <f t="shared" si="757"/>
        <v>486.49999999999994</v>
      </c>
      <c r="AF3445" s="16">
        <f t="shared" si="758"/>
        <v>182437.49999999997</v>
      </c>
      <c r="AG3445" s="16">
        <f t="shared" si="759"/>
        <v>139</v>
      </c>
      <c r="AH3445" s="12">
        <f t="shared" si="760"/>
        <v>0</v>
      </c>
      <c r="AI3445" s="16">
        <f t="shared" si="761"/>
        <v>9.7299999999999986</v>
      </c>
      <c r="AJ3445" s="16">
        <f t="shared" si="762"/>
        <v>33568.499999999993</v>
      </c>
      <c r="AK3445" s="16">
        <f t="shared" si="763"/>
        <v>695</v>
      </c>
      <c r="AL3445" s="16">
        <f t="shared" si="764"/>
        <v>6949.9999999999991</v>
      </c>
      <c r="AM3445" s="16">
        <f t="shared" si="765"/>
        <v>98690</v>
      </c>
      <c r="AN3445" s="16">
        <f t="shared" si="766"/>
        <v>384891</v>
      </c>
      <c r="AP3445" s="16">
        <v>1.39</v>
      </c>
      <c r="AQ3445" s="16" t="s">
        <v>207</v>
      </c>
      <c r="AX3445" s="16" t="s">
        <v>207</v>
      </c>
      <c r="AY3445" s="16" t="s">
        <v>207</v>
      </c>
      <c r="AZ3445" s="16" t="s">
        <v>207</v>
      </c>
      <c r="BA3445" s="16" t="s">
        <v>207</v>
      </c>
      <c r="BB3445" s="16" t="s">
        <v>207</v>
      </c>
      <c r="BC3445" s="16">
        <v>1.39</v>
      </c>
      <c r="BD3445" s="16">
        <f t="shared" si="767"/>
        <v>4.8649999999999993</v>
      </c>
      <c r="BE3445" s="16">
        <f t="shared" si="768"/>
        <v>2405.5687499999999</v>
      </c>
      <c r="BG3445" s="16">
        <f t="shared" si="769"/>
        <v>1667.9999999999998</v>
      </c>
      <c r="BH3445" s="16">
        <f t="shared" si="770"/>
        <v>889.59999999999991</v>
      </c>
      <c r="BI3445" s="16">
        <f t="shared" si="771"/>
        <v>11.12</v>
      </c>
    </row>
    <row r="3446" spans="1:61" x14ac:dyDescent="0.35">
      <c r="A3446">
        <v>3445</v>
      </c>
      <c r="B3446" t="s">
        <v>360</v>
      </c>
      <c r="C3446" t="s">
        <v>10058</v>
      </c>
      <c r="D3446" s="15" t="s">
        <v>3959</v>
      </c>
      <c r="E3446" s="12" t="s">
        <v>98</v>
      </c>
      <c r="G3446" s="12" t="s">
        <v>3316</v>
      </c>
      <c r="H3446" s="12" t="s">
        <v>589</v>
      </c>
      <c r="I3446" s="12" t="s">
        <v>363</v>
      </c>
      <c r="J3446" s="12" t="s">
        <v>2401</v>
      </c>
      <c r="K3446" s="12" t="s">
        <v>363</v>
      </c>
      <c r="N3446" s="16" t="s">
        <v>206</v>
      </c>
      <c r="O3446" s="16" t="s">
        <v>3960</v>
      </c>
      <c r="P3446" s="12" t="s">
        <v>366</v>
      </c>
      <c r="Q3446" s="16">
        <v>2022</v>
      </c>
      <c r="R3446" s="16" t="s">
        <v>3961</v>
      </c>
      <c r="T3446" s="16">
        <v>0</v>
      </c>
      <c r="V3446" s="12" t="s">
        <v>204</v>
      </c>
      <c r="W3446" s="12" t="s">
        <v>204</v>
      </c>
      <c r="X3446" s="16">
        <v>1</v>
      </c>
      <c r="Y3446" s="16">
        <v>7</v>
      </c>
      <c r="Z3446" s="16">
        <v>2.11</v>
      </c>
      <c r="AA3446" s="16">
        <v>274.3</v>
      </c>
      <c r="AB3446" s="16" t="s">
        <v>2113</v>
      </c>
      <c r="AC3446" s="16" t="s">
        <v>5621</v>
      </c>
      <c r="AD3446" s="16">
        <f t="shared" si="756"/>
        <v>96005</v>
      </c>
      <c r="AE3446" s="16">
        <f t="shared" si="757"/>
        <v>738.5</v>
      </c>
      <c r="AF3446" s="16">
        <f t="shared" si="758"/>
        <v>276937.5</v>
      </c>
      <c r="AG3446" s="16">
        <f t="shared" si="759"/>
        <v>211</v>
      </c>
      <c r="AH3446" s="12">
        <f t="shared" si="760"/>
        <v>0</v>
      </c>
      <c r="AI3446" s="16">
        <f t="shared" si="761"/>
        <v>14.77</v>
      </c>
      <c r="AJ3446" s="16">
        <f t="shared" si="762"/>
        <v>50956.5</v>
      </c>
      <c r="AK3446" s="16">
        <f t="shared" si="763"/>
        <v>1055</v>
      </c>
      <c r="AL3446" s="16">
        <f t="shared" si="764"/>
        <v>10550</v>
      </c>
      <c r="AM3446" s="16">
        <f t="shared" si="765"/>
        <v>149810</v>
      </c>
      <c r="AN3446" s="16">
        <f t="shared" si="766"/>
        <v>584259</v>
      </c>
      <c r="AP3446" s="16">
        <v>2.11</v>
      </c>
      <c r="AQ3446" s="16" t="s">
        <v>207</v>
      </c>
      <c r="AX3446" s="16" t="s">
        <v>207</v>
      </c>
      <c r="AY3446" s="16" t="s">
        <v>207</v>
      </c>
      <c r="AZ3446" s="16" t="s">
        <v>207</v>
      </c>
      <c r="BA3446" s="16" t="s">
        <v>207</v>
      </c>
      <c r="BB3446" s="16" t="s">
        <v>207</v>
      </c>
      <c r="BC3446" s="16">
        <v>2.11</v>
      </c>
      <c r="BD3446" s="16">
        <f t="shared" si="767"/>
        <v>7.3849999999999998</v>
      </c>
      <c r="BE3446" s="16">
        <f t="shared" si="768"/>
        <v>3651.6187500000001</v>
      </c>
      <c r="BG3446" s="16">
        <f t="shared" si="769"/>
        <v>2532</v>
      </c>
      <c r="BH3446" s="16">
        <f t="shared" si="770"/>
        <v>1350.3999999999999</v>
      </c>
      <c r="BI3446" s="16">
        <f t="shared" si="771"/>
        <v>16.88</v>
      </c>
    </row>
    <row r="3447" spans="1:61" x14ac:dyDescent="0.35">
      <c r="A3447">
        <v>3446</v>
      </c>
      <c r="B3447" t="s">
        <v>360</v>
      </c>
      <c r="C3447" t="s">
        <v>10059</v>
      </c>
      <c r="D3447" s="15" t="s">
        <v>3962</v>
      </c>
      <c r="E3447" s="12" t="s">
        <v>98</v>
      </c>
      <c r="G3447" s="12" t="s">
        <v>3316</v>
      </c>
      <c r="H3447" s="12" t="s">
        <v>589</v>
      </c>
      <c r="I3447" s="12" t="s">
        <v>363</v>
      </c>
      <c r="J3447" s="12" t="s">
        <v>2401</v>
      </c>
      <c r="K3447" s="12" t="s">
        <v>363</v>
      </c>
      <c r="N3447" s="16" t="s">
        <v>205</v>
      </c>
      <c r="O3447" s="16" t="s">
        <v>3960</v>
      </c>
      <c r="P3447" s="12" t="s">
        <v>366</v>
      </c>
      <c r="Q3447" s="16">
        <v>2022</v>
      </c>
      <c r="R3447" s="16" t="s">
        <v>3963</v>
      </c>
      <c r="T3447" s="16">
        <v>0</v>
      </c>
      <c r="V3447" s="12" t="s">
        <v>204</v>
      </c>
      <c r="W3447" s="12" t="s">
        <v>204</v>
      </c>
      <c r="X3447" s="16">
        <v>1</v>
      </c>
      <c r="Y3447" s="16">
        <v>7</v>
      </c>
      <c r="Z3447" s="16">
        <v>1.04</v>
      </c>
      <c r="AA3447" s="16">
        <v>135.20000000000002</v>
      </c>
      <c r="AB3447" s="16" t="s">
        <v>2113</v>
      </c>
      <c r="AC3447" s="16" t="s">
        <v>5621</v>
      </c>
      <c r="AD3447" s="16">
        <f t="shared" si="756"/>
        <v>47320.000000000007</v>
      </c>
      <c r="AE3447" s="16">
        <f t="shared" si="757"/>
        <v>364</v>
      </c>
      <c r="AF3447" s="16">
        <f t="shared" si="758"/>
        <v>136500</v>
      </c>
      <c r="AG3447" s="16">
        <f t="shared" si="759"/>
        <v>104</v>
      </c>
      <c r="AH3447" s="12">
        <f t="shared" si="760"/>
        <v>0</v>
      </c>
      <c r="AI3447" s="16">
        <f t="shared" si="761"/>
        <v>7.28</v>
      </c>
      <c r="AJ3447" s="16">
        <f t="shared" si="762"/>
        <v>25116</v>
      </c>
      <c r="AK3447" s="16">
        <f t="shared" si="763"/>
        <v>520</v>
      </c>
      <c r="AL3447" s="16">
        <f t="shared" si="764"/>
        <v>5200</v>
      </c>
      <c r="AM3447" s="16">
        <f t="shared" si="765"/>
        <v>73840</v>
      </c>
      <c r="AN3447" s="16">
        <f t="shared" si="766"/>
        <v>287976</v>
      </c>
      <c r="AP3447" s="16">
        <v>1.04</v>
      </c>
      <c r="AQ3447" s="16" t="s">
        <v>207</v>
      </c>
      <c r="AX3447" s="16" t="s">
        <v>207</v>
      </c>
      <c r="AY3447" s="16" t="s">
        <v>207</v>
      </c>
      <c r="AZ3447" s="16" t="s">
        <v>207</v>
      </c>
      <c r="BA3447" s="16" t="s">
        <v>207</v>
      </c>
      <c r="BB3447" s="16" t="s">
        <v>207</v>
      </c>
      <c r="BC3447" s="16">
        <v>1.04</v>
      </c>
      <c r="BD3447" s="16">
        <f t="shared" si="767"/>
        <v>3.64</v>
      </c>
      <c r="BE3447" s="16">
        <f t="shared" si="768"/>
        <v>1799.85</v>
      </c>
      <c r="BG3447" s="16">
        <f t="shared" si="769"/>
        <v>1248</v>
      </c>
      <c r="BH3447" s="16">
        <f t="shared" si="770"/>
        <v>665.6</v>
      </c>
      <c r="BI3447" s="16">
        <f t="shared" si="771"/>
        <v>8.32</v>
      </c>
    </row>
    <row r="3448" spans="1:61" x14ac:dyDescent="0.35">
      <c r="A3448">
        <v>3447</v>
      </c>
      <c r="B3448" t="s">
        <v>360</v>
      </c>
      <c r="C3448" t="s">
        <v>10060</v>
      </c>
      <c r="D3448" s="15" t="s">
        <v>3964</v>
      </c>
      <c r="E3448" s="12" t="s">
        <v>98</v>
      </c>
      <c r="G3448" s="12" t="s">
        <v>3316</v>
      </c>
      <c r="H3448" s="12" t="s">
        <v>589</v>
      </c>
      <c r="I3448" s="12" t="s">
        <v>363</v>
      </c>
      <c r="J3448" s="12" t="s">
        <v>2401</v>
      </c>
      <c r="K3448" s="12" t="s">
        <v>363</v>
      </c>
      <c r="N3448" s="16" t="s">
        <v>206</v>
      </c>
      <c r="O3448" s="16" t="s">
        <v>3960</v>
      </c>
      <c r="P3448" s="12" t="s">
        <v>366</v>
      </c>
      <c r="Q3448" s="16">
        <v>2022</v>
      </c>
      <c r="R3448" s="16">
        <v>2</v>
      </c>
      <c r="T3448" s="16">
        <v>0</v>
      </c>
      <c r="V3448" s="12" t="s">
        <v>204</v>
      </c>
      <c r="W3448" s="12" t="s">
        <v>204</v>
      </c>
      <c r="X3448" s="16">
        <v>1</v>
      </c>
      <c r="Y3448" s="16">
        <v>7</v>
      </c>
      <c r="Z3448" s="16">
        <v>2</v>
      </c>
      <c r="AA3448" s="16">
        <v>260</v>
      </c>
      <c r="AB3448" s="16" t="s">
        <v>2113</v>
      </c>
      <c r="AC3448" s="16" t="s">
        <v>5621</v>
      </c>
      <c r="AD3448" s="16">
        <f t="shared" si="756"/>
        <v>91000</v>
      </c>
      <c r="AE3448" s="16">
        <f t="shared" si="757"/>
        <v>700</v>
      </c>
      <c r="AF3448" s="16">
        <f t="shared" si="758"/>
        <v>262500</v>
      </c>
      <c r="AG3448" s="16">
        <f t="shared" si="759"/>
        <v>200</v>
      </c>
      <c r="AH3448" s="12">
        <f t="shared" si="760"/>
        <v>0</v>
      </c>
      <c r="AI3448" s="16">
        <f t="shared" si="761"/>
        <v>14</v>
      </c>
      <c r="AJ3448" s="16">
        <f t="shared" si="762"/>
        <v>48300</v>
      </c>
      <c r="AK3448" s="16">
        <f t="shared" si="763"/>
        <v>1000</v>
      </c>
      <c r="AL3448" s="16">
        <f t="shared" si="764"/>
        <v>10000</v>
      </c>
      <c r="AM3448" s="16">
        <f t="shared" si="765"/>
        <v>142000</v>
      </c>
      <c r="AN3448" s="16">
        <f t="shared" si="766"/>
        <v>553800</v>
      </c>
      <c r="AP3448" s="16">
        <v>2</v>
      </c>
      <c r="AQ3448" s="16" t="s">
        <v>207</v>
      </c>
      <c r="AX3448" s="16" t="s">
        <v>207</v>
      </c>
      <c r="AY3448" s="16" t="s">
        <v>207</v>
      </c>
      <c r="AZ3448" s="16" t="s">
        <v>207</v>
      </c>
      <c r="BA3448" s="16" t="s">
        <v>207</v>
      </c>
      <c r="BB3448" s="16" t="s">
        <v>207</v>
      </c>
      <c r="BC3448" s="16">
        <v>2</v>
      </c>
      <c r="BD3448" s="16">
        <f t="shared" si="767"/>
        <v>7</v>
      </c>
      <c r="BE3448" s="16">
        <f t="shared" si="768"/>
        <v>3461.25</v>
      </c>
      <c r="BG3448" s="16">
        <f t="shared" si="769"/>
        <v>2400</v>
      </c>
      <c r="BH3448" s="16">
        <f t="shared" si="770"/>
        <v>1280</v>
      </c>
      <c r="BI3448" s="16">
        <f t="shared" si="771"/>
        <v>16</v>
      </c>
    </row>
    <row r="3449" spans="1:61" x14ac:dyDescent="0.35">
      <c r="A3449">
        <v>3448</v>
      </c>
      <c r="B3449" t="s">
        <v>360</v>
      </c>
      <c r="C3449" t="s">
        <v>10061</v>
      </c>
      <c r="D3449" s="15" t="s">
        <v>3965</v>
      </c>
      <c r="E3449" s="12" t="s">
        <v>98</v>
      </c>
      <c r="G3449" s="12" t="s">
        <v>3316</v>
      </c>
      <c r="H3449" s="12" t="s">
        <v>589</v>
      </c>
      <c r="I3449" s="12" t="s">
        <v>363</v>
      </c>
      <c r="J3449" s="12" t="s">
        <v>2401</v>
      </c>
      <c r="K3449" s="12" t="s">
        <v>363</v>
      </c>
      <c r="N3449" s="16" t="s">
        <v>206</v>
      </c>
      <c r="O3449" s="16" t="s">
        <v>3960</v>
      </c>
      <c r="P3449" s="12" t="s">
        <v>366</v>
      </c>
      <c r="Q3449" s="16">
        <v>2022</v>
      </c>
      <c r="R3449" s="16" t="s">
        <v>3966</v>
      </c>
      <c r="T3449" s="16">
        <v>0</v>
      </c>
      <c r="V3449" s="12" t="s">
        <v>204</v>
      </c>
      <c r="W3449" s="12" t="s">
        <v>204</v>
      </c>
      <c r="X3449" s="16">
        <v>1</v>
      </c>
      <c r="Y3449" s="16">
        <v>7</v>
      </c>
      <c r="Z3449" s="16">
        <v>0.5</v>
      </c>
      <c r="AA3449" s="16">
        <v>65</v>
      </c>
      <c r="AB3449" s="16" t="s">
        <v>2113</v>
      </c>
      <c r="AC3449" s="16" t="s">
        <v>5621</v>
      </c>
      <c r="AD3449" s="16">
        <f t="shared" si="756"/>
        <v>22750</v>
      </c>
      <c r="AE3449" s="16">
        <f t="shared" si="757"/>
        <v>175</v>
      </c>
      <c r="AF3449" s="16">
        <f t="shared" si="758"/>
        <v>65625</v>
      </c>
      <c r="AG3449" s="16">
        <f t="shared" si="759"/>
        <v>50</v>
      </c>
      <c r="AH3449" s="12">
        <f t="shared" si="760"/>
        <v>0</v>
      </c>
      <c r="AI3449" s="16">
        <f t="shared" si="761"/>
        <v>3.5</v>
      </c>
      <c r="AJ3449" s="16">
        <f t="shared" si="762"/>
        <v>12075</v>
      </c>
      <c r="AK3449" s="16">
        <f t="shared" si="763"/>
        <v>250</v>
      </c>
      <c r="AL3449" s="16">
        <f t="shared" si="764"/>
        <v>2500</v>
      </c>
      <c r="AM3449" s="16">
        <f t="shared" si="765"/>
        <v>35500</v>
      </c>
      <c r="AN3449" s="16">
        <f t="shared" si="766"/>
        <v>138450</v>
      </c>
      <c r="AP3449" s="16">
        <v>0.5</v>
      </c>
      <c r="AQ3449" s="16" t="s">
        <v>207</v>
      </c>
      <c r="AX3449" s="16" t="s">
        <v>207</v>
      </c>
      <c r="AY3449" s="16" t="s">
        <v>207</v>
      </c>
      <c r="AZ3449" s="16" t="s">
        <v>207</v>
      </c>
      <c r="BA3449" s="16" t="s">
        <v>207</v>
      </c>
      <c r="BB3449" s="16" t="s">
        <v>207</v>
      </c>
      <c r="BC3449" s="16">
        <v>0.5</v>
      </c>
      <c r="BD3449" s="16">
        <f t="shared" si="767"/>
        <v>1.75</v>
      </c>
      <c r="BE3449" s="16">
        <f t="shared" si="768"/>
        <v>865.3125</v>
      </c>
      <c r="BG3449" s="16">
        <f t="shared" si="769"/>
        <v>600</v>
      </c>
      <c r="BH3449" s="16">
        <f t="shared" si="770"/>
        <v>320</v>
      </c>
      <c r="BI3449" s="16">
        <f t="shared" si="771"/>
        <v>4</v>
      </c>
    </row>
    <row r="3450" spans="1:61" x14ac:dyDescent="0.35">
      <c r="A3450">
        <v>3449</v>
      </c>
      <c r="B3450" t="s">
        <v>360</v>
      </c>
      <c r="C3450" t="s">
        <v>10062</v>
      </c>
      <c r="D3450" s="15" t="s">
        <v>3967</v>
      </c>
      <c r="E3450" s="12" t="s">
        <v>98</v>
      </c>
      <c r="G3450" s="12" t="s">
        <v>3316</v>
      </c>
      <c r="H3450" s="12" t="s">
        <v>589</v>
      </c>
      <c r="I3450" s="12" t="s">
        <v>363</v>
      </c>
      <c r="J3450" s="12" t="s">
        <v>2401</v>
      </c>
      <c r="K3450" s="12" t="s">
        <v>363</v>
      </c>
      <c r="N3450" s="16" t="s">
        <v>206</v>
      </c>
      <c r="O3450" s="16" t="s">
        <v>3960</v>
      </c>
      <c r="P3450" s="12" t="s">
        <v>366</v>
      </c>
      <c r="Q3450" s="16">
        <v>2022</v>
      </c>
      <c r="R3450" s="16" t="s">
        <v>3968</v>
      </c>
      <c r="T3450" s="16">
        <v>0</v>
      </c>
      <c r="V3450" s="12" t="s">
        <v>204</v>
      </c>
      <c r="W3450" s="12" t="s">
        <v>204</v>
      </c>
      <c r="X3450" s="16">
        <v>1</v>
      </c>
      <c r="Y3450" s="16">
        <v>7</v>
      </c>
      <c r="Z3450" s="16">
        <v>2.92</v>
      </c>
      <c r="AA3450" s="16">
        <v>379.59999999999997</v>
      </c>
      <c r="AB3450" s="16" t="s">
        <v>2113</v>
      </c>
      <c r="AC3450" s="16" t="s">
        <v>5621</v>
      </c>
      <c r="AD3450" s="16">
        <f t="shared" si="756"/>
        <v>132860</v>
      </c>
      <c r="AE3450" s="16">
        <f t="shared" si="757"/>
        <v>1022</v>
      </c>
      <c r="AF3450" s="16">
        <f t="shared" si="758"/>
        <v>383250</v>
      </c>
      <c r="AG3450" s="16">
        <f t="shared" si="759"/>
        <v>292</v>
      </c>
      <c r="AH3450" s="12">
        <f t="shared" si="760"/>
        <v>0</v>
      </c>
      <c r="AI3450" s="16">
        <f t="shared" si="761"/>
        <v>20.439999999999998</v>
      </c>
      <c r="AJ3450" s="16">
        <f t="shared" si="762"/>
        <v>70517.999999999985</v>
      </c>
      <c r="AK3450" s="16">
        <f t="shared" si="763"/>
        <v>1460</v>
      </c>
      <c r="AL3450" s="16">
        <f t="shared" si="764"/>
        <v>14600</v>
      </c>
      <c r="AM3450" s="16">
        <f t="shared" si="765"/>
        <v>207320</v>
      </c>
      <c r="AN3450" s="16">
        <f t="shared" si="766"/>
        <v>808548</v>
      </c>
      <c r="AP3450" s="16">
        <v>2.92</v>
      </c>
      <c r="AQ3450" s="16" t="s">
        <v>207</v>
      </c>
      <c r="AX3450" s="16" t="s">
        <v>207</v>
      </c>
      <c r="AY3450" s="16" t="s">
        <v>207</v>
      </c>
      <c r="AZ3450" s="16" t="s">
        <v>207</v>
      </c>
      <c r="BA3450" s="16" t="s">
        <v>207</v>
      </c>
      <c r="BB3450" s="16" t="s">
        <v>207</v>
      </c>
      <c r="BC3450" s="16">
        <v>2.92</v>
      </c>
      <c r="BD3450" s="16">
        <f t="shared" si="767"/>
        <v>10.219999999999999</v>
      </c>
      <c r="BE3450" s="16">
        <f t="shared" si="768"/>
        <v>5053.4250000000002</v>
      </c>
      <c r="BG3450" s="16">
        <f t="shared" si="769"/>
        <v>3504</v>
      </c>
      <c r="BH3450" s="16">
        <f t="shared" si="770"/>
        <v>1868.8</v>
      </c>
      <c r="BI3450" s="16">
        <f t="shared" si="771"/>
        <v>23.36</v>
      </c>
    </row>
    <row r="3451" spans="1:61" x14ac:dyDescent="0.35">
      <c r="A3451">
        <v>3450</v>
      </c>
      <c r="B3451" t="s">
        <v>360</v>
      </c>
      <c r="C3451" t="s">
        <v>10063</v>
      </c>
      <c r="D3451" s="15" t="s">
        <v>3969</v>
      </c>
      <c r="E3451" s="12" t="s">
        <v>98</v>
      </c>
      <c r="G3451" s="12" t="s">
        <v>3316</v>
      </c>
      <c r="H3451" s="12" t="s">
        <v>589</v>
      </c>
      <c r="I3451" s="12" t="s">
        <v>363</v>
      </c>
      <c r="J3451" s="12" t="s">
        <v>2401</v>
      </c>
      <c r="K3451" s="12" t="s">
        <v>363</v>
      </c>
      <c r="N3451" s="16" t="s">
        <v>206</v>
      </c>
      <c r="O3451" s="16" t="s">
        <v>3960</v>
      </c>
      <c r="P3451" s="12" t="s">
        <v>366</v>
      </c>
      <c r="Q3451" s="16">
        <v>2022</v>
      </c>
      <c r="R3451" s="16" t="s">
        <v>3970</v>
      </c>
      <c r="T3451" s="16">
        <v>0</v>
      </c>
      <c r="V3451" s="12" t="s">
        <v>204</v>
      </c>
      <c r="W3451" s="12" t="s">
        <v>204</v>
      </c>
      <c r="X3451" s="16">
        <v>1</v>
      </c>
      <c r="Y3451" s="16">
        <v>7</v>
      </c>
      <c r="Z3451" s="16">
        <v>2.6</v>
      </c>
      <c r="AA3451" s="16">
        <v>338</v>
      </c>
      <c r="AB3451" s="16" t="s">
        <v>2113</v>
      </c>
      <c r="AC3451" s="16" t="s">
        <v>5621</v>
      </c>
      <c r="AD3451" s="16">
        <f t="shared" si="756"/>
        <v>118300</v>
      </c>
      <c r="AE3451" s="16">
        <f t="shared" si="757"/>
        <v>910</v>
      </c>
      <c r="AF3451" s="16">
        <f t="shared" si="758"/>
        <v>341250</v>
      </c>
      <c r="AG3451" s="16">
        <f t="shared" si="759"/>
        <v>260</v>
      </c>
      <c r="AH3451" s="12">
        <f t="shared" si="760"/>
        <v>0</v>
      </c>
      <c r="AI3451" s="16">
        <f t="shared" si="761"/>
        <v>18.2</v>
      </c>
      <c r="AJ3451" s="16">
        <f t="shared" si="762"/>
        <v>62790</v>
      </c>
      <c r="AK3451" s="16">
        <f t="shared" si="763"/>
        <v>1300</v>
      </c>
      <c r="AL3451" s="16">
        <f t="shared" si="764"/>
        <v>13000</v>
      </c>
      <c r="AM3451" s="16">
        <f t="shared" si="765"/>
        <v>184600</v>
      </c>
      <c r="AN3451" s="16">
        <f t="shared" si="766"/>
        <v>719940</v>
      </c>
      <c r="AP3451" s="16">
        <v>2.6</v>
      </c>
      <c r="AQ3451" s="16" t="s">
        <v>207</v>
      </c>
      <c r="AX3451" s="16" t="s">
        <v>207</v>
      </c>
      <c r="AY3451" s="16" t="s">
        <v>207</v>
      </c>
      <c r="AZ3451" s="16" t="s">
        <v>207</v>
      </c>
      <c r="BA3451" s="16" t="s">
        <v>207</v>
      </c>
      <c r="BB3451" s="16" t="s">
        <v>207</v>
      </c>
      <c r="BC3451" s="16">
        <v>2.6</v>
      </c>
      <c r="BD3451" s="16">
        <f t="shared" si="767"/>
        <v>9.1</v>
      </c>
      <c r="BE3451" s="16">
        <f t="shared" si="768"/>
        <v>4499.625</v>
      </c>
      <c r="BG3451" s="16">
        <f t="shared" si="769"/>
        <v>3120</v>
      </c>
      <c r="BH3451" s="16">
        <f t="shared" si="770"/>
        <v>1664</v>
      </c>
      <c r="BI3451" s="16">
        <f t="shared" si="771"/>
        <v>20.8</v>
      </c>
    </row>
    <row r="3452" spans="1:61" x14ac:dyDescent="0.35">
      <c r="A3452">
        <v>3451</v>
      </c>
      <c r="B3452" t="s">
        <v>360</v>
      </c>
      <c r="C3452" t="s">
        <v>10064</v>
      </c>
      <c r="D3452" s="15" t="s">
        <v>3971</v>
      </c>
      <c r="E3452" s="12" t="s">
        <v>98</v>
      </c>
      <c r="G3452" s="12" t="s">
        <v>3316</v>
      </c>
      <c r="H3452" s="12" t="s">
        <v>589</v>
      </c>
      <c r="I3452" s="12" t="s">
        <v>363</v>
      </c>
      <c r="J3452" s="12" t="s">
        <v>2401</v>
      </c>
      <c r="K3452" s="12" t="s">
        <v>363</v>
      </c>
      <c r="N3452" s="16" t="s">
        <v>206</v>
      </c>
      <c r="O3452" s="16" t="s">
        <v>3960</v>
      </c>
      <c r="P3452" s="12" t="s">
        <v>366</v>
      </c>
      <c r="Q3452" s="16">
        <v>2022</v>
      </c>
      <c r="R3452" s="16" t="s">
        <v>3968</v>
      </c>
      <c r="T3452" s="16">
        <v>0</v>
      </c>
      <c r="V3452" s="12" t="s">
        <v>204</v>
      </c>
      <c r="W3452" s="12" t="s">
        <v>204</v>
      </c>
      <c r="X3452" s="16">
        <v>1</v>
      </c>
      <c r="Y3452" s="16">
        <v>7</v>
      </c>
      <c r="Z3452" s="16">
        <v>2.92</v>
      </c>
      <c r="AA3452" s="16">
        <v>379.59999999999997</v>
      </c>
      <c r="AB3452" s="16" t="s">
        <v>2113</v>
      </c>
      <c r="AC3452" s="16" t="s">
        <v>5621</v>
      </c>
      <c r="AD3452" s="16">
        <f t="shared" si="756"/>
        <v>132860</v>
      </c>
      <c r="AE3452" s="16">
        <f t="shared" si="757"/>
        <v>1022</v>
      </c>
      <c r="AF3452" s="16">
        <f t="shared" si="758"/>
        <v>383250</v>
      </c>
      <c r="AG3452" s="16">
        <f t="shared" si="759"/>
        <v>292</v>
      </c>
      <c r="AH3452" s="12">
        <f t="shared" si="760"/>
        <v>0</v>
      </c>
      <c r="AI3452" s="16">
        <f t="shared" si="761"/>
        <v>20.439999999999998</v>
      </c>
      <c r="AJ3452" s="16">
        <f t="shared" si="762"/>
        <v>70517.999999999985</v>
      </c>
      <c r="AK3452" s="16">
        <f t="shared" si="763"/>
        <v>1460</v>
      </c>
      <c r="AL3452" s="16">
        <f t="shared" si="764"/>
        <v>14600</v>
      </c>
      <c r="AM3452" s="16">
        <f t="shared" si="765"/>
        <v>207320</v>
      </c>
      <c r="AN3452" s="16">
        <f t="shared" si="766"/>
        <v>808548</v>
      </c>
      <c r="AP3452" s="16">
        <v>2.92</v>
      </c>
      <c r="AQ3452" s="16" t="s">
        <v>207</v>
      </c>
      <c r="AX3452" s="16" t="s">
        <v>207</v>
      </c>
      <c r="AY3452" s="16" t="s">
        <v>207</v>
      </c>
      <c r="AZ3452" s="16" t="s">
        <v>207</v>
      </c>
      <c r="BA3452" s="16" t="s">
        <v>207</v>
      </c>
      <c r="BB3452" s="16" t="s">
        <v>207</v>
      </c>
      <c r="BC3452" s="16">
        <v>2.92</v>
      </c>
      <c r="BD3452" s="16">
        <f t="shared" si="767"/>
        <v>10.219999999999999</v>
      </c>
      <c r="BE3452" s="16">
        <f t="shared" si="768"/>
        <v>5053.4250000000002</v>
      </c>
      <c r="BG3452" s="16">
        <f t="shared" si="769"/>
        <v>3504</v>
      </c>
      <c r="BH3452" s="16">
        <f t="shared" si="770"/>
        <v>1868.8</v>
      </c>
      <c r="BI3452" s="16">
        <f t="shared" si="771"/>
        <v>23.36</v>
      </c>
    </row>
    <row r="3453" spans="1:61" x14ac:dyDescent="0.35">
      <c r="A3453">
        <v>3452</v>
      </c>
      <c r="B3453" t="s">
        <v>360</v>
      </c>
      <c r="C3453" t="s">
        <v>10065</v>
      </c>
      <c r="D3453" s="15" t="s">
        <v>3972</v>
      </c>
      <c r="E3453" s="12" t="s">
        <v>98</v>
      </c>
      <c r="G3453" s="12" t="s">
        <v>3316</v>
      </c>
      <c r="H3453" s="12" t="s">
        <v>589</v>
      </c>
      <c r="I3453" s="12" t="s">
        <v>363</v>
      </c>
      <c r="J3453" s="12" t="s">
        <v>2401</v>
      </c>
      <c r="K3453" s="12" t="s">
        <v>363</v>
      </c>
      <c r="N3453" s="16" t="s">
        <v>206</v>
      </c>
      <c r="O3453" s="16" t="s">
        <v>3960</v>
      </c>
      <c r="P3453" s="12" t="s">
        <v>366</v>
      </c>
      <c r="Q3453" s="16">
        <v>2022</v>
      </c>
      <c r="R3453" s="16" t="s">
        <v>3973</v>
      </c>
      <c r="T3453" s="16">
        <v>0</v>
      </c>
      <c r="V3453" s="12" t="s">
        <v>204</v>
      </c>
      <c r="W3453" s="12" t="s">
        <v>204</v>
      </c>
      <c r="X3453" s="16">
        <v>1</v>
      </c>
      <c r="Y3453" s="16">
        <v>7</v>
      </c>
      <c r="Z3453" s="16">
        <v>2.64</v>
      </c>
      <c r="AA3453" s="16">
        <v>343.2</v>
      </c>
      <c r="AB3453" s="16" t="s">
        <v>2113</v>
      </c>
      <c r="AC3453" s="16" t="s">
        <v>5621</v>
      </c>
      <c r="AD3453" s="16">
        <f t="shared" si="756"/>
        <v>120120</v>
      </c>
      <c r="AE3453" s="16">
        <f t="shared" si="757"/>
        <v>924</v>
      </c>
      <c r="AF3453" s="16">
        <f t="shared" si="758"/>
        <v>346500</v>
      </c>
      <c r="AG3453" s="16">
        <f t="shared" si="759"/>
        <v>264</v>
      </c>
      <c r="AH3453" s="12">
        <f t="shared" si="760"/>
        <v>0</v>
      </c>
      <c r="AI3453" s="16">
        <f t="shared" si="761"/>
        <v>18.48</v>
      </c>
      <c r="AJ3453" s="16">
        <f t="shared" si="762"/>
        <v>63756</v>
      </c>
      <c r="AK3453" s="16">
        <f t="shared" si="763"/>
        <v>1320</v>
      </c>
      <c r="AL3453" s="16">
        <f t="shared" si="764"/>
        <v>13200</v>
      </c>
      <c r="AM3453" s="16">
        <f t="shared" si="765"/>
        <v>187440</v>
      </c>
      <c r="AN3453" s="16">
        <f t="shared" si="766"/>
        <v>731016</v>
      </c>
      <c r="AP3453" s="16">
        <v>2.64</v>
      </c>
      <c r="AQ3453" s="16" t="s">
        <v>207</v>
      </c>
      <c r="AX3453" s="16" t="s">
        <v>207</v>
      </c>
      <c r="AY3453" s="16" t="s">
        <v>207</v>
      </c>
      <c r="AZ3453" s="16" t="s">
        <v>207</v>
      </c>
      <c r="BA3453" s="16" t="s">
        <v>207</v>
      </c>
      <c r="BB3453" s="16" t="s">
        <v>207</v>
      </c>
      <c r="BC3453" s="16">
        <v>2.64</v>
      </c>
      <c r="BD3453" s="16">
        <f t="shared" si="767"/>
        <v>9.24</v>
      </c>
      <c r="BE3453" s="16">
        <f t="shared" si="768"/>
        <v>4568.8500000000004</v>
      </c>
      <c r="BG3453" s="16">
        <f t="shared" si="769"/>
        <v>3168</v>
      </c>
      <c r="BH3453" s="16">
        <f t="shared" si="770"/>
        <v>1689.6000000000001</v>
      </c>
      <c r="BI3453" s="16">
        <f t="shared" si="771"/>
        <v>21.12</v>
      </c>
    </row>
    <row r="3454" spans="1:61" x14ac:dyDescent="0.35">
      <c r="A3454">
        <v>3453</v>
      </c>
      <c r="B3454" t="s">
        <v>360</v>
      </c>
      <c r="C3454" t="s">
        <v>10066</v>
      </c>
      <c r="D3454" s="15" t="s">
        <v>3974</v>
      </c>
      <c r="E3454" s="12" t="s">
        <v>98</v>
      </c>
      <c r="G3454" s="12" t="s">
        <v>3316</v>
      </c>
      <c r="H3454" s="12" t="s">
        <v>589</v>
      </c>
      <c r="I3454" s="12" t="s">
        <v>363</v>
      </c>
      <c r="J3454" s="12" t="s">
        <v>2401</v>
      </c>
      <c r="K3454" s="12" t="s">
        <v>363</v>
      </c>
      <c r="N3454" s="16" t="s">
        <v>206</v>
      </c>
      <c r="O3454" s="16" t="s">
        <v>3960</v>
      </c>
      <c r="P3454" s="12" t="s">
        <v>366</v>
      </c>
      <c r="Q3454" s="16">
        <v>2022</v>
      </c>
      <c r="R3454" s="16" t="s">
        <v>3970</v>
      </c>
      <c r="T3454" s="16">
        <v>0</v>
      </c>
      <c r="V3454" s="12" t="s">
        <v>204</v>
      </c>
      <c r="W3454" s="12" t="s">
        <v>204</v>
      </c>
      <c r="X3454" s="16">
        <v>1</v>
      </c>
      <c r="Y3454" s="16">
        <v>7</v>
      </c>
      <c r="Z3454" s="16">
        <v>2.6</v>
      </c>
      <c r="AA3454" s="16">
        <v>338</v>
      </c>
      <c r="AB3454" s="16" t="s">
        <v>2113</v>
      </c>
      <c r="AC3454" s="16" t="s">
        <v>5621</v>
      </c>
      <c r="AD3454" s="16">
        <f t="shared" si="756"/>
        <v>118300</v>
      </c>
      <c r="AE3454" s="16">
        <f t="shared" si="757"/>
        <v>910</v>
      </c>
      <c r="AF3454" s="16">
        <f t="shared" si="758"/>
        <v>341250</v>
      </c>
      <c r="AG3454" s="16">
        <f t="shared" si="759"/>
        <v>260</v>
      </c>
      <c r="AH3454" s="12">
        <f t="shared" si="760"/>
        <v>0</v>
      </c>
      <c r="AI3454" s="16">
        <f t="shared" si="761"/>
        <v>18.2</v>
      </c>
      <c r="AJ3454" s="16">
        <f t="shared" si="762"/>
        <v>62790</v>
      </c>
      <c r="AK3454" s="16">
        <f t="shared" si="763"/>
        <v>1300</v>
      </c>
      <c r="AL3454" s="16">
        <f t="shared" si="764"/>
        <v>13000</v>
      </c>
      <c r="AM3454" s="16">
        <f t="shared" si="765"/>
        <v>184600</v>
      </c>
      <c r="AN3454" s="16">
        <f t="shared" si="766"/>
        <v>719940</v>
      </c>
      <c r="AP3454" s="16">
        <v>2.6</v>
      </c>
      <c r="AQ3454" s="16" t="s">
        <v>207</v>
      </c>
      <c r="AX3454" s="16" t="s">
        <v>207</v>
      </c>
      <c r="AY3454" s="16" t="s">
        <v>207</v>
      </c>
      <c r="AZ3454" s="16" t="s">
        <v>207</v>
      </c>
      <c r="BA3454" s="16" t="s">
        <v>207</v>
      </c>
      <c r="BB3454" s="16" t="s">
        <v>207</v>
      </c>
      <c r="BC3454" s="16">
        <v>2.6</v>
      </c>
      <c r="BD3454" s="16">
        <f t="shared" si="767"/>
        <v>9.1</v>
      </c>
      <c r="BE3454" s="16">
        <f t="shared" si="768"/>
        <v>4499.625</v>
      </c>
      <c r="BG3454" s="16">
        <f t="shared" si="769"/>
        <v>3120</v>
      </c>
      <c r="BH3454" s="16">
        <f t="shared" si="770"/>
        <v>1664</v>
      </c>
      <c r="BI3454" s="16">
        <f t="shared" si="771"/>
        <v>20.8</v>
      </c>
    </row>
    <row r="3455" spans="1:61" x14ac:dyDescent="0.35">
      <c r="A3455">
        <v>3454</v>
      </c>
      <c r="B3455" t="s">
        <v>360</v>
      </c>
      <c r="C3455" t="s">
        <v>10067</v>
      </c>
      <c r="D3455" s="15" t="s">
        <v>3975</v>
      </c>
      <c r="E3455" s="12" t="s">
        <v>98</v>
      </c>
      <c r="G3455" s="12" t="s">
        <v>3316</v>
      </c>
      <c r="H3455" s="12" t="s">
        <v>589</v>
      </c>
      <c r="I3455" s="12" t="s">
        <v>363</v>
      </c>
      <c r="J3455" s="12" t="s">
        <v>2401</v>
      </c>
      <c r="K3455" s="12" t="s">
        <v>363</v>
      </c>
      <c r="N3455" s="16" t="s">
        <v>206</v>
      </c>
      <c r="O3455" s="16" t="s">
        <v>3960</v>
      </c>
      <c r="P3455" s="12" t="s">
        <v>366</v>
      </c>
      <c r="Q3455" s="16">
        <v>2022</v>
      </c>
      <c r="R3455" s="16" t="s">
        <v>3973</v>
      </c>
      <c r="T3455" s="16">
        <v>0</v>
      </c>
      <c r="V3455" s="12" t="s">
        <v>204</v>
      </c>
      <c r="W3455" s="12" t="s">
        <v>204</v>
      </c>
      <c r="X3455" s="16">
        <v>1</v>
      </c>
      <c r="Y3455" s="16">
        <v>7</v>
      </c>
      <c r="Z3455" s="16">
        <v>2.64</v>
      </c>
      <c r="AA3455" s="16">
        <v>343.2</v>
      </c>
      <c r="AB3455" s="16" t="s">
        <v>2113</v>
      </c>
      <c r="AC3455" s="16" t="s">
        <v>5621</v>
      </c>
      <c r="AD3455" s="16">
        <f t="shared" si="756"/>
        <v>120120</v>
      </c>
      <c r="AE3455" s="16">
        <f t="shared" si="757"/>
        <v>924</v>
      </c>
      <c r="AF3455" s="16">
        <f t="shared" si="758"/>
        <v>346500</v>
      </c>
      <c r="AG3455" s="16">
        <f t="shared" si="759"/>
        <v>264</v>
      </c>
      <c r="AH3455" s="12">
        <f t="shared" si="760"/>
        <v>0</v>
      </c>
      <c r="AI3455" s="16">
        <f t="shared" si="761"/>
        <v>18.48</v>
      </c>
      <c r="AJ3455" s="16">
        <f t="shared" si="762"/>
        <v>63756</v>
      </c>
      <c r="AK3455" s="16">
        <f t="shared" si="763"/>
        <v>1320</v>
      </c>
      <c r="AL3455" s="16">
        <f t="shared" si="764"/>
        <v>13200</v>
      </c>
      <c r="AM3455" s="16">
        <f t="shared" si="765"/>
        <v>187440</v>
      </c>
      <c r="AN3455" s="16">
        <f t="shared" si="766"/>
        <v>731016</v>
      </c>
      <c r="AP3455" s="16">
        <v>2.64</v>
      </c>
      <c r="AQ3455" s="16" t="s">
        <v>207</v>
      </c>
      <c r="AX3455" s="16" t="s">
        <v>207</v>
      </c>
      <c r="AY3455" s="16" t="s">
        <v>207</v>
      </c>
      <c r="AZ3455" s="16" t="s">
        <v>207</v>
      </c>
      <c r="BA3455" s="16" t="s">
        <v>207</v>
      </c>
      <c r="BB3455" s="16" t="s">
        <v>207</v>
      </c>
      <c r="BC3455" s="16">
        <v>2.64</v>
      </c>
      <c r="BD3455" s="16">
        <f t="shared" si="767"/>
        <v>9.24</v>
      </c>
      <c r="BE3455" s="16">
        <f t="shared" si="768"/>
        <v>4568.8500000000004</v>
      </c>
      <c r="BG3455" s="16">
        <f t="shared" si="769"/>
        <v>3168</v>
      </c>
      <c r="BH3455" s="16">
        <f t="shared" si="770"/>
        <v>1689.6000000000001</v>
      </c>
      <c r="BI3455" s="16">
        <f t="shared" si="771"/>
        <v>21.12</v>
      </c>
    </row>
    <row r="3456" spans="1:61" x14ac:dyDescent="0.35">
      <c r="A3456">
        <v>3455</v>
      </c>
      <c r="B3456" t="s">
        <v>360</v>
      </c>
      <c r="C3456" t="s">
        <v>10068</v>
      </c>
      <c r="D3456" s="15" t="s">
        <v>3976</v>
      </c>
      <c r="E3456" s="12" t="s">
        <v>98</v>
      </c>
      <c r="G3456" s="12" t="s">
        <v>3316</v>
      </c>
      <c r="H3456" s="12" t="s">
        <v>589</v>
      </c>
      <c r="I3456" s="12" t="s">
        <v>363</v>
      </c>
      <c r="J3456" s="12" t="s">
        <v>2401</v>
      </c>
      <c r="K3456" s="12" t="s">
        <v>363</v>
      </c>
      <c r="N3456" s="16" t="s">
        <v>206</v>
      </c>
      <c r="O3456" s="16" t="s">
        <v>3960</v>
      </c>
      <c r="P3456" s="12" t="s">
        <v>366</v>
      </c>
      <c r="Q3456" s="16">
        <v>2022</v>
      </c>
      <c r="R3456" s="16" t="s">
        <v>3977</v>
      </c>
      <c r="T3456" s="16">
        <v>0</v>
      </c>
      <c r="V3456" s="12" t="s">
        <v>204</v>
      </c>
      <c r="W3456" s="12" t="s">
        <v>204</v>
      </c>
      <c r="X3456" s="16">
        <v>1</v>
      </c>
      <c r="Y3456" s="16">
        <v>7</v>
      </c>
      <c r="Z3456" s="16">
        <v>0.54</v>
      </c>
      <c r="AA3456" s="16">
        <v>70.2</v>
      </c>
      <c r="AB3456" s="16" t="s">
        <v>2113</v>
      </c>
      <c r="AC3456" s="16" t="s">
        <v>5621</v>
      </c>
      <c r="AD3456" s="16">
        <f t="shared" si="756"/>
        <v>24570</v>
      </c>
      <c r="AE3456" s="16">
        <f t="shared" si="757"/>
        <v>189</v>
      </c>
      <c r="AF3456" s="16">
        <f t="shared" si="758"/>
        <v>70875</v>
      </c>
      <c r="AG3456" s="16">
        <f t="shared" si="759"/>
        <v>54</v>
      </c>
      <c r="AH3456" s="12">
        <f t="shared" si="760"/>
        <v>0</v>
      </c>
      <c r="AI3456" s="16">
        <f t="shared" si="761"/>
        <v>3.7800000000000002</v>
      </c>
      <c r="AJ3456" s="16">
        <f t="shared" si="762"/>
        <v>13041</v>
      </c>
      <c r="AK3456" s="16">
        <f t="shared" si="763"/>
        <v>270</v>
      </c>
      <c r="AL3456" s="16">
        <f t="shared" si="764"/>
        <v>2700</v>
      </c>
      <c r="AM3456" s="16">
        <f t="shared" si="765"/>
        <v>38340</v>
      </c>
      <c r="AN3456" s="16">
        <f t="shared" si="766"/>
        <v>149526</v>
      </c>
      <c r="AP3456" s="16">
        <v>0.54</v>
      </c>
      <c r="AQ3456" s="16" t="s">
        <v>207</v>
      </c>
      <c r="AX3456" s="16" t="s">
        <v>207</v>
      </c>
      <c r="AY3456" s="16" t="s">
        <v>207</v>
      </c>
      <c r="AZ3456" s="16" t="s">
        <v>207</v>
      </c>
      <c r="BA3456" s="16" t="s">
        <v>207</v>
      </c>
      <c r="BB3456" s="16" t="s">
        <v>207</v>
      </c>
      <c r="BC3456" s="16">
        <v>0.54</v>
      </c>
      <c r="BD3456" s="16">
        <f t="shared" si="767"/>
        <v>1.8900000000000001</v>
      </c>
      <c r="BE3456" s="16">
        <f t="shared" si="768"/>
        <v>934.53750000000002</v>
      </c>
      <c r="BG3456" s="16">
        <f t="shared" si="769"/>
        <v>648</v>
      </c>
      <c r="BH3456" s="16">
        <f t="shared" si="770"/>
        <v>345.6</v>
      </c>
      <c r="BI3456" s="16">
        <f t="shared" si="771"/>
        <v>4.32</v>
      </c>
    </row>
    <row r="3457" spans="1:61" x14ac:dyDescent="0.35">
      <c r="A3457">
        <v>3456</v>
      </c>
      <c r="B3457" t="s">
        <v>360</v>
      </c>
      <c r="C3457" t="s">
        <v>10069</v>
      </c>
      <c r="D3457" s="15" t="s">
        <v>3978</v>
      </c>
      <c r="E3457" s="12" t="s">
        <v>98</v>
      </c>
      <c r="G3457" s="12" t="s">
        <v>3316</v>
      </c>
      <c r="H3457" s="12" t="s">
        <v>589</v>
      </c>
      <c r="I3457" s="12" t="s">
        <v>363</v>
      </c>
      <c r="J3457" s="12" t="s">
        <v>2401</v>
      </c>
      <c r="K3457" s="12" t="s">
        <v>363</v>
      </c>
      <c r="N3457" s="16" t="s">
        <v>206</v>
      </c>
      <c r="O3457" s="16" t="s">
        <v>3960</v>
      </c>
      <c r="P3457" s="12" t="s">
        <v>366</v>
      </c>
      <c r="Q3457" s="16">
        <v>2022</v>
      </c>
      <c r="R3457" s="16" t="s">
        <v>3869</v>
      </c>
      <c r="T3457" s="16">
        <v>0</v>
      </c>
      <c r="V3457" s="12" t="s">
        <v>204</v>
      </c>
      <c r="W3457" s="12" t="s">
        <v>204</v>
      </c>
      <c r="X3457" s="16">
        <v>1</v>
      </c>
      <c r="Y3457" s="16">
        <v>7</v>
      </c>
      <c r="Z3457" s="16">
        <v>1.64</v>
      </c>
      <c r="AA3457" s="16">
        <v>213.2</v>
      </c>
      <c r="AB3457" s="16" t="s">
        <v>2113</v>
      </c>
      <c r="AC3457" s="16" t="s">
        <v>5621</v>
      </c>
      <c r="AD3457" s="16">
        <f t="shared" si="756"/>
        <v>74620</v>
      </c>
      <c r="AE3457" s="16">
        <f t="shared" si="757"/>
        <v>574</v>
      </c>
      <c r="AF3457" s="16">
        <f t="shared" si="758"/>
        <v>215250</v>
      </c>
      <c r="AG3457" s="16">
        <f t="shared" si="759"/>
        <v>164</v>
      </c>
      <c r="AH3457" s="12">
        <f t="shared" si="760"/>
        <v>0</v>
      </c>
      <c r="AI3457" s="16">
        <f t="shared" si="761"/>
        <v>11.479999999999999</v>
      </c>
      <c r="AJ3457" s="16">
        <f t="shared" si="762"/>
        <v>39605.999999999993</v>
      </c>
      <c r="AK3457" s="16">
        <f t="shared" si="763"/>
        <v>820</v>
      </c>
      <c r="AL3457" s="16">
        <f t="shared" si="764"/>
        <v>8200</v>
      </c>
      <c r="AM3457" s="16">
        <f t="shared" si="765"/>
        <v>116440</v>
      </c>
      <c r="AN3457" s="16">
        <f t="shared" si="766"/>
        <v>454116</v>
      </c>
      <c r="AP3457" s="16">
        <v>1.64</v>
      </c>
      <c r="AQ3457" s="16" t="s">
        <v>207</v>
      </c>
      <c r="AX3457" s="16" t="s">
        <v>207</v>
      </c>
      <c r="AY3457" s="16" t="s">
        <v>207</v>
      </c>
      <c r="AZ3457" s="16" t="s">
        <v>207</v>
      </c>
      <c r="BA3457" s="16" t="s">
        <v>207</v>
      </c>
      <c r="BB3457" s="16" t="s">
        <v>207</v>
      </c>
      <c r="BC3457" s="16">
        <v>1.64</v>
      </c>
      <c r="BD3457" s="16">
        <f t="shared" si="767"/>
        <v>5.7399999999999993</v>
      </c>
      <c r="BE3457" s="16">
        <f t="shared" si="768"/>
        <v>2838.2249999999999</v>
      </c>
      <c r="BG3457" s="16">
        <f t="shared" si="769"/>
        <v>1967.9999999999998</v>
      </c>
      <c r="BH3457" s="16">
        <f t="shared" si="770"/>
        <v>1049.5999999999999</v>
      </c>
      <c r="BI3457" s="16">
        <f t="shared" si="771"/>
        <v>13.12</v>
      </c>
    </row>
    <row r="3458" spans="1:61" x14ac:dyDescent="0.35">
      <c r="A3458">
        <v>3457</v>
      </c>
      <c r="B3458" t="s">
        <v>360</v>
      </c>
      <c r="C3458" t="s">
        <v>10070</v>
      </c>
      <c r="D3458" s="15" t="s">
        <v>3979</v>
      </c>
      <c r="E3458" s="12" t="s">
        <v>98</v>
      </c>
      <c r="G3458" s="12" t="s">
        <v>3316</v>
      </c>
      <c r="H3458" s="12" t="s">
        <v>589</v>
      </c>
      <c r="I3458" s="12" t="s">
        <v>363</v>
      </c>
      <c r="J3458" s="12" t="s">
        <v>2401</v>
      </c>
      <c r="K3458" s="12" t="s">
        <v>363</v>
      </c>
      <c r="N3458" s="16" t="s">
        <v>206</v>
      </c>
      <c r="O3458" s="16" t="s">
        <v>3960</v>
      </c>
      <c r="P3458" s="12" t="s">
        <v>366</v>
      </c>
      <c r="Q3458" s="16">
        <v>2022</v>
      </c>
      <c r="R3458" s="16" t="s">
        <v>3341</v>
      </c>
      <c r="T3458" s="16">
        <v>0</v>
      </c>
      <c r="V3458" s="12" t="s">
        <v>204</v>
      </c>
      <c r="W3458" s="12" t="s">
        <v>204</v>
      </c>
      <c r="X3458" s="16">
        <v>1</v>
      </c>
      <c r="Y3458" s="16">
        <v>7</v>
      </c>
      <c r="Z3458" s="16">
        <v>1.1299999999999999</v>
      </c>
      <c r="AA3458" s="16">
        <v>146.89999999999998</v>
      </c>
      <c r="AB3458" s="16" t="s">
        <v>2113</v>
      </c>
      <c r="AC3458" s="16" t="s">
        <v>5621</v>
      </c>
      <c r="AD3458" s="16">
        <f t="shared" si="756"/>
        <v>51414.999999999993</v>
      </c>
      <c r="AE3458" s="16">
        <f t="shared" si="757"/>
        <v>395.49999999999994</v>
      </c>
      <c r="AF3458" s="16">
        <f t="shared" si="758"/>
        <v>148312.49999999997</v>
      </c>
      <c r="AG3458" s="16">
        <f t="shared" si="759"/>
        <v>112.99999999999999</v>
      </c>
      <c r="AH3458" s="12">
        <f t="shared" si="760"/>
        <v>0</v>
      </c>
      <c r="AI3458" s="16">
        <f t="shared" si="761"/>
        <v>7.9099999999999993</v>
      </c>
      <c r="AJ3458" s="16">
        <f t="shared" si="762"/>
        <v>27289.499999999996</v>
      </c>
      <c r="AK3458" s="16">
        <f t="shared" si="763"/>
        <v>565</v>
      </c>
      <c r="AL3458" s="16">
        <f t="shared" si="764"/>
        <v>5649.9999999999991</v>
      </c>
      <c r="AM3458" s="16">
        <f t="shared" si="765"/>
        <v>80229.999999999985</v>
      </c>
      <c r="AN3458" s="16">
        <f t="shared" si="766"/>
        <v>312896.99999999994</v>
      </c>
      <c r="AP3458" s="16">
        <v>1.1299999999999999</v>
      </c>
      <c r="AQ3458" s="16" t="s">
        <v>207</v>
      </c>
      <c r="AX3458" s="16" t="s">
        <v>207</v>
      </c>
      <c r="AY3458" s="16" t="s">
        <v>207</v>
      </c>
      <c r="AZ3458" s="16" t="s">
        <v>207</v>
      </c>
      <c r="BA3458" s="16" t="s">
        <v>207</v>
      </c>
      <c r="BB3458" s="16" t="s">
        <v>207</v>
      </c>
      <c r="BC3458" s="16">
        <v>1.1299999999999999</v>
      </c>
      <c r="BD3458" s="16">
        <f t="shared" si="767"/>
        <v>3.9549999999999996</v>
      </c>
      <c r="BE3458" s="16">
        <f t="shared" si="768"/>
        <v>1955.6062499999996</v>
      </c>
      <c r="BG3458" s="16">
        <f t="shared" si="769"/>
        <v>1355.9999999999998</v>
      </c>
      <c r="BH3458" s="16">
        <f t="shared" si="770"/>
        <v>723.19999999999993</v>
      </c>
      <c r="BI3458" s="16">
        <f t="shared" si="771"/>
        <v>9.0399999999999991</v>
      </c>
    </row>
    <row r="3459" spans="1:61" x14ac:dyDescent="0.35">
      <c r="A3459">
        <v>3458</v>
      </c>
      <c r="B3459" t="s">
        <v>360</v>
      </c>
      <c r="C3459" t="s">
        <v>10071</v>
      </c>
      <c r="D3459" s="15" t="s">
        <v>3980</v>
      </c>
      <c r="E3459" s="12" t="s">
        <v>98</v>
      </c>
      <c r="G3459" s="12" t="s">
        <v>3316</v>
      </c>
      <c r="H3459" s="12" t="s">
        <v>589</v>
      </c>
      <c r="I3459" s="12" t="s">
        <v>363</v>
      </c>
      <c r="J3459" s="12" t="s">
        <v>2401</v>
      </c>
      <c r="K3459" s="12" t="s">
        <v>363</v>
      </c>
      <c r="N3459" s="16" t="s">
        <v>206</v>
      </c>
      <c r="O3459" s="16" t="s">
        <v>3960</v>
      </c>
      <c r="P3459" s="12" t="s">
        <v>366</v>
      </c>
      <c r="Q3459" s="16">
        <v>2022</v>
      </c>
      <c r="R3459" s="16">
        <v>0</v>
      </c>
      <c r="T3459" s="16">
        <v>0</v>
      </c>
      <c r="V3459" s="12" t="s">
        <v>204</v>
      </c>
      <c r="W3459" s="12" t="s">
        <v>204</v>
      </c>
      <c r="X3459" s="16">
        <v>1</v>
      </c>
      <c r="Y3459" s="16">
        <v>7</v>
      </c>
      <c r="Z3459" s="16">
        <v>0</v>
      </c>
      <c r="AA3459" s="16">
        <v>0</v>
      </c>
      <c r="AB3459" s="16" t="s">
        <v>2113</v>
      </c>
      <c r="AC3459" s="16" t="s">
        <v>5621</v>
      </c>
      <c r="AD3459" s="16">
        <f t="shared" si="756"/>
        <v>0</v>
      </c>
      <c r="AE3459" s="16">
        <f t="shared" si="757"/>
        <v>0</v>
      </c>
      <c r="AF3459" s="16">
        <f t="shared" si="758"/>
        <v>0</v>
      </c>
      <c r="AG3459" s="16">
        <f t="shared" si="759"/>
        <v>0</v>
      </c>
      <c r="AH3459" s="12">
        <f t="shared" si="760"/>
        <v>0</v>
      </c>
      <c r="AI3459" s="16">
        <f t="shared" si="761"/>
        <v>0</v>
      </c>
      <c r="AJ3459" s="16">
        <f t="shared" si="762"/>
        <v>0</v>
      </c>
      <c r="AK3459" s="16">
        <f t="shared" si="763"/>
        <v>0</v>
      </c>
      <c r="AL3459" s="16">
        <f t="shared" si="764"/>
        <v>0</v>
      </c>
      <c r="AM3459" s="16">
        <f t="shared" si="765"/>
        <v>0</v>
      </c>
      <c r="AN3459" s="16">
        <f t="shared" si="766"/>
        <v>0</v>
      </c>
      <c r="AP3459" s="16">
        <v>0</v>
      </c>
      <c r="AQ3459" s="16" t="s">
        <v>207</v>
      </c>
      <c r="AX3459" s="16" t="s">
        <v>207</v>
      </c>
      <c r="AY3459" s="16" t="s">
        <v>207</v>
      </c>
      <c r="AZ3459" s="16" t="s">
        <v>207</v>
      </c>
      <c r="BA3459" s="16" t="s">
        <v>207</v>
      </c>
      <c r="BB3459" s="16" t="s">
        <v>207</v>
      </c>
      <c r="BC3459" s="16">
        <v>0</v>
      </c>
      <c r="BD3459" s="16">
        <f t="shared" si="767"/>
        <v>0</v>
      </c>
      <c r="BE3459" s="16">
        <f t="shared" si="768"/>
        <v>0</v>
      </c>
      <c r="BG3459" s="16">
        <f t="shared" si="769"/>
        <v>0</v>
      </c>
      <c r="BH3459" s="16">
        <f t="shared" si="770"/>
        <v>0</v>
      </c>
      <c r="BI3459" s="16">
        <f t="shared" si="771"/>
        <v>0</v>
      </c>
    </row>
    <row r="3460" spans="1:61" x14ac:dyDescent="0.35">
      <c r="A3460">
        <v>3459</v>
      </c>
      <c r="B3460" t="s">
        <v>360</v>
      </c>
      <c r="C3460" t="s">
        <v>10072</v>
      </c>
      <c r="D3460" s="15" t="s">
        <v>3981</v>
      </c>
      <c r="E3460" s="12" t="s">
        <v>98</v>
      </c>
      <c r="G3460" s="12" t="s">
        <v>3316</v>
      </c>
      <c r="H3460" s="12" t="s">
        <v>589</v>
      </c>
      <c r="I3460" s="12" t="s">
        <v>363</v>
      </c>
      <c r="J3460" s="12" t="s">
        <v>2401</v>
      </c>
      <c r="K3460" s="12" t="s">
        <v>363</v>
      </c>
      <c r="N3460" s="16" t="s">
        <v>206</v>
      </c>
      <c r="O3460" s="16" t="s">
        <v>3960</v>
      </c>
      <c r="P3460" s="12" t="s">
        <v>366</v>
      </c>
      <c r="Q3460" s="16">
        <v>2022</v>
      </c>
      <c r="R3460" s="16" t="s">
        <v>3982</v>
      </c>
      <c r="T3460" s="16">
        <v>0</v>
      </c>
      <c r="V3460" s="12" t="s">
        <v>204</v>
      </c>
      <c r="W3460" s="12" t="s">
        <v>204</v>
      </c>
      <c r="X3460" s="16">
        <v>1</v>
      </c>
      <c r="Y3460" s="16">
        <v>7</v>
      </c>
      <c r="Z3460" s="16">
        <v>2.65</v>
      </c>
      <c r="AA3460" s="16">
        <v>344.5</v>
      </c>
      <c r="AB3460" s="16" t="s">
        <v>2113</v>
      </c>
      <c r="AC3460" s="16" t="s">
        <v>5621</v>
      </c>
      <c r="AD3460" s="16">
        <f t="shared" si="756"/>
        <v>120575</v>
      </c>
      <c r="AE3460" s="16">
        <f t="shared" si="757"/>
        <v>927.5</v>
      </c>
      <c r="AF3460" s="16">
        <f t="shared" si="758"/>
        <v>347812.5</v>
      </c>
      <c r="AG3460" s="16">
        <f t="shared" si="759"/>
        <v>265</v>
      </c>
      <c r="AH3460" s="12">
        <f t="shared" si="760"/>
        <v>0</v>
      </c>
      <c r="AI3460" s="16">
        <f t="shared" si="761"/>
        <v>18.55</v>
      </c>
      <c r="AJ3460" s="16">
        <f t="shared" si="762"/>
        <v>63997.5</v>
      </c>
      <c r="AK3460" s="16">
        <f t="shared" si="763"/>
        <v>1325</v>
      </c>
      <c r="AL3460" s="16">
        <f t="shared" si="764"/>
        <v>13250</v>
      </c>
      <c r="AM3460" s="16">
        <f t="shared" si="765"/>
        <v>188150</v>
      </c>
      <c r="AN3460" s="16">
        <f t="shared" si="766"/>
        <v>733785</v>
      </c>
      <c r="AP3460" s="16">
        <v>2.65</v>
      </c>
      <c r="AQ3460" s="16" t="s">
        <v>207</v>
      </c>
      <c r="AX3460" s="16" t="s">
        <v>207</v>
      </c>
      <c r="AY3460" s="16" t="s">
        <v>207</v>
      </c>
      <c r="AZ3460" s="16" t="s">
        <v>207</v>
      </c>
      <c r="BA3460" s="16" t="s">
        <v>207</v>
      </c>
      <c r="BB3460" s="16" t="s">
        <v>207</v>
      </c>
      <c r="BC3460" s="16">
        <v>2.65</v>
      </c>
      <c r="BD3460" s="16">
        <f t="shared" si="767"/>
        <v>9.2750000000000004</v>
      </c>
      <c r="BE3460" s="16">
        <f t="shared" si="768"/>
        <v>4586.15625</v>
      </c>
      <c r="BG3460" s="16">
        <f t="shared" si="769"/>
        <v>3180</v>
      </c>
      <c r="BH3460" s="16">
        <f t="shared" si="770"/>
        <v>1696</v>
      </c>
      <c r="BI3460" s="16">
        <f t="shared" si="771"/>
        <v>21.2</v>
      </c>
    </row>
    <row r="3461" spans="1:61" x14ac:dyDescent="0.35">
      <c r="A3461">
        <v>3460</v>
      </c>
      <c r="B3461" t="s">
        <v>360</v>
      </c>
      <c r="C3461" t="s">
        <v>10073</v>
      </c>
      <c r="D3461" s="15" t="s">
        <v>3983</v>
      </c>
      <c r="E3461" s="12" t="s">
        <v>98</v>
      </c>
      <c r="G3461" s="12" t="s">
        <v>3316</v>
      </c>
      <c r="H3461" s="12" t="s">
        <v>589</v>
      </c>
      <c r="I3461" s="12" t="s">
        <v>363</v>
      </c>
      <c r="J3461" s="12" t="s">
        <v>2401</v>
      </c>
      <c r="K3461" s="12" t="s">
        <v>363</v>
      </c>
      <c r="N3461" s="16" t="s">
        <v>206</v>
      </c>
      <c r="O3461" s="16" t="s">
        <v>3960</v>
      </c>
      <c r="P3461" s="12" t="s">
        <v>366</v>
      </c>
      <c r="Q3461" s="16">
        <v>2022</v>
      </c>
      <c r="R3461" s="16">
        <v>0</v>
      </c>
      <c r="T3461" s="16">
        <v>0</v>
      </c>
      <c r="V3461" s="12" t="s">
        <v>204</v>
      </c>
      <c r="W3461" s="12" t="s">
        <v>204</v>
      </c>
      <c r="X3461" s="16">
        <v>1</v>
      </c>
      <c r="Y3461" s="16">
        <v>7</v>
      </c>
      <c r="Z3461" s="16">
        <v>0</v>
      </c>
      <c r="AA3461" s="16">
        <v>0</v>
      </c>
      <c r="AB3461" s="16" t="s">
        <v>2113</v>
      </c>
      <c r="AC3461" s="16" t="s">
        <v>5621</v>
      </c>
      <c r="AD3461" s="16">
        <f t="shared" si="756"/>
        <v>0</v>
      </c>
      <c r="AE3461" s="16">
        <f t="shared" si="757"/>
        <v>0</v>
      </c>
      <c r="AF3461" s="16">
        <f t="shared" si="758"/>
        <v>0</v>
      </c>
      <c r="AG3461" s="16">
        <f t="shared" si="759"/>
        <v>0</v>
      </c>
      <c r="AH3461" s="12">
        <f t="shared" si="760"/>
        <v>0</v>
      </c>
      <c r="AI3461" s="16">
        <f t="shared" si="761"/>
        <v>0</v>
      </c>
      <c r="AJ3461" s="16">
        <f t="shared" si="762"/>
        <v>0</v>
      </c>
      <c r="AK3461" s="16">
        <f t="shared" si="763"/>
        <v>0</v>
      </c>
      <c r="AL3461" s="16">
        <f t="shared" si="764"/>
        <v>0</v>
      </c>
      <c r="AM3461" s="16">
        <f t="shared" si="765"/>
        <v>0</v>
      </c>
      <c r="AN3461" s="16">
        <f t="shared" si="766"/>
        <v>0</v>
      </c>
      <c r="AP3461" s="16">
        <v>0</v>
      </c>
      <c r="AQ3461" s="16" t="s">
        <v>207</v>
      </c>
      <c r="AX3461" s="16" t="s">
        <v>207</v>
      </c>
      <c r="AY3461" s="16" t="s">
        <v>207</v>
      </c>
      <c r="AZ3461" s="16" t="s">
        <v>207</v>
      </c>
      <c r="BA3461" s="16" t="s">
        <v>207</v>
      </c>
      <c r="BB3461" s="16" t="s">
        <v>207</v>
      </c>
      <c r="BC3461" s="16">
        <v>0</v>
      </c>
      <c r="BD3461" s="16">
        <f t="shared" si="767"/>
        <v>0</v>
      </c>
      <c r="BE3461" s="16">
        <f t="shared" si="768"/>
        <v>0</v>
      </c>
      <c r="BG3461" s="16">
        <f t="shared" si="769"/>
        <v>0</v>
      </c>
      <c r="BH3461" s="16">
        <f t="shared" si="770"/>
        <v>0</v>
      </c>
      <c r="BI3461" s="16">
        <f t="shared" si="771"/>
        <v>0</v>
      </c>
    </row>
    <row r="3462" spans="1:61" x14ac:dyDescent="0.35">
      <c r="A3462">
        <v>3461</v>
      </c>
      <c r="B3462" t="s">
        <v>360</v>
      </c>
      <c r="C3462" t="s">
        <v>10074</v>
      </c>
      <c r="D3462" s="15" t="s">
        <v>3984</v>
      </c>
      <c r="E3462" s="12" t="s">
        <v>98</v>
      </c>
      <c r="G3462" s="12" t="s">
        <v>3316</v>
      </c>
      <c r="H3462" s="12" t="s">
        <v>589</v>
      </c>
      <c r="I3462" s="12" t="s">
        <v>363</v>
      </c>
      <c r="J3462" s="12" t="s">
        <v>2401</v>
      </c>
      <c r="K3462" s="12" t="s">
        <v>363</v>
      </c>
      <c r="N3462" s="16" t="s">
        <v>206</v>
      </c>
      <c r="O3462" s="16" t="s">
        <v>3960</v>
      </c>
      <c r="P3462" s="12" t="s">
        <v>366</v>
      </c>
      <c r="Q3462" s="16">
        <v>2022</v>
      </c>
      <c r="R3462" s="16">
        <v>0</v>
      </c>
      <c r="T3462" s="16">
        <v>0</v>
      </c>
      <c r="V3462" s="12" t="s">
        <v>204</v>
      </c>
      <c r="W3462" s="12" t="s">
        <v>204</v>
      </c>
      <c r="X3462" s="16">
        <v>1</v>
      </c>
      <c r="Y3462" s="16">
        <v>7</v>
      </c>
      <c r="Z3462" s="16">
        <v>0</v>
      </c>
      <c r="AA3462" s="16">
        <v>0</v>
      </c>
      <c r="AB3462" s="16" t="s">
        <v>2113</v>
      </c>
      <c r="AC3462" s="16" t="s">
        <v>5621</v>
      </c>
      <c r="AD3462" s="16">
        <f t="shared" si="756"/>
        <v>0</v>
      </c>
      <c r="AE3462" s="16">
        <f t="shared" si="757"/>
        <v>0</v>
      </c>
      <c r="AF3462" s="16">
        <f t="shared" si="758"/>
        <v>0</v>
      </c>
      <c r="AG3462" s="16">
        <f t="shared" si="759"/>
        <v>0</v>
      </c>
      <c r="AH3462" s="12">
        <f t="shared" si="760"/>
        <v>0</v>
      </c>
      <c r="AI3462" s="16">
        <f t="shared" si="761"/>
        <v>0</v>
      </c>
      <c r="AJ3462" s="16">
        <f t="shared" si="762"/>
        <v>0</v>
      </c>
      <c r="AK3462" s="16">
        <f t="shared" si="763"/>
        <v>0</v>
      </c>
      <c r="AL3462" s="16">
        <f t="shared" si="764"/>
        <v>0</v>
      </c>
      <c r="AM3462" s="16">
        <f t="shared" si="765"/>
        <v>0</v>
      </c>
      <c r="AN3462" s="16">
        <f t="shared" si="766"/>
        <v>0</v>
      </c>
      <c r="AP3462" s="16">
        <v>0</v>
      </c>
      <c r="AQ3462" s="16" t="s">
        <v>207</v>
      </c>
      <c r="AX3462" s="16" t="s">
        <v>207</v>
      </c>
      <c r="AY3462" s="16" t="s">
        <v>207</v>
      </c>
      <c r="AZ3462" s="16" t="s">
        <v>207</v>
      </c>
      <c r="BA3462" s="16" t="s">
        <v>207</v>
      </c>
      <c r="BB3462" s="16" t="s">
        <v>207</v>
      </c>
      <c r="BC3462" s="16">
        <v>0</v>
      </c>
      <c r="BD3462" s="16">
        <f t="shared" si="767"/>
        <v>0</v>
      </c>
      <c r="BE3462" s="16">
        <f t="shared" si="768"/>
        <v>0</v>
      </c>
      <c r="BG3462" s="16">
        <f t="shared" si="769"/>
        <v>0</v>
      </c>
      <c r="BH3462" s="16">
        <f t="shared" si="770"/>
        <v>0</v>
      </c>
      <c r="BI3462" s="16">
        <f t="shared" si="771"/>
        <v>0</v>
      </c>
    </row>
    <row r="3463" spans="1:61" x14ac:dyDescent="0.35">
      <c r="A3463">
        <v>3462</v>
      </c>
      <c r="B3463" t="s">
        <v>360</v>
      </c>
      <c r="C3463" t="s">
        <v>10075</v>
      </c>
      <c r="D3463" s="15" t="s">
        <v>3985</v>
      </c>
      <c r="E3463" s="12" t="s">
        <v>98</v>
      </c>
      <c r="G3463" s="12" t="s">
        <v>3316</v>
      </c>
      <c r="H3463" s="12" t="s">
        <v>589</v>
      </c>
      <c r="I3463" s="12" t="s">
        <v>363</v>
      </c>
      <c r="J3463" s="12" t="s">
        <v>2401</v>
      </c>
      <c r="K3463" s="12" t="s">
        <v>363</v>
      </c>
      <c r="N3463" s="16" t="s">
        <v>206</v>
      </c>
      <c r="O3463" s="16" t="s">
        <v>3960</v>
      </c>
      <c r="P3463" s="12" t="s">
        <v>366</v>
      </c>
      <c r="Q3463" s="16">
        <v>2022</v>
      </c>
      <c r="R3463" s="16">
        <v>0</v>
      </c>
      <c r="T3463" s="16">
        <v>0</v>
      </c>
      <c r="V3463" s="12" t="s">
        <v>204</v>
      </c>
      <c r="W3463" s="12" t="s">
        <v>204</v>
      </c>
      <c r="X3463" s="16">
        <v>1</v>
      </c>
      <c r="Y3463" s="16">
        <v>7</v>
      </c>
      <c r="Z3463" s="16">
        <v>0</v>
      </c>
      <c r="AA3463" s="16">
        <v>0</v>
      </c>
      <c r="AB3463" s="16" t="s">
        <v>2113</v>
      </c>
      <c r="AC3463" s="16" t="s">
        <v>5621</v>
      </c>
      <c r="AD3463" s="16">
        <f t="shared" si="756"/>
        <v>0</v>
      </c>
      <c r="AE3463" s="16">
        <f t="shared" si="757"/>
        <v>0</v>
      </c>
      <c r="AF3463" s="16">
        <f t="shared" si="758"/>
        <v>0</v>
      </c>
      <c r="AG3463" s="16">
        <f t="shared" si="759"/>
        <v>0</v>
      </c>
      <c r="AH3463" s="12">
        <f t="shared" si="760"/>
        <v>0</v>
      </c>
      <c r="AI3463" s="16">
        <f t="shared" si="761"/>
        <v>0</v>
      </c>
      <c r="AJ3463" s="16">
        <f t="shared" si="762"/>
        <v>0</v>
      </c>
      <c r="AK3463" s="16">
        <f t="shared" si="763"/>
        <v>0</v>
      </c>
      <c r="AL3463" s="16">
        <f t="shared" si="764"/>
        <v>0</v>
      </c>
      <c r="AM3463" s="16">
        <f t="shared" si="765"/>
        <v>0</v>
      </c>
      <c r="AN3463" s="16">
        <f t="shared" si="766"/>
        <v>0</v>
      </c>
      <c r="AP3463" s="16">
        <v>0</v>
      </c>
      <c r="AQ3463" s="16" t="s">
        <v>207</v>
      </c>
      <c r="AX3463" s="16" t="s">
        <v>207</v>
      </c>
      <c r="AY3463" s="16" t="s">
        <v>207</v>
      </c>
      <c r="AZ3463" s="16" t="s">
        <v>207</v>
      </c>
      <c r="BA3463" s="16" t="s">
        <v>207</v>
      </c>
      <c r="BB3463" s="16" t="s">
        <v>207</v>
      </c>
      <c r="BC3463" s="16">
        <v>0</v>
      </c>
      <c r="BD3463" s="16">
        <f t="shared" si="767"/>
        <v>0</v>
      </c>
      <c r="BE3463" s="16">
        <f t="shared" si="768"/>
        <v>0</v>
      </c>
      <c r="BG3463" s="16">
        <f t="shared" si="769"/>
        <v>0</v>
      </c>
      <c r="BH3463" s="16">
        <f t="shared" si="770"/>
        <v>0</v>
      </c>
      <c r="BI3463" s="16">
        <f t="shared" si="771"/>
        <v>0</v>
      </c>
    </row>
    <row r="3464" spans="1:61" x14ac:dyDescent="0.35">
      <c r="A3464">
        <v>3463</v>
      </c>
      <c r="B3464" t="s">
        <v>360</v>
      </c>
      <c r="C3464" t="s">
        <v>10076</v>
      </c>
      <c r="D3464" s="15" t="s">
        <v>3986</v>
      </c>
      <c r="E3464" s="12" t="s">
        <v>98</v>
      </c>
      <c r="G3464" s="12" t="s">
        <v>3316</v>
      </c>
      <c r="H3464" s="12" t="s">
        <v>589</v>
      </c>
      <c r="I3464" s="12" t="s">
        <v>363</v>
      </c>
      <c r="J3464" s="12" t="s">
        <v>2401</v>
      </c>
      <c r="K3464" s="12" t="s">
        <v>363</v>
      </c>
      <c r="N3464" s="16" t="s">
        <v>206</v>
      </c>
      <c r="O3464" s="16" t="s">
        <v>3960</v>
      </c>
      <c r="P3464" s="12" t="s">
        <v>366</v>
      </c>
      <c r="Q3464" s="16">
        <v>2022</v>
      </c>
      <c r="R3464" s="16" t="s">
        <v>3987</v>
      </c>
      <c r="T3464" s="16">
        <v>0</v>
      </c>
      <c r="V3464" s="12" t="s">
        <v>204</v>
      </c>
      <c r="W3464" s="12" t="s">
        <v>204</v>
      </c>
      <c r="X3464" s="16">
        <v>1</v>
      </c>
      <c r="Y3464" s="16">
        <v>7</v>
      </c>
      <c r="Z3464" s="16">
        <v>0.8</v>
      </c>
      <c r="AA3464" s="16">
        <v>104</v>
      </c>
      <c r="AB3464" s="16" t="s">
        <v>2113</v>
      </c>
      <c r="AC3464" s="16" t="s">
        <v>5621</v>
      </c>
      <c r="AD3464" s="16">
        <f t="shared" si="756"/>
        <v>36400</v>
      </c>
      <c r="AE3464" s="16">
        <f t="shared" si="757"/>
        <v>280</v>
      </c>
      <c r="AF3464" s="16">
        <f t="shared" si="758"/>
        <v>105000</v>
      </c>
      <c r="AG3464" s="16">
        <f t="shared" si="759"/>
        <v>80</v>
      </c>
      <c r="AH3464" s="12">
        <f t="shared" si="760"/>
        <v>0</v>
      </c>
      <c r="AI3464" s="16">
        <f t="shared" si="761"/>
        <v>5.6000000000000005</v>
      </c>
      <c r="AJ3464" s="16">
        <f t="shared" si="762"/>
        <v>19320.000000000004</v>
      </c>
      <c r="AK3464" s="16">
        <f t="shared" si="763"/>
        <v>400</v>
      </c>
      <c r="AL3464" s="16">
        <f t="shared" si="764"/>
        <v>4000</v>
      </c>
      <c r="AM3464" s="16">
        <f t="shared" si="765"/>
        <v>56800</v>
      </c>
      <c r="AN3464" s="16">
        <f t="shared" si="766"/>
        <v>221520</v>
      </c>
      <c r="AP3464" s="16">
        <v>0.8</v>
      </c>
      <c r="AQ3464" s="16" t="s">
        <v>207</v>
      </c>
      <c r="AX3464" s="16" t="s">
        <v>207</v>
      </c>
      <c r="AY3464" s="16" t="s">
        <v>207</v>
      </c>
      <c r="AZ3464" s="16" t="s">
        <v>207</v>
      </c>
      <c r="BA3464" s="16" t="s">
        <v>207</v>
      </c>
      <c r="BB3464" s="16" t="s">
        <v>207</v>
      </c>
      <c r="BC3464" s="16">
        <v>0.8</v>
      </c>
      <c r="BD3464" s="16">
        <f t="shared" si="767"/>
        <v>2.8000000000000003</v>
      </c>
      <c r="BE3464" s="16">
        <f t="shared" si="768"/>
        <v>1384.5</v>
      </c>
      <c r="BG3464" s="16">
        <f t="shared" si="769"/>
        <v>960</v>
      </c>
      <c r="BH3464" s="16">
        <f t="shared" si="770"/>
        <v>512</v>
      </c>
      <c r="BI3464" s="16">
        <f t="shared" si="771"/>
        <v>6.4</v>
      </c>
    </row>
    <row r="3465" spans="1:61" x14ac:dyDescent="0.35">
      <c r="A3465">
        <v>3464</v>
      </c>
      <c r="B3465" t="s">
        <v>360</v>
      </c>
      <c r="C3465" t="s">
        <v>10077</v>
      </c>
      <c r="D3465" s="15" t="s">
        <v>3926</v>
      </c>
      <c r="E3465" s="12" t="s">
        <v>98</v>
      </c>
      <c r="G3465" s="12" t="s">
        <v>3316</v>
      </c>
      <c r="H3465" s="12" t="s">
        <v>589</v>
      </c>
      <c r="I3465" s="12" t="s">
        <v>363</v>
      </c>
      <c r="J3465" s="12" t="s">
        <v>2401</v>
      </c>
      <c r="K3465" s="12" t="s">
        <v>363</v>
      </c>
      <c r="N3465" s="16" t="s">
        <v>206</v>
      </c>
      <c r="O3465" s="16" t="s">
        <v>3960</v>
      </c>
      <c r="P3465" s="12" t="s">
        <v>366</v>
      </c>
      <c r="Q3465" s="16">
        <v>2022</v>
      </c>
      <c r="R3465" s="16">
        <v>0</v>
      </c>
      <c r="T3465" s="16">
        <v>0</v>
      </c>
      <c r="V3465" s="12" t="s">
        <v>204</v>
      </c>
      <c r="W3465" s="12" t="s">
        <v>204</v>
      </c>
      <c r="X3465" s="16">
        <v>1</v>
      </c>
      <c r="Y3465" s="16">
        <v>7</v>
      </c>
      <c r="Z3465" s="16">
        <v>0</v>
      </c>
      <c r="AA3465" s="16">
        <v>0</v>
      </c>
      <c r="AB3465" s="16" t="s">
        <v>2113</v>
      </c>
      <c r="AC3465" s="16" t="s">
        <v>5621</v>
      </c>
      <c r="AD3465" s="16">
        <f t="shared" si="756"/>
        <v>0</v>
      </c>
      <c r="AE3465" s="16">
        <f t="shared" si="757"/>
        <v>0</v>
      </c>
      <c r="AF3465" s="16">
        <f t="shared" si="758"/>
        <v>0</v>
      </c>
      <c r="AG3465" s="16">
        <f t="shared" si="759"/>
        <v>0</v>
      </c>
      <c r="AH3465" s="12">
        <f t="shared" si="760"/>
        <v>0</v>
      </c>
      <c r="AI3465" s="16">
        <f t="shared" si="761"/>
        <v>0</v>
      </c>
      <c r="AJ3465" s="16">
        <f t="shared" si="762"/>
        <v>0</v>
      </c>
      <c r="AK3465" s="16">
        <f t="shared" si="763"/>
        <v>0</v>
      </c>
      <c r="AL3465" s="16">
        <f t="shared" si="764"/>
        <v>0</v>
      </c>
      <c r="AM3465" s="16">
        <f t="shared" si="765"/>
        <v>0</v>
      </c>
      <c r="AN3465" s="16">
        <f t="shared" si="766"/>
        <v>0</v>
      </c>
      <c r="AP3465" s="16">
        <v>0</v>
      </c>
      <c r="AQ3465" s="16" t="s">
        <v>207</v>
      </c>
      <c r="AX3465" s="16" t="s">
        <v>207</v>
      </c>
      <c r="AY3465" s="16" t="s">
        <v>207</v>
      </c>
      <c r="AZ3465" s="16" t="s">
        <v>207</v>
      </c>
      <c r="BA3465" s="16" t="s">
        <v>207</v>
      </c>
      <c r="BB3465" s="16" t="s">
        <v>207</v>
      </c>
      <c r="BC3465" s="16">
        <v>0</v>
      </c>
      <c r="BD3465" s="16">
        <f t="shared" si="767"/>
        <v>0</v>
      </c>
      <c r="BE3465" s="16">
        <f t="shared" si="768"/>
        <v>0</v>
      </c>
      <c r="BG3465" s="16">
        <f t="shared" si="769"/>
        <v>0</v>
      </c>
      <c r="BH3465" s="16">
        <f t="shared" si="770"/>
        <v>0</v>
      </c>
      <c r="BI3465" s="16">
        <f t="shared" si="771"/>
        <v>0</v>
      </c>
    </row>
    <row r="3466" spans="1:61" x14ac:dyDescent="0.35">
      <c r="A3466">
        <v>3465</v>
      </c>
      <c r="B3466" t="s">
        <v>360</v>
      </c>
      <c r="C3466" t="s">
        <v>10078</v>
      </c>
      <c r="D3466" s="15" t="s">
        <v>3988</v>
      </c>
      <c r="E3466" s="12" t="s">
        <v>93</v>
      </c>
      <c r="G3466" s="12" t="s">
        <v>3316</v>
      </c>
      <c r="H3466" s="12" t="s">
        <v>589</v>
      </c>
      <c r="I3466" s="12" t="s">
        <v>363</v>
      </c>
      <c r="J3466" s="12" t="s">
        <v>2401</v>
      </c>
      <c r="K3466" s="12" t="s">
        <v>363</v>
      </c>
      <c r="N3466" s="16" t="s">
        <v>206</v>
      </c>
      <c r="O3466" s="16" t="s">
        <v>3989</v>
      </c>
      <c r="P3466" s="12" t="s">
        <v>366</v>
      </c>
      <c r="Q3466" s="16">
        <v>2022</v>
      </c>
      <c r="R3466" s="16">
        <v>2.04</v>
      </c>
      <c r="T3466" s="16">
        <v>0</v>
      </c>
      <c r="V3466" s="12" t="s">
        <v>204</v>
      </c>
      <c r="W3466" s="12" t="s">
        <v>204</v>
      </c>
      <c r="X3466" s="16">
        <v>1</v>
      </c>
      <c r="Y3466" s="16">
        <v>7</v>
      </c>
      <c r="Z3466" s="16">
        <v>2.04</v>
      </c>
      <c r="AA3466" s="16">
        <v>265.2</v>
      </c>
      <c r="AB3466" s="16" t="s">
        <v>2113</v>
      </c>
      <c r="AC3466" s="16" t="s">
        <v>5621</v>
      </c>
      <c r="AD3466" s="16">
        <f t="shared" si="756"/>
        <v>92820</v>
      </c>
      <c r="AE3466" s="16">
        <f t="shared" si="757"/>
        <v>714</v>
      </c>
      <c r="AF3466" s="16">
        <f t="shared" si="758"/>
        <v>267750</v>
      </c>
      <c r="AG3466" s="16">
        <f t="shared" si="759"/>
        <v>204</v>
      </c>
      <c r="AH3466" s="12">
        <f t="shared" si="760"/>
        <v>0</v>
      </c>
      <c r="AI3466" s="16">
        <f t="shared" si="761"/>
        <v>14.280000000000001</v>
      </c>
      <c r="AJ3466" s="16">
        <f t="shared" si="762"/>
        <v>49266.000000000007</v>
      </c>
      <c r="AK3466" s="16">
        <f t="shared" si="763"/>
        <v>1020</v>
      </c>
      <c r="AL3466" s="16">
        <f t="shared" si="764"/>
        <v>10200</v>
      </c>
      <c r="AM3466" s="16">
        <f t="shared" si="765"/>
        <v>144840</v>
      </c>
      <c r="AN3466" s="16">
        <f t="shared" si="766"/>
        <v>564876</v>
      </c>
      <c r="AP3466" s="16">
        <v>2.04</v>
      </c>
      <c r="AQ3466" s="16" t="s">
        <v>207</v>
      </c>
      <c r="AX3466" s="16" t="s">
        <v>207</v>
      </c>
      <c r="AY3466" s="16" t="s">
        <v>207</v>
      </c>
      <c r="AZ3466" s="16" t="s">
        <v>207</v>
      </c>
      <c r="BA3466" s="16" t="s">
        <v>207</v>
      </c>
      <c r="BB3466" s="16" t="s">
        <v>207</v>
      </c>
      <c r="BC3466" s="16">
        <v>2.04</v>
      </c>
      <c r="BD3466" s="16">
        <f t="shared" si="767"/>
        <v>7.1400000000000006</v>
      </c>
      <c r="BE3466" s="16">
        <f t="shared" si="768"/>
        <v>3530.4749999999999</v>
      </c>
      <c r="BG3466" s="16">
        <f t="shared" si="769"/>
        <v>2448</v>
      </c>
      <c r="BH3466" s="16">
        <f t="shared" si="770"/>
        <v>1305.5999999999999</v>
      </c>
      <c r="BI3466" s="16">
        <f t="shared" si="771"/>
        <v>16.32</v>
      </c>
    </row>
    <row r="3467" spans="1:61" x14ac:dyDescent="0.35">
      <c r="A3467">
        <v>3466</v>
      </c>
      <c r="B3467" t="s">
        <v>360</v>
      </c>
      <c r="C3467" t="s">
        <v>10079</v>
      </c>
      <c r="D3467" s="15" t="s">
        <v>3990</v>
      </c>
      <c r="E3467" s="12" t="s">
        <v>98</v>
      </c>
      <c r="G3467" s="12" t="s">
        <v>3316</v>
      </c>
      <c r="H3467" s="12" t="s">
        <v>589</v>
      </c>
      <c r="I3467" s="12" t="s">
        <v>363</v>
      </c>
      <c r="J3467" s="12" t="s">
        <v>2401</v>
      </c>
      <c r="K3467" s="12" t="s">
        <v>363</v>
      </c>
      <c r="N3467" s="16" t="s">
        <v>206</v>
      </c>
      <c r="O3467" s="16" t="s">
        <v>3989</v>
      </c>
      <c r="P3467" s="12" t="s">
        <v>366</v>
      </c>
      <c r="Q3467" s="16">
        <v>2022</v>
      </c>
      <c r="R3467" s="16">
        <v>0.62</v>
      </c>
      <c r="T3467" s="16">
        <v>0</v>
      </c>
      <c r="V3467" s="12" t="s">
        <v>204</v>
      </c>
      <c r="W3467" s="12" t="s">
        <v>204</v>
      </c>
      <c r="X3467" s="16">
        <v>1</v>
      </c>
      <c r="Y3467" s="16">
        <v>7</v>
      </c>
      <c r="Z3467" s="16">
        <v>0.62</v>
      </c>
      <c r="AA3467" s="16">
        <v>80.599999999999994</v>
      </c>
      <c r="AB3467" s="16" t="s">
        <v>2113</v>
      </c>
      <c r="AC3467" s="16" t="s">
        <v>5621</v>
      </c>
      <c r="AD3467" s="16">
        <f t="shared" si="756"/>
        <v>28209.999999999996</v>
      </c>
      <c r="AE3467" s="16">
        <f t="shared" si="757"/>
        <v>217</v>
      </c>
      <c r="AF3467" s="16">
        <f t="shared" si="758"/>
        <v>81375</v>
      </c>
      <c r="AG3467" s="16">
        <f t="shared" si="759"/>
        <v>62</v>
      </c>
      <c r="AH3467" s="12">
        <f t="shared" si="760"/>
        <v>0</v>
      </c>
      <c r="AI3467" s="16">
        <f t="shared" si="761"/>
        <v>4.34</v>
      </c>
      <c r="AJ3467" s="16">
        <f t="shared" si="762"/>
        <v>14973</v>
      </c>
      <c r="AK3467" s="16">
        <f t="shared" si="763"/>
        <v>310</v>
      </c>
      <c r="AL3467" s="16">
        <f t="shared" si="764"/>
        <v>3100</v>
      </c>
      <c r="AM3467" s="16">
        <f t="shared" si="765"/>
        <v>44020</v>
      </c>
      <c r="AN3467" s="16">
        <f t="shared" si="766"/>
        <v>171678</v>
      </c>
      <c r="AP3467" s="16">
        <v>0.62</v>
      </c>
      <c r="AQ3467" s="16" t="s">
        <v>207</v>
      </c>
      <c r="AX3467" s="16" t="s">
        <v>207</v>
      </c>
      <c r="AY3467" s="16" t="s">
        <v>207</v>
      </c>
      <c r="AZ3467" s="16" t="s">
        <v>207</v>
      </c>
      <c r="BA3467" s="16" t="s">
        <v>207</v>
      </c>
      <c r="BB3467" s="16" t="s">
        <v>207</v>
      </c>
      <c r="BC3467" s="16">
        <v>0.62</v>
      </c>
      <c r="BD3467" s="16">
        <f t="shared" si="767"/>
        <v>2.17</v>
      </c>
      <c r="BE3467" s="16">
        <f t="shared" si="768"/>
        <v>1072.9875</v>
      </c>
      <c r="BG3467" s="16">
        <f t="shared" si="769"/>
        <v>744</v>
      </c>
      <c r="BH3467" s="16">
        <f t="shared" si="770"/>
        <v>396.8</v>
      </c>
      <c r="BI3467" s="16">
        <f t="shared" si="771"/>
        <v>4.96</v>
      </c>
    </row>
    <row r="3468" spans="1:61" x14ac:dyDescent="0.35">
      <c r="A3468">
        <v>3467</v>
      </c>
      <c r="B3468" t="s">
        <v>360</v>
      </c>
      <c r="C3468" t="s">
        <v>10080</v>
      </c>
      <c r="D3468" s="15" t="s">
        <v>3991</v>
      </c>
      <c r="E3468" s="12" t="s">
        <v>98</v>
      </c>
      <c r="G3468" s="12" t="s">
        <v>3316</v>
      </c>
      <c r="H3468" s="12" t="s">
        <v>589</v>
      </c>
      <c r="I3468" s="12" t="s">
        <v>363</v>
      </c>
      <c r="J3468" s="12" t="s">
        <v>2401</v>
      </c>
      <c r="K3468" s="12" t="s">
        <v>363</v>
      </c>
      <c r="N3468" s="16" t="s">
        <v>206</v>
      </c>
      <c r="O3468" s="16" t="s">
        <v>3989</v>
      </c>
      <c r="P3468" s="12" t="s">
        <v>366</v>
      </c>
      <c r="Q3468" s="16">
        <v>2022</v>
      </c>
      <c r="R3468" s="16">
        <v>2.4300000000000002</v>
      </c>
      <c r="T3468" s="16">
        <v>0</v>
      </c>
      <c r="V3468" s="12" t="s">
        <v>204</v>
      </c>
      <c r="W3468" s="12" t="s">
        <v>204</v>
      </c>
      <c r="X3468" s="16">
        <v>1</v>
      </c>
      <c r="Y3468" s="16">
        <v>7</v>
      </c>
      <c r="Z3468" s="16">
        <v>2.4300000000000002</v>
      </c>
      <c r="AA3468" s="16">
        <v>315.90000000000003</v>
      </c>
      <c r="AB3468" s="16" t="s">
        <v>2113</v>
      </c>
      <c r="AC3468" s="16" t="s">
        <v>5621</v>
      </c>
      <c r="AD3468" s="16">
        <f t="shared" si="756"/>
        <v>110565.00000000001</v>
      </c>
      <c r="AE3468" s="16">
        <f t="shared" si="757"/>
        <v>850.5</v>
      </c>
      <c r="AF3468" s="16">
        <f t="shared" si="758"/>
        <v>318937.5</v>
      </c>
      <c r="AG3468" s="16">
        <f t="shared" si="759"/>
        <v>243.00000000000003</v>
      </c>
      <c r="AH3468" s="12">
        <f t="shared" si="760"/>
        <v>0</v>
      </c>
      <c r="AI3468" s="16">
        <f t="shared" si="761"/>
        <v>17.010000000000002</v>
      </c>
      <c r="AJ3468" s="16">
        <f t="shared" si="762"/>
        <v>58684.500000000007</v>
      </c>
      <c r="AK3468" s="16">
        <f t="shared" si="763"/>
        <v>1215</v>
      </c>
      <c r="AL3468" s="16">
        <f t="shared" si="764"/>
        <v>12150</v>
      </c>
      <c r="AM3468" s="16">
        <f t="shared" si="765"/>
        <v>172530</v>
      </c>
      <c r="AN3468" s="16">
        <f t="shared" si="766"/>
        <v>672867</v>
      </c>
      <c r="AP3468" s="16">
        <v>2.4300000000000002</v>
      </c>
      <c r="AQ3468" s="16" t="s">
        <v>207</v>
      </c>
      <c r="AX3468" s="16" t="s">
        <v>207</v>
      </c>
      <c r="AY3468" s="16" t="s">
        <v>207</v>
      </c>
      <c r="AZ3468" s="16" t="s">
        <v>207</v>
      </c>
      <c r="BA3468" s="16" t="s">
        <v>207</v>
      </c>
      <c r="BB3468" s="16" t="s">
        <v>207</v>
      </c>
      <c r="BC3468" s="16">
        <v>2.4300000000000002</v>
      </c>
      <c r="BD3468" s="16">
        <f t="shared" si="767"/>
        <v>8.5050000000000008</v>
      </c>
      <c r="BE3468" s="16">
        <f t="shared" si="768"/>
        <v>4205.4187499999998</v>
      </c>
      <c r="BG3468" s="16">
        <f t="shared" si="769"/>
        <v>2916</v>
      </c>
      <c r="BH3468" s="16">
        <f t="shared" si="770"/>
        <v>1555.2</v>
      </c>
      <c r="BI3468" s="16">
        <f t="shared" si="771"/>
        <v>19.440000000000001</v>
      </c>
    </row>
    <row r="3469" spans="1:61" x14ac:dyDescent="0.35">
      <c r="A3469">
        <v>3468</v>
      </c>
      <c r="B3469" t="s">
        <v>360</v>
      </c>
      <c r="C3469" t="s">
        <v>10081</v>
      </c>
      <c r="D3469" s="15" t="s">
        <v>3992</v>
      </c>
      <c r="E3469" s="12" t="s">
        <v>98</v>
      </c>
      <c r="G3469" s="12" t="s">
        <v>3316</v>
      </c>
      <c r="H3469" s="12" t="s">
        <v>589</v>
      </c>
      <c r="I3469" s="12" t="s">
        <v>363</v>
      </c>
      <c r="J3469" s="12" t="s">
        <v>2401</v>
      </c>
      <c r="K3469" s="12" t="s">
        <v>363</v>
      </c>
      <c r="N3469" s="16" t="s">
        <v>206</v>
      </c>
      <c r="O3469" s="16" t="s">
        <v>3993</v>
      </c>
      <c r="P3469" s="12" t="s">
        <v>366</v>
      </c>
      <c r="Q3469" s="16">
        <v>2022</v>
      </c>
      <c r="R3469" s="16">
        <v>0.5</v>
      </c>
      <c r="T3469" s="16">
        <v>0</v>
      </c>
      <c r="V3469" s="12" t="s">
        <v>204</v>
      </c>
      <c r="W3469" s="12" t="s">
        <v>204</v>
      </c>
      <c r="X3469" s="16">
        <v>1</v>
      </c>
      <c r="Y3469" s="16">
        <v>7</v>
      </c>
      <c r="Z3469" s="16">
        <v>0.5</v>
      </c>
      <c r="AA3469" s="16">
        <v>65</v>
      </c>
      <c r="AB3469" s="16" t="s">
        <v>2113</v>
      </c>
      <c r="AC3469" s="16" t="s">
        <v>5621</v>
      </c>
      <c r="AD3469" s="16">
        <f t="shared" si="756"/>
        <v>22750</v>
      </c>
      <c r="AE3469" s="16">
        <f t="shared" si="757"/>
        <v>175</v>
      </c>
      <c r="AF3469" s="16">
        <f t="shared" si="758"/>
        <v>65625</v>
      </c>
      <c r="AG3469" s="16">
        <f t="shared" si="759"/>
        <v>50</v>
      </c>
      <c r="AH3469" s="12">
        <f t="shared" si="760"/>
        <v>0</v>
      </c>
      <c r="AI3469" s="16">
        <f t="shared" si="761"/>
        <v>3.5</v>
      </c>
      <c r="AJ3469" s="16">
        <f t="shared" si="762"/>
        <v>12075</v>
      </c>
      <c r="AK3469" s="16">
        <f t="shared" si="763"/>
        <v>250</v>
      </c>
      <c r="AL3469" s="16">
        <f t="shared" si="764"/>
        <v>2500</v>
      </c>
      <c r="AM3469" s="16">
        <f t="shared" si="765"/>
        <v>35500</v>
      </c>
      <c r="AN3469" s="16">
        <f t="shared" si="766"/>
        <v>138450</v>
      </c>
      <c r="AP3469" s="16">
        <v>0.5</v>
      </c>
      <c r="AQ3469" s="16" t="s">
        <v>207</v>
      </c>
      <c r="AX3469" s="16" t="s">
        <v>207</v>
      </c>
      <c r="AY3469" s="16" t="s">
        <v>207</v>
      </c>
      <c r="AZ3469" s="16" t="s">
        <v>207</v>
      </c>
      <c r="BA3469" s="16" t="s">
        <v>207</v>
      </c>
      <c r="BB3469" s="16" t="s">
        <v>207</v>
      </c>
      <c r="BC3469" s="16">
        <v>0.5</v>
      </c>
      <c r="BD3469" s="16">
        <f t="shared" si="767"/>
        <v>1.75</v>
      </c>
      <c r="BE3469" s="16">
        <f t="shared" si="768"/>
        <v>865.3125</v>
      </c>
      <c r="BG3469" s="16">
        <f t="shared" si="769"/>
        <v>600</v>
      </c>
      <c r="BH3469" s="16">
        <f t="shared" si="770"/>
        <v>320</v>
      </c>
      <c r="BI3469" s="16">
        <f t="shared" si="771"/>
        <v>4</v>
      </c>
    </row>
    <row r="3470" spans="1:61" x14ac:dyDescent="0.35">
      <c r="A3470">
        <v>3469</v>
      </c>
      <c r="B3470" t="s">
        <v>360</v>
      </c>
      <c r="C3470" t="s">
        <v>10082</v>
      </c>
      <c r="D3470" s="15" t="s">
        <v>3994</v>
      </c>
      <c r="E3470" s="12" t="s">
        <v>93</v>
      </c>
      <c r="G3470" s="12" t="s">
        <v>3316</v>
      </c>
      <c r="H3470" s="12" t="s">
        <v>589</v>
      </c>
      <c r="I3470" s="12" t="s">
        <v>363</v>
      </c>
      <c r="J3470" s="12" t="s">
        <v>2401</v>
      </c>
      <c r="K3470" s="12" t="s">
        <v>363</v>
      </c>
      <c r="N3470" s="16" t="s">
        <v>206</v>
      </c>
      <c r="O3470" s="16" t="s">
        <v>3989</v>
      </c>
      <c r="P3470" s="12" t="s">
        <v>366</v>
      </c>
      <c r="Q3470" s="16">
        <v>2022</v>
      </c>
      <c r="R3470" s="16">
        <v>0.56999999999999995</v>
      </c>
      <c r="T3470" s="16">
        <v>0</v>
      </c>
      <c r="V3470" s="12" t="s">
        <v>204</v>
      </c>
      <c r="W3470" s="12" t="s">
        <v>204</v>
      </c>
      <c r="X3470" s="16">
        <v>1</v>
      </c>
      <c r="Y3470" s="16">
        <v>7</v>
      </c>
      <c r="Z3470" s="16">
        <v>0.56999999999999995</v>
      </c>
      <c r="AA3470" s="16">
        <v>74.099999999999994</v>
      </c>
      <c r="AB3470" s="16" t="s">
        <v>2113</v>
      </c>
      <c r="AC3470" s="16" t="s">
        <v>5621</v>
      </c>
      <c r="AD3470" s="16">
        <f t="shared" si="756"/>
        <v>25934.999999999996</v>
      </c>
      <c r="AE3470" s="16">
        <f t="shared" si="757"/>
        <v>199.49999999999997</v>
      </c>
      <c r="AF3470" s="16">
        <f t="shared" si="758"/>
        <v>74812.499999999985</v>
      </c>
      <c r="AG3470" s="16">
        <f t="shared" si="759"/>
        <v>56.999999999999993</v>
      </c>
      <c r="AH3470" s="12">
        <f t="shared" si="760"/>
        <v>0</v>
      </c>
      <c r="AI3470" s="16">
        <f t="shared" si="761"/>
        <v>3.9899999999999998</v>
      </c>
      <c r="AJ3470" s="16">
        <f t="shared" si="762"/>
        <v>13765.5</v>
      </c>
      <c r="AK3470" s="16">
        <f t="shared" si="763"/>
        <v>285</v>
      </c>
      <c r="AL3470" s="16">
        <f t="shared" si="764"/>
        <v>2849.9999999999995</v>
      </c>
      <c r="AM3470" s="16">
        <f t="shared" si="765"/>
        <v>40470</v>
      </c>
      <c r="AN3470" s="16">
        <f t="shared" si="766"/>
        <v>157833</v>
      </c>
      <c r="AP3470" s="16">
        <v>0.56999999999999995</v>
      </c>
      <c r="AQ3470" s="16" t="s">
        <v>207</v>
      </c>
      <c r="AX3470" s="16" t="s">
        <v>207</v>
      </c>
      <c r="AY3470" s="16" t="s">
        <v>207</v>
      </c>
      <c r="AZ3470" s="16" t="s">
        <v>207</v>
      </c>
      <c r="BA3470" s="16" t="s">
        <v>207</v>
      </c>
      <c r="BB3470" s="16" t="s">
        <v>207</v>
      </c>
      <c r="BC3470" s="16">
        <v>0.56999999999999995</v>
      </c>
      <c r="BD3470" s="16">
        <f t="shared" si="767"/>
        <v>1.9949999999999999</v>
      </c>
      <c r="BE3470" s="16">
        <f t="shared" si="768"/>
        <v>986.45624999999995</v>
      </c>
      <c r="BG3470" s="16">
        <f t="shared" si="769"/>
        <v>683.99999999999989</v>
      </c>
      <c r="BH3470" s="16">
        <f t="shared" si="770"/>
        <v>364.79999999999995</v>
      </c>
      <c r="BI3470" s="16">
        <f t="shared" si="771"/>
        <v>4.5599999999999996</v>
      </c>
    </row>
    <row r="3471" spans="1:61" x14ac:dyDescent="0.35">
      <c r="A3471">
        <v>3470</v>
      </c>
      <c r="B3471" t="s">
        <v>360</v>
      </c>
      <c r="C3471" t="s">
        <v>10083</v>
      </c>
      <c r="D3471" s="15" t="s">
        <v>3995</v>
      </c>
      <c r="E3471" s="12" t="s">
        <v>93</v>
      </c>
      <c r="G3471" s="12" t="s">
        <v>3316</v>
      </c>
      <c r="H3471" s="12" t="s">
        <v>589</v>
      </c>
      <c r="I3471" s="12" t="s">
        <v>363</v>
      </c>
      <c r="J3471" s="12" t="s">
        <v>2401</v>
      </c>
      <c r="K3471" s="12" t="s">
        <v>363</v>
      </c>
      <c r="N3471" s="16" t="s">
        <v>206</v>
      </c>
      <c r="O3471" s="16" t="s">
        <v>3989</v>
      </c>
      <c r="P3471" s="12" t="s">
        <v>366</v>
      </c>
      <c r="Q3471" s="16">
        <v>2022</v>
      </c>
      <c r="R3471" s="16">
        <v>0.8</v>
      </c>
      <c r="T3471" s="16">
        <v>0</v>
      </c>
      <c r="V3471" s="12" t="s">
        <v>204</v>
      </c>
      <c r="W3471" s="12" t="s">
        <v>204</v>
      </c>
      <c r="X3471" s="16">
        <v>1</v>
      </c>
      <c r="Y3471" s="16">
        <v>7</v>
      </c>
      <c r="Z3471" s="16">
        <v>0.8</v>
      </c>
      <c r="AA3471" s="16">
        <v>104</v>
      </c>
      <c r="AB3471" s="16" t="s">
        <v>2113</v>
      </c>
      <c r="AC3471" s="16" t="s">
        <v>5621</v>
      </c>
      <c r="AD3471" s="16">
        <f t="shared" si="756"/>
        <v>36400</v>
      </c>
      <c r="AE3471" s="16">
        <f t="shared" si="757"/>
        <v>280</v>
      </c>
      <c r="AF3471" s="16">
        <f t="shared" si="758"/>
        <v>105000</v>
      </c>
      <c r="AG3471" s="16">
        <f t="shared" si="759"/>
        <v>80</v>
      </c>
      <c r="AH3471" s="12">
        <f t="shared" si="760"/>
        <v>0</v>
      </c>
      <c r="AI3471" s="16">
        <f t="shared" si="761"/>
        <v>5.6000000000000005</v>
      </c>
      <c r="AJ3471" s="16">
        <f t="shared" si="762"/>
        <v>19320.000000000004</v>
      </c>
      <c r="AK3471" s="16">
        <f t="shared" si="763"/>
        <v>400</v>
      </c>
      <c r="AL3471" s="16">
        <f t="shared" si="764"/>
        <v>4000</v>
      </c>
      <c r="AM3471" s="16">
        <f t="shared" si="765"/>
        <v>56800</v>
      </c>
      <c r="AN3471" s="16">
        <f t="shared" si="766"/>
        <v>221520</v>
      </c>
      <c r="AP3471" s="16">
        <v>0.8</v>
      </c>
      <c r="AQ3471" s="16" t="s">
        <v>207</v>
      </c>
      <c r="AX3471" s="16" t="s">
        <v>207</v>
      </c>
      <c r="AY3471" s="16" t="s">
        <v>207</v>
      </c>
      <c r="AZ3471" s="16" t="s">
        <v>207</v>
      </c>
      <c r="BA3471" s="16" t="s">
        <v>207</v>
      </c>
      <c r="BB3471" s="16" t="s">
        <v>207</v>
      </c>
      <c r="BC3471" s="16">
        <v>0.8</v>
      </c>
      <c r="BD3471" s="16">
        <f t="shared" si="767"/>
        <v>2.8000000000000003</v>
      </c>
      <c r="BE3471" s="16">
        <f t="shared" si="768"/>
        <v>1384.5</v>
      </c>
      <c r="BG3471" s="16">
        <f t="shared" si="769"/>
        <v>960</v>
      </c>
      <c r="BH3471" s="16">
        <f t="shared" si="770"/>
        <v>512</v>
      </c>
      <c r="BI3471" s="16">
        <f t="shared" si="771"/>
        <v>6.4</v>
      </c>
    </row>
    <row r="3472" spans="1:61" x14ac:dyDescent="0.35">
      <c r="A3472">
        <v>3471</v>
      </c>
      <c r="B3472" t="s">
        <v>360</v>
      </c>
      <c r="C3472" t="s">
        <v>10084</v>
      </c>
      <c r="D3472" s="15" t="s">
        <v>3996</v>
      </c>
      <c r="E3472" s="12" t="s">
        <v>93</v>
      </c>
      <c r="G3472" s="12" t="s">
        <v>3316</v>
      </c>
      <c r="H3472" s="12" t="s">
        <v>589</v>
      </c>
      <c r="I3472" s="12" t="s">
        <v>363</v>
      </c>
      <c r="J3472" s="12" t="s">
        <v>2401</v>
      </c>
      <c r="K3472" s="12" t="s">
        <v>363</v>
      </c>
      <c r="N3472" s="16" t="s">
        <v>206</v>
      </c>
      <c r="O3472" s="16" t="s">
        <v>3989</v>
      </c>
      <c r="P3472" s="12" t="s">
        <v>366</v>
      </c>
      <c r="Q3472" s="16">
        <v>2022</v>
      </c>
      <c r="R3472" s="16">
        <v>0.3</v>
      </c>
      <c r="T3472" s="16">
        <v>0</v>
      </c>
      <c r="V3472" s="12" t="s">
        <v>204</v>
      </c>
      <c r="W3472" s="12" t="s">
        <v>204</v>
      </c>
      <c r="X3472" s="16">
        <v>1</v>
      </c>
      <c r="Y3472" s="16">
        <v>7</v>
      </c>
      <c r="Z3472" s="16">
        <v>0.3</v>
      </c>
      <c r="AA3472" s="16">
        <v>39</v>
      </c>
      <c r="AB3472" s="16" t="s">
        <v>2113</v>
      </c>
      <c r="AC3472" s="16" t="s">
        <v>5621</v>
      </c>
      <c r="AD3472" s="16">
        <f t="shared" si="756"/>
        <v>13650</v>
      </c>
      <c r="AE3472" s="16">
        <f t="shared" si="757"/>
        <v>105</v>
      </c>
      <c r="AF3472" s="16">
        <f t="shared" si="758"/>
        <v>39375</v>
      </c>
      <c r="AG3472" s="16">
        <f t="shared" si="759"/>
        <v>30</v>
      </c>
      <c r="AH3472" s="12">
        <f t="shared" si="760"/>
        <v>0</v>
      </c>
      <c r="AI3472" s="16">
        <f t="shared" si="761"/>
        <v>2.1</v>
      </c>
      <c r="AJ3472" s="16">
        <f t="shared" si="762"/>
        <v>7245</v>
      </c>
      <c r="AK3472" s="16">
        <f t="shared" si="763"/>
        <v>150</v>
      </c>
      <c r="AL3472" s="16">
        <f t="shared" si="764"/>
        <v>1500</v>
      </c>
      <c r="AM3472" s="16">
        <f t="shared" si="765"/>
        <v>21300</v>
      </c>
      <c r="AN3472" s="16">
        <f t="shared" si="766"/>
        <v>83070</v>
      </c>
      <c r="AP3472" s="16">
        <v>0.3</v>
      </c>
      <c r="AQ3472" s="16" t="s">
        <v>207</v>
      </c>
      <c r="AX3472" s="16" t="s">
        <v>207</v>
      </c>
      <c r="AY3472" s="16" t="s">
        <v>207</v>
      </c>
      <c r="AZ3472" s="16" t="s">
        <v>207</v>
      </c>
      <c r="BA3472" s="16" t="s">
        <v>207</v>
      </c>
      <c r="BB3472" s="16" t="s">
        <v>207</v>
      </c>
      <c r="BC3472" s="16">
        <v>0.3</v>
      </c>
      <c r="BD3472" s="16">
        <f t="shared" si="767"/>
        <v>1.05</v>
      </c>
      <c r="BE3472" s="16">
        <f t="shared" si="768"/>
        <v>519.1875</v>
      </c>
      <c r="BG3472" s="16">
        <f t="shared" si="769"/>
        <v>360</v>
      </c>
      <c r="BH3472" s="16">
        <f t="shared" si="770"/>
        <v>192</v>
      </c>
      <c r="BI3472" s="16">
        <f t="shared" si="771"/>
        <v>2.4</v>
      </c>
    </row>
    <row r="3473" spans="1:61" x14ac:dyDescent="0.35">
      <c r="A3473">
        <v>3472</v>
      </c>
      <c r="B3473" t="s">
        <v>360</v>
      </c>
      <c r="C3473" t="s">
        <v>10085</v>
      </c>
      <c r="D3473" s="15" t="s">
        <v>3997</v>
      </c>
      <c r="E3473" s="12" t="s">
        <v>98</v>
      </c>
      <c r="G3473" s="12" t="s">
        <v>3316</v>
      </c>
      <c r="H3473" s="12" t="s">
        <v>589</v>
      </c>
      <c r="I3473" s="12" t="s">
        <v>363</v>
      </c>
      <c r="J3473" s="12" t="s">
        <v>2401</v>
      </c>
      <c r="K3473" s="12" t="s">
        <v>363</v>
      </c>
      <c r="N3473" s="16" t="s">
        <v>206</v>
      </c>
      <c r="O3473" s="16" t="s">
        <v>3998</v>
      </c>
      <c r="P3473" s="12" t="s">
        <v>366</v>
      </c>
      <c r="Q3473" s="16">
        <v>2022</v>
      </c>
      <c r="R3473" s="16">
        <v>3.17</v>
      </c>
      <c r="T3473" s="16">
        <v>0</v>
      </c>
      <c r="V3473" s="12" t="s">
        <v>204</v>
      </c>
      <c r="W3473" s="12" t="s">
        <v>204</v>
      </c>
      <c r="X3473" s="16">
        <v>1</v>
      </c>
      <c r="Y3473" s="16">
        <v>7</v>
      </c>
      <c r="Z3473" s="16">
        <v>3.17</v>
      </c>
      <c r="AA3473" s="16">
        <v>412.09999999999997</v>
      </c>
      <c r="AB3473" s="16" t="s">
        <v>2113</v>
      </c>
      <c r="AC3473" s="16" t="s">
        <v>5621</v>
      </c>
      <c r="AD3473" s="16">
        <f t="shared" si="756"/>
        <v>144235</v>
      </c>
      <c r="AE3473" s="16">
        <f t="shared" si="757"/>
        <v>1109.5</v>
      </c>
      <c r="AF3473" s="16">
        <f t="shared" si="758"/>
        <v>416062.5</v>
      </c>
      <c r="AG3473" s="16">
        <f t="shared" si="759"/>
        <v>317</v>
      </c>
      <c r="AH3473" s="12">
        <f t="shared" si="760"/>
        <v>0</v>
      </c>
      <c r="AI3473" s="16">
        <f t="shared" si="761"/>
        <v>22.189999999999998</v>
      </c>
      <c r="AJ3473" s="16">
        <f t="shared" si="762"/>
        <v>76555.499999999985</v>
      </c>
      <c r="AK3473" s="16">
        <f t="shared" si="763"/>
        <v>1585</v>
      </c>
      <c r="AL3473" s="16">
        <f t="shared" si="764"/>
        <v>15850</v>
      </c>
      <c r="AM3473" s="16">
        <f t="shared" si="765"/>
        <v>225070</v>
      </c>
      <c r="AN3473" s="16">
        <f t="shared" si="766"/>
        <v>877773</v>
      </c>
      <c r="AP3473" s="16">
        <v>3.17</v>
      </c>
      <c r="AQ3473" s="16" t="s">
        <v>207</v>
      </c>
      <c r="AX3473" s="16" t="s">
        <v>207</v>
      </c>
      <c r="AY3473" s="16" t="s">
        <v>207</v>
      </c>
      <c r="AZ3473" s="16" t="s">
        <v>207</v>
      </c>
      <c r="BA3473" s="16" t="s">
        <v>207</v>
      </c>
      <c r="BB3473" s="16" t="s">
        <v>207</v>
      </c>
      <c r="BC3473" s="16">
        <v>3.17</v>
      </c>
      <c r="BD3473" s="16">
        <f t="shared" si="767"/>
        <v>11.094999999999999</v>
      </c>
      <c r="BE3473" s="16">
        <f t="shared" si="768"/>
        <v>5486.0812500000002</v>
      </c>
      <c r="BG3473" s="16">
        <f t="shared" si="769"/>
        <v>3804</v>
      </c>
      <c r="BH3473" s="16">
        <f t="shared" si="770"/>
        <v>2028.8</v>
      </c>
      <c r="BI3473" s="16">
        <f t="shared" si="771"/>
        <v>25.36</v>
      </c>
    </row>
    <row r="3474" spans="1:61" x14ac:dyDescent="0.35">
      <c r="A3474">
        <v>3473</v>
      </c>
      <c r="B3474" t="s">
        <v>360</v>
      </c>
      <c r="C3474" t="s">
        <v>10086</v>
      </c>
      <c r="D3474" s="15" t="s">
        <v>3999</v>
      </c>
      <c r="E3474" s="12" t="s">
        <v>98</v>
      </c>
      <c r="G3474" s="12" t="s">
        <v>3316</v>
      </c>
      <c r="H3474" s="12" t="s">
        <v>589</v>
      </c>
      <c r="I3474" s="12" t="s">
        <v>363</v>
      </c>
      <c r="J3474" s="12" t="s">
        <v>2401</v>
      </c>
      <c r="K3474" s="12" t="s">
        <v>363</v>
      </c>
      <c r="N3474" s="16" t="s">
        <v>206</v>
      </c>
      <c r="O3474" s="16" t="s">
        <v>3989</v>
      </c>
      <c r="P3474" s="12" t="s">
        <v>366</v>
      </c>
      <c r="Q3474" s="16">
        <v>2022</v>
      </c>
      <c r="R3474" s="16">
        <v>2.73</v>
      </c>
      <c r="T3474" s="16">
        <v>0</v>
      </c>
      <c r="V3474" s="12" t="s">
        <v>204</v>
      </c>
      <c r="W3474" s="12" t="s">
        <v>204</v>
      </c>
      <c r="X3474" s="16">
        <v>1</v>
      </c>
      <c r="Y3474" s="16">
        <v>7</v>
      </c>
      <c r="Z3474" s="16">
        <v>2.73</v>
      </c>
      <c r="AA3474" s="16">
        <v>354.9</v>
      </c>
      <c r="AB3474" s="16" t="s">
        <v>2113</v>
      </c>
      <c r="AC3474" s="16" t="s">
        <v>5621</v>
      </c>
      <c r="AD3474" s="16">
        <f t="shared" si="756"/>
        <v>124214.99999999999</v>
      </c>
      <c r="AE3474" s="16">
        <f t="shared" si="757"/>
        <v>955.5</v>
      </c>
      <c r="AF3474" s="16">
        <f t="shared" si="758"/>
        <v>358312.5</v>
      </c>
      <c r="AG3474" s="16">
        <f t="shared" si="759"/>
        <v>273</v>
      </c>
      <c r="AH3474" s="12">
        <f t="shared" si="760"/>
        <v>0</v>
      </c>
      <c r="AI3474" s="16">
        <f t="shared" si="761"/>
        <v>19.11</v>
      </c>
      <c r="AJ3474" s="16">
        <f t="shared" si="762"/>
        <v>65929.5</v>
      </c>
      <c r="AK3474" s="16">
        <f t="shared" si="763"/>
        <v>1365</v>
      </c>
      <c r="AL3474" s="16">
        <f t="shared" si="764"/>
        <v>13650</v>
      </c>
      <c r="AM3474" s="16">
        <f t="shared" si="765"/>
        <v>193830</v>
      </c>
      <c r="AN3474" s="16">
        <f t="shared" si="766"/>
        <v>755937</v>
      </c>
      <c r="AP3474" s="16">
        <v>2.73</v>
      </c>
      <c r="AQ3474" s="16" t="s">
        <v>207</v>
      </c>
      <c r="AX3474" s="16" t="s">
        <v>207</v>
      </c>
      <c r="AY3474" s="16" t="s">
        <v>207</v>
      </c>
      <c r="AZ3474" s="16" t="s">
        <v>207</v>
      </c>
      <c r="BA3474" s="16" t="s">
        <v>207</v>
      </c>
      <c r="BB3474" s="16" t="s">
        <v>207</v>
      </c>
      <c r="BC3474" s="16">
        <v>2.73</v>
      </c>
      <c r="BD3474" s="16">
        <f t="shared" si="767"/>
        <v>9.5549999999999997</v>
      </c>
      <c r="BE3474" s="16">
        <f t="shared" si="768"/>
        <v>4724.6062499999998</v>
      </c>
      <c r="BG3474" s="16">
        <f t="shared" si="769"/>
        <v>3276</v>
      </c>
      <c r="BH3474" s="16">
        <f t="shared" si="770"/>
        <v>1747.2</v>
      </c>
      <c r="BI3474" s="16">
        <f t="shared" si="771"/>
        <v>21.84</v>
      </c>
    </row>
    <row r="3475" spans="1:61" x14ac:dyDescent="0.35">
      <c r="A3475">
        <v>3474</v>
      </c>
      <c r="B3475" t="s">
        <v>360</v>
      </c>
      <c r="C3475" t="s">
        <v>10087</v>
      </c>
      <c r="D3475" s="15" t="s">
        <v>4000</v>
      </c>
      <c r="E3475" s="12" t="s">
        <v>98</v>
      </c>
      <c r="G3475" s="12" t="s">
        <v>3316</v>
      </c>
      <c r="H3475" s="12" t="s">
        <v>589</v>
      </c>
      <c r="I3475" s="12" t="s">
        <v>363</v>
      </c>
      <c r="J3475" s="12" t="s">
        <v>2401</v>
      </c>
      <c r="K3475" s="12" t="s">
        <v>363</v>
      </c>
      <c r="N3475" s="16" t="s">
        <v>205</v>
      </c>
      <c r="O3475" s="16" t="s">
        <v>3989</v>
      </c>
      <c r="P3475" s="12" t="s">
        <v>366</v>
      </c>
      <c r="Q3475" s="16">
        <v>2022</v>
      </c>
      <c r="R3475" s="16">
        <v>1.21</v>
      </c>
      <c r="T3475" s="16">
        <v>0</v>
      </c>
      <c r="V3475" s="12" t="s">
        <v>204</v>
      </c>
      <c r="W3475" s="12" t="s">
        <v>204</v>
      </c>
      <c r="X3475" s="16">
        <v>1</v>
      </c>
      <c r="Y3475" s="16">
        <v>7</v>
      </c>
      <c r="Z3475" s="16">
        <v>1.21</v>
      </c>
      <c r="AA3475" s="16">
        <v>157.29999999999998</v>
      </c>
      <c r="AB3475" s="16" t="s">
        <v>2113</v>
      </c>
      <c r="AC3475" s="16" t="s">
        <v>5621</v>
      </c>
      <c r="AD3475" s="16">
        <f t="shared" si="756"/>
        <v>55054.999999999993</v>
      </c>
      <c r="AE3475" s="16">
        <f t="shared" si="757"/>
        <v>423.5</v>
      </c>
      <c r="AF3475" s="16">
        <f t="shared" si="758"/>
        <v>158812.5</v>
      </c>
      <c r="AG3475" s="16">
        <f t="shared" si="759"/>
        <v>121</v>
      </c>
      <c r="AH3475" s="12">
        <f t="shared" si="760"/>
        <v>0</v>
      </c>
      <c r="AI3475" s="16">
        <f t="shared" si="761"/>
        <v>8.4699999999999989</v>
      </c>
      <c r="AJ3475" s="16">
        <f t="shared" si="762"/>
        <v>29221.499999999996</v>
      </c>
      <c r="AK3475" s="16">
        <f t="shared" si="763"/>
        <v>605</v>
      </c>
      <c r="AL3475" s="16">
        <f t="shared" si="764"/>
        <v>6050</v>
      </c>
      <c r="AM3475" s="16">
        <f t="shared" si="765"/>
        <v>85910</v>
      </c>
      <c r="AN3475" s="16">
        <f t="shared" si="766"/>
        <v>335049</v>
      </c>
      <c r="AP3475" s="16">
        <v>1.21</v>
      </c>
      <c r="AQ3475" s="16" t="s">
        <v>207</v>
      </c>
      <c r="AX3475" s="16" t="s">
        <v>207</v>
      </c>
      <c r="AY3475" s="16" t="s">
        <v>207</v>
      </c>
      <c r="AZ3475" s="16" t="s">
        <v>207</v>
      </c>
      <c r="BA3475" s="16" t="s">
        <v>207</v>
      </c>
      <c r="BB3475" s="16" t="s">
        <v>207</v>
      </c>
      <c r="BC3475" s="16">
        <v>1.21</v>
      </c>
      <c r="BD3475" s="16">
        <f t="shared" si="767"/>
        <v>4.2349999999999994</v>
      </c>
      <c r="BE3475" s="16">
        <f t="shared" si="768"/>
        <v>2094.0562500000001</v>
      </c>
      <c r="BG3475" s="16">
        <f t="shared" si="769"/>
        <v>1452</v>
      </c>
      <c r="BH3475" s="16">
        <f t="shared" si="770"/>
        <v>774.4</v>
      </c>
      <c r="BI3475" s="16">
        <f t="shared" si="771"/>
        <v>9.68</v>
      </c>
    </row>
    <row r="3476" spans="1:61" x14ac:dyDescent="0.35">
      <c r="A3476">
        <v>3475</v>
      </c>
      <c r="B3476" t="s">
        <v>360</v>
      </c>
      <c r="C3476" t="s">
        <v>10088</v>
      </c>
      <c r="D3476" s="15" t="s">
        <v>4001</v>
      </c>
      <c r="E3476" s="12" t="s">
        <v>98</v>
      </c>
      <c r="G3476" s="12" t="s">
        <v>3316</v>
      </c>
      <c r="H3476" s="12" t="s">
        <v>589</v>
      </c>
      <c r="I3476" s="12" t="s">
        <v>363</v>
      </c>
      <c r="J3476" s="12" t="s">
        <v>2401</v>
      </c>
      <c r="K3476" s="12" t="s">
        <v>363</v>
      </c>
      <c r="N3476" s="16" t="s">
        <v>206</v>
      </c>
      <c r="O3476" s="16" t="s">
        <v>3989</v>
      </c>
      <c r="P3476" s="12" t="s">
        <v>366</v>
      </c>
      <c r="Q3476" s="16">
        <v>2022</v>
      </c>
      <c r="R3476" s="16">
        <v>1.41</v>
      </c>
      <c r="T3476" s="16">
        <v>0</v>
      </c>
      <c r="V3476" s="12" t="s">
        <v>204</v>
      </c>
      <c r="W3476" s="12" t="s">
        <v>204</v>
      </c>
      <c r="X3476" s="16">
        <v>1</v>
      </c>
      <c r="Y3476" s="16">
        <v>7</v>
      </c>
      <c r="Z3476" s="16">
        <v>1.41</v>
      </c>
      <c r="AA3476" s="16">
        <v>183.29999999999998</v>
      </c>
      <c r="AB3476" s="16" t="s">
        <v>2113</v>
      </c>
      <c r="AC3476" s="16" t="s">
        <v>5621</v>
      </c>
      <c r="AD3476" s="16">
        <f t="shared" si="756"/>
        <v>64154.999999999993</v>
      </c>
      <c r="AE3476" s="16">
        <f t="shared" si="757"/>
        <v>493.5</v>
      </c>
      <c r="AF3476" s="16">
        <f t="shared" si="758"/>
        <v>185062.5</v>
      </c>
      <c r="AG3476" s="16">
        <f t="shared" si="759"/>
        <v>141</v>
      </c>
      <c r="AH3476" s="12">
        <f t="shared" si="760"/>
        <v>0</v>
      </c>
      <c r="AI3476" s="16">
        <f t="shared" si="761"/>
        <v>9.8699999999999992</v>
      </c>
      <c r="AJ3476" s="16">
        <f t="shared" si="762"/>
        <v>34051.5</v>
      </c>
      <c r="AK3476" s="16">
        <f t="shared" si="763"/>
        <v>705</v>
      </c>
      <c r="AL3476" s="16">
        <f t="shared" si="764"/>
        <v>7050</v>
      </c>
      <c r="AM3476" s="16">
        <f t="shared" si="765"/>
        <v>100110</v>
      </c>
      <c r="AN3476" s="16">
        <f t="shared" si="766"/>
        <v>390429</v>
      </c>
      <c r="AP3476" s="16">
        <v>1.41</v>
      </c>
      <c r="AQ3476" s="16" t="s">
        <v>207</v>
      </c>
      <c r="AX3476" s="16" t="s">
        <v>207</v>
      </c>
      <c r="AY3476" s="16" t="s">
        <v>207</v>
      </c>
      <c r="AZ3476" s="16" t="s">
        <v>207</v>
      </c>
      <c r="BA3476" s="16" t="s">
        <v>207</v>
      </c>
      <c r="BB3476" s="16" t="s">
        <v>207</v>
      </c>
      <c r="BC3476" s="16">
        <v>1.41</v>
      </c>
      <c r="BD3476" s="16">
        <f t="shared" si="767"/>
        <v>4.9349999999999996</v>
      </c>
      <c r="BE3476" s="16">
        <f t="shared" si="768"/>
        <v>2440.1812500000001</v>
      </c>
      <c r="BG3476" s="16">
        <f t="shared" si="769"/>
        <v>1692</v>
      </c>
      <c r="BH3476" s="16">
        <f t="shared" si="770"/>
        <v>902.4</v>
      </c>
      <c r="BI3476" s="16">
        <f t="shared" si="771"/>
        <v>11.28</v>
      </c>
    </row>
    <row r="3477" spans="1:61" x14ac:dyDescent="0.35">
      <c r="A3477">
        <v>3476</v>
      </c>
      <c r="B3477" t="s">
        <v>360</v>
      </c>
      <c r="C3477" t="s">
        <v>10089</v>
      </c>
      <c r="D3477" s="15" t="s">
        <v>4002</v>
      </c>
      <c r="E3477" s="12" t="s">
        <v>93</v>
      </c>
      <c r="G3477" s="12" t="s">
        <v>3316</v>
      </c>
      <c r="H3477" s="12" t="s">
        <v>589</v>
      </c>
      <c r="I3477" s="12" t="s">
        <v>363</v>
      </c>
      <c r="J3477" s="12" t="s">
        <v>2401</v>
      </c>
      <c r="K3477" s="12" t="s">
        <v>363</v>
      </c>
      <c r="N3477" s="16" t="s">
        <v>206</v>
      </c>
      <c r="O3477" s="16" t="s">
        <v>3989</v>
      </c>
      <c r="P3477" s="12" t="s">
        <v>366</v>
      </c>
      <c r="Q3477" s="16">
        <v>2022</v>
      </c>
      <c r="R3477" s="16">
        <v>0.91</v>
      </c>
      <c r="T3477" s="16">
        <v>0</v>
      </c>
      <c r="V3477" s="12" t="s">
        <v>204</v>
      </c>
      <c r="W3477" s="12" t="s">
        <v>204</v>
      </c>
      <c r="X3477" s="16">
        <v>1</v>
      </c>
      <c r="Y3477" s="16">
        <v>7</v>
      </c>
      <c r="Z3477" s="16">
        <v>0.91</v>
      </c>
      <c r="AA3477" s="16">
        <v>118.3</v>
      </c>
      <c r="AB3477" s="16" t="s">
        <v>2113</v>
      </c>
      <c r="AC3477" s="16" t="s">
        <v>5621</v>
      </c>
      <c r="AD3477" s="16">
        <f t="shared" si="756"/>
        <v>41405</v>
      </c>
      <c r="AE3477" s="16">
        <f t="shared" si="757"/>
        <v>318.5</v>
      </c>
      <c r="AF3477" s="16">
        <f t="shared" si="758"/>
        <v>119437.5</v>
      </c>
      <c r="AG3477" s="16">
        <f t="shared" si="759"/>
        <v>91</v>
      </c>
      <c r="AH3477" s="12">
        <f t="shared" si="760"/>
        <v>0</v>
      </c>
      <c r="AI3477" s="16">
        <f t="shared" si="761"/>
        <v>6.37</v>
      </c>
      <c r="AJ3477" s="16">
        <f t="shared" si="762"/>
        <v>21976.5</v>
      </c>
      <c r="AK3477" s="16">
        <f t="shared" si="763"/>
        <v>455</v>
      </c>
      <c r="AL3477" s="16">
        <f t="shared" si="764"/>
        <v>4550</v>
      </c>
      <c r="AM3477" s="16">
        <f t="shared" si="765"/>
        <v>64610</v>
      </c>
      <c r="AN3477" s="16">
        <f t="shared" si="766"/>
        <v>251979</v>
      </c>
      <c r="AP3477" s="16">
        <v>0.91</v>
      </c>
      <c r="AQ3477" s="16" t="s">
        <v>207</v>
      </c>
      <c r="AX3477" s="16" t="s">
        <v>207</v>
      </c>
      <c r="AY3477" s="16" t="s">
        <v>207</v>
      </c>
      <c r="AZ3477" s="16" t="s">
        <v>207</v>
      </c>
      <c r="BA3477" s="16" t="s">
        <v>207</v>
      </c>
      <c r="BB3477" s="16" t="s">
        <v>207</v>
      </c>
      <c r="BC3477" s="16">
        <v>0.91</v>
      </c>
      <c r="BD3477" s="16">
        <f t="shared" si="767"/>
        <v>3.1850000000000001</v>
      </c>
      <c r="BE3477" s="16">
        <f t="shared" si="768"/>
        <v>1574.8687500000001</v>
      </c>
      <c r="BG3477" s="16">
        <f t="shared" si="769"/>
        <v>1092</v>
      </c>
      <c r="BH3477" s="16">
        <f t="shared" si="770"/>
        <v>582.4</v>
      </c>
      <c r="BI3477" s="16">
        <f t="shared" si="771"/>
        <v>7.2799999999999994</v>
      </c>
    </row>
    <row r="3478" spans="1:61" x14ac:dyDescent="0.35">
      <c r="A3478">
        <v>3477</v>
      </c>
      <c r="B3478" t="s">
        <v>360</v>
      </c>
      <c r="C3478" t="s">
        <v>10090</v>
      </c>
      <c r="D3478" s="15" t="s">
        <v>4003</v>
      </c>
      <c r="E3478" s="12" t="s">
        <v>98</v>
      </c>
      <c r="G3478" s="12" t="s">
        <v>3316</v>
      </c>
      <c r="H3478" s="12" t="s">
        <v>589</v>
      </c>
      <c r="I3478" s="12" t="s">
        <v>363</v>
      </c>
      <c r="J3478" s="12" t="s">
        <v>2401</v>
      </c>
      <c r="K3478" s="12" t="s">
        <v>363</v>
      </c>
      <c r="N3478" s="16" t="s">
        <v>206</v>
      </c>
      <c r="O3478" s="16" t="s">
        <v>3989</v>
      </c>
      <c r="P3478" s="12" t="s">
        <v>366</v>
      </c>
      <c r="Q3478" s="16">
        <v>2022</v>
      </c>
      <c r="R3478" s="16">
        <v>1.52</v>
      </c>
      <c r="T3478" s="16">
        <v>0</v>
      </c>
      <c r="V3478" s="12" t="s">
        <v>204</v>
      </c>
      <c r="W3478" s="12" t="s">
        <v>204</v>
      </c>
      <c r="X3478" s="16">
        <v>1</v>
      </c>
      <c r="Y3478" s="16">
        <v>7</v>
      </c>
      <c r="Z3478" s="16">
        <v>1.52</v>
      </c>
      <c r="AA3478" s="16">
        <v>197.6</v>
      </c>
      <c r="AB3478" s="16" t="s">
        <v>2113</v>
      </c>
      <c r="AC3478" s="16" t="s">
        <v>5621</v>
      </c>
      <c r="AD3478" s="16">
        <f t="shared" si="756"/>
        <v>69160</v>
      </c>
      <c r="AE3478" s="16">
        <f t="shared" si="757"/>
        <v>532</v>
      </c>
      <c r="AF3478" s="16">
        <f t="shared" si="758"/>
        <v>199500</v>
      </c>
      <c r="AG3478" s="16">
        <f t="shared" si="759"/>
        <v>152</v>
      </c>
      <c r="AH3478" s="12">
        <f t="shared" si="760"/>
        <v>0</v>
      </c>
      <c r="AI3478" s="16">
        <f t="shared" si="761"/>
        <v>10.64</v>
      </c>
      <c r="AJ3478" s="16">
        <f t="shared" si="762"/>
        <v>36708</v>
      </c>
      <c r="AK3478" s="16">
        <f t="shared" si="763"/>
        <v>760</v>
      </c>
      <c r="AL3478" s="16">
        <f t="shared" si="764"/>
        <v>7600</v>
      </c>
      <c r="AM3478" s="16">
        <f t="shared" si="765"/>
        <v>107920</v>
      </c>
      <c r="AN3478" s="16">
        <f t="shared" si="766"/>
        <v>420888</v>
      </c>
      <c r="AP3478" s="16">
        <v>1.52</v>
      </c>
      <c r="AQ3478" s="16" t="s">
        <v>207</v>
      </c>
      <c r="AX3478" s="16" t="s">
        <v>207</v>
      </c>
      <c r="AY3478" s="16" t="s">
        <v>207</v>
      </c>
      <c r="AZ3478" s="16" t="s">
        <v>207</v>
      </c>
      <c r="BA3478" s="16" t="s">
        <v>207</v>
      </c>
      <c r="BB3478" s="16" t="s">
        <v>207</v>
      </c>
      <c r="BC3478" s="16">
        <v>1.52</v>
      </c>
      <c r="BD3478" s="16">
        <f t="shared" si="767"/>
        <v>5.32</v>
      </c>
      <c r="BE3478" s="16">
        <f t="shared" si="768"/>
        <v>2630.55</v>
      </c>
      <c r="BG3478" s="16">
        <f t="shared" si="769"/>
        <v>1824</v>
      </c>
      <c r="BH3478" s="16">
        <f t="shared" si="770"/>
        <v>972.8</v>
      </c>
      <c r="BI3478" s="16">
        <f t="shared" si="771"/>
        <v>12.16</v>
      </c>
    </row>
    <row r="3479" spans="1:61" x14ac:dyDescent="0.35">
      <c r="A3479">
        <v>3478</v>
      </c>
      <c r="B3479" t="s">
        <v>360</v>
      </c>
      <c r="C3479" t="s">
        <v>10091</v>
      </c>
      <c r="D3479" s="15" t="s">
        <v>4004</v>
      </c>
      <c r="E3479" s="12" t="s">
        <v>98</v>
      </c>
      <c r="G3479" s="12" t="s">
        <v>3316</v>
      </c>
      <c r="H3479" s="12" t="s">
        <v>589</v>
      </c>
      <c r="I3479" s="12" t="s">
        <v>363</v>
      </c>
      <c r="J3479" s="12" t="s">
        <v>2401</v>
      </c>
      <c r="K3479" s="12" t="s">
        <v>363</v>
      </c>
      <c r="N3479" s="16" t="s">
        <v>206</v>
      </c>
      <c r="O3479" s="16" t="s">
        <v>3989</v>
      </c>
      <c r="P3479" s="12" t="s">
        <v>366</v>
      </c>
      <c r="Q3479" s="16">
        <v>2022</v>
      </c>
      <c r="R3479" s="16">
        <v>0.53</v>
      </c>
      <c r="T3479" s="16">
        <v>0</v>
      </c>
      <c r="V3479" s="12" t="s">
        <v>204</v>
      </c>
      <c r="W3479" s="12" t="s">
        <v>204</v>
      </c>
      <c r="X3479" s="16">
        <v>1</v>
      </c>
      <c r="Y3479" s="16">
        <v>7</v>
      </c>
      <c r="Z3479" s="16">
        <v>0.53</v>
      </c>
      <c r="AA3479" s="16">
        <v>68.900000000000006</v>
      </c>
      <c r="AB3479" s="16" t="s">
        <v>2113</v>
      </c>
      <c r="AC3479" s="16" t="s">
        <v>5621</v>
      </c>
      <c r="AD3479" s="16">
        <f t="shared" si="756"/>
        <v>24115.000000000004</v>
      </c>
      <c r="AE3479" s="16">
        <f t="shared" si="757"/>
        <v>185.5</v>
      </c>
      <c r="AF3479" s="16">
        <f t="shared" si="758"/>
        <v>69562.5</v>
      </c>
      <c r="AG3479" s="16">
        <f t="shared" si="759"/>
        <v>53</v>
      </c>
      <c r="AH3479" s="12">
        <f t="shared" si="760"/>
        <v>0</v>
      </c>
      <c r="AI3479" s="16">
        <f t="shared" si="761"/>
        <v>3.71</v>
      </c>
      <c r="AJ3479" s="16">
        <f t="shared" si="762"/>
        <v>12799.5</v>
      </c>
      <c r="AK3479" s="16">
        <f t="shared" si="763"/>
        <v>265</v>
      </c>
      <c r="AL3479" s="16">
        <f t="shared" si="764"/>
        <v>2650</v>
      </c>
      <c r="AM3479" s="16">
        <f t="shared" si="765"/>
        <v>37630</v>
      </c>
      <c r="AN3479" s="16">
        <f t="shared" si="766"/>
        <v>146757</v>
      </c>
      <c r="AP3479" s="16">
        <v>0.53</v>
      </c>
      <c r="AQ3479" s="16" t="s">
        <v>207</v>
      </c>
      <c r="AX3479" s="16" t="s">
        <v>207</v>
      </c>
      <c r="AY3479" s="16" t="s">
        <v>207</v>
      </c>
      <c r="AZ3479" s="16" t="s">
        <v>207</v>
      </c>
      <c r="BA3479" s="16" t="s">
        <v>207</v>
      </c>
      <c r="BB3479" s="16" t="s">
        <v>207</v>
      </c>
      <c r="BC3479" s="16">
        <v>0.53</v>
      </c>
      <c r="BD3479" s="16">
        <f t="shared" si="767"/>
        <v>1.855</v>
      </c>
      <c r="BE3479" s="16">
        <f t="shared" si="768"/>
        <v>917.23125000000005</v>
      </c>
      <c r="BG3479" s="16">
        <f t="shared" si="769"/>
        <v>636</v>
      </c>
      <c r="BH3479" s="16">
        <f t="shared" si="770"/>
        <v>339.20000000000005</v>
      </c>
      <c r="BI3479" s="16">
        <f t="shared" si="771"/>
        <v>4.24</v>
      </c>
    </row>
    <row r="3480" spans="1:61" x14ac:dyDescent="0.35">
      <c r="A3480">
        <v>3479</v>
      </c>
      <c r="B3480" t="s">
        <v>360</v>
      </c>
      <c r="C3480" t="s">
        <v>10092</v>
      </c>
      <c r="D3480" s="15" t="s">
        <v>4005</v>
      </c>
      <c r="E3480" s="12" t="s">
        <v>98</v>
      </c>
      <c r="G3480" s="12" t="s">
        <v>3316</v>
      </c>
      <c r="H3480" s="12" t="s">
        <v>589</v>
      </c>
      <c r="I3480" s="12" t="s">
        <v>363</v>
      </c>
      <c r="J3480" s="12" t="s">
        <v>2401</v>
      </c>
      <c r="K3480" s="12" t="s">
        <v>363</v>
      </c>
      <c r="N3480" s="16" t="s">
        <v>206</v>
      </c>
      <c r="O3480" s="16" t="s">
        <v>3989</v>
      </c>
      <c r="P3480" s="12" t="s">
        <v>366</v>
      </c>
      <c r="Q3480" s="16">
        <v>2022</v>
      </c>
      <c r="R3480" s="16">
        <v>0.53</v>
      </c>
      <c r="T3480" s="16">
        <v>0</v>
      </c>
      <c r="V3480" s="12" t="s">
        <v>204</v>
      </c>
      <c r="W3480" s="12" t="s">
        <v>204</v>
      </c>
      <c r="X3480" s="16">
        <v>1</v>
      </c>
      <c r="Y3480" s="16">
        <v>7</v>
      </c>
      <c r="Z3480" s="16">
        <v>0.53</v>
      </c>
      <c r="AA3480" s="16">
        <v>68.900000000000006</v>
      </c>
      <c r="AB3480" s="16" t="s">
        <v>2113</v>
      </c>
      <c r="AC3480" s="16" t="s">
        <v>5621</v>
      </c>
      <c r="AD3480" s="16">
        <f t="shared" si="756"/>
        <v>24115.000000000004</v>
      </c>
      <c r="AE3480" s="16">
        <f t="shared" si="757"/>
        <v>185.5</v>
      </c>
      <c r="AF3480" s="16">
        <f t="shared" si="758"/>
        <v>69562.5</v>
      </c>
      <c r="AG3480" s="16">
        <f t="shared" si="759"/>
        <v>53</v>
      </c>
      <c r="AH3480" s="12">
        <f t="shared" si="760"/>
        <v>0</v>
      </c>
      <c r="AI3480" s="16">
        <f t="shared" si="761"/>
        <v>3.71</v>
      </c>
      <c r="AJ3480" s="16">
        <f t="shared" si="762"/>
        <v>12799.5</v>
      </c>
      <c r="AK3480" s="16">
        <f t="shared" si="763"/>
        <v>265</v>
      </c>
      <c r="AL3480" s="16">
        <f t="shared" si="764"/>
        <v>2650</v>
      </c>
      <c r="AM3480" s="16">
        <f t="shared" si="765"/>
        <v>37630</v>
      </c>
      <c r="AN3480" s="16">
        <f t="shared" si="766"/>
        <v>146757</v>
      </c>
      <c r="AP3480" s="16">
        <v>0.53</v>
      </c>
      <c r="AQ3480" s="16" t="s">
        <v>207</v>
      </c>
      <c r="AX3480" s="16" t="s">
        <v>207</v>
      </c>
      <c r="AY3480" s="16" t="s">
        <v>207</v>
      </c>
      <c r="AZ3480" s="16" t="s">
        <v>207</v>
      </c>
      <c r="BA3480" s="16" t="s">
        <v>207</v>
      </c>
      <c r="BB3480" s="16" t="s">
        <v>207</v>
      </c>
      <c r="BC3480" s="16">
        <v>0.53</v>
      </c>
      <c r="BD3480" s="16">
        <f t="shared" si="767"/>
        <v>1.855</v>
      </c>
      <c r="BE3480" s="16">
        <f t="shared" si="768"/>
        <v>917.23125000000005</v>
      </c>
      <c r="BG3480" s="16">
        <f t="shared" si="769"/>
        <v>636</v>
      </c>
      <c r="BH3480" s="16">
        <f t="shared" si="770"/>
        <v>339.20000000000005</v>
      </c>
      <c r="BI3480" s="16">
        <f t="shared" si="771"/>
        <v>4.24</v>
      </c>
    </row>
    <row r="3481" spans="1:61" x14ac:dyDescent="0.35">
      <c r="A3481">
        <v>3480</v>
      </c>
      <c r="B3481" t="s">
        <v>360</v>
      </c>
      <c r="C3481" t="s">
        <v>10093</v>
      </c>
      <c r="D3481" s="15" t="s">
        <v>4006</v>
      </c>
      <c r="E3481" s="12" t="s">
        <v>98</v>
      </c>
      <c r="G3481" s="12" t="s">
        <v>3316</v>
      </c>
      <c r="H3481" s="12" t="s">
        <v>589</v>
      </c>
      <c r="I3481" s="12" t="s">
        <v>363</v>
      </c>
      <c r="J3481" s="12" t="s">
        <v>2401</v>
      </c>
      <c r="K3481" s="12" t="s">
        <v>363</v>
      </c>
      <c r="N3481" s="16" t="s">
        <v>206</v>
      </c>
      <c r="O3481" s="16" t="s">
        <v>3989</v>
      </c>
      <c r="P3481" s="12" t="s">
        <v>366</v>
      </c>
      <c r="Q3481" s="16">
        <v>2022</v>
      </c>
      <c r="R3481" s="16">
        <v>1.66</v>
      </c>
      <c r="T3481" s="16">
        <v>0</v>
      </c>
      <c r="V3481" s="12" t="s">
        <v>204</v>
      </c>
      <c r="W3481" s="12" t="s">
        <v>204</v>
      </c>
      <c r="X3481" s="16">
        <v>1</v>
      </c>
      <c r="Y3481" s="16">
        <v>7</v>
      </c>
      <c r="Z3481" s="16">
        <v>1.66</v>
      </c>
      <c r="AA3481" s="16">
        <v>215.79999999999998</v>
      </c>
      <c r="AB3481" s="16" t="s">
        <v>2113</v>
      </c>
      <c r="AC3481" s="16" t="s">
        <v>5621</v>
      </c>
      <c r="AD3481" s="16">
        <f t="shared" si="756"/>
        <v>75530</v>
      </c>
      <c r="AE3481" s="16">
        <f t="shared" si="757"/>
        <v>581</v>
      </c>
      <c r="AF3481" s="16">
        <f t="shared" si="758"/>
        <v>217875</v>
      </c>
      <c r="AG3481" s="16">
        <f t="shared" si="759"/>
        <v>166</v>
      </c>
      <c r="AH3481" s="12">
        <f t="shared" si="760"/>
        <v>0</v>
      </c>
      <c r="AI3481" s="16">
        <f t="shared" si="761"/>
        <v>11.62</v>
      </c>
      <c r="AJ3481" s="16">
        <f t="shared" si="762"/>
        <v>40089</v>
      </c>
      <c r="AK3481" s="16">
        <f t="shared" si="763"/>
        <v>830</v>
      </c>
      <c r="AL3481" s="16">
        <f t="shared" si="764"/>
        <v>8300</v>
      </c>
      <c r="AM3481" s="16">
        <f t="shared" si="765"/>
        <v>117860</v>
      </c>
      <c r="AN3481" s="16">
        <f t="shared" si="766"/>
        <v>459654</v>
      </c>
      <c r="AP3481" s="16">
        <v>1.66</v>
      </c>
      <c r="AQ3481" s="16" t="s">
        <v>207</v>
      </c>
      <c r="AX3481" s="16" t="s">
        <v>207</v>
      </c>
      <c r="AY3481" s="16" t="s">
        <v>207</v>
      </c>
      <c r="AZ3481" s="16" t="s">
        <v>207</v>
      </c>
      <c r="BA3481" s="16" t="s">
        <v>207</v>
      </c>
      <c r="BB3481" s="16" t="s">
        <v>207</v>
      </c>
      <c r="BC3481" s="16">
        <v>1.66</v>
      </c>
      <c r="BD3481" s="16">
        <f t="shared" si="767"/>
        <v>5.81</v>
      </c>
      <c r="BE3481" s="16">
        <f t="shared" si="768"/>
        <v>2872.8375000000001</v>
      </c>
      <c r="BG3481" s="16">
        <f t="shared" si="769"/>
        <v>1992</v>
      </c>
      <c r="BH3481" s="16">
        <f t="shared" si="770"/>
        <v>1062.3999999999999</v>
      </c>
      <c r="BI3481" s="16">
        <f t="shared" si="771"/>
        <v>13.279999999999998</v>
      </c>
    </row>
    <row r="3482" spans="1:61" x14ac:dyDescent="0.35">
      <c r="A3482">
        <v>3481</v>
      </c>
      <c r="B3482" t="s">
        <v>360</v>
      </c>
      <c r="C3482" t="s">
        <v>10094</v>
      </c>
      <c r="D3482" s="15" t="s">
        <v>4007</v>
      </c>
      <c r="E3482" s="12" t="s">
        <v>98</v>
      </c>
      <c r="G3482" s="12" t="s">
        <v>3316</v>
      </c>
      <c r="H3482" s="12" t="s">
        <v>589</v>
      </c>
      <c r="I3482" s="12" t="s">
        <v>363</v>
      </c>
      <c r="J3482" s="12" t="s">
        <v>2401</v>
      </c>
      <c r="K3482" s="12" t="s">
        <v>363</v>
      </c>
      <c r="N3482" s="16" t="s">
        <v>206</v>
      </c>
      <c r="O3482" s="16" t="s">
        <v>3989</v>
      </c>
      <c r="P3482" s="12" t="s">
        <v>366</v>
      </c>
      <c r="Q3482" s="16">
        <v>2022</v>
      </c>
      <c r="R3482" s="16">
        <v>2</v>
      </c>
      <c r="T3482" s="16">
        <v>0</v>
      </c>
      <c r="V3482" s="12" t="s">
        <v>204</v>
      </c>
      <c r="W3482" s="12" t="s">
        <v>204</v>
      </c>
      <c r="X3482" s="16">
        <v>1</v>
      </c>
      <c r="Y3482" s="16">
        <v>7</v>
      </c>
      <c r="Z3482" s="16">
        <v>2</v>
      </c>
      <c r="AA3482" s="16">
        <v>260</v>
      </c>
      <c r="AB3482" s="16" t="s">
        <v>2113</v>
      </c>
      <c r="AC3482" s="16" t="s">
        <v>5621</v>
      </c>
      <c r="AD3482" s="16">
        <f t="shared" si="756"/>
        <v>91000</v>
      </c>
      <c r="AE3482" s="16">
        <f t="shared" si="757"/>
        <v>700</v>
      </c>
      <c r="AF3482" s="16">
        <f t="shared" si="758"/>
        <v>262500</v>
      </c>
      <c r="AG3482" s="16">
        <f t="shared" si="759"/>
        <v>200</v>
      </c>
      <c r="AH3482" s="12">
        <f t="shared" si="760"/>
        <v>0</v>
      </c>
      <c r="AI3482" s="16">
        <f t="shared" si="761"/>
        <v>14</v>
      </c>
      <c r="AJ3482" s="16">
        <f t="shared" si="762"/>
        <v>48300</v>
      </c>
      <c r="AK3482" s="16">
        <f t="shared" si="763"/>
        <v>1000</v>
      </c>
      <c r="AL3482" s="16">
        <f t="shared" si="764"/>
        <v>10000</v>
      </c>
      <c r="AM3482" s="16">
        <f t="shared" si="765"/>
        <v>142000</v>
      </c>
      <c r="AN3482" s="16">
        <f t="shared" si="766"/>
        <v>553800</v>
      </c>
      <c r="AP3482" s="16">
        <v>2</v>
      </c>
      <c r="AQ3482" s="16" t="s">
        <v>207</v>
      </c>
      <c r="AX3482" s="16" t="s">
        <v>207</v>
      </c>
      <c r="AY3482" s="16" t="s">
        <v>207</v>
      </c>
      <c r="AZ3482" s="16" t="s">
        <v>207</v>
      </c>
      <c r="BA3482" s="16" t="s">
        <v>207</v>
      </c>
      <c r="BB3482" s="16" t="s">
        <v>207</v>
      </c>
      <c r="BC3482" s="16">
        <v>2</v>
      </c>
      <c r="BD3482" s="16">
        <f t="shared" si="767"/>
        <v>7</v>
      </c>
      <c r="BE3482" s="16">
        <f t="shared" si="768"/>
        <v>3461.25</v>
      </c>
      <c r="BG3482" s="16">
        <f t="shared" si="769"/>
        <v>2400</v>
      </c>
      <c r="BH3482" s="16">
        <f t="shared" si="770"/>
        <v>1280</v>
      </c>
      <c r="BI3482" s="16">
        <f t="shared" si="771"/>
        <v>16</v>
      </c>
    </row>
    <row r="3483" spans="1:61" x14ac:dyDescent="0.35">
      <c r="A3483">
        <v>3482</v>
      </c>
      <c r="B3483" t="s">
        <v>360</v>
      </c>
      <c r="C3483" t="s">
        <v>10095</v>
      </c>
      <c r="D3483" s="15" t="s">
        <v>4008</v>
      </c>
      <c r="E3483" s="12" t="s">
        <v>98</v>
      </c>
      <c r="G3483" s="12" t="s">
        <v>3316</v>
      </c>
      <c r="H3483" s="12" t="s">
        <v>589</v>
      </c>
      <c r="I3483" s="12" t="s">
        <v>363</v>
      </c>
      <c r="J3483" s="12" t="s">
        <v>2401</v>
      </c>
      <c r="K3483" s="12" t="s">
        <v>363</v>
      </c>
      <c r="N3483" s="16" t="s">
        <v>206</v>
      </c>
      <c r="O3483" s="16" t="s">
        <v>3989</v>
      </c>
      <c r="P3483" s="12" t="s">
        <v>366</v>
      </c>
      <c r="Q3483" s="16">
        <v>2022</v>
      </c>
      <c r="R3483" s="16">
        <v>1.0900000000000001</v>
      </c>
      <c r="T3483" s="16">
        <v>0</v>
      </c>
      <c r="V3483" s="12" t="s">
        <v>204</v>
      </c>
      <c r="W3483" s="12" t="s">
        <v>204</v>
      </c>
      <c r="X3483" s="16">
        <v>1</v>
      </c>
      <c r="Y3483" s="16">
        <v>7</v>
      </c>
      <c r="Z3483" s="16">
        <v>1.0900000000000001</v>
      </c>
      <c r="AA3483" s="16">
        <v>141.70000000000002</v>
      </c>
      <c r="AB3483" s="16" t="s">
        <v>2113</v>
      </c>
      <c r="AC3483" s="16" t="s">
        <v>5621</v>
      </c>
      <c r="AD3483" s="16">
        <f t="shared" si="756"/>
        <v>49595.000000000007</v>
      </c>
      <c r="AE3483" s="16">
        <f t="shared" si="757"/>
        <v>381.5</v>
      </c>
      <c r="AF3483" s="16">
        <f t="shared" si="758"/>
        <v>143062.5</v>
      </c>
      <c r="AG3483" s="16">
        <f t="shared" si="759"/>
        <v>109.00000000000001</v>
      </c>
      <c r="AH3483" s="12">
        <f t="shared" si="760"/>
        <v>0</v>
      </c>
      <c r="AI3483" s="16">
        <f t="shared" si="761"/>
        <v>7.6300000000000008</v>
      </c>
      <c r="AJ3483" s="16">
        <f t="shared" si="762"/>
        <v>26323.500000000004</v>
      </c>
      <c r="AK3483" s="16">
        <f t="shared" si="763"/>
        <v>545</v>
      </c>
      <c r="AL3483" s="16">
        <f t="shared" si="764"/>
        <v>5450</v>
      </c>
      <c r="AM3483" s="16">
        <f t="shared" si="765"/>
        <v>77390</v>
      </c>
      <c r="AN3483" s="16">
        <f t="shared" si="766"/>
        <v>301821</v>
      </c>
      <c r="AP3483" s="16">
        <v>1.0900000000000001</v>
      </c>
      <c r="AQ3483" s="16" t="s">
        <v>207</v>
      </c>
      <c r="AX3483" s="16" t="s">
        <v>207</v>
      </c>
      <c r="AY3483" s="16" t="s">
        <v>207</v>
      </c>
      <c r="AZ3483" s="16" t="s">
        <v>207</v>
      </c>
      <c r="BA3483" s="16" t="s">
        <v>207</v>
      </c>
      <c r="BB3483" s="16" t="s">
        <v>207</v>
      </c>
      <c r="BC3483" s="16">
        <v>1.0900000000000001</v>
      </c>
      <c r="BD3483" s="16">
        <f t="shared" si="767"/>
        <v>3.8150000000000004</v>
      </c>
      <c r="BE3483" s="16">
        <f t="shared" si="768"/>
        <v>1886.3812499999999</v>
      </c>
      <c r="BG3483" s="16">
        <f t="shared" si="769"/>
        <v>1308</v>
      </c>
      <c r="BH3483" s="16">
        <f t="shared" si="770"/>
        <v>697.6</v>
      </c>
      <c r="BI3483" s="16">
        <f t="shared" si="771"/>
        <v>8.7200000000000006</v>
      </c>
    </row>
    <row r="3484" spans="1:61" x14ac:dyDescent="0.35">
      <c r="A3484">
        <v>3483</v>
      </c>
      <c r="B3484" t="s">
        <v>360</v>
      </c>
      <c r="C3484" t="s">
        <v>10096</v>
      </c>
      <c r="D3484" s="15" t="s">
        <v>4009</v>
      </c>
      <c r="E3484" s="12" t="s">
        <v>98</v>
      </c>
      <c r="G3484" s="12" t="s">
        <v>3316</v>
      </c>
      <c r="H3484" s="12" t="s">
        <v>589</v>
      </c>
      <c r="I3484" s="12" t="s">
        <v>363</v>
      </c>
      <c r="J3484" s="12" t="s">
        <v>2401</v>
      </c>
      <c r="K3484" s="12" t="s">
        <v>363</v>
      </c>
      <c r="N3484" s="16" t="s">
        <v>206</v>
      </c>
      <c r="O3484" s="16" t="s">
        <v>3989</v>
      </c>
      <c r="P3484" s="12" t="s">
        <v>366</v>
      </c>
      <c r="Q3484" s="16">
        <v>2022</v>
      </c>
      <c r="R3484" s="16">
        <v>2.77</v>
      </c>
      <c r="T3484" s="16">
        <v>0</v>
      </c>
      <c r="V3484" s="12" t="s">
        <v>204</v>
      </c>
      <c r="W3484" s="12" t="s">
        <v>204</v>
      </c>
      <c r="X3484" s="16">
        <v>1</v>
      </c>
      <c r="Y3484" s="16">
        <v>7</v>
      </c>
      <c r="Z3484" s="16">
        <v>2.77</v>
      </c>
      <c r="AA3484" s="16">
        <v>360.1</v>
      </c>
      <c r="AB3484" s="16" t="s">
        <v>2113</v>
      </c>
      <c r="AC3484" s="16" t="s">
        <v>5621</v>
      </c>
      <c r="AD3484" s="16">
        <f t="shared" si="756"/>
        <v>126035.00000000001</v>
      </c>
      <c r="AE3484" s="16">
        <f t="shared" si="757"/>
        <v>969.5</v>
      </c>
      <c r="AF3484" s="16">
        <f t="shared" si="758"/>
        <v>363562.5</v>
      </c>
      <c r="AG3484" s="16">
        <f t="shared" si="759"/>
        <v>277</v>
      </c>
      <c r="AH3484" s="12">
        <f t="shared" si="760"/>
        <v>0</v>
      </c>
      <c r="AI3484" s="16">
        <f t="shared" si="761"/>
        <v>19.39</v>
      </c>
      <c r="AJ3484" s="16">
        <f t="shared" si="762"/>
        <v>66895.5</v>
      </c>
      <c r="AK3484" s="16">
        <f t="shared" si="763"/>
        <v>1385</v>
      </c>
      <c r="AL3484" s="16">
        <f t="shared" si="764"/>
        <v>13850</v>
      </c>
      <c r="AM3484" s="16">
        <f t="shared" si="765"/>
        <v>196670</v>
      </c>
      <c r="AN3484" s="16">
        <f t="shared" si="766"/>
        <v>767013</v>
      </c>
      <c r="AP3484" s="16">
        <v>2.77</v>
      </c>
      <c r="AQ3484" s="16" t="s">
        <v>207</v>
      </c>
      <c r="AX3484" s="16" t="s">
        <v>207</v>
      </c>
      <c r="AY3484" s="16" t="s">
        <v>207</v>
      </c>
      <c r="AZ3484" s="16" t="s">
        <v>207</v>
      </c>
      <c r="BA3484" s="16" t="s">
        <v>207</v>
      </c>
      <c r="BB3484" s="16" t="s">
        <v>207</v>
      </c>
      <c r="BC3484" s="16">
        <v>2.77</v>
      </c>
      <c r="BD3484" s="16">
        <f t="shared" si="767"/>
        <v>9.6950000000000003</v>
      </c>
      <c r="BE3484" s="16">
        <f t="shared" si="768"/>
        <v>4793.8312500000002</v>
      </c>
      <c r="BG3484" s="16">
        <f t="shared" si="769"/>
        <v>3324</v>
      </c>
      <c r="BH3484" s="16">
        <f t="shared" si="770"/>
        <v>1772.8</v>
      </c>
      <c r="BI3484" s="16">
        <f t="shared" si="771"/>
        <v>22.16</v>
      </c>
    </row>
    <row r="3485" spans="1:61" x14ac:dyDescent="0.35">
      <c r="A3485">
        <v>3484</v>
      </c>
      <c r="B3485" t="s">
        <v>360</v>
      </c>
      <c r="C3485" t="s">
        <v>10097</v>
      </c>
      <c r="D3485" s="15" t="s">
        <v>4010</v>
      </c>
      <c r="E3485" s="12" t="s">
        <v>98</v>
      </c>
      <c r="G3485" s="12" t="s">
        <v>3316</v>
      </c>
      <c r="H3485" s="12" t="s">
        <v>589</v>
      </c>
      <c r="I3485" s="12" t="s">
        <v>363</v>
      </c>
      <c r="J3485" s="12" t="s">
        <v>2401</v>
      </c>
      <c r="K3485" s="12" t="s">
        <v>363</v>
      </c>
      <c r="N3485" s="16" t="s">
        <v>206</v>
      </c>
      <c r="O3485" s="16" t="s">
        <v>3989</v>
      </c>
      <c r="P3485" s="12" t="s">
        <v>366</v>
      </c>
      <c r="Q3485" s="16">
        <v>2022</v>
      </c>
      <c r="R3485" s="16">
        <v>1.94</v>
      </c>
      <c r="T3485" s="16">
        <v>0</v>
      </c>
      <c r="V3485" s="12" t="s">
        <v>204</v>
      </c>
      <c r="W3485" s="12" t="s">
        <v>204</v>
      </c>
      <c r="X3485" s="16">
        <v>1</v>
      </c>
      <c r="Y3485" s="16">
        <v>7</v>
      </c>
      <c r="Z3485" s="16">
        <v>1.94</v>
      </c>
      <c r="AA3485" s="16">
        <v>252.2</v>
      </c>
      <c r="AB3485" s="16" t="s">
        <v>2113</v>
      </c>
      <c r="AC3485" s="16" t="s">
        <v>5621</v>
      </c>
      <c r="AD3485" s="16">
        <f t="shared" si="756"/>
        <v>88270</v>
      </c>
      <c r="AE3485" s="16">
        <f t="shared" si="757"/>
        <v>679</v>
      </c>
      <c r="AF3485" s="16">
        <f t="shared" si="758"/>
        <v>254625</v>
      </c>
      <c r="AG3485" s="16">
        <f t="shared" si="759"/>
        <v>194</v>
      </c>
      <c r="AH3485" s="12">
        <f t="shared" si="760"/>
        <v>0</v>
      </c>
      <c r="AI3485" s="16">
        <f t="shared" si="761"/>
        <v>13.58</v>
      </c>
      <c r="AJ3485" s="16">
        <f t="shared" si="762"/>
        <v>46851</v>
      </c>
      <c r="AK3485" s="16">
        <f t="shared" si="763"/>
        <v>970</v>
      </c>
      <c r="AL3485" s="16">
        <f t="shared" si="764"/>
        <v>9700</v>
      </c>
      <c r="AM3485" s="16">
        <f t="shared" si="765"/>
        <v>137740</v>
      </c>
      <c r="AN3485" s="16">
        <f t="shared" si="766"/>
        <v>537186</v>
      </c>
      <c r="AP3485" s="16">
        <v>1.94</v>
      </c>
      <c r="AQ3485" s="16" t="s">
        <v>207</v>
      </c>
      <c r="AX3485" s="16" t="s">
        <v>207</v>
      </c>
      <c r="AY3485" s="16" t="s">
        <v>207</v>
      </c>
      <c r="AZ3485" s="16" t="s">
        <v>207</v>
      </c>
      <c r="BA3485" s="16" t="s">
        <v>207</v>
      </c>
      <c r="BB3485" s="16" t="s">
        <v>207</v>
      </c>
      <c r="BC3485" s="16">
        <v>1.94</v>
      </c>
      <c r="BD3485" s="16">
        <f t="shared" si="767"/>
        <v>6.79</v>
      </c>
      <c r="BE3485" s="16">
        <f t="shared" si="768"/>
        <v>3357.4124999999999</v>
      </c>
      <c r="BG3485" s="16">
        <f t="shared" si="769"/>
        <v>2328</v>
      </c>
      <c r="BH3485" s="16">
        <f t="shared" si="770"/>
        <v>1241.5999999999999</v>
      </c>
      <c r="BI3485" s="16">
        <f t="shared" si="771"/>
        <v>15.52</v>
      </c>
    </row>
    <row r="3486" spans="1:61" x14ac:dyDescent="0.35">
      <c r="A3486">
        <v>3485</v>
      </c>
      <c r="B3486" t="s">
        <v>360</v>
      </c>
      <c r="C3486" t="s">
        <v>10098</v>
      </c>
      <c r="D3486" s="15" t="s">
        <v>4011</v>
      </c>
      <c r="E3486" s="12" t="s">
        <v>98</v>
      </c>
      <c r="G3486" s="12" t="s">
        <v>3316</v>
      </c>
      <c r="H3486" s="12" t="s">
        <v>589</v>
      </c>
      <c r="I3486" s="12" t="s">
        <v>363</v>
      </c>
      <c r="J3486" s="12" t="s">
        <v>2401</v>
      </c>
      <c r="K3486" s="12" t="s">
        <v>363</v>
      </c>
      <c r="N3486" s="16" t="s">
        <v>206</v>
      </c>
      <c r="O3486" s="16" t="s">
        <v>4012</v>
      </c>
      <c r="P3486" s="12" t="s">
        <v>366</v>
      </c>
      <c r="Q3486" s="16">
        <v>2022</v>
      </c>
      <c r="R3486" s="16" t="s">
        <v>3332</v>
      </c>
      <c r="T3486" s="16">
        <v>0</v>
      </c>
      <c r="V3486" s="12" t="s">
        <v>204</v>
      </c>
      <c r="W3486" s="12" t="s">
        <v>204</v>
      </c>
      <c r="X3486" s="16">
        <v>1</v>
      </c>
      <c r="Y3486" s="16">
        <v>7</v>
      </c>
      <c r="Z3486" s="16">
        <v>0.9</v>
      </c>
      <c r="AA3486" s="16">
        <v>117</v>
      </c>
      <c r="AB3486" s="16" t="s">
        <v>2113</v>
      </c>
      <c r="AC3486" s="16" t="s">
        <v>5621</v>
      </c>
      <c r="AD3486" s="16">
        <f t="shared" si="756"/>
        <v>40950</v>
      </c>
      <c r="AE3486" s="16">
        <f t="shared" si="757"/>
        <v>315</v>
      </c>
      <c r="AF3486" s="16">
        <f t="shared" si="758"/>
        <v>118125</v>
      </c>
      <c r="AG3486" s="16">
        <f t="shared" si="759"/>
        <v>90</v>
      </c>
      <c r="AH3486" s="12">
        <f t="shared" si="760"/>
        <v>0</v>
      </c>
      <c r="AI3486" s="16">
        <f t="shared" si="761"/>
        <v>6.3</v>
      </c>
      <c r="AJ3486" s="16">
        <f t="shared" si="762"/>
        <v>21735</v>
      </c>
      <c r="AK3486" s="16">
        <f t="shared" si="763"/>
        <v>450</v>
      </c>
      <c r="AL3486" s="16">
        <f t="shared" si="764"/>
        <v>4500</v>
      </c>
      <c r="AM3486" s="16">
        <f t="shared" si="765"/>
        <v>63900</v>
      </c>
      <c r="AN3486" s="16">
        <f t="shared" si="766"/>
        <v>249210</v>
      </c>
      <c r="AP3486" s="16">
        <v>0.9</v>
      </c>
      <c r="AQ3486" s="16" t="s">
        <v>207</v>
      </c>
      <c r="AX3486" s="16" t="s">
        <v>207</v>
      </c>
      <c r="AY3486" s="16" t="s">
        <v>207</v>
      </c>
      <c r="AZ3486" s="16" t="s">
        <v>207</v>
      </c>
      <c r="BA3486" s="16" t="s">
        <v>207</v>
      </c>
      <c r="BB3486" s="16" t="s">
        <v>207</v>
      </c>
      <c r="BC3486" s="16">
        <v>0.9</v>
      </c>
      <c r="BD3486" s="16">
        <f t="shared" si="767"/>
        <v>3.15</v>
      </c>
      <c r="BE3486" s="16">
        <f t="shared" si="768"/>
        <v>1557.5625</v>
      </c>
      <c r="BG3486" s="16">
        <f t="shared" si="769"/>
        <v>1080</v>
      </c>
      <c r="BH3486" s="16">
        <f t="shared" si="770"/>
        <v>576</v>
      </c>
      <c r="BI3486" s="16">
        <f t="shared" si="771"/>
        <v>7.2</v>
      </c>
    </row>
    <row r="3487" spans="1:61" x14ac:dyDescent="0.35">
      <c r="A3487">
        <v>3486</v>
      </c>
      <c r="B3487" t="s">
        <v>360</v>
      </c>
      <c r="C3487" t="s">
        <v>10099</v>
      </c>
      <c r="D3487" s="15" t="s">
        <v>4013</v>
      </c>
      <c r="E3487" s="12" t="s">
        <v>98</v>
      </c>
      <c r="G3487" s="12" t="s">
        <v>3316</v>
      </c>
      <c r="H3487" s="12" t="s">
        <v>589</v>
      </c>
      <c r="I3487" s="12" t="s">
        <v>363</v>
      </c>
      <c r="J3487" s="12" t="s">
        <v>2401</v>
      </c>
      <c r="K3487" s="12" t="s">
        <v>363</v>
      </c>
      <c r="N3487" s="16" t="s">
        <v>206</v>
      </c>
      <c r="O3487" s="16" t="s">
        <v>4012</v>
      </c>
      <c r="P3487" s="12" t="s">
        <v>366</v>
      </c>
      <c r="Q3487" s="16">
        <v>2022</v>
      </c>
      <c r="R3487" s="16" t="s">
        <v>4014</v>
      </c>
      <c r="T3487" s="16">
        <v>0</v>
      </c>
      <c r="V3487" s="12" t="s">
        <v>204</v>
      </c>
      <c r="W3487" s="12" t="s">
        <v>204</v>
      </c>
      <c r="X3487" s="16">
        <v>1</v>
      </c>
      <c r="Y3487" s="16">
        <v>7</v>
      </c>
      <c r="Z3487" s="16">
        <v>1.66</v>
      </c>
      <c r="AA3487" s="16">
        <v>215.79999999999998</v>
      </c>
      <c r="AB3487" s="16" t="s">
        <v>2113</v>
      </c>
      <c r="AC3487" s="16" t="s">
        <v>5621</v>
      </c>
      <c r="AD3487" s="16">
        <f t="shared" si="756"/>
        <v>75530</v>
      </c>
      <c r="AE3487" s="16">
        <f t="shared" si="757"/>
        <v>581</v>
      </c>
      <c r="AF3487" s="16">
        <f t="shared" si="758"/>
        <v>217875</v>
      </c>
      <c r="AG3487" s="16">
        <f t="shared" si="759"/>
        <v>166</v>
      </c>
      <c r="AH3487" s="12">
        <f t="shared" si="760"/>
        <v>0</v>
      </c>
      <c r="AI3487" s="16">
        <f t="shared" si="761"/>
        <v>11.62</v>
      </c>
      <c r="AJ3487" s="16">
        <f t="shared" si="762"/>
        <v>40089</v>
      </c>
      <c r="AK3487" s="16">
        <f t="shared" si="763"/>
        <v>830</v>
      </c>
      <c r="AL3487" s="16">
        <f t="shared" si="764"/>
        <v>8300</v>
      </c>
      <c r="AM3487" s="16">
        <f t="shared" si="765"/>
        <v>117860</v>
      </c>
      <c r="AN3487" s="16">
        <f t="shared" si="766"/>
        <v>459654</v>
      </c>
      <c r="AP3487" s="16">
        <v>1.66</v>
      </c>
      <c r="AQ3487" s="16" t="s">
        <v>207</v>
      </c>
      <c r="AX3487" s="16" t="s">
        <v>207</v>
      </c>
      <c r="AY3487" s="16" t="s">
        <v>207</v>
      </c>
      <c r="AZ3487" s="16" t="s">
        <v>207</v>
      </c>
      <c r="BA3487" s="16" t="s">
        <v>207</v>
      </c>
      <c r="BB3487" s="16" t="s">
        <v>207</v>
      </c>
      <c r="BC3487" s="16">
        <v>1.66</v>
      </c>
      <c r="BD3487" s="16">
        <f t="shared" si="767"/>
        <v>5.81</v>
      </c>
      <c r="BE3487" s="16">
        <f t="shared" si="768"/>
        <v>2872.8375000000001</v>
      </c>
      <c r="BG3487" s="16">
        <f t="shared" si="769"/>
        <v>1992</v>
      </c>
      <c r="BH3487" s="16">
        <f t="shared" si="770"/>
        <v>1062.3999999999999</v>
      </c>
      <c r="BI3487" s="16">
        <f t="shared" si="771"/>
        <v>13.279999999999998</v>
      </c>
    </row>
    <row r="3488" spans="1:61" x14ac:dyDescent="0.35">
      <c r="A3488">
        <v>3487</v>
      </c>
      <c r="B3488" t="s">
        <v>360</v>
      </c>
      <c r="C3488" t="s">
        <v>10100</v>
      </c>
      <c r="D3488" s="15" t="s">
        <v>4015</v>
      </c>
      <c r="E3488" s="12" t="s">
        <v>98</v>
      </c>
      <c r="G3488" s="12" t="s">
        <v>3316</v>
      </c>
      <c r="H3488" s="12" t="s">
        <v>589</v>
      </c>
      <c r="I3488" s="12" t="s">
        <v>363</v>
      </c>
      <c r="J3488" s="12" t="s">
        <v>2401</v>
      </c>
      <c r="K3488" s="12" t="s">
        <v>363</v>
      </c>
      <c r="N3488" s="16" t="s">
        <v>206</v>
      </c>
      <c r="O3488" s="16" t="s">
        <v>4012</v>
      </c>
      <c r="P3488" s="12" t="s">
        <v>366</v>
      </c>
      <c r="Q3488" s="16">
        <v>2022</v>
      </c>
      <c r="R3488" s="16">
        <v>1</v>
      </c>
      <c r="T3488" s="16">
        <v>0</v>
      </c>
      <c r="V3488" s="12" t="s">
        <v>204</v>
      </c>
      <c r="W3488" s="12" t="s">
        <v>204</v>
      </c>
      <c r="X3488" s="16">
        <v>1</v>
      </c>
      <c r="Y3488" s="16">
        <v>7</v>
      </c>
      <c r="Z3488" s="16">
        <v>1</v>
      </c>
      <c r="AA3488" s="16">
        <v>130</v>
      </c>
      <c r="AB3488" s="16" t="s">
        <v>2113</v>
      </c>
      <c r="AC3488" s="16" t="s">
        <v>5621</v>
      </c>
      <c r="AD3488" s="16">
        <f t="shared" si="756"/>
        <v>45500</v>
      </c>
      <c r="AE3488" s="16">
        <f t="shared" si="757"/>
        <v>350</v>
      </c>
      <c r="AF3488" s="16">
        <f t="shared" si="758"/>
        <v>131250</v>
      </c>
      <c r="AG3488" s="16">
        <f t="shared" si="759"/>
        <v>100</v>
      </c>
      <c r="AH3488" s="12">
        <f t="shared" si="760"/>
        <v>0</v>
      </c>
      <c r="AI3488" s="16">
        <f t="shared" si="761"/>
        <v>7</v>
      </c>
      <c r="AJ3488" s="16">
        <f t="shared" si="762"/>
        <v>24150</v>
      </c>
      <c r="AK3488" s="16">
        <f t="shared" si="763"/>
        <v>500</v>
      </c>
      <c r="AL3488" s="16">
        <f t="shared" si="764"/>
        <v>5000</v>
      </c>
      <c r="AM3488" s="16">
        <f t="shared" si="765"/>
        <v>71000</v>
      </c>
      <c r="AN3488" s="16">
        <f t="shared" si="766"/>
        <v>276900</v>
      </c>
      <c r="AP3488" s="16">
        <v>1</v>
      </c>
      <c r="AQ3488" s="16" t="s">
        <v>207</v>
      </c>
      <c r="AX3488" s="16" t="s">
        <v>207</v>
      </c>
      <c r="AY3488" s="16" t="s">
        <v>207</v>
      </c>
      <c r="AZ3488" s="16" t="s">
        <v>207</v>
      </c>
      <c r="BA3488" s="16" t="s">
        <v>207</v>
      </c>
      <c r="BB3488" s="16" t="s">
        <v>207</v>
      </c>
      <c r="BC3488" s="16">
        <v>1</v>
      </c>
      <c r="BD3488" s="16">
        <f t="shared" si="767"/>
        <v>3.5</v>
      </c>
      <c r="BE3488" s="16">
        <f t="shared" si="768"/>
        <v>1730.625</v>
      </c>
      <c r="BG3488" s="16">
        <f t="shared" si="769"/>
        <v>1200</v>
      </c>
      <c r="BH3488" s="16">
        <f t="shared" si="770"/>
        <v>640</v>
      </c>
      <c r="BI3488" s="16">
        <f t="shared" si="771"/>
        <v>8</v>
      </c>
    </row>
    <row r="3489" spans="1:61" x14ac:dyDescent="0.35">
      <c r="A3489">
        <v>3488</v>
      </c>
      <c r="B3489" t="s">
        <v>360</v>
      </c>
      <c r="C3489" t="s">
        <v>10101</v>
      </c>
      <c r="D3489" s="15" t="s">
        <v>4016</v>
      </c>
      <c r="E3489" s="12" t="s">
        <v>98</v>
      </c>
      <c r="G3489" s="12" t="s">
        <v>3316</v>
      </c>
      <c r="H3489" s="12" t="s">
        <v>589</v>
      </c>
      <c r="I3489" s="12" t="s">
        <v>363</v>
      </c>
      <c r="J3489" s="12" t="s">
        <v>2401</v>
      </c>
      <c r="K3489" s="12" t="s">
        <v>363</v>
      </c>
      <c r="N3489" s="16" t="s">
        <v>206</v>
      </c>
      <c r="O3489" s="16" t="s">
        <v>4012</v>
      </c>
      <c r="P3489" s="12" t="s">
        <v>366</v>
      </c>
      <c r="Q3489" s="16">
        <v>2022</v>
      </c>
      <c r="R3489" s="16" t="s">
        <v>3354</v>
      </c>
      <c r="T3489" s="16">
        <v>0</v>
      </c>
      <c r="V3489" s="12" t="s">
        <v>204</v>
      </c>
      <c r="W3489" s="12" t="s">
        <v>204</v>
      </c>
      <c r="X3489" s="16">
        <v>1</v>
      </c>
      <c r="Y3489" s="16">
        <v>7</v>
      </c>
      <c r="Z3489" s="16">
        <v>0.5</v>
      </c>
      <c r="AA3489" s="16">
        <v>65</v>
      </c>
      <c r="AB3489" s="16" t="s">
        <v>2113</v>
      </c>
      <c r="AC3489" s="16" t="s">
        <v>5621</v>
      </c>
      <c r="AD3489" s="16">
        <f t="shared" si="756"/>
        <v>22750</v>
      </c>
      <c r="AE3489" s="16">
        <f t="shared" si="757"/>
        <v>175</v>
      </c>
      <c r="AF3489" s="16">
        <f t="shared" si="758"/>
        <v>65625</v>
      </c>
      <c r="AG3489" s="16">
        <f t="shared" si="759"/>
        <v>50</v>
      </c>
      <c r="AH3489" s="12">
        <f t="shared" si="760"/>
        <v>0</v>
      </c>
      <c r="AI3489" s="16">
        <f t="shared" si="761"/>
        <v>3.5</v>
      </c>
      <c r="AJ3489" s="16">
        <f t="shared" si="762"/>
        <v>12075</v>
      </c>
      <c r="AK3489" s="16">
        <f t="shared" si="763"/>
        <v>250</v>
      </c>
      <c r="AL3489" s="16">
        <f t="shared" si="764"/>
        <v>2500</v>
      </c>
      <c r="AM3489" s="16">
        <f t="shared" si="765"/>
        <v>35500</v>
      </c>
      <c r="AN3489" s="16">
        <f t="shared" si="766"/>
        <v>138450</v>
      </c>
      <c r="AP3489" s="16">
        <v>0.5</v>
      </c>
      <c r="AQ3489" s="16" t="s">
        <v>207</v>
      </c>
      <c r="AX3489" s="16" t="s">
        <v>207</v>
      </c>
      <c r="AY3489" s="16" t="s">
        <v>207</v>
      </c>
      <c r="AZ3489" s="16" t="s">
        <v>207</v>
      </c>
      <c r="BA3489" s="16" t="s">
        <v>207</v>
      </c>
      <c r="BB3489" s="16" t="s">
        <v>207</v>
      </c>
      <c r="BC3489" s="16">
        <v>0.5</v>
      </c>
      <c r="BD3489" s="16">
        <f t="shared" si="767"/>
        <v>1.75</v>
      </c>
      <c r="BE3489" s="16">
        <f t="shared" si="768"/>
        <v>865.3125</v>
      </c>
      <c r="BG3489" s="16">
        <f t="shared" si="769"/>
        <v>600</v>
      </c>
      <c r="BH3489" s="16">
        <f t="shared" si="770"/>
        <v>320</v>
      </c>
      <c r="BI3489" s="16">
        <f t="shared" si="771"/>
        <v>4</v>
      </c>
    </row>
    <row r="3490" spans="1:61" x14ac:dyDescent="0.35">
      <c r="A3490">
        <v>3489</v>
      </c>
      <c r="B3490" t="s">
        <v>360</v>
      </c>
      <c r="C3490" t="s">
        <v>10102</v>
      </c>
      <c r="D3490" s="15" t="s">
        <v>816</v>
      </c>
      <c r="E3490" s="12" t="s">
        <v>98</v>
      </c>
      <c r="G3490" s="12" t="s">
        <v>3316</v>
      </c>
      <c r="H3490" s="12" t="s">
        <v>589</v>
      </c>
      <c r="I3490" s="12" t="s">
        <v>363</v>
      </c>
      <c r="J3490" s="12" t="s">
        <v>2401</v>
      </c>
      <c r="K3490" s="12" t="s">
        <v>363</v>
      </c>
      <c r="N3490" s="16" t="s">
        <v>206</v>
      </c>
      <c r="O3490" s="16" t="s">
        <v>4012</v>
      </c>
      <c r="P3490" s="12" t="s">
        <v>366</v>
      </c>
      <c r="Q3490" s="16">
        <v>2022</v>
      </c>
      <c r="R3490" s="16" t="s">
        <v>4017</v>
      </c>
      <c r="T3490" s="16">
        <v>0</v>
      </c>
      <c r="V3490" s="12" t="s">
        <v>204</v>
      </c>
      <c r="W3490" s="12" t="s">
        <v>204</v>
      </c>
      <c r="X3490" s="16">
        <v>1</v>
      </c>
      <c r="Y3490" s="16">
        <v>7</v>
      </c>
      <c r="Z3490" s="16">
        <v>1.4</v>
      </c>
      <c r="AA3490" s="16">
        <v>182</v>
      </c>
      <c r="AB3490" s="16" t="s">
        <v>2113</v>
      </c>
      <c r="AC3490" s="16" t="s">
        <v>5621</v>
      </c>
      <c r="AD3490" s="16">
        <f t="shared" si="756"/>
        <v>63700</v>
      </c>
      <c r="AE3490" s="16">
        <f t="shared" si="757"/>
        <v>489.99999999999994</v>
      </c>
      <c r="AF3490" s="16">
        <f t="shared" si="758"/>
        <v>183749.99999999997</v>
      </c>
      <c r="AG3490" s="16">
        <f t="shared" si="759"/>
        <v>140</v>
      </c>
      <c r="AH3490" s="12">
        <f t="shared" si="760"/>
        <v>0</v>
      </c>
      <c r="AI3490" s="16">
        <f t="shared" si="761"/>
        <v>9.7999999999999989</v>
      </c>
      <c r="AJ3490" s="16">
        <f t="shared" si="762"/>
        <v>33809.999999999993</v>
      </c>
      <c r="AK3490" s="16">
        <f t="shared" si="763"/>
        <v>700</v>
      </c>
      <c r="AL3490" s="16">
        <f t="shared" si="764"/>
        <v>7000</v>
      </c>
      <c r="AM3490" s="16">
        <f t="shared" si="765"/>
        <v>99400</v>
      </c>
      <c r="AN3490" s="16">
        <f t="shared" si="766"/>
        <v>387660</v>
      </c>
      <c r="AP3490" s="16">
        <v>1.4</v>
      </c>
      <c r="AQ3490" s="16" t="s">
        <v>207</v>
      </c>
      <c r="AX3490" s="16" t="s">
        <v>207</v>
      </c>
      <c r="AY3490" s="16" t="s">
        <v>207</v>
      </c>
      <c r="AZ3490" s="16" t="s">
        <v>207</v>
      </c>
      <c r="BA3490" s="16" t="s">
        <v>207</v>
      </c>
      <c r="BB3490" s="16" t="s">
        <v>207</v>
      </c>
      <c r="BC3490" s="16">
        <v>1.4</v>
      </c>
      <c r="BD3490" s="16">
        <f t="shared" si="767"/>
        <v>4.8999999999999995</v>
      </c>
      <c r="BE3490" s="16">
        <f t="shared" si="768"/>
        <v>2422.875</v>
      </c>
      <c r="BG3490" s="16">
        <f t="shared" si="769"/>
        <v>1680</v>
      </c>
      <c r="BH3490" s="16">
        <f t="shared" si="770"/>
        <v>896</v>
      </c>
      <c r="BI3490" s="16">
        <f t="shared" si="771"/>
        <v>11.2</v>
      </c>
    </row>
    <row r="3491" spans="1:61" x14ac:dyDescent="0.35">
      <c r="A3491">
        <v>3490</v>
      </c>
      <c r="B3491" t="s">
        <v>360</v>
      </c>
      <c r="C3491" t="s">
        <v>10103</v>
      </c>
      <c r="D3491" s="15" t="s">
        <v>4018</v>
      </c>
      <c r="E3491" s="12" t="s">
        <v>98</v>
      </c>
      <c r="G3491" s="12" t="s">
        <v>3316</v>
      </c>
      <c r="H3491" s="12" t="s">
        <v>589</v>
      </c>
      <c r="I3491" s="12" t="s">
        <v>363</v>
      </c>
      <c r="J3491" s="12" t="s">
        <v>2401</v>
      </c>
      <c r="K3491" s="12" t="s">
        <v>363</v>
      </c>
      <c r="N3491" s="16" t="s">
        <v>206</v>
      </c>
      <c r="O3491" s="16" t="s">
        <v>4012</v>
      </c>
      <c r="P3491" s="12" t="s">
        <v>366</v>
      </c>
      <c r="Q3491" s="16">
        <v>2022</v>
      </c>
      <c r="R3491" s="16" t="s">
        <v>4017</v>
      </c>
      <c r="T3491" s="16">
        <v>0</v>
      </c>
      <c r="V3491" s="12" t="s">
        <v>204</v>
      </c>
      <c r="W3491" s="12" t="s">
        <v>204</v>
      </c>
      <c r="X3491" s="16">
        <v>1</v>
      </c>
      <c r="Y3491" s="16">
        <v>7</v>
      </c>
      <c r="Z3491" s="16">
        <v>1.4</v>
      </c>
      <c r="AA3491" s="16">
        <v>182</v>
      </c>
      <c r="AB3491" s="16" t="s">
        <v>2113</v>
      </c>
      <c r="AC3491" s="16" t="s">
        <v>5621</v>
      </c>
      <c r="AD3491" s="16">
        <f t="shared" si="756"/>
        <v>63700</v>
      </c>
      <c r="AE3491" s="16">
        <f t="shared" si="757"/>
        <v>489.99999999999994</v>
      </c>
      <c r="AF3491" s="16">
        <f t="shared" si="758"/>
        <v>183749.99999999997</v>
      </c>
      <c r="AG3491" s="16">
        <f t="shared" si="759"/>
        <v>140</v>
      </c>
      <c r="AH3491" s="12">
        <f t="shared" si="760"/>
        <v>0</v>
      </c>
      <c r="AI3491" s="16">
        <f t="shared" si="761"/>
        <v>9.7999999999999989</v>
      </c>
      <c r="AJ3491" s="16">
        <f t="shared" si="762"/>
        <v>33809.999999999993</v>
      </c>
      <c r="AK3491" s="16">
        <f t="shared" si="763"/>
        <v>700</v>
      </c>
      <c r="AL3491" s="16">
        <f t="shared" si="764"/>
        <v>7000</v>
      </c>
      <c r="AM3491" s="16">
        <f t="shared" si="765"/>
        <v>99400</v>
      </c>
      <c r="AN3491" s="16">
        <f t="shared" si="766"/>
        <v>387660</v>
      </c>
      <c r="AP3491" s="16">
        <v>1.4</v>
      </c>
      <c r="AQ3491" s="16" t="s">
        <v>207</v>
      </c>
      <c r="AX3491" s="16" t="s">
        <v>207</v>
      </c>
      <c r="AY3491" s="16" t="s">
        <v>207</v>
      </c>
      <c r="AZ3491" s="16" t="s">
        <v>207</v>
      </c>
      <c r="BA3491" s="16" t="s">
        <v>207</v>
      </c>
      <c r="BB3491" s="16" t="s">
        <v>207</v>
      </c>
      <c r="BC3491" s="16">
        <v>1.4</v>
      </c>
      <c r="BD3491" s="16">
        <f t="shared" si="767"/>
        <v>4.8999999999999995</v>
      </c>
      <c r="BE3491" s="16">
        <f t="shared" si="768"/>
        <v>2422.875</v>
      </c>
      <c r="BG3491" s="16">
        <f t="shared" si="769"/>
        <v>1680</v>
      </c>
      <c r="BH3491" s="16">
        <f t="shared" si="770"/>
        <v>896</v>
      </c>
      <c r="BI3491" s="16">
        <f t="shared" si="771"/>
        <v>11.2</v>
      </c>
    </row>
    <row r="3492" spans="1:61" x14ac:dyDescent="0.35">
      <c r="A3492">
        <v>3491</v>
      </c>
      <c r="B3492" t="s">
        <v>360</v>
      </c>
      <c r="C3492" t="s">
        <v>10104</v>
      </c>
      <c r="D3492" s="15" t="s">
        <v>4019</v>
      </c>
      <c r="E3492" s="12" t="s">
        <v>98</v>
      </c>
      <c r="G3492" s="12" t="s">
        <v>3316</v>
      </c>
      <c r="H3492" s="12" t="s">
        <v>589</v>
      </c>
      <c r="I3492" s="12" t="s">
        <v>363</v>
      </c>
      <c r="J3492" s="12" t="s">
        <v>2401</v>
      </c>
      <c r="K3492" s="12" t="s">
        <v>363</v>
      </c>
      <c r="N3492" s="16" t="s">
        <v>206</v>
      </c>
      <c r="O3492" s="16" t="s">
        <v>4012</v>
      </c>
      <c r="P3492" s="12" t="s">
        <v>366</v>
      </c>
      <c r="Q3492" s="16">
        <v>2022</v>
      </c>
      <c r="R3492" s="16" t="s">
        <v>3370</v>
      </c>
      <c r="T3492" s="16">
        <v>0</v>
      </c>
      <c r="V3492" s="12" t="s">
        <v>204</v>
      </c>
      <c r="W3492" s="12" t="s">
        <v>204</v>
      </c>
      <c r="X3492" s="16">
        <v>1</v>
      </c>
      <c r="Y3492" s="16">
        <v>7</v>
      </c>
      <c r="Z3492" s="16">
        <v>1.1499999999999999</v>
      </c>
      <c r="AA3492" s="16">
        <v>149.5</v>
      </c>
      <c r="AB3492" s="16" t="s">
        <v>2113</v>
      </c>
      <c r="AC3492" s="16" t="s">
        <v>5621</v>
      </c>
      <c r="AD3492" s="16">
        <f t="shared" si="756"/>
        <v>52325</v>
      </c>
      <c r="AE3492" s="16">
        <f t="shared" si="757"/>
        <v>402.49999999999994</v>
      </c>
      <c r="AF3492" s="16">
        <f t="shared" si="758"/>
        <v>150937.49999999997</v>
      </c>
      <c r="AG3492" s="16">
        <f t="shared" si="759"/>
        <v>114.99999999999999</v>
      </c>
      <c r="AH3492" s="12">
        <f t="shared" si="760"/>
        <v>0</v>
      </c>
      <c r="AI3492" s="16">
        <f t="shared" si="761"/>
        <v>8.0499999999999989</v>
      </c>
      <c r="AJ3492" s="16">
        <f t="shared" si="762"/>
        <v>27772.499999999996</v>
      </c>
      <c r="AK3492" s="16">
        <f t="shared" si="763"/>
        <v>575</v>
      </c>
      <c r="AL3492" s="16">
        <f t="shared" si="764"/>
        <v>5750</v>
      </c>
      <c r="AM3492" s="16">
        <f t="shared" si="765"/>
        <v>81650</v>
      </c>
      <c r="AN3492" s="16">
        <f t="shared" si="766"/>
        <v>318435</v>
      </c>
      <c r="AP3492" s="16">
        <v>1.1499999999999999</v>
      </c>
      <c r="AQ3492" s="16" t="s">
        <v>207</v>
      </c>
      <c r="AX3492" s="16" t="s">
        <v>207</v>
      </c>
      <c r="AY3492" s="16" t="s">
        <v>207</v>
      </c>
      <c r="AZ3492" s="16" t="s">
        <v>207</v>
      </c>
      <c r="BA3492" s="16" t="s">
        <v>207</v>
      </c>
      <c r="BB3492" s="16" t="s">
        <v>207</v>
      </c>
      <c r="BC3492" s="16">
        <v>1.1499999999999999</v>
      </c>
      <c r="BD3492" s="16">
        <f t="shared" si="767"/>
        <v>4.0249999999999995</v>
      </c>
      <c r="BE3492" s="16">
        <f t="shared" si="768"/>
        <v>1990.21875</v>
      </c>
      <c r="BG3492" s="16">
        <f t="shared" si="769"/>
        <v>1380</v>
      </c>
      <c r="BH3492" s="16">
        <f t="shared" si="770"/>
        <v>736</v>
      </c>
      <c r="BI3492" s="16">
        <f t="shared" si="771"/>
        <v>9.1999999999999993</v>
      </c>
    </row>
    <row r="3493" spans="1:61" x14ac:dyDescent="0.35">
      <c r="A3493">
        <v>3492</v>
      </c>
      <c r="B3493" t="s">
        <v>360</v>
      </c>
      <c r="C3493" t="s">
        <v>10105</v>
      </c>
      <c r="D3493" s="15" t="s">
        <v>4020</v>
      </c>
      <c r="E3493" s="12" t="s">
        <v>98</v>
      </c>
      <c r="G3493" s="12" t="s">
        <v>3316</v>
      </c>
      <c r="H3493" s="12" t="s">
        <v>589</v>
      </c>
      <c r="I3493" s="12" t="s">
        <v>363</v>
      </c>
      <c r="J3493" s="12" t="s">
        <v>2401</v>
      </c>
      <c r="K3493" s="12" t="s">
        <v>363</v>
      </c>
      <c r="N3493" s="16" t="s">
        <v>206</v>
      </c>
      <c r="O3493" s="16" t="s">
        <v>4012</v>
      </c>
      <c r="P3493" s="12" t="s">
        <v>366</v>
      </c>
      <c r="Q3493" s="16">
        <v>2022</v>
      </c>
      <c r="R3493" s="16" t="s">
        <v>3354</v>
      </c>
      <c r="T3493" s="16">
        <v>0</v>
      </c>
      <c r="V3493" s="12" t="s">
        <v>204</v>
      </c>
      <c r="W3493" s="12" t="s">
        <v>204</v>
      </c>
      <c r="X3493" s="16">
        <v>1</v>
      </c>
      <c r="Y3493" s="16">
        <v>7</v>
      </c>
      <c r="Z3493" s="16">
        <v>0.5</v>
      </c>
      <c r="AA3493" s="16">
        <v>65</v>
      </c>
      <c r="AB3493" s="16" t="s">
        <v>2113</v>
      </c>
      <c r="AC3493" s="16" t="s">
        <v>5621</v>
      </c>
      <c r="AD3493" s="16">
        <f t="shared" ref="AD3493:AD3556" si="772">AA3493*350</f>
        <v>22750</v>
      </c>
      <c r="AE3493" s="16">
        <f t="shared" ref="AE3493:AE3556" si="773">Z3493*350</f>
        <v>175</v>
      </c>
      <c r="AF3493" s="16">
        <f t="shared" ref="AF3493:AF3556" si="774">AE3493*375</f>
        <v>65625</v>
      </c>
      <c r="AG3493" s="16">
        <f t="shared" ref="AG3493:AG3556" si="775">Z3493*100</f>
        <v>50</v>
      </c>
      <c r="AH3493" s="12">
        <f t="shared" ref="AH3493:AH3556" si="776">AG3493*0</f>
        <v>0</v>
      </c>
      <c r="AI3493" s="16">
        <f t="shared" ref="AI3493:AI3556" si="777">7*Z3493</f>
        <v>3.5</v>
      </c>
      <c r="AJ3493" s="16">
        <f t="shared" ref="AJ3493:AJ3556" si="778">AI3493*3450</f>
        <v>12075</v>
      </c>
      <c r="AK3493" s="16">
        <f t="shared" ref="AK3493:AK3556" si="779">Z3493*500</f>
        <v>250</v>
      </c>
      <c r="AL3493" s="16">
        <f t="shared" ref="AL3493:AL3556" si="780">1*5000*Z3493</f>
        <v>2500</v>
      </c>
      <c r="AM3493" s="16">
        <f t="shared" ref="AM3493:AM3556" si="781">Z3493*71000</f>
        <v>35500</v>
      </c>
      <c r="AN3493" s="16">
        <f t="shared" ref="AN3493:AN3556" si="782">AM3493+AL3493+AJ3493+AF3493+AD3493</f>
        <v>138450</v>
      </c>
      <c r="AP3493" s="16">
        <v>0.5</v>
      </c>
      <c r="AQ3493" s="16" t="s">
        <v>207</v>
      </c>
      <c r="AX3493" s="16" t="s">
        <v>207</v>
      </c>
      <c r="AY3493" s="16" t="s">
        <v>207</v>
      </c>
      <c r="AZ3493" s="16" t="s">
        <v>207</v>
      </c>
      <c r="BA3493" s="16" t="s">
        <v>207</v>
      </c>
      <c r="BB3493" s="16" t="s">
        <v>207</v>
      </c>
      <c r="BC3493" s="16">
        <v>0.5</v>
      </c>
      <c r="BD3493" s="16">
        <f t="shared" ref="BD3493:BD3556" si="783">3.5*BC3493</f>
        <v>1.75</v>
      </c>
      <c r="BE3493" s="16">
        <f t="shared" ref="BE3493:BE3556" si="784">AN3493/160</f>
        <v>865.3125</v>
      </c>
      <c r="BG3493" s="16">
        <f t="shared" ref="BG3493:BG3556" si="785">1200*BC3493</f>
        <v>600</v>
      </c>
      <c r="BH3493" s="16">
        <f t="shared" ref="BH3493:BH3556" si="786">640*BC3493</f>
        <v>320</v>
      </c>
      <c r="BI3493" s="16">
        <f t="shared" ref="BI3493:BI3556" si="787">BH3493/80</f>
        <v>4</v>
      </c>
    </row>
    <row r="3494" spans="1:61" x14ac:dyDescent="0.35">
      <c r="A3494">
        <v>3493</v>
      </c>
      <c r="B3494" t="s">
        <v>360</v>
      </c>
      <c r="C3494" t="s">
        <v>10106</v>
      </c>
      <c r="D3494" s="15" t="s">
        <v>4021</v>
      </c>
      <c r="E3494" s="12" t="s">
        <v>98</v>
      </c>
      <c r="G3494" s="12" t="s">
        <v>3316</v>
      </c>
      <c r="H3494" s="12" t="s">
        <v>589</v>
      </c>
      <c r="I3494" s="12" t="s">
        <v>363</v>
      </c>
      <c r="J3494" s="12" t="s">
        <v>2401</v>
      </c>
      <c r="K3494" s="12" t="s">
        <v>363</v>
      </c>
      <c r="N3494" s="16" t="s">
        <v>205</v>
      </c>
      <c r="O3494" s="16" t="s">
        <v>4012</v>
      </c>
      <c r="P3494" s="12" t="s">
        <v>366</v>
      </c>
      <c r="Q3494" s="16">
        <v>2022</v>
      </c>
      <c r="R3494" s="16" t="s">
        <v>4022</v>
      </c>
      <c r="T3494" s="16">
        <v>0</v>
      </c>
      <c r="V3494" s="12" t="s">
        <v>204</v>
      </c>
      <c r="W3494" s="12" t="s">
        <v>204</v>
      </c>
      <c r="X3494" s="16">
        <v>1</v>
      </c>
      <c r="Y3494" s="16">
        <v>7</v>
      </c>
      <c r="Z3494" s="16">
        <v>1.25</v>
      </c>
      <c r="AA3494" s="16">
        <v>162.5</v>
      </c>
      <c r="AB3494" s="16" t="s">
        <v>2113</v>
      </c>
      <c r="AC3494" s="16" t="s">
        <v>5621</v>
      </c>
      <c r="AD3494" s="16">
        <f t="shared" si="772"/>
        <v>56875</v>
      </c>
      <c r="AE3494" s="16">
        <f t="shared" si="773"/>
        <v>437.5</v>
      </c>
      <c r="AF3494" s="16">
        <f t="shared" si="774"/>
        <v>164062.5</v>
      </c>
      <c r="AG3494" s="16">
        <f t="shared" si="775"/>
        <v>125</v>
      </c>
      <c r="AH3494" s="12">
        <f t="shared" si="776"/>
        <v>0</v>
      </c>
      <c r="AI3494" s="16">
        <f t="shared" si="777"/>
        <v>8.75</v>
      </c>
      <c r="AJ3494" s="16">
        <f t="shared" si="778"/>
        <v>30187.5</v>
      </c>
      <c r="AK3494" s="16">
        <f t="shared" si="779"/>
        <v>625</v>
      </c>
      <c r="AL3494" s="16">
        <f t="shared" si="780"/>
        <v>6250</v>
      </c>
      <c r="AM3494" s="16">
        <f t="shared" si="781"/>
        <v>88750</v>
      </c>
      <c r="AN3494" s="16">
        <f t="shared" si="782"/>
        <v>346125</v>
      </c>
      <c r="AP3494" s="16">
        <v>1.25</v>
      </c>
      <c r="AQ3494" s="16" t="s">
        <v>207</v>
      </c>
      <c r="AX3494" s="16" t="s">
        <v>207</v>
      </c>
      <c r="AY3494" s="16" t="s">
        <v>207</v>
      </c>
      <c r="AZ3494" s="16" t="s">
        <v>207</v>
      </c>
      <c r="BA3494" s="16" t="s">
        <v>207</v>
      </c>
      <c r="BB3494" s="16" t="s">
        <v>207</v>
      </c>
      <c r="BC3494" s="16">
        <v>1.25</v>
      </c>
      <c r="BD3494" s="16">
        <f t="shared" si="783"/>
        <v>4.375</v>
      </c>
      <c r="BE3494" s="16">
        <f t="shared" si="784"/>
        <v>2163.28125</v>
      </c>
      <c r="BG3494" s="16">
        <f t="shared" si="785"/>
        <v>1500</v>
      </c>
      <c r="BH3494" s="16">
        <f t="shared" si="786"/>
        <v>800</v>
      </c>
      <c r="BI3494" s="16">
        <f t="shared" si="787"/>
        <v>10</v>
      </c>
    </row>
    <row r="3495" spans="1:61" x14ac:dyDescent="0.35">
      <c r="A3495">
        <v>3494</v>
      </c>
      <c r="B3495" t="s">
        <v>360</v>
      </c>
      <c r="C3495" t="s">
        <v>10107</v>
      </c>
      <c r="D3495" s="15" t="s">
        <v>4023</v>
      </c>
      <c r="E3495" s="12" t="s">
        <v>98</v>
      </c>
      <c r="G3495" s="12" t="s">
        <v>3316</v>
      </c>
      <c r="H3495" s="12" t="s">
        <v>589</v>
      </c>
      <c r="I3495" s="12" t="s">
        <v>363</v>
      </c>
      <c r="J3495" s="12" t="s">
        <v>2401</v>
      </c>
      <c r="K3495" s="12" t="s">
        <v>363</v>
      </c>
      <c r="N3495" s="16" t="s">
        <v>206</v>
      </c>
      <c r="O3495" s="16" t="s">
        <v>4012</v>
      </c>
      <c r="P3495" s="12" t="s">
        <v>366</v>
      </c>
      <c r="Q3495" s="16">
        <v>2022</v>
      </c>
      <c r="R3495" s="16" t="s">
        <v>4024</v>
      </c>
      <c r="T3495" s="16">
        <v>0</v>
      </c>
      <c r="V3495" s="12" t="s">
        <v>204</v>
      </c>
      <c r="W3495" s="12" t="s">
        <v>204</v>
      </c>
      <c r="X3495" s="16">
        <v>1</v>
      </c>
      <c r="Y3495" s="16">
        <v>7</v>
      </c>
      <c r="Z3495" s="16">
        <v>1.08</v>
      </c>
      <c r="AA3495" s="16">
        <v>140.4</v>
      </c>
      <c r="AB3495" s="16" t="s">
        <v>2113</v>
      </c>
      <c r="AC3495" s="16" t="s">
        <v>5621</v>
      </c>
      <c r="AD3495" s="16">
        <f t="shared" si="772"/>
        <v>49140</v>
      </c>
      <c r="AE3495" s="16">
        <f t="shared" si="773"/>
        <v>378</v>
      </c>
      <c r="AF3495" s="16">
        <f t="shared" si="774"/>
        <v>141750</v>
      </c>
      <c r="AG3495" s="16">
        <f t="shared" si="775"/>
        <v>108</v>
      </c>
      <c r="AH3495" s="12">
        <f t="shared" si="776"/>
        <v>0</v>
      </c>
      <c r="AI3495" s="16">
        <f t="shared" si="777"/>
        <v>7.5600000000000005</v>
      </c>
      <c r="AJ3495" s="16">
        <f t="shared" si="778"/>
        <v>26082</v>
      </c>
      <c r="AK3495" s="16">
        <f t="shared" si="779"/>
        <v>540</v>
      </c>
      <c r="AL3495" s="16">
        <f t="shared" si="780"/>
        <v>5400</v>
      </c>
      <c r="AM3495" s="16">
        <f t="shared" si="781"/>
        <v>76680</v>
      </c>
      <c r="AN3495" s="16">
        <f t="shared" si="782"/>
        <v>299052</v>
      </c>
      <c r="AP3495" s="16">
        <v>1.08</v>
      </c>
      <c r="AQ3495" s="16" t="s">
        <v>207</v>
      </c>
      <c r="AX3495" s="16" t="s">
        <v>207</v>
      </c>
      <c r="AY3495" s="16" t="s">
        <v>207</v>
      </c>
      <c r="AZ3495" s="16" t="s">
        <v>207</v>
      </c>
      <c r="BA3495" s="16" t="s">
        <v>207</v>
      </c>
      <c r="BB3495" s="16" t="s">
        <v>207</v>
      </c>
      <c r="BC3495" s="16">
        <v>1.08</v>
      </c>
      <c r="BD3495" s="16">
        <f t="shared" si="783"/>
        <v>3.7800000000000002</v>
      </c>
      <c r="BE3495" s="16">
        <f t="shared" si="784"/>
        <v>1869.075</v>
      </c>
      <c r="BG3495" s="16">
        <f t="shared" si="785"/>
        <v>1296</v>
      </c>
      <c r="BH3495" s="16">
        <f t="shared" si="786"/>
        <v>691.2</v>
      </c>
      <c r="BI3495" s="16">
        <f t="shared" si="787"/>
        <v>8.64</v>
      </c>
    </row>
    <row r="3496" spans="1:61" x14ac:dyDescent="0.35">
      <c r="A3496">
        <v>3495</v>
      </c>
      <c r="B3496" t="s">
        <v>360</v>
      </c>
      <c r="C3496" t="s">
        <v>10108</v>
      </c>
      <c r="D3496" s="15" t="s">
        <v>4025</v>
      </c>
      <c r="E3496" s="12" t="s">
        <v>98</v>
      </c>
      <c r="G3496" s="12" t="s">
        <v>3316</v>
      </c>
      <c r="H3496" s="12" t="s">
        <v>589</v>
      </c>
      <c r="I3496" s="12" t="s">
        <v>363</v>
      </c>
      <c r="J3496" s="12" t="s">
        <v>2401</v>
      </c>
      <c r="K3496" s="12" t="s">
        <v>363</v>
      </c>
      <c r="N3496" s="16" t="s">
        <v>206</v>
      </c>
      <c r="O3496" s="16" t="s">
        <v>4012</v>
      </c>
      <c r="P3496" s="12" t="s">
        <v>366</v>
      </c>
      <c r="Q3496" s="16">
        <v>2022</v>
      </c>
      <c r="R3496" s="16" t="s">
        <v>4026</v>
      </c>
      <c r="T3496" s="16">
        <v>0</v>
      </c>
      <c r="V3496" s="12" t="s">
        <v>204</v>
      </c>
      <c r="W3496" s="12" t="s">
        <v>204</v>
      </c>
      <c r="X3496" s="16">
        <v>1</v>
      </c>
      <c r="Y3496" s="16">
        <v>7</v>
      </c>
      <c r="Z3496" s="16">
        <v>1.34</v>
      </c>
      <c r="AA3496" s="16">
        <v>174.20000000000002</v>
      </c>
      <c r="AB3496" s="16" t="s">
        <v>2113</v>
      </c>
      <c r="AC3496" s="16" t="s">
        <v>5621</v>
      </c>
      <c r="AD3496" s="16">
        <f t="shared" si="772"/>
        <v>60970.000000000007</v>
      </c>
      <c r="AE3496" s="16">
        <f t="shared" si="773"/>
        <v>469</v>
      </c>
      <c r="AF3496" s="16">
        <f t="shared" si="774"/>
        <v>175875</v>
      </c>
      <c r="AG3496" s="16">
        <f t="shared" si="775"/>
        <v>134</v>
      </c>
      <c r="AH3496" s="12">
        <f t="shared" si="776"/>
        <v>0</v>
      </c>
      <c r="AI3496" s="16">
        <f t="shared" si="777"/>
        <v>9.3800000000000008</v>
      </c>
      <c r="AJ3496" s="16">
        <f t="shared" si="778"/>
        <v>32361.000000000004</v>
      </c>
      <c r="AK3496" s="16">
        <f t="shared" si="779"/>
        <v>670</v>
      </c>
      <c r="AL3496" s="16">
        <f t="shared" si="780"/>
        <v>6700</v>
      </c>
      <c r="AM3496" s="16">
        <f t="shared" si="781"/>
        <v>95140</v>
      </c>
      <c r="AN3496" s="16">
        <f t="shared" si="782"/>
        <v>371046</v>
      </c>
      <c r="AP3496" s="16">
        <v>1.34</v>
      </c>
      <c r="AQ3496" s="16" t="s">
        <v>207</v>
      </c>
      <c r="AX3496" s="16" t="s">
        <v>207</v>
      </c>
      <c r="AY3496" s="16" t="s">
        <v>207</v>
      </c>
      <c r="AZ3496" s="16" t="s">
        <v>207</v>
      </c>
      <c r="BA3496" s="16" t="s">
        <v>207</v>
      </c>
      <c r="BB3496" s="16" t="s">
        <v>207</v>
      </c>
      <c r="BC3496" s="16">
        <v>1.34</v>
      </c>
      <c r="BD3496" s="16">
        <f t="shared" si="783"/>
        <v>4.6900000000000004</v>
      </c>
      <c r="BE3496" s="16">
        <f t="shared" si="784"/>
        <v>2319.0374999999999</v>
      </c>
      <c r="BG3496" s="16">
        <f t="shared" si="785"/>
        <v>1608</v>
      </c>
      <c r="BH3496" s="16">
        <f t="shared" si="786"/>
        <v>857.6</v>
      </c>
      <c r="BI3496" s="16">
        <f t="shared" si="787"/>
        <v>10.72</v>
      </c>
    </row>
    <row r="3497" spans="1:61" x14ac:dyDescent="0.35">
      <c r="A3497">
        <v>3496</v>
      </c>
      <c r="B3497" t="s">
        <v>360</v>
      </c>
      <c r="C3497" t="s">
        <v>10109</v>
      </c>
      <c r="D3497" s="15" t="s">
        <v>4027</v>
      </c>
      <c r="E3497" s="12" t="s">
        <v>98</v>
      </c>
      <c r="G3497" s="12" t="s">
        <v>3316</v>
      </c>
      <c r="H3497" s="12" t="s">
        <v>589</v>
      </c>
      <c r="I3497" s="12" t="s">
        <v>363</v>
      </c>
      <c r="J3497" s="12" t="s">
        <v>2401</v>
      </c>
      <c r="K3497" s="12" t="s">
        <v>363</v>
      </c>
      <c r="N3497" s="16" t="s">
        <v>206</v>
      </c>
      <c r="O3497" s="16" t="s">
        <v>4012</v>
      </c>
      <c r="P3497" s="12" t="s">
        <v>366</v>
      </c>
      <c r="Q3497" s="16">
        <v>2022</v>
      </c>
      <c r="R3497" s="16" t="s">
        <v>4028</v>
      </c>
      <c r="T3497" s="16">
        <v>0</v>
      </c>
      <c r="V3497" s="12" t="s">
        <v>204</v>
      </c>
      <c r="W3497" s="12" t="s">
        <v>204</v>
      </c>
      <c r="X3497" s="16">
        <v>1</v>
      </c>
      <c r="Y3497" s="16">
        <v>7</v>
      </c>
      <c r="Z3497" s="16">
        <v>1.73</v>
      </c>
      <c r="AA3497" s="16">
        <v>224.9</v>
      </c>
      <c r="AB3497" s="16" t="s">
        <v>2113</v>
      </c>
      <c r="AC3497" s="16" t="s">
        <v>5621</v>
      </c>
      <c r="AD3497" s="16">
        <f t="shared" si="772"/>
        <v>78715</v>
      </c>
      <c r="AE3497" s="16">
        <f t="shared" si="773"/>
        <v>605.5</v>
      </c>
      <c r="AF3497" s="16">
        <f t="shared" si="774"/>
        <v>227062.5</v>
      </c>
      <c r="AG3497" s="16">
        <f t="shared" si="775"/>
        <v>173</v>
      </c>
      <c r="AH3497" s="12">
        <f t="shared" si="776"/>
        <v>0</v>
      </c>
      <c r="AI3497" s="16">
        <f t="shared" si="777"/>
        <v>12.11</v>
      </c>
      <c r="AJ3497" s="16">
        <f t="shared" si="778"/>
        <v>41779.5</v>
      </c>
      <c r="AK3497" s="16">
        <f t="shared" si="779"/>
        <v>865</v>
      </c>
      <c r="AL3497" s="16">
        <f t="shared" si="780"/>
        <v>8650</v>
      </c>
      <c r="AM3497" s="16">
        <f t="shared" si="781"/>
        <v>122830</v>
      </c>
      <c r="AN3497" s="16">
        <f t="shared" si="782"/>
        <v>479037</v>
      </c>
      <c r="AP3497" s="16">
        <v>1.73</v>
      </c>
      <c r="AQ3497" s="16" t="s">
        <v>207</v>
      </c>
      <c r="AX3497" s="16" t="s">
        <v>207</v>
      </c>
      <c r="AY3497" s="16" t="s">
        <v>207</v>
      </c>
      <c r="AZ3497" s="16" t="s">
        <v>207</v>
      </c>
      <c r="BA3497" s="16" t="s">
        <v>207</v>
      </c>
      <c r="BB3497" s="16" t="s">
        <v>207</v>
      </c>
      <c r="BC3497" s="16">
        <v>1.73</v>
      </c>
      <c r="BD3497" s="16">
        <f t="shared" si="783"/>
        <v>6.0549999999999997</v>
      </c>
      <c r="BE3497" s="16">
        <f t="shared" si="784"/>
        <v>2993.9812499999998</v>
      </c>
      <c r="BG3497" s="16">
        <f t="shared" si="785"/>
        <v>2076</v>
      </c>
      <c r="BH3497" s="16">
        <f t="shared" si="786"/>
        <v>1107.2</v>
      </c>
      <c r="BI3497" s="16">
        <f t="shared" si="787"/>
        <v>13.84</v>
      </c>
    </row>
    <row r="3498" spans="1:61" x14ac:dyDescent="0.35">
      <c r="A3498">
        <v>3497</v>
      </c>
      <c r="B3498" t="s">
        <v>360</v>
      </c>
      <c r="C3498" t="s">
        <v>10110</v>
      </c>
      <c r="D3498" s="15" t="s">
        <v>4029</v>
      </c>
      <c r="E3498" s="12" t="s">
        <v>98</v>
      </c>
      <c r="G3498" s="12" t="s">
        <v>3316</v>
      </c>
      <c r="H3498" s="12" t="s">
        <v>589</v>
      </c>
      <c r="I3498" s="12" t="s">
        <v>363</v>
      </c>
      <c r="J3498" s="12" t="s">
        <v>2401</v>
      </c>
      <c r="K3498" s="12" t="s">
        <v>363</v>
      </c>
      <c r="N3498" s="16" t="s">
        <v>206</v>
      </c>
      <c r="O3498" s="16" t="s">
        <v>4012</v>
      </c>
      <c r="P3498" s="12" t="s">
        <v>366</v>
      </c>
      <c r="Q3498" s="16">
        <v>2022</v>
      </c>
      <c r="R3498" s="16">
        <v>1</v>
      </c>
      <c r="T3498" s="16">
        <v>0</v>
      </c>
      <c r="V3498" s="12" t="s">
        <v>204</v>
      </c>
      <c r="W3498" s="12" t="s">
        <v>204</v>
      </c>
      <c r="X3498" s="16">
        <v>1</v>
      </c>
      <c r="Y3498" s="16">
        <v>7</v>
      </c>
      <c r="Z3498" s="16">
        <v>1.73</v>
      </c>
      <c r="AA3498" s="16">
        <v>224.9</v>
      </c>
      <c r="AB3498" s="16" t="s">
        <v>2113</v>
      </c>
      <c r="AC3498" s="16" t="s">
        <v>5621</v>
      </c>
      <c r="AD3498" s="16">
        <f t="shared" si="772"/>
        <v>78715</v>
      </c>
      <c r="AE3498" s="16">
        <f t="shared" si="773"/>
        <v>605.5</v>
      </c>
      <c r="AF3498" s="16">
        <f t="shared" si="774"/>
        <v>227062.5</v>
      </c>
      <c r="AG3498" s="16">
        <f t="shared" si="775"/>
        <v>173</v>
      </c>
      <c r="AH3498" s="12">
        <f t="shared" si="776"/>
        <v>0</v>
      </c>
      <c r="AI3498" s="16">
        <f t="shared" si="777"/>
        <v>12.11</v>
      </c>
      <c r="AJ3498" s="16">
        <f t="shared" si="778"/>
        <v>41779.5</v>
      </c>
      <c r="AK3498" s="16">
        <f t="shared" si="779"/>
        <v>865</v>
      </c>
      <c r="AL3498" s="16">
        <f t="shared" si="780"/>
        <v>8650</v>
      </c>
      <c r="AM3498" s="16">
        <f t="shared" si="781"/>
        <v>122830</v>
      </c>
      <c r="AN3498" s="16">
        <f t="shared" si="782"/>
        <v>479037</v>
      </c>
      <c r="AP3498" s="16">
        <v>1.73</v>
      </c>
      <c r="AQ3498" s="16" t="s">
        <v>207</v>
      </c>
      <c r="AX3498" s="16" t="s">
        <v>207</v>
      </c>
      <c r="AY3498" s="16" t="s">
        <v>207</v>
      </c>
      <c r="AZ3498" s="16" t="s">
        <v>207</v>
      </c>
      <c r="BA3498" s="16" t="s">
        <v>207</v>
      </c>
      <c r="BB3498" s="16" t="s">
        <v>207</v>
      </c>
      <c r="BC3498" s="16">
        <v>1.73</v>
      </c>
      <c r="BD3498" s="16">
        <f t="shared" si="783"/>
        <v>6.0549999999999997</v>
      </c>
      <c r="BE3498" s="16">
        <f t="shared" si="784"/>
        <v>2993.9812499999998</v>
      </c>
      <c r="BG3498" s="16">
        <f t="shared" si="785"/>
        <v>2076</v>
      </c>
      <c r="BH3498" s="16">
        <f t="shared" si="786"/>
        <v>1107.2</v>
      </c>
      <c r="BI3498" s="16">
        <f t="shared" si="787"/>
        <v>13.84</v>
      </c>
    </row>
    <row r="3499" spans="1:61" x14ac:dyDescent="0.35">
      <c r="A3499">
        <v>3498</v>
      </c>
      <c r="B3499" t="s">
        <v>360</v>
      </c>
      <c r="C3499" t="s">
        <v>10111</v>
      </c>
      <c r="D3499" s="15" t="s">
        <v>1178</v>
      </c>
      <c r="E3499" s="12" t="s">
        <v>98</v>
      </c>
      <c r="G3499" s="12" t="s">
        <v>3316</v>
      </c>
      <c r="H3499" s="12" t="s">
        <v>589</v>
      </c>
      <c r="I3499" s="12" t="s">
        <v>363</v>
      </c>
      <c r="J3499" s="12" t="s">
        <v>2401</v>
      </c>
      <c r="K3499" s="12" t="s">
        <v>363</v>
      </c>
      <c r="N3499" s="16" t="s">
        <v>206</v>
      </c>
      <c r="O3499" s="16" t="s">
        <v>4012</v>
      </c>
      <c r="P3499" s="12" t="s">
        <v>366</v>
      </c>
      <c r="Q3499" s="16">
        <v>2022</v>
      </c>
      <c r="R3499" s="16">
        <v>1</v>
      </c>
      <c r="T3499" s="16">
        <v>0</v>
      </c>
      <c r="V3499" s="12" t="s">
        <v>204</v>
      </c>
      <c r="W3499" s="12" t="s">
        <v>204</v>
      </c>
      <c r="X3499" s="16">
        <v>1</v>
      </c>
      <c r="Y3499" s="16">
        <v>7</v>
      </c>
      <c r="Z3499" s="16">
        <v>1</v>
      </c>
      <c r="AA3499" s="16">
        <v>130</v>
      </c>
      <c r="AB3499" s="16" t="s">
        <v>2113</v>
      </c>
      <c r="AC3499" s="16" t="s">
        <v>5621</v>
      </c>
      <c r="AD3499" s="16">
        <f t="shared" si="772"/>
        <v>45500</v>
      </c>
      <c r="AE3499" s="16">
        <f t="shared" si="773"/>
        <v>350</v>
      </c>
      <c r="AF3499" s="16">
        <f t="shared" si="774"/>
        <v>131250</v>
      </c>
      <c r="AG3499" s="16">
        <f t="shared" si="775"/>
        <v>100</v>
      </c>
      <c r="AH3499" s="12">
        <f t="shared" si="776"/>
        <v>0</v>
      </c>
      <c r="AI3499" s="16">
        <f t="shared" si="777"/>
        <v>7</v>
      </c>
      <c r="AJ3499" s="16">
        <f t="shared" si="778"/>
        <v>24150</v>
      </c>
      <c r="AK3499" s="16">
        <f t="shared" si="779"/>
        <v>500</v>
      </c>
      <c r="AL3499" s="16">
        <f t="shared" si="780"/>
        <v>5000</v>
      </c>
      <c r="AM3499" s="16">
        <f t="shared" si="781"/>
        <v>71000</v>
      </c>
      <c r="AN3499" s="16">
        <f t="shared" si="782"/>
        <v>276900</v>
      </c>
      <c r="AP3499" s="16">
        <v>1</v>
      </c>
      <c r="AQ3499" s="16" t="s">
        <v>207</v>
      </c>
      <c r="AX3499" s="16" t="s">
        <v>207</v>
      </c>
      <c r="AY3499" s="16" t="s">
        <v>207</v>
      </c>
      <c r="AZ3499" s="16" t="s">
        <v>207</v>
      </c>
      <c r="BA3499" s="16" t="s">
        <v>207</v>
      </c>
      <c r="BB3499" s="16" t="s">
        <v>207</v>
      </c>
      <c r="BC3499" s="16">
        <v>1</v>
      </c>
      <c r="BD3499" s="16">
        <f t="shared" si="783"/>
        <v>3.5</v>
      </c>
      <c r="BE3499" s="16">
        <f t="shared" si="784"/>
        <v>1730.625</v>
      </c>
      <c r="BG3499" s="16">
        <f t="shared" si="785"/>
        <v>1200</v>
      </c>
      <c r="BH3499" s="16">
        <f t="shared" si="786"/>
        <v>640</v>
      </c>
      <c r="BI3499" s="16">
        <f t="shared" si="787"/>
        <v>8</v>
      </c>
    </row>
    <row r="3500" spans="1:61" x14ac:dyDescent="0.35">
      <c r="A3500">
        <v>3499</v>
      </c>
      <c r="B3500" t="s">
        <v>360</v>
      </c>
      <c r="C3500" t="s">
        <v>10112</v>
      </c>
      <c r="D3500" s="15" t="s">
        <v>663</v>
      </c>
      <c r="E3500" s="12" t="s">
        <v>98</v>
      </c>
      <c r="G3500" s="12" t="s">
        <v>3316</v>
      </c>
      <c r="H3500" s="12" t="s">
        <v>589</v>
      </c>
      <c r="I3500" s="12" t="s">
        <v>363</v>
      </c>
      <c r="J3500" s="12" t="s">
        <v>2401</v>
      </c>
      <c r="K3500" s="12" t="s">
        <v>363</v>
      </c>
      <c r="N3500" s="16" t="s">
        <v>206</v>
      </c>
      <c r="O3500" s="16" t="s">
        <v>4012</v>
      </c>
      <c r="P3500" s="12" t="s">
        <v>366</v>
      </c>
      <c r="Q3500" s="16">
        <v>2022</v>
      </c>
      <c r="R3500" s="16" t="s">
        <v>4030</v>
      </c>
      <c r="T3500" s="16">
        <v>0</v>
      </c>
      <c r="V3500" s="12" t="s">
        <v>204</v>
      </c>
      <c r="W3500" s="12" t="s">
        <v>204</v>
      </c>
      <c r="X3500" s="16">
        <v>1</v>
      </c>
      <c r="Y3500" s="16">
        <v>7</v>
      </c>
      <c r="Z3500" s="16">
        <v>1.3</v>
      </c>
      <c r="AA3500" s="16">
        <v>169</v>
      </c>
      <c r="AB3500" s="16" t="s">
        <v>2113</v>
      </c>
      <c r="AC3500" s="16" t="s">
        <v>5621</v>
      </c>
      <c r="AD3500" s="16">
        <f t="shared" si="772"/>
        <v>59150</v>
      </c>
      <c r="AE3500" s="16">
        <f t="shared" si="773"/>
        <v>455</v>
      </c>
      <c r="AF3500" s="16">
        <f t="shared" si="774"/>
        <v>170625</v>
      </c>
      <c r="AG3500" s="16">
        <f t="shared" si="775"/>
        <v>130</v>
      </c>
      <c r="AH3500" s="12">
        <f t="shared" si="776"/>
        <v>0</v>
      </c>
      <c r="AI3500" s="16">
        <f t="shared" si="777"/>
        <v>9.1</v>
      </c>
      <c r="AJ3500" s="16">
        <f t="shared" si="778"/>
        <v>31395</v>
      </c>
      <c r="AK3500" s="16">
        <f t="shared" si="779"/>
        <v>650</v>
      </c>
      <c r="AL3500" s="16">
        <f t="shared" si="780"/>
        <v>6500</v>
      </c>
      <c r="AM3500" s="16">
        <f t="shared" si="781"/>
        <v>92300</v>
      </c>
      <c r="AN3500" s="16">
        <f t="shared" si="782"/>
        <v>359970</v>
      </c>
      <c r="AP3500" s="16">
        <v>1.3</v>
      </c>
      <c r="AQ3500" s="16" t="s">
        <v>207</v>
      </c>
      <c r="AX3500" s="16" t="s">
        <v>207</v>
      </c>
      <c r="AY3500" s="16" t="s">
        <v>207</v>
      </c>
      <c r="AZ3500" s="16" t="s">
        <v>207</v>
      </c>
      <c r="BA3500" s="16" t="s">
        <v>207</v>
      </c>
      <c r="BB3500" s="16" t="s">
        <v>207</v>
      </c>
      <c r="BC3500" s="16">
        <v>1.3</v>
      </c>
      <c r="BD3500" s="16">
        <f t="shared" si="783"/>
        <v>4.55</v>
      </c>
      <c r="BE3500" s="16">
        <f t="shared" si="784"/>
        <v>2249.8125</v>
      </c>
      <c r="BG3500" s="16">
        <f t="shared" si="785"/>
        <v>1560</v>
      </c>
      <c r="BH3500" s="16">
        <f t="shared" si="786"/>
        <v>832</v>
      </c>
      <c r="BI3500" s="16">
        <f t="shared" si="787"/>
        <v>10.4</v>
      </c>
    </row>
    <row r="3501" spans="1:61" x14ac:dyDescent="0.35">
      <c r="A3501">
        <v>3500</v>
      </c>
      <c r="B3501" t="s">
        <v>360</v>
      </c>
      <c r="C3501" t="s">
        <v>10113</v>
      </c>
      <c r="D3501" s="15" t="s">
        <v>4031</v>
      </c>
      <c r="E3501" s="12" t="s">
        <v>98</v>
      </c>
      <c r="G3501" s="12" t="s">
        <v>3316</v>
      </c>
      <c r="H3501" s="12" t="s">
        <v>589</v>
      </c>
      <c r="I3501" s="12" t="s">
        <v>363</v>
      </c>
      <c r="J3501" s="12" t="s">
        <v>2401</v>
      </c>
      <c r="K3501" s="12" t="s">
        <v>363</v>
      </c>
      <c r="N3501" s="16" t="s">
        <v>206</v>
      </c>
      <c r="O3501" s="16" t="s">
        <v>4012</v>
      </c>
      <c r="P3501" s="12" t="s">
        <v>366</v>
      </c>
      <c r="Q3501" s="16">
        <v>2022</v>
      </c>
      <c r="R3501" s="16" t="s">
        <v>3363</v>
      </c>
      <c r="T3501" s="16">
        <v>0</v>
      </c>
      <c r="V3501" s="12" t="s">
        <v>204</v>
      </c>
      <c r="W3501" s="12" t="s">
        <v>204</v>
      </c>
      <c r="X3501" s="16">
        <v>1</v>
      </c>
      <c r="Y3501" s="16">
        <v>7</v>
      </c>
      <c r="Z3501" s="16">
        <v>1.61</v>
      </c>
      <c r="AA3501" s="16">
        <v>209.3</v>
      </c>
      <c r="AB3501" s="16" t="s">
        <v>2113</v>
      </c>
      <c r="AC3501" s="16" t="s">
        <v>5621</v>
      </c>
      <c r="AD3501" s="16">
        <f t="shared" si="772"/>
        <v>73255</v>
      </c>
      <c r="AE3501" s="16">
        <f t="shared" si="773"/>
        <v>563.5</v>
      </c>
      <c r="AF3501" s="16">
        <f t="shared" si="774"/>
        <v>211312.5</v>
      </c>
      <c r="AG3501" s="16">
        <f t="shared" si="775"/>
        <v>161</v>
      </c>
      <c r="AH3501" s="12">
        <f t="shared" si="776"/>
        <v>0</v>
      </c>
      <c r="AI3501" s="16">
        <f t="shared" si="777"/>
        <v>11.270000000000001</v>
      </c>
      <c r="AJ3501" s="16">
        <f t="shared" si="778"/>
        <v>38881.500000000007</v>
      </c>
      <c r="AK3501" s="16">
        <f t="shared" si="779"/>
        <v>805</v>
      </c>
      <c r="AL3501" s="16">
        <f t="shared" si="780"/>
        <v>8050.0000000000009</v>
      </c>
      <c r="AM3501" s="16">
        <f t="shared" si="781"/>
        <v>114310</v>
      </c>
      <c r="AN3501" s="16">
        <f t="shared" si="782"/>
        <v>445809</v>
      </c>
      <c r="AP3501" s="16">
        <v>1.61</v>
      </c>
      <c r="AQ3501" s="16" t="s">
        <v>207</v>
      </c>
      <c r="AX3501" s="16" t="s">
        <v>207</v>
      </c>
      <c r="AY3501" s="16" t="s">
        <v>207</v>
      </c>
      <c r="AZ3501" s="16" t="s">
        <v>207</v>
      </c>
      <c r="BA3501" s="16" t="s">
        <v>207</v>
      </c>
      <c r="BB3501" s="16" t="s">
        <v>207</v>
      </c>
      <c r="BC3501" s="16">
        <v>1.61</v>
      </c>
      <c r="BD3501" s="16">
        <f t="shared" si="783"/>
        <v>5.6350000000000007</v>
      </c>
      <c r="BE3501" s="16">
        <f t="shared" si="784"/>
        <v>2786.3062500000001</v>
      </c>
      <c r="BG3501" s="16">
        <f t="shared" si="785"/>
        <v>1932.0000000000002</v>
      </c>
      <c r="BH3501" s="16">
        <f t="shared" si="786"/>
        <v>1030.4000000000001</v>
      </c>
      <c r="BI3501" s="16">
        <f t="shared" si="787"/>
        <v>12.88</v>
      </c>
    </row>
    <row r="3502" spans="1:61" x14ac:dyDescent="0.35">
      <c r="A3502">
        <v>3501</v>
      </c>
      <c r="B3502" t="s">
        <v>360</v>
      </c>
      <c r="C3502" t="s">
        <v>10114</v>
      </c>
      <c r="D3502" s="15" t="s">
        <v>3885</v>
      </c>
      <c r="E3502" s="12" t="s">
        <v>98</v>
      </c>
      <c r="G3502" s="12" t="s">
        <v>3316</v>
      </c>
      <c r="H3502" s="12" t="s">
        <v>589</v>
      </c>
      <c r="I3502" s="12" t="s">
        <v>363</v>
      </c>
      <c r="J3502" s="12" t="s">
        <v>2401</v>
      </c>
      <c r="K3502" s="12" t="s">
        <v>363</v>
      </c>
      <c r="N3502" s="16" t="s">
        <v>206</v>
      </c>
      <c r="O3502" s="16" t="s">
        <v>3448</v>
      </c>
      <c r="P3502" s="12" t="s">
        <v>366</v>
      </c>
      <c r="Q3502" s="16">
        <v>2022</v>
      </c>
      <c r="R3502" s="16" t="s">
        <v>4032</v>
      </c>
      <c r="T3502" s="16">
        <v>0</v>
      </c>
      <c r="V3502" s="12" t="s">
        <v>204</v>
      </c>
      <c r="W3502" s="12" t="s">
        <v>204</v>
      </c>
      <c r="X3502" s="16">
        <v>1</v>
      </c>
      <c r="Y3502" s="16">
        <v>7</v>
      </c>
      <c r="Z3502" s="16">
        <v>2.2599999999999998</v>
      </c>
      <c r="AA3502" s="16">
        <v>293.79999999999995</v>
      </c>
      <c r="AB3502" s="16" t="s">
        <v>2113</v>
      </c>
      <c r="AC3502" s="16" t="s">
        <v>5621</v>
      </c>
      <c r="AD3502" s="16">
        <f t="shared" si="772"/>
        <v>102829.99999999999</v>
      </c>
      <c r="AE3502" s="16">
        <f t="shared" si="773"/>
        <v>790.99999999999989</v>
      </c>
      <c r="AF3502" s="16">
        <f t="shared" si="774"/>
        <v>296624.99999999994</v>
      </c>
      <c r="AG3502" s="16">
        <f t="shared" si="775"/>
        <v>225.99999999999997</v>
      </c>
      <c r="AH3502" s="12">
        <f t="shared" si="776"/>
        <v>0</v>
      </c>
      <c r="AI3502" s="16">
        <f t="shared" si="777"/>
        <v>15.819999999999999</v>
      </c>
      <c r="AJ3502" s="16">
        <f t="shared" si="778"/>
        <v>54578.999999999993</v>
      </c>
      <c r="AK3502" s="16">
        <f t="shared" si="779"/>
        <v>1130</v>
      </c>
      <c r="AL3502" s="16">
        <f t="shared" si="780"/>
        <v>11299.999999999998</v>
      </c>
      <c r="AM3502" s="16">
        <f t="shared" si="781"/>
        <v>160459.99999999997</v>
      </c>
      <c r="AN3502" s="16">
        <f t="shared" si="782"/>
        <v>625793.99999999988</v>
      </c>
      <c r="AP3502" s="16">
        <v>2.2599999999999998</v>
      </c>
      <c r="AQ3502" s="16" t="s">
        <v>207</v>
      </c>
      <c r="AX3502" s="16" t="s">
        <v>207</v>
      </c>
      <c r="AY3502" s="16" t="s">
        <v>207</v>
      </c>
      <c r="AZ3502" s="16" t="s">
        <v>207</v>
      </c>
      <c r="BA3502" s="16" t="s">
        <v>207</v>
      </c>
      <c r="BB3502" s="16" t="s">
        <v>207</v>
      </c>
      <c r="BC3502" s="16">
        <v>2.2599999999999998</v>
      </c>
      <c r="BD3502" s="16">
        <f t="shared" si="783"/>
        <v>7.9099999999999993</v>
      </c>
      <c r="BE3502" s="16">
        <f t="shared" si="784"/>
        <v>3911.2124999999992</v>
      </c>
      <c r="BG3502" s="16">
        <f t="shared" si="785"/>
        <v>2711.9999999999995</v>
      </c>
      <c r="BH3502" s="16">
        <f t="shared" si="786"/>
        <v>1446.3999999999999</v>
      </c>
      <c r="BI3502" s="16">
        <f t="shared" si="787"/>
        <v>18.079999999999998</v>
      </c>
    </row>
    <row r="3503" spans="1:61" x14ac:dyDescent="0.35">
      <c r="A3503">
        <v>3502</v>
      </c>
      <c r="B3503" t="s">
        <v>360</v>
      </c>
      <c r="C3503" t="s">
        <v>10115</v>
      </c>
      <c r="D3503" s="15" t="s">
        <v>4033</v>
      </c>
      <c r="E3503" s="12" t="s">
        <v>98</v>
      </c>
      <c r="G3503" s="12" t="s">
        <v>3316</v>
      </c>
      <c r="H3503" s="12" t="s">
        <v>589</v>
      </c>
      <c r="I3503" s="12" t="s">
        <v>363</v>
      </c>
      <c r="J3503" s="12" t="s">
        <v>2401</v>
      </c>
      <c r="K3503" s="12" t="s">
        <v>363</v>
      </c>
      <c r="N3503" s="16" t="s">
        <v>206</v>
      </c>
      <c r="O3503" s="16" t="s">
        <v>3448</v>
      </c>
      <c r="P3503" s="12" t="s">
        <v>366</v>
      </c>
      <c r="Q3503" s="16">
        <v>2022</v>
      </c>
      <c r="R3503" s="16" t="s">
        <v>4034</v>
      </c>
      <c r="T3503" s="16">
        <v>0</v>
      </c>
      <c r="V3503" s="12" t="s">
        <v>204</v>
      </c>
      <c r="W3503" s="12" t="s">
        <v>204</v>
      </c>
      <c r="X3503" s="16">
        <v>1</v>
      </c>
      <c r="Y3503" s="16">
        <v>7</v>
      </c>
      <c r="Z3503" s="16">
        <v>4.5199999999999996</v>
      </c>
      <c r="AA3503" s="16">
        <v>587.59999999999991</v>
      </c>
      <c r="AB3503" s="16" t="s">
        <v>2113</v>
      </c>
      <c r="AC3503" s="16" t="s">
        <v>5621</v>
      </c>
      <c r="AD3503" s="16">
        <f t="shared" si="772"/>
        <v>205659.99999999997</v>
      </c>
      <c r="AE3503" s="16">
        <f t="shared" si="773"/>
        <v>1581.9999999999998</v>
      </c>
      <c r="AF3503" s="16">
        <f t="shared" si="774"/>
        <v>593249.99999999988</v>
      </c>
      <c r="AG3503" s="16">
        <f t="shared" si="775"/>
        <v>451.99999999999994</v>
      </c>
      <c r="AH3503" s="12">
        <f t="shared" si="776"/>
        <v>0</v>
      </c>
      <c r="AI3503" s="16">
        <f t="shared" si="777"/>
        <v>31.639999999999997</v>
      </c>
      <c r="AJ3503" s="16">
        <f t="shared" si="778"/>
        <v>109157.99999999999</v>
      </c>
      <c r="AK3503" s="16">
        <f t="shared" si="779"/>
        <v>2260</v>
      </c>
      <c r="AL3503" s="16">
        <f t="shared" si="780"/>
        <v>22599.999999999996</v>
      </c>
      <c r="AM3503" s="16">
        <f t="shared" si="781"/>
        <v>320919.99999999994</v>
      </c>
      <c r="AN3503" s="16">
        <f t="shared" si="782"/>
        <v>1251587.9999999998</v>
      </c>
      <c r="AP3503" s="16">
        <v>4.5199999999999996</v>
      </c>
      <c r="AQ3503" s="16" t="s">
        <v>207</v>
      </c>
      <c r="AX3503" s="16" t="s">
        <v>207</v>
      </c>
      <c r="AY3503" s="16" t="s">
        <v>207</v>
      </c>
      <c r="AZ3503" s="16" t="s">
        <v>207</v>
      </c>
      <c r="BA3503" s="16" t="s">
        <v>207</v>
      </c>
      <c r="BB3503" s="16" t="s">
        <v>207</v>
      </c>
      <c r="BC3503" s="16">
        <v>4.5199999999999996</v>
      </c>
      <c r="BD3503" s="16">
        <f t="shared" si="783"/>
        <v>15.819999999999999</v>
      </c>
      <c r="BE3503" s="16">
        <f t="shared" si="784"/>
        <v>7822.4249999999984</v>
      </c>
      <c r="BG3503" s="16">
        <f t="shared" si="785"/>
        <v>5423.9999999999991</v>
      </c>
      <c r="BH3503" s="16">
        <f t="shared" si="786"/>
        <v>2892.7999999999997</v>
      </c>
      <c r="BI3503" s="16">
        <f t="shared" si="787"/>
        <v>36.159999999999997</v>
      </c>
    </row>
    <row r="3504" spans="1:61" x14ac:dyDescent="0.35">
      <c r="A3504">
        <v>3503</v>
      </c>
      <c r="B3504" t="s">
        <v>360</v>
      </c>
      <c r="C3504" t="s">
        <v>10116</v>
      </c>
      <c r="D3504" s="15" t="s">
        <v>4035</v>
      </c>
      <c r="E3504" s="12" t="s">
        <v>98</v>
      </c>
      <c r="G3504" s="12" t="s">
        <v>3316</v>
      </c>
      <c r="H3504" s="12" t="s">
        <v>589</v>
      </c>
      <c r="I3504" s="12" t="s">
        <v>363</v>
      </c>
      <c r="J3504" s="12" t="s">
        <v>2401</v>
      </c>
      <c r="K3504" s="12" t="s">
        <v>363</v>
      </c>
      <c r="N3504" s="16" t="s">
        <v>206</v>
      </c>
      <c r="O3504" s="16" t="s">
        <v>3448</v>
      </c>
      <c r="P3504" s="12" t="s">
        <v>366</v>
      </c>
      <c r="Q3504" s="16">
        <v>2022</v>
      </c>
      <c r="R3504" s="16" t="s">
        <v>4034</v>
      </c>
      <c r="T3504" s="16">
        <v>0</v>
      </c>
      <c r="V3504" s="12" t="s">
        <v>204</v>
      </c>
      <c r="W3504" s="12" t="s">
        <v>204</v>
      </c>
      <c r="X3504" s="16">
        <v>1</v>
      </c>
      <c r="Y3504" s="16">
        <v>7</v>
      </c>
      <c r="Z3504" s="16">
        <v>4.5199999999999996</v>
      </c>
      <c r="AA3504" s="16">
        <v>587.59999999999991</v>
      </c>
      <c r="AB3504" s="16" t="s">
        <v>2113</v>
      </c>
      <c r="AC3504" s="16" t="s">
        <v>5621</v>
      </c>
      <c r="AD3504" s="16">
        <f t="shared" si="772"/>
        <v>205659.99999999997</v>
      </c>
      <c r="AE3504" s="16">
        <f t="shared" si="773"/>
        <v>1581.9999999999998</v>
      </c>
      <c r="AF3504" s="16">
        <f t="shared" si="774"/>
        <v>593249.99999999988</v>
      </c>
      <c r="AG3504" s="16">
        <f t="shared" si="775"/>
        <v>451.99999999999994</v>
      </c>
      <c r="AH3504" s="12">
        <f t="shared" si="776"/>
        <v>0</v>
      </c>
      <c r="AI3504" s="16">
        <f t="shared" si="777"/>
        <v>31.639999999999997</v>
      </c>
      <c r="AJ3504" s="16">
        <f t="shared" si="778"/>
        <v>109157.99999999999</v>
      </c>
      <c r="AK3504" s="16">
        <f t="shared" si="779"/>
        <v>2260</v>
      </c>
      <c r="AL3504" s="16">
        <f t="shared" si="780"/>
        <v>22599.999999999996</v>
      </c>
      <c r="AM3504" s="16">
        <f t="shared" si="781"/>
        <v>320919.99999999994</v>
      </c>
      <c r="AN3504" s="16">
        <f t="shared" si="782"/>
        <v>1251587.9999999998</v>
      </c>
      <c r="AP3504" s="16">
        <v>4.5199999999999996</v>
      </c>
      <c r="AQ3504" s="16" t="s">
        <v>207</v>
      </c>
      <c r="AX3504" s="16" t="s">
        <v>207</v>
      </c>
      <c r="AY3504" s="16" t="s">
        <v>207</v>
      </c>
      <c r="AZ3504" s="16" t="s">
        <v>207</v>
      </c>
      <c r="BA3504" s="16" t="s">
        <v>207</v>
      </c>
      <c r="BB3504" s="16" t="s">
        <v>207</v>
      </c>
      <c r="BC3504" s="16">
        <v>4.5199999999999996</v>
      </c>
      <c r="BD3504" s="16">
        <f t="shared" si="783"/>
        <v>15.819999999999999</v>
      </c>
      <c r="BE3504" s="16">
        <f t="shared" si="784"/>
        <v>7822.4249999999984</v>
      </c>
      <c r="BG3504" s="16">
        <f t="shared" si="785"/>
        <v>5423.9999999999991</v>
      </c>
      <c r="BH3504" s="16">
        <f t="shared" si="786"/>
        <v>2892.7999999999997</v>
      </c>
      <c r="BI3504" s="16">
        <f t="shared" si="787"/>
        <v>36.159999999999997</v>
      </c>
    </row>
    <row r="3505" spans="1:61" x14ac:dyDescent="0.35">
      <c r="A3505">
        <v>3504</v>
      </c>
      <c r="B3505" t="s">
        <v>360</v>
      </c>
      <c r="C3505" t="s">
        <v>10117</v>
      </c>
      <c r="D3505" s="15" t="s">
        <v>4036</v>
      </c>
      <c r="E3505" s="12" t="s">
        <v>98</v>
      </c>
      <c r="G3505" s="12" t="s">
        <v>3316</v>
      </c>
      <c r="H3505" s="12" t="s">
        <v>589</v>
      </c>
      <c r="I3505" s="12" t="s">
        <v>363</v>
      </c>
      <c r="J3505" s="12" t="s">
        <v>2401</v>
      </c>
      <c r="K3505" s="12" t="s">
        <v>363</v>
      </c>
      <c r="N3505" s="16" t="s">
        <v>206</v>
      </c>
      <c r="O3505" s="16" t="s">
        <v>3448</v>
      </c>
      <c r="P3505" s="12" t="s">
        <v>366</v>
      </c>
      <c r="Q3505" s="16">
        <v>2022</v>
      </c>
      <c r="R3505" s="16" t="s">
        <v>4037</v>
      </c>
      <c r="T3505" s="16">
        <v>0</v>
      </c>
      <c r="V3505" s="12" t="s">
        <v>204</v>
      </c>
      <c r="W3505" s="12" t="s">
        <v>204</v>
      </c>
      <c r="X3505" s="16">
        <v>1</v>
      </c>
      <c r="Y3505" s="16">
        <v>7</v>
      </c>
      <c r="Z3505" s="16">
        <v>1.5</v>
      </c>
      <c r="AA3505" s="16">
        <v>195</v>
      </c>
      <c r="AB3505" s="16" t="s">
        <v>2113</v>
      </c>
      <c r="AC3505" s="16" t="s">
        <v>5621</v>
      </c>
      <c r="AD3505" s="16">
        <f t="shared" si="772"/>
        <v>68250</v>
      </c>
      <c r="AE3505" s="16">
        <f t="shared" si="773"/>
        <v>525</v>
      </c>
      <c r="AF3505" s="16">
        <f t="shared" si="774"/>
        <v>196875</v>
      </c>
      <c r="AG3505" s="16">
        <f t="shared" si="775"/>
        <v>150</v>
      </c>
      <c r="AH3505" s="12">
        <f t="shared" si="776"/>
        <v>0</v>
      </c>
      <c r="AI3505" s="16">
        <f t="shared" si="777"/>
        <v>10.5</v>
      </c>
      <c r="AJ3505" s="16">
        <f t="shared" si="778"/>
        <v>36225</v>
      </c>
      <c r="AK3505" s="16">
        <f t="shared" si="779"/>
        <v>750</v>
      </c>
      <c r="AL3505" s="16">
        <f t="shared" si="780"/>
        <v>7500</v>
      </c>
      <c r="AM3505" s="16">
        <f t="shared" si="781"/>
        <v>106500</v>
      </c>
      <c r="AN3505" s="16">
        <f t="shared" si="782"/>
        <v>415350</v>
      </c>
      <c r="AP3505" s="16">
        <v>1.5</v>
      </c>
      <c r="AQ3505" s="16" t="s">
        <v>207</v>
      </c>
      <c r="AX3505" s="16" t="s">
        <v>207</v>
      </c>
      <c r="AY3505" s="16" t="s">
        <v>207</v>
      </c>
      <c r="AZ3505" s="16" t="s">
        <v>207</v>
      </c>
      <c r="BA3505" s="16" t="s">
        <v>207</v>
      </c>
      <c r="BB3505" s="16" t="s">
        <v>207</v>
      </c>
      <c r="BC3505" s="16">
        <v>1.5</v>
      </c>
      <c r="BD3505" s="16">
        <f t="shared" si="783"/>
        <v>5.25</v>
      </c>
      <c r="BE3505" s="16">
        <f t="shared" si="784"/>
        <v>2595.9375</v>
      </c>
      <c r="BG3505" s="16">
        <f t="shared" si="785"/>
        <v>1800</v>
      </c>
      <c r="BH3505" s="16">
        <f t="shared" si="786"/>
        <v>960</v>
      </c>
      <c r="BI3505" s="16">
        <f t="shared" si="787"/>
        <v>12</v>
      </c>
    </row>
    <row r="3506" spans="1:61" x14ac:dyDescent="0.35">
      <c r="A3506">
        <v>3505</v>
      </c>
      <c r="B3506" t="s">
        <v>360</v>
      </c>
      <c r="C3506" t="s">
        <v>10118</v>
      </c>
      <c r="D3506" s="15" t="s">
        <v>4038</v>
      </c>
      <c r="E3506" s="12" t="s">
        <v>98</v>
      </c>
      <c r="G3506" s="12" t="s">
        <v>3316</v>
      </c>
      <c r="H3506" s="12" t="s">
        <v>589</v>
      </c>
      <c r="I3506" s="12" t="s">
        <v>363</v>
      </c>
      <c r="J3506" s="12" t="s">
        <v>2401</v>
      </c>
      <c r="K3506" s="12" t="s">
        <v>363</v>
      </c>
      <c r="N3506" s="16" t="s">
        <v>206</v>
      </c>
      <c r="O3506" s="16" t="s">
        <v>3448</v>
      </c>
      <c r="P3506" s="12" t="s">
        <v>366</v>
      </c>
      <c r="Q3506" s="16">
        <v>2022</v>
      </c>
      <c r="R3506" s="16" t="s">
        <v>4039</v>
      </c>
      <c r="T3506" s="16">
        <v>0</v>
      </c>
      <c r="V3506" s="12" t="s">
        <v>204</v>
      </c>
      <c r="W3506" s="12" t="s">
        <v>204</v>
      </c>
      <c r="X3506" s="16">
        <v>1</v>
      </c>
      <c r="Y3506" s="16">
        <v>7</v>
      </c>
      <c r="Z3506" s="16">
        <v>0.47</v>
      </c>
      <c r="AA3506" s="16">
        <v>61.099999999999994</v>
      </c>
      <c r="AB3506" s="16" t="s">
        <v>2113</v>
      </c>
      <c r="AC3506" s="16" t="s">
        <v>5621</v>
      </c>
      <c r="AD3506" s="16">
        <f t="shared" si="772"/>
        <v>21384.999999999996</v>
      </c>
      <c r="AE3506" s="16">
        <f t="shared" si="773"/>
        <v>164.5</v>
      </c>
      <c r="AF3506" s="16">
        <f t="shared" si="774"/>
        <v>61687.5</v>
      </c>
      <c r="AG3506" s="16">
        <f t="shared" si="775"/>
        <v>47</v>
      </c>
      <c r="AH3506" s="12">
        <f t="shared" si="776"/>
        <v>0</v>
      </c>
      <c r="AI3506" s="16">
        <f t="shared" si="777"/>
        <v>3.29</v>
      </c>
      <c r="AJ3506" s="16">
        <f t="shared" si="778"/>
        <v>11350.5</v>
      </c>
      <c r="AK3506" s="16">
        <f t="shared" si="779"/>
        <v>235</v>
      </c>
      <c r="AL3506" s="16">
        <f t="shared" si="780"/>
        <v>2350</v>
      </c>
      <c r="AM3506" s="16">
        <f t="shared" si="781"/>
        <v>33370</v>
      </c>
      <c r="AN3506" s="16">
        <f t="shared" si="782"/>
        <v>130143</v>
      </c>
      <c r="AP3506" s="16">
        <v>0.47</v>
      </c>
      <c r="AQ3506" s="16" t="s">
        <v>207</v>
      </c>
      <c r="AX3506" s="16" t="s">
        <v>207</v>
      </c>
      <c r="AY3506" s="16" t="s">
        <v>207</v>
      </c>
      <c r="AZ3506" s="16" t="s">
        <v>207</v>
      </c>
      <c r="BA3506" s="16" t="s">
        <v>207</v>
      </c>
      <c r="BB3506" s="16" t="s">
        <v>207</v>
      </c>
      <c r="BC3506" s="16">
        <v>0.47</v>
      </c>
      <c r="BD3506" s="16">
        <f t="shared" si="783"/>
        <v>1.645</v>
      </c>
      <c r="BE3506" s="16">
        <f t="shared" si="784"/>
        <v>813.39374999999995</v>
      </c>
      <c r="BG3506" s="16">
        <f t="shared" si="785"/>
        <v>564</v>
      </c>
      <c r="BH3506" s="16">
        <f t="shared" si="786"/>
        <v>300.79999999999995</v>
      </c>
      <c r="BI3506" s="16">
        <f t="shared" si="787"/>
        <v>3.7599999999999993</v>
      </c>
    </row>
    <row r="3507" spans="1:61" x14ac:dyDescent="0.35">
      <c r="A3507">
        <v>3506</v>
      </c>
      <c r="B3507" t="s">
        <v>360</v>
      </c>
      <c r="C3507" t="s">
        <v>10119</v>
      </c>
      <c r="D3507" s="15" t="s">
        <v>4040</v>
      </c>
      <c r="E3507" s="12" t="s">
        <v>98</v>
      </c>
      <c r="G3507" s="12" t="s">
        <v>3316</v>
      </c>
      <c r="H3507" s="12" t="s">
        <v>589</v>
      </c>
      <c r="I3507" s="12" t="s">
        <v>363</v>
      </c>
      <c r="J3507" s="12" t="s">
        <v>2401</v>
      </c>
      <c r="K3507" s="12" t="s">
        <v>363</v>
      </c>
      <c r="N3507" s="16" t="s">
        <v>206</v>
      </c>
      <c r="O3507" s="16" t="s">
        <v>3448</v>
      </c>
      <c r="P3507" s="12" t="s">
        <v>366</v>
      </c>
      <c r="Q3507" s="16">
        <v>2022</v>
      </c>
      <c r="R3507" s="16" t="s">
        <v>4041</v>
      </c>
      <c r="T3507" s="16">
        <v>0</v>
      </c>
      <c r="V3507" s="12" t="s">
        <v>204</v>
      </c>
      <c r="W3507" s="12" t="s">
        <v>204</v>
      </c>
      <c r="X3507" s="16">
        <v>1</v>
      </c>
      <c r="Y3507" s="16">
        <v>7</v>
      </c>
      <c r="Z3507" s="16">
        <v>1.75</v>
      </c>
      <c r="AA3507" s="16">
        <v>227.5</v>
      </c>
      <c r="AB3507" s="16" t="s">
        <v>2113</v>
      </c>
      <c r="AC3507" s="16" t="s">
        <v>5621</v>
      </c>
      <c r="AD3507" s="16">
        <f t="shared" si="772"/>
        <v>79625</v>
      </c>
      <c r="AE3507" s="16">
        <f t="shared" si="773"/>
        <v>612.5</v>
      </c>
      <c r="AF3507" s="16">
        <f t="shared" si="774"/>
        <v>229687.5</v>
      </c>
      <c r="AG3507" s="16">
        <f t="shared" si="775"/>
        <v>175</v>
      </c>
      <c r="AH3507" s="12">
        <f t="shared" si="776"/>
        <v>0</v>
      </c>
      <c r="AI3507" s="16">
        <f t="shared" si="777"/>
        <v>12.25</v>
      </c>
      <c r="AJ3507" s="16">
        <f t="shared" si="778"/>
        <v>42262.5</v>
      </c>
      <c r="AK3507" s="16">
        <f t="shared" si="779"/>
        <v>875</v>
      </c>
      <c r="AL3507" s="16">
        <f t="shared" si="780"/>
        <v>8750</v>
      </c>
      <c r="AM3507" s="16">
        <f t="shared" si="781"/>
        <v>124250</v>
      </c>
      <c r="AN3507" s="16">
        <f t="shared" si="782"/>
        <v>484575</v>
      </c>
      <c r="AP3507" s="16">
        <v>1.75</v>
      </c>
      <c r="AQ3507" s="16" t="s">
        <v>207</v>
      </c>
      <c r="AX3507" s="16" t="s">
        <v>207</v>
      </c>
      <c r="AY3507" s="16" t="s">
        <v>207</v>
      </c>
      <c r="AZ3507" s="16" t="s">
        <v>207</v>
      </c>
      <c r="BA3507" s="16" t="s">
        <v>207</v>
      </c>
      <c r="BB3507" s="16" t="s">
        <v>207</v>
      </c>
      <c r="BC3507" s="16">
        <v>1.75</v>
      </c>
      <c r="BD3507" s="16">
        <f t="shared" si="783"/>
        <v>6.125</v>
      </c>
      <c r="BE3507" s="16">
        <f t="shared" si="784"/>
        <v>3028.59375</v>
      </c>
      <c r="BG3507" s="16">
        <f t="shared" si="785"/>
        <v>2100</v>
      </c>
      <c r="BH3507" s="16">
        <f t="shared" si="786"/>
        <v>1120</v>
      </c>
      <c r="BI3507" s="16">
        <f t="shared" si="787"/>
        <v>14</v>
      </c>
    </row>
    <row r="3508" spans="1:61" x14ac:dyDescent="0.35">
      <c r="A3508">
        <v>3507</v>
      </c>
      <c r="B3508" t="s">
        <v>360</v>
      </c>
      <c r="C3508" t="s">
        <v>10120</v>
      </c>
      <c r="D3508" s="15" t="s">
        <v>4042</v>
      </c>
      <c r="E3508" s="12" t="s">
        <v>98</v>
      </c>
      <c r="G3508" s="12" t="s">
        <v>3316</v>
      </c>
      <c r="H3508" s="12" t="s">
        <v>589</v>
      </c>
      <c r="I3508" s="12" t="s">
        <v>363</v>
      </c>
      <c r="J3508" s="12" t="s">
        <v>2401</v>
      </c>
      <c r="K3508" s="12" t="s">
        <v>363</v>
      </c>
      <c r="N3508" s="16" t="s">
        <v>205</v>
      </c>
      <c r="O3508" s="16" t="s">
        <v>3448</v>
      </c>
      <c r="P3508" s="12" t="s">
        <v>366</v>
      </c>
      <c r="Q3508" s="16">
        <v>2022</v>
      </c>
      <c r="R3508" s="16" t="s">
        <v>4043</v>
      </c>
      <c r="T3508" s="16">
        <v>0</v>
      </c>
      <c r="V3508" s="12" t="s">
        <v>204</v>
      </c>
      <c r="W3508" s="12" t="s">
        <v>204</v>
      </c>
      <c r="X3508" s="16">
        <v>1</v>
      </c>
      <c r="Y3508" s="16">
        <v>7</v>
      </c>
      <c r="Z3508" s="16">
        <v>2.4500000000000002</v>
      </c>
      <c r="AA3508" s="16">
        <v>318.5</v>
      </c>
      <c r="AB3508" s="16" t="s">
        <v>2113</v>
      </c>
      <c r="AC3508" s="16" t="s">
        <v>5621</v>
      </c>
      <c r="AD3508" s="16">
        <f t="shared" si="772"/>
        <v>111475</v>
      </c>
      <c r="AE3508" s="16">
        <f t="shared" si="773"/>
        <v>857.50000000000011</v>
      </c>
      <c r="AF3508" s="16">
        <f t="shared" si="774"/>
        <v>321562.50000000006</v>
      </c>
      <c r="AG3508" s="16">
        <f t="shared" si="775"/>
        <v>245.00000000000003</v>
      </c>
      <c r="AH3508" s="12">
        <f t="shared" si="776"/>
        <v>0</v>
      </c>
      <c r="AI3508" s="16">
        <f t="shared" si="777"/>
        <v>17.150000000000002</v>
      </c>
      <c r="AJ3508" s="16">
        <f t="shared" si="778"/>
        <v>59167.500000000007</v>
      </c>
      <c r="AK3508" s="16">
        <f t="shared" si="779"/>
        <v>1225</v>
      </c>
      <c r="AL3508" s="16">
        <f t="shared" si="780"/>
        <v>12250</v>
      </c>
      <c r="AM3508" s="16">
        <f t="shared" si="781"/>
        <v>173950</v>
      </c>
      <c r="AN3508" s="16">
        <f t="shared" si="782"/>
        <v>678405</v>
      </c>
      <c r="AP3508" s="16">
        <v>2.4500000000000002</v>
      </c>
      <c r="AQ3508" s="16" t="s">
        <v>207</v>
      </c>
      <c r="AX3508" s="16" t="s">
        <v>207</v>
      </c>
      <c r="AY3508" s="16" t="s">
        <v>207</v>
      </c>
      <c r="AZ3508" s="16" t="s">
        <v>207</v>
      </c>
      <c r="BA3508" s="16" t="s">
        <v>207</v>
      </c>
      <c r="BB3508" s="16" t="s">
        <v>207</v>
      </c>
      <c r="BC3508" s="16">
        <v>2.4500000000000002</v>
      </c>
      <c r="BD3508" s="16">
        <f t="shared" si="783"/>
        <v>8.5750000000000011</v>
      </c>
      <c r="BE3508" s="16">
        <f t="shared" si="784"/>
        <v>4240.03125</v>
      </c>
      <c r="BG3508" s="16">
        <f t="shared" si="785"/>
        <v>2940</v>
      </c>
      <c r="BH3508" s="16">
        <f t="shared" si="786"/>
        <v>1568</v>
      </c>
      <c r="BI3508" s="16">
        <f t="shared" si="787"/>
        <v>19.600000000000001</v>
      </c>
    </row>
    <row r="3509" spans="1:61" x14ac:dyDescent="0.35">
      <c r="A3509">
        <v>3508</v>
      </c>
      <c r="B3509" t="s">
        <v>360</v>
      </c>
      <c r="C3509" t="s">
        <v>10121</v>
      </c>
      <c r="D3509" s="15" t="s">
        <v>4044</v>
      </c>
      <c r="E3509" s="12" t="s">
        <v>98</v>
      </c>
      <c r="G3509" s="12" t="s">
        <v>3316</v>
      </c>
      <c r="H3509" s="12" t="s">
        <v>589</v>
      </c>
      <c r="I3509" s="12" t="s">
        <v>363</v>
      </c>
      <c r="J3509" s="12" t="s">
        <v>2401</v>
      </c>
      <c r="K3509" s="12" t="s">
        <v>363</v>
      </c>
      <c r="N3509" s="16" t="s">
        <v>206</v>
      </c>
      <c r="O3509" s="16" t="s">
        <v>3448</v>
      </c>
      <c r="P3509" s="12" t="s">
        <v>366</v>
      </c>
      <c r="Q3509" s="16">
        <v>2022</v>
      </c>
      <c r="R3509" s="16" t="s">
        <v>4045</v>
      </c>
      <c r="T3509" s="16">
        <v>0</v>
      </c>
      <c r="V3509" s="12" t="s">
        <v>204</v>
      </c>
      <c r="W3509" s="12" t="s">
        <v>204</v>
      </c>
      <c r="X3509" s="16">
        <v>1</v>
      </c>
      <c r="Y3509" s="16">
        <v>7</v>
      </c>
      <c r="Z3509" s="16">
        <v>2.41</v>
      </c>
      <c r="AA3509" s="16">
        <v>313.3</v>
      </c>
      <c r="AB3509" s="16" t="s">
        <v>2113</v>
      </c>
      <c r="AC3509" s="16" t="s">
        <v>5621</v>
      </c>
      <c r="AD3509" s="16">
        <f t="shared" si="772"/>
        <v>109655</v>
      </c>
      <c r="AE3509" s="16">
        <f t="shared" si="773"/>
        <v>843.5</v>
      </c>
      <c r="AF3509" s="16">
        <f t="shared" si="774"/>
        <v>316312.5</v>
      </c>
      <c r="AG3509" s="16">
        <f t="shared" si="775"/>
        <v>241</v>
      </c>
      <c r="AH3509" s="12">
        <f t="shared" si="776"/>
        <v>0</v>
      </c>
      <c r="AI3509" s="16">
        <f t="shared" si="777"/>
        <v>16.87</v>
      </c>
      <c r="AJ3509" s="16">
        <f t="shared" si="778"/>
        <v>58201.5</v>
      </c>
      <c r="AK3509" s="16">
        <f t="shared" si="779"/>
        <v>1205</v>
      </c>
      <c r="AL3509" s="16">
        <f t="shared" si="780"/>
        <v>12050</v>
      </c>
      <c r="AM3509" s="16">
        <f t="shared" si="781"/>
        <v>171110</v>
      </c>
      <c r="AN3509" s="16">
        <f t="shared" si="782"/>
        <v>667329</v>
      </c>
      <c r="AP3509" s="16">
        <v>2.41</v>
      </c>
      <c r="AQ3509" s="16" t="s">
        <v>207</v>
      </c>
      <c r="AX3509" s="16" t="s">
        <v>207</v>
      </c>
      <c r="AY3509" s="16" t="s">
        <v>207</v>
      </c>
      <c r="AZ3509" s="16" t="s">
        <v>207</v>
      </c>
      <c r="BA3509" s="16" t="s">
        <v>207</v>
      </c>
      <c r="BB3509" s="16" t="s">
        <v>207</v>
      </c>
      <c r="BC3509" s="16">
        <v>2.41</v>
      </c>
      <c r="BD3509" s="16">
        <f t="shared" si="783"/>
        <v>8.4350000000000005</v>
      </c>
      <c r="BE3509" s="16">
        <f t="shared" si="784"/>
        <v>4170.8062499999996</v>
      </c>
      <c r="BG3509" s="16">
        <f t="shared" si="785"/>
        <v>2892</v>
      </c>
      <c r="BH3509" s="16">
        <f t="shared" si="786"/>
        <v>1542.4</v>
      </c>
      <c r="BI3509" s="16">
        <f t="shared" si="787"/>
        <v>19.28</v>
      </c>
    </row>
    <row r="3510" spans="1:61" x14ac:dyDescent="0.35">
      <c r="A3510">
        <v>3509</v>
      </c>
      <c r="B3510" t="s">
        <v>360</v>
      </c>
      <c r="C3510" t="s">
        <v>10122</v>
      </c>
      <c r="D3510" s="15" t="s">
        <v>4046</v>
      </c>
      <c r="E3510" s="12" t="s">
        <v>98</v>
      </c>
      <c r="G3510" s="12" t="s">
        <v>3316</v>
      </c>
      <c r="H3510" s="12" t="s">
        <v>589</v>
      </c>
      <c r="I3510" s="12" t="s">
        <v>363</v>
      </c>
      <c r="J3510" s="12" t="s">
        <v>2401</v>
      </c>
      <c r="K3510" s="12" t="s">
        <v>363</v>
      </c>
      <c r="N3510" s="16" t="s">
        <v>206</v>
      </c>
      <c r="O3510" s="16" t="s">
        <v>3448</v>
      </c>
      <c r="P3510" s="12" t="s">
        <v>366</v>
      </c>
      <c r="Q3510" s="16">
        <v>2022</v>
      </c>
      <c r="R3510" s="16" t="s">
        <v>4047</v>
      </c>
      <c r="T3510" s="16">
        <v>0</v>
      </c>
      <c r="V3510" s="12" t="s">
        <v>204</v>
      </c>
      <c r="W3510" s="12" t="s">
        <v>204</v>
      </c>
      <c r="X3510" s="16">
        <v>1</v>
      </c>
      <c r="Y3510" s="16">
        <v>7</v>
      </c>
      <c r="Z3510" s="16">
        <v>3.58</v>
      </c>
      <c r="AA3510" s="16">
        <v>465.40000000000003</v>
      </c>
      <c r="AB3510" s="16" t="s">
        <v>2113</v>
      </c>
      <c r="AC3510" s="16" t="s">
        <v>5621</v>
      </c>
      <c r="AD3510" s="16">
        <f t="shared" si="772"/>
        <v>162890</v>
      </c>
      <c r="AE3510" s="16">
        <f t="shared" si="773"/>
        <v>1253</v>
      </c>
      <c r="AF3510" s="16">
        <f t="shared" si="774"/>
        <v>469875</v>
      </c>
      <c r="AG3510" s="16">
        <f t="shared" si="775"/>
        <v>358</v>
      </c>
      <c r="AH3510" s="12">
        <f t="shared" si="776"/>
        <v>0</v>
      </c>
      <c r="AI3510" s="16">
        <f t="shared" si="777"/>
        <v>25.060000000000002</v>
      </c>
      <c r="AJ3510" s="16">
        <f t="shared" si="778"/>
        <v>86457.000000000015</v>
      </c>
      <c r="AK3510" s="16">
        <f t="shared" si="779"/>
        <v>1790</v>
      </c>
      <c r="AL3510" s="16">
        <f t="shared" si="780"/>
        <v>17900</v>
      </c>
      <c r="AM3510" s="16">
        <f t="shared" si="781"/>
        <v>254180</v>
      </c>
      <c r="AN3510" s="16">
        <f t="shared" si="782"/>
        <v>991302</v>
      </c>
      <c r="AP3510" s="16">
        <v>3.58</v>
      </c>
      <c r="AQ3510" s="16" t="s">
        <v>207</v>
      </c>
      <c r="AX3510" s="16" t="s">
        <v>207</v>
      </c>
      <c r="AY3510" s="16" t="s">
        <v>207</v>
      </c>
      <c r="AZ3510" s="16" t="s">
        <v>207</v>
      </c>
      <c r="BA3510" s="16" t="s">
        <v>207</v>
      </c>
      <c r="BB3510" s="16" t="s">
        <v>207</v>
      </c>
      <c r="BC3510" s="16">
        <v>3.58</v>
      </c>
      <c r="BD3510" s="16">
        <f t="shared" si="783"/>
        <v>12.530000000000001</v>
      </c>
      <c r="BE3510" s="16">
        <f t="shared" si="784"/>
        <v>6195.6374999999998</v>
      </c>
      <c r="BG3510" s="16">
        <f t="shared" si="785"/>
        <v>4296</v>
      </c>
      <c r="BH3510" s="16">
        <f t="shared" si="786"/>
        <v>2291.1999999999998</v>
      </c>
      <c r="BI3510" s="16">
        <f t="shared" si="787"/>
        <v>28.639999999999997</v>
      </c>
    </row>
    <row r="3511" spans="1:61" x14ac:dyDescent="0.35">
      <c r="A3511">
        <v>3510</v>
      </c>
      <c r="B3511" t="s">
        <v>360</v>
      </c>
      <c r="C3511" t="s">
        <v>10123</v>
      </c>
      <c r="D3511" s="15" t="s">
        <v>4048</v>
      </c>
      <c r="E3511" s="12" t="s">
        <v>98</v>
      </c>
      <c r="G3511" s="12" t="s">
        <v>3316</v>
      </c>
      <c r="H3511" s="12" t="s">
        <v>589</v>
      </c>
      <c r="I3511" s="12" t="s">
        <v>363</v>
      </c>
      <c r="J3511" s="12" t="s">
        <v>2401</v>
      </c>
      <c r="K3511" s="12" t="s">
        <v>363</v>
      </c>
      <c r="N3511" s="16" t="s">
        <v>206</v>
      </c>
      <c r="O3511" s="16" t="s">
        <v>3448</v>
      </c>
      <c r="P3511" s="12" t="s">
        <v>366</v>
      </c>
      <c r="Q3511" s="16">
        <v>2022</v>
      </c>
      <c r="R3511" s="16">
        <v>1</v>
      </c>
      <c r="T3511" s="16">
        <v>0</v>
      </c>
      <c r="V3511" s="12" t="s">
        <v>204</v>
      </c>
      <c r="W3511" s="12" t="s">
        <v>204</v>
      </c>
      <c r="X3511" s="16">
        <v>1</v>
      </c>
      <c r="Y3511" s="16">
        <v>7</v>
      </c>
      <c r="Z3511" s="16">
        <v>1</v>
      </c>
      <c r="AA3511" s="16">
        <v>130</v>
      </c>
      <c r="AB3511" s="16" t="s">
        <v>2113</v>
      </c>
      <c r="AC3511" s="16" t="s">
        <v>5621</v>
      </c>
      <c r="AD3511" s="16">
        <f t="shared" si="772"/>
        <v>45500</v>
      </c>
      <c r="AE3511" s="16">
        <f t="shared" si="773"/>
        <v>350</v>
      </c>
      <c r="AF3511" s="16">
        <f t="shared" si="774"/>
        <v>131250</v>
      </c>
      <c r="AG3511" s="16">
        <f t="shared" si="775"/>
        <v>100</v>
      </c>
      <c r="AH3511" s="12">
        <f t="shared" si="776"/>
        <v>0</v>
      </c>
      <c r="AI3511" s="16">
        <f t="shared" si="777"/>
        <v>7</v>
      </c>
      <c r="AJ3511" s="16">
        <f t="shared" si="778"/>
        <v>24150</v>
      </c>
      <c r="AK3511" s="16">
        <f t="shared" si="779"/>
        <v>500</v>
      </c>
      <c r="AL3511" s="16">
        <f t="shared" si="780"/>
        <v>5000</v>
      </c>
      <c r="AM3511" s="16">
        <f t="shared" si="781"/>
        <v>71000</v>
      </c>
      <c r="AN3511" s="16">
        <f t="shared" si="782"/>
        <v>276900</v>
      </c>
      <c r="AP3511" s="16">
        <v>1</v>
      </c>
      <c r="AQ3511" s="16" t="s">
        <v>207</v>
      </c>
      <c r="AX3511" s="16" t="s">
        <v>207</v>
      </c>
      <c r="AY3511" s="16" t="s">
        <v>207</v>
      </c>
      <c r="AZ3511" s="16" t="s">
        <v>207</v>
      </c>
      <c r="BA3511" s="16" t="s">
        <v>207</v>
      </c>
      <c r="BB3511" s="16" t="s">
        <v>207</v>
      </c>
      <c r="BC3511" s="16">
        <v>1</v>
      </c>
      <c r="BD3511" s="16">
        <f t="shared" si="783"/>
        <v>3.5</v>
      </c>
      <c r="BE3511" s="16">
        <f t="shared" si="784"/>
        <v>1730.625</v>
      </c>
      <c r="BG3511" s="16">
        <f t="shared" si="785"/>
        <v>1200</v>
      </c>
      <c r="BH3511" s="16">
        <f t="shared" si="786"/>
        <v>640</v>
      </c>
      <c r="BI3511" s="16">
        <f t="shared" si="787"/>
        <v>8</v>
      </c>
    </row>
    <row r="3512" spans="1:61" x14ac:dyDescent="0.35">
      <c r="A3512">
        <v>3511</v>
      </c>
      <c r="B3512" t="s">
        <v>360</v>
      </c>
      <c r="C3512" t="s">
        <v>10124</v>
      </c>
      <c r="D3512" s="15" t="s">
        <v>4049</v>
      </c>
      <c r="E3512" s="12" t="s">
        <v>98</v>
      </c>
      <c r="G3512" s="12" t="s">
        <v>3316</v>
      </c>
      <c r="H3512" s="12" t="s">
        <v>589</v>
      </c>
      <c r="I3512" s="12" t="s">
        <v>363</v>
      </c>
      <c r="J3512" s="12" t="s">
        <v>2401</v>
      </c>
      <c r="K3512" s="12" t="s">
        <v>363</v>
      </c>
      <c r="N3512" s="16" t="s">
        <v>206</v>
      </c>
      <c r="O3512" s="16" t="s">
        <v>3448</v>
      </c>
      <c r="P3512" s="12" t="s">
        <v>366</v>
      </c>
      <c r="Q3512" s="16">
        <v>2022</v>
      </c>
      <c r="R3512" s="16" t="s">
        <v>4050</v>
      </c>
      <c r="T3512" s="16">
        <v>0</v>
      </c>
      <c r="V3512" s="12" t="s">
        <v>204</v>
      </c>
      <c r="W3512" s="12" t="s">
        <v>204</v>
      </c>
      <c r="X3512" s="16">
        <v>1</v>
      </c>
      <c r="Y3512" s="16">
        <v>7</v>
      </c>
      <c r="Z3512" s="16">
        <v>2.02</v>
      </c>
      <c r="AA3512" s="16">
        <v>262.60000000000002</v>
      </c>
      <c r="AB3512" s="16" t="s">
        <v>2113</v>
      </c>
      <c r="AC3512" s="16" t="s">
        <v>5621</v>
      </c>
      <c r="AD3512" s="16">
        <f t="shared" si="772"/>
        <v>91910.000000000015</v>
      </c>
      <c r="AE3512" s="16">
        <f t="shared" si="773"/>
        <v>707</v>
      </c>
      <c r="AF3512" s="16">
        <f t="shared" si="774"/>
        <v>265125</v>
      </c>
      <c r="AG3512" s="16">
        <f t="shared" si="775"/>
        <v>202</v>
      </c>
      <c r="AH3512" s="12">
        <f t="shared" si="776"/>
        <v>0</v>
      </c>
      <c r="AI3512" s="16">
        <f t="shared" si="777"/>
        <v>14.14</v>
      </c>
      <c r="AJ3512" s="16">
        <f t="shared" si="778"/>
        <v>48783</v>
      </c>
      <c r="AK3512" s="16">
        <f t="shared" si="779"/>
        <v>1010</v>
      </c>
      <c r="AL3512" s="16">
        <f t="shared" si="780"/>
        <v>10100</v>
      </c>
      <c r="AM3512" s="16">
        <f t="shared" si="781"/>
        <v>143420</v>
      </c>
      <c r="AN3512" s="16">
        <f t="shared" si="782"/>
        <v>559338</v>
      </c>
      <c r="AP3512" s="16">
        <v>2.02</v>
      </c>
      <c r="AQ3512" s="16" t="s">
        <v>207</v>
      </c>
      <c r="AX3512" s="16" t="s">
        <v>207</v>
      </c>
      <c r="AY3512" s="16" t="s">
        <v>207</v>
      </c>
      <c r="AZ3512" s="16" t="s">
        <v>207</v>
      </c>
      <c r="BA3512" s="16" t="s">
        <v>207</v>
      </c>
      <c r="BB3512" s="16" t="s">
        <v>207</v>
      </c>
      <c r="BC3512" s="16">
        <v>2.02</v>
      </c>
      <c r="BD3512" s="16">
        <f t="shared" si="783"/>
        <v>7.07</v>
      </c>
      <c r="BE3512" s="16">
        <f t="shared" si="784"/>
        <v>3495.8625000000002</v>
      </c>
      <c r="BG3512" s="16">
        <f t="shared" si="785"/>
        <v>2424</v>
      </c>
      <c r="BH3512" s="16">
        <f t="shared" si="786"/>
        <v>1292.8</v>
      </c>
      <c r="BI3512" s="16">
        <f t="shared" si="787"/>
        <v>16.16</v>
      </c>
    </row>
    <row r="3513" spans="1:61" x14ac:dyDescent="0.35">
      <c r="A3513">
        <v>3512</v>
      </c>
      <c r="B3513" t="s">
        <v>360</v>
      </c>
      <c r="C3513" t="s">
        <v>10125</v>
      </c>
      <c r="D3513" s="15" t="s">
        <v>4051</v>
      </c>
      <c r="E3513" s="12" t="s">
        <v>98</v>
      </c>
      <c r="G3513" s="12" t="s">
        <v>3316</v>
      </c>
      <c r="H3513" s="12" t="s">
        <v>589</v>
      </c>
      <c r="I3513" s="12" t="s">
        <v>363</v>
      </c>
      <c r="J3513" s="12" t="s">
        <v>2401</v>
      </c>
      <c r="K3513" s="12" t="s">
        <v>363</v>
      </c>
      <c r="N3513" s="16" t="s">
        <v>206</v>
      </c>
      <c r="O3513" s="16" t="s">
        <v>3448</v>
      </c>
      <c r="P3513" s="12" t="s">
        <v>366</v>
      </c>
      <c r="Q3513" s="16">
        <v>2022</v>
      </c>
      <c r="R3513" s="16" t="s">
        <v>4052</v>
      </c>
      <c r="T3513" s="16">
        <v>0</v>
      </c>
      <c r="V3513" s="12" t="s">
        <v>204</v>
      </c>
      <c r="W3513" s="12" t="s">
        <v>204</v>
      </c>
      <c r="X3513" s="16">
        <v>1</v>
      </c>
      <c r="Y3513" s="16">
        <v>7</v>
      </c>
      <c r="Z3513" s="16">
        <v>2.81</v>
      </c>
      <c r="AA3513" s="16">
        <v>365.3</v>
      </c>
      <c r="AB3513" s="16" t="s">
        <v>2113</v>
      </c>
      <c r="AC3513" s="16" t="s">
        <v>5621</v>
      </c>
      <c r="AD3513" s="16">
        <f t="shared" si="772"/>
        <v>127855</v>
      </c>
      <c r="AE3513" s="16">
        <f t="shared" si="773"/>
        <v>983.5</v>
      </c>
      <c r="AF3513" s="16">
        <f t="shared" si="774"/>
        <v>368812.5</v>
      </c>
      <c r="AG3513" s="16">
        <f t="shared" si="775"/>
        <v>281</v>
      </c>
      <c r="AH3513" s="12">
        <f t="shared" si="776"/>
        <v>0</v>
      </c>
      <c r="AI3513" s="16">
        <f t="shared" si="777"/>
        <v>19.670000000000002</v>
      </c>
      <c r="AJ3513" s="16">
        <f t="shared" si="778"/>
        <v>67861.5</v>
      </c>
      <c r="AK3513" s="16">
        <f t="shared" si="779"/>
        <v>1405</v>
      </c>
      <c r="AL3513" s="16">
        <f t="shared" si="780"/>
        <v>14050</v>
      </c>
      <c r="AM3513" s="16">
        <f t="shared" si="781"/>
        <v>199510</v>
      </c>
      <c r="AN3513" s="16">
        <f t="shared" si="782"/>
        <v>778089</v>
      </c>
      <c r="AP3513" s="16">
        <v>2.81</v>
      </c>
      <c r="AQ3513" s="16" t="s">
        <v>207</v>
      </c>
      <c r="AX3513" s="16" t="s">
        <v>207</v>
      </c>
      <c r="AY3513" s="16" t="s">
        <v>207</v>
      </c>
      <c r="AZ3513" s="16" t="s">
        <v>207</v>
      </c>
      <c r="BA3513" s="16" t="s">
        <v>207</v>
      </c>
      <c r="BB3513" s="16" t="s">
        <v>207</v>
      </c>
      <c r="BC3513" s="16">
        <v>2.81</v>
      </c>
      <c r="BD3513" s="16">
        <f t="shared" si="783"/>
        <v>9.8350000000000009</v>
      </c>
      <c r="BE3513" s="16">
        <f t="shared" si="784"/>
        <v>4863.0562499999996</v>
      </c>
      <c r="BG3513" s="16">
        <f t="shared" si="785"/>
        <v>3372</v>
      </c>
      <c r="BH3513" s="16">
        <f t="shared" si="786"/>
        <v>1798.4</v>
      </c>
      <c r="BI3513" s="16">
        <f t="shared" si="787"/>
        <v>22.48</v>
      </c>
    </row>
    <row r="3514" spans="1:61" x14ac:dyDescent="0.35">
      <c r="A3514">
        <v>3513</v>
      </c>
      <c r="B3514" t="s">
        <v>360</v>
      </c>
      <c r="C3514" t="s">
        <v>10126</v>
      </c>
      <c r="D3514" s="15" t="s">
        <v>4053</v>
      </c>
      <c r="E3514" s="12" t="s">
        <v>98</v>
      </c>
      <c r="G3514" s="12" t="s">
        <v>3316</v>
      </c>
      <c r="H3514" s="12" t="s">
        <v>589</v>
      </c>
      <c r="I3514" s="12" t="s">
        <v>363</v>
      </c>
      <c r="J3514" s="12" t="s">
        <v>2401</v>
      </c>
      <c r="K3514" s="12" t="s">
        <v>363</v>
      </c>
      <c r="N3514" s="16" t="s">
        <v>206</v>
      </c>
      <c r="O3514" s="16" t="s">
        <v>3448</v>
      </c>
      <c r="P3514" s="12" t="s">
        <v>366</v>
      </c>
      <c r="Q3514" s="16">
        <v>2022</v>
      </c>
      <c r="R3514" s="16" t="s">
        <v>4054</v>
      </c>
      <c r="T3514" s="16">
        <v>0</v>
      </c>
      <c r="V3514" s="12" t="s">
        <v>204</v>
      </c>
      <c r="W3514" s="12" t="s">
        <v>204</v>
      </c>
      <c r="X3514" s="16">
        <v>1</v>
      </c>
      <c r="Y3514" s="16">
        <v>7</v>
      </c>
      <c r="Z3514" s="16">
        <v>3.04</v>
      </c>
      <c r="AA3514" s="16">
        <v>395.2</v>
      </c>
      <c r="AB3514" s="16" t="s">
        <v>2113</v>
      </c>
      <c r="AC3514" s="16" t="s">
        <v>5621</v>
      </c>
      <c r="AD3514" s="16">
        <f t="shared" si="772"/>
        <v>138320</v>
      </c>
      <c r="AE3514" s="16">
        <f t="shared" si="773"/>
        <v>1064</v>
      </c>
      <c r="AF3514" s="16">
        <f t="shared" si="774"/>
        <v>399000</v>
      </c>
      <c r="AG3514" s="16">
        <f t="shared" si="775"/>
        <v>304</v>
      </c>
      <c r="AH3514" s="12">
        <f t="shared" si="776"/>
        <v>0</v>
      </c>
      <c r="AI3514" s="16">
        <f t="shared" si="777"/>
        <v>21.28</v>
      </c>
      <c r="AJ3514" s="16">
        <f t="shared" si="778"/>
        <v>73416</v>
      </c>
      <c r="AK3514" s="16">
        <f t="shared" si="779"/>
        <v>1520</v>
      </c>
      <c r="AL3514" s="16">
        <f t="shared" si="780"/>
        <v>15200</v>
      </c>
      <c r="AM3514" s="16">
        <f t="shared" si="781"/>
        <v>215840</v>
      </c>
      <c r="AN3514" s="16">
        <f t="shared" si="782"/>
        <v>841776</v>
      </c>
      <c r="AP3514" s="16">
        <v>3.04</v>
      </c>
      <c r="AQ3514" s="16" t="s">
        <v>207</v>
      </c>
      <c r="AX3514" s="16" t="s">
        <v>207</v>
      </c>
      <c r="AY3514" s="16" t="s">
        <v>207</v>
      </c>
      <c r="AZ3514" s="16" t="s">
        <v>207</v>
      </c>
      <c r="BA3514" s="16" t="s">
        <v>207</v>
      </c>
      <c r="BB3514" s="16" t="s">
        <v>207</v>
      </c>
      <c r="BC3514" s="16">
        <v>3.04</v>
      </c>
      <c r="BD3514" s="16">
        <f t="shared" si="783"/>
        <v>10.64</v>
      </c>
      <c r="BE3514" s="16">
        <f t="shared" si="784"/>
        <v>5261.1</v>
      </c>
      <c r="BG3514" s="16">
        <f t="shared" si="785"/>
        <v>3648</v>
      </c>
      <c r="BH3514" s="16">
        <f t="shared" si="786"/>
        <v>1945.6</v>
      </c>
      <c r="BI3514" s="16">
        <f t="shared" si="787"/>
        <v>24.32</v>
      </c>
    </row>
    <row r="3515" spans="1:61" x14ac:dyDescent="0.35">
      <c r="A3515">
        <v>3514</v>
      </c>
      <c r="B3515" t="s">
        <v>360</v>
      </c>
      <c r="C3515" t="s">
        <v>10127</v>
      </c>
      <c r="D3515" s="15" t="s">
        <v>4055</v>
      </c>
      <c r="E3515" s="12" t="s">
        <v>98</v>
      </c>
      <c r="G3515" s="12" t="s">
        <v>3316</v>
      </c>
      <c r="H3515" s="12" t="s">
        <v>589</v>
      </c>
      <c r="I3515" s="12" t="s">
        <v>363</v>
      </c>
      <c r="J3515" s="12" t="s">
        <v>2401</v>
      </c>
      <c r="K3515" s="12" t="s">
        <v>363</v>
      </c>
      <c r="N3515" s="16" t="s">
        <v>206</v>
      </c>
      <c r="O3515" s="16" t="s">
        <v>3448</v>
      </c>
      <c r="P3515" s="12" t="s">
        <v>366</v>
      </c>
      <c r="Q3515" s="16">
        <v>2022</v>
      </c>
      <c r="R3515" s="16" t="s">
        <v>4056</v>
      </c>
      <c r="T3515" s="16">
        <v>0</v>
      </c>
      <c r="V3515" s="12" t="s">
        <v>204</v>
      </c>
      <c r="W3515" s="12" t="s">
        <v>204</v>
      </c>
      <c r="X3515" s="16">
        <v>1</v>
      </c>
      <c r="Y3515" s="16">
        <v>7</v>
      </c>
      <c r="Z3515" s="16">
        <v>1.1100000000000001</v>
      </c>
      <c r="AA3515" s="16">
        <v>144.30000000000001</v>
      </c>
      <c r="AB3515" s="16" t="s">
        <v>2113</v>
      </c>
      <c r="AC3515" s="16" t="s">
        <v>5621</v>
      </c>
      <c r="AD3515" s="16">
        <f t="shared" si="772"/>
        <v>50505.000000000007</v>
      </c>
      <c r="AE3515" s="16">
        <f t="shared" si="773"/>
        <v>388.50000000000006</v>
      </c>
      <c r="AF3515" s="16">
        <f t="shared" si="774"/>
        <v>145687.50000000003</v>
      </c>
      <c r="AG3515" s="16">
        <f t="shared" si="775"/>
        <v>111.00000000000001</v>
      </c>
      <c r="AH3515" s="12">
        <f t="shared" si="776"/>
        <v>0</v>
      </c>
      <c r="AI3515" s="16">
        <f t="shared" si="777"/>
        <v>7.7700000000000005</v>
      </c>
      <c r="AJ3515" s="16">
        <f t="shared" si="778"/>
        <v>26806.5</v>
      </c>
      <c r="AK3515" s="16">
        <f t="shared" si="779"/>
        <v>555</v>
      </c>
      <c r="AL3515" s="16">
        <f t="shared" si="780"/>
        <v>5550.0000000000009</v>
      </c>
      <c r="AM3515" s="16">
        <f t="shared" si="781"/>
        <v>78810</v>
      </c>
      <c r="AN3515" s="16">
        <f t="shared" si="782"/>
        <v>307359.00000000006</v>
      </c>
      <c r="AP3515" s="16">
        <v>1.1100000000000001</v>
      </c>
      <c r="AQ3515" s="16" t="s">
        <v>207</v>
      </c>
      <c r="AX3515" s="16" t="s">
        <v>207</v>
      </c>
      <c r="AY3515" s="16" t="s">
        <v>207</v>
      </c>
      <c r="AZ3515" s="16" t="s">
        <v>207</v>
      </c>
      <c r="BA3515" s="16" t="s">
        <v>207</v>
      </c>
      <c r="BB3515" s="16" t="s">
        <v>207</v>
      </c>
      <c r="BC3515" s="16">
        <v>1.1100000000000001</v>
      </c>
      <c r="BD3515" s="16">
        <f t="shared" si="783"/>
        <v>3.8850000000000002</v>
      </c>
      <c r="BE3515" s="16">
        <f t="shared" si="784"/>
        <v>1920.9937500000003</v>
      </c>
      <c r="BG3515" s="16">
        <f t="shared" si="785"/>
        <v>1332.0000000000002</v>
      </c>
      <c r="BH3515" s="16">
        <f t="shared" si="786"/>
        <v>710.40000000000009</v>
      </c>
      <c r="BI3515" s="16">
        <f t="shared" si="787"/>
        <v>8.8800000000000008</v>
      </c>
    </row>
    <row r="3516" spans="1:61" x14ac:dyDescent="0.35">
      <c r="A3516">
        <v>3515</v>
      </c>
      <c r="B3516" t="s">
        <v>360</v>
      </c>
      <c r="C3516" t="s">
        <v>10128</v>
      </c>
      <c r="D3516" s="15" t="s">
        <v>4057</v>
      </c>
      <c r="E3516" s="12" t="s">
        <v>98</v>
      </c>
      <c r="G3516" s="12" t="s">
        <v>3316</v>
      </c>
      <c r="H3516" s="12" t="s">
        <v>589</v>
      </c>
      <c r="I3516" s="12" t="s">
        <v>363</v>
      </c>
      <c r="J3516" s="12" t="s">
        <v>2401</v>
      </c>
      <c r="K3516" s="12" t="s">
        <v>363</v>
      </c>
      <c r="N3516" s="16" t="s">
        <v>206</v>
      </c>
      <c r="O3516" s="16" t="s">
        <v>3448</v>
      </c>
      <c r="P3516" s="12" t="s">
        <v>366</v>
      </c>
      <c r="Q3516" s="16">
        <v>2022</v>
      </c>
      <c r="R3516" s="16">
        <v>1</v>
      </c>
      <c r="T3516" s="16">
        <v>0</v>
      </c>
      <c r="V3516" s="12" t="s">
        <v>204</v>
      </c>
      <c r="W3516" s="12" t="s">
        <v>204</v>
      </c>
      <c r="X3516" s="16">
        <v>1</v>
      </c>
      <c r="Y3516" s="16">
        <v>7</v>
      </c>
      <c r="Z3516" s="16">
        <v>1</v>
      </c>
      <c r="AA3516" s="16">
        <v>130</v>
      </c>
      <c r="AB3516" s="16" t="s">
        <v>2113</v>
      </c>
      <c r="AC3516" s="16" t="s">
        <v>5621</v>
      </c>
      <c r="AD3516" s="16">
        <f t="shared" si="772"/>
        <v>45500</v>
      </c>
      <c r="AE3516" s="16">
        <f t="shared" si="773"/>
        <v>350</v>
      </c>
      <c r="AF3516" s="16">
        <f t="shared" si="774"/>
        <v>131250</v>
      </c>
      <c r="AG3516" s="16">
        <f t="shared" si="775"/>
        <v>100</v>
      </c>
      <c r="AH3516" s="12">
        <f t="shared" si="776"/>
        <v>0</v>
      </c>
      <c r="AI3516" s="16">
        <f t="shared" si="777"/>
        <v>7</v>
      </c>
      <c r="AJ3516" s="16">
        <f t="shared" si="778"/>
        <v>24150</v>
      </c>
      <c r="AK3516" s="16">
        <f t="shared" si="779"/>
        <v>500</v>
      </c>
      <c r="AL3516" s="16">
        <f t="shared" si="780"/>
        <v>5000</v>
      </c>
      <c r="AM3516" s="16">
        <f t="shared" si="781"/>
        <v>71000</v>
      </c>
      <c r="AN3516" s="16">
        <f t="shared" si="782"/>
        <v>276900</v>
      </c>
      <c r="AP3516" s="16">
        <v>1</v>
      </c>
      <c r="AQ3516" s="16" t="s">
        <v>207</v>
      </c>
      <c r="AX3516" s="16" t="s">
        <v>207</v>
      </c>
      <c r="AY3516" s="16" t="s">
        <v>207</v>
      </c>
      <c r="AZ3516" s="16" t="s">
        <v>207</v>
      </c>
      <c r="BA3516" s="16" t="s">
        <v>207</v>
      </c>
      <c r="BB3516" s="16" t="s">
        <v>207</v>
      </c>
      <c r="BC3516" s="16">
        <v>1</v>
      </c>
      <c r="BD3516" s="16">
        <f t="shared" si="783"/>
        <v>3.5</v>
      </c>
      <c r="BE3516" s="16">
        <f t="shared" si="784"/>
        <v>1730.625</v>
      </c>
      <c r="BG3516" s="16">
        <f t="shared" si="785"/>
        <v>1200</v>
      </c>
      <c r="BH3516" s="16">
        <f t="shared" si="786"/>
        <v>640</v>
      </c>
      <c r="BI3516" s="16">
        <f t="shared" si="787"/>
        <v>8</v>
      </c>
    </row>
    <row r="3517" spans="1:61" x14ac:dyDescent="0.35">
      <c r="A3517">
        <v>3516</v>
      </c>
      <c r="B3517" t="s">
        <v>360</v>
      </c>
      <c r="C3517" t="s">
        <v>10129</v>
      </c>
      <c r="D3517" s="15" t="s">
        <v>4058</v>
      </c>
      <c r="E3517" s="12" t="s">
        <v>98</v>
      </c>
      <c r="G3517" s="12" t="s">
        <v>3316</v>
      </c>
      <c r="H3517" s="12" t="s">
        <v>589</v>
      </c>
      <c r="I3517" s="12" t="s">
        <v>363</v>
      </c>
      <c r="J3517" s="12" t="s">
        <v>2401</v>
      </c>
      <c r="K3517" s="12" t="s">
        <v>363</v>
      </c>
      <c r="N3517" s="16" t="s">
        <v>206</v>
      </c>
      <c r="O3517" s="16" t="s">
        <v>3448</v>
      </c>
      <c r="P3517" s="12" t="s">
        <v>366</v>
      </c>
      <c r="Q3517" s="16">
        <v>2022</v>
      </c>
      <c r="R3517" s="16" t="s">
        <v>4059</v>
      </c>
      <c r="T3517" s="16">
        <v>0</v>
      </c>
      <c r="V3517" s="12" t="s">
        <v>204</v>
      </c>
      <c r="W3517" s="12" t="s">
        <v>204</v>
      </c>
      <c r="X3517" s="16">
        <v>1</v>
      </c>
      <c r="Y3517" s="16">
        <v>7</v>
      </c>
      <c r="Z3517" s="16">
        <v>3.14</v>
      </c>
      <c r="AA3517" s="16">
        <v>408.2</v>
      </c>
      <c r="AB3517" s="16" t="s">
        <v>2113</v>
      </c>
      <c r="AC3517" s="16" t="s">
        <v>5621</v>
      </c>
      <c r="AD3517" s="16">
        <f t="shared" si="772"/>
        <v>142870</v>
      </c>
      <c r="AE3517" s="16">
        <f t="shared" si="773"/>
        <v>1099</v>
      </c>
      <c r="AF3517" s="16">
        <f t="shared" si="774"/>
        <v>412125</v>
      </c>
      <c r="AG3517" s="16">
        <f t="shared" si="775"/>
        <v>314</v>
      </c>
      <c r="AH3517" s="12">
        <f t="shared" si="776"/>
        <v>0</v>
      </c>
      <c r="AI3517" s="16">
        <f t="shared" si="777"/>
        <v>21.98</v>
      </c>
      <c r="AJ3517" s="16">
        <f t="shared" si="778"/>
        <v>75831</v>
      </c>
      <c r="AK3517" s="16">
        <f t="shared" si="779"/>
        <v>1570</v>
      </c>
      <c r="AL3517" s="16">
        <f t="shared" si="780"/>
        <v>15700</v>
      </c>
      <c r="AM3517" s="16">
        <f t="shared" si="781"/>
        <v>222940</v>
      </c>
      <c r="AN3517" s="16">
        <f t="shared" si="782"/>
        <v>869466</v>
      </c>
      <c r="AP3517" s="16">
        <v>3.14</v>
      </c>
      <c r="AQ3517" s="16" t="s">
        <v>207</v>
      </c>
      <c r="AX3517" s="16" t="s">
        <v>207</v>
      </c>
      <c r="AY3517" s="16" t="s">
        <v>207</v>
      </c>
      <c r="AZ3517" s="16" t="s">
        <v>207</v>
      </c>
      <c r="BA3517" s="16" t="s">
        <v>207</v>
      </c>
      <c r="BB3517" s="16" t="s">
        <v>207</v>
      </c>
      <c r="BC3517" s="16">
        <v>3.14</v>
      </c>
      <c r="BD3517" s="16">
        <f t="shared" si="783"/>
        <v>10.99</v>
      </c>
      <c r="BE3517" s="16">
        <f t="shared" si="784"/>
        <v>5434.1625000000004</v>
      </c>
      <c r="BG3517" s="16">
        <f t="shared" si="785"/>
        <v>3768</v>
      </c>
      <c r="BH3517" s="16">
        <f t="shared" si="786"/>
        <v>2009.6000000000001</v>
      </c>
      <c r="BI3517" s="16">
        <f t="shared" si="787"/>
        <v>25.12</v>
      </c>
    </row>
    <row r="3518" spans="1:61" x14ac:dyDescent="0.35">
      <c r="A3518">
        <v>3517</v>
      </c>
      <c r="B3518" t="s">
        <v>360</v>
      </c>
      <c r="C3518" t="s">
        <v>10130</v>
      </c>
      <c r="D3518" s="15" t="s">
        <v>4060</v>
      </c>
      <c r="E3518" s="12" t="s">
        <v>98</v>
      </c>
      <c r="G3518" s="12" t="s">
        <v>3316</v>
      </c>
      <c r="H3518" s="12" t="s">
        <v>589</v>
      </c>
      <c r="I3518" s="12" t="s">
        <v>363</v>
      </c>
      <c r="J3518" s="12" t="s">
        <v>2401</v>
      </c>
      <c r="K3518" s="12" t="s">
        <v>363</v>
      </c>
      <c r="N3518" s="16" t="s">
        <v>206</v>
      </c>
      <c r="O3518" s="16" t="s">
        <v>3448</v>
      </c>
      <c r="P3518" s="12" t="s">
        <v>366</v>
      </c>
      <c r="Q3518" s="16">
        <v>2022</v>
      </c>
      <c r="R3518" s="16" t="s">
        <v>4061</v>
      </c>
      <c r="T3518" s="16">
        <v>0</v>
      </c>
      <c r="V3518" s="12" t="s">
        <v>204</v>
      </c>
      <c r="W3518" s="12" t="s">
        <v>204</v>
      </c>
      <c r="X3518" s="16">
        <v>1</v>
      </c>
      <c r="Y3518" s="16">
        <v>7</v>
      </c>
      <c r="Z3518" s="16">
        <v>3.14</v>
      </c>
      <c r="AA3518" s="16">
        <v>408.2</v>
      </c>
      <c r="AB3518" s="16" t="s">
        <v>2113</v>
      </c>
      <c r="AC3518" s="16" t="s">
        <v>5621</v>
      </c>
      <c r="AD3518" s="16">
        <f t="shared" si="772"/>
        <v>142870</v>
      </c>
      <c r="AE3518" s="16">
        <f t="shared" si="773"/>
        <v>1099</v>
      </c>
      <c r="AF3518" s="16">
        <f t="shared" si="774"/>
        <v>412125</v>
      </c>
      <c r="AG3518" s="16">
        <f t="shared" si="775"/>
        <v>314</v>
      </c>
      <c r="AH3518" s="12">
        <f t="shared" si="776"/>
        <v>0</v>
      </c>
      <c r="AI3518" s="16">
        <f t="shared" si="777"/>
        <v>21.98</v>
      </c>
      <c r="AJ3518" s="16">
        <f t="shared" si="778"/>
        <v>75831</v>
      </c>
      <c r="AK3518" s="16">
        <f t="shared" si="779"/>
        <v>1570</v>
      </c>
      <c r="AL3518" s="16">
        <f t="shared" si="780"/>
        <v>15700</v>
      </c>
      <c r="AM3518" s="16">
        <f t="shared" si="781"/>
        <v>222940</v>
      </c>
      <c r="AN3518" s="16">
        <f t="shared" si="782"/>
        <v>869466</v>
      </c>
      <c r="AP3518" s="16">
        <v>3.14</v>
      </c>
      <c r="AQ3518" s="16" t="s">
        <v>207</v>
      </c>
      <c r="AX3518" s="16" t="s">
        <v>207</v>
      </c>
      <c r="AY3518" s="16" t="s">
        <v>207</v>
      </c>
      <c r="AZ3518" s="16" t="s">
        <v>207</v>
      </c>
      <c r="BA3518" s="16" t="s">
        <v>207</v>
      </c>
      <c r="BB3518" s="16" t="s">
        <v>207</v>
      </c>
      <c r="BC3518" s="16">
        <v>3.14</v>
      </c>
      <c r="BD3518" s="16">
        <f t="shared" si="783"/>
        <v>10.99</v>
      </c>
      <c r="BE3518" s="16">
        <f t="shared" si="784"/>
        <v>5434.1625000000004</v>
      </c>
      <c r="BG3518" s="16">
        <f t="shared" si="785"/>
        <v>3768</v>
      </c>
      <c r="BH3518" s="16">
        <f t="shared" si="786"/>
        <v>2009.6000000000001</v>
      </c>
      <c r="BI3518" s="16">
        <f t="shared" si="787"/>
        <v>25.12</v>
      </c>
    </row>
    <row r="3519" spans="1:61" x14ac:dyDescent="0.35">
      <c r="A3519">
        <v>3518</v>
      </c>
      <c r="B3519" t="s">
        <v>360</v>
      </c>
      <c r="C3519" t="s">
        <v>10131</v>
      </c>
      <c r="D3519" s="15" t="s">
        <v>4062</v>
      </c>
      <c r="E3519" s="12" t="s">
        <v>98</v>
      </c>
      <c r="G3519" s="12" t="s">
        <v>3316</v>
      </c>
      <c r="H3519" s="12" t="s">
        <v>589</v>
      </c>
      <c r="I3519" s="12" t="s">
        <v>363</v>
      </c>
      <c r="J3519" s="12" t="s">
        <v>2401</v>
      </c>
      <c r="K3519" s="12" t="s">
        <v>363</v>
      </c>
      <c r="N3519" s="16" t="s">
        <v>206</v>
      </c>
      <c r="O3519" s="16" t="s">
        <v>3448</v>
      </c>
      <c r="P3519" s="12" t="s">
        <v>366</v>
      </c>
      <c r="Q3519" s="16">
        <v>2022</v>
      </c>
      <c r="R3519" s="16" t="s">
        <v>4050</v>
      </c>
      <c r="T3519" s="16">
        <v>0</v>
      </c>
      <c r="V3519" s="12" t="s">
        <v>204</v>
      </c>
      <c r="W3519" s="12" t="s">
        <v>204</v>
      </c>
      <c r="X3519" s="16">
        <v>1</v>
      </c>
      <c r="Y3519" s="16">
        <v>7</v>
      </c>
      <c r="Z3519" s="16">
        <v>2.02</v>
      </c>
      <c r="AA3519" s="16">
        <v>262.60000000000002</v>
      </c>
      <c r="AB3519" s="16" t="s">
        <v>2113</v>
      </c>
      <c r="AC3519" s="16" t="s">
        <v>5621</v>
      </c>
      <c r="AD3519" s="16">
        <f t="shared" si="772"/>
        <v>91910.000000000015</v>
      </c>
      <c r="AE3519" s="16">
        <f t="shared" si="773"/>
        <v>707</v>
      </c>
      <c r="AF3519" s="16">
        <f t="shared" si="774"/>
        <v>265125</v>
      </c>
      <c r="AG3519" s="16">
        <f t="shared" si="775"/>
        <v>202</v>
      </c>
      <c r="AH3519" s="12">
        <f t="shared" si="776"/>
        <v>0</v>
      </c>
      <c r="AI3519" s="16">
        <f t="shared" si="777"/>
        <v>14.14</v>
      </c>
      <c r="AJ3519" s="16">
        <f t="shared" si="778"/>
        <v>48783</v>
      </c>
      <c r="AK3519" s="16">
        <f t="shared" si="779"/>
        <v>1010</v>
      </c>
      <c r="AL3519" s="16">
        <f t="shared" si="780"/>
        <v>10100</v>
      </c>
      <c r="AM3519" s="16">
        <f t="shared" si="781"/>
        <v>143420</v>
      </c>
      <c r="AN3519" s="16">
        <f t="shared" si="782"/>
        <v>559338</v>
      </c>
      <c r="AP3519" s="16">
        <v>2.02</v>
      </c>
      <c r="AQ3519" s="16" t="s">
        <v>207</v>
      </c>
      <c r="AX3519" s="16" t="s">
        <v>207</v>
      </c>
      <c r="AY3519" s="16" t="s">
        <v>207</v>
      </c>
      <c r="AZ3519" s="16" t="s">
        <v>207</v>
      </c>
      <c r="BA3519" s="16" t="s">
        <v>207</v>
      </c>
      <c r="BB3519" s="16" t="s">
        <v>207</v>
      </c>
      <c r="BC3519" s="16">
        <v>2.02</v>
      </c>
      <c r="BD3519" s="16">
        <f t="shared" si="783"/>
        <v>7.07</v>
      </c>
      <c r="BE3519" s="16">
        <f t="shared" si="784"/>
        <v>3495.8625000000002</v>
      </c>
      <c r="BG3519" s="16">
        <f t="shared" si="785"/>
        <v>2424</v>
      </c>
      <c r="BH3519" s="16">
        <f t="shared" si="786"/>
        <v>1292.8</v>
      </c>
      <c r="BI3519" s="16">
        <f t="shared" si="787"/>
        <v>16.16</v>
      </c>
    </row>
    <row r="3520" spans="1:61" x14ac:dyDescent="0.35">
      <c r="A3520">
        <v>3519</v>
      </c>
      <c r="B3520" t="s">
        <v>360</v>
      </c>
      <c r="C3520" t="s">
        <v>10132</v>
      </c>
      <c r="D3520" s="15" t="s">
        <v>4063</v>
      </c>
      <c r="E3520" s="12" t="s">
        <v>98</v>
      </c>
      <c r="G3520" s="12" t="s">
        <v>3316</v>
      </c>
      <c r="H3520" s="12" t="s">
        <v>589</v>
      </c>
      <c r="I3520" s="12" t="s">
        <v>363</v>
      </c>
      <c r="J3520" s="12" t="s">
        <v>2401</v>
      </c>
      <c r="K3520" s="12" t="s">
        <v>363</v>
      </c>
      <c r="N3520" s="16" t="s">
        <v>206</v>
      </c>
      <c r="O3520" s="16" t="s">
        <v>3448</v>
      </c>
      <c r="P3520" s="12" t="s">
        <v>366</v>
      </c>
      <c r="Q3520" s="16">
        <v>2022</v>
      </c>
      <c r="R3520" s="16">
        <v>1</v>
      </c>
      <c r="T3520" s="16">
        <v>0</v>
      </c>
      <c r="V3520" s="12" t="s">
        <v>204</v>
      </c>
      <c r="W3520" s="12" t="s">
        <v>204</v>
      </c>
      <c r="X3520" s="16">
        <v>1</v>
      </c>
      <c r="Y3520" s="16">
        <v>7</v>
      </c>
      <c r="Z3520" s="16">
        <v>1</v>
      </c>
      <c r="AA3520" s="16">
        <v>130</v>
      </c>
      <c r="AB3520" s="16" t="s">
        <v>2113</v>
      </c>
      <c r="AC3520" s="16" t="s">
        <v>5621</v>
      </c>
      <c r="AD3520" s="16">
        <f t="shared" si="772"/>
        <v>45500</v>
      </c>
      <c r="AE3520" s="16">
        <f t="shared" si="773"/>
        <v>350</v>
      </c>
      <c r="AF3520" s="16">
        <f t="shared" si="774"/>
        <v>131250</v>
      </c>
      <c r="AG3520" s="16">
        <f t="shared" si="775"/>
        <v>100</v>
      </c>
      <c r="AH3520" s="12">
        <f t="shared" si="776"/>
        <v>0</v>
      </c>
      <c r="AI3520" s="16">
        <f t="shared" si="777"/>
        <v>7</v>
      </c>
      <c r="AJ3520" s="16">
        <f t="shared" si="778"/>
        <v>24150</v>
      </c>
      <c r="AK3520" s="16">
        <f t="shared" si="779"/>
        <v>500</v>
      </c>
      <c r="AL3520" s="16">
        <f t="shared" si="780"/>
        <v>5000</v>
      </c>
      <c r="AM3520" s="16">
        <f t="shared" si="781"/>
        <v>71000</v>
      </c>
      <c r="AN3520" s="16">
        <f t="shared" si="782"/>
        <v>276900</v>
      </c>
      <c r="AP3520" s="16">
        <v>1</v>
      </c>
      <c r="AQ3520" s="16" t="s">
        <v>207</v>
      </c>
      <c r="AX3520" s="16" t="s">
        <v>207</v>
      </c>
      <c r="AY3520" s="16" t="s">
        <v>207</v>
      </c>
      <c r="AZ3520" s="16" t="s">
        <v>207</v>
      </c>
      <c r="BA3520" s="16" t="s">
        <v>207</v>
      </c>
      <c r="BB3520" s="16" t="s">
        <v>207</v>
      </c>
      <c r="BC3520" s="16">
        <v>1</v>
      </c>
      <c r="BD3520" s="16">
        <f t="shared" si="783"/>
        <v>3.5</v>
      </c>
      <c r="BE3520" s="16">
        <f t="shared" si="784"/>
        <v>1730.625</v>
      </c>
      <c r="BG3520" s="16">
        <f t="shared" si="785"/>
        <v>1200</v>
      </c>
      <c r="BH3520" s="16">
        <f t="shared" si="786"/>
        <v>640</v>
      </c>
      <c r="BI3520" s="16">
        <f t="shared" si="787"/>
        <v>8</v>
      </c>
    </row>
    <row r="3521" spans="1:61" x14ac:dyDescent="0.35">
      <c r="A3521">
        <v>3520</v>
      </c>
      <c r="B3521" t="s">
        <v>360</v>
      </c>
      <c r="C3521" t="s">
        <v>10133</v>
      </c>
      <c r="D3521" s="15" t="s">
        <v>4064</v>
      </c>
      <c r="E3521" s="12" t="s">
        <v>98</v>
      </c>
      <c r="G3521" s="12" t="s">
        <v>3316</v>
      </c>
      <c r="H3521" s="12" t="s">
        <v>589</v>
      </c>
      <c r="I3521" s="12" t="s">
        <v>363</v>
      </c>
      <c r="J3521" s="12" t="s">
        <v>2401</v>
      </c>
      <c r="K3521" s="12" t="s">
        <v>363</v>
      </c>
      <c r="N3521" s="16" t="s">
        <v>206</v>
      </c>
      <c r="O3521" s="16" t="s">
        <v>3448</v>
      </c>
      <c r="P3521" s="12" t="s">
        <v>366</v>
      </c>
      <c r="Q3521" s="16">
        <v>2022</v>
      </c>
      <c r="R3521" s="16" t="s">
        <v>4065</v>
      </c>
      <c r="T3521" s="16">
        <v>0</v>
      </c>
      <c r="V3521" s="12" t="s">
        <v>204</v>
      </c>
      <c r="W3521" s="12" t="s">
        <v>204</v>
      </c>
      <c r="X3521" s="16">
        <v>1</v>
      </c>
      <c r="Y3521" s="16">
        <v>7</v>
      </c>
      <c r="Z3521" s="16">
        <v>0.13</v>
      </c>
      <c r="AA3521" s="16">
        <v>16.900000000000002</v>
      </c>
      <c r="AB3521" s="16" t="s">
        <v>2113</v>
      </c>
      <c r="AC3521" s="16" t="s">
        <v>5621</v>
      </c>
      <c r="AD3521" s="16">
        <f t="shared" si="772"/>
        <v>5915.0000000000009</v>
      </c>
      <c r="AE3521" s="16">
        <f t="shared" si="773"/>
        <v>45.5</v>
      </c>
      <c r="AF3521" s="16">
        <f t="shared" si="774"/>
        <v>17062.5</v>
      </c>
      <c r="AG3521" s="16">
        <f t="shared" si="775"/>
        <v>13</v>
      </c>
      <c r="AH3521" s="12">
        <f t="shared" si="776"/>
        <v>0</v>
      </c>
      <c r="AI3521" s="16">
        <f t="shared" si="777"/>
        <v>0.91</v>
      </c>
      <c r="AJ3521" s="16">
        <f t="shared" si="778"/>
        <v>3139.5</v>
      </c>
      <c r="AK3521" s="16">
        <f t="shared" si="779"/>
        <v>65</v>
      </c>
      <c r="AL3521" s="16">
        <f t="shared" si="780"/>
        <v>650</v>
      </c>
      <c r="AM3521" s="16">
        <f t="shared" si="781"/>
        <v>9230</v>
      </c>
      <c r="AN3521" s="16">
        <f t="shared" si="782"/>
        <v>35997</v>
      </c>
      <c r="AP3521" s="16">
        <v>0.13</v>
      </c>
      <c r="AQ3521" s="16" t="s">
        <v>207</v>
      </c>
      <c r="AX3521" s="16" t="s">
        <v>207</v>
      </c>
      <c r="AY3521" s="16" t="s">
        <v>207</v>
      </c>
      <c r="AZ3521" s="16" t="s">
        <v>207</v>
      </c>
      <c r="BA3521" s="16" t="s">
        <v>207</v>
      </c>
      <c r="BB3521" s="16" t="s">
        <v>207</v>
      </c>
      <c r="BC3521" s="16">
        <v>0.13</v>
      </c>
      <c r="BD3521" s="16">
        <f t="shared" si="783"/>
        <v>0.45500000000000002</v>
      </c>
      <c r="BE3521" s="16">
        <f t="shared" si="784"/>
        <v>224.98124999999999</v>
      </c>
      <c r="BG3521" s="16">
        <f t="shared" si="785"/>
        <v>156</v>
      </c>
      <c r="BH3521" s="16">
        <f t="shared" si="786"/>
        <v>83.2</v>
      </c>
      <c r="BI3521" s="16">
        <f t="shared" si="787"/>
        <v>1.04</v>
      </c>
    </row>
    <row r="3522" spans="1:61" x14ac:dyDescent="0.35">
      <c r="A3522">
        <v>3521</v>
      </c>
      <c r="B3522" t="s">
        <v>360</v>
      </c>
      <c r="C3522" t="s">
        <v>10134</v>
      </c>
      <c r="D3522" s="15" t="s">
        <v>4066</v>
      </c>
      <c r="E3522" s="12" t="s">
        <v>98</v>
      </c>
      <c r="G3522" s="12" t="s">
        <v>3316</v>
      </c>
      <c r="H3522" s="12" t="s">
        <v>589</v>
      </c>
      <c r="I3522" s="12" t="s">
        <v>363</v>
      </c>
      <c r="J3522" s="12" t="s">
        <v>2401</v>
      </c>
      <c r="K3522" s="12" t="s">
        <v>363</v>
      </c>
      <c r="N3522" s="16" t="s">
        <v>206</v>
      </c>
      <c r="O3522" s="16" t="s">
        <v>3448</v>
      </c>
      <c r="P3522" s="12" t="s">
        <v>366</v>
      </c>
      <c r="Q3522" s="16">
        <v>2022</v>
      </c>
      <c r="R3522" s="16" t="s">
        <v>4067</v>
      </c>
      <c r="T3522" s="16">
        <v>0</v>
      </c>
      <c r="V3522" s="12" t="s">
        <v>204</v>
      </c>
      <c r="W3522" s="12" t="s">
        <v>204</v>
      </c>
      <c r="X3522" s="16">
        <v>1</v>
      </c>
      <c r="Y3522" s="16">
        <v>7</v>
      </c>
      <c r="Z3522" s="16">
        <v>1.45</v>
      </c>
      <c r="AA3522" s="16">
        <v>188.5</v>
      </c>
      <c r="AB3522" s="16" t="s">
        <v>2113</v>
      </c>
      <c r="AC3522" s="16" t="s">
        <v>5621</v>
      </c>
      <c r="AD3522" s="16">
        <f t="shared" si="772"/>
        <v>65975</v>
      </c>
      <c r="AE3522" s="16">
        <f t="shared" si="773"/>
        <v>507.5</v>
      </c>
      <c r="AF3522" s="16">
        <f t="shared" si="774"/>
        <v>190312.5</v>
      </c>
      <c r="AG3522" s="16">
        <f t="shared" si="775"/>
        <v>145</v>
      </c>
      <c r="AH3522" s="12">
        <f t="shared" si="776"/>
        <v>0</v>
      </c>
      <c r="AI3522" s="16">
        <f t="shared" si="777"/>
        <v>10.15</v>
      </c>
      <c r="AJ3522" s="16">
        <f t="shared" si="778"/>
        <v>35017.5</v>
      </c>
      <c r="AK3522" s="16">
        <f t="shared" si="779"/>
        <v>725</v>
      </c>
      <c r="AL3522" s="16">
        <f t="shared" si="780"/>
        <v>7250</v>
      </c>
      <c r="AM3522" s="16">
        <f t="shared" si="781"/>
        <v>102950</v>
      </c>
      <c r="AN3522" s="16">
        <f t="shared" si="782"/>
        <v>401505</v>
      </c>
      <c r="AP3522" s="16">
        <v>1.45</v>
      </c>
      <c r="AQ3522" s="16" t="s">
        <v>207</v>
      </c>
      <c r="AX3522" s="16" t="s">
        <v>207</v>
      </c>
      <c r="AY3522" s="16" t="s">
        <v>207</v>
      </c>
      <c r="AZ3522" s="16" t="s">
        <v>207</v>
      </c>
      <c r="BA3522" s="16" t="s">
        <v>207</v>
      </c>
      <c r="BB3522" s="16" t="s">
        <v>207</v>
      </c>
      <c r="BC3522" s="16">
        <v>1.45</v>
      </c>
      <c r="BD3522" s="16">
        <f t="shared" si="783"/>
        <v>5.0750000000000002</v>
      </c>
      <c r="BE3522" s="16">
        <f t="shared" si="784"/>
        <v>2509.40625</v>
      </c>
      <c r="BG3522" s="16">
        <f t="shared" si="785"/>
        <v>1740</v>
      </c>
      <c r="BH3522" s="16">
        <f t="shared" si="786"/>
        <v>928</v>
      </c>
      <c r="BI3522" s="16">
        <f t="shared" si="787"/>
        <v>11.6</v>
      </c>
    </row>
    <row r="3523" spans="1:61" x14ac:dyDescent="0.35">
      <c r="A3523">
        <v>3522</v>
      </c>
      <c r="B3523" t="s">
        <v>360</v>
      </c>
      <c r="C3523" t="s">
        <v>10135</v>
      </c>
      <c r="D3523" s="15" t="s">
        <v>4068</v>
      </c>
      <c r="E3523" s="12" t="s">
        <v>98</v>
      </c>
      <c r="G3523" s="12" t="s">
        <v>3316</v>
      </c>
      <c r="H3523" s="12" t="s">
        <v>589</v>
      </c>
      <c r="I3523" s="12" t="s">
        <v>363</v>
      </c>
      <c r="J3523" s="12" t="s">
        <v>2401</v>
      </c>
      <c r="K3523" s="12" t="s">
        <v>363</v>
      </c>
      <c r="N3523" s="16" t="s">
        <v>206</v>
      </c>
      <c r="O3523" s="16" t="s">
        <v>3448</v>
      </c>
      <c r="P3523" s="12" t="s">
        <v>366</v>
      </c>
      <c r="Q3523" s="16">
        <v>2022</v>
      </c>
      <c r="R3523" s="16">
        <v>1</v>
      </c>
      <c r="T3523" s="16">
        <v>0</v>
      </c>
      <c r="V3523" s="12" t="s">
        <v>204</v>
      </c>
      <c r="W3523" s="12" t="s">
        <v>204</v>
      </c>
      <c r="X3523" s="16">
        <v>1</v>
      </c>
      <c r="Y3523" s="16">
        <v>7</v>
      </c>
      <c r="Z3523" s="16">
        <v>1</v>
      </c>
      <c r="AA3523" s="16">
        <v>130</v>
      </c>
      <c r="AB3523" s="16" t="s">
        <v>2113</v>
      </c>
      <c r="AC3523" s="16" t="s">
        <v>5621</v>
      </c>
      <c r="AD3523" s="16">
        <f t="shared" si="772"/>
        <v>45500</v>
      </c>
      <c r="AE3523" s="16">
        <f t="shared" si="773"/>
        <v>350</v>
      </c>
      <c r="AF3523" s="16">
        <f t="shared" si="774"/>
        <v>131250</v>
      </c>
      <c r="AG3523" s="16">
        <f t="shared" si="775"/>
        <v>100</v>
      </c>
      <c r="AH3523" s="12">
        <f t="shared" si="776"/>
        <v>0</v>
      </c>
      <c r="AI3523" s="16">
        <f t="shared" si="777"/>
        <v>7</v>
      </c>
      <c r="AJ3523" s="16">
        <f t="shared" si="778"/>
        <v>24150</v>
      </c>
      <c r="AK3523" s="16">
        <f t="shared" si="779"/>
        <v>500</v>
      </c>
      <c r="AL3523" s="16">
        <f t="shared" si="780"/>
        <v>5000</v>
      </c>
      <c r="AM3523" s="16">
        <f t="shared" si="781"/>
        <v>71000</v>
      </c>
      <c r="AN3523" s="16">
        <f t="shared" si="782"/>
        <v>276900</v>
      </c>
      <c r="AP3523" s="16">
        <v>1</v>
      </c>
      <c r="AQ3523" s="16" t="s">
        <v>207</v>
      </c>
      <c r="AX3523" s="16" t="s">
        <v>207</v>
      </c>
      <c r="AY3523" s="16" t="s">
        <v>207</v>
      </c>
      <c r="AZ3523" s="16" t="s">
        <v>207</v>
      </c>
      <c r="BA3523" s="16" t="s">
        <v>207</v>
      </c>
      <c r="BB3523" s="16" t="s">
        <v>207</v>
      </c>
      <c r="BC3523" s="16">
        <v>1</v>
      </c>
      <c r="BD3523" s="16">
        <f t="shared" si="783"/>
        <v>3.5</v>
      </c>
      <c r="BE3523" s="16">
        <f t="shared" si="784"/>
        <v>1730.625</v>
      </c>
      <c r="BG3523" s="16">
        <f t="shared" si="785"/>
        <v>1200</v>
      </c>
      <c r="BH3523" s="16">
        <f t="shared" si="786"/>
        <v>640</v>
      </c>
      <c r="BI3523" s="16">
        <f t="shared" si="787"/>
        <v>8</v>
      </c>
    </row>
    <row r="3524" spans="1:61" x14ac:dyDescent="0.35">
      <c r="A3524">
        <v>3523</v>
      </c>
      <c r="B3524" t="s">
        <v>360</v>
      </c>
      <c r="C3524" t="s">
        <v>10136</v>
      </c>
      <c r="D3524" s="15" t="s">
        <v>4069</v>
      </c>
      <c r="E3524" s="12" t="s">
        <v>98</v>
      </c>
      <c r="G3524" s="12" t="s">
        <v>3316</v>
      </c>
      <c r="H3524" s="12" t="s">
        <v>589</v>
      </c>
      <c r="I3524" s="12" t="s">
        <v>363</v>
      </c>
      <c r="J3524" s="12" t="s">
        <v>2401</v>
      </c>
      <c r="K3524" s="12" t="s">
        <v>363</v>
      </c>
      <c r="N3524" s="16" t="s">
        <v>206</v>
      </c>
      <c r="O3524" s="16" t="s">
        <v>3448</v>
      </c>
      <c r="P3524" s="12" t="s">
        <v>366</v>
      </c>
      <c r="Q3524" s="16">
        <v>2022</v>
      </c>
      <c r="R3524" s="16" t="s">
        <v>4070</v>
      </c>
      <c r="T3524" s="16">
        <v>0</v>
      </c>
      <c r="V3524" s="12" t="s">
        <v>204</v>
      </c>
      <c r="W3524" s="12" t="s">
        <v>204</v>
      </c>
      <c r="X3524" s="16">
        <v>1</v>
      </c>
      <c r="Y3524" s="16">
        <v>7</v>
      </c>
      <c r="Z3524" s="16">
        <v>1.19</v>
      </c>
      <c r="AA3524" s="16">
        <v>154.69999999999999</v>
      </c>
      <c r="AB3524" s="16" t="s">
        <v>2113</v>
      </c>
      <c r="AC3524" s="16" t="s">
        <v>5621</v>
      </c>
      <c r="AD3524" s="16">
        <f t="shared" si="772"/>
        <v>54144.999999999993</v>
      </c>
      <c r="AE3524" s="16">
        <f t="shared" si="773"/>
        <v>416.5</v>
      </c>
      <c r="AF3524" s="16">
        <f t="shared" si="774"/>
        <v>156187.5</v>
      </c>
      <c r="AG3524" s="16">
        <f t="shared" si="775"/>
        <v>119</v>
      </c>
      <c r="AH3524" s="12">
        <f t="shared" si="776"/>
        <v>0</v>
      </c>
      <c r="AI3524" s="16">
        <f t="shared" si="777"/>
        <v>8.33</v>
      </c>
      <c r="AJ3524" s="16">
        <f t="shared" si="778"/>
        <v>28738.5</v>
      </c>
      <c r="AK3524" s="16">
        <f t="shared" si="779"/>
        <v>595</v>
      </c>
      <c r="AL3524" s="16">
        <f t="shared" si="780"/>
        <v>5950</v>
      </c>
      <c r="AM3524" s="16">
        <f t="shared" si="781"/>
        <v>84490</v>
      </c>
      <c r="AN3524" s="16">
        <f t="shared" si="782"/>
        <v>329511</v>
      </c>
      <c r="AP3524" s="16">
        <v>1.19</v>
      </c>
      <c r="AQ3524" s="16" t="s">
        <v>207</v>
      </c>
      <c r="AX3524" s="16" t="s">
        <v>207</v>
      </c>
      <c r="AY3524" s="16" t="s">
        <v>207</v>
      </c>
      <c r="AZ3524" s="16" t="s">
        <v>207</v>
      </c>
      <c r="BA3524" s="16" t="s">
        <v>207</v>
      </c>
      <c r="BB3524" s="16" t="s">
        <v>207</v>
      </c>
      <c r="BC3524" s="16">
        <v>1.19</v>
      </c>
      <c r="BD3524" s="16">
        <f t="shared" si="783"/>
        <v>4.165</v>
      </c>
      <c r="BE3524" s="16">
        <f t="shared" si="784"/>
        <v>2059.4437499999999</v>
      </c>
      <c r="BG3524" s="16">
        <f t="shared" si="785"/>
        <v>1428</v>
      </c>
      <c r="BH3524" s="16">
        <f t="shared" si="786"/>
        <v>761.59999999999991</v>
      </c>
      <c r="BI3524" s="16">
        <f t="shared" si="787"/>
        <v>9.52</v>
      </c>
    </row>
    <row r="3525" spans="1:61" x14ac:dyDescent="0.35">
      <c r="A3525">
        <v>3524</v>
      </c>
      <c r="B3525" t="s">
        <v>360</v>
      </c>
      <c r="C3525" t="s">
        <v>10137</v>
      </c>
      <c r="D3525" s="15" t="s">
        <v>4071</v>
      </c>
      <c r="E3525" s="12" t="s">
        <v>98</v>
      </c>
      <c r="G3525" s="12" t="s">
        <v>3316</v>
      </c>
      <c r="H3525" s="12" t="s">
        <v>589</v>
      </c>
      <c r="I3525" s="12" t="s">
        <v>363</v>
      </c>
      <c r="J3525" s="12" t="s">
        <v>2401</v>
      </c>
      <c r="K3525" s="12" t="s">
        <v>363</v>
      </c>
      <c r="N3525" s="16" t="s">
        <v>206</v>
      </c>
      <c r="O3525" s="16" t="s">
        <v>3448</v>
      </c>
      <c r="P3525" s="12" t="s">
        <v>366</v>
      </c>
      <c r="Q3525" s="16">
        <v>2022</v>
      </c>
      <c r="R3525" s="16" t="s">
        <v>4072</v>
      </c>
      <c r="T3525" s="16">
        <v>0</v>
      </c>
      <c r="V3525" s="12" t="s">
        <v>204</v>
      </c>
      <c r="W3525" s="12" t="s">
        <v>204</v>
      </c>
      <c r="X3525" s="16">
        <v>1</v>
      </c>
      <c r="Y3525" s="16">
        <v>7</v>
      </c>
      <c r="Z3525" s="16">
        <v>1.47</v>
      </c>
      <c r="AA3525" s="16">
        <v>191.1</v>
      </c>
      <c r="AB3525" s="16" t="s">
        <v>2113</v>
      </c>
      <c r="AC3525" s="16" t="s">
        <v>5621</v>
      </c>
      <c r="AD3525" s="16">
        <f t="shared" si="772"/>
        <v>66885</v>
      </c>
      <c r="AE3525" s="16">
        <f t="shared" si="773"/>
        <v>514.5</v>
      </c>
      <c r="AF3525" s="16">
        <f t="shared" si="774"/>
        <v>192937.5</v>
      </c>
      <c r="AG3525" s="16">
        <f t="shared" si="775"/>
        <v>147</v>
      </c>
      <c r="AH3525" s="12">
        <f t="shared" si="776"/>
        <v>0</v>
      </c>
      <c r="AI3525" s="16">
        <f t="shared" si="777"/>
        <v>10.29</v>
      </c>
      <c r="AJ3525" s="16">
        <f t="shared" si="778"/>
        <v>35500.5</v>
      </c>
      <c r="AK3525" s="16">
        <f t="shared" si="779"/>
        <v>735</v>
      </c>
      <c r="AL3525" s="16">
        <f t="shared" si="780"/>
        <v>7350</v>
      </c>
      <c r="AM3525" s="16">
        <f t="shared" si="781"/>
        <v>104370</v>
      </c>
      <c r="AN3525" s="16">
        <f t="shared" si="782"/>
        <v>407043</v>
      </c>
      <c r="AP3525" s="16">
        <v>1.47</v>
      </c>
      <c r="AQ3525" s="16" t="s">
        <v>207</v>
      </c>
      <c r="AX3525" s="16" t="s">
        <v>207</v>
      </c>
      <c r="AY3525" s="16" t="s">
        <v>207</v>
      </c>
      <c r="AZ3525" s="16" t="s">
        <v>207</v>
      </c>
      <c r="BA3525" s="16" t="s">
        <v>207</v>
      </c>
      <c r="BB3525" s="16" t="s">
        <v>207</v>
      </c>
      <c r="BC3525" s="16">
        <v>1.47</v>
      </c>
      <c r="BD3525" s="16">
        <f t="shared" si="783"/>
        <v>5.1449999999999996</v>
      </c>
      <c r="BE3525" s="16">
        <f t="shared" si="784"/>
        <v>2544.0187500000002</v>
      </c>
      <c r="BG3525" s="16">
        <f t="shared" si="785"/>
        <v>1764</v>
      </c>
      <c r="BH3525" s="16">
        <f t="shared" si="786"/>
        <v>940.8</v>
      </c>
      <c r="BI3525" s="16">
        <f t="shared" si="787"/>
        <v>11.76</v>
      </c>
    </row>
    <row r="3526" spans="1:61" x14ac:dyDescent="0.35">
      <c r="A3526">
        <v>3525</v>
      </c>
      <c r="B3526" t="s">
        <v>360</v>
      </c>
      <c r="C3526" t="s">
        <v>10138</v>
      </c>
      <c r="D3526" s="15" t="s">
        <v>4073</v>
      </c>
      <c r="E3526" s="12" t="s">
        <v>98</v>
      </c>
      <c r="G3526" s="12" t="s">
        <v>3316</v>
      </c>
      <c r="H3526" s="12" t="s">
        <v>589</v>
      </c>
      <c r="I3526" s="12" t="s">
        <v>363</v>
      </c>
      <c r="J3526" s="12" t="s">
        <v>2401</v>
      </c>
      <c r="K3526" s="12" t="s">
        <v>363</v>
      </c>
      <c r="N3526" s="16" t="s">
        <v>206</v>
      </c>
      <c r="O3526" s="16" t="s">
        <v>3448</v>
      </c>
      <c r="P3526" s="12" t="s">
        <v>366</v>
      </c>
      <c r="Q3526" s="16">
        <v>2022</v>
      </c>
      <c r="R3526" s="16" t="s">
        <v>4074</v>
      </c>
      <c r="T3526" s="16">
        <v>0</v>
      </c>
      <c r="V3526" s="12" t="s">
        <v>204</v>
      </c>
      <c r="W3526" s="12" t="s">
        <v>204</v>
      </c>
      <c r="X3526" s="16">
        <v>1</v>
      </c>
      <c r="Y3526" s="16">
        <v>7</v>
      </c>
      <c r="Z3526" s="16">
        <v>1.87</v>
      </c>
      <c r="AA3526" s="16">
        <v>243.10000000000002</v>
      </c>
      <c r="AB3526" s="16" t="s">
        <v>2113</v>
      </c>
      <c r="AC3526" s="16" t="s">
        <v>5621</v>
      </c>
      <c r="AD3526" s="16">
        <f t="shared" si="772"/>
        <v>85085.000000000015</v>
      </c>
      <c r="AE3526" s="16">
        <f t="shared" si="773"/>
        <v>654.5</v>
      </c>
      <c r="AF3526" s="16">
        <f t="shared" si="774"/>
        <v>245437.5</v>
      </c>
      <c r="AG3526" s="16">
        <f t="shared" si="775"/>
        <v>187</v>
      </c>
      <c r="AH3526" s="12">
        <f t="shared" si="776"/>
        <v>0</v>
      </c>
      <c r="AI3526" s="16">
        <f t="shared" si="777"/>
        <v>13.09</v>
      </c>
      <c r="AJ3526" s="16">
        <f t="shared" si="778"/>
        <v>45160.5</v>
      </c>
      <c r="AK3526" s="16">
        <f t="shared" si="779"/>
        <v>935</v>
      </c>
      <c r="AL3526" s="16">
        <f t="shared" si="780"/>
        <v>9350</v>
      </c>
      <c r="AM3526" s="16">
        <f t="shared" si="781"/>
        <v>132770</v>
      </c>
      <c r="AN3526" s="16">
        <f t="shared" si="782"/>
        <v>517803</v>
      </c>
      <c r="AP3526" s="16">
        <v>1.87</v>
      </c>
      <c r="AQ3526" s="16" t="s">
        <v>207</v>
      </c>
      <c r="AX3526" s="16" t="s">
        <v>207</v>
      </c>
      <c r="AY3526" s="16" t="s">
        <v>207</v>
      </c>
      <c r="AZ3526" s="16" t="s">
        <v>207</v>
      </c>
      <c r="BA3526" s="16" t="s">
        <v>207</v>
      </c>
      <c r="BB3526" s="16" t="s">
        <v>207</v>
      </c>
      <c r="BC3526" s="16">
        <v>1.87</v>
      </c>
      <c r="BD3526" s="16">
        <f t="shared" si="783"/>
        <v>6.5449999999999999</v>
      </c>
      <c r="BE3526" s="16">
        <f t="shared" si="784"/>
        <v>3236.2687500000002</v>
      </c>
      <c r="BG3526" s="16">
        <f t="shared" si="785"/>
        <v>2244</v>
      </c>
      <c r="BH3526" s="16">
        <f t="shared" si="786"/>
        <v>1196.8000000000002</v>
      </c>
      <c r="BI3526" s="16">
        <f t="shared" si="787"/>
        <v>14.960000000000003</v>
      </c>
    </row>
    <row r="3527" spans="1:61" x14ac:dyDescent="0.35">
      <c r="A3527">
        <v>3526</v>
      </c>
      <c r="B3527" t="s">
        <v>360</v>
      </c>
      <c r="C3527" t="s">
        <v>10139</v>
      </c>
      <c r="D3527" s="15" t="s">
        <v>4075</v>
      </c>
      <c r="E3527" s="12" t="s">
        <v>98</v>
      </c>
      <c r="G3527" s="12" t="s">
        <v>3316</v>
      </c>
      <c r="H3527" s="12" t="s">
        <v>589</v>
      </c>
      <c r="I3527" s="12" t="s">
        <v>363</v>
      </c>
      <c r="J3527" s="12" t="s">
        <v>2401</v>
      </c>
      <c r="K3527" s="12" t="s">
        <v>363</v>
      </c>
      <c r="N3527" s="16" t="s">
        <v>206</v>
      </c>
      <c r="O3527" s="16" t="s">
        <v>3448</v>
      </c>
      <c r="P3527" s="12" t="s">
        <v>366</v>
      </c>
      <c r="Q3527" s="16">
        <v>2022</v>
      </c>
      <c r="R3527" s="16" t="s">
        <v>3339</v>
      </c>
      <c r="T3527" s="16">
        <v>0</v>
      </c>
      <c r="V3527" s="12" t="s">
        <v>204</v>
      </c>
      <c r="W3527" s="12" t="s">
        <v>204</v>
      </c>
      <c r="X3527" s="16">
        <v>1</v>
      </c>
      <c r="Y3527" s="16">
        <v>7</v>
      </c>
      <c r="Z3527" s="16">
        <v>0.99</v>
      </c>
      <c r="AA3527" s="16">
        <v>128.69999999999999</v>
      </c>
      <c r="AB3527" s="16" t="s">
        <v>2113</v>
      </c>
      <c r="AC3527" s="16" t="s">
        <v>5621</v>
      </c>
      <c r="AD3527" s="16">
        <f t="shared" si="772"/>
        <v>45044.999999999993</v>
      </c>
      <c r="AE3527" s="16">
        <f t="shared" si="773"/>
        <v>346.5</v>
      </c>
      <c r="AF3527" s="16">
        <f t="shared" si="774"/>
        <v>129937.5</v>
      </c>
      <c r="AG3527" s="16">
        <f t="shared" si="775"/>
        <v>99</v>
      </c>
      <c r="AH3527" s="12">
        <f t="shared" si="776"/>
        <v>0</v>
      </c>
      <c r="AI3527" s="16">
        <f t="shared" si="777"/>
        <v>6.93</v>
      </c>
      <c r="AJ3527" s="16">
        <f t="shared" si="778"/>
        <v>23908.5</v>
      </c>
      <c r="AK3527" s="16">
        <f t="shared" si="779"/>
        <v>495</v>
      </c>
      <c r="AL3527" s="16">
        <f t="shared" si="780"/>
        <v>4950</v>
      </c>
      <c r="AM3527" s="16">
        <f t="shared" si="781"/>
        <v>70290</v>
      </c>
      <c r="AN3527" s="16">
        <f t="shared" si="782"/>
        <v>274131</v>
      </c>
      <c r="AP3527" s="16">
        <v>0.99</v>
      </c>
      <c r="AQ3527" s="16" t="s">
        <v>207</v>
      </c>
      <c r="AX3527" s="16" t="s">
        <v>207</v>
      </c>
      <c r="AY3527" s="16" t="s">
        <v>207</v>
      </c>
      <c r="AZ3527" s="16" t="s">
        <v>207</v>
      </c>
      <c r="BA3527" s="16" t="s">
        <v>207</v>
      </c>
      <c r="BB3527" s="16" t="s">
        <v>207</v>
      </c>
      <c r="BC3527" s="16">
        <v>0.99</v>
      </c>
      <c r="BD3527" s="16">
        <f t="shared" si="783"/>
        <v>3.4649999999999999</v>
      </c>
      <c r="BE3527" s="16">
        <f t="shared" si="784"/>
        <v>1713.3187499999999</v>
      </c>
      <c r="BG3527" s="16">
        <f t="shared" si="785"/>
        <v>1188</v>
      </c>
      <c r="BH3527" s="16">
        <f t="shared" si="786"/>
        <v>633.6</v>
      </c>
      <c r="BI3527" s="16">
        <f t="shared" si="787"/>
        <v>7.92</v>
      </c>
    </row>
    <row r="3528" spans="1:61" x14ac:dyDescent="0.35">
      <c r="A3528">
        <v>3527</v>
      </c>
      <c r="B3528" t="s">
        <v>360</v>
      </c>
      <c r="C3528" t="s">
        <v>10140</v>
      </c>
      <c r="D3528" s="15" t="s">
        <v>4076</v>
      </c>
      <c r="E3528" s="12" t="s">
        <v>98</v>
      </c>
      <c r="G3528" s="12" t="s">
        <v>3316</v>
      </c>
      <c r="H3528" s="12" t="s">
        <v>589</v>
      </c>
      <c r="I3528" s="12" t="s">
        <v>363</v>
      </c>
      <c r="J3528" s="12" t="s">
        <v>2401</v>
      </c>
      <c r="K3528" s="12" t="s">
        <v>363</v>
      </c>
      <c r="N3528" s="16" t="s">
        <v>206</v>
      </c>
      <c r="O3528" s="16" t="s">
        <v>3448</v>
      </c>
      <c r="P3528" s="12" t="s">
        <v>366</v>
      </c>
      <c r="Q3528" s="16">
        <v>2022</v>
      </c>
      <c r="R3528" s="16" t="s">
        <v>4070</v>
      </c>
      <c r="T3528" s="16">
        <v>0</v>
      </c>
      <c r="V3528" s="12" t="s">
        <v>204</v>
      </c>
      <c r="W3528" s="12" t="s">
        <v>204</v>
      </c>
      <c r="X3528" s="16">
        <v>1</v>
      </c>
      <c r="Y3528" s="16">
        <v>7</v>
      </c>
      <c r="Z3528" s="16">
        <v>1.19</v>
      </c>
      <c r="AA3528" s="16">
        <v>154.69999999999999</v>
      </c>
      <c r="AB3528" s="16" t="s">
        <v>2113</v>
      </c>
      <c r="AC3528" s="16" t="s">
        <v>5621</v>
      </c>
      <c r="AD3528" s="16">
        <f t="shared" si="772"/>
        <v>54144.999999999993</v>
      </c>
      <c r="AE3528" s="16">
        <f t="shared" si="773"/>
        <v>416.5</v>
      </c>
      <c r="AF3528" s="16">
        <f t="shared" si="774"/>
        <v>156187.5</v>
      </c>
      <c r="AG3528" s="16">
        <f t="shared" si="775"/>
        <v>119</v>
      </c>
      <c r="AH3528" s="12">
        <f t="shared" si="776"/>
        <v>0</v>
      </c>
      <c r="AI3528" s="16">
        <f t="shared" si="777"/>
        <v>8.33</v>
      </c>
      <c r="AJ3528" s="16">
        <f t="shared" si="778"/>
        <v>28738.5</v>
      </c>
      <c r="AK3528" s="16">
        <f t="shared" si="779"/>
        <v>595</v>
      </c>
      <c r="AL3528" s="16">
        <f t="shared" si="780"/>
        <v>5950</v>
      </c>
      <c r="AM3528" s="16">
        <f t="shared" si="781"/>
        <v>84490</v>
      </c>
      <c r="AN3528" s="16">
        <f t="shared" si="782"/>
        <v>329511</v>
      </c>
      <c r="AP3528" s="16">
        <v>1.19</v>
      </c>
      <c r="AQ3528" s="16" t="s">
        <v>207</v>
      </c>
      <c r="AX3528" s="16" t="s">
        <v>207</v>
      </c>
      <c r="AY3528" s="16" t="s">
        <v>207</v>
      </c>
      <c r="AZ3528" s="16" t="s">
        <v>207</v>
      </c>
      <c r="BA3528" s="16" t="s">
        <v>207</v>
      </c>
      <c r="BB3528" s="16" t="s">
        <v>207</v>
      </c>
      <c r="BC3528" s="16">
        <v>1.19</v>
      </c>
      <c r="BD3528" s="16">
        <f t="shared" si="783"/>
        <v>4.165</v>
      </c>
      <c r="BE3528" s="16">
        <f t="shared" si="784"/>
        <v>2059.4437499999999</v>
      </c>
      <c r="BG3528" s="16">
        <f t="shared" si="785"/>
        <v>1428</v>
      </c>
      <c r="BH3528" s="16">
        <f t="shared" si="786"/>
        <v>761.59999999999991</v>
      </c>
      <c r="BI3528" s="16">
        <f t="shared" si="787"/>
        <v>9.52</v>
      </c>
    </row>
    <row r="3529" spans="1:61" x14ac:dyDescent="0.35">
      <c r="A3529">
        <v>3528</v>
      </c>
      <c r="B3529" t="s">
        <v>360</v>
      </c>
      <c r="C3529" t="s">
        <v>10141</v>
      </c>
      <c r="D3529" s="15" t="s">
        <v>4077</v>
      </c>
      <c r="E3529" s="12" t="s">
        <v>98</v>
      </c>
      <c r="G3529" s="12" t="s">
        <v>3316</v>
      </c>
      <c r="H3529" s="12" t="s">
        <v>589</v>
      </c>
      <c r="I3529" s="12" t="s">
        <v>363</v>
      </c>
      <c r="J3529" s="12" t="s">
        <v>2401</v>
      </c>
      <c r="K3529" s="12" t="s">
        <v>363</v>
      </c>
      <c r="N3529" s="16" t="s">
        <v>206</v>
      </c>
      <c r="O3529" s="16" t="s">
        <v>3448</v>
      </c>
      <c r="P3529" s="12" t="s">
        <v>366</v>
      </c>
      <c r="Q3529" s="16">
        <v>2022</v>
      </c>
      <c r="R3529" s="16" t="s">
        <v>4074</v>
      </c>
      <c r="T3529" s="16">
        <v>0</v>
      </c>
      <c r="V3529" s="12" t="s">
        <v>204</v>
      </c>
      <c r="W3529" s="12" t="s">
        <v>204</v>
      </c>
      <c r="X3529" s="16">
        <v>1</v>
      </c>
      <c r="Y3529" s="16">
        <v>7</v>
      </c>
      <c r="Z3529" s="16">
        <v>1.87</v>
      </c>
      <c r="AA3529" s="16">
        <v>243.10000000000002</v>
      </c>
      <c r="AB3529" s="16" t="s">
        <v>2113</v>
      </c>
      <c r="AC3529" s="16" t="s">
        <v>5621</v>
      </c>
      <c r="AD3529" s="16">
        <f t="shared" si="772"/>
        <v>85085.000000000015</v>
      </c>
      <c r="AE3529" s="16">
        <f t="shared" si="773"/>
        <v>654.5</v>
      </c>
      <c r="AF3529" s="16">
        <f t="shared" si="774"/>
        <v>245437.5</v>
      </c>
      <c r="AG3529" s="16">
        <f t="shared" si="775"/>
        <v>187</v>
      </c>
      <c r="AH3529" s="12">
        <f t="shared" si="776"/>
        <v>0</v>
      </c>
      <c r="AI3529" s="16">
        <f t="shared" si="777"/>
        <v>13.09</v>
      </c>
      <c r="AJ3529" s="16">
        <f t="shared" si="778"/>
        <v>45160.5</v>
      </c>
      <c r="AK3529" s="16">
        <f t="shared" si="779"/>
        <v>935</v>
      </c>
      <c r="AL3529" s="16">
        <f t="shared" si="780"/>
        <v>9350</v>
      </c>
      <c r="AM3529" s="16">
        <f t="shared" si="781"/>
        <v>132770</v>
      </c>
      <c r="AN3529" s="16">
        <f t="shared" si="782"/>
        <v>517803</v>
      </c>
      <c r="AP3529" s="16">
        <v>1.87</v>
      </c>
      <c r="AQ3529" s="16" t="s">
        <v>207</v>
      </c>
      <c r="AX3529" s="16" t="s">
        <v>207</v>
      </c>
      <c r="AY3529" s="16" t="s">
        <v>207</v>
      </c>
      <c r="AZ3529" s="16" t="s">
        <v>207</v>
      </c>
      <c r="BA3529" s="16" t="s">
        <v>207</v>
      </c>
      <c r="BB3529" s="16" t="s">
        <v>207</v>
      </c>
      <c r="BC3529" s="16">
        <v>1.87</v>
      </c>
      <c r="BD3529" s="16">
        <f t="shared" si="783"/>
        <v>6.5449999999999999</v>
      </c>
      <c r="BE3529" s="16">
        <f t="shared" si="784"/>
        <v>3236.2687500000002</v>
      </c>
      <c r="BG3529" s="16">
        <f t="shared" si="785"/>
        <v>2244</v>
      </c>
      <c r="BH3529" s="16">
        <f t="shared" si="786"/>
        <v>1196.8000000000002</v>
      </c>
      <c r="BI3529" s="16">
        <f t="shared" si="787"/>
        <v>14.960000000000003</v>
      </c>
    </row>
    <row r="3530" spans="1:61" x14ac:dyDescent="0.35">
      <c r="A3530">
        <v>3529</v>
      </c>
      <c r="B3530" t="s">
        <v>360</v>
      </c>
      <c r="C3530" t="s">
        <v>10142</v>
      </c>
      <c r="D3530" s="15" t="s">
        <v>4078</v>
      </c>
      <c r="E3530" s="12" t="s">
        <v>98</v>
      </c>
      <c r="G3530" s="12" t="s">
        <v>3316</v>
      </c>
      <c r="H3530" s="12" t="s">
        <v>589</v>
      </c>
      <c r="I3530" s="12" t="s">
        <v>363</v>
      </c>
      <c r="J3530" s="12" t="s">
        <v>2401</v>
      </c>
      <c r="K3530" s="12" t="s">
        <v>363</v>
      </c>
      <c r="N3530" s="16" t="s">
        <v>206</v>
      </c>
      <c r="O3530" s="16" t="s">
        <v>4079</v>
      </c>
      <c r="P3530" s="12" t="s">
        <v>366</v>
      </c>
      <c r="Q3530" s="16">
        <v>2022</v>
      </c>
      <c r="R3530" s="16" t="s">
        <v>4080</v>
      </c>
      <c r="T3530" s="16">
        <v>0</v>
      </c>
      <c r="V3530" s="12" t="s">
        <v>204</v>
      </c>
      <c r="W3530" s="12" t="s">
        <v>204</v>
      </c>
      <c r="X3530" s="16">
        <v>1</v>
      </c>
      <c r="Y3530" s="16">
        <v>7</v>
      </c>
      <c r="Z3530" s="16">
        <v>0.4</v>
      </c>
      <c r="AA3530" s="16">
        <v>52</v>
      </c>
      <c r="AB3530" s="16" t="s">
        <v>2113</v>
      </c>
      <c r="AC3530" s="16" t="s">
        <v>5621</v>
      </c>
      <c r="AD3530" s="16">
        <f t="shared" si="772"/>
        <v>18200</v>
      </c>
      <c r="AE3530" s="16">
        <f t="shared" si="773"/>
        <v>140</v>
      </c>
      <c r="AF3530" s="16">
        <f t="shared" si="774"/>
        <v>52500</v>
      </c>
      <c r="AG3530" s="16">
        <f t="shared" si="775"/>
        <v>40</v>
      </c>
      <c r="AH3530" s="12">
        <f t="shared" si="776"/>
        <v>0</v>
      </c>
      <c r="AI3530" s="16">
        <f t="shared" si="777"/>
        <v>2.8000000000000003</v>
      </c>
      <c r="AJ3530" s="16">
        <f t="shared" si="778"/>
        <v>9660.0000000000018</v>
      </c>
      <c r="AK3530" s="16">
        <f t="shared" si="779"/>
        <v>200</v>
      </c>
      <c r="AL3530" s="16">
        <f t="shared" si="780"/>
        <v>2000</v>
      </c>
      <c r="AM3530" s="16">
        <f t="shared" si="781"/>
        <v>28400</v>
      </c>
      <c r="AN3530" s="16">
        <f t="shared" si="782"/>
        <v>110760</v>
      </c>
      <c r="AP3530" s="16">
        <v>0.4</v>
      </c>
      <c r="AQ3530" s="16" t="s">
        <v>207</v>
      </c>
      <c r="AX3530" s="16" t="s">
        <v>207</v>
      </c>
      <c r="AY3530" s="16" t="s">
        <v>207</v>
      </c>
      <c r="AZ3530" s="16" t="s">
        <v>207</v>
      </c>
      <c r="BA3530" s="16" t="s">
        <v>207</v>
      </c>
      <c r="BB3530" s="16" t="s">
        <v>207</v>
      </c>
      <c r="BC3530" s="16">
        <v>0.4</v>
      </c>
      <c r="BD3530" s="16">
        <f t="shared" si="783"/>
        <v>1.4000000000000001</v>
      </c>
      <c r="BE3530" s="16">
        <f t="shared" si="784"/>
        <v>692.25</v>
      </c>
      <c r="BG3530" s="16">
        <f t="shared" si="785"/>
        <v>480</v>
      </c>
      <c r="BH3530" s="16">
        <f t="shared" si="786"/>
        <v>256</v>
      </c>
      <c r="BI3530" s="16">
        <f t="shared" si="787"/>
        <v>3.2</v>
      </c>
    </row>
    <row r="3531" spans="1:61" x14ac:dyDescent="0.35">
      <c r="A3531">
        <v>3530</v>
      </c>
      <c r="B3531" t="s">
        <v>360</v>
      </c>
      <c r="C3531" t="s">
        <v>10143</v>
      </c>
      <c r="D3531" s="15" t="s">
        <v>4081</v>
      </c>
      <c r="E3531" s="12" t="s">
        <v>98</v>
      </c>
      <c r="G3531" s="12" t="s">
        <v>3316</v>
      </c>
      <c r="H3531" s="12" t="s">
        <v>589</v>
      </c>
      <c r="I3531" s="12" t="s">
        <v>363</v>
      </c>
      <c r="J3531" s="12" t="s">
        <v>2401</v>
      </c>
      <c r="K3531" s="12" t="s">
        <v>363</v>
      </c>
      <c r="N3531" s="16" t="s">
        <v>206</v>
      </c>
      <c r="O3531" s="16" t="s">
        <v>4079</v>
      </c>
      <c r="P3531" s="12" t="s">
        <v>366</v>
      </c>
      <c r="Q3531" s="16">
        <v>2022</v>
      </c>
      <c r="R3531" s="16" t="s">
        <v>3343</v>
      </c>
      <c r="T3531" s="16">
        <v>0</v>
      </c>
      <c r="V3531" s="12" t="s">
        <v>204</v>
      </c>
      <c r="W3531" s="12" t="s">
        <v>204</v>
      </c>
      <c r="X3531" s="16">
        <v>1</v>
      </c>
      <c r="Y3531" s="16">
        <v>7</v>
      </c>
      <c r="Z3531" s="16">
        <v>0.48</v>
      </c>
      <c r="AA3531" s="16">
        <v>62.4</v>
      </c>
      <c r="AB3531" s="16" t="s">
        <v>2113</v>
      </c>
      <c r="AC3531" s="16" t="s">
        <v>5621</v>
      </c>
      <c r="AD3531" s="16">
        <f t="shared" si="772"/>
        <v>21840</v>
      </c>
      <c r="AE3531" s="16">
        <f t="shared" si="773"/>
        <v>168</v>
      </c>
      <c r="AF3531" s="16">
        <f t="shared" si="774"/>
        <v>63000</v>
      </c>
      <c r="AG3531" s="16">
        <f t="shared" si="775"/>
        <v>48</v>
      </c>
      <c r="AH3531" s="12">
        <f t="shared" si="776"/>
        <v>0</v>
      </c>
      <c r="AI3531" s="16">
        <f t="shared" si="777"/>
        <v>3.36</v>
      </c>
      <c r="AJ3531" s="16">
        <f t="shared" si="778"/>
        <v>11592</v>
      </c>
      <c r="AK3531" s="16">
        <f t="shared" si="779"/>
        <v>240</v>
      </c>
      <c r="AL3531" s="16">
        <f t="shared" si="780"/>
        <v>2400</v>
      </c>
      <c r="AM3531" s="16">
        <f t="shared" si="781"/>
        <v>34080</v>
      </c>
      <c r="AN3531" s="16">
        <f t="shared" si="782"/>
        <v>132912</v>
      </c>
      <c r="AP3531" s="16">
        <v>0.48</v>
      </c>
      <c r="AQ3531" s="16" t="s">
        <v>207</v>
      </c>
      <c r="AX3531" s="16" t="s">
        <v>207</v>
      </c>
      <c r="AY3531" s="16" t="s">
        <v>207</v>
      </c>
      <c r="AZ3531" s="16" t="s">
        <v>207</v>
      </c>
      <c r="BA3531" s="16" t="s">
        <v>207</v>
      </c>
      <c r="BB3531" s="16" t="s">
        <v>207</v>
      </c>
      <c r="BC3531" s="16">
        <v>0.48</v>
      </c>
      <c r="BD3531" s="16">
        <f t="shared" si="783"/>
        <v>1.68</v>
      </c>
      <c r="BE3531" s="16">
        <f t="shared" si="784"/>
        <v>830.7</v>
      </c>
      <c r="BG3531" s="16">
        <f t="shared" si="785"/>
        <v>576</v>
      </c>
      <c r="BH3531" s="16">
        <f t="shared" si="786"/>
        <v>307.2</v>
      </c>
      <c r="BI3531" s="16">
        <f t="shared" si="787"/>
        <v>3.84</v>
      </c>
    </row>
    <row r="3532" spans="1:61" x14ac:dyDescent="0.35">
      <c r="A3532">
        <v>3531</v>
      </c>
      <c r="B3532" t="s">
        <v>360</v>
      </c>
      <c r="C3532" t="s">
        <v>10144</v>
      </c>
      <c r="D3532" s="15" t="s">
        <v>4082</v>
      </c>
      <c r="E3532" s="12" t="s">
        <v>98</v>
      </c>
      <c r="G3532" s="12" t="s">
        <v>3316</v>
      </c>
      <c r="H3532" s="12" t="s">
        <v>589</v>
      </c>
      <c r="I3532" s="12" t="s">
        <v>363</v>
      </c>
      <c r="J3532" s="12" t="s">
        <v>2401</v>
      </c>
      <c r="K3532" s="12" t="s">
        <v>363</v>
      </c>
      <c r="N3532" s="16" t="s">
        <v>206</v>
      </c>
      <c r="O3532" s="16" t="s">
        <v>4079</v>
      </c>
      <c r="P3532" s="12" t="s">
        <v>366</v>
      </c>
      <c r="Q3532" s="16">
        <v>2022</v>
      </c>
      <c r="R3532" s="16" t="s">
        <v>4083</v>
      </c>
      <c r="T3532" s="16">
        <v>0</v>
      </c>
      <c r="V3532" s="12" t="s">
        <v>204</v>
      </c>
      <c r="W3532" s="12" t="s">
        <v>204</v>
      </c>
      <c r="X3532" s="16">
        <v>1</v>
      </c>
      <c r="Y3532" s="16">
        <v>7</v>
      </c>
      <c r="Z3532" s="16">
        <v>0.45</v>
      </c>
      <c r="AA3532" s="16">
        <v>58.5</v>
      </c>
      <c r="AB3532" s="16" t="s">
        <v>2113</v>
      </c>
      <c r="AC3532" s="16" t="s">
        <v>5621</v>
      </c>
      <c r="AD3532" s="16">
        <f t="shared" si="772"/>
        <v>20475</v>
      </c>
      <c r="AE3532" s="16">
        <f t="shared" si="773"/>
        <v>157.5</v>
      </c>
      <c r="AF3532" s="16">
        <f t="shared" si="774"/>
        <v>59062.5</v>
      </c>
      <c r="AG3532" s="16">
        <f t="shared" si="775"/>
        <v>45</v>
      </c>
      <c r="AH3532" s="12">
        <f t="shared" si="776"/>
        <v>0</v>
      </c>
      <c r="AI3532" s="16">
        <f t="shared" si="777"/>
        <v>3.15</v>
      </c>
      <c r="AJ3532" s="16">
        <f t="shared" si="778"/>
        <v>10867.5</v>
      </c>
      <c r="AK3532" s="16">
        <f t="shared" si="779"/>
        <v>225</v>
      </c>
      <c r="AL3532" s="16">
        <f t="shared" si="780"/>
        <v>2250</v>
      </c>
      <c r="AM3532" s="16">
        <f t="shared" si="781"/>
        <v>31950</v>
      </c>
      <c r="AN3532" s="16">
        <f t="shared" si="782"/>
        <v>124605</v>
      </c>
      <c r="AP3532" s="16">
        <v>0.45</v>
      </c>
      <c r="AQ3532" s="16" t="s">
        <v>207</v>
      </c>
      <c r="AX3532" s="16" t="s">
        <v>207</v>
      </c>
      <c r="AY3532" s="16" t="s">
        <v>207</v>
      </c>
      <c r="AZ3532" s="16" t="s">
        <v>207</v>
      </c>
      <c r="BA3532" s="16" t="s">
        <v>207</v>
      </c>
      <c r="BB3532" s="16" t="s">
        <v>207</v>
      </c>
      <c r="BC3532" s="16">
        <v>0.45</v>
      </c>
      <c r="BD3532" s="16">
        <f t="shared" si="783"/>
        <v>1.575</v>
      </c>
      <c r="BE3532" s="16">
        <f t="shared" si="784"/>
        <v>778.78125</v>
      </c>
      <c r="BG3532" s="16">
        <f t="shared" si="785"/>
        <v>540</v>
      </c>
      <c r="BH3532" s="16">
        <f t="shared" si="786"/>
        <v>288</v>
      </c>
      <c r="BI3532" s="16">
        <f t="shared" si="787"/>
        <v>3.6</v>
      </c>
    </row>
    <row r="3533" spans="1:61" x14ac:dyDescent="0.35">
      <c r="A3533">
        <v>3532</v>
      </c>
      <c r="B3533" t="s">
        <v>360</v>
      </c>
      <c r="C3533" t="s">
        <v>10145</v>
      </c>
      <c r="D3533" s="15" t="s">
        <v>4029</v>
      </c>
      <c r="E3533" s="12" t="s">
        <v>98</v>
      </c>
      <c r="G3533" s="12" t="s">
        <v>3316</v>
      </c>
      <c r="H3533" s="12" t="s">
        <v>589</v>
      </c>
      <c r="I3533" s="12" t="s">
        <v>363</v>
      </c>
      <c r="J3533" s="12" t="s">
        <v>2401</v>
      </c>
      <c r="K3533" s="12" t="s">
        <v>363</v>
      </c>
      <c r="N3533" s="16" t="s">
        <v>206</v>
      </c>
      <c r="O3533" s="16" t="s">
        <v>4079</v>
      </c>
      <c r="P3533" s="12" t="s">
        <v>366</v>
      </c>
      <c r="Q3533" s="16">
        <v>2022</v>
      </c>
      <c r="R3533" s="16" t="s">
        <v>3379</v>
      </c>
      <c r="T3533" s="16">
        <v>0</v>
      </c>
      <c r="V3533" s="12" t="s">
        <v>204</v>
      </c>
      <c r="W3533" s="12" t="s">
        <v>204</v>
      </c>
      <c r="X3533" s="16">
        <v>1</v>
      </c>
      <c r="Y3533" s="16">
        <v>7</v>
      </c>
      <c r="Z3533" s="16">
        <v>1.1200000000000001</v>
      </c>
      <c r="AA3533" s="16">
        <v>145.60000000000002</v>
      </c>
      <c r="AB3533" s="16" t="s">
        <v>2113</v>
      </c>
      <c r="AC3533" s="16" t="s">
        <v>5621</v>
      </c>
      <c r="AD3533" s="16">
        <f t="shared" si="772"/>
        <v>50960.000000000007</v>
      </c>
      <c r="AE3533" s="16">
        <f t="shared" si="773"/>
        <v>392.00000000000006</v>
      </c>
      <c r="AF3533" s="16">
        <f t="shared" si="774"/>
        <v>147000.00000000003</v>
      </c>
      <c r="AG3533" s="16">
        <f t="shared" si="775"/>
        <v>112.00000000000001</v>
      </c>
      <c r="AH3533" s="12">
        <f t="shared" si="776"/>
        <v>0</v>
      </c>
      <c r="AI3533" s="16">
        <f t="shared" si="777"/>
        <v>7.8400000000000007</v>
      </c>
      <c r="AJ3533" s="16">
        <f t="shared" si="778"/>
        <v>27048.000000000004</v>
      </c>
      <c r="AK3533" s="16">
        <f t="shared" si="779"/>
        <v>560</v>
      </c>
      <c r="AL3533" s="16">
        <f t="shared" si="780"/>
        <v>5600.0000000000009</v>
      </c>
      <c r="AM3533" s="16">
        <f t="shared" si="781"/>
        <v>79520.000000000015</v>
      </c>
      <c r="AN3533" s="16">
        <f t="shared" si="782"/>
        <v>310128.00000000006</v>
      </c>
      <c r="AP3533" s="16">
        <v>1.1200000000000001</v>
      </c>
      <c r="AQ3533" s="16" t="s">
        <v>207</v>
      </c>
      <c r="AX3533" s="16" t="s">
        <v>207</v>
      </c>
      <c r="AY3533" s="16" t="s">
        <v>207</v>
      </c>
      <c r="AZ3533" s="16" t="s">
        <v>207</v>
      </c>
      <c r="BA3533" s="16" t="s">
        <v>207</v>
      </c>
      <c r="BB3533" s="16" t="s">
        <v>207</v>
      </c>
      <c r="BC3533" s="16">
        <v>1.1200000000000001</v>
      </c>
      <c r="BD3533" s="16">
        <f t="shared" si="783"/>
        <v>3.9200000000000004</v>
      </c>
      <c r="BE3533" s="16">
        <f t="shared" si="784"/>
        <v>1938.3000000000004</v>
      </c>
      <c r="BG3533" s="16">
        <f t="shared" si="785"/>
        <v>1344.0000000000002</v>
      </c>
      <c r="BH3533" s="16">
        <f t="shared" si="786"/>
        <v>716.80000000000007</v>
      </c>
      <c r="BI3533" s="16">
        <f t="shared" si="787"/>
        <v>8.9600000000000009</v>
      </c>
    </row>
    <row r="3534" spans="1:61" x14ac:dyDescent="0.35">
      <c r="A3534">
        <v>3533</v>
      </c>
      <c r="B3534" t="s">
        <v>360</v>
      </c>
      <c r="C3534" t="s">
        <v>10146</v>
      </c>
      <c r="D3534" s="15" t="s">
        <v>4084</v>
      </c>
      <c r="E3534" s="12" t="s">
        <v>98</v>
      </c>
      <c r="G3534" s="12" t="s">
        <v>3316</v>
      </c>
      <c r="H3534" s="12" t="s">
        <v>589</v>
      </c>
      <c r="I3534" s="12" t="s">
        <v>363</v>
      </c>
      <c r="J3534" s="12" t="s">
        <v>2401</v>
      </c>
      <c r="K3534" s="12" t="s">
        <v>363</v>
      </c>
      <c r="N3534" s="16" t="s">
        <v>206</v>
      </c>
      <c r="O3534" s="16" t="s">
        <v>4079</v>
      </c>
      <c r="P3534" s="12" t="s">
        <v>366</v>
      </c>
      <c r="Q3534" s="16">
        <v>2022</v>
      </c>
      <c r="R3534" s="16" t="s">
        <v>4080</v>
      </c>
      <c r="T3534" s="16">
        <v>0</v>
      </c>
      <c r="V3534" s="12" t="s">
        <v>204</v>
      </c>
      <c r="W3534" s="12" t="s">
        <v>204</v>
      </c>
      <c r="X3534" s="16">
        <v>1</v>
      </c>
      <c r="Y3534" s="16">
        <v>7</v>
      </c>
      <c r="Z3534" s="16">
        <v>0.4</v>
      </c>
      <c r="AA3534" s="16">
        <v>52</v>
      </c>
      <c r="AB3534" s="16" t="s">
        <v>2113</v>
      </c>
      <c r="AC3534" s="16" t="s">
        <v>5621</v>
      </c>
      <c r="AD3534" s="16">
        <f t="shared" si="772"/>
        <v>18200</v>
      </c>
      <c r="AE3534" s="16">
        <f t="shared" si="773"/>
        <v>140</v>
      </c>
      <c r="AF3534" s="16">
        <f t="shared" si="774"/>
        <v>52500</v>
      </c>
      <c r="AG3534" s="16">
        <f t="shared" si="775"/>
        <v>40</v>
      </c>
      <c r="AH3534" s="12">
        <f t="shared" si="776"/>
        <v>0</v>
      </c>
      <c r="AI3534" s="16">
        <f t="shared" si="777"/>
        <v>2.8000000000000003</v>
      </c>
      <c r="AJ3534" s="16">
        <f t="shared" si="778"/>
        <v>9660.0000000000018</v>
      </c>
      <c r="AK3534" s="16">
        <f t="shared" si="779"/>
        <v>200</v>
      </c>
      <c r="AL3534" s="16">
        <f t="shared" si="780"/>
        <v>2000</v>
      </c>
      <c r="AM3534" s="16">
        <f t="shared" si="781"/>
        <v>28400</v>
      </c>
      <c r="AN3534" s="16">
        <f t="shared" si="782"/>
        <v>110760</v>
      </c>
      <c r="AP3534" s="16">
        <v>0.4</v>
      </c>
      <c r="AQ3534" s="16" t="s">
        <v>207</v>
      </c>
      <c r="AX3534" s="16" t="s">
        <v>207</v>
      </c>
      <c r="AY3534" s="16" t="s">
        <v>207</v>
      </c>
      <c r="AZ3534" s="16" t="s">
        <v>207</v>
      </c>
      <c r="BA3534" s="16" t="s">
        <v>207</v>
      </c>
      <c r="BB3534" s="16" t="s">
        <v>207</v>
      </c>
      <c r="BC3534" s="16">
        <v>0.4</v>
      </c>
      <c r="BD3534" s="16">
        <f t="shared" si="783"/>
        <v>1.4000000000000001</v>
      </c>
      <c r="BE3534" s="16">
        <f t="shared" si="784"/>
        <v>692.25</v>
      </c>
      <c r="BG3534" s="16">
        <f t="shared" si="785"/>
        <v>480</v>
      </c>
      <c r="BH3534" s="16">
        <f t="shared" si="786"/>
        <v>256</v>
      </c>
      <c r="BI3534" s="16">
        <f t="shared" si="787"/>
        <v>3.2</v>
      </c>
    </row>
    <row r="3535" spans="1:61" x14ac:dyDescent="0.35">
      <c r="A3535">
        <v>3534</v>
      </c>
      <c r="B3535" t="s">
        <v>360</v>
      </c>
      <c r="C3535" t="s">
        <v>10147</v>
      </c>
      <c r="D3535" s="15" t="s">
        <v>4085</v>
      </c>
      <c r="E3535" s="12" t="s">
        <v>98</v>
      </c>
      <c r="G3535" s="12" t="s">
        <v>3316</v>
      </c>
      <c r="H3535" s="12" t="s">
        <v>589</v>
      </c>
      <c r="I3535" s="12" t="s">
        <v>363</v>
      </c>
      <c r="J3535" s="12" t="s">
        <v>2401</v>
      </c>
      <c r="K3535" s="12" t="s">
        <v>363</v>
      </c>
      <c r="N3535" s="16" t="s">
        <v>206</v>
      </c>
      <c r="O3535" s="16" t="s">
        <v>4079</v>
      </c>
      <c r="P3535" s="12" t="s">
        <v>366</v>
      </c>
      <c r="Q3535" s="16">
        <v>2022</v>
      </c>
      <c r="R3535" s="16" t="s">
        <v>4086</v>
      </c>
      <c r="T3535" s="16">
        <v>0</v>
      </c>
      <c r="V3535" s="12" t="s">
        <v>204</v>
      </c>
      <c r="W3535" s="12" t="s">
        <v>204</v>
      </c>
      <c r="X3535" s="16">
        <v>1</v>
      </c>
      <c r="Y3535" s="16">
        <v>7</v>
      </c>
      <c r="Z3535" s="16">
        <v>0.35</v>
      </c>
      <c r="AA3535" s="16">
        <v>45.5</v>
      </c>
      <c r="AB3535" s="16" t="s">
        <v>2113</v>
      </c>
      <c r="AC3535" s="16" t="s">
        <v>5621</v>
      </c>
      <c r="AD3535" s="16">
        <f t="shared" si="772"/>
        <v>15925</v>
      </c>
      <c r="AE3535" s="16">
        <f t="shared" si="773"/>
        <v>122.49999999999999</v>
      </c>
      <c r="AF3535" s="16">
        <f t="shared" si="774"/>
        <v>45937.499999999993</v>
      </c>
      <c r="AG3535" s="16">
        <f t="shared" si="775"/>
        <v>35</v>
      </c>
      <c r="AH3535" s="12">
        <f t="shared" si="776"/>
        <v>0</v>
      </c>
      <c r="AI3535" s="16">
        <f t="shared" si="777"/>
        <v>2.4499999999999997</v>
      </c>
      <c r="AJ3535" s="16">
        <f t="shared" si="778"/>
        <v>8452.4999999999982</v>
      </c>
      <c r="AK3535" s="16">
        <f t="shared" si="779"/>
        <v>175</v>
      </c>
      <c r="AL3535" s="16">
        <f t="shared" si="780"/>
        <v>1750</v>
      </c>
      <c r="AM3535" s="16">
        <f t="shared" si="781"/>
        <v>24850</v>
      </c>
      <c r="AN3535" s="16">
        <f t="shared" si="782"/>
        <v>96915</v>
      </c>
      <c r="AP3535" s="16">
        <v>0.35</v>
      </c>
      <c r="AQ3535" s="16" t="s">
        <v>207</v>
      </c>
      <c r="AX3535" s="16" t="s">
        <v>207</v>
      </c>
      <c r="AY3535" s="16" t="s">
        <v>207</v>
      </c>
      <c r="AZ3535" s="16" t="s">
        <v>207</v>
      </c>
      <c r="BA3535" s="16" t="s">
        <v>207</v>
      </c>
      <c r="BB3535" s="16" t="s">
        <v>207</v>
      </c>
      <c r="BC3535" s="16">
        <v>0.35</v>
      </c>
      <c r="BD3535" s="16">
        <f t="shared" si="783"/>
        <v>1.2249999999999999</v>
      </c>
      <c r="BE3535" s="16">
        <f t="shared" si="784"/>
        <v>605.71875</v>
      </c>
      <c r="BG3535" s="16">
        <f t="shared" si="785"/>
        <v>420</v>
      </c>
      <c r="BH3535" s="16">
        <f t="shared" si="786"/>
        <v>224</v>
      </c>
      <c r="BI3535" s="16">
        <f t="shared" si="787"/>
        <v>2.8</v>
      </c>
    </row>
    <row r="3536" spans="1:61" x14ac:dyDescent="0.35">
      <c r="A3536">
        <v>3535</v>
      </c>
      <c r="B3536" t="s">
        <v>360</v>
      </c>
      <c r="C3536" t="s">
        <v>10148</v>
      </c>
      <c r="D3536" s="15" t="s">
        <v>4087</v>
      </c>
      <c r="E3536" s="12" t="s">
        <v>98</v>
      </c>
      <c r="G3536" s="12" t="s">
        <v>3316</v>
      </c>
      <c r="H3536" s="12" t="s">
        <v>589</v>
      </c>
      <c r="I3536" s="12" t="s">
        <v>363</v>
      </c>
      <c r="J3536" s="12" t="s">
        <v>2401</v>
      </c>
      <c r="K3536" s="12" t="s">
        <v>363</v>
      </c>
      <c r="N3536" s="16" t="s">
        <v>206</v>
      </c>
      <c r="O3536" s="16" t="s">
        <v>4079</v>
      </c>
      <c r="P3536" s="12" t="s">
        <v>366</v>
      </c>
      <c r="Q3536" s="16">
        <v>2022</v>
      </c>
      <c r="R3536" s="16" t="s">
        <v>4080</v>
      </c>
      <c r="T3536" s="16">
        <v>0</v>
      </c>
      <c r="V3536" s="12" t="s">
        <v>204</v>
      </c>
      <c r="W3536" s="12" t="s">
        <v>204</v>
      </c>
      <c r="X3536" s="16">
        <v>1</v>
      </c>
      <c r="Y3536" s="16">
        <v>7</v>
      </c>
      <c r="Z3536" s="16">
        <v>0.4</v>
      </c>
      <c r="AA3536" s="16">
        <v>52</v>
      </c>
      <c r="AB3536" s="16" t="s">
        <v>2113</v>
      </c>
      <c r="AC3536" s="16" t="s">
        <v>5621</v>
      </c>
      <c r="AD3536" s="16">
        <f t="shared" si="772"/>
        <v>18200</v>
      </c>
      <c r="AE3536" s="16">
        <f t="shared" si="773"/>
        <v>140</v>
      </c>
      <c r="AF3536" s="16">
        <f t="shared" si="774"/>
        <v>52500</v>
      </c>
      <c r="AG3536" s="16">
        <f t="shared" si="775"/>
        <v>40</v>
      </c>
      <c r="AH3536" s="12">
        <f t="shared" si="776"/>
        <v>0</v>
      </c>
      <c r="AI3536" s="16">
        <f t="shared" si="777"/>
        <v>2.8000000000000003</v>
      </c>
      <c r="AJ3536" s="16">
        <f t="shared" si="778"/>
        <v>9660.0000000000018</v>
      </c>
      <c r="AK3536" s="16">
        <f t="shared" si="779"/>
        <v>200</v>
      </c>
      <c r="AL3536" s="16">
        <f t="shared" si="780"/>
        <v>2000</v>
      </c>
      <c r="AM3536" s="16">
        <f t="shared" si="781"/>
        <v>28400</v>
      </c>
      <c r="AN3536" s="16">
        <f t="shared" si="782"/>
        <v>110760</v>
      </c>
      <c r="AP3536" s="16">
        <v>0.4</v>
      </c>
      <c r="AQ3536" s="16" t="s">
        <v>207</v>
      </c>
      <c r="AX3536" s="16" t="s">
        <v>207</v>
      </c>
      <c r="AY3536" s="16" t="s">
        <v>207</v>
      </c>
      <c r="AZ3536" s="16" t="s">
        <v>207</v>
      </c>
      <c r="BA3536" s="16" t="s">
        <v>207</v>
      </c>
      <c r="BB3536" s="16" t="s">
        <v>207</v>
      </c>
      <c r="BC3536" s="16">
        <v>0.4</v>
      </c>
      <c r="BD3536" s="16">
        <f t="shared" si="783"/>
        <v>1.4000000000000001</v>
      </c>
      <c r="BE3536" s="16">
        <f t="shared" si="784"/>
        <v>692.25</v>
      </c>
      <c r="BG3536" s="16">
        <f t="shared" si="785"/>
        <v>480</v>
      </c>
      <c r="BH3536" s="16">
        <f t="shared" si="786"/>
        <v>256</v>
      </c>
      <c r="BI3536" s="16">
        <f t="shared" si="787"/>
        <v>3.2</v>
      </c>
    </row>
    <row r="3537" spans="1:61" x14ac:dyDescent="0.35">
      <c r="A3537">
        <v>3536</v>
      </c>
      <c r="B3537" t="s">
        <v>360</v>
      </c>
      <c r="C3537" t="s">
        <v>10149</v>
      </c>
      <c r="D3537" s="15" t="s">
        <v>4088</v>
      </c>
      <c r="E3537" s="12" t="s">
        <v>98</v>
      </c>
      <c r="G3537" s="12" t="s">
        <v>3316</v>
      </c>
      <c r="H3537" s="12" t="s">
        <v>589</v>
      </c>
      <c r="I3537" s="12" t="s">
        <v>363</v>
      </c>
      <c r="J3537" s="12" t="s">
        <v>2401</v>
      </c>
      <c r="K3537" s="12" t="s">
        <v>363</v>
      </c>
      <c r="N3537" s="16" t="s">
        <v>206</v>
      </c>
      <c r="O3537" s="16" t="s">
        <v>4079</v>
      </c>
      <c r="P3537" s="12" t="s">
        <v>366</v>
      </c>
      <c r="Q3537" s="16">
        <v>2022</v>
      </c>
      <c r="R3537" s="16" t="s">
        <v>4089</v>
      </c>
      <c r="T3537" s="16">
        <v>0</v>
      </c>
      <c r="V3537" s="12" t="s">
        <v>204</v>
      </c>
      <c r="W3537" s="12" t="s">
        <v>204</v>
      </c>
      <c r="X3537" s="16">
        <v>1</v>
      </c>
      <c r="Y3537" s="16">
        <v>7</v>
      </c>
      <c r="Z3537" s="16">
        <v>0.8</v>
      </c>
      <c r="AA3537" s="16">
        <v>104</v>
      </c>
      <c r="AB3537" s="16" t="s">
        <v>2113</v>
      </c>
      <c r="AC3537" s="16" t="s">
        <v>5621</v>
      </c>
      <c r="AD3537" s="16">
        <f t="shared" si="772"/>
        <v>36400</v>
      </c>
      <c r="AE3537" s="16">
        <f t="shared" si="773"/>
        <v>280</v>
      </c>
      <c r="AF3537" s="16">
        <f t="shared" si="774"/>
        <v>105000</v>
      </c>
      <c r="AG3537" s="16">
        <f t="shared" si="775"/>
        <v>80</v>
      </c>
      <c r="AH3537" s="12">
        <f t="shared" si="776"/>
        <v>0</v>
      </c>
      <c r="AI3537" s="16">
        <f t="shared" si="777"/>
        <v>5.6000000000000005</v>
      </c>
      <c r="AJ3537" s="16">
        <f t="shared" si="778"/>
        <v>19320.000000000004</v>
      </c>
      <c r="AK3537" s="16">
        <f t="shared" si="779"/>
        <v>400</v>
      </c>
      <c r="AL3537" s="16">
        <f t="shared" si="780"/>
        <v>4000</v>
      </c>
      <c r="AM3537" s="16">
        <f t="shared" si="781"/>
        <v>56800</v>
      </c>
      <c r="AN3537" s="16">
        <f t="shared" si="782"/>
        <v>221520</v>
      </c>
      <c r="AP3537" s="16">
        <v>0.8</v>
      </c>
      <c r="AQ3537" s="16" t="s">
        <v>207</v>
      </c>
      <c r="AX3537" s="16" t="s">
        <v>207</v>
      </c>
      <c r="AY3537" s="16" t="s">
        <v>207</v>
      </c>
      <c r="AZ3537" s="16" t="s">
        <v>207</v>
      </c>
      <c r="BA3537" s="16" t="s">
        <v>207</v>
      </c>
      <c r="BB3537" s="16" t="s">
        <v>207</v>
      </c>
      <c r="BC3537" s="16">
        <v>0.8</v>
      </c>
      <c r="BD3537" s="16">
        <f t="shared" si="783"/>
        <v>2.8000000000000003</v>
      </c>
      <c r="BE3537" s="16">
        <f t="shared" si="784"/>
        <v>1384.5</v>
      </c>
      <c r="BG3537" s="16">
        <f t="shared" si="785"/>
        <v>960</v>
      </c>
      <c r="BH3537" s="16">
        <f t="shared" si="786"/>
        <v>512</v>
      </c>
      <c r="BI3537" s="16">
        <f t="shared" si="787"/>
        <v>6.4</v>
      </c>
    </row>
    <row r="3538" spans="1:61" x14ac:dyDescent="0.35">
      <c r="A3538">
        <v>3537</v>
      </c>
      <c r="B3538" t="s">
        <v>360</v>
      </c>
      <c r="C3538" t="s">
        <v>10150</v>
      </c>
      <c r="D3538" s="15" t="s">
        <v>4090</v>
      </c>
      <c r="E3538" s="12" t="s">
        <v>98</v>
      </c>
      <c r="G3538" s="12" t="s">
        <v>3316</v>
      </c>
      <c r="H3538" s="12" t="s">
        <v>589</v>
      </c>
      <c r="I3538" s="12" t="s">
        <v>363</v>
      </c>
      <c r="J3538" s="12" t="s">
        <v>2401</v>
      </c>
      <c r="K3538" s="12" t="s">
        <v>363</v>
      </c>
      <c r="N3538" s="16" t="s">
        <v>206</v>
      </c>
      <c r="O3538" s="16" t="s">
        <v>4079</v>
      </c>
      <c r="P3538" s="12" t="s">
        <v>366</v>
      </c>
      <c r="Q3538" s="16">
        <v>2022</v>
      </c>
      <c r="R3538" s="16" t="s">
        <v>4089</v>
      </c>
      <c r="T3538" s="16">
        <v>0</v>
      </c>
      <c r="V3538" s="12" t="s">
        <v>204</v>
      </c>
      <c r="W3538" s="12" t="s">
        <v>204</v>
      </c>
      <c r="X3538" s="16">
        <v>1</v>
      </c>
      <c r="Y3538" s="16">
        <v>7</v>
      </c>
      <c r="Z3538" s="16">
        <v>0.8</v>
      </c>
      <c r="AA3538" s="16">
        <v>104</v>
      </c>
      <c r="AB3538" s="16" t="s">
        <v>2113</v>
      </c>
      <c r="AC3538" s="16" t="s">
        <v>5621</v>
      </c>
      <c r="AD3538" s="16">
        <f t="shared" si="772"/>
        <v>36400</v>
      </c>
      <c r="AE3538" s="16">
        <f t="shared" si="773"/>
        <v>280</v>
      </c>
      <c r="AF3538" s="16">
        <f t="shared" si="774"/>
        <v>105000</v>
      </c>
      <c r="AG3538" s="16">
        <f t="shared" si="775"/>
        <v>80</v>
      </c>
      <c r="AH3538" s="12">
        <f t="shared" si="776"/>
        <v>0</v>
      </c>
      <c r="AI3538" s="16">
        <f t="shared" si="777"/>
        <v>5.6000000000000005</v>
      </c>
      <c r="AJ3538" s="16">
        <f t="shared" si="778"/>
        <v>19320.000000000004</v>
      </c>
      <c r="AK3538" s="16">
        <f t="shared" si="779"/>
        <v>400</v>
      </c>
      <c r="AL3538" s="16">
        <f t="shared" si="780"/>
        <v>4000</v>
      </c>
      <c r="AM3538" s="16">
        <f t="shared" si="781"/>
        <v>56800</v>
      </c>
      <c r="AN3538" s="16">
        <f t="shared" si="782"/>
        <v>221520</v>
      </c>
      <c r="AP3538" s="16">
        <v>0.8</v>
      </c>
      <c r="AQ3538" s="16" t="s">
        <v>207</v>
      </c>
      <c r="AX3538" s="16" t="s">
        <v>207</v>
      </c>
      <c r="AY3538" s="16" t="s">
        <v>207</v>
      </c>
      <c r="AZ3538" s="16" t="s">
        <v>207</v>
      </c>
      <c r="BA3538" s="16" t="s">
        <v>207</v>
      </c>
      <c r="BB3538" s="16" t="s">
        <v>207</v>
      </c>
      <c r="BC3538" s="16">
        <v>0.8</v>
      </c>
      <c r="BD3538" s="16">
        <f t="shared" si="783"/>
        <v>2.8000000000000003</v>
      </c>
      <c r="BE3538" s="16">
        <f t="shared" si="784"/>
        <v>1384.5</v>
      </c>
      <c r="BG3538" s="16">
        <f t="shared" si="785"/>
        <v>960</v>
      </c>
      <c r="BH3538" s="16">
        <f t="shared" si="786"/>
        <v>512</v>
      </c>
      <c r="BI3538" s="16">
        <f t="shared" si="787"/>
        <v>6.4</v>
      </c>
    </row>
    <row r="3539" spans="1:61" x14ac:dyDescent="0.35">
      <c r="A3539">
        <v>3538</v>
      </c>
      <c r="B3539" t="s">
        <v>360</v>
      </c>
      <c r="C3539" t="s">
        <v>10151</v>
      </c>
      <c r="D3539" s="15" t="s">
        <v>4091</v>
      </c>
      <c r="E3539" s="12" t="s">
        <v>98</v>
      </c>
      <c r="G3539" s="12" t="s">
        <v>3316</v>
      </c>
      <c r="H3539" s="12" t="s">
        <v>589</v>
      </c>
      <c r="I3539" s="12" t="s">
        <v>363</v>
      </c>
      <c r="J3539" s="12" t="s">
        <v>2401</v>
      </c>
      <c r="K3539" s="12" t="s">
        <v>363</v>
      </c>
      <c r="N3539" s="16" t="s">
        <v>206</v>
      </c>
      <c r="O3539" s="16" t="s">
        <v>4079</v>
      </c>
      <c r="P3539" s="12" t="s">
        <v>366</v>
      </c>
      <c r="Q3539" s="16">
        <v>2022</v>
      </c>
      <c r="R3539" s="16" t="s">
        <v>3347</v>
      </c>
      <c r="T3539" s="16">
        <v>0</v>
      </c>
      <c r="V3539" s="12" t="s">
        <v>204</v>
      </c>
      <c r="W3539" s="12" t="s">
        <v>204</v>
      </c>
      <c r="X3539" s="16">
        <v>1</v>
      </c>
      <c r="Y3539" s="16">
        <v>7</v>
      </c>
      <c r="Z3539" s="16">
        <v>1.2</v>
      </c>
      <c r="AA3539" s="16">
        <v>156</v>
      </c>
      <c r="AB3539" s="16" t="s">
        <v>2113</v>
      </c>
      <c r="AC3539" s="16" t="s">
        <v>5621</v>
      </c>
      <c r="AD3539" s="16">
        <f t="shared" si="772"/>
        <v>54600</v>
      </c>
      <c r="AE3539" s="16">
        <f t="shared" si="773"/>
        <v>420</v>
      </c>
      <c r="AF3539" s="16">
        <f t="shared" si="774"/>
        <v>157500</v>
      </c>
      <c r="AG3539" s="16">
        <f t="shared" si="775"/>
        <v>120</v>
      </c>
      <c r="AH3539" s="12">
        <f t="shared" si="776"/>
        <v>0</v>
      </c>
      <c r="AI3539" s="16">
        <f t="shared" si="777"/>
        <v>8.4</v>
      </c>
      <c r="AJ3539" s="16">
        <f t="shared" si="778"/>
        <v>28980</v>
      </c>
      <c r="AK3539" s="16">
        <f t="shared" si="779"/>
        <v>600</v>
      </c>
      <c r="AL3539" s="16">
        <f t="shared" si="780"/>
        <v>6000</v>
      </c>
      <c r="AM3539" s="16">
        <f t="shared" si="781"/>
        <v>85200</v>
      </c>
      <c r="AN3539" s="16">
        <f t="shared" si="782"/>
        <v>332280</v>
      </c>
      <c r="AP3539" s="16">
        <v>1.2</v>
      </c>
      <c r="AQ3539" s="16" t="s">
        <v>207</v>
      </c>
      <c r="AX3539" s="16" t="s">
        <v>207</v>
      </c>
      <c r="AY3539" s="16" t="s">
        <v>207</v>
      </c>
      <c r="AZ3539" s="16" t="s">
        <v>207</v>
      </c>
      <c r="BA3539" s="16" t="s">
        <v>207</v>
      </c>
      <c r="BB3539" s="16" t="s">
        <v>207</v>
      </c>
      <c r="BC3539" s="16">
        <v>1.2</v>
      </c>
      <c r="BD3539" s="16">
        <f t="shared" si="783"/>
        <v>4.2</v>
      </c>
      <c r="BE3539" s="16">
        <f t="shared" si="784"/>
        <v>2076.75</v>
      </c>
      <c r="BG3539" s="16">
        <f t="shared" si="785"/>
        <v>1440</v>
      </c>
      <c r="BH3539" s="16">
        <f t="shared" si="786"/>
        <v>768</v>
      </c>
      <c r="BI3539" s="16">
        <f t="shared" si="787"/>
        <v>9.6</v>
      </c>
    </row>
    <row r="3540" spans="1:61" x14ac:dyDescent="0.35">
      <c r="A3540">
        <v>3539</v>
      </c>
      <c r="B3540" t="s">
        <v>360</v>
      </c>
      <c r="C3540" t="s">
        <v>10152</v>
      </c>
      <c r="D3540" s="15" t="s">
        <v>4092</v>
      </c>
      <c r="E3540" s="12" t="s">
        <v>98</v>
      </c>
      <c r="G3540" s="12" t="s">
        <v>3316</v>
      </c>
      <c r="H3540" s="12" t="s">
        <v>589</v>
      </c>
      <c r="I3540" s="12" t="s">
        <v>363</v>
      </c>
      <c r="J3540" s="12" t="s">
        <v>2401</v>
      </c>
      <c r="K3540" s="12" t="s">
        <v>363</v>
      </c>
      <c r="N3540" s="16" t="s">
        <v>206</v>
      </c>
      <c r="O3540" s="16" t="s">
        <v>4079</v>
      </c>
      <c r="P3540" s="12" t="s">
        <v>366</v>
      </c>
      <c r="Q3540" s="16">
        <v>2022</v>
      </c>
      <c r="R3540" s="16" t="s">
        <v>4080</v>
      </c>
      <c r="T3540" s="16">
        <v>0</v>
      </c>
      <c r="V3540" s="12" t="s">
        <v>204</v>
      </c>
      <c r="W3540" s="12" t="s">
        <v>204</v>
      </c>
      <c r="X3540" s="16">
        <v>1</v>
      </c>
      <c r="Y3540" s="16">
        <v>7</v>
      </c>
      <c r="Z3540" s="16">
        <v>0.4</v>
      </c>
      <c r="AA3540" s="16">
        <v>52</v>
      </c>
      <c r="AB3540" s="16" t="s">
        <v>2113</v>
      </c>
      <c r="AC3540" s="16" t="s">
        <v>5621</v>
      </c>
      <c r="AD3540" s="16">
        <f t="shared" si="772"/>
        <v>18200</v>
      </c>
      <c r="AE3540" s="16">
        <f t="shared" si="773"/>
        <v>140</v>
      </c>
      <c r="AF3540" s="16">
        <f t="shared" si="774"/>
        <v>52500</v>
      </c>
      <c r="AG3540" s="16">
        <f t="shared" si="775"/>
        <v>40</v>
      </c>
      <c r="AH3540" s="12">
        <f t="shared" si="776"/>
        <v>0</v>
      </c>
      <c r="AI3540" s="16">
        <f t="shared" si="777"/>
        <v>2.8000000000000003</v>
      </c>
      <c r="AJ3540" s="16">
        <f t="shared" si="778"/>
        <v>9660.0000000000018</v>
      </c>
      <c r="AK3540" s="16">
        <f t="shared" si="779"/>
        <v>200</v>
      </c>
      <c r="AL3540" s="16">
        <f t="shared" si="780"/>
        <v>2000</v>
      </c>
      <c r="AM3540" s="16">
        <f t="shared" si="781"/>
        <v>28400</v>
      </c>
      <c r="AN3540" s="16">
        <f t="shared" si="782"/>
        <v>110760</v>
      </c>
      <c r="AP3540" s="16">
        <v>0.4</v>
      </c>
      <c r="AQ3540" s="16" t="s">
        <v>207</v>
      </c>
      <c r="AX3540" s="16" t="s">
        <v>207</v>
      </c>
      <c r="AY3540" s="16" t="s">
        <v>207</v>
      </c>
      <c r="AZ3540" s="16" t="s">
        <v>207</v>
      </c>
      <c r="BA3540" s="16" t="s">
        <v>207</v>
      </c>
      <c r="BB3540" s="16" t="s">
        <v>207</v>
      </c>
      <c r="BC3540" s="16">
        <v>0.4</v>
      </c>
      <c r="BD3540" s="16">
        <f t="shared" si="783"/>
        <v>1.4000000000000001</v>
      </c>
      <c r="BE3540" s="16">
        <f t="shared" si="784"/>
        <v>692.25</v>
      </c>
      <c r="BG3540" s="16">
        <f t="shared" si="785"/>
        <v>480</v>
      </c>
      <c r="BH3540" s="16">
        <f t="shared" si="786"/>
        <v>256</v>
      </c>
      <c r="BI3540" s="16">
        <f t="shared" si="787"/>
        <v>3.2</v>
      </c>
    </row>
    <row r="3541" spans="1:61" x14ac:dyDescent="0.35">
      <c r="A3541">
        <v>3540</v>
      </c>
      <c r="B3541" t="s">
        <v>360</v>
      </c>
      <c r="C3541" t="s">
        <v>10153</v>
      </c>
      <c r="D3541" s="15" t="s">
        <v>4093</v>
      </c>
      <c r="E3541" s="12" t="s">
        <v>98</v>
      </c>
      <c r="G3541" s="12" t="s">
        <v>3316</v>
      </c>
      <c r="H3541" s="12" t="s">
        <v>589</v>
      </c>
      <c r="I3541" s="12" t="s">
        <v>363</v>
      </c>
      <c r="J3541" s="12" t="s">
        <v>2401</v>
      </c>
      <c r="K3541" s="12" t="s">
        <v>363</v>
      </c>
      <c r="N3541" s="16" t="s">
        <v>206</v>
      </c>
      <c r="O3541" s="16" t="s">
        <v>4079</v>
      </c>
      <c r="P3541" s="12" t="s">
        <v>366</v>
      </c>
      <c r="Q3541" s="16">
        <v>2022</v>
      </c>
      <c r="R3541" s="16" t="s">
        <v>4080</v>
      </c>
      <c r="T3541" s="16">
        <v>0</v>
      </c>
      <c r="V3541" s="12" t="s">
        <v>204</v>
      </c>
      <c r="W3541" s="12" t="s">
        <v>204</v>
      </c>
      <c r="X3541" s="16">
        <v>1</v>
      </c>
      <c r="Y3541" s="16">
        <v>7</v>
      </c>
      <c r="Z3541" s="16">
        <v>0.4</v>
      </c>
      <c r="AA3541" s="16">
        <v>52</v>
      </c>
      <c r="AB3541" s="16" t="s">
        <v>2113</v>
      </c>
      <c r="AC3541" s="16" t="s">
        <v>5621</v>
      </c>
      <c r="AD3541" s="16">
        <f t="shared" si="772"/>
        <v>18200</v>
      </c>
      <c r="AE3541" s="16">
        <f t="shared" si="773"/>
        <v>140</v>
      </c>
      <c r="AF3541" s="16">
        <f t="shared" si="774"/>
        <v>52500</v>
      </c>
      <c r="AG3541" s="16">
        <f t="shared" si="775"/>
        <v>40</v>
      </c>
      <c r="AH3541" s="12">
        <f t="shared" si="776"/>
        <v>0</v>
      </c>
      <c r="AI3541" s="16">
        <f t="shared" si="777"/>
        <v>2.8000000000000003</v>
      </c>
      <c r="AJ3541" s="16">
        <f t="shared" si="778"/>
        <v>9660.0000000000018</v>
      </c>
      <c r="AK3541" s="16">
        <f t="shared" si="779"/>
        <v>200</v>
      </c>
      <c r="AL3541" s="16">
        <f t="shared" si="780"/>
        <v>2000</v>
      </c>
      <c r="AM3541" s="16">
        <f t="shared" si="781"/>
        <v>28400</v>
      </c>
      <c r="AN3541" s="16">
        <f t="shared" si="782"/>
        <v>110760</v>
      </c>
      <c r="AP3541" s="16">
        <v>0.4</v>
      </c>
      <c r="AQ3541" s="16" t="s">
        <v>207</v>
      </c>
      <c r="AX3541" s="16" t="s">
        <v>207</v>
      </c>
      <c r="AY3541" s="16" t="s">
        <v>207</v>
      </c>
      <c r="AZ3541" s="16" t="s">
        <v>207</v>
      </c>
      <c r="BA3541" s="16" t="s">
        <v>207</v>
      </c>
      <c r="BB3541" s="16" t="s">
        <v>207</v>
      </c>
      <c r="BC3541" s="16">
        <v>0.4</v>
      </c>
      <c r="BD3541" s="16">
        <f t="shared" si="783"/>
        <v>1.4000000000000001</v>
      </c>
      <c r="BE3541" s="16">
        <f t="shared" si="784"/>
        <v>692.25</v>
      </c>
      <c r="BG3541" s="16">
        <f t="shared" si="785"/>
        <v>480</v>
      </c>
      <c r="BH3541" s="16">
        <f t="shared" si="786"/>
        <v>256</v>
      </c>
      <c r="BI3541" s="16">
        <f t="shared" si="787"/>
        <v>3.2</v>
      </c>
    </row>
    <row r="3542" spans="1:61" x14ac:dyDescent="0.35">
      <c r="A3542">
        <v>3541</v>
      </c>
      <c r="B3542" t="s">
        <v>360</v>
      </c>
      <c r="C3542" t="s">
        <v>10154</v>
      </c>
      <c r="D3542" s="15" t="s">
        <v>1178</v>
      </c>
      <c r="E3542" s="12" t="s">
        <v>98</v>
      </c>
      <c r="G3542" s="12" t="s">
        <v>3316</v>
      </c>
      <c r="H3542" s="12" t="s">
        <v>589</v>
      </c>
      <c r="I3542" s="12" t="s">
        <v>363</v>
      </c>
      <c r="J3542" s="12" t="s">
        <v>2401</v>
      </c>
      <c r="K3542" s="12" t="s">
        <v>363</v>
      </c>
      <c r="N3542" s="16" t="s">
        <v>206</v>
      </c>
      <c r="O3542" s="16" t="s">
        <v>4079</v>
      </c>
      <c r="P3542" s="12" t="s">
        <v>366</v>
      </c>
      <c r="Q3542" s="16">
        <v>2022</v>
      </c>
      <c r="R3542" s="16" t="s">
        <v>4080</v>
      </c>
      <c r="T3542" s="16">
        <v>0</v>
      </c>
      <c r="V3542" s="12" t="s">
        <v>204</v>
      </c>
      <c r="W3542" s="12" t="s">
        <v>204</v>
      </c>
      <c r="X3542" s="16">
        <v>1</v>
      </c>
      <c r="Y3542" s="16">
        <v>7</v>
      </c>
      <c r="Z3542" s="16">
        <v>0.4</v>
      </c>
      <c r="AA3542" s="16">
        <v>52</v>
      </c>
      <c r="AB3542" s="16" t="s">
        <v>2113</v>
      </c>
      <c r="AC3542" s="16" t="s">
        <v>5621</v>
      </c>
      <c r="AD3542" s="16">
        <f t="shared" si="772"/>
        <v>18200</v>
      </c>
      <c r="AE3542" s="16">
        <f t="shared" si="773"/>
        <v>140</v>
      </c>
      <c r="AF3542" s="16">
        <f t="shared" si="774"/>
        <v>52500</v>
      </c>
      <c r="AG3542" s="16">
        <f t="shared" si="775"/>
        <v>40</v>
      </c>
      <c r="AH3542" s="12">
        <f t="shared" si="776"/>
        <v>0</v>
      </c>
      <c r="AI3542" s="16">
        <f t="shared" si="777"/>
        <v>2.8000000000000003</v>
      </c>
      <c r="AJ3542" s="16">
        <f t="shared" si="778"/>
        <v>9660.0000000000018</v>
      </c>
      <c r="AK3542" s="16">
        <f t="shared" si="779"/>
        <v>200</v>
      </c>
      <c r="AL3542" s="16">
        <f t="shared" si="780"/>
        <v>2000</v>
      </c>
      <c r="AM3542" s="16">
        <f t="shared" si="781"/>
        <v>28400</v>
      </c>
      <c r="AN3542" s="16">
        <f t="shared" si="782"/>
        <v>110760</v>
      </c>
      <c r="AP3542" s="16">
        <v>0.4</v>
      </c>
      <c r="AQ3542" s="16" t="s">
        <v>207</v>
      </c>
      <c r="AX3542" s="16" t="s">
        <v>207</v>
      </c>
      <c r="AY3542" s="16" t="s">
        <v>207</v>
      </c>
      <c r="AZ3542" s="16" t="s">
        <v>207</v>
      </c>
      <c r="BA3542" s="16" t="s">
        <v>207</v>
      </c>
      <c r="BB3542" s="16" t="s">
        <v>207</v>
      </c>
      <c r="BC3542" s="16">
        <v>0.4</v>
      </c>
      <c r="BD3542" s="16">
        <f t="shared" si="783"/>
        <v>1.4000000000000001</v>
      </c>
      <c r="BE3542" s="16">
        <f t="shared" si="784"/>
        <v>692.25</v>
      </c>
      <c r="BG3542" s="16">
        <f t="shared" si="785"/>
        <v>480</v>
      </c>
      <c r="BH3542" s="16">
        <f t="shared" si="786"/>
        <v>256</v>
      </c>
      <c r="BI3542" s="16">
        <f t="shared" si="787"/>
        <v>3.2</v>
      </c>
    </row>
    <row r="3543" spans="1:61" x14ac:dyDescent="0.35">
      <c r="A3543">
        <v>3542</v>
      </c>
      <c r="B3543" t="s">
        <v>360</v>
      </c>
      <c r="C3543" t="s">
        <v>10155</v>
      </c>
      <c r="D3543" s="15" t="s">
        <v>4094</v>
      </c>
      <c r="E3543" s="12" t="s">
        <v>98</v>
      </c>
      <c r="G3543" s="12" t="s">
        <v>3316</v>
      </c>
      <c r="H3543" s="12" t="s">
        <v>589</v>
      </c>
      <c r="I3543" s="12" t="s">
        <v>363</v>
      </c>
      <c r="J3543" s="12" t="s">
        <v>2401</v>
      </c>
      <c r="K3543" s="12" t="s">
        <v>363</v>
      </c>
      <c r="N3543" s="16" t="s">
        <v>206</v>
      </c>
      <c r="O3543" s="16" t="s">
        <v>4079</v>
      </c>
      <c r="P3543" s="12" t="s">
        <v>366</v>
      </c>
      <c r="Q3543" s="16">
        <v>2022</v>
      </c>
      <c r="R3543" s="16" t="s">
        <v>3356</v>
      </c>
      <c r="T3543" s="16">
        <v>0</v>
      </c>
      <c r="V3543" s="12" t="s">
        <v>204</v>
      </c>
      <c r="W3543" s="12" t="s">
        <v>204</v>
      </c>
      <c r="X3543" s="16">
        <v>1</v>
      </c>
      <c r="Y3543" s="16">
        <v>7</v>
      </c>
      <c r="Z3543" s="16">
        <v>0.6</v>
      </c>
      <c r="AA3543" s="16">
        <v>78</v>
      </c>
      <c r="AB3543" s="16" t="s">
        <v>2113</v>
      </c>
      <c r="AC3543" s="16" t="s">
        <v>5621</v>
      </c>
      <c r="AD3543" s="16">
        <f t="shared" si="772"/>
        <v>27300</v>
      </c>
      <c r="AE3543" s="16">
        <f t="shared" si="773"/>
        <v>210</v>
      </c>
      <c r="AF3543" s="16">
        <f t="shared" si="774"/>
        <v>78750</v>
      </c>
      <c r="AG3543" s="16">
        <f t="shared" si="775"/>
        <v>60</v>
      </c>
      <c r="AH3543" s="12">
        <f t="shared" si="776"/>
        <v>0</v>
      </c>
      <c r="AI3543" s="16">
        <f t="shared" si="777"/>
        <v>4.2</v>
      </c>
      <c r="AJ3543" s="16">
        <f t="shared" si="778"/>
        <v>14490</v>
      </c>
      <c r="AK3543" s="16">
        <f t="shared" si="779"/>
        <v>300</v>
      </c>
      <c r="AL3543" s="16">
        <f t="shared" si="780"/>
        <v>3000</v>
      </c>
      <c r="AM3543" s="16">
        <f t="shared" si="781"/>
        <v>42600</v>
      </c>
      <c r="AN3543" s="16">
        <f t="shared" si="782"/>
        <v>166140</v>
      </c>
      <c r="AP3543" s="16">
        <v>0.6</v>
      </c>
      <c r="AQ3543" s="16" t="s">
        <v>207</v>
      </c>
      <c r="AX3543" s="16" t="s">
        <v>207</v>
      </c>
      <c r="AY3543" s="16" t="s">
        <v>207</v>
      </c>
      <c r="AZ3543" s="16" t="s">
        <v>207</v>
      </c>
      <c r="BA3543" s="16" t="s">
        <v>207</v>
      </c>
      <c r="BB3543" s="16" t="s">
        <v>207</v>
      </c>
      <c r="BC3543" s="16">
        <v>0.6</v>
      </c>
      <c r="BD3543" s="16">
        <f t="shared" si="783"/>
        <v>2.1</v>
      </c>
      <c r="BE3543" s="16">
        <f t="shared" si="784"/>
        <v>1038.375</v>
      </c>
      <c r="BG3543" s="16">
        <f t="shared" si="785"/>
        <v>720</v>
      </c>
      <c r="BH3543" s="16">
        <f t="shared" si="786"/>
        <v>384</v>
      </c>
      <c r="BI3543" s="16">
        <f t="shared" si="787"/>
        <v>4.8</v>
      </c>
    </row>
    <row r="3544" spans="1:61" x14ac:dyDescent="0.35">
      <c r="A3544">
        <v>3543</v>
      </c>
      <c r="B3544" t="s">
        <v>360</v>
      </c>
      <c r="C3544" t="s">
        <v>10156</v>
      </c>
      <c r="D3544" s="15" t="s">
        <v>4095</v>
      </c>
      <c r="E3544" s="12" t="s">
        <v>98</v>
      </c>
      <c r="G3544" s="12" t="s">
        <v>3316</v>
      </c>
      <c r="H3544" s="12" t="s">
        <v>589</v>
      </c>
      <c r="I3544" s="12" t="s">
        <v>363</v>
      </c>
      <c r="J3544" s="12" t="s">
        <v>2401</v>
      </c>
      <c r="K3544" s="12" t="s">
        <v>363</v>
      </c>
      <c r="N3544" s="16" t="s">
        <v>205</v>
      </c>
      <c r="O3544" s="16" t="s">
        <v>4079</v>
      </c>
      <c r="P3544" s="12" t="s">
        <v>366</v>
      </c>
      <c r="Q3544" s="16">
        <v>2022</v>
      </c>
      <c r="R3544" s="16" t="s">
        <v>4089</v>
      </c>
      <c r="T3544" s="16">
        <v>0</v>
      </c>
      <c r="V3544" s="12" t="s">
        <v>204</v>
      </c>
      <c r="W3544" s="12" t="s">
        <v>204</v>
      </c>
      <c r="X3544" s="16">
        <v>1</v>
      </c>
      <c r="Y3544" s="16">
        <v>7</v>
      </c>
      <c r="Z3544" s="16">
        <v>0.8</v>
      </c>
      <c r="AA3544" s="16">
        <v>104</v>
      </c>
      <c r="AB3544" s="16" t="s">
        <v>2113</v>
      </c>
      <c r="AC3544" s="16" t="s">
        <v>5621</v>
      </c>
      <c r="AD3544" s="16">
        <f t="shared" si="772"/>
        <v>36400</v>
      </c>
      <c r="AE3544" s="16">
        <f t="shared" si="773"/>
        <v>280</v>
      </c>
      <c r="AF3544" s="16">
        <f t="shared" si="774"/>
        <v>105000</v>
      </c>
      <c r="AG3544" s="16">
        <f t="shared" si="775"/>
        <v>80</v>
      </c>
      <c r="AH3544" s="12">
        <f t="shared" si="776"/>
        <v>0</v>
      </c>
      <c r="AI3544" s="16">
        <f t="shared" si="777"/>
        <v>5.6000000000000005</v>
      </c>
      <c r="AJ3544" s="16">
        <f t="shared" si="778"/>
        <v>19320.000000000004</v>
      </c>
      <c r="AK3544" s="16">
        <f t="shared" si="779"/>
        <v>400</v>
      </c>
      <c r="AL3544" s="16">
        <f t="shared" si="780"/>
        <v>4000</v>
      </c>
      <c r="AM3544" s="16">
        <f t="shared" si="781"/>
        <v>56800</v>
      </c>
      <c r="AN3544" s="16">
        <f t="shared" si="782"/>
        <v>221520</v>
      </c>
      <c r="AP3544" s="16">
        <v>0.8</v>
      </c>
      <c r="AQ3544" s="16" t="s">
        <v>207</v>
      </c>
      <c r="AX3544" s="16" t="s">
        <v>207</v>
      </c>
      <c r="AY3544" s="16" t="s">
        <v>207</v>
      </c>
      <c r="AZ3544" s="16" t="s">
        <v>207</v>
      </c>
      <c r="BA3544" s="16" t="s">
        <v>207</v>
      </c>
      <c r="BB3544" s="16" t="s">
        <v>207</v>
      </c>
      <c r="BC3544" s="16">
        <v>0.8</v>
      </c>
      <c r="BD3544" s="16">
        <f t="shared" si="783"/>
        <v>2.8000000000000003</v>
      </c>
      <c r="BE3544" s="16">
        <f t="shared" si="784"/>
        <v>1384.5</v>
      </c>
      <c r="BG3544" s="16">
        <f t="shared" si="785"/>
        <v>960</v>
      </c>
      <c r="BH3544" s="16">
        <f t="shared" si="786"/>
        <v>512</v>
      </c>
      <c r="BI3544" s="16">
        <f t="shared" si="787"/>
        <v>6.4</v>
      </c>
    </row>
    <row r="3545" spans="1:61" x14ac:dyDescent="0.35">
      <c r="A3545">
        <v>3544</v>
      </c>
      <c r="B3545" t="s">
        <v>360</v>
      </c>
      <c r="C3545" t="s">
        <v>10157</v>
      </c>
      <c r="D3545" s="15" t="s">
        <v>4096</v>
      </c>
      <c r="E3545" s="12" t="s">
        <v>98</v>
      </c>
      <c r="G3545" s="12" t="s">
        <v>3316</v>
      </c>
      <c r="H3545" s="12" t="s">
        <v>589</v>
      </c>
      <c r="I3545" s="12" t="s">
        <v>363</v>
      </c>
      <c r="J3545" s="12" t="s">
        <v>2401</v>
      </c>
      <c r="K3545" s="12" t="s">
        <v>363</v>
      </c>
      <c r="N3545" s="16" t="s">
        <v>206</v>
      </c>
      <c r="O3545" s="16" t="s">
        <v>4079</v>
      </c>
      <c r="P3545" s="12" t="s">
        <v>366</v>
      </c>
      <c r="Q3545" s="16">
        <v>2022</v>
      </c>
      <c r="R3545" s="16" t="s">
        <v>4086</v>
      </c>
      <c r="T3545" s="16">
        <v>0</v>
      </c>
      <c r="V3545" s="12" t="s">
        <v>204</v>
      </c>
      <c r="W3545" s="12" t="s">
        <v>204</v>
      </c>
      <c r="X3545" s="16">
        <v>1</v>
      </c>
      <c r="Y3545" s="16">
        <v>7</v>
      </c>
      <c r="Z3545" s="16">
        <v>0.35</v>
      </c>
      <c r="AA3545" s="16">
        <v>45.5</v>
      </c>
      <c r="AB3545" s="16" t="s">
        <v>2113</v>
      </c>
      <c r="AC3545" s="16" t="s">
        <v>5621</v>
      </c>
      <c r="AD3545" s="16">
        <f t="shared" si="772"/>
        <v>15925</v>
      </c>
      <c r="AE3545" s="16">
        <f t="shared" si="773"/>
        <v>122.49999999999999</v>
      </c>
      <c r="AF3545" s="16">
        <f t="shared" si="774"/>
        <v>45937.499999999993</v>
      </c>
      <c r="AG3545" s="16">
        <f t="shared" si="775"/>
        <v>35</v>
      </c>
      <c r="AH3545" s="12">
        <f t="shared" si="776"/>
        <v>0</v>
      </c>
      <c r="AI3545" s="16">
        <f t="shared" si="777"/>
        <v>2.4499999999999997</v>
      </c>
      <c r="AJ3545" s="16">
        <f t="shared" si="778"/>
        <v>8452.4999999999982</v>
      </c>
      <c r="AK3545" s="16">
        <f t="shared" si="779"/>
        <v>175</v>
      </c>
      <c r="AL3545" s="16">
        <f t="shared" si="780"/>
        <v>1750</v>
      </c>
      <c r="AM3545" s="16">
        <f t="shared" si="781"/>
        <v>24850</v>
      </c>
      <c r="AN3545" s="16">
        <f t="shared" si="782"/>
        <v>96915</v>
      </c>
      <c r="AP3545" s="16">
        <v>0.35</v>
      </c>
      <c r="AQ3545" s="16" t="s">
        <v>207</v>
      </c>
      <c r="AX3545" s="16" t="s">
        <v>207</v>
      </c>
      <c r="AY3545" s="16" t="s">
        <v>207</v>
      </c>
      <c r="AZ3545" s="16" t="s">
        <v>207</v>
      </c>
      <c r="BA3545" s="16" t="s">
        <v>207</v>
      </c>
      <c r="BB3545" s="16" t="s">
        <v>207</v>
      </c>
      <c r="BC3545" s="16">
        <v>0.35</v>
      </c>
      <c r="BD3545" s="16">
        <f t="shared" si="783"/>
        <v>1.2249999999999999</v>
      </c>
      <c r="BE3545" s="16">
        <f t="shared" si="784"/>
        <v>605.71875</v>
      </c>
      <c r="BG3545" s="16">
        <f t="shared" si="785"/>
        <v>420</v>
      </c>
      <c r="BH3545" s="16">
        <f t="shared" si="786"/>
        <v>224</v>
      </c>
      <c r="BI3545" s="16">
        <f t="shared" si="787"/>
        <v>2.8</v>
      </c>
    </row>
    <row r="3546" spans="1:61" x14ac:dyDescent="0.35">
      <c r="A3546">
        <v>3545</v>
      </c>
      <c r="B3546" t="s">
        <v>360</v>
      </c>
      <c r="C3546" t="s">
        <v>10158</v>
      </c>
      <c r="D3546" s="15" t="s">
        <v>4097</v>
      </c>
      <c r="E3546" s="12" t="s">
        <v>98</v>
      </c>
      <c r="G3546" s="12" t="s">
        <v>3316</v>
      </c>
      <c r="H3546" s="12" t="s">
        <v>589</v>
      </c>
      <c r="I3546" s="12" t="s">
        <v>363</v>
      </c>
      <c r="J3546" s="12" t="s">
        <v>2401</v>
      </c>
      <c r="K3546" s="12" t="s">
        <v>363</v>
      </c>
      <c r="N3546" s="16" t="s">
        <v>206</v>
      </c>
      <c r="O3546" s="16" t="s">
        <v>4079</v>
      </c>
      <c r="P3546" s="12" t="s">
        <v>366</v>
      </c>
      <c r="Q3546" s="16">
        <v>2022</v>
      </c>
      <c r="R3546" s="16" t="s">
        <v>4080</v>
      </c>
      <c r="T3546" s="16">
        <v>0</v>
      </c>
      <c r="V3546" s="12" t="s">
        <v>204</v>
      </c>
      <c r="W3546" s="12" t="s">
        <v>204</v>
      </c>
      <c r="X3546" s="16">
        <v>1</v>
      </c>
      <c r="Y3546" s="16">
        <v>7</v>
      </c>
      <c r="Z3546" s="16">
        <v>0.4</v>
      </c>
      <c r="AA3546" s="16">
        <v>52</v>
      </c>
      <c r="AB3546" s="16" t="s">
        <v>2113</v>
      </c>
      <c r="AC3546" s="16" t="s">
        <v>5621</v>
      </c>
      <c r="AD3546" s="16">
        <f t="shared" si="772"/>
        <v>18200</v>
      </c>
      <c r="AE3546" s="16">
        <f t="shared" si="773"/>
        <v>140</v>
      </c>
      <c r="AF3546" s="16">
        <f t="shared" si="774"/>
        <v>52500</v>
      </c>
      <c r="AG3546" s="16">
        <f t="shared" si="775"/>
        <v>40</v>
      </c>
      <c r="AH3546" s="12">
        <f t="shared" si="776"/>
        <v>0</v>
      </c>
      <c r="AI3546" s="16">
        <f t="shared" si="777"/>
        <v>2.8000000000000003</v>
      </c>
      <c r="AJ3546" s="16">
        <f t="shared" si="778"/>
        <v>9660.0000000000018</v>
      </c>
      <c r="AK3546" s="16">
        <f t="shared" si="779"/>
        <v>200</v>
      </c>
      <c r="AL3546" s="16">
        <f t="shared" si="780"/>
        <v>2000</v>
      </c>
      <c r="AM3546" s="16">
        <f t="shared" si="781"/>
        <v>28400</v>
      </c>
      <c r="AN3546" s="16">
        <f t="shared" si="782"/>
        <v>110760</v>
      </c>
      <c r="AP3546" s="16">
        <v>0.4</v>
      </c>
      <c r="AQ3546" s="16" t="s">
        <v>207</v>
      </c>
      <c r="AX3546" s="16" t="s">
        <v>207</v>
      </c>
      <c r="AY3546" s="16" t="s">
        <v>207</v>
      </c>
      <c r="AZ3546" s="16" t="s">
        <v>207</v>
      </c>
      <c r="BA3546" s="16" t="s">
        <v>207</v>
      </c>
      <c r="BB3546" s="16" t="s">
        <v>207</v>
      </c>
      <c r="BC3546" s="16">
        <v>0.4</v>
      </c>
      <c r="BD3546" s="16">
        <f t="shared" si="783"/>
        <v>1.4000000000000001</v>
      </c>
      <c r="BE3546" s="16">
        <f t="shared" si="784"/>
        <v>692.25</v>
      </c>
      <c r="BG3546" s="16">
        <f t="shared" si="785"/>
        <v>480</v>
      </c>
      <c r="BH3546" s="16">
        <f t="shared" si="786"/>
        <v>256</v>
      </c>
      <c r="BI3546" s="16">
        <f t="shared" si="787"/>
        <v>3.2</v>
      </c>
    </row>
    <row r="3547" spans="1:61" x14ac:dyDescent="0.35">
      <c r="A3547">
        <v>3546</v>
      </c>
      <c r="B3547" t="s">
        <v>360</v>
      </c>
      <c r="C3547" t="s">
        <v>10159</v>
      </c>
      <c r="D3547" s="15" t="s">
        <v>4098</v>
      </c>
      <c r="E3547" s="12" t="s">
        <v>98</v>
      </c>
      <c r="G3547" s="12" t="s">
        <v>3316</v>
      </c>
      <c r="H3547" s="12" t="s">
        <v>589</v>
      </c>
      <c r="I3547" s="12" t="s">
        <v>363</v>
      </c>
      <c r="J3547" s="12" t="s">
        <v>2401</v>
      </c>
      <c r="K3547" s="12" t="s">
        <v>363</v>
      </c>
      <c r="N3547" s="16" t="s">
        <v>206</v>
      </c>
      <c r="O3547" s="16" t="s">
        <v>4079</v>
      </c>
      <c r="P3547" s="12" t="s">
        <v>366</v>
      </c>
      <c r="Q3547" s="16">
        <v>2022</v>
      </c>
      <c r="R3547" s="16" t="s">
        <v>4089</v>
      </c>
      <c r="T3547" s="16">
        <v>0</v>
      </c>
      <c r="V3547" s="12" t="s">
        <v>204</v>
      </c>
      <c r="W3547" s="12" t="s">
        <v>204</v>
      </c>
      <c r="X3547" s="16">
        <v>1</v>
      </c>
      <c r="Y3547" s="16">
        <v>7</v>
      </c>
      <c r="Z3547" s="16">
        <v>0.8</v>
      </c>
      <c r="AA3547" s="16">
        <v>104</v>
      </c>
      <c r="AB3547" s="16" t="s">
        <v>2113</v>
      </c>
      <c r="AC3547" s="16" t="s">
        <v>5621</v>
      </c>
      <c r="AD3547" s="16">
        <f t="shared" si="772"/>
        <v>36400</v>
      </c>
      <c r="AE3547" s="16">
        <f t="shared" si="773"/>
        <v>280</v>
      </c>
      <c r="AF3547" s="16">
        <f t="shared" si="774"/>
        <v>105000</v>
      </c>
      <c r="AG3547" s="16">
        <f t="shared" si="775"/>
        <v>80</v>
      </c>
      <c r="AH3547" s="12">
        <f t="shared" si="776"/>
        <v>0</v>
      </c>
      <c r="AI3547" s="16">
        <f t="shared" si="777"/>
        <v>5.6000000000000005</v>
      </c>
      <c r="AJ3547" s="16">
        <f t="shared" si="778"/>
        <v>19320.000000000004</v>
      </c>
      <c r="AK3547" s="16">
        <f t="shared" si="779"/>
        <v>400</v>
      </c>
      <c r="AL3547" s="16">
        <f t="shared" si="780"/>
        <v>4000</v>
      </c>
      <c r="AM3547" s="16">
        <f t="shared" si="781"/>
        <v>56800</v>
      </c>
      <c r="AN3547" s="16">
        <f t="shared" si="782"/>
        <v>221520</v>
      </c>
      <c r="AP3547" s="16">
        <v>0.8</v>
      </c>
      <c r="AQ3547" s="16" t="s">
        <v>207</v>
      </c>
      <c r="AX3547" s="16" t="s">
        <v>207</v>
      </c>
      <c r="AY3547" s="16" t="s">
        <v>207</v>
      </c>
      <c r="AZ3547" s="16" t="s">
        <v>207</v>
      </c>
      <c r="BA3547" s="16" t="s">
        <v>207</v>
      </c>
      <c r="BB3547" s="16" t="s">
        <v>207</v>
      </c>
      <c r="BC3547" s="16">
        <v>0.8</v>
      </c>
      <c r="BD3547" s="16">
        <f t="shared" si="783"/>
        <v>2.8000000000000003</v>
      </c>
      <c r="BE3547" s="16">
        <f t="shared" si="784"/>
        <v>1384.5</v>
      </c>
      <c r="BG3547" s="16">
        <f t="shared" si="785"/>
        <v>960</v>
      </c>
      <c r="BH3547" s="16">
        <f t="shared" si="786"/>
        <v>512</v>
      </c>
      <c r="BI3547" s="16">
        <f t="shared" si="787"/>
        <v>6.4</v>
      </c>
    </row>
    <row r="3548" spans="1:61" x14ac:dyDescent="0.35">
      <c r="A3548">
        <v>3547</v>
      </c>
      <c r="B3548" t="s">
        <v>360</v>
      </c>
      <c r="C3548" t="s">
        <v>10160</v>
      </c>
      <c r="D3548" s="15" t="s">
        <v>1447</v>
      </c>
      <c r="E3548" s="12" t="s">
        <v>98</v>
      </c>
      <c r="G3548" s="12" t="s">
        <v>3316</v>
      </c>
      <c r="H3548" s="12" t="s">
        <v>589</v>
      </c>
      <c r="I3548" s="12" t="s">
        <v>363</v>
      </c>
      <c r="J3548" s="12" t="s">
        <v>2401</v>
      </c>
      <c r="K3548" s="12" t="s">
        <v>363</v>
      </c>
      <c r="N3548" s="16" t="s">
        <v>206</v>
      </c>
      <c r="O3548" s="16" t="s">
        <v>4079</v>
      </c>
      <c r="P3548" s="12" t="s">
        <v>366</v>
      </c>
      <c r="Q3548" s="16">
        <v>2022</v>
      </c>
      <c r="R3548" s="16" t="s">
        <v>4089</v>
      </c>
      <c r="T3548" s="16">
        <v>0</v>
      </c>
      <c r="V3548" s="12" t="s">
        <v>204</v>
      </c>
      <c r="W3548" s="12" t="s">
        <v>204</v>
      </c>
      <c r="X3548" s="16">
        <v>1</v>
      </c>
      <c r="Y3548" s="16">
        <v>7</v>
      </c>
      <c r="Z3548" s="16">
        <v>0.8</v>
      </c>
      <c r="AA3548" s="16">
        <v>104</v>
      </c>
      <c r="AB3548" s="16" t="s">
        <v>2113</v>
      </c>
      <c r="AC3548" s="16" t="s">
        <v>5621</v>
      </c>
      <c r="AD3548" s="16">
        <f t="shared" si="772"/>
        <v>36400</v>
      </c>
      <c r="AE3548" s="16">
        <f t="shared" si="773"/>
        <v>280</v>
      </c>
      <c r="AF3548" s="16">
        <f t="shared" si="774"/>
        <v>105000</v>
      </c>
      <c r="AG3548" s="16">
        <f t="shared" si="775"/>
        <v>80</v>
      </c>
      <c r="AH3548" s="12">
        <f t="shared" si="776"/>
        <v>0</v>
      </c>
      <c r="AI3548" s="16">
        <f t="shared" si="777"/>
        <v>5.6000000000000005</v>
      </c>
      <c r="AJ3548" s="16">
        <f t="shared" si="778"/>
        <v>19320.000000000004</v>
      </c>
      <c r="AK3548" s="16">
        <f t="shared" si="779"/>
        <v>400</v>
      </c>
      <c r="AL3548" s="16">
        <f t="shared" si="780"/>
        <v>4000</v>
      </c>
      <c r="AM3548" s="16">
        <f t="shared" si="781"/>
        <v>56800</v>
      </c>
      <c r="AN3548" s="16">
        <f t="shared" si="782"/>
        <v>221520</v>
      </c>
      <c r="AP3548" s="16">
        <v>0.8</v>
      </c>
      <c r="AQ3548" s="16" t="s">
        <v>207</v>
      </c>
      <c r="AX3548" s="16" t="s">
        <v>207</v>
      </c>
      <c r="AY3548" s="16" t="s">
        <v>207</v>
      </c>
      <c r="AZ3548" s="16" t="s">
        <v>207</v>
      </c>
      <c r="BA3548" s="16" t="s">
        <v>207</v>
      </c>
      <c r="BB3548" s="16" t="s">
        <v>207</v>
      </c>
      <c r="BC3548" s="16">
        <v>0.8</v>
      </c>
      <c r="BD3548" s="16">
        <f t="shared" si="783"/>
        <v>2.8000000000000003</v>
      </c>
      <c r="BE3548" s="16">
        <f t="shared" si="784"/>
        <v>1384.5</v>
      </c>
      <c r="BG3548" s="16">
        <f t="shared" si="785"/>
        <v>960</v>
      </c>
      <c r="BH3548" s="16">
        <f t="shared" si="786"/>
        <v>512</v>
      </c>
      <c r="BI3548" s="16">
        <f t="shared" si="787"/>
        <v>6.4</v>
      </c>
    </row>
    <row r="3549" spans="1:61" x14ac:dyDescent="0.35">
      <c r="A3549">
        <v>3548</v>
      </c>
      <c r="B3549" t="s">
        <v>360</v>
      </c>
      <c r="C3549" t="s">
        <v>10161</v>
      </c>
      <c r="D3549" s="15" t="s">
        <v>4099</v>
      </c>
      <c r="E3549" s="12" t="s">
        <v>98</v>
      </c>
      <c r="G3549" s="12" t="s">
        <v>3316</v>
      </c>
      <c r="H3549" s="12" t="s">
        <v>589</v>
      </c>
      <c r="I3549" s="12" t="s">
        <v>363</v>
      </c>
      <c r="J3549" s="12" t="s">
        <v>2401</v>
      </c>
      <c r="K3549" s="12" t="s">
        <v>363</v>
      </c>
      <c r="N3549" s="16" t="s">
        <v>206</v>
      </c>
      <c r="O3549" s="16" t="s">
        <v>4079</v>
      </c>
      <c r="P3549" s="12" t="s">
        <v>366</v>
      </c>
      <c r="Q3549" s="16">
        <v>2022</v>
      </c>
      <c r="R3549" s="16" t="s">
        <v>4089</v>
      </c>
      <c r="T3549" s="16">
        <v>0</v>
      </c>
      <c r="V3549" s="12" t="s">
        <v>204</v>
      </c>
      <c r="W3549" s="12" t="s">
        <v>204</v>
      </c>
      <c r="X3549" s="16">
        <v>1</v>
      </c>
      <c r="Y3549" s="16">
        <v>7</v>
      </c>
      <c r="Z3549" s="16">
        <v>0.8</v>
      </c>
      <c r="AA3549" s="16">
        <v>104</v>
      </c>
      <c r="AB3549" s="16" t="s">
        <v>2113</v>
      </c>
      <c r="AC3549" s="16" t="s">
        <v>5621</v>
      </c>
      <c r="AD3549" s="16">
        <f t="shared" si="772"/>
        <v>36400</v>
      </c>
      <c r="AE3549" s="16">
        <f t="shared" si="773"/>
        <v>280</v>
      </c>
      <c r="AF3549" s="16">
        <f t="shared" si="774"/>
        <v>105000</v>
      </c>
      <c r="AG3549" s="16">
        <f t="shared" si="775"/>
        <v>80</v>
      </c>
      <c r="AH3549" s="12">
        <f t="shared" si="776"/>
        <v>0</v>
      </c>
      <c r="AI3549" s="16">
        <f t="shared" si="777"/>
        <v>5.6000000000000005</v>
      </c>
      <c r="AJ3549" s="16">
        <f t="shared" si="778"/>
        <v>19320.000000000004</v>
      </c>
      <c r="AK3549" s="16">
        <f t="shared" si="779"/>
        <v>400</v>
      </c>
      <c r="AL3549" s="16">
        <f t="shared" si="780"/>
        <v>4000</v>
      </c>
      <c r="AM3549" s="16">
        <f t="shared" si="781"/>
        <v>56800</v>
      </c>
      <c r="AN3549" s="16">
        <f t="shared" si="782"/>
        <v>221520</v>
      </c>
      <c r="AP3549" s="16">
        <v>0.8</v>
      </c>
      <c r="AQ3549" s="16" t="s">
        <v>207</v>
      </c>
      <c r="AX3549" s="16" t="s">
        <v>207</v>
      </c>
      <c r="AY3549" s="16" t="s">
        <v>207</v>
      </c>
      <c r="AZ3549" s="16" t="s">
        <v>207</v>
      </c>
      <c r="BA3549" s="16" t="s">
        <v>207</v>
      </c>
      <c r="BB3549" s="16" t="s">
        <v>207</v>
      </c>
      <c r="BC3549" s="16">
        <v>0.8</v>
      </c>
      <c r="BD3549" s="16">
        <f t="shared" si="783"/>
        <v>2.8000000000000003</v>
      </c>
      <c r="BE3549" s="16">
        <f t="shared" si="784"/>
        <v>1384.5</v>
      </c>
      <c r="BG3549" s="16">
        <f t="shared" si="785"/>
        <v>960</v>
      </c>
      <c r="BH3549" s="16">
        <f t="shared" si="786"/>
        <v>512</v>
      </c>
      <c r="BI3549" s="16">
        <f t="shared" si="787"/>
        <v>6.4</v>
      </c>
    </row>
    <row r="3550" spans="1:61" x14ac:dyDescent="0.35">
      <c r="A3550">
        <v>3549</v>
      </c>
      <c r="B3550" t="s">
        <v>360</v>
      </c>
      <c r="C3550" t="s">
        <v>10162</v>
      </c>
      <c r="D3550" s="15" t="s">
        <v>1420</v>
      </c>
      <c r="E3550" s="12" t="s">
        <v>98</v>
      </c>
      <c r="G3550" s="12" t="s">
        <v>3316</v>
      </c>
      <c r="H3550" s="12" t="s">
        <v>589</v>
      </c>
      <c r="I3550" s="12" t="s">
        <v>363</v>
      </c>
      <c r="J3550" s="12" t="s">
        <v>2401</v>
      </c>
      <c r="K3550" s="12" t="s">
        <v>363</v>
      </c>
      <c r="N3550" s="16" t="s">
        <v>206</v>
      </c>
      <c r="O3550" s="16" t="s">
        <v>4079</v>
      </c>
      <c r="P3550" s="12" t="s">
        <v>366</v>
      </c>
      <c r="Q3550" s="16">
        <v>2022</v>
      </c>
      <c r="R3550" s="16" t="s">
        <v>4080</v>
      </c>
      <c r="T3550" s="16">
        <v>0</v>
      </c>
      <c r="V3550" s="12" t="s">
        <v>204</v>
      </c>
      <c r="W3550" s="12" t="s">
        <v>204</v>
      </c>
      <c r="X3550" s="16">
        <v>1</v>
      </c>
      <c r="Y3550" s="16">
        <v>7</v>
      </c>
      <c r="Z3550" s="16">
        <v>0.4</v>
      </c>
      <c r="AA3550" s="16">
        <v>52</v>
      </c>
      <c r="AB3550" s="16" t="s">
        <v>2113</v>
      </c>
      <c r="AC3550" s="16" t="s">
        <v>5621</v>
      </c>
      <c r="AD3550" s="16">
        <f t="shared" si="772"/>
        <v>18200</v>
      </c>
      <c r="AE3550" s="16">
        <f t="shared" si="773"/>
        <v>140</v>
      </c>
      <c r="AF3550" s="16">
        <f t="shared" si="774"/>
        <v>52500</v>
      </c>
      <c r="AG3550" s="16">
        <f t="shared" si="775"/>
        <v>40</v>
      </c>
      <c r="AH3550" s="12">
        <f t="shared" si="776"/>
        <v>0</v>
      </c>
      <c r="AI3550" s="16">
        <f t="shared" si="777"/>
        <v>2.8000000000000003</v>
      </c>
      <c r="AJ3550" s="16">
        <f t="shared" si="778"/>
        <v>9660.0000000000018</v>
      </c>
      <c r="AK3550" s="16">
        <f t="shared" si="779"/>
        <v>200</v>
      </c>
      <c r="AL3550" s="16">
        <f t="shared" si="780"/>
        <v>2000</v>
      </c>
      <c r="AM3550" s="16">
        <f t="shared" si="781"/>
        <v>28400</v>
      </c>
      <c r="AN3550" s="16">
        <f t="shared" si="782"/>
        <v>110760</v>
      </c>
      <c r="AP3550" s="16">
        <v>0.4</v>
      </c>
      <c r="AQ3550" s="16" t="s">
        <v>207</v>
      </c>
      <c r="AX3550" s="16" t="s">
        <v>207</v>
      </c>
      <c r="AY3550" s="16" t="s">
        <v>207</v>
      </c>
      <c r="AZ3550" s="16" t="s">
        <v>207</v>
      </c>
      <c r="BA3550" s="16" t="s">
        <v>207</v>
      </c>
      <c r="BB3550" s="16" t="s">
        <v>207</v>
      </c>
      <c r="BC3550" s="16">
        <v>0.4</v>
      </c>
      <c r="BD3550" s="16">
        <f t="shared" si="783"/>
        <v>1.4000000000000001</v>
      </c>
      <c r="BE3550" s="16">
        <f t="shared" si="784"/>
        <v>692.25</v>
      </c>
      <c r="BG3550" s="16">
        <f t="shared" si="785"/>
        <v>480</v>
      </c>
      <c r="BH3550" s="16">
        <f t="shared" si="786"/>
        <v>256</v>
      </c>
      <c r="BI3550" s="16">
        <f t="shared" si="787"/>
        <v>3.2</v>
      </c>
    </row>
    <row r="3551" spans="1:61" x14ac:dyDescent="0.35">
      <c r="A3551">
        <v>3550</v>
      </c>
      <c r="B3551" t="s">
        <v>360</v>
      </c>
      <c r="C3551" t="s">
        <v>10163</v>
      </c>
      <c r="D3551" s="15" t="s">
        <v>4100</v>
      </c>
      <c r="E3551" s="12" t="s">
        <v>98</v>
      </c>
      <c r="G3551" s="12" t="s">
        <v>3316</v>
      </c>
      <c r="H3551" s="12" t="s">
        <v>589</v>
      </c>
      <c r="I3551" s="12" t="s">
        <v>363</v>
      </c>
      <c r="J3551" s="12" t="s">
        <v>2401</v>
      </c>
      <c r="K3551" s="12" t="s">
        <v>363</v>
      </c>
      <c r="N3551" s="16" t="s">
        <v>206</v>
      </c>
      <c r="O3551" s="16" t="s">
        <v>4079</v>
      </c>
      <c r="P3551" s="12" t="s">
        <v>366</v>
      </c>
      <c r="Q3551" s="16">
        <v>2022</v>
      </c>
      <c r="R3551" s="16" t="s">
        <v>4089</v>
      </c>
      <c r="T3551" s="16">
        <v>0</v>
      </c>
      <c r="V3551" s="12" t="s">
        <v>204</v>
      </c>
      <c r="W3551" s="12" t="s">
        <v>204</v>
      </c>
      <c r="X3551" s="16">
        <v>1</v>
      </c>
      <c r="Y3551" s="16">
        <v>7</v>
      </c>
      <c r="Z3551" s="16">
        <v>0.8</v>
      </c>
      <c r="AA3551" s="16">
        <v>104</v>
      </c>
      <c r="AB3551" s="16" t="s">
        <v>2113</v>
      </c>
      <c r="AC3551" s="16" t="s">
        <v>5621</v>
      </c>
      <c r="AD3551" s="16">
        <f t="shared" si="772"/>
        <v>36400</v>
      </c>
      <c r="AE3551" s="16">
        <f t="shared" si="773"/>
        <v>280</v>
      </c>
      <c r="AF3551" s="16">
        <f t="shared" si="774"/>
        <v>105000</v>
      </c>
      <c r="AG3551" s="16">
        <f t="shared" si="775"/>
        <v>80</v>
      </c>
      <c r="AH3551" s="12">
        <f t="shared" si="776"/>
        <v>0</v>
      </c>
      <c r="AI3551" s="16">
        <f t="shared" si="777"/>
        <v>5.6000000000000005</v>
      </c>
      <c r="AJ3551" s="16">
        <f t="shared" si="778"/>
        <v>19320.000000000004</v>
      </c>
      <c r="AK3551" s="16">
        <f t="shared" si="779"/>
        <v>400</v>
      </c>
      <c r="AL3551" s="16">
        <f t="shared" si="780"/>
        <v>4000</v>
      </c>
      <c r="AM3551" s="16">
        <f t="shared" si="781"/>
        <v>56800</v>
      </c>
      <c r="AN3551" s="16">
        <f t="shared" si="782"/>
        <v>221520</v>
      </c>
      <c r="AP3551" s="16">
        <v>0.8</v>
      </c>
      <c r="AQ3551" s="16" t="s">
        <v>207</v>
      </c>
      <c r="AX3551" s="16" t="s">
        <v>207</v>
      </c>
      <c r="AY3551" s="16" t="s">
        <v>207</v>
      </c>
      <c r="AZ3551" s="16" t="s">
        <v>207</v>
      </c>
      <c r="BA3551" s="16" t="s">
        <v>207</v>
      </c>
      <c r="BB3551" s="16" t="s">
        <v>207</v>
      </c>
      <c r="BC3551" s="16">
        <v>0.8</v>
      </c>
      <c r="BD3551" s="16">
        <f t="shared" si="783"/>
        <v>2.8000000000000003</v>
      </c>
      <c r="BE3551" s="16">
        <f t="shared" si="784"/>
        <v>1384.5</v>
      </c>
      <c r="BG3551" s="16">
        <f t="shared" si="785"/>
        <v>960</v>
      </c>
      <c r="BH3551" s="16">
        <f t="shared" si="786"/>
        <v>512</v>
      </c>
      <c r="BI3551" s="16">
        <f t="shared" si="787"/>
        <v>6.4</v>
      </c>
    </row>
    <row r="3552" spans="1:61" x14ac:dyDescent="0.35">
      <c r="A3552">
        <v>3551</v>
      </c>
      <c r="B3552" t="s">
        <v>360</v>
      </c>
      <c r="C3552" t="s">
        <v>10164</v>
      </c>
      <c r="D3552" s="15" t="s">
        <v>1829</v>
      </c>
      <c r="E3552" s="12" t="s">
        <v>98</v>
      </c>
      <c r="G3552" s="12" t="s">
        <v>3316</v>
      </c>
      <c r="H3552" s="12" t="s">
        <v>589</v>
      </c>
      <c r="I3552" s="12" t="s">
        <v>363</v>
      </c>
      <c r="J3552" s="12" t="s">
        <v>2401</v>
      </c>
      <c r="K3552" s="12" t="s">
        <v>363</v>
      </c>
      <c r="N3552" s="16" t="s">
        <v>206</v>
      </c>
      <c r="O3552" s="16" t="s">
        <v>4079</v>
      </c>
      <c r="P3552" s="12" t="s">
        <v>366</v>
      </c>
      <c r="Q3552" s="16">
        <v>2022</v>
      </c>
      <c r="R3552" s="16" t="s">
        <v>4089</v>
      </c>
      <c r="T3552" s="16">
        <v>0</v>
      </c>
      <c r="V3552" s="12" t="s">
        <v>204</v>
      </c>
      <c r="W3552" s="12" t="s">
        <v>204</v>
      </c>
      <c r="X3552" s="16">
        <v>1</v>
      </c>
      <c r="Y3552" s="16">
        <v>7</v>
      </c>
      <c r="Z3552" s="16">
        <v>0.8</v>
      </c>
      <c r="AA3552" s="16">
        <v>104</v>
      </c>
      <c r="AB3552" s="16" t="s">
        <v>2113</v>
      </c>
      <c r="AC3552" s="16" t="s">
        <v>5621</v>
      </c>
      <c r="AD3552" s="16">
        <f t="shared" si="772"/>
        <v>36400</v>
      </c>
      <c r="AE3552" s="16">
        <f t="shared" si="773"/>
        <v>280</v>
      </c>
      <c r="AF3552" s="16">
        <f t="shared" si="774"/>
        <v>105000</v>
      </c>
      <c r="AG3552" s="16">
        <f t="shared" si="775"/>
        <v>80</v>
      </c>
      <c r="AH3552" s="12">
        <f t="shared" si="776"/>
        <v>0</v>
      </c>
      <c r="AI3552" s="16">
        <f t="shared" si="777"/>
        <v>5.6000000000000005</v>
      </c>
      <c r="AJ3552" s="16">
        <f t="shared" si="778"/>
        <v>19320.000000000004</v>
      </c>
      <c r="AK3552" s="16">
        <f t="shared" si="779"/>
        <v>400</v>
      </c>
      <c r="AL3552" s="16">
        <f t="shared" si="780"/>
        <v>4000</v>
      </c>
      <c r="AM3552" s="16">
        <f t="shared" si="781"/>
        <v>56800</v>
      </c>
      <c r="AN3552" s="16">
        <f t="shared" si="782"/>
        <v>221520</v>
      </c>
      <c r="AP3552" s="16">
        <v>0.8</v>
      </c>
      <c r="AQ3552" s="16" t="s">
        <v>207</v>
      </c>
      <c r="AX3552" s="16" t="s">
        <v>207</v>
      </c>
      <c r="AY3552" s="16" t="s">
        <v>207</v>
      </c>
      <c r="AZ3552" s="16" t="s">
        <v>207</v>
      </c>
      <c r="BA3552" s="16" t="s">
        <v>207</v>
      </c>
      <c r="BB3552" s="16" t="s">
        <v>207</v>
      </c>
      <c r="BC3552" s="16">
        <v>0.8</v>
      </c>
      <c r="BD3552" s="16">
        <f t="shared" si="783"/>
        <v>2.8000000000000003</v>
      </c>
      <c r="BE3552" s="16">
        <f t="shared" si="784"/>
        <v>1384.5</v>
      </c>
      <c r="BG3552" s="16">
        <f t="shared" si="785"/>
        <v>960</v>
      </c>
      <c r="BH3552" s="16">
        <f t="shared" si="786"/>
        <v>512</v>
      </c>
      <c r="BI3552" s="16">
        <f t="shared" si="787"/>
        <v>6.4</v>
      </c>
    </row>
    <row r="3553" spans="1:61" x14ac:dyDescent="0.35">
      <c r="A3553">
        <v>3552</v>
      </c>
      <c r="B3553" t="s">
        <v>360</v>
      </c>
      <c r="C3553" t="s">
        <v>10165</v>
      </c>
      <c r="D3553" s="15" t="s">
        <v>4101</v>
      </c>
      <c r="E3553" s="12" t="s">
        <v>98</v>
      </c>
      <c r="G3553" s="12" t="s">
        <v>3316</v>
      </c>
      <c r="H3553" s="12" t="s">
        <v>589</v>
      </c>
      <c r="I3553" s="12" t="s">
        <v>363</v>
      </c>
      <c r="J3553" s="12" t="s">
        <v>2401</v>
      </c>
      <c r="K3553" s="12" t="s">
        <v>363</v>
      </c>
      <c r="N3553" s="16" t="s">
        <v>206</v>
      </c>
      <c r="O3553" s="16" t="s">
        <v>4079</v>
      </c>
      <c r="P3553" s="12" t="s">
        <v>366</v>
      </c>
      <c r="Q3553" s="16">
        <v>2022</v>
      </c>
      <c r="R3553" s="16" t="s">
        <v>3347</v>
      </c>
      <c r="T3553" s="16">
        <v>0</v>
      </c>
      <c r="V3553" s="12" t="s">
        <v>204</v>
      </c>
      <c r="W3553" s="12" t="s">
        <v>204</v>
      </c>
      <c r="X3553" s="16">
        <v>1</v>
      </c>
      <c r="Y3553" s="16">
        <v>7</v>
      </c>
      <c r="Z3553" s="16">
        <v>1.2</v>
      </c>
      <c r="AA3553" s="16">
        <v>156</v>
      </c>
      <c r="AB3553" s="16" t="s">
        <v>2113</v>
      </c>
      <c r="AC3553" s="16" t="s">
        <v>5621</v>
      </c>
      <c r="AD3553" s="16">
        <f t="shared" si="772"/>
        <v>54600</v>
      </c>
      <c r="AE3553" s="16">
        <f t="shared" si="773"/>
        <v>420</v>
      </c>
      <c r="AF3553" s="16">
        <f t="shared" si="774"/>
        <v>157500</v>
      </c>
      <c r="AG3553" s="16">
        <f t="shared" si="775"/>
        <v>120</v>
      </c>
      <c r="AH3553" s="12">
        <f t="shared" si="776"/>
        <v>0</v>
      </c>
      <c r="AI3553" s="16">
        <f t="shared" si="777"/>
        <v>8.4</v>
      </c>
      <c r="AJ3553" s="16">
        <f t="shared" si="778"/>
        <v>28980</v>
      </c>
      <c r="AK3553" s="16">
        <f t="shared" si="779"/>
        <v>600</v>
      </c>
      <c r="AL3553" s="16">
        <f t="shared" si="780"/>
        <v>6000</v>
      </c>
      <c r="AM3553" s="16">
        <f t="shared" si="781"/>
        <v>85200</v>
      </c>
      <c r="AN3553" s="16">
        <f t="shared" si="782"/>
        <v>332280</v>
      </c>
      <c r="AP3553" s="16">
        <v>1.2</v>
      </c>
      <c r="AQ3553" s="16" t="s">
        <v>207</v>
      </c>
      <c r="AX3553" s="16" t="s">
        <v>207</v>
      </c>
      <c r="AY3553" s="16" t="s">
        <v>207</v>
      </c>
      <c r="AZ3553" s="16" t="s">
        <v>207</v>
      </c>
      <c r="BA3553" s="16" t="s">
        <v>207</v>
      </c>
      <c r="BB3553" s="16" t="s">
        <v>207</v>
      </c>
      <c r="BC3553" s="16">
        <v>1.2</v>
      </c>
      <c r="BD3553" s="16">
        <f t="shared" si="783"/>
        <v>4.2</v>
      </c>
      <c r="BE3553" s="16">
        <f t="shared" si="784"/>
        <v>2076.75</v>
      </c>
      <c r="BG3553" s="16">
        <f t="shared" si="785"/>
        <v>1440</v>
      </c>
      <c r="BH3553" s="16">
        <f t="shared" si="786"/>
        <v>768</v>
      </c>
      <c r="BI3553" s="16">
        <f t="shared" si="787"/>
        <v>9.6</v>
      </c>
    </row>
    <row r="3554" spans="1:61" x14ac:dyDescent="0.35">
      <c r="A3554">
        <v>3553</v>
      </c>
      <c r="B3554" t="s">
        <v>360</v>
      </c>
      <c r="C3554" t="s">
        <v>10166</v>
      </c>
      <c r="D3554" s="15" t="s">
        <v>808</v>
      </c>
      <c r="E3554" s="12" t="s">
        <v>98</v>
      </c>
      <c r="G3554" s="12" t="s">
        <v>3316</v>
      </c>
      <c r="H3554" s="12" t="s">
        <v>589</v>
      </c>
      <c r="I3554" s="12" t="s">
        <v>363</v>
      </c>
      <c r="J3554" s="12" t="s">
        <v>2401</v>
      </c>
      <c r="K3554" s="12" t="s">
        <v>363</v>
      </c>
      <c r="N3554" s="16" t="s">
        <v>206</v>
      </c>
      <c r="O3554" s="16" t="s">
        <v>4079</v>
      </c>
      <c r="P3554" s="12" t="s">
        <v>366</v>
      </c>
      <c r="Q3554" s="16">
        <v>2022</v>
      </c>
      <c r="R3554" s="16" t="s">
        <v>3347</v>
      </c>
      <c r="T3554" s="16">
        <v>0</v>
      </c>
      <c r="V3554" s="12" t="s">
        <v>204</v>
      </c>
      <c r="W3554" s="12" t="s">
        <v>204</v>
      </c>
      <c r="X3554" s="16">
        <v>1</v>
      </c>
      <c r="Y3554" s="16">
        <v>7</v>
      </c>
      <c r="Z3554" s="16">
        <v>1.2</v>
      </c>
      <c r="AA3554" s="16">
        <v>156</v>
      </c>
      <c r="AB3554" s="16" t="s">
        <v>2113</v>
      </c>
      <c r="AC3554" s="16" t="s">
        <v>5621</v>
      </c>
      <c r="AD3554" s="16">
        <f t="shared" si="772"/>
        <v>54600</v>
      </c>
      <c r="AE3554" s="16">
        <f t="shared" si="773"/>
        <v>420</v>
      </c>
      <c r="AF3554" s="16">
        <f t="shared" si="774"/>
        <v>157500</v>
      </c>
      <c r="AG3554" s="16">
        <f t="shared" si="775"/>
        <v>120</v>
      </c>
      <c r="AH3554" s="12">
        <f t="shared" si="776"/>
        <v>0</v>
      </c>
      <c r="AI3554" s="16">
        <f t="shared" si="777"/>
        <v>8.4</v>
      </c>
      <c r="AJ3554" s="16">
        <f t="shared" si="778"/>
        <v>28980</v>
      </c>
      <c r="AK3554" s="16">
        <f t="shared" si="779"/>
        <v>600</v>
      </c>
      <c r="AL3554" s="16">
        <f t="shared" si="780"/>
        <v>6000</v>
      </c>
      <c r="AM3554" s="16">
        <f t="shared" si="781"/>
        <v>85200</v>
      </c>
      <c r="AN3554" s="16">
        <f t="shared" si="782"/>
        <v>332280</v>
      </c>
      <c r="AP3554" s="16">
        <v>1.2</v>
      </c>
      <c r="AQ3554" s="16" t="s">
        <v>207</v>
      </c>
      <c r="AX3554" s="16" t="s">
        <v>207</v>
      </c>
      <c r="AY3554" s="16" t="s">
        <v>207</v>
      </c>
      <c r="AZ3554" s="16" t="s">
        <v>207</v>
      </c>
      <c r="BA3554" s="16" t="s">
        <v>207</v>
      </c>
      <c r="BB3554" s="16" t="s">
        <v>207</v>
      </c>
      <c r="BC3554" s="16">
        <v>1.2</v>
      </c>
      <c r="BD3554" s="16">
        <f t="shared" si="783"/>
        <v>4.2</v>
      </c>
      <c r="BE3554" s="16">
        <f t="shared" si="784"/>
        <v>2076.75</v>
      </c>
      <c r="BG3554" s="16">
        <f t="shared" si="785"/>
        <v>1440</v>
      </c>
      <c r="BH3554" s="16">
        <f t="shared" si="786"/>
        <v>768</v>
      </c>
      <c r="BI3554" s="16">
        <f t="shared" si="787"/>
        <v>9.6</v>
      </c>
    </row>
    <row r="3555" spans="1:61" x14ac:dyDescent="0.35">
      <c r="A3555">
        <v>3554</v>
      </c>
      <c r="B3555" t="s">
        <v>360</v>
      </c>
      <c r="C3555" t="s">
        <v>10167</v>
      </c>
      <c r="D3555" s="15" t="s">
        <v>4102</v>
      </c>
      <c r="E3555" s="12" t="s">
        <v>98</v>
      </c>
      <c r="G3555" s="12" t="s">
        <v>3316</v>
      </c>
      <c r="H3555" s="12" t="s">
        <v>589</v>
      </c>
      <c r="I3555" s="12" t="s">
        <v>363</v>
      </c>
      <c r="J3555" s="12" t="s">
        <v>2401</v>
      </c>
      <c r="K3555" s="12" t="s">
        <v>363</v>
      </c>
      <c r="N3555" s="16" t="s">
        <v>206</v>
      </c>
      <c r="O3555" s="16" t="s">
        <v>4079</v>
      </c>
      <c r="P3555" s="12" t="s">
        <v>366</v>
      </c>
      <c r="Q3555" s="16">
        <v>2022</v>
      </c>
      <c r="R3555" s="16" t="s">
        <v>4083</v>
      </c>
      <c r="T3555" s="16">
        <v>0</v>
      </c>
      <c r="V3555" s="12" t="s">
        <v>204</v>
      </c>
      <c r="W3555" s="12" t="s">
        <v>204</v>
      </c>
      <c r="X3555" s="16">
        <v>1</v>
      </c>
      <c r="Y3555" s="16">
        <v>7</v>
      </c>
      <c r="Z3555" s="16">
        <v>0.45</v>
      </c>
      <c r="AA3555" s="16">
        <v>58.5</v>
      </c>
      <c r="AB3555" s="16" t="s">
        <v>2113</v>
      </c>
      <c r="AC3555" s="16" t="s">
        <v>5621</v>
      </c>
      <c r="AD3555" s="16">
        <f t="shared" si="772"/>
        <v>20475</v>
      </c>
      <c r="AE3555" s="16">
        <f t="shared" si="773"/>
        <v>157.5</v>
      </c>
      <c r="AF3555" s="16">
        <f t="shared" si="774"/>
        <v>59062.5</v>
      </c>
      <c r="AG3555" s="16">
        <f t="shared" si="775"/>
        <v>45</v>
      </c>
      <c r="AH3555" s="12">
        <f t="shared" si="776"/>
        <v>0</v>
      </c>
      <c r="AI3555" s="16">
        <f t="shared" si="777"/>
        <v>3.15</v>
      </c>
      <c r="AJ3555" s="16">
        <f t="shared" si="778"/>
        <v>10867.5</v>
      </c>
      <c r="AK3555" s="16">
        <f t="shared" si="779"/>
        <v>225</v>
      </c>
      <c r="AL3555" s="16">
        <f t="shared" si="780"/>
        <v>2250</v>
      </c>
      <c r="AM3555" s="16">
        <f t="shared" si="781"/>
        <v>31950</v>
      </c>
      <c r="AN3555" s="16">
        <f t="shared" si="782"/>
        <v>124605</v>
      </c>
      <c r="AP3555" s="16">
        <v>0.45</v>
      </c>
      <c r="AQ3555" s="16" t="s">
        <v>207</v>
      </c>
      <c r="AX3555" s="16" t="s">
        <v>207</v>
      </c>
      <c r="AY3555" s="16" t="s">
        <v>207</v>
      </c>
      <c r="AZ3555" s="16" t="s">
        <v>207</v>
      </c>
      <c r="BA3555" s="16" t="s">
        <v>207</v>
      </c>
      <c r="BB3555" s="16" t="s">
        <v>207</v>
      </c>
      <c r="BC3555" s="16">
        <v>0.45</v>
      </c>
      <c r="BD3555" s="16">
        <f t="shared" si="783"/>
        <v>1.575</v>
      </c>
      <c r="BE3555" s="16">
        <f t="shared" si="784"/>
        <v>778.78125</v>
      </c>
      <c r="BG3555" s="16">
        <f t="shared" si="785"/>
        <v>540</v>
      </c>
      <c r="BH3555" s="16">
        <f t="shared" si="786"/>
        <v>288</v>
      </c>
      <c r="BI3555" s="16">
        <f t="shared" si="787"/>
        <v>3.6</v>
      </c>
    </row>
    <row r="3556" spans="1:61" x14ac:dyDescent="0.35">
      <c r="A3556">
        <v>3555</v>
      </c>
      <c r="B3556" t="s">
        <v>360</v>
      </c>
      <c r="C3556" t="s">
        <v>10168</v>
      </c>
      <c r="D3556" s="15" t="s">
        <v>4103</v>
      </c>
      <c r="E3556" s="12" t="s">
        <v>98</v>
      </c>
      <c r="G3556" s="12" t="s">
        <v>3316</v>
      </c>
      <c r="H3556" s="12" t="s">
        <v>589</v>
      </c>
      <c r="I3556" s="12" t="s">
        <v>363</v>
      </c>
      <c r="J3556" s="12" t="s">
        <v>2401</v>
      </c>
      <c r="K3556" s="12" t="s">
        <v>363</v>
      </c>
      <c r="N3556" s="16" t="s">
        <v>206</v>
      </c>
      <c r="O3556" s="16" t="s">
        <v>4079</v>
      </c>
      <c r="P3556" s="12" t="s">
        <v>366</v>
      </c>
      <c r="Q3556" s="16">
        <v>2022</v>
      </c>
      <c r="R3556" s="16" t="s">
        <v>4080</v>
      </c>
      <c r="T3556" s="16">
        <v>0</v>
      </c>
      <c r="V3556" s="12" t="s">
        <v>204</v>
      </c>
      <c r="W3556" s="12" t="s">
        <v>204</v>
      </c>
      <c r="X3556" s="16">
        <v>1</v>
      </c>
      <c r="Y3556" s="16">
        <v>7</v>
      </c>
      <c r="Z3556" s="16">
        <v>0.4</v>
      </c>
      <c r="AA3556" s="16">
        <v>52</v>
      </c>
      <c r="AB3556" s="16" t="s">
        <v>2113</v>
      </c>
      <c r="AC3556" s="16" t="s">
        <v>5621</v>
      </c>
      <c r="AD3556" s="16">
        <f t="shared" si="772"/>
        <v>18200</v>
      </c>
      <c r="AE3556" s="16">
        <f t="shared" si="773"/>
        <v>140</v>
      </c>
      <c r="AF3556" s="16">
        <f t="shared" si="774"/>
        <v>52500</v>
      </c>
      <c r="AG3556" s="16">
        <f t="shared" si="775"/>
        <v>40</v>
      </c>
      <c r="AH3556" s="12">
        <f t="shared" si="776"/>
        <v>0</v>
      </c>
      <c r="AI3556" s="16">
        <f t="shared" si="777"/>
        <v>2.8000000000000003</v>
      </c>
      <c r="AJ3556" s="16">
        <f t="shared" si="778"/>
        <v>9660.0000000000018</v>
      </c>
      <c r="AK3556" s="16">
        <f t="shared" si="779"/>
        <v>200</v>
      </c>
      <c r="AL3556" s="16">
        <f t="shared" si="780"/>
        <v>2000</v>
      </c>
      <c r="AM3556" s="16">
        <f t="shared" si="781"/>
        <v>28400</v>
      </c>
      <c r="AN3556" s="16">
        <f t="shared" si="782"/>
        <v>110760</v>
      </c>
      <c r="AP3556" s="16">
        <v>0.4</v>
      </c>
      <c r="AQ3556" s="16" t="s">
        <v>207</v>
      </c>
      <c r="AX3556" s="16" t="s">
        <v>207</v>
      </c>
      <c r="AY3556" s="16" t="s">
        <v>207</v>
      </c>
      <c r="AZ3556" s="16" t="s">
        <v>207</v>
      </c>
      <c r="BA3556" s="16" t="s">
        <v>207</v>
      </c>
      <c r="BB3556" s="16" t="s">
        <v>207</v>
      </c>
      <c r="BC3556" s="16">
        <v>0.4</v>
      </c>
      <c r="BD3556" s="16">
        <f t="shared" si="783"/>
        <v>1.4000000000000001</v>
      </c>
      <c r="BE3556" s="16">
        <f t="shared" si="784"/>
        <v>692.25</v>
      </c>
      <c r="BG3556" s="16">
        <f t="shared" si="785"/>
        <v>480</v>
      </c>
      <c r="BH3556" s="16">
        <f t="shared" si="786"/>
        <v>256</v>
      </c>
      <c r="BI3556" s="16">
        <f t="shared" si="787"/>
        <v>3.2</v>
      </c>
    </row>
    <row r="3557" spans="1:61" x14ac:dyDescent="0.35">
      <c r="A3557">
        <v>3556</v>
      </c>
      <c r="B3557" t="s">
        <v>360</v>
      </c>
      <c r="C3557" t="s">
        <v>10169</v>
      </c>
      <c r="D3557" s="15" t="s">
        <v>4104</v>
      </c>
      <c r="E3557" s="12" t="s">
        <v>98</v>
      </c>
      <c r="G3557" s="12" t="s">
        <v>3316</v>
      </c>
      <c r="H3557" s="12" t="s">
        <v>589</v>
      </c>
      <c r="I3557" s="12" t="s">
        <v>363</v>
      </c>
      <c r="J3557" s="12" t="s">
        <v>2401</v>
      </c>
      <c r="K3557" s="12" t="s">
        <v>363</v>
      </c>
      <c r="N3557" s="16" t="s">
        <v>206</v>
      </c>
      <c r="O3557" s="16" t="s">
        <v>4079</v>
      </c>
      <c r="P3557" s="12" t="s">
        <v>366</v>
      </c>
      <c r="Q3557" s="16">
        <v>2022</v>
      </c>
      <c r="R3557" s="16" t="s">
        <v>4089</v>
      </c>
      <c r="T3557" s="16">
        <v>0</v>
      </c>
      <c r="V3557" s="12" t="s">
        <v>204</v>
      </c>
      <c r="W3557" s="12" t="s">
        <v>204</v>
      </c>
      <c r="X3557" s="16">
        <v>1</v>
      </c>
      <c r="Y3557" s="16">
        <v>7</v>
      </c>
      <c r="Z3557" s="16">
        <v>0.8</v>
      </c>
      <c r="AA3557" s="16">
        <v>104</v>
      </c>
      <c r="AB3557" s="16" t="s">
        <v>2113</v>
      </c>
      <c r="AC3557" s="16" t="s">
        <v>5621</v>
      </c>
      <c r="AD3557" s="16">
        <f t="shared" ref="AD3557:AD3620" si="788">AA3557*350</f>
        <v>36400</v>
      </c>
      <c r="AE3557" s="16">
        <f t="shared" ref="AE3557:AE3620" si="789">Z3557*350</f>
        <v>280</v>
      </c>
      <c r="AF3557" s="16">
        <f t="shared" ref="AF3557:AF3620" si="790">AE3557*375</f>
        <v>105000</v>
      </c>
      <c r="AG3557" s="16">
        <f t="shared" ref="AG3557:AG3620" si="791">Z3557*100</f>
        <v>80</v>
      </c>
      <c r="AH3557" s="12">
        <f t="shared" ref="AH3557:AH3620" si="792">AG3557*0</f>
        <v>0</v>
      </c>
      <c r="AI3557" s="16">
        <f t="shared" ref="AI3557:AI3620" si="793">7*Z3557</f>
        <v>5.6000000000000005</v>
      </c>
      <c r="AJ3557" s="16">
        <f t="shared" ref="AJ3557:AJ3620" si="794">AI3557*3450</f>
        <v>19320.000000000004</v>
      </c>
      <c r="AK3557" s="16">
        <f t="shared" ref="AK3557:AK3620" si="795">Z3557*500</f>
        <v>400</v>
      </c>
      <c r="AL3557" s="16">
        <f t="shared" ref="AL3557:AL3620" si="796">1*5000*Z3557</f>
        <v>4000</v>
      </c>
      <c r="AM3557" s="16">
        <f t="shared" ref="AM3557:AM3620" si="797">Z3557*71000</f>
        <v>56800</v>
      </c>
      <c r="AN3557" s="16">
        <f t="shared" ref="AN3557:AN3620" si="798">AM3557+AL3557+AJ3557+AF3557+AD3557</f>
        <v>221520</v>
      </c>
      <c r="AP3557" s="16">
        <v>0.8</v>
      </c>
      <c r="AQ3557" s="16" t="s">
        <v>207</v>
      </c>
      <c r="AX3557" s="16" t="s">
        <v>207</v>
      </c>
      <c r="AY3557" s="16" t="s">
        <v>207</v>
      </c>
      <c r="AZ3557" s="16" t="s">
        <v>207</v>
      </c>
      <c r="BA3557" s="16" t="s">
        <v>207</v>
      </c>
      <c r="BB3557" s="16" t="s">
        <v>207</v>
      </c>
      <c r="BC3557" s="16">
        <v>0.8</v>
      </c>
      <c r="BD3557" s="16">
        <f t="shared" ref="BD3557:BD3620" si="799">3.5*BC3557</f>
        <v>2.8000000000000003</v>
      </c>
      <c r="BE3557" s="16">
        <f t="shared" ref="BE3557:BE3620" si="800">AN3557/160</f>
        <v>1384.5</v>
      </c>
      <c r="BG3557" s="16">
        <f t="shared" ref="BG3557:BG3620" si="801">1200*BC3557</f>
        <v>960</v>
      </c>
      <c r="BH3557" s="16">
        <f t="shared" ref="BH3557:BH3620" si="802">640*BC3557</f>
        <v>512</v>
      </c>
      <c r="BI3557" s="16">
        <f t="shared" ref="BI3557:BI3620" si="803">BH3557/80</f>
        <v>6.4</v>
      </c>
    </row>
    <row r="3558" spans="1:61" x14ac:dyDescent="0.35">
      <c r="A3558">
        <v>3557</v>
      </c>
      <c r="B3558" t="s">
        <v>360</v>
      </c>
      <c r="C3558" t="s">
        <v>10170</v>
      </c>
      <c r="D3558" s="15" t="s">
        <v>4105</v>
      </c>
      <c r="E3558" s="12" t="s">
        <v>98</v>
      </c>
      <c r="G3558" s="12" t="s">
        <v>3316</v>
      </c>
      <c r="H3558" s="12" t="s">
        <v>589</v>
      </c>
      <c r="I3558" s="12" t="s">
        <v>363</v>
      </c>
      <c r="J3558" s="12" t="s">
        <v>2401</v>
      </c>
      <c r="K3558" s="12" t="s">
        <v>363</v>
      </c>
      <c r="N3558" s="16" t="s">
        <v>206</v>
      </c>
      <c r="O3558" s="16" t="s">
        <v>4079</v>
      </c>
      <c r="P3558" s="12" t="s">
        <v>366</v>
      </c>
      <c r="Q3558" s="16">
        <v>2022</v>
      </c>
      <c r="R3558" s="16" t="s">
        <v>4080</v>
      </c>
      <c r="T3558" s="16">
        <v>0</v>
      </c>
      <c r="V3558" s="12" t="s">
        <v>204</v>
      </c>
      <c r="W3558" s="12" t="s">
        <v>204</v>
      </c>
      <c r="X3558" s="16">
        <v>1</v>
      </c>
      <c r="Y3558" s="16">
        <v>7</v>
      </c>
      <c r="Z3558" s="16">
        <v>0.4</v>
      </c>
      <c r="AA3558" s="16">
        <v>52</v>
      </c>
      <c r="AB3558" s="16" t="s">
        <v>2113</v>
      </c>
      <c r="AC3558" s="16" t="s">
        <v>5621</v>
      </c>
      <c r="AD3558" s="16">
        <f t="shared" si="788"/>
        <v>18200</v>
      </c>
      <c r="AE3558" s="16">
        <f t="shared" si="789"/>
        <v>140</v>
      </c>
      <c r="AF3558" s="16">
        <f t="shared" si="790"/>
        <v>52500</v>
      </c>
      <c r="AG3558" s="16">
        <f t="shared" si="791"/>
        <v>40</v>
      </c>
      <c r="AH3558" s="12">
        <f t="shared" si="792"/>
        <v>0</v>
      </c>
      <c r="AI3558" s="16">
        <f t="shared" si="793"/>
        <v>2.8000000000000003</v>
      </c>
      <c r="AJ3558" s="16">
        <f t="shared" si="794"/>
        <v>9660.0000000000018</v>
      </c>
      <c r="AK3558" s="16">
        <f t="shared" si="795"/>
        <v>200</v>
      </c>
      <c r="AL3558" s="16">
        <f t="shared" si="796"/>
        <v>2000</v>
      </c>
      <c r="AM3558" s="16">
        <f t="shared" si="797"/>
        <v>28400</v>
      </c>
      <c r="AN3558" s="16">
        <f t="shared" si="798"/>
        <v>110760</v>
      </c>
      <c r="AP3558" s="16">
        <v>0.4</v>
      </c>
      <c r="AQ3558" s="16" t="s">
        <v>207</v>
      </c>
      <c r="AX3558" s="16" t="s">
        <v>207</v>
      </c>
      <c r="AY3558" s="16" t="s">
        <v>207</v>
      </c>
      <c r="AZ3558" s="16" t="s">
        <v>207</v>
      </c>
      <c r="BA3558" s="16" t="s">
        <v>207</v>
      </c>
      <c r="BB3558" s="16" t="s">
        <v>207</v>
      </c>
      <c r="BC3558" s="16">
        <v>0.4</v>
      </c>
      <c r="BD3558" s="16">
        <f t="shared" si="799"/>
        <v>1.4000000000000001</v>
      </c>
      <c r="BE3558" s="16">
        <f t="shared" si="800"/>
        <v>692.25</v>
      </c>
      <c r="BG3558" s="16">
        <f t="shared" si="801"/>
        <v>480</v>
      </c>
      <c r="BH3558" s="16">
        <f t="shared" si="802"/>
        <v>256</v>
      </c>
      <c r="BI3558" s="16">
        <f t="shared" si="803"/>
        <v>3.2</v>
      </c>
    </row>
    <row r="3559" spans="1:61" x14ac:dyDescent="0.35">
      <c r="A3559">
        <v>3558</v>
      </c>
      <c r="B3559" t="s">
        <v>360</v>
      </c>
      <c r="C3559" t="s">
        <v>10171</v>
      </c>
      <c r="D3559" s="15" t="s">
        <v>4106</v>
      </c>
      <c r="E3559" s="12" t="s">
        <v>98</v>
      </c>
      <c r="G3559" s="12" t="s">
        <v>3316</v>
      </c>
      <c r="H3559" s="12" t="s">
        <v>589</v>
      </c>
      <c r="I3559" s="12" t="s">
        <v>363</v>
      </c>
      <c r="J3559" s="12" t="s">
        <v>2401</v>
      </c>
      <c r="K3559" s="12" t="s">
        <v>363</v>
      </c>
      <c r="N3559" s="16" t="s">
        <v>206</v>
      </c>
      <c r="O3559" s="16" t="s">
        <v>4079</v>
      </c>
      <c r="P3559" s="12" t="s">
        <v>366</v>
      </c>
      <c r="Q3559" s="16">
        <v>2022</v>
      </c>
      <c r="R3559" s="16" t="s">
        <v>4080</v>
      </c>
      <c r="T3559" s="16">
        <v>0</v>
      </c>
      <c r="V3559" s="12" t="s">
        <v>204</v>
      </c>
      <c r="W3559" s="12" t="s">
        <v>204</v>
      </c>
      <c r="X3559" s="16">
        <v>1</v>
      </c>
      <c r="Y3559" s="16">
        <v>7</v>
      </c>
      <c r="Z3559" s="16">
        <v>0.4</v>
      </c>
      <c r="AA3559" s="16">
        <v>52</v>
      </c>
      <c r="AB3559" s="16" t="s">
        <v>2113</v>
      </c>
      <c r="AC3559" s="16" t="s">
        <v>5621</v>
      </c>
      <c r="AD3559" s="16">
        <f t="shared" si="788"/>
        <v>18200</v>
      </c>
      <c r="AE3559" s="16">
        <f t="shared" si="789"/>
        <v>140</v>
      </c>
      <c r="AF3559" s="16">
        <f t="shared" si="790"/>
        <v>52500</v>
      </c>
      <c r="AG3559" s="16">
        <f t="shared" si="791"/>
        <v>40</v>
      </c>
      <c r="AH3559" s="12">
        <f t="shared" si="792"/>
        <v>0</v>
      </c>
      <c r="AI3559" s="16">
        <f t="shared" si="793"/>
        <v>2.8000000000000003</v>
      </c>
      <c r="AJ3559" s="16">
        <f t="shared" si="794"/>
        <v>9660.0000000000018</v>
      </c>
      <c r="AK3559" s="16">
        <f t="shared" si="795"/>
        <v>200</v>
      </c>
      <c r="AL3559" s="16">
        <f t="shared" si="796"/>
        <v>2000</v>
      </c>
      <c r="AM3559" s="16">
        <f t="shared" si="797"/>
        <v>28400</v>
      </c>
      <c r="AN3559" s="16">
        <f t="shared" si="798"/>
        <v>110760</v>
      </c>
      <c r="AP3559" s="16">
        <v>0.4</v>
      </c>
      <c r="AQ3559" s="16" t="s">
        <v>207</v>
      </c>
      <c r="AX3559" s="16" t="s">
        <v>207</v>
      </c>
      <c r="AY3559" s="16" t="s">
        <v>207</v>
      </c>
      <c r="AZ3559" s="16" t="s">
        <v>207</v>
      </c>
      <c r="BA3559" s="16" t="s">
        <v>207</v>
      </c>
      <c r="BB3559" s="16" t="s">
        <v>207</v>
      </c>
      <c r="BC3559" s="16">
        <v>0.4</v>
      </c>
      <c r="BD3559" s="16">
        <f t="shared" si="799"/>
        <v>1.4000000000000001</v>
      </c>
      <c r="BE3559" s="16">
        <f t="shared" si="800"/>
        <v>692.25</v>
      </c>
      <c r="BG3559" s="16">
        <f t="shared" si="801"/>
        <v>480</v>
      </c>
      <c r="BH3559" s="16">
        <f t="shared" si="802"/>
        <v>256</v>
      </c>
      <c r="BI3559" s="16">
        <f t="shared" si="803"/>
        <v>3.2</v>
      </c>
    </row>
    <row r="3560" spans="1:61" x14ac:dyDescent="0.35">
      <c r="A3560">
        <v>3559</v>
      </c>
      <c r="B3560" t="s">
        <v>360</v>
      </c>
      <c r="C3560" t="s">
        <v>10172</v>
      </c>
      <c r="D3560" s="15" t="s">
        <v>4107</v>
      </c>
      <c r="E3560" s="12" t="s">
        <v>98</v>
      </c>
      <c r="G3560" s="12" t="s">
        <v>3316</v>
      </c>
      <c r="H3560" s="12" t="s">
        <v>589</v>
      </c>
      <c r="I3560" s="12" t="s">
        <v>363</v>
      </c>
      <c r="J3560" s="12" t="s">
        <v>2401</v>
      </c>
      <c r="K3560" s="12" t="s">
        <v>363</v>
      </c>
      <c r="N3560" s="16" t="s">
        <v>206</v>
      </c>
      <c r="O3560" s="16" t="s">
        <v>4079</v>
      </c>
      <c r="P3560" s="12" t="s">
        <v>366</v>
      </c>
      <c r="Q3560" s="16">
        <v>2022</v>
      </c>
      <c r="R3560" s="16" t="s">
        <v>3347</v>
      </c>
      <c r="T3560" s="16">
        <v>0</v>
      </c>
      <c r="V3560" s="12" t="s">
        <v>204</v>
      </c>
      <c r="W3560" s="12" t="s">
        <v>204</v>
      </c>
      <c r="X3560" s="16">
        <v>1</v>
      </c>
      <c r="Y3560" s="16">
        <v>7</v>
      </c>
      <c r="Z3560" s="16">
        <v>1.2</v>
      </c>
      <c r="AA3560" s="16">
        <v>156</v>
      </c>
      <c r="AB3560" s="16" t="s">
        <v>2113</v>
      </c>
      <c r="AC3560" s="16" t="s">
        <v>5621</v>
      </c>
      <c r="AD3560" s="16">
        <f t="shared" si="788"/>
        <v>54600</v>
      </c>
      <c r="AE3560" s="16">
        <f t="shared" si="789"/>
        <v>420</v>
      </c>
      <c r="AF3560" s="16">
        <f t="shared" si="790"/>
        <v>157500</v>
      </c>
      <c r="AG3560" s="16">
        <f t="shared" si="791"/>
        <v>120</v>
      </c>
      <c r="AH3560" s="12">
        <f t="shared" si="792"/>
        <v>0</v>
      </c>
      <c r="AI3560" s="16">
        <f t="shared" si="793"/>
        <v>8.4</v>
      </c>
      <c r="AJ3560" s="16">
        <f t="shared" si="794"/>
        <v>28980</v>
      </c>
      <c r="AK3560" s="16">
        <f t="shared" si="795"/>
        <v>600</v>
      </c>
      <c r="AL3560" s="16">
        <f t="shared" si="796"/>
        <v>6000</v>
      </c>
      <c r="AM3560" s="16">
        <f t="shared" si="797"/>
        <v>85200</v>
      </c>
      <c r="AN3560" s="16">
        <f t="shared" si="798"/>
        <v>332280</v>
      </c>
      <c r="AP3560" s="16">
        <v>1.2</v>
      </c>
      <c r="AQ3560" s="16" t="s">
        <v>207</v>
      </c>
      <c r="AX3560" s="16" t="s">
        <v>207</v>
      </c>
      <c r="AY3560" s="16" t="s">
        <v>207</v>
      </c>
      <c r="AZ3560" s="16" t="s">
        <v>207</v>
      </c>
      <c r="BA3560" s="16" t="s">
        <v>207</v>
      </c>
      <c r="BB3560" s="16" t="s">
        <v>207</v>
      </c>
      <c r="BC3560" s="16">
        <v>1.2</v>
      </c>
      <c r="BD3560" s="16">
        <f t="shared" si="799"/>
        <v>4.2</v>
      </c>
      <c r="BE3560" s="16">
        <f t="shared" si="800"/>
        <v>2076.75</v>
      </c>
      <c r="BG3560" s="16">
        <f t="shared" si="801"/>
        <v>1440</v>
      </c>
      <c r="BH3560" s="16">
        <f t="shared" si="802"/>
        <v>768</v>
      </c>
      <c r="BI3560" s="16">
        <f t="shared" si="803"/>
        <v>9.6</v>
      </c>
    </row>
    <row r="3561" spans="1:61" x14ac:dyDescent="0.35">
      <c r="A3561">
        <v>3560</v>
      </c>
      <c r="B3561" t="s">
        <v>360</v>
      </c>
      <c r="C3561" t="s">
        <v>10173</v>
      </c>
      <c r="D3561" s="15" t="s">
        <v>4108</v>
      </c>
      <c r="E3561" s="12" t="s">
        <v>98</v>
      </c>
      <c r="G3561" s="12" t="s">
        <v>3316</v>
      </c>
      <c r="H3561" s="12" t="s">
        <v>589</v>
      </c>
      <c r="I3561" s="12" t="s">
        <v>363</v>
      </c>
      <c r="J3561" s="12" t="s">
        <v>2401</v>
      </c>
      <c r="K3561" s="12" t="s">
        <v>363</v>
      </c>
      <c r="N3561" s="16" t="s">
        <v>206</v>
      </c>
      <c r="O3561" s="16" t="s">
        <v>4079</v>
      </c>
      <c r="P3561" s="12" t="s">
        <v>366</v>
      </c>
      <c r="Q3561" s="16">
        <v>2022</v>
      </c>
      <c r="R3561" s="16" t="s">
        <v>4089</v>
      </c>
      <c r="T3561" s="16">
        <v>0</v>
      </c>
      <c r="V3561" s="12" t="s">
        <v>204</v>
      </c>
      <c r="W3561" s="12" t="s">
        <v>204</v>
      </c>
      <c r="X3561" s="16">
        <v>1</v>
      </c>
      <c r="Y3561" s="16">
        <v>7</v>
      </c>
      <c r="Z3561" s="16">
        <v>0.8</v>
      </c>
      <c r="AA3561" s="16">
        <v>104</v>
      </c>
      <c r="AB3561" s="16" t="s">
        <v>2113</v>
      </c>
      <c r="AC3561" s="16" t="s">
        <v>5621</v>
      </c>
      <c r="AD3561" s="16">
        <f t="shared" si="788"/>
        <v>36400</v>
      </c>
      <c r="AE3561" s="16">
        <f t="shared" si="789"/>
        <v>280</v>
      </c>
      <c r="AF3561" s="16">
        <f t="shared" si="790"/>
        <v>105000</v>
      </c>
      <c r="AG3561" s="16">
        <f t="shared" si="791"/>
        <v>80</v>
      </c>
      <c r="AH3561" s="12">
        <f t="shared" si="792"/>
        <v>0</v>
      </c>
      <c r="AI3561" s="16">
        <f t="shared" si="793"/>
        <v>5.6000000000000005</v>
      </c>
      <c r="AJ3561" s="16">
        <f t="shared" si="794"/>
        <v>19320.000000000004</v>
      </c>
      <c r="AK3561" s="16">
        <f t="shared" si="795"/>
        <v>400</v>
      </c>
      <c r="AL3561" s="16">
        <f t="shared" si="796"/>
        <v>4000</v>
      </c>
      <c r="AM3561" s="16">
        <f t="shared" si="797"/>
        <v>56800</v>
      </c>
      <c r="AN3561" s="16">
        <f t="shared" si="798"/>
        <v>221520</v>
      </c>
      <c r="AP3561" s="16">
        <v>0.8</v>
      </c>
      <c r="AQ3561" s="16" t="s">
        <v>207</v>
      </c>
      <c r="AX3561" s="16" t="s">
        <v>207</v>
      </c>
      <c r="AY3561" s="16" t="s">
        <v>207</v>
      </c>
      <c r="AZ3561" s="16" t="s">
        <v>207</v>
      </c>
      <c r="BA3561" s="16" t="s">
        <v>207</v>
      </c>
      <c r="BB3561" s="16" t="s">
        <v>207</v>
      </c>
      <c r="BC3561" s="16">
        <v>0.8</v>
      </c>
      <c r="BD3561" s="16">
        <f t="shared" si="799"/>
        <v>2.8000000000000003</v>
      </c>
      <c r="BE3561" s="16">
        <f t="shared" si="800"/>
        <v>1384.5</v>
      </c>
      <c r="BG3561" s="16">
        <f t="shared" si="801"/>
        <v>960</v>
      </c>
      <c r="BH3561" s="16">
        <f t="shared" si="802"/>
        <v>512</v>
      </c>
      <c r="BI3561" s="16">
        <f t="shared" si="803"/>
        <v>6.4</v>
      </c>
    </row>
    <row r="3562" spans="1:61" x14ac:dyDescent="0.35">
      <c r="A3562">
        <v>3561</v>
      </c>
      <c r="B3562" t="s">
        <v>360</v>
      </c>
      <c r="C3562" t="s">
        <v>10174</v>
      </c>
      <c r="D3562" s="15" t="s">
        <v>4109</v>
      </c>
      <c r="E3562" s="12" t="s">
        <v>98</v>
      </c>
      <c r="G3562" s="12" t="s">
        <v>3316</v>
      </c>
      <c r="H3562" s="12" t="s">
        <v>589</v>
      </c>
      <c r="I3562" s="12" t="s">
        <v>363</v>
      </c>
      <c r="J3562" s="12" t="s">
        <v>2401</v>
      </c>
      <c r="K3562" s="12" t="s">
        <v>363</v>
      </c>
      <c r="N3562" s="16" t="s">
        <v>206</v>
      </c>
      <c r="O3562" s="16" t="s">
        <v>4079</v>
      </c>
      <c r="P3562" s="12" t="s">
        <v>366</v>
      </c>
      <c r="Q3562" s="16">
        <v>2022</v>
      </c>
      <c r="R3562" s="16" t="s">
        <v>4110</v>
      </c>
      <c r="T3562" s="16">
        <v>0</v>
      </c>
      <c r="V3562" s="12" t="s">
        <v>204</v>
      </c>
      <c r="W3562" s="12" t="s">
        <v>204</v>
      </c>
      <c r="X3562" s="16">
        <v>1</v>
      </c>
      <c r="Y3562" s="16">
        <v>7</v>
      </c>
      <c r="Z3562" s="16">
        <v>1.23</v>
      </c>
      <c r="AA3562" s="16">
        <v>159.9</v>
      </c>
      <c r="AB3562" s="16" t="s">
        <v>2113</v>
      </c>
      <c r="AC3562" s="16" t="s">
        <v>5621</v>
      </c>
      <c r="AD3562" s="16">
        <f t="shared" si="788"/>
        <v>55965</v>
      </c>
      <c r="AE3562" s="16">
        <f t="shared" si="789"/>
        <v>430.5</v>
      </c>
      <c r="AF3562" s="16">
        <f t="shared" si="790"/>
        <v>161437.5</v>
      </c>
      <c r="AG3562" s="16">
        <f t="shared" si="791"/>
        <v>123</v>
      </c>
      <c r="AH3562" s="12">
        <f t="shared" si="792"/>
        <v>0</v>
      </c>
      <c r="AI3562" s="16">
        <f t="shared" si="793"/>
        <v>8.61</v>
      </c>
      <c r="AJ3562" s="16">
        <f t="shared" si="794"/>
        <v>29704.499999999996</v>
      </c>
      <c r="AK3562" s="16">
        <f t="shared" si="795"/>
        <v>615</v>
      </c>
      <c r="AL3562" s="16">
        <f t="shared" si="796"/>
        <v>6150</v>
      </c>
      <c r="AM3562" s="16">
        <f t="shared" si="797"/>
        <v>87330</v>
      </c>
      <c r="AN3562" s="16">
        <f t="shared" si="798"/>
        <v>340587</v>
      </c>
      <c r="AP3562" s="16">
        <v>1.23</v>
      </c>
      <c r="AQ3562" s="16" t="s">
        <v>207</v>
      </c>
      <c r="AX3562" s="16" t="s">
        <v>207</v>
      </c>
      <c r="AY3562" s="16" t="s">
        <v>207</v>
      </c>
      <c r="AZ3562" s="16" t="s">
        <v>207</v>
      </c>
      <c r="BA3562" s="16" t="s">
        <v>207</v>
      </c>
      <c r="BB3562" s="16" t="s">
        <v>207</v>
      </c>
      <c r="BC3562" s="16">
        <v>1.23</v>
      </c>
      <c r="BD3562" s="16">
        <f t="shared" si="799"/>
        <v>4.3049999999999997</v>
      </c>
      <c r="BE3562" s="16">
        <f t="shared" si="800"/>
        <v>2128.6687499999998</v>
      </c>
      <c r="BG3562" s="16">
        <f t="shared" si="801"/>
        <v>1476</v>
      </c>
      <c r="BH3562" s="16">
        <f t="shared" si="802"/>
        <v>787.2</v>
      </c>
      <c r="BI3562" s="16">
        <f t="shared" si="803"/>
        <v>9.84</v>
      </c>
    </row>
    <row r="3563" spans="1:61" x14ac:dyDescent="0.35">
      <c r="A3563">
        <v>3562</v>
      </c>
      <c r="B3563" t="s">
        <v>360</v>
      </c>
      <c r="C3563" t="s">
        <v>10175</v>
      </c>
      <c r="D3563" s="15" t="s">
        <v>4111</v>
      </c>
      <c r="E3563" s="12" t="s">
        <v>98</v>
      </c>
      <c r="G3563" s="12" t="s">
        <v>3316</v>
      </c>
      <c r="H3563" s="12" t="s">
        <v>589</v>
      </c>
      <c r="I3563" s="12" t="s">
        <v>363</v>
      </c>
      <c r="J3563" s="12" t="s">
        <v>2401</v>
      </c>
      <c r="K3563" s="12" t="s">
        <v>363</v>
      </c>
      <c r="N3563" s="16" t="s">
        <v>206</v>
      </c>
      <c r="O3563" s="16" t="s">
        <v>4079</v>
      </c>
      <c r="P3563" s="12" t="s">
        <v>366</v>
      </c>
      <c r="Q3563" s="16">
        <v>2022</v>
      </c>
      <c r="R3563" s="16" t="s">
        <v>4089</v>
      </c>
      <c r="T3563" s="16">
        <v>0</v>
      </c>
      <c r="V3563" s="12" t="s">
        <v>204</v>
      </c>
      <c r="W3563" s="12" t="s">
        <v>204</v>
      </c>
      <c r="X3563" s="16">
        <v>1</v>
      </c>
      <c r="Y3563" s="16">
        <v>7</v>
      </c>
      <c r="Z3563" s="16">
        <v>0.8</v>
      </c>
      <c r="AA3563" s="16">
        <v>104</v>
      </c>
      <c r="AB3563" s="16" t="s">
        <v>2113</v>
      </c>
      <c r="AC3563" s="16" t="s">
        <v>5621</v>
      </c>
      <c r="AD3563" s="16">
        <f t="shared" si="788"/>
        <v>36400</v>
      </c>
      <c r="AE3563" s="16">
        <f t="shared" si="789"/>
        <v>280</v>
      </c>
      <c r="AF3563" s="16">
        <f t="shared" si="790"/>
        <v>105000</v>
      </c>
      <c r="AG3563" s="16">
        <f t="shared" si="791"/>
        <v>80</v>
      </c>
      <c r="AH3563" s="12">
        <f t="shared" si="792"/>
        <v>0</v>
      </c>
      <c r="AI3563" s="16">
        <f t="shared" si="793"/>
        <v>5.6000000000000005</v>
      </c>
      <c r="AJ3563" s="16">
        <f t="shared" si="794"/>
        <v>19320.000000000004</v>
      </c>
      <c r="AK3563" s="16">
        <f t="shared" si="795"/>
        <v>400</v>
      </c>
      <c r="AL3563" s="16">
        <f t="shared" si="796"/>
        <v>4000</v>
      </c>
      <c r="AM3563" s="16">
        <f t="shared" si="797"/>
        <v>56800</v>
      </c>
      <c r="AN3563" s="16">
        <f t="shared" si="798"/>
        <v>221520</v>
      </c>
      <c r="AP3563" s="16">
        <v>0.8</v>
      </c>
      <c r="AQ3563" s="16" t="s">
        <v>207</v>
      </c>
      <c r="AX3563" s="16" t="s">
        <v>207</v>
      </c>
      <c r="AY3563" s="16" t="s">
        <v>207</v>
      </c>
      <c r="AZ3563" s="16" t="s">
        <v>207</v>
      </c>
      <c r="BA3563" s="16" t="s">
        <v>207</v>
      </c>
      <c r="BB3563" s="16" t="s">
        <v>207</v>
      </c>
      <c r="BC3563" s="16">
        <v>0.8</v>
      </c>
      <c r="BD3563" s="16">
        <f t="shared" si="799"/>
        <v>2.8000000000000003</v>
      </c>
      <c r="BE3563" s="16">
        <f t="shared" si="800"/>
        <v>1384.5</v>
      </c>
      <c r="BG3563" s="16">
        <f t="shared" si="801"/>
        <v>960</v>
      </c>
      <c r="BH3563" s="16">
        <f t="shared" si="802"/>
        <v>512</v>
      </c>
      <c r="BI3563" s="16">
        <f t="shared" si="803"/>
        <v>6.4</v>
      </c>
    </row>
    <row r="3564" spans="1:61" x14ac:dyDescent="0.35">
      <c r="A3564">
        <v>3563</v>
      </c>
      <c r="B3564" t="s">
        <v>360</v>
      </c>
      <c r="C3564" t="s">
        <v>10176</v>
      </c>
      <c r="D3564" s="15" t="s">
        <v>4112</v>
      </c>
      <c r="E3564" s="12" t="s">
        <v>98</v>
      </c>
      <c r="G3564" s="12" t="s">
        <v>3316</v>
      </c>
      <c r="H3564" s="12" t="s">
        <v>589</v>
      </c>
      <c r="I3564" s="12" t="s">
        <v>363</v>
      </c>
      <c r="J3564" s="12" t="s">
        <v>2401</v>
      </c>
      <c r="K3564" s="12" t="s">
        <v>363</v>
      </c>
      <c r="N3564" s="16" t="s">
        <v>206</v>
      </c>
      <c r="O3564" s="16" t="s">
        <v>4079</v>
      </c>
      <c r="P3564" s="12" t="s">
        <v>366</v>
      </c>
      <c r="Q3564" s="16">
        <v>2022</v>
      </c>
      <c r="R3564" s="16" t="s">
        <v>4089</v>
      </c>
      <c r="T3564" s="16">
        <v>0</v>
      </c>
      <c r="V3564" s="12" t="s">
        <v>204</v>
      </c>
      <c r="W3564" s="12" t="s">
        <v>204</v>
      </c>
      <c r="X3564" s="16">
        <v>1</v>
      </c>
      <c r="Y3564" s="16">
        <v>7</v>
      </c>
      <c r="Z3564" s="16">
        <v>0.8</v>
      </c>
      <c r="AA3564" s="16">
        <v>104</v>
      </c>
      <c r="AB3564" s="16" t="s">
        <v>2113</v>
      </c>
      <c r="AC3564" s="16" t="s">
        <v>5621</v>
      </c>
      <c r="AD3564" s="16">
        <f t="shared" si="788"/>
        <v>36400</v>
      </c>
      <c r="AE3564" s="16">
        <f t="shared" si="789"/>
        <v>280</v>
      </c>
      <c r="AF3564" s="16">
        <f t="shared" si="790"/>
        <v>105000</v>
      </c>
      <c r="AG3564" s="16">
        <f t="shared" si="791"/>
        <v>80</v>
      </c>
      <c r="AH3564" s="12">
        <f t="shared" si="792"/>
        <v>0</v>
      </c>
      <c r="AI3564" s="16">
        <f t="shared" si="793"/>
        <v>5.6000000000000005</v>
      </c>
      <c r="AJ3564" s="16">
        <f t="shared" si="794"/>
        <v>19320.000000000004</v>
      </c>
      <c r="AK3564" s="16">
        <f t="shared" si="795"/>
        <v>400</v>
      </c>
      <c r="AL3564" s="16">
        <f t="shared" si="796"/>
        <v>4000</v>
      </c>
      <c r="AM3564" s="16">
        <f t="shared" si="797"/>
        <v>56800</v>
      </c>
      <c r="AN3564" s="16">
        <f t="shared" si="798"/>
        <v>221520</v>
      </c>
      <c r="AP3564" s="16">
        <v>0.8</v>
      </c>
      <c r="AQ3564" s="16" t="s">
        <v>207</v>
      </c>
      <c r="AX3564" s="16" t="s">
        <v>207</v>
      </c>
      <c r="AY3564" s="16" t="s">
        <v>207</v>
      </c>
      <c r="AZ3564" s="16" t="s">
        <v>207</v>
      </c>
      <c r="BA3564" s="16" t="s">
        <v>207</v>
      </c>
      <c r="BB3564" s="16" t="s">
        <v>207</v>
      </c>
      <c r="BC3564" s="16">
        <v>0.8</v>
      </c>
      <c r="BD3564" s="16">
        <f t="shared" si="799"/>
        <v>2.8000000000000003</v>
      </c>
      <c r="BE3564" s="16">
        <f t="shared" si="800"/>
        <v>1384.5</v>
      </c>
      <c r="BG3564" s="16">
        <f t="shared" si="801"/>
        <v>960</v>
      </c>
      <c r="BH3564" s="16">
        <f t="shared" si="802"/>
        <v>512</v>
      </c>
      <c r="BI3564" s="16">
        <f t="shared" si="803"/>
        <v>6.4</v>
      </c>
    </row>
    <row r="3565" spans="1:61" x14ac:dyDescent="0.35">
      <c r="A3565">
        <v>3564</v>
      </c>
      <c r="B3565" t="s">
        <v>360</v>
      </c>
      <c r="C3565" t="s">
        <v>10177</v>
      </c>
      <c r="D3565" s="15" t="s">
        <v>4113</v>
      </c>
      <c r="E3565" s="12" t="s">
        <v>98</v>
      </c>
      <c r="G3565" s="12" t="s">
        <v>3316</v>
      </c>
      <c r="H3565" s="12" t="s">
        <v>589</v>
      </c>
      <c r="I3565" s="12" t="s">
        <v>363</v>
      </c>
      <c r="J3565" s="12" t="s">
        <v>2401</v>
      </c>
      <c r="K3565" s="12" t="s">
        <v>363</v>
      </c>
      <c r="N3565" s="16" t="s">
        <v>206</v>
      </c>
      <c r="O3565" s="16" t="s">
        <v>4114</v>
      </c>
      <c r="P3565" s="12" t="s">
        <v>366</v>
      </c>
      <c r="Q3565" s="16">
        <v>2022</v>
      </c>
      <c r="R3565" s="16">
        <v>3.75</v>
      </c>
      <c r="T3565" s="16">
        <v>0</v>
      </c>
      <c r="V3565" s="12" t="s">
        <v>204</v>
      </c>
      <c r="W3565" s="12" t="s">
        <v>204</v>
      </c>
      <c r="X3565" s="16">
        <v>1</v>
      </c>
      <c r="Y3565" s="16">
        <v>7</v>
      </c>
      <c r="Z3565" s="16">
        <v>3.75</v>
      </c>
      <c r="AA3565" s="16">
        <v>487.5</v>
      </c>
      <c r="AB3565" s="16" t="s">
        <v>2113</v>
      </c>
      <c r="AC3565" s="16" t="s">
        <v>5621</v>
      </c>
      <c r="AD3565" s="16">
        <f t="shared" si="788"/>
        <v>170625</v>
      </c>
      <c r="AE3565" s="16">
        <f t="shared" si="789"/>
        <v>1312.5</v>
      </c>
      <c r="AF3565" s="16">
        <f t="shared" si="790"/>
        <v>492187.5</v>
      </c>
      <c r="AG3565" s="16">
        <f t="shared" si="791"/>
        <v>375</v>
      </c>
      <c r="AH3565" s="12">
        <f t="shared" si="792"/>
        <v>0</v>
      </c>
      <c r="AI3565" s="16">
        <f t="shared" si="793"/>
        <v>26.25</v>
      </c>
      <c r="AJ3565" s="16">
        <f t="shared" si="794"/>
        <v>90562.5</v>
      </c>
      <c r="AK3565" s="16">
        <f t="shared" si="795"/>
        <v>1875</v>
      </c>
      <c r="AL3565" s="16">
        <f t="shared" si="796"/>
        <v>18750</v>
      </c>
      <c r="AM3565" s="16">
        <f t="shared" si="797"/>
        <v>266250</v>
      </c>
      <c r="AN3565" s="16">
        <f t="shared" si="798"/>
        <v>1038375</v>
      </c>
      <c r="AP3565" s="16">
        <v>3.75</v>
      </c>
      <c r="AQ3565" s="16" t="s">
        <v>207</v>
      </c>
      <c r="AX3565" s="16" t="s">
        <v>207</v>
      </c>
      <c r="AY3565" s="16" t="s">
        <v>207</v>
      </c>
      <c r="AZ3565" s="16" t="s">
        <v>207</v>
      </c>
      <c r="BA3565" s="16" t="s">
        <v>207</v>
      </c>
      <c r="BB3565" s="16" t="s">
        <v>207</v>
      </c>
      <c r="BC3565" s="16">
        <v>3.75</v>
      </c>
      <c r="BD3565" s="16">
        <f t="shared" si="799"/>
        <v>13.125</v>
      </c>
      <c r="BE3565" s="16">
        <f t="shared" si="800"/>
        <v>6489.84375</v>
      </c>
      <c r="BG3565" s="16">
        <f t="shared" si="801"/>
        <v>4500</v>
      </c>
      <c r="BH3565" s="16">
        <f t="shared" si="802"/>
        <v>2400</v>
      </c>
      <c r="BI3565" s="16">
        <f t="shared" si="803"/>
        <v>30</v>
      </c>
    </row>
    <row r="3566" spans="1:61" x14ac:dyDescent="0.35">
      <c r="A3566">
        <v>3565</v>
      </c>
      <c r="B3566" t="s">
        <v>360</v>
      </c>
      <c r="C3566" t="s">
        <v>10178</v>
      </c>
      <c r="D3566" s="15" t="s">
        <v>661</v>
      </c>
      <c r="E3566" s="12" t="s">
        <v>98</v>
      </c>
      <c r="G3566" s="12" t="s">
        <v>3316</v>
      </c>
      <c r="H3566" s="12" t="s">
        <v>589</v>
      </c>
      <c r="I3566" s="12" t="s">
        <v>363</v>
      </c>
      <c r="J3566" s="12" t="s">
        <v>2401</v>
      </c>
      <c r="K3566" s="12" t="s">
        <v>363</v>
      </c>
      <c r="N3566" s="16" t="s">
        <v>206</v>
      </c>
      <c r="O3566" s="16" t="s">
        <v>4114</v>
      </c>
      <c r="P3566" s="12" t="s">
        <v>366</v>
      </c>
      <c r="Q3566" s="16">
        <v>2022</v>
      </c>
      <c r="R3566" s="16">
        <v>4.7699999999999996</v>
      </c>
      <c r="T3566" s="16">
        <v>0</v>
      </c>
      <c r="V3566" s="12" t="s">
        <v>204</v>
      </c>
      <c r="W3566" s="12" t="s">
        <v>204</v>
      </c>
      <c r="X3566" s="16">
        <v>1</v>
      </c>
      <c r="Y3566" s="16">
        <v>7</v>
      </c>
      <c r="Z3566" s="16">
        <v>4.7699999999999996</v>
      </c>
      <c r="AA3566" s="16">
        <v>620.09999999999991</v>
      </c>
      <c r="AB3566" s="16" t="s">
        <v>2113</v>
      </c>
      <c r="AC3566" s="16" t="s">
        <v>5621</v>
      </c>
      <c r="AD3566" s="16">
        <f t="shared" si="788"/>
        <v>217034.99999999997</v>
      </c>
      <c r="AE3566" s="16">
        <f t="shared" si="789"/>
        <v>1669.4999999999998</v>
      </c>
      <c r="AF3566" s="16">
        <f t="shared" si="790"/>
        <v>626062.49999999988</v>
      </c>
      <c r="AG3566" s="16">
        <f t="shared" si="791"/>
        <v>476.99999999999994</v>
      </c>
      <c r="AH3566" s="12">
        <f t="shared" si="792"/>
        <v>0</v>
      </c>
      <c r="AI3566" s="16">
        <f t="shared" si="793"/>
        <v>33.39</v>
      </c>
      <c r="AJ3566" s="16">
        <f t="shared" si="794"/>
        <v>115195.5</v>
      </c>
      <c r="AK3566" s="16">
        <f t="shared" si="795"/>
        <v>2385</v>
      </c>
      <c r="AL3566" s="16">
        <f t="shared" si="796"/>
        <v>23849.999999999996</v>
      </c>
      <c r="AM3566" s="16">
        <f t="shared" si="797"/>
        <v>338669.99999999994</v>
      </c>
      <c r="AN3566" s="16">
        <f t="shared" si="798"/>
        <v>1320812.9999999998</v>
      </c>
      <c r="AP3566" s="16">
        <v>4.7699999999999996</v>
      </c>
      <c r="AQ3566" s="16" t="s">
        <v>207</v>
      </c>
      <c r="AX3566" s="16" t="s">
        <v>207</v>
      </c>
      <c r="AY3566" s="16" t="s">
        <v>207</v>
      </c>
      <c r="AZ3566" s="16" t="s">
        <v>207</v>
      </c>
      <c r="BA3566" s="16" t="s">
        <v>207</v>
      </c>
      <c r="BB3566" s="16" t="s">
        <v>207</v>
      </c>
      <c r="BC3566" s="16">
        <v>4.7699999999999996</v>
      </c>
      <c r="BD3566" s="16">
        <f t="shared" si="799"/>
        <v>16.695</v>
      </c>
      <c r="BE3566" s="16">
        <f t="shared" si="800"/>
        <v>8255.0812499999993</v>
      </c>
      <c r="BG3566" s="16">
        <f t="shared" si="801"/>
        <v>5723.9999999999991</v>
      </c>
      <c r="BH3566" s="16">
        <f t="shared" si="802"/>
        <v>3052.7999999999997</v>
      </c>
      <c r="BI3566" s="16">
        <f t="shared" si="803"/>
        <v>38.159999999999997</v>
      </c>
    </row>
    <row r="3567" spans="1:61" x14ac:dyDescent="0.35">
      <c r="A3567">
        <v>3566</v>
      </c>
      <c r="B3567" t="s">
        <v>360</v>
      </c>
      <c r="C3567" t="s">
        <v>10179</v>
      </c>
      <c r="D3567" s="15" t="s">
        <v>4115</v>
      </c>
      <c r="E3567" s="12" t="s">
        <v>98</v>
      </c>
      <c r="G3567" s="12" t="s">
        <v>3316</v>
      </c>
      <c r="H3567" s="12" t="s">
        <v>589</v>
      </c>
      <c r="I3567" s="12" t="s">
        <v>363</v>
      </c>
      <c r="J3567" s="12" t="s">
        <v>2401</v>
      </c>
      <c r="K3567" s="12" t="s">
        <v>363</v>
      </c>
      <c r="N3567" s="16" t="s">
        <v>206</v>
      </c>
      <c r="O3567" s="16" t="s">
        <v>4114</v>
      </c>
      <c r="P3567" s="12" t="s">
        <v>366</v>
      </c>
      <c r="Q3567" s="16">
        <v>2022</v>
      </c>
      <c r="R3567" s="16">
        <v>2.41</v>
      </c>
      <c r="T3567" s="16">
        <v>0</v>
      </c>
      <c r="V3567" s="12" t="s">
        <v>204</v>
      </c>
      <c r="W3567" s="12" t="s">
        <v>204</v>
      </c>
      <c r="X3567" s="16">
        <v>1</v>
      </c>
      <c r="Y3567" s="16">
        <v>7</v>
      </c>
      <c r="Z3567" s="16">
        <v>2.41</v>
      </c>
      <c r="AA3567" s="16">
        <v>313.3</v>
      </c>
      <c r="AB3567" s="16" t="s">
        <v>2113</v>
      </c>
      <c r="AC3567" s="16" t="s">
        <v>5621</v>
      </c>
      <c r="AD3567" s="16">
        <f t="shared" si="788"/>
        <v>109655</v>
      </c>
      <c r="AE3567" s="16">
        <f t="shared" si="789"/>
        <v>843.5</v>
      </c>
      <c r="AF3567" s="16">
        <f t="shared" si="790"/>
        <v>316312.5</v>
      </c>
      <c r="AG3567" s="16">
        <f t="shared" si="791"/>
        <v>241</v>
      </c>
      <c r="AH3567" s="12">
        <f t="shared" si="792"/>
        <v>0</v>
      </c>
      <c r="AI3567" s="16">
        <f t="shared" si="793"/>
        <v>16.87</v>
      </c>
      <c r="AJ3567" s="16">
        <f t="shared" si="794"/>
        <v>58201.5</v>
      </c>
      <c r="AK3567" s="16">
        <f t="shared" si="795"/>
        <v>1205</v>
      </c>
      <c r="AL3567" s="16">
        <f t="shared" si="796"/>
        <v>12050</v>
      </c>
      <c r="AM3567" s="16">
        <f t="shared" si="797"/>
        <v>171110</v>
      </c>
      <c r="AN3567" s="16">
        <f t="shared" si="798"/>
        <v>667329</v>
      </c>
      <c r="AP3567" s="16">
        <v>2.41</v>
      </c>
      <c r="AQ3567" s="16" t="s">
        <v>207</v>
      </c>
      <c r="AX3567" s="16" t="s">
        <v>207</v>
      </c>
      <c r="AY3567" s="16" t="s">
        <v>207</v>
      </c>
      <c r="AZ3567" s="16" t="s">
        <v>207</v>
      </c>
      <c r="BA3567" s="16" t="s">
        <v>207</v>
      </c>
      <c r="BB3567" s="16" t="s">
        <v>207</v>
      </c>
      <c r="BC3567" s="16">
        <v>2.41</v>
      </c>
      <c r="BD3567" s="16">
        <f t="shared" si="799"/>
        <v>8.4350000000000005</v>
      </c>
      <c r="BE3567" s="16">
        <f t="shared" si="800"/>
        <v>4170.8062499999996</v>
      </c>
      <c r="BG3567" s="16">
        <f t="shared" si="801"/>
        <v>2892</v>
      </c>
      <c r="BH3567" s="16">
        <f t="shared" si="802"/>
        <v>1542.4</v>
      </c>
      <c r="BI3567" s="16">
        <f t="shared" si="803"/>
        <v>19.28</v>
      </c>
    </row>
    <row r="3568" spans="1:61" x14ac:dyDescent="0.35">
      <c r="A3568">
        <v>3567</v>
      </c>
      <c r="B3568" t="s">
        <v>360</v>
      </c>
      <c r="C3568" t="s">
        <v>10180</v>
      </c>
      <c r="D3568" s="15" t="s">
        <v>4116</v>
      </c>
      <c r="E3568" s="12" t="s">
        <v>98</v>
      </c>
      <c r="G3568" s="12" t="s">
        <v>3316</v>
      </c>
      <c r="H3568" s="12" t="s">
        <v>589</v>
      </c>
      <c r="I3568" s="12" t="s">
        <v>363</v>
      </c>
      <c r="J3568" s="12" t="s">
        <v>2401</v>
      </c>
      <c r="K3568" s="12" t="s">
        <v>363</v>
      </c>
      <c r="N3568" s="16" t="s">
        <v>206</v>
      </c>
      <c r="O3568" s="16" t="s">
        <v>4114</v>
      </c>
      <c r="P3568" s="12" t="s">
        <v>366</v>
      </c>
      <c r="Q3568" s="16">
        <v>2022</v>
      </c>
      <c r="R3568" s="16">
        <v>0.5</v>
      </c>
      <c r="T3568" s="16">
        <v>0</v>
      </c>
      <c r="V3568" s="12" t="s">
        <v>204</v>
      </c>
      <c r="W3568" s="12" t="s">
        <v>204</v>
      </c>
      <c r="X3568" s="16">
        <v>1</v>
      </c>
      <c r="Y3568" s="16">
        <v>7</v>
      </c>
      <c r="Z3568" s="16">
        <v>0.5</v>
      </c>
      <c r="AA3568" s="16">
        <v>65</v>
      </c>
      <c r="AB3568" s="16" t="s">
        <v>2113</v>
      </c>
      <c r="AC3568" s="16" t="s">
        <v>5621</v>
      </c>
      <c r="AD3568" s="16">
        <f t="shared" si="788"/>
        <v>22750</v>
      </c>
      <c r="AE3568" s="16">
        <f t="shared" si="789"/>
        <v>175</v>
      </c>
      <c r="AF3568" s="16">
        <f t="shared" si="790"/>
        <v>65625</v>
      </c>
      <c r="AG3568" s="16">
        <f t="shared" si="791"/>
        <v>50</v>
      </c>
      <c r="AH3568" s="12">
        <f t="shared" si="792"/>
        <v>0</v>
      </c>
      <c r="AI3568" s="16">
        <f t="shared" si="793"/>
        <v>3.5</v>
      </c>
      <c r="AJ3568" s="16">
        <f t="shared" si="794"/>
        <v>12075</v>
      </c>
      <c r="AK3568" s="16">
        <f t="shared" si="795"/>
        <v>250</v>
      </c>
      <c r="AL3568" s="16">
        <f t="shared" si="796"/>
        <v>2500</v>
      </c>
      <c r="AM3568" s="16">
        <f t="shared" si="797"/>
        <v>35500</v>
      </c>
      <c r="AN3568" s="16">
        <f t="shared" si="798"/>
        <v>138450</v>
      </c>
      <c r="AP3568" s="16">
        <v>0.5</v>
      </c>
      <c r="AQ3568" s="16" t="s">
        <v>207</v>
      </c>
      <c r="AX3568" s="16" t="s">
        <v>207</v>
      </c>
      <c r="AY3568" s="16" t="s">
        <v>207</v>
      </c>
      <c r="AZ3568" s="16" t="s">
        <v>207</v>
      </c>
      <c r="BA3568" s="16" t="s">
        <v>207</v>
      </c>
      <c r="BB3568" s="16" t="s">
        <v>207</v>
      </c>
      <c r="BC3568" s="16">
        <v>0.5</v>
      </c>
      <c r="BD3568" s="16">
        <f t="shared" si="799"/>
        <v>1.75</v>
      </c>
      <c r="BE3568" s="16">
        <f t="shared" si="800"/>
        <v>865.3125</v>
      </c>
      <c r="BG3568" s="16">
        <f t="shared" si="801"/>
        <v>600</v>
      </c>
      <c r="BH3568" s="16">
        <f t="shared" si="802"/>
        <v>320</v>
      </c>
      <c r="BI3568" s="16">
        <f t="shared" si="803"/>
        <v>4</v>
      </c>
    </row>
    <row r="3569" spans="1:61" x14ac:dyDescent="0.35">
      <c r="A3569">
        <v>3568</v>
      </c>
      <c r="B3569" t="s">
        <v>360</v>
      </c>
      <c r="C3569" t="s">
        <v>10181</v>
      </c>
      <c r="D3569" s="15" t="s">
        <v>4117</v>
      </c>
      <c r="E3569" s="12" t="s">
        <v>98</v>
      </c>
      <c r="G3569" s="12" t="s">
        <v>3316</v>
      </c>
      <c r="H3569" s="12" t="s">
        <v>589</v>
      </c>
      <c r="I3569" s="12" t="s">
        <v>363</v>
      </c>
      <c r="J3569" s="12" t="s">
        <v>2401</v>
      </c>
      <c r="K3569" s="12" t="s">
        <v>363</v>
      </c>
      <c r="N3569" s="16" t="s">
        <v>205</v>
      </c>
      <c r="O3569" s="16" t="s">
        <v>4114</v>
      </c>
      <c r="P3569" s="12" t="s">
        <v>366</v>
      </c>
      <c r="Q3569" s="16">
        <v>2022</v>
      </c>
      <c r="R3569" s="16">
        <v>5.51</v>
      </c>
      <c r="T3569" s="16">
        <v>0</v>
      </c>
      <c r="V3569" s="12" t="s">
        <v>204</v>
      </c>
      <c r="W3569" s="12" t="s">
        <v>204</v>
      </c>
      <c r="X3569" s="16">
        <v>1</v>
      </c>
      <c r="Y3569" s="16">
        <v>7</v>
      </c>
      <c r="Z3569" s="16">
        <v>5.51</v>
      </c>
      <c r="AA3569" s="16">
        <v>716.3</v>
      </c>
      <c r="AB3569" s="16" t="s">
        <v>2113</v>
      </c>
      <c r="AC3569" s="16" t="s">
        <v>5621</v>
      </c>
      <c r="AD3569" s="16">
        <f t="shared" si="788"/>
        <v>250704.99999999997</v>
      </c>
      <c r="AE3569" s="16">
        <f t="shared" si="789"/>
        <v>1928.5</v>
      </c>
      <c r="AF3569" s="16">
        <f t="shared" si="790"/>
        <v>723187.5</v>
      </c>
      <c r="AG3569" s="16">
        <f t="shared" si="791"/>
        <v>551</v>
      </c>
      <c r="AH3569" s="12">
        <f t="shared" si="792"/>
        <v>0</v>
      </c>
      <c r="AI3569" s="16">
        <f t="shared" si="793"/>
        <v>38.57</v>
      </c>
      <c r="AJ3569" s="16">
        <f t="shared" si="794"/>
        <v>133066.5</v>
      </c>
      <c r="AK3569" s="16">
        <f t="shared" si="795"/>
        <v>2755</v>
      </c>
      <c r="AL3569" s="16">
        <f t="shared" si="796"/>
        <v>27550</v>
      </c>
      <c r="AM3569" s="16">
        <f t="shared" si="797"/>
        <v>391210</v>
      </c>
      <c r="AN3569" s="16">
        <f t="shared" si="798"/>
        <v>1525719</v>
      </c>
      <c r="AP3569" s="16">
        <v>5.51</v>
      </c>
      <c r="AQ3569" s="16" t="s">
        <v>207</v>
      </c>
      <c r="AX3569" s="16" t="s">
        <v>207</v>
      </c>
      <c r="AY3569" s="16" t="s">
        <v>207</v>
      </c>
      <c r="AZ3569" s="16" t="s">
        <v>207</v>
      </c>
      <c r="BA3569" s="16" t="s">
        <v>207</v>
      </c>
      <c r="BB3569" s="16" t="s">
        <v>207</v>
      </c>
      <c r="BC3569" s="16">
        <v>5.51</v>
      </c>
      <c r="BD3569" s="16">
        <f t="shared" si="799"/>
        <v>19.285</v>
      </c>
      <c r="BE3569" s="16">
        <f t="shared" si="800"/>
        <v>9535.7437499999996</v>
      </c>
      <c r="BG3569" s="16">
        <f t="shared" si="801"/>
        <v>6612</v>
      </c>
      <c r="BH3569" s="16">
        <f t="shared" si="802"/>
        <v>3526.3999999999996</v>
      </c>
      <c r="BI3569" s="16">
        <f t="shared" si="803"/>
        <v>44.08</v>
      </c>
    </row>
    <row r="3570" spans="1:61" x14ac:dyDescent="0.35">
      <c r="A3570">
        <v>3569</v>
      </c>
      <c r="B3570" t="s">
        <v>360</v>
      </c>
      <c r="C3570" t="s">
        <v>10182</v>
      </c>
      <c r="D3570" s="15" t="s">
        <v>4118</v>
      </c>
      <c r="E3570" s="12" t="s">
        <v>98</v>
      </c>
      <c r="G3570" s="12" t="s">
        <v>3316</v>
      </c>
      <c r="H3570" s="12" t="s">
        <v>589</v>
      </c>
      <c r="I3570" s="12" t="s">
        <v>363</v>
      </c>
      <c r="J3570" s="12" t="s">
        <v>2401</v>
      </c>
      <c r="K3570" s="12" t="s">
        <v>363</v>
      </c>
      <c r="N3570" s="16" t="s">
        <v>206</v>
      </c>
      <c r="O3570" s="16" t="s">
        <v>4114</v>
      </c>
      <c r="P3570" s="12" t="s">
        <v>366</v>
      </c>
      <c r="Q3570" s="16">
        <v>2022</v>
      </c>
      <c r="R3570" s="16">
        <v>2.4700000000000002</v>
      </c>
      <c r="T3570" s="16">
        <v>0</v>
      </c>
      <c r="V3570" s="12" t="s">
        <v>204</v>
      </c>
      <c r="W3570" s="12" t="s">
        <v>204</v>
      </c>
      <c r="X3570" s="16">
        <v>1</v>
      </c>
      <c r="Y3570" s="16">
        <v>7</v>
      </c>
      <c r="Z3570" s="16">
        <v>2.4700000000000002</v>
      </c>
      <c r="AA3570" s="16">
        <v>321.10000000000002</v>
      </c>
      <c r="AB3570" s="16" t="s">
        <v>2113</v>
      </c>
      <c r="AC3570" s="16" t="s">
        <v>5621</v>
      </c>
      <c r="AD3570" s="16">
        <f t="shared" si="788"/>
        <v>112385.00000000001</v>
      </c>
      <c r="AE3570" s="16">
        <f t="shared" si="789"/>
        <v>864.50000000000011</v>
      </c>
      <c r="AF3570" s="16">
        <f t="shared" si="790"/>
        <v>324187.50000000006</v>
      </c>
      <c r="AG3570" s="16">
        <f t="shared" si="791"/>
        <v>247.00000000000003</v>
      </c>
      <c r="AH3570" s="12">
        <f t="shared" si="792"/>
        <v>0</v>
      </c>
      <c r="AI3570" s="16">
        <f t="shared" si="793"/>
        <v>17.290000000000003</v>
      </c>
      <c r="AJ3570" s="16">
        <f t="shared" si="794"/>
        <v>59650.500000000007</v>
      </c>
      <c r="AK3570" s="16">
        <f t="shared" si="795"/>
        <v>1235</v>
      </c>
      <c r="AL3570" s="16">
        <f t="shared" si="796"/>
        <v>12350.000000000002</v>
      </c>
      <c r="AM3570" s="16">
        <f t="shared" si="797"/>
        <v>175370</v>
      </c>
      <c r="AN3570" s="16">
        <f t="shared" si="798"/>
        <v>683943</v>
      </c>
      <c r="AP3570" s="16">
        <v>2.4700000000000002</v>
      </c>
      <c r="AQ3570" s="16" t="s">
        <v>207</v>
      </c>
      <c r="AX3570" s="16" t="s">
        <v>207</v>
      </c>
      <c r="AY3570" s="16" t="s">
        <v>207</v>
      </c>
      <c r="AZ3570" s="16" t="s">
        <v>207</v>
      </c>
      <c r="BA3570" s="16" t="s">
        <v>207</v>
      </c>
      <c r="BB3570" s="16" t="s">
        <v>207</v>
      </c>
      <c r="BC3570" s="16">
        <v>2.4700000000000002</v>
      </c>
      <c r="BD3570" s="16">
        <f t="shared" si="799"/>
        <v>8.6450000000000014</v>
      </c>
      <c r="BE3570" s="16">
        <f t="shared" si="800"/>
        <v>4274.6437500000002</v>
      </c>
      <c r="BG3570" s="16">
        <f t="shared" si="801"/>
        <v>2964.0000000000005</v>
      </c>
      <c r="BH3570" s="16">
        <f t="shared" si="802"/>
        <v>1580.8000000000002</v>
      </c>
      <c r="BI3570" s="16">
        <f t="shared" si="803"/>
        <v>19.760000000000002</v>
      </c>
    </row>
    <row r="3571" spans="1:61" x14ac:dyDescent="0.35">
      <c r="A3571">
        <v>3570</v>
      </c>
      <c r="B3571" t="s">
        <v>360</v>
      </c>
      <c r="C3571" t="s">
        <v>10183</v>
      </c>
      <c r="D3571" s="15" t="s">
        <v>4119</v>
      </c>
      <c r="E3571" s="12" t="s">
        <v>98</v>
      </c>
      <c r="G3571" s="12" t="s">
        <v>3316</v>
      </c>
      <c r="H3571" s="12" t="s">
        <v>589</v>
      </c>
      <c r="I3571" s="12" t="s">
        <v>363</v>
      </c>
      <c r="J3571" s="12" t="s">
        <v>2401</v>
      </c>
      <c r="K3571" s="12" t="s">
        <v>363</v>
      </c>
      <c r="N3571" s="16" t="s">
        <v>206</v>
      </c>
      <c r="O3571" s="16" t="s">
        <v>4114</v>
      </c>
      <c r="P3571" s="12" t="s">
        <v>366</v>
      </c>
      <c r="Q3571" s="16">
        <v>2022</v>
      </c>
      <c r="R3571" s="16">
        <v>1.1100000000000001</v>
      </c>
      <c r="T3571" s="16">
        <v>0</v>
      </c>
      <c r="V3571" s="12" t="s">
        <v>204</v>
      </c>
      <c r="W3571" s="12" t="s">
        <v>204</v>
      </c>
      <c r="X3571" s="16">
        <v>1</v>
      </c>
      <c r="Y3571" s="16">
        <v>7</v>
      </c>
      <c r="Z3571" s="16">
        <v>1.1100000000000001</v>
      </c>
      <c r="AA3571" s="16">
        <v>144.30000000000001</v>
      </c>
      <c r="AB3571" s="16" t="s">
        <v>2113</v>
      </c>
      <c r="AC3571" s="16" t="s">
        <v>5621</v>
      </c>
      <c r="AD3571" s="16">
        <f t="shared" si="788"/>
        <v>50505.000000000007</v>
      </c>
      <c r="AE3571" s="16">
        <f t="shared" si="789"/>
        <v>388.50000000000006</v>
      </c>
      <c r="AF3571" s="16">
        <f t="shared" si="790"/>
        <v>145687.50000000003</v>
      </c>
      <c r="AG3571" s="16">
        <f t="shared" si="791"/>
        <v>111.00000000000001</v>
      </c>
      <c r="AH3571" s="12">
        <f t="shared" si="792"/>
        <v>0</v>
      </c>
      <c r="AI3571" s="16">
        <f t="shared" si="793"/>
        <v>7.7700000000000005</v>
      </c>
      <c r="AJ3571" s="16">
        <f t="shared" si="794"/>
        <v>26806.5</v>
      </c>
      <c r="AK3571" s="16">
        <f t="shared" si="795"/>
        <v>555</v>
      </c>
      <c r="AL3571" s="16">
        <f t="shared" si="796"/>
        <v>5550.0000000000009</v>
      </c>
      <c r="AM3571" s="16">
        <f t="shared" si="797"/>
        <v>78810</v>
      </c>
      <c r="AN3571" s="16">
        <f t="shared" si="798"/>
        <v>307359.00000000006</v>
      </c>
      <c r="AP3571" s="16">
        <v>1.1100000000000001</v>
      </c>
      <c r="AQ3571" s="16" t="s">
        <v>207</v>
      </c>
      <c r="AX3571" s="16" t="s">
        <v>207</v>
      </c>
      <c r="AY3571" s="16" t="s">
        <v>207</v>
      </c>
      <c r="AZ3571" s="16" t="s">
        <v>207</v>
      </c>
      <c r="BA3571" s="16" t="s">
        <v>207</v>
      </c>
      <c r="BB3571" s="16" t="s">
        <v>207</v>
      </c>
      <c r="BC3571" s="16">
        <v>1.1100000000000001</v>
      </c>
      <c r="BD3571" s="16">
        <f t="shared" si="799"/>
        <v>3.8850000000000002</v>
      </c>
      <c r="BE3571" s="16">
        <f t="shared" si="800"/>
        <v>1920.9937500000003</v>
      </c>
      <c r="BG3571" s="16">
        <f t="shared" si="801"/>
        <v>1332.0000000000002</v>
      </c>
      <c r="BH3571" s="16">
        <f t="shared" si="802"/>
        <v>710.40000000000009</v>
      </c>
      <c r="BI3571" s="16">
        <f t="shared" si="803"/>
        <v>8.8800000000000008</v>
      </c>
    </row>
    <row r="3572" spans="1:61" x14ac:dyDescent="0.35">
      <c r="A3572">
        <v>3571</v>
      </c>
      <c r="B3572" t="s">
        <v>360</v>
      </c>
      <c r="C3572" t="s">
        <v>10184</v>
      </c>
      <c r="D3572" s="15" t="s">
        <v>4120</v>
      </c>
      <c r="E3572" s="12" t="s">
        <v>98</v>
      </c>
      <c r="G3572" s="12" t="s">
        <v>3316</v>
      </c>
      <c r="H3572" s="12" t="s">
        <v>589</v>
      </c>
      <c r="I3572" s="12" t="s">
        <v>363</v>
      </c>
      <c r="J3572" s="12" t="s">
        <v>2401</v>
      </c>
      <c r="K3572" s="12" t="s">
        <v>363</v>
      </c>
      <c r="N3572" s="16" t="s">
        <v>206</v>
      </c>
      <c r="O3572" s="16" t="s">
        <v>4114</v>
      </c>
      <c r="Q3572" s="16">
        <v>2022</v>
      </c>
      <c r="R3572" s="16">
        <v>1</v>
      </c>
      <c r="T3572" s="16">
        <v>0</v>
      </c>
      <c r="V3572" s="12" t="s">
        <v>204</v>
      </c>
      <c r="W3572" s="12" t="s">
        <v>204</v>
      </c>
      <c r="X3572" s="16">
        <v>1</v>
      </c>
      <c r="Y3572" s="16">
        <v>7</v>
      </c>
      <c r="Z3572" s="16">
        <v>1</v>
      </c>
      <c r="AA3572" s="16">
        <v>130</v>
      </c>
      <c r="AB3572" s="16" t="s">
        <v>2113</v>
      </c>
      <c r="AC3572" s="16" t="s">
        <v>5621</v>
      </c>
      <c r="AD3572" s="16">
        <f t="shared" si="788"/>
        <v>45500</v>
      </c>
      <c r="AE3572" s="16">
        <f t="shared" si="789"/>
        <v>350</v>
      </c>
      <c r="AF3572" s="16">
        <f t="shared" si="790"/>
        <v>131250</v>
      </c>
      <c r="AG3572" s="16">
        <f t="shared" si="791"/>
        <v>100</v>
      </c>
      <c r="AH3572" s="12">
        <f t="shared" si="792"/>
        <v>0</v>
      </c>
      <c r="AI3572" s="16">
        <f t="shared" si="793"/>
        <v>7</v>
      </c>
      <c r="AJ3572" s="16">
        <f t="shared" si="794"/>
        <v>24150</v>
      </c>
      <c r="AK3572" s="16">
        <f t="shared" si="795"/>
        <v>500</v>
      </c>
      <c r="AL3572" s="16">
        <f t="shared" si="796"/>
        <v>5000</v>
      </c>
      <c r="AM3572" s="16">
        <f t="shared" si="797"/>
        <v>71000</v>
      </c>
      <c r="AN3572" s="16">
        <f t="shared" si="798"/>
        <v>276900</v>
      </c>
      <c r="AP3572" s="16">
        <v>1</v>
      </c>
      <c r="AQ3572" s="16" t="s">
        <v>207</v>
      </c>
      <c r="AX3572" s="16" t="s">
        <v>207</v>
      </c>
      <c r="AY3572" s="16" t="s">
        <v>207</v>
      </c>
      <c r="AZ3572" s="16" t="s">
        <v>207</v>
      </c>
      <c r="BA3572" s="16" t="s">
        <v>207</v>
      </c>
      <c r="BB3572" s="16" t="s">
        <v>207</v>
      </c>
      <c r="BC3572" s="16">
        <v>1</v>
      </c>
      <c r="BD3572" s="16">
        <f t="shared" si="799"/>
        <v>3.5</v>
      </c>
      <c r="BE3572" s="16">
        <f t="shared" si="800"/>
        <v>1730.625</v>
      </c>
      <c r="BG3572" s="16">
        <f t="shared" si="801"/>
        <v>1200</v>
      </c>
      <c r="BH3572" s="16">
        <f t="shared" si="802"/>
        <v>640</v>
      </c>
      <c r="BI3572" s="16">
        <f t="shared" si="803"/>
        <v>8</v>
      </c>
    </row>
    <row r="3573" spans="1:61" x14ac:dyDescent="0.35">
      <c r="A3573">
        <v>3572</v>
      </c>
      <c r="B3573" t="s">
        <v>360</v>
      </c>
      <c r="C3573" t="s">
        <v>10185</v>
      </c>
      <c r="D3573" s="15" t="s">
        <v>4121</v>
      </c>
      <c r="E3573" s="12" t="s">
        <v>98</v>
      </c>
      <c r="G3573" s="12" t="s">
        <v>3316</v>
      </c>
      <c r="H3573" s="12" t="s">
        <v>589</v>
      </c>
      <c r="I3573" s="12" t="s">
        <v>363</v>
      </c>
      <c r="J3573" s="12" t="s">
        <v>2401</v>
      </c>
      <c r="K3573" s="12" t="s">
        <v>363</v>
      </c>
      <c r="N3573" s="16" t="s">
        <v>206</v>
      </c>
      <c r="O3573" s="16" t="s">
        <v>4114</v>
      </c>
      <c r="P3573" s="12" t="s">
        <v>366</v>
      </c>
      <c r="Q3573" s="16">
        <v>2022</v>
      </c>
      <c r="R3573" s="16">
        <v>3.39</v>
      </c>
      <c r="T3573" s="16">
        <v>0</v>
      </c>
      <c r="V3573" s="12" t="s">
        <v>204</v>
      </c>
      <c r="W3573" s="12" t="s">
        <v>204</v>
      </c>
      <c r="X3573" s="16">
        <v>1</v>
      </c>
      <c r="Y3573" s="16">
        <v>7</v>
      </c>
      <c r="Z3573" s="16">
        <v>3.39</v>
      </c>
      <c r="AA3573" s="16">
        <v>440.7</v>
      </c>
      <c r="AB3573" s="16" t="s">
        <v>2113</v>
      </c>
      <c r="AC3573" s="16" t="s">
        <v>5621</v>
      </c>
      <c r="AD3573" s="16">
        <f t="shared" si="788"/>
        <v>154245</v>
      </c>
      <c r="AE3573" s="16">
        <f t="shared" si="789"/>
        <v>1186.5</v>
      </c>
      <c r="AF3573" s="16">
        <f t="shared" si="790"/>
        <v>444937.5</v>
      </c>
      <c r="AG3573" s="16">
        <f t="shared" si="791"/>
        <v>339</v>
      </c>
      <c r="AH3573" s="12">
        <f t="shared" si="792"/>
        <v>0</v>
      </c>
      <c r="AI3573" s="16">
        <f t="shared" si="793"/>
        <v>23.73</v>
      </c>
      <c r="AJ3573" s="16">
        <f t="shared" si="794"/>
        <v>81868.5</v>
      </c>
      <c r="AK3573" s="16">
        <f t="shared" si="795"/>
        <v>1695</v>
      </c>
      <c r="AL3573" s="16">
        <f t="shared" si="796"/>
        <v>16950</v>
      </c>
      <c r="AM3573" s="16">
        <f t="shared" si="797"/>
        <v>240690</v>
      </c>
      <c r="AN3573" s="16">
        <f t="shared" si="798"/>
        <v>938691</v>
      </c>
      <c r="AP3573" s="16">
        <v>3.39</v>
      </c>
      <c r="AQ3573" s="16" t="s">
        <v>207</v>
      </c>
      <c r="AX3573" s="16" t="s">
        <v>207</v>
      </c>
      <c r="AY3573" s="16" t="s">
        <v>207</v>
      </c>
      <c r="AZ3573" s="16" t="s">
        <v>207</v>
      </c>
      <c r="BA3573" s="16" t="s">
        <v>207</v>
      </c>
      <c r="BB3573" s="16" t="s">
        <v>207</v>
      </c>
      <c r="BC3573" s="16">
        <v>3.39</v>
      </c>
      <c r="BD3573" s="16">
        <f t="shared" si="799"/>
        <v>11.865</v>
      </c>
      <c r="BE3573" s="16">
        <f t="shared" si="800"/>
        <v>5866.8187500000004</v>
      </c>
      <c r="BG3573" s="16">
        <f t="shared" si="801"/>
        <v>4068</v>
      </c>
      <c r="BH3573" s="16">
        <f t="shared" si="802"/>
        <v>2169.6</v>
      </c>
      <c r="BI3573" s="16">
        <f t="shared" si="803"/>
        <v>27.119999999999997</v>
      </c>
    </row>
    <row r="3574" spans="1:61" x14ac:dyDescent="0.35">
      <c r="A3574">
        <v>3573</v>
      </c>
      <c r="B3574" t="s">
        <v>360</v>
      </c>
      <c r="C3574" t="s">
        <v>10186</v>
      </c>
      <c r="D3574" s="15" t="s">
        <v>4117</v>
      </c>
      <c r="E3574" s="12" t="s">
        <v>98</v>
      </c>
      <c r="G3574" s="12" t="s">
        <v>3316</v>
      </c>
      <c r="H3574" s="12" t="s">
        <v>589</v>
      </c>
      <c r="I3574" s="12" t="s">
        <v>363</v>
      </c>
      <c r="J3574" s="12" t="s">
        <v>2401</v>
      </c>
      <c r="K3574" s="12" t="s">
        <v>363</v>
      </c>
      <c r="N3574" s="16" t="s">
        <v>206</v>
      </c>
      <c r="O3574" s="16" t="s">
        <v>4122</v>
      </c>
      <c r="P3574" s="12" t="s">
        <v>366</v>
      </c>
      <c r="Q3574" s="16">
        <v>2022</v>
      </c>
      <c r="R3574" s="16" t="s">
        <v>4080</v>
      </c>
      <c r="T3574" s="16">
        <v>0</v>
      </c>
      <c r="V3574" s="12" t="s">
        <v>204</v>
      </c>
      <c r="W3574" s="12" t="s">
        <v>204</v>
      </c>
      <c r="X3574" s="16">
        <v>1</v>
      </c>
      <c r="Y3574" s="16">
        <v>7</v>
      </c>
      <c r="Z3574" s="16">
        <v>0.4</v>
      </c>
      <c r="AA3574" s="16">
        <v>52</v>
      </c>
      <c r="AB3574" s="16" t="s">
        <v>2113</v>
      </c>
      <c r="AC3574" s="16" t="s">
        <v>5621</v>
      </c>
      <c r="AD3574" s="16">
        <f t="shared" si="788"/>
        <v>18200</v>
      </c>
      <c r="AE3574" s="16">
        <f t="shared" si="789"/>
        <v>140</v>
      </c>
      <c r="AF3574" s="16">
        <f t="shared" si="790"/>
        <v>52500</v>
      </c>
      <c r="AG3574" s="16">
        <f t="shared" si="791"/>
        <v>40</v>
      </c>
      <c r="AH3574" s="12">
        <f t="shared" si="792"/>
        <v>0</v>
      </c>
      <c r="AI3574" s="16">
        <f t="shared" si="793"/>
        <v>2.8000000000000003</v>
      </c>
      <c r="AJ3574" s="16">
        <f t="shared" si="794"/>
        <v>9660.0000000000018</v>
      </c>
      <c r="AK3574" s="16">
        <f t="shared" si="795"/>
        <v>200</v>
      </c>
      <c r="AL3574" s="16">
        <f t="shared" si="796"/>
        <v>2000</v>
      </c>
      <c r="AM3574" s="16">
        <f t="shared" si="797"/>
        <v>28400</v>
      </c>
      <c r="AN3574" s="16">
        <f t="shared" si="798"/>
        <v>110760</v>
      </c>
      <c r="AP3574" s="16">
        <v>0.4</v>
      </c>
      <c r="AQ3574" s="16" t="s">
        <v>207</v>
      </c>
      <c r="AX3574" s="16" t="s">
        <v>207</v>
      </c>
      <c r="AY3574" s="16" t="s">
        <v>207</v>
      </c>
      <c r="AZ3574" s="16" t="s">
        <v>207</v>
      </c>
      <c r="BA3574" s="16" t="s">
        <v>207</v>
      </c>
      <c r="BB3574" s="16" t="s">
        <v>207</v>
      </c>
      <c r="BC3574" s="16">
        <v>0.4</v>
      </c>
      <c r="BD3574" s="16">
        <f t="shared" si="799"/>
        <v>1.4000000000000001</v>
      </c>
      <c r="BE3574" s="16">
        <f t="shared" si="800"/>
        <v>692.25</v>
      </c>
      <c r="BG3574" s="16">
        <f t="shared" si="801"/>
        <v>480</v>
      </c>
      <c r="BH3574" s="16">
        <f t="shared" si="802"/>
        <v>256</v>
      </c>
      <c r="BI3574" s="16">
        <f t="shared" si="803"/>
        <v>3.2</v>
      </c>
    </row>
    <row r="3575" spans="1:61" x14ac:dyDescent="0.35">
      <c r="A3575">
        <v>3574</v>
      </c>
      <c r="B3575" t="s">
        <v>360</v>
      </c>
      <c r="C3575" t="s">
        <v>10187</v>
      </c>
      <c r="D3575" s="15" t="s">
        <v>4123</v>
      </c>
      <c r="E3575" s="12" t="s">
        <v>98</v>
      </c>
      <c r="G3575" s="12" t="s">
        <v>3316</v>
      </c>
      <c r="H3575" s="12" t="s">
        <v>589</v>
      </c>
      <c r="I3575" s="12" t="s">
        <v>363</v>
      </c>
      <c r="J3575" s="12" t="s">
        <v>2401</v>
      </c>
      <c r="K3575" s="12" t="s">
        <v>363</v>
      </c>
      <c r="N3575" s="16" t="s">
        <v>206</v>
      </c>
      <c r="O3575" s="16" t="s">
        <v>4122</v>
      </c>
      <c r="P3575" s="12" t="s">
        <v>366</v>
      </c>
      <c r="Q3575" s="16">
        <v>2022</v>
      </c>
      <c r="R3575" s="16" t="s">
        <v>4124</v>
      </c>
      <c r="T3575" s="16">
        <v>0</v>
      </c>
      <c r="V3575" s="12" t="s">
        <v>204</v>
      </c>
      <c r="W3575" s="12" t="s">
        <v>204</v>
      </c>
      <c r="X3575" s="16">
        <v>1</v>
      </c>
      <c r="Y3575" s="16">
        <v>7</v>
      </c>
      <c r="Z3575" s="16">
        <v>0.42</v>
      </c>
      <c r="AA3575" s="16">
        <v>54.6</v>
      </c>
      <c r="AB3575" s="16" t="s">
        <v>2113</v>
      </c>
      <c r="AC3575" s="16" t="s">
        <v>5621</v>
      </c>
      <c r="AD3575" s="16">
        <f t="shared" si="788"/>
        <v>19110</v>
      </c>
      <c r="AE3575" s="16">
        <f t="shared" si="789"/>
        <v>147</v>
      </c>
      <c r="AF3575" s="16">
        <f t="shared" si="790"/>
        <v>55125</v>
      </c>
      <c r="AG3575" s="16">
        <f t="shared" si="791"/>
        <v>42</v>
      </c>
      <c r="AH3575" s="12">
        <f t="shared" si="792"/>
        <v>0</v>
      </c>
      <c r="AI3575" s="16">
        <f t="shared" si="793"/>
        <v>2.94</v>
      </c>
      <c r="AJ3575" s="16">
        <f t="shared" si="794"/>
        <v>10143</v>
      </c>
      <c r="AK3575" s="16">
        <f t="shared" si="795"/>
        <v>210</v>
      </c>
      <c r="AL3575" s="16">
        <f t="shared" si="796"/>
        <v>2100</v>
      </c>
      <c r="AM3575" s="16">
        <f t="shared" si="797"/>
        <v>29820</v>
      </c>
      <c r="AN3575" s="16">
        <f t="shared" si="798"/>
        <v>116298</v>
      </c>
      <c r="AP3575" s="16">
        <v>0.42</v>
      </c>
      <c r="AQ3575" s="16" t="s">
        <v>207</v>
      </c>
      <c r="AX3575" s="16" t="s">
        <v>207</v>
      </c>
      <c r="AY3575" s="16" t="s">
        <v>207</v>
      </c>
      <c r="AZ3575" s="16" t="s">
        <v>207</v>
      </c>
      <c r="BA3575" s="16" t="s">
        <v>207</v>
      </c>
      <c r="BB3575" s="16" t="s">
        <v>207</v>
      </c>
      <c r="BC3575" s="16">
        <v>0.42</v>
      </c>
      <c r="BD3575" s="16">
        <f t="shared" si="799"/>
        <v>1.47</v>
      </c>
      <c r="BE3575" s="16">
        <f t="shared" si="800"/>
        <v>726.86249999999995</v>
      </c>
      <c r="BG3575" s="16">
        <f t="shared" si="801"/>
        <v>504</v>
      </c>
      <c r="BH3575" s="16">
        <f t="shared" si="802"/>
        <v>268.8</v>
      </c>
      <c r="BI3575" s="16">
        <f t="shared" si="803"/>
        <v>3.3600000000000003</v>
      </c>
    </row>
    <row r="3576" spans="1:61" x14ac:dyDescent="0.35">
      <c r="A3576">
        <v>3575</v>
      </c>
      <c r="B3576" t="s">
        <v>360</v>
      </c>
      <c r="C3576" t="s">
        <v>10188</v>
      </c>
      <c r="D3576" s="15" t="s">
        <v>4125</v>
      </c>
      <c r="E3576" s="12" t="s">
        <v>98</v>
      </c>
      <c r="G3576" s="12" t="s">
        <v>3316</v>
      </c>
      <c r="H3576" s="12" t="s">
        <v>589</v>
      </c>
      <c r="I3576" s="12" t="s">
        <v>363</v>
      </c>
      <c r="J3576" s="12" t="s">
        <v>2401</v>
      </c>
      <c r="K3576" s="12" t="s">
        <v>363</v>
      </c>
      <c r="N3576" s="16" t="s">
        <v>205</v>
      </c>
      <c r="O3576" s="16" t="s">
        <v>4122</v>
      </c>
      <c r="P3576" s="12" t="s">
        <v>366</v>
      </c>
      <c r="Q3576" s="16">
        <v>2022</v>
      </c>
      <c r="R3576" s="16" t="s">
        <v>4126</v>
      </c>
      <c r="T3576" s="16">
        <v>0</v>
      </c>
      <c r="V3576" s="12" t="s">
        <v>204</v>
      </c>
      <c r="W3576" s="12" t="s">
        <v>204</v>
      </c>
      <c r="X3576" s="16">
        <v>1</v>
      </c>
      <c r="Y3576" s="16">
        <v>7</v>
      </c>
      <c r="Z3576" s="16">
        <v>0.37</v>
      </c>
      <c r="AA3576" s="16">
        <v>48.1</v>
      </c>
      <c r="AB3576" s="16" t="s">
        <v>2113</v>
      </c>
      <c r="AC3576" s="16" t="s">
        <v>5621</v>
      </c>
      <c r="AD3576" s="16">
        <f t="shared" si="788"/>
        <v>16835</v>
      </c>
      <c r="AE3576" s="16">
        <f t="shared" si="789"/>
        <v>129.5</v>
      </c>
      <c r="AF3576" s="16">
        <f t="shared" si="790"/>
        <v>48562.5</v>
      </c>
      <c r="AG3576" s="16">
        <f t="shared" si="791"/>
        <v>37</v>
      </c>
      <c r="AH3576" s="12">
        <f t="shared" si="792"/>
        <v>0</v>
      </c>
      <c r="AI3576" s="16">
        <f t="shared" si="793"/>
        <v>2.59</v>
      </c>
      <c r="AJ3576" s="16">
        <f t="shared" si="794"/>
        <v>8935.5</v>
      </c>
      <c r="AK3576" s="16">
        <f t="shared" si="795"/>
        <v>185</v>
      </c>
      <c r="AL3576" s="16">
        <f t="shared" si="796"/>
        <v>1850</v>
      </c>
      <c r="AM3576" s="16">
        <f t="shared" si="797"/>
        <v>26270</v>
      </c>
      <c r="AN3576" s="16">
        <f t="shared" si="798"/>
        <v>102453</v>
      </c>
      <c r="AP3576" s="16">
        <v>0.37</v>
      </c>
      <c r="AQ3576" s="16" t="s">
        <v>207</v>
      </c>
      <c r="AX3576" s="16" t="s">
        <v>207</v>
      </c>
      <c r="AY3576" s="16" t="s">
        <v>207</v>
      </c>
      <c r="AZ3576" s="16" t="s">
        <v>207</v>
      </c>
      <c r="BA3576" s="16" t="s">
        <v>207</v>
      </c>
      <c r="BB3576" s="16" t="s">
        <v>207</v>
      </c>
      <c r="BC3576" s="16">
        <v>0.37</v>
      </c>
      <c r="BD3576" s="16">
        <f t="shared" si="799"/>
        <v>1.2949999999999999</v>
      </c>
      <c r="BE3576" s="16">
        <f t="shared" si="800"/>
        <v>640.33124999999995</v>
      </c>
      <c r="BG3576" s="16">
        <f t="shared" si="801"/>
        <v>444</v>
      </c>
      <c r="BH3576" s="16">
        <f t="shared" si="802"/>
        <v>236.8</v>
      </c>
      <c r="BI3576" s="16">
        <f t="shared" si="803"/>
        <v>2.96</v>
      </c>
    </row>
    <row r="3577" spans="1:61" x14ac:dyDescent="0.35">
      <c r="A3577">
        <v>3576</v>
      </c>
      <c r="B3577" t="s">
        <v>360</v>
      </c>
      <c r="C3577" t="s">
        <v>10189</v>
      </c>
      <c r="D3577" s="15" t="s">
        <v>102</v>
      </c>
      <c r="E3577" s="12" t="s">
        <v>98</v>
      </c>
      <c r="G3577" s="12" t="s">
        <v>3316</v>
      </c>
      <c r="H3577" s="12" t="s">
        <v>589</v>
      </c>
      <c r="I3577" s="12" t="s">
        <v>363</v>
      </c>
      <c r="J3577" s="12" t="s">
        <v>2401</v>
      </c>
      <c r="K3577" s="12" t="s">
        <v>363</v>
      </c>
      <c r="N3577" s="16" t="s">
        <v>206</v>
      </c>
      <c r="O3577" s="16" t="s">
        <v>4122</v>
      </c>
      <c r="P3577" s="12" t="s">
        <v>366</v>
      </c>
      <c r="Q3577" s="16">
        <v>2022</v>
      </c>
      <c r="R3577" s="16" t="s">
        <v>4127</v>
      </c>
      <c r="T3577" s="16">
        <v>0</v>
      </c>
      <c r="V3577" s="12" t="s">
        <v>204</v>
      </c>
      <c r="W3577" s="12" t="s">
        <v>204</v>
      </c>
      <c r="X3577" s="16">
        <v>1</v>
      </c>
      <c r="Y3577" s="16">
        <v>7</v>
      </c>
      <c r="Z3577" s="16">
        <v>0.36</v>
      </c>
      <c r="AA3577" s="16">
        <v>46.8</v>
      </c>
      <c r="AB3577" s="16" t="s">
        <v>2113</v>
      </c>
      <c r="AC3577" s="16" t="s">
        <v>5621</v>
      </c>
      <c r="AD3577" s="16">
        <f t="shared" si="788"/>
        <v>16379.999999999998</v>
      </c>
      <c r="AE3577" s="16">
        <f t="shared" si="789"/>
        <v>126</v>
      </c>
      <c r="AF3577" s="16">
        <f t="shared" si="790"/>
        <v>47250</v>
      </c>
      <c r="AG3577" s="16">
        <f t="shared" si="791"/>
        <v>36</v>
      </c>
      <c r="AH3577" s="12">
        <f t="shared" si="792"/>
        <v>0</v>
      </c>
      <c r="AI3577" s="16">
        <f t="shared" si="793"/>
        <v>2.52</v>
      </c>
      <c r="AJ3577" s="16">
        <f t="shared" si="794"/>
        <v>8694</v>
      </c>
      <c r="AK3577" s="16">
        <f t="shared" si="795"/>
        <v>180</v>
      </c>
      <c r="AL3577" s="16">
        <f t="shared" si="796"/>
        <v>1800</v>
      </c>
      <c r="AM3577" s="16">
        <f t="shared" si="797"/>
        <v>25560</v>
      </c>
      <c r="AN3577" s="16">
        <f t="shared" si="798"/>
        <v>99684</v>
      </c>
      <c r="AP3577" s="16">
        <v>0.36</v>
      </c>
      <c r="AQ3577" s="16" t="s">
        <v>207</v>
      </c>
      <c r="AX3577" s="16" t="s">
        <v>207</v>
      </c>
      <c r="AY3577" s="16" t="s">
        <v>207</v>
      </c>
      <c r="AZ3577" s="16" t="s">
        <v>207</v>
      </c>
      <c r="BA3577" s="16" t="s">
        <v>207</v>
      </c>
      <c r="BB3577" s="16" t="s">
        <v>207</v>
      </c>
      <c r="BC3577" s="16">
        <v>0.36</v>
      </c>
      <c r="BD3577" s="16">
        <f t="shared" si="799"/>
        <v>1.26</v>
      </c>
      <c r="BE3577" s="16">
        <f t="shared" si="800"/>
        <v>623.02499999999998</v>
      </c>
      <c r="BG3577" s="16">
        <f t="shared" si="801"/>
        <v>432</v>
      </c>
      <c r="BH3577" s="16">
        <f t="shared" si="802"/>
        <v>230.39999999999998</v>
      </c>
      <c r="BI3577" s="16">
        <f t="shared" si="803"/>
        <v>2.88</v>
      </c>
    </row>
    <row r="3578" spans="1:61" x14ac:dyDescent="0.35">
      <c r="A3578">
        <v>3577</v>
      </c>
      <c r="B3578" t="s">
        <v>360</v>
      </c>
      <c r="C3578" t="s">
        <v>10190</v>
      </c>
      <c r="D3578" s="15" t="s">
        <v>4128</v>
      </c>
      <c r="E3578" s="12" t="s">
        <v>98</v>
      </c>
      <c r="G3578" s="12" t="s">
        <v>3316</v>
      </c>
      <c r="H3578" s="12" t="s">
        <v>589</v>
      </c>
      <c r="I3578" s="12" t="s">
        <v>363</v>
      </c>
      <c r="J3578" s="12" t="s">
        <v>2401</v>
      </c>
      <c r="K3578" s="12" t="s">
        <v>363</v>
      </c>
      <c r="N3578" s="16" t="s">
        <v>206</v>
      </c>
      <c r="O3578" s="16" t="s">
        <v>4122</v>
      </c>
      <c r="P3578" s="12" t="s">
        <v>366</v>
      </c>
      <c r="Q3578" s="16">
        <v>2022</v>
      </c>
      <c r="R3578" s="16" t="s">
        <v>4126</v>
      </c>
      <c r="T3578" s="16">
        <v>0</v>
      </c>
      <c r="V3578" s="12" t="s">
        <v>204</v>
      </c>
      <c r="W3578" s="12" t="s">
        <v>204</v>
      </c>
      <c r="X3578" s="16">
        <v>1</v>
      </c>
      <c r="Y3578" s="16">
        <v>7</v>
      </c>
      <c r="Z3578" s="16">
        <v>0.37</v>
      </c>
      <c r="AA3578" s="16">
        <v>48.1</v>
      </c>
      <c r="AB3578" s="16" t="s">
        <v>2113</v>
      </c>
      <c r="AC3578" s="16" t="s">
        <v>5621</v>
      </c>
      <c r="AD3578" s="16">
        <f t="shared" si="788"/>
        <v>16835</v>
      </c>
      <c r="AE3578" s="16">
        <f t="shared" si="789"/>
        <v>129.5</v>
      </c>
      <c r="AF3578" s="16">
        <f t="shared" si="790"/>
        <v>48562.5</v>
      </c>
      <c r="AG3578" s="16">
        <f t="shared" si="791"/>
        <v>37</v>
      </c>
      <c r="AH3578" s="12">
        <f t="shared" si="792"/>
        <v>0</v>
      </c>
      <c r="AI3578" s="16">
        <f t="shared" si="793"/>
        <v>2.59</v>
      </c>
      <c r="AJ3578" s="16">
        <f t="shared" si="794"/>
        <v>8935.5</v>
      </c>
      <c r="AK3578" s="16">
        <f t="shared" si="795"/>
        <v>185</v>
      </c>
      <c r="AL3578" s="16">
        <f t="shared" si="796"/>
        <v>1850</v>
      </c>
      <c r="AM3578" s="16">
        <f t="shared" si="797"/>
        <v>26270</v>
      </c>
      <c r="AN3578" s="16">
        <f t="shared" si="798"/>
        <v>102453</v>
      </c>
      <c r="AP3578" s="16">
        <v>0.37</v>
      </c>
      <c r="AQ3578" s="16" t="s">
        <v>207</v>
      </c>
      <c r="AX3578" s="16" t="s">
        <v>207</v>
      </c>
      <c r="AY3578" s="16" t="s">
        <v>207</v>
      </c>
      <c r="AZ3578" s="16" t="s">
        <v>207</v>
      </c>
      <c r="BA3578" s="16" t="s">
        <v>207</v>
      </c>
      <c r="BB3578" s="16" t="s">
        <v>207</v>
      </c>
      <c r="BC3578" s="16">
        <v>0.37</v>
      </c>
      <c r="BD3578" s="16">
        <f t="shared" si="799"/>
        <v>1.2949999999999999</v>
      </c>
      <c r="BE3578" s="16">
        <f t="shared" si="800"/>
        <v>640.33124999999995</v>
      </c>
      <c r="BG3578" s="16">
        <f t="shared" si="801"/>
        <v>444</v>
      </c>
      <c r="BH3578" s="16">
        <f t="shared" si="802"/>
        <v>236.8</v>
      </c>
      <c r="BI3578" s="16">
        <f t="shared" si="803"/>
        <v>2.96</v>
      </c>
    </row>
    <row r="3579" spans="1:61" x14ac:dyDescent="0.35">
      <c r="A3579">
        <v>3578</v>
      </c>
      <c r="B3579" t="s">
        <v>360</v>
      </c>
      <c r="C3579" t="s">
        <v>10191</v>
      </c>
      <c r="D3579" s="15" t="s">
        <v>4129</v>
      </c>
      <c r="E3579" s="12" t="s">
        <v>98</v>
      </c>
      <c r="G3579" s="12" t="s">
        <v>3316</v>
      </c>
      <c r="H3579" s="12" t="s">
        <v>589</v>
      </c>
      <c r="I3579" s="12" t="s">
        <v>363</v>
      </c>
      <c r="J3579" s="12" t="s">
        <v>2401</v>
      </c>
      <c r="K3579" s="12" t="s">
        <v>363</v>
      </c>
      <c r="N3579" s="16" t="s">
        <v>206</v>
      </c>
      <c r="O3579" s="16" t="s">
        <v>4122</v>
      </c>
      <c r="P3579" s="12" t="s">
        <v>366</v>
      </c>
      <c r="Q3579" s="16">
        <v>2022</v>
      </c>
      <c r="R3579" s="16" t="s">
        <v>4130</v>
      </c>
      <c r="T3579" s="16">
        <v>0</v>
      </c>
      <c r="V3579" s="12" t="s">
        <v>204</v>
      </c>
      <c r="W3579" s="12" t="s">
        <v>204</v>
      </c>
      <c r="X3579" s="16">
        <v>1</v>
      </c>
      <c r="Y3579" s="16">
        <v>7</v>
      </c>
      <c r="Z3579" s="16">
        <v>0.37</v>
      </c>
      <c r="AA3579" s="16">
        <v>48.1</v>
      </c>
      <c r="AB3579" s="16" t="s">
        <v>2113</v>
      </c>
      <c r="AC3579" s="16" t="s">
        <v>5621</v>
      </c>
      <c r="AD3579" s="16">
        <f t="shared" si="788"/>
        <v>16835</v>
      </c>
      <c r="AE3579" s="16">
        <f t="shared" si="789"/>
        <v>129.5</v>
      </c>
      <c r="AF3579" s="16">
        <f t="shared" si="790"/>
        <v>48562.5</v>
      </c>
      <c r="AG3579" s="16">
        <f t="shared" si="791"/>
        <v>37</v>
      </c>
      <c r="AH3579" s="12">
        <f t="shared" si="792"/>
        <v>0</v>
      </c>
      <c r="AI3579" s="16">
        <f t="shared" si="793"/>
        <v>2.59</v>
      </c>
      <c r="AJ3579" s="16">
        <f t="shared" si="794"/>
        <v>8935.5</v>
      </c>
      <c r="AK3579" s="16">
        <f t="shared" si="795"/>
        <v>185</v>
      </c>
      <c r="AL3579" s="16">
        <f t="shared" si="796"/>
        <v>1850</v>
      </c>
      <c r="AM3579" s="16">
        <f t="shared" si="797"/>
        <v>26270</v>
      </c>
      <c r="AN3579" s="16">
        <f t="shared" si="798"/>
        <v>102453</v>
      </c>
      <c r="AP3579" s="16">
        <v>0.37</v>
      </c>
      <c r="AQ3579" s="16" t="s">
        <v>207</v>
      </c>
      <c r="AX3579" s="16" t="s">
        <v>207</v>
      </c>
      <c r="AY3579" s="16" t="s">
        <v>207</v>
      </c>
      <c r="AZ3579" s="16" t="s">
        <v>207</v>
      </c>
      <c r="BA3579" s="16" t="s">
        <v>207</v>
      </c>
      <c r="BB3579" s="16" t="s">
        <v>207</v>
      </c>
      <c r="BC3579" s="16">
        <v>0.37</v>
      </c>
      <c r="BD3579" s="16">
        <f t="shared" si="799"/>
        <v>1.2949999999999999</v>
      </c>
      <c r="BE3579" s="16">
        <f t="shared" si="800"/>
        <v>640.33124999999995</v>
      </c>
      <c r="BG3579" s="16">
        <f t="shared" si="801"/>
        <v>444</v>
      </c>
      <c r="BH3579" s="16">
        <f t="shared" si="802"/>
        <v>236.8</v>
      </c>
      <c r="BI3579" s="16">
        <f t="shared" si="803"/>
        <v>2.96</v>
      </c>
    </row>
    <row r="3580" spans="1:61" x14ac:dyDescent="0.35">
      <c r="A3580">
        <v>3579</v>
      </c>
      <c r="B3580" t="s">
        <v>360</v>
      </c>
      <c r="C3580" t="s">
        <v>10192</v>
      </c>
      <c r="D3580" s="15" t="s">
        <v>4131</v>
      </c>
      <c r="E3580" s="12" t="s">
        <v>98</v>
      </c>
      <c r="G3580" s="12" t="s">
        <v>3316</v>
      </c>
      <c r="H3580" s="12" t="s">
        <v>589</v>
      </c>
      <c r="I3580" s="12" t="s">
        <v>363</v>
      </c>
      <c r="J3580" s="12" t="s">
        <v>2401</v>
      </c>
      <c r="K3580" s="12" t="s">
        <v>363</v>
      </c>
      <c r="N3580" s="16" t="s">
        <v>206</v>
      </c>
      <c r="O3580" s="16" t="s">
        <v>4122</v>
      </c>
      <c r="P3580" s="12" t="s">
        <v>366</v>
      </c>
      <c r="Q3580" s="16">
        <v>2022</v>
      </c>
      <c r="R3580" s="16" t="s">
        <v>4080</v>
      </c>
      <c r="T3580" s="16">
        <v>0</v>
      </c>
      <c r="V3580" s="12" t="s">
        <v>204</v>
      </c>
      <c r="W3580" s="12" t="s">
        <v>204</v>
      </c>
      <c r="X3580" s="16">
        <v>1</v>
      </c>
      <c r="Y3580" s="16">
        <v>7</v>
      </c>
      <c r="Z3580" s="16">
        <v>0.4</v>
      </c>
      <c r="AA3580" s="16">
        <v>52</v>
      </c>
      <c r="AB3580" s="16" t="s">
        <v>2113</v>
      </c>
      <c r="AC3580" s="16" t="s">
        <v>5621</v>
      </c>
      <c r="AD3580" s="16">
        <f t="shared" si="788"/>
        <v>18200</v>
      </c>
      <c r="AE3580" s="16">
        <f t="shared" si="789"/>
        <v>140</v>
      </c>
      <c r="AF3580" s="16">
        <f t="shared" si="790"/>
        <v>52500</v>
      </c>
      <c r="AG3580" s="16">
        <f t="shared" si="791"/>
        <v>40</v>
      </c>
      <c r="AH3580" s="12">
        <f t="shared" si="792"/>
        <v>0</v>
      </c>
      <c r="AI3580" s="16">
        <f t="shared" si="793"/>
        <v>2.8000000000000003</v>
      </c>
      <c r="AJ3580" s="16">
        <f t="shared" si="794"/>
        <v>9660.0000000000018</v>
      </c>
      <c r="AK3580" s="16">
        <f t="shared" si="795"/>
        <v>200</v>
      </c>
      <c r="AL3580" s="16">
        <f t="shared" si="796"/>
        <v>2000</v>
      </c>
      <c r="AM3580" s="16">
        <f t="shared" si="797"/>
        <v>28400</v>
      </c>
      <c r="AN3580" s="16">
        <f t="shared" si="798"/>
        <v>110760</v>
      </c>
      <c r="AP3580" s="16">
        <v>0.4</v>
      </c>
      <c r="AQ3580" s="16" t="s">
        <v>207</v>
      </c>
      <c r="AX3580" s="16" t="s">
        <v>207</v>
      </c>
      <c r="AY3580" s="16" t="s">
        <v>207</v>
      </c>
      <c r="AZ3580" s="16" t="s">
        <v>207</v>
      </c>
      <c r="BA3580" s="16" t="s">
        <v>207</v>
      </c>
      <c r="BB3580" s="16" t="s">
        <v>207</v>
      </c>
      <c r="BC3580" s="16">
        <v>0.4</v>
      </c>
      <c r="BD3580" s="16">
        <f t="shared" si="799"/>
        <v>1.4000000000000001</v>
      </c>
      <c r="BE3580" s="16">
        <f t="shared" si="800"/>
        <v>692.25</v>
      </c>
      <c r="BG3580" s="16">
        <f t="shared" si="801"/>
        <v>480</v>
      </c>
      <c r="BH3580" s="16">
        <f t="shared" si="802"/>
        <v>256</v>
      </c>
      <c r="BI3580" s="16">
        <f t="shared" si="803"/>
        <v>3.2</v>
      </c>
    </row>
    <row r="3581" spans="1:61" x14ac:dyDescent="0.35">
      <c r="A3581">
        <v>3580</v>
      </c>
      <c r="B3581" t="s">
        <v>360</v>
      </c>
      <c r="C3581" t="s">
        <v>10193</v>
      </c>
      <c r="D3581" s="15" t="s">
        <v>4132</v>
      </c>
      <c r="E3581" s="12" t="s">
        <v>98</v>
      </c>
      <c r="G3581" s="12" t="s">
        <v>3316</v>
      </c>
      <c r="H3581" s="12" t="s">
        <v>589</v>
      </c>
      <c r="I3581" s="12" t="s">
        <v>363</v>
      </c>
      <c r="J3581" s="12" t="s">
        <v>2401</v>
      </c>
      <c r="K3581" s="12" t="s">
        <v>363</v>
      </c>
      <c r="N3581" s="16" t="s">
        <v>206</v>
      </c>
      <c r="O3581" s="16" t="s">
        <v>4122</v>
      </c>
      <c r="P3581" s="12" t="s">
        <v>366</v>
      </c>
      <c r="Q3581" s="16">
        <v>2022</v>
      </c>
      <c r="R3581" s="16" t="s">
        <v>4080</v>
      </c>
      <c r="T3581" s="16">
        <v>0</v>
      </c>
      <c r="V3581" s="12" t="s">
        <v>204</v>
      </c>
      <c r="W3581" s="12" t="s">
        <v>204</v>
      </c>
      <c r="X3581" s="16">
        <v>1</v>
      </c>
      <c r="Y3581" s="16">
        <v>7</v>
      </c>
      <c r="Z3581" s="16">
        <v>0.4</v>
      </c>
      <c r="AA3581" s="16">
        <v>52</v>
      </c>
      <c r="AB3581" s="16" t="s">
        <v>2113</v>
      </c>
      <c r="AC3581" s="16" t="s">
        <v>5621</v>
      </c>
      <c r="AD3581" s="16">
        <f t="shared" si="788"/>
        <v>18200</v>
      </c>
      <c r="AE3581" s="16">
        <f t="shared" si="789"/>
        <v>140</v>
      </c>
      <c r="AF3581" s="16">
        <f t="shared" si="790"/>
        <v>52500</v>
      </c>
      <c r="AG3581" s="16">
        <f t="shared" si="791"/>
        <v>40</v>
      </c>
      <c r="AH3581" s="12">
        <f t="shared" si="792"/>
        <v>0</v>
      </c>
      <c r="AI3581" s="16">
        <f t="shared" si="793"/>
        <v>2.8000000000000003</v>
      </c>
      <c r="AJ3581" s="16">
        <f t="shared" si="794"/>
        <v>9660.0000000000018</v>
      </c>
      <c r="AK3581" s="16">
        <f t="shared" si="795"/>
        <v>200</v>
      </c>
      <c r="AL3581" s="16">
        <f t="shared" si="796"/>
        <v>2000</v>
      </c>
      <c r="AM3581" s="16">
        <f t="shared" si="797"/>
        <v>28400</v>
      </c>
      <c r="AN3581" s="16">
        <f t="shared" si="798"/>
        <v>110760</v>
      </c>
      <c r="AP3581" s="16">
        <v>0.4</v>
      </c>
      <c r="AQ3581" s="16" t="s">
        <v>207</v>
      </c>
      <c r="AX3581" s="16" t="s">
        <v>207</v>
      </c>
      <c r="AY3581" s="16" t="s">
        <v>207</v>
      </c>
      <c r="AZ3581" s="16" t="s">
        <v>207</v>
      </c>
      <c r="BA3581" s="16" t="s">
        <v>207</v>
      </c>
      <c r="BB3581" s="16" t="s">
        <v>207</v>
      </c>
      <c r="BC3581" s="16">
        <v>0.4</v>
      </c>
      <c r="BD3581" s="16">
        <f t="shared" si="799"/>
        <v>1.4000000000000001</v>
      </c>
      <c r="BE3581" s="16">
        <f t="shared" si="800"/>
        <v>692.25</v>
      </c>
      <c r="BG3581" s="16">
        <f t="shared" si="801"/>
        <v>480</v>
      </c>
      <c r="BH3581" s="16">
        <f t="shared" si="802"/>
        <v>256</v>
      </c>
      <c r="BI3581" s="16">
        <f t="shared" si="803"/>
        <v>3.2</v>
      </c>
    </row>
    <row r="3582" spans="1:61" x14ac:dyDescent="0.35">
      <c r="A3582">
        <v>3581</v>
      </c>
      <c r="B3582" t="s">
        <v>360</v>
      </c>
      <c r="C3582" t="s">
        <v>10194</v>
      </c>
      <c r="D3582" s="15" t="s">
        <v>2689</v>
      </c>
      <c r="E3582" s="12" t="s">
        <v>98</v>
      </c>
      <c r="G3582" s="12" t="s">
        <v>3316</v>
      </c>
      <c r="H3582" s="12" t="s">
        <v>589</v>
      </c>
      <c r="I3582" s="12" t="s">
        <v>363</v>
      </c>
      <c r="J3582" s="12" t="s">
        <v>2401</v>
      </c>
      <c r="K3582" s="12" t="s">
        <v>363</v>
      </c>
      <c r="N3582" s="16" t="s">
        <v>206</v>
      </c>
      <c r="O3582" s="16" t="s">
        <v>4122</v>
      </c>
      <c r="P3582" s="12" t="s">
        <v>366</v>
      </c>
      <c r="Q3582" s="16">
        <v>2022</v>
      </c>
      <c r="R3582" s="16" t="s">
        <v>4133</v>
      </c>
      <c r="T3582" s="16">
        <v>0</v>
      </c>
      <c r="V3582" s="12" t="s">
        <v>204</v>
      </c>
      <c r="W3582" s="12" t="s">
        <v>204</v>
      </c>
      <c r="X3582" s="16">
        <v>1</v>
      </c>
      <c r="Y3582" s="16">
        <v>7</v>
      </c>
      <c r="Z3582" s="16">
        <v>0.56999999999999995</v>
      </c>
      <c r="AA3582" s="16">
        <v>74.099999999999994</v>
      </c>
      <c r="AB3582" s="16" t="s">
        <v>2113</v>
      </c>
      <c r="AC3582" s="16" t="s">
        <v>5621</v>
      </c>
      <c r="AD3582" s="16">
        <f t="shared" si="788"/>
        <v>25934.999999999996</v>
      </c>
      <c r="AE3582" s="16">
        <f t="shared" si="789"/>
        <v>199.49999999999997</v>
      </c>
      <c r="AF3582" s="16">
        <f t="shared" si="790"/>
        <v>74812.499999999985</v>
      </c>
      <c r="AG3582" s="16">
        <f t="shared" si="791"/>
        <v>56.999999999999993</v>
      </c>
      <c r="AH3582" s="12">
        <f t="shared" si="792"/>
        <v>0</v>
      </c>
      <c r="AI3582" s="16">
        <f t="shared" si="793"/>
        <v>3.9899999999999998</v>
      </c>
      <c r="AJ3582" s="16">
        <f t="shared" si="794"/>
        <v>13765.5</v>
      </c>
      <c r="AK3582" s="16">
        <f t="shared" si="795"/>
        <v>285</v>
      </c>
      <c r="AL3582" s="16">
        <f t="shared" si="796"/>
        <v>2849.9999999999995</v>
      </c>
      <c r="AM3582" s="16">
        <f t="shared" si="797"/>
        <v>40470</v>
      </c>
      <c r="AN3582" s="16">
        <f t="shared" si="798"/>
        <v>157833</v>
      </c>
      <c r="AP3582" s="16">
        <v>0.56999999999999995</v>
      </c>
      <c r="AQ3582" s="16" t="s">
        <v>207</v>
      </c>
      <c r="AX3582" s="16" t="s">
        <v>207</v>
      </c>
      <c r="AY3582" s="16" t="s">
        <v>207</v>
      </c>
      <c r="AZ3582" s="16" t="s">
        <v>207</v>
      </c>
      <c r="BA3582" s="16" t="s">
        <v>207</v>
      </c>
      <c r="BB3582" s="16" t="s">
        <v>207</v>
      </c>
      <c r="BC3582" s="16">
        <v>0.56999999999999995</v>
      </c>
      <c r="BD3582" s="16">
        <f t="shared" si="799"/>
        <v>1.9949999999999999</v>
      </c>
      <c r="BE3582" s="16">
        <f t="shared" si="800"/>
        <v>986.45624999999995</v>
      </c>
      <c r="BG3582" s="16">
        <f t="shared" si="801"/>
        <v>683.99999999999989</v>
      </c>
      <c r="BH3582" s="16">
        <f t="shared" si="802"/>
        <v>364.79999999999995</v>
      </c>
      <c r="BI3582" s="16">
        <f t="shared" si="803"/>
        <v>4.5599999999999996</v>
      </c>
    </row>
    <row r="3583" spans="1:61" x14ac:dyDescent="0.35">
      <c r="A3583">
        <v>3582</v>
      </c>
      <c r="B3583" t="s">
        <v>360</v>
      </c>
      <c r="C3583" t="s">
        <v>10195</v>
      </c>
      <c r="D3583" s="15" t="s">
        <v>4134</v>
      </c>
      <c r="E3583" s="12" t="s">
        <v>98</v>
      </c>
      <c r="G3583" s="12" t="s">
        <v>3316</v>
      </c>
      <c r="H3583" s="12" t="s">
        <v>589</v>
      </c>
      <c r="I3583" s="12" t="s">
        <v>363</v>
      </c>
      <c r="J3583" s="12" t="s">
        <v>2401</v>
      </c>
      <c r="K3583" s="12" t="s">
        <v>363</v>
      </c>
      <c r="N3583" s="16" t="s">
        <v>206</v>
      </c>
      <c r="O3583" s="16" t="s">
        <v>4122</v>
      </c>
      <c r="P3583" s="12" t="s">
        <v>366</v>
      </c>
      <c r="Q3583" s="16">
        <v>2022</v>
      </c>
      <c r="R3583" s="16" t="s">
        <v>4086</v>
      </c>
      <c r="T3583" s="16">
        <v>0</v>
      </c>
      <c r="V3583" s="12" t="s">
        <v>204</v>
      </c>
      <c r="W3583" s="12" t="s">
        <v>204</v>
      </c>
      <c r="X3583" s="16">
        <v>1</v>
      </c>
      <c r="Y3583" s="16">
        <v>7</v>
      </c>
      <c r="Z3583" s="16">
        <v>0.35</v>
      </c>
      <c r="AA3583" s="16">
        <v>45.5</v>
      </c>
      <c r="AB3583" s="16" t="s">
        <v>2113</v>
      </c>
      <c r="AC3583" s="16" t="s">
        <v>5621</v>
      </c>
      <c r="AD3583" s="16">
        <f t="shared" si="788"/>
        <v>15925</v>
      </c>
      <c r="AE3583" s="16">
        <f t="shared" si="789"/>
        <v>122.49999999999999</v>
      </c>
      <c r="AF3583" s="16">
        <f t="shared" si="790"/>
        <v>45937.499999999993</v>
      </c>
      <c r="AG3583" s="16">
        <f t="shared" si="791"/>
        <v>35</v>
      </c>
      <c r="AH3583" s="12">
        <f t="shared" si="792"/>
        <v>0</v>
      </c>
      <c r="AI3583" s="16">
        <f t="shared" si="793"/>
        <v>2.4499999999999997</v>
      </c>
      <c r="AJ3583" s="16">
        <f t="shared" si="794"/>
        <v>8452.4999999999982</v>
      </c>
      <c r="AK3583" s="16">
        <f t="shared" si="795"/>
        <v>175</v>
      </c>
      <c r="AL3583" s="16">
        <f t="shared" si="796"/>
        <v>1750</v>
      </c>
      <c r="AM3583" s="16">
        <f t="shared" si="797"/>
        <v>24850</v>
      </c>
      <c r="AN3583" s="16">
        <f t="shared" si="798"/>
        <v>96915</v>
      </c>
      <c r="AP3583" s="16">
        <v>0.35</v>
      </c>
      <c r="AQ3583" s="16" t="s">
        <v>207</v>
      </c>
      <c r="AX3583" s="16" t="s">
        <v>207</v>
      </c>
      <c r="AY3583" s="16" t="s">
        <v>207</v>
      </c>
      <c r="AZ3583" s="16" t="s">
        <v>207</v>
      </c>
      <c r="BA3583" s="16" t="s">
        <v>207</v>
      </c>
      <c r="BB3583" s="16" t="s">
        <v>207</v>
      </c>
      <c r="BC3583" s="16">
        <v>0.35</v>
      </c>
      <c r="BD3583" s="16">
        <f t="shared" si="799"/>
        <v>1.2249999999999999</v>
      </c>
      <c r="BE3583" s="16">
        <f t="shared" si="800"/>
        <v>605.71875</v>
      </c>
      <c r="BG3583" s="16">
        <f t="shared" si="801"/>
        <v>420</v>
      </c>
      <c r="BH3583" s="16">
        <f t="shared" si="802"/>
        <v>224</v>
      </c>
      <c r="BI3583" s="16">
        <f t="shared" si="803"/>
        <v>2.8</v>
      </c>
    </row>
    <row r="3584" spans="1:61" x14ac:dyDescent="0.35">
      <c r="A3584">
        <v>3583</v>
      </c>
      <c r="B3584" t="s">
        <v>360</v>
      </c>
      <c r="C3584" t="s">
        <v>10196</v>
      </c>
      <c r="D3584" s="15" t="s">
        <v>4121</v>
      </c>
      <c r="E3584" s="12" t="s">
        <v>98</v>
      </c>
      <c r="G3584" s="12" t="s">
        <v>3316</v>
      </c>
      <c r="H3584" s="12" t="s">
        <v>589</v>
      </c>
      <c r="I3584" s="12" t="s">
        <v>363</v>
      </c>
      <c r="J3584" s="12" t="s">
        <v>2401</v>
      </c>
      <c r="K3584" s="12" t="s">
        <v>363</v>
      </c>
      <c r="N3584" s="16" t="s">
        <v>206</v>
      </c>
      <c r="O3584" s="16" t="s">
        <v>4122</v>
      </c>
      <c r="P3584" s="12" t="s">
        <v>366</v>
      </c>
      <c r="Q3584" s="16">
        <v>2022</v>
      </c>
      <c r="R3584" s="16" t="s">
        <v>3347</v>
      </c>
      <c r="T3584" s="16">
        <v>0</v>
      </c>
      <c r="V3584" s="12" t="s">
        <v>204</v>
      </c>
      <c r="W3584" s="12" t="s">
        <v>204</v>
      </c>
      <c r="X3584" s="16">
        <v>1</v>
      </c>
      <c r="Y3584" s="16">
        <v>7</v>
      </c>
      <c r="Z3584" s="16">
        <v>1.2</v>
      </c>
      <c r="AA3584" s="16">
        <v>156</v>
      </c>
      <c r="AB3584" s="16" t="s">
        <v>2113</v>
      </c>
      <c r="AC3584" s="16" t="s">
        <v>5621</v>
      </c>
      <c r="AD3584" s="16">
        <f t="shared" si="788"/>
        <v>54600</v>
      </c>
      <c r="AE3584" s="16">
        <f t="shared" si="789"/>
        <v>420</v>
      </c>
      <c r="AF3584" s="16">
        <f t="shared" si="790"/>
        <v>157500</v>
      </c>
      <c r="AG3584" s="16">
        <f t="shared" si="791"/>
        <v>120</v>
      </c>
      <c r="AH3584" s="12">
        <f t="shared" si="792"/>
        <v>0</v>
      </c>
      <c r="AI3584" s="16">
        <f t="shared" si="793"/>
        <v>8.4</v>
      </c>
      <c r="AJ3584" s="16">
        <f t="shared" si="794"/>
        <v>28980</v>
      </c>
      <c r="AK3584" s="16">
        <f t="shared" si="795"/>
        <v>600</v>
      </c>
      <c r="AL3584" s="16">
        <f t="shared" si="796"/>
        <v>6000</v>
      </c>
      <c r="AM3584" s="16">
        <f t="shared" si="797"/>
        <v>85200</v>
      </c>
      <c r="AN3584" s="16">
        <f t="shared" si="798"/>
        <v>332280</v>
      </c>
      <c r="AP3584" s="16">
        <v>1.2</v>
      </c>
      <c r="AQ3584" s="16" t="s">
        <v>207</v>
      </c>
      <c r="AX3584" s="16" t="s">
        <v>207</v>
      </c>
      <c r="AY3584" s="16" t="s">
        <v>207</v>
      </c>
      <c r="AZ3584" s="16" t="s">
        <v>207</v>
      </c>
      <c r="BA3584" s="16" t="s">
        <v>207</v>
      </c>
      <c r="BB3584" s="16" t="s">
        <v>207</v>
      </c>
      <c r="BC3584" s="16">
        <v>1.2</v>
      </c>
      <c r="BD3584" s="16">
        <f t="shared" si="799"/>
        <v>4.2</v>
      </c>
      <c r="BE3584" s="16">
        <f t="shared" si="800"/>
        <v>2076.75</v>
      </c>
      <c r="BG3584" s="16">
        <f t="shared" si="801"/>
        <v>1440</v>
      </c>
      <c r="BH3584" s="16">
        <f t="shared" si="802"/>
        <v>768</v>
      </c>
      <c r="BI3584" s="16">
        <f t="shared" si="803"/>
        <v>9.6</v>
      </c>
    </row>
    <row r="3585" spans="1:61" x14ac:dyDescent="0.35">
      <c r="A3585">
        <v>3584</v>
      </c>
      <c r="B3585" t="s">
        <v>360</v>
      </c>
      <c r="C3585" t="s">
        <v>10197</v>
      </c>
      <c r="D3585" s="15" t="s">
        <v>4135</v>
      </c>
      <c r="E3585" s="12" t="s">
        <v>98</v>
      </c>
      <c r="G3585" s="12" t="s">
        <v>3316</v>
      </c>
      <c r="H3585" s="12" t="s">
        <v>589</v>
      </c>
      <c r="I3585" s="12" t="s">
        <v>363</v>
      </c>
      <c r="J3585" s="12" t="s">
        <v>2401</v>
      </c>
      <c r="K3585" s="12" t="s">
        <v>363</v>
      </c>
      <c r="N3585" s="16" t="s">
        <v>206</v>
      </c>
      <c r="O3585" s="16" t="s">
        <v>4122</v>
      </c>
      <c r="P3585" s="12" t="s">
        <v>366</v>
      </c>
      <c r="Q3585" s="16">
        <v>2022</v>
      </c>
      <c r="R3585" s="16" t="s">
        <v>3347</v>
      </c>
      <c r="T3585" s="16">
        <v>0</v>
      </c>
      <c r="V3585" s="12" t="s">
        <v>204</v>
      </c>
      <c r="W3585" s="12" t="s">
        <v>204</v>
      </c>
      <c r="X3585" s="16">
        <v>1</v>
      </c>
      <c r="Y3585" s="16">
        <v>7</v>
      </c>
      <c r="Z3585" s="16">
        <v>1.2</v>
      </c>
      <c r="AA3585" s="16">
        <v>156</v>
      </c>
      <c r="AB3585" s="16" t="s">
        <v>2113</v>
      </c>
      <c r="AC3585" s="16" t="s">
        <v>5621</v>
      </c>
      <c r="AD3585" s="16">
        <f t="shared" si="788"/>
        <v>54600</v>
      </c>
      <c r="AE3585" s="16">
        <f t="shared" si="789"/>
        <v>420</v>
      </c>
      <c r="AF3585" s="16">
        <f t="shared" si="790"/>
        <v>157500</v>
      </c>
      <c r="AG3585" s="16">
        <f t="shared" si="791"/>
        <v>120</v>
      </c>
      <c r="AH3585" s="12">
        <f t="shared" si="792"/>
        <v>0</v>
      </c>
      <c r="AI3585" s="16">
        <f t="shared" si="793"/>
        <v>8.4</v>
      </c>
      <c r="AJ3585" s="16">
        <f t="shared" si="794"/>
        <v>28980</v>
      </c>
      <c r="AK3585" s="16">
        <f t="shared" si="795"/>
        <v>600</v>
      </c>
      <c r="AL3585" s="16">
        <f t="shared" si="796"/>
        <v>6000</v>
      </c>
      <c r="AM3585" s="16">
        <f t="shared" si="797"/>
        <v>85200</v>
      </c>
      <c r="AN3585" s="16">
        <f t="shared" si="798"/>
        <v>332280</v>
      </c>
      <c r="AP3585" s="16">
        <v>1.2</v>
      </c>
      <c r="AQ3585" s="16" t="s">
        <v>207</v>
      </c>
      <c r="AX3585" s="16" t="s">
        <v>207</v>
      </c>
      <c r="AY3585" s="16" t="s">
        <v>207</v>
      </c>
      <c r="AZ3585" s="16" t="s">
        <v>207</v>
      </c>
      <c r="BA3585" s="16" t="s">
        <v>207</v>
      </c>
      <c r="BB3585" s="16" t="s">
        <v>207</v>
      </c>
      <c r="BC3585" s="16">
        <v>1.2</v>
      </c>
      <c r="BD3585" s="16">
        <f t="shared" si="799"/>
        <v>4.2</v>
      </c>
      <c r="BE3585" s="16">
        <f t="shared" si="800"/>
        <v>2076.75</v>
      </c>
      <c r="BG3585" s="16">
        <f t="shared" si="801"/>
        <v>1440</v>
      </c>
      <c r="BH3585" s="16">
        <f t="shared" si="802"/>
        <v>768</v>
      </c>
      <c r="BI3585" s="16">
        <f t="shared" si="803"/>
        <v>9.6</v>
      </c>
    </row>
    <row r="3586" spans="1:61" x14ac:dyDescent="0.35">
      <c r="A3586">
        <v>3585</v>
      </c>
      <c r="B3586" t="s">
        <v>360</v>
      </c>
      <c r="C3586" t="s">
        <v>10198</v>
      </c>
      <c r="D3586" s="15" t="s">
        <v>4136</v>
      </c>
      <c r="E3586" s="12" t="s">
        <v>98</v>
      </c>
      <c r="G3586" s="12" t="s">
        <v>3316</v>
      </c>
      <c r="H3586" s="12" t="s">
        <v>589</v>
      </c>
      <c r="I3586" s="12" t="s">
        <v>363</v>
      </c>
      <c r="J3586" s="12" t="s">
        <v>2401</v>
      </c>
      <c r="K3586" s="12" t="s">
        <v>363</v>
      </c>
      <c r="N3586" s="16" t="s">
        <v>206</v>
      </c>
      <c r="O3586" s="16" t="s">
        <v>4122</v>
      </c>
      <c r="P3586" s="12" t="s">
        <v>366</v>
      </c>
      <c r="Q3586" s="16">
        <v>2022</v>
      </c>
      <c r="R3586" s="16" t="s">
        <v>4137</v>
      </c>
      <c r="T3586" s="16">
        <v>0</v>
      </c>
      <c r="V3586" s="12" t="s">
        <v>204</v>
      </c>
      <c r="W3586" s="12" t="s">
        <v>204</v>
      </c>
      <c r="X3586" s="16">
        <v>1</v>
      </c>
      <c r="Y3586" s="16">
        <v>7</v>
      </c>
      <c r="Z3586" s="16">
        <v>0.49</v>
      </c>
      <c r="AA3586" s="16">
        <v>63.699999999999996</v>
      </c>
      <c r="AB3586" s="16" t="s">
        <v>2113</v>
      </c>
      <c r="AC3586" s="16" t="s">
        <v>5621</v>
      </c>
      <c r="AD3586" s="16">
        <f t="shared" si="788"/>
        <v>22295</v>
      </c>
      <c r="AE3586" s="16">
        <f t="shared" si="789"/>
        <v>171.5</v>
      </c>
      <c r="AF3586" s="16">
        <f t="shared" si="790"/>
        <v>64312.5</v>
      </c>
      <c r="AG3586" s="16">
        <f t="shared" si="791"/>
        <v>49</v>
      </c>
      <c r="AH3586" s="12">
        <f t="shared" si="792"/>
        <v>0</v>
      </c>
      <c r="AI3586" s="16">
        <f t="shared" si="793"/>
        <v>3.4299999999999997</v>
      </c>
      <c r="AJ3586" s="16">
        <f t="shared" si="794"/>
        <v>11833.499999999998</v>
      </c>
      <c r="AK3586" s="16">
        <f t="shared" si="795"/>
        <v>245</v>
      </c>
      <c r="AL3586" s="16">
        <f t="shared" si="796"/>
        <v>2450</v>
      </c>
      <c r="AM3586" s="16">
        <f t="shared" si="797"/>
        <v>34790</v>
      </c>
      <c r="AN3586" s="16">
        <f t="shared" si="798"/>
        <v>135681</v>
      </c>
      <c r="AP3586" s="16">
        <v>0.49</v>
      </c>
      <c r="AQ3586" s="16" t="s">
        <v>207</v>
      </c>
      <c r="AX3586" s="16" t="s">
        <v>207</v>
      </c>
      <c r="AY3586" s="16" t="s">
        <v>207</v>
      </c>
      <c r="AZ3586" s="16" t="s">
        <v>207</v>
      </c>
      <c r="BA3586" s="16" t="s">
        <v>207</v>
      </c>
      <c r="BB3586" s="16" t="s">
        <v>207</v>
      </c>
      <c r="BC3586" s="16">
        <v>0.49</v>
      </c>
      <c r="BD3586" s="16">
        <f t="shared" si="799"/>
        <v>1.7149999999999999</v>
      </c>
      <c r="BE3586" s="16">
        <f t="shared" si="800"/>
        <v>848.00625000000002</v>
      </c>
      <c r="BG3586" s="16">
        <f t="shared" si="801"/>
        <v>588</v>
      </c>
      <c r="BH3586" s="16">
        <f t="shared" si="802"/>
        <v>313.60000000000002</v>
      </c>
      <c r="BI3586" s="16">
        <f t="shared" si="803"/>
        <v>3.9200000000000004</v>
      </c>
    </row>
    <row r="3587" spans="1:61" x14ac:dyDescent="0.35">
      <c r="A3587">
        <v>3586</v>
      </c>
      <c r="B3587" t="s">
        <v>360</v>
      </c>
      <c r="C3587" t="s">
        <v>10199</v>
      </c>
      <c r="D3587" s="15" t="s">
        <v>4138</v>
      </c>
      <c r="E3587" s="12" t="s">
        <v>98</v>
      </c>
      <c r="G3587" s="12" t="s">
        <v>3316</v>
      </c>
      <c r="H3587" s="12" t="s">
        <v>589</v>
      </c>
      <c r="I3587" s="12" t="s">
        <v>363</v>
      </c>
      <c r="J3587" s="12" t="s">
        <v>2401</v>
      </c>
      <c r="K3587" s="12" t="s">
        <v>363</v>
      </c>
      <c r="N3587" s="16" t="s">
        <v>206</v>
      </c>
      <c r="O3587" s="16" t="s">
        <v>4122</v>
      </c>
      <c r="P3587" s="12" t="s">
        <v>366</v>
      </c>
      <c r="Q3587" s="16">
        <v>2022</v>
      </c>
      <c r="R3587" s="16" t="s">
        <v>4086</v>
      </c>
      <c r="T3587" s="16">
        <v>0</v>
      </c>
      <c r="V3587" s="12" t="s">
        <v>204</v>
      </c>
      <c r="W3587" s="12" t="s">
        <v>204</v>
      </c>
      <c r="X3587" s="16">
        <v>1</v>
      </c>
      <c r="Y3587" s="16">
        <v>7</v>
      </c>
      <c r="Z3587" s="16">
        <v>0.35</v>
      </c>
      <c r="AA3587" s="16">
        <v>45.5</v>
      </c>
      <c r="AB3587" s="16" t="s">
        <v>2113</v>
      </c>
      <c r="AC3587" s="16" t="s">
        <v>5621</v>
      </c>
      <c r="AD3587" s="16">
        <f t="shared" si="788"/>
        <v>15925</v>
      </c>
      <c r="AE3587" s="16">
        <f t="shared" si="789"/>
        <v>122.49999999999999</v>
      </c>
      <c r="AF3587" s="16">
        <f t="shared" si="790"/>
        <v>45937.499999999993</v>
      </c>
      <c r="AG3587" s="16">
        <f t="shared" si="791"/>
        <v>35</v>
      </c>
      <c r="AH3587" s="12">
        <f t="shared" si="792"/>
        <v>0</v>
      </c>
      <c r="AI3587" s="16">
        <f t="shared" si="793"/>
        <v>2.4499999999999997</v>
      </c>
      <c r="AJ3587" s="16">
        <f t="shared" si="794"/>
        <v>8452.4999999999982</v>
      </c>
      <c r="AK3587" s="16">
        <f t="shared" si="795"/>
        <v>175</v>
      </c>
      <c r="AL3587" s="16">
        <f t="shared" si="796"/>
        <v>1750</v>
      </c>
      <c r="AM3587" s="16">
        <f t="shared" si="797"/>
        <v>24850</v>
      </c>
      <c r="AN3587" s="16">
        <f t="shared" si="798"/>
        <v>96915</v>
      </c>
      <c r="AP3587" s="16">
        <v>0.35</v>
      </c>
      <c r="AQ3587" s="16" t="s">
        <v>207</v>
      </c>
      <c r="AX3587" s="16" t="s">
        <v>207</v>
      </c>
      <c r="AY3587" s="16" t="s">
        <v>207</v>
      </c>
      <c r="AZ3587" s="16" t="s">
        <v>207</v>
      </c>
      <c r="BA3587" s="16" t="s">
        <v>207</v>
      </c>
      <c r="BB3587" s="16" t="s">
        <v>207</v>
      </c>
      <c r="BC3587" s="16">
        <v>0.35</v>
      </c>
      <c r="BD3587" s="16">
        <f t="shared" si="799"/>
        <v>1.2249999999999999</v>
      </c>
      <c r="BE3587" s="16">
        <f t="shared" si="800"/>
        <v>605.71875</v>
      </c>
      <c r="BG3587" s="16">
        <f t="shared" si="801"/>
        <v>420</v>
      </c>
      <c r="BH3587" s="16">
        <f t="shared" si="802"/>
        <v>224</v>
      </c>
      <c r="BI3587" s="16">
        <f t="shared" si="803"/>
        <v>2.8</v>
      </c>
    </row>
    <row r="3588" spans="1:61" x14ac:dyDescent="0.35">
      <c r="A3588">
        <v>3587</v>
      </c>
      <c r="B3588" t="s">
        <v>360</v>
      </c>
      <c r="C3588" t="s">
        <v>10200</v>
      </c>
      <c r="D3588" s="15" t="s">
        <v>4139</v>
      </c>
      <c r="E3588" s="12" t="s">
        <v>98</v>
      </c>
      <c r="G3588" s="12" t="s">
        <v>3316</v>
      </c>
      <c r="H3588" s="12" t="s">
        <v>589</v>
      </c>
      <c r="I3588" s="12" t="s">
        <v>363</v>
      </c>
      <c r="J3588" s="12" t="s">
        <v>2401</v>
      </c>
      <c r="K3588" s="12" t="s">
        <v>363</v>
      </c>
      <c r="N3588" s="16" t="s">
        <v>206</v>
      </c>
      <c r="O3588" s="16" t="s">
        <v>4122</v>
      </c>
      <c r="P3588" s="12" t="s">
        <v>366</v>
      </c>
      <c r="Q3588" s="16">
        <v>2022</v>
      </c>
      <c r="R3588" s="16" t="s">
        <v>4080</v>
      </c>
      <c r="T3588" s="16">
        <v>0</v>
      </c>
      <c r="V3588" s="12" t="s">
        <v>204</v>
      </c>
      <c r="W3588" s="12" t="s">
        <v>204</v>
      </c>
      <c r="X3588" s="16">
        <v>1</v>
      </c>
      <c r="Y3588" s="16">
        <v>7</v>
      </c>
      <c r="Z3588" s="16">
        <v>0.4</v>
      </c>
      <c r="AA3588" s="16">
        <v>52</v>
      </c>
      <c r="AB3588" s="16" t="s">
        <v>2113</v>
      </c>
      <c r="AC3588" s="16" t="s">
        <v>5621</v>
      </c>
      <c r="AD3588" s="16">
        <f t="shared" si="788"/>
        <v>18200</v>
      </c>
      <c r="AE3588" s="16">
        <f t="shared" si="789"/>
        <v>140</v>
      </c>
      <c r="AF3588" s="16">
        <f t="shared" si="790"/>
        <v>52500</v>
      </c>
      <c r="AG3588" s="16">
        <f t="shared" si="791"/>
        <v>40</v>
      </c>
      <c r="AH3588" s="12">
        <f t="shared" si="792"/>
        <v>0</v>
      </c>
      <c r="AI3588" s="16">
        <f t="shared" si="793"/>
        <v>2.8000000000000003</v>
      </c>
      <c r="AJ3588" s="16">
        <f t="shared" si="794"/>
        <v>9660.0000000000018</v>
      </c>
      <c r="AK3588" s="16">
        <f t="shared" si="795"/>
        <v>200</v>
      </c>
      <c r="AL3588" s="16">
        <f t="shared" si="796"/>
        <v>2000</v>
      </c>
      <c r="AM3588" s="16">
        <f t="shared" si="797"/>
        <v>28400</v>
      </c>
      <c r="AN3588" s="16">
        <f t="shared" si="798"/>
        <v>110760</v>
      </c>
      <c r="AP3588" s="16">
        <v>0.4</v>
      </c>
      <c r="AQ3588" s="16" t="s">
        <v>207</v>
      </c>
      <c r="AX3588" s="16" t="s">
        <v>207</v>
      </c>
      <c r="AY3588" s="16" t="s">
        <v>207</v>
      </c>
      <c r="AZ3588" s="16" t="s">
        <v>207</v>
      </c>
      <c r="BA3588" s="16" t="s">
        <v>207</v>
      </c>
      <c r="BB3588" s="16" t="s">
        <v>207</v>
      </c>
      <c r="BC3588" s="16">
        <v>0.4</v>
      </c>
      <c r="BD3588" s="16">
        <f t="shared" si="799"/>
        <v>1.4000000000000001</v>
      </c>
      <c r="BE3588" s="16">
        <f t="shared" si="800"/>
        <v>692.25</v>
      </c>
      <c r="BG3588" s="16">
        <f t="shared" si="801"/>
        <v>480</v>
      </c>
      <c r="BH3588" s="16">
        <f t="shared" si="802"/>
        <v>256</v>
      </c>
      <c r="BI3588" s="16">
        <f t="shared" si="803"/>
        <v>3.2</v>
      </c>
    </row>
    <row r="3589" spans="1:61" x14ac:dyDescent="0.35">
      <c r="A3589">
        <v>3588</v>
      </c>
      <c r="B3589" t="s">
        <v>360</v>
      </c>
      <c r="C3589" t="s">
        <v>10201</v>
      </c>
      <c r="D3589" s="15" t="s">
        <v>4140</v>
      </c>
      <c r="E3589" s="12" t="s">
        <v>98</v>
      </c>
      <c r="G3589" s="12" t="s">
        <v>3316</v>
      </c>
      <c r="H3589" s="12" t="s">
        <v>589</v>
      </c>
      <c r="I3589" s="12" t="s">
        <v>363</v>
      </c>
      <c r="J3589" s="12" t="s">
        <v>2401</v>
      </c>
      <c r="K3589" s="12" t="s">
        <v>363</v>
      </c>
      <c r="N3589" s="16" t="s">
        <v>206</v>
      </c>
      <c r="O3589" s="16" t="s">
        <v>4122</v>
      </c>
      <c r="P3589" s="12" t="s">
        <v>366</v>
      </c>
      <c r="Q3589" s="16">
        <v>2022</v>
      </c>
      <c r="R3589" s="16" t="s">
        <v>3376</v>
      </c>
      <c r="T3589" s="16">
        <v>0</v>
      </c>
      <c r="V3589" s="12" t="s">
        <v>204</v>
      </c>
      <c r="W3589" s="12" t="s">
        <v>204</v>
      </c>
      <c r="X3589" s="16">
        <v>1</v>
      </c>
      <c r="Y3589" s="16">
        <v>7</v>
      </c>
      <c r="Z3589" s="16">
        <v>0.82</v>
      </c>
      <c r="AA3589" s="16">
        <v>106.6</v>
      </c>
      <c r="AB3589" s="16" t="s">
        <v>2113</v>
      </c>
      <c r="AC3589" s="16" t="s">
        <v>5621</v>
      </c>
      <c r="AD3589" s="16">
        <f t="shared" si="788"/>
        <v>37310</v>
      </c>
      <c r="AE3589" s="16">
        <f t="shared" si="789"/>
        <v>287</v>
      </c>
      <c r="AF3589" s="16">
        <f t="shared" si="790"/>
        <v>107625</v>
      </c>
      <c r="AG3589" s="16">
        <f t="shared" si="791"/>
        <v>82</v>
      </c>
      <c r="AH3589" s="12">
        <f t="shared" si="792"/>
        <v>0</v>
      </c>
      <c r="AI3589" s="16">
        <f t="shared" si="793"/>
        <v>5.7399999999999993</v>
      </c>
      <c r="AJ3589" s="16">
        <f t="shared" si="794"/>
        <v>19802.999999999996</v>
      </c>
      <c r="AK3589" s="16">
        <f t="shared" si="795"/>
        <v>410</v>
      </c>
      <c r="AL3589" s="16">
        <f t="shared" si="796"/>
        <v>4100</v>
      </c>
      <c r="AM3589" s="16">
        <f t="shared" si="797"/>
        <v>58220</v>
      </c>
      <c r="AN3589" s="16">
        <f t="shared" si="798"/>
        <v>227058</v>
      </c>
      <c r="AP3589" s="16">
        <v>0.82</v>
      </c>
      <c r="AQ3589" s="16" t="s">
        <v>207</v>
      </c>
      <c r="AX3589" s="16" t="s">
        <v>207</v>
      </c>
      <c r="AY3589" s="16" t="s">
        <v>207</v>
      </c>
      <c r="AZ3589" s="16" t="s">
        <v>207</v>
      </c>
      <c r="BA3589" s="16" t="s">
        <v>207</v>
      </c>
      <c r="BB3589" s="16" t="s">
        <v>207</v>
      </c>
      <c r="BC3589" s="16">
        <v>0.82</v>
      </c>
      <c r="BD3589" s="16">
        <f t="shared" si="799"/>
        <v>2.8699999999999997</v>
      </c>
      <c r="BE3589" s="16">
        <f t="shared" si="800"/>
        <v>1419.1125</v>
      </c>
      <c r="BG3589" s="16">
        <f t="shared" si="801"/>
        <v>983.99999999999989</v>
      </c>
      <c r="BH3589" s="16">
        <f t="shared" si="802"/>
        <v>524.79999999999995</v>
      </c>
      <c r="BI3589" s="16">
        <f t="shared" si="803"/>
        <v>6.56</v>
      </c>
    </row>
    <row r="3590" spans="1:61" x14ac:dyDescent="0.35">
      <c r="A3590">
        <v>3589</v>
      </c>
      <c r="B3590" t="s">
        <v>360</v>
      </c>
      <c r="C3590" t="s">
        <v>10202</v>
      </c>
      <c r="D3590" s="15" t="s">
        <v>4141</v>
      </c>
      <c r="E3590" s="12" t="s">
        <v>98</v>
      </c>
      <c r="G3590" s="12" t="s">
        <v>3316</v>
      </c>
      <c r="H3590" s="12" t="s">
        <v>589</v>
      </c>
      <c r="I3590" s="12" t="s">
        <v>363</v>
      </c>
      <c r="J3590" s="12" t="s">
        <v>2401</v>
      </c>
      <c r="K3590" s="12" t="s">
        <v>363</v>
      </c>
      <c r="N3590" s="16" t="s">
        <v>206</v>
      </c>
      <c r="O3590" s="16" t="s">
        <v>4122</v>
      </c>
      <c r="P3590" s="12" t="s">
        <v>366</v>
      </c>
      <c r="Q3590" s="16">
        <v>2022</v>
      </c>
      <c r="R3590" s="16" t="s">
        <v>4142</v>
      </c>
      <c r="T3590" s="16">
        <v>0</v>
      </c>
      <c r="V3590" s="12" t="s">
        <v>204</v>
      </c>
      <c r="W3590" s="12" t="s">
        <v>204</v>
      </c>
      <c r="X3590" s="16">
        <v>1</v>
      </c>
      <c r="Z3590" s="16">
        <v>0.84</v>
      </c>
      <c r="AA3590" s="16">
        <v>109.2</v>
      </c>
      <c r="AB3590" s="16" t="s">
        <v>2113</v>
      </c>
      <c r="AC3590" s="16" t="s">
        <v>5621</v>
      </c>
      <c r="AD3590" s="16">
        <f t="shared" si="788"/>
        <v>38220</v>
      </c>
      <c r="AE3590" s="16">
        <f t="shared" si="789"/>
        <v>294</v>
      </c>
      <c r="AF3590" s="16">
        <f t="shared" si="790"/>
        <v>110250</v>
      </c>
      <c r="AG3590" s="16">
        <f t="shared" si="791"/>
        <v>84</v>
      </c>
      <c r="AH3590" s="12">
        <f t="shared" si="792"/>
        <v>0</v>
      </c>
      <c r="AI3590" s="16">
        <f t="shared" si="793"/>
        <v>5.88</v>
      </c>
      <c r="AJ3590" s="16">
        <f t="shared" si="794"/>
        <v>20286</v>
      </c>
      <c r="AK3590" s="16">
        <f t="shared" si="795"/>
        <v>420</v>
      </c>
      <c r="AL3590" s="16">
        <f t="shared" si="796"/>
        <v>4200</v>
      </c>
      <c r="AM3590" s="16">
        <f t="shared" si="797"/>
        <v>59640</v>
      </c>
      <c r="AN3590" s="16">
        <f t="shared" si="798"/>
        <v>232596</v>
      </c>
      <c r="AP3590" s="16">
        <v>0.84</v>
      </c>
      <c r="AQ3590" s="16" t="s">
        <v>207</v>
      </c>
      <c r="AX3590" s="16" t="s">
        <v>207</v>
      </c>
      <c r="AY3590" s="16" t="s">
        <v>207</v>
      </c>
      <c r="AZ3590" s="16" t="s">
        <v>207</v>
      </c>
      <c r="BA3590" s="16" t="s">
        <v>207</v>
      </c>
      <c r="BB3590" s="16" t="s">
        <v>207</v>
      </c>
      <c r="BC3590" s="16">
        <v>0.84</v>
      </c>
      <c r="BD3590" s="16">
        <f t="shared" si="799"/>
        <v>2.94</v>
      </c>
      <c r="BE3590" s="16">
        <f t="shared" si="800"/>
        <v>1453.7249999999999</v>
      </c>
      <c r="BG3590" s="16">
        <f t="shared" si="801"/>
        <v>1008</v>
      </c>
      <c r="BH3590" s="16">
        <f t="shared" si="802"/>
        <v>537.6</v>
      </c>
      <c r="BI3590" s="16">
        <f t="shared" si="803"/>
        <v>6.7200000000000006</v>
      </c>
    </row>
    <row r="3591" spans="1:61" x14ac:dyDescent="0.35">
      <c r="A3591">
        <v>3590</v>
      </c>
      <c r="B3591" t="s">
        <v>360</v>
      </c>
      <c r="C3591" t="s">
        <v>10203</v>
      </c>
      <c r="D3591" s="15" t="s">
        <v>4143</v>
      </c>
      <c r="E3591" s="12" t="s">
        <v>98</v>
      </c>
      <c r="G3591" s="12" t="s">
        <v>3316</v>
      </c>
      <c r="H3591" s="12" t="s">
        <v>589</v>
      </c>
      <c r="I3591" s="12" t="s">
        <v>363</v>
      </c>
      <c r="J3591" s="12" t="s">
        <v>2401</v>
      </c>
      <c r="K3591" s="12" t="s">
        <v>363</v>
      </c>
      <c r="N3591" s="16" t="s">
        <v>206</v>
      </c>
      <c r="O3591" s="16" t="s">
        <v>4122</v>
      </c>
      <c r="P3591" s="12" t="s">
        <v>366</v>
      </c>
      <c r="Q3591" s="16">
        <v>2022</v>
      </c>
      <c r="R3591" s="16">
        <v>0</v>
      </c>
      <c r="T3591" s="16">
        <v>0</v>
      </c>
      <c r="V3591" s="12" t="s">
        <v>204</v>
      </c>
      <c r="W3591" s="12" t="s">
        <v>204</v>
      </c>
      <c r="X3591" s="16">
        <v>1</v>
      </c>
      <c r="Y3591" s="16">
        <v>7</v>
      </c>
      <c r="Z3591" s="16">
        <v>0</v>
      </c>
      <c r="AA3591" s="16">
        <v>0</v>
      </c>
      <c r="AD3591" s="16">
        <f t="shared" si="788"/>
        <v>0</v>
      </c>
      <c r="AE3591" s="16">
        <f t="shared" si="789"/>
        <v>0</v>
      </c>
      <c r="AF3591" s="16">
        <f t="shared" si="790"/>
        <v>0</v>
      </c>
      <c r="AG3591" s="16">
        <f t="shared" si="791"/>
        <v>0</v>
      </c>
      <c r="AH3591" s="12">
        <f t="shared" si="792"/>
        <v>0</v>
      </c>
      <c r="AI3591" s="16">
        <f t="shared" si="793"/>
        <v>0</v>
      </c>
      <c r="AJ3591" s="16">
        <f t="shared" si="794"/>
        <v>0</v>
      </c>
      <c r="AK3591" s="16">
        <f t="shared" si="795"/>
        <v>0</v>
      </c>
      <c r="AL3591" s="16">
        <f t="shared" si="796"/>
        <v>0</v>
      </c>
      <c r="AM3591" s="16">
        <f t="shared" si="797"/>
        <v>0</v>
      </c>
      <c r="AN3591" s="16">
        <f t="shared" si="798"/>
        <v>0</v>
      </c>
      <c r="AP3591" s="16">
        <v>0</v>
      </c>
      <c r="AQ3591" s="16" t="s">
        <v>207</v>
      </c>
      <c r="AX3591" s="16" t="s">
        <v>207</v>
      </c>
      <c r="AY3591" s="16" t="s">
        <v>207</v>
      </c>
      <c r="AZ3591" s="16" t="s">
        <v>207</v>
      </c>
      <c r="BA3591" s="16" t="s">
        <v>207</v>
      </c>
      <c r="BB3591" s="16" t="s">
        <v>207</v>
      </c>
      <c r="BC3591" s="16">
        <v>0</v>
      </c>
      <c r="BD3591" s="16">
        <f t="shared" si="799"/>
        <v>0</v>
      </c>
      <c r="BE3591" s="16">
        <f t="shared" si="800"/>
        <v>0</v>
      </c>
      <c r="BG3591" s="16">
        <f t="shared" si="801"/>
        <v>0</v>
      </c>
      <c r="BH3591" s="16">
        <f t="shared" si="802"/>
        <v>0</v>
      </c>
      <c r="BI3591" s="16">
        <f t="shared" si="803"/>
        <v>0</v>
      </c>
    </row>
    <row r="3592" spans="1:61" x14ac:dyDescent="0.35">
      <c r="A3592">
        <v>3591</v>
      </c>
      <c r="B3592" t="s">
        <v>360</v>
      </c>
      <c r="C3592" t="s">
        <v>10204</v>
      </c>
      <c r="D3592" s="15" t="s">
        <v>4144</v>
      </c>
      <c r="E3592" s="12" t="s">
        <v>98</v>
      </c>
      <c r="G3592" s="12" t="s">
        <v>3316</v>
      </c>
      <c r="H3592" s="12" t="s">
        <v>589</v>
      </c>
      <c r="I3592" s="12" t="s">
        <v>363</v>
      </c>
      <c r="J3592" s="12" t="s">
        <v>2401</v>
      </c>
      <c r="K3592" s="12" t="s">
        <v>363</v>
      </c>
      <c r="N3592" s="16" t="s">
        <v>206</v>
      </c>
      <c r="O3592" s="16" t="s">
        <v>4122</v>
      </c>
      <c r="P3592" s="12" t="s">
        <v>366</v>
      </c>
      <c r="Q3592" s="16">
        <v>2022</v>
      </c>
      <c r="R3592" s="16">
        <v>0</v>
      </c>
      <c r="T3592" s="16">
        <v>0</v>
      </c>
      <c r="V3592" s="12" t="s">
        <v>204</v>
      </c>
      <c r="W3592" s="12" t="s">
        <v>204</v>
      </c>
      <c r="X3592" s="16">
        <v>1</v>
      </c>
      <c r="Y3592" s="16">
        <v>7</v>
      </c>
      <c r="Z3592" s="16">
        <v>0</v>
      </c>
      <c r="AA3592" s="16">
        <v>0</v>
      </c>
      <c r="AD3592" s="16">
        <f t="shared" si="788"/>
        <v>0</v>
      </c>
      <c r="AE3592" s="16">
        <f t="shared" si="789"/>
        <v>0</v>
      </c>
      <c r="AF3592" s="16">
        <f t="shared" si="790"/>
        <v>0</v>
      </c>
      <c r="AG3592" s="16">
        <f t="shared" si="791"/>
        <v>0</v>
      </c>
      <c r="AH3592" s="12">
        <f t="shared" si="792"/>
        <v>0</v>
      </c>
      <c r="AI3592" s="16">
        <f t="shared" si="793"/>
        <v>0</v>
      </c>
      <c r="AJ3592" s="16">
        <f t="shared" si="794"/>
        <v>0</v>
      </c>
      <c r="AK3592" s="16">
        <f t="shared" si="795"/>
        <v>0</v>
      </c>
      <c r="AL3592" s="16">
        <f t="shared" si="796"/>
        <v>0</v>
      </c>
      <c r="AM3592" s="16">
        <f t="shared" si="797"/>
        <v>0</v>
      </c>
      <c r="AN3592" s="16">
        <f t="shared" si="798"/>
        <v>0</v>
      </c>
      <c r="AP3592" s="16">
        <v>0</v>
      </c>
      <c r="AQ3592" s="16" t="s">
        <v>207</v>
      </c>
      <c r="AX3592" s="16" t="s">
        <v>207</v>
      </c>
      <c r="AY3592" s="16" t="s">
        <v>207</v>
      </c>
      <c r="AZ3592" s="16" t="s">
        <v>207</v>
      </c>
      <c r="BA3592" s="16" t="s">
        <v>207</v>
      </c>
      <c r="BB3592" s="16" t="s">
        <v>207</v>
      </c>
      <c r="BC3592" s="16">
        <v>0</v>
      </c>
      <c r="BD3592" s="16">
        <f t="shared" si="799"/>
        <v>0</v>
      </c>
      <c r="BE3592" s="16">
        <f t="shared" si="800"/>
        <v>0</v>
      </c>
      <c r="BG3592" s="16">
        <f t="shared" si="801"/>
        <v>0</v>
      </c>
      <c r="BH3592" s="16">
        <f t="shared" si="802"/>
        <v>0</v>
      </c>
      <c r="BI3592" s="16">
        <f t="shared" si="803"/>
        <v>0</v>
      </c>
    </row>
    <row r="3593" spans="1:61" x14ac:dyDescent="0.35">
      <c r="A3593">
        <v>3592</v>
      </c>
      <c r="B3593" t="s">
        <v>360</v>
      </c>
      <c r="C3593" t="s">
        <v>10205</v>
      </c>
      <c r="D3593" s="15" t="s">
        <v>4145</v>
      </c>
      <c r="E3593" s="12" t="s">
        <v>98</v>
      </c>
      <c r="G3593" s="12" t="s">
        <v>3316</v>
      </c>
      <c r="H3593" s="12" t="s">
        <v>589</v>
      </c>
      <c r="I3593" s="12" t="s">
        <v>363</v>
      </c>
      <c r="J3593" s="12" t="s">
        <v>2401</v>
      </c>
      <c r="K3593" s="12" t="s">
        <v>363</v>
      </c>
      <c r="N3593" s="16" t="s">
        <v>206</v>
      </c>
      <c r="O3593" s="16" t="s">
        <v>4122</v>
      </c>
      <c r="P3593" s="12" t="s">
        <v>366</v>
      </c>
      <c r="Q3593" s="16">
        <v>2022</v>
      </c>
      <c r="R3593" s="16">
        <v>0</v>
      </c>
      <c r="T3593" s="16">
        <v>0</v>
      </c>
      <c r="V3593" s="12" t="s">
        <v>204</v>
      </c>
      <c r="W3593" s="12" t="s">
        <v>204</v>
      </c>
      <c r="X3593" s="16">
        <v>1</v>
      </c>
      <c r="Y3593" s="16">
        <v>7</v>
      </c>
      <c r="Z3593" s="16">
        <v>0</v>
      </c>
      <c r="AA3593" s="16">
        <v>0</v>
      </c>
      <c r="AD3593" s="16">
        <f t="shared" si="788"/>
        <v>0</v>
      </c>
      <c r="AE3593" s="16">
        <f t="shared" si="789"/>
        <v>0</v>
      </c>
      <c r="AF3593" s="16">
        <f t="shared" si="790"/>
        <v>0</v>
      </c>
      <c r="AG3593" s="16">
        <f t="shared" si="791"/>
        <v>0</v>
      </c>
      <c r="AH3593" s="12">
        <f t="shared" si="792"/>
        <v>0</v>
      </c>
      <c r="AI3593" s="16">
        <f t="shared" si="793"/>
        <v>0</v>
      </c>
      <c r="AJ3593" s="16">
        <f t="shared" si="794"/>
        <v>0</v>
      </c>
      <c r="AK3593" s="16">
        <f t="shared" si="795"/>
        <v>0</v>
      </c>
      <c r="AL3593" s="16">
        <f t="shared" si="796"/>
        <v>0</v>
      </c>
      <c r="AM3593" s="16">
        <f t="shared" si="797"/>
        <v>0</v>
      </c>
      <c r="AN3593" s="16">
        <f t="shared" si="798"/>
        <v>0</v>
      </c>
      <c r="AP3593" s="16">
        <v>0</v>
      </c>
      <c r="AQ3593" s="16" t="s">
        <v>207</v>
      </c>
      <c r="AX3593" s="16" t="s">
        <v>207</v>
      </c>
      <c r="AY3593" s="16" t="s">
        <v>207</v>
      </c>
      <c r="AZ3593" s="16" t="s">
        <v>207</v>
      </c>
      <c r="BA3593" s="16" t="s">
        <v>207</v>
      </c>
      <c r="BB3593" s="16" t="s">
        <v>207</v>
      </c>
      <c r="BC3593" s="16">
        <v>0</v>
      </c>
      <c r="BD3593" s="16">
        <f t="shared" si="799"/>
        <v>0</v>
      </c>
      <c r="BE3593" s="16">
        <f t="shared" si="800"/>
        <v>0</v>
      </c>
      <c r="BG3593" s="16">
        <f t="shared" si="801"/>
        <v>0</v>
      </c>
      <c r="BH3593" s="16">
        <f t="shared" si="802"/>
        <v>0</v>
      </c>
      <c r="BI3593" s="16">
        <f t="shared" si="803"/>
        <v>0</v>
      </c>
    </row>
    <row r="3594" spans="1:61" x14ac:dyDescent="0.35">
      <c r="A3594">
        <v>3593</v>
      </c>
      <c r="B3594" t="s">
        <v>360</v>
      </c>
      <c r="C3594" t="s">
        <v>10206</v>
      </c>
      <c r="D3594" s="15" t="s">
        <v>4146</v>
      </c>
      <c r="E3594" s="12" t="s">
        <v>98</v>
      </c>
      <c r="G3594" s="12" t="s">
        <v>3316</v>
      </c>
      <c r="H3594" s="12" t="s">
        <v>589</v>
      </c>
      <c r="I3594" s="12" t="s">
        <v>363</v>
      </c>
      <c r="J3594" s="12" t="s">
        <v>2401</v>
      </c>
      <c r="K3594" s="12" t="s">
        <v>363</v>
      </c>
      <c r="N3594" s="16" t="s">
        <v>206</v>
      </c>
      <c r="O3594" s="16" t="s">
        <v>4122</v>
      </c>
      <c r="P3594" s="12" t="s">
        <v>366</v>
      </c>
      <c r="Q3594" s="16">
        <v>2022</v>
      </c>
      <c r="R3594" s="16">
        <v>0</v>
      </c>
      <c r="T3594" s="16">
        <v>0</v>
      </c>
      <c r="V3594" s="12" t="s">
        <v>204</v>
      </c>
      <c r="W3594" s="12" t="s">
        <v>204</v>
      </c>
      <c r="X3594" s="16">
        <v>1</v>
      </c>
      <c r="Y3594" s="16">
        <v>7</v>
      </c>
      <c r="Z3594" s="16">
        <v>0</v>
      </c>
      <c r="AA3594" s="16">
        <v>0</v>
      </c>
      <c r="AD3594" s="16">
        <f t="shared" si="788"/>
        <v>0</v>
      </c>
      <c r="AE3594" s="16">
        <f t="shared" si="789"/>
        <v>0</v>
      </c>
      <c r="AF3594" s="16">
        <f t="shared" si="790"/>
        <v>0</v>
      </c>
      <c r="AG3594" s="16">
        <f t="shared" si="791"/>
        <v>0</v>
      </c>
      <c r="AH3594" s="12">
        <f t="shared" si="792"/>
        <v>0</v>
      </c>
      <c r="AI3594" s="16">
        <f t="shared" si="793"/>
        <v>0</v>
      </c>
      <c r="AJ3594" s="16">
        <f t="shared" si="794"/>
        <v>0</v>
      </c>
      <c r="AK3594" s="16">
        <f t="shared" si="795"/>
        <v>0</v>
      </c>
      <c r="AL3594" s="16">
        <f t="shared" si="796"/>
        <v>0</v>
      </c>
      <c r="AM3594" s="16">
        <f t="shared" si="797"/>
        <v>0</v>
      </c>
      <c r="AN3594" s="16">
        <f t="shared" si="798"/>
        <v>0</v>
      </c>
      <c r="AP3594" s="16">
        <v>0</v>
      </c>
      <c r="AQ3594" s="16" t="s">
        <v>207</v>
      </c>
      <c r="AX3594" s="16" t="s">
        <v>207</v>
      </c>
      <c r="AY3594" s="16" t="s">
        <v>207</v>
      </c>
      <c r="AZ3594" s="16" t="s">
        <v>207</v>
      </c>
      <c r="BA3594" s="16" t="s">
        <v>207</v>
      </c>
      <c r="BB3594" s="16" t="s">
        <v>207</v>
      </c>
      <c r="BC3594" s="16">
        <v>0</v>
      </c>
      <c r="BD3594" s="16">
        <f t="shared" si="799"/>
        <v>0</v>
      </c>
      <c r="BE3594" s="16">
        <f t="shared" si="800"/>
        <v>0</v>
      </c>
      <c r="BG3594" s="16">
        <f t="shared" si="801"/>
        <v>0</v>
      </c>
      <c r="BH3594" s="16">
        <f t="shared" si="802"/>
        <v>0</v>
      </c>
      <c r="BI3594" s="16">
        <f t="shared" si="803"/>
        <v>0</v>
      </c>
    </row>
    <row r="3595" spans="1:61" x14ac:dyDescent="0.35">
      <c r="A3595">
        <v>3594</v>
      </c>
      <c r="B3595" t="s">
        <v>360</v>
      </c>
      <c r="C3595" t="s">
        <v>10207</v>
      </c>
      <c r="D3595" s="15" t="s">
        <v>4147</v>
      </c>
      <c r="E3595" s="12" t="s">
        <v>98</v>
      </c>
      <c r="G3595" s="12" t="s">
        <v>3316</v>
      </c>
      <c r="H3595" s="12" t="s">
        <v>589</v>
      </c>
      <c r="I3595" s="12" t="s">
        <v>363</v>
      </c>
      <c r="J3595" s="12" t="s">
        <v>2401</v>
      </c>
      <c r="K3595" s="12" t="s">
        <v>363</v>
      </c>
      <c r="N3595" s="16" t="s">
        <v>206</v>
      </c>
      <c r="O3595" s="16" t="s">
        <v>4122</v>
      </c>
      <c r="P3595" s="12" t="s">
        <v>366</v>
      </c>
      <c r="Q3595" s="16">
        <v>2022</v>
      </c>
      <c r="R3595" s="16">
        <v>0</v>
      </c>
      <c r="T3595" s="16">
        <v>0</v>
      </c>
      <c r="V3595" s="12" t="s">
        <v>204</v>
      </c>
      <c r="W3595" s="12" t="s">
        <v>204</v>
      </c>
      <c r="X3595" s="16">
        <v>1</v>
      </c>
      <c r="Y3595" s="16">
        <v>7</v>
      </c>
      <c r="Z3595" s="16">
        <v>0</v>
      </c>
      <c r="AA3595" s="16">
        <v>0</v>
      </c>
      <c r="AD3595" s="16">
        <f t="shared" si="788"/>
        <v>0</v>
      </c>
      <c r="AE3595" s="16">
        <f t="shared" si="789"/>
        <v>0</v>
      </c>
      <c r="AF3595" s="16">
        <f t="shared" si="790"/>
        <v>0</v>
      </c>
      <c r="AG3595" s="16">
        <f t="shared" si="791"/>
        <v>0</v>
      </c>
      <c r="AH3595" s="12">
        <f t="shared" si="792"/>
        <v>0</v>
      </c>
      <c r="AI3595" s="16">
        <f t="shared" si="793"/>
        <v>0</v>
      </c>
      <c r="AJ3595" s="16">
        <f t="shared" si="794"/>
        <v>0</v>
      </c>
      <c r="AK3595" s="16">
        <f t="shared" si="795"/>
        <v>0</v>
      </c>
      <c r="AL3595" s="16">
        <f t="shared" si="796"/>
        <v>0</v>
      </c>
      <c r="AM3595" s="16">
        <f t="shared" si="797"/>
        <v>0</v>
      </c>
      <c r="AN3595" s="16">
        <f t="shared" si="798"/>
        <v>0</v>
      </c>
      <c r="AP3595" s="16">
        <v>0</v>
      </c>
      <c r="AQ3595" s="16" t="s">
        <v>207</v>
      </c>
      <c r="AX3595" s="16" t="s">
        <v>207</v>
      </c>
      <c r="AY3595" s="16" t="s">
        <v>207</v>
      </c>
      <c r="AZ3595" s="16" t="s">
        <v>207</v>
      </c>
      <c r="BA3595" s="16" t="s">
        <v>207</v>
      </c>
      <c r="BB3595" s="16" t="s">
        <v>207</v>
      </c>
      <c r="BC3595" s="16">
        <v>0</v>
      </c>
      <c r="BD3595" s="16">
        <f t="shared" si="799"/>
        <v>0</v>
      </c>
      <c r="BE3595" s="16">
        <f t="shared" si="800"/>
        <v>0</v>
      </c>
      <c r="BG3595" s="16">
        <f t="shared" si="801"/>
        <v>0</v>
      </c>
      <c r="BH3595" s="16">
        <f t="shared" si="802"/>
        <v>0</v>
      </c>
      <c r="BI3595" s="16">
        <f t="shared" si="803"/>
        <v>0</v>
      </c>
    </row>
    <row r="3596" spans="1:61" x14ac:dyDescent="0.35">
      <c r="A3596">
        <v>3595</v>
      </c>
      <c r="B3596" t="s">
        <v>360</v>
      </c>
      <c r="C3596" t="s">
        <v>10208</v>
      </c>
      <c r="D3596" s="15" t="s">
        <v>1413</v>
      </c>
      <c r="E3596" s="12" t="s">
        <v>98</v>
      </c>
      <c r="G3596" s="12" t="s">
        <v>3316</v>
      </c>
      <c r="H3596" s="12" t="s">
        <v>589</v>
      </c>
      <c r="I3596" s="12" t="s">
        <v>363</v>
      </c>
      <c r="J3596" s="12" t="s">
        <v>2401</v>
      </c>
      <c r="K3596" s="12" t="s">
        <v>363</v>
      </c>
      <c r="N3596" s="16" t="s">
        <v>206</v>
      </c>
      <c r="O3596" s="16" t="s">
        <v>4122</v>
      </c>
      <c r="P3596" s="12" t="s">
        <v>366</v>
      </c>
      <c r="Q3596" s="16">
        <v>2022</v>
      </c>
      <c r="R3596" s="16">
        <v>0</v>
      </c>
      <c r="T3596" s="16">
        <v>0</v>
      </c>
      <c r="V3596" s="12" t="s">
        <v>204</v>
      </c>
      <c r="W3596" s="12" t="s">
        <v>204</v>
      </c>
      <c r="X3596" s="16">
        <v>1</v>
      </c>
      <c r="Y3596" s="16">
        <v>7</v>
      </c>
      <c r="Z3596" s="16">
        <v>0</v>
      </c>
      <c r="AA3596" s="16">
        <v>0</v>
      </c>
      <c r="AD3596" s="16">
        <f t="shared" si="788"/>
        <v>0</v>
      </c>
      <c r="AE3596" s="16">
        <f t="shared" si="789"/>
        <v>0</v>
      </c>
      <c r="AF3596" s="16">
        <f t="shared" si="790"/>
        <v>0</v>
      </c>
      <c r="AG3596" s="16">
        <f t="shared" si="791"/>
        <v>0</v>
      </c>
      <c r="AH3596" s="12">
        <f t="shared" si="792"/>
        <v>0</v>
      </c>
      <c r="AI3596" s="16">
        <f t="shared" si="793"/>
        <v>0</v>
      </c>
      <c r="AJ3596" s="16">
        <f t="shared" si="794"/>
        <v>0</v>
      </c>
      <c r="AK3596" s="16">
        <f t="shared" si="795"/>
        <v>0</v>
      </c>
      <c r="AL3596" s="16">
        <f t="shared" si="796"/>
        <v>0</v>
      </c>
      <c r="AM3596" s="16">
        <f t="shared" si="797"/>
        <v>0</v>
      </c>
      <c r="AN3596" s="16">
        <f t="shared" si="798"/>
        <v>0</v>
      </c>
      <c r="AP3596" s="16">
        <v>0</v>
      </c>
      <c r="AQ3596" s="16" t="s">
        <v>207</v>
      </c>
      <c r="AX3596" s="16" t="s">
        <v>207</v>
      </c>
      <c r="AY3596" s="16" t="s">
        <v>207</v>
      </c>
      <c r="AZ3596" s="16" t="s">
        <v>207</v>
      </c>
      <c r="BA3596" s="16" t="s">
        <v>207</v>
      </c>
      <c r="BB3596" s="16" t="s">
        <v>207</v>
      </c>
      <c r="BC3596" s="16">
        <v>0</v>
      </c>
      <c r="BD3596" s="16">
        <f t="shared" si="799"/>
        <v>0</v>
      </c>
      <c r="BE3596" s="16">
        <f t="shared" si="800"/>
        <v>0</v>
      </c>
      <c r="BG3596" s="16">
        <f t="shared" si="801"/>
        <v>0</v>
      </c>
      <c r="BH3596" s="16">
        <f t="shared" si="802"/>
        <v>0</v>
      </c>
      <c r="BI3596" s="16">
        <f t="shared" si="803"/>
        <v>0</v>
      </c>
    </row>
    <row r="3597" spans="1:61" x14ac:dyDescent="0.35">
      <c r="A3597">
        <v>3596</v>
      </c>
      <c r="B3597" t="s">
        <v>360</v>
      </c>
      <c r="C3597" t="s">
        <v>10209</v>
      </c>
      <c r="D3597" s="15" t="s">
        <v>4148</v>
      </c>
      <c r="E3597" s="12" t="s">
        <v>98</v>
      </c>
      <c r="G3597" s="12" t="s">
        <v>3316</v>
      </c>
      <c r="H3597" s="12" t="s">
        <v>589</v>
      </c>
      <c r="I3597" s="12" t="s">
        <v>363</v>
      </c>
      <c r="J3597" s="12" t="s">
        <v>2401</v>
      </c>
      <c r="K3597" s="12" t="s">
        <v>363</v>
      </c>
      <c r="N3597" s="16" t="s">
        <v>206</v>
      </c>
      <c r="O3597" s="16" t="s">
        <v>4122</v>
      </c>
      <c r="P3597" s="12" t="s">
        <v>366</v>
      </c>
      <c r="Q3597" s="16">
        <v>2022</v>
      </c>
      <c r="R3597" s="16">
        <v>0</v>
      </c>
      <c r="T3597" s="16">
        <v>0</v>
      </c>
      <c r="V3597" s="12" t="s">
        <v>204</v>
      </c>
      <c r="W3597" s="12" t="s">
        <v>204</v>
      </c>
      <c r="X3597" s="16">
        <v>1</v>
      </c>
      <c r="Y3597" s="16">
        <v>7</v>
      </c>
      <c r="Z3597" s="16">
        <v>0</v>
      </c>
      <c r="AA3597" s="16">
        <v>0</v>
      </c>
      <c r="AD3597" s="16">
        <f t="shared" si="788"/>
        <v>0</v>
      </c>
      <c r="AE3597" s="16">
        <f t="shared" si="789"/>
        <v>0</v>
      </c>
      <c r="AF3597" s="16">
        <f t="shared" si="790"/>
        <v>0</v>
      </c>
      <c r="AG3597" s="16">
        <f t="shared" si="791"/>
        <v>0</v>
      </c>
      <c r="AH3597" s="12">
        <f t="shared" si="792"/>
        <v>0</v>
      </c>
      <c r="AI3597" s="16">
        <f t="shared" si="793"/>
        <v>0</v>
      </c>
      <c r="AJ3597" s="16">
        <f t="shared" si="794"/>
        <v>0</v>
      </c>
      <c r="AK3597" s="16">
        <f t="shared" si="795"/>
        <v>0</v>
      </c>
      <c r="AL3597" s="16">
        <f t="shared" si="796"/>
        <v>0</v>
      </c>
      <c r="AM3597" s="16">
        <f t="shared" si="797"/>
        <v>0</v>
      </c>
      <c r="AN3597" s="16">
        <f t="shared" si="798"/>
        <v>0</v>
      </c>
      <c r="AP3597" s="16">
        <v>0</v>
      </c>
      <c r="AQ3597" s="16" t="s">
        <v>207</v>
      </c>
      <c r="AX3597" s="16" t="s">
        <v>207</v>
      </c>
      <c r="AY3597" s="16" t="s">
        <v>207</v>
      </c>
      <c r="AZ3597" s="16" t="s">
        <v>207</v>
      </c>
      <c r="BA3597" s="16" t="s">
        <v>207</v>
      </c>
      <c r="BB3597" s="16" t="s">
        <v>207</v>
      </c>
      <c r="BC3597" s="16">
        <v>0</v>
      </c>
      <c r="BD3597" s="16">
        <f t="shared" si="799"/>
        <v>0</v>
      </c>
      <c r="BE3597" s="16">
        <f t="shared" si="800"/>
        <v>0</v>
      </c>
      <c r="BG3597" s="16">
        <f t="shared" si="801"/>
        <v>0</v>
      </c>
      <c r="BH3597" s="16">
        <f t="shared" si="802"/>
        <v>0</v>
      </c>
      <c r="BI3597" s="16">
        <f t="shared" si="803"/>
        <v>0</v>
      </c>
    </row>
    <row r="3598" spans="1:61" x14ac:dyDescent="0.35">
      <c r="A3598">
        <v>3597</v>
      </c>
      <c r="B3598" t="s">
        <v>360</v>
      </c>
      <c r="C3598" t="s">
        <v>10210</v>
      </c>
      <c r="D3598" s="15" t="s">
        <v>4149</v>
      </c>
      <c r="E3598" s="12" t="s">
        <v>98</v>
      </c>
      <c r="G3598" s="12" t="s">
        <v>3316</v>
      </c>
      <c r="H3598" s="12" t="s">
        <v>589</v>
      </c>
      <c r="I3598" s="12" t="s">
        <v>363</v>
      </c>
      <c r="J3598" s="12" t="s">
        <v>2401</v>
      </c>
      <c r="K3598" s="12" t="s">
        <v>363</v>
      </c>
      <c r="N3598" s="16" t="s">
        <v>206</v>
      </c>
      <c r="O3598" s="16" t="s">
        <v>4122</v>
      </c>
      <c r="P3598" s="12" t="s">
        <v>366</v>
      </c>
      <c r="Q3598" s="16">
        <v>2022</v>
      </c>
      <c r="R3598" s="16">
        <v>0</v>
      </c>
      <c r="T3598" s="16">
        <v>0</v>
      </c>
      <c r="V3598" s="12" t="s">
        <v>204</v>
      </c>
      <c r="W3598" s="12" t="s">
        <v>204</v>
      </c>
      <c r="X3598" s="16">
        <v>1</v>
      </c>
      <c r="Y3598" s="16">
        <v>7</v>
      </c>
      <c r="Z3598" s="16">
        <v>0</v>
      </c>
      <c r="AA3598" s="16">
        <v>0</v>
      </c>
      <c r="AD3598" s="16">
        <f t="shared" si="788"/>
        <v>0</v>
      </c>
      <c r="AE3598" s="16">
        <f t="shared" si="789"/>
        <v>0</v>
      </c>
      <c r="AF3598" s="16">
        <f t="shared" si="790"/>
        <v>0</v>
      </c>
      <c r="AG3598" s="16">
        <f t="shared" si="791"/>
        <v>0</v>
      </c>
      <c r="AH3598" s="12">
        <f t="shared" si="792"/>
        <v>0</v>
      </c>
      <c r="AI3598" s="16">
        <f t="shared" si="793"/>
        <v>0</v>
      </c>
      <c r="AJ3598" s="16">
        <f t="shared" si="794"/>
        <v>0</v>
      </c>
      <c r="AK3598" s="16">
        <f t="shared" si="795"/>
        <v>0</v>
      </c>
      <c r="AL3598" s="16">
        <f t="shared" si="796"/>
        <v>0</v>
      </c>
      <c r="AM3598" s="16">
        <f t="shared" si="797"/>
        <v>0</v>
      </c>
      <c r="AN3598" s="16">
        <f t="shared" si="798"/>
        <v>0</v>
      </c>
      <c r="AP3598" s="16">
        <v>0</v>
      </c>
      <c r="AQ3598" s="16" t="s">
        <v>207</v>
      </c>
      <c r="AX3598" s="16" t="s">
        <v>207</v>
      </c>
      <c r="AY3598" s="16" t="s">
        <v>207</v>
      </c>
      <c r="AZ3598" s="16" t="s">
        <v>207</v>
      </c>
      <c r="BA3598" s="16" t="s">
        <v>207</v>
      </c>
      <c r="BB3598" s="16" t="s">
        <v>207</v>
      </c>
      <c r="BC3598" s="16">
        <v>0</v>
      </c>
      <c r="BD3598" s="16">
        <f t="shared" si="799"/>
        <v>0</v>
      </c>
      <c r="BE3598" s="16">
        <f t="shared" si="800"/>
        <v>0</v>
      </c>
      <c r="BG3598" s="16">
        <f t="shared" si="801"/>
        <v>0</v>
      </c>
      <c r="BH3598" s="16">
        <f t="shared" si="802"/>
        <v>0</v>
      </c>
      <c r="BI3598" s="16">
        <f t="shared" si="803"/>
        <v>0</v>
      </c>
    </row>
    <row r="3599" spans="1:61" x14ac:dyDescent="0.35">
      <c r="A3599">
        <v>3598</v>
      </c>
      <c r="B3599" t="s">
        <v>360</v>
      </c>
      <c r="C3599" t="s">
        <v>10211</v>
      </c>
      <c r="D3599" s="15" t="s">
        <v>4150</v>
      </c>
      <c r="E3599" s="12" t="s">
        <v>98</v>
      </c>
      <c r="G3599" s="12" t="s">
        <v>3316</v>
      </c>
      <c r="H3599" s="12" t="s">
        <v>589</v>
      </c>
      <c r="I3599" s="12" t="s">
        <v>363</v>
      </c>
      <c r="J3599" s="12" t="s">
        <v>2401</v>
      </c>
      <c r="K3599" s="12" t="s">
        <v>363</v>
      </c>
      <c r="N3599" s="16" t="s">
        <v>206</v>
      </c>
      <c r="O3599" s="16" t="s">
        <v>4122</v>
      </c>
      <c r="P3599" s="12" t="s">
        <v>366</v>
      </c>
      <c r="Q3599" s="16">
        <v>2022</v>
      </c>
      <c r="R3599" s="16">
        <v>0</v>
      </c>
      <c r="T3599" s="16">
        <v>0</v>
      </c>
      <c r="V3599" s="12" t="s">
        <v>204</v>
      </c>
      <c r="W3599" s="12" t="s">
        <v>204</v>
      </c>
      <c r="X3599" s="16">
        <v>1</v>
      </c>
      <c r="Y3599" s="16">
        <v>7</v>
      </c>
      <c r="Z3599" s="16">
        <v>0</v>
      </c>
      <c r="AA3599" s="16">
        <v>0</v>
      </c>
      <c r="AD3599" s="16">
        <f t="shared" si="788"/>
        <v>0</v>
      </c>
      <c r="AE3599" s="16">
        <f t="shared" si="789"/>
        <v>0</v>
      </c>
      <c r="AF3599" s="16">
        <f t="shared" si="790"/>
        <v>0</v>
      </c>
      <c r="AG3599" s="16">
        <f t="shared" si="791"/>
        <v>0</v>
      </c>
      <c r="AH3599" s="12">
        <f t="shared" si="792"/>
        <v>0</v>
      </c>
      <c r="AI3599" s="16">
        <f t="shared" si="793"/>
        <v>0</v>
      </c>
      <c r="AJ3599" s="16">
        <f t="shared" si="794"/>
        <v>0</v>
      </c>
      <c r="AK3599" s="16">
        <f t="shared" si="795"/>
        <v>0</v>
      </c>
      <c r="AL3599" s="16">
        <f t="shared" si="796"/>
        <v>0</v>
      </c>
      <c r="AM3599" s="16">
        <f t="shared" si="797"/>
        <v>0</v>
      </c>
      <c r="AN3599" s="16">
        <f t="shared" si="798"/>
        <v>0</v>
      </c>
      <c r="AP3599" s="16">
        <v>0</v>
      </c>
      <c r="AQ3599" s="16" t="s">
        <v>207</v>
      </c>
      <c r="AX3599" s="16" t="s">
        <v>207</v>
      </c>
      <c r="AY3599" s="16" t="s">
        <v>207</v>
      </c>
      <c r="AZ3599" s="16" t="s">
        <v>207</v>
      </c>
      <c r="BA3599" s="16" t="s">
        <v>207</v>
      </c>
      <c r="BB3599" s="16" t="s">
        <v>207</v>
      </c>
      <c r="BC3599" s="16">
        <v>0</v>
      </c>
      <c r="BD3599" s="16">
        <f t="shared" si="799"/>
        <v>0</v>
      </c>
      <c r="BE3599" s="16">
        <f t="shared" si="800"/>
        <v>0</v>
      </c>
      <c r="BG3599" s="16">
        <f t="shared" si="801"/>
        <v>0</v>
      </c>
      <c r="BH3599" s="16">
        <f t="shared" si="802"/>
        <v>0</v>
      </c>
      <c r="BI3599" s="16">
        <f t="shared" si="803"/>
        <v>0</v>
      </c>
    </row>
    <row r="3600" spans="1:61" x14ac:dyDescent="0.35">
      <c r="A3600">
        <v>3599</v>
      </c>
      <c r="B3600" t="s">
        <v>360</v>
      </c>
      <c r="C3600" t="s">
        <v>10212</v>
      </c>
      <c r="D3600" s="15" t="s">
        <v>4151</v>
      </c>
      <c r="E3600" s="12" t="s">
        <v>98</v>
      </c>
      <c r="G3600" s="12" t="s">
        <v>3316</v>
      </c>
      <c r="H3600" s="12" t="s">
        <v>589</v>
      </c>
      <c r="I3600" s="12" t="s">
        <v>363</v>
      </c>
      <c r="J3600" s="12" t="s">
        <v>2401</v>
      </c>
      <c r="K3600" s="12" t="s">
        <v>363</v>
      </c>
      <c r="N3600" s="16" t="s">
        <v>206</v>
      </c>
      <c r="O3600" s="16" t="s">
        <v>4122</v>
      </c>
      <c r="P3600" s="12" t="s">
        <v>366</v>
      </c>
      <c r="Q3600" s="16">
        <v>2022</v>
      </c>
      <c r="R3600" s="16">
        <v>0</v>
      </c>
      <c r="T3600" s="16">
        <v>0</v>
      </c>
      <c r="V3600" s="12" t="s">
        <v>204</v>
      </c>
      <c r="W3600" s="12" t="s">
        <v>204</v>
      </c>
      <c r="X3600" s="16">
        <v>1</v>
      </c>
      <c r="Y3600" s="16">
        <v>7</v>
      </c>
      <c r="Z3600" s="16">
        <v>0</v>
      </c>
      <c r="AA3600" s="16">
        <v>0</v>
      </c>
      <c r="AD3600" s="16">
        <f t="shared" si="788"/>
        <v>0</v>
      </c>
      <c r="AE3600" s="16">
        <f t="shared" si="789"/>
        <v>0</v>
      </c>
      <c r="AF3600" s="16">
        <f t="shared" si="790"/>
        <v>0</v>
      </c>
      <c r="AG3600" s="16">
        <f t="shared" si="791"/>
        <v>0</v>
      </c>
      <c r="AH3600" s="12">
        <f t="shared" si="792"/>
        <v>0</v>
      </c>
      <c r="AI3600" s="16">
        <f t="shared" si="793"/>
        <v>0</v>
      </c>
      <c r="AJ3600" s="16">
        <f t="shared" si="794"/>
        <v>0</v>
      </c>
      <c r="AK3600" s="16">
        <f t="shared" si="795"/>
        <v>0</v>
      </c>
      <c r="AL3600" s="16">
        <f t="shared" si="796"/>
        <v>0</v>
      </c>
      <c r="AM3600" s="16">
        <f t="shared" si="797"/>
        <v>0</v>
      </c>
      <c r="AN3600" s="16">
        <f t="shared" si="798"/>
        <v>0</v>
      </c>
      <c r="AP3600" s="16">
        <v>0</v>
      </c>
      <c r="AQ3600" s="16" t="s">
        <v>207</v>
      </c>
      <c r="AX3600" s="16" t="s">
        <v>207</v>
      </c>
      <c r="AY3600" s="16" t="s">
        <v>207</v>
      </c>
      <c r="AZ3600" s="16" t="s">
        <v>207</v>
      </c>
      <c r="BA3600" s="16" t="s">
        <v>207</v>
      </c>
      <c r="BB3600" s="16" t="s">
        <v>207</v>
      </c>
      <c r="BC3600" s="16">
        <v>0</v>
      </c>
      <c r="BD3600" s="16">
        <f t="shared" si="799"/>
        <v>0</v>
      </c>
      <c r="BE3600" s="16">
        <f t="shared" si="800"/>
        <v>0</v>
      </c>
      <c r="BG3600" s="16">
        <f t="shared" si="801"/>
        <v>0</v>
      </c>
      <c r="BH3600" s="16">
        <f t="shared" si="802"/>
        <v>0</v>
      </c>
      <c r="BI3600" s="16">
        <f t="shared" si="803"/>
        <v>0</v>
      </c>
    </row>
    <row r="3601" spans="1:61" x14ac:dyDescent="0.35">
      <c r="A3601">
        <v>3600</v>
      </c>
      <c r="B3601" t="s">
        <v>360</v>
      </c>
      <c r="C3601" t="s">
        <v>10213</v>
      </c>
      <c r="D3601" s="15" t="s">
        <v>4152</v>
      </c>
      <c r="E3601" s="12" t="s">
        <v>98</v>
      </c>
      <c r="G3601" s="12" t="s">
        <v>3316</v>
      </c>
      <c r="H3601" s="12" t="s">
        <v>589</v>
      </c>
      <c r="I3601" s="12" t="s">
        <v>363</v>
      </c>
      <c r="J3601" s="12" t="s">
        <v>2401</v>
      </c>
      <c r="K3601" s="12" t="s">
        <v>363</v>
      </c>
      <c r="N3601" s="16" t="s">
        <v>206</v>
      </c>
      <c r="O3601" s="16" t="s">
        <v>4122</v>
      </c>
      <c r="P3601" s="12" t="s">
        <v>366</v>
      </c>
      <c r="Q3601" s="16">
        <v>2022</v>
      </c>
      <c r="R3601" s="16">
        <v>0</v>
      </c>
      <c r="T3601" s="16">
        <v>0</v>
      </c>
      <c r="V3601" s="12" t="s">
        <v>204</v>
      </c>
      <c r="W3601" s="12" t="s">
        <v>204</v>
      </c>
      <c r="X3601" s="16">
        <v>1</v>
      </c>
      <c r="Y3601" s="16">
        <v>7</v>
      </c>
      <c r="Z3601" s="16">
        <v>0</v>
      </c>
      <c r="AA3601" s="16">
        <v>0</v>
      </c>
      <c r="AD3601" s="16">
        <f t="shared" si="788"/>
        <v>0</v>
      </c>
      <c r="AE3601" s="16">
        <f t="shared" si="789"/>
        <v>0</v>
      </c>
      <c r="AF3601" s="16">
        <f t="shared" si="790"/>
        <v>0</v>
      </c>
      <c r="AG3601" s="16">
        <f t="shared" si="791"/>
        <v>0</v>
      </c>
      <c r="AH3601" s="12">
        <f t="shared" si="792"/>
        <v>0</v>
      </c>
      <c r="AI3601" s="16">
        <f t="shared" si="793"/>
        <v>0</v>
      </c>
      <c r="AJ3601" s="16">
        <f t="shared" si="794"/>
        <v>0</v>
      </c>
      <c r="AK3601" s="16">
        <f t="shared" si="795"/>
        <v>0</v>
      </c>
      <c r="AL3601" s="16">
        <f t="shared" si="796"/>
        <v>0</v>
      </c>
      <c r="AM3601" s="16">
        <f t="shared" si="797"/>
        <v>0</v>
      </c>
      <c r="AN3601" s="16">
        <f t="shared" si="798"/>
        <v>0</v>
      </c>
      <c r="AP3601" s="16">
        <v>0</v>
      </c>
      <c r="AQ3601" s="16" t="s">
        <v>207</v>
      </c>
      <c r="AX3601" s="16" t="s">
        <v>207</v>
      </c>
      <c r="AY3601" s="16" t="s">
        <v>207</v>
      </c>
      <c r="AZ3601" s="16" t="s">
        <v>207</v>
      </c>
      <c r="BA3601" s="16" t="s">
        <v>207</v>
      </c>
      <c r="BB3601" s="16" t="s">
        <v>207</v>
      </c>
      <c r="BC3601" s="16">
        <v>0</v>
      </c>
      <c r="BD3601" s="16">
        <f t="shared" si="799"/>
        <v>0</v>
      </c>
      <c r="BE3601" s="16">
        <f t="shared" si="800"/>
        <v>0</v>
      </c>
      <c r="BG3601" s="16">
        <f t="shared" si="801"/>
        <v>0</v>
      </c>
      <c r="BH3601" s="16">
        <f t="shared" si="802"/>
        <v>0</v>
      </c>
      <c r="BI3601" s="16">
        <f t="shared" si="803"/>
        <v>0</v>
      </c>
    </row>
    <row r="3602" spans="1:61" x14ac:dyDescent="0.35">
      <c r="A3602">
        <v>3601</v>
      </c>
      <c r="B3602" t="s">
        <v>360</v>
      </c>
      <c r="C3602" t="s">
        <v>10214</v>
      </c>
      <c r="D3602" s="15" t="s">
        <v>4153</v>
      </c>
      <c r="E3602" s="12" t="s">
        <v>98</v>
      </c>
      <c r="G3602" s="12" t="s">
        <v>3316</v>
      </c>
      <c r="H3602" s="12" t="s">
        <v>589</v>
      </c>
      <c r="I3602" s="12" t="s">
        <v>363</v>
      </c>
      <c r="J3602" s="12" t="s">
        <v>2401</v>
      </c>
      <c r="K3602" s="12" t="s">
        <v>363</v>
      </c>
      <c r="N3602" s="16" t="s">
        <v>206</v>
      </c>
      <c r="O3602" s="16" t="s">
        <v>4122</v>
      </c>
      <c r="P3602" s="12" t="s">
        <v>366</v>
      </c>
      <c r="Q3602" s="16">
        <v>2022</v>
      </c>
      <c r="R3602" s="16">
        <v>0</v>
      </c>
      <c r="T3602" s="16">
        <v>0</v>
      </c>
      <c r="V3602" s="12" t="s">
        <v>204</v>
      </c>
      <c r="W3602" s="12" t="s">
        <v>204</v>
      </c>
      <c r="X3602" s="16">
        <v>1</v>
      </c>
      <c r="Y3602" s="16">
        <v>7</v>
      </c>
      <c r="Z3602" s="16">
        <v>0</v>
      </c>
      <c r="AA3602" s="16">
        <v>0</v>
      </c>
      <c r="AD3602" s="16">
        <f t="shared" si="788"/>
        <v>0</v>
      </c>
      <c r="AE3602" s="16">
        <f t="shared" si="789"/>
        <v>0</v>
      </c>
      <c r="AF3602" s="16">
        <f t="shared" si="790"/>
        <v>0</v>
      </c>
      <c r="AG3602" s="16">
        <f t="shared" si="791"/>
        <v>0</v>
      </c>
      <c r="AH3602" s="12">
        <f t="shared" si="792"/>
        <v>0</v>
      </c>
      <c r="AI3602" s="16">
        <f t="shared" si="793"/>
        <v>0</v>
      </c>
      <c r="AJ3602" s="16">
        <f t="shared" si="794"/>
        <v>0</v>
      </c>
      <c r="AK3602" s="16">
        <f t="shared" si="795"/>
        <v>0</v>
      </c>
      <c r="AL3602" s="16">
        <f t="shared" si="796"/>
        <v>0</v>
      </c>
      <c r="AM3602" s="16">
        <f t="shared" si="797"/>
        <v>0</v>
      </c>
      <c r="AN3602" s="16">
        <f t="shared" si="798"/>
        <v>0</v>
      </c>
      <c r="AP3602" s="16">
        <v>0</v>
      </c>
      <c r="AQ3602" s="16" t="s">
        <v>207</v>
      </c>
      <c r="AX3602" s="16" t="s">
        <v>207</v>
      </c>
      <c r="AY3602" s="16" t="s">
        <v>207</v>
      </c>
      <c r="AZ3602" s="16" t="s">
        <v>207</v>
      </c>
      <c r="BA3602" s="16" t="s">
        <v>207</v>
      </c>
      <c r="BB3602" s="16" t="s">
        <v>207</v>
      </c>
      <c r="BC3602" s="16">
        <v>0</v>
      </c>
      <c r="BD3602" s="16">
        <f t="shared" si="799"/>
        <v>0</v>
      </c>
      <c r="BE3602" s="16">
        <f t="shared" si="800"/>
        <v>0</v>
      </c>
      <c r="BG3602" s="16">
        <f t="shared" si="801"/>
        <v>0</v>
      </c>
      <c r="BH3602" s="16">
        <f t="shared" si="802"/>
        <v>0</v>
      </c>
      <c r="BI3602" s="16">
        <f t="shared" si="803"/>
        <v>0</v>
      </c>
    </row>
    <row r="3603" spans="1:61" x14ac:dyDescent="0.35">
      <c r="A3603">
        <v>3602</v>
      </c>
      <c r="B3603" t="s">
        <v>360</v>
      </c>
      <c r="C3603" t="s">
        <v>10215</v>
      </c>
      <c r="D3603" s="15" t="s">
        <v>4154</v>
      </c>
      <c r="E3603" s="12" t="s">
        <v>98</v>
      </c>
      <c r="G3603" s="12" t="s">
        <v>3316</v>
      </c>
      <c r="H3603" s="12" t="s">
        <v>589</v>
      </c>
      <c r="I3603" s="12" t="s">
        <v>363</v>
      </c>
      <c r="J3603" s="12" t="s">
        <v>2401</v>
      </c>
      <c r="K3603" s="12" t="s">
        <v>363</v>
      </c>
      <c r="N3603" s="16" t="s">
        <v>206</v>
      </c>
      <c r="O3603" s="16" t="s">
        <v>4122</v>
      </c>
      <c r="P3603" s="12" t="s">
        <v>366</v>
      </c>
      <c r="Q3603" s="16">
        <v>2022</v>
      </c>
      <c r="R3603" s="16">
        <v>0</v>
      </c>
      <c r="T3603" s="16">
        <v>0</v>
      </c>
      <c r="V3603" s="12" t="s">
        <v>204</v>
      </c>
      <c r="W3603" s="12" t="s">
        <v>204</v>
      </c>
      <c r="X3603" s="16">
        <v>1</v>
      </c>
      <c r="Y3603" s="16">
        <v>7</v>
      </c>
      <c r="Z3603" s="16">
        <v>0</v>
      </c>
      <c r="AA3603" s="16">
        <v>0</v>
      </c>
      <c r="AD3603" s="16">
        <f t="shared" si="788"/>
        <v>0</v>
      </c>
      <c r="AE3603" s="16">
        <f t="shared" si="789"/>
        <v>0</v>
      </c>
      <c r="AF3603" s="16">
        <f t="shared" si="790"/>
        <v>0</v>
      </c>
      <c r="AG3603" s="16">
        <f t="shared" si="791"/>
        <v>0</v>
      </c>
      <c r="AH3603" s="12">
        <f t="shared" si="792"/>
        <v>0</v>
      </c>
      <c r="AI3603" s="16">
        <f t="shared" si="793"/>
        <v>0</v>
      </c>
      <c r="AJ3603" s="16">
        <f t="shared" si="794"/>
        <v>0</v>
      </c>
      <c r="AK3603" s="16">
        <f t="shared" si="795"/>
        <v>0</v>
      </c>
      <c r="AL3603" s="16">
        <f t="shared" si="796"/>
        <v>0</v>
      </c>
      <c r="AM3603" s="16">
        <f t="shared" si="797"/>
        <v>0</v>
      </c>
      <c r="AN3603" s="16">
        <f t="shared" si="798"/>
        <v>0</v>
      </c>
      <c r="AP3603" s="16">
        <v>0</v>
      </c>
      <c r="AQ3603" s="16" t="s">
        <v>207</v>
      </c>
      <c r="AX3603" s="16" t="s">
        <v>207</v>
      </c>
      <c r="AY3603" s="16" t="s">
        <v>207</v>
      </c>
      <c r="AZ3603" s="16" t="s">
        <v>207</v>
      </c>
      <c r="BA3603" s="16" t="s">
        <v>207</v>
      </c>
      <c r="BB3603" s="16" t="s">
        <v>207</v>
      </c>
      <c r="BC3603" s="16">
        <v>0</v>
      </c>
      <c r="BD3603" s="16">
        <f t="shared" si="799"/>
        <v>0</v>
      </c>
      <c r="BE3603" s="16">
        <f t="shared" si="800"/>
        <v>0</v>
      </c>
      <c r="BG3603" s="16">
        <f t="shared" si="801"/>
        <v>0</v>
      </c>
      <c r="BH3603" s="16">
        <f t="shared" si="802"/>
        <v>0</v>
      </c>
      <c r="BI3603" s="16">
        <f t="shared" si="803"/>
        <v>0</v>
      </c>
    </row>
    <row r="3604" spans="1:61" x14ac:dyDescent="0.35">
      <c r="A3604">
        <v>3603</v>
      </c>
      <c r="B3604" t="s">
        <v>360</v>
      </c>
      <c r="C3604" t="s">
        <v>10216</v>
      </c>
      <c r="D3604" s="15" t="s">
        <v>4155</v>
      </c>
      <c r="E3604" s="12" t="s">
        <v>98</v>
      </c>
      <c r="G3604" s="12" t="s">
        <v>3316</v>
      </c>
      <c r="H3604" s="12" t="s">
        <v>589</v>
      </c>
      <c r="I3604" s="12" t="s">
        <v>363</v>
      </c>
      <c r="J3604" s="12" t="s">
        <v>2401</v>
      </c>
      <c r="K3604" s="12" t="s">
        <v>363</v>
      </c>
      <c r="N3604" s="16" t="s">
        <v>206</v>
      </c>
      <c r="O3604" s="16" t="s">
        <v>4122</v>
      </c>
      <c r="P3604" s="12" t="s">
        <v>366</v>
      </c>
      <c r="Q3604" s="16">
        <v>2022</v>
      </c>
      <c r="R3604" s="16">
        <v>0</v>
      </c>
      <c r="T3604" s="16">
        <v>0</v>
      </c>
      <c r="V3604" s="12" t="s">
        <v>204</v>
      </c>
      <c r="W3604" s="12" t="s">
        <v>204</v>
      </c>
      <c r="X3604" s="16">
        <v>1</v>
      </c>
      <c r="Y3604" s="16">
        <v>7</v>
      </c>
      <c r="Z3604" s="16">
        <v>0</v>
      </c>
      <c r="AA3604" s="16">
        <v>0</v>
      </c>
      <c r="AD3604" s="16">
        <f t="shared" si="788"/>
        <v>0</v>
      </c>
      <c r="AE3604" s="16">
        <f t="shared" si="789"/>
        <v>0</v>
      </c>
      <c r="AF3604" s="16">
        <f t="shared" si="790"/>
        <v>0</v>
      </c>
      <c r="AG3604" s="16">
        <f t="shared" si="791"/>
        <v>0</v>
      </c>
      <c r="AH3604" s="12">
        <f t="shared" si="792"/>
        <v>0</v>
      </c>
      <c r="AI3604" s="16">
        <f t="shared" si="793"/>
        <v>0</v>
      </c>
      <c r="AJ3604" s="16">
        <f t="shared" si="794"/>
        <v>0</v>
      </c>
      <c r="AK3604" s="16">
        <f t="shared" si="795"/>
        <v>0</v>
      </c>
      <c r="AL3604" s="16">
        <f t="shared" si="796"/>
        <v>0</v>
      </c>
      <c r="AM3604" s="16">
        <f t="shared" si="797"/>
        <v>0</v>
      </c>
      <c r="AN3604" s="16">
        <f t="shared" si="798"/>
        <v>0</v>
      </c>
      <c r="AP3604" s="16">
        <v>0</v>
      </c>
      <c r="AQ3604" s="16" t="s">
        <v>207</v>
      </c>
      <c r="AX3604" s="16" t="s">
        <v>207</v>
      </c>
      <c r="AY3604" s="16" t="s">
        <v>207</v>
      </c>
      <c r="AZ3604" s="16" t="s">
        <v>207</v>
      </c>
      <c r="BA3604" s="16" t="s">
        <v>207</v>
      </c>
      <c r="BB3604" s="16" t="s">
        <v>207</v>
      </c>
      <c r="BC3604" s="16">
        <v>0</v>
      </c>
      <c r="BD3604" s="16">
        <f t="shared" si="799"/>
        <v>0</v>
      </c>
      <c r="BE3604" s="16">
        <f t="shared" si="800"/>
        <v>0</v>
      </c>
      <c r="BG3604" s="16">
        <f t="shared" si="801"/>
        <v>0</v>
      </c>
      <c r="BH3604" s="16">
        <f t="shared" si="802"/>
        <v>0</v>
      </c>
      <c r="BI3604" s="16">
        <f t="shared" si="803"/>
        <v>0</v>
      </c>
    </row>
    <row r="3605" spans="1:61" x14ac:dyDescent="0.35">
      <c r="A3605">
        <v>3604</v>
      </c>
      <c r="B3605" t="s">
        <v>360</v>
      </c>
      <c r="C3605" t="s">
        <v>10217</v>
      </c>
      <c r="D3605" s="15" t="s">
        <v>4156</v>
      </c>
      <c r="E3605" s="12" t="s">
        <v>98</v>
      </c>
      <c r="G3605" s="12" t="s">
        <v>3316</v>
      </c>
      <c r="H3605" s="12" t="s">
        <v>589</v>
      </c>
      <c r="I3605" s="12" t="s">
        <v>363</v>
      </c>
      <c r="J3605" s="12" t="s">
        <v>2401</v>
      </c>
      <c r="K3605" s="12" t="s">
        <v>363</v>
      </c>
      <c r="N3605" s="16" t="s">
        <v>206</v>
      </c>
      <c r="O3605" s="16" t="s">
        <v>4122</v>
      </c>
      <c r="P3605" s="12" t="s">
        <v>366</v>
      </c>
      <c r="Q3605" s="16">
        <v>2022</v>
      </c>
      <c r="R3605" s="16">
        <v>0</v>
      </c>
      <c r="T3605" s="16">
        <v>0</v>
      </c>
      <c r="V3605" s="12" t="s">
        <v>204</v>
      </c>
      <c r="W3605" s="12" t="s">
        <v>204</v>
      </c>
      <c r="X3605" s="16">
        <v>1</v>
      </c>
      <c r="Y3605" s="16">
        <v>7</v>
      </c>
      <c r="Z3605" s="16">
        <v>0</v>
      </c>
      <c r="AA3605" s="16">
        <v>0</v>
      </c>
      <c r="AD3605" s="16">
        <f t="shared" si="788"/>
        <v>0</v>
      </c>
      <c r="AE3605" s="16">
        <f t="shared" si="789"/>
        <v>0</v>
      </c>
      <c r="AF3605" s="16">
        <f t="shared" si="790"/>
        <v>0</v>
      </c>
      <c r="AG3605" s="16">
        <f t="shared" si="791"/>
        <v>0</v>
      </c>
      <c r="AH3605" s="12">
        <f t="shared" si="792"/>
        <v>0</v>
      </c>
      <c r="AI3605" s="16">
        <f t="shared" si="793"/>
        <v>0</v>
      </c>
      <c r="AJ3605" s="16">
        <f t="shared" si="794"/>
        <v>0</v>
      </c>
      <c r="AK3605" s="16">
        <f t="shared" si="795"/>
        <v>0</v>
      </c>
      <c r="AL3605" s="16">
        <f t="shared" si="796"/>
        <v>0</v>
      </c>
      <c r="AM3605" s="16">
        <f t="shared" si="797"/>
        <v>0</v>
      </c>
      <c r="AN3605" s="16">
        <f t="shared" si="798"/>
        <v>0</v>
      </c>
      <c r="AP3605" s="16">
        <v>0</v>
      </c>
      <c r="AQ3605" s="16" t="s">
        <v>207</v>
      </c>
      <c r="AX3605" s="16" t="s">
        <v>207</v>
      </c>
      <c r="AY3605" s="16" t="s">
        <v>207</v>
      </c>
      <c r="AZ3605" s="16" t="s">
        <v>207</v>
      </c>
      <c r="BA3605" s="16" t="s">
        <v>207</v>
      </c>
      <c r="BB3605" s="16" t="s">
        <v>207</v>
      </c>
      <c r="BC3605" s="16">
        <v>0</v>
      </c>
      <c r="BD3605" s="16">
        <f t="shared" si="799"/>
        <v>0</v>
      </c>
      <c r="BE3605" s="16">
        <f t="shared" si="800"/>
        <v>0</v>
      </c>
      <c r="BG3605" s="16">
        <f t="shared" si="801"/>
        <v>0</v>
      </c>
      <c r="BH3605" s="16">
        <f t="shared" si="802"/>
        <v>0</v>
      </c>
      <c r="BI3605" s="16">
        <f t="shared" si="803"/>
        <v>0</v>
      </c>
    </row>
    <row r="3606" spans="1:61" x14ac:dyDescent="0.35">
      <c r="A3606">
        <v>3605</v>
      </c>
      <c r="B3606" t="s">
        <v>360</v>
      </c>
      <c r="C3606" t="s">
        <v>10218</v>
      </c>
      <c r="D3606" s="15" t="s">
        <v>4157</v>
      </c>
      <c r="E3606" s="12" t="s">
        <v>98</v>
      </c>
      <c r="G3606" s="12" t="s">
        <v>3316</v>
      </c>
      <c r="H3606" s="12" t="s">
        <v>589</v>
      </c>
      <c r="I3606" s="12" t="s">
        <v>363</v>
      </c>
      <c r="J3606" s="12" t="s">
        <v>2401</v>
      </c>
      <c r="K3606" s="12" t="s">
        <v>363</v>
      </c>
      <c r="N3606" s="16" t="s">
        <v>206</v>
      </c>
      <c r="O3606" s="16" t="s">
        <v>4122</v>
      </c>
      <c r="P3606" s="12" t="s">
        <v>366</v>
      </c>
      <c r="Q3606" s="16">
        <v>2022</v>
      </c>
      <c r="R3606" s="16">
        <v>0</v>
      </c>
      <c r="T3606" s="16">
        <v>0</v>
      </c>
      <c r="V3606" s="12" t="s">
        <v>204</v>
      </c>
      <c r="W3606" s="12" t="s">
        <v>204</v>
      </c>
      <c r="X3606" s="16">
        <v>1</v>
      </c>
      <c r="Y3606" s="16">
        <v>7</v>
      </c>
      <c r="Z3606" s="16">
        <v>0</v>
      </c>
      <c r="AA3606" s="16">
        <v>0</v>
      </c>
      <c r="AD3606" s="16">
        <f t="shared" si="788"/>
        <v>0</v>
      </c>
      <c r="AE3606" s="16">
        <f t="shared" si="789"/>
        <v>0</v>
      </c>
      <c r="AF3606" s="16">
        <f t="shared" si="790"/>
        <v>0</v>
      </c>
      <c r="AG3606" s="16">
        <f t="shared" si="791"/>
        <v>0</v>
      </c>
      <c r="AH3606" s="12">
        <f t="shared" si="792"/>
        <v>0</v>
      </c>
      <c r="AI3606" s="16">
        <f t="shared" si="793"/>
        <v>0</v>
      </c>
      <c r="AJ3606" s="16">
        <f t="shared" si="794"/>
        <v>0</v>
      </c>
      <c r="AK3606" s="16">
        <f t="shared" si="795"/>
        <v>0</v>
      </c>
      <c r="AL3606" s="16">
        <f t="shared" si="796"/>
        <v>0</v>
      </c>
      <c r="AM3606" s="16">
        <f t="shared" si="797"/>
        <v>0</v>
      </c>
      <c r="AN3606" s="16">
        <f t="shared" si="798"/>
        <v>0</v>
      </c>
      <c r="AP3606" s="16">
        <v>0</v>
      </c>
      <c r="AQ3606" s="16" t="s">
        <v>207</v>
      </c>
      <c r="AX3606" s="16" t="s">
        <v>207</v>
      </c>
      <c r="AY3606" s="16" t="s">
        <v>207</v>
      </c>
      <c r="AZ3606" s="16" t="s">
        <v>207</v>
      </c>
      <c r="BA3606" s="16" t="s">
        <v>207</v>
      </c>
      <c r="BB3606" s="16" t="s">
        <v>207</v>
      </c>
      <c r="BC3606" s="16">
        <v>0</v>
      </c>
      <c r="BD3606" s="16">
        <f t="shared" si="799"/>
        <v>0</v>
      </c>
      <c r="BE3606" s="16">
        <f t="shared" si="800"/>
        <v>0</v>
      </c>
      <c r="BG3606" s="16">
        <f t="shared" si="801"/>
        <v>0</v>
      </c>
      <c r="BH3606" s="16">
        <f t="shared" si="802"/>
        <v>0</v>
      </c>
      <c r="BI3606" s="16">
        <f t="shared" si="803"/>
        <v>0</v>
      </c>
    </row>
    <row r="3607" spans="1:61" x14ac:dyDescent="0.35">
      <c r="A3607">
        <v>3606</v>
      </c>
      <c r="B3607" t="s">
        <v>360</v>
      </c>
      <c r="C3607" t="s">
        <v>10219</v>
      </c>
      <c r="D3607" s="15" t="s">
        <v>4158</v>
      </c>
      <c r="E3607" s="12" t="s">
        <v>98</v>
      </c>
      <c r="G3607" s="12" t="s">
        <v>3316</v>
      </c>
      <c r="H3607" s="12" t="s">
        <v>589</v>
      </c>
      <c r="I3607" s="12" t="s">
        <v>363</v>
      </c>
      <c r="J3607" s="12" t="s">
        <v>2401</v>
      </c>
      <c r="K3607" s="12" t="s">
        <v>363</v>
      </c>
      <c r="N3607" s="16" t="s">
        <v>206</v>
      </c>
      <c r="O3607" s="16" t="s">
        <v>4122</v>
      </c>
      <c r="P3607" s="12" t="s">
        <v>366</v>
      </c>
      <c r="Q3607" s="16">
        <v>2022</v>
      </c>
      <c r="R3607" s="16">
        <v>0</v>
      </c>
      <c r="T3607" s="16">
        <v>0</v>
      </c>
      <c r="V3607" s="12" t="s">
        <v>204</v>
      </c>
      <c r="W3607" s="12" t="s">
        <v>204</v>
      </c>
      <c r="X3607" s="16">
        <v>1</v>
      </c>
      <c r="Y3607" s="16">
        <v>7</v>
      </c>
      <c r="Z3607" s="16">
        <v>0</v>
      </c>
      <c r="AA3607" s="16">
        <v>0</v>
      </c>
      <c r="AD3607" s="16">
        <f t="shared" si="788"/>
        <v>0</v>
      </c>
      <c r="AE3607" s="16">
        <f t="shared" si="789"/>
        <v>0</v>
      </c>
      <c r="AF3607" s="16">
        <f t="shared" si="790"/>
        <v>0</v>
      </c>
      <c r="AG3607" s="16">
        <f t="shared" si="791"/>
        <v>0</v>
      </c>
      <c r="AH3607" s="12">
        <f t="shared" si="792"/>
        <v>0</v>
      </c>
      <c r="AI3607" s="16">
        <f t="shared" si="793"/>
        <v>0</v>
      </c>
      <c r="AJ3607" s="16">
        <f t="shared" si="794"/>
        <v>0</v>
      </c>
      <c r="AK3607" s="16">
        <f t="shared" si="795"/>
        <v>0</v>
      </c>
      <c r="AL3607" s="16">
        <f t="shared" si="796"/>
        <v>0</v>
      </c>
      <c r="AM3607" s="16">
        <f t="shared" si="797"/>
        <v>0</v>
      </c>
      <c r="AN3607" s="16">
        <f t="shared" si="798"/>
        <v>0</v>
      </c>
      <c r="AP3607" s="16">
        <v>0</v>
      </c>
      <c r="AQ3607" s="16" t="s">
        <v>207</v>
      </c>
      <c r="AX3607" s="16" t="s">
        <v>207</v>
      </c>
      <c r="AY3607" s="16" t="s">
        <v>207</v>
      </c>
      <c r="AZ3607" s="16" t="s">
        <v>207</v>
      </c>
      <c r="BA3607" s="16" t="s">
        <v>207</v>
      </c>
      <c r="BB3607" s="16" t="s">
        <v>207</v>
      </c>
      <c r="BC3607" s="16">
        <v>0</v>
      </c>
      <c r="BD3607" s="16">
        <f t="shared" si="799"/>
        <v>0</v>
      </c>
      <c r="BE3607" s="16">
        <f t="shared" si="800"/>
        <v>0</v>
      </c>
      <c r="BG3607" s="16">
        <f t="shared" si="801"/>
        <v>0</v>
      </c>
      <c r="BH3607" s="16">
        <f t="shared" si="802"/>
        <v>0</v>
      </c>
      <c r="BI3607" s="16">
        <f t="shared" si="803"/>
        <v>0</v>
      </c>
    </row>
    <row r="3608" spans="1:61" x14ac:dyDescent="0.35">
      <c r="A3608">
        <v>3607</v>
      </c>
      <c r="B3608" t="s">
        <v>360</v>
      </c>
      <c r="C3608" t="s">
        <v>10220</v>
      </c>
      <c r="D3608" s="15" t="s">
        <v>4159</v>
      </c>
      <c r="E3608" s="12" t="s">
        <v>98</v>
      </c>
      <c r="G3608" s="12" t="s">
        <v>3316</v>
      </c>
      <c r="H3608" s="12" t="s">
        <v>589</v>
      </c>
      <c r="I3608" s="12" t="s">
        <v>363</v>
      </c>
      <c r="J3608" s="12" t="s">
        <v>2401</v>
      </c>
      <c r="K3608" s="12" t="s">
        <v>363</v>
      </c>
      <c r="N3608" s="16" t="s">
        <v>206</v>
      </c>
      <c r="O3608" s="16" t="s">
        <v>4122</v>
      </c>
      <c r="P3608" s="12" t="s">
        <v>366</v>
      </c>
      <c r="Q3608" s="16">
        <v>2022</v>
      </c>
      <c r="R3608" s="16">
        <v>0</v>
      </c>
      <c r="T3608" s="16">
        <v>0</v>
      </c>
      <c r="V3608" s="12" t="s">
        <v>204</v>
      </c>
      <c r="W3608" s="12" t="s">
        <v>204</v>
      </c>
      <c r="X3608" s="16">
        <v>1</v>
      </c>
      <c r="Y3608" s="16">
        <v>7</v>
      </c>
      <c r="Z3608" s="16">
        <v>0</v>
      </c>
      <c r="AA3608" s="16">
        <v>0</v>
      </c>
      <c r="AD3608" s="16">
        <f t="shared" si="788"/>
        <v>0</v>
      </c>
      <c r="AE3608" s="16">
        <f t="shared" si="789"/>
        <v>0</v>
      </c>
      <c r="AF3608" s="16">
        <f t="shared" si="790"/>
        <v>0</v>
      </c>
      <c r="AG3608" s="16">
        <f t="shared" si="791"/>
        <v>0</v>
      </c>
      <c r="AH3608" s="12">
        <f t="shared" si="792"/>
        <v>0</v>
      </c>
      <c r="AI3608" s="16">
        <f t="shared" si="793"/>
        <v>0</v>
      </c>
      <c r="AJ3608" s="16">
        <f t="shared" si="794"/>
        <v>0</v>
      </c>
      <c r="AK3608" s="16">
        <f t="shared" si="795"/>
        <v>0</v>
      </c>
      <c r="AL3608" s="16">
        <f t="shared" si="796"/>
        <v>0</v>
      </c>
      <c r="AM3608" s="16">
        <f t="shared" si="797"/>
        <v>0</v>
      </c>
      <c r="AN3608" s="16">
        <f t="shared" si="798"/>
        <v>0</v>
      </c>
      <c r="AP3608" s="16">
        <v>0</v>
      </c>
      <c r="AQ3608" s="16" t="s">
        <v>207</v>
      </c>
      <c r="AX3608" s="16" t="s">
        <v>207</v>
      </c>
      <c r="AY3608" s="16" t="s">
        <v>207</v>
      </c>
      <c r="AZ3608" s="16" t="s">
        <v>207</v>
      </c>
      <c r="BA3608" s="16" t="s">
        <v>207</v>
      </c>
      <c r="BB3608" s="16" t="s">
        <v>207</v>
      </c>
      <c r="BC3608" s="16">
        <v>0</v>
      </c>
      <c r="BD3608" s="16">
        <f t="shared" si="799"/>
        <v>0</v>
      </c>
      <c r="BE3608" s="16">
        <f t="shared" si="800"/>
        <v>0</v>
      </c>
      <c r="BG3608" s="16">
        <f t="shared" si="801"/>
        <v>0</v>
      </c>
      <c r="BH3608" s="16">
        <f t="shared" si="802"/>
        <v>0</v>
      </c>
      <c r="BI3608" s="16">
        <f t="shared" si="803"/>
        <v>0</v>
      </c>
    </row>
    <row r="3609" spans="1:61" x14ac:dyDescent="0.35">
      <c r="A3609">
        <v>3608</v>
      </c>
      <c r="B3609" t="s">
        <v>360</v>
      </c>
      <c r="C3609" t="s">
        <v>10221</v>
      </c>
      <c r="D3609" s="15" t="s">
        <v>4160</v>
      </c>
      <c r="E3609" s="12" t="s">
        <v>98</v>
      </c>
      <c r="G3609" s="12" t="s">
        <v>3316</v>
      </c>
      <c r="H3609" s="12" t="s">
        <v>589</v>
      </c>
      <c r="I3609" s="12" t="s">
        <v>363</v>
      </c>
      <c r="J3609" s="12" t="s">
        <v>2401</v>
      </c>
      <c r="K3609" s="12" t="s">
        <v>363</v>
      </c>
      <c r="N3609" s="16" t="s">
        <v>206</v>
      </c>
      <c r="O3609" s="16" t="s">
        <v>4122</v>
      </c>
      <c r="P3609" s="12" t="s">
        <v>366</v>
      </c>
      <c r="Q3609" s="16">
        <v>2022</v>
      </c>
      <c r="R3609" s="16">
        <v>0</v>
      </c>
      <c r="T3609" s="16">
        <v>0</v>
      </c>
      <c r="V3609" s="12" t="s">
        <v>204</v>
      </c>
      <c r="W3609" s="12" t="s">
        <v>204</v>
      </c>
      <c r="X3609" s="16">
        <v>1</v>
      </c>
      <c r="Y3609" s="16">
        <v>7</v>
      </c>
      <c r="Z3609" s="16">
        <v>0</v>
      </c>
      <c r="AA3609" s="16">
        <v>0</v>
      </c>
      <c r="AD3609" s="16">
        <f t="shared" si="788"/>
        <v>0</v>
      </c>
      <c r="AE3609" s="16">
        <f t="shared" si="789"/>
        <v>0</v>
      </c>
      <c r="AF3609" s="16">
        <f t="shared" si="790"/>
        <v>0</v>
      </c>
      <c r="AG3609" s="16">
        <f t="shared" si="791"/>
        <v>0</v>
      </c>
      <c r="AH3609" s="12">
        <f t="shared" si="792"/>
        <v>0</v>
      </c>
      <c r="AI3609" s="16">
        <f t="shared" si="793"/>
        <v>0</v>
      </c>
      <c r="AJ3609" s="16">
        <f t="shared" si="794"/>
        <v>0</v>
      </c>
      <c r="AK3609" s="16">
        <f t="shared" si="795"/>
        <v>0</v>
      </c>
      <c r="AL3609" s="16">
        <f t="shared" si="796"/>
        <v>0</v>
      </c>
      <c r="AM3609" s="16">
        <f t="shared" si="797"/>
        <v>0</v>
      </c>
      <c r="AN3609" s="16">
        <f t="shared" si="798"/>
        <v>0</v>
      </c>
      <c r="AP3609" s="16">
        <v>0</v>
      </c>
      <c r="AQ3609" s="16" t="s">
        <v>207</v>
      </c>
      <c r="AX3609" s="16" t="s">
        <v>207</v>
      </c>
      <c r="AY3609" s="16" t="s">
        <v>207</v>
      </c>
      <c r="AZ3609" s="16" t="s">
        <v>207</v>
      </c>
      <c r="BA3609" s="16" t="s">
        <v>207</v>
      </c>
      <c r="BB3609" s="16" t="s">
        <v>207</v>
      </c>
      <c r="BC3609" s="16">
        <v>0</v>
      </c>
      <c r="BD3609" s="16">
        <f t="shared" si="799"/>
        <v>0</v>
      </c>
      <c r="BE3609" s="16">
        <f t="shared" si="800"/>
        <v>0</v>
      </c>
      <c r="BG3609" s="16">
        <f t="shared" si="801"/>
        <v>0</v>
      </c>
      <c r="BH3609" s="16">
        <f t="shared" si="802"/>
        <v>0</v>
      </c>
      <c r="BI3609" s="16">
        <f t="shared" si="803"/>
        <v>0</v>
      </c>
    </row>
    <row r="3610" spans="1:61" x14ac:dyDescent="0.35">
      <c r="A3610">
        <v>3609</v>
      </c>
      <c r="B3610" t="s">
        <v>360</v>
      </c>
      <c r="C3610" t="s">
        <v>10222</v>
      </c>
      <c r="D3610" s="15" t="s">
        <v>4161</v>
      </c>
      <c r="E3610" s="12" t="s">
        <v>98</v>
      </c>
      <c r="G3610" s="12" t="s">
        <v>3316</v>
      </c>
      <c r="H3610" s="12" t="s">
        <v>589</v>
      </c>
      <c r="I3610" s="12" t="s">
        <v>363</v>
      </c>
      <c r="J3610" s="12" t="s">
        <v>2401</v>
      </c>
      <c r="K3610" s="12" t="s">
        <v>363</v>
      </c>
      <c r="N3610" s="16" t="s">
        <v>206</v>
      </c>
      <c r="O3610" s="16" t="s">
        <v>4122</v>
      </c>
      <c r="P3610" s="12" t="s">
        <v>366</v>
      </c>
      <c r="Q3610" s="16">
        <v>2022</v>
      </c>
      <c r="R3610" s="16">
        <v>0</v>
      </c>
      <c r="T3610" s="16">
        <v>0</v>
      </c>
      <c r="V3610" s="12" t="s">
        <v>204</v>
      </c>
      <c r="W3610" s="12" t="s">
        <v>204</v>
      </c>
      <c r="X3610" s="16">
        <v>1</v>
      </c>
      <c r="Y3610" s="16">
        <v>7</v>
      </c>
      <c r="Z3610" s="16">
        <v>0</v>
      </c>
      <c r="AA3610" s="16">
        <v>0</v>
      </c>
      <c r="AD3610" s="16">
        <f t="shared" si="788"/>
        <v>0</v>
      </c>
      <c r="AE3610" s="16">
        <f t="shared" si="789"/>
        <v>0</v>
      </c>
      <c r="AF3610" s="16">
        <f t="shared" si="790"/>
        <v>0</v>
      </c>
      <c r="AG3610" s="16">
        <f t="shared" si="791"/>
        <v>0</v>
      </c>
      <c r="AH3610" s="12">
        <f t="shared" si="792"/>
        <v>0</v>
      </c>
      <c r="AI3610" s="16">
        <f t="shared" si="793"/>
        <v>0</v>
      </c>
      <c r="AJ3610" s="16">
        <f t="shared" si="794"/>
        <v>0</v>
      </c>
      <c r="AK3610" s="16">
        <f t="shared" si="795"/>
        <v>0</v>
      </c>
      <c r="AL3610" s="16">
        <f t="shared" si="796"/>
        <v>0</v>
      </c>
      <c r="AM3610" s="16">
        <f t="shared" si="797"/>
        <v>0</v>
      </c>
      <c r="AN3610" s="16">
        <f t="shared" si="798"/>
        <v>0</v>
      </c>
      <c r="AP3610" s="16">
        <v>0</v>
      </c>
      <c r="AQ3610" s="16" t="s">
        <v>207</v>
      </c>
      <c r="AX3610" s="16" t="s">
        <v>207</v>
      </c>
      <c r="AY3610" s="16" t="s">
        <v>207</v>
      </c>
      <c r="AZ3610" s="16" t="s">
        <v>207</v>
      </c>
      <c r="BA3610" s="16" t="s">
        <v>207</v>
      </c>
      <c r="BB3610" s="16" t="s">
        <v>207</v>
      </c>
      <c r="BC3610" s="16">
        <v>0</v>
      </c>
      <c r="BD3610" s="16">
        <f t="shared" si="799"/>
        <v>0</v>
      </c>
      <c r="BE3610" s="16">
        <f t="shared" si="800"/>
        <v>0</v>
      </c>
      <c r="BG3610" s="16">
        <f t="shared" si="801"/>
        <v>0</v>
      </c>
      <c r="BH3610" s="16">
        <f t="shared" si="802"/>
        <v>0</v>
      </c>
      <c r="BI3610" s="16">
        <f t="shared" si="803"/>
        <v>0</v>
      </c>
    </row>
    <row r="3611" spans="1:61" x14ac:dyDescent="0.35">
      <c r="A3611">
        <v>3610</v>
      </c>
      <c r="B3611" t="s">
        <v>360</v>
      </c>
      <c r="C3611" t="s">
        <v>10223</v>
      </c>
      <c r="D3611" s="15" t="s">
        <v>4140</v>
      </c>
      <c r="E3611" s="12" t="s">
        <v>98</v>
      </c>
      <c r="G3611" s="12" t="s">
        <v>3316</v>
      </c>
      <c r="H3611" s="12" t="s">
        <v>589</v>
      </c>
      <c r="I3611" s="12" t="s">
        <v>363</v>
      </c>
      <c r="J3611" s="12" t="s">
        <v>2401</v>
      </c>
      <c r="K3611" s="12" t="s">
        <v>363</v>
      </c>
      <c r="N3611" s="16" t="s">
        <v>206</v>
      </c>
      <c r="O3611" s="16" t="s">
        <v>4122</v>
      </c>
      <c r="P3611" s="12" t="s">
        <v>366</v>
      </c>
      <c r="Q3611" s="16">
        <v>2022</v>
      </c>
      <c r="R3611" s="16">
        <v>0</v>
      </c>
      <c r="T3611" s="16">
        <v>0</v>
      </c>
      <c r="V3611" s="12" t="s">
        <v>204</v>
      </c>
      <c r="W3611" s="12" t="s">
        <v>204</v>
      </c>
      <c r="X3611" s="16">
        <v>1</v>
      </c>
      <c r="Y3611" s="16">
        <v>7</v>
      </c>
      <c r="Z3611" s="16">
        <v>0</v>
      </c>
      <c r="AA3611" s="16">
        <v>0</v>
      </c>
      <c r="AD3611" s="16">
        <f t="shared" si="788"/>
        <v>0</v>
      </c>
      <c r="AE3611" s="16">
        <f t="shared" si="789"/>
        <v>0</v>
      </c>
      <c r="AF3611" s="16">
        <f t="shared" si="790"/>
        <v>0</v>
      </c>
      <c r="AG3611" s="16">
        <f t="shared" si="791"/>
        <v>0</v>
      </c>
      <c r="AH3611" s="12">
        <f t="shared" si="792"/>
        <v>0</v>
      </c>
      <c r="AI3611" s="16">
        <f t="shared" si="793"/>
        <v>0</v>
      </c>
      <c r="AJ3611" s="16">
        <f t="shared" si="794"/>
        <v>0</v>
      </c>
      <c r="AK3611" s="16">
        <f t="shared" si="795"/>
        <v>0</v>
      </c>
      <c r="AL3611" s="16">
        <f t="shared" si="796"/>
        <v>0</v>
      </c>
      <c r="AM3611" s="16">
        <f t="shared" si="797"/>
        <v>0</v>
      </c>
      <c r="AN3611" s="16">
        <f t="shared" si="798"/>
        <v>0</v>
      </c>
      <c r="AP3611" s="16">
        <v>0</v>
      </c>
      <c r="AQ3611" s="16" t="s">
        <v>207</v>
      </c>
      <c r="AX3611" s="16" t="s">
        <v>207</v>
      </c>
      <c r="AY3611" s="16" t="s">
        <v>207</v>
      </c>
      <c r="AZ3611" s="16" t="s">
        <v>207</v>
      </c>
      <c r="BA3611" s="16" t="s">
        <v>207</v>
      </c>
      <c r="BB3611" s="16" t="s">
        <v>207</v>
      </c>
      <c r="BC3611" s="16">
        <v>0</v>
      </c>
      <c r="BD3611" s="16">
        <f t="shared" si="799"/>
        <v>0</v>
      </c>
      <c r="BE3611" s="16">
        <f t="shared" si="800"/>
        <v>0</v>
      </c>
      <c r="BG3611" s="16">
        <f t="shared" si="801"/>
        <v>0</v>
      </c>
      <c r="BH3611" s="16">
        <f t="shared" si="802"/>
        <v>0</v>
      </c>
      <c r="BI3611" s="16">
        <f t="shared" si="803"/>
        <v>0</v>
      </c>
    </row>
    <row r="3612" spans="1:61" x14ac:dyDescent="0.35">
      <c r="A3612">
        <v>3611</v>
      </c>
      <c r="B3612" t="s">
        <v>360</v>
      </c>
      <c r="C3612" t="s">
        <v>10224</v>
      </c>
      <c r="D3612" s="15" t="s">
        <v>4116</v>
      </c>
      <c r="E3612" s="12" t="s">
        <v>98</v>
      </c>
      <c r="G3612" s="12" t="s">
        <v>3316</v>
      </c>
      <c r="H3612" s="12" t="s">
        <v>589</v>
      </c>
      <c r="I3612" s="12" t="s">
        <v>363</v>
      </c>
      <c r="J3612" s="12" t="s">
        <v>2401</v>
      </c>
      <c r="K3612" s="12" t="s">
        <v>363</v>
      </c>
      <c r="N3612" s="16" t="s">
        <v>206</v>
      </c>
      <c r="O3612" s="16" t="s">
        <v>4122</v>
      </c>
      <c r="P3612" s="12" t="s">
        <v>366</v>
      </c>
      <c r="Q3612" s="16">
        <v>2022</v>
      </c>
      <c r="R3612" s="16">
        <v>0</v>
      </c>
      <c r="T3612" s="16">
        <v>0</v>
      </c>
      <c r="V3612" s="12" t="s">
        <v>204</v>
      </c>
      <c r="W3612" s="12" t="s">
        <v>204</v>
      </c>
      <c r="X3612" s="16">
        <v>1</v>
      </c>
      <c r="Y3612" s="16">
        <v>7</v>
      </c>
      <c r="Z3612" s="16">
        <v>0</v>
      </c>
      <c r="AA3612" s="16">
        <v>0</v>
      </c>
      <c r="AD3612" s="16">
        <f t="shared" si="788"/>
        <v>0</v>
      </c>
      <c r="AE3612" s="16">
        <f t="shared" si="789"/>
        <v>0</v>
      </c>
      <c r="AF3612" s="16">
        <f t="shared" si="790"/>
        <v>0</v>
      </c>
      <c r="AG3612" s="16">
        <f t="shared" si="791"/>
        <v>0</v>
      </c>
      <c r="AH3612" s="12">
        <f t="shared" si="792"/>
        <v>0</v>
      </c>
      <c r="AI3612" s="16">
        <f t="shared" si="793"/>
        <v>0</v>
      </c>
      <c r="AJ3612" s="16">
        <f t="shared" si="794"/>
        <v>0</v>
      </c>
      <c r="AK3612" s="16">
        <f t="shared" si="795"/>
        <v>0</v>
      </c>
      <c r="AL3612" s="16">
        <f t="shared" si="796"/>
        <v>0</v>
      </c>
      <c r="AM3612" s="16">
        <f t="shared" si="797"/>
        <v>0</v>
      </c>
      <c r="AN3612" s="16">
        <f t="shared" si="798"/>
        <v>0</v>
      </c>
      <c r="AP3612" s="16">
        <v>0</v>
      </c>
      <c r="AQ3612" s="16" t="s">
        <v>207</v>
      </c>
      <c r="AX3612" s="16" t="s">
        <v>207</v>
      </c>
      <c r="AY3612" s="16" t="s">
        <v>207</v>
      </c>
      <c r="AZ3612" s="16" t="s">
        <v>207</v>
      </c>
      <c r="BA3612" s="16" t="s">
        <v>207</v>
      </c>
      <c r="BB3612" s="16" t="s">
        <v>207</v>
      </c>
      <c r="BC3612" s="16">
        <v>0</v>
      </c>
      <c r="BD3612" s="16">
        <f t="shared" si="799"/>
        <v>0</v>
      </c>
      <c r="BE3612" s="16">
        <f t="shared" si="800"/>
        <v>0</v>
      </c>
      <c r="BG3612" s="16">
        <f t="shared" si="801"/>
        <v>0</v>
      </c>
      <c r="BH3612" s="16">
        <f t="shared" si="802"/>
        <v>0</v>
      </c>
      <c r="BI3612" s="16">
        <f t="shared" si="803"/>
        <v>0</v>
      </c>
    </row>
    <row r="3613" spans="1:61" x14ac:dyDescent="0.35">
      <c r="A3613">
        <v>3612</v>
      </c>
      <c r="B3613" t="s">
        <v>360</v>
      </c>
      <c r="C3613" t="s">
        <v>10225</v>
      </c>
      <c r="D3613" s="15" t="s">
        <v>4162</v>
      </c>
      <c r="E3613" s="12" t="s">
        <v>98</v>
      </c>
      <c r="G3613" s="12" t="s">
        <v>3316</v>
      </c>
      <c r="H3613" s="12" t="s">
        <v>589</v>
      </c>
      <c r="I3613" s="12" t="s">
        <v>363</v>
      </c>
      <c r="J3613" s="12" t="s">
        <v>2401</v>
      </c>
      <c r="K3613" s="12" t="s">
        <v>363</v>
      </c>
      <c r="N3613" s="16" t="s">
        <v>206</v>
      </c>
      <c r="O3613" s="16" t="s">
        <v>4122</v>
      </c>
      <c r="P3613" s="12" t="s">
        <v>366</v>
      </c>
      <c r="Q3613" s="16">
        <v>2022</v>
      </c>
      <c r="R3613" s="16">
        <v>0</v>
      </c>
      <c r="T3613" s="16">
        <v>0</v>
      </c>
      <c r="V3613" s="12" t="s">
        <v>204</v>
      </c>
      <c r="W3613" s="12" t="s">
        <v>204</v>
      </c>
      <c r="X3613" s="16">
        <v>1</v>
      </c>
      <c r="Y3613" s="16">
        <v>7</v>
      </c>
      <c r="Z3613" s="16">
        <v>0</v>
      </c>
      <c r="AA3613" s="16">
        <v>0</v>
      </c>
      <c r="AD3613" s="16">
        <f t="shared" si="788"/>
        <v>0</v>
      </c>
      <c r="AE3613" s="16">
        <f t="shared" si="789"/>
        <v>0</v>
      </c>
      <c r="AF3613" s="16">
        <f t="shared" si="790"/>
        <v>0</v>
      </c>
      <c r="AG3613" s="16">
        <f t="shared" si="791"/>
        <v>0</v>
      </c>
      <c r="AH3613" s="12">
        <f t="shared" si="792"/>
        <v>0</v>
      </c>
      <c r="AI3613" s="16">
        <f t="shared" si="793"/>
        <v>0</v>
      </c>
      <c r="AJ3613" s="16">
        <f t="shared" si="794"/>
        <v>0</v>
      </c>
      <c r="AK3613" s="16">
        <f t="shared" si="795"/>
        <v>0</v>
      </c>
      <c r="AL3613" s="16">
        <f t="shared" si="796"/>
        <v>0</v>
      </c>
      <c r="AM3613" s="16">
        <f t="shared" si="797"/>
        <v>0</v>
      </c>
      <c r="AN3613" s="16">
        <f t="shared" si="798"/>
        <v>0</v>
      </c>
      <c r="AP3613" s="16">
        <v>0</v>
      </c>
      <c r="AQ3613" s="16" t="s">
        <v>207</v>
      </c>
      <c r="AX3613" s="16" t="s">
        <v>207</v>
      </c>
      <c r="AY3613" s="16" t="s">
        <v>207</v>
      </c>
      <c r="AZ3613" s="16" t="s">
        <v>207</v>
      </c>
      <c r="BA3613" s="16" t="s">
        <v>207</v>
      </c>
      <c r="BB3613" s="16" t="s">
        <v>207</v>
      </c>
      <c r="BC3613" s="16">
        <v>0</v>
      </c>
      <c r="BD3613" s="16">
        <f t="shared" si="799"/>
        <v>0</v>
      </c>
      <c r="BE3613" s="16">
        <f t="shared" si="800"/>
        <v>0</v>
      </c>
      <c r="BG3613" s="16">
        <f t="shared" si="801"/>
        <v>0</v>
      </c>
      <c r="BH3613" s="16">
        <f t="shared" si="802"/>
        <v>0</v>
      </c>
      <c r="BI3613" s="16">
        <f t="shared" si="803"/>
        <v>0</v>
      </c>
    </row>
    <row r="3614" spans="1:61" x14ac:dyDescent="0.35">
      <c r="A3614">
        <v>3613</v>
      </c>
      <c r="B3614" t="s">
        <v>360</v>
      </c>
      <c r="C3614" t="s">
        <v>10226</v>
      </c>
      <c r="D3614" s="15" t="s">
        <v>4163</v>
      </c>
      <c r="E3614" s="12" t="s">
        <v>98</v>
      </c>
      <c r="G3614" s="12" t="s">
        <v>3316</v>
      </c>
      <c r="H3614" s="12" t="s">
        <v>589</v>
      </c>
      <c r="I3614" s="12" t="s">
        <v>363</v>
      </c>
      <c r="J3614" s="12" t="s">
        <v>2401</v>
      </c>
      <c r="K3614" s="12" t="s">
        <v>363</v>
      </c>
      <c r="N3614" s="16" t="s">
        <v>206</v>
      </c>
      <c r="O3614" s="16" t="s">
        <v>4122</v>
      </c>
      <c r="P3614" s="12" t="s">
        <v>366</v>
      </c>
      <c r="Q3614" s="16">
        <v>2022</v>
      </c>
      <c r="R3614" s="16">
        <v>0</v>
      </c>
      <c r="T3614" s="16">
        <v>0</v>
      </c>
      <c r="V3614" s="12" t="s">
        <v>204</v>
      </c>
      <c r="W3614" s="12" t="s">
        <v>204</v>
      </c>
      <c r="X3614" s="16">
        <v>1</v>
      </c>
      <c r="Y3614" s="16">
        <v>7</v>
      </c>
      <c r="Z3614" s="16">
        <v>0</v>
      </c>
      <c r="AA3614" s="16">
        <v>0</v>
      </c>
      <c r="AD3614" s="16">
        <f t="shared" si="788"/>
        <v>0</v>
      </c>
      <c r="AE3614" s="16">
        <f t="shared" si="789"/>
        <v>0</v>
      </c>
      <c r="AF3614" s="16">
        <f t="shared" si="790"/>
        <v>0</v>
      </c>
      <c r="AG3614" s="16">
        <f t="shared" si="791"/>
        <v>0</v>
      </c>
      <c r="AH3614" s="12">
        <f t="shared" si="792"/>
        <v>0</v>
      </c>
      <c r="AI3614" s="16">
        <f t="shared" si="793"/>
        <v>0</v>
      </c>
      <c r="AJ3614" s="16">
        <f t="shared" si="794"/>
        <v>0</v>
      </c>
      <c r="AK3614" s="16">
        <f t="shared" si="795"/>
        <v>0</v>
      </c>
      <c r="AL3614" s="16">
        <f t="shared" si="796"/>
        <v>0</v>
      </c>
      <c r="AM3614" s="16">
        <f t="shared" si="797"/>
        <v>0</v>
      </c>
      <c r="AN3614" s="16">
        <f t="shared" si="798"/>
        <v>0</v>
      </c>
      <c r="AP3614" s="16">
        <v>0</v>
      </c>
      <c r="AQ3614" s="16" t="s">
        <v>207</v>
      </c>
      <c r="AX3614" s="16" t="s">
        <v>207</v>
      </c>
      <c r="AY3614" s="16" t="s">
        <v>207</v>
      </c>
      <c r="AZ3614" s="16" t="s">
        <v>207</v>
      </c>
      <c r="BA3614" s="16" t="s">
        <v>207</v>
      </c>
      <c r="BB3614" s="16" t="s">
        <v>207</v>
      </c>
      <c r="BC3614" s="16">
        <v>0</v>
      </c>
      <c r="BD3614" s="16">
        <f t="shared" si="799"/>
        <v>0</v>
      </c>
      <c r="BE3614" s="16">
        <f t="shared" si="800"/>
        <v>0</v>
      </c>
      <c r="BG3614" s="16">
        <f t="shared" si="801"/>
        <v>0</v>
      </c>
      <c r="BH3614" s="16">
        <f t="shared" si="802"/>
        <v>0</v>
      </c>
      <c r="BI3614" s="16">
        <f t="shared" si="803"/>
        <v>0</v>
      </c>
    </row>
    <row r="3615" spans="1:61" x14ac:dyDescent="0.35">
      <c r="A3615">
        <v>3614</v>
      </c>
      <c r="B3615" t="s">
        <v>360</v>
      </c>
      <c r="C3615" t="s">
        <v>10227</v>
      </c>
      <c r="D3615" s="15" t="s">
        <v>4164</v>
      </c>
      <c r="E3615" s="12" t="s">
        <v>98</v>
      </c>
      <c r="G3615" s="12" t="s">
        <v>3316</v>
      </c>
      <c r="H3615" s="12" t="s">
        <v>589</v>
      </c>
      <c r="I3615" s="12" t="s">
        <v>363</v>
      </c>
      <c r="J3615" s="12" t="s">
        <v>2401</v>
      </c>
      <c r="K3615" s="12" t="s">
        <v>363</v>
      </c>
      <c r="N3615" s="16" t="s">
        <v>206</v>
      </c>
      <c r="O3615" s="16" t="s">
        <v>4122</v>
      </c>
      <c r="P3615" s="12" t="s">
        <v>366</v>
      </c>
      <c r="Q3615" s="16">
        <v>2022</v>
      </c>
      <c r="R3615" s="16">
        <v>0</v>
      </c>
      <c r="T3615" s="16">
        <v>0</v>
      </c>
      <c r="V3615" s="12" t="s">
        <v>204</v>
      </c>
      <c r="W3615" s="12" t="s">
        <v>204</v>
      </c>
      <c r="X3615" s="16">
        <v>1</v>
      </c>
      <c r="Y3615" s="16">
        <v>7</v>
      </c>
      <c r="Z3615" s="16">
        <v>0</v>
      </c>
      <c r="AA3615" s="16">
        <v>0</v>
      </c>
      <c r="AD3615" s="16">
        <f t="shared" si="788"/>
        <v>0</v>
      </c>
      <c r="AE3615" s="16">
        <f t="shared" si="789"/>
        <v>0</v>
      </c>
      <c r="AF3615" s="16">
        <f t="shared" si="790"/>
        <v>0</v>
      </c>
      <c r="AG3615" s="16">
        <f t="shared" si="791"/>
        <v>0</v>
      </c>
      <c r="AH3615" s="12">
        <f t="shared" si="792"/>
        <v>0</v>
      </c>
      <c r="AI3615" s="16">
        <f t="shared" si="793"/>
        <v>0</v>
      </c>
      <c r="AJ3615" s="16">
        <f t="shared" si="794"/>
        <v>0</v>
      </c>
      <c r="AK3615" s="16">
        <f t="shared" si="795"/>
        <v>0</v>
      </c>
      <c r="AL3615" s="16">
        <f t="shared" si="796"/>
        <v>0</v>
      </c>
      <c r="AM3615" s="16">
        <f t="shared" si="797"/>
        <v>0</v>
      </c>
      <c r="AN3615" s="16">
        <f t="shared" si="798"/>
        <v>0</v>
      </c>
      <c r="AP3615" s="16">
        <v>0</v>
      </c>
      <c r="AQ3615" s="16" t="s">
        <v>207</v>
      </c>
      <c r="AX3615" s="16" t="s">
        <v>207</v>
      </c>
      <c r="AY3615" s="16" t="s">
        <v>207</v>
      </c>
      <c r="AZ3615" s="16" t="s">
        <v>207</v>
      </c>
      <c r="BA3615" s="16" t="s">
        <v>207</v>
      </c>
      <c r="BB3615" s="16" t="s">
        <v>207</v>
      </c>
      <c r="BC3615" s="16">
        <v>0</v>
      </c>
      <c r="BD3615" s="16">
        <f t="shared" si="799"/>
        <v>0</v>
      </c>
      <c r="BE3615" s="16">
        <f t="shared" si="800"/>
        <v>0</v>
      </c>
      <c r="BG3615" s="16">
        <f t="shared" si="801"/>
        <v>0</v>
      </c>
      <c r="BH3615" s="16">
        <f t="shared" si="802"/>
        <v>0</v>
      </c>
      <c r="BI3615" s="16">
        <f t="shared" si="803"/>
        <v>0</v>
      </c>
    </row>
    <row r="3616" spans="1:61" x14ac:dyDescent="0.35">
      <c r="A3616">
        <v>3615</v>
      </c>
      <c r="B3616" t="s">
        <v>360</v>
      </c>
      <c r="C3616" t="s">
        <v>10228</v>
      </c>
      <c r="D3616" s="15" t="s">
        <v>4165</v>
      </c>
      <c r="E3616" s="12" t="s">
        <v>98</v>
      </c>
      <c r="G3616" s="12" t="s">
        <v>3316</v>
      </c>
      <c r="H3616" s="12" t="s">
        <v>589</v>
      </c>
      <c r="I3616" s="12" t="s">
        <v>363</v>
      </c>
      <c r="J3616" s="12" t="s">
        <v>2401</v>
      </c>
      <c r="K3616" s="12" t="s">
        <v>363</v>
      </c>
      <c r="N3616" s="16" t="s">
        <v>206</v>
      </c>
      <c r="O3616" s="16" t="s">
        <v>4122</v>
      </c>
      <c r="P3616" s="12" t="s">
        <v>366</v>
      </c>
      <c r="Q3616" s="16">
        <v>2022</v>
      </c>
      <c r="R3616" s="16">
        <v>0</v>
      </c>
      <c r="T3616" s="16">
        <v>0</v>
      </c>
      <c r="V3616" s="12" t="s">
        <v>204</v>
      </c>
      <c r="W3616" s="12" t="s">
        <v>204</v>
      </c>
      <c r="X3616" s="16">
        <v>1</v>
      </c>
      <c r="Y3616" s="16">
        <v>7</v>
      </c>
      <c r="Z3616" s="16">
        <v>0</v>
      </c>
      <c r="AA3616" s="16">
        <v>0</v>
      </c>
      <c r="AD3616" s="16">
        <f t="shared" si="788"/>
        <v>0</v>
      </c>
      <c r="AE3616" s="16">
        <f t="shared" si="789"/>
        <v>0</v>
      </c>
      <c r="AF3616" s="16">
        <f t="shared" si="790"/>
        <v>0</v>
      </c>
      <c r="AG3616" s="16">
        <f t="shared" si="791"/>
        <v>0</v>
      </c>
      <c r="AH3616" s="12">
        <f t="shared" si="792"/>
        <v>0</v>
      </c>
      <c r="AI3616" s="16">
        <f t="shared" si="793"/>
        <v>0</v>
      </c>
      <c r="AJ3616" s="16">
        <f t="shared" si="794"/>
        <v>0</v>
      </c>
      <c r="AK3616" s="16">
        <f t="shared" si="795"/>
        <v>0</v>
      </c>
      <c r="AL3616" s="16">
        <f t="shared" si="796"/>
        <v>0</v>
      </c>
      <c r="AM3616" s="16">
        <f t="shared" si="797"/>
        <v>0</v>
      </c>
      <c r="AN3616" s="16">
        <f t="shared" si="798"/>
        <v>0</v>
      </c>
      <c r="AP3616" s="16">
        <v>0</v>
      </c>
      <c r="AQ3616" s="16" t="s">
        <v>207</v>
      </c>
      <c r="AX3616" s="16" t="s">
        <v>207</v>
      </c>
      <c r="AY3616" s="16" t="s">
        <v>207</v>
      </c>
      <c r="AZ3616" s="16" t="s">
        <v>207</v>
      </c>
      <c r="BA3616" s="16" t="s">
        <v>207</v>
      </c>
      <c r="BB3616" s="16" t="s">
        <v>207</v>
      </c>
      <c r="BC3616" s="16">
        <v>0</v>
      </c>
      <c r="BD3616" s="16">
        <f t="shared" si="799"/>
        <v>0</v>
      </c>
      <c r="BE3616" s="16">
        <f t="shared" si="800"/>
        <v>0</v>
      </c>
      <c r="BG3616" s="16">
        <f t="shared" si="801"/>
        <v>0</v>
      </c>
      <c r="BH3616" s="16">
        <f t="shared" si="802"/>
        <v>0</v>
      </c>
      <c r="BI3616" s="16">
        <f t="shared" si="803"/>
        <v>0</v>
      </c>
    </row>
    <row r="3617" spans="1:61" x14ac:dyDescent="0.35">
      <c r="A3617">
        <v>3616</v>
      </c>
      <c r="B3617" t="s">
        <v>360</v>
      </c>
      <c r="C3617" t="s">
        <v>10229</v>
      </c>
      <c r="D3617" s="15" t="s">
        <v>4166</v>
      </c>
      <c r="E3617" s="12" t="s">
        <v>98</v>
      </c>
      <c r="G3617" s="12" t="s">
        <v>3316</v>
      </c>
      <c r="H3617" s="12" t="s">
        <v>589</v>
      </c>
      <c r="I3617" s="12" t="s">
        <v>363</v>
      </c>
      <c r="J3617" s="12" t="s">
        <v>2401</v>
      </c>
      <c r="K3617" s="12" t="s">
        <v>363</v>
      </c>
      <c r="N3617" s="16" t="s">
        <v>206</v>
      </c>
      <c r="O3617" s="16" t="s">
        <v>4122</v>
      </c>
      <c r="P3617" s="12" t="s">
        <v>366</v>
      </c>
      <c r="Q3617" s="16">
        <v>2022</v>
      </c>
      <c r="R3617" s="16">
        <v>0</v>
      </c>
      <c r="T3617" s="16">
        <v>0</v>
      </c>
      <c r="V3617" s="12" t="s">
        <v>204</v>
      </c>
      <c r="W3617" s="12" t="s">
        <v>204</v>
      </c>
      <c r="X3617" s="16">
        <v>1</v>
      </c>
      <c r="Y3617" s="16">
        <v>7</v>
      </c>
      <c r="Z3617" s="16">
        <v>0</v>
      </c>
      <c r="AA3617" s="16">
        <v>0</v>
      </c>
      <c r="AD3617" s="16">
        <f t="shared" si="788"/>
        <v>0</v>
      </c>
      <c r="AE3617" s="16">
        <f t="shared" si="789"/>
        <v>0</v>
      </c>
      <c r="AF3617" s="16">
        <f t="shared" si="790"/>
        <v>0</v>
      </c>
      <c r="AG3617" s="16">
        <f t="shared" si="791"/>
        <v>0</v>
      </c>
      <c r="AH3617" s="12">
        <f t="shared" si="792"/>
        <v>0</v>
      </c>
      <c r="AI3617" s="16">
        <f t="shared" si="793"/>
        <v>0</v>
      </c>
      <c r="AJ3617" s="16">
        <f t="shared" si="794"/>
        <v>0</v>
      </c>
      <c r="AK3617" s="16">
        <f t="shared" si="795"/>
        <v>0</v>
      </c>
      <c r="AL3617" s="16">
        <f t="shared" si="796"/>
        <v>0</v>
      </c>
      <c r="AM3617" s="16">
        <f t="shared" si="797"/>
        <v>0</v>
      </c>
      <c r="AN3617" s="16">
        <f t="shared" si="798"/>
        <v>0</v>
      </c>
      <c r="AP3617" s="16">
        <v>0</v>
      </c>
      <c r="AQ3617" s="16" t="s">
        <v>207</v>
      </c>
      <c r="AX3617" s="16" t="s">
        <v>207</v>
      </c>
      <c r="AY3617" s="16" t="s">
        <v>207</v>
      </c>
      <c r="AZ3617" s="16" t="s">
        <v>207</v>
      </c>
      <c r="BA3617" s="16" t="s">
        <v>207</v>
      </c>
      <c r="BB3617" s="16" t="s">
        <v>207</v>
      </c>
      <c r="BC3617" s="16">
        <v>0</v>
      </c>
      <c r="BD3617" s="16">
        <f t="shared" si="799"/>
        <v>0</v>
      </c>
      <c r="BE3617" s="16">
        <f t="shared" si="800"/>
        <v>0</v>
      </c>
      <c r="BG3617" s="16">
        <f t="shared" si="801"/>
        <v>0</v>
      </c>
      <c r="BH3617" s="16">
        <f t="shared" si="802"/>
        <v>0</v>
      </c>
      <c r="BI3617" s="16">
        <f t="shared" si="803"/>
        <v>0</v>
      </c>
    </row>
    <row r="3618" spans="1:61" x14ac:dyDescent="0.35">
      <c r="A3618">
        <v>3617</v>
      </c>
      <c r="B3618" t="s">
        <v>360</v>
      </c>
      <c r="C3618" t="s">
        <v>10230</v>
      </c>
      <c r="D3618" s="15" t="s">
        <v>816</v>
      </c>
      <c r="E3618" s="12" t="s">
        <v>98</v>
      </c>
      <c r="G3618" s="12" t="s">
        <v>3316</v>
      </c>
      <c r="H3618" s="12" t="s">
        <v>589</v>
      </c>
      <c r="I3618" s="12" t="s">
        <v>363</v>
      </c>
      <c r="J3618" s="12" t="s">
        <v>2401</v>
      </c>
      <c r="K3618" s="12" t="s">
        <v>363</v>
      </c>
      <c r="N3618" s="16" t="s">
        <v>206</v>
      </c>
      <c r="O3618" s="16" t="s">
        <v>4122</v>
      </c>
      <c r="P3618" s="12" t="s">
        <v>366</v>
      </c>
      <c r="Q3618" s="16">
        <v>2022</v>
      </c>
      <c r="R3618" s="16">
        <v>0</v>
      </c>
      <c r="T3618" s="16">
        <v>0</v>
      </c>
      <c r="V3618" s="12" t="s">
        <v>204</v>
      </c>
      <c r="W3618" s="12" t="s">
        <v>204</v>
      </c>
      <c r="X3618" s="16">
        <v>1</v>
      </c>
      <c r="Y3618" s="16">
        <v>7</v>
      </c>
      <c r="Z3618" s="16">
        <v>0</v>
      </c>
      <c r="AA3618" s="16">
        <v>0</v>
      </c>
      <c r="AD3618" s="16">
        <f t="shared" si="788"/>
        <v>0</v>
      </c>
      <c r="AE3618" s="16">
        <f t="shared" si="789"/>
        <v>0</v>
      </c>
      <c r="AF3618" s="16">
        <f t="shared" si="790"/>
        <v>0</v>
      </c>
      <c r="AG3618" s="16">
        <f t="shared" si="791"/>
        <v>0</v>
      </c>
      <c r="AH3618" s="12">
        <f t="shared" si="792"/>
        <v>0</v>
      </c>
      <c r="AI3618" s="16">
        <f t="shared" si="793"/>
        <v>0</v>
      </c>
      <c r="AJ3618" s="16">
        <f t="shared" si="794"/>
        <v>0</v>
      </c>
      <c r="AK3618" s="16">
        <f t="shared" si="795"/>
        <v>0</v>
      </c>
      <c r="AL3618" s="16">
        <f t="shared" si="796"/>
        <v>0</v>
      </c>
      <c r="AM3618" s="16">
        <f t="shared" si="797"/>
        <v>0</v>
      </c>
      <c r="AN3618" s="16">
        <f t="shared" si="798"/>
        <v>0</v>
      </c>
      <c r="AP3618" s="16">
        <v>0</v>
      </c>
      <c r="AQ3618" s="16" t="s">
        <v>207</v>
      </c>
      <c r="AX3618" s="16" t="s">
        <v>207</v>
      </c>
      <c r="AY3618" s="16" t="s">
        <v>207</v>
      </c>
      <c r="AZ3618" s="16" t="s">
        <v>207</v>
      </c>
      <c r="BA3618" s="16" t="s">
        <v>207</v>
      </c>
      <c r="BB3618" s="16" t="s">
        <v>207</v>
      </c>
      <c r="BC3618" s="16">
        <v>0</v>
      </c>
      <c r="BD3618" s="16">
        <f t="shared" si="799"/>
        <v>0</v>
      </c>
      <c r="BE3618" s="16">
        <f t="shared" si="800"/>
        <v>0</v>
      </c>
      <c r="BG3618" s="16">
        <f t="shared" si="801"/>
        <v>0</v>
      </c>
      <c r="BH3618" s="16">
        <f t="shared" si="802"/>
        <v>0</v>
      </c>
      <c r="BI3618" s="16">
        <f t="shared" si="803"/>
        <v>0</v>
      </c>
    </row>
    <row r="3619" spans="1:61" x14ac:dyDescent="0.35">
      <c r="A3619">
        <v>3618</v>
      </c>
      <c r="B3619" t="s">
        <v>360</v>
      </c>
      <c r="C3619" t="s">
        <v>10231</v>
      </c>
      <c r="D3619" s="15" t="s">
        <v>4167</v>
      </c>
      <c r="E3619" s="12" t="s">
        <v>98</v>
      </c>
      <c r="G3619" s="12" t="s">
        <v>3316</v>
      </c>
      <c r="H3619" s="12" t="s">
        <v>589</v>
      </c>
      <c r="I3619" s="12" t="s">
        <v>363</v>
      </c>
      <c r="J3619" s="12" t="s">
        <v>2401</v>
      </c>
      <c r="K3619" s="12" t="s">
        <v>363</v>
      </c>
      <c r="N3619" s="16" t="s">
        <v>206</v>
      </c>
      <c r="O3619" s="16" t="s">
        <v>4122</v>
      </c>
      <c r="P3619" s="12" t="s">
        <v>366</v>
      </c>
      <c r="Q3619" s="16">
        <v>2022</v>
      </c>
      <c r="R3619" s="16">
        <v>0</v>
      </c>
      <c r="T3619" s="16">
        <v>0</v>
      </c>
      <c r="V3619" s="12" t="s">
        <v>204</v>
      </c>
      <c r="W3619" s="12" t="s">
        <v>204</v>
      </c>
      <c r="X3619" s="16">
        <v>1</v>
      </c>
      <c r="Y3619" s="16">
        <v>7</v>
      </c>
      <c r="Z3619" s="16">
        <v>0</v>
      </c>
      <c r="AA3619" s="16">
        <v>0</v>
      </c>
      <c r="AD3619" s="16">
        <f t="shared" si="788"/>
        <v>0</v>
      </c>
      <c r="AE3619" s="16">
        <f t="shared" si="789"/>
        <v>0</v>
      </c>
      <c r="AF3619" s="16">
        <f t="shared" si="790"/>
        <v>0</v>
      </c>
      <c r="AG3619" s="16">
        <f t="shared" si="791"/>
        <v>0</v>
      </c>
      <c r="AH3619" s="12">
        <f t="shared" si="792"/>
        <v>0</v>
      </c>
      <c r="AI3619" s="16">
        <f t="shared" si="793"/>
        <v>0</v>
      </c>
      <c r="AJ3619" s="16">
        <f t="shared" si="794"/>
        <v>0</v>
      </c>
      <c r="AK3619" s="16">
        <f t="shared" si="795"/>
        <v>0</v>
      </c>
      <c r="AL3619" s="16">
        <f t="shared" si="796"/>
        <v>0</v>
      </c>
      <c r="AM3619" s="16">
        <f t="shared" si="797"/>
        <v>0</v>
      </c>
      <c r="AN3619" s="16">
        <f t="shared" si="798"/>
        <v>0</v>
      </c>
      <c r="AP3619" s="16">
        <v>0</v>
      </c>
      <c r="AQ3619" s="16" t="s">
        <v>207</v>
      </c>
      <c r="AX3619" s="16" t="s">
        <v>207</v>
      </c>
      <c r="AY3619" s="16" t="s">
        <v>207</v>
      </c>
      <c r="AZ3619" s="16" t="s">
        <v>207</v>
      </c>
      <c r="BA3619" s="16" t="s">
        <v>207</v>
      </c>
      <c r="BB3619" s="16" t="s">
        <v>207</v>
      </c>
      <c r="BC3619" s="16">
        <v>0</v>
      </c>
      <c r="BD3619" s="16">
        <f t="shared" si="799"/>
        <v>0</v>
      </c>
      <c r="BE3619" s="16">
        <f t="shared" si="800"/>
        <v>0</v>
      </c>
      <c r="BG3619" s="16">
        <f t="shared" si="801"/>
        <v>0</v>
      </c>
      <c r="BH3619" s="16">
        <f t="shared" si="802"/>
        <v>0</v>
      </c>
      <c r="BI3619" s="16">
        <f t="shared" si="803"/>
        <v>0</v>
      </c>
    </row>
    <row r="3620" spans="1:61" x14ac:dyDescent="0.35">
      <c r="A3620">
        <v>3619</v>
      </c>
      <c r="B3620" t="s">
        <v>360</v>
      </c>
      <c r="C3620" t="s">
        <v>10232</v>
      </c>
      <c r="D3620" s="15" t="s">
        <v>4168</v>
      </c>
      <c r="E3620" s="12" t="s">
        <v>98</v>
      </c>
      <c r="G3620" s="12" t="s">
        <v>3316</v>
      </c>
      <c r="H3620" s="12" t="s">
        <v>589</v>
      </c>
      <c r="I3620" s="12" t="s">
        <v>363</v>
      </c>
      <c r="J3620" s="12" t="s">
        <v>2401</v>
      </c>
      <c r="K3620" s="12" t="s">
        <v>363</v>
      </c>
      <c r="N3620" s="16" t="s">
        <v>206</v>
      </c>
      <c r="O3620" s="16" t="s">
        <v>443</v>
      </c>
      <c r="P3620" s="12" t="s">
        <v>366</v>
      </c>
      <c r="Q3620" s="16">
        <v>2022</v>
      </c>
      <c r="R3620" s="16">
        <v>1.54</v>
      </c>
      <c r="T3620" s="16">
        <v>0</v>
      </c>
      <c r="V3620" s="12" t="s">
        <v>204</v>
      </c>
      <c r="W3620" s="12" t="s">
        <v>204</v>
      </c>
      <c r="X3620" s="16">
        <v>1</v>
      </c>
      <c r="Y3620" s="16">
        <v>7</v>
      </c>
      <c r="Z3620" s="16">
        <v>1.54</v>
      </c>
      <c r="AA3620" s="16">
        <v>200.20000000000002</v>
      </c>
      <c r="AB3620" s="16" t="s">
        <v>2113</v>
      </c>
      <c r="AC3620" s="16" t="s">
        <v>5621</v>
      </c>
      <c r="AD3620" s="16">
        <f t="shared" si="788"/>
        <v>70070</v>
      </c>
      <c r="AE3620" s="16">
        <f t="shared" si="789"/>
        <v>539</v>
      </c>
      <c r="AF3620" s="16">
        <f t="shared" si="790"/>
        <v>202125</v>
      </c>
      <c r="AG3620" s="16">
        <f t="shared" si="791"/>
        <v>154</v>
      </c>
      <c r="AH3620" s="12">
        <f t="shared" si="792"/>
        <v>0</v>
      </c>
      <c r="AI3620" s="16">
        <f t="shared" si="793"/>
        <v>10.780000000000001</v>
      </c>
      <c r="AJ3620" s="16">
        <f t="shared" si="794"/>
        <v>37191.000000000007</v>
      </c>
      <c r="AK3620" s="16">
        <f t="shared" si="795"/>
        <v>770</v>
      </c>
      <c r="AL3620" s="16">
        <f t="shared" si="796"/>
        <v>7700</v>
      </c>
      <c r="AM3620" s="16">
        <f t="shared" si="797"/>
        <v>109340</v>
      </c>
      <c r="AN3620" s="16">
        <f t="shared" si="798"/>
        <v>426426</v>
      </c>
      <c r="AP3620" s="16">
        <v>1.54</v>
      </c>
      <c r="AQ3620" s="16" t="s">
        <v>207</v>
      </c>
      <c r="AX3620" s="16" t="s">
        <v>207</v>
      </c>
      <c r="AY3620" s="16" t="s">
        <v>207</v>
      </c>
      <c r="AZ3620" s="16" t="s">
        <v>207</v>
      </c>
      <c r="BA3620" s="16" t="s">
        <v>207</v>
      </c>
      <c r="BB3620" s="16" t="s">
        <v>207</v>
      </c>
      <c r="BC3620" s="16">
        <v>1.54</v>
      </c>
      <c r="BD3620" s="16">
        <f t="shared" si="799"/>
        <v>5.3900000000000006</v>
      </c>
      <c r="BE3620" s="16">
        <f t="shared" si="800"/>
        <v>2665.1624999999999</v>
      </c>
      <c r="BG3620" s="16">
        <f t="shared" si="801"/>
        <v>1848</v>
      </c>
      <c r="BH3620" s="16">
        <f t="shared" si="802"/>
        <v>985.6</v>
      </c>
      <c r="BI3620" s="16">
        <f t="shared" si="803"/>
        <v>12.32</v>
      </c>
    </row>
    <row r="3621" spans="1:61" x14ac:dyDescent="0.35">
      <c r="A3621">
        <v>3620</v>
      </c>
      <c r="B3621" t="s">
        <v>360</v>
      </c>
      <c r="C3621" t="s">
        <v>10233</v>
      </c>
      <c r="D3621" s="15" t="s">
        <v>4169</v>
      </c>
      <c r="E3621" s="12" t="s">
        <v>98</v>
      </c>
      <c r="G3621" s="12" t="s">
        <v>3316</v>
      </c>
      <c r="H3621" s="12" t="s">
        <v>589</v>
      </c>
      <c r="I3621" s="12" t="s">
        <v>363</v>
      </c>
      <c r="J3621" s="12" t="s">
        <v>2401</v>
      </c>
      <c r="K3621" s="12" t="s">
        <v>363</v>
      </c>
      <c r="N3621" s="16" t="s">
        <v>206</v>
      </c>
      <c r="O3621" s="16" t="s">
        <v>443</v>
      </c>
      <c r="P3621" s="12" t="s">
        <v>366</v>
      </c>
      <c r="Q3621" s="16">
        <v>2022</v>
      </c>
      <c r="R3621" s="16">
        <v>3.31</v>
      </c>
      <c r="T3621" s="16">
        <v>0</v>
      </c>
      <c r="V3621" s="12" t="s">
        <v>204</v>
      </c>
      <c r="W3621" s="12" t="s">
        <v>204</v>
      </c>
      <c r="X3621" s="16">
        <v>1</v>
      </c>
      <c r="Y3621" s="16">
        <v>7</v>
      </c>
      <c r="Z3621" s="16">
        <v>3.31</v>
      </c>
      <c r="AA3621" s="16">
        <v>430.3</v>
      </c>
      <c r="AB3621" s="16" t="s">
        <v>2113</v>
      </c>
      <c r="AC3621" s="16" t="s">
        <v>5621</v>
      </c>
      <c r="AD3621" s="16">
        <f t="shared" ref="AD3621:AD3684" si="804">AA3621*350</f>
        <v>150605</v>
      </c>
      <c r="AE3621" s="16">
        <f t="shared" ref="AE3621:AE3684" si="805">Z3621*350</f>
        <v>1158.5</v>
      </c>
      <c r="AF3621" s="16">
        <f t="shared" ref="AF3621:AF3684" si="806">AE3621*375</f>
        <v>434437.5</v>
      </c>
      <c r="AG3621" s="16">
        <f t="shared" ref="AG3621:AG3684" si="807">Z3621*100</f>
        <v>331</v>
      </c>
      <c r="AH3621" s="12">
        <f t="shared" ref="AH3621:AH3684" si="808">AG3621*0</f>
        <v>0</v>
      </c>
      <c r="AI3621" s="16">
        <f t="shared" ref="AI3621:AI3684" si="809">7*Z3621</f>
        <v>23.17</v>
      </c>
      <c r="AJ3621" s="16">
        <f t="shared" ref="AJ3621:AJ3684" si="810">AI3621*3450</f>
        <v>79936.5</v>
      </c>
      <c r="AK3621" s="16">
        <f t="shared" ref="AK3621:AK3684" si="811">Z3621*500</f>
        <v>1655</v>
      </c>
      <c r="AL3621" s="16">
        <f t="shared" ref="AL3621:AL3684" si="812">1*5000*Z3621</f>
        <v>16550</v>
      </c>
      <c r="AM3621" s="16">
        <f t="shared" ref="AM3621:AM3684" si="813">Z3621*71000</f>
        <v>235010</v>
      </c>
      <c r="AN3621" s="16">
        <f t="shared" ref="AN3621:AN3684" si="814">AM3621+AL3621+AJ3621+AF3621+AD3621</f>
        <v>916539</v>
      </c>
      <c r="AP3621" s="16">
        <v>3.31</v>
      </c>
      <c r="AQ3621" s="16" t="s">
        <v>207</v>
      </c>
      <c r="AX3621" s="16" t="s">
        <v>207</v>
      </c>
      <c r="AY3621" s="16" t="s">
        <v>207</v>
      </c>
      <c r="AZ3621" s="16" t="s">
        <v>207</v>
      </c>
      <c r="BA3621" s="16" t="s">
        <v>207</v>
      </c>
      <c r="BB3621" s="16" t="s">
        <v>207</v>
      </c>
      <c r="BC3621" s="16">
        <v>3.31</v>
      </c>
      <c r="BD3621" s="16">
        <f t="shared" ref="BD3621:BD3684" si="815">3.5*BC3621</f>
        <v>11.585000000000001</v>
      </c>
      <c r="BE3621" s="16">
        <f t="shared" ref="BE3621:BE3684" si="816">AN3621/160</f>
        <v>5728.3687499999996</v>
      </c>
      <c r="BG3621" s="16">
        <f t="shared" ref="BG3621:BG3684" si="817">1200*BC3621</f>
        <v>3972</v>
      </c>
      <c r="BH3621" s="16">
        <f t="shared" ref="BH3621:BH3684" si="818">640*BC3621</f>
        <v>2118.4</v>
      </c>
      <c r="BI3621" s="16">
        <f t="shared" ref="BI3621:BI3684" si="819">BH3621/80</f>
        <v>26.48</v>
      </c>
    </row>
    <row r="3622" spans="1:61" x14ac:dyDescent="0.35">
      <c r="A3622">
        <v>3621</v>
      </c>
      <c r="B3622" t="s">
        <v>360</v>
      </c>
      <c r="C3622" t="s">
        <v>10234</v>
      </c>
      <c r="D3622" s="15" t="s">
        <v>4170</v>
      </c>
      <c r="E3622" s="12" t="s">
        <v>98</v>
      </c>
      <c r="G3622" s="12" t="s">
        <v>3316</v>
      </c>
      <c r="H3622" s="12" t="s">
        <v>589</v>
      </c>
      <c r="I3622" s="12" t="s">
        <v>363</v>
      </c>
      <c r="J3622" s="12" t="s">
        <v>2401</v>
      </c>
      <c r="K3622" s="12" t="s">
        <v>363</v>
      </c>
      <c r="N3622" s="16" t="s">
        <v>206</v>
      </c>
      <c r="O3622" s="16" t="s">
        <v>443</v>
      </c>
      <c r="P3622" s="12" t="s">
        <v>366</v>
      </c>
      <c r="Q3622" s="16">
        <v>2022</v>
      </c>
      <c r="R3622" s="16">
        <v>3.91</v>
      </c>
      <c r="T3622" s="16">
        <v>0</v>
      </c>
      <c r="V3622" s="12" t="s">
        <v>204</v>
      </c>
      <c r="W3622" s="12" t="s">
        <v>204</v>
      </c>
      <c r="X3622" s="16">
        <v>1</v>
      </c>
      <c r="Y3622" s="16">
        <v>7</v>
      </c>
      <c r="Z3622" s="16">
        <v>3.91</v>
      </c>
      <c r="AA3622" s="16">
        <v>508.3</v>
      </c>
      <c r="AB3622" s="16" t="s">
        <v>2113</v>
      </c>
      <c r="AC3622" s="16" t="s">
        <v>5621</v>
      </c>
      <c r="AD3622" s="16">
        <f t="shared" si="804"/>
        <v>177905</v>
      </c>
      <c r="AE3622" s="16">
        <f t="shared" si="805"/>
        <v>1368.5</v>
      </c>
      <c r="AF3622" s="16">
        <f t="shared" si="806"/>
        <v>513187.5</v>
      </c>
      <c r="AG3622" s="16">
        <f t="shared" si="807"/>
        <v>391</v>
      </c>
      <c r="AH3622" s="12">
        <f t="shared" si="808"/>
        <v>0</v>
      </c>
      <c r="AI3622" s="16">
        <f t="shared" si="809"/>
        <v>27.37</v>
      </c>
      <c r="AJ3622" s="16">
        <f t="shared" si="810"/>
        <v>94426.5</v>
      </c>
      <c r="AK3622" s="16">
        <f t="shared" si="811"/>
        <v>1955</v>
      </c>
      <c r="AL3622" s="16">
        <f t="shared" si="812"/>
        <v>19550</v>
      </c>
      <c r="AM3622" s="16">
        <f t="shared" si="813"/>
        <v>277610</v>
      </c>
      <c r="AN3622" s="16">
        <f t="shared" si="814"/>
        <v>1082679</v>
      </c>
      <c r="AP3622" s="16">
        <v>3.91</v>
      </c>
      <c r="AQ3622" s="16" t="s">
        <v>207</v>
      </c>
      <c r="AX3622" s="16" t="s">
        <v>207</v>
      </c>
      <c r="AY3622" s="16" t="s">
        <v>207</v>
      </c>
      <c r="AZ3622" s="16" t="s">
        <v>207</v>
      </c>
      <c r="BA3622" s="16" t="s">
        <v>207</v>
      </c>
      <c r="BB3622" s="16" t="s">
        <v>207</v>
      </c>
      <c r="BC3622" s="16">
        <v>3.91</v>
      </c>
      <c r="BD3622" s="16">
        <f t="shared" si="815"/>
        <v>13.685</v>
      </c>
      <c r="BE3622" s="16">
        <f t="shared" si="816"/>
        <v>6766.7437499999996</v>
      </c>
      <c r="BG3622" s="16">
        <f t="shared" si="817"/>
        <v>4692</v>
      </c>
      <c r="BH3622" s="16">
        <f t="shared" si="818"/>
        <v>2502.4</v>
      </c>
      <c r="BI3622" s="16">
        <f t="shared" si="819"/>
        <v>31.28</v>
      </c>
    </row>
    <row r="3623" spans="1:61" x14ac:dyDescent="0.35">
      <c r="A3623">
        <v>3622</v>
      </c>
      <c r="B3623" t="s">
        <v>360</v>
      </c>
      <c r="C3623" t="s">
        <v>10235</v>
      </c>
      <c r="D3623" s="15" t="s">
        <v>4171</v>
      </c>
      <c r="E3623" s="12" t="s">
        <v>98</v>
      </c>
      <c r="G3623" s="12" t="s">
        <v>3316</v>
      </c>
      <c r="H3623" s="12" t="s">
        <v>589</v>
      </c>
      <c r="I3623" s="12" t="s">
        <v>363</v>
      </c>
      <c r="J3623" s="12" t="s">
        <v>2401</v>
      </c>
      <c r="K3623" s="12" t="s">
        <v>363</v>
      </c>
      <c r="N3623" s="16" t="s">
        <v>206</v>
      </c>
      <c r="O3623" s="16" t="s">
        <v>443</v>
      </c>
      <c r="P3623" s="12" t="s">
        <v>366</v>
      </c>
      <c r="Q3623" s="16">
        <v>2022</v>
      </c>
      <c r="R3623" s="16">
        <v>2.42</v>
      </c>
      <c r="T3623" s="16">
        <v>0</v>
      </c>
      <c r="V3623" s="12" t="s">
        <v>204</v>
      </c>
      <c r="W3623" s="12" t="s">
        <v>204</v>
      </c>
      <c r="X3623" s="16">
        <v>1</v>
      </c>
      <c r="Y3623" s="16">
        <v>7</v>
      </c>
      <c r="Z3623" s="16">
        <v>2.42</v>
      </c>
      <c r="AA3623" s="16">
        <v>314.59999999999997</v>
      </c>
      <c r="AB3623" s="16" t="s">
        <v>2113</v>
      </c>
      <c r="AC3623" s="16" t="s">
        <v>5621</v>
      </c>
      <c r="AD3623" s="16">
        <f t="shared" si="804"/>
        <v>110109.99999999999</v>
      </c>
      <c r="AE3623" s="16">
        <f t="shared" si="805"/>
        <v>847</v>
      </c>
      <c r="AF3623" s="16">
        <f t="shared" si="806"/>
        <v>317625</v>
      </c>
      <c r="AG3623" s="16">
        <f t="shared" si="807"/>
        <v>242</v>
      </c>
      <c r="AH3623" s="12">
        <f t="shared" si="808"/>
        <v>0</v>
      </c>
      <c r="AI3623" s="16">
        <f t="shared" si="809"/>
        <v>16.939999999999998</v>
      </c>
      <c r="AJ3623" s="16">
        <f t="shared" si="810"/>
        <v>58442.999999999993</v>
      </c>
      <c r="AK3623" s="16">
        <f t="shared" si="811"/>
        <v>1210</v>
      </c>
      <c r="AL3623" s="16">
        <f t="shared" si="812"/>
        <v>12100</v>
      </c>
      <c r="AM3623" s="16">
        <f t="shared" si="813"/>
        <v>171820</v>
      </c>
      <c r="AN3623" s="16">
        <f t="shared" si="814"/>
        <v>670098</v>
      </c>
      <c r="AP3623" s="16">
        <v>2.42</v>
      </c>
      <c r="AQ3623" s="16" t="s">
        <v>207</v>
      </c>
      <c r="AX3623" s="16" t="s">
        <v>207</v>
      </c>
      <c r="AY3623" s="16" t="s">
        <v>207</v>
      </c>
      <c r="AZ3623" s="16" t="s">
        <v>207</v>
      </c>
      <c r="BA3623" s="16" t="s">
        <v>207</v>
      </c>
      <c r="BB3623" s="16" t="s">
        <v>207</v>
      </c>
      <c r="BC3623" s="16">
        <v>2.42</v>
      </c>
      <c r="BD3623" s="16">
        <f t="shared" si="815"/>
        <v>8.4699999999999989</v>
      </c>
      <c r="BE3623" s="16">
        <f t="shared" si="816"/>
        <v>4188.1125000000002</v>
      </c>
      <c r="BG3623" s="16">
        <f t="shared" si="817"/>
        <v>2904</v>
      </c>
      <c r="BH3623" s="16">
        <f t="shared" si="818"/>
        <v>1548.8</v>
      </c>
      <c r="BI3623" s="16">
        <f t="shared" si="819"/>
        <v>19.36</v>
      </c>
    </row>
    <row r="3624" spans="1:61" x14ac:dyDescent="0.35">
      <c r="A3624">
        <v>3623</v>
      </c>
      <c r="B3624" t="s">
        <v>360</v>
      </c>
      <c r="C3624" t="s">
        <v>10236</v>
      </c>
      <c r="D3624" s="15" t="s">
        <v>4172</v>
      </c>
      <c r="E3624" s="12" t="s">
        <v>98</v>
      </c>
      <c r="G3624" s="12" t="s">
        <v>3316</v>
      </c>
      <c r="H3624" s="12" t="s">
        <v>589</v>
      </c>
      <c r="I3624" s="12" t="s">
        <v>363</v>
      </c>
      <c r="J3624" s="12" t="s">
        <v>2401</v>
      </c>
      <c r="K3624" s="12" t="s">
        <v>363</v>
      </c>
      <c r="N3624" s="16" t="s">
        <v>206</v>
      </c>
      <c r="O3624" s="16" t="s">
        <v>443</v>
      </c>
      <c r="P3624" s="12" t="s">
        <v>366</v>
      </c>
      <c r="Q3624" s="16">
        <v>2022</v>
      </c>
      <c r="R3624" s="16">
        <v>1.63</v>
      </c>
      <c r="T3624" s="16">
        <v>0</v>
      </c>
      <c r="V3624" s="12" t="s">
        <v>204</v>
      </c>
      <c r="W3624" s="12" t="s">
        <v>204</v>
      </c>
      <c r="X3624" s="16">
        <v>1</v>
      </c>
      <c r="Y3624" s="16">
        <v>7</v>
      </c>
      <c r="Z3624" s="16">
        <v>1.63</v>
      </c>
      <c r="AA3624" s="16">
        <v>211.89999999999998</v>
      </c>
      <c r="AB3624" s="16" t="s">
        <v>2113</v>
      </c>
      <c r="AC3624" s="16" t="s">
        <v>5621</v>
      </c>
      <c r="AD3624" s="16">
        <f t="shared" si="804"/>
        <v>74164.999999999985</v>
      </c>
      <c r="AE3624" s="16">
        <f t="shared" si="805"/>
        <v>570.5</v>
      </c>
      <c r="AF3624" s="16">
        <f t="shared" si="806"/>
        <v>213937.5</v>
      </c>
      <c r="AG3624" s="16">
        <f t="shared" si="807"/>
        <v>163</v>
      </c>
      <c r="AH3624" s="12">
        <f t="shared" si="808"/>
        <v>0</v>
      </c>
      <c r="AI3624" s="16">
        <f t="shared" si="809"/>
        <v>11.41</v>
      </c>
      <c r="AJ3624" s="16">
        <f t="shared" si="810"/>
        <v>39364.5</v>
      </c>
      <c r="AK3624" s="16">
        <f t="shared" si="811"/>
        <v>815</v>
      </c>
      <c r="AL3624" s="16">
        <f t="shared" si="812"/>
        <v>8149.9999999999991</v>
      </c>
      <c r="AM3624" s="16">
        <f t="shared" si="813"/>
        <v>115729.99999999999</v>
      </c>
      <c r="AN3624" s="16">
        <f t="shared" si="814"/>
        <v>451347</v>
      </c>
      <c r="AP3624" s="16">
        <v>1.63</v>
      </c>
      <c r="AQ3624" s="16" t="s">
        <v>207</v>
      </c>
      <c r="AX3624" s="16" t="s">
        <v>207</v>
      </c>
      <c r="AY3624" s="16" t="s">
        <v>207</v>
      </c>
      <c r="AZ3624" s="16" t="s">
        <v>207</v>
      </c>
      <c r="BA3624" s="16" t="s">
        <v>207</v>
      </c>
      <c r="BB3624" s="16" t="s">
        <v>207</v>
      </c>
      <c r="BC3624" s="16">
        <v>1.63</v>
      </c>
      <c r="BD3624" s="16">
        <f t="shared" si="815"/>
        <v>5.7050000000000001</v>
      </c>
      <c r="BE3624" s="16">
        <f t="shared" si="816"/>
        <v>2820.9187499999998</v>
      </c>
      <c r="BG3624" s="16">
        <f t="shared" si="817"/>
        <v>1955.9999999999998</v>
      </c>
      <c r="BH3624" s="16">
        <f t="shared" si="818"/>
        <v>1043.1999999999998</v>
      </c>
      <c r="BI3624" s="16">
        <f t="shared" si="819"/>
        <v>13.039999999999997</v>
      </c>
    </row>
    <row r="3625" spans="1:61" x14ac:dyDescent="0.35">
      <c r="A3625">
        <v>3624</v>
      </c>
      <c r="B3625" t="s">
        <v>360</v>
      </c>
      <c r="C3625" t="s">
        <v>10237</v>
      </c>
      <c r="D3625" s="15" t="s">
        <v>4173</v>
      </c>
      <c r="E3625" s="12" t="s">
        <v>98</v>
      </c>
      <c r="G3625" s="12" t="s">
        <v>3316</v>
      </c>
      <c r="H3625" s="12" t="s">
        <v>589</v>
      </c>
      <c r="I3625" s="12" t="s">
        <v>363</v>
      </c>
      <c r="J3625" s="12" t="s">
        <v>2401</v>
      </c>
      <c r="K3625" s="12" t="s">
        <v>363</v>
      </c>
      <c r="N3625" s="16" t="s">
        <v>206</v>
      </c>
      <c r="O3625" s="16" t="s">
        <v>443</v>
      </c>
      <c r="P3625" s="12" t="s">
        <v>366</v>
      </c>
      <c r="Q3625" s="16">
        <v>2022</v>
      </c>
      <c r="R3625" s="16">
        <v>3.53</v>
      </c>
      <c r="T3625" s="16">
        <v>0</v>
      </c>
      <c r="V3625" s="12" t="s">
        <v>204</v>
      </c>
      <c r="W3625" s="12" t="s">
        <v>204</v>
      </c>
      <c r="X3625" s="16">
        <v>1</v>
      </c>
      <c r="Y3625" s="16">
        <v>7</v>
      </c>
      <c r="Z3625" s="16">
        <v>3.53</v>
      </c>
      <c r="AA3625" s="16">
        <v>458.9</v>
      </c>
      <c r="AB3625" s="16" t="s">
        <v>2113</v>
      </c>
      <c r="AC3625" s="16" t="s">
        <v>5621</v>
      </c>
      <c r="AD3625" s="16">
        <f t="shared" si="804"/>
        <v>160615</v>
      </c>
      <c r="AE3625" s="16">
        <f t="shared" si="805"/>
        <v>1235.5</v>
      </c>
      <c r="AF3625" s="16">
        <f t="shared" si="806"/>
        <v>463312.5</v>
      </c>
      <c r="AG3625" s="16">
        <f t="shared" si="807"/>
        <v>353</v>
      </c>
      <c r="AH3625" s="12">
        <f t="shared" si="808"/>
        <v>0</v>
      </c>
      <c r="AI3625" s="16">
        <f t="shared" si="809"/>
        <v>24.709999999999997</v>
      </c>
      <c r="AJ3625" s="16">
        <f t="shared" si="810"/>
        <v>85249.499999999985</v>
      </c>
      <c r="AK3625" s="16">
        <f t="shared" si="811"/>
        <v>1765</v>
      </c>
      <c r="AL3625" s="16">
        <f t="shared" si="812"/>
        <v>17650</v>
      </c>
      <c r="AM3625" s="16">
        <f t="shared" si="813"/>
        <v>250630</v>
      </c>
      <c r="AN3625" s="16">
        <f t="shared" si="814"/>
        <v>977457</v>
      </c>
      <c r="AP3625" s="16">
        <v>3.53</v>
      </c>
      <c r="AQ3625" s="16" t="s">
        <v>207</v>
      </c>
      <c r="AX3625" s="16" t="s">
        <v>207</v>
      </c>
      <c r="AY3625" s="16" t="s">
        <v>207</v>
      </c>
      <c r="AZ3625" s="16" t="s">
        <v>207</v>
      </c>
      <c r="BA3625" s="16" t="s">
        <v>207</v>
      </c>
      <c r="BB3625" s="16" t="s">
        <v>207</v>
      </c>
      <c r="BC3625" s="16">
        <v>3.53</v>
      </c>
      <c r="BD3625" s="16">
        <f t="shared" si="815"/>
        <v>12.354999999999999</v>
      </c>
      <c r="BE3625" s="16">
        <f t="shared" si="816"/>
        <v>6109.1062499999998</v>
      </c>
      <c r="BG3625" s="16">
        <f t="shared" si="817"/>
        <v>4236</v>
      </c>
      <c r="BH3625" s="16">
        <f t="shared" si="818"/>
        <v>2259.1999999999998</v>
      </c>
      <c r="BI3625" s="16">
        <f t="shared" si="819"/>
        <v>28.24</v>
      </c>
    </row>
    <row r="3626" spans="1:61" x14ac:dyDescent="0.35">
      <c r="A3626">
        <v>3625</v>
      </c>
      <c r="B3626" t="s">
        <v>360</v>
      </c>
      <c r="C3626" t="s">
        <v>10238</v>
      </c>
      <c r="D3626" s="15" t="s">
        <v>4174</v>
      </c>
      <c r="E3626" s="12" t="s">
        <v>98</v>
      </c>
      <c r="G3626" s="12" t="s">
        <v>3316</v>
      </c>
      <c r="H3626" s="12" t="s">
        <v>589</v>
      </c>
      <c r="I3626" s="12" t="s">
        <v>363</v>
      </c>
      <c r="J3626" s="12" t="s">
        <v>2401</v>
      </c>
      <c r="K3626" s="12" t="s">
        <v>363</v>
      </c>
      <c r="N3626" s="16" t="s">
        <v>206</v>
      </c>
      <c r="O3626" s="16" t="s">
        <v>443</v>
      </c>
      <c r="P3626" s="12" t="s">
        <v>366</v>
      </c>
      <c r="Q3626" s="16">
        <v>2022</v>
      </c>
      <c r="R3626" s="16">
        <v>1</v>
      </c>
      <c r="T3626" s="16">
        <v>0</v>
      </c>
      <c r="V3626" s="12" t="s">
        <v>204</v>
      </c>
      <c r="W3626" s="12" t="s">
        <v>204</v>
      </c>
      <c r="X3626" s="16">
        <v>1</v>
      </c>
      <c r="Y3626" s="16">
        <v>7</v>
      </c>
      <c r="Z3626" s="16">
        <v>1</v>
      </c>
      <c r="AA3626" s="16">
        <v>130</v>
      </c>
      <c r="AB3626" s="16" t="s">
        <v>2113</v>
      </c>
      <c r="AC3626" s="16" t="s">
        <v>5621</v>
      </c>
      <c r="AD3626" s="16">
        <f t="shared" si="804"/>
        <v>45500</v>
      </c>
      <c r="AE3626" s="16">
        <f t="shared" si="805"/>
        <v>350</v>
      </c>
      <c r="AF3626" s="16">
        <f t="shared" si="806"/>
        <v>131250</v>
      </c>
      <c r="AG3626" s="16">
        <f t="shared" si="807"/>
        <v>100</v>
      </c>
      <c r="AH3626" s="12">
        <f t="shared" si="808"/>
        <v>0</v>
      </c>
      <c r="AI3626" s="16">
        <f t="shared" si="809"/>
        <v>7</v>
      </c>
      <c r="AJ3626" s="16">
        <f t="shared" si="810"/>
        <v>24150</v>
      </c>
      <c r="AK3626" s="16">
        <f t="shared" si="811"/>
        <v>500</v>
      </c>
      <c r="AL3626" s="16">
        <f t="shared" si="812"/>
        <v>5000</v>
      </c>
      <c r="AM3626" s="16">
        <f t="shared" si="813"/>
        <v>71000</v>
      </c>
      <c r="AN3626" s="16">
        <f t="shared" si="814"/>
        <v>276900</v>
      </c>
      <c r="AP3626" s="16">
        <v>1</v>
      </c>
      <c r="AQ3626" s="16" t="s">
        <v>207</v>
      </c>
      <c r="AX3626" s="16" t="s">
        <v>207</v>
      </c>
      <c r="AY3626" s="16" t="s">
        <v>207</v>
      </c>
      <c r="AZ3626" s="16" t="s">
        <v>207</v>
      </c>
      <c r="BA3626" s="16" t="s">
        <v>207</v>
      </c>
      <c r="BB3626" s="16" t="s">
        <v>207</v>
      </c>
      <c r="BC3626" s="16">
        <v>1</v>
      </c>
      <c r="BD3626" s="16">
        <f t="shared" si="815"/>
        <v>3.5</v>
      </c>
      <c r="BE3626" s="16">
        <f t="shared" si="816"/>
        <v>1730.625</v>
      </c>
      <c r="BG3626" s="16">
        <f t="shared" si="817"/>
        <v>1200</v>
      </c>
      <c r="BH3626" s="16">
        <f t="shared" si="818"/>
        <v>640</v>
      </c>
      <c r="BI3626" s="16">
        <f t="shared" si="819"/>
        <v>8</v>
      </c>
    </row>
    <row r="3627" spans="1:61" x14ac:dyDescent="0.35">
      <c r="A3627">
        <v>3626</v>
      </c>
      <c r="B3627" t="s">
        <v>360</v>
      </c>
      <c r="C3627" t="s">
        <v>10239</v>
      </c>
      <c r="D3627" s="15" t="s">
        <v>4175</v>
      </c>
      <c r="E3627" s="12" t="s">
        <v>98</v>
      </c>
      <c r="G3627" s="12" t="s">
        <v>3316</v>
      </c>
      <c r="H3627" s="12" t="s">
        <v>589</v>
      </c>
      <c r="I3627" s="12" t="s">
        <v>363</v>
      </c>
      <c r="J3627" s="12" t="s">
        <v>2401</v>
      </c>
      <c r="K3627" s="12" t="s">
        <v>363</v>
      </c>
      <c r="N3627" s="16" t="s">
        <v>206</v>
      </c>
      <c r="O3627" s="16" t="s">
        <v>443</v>
      </c>
      <c r="P3627" s="12" t="s">
        <v>366</v>
      </c>
      <c r="Q3627" s="16">
        <v>2022</v>
      </c>
      <c r="R3627" s="16">
        <v>1.58</v>
      </c>
      <c r="T3627" s="16">
        <v>0</v>
      </c>
      <c r="V3627" s="12" t="s">
        <v>204</v>
      </c>
      <c r="W3627" s="12" t="s">
        <v>204</v>
      </c>
      <c r="X3627" s="16">
        <v>1</v>
      </c>
      <c r="Y3627" s="16">
        <v>7</v>
      </c>
      <c r="Z3627" s="16">
        <v>1.58</v>
      </c>
      <c r="AA3627" s="16">
        <v>205.4</v>
      </c>
      <c r="AB3627" s="16" t="s">
        <v>2113</v>
      </c>
      <c r="AC3627" s="16" t="s">
        <v>5621</v>
      </c>
      <c r="AD3627" s="16">
        <f t="shared" si="804"/>
        <v>71890</v>
      </c>
      <c r="AE3627" s="16">
        <f t="shared" si="805"/>
        <v>553</v>
      </c>
      <c r="AF3627" s="16">
        <f t="shared" si="806"/>
        <v>207375</v>
      </c>
      <c r="AG3627" s="16">
        <f t="shared" si="807"/>
        <v>158</v>
      </c>
      <c r="AH3627" s="12">
        <f t="shared" si="808"/>
        <v>0</v>
      </c>
      <c r="AI3627" s="16">
        <f t="shared" si="809"/>
        <v>11.06</v>
      </c>
      <c r="AJ3627" s="16">
        <f t="shared" si="810"/>
        <v>38157</v>
      </c>
      <c r="AK3627" s="16">
        <f t="shared" si="811"/>
        <v>790</v>
      </c>
      <c r="AL3627" s="16">
        <f t="shared" si="812"/>
        <v>7900</v>
      </c>
      <c r="AM3627" s="16">
        <f t="shared" si="813"/>
        <v>112180</v>
      </c>
      <c r="AN3627" s="16">
        <f t="shared" si="814"/>
        <v>437502</v>
      </c>
      <c r="AP3627" s="16">
        <v>1.58</v>
      </c>
      <c r="AQ3627" s="16" t="s">
        <v>207</v>
      </c>
      <c r="AX3627" s="16" t="s">
        <v>207</v>
      </c>
      <c r="AY3627" s="16" t="s">
        <v>207</v>
      </c>
      <c r="AZ3627" s="16" t="s">
        <v>207</v>
      </c>
      <c r="BA3627" s="16" t="s">
        <v>207</v>
      </c>
      <c r="BB3627" s="16" t="s">
        <v>207</v>
      </c>
      <c r="BC3627" s="16">
        <v>1.58</v>
      </c>
      <c r="BD3627" s="16">
        <f t="shared" si="815"/>
        <v>5.53</v>
      </c>
      <c r="BE3627" s="16">
        <f t="shared" si="816"/>
        <v>2734.3874999999998</v>
      </c>
      <c r="BG3627" s="16">
        <f t="shared" si="817"/>
        <v>1896</v>
      </c>
      <c r="BH3627" s="16">
        <f t="shared" si="818"/>
        <v>1011.2</v>
      </c>
      <c r="BI3627" s="16">
        <f t="shared" si="819"/>
        <v>12.64</v>
      </c>
    </row>
    <row r="3628" spans="1:61" x14ac:dyDescent="0.35">
      <c r="A3628">
        <v>3627</v>
      </c>
      <c r="B3628" t="s">
        <v>360</v>
      </c>
      <c r="C3628" t="s">
        <v>10240</v>
      </c>
      <c r="D3628" s="15" t="s">
        <v>4176</v>
      </c>
      <c r="E3628" s="12" t="s">
        <v>98</v>
      </c>
      <c r="G3628" s="12" t="s">
        <v>3316</v>
      </c>
      <c r="H3628" s="12" t="s">
        <v>589</v>
      </c>
      <c r="I3628" s="12" t="s">
        <v>363</v>
      </c>
      <c r="J3628" s="12" t="s">
        <v>2401</v>
      </c>
      <c r="K3628" s="12" t="s">
        <v>363</v>
      </c>
      <c r="N3628" s="16" t="s">
        <v>206</v>
      </c>
      <c r="O3628" s="16" t="s">
        <v>443</v>
      </c>
      <c r="P3628" s="12" t="s">
        <v>366</v>
      </c>
      <c r="Q3628" s="16">
        <v>2022</v>
      </c>
      <c r="R3628" s="16">
        <v>1.71</v>
      </c>
      <c r="T3628" s="16">
        <v>0</v>
      </c>
      <c r="V3628" s="12" t="s">
        <v>204</v>
      </c>
      <c r="W3628" s="12" t="s">
        <v>204</v>
      </c>
      <c r="X3628" s="16">
        <v>1</v>
      </c>
      <c r="Y3628" s="16">
        <v>7</v>
      </c>
      <c r="Z3628" s="16">
        <v>1.71</v>
      </c>
      <c r="AA3628" s="16">
        <v>222.29999999999998</v>
      </c>
      <c r="AB3628" s="16" t="s">
        <v>2113</v>
      </c>
      <c r="AC3628" s="16" t="s">
        <v>5621</v>
      </c>
      <c r="AD3628" s="16">
        <f t="shared" si="804"/>
        <v>77805</v>
      </c>
      <c r="AE3628" s="16">
        <f t="shared" si="805"/>
        <v>598.5</v>
      </c>
      <c r="AF3628" s="16">
        <f t="shared" si="806"/>
        <v>224437.5</v>
      </c>
      <c r="AG3628" s="16">
        <f t="shared" si="807"/>
        <v>171</v>
      </c>
      <c r="AH3628" s="12">
        <f t="shared" si="808"/>
        <v>0</v>
      </c>
      <c r="AI3628" s="16">
        <f t="shared" si="809"/>
        <v>11.969999999999999</v>
      </c>
      <c r="AJ3628" s="16">
        <f t="shared" si="810"/>
        <v>41296.499999999993</v>
      </c>
      <c r="AK3628" s="16">
        <f t="shared" si="811"/>
        <v>855</v>
      </c>
      <c r="AL3628" s="16">
        <f t="shared" si="812"/>
        <v>8550</v>
      </c>
      <c r="AM3628" s="16">
        <f t="shared" si="813"/>
        <v>121410</v>
      </c>
      <c r="AN3628" s="16">
        <f t="shared" si="814"/>
        <v>473499</v>
      </c>
      <c r="AP3628" s="16">
        <v>1.71</v>
      </c>
      <c r="AQ3628" s="16" t="s">
        <v>207</v>
      </c>
      <c r="AX3628" s="16" t="s">
        <v>207</v>
      </c>
      <c r="AY3628" s="16" t="s">
        <v>207</v>
      </c>
      <c r="AZ3628" s="16" t="s">
        <v>207</v>
      </c>
      <c r="BA3628" s="16" t="s">
        <v>207</v>
      </c>
      <c r="BB3628" s="16" t="s">
        <v>207</v>
      </c>
      <c r="BC3628" s="16">
        <v>1.71</v>
      </c>
      <c r="BD3628" s="16">
        <f t="shared" si="815"/>
        <v>5.9849999999999994</v>
      </c>
      <c r="BE3628" s="16">
        <f t="shared" si="816"/>
        <v>2959.3687500000001</v>
      </c>
      <c r="BG3628" s="16">
        <f t="shared" si="817"/>
        <v>2052</v>
      </c>
      <c r="BH3628" s="16">
        <f t="shared" si="818"/>
        <v>1094.4000000000001</v>
      </c>
      <c r="BI3628" s="16">
        <f t="shared" si="819"/>
        <v>13.680000000000001</v>
      </c>
    </row>
    <row r="3629" spans="1:61" x14ac:dyDescent="0.35">
      <c r="A3629">
        <v>3628</v>
      </c>
      <c r="B3629" t="s">
        <v>360</v>
      </c>
      <c r="C3629" t="s">
        <v>10241</v>
      </c>
      <c r="D3629" s="15" t="s">
        <v>4177</v>
      </c>
      <c r="E3629" s="12" t="s">
        <v>98</v>
      </c>
      <c r="G3629" s="12" t="s">
        <v>3316</v>
      </c>
      <c r="H3629" s="12" t="s">
        <v>589</v>
      </c>
      <c r="I3629" s="12" t="s">
        <v>363</v>
      </c>
      <c r="J3629" s="12" t="s">
        <v>2401</v>
      </c>
      <c r="K3629" s="12" t="s">
        <v>363</v>
      </c>
      <c r="N3629" s="16" t="s">
        <v>206</v>
      </c>
      <c r="O3629" s="16" t="s">
        <v>443</v>
      </c>
      <c r="P3629" s="12" t="s">
        <v>366</v>
      </c>
      <c r="Q3629" s="16">
        <v>2022</v>
      </c>
      <c r="R3629" s="16">
        <v>0.8175</v>
      </c>
      <c r="T3629" s="16">
        <v>0</v>
      </c>
      <c r="V3629" s="12" t="s">
        <v>204</v>
      </c>
      <c r="W3629" s="12" t="s">
        <v>204</v>
      </c>
      <c r="X3629" s="16">
        <v>1</v>
      </c>
      <c r="Y3629" s="16">
        <v>7</v>
      </c>
      <c r="Z3629" s="16">
        <v>0.8175</v>
      </c>
      <c r="AA3629" s="16">
        <v>106.27500000000001</v>
      </c>
      <c r="AB3629" s="16" t="s">
        <v>2113</v>
      </c>
      <c r="AC3629" s="16" t="s">
        <v>5621</v>
      </c>
      <c r="AD3629" s="16">
        <f t="shared" si="804"/>
        <v>37196.25</v>
      </c>
      <c r="AE3629" s="16">
        <f t="shared" si="805"/>
        <v>286.125</v>
      </c>
      <c r="AF3629" s="16">
        <f t="shared" si="806"/>
        <v>107296.875</v>
      </c>
      <c r="AG3629" s="16">
        <f t="shared" si="807"/>
        <v>81.75</v>
      </c>
      <c r="AH3629" s="12">
        <f t="shared" si="808"/>
        <v>0</v>
      </c>
      <c r="AI3629" s="16">
        <f t="shared" si="809"/>
        <v>5.7225000000000001</v>
      </c>
      <c r="AJ3629" s="16">
        <f t="shared" si="810"/>
        <v>19742.625</v>
      </c>
      <c r="AK3629" s="16">
        <f t="shared" si="811"/>
        <v>408.75</v>
      </c>
      <c r="AL3629" s="16">
        <f t="shared" si="812"/>
        <v>4087.5</v>
      </c>
      <c r="AM3629" s="16">
        <f t="shared" si="813"/>
        <v>58042.5</v>
      </c>
      <c r="AN3629" s="16">
        <f t="shared" si="814"/>
        <v>226365.75</v>
      </c>
      <c r="AP3629" s="16">
        <v>0.8175</v>
      </c>
      <c r="AQ3629" s="16" t="s">
        <v>207</v>
      </c>
      <c r="AX3629" s="16" t="s">
        <v>207</v>
      </c>
      <c r="AY3629" s="16" t="s">
        <v>207</v>
      </c>
      <c r="AZ3629" s="16" t="s">
        <v>207</v>
      </c>
      <c r="BA3629" s="16" t="s">
        <v>207</v>
      </c>
      <c r="BB3629" s="16" t="s">
        <v>207</v>
      </c>
      <c r="BC3629" s="16">
        <v>0.8175</v>
      </c>
      <c r="BD3629" s="16">
        <f t="shared" si="815"/>
        <v>2.8612500000000001</v>
      </c>
      <c r="BE3629" s="16">
        <f t="shared" si="816"/>
        <v>1414.7859375</v>
      </c>
      <c r="BG3629" s="16">
        <f t="shared" si="817"/>
        <v>981</v>
      </c>
      <c r="BH3629" s="16">
        <f t="shared" si="818"/>
        <v>523.20000000000005</v>
      </c>
      <c r="BI3629" s="16">
        <f t="shared" si="819"/>
        <v>6.5400000000000009</v>
      </c>
    </row>
    <row r="3630" spans="1:61" x14ac:dyDescent="0.35">
      <c r="A3630">
        <v>3629</v>
      </c>
      <c r="B3630" t="s">
        <v>360</v>
      </c>
      <c r="C3630" t="s">
        <v>10242</v>
      </c>
      <c r="D3630" s="15" t="s">
        <v>4178</v>
      </c>
      <c r="E3630" s="12" t="s">
        <v>98</v>
      </c>
      <c r="G3630" s="12" t="s">
        <v>3316</v>
      </c>
      <c r="H3630" s="12" t="s">
        <v>589</v>
      </c>
      <c r="I3630" s="12" t="s">
        <v>363</v>
      </c>
      <c r="J3630" s="12" t="s">
        <v>2401</v>
      </c>
      <c r="K3630" s="12" t="s">
        <v>363</v>
      </c>
      <c r="N3630" s="16" t="s">
        <v>206</v>
      </c>
      <c r="O3630" s="16" t="s">
        <v>443</v>
      </c>
      <c r="P3630" s="12" t="s">
        <v>366</v>
      </c>
      <c r="Q3630" s="16">
        <v>2022</v>
      </c>
      <c r="R3630" s="16">
        <v>0.8175</v>
      </c>
      <c r="T3630" s="16">
        <v>0</v>
      </c>
      <c r="V3630" s="12" t="s">
        <v>204</v>
      </c>
      <c r="W3630" s="12" t="s">
        <v>204</v>
      </c>
      <c r="X3630" s="16">
        <v>1</v>
      </c>
      <c r="Y3630" s="16">
        <v>7</v>
      </c>
      <c r="Z3630" s="16">
        <v>0.8175</v>
      </c>
      <c r="AA3630" s="16">
        <v>106.27500000000001</v>
      </c>
      <c r="AB3630" s="16" t="s">
        <v>2113</v>
      </c>
      <c r="AC3630" s="16" t="s">
        <v>5621</v>
      </c>
      <c r="AD3630" s="16">
        <f t="shared" si="804"/>
        <v>37196.25</v>
      </c>
      <c r="AE3630" s="16">
        <f t="shared" si="805"/>
        <v>286.125</v>
      </c>
      <c r="AF3630" s="16">
        <f t="shared" si="806"/>
        <v>107296.875</v>
      </c>
      <c r="AG3630" s="16">
        <f t="shared" si="807"/>
        <v>81.75</v>
      </c>
      <c r="AH3630" s="12">
        <f t="shared" si="808"/>
        <v>0</v>
      </c>
      <c r="AI3630" s="16">
        <f t="shared" si="809"/>
        <v>5.7225000000000001</v>
      </c>
      <c r="AJ3630" s="16">
        <f t="shared" si="810"/>
        <v>19742.625</v>
      </c>
      <c r="AK3630" s="16">
        <f t="shared" si="811"/>
        <v>408.75</v>
      </c>
      <c r="AL3630" s="16">
        <f t="shared" si="812"/>
        <v>4087.5</v>
      </c>
      <c r="AM3630" s="16">
        <f t="shared" si="813"/>
        <v>58042.5</v>
      </c>
      <c r="AN3630" s="16">
        <f t="shared" si="814"/>
        <v>226365.75</v>
      </c>
      <c r="AP3630" s="16">
        <v>0.8175</v>
      </c>
      <c r="AQ3630" s="16" t="s">
        <v>207</v>
      </c>
      <c r="AX3630" s="16" t="s">
        <v>207</v>
      </c>
      <c r="AY3630" s="16" t="s">
        <v>207</v>
      </c>
      <c r="AZ3630" s="16" t="s">
        <v>207</v>
      </c>
      <c r="BA3630" s="16" t="s">
        <v>207</v>
      </c>
      <c r="BB3630" s="16" t="s">
        <v>207</v>
      </c>
      <c r="BC3630" s="16">
        <v>0.8175</v>
      </c>
      <c r="BD3630" s="16">
        <f t="shared" si="815"/>
        <v>2.8612500000000001</v>
      </c>
      <c r="BE3630" s="16">
        <f t="shared" si="816"/>
        <v>1414.7859375</v>
      </c>
      <c r="BG3630" s="16">
        <f t="shared" si="817"/>
        <v>981</v>
      </c>
      <c r="BH3630" s="16">
        <f t="shared" si="818"/>
        <v>523.20000000000005</v>
      </c>
      <c r="BI3630" s="16">
        <f t="shared" si="819"/>
        <v>6.5400000000000009</v>
      </c>
    </row>
    <row r="3631" spans="1:61" x14ac:dyDescent="0.35">
      <c r="A3631">
        <v>3630</v>
      </c>
      <c r="B3631" t="s">
        <v>360</v>
      </c>
      <c r="C3631" t="s">
        <v>10243</v>
      </c>
      <c r="D3631" s="15" t="s">
        <v>4179</v>
      </c>
      <c r="E3631" s="12" t="s">
        <v>98</v>
      </c>
      <c r="G3631" s="12" t="s">
        <v>3316</v>
      </c>
      <c r="H3631" s="12" t="s">
        <v>589</v>
      </c>
      <c r="I3631" s="12" t="s">
        <v>363</v>
      </c>
      <c r="J3631" s="12" t="s">
        <v>2401</v>
      </c>
      <c r="K3631" s="12" t="s">
        <v>363</v>
      </c>
      <c r="N3631" s="16" t="s">
        <v>206</v>
      </c>
      <c r="O3631" s="16" t="s">
        <v>443</v>
      </c>
      <c r="P3631" s="12" t="s">
        <v>366</v>
      </c>
      <c r="Q3631" s="16">
        <v>2022</v>
      </c>
      <c r="R3631" s="16">
        <v>0.8175</v>
      </c>
      <c r="T3631" s="16">
        <v>0</v>
      </c>
      <c r="V3631" s="12" t="s">
        <v>204</v>
      </c>
      <c r="W3631" s="12" t="s">
        <v>204</v>
      </c>
      <c r="X3631" s="16">
        <v>1</v>
      </c>
      <c r="Y3631" s="16">
        <v>7</v>
      </c>
      <c r="Z3631" s="16">
        <v>0.8175</v>
      </c>
      <c r="AA3631" s="16">
        <v>106.27500000000001</v>
      </c>
      <c r="AB3631" s="16" t="s">
        <v>2113</v>
      </c>
      <c r="AC3631" s="16" t="s">
        <v>5621</v>
      </c>
      <c r="AD3631" s="16">
        <f t="shared" si="804"/>
        <v>37196.25</v>
      </c>
      <c r="AE3631" s="16">
        <f t="shared" si="805"/>
        <v>286.125</v>
      </c>
      <c r="AF3631" s="16">
        <f t="shared" si="806"/>
        <v>107296.875</v>
      </c>
      <c r="AG3631" s="16">
        <f t="shared" si="807"/>
        <v>81.75</v>
      </c>
      <c r="AH3631" s="12">
        <f t="shared" si="808"/>
        <v>0</v>
      </c>
      <c r="AI3631" s="16">
        <f t="shared" si="809"/>
        <v>5.7225000000000001</v>
      </c>
      <c r="AJ3631" s="16">
        <f t="shared" si="810"/>
        <v>19742.625</v>
      </c>
      <c r="AK3631" s="16">
        <f t="shared" si="811"/>
        <v>408.75</v>
      </c>
      <c r="AL3631" s="16">
        <f t="shared" si="812"/>
        <v>4087.5</v>
      </c>
      <c r="AM3631" s="16">
        <f t="shared" si="813"/>
        <v>58042.5</v>
      </c>
      <c r="AN3631" s="16">
        <f t="shared" si="814"/>
        <v>226365.75</v>
      </c>
      <c r="AP3631" s="16">
        <v>0.8175</v>
      </c>
      <c r="AQ3631" s="16" t="s">
        <v>207</v>
      </c>
      <c r="AX3631" s="16" t="s">
        <v>207</v>
      </c>
      <c r="AY3631" s="16" t="s">
        <v>207</v>
      </c>
      <c r="AZ3631" s="16" t="s">
        <v>207</v>
      </c>
      <c r="BA3631" s="16" t="s">
        <v>207</v>
      </c>
      <c r="BB3631" s="16" t="s">
        <v>207</v>
      </c>
      <c r="BC3631" s="16">
        <v>0.8175</v>
      </c>
      <c r="BD3631" s="16">
        <f t="shared" si="815"/>
        <v>2.8612500000000001</v>
      </c>
      <c r="BE3631" s="16">
        <f t="shared" si="816"/>
        <v>1414.7859375</v>
      </c>
      <c r="BG3631" s="16">
        <f t="shared" si="817"/>
        <v>981</v>
      </c>
      <c r="BH3631" s="16">
        <f t="shared" si="818"/>
        <v>523.20000000000005</v>
      </c>
      <c r="BI3631" s="16">
        <f t="shared" si="819"/>
        <v>6.5400000000000009</v>
      </c>
    </row>
    <row r="3632" spans="1:61" x14ac:dyDescent="0.35">
      <c r="A3632">
        <v>3631</v>
      </c>
      <c r="B3632" t="s">
        <v>360</v>
      </c>
      <c r="C3632" t="s">
        <v>10244</v>
      </c>
      <c r="D3632" s="15" t="s">
        <v>4180</v>
      </c>
      <c r="E3632" s="12" t="s">
        <v>98</v>
      </c>
      <c r="G3632" s="12" t="s">
        <v>3316</v>
      </c>
      <c r="H3632" s="12" t="s">
        <v>589</v>
      </c>
      <c r="I3632" s="12" t="s">
        <v>363</v>
      </c>
      <c r="J3632" s="12" t="s">
        <v>2401</v>
      </c>
      <c r="K3632" s="12" t="s">
        <v>363</v>
      </c>
      <c r="N3632" s="16" t="s">
        <v>206</v>
      </c>
      <c r="O3632" s="16" t="s">
        <v>443</v>
      </c>
      <c r="P3632" s="12" t="s">
        <v>366</v>
      </c>
      <c r="Q3632" s="16">
        <v>2022</v>
      </c>
      <c r="R3632" s="16">
        <v>2.36</v>
      </c>
      <c r="T3632" s="16">
        <v>0</v>
      </c>
      <c r="V3632" s="12" t="s">
        <v>204</v>
      </c>
      <c r="W3632" s="12" t="s">
        <v>204</v>
      </c>
      <c r="X3632" s="16">
        <v>1</v>
      </c>
      <c r="Y3632" s="16">
        <v>7</v>
      </c>
      <c r="Z3632" s="16">
        <v>2.36</v>
      </c>
      <c r="AA3632" s="16">
        <v>306.8</v>
      </c>
      <c r="AB3632" s="16" t="s">
        <v>2113</v>
      </c>
      <c r="AC3632" s="16" t="s">
        <v>5621</v>
      </c>
      <c r="AD3632" s="16">
        <f t="shared" si="804"/>
        <v>107380</v>
      </c>
      <c r="AE3632" s="16">
        <f t="shared" si="805"/>
        <v>826</v>
      </c>
      <c r="AF3632" s="16">
        <f t="shared" si="806"/>
        <v>309750</v>
      </c>
      <c r="AG3632" s="16">
        <f t="shared" si="807"/>
        <v>236</v>
      </c>
      <c r="AH3632" s="12">
        <f t="shared" si="808"/>
        <v>0</v>
      </c>
      <c r="AI3632" s="16">
        <f t="shared" si="809"/>
        <v>16.52</v>
      </c>
      <c r="AJ3632" s="16">
        <f t="shared" si="810"/>
        <v>56994</v>
      </c>
      <c r="AK3632" s="16">
        <f t="shared" si="811"/>
        <v>1180</v>
      </c>
      <c r="AL3632" s="16">
        <f t="shared" si="812"/>
        <v>11800</v>
      </c>
      <c r="AM3632" s="16">
        <f t="shared" si="813"/>
        <v>167560</v>
      </c>
      <c r="AN3632" s="16">
        <f t="shared" si="814"/>
        <v>653484</v>
      </c>
      <c r="AP3632" s="16">
        <v>2.36</v>
      </c>
      <c r="AQ3632" s="16" t="s">
        <v>207</v>
      </c>
      <c r="AX3632" s="16" t="s">
        <v>207</v>
      </c>
      <c r="AY3632" s="16" t="s">
        <v>207</v>
      </c>
      <c r="AZ3632" s="16" t="s">
        <v>207</v>
      </c>
      <c r="BA3632" s="16" t="s">
        <v>207</v>
      </c>
      <c r="BB3632" s="16" t="s">
        <v>207</v>
      </c>
      <c r="BC3632" s="16">
        <v>2.36</v>
      </c>
      <c r="BD3632" s="16">
        <f t="shared" si="815"/>
        <v>8.26</v>
      </c>
      <c r="BE3632" s="16">
        <f t="shared" si="816"/>
        <v>4084.2750000000001</v>
      </c>
      <c r="BG3632" s="16">
        <f t="shared" si="817"/>
        <v>2832</v>
      </c>
      <c r="BH3632" s="16">
        <f t="shared" si="818"/>
        <v>1510.3999999999999</v>
      </c>
      <c r="BI3632" s="16">
        <f t="shared" si="819"/>
        <v>18.88</v>
      </c>
    </row>
    <row r="3633" spans="1:61" x14ac:dyDescent="0.35">
      <c r="A3633">
        <v>3632</v>
      </c>
      <c r="B3633" t="s">
        <v>360</v>
      </c>
      <c r="C3633" t="s">
        <v>10245</v>
      </c>
      <c r="D3633" s="15" t="s">
        <v>4181</v>
      </c>
      <c r="E3633" s="12" t="s">
        <v>98</v>
      </c>
      <c r="G3633" s="12" t="s">
        <v>3316</v>
      </c>
      <c r="H3633" s="12" t="s">
        <v>589</v>
      </c>
      <c r="I3633" s="12" t="s">
        <v>363</v>
      </c>
      <c r="J3633" s="12" t="s">
        <v>2401</v>
      </c>
      <c r="K3633" s="12" t="s">
        <v>363</v>
      </c>
      <c r="N3633" s="16" t="s">
        <v>206</v>
      </c>
      <c r="O3633" s="16" t="s">
        <v>443</v>
      </c>
      <c r="P3633" s="12" t="s">
        <v>366</v>
      </c>
      <c r="Q3633" s="16">
        <v>2022</v>
      </c>
      <c r="R3633" s="16">
        <v>0.84</v>
      </c>
      <c r="T3633" s="16">
        <v>0</v>
      </c>
      <c r="V3633" s="12" t="s">
        <v>204</v>
      </c>
      <c r="W3633" s="12" t="s">
        <v>204</v>
      </c>
      <c r="X3633" s="16">
        <v>1</v>
      </c>
      <c r="Y3633" s="16">
        <v>7</v>
      </c>
      <c r="Z3633" s="16">
        <v>0.84</v>
      </c>
      <c r="AA3633" s="16">
        <v>109.2</v>
      </c>
      <c r="AB3633" s="16" t="s">
        <v>2113</v>
      </c>
      <c r="AC3633" s="16" t="s">
        <v>5621</v>
      </c>
      <c r="AD3633" s="16">
        <f t="shared" si="804"/>
        <v>38220</v>
      </c>
      <c r="AE3633" s="16">
        <f t="shared" si="805"/>
        <v>294</v>
      </c>
      <c r="AF3633" s="16">
        <f t="shared" si="806"/>
        <v>110250</v>
      </c>
      <c r="AG3633" s="16">
        <f t="shared" si="807"/>
        <v>84</v>
      </c>
      <c r="AH3633" s="12">
        <f t="shared" si="808"/>
        <v>0</v>
      </c>
      <c r="AI3633" s="16">
        <f t="shared" si="809"/>
        <v>5.88</v>
      </c>
      <c r="AJ3633" s="16">
        <f t="shared" si="810"/>
        <v>20286</v>
      </c>
      <c r="AK3633" s="16">
        <f t="shared" si="811"/>
        <v>420</v>
      </c>
      <c r="AL3633" s="16">
        <f t="shared" si="812"/>
        <v>4200</v>
      </c>
      <c r="AM3633" s="16">
        <f t="shared" si="813"/>
        <v>59640</v>
      </c>
      <c r="AN3633" s="16">
        <f t="shared" si="814"/>
        <v>232596</v>
      </c>
      <c r="AP3633" s="16">
        <v>0.84</v>
      </c>
      <c r="AQ3633" s="16" t="s">
        <v>207</v>
      </c>
      <c r="AX3633" s="16" t="s">
        <v>207</v>
      </c>
      <c r="AY3633" s="16" t="s">
        <v>207</v>
      </c>
      <c r="AZ3633" s="16" t="s">
        <v>207</v>
      </c>
      <c r="BA3633" s="16" t="s">
        <v>207</v>
      </c>
      <c r="BB3633" s="16" t="s">
        <v>207</v>
      </c>
      <c r="BC3633" s="16">
        <v>0.84</v>
      </c>
      <c r="BD3633" s="16">
        <f t="shared" si="815"/>
        <v>2.94</v>
      </c>
      <c r="BE3633" s="16">
        <f t="shared" si="816"/>
        <v>1453.7249999999999</v>
      </c>
      <c r="BG3633" s="16">
        <f t="shared" si="817"/>
        <v>1008</v>
      </c>
      <c r="BH3633" s="16">
        <f t="shared" si="818"/>
        <v>537.6</v>
      </c>
      <c r="BI3633" s="16">
        <f t="shared" si="819"/>
        <v>6.7200000000000006</v>
      </c>
    </row>
    <row r="3634" spans="1:61" x14ac:dyDescent="0.35">
      <c r="A3634">
        <v>3633</v>
      </c>
      <c r="B3634" t="s">
        <v>360</v>
      </c>
      <c r="C3634" t="s">
        <v>10246</v>
      </c>
      <c r="D3634" s="15" t="s">
        <v>4182</v>
      </c>
      <c r="E3634" s="12" t="s">
        <v>98</v>
      </c>
      <c r="G3634" s="12" t="s">
        <v>3316</v>
      </c>
      <c r="H3634" s="12" t="s">
        <v>589</v>
      </c>
      <c r="I3634" s="12" t="s">
        <v>363</v>
      </c>
      <c r="J3634" s="12" t="s">
        <v>2401</v>
      </c>
      <c r="K3634" s="12" t="s">
        <v>363</v>
      </c>
      <c r="N3634" s="16" t="s">
        <v>206</v>
      </c>
      <c r="O3634" s="16" t="s">
        <v>443</v>
      </c>
      <c r="P3634" s="12" t="s">
        <v>366</v>
      </c>
      <c r="Q3634" s="16">
        <v>2022</v>
      </c>
      <c r="R3634" s="16">
        <v>2.04</v>
      </c>
      <c r="T3634" s="16">
        <v>0</v>
      </c>
      <c r="V3634" s="12" t="s">
        <v>204</v>
      </c>
      <c r="W3634" s="12" t="s">
        <v>204</v>
      </c>
      <c r="X3634" s="16">
        <v>1</v>
      </c>
      <c r="Y3634" s="16">
        <v>7</v>
      </c>
      <c r="Z3634" s="16">
        <v>2.04</v>
      </c>
      <c r="AA3634" s="16">
        <v>265.2</v>
      </c>
      <c r="AB3634" s="16" t="s">
        <v>2113</v>
      </c>
      <c r="AC3634" s="16" t="s">
        <v>5621</v>
      </c>
      <c r="AD3634" s="16">
        <f t="shared" si="804"/>
        <v>92820</v>
      </c>
      <c r="AE3634" s="16">
        <f t="shared" si="805"/>
        <v>714</v>
      </c>
      <c r="AF3634" s="16">
        <f t="shared" si="806"/>
        <v>267750</v>
      </c>
      <c r="AG3634" s="16">
        <f t="shared" si="807"/>
        <v>204</v>
      </c>
      <c r="AH3634" s="12">
        <f t="shared" si="808"/>
        <v>0</v>
      </c>
      <c r="AI3634" s="16">
        <f t="shared" si="809"/>
        <v>14.280000000000001</v>
      </c>
      <c r="AJ3634" s="16">
        <f t="shared" si="810"/>
        <v>49266.000000000007</v>
      </c>
      <c r="AK3634" s="16">
        <f t="shared" si="811"/>
        <v>1020</v>
      </c>
      <c r="AL3634" s="16">
        <f t="shared" si="812"/>
        <v>10200</v>
      </c>
      <c r="AM3634" s="16">
        <f t="shared" si="813"/>
        <v>144840</v>
      </c>
      <c r="AN3634" s="16">
        <f t="shared" si="814"/>
        <v>564876</v>
      </c>
      <c r="AP3634" s="16">
        <v>2.04</v>
      </c>
      <c r="AQ3634" s="16" t="s">
        <v>207</v>
      </c>
      <c r="AX3634" s="16" t="s">
        <v>207</v>
      </c>
      <c r="AY3634" s="16" t="s">
        <v>207</v>
      </c>
      <c r="AZ3634" s="16" t="s">
        <v>207</v>
      </c>
      <c r="BA3634" s="16" t="s">
        <v>207</v>
      </c>
      <c r="BB3634" s="16" t="s">
        <v>207</v>
      </c>
      <c r="BC3634" s="16">
        <v>2.04</v>
      </c>
      <c r="BD3634" s="16">
        <f t="shared" si="815"/>
        <v>7.1400000000000006</v>
      </c>
      <c r="BE3634" s="16">
        <f t="shared" si="816"/>
        <v>3530.4749999999999</v>
      </c>
      <c r="BG3634" s="16">
        <f t="shared" si="817"/>
        <v>2448</v>
      </c>
      <c r="BH3634" s="16">
        <f t="shared" si="818"/>
        <v>1305.5999999999999</v>
      </c>
      <c r="BI3634" s="16">
        <f t="shared" si="819"/>
        <v>16.32</v>
      </c>
    </row>
    <row r="3635" spans="1:61" x14ac:dyDescent="0.35">
      <c r="A3635">
        <v>3634</v>
      </c>
      <c r="B3635" t="s">
        <v>360</v>
      </c>
      <c r="C3635" t="s">
        <v>10247</v>
      </c>
      <c r="D3635" s="15" t="s">
        <v>4183</v>
      </c>
      <c r="E3635" s="12" t="s">
        <v>98</v>
      </c>
      <c r="G3635" s="12" t="s">
        <v>3316</v>
      </c>
      <c r="H3635" s="12" t="s">
        <v>589</v>
      </c>
      <c r="I3635" s="12" t="s">
        <v>363</v>
      </c>
      <c r="J3635" s="12" t="s">
        <v>2401</v>
      </c>
      <c r="K3635" s="12" t="s">
        <v>363</v>
      </c>
      <c r="N3635" s="16" t="s">
        <v>206</v>
      </c>
      <c r="O3635" s="16" t="s">
        <v>443</v>
      </c>
      <c r="P3635" s="12" t="s">
        <v>366</v>
      </c>
      <c r="Q3635" s="16">
        <v>2022</v>
      </c>
      <c r="R3635" s="16">
        <v>2.71</v>
      </c>
      <c r="T3635" s="16">
        <v>0</v>
      </c>
      <c r="V3635" s="12" t="s">
        <v>204</v>
      </c>
      <c r="W3635" s="12" t="s">
        <v>204</v>
      </c>
      <c r="X3635" s="16">
        <v>1</v>
      </c>
      <c r="Y3635" s="16">
        <v>7</v>
      </c>
      <c r="Z3635" s="16">
        <v>2.71</v>
      </c>
      <c r="AA3635" s="16">
        <v>352.3</v>
      </c>
      <c r="AB3635" s="16" t="s">
        <v>2113</v>
      </c>
      <c r="AC3635" s="16" t="s">
        <v>5621</v>
      </c>
      <c r="AD3635" s="16">
        <f t="shared" si="804"/>
        <v>123305</v>
      </c>
      <c r="AE3635" s="16">
        <f t="shared" si="805"/>
        <v>948.5</v>
      </c>
      <c r="AF3635" s="16">
        <f t="shared" si="806"/>
        <v>355687.5</v>
      </c>
      <c r="AG3635" s="16">
        <f t="shared" si="807"/>
        <v>271</v>
      </c>
      <c r="AH3635" s="12">
        <f t="shared" si="808"/>
        <v>0</v>
      </c>
      <c r="AI3635" s="16">
        <f t="shared" si="809"/>
        <v>18.97</v>
      </c>
      <c r="AJ3635" s="16">
        <f t="shared" si="810"/>
        <v>65446.499999999993</v>
      </c>
      <c r="AK3635" s="16">
        <f t="shared" si="811"/>
        <v>1355</v>
      </c>
      <c r="AL3635" s="16">
        <f t="shared" si="812"/>
        <v>13550</v>
      </c>
      <c r="AM3635" s="16">
        <f t="shared" si="813"/>
        <v>192410</v>
      </c>
      <c r="AN3635" s="16">
        <f t="shared" si="814"/>
        <v>750399</v>
      </c>
      <c r="AP3635" s="16">
        <v>2.71</v>
      </c>
      <c r="AQ3635" s="16" t="s">
        <v>207</v>
      </c>
      <c r="AX3635" s="16" t="s">
        <v>207</v>
      </c>
      <c r="AY3635" s="16" t="s">
        <v>207</v>
      </c>
      <c r="AZ3635" s="16" t="s">
        <v>207</v>
      </c>
      <c r="BA3635" s="16" t="s">
        <v>207</v>
      </c>
      <c r="BB3635" s="16" t="s">
        <v>207</v>
      </c>
      <c r="BC3635" s="16">
        <v>2.71</v>
      </c>
      <c r="BD3635" s="16">
        <f t="shared" si="815"/>
        <v>9.4849999999999994</v>
      </c>
      <c r="BE3635" s="16">
        <f t="shared" si="816"/>
        <v>4689.9937499999996</v>
      </c>
      <c r="BG3635" s="16">
        <f t="shared" si="817"/>
        <v>3252</v>
      </c>
      <c r="BH3635" s="16">
        <f t="shared" si="818"/>
        <v>1734.4</v>
      </c>
      <c r="BI3635" s="16">
        <f t="shared" si="819"/>
        <v>21.68</v>
      </c>
    </row>
    <row r="3636" spans="1:61" x14ac:dyDescent="0.35">
      <c r="A3636">
        <v>3635</v>
      </c>
      <c r="B3636" t="s">
        <v>360</v>
      </c>
      <c r="C3636" t="s">
        <v>10248</v>
      </c>
      <c r="D3636" s="15" t="s">
        <v>4184</v>
      </c>
      <c r="E3636" s="12" t="s">
        <v>98</v>
      </c>
      <c r="G3636" s="12" t="s">
        <v>3316</v>
      </c>
      <c r="H3636" s="12" t="s">
        <v>589</v>
      </c>
      <c r="I3636" s="12" t="s">
        <v>363</v>
      </c>
      <c r="J3636" s="12" t="s">
        <v>2401</v>
      </c>
      <c r="K3636" s="12" t="s">
        <v>363</v>
      </c>
      <c r="N3636" s="16" t="s">
        <v>206</v>
      </c>
      <c r="O3636" s="16" t="s">
        <v>443</v>
      </c>
      <c r="P3636" s="12" t="s">
        <v>366</v>
      </c>
      <c r="Q3636" s="16">
        <v>2022</v>
      </c>
      <c r="R3636" s="16">
        <v>3.09</v>
      </c>
      <c r="T3636" s="16">
        <v>0</v>
      </c>
      <c r="V3636" s="12" t="s">
        <v>204</v>
      </c>
      <c r="W3636" s="12" t="s">
        <v>204</v>
      </c>
      <c r="X3636" s="16">
        <v>1</v>
      </c>
      <c r="Y3636" s="16">
        <v>7</v>
      </c>
      <c r="Z3636" s="16">
        <v>3.09</v>
      </c>
      <c r="AA3636" s="16">
        <v>401.7</v>
      </c>
      <c r="AB3636" s="16" t="s">
        <v>2113</v>
      </c>
      <c r="AC3636" s="16" t="s">
        <v>5621</v>
      </c>
      <c r="AD3636" s="16">
        <f t="shared" si="804"/>
        <v>140595</v>
      </c>
      <c r="AE3636" s="16">
        <f t="shared" si="805"/>
        <v>1081.5</v>
      </c>
      <c r="AF3636" s="16">
        <f t="shared" si="806"/>
        <v>405562.5</v>
      </c>
      <c r="AG3636" s="16">
        <f t="shared" si="807"/>
        <v>309</v>
      </c>
      <c r="AH3636" s="12">
        <f t="shared" si="808"/>
        <v>0</v>
      </c>
      <c r="AI3636" s="16">
        <f t="shared" si="809"/>
        <v>21.63</v>
      </c>
      <c r="AJ3636" s="16">
        <f t="shared" si="810"/>
        <v>74623.5</v>
      </c>
      <c r="AK3636" s="16">
        <f t="shared" si="811"/>
        <v>1545</v>
      </c>
      <c r="AL3636" s="16">
        <f t="shared" si="812"/>
        <v>15450</v>
      </c>
      <c r="AM3636" s="16">
        <f t="shared" si="813"/>
        <v>219390</v>
      </c>
      <c r="AN3636" s="16">
        <f t="shared" si="814"/>
        <v>855621</v>
      </c>
      <c r="AP3636" s="16">
        <v>3.09</v>
      </c>
      <c r="AQ3636" s="16" t="s">
        <v>207</v>
      </c>
      <c r="AX3636" s="16" t="s">
        <v>207</v>
      </c>
      <c r="AY3636" s="16" t="s">
        <v>207</v>
      </c>
      <c r="AZ3636" s="16" t="s">
        <v>207</v>
      </c>
      <c r="BA3636" s="16" t="s">
        <v>207</v>
      </c>
      <c r="BB3636" s="16" t="s">
        <v>207</v>
      </c>
      <c r="BC3636" s="16">
        <v>3.09</v>
      </c>
      <c r="BD3636" s="16">
        <f t="shared" si="815"/>
        <v>10.815</v>
      </c>
      <c r="BE3636" s="16">
        <f t="shared" si="816"/>
        <v>5347.6312500000004</v>
      </c>
      <c r="BG3636" s="16">
        <f t="shared" si="817"/>
        <v>3708</v>
      </c>
      <c r="BH3636" s="16">
        <f t="shared" si="818"/>
        <v>1977.6</v>
      </c>
      <c r="BI3636" s="16">
        <f t="shared" si="819"/>
        <v>24.72</v>
      </c>
    </row>
    <row r="3637" spans="1:61" x14ac:dyDescent="0.35">
      <c r="A3637">
        <v>3636</v>
      </c>
      <c r="B3637" t="s">
        <v>360</v>
      </c>
      <c r="C3637" t="s">
        <v>10249</v>
      </c>
      <c r="D3637" s="15" t="s">
        <v>4185</v>
      </c>
      <c r="E3637" s="12" t="s">
        <v>98</v>
      </c>
      <c r="G3637" s="12" t="s">
        <v>3316</v>
      </c>
      <c r="H3637" s="12" t="s">
        <v>589</v>
      </c>
      <c r="I3637" s="12" t="s">
        <v>363</v>
      </c>
      <c r="J3637" s="12" t="s">
        <v>2401</v>
      </c>
      <c r="K3637" s="12" t="s">
        <v>363</v>
      </c>
      <c r="N3637" s="16" t="s">
        <v>205</v>
      </c>
      <c r="O3637" s="16" t="s">
        <v>443</v>
      </c>
      <c r="P3637" s="12" t="s">
        <v>366</v>
      </c>
      <c r="Q3637" s="16">
        <v>2022</v>
      </c>
      <c r="R3637" s="16">
        <v>2.93</v>
      </c>
      <c r="T3637" s="16">
        <v>0</v>
      </c>
      <c r="V3637" s="12" t="s">
        <v>204</v>
      </c>
      <c r="W3637" s="12" t="s">
        <v>204</v>
      </c>
      <c r="X3637" s="16">
        <v>1</v>
      </c>
      <c r="Y3637" s="16">
        <v>7</v>
      </c>
      <c r="Z3637" s="16">
        <v>2.93</v>
      </c>
      <c r="AA3637" s="16">
        <v>380.90000000000003</v>
      </c>
      <c r="AB3637" s="16" t="s">
        <v>2113</v>
      </c>
      <c r="AC3637" s="16" t="s">
        <v>5621</v>
      </c>
      <c r="AD3637" s="16">
        <f t="shared" si="804"/>
        <v>133315</v>
      </c>
      <c r="AE3637" s="16">
        <f t="shared" si="805"/>
        <v>1025.5</v>
      </c>
      <c r="AF3637" s="16">
        <f t="shared" si="806"/>
        <v>384562.5</v>
      </c>
      <c r="AG3637" s="16">
        <f t="shared" si="807"/>
        <v>293</v>
      </c>
      <c r="AH3637" s="12">
        <f t="shared" si="808"/>
        <v>0</v>
      </c>
      <c r="AI3637" s="16">
        <f t="shared" si="809"/>
        <v>20.51</v>
      </c>
      <c r="AJ3637" s="16">
        <f t="shared" si="810"/>
        <v>70759.5</v>
      </c>
      <c r="AK3637" s="16">
        <f t="shared" si="811"/>
        <v>1465</v>
      </c>
      <c r="AL3637" s="16">
        <f t="shared" si="812"/>
        <v>14650</v>
      </c>
      <c r="AM3637" s="16">
        <f t="shared" si="813"/>
        <v>208030</v>
      </c>
      <c r="AN3637" s="16">
        <f t="shared" si="814"/>
        <v>811317</v>
      </c>
      <c r="AP3637" s="16">
        <v>2.93</v>
      </c>
      <c r="AQ3637" s="16" t="s">
        <v>207</v>
      </c>
      <c r="AX3637" s="16" t="s">
        <v>207</v>
      </c>
      <c r="AY3637" s="16" t="s">
        <v>207</v>
      </c>
      <c r="AZ3637" s="16" t="s">
        <v>207</v>
      </c>
      <c r="BA3637" s="16" t="s">
        <v>207</v>
      </c>
      <c r="BB3637" s="16" t="s">
        <v>207</v>
      </c>
      <c r="BC3637" s="16">
        <v>2.93</v>
      </c>
      <c r="BD3637" s="16">
        <f t="shared" si="815"/>
        <v>10.255000000000001</v>
      </c>
      <c r="BE3637" s="16">
        <f t="shared" si="816"/>
        <v>5070.7312499999998</v>
      </c>
      <c r="BG3637" s="16">
        <f t="shared" si="817"/>
        <v>3516</v>
      </c>
      <c r="BH3637" s="16">
        <f t="shared" si="818"/>
        <v>1875.2</v>
      </c>
      <c r="BI3637" s="16">
        <f t="shared" si="819"/>
        <v>23.44</v>
      </c>
    </row>
    <row r="3638" spans="1:61" x14ac:dyDescent="0.35">
      <c r="A3638">
        <v>3637</v>
      </c>
      <c r="B3638" t="s">
        <v>360</v>
      </c>
      <c r="C3638" t="s">
        <v>10250</v>
      </c>
      <c r="D3638" s="15" t="s">
        <v>4186</v>
      </c>
      <c r="E3638" s="12" t="s">
        <v>98</v>
      </c>
      <c r="G3638" s="12" t="s">
        <v>3316</v>
      </c>
      <c r="H3638" s="12" t="s">
        <v>589</v>
      </c>
      <c r="I3638" s="12" t="s">
        <v>363</v>
      </c>
      <c r="J3638" s="12" t="s">
        <v>2401</v>
      </c>
      <c r="K3638" s="12" t="s">
        <v>363</v>
      </c>
      <c r="N3638" s="16" t="s">
        <v>206</v>
      </c>
      <c r="O3638" s="16" t="s">
        <v>443</v>
      </c>
      <c r="P3638" s="12" t="s">
        <v>366</v>
      </c>
      <c r="Q3638" s="16">
        <v>2022</v>
      </c>
      <c r="R3638" s="16">
        <v>3.54</v>
      </c>
      <c r="T3638" s="16">
        <v>0</v>
      </c>
      <c r="V3638" s="12" t="s">
        <v>204</v>
      </c>
      <c r="W3638" s="12" t="s">
        <v>204</v>
      </c>
      <c r="X3638" s="16">
        <v>1</v>
      </c>
      <c r="Y3638" s="16">
        <v>7</v>
      </c>
      <c r="Z3638" s="16">
        <v>3.54</v>
      </c>
      <c r="AA3638" s="16">
        <v>460.2</v>
      </c>
      <c r="AB3638" s="16" t="s">
        <v>2113</v>
      </c>
      <c r="AC3638" s="16" t="s">
        <v>5621</v>
      </c>
      <c r="AD3638" s="16">
        <f t="shared" si="804"/>
        <v>161070</v>
      </c>
      <c r="AE3638" s="16">
        <f t="shared" si="805"/>
        <v>1239</v>
      </c>
      <c r="AF3638" s="16">
        <f t="shared" si="806"/>
        <v>464625</v>
      </c>
      <c r="AG3638" s="16">
        <f t="shared" si="807"/>
        <v>354</v>
      </c>
      <c r="AH3638" s="12">
        <f t="shared" si="808"/>
        <v>0</v>
      </c>
      <c r="AI3638" s="16">
        <f t="shared" si="809"/>
        <v>24.78</v>
      </c>
      <c r="AJ3638" s="16">
        <f t="shared" si="810"/>
        <v>85491</v>
      </c>
      <c r="AK3638" s="16">
        <f t="shared" si="811"/>
        <v>1770</v>
      </c>
      <c r="AL3638" s="16">
        <f t="shared" si="812"/>
        <v>17700</v>
      </c>
      <c r="AM3638" s="16">
        <f t="shared" si="813"/>
        <v>251340</v>
      </c>
      <c r="AN3638" s="16">
        <f t="shared" si="814"/>
        <v>980226</v>
      </c>
      <c r="AP3638" s="16">
        <v>3.54</v>
      </c>
      <c r="AQ3638" s="16" t="s">
        <v>207</v>
      </c>
      <c r="AX3638" s="16" t="s">
        <v>207</v>
      </c>
      <c r="AY3638" s="16" t="s">
        <v>207</v>
      </c>
      <c r="AZ3638" s="16" t="s">
        <v>207</v>
      </c>
      <c r="BA3638" s="16" t="s">
        <v>207</v>
      </c>
      <c r="BB3638" s="16" t="s">
        <v>207</v>
      </c>
      <c r="BC3638" s="16">
        <v>3.54</v>
      </c>
      <c r="BD3638" s="16">
        <f t="shared" si="815"/>
        <v>12.39</v>
      </c>
      <c r="BE3638" s="16">
        <f t="shared" si="816"/>
        <v>6126.4125000000004</v>
      </c>
      <c r="BG3638" s="16">
        <f t="shared" si="817"/>
        <v>4248</v>
      </c>
      <c r="BH3638" s="16">
        <f t="shared" si="818"/>
        <v>2265.6</v>
      </c>
      <c r="BI3638" s="16">
        <f t="shared" si="819"/>
        <v>28.32</v>
      </c>
    </row>
    <row r="3639" spans="1:61" x14ac:dyDescent="0.35">
      <c r="A3639">
        <v>3638</v>
      </c>
      <c r="B3639" t="s">
        <v>360</v>
      </c>
      <c r="C3639" t="s">
        <v>10251</v>
      </c>
      <c r="D3639" s="15" t="s">
        <v>4187</v>
      </c>
      <c r="E3639" s="12" t="s">
        <v>98</v>
      </c>
      <c r="G3639" s="12" t="s">
        <v>3316</v>
      </c>
      <c r="H3639" s="12" t="s">
        <v>589</v>
      </c>
      <c r="I3639" s="12" t="s">
        <v>363</v>
      </c>
      <c r="J3639" s="12" t="s">
        <v>2401</v>
      </c>
      <c r="K3639" s="12" t="s">
        <v>363</v>
      </c>
      <c r="N3639" s="16" t="s">
        <v>206</v>
      </c>
      <c r="O3639" s="16" t="s">
        <v>443</v>
      </c>
      <c r="P3639" s="12" t="s">
        <v>366</v>
      </c>
      <c r="Q3639" s="16">
        <v>2022</v>
      </c>
      <c r="R3639" s="16">
        <v>3.53</v>
      </c>
      <c r="T3639" s="16">
        <v>0</v>
      </c>
      <c r="V3639" s="12" t="s">
        <v>204</v>
      </c>
      <c r="W3639" s="12" t="s">
        <v>204</v>
      </c>
      <c r="X3639" s="16">
        <v>1</v>
      </c>
      <c r="Y3639" s="16">
        <v>7</v>
      </c>
      <c r="Z3639" s="16">
        <v>3.53</v>
      </c>
      <c r="AA3639" s="16">
        <v>458.9</v>
      </c>
      <c r="AB3639" s="16" t="s">
        <v>2113</v>
      </c>
      <c r="AC3639" s="16" t="s">
        <v>5621</v>
      </c>
      <c r="AD3639" s="16">
        <f t="shared" si="804"/>
        <v>160615</v>
      </c>
      <c r="AE3639" s="16">
        <f t="shared" si="805"/>
        <v>1235.5</v>
      </c>
      <c r="AF3639" s="16">
        <f t="shared" si="806"/>
        <v>463312.5</v>
      </c>
      <c r="AG3639" s="16">
        <f t="shared" si="807"/>
        <v>353</v>
      </c>
      <c r="AH3639" s="12">
        <f t="shared" si="808"/>
        <v>0</v>
      </c>
      <c r="AI3639" s="16">
        <f t="shared" si="809"/>
        <v>24.709999999999997</v>
      </c>
      <c r="AJ3639" s="16">
        <f t="shared" si="810"/>
        <v>85249.499999999985</v>
      </c>
      <c r="AK3639" s="16">
        <f t="shared" si="811"/>
        <v>1765</v>
      </c>
      <c r="AL3639" s="16">
        <f t="shared" si="812"/>
        <v>17650</v>
      </c>
      <c r="AM3639" s="16">
        <f t="shared" si="813"/>
        <v>250630</v>
      </c>
      <c r="AN3639" s="16">
        <f t="shared" si="814"/>
        <v>977457</v>
      </c>
      <c r="AP3639" s="16">
        <v>3.53</v>
      </c>
      <c r="AQ3639" s="16" t="s">
        <v>207</v>
      </c>
      <c r="AX3639" s="16" t="s">
        <v>207</v>
      </c>
      <c r="AY3639" s="16" t="s">
        <v>207</v>
      </c>
      <c r="AZ3639" s="16" t="s">
        <v>207</v>
      </c>
      <c r="BA3639" s="16" t="s">
        <v>207</v>
      </c>
      <c r="BB3639" s="16" t="s">
        <v>207</v>
      </c>
      <c r="BC3639" s="16">
        <v>3.53</v>
      </c>
      <c r="BD3639" s="16">
        <f t="shared" si="815"/>
        <v>12.354999999999999</v>
      </c>
      <c r="BE3639" s="16">
        <f t="shared" si="816"/>
        <v>6109.1062499999998</v>
      </c>
      <c r="BG3639" s="16">
        <f t="shared" si="817"/>
        <v>4236</v>
      </c>
      <c r="BH3639" s="16">
        <f t="shared" si="818"/>
        <v>2259.1999999999998</v>
      </c>
      <c r="BI3639" s="16">
        <f t="shared" si="819"/>
        <v>28.24</v>
      </c>
    </row>
    <row r="3640" spans="1:61" x14ac:dyDescent="0.35">
      <c r="A3640">
        <v>3639</v>
      </c>
      <c r="B3640" t="s">
        <v>360</v>
      </c>
      <c r="C3640" t="s">
        <v>10252</v>
      </c>
      <c r="D3640" s="15" t="s">
        <v>4188</v>
      </c>
      <c r="E3640" s="12" t="s">
        <v>98</v>
      </c>
      <c r="G3640" s="12" t="s">
        <v>3316</v>
      </c>
      <c r="H3640" s="12" t="s">
        <v>589</v>
      </c>
      <c r="I3640" s="12" t="s">
        <v>363</v>
      </c>
      <c r="J3640" s="12" t="s">
        <v>2401</v>
      </c>
      <c r="K3640" s="12" t="s">
        <v>363</v>
      </c>
      <c r="N3640" s="16" t="s">
        <v>206</v>
      </c>
      <c r="O3640" s="16" t="s">
        <v>443</v>
      </c>
      <c r="P3640" s="12" t="s">
        <v>366</v>
      </c>
      <c r="Q3640" s="16">
        <v>2022</v>
      </c>
      <c r="R3640" s="16">
        <v>0.8</v>
      </c>
      <c r="T3640" s="16">
        <v>0</v>
      </c>
      <c r="V3640" s="12" t="s">
        <v>204</v>
      </c>
      <c r="W3640" s="12" t="s">
        <v>204</v>
      </c>
      <c r="X3640" s="16">
        <v>1</v>
      </c>
      <c r="Y3640" s="16">
        <v>7</v>
      </c>
      <c r="Z3640" s="16">
        <v>0.8</v>
      </c>
      <c r="AA3640" s="16">
        <v>104</v>
      </c>
      <c r="AB3640" s="16" t="s">
        <v>2113</v>
      </c>
      <c r="AC3640" s="16" t="s">
        <v>5621</v>
      </c>
      <c r="AD3640" s="16">
        <f t="shared" si="804"/>
        <v>36400</v>
      </c>
      <c r="AE3640" s="16">
        <f t="shared" si="805"/>
        <v>280</v>
      </c>
      <c r="AF3640" s="16">
        <f t="shared" si="806"/>
        <v>105000</v>
      </c>
      <c r="AG3640" s="16">
        <f t="shared" si="807"/>
        <v>80</v>
      </c>
      <c r="AH3640" s="12">
        <f t="shared" si="808"/>
        <v>0</v>
      </c>
      <c r="AI3640" s="16">
        <f t="shared" si="809"/>
        <v>5.6000000000000005</v>
      </c>
      <c r="AJ3640" s="16">
        <f t="shared" si="810"/>
        <v>19320.000000000004</v>
      </c>
      <c r="AK3640" s="16">
        <f t="shared" si="811"/>
        <v>400</v>
      </c>
      <c r="AL3640" s="16">
        <f t="shared" si="812"/>
        <v>4000</v>
      </c>
      <c r="AM3640" s="16">
        <f t="shared" si="813"/>
        <v>56800</v>
      </c>
      <c r="AN3640" s="16">
        <f t="shared" si="814"/>
        <v>221520</v>
      </c>
      <c r="AP3640" s="16">
        <v>0.8</v>
      </c>
      <c r="AQ3640" s="16" t="s">
        <v>207</v>
      </c>
      <c r="AX3640" s="16" t="s">
        <v>207</v>
      </c>
      <c r="AY3640" s="16" t="s">
        <v>207</v>
      </c>
      <c r="AZ3640" s="16" t="s">
        <v>207</v>
      </c>
      <c r="BA3640" s="16" t="s">
        <v>207</v>
      </c>
      <c r="BB3640" s="16" t="s">
        <v>207</v>
      </c>
      <c r="BC3640" s="16">
        <v>0.8</v>
      </c>
      <c r="BD3640" s="16">
        <f t="shared" si="815"/>
        <v>2.8000000000000003</v>
      </c>
      <c r="BE3640" s="16">
        <f t="shared" si="816"/>
        <v>1384.5</v>
      </c>
      <c r="BG3640" s="16">
        <f t="shared" si="817"/>
        <v>960</v>
      </c>
      <c r="BH3640" s="16">
        <f t="shared" si="818"/>
        <v>512</v>
      </c>
      <c r="BI3640" s="16">
        <f t="shared" si="819"/>
        <v>6.4</v>
      </c>
    </row>
    <row r="3641" spans="1:61" x14ac:dyDescent="0.35">
      <c r="A3641">
        <v>3640</v>
      </c>
      <c r="B3641" t="s">
        <v>360</v>
      </c>
      <c r="C3641" t="s">
        <v>10253</v>
      </c>
      <c r="D3641" s="15" t="s">
        <v>4189</v>
      </c>
      <c r="E3641" s="12" t="s">
        <v>98</v>
      </c>
      <c r="G3641" s="12" t="s">
        <v>3316</v>
      </c>
      <c r="H3641" s="12" t="s">
        <v>589</v>
      </c>
      <c r="I3641" s="12" t="s">
        <v>363</v>
      </c>
      <c r="J3641" s="12" t="s">
        <v>2401</v>
      </c>
      <c r="K3641" s="12" t="s">
        <v>363</v>
      </c>
      <c r="N3641" s="16" t="s">
        <v>206</v>
      </c>
      <c r="O3641" s="16" t="s">
        <v>443</v>
      </c>
      <c r="P3641" s="12" t="s">
        <v>366</v>
      </c>
      <c r="Q3641" s="16">
        <v>2022</v>
      </c>
      <c r="R3641" s="16">
        <v>0.8</v>
      </c>
      <c r="T3641" s="16">
        <v>0</v>
      </c>
      <c r="V3641" s="12" t="s">
        <v>204</v>
      </c>
      <c r="W3641" s="12" t="s">
        <v>204</v>
      </c>
      <c r="X3641" s="16">
        <v>1</v>
      </c>
      <c r="Y3641" s="16">
        <v>7</v>
      </c>
      <c r="Z3641" s="16">
        <v>0.8</v>
      </c>
      <c r="AA3641" s="16">
        <v>104</v>
      </c>
      <c r="AB3641" s="16" t="s">
        <v>2113</v>
      </c>
      <c r="AC3641" s="16" t="s">
        <v>5621</v>
      </c>
      <c r="AD3641" s="16">
        <f t="shared" si="804"/>
        <v>36400</v>
      </c>
      <c r="AE3641" s="16">
        <f t="shared" si="805"/>
        <v>280</v>
      </c>
      <c r="AF3641" s="16">
        <f t="shared" si="806"/>
        <v>105000</v>
      </c>
      <c r="AG3641" s="16">
        <f t="shared" si="807"/>
        <v>80</v>
      </c>
      <c r="AH3641" s="12">
        <f t="shared" si="808"/>
        <v>0</v>
      </c>
      <c r="AI3641" s="16">
        <f t="shared" si="809"/>
        <v>5.6000000000000005</v>
      </c>
      <c r="AJ3641" s="16">
        <f t="shared" si="810"/>
        <v>19320.000000000004</v>
      </c>
      <c r="AK3641" s="16">
        <f t="shared" si="811"/>
        <v>400</v>
      </c>
      <c r="AL3641" s="16">
        <f t="shared" si="812"/>
        <v>4000</v>
      </c>
      <c r="AM3641" s="16">
        <f t="shared" si="813"/>
        <v>56800</v>
      </c>
      <c r="AN3641" s="16">
        <f t="shared" si="814"/>
        <v>221520</v>
      </c>
      <c r="AP3641" s="16">
        <v>0.8</v>
      </c>
      <c r="AQ3641" s="16" t="s">
        <v>207</v>
      </c>
      <c r="AX3641" s="16" t="s">
        <v>207</v>
      </c>
      <c r="AY3641" s="16" t="s">
        <v>207</v>
      </c>
      <c r="AZ3641" s="16" t="s">
        <v>207</v>
      </c>
      <c r="BA3641" s="16" t="s">
        <v>207</v>
      </c>
      <c r="BB3641" s="16" t="s">
        <v>207</v>
      </c>
      <c r="BC3641" s="16">
        <v>0.8</v>
      </c>
      <c r="BD3641" s="16">
        <f t="shared" si="815"/>
        <v>2.8000000000000003</v>
      </c>
      <c r="BE3641" s="16">
        <f t="shared" si="816"/>
        <v>1384.5</v>
      </c>
      <c r="BG3641" s="16">
        <f t="shared" si="817"/>
        <v>960</v>
      </c>
      <c r="BH3641" s="16">
        <f t="shared" si="818"/>
        <v>512</v>
      </c>
      <c r="BI3641" s="16">
        <f t="shared" si="819"/>
        <v>6.4</v>
      </c>
    </row>
    <row r="3642" spans="1:61" x14ac:dyDescent="0.35">
      <c r="A3642">
        <v>3641</v>
      </c>
      <c r="B3642" t="s">
        <v>360</v>
      </c>
      <c r="C3642" t="s">
        <v>10254</v>
      </c>
      <c r="D3642" s="15" t="s">
        <v>4190</v>
      </c>
      <c r="E3642" s="12" t="s">
        <v>98</v>
      </c>
      <c r="G3642" s="12" t="s">
        <v>3316</v>
      </c>
      <c r="H3642" s="12" t="s">
        <v>589</v>
      </c>
      <c r="I3642" s="12" t="s">
        <v>363</v>
      </c>
      <c r="J3642" s="12" t="s">
        <v>2401</v>
      </c>
      <c r="K3642" s="12" t="s">
        <v>363</v>
      </c>
      <c r="N3642" s="16" t="s">
        <v>206</v>
      </c>
      <c r="O3642" s="16" t="s">
        <v>443</v>
      </c>
      <c r="P3642" s="12" t="s">
        <v>366</v>
      </c>
      <c r="Q3642" s="16">
        <v>2022</v>
      </c>
      <c r="R3642" s="16">
        <v>0.8175</v>
      </c>
      <c r="T3642" s="16">
        <v>0</v>
      </c>
      <c r="V3642" s="12" t="s">
        <v>204</v>
      </c>
      <c r="W3642" s="12" t="s">
        <v>204</v>
      </c>
      <c r="X3642" s="16">
        <v>1</v>
      </c>
      <c r="Y3642" s="16">
        <v>7</v>
      </c>
      <c r="Z3642" s="16">
        <v>0.8175</v>
      </c>
      <c r="AA3642" s="16">
        <v>106.27500000000001</v>
      </c>
      <c r="AB3642" s="16" t="s">
        <v>2113</v>
      </c>
      <c r="AC3642" s="16" t="s">
        <v>5621</v>
      </c>
      <c r="AD3642" s="16">
        <f t="shared" si="804"/>
        <v>37196.25</v>
      </c>
      <c r="AE3642" s="16">
        <f t="shared" si="805"/>
        <v>286.125</v>
      </c>
      <c r="AF3642" s="16">
        <f t="shared" si="806"/>
        <v>107296.875</v>
      </c>
      <c r="AG3642" s="16">
        <f t="shared" si="807"/>
        <v>81.75</v>
      </c>
      <c r="AH3642" s="12">
        <f t="shared" si="808"/>
        <v>0</v>
      </c>
      <c r="AI3642" s="16">
        <f t="shared" si="809"/>
        <v>5.7225000000000001</v>
      </c>
      <c r="AJ3642" s="16">
        <f t="shared" si="810"/>
        <v>19742.625</v>
      </c>
      <c r="AK3642" s="16">
        <f t="shared" si="811"/>
        <v>408.75</v>
      </c>
      <c r="AL3642" s="16">
        <f t="shared" si="812"/>
        <v>4087.5</v>
      </c>
      <c r="AM3642" s="16">
        <f t="shared" si="813"/>
        <v>58042.5</v>
      </c>
      <c r="AN3642" s="16">
        <f t="shared" si="814"/>
        <v>226365.75</v>
      </c>
      <c r="AP3642" s="16">
        <v>0.8175</v>
      </c>
      <c r="AQ3642" s="16" t="s">
        <v>207</v>
      </c>
      <c r="AX3642" s="16" t="s">
        <v>207</v>
      </c>
      <c r="AY3642" s="16" t="s">
        <v>207</v>
      </c>
      <c r="AZ3642" s="16" t="s">
        <v>207</v>
      </c>
      <c r="BA3642" s="16" t="s">
        <v>207</v>
      </c>
      <c r="BB3642" s="16" t="s">
        <v>207</v>
      </c>
      <c r="BC3642" s="16">
        <v>0.8175</v>
      </c>
      <c r="BD3642" s="16">
        <f t="shared" si="815"/>
        <v>2.8612500000000001</v>
      </c>
      <c r="BE3642" s="16">
        <f t="shared" si="816"/>
        <v>1414.7859375</v>
      </c>
      <c r="BG3642" s="16">
        <f t="shared" si="817"/>
        <v>981</v>
      </c>
      <c r="BH3642" s="16">
        <f t="shared" si="818"/>
        <v>523.20000000000005</v>
      </c>
      <c r="BI3642" s="16">
        <f t="shared" si="819"/>
        <v>6.5400000000000009</v>
      </c>
    </row>
    <row r="3643" spans="1:61" x14ac:dyDescent="0.35">
      <c r="A3643">
        <v>3642</v>
      </c>
      <c r="B3643" t="s">
        <v>360</v>
      </c>
      <c r="C3643" t="s">
        <v>10255</v>
      </c>
      <c r="D3643" s="15" t="s">
        <v>4191</v>
      </c>
      <c r="E3643" s="12" t="s">
        <v>98</v>
      </c>
      <c r="G3643" s="12" t="s">
        <v>3316</v>
      </c>
      <c r="H3643" s="12" t="s">
        <v>589</v>
      </c>
      <c r="I3643" s="12" t="s">
        <v>363</v>
      </c>
      <c r="J3643" s="12" t="s">
        <v>2401</v>
      </c>
      <c r="K3643" s="12" t="s">
        <v>363</v>
      </c>
      <c r="N3643" s="16" t="s">
        <v>205</v>
      </c>
      <c r="O3643" s="16" t="s">
        <v>4192</v>
      </c>
      <c r="P3643" s="12" t="s">
        <v>482</v>
      </c>
      <c r="Q3643" s="16">
        <v>2022</v>
      </c>
      <c r="R3643" s="16" t="s">
        <v>4193</v>
      </c>
      <c r="T3643" s="16">
        <v>0</v>
      </c>
      <c r="V3643" s="12" t="s">
        <v>204</v>
      </c>
      <c r="W3643" s="12" t="s">
        <v>204</v>
      </c>
      <c r="X3643" s="16">
        <v>1</v>
      </c>
      <c r="Y3643" s="16">
        <v>7</v>
      </c>
      <c r="Z3643" s="16">
        <v>11.54</v>
      </c>
      <c r="AA3643" s="16">
        <v>1500.1999999999998</v>
      </c>
      <c r="AB3643" s="16" t="s">
        <v>2113</v>
      </c>
      <c r="AC3643" s="16" t="s">
        <v>5621</v>
      </c>
      <c r="AD3643" s="16">
        <f t="shared" si="804"/>
        <v>525069.99999999988</v>
      </c>
      <c r="AE3643" s="16">
        <f t="shared" si="805"/>
        <v>4038.9999999999995</v>
      </c>
      <c r="AF3643" s="16">
        <f t="shared" si="806"/>
        <v>1514624.9999999998</v>
      </c>
      <c r="AG3643" s="16">
        <f t="shared" si="807"/>
        <v>1154</v>
      </c>
      <c r="AH3643" s="12">
        <f t="shared" si="808"/>
        <v>0</v>
      </c>
      <c r="AI3643" s="16">
        <f t="shared" si="809"/>
        <v>80.78</v>
      </c>
      <c r="AJ3643" s="16">
        <f t="shared" si="810"/>
        <v>278691</v>
      </c>
      <c r="AK3643" s="16">
        <f t="shared" si="811"/>
        <v>5770</v>
      </c>
      <c r="AL3643" s="16">
        <f t="shared" si="812"/>
        <v>57699.999999999993</v>
      </c>
      <c r="AM3643" s="16">
        <f t="shared" si="813"/>
        <v>819339.99999999988</v>
      </c>
      <c r="AN3643" s="16">
        <f t="shared" si="814"/>
        <v>3195426</v>
      </c>
      <c r="AP3643" s="16">
        <v>11.54</v>
      </c>
      <c r="AQ3643" s="16" t="s">
        <v>207</v>
      </c>
      <c r="AX3643" s="16" t="s">
        <v>207</v>
      </c>
      <c r="AY3643" s="16" t="s">
        <v>207</v>
      </c>
      <c r="AZ3643" s="16" t="s">
        <v>207</v>
      </c>
      <c r="BA3643" s="16" t="s">
        <v>207</v>
      </c>
      <c r="BB3643" s="16" t="s">
        <v>207</v>
      </c>
      <c r="BC3643" s="16">
        <v>11.54</v>
      </c>
      <c r="BD3643" s="16">
        <f t="shared" si="815"/>
        <v>40.39</v>
      </c>
      <c r="BE3643" s="16">
        <f t="shared" si="816"/>
        <v>19971.412499999999</v>
      </c>
      <c r="BG3643" s="16">
        <f t="shared" si="817"/>
        <v>13847.999999999998</v>
      </c>
      <c r="BH3643" s="16">
        <f t="shared" si="818"/>
        <v>7385.5999999999995</v>
      </c>
      <c r="BI3643" s="16">
        <f t="shared" si="819"/>
        <v>92.32</v>
      </c>
    </row>
    <row r="3644" spans="1:61" x14ac:dyDescent="0.35">
      <c r="A3644">
        <v>3643</v>
      </c>
      <c r="B3644" t="s">
        <v>360</v>
      </c>
      <c r="C3644" t="s">
        <v>10256</v>
      </c>
      <c r="D3644" s="15" t="s">
        <v>4194</v>
      </c>
      <c r="E3644" s="12" t="s">
        <v>98</v>
      </c>
      <c r="G3644" s="12" t="s">
        <v>3316</v>
      </c>
      <c r="H3644" s="12" t="s">
        <v>589</v>
      </c>
      <c r="I3644" s="12" t="s">
        <v>363</v>
      </c>
      <c r="J3644" s="12" t="s">
        <v>2401</v>
      </c>
      <c r="K3644" s="12" t="s">
        <v>363</v>
      </c>
      <c r="N3644" s="16" t="s">
        <v>206</v>
      </c>
      <c r="O3644" s="16" t="s">
        <v>4192</v>
      </c>
      <c r="P3644" s="12" t="s">
        <v>482</v>
      </c>
      <c r="Q3644" s="16">
        <v>2022</v>
      </c>
      <c r="R3644" s="16" t="s">
        <v>4195</v>
      </c>
      <c r="T3644" s="16">
        <v>0</v>
      </c>
      <c r="V3644" s="12" t="s">
        <v>204</v>
      </c>
      <c r="W3644" s="12" t="s">
        <v>204</v>
      </c>
      <c r="X3644" s="16">
        <v>1</v>
      </c>
      <c r="Y3644" s="16">
        <v>7</v>
      </c>
      <c r="AA3644" s="16">
        <v>0</v>
      </c>
      <c r="AB3644" s="16" t="s">
        <v>2113</v>
      </c>
      <c r="AC3644" s="16" t="s">
        <v>5621</v>
      </c>
      <c r="AD3644" s="16">
        <f t="shared" si="804"/>
        <v>0</v>
      </c>
      <c r="AE3644" s="16">
        <f t="shared" si="805"/>
        <v>0</v>
      </c>
      <c r="AF3644" s="16">
        <f t="shared" si="806"/>
        <v>0</v>
      </c>
      <c r="AG3644" s="16">
        <f t="shared" si="807"/>
        <v>0</v>
      </c>
      <c r="AH3644" s="12">
        <f t="shared" si="808"/>
        <v>0</v>
      </c>
      <c r="AI3644" s="16">
        <f t="shared" si="809"/>
        <v>0</v>
      </c>
      <c r="AJ3644" s="16">
        <f t="shared" si="810"/>
        <v>0</v>
      </c>
      <c r="AK3644" s="16">
        <f t="shared" si="811"/>
        <v>0</v>
      </c>
      <c r="AL3644" s="16">
        <f t="shared" si="812"/>
        <v>0</v>
      </c>
      <c r="AM3644" s="16">
        <f t="shared" si="813"/>
        <v>0</v>
      </c>
      <c r="AN3644" s="16">
        <f t="shared" si="814"/>
        <v>0</v>
      </c>
      <c r="AQ3644" s="16" t="s">
        <v>207</v>
      </c>
      <c r="AX3644" s="16" t="s">
        <v>207</v>
      </c>
      <c r="AY3644" s="16" t="s">
        <v>207</v>
      </c>
      <c r="AZ3644" s="16" t="s">
        <v>207</v>
      </c>
      <c r="BA3644" s="16" t="s">
        <v>207</v>
      </c>
      <c r="BB3644" s="16" t="s">
        <v>207</v>
      </c>
      <c r="BD3644" s="16">
        <f t="shared" si="815"/>
        <v>0</v>
      </c>
      <c r="BE3644" s="16">
        <f t="shared" si="816"/>
        <v>0</v>
      </c>
      <c r="BG3644" s="16">
        <f t="shared" si="817"/>
        <v>0</v>
      </c>
      <c r="BH3644" s="16">
        <f t="shared" si="818"/>
        <v>0</v>
      </c>
      <c r="BI3644" s="16">
        <f t="shared" si="819"/>
        <v>0</v>
      </c>
    </row>
    <row r="3645" spans="1:61" x14ac:dyDescent="0.35">
      <c r="A3645">
        <v>3644</v>
      </c>
      <c r="B3645" t="s">
        <v>360</v>
      </c>
      <c r="C3645" t="s">
        <v>10257</v>
      </c>
      <c r="D3645" s="15" t="s">
        <v>4196</v>
      </c>
      <c r="E3645" s="12" t="s">
        <v>98</v>
      </c>
      <c r="G3645" s="12" t="s">
        <v>3316</v>
      </c>
      <c r="H3645" s="12" t="s">
        <v>589</v>
      </c>
      <c r="I3645" s="12" t="s">
        <v>363</v>
      </c>
      <c r="J3645" s="12" t="s">
        <v>2401</v>
      </c>
      <c r="K3645" s="12" t="s">
        <v>363</v>
      </c>
      <c r="N3645" s="16" t="s">
        <v>206</v>
      </c>
      <c r="O3645" s="16" t="s">
        <v>4192</v>
      </c>
      <c r="P3645" s="12" t="s">
        <v>482</v>
      </c>
      <c r="Q3645" s="16">
        <v>2022</v>
      </c>
      <c r="R3645" s="16" t="s">
        <v>4197</v>
      </c>
      <c r="T3645" s="16">
        <v>0</v>
      </c>
      <c r="V3645" s="12" t="s">
        <v>204</v>
      </c>
      <c r="W3645" s="12" t="s">
        <v>204</v>
      </c>
      <c r="X3645" s="16">
        <v>1</v>
      </c>
      <c r="Y3645" s="16">
        <v>7</v>
      </c>
      <c r="Z3645" s="16">
        <v>1.3</v>
      </c>
      <c r="AA3645" s="16">
        <v>169</v>
      </c>
      <c r="AB3645" s="16" t="s">
        <v>2113</v>
      </c>
      <c r="AC3645" s="16" t="s">
        <v>5621</v>
      </c>
      <c r="AD3645" s="16">
        <f t="shared" si="804"/>
        <v>59150</v>
      </c>
      <c r="AE3645" s="16">
        <f t="shared" si="805"/>
        <v>455</v>
      </c>
      <c r="AF3645" s="16">
        <f t="shared" si="806"/>
        <v>170625</v>
      </c>
      <c r="AG3645" s="16">
        <f t="shared" si="807"/>
        <v>130</v>
      </c>
      <c r="AH3645" s="12">
        <f t="shared" si="808"/>
        <v>0</v>
      </c>
      <c r="AI3645" s="16">
        <f t="shared" si="809"/>
        <v>9.1</v>
      </c>
      <c r="AJ3645" s="16">
        <f t="shared" si="810"/>
        <v>31395</v>
      </c>
      <c r="AK3645" s="16">
        <f t="shared" si="811"/>
        <v>650</v>
      </c>
      <c r="AL3645" s="16">
        <f t="shared" si="812"/>
        <v>6500</v>
      </c>
      <c r="AM3645" s="16">
        <f t="shared" si="813"/>
        <v>92300</v>
      </c>
      <c r="AN3645" s="16">
        <f t="shared" si="814"/>
        <v>359970</v>
      </c>
      <c r="AP3645" s="16">
        <v>1.3</v>
      </c>
      <c r="AQ3645" s="16" t="s">
        <v>207</v>
      </c>
      <c r="AX3645" s="16" t="s">
        <v>207</v>
      </c>
      <c r="AY3645" s="16" t="s">
        <v>207</v>
      </c>
      <c r="AZ3645" s="16" t="s">
        <v>207</v>
      </c>
      <c r="BA3645" s="16" t="s">
        <v>207</v>
      </c>
      <c r="BB3645" s="16" t="s">
        <v>207</v>
      </c>
      <c r="BC3645" s="16">
        <v>1.3</v>
      </c>
      <c r="BD3645" s="16">
        <f t="shared" si="815"/>
        <v>4.55</v>
      </c>
      <c r="BE3645" s="16">
        <f t="shared" si="816"/>
        <v>2249.8125</v>
      </c>
      <c r="BG3645" s="16">
        <f t="shared" si="817"/>
        <v>1560</v>
      </c>
      <c r="BH3645" s="16">
        <f t="shared" si="818"/>
        <v>832</v>
      </c>
      <c r="BI3645" s="16">
        <f t="shared" si="819"/>
        <v>10.4</v>
      </c>
    </row>
    <row r="3646" spans="1:61" x14ac:dyDescent="0.35">
      <c r="A3646">
        <v>3645</v>
      </c>
      <c r="B3646" t="s">
        <v>360</v>
      </c>
      <c r="C3646" t="s">
        <v>10258</v>
      </c>
      <c r="D3646" s="15" t="s">
        <v>4198</v>
      </c>
      <c r="E3646" s="12" t="s">
        <v>98</v>
      </c>
      <c r="G3646" s="12" t="s">
        <v>3316</v>
      </c>
      <c r="H3646" s="12" t="s">
        <v>589</v>
      </c>
      <c r="I3646" s="12" t="s">
        <v>363</v>
      </c>
      <c r="J3646" s="12" t="s">
        <v>2401</v>
      </c>
      <c r="K3646" s="12" t="s">
        <v>363</v>
      </c>
      <c r="N3646" s="16" t="s">
        <v>206</v>
      </c>
      <c r="O3646" s="16" t="s">
        <v>4192</v>
      </c>
      <c r="P3646" s="12" t="s">
        <v>482</v>
      </c>
      <c r="Q3646" s="16">
        <v>2022</v>
      </c>
      <c r="R3646" s="16">
        <v>1</v>
      </c>
      <c r="T3646" s="16">
        <v>0</v>
      </c>
      <c r="V3646" s="12" t="s">
        <v>204</v>
      </c>
      <c r="W3646" s="12" t="s">
        <v>204</v>
      </c>
      <c r="X3646" s="16">
        <v>1</v>
      </c>
      <c r="Y3646" s="16">
        <v>7</v>
      </c>
      <c r="Z3646" s="16">
        <v>1</v>
      </c>
      <c r="AA3646" s="16">
        <v>130</v>
      </c>
      <c r="AB3646" s="16" t="s">
        <v>2113</v>
      </c>
      <c r="AC3646" s="16" t="s">
        <v>5621</v>
      </c>
      <c r="AD3646" s="16">
        <f t="shared" si="804"/>
        <v>45500</v>
      </c>
      <c r="AE3646" s="16">
        <f t="shared" si="805"/>
        <v>350</v>
      </c>
      <c r="AF3646" s="16">
        <f t="shared" si="806"/>
        <v>131250</v>
      </c>
      <c r="AG3646" s="16">
        <f t="shared" si="807"/>
        <v>100</v>
      </c>
      <c r="AH3646" s="12">
        <f t="shared" si="808"/>
        <v>0</v>
      </c>
      <c r="AI3646" s="16">
        <f t="shared" si="809"/>
        <v>7</v>
      </c>
      <c r="AJ3646" s="16">
        <f t="shared" si="810"/>
        <v>24150</v>
      </c>
      <c r="AK3646" s="16">
        <f t="shared" si="811"/>
        <v>500</v>
      </c>
      <c r="AL3646" s="16">
        <f t="shared" si="812"/>
        <v>5000</v>
      </c>
      <c r="AM3646" s="16">
        <f t="shared" si="813"/>
        <v>71000</v>
      </c>
      <c r="AN3646" s="16">
        <f t="shared" si="814"/>
        <v>276900</v>
      </c>
      <c r="AP3646" s="16">
        <v>1</v>
      </c>
      <c r="AQ3646" s="16" t="s">
        <v>207</v>
      </c>
      <c r="AX3646" s="16" t="s">
        <v>207</v>
      </c>
      <c r="AY3646" s="16" t="s">
        <v>207</v>
      </c>
      <c r="AZ3646" s="16" t="s">
        <v>207</v>
      </c>
      <c r="BA3646" s="16" t="s">
        <v>207</v>
      </c>
      <c r="BB3646" s="16" t="s">
        <v>207</v>
      </c>
      <c r="BC3646" s="16">
        <v>1</v>
      </c>
      <c r="BD3646" s="16">
        <f t="shared" si="815"/>
        <v>3.5</v>
      </c>
      <c r="BE3646" s="16">
        <f t="shared" si="816"/>
        <v>1730.625</v>
      </c>
      <c r="BG3646" s="16">
        <f t="shared" si="817"/>
        <v>1200</v>
      </c>
      <c r="BH3646" s="16">
        <f t="shared" si="818"/>
        <v>640</v>
      </c>
      <c r="BI3646" s="16">
        <f t="shared" si="819"/>
        <v>8</v>
      </c>
    </row>
    <row r="3647" spans="1:61" x14ac:dyDescent="0.35">
      <c r="A3647">
        <v>3646</v>
      </c>
      <c r="B3647" t="s">
        <v>360</v>
      </c>
      <c r="C3647" t="s">
        <v>10259</v>
      </c>
      <c r="D3647" s="15" t="s">
        <v>4199</v>
      </c>
      <c r="E3647" s="12" t="s">
        <v>98</v>
      </c>
      <c r="G3647" s="12" t="s">
        <v>3316</v>
      </c>
      <c r="H3647" s="12" t="s">
        <v>589</v>
      </c>
      <c r="I3647" s="12" t="s">
        <v>363</v>
      </c>
      <c r="J3647" s="12" t="s">
        <v>2401</v>
      </c>
      <c r="K3647" s="12" t="s">
        <v>363</v>
      </c>
      <c r="N3647" s="16" t="s">
        <v>206</v>
      </c>
      <c r="O3647" s="16" t="s">
        <v>4192</v>
      </c>
      <c r="P3647" s="12" t="s">
        <v>482</v>
      </c>
      <c r="Q3647" s="16">
        <v>2022</v>
      </c>
      <c r="R3647" s="16" t="s">
        <v>4200</v>
      </c>
      <c r="T3647" s="16">
        <v>0</v>
      </c>
      <c r="V3647" s="12" t="s">
        <v>204</v>
      </c>
      <c r="W3647" s="12" t="s">
        <v>204</v>
      </c>
      <c r="X3647" s="16">
        <v>1</v>
      </c>
      <c r="Y3647" s="16">
        <v>7</v>
      </c>
      <c r="Z3647" s="16">
        <v>12.5</v>
      </c>
      <c r="AA3647" s="16">
        <v>12.5</v>
      </c>
      <c r="AB3647" s="16" t="s">
        <v>2113</v>
      </c>
      <c r="AC3647" s="16" t="s">
        <v>5621</v>
      </c>
      <c r="AD3647" s="16">
        <f t="shared" si="804"/>
        <v>4375</v>
      </c>
      <c r="AE3647" s="16">
        <f t="shared" si="805"/>
        <v>4375</v>
      </c>
      <c r="AF3647" s="16">
        <f t="shared" si="806"/>
        <v>1640625</v>
      </c>
      <c r="AG3647" s="16">
        <f t="shared" si="807"/>
        <v>1250</v>
      </c>
      <c r="AH3647" s="12">
        <f t="shared" si="808"/>
        <v>0</v>
      </c>
      <c r="AI3647" s="16">
        <f t="shared" si="809"/>
        <v>87.5</v>
      </c>
      <c r="AJ3647" s="16">
        <f t="shared" si="810"/>
        <v>301875</v>
      </c>
      <c r="AK3647" s="16">
        <f t="shared" si="811"/>
        <v>6250</v>
      </c>
      <c r="AL3647" s="16">
        <f t="shared" si="812"/>
        <v>62500</v>
      </c>
      <c r="AM3647" s="16">
        <f t="shared" si="813"/>
        <v>887500</v>
      </c>
      <c r="AN3647" s="16">
        <f t="shared" si="814"/>
        <v>2896875</v>
      </c>
      <c r="AP3647" s="16">
        <v>12.5</v>
      </c>
      <c r="AQ3647" s="16" t="s">
        <v>207</v>
      </c>
      <c r="AX3647" s="16" t="s">
        <v>207</v>
      </c>
      <c r="AY3647" s="16" t="s">
        <v>207</v>
      </c>
      <c r="AZ3647" s="16" t="s">
        <v>207</v>
      </c>
      <c r="BA3647" s="16" t="s">
        <v>207</v>
      </c>
      <c r="BB3647" s="16" t="s">
        <v>207</v>
      </c>
      <c r="BC3647" s="16">
        <v>12.5</v>
      </c>
      <c r="BD3647" s="16">
        <f t="shared" si="815"/>
        <v>43.75</v>
      </c>
      <c r="BE3647" s="16">
        <f t="shared" si="816"/>
        <v>18105.46875</v>
      </c>
      <c r="BG3647" s="16">
        <f t="shared" si="817"/>
        <v>15000</v>
      </c>
      <c r="BH3647" s="16">
        <f t="shared" si="818"/>
        <v>8000</v>
      </c>
      <c r="BI3647" s="16">
        <f t="shared" si="819"/>
        <v>100</v>
      </c>
    </row>
    <row r="3648" spans="1:61" x14ac:dyDescent="0.35">
      <c r="A3648">
        <v>3647</v>
      </c>
      <c r="B3648" t="s">
        <v>360</v>
      </c>
      <c r="C3648" t="s">
        <v>10260</v>
      </c>
      <c r="D3648" s="15" t="s">
        <v>4201</v>
      </c>
      <c r="E3648" s="12" t="s">
        <v>98</v>
      </c>
      <c r="G3648" s="12" t="s">
        <v>3316</v>
      </c>
      <c r="H3648" s="12" t="s">
        <v>589</v>
      </c>
      <c r="I3648" s="12" t="s">
        <v>363</v>
      </c>
      <c r="J3648" s="12" t="s">
        <v>2401</v>
      </c>
      <c r="K3648" s="12" t="s">
        <v>363</v>
      </c>
      <c r="N3648" s="16" t="s">
        <v>206</v>
      </c>
      <c r="O3648" s="16" t="s">
        <v>4192</v>
      </c>
      <c r="P3648" s="12" t="s">
        <v>482</v>
      </c>
      <c r="Q3648" s="16">
        <v>2022</v>
      </c>
      <c r="R3648" s="16">
        <v>1</v>
      </c>
      <c r="T3648" s="16">
        <v>0</v>
      </c>
      <c r="V3648" s="12" t="s">
        <v>204</v>
      </c>
      <c r="W3648" s="12" t="s">
        <v>204</v>
      </c>
      <c r="X3648" s="16">
        <v>1</v>
      </c>
      <c r="Y3648" s="16">
        <v>7</v>
      </c>
      <c r="Z3648" s="16">
        <v>1</v>
      </c>
      <c r="AA3648" s="16">
        <v>130</v>
      </c>
      <c r="AB3648" s="16" t="s">
        <v>2113</v>
      </c>
      <c r="AC3648" s="16" t="s">
        <v>5621</v>
      </c>
      <c r="AD3648" s="16">
        <f t="shared" si="804"/>
        <v>45500</v>
      </c>
      <c r="AE3648" s="16">
        <f t="shared" si="805"/>
        <v>350</v>
      </c>
      <c r="AF3648" s="16">
        <f t="shared" si="806"/>
        <v>131250</v>
      </c>
      <c r="AG3648" s="16">
        <f t="shared" si="807"/>
        <v>100</v>
      </c>
      <c r="AH3648" s="12">
        <f t="shared" si="808"/>
        <v>0</v>
      </c>
      <c r="AI3648" s="16">
        <f t="shared" si="809"/>
        <v>7</v>
      </c>
      <c r="AJ3648" s="16">
        <f t="shared" si="810"/>
        <v>24150</v>
      </c>
      <c r="AK3648" s="16">
        <f t="shared" si="811"/>
        <v>500</v>
      </c>
      <c r="AL3648" s="16">
        <f t="shared" si="812"/>
        <v>5000</v>
      </c>
      <c r="AM3648" s="16">
        <f t="shared" si="813"/>
        <v>71000</v>
      </c>
      <c r="AN3648" s="16">
        <f t="shared" si="814"/>
        <v>276900</v>
      </c>
      <c r="AP3648" s="16">
        <v>1</v>
      </c>
      <c r="AQ3648" s="16" t="s">
        <v>207</v>
      </c>
      <c r="AX3648" s="16" t="s">
        <v>207</v>
      </c>
      <c r="AY3648" s="16" t="s">
        <v>207</v>
      </c>
      <c r="AZ3648" s="16" t="s">
        <v>207</v>
      </c>
      <c r="BA3648" s="16" t="s">
        <v>207</v>
      </c>
      <c r="BB3648" s="16" t="s">
        <v>207</v>
      </c>
      <c r="BC3648" s="16">
        <v>1</v>
      </c>
      <c r="BD3648" s="16">
        <f t="shared" si="815"/>
        <v>3.5</v>
      </c>
      <c r="BE3648" s="16">
        <f t="shared" si="816"/>
        <v>1730.625</v>
      </c>
      <c r="BG3648" s="16">
        <f t="shared" si="817"/>
        <v>1200</v>
      </c>
      <c r="BH3648" s="16">
        <f t="shared" si="818"/>
        <v>640</v>
      </c>
      <c r="BI3648" s="16">
        <f t="shared" si="819"/>
        <v>8</v>
      </c>
    </row>
    <row r="3649" spans="1:61" x14ac:dyDescent="0.35">
      <c r="A3649">
        <v>3648</v>
      </c>
      <c r="B3649" t="s">
        <v>360</v>
      </c>
      <c r="C3649" t="s">
        <v>10261</v>
      </c>
      <c r="D3649" s="15" t="s">
        <v>4202</v>
      </c>
      <c r="E3649" s="12" t="s">
        <v>98</v>
      </c>
      <c r="G3649" s="12" t="s">
        <v>3316</v>
      </c>
      <c r="H3649" s="12" t="s">
        <v>589</v>
      </c>
      <c r="I3649" s="12" t="s">
        <v>363</v>
      </c>
      <c r="J3649" s="12" t="s">
        <v>2401</v>
      </c>
      <c r="K3649" s="12" t="s">
        <v>363</v>
      </c>
      <c r="N3649" s="16" t="s">
        <v>206</v>
      </c>
      <c r="O3649" s="16" t="s">
        <v>4203</v>
      </c>
      <c r="P3649" s="12" t="s">
        <v>482</v>
      </c>
      <c r="Q3649" s="16">
        <v>2022</v>
      </c>
      <c r="R3649" s="16" t="s">
        <v>4204</v>
      </c>
      <c r="T3649" s="16">
        <v>0</v>
      </c>
      <c r="V3649" s="12" t="s">
        <v>204</v>
      </c>
      <c r="W3649" s="12" t="s">
        <v>204</v>
      </c>
      <c r="X3649" s="16">
        <v>1</v>
      </c>
      <c r="Y3649" s="16">
        <v>7</v>
      </c>
      <c r="Z3649" s="16">
        <v>4.5</v>
      </c>
      <c r="AA3649" s="16">
        <v>585</v>
      </c>
      <c r="AB3649" s="16" t="s">
        <v>2113</v>
      </c>
      <c r="AC3649" s="16" t="s">
        <v>5621</v>
      </c>
      <c r="AD3649" s="16">
        <f t="shared" si="804"/>
        <v>204750</v>
      </c>
      <c r="AE3649" s="16">
        <f t="shared" si="805"/>
        <v>1575</v>
      </c>
      <c r="AF3649" s="16">
        <f t="shared" si="806"/>
        <v>590625</v>
      </c>
      <c r="AG3649" s="16">
        <f t="shared" si="807"/>
        <v>450</v>
      </c>
      <c r="AH3649" s="12">
        <f t="shared" si="808"/>
        <v>0</v>
      </c>
      <c r="AI3649" s="16">
        <f t="shared" si="809"/>
        <v>31.5</v>
      </c>
      <c r="AJ3649" s="16">
        <f t="shared" si="810"/>
        <v>108675</v>
      </c>
      <c r="AK3649" s="16">
        <f t="shared" si="811"/>
        <v>2250</v>
      </c>
      <c r="AL3649" s="16">
        <f t="shared" si="812"/>
        <v>22500</v>
      </c>
      <c r="AM3649" s="16">
        <f t="shared" si="813"/>
        <v>319500</v>
      </c>
      <c r="AN3649" s="16">
        <f t="shared" si="814"/>
        <v>1246050</v>
      </c>
      <c r="AP3649" s="16">
        <v>4.5</v>
      </c>
      <c r="AQ3649" s="16" t="s">
        <v>207</v>
      </c>
      <c r="AX3649" s="16" t="s">
        <v>207</v>
      </c>
      <c r="AY3649" s="16" t="s">
        <v>207</v>
      </c>
      <c r="AZ3649" s="16" t="s">
        <v>207</v>
      </c>
      <c r="BA3649" s="16" t="s">
        <v>207</v>
      </c>
      <c r="BB3649" s="16" t="s">
        <v>207</v>
      </c>
      <c r="BC3649" s="16">
        <v>4.5</v>
      </c>
      <c r="BD3649" s="16">
        <f t="shared" si="815"/>
        <v>15.75</v>
      </c>
      <c r="BE3649" s="16">
        <f t="shared" si="816"/>
        <v>7787.8125</v>
      </c>
      <c r="BG3649" s="16">
        <f t="shared" si="817"/>
        <v>5400</v>
      </c>
      <c r="BH3649" s="16">
        <f t="shared" si="818"/>
        <v>2880</v>
      </c>
      <c r="BI3649" s="16">
        <f t="shared" si="819"/>
        <v>36</v>
      </c>
    </row>
    <row r="3650" spans="1:61" x14ac:dyDescent="0.35">
      <c r="A3650">
        <v>3649</v>
      </c>
      <c r="B3650" t="s">
        <v>360</v>
      </c>
      <c r="C3650" t="s">
        <v>10262</v>
      </c>
      <c r="D3650" s="15" t="s">
        <v>4205</v>
      </c>
      <c r="E3650" s="12" t="s">
        <v>93</v>
      </c>
      <c r="G3650" s="12" t="s">
        <v>3316</v>
      </c>
      <c r="H3650" s="12" t="s">
        <v>589</v>
      </c>
      <c r="I3650" s="12" t="s">
        <v>363</v>
      </c>
      <c r="J3650" s="12" t="s">
        <v>2401</v>
      </c>
      <c r="K3650" s="12" t="s">
        <v>363</v>
      </c>
      <c r="N3650" s="16" t="s">
        <v>206</v>
      </c>
      <c r="O3650" s="16" t="s">
        <v>4203</v>
      </c>
      <c r="P3650" s="12" t="s">
        <v>482</v>
      </c>
      <c r="Q3650" s="16">
        <v>2022</v>
      </c>
      <c r="R3650" s="16">
        <v>1</v>
      </c>
      <c r="T3650" s="16">
        <v>0</v>
      </c>
      <c r="V3650" s="12" t="s">
        <v>204</v>
      </c>
      <c r="W3650" s="12" t="s">
        <v>204</v>
      </c>
      <c r="X3650" s="16">
        <v>1</v>
      </c>
      <c r="Y3650" s="16">
        <v>7</v>
      </c>
      <c r="Z3650" s="16">
        <v>1</v>
      </c>
      <c r="AA3650" s="16">
        <v>130</v>
      </c>
      <c r="AB3650" s="16" t="s">
        <v>2113</v>
      </c>
      <c r="AC3650" s="16" t="s">
        <v>5621</v>
      </c>
      <c r="AD3650" s="16">
        <f t="shared" si="804"/>
        <v>45500</v>
      </c>
      <c r="AE3650" s="16">
        <f t="shared" si="805"/>
        <v>350</v>
      </c>
      <c r="AF3650" s="16">
        <f t="shared" si="806"/>
        <v>131250</v>
      </c>
      <c r="AG3650" s="16">
        <f t="shared" si="807"/>
        <v>100</v>
      </c>
      <c r="AH3650" s="12">
        <f t="shared" si="808"/>
        <v>0</v>
      </c>
      <c r="AI3650" s="16">
        <f t="shared" si="809"/>
        <v>7</v>
      </c>
      <c r="AJ3650" s="16">
        <f t="shared" si="810"/>
        <v>24150</v>
      </c>
      <c r="AK3650" s="16">
        <f t="shared" si="811"/>
        <v>500</v>
      </c>
      <c r="AL3650" s="16">
        <f t="shared" si="812"/>
        <v>5000</v>
      </c>
      <c r="AM3650" s="16">
        <f t="shared" si="813"/>
        <v>71000</v>
      </c>
      <c r="AN3650" s="16">
        <f t="shared" si="814"/>
        <v>276900</v>
      </c>
      <c r="AP3650" s="16">
        <v>1</v>
      </c>
      <c r="AQ3650" s="16" t="s">
        <v>207</v>
      </c>
      <c r="AX3650" s="16" t="s">
        <v>207</v>
      </c>
      <c r="AY3650" s="16" t="s">
        <v>207</v>
      </c>
      <c r="AZ3650" s="16" t="s">
        <v>207</v>
      </c>
      <c r="BA3650" s="16" t="s">
        <v>207</v>
      </c>
      <c r="BB3650" s="16" t="s">
        <v>207</v>
      </c>
      <c r="BC3650" s="16">
        <v>1</v>
      </c>
      <c r="BD3650" s="16">
        <f t="shared" si="815"/>
        <v>3.5</v>
      </c>
      <c r="BE3650" s="16">
        <f t="shared" si="816"/>
        <v>1730.625</v>
      </c>
      <c r="BG3650" s="16">
        <f t="shared" si="817"/>
        <v>1200</v>
      </c>
      <c r="BH3650" s="16">
        <f t="shared" si="818"/>
        <v>640</v>
      </c>
      <c r="BI3650" s="16">
        <f t="shared" si="819"/>
        <v>8</v>
      </c>
    </row>
    <row r="3651" spans="1:61" x14ac:dyDescent="0.35">
      <c r="A3651">
        <v>3650</v>
      </c>
      <c r="B3651" t="s">
        <v>360</v>
      </c>
      <c r="C3651" t="s">
        <v>10263</v>
      </c>
      <c r="D3651" s="15" t="s">
        <v>4206</v>
      </c>
      <c r="E3651" s="12" t="s">
        <v>93</v>
      </c>
      <c r="G3651" s="12" t="s">
        <v>3316</v>
      </c>
      <c r="H3651" s="12" t="s">
        <v>589</v>
      </c>
      <c r="I3651" s="12" t="s">
        <v>363</v>
      </c>
      <c r="J3651" s="12" t="s">
        <v>2401</v>
      </c>
      <c r="K3651" s="12" t="s">
        <v>363</v>
      </c>
      <c r="N3651" s="16" t="s">
        <v>206</v>
      </c>
      <c r="O3651" s="16" t="s">
        <v>4203</v>
      </c>
      <c r="P3651" s="12" t="s">
        <v>482</v>
      </c>
      <c r="Q3651" s="16">
        <v>2022</v>
      </c>
      <c r="R3651" s="16">
        <v>1</v>
      </c>
      <c r="T3651" s="16">
        <v>0</v>
      </c>
      <c r="V3651" s="12" t="s">
        <v>204</v>
      </c>
      <c r="W3651" s="12" t="s">
        <v>204</v>
      </c>
      <c r="X3651" s="16">
        <v>1</v>
      </c>
      <c r="Y3651" s="16">
        <v>7</v>
      </c>
      <c r="Z3651" s="16">
        <v>1</v>
      </c>
      <c r="AA3651" s="16">
        <v>130</v>
      </c>
      <c r="AB3651" s="16" t="s">
        <v>2113</v>
      </c>
      <c r="AC3651" s="16" t="s">
        <v>5621</v>
      </c>
      <c r="AD3651" s="16">
        <f t="shared" si="804"/>
        <v>45500</v>
      </c>
      <c r="AE3651" s="16">
        <f t="shared" si="805"/>
        <v>350</v>
      </c>
      <c r="AF3651" s="16">
        <f t="shared" si="806"/>
        <v>131250</v>
      </c>
      <c r="AG3651" s="16">
        <f t="shared" si="807"/>
        <v>100</v>
      </c>
      <c r="AH3651" s="12">
        <f t="shared" si="808"/>
        <v>0</v>
      </c>
      <c r="AI3651" s="16">
        <f t="shared" si="809"/>
        <v>7</v>
      </c>
      <c r="AJ3651" s="16">
        <f t="shared" si="810"/>
        <v>24150</v>
      </c>
      <c r="AK3651" s="16">
        <f t="shared" si="811"/>
        <v>500</v>
      </c>
      <c r="AL3651" s="16">
        <f t="shared" si="812"/>
        <v>5000</v>
      </c>
      <c r="AM3651" s="16">
        <f t="shared" si="813"/>
        <v>71000</v>
      </c>
      <c r="AN3651" s="16">
        <f t="shared" si="814"/>
        <v>276900</v>
      </c>
      <c r="AP3651" s="16">
        <v>1</v>
      </c>
      <c r="AQ3651" s="16" t="s">
        <v>207</v>
      </c>
      <c r="AX3651" s="16" t="s">
        <v>207</v>
      </c>
      <c r="AY3651" s="16" t="s">
        <v>207</v>
      </c>
      <c r="AZ3651" s="16" t="s">
        <v>207</v>
      </c>
      <c r="BA3651" s="16" t="s">
        <v>207</v>
      </c>
      <c r="BB3651" s="16" t="s">
        <v>207</v>
      </c>
      <c r="BC3651" s="16">
        <v>1</v>
      </c>
      <c r="BD3651" s="16">
        <f t="shared" si="815"/>
        <v>3.5</v>
      </c>
      <c r="BE3651" s="16">
        <f t="shared" si="816"/>
        <v>1730.625</v>
      </c>
      <c r="BG3651" s="16">
        <f t="shared" si="817"/>
        <v>1200</v>
      </c>
      <c r="BH3651" s="16">
        <f t="shared" si="818"/>
        <v>640</v>
      </c>
      <c r="BI3651" s="16">
        <f t="shared" si="819"/>
        <v>8</v>
      </c>
    </row>
    <row r="3652" spans="1:61" x14ac:dyDescent="0.35">
      <c r="A3652">
        <v>3651</v>
      </c>
      <c r="B3652" t="s">
        <v>360</v>
      </c>
      <c r="C3652" t="s">
        <v>10264</v>
      </c>
      <c r="D3652" s="15" t="s">
        <v>4207</v>
      </c>
      <c r="E3652" s="12" t="s">
        <v>98</v>
      </c>
      <c r="G3652" s="12" t="s">
        <v>3316</v>
      </c>
      <c r="H3652" s="12" t="s">
        <v>589</v>
      </c>
      <c r="I3652" s="12" t="s">
        <v>363</v>
      </c>
      <c r="J3652" s="12" t="s">
        <v>2401</v>
      </c>
      <c r="K3652" s="12" t="s">
        <v>363</v>
      </c>
      <c r="N3652" s="16" t="s">
        <v>206</v>
      </c>
      <c r="O3652" s="16" t="s">
        <v>4208</v>
      </c>
      <c r="P3652" s="12" t="s">
        <v>482</v>
      </c>
      <c r="Q3652" s="16">
        <v>2022</v>
      </c>
      <c r="R3652" s="16">
        <v>5.01</v>
      </c>
      <c r="T3652" s="16">
        <v>0</v>
      </c>
      <c r="V3652" s="12" t="s">
        <v>204</v>
      </c>
      <c r="W3652" s="12" t="s">
        <v>204</v>
      </c>
      <c r="X3652" s="16">
        <v>1</v>
      </c>
      <c r="Y3652" s="16">
        <v>7</v>
      </c>
      <c r="Z3652" s="16">
        <v>5.01</v>
      </c>
      <c r="AA3652" s="16">
        <v>651.29999999999995</v>
      </c>
      <c r="AB3652" s="16" t="s">
        <v>2113</v>
      </c>
      <c r="AC3652" s="16" t="s">
        <v>5621</v>
      </c>
      <c r="AD3652" s="16">
        <f t="shared" si="804"/>
        <v>227954.99999999997</v>
      </c>
      <c r="AE3652" s="16">
        <f t="shared" si="805"/>
        <v>1753.5</v>
      </c>
      <c r="AF3652" s="16">
        <f t="shared" si="806"/>
        <v>657562.5</v>
      </c>
      <c r="AG3652" s="16">
        <f t="shared" si="807"/>
        <v>501</v>
      </c>
      <c r="AH3652" s="12">
        <f t="shared" si="808"/>
        <v>0</v>
      </c>
      <c r="AI3652" s="16">
        <f t="shared" si="809"/>
        <v>35.07</v>
      </c>
      <c r="AJ3652" s="16">
        <f t="shared" si="810"/>
        <v>120991.5</v>
      </c>
      <c r="AK3652" s="16">
        <f t="shared" si="811"/>
        <v>2505</v>
      </c>
      <c r="AL3652" s="16">
        <f t="shared" si="812"/>
        <v>25050</v>
      </c>
      <c r="AM3652" s="16">
        <f t="shared" si="813"/>
        <v>355710</v>
      </c>
      <c r="AN3652" s="16">
        <f t="shared" si="814"/>
        <v>1387269</v>
      </c>
      <c r="AP3652" s="16">
        <v>5.01</v>
      </c>
      <c r="AQ3652" s="16" t="s">
        <v>207</v>
      </c>
      <c r="AX3652" s="16" t="s">
        <v>207</v>
      </c>
      <c r="AY3652" s="16" t="s">
        <v>207</v>
      </c>
      <c r="AZ3652" s="16" t="s">
        <v>207</v>
      </c>
      <c r="BA3652" s="16" t="s">
        <v>207</v>
      </c>
      <c r="BB3652" s="16" t="s">
        <v>207</v>
      </c>
      <c r="BC3652" s="16">
        <v>5.01</v>
      </c>
      <c r="BD3652" s="16">
        <f t="shared" si="815"/>
        <v>17.535</v>
      </c>
      <c r="BE3652" s="16">
        <f t="shared" si="816"/>
        <v>8670.4312499999996</v>
      </c>
      <c r="BG3652" s="16">
        <f t="shared" si="817"/>
        <v>6012</v>
      </c>
      <c r="BH3652" s="16">
        <f t="shared" si="818"/>
        <v>3206.3999999999996</v>
      </c>
      <c r="BI3652" s="16">
        <f t="shared" si="819"/>
        <v>40.08</v>
      </c>
    </row>
    <row r="3653" spans="1:61" x14ac:dyDescent="0.35">
      <c r="A3653">
        <v>3652</v>
      </c>
      <c r="B3653" t="s">
        <v>360</v>
      </c>
      <c r="C3653" t="s">
        <v>10265</v>
      </c>
      <c r="D3653" s="15" t="s">
        <v>3495</v>
      </c>
      <c r="E3653" s="12" t="s">
        <v>98</v>
      </c>
      <c r="G3653" s="12" t="s">
        <v>3316</v>
      </c>
      <c r="H3653" s="12" t="s">
        <v>589</v>
      </c>
      <c r="I3653" s="12" t="s">
        <v>363</v>
      </c>
      <c r="J3653" s="12" t="s">
        <v>2401</v>
      </c>
      <c r="K3653" s="12" t="s">
        <v>363</v>
      </c>
      <c r="N3653" s="16" t="s">
        <v>205</v>
      </c>
      <c r="O3653" s="16" t="s">
        <v>4209</v>
      </c>
      <c r="P3653" s="12" t="s">
        <v>482</v>
      </c>
      <c r="Q3653" s="16">
        <v>2022</v>
      </c>
      <c r="R3653" s="16">
        <v>3.18</v>
      </c>
      <c r="T3653" s="16">
        <v>0</v>
      </c>
      <c r="V3653" s="12" t="s">
        <v>204</v>
      </c>
      <c r="W3653" s="12" t="s">
        <v>204</v>
      </c>
      <c r="X3653" s="16">
        <v>1</v>
      </c>
      <c r="Y3653" s="16">
        <v>7</v>
      </c>
      <c r="Z3653" s="16">
        <v>3.18</v>
      </c>
      <c r="AA3653" s="16">
        <v>413.40000000000003</v>
      </c>
      <c r="AB3653" s="16" t="s">
        <v>2113</v>
      </c>
      <c r="AC3653" s="16" t="s">
        <v>5621</v>
      </c>
      <c r="AD3653" s="16">
        <f t="shared" si="804"/>
        <v>144690</v>
      </c>
      <c r="AE3653" s="16">
        <f t="shared" si="805"/>
        <v>1113</v>
      </c>
      <c r="AF3653" s="16">
        <f t="shared" si="806"/>
        <v>417375</v>
      </c>
      <c r="AG3653" s="16">
        <f t="shared" si="807"/>
        <v>318</v>
      </c>
      <c r="AH3653" s="12">
        <f t="shared" si="808"/>
        <v>0</v>
      </c>
      <c r="AI3653" s="16">
        <f t="shared" si="809"/>
        <v>22.26</v>
      </c>
      <c r="AJ3653" s="16">
        <f t="shared" si="810"/>
        <v>76797</v>
      </c>
      <c r="AK3653" s="16">
        <f t="shared" si="811"/>
        <v>1590</v>
      </c>
      <c r="AL3653" s="16">
        <f t="shared" si="812"/>
        <v>15900</v>
      </c>
      <c r="AM3653" s="16">
        <f t="shared" si="813"/>
        <v>225780</v>
      </c>
      <c r="AN3653" s="16">
        <f t="shared" si="814"/>
        <v>880542</v>
      </c>
      <c r="AP3653" s="16">
        <v>3.18</v>
      </c>
      <c r="AQ3653" s="16" t="s">
        <v>207</v>
      </c>
      <c r="AX3653" s="16" t="s">
        <v>207</v>
      </c>
      <c r="AY3653" s="16" t="s">
        <v>207</v>
      </c>
      <c r="AZ3653" s="16" t="s">
        <v>207</v>
      </c>
      <c r="BA3653" s="16" t="s">
        <v>207</v>
      </c>
      <c r="BB3653" s="16" t="s">
        <v>207</v>
      </c>
      <c r="BC3653" s="16">
        <v>3.18</v>
      </c>
      <c r="BD3653" s="16">
        <f t="shared" si="815"/>
        <v>11.13</v>
      </c>
      <c r="BE3653" s="16">
        <f t="shared" si="816"/>
        <v>5503.3874999999998</v>
      </c>
      <c r="BG3653" s="16">
        <f t="shared" si="817"/>
        <v>3816</v>
      </c>
      <c r="BH3653" s="16">
        <f t="shared" si="818"/>
        <v>2035.2</v>
      </c>
      <c r="BI3653" s="16">
        <f t="shared" si="819"/>
        <v>25.44</v>
      </c>
    </row>
    <row r="3654" spans="1:61" x14ac:dyDescent="0.35">
      <c r="A3654">
        <v>3653</v>
      </c>
      <c r="B3654" t="s">
        <v>360</v>
      </c>
      <c r="C3654" t="s">
        <v>10266</v>
      </c>
      <c r="D3654" s="15" t="s">
        <v>4210</v>
      </c>
      <c r="E3654" s="12" t="s">
        <v>98</v>
      </c>
      <c r="G3654" s="12" t="s">
        <v>3316</v>
      </c>
      <c r="H3654" s="12" t="s">
        <v>589</v>
      </c>
      <c r="I3654" s="12" t="s">
        <v>363</v>
      </c>
      <c r="J3654" s="12" t="s">
        <v>2401</v>
      </c>
      <c r="K3654" s="12" t="s">
        <v>363</v>
      </c>
      <c r="N3654" s="16" t="s">
        <v>206</v>
      </c>
      <c r="O3654" s="16" t="s">
        <v>4209</v>
      </c>
      <c r="P3654" s="12" t="s">
        <v>482</v>
      </c>
      <c r="Q3654" s="16">
        <v>2022</v>
      </c>
      <c r="R3654" s="16">
        <v>1.69</v>
      </c>
      <c r="T3654" s="16">
        <v>0</v>
      </c>
      <c r="V3654" s="12" t="s">
        <v>204</v>
      </c>
      <c r="W3654" s="12" t="s">
        <v>204</v>
      </c>
      <c r="X3654" s="16">
        <v>1</v>
      </c>
      <c r="Y3654" s="16">
        <v>7</v>
      </c>
      <c r="Z3654" s="16">
        <v>1.69</v>
      </c>
      <c r="AA3654" s="16">
        <v>219.7</v>
      </c>
      <c r="AB3654" s="16" t="s">
        <v>2113</v>
      </c>
      <c r="AC3654" s="16" t="s">
        <v>5621</v>
      </c>
      <c r="AD3654" s="16">
        <f t="shared" si="804"/>
        <v>76895</v>
      </c>
      <c r="AE3654" s="16">
        <f t="shared" si="805"/>
        <v>591.5</v>
      </c>
      <c r="AF3654" s="16">
        <f t="shared" si="806"/>
        <v>221812.5</v>
      </c>
      <c r="AG3654" s="16">
        <f t="shared" si="807"/>
        <v>169</v>
      </c>
      <c r="AH3654" s="12">
        <f t="shared" si="808"/>
        <v>0</v>
      </c>
      <c r="AI3654" s="16">
        <f t="shared" si="809"/>
        <v>11.83</v>
      </c>
      <c r="AJ3654" s="16">
        <f t="shared" si="810"/>
        <v>40813.5</v>
      </c>
      <c r="AK3654" s="16">
        <f t="shared" si="811"/>
        <v>845</v>
      </c>
      <c r="AL3654" s="16">
        <f t="shared" si="812"/>
        <v>8450</v>
      </c>
      <c r="AM3654" s="16">
        <f t="shared" si="813"/>
        <v>119990</v>
      </c>
      <c r="AN3654" s="16">
        <f t="shared" si="814"/>
        <v>467961</v>
      </c>
      <c r="AP3654" s="16">
        <v>1.69</v>
      </c>
      <c r="AQ3654" s="16" t="s">
        <v>207</v>
      </c>
      <c r="AX3654" s="16" t="s">
        <v>207</v>
      </c>
      <c r="AY3654" s="16" t="s">
        <v>207</v>
      </c>
      <c r="AZ3654" s="16" t="s">
        <v>207</v>
      </c>
      <c r="BA3654" s="16" t="s">
        <v>207</v>
      </c>
      <c r="BB3654" s="16" t="s">
        <v>207</v>
      </c>
      <c r="BC3654" s="16">
        <v>1.69</v>
      </c>
      <c r="BD3654" s="16">
        <f t="shared" si="815"/>
        <v>5.915</v>
      </c>
      <c r="BE3654" s="16">
        <f t="shared" si="816"/>
        <v>2924.7562499999999</v>
      </c>
      <c r="BG3654" s="16">
        <f t="shared" si="817"/>
        <v>2028</v>
      </c>
      <c r="BH3654" s="16">
        <f t="shared" si="818"/>
        <v>1081.5999999999999</v>
      </c>
      <c r="BI3654" s="16">
        <f t="shared" si="819"/>
        <v>13.52</v>
      </c>
    </row>
    <row r="3655" spans="1:61" x14ac:dyDescent="0.35">
      <c r="A3655">
        <v>3654</v>
      </c>
      <c r="B3655" t="s">
        <v>360</v>
      </c>
      <c r="C3655" t="s">
        <v>10267</v>
      </c>
      <c r="D3655" s="15" t="s">
        <v>4211</v>
      </c>
      <c r="E3655" s="12" t="s">
        <v>98</v>
      </c>
      <c r="G3655" s="12" t="s">
        <v>3316</v>
      </c>
      <c r="H3655" s="12" t="s">
        <v>589</v>
      </c>
      <c r="I3655" s="12" t="s">
        <v>363</v>
      </c>
      <c r="J3655" s="12" t="s">
        <v>2401</v>
      </c>
      <c r="K3655" s="12" t="s">
        <v>363</v>
      </c>
      <c r="N3655" s="16" t="s">
        <v>206</v>
      </c>
      <c r="O3655" s="16" t="s">
        <v>4209</v>
      </c>
      <c r="P3655" s="12" t="s">
        <v>482</v>
      </c>
      <c r="Q3655" s="16">
        <v>2022</v>
      </c>
      <c r="R3655" s="16">
        <v>3.61</v>
      </c>
      <c r="T3655" s="16">
        <v>0</v>
      </c>
      <c r="V3655" s="12" t="s">
        <v>204</v>
      </c>
      <c r="W3655" s="12" t="s">
        <v>204</v>
      </c>
      <c r="X3655" s="16">
        <v>1</v>
      </c>
      <c r="Y3655" s="16">
        <v>7</v>
      </c>
      <c r="Z3655" s="16">
        <v>3.61</v>
      </c>
      <c r="AA3655" s="16">
        <v>469.3</v>
      </c>
      <c r="AB3655" s="16" t="s">
        <v>2113</v>
      </c>
      <c r="AC3655" s="16" t="s">
        <v>5621</v>
      </c>
      <c r="AD3655" s="16">
        <f t="shared" si="804"/>
        <v>164255</v>
      </c>
      <c r="AE3655" s="16">
        <f t="shared" si="805"/>
        <v>1263.5</v>
      </c>
      <c r="AF3655" s="16">
        <f t="shared" si="806"/>
        <v>473812.5</v>
      </c>
      <c r="AG3655" s="16">
        <f t="shared" si="807"/>
        <v>361</v>
      </c>
      <c r="AH3655" s="12">
        <f t="shared" si="808"/>
        <v>0</v>
      </c>
      <c r="AI3655" s="16">
        <f t="shared" si="809"/>
        <v>25.27</v>
      </c>
      <c r="AJ3655" s="16">
        <f t="shared" si="810"/>
        <v>87181.5</v>
      </c>
      <c r="AK3655" s="16">
        <f t="shared" si="811"/>
        <v>1805</v>
      </c>
      <c r="AL3655" s="16">
        <f t="shared" si="812"/>
        <v>18050</v>
      </c>
      <c r="AM3655" s="16">
        <f t="shared" si="813"/>
        <v>256310</v>
      </c>
      <c r="AN3655" s="16">
        <f t="shared" si="814"/>
        <v>999609</v>
      </c>
      <c r="AP3655" s="16">
        <v>3.61</v>
      </c>
      <c r="AQ3655" s="16" t="s">
        <v>207</v>
      </c>
      <c r="AX3655" s="16" t="s">
        <v>207</v>
      </c>
      <c r="AY3655" s="16" t="s">
        <v>207</v>
      </c>
      <c r="AZ3655" s="16" t="s">
        <v>207</v>
      </c>
      <c r="BA3655" s="16" t="s">
        <v>207</v>
      </c>
      <c r="BB3655" s="16" t="s">
        <v>207</v>
      </c>
      <c r="BC3655" s="16">
        <v>3.61</v>
      </c>
      <c r="BD3655" s="16">
        <f t="shared" si="815"/>
        <v>12.635</v>
      </c>
      <c r="BE3655" s="16">
        <f t="shared" si="816"/>
        <v>6247.5562499999996</v>
      </c>
      <c r="BG3655" s="16">
        <f t="shared" si="817"/>
        <v>4332</v>
      </c>
      <c r="BH3655" s="16">
        <f t="shared" si="818"/>
        <v>2310.4</v>
      </c>
      <c r="BI3655" s="16">
        <f t="shared" si="819"/>
        <v>28.880000000000003</v>
      </c>
    </row>
    <row r="3656" spans="1:61" x14ac:dyDescent="0.35">
      <c r="A3656">
        <v>3655</v>
      </c>
      <c r="B3656" t="s">
        <v>360</v>
      </c>
      <c r="C3656" t="s">
        <v>10268</v>
      </c>
      <c r="D3656" s="15" t="s">
        <v>4212</v>
      </c>
      <c r="E3656" s="12" t="s">
        <v>93</v>
      </c>
      <c r="G3656" s="12" t="s">
        <v>3316</v>
      </c>
      <c r="H3656" s="12" t="s">
        <v>589</v>
      </c>
      <c r="I3656" s="12" t="s">
        <v>363</v>
      </c>
      <c r="J3656" s="12" t="s">
        <v>2401</v>
      </c>
      <c r="K3656" s="12" t="s">
        <v>363</v>
      </c>
      <c r="N3656" s="16" t="s">
        <v>206</v>
      </c>
      <c r="O3656" s="16" t="s">
        <v>4213</v>
      </c>
      <c r="P3656" s="12" t="s">
        <v>482</v>
      </c>
      <c r="Q3656" s="16">
        <v>2022</v>
      </c>
      <c r="R3656" s="16">
        <v>0</v>
      </c>
      <c r="T3656" s="16">
        <v>0</v>
      </c>
      <c r="V3656" s="12" t="s">
        <v>204</v>
      </c>
      <c r="W3656" s="12" t="s">
        <v>204</v>
      </c>
      <c r="X3656" s="16">
        <v>1</v>
      </c>
      <c r="Y3656" s="16">
        <v>7</v>
      </c>
      <c r="Z3656" s="16">
        <v>0</v>
      </c>
      <c r="AA3656" s="16">
        <v>0</v>
      </c>
      <c r="AB3656" s="16" t="s">
        <v>2113</v>
      </c>
      <c r="AC3656" s="16" t="s">
        <v>5621</v>
      </c>
      <c r="AD3656" s="16">
        <f t="shared" si="804"/>
        <v>0</v>
      </c>
      <c r="AE3656" s="16">
        <f t="shared" si="805"/>
        <v>0</v>
      </c>
      <c r="AF3656" s="16">
        <f t="shared" si="806"/>
        <v>0</v>
      </c>
      <c r="AG3656" s="16">
        <f t="shared" si="807"/>
        <v>0</v>
      </c>
      <c r="AH3656" s="12">
        <f t="shared" si="808"/>
        <v>0</v>
      </c>
      <c r="AI3656" s="16">
        <f t="shared" si="809"/>
        <v>0</v>
      </c>
      <c r="AJ3656" s="16">
        <f t="shared" si="810"/>
        <v>0</v>
      </c>
      <c r="AK3656" s="16">
        <f t="shared" si="811"/>
        <v>0</v>
      </c>
      <c r="AL3656" s="16">
        <f t="shared" si="812"/>
        <v>0</v>
      </c>
      <c r="AM3656" s="16">
        <f t="shared" si="813"/>
        <v>0</v>
      </c>
      <c r="AN3656" s="16">
        <f t="shared" si="814"/>
        <v>0</v>
      </c>
      <c r="AP3656" s="16">
        <v>0</v>
      </c>
      <c r="AQ3656" s="16" t="s">
        <v>207</v>
      </c>
      <c r="AX3656" s="16" t="s">
        <v>207</v>
      </c>
      <c r="AY3656" s="16" t="s">
        <v>207</v>
      </c>
      <c r="AZ3656" s="16" t="s">
        <v>207</v>
      </c>
      <c r="BA3656" s="16" t="s">
        <v>207</v>
      </c>
      <c r="BB3656" s="16" t="s">
        <v>207</v>
      </c>
      <c r="BC3656" s="16">
        <v>0</v>
      </c>
      <c r="BD3656" s="16">
        <f t="shared" si="815"/>
        <v>0</v>
      </c>
      <c r="BE3656" s="16">
        <f t="shared" si="816"/>
        <v>0</v>
      </c>
      <c r="BG3656" s="16">
        <f t="shared" si="817"/>
        <v>0</v>
      </c>
      <c r="BH3656" s="16">
        <f t="shared" si="818"/>
        <v>0</v>
      </c>
      <c r="BI3656" s="16">
        <f t="shared" si="819"/>
        <v>0</v>
      </c>
    </row>
    <row r="3657" spans="1:61" x14ac:dyDescent="0.35">
      <c r="A3657">
        <v>3656</v>
      </c>
      <c r="B3657" t="s">
        <v>360</v>
      </c>
      <c r="C3657" t="s">
        <v>10269</v>
      </c>
      <c r="D3657" s="15" t="s">
        <v>4214</v>
      </c>
      <c r="E3657" s="12" t="s">
        <v>98</v>
      </c>
      <c r="G3657" s="12" t="s">
        <v>3316</v>
      </c>
      <c r="H3657" s="12" t="s">
        <v>589</v>
      </c>
      <c r="I3657" s="12" t="s">
        <v>363</v>
      </c>
      <c r="J3657" s="12" t="s">
        <v>2401</v>
      </c>
      <c r="K3657" s="12" t="s">
        <v>363</v>
      </c>
      <c r="N3657" s="16" t="s">
        <v>206</v>
      </c>
      <c r="O3657" s="16" t="s">
        <v>4209</v>
      </c>
      <c r="P3657" s="12" t="s">
        <v>482</v>
      </c>
      <c r="Q3657" s="16">
        <v>2022</v>
      </c>
      <c r="R3657" s="16">
        <v>0</v>
      </c>
      <c r="T3657" s="16">
        <v>0</v>
      </c>
      <c r="V3657" s="12" t="s">
        <v>204</v>
      </c>
      <c r="W3657" s="12" t="s">
        <v>204</v>
      </c>
      <c r="X3657" s="16">
        <v>1</v>
      </c>
      <c r="Y3657" s="16">
        <v>7</v>
      </c>
      <c r="Z3657" s="16">
        <v>0</v>
      </c>
      <c r="AA3657" s="16">
        <v>0</v>
      </c>
      <c r="AB3657" s="16" t="s">
        <v>2113</v>
      </c>
      <c r="AC3657" s="16" t="s">
        <v>5621</v>
      </c>
      <c r="AD3657" s="16">
        <f t="shared" si="804"/>
        <v>0</v>
      </c>
      <c r="AE3657" s="16">
        <f t="shared" si="805"/>
        <v>0</v>
      </c>
      <c r="AF3657" s="16">
        <f t="shared" si="806"/>
        <v>0</v>
      </c>
      <c r="AG3657" s="16">
        <f t="shared" si="807"/>
        <v>0</v>
      </c>
      <c r="AH3657" s="12">
        <f t="shared" si="808"/>
        <v>0</v>
      </c>
      <c r="AI3657" s="16">
        <f t="shared" si="809"/>
        <v>0</v>
      </c>
      <c r="AJ3657" s="16">
        <f t="shared" si="810"/>
        <v>0</v>
      </c>
      <c r="AK3657" s="16">
        <f t="shared" si="811"/>
        <v>0</v>
      </c>
      <c r="AL3657" s="16">
        <f t="shared" si="812"/>
        <v>0</v>
      </c>
      <c r="AM3657" s="16">
        <f t="shared" si="813"/>
        <v>0</v>
      </c>
      <c r="AN3657" s="16">
        <f t="shared" si="814"/>
        <v>0</v>
      </c>
      <c r="AP3657" s="16">
        <v>0</v>
      </c>
      <c r="AQ3657" s="16" t="s">
        <v>207</v>
      </c>
      <c r="AX3657" s="16" t="s">
        <v>207</v>
      </c>
      <c r="AY3657" s="16" t="s">
        <v>207</v>
      </c>
      <c r="AZ3657" s="16" t="s">
        <v>207</v>
      </c>
      <c r="BA3657" s="16" t="s">
        <v>207</v>
      </c>
      <c r="BB3657" s="16" t="s">
        <v>207</v>
      </c>
      <c r="BC3657" s="16">
        <v>0</v>
      </c>
      <c r="BD3657" s="16">
        <f t="shared" si="815"/>
        <v>0</v>
      </c>
      <c r="BE3657" s="16">
        <f t="shared" si="816"/>
        <v>0</v>
      </c>
      <c r="BG3657" s="16">
        <f t="shared" si="817"/>
        <v>0</v>
      </c>
      <c r="BH3657" s="16">
        <f t="shared" si="818"/>
        <v>0</v>
      </c>
      <c r="BI3657" s="16">
        <f t="shared" si="819"/>
        <v>0</v>
      </c>
    </row>
    <row r="3658" spans="1:61" x14ac:dyDescent="0.35">
      <c r="A3658">
        <v>3657</v>
      </c>
      <c r="B3658" t="s">
        <v>360</v>
      </c>
      <c r="C3658" t="s">
        <v>10270</v>
      </c>
      <c r="D3658" s="15" t="s">
        <v>4215</v>
      </c>
      <c r="E3658" s="12" t="s">
        <v>98</v>
      </c>
      <c r="G3658" s="12" t="s">
        <v>3316</v>
      </c>
      <c r="H3658" s="12" t="s">
        <v>589</v>
      </c>
      <c r="I3658" s="12" t="s">
        <v>363</v>
      </c>
      <c r="J3658" s="12" t="s">
        <v>2401</v>
      </c>
      <c r="K3658" s="12" t="s">
        <v>363</v>
      </c>
      <c r="N3658" s="16" t="s">
        <v>206</v>
      </c>
      <c r="O3658" s="16" t="s">
        <v>4213</v>
      </c>
      <c r="P3658" s="12" t="s">
        <v>482</v>
      </c>
      <c r="Q3658" s="16">
        <v>2022</v>
      </c>
      <c r="R3658" s="16">
        <v>3.43</v>
      </c>
      <c r="T3658" s="16">
        <v>0</v>
      </c>
      <c r="V3658" s="12" t="s">
        <v>204</v>
      </c>
      <c r="W3658" s="12" t="s">
        <v>204</v>
      </c>
      <c r="X3658" s="16">
        <v>1</v>
      </c>
      <c r="Y3658" s="16">
        <v>7</v>
      </c>
      <c r="Z3658" s="16">
        <v>3.43</v>
      </c>
      <c r="AA3658" s="16">
        <v>445.90000000000003</v>
      </c>
      <c r="AB3658" s="16" t="s">
        <v>2113</v>
      </c>
      <c r="AC3658" s="16" t="s">
        <v>5621</v>
      </c>
      <c r="AD3658" s="16">
        <f t="shared" si="804"/>
        <v>156065</v>
      </c>
      <c r="AE3658" s="16">
        <f t="shared" si="805"/>
        <v>1200.5</v>
      </c>
      <c r="AF3658" s="16">
        <f t="shared" si="806"/>
        <v>450187.5</v>
      </c>
      <c r="AG3658" s="16">
        <f t="shared" si="807"/>
        <v>343</v>
      </c>
      <c r="AH3658" s="12">
        <f t="shared" si="808"/>
        <v>0</v>
      </c>
      <c r="AI3658" s="16">
        <f t="shared" si="809"/>
        <v>24.01</v>
      </c>
      <c r="AJ3658" s="16">
        <f t="shared" si="810"/>
        <v>82834.5</v>
      </c>
      <c r="AK3658" s="16">
        <f t="shared" si="811"/>
        <v>1715</v>
      </c>
      <c r="AL3658" s="16">
        <f t="shared" si="812"/>
        <v>17150</v>
      </c>
      <c r="AM3658" s="16">
        <f t="shared" si="813"/>
        <v>243530</v>
      </c>
      <c r="AN3658" s="16">
        <f t="shared" si="814"/>
        <v>949767</v>
      </c>
      <c r="AP3658" s="16">
        <v>3.43</v>
      </c>
      <c r="AQ3658" s="16" t="s">
        <v>207</v>
      </c>
      <c r="AX3658" s="16" t="s">
        <v>207</v>
      </c>
      <c r="AY3658" s="16" t="s">
        <v>207</v>
      </c>
      <c r="AZ3658" s="16" t="s">
        <v>207</v>
      </c>
      <c r="BA3658" s="16" t="s">
        <v>207</v>
      </c>
      <c r="BB3658" s="16" t="s">
        <v>207</v>
      </c>
      <c r="BC3658" s="16">
        <v>3.43</v>
      </c>
      <c r="BD3658" s="16">
        <f t="shared" si="815"/>
        <v>12.005000000000001</v>
      </c>
      <c r="BE3658" s="16">
        <f t="shared" si="816"/>
        <v>5936.0437499999998</v>
      </c>
      <c r="BG3658" s="16">
        <f t="shared" si="817"/>
        <v>4116</v>
      </c>
      <c r="BH3658" s="16">
        <f t="shared" si="818"/>
        <v>2195.2000000000003</v>
      </c>
      <c r="BI3658" s="16">
        <f t="shared" si="819"/>
        <v>27.440000000000005</v>
      </c>
    </row>
    <row r="3659" spans="1:61" x14ac:dyDescent="0.35">
      <c r="A3659">
        <v>3658</v>
      </c>
      <c r="B3659" t="s">
        <v>360</v>
      </c>
      <c r="C3659" t="s">
        <v>10271</v>
      </c>
      <c r="D3659" s="15" t="s">
        <v>4216</v>
      </c>
      <c r="E3659" s="12" t="s">
        <v>98</v>
      </c>
      <c r="G3659" s="12" t="s">
        <v>3316</v>
      </c>
      <c r="H3659" s="12" t="s">
        <v>589</v>
      </c>
      <c r="I3659" s="12" t="s">
        <v>363</v>
      </c>
      <c r="J3659" s="12" t="s">
        <v>2401</v>
      </c>
      <c r="K3659" s="12" t="s">
        <v>363</v>
      </c>
      <c r="N3659" s="16" t="s">
        <v>206</v>
      </c>
      <c r="O3659" s="16" t="s">
        <v>4209</v>
      </c>
      <c r="P3659" s="12" t="s">
        <v>482</v>
      </c>
      <c r="Q3659" s="16">
        <v>2022</v>
      </c>
      <c r="R3659" s="16">
        <v>3.47</v>
      </c>
      <c r="T3659" s="16">
        <v>0</v>
      </c>
      <c r="V3659" s="12" t="s">
        <v>204</v>
      </c>
      <c r="W3659" s="12" t="s">
        <v>204</v>
      </c>
      <c r="X3659" s="16">
        <v>1</v>
      </c>
      <c r="Y3659" s="16">
        <v>7</v>
      </c>
      <c r="Z3659" s="16">
        <v>3.47</v>
      </c>
      <c r="AA3659" s="16">
        <v>451.1</v>
      </c>
      <c r="AB3659" s="16" t="s">
        <v>2113</v>
      </c>
      <c r="AC3659" s="16" t="s">
        <v>5621</v>
      </c>
      <c r="AD3659" s="16">
        <f t="shared" si="804"/>
        <v>157885</v>
      </c>
      <c r="AE3659" s="16">
        <f t="shared" si="805"/>
        <v>1214.5</v>
      </c>
      <c r="AF3659" s="16">
        <f t="shared" si="806"/>
        <v>455437.5</v>
      </c>
      <c r="AG3659" s="16">
        <f t="shared" si="807"/>
        <v>347</v>
      </c>
      <c r="AH3659" s="12">
        <f t="shared" si="808"/>
        <v>0</v>
      </c>
      <c r="AI3659" s="16">
        <f t="shared" si="809"/>
        <v>24.290000000000003</v>
      </c>
      <c r="AJ3659" s="16">
        <f t="shared" si="810"/>
        <v>83800.500000000015</v>
      </c>
      <c r="AK3659" s="16">
        <f t="shared" si="811"/>
        <v>1735</v>
      </c>
      <c r="AL3659" s="16">
        <f t="shared" si="812"/>
        <v>17350</v>
      </c>
      <c r="AM3659" s="16">
        <f t="shared" si="813"/>
        <v>246370</v>
      </c>
      <c r="AN3659" s="16">
        <f t="shared" si="814"/>
        <v>960843</v>
      </c>
      <c r="AP3659" s="16">
        <v>3.47</v>
      </c>
      <c r="AQ3659" s="16" t="s">
        <v>207</v>
      </c>
      <c r="AX3659" s="16" t="s">
        <v>207</v>
      </c>
      <c r="AY3659" s="16" t="s">
        <v>207</v>
      </c>
      <c r="AZ3659" s="16" t="s">
        <v>207</v>
      </c>
      <c r="BA3659" s="16" t="s">
        <v>207</v>
      </c>
      <c r="BB3659" s="16" t="s">
        <v>207</v>
      </c>
      <c r="BC3659" s="16">
        <v>3.47</v>
      </c>
      <c r="BD3659" s="16">
        <f t="shared" si="815"/>
        <v>12.145000000000001</v>
      </c>
      <c r="BE3659" s="16">
        <f t="shared" si="816"/>
        <v>6005.2687500000002</v>
      </c>
      <c r="BG3659" s="16">
        <f t="shared" si="817"/>
        <v>4164</v>
      </c>
      <c r="BH3659" s="16">
        <f t="shared" si="818"/>
        <v>2220.8000000000002</v>
      </c>
      <c r="BI3659" s="16">
        <f t="shared" si="819"/>
        <v>27.76</v>
      </c>
    </row>
    <row r="3660" spans="1:61" x14ac:dyDescent="0.35">
      <c r="A3660">
        <v>3659</v>
      </c>
      <c r="B3660" t="s">
        <v>360</v>
      </c>
      <c r="C3660" t="s">
        <v>10272</v>
      </c>
      <c r="D3660" s="15" t="s">
        <v>4217</v>
      </c>
      <c r="E3660" s="12" t="s">
        <v>98</v>
      </c>
      <c r="G3660" s="12" t="s">
        <v>3316</v>
      </c>
      <c r="H3660" s="12" t="s">
        <v>589</v>
      </c>
      <c r="I3660" s="12" t="s">
        <v>363</v>
      </c>
      <c r="J3660" s="12" t="s">
        <v>2401</v>
      </c>
      <c r="K3660" s="12" t="s">
        <v>363</v>
      </c>
      <c r="N3660" s="16" t="s">
        <v>206</v>
      </c>
      <c r="O3660" s="16" t="s">
        <v>4209</v>
      </c>
      <c r="P3660" s="12" t="s">
        <v>482</v>
      </c>
      <c r="Q3660" s="16">
        <v>2022</v>
      </c>
      <c r="R3660" s="16">
        <v>3.52</v>
      </c>
      <c r="T3660" s="16">
        <v>0</v>
      </c>
      <c r="V3660" s="12" t="s">
        <v>204</v>
      </c>
      <c r="W3660" s="12" t="s">
        <v>204</v>
      </c>
      <c r="X3660" s="16">
        <v>1</v>
      </c>
      <c r="Y3660" s="16">
        <v>7</v>
      </c>
      <c r="Z3660" s="16">
        <v>3.52</v>
      </c>
      <c r="AA3660" s="16">
        <v>457.6</v>
      </c>
      <c r="AB3660" s="16" t="s">
        <v>2113</v>
      </c>
      <c r="AC3660" s="16" t="s">
        <v>5621</v>
      </c>
      <c r="AD3660" s="16">
        <f t="shared" si="804"/>
        <v>160160</v>
      </c>
      <c r="AE3660" s="16">
        <f t="shared" si="805"/>
        <v>1232</v>
      </c>
      <c r="AF3660" s="16">
        <f t="shared" si="806"/>
        <v>462000</v>
      </c>
      <c r="AG3660" s="16">
        <f t="shared" si="807"/>
        <v>352</v>
      </c>
      <c r="AH3660" s="12">
        <f t="shared" si="808"/>
        <v>0</v>
      </c>
      <c r="AI3660" s="16">
        <f t="shared" si="809"/>
        <v>24.64</v>
      </c>
      <c r="AJ3660" s="16">
        <f t="shared" si="810"/>
        <v>85008</v>
      </c>
      <c r="AK3660" s="16">
        <f t="shared" si="811"/>
        <v>1760</v>
      </c>
      <c r="AL3660" s="16">
        <f t="shared" si="812"/>
        <v>17600</v>
      </c>
      <c r="AM3660" s="16">
        <f t="shared" si="813"/>
        <v>249920</v>
      </c>
      <c r="AN3660" s="16">
        <f t="shared" si="814"/>
        <v>974688</v>
      </c>
      <c r="AP3660" s="16">
        <v>3.52</v>
      </c>
      <c r="AQ3660" s="16" t="s">
        <v>207</v>
      </c>
      <c r="AX3660" s="16" t="s">
        <v>207</v>
      </c>
      <c r="AY3660" s="16" t="s">
        <v>207</v>
      </c>
      <c r="AZ3660" s="16" t="s">
        <v>207</v>
      </c>
      <c r="BA3660" s="16" t="s">
        <v>207</v>
      </c>
      <c r="BB3660" s="16" t="s">
        <v>207</v>
      </c>
      <c r="BC3660" s="16">
        <v>3.52</v>
      </c>
      <c r="BD3660" s="16">
        <f t="shared" si="815"/>
        <v>12.32</v>
      </c>
      <c r="BE3660" s="16">
        <f t="shared" si="816"/>
        <v>6091.8</v>
      </c>
      <c r="BG3660" s="16">
        <f t="shared" si="817"/>
        <v>4224</v>
      </c>
      <c r="BH3660" s="16">
        <f t="shared" si="818"/>
        <v>2252.8000000000002</v>
      </c>
      <c r="BI3660" s="16">
        <f t="shared" si="819"/>
        <v>28.160000000000004</v>
      </c>
    </row>
    <row r="3661" spans="1:61" x14ac:dyDescent="0.35">
      <c r="A3661">
        <v>3660</v>
      </c>
      <c r="B3661" t="s">
        <v>360</v>
      </c>
      <c r="C3661" t="s">
        <v>10273</v>
      </c>
      <c r="D3661" s="15" t="s">
        <v>4218</v>
      </c>
      <c r="E3661" s="12" t="s">
        <v>98</v>
      </c>
      <c r="G3661" s="12" t="s">
        <v>3316</v>
      </c>
      <c r="H3661" s="12" t="s">
        <v>589</v>
      </c>
      <c r="I3661" s="12" t="s">
        <v>363</v>
      </c>
      <c r="J3661" s="12" t="s">
        <v>2401</v>
      </c>
      <c r="K3661" s="12" t="s">
        <v>363</v>
      </c>
      <c r="N3661" s="16" t="s">
        <v>205</v>
      </c>
      <c r="O3661" s="16" t="s">
        <v>4219</v>
      </c>
      <c r="P3661" s="12" t="s">
        <v>482</v>
      </c>
      <c r="Q3661" s="16">
        <v>2022</v>
      </c>
      <c r="R3661" s="16">
        <v>3</v>
      </c>
      <c r="T3661" s="16">
        <v>0</v>
      </c>
      <c r="V3661" s="12" t="s">
        <v>204</v>
      </c>
      <c r="W3661" s="12" t="s">
        <v>204</v>
      </c>
      <c r="X3661" s="16">
        <v>1</v>
      </c>
      <c r="Y3661" s="16">
        <v>7</v>
      </c>
      <c r="Z3661" s="16">
        <v>3</v>
      </c>
      <c r="AA3661" s="16">
        <v>390</v>
      </c>
      <c r="AB3661" s="16" t="s">
        <v>2113</v>
      </c>
      <c r="AC3661" s="16" t="s">
        <v>5621</v>
      </c>
      <c r="AD3661" s="16">
        <f t="shared" si="804"/>
        <v>136500</v>
      </c>
      <c r="AE3661" s="16">
        <f t="shared" si="805"/>
        <v>1050</v>
      </c>
      <c r="AF3661" s="16">
        <f t="shared" si="806"/>
        <v>393750</v>
      </c>
      <c r="AG3661" s="16">
        <f t="shared" si="807"/>
        <v>300</v>
      </c>
      <c r="AH3661" s="12">
        <f t="shared" si="808"/>
        <v>0</v>
      </c>
      <c r="AI3661" s="16">
        <f t="shared" si="809"/>
        <v>21</v>
      </c>
      <c r="AJ3661" s="16">
        <f t="shared" si="810"/>
        <v>72450</v>
      </c>
      <c r="AK3661" s="16">
        <f t="shared" si="811"/>
        <v>1500</v>
      </c>
      <c r="AL3661" s="16">
        <f t="shared" si="812"/>
        <v>15000</v>
      </c>
      <c r="AM3661" s="16">
        <f t="shared" si="813"/>
        <v>213000</v>
      </c>
      <c r="AN3661" s="16">
        <f t="shared" si="814"/>
        <v>830700</v>
      </c>
      <c r="AP3661" s="16">
        <v>3</v>
      </c>
      <c r="AQ3661" s="16" t="s">
        <v>207</v>
      </c>
      <c r="AX3661" s="16" t="s">
        <v>207</v>
      </c>
      <c r="AY3661" s="16" t="s">
        <v>207</v>
      </c>
      <c r="AZ3661" s="16" t="s">
        <v>207</v>
      </c>
      <c r="BA3661" s="16" t="s">
        <v>207</v>
      </c>
      <c r="BB3661" s="16" t="s">
        <v>207</v>
      </c>
      <c r="BC3661" s="16">
        <v>3</v>
      </c>
      <c r="BD3661" s="16">
        <f t="shared" si="815"/>
        <v>10.5</v>
      </c>
      <c r="BE3661" s="16">
        <f t="shared" si="816"/>
        <v>5191.875</v>
      </c>
      <c r="BG3661" s="16">
        <f t="shared" si="817"/>
        <v>3600</v>
      </c>
      <c r="BH3661" s="16">
        <f t="shared" si="818"/>
        <v>1920</v>
      </c>
      <c r="BI3661" s="16">
        <f t="shared" si="819"/>
        <v>24</v>
      </c>
    </row>
    <row r="3662" spans="1:61" x14ac:dyDescent="0.35">
      <c r="A3662">
        <v>3661</v>
      </c>
      <c r="B3662" t="s">
        <v>360</v>
      </c>
      <c r="C3662" t="s">
        <v>10274</v>
      </c>
      <c r="D3662" s="15" t="s">
        <v>4220</v>
      </c>
      <c r="E3662" s="12" t="s">
        <v>93</v>
      </c>
      <c r="G3662" s="12" t="s">
        <v>3316</v>
      </c>
      <c r="H3662" s="12" t="s">
        <v>589</v>
      </c>
      <c r="I3662" s="12" t="s">
        <v>363</v>
      </c>
      <c r="J3662" s="12" t="s">
        <v>2401</v>
      </c>
      <c r="K3662" s="12" t="s">
        <v>363</v>
      </c>
      <c r="N3662" s="16" t="s">
        <v>206</v>
      </c>
      <c r="O3662" s="16" t="s">
        <v>4221</v>
      </c>
      <c r="P3662" s="12" t="s">
        <v>482</v>
      </c>
      <c r="Q3662" s="16">
        <v>2022</v>
      </c>
      <c r="R3662" s="16" t="s">
        <v>4037</v>
      </c>
      <c r="T3662" s="16">
        <v>0</v>
      </c>
      <c r="V3662" s="12" t="s">
        <v>204</v>
      </c>
      <c r="W3662" s="12" t="s">
        <v>204</v>
      </c>
      <c r="X3662" s="16">
        <v>1</v>
      </c>
      <c r="Y3662" s="16">
        <v>7</v>
      </c>
      <c r="Z3662" s="16">
        <v>1.5</v>
      </c>
      <c r="AA3662" s="16">
        <v>195</v>
      </c>
      <c r="AB3662" s="16" t="s">
        <v>2113</v>
      </c>
      <c r="AC3662" s="16" t="s">
        <v>5621</v>
      </c>
      <c r="AD3662" s="16">
        <f t="shared" si="804"/>
        <v>68250</v>
      </c>
      <c r="AE3662" s="16">
        <f t="shared" si="805"/>
        <v>525</v>
      </c>
      <c r="AF3662" s="16">
        <f t="shared" si="806"/>
        <v>196875</v>
      </c>
      <c r="AG3662" s="16">
        <f t="shared" si="807"/>
        <v>150</v>
      </c>
      <c r="AH3662" s="12">
        <f t="shared" si="808"/>
        <v>0</v>
      </c>
      <c r="AI3662" s="16">
        <f t="shared" si="809"/>
        <v>10.5</v>
      </c>
      <c r="AJ3662" s="16">
        <f t="shared" si="810"/>
        <v>36225</v>
      </c>
      <c r="AK3662" s="16">
        <f t="shared" si="811"/>
        <v>750</v>
      </c>
      <c r="AL3662" s="16">
        <f t="shared" si="812"/>
        <v>7500</v>
      </c>
      <c r="AM3662" s="16">
        <f t="shared" si="813"/>
        <v>106500</v>
      </c>
      <c r="AN3662" s="16">
        <f t="shared" si="814"/>
        <v>415350</v>
      </c>
      <c r="AP3662" s="16">
        <v>1.5</v>
      </c>
      <c r="AQ3662" s="16" t="s">
        <v>207</v>
      </c>
      <c r="AX3662" s="16" t="s">
        <v>207</v>
      </c>
      <c r="AY3662" s="16" t="s">
        <v>207</v>
      </c>
      <c r="AZ3662" s="16" t="s">
        <v>207</v>
      </c>
      <c r="BA3662" s="16" t="s">
        <v>207</v>
      </c>
      <c r="BB3662" s="16" t="s">
        <v>207</v>
      </c>
      <c r="BC3662" s="16">
        <v>1.5</v>
      </c>
      <c r="BD3662" s="16">
        <f t="shared" si="815"/>
        <v>5.25</v>
      </c>
      <c r="BE3662" s="16">
        <f t="shared" si="816"/>
        <v>2595.9375</v>
      </c>
      <c r="BG3662" s="16">
        <f t="shared" si="817"/>
        <v>1800</v>
      </c>
      <c r="BH3662" s="16">
        <f t="shared" si="818"/>
        <v>960</v>
      </c>
      <c r="BI3662" s="16">
        <f t="shared" si="819"/>
        <v>12</v>
      </c>
    </row>
    <row r="3663" spans="1:61" x14ac:dyDescent="0.35">
      <c r="A3663">
        <v>3662</v>
      </c>
      <c r="B3663" t="s">
        <v>360</v>
      </c>
      <c r="C3663" t="s">
        <v>10275</v>
      </c>
      <c r="D3663" s="15" t="s">
        <v>4222</v>
      </c>
      <c r="E3663" s="12" t="s">
        <v>93</v>
      </c>
      <c r="G3663" s="12" t="s">
        <v>3316</v>
      </c>
      <c r="H3663" s="12" t="s">
        <v>589</v>
      </c>
      <c r="I3663" s="12" t="s">
        <v>363</v>
      </c>
      <c r="J3663" s="12" t="s">
        <v>2401</v>
      </c>
      <c r="K3663" s="12" t="s">
        <v>363</v>
      </c>
      <c r="N3663" s="16" t="s">
        <v>206</v>
      </c>
      <c r="O3663" s="16" t="s">
        <v>4223</v>
      </c>
      <c r="P3663" s="12" t="s">
        <v>482</v>
      </c>
      <c r="Q3663" s="16">
        <v>2022</v>
      </c>
      <c r="R3663" s="16" t="s">
        <v>4037</v>
      </c>
      <c r="T3663" s="16">
        <v>0</v>
      </c>
      <c r="V3663" s="12" t="s">
        <v>204</v>
      </c>
      <c r="W3663" s="12" t="s">
        <v>204</v>
      </c>
      <c r="X3663" s="16">
        <v>1</v>
      </c>
      <c r="Y3663" s="16">
        <v>7</v>
      </c>
      <c r="Z3663" s="16">
        <v>1.5</v>
      </c>
      <c r="AA3663" s="16">
        <v>195</v>
      </c>
      <c r="AB3663" s="16" t="s">
        <v>2113</v>
      </c>
      <c r="AC3663" s="16" t="s">
        <v>5621</v>
      </c>
      <c r="AD3663" s="16">
        <f t="shared" si="804"/>
        <v>68250</v>
      </c>
      <c r="AE3663" s="16">
        <f t="shared" si="805"/>
        <v>525</v>
      </c>
      <c r="AF3663" s="16">
        <f t="shared" si="806"/>
        <v>196875</v>
      </c>
      <c r="AG3663" s="16">
        <f t="shared" si="807"/>
        <v>150</v>
      </c>
      <c r="AH3663" s="12">
        <f t="shared" si="808"/>
        <v>0</v>
      </c>
      <c r="AI3663" s="16">
        <f t="shared" si="809"/>
        <v>10.5</v>
      </c>
      <c r="AJ3663" s="16">
        <f t="shared" si="810"/>
        <v>36225</v>
      </c>
      <c r="AK3663" s="16">
        <f t="shared" si="811"/>
        <v>750</v>
      </c>
      <c r="AL3663" s="16">
        <f t="shared" si="812"/>
        <v>7500</v>
      </c>
      <c r="AM3663" s="16">
        <f t="shared" si="813"/>
        <v>106500</v>
      </c>
      <c r="AN3663" s="16">
        <f t="shared" si="814"/>
        <v>415350</v>
      </c>
      <c r="AP3663" s="16">
        <v>1.5</v>
      </c>
      <c r="AQ3663" s="16" t="s">
        <v>207</v>
      </c>
      <c r="AX3663" s="16" t="s">
        <v>207</v>
      </c>
      <c r="AY3663" s="16" t="s">
        <v>207</v>
      </c>
      <c r="AZ3663" s="16" t="s">
        <v>207</v>
      </c>
      <c r="BA3663" s="16" t="s">
        <v>207</v>
      </c>
      <c r="BB3663" s="16" t="s">
        <v>207</v>
      </c>
      <c r="BC3663" s="16">
        <v>1.5</v>
      </c>
      <c r="BD3663" s="16">
        <f t="shared" si="815"/>
        <v>5.25</v>
      </c>
      <c r="BE3663" s="16">
        <f t="shared" si="816"/>
        <v>2595.9375</v>
      </c>
      <c r="BG3663" s="16">
        <f t="shared" si="817"/>
        <v>1800</v>
      </c>
      <c r="BH3663" s="16">
        <f t="shared" si="818"/>
        <v>960</v>
      </c>
      <c r="BI3663" s="16">
        <f t="shared" si="819"/>
        <v>12</v>
      </c>
    </row>
    <row r="3664" spans="1:61" x14ac:dyDescent="0.35">
      <c r="A3664">
        <v>3663</v>
      </c>
      <c r="B3664" t="s">
        <v>360</v>
      </c>
      <c r="C3664" t="s">
        <v>10276</v>
      </c>
      <c r="D3664" s="15" t="s">
        <v>4107</v>
      </c>
      <c r="E3664" s="12" t="s">
        <v>98</v>
      </c>
      <c r="G3664" s="12" t="s">
        <v>3316</v>
      </c>
      <c r="H3664" s="12" t="s">
        <v>589</v>
      </c>
      <c r="I3664" s="12" t="s">
        <v>363</v>
      </c>
      <c r="J3664" s="12" t="s">
        <v>2401</v>
      </c>
      <c r="K3664" s="12" t="s">
        <v>363</v>
      </c>
      <c r="N3664" s="16" t="s">
        <v>206</v>
      </c>
      <c r="O3664" s="16" t="s">
        <v>4223</v>
      </c>
      <c r="P3664" s="12" t="s">
        <v>482</v>
      </c>
      <c r="Q3664" s="16">
        <v>2022</v>
      </c>
      <c r="R3664" s="16">
        <v>1</v>
      </c>
      <c r="T3664" s="16">
        <v>0</v>
      </c>
      <c r="V3664" s="12" t="s">
        <v>204</v>
      </c>
      <c r="W3664" s="12" t="s">
        <v>204</v>
      </c>
      <c r="X3664" s="16">
        <v>1</v>
      </c>
      <c r="Y3664" s="16">
        <v>7</v>
      </c>
      <c r="Z3664" s="16">
        <v>1</v>
      </c>
      <c r="AA3664" s="16">
        <v>130</v>
      </c>
      <c r="AB3664" s="16" t="s">
        <v>2113</v>
      </c>
      <c r="AC3664" s="16" t="s">
        <v>5621</v>
      </c>
      <c r="AD3664" s="16">
        <f t="shared" si="804"/>
        <v>45500</v>
      </c>
      <c r="AE3664" s="16">
        <f t="shared" si="805"/>
        <v>350</v>
      </c>
      <c r="AF3664" s="16">
        <f t="shared" si="806"/>
        <v>131250</v>
      </c>
      <c r="AG3664" s="16">
        <f t="shared" si="807"/>
        <v>100</v>
      </c>
      <c r="AH3664" s="12">
        <f t="shared" si="808"/>
        <v>0</v>
      </c>
      <c r="AI3664" s="16">
        <f t="shared" si="809"/>
        <v>7</v>
      </c>
      <c r="AJ3664" s="16">
        <f t="shared" si="810"/>
        <v>24150</v>
      </c>
      <c r="AK3664" s="16">
        <f t="shared" si="811"/>
        <v>500</v>
      </c>
      <c r="AL3664" s="16">
        <f t="shared" si="812"/>
        <v>5000</v>
      </c>
      <c r="AM3664" s="16">
        <f t="shared" si="813"/>
        <v>71000</v>
      </c>
      <c r="AN3664" s="16">
        <f t="shared" si="814"/>
        <v>276900</v>
      </c>
      <c r="AP3664" s="16">
        <v>1</v>
      </c>
      <c r="AQ3664" s="16" t="s">
        <v>207</v>
      </c>
      <c r="AX3664" s="16" t="s">
        <v>207</v>
      </c>
      <c r="AY3664" s="16" t="s">
        <v>207</v>
      </c>
      <c r="AZ3664" s="16" t="s">
        <v>207</v>
      </c>
      <c r="BA3664" s="16" t="s">
        <v>207</v>
      </c>
      <c r="BB3664" s="16" t="s">
        <v>207</v>
      </c>
      <c r="BC3664" s="16">
        <v>1</v>
      </c>
      <c r="BD3664" s="16">
        <f t="shared" si="815"/>
        <v>3.5</v>
      </c>
      <c r="BE3664" s="16">
        <f t="shared" si="816"/>
        <v>1730.625</v>
      </c>
      <c r="BG3664" s="16">
        <f t="shared" si="817"/>
        <v>1200</v>
      </c>
      <c r="BH3664" s="16">
        <f t="shared" si="818"/>
        <v>640</v>
      </c>
      <c r="BI3664" s="16">
        <f t="shared" si="819"/>
        <v>8</v>
      </c>
    </row>
    <row r="3665" spans="1:61" x14ac:dyDescent="0.35">
      <c r="A3665">
        <v>3664</v>
      </c>
      <c r="B3665" t="s">
        <v>360</v>
      </c>
      <c r="C3665" t="s">
        <v>10277</v>
      </c>
      <c r="D3665" s="15" t="s">
        <v>4224</v>
      </c>
      <c r="E3665" s="12" t="s">
        <v>98</v>
      </c>
      <c r="G3665" s="12" t="s">
        <v>3316</v>
      </c>
      <c r="H3665" s="12" t="s">
        <v>589</v>
      </c>
      <c r="I3665" s="12" t="s">
        <v>363</v>
      </c>
      <c r="J3665" s="12" t="s">
        <v>2401</v>
      </c>
      <c r="K3665" s="12" t="s">
        <v>363</v>
      </c>
      <c r="N3665" s="16" t="s">
        <v>206</v>
      </c>
      <c r="O3665" s="16" t="s">
        <v>4223</v>
      </c>
      <c r="P3665" s="12" t="s">
        <v>482</v>
      </c>
      <c r="Q3665" s="16">
        <v>2022</v>
      </c>
      <c r="R3665" s="16">
        <v>2</v>
      </c>
      <c r="T3665" s="16">
        <v>0</v>
      </c>
      <c r="V3665" s="12" t="s">
        <v>204</v>
      </c>
      <c r="W3665" s="12" t="s">
        <v>204</v>
      </c>
      <c r="X3665" s="16">
        <v>1</v>
      </c>
      <c r="Y3665" s="16">
        <v>7</v>
      </c>
      <c r="Z3665" s="16">
        <v>2</v>
      </c>
      <c r="AA3665" s="16">
        <v>260</v>
      </c>
      <c r="AB3665" s="16" t="s">
        <v>2113</v>
      </c>
      <c r="AC3665" s="16" t="s">
        <v>5621</v>
      </c>
      <c r="AD3665" s="16">
        <f t="shared" si="804"/>
        <v>91000</v>
      </c>
      <c r="AE3665" s="16">
        <f t="shared" si="805"/>
        <v>700</v>
      </c>
      <c r="AF3665" s="16">
        <f t="shared" si="806"/>
        <v>262500</v>
      </c>
      <c r="AG3665" s="16">
        <f t="shared" si="807"/>
        <v>200</v>
      </c>
      <c r="AH3665" s="12">
        <f t="shared" si="808"/>
        <v>0</v>
      </c>
      <c r="AI3665" s="16">
        <f t="shared" si="809"/>
        <v>14</v>
      </c>
      <c r="AJ3665" s="16">
        <f t="shared" si="810"/>
        <v>48300</v>
      </c>
      <c r="AK3665" s="16">
        <f t="shared" si="811"/>
        <v>1000</v>
      </c>
      <c r="AL3665" s="16">
        <f t="shared" si="812"/>
        <v>10000</v>
      </c>
      <c r="AM3665" s="16">
        <f t="shared" si="813"/>
        <v>142000</v>
      </c>
      <c r="AN3665" s="16">
        <f t="shared" si="814"/>
        <v>553800</v>
      </c>
      <c r="AP3665" s="16">
        <v>2</v>
      </c>
      <c r="AQ3665" s="16" t="s">
        <v>207</v>
      </c>
      <c r="AX3665" s="16" t="s">
        <v>207</v>
      </c>
      <c r="AY3665" s="16" t="s">
        <v>207</v>
      </c>
      <c r="AZ3665" s="16" t="s">
        <v>207</v>
      </c>
      <c r="BA3665" s="16" t="s">
        <v>207</v>
      </c>
      <c r="BB3665" s="16" t="s">
        <v>207</v>
      </c>
      <c r="BC3665" s="16">
        <v>2</v>
      </c>
      <c r="BD3665" s="16">
        <f t="shared" si="815"/>
        <v>7</v>
      </c>
      <c r="BE3665" s="16">
        <f t="shared" si="816"/>
        <v>3461.25</v>
      </c>
      <c r="BG3665" s="16">
        <f t="shared" si="817"/>
        <v>2400</v>
      </c>
      <c r="BH3665" s="16">
        <f t="shared" si="818"/>
        <v>1280</v>
      </c>
      <c r="BI3665" s="16">
        <f t="shared" si="819"/>
        <v>16</v>
      </c>
    </row>
    <row r="3666" spans="1:61" x14ac:dyDescent="0.35">
      <c r="A3666">
        <v>3665</v>
      </c>
      <c r="B3666" t="s">
        <v>360</v>
      </c>
      <c r="C3666" t="s">
        <v>10278</v>
      </c>
      <c r="D3666" s="15" t="s">
        <v>4225</v>
      </c>
      <c r="E3666" s="12" t="s">
        <v>98</v>
      </c>
      <c r="G3666" s="12" t="s">
        <v>3316</v>
      </c>
      <c r="H3666" s="12" t="s">
        <v>589</v>
      </c>
      <c r="I3666" s="12" t="s">
        <v>363</v>
      </c>
      <c r="J3666" s="12" t="s">
        <v>2401</v>
      </c>
      <c r="K3666" s="12" t="s">
        <v>363</v>
      </c>
      <c r="N3666" s="16" t="s">
        <v>206</v>
      </c>
      <c r="O3666" s="16" t="s">
        <v>4223</v>
      </c>
      <c r="P3666" s="12" t="s">
        <v>482</v>
      </c>
      <c r="Q3666" s="16">
        <v>2022</v>
      </c>
      <c r="R3666" s="16">
        <v>2</v>
      </c>
      <c r="T3666" s="16">
        <v>0</v>
      </c>
      <c r="V3666" s="12" t="s">
        <v>204</v>
      </c>
      <c r="W3666" s="12" t="s">
        <v>204</v>
      </c>
      <c r="X3666" s="16">
        <v>1</v>
      </c>
      <c r="Y3666" s="16">
        <v>7</v>
      </c>
      <c r="Z3666" s="16">
        <v>2</v>
      </c>
      <c r="AA3666" s="16">
        <v>260</v>
      </c>
      <c r="AB3666" s="16" t="s">
        <v>2113</v>
      </c>
      <c r="AC3666" s="16" t="s">
        <v>5621</v>
      </c>
      <c r="AD3666" s="16">
        <f t="shared" si="804"/>
        <v>91000</v>
      </c>
      <c r="AE3666" s="16">
        <f t="shared" si="805"/>
        <v>700</v>
      </c>
      <c r="AF3666" s="16">
        <f t="shared" si="806"/>
        <v>262500</v>
      </c>
      <c r="AG3666" s="16">
        <f t="shared" si="807"/>
        <v>200</v>
      </c>
      <c r="AH3666" s="12">
        <f t="shared" si="808"/>
        <v>0</v>
      </c>
      <c r="AI3666" s="16">
        <f t="shared" si="809"/>
        <v>14</v>
      </c>
      <c r="AJ3666" s="16">
        <f t="shared" si="810"/>
        <v>48300</v>
      </c>
      <c r="AK3666" s="16">
        <f t="shared" si="811"/>
        <v>1000</v>
      </c>
      <c r="AL3666" s="16">
        <f t="shared" si="812"/>
        <v>10000</v>
      </c>
      <c r="AM3666" s="16">
        <f t="shared" si="813"/>
        <v>142000</v>
      </c>
      <c r="AN3666" s="16">
        <f t="shared" si="814"/>
        <v>553800</v>
      </c>
      <c r="AP3666" s="16">
        <v>2</v>
      </c>
      <c r="AQ3666" s="16" t="s">
        <v>207</v>
      </c>
      <c r="AX3666" s="16" t="s">
        <v>207</v>
      </c>
      <c r="AY3666" s="16" t="s">
        <v>207</v>
      </c>
      <c r="AZ3666" s="16" t="s">
        <v>207</v>
      </c>
      <c r="BA3666" s="16" t="s">
        <v>207</v>
      </c>
      <c r="BB3666" s="16" t="s">
        <v>207</v>
      </c>
      <c r="BC3666" s="16">
        <v>2</v>
      </c>
      <c r="BD3666" s="16">
        <f t="shared" si="815"/>
        <v>7</v>
      </c>
      <c r="BE3666" s="16">
        <f t="shared" si="816"/>
        <v>3461.25</v>
      </c>
      <c r="BG3666" s="16">
        <f t="shared" si="817"/>
        <v>2400</v>
      </c>
      <c r="BH3666" s="16">
        <f t="shared" si="818"/>
        <v>1280</v>
      </c>
      <c r="BI3666" s="16">
        <f t="shared" si="819"/>
        <v>16</v>
      </c>
    </row>
    <row r="3667" spans="1:61" x14ac:dyDescent="0.35">
      <c r="A3667">
        <v>3666</v>
      </c>
      <c r="B3667" t="s">
        <v>360</v>
      </c>
      <c r="C3667" t="s">
        <v>10279</v>
      </c>
      <c r="D3667" s="15" t="s">
        <v>4226</v>
      </c>
      <c r="E3667" s="12" t="s">
        <v>98</v>
      </c>
      <c r="G3667" s="12" t="s">
        <v>3316</v>
      </c>
      <c r="H3667" s="12" t="s">
        <v>589</v>
      </c>
      <c r="I3667" s="12" t="s">
        <v>363</v>
      </c>
      <c r="J3667" s="12" t="s">
        <v>2401</v>
      </c>
      <c r="K3667" s="12" t="s">
        <v>363</v>
      </c>
      <c r="N3667" s="16" t="s">
        <v>206</v>
      </c>
      <c r="O3667" s="16" t="s">
        <v>4223</v>
      </c>
      <c r="P3667" s="12" t="s">
        <v>482</v>
      </c>
      <c r="Q3667" s="16">
        <v>2022</v>
      </c>
      <c r="R3667" s="16">
        <v>2</v>
      </c>
      <c r="T3667" s="16">
        <v>0</v>
      </c>
      <c r="V3667" s="12" t="s">
        <v>204</v>
      </c>
      <c r="W3667" s="12" t="s">
        <v>204</v>
      </c>
      <c r="X3667" s="16">
        <v>1</v>
      </c>
      <c r="Y3667" s="16">
        <v>7</v>
      </c>
      <c r="Z3667" s="16">
        <v>2</v>
      </c>
      <c r="AA3667" s="16">
        <v>260</v>
      </c>
      <c r="AB3667" s="16" t="s">
        <v>2113</v>
      </c>
      <c r="AC3667" s="16" t="s">
        <v>5621</v>
      </c>
      <c r="AD3667" s="16">
        <f t="shared" si="804"/>
        <v>91000</v>
      </c>
      <c r="AE3667" s="16">
        <f t="shared" si="805"/>
        <v>700</v>
      </c>
      <c r="AF3667" s="16">
        <f t="shared" si="806"/>
        <v>262500</v>
      </c>
      <c r="AG3667" s="16">
        <f t="shared" si="807"/>
        <v>200</v>
      </c>
      <c r="AH3667" s="12">
        <f t="shared" si="808"/>
        <v>0</v>
      </c>
      <c r="AI3667" s="16">
        <f t="shared" si="809"/>
        <v>14</v>
      </c>
      <c r="AJ3667" s="16">
        <f t="shared" si="810"/>
        <v>48300</v>
      </c>
      <c r="AK3667" s="16">
        <f t="shared" si="811"/>
        <v>1000</v>
      </c>
      <c r="AL3667" s="16">
        <f t="shared" si="812"/>
        <v>10000</v>
      </c>
      <c r="AM3667" s="16">
        <f t="shared" si="813"/>
        <v>142000</v>
      </c>
      <c r="AN3667" s="16">
        <f t="shared" si="814"/>
        <v>553800</v>
      </c>
      <c r="AP3667" s="16">
        <v>2</v>
      </c>
      <c r="AQ3667" s="16" t="s">
        <v>207</v>
      </c>
      <c r="AX3667" s="16" t="s">
        <v>207</v>
      </c>
      <c r="AY3667" s="16" t="s">
        <v>207</v>
      </c>
      <c r="AZ3667" s="16" t="s">
        <v>207</v>
      </c>
      <c r="BA3667" s="16" t="s">
        <v>207</v>
      </c>
      <c r="BB3667" s="16" t="s">
        <v>207</v>
      </c>
      <c r="BC3667" s="16">
        <v>2</v>
      </c>
      <c r="BD3667" s="16">
        <f t="shared" si="815"/>
        <v>7</v>
      </c>
      <c r="BE3667" s="16">
        <f t="shared" si="816"/>
        <v>3461.25</v>
      </c>
      <c r="BG3667" s="16">
        <f t="shared" si="817"/>
        <v>2400</v>
      </c>
      <c r="BH3667" s="16">
        <f t="shared" si="818"/>
        <v>1280</v>
      </c>
      <c r="BI3667" s="16">
        <f t="shared" si="819"/>
        <v>16</v>
      </c>
    </row>
    <row r="3668" spans="1:61" x14ac:dyDescent="0.35">
      <c r="A3668">
        <v>3667</v>
      </c>
      <c r="B3668" t="s">
        <v>360</v>
      </c>
      <c r="C3668" t="s">
        <v>10280</v>
      </c>
      <c r="D3668" s="15" t="s">
        <v>4227</v>
      </c>
      <c r="E3668" s="12" t="s">
        <v>98</v>
      </c>
      <c r="G3668" s="12" t="s">
        <v>3316</v>
      </c>
      <c r="H3668" s="12" t="s">
        <v>589</v>
      </c>
      <c r="I3668" s="12" t="s">
        <v>363</v>
      </c>
      <c r="J3668" s="12" t="s">
        <v>2401</v>
      </c>
      <c r="K3668" s="12" t="s">
        <v>363</v>
      </c>
      <c r="N3668" s="16" t="s">
        <v>206</v>
      </c>
      <c r="O3668" s="16" t="s">
        <v>4223</v>
      </c>
      <c r="P3668" s="12" t="s">
        <v>482</v>
      </c>
      <c r="Q3668" s="16">
        <v>2022</v>
      </c>
      <c r="R3668" s="16">
        <v>2</v>
      </c>
      <c r="T3668" s="16">
        <v>0</v>
      </c>
      <c r="V3668" s="12" t="s">
        <v>204</v>
      </c>
      <c r="W3668" s="12" t="s">
        <v>204</v>
      </c>
      <c r="X3668" s="16">
        <v>1</v>
      </c>
      <c r="Y3668" s="16">
        <v>7</v>
      </c>
      <c r="Z3668" s="16">
        <v>2</v>
      </c>
      <c r="AA3668" s="16">
        <v>260</v>
      </c>
      <c r="AB3668" s="16" t="s">
        <v>2113</v>
      </c>
      <c r="AC3668" s="16" t="s">
        <v>5621</v>
      </c>
      <c r="AD3668" s="16">
        <f t="shared" si="804"/>
        <v>91000</v>
      </c>
      <c r="AE3668" s="16">
        <f t="shared" si="805"/>
        <v>700</v>
      </c>
      <c r="AF3668" s="16">
        <f t="shared" si="806"/>
        <v>262500</v>
      </c>
      <c r="AG3668" s="16">
        <f t="shared" si="807"/>
        <v>200</v>
      </c>
      <c r="AH3668" s="12">
        <f t="shared" si="808"/>
        <v>0</v>
      </c>
      <c r="AI3668" s="16">
        <f t="shared" si="809"/>
        <v>14</v>
      </c>
      <c r="AJ3668" s="16">
        <f t="shared" si="810"/>
        <v>48300</v>
      </c>
      <c r="AK3668" s="16">
        <f t="shared" si="811"/>
        <v>1000</v>
      </c>
      <c r="AL3668" s="16">
        <f t="shared" si="812"/>
        <v>10000</v>
      </c>
      <c r="AM3668" s="16">
        <f t="shared" si="813"/>
        <v>142000</v>
      </c>
      <c r="AN3668" s="16">
        <f t="shared" si="814"/>
        <v>553800</v>
      </c>
      <c r="AP3668" s="16">
        <v>2</v>
      </c>
      <c r="AQ3668" s="16" t="s">
        <v>207</v>
      </c>
      <c r="AX3668" s="16" t="s">
        <v>207</v>
      </c>
      <c r="AY3668" s="16" t="s">
        <v>207</v>
      </c>
      <c r="AZ3668" s="16" t="s">
        <v>207</v>
      </c>
      <c r="BA3668" s="16" t="s">
        <v>207</v>
      </c>
      <c r="BB3668" s="16" t="s">
        <v>207</v>
      </c>
      <c r="BC3668" s="16">
        <v>2</v>
      </c>
      <c r="BD3668" s="16">
        <f t="shared" si="815"/>
        <v>7</v>
      </c>
      <c r="BE3668" s="16">
        <f t="shared" si="816"/>
        <v>3461.25</v>
      </c>
      <c r="BG3668" s="16">
        <f t="shared" si="817"/>
        <v>2400</v>
      </c>
      <c r="BH3668" s="16">
        <f t="shared" si="818"/>
        <v>1280</v>
      </c>
      <c r="BI3668" s="16">
        <f t="shared" si="819"/>
        <v>16</v>
      </c>
    </row>
    <row r="3669" spans="1:61" x14ac:dyDescent="0.35">
      <c r="A3669">
        <v>3668</v>
      </c>
      <c r="B3669" t="s">
        <v>360</v>
      </c>
      <c r="C3669" t="s">
        <v>10281</v>
      </c>
      <c r="D3669" s="15" t="s">
        <v>4228</v>
      </c>
      <c r="E3669" s="12" t="s">
        <v>98</v>
      </c>
      <c r="G3669" s="12" t="s">
        <v>3316</v>
      </c>
      <c r="H3669" s="12" t="s">
        <v>589</v>
      </c>
      <c r="I3669" s="12" t="s">
        <v>363</v>
      </c>
      <c r="J3669" s="12" t="s">
        <v>2401</v>
      </c>
      <c r="K3669" s="12" t="s">
        <v>363</v>
      </c>
      <c r="N3669" s="16" t="s">
        <v>206</v>
      </c>
      <c r="O3669" s="16" t="s">
        <v>4223</v>
      </c>
      <c r="P3669" s="12" t="s">
        <v>482</v>
      </c>
      <c r="Q3669" s="16">
        <v>2022</v>
      </c>
      <c r="R3669" s="16" t="s">
        <v>4229</v>
      </c>
      <c r="T3669" s="16">
        <v>0</v>
      </c>
      <c r="V3669" s="12" t="s">
        <v>204</v>
      </c>
      <c r="W3669" s="12" t="s">
        <v>204</v>
      </c>
      <c r="X3669" s="16">
        <v>1</v>
      </c>
      <c r="Y3669" s="16">
        <v>7</v>
      </c>
      <c r="Z3669" s="16">
        <v>0.51</v>
      </c>
      <c r="AA3669" s="16">
        <v>0.51</v>
      </c>
      <c r="AB3669" s="16" t="s">
        <v>2113</v>
      </c>
      <c r="AC3669" s="16" t="s">
        <v>5621</v>
      </c>
      <c r="AD3669" s="16">
        <f t="shared" si="804"/>
        <v>178.5</v>
      </c>
      <c r="AE3669" s="16">
        <f t="shared" si="805"/>
        <v>178.5</v>
      </c>
      <c r="AF3669" s="16">
        <f t="shared" si="806"/>
        <v>66937.5</v>
      </c>
      <c r="AG3669" s="16">
        <f t="shared" si="807"/>
        <v>51</v>
      </c>
      <c r="AH3669" s="12">
        <f t="shared" si="808"/>
        <v>0</v>
      </c>
      <c r="AI3669" s="16">
        <f t="shared" si="809"/>
        <v>3.5700000000000003</v>
      </c>
      <c r="AJ3669" s="16">
        <f t="shared" si="810"/>
        <v>12316.500000000002</v>
      </c>
      <c r="AK3669" s="16">
        <f t="shared" si="811"/>
        <v>255</v>
      </c>
      <c r="AL3669" s="16">
        <f t="shared" si="812"/>
        <v>2550</v>
      </c>
      <c r="AM3669" s="16">
        <f t="shared" si="813"/>
        <v>36210</v>
      </c>
      <c r="AN3669" s="16">
        <f t="shared" si="814"/>
        <v>118192.5</v>
      </c>
      <c r="AP3669" s="16">
        <v>0.51</v>
      </c>
      <c r="AQ3669" s="16" t="s">
        <v>207</v>
      </c>
      <c r="AX3669" s="16" t="s">
        <v>207</v>
      </c>
      <c r="AY3669" s="16" t="s">
        <v>207</v>
      </c>
      <c r="AZ3669" s="16" t="s">
        <v>207</v>
      </c>
      <c r="BA3669" s="16" t="s">
        <v>207</v>
      </c>
      <c r="BB3669" s="16" t="s">
        <v>207</v>
      </c>
      <c r="BC3669" s="16">
        <v>0.51</v>
      </c>
      <c r="BD3669" s="16">
        <f t="shared" si="815"/>
        <v>1.7850000000000001</v>
      </c>
      <c r="BE3669" s="16">
        <f t="shared" si="816"/>
        <v>738.703125</v>
      </c>
      <c r="BG3669" s="16">
        <f t="shared" si="817"/>
        <v>612</v>
      </c>
      <c r="BH3669" s="16">
        <f t="shared" si="818"/>
        <v>326.39999999999998</v>
      </c>
      <c r="BI3669" s="16">
        <f t="shared" si="819"/>
        <v>4.08</v>
      </c>
    </row>
    <row r="3670" spans="1:61" x14ac:dyDescent="0.35">
      <c r="A3670">
        <v>3669</v>
      </c>
      <c r="B3670" t="s">
        <v>360</v>
      </c>
      <c r="C3670" t="s">
        <v>10282</v>
      </c>
      <c r="D3670" s="15" t="s">
        <v>4230</v>
      </c>
      <c r="E3670" s="12" t="s">
        <v>98</v>
      </c>
      <c r="G3670" s="12" t="s">
        <v>3316</v>
      </c>
      <c r="H3670" s="12" t="s">
        <v>589</v>
      </c>
      <c r="I3670" s="12" t="s">
        <v>363</v>
      </c>
      <c r="J3670" s="12" t="s">
        <v>2401</v>
      </c>
      <c r="K3670" s="12" t="s">
        <v>363</v>
      </c>
      <c r="N3670" s="16" t="s">
        <v>206</v>
      </c>
      <c r="O3670" s="16" t="s">
        <v>4223</v>
      </c>
      <c r="P3670" s="12" t="s">
        <v>482</v>
      </c>
      <c r="Q3670" s="16">
        <v>2022</v>
      </c>
      <c r="R3670" s="16">
        <v>1</v>
      </c>
      <c r="T3670" s="16">
        <v>0</v>
      </c>
      <c r="V3670" s="12" t="s">
        <v>204</v>
      </c>
      <c r="W3670" s="12" t="s">
        <v>204</v>
      </c>
      <c r="X3670" s="16">
        <v>1</v>
      </c>
      <c r="Y3670" s="16">
        <v>7</v>
      </c>
      <c r="Z3670" s="16">
        <v>1</v>
      </c>
      <c r="AA3670" s="16">
        <v>130</v>
      </c>
      <c r="AB3670" s="16" t="s">
        <v>2113</v>
      </c>
      <c r="AC3670" s="16" t="s">
        <v>5621</v>
      </c>
      <c r="AD3670" s="16">
        <f t="shared" si="804"/>
        <v>45500</v>
      </c>
      <c r="AE3670" s="16">
        <f t="shared" si="805"/>
        <v>350</v>
      </c>
      <c r="AF3670" s="16">
        <f t="shared" si="806"/>
        <v>131250</v>
      </c>
      <c r="AG3670" s="16">
        <f t="shared" si="807"/>
        <v>100</v>
      </c>
      <c r="AH3670" s="12">
        <f t="shared" si="808"/>
        <v>0</v>
      </c>
      <c r="AI3670" s="16">
        <f t="shared" si="809"/>
        <v>7</v>
      </c>
      <c r="AJ3670" s="16">
        <f t="shared" si="810"/>
        <v>24150</v>
      </c>
      <c r="AK3670" s="16">
        <f t="shared" si="811"/>
        <v>500</v>
      </c>
      <c r="AL3670" s="16">
        <f t="shared" si="812"/>
        <v>5000</v>
      </c>
      <c r="AM3670" s="16">
        <f t="shared" si="813"/>
        <v>71000</v>
      </c>
      <c r="AN3670" s="16">
        <f t="shared" si="814"/>
        <v>276900</v>
      </c>
      <c r="AP3670" s="16">
        <v>1</v>
      </c>
      <c r="AQ3670" s="16" t="s">
        <v>207</v>
      </c>
      <c r="AX3670" s="16" t="s">
        <v>207</v>
      </c>
      <c r="AY3670" s="16" t="s">
        <v>207</v>
      </c>
      <c r="AZ3670" s="16" t="s">
        <v>207</v>
      </c>
      <c r="BA3670" s="16" t="s">
        <v>207</v>
      </c>
      <c r="BB3670" s="16" t="s">
        <v>207</v>
      </c>
      <c r="BC3670" s="16">
        <v>1</v>
      </c>
      <c r="BD3670" s="16">
        <f t="shared" si="815"/>
        <v>3.5</v>
      </c>
      <c r="BE3670" s="16">
        <f t="shared" si="816"/>
        <v>1730.625</v>
      </c>
      <c r="BG3670" s="16">
        <f t="shared" si="817"/>
        <v>1200</v>
      </c>
      <c r="BH3670" s="16">
        <f t="shared" si="818"/>
        <v>640</v>
      </c>
      <c r="BI3670" s="16">
        <f t="shared" si="819"/>
        <v>8</v>
      </c>
    </row>
    <row r="3671" spans="1:61" x14ac:dyDescent="0.35">
      <c r="A3671">
        <v>3670</v>
      </c>
      <c r="B3671" t="s">
        <v>360</v>
      </c>
      <c r="C3671" t="s">
        <v>10283</v>
      </c>
      <c r="D3671" s="15" t="s">
        <v>4231</v>
      </c>
      <c r="E3671" s="12" t="s">
        <v>98</v>
      </c>
      <c r="G3671" s="12" t="s">
        <v>3316</v>
      </c>
      <c r="H3671" s="12" t="s">
        <v>589</v>
      </c>
      <c r="I3671" s="12" t="s">
        <v>363</v>
      </c>
      <c r="J3671" s="12" t="s">
        <v>2401</v>
      </c>
      <c r="K3671" s="12" t="s">
        <v>363</v>
      </c>
      <c r="N3671" s="16" t="s">
        <v>205</v>
      </c>
      <c r="O3671" s="16" t="s">
        <v>4232</v>
      </c>
      <c r="P3671" s="12" t="s">
        <v>366</v>
      </c>
      <c r="Q3671" s="16">
        <v>2022</v>
      </c>
      <c r="R3671" s="16" t="s">
        <v>4233</v>
      </c>
      <c r="T3671" s="16">
        <v>0</v>
      </c>
      <c r="V3671" s="12" t="s">
        <v>204</v>
      </c>
      <c r="W3671" s="12" t="s">
        <v>204</v>
      </c>
      <c r="X3671" s="16">
        <v>1</v>
      </c>
      <c r="Y3671" s="16">
        <v>7</v>
      </c>
      <c r="Z3671" s="16">
        <v>1.85</v>
      </c>
      <c r="AA3671" s="16">
        <v>240.5</v>
      </c>
      <c r="AB3671" s="16" t="s">
        <v>2113</v>
      </c>
      <c r="AC3671" s="16" t="s">
        <v>5621</v>
      </c>
      <c r="AD3671" s="16">
        <f t="shared" si="804"/>
        <v>84175</v>
      </c>
      <c r="AE3671" s="16">
        <f t="shared" si="805"/>
        <v>647.5</v>
      </c>
      <c r="AF3671" s="16">
        <f t="shared" si="806"/>
        <v>242812.5</v>
      </c>
      <c r="AG3671" s="16">
        <f t="shared" si="807"/>
        <v>185</v>
      </c>
      <c r="AH3671" s="12">
        <f t="shared" si="808"/>
        <v>0</v>
      </c>
      <c r="AI3671" s="16">
        <f t="shared" si="809"/>
        <v>12.950000000000001</v>
      </c>
      <c r="AJ3671" s="16">
        <f t="shared" si="810"/>
        <v>44677.500000000007</v>
      </c>
      <c r="AK3671" s="16">
        <f t="shared" si="811"/>
        <v>925</v>
      </c>
      <c r="AL3671" s="16">
        <f t="shared" si="812"/>
        <v>9250</v>
      </c>
      <c r="AM3671" s="16">
        <f t="shared" si="813"/>
        <v>131350</v>
      </c>
      <c r="AN3671" s="16">
        <f t="shared" si="814"/>
        <v>512265</v>
      </c>
      <c r="AP3671" s="16">
        <v>1.85</v>
      </c>
      <c r="AQ3671" s="16" t="s">
        <v>207</v>
      </c>
      <c r="AX3671" s="16" t="s">
        <v>207</v>
      </c>
      <c r="AY3671" s="16" t="s">
        <v>207</v>
      </c>
      <c r="AZ3671" s="16" t="s">
        <v>207</v>
      </c>
      <c r="BA3671" s="16" t="s">
        <v>207</v>
      </c>
      <c r="BB3671" s="16" t="s">
        <v>207</v>
      </c>
      <c r="BC3671" s="16">
        <v>1.85</v>
      </c>
      <c r="BD3671" s="16">
        <f t="shared" si="815"/>
        <v>6.4750000000000005</v>
      </c>
      <c r="BE3671" s="16">
        <f t="shared" si="816"/>
        <v>3201.65625</v>
      </c>
      <c r="BG3671" s="16">
        <f t="shared" si="817"/>
        <v>2220</v>
      </c>
      <c r="BH3671" s="16">
        <f t="shared" si="818"/>
        <v>1184</v>
      </c>
      <c r="BI3671" s="16">
        <f t="shared" si="819"/>
        <v>14.8</v>
      </c>
    </row>
    <row r="3672" spans="1:61" x14ac:dyDescent="0.35">
      <c r="A3672">
        <v>3671</v>
      </c>
      <c r="B3672" t="s">
        <v>360</v>
      </c>
      <c r="C3672" t="s">
        <v>10284</v>
      </c>
      <c r="D3672" s="15" t="s">
        <v>4234</v>
      </c>
      <c r="E3672" s="12" t="s">
        <v>93</v>
      </c>
      <c r="G3672" s="12" t="s">
        <v>3316</v>
      </c>
      <c r="H3672" s="12" t="s">
        <v>589</v>
      </c>
      <c r="I3672" s="12" t="s">
        <v>363</v>
      </c>
      <c r="J3672" s="12" t="s">
        <v>2401</v>
      </c>
      <c r="K3672" s="12" t="s">
        <v>363</v>
      </c>
      <c r="N3672" s="16" t="s">
        <v>206</v>
      </c>
      <c r="O3672" s="16" t="s">
        <v>4232</v>
      </c>
      <c r="P3672" s="12" t="s">
        <v>366</v>
      </c>
      <c r="Q3672" s="16">
        <v>2022</v>
      </c>
      <c r="R3672" s="16" t="s">
        <v>4124</v>
      </c>
      <c r="T3672" s="16">
        <v>0</v>
      </c>
      <c r="V3672" s="12" t="s">
        <v>204</v>
      </c>
      <c r="W3672" s="12" t="s">
        <v>204</v>
      </c>
      <c r="X3672" s="16">
        <v>1</v>
      </c>
      <c r="Y3672" s="16">
        <v>7</v>
      </c>
      <c r="Z3672" s="16">
        <v>0.42</v>
      </c>
      <c r="AA3672" s="16">
        <v>54.6</v>
      </c>
      <c r="AB3672" s="16" t="s">
        <v>2113</v>
      </c>
      <c r="AC3672" s="16" t="s">
        <v>5621</v>
      </c>
      <c r="AD3672" s="16">
        <f t="shared" si="804"/>
        <v>19110</v>
      </c>
      <c r="AE3672" s="16">
        <f t="shared" si="805"/>
        <v>147</v>
      </c>
      <c r="AF3672" s="16">
        <f t="shared" si="806"/>
        <v>55125</v>
      </c>
      <c r="AG3672" s="16">
        <f t="shared" si="807"/>
        <v>42</v>
      </c>
      <c r="AH3672" s="12">
        <f t="shared" si="808"/>
        <v>0</v>
      </c>
      <c r="AI3672" s="16">
        <f t="shared" si="809"/>
        <v>2.94</v>
      </c>
      <c r="AJ3672" s="16">
        <f t="shared" si="810"/>
        <v>10143</v>
      </c>
      <c r="AK3672" s="16">
        <f t="shared" si="811"/>
        <v>210</v>
      </c>
      <c r="AL3672" s="16">
        <f t="shared" si="812"/>
        <v>2100</v>
      </c>
      <c r="AM3672" s="16">
        <f t="shared" si="813"/>
        <v>29820</v>
      </c>
      <c r="AN3672" s="16">
        <f t="shared" si="814"/>
        <v>116298</v>
      </c>
      <c r="AP3672" s="16">
        <v>0.42</v>
      </c>
      <c r="AQ3672" s="16" t="s">
        <v>207</v>
      </c>
      <c r="AX3672" s="16" t="s">
        <v>207</v>
      </c>
      <c r="AY3672" s="16" t="s">
        <v>207</v>
      </c>
      <c r="AZ3672" s="16" t="s">
        <v>207</v>
      </c>
      <c r="BA3672" s="16" t="s">
        <v>207</v>
      </c>
      <c r="BB3672" s="16" t="s">
        <v>207</v>
      </c>
      <c r="BC3672" s="16">
        <v>0.42</v>
      </c>
      <c r="BD3672" s="16">
        <f t="shared" si="815"/>
        <v>1.47</v>
      </c>
      <c r="BE3672" s="16">
        <f t="shared" si="816"/>
        <v>726.86249999999995</v>
      </c>
      <c r="BG3672" s="16">
        <f t="shared" si="817"/>
        <v>504</v>
      </c>
      <c r="BH3672" s="16">
        <f t="shared" si="818"/>
        <v>268.8</v>
      </c>
      <c r="BI3672" s="16">
        <f t="shared" si="819"/>
        <v>3.3600000000000003</v>
      </c>
    </row>
    <row r="3673" spans="1:61" x14ac:dyDescent="0.35">
      <c r="A3673">
        <v>3672</v>
      </c>
      <c r="B3673" t="s">
        <v>360</v>
      </c>
      <c r="C3673" t="s">
        <v>10285</v>
      </c>
      <c r="D3673" s="15" t="s">
        <v>4235</v>
      </c>
      <c r="E3673" s="12" t="s">
        <v>93</v>
      </c>
      <c r="G3673" s="12" t="s">
        <v>3316</v>
      </c>
      <c r="H3673" s="12" t="s">
        <v>589</v>
      </c>
      <c r="I3673" s="12" t="s">
        <v>363</v>
      </c>
      <c r="J3673" s="12" t="s">
        <v>2401</v>
      </c>
      <c r="K3673" s="12" t="s">
        <v>363</v>
      </c>
      <c r="N3673" s="16" t="s">
        <v>206</v>
      </c>
      <c r="O3673" s="16" t="s">
        <v>4232</v>
      </c>
      <c r="P3673" s="12" t="s">
        <v>366</v>
      </c>
      <c r="Q3673" s="16">
        <v>2022</v>
      </c>
      <c r="R3673" s="16" t="s">
        <v>4124</v>
      </c>
      <c r="T3673" s="16">
        <v>0</v>
      </c>
      <c r="V3673" s="12" t="s">
        <v>204</v>
      </c>
      <c r="W3673" s="12" t="s">
        <v>204</v>
      </c>
      <c r="X3673" s="16">
        <v>1</v>
      </c>
      <c r="Y3673" s="16">
        <v>7</v>
      </c>
      <c r="Z3673" s="16">
        <v>0.42499999999999999</v>
      </c>
      <c r="AA3673" s="16">
        <v>55.25</v>
      </c>
      <c r="AB3673" s="16" t="s">
        <v>2113</v>
      </c>
      <c r="AC3673" s="16" t="s">
        <v>5621</v>
      </c>
      <c r="AD3673" s="16">
        <f t="shared" si="804"/>
        <v>19337.5</v>
      </c>
      <c r="AE3673" s="16">
        <f t="shared" si="805"/>
        <v>148.75</v>
      </c>
      <c r="AF3673" s="16">
        <f t="shared" si="806"/>
        <v>55781.25</v>
      </c>
      <c r="AG3673" s="16">
        <f t="shared" si="807"/>
        <v>42.5</v>
      </c>
      <c r="AH3673" s="12">
        <f t="shared" si="808"/>
        <v>0</v>
      </c>
      <c r="AI3673" s="16">
        <f t="shared" si="809"/>
        <v>2.9750000000000001</v>
      </c>
      <c r="AJ3673" s="16">
        <f t="shared" si="810"/>
        <v>10263.75</v>
      </c>
      <c r="AK3673" s="16">
        <f t="shared" si="811"/>
        <v>212.5</v>
      </c>
      <c r="AL3673" s="16">
        <f t="shared" si="812"/>
        <v>2125</v>
      </c>
      <c r="AM3673" s="16">
        <f t="shared" si="813"/>
        <v>30175</v>
      </c>
      <c r="AN3673" s="16">
        <f t="shared" si="814"/>
        <v>117682.5</v>
      </c>
      <c r="AP3673" s="16">
        <v>0.42499999999999999</v>
      </c>
      <c r="AQ3673" s="16" t="s">
        <v>207</v>
      </c>
      <c r="AX3673" s="16" t="s">
        <v>207</v>
      </c>
      <c r="AY3673" s="16" t="s">
        <v>207</v>
      </c>
      <c r="AZ3673" s="16" t="s">
        <v>207</v>
      </c>
      <c r="BA3673" s="16" t="s">
        <v>207</v>
      </c>
      <c r="BB3673" s="16" t="s">
        <v>207</v>
      </c>
      <c r="BC3673" s="16">
        <v>0.42499999999999999</v>
      </c>
      <c r="BD3673" s="16">
        <f t="shared" si="815"/>
        <v>1.4875</v>
      </c>
      <c r="BE3673" s="16">
        <f t="shared" si="816"/>
        <v>735.515625</v>
      </c>
      <c r="BG3673" s="16">
        <f t="shared" si="817"/>
        <v>510</v>
      </c>
      <c r="BH3673" s="16">
        <f t="shared" si="818"/>
        <v>272</v>
      </c>
      <c r="BI3673" s="16">
        <f t="shared" si="819"/>
        <v>3.4</v>
      </c>
    </row>
    <row r="3674" spans="1:61" x14ac:dyDescent="0.35">
      <c r="A3674">
        <v>3673</v>
      </c>
      <c r="B3674" t="s">
        <v>360</v>
      </c>
      <c r="C3674" t="s">
        <v>10286</v>
      </c>
      <c r="D3674" s="15" t="s">
        <v>4236</v>
      </c>
      <c r="E3674" s="12" t="s">
        <v>98</v>
      </c>
      <c r="G3674" s="12" t="s">
        <v>3316</v>
      </c>
      <c r="H3674" s="12" t="s">
        <v>589</v>
      </c>
      <c r="I3674" s="12" t="s">
        <v>363</v>
      </c>
      <c r="J3674" s="12" t="s">
        <v>2401</v>
      </c>
      <c r="K3674" s="12" t="s">
        <v>363</v>
      </c>
      <c r="N3674" s="16" t="s">
        <v>206</v>
      </c>
      <c r="O3674" s="16" t="s">
        <v>4232</v>
      </c>
      <c r="P3674" s="12" t="s">
        <v>366</v>
      </c>
      <c r="Q3674" s="16">
        <v>2022</v>
      </c>
      <c r="R3674" s="16" t="s">
        <v>4237</v>
      </c>
      <c r="T3674" s="16">
        <v>0</v>
      </c>
      <c r="V3674" s="12" t="s">
        <v>204</v>
      </c>
      <c r="W3674" s="12" t="s">
        <v>204</v>
      </c>
      <c r="X3674" s="16">
        <v>1</v>
      </c>
      <c r="Y3674" s="16">
        <v>7</v>
      </c>
      <c r="Z3674" s="16">
        <v>0.44</v>
      </c>
      <c r="AA3674" s="16">
        <v>57.2</v>
      </c>
      <c r="AB3674" s="16" t="s">
        <v>2113</v>
      </c>
      <c r="AC3674" s="16" t="s">
        <v>5621</v>
      </c>
      <c r="AD3674" s="16">
        <f t="shared" si="804"/>
        <v>20020</v>
      </c>
      <c r="AE3674" s="16">
        <f t="shared" si="805"/>
        <v>154</v>
      </c>
      <c r="AF3674" s="16">
        <f t="shared" si="806"/>
        <v>57750</v>
      </c>
      <c r="AG3674" s="16">
        <f t="shared" si="807"/>
        <v>44</v>
      </c>
      <c r="AH3674" s="12">
        <f t="shared" si="808"/>
        <v>0</v>
      </c>
      <c r="AI3674" s="16">
        <f t="shared" si="809"/>
        <v>3.08</v>
      </c>
      <c r="AJ3674" s="16">
        <f t="shared" si="810"/>
        <v>10626</v>
      </c>
      <c r="AK3674" s="16">
        <f t="shared" si="811"/>
        <v>220</v>
      </c>
      <c r="AL3674" s="16">
        <f t="shared" si="812"/>
        <v>2200</v>
      </c>
      <c r="AM3674" s="16">
        <f t="shared" si="813"/>
        <v>31240</v>
      </c>
      <c r="AN3674" s="16">
        <f t="shared" si="814"/>
        <v>121836</v>
      </c>
      <c r="AP3674" s="16">
        <v>0.44</v>
      </c>
      <c r="AQ3674" s="16" t="s">
        <v>207</v>
      </c>
      <c r="AX3674" s="16" t="s">
        <v>207</v>
      </c>
      <c r="AY3674" s="16" t="s">
        <v>207</v>
      </c>
      <c r="AZ3674" s="16" t="s">
        <v>207</v>
      </c>
      <c r="BA3674" s="16" t="s">
        <v>207</v>
      </c>
      <c r="BB3674" s="16" t="s">
        <v>207</v>
      </c>
      <c r="BC3674" s="16">
        <v>0.44</v>
      </c>
      <c r="BD3674" s="16">
        <f t="shared" si="815"/>
        <v>1.54</v>
      </c>
      <c r="BE3674" s="16">
        <f t="shared" si="816"/>
        <v>761.47500000000002</v>
      </c>
      <c r="BG3674" s="16">
        <f t="shared" si="817"/>
        <v>528</v>
      </c>
      <c r="BH3674" s="16">
        <f t="shared" si="818"/>
        <v>281.60000000000002</v>
      </c>
      <c r="BI3674" s="16">
        <f t="shared" si="819"/>
        <v>3.5200000000000005</v>
      </c>
    </row>
    <row r="3675" spans="1:61" x14ac:dyDescent="0.35">
      <c r="A3675">
        <v>3674</v>
      </c>
      <c r="B3675" t="s">
        <v>360</v>
      </c>
      <c r="C3675" t="s">
        <v>10287</v>
      </c>
      <c r="D3675" s="15" t="s">
        <v>4238</v>
      </c>
      <c r="E3675" s="12" t="s">
        <v>93</v>
      </c>
      <c r="G3675" s="12" t="s">
        <v>3316</v>
      </c>
      <c r="H3675" s="12" t="s">
        <v>589</v>
      </c>
      <c r="I3675" s="12" t="s">
        <v>363</v>
      </c>
      <c r="J3675" s="12" t="s">
        <v>2401</v>
      </c>
      <c r="K3675" s="12" t="s">
        <v>363</v>
      </c>
      <c r="N3675" s="16" t="s">
        <v>206</v>
      </c>
      <c r="O3675" s="16" t="s">
        <v>4232</v>
      </c>
      <c r="P3675" s="12" t="s">
        <v>366</v>
      </c>
      <c r="Q3675" s="16">
        <v>2022</v>
      </c>
      <c r="R3675" s="16" t="s">
        <v>4080</v>
      </c>
      <c r="T3675" s="16">
        <v>0</v>
      </c>
      <c r="V3675" s="12" t="s">
        <v>204</v>
      </c>
      <c r="W3675" s="12" t="s">
        <v>204</v>
      </c>
      <c r="X3675" s="16">
        <v>1</v>
      </c>
      <c r="Y3675" s="16">
        <v>7</v>
      </c>
      <c r="Z3675" s="16">
        <v>0.4</v>
      </c>
      <c r="AA3675" s="16">
        <v>52</v>
      </c>
      <c r="AB3675" s="16" t="s">
        <v>2113</v>
      </c>
      <c r="AC3675" s="16" t="s">
        <v>5621</v>
      </c>
      <c r="AD3675" s="16">
        <f t="shared" si="804"/>
        <v>18200</v>
      </c>
      <c r="AE3675" s="16">
        <f t="shared" si="805"/>
        <v>140</v>
      </c>
      <c r="AF3675" s="16">
        <f t="shared" si="806"/>
        <v>52500</v>
      </c>
      <c r="AG3675" s="16">
        <f t="shared" si="807"/>
        <v>40</v>
      </c>
      <c r="AH3675" s="12">
        <f t="shared" si="808"/>
        <v>0</v>
      </c>
      <c r="AI3675" s="16">
        <f t="shared" si="809"/>
        <v>2.8000000000000003</v>
      </c>
      <c r="AJ3675" s="16">
        <f t="shared" si="810"/>
        <v>9660.0000000000018</v>
      </c>
      <c r="AK3675" s="16">
        <f t="shared" si="811"/>
        <v>200</v>
      </c>
      <c r="AL3675" s="16">
        <f t="shared" si="812"/>
        <v>2000</v>
      </c>
      <c r="AM3675" s="16">
        <f t="shared" si="813"/>
        <v>28400</v>
      </c>
      <c r="AN3675" s="16">
        <f t="shared" si="814"/>
        <v>110760</v>
      </c>
      <c r="AP3675" s="16">
        <v>0.4</v>
      </c>
      <c r="AQ3675" s="16" t="s">
        <v>207</v>
      </c>
      <c r="AX3675" s="16" t="s">
        <v>207</v>
      </c>
      <c r="AY3675" s="16" t="s">
        <v>207</v>
      </c>
      <c r="AZ3675" s="16" t="s">
        <v>207</v>
      </c>
      <c r="BA3675" s="16" t="s">
        <v>207</v>
      </c>
      <c r="BB3675" s="16" t="s">
        <v>207</v>
      </c>
      <c r="BC3675" s="16">
        <v>0.4</v>
      </c>
      <c r="BD3675" s="16">
        <f t="shared" si="815"/>
        <v>1.4000000000000001</v>
      </c>
      <c r="BE3675" s="16">
        <f t="shared" si="816"/>
        <v>692.25</v>
      </c>
      <c r="BG3675" s="16">
        <f t="shared" si="817"/>
        <v>480</v>
      </c>
      <c r="BH3675" s="16">
        <f t="shared" si="818"/>
        <v>256</v>
      </c>
      <c r="BI3675" s="16">
        <f t="shared" si="819"/>
        <v>3.2</v>
      </c>
    </row>
    <row r="3676" spans="1:61" x14ac:dyDescent="0.35">
      <c r="A3676">
        <v>3675</v>
      </c>
      <c r="B3676" t="s">
        <v>360</v>
      </c>
      <c r="C3676" t="s">
        <v>10288</v>
      </c>
      <c r="D3676" s="15" t="s">
        <v>4239</v>
      </c>
      <c r="E3676" s="12" t="s">
        <v>98</v>
      </c>
      <c r="G3676" s="12" t="s">
        <v>3316</v>
      </c>
      <c r="H3676" s="12" t="s">
        <v>589</v>
      </c>
      <c r="I3676" s="12" t="s">
        <v>363</v>
      </c>
      <c r="J3676" s="12" t="s">
        <v>2401</v>
      </c>
      <c r="K3676" s="12" t="s">
        <v>363</v>
      </c>
      <c r="N3676" s="16" t="s">
        <v>206</v>
      </c>
      <c r="O3676" s="16" t="s">
        <v>4232</v>
      </c>
      <c r="P3676" s="12" t="s">
        <v>366</v>
      </c>
      <c r="Q3676" s="16">
        <v>2022</v>
      </c>
      <c r="R3676" s="16" t="s">
        <v>4240</v>
      </c>
      <c r="T3676" s="16">
        <v>0</v>
      </c>
      <c r="V3676" s="12" t="s">
        <v>204</v>
      </c>
      <c r="W3676" s="12" t="s">
        <v>204</v>
      </c>
      <c r="X3676" s="16">
        <v>1</v>
      </c>
      <c r="Y3676" s="16">
        <v>7</v>
      </c>
      <c r="Z3676" s="16">
        <v>0.89</v>
      </c>
      <c r="AA3676" s="16">
        <v>115.7</v>
      </c>
      <c r="AB3676" s="16" t="s">
        <v>2113</v>
      </c>
      <c r="AC3676" s="16" t="s">
        <v>5621</v>
      </c>
      <c r="AD3676" s="16">
        <f t="shared" si="804"/>
        <v>40495</v>
      </c>
      <c r="AE3676" s="16">
        <f t="shared" si="805"/>
        <v>311.5</v>
      </c>
      <c r="AF3676" s="16">
        <f t="shared" si="806"/>
        <v>116812.5</v>
      </c>
      <c r="AG3676" s="16">
        <f t="shared" si="807"/>
        <v>89</v>
      </c>
      <c r="AH3676" s="12">
        <f t="shared" si="808"/>
        <v>0</v>
      </c>
      <c r="AI3676" s="16">
        <f t="shared" si="809"/>
        <v>6.23</v>
      </c>
      <c r="AJ3676" s="16">
        <f t="shared" si="810"/>
        <v>21493.5</v>
      </c>
      <c r="AK3676" s="16">
        <f t="shared" si="811"/>
        <v>445</v>
      </c>
      <c r="AL3676" s="16">
        <f t="shared" si="812"/>
        <v>4450</v>
      </c>
      <c r="AM3676" s="16">
        <f t="shared" si="813"/>
        <v>63190</v>
      </c>
      <c r="AN3676" s="16">
        <f t="shared" si="814"/>
        <v>246441</v>
      </c>
      <c r="AP3676" s="16">
        <v>0.89</v>
      </c>
      <c r="AQ3676" s="16" t="s">
        <v>207</v>
      </c>
      <c r="AX3676" s="16" t="s">
        <v>207</v>
      </c>
      <c r="AY3676" s="16" t="s">
        <v>207</v>
      </c>
      <c r="AZ3676" s="16" t="s">
        <v>207</v>
      </c>
      <c r="BA3676" s="16" t="s">
        <v>207</v>
      </c>
      <c r="BB3676" s="16" t="s">
        <v>207</v>
      </c>
      <c r="BC3676" s="16">
        <v>0.89</v>
      </c>
      <c r="BD3676" s="16">
        <f t="shared" si="815"/>
        <v>3.1150000000000002</v>
      </c>
      <c r="BE3676" s="16">
        <f t="shared" si="816"/>
        <v>1540.2562499999999</v>
      </c>
      <c r="BG3676" s="16">
        <f t="shared" si="817"/>
        <v>1068</v>
      </c>
      <c r="BH3676" s="16">
        <f t="shared" si="818"/>
        <v>569.6</v>
      </c>
      <c r="BI3676" s="16">
        <f t="shared" si="819"/>
        <v>7.12</v>
      </c>
    </row>
    <row r="3677" spans="1:61" x14ac:dyDescent="0.35">
      <c r="A3677">
        <v>3676</v>
      </c>
      <c r="B3677" t="s">
        <v>360</v>
      </c>
      <c r="C3677" t="s">
        <v>10289</v>
      </c>
      <c r="D3677" s="15" t="s">
        <v>4241</v>
      </c>
      <c r="E3677" s="12" t="s">
        <v>98</v>
      </c>
      <c r="G3677" s="12" t="s">
        <v>3316</v>
      </c>
      <c r="H3677" s="12" t="s">
        <v>589</v>
      </c>
      <c r="I3677" s="12" t="s">
        <v>363</v>
      </c>
      <c r="J3677" s="12" t="s">
        <v>2401</v>
      </c>
      <c r="K3677" s="12" t="s">
        <v>363</v>
      </c>
      <c r="N3677" s="16" t="s">
        <v>206</v>
      </c>
      <c r="O3677" s="16" t="s">
        <v>4232</v>
      </c>
      <c r="P3677" s="12" t="s">
        <v>366</v>
      </c>
      <c r="Q3677" s="16">
        <v>2022</v>
      </c>
      <c r="R3677" s="16" t="s">
        <v>3334</v>
      </c>
      <c r="T3677" s="16">
        <v>0</v>
      </c>
      <c r="V3677" s="12" t="s">
        <v>204</v>
      </c>
      <c r="W3677" s="12" t="s">
        <v>204</v>
      </c>
      <c r="X3677" s="16">
        <v>1</v>
      </c>
      <c r="Y3677" s="16">
        <v>7</v>
      </c>
      <c r="Z3677" s="16">
        <v>0.86</v>
      </c>
      <c r="AA3677" s="16">
        <v>111.8</v>
      </c>
      <c r="AB3677" s="16" t="s">
        <v>2113</v>
      </c>
      <c r="AC3677" s="16" t="s">
        <v>5621</v>
      </c>
      <c r="AD3677" s="16">
        <f t="shared" si="804"/>
        <v>39130</v>
      </c>
      <c r="AE3677" s="16">
        <f t="shared" si="805"/>
        <v>301</v>
      </c>
      <c r="AF3677" s="16">
        <f t="shared" si="806"/>
        <v>112875</v>
      </c>
      <c r="AG3677" s="16">
        <f t="shared" si="807"/>
        <v>86</v>
      </c>
      <c r="AH3677" s="12">
        <f t="shared" si="808"/>
        <v>0</v>
      </c>
      <c r="AI3677" s="16">
        <f t="shared" si="809"/>
        <v>6.02</v>
      </c>
      <c r="AJ3677" s="16">
        <f t="shared" si="810"/>
        <v>20769</v>
      </c>
      <c r="AK3677" s="16">
        <f t="shared" si="811"/>
        <v>430</v>
      </c>
      <c r="AL3677" s="16">
        <f t="shared" si="812"/>
        <v>4300</v>
      </c>
      <c r="AM3677" s="16">
        <f t="shared" si="813"/>
        <v>61060</v>
      </c>
      <c r="AN3677" s="16">
        <f t="shared" si="814"/>
        <v>238134</v>
      </c>
      <c r="AP3677" s="16">
        <v>0.86</v>
      </c>
      <c r="AQ3677" s="16" t="s">
        <v>207</v>
      </c>
      <c r="AX3677" s="16" t="s">
        <v>207</v>
      </c>
      <c r="AY3677" s="16" t="s">
        <v>207</v>
      </c>
      <c r="AZ3677" s="16" t="s">
        <v>207</v>
      </c>
      <c r="BA3677" s="16" t="s">
        <v>207</v>
      </c>
      <c r="BB3677" s="16" t="s">
        <v>207</v>
      </c>
      <c r="BC3677" s="16">
        <v>0.86</v>
      </c>
      <c r="BD3677" s="16">
        <f t="shared" si="815"/>
        <v>3.01</v>
      </c>
      <c r="BE3677" s="16">
        <f t="shared" si="816"/>
        <v>1488.3375000000001</v>
      </c>
      <c r="BG3677" s="16">
        <f t="shared" si="817"/>
        <v>1032</v>
      </c>
      <c r="BH3677" s="16">
        <f t="shared" si="818"/>
        <v>550.4</v>
      </c>
      <c r="BI3677" s="16">
        <f t="shared" si="819"/>
        <v>6.88</v>
      </c>
    </row>
    <row r="3678" spans="1:61" x14ac:dyDescent="0.35">
      <c r="A3678">
        <v>3677</v>
      </c>
      <c r="B3678" t="s">
        <v>360</v>
      </c>
      <c r="C3678" t="s">
        <v>10290</v>
      </c>
      <c r="D3678" s="15" t="s">
        <v>4242</v>
      </c>
      <c r="E3678" s="12" t="s">
        <v>93</v>
      </c>
      <c r="G3678" s="12" t="s">
        <v>3316</v>
      </c>
      <c r="H3678" s="12" t="s">
        <v>589</v>
      </c>
      <c r="I3678" s="12" t="s">
        <v>363</v>
      </c>
      <c r="J3678" s="12" t="s">
        <v>2401</v>
      </c>
      <c r="K3678" s="12" t="s">
        <v>363</v>
      </c>
      <c r="N3678" s="16" t="s">
        <v>206</v>
      </c>
      <c r="O3678" s="16" t="s">
        <v>4232</v>
      </c>
      <c r="P3678" s="12" t="s">
        <v>366</v>
      </c>
      <c r="Q3678" s="16">
        <v>2022</v>
      </c>
      <c r="R3678" s="16" t="s">
        <v>4243</v>
      </c>
      <c r="T3678" s="16">
        <v>0</v>
      </c>
      <c r="V3678" s="12" t="s">
        <v>204</v>
      </c>
      <c r="W3678" s="12" t="s">
        <v>204</v>
      </c>
      <c r="X3678" s="16">
        <v>1</v>
      </c>
      <c r="Y3678" s="16">
        <v>7</v>
      </c>
      <c r="Z3678" s="16">
        <v>0.43</v>
      </c>
      <c r="AA3678" s="16">
        <v>55.9</v>
      </c>
      <c r="AB3678" s="16" t="s">
        <v>2113</v>
      </c>
      <c r="AC3678" s="16" t="s">
        <v>5621</v>
      </c>
      <c r="AD3678" s="16">
        <f t="shared" si="804"/>
        <v>19565</v>
      </c>
      <c r="AE3678" s="16">
        <f t="shared" si="805"/>
        <v>150.5</v>
      </c>
      <c r="AF3678" s="16">
        <f t="shared" si="806"/>
        <v>56437.5</v>
      </c>
      <c r="AG3678" s="16">
        <f t="shared" si="807"/>
        <v>43</v>
      </c>
      <c r="AH3678" s="12">
        <f t="shared" si="808"/>
        <v>0</v>
      </c>
      <c r="AI3678" s="16">
        <f t="shared" si="809"/>
        <v>3.01</v>
      </c>
      <c r="AJ3678" s="16">
        <f t="shared" si="810"/>
        <v>10384.5</v>
      </c>
      <c r="AK3678" s="16">
        <f t="shared" si="811"/>
        <v>215</v>
      </c>
      <c r="AL3678" s="16">
        <f t="shared" si="812"/>
        <v>2150</v>
      </c>
      <c r="AM3678" s="16">
        <f t="shared" si="813"/>
        <v>30530</v>
      </c>
      <c r="AN3678" s="16">
        <f t="shared" si="814"/>
        <v>119067</v>
      </c>
      <c r="AP3678" s="16">
        <v>0.43</v>
      </c>
      <c r="AQ3678" s="16" t="s">
        <v>207</v>
      </c>
      <c r="AX3678" s="16" t="s">
        <v>207</v>
      </c>
      <c r="AY3678" s="16" t="s">
        <v>207</v>
      </c>
      <c r="AZ3678" s="16" t="s">
        <v>207</v>
      </c>
      <c r="BA3678" s="16" t="s">
        <v>207</v>
      </c>
      <c r="BB3678" s="16" t="s">
        <v>207</v>
      </c>
      <c r="BC3678" s="16">
        <v>0.43</v>
      </c>
      <c r="BD3678" s="16">
        <f t="shared" si="815"/>
        <v>1.5049999999999999</v>
      </c>
      <c r="BE3678" s="16">
        <f t="shared" si="816"/>
        <v>744.16875000000005</v>
      </c>
      <c r="BG3678" s="16">
        <f t="shared" si="817"/>
        <v>516</v>
      </c>
      <c r="BH3678" s="16">
        <f t="shared" si="818"/>
        <v>275.2</v>
      </c>
      <c r="BI3678" s="16">
        <f t="shared" si="819"/>
        <v>3.44</v>
      </c>
    </row>
    <row r="3679" spans="1:61" x14ac:dyDescent="0.35">
      <c r="A3679">
        <v>3678</v>
      </c>
      <c r="B3679" t="s">
        <v>360</v>
      </c>
      <c r="C3679" t="s">
        <v>10291</v>
      </c>
      <c r="D3679" s="15" t="s">
        <v>4244</v>
      </c>
      <c r="E3679" s="12" t="s">
        <v>93</v>
      </c>
      <c r="G3679" s="12" t="s">
        <v>3316</v>
      </c>
      <c r="H3679" s="12" t="s">
        <v>589</v>
      </c>
      <c r="I3679" s="12" t="s">
        <v>363</v>
      </c>
      <c r="J3679" s="12" t="s">
        <v>2401</v>
      </c>
      <c r="K3679" s="12" t="s">
        <v>363</v>
      </c>
      <c r="N3679" s="16" t="s">
        <v>206</v>
      </c>
      <c r="O3679" s="16" t="s">
        <v>4232</v>
      </c>
      <c r="P3679" s="12" t="s">
        <v>366</v>
      </c>
      <c r="Q3679" s="16">
        <v>2022</v>
      </c>
      <c r="R3679" s="16" t="s">
        <v>4245</v>
      </c>
      <c r="T3679" s="16">
        <v>0</v>
      </c>
      <c r="V3679" s="12" t="s">
        <v>204</v>
      </c>
      <c r="W3679" s="12" t="s">
        <v>204</v>
      </c>
      <c r="X3679" s="16">
        <v>1</v>
      </c>
      <c r="Y3679" s="16">
        <v>7</v>
      </c>
      <c r="Z3679" s="16">
        <v>1.31</v>
      </c>
      <c r="AA3679" s="16">
        <v>170.3</v>
      </c>
      <c r="AB3679" s="16" t="s">
        <v>2113</v>
      </c>
      <c r="AC3679" s="16" t="s">
        <v>5621</v>
      </c>
      <c r="AD3679" s="16">
        <f t="shared" si="804"/>
        <v>59605.000000000007</v>
      </c>
      <c r="AE3679" s="16">
        <f t="shared" si="805"/>
        <v>458.5</v>
      </c>
      <c r="AF3679" s="16">
        <f t="shared" si="806"/>
        <v>171937.5</v>
      </c>
      <c r="AG3679" s="16">
        <f t="shared" si="807"/>
        <v>131</v>
      </c>
      <c r="AH3679" s="12">
        <f t="shared" si="808"/>
        <v>0</v>
      </c>
      <c r="AI3679" s="16">
        <f t="shared" si="809"/>
        <v>9.17</v>
      </c>
      <c r="AJ3679" s="16">
        <f t="shared" si="810"/>
        <v>31636.5</v>
      </c>
      <c r="AK3679" s="16">
        <f t="shared" si="811"/>
        <v>655</v>
      </c>
      <c r="AL3679" s="16">
        <f t="shared" si="812"/>
        <v>6550</v>
      </c>
      <c r="AM3679" s="16">
        <f t="shared" si="813"/>
        <v>93010</v>
      </c>
      <c r="AN3679" s="16">
        <f t="shared" si="814"/>
        <v>362739</v>
      </c>
      <c r="AP3679" s="16">
        <v>1.31</v>
      </c>
      <c r="AQ3679" s="16" t="s">
        <v>207</v>
      </c>
      <c r="AX3679" s="16" t="s">
        <v>207</v>
      </c>
      <c r="AY3679" s="16" t="s">
        <v>207</v>
      </c>
      <c r="AZ3679" s="16" t="s">
        <v>207</v>
      </c>
      <c r="BA3679" s="16" t="s">
        <v>207</v>
      </c>
      <c r="BB3679" s="16" t="s">
        <v>207</v>
      </c>
      <c r="BC3679" s="16">
        <v>1.31</v>
      </c>
      <c r="BD3679" s="16">
        <f t="shared" si="815"/>
        <v>4.585</v>
      </c>
      <c r="BE3679" s="16">
        <f t="shared" si="816"/>
        <v>2267.1187500000001</v>
      </c>
      <c r="BG3679" s="16">
        <f t="shared" si="817"/>
        <v>1572</v>
      </c>
      <c r="BH3679" s="16">
        <f t="shared" si="818"/>
        <v>838.40000000000009</v>
      </c>
      <c r="BI3679" s="16">
        <f t="shared" si="819"/>
        <v>10.48</v>
      </c>
    </row>
    <row r="3680" spans="1:61" x14ac:dyDescent="0.35">
      <c r="A3680">
        <v>3679</v>
      </c>
      <c r="B3680" t="s">
        <v>360</v>
      </c>
      <c r="C3680" t="s">
        <v>10292</v>
      </c>
      <c r="D3680" s="15" t="s">
        <v>4246</v>
      </c>
      <c r="E3680" s="12" t="s">
        <v>98</v>
      </c>
      <c r="G3680" s="12" t="s">
        <v>3316</v>
      </c>
      <c r="H3680" s="12" t="s">
        <v>589</v>
      </c>
      <c r="I3680" s="12" t="s">
        <v>363</v>
      </c>
      <c r="J3680" s="12" t="s">
        <v>2401</v>
      </c>
      <c r="K3680" s="12" t="s">
        <v>363</v>
      </c>
      <c r="N3680" s="16" t="s">
        <v>206</v>
      </c>
      <c r="O3680" s="16" t="s">
        <v>4232</v>
      </c>
      <c r="P3680" s="12" t="s">
        <v>366</v>
      </c>
      <c r="Q3680" s="16">
        <v>2022</v>
      </c>
      <c r="R3680" s="16" t="s">
        <v>4247</v>
      </c>
      <c r="T3680" s="16">
        <v>0</v>
      </c>
      <c r="V3680" s="12" t="s">
        <v>204</v>
      </c>
      <c r="W3680" s="12" t="s">
        <v>204</v>
      </c>
      <c r="X3680" s="16">
        <v>1</v>
      </c>
      <c r="Y3680" s="16">
        <v>7</v>
      </c>
      <c r="Z3680" s="16">
        <v>0.41</v>
      </c>
      <c r="AA3680" s="16">
        <v>53.3</v>
      </c>
      <c r="AB3680" s="16" t="s">
        <v>2113</v>
      </c>
      <c r="AC3680" s="16" t="s">
        <v>5621</v>
      </c>
      <c r="AD3680" s="16">
        <f t="shared" si="804"/>
        <v>18655</v>
      </c>
      <c r="AE3680" s="16">
        <f t="shared" si="805"/>
        <v>143.5</v>
      </c>
      <c r="AF3680" s="16">
        <f t="shared" si="806"/>
        <v>53812.5</v>
      </c>
      <c r="AG3680" s="16">
        <f t="shared" si="807"/>
        <v>41</v>
      </c>
      <c r="AH3680" s="12">
        <f t="shared" si="808"/>
        <v>0</v>
      </c>
      <c r="AI3680" s="16">
        <f t="shared" si="809"/>
        <v>2.8699999999999997</v>
      </c>
      <c r="AJ3680" s="16">
        <f t="shared" si="810"/>
        <v>9901.4999999999982</v>
      </c>
      <c r="AK3680" s="16">
        <f t="shared" si="811"/>
        <v>205</v>
      </c>
      <c r="AL3680" s="16">
        <f t="shared" si="812"/>
        <v>2050</v>
      </c>
      <c r="AM3680" s="16">
        <f t="shared" si="813"/>
        <v>29110</v>
      </c>
      <c r="AN3680" s="16">
        <f t="shared" si="814"/>
        <v>113529</v>
      </c>
      <c r="AP3680" s="16">
        <v>0.41</v>
      </c>
      <c r="AQ3680" s="16" t="s">
        <v>207</v>
      </c>
      <c r="AX3680" s="16" t="s">
        <v>207</v>
      </c>
      <c r="AY3680" s="16" t="s">
        <v>207</v>
      </c>
      <c r="AZ3680" s="16" t="s">
        <v>207</v>
      </c>
      <c r="BA3680" s="16" t="s">
        <v>207</v>
      </c>
      <c r="BB3680" s="16" t="s">
        <v>207</v>
      </c>
      <c r="BC3680" s="16">
        <v>0.41</v>
      </c>
      <c r="BD3680" s="16">
        <f t="shared" si="815"/>
        <v>1.4349999999999998</v>
      </c>
      <c r="BE3680" s="16">
        <f t="shared" si="816"/>
        <v>709.55624999999998</v>
      </c>
      <c r="BG3680" s="16">
        <f t="shared" si="817"/>
        <v>491.99999999999994</v>
      </c>
      <c r="BH3680" s="16">
        <f t="shared" si="818"/>
        <v>262.39999999999998</v>
      </c>
      <c r="BI3680" s="16">
        <f t="shared" si="819"/>
        <v>3.28</v>
      </c>
    </row>
    <row r="3681" spans="1:61" x14ac:dyDescent="0.35">
      <c r="A3681">
        <v>3680</v>
      </c>
      <c r="B3681" t="s">
        <v>360</v>
      </c>
      <c r="C3681" t="s">
        <v>10293</v>
      </c>
      <c r="D3681" s="15" t="s">
        <v>4248</v>
      </c>
      <c r="E3681" s="12" t="s">
        <v>98</v>
      </c>
      <c r="G3681" s="12" t="s">
        <v>3316</v>
      </c>
      <c r="H3681" s="12" t="s">
        <v>589</v>
      </c>
      <c r="I3681" s="12" t="s">
        <v>363</v>
      </c>
      <c r="J3681" s="12" t="s">
        <v>2401</v>
      </c>
      <c r="K3681" s="12" t="s">
        <v>363</v>
      </c>
      <c r="N3681" s="16" t="s">
        <v>206</v>
      </c>
      <c r="O3681" s="16" t="s">
        <v>4232</v>
      </c>
      <c r="P3681" s="12" t="s">
        <v>366</v>
      </c>
      <c r="Q3681" s="16">
        <v>2022</v>
      </c>
      <c r="R3681" s="16" t="s">
        <v>3372</v>
      </c>
      <c r="T3681" s="16">
        <v>0</v>
      </c>
      <c r="V3681" s="12" t="s">
        <v>204</v>
      </c>
      <c r="W3681" s="12" t="s">
        <v>204</v>
      </c>
      <c r="X3681" s="16">
        <v>1</v>
      </c>
      <c r="Y3681" s="16">
        <v>7</v>
      </c>
      <c r="Z3681" s="16">
        <v>1.37</v>
      </c>
      <c r="AA3681" s="16">
        <v>178.10000000000002</v>
      </c>
      <c r="AB3681" s="16" t="s">
        <v>2113</v>
      </c>
      <c r="AC3681" s="16" t="s">
        <v>5621</v>
      </c>
      <c r="AD3681" s="16">
        <f t="shared" si="804"/>
        <v>62335.000000000007</v>
      </c>
      <c r="AE3681" s="16">
        <f t="shared" si="805"/>
        <v>479.50000000000006</v>
      </c>
      <c r="AF3681" s="16">
        <f t="shared" si="806"/>
        <v>179812.50000000003</v>
      </c>
      <c r="AG3681" s="16">
        <f t="shared" si="807"/>
        <v>137</v>
      </c>
      <c r="AH3681" s="12">
        <f t="shared" si="808"/>
        <v>0</v>
      </c>
      <c r="AI3681" s="16">
        <f t="shared" si="809"/>
        <v>9.59</v>
      </c>
      <c r="AJ3681" s="16">
        <f t="shared" si="810"/>
        <v>33085.5</v>
      </c>
      <c r="AK3681" s="16">
        <f t="shared" si="811"/>
        <v>685</v>
      </c>
      <c r="AL3681" s="16">
        <f t="shared" si="812"/>
        <v>6850.0000000000009</v>
      </c>
      <c r="AM3681" s="16">
        <f t="shared" si="813"/>
        <v>97270.000000000015</v>
      </c>
      <c r="AN3681" s="16">
        <f t="shared" si="814"/>
        <v>379353</v>
      </c>
      <c r="AP3681" s="16">
        <v>1.37</v>
      </c>
      <c r="AQ3681" s="16" t="s">
        <v>207</v>
      </c>
      <c r="AX3681" s="16" t="s">
        <v>207</v>
      </c>
      <c r="AY3681" s="16" t="s">
        <v>207</v>
      </c>
      <c r="AZ3681" s="16" t="s">
        <v>207</v>
      </c>
      <c r="BA3681" s="16" t="s">
        <v>207</v>
      </c>
      <c r="BB3681" s="16" t="s">
        <v>207</v>
      </c>
      <c r="BC3681" s="16">
        <v>1.37</v>
      </c>
      <c r="BD3681" s="16">
        <f t="shared" si="815"/>
        <v>4.7949999999999999</v>
      </c>
      <c r="BE3681" s="16">
        <f t="shared" si="816"/>
        <v>2370.9562500000002</v>
      </c>
      <c r="BG3681" s="16">
        <f t="shared" si="817"/>
        <v>1644.0000000000002</v>
      </c>
      <c r="BH3681" s="16">
        <f t="shared" si="818"/>
        <v>876.80000000000007</v>
      </c>
      <c r="BI3681" s="16">
        <f t="shared" si="819"/>
        <v>10.96</v>
      </c>
    </row>
    <row r="3682" spans="1:61" x14ac:dyDescent="0.35">
      <c r="A3682">
        <v>3681</v>
      </c>
      <c r="B3682" t="s">
        <v>360</v>
      </c>
      <c r="C3682" t="s">
        <v>10294</v>
      </c>
      <c r="D3682" s="15" t="s">
        <v>4113</v>
      </c>
      <c r="E3682" s="12" t="s">
        <v>98</v>
      </c>
      <c r="G3682" s="12" t="s">
        <v>3316</v>
      </c>
      <c r="H3682" s="12" t="s">
        <v>589</v>
      </c>
      <c r="I3682" s="12" t="s">
        <v>363</v>
      </c>
      <c r="J3682" s="12" t="s">
        <v>2401</v>
      </c>
      <c r="K3682" s="12" t="s">
        <v>363</v>
      </c>
      <c r="N3682" s="16" t="s">
        <v>206</v>
      </c>
      <c r="O3682" s="16" t="s">
        <v>4232</v>
      </c>
      <c r="P3682" s="12" t="s">
        <v>366</v>
      </c>
      <c r="Q3682" s="16">
        <v>2022</v>
      </c>
      <c r="R3682" s="16" t="s">
        <v>3372</v>
      </c>
      <c r="T3682" s="16">
        <v>0</v>
      </c>
      <c r="V3682" s="12" t="s">
        <v>204</v>
      </c>
      <c r="W3682" s="12" t="s">
        <v>204</v>
      </c>
      <c r="X3682" s="16">
        <v>1</v>
      </c>
      <c r="Y3682" s="16">
        <v>7</v>
      </c>
      <c r="Z3682" s="16">
        <v>1.37</v>
      </c>
      <c r="AA3682" s="16">
        <v>178.10000000000002</v>
      </c>
      <c r="AB3682" s="16" t="s">
        <v>2113</v>
      </c>
      <c r="AC3682" s="16" t="s">
        <v>5621</v>
      </c>
      <c r="AD3682" s="16">
        <f t="shared" si="804"/>
        <v>62335.000000000007</v>
      </c>
      <c r="AE3682" s="16">
        <f t="shared" si="805"/>
        <v>479.50000000000006</v>
      </c>
      <c r="AF3682" s="16">
        <f t="shared" si="806"/>
        <v>179812.50000000003</v>
      </c>
      <c r="AG3682" s="16">
        <f t="shared" si="807"/>
        <v>137</v>
      </c>
      <c r="AH3682" s="12">
        <f t="shared" si="808"/>
        <v>0</v>
      </c>
      <c r="AI3682" s="16">
        <f t="shared" si="809"/>
        <v>9.59</v>
      </c>
      <c r="AJ3682" s="16">
        <f t="shared" si="810"/>
        <v>33085.5</v>
      </c>
      <c r="AK3682" s="16">
        <f t="shared" si="811"/>
        <v>685</v>
      </c>
      <c r="AL3682" s="16">
        <f t="shared" si="812"/>
        <v>6850.0000000000009</v>
      </c>
      <c r="AM3682" s="16">
        <f t="shared" si="813"/>
        <v>97270.000000000015</v>
      </c>
      <c r="AN3682" s="16">
        <f t="shared" si="814"/>
        <v>379353</v>
      </c>
      <c r="AP3682" s="16">
        <v>1.37</v>
      </c>
      <c r="AQ3682" s="16" t="s">
        <v>207</v>
      </c>
      <c r="AX3682" s="16" t="s">
        <v>207</v>
      </c>
      <c r="AY3682" s="16" t="s">
        <v>207</v>
      </c>
      <c r="AZ3682" s="16" t="s">
        <v>207</v>
      </c>
      <c r="BA3682" s="16" t="s">
        <v>207</v>
      </c>
      <c r="BB3682" s="16" t="s">
        <v>207</v>
      </c>
      <c r="BC3682" s="16">
        <v>1.37</v>
      </c>
      <c r="BD3682" s="16">
        <f t="shared" si="815"/>
        <v>4.7949999999999999</v>
      </c>
      <c r="BE3682" s="16">
        <f t="shared" si="816"/>
        <v>2370.9562500000002</v>
      </c>
      <c r="BG3682" s="16">
        <f t="shared" si="817"/>
        <v>1644.0000000000002</v>
      </c>
      <c r="BH3682" s="16">
        <f t="shared" si="818"/>
        <v>876.80000000000007</v>
      </c>
      <c r="BI3682" s="16">
        <f t="shared" si="819"/>
        <v>10.96</v>
      </c>
    </row>
    <row r="3683" spans="1:61" x14ac:dyDescent="0.35">
      <c r="A3683">
        <v>3682</v>
      </c>
      <c r="B3683" t="s">
        <v>360</v>
      </c>
      <c r="C3683" t="s">
        <v>10295</v>
      </c>
      <c r="D3683" s="15" t="s">
        <v>4249</v>
      </c>
      <c r="E3683" s="12" t="s">
        <v>93</v>
      </c>
      <c r="G3683" s="12" t="s">
        <v>3316</v>
      </c>
      <c r="H3683" s="12" t="s">
        <v>589</v>
      </c>
      <c r="I3683" s="12" t="s">
        <v>363</v>
      </c>
      <c r="J3683" s="12" t="s">
        <v>2401</v>
      </c>
      <c r="K3683" s="12" t="s">
        <v>363</v>
      </c>
      <c r="N3683" s="16" t="s">
        <v>206</v>
      </c>
      <c r="O3683" s="16" t="s">
        <v>4250</v>
      </c>
      <c r="P3683" s="12" t="s">
        <v>366</v>
      </c>
      <c r="Q3683" s="16">
        <v>2022</v>
      </c>
      <c r="R3683" s="16" t="s">
        <v>4243</v>
      </c>
      <c r="T3683" s="16">
        <v>0</v>
      </c>
      <c r="V3683" s="12" t="s">
        <v>204</v>
      </c>
      <c r="W3683" s="12" t="s">
        <v>204</v>
      </c>
      <c r="X3683" s="16">
        <v>1</v>
      </c>
      <c r="Y3683" s="16">
        <v>7</v>
      </c>
      <c r="Z3683" s="16">
        <v>0.43</v>
      </c>
      <c r="AA3683" s="16">
        <v>55.9</v>
      </c>
      <c r="AB3683" s="16" t="s">
        <v>2113</v>
      </c>
      <c r="AC3683" s="16" t="s">
        <v>5621</v>
      </c>
      <c r="AD3683" s="16">
        <f t="shared" si="804"/>
        <v>19565</v>
      </c>
      <c r="AE3683" s="16">
        <f t="shared" si="805"/>
        <v>150.5</v>
      </c>
      <c r="AF3683" s="16">
        <f t="shared" si="806"/>
        <v>56437.5</v>
      </c>
      <c r="AG3683" s="16">
        <f t="shared" si="807"/>
        <v>43</v>
      </c>
      <c r="AH3683" s="12">
        <f t="shared" si="808"/>
        <v>0</v>
      </c>
      <c r="AI3683" s="16">
        <f t="shared" si="809"/>
        <v>3.01</v>
      </c>
      <c r="AJ3683" s="16">
        <f t="shared" si="810"/>
        <v>10384.5</v>
      </c>
      <c r="AK3683" s="16">
        <f t="shared" si="811"/>
        <v>215</v>
      </c>
      <c r="AL3683" s="16">
        <f t="shared" si="812"/>
        <v>2150</v>
      </c>
      <c r="AM3683" s="16">
        <f t="shared" si="813"/>
        <v>30530</v>
      </c>
      <c r="AN3683" s="16">
        <f t="shared" si="814"/>
        <v>119067</v>
      </c>
      <c r="AP3683" s="16">
        <v>0.43</v>
      </c>
      <c r="AQ3683" s="16" t="s">
        <v>207</v>
      </c>
      <c r="AX3683" s="16" t="s">
        <v>207</v>
      </c>
      <c r="AY3683" s="16" t="s">
        <v>207</v>
      </c>
      <c r="AZ3683" s="16" t="s">
        <v>207</v>
      </c>
      <c r="BA3683" s="16" t="s">
        <v>207</v>
      </c>
      <c r="BB3683" s="16" t="s">
        <v>207</v>
      </c>
      <c r="BC3683" s="16">
        <v>0.43</v>
      </c>
      <c r="BD3683" s="16">
        <f t="shared" si="815"/>
        <v>1.5049999999999999</v>
      </c>
      <c r="BE3683" s="16">
        <f t="shared" si="816"/>
        <v>744.16875000000005</v>
      </c>
      <c r="BG3683" s="16">
        <f t="shared" si="817"/>
        <v>516</v>
      </c>
      <c r="BH3683" s="16">
        <f t="shared" si="818"/>
        <v>275.2</v>
      </c>
      <c r="BI3683" s="16">
        <f t="shared" si="819"/>
        <v>3.44</v>
      </c>
    </row>
    <row r="3684" spans="1:61" x14ac:dyDescent="0.35">
      <c r="A3684">
        <v>3683</v>
      </c>
      <c r="B3684" t="s">
        <v>360</v>
      </c>
      <c r="C3684" t="s">
        <v>10296</v>
      </c>
      <c r="D3684" s="15" t="s">
        <v>4251</v>
      </c>
      <c r="E3684" s="12" t="s">
        <v>98</v>
      </c>
      <c r="G3684" s="12" t="s">
        <v>3316</v>
      </c>
      <c r="H3684" s="12" t="s">
        <v>589</v>
      </c>
      <c r="I3684" s="12" t="s">
        <v>363</v>
      </c>
      <c r="J3684" s="12" t="s">
        <v>2401</v>
      </c>
      <c r="K3684" s="12" t="s">
        <v>363</v>
      </c>
      <c r="N3684" s="16" t="s">
        <v>206</v>
      </c>
      <c r="O3684" s="16" t="s">
        <v>4232</v>
      </c>
      <c r="P3684" s="12" t="s">
        <v>366</v>
      </c>
      <c r="Q3684" s="16">
        <v>2022</v>
      </c>
      <c r="R3684" s="16" t="s">
        <v>3332</v>
      </c>
      <c r="T3684" s="16">
        <v>0</v>
      </c>
      <c r="V3684" s="12" t="s">
        <v>204</v>
      </c>
      <c r="W3684" s="12" t="s">
        <v>204</v>
      </c>
      <c r="X3684" s="16">
        <v>1</v>
      </c>
      <c r="Y3684" s="16">
        <v>7</v>
      </c>
      <c r="Z3684" s="16">
        <v>0.9</v>
      </c>
      <c r="AA3684" s="16">
        <v>117</v>
      </c>
      <c r="AB3684" s="16" t="s">
        <v>2113</v>
      </c>
      <c r="AC3684" s="16" t="s">
        <v>5621</v>
      </c>
      <c r="AD3684" s="16">
        <f t="shared" si="804"/>
        <v>40950</v>
      </c>
      <c r="AE3684" s="16">
        <f t="shared" si="805"/>
        <v>315</v>
      </c>
      <c r="AF3684" s="16">
        <f t="shared" si="806"/>
        <v>118125</v>
      </c>
      <c r="AG3684" s="16">
        <f t="shared" si="807"/>
        <v>90</v>
      </c>
      <c r="AH3684" s="12">
        <f t="shared" si="808"/>
        <v>0</v>
      </c>
      <c r="AI3684" s="16">
        <f t="shared" si="809"/>
        <v>6.3</v>
      </c>
      <c r="AJ3684" s="16">
        <f t="shared" si="810"/>
        <v>21735</v>
      </c>
      <c r="AK3684" s="16">
        <f t="shared" si="811"/>
        <v>450</v>
      </c>
      <c r="AL3684" s="16">
        <f t="shared" si="812"/>
        <v>4500</v>
      </c>
      <c r="AM3684" s="16">
        <f t="shared" si="813"/>
        <v>63900</v>
      </c>
      <c r="AN3684" s="16">
        <f t="shared" si="814"/>
        <v>249210</v>
      </c>
      <c r="AP3684" s="16">
        <v>0.9</v>
      </c>
      <c r="AQ3684" s="16" t="s">
        <v>207</v>
      </c>
      <c r="AX3684" s="16" t="s">
        <v>207</v>
      </c>
      <c r="AY3684" s="16" t="s">
        <v>207</v>
      </c>
      <c r="AZ3684" s="16" t="s">
        <v>207</v>
      </c>
      <c r="BA3684" s="16" t="s">
        <v>207</v>
      </c>
      <c r="BB3684" s="16" t="s">
        <v>207</v>
      </c>
      <c r="BC3684" s="16">
        <v>0.9</v>
      </c>
      <c r="BD3684" s="16">
        <f t="shared" si="815"/>
        <v>3.15</v>
      </c>
      <c r="BE3684" s="16">
        <f t="shared" si="816"/>
        <v>1557.5625</v>
      </c>
      <c r="BG3684" s="16">
        <f t="shared" si="817"/>
        <v>1080</v>
      </c>
      <c r="BH3684" s="16">
        <f t="shared" si="818"/>
        <v>576</v>
      </c>
      <c r="BI3684" s="16">
        <f t="shared" si="819"/>
        <v>7.2</v>
      </c>
    </row>
    <row r="3685" spans="1:61" x14ac:dyDescent="0.35">
      <c r="A3685">
        <v>3684</v>
      </c>
      <c r="B3685" t="s">
        <v>360</v>
      </c>
      <c r="C3685" t="s">
        <v>10297</v>
      </c>
      <c r="D3685" s="15" t="s">
        <v>4252</v>
      </c>
      <c r="E3685" s="12" t="s">
        <v>98</v>
      </c>
      <c r="G3685" s="12" t="s">
        <v>3316</v>
      </c>
      <c r="H3685" s="12" t="s">
        <v>589</v>
      </c>
      <c r="I3685" s="12" t="s">
        <v>363</v>
      </c>
      <c r="J3685" s="12" t="s">
        <v>2401</v>
      </c>
      <c r="K3685" s="12" t="s">
        <v>363</v>
      </c>
      <c r="N3685" s="16" t="s">
        <v>206</v>
      </c>
      <c r="O3685" s="16" t="s">
        <v>4232</v>
      </c>
      <c r="P3685" s="12" t="s">
        <v>366</v>
      </c>
      <c r="Q3685" s="16">
        <v>2022</v>
      </c>
      <c r="R3685" s="16" t="s">
        <v>4253</v>
      </c>
      <c r="T3685" s="16">
        <v>0</v>
      </c>
      <c r="V3685" s="12" t="s">
        <v>204</v>
      </c>
      <c r="W3685" s="12" t="s">
        <v>204</v>
      </c>
      <c r="X3685" s="16">
        <v>1</v>
      </c>
      <c r="Y3685" s="16">
        <v>7</v>
      </c>
      <c r="Z3685" s="16">
        <v>1.27</v>
      </c>
      <c r="AA3685" s="16">
        <v>165.1</v>
      </c>
      <c r="AB3685" s="16" t="s">
        <v>2113</v>
      </c>
      <c r="AC3685" s="16" t="s">
        <v>5621</v>
      </c>
      <c r="AD3685" s="16">
        <f t="shared" ref="AD3685:AD3748" si="820">AA3685*350</f>
        <v>57785</v>
      </c>
      <c r="AE3685" s="16">
        <f t="shared" ref="AE3685:AE3748" si="821">Z3685*350</f>
        <v>444.5</v>
      </c>
      <c r="AF3685" s="16">
        <f t="shared" ref="AF3685:AF3748" si="822">AE3685*375</f>
        <v>166687.5</v>
      </c>
      <c r="AG3685" s="16">
        <f t="shared" ref="AG3685:AG3748" si="823">Z3685*100</f>
        <v>127</v>
      </c>
      <c r="AH3685" s="12">
        <f t="shared" ref="AH3685:AH3748" si="824">AG3685*0</f>
        <v>0</v>
      </c>
      <c r="AI3685" s="16">
        <f t="shared" ref="AI3685:AI3748" si="825">7*Z3685</f>
        <v>8.89</v>
      </c>
      <c r="AJ3685" s="16">
        <f t="shared" ref="AJ3685:AJ3748" si="826">AI3685*3450</f>
        <v>30670.500000000004</v>
      </c>
      <c r="AK3685" s="16">
        <f t="shared" ref="AK3685:AK3748" si="827">Z3685*500</f>
        <v>635</v>
      </c>
      <c r="AL3685" s="16">
        <f t="shared" ref="AL3685:AL3748" si="828">1*5000*Z3685</f>
        <v>6350</v>
      </c>
      <c r="AM3685" s="16">
        <f t="shared" ref="AM3685:AM3748" si="829">Z3685*71000</f>
        <v>90170</v>
      </c>
      <c r="AN3685" s="16">
        <f t="shared" ref="AN3685:AN3748" si="830">AM3685+AL3685+AJ3685+AF3685+AD3685</f>
        <v>351663</v>
      </c>
      <c r="AP3685" s="16">
        <v>1.27</v>
      </c>
      <c r="AQ3685" s="16" t="s">
        <v>207</v>
      </c>
      <c r="AX3685" s="16" t="s">
        <v>207</v>
      </c>
      <c r="AY3685" s="16" t="s">
        <v>207</v>
      </c>
      <c r="AZ3685" s="16" t="s">
        <v>207</v>
      </c>
      <c r="BA3685" s="16" t="s">
        <v>207</v>
      </c>
      <c r="BB3685" s="16" t="s">
        <v>207</v>
      </c>
      <c r="BC3685" s="16">
        <v>1.27</v>
      </c>
      <c r="BD3685" s="16">
        <f t="shared" ref="BD3685:BD3748" si="831">3.5*BC3685</f>
        <v>4.4450000000000003</v>
      </c>
      <c r="BE3685" s="16">
        <f t="shared" ref="BE3685:BE3748" si="832">AN3685/160</f>
        <v>2197.8937500000002</v>
      </c>
      <c r="BG3685" s="16">
        <f t="shared" ref="BG3685:BG3748" si="833">1200*BC3685</f>
        <v>1524</v>
      </c>
      <c r="BH3685" s="16">
        <f t="shared" ref="BH3685:BH3748" si="834">640*BC3685</f>
        <v>812.8</v>
      </c>
      <c r="BI3685" s="16">
        <f t="shared" ref="BI3685:BI3748" si="835">BH3685/80</f>
        <v>10.16</v>
      </c>
    </row>
    <row r="3686" spans="1:61" x14ac:dyDescent="0.35">
      <c r="A3686">
        <v>3685</v>
      </c>
      <c r="B3686" t="s">
        <v>360</v>
      </c>
      <c r="C3686" t="s">
        <v>10298</v>
      </c>
      <c r="D3686" s="15" t="s">
        <v>4254</v>
      </c>
      <c r="E3686" s="12" t="s">
        <v>98</v>
      </c>
      <c r="G3686" s="12" t="s">
        <v>3316</v>
      </c>
      <c r="H3686" s="12" t="s">
        <v>589</v>
      </c>
      <c r="I3686" s="12" t="s">
        <v>363</v>
      </c>
      <c r="J3686" s="12" t="s">
        <v>2401</v>
      </c>
      <c r="K3686" s="12" t="s">
        <v>363</v>
      </c>
      <c r="N3686" s="16" t="s">
        <v>206</v>
      </c>
      <c r="O3686" s="16" t="s">
        <v>4232</v>
      </c>
      <c r="P3686" s="12" t="s">
        <v>366</v>
      </c>
      <c r="Q3686" s="16">
        <v>2022</v>
      </c>
      <c r="R3686" s="16" t="s">
        <v>4110</v>
      </c>
      <c r="T3686" s="16">
        <v>0</v>
      </c>
      <c r="V3686" s="12" t="s">
        <v>204</v>
      </c>
      <c r="W3686" s="12" t="s">
        <v>204</v>
      </c>
      <c r="X3686" s="16">
        <v>1</v>
      </c>
      <c r="Y3686" s="16">
        <v>7</v>
      </c>
      <c r="Z3686" s="16">
        <v>1.23</v>
      </c>
      <c r="AA3686" s="16">
        <v>159.9</v>
      </c>
      <c r="AB3686" s="16" t="s">
        <v>2113</v>
      </c>
      <c r="AC3686" s="16" t="s">
        <v>5621</v>
      </c>
      <c r="AD3686" s="16">
        <f t="shared" si="820"/>
        <v>55965</v>
      </c>
      <c r="AE3686" s="16">
        <f t="shared" si="821"/>
        <v>430.5</v>
      </c>
      <c r="AF3686" s="16">
        <f t="shared" si="822"/>
        <v>161437.5</v>
      </c>
      <c r="AG3686" s="16">
        <f t="shared" si="823"/>
        <v>123</v>
      </c>
      <c r="AH3686" s="12">
        <f t="shared" si="824"/>
        <v>0</v>
      </c>
      <c r="AI3686" s="16">
        <f t="shared" si="825"/>
        <v>8.61</v>
      </c>
      <c r="AJ3686" s="16">
        <f t="shared" si="826"/>
        <v>29704.499999999996</v>
      </c>
      <c r="AK3686" s="16">
        <f t="shared" si="827"/>
        <v>615</v>
      </c>
      <c r="AL3686" s="16">
        <f t="shared" si="828"/>
        <v>6150</v>
      </c>
      <c r="AM3686" s="16">
        <f t="shared" si="829"/>
        <v>87330</v>
      </c>
      <c r="AN3686" s="16">
        <f t="shared" si="830"/>
        <v>340587</v>
      </c>
      <c r="AP3686" s="16">
        <v>1.23</v>
      </c>
      <c r="AQ3686" s="16" t="s">
        <v>207</v>
      </c>
      <c r="AX3686" s="16" t="s">
        <v>207</v>
      </c>
      <c r="AY3686" s="16" t="s">
        <v>207</v>
      </c>
      <c r="AZ3686" s="16" t="s">
        <v>207</v>
      </c>
      <c r="BA3686" s="16" t="s">
        <v>207</v>
      </c>
      <c r="BB3686" s="16" t="s">
        <v>207</v>
      </c>
      <c r="BC3686" s="16">
        <v>1.23</v>
      </c>
      <c r="BD3686" s="16">
        <f t="shared" si="831"/>
        <v>4.3049999999999997</v>
      </c>
      <c r="BE3686" s="16">
        <f t="shared" si="832"/>
        <v>2128.6687499999998</v>
      </c>
      <c r="BG3686" s="16">
        <f t="shared" si="833"/>
        <v>1476</v>
      </c>
      <c r="BH3686" s="16">
        <f t="shared" si="834"/>
        <v>787.2</v>
      </c>
      <c r="BI3686" s="16">
        <f t="shared" si="835"/>
        <v>9.84</v>
      </c>
    </row>
    <row r="3687" spans="1:61" x14ac:dyDescent="0.35">
      <c r="A3687">
        <v>3686</v>
      </c>
      <c r="B3687" t="s">
        <v>360</v>
      </c>
      <c r="C3687" t="s">
        <v>10299</v>
      </c>
      <c r="D3687" s="15" t="s">
        <v>4255</v>
      </c>
      <c r="E3687" s="12" t="s">
        <v>98</v>
      </c>
      <c r="G3687" s="12" t="s">
        <v>3316</v>
      </c>
      <c r="H3687" s="12" t="s">
        <v>589</v>
      </c>
      <c r="I3687" s="12" t="s">
        <v>363</v>
      </c>
      <c r="J3687" s="12" t="s">
        <v>2401</v>
      </c>
      <c r="K3687" s="12" t="s">
        <v>363</v>
      </c>
      <c r="N3687" s="16" t="s">
        <v>206</v>
      </c>
      <c r="O3687" s="16" t="s">
        <v>4232</v>
      </c>
      <c r="P3687" s="12" t="s">
        <v>366</v>
      </c>
      <c r="Q3687" s="16">
        <v>2022</v>
      </c>
      <c r="R3687" s="16" t="s">
        <v>4247</v>
      </c>
      <c r="T3687" s="16">
        <v>0</v>
      </c>
      <c r="V3687" s="12" t="s">
        <v>204</v>
      </c>
      <c r="W3687" s="12" t="s">
        <v>204</v>
      </c>
      <c r="X3687" s="16">
        <v>1</v>
      </c>
      <c r="Y3687" s="16">
        <v>7</v>
      </c>
      <c r="Z3687" s="16">
        <v>0.41</v>
      </c>
      <c r="AA3687" s="16">
        <v>53.3</v>
      </c>
      <c r="AB3687" s="16" t="s">
        <v>2113</v>
      </c>
      <c r="AC3687" s="16" t="s">
        <v>5621</v>
      </c>
      <c r="AD3687" s="16">
        <f t="shared" si="820"/>
        <v>18655</v>
      </c>
      <c r="AE3687" s="16">
        <f t="shared" si="821"/>
        <v>143.5</v>
      </c>
      <c r="AF3687" s="16">
        <f t="shared" si="822"/>
        <v>53812.5</v>
      </c>
      <c r="AG3687" s="16">
        <f t="shared" si="823"/>
        <v>41</v>
      </c>
      <c r="AH3687" s="12">
        <f t="shared" si="824"/>
        <v>0</v>
      </c>
      <c r="AI3687" s="16">
        <f t="shared" si="825"/>
        <v>2.8699999999999997</v>
      </c>
      <c r="AJ3687" s="16">
        <f t="shared" si="826"/>
        <v>9901.4999999999982</v>
      </c>
      <c r="AK3687" s="16">
        <f t="shared" si="827"/>
        <v>205</v>
      </c>
      <c r="AL3687" s="16">
        <f t="shared" si="828"/>
        <v>2050</v>
      </c>
      <c r="AM3687" s="16">
        <f t="shared" si="829"/>
        <v>29110</v>
      </c>
      <c r="AN3687" s="16">
        <f t="shared" si="830"/>
        <v>113529</v>
      </c>
      <c r="AP3687" s="16">
        <v>0.41</v>
      </c>
      <c r="AQ3687" s="16" t="s">
        <v>207</v>
      </c>
      <c r="AX3687" s="16" t="s">
        <v>207</v>
      </c>
      <c r="AY3687" s="16" t="s">
        <v>207</v>
      </c>
      <c r="AZ3687" s="16" t="s">
        <v>207</v>
      </c>
      <c r="BA3687" s="16" t="s">
        <v>207</v>
      </c>
      <c r="BB3687" s="16" t="s">
        <v>207</v>
      </c>
      <c r="BC3687" s="16">
        <v>0.41</v>
      </c>
      <c r="BD3687" s="16">
        <f t="shared" si="831"/>
        <v>1.4349999999999998</v>
      </c>
      <c r="BE3687" s="16">
        <f t="shared" si="832"/>
        <v>709.55624999999998</v>
      </c>
      <c r="BG3687" s="16">
        <f t="shared" si="833"/>
        <v>491.99999999999994</v>
      </c>
      <c r="BH3687" s="16">
        <f t="shared" si="834"/>
        <v>262.39999999999998</v>
      </c>
      <c r="BI3687" s="16">
        <f t="shared" si="835"/>
        <v>3.28</v>
      </c>
    </row>
    <row r="3688" spans="1:61" x14ac:dyDescent="0.35">
      <c r="A3688">
        <v>3687</v>
      </c>
      <c r="B3688" t="s">
        <v>360</v>
      </c>
      <c r="C3688" t="s">
        <v>10300</v>
      </c>
      <c r="D3688" s="15" t="s">
        <v>4256</v>
      </c>
      <c r="E3688" s="12" t="s">
        <v>93</v>
      </c>
      <c r="G3688" s="12" t="s">
        <v>3316</v>
      </c>
      <c r="H3688" s="12" t="s">
        <v>589</v>
      </c>
      <c r="I3688" s="12" t="s">
        <v>363</v>
      </c>
      <c r="J3688" s="12" t="s">
        <v>2401</v>
      </c>
      <c r="K3688" s="12" t="s">
        <v>363</v>
      </c>
      <c r="N3688" s="16" t="s">
        <v>206</v>
      </c>
      <c r="O3688" s="16" t="s">
        <v>4232</v>
      </c>
      <c r="P3688" s="12" t="s">
        <v>366</v>
      </c>
      <c r="Q3688" s="16">
        <v>2022</v>
      </c>
      <c r="R3688" s="16" t="s">
        <v>4124</v>
      </c>
      <c r="T3688" s="16">
        <v>0</v>
      </c>
      <c r="V3688" s="12" t="s">
        <v>204</v>
      </c>
      <c r="W3688" s="12" t="s">
        <v>204</v>
      </c>
      <c r="X3688" s="16">
        <v>1</v>
      </c>
      <c r="Y3688" s="16">
        <v>7</v>
      </c>
      <c r="Z3688" s="16">
        <v>0.42</v>
      </c>
      <c r="AA3688" s="16">
        <v>54.6</v>
      </c>
      <c r="AB3688" s="16" t="s">
        <v>2113</v>
      </c>
      <c r="AC3688" s="16" t="s">
        <v>5621</v>
      </c>
      <c r="AD3688" s="16">
        <f t="shared" si="820"/>
        <v>19110</v>
      </c>
      <c r="AE3688" s="16">
        <f t="shared" si="821"/>
        <v>147</v>
      </c>
      <c r="AF3688" s="16">
        <f t="shared" si="822"/>
        <v>55125</v>
      </c>
      <c r="AG3688" s="16">
        <f t="shared" si="823"/>
        <v>42</v>
      </c>
      <c r="AH3688" s="12">
        <f t="shared" si="824"/>
        <v>0</v>
      </c>
      <c r="AI3688" s="16">
        <f t="shared" si="825"/>
        <v>2.94</v>
      </c>
      <c r="AJ3688" s="16">
        <f t="shared" si="826"/>
        <v>10143</v>
      </c>
      <c r="AK3688" s="16">
        <f t="shared" si="827"/>
        <v>210</v>
      </c>
      <c r="AL3688" s="16">
        <f t="shared" si="828"/>
        <v>2100</v>
      </c>
      <c r="AM3688" s="16">
        <f t="shared" si="829"/>
        <v>29820</v>
      </c>
      <c r="AN3688" s="16">
        <f t="shared" si="830"/>
        <v>116298</v>
      </c>
      <c r="AP3688" s="16">
        <v>0.42</v>
      </c>
      <c r="AQ3688" s="16" t="s">
        <v>207</v>
      </c>
      <c r="AX3688" s="16" t="s">
        <v>207</v>
      </c>
      <c r="AY3688" s="16" t="s">
        <v>207</v>
      </c>
      <c r="AZ3688" s="16" t="s">
        <v>207</v>
      </c>
      <c r="BA3688" s="16" t="s">
        <v>207</v>
      </c>
      <c r="BB3688" s="16" t="s">
        <v>207</v>
      </c>
      <c r="BC3688" s="16">
        <v>0.42</v>
      </c>
      <c r="BD3688" s="16">
        <f t="shared" si="831"/>
        <v>1.47</v>
      </c>
      <c r="BE3688" s="16">
        <f t="shared" si="832"/>
        <v>726.86249999999995</v>
      </c>
      <c r="BG3688" s="16">
        <f t="shared" si="833"/>
        <v>504</v>
      </c>
      <c r="BH3688" s="16">
        <f t="shared" si="834"/>
        <v>268.8</v>
      </c>
      <c r="BI3688" s="16">
        <f t="shared" si="835"/>
        <v>3.3600000000000003</v>
      </c>
    </row>
    <row r="3689" spans="1:61" x14ac:dyDescent="0.35">
      <c r="A3689">
        <v>3688</v>
      </c>
      <c r="B3689" t="s">
        <v>360</v>
      </c>
      <c r="C3689" t="s">
        <v>10301</v>
      </c>
      <c r="D3689" s="15" t="s">
        <v>4257</v>
      </c>
      <c r="E3689" s="12" t="s">
        <v>98</v>
      </c>
      <c r="G3689" s="12" t="s">
        <v>3316</v>
      </c>
      <c r="H3689" s="12" t="s">
        <v>589</v>
      </c>
      <c r="I3689" s="12" t="s">
        <v>363</v>
      </c>
      <c r="J3689" s="12" t="s">
        <v>2401</v>
      </c>
      <c r="K3689" s="12" t="s">
        <v>363</v>
      </c>
      <c r="N3689" s="16" t="s">
        <v>206</v>
      </c>
      <c r="O3689" s="16" t="s">
        <v>4232</v>
      </c>
      <c r="P3689" s="12" t="s">
        <v>366</v>
      </c>
      <c r="Q3689" s="16">
        <v>2022</v>
      </c>
      <c r="R3689" s="16" t="s">
        <v>4243</v>
      </c>
      <c r="T3689" s="16">
        <v>0</v>
      </c>
      <c r="V3689" s="12" t="s">
        <v>204</v>
      </c>
      <c r="W3689" s="12" t="s">
        <v>204</v>
      </c>
      <c r="X3689" s="16">
        <v>1</v>
      </c>
      <c r="Y3689" s="16">
        <v>7</v>
      </c>
      <c r="Z3689" s="16">
        <v>0.43</v>
      </c>
      <c r="AA3689" s="16">
        <v>55.9</v>
      </c>
      <c r="AB3689" s="16" t="s">
        <v>2113</v>
      </c>
      <c r="AC3689" s="16" t="s">
        <v>5621</v>
      </c>
      <c r="AD3689" s="16">
        <f t="shared" si="820"/>
        <v>19565</v>
      </c>
      <c r="AE3689" s="16">
        <f t="shared" si="821"/>
        <v>150.5</v>
      </c>
      <c r="AF3689" s="16">
        <f t="shared" si="822"/>
        <v>56437.5</v>
      </c>
      <c r="AG3689" s="16">
        <f t="shared" si="823"/>
        <v>43</v>
      </c>
      <c r="AH3689" s="12">
        <f t="shared" si="824"/>
        <v>0</v>
      </c>
      <c r="AI3689" s="16">
        <f t="shared" si="825"/>
        <v>3.01</v>
      </c>
      <c r="AJ3689" s="16">
        <f t="shared" si="826"/>
        <v>10384.5</v>
      </c>
      <c r="AK3689" s="16">
        <f t="shared" si="827"/>
        <v>215</v>
      </c>
      <c r="AL3689" s="16">
        <f t="shared" si="828"/>
        <v>2150</v>
      </c>
      <c r="AM3689" s="16">
        <f t="shared" si="829"/>
        <v>30530</v>
      </c>
      <c r="AN3689" s="16">
        <f t="shared" si="830"/>
        <v>119067</v>
      </c>
      <c r="AP3689" s="16">
        <v>0.43</v>
      </c>
      <c r="AQ3689" s="16" t="s">
        <v>207</v>
      </c>
      <c r="AX3689" s="16" t="s">
        <v>207</v>
      </c>
      <c r="AY3689" s="16" t="s">
        <v>207</v>
      </c>
      <c r="AZ3689" s="16" t="s">
        <v>207</v>
      </c>
      <c r="BA3689" s="16" t="s">
        <v>207</v>
      </c>
      <c r="BB3689" s="16" t="s">
        <v>207</v>
      </c>
      <c r="BC3689" s="16">
        <v>0.43</v>
      </c>
      <c r="BD3689" s="16">
        <f t="shared" si="831"/>
        <v>1.5049999999999999</v>
      </c>
      <c r="BE3689" s="16">
        <f t="shared" si="832"/>
        <v>744.16875000000005</v>
      </c>
      <c r="BG3689" s="16">
        <f t="shared" si="833"/>
        <v>516</v>
      </c>
      <c r="BH3689" s="16">
        <f t="shared" si="834"/>
        <v>275.2</v>
      </c>
      <c r="BI3689" s="16">
        <f t="shared" si="835"/>
        <v>3.44</v>
      </c>
    </row>
    <row r="3690" spans="1:61" x14ac:dyDescent="0.35">
      <c r="A3690">
        <v>3689</v>
      </c>
      <c r="B3690" t="s">
        <v>360</v>
      </c>
      <c r="C3690" t="s">
        <v>10302</v>
      </c>
      <c r="D3690" s="15" t="s">
        <v>4258</v>
      </c>
      <c r="E3690" s="12" t="s">
        <v>93</v>
      </c>
      <c r="G3690" s="12" t="s">
        <v>3316</v>
      </c>
      <c r="H3690" s="12" t="s">
        <v>589</v>
      </c>
      <c r="I3690" s="12" t="s">
        <v>363</v>
      </c>
      <c r="J3690" s="12" t="s">
        <v>2401</v>
      </c>
      <c r="K3690" s="12" t="s">
        <v>363</v>
      </c>
      <c r="N3690" s="16" t="s">
        <v>206</v>
      </c>
      <c r="O3690" s="16" t="s">
        <v>4232</v>
      </c>
      <c r="P3690" s="12" t="s">
        <v>366</v>
      </c>
      <c r="Q3690" s="16">
        <v>2022</v>
      </c>
      <c r="R3690" s="16" t="s">
        <v>4243</v>
      </c>
      <c r="T3690" s="16">
        <v>0</v>
      </c>
      <c r="V3690" s="12" t="s">
        <v>204</v>
      </c>
      <c r="W3690" s="12" t="s">
        <v>204</v>
      </c>
      <c r="X3690" s="16">
        <v>1</v>
      </c>
      <c r="Y3690" s="16">
        <v>7</v>
      </c>
      <c r="Z3690" s="16">
        <v>0.43</v>
      </c>
      <c r="AA3690" s="16">
        <v>55.9</v>
      </c>
      <c r="AB3690" s="16" t="s">
        <v>2113</v>
      </c>
      <c r="AC3690" s="16" t="s">
        <v>5621</v>
      </c>
      <c r="AD3690" s="16">
        <f t="shared" si="820"/>
        <v>19565</v>
      </c>
      <c r="AE3690" s="16">
        <f t="shared" si="821"/>
        <v>150.5</v>
      </c>
      <c r="AF3690" s="16">
        <f t="shared" si="822"/>
        <v>56437.5</v>
      </c>
      <c r="AG3690" s="16">
        <f t="shared" si="823"/>
        <v>43</v>
      </c>
      <c r="AH3690" s="12">
        <f t="shared" si="824"/>
        <v>0</v>
      </c>
      <c r="AI3690" s="16">
        <f t="shared" si="825"/>
        <v>3.01</v>
      </c>
      <c r="AJ3690" s="16">
        <f t="shared" si="826"/>
        <v>10384.5</v>
      </c>
      <c r="AK3690" s="16">
        <f t="shared" si="827"/>
        <v>215</v>
      </c>
      <c r="AL3690" s="16">
        <f t="shared" si="828"/>
        <v>2150</v>
      </c>
      <c r="AM3690" s="16">
        <f t="shared" si="829"/>
        <v>30530</v>
      </c>
      <c r="AN3690" s="16">
        <f t="shared" si="830"/>
        <v>119067</v>
      </c>
      <c r="AP3690" s="16">
        <v>0.43</v>
      </c>
      <c r="AQ3690" s="16" t="s">
        <v>207</v>
      </c>
      <c r="AX3690" s="16" t="s">
        <v>207</v>
      </c>
      <c r="AY3690" s="16" t="s">
        <v>207</v>
      </c>
      <c r="AZ3690" s="16" t="s">
        <v>207</v>
      </c>
      <c r="BA3690" s="16" t="s">
        <v>207</v>
      </c>
      <c r="BB3690" s="16" t="s">
        <v>207</v>
      </c>
      <c r="BC3690" s="16">
        <v>0.43</v>
      </c>
      <c r="BD3690" s="16">
        <f t="shared" si="831"/>
        <v>1.5049999999999999</v>
      </c>
      <c r="BE3690" s="16">
        <f t="shared" si="832"/>
        <v>744.16875000000005</v>
      </c>
      <c r="BG3690" s="16">
        <f t="shared" si="833"/>
        <v>516</v>
      </c>
      <c r="BH3690" s="16">
        <f t="shared" si="834"/>
        <v>275.2</v>
      </c>
      <c r="BI3690" s="16">
        <f t="shared" si="835"/>
        <v>3.44</v>
      </c>
    </row>
    <row r="3691" spans="1:61" x14ac:dyDescent="0.35">
      <c r="A3691">
        <v>3690</v>
      </c>
      <c r="B3691" t="s">
        <v>360</v>
      </c>
      <c r="C3691" t="s">
        <v>10303</v>
      </c>
      <c r="D3691" s="15" t="s">
        <v>2352</v>
      </c>
      <c r="E3691" s="12" t="s">
        <v>98</v>
      </c>
      <c r="G3691" s="12" t="s">
        <v>3316</v>
      </c>
      <c r="H3691" s="12" t="s">
        <v>589</v>
      </c>
      <c r="I3691" s="12" t="s">
        <v>363</v>
      </c>
      <c r="J3691" s="12" t="s">
        <v>2401</v>
      </c>
      <c r="K3691" s="12" t="s">
        <v>363</v>
      </c>
      <c r="N3691" s="16" t="s">
        <v>206</v>
      </c>
      <c r="O3691" s="16" t="s">
        <v>4232</v>
      </c>
      <c r="P3691" s="12" t="s">
        <v>366</v>
      </c>
      <c r="Q3691" s="16">
        <v>2022</v>
      </c>
      <c r="R3691" s="16" t="s">
        <v>4237</v>
      </c>
      <c r="T3691" s="16">
        <v>0</v>
      </c>
      <c r="V3691" s="12" t="s">
        <v>204</v>
      </c>
      <c r="W3691" s="12" t="s">
        <v>204</v>
      </c>
      <c r="X3691" s="16">
        <v>1</v>
      </c>
      <c r="Y3691" s="16">
        <v>7</v>
      </c>
      <c r="Z3691" s="16">
        <v>0.44</v>
      </c>
      <c r="AA3691" s="16">
        <v>57.2</v>
      </c>
      <c r="AB3691" s="16" t="s">
        <v>2113</v>
      </c>
      <c r="AC3691" s="16" t="s">
        <v>5621</v>
      </c>
      <c r="AD3691" s="16">
        <f t="shared" si="820"/>
        <v>20020</v>
      </c>
      <c r="AE3691" s="16">
        <f t="shared" si="821"/>
        <v>154</v>
      </c>
      <c r="AF3691" s="16">
        <f t="shared" si="822"/>
        <v>57750</v>
      </c>
      <c r="AG3691" s="16">
        <f t="shared" si="823"/>
        <v>44</v>
      </c>
      <c r="AH3691" s="12">
        <f t="shared" si="824"/>
        <v>0</v>
      </c>
      <c r="AI3691" s="16">
        <f t="shared" si="825"/>
        <v>3.08</v>
      </c>
      <c r="AJ3691" s="16">
        <f t="shared" si="826"/>
        <v>10626</v>
      </c>
      <c r="AK3691" s="16">
        <f t="shared" si="827"/>
        <v>220</v>
      </c>
      <c r="AL3691" s="16">
        <f t="shared" si="828"/>
        <v>2200</v>
      </c>
      <c r="AM3691" s="16">
        <f t="shared" si="829"/>
        <v>31240</v>
      </c>
      <c r="AN3691" s="16">
        <f t="shared" si="830"/>
        <v>121836</v>
      </c>
      <c r="AP3691" s="16">
        <v>0.44</v>
      </c>
      <c r="AQ3691" s="16" t="s">
        <v>207</v>
      </c>
      <c r="AX3691" s="16" t="s">
        <v>207</v>
      </c>
      <c r="AY3691" s="16" t="s">
        <v>207</v>
      </c>
      <c r="AZ3691" s="16" t="s">
        <v>207</v>
      </c>
      <c r="BA3691" s="16" t="s">
        <v>207</v>
      </c>
      <c r="BB3691" s="16" t="s">
        <v>207</v>
      </c>
      <c r="BC3691" s="16">
        <v>0.44</v>
      </c>
      <c r="BD3691" s="16">
        <f t="shared" si="831"/>
        <v>1.54</v>
      </c>
      <c r="BE3691" s="16">
        <f t="shared" si="832"/>
        <v>761.47500000000002</v>
      </c>
      <c r="BG3691" s="16">
        <f t="shared" si="833"/>
        <v>528</v>
      </c>
      <c r="BH3691" s="16">
        <f t="shared" si="834"/>
        <v>281.60000000000002</v>
      </c>
      <c r="BI3691" s="16">
        <f t="shared" si="835"/>
        <v>3.5200000000000005</v>
      </c>
    </row>
    <row r="3692" spans="1:61" x14ac:dyDescent="0.35">
      <c r="A3692">
        <v>3691</v>
      </c>
      <c r="B3692" t="s">
        <v>360</v>
      </c>
      <c r="C3692" t="s">
        <v>10304</v>
      </c>
      <c r="D3692" s="15" t="s">
        <v>4259</v>
      </c>
      <c r="E3692" s="12" t="s">
        <v>98</v>
      </c>
      <c r="G3692" s="12" t="s">
        <v>3316</v>
      </c>
      <c r="H3692" s="12" t="s">
        <v>589</v>
      </c>
      <c r="I3692" s="12" t="s">
        <v>363</v>
      </c>
      <c r="J3692" s="12" t="s">
        <v>2401</v>
      </c>
      <c r="K3692" s="12" t="s">
        <v>363</v>
      </c>
      <c r="N3692" s="16" t="s">
        <v>206</v>
      </c>
      <c r="O3692" s="16" t="s">
        <v>4232</v>
      </c>
      <c r="P3692" s="12" t="s">
        <v>366</v>
      </c>
      <c r="Q3692" s="16">
        <v>2022</v>
      </c>
      <c r="R3692" s="16" t="s">
        <v>4245</v>
      </c>
      <c r="T3692" s="16">
        <v>0</v>
      </c>
      <c r="V3692" s="12" t="s">
        <v>204</v>
      </c>
      <c r="W3692" s="12" t="s">
        <v>204</v>
      </c>
      <c r="X3692" s="16">
        <v>1</v>
      </c>
      <c r="Y3692" s="16">
        <v>7</v>
      </c>
      <c r="Z3692" s="16">
        <v>1.31</v>
      </c>
      <c r="AA3692" s="16">
        <v>170.3</v>
      </c>
      <c r="AB3692" s="16" t="s">
        <v>2113</v>
      </c>
      <c r="AC3692" s="16" t="s">
        <v>5621</v>
      </c>
      <c r="AD3692" s="16">
        <f t="shared" si="820"/>
        <v>59605.000000000007</v>
      </c>
      <c r="AE3692" s="16">
        <f t="shared" si="821"/>
        <v>458.5</v>
      </c>
      <c r="AF3692" s="16">
        <f t="shared" si="822"/>
        <v>171937.5</v>
      </c>
      <c r="AG3692" s="16">
        <f t="shared" si="823"/>
        <v>131</v>
      </c>
      <c r="AH3692" s="12">
        <f t="shared" si="824"/>
        <v>0</v>
      </c>
      <c r="AI3692" s="16">
        <f t="shared" si="825"/>
        <v>9.17</v>
      </c>
      <c r="AJ3692" s="16">
        <f t="shared" si="826"/>
        <v>31636.5</v>
      </c>
      <c r="AK3692" s="16">
        <f t="shared" si="827"/>
        <v>655</v>
      </c>
      <c r="AL3692" s="16">
        <f t="shared" si="828"/>
        <v>6550</v>
      </c>
      <c r="AM3692" s="16">
        <f t="shared" si="829"/>
        <v>93010</v>
      </c>
      <c r="AN3692" s="16">
        <f t="shared" si="830"/>
        <v>362739</v>
      </c>
      <c r="AP3692" s="16">
        <v>1.31</v>
      </c>
      <c r="AQ3692" s="16" t="s">
        <v>207</v>
      </c>
      <c r="AX3692" s="16" t="s">
        <v>207</v>
      </c>
      <c r="AY3692" s="16" t="s">
        <v>207</v>
      </c>
      <c r="AZ3692" s="16" t="s">
        <v>207</v>
      </c>
      <c r="BA3692" s="16" t="s">
        <v>207</v>
      </c>
      <c r="BB3692" s="16" t="s">
        <v>207</v>
      </c>
      <c r="BC3692" s="16">
        <v>1.31</v>
      </c>
      <c r="BD3692" s="16">
        <f t="shared" si="831"/>
        <v>4.585</v>
      </c>
      <c r="BE3692" s="16">
        <f t="shared" si="832"/>
        <v>2267.1187500000001</v>
      </c>
      <c r="BG3692" s="16">
        <f t="shared" si="833"/>
        <v>1572</v>
      </c>
      <c r="BH3692" s="16">
        <f t="shared" si="834"/>
        <v>838.40000000000009</v>
      </c>
      <c r="BI3692" s="16">
        <f t="shared" si="835"/>
        <v>10.48</v>
      </c>
    </row>
    <row r="3693" spans="1:61" x14ac:dyDescent="0.35">
      <c r="A3693">
        <v>3692</v>
      </c>
      <c r="B3693" t="s">
        <v>360</v>
      </c>
      <c r="C3693" t="s">
        <v>10305</v>
      </c>
      <c r="D3693" s="15" t="s">
        <v>4260</v>
      </c>
      <c r="E3693" s="12" t="s">
        <v>98</v>
      </c>
      <c r="G3693" s="12" t="s">
        <v>3316</v>
      </c>
      <c r="H3693" s="12" t="s">
        <v>589</v>
      </c>
      <c r="I3693" s="12" t="s">
        <v>363</v>
      </c>
      <c r="J3693" s="12" t="s">
        <v>2401</v>
      </c>
      <c r="K3693" s="12" t="s">
        <v>363</v>
      </c>
      <c r="N3693" s="16" t="s">
        <v>206</v>
      </c>
      <c r="O3693" s="16" t="s">
        <v>4261</v>
      </c>
      <c r="P3693" s="12" t="s">
        <v>366</v>
      </c>
      <c r="Q3693" s="16">
        <v>2022</v>
      </c>
      <c r="R3693" s="16" t="s">
        <v>4089</v>
      </c>
      <c r="T3693" s="16">
        <v>0</v>
      </c>
      <c r="V3693" s="12" t="s">
        <v>204</v>
      </c>
      <c r="W3693" s="12" t="s">
        <v>204</v>
      </c>
      <c r="X3693" s="16">
        <v>1</v>
      </c>
      <c r="Y3693" s="16">
        <v>7</v>
      </c>
      <c r="Z3693" s="16">
        <v>0.8</v>
      </c>
      <c r="AA3693" s="16">
        <v>104</v>
      </c>
      <c r="AB3693" s="16" t="s">
        <v>2113</v>
      </c>
      <c r="AC3693" s="16" t="s">
        <v>5621</v>
      </c>
      <c r="AD3693" s="16">
        <f t="shared" si="820"/>
        <v>36400</v>
      </c>
      <c r="AE3693" s="16">
        <f t="shared" si="821"/>
        <v>280</v>
      </c>
      <c r="AF3693" s="16">
        <f t="shared" si="822"/>
        <v>105000</v>
      </c>
      <c r="AG3693" s="16">
        <f t="shared" si="823"/>
        <v>80</v>
      </c>
      <c r="AH3693" s="12">
        <f t="shared" si="824"/>
        <v>0</v>
      </c>
      <c r="AI3693" s="16">
        <f t="shared" si="825"/>
        <v>5.6000000000000005</v>
      </c>
      <c r="AJ3693" s="16">
        <f t="shared" si="826"/>
        <v>19320.000000000004</v>
      </c>
      <c r="AK3693" s="16">
        <f t="shared" si="827"/>
        <v>400</v>
      </c>
      <c r="AL3693" s="16">
        <f t="shared" si="828"/>
        <v>4000</v>
      </c>
      <c r="AM3693" s="16">
        <f t="shared" si="829"/>
        <v>56800</v>
      </c>
      <c r="AN3693" s="16">
        <f t="shared" si="830"/>
        <v>221520</v>
      </c>
      <c r="AP3693" s="16">
        <v>0.8</v>
      </c>
      <c r="AQ3693" s="16" t="s">
        <v>207</v>
      </c>
      <c r="AX3693" s="16" t="s">
        <v>207</v>
      </c>
      <c r="AY3693" s="16" t="s">
        <v>207</v>
      </c>
      <c r="AZ3693" s="16" t="s">
        <v>207</v>
      </c>
      <c r="BA3693" s="16" t="s">
        <v>207</v>
      </c>
      <c r="BB3693" s="16" t="s">
        <v>207</v>
      </c>
      <c r="BC3693" s="16">
        <v>0.8</v>
      </c>
      <c r="BD3693" s="16">
        <f t="shared" si="831"/>
        <v>2.8000000000000003</v>
      </c>
      <c r="BE3693" s="16">
        <f t="shared" si="832"/>
        <v>1384.5</v>
      </c>
      <c r="BG3693" s="16">
        <f t="shared" si="833"/>
        <v>960</v>
      </c>
      <c r="BH3693" s="16">
        <f t="shared" si="834"/>
        <v>512</v>
      </c>
      <c r="BI3693" s="16">
        <f t="shared" si="835"/>
        <v>6.4</v>
      </c>
    </row>
    <row r="3694" spans="1:61" x14ac:dyDescent="0.35">
      <c r="A3694">
        <v>3693</v>
      </c>
      <c r="B3694" t="s">
        <v>360</v>
      </c>
      <c r="C3694" t="s">
        <v>10306</v>
      </c>
      <c r="D3694" s="15" t="s">
        <v>4262</v>
      </c>
      <c r="E3694" s="12" t="s">
        <v>98</v>
      </c>
      <c r="G3694" s="12" t="s">
        <v>3316</v>
      </c>
      <c r="H3694" s="12" t="s">
        <v>589</v>
      </c>
      <c r="I3694" s="12" t="s">
        <v>363</v>
      </c>
      <c r="J3694" s="12" t="s">
        <v>2401</v>
      </c>
      <c r="K3694" s="12" t="s">
        <v>363</v>
      </c>
      <c r="N3694" s="16" t="s">
        <v>206</v>
      </c>
      <c r="O3694" s="16" t="s">
        <v>4261</v>
      </c>
      <c r="P3694" s="12" t="s">
        <v>366</v>
      </c>
      <c r="Q3694" s="16">
        <v>2022</v>
      </c>
      <c r="R3694" s="16" t="s">
        <v>4263</v>
      </c>
      <c r="T3694" s="16">
        <v>0</v>
      </c>
      <c r="V3694" s="12" t="s">
        <v>204</v>
      </c>
      <c r="W3694" s="12" t="s">
        <v>204</v>
      </c>
      <c r="X3694" s="16">
        <v>1</v>
      </c>
      <c r="Y3694" s="16">
        <v>7</v>
      </c>
      <c r="Z3694" s="16">
        <v>0.74</v>
      </c>
      <c r="AA3694" s="16">
        <v>96.2</v>
      </c>
      <c r="AB3694" s="16" t="s">
        <v>2113</v>
      </c>
      <c r="AC3694" s="16" t="s">
        <v>5621</v>
      </c>
      <c r="AD3694" s="16">
        <f t="shared" si="820"/>
        <v>33670</v>
      </c>
      <c r="AE3694" s="16">
        <f t="shared" si="821"/>
        <v>259</v>
      </c>
      <c r="AF3694" s="16">
        <f t="shared" si="822"/>
        <v>97125</v>
      </c>
      <c r="AG3694" s="16">
        <f t="shared" si="823"/>
        <v>74</v>
      </c>
      <c r="AH3694" s="12">
        <f t="shared" si="824"/>
        <v>0</v>
      </c>
      <c r="AI3694" s="16">
        <f t="shared" si="825"/>
        <v>5.18</v>
      </c>
      <c r="AJ3694" s="16">
        <f t="shared" si="826"/>
        <v>17871</v>
      </c>
      <c r="AK3694" s="16">
        <f t="shared" si="827"/>
        <v>370</v>
      </c>
      <c r="AL3694" s="16">
        <f t="shared" si="828"/>
        <v>3700</v>
      </c>
      <c r="AM3694" s="16">
        <f t="shared" si="829"/>
        <v>52540</v>
      </c>
      <c r="AN3694" s="16">
        <f t="shared" si="830"/>
        <v>204906</v>
      </c>
      <c r="AP3694" s="16">
        <v>0.74</v>
      </c>
      <c r="AQ3694" s="16" t="s">
        <v>207</v>
      </c>
      <c r="AX3694" s="16" t="s">
        <v>207</v>
      </c>
      <c r="AY3694" s="16" t="s">
        <v>207</v>
      </c>
      <c r="AZ3694" s="16" t="s">
        <v>207</v>
      </c>
      <c r="BA3694" s="16" t="s">
        <v>207</v>
      </c>
      <c r="BB3694" s="16" t="s">
        <v>207</v>
      </c>
      <c r="BC3694" s="16">
        <v>0.74</v>
      </c>
      <c r="BD3694" s="16">
        <f t="shared" si="831"/>
        <v>2.59</v>
      </c>
      <c r="BE3694" s="16">
        <f t="shared" si="832"/>
        <v>1280.6624999999999</v>
      </c>
      <c r="BG3694" s="16">
        <f t="shared" si="833"/>
        <v>888</v>
      </c>
      <c r="BH3694" s="16">
        <f t="shared" si="834"/>
        <v>473.6</v>
      </c>
      <c r="BI3694" s="16">
        <f t="shared" si="835"/>
        <v>5.92</v>
      </c>
    </row>
    <row r="3695" spans="1:61" x14ac:dyDescent="0.35">
      <c r="A3695">
        <v>3694</v>
      </c>
      <c r="B3695" t="s">
        <v>360</v>
      </c>
      <c r="C3695" t="s">
        <v>10307</v>
      </c>
      <c r="D3695" s="15" t="s">
        <v>4199</v>
      </c>
      <c r="E3695" s="12" t="s">
        <v>98</v>
      </c>
      <c r="G3695" s="12" t="s">
        <v>3316</v>
      </c>
      <c r="H3695" s="12" t="s">
        <v>589</v>
      </c>
      <c r="I3695" s="12" t="s">
        <v>363</v>
      </c>
      <c r="J3695" s="12" t="s">
        <v>2401</v>
      </c>
      <c r="K3695" s="12" t="s">
        <v>363</v>
      </c>
      <c r="N3695" s="16" t="s">
        <v>206</v>
      </c>
      <c r="O3695" s="16" t="s">
        <v>4261</v>
      </c>
      <c r="P3695" s="12" t="s">
        <v>366</v>
      </c>
      <c r="Q3695" s="16">
        <v>2022</v>
      </c>
      <c r="R3695" s="16" t="s">
        <v>4264</v>
      </c>
      <c r="T3695" s="16">
        <v>0</v>
      </c>
      <c r="V3695" s="12" t="s">
        <v>204</v>
      </c>
      <c r="W3695" s="12" t="s">
        <v>204</v>
      </c>
      <c r="X3695" s="16">
        <v>1</v>
      </c>
      <c r="Y3695" s="16">
        <v>7</v>
      </c>
      <c r="Z3695" s="16">
        <v>0.39</v>
      </c>
      <c r="AA3695" s="16">
        <v>50.7</v>
      </c>
      <c r="AB3695" s="16" t="s">
        <v>2113</v>
      </c>
      <c r="AC3695" s="16" t="s">
        <v>5621</v>
      </c>
      <c r="AD3695" s="16">
        <f t="shared" si="820"/>
        <v>17745</v>
      </c>
      <c r="AE3695" s="16">
        <f t="shared" si="821"/>
        <v>136.5</v>
      </c>
      <c r="AF3695" s="16">
        <f t="shared" si="822"/>
        <v>51187.5</v>
      </c>
      <c r="AG3695" s="16">
        <f t="shared" si="823"/>
        <v>39</v>
      </c>
      <c r="AH3695" s="12">
        <f t="shared" si="824"/>
        <v>0</v>
      </c>
      <c r="AI3695" s="16">
        <f t="shared" si="825"/>
        <v>2.73</v>
      </c>
      <c r="AJ3695" s="16">
        <f t="shared" si="826"/>
        <v>9418.5</v>
      </c>
      <c r="AK3695" s="16">
        <f t="shared" si="827"/>
        <v>195</v>
      </c>
      <c r="AL3695" s="16">
        <f t="shared" si="828"/>
        <v>1950</v>
      </c>
      <c r="AM3695" s="16">
        <f t="shared" si="829"/>
        <v>27690</v>
      </c>
      <c r="AN3695" s="16">
        <f t="shared" si="830"/>
        <v>107991</v>
      </c>
      <c r="AP3695" s="16">
        <v>0.39</v>
      </c>
      <c r="AQ3695" s="16" t="s">
        <v>207</v>
      </c>
      <c r="AX3695" s="16" t="s">
        <v>207</v>
      </c>
      <c r="AY3695" s="16" t="s">
        <v>207</v>
      </c>
      <c r="AZ3695" s="16" t="s">
        <v>207</v>
      </c>
      <c r="BA3695" s="16" t="s">
        <v>207</v>
      </c>
      <c r="BB3695" s="16" t="s">
        <v>207</v>
      </c>
      <c r="BC3695" s="16">
        <v>0.39</v>
      </c>
      <c r="BD3695" s="16">
        <f t="shared" si="831"/>
        <v>1.365</v>
      </c>
      <c r="BE3695" s="16">
        <f t="shared" si="832"/>
        <v>674.94375000000002</v>
      </c>
      <c r="BG3695" s="16">
        <f t="shared" si="833"/>
        <v>468</v>
      </c>
      <c r="BH3695" s="16">
        <f t="shared" si="834"/>
        <v>249.60000000000002</v>
      </c>
      <c r="BI3695" s="16">
        <f t="shared" si="835"/>
        <v>3.12</v>
      </c>
    </row>
    <row r="3696" spans="1:61" x14ac:dyDescent="0.35">
      <c r="A3696">
        <v>3695</v>
      </c>
      <c r="B3696" t="s">
        <v>360</v>
      </c>
      <c r="C3696" t="s">
        <v>10308</v>
      </c>
      <c r="D3696" s="15" t="s">
        <v>4265</v>
      </c>
      <c r="E3696" s="12" t="s">
        <v>98</v>
      </c>
      <c r="G3696" s="12" t="s">
        <v>3316</v>
      </c>
      <c r="H3696" s="12" t="s">
        <v>589</v>
      </c>
      <c r="I3696" s="12" t="s">
        <v>363</v>
      </c>
      <c r="J3696" s="12" t="s">
        <v>2401</v>
      </c>
      <c r="K3696" s="12" t="s">
        <v>363</v>
      </c>
      <c r="N3696" s="16" t="s">
        <v>206</v>
      </c>
      <c r="O3696" s="16" t="s">
        <v>4261</v>
      </c>
      <c r="P3696" s="12" t="s">
        <v>366</v>
      </c>
      <c r="Q3696" s="16">
        <v>2022</v>
      </c>
      <c r="R3696" s="16" t="s">
        <v>4037</v>
      </c>
      <c r="T3696" s="16">
        <v>0</v>
      </c>
      <c r="V3696" s="12" t="s">
        <v>204</v>
      </c>
      <c r="W3696" s="12" t="s">
        <v>204</v>
      </c>
      <c r="X3696" s="16">
        <v>1</v>
      </c>
      <c r="Y3696" s="16">
        <v>7</v>
      </c>
      <c r="Z3696" s="16">
        <v>1.5</v>
      </c>
      <c r="AA3696" s="16">
        <v>195</v>
      </c>
      <c r="AB3696" s="16" t="s">
        <v>2113</v>
      </c>
      <c r="AC3696" s="16" t="s">
        <v>5621</v>
      </c>
      <c r="AD3696" s="16">
        <f t="shared" si="820"/>
        <v>68250</v>
      </c>
      <c r="AE3696" s="16">
        <f t="shared" si="821"/>
        <v>525</v>
      </c>
      <c r="AF3696" s="16">
        <f t="shared" si="822"/>
        <v>196875</v>
      </c>
      <c r="AG3696" s="16">
        <f t="shared" si="823"/>
        <v>150</v>
      </c>
      <c r="AH3696" s="12">
        <f t="shared" si="824"/>
        <v>0</v>
      </c>
      <c r="AI3696" s="16">
        <f t="shared" si="825"/>
        <v>10.5</v>
      </c>
      <c r="AJ3696" s="16">
        <f t="shared" si="826"/>
        <v>36225</v>
      </c>
      <c r="AK3696" s="16">
        <f t="shared" si="827"/>
        <v>750</v>
      </c>
      <c r="AL3696" s="16">
        <f t="shared" si="828"/>
        <v>7500</v>
      </c>
      <c r="AM3696" s="16">
        <f t="shared" si="829"/>
        <v>106500</v>
      </c>
      <c r="AN3696" s="16">
        <f t="shared" si="830"/>
        <v>415350</v>
      </c>
      <c r="AP3696" s="16">
        <v>1.5</v>
      </c>
      <c r="AQ3696" s="16" t="s">
        <v>207</v>
      </c>
      <c r="AX3696" s="16" t="s">
        <v>207</v>
      </c>
      <c r="AY3696" s="16" t="s">
        <v>207</v>
      </c>
      <c r="AZ3696" s="16" t="s">
        <v>207</v>
      </c>
      <c r="BA3696" s="16" t="s">
        <v>207</v>
      </c>
      <c r="BB3696" s="16" t="s">
        <v>207</v>
      </c>
      <c r="BC3696" s="16">
        <v>1.5</v>
      </c>
      <c r="BD3696" s="16">
        <f t="shared" si="831"/>
        <v>5.25</v>
      </c>
      <c r="BE3696" s="16">
        <f t="shared" si="832"/>
        <v>2595.9375</v>
      </c>
      <c r="BG3696" s="16">
        <f t="shared" si="833"/>
        <v>1800</v>
      </c>
      <c r="BH3696" s="16">
        <f t="shared" si="834"/>
        <v>960</v>
      </c>
      <c r="BI3696" s="16">
        <f t="shared" si="835"/>
        <v>12</v>
      </c>
    </row>
    <row r="3697" spans="1:61" x14ac:dyDescent="0.35">
      <c r="A3697">
        <v>3696</v>
      </c>
      <c r="B3697" t="s">
        <v>360</v>
      </c>
      <c r="C3697" t="s">
        <v>10309</v>
      </c>
      <c r="D3697" s="15" t="s">
        <v>855</v>
      </c>
      <c r="E3697" s="12" t="s">
        <v>98</v>
      </c>
      <c r="G3697" s="12" t="s">
        <v>3316</v>
      </c>
      <c r="H3697" s="12" t="s">
        <v>589</v>
      </c>
      <c r="I3697" s="12" t="s">
        <v>363</v>
      </c>
      <c r="J3697" s="12" t="s">
        <v>2401</v>
      </c>
      <c r="K3697" s="12" t="s">
        <v>363</v>
      </c>
      <c r="N3697" s="16" t="s">
        <v>206</v>
      </c>
      <c r="O3697" s="16" t="s">
        <v>4261</v>
      </c>
      <c r="P3697" s="12" t="s">
        <v>366</v>
      </c>
      <c r="Q3697" s="16">
        <v>2022</v>
      </c>
      <c r="R3697" s="16" t="s">
        <v>4080</v>
      </c>
      <c r="T3697" s="16">
        <v>0</v>
      </c>
      <c r="V3697" s="12" t="s">
        <v>204</v>
      </c>
      <c r="W3697" s="12" t="s">
        <v>204</v>
      </c>
      <c r="X3697" s="16">
        <v>1</v>
      </c>
      <c r="Y3697" s="16">
        <v>7</v>
      </c>
      <c r="Z3697" s="16">
        <v>0.4</v>
      </c>
      <c r="AA3697" s="16">
        <v>52</v>
      </c>
      <c r="AB3697" s="16" t="s">
        <v>2113</v>
      </c>
      <c r="AC3697" s="16" t="s">
        <v>5621</v>
      </c>
      <c r="AD3697" s="16">
        <f t="shared" si="820"/>
        <v>18200</v>
      </c>
      <c r="AE3697" s="16">
        <f t="shared" si="821"/>
        <v>140</v>
      </c>
      <c r="AF3697" s="16">
        <f t="shared" si="822"/>
        <v>52500</v>
      </c>
      <c r="AG3697" s="16">
        <f t="shared" si="823"/>
        <v>40</v>
      </c>
      <c r="AH3697" s="12">
        <f t="shared" si="824"/>
        <v>0</v>
      </c>
      <c r="AI3697" s="16">
        <f t="shared" si="825"/>
        <v>2.8000000000000003</v>
      </c>
      <c r="AJ3697" s="16">
        <f t="shared" si="826"/>
        <v>9660.0000000000018</v>
      </c>
      <c r="AK3697" s="16">
        <f t="shared" si="827"/>
        <v>200</v>
      </c>
      <c r="AL3697" s="16">
        <f t="shared" si="828"/>
        <v>2000</v>
      </c>
      <c r="AM3697" s="16">
        <f t="shared" si="829"/>
        <v>28400</v>
      </c>
      <c r="AN3697" s="16">
        <f t="shared" si="830"/>
        <v>110760</v>
      </c>
      <c r="AP3697" s="16">
        <v>0.4</v>
      </c>
      <c r="AQ3697" s="16" t="s">
        <v>207</v>
      </c>
      <c r="AX3697" s="16" t="s">
        <v>207</v>
      </c>
      <c r="AY3697" s="16" t="s">
        <v>207</v>
      </c>
      <c r="AZ3697" s="16" t="s">
        <v>207</v>
      </c>
      <c r="BA3697" s="16" t="s">
        <v>207</v>
      </c>
      <c r="BB3697" s="16" t="s">
        <v>207</v>
      </c>
      <c r="BC3697" s="16">
        <v>0.4</v>
      </c>
      <c r="BD3697" s="16">
        <f t="shared" si="831"/>
        <v>1.4000000000000001</v>
      </c>
      <c r="BE3697" s="16">
        <f t="shared" si="832"/>
        <v>692.25</v>
      </c>
      <c r="BG3697" s="16">
        <f t="shared" si="833"/>
        <v>480</v>
      </c>
      <c r="BH3697" s="16">
        <f t="shared" si="834"/>
        <v>256</v>
      </c>
      <c r="BI3697" s="16">
        <f t="shared" si="835"/>
        <v>3.2</v>
      </c>
    </row>
    <row r="3698" spans="1:61" x14ac:dyDescent="0.35">
      <c r="A3698">
        <v>3697</v>
      </c>
      <c r="B3698" t="s">
        <v>360</v>
      </c>
      <c r="C3698" t="s">
        <v>10310</v>
      </c>
      <c r="D3698" s="15" t="s">
        <v>925</v>
      </c>
      <c r="E3698" s="12" t="s">
        <v>98</v>
      </c>
      <c r="G3698" s="12" t="s">
        <v>3316</v>
      </c>
      <c r="H3698" s="12" t="s">
        <v>589</v>
      </c>
      <c r="I3698" s="12" t="s">
        <v>363</v>
      </c>
      <c r="J3698" s="12" t="s">
        <v>2401</v>
      </c>
      <c r="K3698" s="12" t="s">
        <v>363</v>
      </c>
      <c r="N3698" s="16" t="s">
        <v>206</v>
      </c>
      <c r="O3698" s="16" t="s">
        <v>4261</v>
      </c>
      <c r="P3698" s="12" t="s">
        <v>366</v>
      </c>
      <c r="Q3698" s="16">
        <v>2022</v>
      </c>
      <c r="R3698" s="16" t="s">
        <v>4124</v>
      </c>
      <c r="T3698" s="16">
        <v>0</v>
      </c>
      <c r="V3698" s="12" t="s">
        <v>204</v>
      </c>
      <c r="W3698" s="12" t="s">
        <v>204</v>
      </c>
      <c r="X3698" s="16">
        <v>1</v>
      </c>
      <c r="Y3698" s="16">
        <v>7</v>
      </c>
      <c r="Z3698" s="16">
        <v>0.42</v>
      </c>
      <c r="AA3698" s="16">
        <v>54.6</v>
      </c>
      <c r="AB3698" s="16" t="s">
        <v>2113</v>
      </c>
      <c r="AC3698" s="16" t="s">
        <v>5621</v>
      </c>
      <c r="AD3698" s="16">
        <f t="shared" si="820"/>
        <v>19110</v>
      </c>
      <c r="AE3698" s="16">
        <f t="shared" si="821"/>
        <v>147</v>
      </c>
      <c r="AF3698" s="16">
        <f t="shared" si="822"/>
        <v>55125</v>
      </c>
      <c r="AG3698" s="16">
        <f t="shared" si="823"/>
        <v>42</v>
      </c>
      <c r="AH3698" s="12">
        <f t="shared" si="824"/>
        <v>0</v>
      </c>
      <c r="AI3698" s="16">
        <f t="shared" si="825"/>
        <v>2.94</v>
      </c>
      <c r="AJ3698" s="16">
        <f t="shared" si="826"/>
        <v>10143</v>
      </c>
      <c r="AK3698" s="16">
        <f t="shared" si="827"/>
        <v>210</v>
      </c>
      <c r="AL3698" s="16">
        <f t="shared" si="828"/>
        <v>2100</v>
      </c>
      <c r="AM3698" s="16">
        <f t="shared" si="829"/>
        <v>29820</v>
      </c>
      <c r="AN3698" s="16">
        <f t="shared" si="830"/>
        <v>116298</v>
      </c>
      <c r="AP3698" s="16">
        <v>0.42</v>
      </c>
      <c r="AQ3698" s="16" t="s">
        <v>207</v>
      </c>
      <c r="AX3698" s="16" t="s">
        <v>207</v>
      </c>
      <c r="AY3698" s="16" t="s">
        <v>207</v>
      </c>
      <c r="AZ3698" s="16" t="s">
        <v>207</v>
      </c>
      <c r="BA3698" s="16" t="s">
        <v>207</v>
      </c>
      <c r="BB3698" s="16" t="s">
        <v>207</v>
      </c>
      <c r="BC3698" s="16">
        <v>0.42</v>
      </c>
      <c r="BD3698" s="16">
        <f t="shared" si="831"/>
        <v>1.47</v>
      </c>
      <c r="BE3698" s="16">
        <f t="shared" si="832"/>
        <v>726.86249999999995</v>
      </c>
      <c r="BG3698" s="16">
        <f t="shared" si="833"/>
        <v>504</v>
      </c>
      <c r="BH3698" s="16">
        <f t="shared" si="834"/>
        <v>268.8</v>
      </c>
      <c r="BI3698" s="16">
        <f t="shared" si="835"/>
        <v>3.3600000000000003</v>
      </c>
    </row>
    <row r="3699" spans="1:61" x14ac:dyDescent="0.35">
      <c r="A3699">
        <v>3698</v>
      </c>
      <c r="B3699" t="s">
        <v>360</v>
      </c>
      <c r="C3699" t="s">
        <v>10311</v>
      </c>
      <c r="D3699" s="15" t="s">
        <v>4266</v>
      </c>
      <c r="E3699" s="12" t="s">
        <v>98</v>
      </c>
      <c r="G3699" s="12" t="s">
        <v>3316</v>
      </c>
      <c r="H3699" s="12" t="s">
        <v>589</v>
      </c>
      <c r="I3699" s="12" t="s">
        <v>363</v>
      </c>
      <c r="J3699" s="12" t="s">
        <v>2401</v>
      </c>
      <c r="K3699" s="12" t="s">
        <v>363</v>
      </c>
      <c r="N3699" s="16" t="s">
        <v>206</v>
      </c>
      <c r="O3699" s="16" t="s">
        <v>4261</v>
      </c>
      <c r="P3699" s="12" t="s">
        <v>366</v>
      </c>
      <c r="Q3699" s="16">
        <v>2022</v>
      </c>
      <c r="R3699" s="16" t="s">
        <v>3873</v>
      </c>
      <c r="T3699" s="16">
        <v>0</v>
      </c>
      <c r="V3699" s="12" t="s">
        <v>204</v>
      </c>
      <c r="W3699" s="12" t="s">
        <v>204</v>
      </c>
      <c r="X3699" s="16">
        <v>1</v>
      </c>
      <c r="Y3699" s="16">
        <v>7</v>
      </c>
      <c r="Z3699" s="16">
        <v>0.74</v>
      </c>
      <c r="AA3699" s="16">
        <v>96.2</v>
      </c>
      <c r="AB3699" s="16" t="s">
        <v>2113</v>
      </c>
      <c r="AC3699" s="16" t="s">
        <v>5621</v>
      </c>
      <c r="AD3699" s="16">
        <f t="shared" si="820"/>
        <v>33670</v>
      </c>
      <c r="AE3699" s="16">
        <f t="shared" si="821"/>
        <v>259</v>
      </c>
      <c r="AF3699" s="16">
        <f t="shared" si="822"/>
        <v>97125</v>
      </c>
      <c r="AG3699" s="16">
        <f t="shared" si="823"/>
        <v>74</v>
      </c>
      <c r="AH3699" s="12">
        <f t="shared" si="824"/>
        <v>0</v>
      </c>
      <c r="AI3699" s="16">
        <f t="shared" si="825"/>
        <v>5.18</v>
      </c>
      <c r="AJ3699" s="16">
        <f t="shared" si="826"/>
        <v>17871</v>
      </c>
      <c r="AK3699" s="16">
        <f t="shared" si="827"/>
        <v>370</v>
      </c>
      <c r="AL3699" s="16">
        <f t="shared" si="828"/>
        <v>3700</v>
      </c>
      <c r="AM3699" s="16">
        <f t="shared" si="829"/>
        <v>52540</v>
      </c>
      <c r="AN3699" s="16">
        <f t="shared" si="830"/>
        <v>204906</v>
      </c>
      <c r="AP3699" s="16">
        <v>0.74</v>
      </c>
      <c r="AQ3699" s="16" t="s">
        <v>207</v>
      </c>
      <c r="AX3699" s="16" t="s">
        <v>207</v>
      </c>
      <c r="AY3699" s="16" t="s">
        <v>207</v>
      </c>
      <c r="AZ3699" s="16" t="s">
        <v>207</v>
      </c>
      <c r="BA3699" s="16" t="s">
        <v>207</v>
      </c>
      <c r="BB3699" s="16" t="s">
        <v>207</v>
      </c>
      <c r="BC3699" s="16">
        <v>0.74</v>
      </c>
      <c r="BD3699" s="16">
        <f t="shared" si="831"/>
        <v>2.59</v>
      </c>
      <c r="BE3699" s="16">
        <f t="shared" si="832"/>
        <v>1280.6624999999999</v>
      </c>
      <c r="BG3699" s="16">
        <f t="shared" si="833"/>
        <v>888</v>
      </c>
      <c r="BH3699" s="16">
        <f t="shared" si="834"/>
        <v>473.6</v>
      </c>
      <c r="BI3699" s="16">
        <f t="shared" si="835"/>
        <v>5.92</v>
      </c>
    </row>
    <row r="3700" spans="1:61" x14ac:dyDescent="0.35">
      <c r="A3700">
        <v>3699</v>
      </c>
      <c r="B3700" t="s">
        <v>360</v>
      </c>
      <c r="C3700" t="s">
        <v>10312</v>
      </c>
      <c r="D3700" s="15" t="s">
        <v>4236</v>
      </c>
      <c r="E3700" s="12" t="s">
        <v>98</v>
      </c>
      <c r="G3700" s="12" t="s">
        <v>3316</v>
      </c>
      <c r="H3700" s="12" t="s">
        <v>589</v>
      </c>
      <c r="I3700" s="12" t="s">
        <v>363</v>
      </c>
      <c r="J3700" s="12" t="s">
        <v>2401</v>
      </c>
      <c r="K3700" s="12" t="s">
        <v>363</v>
      </c>
      <c r="N3700" s="16" t="s">
        <v>206</v>
      </c>
      <c r="O3700" s="16" t="s">
        <v>4261</v>
      </c>
      <c r="P3700" s="12" t="s">
        <v>366</v>
      </c>
      <c r="Q3700" s="16">
        <v>2022</v>
      </c>
      <c r="R3700" s="16" t="s">
        <v>4267</v>
      </c>
      <c r="T3700" s="16">
        <v>0</v>
      </c>
      <c r="V3700" s="12" t="s">
        <v>204</v>
      </c>
      <c r="W3700" s="12" t="s">
        <v>204</v>
      </c>
      <c r="X3700" s="16">
        <v>1</v>
      </c>
      <c r="Y3700" s="16">
        <v>7</v>
      </c>
      <c r="Z3700" s="16">
        <v>0.93</v>
      </c>
      <c r="AA3700" s="16">
        <v>120.9</v>
      </c>
      <c r="AB3700" s="16" t="s">
        <v>2113</v>
      </c>
      <c r="AC3700" s="16" t="s">
        <v>5621</v>
      </c>
      <c r="AD3700" s="16">
        <f t="shared" si="820"/>
        <v>42315</v>
      </c>
      <c r="AE3700" s="16">
        <f t="shared" si="821"/>
        <v>325.5</v>
      </c>
      <c r="AF3700" s="16">
        <f t="shared" si="822"/>
        <v>122062.5</v>
      </c>
      <c r="AG3700" s="16">
        <f t="shared" si="823"/>
        <v>93</v>
      </c>
      <c r="AH3700" s="12">
        <f t="shared" si="824"/>
        <v>0</v>
      </c>
      <c r="AI3700" s="16">
        <f t="shared" si="825"/>
        <v>6.5100000000000007</v>
      </c>
      <c r="AJ3700" s="16">
        <f t="shared" si="826"/>
        <v>22459.500000000004</v>
      </c>
      <c r="AK3700" s="16">
        <f t="shared" si="827"/>
        <v>465</v>
      </c>
      <c r="AL3700" s="16">
        <f t="shared" si="828"/>
        <v>4650</v>
      </c>
      <c r="AM3700" s="16">
        <f t="shared" si="829"/>
        <v>66030</v>
      </c>
      <c r="AN3700" s="16">
        <f t="shared" si="830"/>
        <v>257517</v>
      </c>
      <c r="AP3700" s="16">
        <v>0.93</v>
      </c>
      <c r="AQ3700" s="16" t="s">
        <v>207</v>
      </c>
      <c r="AX3700" s="16" t="s">
        <v>207</v>
      </c>
      <c r="AY3700" s="16" t="s">
        <v>207</v>
      </c>
      <c r="AZ3700" s="16" t="s">
        <v>207</v>
      </c>
      <c r="BA3700" s="16" t="s">
        <v>207</v>
      </c>
      <c r="BB3700" s="16" t="s">
        <v>207</v>
      </c>
      <c r="BC3700" s="16">
        <v>0.93</v>
      </c>
      <c r="BD3700" s="16">
        <f t="shared" si="831"/>
        <v>3.2550000000000003</v>
      </c>
      <c r="BE3700" s="16">
        <f t="shared" si="832"/>
        <v>1609.48125</v>
      </c>
      <c r="BG3700" s="16">
        <f t="shared" si="833"/>
        <v>1116</v>
      </c>
      <c r="BH3700" s="16">
        <f t="shared" si="834"/>
        <v>595.20000000000005</v>
      </c>
      <c r="BI3700" s="16">
        <f t="shared" si="835"/>
        <v>7.44</v>
      </c>
    </row>
    <row r="3701" spans="1:61" x14ac:dyDescent="0.35">
      <c r="A3701">
        <v>3700</v>
      </c>
      <c r="B3701" t="s">
        <v>360</v>
      </c>
      <c r="C3701" t="s">
        <v>10313</v>
      </c>
      <c r="D3701" s="15" t="s">
        <v>4268</v>
      </c>
      <c r="E3701" s="12" t="s">
        <v>98</v>
      </c>
      <c r="G3701" s="12" t="s">
        <v>3316</v>
      </c>
      <c r="H3701" s="12" t="s">
        <v>589</v>
      </c>
      <c r="I3701" s="12" t="s">
        <v>363</v>
      </c>
      <c r="J3701" s="12" t="s">
        <v>2401</v>
      </c>
      <c r="K3701" s="12" t="s">
        <v>363</v>
      </c>
      <c r="N3701" s="16" t="s">
        <v>206</v>
      </c>
      <c r="O3701" s="16" t="s">
        <v>4261</v>
      </c>
      <c r="P3701" s="12" t="s">
        <v>366</v>
      </c>
      <c r="Q3701" s="16">
        <v>2022</v>
      </c>
      <c r="R3701" s="16" t="s">
        <v>4264</v>
      </c>
      <c r="T3701" s="16">
        <v>0</v>
      </c>
      <c r="V3701" s="12" t="s">
        <v>204</v>
      </c>
      <c r="W3701" s="12" t="s">
        <v>204</v>
      </c>
      <c r="X3701" s="16">
        <v>1</v>
      </c>
      <c r="Y3701" s="16">
        <v>7</v>
      </c>
      <c r="Z3701" s="16">
        <v>0.39</v>
      </c>
      <c r="AA3701" s="16">
        <v>50.7</v>
      </c>
      <c r="AB3701" s="16" t="s">
        <v>2113</v>
      </c>
      <c r="AC3701" s="16" t="s">
        <v>5621</v>
      </c>
      <c r="AD3701" s="16">
        <f t="shared" si="820"/>
        <v>17745</v>
      </c>
      <c r="AE3701" s="16">
        <f t="shared" si="821"/>
        <v>136.5</v>
      </c>
      <c r="AF3701" s="16">
        <f t="shared" si="822"/>
        <v>51187.5</v>
      </c>
      <c r="AG3701" s="16">
        <f t="shared" si="823"/>
        <v>39</v>
      </c>
      <c r="AH3701" s="12">
        <f t="shared" si="824"/>
        <v>0</v>
      </c>
      <c r="AI3701" s="16">
        <f t="shared" si="825"/>
        <v>2.73</v>
      </c>
      <c r="AJ3701" s="16">
        <f t="shared" si="826"/>
        <v>9418.5</v>
      </c>
      <c r="AK3701" s="16">
        <f t="shared" si="827"/>
        <v>195</v>
      </c>
      <c r="AL3701" s="16">
        <f t="shared" si="828"/>
        <v>1950</v>
      </c>
      <c r="AM3701" s="16">
        <f t="shared" si="829"/>
        <v>27690</v>
      </c>
      <c r="AN3701" s="16">
        <f t="shared" si="830"/>
        <v>107991</v>
      </c>
      <c r="AP3701" s="16">
        <v>0.39</v>
      </c>
      <c r="AQ3701" s="16" t="s">
        <v>207</v>
      </c>
      <c r="AX3701" s="16" t="s">
        <v>207</v>
      </c>
      <c r="AY3701" s="16" t="s">
        <v>207</v>
      </c>
      <c r="AZ3701" s="16" t="s">
        <v>207</v>
      </c>
      <c r="BA3701" s="16" t="s">
        <v>207</v>
      </c>
      <c r="BB3701" s="16" t="s">
        <v>207</v>
      </c>
      <c r="BC3701" s="16">
        <v>0.39</v>
      </c>
      <c r="BD3701" s="16">
        <f t="shared" si="831"/>
        <v>1.365</v>
      </c>
      <c r="BE3701" s="16">
        <f t="shared" si="832"/>
        <v>674.94375000000002</v>
      </c>
      <c r="BG3701" s="16">
        <f t="shared" si="833"/>
        <v>468</v>
      </c>
      <c r="BH3701" s="16">
        <f t="shared" si="834"/>
        <v>249.60000000000002</v>
      </c>
      <c r="BI3701" s="16">
        <f t="shared" si="835"/>
        <v>3.12</v>
      </c>
    </row>
    <row r="3702" spans="1:61" x14ac:dyDescent="0.35">
      <c r="A3702">
        <v>3701</v>
      </c>
      <c r="B3702" t="s">
        <v>360</v>
      </c>
      <c r="C3702" t="s">
        <v>10314</v>
      </c>
      <c r="D3702" s="15" t="s">
        <v>4269</v>
      </c>
      <c r="E3702" s="12" t="s">
        <v>98</v>
      </c>
      <c r="G3702" s="12" t="s">
        <v>3316</v>
      </c>
      <c r="H3702" s="12" t="s">
        <v>589</v>
      </c>
      <c r="I3702" s="12" t="s">
        <v>363</v>
      </c>
      <c r="J3702" s="12" t="s">
        <v>2401</v>
      </c>
      <c r="K3702" s="12" t="s">
        <v>363</v>
      </c>
      <c r="N3702" s="16" t="s">
        <v>206</v>
      </c>
      <c r="O3702" s="16" t="s">
        <v>4250</v>
      </c>
      <c r="P3702" s="12" t="s">
        <v>366</v>
      </c>
      <c r="Q3702" s="16">
        <v>2022</v>
      </c>
      <c r="R3702" s="16" t="s">
        <v>4089</v>
      </c>
      <c r="T3702" s="16">
        <v>0</v>
      </c>
      <c r="V3702" s="12" t="s">
        <v>204</v>
      </c>
      <c r="W3702" s="12" t="s">
        <v>204</v>
      </c>
      <c r="X3702" s="16">
        <v>1</v>
      </c>
      <c r="Y3702" s="16">
        <v>7</v>
      </c>
      <c r="Z3702" s="16">
        <v>0.8</v>
      </c>
      <c r="AA3702" s="16">
        <v>104</v>
      </c>
      <c r="AB3702" s="16" t="s">
        <v>2113</v>
      </c>
      <c r="AC3702" s="16" t="s">
        <v>5621</v>
      </c>
      <c r="AD3702" s="16">
        <f t="shared" si="820"/>
        <v>36400</v>
      </c>
      <c r="AE3702" s="16">
        <f t="shared" si="821"/>
        <v>280</v>
      </c>
      <c r="AF3702" s="16">
        <f t="shared" si="822"/>
        <v>105000</v>
      </c>
      <c r="AG3702" s="16">
        <f t="shared" si="823"/>
        <v>80</v>
      </c>
      <c r="AH3702" s="12">
        <f t="shared" si="824"/>
        <v>0</v>
      </c>
      <c r="AI3702" s="16">
        <f t="shared" si="825"/>
        <v>5.6000000000000005</v>
      </c>
      <c r="AJ3702" s="16">
        <f t="shared" si="826"/>
        <v>19320.000000000004</v>
      </c>
      <c r="AK3702" s="16">
        <f t="shared" si="827"/>
        <v>400</v>
      </c>
      <c r="AL3702" s="16">
        <f t="shared" si="828"/>
        <v>4000</v>
      </c>
      <c r="AM3702" s="16">
        <f t="shared" si="829"/>
        <v>56800</v>
      </c>
      <c r="AN3702" s="16">
        <f t="shared" si="830"/>
        <v>221520</v>
      </c>
      <c r="AP3702" s="16">
        <v>0.8</v>
      </c>
      <c r="AQ3702" s="16" t="s">
        <v>207</v>
      </c>
      <c r="AX3702" s="16" t="s">
        <v>207</v>
      </c>
      <c r="AY3702" s="16" t="s">
        <v>207</v>
      </c>
      <c r="AZ3702" s="16" t="s">
        <v>207</v>
      </c>
      <c r="BA3702" s="16" t="s">
        <v>207</v>
      </c>
      <c r="BB3702" s="16" t="s">
        <v>207</v>
      </c>
      <c r="BC3702" s="16">
        <v>0.8</v>
      </c>
      <c r="BD3702" s="16">
        <f t="shared" si="831"/>
        <v>2.8000000000000003</v>
      </c>
      <c r="BE3702" s="16">
        <f t="shared" si="832"/>
        <v>1384.5</v>
      </c>
      <c r="BG3702" s="16">
        <f t="shared" si="833"/>
        <v>960</v>
      </c>
      <c r="BH3702" s="16">
        <f t="shared" si="834"/>
        <v>512</v>
      </c>
      <c r="BI3702" s="16">
        <f t="shared" si="835"/>
        <v>6.4</v>
      </c>
    </row>
    <row r="3703" spans="1:61" x14ac:dyDescent="0.35">
      <c r="A3703">
        <v>3702</v>
      </c>
      <c r="B3703" t="s">
        <v>360</v>
      </c>
      <c r="C3703" t="s">
        <v>10315</v>
      </c>
      <c r="D3703" s="15" t="s">
        <v>4270</v>
      </c>
      <c r="E3703" s="12" t="s">
        <v>98</v>
      </c>
      <c r="G3703" s="12" t="s">
        <v>3316</v>
      </c>
      <c r="H3703" s="12" t="s">
        <v>589</v>
      </c>
      <c r="I3703" s="12" t="s">
        <v>363</v>
      </c>
      <c r="J3703" s="12" t="s">
        <v>2401</v>
      </c>
      <c r="K3703" s="12" t="s">
        <v>363</v>
      </c>
      <c r="N3703" s="16" t="s">
        <v>206</v>
      </c>
      <c r="O3703" s="16" t="s">
        <v>4261</v>
      </c>
      <c r="P3703" s="12" t="s">
        <v>366</v>
      </c>
      <c r="Q3703" s="16">
        <v>2022</v>
      </c>
      <c r="R3703" s="16" t="s">
        <v>4271</v>
      </c>
      <c r="T3703" s="16">
        <v>0</v>
      </c>
      <c r="V3703" s="12" t="s">
        <v>204</v>
      </c>
      <c r="W3703" s="12" t="s">
        <v>204</v>
      </c>
      <c r="X3703" s="16">
        <v>1</v>
      </c>
      <c r="Y3703" s="16">
        <v>7</v>
      </c>
      <c r="Z3703" s="16">
        <v>2.0499999999999998</v>
      </c>
      <c r="AA3703" s="16">
        <v>266.5</v>
      </c>
      <c r="AB3703" s="16" t="s">
        <v>2113</v>
      </c>
      <c r="AC3703" s="16" t="s">
        <v>5621</v>
      </c>
      <c r="AD3703" s="16">
        <f t="shared" si="820"/>
        <v>93275</v>
      </c>
      <c r="AE3703" s="16">
        <f t="shared" si="821"/>
        <v>717.49999999999989</v>
      </c>
      <c r="AF3703" s="16">
        <f t="shared" si="822"/>
        <v>269062.49999999994</v>
      </c>
      <c r="AG3703" s="16">
        <f t="shared" si="823"/>
        <v>204.99999999999997</v>
      </c>
      <c r="AH3703" s="12">
        <f t="shared" si="824"/>
        <v>0</v>
      </c>
      <c r="AI3703" s="16">
        <f t="shared" si="825"/>
        <v>14.349999999999998</v>
      </c>
      <c r="AJ3703" s="16">
        <f t="shared" si="826"/>
        <v>49507.499999999993</v>
      </c>
      <c r="AK3703" s="16">
        <f t="shared" si="827"/>
        <v>1025</v>
      </c>
      <c r="AL3703" s="16">
        <f t="shared" si="828"/>
        <v>10250</v>
      </c>
      <c r="AM3703" s="16">
        <f t="shared" si="829"/>
        <v>145550</v>
      </c>
      <c r="AN3703" s="16">
        <f t="shared" si="830"/>
        <v>567645</v>
      </c>
      <c r="AP3703" s="16">
        <v>2.0499999999999998</v>
      </c>
      <c r="AQ3703" s="16" t="s">
        <v>207</v>
      </c>
      <c r="AX3703" s="16" t="s">
        <v>207</v>
      </c>
      <c r="AY3703" s="16" t="s">
        <v>207</v>
      </c>
      <c r="AZ3703" s="16" t="s">
        <v>207</v>
      </c>
      <c r="BA3703" s="16" t="s">
        <v>207</v>
      </c>
      <c r="BB3703" s="16" t="s">
        <v>207</v>
      </c>
      <c r="BC3703" s="16">
        <v>2.0499999999999998</v>
      </c>
      <c r="BD3703" s="16">
        <f t="shared" si="831"/>
        <v>7.1749999999999989</v>
      </c>
      <c r="BE3703" s="16">
        <f t="shared" si="832"/>
        <v>3547.78125</v>
      </c>
      <c r="BG3703" s="16">
        <f t="shared" si="833"/>
        <v>2460</v>
      </c>
      <c r="BH3703" s="16">
        <f t="shared" si="834"/>
        <v>1312</v>
      </c>
      <c r="BI3703" s="16">
        <f t="shared" si="835"/>
        <v>16.399999999999999</v>
      </c>
    </row>
    <row r="3704" spans="1:61" x14ac:dyDescent="0.35">
      <c r="A3704">
        <v>3703</v>
      </c>
      <c r="B3704" t="s">
        <v>360</v>
      </c>
      <c r="C3704" t="s">
        <v>10316</v>
      </c>
      <c r="D3704" s="15" t="s">
        <v>4272</v>
      </c>
      <c r="E3704" s="12" t="s">
        <v>98</v>
      </c>
      <c r="G3704" s="12" t="s">
        <v>3316</v>
      </c>
      <c r="H3704" s="12" t="s">
        <v>589</v>
      </c>
      <c r="I3704" s="12" t="s">
        <v>363</v>
      </c>
      <c r="J3704" s="12" t="s">
        <v>2401</v>
      </c>
      <c r="K3704" s="12" t="s">
        <v>363</v>
      </c>
      <c r="N3704" s="16" t="s">
        <v>206</v>
      </c>
      <c r="O3704" s="16" t="s">
        <v>4261</v>
      </c>
      <c r="P3704" s="12" t="s">
        <v>366</v>
      </c>
      <c r="Q3704" s="16">
        <v>2022</v>
      </c>
      <c r="R3704" s="16" t="s">
        <v>4080</v>
      </c>
      <c r="T3704" s="16">
        <v>0</v>
      </c>
      <c r="V3704" s="12" t="s">
        <v>204</v>
      </c>
      <c r="W3704" s="12" t="s">
        <v>204</v>
      </c>
      <c r="X3704" s="16">
        <v>1</v>
      </c>
      <c r="Y3704" s="16">
        <v>7</v>
      </c>
      <c r="Z3704" s="16">
        <v>0.4</v>
      </c>
      <c r="AA3704" s="16">
        <v>52</v>
      </c>
      <c r="AB3704" s="16" t="s">
        <v>2113</v>
      </c>
      <c r="AC3704" s="16" t="s">
        <v>5621</v>
      </c>
      <c r="AD3704" s="16">
        <f t="shared" si="820"/>
        <v>18200</v>
      </c>
      <c r="AE3704" s="16">
        <f t="shared" si="821"/>
        <v>140</v>
      </c>
      <c r="AF3704" s="16">
        <f t="shared" si="822"/>
        <v>52500</v>
      </c>
      <c r="AG3704" s="16">
        <f t="shared" si="823"/>
        <v>40</v>
      </c>
      <c r="AH3704" s="12">
        <f t="shared" si="824"/>
        <v>0</v>
      </c>
      <c r="AI3704" s="16">
        <f t="shared" si="825"/>
        <v>2.8000000000000003</v>
      </c>
      <c r="AJ3704" s="16">
        <f t="shared" si="826"/>
        <v>9660.0000000000018</v>
      </c>
      <c r="AK3704" s="16">
        <f t="shared" si="827"/>
        <v>200</v>
      </c>
      <c r="AL3704" s="16">
        <f t="shared" si="828"/>
        <v>2000</v>
      </c>
      <c r="AM3704" s="16">
        <f t="shared" si="829"/>
        <v>28400</v>
      </c>
      <c r="AN3704" s="16">
        <f t="shared" si="830"/>
        <v>110760</v>
      </c>
      <c r="AP3704" s="16">
        <v>0.4</v>
      </c>
      <c r="AQ3704" s="16" t="s">
        <v>207</v>
      </c>
      <c r="AX3704" s="16" t="s">
        <v>207</v>
      </c>
      <c r="AY3704" s="16" t="s">
        <v>207</v>
      </c>
      <c r="AZ3704" s="16" t="s">
        <v>207</v>
      </c>
      <c r="BA3704" s="16" t="s">
        <v>207</v>
      </c>
      <c r="BB3704" s="16" t="s">
        <v>207</v>
      </c>
      <c r="BC3704" s="16">
        <v>0.4</v>
      </c>
      <c r="BD3704" s="16">
        <f t="shared" si="831"/>
        <v>1.4000000000000001</v>
      </c>
      <c r="BE3704" s="16">
        <f t="shared" si="832"/>
        <v>692.25</v>
      </c>
      <c r="BG3704" s="16">
        <f t="shared" si="833"/>
        <v>480</v>
      </c>
      <c r="BH3704" s="16">
        <f t="shared" si="834"/>
        <v>256</v>
      </c>
      <c r="BI3704" s="16">
        <f t="shared" si="835"/>
        <v>3.2</v>
      </c>
    </row>
    <row r="3705" spans="1:61" x14ac:dyDescent="0.35">
      <c r="A3705">
        <v>3704</v>
      </c>
      <c r="B3705" t="s">
        <v>360</v>
      </c>
      <c r="C3705" t="s">
        <v>10317</v>
      </c>
      <c r="D3705" s="15" t="s">
        <v>4273</v>
      </c>
      <c r="E3705" s="12" t="s">
        <v>98</v>
      </c>
      <c r="G3705" s="12" t="s">
        <v>3316</v>
      </c>
      <c r="H3705" s="12" t="s">
        <v>589</v>
      </c>
      <c r="I3705" s="12" t="s">
        <v>363</v>
      </c>
      <c r="J3705" s="12" t="s">
        <v>2401</v>
      </c>
      <c r="K3705" s="12" t="s">
        <v>363</v>
      </c>
      <c r="N3705" s="16" t="s">
        <v>206</v>
      </c>
      <c r="O3705" s="16" t="s">
        <v>4261</v>
      </c>
      <c r="P3705" s="12" t="s">
        <v>366</v>
      </c>
      <c r="Q3705" s="16">
        <v>2022</v>
      </c>
      <c r="R3705" s="16" t="s">
        <v>4274</v>
      </c>
      <c r="T3705" s="16">
        <v>0</v>
      </c>
      <c r="V3705" s="12" t="s">
        <v>204</v>
      </c>
      <c r="W3705" s="12" t="s">
        <v>204</v>
      </c>
      <c r="X3705" s="16">
        <v>1</v>
      </c>
      <c r="Y3705" s="16">
        <v>7</v>
      </c>
      <c r="Z3705" s="16">
        <v>1.89</v>
      </c>
      <c r="AA3705" s="16">
        <v>245.7</v>
      </c>
      <c r="AB3705" s="16" t="s">
        <v>2113</v>
      </c>
      <c r="AC3705" s="16" t="s">
        <v>5621</v>
      </c>
      <c r="AD3705" s="16">
        <f t="shared" si="820"/>
        <v>85995</v>
      </c>
      <c r="AE3705" s="16">
        <f t="shared" si="821"/>
        <v>661.5</v>
      </c>
      <c r="AF3705" s="16">
        <f t="shared" si="822"/>
        <v>248062.5</v>
      </c>
      <c r="AG3705" s="16">
        <f t="shared" si="823"/>
        <v>189</v>
      </c>
      <c r="AH3705" s="12">
        <f t="shared" si="824"/>
        <v>0</v>
      </c>
      <c r="AI3705" s="16">
        <f t="shared" si="825"/>
        <v>13.229999999999999</v>
      </c>
      <c r="AJ3705" s="16">
        <f t="shared" si="826"/>
        <v>45643.499999999993</v>
      </c>
      <c r="AK3705" s="16">
        <f t="shared" si="827"/>
        <v>945</v>
      </c>
      <c r="AL3705" s="16">
        <f t="shared" si="828"/>
        <v>9450</v>
      </c>
      <c r="AM3705" s="16">
        <f t="shared" si="829"/>
        <v>134190</v>
      </c>
      <c r="AN3705" s="16">
        <f t="shared" si="830"/>
        <v>523341</v>
      </c>
      <c r="AP3705" s="16">
        <v>1.89</v>
      </c>
      <c r="AQ3705" s="16" t="s">
        <v>207</v>
      </c>
      <c r="AX3705" s="16" t="s">
        <v>207</v>
      </c>
      <c r="AY3705" s="16" t="s">
        <v>207</v>
      </c>
      <c r="AZ3705" s="16" t="s">
        <v>207</v>
      </c>
      <c r="BA3705" s="16" t="s">
        <v>207</v>
      </c>
      <c r="BB3705" s="16" t="s">
        <v>207</v>
      </c>
      <c r="BC3705" s="16">
        <v>1.89</v>
      </c>
      <c r="BD3705" s="16">
        <f t="shared" si="831"/>
        <v>6.6149999999999993</v>
      </c>
      <c r="BE3705" s="16">
        <f t="shared" si="832"/>
        <v>3270.8812499999999</v>
      </c>
      <c r="BG3705" s="16">
        <f t="shared" si="833"/>
        <v>2268</v>
      </c>
      <c r="BH3705" s="16">
        <f t="shared" si="834"/>
        <v>1209.5999999999999</v>
      </c>
      <c r="BI3705" s="16">
        <f t="shared" si="835"/>
        <v>15.12</v>
      </c>
    </row>
    <row r="3706" spans="1:61" x14ac:dyDescent="0.35">
      <c r="A3706">
        <v>3705</v>
      </c>
      <c r="B3706" t="s">
        <v>360</v>
      </c>
      <c r="C3706" t="s">
        <v>10318</v>
      </c>
      <c r="D3706" s="15" t="s">
        <v>4214</v>
      </c>
      <c r="E3706" s="12" t="s">
        <v>98</v>
      </c>
      <c r="G3706" s="12" t="s">
        <v>3316</v>
      </c>
      <c r="H3706" s="12" t="s">
        <v>589</v>
      </c>
      <c r="I3706" s="12" t="s">
        <v>363</v>
      </c>
      <c r="J3706" s="12" t="s">
        <v>2401</v>
      </c>
      <c r="K3706" s="12" t="s">
        <v>363</v>
      </c>
      <c r="N3706" s="16" t="s">
        <v>206</v>
      </c>
      <c r="O3706" s="16" t="s">
        <v>4261</v>
      </c>
      <c r="P3706" s="12" t="s">
        <v>366</v>
      </c>
      <c r="Q3706" s="16">
        <v>2022</v>
      </c>
      <c r="R3706" s="16" t="s">
        <v>3374</v>
      </c>
      <c r="T3706" s="16">
        <v>0</v>
      </c>
      <c r="V3706" s="12" t="s">
        <v>204</v>
      </c>
      <c r="W3706" s="12" t="s">
        <v>204</v>
      </c>
      <c r="X3706" s="16">
        <v>1</v>
      </c>
      <c r="Y3706" s="16">
        <v>7</v>
      </c>
      <c r="Z3706" s="16">
        <v>0.64</v>
      </c>
      <c r="AA3706" s="16">
        <v>83.2</v>
      </c>
      <c r="AB3706" s="16" t="s">
        <v>2113</v>
      </c>
      <c r="AC3706" s="16" t="s">
        <v>5621</v>
      </c>
      <c r="AD3706" s="16">
        <f t="shared" si="820"/>
        <v>29120</v>
      </c>
      <c r="AE3706" s="16">
        <f t="shared" si="821"/>
        <v>224</v>
      </c>
      <c r="AF3706" s="16">
        <f t="shared" si="822"/>
        <v>84000</v>
      </c>
      <c r="AG3706" s="16">
        <f t="shared" si="823"/>
        <v>64</v>
      </c>
      <c r="AH3706" s="12">
        <f t="shared" si="824"/>
        <v>0</v>
      </c>
      <c r="AI3706" s="16">
        <f t="shared" si="825"/>
        <v>4.4800000000000004</v>
      </c>
      <c r="AJ3706" s="16">
        <f t="shared" si="826"/>
        <v>15456.000000000002</v>
      </c>
      <c r="AK3706" s="16">
        <f t="shared" si="827"/>
        <v>320</v>
      </c>
      <c r="AL3706" s="16">
        <f t="shared" si="828"/>
        <v>3200</v>
      </c>
      <c r="AM3706" s="16">
        <f t="shared" si="829"/>
        <v>45440</v>
      </c>
      <c r="AN3706" s="16">
        <f t="shared" si="830"/>
        <v>177216</v>
      </c>
      <c r="AP3706" s="16">
        <v>0.64</v>
      </c>
      <c r="AQ3706" s="16" t="s">
        <v>207</v>
      </c>
      <c r="AX3706" s="16" t="s">
        <v>207</v>
      </c>
      <c r="AY3706" s="16" t="s">
        <v>207</v>
      </c>
      <c r="AZ3706" s="16" t="s">
        <v>207</v>
      </c>
      <c r="BA3706" s="16" t="s">
        <v>207</v>
      </c>
      <c r="BB3706" s="16" t="s">
        <v>207</v>
      </c>
      <c r="BC3706" s="16">
        <v>0.64</v>
      </c>
      <c r="BD3706" s="16">
        <f t="shared" si="831"/>
        <v>2.2400000000000002</v>
      </c>
      <c r="BE3706" s="16">
        <f t="shared" si="832"/>
        <v>1107.5999999999999</v>
      </c>
      <c r="BG3706" s="16">
        <f t="shared" si="833"/>
        <v>768</v>
      </c>
      <c r="BH3706" s="16">
        <f t="shared" si="834"/>
        <v>409.6</v>
      </c>
      <c r="BI3706" s="16">
        <f t="shared" si="835"/>
        <v>5.12</v>
      </c>
    </row>
    <row r="3707" spans="1:61" x14ac:dyDescent="0.35">
      <c r="A3707">
        <v>3706</v>
      </c>
      <c r="B3707" t="s">
        <v>360</v>
      </c>
      <c r="C3707" t="s">
        <v>10319</v>
      </c>
      <c r="D3707" s="15" t="s">
        <v>4275</v>
      </c>
      <c r="E3707" s="12" t="s">
        <v>98</v>
      </c>
      <c r="G3707" s="12" t="s">
        <v>3316</v>
      </c>
      <c r="H3707" s="12" t="s">
        <v>589</v>
      </c>
      <c r="I3707" s="12" t="s">
        <v>363</v>
      </c>
      <c r="J3707" s="12" t="s">
        <v>2401</v>
      </c>
      <c r="K3707" s="12" t="s">
        <v>363</v>
      </c>
      <c r="N3707" s="16" t="s">
        <v>206</v>
      </c>
      <c r="O3707" s="16" t="s">
        <v>4261</v>
      </c>
      <c r="P3707" s="12" t="s">
        <v>366</v>
      </c>
      <c r="Q3707" s="16">
        <v>2022</v>
      </c>
      <c r="R3707" s="16" t="s">
        <v>4080</v>
      </c>
      <c r="T3707" s="16">
        <v>0</v>
      </c>
      <c r="V3707" s="12" t="s">
        <v>204</v>
      </c>
      <c r="W3707" s="12" t="s">
        <v>204</v>
      </c>
      <c r="X3707" s="16">
        <v>1</v>
      </c>
      <c r="Y3707" s="16">
        <v>7</v>
      </c>
      <c r="Z3707" s="16">
        <v>0.4</v>
      </c>
      <c r="AA3707" s="16">
        <v>52</v>
      </c>
      <c r="AB3707" s="16" t="s">
        <v>2113</v>
      </c>
      <c r="AC3707" s="16" t="s">
        <v>5621</v>
      </c>
      <c r="AD3707" s="16">
        <f t="shared" si="820"/>
        <v>18200</v>
      </c>
      <c r="AE3707" s="16">
        <f t="shared" si="821"/>
        <v>140</v>
      </c>
      <c r="AF3707" s="16">
        <f t="shared" si="822"/>
        <v>52500</v>
      </c>
      <c r="AG3707" s="16">
        <f t="shared" si="823"/>
        <v>40</v>
      </c>
      <c r="AH3707" s="12">
        <f t="shared" si="824"/>
        <v>0</v>
      </c>
      <c r="AI3707" s="16">
        <f t="shared" si="825"/>
        <v>2.8000000000000003</v>
      </c>
      <c r="AJ3707" s="16">
        <f t="shared" si="826"/>
        <v>9660.0000000000018</v>
      </c>
      <c r="AK3707" s="16">
        <f t="shared" si="827"/>
        <v>200</v>
      </c>
      <c r="AL3707" s="16">
        <f t="shared" si="828"/>
        <v>2000</v>
      </c>
      <c r="AM3707" s="16">
        <f t="shared" si="829"/>
        <v>28400</v>
      </c>
      <c r="AN3707" s="16">
        <f t="shared" si="830"/>
        <v>110760</v>
      </c>
      <c r="AP3707" s="16">
        <v>0.4</v>
      </c>
      <c r="AQ3707" s="16" t="s">
        <v>207</v>
      </c>
      <c r="AX3707" s="16" t="s">
        <v>207</v>
      </c>
      <c r="AY3707" s="16" t="s">
        <v>207</v>
      </c>
      <c r="AZ3707" s="16" t="s">
        <v>207</v>
      </c>
      <c r="BA3707" s="16" t="s">
        <v>207</v>
      </c>
      <c r="BB3707" s="16" t="s">
        <v>207</v>
      </c>
      <c r="BC3707" s="16">
        <v>0.4</v>
      </c>
      <c r="BD3707" s="16">
        <f t="shared" si="831"/>
        <v>1.4000000000000001</v>
      </c>
      <c r="BE3707" s="16">
        <f t="shared" si="832"/>
        <v>692.25</v>
      </c>
      <c r="BG3707" s="16">
        <f t="shared" si="833"/>
        <v>480</v>
      </c>
      <c r="BH3707" s="16">
        <f t="shared" si="834"/>
        <v>256</v>
      </c>
      <c r="BI3707" s="16">
        <f t="shared" si="835"/>
        <v>3.2</v>
      </c>
    </row>
    <row r="3708" spans="1:61" x14ac:dyDescent="0.35">
      <c r="A3708">
        <v>3707</v>
      </c>
      <c r="B3708" t="s">
        <v>360</v>
      </c>
      <c r="C3708" t="s">
        <v>10320</v>
      </c>
      <c r="D3708" s="15" t="s">
        <v>4276</v>
      </c>
      <c r="E3708" s="12" t="s">
        <v>98</v>
      </c>
      <c r="G3708" s="12" t="s">
        <v>3316</v>
      </c>
      <c r="H3708" s="12" t="s">
        <v>589</v>
      </c>
      <c r="I3708" s="12" t="s">
        <v>363</v>
      </c>
      <c r="J3708" s="12" t="s">
        <v>2401</v>
      </c>
      <c r="K3708" s="12" t="s">
        <v>363</v>
      </c>
      <c r="N3708" s="16" t="s">
        <v>206</v>
      </c>
      <c r="O3708" s="16" t="s">
        <v>4261</v>
      </c>
      <c r="P3708" s="12" t="s">
        <v>366</v>
      </c>
      <c r="Q3708" s="16">
        <v>2022</v>
      </c>
      <c r="R3708" s="16" t="s">
        <v>4124</v>
      </c>
      <c r="T3708" s="16">
        <v>0</v>
      </c>
      <c r="V3708" s="12" t="s">
        <v>204</v>
      </c>
      <c r="W3708" s="12" t="s">
        <v>204</v>
      </c>
      <c r="X3708" s="16">
        <v>1</v>
      </c>
      <c r="Y3708" s="16">
        <v>7</v>
      </c>
      <c r="Z3708" s="16">
        <v>0.42</v>
      </c>
      <c r="AA3708" s="16">
        <v>54.6</v>
      </c>
      <c r="AB3708" s="16" t="s">
        <v>2113</v>
      </c>
      <c r="AC3708" s="16" t="s">
        <v>5621</v>
      </c>
      <c r="AD3708" s="16">
        <f t="shared" si="820"/>
        <v>19110</v>
      </c>
      <c r="AE3708" s="16">
        <f t="shared" si="821"/>
        <v>147</v>
      </c>
      <c r="AF3708" s="16">
        <f t="shared" si="822"/>
        <v>55125</v>
      </c>
      <c r="AG3708" s="16">
        <f t="shared" si="823"/>
        <v>42</v>
      </c>
      <c r="AH3708" s="12">
        <f t="shared" si="824"/>
        <v>0</v>
      </c>
      <c r="AI3708" s="16">
        <f t="shared" si="825"/>
        <v>2.94</v>
      </c>
      <c r="AJ3708" s="16">
        <f t="shared" si="826"/>
        <v>10143</v>
      </c>
      <c r="AK3708" s="16">
        <f t="shared" si="827"/>
        <v>210</v>
      </c>
      <c r="AL3708" s="16">
        <f t="shared" si="828"/>
        <v>2100</v>
      </c>
      <c r="AM3708" s="16">
        <f t="shared" si="829"/>
        <v>29820</v>
      </c>
      <c r="AN3708" s="16">
        <f t="shared" si="830"/>
        <v>116298</v>
      </c>
      <c r="AP3708" s="16">
        <v>0.42</v>
      </c>
      <c r="AQ3708" s="16" t="s">
        <v>207</v>
      </c>
      <c r="AX3708" s="16" t="s">
        <v>207</v>
      </c>
      <c r="AY3708" s="16" t="s">
        <v>207</v>
      </c>
      <c r="AZ3708" s="16" t="s">
        <v>207</v>
      </c>
      <c r="BA3708" s="16" t="s">
        <v>207</v>
      </c>
      <c r="BB3708" s="16" t="s">
        <v>207</v>
      </c>
      <c r="BC3708" s="16">
        <v>0.42</v>
      </c>
      <c r="BD3708" s="16">
        <f t="shared" si="831"/>
        <v>1.47</v>
      </c>
      <c r="BE3708" s="16">
        <f t="shared" si="832"/>
        <v>726.86249999999995</v>
      </c>
      <c r="BG3708" s="16">
        <f t="shared" si="833"/>
        <v>504</v>
      </c>
      <c r="BH3708" s="16">
        <f t="shared" si="834"/>
        <v>268.8</v>
      </c>
      <c r="BI3708" s="16">
        <f t="shared" si="835"/>
        <v>3.3600000000000003</v>
      </c>
    </row>
    <row r="3709" spans="1:61" x14ac:dyDescent="0.35">
      <c r="A3709">
        <v>3708</v>
      </c>
      <c r="B3709" t="s">
        <v>360</v>
      </c>
      <c r="C3709" t="s">
        <v>10321</v>
      </c>
      <c r="D3709" s="15" t="s">
        <v>4277</v>
      </c>
      <c r="E3709" s="12" t="s">
        <v>98</v>
      </c>
      <c r="G3709" s="12" t="s">
        <v>3316</v>
      </c>
      <c r="H3709" s="12" t="s">
        <v>589</v>
      </c>
      <c r="I3709" s="12" t="s">
        <v>363</v>
      </c>
      <c r="J3709" s="12" t="s">
        <v>2401</v>
      </c>
      <c r="K3709" s="12" t="s">
        <v>363</v>
      </c>
      <c r="N3709" s="16" t="s">
        <v>206</v>
      </c>
      <c r="O3709" s="16" t="s">
        <v>4261</v>
      </c>
      <c r="P3709" s="12" t="s">
        <v>366</v>
      </c>
      <c r="Q3709" s="16">
        <v>2022</v>
      </c>
      <c r="R3709" s="16" t="s">
        <v>3871</v>
      </c>
      <c r="T3709" s="16">
        <v>0</v>
      </c>
      <c r="V3709" s="12" t="s">
        <v>204</v>
      </c>
      <c r="W3709" s="12" t="s">
        <v>204</v>
      </c>
      <c r="X3709" s="16">
        <v>1</v>
      </c>
      <c r="Y3709" s="16">
        <v>7</v>
      </c>
      <c r="Z3709" s="16">
        <v>0.96</v>
      </c>
      <c r="AA3709" s="16">
        <v>124.8</v>
      </c>
      <c r="AB3709" s="16" t="s">
        <v>2113</v>
      </c>
      <c r="AC3709" s="16" t="s">
        <v>5621</v>
      </c>
      <c r="AD3709" s="16">
        <f t="shared" si="820"/>
        <v>43680</v>
      </c>
      <c r="AE3709" s="16">
        <f t="shared" si="821"/>
        <v>336</v>
      </c>
      <c r="AF3709" s="16">
        <f t="shared" si="822"/>
        <v>126000</v>
      </c>
      <c r="AG3709" s="16">
        <f t="shared" si="823"/>
        <v>96</v>
      </c>
      <c r="AH3709" s="12">
        <f t="shared" si="824"/>
        <v>0</v>
      </c>
      <c r="AI3709" s="16">
        <f t="shared" si="825"/>
        <v>6.72</v>
      </c>
      <c r="AJ3709" s="16">
        <f t="shared" si="826"/>
        <v>23184</v>
      </c>
      <c r="AK3709" s="16">
        <f t="shared" si="827"/>
        <v>480</v>
      </c>
      <c r="AL3709" s="16">
        <f t="shared" si="828"/>
        <v>4800</v>
      </c>
      <c r="AM3709" s="16">
        <f t="shared" si="829"/>
        <v>68160</v>
      </c>
      <c r="AN3709" s="16">
        <f t="shared" si="830"/>
        <v>265824</v>
      </c>
      <c r="AP3709" s="16">
        <v>0.96</v>
      </c>
      <c r="AQ3709" s="16" t="s">
        <v>207</v>
      </c>
      <c r="AX3709" s="16" t="s">
        <v>207</v>
      </c>
      <c r="AY3709" s="16" t="s">
        <v>207</v>
      </c>
      <c r="AZ3709" s="16" t="s">
        <v>207</v>
      </c>
      <c r="BA3709" s="16" t="s">
        <v>207</v>
      </c>
      <c r="BB3709" s="16" t="s">
        <v>207</v>
      </c>
      <c r="BC3709" s="16">
        <v>0.96</v>
      </c>
      <c r="BD3709" s="16">
        <f t="shared" si="831"/>
        <v>3.36</v>
      </c>
      <c r="BE3709" s="16">
        <f t="shared" si="832"/>
        <v>1661.4</v>
      </c>
      <c r="BG3709" s="16">
        <f t="shared" si="833"/>
        <v>1152</v>
      </c>
      <c r="BH3709" s="16">
        <f t="shared" si="834"/>
        <v>614.4</v>
      </c>
      <c r="BI3709" s="16">
        <f t="shared" si="835"/>
        <v>7.68</v>
      </c>
    </row>
    <row r="3710" spans="1:61" x14ac:dyDescent="0.35">
      <c r="A3710">
        <v>3709</v>
      </c>
      <c r="B3710" t="s">
        <v>360</v>
      </c>
      <c r="C3710" t="s">
        <v>10322</v>
      </c>
      <c r="D3710" s="15" t="s">
        <v>4278</v>
      </c>
      <c r="E3710" s="12" t="s">
        <v>98</v>
      </c>
      <c r="G3710" s="12" t="s">
        <v>3316</v>
      </c>
      <c r="H3710" s="12" t="s">
        <v>589</v>
      </c>
      <c r="I3710" s="12" t="s">
        <v>363</v>
      </c>
      <c r="J3710" s="12" t="s">
        <v>2401</v>
      </c>
      <c r="K3710" s="12" t="s">
        <v>363</v>
      </c>
      <c r="N3710" s="16" t="s">
        <v>206</v>
      </c>
      <c r="O3710" s="16" t="s">
        <v>4261</v>
      </c>
      <c r="P3710" s="12" t="s">
        <v>366</v>
      </c>
      <c r="Q3710" s="16">
        <v>2022</v>
      </c>
      <c r="R3710" s="16" t="s">
        <v>4124</v>
      </c>
      <c r="T3710" s="16">
        <v>0</v>
      </c>
      <c r="V3710" s="12" t="s">
        <v>204</v>
      </c>
      <c r="W3710" s="12" t="s">
        <v>204</v>
      </c>
      <c r="X3710" s="16">
        <v>1</v>
      </c>
      <c r="Y3710" s="16">
        <v>7</v>
      </c>
      <c r="Z3710" s="16">
        <v>0.42</v>
      </c>
      <c r="AA3710" s="16">
        <v>54.6</v>
      </c>
      <c r="AB3710" s="16" t="s">
        <v>2113</v>
      </c>
      <c r="AC3710" s="16" t="s">
        <v>5621</v>
      </c>
      <c r="AD3710" s="16">
        <f t="shared" si="820"/>
        <v>19110</v>
      </c>
      <c r="AE3710" s="16">
        <f t="shared" si="821"/>
        <v>147</v>
      </c>
      <c r="AF3710" s="16">
        <f t="shared" si="822"/>
        <v>55125</v>
      </c>
      <c r="AG3710" s="16">
        <f t="shared" si="823"/>
        <v>42</v>
      </c>
      <c r="AH3710" s="12">
        <f t="shared" si="824"/>
        <v>0</v>
      </c>
      <c r="AI3710" s="16">
        <f t="shared" si="825"/>
        <v>2.94</v>
      </c>
      <c r="AJ3710" s="16">
        <f t="shared" si="826"/>
        <v>10143</v>
      </c>
      <c r="AK3710" s="16">
        <f t="shared" si="827"/>
        <v>210</v>
      </c>
      <c r="AL3710" s="16">
        <f t="shared" si="828"/>
        <v>2100</v>
      </c>
      <c r="AM3710" s="16">
        <f t="shared" si="829"/>
        <v>29820</v>
      </c>
      <c r="AN3710" s="16">
        <f t="shared" si="830"/>
        <v>116298</v>
      </c>
      <c r="AP3710" s="16">
        <v>0.42</v>
      </c>
      <c r="AQ3710" s="16" t="s">
        <v>207</v>
      </c>
      <c r="AX3710" s="16" t="s">
        <v>207</v>
      </c>
      <c r="AY3710" s="16" t="s">
        <v>207</v>
      </c>
      <c r="AZ3710" s="16" t="s">
        <v>207</v>
      </c>
      <c r="BA3710" s="16" t="s">
        <v>207</v>
      </c>
      <c r="BB3710" s="16" t="s">
        <v>207</v>
      </c>
      <c r="BC3710" s="16">
        <v>0.42</v>
      </c>
      <c r="BD3710" s="16">
        <f t="shared" si="831"/>
        <v>1.47</v>
      </c>
      <c r="BE3710" s="16">
        <f t="shared" si="832"/>
        <v>726.86249999999995</v>
      </c>
      <c r="BG3710" s="16">
        <f t="shared" si="833"/>
        <v>504</v>
      </c>
      <c r="BH3710" s="16">
        <f t="shared" si="834"/>
        <v>268.8</v>
      </c>
      <c r="BI3710" s="16">
        <f t="shared" si="835"/>
        <v>3.3600000000000003</v>
      </c>
    </row>
    <row r="3711" spans="1:61" x14ac:dyDescent="0.35">
      <c r="A3711">
        <v>3710</v>
      </c>
      <c r="B3711" t="s">
        <v>360</v>
      </c>
      <c r="C3711" t="s">
        <v>10323</v>
      </c>
      <c r="D3711" s="15" t="s">
        <v>4279</v>
      </c>
      <c r="E3711" s="12" t="s">
        <v>98</v>
      </c>
      <c r="G3711" s="12" t="s">
        <v>3316</v>
      </c>
      <c r="H3711" s="12" t="s">
        <v>589</v>
      </c>
      <c r="I3711" s="12" t="s">
        <v>363</v>
      </c>
      <c r="J3711" s="12" t="s">
        <v>2401</v>
      </c>
      <c r="K3711" s="12" t="s">
        <v>363</v>
      </c>
      <c r="N3711" s="16" t="s">
        <v>206</v>
      </c>
      <c r="O3711" s="16" t="s">
        <v>4280</v>
      </c>
      <c r="P3711" s="12" t="s">
        <v>366</v>
      </c>
      <c r="Q3711" s="16">
        <v>2022</v>
      </c>
      <c r="R3711" s="16" t="s">
        <v>3334</v>
      </c>
      <c r="T3711" s="16">
        <v>0</v>
      </c>
      <c r="V3711" s="12" t="s">
        <v>204</v>
      </c>
      <c r="W3711" s="12" t="s">
        <v>204</v>
      </c>
      <c r="X3711" s="16">
        <v>1</v>
      </c>
      <c r="Y3711" s="16">
        <v>7</v>
      </c>
      <c r="Z3711" s="16">
        <v>0.86</v>
      </c>
      <c r="AA3711" s="16">
        <v>111.8</v>
      </c>
      <c r="AB3711" s="16" t="s">
        <v>2113</v>
      </c>
      <c r="AC3711" s="16" t="s">
        <v>5621</v>
      </c>
      <c r="AD3711" s="16">
        <f t="shared" si="820"/>
        <v>39130</v>
      </c>
      <c r="AE3711" s="16">
        <f t="shared" si="821"/>
        <v>301</v>
      </c>
      <c r="AF3711" s="16">
        <f t="shared" si="822"/>
        <v>112875</v>
      </c>
      <c r="AG3711" s="16">
        <f t="shared" si="823"/>
        <v>86</v>
      </c>
      <c r="AH3711" s="12">
        <f t="shared" si="824"/>
        <v>0</v>
      </c>
      <c r="AI3711" s="16">
        <f t="shared" si="825"/>
        <v>6.02</v>
      </c>
      <c r="AJ3711" s="16">
        <f t="shared" si="826"/>
        <v>20769</v>
      </c>
      <c r="AK3711" s="16">
        <f t="shared" si="827"/>
        <v>430</v>
      </c>
      <c r="AL3711" s="16">
        <f t="shared" si="828"/>
        <v>4300</v>
      </c>
      <c r="AM3711" s="16">
        <f t="shared" si="829"/>
        <v>61060</v>
      </c>
      <c r="AN3711" s="16">
        <f t="shared" si="830"/>
        <v>238134</v>
      </c>
      <c r="AP3711" s="16">
        <v>0.86</v>
      </c>
      <c r="AQ3711" s="16" t="s">
        <v>207</v>
      </c>
      <c r="AX3711" s="16" t="s">
        <v>207</v>
      </c>
      <c r="AY3711" s="16" t="s">
        <v>207</v>
      </c>
      <c r="AZ3711" s="16" t="s">
        <v>207</v>
      </c>
      <c r="BA3711" s="16" t="s">
        <v>207</v>
      </c>
      <c r="BB3711" s="16" t="s">
        <v>207</v>
      </c>
      <c r="BC3711" s="16">
        <v>0.86</v>
      </c>
      <c r="BD3711" s="16">
        <f t="shared" si="831"/>
        <v>3.01</v>
      </c>
      <c r="BE3711" s="16">
        <f t="shared" si="832"/>
        <v>1488.3375000000001</v>
      </c>
      <c r="BG3711" s="16">
        <f t="shared" si="833"/>
        <v>1032</v>
      </c>
      <c r="BH3711" s="16">
        <f t="shared" si="834"/>
        <v>550.4</v>
      </c>
      <c r="BI3711" s="16">
        <f t="shared" si="835"/>
        <v>6.88</v>
      </c>
    </row>
    <row r="3712" spans="1:61" x14ac:dyDescent="0.35">
      <c r="A3712">
        <v>3711</v>
      </c>
      <c r="B3712" t="s">
        <v>360</v>
      </c>
      <c r="C3712" t="s">
        <v>10324</v>
      </c>
      <c r="D3712" s="15" t="s">
        <v>4281</v>
      </c>
      <c r="E3712" s="12" t="s">
        <v>98</v>
      </c>
      <c r="G3712" s="12" t="s">
        <v>3316</v>
      </c>
      <c r="H3712" s="12" t="s">
        <v>589</v>
      </c>
      <c r="I3712" s="12" t="s">
        <v>363</v>
      </c>
      <c r="J3712" s="12" t="s">
        <v>2401</v>
      </c>
      <c r="K3712" s="12" t="s">
        <v>363</v>
      </c>
      <c r="N3712" s="16" t="s">
        <v>206</v>
      </c>
      <c r="O3712" s="16" t="s">
        <v>4282</v>
      </c>
      <c r="P3712" s="12" t="s">
        <v>366</v>
      </c>
      <c r="Q3712" s="16">
        <v>2022</v>
      </c>
      <c r="R3712" s="16" t="s">
        <v>3334</v>
      </c>
      <c r="T3712" s="16">
        <v>0</v>
      </c>
      <c r="V3712" s="12" t="s">
        <v>204</v>
      </c>
      <c r="W3712" s="12" t="s">
        <v>204</v>
      </c>
      <c r="X3712" s="16">
        <v>1</v>
      </c>
      <c r="Y3712" s="16">
        <v>7</v>
      </c>
      <c r="Z3712" s="16">
        <v>0.86</v>
      </c>
      <c r="AA3712" s="16">
        <v>111.8</v>
      </c>
      <c r="AB3712" s="16" t="s">
        <v>2113</v>
      </c>
      <c r="AC3712" s="16" t="s">
        <v>5621</v>
      </c>
      <c r="AD3712" s="16">
        <f t="shared" si="820"/>
        <v>39130</v>
      </c>
      <c r="AE3712" s="16">
        <f t="shared" si="821"/>
        <v>301</v>
      </c>
      <c r="AF3712" s="16">
        <f t="shared" si="822"/>
        <v>112875</v>
      </c>
      <c r="AG3712" s="16">
        <f t="shared" si="823"/>
        <v>86</v>
      </c>
      <c r="AH3712" s="12">
        <f t="shared" si="824"/>
        <v>0</v>
      </c>
      <c r="AI3712" s="16">
        <f t="shared" si="825"/>
        <v>6.02</v>
      </c>
      <c r="AJ3712" s="16">
        <f t="shared" si="826"/>
        <v>20769</v>
      </c>
      <c r="AK3712" s="16">
        <f t="shared" si="827"/>
        <v>430</v>
      </c>
      <c r="AL3712" s="16">
        <f t="shared" si="828"/>
        <v>4300</v>
      </c>
      <c r="AM3712" s="16">
        <f t="shared" si="829"/>
        <v>61060</v>
      </c>
      <c r="AN3712" s="16">
        <f t="shared" si="830"/>
        <v>238134</v>
      </c>
      <c r="AP3712" s="16">
        <v>0.86</v>
      </c>
      <c r="AQ3712" s="16" t="s">
        <v>207</v>
      </c>
      <c r="AX3712" s="16" t="s">
        <v>207</v>
      </c>
      <c r="AY3712" s="16" t="s">
        <v>207</v>
      </c>
      <c r="AZ3712" s="16" t="s">
        <v>207</v>
      </c>
      <c r="BA3712" s="16" t="s">
        <v>207</v>
      </c>
      <c r="BB3712" s="16" t="s">
        <v>207</v>
      </c>
      <c r="BC3712" s="16">
        <v>0.86</v>
      </c>
      <c r="BD3712" s="16">
        <f t="shared" si="831"/>
        <v>3.01</v>
      </c>
      <c r="BE3712" s="16">
        <f t="shared" si="832"/>
        <v>1488.3375000000001</v>
      </c>
      <c r="BG3712" s="16">
        <f t="shared" si="833"/>
        <v>1032</v>
      </c>
      <c r="BH3712" s="16">
        <f t="shared" si="834"/>
        <v>550.4</v>
      </c>
      <c r="BI3712" s="16">
        <f t="shared" si="835"/>
        <v>6.88</v>
      </c>
    </row>
    <row r="3713" spans="1:61" x14ac:dyDescent="0.35">
      <c r="A3713">
        <v>3712</v>
      </c>
      <c r="B3713" t="s">
        <v>360</v>
      </c>
      <c r="C3713" t="s">
        <v>10325</v>
      </c>
      <c r="D3713" s="15" t="s">
        <v>4283</v>
      </c>
      <c r="E3713" s="12" t="s">
        <v>98</v>
      </c>
      <c r="G3713" s="12" t="s">
        <v>3316</v>
      </c>
      <c r="H3713" s="12" t="s">
        <v>589</v>
      </c>
      <c r="I3713" s="12" t="s">
        <v>363</v>
      </c>
      <c r="J3713" s="12" t="s">
        <v>2401</v>
      </c>
      <c r="K3713" s="12" t="s">
        <v>363</v>
      </c>
      <c r="N3713" s="16" t="s">
        <v>206</v>
      </c>
      <c r="O3713" s="16" t="s">
        <v>4282</v>
      </c>
      <c r="P3713" s="12" t="s">
        <v>366</v>
      </c>
      <c r="Q3713" s="16">
        <v>2022</v>
      </c>
      <c r="R3713" s="16" t="s">
        <v>4284</v>
      </c>
      <c r="T3713" s="16">
        <v>0</v>
      </c>
      <c r="V3713" s="12" t="s">
        <v>204</v>
      </c>
      <c r="W3713" s="12" t="s">
        <v>204</v>
      </c>
      <c r="X3713" s="16">
        <v>1</v>
      </c>
      <c r="Y3713" s="16">
        <v>7</v>
      </c>
      <c r="Z3713" s="16">
        <v>0.62</v>
      </c>
      <c r="AA3713" s="16">
        <v>80.599999999999994</v>
      </c>
      <c r="AB3713" s="16" t="s">
        <v>2113</v>
      </c>
      <c r="AC3713" s="16" t="s">
        <v>5621</v>
      </c>
      <c r="AD3713" s="16">
        <f t="shared" si="820"/>
        <v>28209.999999999996</v>
      </c>
      <c r="AE3713" s="16">
        <f t="shared" si="821"/>
        <v>217</v>
      </c>
      <c r="AF3713" s="16">
        <f t="shared" si="822"/>
        <v>81375</v>
      </c>
      <c r="AG3713" s="16">
        <f t="shared" si="823"/>
        <v>62</v>
      </c>
      <c r="AH3713" s="12">
        <f t="shared" si="824"/>
        <v>0</v>
      </c>
      <c r="AI3713" s="16">
        <f t="shared" si="825"/>
        <v>4.34</v>
      </c>
      <c r="AJ3713" s="16">
        <f t="shared" si="826"/>
        <v>14973</v>
      </c>
      <c r="AK3713" s="16">
        <f t="shared" si="827"/>
        <v>310</v>
      </c>
      <c r="AL3713" s="16">
        <f t="shared" si="828"/>
        <v>3100</v>
      </c>
      <c r="AM3713" s="16">
        <f t="shared" si="829"/>
        <v>44020</v>
      </c>
      <c r="AN3713" s="16">
        <f t="shared" si="830"/>
        <v>171678</v>
      </c>
      <c r="AP3713" s="16">
        <v>0.62</v>
      </c>
      <c r="AQ3713" s="16" t="s">
        <v>207</v>
      </c>
      <c r="AX3713" s="16" t="s">
        <v>207</v>
      </c>
      <c r="AY3713" s="16" t="s">
        <v>207</v>
      </c>
      <c r="AZ3713" s="16" t="s">
        <v>207</v>
      </c>
      <c r="BA3713" s="16" t="s">
        <v>207</v>
      </c>
      <c r="BB3713" s="16" t="s">
        <v>207</v>
      </c>
      <c r="BC3713" s="16">
        <v>0.62</v>
      </c>
      <c r="BD3713" s="16">
        <f t="shared" si="831"/>
        <v>2.17</v>
      </c>
      <c r="BE3713" s="16">
        <f t="shared" si="832"/>
        <v>1072.9875</v>
      </c>
      <c r="BG3713" s="16">
        <f t="shared" si="833"/>
        <v>744</v>
      </c>
      <c r="BH3713" s="16">
        <f t="shared" si="834"/>
        <v>396.8</v>
      </c>
      <c r="BI3713" s="16">
        <f t="shared" si="835"/>
        <v>4.96</v>
      </c>
    </row>
    <row r="3714" spans="1:61" x14ac:dyDescent="0.35">
      <c r="A3714">
        <v>3713</v>
      </c>
      <c r="B3714" t="s">
        <v>360</v>
      </c>
      <c r="C3714" t="s">
        <v>10326</v>
      </c>
      <c r="D3714" s="15" t="s">
        <v>4285</v>
      </c>
      <c r="E3714" s="12" t="s">
        <v>98</v>
      </c>
      <c r="G3714" s="12" t="s">
        <v>3316</v>
      </c>
      <c r="H3714" s="12" t="s">
        <v>589</v>
      </c>
      <c r="I3714" s="12" t="s">
        <v>363</v>
      </c>
      <c r="J3714" s="12" t="s">
        <v>2401</v>
      </c>
      <c r="K3714" s="12" t="s">
        <v>363</v>
      </c>
      <c r="N3714" s="16" t="s">
        <v>206</v>
      </c>
      <c r="O3714" s="16" t="s">
        <v>4282</v>
      </c>
      <c r="P3714" s="12" t="s">
        <v>366</v>
      </c>
      <c r="Q3714" s="16">
        <v>2022</v>
      </c>
      <c r="R3714" s="16" t="s">
        <v>4286</v>
      </c>
      <c r="T3714" s="16">
        <v>0</v>
      </c>
      <c r="V3714" s="12" t="s">
        <v>204</v>
      </c>
      <c r="W3714" s="12" t="s">
        <v>204</v>
      </c>
      <c r="X3714" s="16">
        <v>1</v>
      </c>
      <c r="Y3714" s="16">
        <v>7</v>
      </c>
      <c r="Z3714" s="16">
        <v>1.29</v>
      </c>
      <c r="AA3714" s="16">
        <v>167.70000000000002</v>
      </c>
      <c r="AB3714" s="16" t="s">
        <v>2113</v>
      </c>
      <c r="AC3714" s="16" t="s">
        <v>5621</v>
      </c>
      <c r="AD3714" s="16">
        <f t="shared" si="820"/>
        <v>58695.000000000007</v>
      </c>
      <c r="AE3714" s="16">
        <f t="shared" si="821"/>
        <v>451.5</v>
      </c>
      <c r="AF3714" s="16">
        <f t="shared" si="822"/>
        <v>169312.5</v>
      </c>
      <c r="AG3714" s="16">
        <f t="shared" si="823"/>
        <v>129</v>
      </c>
      <c r="AH3714" s="12">
        <f t="shared" si="824"/>
        <v>0</v>
      </c>
      <c r="AI3714" s="16">
        <f t="shared" si="825"/>
        <v>9.0300000000000011</v>
      </c>
      <c r="AJ3714" s="16">
        <f t="shared" si="826"/>
        <v>31153.500000000004</v>
      </c>
      <c r="AK3714" s="16">
        <f t="shared" si="827"/>
        <v>645</v>
      </c>
      <c r="AL3714" s="16">
        <f t="shared" si="828"/>
        <v>6450</v>
      </c>
      <c r="AM3714" s="16">
        <f t="shared" si="829"/>
        <v>91590</v>
      </c>
      <c r="AN3714" s="16">
        <f t="shared" si="830"/>
        <v>357201</v>
      </c>
      <c r="AP3714" s="16">
        <v>1.29</v>
      </c>
      <c r="AQ3714" s="16" t="s">
        <v>207</v>
      </c>
      <c r="AX3714" s="16" t="s">
        <v>207</v>
      </c>
      <c r="AY3714" s="16" t="s">
        <v>207</v>
      </c>
      <c r="AZ3714" s="16" t="s">
        <v>207</v>
      </c>
      <c r="BA3714" s="16" t="s">
        <v>207</v>
      </c>
      <c r="BB3714" s="16" t="s">
        <v>207</v>
      </c>
      <c r="BC3714" s="16">
        <v>1.29</v>
      </c>
      <c r="BD3714" s="16">
        <f t="shared" si="831"/>
        <v>4.5150000000000006</v>
      </c>
      <c r="BE3714" s="16">
        <f t="shared" si="832"/>
        <v>2232.5062499999999</v>
      </c>
      <c r="BG3714" s="16">
        <f t="shared" si="833"/>
        <v>1548</v>
      </c>
      <c r="BH3714" s="16">
        <f t="shared" si="834"/>
        <v>825.6</v>
      </c>
      <c r="BI3714" s="16">
        <f t="shared" si="835"/>
        <v>10.32</v>
      </c>
    </row>
    <row r="3715" spans="1:61" x14ac:dyDescent="0.35">
      <c r="A3715">
        <v>3714</v>
      </c>
      <c r="B3715" t="s">
        <v>360</v>
      </c>
      <c r="C3715" t="s">
        <v>10327</v>
      </c>
      <c r="D3715" s="15" t="s">
        <v>4287</v>
      </c>
      <c r="E3715" s="12" t="s">
        <v>98</v>
      </c>
      <c r="G3715" s="12" t="s">
        <v>3316</v>
      </c>
      <c r="H3715" s="12" t="s">
        <v>589</v>
      </c>
      <c r="I3715" s="12" t="s">
        <v>363</v>
      </c>
      <c r="J3715" s="12" t="s">
        <v>2401</v>
      </c>
      <c r="K3715" s="12" t="s">
        <v>363</v>
      </c>
      <c r="N3715" s="16" t="s">
        <v>206</v>
      </c>
      <c r="O3715" s="16" t="s">
        <v>4282</v>
      </c>
      <c r="P3715" s="12" t="s">
        <v>366</v>
      </c>
      <c r="Q3715" s="16">
        <v>2022</v>
      </c>
      <c r="R3715" s="16" t="s">
        <v>4083</v>
      </c>
      <c r="T3715" s="16">
        <v>0</v>
      </c>
      <c r="V3715" s="12" t="s">
        <v>204</v>
      </c>
      <c r="W3715" s="12" t="s">
        <v>204</v>
      </c>
      <c r="X3715" s="16">
        <v>1</v>
      </c>
      <c r="Y3715" s="16">
        <v>7</v>
      </c>
      <c r="Z3715" s="16">
        <v>0.45</v>
      </c>
      <c r="AA3715" s="16">
        <v>58.5</v>
      </c>
      <c r="AB3715" s="16" t="s">
        <v>2113</v>
      </c>
      <c r="AC3715" s="16" t="s">
        <v>5621</v>
      </c>
      <c r="AD3715" s="16">
        <f t="shared" si="820"/>
        <v>20475</v>
      </c>
      <c r="AE3715" s="16">
        <f t="shared" si="821"/>
        <v>157.5</v>
      </c>
      <c r="AF3715" s="16">
        <f t="shared" si="822"/>
        <v>59062.5</v>
      </c>
      <c r="AG3715" s="16">
        <f t="shared" si="823"/>
        <v>45</v>
      </c>
      <c r="AH3715" s="12">
        <f t="shared" si="824"/>
        <v>0</v>
      </c>
      <c r="AI3715" s="16">
        <f t="shared" si="825"/>
        <v>3.15</v>
      </c>
      <c r="AJ3715" s="16">
        <f t="shared" si="826"/>
        <v>10867.5</v>
      </c>
      <c r="AK3715" s="16">
        <f t="shared" si="827"/>
        <v>225</v>
      </c>
      <c r="AL3715" s="16">
        <f t="shared" si="828"/>
        <v>2250</v>
      </c>
      <c r="AM3715" s="16">
        <f t="shared" si="829"/>
        <v>31950</v>
      </c>
      <c r="AN3715" s="16">
        <f t="shared" si="830"/>
        <v>124605</v>
      </c>
      <c r="AP3715" s="16">
        <v>0.45</v>
      </c>
      <c r="AQ3715" s="16" t="s">
        <v>207</v>
      </c>
      <c r="AX3715" s="16" t="s">
        <v>207</v>
      </c>
      <c r="AY3715" s="16" t="s">
        <v>207</v>
      </c>
      <c r="AZ3715" s="16" t="s">
        <v>207</v>
      </c>
      <c r="BA3715" s="16" t="s">
        <v>207</v>
      </c>
      <c r="BB3715" s="16" t="s">
        <v>207</v>
      </c>
      <c r="BC3715" s="16">
        <v>0.45</v>
      </c>
      <c r="BD3715" s="16">
        <f t="shared" si="831"/>
        <v>1.575</v>
      </c>
      <c r="BE3715" s="16">
        <f t="shared" si="832"/>
        <v>778.78125</v>
      </c>
      <c r="BG3715" s="16">
        <f t="shared" si="833"/>
        <v>540</v>
      </c>
      <c r="BH3715" s="16">
        <f t="shared" si="834"/>
        <v>288</v>
      </c>
      <c r="BI3715" s="16">
        <f t="shared" si="835"/>
        <v>3.6</v>
      </c>
    </row>
    <row r="3716" spans="1:61" x14ac:dyDescent="0.35">
      <c r="A3716">
        <v>3715</v>
      </c>
      <c r="B3716" t="s">
        <v>360</v>
      </c>
      <c r="C3716" t="s">
        <v>10328</v>
      </c>
      <c r="D3716" s="15" t="s">
        <v>4288</v>
      </c>
      <c r="E3716" s="12" t="s">
        <v>98</v>
      </c>
      <c r="G3716" s="12" t="s">
        <v>3316</v>
      </c>
      <c r="H3716" s="12" t="s">
        <v>589</v>
      </c>
      <c r="I3716" s="12" t="s">
        <v>363</v>
      </c>
      <c r="J3716" s="12" t="s">
        <v>2401</v>
      </c>
      <c r="K3716" s="12" t="s">
        <v>363</v>
      </c>
      <c r="N3716" s="16" t="s">
        <v>206</v>
      </c>
      <c r="O3716" s="16" t="s">
        <v>4282</v>
      </c>
      <c r="P3716" s="12" t="s">
        <v>366</v>
      </c>
      <c r="Q3716" s="16">
        <v>2022</v>
      </c>
      <c r="R3716" s="16" t="s">
        <v>4083</v>
      </c>
      <c r="T3716" s="16">
        <v>0</v>
      </c>
      <c r="V3716" s="12" t="s">
        <v>204</v>
      </c>
      <c r="W3716" s="12" t="s">
        <v>204</v>
      </c>
      <c r="X3716" s="16">
        <v>1</v>
      </c>
      <c r="Y3716" s="16">
        <v>7</v>
      </c>
      <c r="Z3716" s="16">
        <v>0.45</v>
      </c>
      <c r="AA3716" s="16">
        <v>58.5</v>
      </c>
      <c r="AB3716" s="16" t="s">
        <v>2113</v>
      </c>
      <c r="AC3716" s="16" t="s">
        <v>5621</v>
      </c>
      <c r="AD3716" s="16">
        <f t="shared" si="820"/>
        <v>20475</v>
      </c>
      <c r="AE3716" s="16">
        <f t="shared" si="821"/>
        <v>157.5</v>
      </c>
      <c r="AF3716" s="16">
        <f t="shared" si="822"/>
        <v>59062.5</v>
      </c>
      <c r="AG3716" s="16">
        <f t="shared" si="823"/>
        <v>45</v>
      </c>
      <c r="AH3716" s="12">
        <f t="shared" si="824"/>
        <v>0</v>
      </c>
      <c r="AI3716" s="16">
        <f t="shared" si="825"/>
        <v>3.15</v>
      </c>
      <c r="AJ3716" s="16">
        <f t="shared" si="826"/>
        <v>10867.5</v>
      </c>
      <c r="AK3716" s="16">
        <f t="shared" si="827"/>
        <v>225</v>
      </c>
      <c r="AL3716" s="16">
        <f t="shared" si="828"/>
        <v>2250</v>
      </c>
      <c r="AM3716" s="16">
        <f t="shared" si="829"/>
        <v>31950</v>
      </c>
      <c r="AN3716" s="16">
        <f t="shared" si="830"/>
        <v>124605</v>
      </c>
      <c r="AP3716" s="16">
        <v>0.45</v>
      </c>
      <c r="AQ3716" s="16" t="s">
        <v>207</v>
      </c>
      <c r="AX3716" s="16" t="s">
        <v>207</v>
      </c>
      <c r="AY3716" s="16" t="s">
        <v>207</v>
      </c>
      <c r="AZ3716" s="16" t="s">
        <v>207</v>
      </c>
      <c r="BA3716" s="16" t="s">
        <v>207</v>
      </c>
      <c r="BB3716" s="16" t="s">
        <v>207</v>
      </c>
      <c r="BC3716" s="16">
        <v>0.45</v>
      </c>
      <c r="BD3716" s="16">
        <f t="shared" si="831"/>
        <v>1.575</v>
      </c>
      <c r="BE3716" s="16">
        <f t="shared" si="832"/>
        <v>778.78125</v>
      </c>
      <c r="BG3716" s="16">
        <f t="shared" si="833"/>
        <v>540</v>
      </c>
      <c r="BH3716" s="16">
        <f t="shared" si="834"/>
        <v>288</v>
      </c>
      <c r="BI3716" s="16">
        <f t="shared" si="835"/>
        <v>3.6</v>
      </c>
    </row>
    <row r="3717" spans="1:61" x14ac:dyDescent="0.35">
      <c r="A3717">
        <v>3716</v>
      </c>
      <c r="B3717" t="s">
        <v>360</v>
      </c>
      <c r="C3717" t="s">
        <v>10329</v>
      </c>
      <c r="D3717" s="15" t="s">
        <v>225</v>
      </c>
      <c r="E3717" s="12" t="s">
        <v>98</v>
      </c>
      <c r="G3717" s="12" t="s">
        <v>3316</v>
      </c>
      <c r="H3717" s="12" t="s">
        <v>589</v>
      </c>
      <c r="I3717" s="12" t="s">
        <v>363</v>
      </c>
      <c r="J3717" s="12" t="s">
        <v>2401</v>
      </c>
      <c r="K3717" s="12" t="s">
        <v>363</v>
      </c>
      <c r="N3717" s="16" t="s">
        <v>206</v>
      </c>
      <c r="O3717" s="16" t="s">
        <v>4282</v>
      </c>
      <c r="P3717" s="12" t="s">
        <v>366</v>
      </c>
      <c r="Q3717" s="16">
        <v>2022</v>
      </c>
      <c r="R3717" s="16" t="s">
        <v>4052</v>
      </c>
      <c r="T3717" s="16">
        <v>0</v>
      </c>
      <c r="V3717" s="12" t="s">
        <v>204</v>
      </c>
      <c r="W3717" s="12" t="s">
        <v>204</v>
      </c>
      <c r="X3717" s="16">
        <v>1</v>
      </c>
      <c r="Y3717" s="16">
        <v>7</v>
      </c>
      <c r="Z3717" s="16">
        <v>2.81</v>
      </c>
      <c r="AA3717" s="16">
        <v>365.3</v>
      </c>
      <c r="AB3717" s="16" t="s">
        <v>2113</v>
      </c>
      <c r="AC3717" s="16" t="s">
        <v>5621</v>
      </c>
      <c r="AD3717" s="16">
        <f t="shared" si="820"/>
        <v>127855</v>
      </c>
      <c r="AE3717" s="16">
        <f t="shared" si="821"/>
        <v>983.5</v>
      </c>
      <c r="AF3717" s="16">
        <f t="shared" si="822"/>
        <v>368812.5</v>
      </c>
      <c r="AG3717" s="16">
        <f t="shared" si="823"/>
        <v>281</v>
      </c>
      <c r="AH3717" s="12">
        <f t="shared" si="824"/>
        <v>0</v>
      </c>
      <c r="AI3717" s="16">
        <f t="shared" si="825"/>
        <v>19.670000000000002</v>
      </c>
      <c r="AJ3717" s="16">
        <f t="shared" si="826"/>
        <v>67861.5</v>
      </c>
      <c r="AK3717" s="16">
        <f t="shared" si="827"/>
        <v>1405</v>
      </c>
      <c r="AL3717" s="16">
        <f t="shared" si="828"/>
        <v>14050</v>
      </c>
      <c r="AM3717" s="16">
        <f t="shared" si="829"/>
        <v>199510</v>
      </c>
      <c r="AN3717" s="16">
        <f t="shared" si="830"/>
        <v>778089</v>
      </c>
      <c r="AP3717" s="16">
        <v>2.81</v>
      </c>
      <c r="AQ3717" s="16" t="s">
        <v>207</v>
      </c>
      <c r="AX3717" s="16" t="s">
        <v>207</v>
      </c>
      <c r="AY3717" s="16" t="s">
        <v>207</v>
      </c>
      <c r="AZ3717" s="16" t="s">
        <v>207</v>
      </c>
      <c r="BA3717" s="16" t="s">
        <v>207</v>
      </c>
      <c r="BB3717" s="16" t="s">
        <v>207</v>
      </c>
      <c r="BC3717" s="16">
        <v>2.81</v>
      </c>
      <c r="BD3717" s="16">
        <f t="shared" si="831"/>
        <v>9.8350000000000009</v>
      </c>
      <c r="BE3717" s="16">
        <f t="shared" si="832"/>
        <v>4863.0562499999996</v>
      </c>
      <c r="BG3717" s="16">
        <f t="shared" si="833"/>
        <v>3372</v>
      </c>
      <c r="BH3717" s="16">
        <f t="shared" si="834"/>
        <v>1798.4</v>
      </c>
      <c r="BI3717" s="16">
        <f t="shared" si="835"/>
        <v>22.48</v>
      </c>
    </row>
    <row r="3718" spans="1:61" x14ac:dyDescent="0.35">
      <c r="A3718">
        <v>3717</v>
      </c>
      <c r="B3718" t="s">
        <v>360</v>
      </c>
      <c r="C3718" t="s">
        <v>10330</v>
      </c>
      <c r="D3718" s="15" t="s">
        <v>4289</v>
      </c>
      <c r="E3718" s="12" t="s">
        <v>98</v>
      </c>
      <c r="G3718" s="12" t="s">
        <v>3316</v>
      </c>
      <c r="H3718" s="12" t="s">
        <v>589</v>
      </c>
      <c r="I3718" s="12" t="s">
        <v>363</v>
      </c>
      <c r="J3718" s="12" t="s">
        <v>2401</v>
      </c>
      <c r="K3718" s="12" t="s">
        <v>363</v>
      </c>
      <c r="N3718" s="16" t="s">
        <v>206</v>
      </c>
      <c r="O3718" s="16" t="s">
        <v>4282</v>
      </c>
      <c r="P3718" s="12" t="s">
        <v>366</v>
      </c>
      <c r="Q3718" s="16">
        <v>2022</v>
      </c>
      <c r="R3718" s="16" t="s">
        <v>4290</v>
      </c>
      <c r="T3718" s="16">
        <v>0</v>
      </c>
      <c r="V3718" s="12" t="s">
        <v>204</v>
      </c>
      <c r="W3718" s="12" t="s">
        <v>204</v>
      </c>
      <c r="X3718" s="16">
        <v>1</v>
      </c>
      <c r="Y3718" s="16">
        <v>7</v>
      </c>
      <c r="Z3718" s="16">
        <v>0.56000000000000005</v>
      </c>
      <c r="AA3718" s="16">
        <v>72.800000000000011</v>
      </c>
      <c r="AB3718" s="16" t="s">
        <v>2113</v>
      </c>
      <c r="AC3718" s="16" t="s">
        <v>5621</v>
      </c>
      <c r="AD3718" s="16">
        <f t="shared" si="820"/>
        <v>25480.000000000004</v>
      </c>
      <c r="AE3718" s="16">
        <f t="shared" si="821"/>
        <v>196.00000000000003</v>
      </c>
      <c r="AF3718" s="16">
        <f t="shared" si="822"/>
        <v>73500.000000000015</v>
      </c>
      <c r="AG3718" s="16">
        <f t="shared" si="823"/>
        <v>56.000000000000007</v>
      </c>
      <c r="AH3718" s="12">
        <f t="shared" si="824"/>
        <v>0</v>
      </c>
      <c r="AI3718" s="16">
        <f t="shared" si="825"/>
        <v>3.9200000000000004</v>
      </c>
      <c r="AJ3718" s="16">
        <f t="shared" si="826"/>
        <v>13524.000000000002</v>
      </c>
      <c r="AK3718" s="16">
        <f t="shared" si="827"/>
        <v>280</v>
      </c>
      <c r="AL3718" s="16">
        <f t="shared" si="828"/>
        <v>2800.0000000000005</v>
      </c>
      <c r="AM3718" s="16">
        <f t="shared" si="829"/>
        <v>39760.000000000007</v>
      </c>
      <c r="AN3718" s="16">
        <f t="shared" si="830"/>
        <v>155064.00000000003</v>
      </c>
      <c r="AP3718" s="16">
        <v>0.56000000000000005</v>
      </c>
      <c r="AQ3718" s="16" t="s">
        <v>207</v>
      </c>
      <c r="AX3718" s="16" t="s">
        <v>207</v>
      </c>
      <c r="AY3718" s="16" t="s">
        <v>207</v>
      </c>
      <c r="AZ3718" s="16" t="s">
        <v>207</v>
      </c>
      <c r="BA3718" s="16" t="s">
        <v>207</v>
      </c>
      <c r="BB3718" s="16" t="s">
        <v>207</v>
      </c>
      <c r="BC3718" s="16">
        <v>0.56000000000000005</v>
      </c>
      <c r="BD3718" s="16">
        <f t="shared" si="831"/>
        <v>1.9600000000000002</v>
      </c>
      <c r="BE3718" s="16">
        <f t="shared" si="832"/>
        <v>969.1500000000002</v>
      </c>
      <c r="BG3718" s="16">
        <f t="shared" si="833"/>
        <v>672.00000000000011</v>
      </c>
      <c r="BH3718" s="16">
        <f t="shared" si="834"/>
        <v>358.40000000000003</v>
      </c>
      <c r="BI3718" s="16">
        <f t="shared" si="835"/>
        <v>4.4800000000000004</v>
      </c>
    </row>
    <row r="3719" spans="1:61" x14ac:dyDescent="0.35">
      <c r="A3719">
        <v>3718</v>
      </c>
      <c r="B3719" t="s">
        <v>360</v>
      </c>
      <c r="C3719" t="s">
        <v>10331</v>
      </c>
      <c r="D3719" s="15" t="s">
        <v>4291</v>
      </c>
      <c r="E3719" s="12" t="s">
        <v>98</v>
      </c>
      <c r="G3719" s="12" t="s">
        <v>3316</v>
      </c>
      <c r="H3719" s="12" t="s">
        <v>589</v>
      </c>
      <c r="I3719" s="12" t="s">
        <v>363</v>
      </c>
      <c r="J3719" s="12" t="s">
        <v>2401</v>
      </c>
      <c r="K3719" s="12" t="s">
        <v>363</v>
      </c>
      <c r="N3719" s="16" t="s">
        <v>206</v>
      </c>
      <c r="O3719" s="16" t="s">
        <v>4282</v>
      </c>
      <c r="P3719" s="12" t="s">
        <v>366</v>
      </c>
      <c r="Q3719" s="16">
        <v>2022</v>
      </c>
      <c r="R3719" s="16" t="s">
        <v>4083</v>
      </c>
      <c r="T3719" s="16">
        <v>0</v>
      </c>
      <c r="V3719" s="12" t="s">
        <v>204</v>
      </c>
      <c r="W3719" s="12" t="s">
        <v>204</v>
      </c>
      <c r="X3719" s="16">
        <v>1</v>
      </c>
      <c r="Y3719" s="16">
        <v>7</v>
      </c>
      <c r="Z3719" s="16">
        <v>0.45</v>
      </c>
      <c r="AA3719" s="16">
        <v>58.5</v>
      </c>
      <c r="AB3719" s="16" t="s">
        <v>2113</v>
      </c>
      <c r="AC3719" s="16" t="s">
        <v>5621</v>
      </c>
      <c r="AD3719" s="16">
        <f t="shared" si="820"/>
        <v>20475</v>
      </c>
      <c r="AE3719" s="16">
        <f t="shared" si="821"/>
        <v>157.5</v>
      </c>
      <c r="AF3719" s="16">
        <f t="shared" si="822"/>
        <v>59062.5</v>
      </c>
      <c r="AG3719" s="16">
        <f t="shared" si="823"/>
        <v>45</v>
      </c>
      <c r="AH3719" s="12">
        <f t="shared" si="824"/>
        <v>0</v>
      </c>
      <c r="AI3719" s="16">
        <f t="shared" si="825"/>
        <v>3.15</v>
      </c>
      <c r="AJ3719" s="16">
        <f t="shared" si="826"/>
        <v>10867.5</v>
      </c>
      <c r="AK3719" s="16">
        <f t="shared" si="827"/>
        <v>225</v>
      </c>
      <c r="AL3719" s="16">
        <f t="shared" si="828"/>
        <v>2250</v>
      </c>
      <c r="AM3719" s="16">
        <f t="shared" si="829"/>
        <v>31950</v>
      </c>
      <c r="AN3719" s="16">
        <f t="shared" si="830"/>
        <v>124605</v>
      </c>
      <c r="AP3719" s="16">
        <v>0.45</v>
      </c>
      <c r="AQ3719" s="16" t="s">
        <v>207</v>
      </c>
      <c r="AX3719" s="16" t="s">
        <v>207</v>
      </c>
      <c r="AY3719" s="16" t="s">
        <v>207</v>
      </c>
      <c r="AZ3719" s="16" t="s">
        <v>207</v>
      </c>
      <c r="BA3719" s="16" t="s">
        <v>207</v>
      </c>
      <c r="BB3719" s="16" t="s">
        <v>207</v>
      </c>
      <c r="BC3719" s="16">
        <v>0.45</v>
      </c>
      <c r="BD3719" s="16">
        <f t="shared" si="831"/>
        <v>1.575</v>
      </c>
      <c r="BE3719" s="16">
        <f t="shared" si="832"/>
        <v>778.78125</v>
      </c>
      <c r="BG3719" s="16">
        <f t="shared" si="833"/>
        <v>540</v>
      </c>
      <c r="BH3719" s="16">
        <f t="shared" si="834"/>
        <v>288</v>
      </c>
      <c r="BI3719" s="16">
        <f t="shared" si="835"/>
        <v>3.6</v>
      </c>
    </row>
    <row r="3720" spans="1:61" x14ac:dyDescent="0.35">
      <c r="A3720">
        <v>3719</v>
      </c>
      <c r="B3720" t="s">
        <v>360</v>
      </c>
      <c r="C3720" t="s">
        <v>10332</v>
      </c>
      <c r="D3720" s="15" t="s">
        <v>4046</v>
      </c>
      <c r="E3720" s="12" t="s">
        <v>98</v>
      </c>
      <c r="G3720" s="12" t="s">
        <v>3316</v>
      </c>
      <c r="H3720" s="12" t="s">
        <v>589</v>
      </c>
      <c r="I3720" s="12" t="s">
        <v>363</v>
      </c>
      <c r="J3720" s="12" t="s">
        <v>2401</v>
      </c>
      <c r="K3720" s="12" t="s">
        <v>363</v>
      </c>
      <c r="N3720" s="16" t="s">
        <v>206</v>
      </c>
      <c r="O3720" s="16" t="s">
        <v>4282</v>
      </c>
      <c r="P3720" s="12" t="s">
        <v>366</v>
      </c>
      <c r="Q3720" s="16">
        <v>2022</v>
      </c>
      <c r="R3720" s="16" t="s">
        <v>4083</v>
      </c>
      <c r="T3720" s="16">
        <v>0</v>
      </c>
      <c r="V3720" s="12" t="s">
        <v>204</v>
      </c>
      <c r="W3720" s="12" t="s">
        <v>204</v>
      </c>
      <c r="X3720" s="16">
        <v>1</v>
      </c>
      <c r="Y3720" s="16">
        <v>7</v>
      </c>
      <c r="Z3720" s="16">
        <v>0.45</v>
      </c>
      <c r="AA3720" s="16">
        <v>58.5</v>
      </c>
      <c r="AB3720" s="16" t="s">
        <v>2113</v>
      </c>
      <c r="AC3720" s="16" t="s">
        <v>5621</v>
      </c>
      <c r="AD3720" s="16">
        <f t="shared" si="820"/>
        <v>20475</v>
      </c>
      <c r="AE3720" s="16">
        <f t="shared" si="821"/>
        <v>157.5</v>
      </c>
      <c r="AF3720" s="16">
        <f t="shared" si="822"/>
        <v>59062.5</v>
      </c>
      <c r="AG3720" s="16">
        <f t="shared" si="823"/>
        <v>45</v>
      </c>
      <c r="AH3720" s="12">
        <f t="shared" si="824"/>
        <v>0</v>
      </c>
      <c r="AI3720" s="16">
        <f t="shared" si="825"/>
        <v>3.15</v>
      </c>
      <c r="AJ3720" s="16">
        <f t="shared" si="826"/>
        <v>10867.5</v>
      </c>
      <c r="AK3720" s="16">
        <f t="shared" si="827"/>
        <v>225</v>
      </c>
      <c r="AL3720" s="16">
        <f t="shared" si="828"/>
        <v>2250</v>
      </c>
      <c r="AM3720" s="16">
        <f t="shared" si="829"/>
        <v>31950</v>
      </c>
      <c r="AN3720" s="16">
        <f t="shared" si="830"/>
        <v>124605</v>
      </c>
      <c r="AP3720" s="16">
        <v>0.45</v>
      </c>
      <c r="AQ3720" s="16" t="s">
        <v>207</v>
      </c>
      <c r="AX3720" s="16" t="s">
        <v>207</v>
      </c>
      <c r="AY3720" s="16" t="s">
        <v>207</v>
      </c>
      <c r="AZ3720" s="16" t="s">
        <v>207</v>
      </c>
      <c r="BA3720" s="16" t="s">
        <v>207</v>
      </c>
      <c r="BB3720" s="16" t="s">
        <v>207</v>
      </c>
      <c r="BC3720" s="16">
        <v>0.45</v>
      </c>
      <c r="BD3720" s="16">
        <f t="shared" si="831"/>
        <v>1.575</v>
      </c>
      <c r="BE3720" s="16">
        <f t="shared" si="832"/>
        <v>778.78125</v>
      </c>
      <c r="BG3720" s="16">
        <f t="shared" si="833"/>
        <v>540</v>
      </c>
      <c r="BH3720" s="16">
        <f t="shared" si="834"/>
        <v>288</v>
      </c>
      <c r="BI3720" s="16">
        <f t="shared" si="835"/>
        <v>3.6</v>
      </c>
    </row>
    <row r="3721" spans="1:61" x14ac:dyDescent="0.35">
      <c r="A3721">
        <v>3720</v>
      </c>
      <c r="B3721" t="s">
        <v>360</v>
      </c>
      <c r="C3721" t="s">
        <v>10333</v>
      </c>
      <c r="D3721" s="15" t="s">
        <v>4292</v>
      </c>
      <c r="E3721" s="12" t="s">
        <v>98</v>
      </c>
      <c r="G3721" s="12" t="s">
        <v>3316</v>
      </c>
      <c r="H3721" s="12" t="s">
        <v>589</v>
      </c>
      <c r="I3721" s="12" t="s">
        <v>363</v>
      </c>
      <c r="J3721" s="12" t="s">
        <v>2401</v>
      </c>
      <c r="K3721" s="12" t="s">
        <v>363</v>
      </c>
      <c r="N3721" s="16" t="s">
        <v>206</v>
      </c>
      <c r="O3721" s="16" t="s">
        <v>4282</v>
      </c>
      <c r="P3721" s="12" t="s">
        <v>366</v>
      </c>
      <c r="Q3721" s="16">
        <v>2022</v>
      </c>
      <c r="R3721" s="16" t="s">
        <v>4293</v>
      </c>
      <c r="T3721" s="16">
        <v>0</v>
      </c>
      <c r="V3721" s="12" t="s">
        <v>204</v>
      </c>
      <c r="W3721" s="12" t="s">
        <v>204</v>
      </c>
      <c r="X3721" s="16">
        <v>1</v>
      </c>
      <c r="Y3721" s="16">
        <v>7</v>
      </c>
      <c r="Z3721" s="16">
        <v>0.89</v>
      </c>
      <c r="AA3721" s="16">
        <v>115.7</v>
      </c>
      <c r="AB3721" s="16" t="s">
        <v>2113</v>
      </c>
      <c r="AC3721" s="16" t="s">
        <v>5621</v>
      </c>
      <c r="AD3721" s="16">
        <f t="shared" si="820"/>
        <v>40495</v>
      </c>
      <c r="AE3721" s="16">
        <f t="shared" si="821"/>
        <v>311.5</v>
      </c>
      <c r="AF3721" s="16">
        <f t="shared" si="822"/>
        <v>116812.5</v>
      </c>
      <c r="AG3721" s="16">
        <f t="shared" si="823"/>
        <v>89</v>
      </c>
      <c r="AH3721" s="12">
        <f t="shared" si="824"/>
        <v>0</v>
      </c>
      <c r="AI3721" s="16">
        <f t="shared" si="825"/>
        <v>6.23</v>
      </c>
      <c r="AJ3721" s="16">
        <f t="shared" si="826"/>
        <v>21493.5</v>
      </c>
      <c r="AK3721" s="16">
        <f t="shared" si="827"/>
        <v>445</v>
      </c>
      <c r="AL3721" s="16">
        <f t="shared" si="828"/>
        <v>4450</v>
      </c>
      <c r="AM3721" s="16">
        <f t="shared" si="829"/>
        <v>63190</v>
      </c>
      <c r="AN3721" s="16">
        <f t="shared" si="830"/>
        <v>246441</v>
      </c>
      <c r="AP3721" s="16">
        <v>0.89</v>
      </c>
      <c r="AQ3721" s="16" t="s">
        <v>207</v>
      </c>
      <c r="AX3721" s="16" t="s">
        <v>207</v>
      </c>
      <c r="AY3721" s="16" t="s">
        <v>207</v>
      </c>
      <c r="AZ3721" s="16" t="s">
        <v>207</v>
      </c>
      <c r="BA3721" s="16" t="s">
        <v>207</v>
      </c>
      <c r="BB3721" s="16" t="s">
        <v>207</v>
      </c>
      <c r="BC3721" s="16">
        <v>0.89</v>
      </c>
      <c r="BD3721" s="16">
        <f t="shared" si="831"/>
        <v>3.1150000000000002</v>
      </c>
      <c r="BE3721" s="16">
        <f t="shared" si="832"/>
        <v>1540.2562499999999</v>
      </c>
      <c r="BG3721" s="16">
        <f t="shared" si="833"/>
        <v>1068</v>
      </c>
      <c r="BH3721" s="16">
        <f t="shared" si="834"/>
        <v>569.6</v>
      </c>
      <c r="BI3721" s="16">
        <f t="shared" si="835"/>
        <v>7.12</v>
      </c>
    </row>
    <row r="3722" spans="1:61" x14ac:dyDescent="0.35">
      <c r="A3722">
        <v>3721</v>
      </c>
      <c r="B3722" t="s">
        <v>360</v>
      </c>
      <c r="C3722" t="s">
        <v>10334</v>
      </c>
      <c r="D3722" s="15" t="s">
        <v>4294</v>
      </c>
      <c r="E3722" s="12" t="s">
        <v>98</v>
      </c>
      <c r="G3722" s="12" t="s">
        <v>3316</v>
      </c>
      <c r="H3722" s="12" t="s">
        <v>589</v>
      </c>
      <c r="I3722" s="12" t="s">
        <v>363</v>
      </c>
      <c r="J3722" s="12" t="s">
        <v>2401</v>
      </c>
      <c r="K3722" s="12" t="s">
        <v>363</v>
      </c>
      <c r="N3722" s="16" t="s">
        <v>206</v>
      </c>
      <c r="O3722" s="16" t="s">
        <v>4282</v>
      </c>
      <c r="P3722" s="12" t="s">
        <v>366</v>
      </c>
      <c r="Q3722" s="16">
        <v>2022</v>
      </c>
      <c r="R3722" s="16" t="s">
        <v>4083</v>
      </c>
      <c r="T3722" s="16">
        <v>0</v>
      </c>
      <c r="V3722" s="12" t="s">
        <v>204</v>
      </c>
      <c r="W3722" s="12" t="s">
        <v>204</v>
      </c>
      <c r="X3722" s="16">
        <v>1</v>
      </c>
      <c r="Y3722" s="16">
        <v>7</v>
      </c>
      <c r="Z3722" s="16">
        <v>0.45</v>
      </c>
      <c r="AA3722" s="16">
        <v>58.5</v>
      </c>
      <c r="AB3722" s="16" t="s">
        <v>2113</v>
      </c>
      <c r="AC3722" s="16" t="s">
        <v>5621</v>
      </c>
      <c r="AD3722" s="16">
        <f t="shared" si="820"/>
        <v>20475</v>
      </c>
      <c r="AE3722" s="16">
        <f t="shared" si="821"/>
        <v>157.5</v>
      </c>
      <c r="AF3722" s="16">
        <f t="shared" si="822"/>
        <v>59062.5</v>
      </c>
      <c r="AG3722" s="16">
        <f t="shared" si="823"/>
        <v>45</v>
      </c>
      <c r="AH3722" s="12">
        <f t="shared" si="824"/>
        <v>0</v>
      </c>
      <c r="AI3722" s="16">
        <f t="shared" si="825"/>
        <v>3.15</v>
      </c>
      <c r="AJ3722" s="16">
        <f t="shared" si="826"/>
        <v>10867.5</v>
      </c>
      <c r="AK3722" s="16">
        <f t="shared" si="827"/>
        <v>225</v>
      </c>
      <c r="AL3722" s="16">
        <f t="shared" si="828"/>
        <v>2250</v>
      </c>
      <c r="AM3722" s="16">
        <f t="shared" si="829"/>
        <v>31950</v>
      </c>
      <c r="AN3722" s="16">
        <f t="shared" si="830"/>
        <v>124605</v>
      </c>
      <c r="AP3722" s="16">
        <v>0.45</v>
      </c>
      <c r="AQ3722" s="16" t="s">
        <v>207</v>
      </c>
      <c r="AX3722" s="16" t="s">
        <v>207</v>
      </c>
      <c r="AY3722" s="16" t="s">
        <v>207</v>
      </c>
      <c r="AZ3722" s="16" t="s">
        <v>207</v>
      </c>
      <c r="BA3722" s="16" t="s">
        <v>207</v>
      </c>
      <c r="BB3722" s="16" t="s">
        <v>207</v>
      </c>
      <c r="BC3722" s="16">
        <v>0.45</v>
      </c>
      <c r="BD3722" s="16">
        <f t="shared" si="831"/>
        <v>1.575</v>
      </c>
      <c r="BE3722" s="16">
        <f t="shared" si="832"/>
        <v>778.78125</v>
      </c>
      <c r="BG3722" s="16">
        <f t="shared" si="833"/>
        <v>540</v>
      </c>
      <c r="BH3722" s="16">
        <f t="shared" si="834"/>
        <v>288</v>
      </c>
      <c r="BI3722" s="16">
        <f t="shared" si="835"/>
        <v>3.6</v>
      </c>
    </row>
    <row r="3723" spans="1:61" x14ac:dyDescent="0.35">
      <c r="A3723">
        <v>3722</v>
      </c>
      <c r="B3723" t="s">
        <v>360</v>
      </c>
      <c r="C3723" t="s">
        <v>10335</v>
      </c>
      <c r="D3723" s="15" t="s">
        <v>4295</v>
      </c>
      <c r="E3723" s="12" t="s">
        <v>98</v>
      </c>
      <c r="G3723" s="12" t="s">
        <v>3316</v>
      </c>
      <c r="H3723" s="12" t="s">
        <v>589</v>
      </c>
      <c r="I3723" s="12" t="s">
        <v>363</v>
      </c>
      <c r="J3723" s="12" t="s">
        <v>2401</v>
      </c>
      <c r="K3723" s="12" t="s">
        <v>363</v>
      </c>
      <c r="N3723" s="16" t="s">
        <v>206</v>
      </c>
      <c r="O3723" s="16" t="s">
        <v>4282</v>
      </c>
      <c r="P3723" s="12" t="s">
        <v>366</v>
      </c>
      <c r="Q3723" s="16">
        <v>2022</v>
      </c>
      <c r="R3723" s="16" t="s">
        <v>4296</v>
      </c>
      <c r="T3723" s="16">
        <v>0</v>
      </c>
      <c r="V3723" s="12" t="s">
        <v>204</v>
      </c>
      <c r="W3723" s="12" t="s">
        <v>204</v>
      </c>
      <c r="X3723" s="16">
        <v>1</v>
      </c>
      <c r="Y3723" s="16">
        <v>7</v>
      </c>
      <c r="Z3723" s="16">
        <v>0.85</v>
      </c>
      <c r="AA3723" s="16">
        <v>110.5</v>
      </c>
      <c r="AB3723" s="16" t="s">
        <v>2113</v>
      </c>
      <c r="AC3723" s="16" t="s">
        <v>5621</v>
      </c>
      <c r="AD3723" s="16">
        <f t="shared" si="820"/>
        <v>38675</v>
      </c>
      <c r="AE3723" s="16">
        <f t="shared" si="821"/>
        <v>297.5</v>
      </c>
      <c r="AF3723" s="16">
        <f t="shared" si="822"/>
        <v>111562.5</v>
      </c>
      <c r="AG3723" s="16">
        <f t="shared" si="823"/>
        <v>85</v>
      </c>
      <c r="AH3723" s="12">
        <f t="shared" si="824"/>
        <v>0</v>
      </c>
      <c r="AI3723" s="16">
        <f t="shared" si="825"/>
        <v>5.95</v>
      </c>
      <c r="AJ3723" s="16">
        <f t="shared" si="826"/>
        <v>20527.5</v>
      </c>
      <c r="AK3723" s="16">
        <f t="shared" si="827"/>
        <v>425</v>
      </c>
      <c r="AL3723" s="16">
        <f t="shared" si="828"/>
        <v>4250</v>
      </c>
      <c r="AM3723" s="16">
        <f t="shared" si="829"/>
        <v>60350</v>
      </c>
      <c r="AN3723" s="16">
        <f t="shared" si="830"/>
        <v>235365</v>
      </c>
      <c r="AP3723" s="16">
        <v>0.85</v>
      </c>
      <c r="AQ3723" s="16" t="s">
        <v>207</v>
      </c>
      <c r="AX3723" s="16" t="s">
        <v>207</v>
      </c>
      <c r="AY3723" s="16" t="s">
        <v>207</v>
      </c>
      <c r="AZ3723" s="16" t="s">
        <v>207</v>
      </c>
      <c r="BA3723" s="16" t="s">
        <v>207</v>
      </c>
      <c r="BB3723" s="16" t="s">
        <v>207</v>
      </c>
      <c r="BC3723" s="16">
        <v>0.85</v>
      </c>
      <c r="BD3723" s="16">
        <f t="shared" si="831"/>
        <v>2.9750000000000001</v>
      </c>
      <c r="BE3723" s="16">
        <f t="shared" si="832"/>
        <v>1471.03125</v>
      </c>
      <c r="BG3723" s="16">
        <f t="shared" si="833"/>
        <v>1020</v>
      </c>
      <c r="BH3723" s="16">
        <f t="shared" si="834"/>
        <v>544</v>
      </c>
      <c r="BI3723" s="16">
        <f t="shared" si="835"/>
        <v>6.8</v>
      </c>
    </row>
    <row r="3724" spans="1:61" x14ac:dyDescent="0.35">
      <c r="A3724">
        <v>3723</v>
      </c>
      <c r="B3724" t="s">
        <v>360</v>
      </c>
      <c r="C3724" t="s">
        <v>10336</v>
      </c>
      <c r="D3724" s="15" t="s">
        <v>4297</v>
      </c>
      <c r="E3724" s="12" t="s">
        <v>98</v>
      </c>
      <c r="G3724" s="12" t="s">
        <v>3316</v>
      </c>
      <c r="H3724" s="12" t="s">
        <v>589</v>
      </c>
      <c r="I3724" s="12" t="s">
        <v>363</v>
      </c>
      <c r="J3724" s="12" t="s">
        <v>2401</v>
      </c>
      <c r="K3724" s="12" t="s">
        <v>363</v>
      </c>
      <c r="N3724" s="16" t="s">
        <v>205</v>
      </c>
      <c r="O3724" s="16" t="s">
        <v>4282</v>
      </c>
      <c r="P3724" s="12" t="s">
        <v>366</v>
      </c>
      <c r="Q3724" s="16">
        <v>2022</v>
      </c>
      <c r="R3724" s="16" t="s">
        <v>4298</v>
      </c>
      <c r="T3724" s="16">
        <v>0</v>
      </c>
      <c r="V3724" s="12" t="s">
        <v>204</v>
      </c>
      <c r="W3724" s="12" t="s">
        <v>204</v>
      </c>
      <c r="X3724" s="16">
        <v>1</v>
      </c>
      <c r="Y3724" s="16">
        <v>7</v>
      </c>
      <c r="Z3724" s="16">
        <v>0.75</v>
      </c>
      <c r="AA3724" s="16">
        <v>97.5</v>
      </c>
      <c r="AB3724" s="16" t="s">
        <v>2113</v>
      </c>
      <c r="AC3724" s="16" t="s">
        <v>5621</v>
      </c>
      <c r="AD3724" s="16">
        <f t="shared" si="820"/>
        <v>34125</v>
      </c>
      <c r="AE3724" s="16">
        <f t="shared" si="821"/>
        <v>262.5</v>
      </c>
      <c r="AF3724" s="16">
        <f t="shared" si="822"/>
        <v>98437.5</v>
      </c>
      <c r="AG3724" s="16">
        <f t="shared" si="823"/>
        <v>75</v>
      </c>
      <c r="AH3724" s="12">
        <f t="shared" si="824"/>
        <v>0</v>
      </c>
      <c r="AI3724" s="16">
        <f t="shared" si="825"/>
        <v>5.25</v>
      </c>
      <c r="AJ3724" s="16">
        <f t="shared" si="826"/>
        <v>18112.5</v>
      </c>
      <c r="AK3724" s="16">
        <f t="shared" si="827"/>
        <v>375</v>
      </c>
      <c r="AL3724" s="16">
        <f t="shared" si="828"/>
        <v>3750</v>
      </c>
      <c r="AM3724" s="16">
        <f t="shared" si="829"/>
        <v>53250</v>
      </c>
      <c r="AN3724" s="16">
        <f t="shared" si="830"/>
        <v>207675</v>
      </c>
      <c r="AP3724" s="16">
        <v>0.75</v>
      </c>
      <c r="AQ3724" s="16" t="s">
        <v>207</v>
      </c>
      <c r="AX3724" s="16" t="s">
        <v>207</v>
      </c>
      <c r="AY3724" s="16" t="s">
        <v>207</v>
      </c>
      <c r="AZ3724" s="16" t="s">
        <v>207</v>
      </c>
      <c r="BA3724" s="16" t="s">
        <v>207</v>
      </c>
      <c r="BB3724" s="16" t="s">
        <v>207</v>
      </c>
      <c r="BC3724" s="16">
        <v>0.75</v>
      </c>
      <c r="BD3724" s="16">
        <f t="shared" si="831"/>
        <v>2.625</v>
      </c>
      <c r="BE3724" s="16">
        <f t="shared" si="832"/>
        <v>1297.96875</v>
      </c>
      <c r="BG3724" s="16">
        <f t="shared" si="833"/>
        <v>900</v>
      </c>
      <c r="BH3724" s="16">
        <f t="shared" si="834"/>
        <v>480</v>
      </c>
      <c r="BI3724" s="16">
        <f t="shared" si="835"/>
        <v>6</v>
      </c>
    </row>
    <row r="3725" spans="1:61" x14ac:dyDescent="0.35">
      <c r="A3725">
        <v>3724</v>
      </c>
      <c r="B3725" t="s">
        <v>360</v>
      </c>
      <c r="C3725" t="s">
        <v>10337</v>
      </c>
      <c r="D3725" s="15" t="s">
        <v>4299</v>
      </c>
      <c r="E3725" s="12" t="s">
        <v>98</v>
      </c>
      <c r="G3725" s="12" t="s">
        <v>3316</v>
      </c>
      <c r="H3725" s="12" t="s">
        <v>589</v>
      </c>
      <c r="I3725" s="12" t="s">
        <v>363</v>
      </c>
      <c r="J3725" s="12" t="s">
        <v>2401</v>
      </c>
      <c r="K3725" s="12" t="s">
        <v>363</v>
      </c>
      <c r="N3725" s="16" t="s">
        <v>206</v>
      </c>
      <c r="O3725" s="16" t="s">
        <v>4282</v>
      </c>
      <c r="P3725" s="12" t="s">
        <v>366</v>
      </c>
      <c r="Q3725" s="16">
        <v>2022</v>
      </c>
      <c r="R3725" s="16" t="s">
        <v>4247</v>
      </c>
      <c r="T3725" s="16">
        <v>0</v>
      </c>
      <c r="V3725" s="12" t="s">
        <v>204</v>
      </c>
      <c r="W3725" s="12" t="s">
        <v>204</v>
      </c>
      <c r="X3725" s="16">
        <v>1</v>
      </c>
      <c r="Y3725" s="16">
        <v>7</v>
      </c>
      <c r="Z3725" s="16">
        <v>0.41</v>
      </c>
      <c r="AA3725" s="16">
        <v>53.3</v>
      </c>
      <c r="AB3725" s="16" t="s">
        <v>2113</v>
      </c>
      <c r="AC3725" s="16" t="s">
        <v>5621</v>
      </c>
      <c r="AD3725" s="16">
        <f t="shared" si="820"/>
        <v>18655</v>
      </c>
      <c r="AE3725" s="16">
        <f t="shared" si="821"/>
        <v>143.5</v>
      </c>
      <c r="AF3725" s="16">
        <f t="shared" si="822"/>
        <v>53812.5</v>
      </c>
      <c r="AG3725" s="16">
        <f t="shared" si="823"/>
        <v>41</v>
      </c>
      <c r="AH3725" s="12">
        <f t="shared" si="824"/>
        <v>0</v>
      </c>
      <c r="AI3725" s="16">
        <f t="shared" si="825"/>
        <v>2.8699999999999997</v>
      </c>
      <c r="AJ3725" s="16">
        <f t="shared" si="826"/>
        <v>9901.4999999999982</v>
      </c>
      <c r="AK3725" s="16">
        <f t="shared" si="827"/>
        <v>205</v>
      </c>
      <c r="AL3725" s="16">
        <f t="shared" si="828"/>
        <v>2050</v>
      </c>
      <c r="AM3725" s="16">
        <f t="shared" si="829"/>
        <v>29110</v>
      </c>
      <c r="AN3725" s="16">
        <f t="shared" si="830"/>
        <v>113529</v>
      </c>
      <c r="AP3725" s="16">
        <v>0.41</v>
      </c>
      <c r="AQ3725" s="16" t="s">
        <v>207</v>
      </c>
      <c r="AX3725" s="16" t="s">
        <v>207</v>
      </c>
      <c r="AY3725" s="16" t="s">
        <v>207</v>
      </c>
      <c r="AZ3725" s="16" t="s">
        <v>207</v>
      </c>
      <c r="BA3725" s="16" t="s">
        <v>207</v>
      </c>
      <c r="BB3725" s="16" t="s">
        <v>207</v>
      </c>
      <c r="BC3725" s="16">
        <v>0.41</v>
      </c>
      <c r="BD3725" s="16">
        <f t="shared" si="831"/>
        <v>1.4349999999999998</v>
      </c>
      <c r="BE3725" s="16">
        <f t="shared" si="832"/>
        <v>709.55624999999998</v>
      </c>
      <c r="BG3725" s="16">
        <f t="shared" si="833"/>
        <v>491.99999999999994</v>
      </c>
      <c r="BH3725" s="16">
        <f t="shared" si="834"/>
        <v>262.39999999999998</v>
      </c>
      <c r="BI3725" s="16">
        <f t="shared" si="835"/>
        <v>3.28</v>
      </c>
    </row>
    <row r="3726" spans="1:61" x14ac:dyDescent="0.35">
      <c r="A3726">
        <v>3725</v>
      </c>
      <c r="B3726" t="s">
        <v>360</v>
      </c>
      <c r="C3726" t="s">
        <v>10338</v>
      </c>
      <c r="D3726" s="15" t="s">
        <v>3477</v>
      </c>
      <c r="E3726" s="12" t="s">
        <v>98</v>
      </c>
      <c r="G3726" s="12" t="s">
        <v>3316</v>
      </c>
      <c r="H3726" s="12" t="s">
        <v>589</v>
      </c>
      <c r="I3726" s="12" t="s">
        <v>363</v>
      </c>
      <c r="J3726" s="12" t="s">
        <v>2401</v>
      </c>
      <c r="K3726" s="12" t="s">
        <v>363</v>
      </c>
      <c r="N3726" s="16" t="s">
        <v>206</v>
      </c>
      <c r="O3726" s="16" t="s">
        <v>4282</v>
      </c>
      <c r="P3726" s="12" t="s">
        <v>366</v>
      </c>
      <c r="Q3726" s="16">
        <v>2022</v>
      </c>
      <c r="R3726" s="16" t="s">
        <v>4300</v>
      </c>
      <c r="T3726" s="16">
        <v>0</v>
      </c>
      <c r="V3726" s="12" t="s">
        <v>204</v>
      </c>
      <c r="W3726" s="12" t="s">
        <v>204</v>
      </c>
      <c r="X3726" s="16">
        <v>1</v>
      </c>
      <c r="Y3726" s="16">
        <v>7</v>
      </c>
      <c r="Z3726" s="16">
        <v>4.67</v>
      </c>
      <c r="AA3726" s="16">
        <v>607.1</v>
      </c>
      <c r="AB3726" s="16" t="s">
        <v>2113</v>
      </c>
      <c r="AC3726" s="16" t="s">
        <v>5621</v>
      </c>
      <c r="AD3726" s="16">
        <f t="shared" si="820"/>
        <v>212485</v>
      </c>
      <c r="AE3726" s="16">
        <f t="shared" si="821"/>
        <v>1634.5</v>
      </c>
      <c r="AF3726" s="16">
        <f t="shared" si="822"/>
        <v>612937.5</v>
      </c>
      <c r="AG3726" s="16">
        <f t="shared" si="823"/>
        <v>467</v>
      </c>
      <c r="AH3726" s="12">
        <f t="shared" si="824"/>
        <v>0</v>
      </c>
      <c r="AI3726" s="16">
        <f t="shared" si="825"/>
        <v>32.69</v>
      </c>
      <c r="AJ3726" s="16">
        <f t="shared" si="826"/>
        <v>112780.49999999999</v>
      </c>
      <c r="AK3726" s="16">
        <f t="shared" si="827"/>
        <v>2335</v>
      </c>
      <c r="AL3726" s="16">
        <f t="shared" si="828"/>
        <v>23350</v>
      </c>
      <c r="AM3726" s="16">
        <f t="shared" si="829"/>
        <v>331570</v>
      </c>
      <c r="AN3726" s="16">
        <f t="shared" si="830"/>
        <v>1293123</v>
      </c>
      <c r="AP3726" s="16">
        <v>4.67</v>
      </c>
      <c r="AQ3726" s="16" t="s">
        <v>207</v>
      </c>
      <c r="AX3726" s="16" t="s">
        <v>207</v>
      </c>
      <c r="AY3726" s="16" t="s">
        <v>207</v>
      </c>
      <c r="AZ3726" s="16" t="s">
        <v>207</v>
      </c>
      <c r="BA3726" s="16" t="s">
        <v>207</v>
      </c>
      <c r="BB3726" s="16" t="s">
        <v>207</v>
      </c>
      <c r="BC3726" s="16">
        <v>4.67</v>
      </c>
      <c r="BD3726" s="16">
        <f t="shared" si="831"/>
        <v>16.344999999999999</v>
      </c>
      <c r="BE3726" s="16">
        <f t="shared" si="832"/>
        <v>8082.0187500000002</v>
      </c>
      <c r="BG3726" s="16">
        <f t="shared" si="833"/>
        <v>5604</v>
      </c>
      <c r="BH3726" s="16">
        <f t="shared" si="834"/>
        <v>2988.8</v>
      </c>
      <c r="BI3726" s="16">
        <f t="shared" si="835"/>
        <v>37.36</v>
      </c>
    </row>
    <row r="3727" spans="1:61" x14ac:dyDescent="0.35">
      <c r="A3727">
        <v>3726</v>
      </c>
      <c r="B3727" t="s">
        <v>360</v>
      </c>
      <c r="C3727" t="s">
        <v>10339</v>
      </c>
      <c r="D3727" s="15" t="s">
        <v>4301</v>
      </c>
      <c r="E3727" s="12" t="s">
        <v>98</v>
      </c>
      <c r="G3727" s="12" t="s">
        <v>3316</v>
      </c>
      <c r="H3727" s="12" t="s">
        <v>589</v>
      </c>
      <c r="I3727" s="12" t="s">
        <v>363</v>
      </c>
      <c r="J3727" s="12" t="s">
        <v>2401</v>
      </c>
      <c r="K3727" s="12" t="s">
        <v>363</v>
      </c>
      <c r="N3727" s="16" t="s">
        <v>206</v>
      </c>
      <c r="O3727" s="16" t="s">
        <v>4282</v>
      </c>
      <c r="P3727" s="12" t="s">
        <v>366</v>
      </c>
      <c r="Q3727" s="16">
        <v>2022</v>
      </c>
      <c r="R3727" s="16" t="s">
        <v>4240</v>
      </c>
      <c r="T3727" s="16">
        <v>0</v>
      </c>
      <c r="V3727" s="12" t="s">
        <v>204</v>
      </c>
      <c r="W3727" s="12" t="s">
        <v>204</v>
      </c>
      <c r="X3727" s="16">
        <v>1</v>
      </c>
      <c r="Y3727" s="16">
        <v>7</v>
      </c>
      <c r="Z3727" s="16">
        <v>0.89</v>
      </c>
      <c r="AA3727" s="16">
        <v>115.7</v>
      </c>
      <c r="AB3727" s="16" t="s">
        <v>2113</v>
      </c>
      <c r="AC3727" s="16" t="s">
        <v>5621</v>
      </c>
      <c r="AD3727" s="16">
        <f t="shared" si="820"/>
        <v>40495</v>
      </c>
      <c r="AE3727" s="16">
        <f t="shared" si="821"/>
        <v>311.5</v>
      </c>
      <c r="AF3727" s="16">
        <f t="shared" si="822"/>
        <v>116812.5</v>
      </c>
      <c r="AG3727" s="16">
        <f t="shared" si="823"/>
        <v>89</v>
      </c>
      <c r="AH3727" s="12">
        <f t="shared" si="824"/>
        <v>0</v>
      </c>
      <c r="AI3727" s="16">
        <f t="shared" si="825"/>
        <v>6.23</v>
      </c>
      <c r="AJ3727" s="16">
        <f t="shared" si="826"/>
        <v>21493.5</v>
      </c>
      <c r="AK3727" s="16">
        <f t="shared" si="827"/>
        <v>445</v>
      </c>
      <c r="AL3727" s="16">
        <f t="shared" si="828"/>
        <v>4450</v>
      </c>
      <c r="AM3727" s="16">
        <f t="shared" si="829"/>
        <v>63190</v>
      </c>
      <c r="AN3727" s="16">
        <f t="shared" si="830"/>
        <v>246441</v>
      </c>
      <c r="AP3727" s="16">
        <v>0.89</v>
      </c>
      <c r="AQ3727" s="16" t="s">
        <v>207</v>
      </c>
      <c r="AX3727" s="16" t="s">
        <v>207</v>
      </c>
      <c r="AY3727" s="16" t="s">
        <v>207</v>
      </c>
      <c r="AZ3727" s="16" t="s">
        <v>207</v>
      </c>
      <c r="BA3727" s="16" t="s">
        <v>207</v>
      </c>
      <c r="BB3727" s="16" t="s">
        <v>207</v>
      </c>
      <c r="BC3727" s="16">
        <v>0.89</v>
      </c>
      <c r="BD3727" s="16">
        <f t="shared" si="831"/>
        <v>3.1150000000000002</v>
      </c>
      <c r="BE3727" s="16">
        <f t="shared" si="832"/>
        <v>1540.2562499999999</v>
      </c>
      <c r="BG3727" s="16">
        <f t="shared" si="833"/>
        <v>1068</v>
      </c>
      <c r="BH3727" s="16">
        <f t="shared" si="834"/>
        <v>569.6</v>
      </c>
      <c r="BI3727" s="16">
        <f t="shared" si="835"/>
        <v>7.12</v>
      </c>
    </row>
    <row r="3728" spans="1:61" x14ac:dyDescent="0.35">
      <c r="A3728">
        <v>3727</v>
      </c>
      <c r="B3728" t="s">
        <v>360</v>
      </c>
      <c r="C3728" t="s">
        <v>10340</v>
      </c>
      <c r="D3728" s="15" t="s">
        <v>4302</v>
      </c>
      <c r="E3728" s="12" t="s">
        <v>98</v>
      </c>
      <c r="G3728" s="12" t="s">
        <v>3316</v>
      </c>
      <c r="H3728" s="12" t="s">
        <v>589</v>
      </c>
      <c r="I3728" s="12" t="s">
        <v>363</v>
      </c>
      <c r="J3728" s="12" t="s">
        <v>2401</v>
      </c>
      <c r="K3728" s="12" t="s">
        <v>363</v>
      </c>
      <c r="N3728" s="16" t="s">
        <v>206</v>
      </c>
      <c r="O3728" s="16" t="s">
        <v>4282</v>
      </c>
      <c r="P3728" s="12" t="s">
        <v>366</v>
      </c>
      <c r="Q3728" s="16">
        <v>2022</v>
      </c>
      <c r="R3728" s="16" t="s">
        <v>4247</v>
      </c>
      <c r="T3728" s="16">
        <v>0</v>
      </c>
      <c r="V3728" s="12" t="s">
        <v>204</v>
      </c>
      <c r="W3728" s="12" t="s">
        <v>204</v>
      </c>
      <c r="X3728" s="16">
        <v>1</v>
      </c>
      <c r="Y3728" s="16">
        <v>7</v>
      </c>
      <c r="Z3728" s="16">
        <v>2.81</v>
      </c>
      <c r="AA3728" s="16">
        <v>365.3</v>
      </c>
      <c r="AB3728" s="16" t="s">
        <v>2113</v>
      </c>
      <c r="AC3728" s="16" t="s">
        <v>5621</v>
      </c>
      <c r="AD3728" s="16">
        <f t="shared" si="820"/>
        <v>127855</v>
      </c>
      <c r="AE3728" s="16">
        <f t="shared" si="821"/>
        <v>983.5</v>
      </c>
      <c r="AF3728" s="16">
        <f t="shared" si="822"/>
        <v>368812.5</v>
      </c>
      <c r="AG3728" s="16">
        <f t="shared" si="823"/>
        <v>281</v>
      </c>
      <c r="AH3728" s="12">
        <f t="shared" si="824"/>
        <v>0</v>
      </c>
      <c r="AI3728" s="16">
        <f t="shared" si="825"/>
        <v>19.670000000000002</v>
      </c>
      <c r="AJ3728" s="16">
        <f t="shared" si="826"/>
        <v>67861.5</v>
      </c>
      <c r="AK3728" s="16">
        <f t="shared" si="827"/>
        <v>1405</v>
      </c>
      <c r="AL3728" s="16">
        <f t="shared" si="828"/>
        <v>14050</v>
      </c>
      <c r="AM3728" s="16">
        <f t="shared" si="829"/>
        <v>199510</v>
      </c>
      <c r="AN3728" s="16">
        <f t="shared" si="830"/>
        <v>778089</v>
      </c>
      <c r="AP3728" s="16">
        <v>2.81</v>
      </c>
      <c r="AQ3728" s="16" t="s">
        <v>207</v>
      </c>
      <c r="AX3728" s="16" t="s">
        <v>207</v>
      </c>
      <c r="AY3728" s="16" t="s">
        <v>207</v>
      </c>
      <c r="AZ3728" s="16" t="s">
        <v>207</v>
      </c>
      <c r="BA3728" s="16" t="s">
        <v>207</v>
      </c>
      <c r="BB3728" s="16" t="s">
        <v>207</v>
      </c>
      <c r="BC3728" s="16">
        <v>2.81</v>
      </c>
      <c r="BD3728" s="16">
        <f t="shared" si="831"/>
        <v>9.8350000000000009</v>
      </c>
      <c r="BE3728" s="16">
        <f t="shared" si="832"/>
        <v>4863.0562499999996</v>
      </c>
      <c r="BG3728" s="16">
        <f t="shared" si="833"/>
        <v>3372</v>
      </c>
      <c r="BH3728" s="16">
        <f t="shared" si="834"/>
        <v>1798.4</v>
      </c>
      <c r="BI3728" s="16">
        <f t="shared" si="835"/>
        <v>22.48</v>
      </c>
    </row>
    <row r="3729" spans="1:61" x14ac:dyDescent="0.35">
      <c r="A3729">
        <v>3728</v>
      </c>
      <c r="B3729" t="s">
        <v>360</v>
      </c>
      <c r="C3729" t="s">
        <v>10341</v>
      </c>
      <c r="D3729" s="15" t="s">
        <v>816</v>
      </c>
      <c r="E3729" s="12" t="s">
        <v>98</v>
      </c>
      <c r="G3729" s="12" t="s">
        <v>3316</v>
      </c>
      <c r="H3729" s="12" t="s">
        <v>589</v>
      </c>
      <c r="I3729" s="12" t="s">
        <v>363</v>
      </c>
      <c r="J3729" s="12" t="s">
        <v>2401</v>
      </c>
      <c r="K3729" s="12" t="s">
        <v>363</v>
      </c>
      <c r="N3729" s="16" t="s">
        <v>206</v>
      </c>
      <c r="O3729" s="16" t="s">
        <v>4282</v>
      </c>
      <c r="P3729" s="12" t="s">
        <v>366</v>
      </c>
      <c r="Q3729" s="16">
        <v>2022</v>
      </c>
      <c r="R3729" s="16" t="s">
        <v>4052</v>
      </c>
      <c r="T3729" s="16">
        <v>0</v>
      </c>
      <c r="V3729" s="12" t="s">
        <v>204</v>
      </c>
      <c r="W3729" s="12" t="s">
        <v>204</v>
      </c>
      <c r="X3729" s="16">
        <v>1</v>
      </c>
      <c r="Y3729" s="16">
        <v>7</v>
      </c>
      <c r="Z3729" s="16">
        <v>2.81</v>
      </c>
      <c r="AA3729" s="16">
        <v>365.3</v>
      </c>
      <c r="AB3729" s="16" t="s">
        <v>2113</v>
      </c>
      <c r="AC3729" s="16" t="s">
        <v>5621</v>
      </c>
      <c r="AD3729" s="16">
        <f t="shared" si="820"/>
        <v>127855</v>
      </c>
      <c r="AE3729" s="16">
        <f t="shared" si="821"/>
        <v>983.5</v>
      </c>
      <c r="AF3729" s="16">
        <f t="shared" si="822"/>
        <v>368812.5</v>
      </c>
      <c r="AG3729" s="16">
        <f t="shared" si="823"/>
        <v>281</v>
      </c>
      <c r="AH3729" s="12">
        <f t="shared" si="824"/>
        <v>0</v>
      </c>
      <c r="AI3729" s="16">
        <f t="shared" si="825"/>
        <v>19.670000000000002</v>
      </c>
      <c r="AJ3729" s="16">
        <f t="shared" si="826"/>
        <v>67861.5</v>
      </c>
      <c r="AK3729" s="16">
        <f t="shared" si="827"/>
        <v>1405</v>
      </c>
      <c r="AL3729" s="16">
        <f t="shared" si="828"/>
        <v>14050</v>
      </c>
      <c r="AM3729" s="16">
        <f t="shared" si="829"/>
        <v>199510</v>
      </c>
      <c r="AN3729" s="16">
        <f t="shared" si="830"/>
        <v>778089</v>
      </c>
      <c r="AP3729" s="16">
        <v>2.81</v>
      </c>
      <c r="AQ3729" s="16" t="s">
        <v>207</v>
      </c>
      <c r="AX3729" s="16" t="s">
        <v>207</v>
      </c>
      <c r="AY3729" s="16" t="s">
        <v>207</v>
      </c>
      <c r="AZ3729" s="16" t="s">
        <v>207</v>
      </c>
      <c r="BA3729" s="16" t="s">
        <v>207</v>
      </c>
      <c r="BB3729" s="16" t="s">
        <v>207</v>
      </c>
      <c r="BC3729" s="16">
        <v>2.81</v>
      </c>
      <c r="BD3729" s="16">
        <f t="shared" si="831"/>
        <v>9.8350000000000009</v>
      </c>
      <c r="BE3729" s="16">
        <f t="shared" si="832"/>
        <v>4863.0562499999996</v>
      </c>
      <c r="BG3729" s="16">
        <f t="shared" si="833"/>
        <v>3372</v>
      </c>
      <c r="BH3729" s="16">
        <f t="shared" si="834"/>
        <v>1798.4</v>
      </c>
      <c r="BI3729" s="16">
        <f t="shared" si="835"/>
        <v>22.48</v>
      </c>
    </row>
    <row r="3730" spans="1:61" x14ac:dyDescent="0.35">
      <c r="A3730">
        <v>3729</v>
      </c>
      <c r="B3730" t="s">
        <v>360</v>
      </c>
      <c r="C3730" t="s">
        <v>10342</v>
      </c>
      <c r="D3730" s="15" t="s">
        <v>838</v>
      </c>
      <c r="E3730" s="12" t="s">
        <v>98</v>
      </c>
      <c r="G3730" s="12" t="s">
        <v>3316</v>
      </c>
      <c r="H3730" s="12" t="s">
        <v>589</v>
      </c>
      <c r="I3730" s="12" t="s">
        <v>363</v>
      </c>
      <c r="J3730" s="12" t="s">
        <v>2401</v>
      </c>
      <c r="K3730" s="12" t="s">
        <v>363</v>
      </c>
      <c r="N3730" s="16" t="s">
        <v>206</v>
      </c>
      <c r="O3730" s="16" t="s">
        <v>4282</v>
      </c>
      <c r="P3730" s="12" t="s">
        <v>366</v>
      </c>
      <c r="Q3730" s="16">
        <v>2022</v>
      </c>
      <c r="R3730" s="16" t="s">
        <v>4303</v>
      </c>
      <c r="T3730" s="16">
        <v>0</v>
      </c>
      <c r="V3730" s="12" t="s">
        <v>204</v>
      </c>
      <c r="W3730" s="12" t="s">
        <v>204</v>
      </c>
      <c r="X3730" s="16">
        <v>1</v>
      </c>
      <c r="Y3730" s="16">
        <v>7</v>
      </c>
      <c r="Z3730" s="16">
        <v>0.87</v>
      </c>
      <c r="AA3730" s="16">
        <v>113.1</v>
      </c>
      <c r="AB3730" s="16" t="s">
        <v>2113</v>
      </c>
      <c r="AC3730" s="16" t="s">
        <v>5621</v>
      </c>
      <c r="AD3730" s="16">
        <f t="shared" si="820"/>
        <v>39585</v>
      </c>
      <c r="AE3730" s="16">
        <f t="shared" si="821"/>
        <v>304.5</v>
      </c>
      <c r="AF3730" s="16">
        <f t="shared" si="822"/>
        <v>114187.5</v>
      </c>
      <c r="AG3730" s="16">
        <f t="shared" si="823"/>
        <v>87</v>
      </c>
      <c r="AH3730" s="12">
        <f t="shared" si="824"/>
        <v>0</v>
      </c>
      <c r="AI3730" s="16">
        <f t="shared" si="825"/>
        <v>6.09</v>
      </c>
      <c r="AJ3730" s="16">
        <f t="shared" si="826"/>
        <v>21010.5</v>
      </c>
      <c r="AK3730" s="16">
        <f t="shared" si="827"/>
        <v>435</v>
      </c>
      <c r="AL3730" s="16">
        <f t="shared" si="828"/>
        <v>4350</v>
      </c>
      <c r="AM3730" s="16">
        <f t="shared" si="829"/>
        <v>61770</v>
      </c>
      <c r="AN3730" s="16">
        <f t="shared" si="830"/>
        <v>240903</v>
      </c>
      <c r="AP3730" s="16">
        <v>0.87</v>
      </c>
      <c r="AQ3730" s="16" t="s">
        <v>207</v>
      </c>
      <c r="AX3730" s="16" t="s">
        <v>207</v>
      </c>
      <c r="AY3730" s="16" t="s">
        <v>207</v>
      </c>
      <c r="AZ3730" s="16" t="s">
        <v>207</v>
      </c>
      <c r="BA3730" s="16" t="s">
        <v>207</v>
      </c>
      <c r="BB3730" s="16" t="s">
        <v>207</v>
      </c>
      <c r="BC3730" s="16">
        <v>0.87</v>
      </c>
      <c r="BD3730" s="16">
        <f t="shared" si="831"/>
        <v>3.0449999999999999</v>
      </c>
      <c r="BE3730" s="16">
        <f t="shared" si="832"/>
        <v>1505.64375</v>
      </c>
      <c r="BG3730" s="16">
        <f t="shared" si="833"/>
        <v>1044</v>
      </c>
      <c r="BH3730" s="16">
        <f t="shared" si="834"/>
        <v>556.79999999999995</v>
      </c>
      <c r="BI3730" s="16">
        <f t="shared" si="835"/>
        <v>6.9599999999999991</v>
      </c>
    </row>
    <row r="3731" spans="1:61" x14ac:dyDescent="0.35">
      <c r="A3731">
        <v>3730</v>
      </c>
      <c r="B3731" t="s">
        <v>360</v>
      </c>
      <c r="C3731" t="s">
        <v>10343</v>
      </c>
      <c r="D3731" s="15" t="s">
        <v>4304</v>
      </c>
      <c r="E3731" s="12" t="s">
        <v>98</v>
      </c>
      <c r="G3731" s="12" t="s">
        <v>3316</v>
      </c>
      <c r="H3731" s="12" t="s">
        <v>589</v>
      </c>
      <c r="I3731" s="12" t="s">
        <v>363</v>
      </c>
      <c r="J3731" s="12" t="s">
        <v>2401</v>
      </c>
      <c r="K3731" s="12" t="s">
        <v>363</v>
      </c>
      <c r="N3731" s="16" t="s">
        <v>206</v>
      </c>
      <c r="O3731" s="16" t="s">
        <v>4282</v>
      </c>
      <c r="P3731" s="12" t="s">
        <v>366</v>
      </c>
      <c r="Q3731" s="16">
        <v>2022</v>
      </c>
      <c r="R3731" s="16" t="s">
        <v>4237</v>
      </c>
      <c r="T3731" s="16">
        <v>0</v>
      </c>
      <c r="V3731" s="12" t="s">
        <v>204</v>
      </c>
      <c r="W3731" s="12" t="s">
        <v>204</v>
      </c>
      <c r="X3731" s="16">
        <v>1</v>
      </c>
      <c r="Y3731" s="16">
        <v>7</v>
      </c>
      <c r="Z3731" s="16">
        <v>0.44</v>
      </c>
      <c r="AA3731" s="16">
        <v>57.2</v>
      </c>
      <c r="AB3731" s="16" t="s">
        <v>2113</v>
      </c>
      <c r="AC3731" s="16" t="s">
        <v>5621</v>
      </c>
      <c r="AD3731" s="16">
        <f t="shared" si="820"/>
        <v>20020</v>
      </c>
      <c r="AE3731" s="16">
        <f t="shared" si="821"/>
        <v>154</v>
      </c>
      <c r="AF3731" s="16">
        <f t="shared" si="822"/>
        <v>57750</v>
      </c>
      <c r="AG3731" s="16">
        <f t="shared" si="823"/>
        <v>44</v>
      </c>
      <c r="AH3731" s="12">
        <f t="shared" si="824"/>
        <v>0</v>
      </c>
      <c r="AI3731" s="16">
        <f t="shared" si="825"/>
        <v>3.08</v>
      </c>
      <c r="AJ3731" s="16">
        <f t="shared" si="826"/>
        <v>10626</v>
      </c>
      <c r="AK3731" s="16">
        <f t="shared" si="827"/>
        <v>220</v>
      </c>
      <c r="AL3731" s="16">
        <f t="shared" si="828"/>
        <v>2200</v>
      </c>
      <c r="AM3731" s="16">
        <f t="shared" si="829"/>
        <v>31240</v>
      </c>
      <c r="AN3731" s="16">
        <f t="shared" si="830"/>
        <v>121836</v>
      </c>
      <c r="AP3731" s="16">
        <v>0.44</v>
      </c>
      <c r="AQ3731" s="16" t="s">
        <v>207</v>
      </c>
      <c r="AX3731" s="16" t="s">
        <v>207</v>
      </c>
      <c r="AY3731" s="16" t="s">
        <v>207</v>
      </c>
      <c r="AZ3731" s="16" t="s">
        <v>207</v>
      </c>
      <c r="BA3731" s="16" t="s">
        <v>207</v>
      </c>
      <c r="BB3731" s="16" t="s">
        <v>207</v>
      </c>
      <c r="BC3731" s="16">
        <v>0.44</v>
      </c>
      <c r="BD3731" s="16">
        <f t="shared" si="831"/>
        <v>1.54</v>
      </c>
      <c r="BE3731" s="16">
        <f t="shared" si="832"/>
        <v>761.47500000000002</v>
      </c>
      <c r="BG3731" s="16">
        <f t="shared" si="833"/>
        <v>528</v>
      </c>
      <c r="BH3731" s="16">
        <f t="shared" si="834"/>
        <v>281.60000000000002</v>
      </c>
      <c r="BI3731" s="16">
        <f t="shared" si="835"/>
        <v>3.5200000000000005</v>
      </c>
    </row>
    <row r="3732" spans="1:61" x14ac:dyDescent="0.35">
      <c r="A3732">
        <v>3731</v>
      </c>
      <c r="B3732" t="s">
        <v>360</v>
      </c>
      <c r="C3732" t="s">
        <v>10344</v>
      </c>
      <c r="D3732" s="15" t="s">
        <v>4305</v>
      </c>
      <c r="E3732" s="12" t="s">
        <v>98</v>
      </c>
      <c r="G3732" s="12" t="s">
        <v>3316</v>
      </c>
      <c r="H3732" s="12" t="s">
        <v>589</v>
      </c>
      <c r="I3732" s="12" t="s">
        <v>363</v>
      </c>
      <c r="J3732" s="12" t="s">
        <v>2401</v>
      </c>
      <c r="K3732" s="12" t="s">
        <v>363</v>
      </c>
      <c r="N3732" s="16" t="s">
        <v>206</v>
      </c>
      <c r="O3732" s="16" t="s">
        <v>4282</v>
      </c>
      <c r="P3732" s="12" t="s">
        <v>366</v>
      </c>
      <c r="Q3732" s="16">
        <v>2022</v>
      </c>
      <c r="R3732" s="16" t="s">
        <v>4243</v>
      </c>
      <c r="T3732" s="16">
        <v>0</v>
      </c>
      <c r="V3732" s="12" t="s">
        <v>204</v>
      </c>
      <c r="W3732" s="12" t="s">
        <v>204</v>
      </c>
      <c r="X3732" s="16">
        <v>1</v>
      </c>
      <c r="Y3732" s="16">
        <v>7</v>
      </c>
      <c r="Z3732" s="16">
        <v>0.43</v>
      </c>
      <c r="AA3732" s="16">
        <v>55.9</v>
      </c>
      <c r="AB3732" s="16" t="s">
        <v>2113</v>
      </c>
      <c r="AC3732" s="16" t="s">
        <v>5621</v>
      </c>
      <c r="AD3732" s="16">
        <f t="shared" si="820"/>
        <v>19565</v>
      </c>
      <c r="AE3732" s="16">
        <f t="shared" si="821"/>
        <v>150.5</v>
      </c>
      <c r="AF3732" s="16">
        <f t="shared" si="822"/>
        <v>56437.5</v>
      </c>
      <c r="AG3732" s="16">
        <f t="shared" si="823"/>
        <v>43</v>
      </c>
      <c r="AH3732" s="12">
        <f t="shared" si="824"/>
        <v>0</v>
      </c>
      <c r="AI3732" s="16">
        <f t="shared" si="825"/>
        <v>3.01</v>
      </c>
      <c r="AJ3732" s="16">
        <f t="shared" si="826"/>
        <v>10384.5</v>
      </c>
      <c r="AK3732" s="16">
        <f t="shared" si="827"/>
        <v>215</v>
      </c>
      <c r="AL3732" s="16">
        <f t="shared" si="828"/>
        <v>2150</v>
      </c>
      <c r="AM3732" s="16">
        <f t="shared" si="829"/>
        <v>30530</v>
      </c>
      <c r="AN3732" s="16">
        <f t="shared" si="830"/>
        <v>119067</v>
      </c>
      <c r="AP3732" s="16">
        <v>0.43</v>
      </c>
      <c r="AQ3732" s="16" t="s">
        <v>207</v>
      </c>
      <c r="AX3732" s="16" t="s">
        <v>207</v>
      </c>
      <c r="AY3732" s="16" t="s">
        <v>207</v>
      </c>
      <c r="AZ3732" s="16" t="s">
        <v>207</v>
      </c>
      <c r="BA3732" s="16" t="s">
        <v>207</v>
      </c>
      <c r="BB3732" s="16" t="s">
        <v>207</v>
      </c>
      <c r="BC3732" s="16">
        <v>0.43</v>
      </c>
      <c r="BD3732" s="16">
        <f t="shared" si="831"/>
        <v>1.5049999999999999</v>
      </c>
      <c r="BE3732" s="16">
        <f t="shared" si="832"/>
        <v>744.16875000000005</v>
      </c>
      <c r="BG3732" s="16">
        <f t="shared" si="833"/>
        <v>516</v>
      </c>
      <c r="BH3732" s="16">
        <f t="shared" si="834"/>
        <v>275.2</v>
      </c>
      <c r="BI3732" s="16">
        <f t="shared" si="835"/>
        <v>3.44</v>
      </c>
    </row>
    <row r="3733" spans="1:61" x14ac:dyDescent="0.35">
      <c r="A3733">
        <v>3732</v>
      </c>
      <c r="B3733" t="s">
        <v>360</v>
      </c>
      <c r="C3733" t="s">
        <v>10345</v>
      </c>
      <c r="D3733" s="15" t="s">
        <v>4306</v>
      </c>
      <c r="E3733" s="12" t="s">
        <v>98</v>
      </c>
      <c r="G3733" s="12" t="s">
        <v>3316</v>
      </c>
      <c r="H3733" s="12" t="s">
        <v>589</v>
      </c>
      <c r="I3733" s="12" t="s">
        <v>363</v>
      </c>
      <c r="J3733" s="12" t="s">
        <v>2401</v>
      </c>
      <c r="K3733" s="12" t="s">
        <v>363</v>
      </c>
      <c r="N3733" s="16" t="s">
        <v>206</v>
      </c>
      <c r="O3733" s="16" t="s">
        <v>4282</v>
      </c>
      <c r="P3733" s="12" t="s">
        <v>366</v>
      </c>
      <c r="Q3733" s="16">
        <v>2022</v>
      </c>
      <c r="R3733" s="16" t="s">
        <v>4080</v>
      </c>
      <c r="T3733" s="16">
        <v>0</v>
      </c>
      <c r="V3733" s="12" t="s">
        <v>204</v>
      </c>
      <c r="W3733" s="12" t="s">
        <v>204</v>
      </c>
      <c r="X3733" s="16">
        <v>1</v>
      </c>
      <c r="Y3733" s="16">
        <v>7</v>
      </c>
      <c r="Z3733" s="16">
        <v>0.4</v>
      </c>
      <c r="AA3733" s="16">
        <v>52</v>
      </c>
      <c r="AB3733" s="16" t="s">
        <v>2113</v>
      </c>
      <c r="AC3733" s="16" t="s">
        <v>5621</v>
      </c>
      <c r="AD3733" s="16">
        <f t="shared" si="820"/>
        <v>18200</v>
      </c>
      <c r="AE3733" s="16">
        <f t="shared" si="821"/>
        <v>140</v>
      </c>
      <c r="AF3733" s="16">
        <f t="shared" si="822"/>
        <v>52500</v>
      </c>
      <c r="AG3733" s="16">
        <f t="shared" si="823"/>
        <v>40</v>
      </c>
      <c r="AH3733" s="12">
        <f t="shared" si="824"/>
        <v>0</v>
      </c>
      <c r="AI3733" s="16">
        <f t="shared" si="825"/>
        <v>2.8000000000000003</v>
      </c>
      <c r="AJ3733" s="16">
        <f t="shared" si="826"/>
        <v>9660.0000000000018</v>
      </c>
      <c r="AK3733" s="16">
        <f t="shared" si="827"/>
        <v>200</v>
      </c>
      <c r="AL3733" s="16">
        <f t="shared" si="828"/>
        <v>2000</v>
      </c>
      <c r="AM3733" s="16">
        <f t="shared" si="829"/>
        <v>28400</v>
      </c>
      <c r="AN3733" s="16">
        <f t="shared" si="830"/>
        <v>110760</v>
      </c>
      <c r="AP3733" s="16">
        <v>0.4</v>
      </c>
      <c r="AQ3733" s="16" t="s">
        <v>207</v>
      </c>
      <c r="AX3733" s="16" t="s">
        <v>207</v>
      </c>
      <c r="AY3733" s="16" t="s">
        <v>207</v>
      </c>
      <c r="AZ3733" s="16" t="s">
        <v>207</v>
      </c>
      <c r="BA3733" s="16" t="s">
        <v>207</v>
      </c>
      <c r="BB3733" s="16" t="s">
        <v>207</v>
      </c>
      <c r="BC3733" s="16">
        <v>0.4</v>
      </c>
      <c r="BD3733" s="16">
        <f t="shared" si="831"/>
        <v>1.4000000000000001</v>
      </c>
      <c r="BE3733" s="16">
        <f t="shared" si="832"/>
        <v>692.25</v>
      </c>
      <c r="BG3733" s="16">
        <f t="shared" si="833"/>
        <v>480</v>
      </c>
      <c r="BH3733" s="16">
        <f t="shared" si="834"/>
        <v>256</v>
      </c>
      <c r="BI3733" s="16">
        <f t="shared" si="835"/>
        <v>3.2</v>
      </c>
    </row>
    <row r="3734" spans="1:61" x14ac:dyDescent="0.35">
      <c r="A3734">
        <v>3733</v>
      </c>
      <c r="B3734" t="s">
        <v>360</v>
      </c>
      <c r="C3734" t="s">
        <v>10346</v>
      </c>
      <c r="D3734" s="15" t="s">
        <v>4307</v>
      </c>
      <c r="E3734" s="12" t="s">
        <v>98</v>
      </c>
      <c r="G3734" s="12" t="s">
        <v>3316</v>
      </c>
      <c r="H3734" s="12" t="s">
        <v>589</v>
      </c>
      <c r="I3734" s="12" t="s">
        <v>363</v>
      </c>
      <c r="J3734" s="12" t="s">
        <v>2401</v>
      </c>
      <c r="K3734" s="12" t="s">
        <v>363</v>
      </c>
      <c r="N3734" s="16" t="s">
        <v>206</v>
      </c>
      <c r="O3734" s="16" t="s">
        <v>4282</v>
      </c>
      <c r="P3734" s="12" t="s">
        <v>366</v>
      </c>
      <c r="Q3734" s="16">
        <v>2022</v>
      </c>
      <c r="R3734" s="16" t="s">
        <v>4083</v>
      </c>
      <c r="T3734" s="16">
        <v>0</v>
      </c>
      <c r="V3734" s="12" t="s">
        <v>204</v>
      </c>
      <c r="W3734" s="12" t="s">
        <v>204</v>
      </c>
      <c r="X3734" s="16">
        <v>1</v>
      </c>
      <c r="Y3734" s="16">
        <v>7</v>
      </c>
      <c r="Z3734" s="16">
        <v>0.45</v>
      </c>
      <c r="AA3734" s="16">
        <v>58.5</v>
      </c>
      <c r="AB3734" s="16" t="s">
        <v>2113</v>
      </c>
      <c r="AC3734" s="16" t="s">
        <v>5621</v>
      </c>
      <c r="AD3734" s="16">
        <f t="shared" si="820"/>
        <v>20475</v>
      </c>
      <c r="AE3734" s="16">
        <f t="shared" si="821"/>
        <v>157.5</v>
      </c>
      <c r="AF3734" s="16">
        <f t="shared" si="822"/>
        <v>59062.5</v>
      </c>
      <c r="AG3734" s="16">
        <f t="shared" si="823"/>
        <v>45</v>
      </c>
      <c r="AH3734" s="12">
        <f t="shared" si="824"/>
        <v>0</v>
      </c>
      <c r="AI3734" s="16">
        <f t="shared" si="825"/>
        <v>3.15</v>
      </c>
      <c r="AJ3734" s="16">
        <f t="shared" si="826"/>
        <v>10867.5</v>
      </c>
      <c r="AK3734" s="16">
        <f t="shared" si="827"/>
        <v>225</v>
      </c>
      <c r="AL3734" s="16">
        <f t="shared" si="828"/>
        <v>2250</v>
      </c>
      <c r="AM3734" s="16">
        <f t="shared" si="829"/>
        <v>31950</v>
      </c>
      <c r="AN3734" s="16">
        <f t="shared" si="830"/>
        <v>124605</v>
      </c>
      <c r="AP3734" s="16">
        <v>0.45</v>
      </c>
      <c r="AQ3734" s="16" t="s">
        <v>207</v>
      </c>
      <c r="AX3734" s="16" t="s">
        <v>207</v>
      </c>
      <c r="AY3734" s="16" t="s">
        <v>207</v>
      </c>
      <c r="AZ3734" s="16" t="s">
        <v>207</v>
      </c>
      <c r="BA3734" s="16" t="s">
        <v>207</v>
      </c>
      <c r="BB3734" s="16" t="s">
        <v>207</v>
      </c>
      <c r="BC3734" s="16">
        <v>0.45</v>
      </c>
      <c r="BD3734" s="16">
        <f t="shared" si="831"/>
        <v>1.575</v>
      </c>
      <c r="BE3734" s="16">
        <f t="shared" si="832"/>
        <v>778.78125</v>
      </c>
      <c r="BG3734" s="16">
        <f t="shared" si="833"/>
        <v>540</v>
      </c>
      <c r="BH3734" s="16">
        <f t="shared" si="834"/>
        <v>288</v>
      </c>
      <c r="BI3734" s="16">
        <f t="shared" si="835"/>
        <v>3.6</v>
      </c>
    </row>
    <row r="3735" spans="1:61" x14ac:dyDescent="0.35">
      <c r="A3735">
        <v>3734</v>
      </c>
      <c r="B3735" t="s">
        <v>360</v>
      </c>
      <c r="C3735" t="s">
        <v>10347</v>
      </c>
      <c r="D3735" s="15" t="s">
        <v>4308</v>
      </c>
      <c r="E3735" s="12" t="s">
        <v>93</v>
      </c>
      <c r="G3735" s="12" t="s">
        <v>3316</v>
      </c>
      <c r="H3735" s="12" t="s">
        <v>589</v>
      </c>
      <c r="I3735" s="12" t="s">
        <v>363</v>
      </c>
      <c r="J3735" s="12" t="s">
        <v>2401</v>
      </c>
      <c r="K3735" s="12" t="s">
        <v>363</v>
      </c>
      <c r="N3735" s="16" t="s">
        <v>206</v>
      </c>
      <c r="O3735" s="16" t="s">
        <v>4282</v>
      </c>
      <c r="P3735" s="12" t="s">
        <v>366</v>
      </c>
      <c r="Q3735" s="16">
        <v>2022</v>
      </c>
      <c r="R3735" s="16" t="s">
        <v>3867</v>
      </c>
      <c r="T3735" s="16">
        <v>0</v>
      </c>
      <c r="V3735" s="12" t="s">
        <v>204</v>
      </c>
      <c r="W3735" s="12" t="s">
        <v>204</v>
      </c>
      <c r="X3735" s="16">
        <v>1</v>
      </c>
      <c r="Y3735" s="16">
        <v>7</v>
      </c>
      <c r="Z3735" s="16">
        <v>1.72</v>
      </c>
      <c r="AA3735" s="16">
        <v>223.6</v>
      </c>
      <c r="AB3735" s="16" t="s">
        <v>2113</v>
      </c>
      <c r="AC3735" s="16" t="s">
        <v>5621</v>
      </c>
      <c r="AD3735" s="16">
        <f t="shared" si="820"/>
        <v>78260</v>
      </c>
      <c r="AE3735" s="16">
        <f t="shared" si="821"/>
        <v>602</v>
      </c>
      <c r="AF3735" s="16">
        <f t="shared" si="822"/>
        <v>225750</v>
      </c>
      <c r="AG3735" s="16">
        <f t="shared" si="823"/>
        <v>172</v>
      </c>
      <c r="AH3735" s="12">
        <f t="shared" si="824"/>
        <v>0</v>
      </c>
      <c r="AI3735" s="16">
        <f t="shared" si="825"/>
        <v>12.04</v>
      </c>
      <c r="AJ3735" s="16">
        <f t="shared" si="826"/>
        <v>41538</v>
      </c>
      <c r="AK3735" s="16">
        <f t="shared" si="827"/>
        <v>860</v>
      </c>
      <c r="AL3735" s="16">
        <f t="shared" si="828"/>
        <v>8600</v>
      </c>
      <c r="AM3735" s="16">
        <f t="shared" si="829"/>
        <v>122120</v>
      </c>
      <c r="AN3735" s="16">
        <f t="shared" si="830"/>
        <v>476268</v>
      </c>
      <c r="AP3735" s="16">
        <v>1.72</v>
      </c>
      <c r="AQ3735" s="16" t="s">
        <v>207</v>
      </c>
      <c r="AX3735" s="16" t="s">
        <v>207</v>
      </c>
      <c r="AY3735" s="16" t="s">
        <v>207</v>
      </c>
      <c r="AZ3735" s="16" t="s">
        <v>207</v>
      </c>
      <c r="BA3735" s="16" t="s">
        <v>207</v>
      </c>
      <c r="BB3735" s="16" t="s">
        <v>207</v>
      </c>
      <c r="BC3735" s="16">
        <v>1.72</v>
      </c>
      <c r="BD3735" s="16">
        <f t="shared" si="831"/>
        <v>6.02</v>
      </c>
      <c r="BE3735" s="16">
        <f t="shared" si="832"/>
        <v>2976.6750000000002</v>
      </c>
      <c r="BG3735" s="16">
        <f t="shared" si="833"/>
        <v>2064</v>
      </c>
      <c r="BH3735" s="16">
        <f t="shared" si="834"/>
        <v>1100.8</v>
      </c>
      <c r="BI3735" s="16">
        <f t="shared" si="835"/>
        <v>13.76</v>
      </c>
    </row>
    <row r="3736" spans="1:61" x14ac:dyDescent="0.35">
      <c r="A3736">
        <v>3735</v>
      </c>
      <c r="B3736" t="s">
        <v>360</v>
      </c>
      <c r="C3736" t="s">
        <v>10348</v>
      </c>
      <c r="D3736" s="15" t="s">
        <v>4309</v>
      </c>
      <c r="E3736" s="12" t="s">
        <v>98</v>
      </c>
      <c r="G3736" s="12" t="s">
        <v>3316</v>
      </c>
      <c r="H3736" s="12" t="s">
        <v>589</v>
      </c>
      <c r="I3736" s="12" t="s">
        <v>363</v>
      </c>
      <c r="J3736" s="12" t="s">
        <v>2401</v>
      </c>
      <c r="K3736" s="12" t="s">
        <v>363</v>
      </c>
      <c r="N3736" s="16" t="s">
        <v>206</v>
      </c>
      <c r="O3736" s="16" t="s">
        <v>4282</v>
      </c>
      <c r="P3736" s="12" t="s">
        <v>366</v>
      </c>
      <c r="Q3736" s="16">
        <v>2022</v>
      </c>
      <c r="R3736" s="16" t="s">
        <v>4083</v>
      </c>
      <c r="T3736" s="16">
        <v>0</v>
      </c>
      <c r="V3736" s="12" t="s">
        <v>204</v>
      </c>
      <c r="W3736" s="12" t="s">
        <v>204</v>
      </c>
      <c r="X3736" s="16">
        <v>1</v>
      </c>
      <c r="Y3736" s="16">
        <v>7</v>
      </c>
      <c r="Z3736" s="16">
        <v>0.45</v>
      </c>
      <c r="AA3736" s="16">
        <v>58.5</v>
      </c>
      <c r="AB3736" s="16" t="s">
        <v>2113</v>
      </c>
      <c r="AC3736" s="16" t="s">
        <v>5621</v>
      </c>
      <c r="AD3736" s="16">
        <f t="shared" si="820"/>
        <v>20475</v>
      </c>
      <c r="AE3736" s="16">
        <f t="shared" si="821"/>
        <v>157.5</v>
      </c>
      <c r="AF3736" s="16">
        <f t="shared" si="822"/>
        <v>59062.5</v>
      </c>
      <c r="AG3736" s="16">
        <f t="shared" si="823"/>
        <v>45</v>
      </c>
      <c r="AH3736" s="12">
        <f t="shared" si="824"/>
        <v>0</v>
      </c>
      <c r="AI3736" s="16">
        <f t="shared" si="825"/>
        <v>3.15</v>
      </c>
      <c r="AJ3736" s="16">
        <f t="shared" si="826"/>
        <v>10867.5</v>
      </c>
      <c r="AK3736" s="16">
        <f t="shared" si="827"/>
        <v>225</v>
      </c>
      <c r="AL3736" s="16">
        <f t="shared" si="828"/>
        <v>2250</v>
      </c>
      <c r="AM3736" s="16">
        <f t="shared" si="829"/>
        <v>31950</v>
      </c>
      <c r="AN3736" s="16">
        <f t="shared" si="830"/>
        <v>124605</v>
      </c>
      <c r="AP3736" s="16">
        <v>0.45</v>
      </c>
      <c r="AQ3736" s="16" t="s">
        <v>207</v>
      </c>
      <c r="AX3736" s="16" t="s">
        <v>207</v>
      </c>
      <c r="AY3736" s="16" t="s">
        <v>207</v>
      </c>
      <c r="AZ3736" s="16" t="s">
        <v>207</v>
      </c>
      <c r="BA3736" s="16" t="s">
        <v>207</v>
      </c>
      <c r="BB3736" s="16" t="s">
        <v>207</v>
      </c>
      <c r="BC3736" s="16">
        <v>0.45</v>
      </c>
      <c r="BD3736" s="16">
        <f t="shared" si="831"/>
        <v>1.575</v>
      </c>
      <c r="BE3736" s="16">
        <f t="shared" si="832"/>
        <v>778.78125</v>
      </c>
      <c r="BG3736" s="16">
        <f t="shared" si="833"/>
        <v>540</v>
      </c>
      <c r="BH3736" s="16">
        <f t="shared" si="834"/>
        <v>288</v>
      </c>
      <c r="BI3736" s="16">
        <f t="shared" si="835"/>
        <v>3.6</v>
      </c>
    </row>
    <row r="3737" spans="1:61" x14ac:dyDescent="0.35">
      <c r="A3737">
        <v>3736</v>
      </c>
      <c r="B3737" t="s">
        <v>360</v>
      </c>
      <c r="C3737" t="s">
        <v>10349</v>
      </c>
      <c r="D3737" s="15" t="s">
        <v>4310</v>
      </c>
      <c r="E3737" s="12" t="s">
        <v>98</v>
      </c>
      <c r="G3737" s="12" t="s">
        <v>3316</v>
      </c>
      <c r="H3737" s="12" t="s">
        <v>589</v>
      </c>
      <c r="I3737" s="12" t="s">
        <v>363</v>
      </c>
      <c r="J3737" s="12" t="s">
        <v>2401</v>
      </c>
      <c r="K3737" s="12" t="s">
        <v>363</v>
      </c>
      <c r="N3737" s="16" t="s">
        <v>206</v>
      </c>
      <c r="O3737" s="16" t="s">
        <v>4282</v>
      </c>
      <c r="P3737" s="12" t="s">
        <v>366</v>
      </c>
      <c r="Q3737" s="16">
        <v>2022</v>
      </c>
      <c r="R3737" s="16" t="s">
        <v>3376</v>
      </c>
      <c r="T3737" s="16">
        <v>0</v>
      </c>
      <c r="V3737" s="12" t="s">
        <v>204</v>
      </c>
      <c r="W3737" s="12" t="s">
        <v>204</v>
      </c>
      <c r="X3737" s="16">
        <v>1</v>
      </c>
      <c r="Y3737" s="16">
        <v>7</v>
      </c>
      <c r="Z3737" s="16">
        <v>0.82</v>
      </c>
      <c r="AA3737" s="16">
        <v>106.6</v>
      </c>
      <c r="AB3737" s="16" t="s">
        <v>2113</v>
      </c>
      <c r="AC3737" s="16" t="s">
        <v>5621</v>
      </c>
      <c r="AD3737" s="16">
        <f t="shared" si="820"/>
        <v>37310</v>
      </c>
      <c r="AE3737" s="16">
        <f t="shared" si="821"/>
        <v>287</v>
      </c>
      <c r="AF3737" s="16">
        <f t="shared" si="822"/>
        <v>107625</v>
      </c>
      <c r="AG3737" s="16">
        <f t="shared" si="823"/>
        <v>82</v>
      </c>
      <c r="AH3737" s="12">
        <f t="shared" si="824"/>
        <v>0</v>
      </c>
      <c r="AI3737" s="16">
        <f t="shared" si="825"/>
        <v>5.7399999999999993</v>
      </c>
      <c r="AJ3737" s="16">
        <f t="shared" si="826"/>
        <v>19802.999999999996</v>
      </c>
      <c r="AK3737" s="16">
        <f t="shared" si="827"/>
        <v>410</v>
      </c>
      <c r="AL3737" s="16">
        <f t="shared" si="828"/>
        <v>4100</v>
      </c>
      <c r="AM3737" s="16">
        <f t="shared" si="829"/>
        <v>58220</v>
      </c>
      <c r="AN3737" s="16">
        <f t="shared" si="830"/>
        <v>227058</v>
      </c>
      <c r="AP3737" s="16">
        <v>0.82</v>
      </c>
      <c r="AQ3737" s="16" t="s">
        <v>207</v>
      </c>
      <c r="AX3737" s="16" t="s">
        <v>207</v>
      </c>
      <c r="AY3737" s="16" t="s">
        <v>207</v>
      </c>
      <c r="AZ3737" s="16" t="s">
        <v>207</v>
      </c>
      <c r="BA3737" s="16" t="s">
        <v>207</v>
      </c>
      <c r="BB3737" s="16" t="s">
        <v>207</v>
      </c>
      <c r="BC3737" s="16">
        <v>0.82</v>
      </c>
      <c r="BD3737" s="16">
        <f t="shared" si="831"/>
        <v>2.8699999999999997</v>
      </c>
      <c r="BE3737" s="16">
        <f t="shared" si="832"/>
        <v>1419.1125</v>
      </c>
      <c r="BG3737" s="16">
        <f t="shared" si="833"/>
        <v>983.99999999999989</v>
      </c>
      <c r="BH3737" s="16">
        <f t="shared" si="834"/>
        <v>524.79999999999995</v>
      </c>
      <c r="BI3737" s="16">
        <f t="shared" si="835"/>
        <v>6.56</v>
      </c>
    </row>
    <row r="3738" spans="1:61" x14ac:dyDescent="0.35">
      <c r="A3738">
        <v>3737</v>
      </c>
      <c r="B3738" t="s">
        <v>360</v>
      </c>
      <c r="C3738" t="s">
        <v>10350</v>
      </c>
      <c r="D3738" s="15" t="s">
        <v>4311</v>
      </c>
      <c r="E3738" s="12" t="s">
        <v>98</v>
      </c>
      <c r="G3738" s="12" t="s">
        <v>3316</v>
      </c>
      <c r="H3738" s="12" t="s">
        <v>589</v>
      </c>
      <c r="I3738" s="12" t="s">
        <v>363</v>
      </c>
      <c r="J3738" s="12" t="s">
        <v>2401</v>
      </c>
      <c r="K3738" s="12" t="s">
        <v>363</v>
      </c>
      <c r="N3738" s="16" t="s">
        <v>206</v>
      </c>
      <c r="O3738" s="16" t="s">
        <v>4282</v>
      </c>
      <c r="P3738" s="12" t="s">
        <v>366</v>
      </c>
      <c r="Q3738" s="16">
        <v>2022</v>
      </c>
      <c r="R3738" s="16" t="s">
        <v>4312</v>
      </c>
      <c r="T3738" s="16">
        <v>0</v>
      </c>
      <c r="V3738" s="12" t="s">
        <v>204</v>
      </c>
      <c r="W3738" s="12" t="s">
        <v>204</v>
      </c>
      <c r="X3738" s="16">
        <v>1</v>
      </c>
      <c r="Y3738" s="16">
        <v>7</v>
      </c>
      <c r="Z3738" s="16">
        <v>2.2000000000000002</v>
      </c>
      <c r="AA3738" s="16">
        <v>286</v>
      </c>
      <c r="AB3738" s="16" t="s">
        <v>2113</v>
      </c>
      <c r="AC3738" s="16" t="s">
        <v>5621</v>
      </c>
      <c r="AD3738" s="16">
        <f t="shared" si="820"/>
        <v>100100</v>
      </c>
      <c r="AE3738" s="16">
        <f t="shared" si="821"/>
        <v>770.00000000000011</v>
      </c>
      <c r="AF3738" s="16">
        <f t="shared" si="822"/>
        <v>288750.00000000006</v>
      </c>
      <c r="AG3738" s="16">
        <f t="shared" si="823"/>
        <v>220.00000000000003</v>
      </c>
      <c r="AH3738" s="12">
        <f t="shared" si="824"/>
        <v>0</v>
      </c>
      <c r="AI3738" s="16">
        <f t="shared" si="825"/>
        <v>15.400000000000002</v>
      </c>
      <c r="AJ3738" s="16">
        <f t="shared" si="826"/>
        <v>53130.000000000007</v>
      </c>
      <c r="AK3738" s="16">
        <f t="shared" si="827"/>
        <v>1100</v>
      </c>
      <c r="AL3738" s="16">
        <f t="shared" si="828"/>
        <v>11000</v>
      </c>
      <c r="AM3738" s="16">
        <f t="shared" si="829"/>
        <v>156200</v>
      </c>
      <c r="AN3738" s="16">
        <f t="shared" si="830"/>
        <v>609180</v>
      </c>
      <c r="AP3738" s="16">
        <v>2.2000000000000002</v>
      </c>
      <c r="AQ3738" s="16" t="s">
        <v>207</v>
      </c>
      <c r="AX3738" s="16" t="s">
        <v>207</v>
      </c>
      <c r="AY3738" s="16" t="s">
        <v>207</v>
      </c>
      <c r="AZ3738" s="16" t="s">
        <v>207</v>
      </c>
      <c r="BA3738" s="16" t="s">
        <v>207</v>
      </c>
      <c r="BB3738" s="16" t="s">
        <v>207</v>
      </c>
      <c r="BC3738" s="16">
        <v>2.2000000000000002</v>
      </c>
      <c r="BD3738" s="16">
        <f t="shared" si="831"/>
        <v>7.7000000000000011</v>
      </c>
      <c r="BE3738" s="16">
        <f t="shared" si="832"/>
        <v>3807.375</v>
      </c>
      <c r="BG3738" s="16">
        <f t="shared" si="833"/>
        <v>2640</v>
      </c>
      <c r="BH3738" s="16">
        <f t="shared" si="834"/>
        <v>1408</v>
      </c>
      <c r="BI3738" s="16">
        <f t="shared" si="835"/>
        <v>17.600000000000001</v>
      </c>
    </row>
    <row r="3739" spans="1:61" x14ac:dyDescent="0.35">
      <c r="A3739">
        <v>3738</v>
      </c>
      <c r="B3739" t="s">
        <v>360</v>
      </c>
      <c r="C3739" t="s">
        <v>10351</v>
      </c>
      <c r="D3739" s="15" t="s">
        <v>1428</v>
      </c>
      <c r="E3739" s="12" t="s">
        <v>98</v>
      </c>
      <c r="G3739" s="12" t="s">
        <v>3316</v>
      </c>
      <c r="H3739" s="12" t="s">
        <v>589</v>
      </c>
      <c r="I3739" s="12" t="s">
        <v>363</v>
      </c>
      <c r="J3739" s="12" t="s">
        <v>2401</v>
      </c>
      <c r="K3739" s="12" t="s">
        <v>363</v>
      </c>
      <c r="N3739" s="16" t="s">
        <v>206</v>
      </c>
      <c r="O3739" s="16" t="s">
        <v>4280</v>
      </c>
      <c r="P3739" s="12" t="s">
        <v>366</v>
      </c>
      <c r="Q3739" s="16">
        <v>2022</v>
      </c>
      <c r="R3739" s="16" t="s">
        <v>4313</v>
      </c>
      <c r="T3739" s="16">
        <v>0</v>
      </c>
      <c r="V3739" s="12" t="s">
        <v>204</v>
      </c>
      <c r="W3739" s="12" t="s">
        <v>204</v>
      </c>
      <c r="X3739" s="16">
        <v>1</v>
      </c>
      <c r="Y3739" s="16">
        <v>7</v>
      </c>
      <c r="Z3739" s="16">
        <v>1.92</v>
      </c>
      <c r="AA3739" s="16">
        <v>249.6</v>
      </c>
      <c r="AB3739" s="16" t="s">
        <v>2113</v>
      </c>
      <c r="AC3739" s="16" t="s">
        <v>5621</v>
      </c>
      <c r="AD3739" s="16">
        <f t="shared" si="820"/>
        <v>87360</v>
      </c>
      <c r="AE3739" s="16">
        <f t="shared" si="821"/>
        <v>672</v>
      </c>
      <c r="AF3739" s="16">
        <f t="shared" si="822"/>
        <v>252000</v>
      </c>
      <c r="AG3739" s="16">
        <f t="shared" si="823"/>
        <v>192</v>
      </c>
      <c r="AH3739" s="12">
        <f t="shared" si="824"/>
        <v>0</v>
      </c>
      <c r="AI3739" s="16">
        <f t="shared" si="825"/>
        <v>13.44</v>
      </c>
      <c r="AJ3739" s="16">
        <f t="shared" si="826"/>
        <v>46368</v>
      </c>
      <c r="AK3739" s="16">
        <f t="shared" si="827"/>
        <v>960</v>
      </c>
      <c r="AL3739" s="16">
        <f t="shared" si="828"/>
        <v>9600</v>
      </c>
      <c r="AM3739" s="16">
        <f t="shared" si="829"/>
        <v>136320</v>
      </c>
      <c r="AN3739" s="16">
        <f t="shared" si="830"/>
        <v>531648</v>
      </c>
      <c r="AP3739" s="16">
        <v>1.92</v>
      </c>
      <c r="AQ3739" s="16" t="s">
        <v>207</v>
      </c>
      <c r="AX3739" s="16" t="s">
        <v>207</v>
      </c>
      <c r="AY3739" s="16" t="s">
        <v>207</v>
      </c>
      <c r="AZ3739" s="16" t="s">
        <v>207</v>
      </c>
      <c r="BA3739" s="16" t="s">
        <v>207</v>
      </c>
      <c r="BB3739" s="16" t="s">
        <v>207</v>
      </c>
      <c r="BC3739" s="16">
        <v>1.92</v>
      </c>
      <c r="BD3739" s="16">
        <f t="shared" si="831"/>
        <v>6.72</v>
      </c>
      <c r="BE3739" s="16">
        <f t="shared" si="832"/>
        <v>3322.8</v>
      </c>
      <c r="BG3739" s="16">
        <f t="shared" si="833"/>
        <v>2304</v>
      </c>
      <c r="BH3739" s="16">
        <f t="shared" si="834"/>
        <v>1228.8</v>
      </c>
      <c r="BI3739" s="16">
        <f t="shared" si="835"/>
        <v>15.36</v>
      </c>
    </row>
    <row r="3740" spans="1:61" x14ac:dyDescent="0.35">
      <c r="A3740">
        <v>3739</v>
      </c>
      <c r="B3740" t="s">
        <v>360</v>
      </c>
      <c r="C3740" t="s">
        <v>10352</v>
      </c>
      <c r="D3740" s="15" t="s">
        <v>4314</v>
      </c>
      <c r="E3740" s="12" t="s">
        <v>98</v>
      </c>
      <c r="G3740" s="12" t="s">
        <v>3316</v>
      </c>
      <c r="H3740" s="12" t="s">
        <v>589</v>
      </c>
      <c r="I3740" s="12" t="s">
        <v>363</v>
      </c>
      <c r="J3740" s="12" t="s">
        <v>2401</v>
      </c>
      <c r="K3740" s="12" t="s">
        <v>363</v>
      </c>
      <c r="N3740" s="16" t="s">
        <v>206</v>
      </c>
      <c r="O3740" s="16" t="s">
        <v>4280</v>
      </c>
      <c r="P3740" s="12" t="s">
        <v>366</v>
      </c>
      <c r="Q3740" s="16">
        <v>2022</v>
      </c>
      <c r="R3740" s="16" t="s">
        <v>4315</v>
      </c>
      <c r="T3740" s="16">
        <v>0</v>
      </c>
      <c r="V3740" s="12" t="s">
        <v>204</v>
      </c>
      <c r="W3740" s="12" t="s">
        <v>204</v>
      </c>
      <c r="X3740" s="16">
        <v>1</v>
      </c>
      <c r="Y3740" s="16">
        <v>7</v>
      </c>
      <c r="Z3740" s="16">
        <v>0.94</v>
      </c>
      <c r="AA3740" s="16">
        <v>122.19999999999999</v>
      </c>
      <c r="AB3740" s="16" t="s">
        <v>2113</v>
      </c>
      <c r="AC3740" s="16" t="s">
        <v>5621</v>
      </c>
      <c r="AD3740" s="16">
        <f t="shared" si="820"/>
        <v>42769.999999999993</v>
      </c>
      <c r="AE3740" s="16">
        <f t="shared" si="821"/>
        <v>329</v>
      </c>
      <c r="AF3740" s="16">
        <f t="shared" si="822"/>
        <v>123375</v>
      </c>
      <c r="AG3740" s="16">
        <f t="shared" si="823"/>
        <v>94</v>
      </c>
      <c r="AH3740" s="12">
        <f t="shared" si="824"/>
        <v>0</v>
      </c>
      <c r="AI3740" s="16">
        <f t="shared" si="825"/>
        <v>6.58</v>
      </c>
      <c r="AJ3740" s="16">
        <f t="shared" si="826"/>
        <v>22701</v>
      </c>
      <c r="AK3740" s="16">
        <f t="shared" si="827"/>
        <v>470</v>
      </c>
      <c r="AL3740" s="16">
        <f t="shared" si="828"/>
        <v>4700</v>
      </c>
      <c r="AM3740" s="16">
        <f t="shared" si="829"/>
        <v>66740</v>
      </c>
      <c r="AN3740" s="16">
        <f t="shared" si="830"/>
        <v>260286</v>
      </c>
      <c r="AP3740" s="16">
        <v>0.94</v>
      </c>
      <c r="AQ3740" s="16" t="s">
        <v>207</v>
      </c>
      <c r="AX3740" s="16" t="s">
        <v>207</v>
      </c>
      <c r="AY3740" s="16" t="s">
        <v>207</v>
      </c>
      <c r="AZ3740" s="16" t="s">
        <v>207</v>
      </c>
      <c r="BA3740" s="16" t="s">
        <v>207</v>
      </c>
      <c r="BB3740" s="16" t="s">
        <v>207</v>
      </c>
      <c r="BC3740" s="16">
        <v>0.94</v>
      </c>
      <c r="BD3740" s="16">
        <f t="shared" si="831"/>
        <v>3.29</v>
      </c>
      <c r="BE3740" s="16">
        <f t="shared" si="832"/>
        <v>1626.7874999999999</v>
      </c>
      <c r="BG3740" s="16">
        <f t="shared" si="833"/>
        <v>1128</v>
      </c>
      <c r="BH3740" s="16">
        <f t="shared" si="834"/>
        <v>601.59999999999991</v>
      </c>
      <c r="BI3740" s="16">
        <f t="shared" si="835"/>
        <v>7.5199999999999987</v>
      </c>
    </row>
    <row r="3741" spans="1:61" x14ac:dyDescent="0.35">
      <c r="A3741">
        <v>3740</v>
      </c>
      <c r="B3741" t="s">
        <v>360</v>
      </c>
      <c r="C3741" t="s">
        <v>10353</v>
      </c>
      <c r="D3741" s="15" t="s">
        <v>4316</v>
      </c>
      <c r="E3741" s="12" t="s">
        <v>98</v>
      </c>
      <c r="G3741" s="12" t="s">
        <v>3316</v>
      </c>
      <c r="H3741" s="12" t="s">
        <v>589</v>
      </c>
      <c r="I3741" s="12" t="s">
        <v>363</v>
      </c>
      <c r="J3741" s="12" t="s">
        <v>2401</v>
      </c>
      <c r="K3741" s="12" t="s">
        <v>363</v>
      </c>
      <c r="N3741" s="16" t="s">
        <v>206</v>
      </c>
      <c r="O3741" s="16" t="s">
        <v>4280</v>
      </c>
      <c r="P3741" s="12" t="s">
        <v>366</v>
      </c>
      <c r="Q3741" s="16">
        <v>2022</v>
      </c>
      <c r="R3741" s="16" t="s">
        <v>4286</v>
      </c>
      <c r="T3741" s="16">
        <v>0</v>
      </c>
      <c r="V3741" s="12" t="s">
        <v>204</v>
      </c>
      <c r="W3741" s="12" t="s">
        <v>204</v>
      </c>
      <c r="X3741" s="16">
        <v>1</v>
      </c>
      <c r="Y3741" s="16">
        <v>7</v>
      </c>
      <c r="Z3741" s="16">
        <v>1.29</v>
      </c>
      <c r="AA3741" s="16">
        <v>167.70000000000002</v>
      </c>
      <c r="AB3741" s="16" t="s">
        <v>2113</v>
      </c>
      <c r="AC3741" s="16" t="s">
        <v>5621</v>
      </c>
      <c r="AD3741" s="16">
        <f t="shared" si="820"/>
        <v>58695.000000000007</v>
      </c>
      <c r="AE3741" s="16">
        <f t="shared" si="821"/>
        <v>451.5</v>
      </c>
      <c r="AF3741" s="16">
        <f t="shared" si="822"/>
        <v>169312.5</v>
      </c>
      <c r="AG3741" s="16">
        <f t="shared" si="823"/>
        <v>129</v>
      </c>
      <c r="AH3741" s="12">
        <f t="shared" si="824"/>
        <v>0</v>
      </c>
      <c r="AI3741" s="16">
        <f t="shared" si="825"/>
        <v>9.0300000000000011</v>
      </c>
      <c r="AJ3741" s="16">
        <f t="shared" si="826"/>
        <v>31153.500000000004</v>
      </c>
      <c r="AK3741" s="16">
        <f t="shared" si="827"/>
        <v>645</v>
      </c>
      <c r="AL3741" s="16">
        <f t="shared" si="828"/>
        <v>6450</v>
      </c>
      <c r="AM3741" s="16">
        <f t="shared" si="829"/>
        <v>91590</v>
      </c>
      <c r="AN3741" s="16">
        <f t="shared" si="830"/>
        <v>357201</v>
      </c>
      <c r="AP3741" s="16">
        <v>1.29</v>
      </c>
      <c r="AQ3741" s="16" t="s">
        <v>207</v>
      </c>
      <c r="AX3741" s="16" t="s">
        <v>207</v>
      </c>
      <c r="AY3741" s="16" t="s">
        <v>207</v>
      </c>
      <c r="AZ3741" s="16" t="s">
        <v>207</v>
      </c>
      <c r="BA3741" s="16" t="s">
        <v>207</v>
      </c>
      <c r="BB3741" s="16" t="s">
        <v>207</v>
      </c>
      <c r="BC3741" s="16">
        <v>1.29</v>
      </c>
      <c r="BD3741" s="16">
        <f t="shared" si="831"/>
        <v>4.5150000000000006</v>
      </c>
      <c r="BE3741" s="16">
        <f t="shared" si="832"/>
        <v>2232.5062499999999</v>
      </c>
      <c r="BG3741" s="16">
        <f t="shared" si="833"/>
        <v>1548</v>
      </c>
      <c r="BH3741" s="16">
        <f t="shared" si="834"/>
        <v>825.6</v>
      </c>
      <c r="BI3741" s="16">
        <f t="shared" si="835"/>
        <v>10.32</v>
      </c>
    </row>
    <row r="3742" spans="1:61" x14ac:dyDescent="0.35">
      <c r="A3742">
        <v>3741</v>
      </c>
      <c r="B3742" t="s">
        <v>360</v>
      </c>
      <c r="C3742" t="s">
        <v>10354</v>
      </c>
      <c r="D3742" s="15" t="s">
        <v>4317</v>
      </c>
      <c r="E3742" s="12" t="s">
        <v>98</v>
      </c>
      <c r="G3742" s="12" t="s">
        <v>3316</v>
      </c>
      <c r="H3742" s="12" t="s">
        <v>589</v>
      </c>
      <c r="I3742" s="12" t="s">
        <v>363</v>
      </c>
      <c r="J3742" s="12" t="s">
        <v>2401</v>
      </c>
      <c r="K3742" s="12" t="s">
        <v>363</v>
      </c>
      <c r="N3742" s="16" t="s">
        <v>206</v>
      </c>
      <c r="O3742" s="16" t="s">
        <v>4282</v>
      </c>
      <c r="P3742" s="12" t="s">
        <v>366</v>
      </c>
      <c r="Q3742" s="16">
        <v>2022</v>
      </c>
      <c r="R3742" s="16">
        <v>0</v>
      </c>
      <c r="T3742" s="16">
        <v>0</v>
      </c>
      <c r="V3742" s="12" t="s">
        <v>204</v>
      </c>
      <c r="W3742" s="12" t="s">
        <v>204</v>
      </c>
      <c r="X3742" s="16">
        <v>1</v>
      </c>
      <c r="Y3742" s="16">
        <v>7</v>
      </c>
      <c r="Z3742" s="16">
        <v>0</v>
      </c>
      <c r="AA3742" s="16">
        <v>0</v>
      </c>
      <c r="AB3742" s="16" t="s">
        <v>2113</v>
      </c>
      <c r="AC3742" s="16" t="s">
        <v>5621</v>
      </c>
      <c r="AD3742" s="16">
        <f t="shared" si="820"/>
        <v>0</v>
      </c>
      <c r="AE3742" s="16">
        <f t="shared" si="821"/>
        <v>0</v>
      </c>
      <c r="AF3742" s="16">
        <f t="shared" si="822"/>
        <v>0</v>
      </c>
      <c r="AG3742" s="16">
        <f t="shared" si="823"/>
        <v>0</v>
      </c>
      <c r="AH3742" s="12">
        <f t="shared" si="824"/>
        <v>0</v>
      </c>
      <c r="AI3742" s="16">
        <f t="shared" si="825"/>
        <v>0</v>
      </c>
      <c r="AJ3742" s="16">
        <f t="shared" si="826"/>
        <v>0</v>
      </c>
      <c r="AK3742" s="16">
        <f t="shared" si="827"/>
        <v>0</v>
      </c>
      <c r="AL3742" s="16">
        <f t="shared" si="828"/>
        <v>0</v>
      </c>
      <c r="AM3742" s="16">
        <f t="shared" si="829"/>
        <v>0</v>
      </c>
      <c r="AN3742" s="16">
        <f t="shared" si="830"/>
        <v>0</v>
      </c>
      <c r="AP3742" s="16">
        <v>0</v>
      </c>
      <c r="AQ3742" s="16" t="s">
        <v>207</v>
      </c>
      <c r="AX3742" s="16" t="s">
        <v>207</v>
      </c>
      <c r="AY3742" s="16" t="s">
        <v>207</v>
      </c>
      <c r="AZ3742" s="16" t="s">
        <v>207</v>
      </c>
      <c r="BA3742" s="16" t="s">
        <v>207</v>
      </c>
      <c r="BB3742" s="16" t="s">
        <v>207</v>
      </c>
      <c r="BC3742" s="16">
        <v>0</v>
      </c>
      <c r="BD3742" s="16">
        <f t="shared" si="831"/>
        <v>0</v>
      </c>
      <c r="BE3742" s="16">
        <f t="shared" si="832"/>
        <v>0</v>
      </c>
      <c r="BG3742" s="16">
        <f t="shared" si="833"/>
        <v>0</v>
      </c>
      <c r="BH3742" s="16">
        <f t="shared" si="834"/>
        <v>0</v>
      </c>
      <c r="BI3742" s="16">
        <f t="shared" si="835"/>
        <v>0</v>
      </c>
    </row>
    <row r="3743" spans="1:61" x14ac:dyDescent="0.35">
      <c r="A3743">
        <v>3742</v>
      </c>
      <c r="B3743" t="s">
        <v>360</v>
      </c>
      <c r="C3743" t="s">
        <v>10355</v>
      </c>
      <c r="D3743" s="15" t="s">
        <v>4318</v>
      </c>
      <c r="E3743" s="12" t="s">
        <v>98</v>
      </c>
      <c r="G3743" s="12" t="s">
        <v>3316</v>
      </c>
      <c r="H3743" s="12" t="s">
        <v>589</v>
      </c>
      <c r="I3743" s="12" t="s">
        <v>363</v>
      </c>
      <c r="J3743" s="12" t="s">
        <v>2401</v>
      </c>
      <c r="K3743" s="12" t="s">
        <v>363</v>
      </c>
      <c r="N3743" s="16" t="s">
        <v>206</v>
      </c>
      <c r="O3743" s="16" t="s">
        <v>4319</v>
      </c>
      <c r="P3743" s="12" t="s">
        <v>366</v>
      </c>
      <c r="Q3743" s="16">
        <v>2022</v>
      </c>
      <c r="R3743" s="16" t="s">
        <v>4089</v>
      </c>
      <c r="T3743" s="16">
        <v>0</v>
      </c>
      <c r="V3743" s="12" t="s">
        <v>204</v>
      </c>
      <c r="W3743" s="12" t="s">
        <v>204</v>
      </c>
      <c r="X3743" s="16">
        <v>1</v>
      </c>
      <c r="Y3743" s="16">
        <v>7</v>
      </c>
      <c r="Z3743" s="16">
        <v>0.8</v>
      </c>
      <c r="AA3743" s="16">
        <v>104</v>
      </c>
      <c r="AB3743" s="16" t="s">
        <v>2113</v>
      </c>
      <c r="AC3743" s="16" t="s">
        <v>5621</v>
      </c>
      <c r="AD3743" s="16">
        <f t="shared" si="820"/>
        <v>36400</v>
      </c>
      <c r="AE3743" s="16">
        <f t="shared" si="821"/>
        <v>280</v>
      </c>
      <c r="AF3743" s="16">
        <f t="shared" si="822"/>
        <v>105000</v>
      </c>
      <c r="AG3743" s="16">
        <f t="shared" si="823"/>
        <v>80</v>
      </c>
      <c r="AH3743" s="12">
        <f t="shared" si="824"/>
        <v>0</v>
      </c>
      <c r="AI3743" s="16">
        <f t="shared" si="825"/>
        <v>5.6000000000000005</v>
      </c>
      <c r="AJ3743" s="16">
        <f t="shared" si="826"/>
        <v>19320.000000000004</v>
      </c>
      <c r="AK3743" s="16">
        <f t="shared" si="827"/>
        <v>400</v>
      </c>
      <c r="AL3743" s="16">
        <f t="shared" si="828"/>
        <v>4000</v>
      </c>
      <c r="AM3743" s="16">
        <f t="shared" si="829"/>
        <v>56800</v>
      </c>
      <c r="AN3743" s="16">
        <f t="shared" si="830"/>
        <v>221520</v>
      </c>
      <c r="AP3743" s="16">
        <v>0.8</v>
      </c>
      <c r="AQ3743" s="16" t="s">
        <v>207</v>
      </c>
      <c r="AX3743" s="16" t="s">
        <v>207</v>
      </c>
      <c r="AY3743" s="16" t="s">
        <v>207</v>
      </c>
      <c r="AZ3743" s="16" t="s">
        <v>207</v>
      </c>
      <c r="BA3743" s="16" t="s">
        <v>207</v>
      </c>
      <c r="BB3743" s="16" t="s">
        <v>207</v>
      </c>
      <c r="BC3743" s="16">
        <v>0.8</v>
      </c>
      <c r="BD3743" s="16">
        <f t="shared" si="831"/>
        <v>2.8000000000000003</v>
      </c>
      <c r="BE3743" s="16">
        <f t="shared" si="832"/>
        <v>1384.5</v>
      </c>
      <c r="BG3743" s="16">
        <f t="shared" si="833"/>
        <v>960</v>
      </c>
      <c r="BH3743" s="16">
        <f t="shared" si="834"/>
        <v>512</v>
      </c>
      <c r="BI3743" s="16">
        <f t="shared" si="835"/>
        <v>6.4</v>
      </c>
    </row>
    <row r="3744" spans="1:61" x14ac:dyDescent="0.35">
      <c r="A3744">
        <v>3743</v>
      </c>
      <c r="B3744" t="s">
        <v>360</v>
      </c>
      <c r="C3744" t="s">
        <v>10356</v>
      </c>
      <c r="D3744" s="15" t="s">
        <v>804</v>
      </c>
      <c r="E3744" s="12" t="s">
        <v>98</v>
      </c>
      <c r="G3744" s="12" t="s">
        <v>3316</v>
      </c>
      <c r="H3744" s="12" t="s">
        <v>589</v>
      </c>
      <c r="I3744" s="12" t="s">
        <v>363</v>
      </c>
      <c r="J3744" s="12" t="s">
        <v>2401</v>
      </c>
      <c r="K3744" s="12" t="s">
        <v>363</v>
      </c>
      <c r="N3744" s="16" t="s">
        <v>206</v>
      </c>
      <c r="O3744" s="16" t="s">
        <v>4319</v>
      </c>
      <c r="P3744" s="12" t="s">
        <v>366</v>
      </c>
      <c r="Q3744" s="16">
        <v>2022</v>
      </c>
      <c r="R3744" s="16" t="s">
        <v>4080</v>
      </c>
      <c r="T3744" s="16">
        <v>0</v>
      </c>
      <c r="V3744" s="12" t="s">
        <v>204</v>
      </c>
      <c r="W3744" s="12" t="s">
        <v>204</v>
      </c>
      <c r="X3744" s="16">
        <v>1</v>
      </c>
      <c r="Y3744" s="16">
        <v>7</v>
      </c>
      <c r="Z3744" s="16">
        <v>0.4</v>
      </c>
      <c r="AA3744" s="16">
        <v>52</v>
      </c>
      <c r="AB3744" s="16" t="s">
        <v>2113</v>
      </c>
      <c r="AC3744" s="16" t="s">
        <v>5621</v>
      </c>
      <c r="AD3744" s="16">
        <f t="shared" si="820"/>
        <v>18200</v>
      </c>
      <c r="AE3744" s="16">
        <f t="shared" si="821"/>
        <v>140</v>
      </c>
      <c r="AF3744" s="16">
        <f t="shared" si="822"/>
        <v>52500</v>
      </c>
      <c r="AG3744" s="16">
        <f t="shared" si="823"/>
        <v>40</v>
      </c>
      <c r="AH3744" s="12">
        <f t="shared" si="824"/>
        <v>0</v>
      </c>
      <c r="AI3744" s="16">
        <f t="shared" si="825"/>
        <v>2.8000000000000003</v>
      </c>
      <c r="AJ3744" s="16">
        <f t="shared" si="826"/>
        <v>9660.0000000000018</v>
      </c>
      <c r="AK3744" s="16">
        <f t="shared" si="827"/>
        <v>200</v>
      </c>
      <c r="AL3744" s="16">
        <f t="shared" si="828"/>
        <v>2000</v>
      </c>
      <c r="AM3744" s="16">
        <f t="shared" si="829"/>
        <v>28400</v>
      </c>
      <c r="AN3744" s="16">
        <f t="shared" si="830"/>
        <v>110760</v>
      </c>
      <c r="AP3744" s="16">
        <v>0.4</v>
      </c>
      <c r="AQ3744" s="16" t="s">
        <v>207</v>
      </c>
      <c r="AX3744" s="16" t="s">
        <v>207</v>
      </c>
      <c r="AY3744" s="16" t="s">
        <v>207</v>
      </c>
      <c r="AZ3744" s="16" t="s">
        <v>207</v>
      </c>
      <c r="BA3744" s="16" t="s">
        <v>207</v>
      </c>
      <c r="BB3744" s="16" t="s">
        <v>207</v>
      </c>
      <c r="BC3744" s="16">
        <v>0.4</v>
      </c>
      <c r="BD3744" s="16">
        <f t="shared" si="831"/>
        <v>1.4000000000000001</v>
      </c>
      <c r="BE3744" s="16">
        <f t="shared" si="832"/>
        <v>692.25</v>
      </c>
      <c r="BG3744" s="16">
        <f t="shared" si="833"/>
        <v>480</v>
      </c>
      <c r="BH3744" s="16">
        <f t="shared" si="834"/>
        <v>256</v>
      </c>
      <c r="BI3744" s="16">
        <f t="shared" si="835"/>
        <v>3.2</v>
      </c>
    </row>
    <row r="3745" spans="1:61" x14ac:dyDescent="0.35">
      <c r="A3745">
        <v>3744</v>
      </c>
      <c r="B3745" t="s">
        <v>360</v>
      </c>
      <c r="C3745" t="s">
        <v>10357</v>
      </c>
      <c r="D3745" s="15" t="s">
        <v>4116</v>
      </c>
      <c r="E3745" s="12" t="s">
        <v>98</v>
      </c>
      <c r="G3745" s="12" t="s">
        <v>3316</v>
      </c>
      <c r="H3745" s="12" t="s">
        <v>589</v>
      </c>
      <c r="I3745" s="12" t="s">
        <v>363</v>
      </c>
      <c r="J3745" s="12" t="s">
        <v>2401</v>
      </c>
      <c r="K3745" s="12" t="s">
        <v>363</v>
      </c>
      <c r="N3745" s="16" t="s">
        <v>205</v>
      </c>
      <c r="O3745" s="16" t="s">
        <v>4319</v>
      </c>
      <c r="P3745" s="12" t="s">
        <v>366</v>
      </c>
      <c r="Q3745" s="16">
        <v>2022</v>
      </c>
      <c r="R3745" s="16" t="s">
        <v>3387</v>
      </c>
      <c r="T3745" s="16">
        <v>0</v>
      </c>
      <c r="V3745" s="12" t="s">
        <v>204</v>
      </c>
      <c r="W3745" s="12" t="s">
        <v>204</v>
      </c>
      <c r="X3745" s="16">
        <v>1</v>
      </c>
      <c r="Y3745" s="16">
        <v>7</v>
      </c>
      <c r="Z3745" s="16">
        <v>2.8</v>
      </c>
      <c r="AA3745" s="16">
        <v>364</v>
      </c>
      <c r="AB3745" s="16" t="s">
        <v>2113</v>
      </c>
      <c r="AC3745" s="16" t="s">
        <v>5621</v>
      </c>
      <c r="AD3745" s="16">
        <f t="shared" si="820"/>
        <v>127400</v>
      </c>
      <c r="AE3745" s="16">
        <f t="shared" si="821"/>
        <v>979.99999999999989</v>
      </c>
      <c r="AF3745" s="16">
        <f t="shared" si="822"/>
        <v>367499.99999999994</v>
      </c>
      <c r="AG3745" s="16">
        <f t="shared" si="823"/>
        <v>280</v>
      </c>
      <c r="AH3745" s="12">
        <f t="shared" si="824"/>
        <v>0</v>
      </c>
      <c r="AI3745" s="16">
        <f t="shared" si="825"/>
        <v>19.599999999999998</v>
      </c>
      <c r="AJ3745" s="16">
        <f t="shared" si="826"/>
        <v>67619.999999999985</v>
      </c>
      <c r="AK3745" s="16">
        <f t="shared" si="827"/>
        <v>1400</v>
      </c>
      <c r="AL3745" s="16">
        <f t="shared" si="828"/>
        <v>14000</v>
      </c>
      <c r="AM3745" s="16">
        <f t="shared" si="829"/>
        <v>198800</v>
      </c>
      <c r="AN3745" s="16">
        <f t="shared" si="830"/>
        <v>775320</v>
      </c>
      <c r="AP3745" s="16">
        <v>2.8</v>
      </c>
      <c r="AQ3745" s="16" t="s">
        <v>207</v>
      </c>
      <c r="AX3745" s="16" t="s">
        <v>207</v>
      </c>
      <c r="AY3745" s="16" t="s">
        <v>207</v>
      </c>
      <c r="AZ3745" s="16" t="s">
        <v>207</v>
      </c>
      <c r="BA3745" s="16" t="s">
        <v>207</v>
      </c>
      <c r="BB3745" s="16" t="s">
        <v>207</v>
      </c>
      <c r="BC3745" s="16">
        <v>2.8</v>
      </c>
      <c r="BD3745" s="16">
        <f t="shared" si="831"/>
        <v>9.7999999999999989</v>
      </c>
      <c r="BE3745" s="16">
        <f t="shared" si="832"/>
        <v>4845.75</v>
      </c>
      <c r="BG3745" s="16">
        <f t="shared" si="833"/>
        <v>3360</v>
      </c>
      <c r="BH3745" s="16">
        <f t="shared" si="834"/>
        <v>1792</v>
      </c>
      <c r="BI3745" s="16">
        <f t="shared" si="835"/>
        <v>22.4</v>
      </c>
    </row>
    <row r="3746" spans="1:61" x14ac:dyDescent="0.35">
      <c r="A3746">
        <v>3745</v>
      </c>
      <c r="B3746" t="s">
        <v>360</v>
      </c>
      <c r="C3746" t="s">
        <v>10358</v>
      </c>
      <c r="D3746" s="15" t="s">
        <v>4320</v>
      </c>
      <c r="E3746" s="12" t="s">
        <v>98</v>
      </c>
      <c r="G3746" s="12" t="s">
        <v>3316</v>
      </c>
      <c r="H3746" s="12" t="s">
        <v>589</v>
      </c>
      <c r="I3746" s="12" t="s">
        <v>363</v>
      </c>
      <c r="J3746" s="12" t="s">
        <v>2401</v>
      </c>
      <c r="K3746" s="12" t="s">
        <v>363</v>
      </c>
      <c r="N3746" s="16" t="s">
        <v>206</v>
      </c>
      <c r="O3746" s="16" t="s">
        <v>4319</v>
      </c>
      <c r="P3746" s="12" t="s">
        <v>366</v>
      </c>
      <c r="Q3746" s="16">
        <v>2022</v>
      </c>
      <c r="R3746" s="16" t="s">
        <v>4080</v>
      </c>
      <c r="T3746" s="16">
        <v>0</v>
      </c>
      <c r="V3746" s="12" t="s">
        <v>204</v>
      </c>
      <c r="W3746" s="12" t="s">
        <v>204</v>
      </c>
      <c r="X3746" s="16">
        <v>1</v>
      </c>
      <c r="Y3746" s="16">
        <v>7</v>
      </c>
      <c r="Z3746" s="16">
        <v>0.4</v>
      </c>
      <c r="AA3746" s="16">
        <v>52</v>
      </c>
      <c r="AB3746" s="16" t="s">
        <v>2114</v>
      </c>
      <c r="AC3746" s="16" t="s">
        <v>5621</v>
      </c>
      <c r="AD3746" s="16">
        <f t="shared" si="820"/>
        <v>18200</v>
      </c>
      <c r="AE3746" s="16">
        <f t="shared" si="821"/>
        <v>140</v>
      </c>
      <c r="AF3746" s="16">
        <f t="shared" si="822"/>
        <v>52500</v>
      </c>
      <c r="AG3746" s="16">
        <f t="shared" si="823"/>
        <v>40</v>
      </c>
      <c r="AH3746" s="12">
        <f t="shared" si="824"/>
        <v>0</v>
      </c>
      <c r="AI3746" s="16">
        <f t="shared" si="825"/>
        <v>2.8000000000000003</v>
      </c>
      <c r="AJ3746" s="16">
        <f t="shared" si="826"/>
        <v>9660.0000000000018</v>
      </c>
      <c r="AK3746" s="16">
        <f t="shared" si="827"/>
        <v>200</v>
      </c>
      <c r="AL3746" s="16">
        <f t="shared" si="828"/>
        <v>2000</v>
      </c>
      <c r="AM3746" s="16">
        <f t="shared" si="829"/>
        <v>28400</v>
      </c>
      <c r="AN3746" s="16">
        <f t="shared" si="830"/>
        <v>110760</v>
      </c>
      <c r="AP3746" s="16">
        <v>0.4</v>
      </c>
      <c r="AQ3746" s="16" t="s">
        <v>207</v>
      </c>
      <c r="AX3746" s="16" t="s">
        <v>207</v>
      </c>
      <c r="AY3746" s="16" t="s">
        <v>207</v>
      </c>
      <c r="AZ3746" s="16" t="s">
        <v>207</v>
      </c>
      <c r="BA3746" s="16" t="s">
        <v>207</v>
      </c>
      <c r="BB3746" s="16" t="s">
        <v>207</v>
      </c>
      <c r="BC3746" s="16">
        <v>0.4</v>
      </c>
      <c r="BD3746" s="16">
        <f t="shared" si="831"/>
        <v>1.4000000000000001</v>
      </c>
      <c r="BE3746" s="16">
        <f t="shared" si="832"/>
        <v>692.25</v>
      </c>
      <c r="BG3746" s="16">
        <f t="shared" si="833"/>
        <v>480</v>
      </c>
      <c r="BH3746" s="16">
        <f t="shared" si="834"/>
        <v>256</v>
      </c>
      <c r="BI3746" s="16">
        <f t="shared" si="835"/>
        <v>3.2</v>
      </c>
    </row>
    <row r="3747" spans="1:61" x14ac:dyDescent="0.35">
      <c r="A3747">
        <v>3746</v>
      </c>
      <c r="B3747" t="s">
        <v>360</v>
      </c>
      <c r="C3747" t="s">
        <v>10359</v>
      </c>
      <c r="D3747" s="15" t="s">
        <v>4321</v>
      </c>
      <c r="E3747" s="12" t="s">
        <v>98</v>
      </c>
      <c r="G3747" s="12" t="s">
        <v>3316</v>
      </c>
      <c r="H3747" s="12" t="s">
        <v>589</v>
      </c>
      <c r="I3747" s="12" t="s">
        <v>363</v>
      </c>
      <c r="J3747" s="12" t="s">
        <v>2401</v>
      </c>
      <c r="K3747" s="12" t="s">
        <v>363</v>
      </c>
      <c r="N3747" s="16" t="s">
        <v>206</v>
      </c>
      <c r="O3747" s="16" t="s">
        <v>4319</v>
      </c>
      <c r="P3747" s="12" t="s">
        <v>366</v>
      </c>
      <c r="Q3747" s="16">
        <v>2022</v>
      </c>
      <c r="R3747" s="16" t="s">
        <v>4089</v>
      </c>
      <c r="T3747" s="16">
        <v>0</v>
      </c>
      <c r="V3747" s="12" t="s">
        <v>204</v>
      </c>
      <c r="W3747" s="12" t="s">
        <v>204</v>
      </c>
      <c r="X3747" s="16">
        <v>1</v>
      </c>
      <c r="Y3747" s="16">
        <v>7</v>
      </c>
      <c r="Z3747" s="16">
        <v>0.8</v>
      </c>
      <c r="AA3747" s="16">
        <v>104</v>
      </c>
      <c r="AB3747" s="16" t="s">
        <v>2114</v>
      </c>
      <c r="AC3747" s="16" t="s">
        <v>5621</v>
      </c>
      <c r="AD3747" s="16">
        <f t="shared" si="820"/>
        <v>36400</v>
      </c>
      <c r="AE3747" s="16">
        <f t="shared" si="821"/>
        <v>280</v>
      </c>
      <c r="AF3747" s="16">
        <f t="shared" si="822"/>
        <v>105000</v>
      </c>
      <c r="AG3747" s="16">
        <f t="shared" si="823"/>
        <v>80</v>
      </c>
      <c r="AH3747" s="12">
        <f t="shared" si="824"/>
        <v>0</v>
      </c>
      <c r="AI3747" s="16">
        <f t="shared" si="825"/>
        <v>5.6000000000000005</v>
      </c>
      <c r="AJ3747" s="16">
        <f t="shared" si="826"/>
        <v>19320.000000000004</v>
      </c>
      <c r="AK3747" s="16">
        <f t="shared" si="827"/>
        <v>400</v>
      </c>
      <c r="AL3747" s="16">
        <f t="shared" si="828"/>
        <v>4000</v>
      </c>
      <c r="AM3747" s="16">
        <f t="shared" si="829"/>
        <v>56800</v>
      </c>
      <c r="AN3747" s="16">
        <f t="shared" si="830"/>
        <v>221520</v>
      </c>
      <c r="AP3747" s="16">
        <v>0.8</v>
      </c>
      <c r="AQ3747" s="16" t="s">
        <v>207</v>
      </c>
      <c r="AX3747" s="16" t="s">
        <v>207</v>
      </c>
      <c r="AY3747" s="16" t="s">
        <v>207</v>
      </c>
      <c r="AZ3747" s="16" t="s">
        <v>207</v>
      </c>
      <c r="BA3747" s="16" t="s">
        <v>207</v>
      </c>
      <c r="BB3747" s="16" t="s">
        <v>207</v>
      </c>
      <c r="BC3747" s="16">
        <v>0.8</v>
      </c>
      <c r="BD3747" s="16">
        <f t="shared" si="831"/>
        <v>2.8000000000000003</v>
      </c>
      <c r="BE3747" s="16">
        <f t="shared" si="832"/>
        <v>1384.5</v>
      </c>
      <c r="BG3747" s="16">
        <f t="shared" si="833"/>
        <v>960</v>
      </c>
      <c r="BH3747" s="16">
        <f t="shared" si="834"/>
        <v>512</v>
      </c>
      <c r="BI3747" s="16">
        <f t="shared" si="835"/>
        <v>6.4</v>
      </c>
    </row>
    <row r="3748" spans="1:61" x14ac:dyDescent="0.35">
      <c r="A3748">
        <v>3747</v>
      </c>
      <c r="B3748" t="s">
        <v>360</v>
      </c>
      <c r="C3748" t="s">
        <v>10360</v>
      </c>
      <c r="D3748" s="15" t="s">
        <v>4322</v>
      </c>
      <c r="E3748" s="12" t="s">
        <v>98</v>
      </c>
      <c r="G3748" s="12" t="s">
        <v>3316</v>
      </c>
      <c r="H3748" s="12" t="s">
        <v>589</v>
      </c>
      <c r="I3748" s="12" t="s">
        <v>363</v>
      </c>
      <c r="J3748" s="12" t="s">
        <v>2401</v>
      </c>
      <c r="K3748" s="12" t="s">
        <v>363</v>
      </c>
      <c r="N3748" s="16" t="s">
        <v>206</v>
      </c>
      <c r="O3748" s="16" t="s">
        <v>4319</v>
      </c>
      <c r="P3748" s="12" t="s">
        <v>366</v>
      </c>
      <c r="Q3748" s="16">
        <v>2022</v>
      </c>
      <c r="R3748" s="16" t="s">
        <v>4080</v>
      </c>
      <c r="T3748" s="16">
        <v>0</v>
      </c>
      <c r="V3748" s="12" t="s">
        <v>204</v>
      </c>
      <c r="W3748" s="12" t="s">
        <v>204</v>
      </c>
      <c r="X3748" s="16">
        <v>1</v>
      </c>
      <c r="Y3748" s="16">
        <v>7</v>
      </c>
      <c r="Z3748" s="16">
        <v>0.4</v>
      </c>
      <c r="AA3748" s="16">
        <v>52</v>
      </c>
      <c r="AB3748" s="16" t="s">
        <v>2114</v>
      </c>
      <c r="AC3748" s="16" t="s">
        <v>5621</v>
      </c>
      <c r="AD3748" s="16">
        <f t="shared" si="820"/>
        <v>18200</v>
      </c>
      <c r="AE3748" s="16">
        <f t="shared" si="821"/>
        <v>140</v>
      </c>
      <c r="AF3748" s="16">
        <f t="shared" si="822"/>
        <v>52500</v>
      </c>
      <c r="AG3748" s="16">
        <f t="shared" si="823"/>
        <v>40</v>
      </c>
      <c r="AH3748" s="12">
        <f t="shared" si="824"/>
        <v>0</v>
      </c>
      <c r="AI3748" s="16">
        <f t="shared" si="825"/>
        <v>2.8000000000000003</v>
      </c>
      <c r="AJ3748" s="16">
        <f t="shared" si="826"/>
        <v>9660.0000000000018</v>
      </c>
      <c r="AK3748" s="16">
        <f t="shared" si="827"/>
        <v>200</v>
      </c>
      <c r="AL3748" s="16">
        <f t="shared" si="828"/>
        <v>2000</v>
      </c>
      <c r="AM3748" s="16">
        <f t="shared" si="829"/>
        <v>28400</v>
      </c>
      <c r="AN3748" s="16">
        <f t="shared" si="830"/>
        <v>110760</v>
      </c>
      <c r="AP3748" s="16">
        <v>0.4</v>
      </c>
      <c r="AQ3748" s="16" t="s">
        <v>207</v>
      </c>
      <c r="AX3748" s="16" t="s">
        <v>207</v>
      </c>
      <c r="AY3748" s="16" t="s">
        <v>207</v>
      </c>
      <c r="AZ3748" s="16" t="s">
        <v>207</v>
      </c>
      <c r="BA3748" s="16" t="s">
        <v>207</v>
      </c>
      <c r="BB3748" s="16" t="s">
        <v>207</v>
      </c>
      <c r="BC3748" s="16">
        <v>0.4</v>
      </c>
      <c r="BD3748" s="16">
        <f t="shared" si="831"/>
        <v>1.4000000000000001</v>
      </c>
      <c r="BE3748" s="16">
        <f t="shared" si="832"/>
        <v>692.25</v>
      </c>
      <c r="BG3748" s="16">
        <f t="shared" si="833"/>
        <v>480</v>
      </c>
      <c r="BH3748" s="16">
        <f t="shared" si="834"/>
        <v>256</v>
      </c>
      <c r="BI3748" s="16">
        <f t="shared" si="835"/>
        <v>3.2</v>
      </c>
    </row>
    <row r="3749" spans="1:61" x14ac:dyDescent="0.35">
      <c r="A3749">
        <v>3748</v>
      </c>
      <c r="B3749" t="s">
        <v>360</v>
      </c>
      <c r="C3749" t="s">
        <v>10361</v>
      </c>
      <c r="D3749" s="15" t="s">
        <v>4323</v>
      </c>
      <c r="E3749" s="12" t="s">
        <v>98</v>
      </c>
      <c r="G3749" s="12" t="s">
        <v>3316</v>
      </c>
      <c r="H3749" s="12" t="s">
        <v>589</v>
      </c>
      <c r="I3749" s="12" t="s">
        <v>363</v>
      </c>
      <c r="J3749" s="12" t="s">
        <v>2401</v>
      </c>
      <c r="K3749" s="12" t="s">
        <v>363</v>
      </c>
      <c r="N3749" s="16" t="s">
        <v>206</v>
      </c>
      <c r="O3749" s="16" t="s">
        <v>4319</v>
      </c>
      <c r="P3749" s="12" t="s">
        <v>366</v>
      </c>
      <c r="Q3749" s="16">
        <v>2022</v>
      </c>
      <c r="R3749" s="16" t="s">
        <v>4089</v>
      </c>
      <c r="T3749" s="16">
        <v>0</v>
      </c>
      <c r="V3749" s="12" t="s">
        <v>204</v>
      </c>
      <c r="W3749" s="12" t="s">
        <v>204</v>
      </c>
      <c r="X3749" s="16">
        <v>1</v>
      </c>
      <c r="Y3749" s="16">
        <v>7</v>
      </c>
      <c r="Z3749" s="16">
        <v>0.8</v>
      </c>
      <c r="AA3749" s="16">
        <v>104</v>
      </c>
      <c r="AB3749" s="16" t="s">
        <v>2114</v>
      </c>
      <c r="AC3749" s="16" t="s">
        <v>5621</v>
      </c>
      <c r="AD3749" s="16">
        <f t="shared" ref="AD3749:AD3812" si="836">AA3749*350</f>
        <v>36400</v>
      </c>
      <c r="AE3749" s="16">
        <f t="shared" ref="AE3749:AE3812" si="837">Z3749*350</f>
        <v>280</v>
      </c>
      <c r="AF3749" s="16">
        <f t="shared" ref="AF3749:AF3812" si="838">AE3749*375</f>
        <v>105000</v>
      </c>
      <c r="AG3749" s="16">
        <f t="shared" ref="AG3749:AG3812" si="839">Z3749*100</f>
        <v>80</v>
      </c>
      <c r="AH3749" s="12">
        <f t="shared" ref="AH3749:AH3812" si="840">AG3749*0</f>
        <v>0</v>
      </c>
      <c r="AI3749" s="16">
        <f t="shared" ref="AI3749:AI3812" si="841">7*Z3749</f>
        <v>5.6000000000000005</v>
      </c>
      <c r="AJ3749" s="16">
        <f t="shared" ref="AJ3749:AJ3812" si="842">AI3749*3450</f>
        <v>19320.000000000004</v>
      </c>
      <c r="AK3749" s="16">
        <f t="shared" ref="AK3749:AK3812" si="843">Z3749*500</f>
        <v>400</v>
      </c>
      <c r="AL3749" s="16">
        <f t="shared" ref="AL3749:AL3812" si="844">1*5000*Z3749</f>
        <v>4000</v>
      </c>
      <c r="AM3749" s="16">
        <f t="shared" ref="AM3749:AM3812" si="845">Z3749*71000</f>
        <v>56800</v>
      </c>
      <c r="AN3749" s="16">
        <f t="shared" ref="AN3749:AN3812" si="846">AM3749+AL3749+AJ3749+AF3749+AD3749</f>
        <v>221520</v>
      </c>
      <c r="AP3749" s="16">
        <v>0.8</v>
      </c>
      <c r="AQ3749" s="16" t="s">
        <v>207</v>
      </c>
      <c r="AX3749" s="16" t="s">
        <v>207</v>
      </c>
      <c r="AY3749" s="16" t="s">
        <v>207</v>
      </c>
      <c r="AZ3749" s="16" t="s">
        <v>207</v>
      </c>
      <c r="BA3749" s="16" t="s">
        <v>207</v>
      </c>
      <c r="BB3749" s="16" t="s">
        <v>207</v>
      </c>
      <c r="BC3749" s="16">
        <v>0.8</v>
      </c>
      <c r="BD3749" s="16">
        <f t="shared" ref="BD3749:BD3812" si="847">3.5*BC3749</f>
        <v>2.8000000000000003</v>
      </c>
      <c r="BE3749" s="16">
        <f t="shared" ref="BE3749:BE3812" si="848">AN3749/160</f>
        <v>1384.5</v>
      </c>
      <c r="BG3749" s="16">
        <f t="shared" ref="BG3749:BG3812" si="849">1200*BC3749</f>
        <v>960</v>
      </c>
      <c r="BH3749" s="16">
        <f t="shared" ref="BH3749:BH3812" si="850">640*BC3749</f>
        <v>512</v>
      </c>
      <c r="BI3749" s="16">
        <f t="shared" ref="BI3749:BI3812" si="851">BH3749/80</f>
        <v>6.4</v>
      </c>
    </row>
    <row r="3750" spans="1:61" x14ac:dyDescent="0.35">
      <c r="A3750">
        <v>3749</v>
      </c>
      <c r="B3750" t="s">
        <v>360</v>
      </c>
      <c r="C3750" t="s">
        <v>10362</v>
      </c>
      <c r="D3750" s="15" t="s">
        <v>4324</v>
      </c>
      <c r="E3750" s="12" t="s">
        <v>98</v>
      </c>
      <c r="G3750" s="12" t="s">
        <v>3316</v>
      </c>
      <c r="H3750" s="12" t="s">
        <v>589</v>
      </c>
      <c r="I3750" s="12" t="s">
        <v>363</v>
      </c>
      <c r="J3750" s="12" t="s">
        <v>2401</v>
      </c>
      <c r="K3750" s="12" t="s">
        <v>363</v>
      </c>
      <c r="N3750" s="16" t="s">
        <v>206</v>
      </c>
      <c r="O3750" s="16" t="s">
        <v>4319</v>
      </c>
      <c r="P3750" s="12" t="s">
        <v>366</v>
      </c>
      <c r="Q3750" s="16">
        <v>2022</v>
      </c>
      <c r="R3750" s="16" t="s">
        <v>4080</v>
      </c>
      <c r="T3750" s="16">
        <v>0</v>
      </c>
      <c r="V3750" s="12" t="s">
        <v>204</v>
      </c>
      <c r="W3750" s="12" t="s">
        <v>204</v>
      </c>
      <c r="X3750" s="16">
        <v>1</v>
      </c>
      <c r="Y3750" s="16">
        <v>7</v>
      </c>
      <c r="Z3750" s="16">
        <v>0.4</v>
      </c>
      <c r="AA3750" s="16">
        <v>52</v>
      </c>
      <c r="AB3750" s="16" t="s">
        <v>2114</v>
      </c>
      <c r="AC3750" s="16" t="s">
        <v>5621</v>
      </c>
      <c r="AD3750" s="16">
        <f t="shared" si="836"/>
        <v>18200</v>
      </c>
      <c r="AE3750" s="16">
        <f t="shared" si="837"/>
        <v>140</v>
      </c>
      <c r="AF3750" s="16">
        <f t="shared" si="838"/>
        <v>52500</v>
      </c>
      <c r="AG3750" s="16">
        <f t="shared" si="839"/>
        <v>40</v>
      </c>
      <c r="AH3750" s="12">
        <f t="shared" si="840"/>
        <v>0</v>
      </c>
      <c r="AI3750" s="16">
        <f t="shared" si="841"/>
        <v>2.8000000000000003</v>
      </c>
      <c r="AJ3750" s="16">
        <f t="shared" si="842"/>
        <v>9660.0000000000018</v>
      </c>
      <c r="AK3750" s="16">
        <f t="shared" si="843"/>
        <v>200</v>
      </c>
      <c r="AL3750" s="16">
        <f t="shared" si="844"/>
        <v>2000</v>
      </c>
      <c r="AM3750" s="16">
        <f t="shared" si="845"/>
        <v>28400</v>
      </c>
      <c r="AN3750" s="16">
        <f t="shared" si="846"/>
        <v>110760</v>
      </c>
      <c r="AP3750" s="16">
        <v>0.4</v>
      </c>
      <c r="AQ3750" s="16" t="s">
        <v>207</v>
      </c>
      <c r="AX3750" s="16" t="s">
        <v>207</v>
      </c>
      <c r="AY3750" s="16" t="s">
        <v>207</v>
      </c>
      <c r="AZ3750" s="16" t="s">
        <v>207</v>
      </c>
      <c r="BA3750" s="16" t="s">
        <v>207</v>
      </c>
      <c r="BB3750" s="16" t="s">
        <v>207</v>
      </c>
      <c r="BC3750" s="16">
        <v>0.4</v>
      </c>
      <c r="BD3750" s="16">
        <f t="shared" si="847"/>
        <v>1.4000000000000001</v>
      </c>
      <c r="BE3750" s="16">
        <f t="shared" si="848"/>
        <v>692.25</v>
      </c>
      <c r="BG3750" s="16">
        <f t="shared" si="849"/>
        <v>480</v>
      </c>
      <c r="BH3750" s="16">
        <f t="shared" si="850"/>
        <v>256</v>
      </c>
      <c r="BI3750" s="16">
        <f t="shared" si="851"/>
        <v>3.2</v>
      </c>
    </row>
    <row r="3751" spans="1:61" x14ac:dyDescent="0.35">
      <c r="A3751">
        <v>3750</v>
      </c>
      <c r="B3751" t="s">
        <v>360</v>
      </c>
      <c r="C3751" t="s">
        <v>10363</v>
      </c>
      <c r="D3751" s="15" t="s">
        <v>4325</v>
      </c>
      <c r="E3751" s="12" t="s">
        <v>98</v>
      </c>
      <c r="G3751" s="12" t="s">
        <v>3316</v>
      </c>
      <c r="H3751" s="12" t="s">
        <v>589</v>
      </c>
      <c r="I3751" s="12" t="s">
        <v>363</v>
      </c>
      <c r="J3751" s="12" t="s">
        <v>2401</v>
      </c>
      <c r="K3751" s="12" t="s">
        <v>363</v>
      </c>
      <c r="N3751" s="16" t="s">
        <v>206</v>
      </c>
      <c r="O3751" s="16" t="s">
        <v>4319</v>
      </c>
      <c r="P3751" s="12" t="s">
        <v>366</v>
      </c>
      <c r="Q3751" s="16">
        <v>2022</v>
      </c>
      <c r="R3751" s="16" t="s">
        <v>4080</v>
      </c>
      <c r="T3751" s="16">
        <v>0</v>
      </c>
      <c r="V3751" s="12" t="s">
        <v>204</v>
      </c>
      <c r="W3751" s="12" t="s">
        <v>204</v>
      </c>
      <c r="X3751" s="16">
        <v>1</v>
      </c>
      <c r="Y3751" s="16">
        <v>7</v>
      </c>
      <c r="Z3751" s="16">
        <v>0.4</v>
      </c>
      <c r="AA3751" s="16">
        <v>52</v>
      </c>
      <c r="AB3751" s="16" t="s">
        <v>2114</v>
      </c>
      <c r="AC3751" s="16" t="s">
        <v>5621</v>
      </c>
      <c r="AD3751" s="16">
        <f t="shared" si="836"/>
        <v>18200</v>
      </c>
      <c r="AE3751" s="16">
        <f t="shared" si="837"/>
        <v>140</v>
      </c>
      <c r="AF3751" s="16">
        <f t="shared" si="838"/>
        <v>52500</v>
      </c>
      <c r="AG3751" s="16">
        <f t="shared" si="839"/>
        <v>40</v>
      </c>
      <c r="AH3751" s="12">
        <f t="shared" si="840"/>
        <v>0</v>
      </c>
      <c r="AI3751" s="16">
        <f t="shared" si="841"/>
        <v>2.8000000000000003</v>
      </c>
      <c r="AJ3751" s="16">
        <f t="shared" si="842"/>
        <v>9660.0000000000018</v>
      </c>
      <c r="AK3751" s="16">
        <f t="shared" si="843"/>
        <v>200</v>
      </c>
      <c r="AL3751" s="16">
        <f t="shared" si="844"/>
        <v>2000</v>
      </c>
      <c r="AM3751" s="16">
        <f t="shared" si="845"/>
        <v>28400</v>
      </c>
      <c r="AN3751" s="16">
        <f t="shared" si="846"/>
        <v>110760</v>
      </c>
      <c r="AP3751" s="16">
        <v>0.4</v>
      </c>
      <c r="AQ3751" s="16" t="s">
        <v>207</v>
      </c>
      <c r="AX3751" s="16" t="s">
        <v>207</v>
      </c>
      <c r="AY3751" s="16" t="s">
        <v>207</v>
      </c>
      <c r="AZ3751" s="16" t="s">
        <v>207</v>
      </c>
      <c r="BA3751" s="16" t="s">
        <v>207</v>
      </c>
      <c r="BB3751" s="16" t="s">
        <v>207</v>
      </c>
      <c r="BC3751" s="16">
        <v>0.4</v>
      </c>
      <c r="BD3751" s="16">
        <f t="shared" si="847"/>
        <v>1.4000000000000001</v>
      </c>
      <c r="BE3751" s="16">
        <f t="shared" si="848"/>
        <v>692.25</v>
      </c>
      <c r="BG3751" s="16">
        <f t="shared" si="849"/>
        <v>480</v>
      </c>
      <c r="BH3751" s="16">
        <f t="shared" si="850"/>
        <v>256</v>
      </c>
      <c r="BI3751" s="16">
        <f t="shared" si="851"/>
        <v>3.2</v>
      </c>
    </row>
    <row r="3752" spans="1:61" x14ac:dyDescent="0.35">
      <c r="A3752">
        <v>3751</v>
      </c>
      <c r="B3752" t="s">
        <v>360</v>
      </c>
      <c r="C3752" t="s">
        <v>10364</v>
      </c>
      <c r="D3752" s="15" t="s">
        <v>4140</v>
      </c>
      <c r="E3752" s="12" t="s">
        <v>98</v>
      </c>
      <c r="G3752" s="12" t="s">
        <v>3316</v>
      </c>
      <c r="H3752" s="12" t="s">
        <v>589</v>
      </c>
      <c r="I3752" s="12" t="s">
        <v>363</v>
      </c>
      <c r="J3752" s="12" t="s">
        <v>2401</v>
      </c>
      <c r="K3752" s="12" t="s">
        <v>363</v>
      </c>
      <c r="N3752" s="16" t="s">
        <v>206</v>
      </c>
      <c r="O3752" s="16" t="s">
        <v>4319</v>
      </c>
      <c r="P3752" s="12" t="s">
        <v>366</v>
      </c>
      <c r="Q3752" s="16">
        <v>2022</v>
      </c>
      <c r="R3752" s="16">
        <v>2</v>
      </c>
      <c r="T3752" s="16">
        <v>0</v>
      </c>
      <c r="V3752" s="12" t="s">
        <v>204</v>
      </c>
      <c r="W3752" s="12" t="s">
        <v>204</v>
      </c>
      <c r="X3752" s="16">
        <v>1</v>
      </c>
      <c r="Y3752" s="16">
        <v>7</v>
      </c>
      <c r="Z3752" s="16">
        <v>2</v>
      </c>
      <c r="AA3752" s="16">
        <v>260</v>
      </c>
      <c r="AB3752" s="16" t="s">
        <v>2114</v>
      </c>
      <c r="AC3752" s="16" t="s">
        <v>5621</v>
      </c>
      <c r="AD3752" s="16">
        <f t="shared" si="836"/>
        <v>91000</v>
      </c>
      <c r="AE3752" s="16">
        <f t="shared" si="837"/>
        <v>700</v>
      </c>
      <c r="AF3752" s="16">
        <f t="shared" si="838"/>
        <v>262500</v>
      </c>
      <c r="AG3752" s="16">
        <f t="shared" si="839"/>
        <v>200</v>
      </c>
      <c r="AH3752" s="12">
        <f t="shared" si="840"/>
        <v>0</v>
      </c>
      <c r="AI3752" s="16">
        <f t="shared" si="841"/>
        <v>14</v>
      </c>
      <c r="AJ3752" s="16">
        <f t="shared" si="842"/>
        <v>48300</v>
      </c>
      <c r="AK3752" s="16">
        <f t="shared" si="843"/>
        <v>1000</v>
      </c>
      <c r="AL3752" s="16">
        <f t="shared" si="844"/>
        <v>10000</v>
      </c>
      <c r="AM3752" s="16">
        <f t="shared" si="845"/>
        <v>142000</v>
      </c>
      <c r="AN3752" s="16">
        <f t="shared" si="846"/>
        <v>553800</v>
      </c>
      <c r="AP3752" s="16">
        <v>2</v>
      </c>
      <c r="AQ3752" s="16" t="s">
        <v>207</v>
      </c>
      <c r="AX3752" s="16" t="s">
        <v>207</v>
      </c>
      <c r="AY3752" s="16" t="s">
        <v>207</v>
      </c>
      <c r="AZ3752" s="16" t="s">
        <v>207</v>
      </c>
      <c r="BA3752" s="16" t="s">
        <v>207</v>
      </c>
      <c r="BB3752" s="16" t="s">
        <v>207</v>
      </c>
      <c r="BC3752" s="16">
        <v>2</v>
      </c>
      <c r="BD3752" s="16">
        <f t="shared" si="847"/>
        <v>7</v>
      </c>
      <c r="BE3752" s="16">
        <f t="shared" si="848"/>
        <v>3461.25</v>
      </c>
      <c r="BG3752" s="16">
        <f t="shared" si="849"/>
        <v>2400</v>
      </c>
      <c r="BH3752" s="16">
        <f t="shared" si="850"/>
        <v>1280</v>
      </c>
      <c r="BI3752" s="16">
        <f t="shared" si="851"/>
        <v>16</v>
      </c>
    </row>
    <row r="3753" spans="1:61" x14ac:dyDescent="0.35">
      <c r="A3753">
        <v>3752</v>
      </c>
      <c r="B3753" t="s">
        <v>360</v>
      </c>
      <c r="C3753" t="s">
        <v>10365</v>
      </c>
      <c r="D3753" s="15" t="s">
        <v>4326</v>
      </c>
      <c r="E3753" s="12" t="s">
        <v>98</v>
      </c>
      <c r="G3753" s="12" t="s">
        <v>3316</v>
      </c>
      <c r="H3753" s="12" t="s">
        <v>589</v>
      </c>
      <c r="I3753" s="12" t="s">
        <v>363</v>
      </c>
      <c r="J3753" s="12" t="s">
        <v>2401</v>
      </c>
      <c r="K3753" s="12" t="s">
        <v>363</v>
      </c>
      <c r="N3753" s="16" t="s">
        <v>206</v>
      </c>
      <c r="O3753" s="16" t="s">
        <v>4319</v>
      </c>
      <c r="P3753" s="12" t="s">
        <v>366</v>
      </c>
      <c r="Q3753" s="16">
        <v>2022</v>
      </c>
      <c r="R3753" s="16" t="s">
        <v>4080</v>
      </c>
      <c r="T3753" s="16">
        <v>0</v>
      </c>
      <c r="V3753" s="12" t="s">
        <v>204</v>
      </c>
      <c r="W3753" s="12" t="s">
        <v>204</v>
      </c>
      <c r="X3753" s="16">
        <v>1</v>
      </c>
      <c r="Y3753" s="16">
        <v>7</v>
      </c>
      <c r="Z3753" s="16">
        <v>0.4</v>
      </c>
      <c r="AA3753" s="16">
        <v>52</v>
      </c>
      <c r="AB3753" s="16" t="s">
        <v>2114</v>
      </c>
      <c r="AC3753" s="16" t="s">
        <v>5621</v>
      </c>
      <c r="AD3753" s="16">
        <f t="shared" si="836"/>
        <v>18200</v>
      </c>
      <c r="AE3753" s="16">
        <f t="shared" si="837"/>
        <v>140</v>
      </c>
      <c r="AF3753" s="16">
        <f t="shared" si="838"/>
        <v>52500</v>
      </c>
      <c r="AG3753" s="16">
        <f t="shared" si="839"/>
        <v>40</v>
      </c>
      <c r="AH3753" s="12">
        <f t="shared" si="840"/>
        <v>0</v>
      </c>
      <c r="AI3753" s="16">
        <f t="shared" si="841"/>
        <v>2.8000000000000003</v>
      </c>
      <c r="AJ3753" s="16">
        <f t="shared" si="842"/>
        <v>9660.0000000000018</v>
      </c>
      <c r="AK3753" s="16">
        <f t="shared" si="843"/>
        <v>200</v>
      </c>
      <c r="AL3753" s="16">
        <f t="shared" si="844"/>
        <v>2000</v>
      </c>
      <c r="AM3753" s="16">
        <f t="shared" si="845"/>
        <v>28400</v>
      </c>
      <c r="AN3753" s="16">
        <f t="shared" si="846"/>
        <v>110760</v>
      </c>
      <c r="AP3753" s="16">
        <v>0.4</v>
      </c>
      <c r="AQ3753" s="16" t="s">
        <v>207</v>
      </c>
      <c r="AX3753" s="16" t="s">
        <v>207</v>
      </c>
      <c r="AY3753" s="16" t="s">
        <v>207</v>
      </c>
      <c r="AZ3753" s="16" t="s">
        <v>207</v>
      </c>
      <c r="BA3753" s="16" t="s">
        <v>207</v>
      </c>
      <c r="BB3753" s="16" t="s">
        <v>207</v>
      </c>
      <c r="BC3753" s="16">
        <v>0.4</v>
      </c>
      <c r="BD3753" s="16">
        <f t="shared" si="847"/>
        <v>1.4000000000000001</v>
      </c>
      <c r="BE3753" s="16">
        <f t="shared" si="848"/>
        <v>692.25</v>
      </c>
      <c r="BG3753" s="16">
        <f t="shared" si="849"/>
        <v>480</v>
      </c>
      <c r="BH3753" s="16">
        <f t="shared" si="850"/>
        <v>256</v>
      </c>
      <c r="BI3753" s="16">
        <f t="shared" si="851"/>
        <v>3.2</v>
      </c>
    </row>
    <row r="3754" spans="1:61" x14ac:dyDescent="0.35">
      <c r="A3754">
        <v>3753</v>
      </c>
      <c r="B3754" t="s">
        <v>360</v>
      </c>
      <c r="C3754" t="s">
        <v>10366</v>
      </c>
      <c r="D3754" s="15" t="s">
        <v>4327</v>
      </c>
      <c r="E3754" s="12" t="s">
        <v>98</v>
      </c>
      <c r="G3754" s="12" t="s">
        <v>3316</v>
      </c>
      <c r="H3754" s="12" t="s">
        <v>589</v>
      </c>
      <c r="I3754" s="12" t="s">
        <v>363</v>
      </c>
      <c r="J3754" s="12" t="s">
        <v>2401</v>
      </c>
      <c r="K3754" s="12" t="s">
        <v>363</v>
      </c>
      <c r="N3754" s="16" t="s">
        <v>206</v>
      </c>
      <c r="O3754" s="16" t="s">
        <v>4319</v>
      </c>
      <c r="P3754" s="12" t="s">
        <v>366</v>
      </c>
      <c r="Q3754" s="16">
        <v>2022</v>
      </c>
      <c r="R3754" s="16" t="s">
        <v>4080</v>
      </c>
      <c r="T3754" s="16">
        <v>0</v>
      </c>
      <c r="V3754" s="12" t="s">
        <v>204</v>
      </c>
      <c r="W3754" s="12" t="s">
        <v>204</v>
      </c>
      <c r="X3754" s="16">
        <v>1</v>
      </c>
      <c r="Y3754" s="16">
        <v>7</v>
      </c>
      <c r="Z3754" s="16">
        <v>0.4</v>
      </c>
      <c r="AA3754" s="16">
        <v>52</v>
      </c>
      <c r="AB3754" s="16" t="s">
        <v>2114</v>
      </c>
      <c r="AC3754" s="16" t="s">
        <v>5621</v>
      </c>
      <c r="AD3754" s="16">
        <f t="shared" si="836"/>
        <v>18200</v>
      </c>
      <c r="AE3754" s="16">
        <f t="shared" si="837"/>
        <v>140</v>
      </c>
      <c r="AF3754" s="16">
        <f t="shared" si="838"/>
        <v>52500</v>
      </c>
      <c r="AG3754" s="16">
        <f t="shared" si="839"/>
        <v>40</v>
      </c>
      <c r="AH3754" s="12">
        <f t="shared" si="840"/>
        <v>0</v>
      </c>
      <c r="AI3754" s="16">
        <f t="shared" si="841"/>
        <v>2.8000000000000003</v>
      </c>
      <c r="AJ3754" s="16">
        <f t="shared" si="842"/>
        <v>9660.0000000000018</v>
      </c>
      <c r="AK3754" s="16">
        <f t="shared" si="843"/>
        <v>200</v>
      </c>
      <c r="AL3754" s="16">
        <f t="shared" si="844"/>
        <v>2000</v>
      </c>
      <c r="AM3754" s="16">
        <f t="shared" si="845"/>
        <v>28400</v>
      </c>
      <c r="AN3754" s="16">
        <f t="shared" si="846"/>
        <v>110760</v>
      </c>
      <c r="AP3754" s="16">
        <v>0.4</v>
      </c>
      <c r="AQ3754" s="16" t="s">
        <v>207</v>
      </c>
      <c r="AX3754" s="16" t="s">
        <v>207</v>
      </c>
      <c r="AY3754" s="16" t="s">
        <v>207</v>
      </c>
      <c r="AZ3754" s="16" t="s">
        <v>207</v>
      </c>
      <c r="BA3754" s="16" t="s">
        <v>207</v>
      </c>
      <c r="BB3754" s="16" t="s">
        <v>207</v>
      </c>
      <c r="BC3754" s="16">
        <v>0.4</v>
      </c>
      <c r="BD3754" s="16">
        <f t="shared" si="847"/>
        <v>1.4000000000000001</v>
      </c>
      <c r="BE3754" s="16">
        <f t="shared" si="848"/>
        <v>692.25</v>
      </c>
      <c r="BG3754" s="16">
        <f t="shared" si="849"/>
        <v>480</v>
      </c>
      <c r="BH3754" s="16">
        <f t="shared" si="850"/>
        <v>256</v>
      </c>
      <c r="BI3754" s="16">
        <f t="shared" si="851"/>
        <v>3.2</v>
      </c>
    </row>
    <row r="3755" spans="1:61" x14ac:dyDescent="0.35">
      <c r="A3755">
        <v>3754</v>
      </c>
      <c r="B3755" t="s">
        <v>360</v>
      </c>
      <c r="C3755" t="s">
        <v>10367</v>
      </c>
      <c r="D3755" s="15" t="s">
        <v>1782</v>
      </c>
      <c r="E3755" s="12" t="s">
        <v>98</v>
      </c>
      <c r="G3755" s="12" t="s">
        <v>3316</v>
      </c>
      <c r="H3755" s="12" t="s">
        <v>589</v>
      </c>
      <c r="I3755" s="12" t="s">
        <v>363</v>
      </c>
      <c r="J3755" s="12" t="s">
        <v>2401</v>
      </c>
      <c r="K3755" s="12" t="s">
        <v>363</v>
      </c>
      <c r="N3755" s="16" t="s">
        <v>206</v>
      </c>
      <c r="O3755" s="16" t="s">
        <v>4319</v>
      </c>
      <c r="P3755" s="12" t="s">
        <v>366</v>
      </c>
      <c r="Q3755" s="16">
        <v>2022</v>
      </c>
      <c r="R3755" s="16" t="s">
        <v>4089</v>
      </c>
      <c r="T3755" s="16">
        <v>0</v>
      </c>
      <c r="V3755" s="12" t="s">
        <v>204</v>
      </c>
      <c r="W3755" s="12" t="s">
        <v>204</v>
      </c>
      <c r="X3755" s="16">
        <v>1</v>
      </c>
      <c r="Y3755" s="16">
        <v>7</v>
      </c>
      <c r="Z3755" s="16">
        <v>0.8</v>
      </c>
      <c r="AA3755" s="16">
        <v>104</v>
      </c>
      <c r="AB3755" s="16" t="s">
        <v>2114</v>
      </c>
      <c r="AC3755" s="16" t="s">
        <v>5621</v>
      </c>
      <c r="AD3755" s="16">
        <f t="shared" si="836"/>
        <v>36400</v>
      </c>
      <c r="AE3755" s="16">
        <f t="shared" si="837"/>
        <v>280</v>
      </c>
      <c r="AF3755" s="16">
        <f t="shared" si="838"/>
        <v>105000</v>
      </c>
      <c r="AG3755" s="16">
        <f t="shared" si="839"/>
        <v>80</v>
      </c>
      <c r="AH3755" s="12">
        <f t="shared" si="840"/>
        <v>0</v>
      </c>
      <c r="AI3755" s="16">
        <f t="shared" si="841"/>
        <v>5.6000000000000005</v>
      </c>
      <c r="AJ3755" s="16">
        <f t="shared" si="842"/>
        <v>19320.000000000004</v>
      </c>
      <c r="AK3755" s="16">
        <f t="shared" si="843"/>
        <v>400</v>
      </c>
      <c r="AL3755" s="16">
        <f t="shared" si="844"/>
        <v>4000</v>
      </c>
      <c r="AM3755" s="16">
        <f t="shared" si="845"/>
        <v>56800</v>
      </c>
      <c r="AN3755" s="16">
        <f t="shared" si="846"/>
        <v>221520</v>
      </c>
      <c r="AP3755" s="16">
        <v>0.8</v>
      </c>
      <c r="AQ3755" s="16" t="s">
        <v>207</v>
      </c>
      <c r="AX3755" s="16" t="s">
        <v>207</v>
      </c>
      <c r="AY3755" s="16" t="s">
        <v>207</v>
      </c>
      <c r="AZ3755" s="16" t="s">
        <v>207</v>
      </c>
      <c r="BA3755" s="16" t="s">
        <v>207</v>
      </c>
      <c r="BB3755" s="16" t="s">
        <v>207</v>
      </c>
      <c r="BC3755" s="16">
        <v>0.8</v>
      </c>
      <c r="BD3755" s="16">
        <f t="shared" si="847"/>
        <v>2.8000000000000003</v>
      </c>
      <c r="BE3755" s="16">
        <f t="shared" si="848"/>
        <v>1384.5</v>
      </c>
      <c r="BG3755" s="16">
        <f t="shared" si="849"/>
        <v>960</v>
      </c>
      <c r="BH3755" s="16">
        <f t="shared" si="850"/>
        <v>512</v>
      </c>
      <c r="BI3755" s="16">
        <f t="shared" si="851"/>
        <v>6.4</v>
      </c>
    </row>
    <row r="3756" spans="1:61" x14ac:dyDescent="0.35">
      <c r="A3756">
        <v>3755</v>
      </c>
      <c r="B3756" t="s">
        <v>360</v>
      </c>
      <c r="C3756" t="s">
        <v>10368</v>
      </c>
      <c r="D3756" s="15" t="s">
        <v>4328</v>
      </c>
      <c r="E3756" s="12" t="s">
        <v>98</v>
      </c>
      <c r="G3756" s="12" t="s">
        <v>3316</v>
      </c>
      <c r="H3756" s="12" t="s">
        <v>589</v>
      </c>
      <c r="I3756" s="12" t="s">
        <v>363</v>
      </c>
      <c r="J3756" s="12" t="s">
        <v>2401</v>
      </c>
      <c r="K3756" s="12" t="s">
        <v>363</v>
      </c>
      <c r="N3756" s="16" t="s">
        <v>206</v>
      </c>
      <c r="O3756" s="16" t="s">
        <v>4319</v>
      </c>
      <c r="P3756" s="12" t="s">
        <v>366</v>
      </c>
      <c r="Q3756" s="16">
        <v>2022</v>
      </c>
      <c r="R3756" s="16" t="s">
        <v>4195</v>
      </c>
      <c r="T3756" s="16">
        <v>0</v>
      </c>
      <c r="V3756" s="12" t="s">
        <v>204</v>
      </c>
      <c r="W3756" s="12" t="s">
        <v>204</v>
      </c>
      <c r="X3756" s="16">
        <v>1</v>
      </c>
      <c r="Y3756" s="16">
        <v>7</v>
      </c>
      <c r="Z3756" s="16">
        <v>1.6</v>
      </c>
      <c r="AA3756" s="16">
        <v>208</v>
      </c>
      <c r="AB3756" s="16" t="s">
        <v>2114</v>
      </c>
      <c r="AC3756" s="16" t="s">
        <v>5621</v>
      </c>
      <c r="AD3756" s="16">
        <f t="shared" si="836"/>
        <v>72800</v>
      </c>
      <c r="AE3756" s="16">
        <f t="shared" si="837"/>
        <v>560</v>
      </c>
      <c r="AF3756" s="16">
        <f t="shared" si="838"/>
        <v>210000</v>
      </c>
      <c r="AG3756" s="16">
        <f t="shared" si="839"/>
        <v>160</v>
      </c>
      <c r="AH3756" s="12">
        <f t="shared" si="840"/>
        <v>0</v>
      </c>
      <c r="AI3756" s="16">
        <f t="shared" si="841"/>
        <v>11.200000000000001</v>
      </c>
      <c r="AJ3756" s="16">
        <f t="shared" si="842"/>
        <v>38640.000000000007</v>
      </c>
      <c r="AK3756" s="16">
        <f t="shared" si="843"/>
        <v>800</v>
      </c>
      <c r="AL3756" s="16">
        <f t="shared" si="844"/>
        <v>8000</v>
      </c>
      <c r="AM3756" s="16">
        <f t="shared" si="845"/>
        <v>113600</v>
      </c>
      <c r="AN3756" s="16">
        <f t="shared" si="846"/>
        <v>443040</v>
      </c>
      <c r="AP3756" s="16">
        <v>1.6</v>
      </c>
      <c r="AQ3756" s="16" t="s">
        <v>207</v>
      </c>
      <c r="AX3756" s="16" t="s">
        <v>207</v>
      </c>
      <c r="AY3756" s="16" t="s">
        <v>207</v>
      </c>
      <c r="AZ3756" s="16" t="s">
        <v>207</v>
      </c>
      <c r="BA3756" s="16" t="s">
        <v>207</v>
      </c>
      <c r="BB3756" s="16" t="s">
        <v>207</v>
      </c>
      <c r="BC3756" s="16">
        <v>1.6</v>
      </c>
      <c r="BD3756" s="16">
        <f t="shared" si="847"/>
        <v>5.6000000000000005</v>
      </c>
      <c r="BE3756" s="16">
        <f t="shared" si="848"/>
        <v>2769</v>
      </c>
      <c r="BG3756" s="16">
        <f t="shared" si="849"/>
        <v>1920</v>
      </c>
      <c r="BH3756" s="16">
        <f t="shared" si="850"/>
        <v>1024</v>
      </c>
      <c r="BI3756" s="16">
        <f t="shared" si="851"/>
        <v>12.8</v>
      </c>
    </row>
    <row r="3757" spans="1:61" x14ac:dyDescent="0.35">
      <c r="A3757">
        <v>3756</v>
      </c>
      <c r="B3757" t="s">
        <v>360</v>
      </c>
      <c r="C3757" t="s">
        <v>10369</v>
      </c>
      <c r="D3757" s="15" t="s">
        <v>4329</v>
      </c>
      <c r="E3757" s="12" t="s">
        <v>98</v>
      </c>
      <c r="G3757" s="12" t="s">
        <v>3316</v>
      </c>
      <c r="H3757" s="12" t="s">
        <v>589</v>
      </c>
      <c r="I3757" s="12" t="s">
        <v>363</v>
      </c>
      <c r="J3757" s="12" t="s">
        <v>2401</v>
      </c>
      <c r="K3757" s="12" t="s">
        <v>363</v>
      </c>
      <c r="N3757" s="16" t="s">
        <v>206</v>
      </c>
      <c r="O3757" s="16" t="s">
        <v>4319</v>
      </c>
      <c r="P3757" s="12" t="s">
        <v>366</v>
      </c>
      <c r="Q3757" s="16">
        <v>2022</v>
      </c>
      <c r="R3757" s="16" t="s">
        <v>4303</v>
      </c>
      <c r="T3757" s="16">
        <v>0</v>
      </c>
      <c r="V3757" s="12" t="s">
        <v>204</v>
      </c>
      <c r="W3757" s="12" t="s">
        <v>204</v>
      </c>
      <c r="X3757" s="16">
        <v>1</v>
      </c>
      <c r="Y3757" s="16">
        <v>7</v>
      </c>
      <c r="Z3757" s="16">
        <v>0.87</v>
      </c>
      <c r="AA3757" s="16">
        <v>113.1</v>
      </c>
      <c r="AB3757" s="16" t="s">
        <v>2114</v>
      </c>
      <c r="AC3757" s="16" t="s">
        <v>5621</v>
      </c>
      <c r="AD3757" s="16">
        <f t="shared" si="836"/>
        <v>39585</v>
      </c>
      <c r="AE3757" s="16">
        <f t="shared" si="837"/>
        <v>304.5</v>
      </c>
      <c r="AF3757" s="16">
        <f t="shared" si="838"/>
        <v>114187.5</v>
      </c>
      <c r="AG3757" s="16">
        <f t="shared" si="839"/>
        <v>87</v>
      </c>
      <c r="AH3757" s="12">
        <f t="shared" si="840"/>
        <v>0</v>
      </c>
      <c r="AI3757" s="16">
        <f t="shared" si="841"/>
        <v>6.09</v>
      </c>
      <c r="AJ3757" s="16">
        <f t="shared" si="842"/>
        <v>21010.5</v>
      </c>
      <c r="AK3757" s="16">
        <f t="shared" si="843"/>
        <v>435</v>
      </c>
      <c r="AL3757" s="16">
        <f t="shared" si="844"/>
        <v>4350</v>
      </c>
      <c r="AM3757" s="16">
        <f t="shared" si="845"/>
        <v>61770</v>
      </c>
      <c r="AN3757" s="16">
        <f t="shared" si="846"/>
        <v>240903</v>
      </c>
      <c r="AP3757" s="16">
        <v>0.87</v>
      </c>
      <c r="AQ3757" s="16" t="s">
        <v>207</v>
      </c>
      <c r="AX3757" s="16" t="s">
        <v>207</v>
      </c>
      <c r="AY3757" s="16" t="s">
        <v>207</v>
      </c>
      <c r="AZ3757" s="16" t="s">
        <v>207</v>
      </c>
      <c r="BA3757" s="16" t="s">
        <v>207</v>
      </c>
      <c r="BB3757" s="16" t="s">
        <v>207</v>
      </c>
      <c r="BC3757" s="16">
        <v>0.87</v>
      </c>
      <c r="BD3757" s="16">
        <f t="shared" si="847"/>
        <v>3.0449999999999999</v>
      </c>
      <c r="BE3757" s="16">
        <f t="shared" si="848"/>
        <v>1505.64375</v>
      </c>
      <c r="BG3757" s="16">
        <f t="shared" si="849"/>
        <v>1044</v>
      </c>
      <c r="BH3757" s="16">
        <f t="shared" si="850"/>
        <v>556.79999999999995</v>
      </c>
      <c r="BI3757" s="16">
        <f t="shared" si="851"/>
        <v>6.9599999999999991</v>
      </c>
    </row>
    <row r="3758" spans="1:61" x14ac:dyDescent="0.35">
      <c r="A3758">
        <v>3757</v>
      </c>
      <c r="B3758" t="s">
        <v>360</v>
      </c>
      <c r="C3758" t="s">
        <v>10370</v>
      </c>
      <c r="D3758" s="15" t="s">
        <v>4330</v>
      </c>
      <c r="E3758" s="12" t="s">
        <v>98</v>
      </c>
      <c r="G3758" s="12" t="s">
        <v>3316</v>
      </c>
      <c r="H3758" s="12" t="s">
        <v>589</v>
      </c>
      <c r="I3758" s="12" t="s">
        <v>363</v>
      </c>
      <c r="J3758" s="12" t="s">
        <v>2401</v>
      </c>
      <c r="K3758" s="12" t="s">
        <v>363</v>
      </c>
      <c r="N3758" s="16" t="s">
        <v>206</v>
      </c>
      <c r="O3758" s="16" t="s">
        <v>4319</v>
      </c>
      <c r="P3758" s="12" t="s">
        <v>366</v>
      </c>
      <c r="Q3758" s="16">
        <v>2022</v>
      </c>
      <c r="R3758" s="16" t="s">
        <v>4331</v>
      </c>
      <c r="T3758" s="16">
        <v>0</v>
      </c>
      <c r="V3758" s="12" t="s">
        <v>204</v>
      </c>
      <c r="W3758" s="12" t="s">
        <v>204</v>
      </c>
      <c r="X3758" s="16">
        <v>1</v>
      </c>
      <c r="Y3758" s="16">
        <v>7</v>
      </c>
      <c r="Z3758" s="16">
        <v>2.6</v>
      </c>
      <c r="AA3758" s="16">
        <v>338</v>
      </c>
      <c r="AB3758" s="16" t="s">
        <v>2114</v>
      </c>
      <c r="AC3758" s="16" t="s">
        <v>5621</v>
      </c>
      <c r="AD3758" s="16">
        <f t="shared" si="836"/>
        <v>118300</v>
      </c>
      <c r="AE3758" s="16">
        <f t="shared" si="837"/>
        <v>910</v>
      </c>
      <c r="AF3758" s="16">
        <f t="shared" si="838"/>
        <v>341250</v>
      </c>
      <c r="AG3758" s="16">
        <f t="shared" si="839"/>
        <v>260</v>
      </c>
      <c r="AH3758" s="12">
        <f t="shared" si="840"/>
        <v>0</v>
      </c>
      <c r="AI3758" s="16">
        <f t="shared" si="841"/>
        <v>18.2</v>
      </c>
      <c r="AJ3758" s="16">
        <f t="shared" si="842"/>
        <v>62790</v>
      </c>
      <c r="AK3758" s="16">
        <f t="shared" si="843"/>
        <v>1300</v>
      </c>
      <c r="AL3758" s="16">
        <f t="shared" si="844"/>
        <v>13000</v>
      </c>
      <c r="AM3758" s="16">
        <f t="shared" si="845"/>
        <v>184600</v>
      </c>
      <c r="AN3758" s="16">
        <f t="shared" si="846"/>
        <v>719940</v>
      </c>
      <c r="AP3758" s="16">
        <v>2.6</v>
      </c>
      <c r="AQ3758" s="16" t="s">
        <v>207</v>
      </c>
      <c r="AX3758" s="16" t="s">
        <v>207</v>
      </c>
      <c r="AY3758" s="16" t="s">
        <v>207</v>
      </c>
      <c r="AZ3758" s="16" t="s">
        <v>207</v>
      </c>
      <c r="BA3758" s="16" t="s">
        <v>207</v>
      </c>
      <c r="BB3758" s="16" t="s">
        <v>207</v>
      </c>
      <c r="BC3758" s="16">
        <v>2.6</v>
      </c>
      <c r="BD3758" s="16">
        <f t="shared" si="847"/>
        <v>9.1</v>
      </c>
      <c r="BE3758" s="16">
        <f t="shared" si="848"/>
        <v>4499.625</v>
      </c>
      <c r="BG3758" s="16">
        <f t="shared" si="849"/>
        <v>3120</v>
      </c>
      <c r="BH3758" s="16">
        <f t="shared" si="850"/>
        <v>1664</v>
      </c>
      <c r="BI3758" s="16">
        <f t="shared" si="851"/>
        <v>20.8</v>
      </c>
    </row>
    <row r="3759" spans="1:61" x14ac:dyDescent="0.35">
      <c r="A3759">
        <v>3758</v>
      </c>
      <c r="B3759" t="s">
        <v>360</v>
      </c>
      <c r="C3759" t="s">
        <v>10371</v>
      </c>
      <c r="D3759" s="15" t="s">
        <v>4332</v>
      </c>
      <c r="E3759" s="12" t="s">
        <v>98</v>
      </c>
      <c r="G3759" s="12" t="s">
        <v>3316</v>
      </c>
      <c r="H3759" s="12" t="s">
        <v>589</v>
      </c>
      <c r="I3759" s="12" t="s">
        <v>363</v>
      </c>
      <c r="J3759" s="12" t="s">
        <v>2401</v>
      </c>
      <c r="K3759" s="12" t="s">
        <v>363</v>
      </c>
      <c r="N3759" s="16" t="s">
        <v>206</v>
      </c>
      <c r="O3759" s="16" t="s">
        <v>4319</v>
      </c>
      <c r="P3759" s="12" t="s">
        <v>366</v>
      </c>
      <c r="Q3759" s="16">
        <v>2022</v>
      </c>
      <c r="R3759" s="16" t="s">
        <v>4017</v>
      </c>
      <c r="T3759" s="16">
        <v>0</v>
      </c>
      <c r="V3759" s="12" t="s">
        <v>204</v>
      </c>
      <c r="W3759" s="12" t="s">
        <v>204</v>
      </c>
      <c r="X3759" s="16">
        <v>1</v>
      </c>
      <c r="Y3759" s="16">
        <v>7</v>
      </c>
      <c r="Z3759" s="16">
        <v>1.4</v>
      </c>
      <c r="AA3759" s="16">
        <v>182</v>
      </c>
      <c r="AB3759" s="16" t="s">
        <v>2114</v>
      </c>
      <c r="AC3759" s="16" t="s">
        <v>5621</v>
      </c>
      <c r="AD3759" s="16">
        <f t="shared" si="836"/>
        <v>63700</v>
      </c>
      <c r="AE3759" s="16">
        <f t="shared" si="837"/>
        <v>489.99999999999994</v>
      </c>
      <c r="AF3759" s="16">
        <f t="shared" si="838"/>
        <v>183749.99999999997</v>
      </c>
      <c r="AG3759" s="16">
        <f t="shared" si="839"/>
        <v>140</v>
      </c>
      <c r="AH3759" s="12">
        <f t="shared" si="840"/>
        <v>0</v>
      </c>
      <c r="AI3759" s="16">
        <f t="shared" si="841"/>
        <v>9.7999999999999989</v>
      </c>
      <c r="AJ3759" s="16">
        <f t="shared" si="842"/>
        <v>33809.999999999993</v>
      </c>
      <c r="AK3759" s="16">
        <f t="shared" si="843"/>
        <v>700</v>
      </c>
      <c r="AL3759" s="16">
        <f t="shared" si="844"/>
        <v>7000</v>
      </c>
      <c r="AM3759" s="16">
        <f t="shared" si="845"/>
        <v>99400</v>
      </c>
      <c r="AN3759" s="16">
        <f t="shared" si="846"/>
        <v>387660</v>
      </c>
      <c r="AP3759" s="16">
        <v>1.4</v>
      </c>
      <c r="AQ3759" s="16" t="s">
        <v>207</v>
      </c>
      <c r="AX3759" s="16" t="s">
        <v>207</v>
      </c>
      <c r="AY3759" s="16" t="s">
        <v>207</v>
      </c>
      <c r="AZ3759" s="16" t="s">
        <v>207</v>
      </c>
      <c r="BA3759" s="16" t="s">
        <v>207</v>
      </c>
      <c r="BB3759" s="16" t="s">
        <v>207</v>
      </c>
      <c r="BC3759" s="16">
        <v>1.4</v>
      </c>
      <c r="BD3759" s="16">
        <f t="shared" si="847"/>
        <v>4.8999999999999995</v>
      </c>
      <c r="BE3759" s="16">
        <f t="shared" si="848"/>
        <v>2422.875</v>
      </c>
      <c r="BG3759" s="16">
        <f t="shared" si="849"/>
        <v>1680</v>
      </c>
      <c r="BH3759" s="16">
        <f t="shared" si="850"/>
        <v>896</v>
      </c>
      <c r="BI3759" s="16">
        <f t="shared" si="851"/>
        <v>11.2</v>
      </c>
    </row>
    <row r="3760" spans="1:61" x14ac:dyDescent="0.35">
      <c r="A3760">
        <v>3759</v>
      </c>
      <c r="B3760" t="s">
        <v>360</v>
      </c>
      <c r="C3760" t="s">
        <v>10372</v>
      </c>
      <c r="D3760" s="15" t="s">
        <v>4333</v>
      </c>
      <c r="E3760" s="12" t="s">
        <v>93</v>
      </c>
      <c r="G3760" s="12" t="s">
        <v>3316</v>
      </c>
      <c r="H3760" s="12" t="s">
        <v>589</v>
      </c>
      <c r="I3760" s="12" t="s">
        <v>363</v>
      </c>
      <c r="J3760" s="12" t="s">
        <v>2401</v>
      </c>
      <c r="K3760" s="12" t="s">
        <v>363</v>
      </c>
      <c r="N3760" s="16" t="s">
        <v>206</v>
      </c>
      <c r="O3760" s="16" t="s">
        <v>4319</v>
      </c>
      <c r="P3760" s="12" t="s">
        <v>366</v>
      </c>
      <c r="Q3760" s="16">
        <v>2022</v>
      </c>
      <c r="R3760" s="16" t="s">
        <v>4334</v>
      </c>
      <c r="T3760" s="16">
        <v>0</v>
      </c>
      <c r="V3760" s="12" t="s">
        <v>204</v>
      </c>
      <c r="W3760" s="12" t="s">
        <v>204</v>
      </c>
      <c r="X3760" s="16">
        <v>1</v>
      </c>
      <c r="Y3760" s="16">
        <v>7</v>
      </c>
      <c r="Z3760" s="16">
        <v>0.73</v>
      </c>
      <c r="AA3760" s="16">
        <v>94.899999999999991</v>
      </c>
      <c r="AB3760" s="16" t="s">
        <v>2114</v>
      </c>
      <c r="AC3760" s="16" t="s">
        <v>5621</v>
      </c>
      <c r="AD3760" s="16">
        <f t="shared" si="836"/>
        <v>33215</v>
      </c>
      <c r="AE3760" s="16">
        <f t="shared" si="837"/>
        <v>255.5</v>
      </c>
      <c r="AF3760" s="16">
        <f t="shared" si="838"/>
        <v>95812.5</v>
      </c>
      <c r="AG3760" s="16">
        <f t="shared" si="839"/>
        <v>73</v>
      </c>
      <c r="AH3760" s="12">
        <f t="shared" si="840"/>
        <v>0</v>
      </c>
      <c r="AI3760" s="16">
        <f t="shared" si="841"/>
        <v>5.1099999999999994</v>
      </c>
      <c r="AJ3760" s="16">
        <f t="shared" si="842"/>
        <v>17629.499999999996</v>
      </c>
      <c r="AK3760" s="16">
        <f t="shared" si="843"/>
        <v>365</v>
      </c>
      <c r="AL3760" s="16">
        <f t="shared" si="844"/>
        <v>3650</v>
      </c>
      <c r="AM3760" s="16">
        <f t="shared" si="845"/>
        <v>51830</v>
      </c>
      <c r="AN3760" s="16">
        <f t="shared" si="846"/>
        <v>202137</v>
      </c>
      <c r="AP3760" s="16">
        <v>0.73</v>
      </c>
      <c r="AQ3760" s="16" t="s">
        <v>207</v>
      </c>
      <c r="AX3760" s="16" t="s">
        <v>207</v>
      </c>
      <c r="AY3760" s="16" t="s">
        <v>207</v>
      </c>
      <c r="AZ3760" s="16" t="s">
        <v>207</v>
      </c>
      <c r="BA3760" s="16" t="s">
        <v>207</v>
      </c>
      <c r="BB3760" s="16" t="s">
        <v>207</v>
      </c>
      <c r="BC3760" s="16">
        <v>0.73</v>
      </c>
      <c r="BD3760" s="16">
        <f t="shared" si="847"/>
        <v>2.5549999999999997</v>
      </c>
      <c r="BE3760" s="16">
        <f t="shared" si="848"/>
        <v>1263.35625</v>
      </c>
      <c r="BG3760" s="16">
        <f t="shared" si="849"/>
        <v>876</v>
      </c>
      <c r="BH3760" s="16">
        <f t="shared" si="850"/>
        <v>467.2</v>
      </c>
      <c r="BI3760" s="16">
        <f t="shared" si="851"/>
        <v>5.84</v>
      </c>
    </row>
    <row r="3761" spans="1:61" x14ac:dyDescent="0.35">
      <c r="A3761">
        <v>3760</v>
      </c>
      <c r="B3761" t="s">
        <v>360</v>
      </c>
      <c r="C3761" t="s">
        <v>10373</v>
      </c>
      <c r="D3761" s="15" t="s">
        <v>4166</v>
      </c>
      <c r="E3761" s="12" t="s">
        <v>98</v>
      </c>
      <c r="G3761" s="12" t="s">
        <v>3316</v>
      </c>
      <c r="H3761" s="12" t="s">
        <v>589</v>
      </c>
      <c r="I3761" s="12" t="s">
        <v>363</v>
      </c>
      <c r="J3761" s="12" t="s">
        <v>2401</v>
      </c>
      <c r="K3761" s="12" t="s">
        <v>363</v>
      </c>
      <c r="N3761" s="16" t="s">
        <v>206</v>
      </c>
      <c r="O3761" s="16" t="s">
        <v>4319</v>
      </c>
      <c r="P3761" s="12" t="s">
        <v>366</v>
      </c>
      <c r="Q3761" s="16">
        <v>2022</v>
      </c>
      <c r="R3761" s="16" t="s">
        <v>4089</v>
      </c>
      <c r="T3761" s="16">
        <v>0</v>
      </c>
      <c r="V3761" s="12" t="s">
        <v>204</v>
      </c>
      <c r="W3761" s="12" t="s">
        <v>204</v>
      </c>
      <c r="X3761" s="16">
        <v>1</v>
      </c>
      <c r="Y3761" s="16">
        <v>7</v>
      </c>
      <c r="Z3761" s="16">
        <v>0.8</v>
      </c>
      <c r="AA3761" s="16">
        <v>104</v>
      </c>
      <c r="AB3761" s="16" t="s">
        <v>2114</v>
      </c>
      <c r="AC3761" s="16" t="s">
        <v>5621</v>
      </c>
      <c r="AD3761" s="16">
        <f t="shared" si="836"/>
        <v>36400</v>
      </c>
      <c r="AE3761" s="16">
        <f t="shared" si="837"/>
        <v>280</v>
      </c>
      <c r="AF3761" s="16">
        <f t="shared" si="838"/>
        <v>105000</v>
      </c>
      <c r="AG3761" s="16">
        <f t="shared" si="839"/>
        <v>80</v>
      </c>
      <c r="AH3761" s="12">
        <f t="shared" si="840"/>
        <v>0</v>
      </c>
      <c r="AI3761" s="16">
        <f t="shared" si="841"/>
        <v>5.6000000000000005</v>
      </c>
      <c r="AJ3761" s="16">
        <f t="shared" si="842"/>
        <v>19320.000000000004</v>
      </c>
      <c r="AK3761" s="16">
        <f t="shared" si="843"/>
        <v>400</v>
      </c>
      <c r="AL3761" s="16">
        <f t="shared" si="844"/>
        <v>4000</v>
      </c>
      <c r="AM3761" s="16">
        <f t="shared" si="845"/>
        <v>56800</v>
      </c>
      <c r="AN3761" s="16">
        <f t="shared" si="846"/>
        <v>221520</v>
      </c>
      <c r="AP3761" s="16">
        <v>0.8</v>
      </c>
      <c r="AQ3761" s="16" t="s">
        <v>207</v>
      </c>
      <c r="AX3761" s="16" t="s">
        <v>207</v>
      </c>
      <c r="AY3761" s="16" t="s">
        <v>207</v>
      </c>
      <c r="AZ3761" s="16" t="s">
        <v>207</v>
      </c>
      <c r="BA3761" s="16" t="s">
        <v>207</v>
      </c>
      <c r="BB3761" s="16" t="s">
        <v>207</v>
      </c>
      <c r="BC3761" s="16">
        <v>0.8</v>
      </c>
      <c r="BD3761" s="16">
        <f t="shared" si="847"/>
        <v>2.8000000000000003</v>
      </c>
      <c r="BE3761" s="16">
        <f t="shared" si="848"/>
        <v>1384.5</v>
      </c>
      <c r="BG3761" s="16">
        <f t="shared" si="849"/>
        <v>960</v>
      </c>
      <c r="BH3761" s="16">
        <f t="shared" si="850"/>
        <v>512</v>
      </c>
      <c r="BI3761" s="16">
        <f t="shared" si="851"/>
        <v>6.4</v>
      </c>
    </row>
    <row r="3762" spans="1:61" x14ac:dyDescent="0.35">
      <c r="A3762">
        <v>3761</v>
      </c>
      <c r="B3762" t="s">
        <v>360</v>
      </c>
      <c r="C3762" t="s">
        <v>10374</v>
      </c>
      <c r="D3762" s="15" t="s">
        <v>4335</v>
      </c>
      <c r="E3762" s="12" t="s">
        <v>98</v>
      </c>
      <c r="G3762" s="12" t="s">
        <v>3316</v>
      </c>
      <c r="H3762" s="12" t="s">
        <v>589</v>
      </c>
      <c r="I3762" s="12" t="s">
        <v>363</v>
      </c>
      <c r="J3762" s="12" t="s">
        <v>2401</v>
      </c>
      <c r="K3762" s="12" t="s">
        <v>363</v>
      </c>
      <c r="N3762" s="16" t="s">
        <v>206</v>
      </c>
      <c r="O3762" s="16" t="s">
        <v>4336</v>
      </c>
      <c r="P3762" s="12" t="s">
        <v>366</v>
      </c>
      <c r="Q3762" s="16">
        <v>2022</v>
      </c>
      <c r="R3762" s="16" t="s">
        <v>4080</v>
      </c>
      <c r="T3762" s="16">
        <v>0</v>
      </c>
      <c r="V3762" s="12" t="s">
        <v>204</v>
      </c>
      <c r="W3762" s="12" t="s">
        <v>204</v>
      </c>
      <c r="X3762" s="16">
        <v>1</v>
      </c>
      <c r="Y3762" s="16">
        <v>7</v>
      </c>
      <c r="Z3762" s="16">
        <v>0.4</v>
      </c>
      <c r="AA3762" s="16">
        <v>52</v>
      </c>
      <c r="AB3762" s="16" t="s">
        <v>2114</v>
      </c>
      <c r="AC3762" s="16" t="s">
        <v>5621</v>
      </c>
      <c r="AD3762" s="16">
        <f t="shared" si="836"/>
        <v>18200</v>
      </c>
      <c r="AE3762" s="16">
        <f t="shared" si="837"/>
        <v>140</v>
      </c>
      <c r="AF3762" s="16">
        <f t="shared" si="838"/>
        <v>52500</v>
      </c>
      <c r="AG3762" s="16">
        <f t="shared" si="839"/>
        <v>40</v>
      </c>
      <c r="AH3762" s="12">
        <f t="shared" si="840"/>
        <v>0</v>
      </c>
      <c r="AI3762" s="16">
        <f t="shared" si="841"/>
        <v>2.8000000000000003</v>
      </c>
      <c r="AJ3762" s="16">
        <f t="shared" si="842"/>
        <v>9660.0000000000018</v>
      </c>
      <c r="AK3762" s="16">
        <f t="shared" si="843"/>
        <v>200</v>
      </c>
      <c r="AL3762" s="16">
        <f t="shared" si="844"/>
        <v>2000</v>
      </c>
      <c r="AM3762" s="16">
        <f t="shared" si="845"/>
        <v>28400</v>
      </c>
      <c r="AN3762" s="16">
        <f t="shared" si="846"/>
        <v>110760</v>
      </c>
      <c r="AP3762" s="16">
        <v>0.4</v>
      </c>
      <c r="AQ3762" s="16" t="s">
        <v>207</v>
      </c>
      <c r="AX3762" s="16" t="s">
        <v>207</v>
      </c>
      <c r="AY3762" s="16" t="s">
        <v>207</v>
      </c>
      <c r="AZ3762" s="16" t="s">
        <v>207</v>
      </c>
      <c r="BA3762" s="16" t="s">
        <v>207</v>
      </c>
      <c r="BB3762" s="16" t="s">
        <v>207</v>
      </c>
      <c r="BC3762" s="16">
        <v>0.4</v>
      </c>
      <c r="BD3762" s="16">
        <f t="shared" si="847"/>
        <v>1.4000000000000001</v>
      </c>
      <c r="BE3762" s="16">
        <f t="shared" si="848"/>
        <v>692.25</v>
      </c>
      <c r="BG3762" s="16">
        <f t="shared" si="849"/>
        <v>480</v>
      </c>
      <c r="BH3762" s="16">
        <f t="shared" si="850"/>
        <v>256</v>
      </c>
      <c r="BI3762" s="16">
        <f t="shared" si="851"/>
        <v>3.2</v>
      </c>
    </row>
    <row r="3763" spans="1:61" x14ac:dyDescent="0.35">
      <c r="A3763">
        <v>3762</v>
      </c>
      <c r="B3763" t="s">
        <v>360</v>
      </c>
      <c r="C3763" t="s">
        <v>10375</v>
      </c>
      <c r="D3763" s="15" t="s">
        <v>4139</v>
      </c>
      <c r="E3763" s="12" t="s">
        <v>98</v>
      </c>
      <c r="G3763" s="12" t="s">
        <v>3316</v>
      </c>
      <c r="H3763" s="12" t="s">
        <v>589</v>
      </c>
      <c r="I3763" s="12" t="s">
        <v>363</v>
      </c>
      <c r="J3763" s="12" t="s">
        <v>2401</v>
      </c>
      <c r="K3763" s="12" t="s">
        <v>363</v>
      </c>
      <c r="N3763" s="16" t="s">
        <v>205</v>
      </c>
      <c r="O3763" s="16" t="s">
        <v>365</v>
      </c>
      <c r="P3763" s="12" t="s">
        <v>366</v>
      </c>
      <c r="Q3763" s="16">
        <v>2022</v>
      </c>
      <c r="R3763" s="16">
        <v>1.5</v>
      </c>
      <c r="T3763" s="16">
        <v>0</v>
      </c>
      <c r="V3763" s="12" t="s">
        <v>204</v>
      </c>
      <c r="W3763" s="12" t="s">
        <v>204</v>
      </c>
      <c r="X3763" s="16">
        <v>1</v>
      </c>
      <c r="Y3763" s="16">
        <v>7</v>
      </c>
      <c r="Z3763" s="16">
        <v>1.5</v>
      </c>
      <c r="AA3763" s="16">
        <v>195</v>
      </c>
      <c r="AB3763" s="16" t="s">
        <v>2114</v>
      </c>
      <c r="AC3763" s="16" t="s">
        <v>5621</v>
      </c>
      <c r="AD3763" s="16">
        <f t="shared" si="836"/>
        <v>68250</v>
      </c>
      <c r="AE3763" s="16">
        <f t="shared" si="837"/>
        <v>525</v>
      </c>
      <c r="AF3763" s="16">
        <f t="shared" si="838"/>
        <v>196875</v>
      </c>
      <c r="AG3763" s="16">
        <f t="shared" si="839"/>
        <v>150</v>
      </c>
      <c r="AH3763" s="12">
        <f t="shared" si="840"/>
        <v>0</v>
      </c>
      <c r="AI3763" s="16">
        <f t="shared" si="841"/>
        <v>10.5</v>
      </c>
      <c r="AJ3763" s="16">
        <f t="shared" si="842"/>
        <v>36225</v>
      </c>
      <c r="AK3763" s="16">
        <f t="shared" si="843"/>
        <v>750</v>
      </c>
      <c r="AL3763" s="16">
        <f t="shared" si="844"/>
        <v>7500</v>
      </c>
      <c r="AM3763" s="16">
        <f t="shared" si="845"/>
        <v>106500</v>
      </c>
      <c r="AN3763" s="16">
        <f t="shared" si="846"/>
        <v>415350</v>
      </c>
      <c r="AP3763" s="16">
        <v>1.5</v>
      </c>
      <c r="AQ3763" s="16" t="s">
        <v>207</v>
      </c>
      <c r="AX3763" s="16" t="s">
        <v>207</v>
      </c>
      <c r="AY3763" s="16" t="s">
        <v>207</v>
      </c>
      <c r="AZ3763" s="16" t="s">
        <v>207</v>
      </c>
      <c r="BA3763" s="16" t="s">
        <v>207</v>
      </c>
      <c r="BB3763" s="16" t="s">
        <v>207</v>
      </c>
      <c r="BC3763" s="16">
        <v>1.5</v>
      </c>
      <c r="BD3763" s="16">
        <f t="shared" si="847"/>
        <v>5.25</v>
      </c>
      <c r="BE3763" s="16">
        <f t="shared" si="848"/>
        <v>2595.9375</v>
      </c>
      <c r="BG3763" s="16">
        <f t="shared" si="849"/>
        <v>1800</v>
      </c>
      <c r="BH3763" s="16">
        <f t="shared" si="850"/>
        <v>960</v>
      </c>
      <c r="BI3763" s="16">
        <f t="shared" si="851"/>
        <v>12</v>
      </c>
    </row>
    <row r="3764" spans="1:61" x14ac:dyDescent="0.35">
      <c r="A3764">
        <v>3763</v>
      </c>
      <c r="B3764" t="s">
        <v>360</v>
      </c>
      <c r="C3764" t="s">
        <v>10376</v>
      </c>
      <c r="D3764" s="15" t="s">
        <v>4337</v>
      </c>
      <c r="E3764" s="12" t="s">
        <v>98</v>
      </c>
      <c r="G3764" s="12" t="s">
        <v>3316</v>
      </c>
      <c r="H3764" s="12" t="s">
        <v>589</v>
      </c>
      <c r="I3764" s="12" t="s">
        <v>363</v>
      </c>
      <c r="J3764" s="12" t="s">
        <v>2401</v>
      </c>
      <c r="K3764" s="12" t="s">
        <v>363</v>
      </c>
      <c r="N3764" s="16" t="s">
        <v>206</v>
      </c>
      <c r="O3764" s="16" t="s">
        <v>365</v>
      </c>
      <c r="P3764" s="12" t="s">
        <v>366</v>
      </c>
      <c r="Q3764" s="16">
        <v>2022</v>
      </c>
      <c r="R3764" s="16">
        <v>1.74</v>
      </c>
      <c r="T3764" s="16">
        <v>0</v>
      </c>
      <c r="V3764" s="12" t="s">
        <v>204</v>
      </c>
      <c r="W3764" s="12" t="s">
        <v>204</v>
      </c>
      <c r="X3764" s="16">
        <v>1</v>
      </c>
      <c r="Y3764" s="16">
        <v>7</v>
      </c>
      <c r="Z3764" s="16">
        <v>1.74</v>
      </c>
      <c r="AA3764" s="16">
        <v>226.2</v>
      </c>
      <c r="AB3764" s="16" t="s">
        <v>2114</v>
      </c>
      <c r="AC3764" s="16" t="s">
        <v>5621</v>
      </c>
      <c r="AD3764" s="16">
        <f t="shared" si="836"/>
        <v>79170</v>
      </c>
      <c r="AE3764" s="16">
        <f t="shared" si="837"/>
        <v>609</v>
      </c>
      <c r="AF3764" s="16">
        <f t="shared" si="838"/>
        <v>228375</v>
      </c>
      <c r="AG3764" s="16">
        <f t="shared" si="839"/>
        <v>174</v>
      </c>
      <c r="AH3764" s="12">
        <f t="shared" si="840"/>
        <v>0</v>
      </c>
      <c r="AI3764" s="16">
        <f t="shared" si="841"/>
        <v>12.18</v>
      </c>
      <c r="AJ3764" s="16">
        <f t="shared" si="842"/>
        <v>42021</v>
      </c>
      <c r="AK3764" s="16">
        <f t="shared" si="843"/>
        <v>870</v>
      </c>
      <c r="AL3764" s="16">
        <f t="shared" si="844"/>
        <v>8700</v>
      </c>
      <c r="AM3764" s="16">
        <f t="shared" si="845"/>
        <v>123540</v>
      </c>
      <c r="AN3764" s="16">
        <f t="shared" si="846"/>
        <v>481806</v>
      </c>
      <c r="AP3764" s="16">
        <v>1.74</v>
      </c>
      <c r="AQ3764" s="16" t="s">
        <v>207</v>
      </c>
      <c r="AX3764" s="16" t="s">
        <v>207</v>
      </c>
      <c r="AY3764" s="16" t="s">
        <v>207</v>
      </c>
      <c r="AZ3764" s="16" t="s">
        <v>207</v>
      </c>
      <c r="BA3764" s="16" t="s">
        <v>207</v>
      </c>
      <c r="BB3764" s="16" t="s">
        <v>207</v>
      </c>
      <c r="BC3764" s="16">
        <v>1.74</v>
      </c>
      <c r="BD3764" s="16">
        <f t="shared" si="847"/>
        <v>6.09</v>
      </c>
      <c r="BE3764" s="16">
        <f t="shared" si="848"/>
        <v>3011.2874999999999</v>
      </c>
      <c r="BG3764" s="16">
        <f t="shared" si="849"/>
        <v>2088</v>
      </c>
      <c r="BH3764" s="16">
        <f t="shared" si="850"/>
        <v>1113.5999999999999</v>
      </c>
      <c r="BI3764" s="16">
        <f t="shared" si="851"/>
        <v>13.919999999999998</v>
      </c>
    </row>
    <row r="3765" spans="1:61" x14ac:dyDescent="0.35">
      <c r="A3765">
        <v>3764</v>
      </c>
      <c r="B3765" t="s">
        <v>360</v>
      </c>
      <c r="C3765" t="s">
        <v>10377</v>
      </c>
      <c r="D3765" s="15" t="s">
        <v>4199</v>
      </c>
      <c r="E3765" s="12" t="s">
        <v>98</v>
      </c>
      <c r="G3765" s="12" t="s">
        <v>3316</v>
      </c>
      <c r="H3765" s="12" t="s">
        <v>589</v>
      </c>
      <c r="I3765" s="12" t="s">
        <v>363</v>
      </c>
      <c r="J3765" s="12" t="s">
        <v>2401</v>
      </c>
      <c r="K3765" s="12" t="s">
        <v>363</v>
      </c>
      <c r="N3765" s="16" t="s">
        <v>206</v>
      </c>
      <c r="O3765" s="16" t="s">
        <v>365</v>
      </c>
      <c r="P3765" s="12" t="s">
        <v>366</v>
      </c>
      <c r="Q3765" s="16">
        <v>2022</v>
      </c>
      <c r="R3765" s="16">
        <v>0</v>
      </c>
      <c r="T3765" s="16">
        <v>0</v>
      </c>
      <c r="V3765" s="12" t="s">
        <v>204</v>
      </c>
      <c r="W3765" s="12" t="s">
        <v>204</v>
      </c>
      <c r="X3765" s="16">
        <v>1</v>
      </c>
      <c r="Y3765" s="16">
        <v>7</v>
      </c>
      <c r="Z3765" s="16">
        <v>0</v>
      </c>
      <c r="AA3765" s="16">
        <v>0</v>
      </c>
      <c r="AB3765" s="16" t="s">
        <v>2114</v>
      </c>
      <c r="AC3765" s="16" t="s">
        <v>5621</v>
      </c>
      <c r="AD3765" s="16">
        <f t="shared" si="836"/>
        <v>0</v>
      </c>
      <c r="AE3765" s="16">
        <f t="shared" si="837"/>
        <v>0</v>
      </c>
      <c r="AF3765" s="16">
        <f t="shared" si="838"/>
        <v>0</v>
      </c>
      <c r="AG3765" s="16">
        <f t="shared" si="839"/>
        <v>0</v>
      </c>
      <c r="AH3765" s="12">
        <f t="shared" si="840"/>
        <v>0</v>
      </c>
      <c r="AI3765" s="16">
        <f t="shared" si="841"/>
        <v>0</v>
      </c>
      <c r="AJ3765" s="16">
        <f t="shared" si="842"/>
        <v>0</v>
      </c>
      <c r="AK3765" s="16">
        <f t="shared" si="843"/>
        <v>0</v>
      </c>
      <c r="AL3765" s="16">
        <f t="shared" si="844"/>
        <v>0</v>
      </c>
      <c r="AM3765" s="16">
        <f t="shared" si="845"/>
        <v>0</v>
      </c>
      <c r="AN3765" s="16">
        <f t="shared" si="846"/>
        <v>0</v>
      </c>
      <c r="AP3765" s="16">
        <v>0</v>
      </c>
      <c r="AQ3765" s="16" t="s">
        <v>207</v>
      </c>
      <c r="AX3765" s="16" t="s">
        <v>207</v>
      </c>
      <c r="AY3765" s="16" t="s">
        <v>207</v>
      </c>
      <c r="AZ3765" s="16" t="s">
        <v>207</v>
      </c>
      <c r="BA3765" s="16" t="s">
        <v>207</v>
      </c>
      <c r="BB3765" s="16" t="s">
        <v>207</v>
      </c>
      <c r="BC3765" s="16">
        <v>0</v>
      </c>
      <c r="BD3765" s="16">
        <f t="shared" si="847"/>
        <v>0</v>
      </c>
      <c r="BE3765" s="16">
        <f t="shared" si="848"/>
        <v>0</v>
      </c>
      <c r="BG3765" s="16">
        <f t="shared" si="849"/>
        <v>0</v>
      </c>
      <c r="BH3765" s="16">
        <f t="shared" si="850"/>
        <v>0</v>
      </c>
      <c r="BI3765" s="16">
        <f t="shared" si="851"/>
        <v>0</v>
      </c>
    </row>
    <row r="3766" spans="1:61" x14ac:dyDescent="0.35">
      <c r="A3766">
        <v>3765</v>
      </c>
      <c r="B3766" t="s">
        <v>360</v>
      </c>
      <c r="C3766" t="s">
        <v>10378</v>
      </c>
      <c r="D3766" s="15" t="s">
        <v>4338</v>
      </c>
      <c r="E3766" s="12" t="s">
        <v>98</v>
      </c>
      <c r="G3766" s="12" t="s">
        <v>3316</v>
      </c>
      <c r="H3766" s="12" t="s">
        <v>589</v>
      </c>
      <c r="I3766" s="12" t="s">
        <v>363</v>
      </c>
      <c r="J3766" s="12" t="s">
        <v>2401</v>
      </c>
      <c r="K3766" s="12" t="s">
        <v>363</v>
      </c>
      <c r="N3766" s="16" t="s">
        <v>206</v>
      </c>
      <c r="O3766" s="16" t="s">
        <v>365</v>
      </c>
      <c r="P3766" s="12" t="s">
        <v>366</v>
      </c>
      <c r="Q3766" s="16">
        <v>2022</v>
      </c>
      <c r="R3766" s="16">
        <v>0</v>
      </c>
      <c r="T3766" s="16">
        <v>0</v>
      </c>
      <c r="V3766" s="12" t="s">
        <v>204</v>
      </c>
      <c r="W3766" s="12" t="s">
        <v>204</v>
      </c>
      <c r="X3766" s="16">
        <v>1</v>
      </c>
      <c r="Y3766" s="16">
        <v>7</v>
      </c>
      <c r="Z3766" s="16">
        <v>0</v>
      </c>
      <c r="AA3766" s="16">
        <v>0</v>
      </c>
      <c r="AB3766" s="16" t="s">
        <v>2114</v>
      </c>
      <c r="AC3766" s="16" t="s">
        <v>5621</v>
      </c>
      <c r="AD3766" s="16">
        <f t="shared" si="836"/>
        <v>0</v>
      </c>
      <c r="AE3766" s="16">
        <f t="shared" si="837"/>
        <v>0</v>
      </c>
      <c r="AF3766" s="16">
        <f t="shared" si="838"/>
        <v>0</v>
      </c>
      <c r="AG3766" s="16">
        <f t="shared" si="839"/>
        <v>0</v>
      </c>
      <c r="AH3766" s="12">
        <f t="shared" si="840"/>
        <v>0</v>
      </c>
      <c r="AI3766" s="16">
        <f t="shared" si="841"/>
        <v>0</v>
      </c>
      <c r="AJ3766" s="16">
        <f t="shared" si="842"/>
        <v>0</v>
      </c>
      <c r="AK3766" s="16">
        <f t="shared" si="843"/>
        <v>0</v>
      </c>
      <c r="AL3766" s="16">
        <f t="shared" si="844"/>
        <v>0</v>
      </c>
      <c r="AM3766" s="16">
        <f t="shared" si="845"/>
        <v>0</v>
      </c>
      <c r="AN3766" s="16">
        <f t="shared" si="846"/>
        <v>0</v>
      </c>
      <c r="AP3766" s="16">
        <v>0</v>
      </c>
      <c r="AQ3766" s="16" t="s">
        <v>207</v>
      </c>
      <c r="AX3766" s="16" t="s">
        <v>207</v>
      </c>
      <c r="AY3766" s="16" t="s">
        <v>207</v>
      </c>
      <c r="AZ3766" s="16" t="s">
        <v>207</v>
      </c>
      <c r="BA3766" s="16" t="s">
        <v>207</v>
      </c>
      <c r="BB3766" s="16" t="s">
        <v>207</v>
      </c>
      <c r="BC3766" s="16">
        <v>0</v>
      </c>
      <c r="BD3766" s="16">
        <f t="shared" si="847"/>
        <v>0</v>
      </c>
      <c r="BE3766" s="16">
        <f t="shared" si="848"/>
        <v>0</v>
      </c>
      <c r="BG3766" s="16">
        <f t="shared" si="849"/>
        <v>0</v>
      </c>
      <c r="BH3766" s="16">
        <f t="shared" si="850"/>
        <v>0</v>
      </c>
      <c r="BI3766" s="16">
        <f t="shared" si="851"/>
        <v>0</v>
      </c>
    </row>
    <row r="3767" spans="1:61" x14ac:dyDescent="0.35">
      <c r="A3767">
        <v>3766</v>
      </c>
      <c r="B3767" t="s">
        <v>360</v>
      </c>
      <c r="C3767" t="s">
        <v>10379</v>
      </c>
      <c r="D3767" s="15" t="s">
        <v>4175</v>
      </c>
      <c r="E3767" s="12" t="s">
        <v>98</v>
      </c>
      <c r="G3767" s="12" t="s">
        <v>3316</v>
      </c>
      <c r="H3767" s="12" t="s">
        <v>589</v>
      </c>
      <c r="I3767" s="12" t="s">
        <v>363</v>
      </c>
      <c r="J3767" s="12" t="s">
        <v>2401</v>
      </c>
      <c r="K3767" s="12" t="s">
        <v>363</v>
      </c>
      <c r="N3767" s="16" t="s">
        <v>206</v>
      </c>
      <c r="O3767" s="16" t="s">
        <v>365</v>
      </c>
      <c r="P3767" s="12" t="s">
        <v>366</v>
      </c>
      <c r="Q3767" s="16">
        <v>2022</v>
      </c>
      <c r="R3767" s="16">
        <v>1.1000000000000001</v>
      </c>
      <c r="T3767" s="16">
        <v>0</v>
      </c>
      <c r="V3767" s="12" t="s">
        <v>204</v>
      </c>
      <c r="W3767" s="12" t="s">
        <v>204</v>
      </c>
      <c r="X3767" s="16">
        <v>1</v>
      </c>
      <c r="Y3767" s="16">
        <v>7</v>
      </c>
      <c r="Z3767" s="16">
        <v>1.1000000000000001</v>
      </c>
      <c r="AA3767" s="16">
        <v>143</v>
      </c>
      <c r="AB3767" s="16" t="s">
        <v>2114</v>
      </c>
      <c r="AC3767" s="16" t="s">
        <v>5621</v>
      </c>
      <c r="AD3767" s="16">
        <f t="shared" si="836"/>
        <v>50050</v>
      </c>
      <c r="AE3767" s="16">
        <f t="shared" si="837"/>
        <v>385.00000000000006</v>
      </c>
      <c r="AF3767" s="16">
        <f t="shared" si="838"/>
        <v>144375.00000000003</v>
      </c>
      <c r="AG3767" s="16">
        <f t="shared" si="839"/>
        <v>110.00000000000001</v>
      </c>
      <c r="AH3767" s="12">
        <f t="shared" si="840"/>
        <v>0</v>
      </c>
      <c r="AI3767" s="16">
        <f t="shared" si="841"/>
        <v>7.7000000000000011</v>
      </c>
      <c r="AJ3767" s="16">
        <f t="shared" si="842"/>
        <v>26565.000000000004</v>
      </c>
      <c r="AK3767" s="16">
        <f t="shared" si="843"/>
        <v>550</v>
      </c>
      <c r="AL3767" s="16">
        <f t="shared" si="844"/>
        <v>5500</v>
      </c>
      <c r="AM3767" s="16">
        <f t="shared" si="845"/>
        <v>78100</v>
      </c>
      <c r="AN3767" s="16">
        <f t="shared" si="846"/>
        <v>304590</v>
      </c>
      <c r="AP3767" s="16">
        <v>1.1000000000000001</v>
      </c>
      <c r="AQ3767" s="16" t="s">
        <v>207</v>
      </c>
      <c r="AX3767" s="16" t="s">
        <v>207</v>
      </c>
      <c r="AY3767" s="16" t="s">
        <v>207</v>
      </c>
      <c r="AZ3767" s="16" t="s">
        <v>207</v>
      </c>
      <c r="BA3767" s="16" t="s">
        <v>207</v>
      </c>
      <c r="BB3767" s="16" t="s">
        <v>207</v>
      </c>
      <c r="BC3767" s="16">
        <v>1.1000000000000001</v>
      </c>
      <c r="BD3767" s="16">
        <f t="shared" si="847"/>
        <v>3.8500000000000005</v>
      </c>
      <c r="BE3767" s="16">
        <f t="shared" si="848"/>
        <v>1903.6875</v>
      </c>
      <c r="BG3767" s="16">
        <f t="shared" si="849"/>
        <v>1320</v>
      </c>
      <c r="BH3767" s="16">
        <f t="shared" si="850"/>
        <v>704</v>
      </c>
      <c r="BI3767" s="16">
        <f t="shared" si="851"/>
        <v>8.8000000000000007</v>
      </c>
    </row>
    <row r="3768" spans="1:61" x14ac:dyDescent="0.35">
      <c r="A3768">
        <v>3767</v>
      </c>
      <c r="B3768" t="s">
        <v>360</v>
      </c>
      <c r="C3768" t="s">
        <v>10380</v>
      </c>
      <c r="D3768" s="15" t="s">
        <v>4339</v>
      </c>
      <c r="E3768" s="12" t="s">
        <v>98</v>
      </c>
      <c r="G3768" s="12" t="s">
        <v>3316</v>
      </c>
      <c r="H3768" s="12" t="s">
        <v>589</v>
      </c>
      <c r="I3768" s="12" t="s">
        <v>363</v>
      </c>
      <c r="J3768" s="12" t="s">
        <v>2401</v>
      </c>
      <c r="K3768" s="12" t="s">
        <v>363</v>
      </c>
      <c r="N3768" s="16" t="s">
        <v>206</v>
      </c>
      <c r="O3768" s="16" t="s">
        <v>365</v>
      </c>
      <c r="P3768" s="12" t="s">
        <v>366</v>
      </c>
      <c r="Q3768" s="16">
        <v>2022</v>
      </c>
      <c r="R3768" s="16">
        <v>2.39</v>
      </c>
      <c r="T3768" s="16">
        <v>0</v>
      </c>
      <c r="V3768" s="12" t="s">
        <v>204</v>
      </c>
      <c r="W3768" s="12" t="s">
        <v>204</v>
      </c>
      <c r="X3768" s="16">
        <v>1</v>
      </c>
      <c r="Y3768" s="16">
        <v>7</v>
      </c>
      <c r="Z3768" s="16">
        <v>2.39</v>
      </c>
      <c r="AA3768" s="16">
        <v>310.7</v>
      </c>
      <c r="AB3768" s="16" t="s">
        <v>2114</v>
      </c>
      <c r="AC3768" s="16" t="s">
        <v>5621</v>
      </c>
      <c r="AD3768" s="16">
        <f t="shared" si="836"/>
        <v>108745</v>
      </c>
      <c r="AE3768" s="16">
        <f t="shared" si="837"/>
        <v>836.5</v>
      </c>
      <c r="AF3768" s="16">
        <f t="shared" si="838"/>
        <v>313687.5</v>
      </c>
      <c r="AG3768" s="16">
        <f t="shared" si="839"/>
        <v>239</v>
      </c>
      <c r="AH3768" s="12">
        <f t="shared" si="840"/>
        <v>0</v>
      </c>
      <c r="AI3768" s="16">
        <f t="shared" si="841"/>
        <v>16.73</v>
      </c>
      <c r="AJ3768" s="16">
        <f t="shared" si="842"/>
        <v>57718.5</v>
      </c>
      <c r="AK3768" s="16">
        <f t="shared" si="843"/>
        <v>1195</v>
      </c>
      <c r="AL3768" s="16">
        <f t="shared" si="844"/>
        <v>11950</v>
      </c>
      <c r="AM3768" s="16">
        <f t="shared" si="845"/>
        <v>169690</v>
      </c>
      <c r="AN3768" s="16">
        <f t="shared" si="846"/>
        <v>661791</v>
      </c>
      <c r="AP3768" s="16">
        <v>2.39</v>
      </c>
      <c r="AQ3768" s="16" t="s">
        <v>207</v>
      </c>
      <c r="AX3768" s="16" t="s">
        <v>207</v>
      </c>
      <c r="AY3768" s="16" t="s">
        <v>207</v>
      </c>
      <c r="AZ3768" s="16" t="s">
        <v>207</v>
      </c>
      <c r="BA3768" s="16" t="s">
        <v>207</v>
      </c>
      <c r="BB3768" s="16" t="s">
        <v>207</v>
      </c>
      <c r="BC3768" s="16">
        <v>2.39</v>
      </c>
      <c r="BD3768" s="16">
        <f t="shared" si="847"/>
        <v>8.3650000000000002</v>
      </c>
      <c r="BE3768" s="16">
        <f t="shared" si="848"/>
        <v>4136.1937500000004</v>
      </c>
      <c r="BG3768" s="16">
        <f t="shared" si="849"/>
        <v>2868</v>
      </c>
      <c r="BH3768" s="16">
        <f t="shared" si="850"/>
        <v>1529.6000000000001</v>
      </c>
      <c r="BI3768" s="16">
        <f t="shared" si="851"/>
        <v>19.12</v>
      </c>
    </row>
    <row r="3769" spans="1:61" x14ac:dyDescent="0.35">
      <c r="A3769">
        <v>3768</v>
      </c>
      <c r="B3769" t="s">
        <v>360</v>
      </c>
      <c r="C3769" t="s">
        <v>10381</v>
      </c>
      <c r="D3769" s="15" t="s">
        <v>4340</v>
      </c>
      <c r="E3769" s="12" t="s">
        <v>98</v>
      </c>
      <c r="G3769" s="12" t="s">
        <v>3316</v>
      </c>
      <c r="H3769" s="12" t="s">
        <v>589</v>
      </c>
      <c r="I3769" s="12" t="s">
        <v>363</v>
      </c>
      <c r="J3769" s="12" t="s">
        <v>2401</v>
      </c>
      <c r="K3769" s="12" t="s">
        <v>363</v>
      </c>
      <c r="N3769" s="16" t="s">
        <v>206</v>
      </c>
      <c r="O3769" s="16" t="s">
        <v>365</v>
      </c>
      <c r="P3769" s="12" t="s">
        <v>366</v>
      </c>
      <c r="Q3769" s="16">
        <v>2022</v>
      </c>
      <c r="R3769" s="16">
        <v>0</v>
      </c>
      <c r="T3769" s="16">
        <v>0</v>
      </c>
      <c r="V3769" s="12" t="s">
        <v>204</v>
      </c>
      <c r="W3769" s="12" t="s">
        <v>204</v>
      </c>
      <c r="X3769" s="16">
        <v>1</v>
      </c>
      <c r="Y3769" s="16">
        <v>7</v>
      </c>
      <c r="Z3769" s="16">
        <v>0</v>
      </c>
      <c r="AA3769" s="16">
        <v>0</v>
      </c>
      <c r="AB3769" s="16" t="s">
        <v>2114</v>
      </c>
      <c r="AC3769" s="16" t="s">
        <v>5621</v>
      </c>
      <c r="AD3769" s="16">
        <f t="shared" si="836"/>
        <v>0</v>
      </c>
      <c r="AE3769" s="16">
        <f t="shared" si="837"/>
        <v>0</v>
      </c>
      <c r="AF3769" s="16">
        <f t="shared" si="838"/>
        <v>0</v>
      </c>
      <c r="AG3769" s="16">
        <f t="shared" si="839"/>
        <v>0</v>
      </c>
      <c r="AH3769" s="12">
        <f t="shared" si="840"/>
        <v>0</v>
      </c>
      <c r="AI3769" s="16">
        <f t="shared" si="841"/>
        <v>0</v>
      </c>
      <c r="AJ3769" s="16">
        <f t="shared" si="842"/>
        <v>0</v>
      </c>
      <c r="AK3769" s="16">
        <f t="shared" si="843"/>
        <v>0</v>
      </c>
      <c r="AL3769" s="16">
        <f t="shared" si="844"/>
        <v>0</v>
      </c>
      <c r="AM3769" s="16">
        <f t="shared" si="845"/>
        <v>0</v>
      </c>
      <c r="AN3769" s="16">
        <f t="shared" si="846"/>
        <v>0</v>
      </c>
      <c r="AP3769" s="16">
        <v>0</v>
      </c>
      <c r="AQ3769" s="16" t="s">
        <v>207</v>
      </c>
      <c r="AX3769" s="16" t="s">
        <v>207</v>
      </c>
      <c r="AY3769" s="16" t="s">
        <v>207</v>
      </c>
      <c r="AZ3769" s="16" t="s">
        <v>207</v>
      </c>
      <c r="BA3769" s="16" t="s">
        <v>207</v>
      </c>
      <c r="BB3769" s="16" t="s">
        <v>207</v>
      </c>
      <c r="BC3769" s="16">
        <v>0</v>
      </c>
      <c r="BD3769" s="16">
        <f t="shared" si="847"/>
        <v>0</v>
      </c>
      <c r="BE3769" s="16">
        <f t="shared" si="848"/>
        <v>0</v>
      </c>
      <c r="BG3769" s="16">
        <f t="shared" si="849"/>
        <v>0</v>
      </c>
      <c r="BH3769" s="16">
        <f t="shared" si="850"/>
        <v>0</v>
      </c>
      <c r="BI3769" s="16">
        <f t="shared" si="851"/>
        <v>0</v>
      </c>
    </row>
    <row r="3770" spans="1:61" x14ac:dyDescent="0.35">
      <c r="A3770">
        <v>3769</v>
      </c>
      <c r="B3770" t="s">
        <v>360</v>
      </c>
      <c r="C3770" t="s">
        <v>10382</v>
      </c>
      <c r="D3770" s="15" t="s">
        <v>4341</v>
      </c>
      <c r="E3770" s="12" t="s">
        <v>98</v>
      </c>
      <c r="G3770" s="12" t="s">
        <v>3316</v>
      </c>
      <c r="H3770" s="12" t="s">
        <v>589</v>
      </c>
      <c r="I3770" s="12" t="s">
        <v>363</v>
      </c>
      <c r="J3770" s="12" t="s">
        <v>2401</v>
      </c>
      <c r="K3770" s="12" t="s">
        <v>363</v>
      </c>
      <c r="N3770" s="16" t="s">
        <v>206</v>
      </c>
      <c r="O3770" s="16" t="s">
        <v>365</v>
      </c>
      <c r="P3770" s="12" t="s">
        <v>366</v>
      </c>
      <c r="Q3770" s="16">
        <v>2022</v>
      </c>
      <c r="R3770" s="16">
        <v>1.47</v>
      </c>
      <c r="T3770" s="16">
        <v>0</v>
      </c>
      <c r="V3770" s="12" t="s">
        <v>204</v>
      </c>
      <c r="W3770" s="12" t="s">
        <v>204</v>
      </c>
      <c r="X3770" s="16">
        <v>1</v>
      </c>
      <c r="Y3770" s="16">
        <v>7</v>
      </c>
      <c r="Z3770" s="16">
        <v>1.47</v>
      </c>
      <c r="AA3770" s="16">
        <v>191.1</v>
      </c>
      <c r="AB3770" s="16" t="s">
        <v>2114</v>
      </c>
      <c r="AC3770" s="16" t="s">
        <v>5621</v>
      </c>
      <c r="AD3770" s="16">
        <f t="shared" si="836"/>
        <v>66885</v>
      </c>
      <c r="AE3770" s="16">
        <f t="shared" si="837"/>
        <v>514.5</v>
      </c>
      <c r="AF3770" s="16">
        <f t="shared" si="838"/>
        <v>192937.5</v>
      </c>
      <c r="AG3770" s="16">
        <f t="shared" si="839"/>
        <v>147</v>
      </c>
      <c r="AH3770" s="12">
        <f t="shared" si="840"/>
        <v>0</v>
      </c>
      <c r="AI3770" s="16">
        <f t="shared" si="841"/>
        <v>10.29</v>
      </c>
      <c r="AJ3770" s="16">
        <f t="shared" si="842"/>
        <v>35500.5</v>
      </c>
      <c r="AK3770" s="16">
        <f t="shared" si="843"/>
        <v>735</v>
      </c>
      <c r="AL3770" s="16">
        <f t="shared" si="844"/>
        <v>7350</v>
      </c>
      <c r="AM3770" s="16">
        <f t="shared" si="845"/>
        <v>104370</v>
      </c>
      <c r="AN3770" s="16">
        <f t="shared" si="846"/>
        <v>407043</v>
      </c>
      <c r="AP3770" s="16">
        <v>1.47</v>
      </c>
      <c r="AQ3770" s="16" t="s">
        <v>207</v>
      </c>
      <c r="AX3770" s="16" t="s">
        <v>207</v>
      </c>
      <c r="AY3770" s="16" t="s">
        <v>207</v>
      </c>
      <c r="AZ3770" s="16" t="s">
        <v>207</v>
      </c>
      <c r="BA3770" s="16" t="s">
        <v>207</v>
      </c>
      <c r="BB3770" s="16" t="s">
        <v>207</v>
      </c>
      <c r="BC3770" s="16">
        <v>1.47</v>
      </c>
      <c r="BD3770" s="16">
        <f t="shared" si="847"/>
        <v>5.1449999999999996</v>
      </c>
      <c r="BE3770" s="16">
        <f t="shared" si="848"/>
        <v>2544.0187500000002</v>
      </c>
      <c r="BG3770" s="16">
        <f t="shared" si="849"/>
        <v>1764</v>
      </c>
      <c r="BH3770" s="16">
        <f t="shared" si="850"/>
        <v>940.8</v>
      </c>
      <c r="BI3770" s="16">
        <f t="shared" si="851"/>
        <v>11.76</v>
      </c>
    </row>
    <row r="3771" spans="1:61" x14ac:dyDescent="0.35">
      <c r="A3771">
        <v>3770</v>
      </c>
      <c r="B3771" t="s">
        <v>360</v>
      </c>
      <c r="C3771" t="s">
        <v>10383</v>
      </c>
      <c r="D3771" s="15" t="s">
        <v>4342</v>
      </c>
      <c r="E3771" s="12" t="s">
        <v>98</v>
      </c>
      <c r="G3771" s="12" t="s">
        <v>3316</v>
      </c>
      <c r="H3771" s="12" t="s">
        <v>589</v>
      </c>
      <c r="I3771" s="12" t="s">
        <v>363</v>
      </c>
      <c r="J3771" s="12" t="s">
        <v>2401</v>
      </c>
      <c r="K3771" s="12" t="s">
        <v>363</v>
      </c>
      <c r="N3771" s="16" t="s">
        <v>206</v>
      </c>
      <c r="O3771" s="16" t="s">
        <v>365</v>
      </c>
      <c r="P3771" s="12" t="s">
        <v>366</v>
      </c>
      <c r="Q3771" s="16">
        <v>2022</v>
      </c>
      <c r="R3771" s="16">
        <v>0</v>
      </c>
      <c r="T3771" s="16">
        <v>0</v>
      </c>
      <c r="V3771" s="12" t="s">
        <v>204</v>
      </c>
      <c r="W3771" s="12" t="s">
        <v>204</v>
      </c>
      <c r="X3771" s="16">
        <v>1</v>
      </c>
      <c r="Y3771" s="16">
        <v>7</v>
      </c>
      <c r="Z3771" s="16">
        <v>0</v>
      </c>
      <c r="AA3771" s="16">
        <v>0</v>
      </c>
      <c r="AB3771" s="16" t="s">
        <v>2114</v>
      </c>
      <c r="AC3771" s="16" t="s">
        <v>5621</v>
      </c>
      <c r="AD3771" s="16">
        <f t="shared" si="836"/>
        <v>0</v>
      </c>
      <c r="AE3771" s="16">
        <f t="shared" si="837"/>
        <v>0</v>
      </c>
      <c r="AF3771" s="16">
        <f t="shared" si="838"/>
        <v>0</v>
      </c>
      <c r="AG3771" s="16">
        <f t="shared" si="839"/>
        <v>0</v>
      </c>
      <c r="AH3771" s="12">
        <f t="shared" si="840"/>
        <v>0</v>
      </c>
      <c r="AI3771" s="16">
        <f t="shared" si="841"/>
        <v>0</v>
      </c>
      <c r="AJ3771" s="16">
        <f t="shared" si="842"/>
        <v>0</v>
      </c>
      <c r="AK3771" s="16">
        <f t="shared" si="843"/>
        <v>0</v>
      </c>
      <c r="AL3771" s="16">
        <f t="shared" si="844"/>
        <v>0</v>
      </c>
      <c r="AM3771" s="16">
        <f t="shared" si="845"/>
        <v>0</v>
      </c>
      <c r="AN3771" s="16">
        <f t="shared" si="846"/>
        <v>0</v>
      </c>
      <c r="AP3771" s="16">
        <v>0</v>
      </c>
      <c r="AQ3771" s="16" t="s">
        <v>207</v>
      </c>
      <c r="AX3771" s="16" t="s">
        <v>207</v>
      </c>
      <c r="AY3771" s="16" t="s">
        <v>207</v>
      </c>
      <c r="AZ3771" s="16" t="s">
        <v>207</v>
      </c>
      <c r="BA3771" s="16" t="s">
        <v>207</v>
      </c>
      <c r="BB3771" s="16" t="s">
        <v>207</v>
      </c>
      <c r="BC3771" s="16">
        <v>0</v>
      </c>
      <c r="BD3771" s="16">
        <f t="shared" si="847"/>
        <v>0</v>
      </c>
      <c r="BE3771" s="16">
        <f t="shared" si="848"/>
        <v>0</v>
      </c>
      <c r="BG3771" s="16">
        <f t="shared" si="849"/>
        <v>0</v>
      </c>
      <c r="BH3771" s="16">
        <f t="shared" si="850"/>
        <v>0</v>
      </c>
      <c r="BI3771" s="16">
        <f t="shared" si="851"/>
        <v>0</v>
      </c>
    </row>
    <row r="3772" spans="1:61" x14ac:dyDescent="0.35">
      <c r="A3772">
        <v>3771</v>
      </c>
      <c r="B3772" t="s">
        <v>360</v>
      </c>
      <c r="C3772" t="s">
        <v>10384</v>
      </c>
      <c r="D3772" s="15" t="s">
        <v>4343</v>
      </c>
      <c r="E3772" s="12" t="s">
        <v>98</v>
      </c>
      <c r="G3772" s="12" t="s">
        <v>3316</v>
      </c>
      <c r="H3772" s="12" t="s">
        <v>589</v>
      </c>
      <c r="I3772" s="12" t="s">
        <v>363</v>
      </c>
      <c r="J3772" s="12" t="s">
        <v>2401</v>
      </c>
      <c r="K3772" s="12" t="s">
        <v>363</v>
      </c>
      <c r="N3772" s="16" t="s">
        <v>206</v>
      </c>
      <c r="O3772" s="16" t="s">
        <v>365</v>
      </c>
      <c r="P3772" s="12" t="s">
        <v>366</v>
      </c>
      <c r="Q3772" s="16">
        <v>2022</v>
      </c>
      <c r="R3772" s="16">
        <v>1</v>
      </c>
      <c r="T3772" s="16">
        <v>0</v>
      </c>
      <c r="V3772" s="12" t="s">
        <v>204</v>
      </c>
      <c r="W3772" s="12" t="s">
        <v>204</v>
      </c>
      <c r="X3772" s="16">
        <v>1</v>
      </c>
      <c r="Y3772" s="16">
        <v>7</v>
      </c>
      <c r="Z3772" s="16">
        <v>1</v>
      </c>
      <c r="AA3772" s="16">
        <v>130</v>
      </c>
      <c r="AB3772" s="16" t="s">
        <v>2114</v>
      </c>
      <c r="AC3772" s="16" t="s">
        <v>5621</v>
      </c>
      <c r="AD3772" s="16">
        <f t="shared" si="836"/>
        <v>45500</v>
      </c>
      <c r="AE3772" s="16">
        <f t="shared" si="837"/>
        <v>350</v>
      </c>
      <c r="AF3772" s="16">
        <f t="shared" si="838"/>
        <v>131250</v>
      </c>
      <c r="AG3772" s="16">
        <f t="shared" si="839"/>
        <v>100</v>
      </c>
      <c r="AH3772" s="12">
        <f t="shared" si="840"/>
        <v>0</v>
      </c>
      <c r="AI3772" s="16">
        <f t="shared" si="841"/>
        <v>7</v>
      </c>
      <c r="AJ3772" s="16">
        <f t="shared" si="842"/>
        <v>24150</v>
      </c>
      <c r="AK3772" s="16">
        <f t="shared" si="843"/>
        <v>500</v>
      </c>
      <c r="AL3772" s="16">
        <f t="shared" si="844"/>
        <v>5000</v>
      </c>
      <c r="AM3772" s="16">
        <f t="shared" si="845"/>
        <v>71000</v>
      </c>
      <c r="AN3772" s="16">
        <f t="shared" si="846"/>
        <v>276900</v>
      </c>
      <c r="AP3772" s="16">
        <v>1</v>
      </c>
      <c r="AQ3772" s="16" t="s">
        <v>207</v>
      </c>
      <c r="AX3772" s="16" t="s">
        <v>207</v>
      </c>
      <c r="AY3772" s="16" t="s">
        <v>207</v>
      </c>
      <c r="AZ3772" s="16" t="s">
        <v>207</v>
      </c>
      <c r="BA3772" s="16" t="s">
        <v>207</v>
      </c>
      <c r="BB3772" s="16" t="s">
        <v>207</v>
      </c>
      <c r="BC3772" s="16">
        <v>1</v>
      </c>
      <c r="BD3772" s="16">
        <f t="shared" si="847"/>
        <v>3.5</v>
      </c>
      <c r="BE3772" s="16">
        <f t="shared" si="848"/>
        <v>1730.625</v>
      </c>
      <c r="BG3772" s="16">
        <f t="shared" si="849"/>
        <v>1200</v>
      </c>
      <c r="BH3772" s="16">
        <f t="shared" si="850"/>
        <v>640</v>
      </c>
      <c r="BI3772" s="16">
        <f t="shared" si="851"/>
        <v>8</v>
      </c>
    </row>
    <row r="3773" spans="1:61" x14ac:dyDescent="0.35">
      <c r="A3773">
        <v>3772</v>
      </c>
      <c r="B3773" t="s">
        <v>360</v>
      </c>
      <c r="C3773" t="s">
        <v>10385</v>
      </c>
      <c r="D3773" s="15" t="s">
        <v>4344</v>
      </c>
      <c r="E3773" s="12" t="s">
        <v>98</v>
      </c>
      <c r="G3773" s="12" t="s">
        <v>3316</v>
      </c>
      <c r="H3773" s="12" t="s">
        <v>589</v>
      </c>
      <c r="I3773" s="12" t="s">
        <v>363</v>
      </c>
      <c r="J3773" s="12" t="s">
        <v>2401</v>
      </c>
      <c r="K3773" s="12" t="s">
        <v>363</v>
      </c>
      <c r="N3773" s="16" t="s">
        <v>206</v>
      </c>
      <c r="O3773" s="16" t="s">
        <v>4345</v>
      </c>
      <c r="P3773" s="12" t="s">
        <v>366</v>
      </c>
      <c r="Q3773" s="16">
        <v>2022</v>
      </c>
      <c r="R3773" s="16" t="s">
        <v>4080</v>
      </c>
      <c r="T3773" s="16">
        <v>0</v>
      </c>
      <c r="V3773" s="12" t="s">
        <v>204</v>
      </c>
      <c r="W3773" s="12" t="s">
        <v>204</v>
      </c>
      <c r="X3773" s="16">
        <v>1</v>
      </c>
      <c r="Y3773" s="16">
        <v>7</v>
      </c>
      <c r="Z3773" s="16">
        <v>0.4</v>
      </c>
      <c r="AA3773" s="16">
        <v>52</v>
      </c>
      <c r="AB3773" s="16" t="s">
        <v>2114</v>
      </c>
      <c r="AC3773" s="16" t="s">
        <v>5621</v>
      </c>
      <c r="AD3773" s="16">
        <f t="shared" si="836"/>
        <v>18200</v>
      </c>
      <c r="AE3773" s="16">
        <f t="shared" si="837"/>
        <v>140</v>
      </c>
      <c r="AF3773" s="16">
        <f t="shared" si="838"/>
        <v>52500</v>
      </c>
      <c r="AG3773" s="16">
        <f t="shared" si="839"/>
        <v>40</v>
      </c>
      <c r="AH3773" s="12">
        <f t="shared" si="840"/>
        <v>0</v>
      </c>
      <c r="AI3773" s="16">
        <f t="shared" si="841"/>
        <v>2.8000000000000003</v>
      </c>
      <c r="AJ3773" s="16">
        <f t="shared" si="842"/>
        <v>9660.0000000000018</v>
      </c>
      <c r="AK3773" s="16">
        <f t="shared" si="843"/>
        <v>200</v>
      </c>
      <c r="AL3773" s="16">
        <f t="shared" si="844"/>
        <v>2000</v>
      </c>
      <c r="AM3773" s="16">
        <f t="shared" si="845"/>
        <v>28400</v>
      </c>
      <c r="AN3773" s="16">
        <f t="shared" si="846"/>
        <v>110760</v>
      </c>
      <c r="AP3773" s="16">
        <v>0.4</v>
      </c>
      <c r="AQ3773" s="16" t="s">
        <v>207</v>
      </c>
      <c r="AX3773" s="16" t="s">
        <v>207</v>
      </c>
      <c r="AY3773" s="16" t="s">
        <v>207</v>
      </c>
      <c r="AZ3773" s="16" t="s">
        <v>207</v>
      </c>
      <c r="BA3773" s="16" t="s">
        <v>207</v>
      </c>
      <c r="BB3773" s="16" t="s">
        <v>207</v>
      </c>
      <c r="BC3773" s="16">
        <v>0.4</v>
      </c>
      <c r="BD3773" s="16">
        <f t="shared" si="847"/>
        <v>1.4000000000000001</v>
      </c>
      <c r="BE3773" s="16">
        <f t="shared" si="848"/>
        <v>692.25</v>
      </c>
      <c r="BG3773" s="16">
        <f t="shared" si="849"/>
        <v>480</v>
      </c>
      <c r="BH3773" s="16">
        <f t="shared" si="850"/>
        <v>256</v>
      </c>
      <c r="BI3773" s="16">
        <f t="shared" si="851"/>
        <v>3.2</v>
      </c>
    </row>
    <row r="3774" spans="1:61" x14ac:dyDescent="0.35">
      <c r="A3774">
        <v>3773</v>
      </c>
      <c r="B3774" t="s">
        <v>360</v>
      </c>
      <c r="C3774" t="s">
        <v>10386</v>
      </c>
      <c r="D3774" s="15" t="s">
        <v>4346</v>
      </c>
      <c r="E3774" s="12" t="s">
        <v>98</v>
      </c>
      <c r="G3774" s="12" t="s">
        <v>3316</v>
      </c>
      <c r="H3774" s="12" t="s">
        <v>589</v>
      </c>
      <c r="I3774" s="12" t="s">
        <v>363</v>
      </c>
      <c r="J3774" s="12" t="s">
        <v>2401</v>
      </c>
      <c r="K3774" s="12" t="s">
        <v>363</v>
      </c>
      <c r="N3774" s="16" t="s">
        <v>206</v>
      </c>
      <c r="O3774" s="16" t="s">
        <v>4345</v>
      </c>
      <c r="P3774" s="12" t="s">
        <v>366</v>
      </c>
      <c r="Q3774" s="16">
        <v>2022</v>
      </c>
      <c r="R3774" s="16" t="s">
        <v>4080</v>
      </c>
      <c r="T3774" s="16">
        <v>0</v>
      </c>
      <c r="V3774" s="12" t="s">
        <v>204</v>
      </c>
      <c r="W3774" s="12" t="s">
        <v>204</v>
      </c>
      <c r="X3774" s="16">
        <v>1</v>
      </c>
      <c r="Y3774" s="16">
        <v>7</v>
      </c>
      <c r="Z3774" s="16">
        <v>0.4</v>
      </c>
      <c r="AA3774" s="16">
        <v>52</v>
      </c>
      <c r="AB3774" s="16" t="s">
        <v>2114</v>
      </c>
      <c r="AC3774" s="16" t="s">
        <v>5621</v>
      </c>
      <c r="AD3774" s="16">
        <f t="shared" si="836"/>
        <v>18200</v>
      </c>
      <c r="AE3774" s="16">
        <f t="shared" si="837"/>
        <v>140</v>
      </c>
      <c r="AF3774" s="16">
        <f t="shared" si="838"/>
        <v>52500</v>
      </c>
      <c r="AG3774" s="16">
        <f t="shared" si="839"/>
        <v>40</v>
      </c>
      <c r="AH3774" s="12">
        <f t="shared" si="840"/>
        <v>0</v>
      </c>
      <c r="AI3774" s="16">
        <f t="shared" si="841"/>
        <v>2.8000000000000003</v>
      </c>
      <c r="AJ3774" s="16">
        <f t="shared" si="842"/>
        <v>9660.0000000000018</v>
      </c>
      <c r="AK3774" s="16">
        <f t="shared" si="843"/>
        <v>200</v>
      </c>
      <c r="AL3774" s="16">
        <f t="shared" si="844"/>
        <v>2000</v>
      </c>
      <c r="AM3774" s="16">
        <f t="shared" si="845"/>
        <v>28400</v>
      </c>
      <c r="AN3774" s="16">
        <f t="shared" si="846"/>
        <v>110760</v>
      </c>
      <c r="AP3774" s="16">
        <v>0.4</v>
      </c>
      <c r="AQ3774" s="16" t="s">
        <v>207</v>
      </c>
      <c r="AX3774" s="16" t="s">
        <v>207</v>
      </c>
      <c r="AY3774" s="16" t="s">
        <v>207</v>
      </c>
      <c r="AZ3774" s="16" t="s">
        <v>207</v>
      </c>
      <c r="BA3774" s="16" t="s">
        <v>207</v>
      </c>
      <c r="BB3774" s="16" t="s">
        <v>207</v>
      </c>
      <c r="BC3774" s="16">
        <v>0.4</v>
      </c>
      <c r="BD3774" s="16">
        <f t="shared" si="847"/>
        <v>1.4000000000000001</v>
      </c>
      <c r="BE3774" s="16">
        <f t="shared" si="848"/>
        <v>692.25</v>
      </c>
      <c r="BG3774" s="16">
        <f t="shared" si="849"/>
        <v>480</v>
      </c>
      <c r="BH3774" s="16">
        <f t="shared" si="850"/>
        <v>256</v>
      </c>
      <c r="BI3774" s="16">
        <f t="shared" si="851"/>
        <v>3.2</v>
      </c>
    </row>
    <row r="3775" spans="1:61" x14ac:dyDescent="0.35">
      <c r="A3775">
        <v>3774</v>
      </c>
      <c r="B3775" t="s">
        <v>360</v>
      </c>
      <c r="C3775" t="s">
        <v>10387</v>
      </c>
      <c r="D3775" s="15" t="s">
        <v>780</v>
      </c>
      <c r="E3775" s="12" t="s">
        <v>98</v>
      </c>
      <c r="G3775" s="12" t="s">
        <v>3316</v>
      </c>
      <c r="H3775" s="12" t="s">
        <v>589</v>
      </c>
      <c r="I3775" s="12" t="s">
        <v>363</v>
      </c>
      <c r="J3775" s="12" t="s">
        <v>2401</v>
      </c>
      <c r="K3775" s="12" t="s">
        <v>363</v>
      </c>
      <c r="N3775" s="16" t="s">
        <v>206</v>
      </c>
      <c r="O3775" s="16" t="s">
        <v>4345</v>
      </c>
      <c r="P3775" s="12" t="s">
        <v>366</v>
      </c>
      <c r="Q3775" s="16">
        <v>2022</v>
      </c>
      <c r="R3775" s="16" t="s">
        <v>4080</v>
      </c>
      <c r="T3775" s="16">
        <v>0</v>
      </c>
      <c r="V3775" s="12" t="s">
        <v>204</v>
      </c>
      <c r="W3775" s="12" t="s">
        <v>204</v>
      </c>
      <c r="X3775" s="16">
        <v>1</v>
      </c>
      <c r="Y3775" s="16">
        <v>7</v>
      </c>
      <c r="Z3775" s="16">
        <v>0.4</v>
      </c>
      <c r="AA3775" s="16">
        <v>52</v>
      </c>
      <c r="AB3775" s="16" t="s">
        <v>2114</v>
      </c>
      <c r="AC3775" s="16" t="s">
        <v>5621</v>
      </c>
      <c r="AD3775" s="16">
        <f t="shared" si="836"/>
        <v>18200</v>
      </c>
      <c r="AE3775" s="16">
        <f t="shared" si="837"/>
        <v>140</v>
      </c>
      <c r="AF3775" s="16">
        <f t="shared" si="838"/>
        <v>52500</v>
      </c>
      <c r="AG3775" s="16">
        <f t="shared" si="839"/>
        <v>40</v>
      </c>
      <c r="AH3775" s="12">
        <f t="shared" si="840"/>
        <v>0</v>
      </c>
      <c r="AI3775" s="16">
        <f t="shared" si="841"/>
        <v>2.8000000000000003</v>
      </c>
      <c r="AJ3775" s="16">
        <f t="shared" si="842"/>
        <v>9660.0000000000018</v>
      </c>
      <c r="AK3775" s="16">
        <f t="shared" si="843"/>
        <v>200</v>
      </c>
      <c r="AL3775" s="16">
        <f t="shared" si="844"/>
        <v>2000</v>
      </c>
      <c r="AM3775" s="16">
        <f t="shared" si="845"/>
        <v>28400</v>
      </c>
      <c r="AN3775" s="16">
        <f t="shared" si="846"/>
        <v>110760</v>
      </c>
      <c r="AP3775" s="16">
        <v>0.4</v>
      </c>
      <c r="AQ3775" s="16" t="s">
        <v>207</v>
      </c>
      <c r="AX3775" s="16" t="s">
        <v>207</v>
      </c>
      <c r="AY3775" s="16" t="s">
        <v>207</v>
      </c>
      <c r="AZ3775" s="16" t="s">
        <v>207</v>
      </c>
      <c r="BA3775" s="16" t="s">
        <v>207</v>
      </c>
      <c r="BB3775" s="16" t="s">
        <v>207</v>
      </c>
      <c r="BC3775" s="16">
        <v>0.4</v>
      </c>
      <c r="BD3775" s="16">
        <f t="shared" si="847"/>
        <v>1.4000000000000001</v>
      </c>
      <c r="BE3775" s="16">
        <f t="shared" si="848"/>
        <v>692.25</v>
      </c>
      <c r="BG3775" s="16">
        <f t="shared" si="849"/>
        <v>480</v>
      </c>
      <c r="BH3775" s="16">
        <f t="shared" si="850"/>
        <v>256</v>
      </c>
      <c r="BI3775" s="16">
        <f t="shared" si="851"/>
        <v>3.2</v>
      </c>
    </row>
    <row r="3776" spans="1:61" x14ac:dyDescent="0.35">
      <c r="A3776">
        <v>3775</v>
      </c>
      <c r="B3776" t="s">
        <v>360</v>
      </c>
      <c r="C3776" t="s">
        <v>10388</v>
      </c>
      <c r="D3776" s="15" t="s">
        <v>4347</v>
      </c>
      <c r="E3776" s="12" t="s">
        <v>98</v>
      </c>
      <c r="G3776" s="12" t="s">
        <v>3316</v>
      </c>
      <c r="H3776" s="12" t="s">
        <v>589</v>
      </c>
      <c r="I3776" s="12" t="s">
        <v>363</v>
      </c>
      <c r="J3776" s="12" t="s">
        <v>2401</v>
      </c>
      <c r="K3776" s="12" t="s">
        <v>363</v>
      </c>
      <c r="N3776" s="16" t="s">
        <v>206</v>
      </c>
      <c r="O3776" s="16" t="s">
        <v>4345</v>
      </c>
      <c r="P3776" s="12" t="s">
        <v>366</v>
      </c>
      <c r="Q3776" s="16">
        <v>2022</v>
      </c>
      <c r="R3776" s="16" t="s">
        <v>4080</v>
      </c>
      <c r="T3776" s="16">
        <v>0</v>
      </c>
      <c r="V3776" s="12" t="s">
        <v>204</v>
      </c>
      <c r="W3776" s="12" t="s">
        <v>204</v>
      </c>
      <c r="X3776" s="16">
        <v>1</v>
      </c>
      <c r="Y3776" s="16">
        <v>7</v>
      </c>
      <c r="Z3776" s="16">
        <v>0.4</v>
      </c>
      <c r="AA3776" s="16">
        <v>52</v>
      </c>
      <c r="AB3776" s="16" t="s">
        <v>2114</v>
      </c>
      <c r="AC3776" s="16" t="s">
        <v>5621</v>
      </c>
      <c r="AD3776" s="16">
        <f t="shared" si="836"/>
        <v>18200</v>
      </c>
      <c r="AE3776" s="16">
        <f t="shared" si="837"/>
        <v>140</v>
      </c>
      <c r="AF3776" s="16">
        <f t="shared" si="838"/>
        <v>52500</v>
      </c>
      <c r="AG3776" s="16">
        <f t="shared" si="839"/>
        <v>40</v>
      </c>
      <c r="AH3776" s="12">
        <f t="shared" si="840"/>
        <v>0</v>
      </c>
      <c r="AI3776" s="16">
        <f t="shared" si="841"/>
        <v>2.8000000000000003</v>
      </c>
      <c r="AJ3776" s="16">
        <f t="shared" si="842"/>
        <v>9660.0000000000018</v>
      </c>
      <c r="AK3776" s="16">
        <f t="shared" si="843"/>
        <v>200</v>
      </c>
      <c r="AL3776" s="16">
        <f t="shared" si="844"/>
        <v>2000</v>
      </c>
      <c r="AM3776" s="16">
        <f t="shared" si="845"/>
        <v>28400</v>
      </c>
      <c r="AN3776" s="16">
        <f t="shared" si="846"/>
        <v>110760</v>
      </c>
      <c r="AP3776" s="16">
        <v>0.4</v>
      </c>
      <c r="AQ3776" s="16" t="s">
        <v>207</v>
      </c>
      <c r="AX3776" s="16" t="s">
        <v>207</v>
      </c>
      <c r="AY3776" s="16" t="s">
        <v>207</v>
      </c>
      <c r="AZ3776" s="16" t="s">
        <v>207</v>
      </c>
      <c r="BA3776" s="16" t="s">
        <v>207</v>
      </c>
      <c r="BB3776" s="16" t="s">
        <v>207</v>
      </c>
      <c r="BC3776" s="16">
        <v>0.4</v>
      </c>
      <c r="BD3776" s="16">
        <f t="shared" si="847"/>
        <v>1.4000000000000001</v>
      </c>
      <c r="BE3776" s="16">
        <f t="shared" si="848"/>
        <v>692.25</v>
      </c>
      <c r="BG3776" s="16">
        <f t="shared" si="849"/>
        <v>480</v>
      </c>
      <c r="BH3776" s="16">
        <f t="shared" si="850"/>
        <v>256</v>
      </c>
      <c r="BI3776" s="16">
        <f t="shared" si="851"/>
        <v>3.2</v>
      </c>
    </row>
    <row r="3777" spans="1:61" x14ac:dyDescent="0.35">
      <c r="A3777">
        <v>3776</v>
      </c>
      <c r="B3777" t="s">
        <v>360</v>
      </c>
      <c r="C3777" t="s">
        <v>10389</v>
      </c>
      <c r="D3777" s="15" t="s">
        <v>3477</v>
      </c>
      <c r="E3777" s="12" t="s">
        <v>98</v>
      </c>
      <c r="G3777" s="12" t="s">
        <v>3316</v>
      </c>
      <c r="H3777" s="12" t="s">
        <v>589</v>
      </c>
      <c r="I3777" s="12" t="s">
        <v>363</v>
      </c>
      <c r="J3777" s="12" t="s">
        <v>2401</v>
      </c>
      <c r="K3777" s="12" t="s">
        <v>363</v>
      </c>
      <c r="N3777" s="16" t="s">
        <v>206</v>
      </c>
      <c r="O3777" s="16" t="s">
        <v>4345</v>
      </c>
      <c r="P3777" s="12" t="s">
        <v>366</v>
      </c>
      <c r="Q3777" s="16">
        <v>2022</v>
      </c>
      <c r="R3777" s="16" t="s">
        <v>4080</v>
      </c>
      <c r="T3777" s="16">
        <v>0</v>
      </c>
      <c r="V3777" s="12" t="s">
        <v>204</v>
      </c>
      <c r="W3777" s="12" t="s">
        <v>204</v>
      </c>
      <c r="X3777" s="16">
        <v>1</v>
      </c>
      <c r="Y3777" s="16">
        <v>7</v>
      </c>
      <c r="Z3777" s="16">
        <v>0.4</v>
      </c>
      <c r="AA3777" s="16">
        <v>52</v>
      </c>
      <c r="AB3777" s="16" t="s">
        <v>2114</v>
      </c>
      <c r="AC3777" s="16" t="s">
        <v>5621</v>
      </c>
      <c r="AD3777" s="16">
        <f t="shared" si="836"/>
        <v>18200</v>
      </c>
      <c r="AE3777" s="16">
        <f t="shared" si="837"/>
        <v>140</v>
      </c>
      <c r="AF3777" s="16">
        <f t="shared" si="838"/>
        <v>52500</v>
      </c>
      <c r="AG3777" s="16">
        <f t="shared" si="839"/>
        <v>40</v>
      </c>
      <c r="AH3777" s="12">
        <f t="shared" si="840"/>
        <v>0</v>
      </c>
      <c r="AI3777" s="16">
        <f t="shared" si="841"/>
        <v>2.8000000000000003</v>
      </c>
      <c r="AJ3777" s="16">
        <f t="shared" si="842"/>
        <v>9660.0000000000018</v>
      </c>
      <c r="AK3777" s="16">
        <f t="shared" si="843"/>
        <v>200</v>
      </c>
      <c r="AL3777" s="16">
        <f t="shared" si="844"/>
        <v>2000</v>
      </c>
      <c r="AM3777" s="16">
        <f t="shared" si="845"/>
        <v>28400</v>
      </c>
      <c r="AN3777" s="16">
        <f t="shared" si="846"/>
        <v>110760</v>
      </c>
      <c r="AP3777" s="16">
        <v>0.4</v>
      </c>
      <c r="AQ3777" s="16" t="s">
        <v>207</v>
      </c>
      <c r="AX3777" s="16" t="s">
        <v>207</v>
      </c>
      <c r="AY3777" s="16" t="s">
        <v>207</v>
      </c>
      <c r="AZ3777" s="16" t="s">
        <v>207</v>
      </c>
      <c r="BA3777" s="16" t="s">
        <v>207</v>
      </c>
      <c r="BB3777" s="16" t="s">
        <v>207</v>
      </c>
      <c r="BC3777" s="16">
        <v>0.4</v>
      </c>
      <c r="BD3777" s="16">
        <f t="shared" si="847"/>
        <v>1.4000000000000001</v>
      </c>
      <c r="BE3777" s="16">
        <f t="shared" si="848"/>
        <v>692.25</v>
      </c>
      <c r="BG3777" s="16">
        <f t="shared" si="849"/>
        <v>480</v>
      </c>
      <c r="BH3777" s="16">
        <f t="shared" si="850"/>
        <v>256</v>
      </c>
      <c r="BI3777" s="16">
        <f t="shared" si="851"/>
        <v>3.2</v>
      </c>
    </row>
    <row r="3778" spans="1:61" x14ac:dyDescent="0.35">
      <c r="A3778">
        <v>3777</v>
      </c>
      <c r="B3778" t="s">
        <v>360</v>
      </c>
      <c r="C3778" t="s">
        <v>10390</v>
      </c>
      <c r="D3778" s="15" t="s">
        <v>3479</v>
      </c>
      <c r="E3778" s="12" t="s">
        <v>98</v>
      </c>
      <c r="G3778" s="12" t="s">
        <v>3316</v>
      </c>
      <c r="H3778" s="12" t="s">
        <v>589</v>
      </c>
      <c r="I3778" s="12" t="s">
        <v>363</v>
      </c>
      <c r="J3778" s="12" t="s">
        <v>2401</v>
      </c>
      <c r="K3778" s="12" t="s">
        <v>363</v>
      </c>
      <c r="N3778" s="16" t="s">
        <v>206</v>
      </c>
      <c r="O3778" s="16" t="s">
        <v>4345</v>
      </c>
      <c r="P3778" s="12" t="s">
        <v>366</v>
      </c>
      <c r="Q3778" s="16">
        <v>2022</v>
      </c>
      <c r="R3778" s="16" t="s">
        <v>4080</v>
      </c>
      <c r="T3778" s="16">
        <v>0</v>
      </c>
      <c r="V3778" s="12" t="s">
        <v>204</v>
      </c>
      <c r="W3778" s="12" t="s">
        <v>204</v>
      </c>
      <c r="X3778" s="16">
        <v>1</v>
      </c>
      <c r="Y3778" s="16">
        <v>7</v>
      </c>
      <c r="Z3778" s="16">
        <v>0.4</v>
      </c>
      <c r="AA3778" s="16">
        <v>52</v>
      </c>
      <c r="AB3778" s="16" t="s">
        <v>2114</v>
      </c>
      <c r="AC3778" s="16" t="s">
        <v>5621</v>
      </c>
      <c r="AD3778" s="16">
        <f t="shared" si="836"/>
        <v>18200</v>
      </c>
      <c r="AE3778" s="16">
        <f t="shared" si="837"/>
        <v>140</v>
      </c>
      <c r="AF3778" s="16">
        <f t="shared" si="838"/>
        <v>52500</v>
      </c>
      <c r="AG3778" s="16">
        <f t="shared" si="839"/>
        <v>40</v>
      </c>
      <c r="AH3778" s="12">
        <f t="shared" si="840"/>
        <v>0</v>
      </c>
      <c r="AI3778" s="16">
        <f t="shared" si="841"/>
        <v>2.8000000000000003</v>
      </c>
      <c r="AJ3778" s="16">
        <f t="shared" si="842"/>
        <v>9660.0000000000018</v>
      </c>
      <c r="AK3778" s="16">
        <f t="shared" si="843"/>
        <v>200</v>
      </c>
      <c r="AL3778" s="16">
        <f t="shared" si="844"/>
        <v>2000</v>
      </c>
      <c r="AM3778" s="16">
        <f t="shared" si="845"/>
        <v>28400</v>
      </c>
      <c r="AN3778" s="16">
        <f t="shared" si="846"/>
        <v>110760</v>
      </c>
      <c r="AP3778" s="16">
        <v>0.4</v>
      </c>
      <c r="AQ3778" s="16" t="s">
        <v>207</v>
      </c>
      <c r="AX3778" s="16" t="s">
        <v>207</v>
      </c>
      <c r="AY3778" s="16" t="s">
        <v>207</v>
      </c>
      <c r="AZ3778" s="16" t="s">
        <v>207</v>
      </c>
      <c r="BA3778" s="16" t="s">
        <v>207</v>
      </c>
      <c r="BB3778" s="16" t="s">
        <v>207</v>
      </c>
      <c r="BC3778" s="16">
        <v>0.4</v>
      </c>
      <c r="BD3778" s="16">
        <f t="shared" si="847"/>
        <v>1.4000000000000001</v>
      </c>
      <c r="BE3778" s="16">
        <f t="shared" si="848"/>
        <v>692.25</v>
      </c>
      <c r="BG3778" s="16">
        <f t="shared" si="849"/>
        <v>480</v>
      </c>
      <c r="BH3778" s="16">
        <f t="shared" si="850"/>
        <v>256</v>
      </c>
      <c r="BI3778" s="16">
        <f t="shared" si="851"/>
        <v>3.2</v>
      </c>
    </row>
    <row r="3779" spans="1:61" x14ac:dyDescent="0.35">
      <c r="A3779">
        <v>3778</v>
      </c>
      <c r="B3779" t="s">
        <v>360</v>
      </c>
      <c r="C3779" t="s">
        <v>10391</v>
      </c>
      <c r="D3779" s="15" t="s">
        <v>816</v>
      </c>
      <c r="E3779" s="12" t="s">
        <v>98</v>
      </c>
      <c r="G3779" s="12" t="s">
        <v>3316</v>
      </c>
      <c r="H3779" s="12" t="s">
        <v>589</v>
      </c>
      <c r="I3779" s="12" t="s">
        <v>363</v>
      </c>
      <c r="J3779" s="12" t="s">
        <v>2401</v>
      </c>
      <c r="K3779" s="12" t="s">
        <v>363</v>
      </c>
      <c r="N3779" s="16" t="s">
        <v>206</v>
      </c>
      <c r="O3779" s="16" t="s">
        <v>4345</v>
      </c>
      <c r="P3779" s="12" t="s">
        <v>366</v>
      </c>
      <c r="Q3779" s="16">
        <v>2022</v>
      </c>
      <c r="R3779" s="16" t="s">
        <v>4080</v>
      </c>
      <c r="T3779" s="16">
        <v>0</v>
      </c>
      <c r="V3779" s="12" t="s">
        <v>204</v>
      </c>
      <c r="W3779" s="12" t="s">
        <v>204</v>
      </c>
      <c r="X3779" s="16">
        <v>1</v>
      </c>
      <c r="Y3779" s="16">
        <v>7</v>
      </c>
      <c r="Z3779" s="16">
        <v>0.4</v>
      </c>
      <c r="AA3779" s="16">
        <v>52</v>
      </c>
      <c r="AB3779" s="16" t="s">
        <v>2114</v>
      </c>
      <c r="AC3779" s="16" t="s">
        <v>5621</v>
      </c>
      <c r="AD3779" s="16">
        <f t="shared" si="836"/>
        <v>18200</v>
      </c>
      <c r="AE3779" s="16">
        <f t="shared" si="837"/>
        <v>140</v>
      </c>
      <c r="AF3779" s="16">
        <f t="shared" si="838"/>
        <v>52500</v>
      </c>
      <c r="AG3779" s="16">
        <f t="shared" si="839"/>
        <v>40</v>
      </c>
      <c r="AH3779" s="12">
        <f t="shared" si="840"/>
        <v>0</v>
      </c>
      <c r="AI3779" s="16">
        <f t="shared" si="841"/>
        <v>2.8000000000000003</v>
      </c>
      <c r="AJ3779" s="16">
        <f t="shared" si="842"/>
        <v>9660.0000000000018</v>
      </c>
      <c r="AK3779" s="16">
        <f t="shared" si="843"/>
        <v>200</v>
      </c>
      <c r="AL3779" s="16">
        <f t="shared" si="844"/>
        <v>2000</v>
      </c>
      <c r="AM3779" s="16">
        <f t="shared" si="845"/>
        <v>28400</v>
      </c>
      <c r="AN3779" s="16">
        <f t="shared" si="846"/>
        <v>110760</v>
      </c>
      <c r="AP3779" s="16">
        <v>0.4</v>
      </c>
      <c r="AQ3779" s="16" t="s">
        <v>207</v>
      </c>
      <c r="AX3779" s="16" t="s">
        <v>207</v>
      </c>
      <c r="AY3779" s="16" t="s">
        <v>207</v>
      </c>
      <c r="AZ3779" s="16" t="s">
        <v>207</v>
      </c>
      <c r="BA3779" s="16" t="s">
        <v>207</v>
      </c>
      <c r="BB3779" s="16" t="s">
        <v>207</v>
      </c>
      <c r="BC3779" s="16">
        <v>0.4</v>
      </c>
      <c r="BD3779" s="16">
        <f t="shared" si="847"/>
        <v>1.4000000000000001</v>
      </c>
      <c r="BE3779" s="16">
        <f t="shared" si="848"/>
        <v>692.25</v>
      </c>
      <c r="BG3779" s="16">
        <f t="shared" si="849"/>
        <v>480</v>
      </c>
      <c r="BH3779" s="16">
        <f t="shared" si="850"/>
        <v>256</v>
      </c>
      <c r="BI3779" s="16">
        <f t="shared" si="851"/>
        <v>3.2</v>
      </c>
    </row>
    <row r="3780" spans="1:61" x14ac:dyDescent="0.35">
      <c r="A3780">
        <v>3779</v>
      </c>
      <c r="B3780" t="s">
        <v>360</v>
      </c>
      <c r="C3780" t="s">
        <v>10392</v>
      </c>
      <c r="D3780" s="15" t="s">
        <v>1028</v>
      </c>
      <c r="E3780" s="12" t="s">
        <v>98</v>
      </c>
      <c r="G3780" s="12" t="s">
        <v>3316</v>
      </c>
      <c r="H3780" s="12" t="s">
        <v>589</v>
      </c>
      <c r="I3780" s="12" t="s">
        <v>363</v>
      </c>
      <c r="J3780" s="12" t="s">
        <v>2401</v>
      </c>
      <c r="K3780" s="12" t="s">
        <v>363</v>
      </c>
      <c r="N3780" s="16" t="s">
        <v>206</v>
      </c>
      <c r="O3780" s="16" t="s">
        <v>4345</v>
      </c>
      <c r="P3780" s="12" t="s">
        <v>366</v>
      </c>
      <c r="Q3780" s="16">
        <v>2022</v>
      </c>
      <c r="R3780" s="16" t="s">
        <v>3347</v>
      </c>
      <c r="T3780" s="16">
        <v>0</v>
      </c>
      <c r="V3780" s="12" t="s">
        <v>204</v>
      </c>
      <c r="W3780" s="12" t="s">
        <v>204</v>
      </c>
      <c r="X3780" s="16">
        <v>1</v>
      </c>
      <c r="Y3780" s="16">
        <v>7</v>
      </c>
      <c r="Z3780" s="16">
        <v>1.2</v>
      </c>
      <c r="AA3780" s="16">
        <v>156</v>
      </c>
      <c r="AB3780" s="16" t="s">
        <v>2114</v>
      </c>
      <c r="AC3780" s="16" t="s">
        <v>5621</v>
      </c>
      <c r="AD3780" s="16">
        <f t="shared" si="836"/>
        <v>54600</v>
      </c>
      <c r="AE3780" s="16">
        <f t="shared" si="837"/>
        <v>420</v>
      </c>
      <c r="AF3780" s="16">
        <f t="shared" si="838"/>
        <v>157500</v>
      </c>
      <c r="AG3780" s="16">
        <f t="shared" si="839"/>
        <v>120</v>
      </c>
      <c r="AH3780" s="12">
        <f t="shared" si="840"/>
        <v>0</v>
      </c>
      <c r="AI3780" s="16">
        <f t="shared" si="841"/>
        <v>8.4</v>
      </c>
      <c r="AJ3780" s="16">
        <f t="shared" si="842"/>
        <v>28980</v>
      </c>
      <c r="AK3780" s="16">
        <f t="shared" si="843"/>
        <v>600</v>
      </c>
      <c r="AL3780" s="16">
        <f t="shared" si="844"/>
        <v>6000</v>
      </c>
      <c r="AM3780" s="16">
        <f t="shared" si="845"/>
        <v>85200</v>
      </c>
      <c r="AN3780" s="16">
        <f t="shared" si="846"/>
        <v>332280</v>
      </c>
      <c r="AP3780" s="16">
        <v>1.2</v>
      </c>
      <c r="AQ3780" s="16" t="s">
        <v>207</v>
      </c>
      <c r="AX3780" s="16" t="s">
        <v>207</v>
      </c>
      <c r="AY3780" s="16" t="s">
        <v>207</v>
      </c>
      <c r="AZ3780" s="16" t="s">
        <v>207</v>
      </c>
      <c r="BA3780" s="16" t="s">
        <v>207</v>
      </c>
      <c r="BB3780" s="16" t="s">
        <v>207</v>
      </c>
      <c r="BC3780" s="16">
        <v>1.2</v>
      </c>
      <c r="BD3780" s="16">
        <f t="shared" si="847"/>
        <v>4.2</v>
      </c>
      <c r="BE3780" s="16">
        <f t="shared" si="848"/>
        <v>2076.75</v>
      </c>
      <c r="BG3780" s="16">
        <f t="shared" si="849"/>
        <v>1440</v>
      </c>
      <c r="BH3780" s="16">
        <f t="shared" si="850"/>
        <v>768</v>
      </c>
      <c r="BI3780" s="16">
        <f t="shared" si="851"/>
        <v>9.6</v>
      </c>
    </row>
    <row r="3781" spans="1:61" x14ac:dyDescent="0.35">
      <c r="A3781">
        <v>3780</v>
      </c>
      <c r="B3781" t="s">
        <v>360</v>
      </c>
      <c r="C3781" t="s">
        <v>10393</v>
      </c>
      <c r="D3781" s="15" t="s">
        <v>4348</v>
      </c>
      <c r="E3781" s="12" t="s">
        <v>98</v>
      </c>
      <c r="G3781" s="12" t="s">
        <v>3316</v>
      </c>
      <c r="H3781" s="12" t="s">
        <v>589</v>
      </c>
      <c r="I3781" s="12" t="s">
        <v>363</v>
      </c>
      <c r="J3781" s="12" t="s">
        <v>2401</v>
      </c>
      <c r="K3781" s="12" t="s">
        <v>363</v>
      </c>
      <c r="N3781" s="16" t="s">
        <v>206</v>
      </c>
      <c r="O3781" s="16" t="s">
        <v>4345</v>
      </c>
      <c r="P3781" s="12" t="s">
        <v>366</v>
      </c>
      <c r="Q3781" s="16">
        <v>2022</v>
      </c>
      <c r="R3781" s="16" t="s">
        <v>4080</v>
      </c>
      <c r="T3781" s="16">
        <v>0</v>
      </c>
      <c r="V3781" s="12" t="s">
        <v>204</v>
      </c>
      <c r="W3781" s="12" t="s">
        <v>204</v>
      </c>
      <c r="X3781" s="16">
        <v>1</v>
      </c>
      <c r="Y3781" s="16">
        <v>7</v>
      </c>
      <c r="Z3781" s="16">
        <v>0.4</v>
      </c>
      <c r="AA3781" s="16">
        <v>52</v>
      </c>
      <c r="AB3781" s="16" t="s">
        <v>2114</v>
      </c>
      <c r="AC3781" s="16" t="s">
        <v>5621</v>
      </c>
      <c r="AD3781" s="16">
        <f t="shared" si="836"/>
        <v>18200</v>
      </c>
      <c r="AE3781" s="16">
        <f t="shared" si="837"/>
        <v>140</v>
      </c>
      <c r="AF3781" s="16">
        <f t="shared" si="838"/>
        <v>52500</v>
      </c>
      <c r="AG3781" s="16">
        <f t="shared" si="839"/>
        <v>40</v>
      </c>
      <c r="AH3781" s="12">
        <f t="shared" si="840"/>
        <v>0</v>
      </c>
      <c r="AI3781" s="16">
        <f t="shared" si="841"/>
        <v>2.8000000000000003</v>
      </c>
      <c r="AJ3781" s="16">
        <f t="shared" si="842"/>
        <v>9660.0000000000018</v>
      </c>
      <c r="AK3781" s="16">
        <f t="shared" si="843"/>
        <v>200</v>
      </c>
      <c r="AL3781" s="16">
        <f t="shared" si="844"/>
        <v>2000</v>
      </c>
      <c r="AM3781" s="16">
        <f t="shared" si="845"/>
        <v>28400</v>
      </c>
      <c r="AN3781" s="16">
        <f t="shared" si="846"/>
        <v>110760</v>
      </c>
      <c r="AP3781" s="16">
        <v>0.4</v>
      </c>
      <c r="AQ3781" s="16" t="s">
        <v>207</v>
      </c>
      <c r="AX3781" s="16" t="s">
        <v>207</v>
      </c>
      <c r="AY3781" s="16" t="s">
        <v>207</v>
      </c>
      <c r="AZ3781" s="16" t="s">
        <v>207</v>
      </c>
      <c r="BA3781" s="16" t="s">
        <v>207</v>
      </c>
      <c r="BB3781" s="16" t="s">
        <v>207</v>
      </c>
      <c r="BC3781" s="16">
        <v>0.4</v>
      </c>
      <c r="BD3781" s="16">
        <f t="shared" si="847"/>
        <v>1.4000000000000001</v>
      </c>
      <c r="BE3781" s="16">
        <f t="shared" si="848"/>
        <v>692.25</v>
      </c>
      <c r="BG3781" s="16">
        <f t="shared" si="849"/>
        <v>480</v>
      </c>
      <c r="BH3781" s="16">
        <f t="shared" si="850"/>
        <v>256</v>
      </c>
      <c r="BI3781" s="16">
        <f t="shared" si="851"/>
        <v>3.2</v>
      </c>
    </row>
    <row r="3782" spans="1:61" x14ac:dyDescent="0.35">
      <c r="A3782">
        <v>3781</v>
      </c>
      <c r="B3782" t="s">
        <v>360</v>
      </c>
      <c r="C3782" t="s">
        <v>10394</v>
      </c>
      <c r="D3782" s="15" t="s">
        <v>4349</v>
      </c>
      <c r="E3782" s="12" t="s">
        <v>98</v>
      </c>
      <c r="G3782" s="12" t="s">
        <v>3316</v>
      </c>
      <c r="H3782" s="12" t="s">
        <v>589</v>
      </c>
      <c r="I3782" s="12" t="s">
        <v>363</v>
      </c>
      <c r="J3782" s="12" t="s">
        <v>2401</v>
      </c>
      <c r="K3782" s="12" t="s">
        <v>363</v>
      </c>
      <c r="N3782" s="16" t="s">
        <v>206</v>
      </c>
      <c r="O3782" s="16" t="s">
        <v>4345</v>
      </c>
      <c r="P3782" s="12" t="s">
        <v>366</v>
      </c>
      <c r="Q3782" s="16">
        <v>2022</v>
      </c>
      <c r="R3782" s="16" t="s">
        <v>4080</v>
      </c>
      <c r="T3782" s="16">
        <v>0</v>
      </c>
      <c r="V3782" s="12" t="s">
        <v>204</v>
      </c>
      <c r="W3782" s="12" t="s">
        <v>204</v>
      </c>
      <c r="X3782" s="16">
        <v>1</v>
      </c>
      <c r="Y3782" s="16">
        <v>7</v>
      </c>
      <c r="Z3782" s="16">
        <v>0.4</v>
      </c>
      <c r="AA3782" s="16">
        <v>52</v>
      </c>
      <c r="AB3782" s="16" t="s">
        <v>2114</v>
      </c>
      <c r="AC3782" s="16" t="s">
        <v>5621</v>
      </c>
      <c r="AD3782" s="16">
        <f t="shared" si="836"/>
        <v>18200</v>
      </c>
      <c r="AE3782" s="16">
        <f t="shared" si="837"/>
        <v>140</v>
      </c>
      <c r="AF3782" s="16">
        <f t="shared" si="838"/>
        <v>52500</v>
      </c>
      <c r="AG3782" s="16">
        <f t="shared" si="839"/>
        <v>40</v>
      </c>
      <c r="AH3782" s="12">
        <f t="shared" si="840"/>
        <v>0</v>
      </c>
      <c r="AI3782" s="16">
        <f t="shared" si="841"/>
        <v>2.8000000000000003</v>
      </c>
      <c r="AJ3782" s="16">
        <f t="shared" si="842"/>
        <v>9660.0000000000018</v>
      </c>
      <c r="AK3782" s="16">
        <f t="shared" si="843"/>
        <v>200</v>
      </c>
      <c r="AL3782" s="16">
        <f t="shared" si="844"/>
        <v>2000</v>
      </c>
      <c r="AM3782" s="16">
        <f t="shared" si="845"/>
        <v>28400</v>
      </c>
      <c r="AN3782" s="16">
        <f t="shared" si="846"/>
        <v>110760</v>
      </c>
      <c r="AP3782" s="16">
        <v>0.4</v>
      </c>
      <c r="AQ3782" s="16" t="s">
        <v>207</v>
      </c>
      <c r="AX3782" s="16" t="s">
        <v>207</v>
      </c>
      <c r="AY3782" s="16" t="s">
        <v>207</v>
      </c>
      <c r="AZ3782" s="16" t="s">
        <v>207</v>
      </c>
      <c r="BA3782" s="16" t="s">
        <v>207</v>
      </c>
      <c r="BB3782" s="16" t="s">
        <v>207</v>
      </c>
      <c r="BC3782" s="16">
        <v>0.4</v>
      </c>
      <c r="BD3782" s="16">
        <f t="shared" si="847"/>
        <v>1.4000000000000001</v>
      </c>
      <c r="BE3782" s="16">
        <f t="shared" si="848"/>
        <v>692.25</v>
      </c>
      <c r="BG3782" s="16">
        <f t="shared" si="849"/>
        <v>480</v>
      </c>
      <c r="BH3782" s="16">
        <f t="shared" si="850"/>
        <v>256</v>
      </c>
      <c r="BI3782" s="16">
        <f t="shared" si="851"/>
        <v>3.2</v>
      </c>
    </row>
    <row r="3783" spans="1:61" x14ac:dyDescent="0.35">
      <c r="A3783">
        <v>3782</v>
      </c>
      <c r="B3783" t="s">
        <v>360</v>
      </c>
      <c r="C3783" t="s">
        <v>10395</v>
      </c>
      <c r="D3783" s="15" t="s">
        <v>4350</v>
      </c>
      <c r="E3783" s="12" t="s">
        <v>98</v>
      </c>
      <c r="G3783" s="12" t="s">
        <v>3316</v>
      </c>
      <c r="H3783" s="12" t="s">
        <v>589</v>
      </c>
      <c r="I3783" s="12" t="s">
        <v>363</v>
      </c>
      <c r="J3783" s="12" t="s">
        <v>2401</v>
      </c>
      <c r="K3783" s="12" t="s">
        <v>363</v>
      </c>
      <c r="N3783" s="16" t="s">
        <v>206</v>
      </c>
      <c r="O3783" s="16" t="s">
        <v>4345</v>
      </c>
      <c r="P3783" s="12" t="s">
        <v>366</v>
      </c>
      <c r="Q3783" s="16">
        <v>2022</v>
      </c>
      <c r="R3783" s="16" t="s">
        <v>4080</v>
      </c>
      <c r="T3783" s="16">
        <v>0</v>
      </c>
      <c r="V3783" s="12" t="s">
        <v>204</v>
      </c>
      <c r="W3783" s="12" t="s">
        <v>204</v>
      </c>
      <c r="X3783" s="16">
        <v>1</v>
      </c>
      <c r="Y3783" s="16">
        <v>7</v>
      </c>
      <c r="Z3783" s="16">
        <v>0.4</v>
      </c>
      <c r="AA3783" s="16">
        <v>52</v>
      </c>
      <c r="AB3783" s="16" t="s">
        <v>2114</v>
      </c>
      <c r="AC3783" s="16" t="s">
        <v>5621</v>
      </c>
      <c r="AD3783" s="16">
        <f t="shared" si="836"/>
        <v>18200</v>
      </c>
      <c r="AE3783" s="16">
        <f t="shared" si="837"/>
        <v>140</v>
      </c>
      <c r="AF3783" s="16">
        <f t="shared" si="838"/>
        <v>52500</v>
      </c>
      <c r="AG3783" s="16">
        <f t="shared" si="839"/>
        <v>40</v>
      </c>
      <c r="AH3783" s="12">
        <f t="shared" si="840"/>
        <v>0</v>
      </c>
      <c r="AI3783" s="16">
        <f t="shared" si="841"/>
        <v>2.8000000000000003</v>
      </c>
      <c r="AJ3783" s="16">
        <f t="shared" si="842"/>
        <v>9660.0000000000018</v>
      </c>
      <c r="AK3783" s="16">
        <f t="shared" si="843"/>
        <v>200</v>
      </c>
      <c r="AL3783" s="16">
        <f t="shared" si="844"/>
        <v>2000</v>
      </c>
      <c r="AM3783" s="16">
        <f t="shared" si="845"/>
        <v>28400</v>
      </c>
      <c r="AN3783" s="16">
        <f t="shared" si="846"/>
        <v>110760</v>
      </c>
      <c r="AP3783" s="16">
        <v>0.4</v>
      </c>
      <c r="AQ3783" s="16" t="s">
        <v>207</v>
      </c>
      <c r="AX3783" s="16" t="s">
        <v>207</v>
      </c>
      <c r="AY3783" s="16" t="s">
        <v>207</v>
      </c>
      <c r="AZ3783" s="16" t="s">
        <v>207</v>
      </c>
      <c r="BA3783" s="16" t="s">
        <v>207</v>
      </c>
      <c r="BB3783" s="16" t="s">
        <v>207</v>
      </c>
      <c r="BC3783" s="16">
        <v>0.4</v>
      </c>
      <c r="BD3783" s="16">
        <f t="shared" si="847"/>
        <v>1.4000000000000001</v>
      </c>
      <c r="BE3783" s="16">
        <f t="shared" si="848"/>
        <v>692.25</v>
      </c>
      <c r="BG3783" s="16">
        <f t="shared" si="849"/>
        <v>480</v>
      </c>
      <c r="BH3783" s="16">
        <f t="shared" si="850"/>
        <v>256</v>
      </c>
      <c r="BI3783" s="16">
        <f t="shared" si="851"/>
        <v>3.2</v>
      </c>
    </row>
    <row r="3784" spans="1:61" x14ac:dyDescent="0.35">
      <c r="A3784">
        <v>3783</v>
      </c>
      <c r="B3784" t="s">
        <v>360</v>
      </c>
      <c r="C3784" t="s">
        <v>10396</v>
      </c>
      <c r="D3784" s="15" t="s">
        <v>4351</v>
      </c>
      <c r="E3784" s="12" t="s">
        <v>98</v>
      </c>
      <c r="G3784" s="12" t="s">
        <v>3316</v>
      </c>
      <c r="H3784" s="12" t="s">
        <v>589</v>
      </c>
      <c r="I3784" s="12" t="s">
        <v>363</v>
      </c>
      <c r="J3784" s="12" t="s">
        <v>2401</v>
      </c>
      <c r="K3784" s="12" t="s">
        <v>363</v>
      </c>
      <c r="N3784" s="16" t="s">
        <v>206</v>
      </c>
      <c r="O3784" s="16" t="s">
        <v>4345</v>
      </c>
      <c r="P3784" s="12" t="s">
        <v>366</v>
      </c>
      <c r="Q3784" s="16">
        <v>2022</v>
      </c>
      <c r="R3784" s="16" t="s">
        <v>4080</v>
      </c>
      <c r="T3784" s="16">
        <v>0</v>
      </c>
      <c r="V3784" s="12" t="s">
        <v>204</v>
      </c>
      <c r="W3784" s="12" t="s">
        <v>204</v>
      </c>
      <c r="X3784" s="16">
        <v>1</v>
      </c>
      <c r="Y3784" s="16">
        <v>7</v>
      </c>
      <c r="Z3784" s="16">
        <v>0.4</v>
      </c>
      <c r="AA3784" s="16">
        <v>52</v>
      </c>
      <c r="AB3784" s="16" t="s">
        <v>2114</v>
      </c>
      <c r="AC3784" s="16" t="s">
        <v>5621</v>
      </c>
      <c r="AD3784" s="16">
        <f t="shared" si="836"/>
        <v>18200</v>
      </c>
      <c r="AE3784" s="16">
        <f t="shared" si="837"/>
        <v>140</v>
      </c>
      <c r="AF3784" s="16">
        <f t="shared" si="838"/>
        <v>52500</v>
      </c>
      <c r="AG3784" s="16">
        <f t="shared" si="839"/>
        <v>40</v>
      </c>
      <c r="AH3784" s="12">
        <f t="shared" si="840"/>
        <v>0</v>
      </c>
      <c r="AI3784" s="16">
        <f t="shared" si="841"/>
        <v>2.8000000000000003</v>
      </c>
      <c r="AJ3784" s="16">
        <f t="shared" si="842"/>
        <v>9660.0000000000018</v>
      </c>
      <c r="AK3784" s="16">
        <f t="shared" si="843"/>
        <v>200</v>
      </c>
      <c r="AL3784" s="16">
        <f t="shared" si="844"/>
        <v>2000</v>
      </c>
      <c r="AM3784" s="16">
        <f t="shared" si="845"/>
        <v>28400</v>
      </c>
      <c r="AN3784" s="16">
        <f t="shared" si="846"/>
        <v>110760</v>
      </c>
      <c r="AP3784" s="16">
        <v>0.4</v>
      </c>
      <c r="AQ3784" s="16" t="s">
        <v>207</v>
      </c>
      <c r="AX3784" s="16" t="s">
        <v>207</v>
      </c>
      <c r="AY3784" s="16" t="s">
        <v>207</v>
      </c>
      <c r="AZ3784" s="16" t="s">
        <v>207</v>
      </c>
      <c r="BA3784" s="16" t="s">
        <v>207</v>
      </c>
      <c r="BB3784" s="16" t="s">
        <v>207</v>
      </c>
      <c r="BC3784" s="16">
        <v>0.4</v>
      </c>
      <c r="BD3784" s="16">
        <f t="shared" si="847"/>
        <v>1.4000000000000001</v>
      </c>
      <c r="BE3784" s="16">
        <f t="shared" si="848"/>
        <v>692.25</v>
      </c>
      <c r="BG3784" s="16">
        <f t="shared" si="849"/>
        <v>480</v>
      </c>
      <c r="BH3784" s="16">
        <f t="shared" si="850"/>
        <v>256</v>
      </c>
      <c r="BI3784" s="16">
        <f t="shared" si="851"/>
        <v>3.2</v>
      </c>
    </row>
    <row r="3785" spans="1:61" x14ac:dyDescent="0.35">
      <c r="A3785">
        <v>3784</v>
      </c>
      <c r="B3785" t="s">
        <v>360</v>
      </c>
      <c r="C3785" t="s">
        <v>10397</v>
      </c>
      <c r="D3785" s="15" t="s">
        <v>4352</v>
      </c>
      <c r="E3785" s="12" t="s">
        <v>98</v>
      </c>
      <c r="G3785" s="12" t="s">
        <v>3316</v>
      </c>
      <c r="H3785" s="12" t="s">
        <v>589</v>
      </c>
      <c r="I3785" s="12" t="s">
        <v>363</v>
      </c>
      <c r="J3785" s="12" t="s">
        <v>2401</v>
      </c>
      <c r="K3785" s="12" t="s">
        <v>363</v>
      </c>
      <c r="N3785" s="16" t="s">
        <v>205</v>
      </c>
      <c r="O3785" s="16" t="s">
        <v>4345</v>
      </c>
      <c r="P3785" s="12" t="s">
        <v>366</v>
      </c>
      <c r="Q3785" s="16">
        <v>2022</v>
      </c>
      <c r="R3785" s="16" t="s">
        <v>4080</v>
      </c>
      <c r="T3785" s="16">
        <v>0</v>
      </c>
      <c r="V3785" s="12" t="s">
        <v>204</v>
      </c>
      <c r="W3785" s="12" t="s">
        <v>204</v>
      </c>
      <c r="X3785" s="16">
        <v>1</v>
      </c>
      <c r="Y3785" s="16">
        <v>7</v>
      </c>
      <c r="Z3785" s="16">
        <v>0.4</v>
      </c>
      <c r="AA3785" s="16">
        <v>52</v>
      </c>
      <c r="AB3785" s="16" t="s">
        <v>2114</v>
      </c>
      <c r="AC3785" s="16" t="s">
        <v>5621</v>
      </c>
      <c r="AD3785" s="16">
        <f t="shared" si="836"/>
        <v>18200</v>
      </c>
      <c r="AE3785" s="16">
        <f t="shared" si="837"/>
        <v>140</v>
      </c>
      <c r="AF3785" s="16">
        <f t="shared" si="838"/>
        <v>52500</v>
      </c>
      <c r="AG3785" s="16">
        <f t="shared" si="839"/>
        <v>40</v>
      </c>
      <c r="AH3785" s="12">
        <f t="shared" si="840"/>
        <v>0</v>
      </c>
      <c r="AI3785" s="16">
        <f t="shared" si="841"/>
        <v>2.8000000000000003</v>
      </c>
      <c r="AJ3785" s="16">
        <f t="shared" si="842"/>
        <v>9660.0000000000018</v>
      </c>
      <c r="AK3785" s="16">
        <f t="shared" si="843"/>
        <v>200</v>
      </c>
      <c r="AL3785" s="16">
        <f t="shared" si="844"/>
        <v>2000</v>
      </c>
      <c r="AM3785" s="16">
        <f t="shared" si="845"/>
        <v>28400</v>
      </c>
      <c r="AN3785" s="16">
        <f t="shared" si="846"/>
        <v>110760</v>
      </c>
      <c r="AP3785" s="16">
        <v>0.4</v>
      </c>
      <c r="AQ3785" s="16" t="s">
        <v>207</v>
      </c>
      <c r="AX3785" s="16" t="s">
        <v>207</v>
      </c>
      <c r="AY3785" s="16" t="s">
        <v>207</v>
      </c>
      <c r="AZ3785" s="16" t="s">
        <v>207</v>
      </c>
      <c r="BA3785" s="16" t="s">
        <v>207</v>
      </c>
      <c r="BB3785" s="16" t="s">
        <v>207</v>
      </c>
      <c r="BC3785" s="16">
        <v>0.4</v>
      </c>
      <c r="BD3785" s="16">
        <f t="shared" si="847"/>
        <v>1.4000000000000001</v>
      </c>
      <c r="BE3785" s="16">
        <f t="shared" si="848"/>
        <v>692.25</v>
      </c>
      <c r="BG3785" s="16">
        <f t="shared" si="849"/>
        <v>480</v>
      </c>
      <c r="BH3785" s="16">
        <f t="shared" si="850"/>
        <v>256</v>
      </c>
      <c r="BI3785" s="16">
        <f t="shared" si="851"/>
        <v>3.2</v>
      </c>
    </row>
    <row r="3786" spans="1:61" x14ac:dyDescent="0.35">
      <c r="A3786">
        <v>3785</v>
      </c>
      <c r="B3786" t="s">
        <v>360</v>
      </c>
      <c r="C3786" t="s">
        <v>10398</v>
      </c>
      <c r="D3786" s="15" t="s">
        <v>661</v>
      </c>
      <c r="E3786" s="12" t="s">
        <v>98</v>
      </c>
      <c r="G3786" s="12" t="s">
        <v>3316</v>
      </c>
      <c r="H3786" s="12" t="s">
        <v>589</v>
      </c>
      <c r="I3786" s="12" t="s">
        <v>363</v>
      </c>
      <c r="J3786" s="12" t="s">
        <v>2401</v>
      </c>
      <c r="K3786" s="12" t="s">
        <v>363</v>
      </c>
      <c r="N3786" s="16" t="s">
        <v>206</v>
      </c>
      <c r="O3786" s="16" t="s">
        <v>4345</v>
      </c>
      <c r="P3786" s="12" t="s">
        <v>366</v>
      </c>
      <c r="Q3786" s="16">
        <v>2022</v>
      </c>
      <c r="R3786" s="16" t="s">
        <v>4080</v>
      </c>
      <c r="T3786" s="16">
        <v>0</v>
      </c>
      <c r="V3786" s="12" t="s">
        <v>204</v>
      </c>
      <c r="W3786" s="12" t="s">
        <v>204</v>
      </c>
      <c r="X3786" s="16">
        <v>1</v>
      </c>
      <c r="Y3786" s="16">
        <v>7</v>
      </c>
      <c r="Z3786" s="16">
        <v>0.4</v>
      </c>
      <c r="AA3786" s="16">
        <v>52</v>
      </c>
      <c r="AB3786" s="16" t="s">
        <v>2114</v>
      </c>
      <c r="AC3786" s="16" t="s">
        <v>5621</v>
      </c>
      <c r="AD3786" s="16">
        <f t="shared" si="836"/>
        <v>18200</v>
      </c>
      <c r="AE3786" s="16">
        <f t="shared" si="837"/>
        <v>140</v>
      </c>
      <c r="AF3786" s="16">
        <f t="shared" si="838"/>
        <v>52500</v>
      </c>
      <c r="AG3786" s="16">
        <f t="shared" si="839"/>
        <v>40</v>
      </c>
      <c r="AH3786" s="12">
        <f t="shared" si="840"/>
        <v>0</v>
      </c>
      <c r="AI3786" s="16">
        <f t="shared" si="841"/>
        <v>2.8000000000000003</v>
      </c>
      <c r="AJ3786" s="16">
        <f t="shared" si="842"/>
        <v>9660.0000000000018</v>
      </c>
      <c r="AK3786" s="16">
        <f t="shared" si="843"/>
        <v>200</v>
      </c>
      <c r="AL3786" s="16">
        <f t="shared" si="844"/>
        <v>2000</v>
      </c>
      <c r="AM3786" s="16">
        <f t="shared" si="845"/>
        <v>28400</v>
      </c>
      <c r="AN3786" s="16">
        <f t="shared" si="846"/>
        <v>110760</v>
      </c>
      <c r="AP3786" s="16">
        <v>0.4</v>
      </c>
      <c r="AQ3786" s="16" t="s">
        <v>207</v>
      </c>
      <c r="AX3786" s="16" t="s">
        <v>207</v>
      </c>
      <c r="AY3786" s="16" t="s">
        <v>207</v>
      </c>
      <c r="AZ3786" s="16" t="s">
        <v>207</v>
      </c>
      <c r="BA3786" s="16" t="s">
        <v>207</v>
      </c>
      <c r="BB3786" s="16" t="s">
        <v>207</v>
      </c>
      <c r="BC3786" s="16">
        <v>0.4</v>
      </c>
      <c r="BD3786" s="16">
        <f t="shared" si="847"/>
        <v>1.4000000000000001</v>
      </c>
      <c r="BE3786" s="16">
        <f t="shared" si="848"/>
        <v>692.25</v>
      </c>
      <c r="BG3786" s="16">
        <f t="shared" si="849"/>
        <v>480</v>
      </c>
      <c r="BH3786" s="16">
        <f t="shared" si="850"/>
        <v>256</v>
      </c>
      <c r="BI3786" s="16">
        <f t="shared" si="851"/>
        <v>3.2</v>
      </c>
    </row>
    <row r="3787" spans="1:61" x14ac:dyDescent="0.35">
      <c r="A3787">
        <v>3786</v>
      </c>
      <c r="B3787" t="s">
        <v>360</v>
      </c>
      <c r="C3787" t="s">
        <v>10399</v>
      </c>
      <c r="D3787" s="15" t="s">
        <v>4353</v>
      </c>
      <c r="E3787" s="12" t="s">
        <v>98</v>
      </c>
      <c r="G3787" s="12" t="s">
        <v>3316</v>
      </c>
      <c r="H3787" s="12" t="s">
        <v>589</v>
      </c>
      <c r="I3787" s="12" t="s">
        <v>363</v>
      </c>
      <c r="J3787" s="12" t="s">
        <v>2401</v>
      </c>
      <c r="K3787" s="12" t="s">
        <v>363</v>
      </c>
      <c r="N3787" s="16" t="s">
        <v>206</v>
      </c>
      <c r="O3787" s="16" t="s">
        <v>4345</v>
      </c>
      <c r="P3787" s="12" t="s">
        <v>366</v>
      </c>
      <c r="Q3787" s="16">
        <v>2022</v>
      </c>
      <c r="R3787" s="16" t="s">
        <v>4080</v>
      </c>
      <c r="T3787" s="16">
        <v>0</v>
      </c>
      <c r="V3787" s="12" t="s">
        <v>204</v>
      </c>
      <c r="W3787" s="12" t="s">
        <v>204</v>
      </c>
      <c r="X3787" s="16">
        <v>1</v>
      </c>
      <c r="Y3787" s="16">
        <v>7</v>
      </c>
      <c r="Z3787" s="16">
        <v>0.4</v>
      </c>
      <c r="AA3787" s="16">
        <v>52</v>
      </c>
      <c r="AB3787" s="16" t="s">
        <v>2114</v>
      </c>
      <c r="AC3787" s="16" t="s">
        <v>5621</v>
      </c>
      <c r="AD3787" s="16">
        <f t="shared" si="836"/>
        <v>18200</v>
      </c>
      <c r="AE3787" s="16">
        <f t="shared" si="837"/>
        <v>140</v>
      </c>
      <c r="AF3787" s="16">
        <f t="shared" si="838"/>
        <v>52500</v>
      </c>
      <c r="AG3787" s="16">
        <f t="shared" si="839"/>
        <v>40</v>
      </c>
      <c r="AH3787" s="12">
        <f t="shared" si="840"/>
        <v>0</v>
      </c>
      <c r="AI3787" s="16">
        <f t="shared" si="841"/>
        <v>2.8000000000000003</v>
      </c>
      <c r="AJ3787" s="16">
        <f t="shared" si="842"/>
        <v>9660.0000000000018</v>
      </c>
      <c r="AK3787" s="16">
        <f t="shared" si="843"/>
        <v>200</v>
      </c>
      <c r="AL3787" s="16">
        <f t="shared" si="844"/>
        <v>2000</v>
      </c>
      <c r="AM3787" s="16">
        <f t="shared" si="845"/>
        <v>28400</v>
      </c>
      <c r="AN3787" s="16">
        <f t="shared" si="846"/>
        <v>110760</v>
      </c>
      <c r="AP3787" s="16">
        <v>0.4</v>
      </c>
      <c r="AQ3787" s="16" t="s">
        <v>207</v>
      </c>
      <c r="AX3787" s="16" t="s">
        <v>207</v>
      </c>
      <c r="AY3787" s="16" t="s">
        <v>207</v>
      </c>
      <c r="AZ3787" s="16" t="s">
        <v>207</v>
      </c>
      <c r="BA3787" s="16" t="s">
        <v>207</v>
      </c>
      <c r="BB3787" s="16" t="s">
        <v>207</v>
      </c>
      <c r="BC3787" s="16">
        <v>0.4</v>
      </c>
      <c r="BD3787" s="16">
        <f t="shared" si="847"/>
        <v>1.4000000000000001</v>
      </c>
      <c r="BE3787" s="16">
        <f t="shared" si="848"/>
        <v>692.25</v>
      </c>
      <c r="BG3787" s="16">
        <f t="shared" si="849"/>
        <v>480</v>
      </c>
      <c r="BH3787" s="16">
        <f t="shared" si="850"/>
        <v>256</v>
      </c>
      <c r="BI3787" s="16">
        <f t="shared" si="851"/>
        <v>3.2</v>
      </c>
    </row>
    <row r="3788" spans="1:61" x14ac:dyDescent="0.35">
      <c r="A3788">
        <v>3787</v>
      </c>
      <c r="B3788" t="s">
        <v>360</v>
      </c>
      <c r="C3788" t="s">
        <v>10400</v>
      </c>
      <c r="D3788" s="15" t="s">
        <v>4354</v>
      </c>
      <c r="E3788" s="12" t="s">
        <v>98</v>
      </c>
      <c r="G3788" s="12" t="s">
        <v>3316</v>
      </c>
      <c r="H3788" s="12" t="s">
        <v>589</v>
      </c>
      <c r="I3788" s="12" t="s">
        <v>363</v>
      </c>
      <c r="J3788" s="12" t="s">
        <v>2401</v>
      </c>
      <c r="K3788" s="12" t="s">
        <v>363</v>
      </c>
      <c r="N3788" s="16" t="s">
        <v>206</v>
      </c>
      <c r="O3788" s="16" t="s">
        <v>4345</v>
      </c>
      <c r="P3788" s="12" t="s">
        <v>366</v>
      </c>
      <c r="Q3788" s="16">
        <v>2022</v>
      </c>
      <c r="R3788" s="16" t="s">
        <v>4080</v>
      </c>
      <c r="T3788" s="16">
        <v>0</v>
      </c>
      <c r="V3788" s="12" t="s">
        <v>204</v>
      </c>
      <c r="W3788" s="12" t="s">
        <v>204</v>
      </c>
      <c r="X3788" s="16">
        <v>1</v>
      </c>
      <c r="Y3788" s="16">
        <v>7</v>
      </c>
      <c r="Z3788" s="16">
        <v>0.4</v>
      </c>
      <c r="AA3788" s="16">
        <v>52</v>
      </c>
      <c r="AB3788" s="16" t="s">
        <v>2114</v>
      </c>
      <c r="AC3788" s="16" t="s">
        <v>5621</v>
      </c>
      <c r="AD3788" s="16">
        <f t="shared" si="836"/>
        <v>18200</v>
      </c>
      <c r="AE3788" s="16">
        <f t="shared" si="837"/>
        <v>140</v>
      </c>
      <c r="AF3788" s="16">
        <f t="shared" si="838"/>
        <v>52500</v>
      </c>
      <c r="AG3788" s="16">
        <f t="shared" si="839"/>
        <v>40</v>
      </c>
      <c r="AH3788" s="12">
        <f t="shared" si="840"/>
        <v>0</v>
      </c>
      <c r="AI3788" s="16">
        <f t="shared" si="841"/>
        <v>2.8000000000000003</v>
      </c>
      <c r="AJ3788" s="16">
        <f t="shared" si="842"/>
        <v>9660.0000000000018</v>
      </c>
      <c r="AK3788" s="16">
        <f t="shared" si="843"/>
        <v>200</v>
      </c>
      <c r="AL3788" s="16">
        <f t="shared" si="844"/>
        <v>2000</v>
      </c>
      <c r="AM3788" s="16">
        <f t="shared" si="845"/>
        <v>28400</v>
      </c>
      <c r="AN3788" s="16">
        <f t="shared" si="846"/>
        <v>110760</v>
      </c>
      <c r="AP3788" s="16">
        <v>0.4</v>
      </c>
      <c r="AQ3788" s="16" t="s">
        <v>207</v>
      </c>
      <c r="AX3788" s="16" t="s">
        <v>207</v>
      </c>
      <c r="AY3788" s="16" t="s">
        <v>207</v>
      </c>
      <c r="AZ3788" s="16" t="s">
        <v>207</v>
      </c>
      <c r="BA3788" s="16" t="s">
        <v>207</v>
      </c>
      <c r="BB3788" s="16" t="s">
        <v>207</v>
      </c>
      <c r="BC3788" s="16">
        <v>0.4</v>
      </c>
      <c r="BD3788" s="16">
        <f t="shared" si="847"/>
        <v>1.4000000000000001</v>
      </c>
      <c r="BE3788" s="16">
        <f t="shared" si="848"/>
        <v>692.25</v>
      </c>
      <c r="BG3788" s="16">
        <f t="shared" si="849"/>
        <v>480</v>
      </c>
      <c r="BH3788" s="16">
        <f t="shared" si="850"/>
        <v>256</v>
      </c>
      <c r="BI3788" s="16">
        <f t="shared" si="851"/>
        <v>3.2</v>
      </c>
    </row>
    <row r="3789" spans="1:61" x14ac:dyDescent="0.35">
      <c r="A3789">
        <v>3788</v>
      </c>
      <c r="B3789" t="s">
        <v>360</v>
      </c>
      <c r="C3789" t="s">
        <v>10401</v>
      </c>
      <c r="D3789" s="15" t="s">
        <v>4355</v>
      </c>
      <c r="E3789" s="12" t="s">
        <v>98</v>
      </c>
      <c r="G3789" s="12" t="s">
        <v>3316</v>
      </c>
      <c r="H3789" s="12" t="s">
        <v>589</v>
      </c>
      <c r="I3789" s="12" t="s">
        <v>363</v>
      </c>
      <c r="J3789" s="12" t="s">
        <v>2401</v>
      </c>
      <c r="K3789" s="12" t="s">
        <v>363</v>
      </c>
      <c r="N3789" s="16" t="s">
        <v>206</v>
      </c>
      <c r="O3789" s="16" t="s">
        <v>4345</v>
      </c>
      <c r="P3789" s="12" t="s">
        <v>366</v>
      </c>
      <c r="Q3789" s="16">
        <v>2022</v>
      </c>
      <c r="R3789" s="16" t="s">
        <v>4089</v>
      </c>
      <c r="T3789" s="16">
        <v>0</v>
      </c>
      <c r="V3789" s="12" t="s">
        <v>204</v>
      </c>
      <c r="W3789" s="12" t="s">
        <v>204</v>
      </c>
      <c r="X3789" s="16">
        <v>1</v>
      </c>
      <c r="Y3789" s="16">
        <v>7</v>
      </c>
      <c r="Z3789" s="16">
        <v>0.8</v>
      </c>
      <c r="AA3789" s="16">
        <v>104</v>
      </c>
      <c r="AB3789" s="16" t="s">
        <v>2114</v>
      </c>
      <c r="AC3789" s="16" t="s">
        <v>5621</v>
      </c>
      <c r="AD3789" s="16">
        <f t="shared" si="836"/>
        <v>36400</v>
      </c>
      <c r="AE3789" s="16">
        <f t="shared" si="837"/>
        <v>280</v>
      </c>
      <c r="AF3789" s="16">
        <f t="shared" si="838"/>
        <v>105000</v>
      </c>
      <c r="AG3789" s="16">
        <f t="shared" si="839"/>
        <v>80</v>
      </c>
      <c r="AH3789" s="12">
        <f t="shared" si="840"/>
        <v>0</v>
      </c>
      <c r="AI3789" s="16">
        <f t="shared" si="841"/>
        <v>5.6000000000000005</v>
      </c>
      <c r="AJ3789" s="16">
        <f t="shared" si="842"/>
        <v>19320.000000000004</v>
      </c>
      <c r="AK3789" s="16">
        <f t="shared" si="843"/>
        <v>400</v>
      </c>
      <c r="AL3789" s="16">
        <f t="shared" si="844"/>
        <v>4000</v>
      </c>
      <c r="AM3789" s="16">
        <f t="shared" si="845"/>
        <v>56800</v>
      </c>
      <c r="AN3789" s="16">
        <f t="shared" si="846"/>
        <v>221520</v>
      </c>
      <c r="AP3789" s="16">
        <v>0.8</v>
      </c>
      <c r="AQ3789" s="16" t="s">
        <v>207</v>
      </c>
      <c r="AX3789" s="16" t="s">
        <v>207</v>
      </c>
      <c r="AY3789" s="16" t="s">
        <v>207</v>
      </c>
      <c r="AZ3789" s="16" t="s">
        <v>207</v>
      </c>
      <c r="BA3789" s="16" t="s">
        <v>207</v>
      </c>
      <c r="BB3789" s="16" t="s">
        <v>207</v>
      </c>
      <c r="BC3789" s="16">
        <v>0.8</v>
      </c>
      <c r="BD3789" s="16">
        <f t="shared" si="847"/>
        <v>2.8000000000000003</v>
      </c>
      <c r="BE3789" s="16">
        <f t="shared" si="848"/>
        <v>1384.5</v>
      </c>
      <c r="BG3789" s="16">
        <f t="shared" si="849"/>
        <v>960</v>
      </c>
      <c r="BH3789" s="16">
        <f t="shared" si="850"/>
        <v>512</v>
      </c>
      <c r="BI3789" s="16">
        <f t="shared" si="851"/>
        <v>6.4</v>
      </c>
    </row>
    <row r="3790" spans="1:61" x14ac:dyDescent="0.35">
      <c r="A3790">
        <v>3789</v>
      </c>
      <c r="B3790" t="s">
        <v>360</v>
      </c>
      <c r="C3790" t="s">
        <v>10402</v>
      </c>
      <c r="D3790" s="15" t="s">
        <v>4356</v>
      </c>
      <c r="E3790" s="12" t="s">
        <v>98</v>
      </c>
      <c r="G3790" s="12" t="s">
        <v>3316</v>
      </c>
      <c r="H3790" s="12" t="s">
        <v>589</v>
      </c>
      <c r="I3790" s="12" t="s">
        <v>363</v>
      </c>
      <c r="J3790" s="12" t="s">
        <v>2401</v>
      </c>
      <c r="K3790" s="12" t="s">
        <v>363</v>
      </c>
      <c r="N3790" s="16" t="s">
        <v>206</v>
      </c>
      <c r="O3790" s="16" t="s">
        <v>4345</v>
      </c>
      <c r="P3790" s="12" t="s">
        <v>366</v>
      </c>
      <c r="Q3790" s="16">
        <v>2022</v>
      </c>
      <c r="R3790" s="16" t="s">
        <v>4080</v>
      </c>
      <c r="T3790" s="16">
        <v>0</v>
      </c>
      <c r="V3790" s="12" t="s">
        <v>204</v>
      </c>
      <c r="W3790" s="12" t="s">
        <v>204</v>
      </c>
      <c r="X3790" s="16">
        <v>1</v>
      </c>
      <c r="Y3790" s="16">
        <v>7</v>
      </c>
      <c r="Z3790" s="16">
        <v>0.4</v>
      </c>
      <c r="AA3790" s="16">
        <v>52</v>
      </c>
      <c r="AB3790" s="16" t="s">
        <v>2114</v>
      </c>
      <c r="AC3790" s="16" t="s">
        <v>5621</v>
      </c>
      <c r="AD3790" s="16">
        <f t="shared" si="836"/>
        <v>18200</v>
      </c>
      <c r="AE3790" s="16">
        <f t="shared" si="837"/>
        <v>140</v>
      </c>
      <c r="AF3790" s="16">
        <f t="shared" si="838"/>
        <v>52500</v>
      </c>
      <c r="AG3790" s="16">
        <f t="shared" si="839"/>
        <v>40</v>
      </c>
      <c r="AH3790" s="12">
        <f t="shared" si="840"/>
        <v>0</v>
      </c>
      <c r="AI3790" s="16">
        <f t="shared" si="841"/>
        <v>2.8000000000000003</v>
      </c>
      <c r="AJ3790" s="16">
        <f t="shared" si="842"/>
        <v>9660.0000000000018</v>
      </c>
      <c r="AK3790" s="16">
        <f t="shared" si="843"/>
        <v>200</v>
      </c>
      <c r="AL3790" s="16">
        <f t="shared" si="844"/>
        <v>2000</v>
      </c>
      <c r="AM3790" s="16">
        <f t="shared" si="845"/>
        <v>28400</v>
      </c>
      <c r="AN3790" s="16">
        <f t="shared" si="846"/>
        <v>110760</v>
      </c>
      <c r="AP3790" s="16">
        <v>0.4</v>
      </c>
      <c r="AQ3790" s="16" t="s">
        <v>207</v>
      </c>
      <c r="AX3790" s="16" t="s">
        <v>207</v>
      </c>
      <c r="AY3790" s="16" t="s">
        <v>207</v>
      </c>
      <c r="AZ3790" s="16" t="s">
        <v>207</v>
      </c>
      <c r="BA3790" s="16" t="s">
        <v>207</v>
      </c>
      <c r="BB3790" s="16" t="s">
        <v>207</v>
      </c>
      <c r="BC3790" s="16">
        <v>0.4</v>
      </c>
      <c r="BD3790" s="16">
        <f t="shared" si="847"/>
        <v>1.4000000000000001</v>
      </c>
      <c r="BE3790" s="16">
        <f t="shared" si="848"/>
        <v>692.25</v>
      </c>
      <c r="BG3790" s="16">
        <f t="shared" si="849"/>
        <v>480</v>
      </c>
      <c r="BH3790" s="16">
        <f t="shared" si="850"/>
        <v>256</v>
      </c>
      <c r="BI3790" s="16">
        <f t="shared" si="851"/>
        <v>3.2</v>
      </c>
    </row>
    <row r="3791" spans="1:61" x14ac:dyDescent="0.35">
      <c r="A3791">
        <v>3790</v>
      </c>
      <c r="B3791" t="s">
        <v>360</v>
      </c>
      <c r="C3791" t="s">
        <v>10403</v>
      </c>
      <c r="D3791" s="15" t="s">
        <v>4357</v>
      </c>
      <c r="E3791" s="12" t="s">
        <v>98</v>
      </c>
      <c r="G3791" s="12" t="s">
        <v>3316</v>
      </c>
      <c r="H3791" s="12" t="s">
        <v>589</v>
      </c>
      <c r="I3791" s="12" t="s">
        <v>363</v>
      </c>
      <c r="J3791" s="12" t="s">
        <v>2401</v>
      </c>
      <c r="K3791" s="12" t="s">
        <v>363</v>
      </c>
      <c r="N3791" s="16" t="s">
        <v>206</v>
      </c>
      <c r="O3791" s="16" t="s">
        <v>4345</v>
      </c>
      <c r="P3791" s="12" t="s">
        <v>366</v>
      </c>
      <c r="Q3791" s="16">
        <v>2022</v>
      </c>
      <c r="R3791" s="16" t="s">
        <v>4089</v>
      </c>
      <c r="T3791" s="16">
        <v>0</v>
      </c>
      <c r="V3791" s="12" t="s">
        <v>204</v>
      </c>
      <c r="W3791" s="12" t="s">
        <v>204</v>
      </c>
      <c r="X3791" s="16">
        <v>1</v>
      </c>
      <c r="Y3791" s="16">
        <v>7</v>
      </c>
      <c r="Z3791" s="16">
        <v>0.8</v>
      </c>
      <c r="AA3791" s="16">
        <v>104</v>
      </c>
      <c r="AB3791" s="16" t="s">
        <v>2114</v>
      </c>
      <c r="AC3791" s="16" t="s">
        <v>5621</v>
      </c>
      <c r="AD3791" s="16">
        <f t="shared" si="836"/>
        <v>36400</v>
      </c>
      <c r="AE3791" s="16">
        <f t="shared" si="837"/>
        <v>280</v>
      </c>
      <c r="AF3791" s="16">
        <f t="shared" si="838"/>
        <v>105000</v>
      </c>
      <c r="AG3791" s="16">
        <f t="shared" si="839"/>
        <v>80</v>
      </c>
      <c r="AH3791" s="12">
        <f t="shared" si="840"/>
        <v>0</v>
      </c>
      <c r="AI3791" s="16">
        <f t="shared" si="841"/>
        <v>5.6000000000000005</v>
      </c>
      <c r="AJ3791" s="16">
        <f t="shared" si="842"/>
        <v>19320.000000000004</v>
      </c>
      <c r="AK3791" s="16">
        <f t="shared" si="843"/>
        <v>400</v>
      </c>
      <c r="AL3791" s="16">
        <f t="shared" si="844"/>
        <v>4000</v>
      </c>
      <c r="AM3791" s="16">
        <f t="shared" si="845"/>
        <v>56800</v>
      </c>
      <c r="AN3791" s="16">
        <f t="shared" si="846"/>
        <v>221520</v>
      </c>
      <c r="AP3791" s="16">
        <v>0.8</v>
      </c>
      <c r="AQ3791" s="16" t="s">
        <v>207</v>
      </c>
      <c r="AX3791" s="16" t="s">
        <v>207</v>
      </c>
      <c r="AY3791" s="16" t="s">
        <v>207</v>
      </c>
      <c r="AZ3791" s="16" t="s">
        <v>207</v>
      </c>
      <c r="BA3791" s="16" t="s">
        <v>207</v>
      </c>
      <c r="BB3791" s="16" t="s">
        <v>207</v>
      </c>
      <c r="BC3791" s="16">
        <v>0.8</v>
      </c>
      <c r="BD3791" s="16">
        <f t="shared" si="847"/>
        <v>2.8000000000000003</v>
      </c>
      <c r="BE3791" s="16">
        <f t="shared" si="848"/>
        <v>1384.5</v>
      </c>
      <c r="BG3791" s="16">
        <f t="shared" si="849"/>
        <v>960</v>
      </c>
      <c r="BH3791" s="16">
        <f t="shared" si="850"/>
        <v>512</v>
      </c>
      <c r="BI3791" s="16">
        <f t="shared" si="851"/>
        <v>6.4</v>
      </c>
    </row>
    <row r="3792" spans="1:61" x14ac:dyDescent="0.35">
      <c r="A3792">
        <v>3791</v>
      </c>
      <c r="B3792" t="s">
        <v>360</v>
      </c>
      <c r="C3792" t="s">
        <v>10404</v>
      </c>
      <c r="D3792" s="15" t="s">
        <v>4358</v>
      </c>
      <c r="E3792" s="12" t="s">
        <v>98</v>
      </c>
      <c r="G3792" s="12" t="s">
        <v>3316</v>
      </c>
      <c r="H3792" s="12" t="s">
        <v>589</v>
      </c>
      <c r="I3792" s="12" t="s">
        <v>363</v>
      </c>
      <c r="J3792" s="12" t="s">
        <v>2401</v>
      </c>
      <c r="K3792" s="12" t="s">
        <v>363</v>
      </c>
      <c r="N3792" s="16" t="s">
        <v>206</v>
      </c>
      <c r="O3792" s="16" t="s">
        <v>4345</v>
      </c>
      <c r="P3792" s="12" t="s">
        <v>366</v>
      </c>
      <c r="Q3792" s="16">
        <v>2022</v>
      </c>
      <c r="R3792" s="16" t="s">
        <v>4080</v>
      </c>
      <c r="T3792" s="16">
        <v>0</v>
      </c>
      <c r="V3792" s="12" t="s">
        <v>204</v>
      </c>
      <c r="W3792" s="12" t="s">
        <v>204</v>
      </c>
      <c r="X3792" s="16">
        <v>1</v>
      </c>
      <c r="Y3792" s="16">
        <v>7</v>
      </c>
      <c r="Z3792" s="16">
        <v>0.4</v>
      </c>
      <c r="AA3792" s="16">
        <v>52</v>
      </c>
      <c r="AB3792" s="16" t="s">
        <v>2114</v>
      </c>
      <c r="AC3792" s="16" t="s">
        <v>5621</v>
      </c>
      <c r="AD3792" s="16">
        <f t="shared" si="836"/>
        <v>18200</v>
      </c>
      <c r="AE3792" s="16">
        <f t="shared" si="837"/>
        <v>140</v>
      </c>
      <c r="AF3792" s="16">
        <f t="shared" si="838"/>
        <v>52500</v>
      </c>
      <c r="AG3792" s="16">
        <f t="shared" si="839"/>
        <v>40</v>
      </c>
      <c r="AH3792" s="12">
        <f t="shared" si="840"/>
        <v>0</v>
      </c>
      <c r="AI3792" s="16">
        <f t="shared" si="841"/>
        <v>2.8000000000000003</v>
      </c>
      <c r="AJ3792" s="16">
        <f t="shared" si="842"/>
        <v>9660.0000000000018</v>
      </c>
      <c r="AK3792" s="16">
        <f t="shared" si="843"/>
        <v>200</v>
      </c>
      <c r="AL3792" s="16">
        <f t="shared" si="844"/>
        <v>2000</v>
      </c>
      <c r="AM3792" s="16">
        <f t="shared" si="845"/>
        <v>28400</v>
      </c>
      <c r="AN3792" s="16">
        <f t="shared" si="846"/>
        <v>110760</v>
      </c>
      <c r="AP3792" s="16">
        <v>0.4</v>
      </c>
      <c r="AQ3792" s="16" t="s">
        <v>207</v>
      </c>
      <c r="AX3792" s="16" t="s">
        <v>207</v>
      </c>
      <c r="AY3792" s="16" t="s">
        <v>207</v>
      </c>
      <c r="AZ3792" s="16" t="s">
        <v>207</v>
      </c>
      <c r="BA3792" s="16" t="s">
        <v>207</v>
      </c>
      <c r="BB3792" s="16" t="s">
        <v>207</v>
      </c>
      <c r="BC3792" s="16">
        <v>0.4</v>
      </c>
      <c r="BD3792" s="16">
        <f t="shared" si="847"/>
        <v>1.4000000000000001</v>
      </c>
      <c r="BE3792" s="16">
        <f t="shared" si="848"/>
        <v>692.25</v>
      </c>
      <c r="BG3792" s="16">
        <f t="shared" si="849"/>
        <v>480</v>
      </c>
      <c r="BH3792" s="16">
        <f t="shared" si="850"/>
        <v>256</v>
      </c>
      <c r="BI3792" s="16">
        <f t="shared" si="851"/>
        <v>3.2</v>
      </c>
    </row>
    <row r="3793" spans="1:61" x14ac:dyDescent="0.35">
      <c r="A3793">
        <v>3792</v>
      </c>
      <c r="B3793" t="s">
        <v>360</v>
      </c>
      <c r="C3793" t="s">
        <v>10405</v>
      </c>
      <c r="D3793" s="15" t="s">
        <v>4359</v>
      </c>
      <c r="E3793" s="12" t="s">
        <v>98</v>
      </c>
      <c r="G3793" s="12" t="s">
        <v>3316</v>
      </c>
      <c r="H3793" s="12" t="s">
        <v>589</v>
      </c>
      <c r="I3793" s="12" t="s">
        <v>363</v>
      </c>
      <c r="J3793" s="12" t="s">
        <v>2401</v>
      </c>
      <c r="K3793" s="12" t="s">
        <v>363</v>
      </c>
      <c r="N3793" s="16" t="s">
        <v>206</v>
      </c>
      <c r="O3793" s="16" t="s">
        <v>4345</v>
      </c>
      <c r="P3793" s="12" t="s">
        <v>366</v>
      </c>
      <c r="Q3793" s="16">
        <v>2022</v>
      </c>
      <c r="R3793" s="16" t="s">
        <v>4360</v>
      </c>
      <c r="T3793" s="16">
        <v>0</v>
      </c>
      <c r="V3793" s="12" t="s">
        <v>204</v>
      </c>
      <c r="W3793" s="12" t="s">
        <v>204</v>
      </c>
      <c r="X3793" s="16">
        <v>1</v>
      </c>
      <c r="Y3793" s="16">
        <v>7</v>
      </c>
      <c r="Z3793" s="16">
        <v>0.4</v>
      </c>
      <c r="AA3793" s="16">
        <v>52</v>
      </c>
      <c r="AB3793" s="16" t="s">
        <v>2114</v>
      </c>
      <c r="AC3793" s="16" t="s">
        <v>5621</v>
      </c>
      <c r="AD3793" s="16">
        <f t="shared" si="836"/>
        <v>18200</v>
      </c>
      <c r="AE3793" s="16">
        <f t="shared" si="837"/>
        <v>140</v>
      </c>
      <c r="AF3793" s="16">
        <f t="shared" si="838"/>
        <v>52500</v>
      </c>
      <c r="AG3793" s="16">
        <f t="shared" si="839"/>
        <v>40</v>
      </c>
      <c r="AH3793" s="12">
        <f t="shared" si="840"/>
        <v>0</v>
      </c>
      <c r="AI3793" s="16">
        <f t="shared" si="841"/>
        <v>2.8000000000000003</v>
      </c>
      <c r="AJ3793" s="16">
        <f t="shared" si="842"/>
        <v>9660.0000000000018</v>
      </c>
      <c r="AK3793" s="16">
        <f t="shared" si="843"/>
        <v>200</v>
      </c>
      <c r="AL3793" s="16">
        <f t="shared" si="844"/>
        <v>2000</v>
      </c>
      <c r="AM3793" s="16">
        <f t="shared" si="845"/>
        <v>28400</v>
      </c>
      <c r="AN3793" s="16">
        <f t="shared" si="846"/>
        <v>110760</v>
      </c>
      <c r="AP3793" s="16">
        <v>0.4</v>
      </c>
      <c r="AQ3793" s="16" t="s">
        <v>207</v>
      </c>
      <c r="AX3793" s="16" t="s">
        <v>207</v>
      </c>
      <c r="AY3793" s="16" t="s">
        <v>207</v>
      </c>
      <c r="AZ3793" s="16" t="s">
        <v>207</v>
      </c>
      <c r="BA3793" s="16" t="s">
        <v>207</v>
      </c>
      <c r="BB3793" s="16" t="s">
        <v>207</v>
      </c>
      <c r="BC3793" s="16">
        <v>0.4</v>
      </c>
      <c r="BD3793" s="16">
        <f t="shared" si="847"/>
        <v>1.4000000000000001</v>
      </c>
      <c r="BE3793" s="16">
        <f t="shared" si="848"/>
        <v>692.25</v>
      </c>
      <c r="BG3793" s="16">
        <f t="shared" si="849"/>
        <v>480</v>
      </c>
      <c r="BH3793" s="16">
        <f t="shared" si="850"/>
        <v>256</v>
      </c>
      <c r="BI3793" s="16">
        <f t="shared" si="851"/>
        <v>3.2</v>
      </c>
    </row>
    <row r="3794" spans="1:61" x14ac:dyDescent="0.35">
      <c r="A3794">
        <v>3793</v>
      </c>
      <c r="B3794" t="s">
        <v>360</v>
      </c>
      <c r="C3794" t="s">
        <v>10406</v>
      </c>
      <c r="D3794" s="15" t="s">
        <v>4361</v>
      </c>
      <c r="E3794" s="12" t="s">
        <v>98</v>
      </c>
      <c r="G3794" s="12" t="s">
        <v>3316</v>
      </c>
      <c r="H3794" s="12" t="s">
        <v>589</v>
      </c>
      <c r="I3794" s="12" t="s">
        <v>363</v>
      </c>
      <c r="J3794" s="12" t="s">
        <v>2401</v>
      </c>
      <c r="K3794" s="12" t="s">
        <v>363</v>
      </c>
      <c r="N3794" s="16" t="s">
        <v>206</v>
      </c>
      <c r="O3794" s="16" t="s">
        <v>4362</v>
      </c>
      <c r="P3794" s="12" t="s">
        <v>366</v>
      </c>
      <c r="Q3794" s="16">
        <v>2022</v>
      </c>
      <c r="R3794" s="16" t="s">
        <v>4243</v>
      </c>
      <c r="T3794" s="16">
        <v>0</v>
      </c>
      <c r="V3794" s="12" t="s">
        <v>204</v>
      </c>
      <c r="W3794" s="12" t="s">
        <v>204</v>
      </c>
      <c r="X3794" s="16">
        <v>1</v>
      </c>
      <c r="Y3794" s="16">
        <v>7</v>
      </c>
      <c r="Z3794" s="16">
        <v>0.43</v>
      </c>
      <c r="AA3794" s="16">
        <v>55.9</v>
      </c>
      <c r="AB3794" s="16" t="s">
        <v>2114</v>
      </c>
      <c r="AC3794" s="16" t="s">
        <v>5621</v>
      </c>
      <c r="AD3794" s="16">
        <f t="shared" si="836"/>
        <v>19565</v>
      </c>
      <c r="AE3794" s="16">
        <f t="shared" si="837"/>
        <v>150.5</v>
      </c>
      <c r="AF3794" s="16">
        <f t="shared" si="838"/>
        <v>56437.5</v>
      </c>
      <c r="AG3794" s="16">
        <f t="shared" si="839"/>
        <v>43</v>
      </c>
      <c r="AH3794" s="12">
        <f t="shared" si="840"/>
        <v>0</v>
      </c>
      <c r="AI3794" s="16">
        <f t="shared" si="841"/>
        <v>3.01</v>
      </c>
      <c r="AJ3794" s="16">
        <f t="shared" si="842"/>
        <v>10384.5</v>
      </c>
      <c r="AK3794" s="16">
        <f t="shared" si="843"/>
        <v>215</v>
      </c>
      <c r="AL3794" s="16">
        <f t="shared" si="844"/>
        <v>2150</v>
      </c>
      <c r="AM3794" s="16">
        <f t="shared" si="845"/>
        <v>30530</v>
      </c>
      <c r="AN3794" s="16">
        <f t="shared" si="846"/>
        <v>119067</v>
      </c>
      <c r="AP3794" s="16">
        <v>0.43</v>
      </c>
      <c r="AQ3794" s="16" t="s">
        <v>207</v>
      </c>
      <c r="AX3794" s="16" t="s">
        <v>207</v>
      </c>
      <c r="AY3794" s="16" t="s">
        <v>207</v>
      </c>
      <c r="AZ3794" s="16" t="s">
        <v>207</v>
      </c>
      <c r="BA3794" s="16" t="s">
        <v>207</v>
      </c>
      <c r="BB3794" s="16" t="s">
        <v>207</v>
      </c>
      <c r="BC3794" s="16">
        <v>0.43</v>
      </c>
      <c r="BD3794" s="16">
        <f t="shared" si="847"/>
        <v>1.5049999999999999</v>
      </c>
      <c r="BE3794" s="16">
        <f t="shared" si="848"/>
        <v>744.16875000000005</v>
      </c>
      <c r="BG3794" s="16">
        <f t="shared" si="849"/>
        <v>516</v>
      </c>
      <c r="BH3794" s="16">
        <f t="shared" si="850"/>
        <v>275.2</v>
      </c>
      <c r="BI3794" s="16">
        <f t="shared" si="851"/>
        <v>3.44</v>
      </c>
    </row>
    <row r="3795" spans="1:61" x14ac:dyDescent="0.35">
      <c r="A3795">
        <v>3794</v>
      </c>
      <c r="B3795" t="s">
        <v>360</v>
      </c>
      <c r="C3795" t="s">
        <v>10407</v>
      </c>
      <c r="D3795" s="15" t="s">
        <v>4335</v>
      </c>
      <c r="E3795" s="12" t="s">
        <v>98</v>
      </c>
      <c r="G3795" s="12" t="s">
        <v>3316</v>
      </c>
      <c r="H3795" s="12" t="s">
        <v>589</v>
      </c>
      <c r="I3795" s="12" t="s">
        <v>363</v>
      </c>
      <c r="J3795" s="12" t="s">
        <v>2401</v>
      </c>
      <c r="K3795" s="12" t="s">
        <v>363</v>
      </c>
      <c r="N3795" s="16" t="s">
        <v>206</v>
      </c>
      <c r="O3795" s="16" t="s">
        <v>4362</v>
      </c>
      <c r="P3795" s="12" t="s">
        <v>366</v>
      </c>
      <c r="Q3795" s="16">
        <v>2022</v>
      </c>
      <c r="R3795" s="16" t="s">
        <v>4080</v>
      </c>
      <c r="T3795" s="16">
        <v>0</v>
      </c>
      <c r="V3795" s="12" t="s">
        <v>204</v>
      </c>
      <c r="W3795" s="12" t="s">
        <v>204</v>
      </c>
      <c r="X3795" s="16">
        <v>1</v>
      </c>
      <c r="Y3795" s="16">
        <v>7</v>
      </c>
      <c r="Z3795" s="16">
        <v>0.4</v>
      </c>
      <c r="AA3795" s="16">
        <v>52</v>
      </c>
      <c r="AB3795" s="16" t="s">
        <v>2114</v>
      </c>
      <c r="AC3795" s="16" t="s">
        <v>5621</v>
      </c>
      <c r="AD3795" s="16">
        <f t="shared" si="836"/>
        <v>18200</v>
      </c>
      <c r="AE3795" s="16">
        <f t="shared" si="837"/>
        <v>140</v>
      </c>
      <c r="AF3795" s="16">
        <f t="shared" si="838"/>
        <v>52500</v>
      </c>
      <c r="AG3795" s="16">
        <f t="shared" si="839"/>
        <v>40</v>
      </c>
      <c r="AH3795" s="12">
        <f t="shared" si="840"/>
        <v>0</v>
      </c>
      <c r="AI3795" s="16">
        <f t="shared" si="841"/>
        <v>2.8000000000000003</v>
      </c>
      <c r="AJ3795" s="16">
        <f t="shared" si="842"/>
        <v>9660.0000000000018</v>
      </c>
      <c r="AK3795" s="16">
        <f t="shared" si="843"/>
        <v>200</v>
      </c>
      <c r="AL3795" s="16">
        <f t="shared" si="844"/>
        <v>2000</v>
      </c>
      <c r="AM3795" s="16">
        <f t="shared" si="845"/>
        <v>28400</v>
      </c>
      <c r="AN3795" s="16">
        <f t="shared" si="846"/>
        <v>110760</v>
      </c>
      <c r="AP3795" s="16">
        <v>0.4</v>
      </c>
      <c r="AQ3795" s="16" t="s">
        <v>207</v>
      </c>
      <c r="AX3795" s="16" t="s">
        <v>207</v>
      </c>
      <c r="AY3795" s="16" t="s">
        <v>207</v>
      </c>
      <c r="AZ3795" s="16" t="s">
        <v>207</v>
      </c>
      <c r="BA3795" s="16" t="s">
        <v>207</v>
      </c>
      <c r="BB3795" s="16" t="s">
        <v>207</v>
      </c>
      <c r="BC3795" s="16">
        <v>0.4</v>
      </c>
      <c r="BD3795" s="16">
        <f t="shared" si="847"/>
        <v>1.4000000000000001</v>
      </c>
      <c r="BE3795" s="16">
        <f t="shared" si="848"/>
        <v>692.25</v>
      </c>
      <c r="BG3795" s="16">
        <f t="shared" si="849"/>
        <v>480</v>
      </c>
      <c r="BH3795" s="16">
        <f t="shared" si="850"/>
        <v>256</v>
      </c>
      <c r="BI3795" s="16">
        <f t="shared" si="851"/>
        <v>3.2</v>
      </c>
    </row>
    <row r="3796" spans="1:61" x14ac:dyDescent="0.35">
      <c r="A3796">
        <v>3795</v>
      </c>
      <c r="B3796" t="s">
        <v>360</v>
      </c>
      <c r="C3796" t="s">
        <v>10408</v>
      </c>
      <c r="D3796" s="15" t="s">
        <v>4363</v>
      </c>
      <c r="E3796" s="12" t="s">
        <v>98</v>
      </c>
      <c r="G3796" s="12" t="s">
        <v>3316</v>
      </c>
      <c r="H3796" s="12" t="s">
        <v>589</v>
      </c>
      <c r="I3796" s="12" t="s">
        <v>363</v>
      </c>
      <c r="J3796" s="12" t="s">
        <v>2401</v>
      </c>
      <c r="K3796" s="12" t="s">
        <v>363</v>
      </c>
      <c r="N3796" s="16" t="s">
        <v>206</v>
      </c>
      <c r="O3796" s="16" t="s">
        <v>4362</v>
      </c>
      <c r="P3796" s="12" t="s">
        <v>366</v>
      </c>
      <c r="Q3796" s="16">
        <v>2022</v>
      </c>
      <c r="R3796" s="16" t="s">
        <v>4127</v>
      </c>
      <c r="T3796" s="16">
        <v>0</v>
      </c>
      <c r="V3796" s="12" t="s">
        <v>204</v>
      </c>
      <c r="W3796" s="12" t="s">
        <v>204</v>
      </c>
      <c r="X3796" s="16">
        <v>1</v>
      </c>
      <c r="Y3796" s="16">
        <v>7</v>
      </c>
      <c r="Z3796" s="16">
        <v>0.36</v>
      </c>
      <c r="AA3796" s="16">
        <v>46.8</v>
      </c>
      <c r="AB3796" s="16" t="s">
        <v>2114</v>
      </c>
      <c r="AC3796" s="16" t="s">
        <v>5621</v>
      </c>
      <c r="AD3796" s="16">
        <f t="shared" si="836"/>
        <v>16379.999999999998</v>
      </c>
      <c r="AE3796" s="16">
        <f t="shared" si="837"/>
        <v>126</v>
      </c>
      <c r="AF3796" s="16">
        <f t="shared" si="838"/>
        <v>47250</v>
      </c>
      <c r="AG3796" s="16">
        <f t="shared" si="839"/>
        <v>36</v>
      </c>
      <c r="AH3796" s="12">
        <f t="shared" si="840"/>
        <v>0</v>
      </c>
      <c r="AI3796" s="16">
        <f t="shared" si="841"/>
        <v>2.52</v>
      </c>
      <c r="AJ3796" s="16">
        <f t="shared" si="842"/>
        <v>8694</v>
      </c>
      <c r="AK3796" s="16">
        <f t="shared" si="843"/>
        <v>180</v>
      </c>
      <c r="AL3796" s="16">
        <f t="shared" si="844"/>
        <v>1800</v>
      </c>
      <c r="AM3796" s="16">
        <f t="shared" si="845"/>
        <v>25560</v>
      </c>
      <c r="AN3796" s="16">
        <f t="shared" si="846"/>
        <v>99684</v>
      </c>
      <c r="AP3796" s="16">
        <v>0.36</v>
      </c>
      <c r="AQ3796" s="16" t="s">
        <v>207</v>
      </c>
      <c r="AX3796" s="16" t="s">
        <v>207</v>
      </c>
      <c r="AY3796" s="16" t="s">
        <v>207</v>
      </c>
      <c r="AZ3796" s="16" t="s">
        <v>207</v>
      </c>
      <c r="BA3796" s="16" t="s">
        <v>207</v>
      </c>
      <c r="BB3796" s="16" t="s">
        <v>207</v>
      </c>
      <c r="BC3796" s="16">
        <v>0.36</v>
      </c>
      <c r="BD3796" s="16">
        <f t="shared" si="847"/>
        <v>1.26</v>
      </c>
      <c r="BE3796" s="16">
        <f t="shared" si="848"/>
        <v>623.02499999999998</v>
      </c>
      <c r="BG3796" s="16">
        <f t="shared" si="849"/>
        <v>432</v>
      </c>
      <c r="BH3796" s="16">
        <f t="shared" si="850"/>
        <v>230.39999999999998</v>
      </c>
      <c r="BI3796" s="16">
        <f t="shared" si="851"/>
        <v>2.88</v>
      </c>
    </row>
    <row r="3797" spans="1:61" x14ac:dyDescent="0.35">
      <c r="A3797">
        <v>3796</v>
      </c>
      <c r="B3797" t="s">
        <v>360</v>
      </c>
      <c r="C3797" t="s">
        <v>10409</v>
      </c>
      <c r="D3797" s="15" t="s">
        <v>661</v>
      </c>
      <c r="E3797" s="12" t="s">
        <v>98</v>
      </c>
      <c r="G3797" s="12" t="s">
        <v>3316</v>
      </c>
      <c r="H3797" s="12" t="s">
        <v>589</v>
      </c>
      <c r="I3797" s="12" t="s">
        <v>363</v>
      </c>
      <c r="J3797" s="12" t="s">
        <v>2401</v>
      </c>
      <c r="K3797" s="12" t="s">
        <v>363</v>
      </c>
      <c r="N3797" s="16" t="s">
        <v>206</v>
      </c>
      <c r="O3797" s="16" t="s">
        <v>4362</v>
      </c>
      <c r="P3797" s="12" t="s">
        <v>366</v>
      </c>
      <c r="Q3797" s="16">
        <v>2022</v>
      </c>
      <c r="R3797" s="16" t="s">
        <v>4126</v>
      </c>
      <c r="T3797" s="16">
        <v>0</v>
      </c>
      <c r="V3797" s="12" t="s">
        <v>204</v>
      </c>
      <c r="W3797" s="12" t="s">
        <v>204</v>
      </c>
      <c r="X3797" s="16">
        <v>1</v>
      </c>
      <c r="Y3797" s="16">
        <v>7</v>
      </c>
      <c r="Z3797" s="16">
        <v>0.37</v>
      </c>
      <c r="AA3797" s="16">
        <v>48.1</v>
      </c>
      <c r="AB3797" s="16" t="s">
        <v>2114</v>
      </c>
      <c r="AC3797" s="16" t="s">
        <v>5621</v>
      </c>
      <c r="AD3797" s="16">
        <f t="shared" si="836"/>
        <v>16835</v>
      </c>
      <c r="AE3797" s="16">
        <f t="shared" si="837"/>
        <v>129.5</v>
      </c>
      <c r="AF3797" s="16">
        <f t="shared" si="838"/>
        <v>48562.5</v>
      </c>
      <c r="AG3797" s="16">
        <f t="shared" si="839"/>
        <v>37</v>
      </c>
      <c r="AH3797" s="12">
        <f t="shared" si="840"/>
        <v>0</v>
      </c>
      <c r="AI3797" s="16">
        <f t="shared" si="841"/>
        <v>2.59</v>
      </c>
      <c r="AJ3797" s="16">
        <f t="shared" si="842"/>
        <v>8935.5</v>
      </c>
      <c r="AK3797" s="16">
        <f t="shared" si="843"/>
        <v>185</v>
      </c>
      <c r="AL3797" s="16">
        <f t="shared" si="844"/>
        <v>1850</v>
      </c>
      <c r="AM3797" s="16">
        <f t="shared" si="845"/>
        <v>26270</v>
      </c>
      <c r="AN3797" s="16">
        <f t="shared" si="846"/>
        <v>102453</v>
      </c>
      <c r="AP3797" s="16">
        <v>0.37</v>
      </c>
      <c r="AQ3797" s="16" t="s">
        <v>207</v>
      </c>
      <c r="AX3797" s="16" t="s">
        <v>207</v>
      </c>
      <c r="AY3797" s="16" t="s">
        <v>207</v>
      </c>
      <c r="AZ3797" s="16" t="s">
        <v>207</v>
      </c>
      <c r="BA3797" s="16" t="s">
        <v>207</v>
      </c>
      <c r="BB3797" s="16" t="s">
        <v>207</v>
      </c>
      <c r="BC3797" s="16">
        <v>0.37</v>
      </c>
      <c r="BD3797" s="16">
        <f t="shared" si="847"/>
        <v>1.2949999999999999</v>
      </c>
      <c r="BE3797" s="16">
        <f t="shared" si="848"/>
        <v>640.33124999999995</v>
      </c>
      <c r="BG3797" s="16">
        <f t="shared" si="849"/>
        <v>444</v>
      </c>
      <c r="BH3797" s="16">
        <f t="shared" si="850"/>
        <v>236.8</v>
      </c>
      <c r="BI3797" s="16">
        <f t="shared" si="851"/>
        <v>2.96</v>
      </c>
    </row>
    <row r="3798" spans="1:61" x14ac:dyDescent="0.35">
      <c r="A3798">
        <v>3797</v>
      </c>
      <c r="B3798" t="s">
        <v>360</v>
      </c>
      <c r="C3798" t="s">
        <v>10410</v>
      </c>
      <c r="D3798" s="15" t="s">
        <v>4364</v>
      </c>
      <c r="E3798" s="12" t="s">
        <v>98</v>
      </c>
      <c r="G3798" s="12" t="s">
        <v>3316</v>
      </c>
      <c r="H3798" s="12" t="s">
        <v>589</v>
      </c>
      <c r="I3798" s="12" t="s">
        <v>363</v>
      </c>
      <c r="J3798" s="12" t="s">
        <v>2401</v>
      </c>
      <c r="K3798" s="12" t="s">
        <v>363</v>
      </c>
      <c r="N3798" s="16" t="s">
        <v>206</v>
      </c>
      <c r="O3798" s="16" t="s">
        <v>4362</v>
      </c>
      <c r="P3798" s="12" t="s">
        <v>366</v>
      </c>
      <c r="Q3798" s="16">
        <v>2022</v>
      </c>
      <c r="R3798" s="16" t="s">
        <v>4086</v>
      </c>
      <c r="T3798" s="16">
        <v>0</v>
      </c>
      <c r="V3798" s="12" t="s">
        <v>204</v>
      </c>
      <c r="W3798" s="12" t="s">
        <v>204</v>
      </c>
      <c r="X3798" s="16">
        <v>1</v>
      </c>
      <c r="Y3798" s="16">
        <v>7</v>
      </c>
      <c r="Z3798" s="16">
        <v>0.35</v>
      </c>
      <c r="AA3798" s="16">
        <v>45.5</v>
      </c>
      <c r="AB3798" s="16" t="s">
        <v>2114</v>
      </c>
      <c r="AC3798" s="16" t="s">
        <v>5621</v>
      </c>
      <c r="AD3798" s="16">
        <f t="shared" si="836"/>
        <v>15925</v>
      </c>
      <c r="AE3798" s="16">
        <f t="shared" si="837"/>
        <v>122.49999999999999</v>
      </c>
      <c r="AF3798" s="16">
        <f t="shared" si="838"/>
        <v>45937.499999999993</v>
      </c>
      <c r="AG3798" s="16">
        <f t="shared" si="839"/>
        <v>35</v>
      </c>
      <c r="AH3798" s="12">
        <f t="shared" si="840"/>
        <v>0</v>
      </c>
      <c r="AI3798" s="16">
        <f t="shared" si="841"/>
        <v>2.4499999999999997</v>
      </c>
      <c r="AJ3798" s="16">
        <f t="shared" si="842"/>
        <v>8452.4999999999982</v>
      </c>
      <c r="AK3798" s="16">
        <f t="shared" si="843"/>
        <v>175</v>
      </c>
      <c r="AL3798" s="16">
        <f t="shared" si="844"/>
        <v>1750</v>
      </c>
      <c r="AM3798" s="16">
        <f t="shared" si="845"/>
        <v>24850</v>
      </c>
      <c r="AN3798" s="16">
        <f t="shared" si="846"/>
        <v>96915</v>
      </c>
      <c r="AP3798" s="16">
        <v>0.35</v>
      </c>
      <c r="AQ3798" s="16" t="s">
        <v>207</v>
      </c>
      <c r="AX3798" s="16" t="s">
        <v>207</v>
      </c>
      <c r="AY3798" s="16" t="s">
        <v>207</v>
      </c>
      <c r="AZ3798" s="16" t="s">
        <v>207</v>
      </c>
      <c r="BA3798" s="16" t="s">
        <v>207</v>
      </c>
      <c r="BB3798" s="16" t="s">
        <v>207</v>
      </c>
      <c r="BC3798" s="16">
        <v>0.35</v>
      </c>
      <c r="BD3798" s="16">
        <f t="shared" si="847"/>
        <v>1.2249999999999999</v>
      </c>
      <c r="BE3798" s="16">
        <f t="shared" si="848"/>
        <v>605.71875</v>
      </c>
      <c r="BG3798" s="16">
        <f t="shared" si="849"/>
        <v>420</v>
      </c>
      <c r="BH3798" s="16">
        <f t="shared" si="850"/>
        <v>224</v>
      </c>
      <c r="BI3798" s="16">
        <f t="shared" si="851"/>
        <v>2.8</v>
      </c>
    </row>
    <row r="3799" spans="1:61" x14ac:dyDescent="0.35">
      <c r="A3799">
        <v>3798</v>
      </c>
      <c r="B3799" t="s">
        <v>360</v>
      </c>
      <c r="C3799" t="s">
        <v>10411</v>
      </c>
      <c r="D3799" s="15" t="s">
        <v>4365</v>
      </c>
      <c r="E3799" s="12" t="s">
        <v>98</v>
      </c>
      <c r="G3799" s="12" t="s">
        <v>3316</v>
      </c>
      <c r="H3799" s="12" t="s">
        <v>589</v>
      </c>
      <c r="I3799" s="12" t="s">
        <v>363</v>
      </c>
      <c r="J3799" s="12" t="s">
        <v>2401</v>
      </c>
      <c r="K3799" s="12" t="s">
        <v>363</v>
      </c>
      <c r="N3799" s="16" t="s">
        <v>206</v>
      </c>
      <c r="O3799" s="16" t="s">
        <v>4362</v>
      </c>
      <c r="P3799" s="12" t="s">
        <v>366</v>
      </c>
      <c r="Q3799" s="16">
        <v>2022</v>
      </c>
      <c r="R3799" s="16" t="s">
        <v>4080</v>
      </c>
      <c r="T3799" s="16">
        <v>0</v>
      </c>
      <c r="V3799" s="12" t="s">
        <v>204</v>
      </c>
      <c r="W3799" s="12" t="s">
        <v>204</v>
      </c>
      <c r="X3799" s="16">
        <v>1</v>
      </c>
      <c r="Y3799" s="16">
        <v>7</v>
      </c>
      <c r="Z3799" s="16">
        <v>0.4</v>
      </c>
      <c r="AA3799" s="16">
        <v>52</v>
      </c>
      <c r="AB3799" s="16" t="s">
        <v>2114</v>
      </c>
      <c r="AC3799" s="16" t="s">
        <v>5621</v>
      </c>
      <c r="AD3799" s="16">
        <f t="shared" si="836"/>
        <v>18200</v>
      </c>
      <c r="AE3799" s="16">
        <f t="shared" si="837"/>
        <v>140</v>
      </c>
      <c r="AF3799" s="16">
        <f t="shared" si="838"/>
        <v>52500</v>
      </c>
      <c r="AG3799" s="16">
        <f t="shared" si="839"/>
        <v>40</v>
      </c>
      <c r="AH3799" s="12">
        <f t="shared" si="840"/>
        <v>0</v>
      </c>
      <c r="AI3799" s="16">
        <f t="shared" si="841"/>
        <v>2.8000000000000003</v>
      </c>
      <c r="AJ3799" s="16">
        <f t="shared" si="842"/>
        <v>9660.0000000000018</v>
      </c>
      <c r="AK3799" s="16">
        <f t="shared" si="843"/>
        <v>200</v>
      </c>
      <c r="AL3799" s="16">
        <f t="shared" si="844"/>
        <v>2000</v>
      </c>
      <c r="AM3799" s="16">
        <f t="shared" si="845"/>
        <v>28400</v>
      </c>
      <c r="AN3799" s="16">
        <f t="shared" si="846"/>
        <v>110760</v>
      </c>
      <c r="AP3799" s="16">
        <v>0.4</v>
      </c>
      <c r="AQ3799" s="16" t="s">
        <v>207</v>
      </c>
      <c r="AX3799" s="16" t="s">
        <v>207</v>
      </c>
      <c r="AY3799" s="16" t="s">
        <v>207</v>
      </c>
      <c r="AZ3799" s="16" t="s">
        <v>207</v>
      </c>
      <c r="BA3799" s="16" t="s">
        <v>207</v>
      </c>
      <c r="BB3799" s="16" t="s">
        <v>207</v>
      </c>
      <c r="BC3799" s="16">
        <v>0.4</v>
      </c>
      <c r="BD3799" s="16">
        <f t="shared" si="847"/>
        <v>1.4000000000000001</v>
      </c>
      <c r="BE3799" s="16">
        <f t="shared" si="848"/>
        <v>692.25</v>
      </c>
      <c r="BG3799" s="16">
        <f t="shared" si="849"/>
        <v>480</v>
      </c>
      <c r="BH3799" s="16">
        <f t="shared" si="850"/>
        <v>256</v>
      </c>
      <c r="BI3799" s="16">
        <f t="shared" si="851"/>
        <v>3.2</v>
      </c>
    </row>
    <row r="3800" spans="1:61" x14ac:dyDescent="0.35">
      <c r="A3800">
        <v>3799</v>
      </c>
      <c r="B3800" t="s">
        <v>360</v>
      </c>
      <c r="C3800" t="s">
        <v>10412</v>
      </c>
      <c r="D3800" s="15" t="s">
        <v>1966</v>
      </c>
      <c r="E3800" s="12" t="s">
        <v>98</v>
      </c>
      <c r="G3800" s="12" t="s">
        <v>3316</v>
      </c>
      <c r="H3800" s="12" t="s">
        <v>589</v>
      </c>
      <c r="I3800" s="12" t="s">
        <v>363</v>
      </c>
      <c r="J3800" s="12" t="s">
        <v>2401</v>
      </c>
      <c r="K3800" s="12" t="s">
        <v>363</v>
      </c>
      <c r="N3800" s="16" t="s">
        <v>206</v>
      </c>
      <c r="O3800" s="16" t="s">
        <v>4362</v>
      </c>
      <c r="P3800" s="12" t="s">
        <v>366</v>
      </c>
      <c r="Q3800" s="16">
        <v>2022</v>
      </c>
      <c r="R3800" s="16" t="s">
        <v>4083</v>
      </c>
      <c r="T3800" s="16">
        <v>0</v>
      </c>
      <c r="V3800" s="12" t="s">
        <v>204</v>
      </c>
      <c r="W3800" s="12" t="s">
        <v>204</v>
      </c>
      <c r="X3800" s="16">
        <v>1</v>
      </c>
      <c r="Y3800" s="16">
        <v>7</v>
      </c>
      <c r="Z3800" s="16">
        <v>0.45</v>
      </c>
      <c r="AA3800" s="16">
        <v>58.5</v>
      </c>
      <c r="AB3800" s="16" t="s">
        <v>2114</v>
      </c>
      <c r="AC3800" s="16" t="s">
        <v>5621</v>
      </c>
      <c r="AD3800" s="16">
        <f t="shared" si="836"/>
        <v>20475</v>
      </c>
      <c r="AE3800" s="16">
        <f t="shared" si="837"/>
        <v>157.5</v>
      </c>
      <c r="AF3800" s="16">
        <f t="shared" si="838"/>
        <v>59062.5</v>
      </c>
      <c r="AG3800" s="16">
        <f t="shared" si="839"/>
        <v>45</v>
      </c>
      <c r="AH3800" s="12">
        <f t="shared" si="840"/>
        <v>0</v>
      </c>
      <c r="AI3800" s="16">
        <f t="shared" si="841"/>
        <v>3.15</v>
      </c>
      <c r="AJ3800" s="16">
        <f t="shared" si="842"/>
        <v>10867.5</v>
      </c>
      <c r="AK3800" s="16">
        <f t="shared" si="843"/>
        <v>225</v>
      </c>
      <c r="AL3800" s="16">
        <f t="shared" si="844"/>
        <v>2250</v>
      </c>
      <c r="AM3800" s="16">
        <f t="shared" si="845"/>
        <v>31950</v>
      </c>
      <c r="AN3800" s="16">
        <f t="shared" si="846"/>
        <v>124605</v>
      </c>
      <c r="AP3800" s="16">
        <v>0.45</v>
      </c>
      <c r="AQ3800" s="16" t="s">
        <v>207</v>
      </c>
      <c r="AX3800" s="16" t="s">
        <v>207</v>
      </c>
      <c r="AY3800" s="16" t="s">
        <v>207</v>
      </c>
      <c r="AZ3800" s="16" t="s">
        <v>207</v>
      </c>
      <c r="BA3800" s="16" t="s">
        <v>207</v>
      </c>
      <c r="BB3800" s="16" t="s">
        <v>207</v>
      </c>
      <c r="BC3800" s="16">
        <v>0.45</v>
      </c>
      <c r="BD3800" s="16">
        <f t="shared" si="847"/>
        <v>1.575</v>
      </c>
      <c r="BE3800" s="16">
        <f t="shared" si="848"/>
        <v>778.78125</v>
      </c>
      <c r="BG3800" s="16">
        <f t="shared" si="849"/>
        <v>540</v>
      </c>
      <c r="BH3800" s="16">
        <f t="shared" si="850"/>
        <v>288</v>
      </c>
      <c r="BI3800" s="16">
        <f t="shared" si="851"/>
        <v>3.6</v>
      </c>
    </row>
    <row r="3801" spans="1:61" x14ac:dyDescent="0.35">
      <c r="A3801">
        <v>3800</v>
      </c>
      <c r="B3801" t="s">
        <v>360</v>
      </c>
      <c r="C3801" t="s">
        <v>10413</v>
      </c>
      <c r="D3801" s="15" t="s">
        <v>4366</v>
      </c>
      <c r="E3801" s="12" t="s">
        <v>98</v>
      </c>
      <c r="G3801" s="12" t="s">
        <v>3316</v>
      </c>
      <c r="H3801" s="12" t="s">
        <v>589</v>
      </c>
      <c r="I3801" s="12" t="s">
        <v>363</v>
      </c>
      <c r="J3801" s="12" t="s">
        <v>2401</v>
      </c>
      <c r="K3801" s="12" t="s">
        <v>363</v>
      </c>
      <c r="N3801" s="16" t="s">
        <v>206</v>
      </c>
      <c r="O3801" s="16" t="s">
        <v>4362</v>
      </c>
      <c r="P3801" s="12" t="s">
        <v>366</v>
      </c>
      <c r="Q3801" s="16">
        <v>2022</v>
      </c>
      <c r="R3801" s="16" t="s">
        <v>4126</v>
      </c>
      <c r="T3801" s="16">
        <v>0</v>
      </c>
      <c r="V3801" s="12" t="s">
        <v>204</v>
      </c>
      <c r="W3801" s="12" t="s">
        <v>204</v>
      </c>
      <c r="X3801" s="16">
        <v>1</v>
      </c>
      <c r="Y3801" s="16">
        <v>7</v>
      </c>
      <c r="Z3801" s="16">
        <v>0.37</v>
      </c>
      <c r="AA3801" s="16">
        <v>48.1</v>
      </c>
      <c r="AB3801" s="16" t="s">
        <v>2114</v>
      </c>
      <c r="AC3801" s="16" t="s">
        <v>5621</v>
      </c>
      <c r="AD3801" s="16">
        <f t="shared" si="836"/>
        <v>16835</v>
      </c>
      <c r="AE3801" s="16">
        <f t="shared" si="837"/>
        <v>129.5</v>
      </c>
      <c r="AF3801" s="16">
        <f t="shared" si="838"/>
        <v>48562.5</v>
      </c>
      <c r="AG3801" s="16">
        <f t="shared" si="839"/>
        <v>37</v>
      </c>
      <c r="AH3801" s="12">
        <f t="shared" si="840"/>
        <v>0</v>
      </c>
      <c r="AI3801" s="16">
        <f t="shared" si="841"/>
        <v>2.59</v>
      </c>
      <c r="AJ3801" s="16">
        <f t="shared" si="842"/>
        <v>8935.5</v>
      </c>
      <c r="AK3801" s="16">
        <f t="shared" si="843"/>
        <v>185</v>
      </c>
      <c r="AL3801" s="16">
        <f t="shared" si="844"/>
        <v>1850</v>
      </c>
      <c r="AM3801" s="16">
        <f t="shared" si="845"/>
        <v>26270</v>
      </c>
      <c r="AN3801" s="16">
        <f t="shared" si="846"/>
        <v>102453</v>
      </c>
      <c r="AP3801" s="16">
        <v>0.37</v>
      </c>
      <c r="AQ3801" s="16" t="s">
        <v>207</v>
      </c>
      <c r="AX3801" s="16" t="s">
        <v>207</v>
      </c>
      <c r="AY3801" s="16" t="s">
        <v>207</v>
      </c>
      <c r="AZ3801" s="16" t="s">
        <v>207</v>
      </c>
      <c r="BA3801" s="16" t="s">
        <v>207</v>
      </c>
      <c r="BB3801" s="16" t="s">
        <v>207</v>
      </c>
      <c r="BC3801" s="16">
        <v>0.37</v>
      </c>
      <c r="BD3801" s="16">
        <f t="shared" si="847"/>
        <v>1.2949999999999999</v>
      </c>
      <c r="BE3801" s="16">
        <f t="shared" si="848"/>
        <v>640.33124999999995</v>
      </c>
      <c r="BG3801" s="16">
        <f t="shared" si="849"/>
        <v>444</v>
      </c>
      <c r="BH3801" s="16">
        <f t="shared" si="850"/>
        <v>236.8</v>
      </c>
      <c r="BI3801" s="16">
        <f t="shared" si="851"/>
        <v>2.96</v>
      </c>
    </row>
    <row r="3802" spans="1:61" x14ac:dyDescent="0.35">
      <c r="A3802">
        <v>3801</v>
      </c>
      <c r="B3802" t="s">
        <v>360</v>
      </c>
      <c r="C3802" t="s">
        <v>10414</v>
      </c>
      <c r="D3802" s="15" t="s">
        <v>4367</v>
      </c>
      <c r="E3802" s="12" t="s">
        <v>98</v>
      </c>
      <c r="G3802" s="12" t="s">
        <v>3316</v>
      </c>
      <c r="H3802" s="12" t="s">
        <v>589</v>
      </c>
      <c r="I3802" s="12" t="s">
        <v>363</v>
      </c>
      <c r="J3802" s="12" t="s">
        <v>2401</v>
      </c>
      <c r="K3802" s="12" t="s">
        <v>363</v>
      </c>
      <c r="N3802" s="16" t="s">
        <v>206</v>
      </c>
      <c r="O3802" s="16" t="s">
        <v>4362</v>
      </c>
      <c r="P3802" s="12" t="s">
        <v>366</v>
      </c>
      <c r="Q3802" s="16">
        <v>2022</v>
      </c>
      <c r="R3802" s="16" t="s">
        <v>4083</v>
      </c>
      <c r="T3802" s="16">
        <v>0</v>
      </c>
      <c r="V3802" s="12" t="s">
        <v>204</v>
      </c>
      <c r="W3802" s="12" t="s">
        <v>204</v>
      </c>
      <c r="X3802" s="16">
        <v>1</v>
      </c>
      <c r="Y3802" s="16">
        <v>7</v>
      </c>
      <c r="Z3802" s="16">
        <v>0.45</v>
      </c>
      <c r="AA3802" s="16">
        <v>58.5</v>
      </c>
      <c r="AB3802" s="16" t="s">
        <v>2114</v>
      </c>
      <c r="AC3802" s="16" t="s">
        <v>5621</v>
      </c>
      <c r="AD3802" s="16">
        <f t="shared" si="836"/>
        <v>20475</v>
      </c>
      <c r="AE3802" s="16">
        <f t="shared" si="837"/>
        <v>157.5</v>
      </c>
      <c r="AF3802" s="16">
        <f t="shared" si="838"/>
        <v>59062.5</v>
      </c>
      <c r="AG3802" s="16">
        <f t="shared" si="839"/>
        <v>45</v>
      </c>
      <c r="AH3802" s="12">
        <f t="shared" si="840"/>
        <v>0</v>
      </c>
      <c r="AI3802" s="16">
        <f t="shared" si="841"/>
        <v>3.15</v>
      </c>
      <c r="AJ3802" s="16">
        <f t="shared" si="842"/>
        <v>10867.5</v>
      </c>
      <c r="AK3802" s="16">
        <f t="shared" si="843"/>
        <v>225</v>
      </c>
      <c r="AL3802" s="16">
        <f t="shared" si="844"/>
        <v>2250</v>
      </c>
      <c r="AM3802" s="16">
        <f t="shared" si="845"/>
        <v>31950</v>
      </c>
      <c r="AN3802" s="16">
        <f t="shared" si="846"/>
        <v>124605</v>
      </c>
      <c r="AP3802" s="16">
        <v>0.45</v>
      </c>
      <c r="AQ3802" s="16" t="s">
        <v>207</v>
      </c>
      <c r="AX3802" s="16" t="s">
        <v>207</v>
      </c>
      <c r="AY3802" s="16" t="s">
        <v>207</v>
      </c>
      <c r="AZ3802" s="16" t="s">
        <v>207</v>
      </c>
      <c r="BA3802" s="16" t="s">
        <v>207</v>
      </c>
      <c r="BB3802" s="16" t="s">
        <v>207</v>
      </c>
      <c r="BC3802" s="16">
        <v>0.45</v>
      </c>
      <c r="BD3802" s="16">
        <f t="shared" si="847"/>
        <v>1.575</v>
      </c>
      <c r="BE3802" s="16">
        <f t="shared" si="848"/>
        <v>778.78125</v>
      </c>
      <c r="BG3802" s="16">
        <f t="shared" si="849"/>
        <v>540</v>
      </c>
      <c r="BH3802" s="16">
        <f t="shared" si="850"/>
        <v>288</v>
      </c>
      <c r="BI3802" s="16">
        <f t="shared" si="851"/>
        <v>3.6</v>
      </c>
    </row>
    <row r="3803" spans="1:61" x14ac:dyDescent="0.35">
      <c r="A3803">
        <v>3802</v>
      </c>
      <c r="B3803" t="s">
        <v>360</v>
      </c>
      <c r="C3803" t="s">
        <v>10415</v>
      </c>
      <c r="D3803" s="15" t="s">
        <v>4368</v>
      </c>
      <c r="E3803" s="12" t="s">
        <v>98</v>
      </c>
      <c r="G3803" s="12" t="s">
        <v>3316</v>
      </c>
      <c r="H3803" s="12" t="s">
        <v>589</v>
      </c>
      <c r="I3803" s="12" t="s">
        <v>363</v>
      </c>
      <c r="J3803" s="12" t="s">
        <v>2401</v>
      </c>
      <c r="K3803" s="12" t="s">
        <v>363</v>
      </c>
      <c r="N3803" s="16" t="s">
        <v>206</v>
      </c>
      <c r="O3803" s="16" t="s">
        <v>4362</v>
      </c>
      <c r="P3803" s="12" t="s">
        <v>366</v>
      </c>
      <c r="Q3803" s="16">
        <v>2022</v>
      </c>
      <c r="R3803" s="16" t="s">
        <v>4369</v>
      </c>
      <c r="T3803" s="16">
        <v>0</v>
      </c>
      <c r="V3803" s="12" t="s">
        <v>204</v>
      </c>
      <c r="W3803" s="12" t="s">
        <v>204</v>
      </c>
      <c r="X3803" s="16">
        <v>1</v>
      </c>
      <c r="Y3803" s="16">
        <v>7</v>
      </c>
      <c r="Z3803" s="16">
        <v>0.34</v>
      </c>
      <c r="AA3803" s="16">
        <v>44.2</v>
      </c>
      <c r="AB3803" s="16" t="s">
        <v>2114</v>
      </c>
      <c r="AC3803" s="16" t="s">
        <v>5621</v>
      </c>
      <c r="AD3803" s="16">
        <f t="shared" si="836"/>
        <v>15470.000000000002</v>
      </c>
      <c r="AE3803" s="16">
        <f t="shared" si="837"/>
        <v>119.00000000000001</v>
      </c>
      <c r="AF3803" s="16">
        <f t="shared" si="838"/>
        <v>44625.000000000007</v>
      </c>
      <c r="AG3803" s="16">
        <f t="shared" si="839"/>
        <v>34</v>
      </c>
      <c r="AH3803" s="12">
        <f t="shared" si="840"/>
        <v>0</v>
      </c>
      <c r="AI3803" s="16">
        <f t="shared" si="841"/>
        <v>2.3800000000000003</v>
      </c>
      <c r="AJ3803" s="16">
        <f t="shared" si="842"/>
        <v>8211.0000000000018</v>
      </c>
      <c r="AK3803" s="16">
        <f t="shared" si="843"/>
        <v>170</v>
      </c>
      <c r="AL3803" s="16">
        <f t="shared" si="844"/>
        <v>1700.0000000000002</v>
      </c>
      <c r="AM3803" s="16">
        <f t="shared" si="845"/>
        <v>24140</v>
      </c>
      <c r="AN3803" s="16">
        <f t="shared" si="846"/>
        <v>94146</v>
      </c>
      <c r="AP3803" s="16">
        <v>0.34</v>
      </c>
      <c r="AQ3803" s="16" t="s">
        <v>207</v>
      </c>
      <c r="AX3803" s="16" t="s">
        <v>207</v>
      </c>
      <c r="AY3803" s="16" t="s">
        <v>207</v>
      </c>
      <c r="AZ3803" s="16" t="s">
        <v>207</v>
      </c>
      <c r="BA3803" s="16" t="s">
        <v>207</v>
      </c>
      <c r="BB3803" s="16" t="s">
        <v>207</v>
      </c>
      <c r="BC3803" s="16">
        <v>0.34</v>
      </c>
      <c r="BD3803" s="16">
        <f t="shared" si="847"/>
        <v>1.1900000000000002</v>
      </c>
      <c r="BE3803" s="16">
        <f t="shared" si="848"/>
        <v>588.41250000000002</v>
      </c>
      <c r="BG3803" s="16">
        <f t="shared" si="849"/>
        <v>408.00000000000006</v>
      </c>
      <c r="BH3803" s="16">
        <f t="shared" si="850"/>
        <v>217.60000000000002</v>
      </c>
      <c r="BI3803" s="16">
        <f t="shared" si="851"/>
        <v>2.72</v>
      </c>
    </row>
    <row r="3804" spans="1:61" x14ac:dyDescent="0.35">
      <c r="A3804">
        <v>3803</v>
      </c>
      <c r="B3804" t="s">
        <v>360</v>
      </c>
      <c r="C3804" t="s">
        <v>10416</v>
      </c>
      <c r="D3804" s="15" t="s">
        <v>4370</v>
      </c>
      <c r="E3804" s="12" t="s">
        <v>98</v>
      </c>
      <c r="G3804" s="12" t="s">
        <v>3316</v>
      </c>
      <c r="H3804" s="12" t="s">
        <v>589</v>
      </c>
      <c r="I3804" s="12" t="s">
        <v>363</v>
      </c>
      <c r="J3804" s="12" t="s">
        <v>2401</v>
      </c>
      <c r="K3804" s="12" t="s">
        <v>363</v>
      </c>
      <c r="N3804" s="16" t="s">
        <v>206</v>
      </c>
      <c r="O3804" s="16" t="s">
        <v>4362</v>
      </c>
      <c r="P3804" s="12" t="s">
        <v>366</v>
      </c>
      <c r="Q3804" s="16">
        <v>2022</v>
      </c>
      <c r="R3804" s="16" t="s">
        <v>4126</v>
      </c>
      <c r="T3804" s="16">
        <v>0</v>
      </c>
      <c r="V3804" s="12" t="s">
        <v>204</v>
      </c>
      <c r="W3804" s="12" t="s">
        <v>204</v>
      </c>
      <c r="X3804" s="16">
        <v>1</v>
      </c>
      <c r="Y3804" s="16">
        <v>7</v>
      </c>
      <c r="Z3804" s="16">
        <v>0.37</v>
      </c>
      <c r="AA3804" s="16">
        <v>48.1</v>
      </c>
      <c r="AB3804" s="16" t="s">
        <v>2114</v>
      </c>
      <c r="AC3804" s="16" t="s">
        <v>5621</v>
      </c>
      <c r="AD3804" s="16">
        <f t="shared" si="836"/>
        <v>16835</v>
      </c>
      <c r="AE3804" s="16">
        <f t="shared" si="837"/>
        <v>129.5</v>
      </c>
      <c r="AF3804" s="16">
        <f t="shared" si="838"/>
        <v>48562.5</v>
      </c>
      <c r="AG3804" s="16">
        <f t="shared" si="839"/>
        <v>37</v>
      </c>
      <c r="AH3804" s="12">
        <f t="shared" si="840"/>
        <v>0</v>
      </c>
      <c r="AI3804" s="16">
        <f t="shared" si="841"/>
        <v>2.59</v>
      </c>
      <c r="AJ3804" s="16">
        <f t="shared" si="842"/>
        <v>8935.5</v>
      </c>
      <c r="AK3804" s="16">
        <f t="shared" si="843"/>
        <v>185</v>
      </c>
      <c r="AL3804" s="16">
        <f t="shared" si="844"/>
        <v>1850</v>
      </c>
      <c r="AM3804" s="16">
        <f t="shared" si="845"/>
        <v>26270</v>
      </c>
      <c r="AN3804" s="16">
        <f t="shared" si="846"/>
        <v>102453</v>
      </c>
      <c r="AP3804" s="16">
        <v>0.37</v>
      </c>
      <c r="AQ3804" s="16" t="s">
        <v>207</v>
      </c>
      <c r="AX3804" s="16" t="s">
        <v>207</v>
      </c>
      <c r="AY3804" s="16" t="s">
        <v>207</v>
      </c>
      <c r="AZ3804" s="16" t="s">
        <v>207</v>
      </c>
      <c r="BA3804" s="16" t="s">
        <v>207</v>
      </c>
      <c r="BB3804" s="16" t="s">
        <v>207</v>
      </c>
      <c r="BC3804" s="16">
        <v>0.37</v>
      </c>
      <c r="BD3804" s="16">
        <f t="shared" si="847"/>
        <v>1.2949999999999999</v>
      </c>
      <c r="BE3804" s="16">
        <f t="shared" si="848"/>
        <v>640.33124999999995</v>
      </c>
      <c r="BG3804" s="16">
        <f t="shared" si="849"/>
        <v>444</v>
      </c>
      <c r="BH3804" s="16">
        <f t="shared" si="850"/>
        <v>236.8</v>
      </c>
      <c r="BI3804" s="16">
        <f t="shared" si="851"/>
        <v>2.96</v>
      </c>
    </row>
    <row r="3805" spans="1:61" x14ac:dyDescent="0.35">
      <c r="A3805">
        <v>3804</v>
      </c>
      <c r="B3805" t="s">
        <v>360</v>
      </c>
      <c r="C3805" t="s">
        <v>10417</v>
      </c>
      <c r="D3805" s="15" t="s">
        <v>4368</v>
      </c>
      <c r="E3805" s="12" t="s">
        <v>98</v>
      </c>
      <c r="G3805" s="12" t="s">
        <v>3316</v>
      </c>
      <c r="H3805" s="12" t="s">
        <v>589</v>
      </c>
      <c r="I3805" s="12" t="s">
        <v>363</v>
      </c>
      <c r="J3805" s="12" t="s">
        <v>2401</v>
      </c>
      <c r="K3805" s="12" t="s">
        <v>363</v>
      </c>
      <c r="N3805" s="16" t="s">
        <v>206</v>
      </c>
      <c r="O3805" s="16" t="s">
        <v>4362</v>
      </c>
      <c r="P3805" s="12" t="s">
        <v>366</v>
      </c>
      <c r="Q3805" s="16">
        <v>2022</v>
      </c>
      <c r="R3805" s="16" t="s">
        <v>4126</v>
      </c>
      <c r="T3805" s="16">
        <v>0</v>
      </c>
      <c r="V3805" s="12" t="s">
        <v>204</v>
      </c>
      <c r="W3805" s="12" t="s">
        <v>204</v>
      </c>
      <c r="X3805" s="16">
        <v>1</v>
      </c>
      <c r="Y3805" s="16">
        <v>7</v>
      </c>
      <c r="Z3805" s="16">
        <v>0.37</v>
      </c>
      <c r="AA3805" s="16">
        <v>48.1</v>
      </c>
      <c r="AB3805" s="16" t="s">
        <v>2114</v>
      </c>
      <c r="AC3805" s="16" t="s">
        <v>5621</v>
      </c>
      <c r="AD3805" s="16">
        <f t="shared" si="836"/>
        <v>16835</v>
      </c>
      <c r="AE3805" s="16">
        <f t="shared" si="837"/>
        <v>129.5</v>
      </c>
      <c r="AF3805" s="16">
        <f t="shared" si="838"/>
        <v>48562.5</v>
      </c>
      <c r="AG3805" s="16">
        <f t="shared" si="839"/>
        <v>37</v>
      </c>
      <c r="AH3805" s="12">
        <f t="shared" si="840"/>
        <v>0</v>
      </c>
      <c r="AI3805" s="16">
        <f t="shared" si="841"/>
        <v>2.59</v>
      </c>
      <c r="AJ3805" s="16">
        <f t="shared" si="842"/>
        <v>8935.5</v>
      </c>
      <c r="AK3805" s="16">
        <f t="shared" si="843"/>
        <v>185</v>
      </c>
      <c r="AL3805" s="16">
        <f t="shared" si="844"/>
        <v>1850</v>
      </c>
      <c r="AM3805" s="16">
        <f t="shared" si="845"/>
        <v>26270</v>
      </c>
      <c r="AN3805" s="16">
        <f t="shared" si="846"/>
        <v>102453</v>
      </c>
      <c r="AP3805" s="16">
        <v>0.37</v>
      </c>
      <c r="AQ3805" s="16" t="s">
        <v>207</v>
      </c>
      <c r="AX3805" s="16" t="s">
        <v>207</v>
      </c>
      <c r="AY3805" s="16" t="s">
        <v>207</v>
      </c>
      <c r="AZ3805" s="16" t="s">
        <v>207</v>
      </c>
      <c r="BA3805" s="16" t="s">
        <v>207</v>
      </c>
      <c r="BB3805" s="16" t="s">
        <v>207</v>
      </c>
      <c r="BC3805" s="16">
        <v>0.37</v>
      </c>
      <c r="BD3805" s="16">
        <f t="shared" si="847"/>
        <v>1.2949999999999999</v>
      </c>
      <c r="BE3805" s="16">
        <f t="shared" si="848"/>
        <v>640.33124999999995</v>
      </c>
      <c r="BG3805" s="16">
        <f t="shared" si="849"/>
        <v>444</v>
      </c>
      <c r="BH3805" s="16">
        <f t="shared" si="850"/>
        <v>236.8</v>
      </c>
      <c r="BI3805" s="16">
        <f t="shared" si="851"/>
        <v>2.96</v>
      </c>
    </row>
    <row r="3806" spans="1:61" x14ac:dyDescent="0.35">
      <c r="A3806">
        <v>3805</v>
      </c>
      <c r="B3806" t="s">
        <v>360</v>
      </c>
      <c r="C3806" t="s">
        <v>10418</v>
      </c>
      <c r="D3806" s="15" t="s">
        <v>4371</v>
      </c>
      <c r="E3806" s="12" t="s">
        <v>98</v>
      </c>
      <c r="G3806" s="12" t="s">
        <v>3316</v>
      </c>
      <c r="H3806" s="12" t="s">
        <v>589</v>
      </c>
      <c r="I3806" s="12" t="s">
        <v>363</v>
      </c>
      <c r="J3806" s="12" t="s">
        <v>2401</v>
      </c>
      <c r="K3806" s="12" t="s">
        <v>363</v>
      </c>
      <c r="N3806" s="16" t="s">
        <v>206</v>
      </c>
      <c r="O3806" s="16" t="s">
        <v>4362</v>
      </c>
      <c r="P3806" s="12" t="s">
        <v>366</v>
      </c>
      <c r="Q3806" s="16">
        <v>2022</v>
      </c>
      <c r="R3806" s="16" t="s">
        <v>4369</v>
      </c>
      <c r="T3806" s="16">
        <v>0</v>
      </c>
      <c r="V3806" s="12" t="s">
        <v>204</v>
      </c>
      <c r="W3806" s="12" t="s">
        <v>204</v>
      </c>
      <c r="X3806" s="16">
        <v>1</v>
      </c>
      <c r="Y3806" s="16">
        <v>7</v>
      </c>
      <c r="Z3806" s="16">
        <v>0.34</v>
      </c>
      <c r="AA3806" s="16">
        <v>44.2</v>
      </c>
      <c r="AB3806" s="16" t="s">
        <v>2114</v>
      </c>
      <c r="AC3806" s="16" t="s">
        <v>5621</v>
      </c>
      <c r="AD3806" s="16">
        <f t="shared" si="836"/>
        <v>15470.000000000002</v>
      </c>
      <c r="AE3806" s="16">
        <f t="shared" si="837"/>
        <v>119.00000000000001</v>
      </c>
      <c r="AF3806" s="16">
        <f t="shared" si="838"/>
        <v>44625.000000000007</v>
      </c>
      <c r="AG3806" s="16">
        <f t="shared" si="839"/>
        <v>34</v>
      </c>
      <c r="AH3806" s="12">
        <f t="shared" si="840"/>
        <v>0</v>
      </c>
      <c r="AI3806" s="16">
        <f t="shared" si="841"/>
        <v>2.3800000000000003</v>
      </c>
      <c r="AJ3806" s="16">
        <f t="shared" si="842"/>
        <v>8211.0000000000018</v>
      </c>
      <c r="AK3806" s="16">
        <f t="shared" si="843"/>
        <v>170</v>
      </c>
      <c r="AL3806" s="16">
        <f t="shared" si="844"/>
        <v>1700.0000000000002</v>
      </c>
      <c r="AM3806" s="16">
        <f t="shared" si="845"/>
        <v>24140</v>
      </c>
      <c r="AN3806" s="16">
        <f t="shared" si="846"/>
        <v>94146</v>
      </c>
      <c r="AP3806" s="16">
        <v>0.34</v>
      </c>
      <c r="AQ3806" s="16" t="s">
        <v>207</v>
      </c>
      <c r="AX3806" s="16" t="s">
        <v>207</v>
      </c>
      <c r="AY3806" s="16" t="s">
        <v>207</v>
      </c>
      <c r="AZ3806" s="16" t="s">
        <v>207</v>
      </c>
      <c r="BA3806" s="16" t="s">
        <v>207</v>
      </c>
      <c r="BB3806" s="16" t="s">
        <v>207</v>
      </c>
      <c r="BC3806" s="16">
        <v>0.34</v>
      </c>
      <c r="BD3806" s="16">
        <f t="shared" si="847"/>
        <v>1.1900000000000002</v>
      </c>
      <c r="BE3806" s="16">
        <f t="shared" si="848"/>
        <v>588.41250000000002</v>
      </c>
      <c r="BG3806" s="16">
        <f t="shared" si="849"/>
        <v>408.00000000000006</v>
      </c>
      <c r="BH3806" s="16">
        <f t="shared" si="850"/>
        <v>217.60000000000002</v>
      </c>
      <c r="BI3806" s="16">
        <f t="shared" si="851"/>
        <v>2.72</v>
      </c>
    </row>
    <row r="3807" spans="1:61" x14ac:dyDescent="0.35">
      <c r="A3807">
        <v>3806</v>
      </c>
      <c r="B3807" t="s">
        <v>360</v>
      </c>
      <c r="C3807" t="s">
        <v>10419</v>
      </c>
      <c r="D3807" s="15" t="s">
        <v>4372</v>
      </c>
      <c r="E3807" s="12" t="s">
        <v>98</v>
      </c>
      <c r="G3807" s="12" t="s">
        <v>3316</v>
      </c>
      <c r="H3807" s="12" t="s">
        <v>589</v>
      </c>
      <c r="I3807" s="12" t="s">
        <v>363</v>
      </c>
      <c r="J3807" s="12" t="s">
        <v>2401</v>
      </c>
      <c r="K3807" s="12" t="s">
        <v>363</v>
      </c>
      <c r="N3807" s="16" t="s">
        <v>206</v>
      </c>
      <c r="O3807" s="16" t="s">
        <v>4362</v>
      </c>
      <c r="P3807" s="12" t="s">
        <v>366</v>
      </c>
      <c r="Q3807" s="16">
        <v>2022</v>
      </c>
      <c r="R3807" s="16" t="s">
        <v>4039</v>
      </c>
      <c r="T3807" s="16">
        <v>0</v>
      </c>
      <c r="V3807" s="12" t="s">
        <v>204</v>
      </c>
      <c r="W3807" s="12" t="s">
        <v>204</v>
      </c>
      <c r="X3807" s="16">
        <v>1</v>
      </c>
      <c r="Y3807" s="16">
        <v>7</v>
      </c>
      <c r="Z3807" s="16">
        <v>0.47</v>
      </c>
      <c r="AA3807" s="16">
        <v>61.099999999999994</v>
      </c>
      <c r="AB3807" s="16" t="s">
        <v>2114</v>
      </c>
      <c r="AC3807" s="16" t="s">
        <v>5621</v>
      </c>
      <c r="AD3807" s="16">
        <f t="shared" si="836"/>
        <v>21384.999999999996</v>
      </c>
      <c r="AE3807" s="16">
        <f t="shared" si="837"/>
        <v>164.5</v>
      </c>
      <c r="AF3807" s="16">
        <f t="shared" si="838"/>
        <v>61687.5</v>
      </c>
      <c r="AG3807" s="16">
        <f t="shared" si="839"/>
        <v>47</v>
      </c>
      <c r="AH3807" s="12">
        <f t="shared" si="840"/>
        <v>0</v>
      </c>
      <c r="AI3807" s="16">
        <f t="shared" si="841"/>
        <v>3.29</v>
      </c>
      <c r="AJ3807" s="16">
        <f t="shared" si="842"/>
        <v>11350.5</v>
      </c>
      <c r="AK3807" s="16">
        <f t="shared" si="843"/>
        <v>235</v>
      </c>
      <c r="AL3807" s="16">
        <f t="shared" si="844"/>
        <v>2350</v>
      </c>
      <c r="AM3807" s="16">
        <f t="shared" si="845"/>
        <v>33370</v>
      </c>
      <c r="AN3807" s="16">
        <f t="shared" si="846"/>
        <v>130143</v>
      </c>
      <c r="AP3807" s="16">
        <v>0.47</v>
      </c>
      <c r="AQ3807" s="16" t="s">
        <v>207</v>
      </c>
      <c r="AX3807" s="16" t="s">
        <v>207</v>
      </c>
      <c r="AY3807" s="16" t="s">
        <v>207</v>
      </c>
      <c r="AZ3807" s="16" t="s">
        <v>207</v>
      </c>
      <c r="BA3807" s="16" t="s">
        <v>207</v>
      </c>
      <c r="BB3807" s="16" t="s">
        <v>207</v>
      </c>
      <c r="BC3807" s="16">
        <v>0.47</v>
      </c>
      <c r="BD3807" s="16">
        <f t="shared" si="847"/>
        <v>1.645</v>
      </c>
      <c r="BE3807" s="16">
        <f t="shared" si="848"/>
        <v>813.39374999999995</v>
      </c>
      <c r="BG3807" s="16">
        <f t="shared" si="849"/>
        <v>564</v>
      </c>
      <c r="BH3807" s="16">
        <f t="shared" si="850"/>
        <v>300.79999999999995</v>
      </c>
      <c r="BI3807" s="16">
        <f t="shared" si="851"/>
        <v>3.7599999999999993</v>
      </c>
    </row>
    <row r="3808" spans="1:61" x14ac:dyDescent="0.35">
      <c r="A3808">
        <v>3807</v>
      </c>
      <c r="B3808" t="s">
        <v>360</v>
      </c>
      <c r="C3808" t="s">
        <v>10420</v>
      </c>
      <c r="D3808" s="15" t="s">
        <v>4373</v>
      </c>
      <c r="E3808" s="12" t="s">
        <v>98</v>
      </c>
      <c r="G3808" s="12" t="s">
        <v>3316</v>
      </c>
      <c r="H3808" s="12" t="s">
        <v>589</v>
      </c>
      <c r="I3808" s="12" t="s">
        <v>363</v>
      </c>
      <c r="J3808" s="12" t="s">
        <v>2401</v>
      </c>
      <c r="K3808" s="12" t="s">
        <v>363</v>
      </c>
      <c r="N3808" s="16" t="s">
        <v>206</v>
      </c>
      <c r="O3808" s="16" t="s">
        <v>4362</v>
      </c>
      <c r="P3808" s="12" t="s">
        <v>366</v>
      </c>
      <c r="Q3808" s="16">
        <v>2022</v>
      </c>
      <c r="R3808" s="16" t="s">
        <v>4039</v>
      </c>
      <c r="T3808" s="16">
        <v>0</v>
      </c>
      <c r="V3808" s="12" t="s">
        <v>204</v>
      </c>
      <c r="W3808" s="12" t="s">
        <v>204</v>
      </c>
      <c r="X3808" s="16">
        <v>1</v>
      </c>
      <c r="Y3808" s="16">
        <v>7</v>
      </c>
      <c r="Z3808" s="16">
        <v>0.47</v>
      </c>
      <c r="AA3808" s="16">
        <v>61.099999999999994</v>
      </c>
      <c r="AB3808" s="16" t="s">
        <v>2114</v>
      </c>
      <c r="AC3808" s="16" t="s">
        <v>5621</v>
      </c>
      <c r="AD3808" s="16">
        <f t="shared" si="836"/>
        <v>21384.999999999996</v>
      </c>
      <c r="AE3808" s="16">
        <f t="shared" si="837"/>
        <v>164.5</v>
      </c>
      <c r="AF3808" s="16">
        <f t="shared" si="838"/>
        <v>61687.5</v>
      </c>
      <c r="AG3808" s="16">
        <f t="shared" si="839"/>
        <v>47</v>
      </c>
      <c r="AH3808" s="12">
        <f t="shared" si="840"/>
        <v>0</v>
      </c>
      <c r="AI3808" s="16">
        <f t="shared" si="841"/>
        <v>3.29</v>
      </c>
      <c r="AJ3808" s="16">
        <f t="shared" si="842"/>
        <v>11350.5</v>
      </c>
      <c r="AK3808" s="16">
        <f t="shared" si="843"/>
        <v>235</v>
      </c>
      <c r="AL3808" s="16">
        <f t="shared" si="844"/>
        <v>2350</v>
      </c>
      <c r="AM3808" s="16">
        <f t="shared" si="845"/>
        <v>33370</v>
      </c>
      <c r="AN3808" s="16">
        <f t="shared" si="846"/>
        <v>130143</v>
      </c>
      <c r="AP3808" s="16">
        <v>0.47</v>
      </c>
      <c r="AQ3808" s="16" t="s">
        <v>207</v>
      </c>
      <c r="AX3808" s="16" t="s">
        <v>207</v>
      </c>
      <c r="AY3808" s="16" t="s">
        <v>207</v>
      </c>
      <c r="AZ3808" s="16" t="s">
        <v>207</v>
      </c>
      <c r="BA3808" s="16" t="s">
        <v>207</v>
      </c>
      <c r="BB3808" s="16" t="s">
        <v>207</v>
      </c>
      <c r="BC3808" s="16">
        <v>0.47</v>
      </c>
      <c r="BD3808" s="16">
        <f t="shared" si="847"/>
        <v>1.645</v>
      </c>
      <c r="BE3808" s="16">
        <f t="shared" si="848"/>
        <v>813.39374999999995</v>
      </c>
      <c r="BG3808" s="16">
        <f t="shared" si="849"/>
        <v>564</v>
      </c>
      <c r="BH3808" s="16">
        <f t="shared" si="850"/>
        <v>300.79999999999995</v>
      </c>
      <c r="BI3808" s="16">
        <f t="shared" si="851"/>
        <v>3.7599999999999993</v>
      </c>
    </row>
    <row r="3809" spans="1:61" x14ac:dyDescent="0.35">
      <c r="A3809">
        <v>3808</v>
      </c>
      <c r="B3809" t="s">
        <v>360</v>
      </c>
      <c r="C3809" t="s">
        <v>10421</v>
      </c>
      <c r="D3809" s="15" t="s">
        <v>4374</v>
      </c>
      <c r="E3809" s="12" t="s">
        <v>98</v>
      </c>
      <c r="G3809" s="12" t="s">
        <v>3316</v>
      </c>
      <c r="H3809" s="12" t="s">
        <v>589</v>
      </c>
      <c r="I3809" s="12" t="s">
        <v>363</v>
      </c>
      <c r="J3809" s="12" t="s">
        <v>2401</v>
      </c>
      <c r="K3809" s="12" t="s">
        <v>363</v>
      </c>
      <c r="N3809" s="16" t="s">
        <v>206</v>
      </c>
      <c r="O3809" s="16" t="s">
        <v>4362</v>
      </c>
      <c r="P3809" s="12" t="s">
        <v>366</v>
      </c>
      <c r="Q3809" s="16">
        <v>2022</v>
      </c>
      <c r="R3809" s="16" t="s">
        <v>4039</v>
      </c>
      <c r="T3809" s="16">
        <v>0</v>
      </c>
      <c r="V3809" s="12" t="s">
        <v>204</v>
      </c>
      <c r="W3809" s="12" t="s">
        <v>204</v>
      </c>
      <c r="X3809" s="16">
        <v>1</v>
      </c>
      <c r="Y3809" s="16">
        <v>7</v>
      </c>
      <c r="Z3809" s="16">
        <v>0.47</v>
      </c>
      <c r="AA3809" s="16">
        <v>61.099999999999994</v>
      </c>
      <c r="AB3809" s="16" t="s">
        <v>2114</v>
      </c>
      <c r="AC3809" s="16" t="s">
        <v>5621</v>
      </c>
      <c r="AD3809" s="16">
        <f t="shared" si="836"/>
        <v>21384.999999999996</v>
      </c>
      <c r="AE3809" s="16">
        <f t="shared" si="837"/>
        <v>164.5</v>
      </c>
      <c r="AF3809" s="16">
        <f t="shared" si="838"/>
        <v>61687.5</v>
      </c>
      <c r="AG3809" s="16">
        <f t="shared" si="839"/>
        <v>47</v>
      </c>
      <c r="AH3809" s="12">
        <f t="shared" si="840"/>
        <v>0</v>
      </c>
      <c r="AI3809" s="16">
        <f t="shared" si="841"/>
        <v>3.29</v>
      </c>
      <c r="AJ3809" s="16">
        <f t="shared" si="842"/>
        <v>11350.5</v>
      </c>
      <c r="AK3809" s="16">
        <f t="shared" si="843"/>
        <v>235</v>
      </c>
      <c r="AL3809" s="16">
        <f t="shared" si="844"/>
        <v>2350</v>
      </c>
      <c r="AM3809" s="16">
        <f t="shared" si="845"/>
        <v>33370</v>
      </c>
      <c r="AN3809" s="16">
        <f t="shared" si="846"/>
        <v>130143</v>
      </c>
      <c r="AP3809" s="16">
        <v>0.47</v>
      </c>
      <c r="AQ3809" s="16" t="s">
        <v>207</v>
      </c>
      <c r="AX3809" s="16" t="s">
        <v>207</v>
      </c>
      <c r="AY3809" s="16" t="s">
        <v>207</v>
      </c>
      <c r="AZ3809" s="16" t="s">
        <v>207</v>
      </c>
      <c r="BA3809" s="16" t="s">
        <v>207</v>
      </c>
      <c r="BB3809" s="16" t="s">
        <v>207</v>
      </c>
      <c r="BC3809" s="16">
        <v>0.47</v>
      </c>
      <c r="BD3809" s="16">
        <f t="shared" si="847"/>
        <v>1.645</v>
      </c>
      <c r="BE3809" s="16">
        <f t="shared" si="848"/>
        <v>813.39374999999995</v>
      </c>
      <c r="BG3809" s="16">
        <f t="shared" si="849"/>
        <v>564</v>
      </c>
      <c r="BH3809" s="16">
        <f t="shared" si="850"/>
        <v>300.79999999999995</v>
      </c>
      <c r="BI3809" s="16">
        <f t="shared" si="851"/>
        <v>3.7599999999999993</v>
      </c>
    </row>
    <row r="3810" spans="1:61" x14ac:dyDescent="0.35">
      <c r="A3810">
        <v>3809</v>
      </c>
      <c r="B3810" t="s">
        <v>360</v>
      </c>
      <c r="C3810" t="s">
        <v>10422</v>
      </c>
      <c r="D3810" s="15" t="s">
        <v>4375</v>
      </c>
      <c r="E3810" s="12" t="s">
        <v>98</v>
      </c>
      <c r="G3810" s="12" t="s">
        <v>3316</v>
      </c>
      <c r="H3810" s="12" t="s">
        <v>589</v>
      </c>
      <c r="I3810" s="12" t="s">
        <v>363</v>
      </c>
      <c r="J3810" s="12" t="s">
        <v>2401</v>
      </c>
      <c r="K3810" s="12" t="s">
        <v>363</v>
      </c>
      <c r="N3810" s="16" t="s">
        <v>206</v>
      </c>
      <c r="O3810" s="16" t="s">
        <v>4362</v>
      </c>
      <c r="P3810" s="12" t="s">
        <v>366</v>
      </c>
      <c r="Q3810" s="16">
        <v>2022</v>
      </c>
      <c r="R3810" s="16" t="s">
        <v>4243</v>
      </c>
      <c r="T3810" s="16">
        <v>0</v>
      </c>
      <c r="V3810" s="12" t="s">
        <v>204</v>
      </c>
      <c r="W3810" s="12" t="s">
        <v>204</v>
      </c>
      <c r="X3810" s="16">
        <v>1</v>
      </c>
      <c r="Y3810" s="16">
        <v>7</v>
      </c>
      <c r="Z3810" s="16">
        <v>0.43</v>
      </c>
      <c r="AA3810" s="16">
        <v>55.9</v>
      </c>
      <c r="AB3810" s="16" t="s">
        <v>2114</v>
      </c>
      <c r="AC3810" s="16" t="s">
        <v>5621</v>
      </c>
      <c r="AD3810" s="16">
        <f t="shared" si="836"/>
        <v>19565</v>
      </c>
      <c r="AE3810" s="16">
        <f t="shared" si="837"/>
        <v>150.5</v>
      </c>
      <c r="AF3810" s="16">
        <f t="shared" si="838"/>
        <v>56437.5</v>
      </c>
      <c r="AG3810" s="16">
        <f t="shared" si="839"/>
        <v>43</v>
      </c>
      <c r="AH3810" s="12">
        <f t="shared" si="840"/>
        <v>0</v>
      </c>
      <c r="AI3810" s="16">
        <f t="shared" si="841"/>
        <v>3.01</v>
      </c>
      <c r="AJ3810" s="16">
        <f t="shared" si="842"/>
        <v>10384.5</v>
      </c>
      <c r="AK3810" s="16">
        <f t="shared" si="843"/>
        <v>215</v>
      </c>
      <c r="AL3810" s="16">
        <f t="shared" si="844"/>
        <v>2150</v>
      </c>
      <c r="AM3810" s="16">
        <f t="shared" si="845"/>
        <v>30530</v>
      </c>
      <c r="AN3810" s="16">
        <f t="shared" si="846"/>
        <v>119067</v>
      </c>
      <c r="AP3810" s="16">
        <v>0.43</v>
      </c>
      <c r="AQ3810" s="16" t="s">
        <v>207</v>
      </c>
      <c r="AX3810" s="16" t="s">
        <v>207</v>
      </c>
      <c r="AY3810" s="16" t="s">
        <v>207</v>
      </c>
      <c r="AZ3810" s="16" t="s">
        <v>207</v>
      </c>
      <c r="BA3810" s="16" t="s">
        <v>207</v>
      </c>
      <c r="BB3810" s="16" t="s">
        <v>207</v>
      </c>
      <c r="BC3810" s="16">
        <v>0.43</v>
      </c>
      <c r="BD3810" s="16">
        <f t="shared" si="847"/>
        <v>1.5049999999999999</v>
      </c>
      <c r="BE3810" s="16">
        <f t="shared" si="848"/>
        <v>744.16875000000005</v>
      </c>
      <c r="BG3810" s="16">
        <f t="shared" si="849"/>
        <v>516</v>
      </c>
      <c r="BH3810" s="16">
        <f t="shared" si="850"/>
        <v>275.2</v>
      </c>
      <c r="BI3810" s="16">
        <f t="shared" si="851"/>
        <v>3.44</v>
      </c>
    </row>
    <row r="3811" spans="1:61" x14ac:dyDescent="0.35">
      <c r="A3811">
        <v>3810</v>
      </c>
      <c r="B3811" t="s">
        <v>360</v>
      </c>
      <c r="C3811" t="s">
        <v>10423</v>
      </c>
      <c r="D3811" s="15" t="s">
        <v>4376</v>
      </c>
      <c r="E3811" s="12" t="s">
        <v>98</v>
      </c>
      <c r="G3811" s="12" t="s">
        <v>3316</v>
      </c>
      <c r="H3811" s="12" t="s">
        <v>589</v>
      </c>
      <c r="I3811" s="12" t="s">
        <v>363</v>
      </c>
      <c r="J3811" s="12" t="s">
        <v>2401</v>
      </c>
      <c r="K3811" s="12" t="s">
        <v>363</v>
      </c>
      <c r="N3811" s="16" t="s">
        <v>206</v>
      </c>
      <c r="O3811" s="16" t="s">
        <v>4362</v>
      </c>
      <c r="P3811" s="12" t="s">
        <v>366</v>
      </c>
      <c r="Q3811" s="16">
        <v>2022</v>
      </c>
      <c r="R3811" s="16" t="s">
        <v>4243</v>
      </c>
      <c r="T3811" s="16">
        <v>0</v>
      </c>
      <c r="V3811" s="12" t="s">
        <v>204</v>
      </c>
      <c r="W3811" s="12" t="s">
        <v>204</v>
      </c>
      <c r="X3811" s="16">
        <v>1</v>
      </c>
      <c r="Y3811" s="16">
        <v>7</v>
      </c>
      <c r="Z3811" s="16">
        <v>0.43</v>
      </c>
      <c r="AA3811" s="16">
        <v>55.9</v>
      </c>
      <c r="AB3811" s="16" t="s">
        <v>2114</v>
      </c>
      <c r="AC3811" s="16" t="s">
        <v>5621</v>
      </c>
      <c r="AD3811" s="16">
        <f t="shared" si="836"/>
        <v>19565</v>
      </c>
      <c r="AE3811" s="16">
        <f t="shared" si="837"/>
        <v>150.5</v>
      </c>
      <c r="AF3811" s="16">
        <f t="shared" si="838"/>
        <v>56437.5</v>
      </c>
      <c r="AG3811" s="16">
        <f t="shared" si="839"/>
        <v>43</v>
      </c>
      <c r="AH3811" s="12">
        <f t="shared" si="840"/>
        <v>0</v>
      </c>
      <c r="AI3811" s="16">
        <f t="shared" si="841"/>
        <v>3.01</v>
      </c>
      <c r="AJ3811" s="16">
        <f t="shared" si="842"/>
        <v>10384.5</v>
      </c>
      <c r="AK3811" s="16">
        <f t="shared" si="843"/>
        <v>215</v>
      </c>
      <c r="AL3811" s="16">
        <f t="shared" si="844"/>
        <v>2150</v>
      </c>
      <c r="AM3811" s="16">
        <f t="shared" si="845"/>
        <v>30530</v>
      </c>
      <c r="AN3811" s="16">
        <f t="shared" si="846"/>
        <v>119067</v>
      </c>
      <c r="AP3811" s="16">
        <v>0.43</v>
      </c>
      <c r="AQ3811" s="16" t="s">
        <v>207</v>
      </c>
      <c r="AX3811" s="16" t="s">
        <v>207</v>
      </c>
      <c r="AY3811" s="16" t="s">
        <v>207</v>
      </c>
      <c r="AZ3811" s="16" t="s">
        <v>207</v>
      </c>
      <c r="BA3811" s="16" t="s">
        <v>207</v>
      </c>
      <c r="BB3811" s="16" t="s">
        <v>207</v>
      </c>
      <c r="BC3811" s="16">
        <v>0.43</v>
      </c>
      <c r="BD3811" s="16">
        <f t="shared" si="847"/>
        <v>1.5049999999999999</v>
      </c>
      <c r="BE3811" s="16">
        <f t="shared" si="848"/>
        <v>744.16875000000005</v>
      </c>
      <c r="BG3811" s="16">
        <f t="shared" si="849"/>
        <v>516</v>
      </c>
      <c r="BH3811" s="16">
        <f t="shared" si="850"/>
        <v>275.2</v>
      </c>
      <c r="BI3811" s="16">
        <f t="shared" si="851"/>
        <v>3.44</v>
      </c>
    </row>
    <row r="3812" spans="1:61" x14ac:dyDescent="0.35">
      <c r="A3812">
        <v>3811</v>
      </c>
      <c r="B3812" t="s">
        <v>360</v>
      </c>
      <c r="C3812" t="s">
        <v>10424</v>
      </c>
      <c r="D3812" s="15" t="s">
        <v>4317</v>
      </c>
      <c r="E3812" s="12" t="s">
        <v>98</v>
      </c>
      <c r="G3812" s="12" t="s">
        <v>3316</v>
      </c>
      <c r="H3812" s="12" t="s">
        <v>589</v>
      </c>
      <c r="I3812" s="12" t="s">
        <v>363</v>
      </c>
      <c r="J3812" s="12" t="s">
        <v>2401</v>
      </c>
      <c r="K3812" s="12" t="s">
        <v>363</v>
      </c>
      <c r="N3812" s="16" t="s">
        <v>206</v>
      </c>
      <c r="O3812" s="16" t="s">
        <v>4362</v>
      </c>
      <c r="P3812" s="12" t="s">
        <v>366</v>
      </c>
      <c r="Q3812" s="16">
        <v>2022</v>
      </c>
      <c r="R3812" s="16" t="s">
        <v>4243</v>
      </c>
      <c r="T3812" s="16">
        <v>0</v>
      </c>
      <c r="V3812" s="12" t="s">
        <v>204</v>
      </c>
      <c r="W3812" s="12" t="s">
        <v>204</v>
      </c>
      <c r="X3812" s="16">
        <v>1</v>
      </c>
      <c r="Y3812" s="16">
        <v>7</v>
      </c>
      <c r="Z3812" s="16">
        <v>0.43</v>
      </c>
      <c r="AA3812" s="16">
        <v>55.9</v>
      </c>
      <c r="AB3812" s="16" t="s">
        <v>2114</v>
      </c>
      <c r="AC3812" s="16" t="s">
        <v>5621</v>
      </c>
      <c r="AD3812" s="16">
        <f t="shared" si="836"/>
        <v>19565</v>
      </c>
      <c r="AE3812" s="16">
        <f t="shared" si="837"/>
        <v>150.5</v>
      </c>
      <c r="AF3812" s="16">
        <f t="shared" si="838"/>
        <v>56437.5</v>
      </c>
      <c r="AG3812" s="16">
        <f t="shared" si="839"/>
        <v>43</v>
      </c>
      <c r="AH3812" s="12">
        <f t="shared" si="840"/>
        <v>0</v>
      </c>
      <c r="AI3812" s="16">
        <f t="shared" si="841"/>
        <v>3.01</v>
      </c>
      <c r="AJ3812" s="16">
        <f t="shared" si="842"/>
        <v>10384.5</v>
      </c>
      <c r="AK3812" s="16">
        <f t="shared" si="843"/>
        <v>215</v>
      </c>
      <c r="AL3812" s="16">
        <f t="shared" si="844"/>
        <v>2150</v>
      </c>
      <c r="AM3812" s="16">
        <f t="shared" si="845"/>
        <v>30530</v>
      </c>
      <c r="AN3812" s="16">
        <f t="shared" si="846"/>
        <v>119067</v>
      </c>
      <c r="AP3812" s="16">
        <v>0.43</v>
      </c>
      <c r="AQ3812" s="16" t="s">
        <v>207</v>
      </c>
      <c r="AX3812" s="16" t="s">
        <v>207</v>
      </c>
      <c r="AY3812" s="16" t="s">
        <v>207</v>
      </c>
      <c r="AZ3812" s="16" t="s">
        <v>207</v>
      </c>
      <c r="BA3812" s="16" t="s">
        <v>207</v>
      </c>
      <c r="BB3812" s="16" t="s">
        <v>207</v>
      </c>
      <c r="BC3812" s="16">
        <v>0.43</v>
      </c>
      <c r="BD3812" s="16">
        <f t="shared" si="847"/>
        <v>1.5049999999999999</v>
      </c>
      <c r="BE3812" s="16">
        <f t="shared" si="848"/>
        <v>744.16875000000005</v>
      </c>
      <c r="BG3812" s="16">
        <f t="shared" si="849"/>
        <v>516</v>
      </c>
      <c r="BH3812" s="16">
        <f t="shared" si="850"/>
        <v>275.2</v>
      </c>
      <c r="BI3812" s="16">
        <f t="shared" si="851"/>
        <v>3.44</v>
      </c>
    </row>
    <row r="3813" spans="1:61" x14ac:dyDescent="0.35">
      <c r="A3813">
        <v>3812</v>
      </c>
      <c r="B3813" t="s">
        <v>360</v>
      </c>
      <c r="C3813" t="s">
        <v>10425</v>
      </c>
      <c r="D3813" s="15" t="s">
        <v>4377</v>
      </c>
      <c r="E3813" s="12" t="s">
        <v>98</v>
      </c>
      <c r="G3813" s="12" t="s">
        <v>3316</v>
      </c>
      <c r="H3813" s="12" t="s">
        <v>589</v>
      </c>
      <c r="I3813" s="12" t="s">
        <v>363</v>
      </c>
      <c r="J3813" s="12" t="s">
        <v>2401</v>
      </c>
      <c r="K3813" s="12" t="s">
        <v>363</v>
      </c>
      <c r="N3813" s="16" t="s">
        <v>206</v>
      </c>
      <c r="O3813" s="16" t="s">
        <v>4362</v>
      </c>
      <c r="P3813" s="12" t="s">
        <v>366</v>
      </c>
      <c r="Q3813" s="16">
        <v>2022</v>
      </c>
      <c r="R3813" s="16" t="s">
        <v>4378</v>
      </c>
      <c r="T3813" s="16">
        <v>0</v>
      </c>
      <c r="V3813" s="12" t="s">
        <v>204</v>
      </c>
      <c r="W3813" s="12" t="s">
        <v>204</v>
      </c>
      <c r="X3813" s="16">
        <v>1</v>
      </c>
      <c r="Y3813" s="16">
        <v>7</v>
      </c>
      <c r="Z3813" s="16">
        <v>0.43</v>
      </c>
      <c r="AA3813" s="16">
        <v>55.9</v>
      </c>
      <c r="AB3813" s="16" t="s">
        <v>2114</v>
      </c>
      <c r="AC3813" s="16" t="s">
        <v>5621</v>
      </c>
      <c r="AD3813" s="16">
        <f t="shared" ref="AD3813:AD3869" si="852">AA3813*350</f>
        <v>19565</v>
      </c>
      <c r="AE3813" s="16">
        <f t="shared" ref="AE3813:AE3869" si="853">Z3813*350</f>
        <v>150.5</v>
      </c>
      <c r="AF3813" s="16">
        <f t="shared" ref="AF3813:AF3869" si="854">AE3813*375</f>
        <v>56437.5</v>
      </c>
      <c r="AG3813" s="16">
        <f t="shared" ref="AG3813:AG3869" si="855">Z3813*100</f>
        <v>43</v>
      </c>
      <c r="AH3813" s="12">
        <f t="shared" ref="AH3813:AH3869" si="856">AG3813*0</f>
        <v>0</v>
      </c>
      <c r="AI3813" s="16">
        <f t="shared" ref="AI3813:AI3869" si="857">7*Z3813</f>
        <v>3.01</v>
      </c>
      <c r="AJ3813" s="16">
        <f t="shared" ref="AJ3813:AJ3869" si="858">AI3813*3450</f>
        <v>10384.5</v>
      </c>
      <c r="AK3813" s="16">
        <f t="shared" ref="AK3813:AK3869" si="859">Z3813*500</f>
        <v>215</v>
      </c>
      <c r="AL3813" s="16">
        <f t="shared" ref="AL3813:AL3869" si="860">1*5000*Z3813</f>
        <v>2150</v>
      </c>
      <c r="AM3813" s="16">
        <f t="shared" ref="AM3813:AM3869" si="861">Z3813*71000</f>
        <v>30530</v>
      </c>
      <c r="AN3813" s="16">
        <f t="shared" ref="AN3813:AN3869" si="862">AM3813+AL3813+AJ3813+AF3813+AD3813</f>
        <v>119067</v>
      </c>
      <c r="AP3813" s="16">
        <v>0.43</v>
      </c>
      <c r="AQ3813" s="16" t="s">
        <v>207</v>
      </c>
      <c r="AX3813" s="16" t="s">
        <v>207</v>
      </c>
      <c r="AY3813" s="16" t="s">
        <v>207</v>
      </c>
      <c r="AZ3813" s="16" t="s">
        <v>207</v>
      </c>
      <c r="BA3813" s="16" t="s">
        <v>207</v>
      </c>
      <c r="BB3813" s="16" t="s">
        <v>207</v>
      </c>
      <c r="BC3813" s="16">
        <v>0.43</v>
      </c>
      <c r="BD3813" s="16">
        <f t="shared" ref="BD3813:BD3869" si="863">3.5*BC3813</f>
        <v>1.5049999999999999</v>
      </c>
      <c r="BE3813" s="16">
        <f t="shared" ref="BE3813:BE3869" si="864">AN3813/160</f>
        <v>744.16875000000005</v>
      </c>
      <c r="BG3813" s="16">
        <f t="shared" ref="BG3813:BG3869" si="865">1200*BC3813</f>
        <v>516</v>
      </c>
      <c r="BH3813" s="16">
        <f t="shared" ref="BH3813:BH3869" si="866">640*BC3813</f>
        <v>275.2</v>
      </c>
      <c r="BI3813" s="16">
        <f t="shared" ref="BI3813:BI3869" si="867">BH3813/80</f>
        <v>3.44</v>
      </c>
    </row>
    <row r="3814" spans="1:61" x14ac:dyDescent="0.35">
      <c r="A3814">
        <v>3813</v>
      </c>
      <c r="B3814" t="s">
        <v>360</v>
      </c>
      <c r="C3814" t="s">
        <v>10426</v>
      </c>
      <c r="D3814" s="15" t="s">
        <v>855</v>
      </c>
      <c r="E3814" s="12" t="s">
        <v>98</v>
      </c>
      <c r="G3814" s="12" t="s">
        <v>3316</v>
      </c>
      <c r="H3814" s="12" t="s">
        <v>589</v>
      </c>
      <c r="I3814" s="12" t="s">
        <v>363</v>
      </c>
      <c r="J3814" s="12" t="s">
        <v>2401</v>
      </c>
      <c r="K3814" s="12" t="s">
        <v>363</v>
      </c>
      <c r="N3814" s="16" t="s">
        <v>206</v>
      </c>
      <c r="O3814" s="16" t="s">
        <v>4362</v>
      </c>
      <c r="P3814" s="12" t="s">
        <v>366</v>
      </c>
      <c r="Q3814" s="16">
        <v>2022</v>
      </c>
      <c r="R3814" s="16">
        <v>0</v>
      </c>
      <c r="T3814" s="16">
        <v>0</v>
      </c>
      <c r="V3814" s="12" t="s">
        <v>204</v>
      </c>
      <c r="W3814" s="12" t="s">
        <v>204</v>
      </c>
      <c r="X3814" s="16">
        <v>1</v>
      </c>
      <c r="Y3814" s="16">
        <v>7</v>
      </c>
      <c r="Z3814" s="16">
        <v>0</v>
      </c>
      <c r="AA3814" s="16">
        <v>0</v>
      </c>
      <c r="AD3814" s="16">
        <f t="shared" si="852"/>
        <v>0</v>
      </c>
      <c r="AE3814" s="16">
        <f t="shared" si="853"/>
        <v>0</v>
      </c>
      <c r="AF3814" s="16">
        <f t="shared" si="854"/>
        <v>0</v>
      </c>
      <c r="AG3814" s="16">
        <f t="shared" si="855"/>
        <v>0</v>
      </c>
      <c r="AH3814" s="12">
        <f t="shared" si="856"/>
        <v>0</v>
      </c>
      <c r="AI3814" s="16">
        <f t="shared" si="857"/>
        <v>0</v>
      </c>
      <c r="AJ3814" s="16">
        <f t="shared" si="858"/>
        <v>0</v>
      </c>
      <c r="AK3814" s="16">
        <f t="shared" si="859"/>
        <v>0</v>
      </c>
      <c r="AL3814" s="16">
        <f t="shared" si="860"/>
        <v>0</v>
      </c>
      <c r="AM3814" s="16">
        <f t="shared" si="861"/>
        <v>0</v>
      </c>
      <c r="AN3814" s="16">
        <f t="shared" si="862"/>
        <v>0</v>
      </c>
      <c r="AP3814" s="16">
        <v>0</v>
      </c>
      <c r="AQ3814" s="16" t="s">
        <v>207</v>
      </c>
      <c r="AX3814" s="16" t="s">
        <v>207</v>
      </c>
      <c r="AY3814" s="16" t="s">
        <v>207</v>
      </c>
      <c r="AZ3814" s="16" t="s">
        <v>207</v>
      </c>
      <c r="BA3814" s="16" t="s">
        <v>207</v>
      </c>
      <c r="BB3814" s="16" t="s">
        <v>207</v>
      </c>
      <c r="BC3814" s="16">
        <v>0</v>
      </c>
      <c r="BD3814" s="16">
        <f t="shared" si="863"/>
        <v>0</v>
      </c>
      <c r="BE3814" s="16">
        <f t="shared" si="864"/>
        <v>0</v>
      </c>
      <c r="BG3814" s="16">
        <f t="shared" si="865"/>
        <v>0</v>
      </c>
      <c r="BH3814" s="16">
        <f t="shared" si="866"/>
        <v>0</v>
      </c>
      <c r="BI3814" s="16">
        <f t="shared" si="867"/>
        <v>0</v>
      </c>
    </row>
    <row r="3815" spans="1:61" x14ac:dyDescent="0.35">
      <c r="A3815">
        <v>3814</v>
      </c>
      <c r="B3815" t="s">
        <v>360</v>
      </c>
      <c r="C3815" t="s">
        <v>10427</v>
      </c>
      <c r="D3815" s="15" t="s">
        <v>4379</v>
      </c>
      <c r="E3815" s="12" t="s">
        <v>98</v>
      </c>
      <c r="G3815" s="12" t="s">
        <v>3316</v>
      </c>
      <c r="H3815" s="12" t="s">
        <v>589</v>
      </c>
      <c r="I3815" s="12" t="s">
        <v>363</v>
      </c>
      <c r="J3815" s="12" t="s">
        <v>2401</v>
      </c>
      <c r="K3815" s="12" t="s">
        <v>363</v>
      </c>
      <c r="N3815" s="16" t="s">
        <v>206</v>
      </c>
      <c r="O3815" s="16" t="s">
        <v>4362</v>
      </c>
      <c r="P3815" s="12" t="s">
        <v>366</v>
      </c>
      <c r="Q3815" s="16">
        <v>2022</v>
      </c>
      <c r="R3815" s="16">
        <v>0</v>
      </c>
      <c r="T3815" s="16">
        <v>0</v>
      </c>
      <c r="V3815" s="12" t="s">
        <v>204</v>
      </c>
      <c r="W3815" s="12" t="s">
        <v>204</v>
      </c>
      <c r="X3815" s="16">
        <v>1</v>
      </c>
      <c r="Y3815" s="16">
        <v>7</v>
      </c>
      <c r="Z3815" s="16">
        <v>0</v>
      </c>
      <c r="AA3815" s="16">
        <v>0</v>
      </c>
      <c r="AD3815" s="16">
        <f t="shared" si="852"/>
        <v>0</v>
      </c>
      <c r="AE3815" s="16">
        <f t="shared" si="853"/>
        <v>0</v>
      </c>
      <c r="AF3815" s="16">
        <f t="shared" si="854"/>
        <v>0</v>
      </c>
      <c r="AG3815" s="16">
        <f t="shared" si="855"/>
        <v>0</v>
      </c>
      <c r="AH3815" s="12">
        <f t="shared" si="856"/>
        <v>0</v>
      </c>
      <c r="AI3815" s="16">
        <f t="shared" si="857"/>
        <v>0</v>
      </c>
      <c r="AJ3815" s="16">
        <f t="shared" si="858"/>
        <v>0</v>
      </c>
      <c r="AK3815" s="16">
        <f t="shared" si="859"/>
        <v>0</v>
      </c>
      <c r="AL3815" s="16">
        <f t="shared" si="860"/>
        <v>0</v>
      </c>
      <c r="AM3815" s="16">
        <f t="shared" si="861"/>
        <v>0</v>
      </c>
      <c r="AN3815" s="16">
        <f t="shared" si="862"/>
        <v>0</v>
      </c>
      <c r="AP3815" s="16">
        <v>0</v>
      </c>
      <c r="AQ3815" s="16" t="s">
        <v>207</v>
      </c>
      <c r="AX3815" s="16" t="s">
        <v>207</v>
      </c>
      <c r="AY3815" s="16" t="s">
        <v>207</v>
      </c>
      <c r="AZ3815" s="16" t="s">
        <v>207</v>
      </c>
      <c r="BA3815" s="16" t="s">
        <v>207</v>
      </c>
      <c r="BB3815" s="16" t="s">
        <v>207</v>
      </c>
      <c r="BC3815" s="16">
        <v>0</v>
      </c>
      <c r="BD3815" s="16">
        <f t="shared" si="863"/>
        <v>0</v>
      </c>
      <c r="BE3815" s="16">
        <f t="shared" si="864"/>
        <v>0</v>
      </c>
      <c r="BG3815" s="16">
        <f t="shared" si="865"/>
        <v>0</v>
      </c>
      <c r="BH3815" s="16">
        <f t="shared" si="866"/>
        <v>0</v>
      </c>
      <c r="BI3815" s="16">
        <f t="shared" si="867"/>
        <v>0</v>
      </c>
    </row>
    <row r="3816" spans="1:61" x14ac:dyDescent="0.35">
      <c r="A3816">
        <v>3815</v>
      </c>
      <c r="B3816" t="s">
        <v>360</v>
      </c>
      <c r="C3816" t="s">
        <v>10428</v>
      </c>
      <c r="D3816" s="15" t="s">
        <v>4380</v>
      </c>
      <c r="E3816" s="12" t="s">
        <v>98</v>
      </c>
      <c r="G3816" s="12" t="s">
        <v>3316</v>
      </c>
      <c r="H3816" s="12" t="s">
        <v>589</v>
      </c>
      <c r="I3816" s="12" t="s">
        <v>363</v>
      </c>
      <c r="J3816" s="12" t="s">
        <v>2401</v>
      </c>
      <c r="K3816" s="12" t="s">
        <v>363</v>
      </c>
      <c r="N3816" s="16" t="s">
        <v>206</v>
      </c>
      <c r="O3816" s="16" t="s">
        <v>4362</v>
      </c>
      <c r="P3816" s="12" t="s">
        <v>366</v>
      </c>
      <c r="Q3816" s="16">
        <v>2022</v>
      </c>
      <c r="R3816" s="16">
        <v>0</v>
      </c>
      <c r="T3816" s="16">
        <v>0</v>
      </c>
      <c r="V3816" s="12" t="s">
        <v>204</v>
      </c>
      <c r="W3816" s="12" t="s">
        <v>204</v>
      </c>
      <c r="X3816" s="16">
        <v>1</v>
      </c>
      <c r="Y3816" s="16">
        <v>7</v>
      </c>
      <c r="Z3816" s="16">
        <v>0</v>
      </c>
      <c r="AA3816" s="16">
        <v>0</v>
      </c>
      <c r="AD3816" s="16">
        <f t="shared" si="852"/>
        <v>0</v>
      </c>
      <c r="AE3816" s="16">
        <f t="shared" si="853"/>
        <v>0</v>
      </c>
      <c r="AF3816" s="16">
        <f t="shared" si="854"/>
        <v>0</v>
      </c>
      <c r="AG3816" s="16">
        <f t="shared" si="855"/>
        <v>0</v>
      </c>
      <c r="AH3816" s="12">
        <f t="shared" si="856"/>
        <v>0</v>
      </c>
      <c r="AI3816" s="16">
        <f t="shared" si="857"/>
        <v>0</v>
      </c>
      <c r="AJ3816" s="16">
        <f t="shared" si="858"/>
        <v>0</v>
      </c>
      <c r="AK3816" s="16">
        <f t="shared" si="859"/>
        <v>0</v>
      </c>
      <c r="AL3816" s="16">
        <f t="shared" si="860"/>
        <v>0</v>
      </c>
      <c r="AM3816" s="16">
        <f t="shared" si="861"/>
        <v>0</v>
      </c>
      <c r="AN3816" s="16">
        <f t="shared" si="862"/>
        <v>0</v>
      </c>
      <c r="AP3816" s="16">
        <v>0</v>
      </c>
      <c r="AQ3816" s="16" t="s">
        <v>207</v>
      </c>
      <c r="AX3816" s="16" t="s">
        <v>207</v>
      </c>
      <c r="AY3816" s="16" t="s">
        <v>207</v>
      </c>
      <c r="AZ3816" s="16" t="s">
        <v>207</v>
      </c>
      <c r="BA3816" s="16" t="s">
        <v>207</v>
      </c>
      <c r="BB3816" s="16" t="s">
        <v>207</v>
      </c>
      <c r="BC3816" s="16">
        <v>0</v>
      </c>
      <c r="BD3816" s="16">
        <f t="shared" si="863"/>
        <v>0</v>
      </c>
      <c r="BE3816" s="16">
        <f t="shared" si="864"/>
        <v>0</v>
      </c>
      <c r="BG3816" s="16">
        <f t="shared" si="865"/>
        <v>0</v>
      </c>
      <c r="BH3816" s="16">
        <f t="shared" si="866"/>
        <v>0</v>
      </c>
      <c r="BI3816" s="16">
        <f t="shared" si="867"/>
        <v>0</v>
      </c>
    </row>
    <row r="3817" spans="1:61" x14ac:dyDescent="0.35">
      <c r="A3817">
        <v>3816</v>
      </c>
      <c r="B3817" t="s">
        <v>360</v>
      </c>
      <c r="C3817" t="s">
        <v>10429</v>
      </c>
      <c r="D3817" s="15" t="s">
        <v>4381</v>
      </c>
      <c r="E3817" s="12" t="s">
        <v>98</v>
      </c>
      <c r="G3817" s="12" t="s">
        <v>3316</v>
      </c>
      <c r="H3817" s="12" t="s">
        <v>589</v>
      </c>
      <c r="I3817" s="12" t="s">
        <v>363</v>
      </c>
      <c r="J3817" s="12" t="s">
        <v>2401</v>
      </c>
      <c r="K3817" s="12" t="s">
        <v>363</v>
      </c>
      <c r="N3817" s="16" t="s">
        <v>206</v>
      </c>
      <c r="O3817" s="16" t="s">
        <v>4362</v>
      </c>
      <c r="P3817" s="12" t="s">
        <v>366</v>
      </c>
      <c r="Q3817" s="16">
        <v>2022</v>
      </c>
      <c r="R3817" s="16">
        <v>0</v>
      </c>
      <c r="T3817" s="16">
        <v>0</v>
      </c>
      <c r="V3817" s="12" t="s">
        <v>204</v>
      </c>
      <c r="W3817" s="12" t="s">
        <v>204</v>
      </c>
      <c r="X3817" s="16">
        <v>1</v>
      </c>
      <c r="Y3817" s="16">
        <v>7</v>
      </c>
      <c r="Z3817" s="16">
        <v>0</v>
      </c>
      <c r="AA3817" s="16">
        <v>0</v>
      </c>
      <c r="AD3817" s="16">
        <f t="shared" si="852"/>
        <v>0</v>
      </c>
      <c r="AE3817" s="16">
        <f t="shared" si="853"/>
        <v>0</v>
      </c>
      <c r="AF3817" s="16">
        <f t="shared" si="854"/>
        <v>0</v>
      </c>
      <c r="AG3817" s="16">
        <f t="shared" si="855"/>
        <v>0</v>
      </c>
      <c r="AH3817" s="12">
        <f t="shared" si="856"/>
        <v>0</v>
      </c>
      <c r="AI3817" s="16">
        <f t="shared" si="857"/>
        <v>0</v>
      </c>
      <c r="AJ3817" s="16">
        <f t="shared" si="858"/>
        <v>0</v>
      </c>
      <c r="AK3817" s="16">
        <f t="shared" si="859"/>
        <v>0</v>
      </c>
      <c r="AL3817" s="16">
        <f t="shared" si="860"/>
        <v>0</v>
      </c>
      <c r="AM3817" s="16">
        <f t="shared" si="861"/>
        <v>0</v>
      </c>
      <c r="AN3817" s="16">
        <f t="shared" si="862"/>
        <v>0</v>
      </c>
      <c r="AP3817" s="16">
        <v>0</v>
      </c>
      <c r="AQ3817" s="16" t="s">
        <v>207</v>
      </c>
      <c r="AX3817" s="16" t="s">
        <v>207</v>
      </c>
      <c r="AY3817" s="16" t="s">
        <v>207</v>
      </c>
      <c r="AZ3817" s="16" t="s">
        <v>207</v>
      </c>
      <c r="BA3817" s="16" t="s">
        <v>207</v>
      </c>
      <c r="BB3817" s="16" t="s">
        <v>207</v>
      </c>
      <c r="BC3817" s="16">
        <v>0</v>
      </c>
      <c r="BD3817" s="16">
        <f t="shared" si="863"/>
        <v>0</v>
      </c>
      <c r="BE3817" s="16">
        <f t="shared" si="864"/>
        <v>0</v>
      </c>
      <c r="BG3817" s="16">
        <f t="shared" si="865"/>
        <v>0</v>
      </c>
      <c r="BH3817" s="16">
        <f t="shared" si="866"/>
        <v>0</v>
      </c>
      <c r="BI3817" s="16">
        <f t="shared" si="867"/>
        <v>0</v>
      </c>
    </row>
    <row r="3818" spans="1:61" x14ac:dyDescent="0.35">
      <c r="A3818">
        <v>3817</v>
      </c>
      <c r="B3818" t="s">
        <v>360</v>
      </c>
      <c r="C3818" t="s">
        <v>10430</v>
      </c>
      <c r="D3818" s="15" t="s">
        <v>4382</v>
      </c>
      <c r="E3818" s="12" t="s">
        <v>98</v>
      </c>
      <c r="G3818" s="12" t="s">
        <v>3316</v>
      </c>
      <c r="H3818" s="12" t="s">
        <v>589</v>
      </c>
      <c r="I3818" s="12" t="s">
        <v>363</v>
      </c>
      <c r="J3818" s="12" t="s">
        <v>2401</v>
      </c>
      <c r="K3818" s="12" t="s">
        <v>363</v>
      </c>
      <c r="N3818" s="16" t="s">
        <v>206</v>
      </c>
      <c r="O3818" s="16" t="s">
        <v>4362</v>
      </c>
      <c r="P3818" s="12" t="s">
        <v>366</v>
      </c>
      <c r="Q3818" s="16">
        <v>2022</v>
      </c>
      <c r="R3818" s="16">
        <v>0</v>
      </c>
      <c r="T3818" s="16">
        <v>0</v>
      </c>
      <c r="V3818" s="12" t="s">
        <v>204</v>
      </c>
      <c r="W3818" s="12" t="s">
        <v>204</v>
      </c>
      <c r="X3818" s="16">
        <v>1</v>
      </c>
      <c r="Y3818" s="16">
        <v>7</v>
      </c>
      <c r="Z3818" s="16">
        <v>0</v>
      </c>
      <c r="AA3818" s="16">
        <v>0</v>
      </c>
      <c r="AD3818" s="16">
        <f t="shared" si="852"/>
        <v>0</v>
      </c>
      <c r="AE3818" s="16">
        <f t="shared" si="853"/>
        <v>0</v>
      </c>
      <c r="AF3818" s="16">
        <f t="shared" si="854"/>
        <v>0</v>
      </c>
      <c r="AG3818" s="16">
        <f t="shared" si="855"/>
        <v>0</v>
      </c>
      <c r="AH3818" s="12">
        <f t="shared" si="856"/>
        <v>0</v>
      </c>
      <c r="AI3818" s="16">
        <f t="shared" si="857"/>
        <v>0</v>
      </c>
      <c r="AJ3818" s="16">
        <f t="shared" si="858"/>
        <v>0</v>
      </c>
      <c r="AK3818" s="16">
        <f t="shared" si="859"/>
        <v>0</v>
      </c>
      <c r="AL3818" s="16">
        <f t="shared" si="860"/>
        <v>0</v>
      </c>
      <c r="AM3818" s="16">
        <f t="shared" si="861"/>
        <v>0</v>
      </c>
      <c r="AN3818" s="16">
        <f t="shared" si="862"/>
        <v>0</v>
      </c>
      <c r="AP3818" s="16">
        <v>0</v>
      </c>
      <c r="AQ3818" s="16" t="s">
        <v>207</v>
      </c>
      <c r="AX3818" s="16" t="s">
        <v>207</v>
      </c>
      <c r="AY3818" s="16" t="s">
        <v>207</v>
      </c>
      <c r="AZ3818" s="16" t="s">
        <v>207</v>
      </c>
      <c r="BA3818" s="16" t="s">
        <v>207</v>
      </c>
      <c r="BB3818" s="16" t="s">
        <v>207</v>
      </c>
      <c r="BC3818" s="16">
        <v>0</v>
      </c>
      <c r="BD3818" s="16">
        <f t="shared" si="863"/>
        <v>0</v>
      </c>
      <c r="BE3818" s="16">
        <f t="shared" si="864"/>
        <v>0</v>
      </c>
      <c r="BG3818" s="16">
        <f t="shared" si="865"/>
        <v>0</v>
      </c>
      <c r="BH3818" s="16">
        <f t="shared" si="866"/>
        <v>0</v>
      </c>
      <c r="BI3818" s="16">
        <f t="shared" si="867"/>
        <v>0</v>
      </c>
    </row>
    <row r="3819" spans="1:61" x14ac:dyDescent="0.35">
      <c r="A3819">
        <v>3818</v>
      </c>
      <c r="B3819" t="s">
        <v>360</v>
      </c>
      <c r="C3819" t="s">
        <v>10431</v>
      </c>
      <c r="D3819" s="15" t="s">
        <v>4383</v>
      </c>
      <c r="E3819" s="12" t="s">
        <v>98</v>
      </c>
      <c r="G3819" s="12" t="s">
        <v>3316</v>
      </c>
      <c r="H3819" s="12" t="s">
        <v>589</v>
      </c>
      <c r="I3819" s="12" t="s">
        <v>363</v>
      </c>
      <c r="J3819" s="12" t="s">
        <v>2401</v>
      </c>
      <c r="K3819" s="12" t="s">
        <v>363</v>
      </c>
      <c r="N3819" s="16" t="s">
        <v>206</v>
      </c>
      <c r="O3819" s="16" t="s">
        <v>4362</v>
      </c>
      <c r="P3819" s="12" t="s">
        <v>366</v>
      </c>
      <c r="Q3819" s="16">
        <v>2022</v>
      </c>
      <c r="R3819" s="16">
        <v>0</v>
      </c>
      <c r="T3819" s="16">
        <v>0</v>
      </c>
      <c r="V3819" s="12" t="s">
        <v>204</v>
      </c>
      <c r="W3819" s="12" t="s">
        <v>204</v>
      </c>
      <c r="X3819" s="16">
        <v>1</v>
      </c>
      <c r="Y3819" s="16">
        <v>7</v>
      </c>
      <c r="Z3819" s="16">
        <v>0</v>
      </c>
      <c r="AA3819" s="16">
        <v>0</v>
      </c>
      <c r="AD3819" s="16">
        <f t="shared" si="852"/>
        <v>0</v>
      </c>
      <c r="AE3819" s="16">
        <f t="shared" si="853"/>
        <v>0</v>
      </c>
      <c r="AF3819" s="16">
        <f t="shared" si="854"/>
        <v>0</v>
      </c>
      <c r="AG3819" s="16">
        <f t="shared" si="855"/>
        <v>0</v>
      </c>
      <c r="AH3819" s="12">
        <f t="shared" si="856"/>
        <v>0</v>
      </c>
      <c r="AI3819" s="16">
        <f t="shared" si="857"/>
        <v>0</v>
      </c>
      <c r="AJ3819" s="16">
        <f t="shared" si="858"/>
        <v>0</v>
      </c>
      <c r="AK3819" s="16">
        <f t="shared" si="859"/>
        <v>0</v>
      </c>
      <c r="AL3819" s="16">
        <f t="shared" si="860"/>
        <v>0</v>
      </c>
      <c r="AM3819" s="16">
        <f t="shared" si="861"/>
        <v>0</v>
      </c>
      <c r="AN3819" s="16">
        <f t="shared" si="862"/>
        <v>0</v>
      </c>
      <c r="AP3819" s="16">
        <v>0</v>
      </c>
      <c r="AQ3819" s="16" t="s">
        <v>207</v>
      </c>
      <c r="AX3819" s="16" t="s">
        <v>207</v>
      </c>
      <c r="AY3819" s="16" t="s">
        <v>207</v>
      </c>
      <c r="AZ3819" s="16" t="s">
        <v>207</v>
      </c>
      <c r="BA3819" s="16" t="s">
        <v>207</v>
      </c>
      <c r="BB3819" s="16" t="s">
        <v>207</v>
      </c>
      <c r="BC3819" s="16">
        <v>0</v>
      </c>
      <c r="BD3819" s="16">
        <f t="shared" si="863"/>
        <v>0</v>
      </c>
      <c r="BE3819" s="16">
        <f t="shared" si="864"/>
        <v>0</v>
      </c>
      <c r="BG3819" s="16">
        <f t="shared" si="865"/>
        <v>0</v>
      </c>
      <c r="BH3819" s="16">
        <f t="shared" si="866"/>
        <v>0</v>
      </c>
      <c r="BI3819" s="16">
        <f t="shared" si="867"/>
        <v>0</v>
      </c>
    </row>
    <row r="3820" spans="1:61" x14ac:dyDescent="0.35">
      <c r="A3820">
        <v>3819</v>
      </c>
      <c r="B3820" t="s">
        <v>360</v>
      </c>
      <c r="C3820" t="s">
        <v>10432</v>
      </c>
      <c r="D3820" s="15" t="s">
        <v>4384</v>
      </c>
      <c r="E3820" s="12" t="s">
        <v>98</v>
      </c>
      <c r="G3820" s="12" t="s">
        <v>3316</v>
      </c>
      <c r="H3820" s="12" t="s">
        <v>589</v>
      </c>
      <c r="I3820" s="12" t="s">
        <v>363</v>
      </c>
      <c r="J3820" s="12" t="s">
        <v>2401</v>
      </c>
      <c r="K3820" s="12" t="s">
        <v>363</v>
      </c>
      <c r="N3820" s="16" t="s">
        <v>206</v>
      </c>
      <c r="O3820" s="16" t="s">
        <v>4362</v>
      </c>
      <c r="P3820" s="12" t="s">
        <v>366</v>
      </c>
      <c r="Q3820" s="16">
        <v>2022</v>
      </c>
      <c r="R3820" s="16">
        <v>0</v>
      </c>
      <c r="T3820" s="16">
        <v>0</v>
      </c>
      <c r="V3820" s="12" t="s">
        <v>204</v>
      </c>
      <c r="W3820" s="12" t="s">
        <v>204</v>
      </c>
      <c r="X3820" s="16">
        <v>1</v>
      </c>
      <c r="Y3820" s="16">
        <v>7</v>
      </c>
      <c r="Z3820" s="16">
        <v>0</v>
      </c>
      <c r="AA3820" s="16">
        <v>0</v>
      </c>
      <c r="AD3820" s="16">
        <f t="shared" si="852"/>
        <v>0</v>
      </c>
      <c r="AE3820" s="16">
        <f t="shared" si="853"/>
        <v>0</v>
      </c>
      <c r="AF3820" s="16">
        <f t="shared" si="854"/>
        <v>0</v>
      </c>
      <c r="AG3820" s="16">
        <f t="shared" si="855"/>
        <v>0</v>
      </c>
      <c r="AH3820" s="12">
        <f t="shared" si="856"/>
        <v>0</v>
      </c>
      <c r="AI3820" s="16">
        <f t="shared" si="857"/>
        <v>0</v>
      </c>
      <c r="AJ3820" s="16">
        <f t="shared" si="858"/>
        <v>0</v>
      </c>
      <c r="AK3820" s="16">
        <f t="shared" si="859"/>
        <v>0</v>
      </c>
      <c r="AL3820" s="16">
        <f t="shared" si="860"/>
        <v>0</v>
      </c>
      <c r="AM3820" s="16">
        <f t="shared" si="861"/>
        <v>0</v>
      </c>
      <c r="AN3820" s="16">
        <f t="shared" si="862"/>
        <v>0</v>
      </c>
      <c r="AP3820" s="16">
        <v>0</v>
      </c>
      <c r="AQ3820" s="16" t="s">
        <v>207</v>
      </c>
      <c r="AX3820" s="16" t="s">
        <v>207</v>
      </c>
      <c r="AY3820" s="16" t="s">
        <v>207</v>
      </c>
      <c r="AZ3820" s="16" t="s">
        <v>207</v>
      </c>
      <c r="BA3820" s="16" t="s">
        <v>207</v>
      </c>
      <c r="BB3820" s="16" t="s">
        <v>207</v>
      </c>
      <c r="BC3820" s="16">
        <v>0</v>
      </c>
      <c r="BD3820" s="16">
        <f t="shared" si="863"/>
        <v>0</v>
      </c>
      <c r="BE3820" s="16">
        <f t="shared" si="864"/>
        <v>0</v>
      </c>
      <c r="BG3820" s="16">
        <f t="shared" si="865"/>
        <v>0</v>
      </c>
      <c r="BH3820" s="16">
        <f t="shared" si="866"/>
        <v>0</v>
      </c>
      <c r="BI3820" s="16">
        <f t="shared" si="867"/>
        <v>0</v>
      </c>
    </row>
    <row r="3821" spans="1:61" x14ac:dyDescent="0.35">
      <c r="A3821">
        <v>3820</v>
      </c>
      <c r="B3821" t="s">
        <v>360</v>
      </c>
      <c r="C3821" t="s">
        <v>10433</v>
      </c>
      <c r="D3821" s="15" t="s">
        <v>4385</v>
      </c>
      <c r="E3821" s="12" t="s">
        <v>98</v>
      </c>
      <c r="G3821" s="12" t="s">
        <v>3316</v>
      </c>
      <c r="H3821" s="12" t="s">
        <v>589</v>
      </c>
      <c r="I3821" s="12" t="s">
        <v>363</v>
      </c>
      <c r="J3821" s="12" t="s">
        <v>2401</v>
      </c>
      <c r="K3821" s="12" t="s">
        <v>363</v>
      </c>
      <c r="N3821" s="16" t="s">
        <v>206</v>
      </c>
      <c r="O3821" s="16" t="s">
        <v>4362</v>
      </c>
      <c r="P3821" s="12" t="s">
        <v>366</v>
      </c>
      <c r="Q3821" s="16">
        <v>2022</v>
      </c>
      <c r="R3821" s="16">
        <v>0</v>
      </c>
      <c r="T3821" s="16">
        <v>0</v>
      </c>
      <c r="V3821" s="12" t="s">
        <v>204</v>
      </c>
      <c r="W3821" s="12" t="s">
        <v>204</v>
      </c>
      <c r="X3821" s="16">
        <v>1</v>
      </c>
      <c r="Y3821" s="16">
        <v>7</v>
      </c>
      <c r="Z3821" s="16">
        <v>0</v>
      </c>
      <c r="AA3821" s="16">
        <v>0</v>
      </c>
      <c r="AD3821" s="16">
        <f t="shared" si="852"/>
        <v>0</v>
      </c>
      <c r="AE3821" s="16">
        <f t="shared" si="853"/>
        <v>0</v>
      </c>
      <c r="AF3821" s="16">
        <f t="shared" si="854"/>
        <v>0</v>
      </c>
      <c r="AG3821" s="16">
        <f t="shared" si="855"/>
        <v>0</v>
      </c>
      <c r="AH3821" s="12">
        <f t="shared" si="856"/>
        <v>0</v>
      </c>
      <c r="AI3821" s="16">
        <f t="shared" si="857"/>
        <v>0</v>
      </c>
      <c r="AJ3821" s="16">
        <f t="shared" si="858"/>
        <v>0</v>
      </c>
      <c r="AK3821" s="16">
        <f t="shared" si="859"/>
        <v>0</v>
      </c>
      <c r="AL3821" s="16">
        <f t="shared" si="860"/>
        <v>0</v>
      </c>
      <c r="AM3821" s="16">
        <f t="shared" si="861"/>
        <v>0</v>
      </c>
      <c r="AN3821" s="16">
        <f t="shared" si="862"/>
        <v>0</v>
      </c>
      <c r="AP3821" s="16">
        <v>0</v>
      </c>
      <c r="AQ3821" s="16" t="s">
        <v>207</v>
      </c>
      <c r="AX3821" s="16" t="s">
        <v>207</v>
      </c>
      <c r="AY3821" s="16" t="s">
        <v>207</v>
      </c>
      <c r="AZ3821" s="16" t="s">
        <v>207</v>
      </c>
      <c r="BA3821" s="16" t="s">
        <v>207</v>
      </c>
      <c r="BB3821" s="16" t="s">
        <v>207</v>
      </c>
      <c r="BC3821" s="16">
        <v>0</v>
      </c>
      <c r="BD3821" s="16">
        <f t="shared" si="863"/>
        <v>0</v>
      </c>
      <c r="BE3821" s="16">
        <f t="shared" si="864"/>
        <v>0</v>
      </c>
      <c r="BG3821" s="16">
        <f t="shared" si="865"/>
        <v>0</v>
      </c>
      <c r="BH3821" s="16">
        <f t="shared" si="866"/>
        <v>0</v>
      </c>
      <c r="BI3821" s="16">
        <f t="shared" si="867"/>
        <v>0</v>
      </c>
    </row>
    <row r="3822" spans="1:61" x14ac:dyDescent="0.35">
      <c r="A3822">
        <v>3821</v>
      </c>
      <c r="B3822" t="s">
        <v>360</v>
      </c>
      <c r="C3822" t="s">
        <v>10434</v>
      </c>
      <c r="D3822" s="15" t="s">
        <v>4386</v>
      </c>
      <c r="E3822" s="12" t="s">
        <v>98</v>
      </c>
      <c r="G3822" s="12" t="s">
        <v>3316</v>
      </c>
      <c r="H3822" s="12" t="s">
        <v>589</v>
      </c>
      <c r="I3822" s="12" t="s">
        <v>363</v>
      </c>
      <c r="J3822" s="12" t="s">
        <v>2401</v>
      </c>
      <c r="K3822" s="12" t="s">
        <v>363</v>
      </c>
      <c r="N3822" s="16" t="s">
        <v>206</v>
      </c>
      <c r="O3822" s="16" t="s">
        <v>4362</v>
      </c>
      <c r="P3822" s="12" t="s">
        <v>366</v>
      </c>
      <c r="Q3822" s="16">
        <v>2022</v>
      </c>
      <c r="R3822" s="16">
        <v>0</v>
      </c>
      <c r="T3822" s="16">
        <v>0</v>
      </c>
      <c r="V3822" s="12" t="s">
        <v>204</v>
      </c>
      <c r="W3822" s="12" t="s">
        <v>204</v>
      </c>
      <c r="X3822" s="16">
        <v>1</v>
      </c>
      <c r="Y3822" s="16">
        <v>7</v>
      </c>
      <c r="Z3822" s="16">
        <v>0</v>
      </c>
      <c r="AA3822" s="16">
        <v>0</v>
      </c>
      <c r="AD3822" s="16">
        <f t="shared" si="852"/>
        <v>0</v>
      </c>
      <c r="AE3822" s="16">
        <f t="shared" si="853"/>
        <v>0</v>
      </c>
      <c r="AF3822" s="16">
        <f t="shared" si="854"/>
        <v>0</v>
      </c>
      <c r="AG3822" s="16">
        <f t="shared" si="855"/>
        <v>0</v>
      </c>
      <c r="AH3822" s="12">
        <f t="shared" si="856"/>
        <v>0</v>
      </c>
      <c r="AI3822" s="16">
        <f t="shared" si="857"/>
        <v>0</v>
      </c>
      <c r="AJ3822" s="16">
        <f t="shared" si="858"/>
        <v>0</v>
      </c>
      <c r="AK3822" s="16">
        <f t="shared" si="859"/>
        <v>0</v>
      </c>
      <c r="AL3822" s="16">
        <f t="shared" si="860"/>
        <v>0</v>
      </c>
      <c r="AM3822" s="16">
        <f t="shared" si="861"/>
        <v>0</v>
      </c>
      <c r="AN3822" s="16">
        <f t="shared" si="862"/>
        <v>0</v>
      </c>
      <c r="AP3822" s="16">
        <v>0</v>
      </c>
      <c r="AQ3822" s="16" t="s">
        <v>207</v>
      </c>
      <c r="AX3822" s="16" t="s">
        <v>207</v>
      </c>
      <c r="AY3822" s="16" t="s">
        <v>207</v>
      </c>
      <c r="AZ3822" s="16" t="s">
        <v>207</v>
      </c>
      <c r="BA3822" s="16" t="s">
        <v>207</v>
      </c>
      <c r="BB3822" s="16" t="s">
        <v>207</v>
      </c>
      <c r="BC3822" s="16">
        <v>0</v>
      </c>
      <c r="BD3822" s="16">
        <f t="shared" si="863"/>
        <v>0</v>
      </c>
      <c r="BE3822" s="16">
        <f t="shared" si="864"/>
        <v>0</v>
      </c>
      <c r="BG3822" s="16">
        <f t="shared" si="865"/>
        <v>0</v>
      </c>
      <c r="BH3822" s="16">
        <f t="shared" si="866"/>
        <v>0</v>
      </c>
      <c r="BI3822" s="16">
        <f t="shared" si="867"/>
        <v>0</v>
      </c>
    </row>
    <row r="3823" spans="1:61" x14ac:dyDescent="0.35">
      <c r="A3823">
        <v>3822</v>
      </c>
      <c r="B3823" t="s">
        <v>360</v>
      </c>
      <c r="C3823" t="s">
        <v>10435</v>
      </c>
      <c r="D3823" s="15" t="s">
        <v>4387</v>
      </c>
      <c r="E3823" s="12" t="s">
        <v>98</v>
      </c>
      <c r="G3823" s="12" t="s">
        <v>3316</v>
      </c>
      <c r="H3823" s="12" t="s">
        <v>589</v>
      </c>
      <c r="I3823" s="12" t="s">
        <v>363</v>
      </c>
      <c r="J3823" s="12" t="s">
        <v>2401</v>
      </c>
      <c r="K3823" s="12" t="s">
        <v>363</v>
      </c>
      <c r="N3823" s="16" t="s">
        <v>206</v>
      </c>
      <c r="O3823" s="16" t="s">
        <v>4250</v>
      </c>
      <c r="P3823" s="12" t="s">
        <v>366</v>
      </c>
      <c r="Q3823" s="16">
        <v>2022</v>
      </c>
      <c r="R3823" s="16">
        <v>0</v>
      </c>
      <c r="T3823" s="16">
        <v>0</v>
      </c>
      <c r="V3823" s="12" t="s">
        <v>204</v>
      </c>
      <c r="W3823" s="12" t="s">
        <v>204</v>
      </c>
      <c r="X3823" s="16">
        <v>1</v>
      </c>
      <c r="Y3823" s="16">
        <v>7</v>
      </c>
      <c r="Z3823" s="16">
        <v>0</v>
      </c>
      <c r="AA3823" s="16">
        <v>0</v>
      </c>
      <c r="AD3823" s="16">
        <f t="shared" si="852"/>
        <v>0</v>
      </c>
      <c r="AE3823" s="16">
        <f t="shared" si="853"/>
        <v>0</v>
      </c>
      <c r="AF3823" s="16">
        <f t="shared" si="854"/>
        <v>0</v>
      </c>
      <c r="AG3823" s="16">
        <f t="shared" si="855"/>
        <v>0</v>
      </c>
      <c r="AH3823" s="12">
        <f t="shared" si="856"/>
        <v>0</v>
      </c>
      <c r="AI3823" s="16">
        <f t="shared" si="857"/>
        <v>0</v>
      </c>
      <c r="AJ3823" s="16">
        <f t="shared" si="858"/>
        <v>0</v>
      </c>
      <c r="AK3823" s="16">
        <f t="shared" si="859"/>
        <v>0</v>
      </c>
      <c r="AL3823" s="16">
        <f t="shared" si="860"/>
        <v>0</v>
      </c>
      <c r="AM3823" s="16">
        <f t="shared" si="861"/>
        <v>0</v>
      </c>
      <c r="AN3823" s="16">
        <f t="shared" si="862"/>
        <v>0</v>
      </c>
      <c r="AP3823" s="16">
        <v>0</v>
      </c>
      <c r="AQ3823" s="16" t="s">
        <v>207</v>
      </c>
      <c r="AX3823" s="16" t="s">
        <v>207</v>
      </c>
      <c r="AY3823" s="16" t="s">
        <v>207</v>
      </c>
      <c r="AZ3823" s="16" t="s">
        <v>207</v>
      </c>
      <c r="BA3823" s="16" t="s">
        <v>207</v>
      </c>
      <c r="BB3823" s="16" t="s">
        <v>207</v>
      </c>
      <c r="BC3823" s="16">
        <v>0</v>
      </c>
      <c r="BD3823" s="16">
        <f t="shared" si="863"/>
        <v>0</v>
      </c>
      <c r="BE3823" s="16">
        <f t="shared" si="864"/>
        <v>0</v>
      </c>
      <c r="BG3823" s="16">
        <f t="shared" si="865"/>
        <v>0</v>
      </c>
      <c r="BH3823" s="16">
        <f t="shared" si="866"/>
        <v>0</v>
      </c>
      <c r="BI3823" s="16">
        <f t="shared" si="867"/>
        <v>0</v>
      </c>
    </row>
    <row r="3824" spans="1:61" x14ac:dyDescent="0.35">
      <c r="A3824">
        <v>3823</v>
      </c>
      <c r="B3824" t="s">
        <v>360</v>
      </c>
      <c r="C3824" t="s">
        <v>10436</v>
      </c>
      <c r="D3824" s="15" t="s">
        <v>4117</v>
      </c>
      <c r="E3824" s="12" t="s">
        <v>98</v>
      </c>
      <c r="G3824" s="12" t="s">
        <v>3316</v>
      </c>
      <c r="H3824" s="12" t="s">
        <v>589</v>
      </c>
      <c r="I3824" s="12" t="s">
        <v>363</v>
      </c>
      <c r="J3824" s="12" t="s">
        <v>2401</v>
      </c>
      <c r="K3824" s="12" t="s">
        <v>363</v>
      </c>
      <c r="N3824" s="16" t="s">
        <v>206</v>
      </c>
      <c r="O3824" s="16" t="s">
        <v>4250</v>
      </c>
      <c r="P3824" s="12" t="s">
        <v>366</v>
      </c>
      <c r="Q3824" s="16">
        <v>2022</v>
      </c>
      <c r="R3824" s="16">
        <v>0</v>
      </c>
      <c r="T3824" s="16">
        <v>0</v>
      </c>
      <c r="V3824" s="12" t="s">
        <v>204</v>
      </c>
      <c r="W3824" s="12" t="s">
        <v>204</v>
      </c>
      <c r="X3824" s="16">
        <v>1</v>
      </c>
      <c r="Y3824" s="16">
        <v>7</v>
      </c>
      <c r="Z3824" s="16">
        <v>0</v>
      </c>
      <c r="AA3824" s="16">
        <v>0</v>
      </c>
      <c r="AD3824" s="16">
        <f t="shared" si="852"/>
        <v>0</v>
      </c>
      <c r="AE3824" s="16">
        <f t="shared" si="853"/>
        <v>0</v>
      </c>
      <c r="AF3824" s="16">
        <f t="shared" si="854"/>
        <v>0</v>
      </c>
      <c r="AG3824" s="16">
        <f t="shared" si="855"/>
        <v>0</v>
      </c>
      <c r="AH3824" s="12">
        <f t="shared" si="856"/>
        <v>0</v>
      </c>
      <c r="AI3824" s="16">
        <f t="shared" si="857"/>
        <v>0</v>
      </c>
      <c r="AJ3824" s="16">
        <f t="shared" si="858"/>
        <v>0</v>
      </c>
      <c r="AK3824" s="16">
        <f t="shared" si="859"/>
        <v>0</v>
      </c>
      <c r="AL3824" s="16">
        <f t="shared" si="860"/>
        <v>0</v>
      </c>
      <c r="AM3824" s="16">
        <f t="shared" si="861"/>
        <v>0</v>
      </c>
      <c r="AN3824" s="16">
        <f t="shared" si="862"/>
        <v>0</v>
      </c>
      <c r="AP3824" s="16">
        <v>0</v>
      </c>
      <c r="AQ3824" s="16" t="s">
        <v>207</v>
      </c>
      <c r="AX3824" s="16" t="s">
        <v>207</v>
      </c>
      <c r="AY3824" s="16" t="s">
        <v>207</v>
      </c>
      <c r="AZ3824" s="16" t="s">
        <v>207</v>
      </c>
      <c r="BA3824" s="16" t="s">
        <v>207</v>
      </c>
      <c r="BB3824" s="16" t="s">
        <v>207</v>
      </c>
      <c r="BC3824" s="16">
        <v>0</v>
      </c>
      <c r="BD3824" s="16">
        <f t="shared" si="863"/>
        <v>0</v>
      </c>
      <c r="BE3824" s="16">
        <f t="shared" si="864"/>
        <v>0</v>
      </c>
      <c r="BG3824" s="16">
        <f t="shared" si="865"/>
        <v>0</v>
      </c>
      <c r="BH3824" s="16">
        <f t="shared" si="866"/>
        <v>0</v>
      </c>
      <c r="BI3824" s="16">
        <f t="shared" si="867"/>
        <v>0</v>
      </c>
    </row>
    <row r="3825" spans="1:61" x14ac:dyDescent="0.35">
      <c r="A3825">
        <v>3824</v>
      </c>
      <c r="B3825" t="s">
        <v>360</v>
      </c>
      <c r="C3825" t="s">
        <v>10437</v>
      </c>
      <c r="D3825" s="15" t="s">
        <v>4388</v>
      </c>
      <c r="E3825" s="12" t="s">
        <v>98</v>
      </c>
      <c r="G3825" s="12" t="s">
        <v>3316</v>
      </c>
      <c r="H3825" s="12" t="s">
        <v>589</v>
      </c>
      <c r="I3825" s="12" t="s">
        <v>363</v>
      </c>
      <c r="J3825" s="12" t="s">
        <v>2401</v>
      </c>
      <c r="K3825" s="12" t="s">
        <v>363</v>
      </c>
      <c r="N3825" s="16" t="s">
        <v>206</v>
      </c>
      <c r="O3825" s="16" t="s">
        <v>4250</v>
      </c>
      <c r="P3825" s="12" t="s">
        <v>366</v>
      </c>
      <c r="Q3825" s="16">
        <v>2022</v>
      </c>
      <c r="R3825" s="16">
        <v>0</v>
      </c>
      <c r="T3825" s="16">
        <v>0</v>
      </c>
      <c r="V3825" s="12" t="s">
        <v>204</v>
      </c>
      <c r="W3825" s="12" t="s">
        <v>204</v>
      </c>
      <c r="X3825" s="16">
        <v>1</v>
      </c>
      <c r="Y3825" s="16">
        <v>7</v>
      </c>
      <c r="Z3825" s="16">
        <v>0</v>
      </c>
      <c r="AA3825" s="16">
        <v>0</v>
      </c>
      <c r="AD3825" s="16">
        <f t="shared" si="852"/>
        <v>0</v>
      </c>
      <c r="AE3825" s="16">
        <f t="shared" si="853"/>
        <v>0</v>
      </c>
      <c r="AF3825" s="16">
        <f t="shared" si="854"/>
        <v>0</v>
      </c>
      <c r="AG3825" s="16">
        <f t="shared" si="855"/>
        <v>0</v>
      </c>
      <c r="AH3825" s="12">
        <f t="shared" si="856"/>
        <v>0</v>
      </c>
      <c r="AI3825" s="16">
        <f t="shared" si="857"/>
        <v>0</v>
      </c>
      <c r="AJ3825" s="16">
        <f t="shared" si="858"/>
        <v>0</v>
      </c>
      <c r="AK3825" s="16">
        <f t="shared" si="859"/>
        <v>0</v>
      </c>
      <c r="AL3825" s="16">
        <f t="shared" si="860"/>
        <v>0</v>
      </c>
      <c r="AM3825" s="16">
        <f t="shared" si="861"/>
        <v>0</v>
      </c>
      <c r="AN3825" s="16">
        <f t="shared" si="862"/>
        <v>0</v>
      </c>
      <c r="AP3825" s="16">
        <v>0</v>
      </c>
      <c r="AQ3825" s="16" t="s">
        <v>207</v>
      </c>
      <c r="AX3825" s="16" t="s">
        <v>207</v>
      </c>
      <c r="AY3825" s="16" t="s">
        <v>207</v>
      </c>
      <c r="AZ3825" s="16" t="s">
        <v>207</v>
      </c>
      <c r="BA3825" s="16" t="s">
        <v>207</v>
      </c>
      <c r="BB3825" s="16" t="s">
        <v>207</v>
      </c>
      <c r="BC3825" s="16">
        <v>0</v>
      </c>
      <c r="BD3825" s="16">
        <f t="shared" si="863"/>
        <v>0</v>
      </c>
      <c r="BE3825" s="16">
        <f t="shared" si="864"/>
        <v>0</v>
      </c>
      <c r="BG3825" s="16">
        <f t="shared" si="865"/>
        <v>0</v>
      </c>
      <c r="BH3825" s="16">
        <f t="shared" si="866"/>
        <v>0</v>
      </c>
      <c r="BI3825" s="16">
        <f t="shared" si="867"/>
        <v>0</v>
      </c>
    </row>
    <row r="3826" spans="1:61" x14ac:dyDescent="0.35">
      <c r="A3826">
        <v>3825</v>
      </c>
      <c r="B3826" t="s">
        <v>360</v>
      </c>
      <c r="C3826" t="s">
        <v>10438</v>
      </c>
      <c r="D3826" s="15" t="s">
        <v>4254</v>
      </c>
      <c r="E3826" s="12" t="s">
        <v>98</v>
      </c>
      <c r="G3826" s="12" t="s">
        <v>3316</v>
      </c>
      <c r="H3826" s="12" t="s">
        <v>589</v>
      </c>
      <c r="I3826" s="12" t="s">
        <v>363</v>
      </c>
      <c r="J3826" s="12" t="s">
        <v>2401</v>
      </c>
      <c r="K3826" s="12" t="s">
        <v>363</v>
      </c>
      <c r="N3826" s="16" t="s">
        <v>206</v>
      </c>
      <c r="O3826" s="16" t="s">
        <v>4250</v>
      </c>
      <c r="P3826" s="12" t="s">
        <v>366</v>
      </c>
      <c r="Q3826" s="16">
        <v>2022</v>
      </c>
      <c r="R3826" s="16">
        <v>0</v>
      </c>
      <c r="T3826" s="16">
        <v>0</v>
      </c>
      <c r="V3826" s="12" t="s">
        <v>204</v>
      </c>
      <c r="W3826" s="12" t="s">
        <v>204</v>
      </c>
      <c r="X3826" s="16">
        <v>1</v>
      </c>
      <c r="Y3826" s="16">
        <v>7</v>
      </c>
      <c r="Z3826" s="16">
        <v>0</v>
      </c>
      <c r="AA3826" s="16">
        <v>0</v>
      </c>
      <c r="AD3826" s="16">
        <f t="shared" si="852"/>
        <v>0</v>
      </c>
      <c r="AE3826" s="16">
        <f t="shared" si="853"/>
        <v>0</v>
      </c>
      <c r="AF3826" s="16">
        <f t="shared" si="854"/>
        <v>0</v>
      </c>
      <c r="AG3826" s="16">
        <f t="shared" si="855"/>
        <v>0</v>
      </c>
      <c r="AH3826" s="12">
        <f t="shared" si="856"/>
        <v>0</v>
      </c>
      <c r="AI3826" s="16">
        <f t="shared" si="857"/>
        <v>0</v>
      </c>
      <c r="AJ3826" s="16">
        <f t="shared" si="858"/>
        <v>0</v>
      </c>
      <c r="AK3826" s="16">
        <f t="shared" si="859"/>
        <v>0</v>
      </c>
      <c r="AL3826" s="16">
        <f t="shared" si="860"/>
        <v>0</v>
      </c>
      <c r="AM3826" s="16">
        <f t="shared" si="861"/>
        <v>0</v>
      </c>
      <c r="AN3826" s="16">
        <f t="shared" si="862"/>
        <v>0</v>
      </c>
      <c r="AP3826" s="16">
        <v>0</v>
      </c>
      <c r="AQ3826" s="16" t="s">
        <v>207</v>
      </c>
      <c r="AX3826" s="16" t="s">
        <v>207</v>
      </c>
      <c r="AY3826" s="16" t="s">
        <v>207</v>
      </c>
      <c r="AZ3826" s="16" t="s">
        <v>207</v>
      </c>
      <c r="BA3826" s="16" t="s">
        <v>207</v>
      </c>
      <c r="BB3826" s="16" t="s">
        <v>207</v>
      </c>
      <c r="BC3826" s="16">
        <v>0</v>
      </c>
      <c r="BD3826" s="16">
        <f t="shared" si="863"/>
        <v>0</v>
      </c>
      <c r="BE3826" s="16">
        <f t="shared" si="864"/>
        <v>0</v>
      </c>
      <c r="BG3826" s="16">
        <f t="shared" si="865"/>
        <v>0</v>
      </c>
      <c r="BH3826" s="16">
        <f t="shared" si="866"/>
        <v>0</v>
      </c>
      <c r="BI3826" s="16">
        <f t="shared" si="867"/>
        <v>0</v>
      </c>
    </row>
    <row r="3827" spans="1:61" x14ac:dyDescent="0.35">
      <c r="A3827">
        <v>3826</v>
      </c>
      <c r="B3827" t="s">
        <v>360</v>
      </c>
      <c r="C3827" t="s">
        <v>10439</v>
      </c>
      <c r="D3827" s="15" t="s">
        <v>4389</v>
      </c>
      <c r="E3827" s="12" t="s">
        <v>98</v>
      </c>
      <c r="G3827" s="12" t="s">
        <v>3316</v>
      </c>
      <c r="H3827" s="12" t="s">
        <v>589</v>
      </c>
      <c r="I3827" s="12" t="s">
        <v>363</v>
      </c>
      <c r="J3827" s="12" t="s">
        <v>2401</v>
      </c>
      <c r="K3827" s="12" t="s">
        <v>363</v>
      </c>
      <c r="N3827" s="16" t="s">
        <v>206</v>
      </c>
      <c r="O3827" s="16" t="s">
        <v>4250</v>
      </c>
      <c r="P3827" s="12" t="s">
        <v>366</v>
      </c>
      <c r="Q3827" s="16">
        <v>2022</v>
      </c>
      <c r="R3827" s="16">
        <v>0</v>
      </c>
      <c r="T3827" s="16">
        <v>0</v>
      </c>
      <c r="V3827" s="12" t="s">
        <v>204</v>
      </c>
      <c r="W3827" s="12" t="s">
        <v>204</v>
      </c>
      <c r="X3827" s="16">
        <v>1</v>
      </c>
      <c r="Y3827" s="16">
        <v>7</v>
      </c>
      <c r="Z3827" s="16">
        <v>0</v>
      </c>
      <c r="AA3827" s="16">
        <v>0</v>
      </c>
      <c r="AD3827" s="16">
        <f t="shared" si="852"/>
        <v>0</v>
      </c>
      <c r="AE3827" s="16">
        <f t="shared" si="853"/>
        <v>0</v>
      </c>
      <c r="AF3827" s="16">
        <f t="shared" si="854"/>
        <v>0</v>
      </c>
      <c r="AG3827" s="16">
        <f t="shared" si="855"/>
        <v>0</v>
      </c>
      <c r="AH3827" s="12">
        <f t="shared" si="856"/>
        <v>0</v>
      </c>
      <c r="AI3827" s="16">
        <f t="shared" si="857"/>
        <v>0</v>
      </c>
      <c r="AJ3827" s="16">
        <f t="shared" si="858"/>
        <v>0</v>
      </c>
      <c r="AK3827" s="16">
        <f t="shared" si="859"/>
        <v>0</v>
      </c>
      <c r="AL3827" s="16">
        <f t="shared" si="860"/>
        <v>0</v>
      </c>
      <c r="AM3827" s="16">
        <f t="shared" si="861"/>
        <v>0</v>
      </c>
      <c r="AN3827" s="16">
        <f t="shared" si="862"/>
        <v>0</v>
      </c>
      <c r="AP3827" s="16">
        <v>0</v>
      </c>
      <c r="AQ3827" s="16" t="s">
        <v>207</v>
      </c>
      <c r="AX3827" s="16" t="s">
        <v>207</v>
      </c>
      <c r="AY3827" s="16" t="s">
        <v>207</v>
      </c>
      <c r="AZ3827" s="16" t="s">
        <v>207</v>
      </c>
      <c r="BA3827" s="16" t="s">
        <v>207</v>
      </c>
      <c r="BB3827" s="16" t="s">
        <v>207</v>
      </c>
      <c r="BC3827" s="16">
        <v>0</v>
      </c>
      <c r="BD3827" s="16">
        <f t="shared" si="863"/>
        <v>0</v>
      </c>
      <c r="BE3827" s="16">
        <f t="shared" si="864"/>
        <v>0</v>
      </c>
      <c r="BG3827" s="16">
        <f t="shared" si="865"/>
        <v>0</v>
      </c>
      <c r="BH3827" s="16">
        <f t="shared" si="866"/>
        <v>0</v>
      </c>
      <c r="BI3827" s="16">
        <f t="shared" si="867"/>
        <v>0</v>
      </c>
    </row>
    <row r="3828" spans="1:61" x14ac:dyDescent="0.35">
      <c r="A3828">
        <v>3827</v>
      </c>
      <c r="B3828" t="s">
        <v>360</v>
      </c>
      <c r="C3828" t="s">
        <v>10440</v>
      </c>
      <c r="D3828" s="15" t="s">
        <v>4186</v>
      </c>
      <c r="E3828" s="12" t="s">
        <v>98</v>
      </c>
      <c r="G3828" s="12" t="s">
        <v>3316</v>
      </c>
      <c r="H3828" s="12" t="s">
        <v>589</v>
      </c>
      <c r="I3828" s="12" t="s">
        <v>363</v>
      </c>
      <c r="J3828" s="12" t="s">
        <v>2401</v>
      </c>
      <c r="K3828" s="12" t="s">
        <v>363</v>
      </c>
      <c r="N3828" s="16" t="s">
        <v>206</v>
      </c>
      <c r="O3828" s="16" t="s">
        <v>4250</v>
      </c>
      <c r="P3828" s="12" t="s">
        <v>366</v>
      </c>
      <c r="Q3828" s="16">
        <v>2022</v>
      </c>
      <c r="R3828" s="16">
        <v>0</v>
      </c>
      <c r="T3828" s="16">
        <v>0</v>
      </c>
      <c r="V3828" s="12" t="s">
        <v>204</v>
      </c>
      <c r="W3828" s="12" t="s">
        <v>204</v>
      </c>
      <c r="X3828" s="16">
        <v>1</v>
      </c>
      <c r="Y3828" s="16">
        <v>7</v>
      </c>
      <c r="Z3828" s="16">
        <v>0</v>
      </c>
      <c r="AA3828" s="16">
        <v>0</v>
      </c>
      <c r="AD3828" s="16">
        <f t="shared" si="852"/>
        <v>0</v>
      </c>
      <c r="AE3828" s="16">
        <f t="shared" si="853"/>
        <v>0</v>
      </c>
      <c r="AF3828" s="16">
        <f t="shared" si="854"/>
        <v>0</v>
      </c>
      <c r="AG3828" s="16">
        <f t="shared" si="855"/>
        <v>0</v>
      </c>
      <c r="AH3828" s="12">
        <f t="shared" si="856"/>
        <v>0</v>
      </c>
      <c r="AI3828" s="16">
        <f t="shared" si="857"/>
        <v>0</v>
      </c>
      <c r="AJ3828" s="16">
        <f t="shared" si="858"/>
        <v>0</v>
      </c>
      <c r="AK3828" s="16">
        <f t="shared" si="859"/>
        <v>0</v>
      </c>
      <c r="AL3828" s="16">
        <f t="shared" si="860"/>
        <v>0</v>
      </c>
      <c r="AM3828" s="16">
        <f t="shared" si="861"/>
        <v>0</v>
      </c>
      <c r="AN3828" s="16">
        <f t="shared" si="862"/>
        <v>0</v>
      </c>
      <c r="AP3828" s="16">
        <v>0</v>
      </c>
      <c r="AQ3828" s="16" t="s">
        <v>207</v>
      </c>
      <c r="AX3828" s="16" t="s">
        <v>207</v>
      </c>
      <c r="AY3828" s="16" t="s">
        <v>207</v>
      </c>
      <c r="AZ3828" s="16" t="s">
        <v>207</v>
      </c>
      <c r="BA3828" s="16" t="s">
        <v>207</v>
      </c>
      <c r="BB3828" s="16" t="s">
        <v>207</v>
      </c>
      <c r="BC3828" s="16">
        <v>0</v>
      </c>
      <c r="BD3828" s="16">
        <f t="shared" si="863"/>
        <v>0</v>
      </c>
      <c r="BE3828" s="16">
        <f t="shared" si="864"/>
        <v>0</v>
      </c>
      <c r="BG3828" s="16">
        <f t="shared" si="865"/>
        <v>0</v>
      </c>
      <c r="BH3828" s="16">
        <f t="shared" si="866"/>
        <v>0</v>
      </c>
      <c r="BI3828" s="16">
        <f t="shared" si="867"/>
        <v>0</v>
      </c>
    </row>
    <row r="3829" spans="1:61" x14ac:dyDescent="0.35">
      <c r="A3829">
        <v>3828</v>
      </c>
      <c r="B3829" t="s">
        <v>360</v>
      </c>
      <c r="C3829" t="s">
        <v>10441</v>
      </c>
      <c r="D3829" s="15" t="s">
        <v>4390</v>
      </c>
      <c r="E3829" s="12" t="s">
        <v>98</v>
      </c>
      <c r="G3829" s="12" t="s">
        <v>3316</v>
      </c>
      <c r="H3829" s="12" t="s">
        <v>589</v>
      </c>
      <c r="I3829" s="12" t="s">
        <v>363</v>
      </c>
      <c r="J3829" s="12" t="s">
        <v>2401</v>
      </c>
      <c r="K3829" s="12" t="s">
        <v>363</v>
      </c>
      <c r="N3829" s="16" t="s">
        <v>206</v>
      </c>
      <c r="O3829" s="16" t="s">
        <v>4250</v>
      </c>
      <c r="P3829" s="12" t="s">
        <v>366</v>
      </c>
      <c r="Q3829" s="16">
        <v>2022</v>
      </c>
      <c r="R3829" s="16">
        <v>0</v>
      </c>
      <c r="T3829" s="16">
        <v>0</v>
      </c>
      <c r="V3829" s="12" t="s">
        <v>204</v>
      </c>
      <c r="W3829" s="12" t="s">
        <v>204</v>
      </c>
      <c r="X3829" s="16">
        <v>1</v>
      </c>
      <c r="Y3829" s="16">
        <v>7</v>
      </c>
      <c r="Z3829" s="16">
        <v>0</v>
      </c>
      <c r="AA3829" s="16">
        <v>0</v>
      </c>
      <c r="AD3829" s="16">
        <f t="shared" si="852"/>
        <v>0</v>
      </c>
      <c r="AE3829" s="16">
        <f t="shared" si="853"/>
        <v>0</v>
      </c>
      <c r="AF3829" s="16">
        <f t="shared" si="854"/>
        <v>0</v>
      </c>
      <c r="AG3829" s="16">
        <f t="shared" si="855"/>
        <v>0</v>
      </c>
      <c r="AH3829" s="12">
        <f t="shared" si="856"/>
        <v>0</v>
      </c>
      <c r="AI3829" s="16">
        <f t="shared" si="857"/>
        <v>0</v>
      </c>
      <c r="AJ3829" s="16">
        <f t="shared" si="858"/>
        <v>0</v>
      </c>
      <c r="AK3829" s="16">
        <f t="shared" si="859"/>
        <v>0</v>
      </c>
      <c r="AL3829" s="16">
        <f t="shared" si="860"/>
        <v>0</v>
      </c>
      <c r="AM3829" s="16">
        <f t="shared" si="861"/>
        <v>0</v>
      </c>
      <c r="AN3829" s="16">
        <f t="shared" si="862"/>
        <v>0</v>
      </c>
      <c r="AP3829" s="16">
        <v>0</v>
      </c>
      <c r="AQ3829" s="16" t="s">
        <v>207</v>
      </c>
      <c r="AX3829" s="16" t="s">
        <v>207</v>
      </c>
      <c r="AY3829" s="16" t="s">
        <v>207</v>
      </c>
      <c r="AZ3829" s="16" t="s">
        <v>207</v>
      </c>
      <c r="BA3829" s="16" t="s">
        <v>207</v>
      </c>
      <c r="BB3829" s="16" t="s">
        <v>207</v>
      </c>
      <c r="BC3829" s="16">
        <v>0</v>
      </c>
      <c r="BD3829" s="16">
        <f t="shared" si="863"/>
        <v>0</v>
      </c>
      <c r="BE3829" s="16">
        <f t="shared" si="864"/>
        <v>0</v>
      </c>
      <c r="BG3829" s="16">
        <f t="shared" si="865"/>
        <v>0</v>
      </c>
      <c r="BH3829" s="16">
        <f t="shared" si="866"/>
        <v>0</v>
      </c>
      <c r="BI3829" s="16">
        <f t="shared" si="867"/>
        <v>0</v>
      </c>
    </row>
    <row r="3830" spans="1:61" x14ac:dyDescent="0.35">
      <c r="A3830">
        <v>3829</v>
      </c>
      <c r="B3830" t="s">
        <v>360</v>
      </c>
      <c r="C3830" t="s">
        <v>10442</v>
      </c>
      <c r="D3830" s="15" t="s">
        <v>4391</v>
      </c>
      <c r="E3830" s="12" t="s">
        <v>98</v>
      </c>
      <c r="G3830" s="12" t="s">
        <v>3316</v>
      </c>
      <c r="H3830" s="12" t="s">
        <v>589</v>
      </c>
      <c r="I3830" s="12" t="s">
        <v>363</v>
      </c>
      <c r="J3830" s="12" t="s">
        <v>2401</v>
      </c>
      <c r="K3830" s="12" t="s">
        <v>363</v>
      </c>
      <c r="N3830" s="16" t="s">
        <v>206</v>
      </c>
      <c r="O3830" s="16" t="s">
        <v>4250</v>
      </c>
      <c r="P3830" s="12" t="s">
        <v>366</v>
      </c>
      <c r="Q3830" s="16">
        <v>2022</v>
      </c>
      <c r="R3830" s="16">
        <v>0</v>
      </c>
      <c r="T3830" s="16">
        <v>0</v>
      </c>
      <c r="V3830" s="12" t="s">
        <v>204</v>
      </c>
      <c r="W3830" s="12" t="s">
        <v>204</v>
      </c>
      <c r="X3830" s="16">
        <v>1</v>
      </c>
      <c r="Y3830" s="16">
        <v>7</v>
      </c>
      <c r="Z3830" s="16">
        <v>0</v>
      </c>
      <c r="AA3830" s="16">
        <v>0</v>
      </c>
      <c r="AD3830" s="16">
        <f t="shared" si="852"/>
        <v>0</v>
      </c>
      <c r="AE3830" s="16">
        <f t="shared" si="853"/>
        <v>0</v>
      </c>
      <c r="AF3830" s="16">
        <f t="shared" si="854"/>
        <v>0</v>
      </c>
      <c r="AG3830" s="16">
        <f t="shared" si="855"/>
        <v>0</v>
      </c>
      <c r="AH3830" s="12">
        <f t="shared" si="856"/>
        <v>0</v>
      </c>
      <c r="AI3830" s="16">
        <f t="shared" si="857"/>
        <v>0</v>
      </c>
      <c r="AJ3830" s="16">
        <f t="shared" si="858"/>
        <v>0</v>
      </c>
      <c r="AK3830" s="16">
        <f t="shared" si="859"/>
        <v>0</v>
      </c>
      <c r="AL3830" s="16">
        <f t="shared" si="860"/>
        <v>0</v>
      </c>
      <c r="AM3830" s="16">
        <f t="shared" si="861"/>
        <v>0</v>
      </c>
      <c r="AN3830" s="16">
        <f t="shared" si="862"/>
        <v>0</v>
      </c>
      <c r="AP3830" s="16">
        <v>0</v>
      </c>
      <c r="AQ3830" s="16" t="s">
        <v>207</v>
      </c>
      <c r="AX3830" s="16" t="s">
        <v>207</v>
      </c>
      <c r="AY3830" s="16" t="s">
        <v>207</v>
      </c>
      <c r="AZ3830" s="16" t="s">
        <v>207</v>
      </c>
      <c r="BA3830" s="16" t="s">
        <v>207</v>
      </c>
      <c r="BB3830" s="16" t="s">
        <v>207</v>
      </c>
      <c r="BC3830" s="16">
        <v>0</v>
      </c>
      <c r="BD3830" s="16">
        <f t="shared" si="863"/>
        <v>0</v>
      </c>
      <c r="BE3830" s="16">
        <f t="shared" si="864"/>
        <v>0</v>
      </c>
      <c r="BG3830" s="16">
        <f t="shared" si="865"/>
        <v>0</v>
      </c>
      <c r="BH3830" s="16">
        <f t="shared" si="866"/>
        <v>0</v>
      </c>
      <c r="BI3830" s="16">
        <f t="shared" si="867"/>
        <v>0</v>
      </c>
    </row>
    <row r="3831" spans="1:61" x14ac:dyDescent="0.35">
      <c r="A3831">
        <v>3830</v>
      </c>
      <c r="B3831" t="s">
        <v>360</v>
      </c>
      <c r="C3831" t="s">
        <v>10443</v>
      </c>
      <c r="D3831" s="15" t="s">
        <v>4392</v>
      </c>
      <c r="E3831" s="12" t="s">
        <v>98</v>
      </c>
      <c r="G3831" s="12" t="s">
        <v>3316</v>
      </c>
      <c r="H3831" s="12" t="s">
        <v>589</v>
      </c>
      <c r="I3831" s="12" t="s">
        <v>363</v>
      </c>
      <c r="J3831" s="12" t="s">
        <v>2401</v>
      </c>
      <c r="K3831" s="12" t="s">
        <v>363</v>
      </c>
      <c r="N3831" s="16" t="s">
        <v>206</v>
      </c>
      <c r="O3831" s="16" t="s">
        <v>4250</v>
      </c>
      <c r="P3831" s="12" t="s">
        <v>366</v>
      </c>
      <c r="Q3831" s="16">
        <v>2022</v>
      </c>
      <c r="R3831" s="16">
        <v>0</v>
      </c>
      <c r="T3831" s="16">
        <v>0</v>
      </c>
      <c r="V3831" s="12" t="s">
        <v>204</v>
      </c>
      <c r="W3831" s="12" t="s">
        <v>204</v>
      </c>
      <c r="X3831" s="16">
        <v>1</v>
      </c>
      <c r="Y3831" s="16">
        <v>7</v>
      </c>
      <c r="Z3831" s="16">
        <v>0</v>
      </c>
      <c r="AA3831" s="16">
        <v>0</v>
      </c>
      <c r="AD3831" s="16">
        <f t="shared" si="852"/>
        <v>0</v>
      </c>
      <c r="AE3831" s="16">
        <f t="shared" si="853"/>
        <v>0</v>
      </c>
      <c r="AF3831" s="16">
        <f t="shared" si="854"/>
        <v>0</v>
      </c>
      <c r="AG3831" s="16">
        <f t="shared" si="855"/>
        <v>0</v>
      </c>
      <c r="AH3831" s="12">
        <f t="shared" si="856"/>
        <v>0</v>
      </c>
      <c r="AI3831" s="16">
        <f t="shared" si="857"/>
        <v>0</v>
      </c>
      <c r="AJ3831" s="16">
        <f t="shared" si="858"/>
        <v>0</v>
      </c>
      <c r="AK3831" s="16">
        <f t="shared" si="859"/>
        <v>0</v>
      </c>
      <c r="AL3831" s="16">
        <f t="shared" si="860"/>
        <v>0</v>
      </c>
      <c r="AM3831" s="16">
        <f t="shared" si="861"/>
        <v>0</v>
      </c>
      <c r="AN3831" s="16">
        <f t="shared" si="862"/>
        <v>0</v>
      </c>
      <c r="AP3831" s="16">
        <v>0</v>
      </c>
      <c r="AQ3831" s="16" t="s">
        <v>207</v>
      </c>
      <c r="AX3831" s="16" t="s">
        <v>207</v>
      </c>
      <c r="AY3831" s="16" t="s">
        <v>207</v>
      </c>
      <c r="AZ3831" s="16" t="s">
        <v>207</v>
      </c>
      <c r="BA3831" s="16" t="s">
        <v>207</v>
      </c>
      <c r="BB3831" s="16" t="s">
        <v>207</v>
      </c>
      <c r="BC3831" s="16">
        <v>0</v>
      </c>
      <c r="BD3831" s="16">
        <f t="shared" si="863"/>
        <v>0</v>
      </c>
      <c r="BE3831" s="16">
        <f t="shared" si="864"/>
        <v>0</v>
      </c>
      <c r="BG3831" s="16">
        <f t="shared" si="865"/>
        <v>0</v>
      </c>
      <c r="BH3831" s="16">
        <f t="shared" si="866"/>
        <v>0</v>
      </c>
      <c r="BI3831" s="16">
        <f t="shared" si="867"/>
        <v>0</v>
      </c>
    </row>
    <row r="3832" spans="1:61" x14ac:dyDescent="0.35">
      <c r="A3832">
        <v>3831</v>
      </c>
      <c r="B3832" t="s">
        <v>360</v>
      </c>
      <c r="C3832" t="s">
        <v>10444</v>
      </c>
      <c r="D3832" s="15" t="s">
        <v>4393</v>
      </c>
      <c r="E3832" s="12" t="s">
        <v>98</v>
      </c>
      <c r="G3832" s="12" t="s">
        <v>3316</v>
      </c>
      <c r="H3832" s="12" t="s">
        <v>589</v>
      </c>
      <c r="I3832" s="12" t="s">
        <v>363</v>
      </c>
      <c r="J3832" s="12" t="s">
        <v>2401</v>
      </c>
      <c r="K3832" s="12" t="s">
        <v>363</v>
      </c>
      <c r="N3832" s="16" t="s">
        <v>206</v>
      </c>
      <c r="O3832" s="16" t="s">
        <v>4250</v>
      </c>
      <c r="P3832" s="12" t="s">
        <v>366</v>
      </c>
      <c r="Q3832" s="16">
        <v>2022</v>
      </c>
      <c r="R3832" s="16">
        <v>0</v>
      </c>
      <c r="T3832" s="16">
        <v>0</v>
      </c>
      <c r="V3832" s="12" t="s">
        <v>204</v>
      </c>
      <c r="W3832" s="12" t="s">
        <v>204</v>
      </c>
      <c r="X3832" s="16">
        <v>1</v>
      </c>
      <c r="Y3832" s="16">
        <v>7</v>
      </c>
      <c r="Z3832" s="16">
        <v>0</v>
      </c>
      <c r="AA3832" s="16">
        <v>0</v>
      </c>
      <c r="AD3832" s="16">
        <f t="shared" si="852"/>
        <v>0</v>
      </c>
      <c r="AE3832" s="16">
        <f t="shared" si="853"/>
        <v>0</v>
      </c>
      <c r="AF3832" s="16">
        <f t="shared" si="854"/>
        <v>0</v>
      </c>
      <c r="AG3832" s="16">
        <f t="shared" si="855"/>
        <v>0</v>
      </c>
      <c r="AH3832" s="12">
        <f t="shared" si="856"/>
        <v>0</v>
      </c>
      <c r="AI3832" s="16">
        <f t="shared" si="857"/>
        <v>0</v>
      </c>
      <c r="AJ3832" s="16">
        <f t="shared" si="858"/>
        <v>0</v>
      </c>
      <c r="AK3832" s="16">
        <f t="shared" si="859"/>
        <v>0</v>
      </c>
      <c r="AL3832" s="16">
        <f t="shared" si="860"/>
        <v>0</v>
      </c>
      <c r="AM3832" s="16">
        <f t="shared" si="861"/>
        <v>0</v>
      </c>
      <c r="AN3832" s="16">
        <f t="shared" si="862"/>
        <v>0</v>
      </c>
      <c r="AP3832" s="16">
        <v>0</v>
      </c>
      <c r="AQ3832" s="16" t="s">
        <v>207</v>
      </c>
      <c r="AX3832" s="16" t="s">
        <v>207</v>
      </c>
      <c r="AY3832" s="16" t="s">
        <v>207</v>
      </c>
      <c r="AZ3832" s="16" t="s">
        <v>207</v>
      </c>
      <c r="BA3832" s="16" t="s">
        <v>207</v>
      </c>
      <c r="BB3832" s="16" t="s">
        <v>207</v>
      </c>
      <c r="BC3832" s="16">
        <v>0</v>
      </c>
      <c r="BD3832" s="16">
        <f t="shared" si="863"/>
        <v>0</v>
      </c>
      <c r="BE3832" s="16">
        <f t="shared" si="864"/>
        <v>0</v>
      </c>
      <c r="BG3832" s="16">
        <f t="shared" si="865"/>
        <v>0</v>
      </c>
      <c r="BH3832" s="16">
        <f t="shared" si="866"/>
        <v>0</v>
      </c>
      <c r="BI3832" s="16">
        <f t="shared" si="867"/>
        <v>0</v>
      </c>
    </row>
    <row r="3833" spans="1:61" x14ac:dyDescent="0.35">
      <c r="A3833">
        <v>3832</v>
      </c>
      <c r="B3833" t="s">
        <v>360</v>
      </c>
      <c r="C3833" t="s">
        <v>10445</v>
      </c>
      <c r="D3833" s="15" t="s">
        <v>1011</v>
      </c>
      <c r="E3833" s="12" t="s">
        <v>98</v>
      </c>
      <c r="G3833" s="12" t="s">
        <v>3316</v>
      </c>
      <c r="H3833" s="12" t="s">
        <v>589</v>
      </c>
      <c r="I3833" s="12" t="s">
        <v>363</v>
      </c>
      <c r="J3833" s="12" t="s">
        <v>2401</v>
      </c>
      <c r="K3833" s="12" t="s">
        <v>363</v>
      </c>
      <c r="N3833" s="16" t="s">
        <v>206</v>
      </c>
      <c r="O3833" s="16" t="s">
        <v>4250</v>
      </c>
      <c r="P3833" s="12" t="s">
        <v>366</v>
      </c>
      <c r="Q3833" s="16">
        <v>2022</v>
      </c>
      <c r="R3833" s="16">
        <v>0</v>
      </c>
      <c r="T3833" s="16">
        <v>0</v>
      </c>
      <c r="V3833" s="12" t="s">
        <v>204</v>
      </c>
      <c r="W3833" s="12" t="s">
        <v>204</v>
      </c>
      <c r="X3833" s="16">
        <v>1</v>
      </c>
      <c r="Y3833" s="16">
        <v>7</v>
      </c>
      <c r="Z3833" s="16">
        <v>0</v>
      </c>
      <c r="AA3833" s="16">
        <v>0</v>
      </c>
      <c r="AD3833" s="16">
        <f t="shared" si="852"/>
        <v>0</v>
      </c>
      <c r="AE3833" s="16">
        <f t="shared" si="853"/>
        <v>0</v>
      </c>
      <c r="AF3833" s="16">
        <f t="shared" si="854"/>
        <v>0</v>
      </c>
      <c r="AG3833" s="16">
        <f t="shared" si="855"/>
        <v>0</v>
      </c>
      <c r="AH3833" s="12">
        <f t="shared" si="856"/>
        <v>0</v>
      </c>
      <c r="AI3833" s="16">
        <f t="shared" si="857"/>
        <v>0</v>
      </c>
      <c r="AJ3833" s="16">
        <f t="shared" si="858"/>
        <v>0</v>
      </c>
      <c r="AK3833" s="16">
        <f t="shared" si="859"/>
        <v>0</v>
      </c>
      <c r="AL3833" s="16">
        <f t="shared" si="860"/>
        <v>0</v>
      </c>
      <c r="AM3833" s="16">
        <f t="shared" si="861"/>
        <v>0</v>
      </c>
      <c r="AN3833" s="16">
        <f t="shared" si="862"/>
        <v>0</v>
      </c>
      <c r="AP3833" s="16">
        <v>0</v>
      </c>
      <c r="AQ3833" s="16" t="s">
        <v>207</v>
      </c>
      <c r="AX3833" s="16" t="s">
        <v>207</v>
      </c>
      <c r="AY3833" s="16" t="s">
        <v>207</v>
      </c>
      <c r="AZ3833" s="16" t="s">
        <v>207</v>
      </c>
      <c r="BA3833" s="16" t="s">
        <v>207</v>
      </c>
      <c r="BB3833" s="16" t="s">
        <v>207</v>
      </c>
      <c r="BC3833" s="16">
        <v>0</v>
      </c>
      <c r="BD3833" s="16">
        <f t="shared" si="863"/>
        <v>0</v>
      </c>
      <c r="BE3833" s="16">
        <f t="shared" si="864"/>
        <v>0</v>
      </c>
      <c r="BG3833" s="16">
        <f t="shared" si="865"/>
        <v>0</v>
      </c>
      <c r="BH3833" s="16">
        <f t="shared" si="866"/>
        <v>0</v>
      </c>
      <c r="BI3833" s="16">
        <f t="shared" si="867"/>
        <v>0</v>
      </c>
    </row>
    <row r="3834" spans="1:61" x14ac:dyDescent="0.35">
      <c r="A3834">
        <v>3833</v>
      </c>
      <c r="B3834" t="s">
        <v>360</v>
      </c>
      <c r="C3834" t="s">
        <v>10446</v>
      </c>
      <c r="D3834" s="15" t="s">
        <v>4394</v>
      </c>
      <c r="E3834" s="12" t="s">
        <v>98</v>
      </c>
      <c r="G3834" s="12" t="s">
        <v>3316</v>
      </c>
      <c r="H3834" s="12" t="s">
        <v>589</v>
      </c>
      <c r="I3834" s="12" t="s">
        <v>363</v>
      </c>
      <c r="J3834" s="12" t="s">
        <v>2401</v>
      </c>
      <c r="K3834" s="12" t="s">
        <v>363</v>
      </c>
      <c r="N3834" s="16" t="s">
        <v>206</v>
      </c>
      <c r="O3834" s="16" t="s">
        <v>4250</v>
      </c>
      <c r="P3834" s="12" t="s">
        <v>366</v>
      </c>
      <c r="Q3834" s="16">
        <v>2022</v>
      </c>
      <c r="R3834" s="16">
        <v>0</v>
      </c>
      <c r="T3834" s="16">
        <v>0</v>
      </c>
      <c r="V3834" s="12" t="s">
        <v>204</v>
      </c>
      <c r="W3834" s="12" t="s">
        <v>204</v>
      </c>
      <c r="X3834" s="16">
        <v>1</v>
      </c>
      <c r="Y3834" s="16">
        <v>7</v>
      </c>
      <c r="Z3834" s="16">
        <v>0</v>
      </c>
      <c r="AA3834" s="16">
        <v>0</v>
      </c>
      <c r="AD3834" s="16">
        <f t="shared" si="852"/>
        <v>0</v>
      </c>
      <c r="AE3834" s="16">
        <f t="shared" si="853"/>
        <v>0</v>
      </c>
      <c r="AF3834" s="16">
        <f t="shared" si="854"/>
        <v>0</v>
      </c>
      <c r="AG3834" s="16">
        <f t="shared" si="855"/>
        <v>0</v>
      </c>
      <c r="AH3834" s="12">
        <f t="shared" si="856"/>
        <v>0</v>
      </c>
      <c r="AI3834" s="16">
        <f t="shared" si="857"/>
        <v>0</v>
      </c>
      <c r="AJ3834" s="16">
        <f t="shared" si="858"/>
        <v>0</v>
      </c>
      <c r="AK3834" s="16">
        <f t="shared" si="859"/>
        <v>0</v>
      </c>
      <c r="AL3834" s="16">
        <f t="shared" si="860"/>
        <v>0</v>
      </c>
      <c r="AM3834" s="16">
        <f t="shared" si="861"/>
        <v>0</v>
      </c>
      <c r="AN3834" s="16">
        <f t="shared" si="862"/>
        <v>0</v>
      </c>
      <c r="AP3834" s="16">
        <v>0</v>
      </c>
      <c r="AQ3834" s="16" t="s">
        <v>207</v>
      </c>
      <c r="AX3834" s="16" t="s">
        <v>207</v>
      </c>
      <c r="AY3834" s="16" t="s">
        <v>207</v>
      </c>
      <c r="AZ3834" s="16" t="s">
        <v>207</v>
      </c>
      <c r="BA3834" s="16" t="s">
        <v>207</v>
      </c>
      <c r="BB3834" s="16" t="s">
        <v>207</v>
      </c>
      <c r="BC3834" s="16">
        <v>0</v>
      </c>
      <c r="BD3834" s="16">
        <f t="shared" si="863"/>
        <v>0</v>
      </c>
      <c r="BE3834" s="16">
        <f t="shared" si="864"/>
        <v>0</v>
      </c>
      <c r="BG3834" s="16">
        <f t="shared" si="865"/>
        <v>0</v>
      </c>
      <c r="BH3834" s="16">
        <f t="shared" si="866"/>
        <v>0</v>
      </c>
      <c r="BI3834" s="16">
        <f t="shared" si="867"/>
        <v>0</v>
      </c>
    </row>
    <row r="3835" spans="1:61" x14ac:dyDescent="0.35">
      <c r="A3835">
        <v>3834</v>
      </c>
      <c r="B3835" t="s">
        <v>360</v>
      </c>
      <c r="C3835" t="s">
        <v>10447</v>
      </c>
      <c r="D3835" s="15" t="s">
        <v>1163</v>
      </c>
      <c r="E3835" s="12" t="s">
        <v>98</v>
      </c>
      <c r="G3835" s="12" t="s">
        <v>3316</v>
      </c>
      <c r="H3835" s="12" t="s">
        <v>589</v>
      </c>
      <c r="I3835" s="12" t="s">
        <v>363</v>
      </c>
      <c r="J3835" s="12" t="s">
        <v>2401</v>
      </c>
      <c r="K3835" s="12" t="s">
        <v>363</v>
      </c>
      <c r="N3835" s="16" t="s">
        <v>206</v>
      </c>
      <c r="O3835" s="16" t="s">
        <v>4250</v>
      </c>
      <c r="P3835" s="12" t="s">
        <v>366</v>
      </c>
      <c r="Q3835" s="16">
        <v>2022</v>
      </c>
      <c r="R3835" s="16">
        <v>0</v>
      </c>
      <c r="T3835" s="16">
        <v>0</v>
      </c>
      <c r="V3835" s="12" t="s">
        <v>204</v>
      </c>
      <c r="W3835" s="12" t="s">
        <v>204</v>
      </c>
      <c r="X3835" s="16">
        <v>1</v>
      </c>
      <c r="Y3835" s="16">
        <v>7</v>
      </c>
      <c r="Z3835" s="16">
        <v>0</v>
      </c>
      <c r="AA3835" s="16">
        <v>0</v>
      </c>
      <c r="AD3835" s="16">
        <f t="shared" si="852"/>
        <v>0</v>
      </c>
      <c r="AE3835" s="16">
        <f t="shared" si="853"/>
        <v>0</v>
      </c>
      <c r="AF3835" s="16">
        <f t="shared" si="854"/>
        <v>0</v>
      </c>
      <c r="AG3835" s="16">
        <f t="shared" si="855"/>
        <v>0</v>
      </c>
      <c r="AH3835" s="12">
        <f t="shared" si="856"/>
        <v>0</v>
      </c>
      <c r="AI3835" s="16">
        <f t="shared" si="857"/>
        <v>0</v>
      </c>
      <c r="AJ3835" s="16">
        <f t="shared" si="858"/>
        <v>0</v>
      </c>
      <c r="AK3835" s="16">
        <f t="shared" si="859"/>
        <v>0</v>
      </c>
      <c r="AL3835" s="16">
        <f t="shared" si="860"/>
        <v>0</v>
      </c>
      <c r="AM3835" s="16">
        <f t="shared" si="861"/>
        <v>0</v>
      </c>
      <c r="AN3835" s="16">
        <f t="shared" si="862"/>
        <v>0</v>
      </c>
      <c r="AP3835" s="16">
        <v>0</v>
      </c>
      <c r="AQ3835" s="16" t="s">
        <v>207</v>
      </c>
      <c r="AX3835" s="16" t="s">
        <v>207</v>
      </c>
      <c r="AY3835" s="16" t="s">
        <v>207</v>
      </c>
      <c r="AZ3835" s="16" t="s">
        <v>207</v>
      </c>
      <c r="BA3835" s="16" t="s">
        <v>207</v>
      </c>
      <c r="BB3835" s="16" t="s">
        <v>207</v>
      </c>
      <c r="BC3835" s="16">
        <v>0</v>
      </c>
      <c r="BD3835" s="16">
        <f t="shared" si="863"/>
        <v>0</v>
      </c>
      <c r="BE3835" s="16">
        <f t="shared" si="864"/>
        <v>0</v>
      </c>
      <c r="BG3835" s="16">
        <f t="shared" si="865"/>
        <v>0</v>
      </c>
      <c r="BH3835" s="16">
        <f t="shared" si="866"/>
        <v>0</v>
      </c>
      <c r="BI3835" s="16">
        <f t="shared" si="867"/>
        <v>0</v>
      </c>
    </row>
    <row r="3836" spans="1:61" x14ac:dyDescent="0.35">
      <c r="A3836">
        <v>3835</v>
      </c>
      <c r="B3836" t="s">
        <v>360</v>
      </c>
      <c r="C3836" t="s">
        <v>10448</v>
      </c>
      <c r="D3836" s="15" t="s">
        <v>4395</v>
      </c>
      <c r="E3836" s="12" t="s">
        <v>93</v>
      </c>
      <c r="G3836" s="12" t="s">
        <v>3316</v>
      </c>
      <c r="H3836" s="12" t="s">
        <v>589</v>
      </c>
      <c r="I3836" s="12" t="s">
        <v>363</v>
      </c>
      <c r="J3836" s="12" t="s">
        <v>2401</v>
      </c>
      <c r="K3836" s="12" t="s">
        <v>363</v>
      </c>
      <c r="N3836" s="16" t="s">
        <v>206</v>
      </c>
      <c r="O3836" s="16" t="s">
        <v>4250</v>
      </c>
      <c r="P3836" s="12" t="s">
        <v>366</v>
      </c>
      <c r="Q3836" s="16">
        <v>2022</v>
      </c>
      <c r="R3836" s="16">
        <v>0</v>
      </c>
      <c r="T3836" s="16">
        <v>0</v>
      </c>
      <c r="V3836" s="12" t="s">
        <v>204</v>
      </c>
      <c r="W3836" s="12" t="s">
        <v>204</v>
      </c>
      <c r="X3836" s="16">
        <v>1</v>
      </c>
      <c r="Y3836" s="16">
        <v>7</v>
      </c>
      <c r="Z3836" s="16">
        <v>0</v>
      </c>
      <c r="AA3836" s="16">
        <v>0</v>
      </c>
      <c r="AD3836" s="16">
        <f t="shared" si="852"/>
        <v>0</v>
      </c>
      <c r="AE3836" s="16">
        <f t="shared" si="853"/>
        <v>0</v>
      </c>
      <c r="AF3836" s="16">
        <f t="shared" si="854"/>
        <v>0</v>
      </c>
      <c r="AG3836" s="16">
        <f t="shared" si="855"/>
        <v>0</v>
      </c>
      <c r="AH3836" s="12">
        <f t="shared" si="856"/>
        <v>0</v>
      </c>
      <c r="AI3836" s="16">
        <f t="shared" si="857"/>
        <v>0</v>
      </c>
      <c r="AJ3836" s="16">
        <f t="shared" si="858"/>
        <v>0</v>
      </c>
      <c r="AK3836" s="16">
        <f t="shared" si="859"/>
        <v>0</v>
      </c>
      <c r="AL3836" s="16">
        <f t="shared" si="860"/>
        <v>0</v>
      </c>
      <c r="AM3836" s="16">
        <f t="shared" si="861"/>
        <v>0</v>
      </c>
      <c r="AN3836" s="16">
        <f t="shared" si="862"/>
        <v>0</v>
      </c>
      <c r="AP3836" s="16">
        <v>0</v>
      </c>
      <c r="AQ3836" s="16" t="s">
        <v>207</v>
      </c>
      <c r="AX3836" s="16" t="s">
        <v>207</v>
      </c>
      <c r="AY3836" s="16" t="s">
        <v>207</v>
      </c>
      <c r="AZ3836" s="16" t="s">
        <v>207</v>
      </c>
      <c r="BA3836" s="16" t="s">
        <v>207</v>
      </c>
      <c r="BB3836" s="16" t="s">
        <v>207</v>
      </c>
      <c r="BC3836" s="16">
        <v>0</v>
      </c>
      <c r="BD3836" s="16">
        <f t="shared" si="863"/>
        <v>0</v>
      </c>
      <c r="BE3836" s="16">
        <f t="shared" si="864"/>
        <v>0</v>
      </c>
      <c r="BG3836" s="16">
        <f t="shared" si="865"/>
        <v>0</v>
      </c>
      <c r="BH3836" s="16">
        <f t="shared" si="866"/>
        <v>0</v>
      </c>
      <c r="BI3836" s="16">
        <f t="shared" si="867"/>
        <v>0</v>
      </c>
    </row>
    <row r="3837" spans="1:61" x14ac:dyDescent="0.35">
      <c r="A3837">
        <v>3836</v>
      </c>
      <c r="B3837" t="s">
        <v>360</v>
      </c>
      <c r="C3837" t="s">
        <v>10449</v>
      </c>
      <c r="D3837" s="15" t="s">
        <v>4396</v>
      </c>
      <c r="E3837" s="12" t="s">
        <v>93</v>
      </c>
      <c r="G3837" s="12" t="s">
        <v>3316</v>
      </c>
      <c r="H3837" s="12" t="s">
        <v>589</v>
      </c>
      <c r="I3837" s="12" t="s">
        <v>363</v>
      </c>
      <c r="J3837" s="12" t="s">
        <v>2401</v>
      </c>
      <c r="K3837" s="12" t="s">
        <v>363</v>
      </c>
      <c r="N3837" s="16" t="s">
        <v>206</v>
      </c>
      <c r="O3837" s="16" t="s">
        <v>4250</v>
      </c>
      <c r="P3837" s="12" t="s">
        <v>366</v>
      </c>
      <c r="Q3837" s="16">
        <v>2022</v>
      </c>
      <c r="R3837" s="16">
        <v>0</v>
      </c>
      <c r="T3837" s="16">
        <v>0</v>
      </c>
      <c r="V3837" s="12" t="s">
        <v>204</v>
      </c>
      <c r="W3837" s="12" t="s">
        <v>204</v>
      </c>
      <c r="X3837" s="16">
        <v>1</v>
      </c>
      <c r="Y3837" s="16">
        <v>7</v>
      </c>
      <c r="Z3837" s="16">
        <v>0</v>
      </c>
      <c r="AA3837" s="16">
        <v>0</v>
      </c>
      <c r="AD3837" s="16">
        <f t="shared" si="852"/>
        <v>0</v>
      </c>
      <c r="AE3837" s="16">
        <f t="shared" si="853"/>
        <v>0</v>
      </c>
      <c r="AF3837" s="16">
        <f t="shared" si="854"/>
        <v>0</v>
      </c>
      <c r="AG3837" s="16">
        <f t="shared" si="855"/>
        <v>0</v>
      </c>
      <c r="AH3837" s="12">
        <f t="shared" si="856"/>
        <v>0</v>
      </c>
      <c r="AI3837" s="16">
        <f t="shared" si="857"/>
        <v>0</v>
      </c>
      <c r="AJ3837" s="16">
        <f t="shared" si="858"/>
        <v>0</v>
      </c>
      <c r="AK3837" s="16">
        <f t="shared" si="859"/>
        <v>0</v>
      </c>
      <c r="AL3837" s="16">
        <f t="shared" si="860"/>
        <v>0</v>
      </c>
      <c r="AM3837" s="16">
        <f t="shared" si="861"/>
        <v>0</v>
      </c>
      <c r="AN3837" s="16">
        <f t="shared" si="862"/>
        <v>0</v>
      </c>
      <c r="AP3837" s="16">
        <v>0</v>
      </c>
      <c r="AQ3837" s="16" t="s">
        <v>207</v>
      </c>
      <c r="AX3837" s="16" t="s">
        <v>207</v>
      </c>
      <c r="AY3837" s="16" t="s">
        <v>207</v>
      </c>
      <c r="AZ3837" s="16" t="s">
        <v>207</v>
      </c>
      <c r="BA3837" s="16" t="s">
        <v>207</v>
      </c>
      <c r="BB3837" s="16" t="s">
        <v>207</v>
      </c>
      <c r="BC3837" s="16">
        <v>0</v>
      </c>
      <c r="BD3837" s="16">
        <f t="shared" si="863"/>
        <v>0</v>
      </c>
      <c r="BE3837" s="16">
        <f t="shared" si="864"/>
        <v>0</v>
      </c>
      <c r="BG3837" s="16">
        <f t="shared" si="865"/>
        <v>0</v>
      </c>
      <c r="BH3837" s="16">
        <f t="shared" si="866"/>
        <v>0</v>
      </c>
      <c r="BI3837" s="16">
        <f t="shared" si="867"/>
        <v>0</v>
      </c>
    </row>
    <row r="3838" spans="1:61" x14ac:dyDescent="0.35">
      <c r="A3838">
        <v>3837</v>
      </c>
      <c r="B3838" t="s">
        <v>360</v>
      </c>
      <c r="C3838" t="s">
        <v>10450</v>
      </c>
      <c r="D3838" s="15" t="s">
        <v>4397</v>
      </c>
      <c r="E3838" s="12" t="s">
        <v>93</v>
      </c>
      <c r="G3838" s="12" t="s">
        <v>3316</v>
      </c>
      <c r="H3838" s="12" t="s">
        <v>589</v>
      </c>
      <c r="I3838" s="12" t="s">
        <v>363</v>
      </c>
      <c r="J3838" s="12" t="s">
        <v>2401</v>
      </c>
      <c r="K3838" s="12" t="s">
        <v>363</v>
      </c>
      <c r="N3838" s="16" t="s">
        <v>206</v>
      </c>
      <c r="O3838" s="16" t="s">
        <v>4250</v>
      </c>
      <c r="P3838" s="12" t="s">
        <v>366</v>
      </c>
      <c r="Q3838" s="16">
        <v>2022</v>
      </c>
      <c r="R3838" s="16">
        <v>0</v>
      </c>
      <c r="T3838" s="16">
        <v>0</v>
      </c>
      <c r="V3838" s="12" t="s">
        <v>204</v>
      </c>
      <c r="W3838" s="12" t="s">
        <v>204</v>
      </c>
      <c r="X3838" s="16">
        <v>1</v>
      </c>
      <c r="Y3838" s="16">
        <v>7</v>
      </c>
      <c r="Z3838" s="16">
        <v>0</v>
      </c>
      <c r="AA3838" s="16">
        <v>0</v>
      </c>
      <c r="AD3838" s="16">
        <f t="shared" si="852"/>
        <v>0</v>
      </c>
      <c r="AE3838" s="16">
        <f t="shared" si="853"/>
        <v>0</v>
      </c>
      <c r="AF3838" s="16">
        <f t="shared" si="854"/>
        <v>0</v>
      </c>
      <c r="AG3838" s="16">
        <f t="shared" si="855"/>
        <v>0</v>
      </c>
      <c r="AH3838" s="12">
        <f t="shared" si="856"/>
        <v>0</v>
      </c>
      <c r="AI3838" s="16">
        <f t="shared" si="857"/>
        <v>0</v>
      </c>
      <c r="AJ3838" s="16">
        <f t="shared" si="858"/>
        <v>0</v>
      </c>
      <c r="AK3838" s="16">
        <f t="shared" si="859"/>
        <v>0</v>
      </c>
      <c r="AL3838" s="16">
        <f t="shared" si="860"/>
        <v>0</v>
      </c>
      <c r="AM3838" s="16">
        <f t="shared" si="861"/>
        <v>0</v>
      </c>
      <c r="AN3838" s="16">
        <f t="shared" si="862"/>
        <v>0</v>
      </c>
      <c r="AP3838" s="16">
        <v>0</v>
      </c>
      <c r="AQ3838" s="16" t="s">
        <v>207</v>
      </c>
      <c r="AX3838" s="16" t="s">
        <v>207</v>
      </c>
      <c r="AY3838" s="16" t="s">
        <v>207</v>
      </c>
      <c r="AZ3838" s="16" t="s">
        <v>207</v>
      </c>
      <c r="BA3838" s="16" t="s">
        <v>207</v>
      </c>
      <c r="BB3838" s="16" t="s">
        <v>207</v>
      </c>
      <c r="BC3838" s="16">
        <v>0</v>
      </c>
      <c r="BD3838" s="16">
        <f t="shared" si="863"/>
        <v>0</v>
      </c>
      <c r="BE3838" s="16">
        <f t="shared" si="864"/>
        <v>0</v>
      </c>
      <c r="BG3838" s="16">
        <f t="shared" si="865"/>
        <v>0</v>
      </c>
      <c r="BH3838" s="16">
        <f t="shared" si="866"/>
        <v>0</v>
      </c>
      <c r="BI3838" s="16">
        <f t="shared" si="867"/>
        <v>0</v>
      </c>
    </row>
    <row r="3839" spans="1:61" x14ac:dyDescent="0.35">
      <c r="A3839">
        <v>3838</v>
      </c>
      <c r="B3839" t="s">
        <v>360</v>
      </c>
      <c r="C3839" t="s">
        <v>10451</v>
      </c>
      <c r="D3839" s="15" t="s">
        <v>811</v>
      </c>
      <c r="E3839" s="12" t="s">
        <v>98</v>
      </c>
      <c r="G3839" s="12" t="s">
        <v>3316</v>
      </c>
      <c r="H3839" s="12" t="s">
        <v>589</v>
      </c>
      <c r="I3839" s="12" t="s">
        <v>363</v>
      </c>
      <c r="J3839" s="12" t="s">
        <v>2401</v>
      </c>
      <c r="K3839" s="12" t="s">
        <v>363</v>
      </c>
      <c r="N3839" s="16" t="s">
        <v>206</v>
      </c>
      <c r="O3839" s="16" t="s">
        <v>4250</v>
      </c>
      <c r="P3839" s="12" t="s">
        <v>366</v>
      </c>
      <c r="Q3839" s="16">
        <v>2022</v>
      </c>
      <c r="R3839" s="16">
        <v>0</v>
      </c>
      <c r="T3839" s="16">
        <v>0</v>
      </c>
      <c r="V3839" s="12" t="s">
        <v>204</v>
      </c>
      <c r="W3839" s="12" t="s">
        <v>204</v>
      </c>
      <c r="X3839" s="16">
        <v>1</v>
      </c>
      <c r="Y3839" s="16">
        <v>7</v>
      </c>
      <c r="Z3839" s="16">
        <v>0</v>
      </c>
      <c r="AA3839" s="16">
        <v>0</v>
      </c>
      <c r="AD3839" s="16">
        <f t="shared" si="852"/>
        <v>0</v>
      </c>
      <c r="AE3839" s="16">
        <f t="shared" si="853"/>
        <v>0</v>
      </c>
      <c r="AF3839" s="16">
        <f t="shared" si="854"/>
        <v>0</v>
      </c>
      <c r="AG3839" s="16">
        <f t="shared" si="855"/>
        <v>0</v>
      </c>
      <c r="AH3839" s="12">
        <f t="shared" si="856"/>
        <v>0</v>
      </c>
      <c r="AI3839" s="16">
        <f t="shared" si="857"/>
        <v>0</v>
      </c>
      <c r="AJ3839" s="16">
        <f t="shared" si="858"/>
        <v>0</v>
      </c>
      <c r="AK3839" s="16">
        <f t="shared" si="859"/>
        <v>0</v>
      </c>
      <c r="AL3839" s="16">
        <f t="shared" si="860"/>
        <v>0</v>
      </c>
      <c r="AM3839" s="16">
        <f t="shared" si="861"/>
        <v>0</v>
      </c>
      <c r="AN3839" s="16">
        <f t="shared" si="862"/>
        <v>0</v>
      </c>
      <c r="AP3839" s="16">
        <v>0</v>
      </c>
      <c r="AQ3839" s="16" t="s">
        <v>207</v>
      </c>
      <c r="AX3839" s="16" t="s">
        <v>207</v>
      </c>
      <c r="AY3839" s="16" t="s">
        <v>207</v>
      </c>
      <c r="AZ3839" s="16" t="s">
        <v>207</v>
      </c>
      <c r="BA3839" s="16" t="s">
        <v>207</v>
      </c>
      <c r="BB3839" s="16" t="s">
        <v>207</v>
      </c>
      <c r="BC3839" s="16">
        <v>0</v>
      </c>
      <c r="BD3839" s="16">
        <f t="shared" si="863"/>
        <v>0</v>
      </c>
      <c r="BE3839" s="16">
        <f t="shared" si="864"/>
        <v>0</v>
      </c>
      <c r="BG3839" s="16">
        <f t="shared" si="865"/>
        <v>0</v>
      </c>
      <c r="BH3839" s="16">
        <f t="shared" si="866"/>
        <v>0</v>
      </c>
      <c r="BI3839" s="16">
        <f t="shared" si="867"/>
        <v>0</v>
      </c>
    </row>
    <row r="3840" spans="1:61" x14ac:dyDescent="0.35">
      <c r="A3840">
        <v>3839</v>
      </c>
      <c r="B3840" t="s">
        <v>360</v>
      </c>
      <c r="C3840" t="s">
        <v>10452</v>
      </c>
      <c r="D3840" s="15" t="s">
        <v>4398</v>
      </c>
      <c r="E3840" s="12" t="s">
        <v>98</v>
      </c>
      <c r="G3840" s="12" t="s">
        <v>3316</v>
      </c>
      <c r="H3840" s="12" t="s">
        <v>589</v>
      </c>
      <c r="I3840" s="12" t="s">
        <v>363</v>
      </c>
      <c r="J3840" s="12" t="s">
        <v>2401</v>
      </c>
      <c r="K3840" s="12" t="s">
        <v>363</v>
      </c>
      <c r="N3840" s="16" t="s">
        <v>206</v>
      </c>
      <c r="O3840" s="16" t="s">
        <v>4250</v>
      </c>
      <c r="P3840" s="12" t="s">
        <v>366</v>
      </c>
      <c r="Q3840" s="16">
        <v>2022</v>
      </c>
      <c r="R3840" s="16">
        <v>0</v>
      </c>
      <c r="T3840" s="16">
        <v>0</v>
      </c>
      <c r="V3840" s="12" t="s">
        <v>204</v>
      </c>
      <c r="W3840" s="12" t="s">
        <v>204</v>
      </c>
      <c r="X3840" s="16">
        <v>1</v>
      </c>
      <c r="Y3840" s="16">
        <v>7</v>
      </c>
      <c r="Z3840" s="16">
        <v>0</v>
      </c>
      <c r="AA3840" s="16">
        <v>0</v>
      </c>
      <c r="AD3840" s="16">
        <f t="shared" si="852"/>
        <v>0</v>
      </c>
      <c r="AE3840" s="16">
        <f t="shared" si="853"/>
        <v>0</v>
      </c>
      <c r="AF3840" s="16">
        <f t="shared" si="854"/>
        <v>0</v>
      </c>
      <c r="AG3840" s="16">
        <f t="shared" si="855"/>
        <v>0</v>
      </c>
      <c r="AH3840" s="12">
        <f t="shared" si="856"/>
        <v>0</v>
      </c>
      <c r="AI3840" s="16">
        <f t="shared" si="857"/>
        <v>0</v>
      </c>
      <c r="AJ3840" s="16">
        <f t="shared" si="858"/>
        <v>0</v>
      </c>
      <c r="AK3840" s="16">
        <f t="shared" si="859"/>
        <v>0</v>
      </c>
      <c r="AL3840" s="16">
        <f t="shared" si="860"/>
        <v>0</v>
      </c>
      <c r="AM3840" s="16">
        <f t="shared" si="861"/>
        <v>0</v>
      </c>
      <c r="AN3840" s="16">
        <f t="shared" si="862"/>
        <v>0</v>
      </c>
      <c r="AP3840" s="16">
        <v>0</v>
      </c>
      <c r="AQ3840" s="16" t="s">
        <v>207</v>
      </c>
      <c r="AX3840" s="16" t="s">
        <v>207</v>
      </c>
      <c r="AY3840" s="16" t="s">
        <v>207</v>
      </c>
      <c r="AZ3840" s="16" t="s">
        <v>207</v>
      </c>
      <c r="BA3840" s="16" t="s">
        <v>207</v>
      </c>
      <c r="BB3840" s="16" t="s">
        <v>207</v>
      </c>
      <c r="BC3840" s="16">
        <v>0</v>
      </c>
      <c r="BD3840" s="16">
        <f t="shared" si="863"/>
        <v>0</v>
      </c>
      <c r="BE3840" s="16">
        <f t="shared" si="864"/>
        <v>0</v>
      </c>
      <c r="BG3840" s="16">
        <f t="shared" si="865"/>
        <v>0</v>
      </c>
      <c r="BH3840" s="16">
        <f t="shared" si="866"/>
        <v>0</v>
      </c>
      <c r="BI3840" s="16">
        <f t="shared" si="867"/>
        <v>0</v>
      </c>
    </row>
    <row r="3841" spans="1:61" x14ac:dyDescent="0.35">
      <c r="A3841">
        <v>3840</v>
      </c>
      <c r="B3841" t="s">
        <v>360</v>
      </c>
      <c r="C3841" t="s">
        <v>10453</v>
      </c>
      <c r="D3841" s="15" t="s">
        <v>4399</v>
      </c>
      <c r="E3841" s="12" t="s">
        <v>98</v>
      </c>
      <c r="G3841" s="12" t="s">
        <v>3316</v>
      </c>
      <c r="H3841" s="12" t="s">
        <v>589</v>
      </c>
      <c r="I3841" s="12" t="s">
        <v>363</v>
      </c>
      <c r="J3841" s="12" t="s">
        <v>2401</v>
      </c>
      <c r="K3841" s="12" t="s">
        <v>363</v>
      </c>
      <c r="N3841" s="16" t="s">
        <v>206</v>
      </c>
      <c r="O3841" s="16" t="s">
        <v>4250</v>
      </c>
      <c r="P3841" s="12" t="s">
        <v>366</v>
      </c>
      <c r="Q3841" s="16">
        <v>2022</v>
      </c>
      <c r="R3841" s="16">
        <v>0</v>
      </c>
      <c r="T3841" s="16">
        <v>0</v>
      </c>
      <c r="V3841" s="12" t="s">
        <v>204</v>
      </c>
      <c r="W3841" s="12" t="s">
        <v>204</v>
      </c>
      <c r="X3841" s="16">
        <v>1</v>
      </c>
      <c r="Y3841" s="16">
        <v>7</v>
      </c>
      <c r="Z3841" s="16">
        <v>0</v>
      </c>
      <c r="AA3841" s="16">
        <v>0</v>
      </c>
      <c r="AD3841" s="16">
        <f t="shared" si="852"/>
        <v>0</v>
      </c>
      <c r="AE3841" s="16">
        <f t="shared" si="853"/>
        <v>0</v>
      </c>
      <c r="AF3841" s="16">
        <f t="shared" si="854"/>
        <v>0</v>
      </c>
      <c r="AG3841" s="16">
        <f t="shared" si="855"/>
        <v>0</v>
      </c>
      <c r="AH3841" s="12">
        <f t="shared" si="856"/>
        <v>0</v>
      </c>
      <c r="AI3841" s="16">
        <f t="shared" si="857"/>
        <v>0</v>
      </c>
      <c r="AJ3841" s="16">
        <f t="shared" si="858"/>
        <v>0</v>
      </c>
      <c r="AK3841" s="16">
        <f t="shared" si="859"/>
        <v>0</v>
      </c>
      <c r="AL3841" s="16">
        <f t="shared" si="860"/>
        <v>0</v>
      </c>
      <c r="AM3841" s="16">
        <f t="shared" si="861"/>
        <v>0</v>
      </c>
      <c r="AN3841" s="16">
        <f t="shared" si="862"/>
        <v>0</v>
      </c>
      <c r="AP3841" s="16">
        <v>0</v>
      </c>
      <c r="AQ3841" s="16" t="s">
        <v>207</v>
      </c>
      <c r="AX3841" s="16" t="s">
        <v>207</v>
      </c>
      <c r="AY3841" s="16" t="s">
        <v>207</v>
      </c>
      <c r="AZ3841" s="16" t="s">
        <v>207</v>
      </c>
      <c r="BA3841" s="16" t="s">
        <v>207</v>
      </c>
      <c r="BB3841" s="16" t="s">
        <v>207</v>
      </c>
      <c r="BC3841" s="16">
        <v>0</v>
      </c>
      <c r="BD3841" s="16">
        <f t="shared" si="863"/>
        <v>0</v>
      </c>
      <c r="BE3841" s="16">
        <f t="shared" si="864"/>
        <v>0</v>
      </c>
      <c r="BG3841" s="16">
        <f t="shared" si="865"/>
        <v>0</v>
      </c>
      <c r="BH3841" s="16">
        <f t="shared" si="866"/>
        <v>0</v>
      </c>
      <c r="BI3841" s="16">
        <f t="shared" si="867"/>
        <v>0</v>
      </c>
    </row>
    <row r="3842" spans="1:61" x14ac:dyDescent="0.35">
      <c r="A3842">
        <v>3841</v>
      </c>
      <c r="B3842" t="s">
        <v>360</v>
      </c>
      <c r="C3842" t="s">
        <v>10454</v>
      </c>
      <c r="D3842" s="15" t="s">
        <v>4387</v>
      </c>
      <c r="E3842" s="12" t="s">
        <v>98</v>
      </c>
      <c r="G3842" s="12" t="s">
        <v>3316</v>
      </c>
      <c r="H3842" s="12" t="s">
        <v>589</v>
      </c>
      <c r="I3842" s="12" t="s">
        <v>363</v>
      </c>
      <c r="J3842" s="12" t="s">
        <v>2401</v>
      </c>
      <c r="K3842" s="12" t="s">
        <v>363</v>
      </c>
      <c r="N3842" s="16" t="s">
        <v>206</v>
      </c>
      <c r="O3842" s="16" t="s">
        <v>4250</v>
      </c>
      <c r="P3842" s="12" t="s">
        <v>366</v>
      </c>
      <c r="Q3842" s="16">
        <v>2022</v>
      </c>
      <c r="R3842" s="16">
        <v>0</v>
      </c>
      <c r="T3842" s="16">
        <v>0</v>
      </c>
      <c r="V3842" s="12" t="s">
        <v>204</v>
      </c>
      <c r="W3842" s="12" t="s">
        <v>204</v>
      </c>
      <c r="X3842" s="16">
        <v>1</v>
      </c>
      <c r="Y3842" s="16">
        <v>7</v>
      </c>
      <c r="Z3842" s="16">
        <v>0</v>
      </c>
      <c r="AA3842" s="16">
        <v>0</v>
      </c>
      <c r="AD3842" s="16">
        <f t="shared" si="852"/>
        <v>0</v>
      </c>
      <c r="AE3842" s="16">
        <f t="shared" si="853"/>
        <v>0</v>
      </c>
      <c r="AF3842" s="16">
        <f t="shared" si="854"/>
        <v>0</v>
      </c>
      <c r="AG3842" s="16">
        <f t="shared" si="855"/>
        <v>0</v>
      </c>
      <c r="AH3842" s="12">
        <f t="shared" si="856"/>
        <v>0</v>
      </c>
      <c r="AI3842" s="16">
        <f t="shared" si="857"/>
        <v>0</v>
      </c>
      <c r="AJ3842" s="16">
        <f t="shared" si="858"/>
        <v>0</v>
      </c>
      <c r="AK3842" s="16">
        <f t="shared" si="859"/>
        <v>0</v>
      </c>
      <c r="AL3842" s="16">
        <f t="shared" si="860"/>
        <v>0</v>
      </c>
      <c r="AM3842" s="16">
        <f t="shared" si="861"/>
        <v>0</v>
      </c>
      <c r="AN3842" s="16">
        <f t="shared" si="862"/>
        <v>0</v>
      </c>
      <c r="AP3842" s="16">
        <v>0</v>
      </c>
      <c r="AQ3842" s="16" t="s">
        <v>207</v>
      </c>
      <c r="AX3842" s="16" t="s">
        <v>207</v>
      </c>
      <c r="AY3842" s="16" t="s">
        <v>207</v>
      </c>
      <c r="AZ3842" s="16" t="s">
        <v>207</v>
      </c>
      <c r="BA3842" s="16" t="s">
        <v>207</v>
      </c>
      <c r="BB3842" s="16" t="s">
        <v>207</v>
      </c>
      <c r="BC3842" s="16">
        <v>0</v>
      </c>
      <c r="BD3842" s="16">
        <f t="shared" si="863"/>
        <v>0</v>
      </c>
      <c r="BE3842" s="16">
        <f t="shared" si="864"/>
        <v>0</v>
      </c>
      <c r="BG3842" s="16">
        <f t="shared" si="865"/>
        <v>0</v>
      </c>
      <c r="BH3842" s="16">
        <f t="shared" si="866"/>
        <v>0</v>
      </c>
      <c r="BI3842" s="16">
        <f t="shared" si="867"/>
        <v>0</v>
      </c>
    </row>
    <row r="3843" spans="1:61" x14ac:dyDescent="0.35">
      <c r="A3843">
        <v>3842</v>
      </c>
      <c r="B3843" t="s">
        <v>360</v>
      </c>
      <c r="C3843" t="s">
        <v>10455</v>
      </c>
      <c r="D3843" s="15" t="s">
        <v>4117</v>
      </c>
      <c r="E3843" s="12" t="s">
        <v>98</v>
      </c>
      <c r="G3843" s="12" t="s">
        <v>3316</v>
      </c>
      <c r="H3843" s="12" t="s">
        <v>589</v>
      </c>
      <c r="I3843" s="12" t="s">
        <v>363</v>
      </c>
      <c r="J3843" s="12" t="s">
        <v>2401</v>
      </c>
      <c r="K3843" s="12" t="s">
        <v>363</v>
      </c>
      <c r="N3843" s="16" t="s">
        <v>206</v>
      </c>
      <c r="O3843" s="16" t="s">
        <v>4250</v>
      </c>
      <c r="P3843" s="12" t="s">
        <v>366</v>
      </c>
      <c r="Q3843" s="16">
        <v>2022</v>
      </c>
      <c r="R3843" s="16">
        <v>0</v>
      </c>
      <c r="T3843" s="16">
        <v>0</v>
      </c>
      <c r="V3843" s="12" t="s">
        <v>204</v>
      </c>
      <c r="W3843" s="12" t="s">
        <v>204</v>
      </c>
      <c r="X3843" s="16">
        <v>1</v>
      </c>
      <c r="Y3843" s="16">
        <v>7</v>
      </c>
      <c r="Z3843" s="16">
        <v>0</v>
      </c>
      <c r="AA3843" s="16">
        <v>0</v>
      </c>
      <c r="AD3843" s="16">
        <f t="shared" si="852"/>
        <v>0</v>
      </c>
      <c r="AE3843" s="16">
        <f t="shared" si="853"/>
        <v>0</v>
      </c>
      <c r="AF3843" s="16">
        <f t="shared" si="854"/>
        <v>0</v>
      </c>
      <c r="AG3843" s="16">
        <f t="shared" si="855"/>
        <v>0</v>
      </c>
      <c r="AH3843" s="12">
        <f t="shared" si="856"/>
        <v>0</v>
      </c>
      <c r="AI3843" s="16">
        <f t="shared" si="857"/>
        <v>0</v>
      </c>
      <c r="AJ3843" s="16">
        <f t="shared" si="858"/>
        <v>0</v>
      </c>
      <c r="AK3843" s="16">
        <f t="shared" si="859"/>
        <v>0</v>
      </c>
      <c r="AL3843" s="16">
        <f t="shared" si="860"/>
        <v>0</v>
      </c>
      <c r="AM3843" s="16">
        <f t="shared" si="861"/>
        <v>0</v>
      </c>
      <c r="AN3843" s="16">
        <f t="shared" si="862"/>
        <v>0</v>
      </c>
      <c r="AP3843" s="16">
        <v>0</v>
      </c>
      <c r="AQ3843" s="16" t="s">
        <v>207</v>
      </c>
      <c r="AX3843" s="16" t="s">
        <v>207</v>
      </c>
      <c r="AY3843" s="16" t="s">
        <v>207</v>
      </c>
      <c r="AZ3843" s="16" t="s">
        <v>207</v>
      </c>
      <c r="BA3843" s="16" t="s">
        <v>207</v>
      </c>
      <c r="BB3843" s="16" t="s">
        <v>207</v>
      </c>
      <c r="BC3843" s="16">
        <v>0</v>
      </c>
      <c r="BD3843" s="16">
        <f t="shared" si="863"/>
        <v>0</v>
      </c>
      <c r="BE3843" s="16">
        <f t="shared" si="864"/>
        <v>0</v>
      </c>
      <c r="BG3843" s="16">
        <f t="shared" si="865"/>
        <v>0</v>
      </c>
      <c r="BH3843" s="16">
        <f t="shared" si="866"/>
        <v>0</v>
      </c>
      <c r="BI3843" s="16">
        <f t="shared" si="867"/>
        <v>0</v>
      </c>
    </row>
    <row r="3844" spans="1:61" x14ac:dyDescent="0.35">
      <c r="A3844">
        <v>3843</v>
      </c>
      <c r="B3844" t="s">
        <v>360</v>
      </c>
      <c r="C3844" t="s">
        <v>10456</v>
      </c>
      <c r="D3844" s="15" t="s">
        <v>4388</v>
      </c>
      <c r="E3844" s="12" t="s">
        <v>98</v>
      </c>
      <c r="G3844" s="12" t="s">
        <v>3316</v>
      </c>
      <c r="H3844" s="12" t="s">
        <v>589</v>
      </c>
      <c r="I3844" s="12" t="s">
        <v>363</v>
      </c>
      <c r="J3844" s="12" t="s">
        <v>2401</v>
      </c>
      <c r="K3844" s="12" t="s">
        <v>363</v>
      </c>
      <c r="N3844" s="16" t="s">
        <v>206</v>
      </c>
      <c r="O3844" s="16" t="s">
        <v>4250</v>
      </c>
      <c r="P3844" s="12" t="s">
        <v>366</v>
      </c>
      <c r="Q3844" s="16">
        <v>2022</v>
      </c>
      <c r="R3844" s="16">
        <v>0</v>
      </c>
      <c r="T3844" s="16">
        <v>0</v>
      </c>
      <c r="V3844" s="12" t="s">
        <v>204</v>
      </c>
      <c r="W3844" s="12" t="s">
        <v>204</v>
      </c>
      <c r="X3844" s="16">
        <v>1</v>
      </c>
      <c r="Y3844" s="16">
        <v>7</v>
      </c>
      <c r="Z3844" s="16">
        <v>0</v>
      </c>
      <c r="AA3844" s="16">
        <v>0</v>
      </c>
      <c r="AD3844" s="16">
        <f t="shared" si="852"/>
        <v>0</v>
      </c>
      <c r="AE3844" s="16">
        <f t="shared" si="853"/>
        <v>0</v>
      </c>
      <c r="AF3844" s="16">
        <f t="shared" si="854"/>
        <v>0</v>
      </c>
      <c r="AG3844" s="16">
        <f t="shared" si="855"/>
        <v>0</v>
      </c>
      <c r="AH3844" s="12">
        <f t="shared" si="856"/>
        <v>0</v>
      </c>
      <c r="AI3844" s="16">
        <f t="shared" si="857"/>
        <v>0</v>
      </c>
      <c r="AJ3844" s="16">
        <f t="shared" si="858"/>
        <v>0</v>
      </c>
      <c r="AK3844" s="16">
        <f t="shared" si="859"/>
        <v>0</v>
      </c>
      <c r="AL3844" s="16">
        <f t="shared" si="860"/>
        <v>0</v>
      </c>
      <c r="AM3844" s="16">
        <f t="shared" si="861"/>
        <v>0</v>
      </c>
      <c r="AN3844" s="16">
        <f t="shared" si="862"/>
        <v>0</v>
      </c>
      <c r="AP3844" s="16">
        <v>0</v>
      </c>
      <c r="AQ3844" s="16" t="s">
        <v>207</v>
      </c>
      <c r="AX3844" s="16" t="s">
        <v>207</v>
      </c>
      <c r="AY3844" s="16" t="s">
        <v>207</v>
      </c>
      <c r="AZ3844" s="16" t="s">
        <v>207</v>
      </c>
      <c r="BA3844" s="16" t="s">
        <v>207</v>
      </c>
      <c r="BB3844" s="16" t="s">
        <v>207</v>
      </c>
      <c r="BC3844" s="16">
        <v>0</v>
      </c>
      <c r="BD3844" s="16">
        <f t="shared" si="863"/>
        <v>0</v>
      </c>
      <c r="BE3844" s="16">
        <f t="shared" si="864"/>
        <v>0</v>
      </c>
      <c r="BG3844" s="16">
        <f t="shared" si="865"/>
        <v>0</v>
      </c>
      <c r="BH3844" s="16">
        <f t="shared" si="866"/>
        <v>0</v>
      </c>
      <c r="BI3844" s="16">
        <f t="shared" si="867"/>
        <v>0</v>
      </c>
    </row>
    <row r="3845" spans="1:61" x14ac:dyDescent="0.35">
      <c r="A3845">
        <v>3844</v>
      </c>
      <c r="B3845" t="s">
        <v>360</v>
      </c>
      <c r="C3845" t="s">
        <v>10457</v>
      </c>
      <c r="D3845" s="15" t="s">
        <v>4254</v>
      </c>
      <c r="E3845" s="12" t="s">
        <v>98</v>
      </c>
      <c r="G3845" s="12" t="s">
        <v>3316</v>
      </c>
      <c r="H3845" s="12" t="s">
        <v>589</v>
      </c>
      <c r="I3845" s="12" t="s">
        <v>363</v>
      </c>
      <c r="J3845" s="12" t="s">
        <v>2401</v>
      </c>
      <c r="K3845" s="12" t="s">
        <v>363</v>
      </c>
      <c r="N3845" s="16" t="s">
        <v>206</v>
      </c>
      <c r="O3845" s="16" t="s">
        <v>4250</v>
      </c>
      <c r="P3845" s="12" t="s">
        <v>366</v>
      </c>
      <c r="Q3845" s="16">
        <v>2022</v>
      </c>
      <c r="R3845" s="16">
        <v>0</v>
      </c>
      <c r="T3845" s="16">
        <v>0</v>
      </c>
      <c r="V3845" s="12" t="s">
        <v>204</v>
      </c>
      <c r="W3845" s="12" t="s">
        <v>204</v>
      </c>
      <c r="X3845" s="16">
        <v>1</v>
      </c>
      <c r="Y3845" s="16">
        <v>7</v>
      </c>
      <c r="Z3845" s="16">
        <v>0</v>
      </c>
      <c r="AA3845" s="16">
        <v>0</v>
      </c>
      <c r="AD3845" s="16">
        <f t="shared" si="852"/>
        <v>0</v>
      </c>
      <c r="AE3845" s="16">
        <f t="shared" si="853"/>
        <v>0</v>
      </c>
      <c r="AF3845" s="16">
        <f t="shared" si="854"/>
        <v>0</v>
      </c>
      <c r="AG3845" s="16">
        <f t="shared" si="855"/>
        <v>0</v>
      </c>
      <c r="AH3845" s="12">
        <f t="shared" si="856"/>
        <v>0</v>
      </c>
      <c r="AI3845" s="16">
        <f t="shared" si="857"/>
        <v>0</v>
      </c>
      <c r="AJ3845" s="16">
        <f t="shared" si="858"/>
        <v>0</v>
      </c>
      <c r="AK3845" s="16">
        <f t="shared" si="859"/>
        <v>0</v>
      </c>
      <c r="AL3845" s="16">
        <f t="shared" si="860"/>
        <v>0</v>
      </c>
      <c r="AM3845" s="16">
        <f t="shared" si="861"/>
        <v>0</v>
      </c>
      <c r="AN3845" s="16">
        <f t="shared" si="862"/>
        <v>0</v>
      </c>
      <c r="AP3845" s="16">
        <v>0</v>
      </c>
      <c r="AQ3845" s="16" t="s">
        <v>207</v>
      </c>
      <c r="AX3845" s="16" t="s">
        <v>207</v>
      </c>
      <c r="AY3845" s="16" t="s">
        <v>207</v>
      </c>
      <c r="AZ3845" s="16" t="s">
        <v>207</v>
      </c>
      <c r="BA3845" s="16" t="s">
        <v>207</v>
      </c>
      <c r="BB3845" s="16" t="s">
        <v>207</v>
      </c>
      <c r="BC3845" s="16">
        <v>0</v>
      </c>
      <c r="BD3845" s="16">
        <f t="shared" si="863"/>
        <v>0</v>
      </c>
      <c r="BE3845" s="16">
        <f t="shared" si="864"/>
        <v>0</v>
      </c>
      <c r="BG3845" s="16">
        <f t="shared" si="865"/>
        <v>0</v>
      </c>
      <c r="BH3845" s="16">
        <f t="shared" si="866"/>
        <v>0</v>
      </c>
      <c r="BI3845" s="16">
        <f t="shared" si="867"/>
        <v>0</v>
      </c>
    </row>
    <row r="3846" spans="1:61" x14ac:dyDescent="0.35">
      <c r="A3846">
        <v>3845</v>
      </c>
      <c r="B3846" t="s">
        <v>360</v>
      </c>
      <c r="C3846" t="s">
        <v>10458</v>
      </c>
      <c r="D3846" s="15" t="s">
        <v>4389</v>
      </c>
      <c r="E3846" s="12" t="s">
        <v>98</v>
      </c>
      <c r="G3846" s="12" t="s">
        <v>3316</v>
      </c>
      <c r="H3846" s="12" t="s">
        <v>589</v>
      </c>
      <c r="I3846" s="12" t="s">
        <v>363</v>
      </c>
      <c r="J3846" s="12" t="s">
        <v>2401</v>
      </c>
      <c r="K3846" s="12" t="s">
        <v>363</v>
      </c>
      <c r="N3846" s="16" t="s">
        <v>206</v>
      </c>
      <c r="O3846" s="16" t="s">
        <v>4250</v>
      </c>
      <c r="P3846" s="12" t="s">
        <v>366</v>
      </c>
      <c r="Q3846" s="16">
        <v>2022</v>
      </c>
      <c r="R3846" s="16">
        <v>0</v>
      </c>
      <c r="T3846" s="16">
        <v>0</v>
      </c>
      <c r="V3846" s="12" t="s">
        <v>204</v>
      </c>
      <c r="W3846" s="12" t="s">
        <v>204</v>
      </c>
      <c r="X3846" s="16">
        <v>1</v>
      </c>
      <c r="Y3846" s="16">
        <v>7</v>
      </c>
      <c r="Z3846" s="16">
        <v>0</v>
      </c>
      <c r="AA3846" s="16">
        <v>0</v>
      </c>
      <c r="AD3846" s="16">
        <f t="shared" si="852"/>
        <v>0</v>
      </c>
      <c r="AE3846" s="16">
        <f t="shared" si="853"/>
        <v>0</v>
      </c>
      <c r="AF3846" s="16">
        <f t="shared" si="854"/>
        <v>0</v>
      </c>
      <c r="AG3846" s="16">
        <f t="shared" si="855"/>
        <v>0</v>
      </c>
      <c r="AH3846" s="12">
        <f t="shared" si="856"/>
        <v>0</v>
      </c>
      <c r="AI3846" s="16">
        <f t="shared" si="857"/>
        <v>0</v>
      </c>
      <c r="AJ3846" s="16">
        <f t="shared" si="858"/>
        <v>0</v>
      </c>
      <c r="AK3846" s="16">
        <f t="shared" si="859"/>
        <v>0</v>
      </c>
      <c r="AL3846" s="16">
        <f t="shared" si="860"/>
        <v>0</v>
      </c>
      <c r="AM3846" s="16">
        <f t="shared" si="861"/>
        <v>0</v>
      </c>
      <c r="AN3846" s="16">
        <f t="shared" si="862"/>
        <v>0</v>
      </c>
      <c r="AP3846" s="16">
        <v>0</v>
      </c>
      <c r="AQ3846" s="16" t="s">
        <v>207</v>
      </c>
      <c r="AX3846" s="16" t="s">
        <v>207</v>
      </c>
      <c r="AY3846" s="16" t="s">
        <v>207</v>
      </c>
      <c r="AZ3846" s="16" t="s">
        <v>207</v>
      </c>
      <c r="BA3846" s="16" t="s">
        <v>207</v>
      </c>
      <c r="BB3846" s="16" t="s">
        <v>207</v>
      </c>
      <c r="BC3846" s="16">
        <v>0</v>
      </c>
      <c r="BD3846" s="16">
        <f t="shared" si="863"/>
        <v>0</v>
      </c>
      <c r="BE3846" s="16">
        <f t="shared" si="864"/>
        <v>0</v>
      </c>
      <c r="BG3846" s="16">
        <f t="shared" si="865"/>
        <v>0</v>
      </c>
      <c r="BH3846" s="16">
        <f t="shared" si="866"/>
        <v>0</v>
      </c>
      <c r="BI3846" s="16">
        <f t="shared" si="867"/>
        <v>0</v>
      </c>
    </row>
    <row r="3847" spans="1:61" x14ac:dyDescent="0.35">
      <c r="A3847">
        <v>3846</v>
      </c>
      <c r="B3847" t="s">
        <v>360</v>
      </c>
      <c r="C3847" t="s">
        <v>10459</v>
      </c>
      <c r="D3847" s="15" t="s">
        <v>4186</v>
      </c>
      <c r="E3847" s="12" t="s">
        <v>98</v>
      </c>
      <c r="G3847" s="12" t="s">
        <v>3316</v>
      </c>
      <c r="H3847" s="12" t="s">
        <v>589</v>
      </c>
      <c r="I3847" s="12" t="s">
        <v>363</v>
      </c>
      <c r="J3847" s="12" t="s">
        <v>2401</v>
      </c>
      <c r="K3847" s="12" t="s">
        <v>363</v>
      </c>
      <c r="N3847" s="16" t="s">
        <v>206</v>
      </c>
      <c r="O3847" s="16" t="s">
        <v>4250</v>
      </c>
      <c r="P3847" s="12" t="s">
        <v>366</v>
      </c>
      <c r="Q3847" s="16">
        <v>2022</v>
      </c>
      <c r="R3847" s="16">
        <v>0</v>
      </c>
      <c r="T3847" s="16">
        <v>0</v>
      </c>
      <c r="V3847" s="12" t="s">
        <v>204</v>
      </c>
      <c r="W3847" s="12" t="s">
        <v>204</v>
      </c>
      <c r="X3847" s="16">
        <v>1</v>
      </c>
      <c r="Y3847" s="16">
        <v>7</v>
      </c>
      <c r="Z3847" s="16">
        <v>0</v>
      </c>
      <c r="AA3847" s="16">
        <v>0</v>
      </c>
      <c r="AD3847" s="16">
        <f t="shared" si="852"/>
        <v>0</v>
      </c>
      <c r="AE3847" s="16">
        <f t="shared" si="853"/>
        <v>0</v>
      </c>
      <c r="AF3847" s="16">
        <f t="shared" si="854"/>
        <v>0</v>
      </c>
      <c r="AG3847" s="16">
        <f t="shared" si="855"/>
        <v>0</v>
      </c>
      <c r="AH3847" s="12">
        <f t="shared" si="856"/>
        <v>0</v>
      </c>
      <c r="AI3847" s="16">
        <f t="shared" si="857"/>
        <v>0</v>
      </c>
      <c r="AJ3847" s="16">
        <f t="shared" si="858"/>
        <v>0</v>
      </c>
      <c r="AK3847" s="16">
        <f t="shared" si="859"/>
        <v>0</v>
      </c>
      <c r="AL3847" s="16">
        <f t="shared" si="860"/>
        <v>0</v>
      </c>
      <c r="AM3847" s="16">
        <f t="shared" si="861"/>
        <v>0</v>
      </c>
      <c r="AN3847" s="16">
        <f t="shared" si="862"/>
        <v>0</v>
      </c>
      <c r="AP3847" s="16">
        <v>0</v>
      </c>
      <c r="AQ3847" s="16" t="s">
        <v>207</v>
      </c>
      <c r="AX3847" s="16" t="s">
        <v>207</v>
      </c>
      <c r="AY3847" s="16" t="s">
        <v>207</v>
      </c>
      <c r="AZ3847" s="16" t="s">
        <v>207</v>
      </c>
      <c r="BA3847" s="16" t="s">
        <v>207</v>
      </c>
      <c r="BB3847" s="16" t="s">
        <v>207</v>
      </c>
      <c r="BC3847" s="16">
        <v>0</v>
      </c>
      <c r="BD3847" s="16">
        <f t="shared" si="863"/>
        <v>0</v>
      </c>
      <c r="BE3847" s="16">
        <f t="shared" si="864"/>
        <v>0</v>
      </c>
      <c r="BG3847" s="16">
        <f t="shared" si="865"/>
        <v>0</v>
      </c>
      <c r="BH3847" s="16">
        <f t="shared" si="866"/>
        <v>0</v>
      </c>
      <c r="BI3847" s="16">
        <f t="shared" si="867"/>
        <v>0</v>
      </c>
    </row>
    <row r="3848" spans="1:61" x14ac:dyDescent="0.35">
      <c r="A3848">
        <v>3847</v>
      </c>
      <c r="B3848" t="s">
        <v>360</v>
      </c>
      <c r="C3848" t="s">
        <v>10460</v>
      </c>
      <c r="D3848" s="15" t="s">
        <v>4390</v>
      </c>
      <c r="E3848" s="12" t="s">
        <v>98</v>
      </c>
      <c r="G3848" s="12" t="s">
        <v>3316</v>
      </c>
      <c r="H3848" s="12" t="s">
        <v>589</v>
      </c>
      <c r="I3848" s="12" t="s">
        <v>363</v>
      </c>
      <c r="J3848" s="12" t="s">
        <v>2401</v>
      </c>
      <c r="K3848" s="12" t="s">
        <v>363</v>
      </c>
      <c r="N3848" s="16" t="s">
        <v>206</v>
      </c>
      <c r="O3848" s="16" t="s">
        <v>4250</v>
      </c>
      <c r="P3848" s="12" t="s">
        <v>366</v>
      </c>
      <c r="Q3848" s="16">
        <v>2022</v>
      </c>
      <c r="R3848" s="16">
        <v>0</v>
      </c>
      <c r="T3848" s="16">
        <v>0</v>
      </c>
      <c r="V3848" s="12" t="s">
        <v>204</v>
      </c>
      <c r="W3848" s="12" t="s">
        <v>204</v>
      </c>
      <c r="X3848" s="16">
        <v>1</v>
      </c>
      <c r="Y3848" s="16">
        <v>7</v>
      </c>
      <c r="Z3848" s="16">
        <v>0</v>
      </c>
      <c r="AA3848" s="16">
        <v>0</v>
      </c>
      <c r="AD3848" s="16">
        <f t="shared" si="852"/>
        <v>0</v>
      </c>
      <c r="AE3848" s="16">
        <f t="shared" si="853"/>
        <v>0</v>
      </c>
      <c r="AF3848" s="16">
        <f t="shared" si="854"/>
        <v>0</v>
      </c>
      <c r="AG3848" s="16">
        <f t="shared" si="855"/>
        <v>0</v>
      </c>
      <c r="AH3848" s="12">
        <f t="shared" si="856"/>
        <v>0</v>
      </c>
      <c r="AI3848" s="16">
        <f t="shared" si="857"/>
        <v>0</v>
      </c>
      <c r="AJ3848" s="16">
        <f t="shared" si="858"/>
        <v>0</v>
      </c>
      <c r="AK3848" s="16">
        <f t="shared" si="859"/>
        <v>0</v>
      </c>
      <c r="AL3848" s="16">
        <f t="shared" si="860"/>
        <v>0</v>
      </c>
      <c r="AM3848" s="16">
        <f t="shared" si="861"/>
        <v>0</v>
      </c>
      <c r="AN3848" s="16">
        <f t="shared" si="862"/>
        <v>0</v>
      </c>
      <c r="AP3848" s="16">
        <v>0</v>
      </c>
      <c r="AQ3848" s="16" t="s">
        <v>207</v>
      </c>
      <c r="AX3848" s="16" t="s">
        <v>207</v>
      </c>
      <c r="AY3848" s="16" t="s">
        <v>207</v>
      </c>
      <c r="AZ3848" s="16" t="s">
        <v>207</v>
      </c>
      <c r="BA3848" s="16" t="s">
        <v>207</v>
      </c>
      <c r="BB3848" s="16" t="s">
        <v>207</v>
      </c>
      <c r="BC3848" s="16">
        <v>0</v>
      </c>
      <c r="BD3848" s="16">
        <f t="shared" si="863"/>
        <v>0</v>
      </c>
      <c r="BE3848" s="16">
        <f t="shared" si="864"/>
        <v>0</v>
      </c>
      <c r="BG3848" s="16">
        <f t="shared" si="865"/>
        <v>0</v>
      </c>
      <c r="BH3848" s="16">
        <f t="shared" si="866"/>
        <v>0</v>
      </c>
      <c r="BI3848" s="16">
        <f t="shared" si="867"/>
        <v>0</v>
      </c>
    </row>
    <row r="3849" spans="1:61" x14ac:dyDescent="0.35">
      <c r="A3849">
        <v>3848</v>
      </c>
      <c r="B3849" t="s">
        <v>360</v>
      </c>
      <c r="C3849" t="s">
        <v>10461</v>
      </c>
      <c r="D3849" s="15" t="s">
        <v>4391</v>
      </c>
      <c r="E3849" s="12" t="s">
        <v>98</v>
      </c>
      <c r="G3849" s="12" t="s">
        <v>3316</v>
      </c>
      <c r="H3849" s="12" t="s">
        <v>589</v>
      </c>
      <c r="I3849" s="12" t="s">
        <v>363</v>
      </c>
      <c r="J3849" s="12" t="s">
        <v>2401</v>
      </c>
      <c r="K3849" s="12" t="s">
        <v>363</v>
      </c>
      <c r="N3849" s="16" t="s">
        <v>206</v>
      </c>
      <c r="O3849" s="16" t="s">
        <v>4250</v>
      </c>
      <c r="P3849" s="12" t="s">
        <v>366</v>
      </c>
      <c r="Q3849" s="16">
        <v>2022</v>
      </c>
      <c r="R3849" s="16">
        <v>0</v>
      </c>
      <c r="T3849" s="16">
        <v>0</v>
      </c>
      <c r="V3849" s="12" t="s">
        <v>204</v>
      </c>
      <c r="W3849" s="12" t="s">
        <v>204</v>
      </c>
      <c r="X3849" s="16">
        <v>1</v>
      </c>
      <c r="Y3849" s="16">
        <v>7</v>
      </c>
      <c r="Z3849" s="16">
        <v>0</v>
      </c>
      <c r="AA3849" s="16">
        <v>0</v>
      </c>
      <c r="AD3849" s="16">
        <f t="shared" si="852"/>
        <v>0</v>
      </c>
      <c r="AE3849" s="16">
        <f t="shared" si="853"/>
        <v>0</v>
      </c>
      <c r="AF3849" s="16">
        <f t="shared" si="854"/>
        <v>0</v>
      </c>
      <c r="AG3849" s="16">
        <f t="shared" si="855"/>
        <v>0</v>
      </c>
      <c r="AH3849" s="12">
        <f t="shared" si="856"/>
        <v>0</v>
      </c>
      <c r="AI3849" s="16">
        <f t="shared" si="857"/>
        <v>0</v>
      </c>
      <c r="AJ3849" s="16">
        <f t="shared" si="858"/>
        <v>0</v>
      </c>
      <c r="AK3849" s="16">
        <f t="shared" si="859"/>
        <v>0</v>
      </c>
      <c r="AL3849" s="16">
        <f t="shared" si="860"/>
        <v>0</v>
      </c>
      <c r="AM3849" s="16">
        <f t="shared" si="861"/>
        <v>0</v>
      </c>
      <c r="AN3849" s="16">
        <f t="shared" si="862"/>
        <v>0</v>
      </c>
      <c r="AP3849" s="16">
        <v>0</v>
      </c>
      <c r="AQ3849" s="16" t="s">
        <v>207</v>
      </c>
      <c r="AX3849" s="16" t="s">
        <v>207</v>
      </c>
      <c r="AY3849" s="16" t="s">
        <v>207</v>
      </c>
      <c r="AZ3849" s="16" t="s">
        <v>207</v>
      </c>
      <c r="BA3849" s="16" t="s">
        <v>207</v>
      </c>
      <c r="BB3849" s="16" t="s">
        <v>207</v>
      </c>
      <c r="BC3849" s="16">
        <v>0</v>
      </c>
      <c r="BD3849" s="16">
        <f t="shared" si="863"/>
        <v>0</v>
      </c>
      <c r="BE3849" s="16">
        <f t="shared" si="864"/>
        <v>0</v>
      </c>
      <c r="BG3849" s="16">
        <f t="shared" si="865"/>
        <v>0</v>
      </c>
      <c r="BH3849" s="16">
        <f t="shared" si="866"/>
        <v>0</v>
      </c>
      <c r="BI3849" s="16">
        <f t="shared" si="867"/>
        <v>0</v>
      </c>
    </row>
    <row r="3850" spans="1:61" x14ac:dyDescent="0.35">
      <c r="A3850">
        <v>3849</v>
      </c>
      <c r="B3850" t="s">
        <v>360</v>
      </c>
      <c r="C3850" t="s">
        <v>10462</v>
      </c>
      <c r="D3850" s="15" t="s">
        <v>4392</v>
      </c>
      <c r="E3850" s="12" t="s">
        <v>98</v>
      </c>
      <c r="G3850" s="12" t="s">
        <v>3316</v>
      </c>
      <c r="H3850" s="12" t="s">
        <v>589</v>
      </c>
      <c r="I3850" s="12" t="s">
        <v>363</v>
      </c>
      <c r="J3850" s="12" t="s">
        <v>2401</v>
      </c>
      <c r="K3850" s="12" t="s">
        <v>363</v>
      </c>
      <c r="N3850" s="16" t="s">
        <v>206</v>
      </c>
      <c r="O3850" s="16" t="s">
        <v>4250</v>
      </c>
      <c r="P3850" s="12" t="s">
        <v>366</v>
      </c>
      <c r="Q3850" s="16">
        <v>2022</v>
      </c>
      <c r="R3850" s="16">
        <v>0</v>
      </c>
      <c r="T3850" s="16">
        <v>0</v>
      </c>
      <c r="V3850" s="12" t="s">
        <v>204</v>
      </c>
      <c r="W3850" s="12" t="s">
        <v>204</v>
      </c>
      <c r="X3850" s="16">
        <v>1</v>
      </c>
      <c r="Y3850" s="16">
        <v>7</v>
      </c>
      <c r="Z3850" s="16">
        <v>0</v>
      </c>
      <c r="AA3850" s="16">
        <v>0</v>
      </c>
      <c r="AD3850" s="16">
        <f t="shared" si="852"/>
        <v>0</v>
      </c>
      <c r="AE3850" s="16">
        <f t="shared" si="853"/>
        <v>0</v>
      </c>
      <c r="AF3850" s="16">
        <f t="shared" si="854"/>
        <v>0</v>
      </c>
      <c r="AG3850" s="16">
        <f t="shared" si="855"/>
        <v>0</v>
      </c>
      <c r="AH3850" s="12">
        <f t="shared" si="856"/>
        <v>0</v>
      </c>
      <c r="AI3850" s="16">
        <f t="shared" si="857"/>
        <v>0</v>
      </c>
      <c r="AJ3850" s="16">
        <f t="shared" si="858"/>
        <v>0</v>
      </c>
      <c r="AK3850" s="16">
        <f t="shared" si="859"/>
        <v>0</v>
      </c>
      <c r="AL3850" s="16">
        <f t="shared" si="860"/>
        <v>0</v>
      </c>
      <c r="AM3850" s="16">
        <f t="shared" si="861"/>
        <v>0</v>
      </c>
      <c r="AN3850" s="16">
        <f t="shared" si="862"/>
        <v>0</v>
      </c>
      <c r="AP3850" s="16">
        <v>0</v>
      </c>
      <c r="AQ3850" s="16" t="s">
        <v>207</v>
      </c>
      <c r="AX3850" s="16" t="s">
        <v>207</v>
      </c>
      <c r="AY3850" s="16" t="s">
        <v>207</v>
      </c>
      <c r="AZ3850" s="16" t="s">
        <v>207</v>
      </c>
      <c r="BA3850" s="16" t="s">
        <v>207</v>
      </c>
      <c r="BB3850" s="16" t="s">
        <v>207</v>
      </c>
      <c r="BC3850" s="16">
        <v>0</v>
      </c>
      <c r="BD3850" s="16">
        <f t="shared" si="863"/>
        <v>0</v>
      </c>
      <c r="BE3850" s="16">
        <f t="shared" si="864"/>
        <v>0</v>
      </c>
      <c r="BG3850" s="16">
        <f t="shared" si="865"/>
        <v>0</v>
      </c>
      <c r="BH3850" s="16">
        <f t="shared" si="866"/>
        <v>0</v>
      </c>
      <c r="BI3850" s="16">
        <f t="shared" si="867"/>
        <v>0</v>
      </c>
    </row>
    <row r="3851" spans="1:61" x14ac:dyDescent="0.35">
      <c r="A3851">
        <v>3850</v>
      </c>
      <c r="B3851" t="s">
        <v>360</v>
      </c>
      <c r="C3851" t="s">
        <v>10463</v>
      </c>
      <c r="D3851" s="15" t="s">
        <v>4393</v>
      </c>
      <c r="E3851" s="12" t="s">
        <v>98</v>
      </c>
      <c r="G3851" s="12" t="s">
        <v>3316</v>
      </c>
      <c r="H3851" s="12" t="s">
        <v>589</v>
      </c>
      <c r="I3851" s="12" t="s">
        <v>363</v>
      </c>
      <c r="J3851" s="12" t="s">
        <v>2401</v>
      </c>
      <c r="K3851" s="12" t="s">
        <v>363</v>
      </c>
      <c r="N3851" s="16" t="s">
        <v>206</v>
      </c>
      <c r="O3851" s="16" t="s">
        <v>4250</v>
      </c>
      <c r="P3851" s="12" t="s">
        <v>366</v>
      </c>
      <c r="Q3851" s="16">
        <v>2022</v>
      </c>
      <c r="R3851" s="16">
        <v>0</v>
      </c>
      <c r="T3851" s="16">
        <v>0</v>
      </c>
      <c r="V3851" s="12" t="s">
        <v>204</v>
      </c>
      <c r="W3851" s="12" t="s">
        <v>204</v>
      </c>
      <c r="X3851" s="16">
        <v>1</v>
      </c>
      <c r="Y3851" s="16">
        <v>7</v>
      </c>
      <c r="Z3851" s="16">
        <v>0</v>
      </c>
      <c r="AA3851" s="16">
        <v>0</v>
      </c>
      <c r="AD3851" s="16">
        <f t="shared" si="852"/>
        <v>0</v>
      </c>
      <c r="AE3851" s="16">
        <f t="shared" si="853"/>
        <v>0</v>
      </c>
      <c r="AF3851" s="16">
        <f t="shared" si="854"/>
        <v>0</v>
      </c>
      <c r="AG3851" s="16">
        <f t="shared" si="855"/>
        <v>0</v>
      </c>
      <c r="AH3851" s="12">
        <f t="shared" si="856"/>
        <v>0</v>
      </c>
      <c r="AI3851" s="16">
        <f t="shared" si="857"/>
        <v>0</v>
      </c>
      <c r="AJ3851" s="16">
        <f t="shared" si="858"/>
        <v>0</v>
      </c>
      <c r="AK3851" s="16">
        <f t="shared" si="859"/>
        <v>0</v>
      </c>
      <c r="AL3851" s="16">
        <f t="shared" si="860"/>
        <v>0</v>
      </c>
      <c r="AM3851" s="16">
        <f t="shared" si="861"/>
        <v>0</v>
      </c>
      <c r="AN3851" s="16">
        <f t="shared" si="862"/>
        <v>0</v>
      </c>
      <c r="AP3851" s="16">
        <v>0</v>
      </c>
      <c r="AQ3851" s="16" t="s">
        <v>207</v>
      </c>
      <c r="AX3851" s="16" t="s">
        <v>207</v>
      </c>
      <c r="AY3851" s="16" t="s">
        <v>207</v>
      </c>
      <c r="AZ3851" s="16" t="s">
        <v>207</v>
      </c>
      <c r="BA3851" s="16" t="s">
        <v>207</v>
      </c>
      <c r="BB3851" s="16" t="s">
        <v>207</v>
      </c>
      <c r="BC3851" s="16">
        <v>0</v>
      </c>
      <c r="BD3851" s="16">
        <f t="shared" si="863"/>
        <v>0</v>
      </c>
      <c r="BE3851" s="16">
        <f t="shared" si="864"/>
        <v>0</v>
      </c>
      <c r="BG3851" s="16">
        <f t="shared" si="865"/>
        <v>0</v>
      </c>
      <c r="BH3851" s="16">
        <f t="shared" si="866"/>
        <v>0</v>
      </c>
      <c r="BI3851" s="16">
        <f t="shared" si="867"/>
        <v>0</v>
      </c>
    </row>
    <row r="3852" spans="1:61" x14ac:dyDescent="0.35">
      <c r="A3852">
        <v>3851</v>
      </c>
      <c r="B3852" t="s">
        <v>360</v>
      </c>
      <c r="C3852" t="s">
        <v>10464</v>
      </c>
      <c r="D3852" s="15" t="s">
        <v>1011</v>
      </c>
      <c r="E3852" s="12" t="s">
        <v>98</v>
      </c>
      <c r="G3852" s="12" t="s">
        <v>3316</v>
      </c>
      <c r="H3852" s="12" t="s">
        <v>589</v>
      </c>
      <c r="I3852" s="12" t="s">
        <v>363</v>
      </c>
      <c r="J3852" s="12" t="s">
        <v>2401</v>
      </c>
      <c r="K3852" s="12" t="s">
        <v>363</v>
      </c>
      <c r="N3852" s="16" t="s">
        <v>206</v>
      </c>
      <c r="O3852" s="16" t="s">
        <v>4250</v>
      </c>
      <c r="P3852" s="12" t="s">
        <v>366</v>
      </c>
      <c r="Q3852" s="16">
        <v>2022</v>
      </c>
      <c r="R3852" s="16">
        <v>0</v>
      </c>
      <c r="T3852" s="16">
        <v>0</v>
      </c>
      <c r="V3852" s="12" t="s">
        <v>204</v>
      </c>
      <c r="W3852" s="12" t="s">
        <v>204</v>
      </c>
      <c r="X3852" s="16">
        <v>1</v>
      </c>
      <c r="Y3852" s="16">
        <v>7</v>
      </c>
      <c r="Z3852" s="16">
        <v>0</v>
      </c>
      <c r="AA3852" s="16">
        <v>0</v>
      </c>
      <c r="AD3852" s="16">
        <f t="shared" si="852"/>
        <v>0</v>
      </c>
      <c r="AE3852" s="16">
        <f t="shared" si="853"/>
        <v>0</v>
      </c>
      <c r="AF3852" s="16">
        <f t="shared" si="854"/>
        <v>0</v>
      </c>
      <c r="AG3852" s="16">
        <f t="shared" si="855"/>
        <v>0</v>
      </c>
      <c r="AH3852" s="12">
        <f t="shared" si="856"/>
        <v>0</v>
      </c>
      <c r="AI3852" s="16">
        <f t="shared" si="857"/>
        <v>0</v>
      </c>
      <c r="AJ3852" s="16">
        <f t="shared" si="858"/>
        <v>0</v>
      </c>
      <c r="AK3852" s="16">
        <f t="shared" si="859"/>
        <v>0</v>
      </c>
      <c r="AL3852" s="16">
        <f t="shared" si="860"/>
        <v>0</v>
      </c>
      <c r="AM3852" s="16">
        <f t="shared" si="861"/>
        <v>0</v>
      </c>
      <c r="AN3852" s="16">
        <f t="shared" si="862"/>
        <v>0</v>
      </c>
      <c r="AP3852" s="16">
        <v>0</v>
      </c>
      <c r="AQ3852" s="16" t="s">
        <v>207</v>
      </c>
      <c r="AX3852" s="16" t="s">
        <v>207</v>
      </c>
      <c r="AY3852" s="16" t="s">
        <v>207</v>
      </c>
      <c r="AZ3852" s="16" t="s">
        <v>207</v>
      </c>
      <c r="BA3852" s="16" t="s">
        <v>207</v>
      </c>
      <c r="BB3852" s="16" t="s">
        <v>207</v>
      </c>
      <c r="BC3852" s="16">
        <v>0</v>
      </c>
      <c r="BD3852" s="16">
        <f t="shared" si="863"/>
        <v>0</v>
      </c>
      <c r="BE3852" s="16">
        <f t="shared" si="864"/>
        <v>0</v>
      </c>
      <c r="BG3852" s="16">
        <f t="shared" si="865"/>
        <v>0</v>
      </c>
      <c r="BH3852" s="16">
        <f t="shared" si="866"/>
        <v>0</v>
      </c>
      <c r="BI3852" s="16">
        <f t="shared" si="867"/>
        <v>0</v>
      </c>
    </row>
    <row r="3853" spans="1:61" x14ac:dyDescent="0.35">
      <c r="A3853">
        <v>3852</v>
      </c>
      <c r="B3853" t="s">
        <v>360</v>
      </c>
      <c r="C3853" t="s">
        <v>10465</v>
      </c>
      <c r="D3853" s="15" t="s">
        <v>4394</v>
      </c>
      <c r="E3853" s="12" t="s">
        <v>98</v>
      </c>
      <c r="G3853" s="12" t="s">
        <v>3316</v>
      </c>
      <c r="H3853" s="12" t="s">
        <v>589</v>
      </c>
      <c r="I3853" s="12" t="s">
        <v>363</v>
      </c>
      <c r="J3853" s="12" t="s">
        <v>2401</v>
      </c>
      <c r="K3853" s="12" t="s">
        <v>363</v>
      </c>
      <c r="N3853" s="16" t="s">
        <v>206</v>
      </c>
      <c r="O3853" s="16" t="s">
        <v>4250</v>
      </c>
      <c r="P3853" s="12" t="s">
        <v>366</v>
      </c>
      <c r="Q3853" s="16">
        <v>2022</v>
      </c>
      <c r="R3853" s="16">
        <v>0</v>
      </c>
      <c r="T3853" s="16">
        <v>0</v>
      </c>
      <c r="V3853" s="12" t="s">
        <v>204</v>
      </c>
      <c r="W3853" s="12" t="s">
        <v>204</v>
      </c>
      <c r="X3853" s="16">
        <v>1</v>
      </c>
      <c r="Y3853" s="16">
        <v>7</v>
      </c>
      <c r="Z3853" s="16">
        <v>0</v>
      </c>
      <c r="AA3853" s="16">
        <v>0</v>
      </c>
      <c r="AD3853" s="16">
        <f t="shared" si="852"/>
        <v>0</v>
      </c>
      <c r="AE3853" s="16">
        <f t="shared" si="853"/>
        <v>0</v>
      </c>
      <c r="AF3853" s="16">
        <f t="shared" si="854"/>
        <v>0</v>
      </c>
      <c r="AG3853" s="16">
        <f t="shared" si="855"/>
        <v>0</v>
      </c>
      <c r="AH3853" s="12">
        <f t="shared" si="856"/>
        <v>0</v>
      </c>
      <c r="AI3853" s="16">
        <f t="shared" si="857"/>
        <v>0</v>
      </c>
      <c r="AJ3853" s="16">
        <f t="shared" si="858"/>
        <v>0</v>
      </c>
      <c r="AK3853" s="16">
        <f t="shared" si="859"/>
        <v>0</v>
      </c>
      <c r="AL3853" s="16">
        <f t="shared" si="860"/>
        <v>0</v>
      </c>
      <c r="AM3853" s="16">
        <f t="shared" si="861"/>
        <v>0</v>
      </c>
      <c r="AN3853" s="16">
        <f t="shared" si="862"/>
        <v>0</v>
      </c>
      <c r="AP3853" s="16">
        <v>0</v>
      </c>
      <c r="AQ3853" s="16" t="s">
        <v>207</v>
      </c>
      <c r="AX3853" s="16" t="s">
        <v>207</v>
      </c>
      <c r="AY3853" s="16" t="s">
        <v>207</v>
      </c>
      <c r="AZ3853" s="16" t="s">
        <v>207</v>
      </c>
      <c r="BA3853" s="16" t="s">
        <v>207</v>
      </c>
      <c r="BB3853" s="16" t="s">
        <v>207</v>
      </c>
      <c r="BC3853" s="16">
        <v>0</v>
      </c>
      <c r="BD3853" s="16">
        <f t="shared" si="863"/>
        <v>0</v>
      </c>
      <c r="BE3853" s="16">
        <f t="shared" si="864"/>
        <v>0</v>
      </c>
      <c r="BG3853" s="16">
        <f t="shared" si="865"/>
        <v>0</v>
      </c>
      <c r="BH3853" s="16">
        <f t="shared" si="866"/>
        <v>0</v>
      </c>
      <c r="BI3853" s="16">
        <f t="shared" si="867"/>
        <v>0</v>
      </c>
    </row>
    <row r="3854" spans="1:61" x14ac:dyDescent="0.35">
      <c r="A3854">
        <v>3853</v>
      </c>
      <c r="B3854" t="s">
        <v>360</v>
      </c>
      <c r="C3854" t="s">
        <v>10466</v>
      </c>
      <c r="D3854" s="15" t="s">
        <v>1163</v>
      </c>
      <c r="E3854" s="12" t="s">
        <v>98</v>
      </c>
      <c r="G3854" s="12" t="s">
        <v>3316</v>
      </c>
      <c r="H3854" s="12" t="s">
        <v>589</v>
      </c>
      <c r="I3854" s="12" t="s">
        <v>363</v>
      </c>
      <c r="J3854" s="12" t="s">
        <v>2401</v>
      </c>
      <c r="K3854" s="12" t="s">
        <v>363</v>
      </c>
      <c r="N3854" s="16" t="s">
        <v>206</v>
      </c>
      <c r="O3854" s="16" t="s">
        <v>4250</v>
      </c>
      <c r="P3854" s="12" t="s">
        <v>366</v>
      </c>
      <c r="Q3854" s="16">
        <v>2022</v>
      </c>
      <c r="R3854" s="16">
        <v>0</v>
      </c>
      <c r="T3854" s="16">
        <v>0</v>
      </c>
      <c r="V3854" s="12" t="s">
        <v>204</v>
      </c>
      <c r="W3854" s="12" t="s">
        <v>204</v>
      </c>
      <c r="X3854" s="16">
        <v>1</v>
      </c>
      <c r="Y3854" s="16">
        <v>7</v>
      </c>
      <c r="Z3854" s="16">
        <v>0</v>
      </c>
      <c r="AA3854" s="16">
        <v>0</v>
      </c>
      <c r="AD3854" s="16">
        <f t="shared" si="852"/>
        <v>0</v>
      </c>
      <c r="AE3854" s="16">
        <f t="shared" si="853"/>
        <v>0</v>
      </c>
      <c r="AF3854" s="16">
        <f t="shared" si="854"/>
        <v>0</v>
      </c>
      <c r="AG3854" s="16">
        <f t="shared" si="855"/>
        <v>0</v>
      </c>
      <c r="AH3854" s="12">
        <f t="shared" si="856"/>
        <v>0</v>
      </c>
      <c r="AI3854" s="16">
        <f t="shared" si="857"/>
        <v>0</v>
      </c>
      <c r="AJ3854" s="16">
        <f t="shared" si="858"/>
        <v>0</v>
      </c>
      <c r="AK3854" s="16">
        <f t="shared" si="859"/>
        <v>0</v>
      </c>
      <c r="AL3854" s="16">
        <f t="shared" si="860"/>
        <v>0</v>
      </c>
      <c r="AM3854" s="16">
        <f t="shared" si="861"/>
        <v>0</v>
      </c>
      <c r="AN3854" s="16">
        <f t="shared" si="862"/>
        <v>0</v>
      </c>
      <c r="AP3854" s="16">
        <v>0</v>
      </c>
      <c r="AQ3854" s="16" t="s">
        <v>207</v>
      </c>
      <c r="AX3854" s="16" t="s">
        <v>207</v>
      </c>
      <c r="AY3854" s="16" t="s">
        <v>207</v>
      </c>
      <c r="AZ3854" s="16" t="s">
        <v>207</v>
      </c>
      <c r="BA3854" s="16" t="s">
        <v>207</v>
      </c>
      <c r="BB3854" s="16" t="s">
        <v>207</v>
      </c>
      <c r="BC3854" s="16">
        <v>0</v>
      </c>
      <c r="BD3854" s="16">
        <f t="shared" si="863"/>
        <v>0</v>
      </c>
      <c r="BE3854" s="16">
        <f t="shared" si="864"/>
        <v>0</v>
      </c>
      <c r="BG3854" s="16">
        <f t="shared" si="865"/>
        <v>0</v>
      </c>
      <c r="BH3854" s="16">
        <f t="shared" si="866"/>
        <v>0</v>
      </c>
      <c r="BI3854" s="16">
        <f t="shared" si="867"/>
        <v>0</v>
      </c>
    </row>
    <row r="3855" spans="1:61" x14ac:dyDescent="0.35">
      <c r="A3855">
        <v>3854</v>
      </c>
      <c r="B3855" t="s">
        <v>360</v>
      </c>
      <c r="C3855" t="s">
        <v>10467</v>
      </c>
      <c r="D3855" s="15" t="s">
        <v>4395</v>
      </c>
      <c r="E3855" s="12" t="s">
        <v>93</v>
      </c>
      <c r="G3855" s="12" t="s">
        <v>3316</v>
      </c>
      <c r="H3855" s="12" t="s">
        <v>589</v>
      </c>
      <c r="I3855" s="12" t="s">
        <v>363</v>
      </c>
      <c r="J3855" s="12" t="s">
        <v>2401</v>
      </c>
      <c r="K3855" s="12" t="s">
        <v>363</v>
      </c>
      <c r="N3855" s="16" t="s">
        <v>206</v>
      </c>
      <c r="O3855" s="16" t="s">
        <v>4250</v>
      </c>
      <c r="P3855" s="12" t="s">
        <v>366</v>
      </c>
      <c r="Q3855" s="16">
        <v>2022</v>
      </c>
      <c r="R3855" s="16">
        <v>0</v>
      </c>
      <c r="T3855" s="16">
        <v>0</v>
      </c>
      <c r="V3855" s="12" t="s">
        <v>204</v>
      </c>
      <c r="W3855" s="12" t="s">
        <v>204</v>
      </c>
      <c r="X3855" s="16">
        <v>1</v>
      </c>
      <c r="Y3855" s="16">
        <v>7</v>
      </c>
      <c r="Z3855" s="16">
        <v>0</v>
      </c>
      <c r="AA3855" s="16">
        <v>0</v>
      </c>
      <c r="AD3855" s="16">
        <f t="shared" si="852"/>
        <v>0</v>
      </c>
      <c r="AE3855" s="16">
        <f t="shared" si="853"/>
        <v>0</v>
      </c>
      <c r="AF3855" s="16">
        <f t="shared" si="854"/>
        <v>0</v>
      </c>
      <c r="AG3855" s="16">
        <f t="shared" si="855"/>
        <v>0</v>
      </c>
      <c r="AH3855" s="12">
        <f t="shared" si="856"/>
        <v>0</v>
      </c>
      <c r="AI3855" s="16">
        <f t="shared" si="857"/>
        <v>0</v>
      </c>
      <c r="AJ3855" s="16">
        <f t="shared" si="858"/>
        <v>0</v>
      </c>
      <c r="AK3855" s="16">
        <f t="shared" si="859"/>
        <v>0</v>
      </c>
      <c r="AL3855" s="16">
        <f t="shared" si="860"/>
        <v>0</v>
      </c>
      <c r="AM3855" s="16">
        <f t="shared" si="861"/>
        <v>0</v>
      </c>
      <c r="AN3855" s="16">
        <f t="shared" si="862"/>
        <v>0</v>
      </c>
      <c r="AP3855" s="16">
        <v>0</v>
      </c>
      <c r="AQ3855" s="16" t="s">
        <v>207</v>
      </c>
      <c r="AX3855" s="16" t="s">
        <v>207</v>
      </c>
      <c r="AY3855" s="16" t="s">
        <v>207</v>
      </c>
      <c r="AZ3855" s="16" t="s">
        <v>207</v>
      </c>
      <c r="BA3855" s="16" t="s">
        <v>207</v>
      </c>
      <c r="BB3855" s="16" t="s">
        <v>207</v>
      </c>
      <c r="BC3855" s="16">
        <v>0</v>
      </c>
      <c r="BD3855" s="16">
        <f t="shared" si="863"/>
        <v>0</v>
      </c>
      <c r="BE3855" s="16">
        <f t="shared" si="864"/>
        <v>0</v>
      </c>
      <c r="BG3855" s="16">
        <f t="shared" si="865"/>
        <v>0</v>
      </c>
      <c r="BH3855" s="16">
        <f t="shared" si="866"/>
        <v>0</v>
      </c>
      <c r="BI3855" s="16">
        <f t="shared" si="867"/>
        <v>0</v>
      </c>
    </row>
    <row r="3856" spans="1:61" x14ac:dyDescent="0.35">
      <c r="A3856">
        <v>3855</v>
      </c>
      <c r="B3856" t="s">
        <v>360</v>
      </c>
      <c r="C3856" t="s">
        <v>10468</v>
      </c>
      <c r="D3856" s="15" t="s">
        <v>4396</v>
      </c>
      <c r="E3856" s="12" t="s">
        <v>93</v>
      </c>
      <c r="G3856" s="12" t="s">
        <v>3316</v>
      </c>
      <c r="H3856" s="12" t="s">
        <v>589</v>
      </c>
      <c r="I3856" s="12" t="s">
        <v>363</v>
      </c>
      <c r="J3856" s="12" t="s">
        <v>2401</v>
      </c>
      <c r="K3856" s="12" t="s">
        <v>363</v>
      </c>
      <c r="N3856" s="16" t="s">
        <v>206</v>
      </c>
      <c r="O3856" s="16" t="s">
        <v>4250</v>
      </c>
      <c r="P3856" s="12" t="s">
        <v>366</v>
      </c>
      <c r="Q3856" s="16">
        <v>2022</v>
      </c>
      <c r="R3856" s="16">
        <v>0</v>
      </c>
      <c r="T3856" s="16">
        <v>0</v>
      </c>
      <c r="V3856" s="12" t="s">
        <v>204</v>
      </c>
      <c r="W3856" s="12" t="s">
        <v>204</v>
      </c>
      <c r="X3856" s="16">
        <v>1</v>
      </c>
      <c r="Y3856" s="16">
        <v>7</v>
      </c>
      <c r="Z3856" s="16">
        <v>0</v>
      </c>
      <c r="AA3856" s="16">
        <v>0</v>
      </c>
      <c r="AD3856" s="16">
        <f t="shared" si="852"/>
        <v>0</v>
      </c>
      <c r="AE3856" s="16">
        <f t="shared" si="853"/>
        <v>0</v>
      </c>
      <c r="AF3856" s="16">
        <f t="shared" si="854"/>
        <v>0</v>
      </c>
      <c r="AG3856" s="16">
        <f t="shared" si="855"/>
        <v>0</v>
      </c>
      <c r="AH3856" s="12">
        <f t="shared" si="856"/>
        <v>0</v>
      </c>
      <c r="AI3856" s="16">
        <f t="shared" si="857"/>
        <v>0</v>
      </c>
      <c r="AJ3856" s="16">
        <f t="shared" si="858"/>
        <v>0</v>
      </c>
      <c r="AK3856" s="16">
        <f t="shared" si="859"/>
        <v>0</v>
      </c>
      <c r="AL3856" s="16">
        <f t="shared" si="860"/>
        <v>0</v>
      </c>
      <c r="AM3856" s="16">
        <f t="shared" si="861"/>
        <v>0</v>
      </c>
      <c r="AN3856" s="16">
        <f t="shared" si="862"/>
        <v>0</v>
      </c>
      <c r="AP3856" s="16">
        <v>0</v>
      </c>
      <c r="AQ3856" s="16" t="s">
        <v>207</v>
      </c>
      <c r="AX3856" s="16" t="s">
        <v>207</v>
      </c>
      <c r="AY3856" s="16" t="s">
        <v>207</v>
      </c>
      <c r="AZ3856" s="16" t="s">
        <v>207</v>
      </c>
      <c r="BA3856" s="16" t="s">
        <v>207</v>
      </c>
      <c r="BB3856" s="16" t="s">
        <v>207</v>
      </c>
      <c r="BC3856" s="16">
        <v>0</v>
      </c>
      <c r="BD3856" s="16">
        <f t="shared" si="863"/>
        <v>0</v>
      </c>
      <c r="BE3856" s="16">
        <f t="shared" si="864"/>
        <v>0</v>
      </c>
      <c r="BG3856" s="16">
        <f t="shared" si="865"/>
        <v>0</v>
      </c>
      <c r="BH3856" s="16">
        <f t="shared" si="866"/>
        <v>0</v>
      </c>
      <c r="BI3856" s="16">
        <f t="shared" si="867"/>
        <v>0</v>
      </c>
    </row>
    <row r="3857" spans="1:61" x14ac:dyDescent="0.35">
      <c r="A3857">
        <v>3856</v>
      </c>
      <c r="B3857" t="s">
        <v>360</v>
      </c>
      <c r="C3857" t="s">
        <v>10469</v>
      </c>
      <c r="D3857" s="15" t="s">
        <v>4397</v>
      </c>
      <c r="E3857" s="12" t="s">
        <v>93</v>
      </c>
      <c r="G3857" s="12" t="s">
        <v>3316</v>
      </c>
      <c r="H3857" s="12" t="s">
        <v>589</v>
      </c>
      <c r="I3857" s="12" t="s">
        <v>363</v>
      </c>
      <c r="J3857" s="12" t="s">
        <v>2401</v>
      </c>
      <c r="K3857" s="12" t="s">
        <v>363</v>
      </c>
      <c r="N3857" s="16" t="s">
        <v>206</v>
      </c>
      <c r="O3857" s="16" t="s">
        <v>4250</v>
      </c>
      <c r="P3857" s="12" t="s">
        <v>366</v>
      </c>
      <c r="Q3857" s="16">
        <v>2022</v>
      </c>
      <c r="R3857" s="16">
        <v>0</v>
      </c>
      <c r="T3857" s="16">
        <v>0</v>
      </c>
      <c r="V3857" s="12" t="s">
        <v>204</v>
      </c>
      <c r="W3857" s="12" t="s">
        <v>204</v>
      </c>
      <c r="X3857" s="16">
        <v>1</v>
      </c>
      <c r="Y3857" s="16">
        <v>7</v>
      </c>
      <c r="Z3857" s="16">
        <v>0</v>
      </c>
      <c r="AA3857" s="16">
        <v>0</v>
      </c>
      <c r="AD3857" s="16">
        <f t="shared" si="852"/>
        <v>0</v>
      </c>
      <c r="AE3857" s="16">
        <f t="shared" si="853"/>
        <v>0</v>
      </c>
      <c r="AF3857" s="16">
        <f t="shared" si="854"/>
        <v>0</v>
      </c>
      <c r="AG3857" s="16">
        <f t="shared" si="855"/>
        <v>0</v>
      </c>
      <c r="AH3857" s="12">
        <f t="shared" si="856"/>
        <v>0</v>
      </c>
      <c r="AI3857" s="16">
        <f t="shared" si="857"/>
        <v>0</v>
      </c>
      <c r="AJ3857" s="16">
        <f t="shared" si="858"/>
        <v>0</v>
      </c>
      <c r="AK3857" s="16">
        <f t="shared" si="859"/>
        <v>0</v>
      </c>
      <c r="AL3857" s="16">
        <f t="shared" si="860"/>
        <v>0</v>
      </c>
      <c r="AM3857" s="16">
        <f t="shared" si="861"/>
        <v>0</v>
      </c>
      <c r="AN3857" s="16">
        <f t="shared" si="862"/>
        <v>0</v>
      </c>
      <c r="AP3857" s="16">
        <v>0</v>
      </c>
      <c r="AQ3857" s="16" t="s">
        <v>207</v>
      </c>
      <c r="AX3857" s="16" t="s">
        <v>207</v>
      </c>
      <c r="AY3857" s="16" t="s">
        <v>207</v>
      </c>
      <c r="AZ3857" s="16" t="s">
        <v>207</v>
      </c>
      <c r="BA3857" s="16" t="s">
        <v>207</v>
      </c>
      <c r="BB3857" s="16" t="s">
        <v>207</v>
      </c>
      <c r="BC3857" s="16">
        <v>0</v>
      </c>
      <c r="BD3857" s="16">
        <f t="shared" si="863"/>
        <v>0</v>
      </c>
      <c r="BE3857" s="16">
        <f t="shared" si="864"/>
        <v>0</v>
      </c>
      <c r="BG3857" s="16">
        <f t="shared" si="865"/>
        <v>0</v>
      </c>
      <c r="BH3857" s="16">
        <f t="shared" si="866"/>
        <v>0</v>
      </c>
      <c r="BI3857" s="16">
        <f t="shared" si="867"/>
        <v>0</v>
      </c>
    </row>
    <row r="3858" spans="1:61" x14ac:dyDescent="0.35">
      <c r="A3858">
        <v>3857</v>
      </c>
      <c r="B3858" t="s">
        <v>360</v>
      </c>
      <c r="C3858" t="s">
        <v>10470</v>
      </c>
      <c r="D3858" s="15" t="s">
        <v>811</v>
      </c>
      <c r="E3858" s="12" t="s">
        <v>98</v>
      </c>
      <c r="G3858" s="12" t="s">
        <v>3316</v>
      </c>
      <c r="H3858" s="12" t="s">
        <v>589</v>
      </c>
      <c r="I3858" s="12" t="s">
        <v>363</v>
      </c>
      <c r="J3858" s="12" t="s">
        <v>2401</v>
      </c>
      <c r="K3858" s="12" t="s">
        <v>363</v>
      </c>
      <c r="N3858" s="16" t="s">
        <v>206</v>
      </c>
      <c r="O3858" s="16" t="s">
        <v>4250</v>
      </c>
      <c r="P3858" s="12" t="s">
        <v>366</v>
      </c>
      <c r="Q3858" s="16">
        <v>2022</v>
      </c>
      <c r="R3858" s="16">
        <v>0</v>
      </c>
      <c r="T3858" s="16">
        <v>0</v>
      </c>
      <c r="V3858" s="12" t="s">
        <v>204</v>
      </c>
      <c r="W3858" s="12" t="s">
        <v>204</v>
      </c>
      <c r="X3858" s="16">
        <v>1</v>
      </c>
      <c r="Y3858" s="16">
        <v>7</v>
      </c>
      <c r="Z3858" s="16">
        <v>0</v>
      </c>
      <c r="AA3858" s="16">
        <v>0</v>
      </c>
      <c r="AD3858" s="16">
        <f t="shared" si="852"/>
        <v>0</v>
      </c>
      <c r="AE3858" s="16">
        <f t="shared" si="853"/>
        <v>0</v>
      </c>
      <c r="AF3858" s="16">
        <f t="shared" si="854"/>
        <v>0</v>
      </c>
      <c r="AG3858" s="16">
        <f t="shared" si="855"/>
        <v>0</v>
      </c>
      <c r="AH3858" s="12">
        <f t="shared" si="856"/>
        <v>0</v>
      </c>
      <c r="AI3858" s="16">
        <f t="shared" si="857"/>
        <v>0</v>
      </c>
      <c r="AJ3858" s="16">
        <f t="shared" si="858"/>
        <v>0</v>
      </c>
      <c r="AK3858" s="16">
        <f t="shared" si="859"/>
        <v>0</v>
      </c>
      <c r="AL3858" s="16">
        <f t="shared" si="860"/>
        <v>0</v>
      </c>
      <c r="AM3858" s="16">
        <f t="shared" si="861"/>
        <v>0</v>
      </c>
      <c r="AN3858" s="16">
        <f t="shared" si="862"/>
        <v>0</v>
      </c>
      <c r="AP3858" s="16">
        <v>0</v>
      </c>
      <c r="AQ3858" s="16" t="s">
        <v>207</v>
      </c>
      <c r="AX3858" s="16" t="s">
        <v>207</v>
      </c>
      <c r="AY3858" s="16" t="s">
        <v>207</v>
      </c>
      <c r="AZ3858" s="16" t="s">
        <v>207</v>
      </c>
      <c r="BA3858" s="16" t="s">
        <v>207</v>
      </c>
      <c r="BB3858" s="16" t="s">
        <v>207</v>
      </c>
      <c r="BC3858" s="16">
        <v>0</v>
      </c>
      <c r="BD3858" s="16">
        <f t="shared" si="863"/>
        <v>0</v>
      </c>
      <c r="BE3858" s="16">
        <f t="shared" si="864"/>
        <v>0</v>
      </c>
      <c r="BG3858" s="16">
        <f t="shared" si="865"/>
        <v>0</v>
      </c>
      <c r="BH3858" s="16">
        <f t="shared" si="866"/>
        <v>0</v>
      </c>
      <c r="BI3858" s="16">
        <f t="shared" si="867"/>
        <v>0</v>
      </c>
    </row>
    <row r="3859" spans="1:61" x14ac:dyDescent="0.35">
      <c r="A3859">
        <v>3858</v>
      </c>
      <c r="B3859" t="s">
        <v>360</v>
      </c>
      <c r="C3859" t="s">
        <v>10471</v>
      </c>
      <c r="D3859" s="15" t="s">
        <v>4398</v>
      </c>
      <c r="E3859" s="12" t="s">
        <v>98</v>
      </c>
      <c r="G3859" s="12" t="s">
        <v>3316</v>
      </c>
      <c r="H3859" s="12" t="s">
        <v>589</v>
      </c>
      <c r="I3859" s="12" t="s">
        <v>363</v>
      </c>
      <c r="J3859" s="12" t="s">
        <v>2401</v>
      </c>
      <c r="K3859" s="12" t="s">
        <v>363</v>
      </c>
      <c r="N3859" s="16" t="s">
        <v>206</v>
      </c>
      <c r="O3859" s="16" t="s">
        <v>4250</v>
      </c>
      <c r="P3859" s="12" t="s">
        <v>366</v>
      </c>
      <c r="Q3859" s="16">
        <v>2022</v>
      </c>
      <c r="R3859" s="16">
        <v>0</v>
      </c>
      <c r="T3859" s="16">
        <v>0</v>
      </c>
      <c r="V3859" s="12" t="s">
        <v>204</v>
      </c>
      <c r="W3859" s="12" t="s">
        <v>204</v>
      </c>
      <c r="X3859" s="16">
        <v>1</v>
      </c>
      <c r="Y3859" s="16">
        <v>7</v>
      </c>
      <c r="Z3859" s="16">
        <v>0</v>
      </c>
      <c r="AA3859" s="16">
        <v>0</v>
      </c>
      <c r="AD3859" s="16">
        <f t="shared" si="852"/>
        <v>0</v>
      </c>
      <c r="AE3859" s="16">
        <f t="shared" si="853"/>
        <v>0</v>
      </c>
      <c r="AF3859" s="16">
        <f t="shared" si="854"/>
        <v>0</v>
      </c>
      <c r="AG3859" s="16">
        <f t="shared" si="855"/>
        <v>0</v>
      </c>
      <c r="AH3859" s="12">
        <f t="shared" si="856"/>
        <v>0</v>
      </c>
      <c r="AI3859" s="16">
        <f t="shared" si="857"/>
        <v>0</v>
      </c>
      <c r="AJ3859" s="16">
        <f t="shared" si="858"/>
        <v>0</v>
      </c>
      <c r="AK3859" s="16">
        <f t="shared" si="859"/>
        <v>0</v>
      </c>
      <c r="AL3859" s="16">
        <f t="shared" si="860"/>
        <v>0</v>
      </c>
      <c r="AM3859" s="16">
        <f t="shared" si="861"/>
        <v>0</v>
      </c>
      <c r="AN3859" s="16">
        <f t="shared" si="862"/>
        <v>0</v>
      </c>
      <c r="AP3859" s="16">
        <v>0</v>
      </c>
      <c r="AQ3859" s="16" t="s">
        <v>207</v>
      </c>
      <c r="AX3859" s="16" t="s">
        <v>207</v>
      </c>
      <c r="AY3859" s="16" t="s">
        <v>207</v>
      </c>
      <c r="AZ3859" s="16" t="s">
        <v>207</v>
      </c>
      <c r="BA3859" s="16" t="s">
        <v>207</v>
      </c>
      <c r="BB3859" s="16" t="s">
        <v>207</v>
      </c>
      <c r="BC3859" s="16">
        <v>0</v>
      </c>
      <c r="BD3859" s="16">
        <f t="shared" si="863"/>
        <v>0</v>
      </c>
      <c r="BE3859" s="16">
        <f t="shared" si="864"/>
        <v>0</v>
      </c>
      <c r="BG3859" s="16">
        <f t="shared" si="865"/>
        <v>0</v>
      </c>
      <c r="BH3859" s="16">
        <f t="shared" si="866"/>
        <v>0</v>
      </c>
      <c r="BI3859" s="16">
        <f t="shared" si="867"/>
        <v>0</v>
      </c>
    </row>
    <row r="3860" spans="1:61" x14ac:dyDescent="0.35">
      <c r="A3860">
        <v>3859</v>
      </c>
      <c r="B3860" t="s">
        <v>360</v>
      </c>
      <c r="C3860" t="s">
        <v>10472</v>
      </c>
      <c r="D3860" s="15" t="s">
        <v>4399</v>
      </c>
      <c r="E3860" s="12" t="s">
        <v>98</v>
      </c>
      <c r="G3860" s="12" t="s">
        <v>3316</v>
      </c>
      <c r="H3860" s="12" t="s">
        <v>589</v>
      </c>
      <c r="I3860" s="12" t="s">
        <v>363</v>
      </c>
      <c r="J3860" s="12" t="s">
        <v>2401</v>
      </c>
      <c r="K3860" s="12" t="s">
        <v>363</v>
      </c>
      <c r="N3860" s="16" t="s">
        <v>206</v>
      </c>
      <c r="O3860" s="16" t="s">
        <v>4250</v>
      </c>
      <c r="P3860" s="12" t="s">
        <v>366</v>
      </c>
      <c r="Q3860" s="16">
        <v>2022</v>
      </c>
      <c r="R3860" s="16">
        <v>0</v>
      </c>
      <c r="T3860" s="16">
        <v>0</v>
      </c>
      <c r="V3860" s="12" t="s">
        <v>204</v>
      </c>
      <c r="W3860" s="12" t="s">
        <v>204</v>
      </c>
      <c r="X3860" s="16">
        <v>1</v>
      </c>
      <c r="Y3860" s="16">
        <v>7</v>
      </c>
      <c r="Z3860" s="16">
        <v>0</v>
      </c>
      <c r="AA3860" s="16">
        <v>0</v>
      </c>
      <c r="AD3860" s="16">
        <f t="shared" si="852"/>
        <v>0</v>
      </c>
      <c r="AE3860" s="16">
        <f t="shared" si="853"/>
        <v>0</v>
      </c>
      <c r="AF3860" s="16">
        <f t="shared" si="854"/>
        <v>0</v>
      </c>
      <c r="AG3860" s="16">
        <f t="shared" si="855"/>
        <v>0</v>
      </c>
      <c r="AH3860" s="12">
        <f t="shared" si="856"/>
        <v>0</v>
      </c>
      <c r="AI3860" s="16">
        <f t="shared" si="857"/>
        <v>0</v>
      </c>
      <c r="AJ3860" s="16">
        <f t="shared" si="858"/>
        <v>0</v>
      </c>
      <c r="AK3860" s="16">
        <f t="shared" si="859"/>
        <v>0</v>
      </c>
      <c r="AL3860" s="16">
        <f t="shared" si="860"/>
        <v>0</v>
      </c>
      <c r="AM3860" s="16">
        <f t="shared" si="861"/>
        <v>0</v>
      </c>
      <c r="AN3860" s="16">
        <f t="shared" si="862"/>
        <v>0</v>
      </c>
      <c r="AP3860" s="16">
        <v>0</v>
      </c>
      <c r="AQ3860" s="16" t="s">
        <v>207</v>
      </c>
      <c r="AX3860" s="16" t="s">
        <v>207</v>
      </c>
      <c r="AY3860" s="16" t="s">
        <v>207</v>
      </c>
      <c r="AZ3860" s="16" t="s">
        <v>207</v>
      </c>
      <c r="BA3860" s="16" t="s">
        <v>207</v>
      </c>
      <c r="BB3860" s="16" t="s">
        <v>207</v>
      </c>
      <c r="BC3860" s="16">
        <v>0</v>
      </c>
      <c r="BD3860" s="16">
        <f t="shared" si="863"/>
        <v>0</v>
      </c>
      <c r="BE3860" s="16">
        <f t="shared" si="864"/>
        <v>0</v>
      </c>
      <c r="BG3860" s="16">
        <f t="shared" si="865"/>
        <v>0</v>
      </c>
      <c r="BH3860" s="16">
        <f t="shared" si="866"/>
        <v>0</v>
      </c>
      <c r="BI3860" s="16">
        <f t="shared" si="867"/>
        <v>0</v>
      </c>
    </row>
    <row r="3861" spans="1:61" x14ac:dyDescent="0.35">
      <c r="A3861">
        <v>3860</v>
      </c>
      <c r="B3861" t="s">
        <v>360</v>
      </c>
      <c r="C3861" t="s">
        <v>10473</v>
      </c>
      <c r="D3861" s="15" t="s">
        <v>4102</v>
      </c>
      <c r="E3861" s="12" t="s">
        <v>98</v>
      </c>
      <c r="G3861" s="12" t="s">
        <v>3316</v>
      </c>
      <c r="H3861" s="12" t="s">
        <v>589</v>
      </c>
      <c r="I3861" s="12" t="s">
        <v>363</v>
      </c>
      <c r="J3861" s="12" t="s">
        <v>2401</v>
      </c>
      <c r="K3861" s="12" t="s">
        <v>363</v>
      </c>
      <c r="N3861" s="16" t="s">
        <v>205</v>
      </c>
      <c r="O3861" s="16" t="s">
        <v>4400</v>
      </c>
      <c r="P3861" s="12" t="s">
        <v>366</v>
      </c>
      <c r="Q3861" s="16">
        <v>2022</v>
      </c>
      <c r="R3861" s="16" t="s">
        <v>4401</v>
      </c>
      <c r="T3861" s="16">
        <v>0</v>
      </c>
      <c r="V3861" s="12" t="s">
        <v>204</v>
      </c>
      <c r="W3861" s="12" t="s">
        <v>204</v>
      </c>
      <c r="X3861" s="16">
        <v>1</v>
      </c>
      <c r="Y3861" s="16">
        <v>7</v>
      </c>
      <c r="Z3861" s="16">
        <v>3.24</v>
      </c>
      <c r="AA3861" s="16">
        <v>421.20000000000005</v>
      </c>
      <c r="AB3861" s="16" t="s">
        <v>2113</v>
      </c>
      <c r="AC3861" s="16" t="s">
        <v>5621</v>
      </c>
      <c r="AD3861" s="16">
        <f t="shared" si="852"/>
        <v>147420.00000000003</v>
      </c>
      <c r="AE3861" s="16">
        <f t="shared" si="853"/>
        <v>1134</v>
      </c>
      <c r="AF3861" s="16">
        <f t="shared" si="854"/>
        <v>425250</v>
      </c>
      <c r="AG3861" s="16">
        <f t="shared" si="855"/>
        <v>324</v>
      </c>
      <c r="AH3861" s="12">
        <f t="shared" si="856"/>
        <v>0</v>
      </c>
      <c r="AI3861" s="16">
        <f t="shared" si="857"/>
        <v>22.68</v>
      </c>
      <c r="AJ3861" s="16">
        <f t="shared" si="858"/>
        <v>78246</v>
      </c>
      <c r="AK3861" s="16">
        <f t="shared" si="859"/>
        <v>1620</v>
      </c>
      <c r="AL3861" s="16">
        <f t="shared" si="860"/>
        <v>16200.000000000002</v>
      </c>
      <c r="AM3861" s="16">
        <f t="shared" si="861"/>
        <v>230040.00000000003</v>
      </c>
      <c r="AN3861" s="16">
        <f t="shared" si="862"/>
        <v>897156</v>
      </c>
      <c r="AP3861" s="16">
        <v>3.24</v>
      </c>
      <c r="AQ3861" s="16" t="s">
        <v>207</v>
      </c>
      <c r="AX3861" s="16" t="s">
        <v>207</v>
      </c>
      <c r="AY3861" s="16" t="s">
        <v>207</v>
      </c>
      <c r="AZ3861" s="16" t="s">
        <v>207</v>
      </c>
      <c r="BA3861" s="16" t="s">
        <v>207</v>
      </c>
      <c r="BB3861" s="16" t="s">
        <v>207</v>
      </c>
      <c r="BC3861" s="16">
        <v>3.24</v>
      </c>
      <c r="BD3861" s="16">
        <f t="shared" si="863"/>
        <v>11.34</v>
      </c>
      <c r="BE3861" s="16">
        <f t="shared" si="864"/>
        <v>5607.2250000000004</v>
      </c>
      <c r="BG3861" s="16">
        <f t="shared" si="865"/>
        <v>3888.0000000000005</v>
      </c>
      <c r="BH3861" s="16">
        <f t="shared" si="866"/>
        <v>2073.6000000000004</v>
      </c>
      <c r="BI3861" s="16">
        <f t="shared" si="867"/>
        <v>25.920000000000005</v>
      </c>
    </row>
    <row r="3862" spans="1:61" x14ac:dyDescent="0.35">
      <c r="A3862">
        <v>3861</v>
      </c>
      <c r="B3862" t="s">
        <v>360</v>
      </c>
      <c r="C3862" t="s">
        <v>10474</v>
      </c>
      <c r="D3862" s="15" t="s">
        <v>4402</v>
      </c>
      <c r="E3862" s="12" t="s">
        <v>98</v>
      </c>
      <c r="G3862" s="12" t="s">
        <v>3316</v>
      </c>
      <c r="H3862" s="12" t="s">
        <v>589</v>
      </c>
      <c r="I3862" s="12" t="s">
        <v>363</v>
      </c>
      <c r="J3862" s="12" t="s">
        <v>2401</v>
      </c>
      <c r="K3862" s="12" t="s">
        <v>363</v>
      </c>
      <c r="N3862" s="16" t="s">
        <v>206</v>
      </c>
      <c r="O3862" s="16" t="s">
        <v>4403</v>
      </c>
      <c r="P3862" s="12" t="s">
        <v>366</v>
      </c>
      <c r="Q3862" s="16">
        <v>2022</v>
      </c>
      <c r="R3862" s="16" t="s">
        <v>4404</v>
      </c>
      <c r="T3862" s="16">
        <v>0</v>
      </c>
      <c r="V3862" s="12" t="s">
        <v>204</v>
      </c>
      <c r="W3862" s="12" t="s">
        <v>204</v>
      </c>
      <c r="X3862" s="16">
        <v>1</v>
      </c>
      <c r="Y3862" s="16">
        <v>7</v>
      </c>
      <c r="Z3862" s="16">
        <v>1.95</v>
      </c>
      <c r="AA3862" s="16">
        <v>253.5</v>
      </c>
      <c r="AB3862" s="16" t="s">
        <v>2113</v>
      </c>
      <c r="AC3862" s="16" t="s">
        <v>5621</v>
      </c>
      <c r="AD3862" s="16">
        <f t="shared" si="852"/>
        <v>88725</v>
      </c>
      <c r="AE3862" s="16">
        <f t="shared" si="853"/>
        <v>682.5</v>
      </c>
      <c r="AF3862" s="16">
        <f t="shared" si="854"/>
        <v>255937.5</v>
      </c>
      <c r="AG3862" s="16">
        <f t="shared" si="855"/>
        <v>195</v>
      </c>
      <c r="AH3862" s="12">
        <f t="shared" si="856"/>
        <v>0</v>
      </c>
      <c r="AI3862" s="16">
        <f t="shared" si="857"/>
        <v>13.65</v>
      </c>
      <c r="AJ3862" s="16">
        <f t="shared" si="858"/>
        <v>47092.5</v>
      </c>
      <c r="AK3862" s="16">
        <f t="shared" si="859"/>
        <v>975</v>
      </c>
      <c r="AL3862" s="16">
        <f t="shared" si="860"/>
        <v>9750</v>
      </c>
      <c r="AM3862" s="16">
        <f t="shared" si="861"/>
        <v>138450</v>
      </c>
      <c r="AN3862" s="16">
        <f t="shared" si="862"/>
        <v>539955</v>
      </c>
      <c r="AP3862" s="16">
        <v>1.95</v>
      </c>
      <c r="AQ3862" s="16" t="s">
        <v>207</v>
      </c>
      <c r="AX3862" s="16" t="s">
        <v>207</v>
      </c>
      <c r="AY3862" s="16" t="s">
        <v>207</v>
      </c>
      <c r="AZ3862" s="16" t="s">
        <v>207</v>
      </c>
      <c r="BA3862" s="16" t="s">
        <v>207</v>
      </c>
      <c r="BB3862" s="16" t="s">
        <v>207</v>
      </c>
      <c r="BC3862" s="16">
        <v>1.95</v>
      </c>
      <c r="BD3862" s="16">
        <f t="shared" si="863"/>
        <v>6.8250000000000002</v>
      </c>
      <c r="BE3862" s="16">
        <f t="shared" si="864"/>
        <v>3374.71875</v>
      </c>
      <c r="BG3862" s="16">
        <f t="shared" si="865"/>
        <v>2340</v>
      </c>
      <c r="BH3862" s="16">
        <f t="shared" si="866"/>
        <v>1248</v>
      </c>
      <c r="BI3862" s="16">
        <f t="shared" si="867"/>
        <v>15.6</v>
      </c>
    </row>
    <row r="3863" spans="1:61" x14ac:dyDescent="0.35">
      <c r="A3863">
        <v>3862</v>
      </c>
      <c r="B3863" t="s">
        <v>360</v>
      </c>
      <c r="C3863" t="s">
        <v>10475</v>
      </c>
      <c r="D3863" s="15" t="s">
        <v>4405</v>
      </c>
      <c r="E3863" s="12" t="s">
        <v>98</v>
      </c>
      <c r="G3863" s="12" t="s">
        <v>3316</v>
      </c>
      <c r="H3863" s="12" t="s">
        <v>589</v>
      </c>
      <c r="I3863" s="12" t="s">
        <v>363</v>
      </c>
      <c r="J3863" s="12" t="s">
        <v>2401</v>
      </c>
      <c r="K3863" s="12" t="s">
        <v>363</v>
      </c>
      <c r="N3863" s="16" t="s">
        <v>206</v>
      </c>
      <c r="O3863" s="16" t="s">
        <v>4403</v>
      </c>
      <c r="P3863" s="12" t="s">
        <v>366</v>
      </c>
      <c r="Q3863" s="16">
        <v>2022</v>
      </c>
      <c r="R3863" s="16" t="s">
        <v>4406</v>
      </c>
      <c r="T3863" s="16">
        <v>0</v>
      </c>
      <c r="V3863" s="12" t="s">
        <v>204</v>
      </c>
      <c r="W3863" s="12" t="s">
        <v>204</v>
      </c>
      <c r="X3863" s="16">
        <v>1</v>
      </c>
      <c r="Y3863" s="16">
        <v>7</v>
      </c>
      <c r="Z3863" s="16">
        <v>1.05</v>
      </c>
      <c r="AA3863" s="16">
        <v>136.5</v>
      </c>
      <c r="AB3863" s="16" t="s">
        <v>2113</v>
      </c>
      <c r="AC3863" s="16" t="s">
        <v>5621</v>
      </c>
      <c r="AD3863" s="16">
        <f t="shared" si="852"/>
        <v>47775</v>
      </c>
      <c r="AE3863" s="16">
        <f t="shared" si="853"/>
        <v>367.5</v>
      </c>
      <c r="AF3863" s="16">
        <f t="shared" si="854"/>
        <v>137812.5</v>
      </c>
      <c r="AG3863" s="16">
        <f t="shared" si="855"/>
        <v>105</v>
      </c>
      <c r="AH3863" s="12">
        <f t="shared" si="856"/>
        <v>0</v>
      </c>
      <c r="AI3863" s="16">
        <f t="shared" si="857"/>
        <v>7.3500000000000005</v>
      </c>
      <c r="AJ3863" s="16">
        <f t="shared" si="858"/>
        <v>25357.500000000004</v>
      </c>
      <c r="AK3863" s="16">
        <f t="shared" si="859"/>
        <v>525</v>
      </c>
      <c r="AL3863" s="16">
        <f t="shared" si="860"/>
        <v>5250</v>
      </c>
      <c r="AM3863" s="16">
        <f t="shared" si="861"/>
        <v>74550</v>
      </c>
      <c r="AN3863" s="16">
        <f t="shared" si="862"/>
        <v>290745</v>
      </c>
      <c r="AP3863" s="16">
        <v>1.05</v>
      </c>
      <c r="AQ3863" s="16" t="s">
        <v>207</v>
      </c>
      <c r="AX3863" s="16" t="s">
        <v>207</v>
      </c>
      <c r="AY3863" s="16" t="s">
        <v>207</v>
      </c>
      <c r="AZ3863" s="16" t="s">
        <v>207</v>
      </c>
      <c r="BA3863" s="16" t="s">
        <v>207</v>
      </c>
      <c r="BB3863" s="16" t="s">
        <v>207</v>
      </c>
      <c r="BC3863" s="16">
        <v>1.05</v>
      </c>
      <c r="BD3863" s="16">
        <f t="shared" si="863"/>
        <v>3.6750000000000003</v>
      </c>
      <c r="BE3863" s="16">
        <f t="shared" si="864"/>
        <v>1817.15625</v>
      </c>
      <c r="BG3863" s="16">
        <f t="shared" si="865"/>
        <v>1260</v>
      </c>
      <c r="BH3863" s="16">
        <f t="shared" si="866"/>
        <v>672</v>
      </c>
      <c r="BI3863" s="16">
        <f t="shared" si="867"/>
        <v>8.4</v>
      </c>
    </row>
    <row r="3864" spans="1:61" x14ac:dyDescent="0.35">
      <c r="A3864">
        <v>3863</v>
      </c>
      <c r="B3864" t="s">
        <v>360</v>
      </c>
      <c r="C3864" t="s">
        <v>10476</v>
      </c>
      <c r="D3864" s="15" t="s">
        <v>1784</v>
      </c>
      <c r="E3864" s="12" t="s">
        <v>98</v>
      </c>
      <c r="G3864" s="12" t="s">
        <v>3316</v>
      </c>
      <c r="H3864" s="12" t="s">
        <v>589</v>
      </c>
      <c r="I3864" s="12" t="s">
        <v>363</v>
      </c>
      <c r="J3864" s="12" t="s">
        <v>2401</v>
      </c>
      <c r="K3864" s="12" t="s">
        <v>363</v>
      </c>
      <c r="N3864" s="16" t="s">
        <v>206</v>
      </c>
      <c r="O3864" s="16" t="s">
        <v>4403</v>
      </c>
      <c r="P3864" s="12" t="s">
        <v>366</v>
      </c>
      <c r="Q3864" s="16">
        <v>2022</v>
      </c>
      <c r="R3864" s="16" t="s">
        <v>4407</v>
      </c>
      <c r="T3864" s="16">
        <v>0</v>
      </c>
      <c r="V3864" s="12" t="s">
        <v>204</v>
      </c>
      <c r="W3864" s="12" t="s">
        <v>204</v>
      </c>
      <c r="X3864" s="16">
        <v>1</v>
      </c>
      <c r="Y3864" s="16">
        <v>7</v>
      </c>
      <c r="Z3864" s="16">
        <v>3.26</v>
      </c>
      <c r="AA3864" s="16">
        <v>423.79999999999995</v>
      </c>
      <c r="AB3864" s="16" t="s">
        <v>2113</v>
      </c>
      <c r="AC3864" s="16" t="s">
        <v>5621</v>
      </c>
      <c r="AD3864" s="16">
        <f t="shared" si="852"/>
        <v>148329.99999999997</v>
      </c>
      <c r="AE3864" s="16">
        <f t="shared" si="853"/>
        <v>1141</v>
      </c>
      <c r="AF3864" s="16">
        <f t="shared" si="854"/>
        <v>427875</v>
      </c>
      <c r="AG3864" s="16">
        <f t="shared" si="855"/>
        <v>326</v>
      </c>
      <c r="AH3864" s="12">
        <f t="shared" si="856"/>
        <v>0</v>
      </c>
      <c r="AI3864" s="16">
        <f t="shared" si="857"/>
        <v>22.82</v>
      </c>
      <c r="AJ3864" s="16">
        <f t="shared" si="858"/>
        <v>78729</v>
      </c>
      <c r="AK3864" s="16">
        <f t="shared" si="859"/>
        <v>1630</v>
      </c>
      <c r="AL3864" s="16">
        <f t="shared" si="860"/>
        <v>16299.999999999998</v>
      </c>
      <c r="AM3864" s="16">
        <f t="shared" si="861"/>
        <v>231459.99999999997</v>
      </c>
      <c r="AN3864" s="16">
        <f t="shared" si="862"/>
        <v>902694</v>
      </c>
      <c r="AP3864" s="16">
        <v>3.26</v>
      </c>
      <c r="AQ3864" s="16" t="s">
        <v>207</v>
      </c>
      <c r="AX3864" s="16" t="s">
        <v>207</v>
      </c>
      <c r="AY3864" s="16" t="s">
        <v>207</v>
      </c>
      <c r="AZ3864" s="16" t="s">
        <v>207</v>
      </c>
      <c r="BA3864" s="16" t="s">
        <v>207</v>
      </c>
      <c r="BB3864" s="16" t="s">
        <v>207</v>
      </c>
      <c r="BC3864" s="16">
        <v>3.26</v>
      </c>
      <c r="BD3864" s="16">
        <f t="shared" si="863"/>
        <v>11.41</v>
      </c>
      <c r="BE3864" s="16">
        <f t="shared" si="864"/>
        <v>5641.8374999999996</v>
      </c>
      <c r="BG3864" s="16">
        <f t="shared" si="865"/>
        <v>3911.9999999999995</v>
      </c>
      <c r="BH3864" s="16">
        <f t="shared" si="866"/>
        <v>2086.3999999999996</v>
      </c>
      <c r="BI3864" s="16">
        <f t="shared" si="867"/>
        <v>26.079999999999995</v>
      </c>
    </row>
    <row r="3865" spans="1:61" x14ac:dyDescent="0.35">
      <c r="A3865">
        <v>3864</v>
      </c>
      <c r="B3865" t="s">
        <v>360</v>
      </c>
      <c r="C3865" t="s">
        <v>10477</v>
      </c>
      <c r="D3865" s="15" t="s">
        <v>4218</v>
      </c>
      <c r="E3865" s="12" t="s">
        <v>98</v>
      </c>
      <c r="G3865" s="12" t="s">
        <v>3316</v>
      </c>
      <c r="H3865" s="12" t="s">
        <v>589</v>
      </c>
      <c r="I3865" s="12" t="s">
        <v>363</v>
      </c>
      <c r="J3865" s="12" t="s">
        <v>2401</v>
      </c>
      <c r="K3865" s="12" t="s">
        <v>363</v>
      </c>
      <c r="N3865" s="16" t="s">
        <v>206</v>
      </c>
      <c r="O3865" s="16" t="s">
        <v>4403</v>
      </c>
      <c r="P3865" s="12" t="s">
        <v>366</v>
      </c>
      <c r="Q3865" s="16">
        <v>2022</v>
      </c>
      <c r="R3865" s="16" t="s">
        <v>4408</v>
      </c>
      <c r="T3865" s="16">
        <v>0</v>
      </c>
      <c r="V3865" s="12" t="s">
        <v>204</v>
      </c>
      <c r="W3865" s="12" t="s">
        <v>204</v>
      </c>
      <c r="X3865" s="16">
        <v>1</v>
      </c>
      <c r="Y3865" s="16">
        <v>7</v>
      </c>
      <c r="Z3865" s="16">
        <v>2.5</v>
      </c>
      <c r="AA3865" s="16">
        <v>325</v>
      </c>
      <c r="AB3865" s="16" t="s">
        <v>2113</v>
      </c>
      <c r="AC3865" s="16" t="s">
        <v>5621</v>
      </c>
      <c r="AD3865" s="16">
        <f t="shared" si="852"/>
        <v>113750</v>
      </c>
      <c r="AE3865" s="16">
        <f t="shared" si="853"/>
        <v>875</v>
      </c>
      <c r="AF3865" s="16">
        <f t="shared" si="854"/>
        <v>328125</v>
      </c>
      <c r="AG3865" s="16">
        <f t="shared" si="855"/>
        <v>250</v>
      </c>
      <c r="AH3865" s="12">
        <f t="shared" si="856"/>
        <v>0</v>
      </c>
      <c r="AI3865" s="16">
        <f t="shared" si="857"/>
        <v>17.5</v>
      </c>
      <c r="AJ3865" s="16">
        <f t="shared" si="858"/>
        <v>60375</v>
      </c>
      <c r="AK3865" s="16">
        <f t="shared" si="859"/>
        <v>1250</v>
      </c>
      <c r="AL3865" s="16">
        <f t="shared" si="860"/>
        <v>12500</v>
      </c>
      <c r="AM3865" s="16">
        <f t="shared" si="861"/>
        <v>177500</v>
      </c>
      <c r="AN3865" s="16">
        <f t="shared" si="862"/>
        <v>692250</v>
      </c>
      <c r="AP3865" s="16">
        <v>2.5</v>
      </c>
      <c r="AQ3865" s="16" t="s">
        <v>207</v>
      </c>
      <c r="AX3865" s="16" t="s">
        <v>207</v>
      </c>
      <c r="AY3865" s="16" t="s">
        <v>207</v>
      </c>
      <c r="AZ3865" s="16" t="s">
        <v>207</v>
      </c>
      <c r="BA3865" s="16" t="s">
        <v>207</v>
      </c>
      <c r="BB3865" s="16" t="s">
        <v>207</v>
      </c>
      <c r="BC3865" s="16">
        <v>2.5</v>
      </c>
      <c r="BD3865" s="16">
        <f t="shared" si="863"/>
        <v>8.75</v>
      </c>
      <c r="BE3865" s="16">
        <f t="shared" si="864"/>
        <v>4326.5625</v>
      </c>
      <c r="BG3865" s="16">
        <f t="shared" si="865"/>
        <v>3000</v>
      </c>
      <c r="BH3865" s="16">
        <f t="shared" si="866"/>
        <v>1600</v>
      </c>
      <c r="BI3865" s="16">
        <f t="shared" si="867"/>
        <v>20</v>
      </c>
    </row>
    <row r="3866" spans="1:61" x14ac:dyDescent="0.35">
      <c r="A3866">
        <v>3865</v>
      </c>
      <c r="B3866" t="s">
        <v>360</v>
      </c>
      <c r="C3866" t="s">
        <v>10478</v>
      </c>
      <c r="D3866" s="15" t="s">
        <v>4409</v>
      </c>
      <c r="E3866" s="12" t="s">
        <v>98</v>
      </c>
      <c r="G3866" s="12" t="s">
        <v>3316</v>
      </c>
      <c r="H3866" s="12" t="s">
        <v>589</v>
      </c>
      <c r="I3866" s="12" t="s">
        <v>363</v>
      </c>
      <c r="J3866" s="12" t="s">
        <v>2401</v>
      </c>
      <c r="K3866" s="12" t="s">
        <v>363</v>
      </c>
      <c r="N3866" s="16" t="s">
        <v>206</v>
      </c>
      <c r="O3866" s="16" t="s">
        <v>4403</v>
      </c>
      <c r="P3866" s="12" t="s">
        <v>366</v>
      </c>
      <c r="Q3866" s="16">
        <v>2022</v>
      </c>
      <c r="R3866" s="16" t="s">
        <v>3363</v>
      </c>
      <c r="T3866" s="16">
        <v>0</v>
      </c>
      <c r="V3866" s="12" t="s">
        <v>204</v>
      </c>
      <c r="W3866" s="12" t="s">
        <v>204</v>
      </c>
      <c r="X3866" s="16">
        <v>1</v>
      </c>
      <c r="Y3866" s="16">
        <v>7</v>
      </c>
      <c r="Z3866" s="16">
        <v>1.61</v>
      </c>
      <c r="AA3866" s="16">
        <v>209.3</v>
      </c>
      <c r="AB3866" s="16" t="s">
        <v>2113</v>
      </c>
      <c r="AC3866" s="16" t="s">
        <v>5621</v>
      </c>
      <c r="AD3866" s="16">
        <f t="shared" si="852"/>
        <v>73255</v>
      </c>
      <c r="AE3866" s="16">
        <f t="shared" si="853"/>
        <v>563.5</v>
      </c>
      <c r="AF3866" s="16">
        <f t="shared" si="854"/>
        <v>211312.5</v>
      </c>
      <c r="AG3866" s="16">
        <f t="shared" si="855"/>
        <v>161</v>
      </c>
      <c r="AH3866" s="12">
        <f t="shared" si="856"/>
        <v>0</v>
      </c>
      <c r="AI3866" s="16">
        <f t="shared" si="857"/>
        <v>11.270000000000001</v>
      </c>
      <c r="AJ3866" s="16">
        <f t="shared" si="858"/>
        <v>38881.500000000007</v>
      </c>
      <c r="AK3866" s="16">
        <f t="shared" si="859"/>
        <v>805</v>
      </c>
      <c r="AL3866" s="16">
        <f t="shared" si="860"/>
        <v>8050.0000000000009</v>
      </c>
      <c r="AM3866" s="16">
        <f t="shared" si="861"/>
        <v>114310</v>
      </c>
      <c r="AN3866" s="16">
        <f t="shared" si="862"/>
        <v>445809</v>
      </c>
      <c r="AP3866" s="16">
        <v>1.61</v>
      </c>
      <c r="AQ3866" s="16" t="s">
        <v>207</v>
      </c>
      <c r="AX3866" s="16" t="s">
        <v>207</v>
      </c>
      <c r="AY3866" s="16" t="s">
        <v>207</v>
      </c>
      <c r="AZ3866" s="16" t="s">
        <v>207</v>
      </c>
      <c r="BA3866" s="16" t="s">
        <v>207</v>
      </c>
      <c r="BB3866" s="16" t="s">
        <v>207</v>
      </c>
      <c r="BC3866" s="16">
        <v>1.61</v>
      </c>
      <c r="BD3866" s="16">
        <f t="shared" si="863"/>
        <v>5.6350000000000007</v>
      </c>
      <c r="BE3866" s="16">
        <f t="shared" si="864"/>
        <v>2786.3062500000001</v>
      </c>
      <c r="BG3866" s="16">
        <f t="shared" si="865"/>
        <v>1932.0000000000002</v>
      </c>
      <c r="BH3866" s="16">
        <f t="shared" si="866"/>
        <v>1030.4000000000001</v>
      </c>
      <c r="BI3866" s="16">
        <f t="shared" si="867"/>
        <v>12.88</v>
      </c>
    </row>
    <row r="3867" spans="1:61" x14ac:dyDescent="0.35">
      <c r="A3867">
        <v>3866</v>
      </c>
      <c r="B3867" t="s">
        <v>360</v>
      </c>
      <c r="C3867" t="s">
        <v>10479</v>
      </c>
      <c r="D3867" s="15" t="s">
        <v>4410</v>
      </c>
      <c r="E3867" s="12" t="s">
        <v>98</v>
      </c>
      <c r="G3867" s="12" t="s">
        <v>3316</v>
      </c>
      <c r="H3867" s="12" t="s">
        <v>589</v>
      </c>
      <c r="I3867" s="12" t="s">
        <v>363</v>
      </c>
      <c r="J3867" s="12" t="s">
        <v>2401</v>
      </c>
      <c r="K3867" s="12" t="s">
        <v>363</v>
      </c>
      <c r="N3867" s="16" t="s">
        <v>206</v>
      </c>
      <c r="O3867" s="16" t="s">
        <v>4403</v>
      </c>
      <c r="P3867" s="12" t="s">
        <v>366</v>
      </c>
      <c r="Q3867" s="16">
        <v>2022</v>
      </c>
      <c r="R3867" s="16" t="s">
        <v>4411</v>
      </c>
      <c r="T3867" s="16">
        <v>0</v>
      </c>
      <c r="V3867" s="12" t="s">
        <v>204</v>
      </c>
      <c r="W3867" s="12" t="s">
        <v>204</v>
      </c>
      <c r="X3867" s="16">
        <v>1</v>
      </c>
      <c r="Y3867" s="16">
        <v>7</v>
      </c>
      <c r="Z3867" s="16">
        <v>1.96</v>
      </c>
      <c r="AA3867" s="16">
        <v>254.79999999999998</v>
      </c>
      <c r="AB3867" s="16" t="s">
        <v>2113</v>
      </c>
      <c r="AC3867" s="16" t="s">
        <v>5621</v>
      </c>
      <c r="AD3867" s="16">
        <f t="shared" si="852"/>
        <v>89180</v>
      </c>
      <c r="AE3867" s="16">
        <f t="shared" si="853"/>
        <v>686</v>
      </c>
      <c r="AF3867" s="16">
        <f t="shared" si="854"/>
        <v>257250</v>
      </c>
      <c r="AG3867" s="16">
        <f t="shared" si="855"/>
        <v>196</v>
      </c>
      <c r="AH3867" s="12">
        <f t="shared" si="856"/>
        <v>0</v>
      </c>
      <c r="AI3867" s="16">
        <f t="shared" si="857"/>
        <v>13.719999999999999</v>
      </c>
      <c r="AJ3867" s="16">
        <f t="shared" si="858"/>
        <v>47333.999999999993</v>
      </c>
      <c r="AK3867" s="16">
        <f t="shared" si="859"/>
        <v>980</v>
      </c>
      <c r="AL3867" s="16">
        <f t="shared" si="860"/>
        <v>9800</v>
      </c>
      <c r="AM3867" s="16">
        <f t="shared" si="861"/>
        <v>139160</v>
      </c>
      <c r="AN3867" s="16">
        <f t="shared" si="862"/>
        <v>542724</v>
      </c>
      <c r="AP3867" s="16">
        <v>1.96</v>
      </c>
      <c r="AQ3867" s="16" t="s">
        <v>207</v>
      </c>
      <c r="AX3867" s="16" t="s">
        <v>207</v>
      </c>
      <c r="AY3867" s="16" t="s">
        <v>207</v>
      </c>
      <c r="AZ3867" s="16" t="s">
        <v>207</v>
      </c>
      <c r="BA3867" s="16" t="s">
        <v>207</v>
      </c>
      <c r="BB3867" s="16" t="s">
        <v>207</v>
      </c>
      <c r="BC3867" s="16">
        <v>1.96</v>
      </c>
      <c r="BD3867" s="16">
        <f t="shared" si="863"/>
        <v>6.8599999999999994</v>
      </c>
      <c r="BE3867" s="16">
        <f t="shared" si="864"/>
        <v>3392.0250000000001</v>
      </c>
      <c r="BG3867" s="16">
        <f t="shared" si="865"/>
        <v>2352</v>
      </c>
      <c r="BH3867" s="16">
        <f t="shared" si="866"/>
        <v>1254.4000000000001</v>
      </c>
      <c r="BI3867" s="16">
        <f t="shared" si="867"/>
        <v>15.680000000000001</v>
      </c>
    </row>
    <row r="3868" spans="1:61" x14ac:dyDescent="0.35">
      <c r="A3868">
        <v>3867</v>
      </c>
      <c r="B3868" t="s">
        <v>360</v>
      </c>
      <c r="C3868" t="s">
        <v>10480</v>
      </c>
      <c r="D3868" s="15" t="s">
        <v>4412</v>
      </c>
      <c r="E3868" s="12" t="s">
        <v>98</v>
      </c>
      <c r="G3868" s="12" t="s">
        <v>3316</v>
      </c>
      <c r="H3868" s="12" t="s">
        <v>589</v>
      </c>
      <c r="I3868" s="12" t="s">
        <v>363</v>
      </c>
      <c r="J3868" s="12" t="s">
        <v>2401</v>
      </c>
      <c r="K3868" s="12" t="s">
        <v>363</v>
      </c>
      <c r="N3868" s="16" t="s">
        <v>206</v>
      </c>
      <c r="O3868" s="16" t="s">
        <v>4403</v>
      </c>
      <c r="P3868" s="12" t="s">
        <v>366</v>
      </c>
      <c r="Q3868" s="16">
        <v>2022</v>
      </c>
      <c r="R3868" s="16" t="s">
        <v>4072</v>
      </c>
      <c r="T3868" s="16">
        <v>0</v>
      </c>
      <c r="V3868" s="12" t="s">
        <v>204</v>
      </c>
      <c r="W3868" s="12" t="s">
        <v>204</v>
      </c>
      <c r="X3868" s="16">
        <v>1</v>
      </c>
      <c r="Y3868" s="16">
        <v>7</v>
      </c>
      <c r="Z3868" s="16">
        <v>1.47</v>
      </c>
      <c r="AA3868" s="16">
        <v>191.1</v>
      </c>
      <c r="AB3868" s="16" t="s">
        <v>2113</v>
      </c>
      <c r="AC3868" s="16" t="s">
        <v>5621</v>
      </c>
      <c r="AD3868" s="16">
        <f t="shared" si="852"/>
        <v>66885</v>
      </c>
      <c r="AE3868" s="16">
        <f t="shared" si="853"/>
        <v>514.5</v>
      </c>
      <c r="AF3868" s="16">
        <f t="shared" si="854"/>
        <v>192937.5</v>
      </c>
      <c r="AG3868" s="16">
        <f t="shared" si="855"/>
        <v>147</v>
      </c>
      <c r="AH3868" s="12">
        <f t="shared" si="856"/>
        <v>0</v>
      </c>
      <c r="AI3868" s="16">
        <f t="shared" si="857"/>
        <v>10.29</v>
      </c>
      <c r="AJ3868" s="16">
        <f t="shared" si="858"/>
        <v>35500.5</v>
      </c>
      <c r="AK3868" s="16">
        <f t="shared" si="859"/>
        <v>735</v>
      </c>
      <c r="AL3868" s="16">
        <f t="shared" si="860"/>
        <v>7350</v>
      </c>
      <c r="AM3868" s="16">
        <f t="shared" si="861"/>
        <v>104370</v>
      </c>
      <c r="AN3868" s="16">
        <f t="shared" si="862"/>
        <v>407043</v>
      </c>
      <c r="AP3868" s="16">
        <v>1.47</v>
      </c>
      <c r="AQ3868" s="16" t="s">
        <v>207</v>
      </c>
      <c r="AX3868" s="16" t="s">
        <v>207</v>
      </c>
      <c r="AY3868" s="16" t="s">
        <v>207</v>
      </c>
      <c r="AZ3868" s="16" t="s">
        <v>207</v>
      </c>
      <c r="BA3868" s="16" t="s">
        <v>207</v>
      </c>
      <c r="BB3868" s="16" t="s">
        <v>207</v>
      </c>
      <c r="BC3868" s="16">
        <v>1.47</v>
      </c>
      <c r="BD3868" s="16">
        <f t="shared" si="863"/>
        <v>5.1449999999999996</v>
      </c>
      <c r="BE3868" s="16">
        <f t="shared" si="864"/>
        <v>2544.0187500000002</v>
      </c>
      <c r="BG3868" s="16">
        <f t="shared" si="865"/>
        <v>1764</v>
      </c>
      <c r="BH3868" s="16">
        <f t="shared" si="866"/>
        <v>940.8</v>
      </c>
      <c r="BI3868" s="16">
        <f t="shared" si="867"/>
        <v>11.76</v>
      </c>
    </row>
    <row r="3869" spans="1:61" x14ac:dyDescent="0.35">
      <c r="A3869">
        <v>3868</v>
      </c>
      <c r="B3869" t="s">
        <v>360</v>
      </c>
      <c r="C3869" t="s">
        <v>10481</v>
      </c>
      <c r="D3869" s="15" t="s">
        <v>4159</v>
      </c>
      <c r="E3869" s="12" t="s">
        <v>98</v>
      </c>
      <c r="G3869" s="12" t="s">
        <v>3316</v>
      </c>
      <c r="H3869" s="12" t="s">
        <v>589</v>
      </c>
      <c r="I3869" s="12" t="s">
        <v>363</v>
      </c>
      <c r="J3869" s="12" t="s">
        <v>2401</v>
      </c>
      <c r="K3869" s="12" t="s">
        <v>363</v>
      </c>
      <c r="N3869" s="16" t="s">
        <v>206</v>
      </c>
      <c r="O3869" s="16" t="s">
        <v>4403</v>
      </c>
      <c r="P3869" s="12" t="s">
        <v>366</v>
      </c>
      <c r="Q3869" s="16">
        <v>2022</v>
      </c>
      <c r="R3869" s="16" t="s">
        <v>3351</v>
      </c>
      <c r="T3869" s="16">
        <v>0</v>
      </c>
      <c r="V3869" s="12" t="s">
        <v>204</v>
      </c>
      <c r="W3869" s="12" t="s">
        <v>204</v>
      </c>
      <c r="X3869" s="16">
        <v>1</v>
      </c>
      <c r="Y3869" s="16">
        <v>7</v>
      </c>
      <c r="Z3869" s="16">
        <v>1.59</v>
      </c>
      <c r="AA3869" s="16">
        <v>206.70000000000002</v>
      </c>
      <c r="AB3869" s="16" t="s">
        <v>2113</v>
      </c>
      <c r="AC3869" s="16" t="s">
        <v>5621</v>
      </c>
      <c r="AD3869" s="16">
        <f t="shared" si="852"/>
        <v>72345</v>
      </c>
      <c r="AE3869" s="16">
        <f t="shared" si="853"/>
        <v>556.5</v>
      </c>
      <c r="AF3869" s="16">
        <f t="shared" si="854"/>
        <v>208687.5</v>
      </c>
      <c r="AG3869" s="16">
        <f t="shared" si="855"/>
        <v>159</v>
      </c>
      <c r="AH3869" s="12">
        <f t="shared" si="856"/>
        <v>0</v>
      </c>
      <c r="AI3869" s="16">
        <f t="shared" si="857"/>
        <v>11.13</v>
      </c>
      <c r="AJ3869" s="16">
        <f t="shared" si="858"/>
        <v>38398.5</v>
      </c>
      <c r="AK3869" s="16">
        <f t="shared" si="859"/>
        <v>795</v>
      </c>
      <c r="AL3869" s="16">
        <f t="shared" si="860"/>
        <v>7950</v>
      </c>
      <c r="AM3869" s="16">
        <f t="shared" si="861"/>
        <v>112890</v>
      </c>
      <c r="AN3869" s="16">
        <f t="shared" si="862"/>
        <v>440271</v>
      </c>
      <c r="AP3869" s="16">
        <v>1.59</v>
      </c>
      <c r="AQ3869" s="16" t="s">
        <v>207</v>
      </c>
      <c r="AX3869" s="16" t="s">
        <v>207</v>
      </c>
      <c r="AY3869" s="16" t="s">
        <v>207</v>
      </c>
      <c r="AZ3869" s="16" t="s">
        <v>207</v>
      </c>
      <c r="BA3869" s="16" t="s">
        <v>207</v>
      </c>
      <c r="BB3869" s="16" t="s">
        <v>207</v>
      </c>
      <c r="BC3869" s="16">
        <v>1.59</v>
      </c>
      <c r="BD3869" s="16">
        <f t="shared" si="863"/>
        <v>5.5650000000000004</v>
      </c>
      <c r="BE3869" s="16">
        <f t="shared" si="864"/>
        <v>2751.6937499999999</v>
      </c>
      <c r="BG3869" s="16">
        <f t="shared" si="865"/>
        <v>1908</v>
      </c>
      <c r="BH3869" s="16">
        <f t="shared" si="866"/>
        <v>1017.6</v>
      </c>
      <c r="BI3869" s="16">
        <f t="shared" si="867"/>
        <v>12.72</v>
      </c>
    </row>
    <row r="3870" spans="1:61" x14ac:dyDescent="0.35">
      <c r="A3870">
        <v>3869</v>
      </c>
      <c r="B3870" t="s">
        <v>360</v>
      </c>
      <c r="C3870" t="s">
        <v>10482</v>
      </c>
      <c r="D3870" s="15" t="s">
        <v>800</v>
      </c>
      <c r="E3870" s="12" t="s">
        <v>98</v>
      </c>
      <c r="F3870" s="16">
        <v>21312</v>
      </c>
      <c r="G3870" s="12" t="s">
        <v>588</v>
      </c>
      <c r="H3870" s="12" t="s">
        <v>589</v>
      </c>
      <c r="I3870" s="12" t="s">
        <v>1454</v>
      </c>
      <c r="J3870" s="12" t="s">
        <v>4413</v>
      </c>
      <c r="K3870" s="12" t="s">
        <v>4413</v>
      </c>
      <c r="N3870" s="16" t="s">
        <v>206</v>
      </c>
      <c r="O3870" s="16" t="s">
        <v>4414</v>
      </c>
      <c r="P3870" s="12" t="s">
        <v>131</v>
      </c>
      <c r="R3870" s="16">
        <v>4.5199999999999996</v>
      </c>
      <c r="V3870" s="12" t="s">
        <v>204</v>
      </c>
      <c r="W3870" s="12" t="s">
        <v>204</v>
      </c>
      <c r="X3870" s="16">
        <v>1</v>
      </c>
      <c r="Z3870" s="16">
        <v>4.5199999999999996</v>
      </c>
      <c r="AA3870" s="16">
        <f>Z3870*120</f>
        <v>542.4</v>
      </c>
      <c r="AB3870" s="16" t="s">
        <v>2113</v>
      </c>
      <c r="AC3870" s="16" t="s">
        <v>4415</v>
      </c>
      <c r="AD3870" s="16">
        <f>AA3870*350</f>
        <v>189840</v>
      </c>
      <c r="AE3870" s="16">
        <f>Z3870*350</f>
        <v>1581.9999999999998</v>
      </c>
      <c r="AF3870" s="16">
        <f>AE3870*375</f>
        <v>593249.99999999988</v>
      </c>
      <c r="AG3870" s="16">
        <f>Z3870*100</f>
        <v>451.99999999999994</v>
      </c>
      <c r="AH3870" s="12">
        <f>0*AG3870</f>
        <v>0</v>
      </c>
      <c r="AI3870" s="16">
        <f>Z3870*7</f>
        <v>31.639999999999997</v>
      </c>
      <c r="AJ3870" s="16">
        <f>AI3870*3450</f>
        <v>109157.99999999999</v>
      </c>
      <c r="AK3870" s="16">
        <f>Z3870*500</f>
        <v>2260</v>
      </c>
      <c r="AL3870" s="16">
        <f>1*5000*Z3870</f>
        <v>22599.999999999996</v>
      </c>
      <c r="AM3870" s="16">
        <f>Z3870*80000</f>
        <v>361599.99999999994</v>
      </c>
      <c r="AN3870" s="16">
        <f>AM3870+AL3870+AJ3870+AF3870+AD3870</f>
        <v>1276447.9999999998</v>
      </c>
      <c r="AO3870" s="12" t="s">
        <v>1486</v>
      </c>
      <c r="AP3870" s="16">
        <v>4.5199999999999996</v>
      </c>
      <c r="AQ3870" s="16" t="s">
        <v>204</v>
      </c>
      <c r="AS3870" s="16" t="s">
        <v>2422</v>
      </c>
      <c r="AT3870" s="16" t="s">
        <v>2418</v>
      </c>
      <c r="AU3870" t="s">
        <v>4416</v>
      </c>
      <c r="AV3870" s="15" t="s">
        <v>4417</v>
      </c>
      <c r="AX3870" s="16" t="s">
        <v>207</v>
      </c>
      <c r="AY3870" s="16" t="s">
        <v>207</v>
      </c>
      <c r="AZ3870" s="16" t="s">
        <v>207</v>
      </c>
      <c r="BA3870" s="16" t="s">
        <v>207</v>
      </c>
      <c r="BB3870" s="16" t="s">
        <v>207</v>
      </c>
      <c r="BC3870" s="16">
        <v>4.5199999999999996</v>
      </c>
      <c r="BD3870" s="16">
        <f>3.5*BC3870</f>
        <v>15.819999999999999</v>
      </c>
      <c r="BE3870" s="16">
        <f>AN3870/160</f>
        <v>7977.7999999999984</v>
      </c>
      <c r="BG3870" s="16">
        <f>1200*AP3870</f>
        <v>5423.9999999999991</v>
      </c>
      <c r="BH3870" s="16">
        <f>640*BC3870</f>
        <v>2892.7999999999997</v>
      </c>
      <c r="BI3870" s="16">
        <f>BH3870/80</f>
        <v>36.159999999999997</v>
      </c>
    </row>
    <row r="3871" spans="1:61" ht="20.149999999999999" customHeight="1" x14ac:dyDescent="0.35">
      <c r="A3871">
        <v>3870</v>
      </c>
      <c r="B3871" t="s">
        <v>360</v>
      </c>
      <c r="C3871" t="s">
        <v>10483</v>
      </c>
      <c r="D3871" s="15" t="s">
        <v>4418</v>
      </c>
      <c r="E3871" s="12" t="s">
        <v>98</v>
      </c>
      <c r="F3871" s="16">
        <v>27973</v>
      </c>
      <c r="G3871" s="12" t="s">
        <v>588</v>
      </c>
      <c r="H3871" s="12" t="s">
        <v>589</v>
      </c>
      <c r="I3871" s="12" t="s">
        <v>1454</v>
      </c>
      <c r="J3871" s="12" t="s">
        <v>4413</v>
      </c>
      <c r="K3871" s="12" t="s">
        <v>4413</v>
      </c>
      <c r="N3871" s="16" t="s">
        <v>206</v>
      </c>
      <c r="O3871" s="16" t="s">
        <v>4414</v>
      </c>
      <c r="P3871" s="12" t="s">
        <v>131</v>
      </c>
      <c r="R3871" s="16">
        <v>4.79</v>
      </c>
      <c r="V3871" s="12" t="s">
        <v>204</v>
      </c>
      <c r="W3871" s="12" t="s">
        <v>204</v>
      </c>
      <c r="X3871" s="16">
        <v>1</v>
      </c>
      <c r="Z3871" s="16">
        <v>4.79</v>
      </c>
      <c r="AA3871" s="16">
        <f t="shared" ref="AA3871:AA3934" si="868">Z3871*120</f>
        <v>574.79999999999995</v>
      </c>
      <c r="AB3871" s="16" t="s">
        <v>2113</v>
      </c>
      <c r="AC3871" s="16" t="s">
        <v>12255</v>
      </c>
      <c r="AD3871" s="16">
        <f t="shared" ref="AD3871:AD3934" si="869">AA3871*350</f>
        <v>201179.99999999997</v>
      </c>
      <c r="AE3871" s="16">
        <f t="shared" ref="AE3871:AE3934" si="870">Z3871*350</f>
        <v>1676.5</v>
      </c>
      <c r="AF3871" s="16">
        <f t="shared" ref="AF3871:AF3934" si="871">AE3871*375</f>
        <v>628687.5</v>
      </c>
      <c r="AG3871" s="16">
        <f t="shared" ref="AG3871:AG3934" si="872">Z3871*100</f>
        <v>479</v>
      </c>
      <c r="AH3871" s="12">
        <f t="shared" ref="AH3871:AH3934" si="873">0*AG3871</f>
        <v>0</v>
      </c>
      <c r="AI3871" s="16">
        <f t="shared" ref="AI3871:AI3934" si="874">Z3871*7</f>
        <v>33.53</v>
      </c>
      <c r="AJ3871" s="16">
        <f t="shared" ref="AJ3871:AJ3934" si="875">AI3871*3450</f>
        <v>115678.5</v>
      </c>
      <c r="AK3871" s="16">
        <f t="shared" ref="AK3871:AK3934" si="876">Z3871*500</f>
        <v>2395</v>
      </c>
      <c r="AL3871" s="16">
        <f t="shared" ref="AL3871:AL3934" si="877">1*5000*Z3871</f>
        <v>23950</v>
      </c>
      <c r="AM3871" s="16">
        <f t="shared" ref="AM3871:AM3934" si="878">Z3871*80000</f>
        <v>383200</v>
      </c>
      <c r="AN3871" s="16">
        <f t="shared" ref="AN3871:AN3934" si="879">AM3871+AL3871+AJ3871+AF3871+AD3871</f>
        <v>1352696</v>
      </c>
      <c r="AO3871" s="12" t="s">
        <v>1486</v>
      </c>
      <c r="AP3871" s="16">
        <v>4.79</v>
      </c>
      <c r="AQ3871" s="16" t="s">
        <v>204</v>
      </c>
      <c r="AS3871" s="16" t="s">
        <v>2422</v>
      </c>
      <c r="AT3871" s="16" t="s">
        <v>2418</v>
      </c>
      <c r="AU3871" t="s">
        <v>4416</v>
      </c>
      <c r="AV3871" s="15" t="s">
        <v>4417</v>
      </c>
      <c r="AX3871" s="16" t="s">
        <v>207</v>
      </c>
      <c r="AY3871" s="16" t="s">
        <v>207</v>
      </c>
      <c r="AZ3871" s="16" t="s">
        <v>207</v>
      </c>
      <c r="BA3871" s="16" t="s">
        <v>207</v>
      </c>
      <c r="BB3871" s="16" t="s">
        <v>207</v>
      </c>
      <c r="BC3871" s="16">
        <v>4.79</v>
      </c>
      <c r="BD3871" s="16">
        <f t="shared" ref="BD3871:BD3934" si="880">3.5*BC3871</f>
        <v>16.765000000000001</v>
      </c>
      <c r="BE3871" s="16">
        <f t="shared" ref="BE3871:BE3934" si="881">AN3871/160</f>
        <v>8454.35</v>
      </c>
      <c r="BG3871" s="16">
        <f t="shared" ref="BG3871:BG3934" si="882">1200*AP3871</f>
        <v>5748</v>
      </c>
      <c r="BH3871" s="16">
        <f t="shared" ref="BH3871:BH3934" si="883">640*BC3871</f>
        <v>3065.6</v>
      </c>
      <c r="BI3871" s="16">
        <f t="shared" ref="BI3871:BI3934" si="884">BH3871/80</f>
        <v>38.32</v>
      </c>
    </row>
    <row r="3872" spans="1:61" ht="20.149999999999999" customHeight="1" x14ac:dyDescent="0.35">
      <c r="A3872">
        <v>3871</v>
      </c>
      <c r="B3872" t="s">
        <v>360</v>
      </c>
      <c r="C3872" t="s">
        <v>10484</v>
      </c>
      <c r="D3872" s="15" t="s">
        <v>4419</v>
      </c>
      <c r="E3872" s="12" t="s">
        <v>98</v>
      </c>
      <c r="F3872" s="16">
        <v>16548</v>
      </c>
      <c r="G3872" s="12" t="s">
        <v>588</v>
      </c>
      <c r="H3872" s="12" t="s">
        <v>589</v>
      </c>
      <c r="I3872" s="12" t="s">
        <v>1454</v>
      </c>
      <c r="J3872" s="12" t="s">
        <v>4413</v>
      </c>
      <c r="K3872" s="12" t="s">
        <v>4413</v>
      </c>
      <c r="N3872" s="16" t="s">
        <v>206</v>
      </c>
      <c r="O3872" s="16" t="s">
        <v>4414</v>
      </c>
      <c r="P3872" s="12" t="s">
        <v>131</v>
      </c>
      <c r="R3872" s="16">
        <v>5.45</v>
      </c>
      <c r="V3872" s="12" t="s">
        <v>204</v>
      </c>
      <c r="W3872" s="12" t="s">
        <v>204</v>
      </c>
      <c r="X3872" s="16">
        <v>1</v>
      </c>
      <c r="Z3872" s="16">
        <v>5.45</v>
      </c>
      <c r="AA3872" s="16">
        <f t="shared" si="868"/>
        <v>654</v>
      </c>
      <c r="AB3872" s="16" t="s">
        <v>2113</v>
      </c>
      <c r="AC3872" s="16" t="s">
        <v>4415</v>
      </c>
      <c r="AD3872" s="16">
        <f t="shared" si="869"/>
        <v>228900</v>
      </c>
      <c r="AE3872" s="16">
        <f t="shared" si="870"/>
        <v>1907.5</v>
      </c>
      <c r="AF3872" s="16">
        <f t="shared" si="871"/>
        <v>715312.5</v>
      </c>
      <c r="AG3872" s="16">
        <f t="shared" si="872"/>
        <v>545</v>
      </c>
      <c r="AH3872" s="12">
        <f t="shared" si="873"/>
        <v>0</v>
      </c>
      <c r="AI3872" s="16">
        <f t="shared" si="874"/>
        <v>38.15</v>
      </c>
      <c r="AJ3872" s="16">
        <f t="shared" si="875"/>
        <v>131617.5</v>
      </c>
      <c r="AK3872" s="16">
        <f t="shared" si="876"/>
        <v>2725</v>
      </c>
      <c r="AL3872" s="16">
        <f t="shared" si="877"/>
        <v>27250</v>
      </c>
      <c r="AM3872" s="16">
        <f t="shared" si="878"/>
        <v>436000</v>
      </c>
      <c r="AN3872" s="16">
        <f t="shared" si="879"/>
        <v>1539080</v>
      </c>
      <c r="AO3872" s="12" t="s">
        <v>1486</v>
      </c>
      <c r="AP3872" s="16">
        <v>5.45</v>
      </c>
      <c r="AQ3872" s="16" t="s">
        <v>204</v>
      </c>
      <c r="AS3872" s="16" t="s">
        <v>2422</v>
      </c>
      <c r="AT3872" s="16" t="s">
        <v>2418</v>
      </c>
      <c r="AU3872" t="s">
        <v>4416</v>
      </c>
      <c r="AV3872" s="15" t="s">
        <v>4417</v>
      </c>
      <c r="AX3872" s="16" t="s">
        <v>207</v>
      </c>
      <c r="AY3872" s="16" t="s">
        <v>207</v>
      </c>
      <c r="AZ3872" s="16" t="s">
        <v>207</v>
      </c>
      <c r="BA3872" s="16" t="s">
        <v>207</v>
      </c>
      <c r="BB3872" s="16" t="s">
        <v>207</v>
      </c>
      <c r="BC3872" s="16">
        <v>5.45</v>
      </c>
      <c r="BD3872" s="16">
        <f t="shared" si="880"/>
        <v>19.074999999999999</v>
      </c>
      <c r="BE3872" s="16">
        <f t="shared" si="881"/>
        <v>9619.25</v>
      </c>
      <c r="BG3872" s="16">
        <f t="shared" si="882"/>
        <v>6540</v>
      </c>
      <c r="BH3872" s="16">
        <f t="shared" si="883"/>
        <v>3488</v>
      </c>
      <c r="BI3872" s="16">
        <f t="shared" si="884"/>
        <v>43.6</v>
      </c>
    </row>
    <row r="3873" spans="1:61" ht="20.149999999999999" customHeight="1" x14ac:dyDescent="0.35">
      <c r="A3873">
        <v>3872</v>
      </c>
      <c r="B3873" t="s">
        <v>360</v>
      </c>
      <c r="C3873" t="s">
        <v>10485</v>
      </c>
      <c r="D3873" s="15" t="s">
        <v>4420</v>
      </c>
      <c r="E3873" s="12" t="s">
        <v>98</v>
      </c>
      <c r="F3873" s="16">
        <v>28469</v>
      </c>
      <c r="G3873" s="12" t="s">
        <v>588</v>
      </c>
      <c r="H3873" s="12" t="s">
        <v>589</v>
      </c>
      <c r="I3873" s="12" t="s">
        <v>1454</v>
      </c>
      <c r="J3873" s="12" t="s">
        <v>4413</v>
      </c>
      <c r="K3873" s="12" t="s">
        <v>4413</v>
      </c>
      <c r="N3873" s="16" t="s">
        <v>206</v>
      </c>
      <c r="O3873" s="16" t="s">
        <v>4414</v>
      </c>
      <c r="P3873" s="12" t="s">
        <v>131</v>
      </c>
      <c r="R3873" s="16">
        <v>2.02</v>
      </c>
      <c r="V3873" s="12" t="s">
        <v>204</v>
      </c>
      <c r="W3873" s="12" t="s">
        <v>204</v>
      </c>
      <c r="X3873" s="16">
        <v>1</v>
      </c>
      <c r="Z3873" s="16">
        <v>2.02</v>
      </c>
      <c r="AA3873" s="16">
        <f t="shared" si="868"/>
        <v>242.4</v>
      </c>
      <c r="AB3873" s="16" t="s">
        <v>2113</v>
      </c>
      <c r="AC3873" s="16" t="s">
        <v>4415</v>
      </c>
      <c r="AD3873" s="16">
        <f t="shared" si="869"/>
        <v>84840</v>
      </c>
      <c r="AE3873" s="16">
        <f t="shared" si="870"/>
        <v>707</v>
      </c>
      <c r="AF3873" s="16">
        <f t="shared" si="871"/>
        <v>265125</v>
      </c>
      <c r="AG3873" s="16">
        <f t="shared" si="872"/>
        <v>202</v>
      </c>
      <c r="AH3873" s="12">
        <f t="shared" si="873"/>
        <v>0</v>
      </c>
      <c r="AI3873" s="16">
        <f t="shared" si="874"/>
        <v>14.14</v>
      </c>
      <c r="AJ3873" s="16">
        <f t="shared" si="875"/>
        <v>48783</v>
      </c>
      <c r="AK3873" s="16">
        <f t="shared" si="876"/>
        <v>1010</v>
      </c>
      <c r="AL3873" s="16">
        <f t="shared" si="877"/>
        <v>10100</v>
      </c>
      <c r="AM3873" s="16">
        <f t="shared" si="878"/>
        <v>161600</v>
      </c>
      <c r="AN3873" s="16">
        <f t="shared" si="879"/>
        <v>570448</v>
      </c>
      <c r="AO3873" s="12" t="s">
        <v>1486</v>
      </c>
      <c r="AP3873" s="16">
        <v>2.02</v>
      </c>
      <c r="AQ3873" s="16" t="s">
        <v>204</v>
      </c>
      <c r="AS3873" s="16" t="s">
        <v>2422</v>
      </c>
      <c r="AT3873" s="16" t="s">
        <v>2418</v>
      </c>
      <c r="AU3873" t="s">
        <v>4416</v>
      </c>
      <c r="AV3873" s="15" t="s">
        <v>4417</v>
      </c>
      <c r="AX3873" s="16" t="s">
        <v>207</v>
      </c>
      <c r="AY3873" s="16" t="s">
        <v>207</v>
      </c>
      <c r="AZ3873" s="16" t="s">
        <v>207</v>
      </c>
      <c r="BA3873" s="16" t="s">
        <v>207</v>
      </c>
      <c r="BB3873" s="16" t="s">
        <v>207</v>
      </c>
      <c r="BC3873" s="16">
        <v>2.02</v>
      </c>
      <c r="BD3873" s="16">
        <f t="shared" si="880"/>
        <v>7.07</v>
      </c>
      <c r="BE3873" s="16">
        <f t="shared" si="881"/>
        <v>3565.3</v>
      </c>
      <c r="BG3873" s="16">
        <f t="shared" si="882"/>
        <v>2424</v>
      </c>
      <c r="BH3873" s="16">
        <f t="shared" si="883"/>
        <v>1292.8</v>
      </c>
      <c r="BI3873" s="16">
        <f t="shared" si="884"/>
        <v>16.16</v>
      </c>
    </row>
    <row r="3874" spans="1:61" ht="20.149999999999999" customHeight="1" x14ac:dyDescent="0.35">
      <c r="A3874">
        <v>3873</v>
      </c>
      <c r="B3874" t="s">
        <v>360</v>
      </c>
      <c r="C3874" t="s">
        <v>10486</v>
      </c>
      <c r="D3874" s="15" t="s">
        <v>4421</v>
      </c>
      <c r="E3874" s="12" t="s">
        <v>98</v>
      </c>
      <c r="F3874" s="16">
        <v>1981</v>
      </c>
      <c r="G3874" s="12" t="s">
        <v>588</v>
      </c>
      <c r="H3874" s="12" t="s">
        <v>589</v>
      </c>
      <c r="I3874" s="12" t="s">
        <v>1454</v>
      </c>
      <c r="J3874" s="12" t="s">
        <v>4413</v>
      </c>
      <c r="K3874" s="12" t="s">
        <v>4413</v>
      </c>
      <c r="N3874" s="16" t="s">
        <v>206</v>
      </c>
      <c r="O3874" s="16" t="s">
        <v>4414</v>
      </c>
      <c r="P3874" s="12" t="s">
        <v>131</v>
      </c>
      <c r="R3874" s="16">
        <v>1.71</v>
      </c>
      <c r="V3874" s="12" t="s">
        <v>204</v>
      </c>
      <c r="W3874" s="12" t="s">
        <v>204</v>
      </c>
      <c r="X3874" s="16">
        <v>1</v>
      </c>
      <c r="Z3874" s="16">
        <v>1.71</v>
      </c>
      <c r="AA3874" s="16">
        <f t="shared" si="868"/>
        <v>205.2</v>
      </c>
      <c r="AB3874" s="16" t="s">
        <v>2113</v>
      </c>
      <c r="AC3874" s="16" t="s">
        <v>4415</v>
      </c>
      <c r="AD3874" s="16">
        <f t="shared" si="869"/>
        <v>71820</v>
      </c>
      <c r="AE3874" s="16">
        <f t="shared" si="870"/>
        <v>598.5</v>
      </c>
      <c r="AF3874" s="16">
        <f t="shared" si="871"/>
        <v>224437.5</v>
      </c>
      <c r="AG3874" s="16">
        <f t="shared" si="872"/>
        <v>171</v>
      </c>
      <c r="AH3874" s="12">
        <f t="shared" si="873"/>
        <v>0</v>
      </c>
      <c r="AI3874" s="16">
        <f t="shared" si="874"/>
        <v>11.969999999999999</v>
      </c>
      <c r="AJ3874" s="16">
        <f t="shared" si="875"/>
        <v>41296.499999999993</v>
      </c>
      <c r="AK3874" s="16">
        <f t="shared" si="876"/>
        <v>855</v>
      </c>
      <c r="AL3874" s="16">
        <f t="shared" si="877"/>
        <v>8550</v>
      </c>
      <c r="AM3874" s="16">
        <f t="shared" si="878"/>
        <v>136800</v>
      </c>
      <c r="AN3874" s="16">
        <f t="shared" si="879"/>
        <v>482904</v>
      </c>
      <c r="AO3874" s="12" t="s">
        <v>1486</v>
      </c>
      <c r="AP3874" s="16">
        <v>1.71</v>
      </c>
      <c r="AQ3874" s="16" t="s">
        <v>204</v>
      </c>
      <c r="AS3874" s="16" t="s">
        <v>2422</v>
      </c>
      <c r="AT3874" s="16" t="s">
        <v>2418</v>
      </c>
      <c r="AU3874" t="s">
        <v>4416</v>
      </c>
      <c r="AV3874" s="15" t="s">
        <v>4417</v>
      </c>
      <c r="AX3874" s="16" t="s">
        <v>207</v>
      </c>
      <c r="AY3874" s="16" t="s">
        <v>207</v>
      </c>
      <c r="AZ3874" s="16" t="s">
        <v>207</v>
      </c>
      <c r="BA3874" s="16" t="s">
        <v>207</v>
      </c>
      <c r="BB3874" s="16" t="s">
        <v>207</v>
      </c>
      <c r="BC3874" s="16">
        <v>1.71</v>
      </c>
      <c r="BD3874" s="16">
        <f t="shared" si="880"/>
        <v>5.9849999999999994</v>
      </c>
      <c r="BE3874" s="16">
        <f t="shared" si="881"/>
        <v>3018.15</v>
      </c>
      <c r="BG3874" s="16">
        <f t="shared" si="882"/>
        <v>2052</v>
      </c>
      <c r="BH3874" s="16">
        <f t="shared" si="883"/>
        <v>1094.4000000000001</v>
      </c>
      <c r="BI3874" s="16">
        <f t="shared" si="884"/>
        <v>13.680000000000001</v>
      </c>
    </row>
    <row r="3875" spans="1:61" ht="20.149999999999999" customHeight="1" x14ac:dyDescent="0.35">
      <c r="A3875">
        <v>3874</v>
      </c>
      <c r="B3875" t="s">
        <v>360</v>
      </c>
      <c r="C3875" t="s">
        <v>10487</v>
      </c>
      <c r="D3875" s="15" t="s">
        <v>4419</v>
      </c>
      <c r="E3875" s="12" t="s">
        <v>98</v>
      </c>
      <c r="F3875" s="16">
        <v>24472</v>
      </c>
      <c r="G3875" s="12" t="s">
        <v>588</v>
      </c>
      <c r="H3875" s="12" t="s">
        <v>589</v>
      </c>
      <c r="I3875" s="12" t="s">
        <v>1454</v>
      </c>
      <c r="J3875" s="12" t="s">
        <v>4413</v>
      </c>
      <c r="K3875" s="12" t="s">
        <v>4413</v>
      </c>
      <c r="N3875" s="16" t="s">
        <v>206</v>
      </c>
      <c r="O3875" s="16" t="s">
        <v>4414</v>
      </c>
      <c r="P3875" s="12" t="s">
        <v>131</v>
      </c>
      <c r="R3875" s="16">
        <v>2.4500000000000002</v>
      </c>
      <c r="V3875" s="12" t="s">
        <v>204</v>
      </c>
      <c r="W3875" s="12" t="s">
        <v>204</v>
      </c>
      <c r="X3875" s="16">
        <v>1</v>
      </c>
      <c r="Z3875" s="16">
        <v>2.4500000000000002</v>
      </c>
      <c r="AA3875" s="16">
        <f t="shared" si="868"/>
        <v>294</v>
      </c>
      <c r="AB3875" s="16" t="s">
        <v>2113</v>
      </c>
      <c r="AC3875" s="16" t="s">
        <v>4415</v>
      </c>
      <c r="AD3875" s="16">
        <f t="shared" si="869"/>
        <v>102900</v>
      </c>
      <c r="AE3875" s="16">
        <f t="shared" si="870"/>
        <v>857.50000000000011</v>
      </c>
      <c r="AF3875" s="16">
        <f t="shared" si="871"/>
        <v>321562.50000000006</v>
      </c>
      <c r="AG3875" s="16">
        <f t="shared" si="872"/>
        <v>245.00000000000003</v>
      </c>
      <c r="AH3875" s="12">
        <f t="shared" si="873"/>
        <v>0</v>
      </c>
      <c r="AI3875" s="16">
        <f t="shared" si="874"/>
        <v>17.150000000000002</v>
      </c>
      <c r="AJ3875" s="16">
        <f t="shared" si="875"/>
        <v>59167.500000000007</v>
      </c>
      <c r="AK3875" s="16">
        <f t="shared" si="876"/>
        <v>1225</v>
      </c>
      <c r="AL3875" s="16">
        <f t="shared" si="877"/>
        <v>12250</v>
      </c>
      <c r="AM3875" s="16">
        <f t="shared" si="878"/>
        <v>196000</v>
      </c>
      <c r="AN3875" s="16">
        <f t="shared" si="879"/>
        <v>691880</v>
      </c>
      <c r="AO3875" s="12" t="s">
        <v>1486</v>
      </c>
      <c r="AP3875" s="16">
        <v>2.4500000000000002</v>
      </c>
      <c r="AQ3875" s="16" t="s">
        <v>204</v>
      </c>
      <c r="AS3875" s="16" t="s">
        <v>2422</v>
      </c>
      <c r="AT3875" s="16" t="s">
        <v>2418</v>
      </c>
      <c r="AU3875" t="s">
        <v>4416</v>
      </c>
      <c r="AV3875" s="15" t="s">
        <v>4417</v>
      </c>
      <c r="AX3875" s="16" t="s">
        <v>207</v>
      </c>
      <c r="AY3875" s="16" t="s">
        <v>207</v>
      </c>
      <c r="AZ3875" s="16" t="s">
        <v>207</v>
      </c>
      <c r="BA3875" s="16" t="s">
        <v>207</v>
      </c>
      <c r="BB3875" s="16" t="s">
        <v>207</v>
      </c>
      <c r="BC3875" s="16">
        <v>2.4500000000000002</v>
      </c>
      <c r="BD3875" s="16">
        <f t="shared" si="880"/>
        <v>8.5750000000000011</v>
      </c>
      <c r="BE3875" s="16">
        <f t="shared" si="881"/>
        <v>4324.25</v>
      </c>
      <c r="BG3875" s="16">
        <f t="shared" si="882"/>
        <v>2940</v>
      </c>
      <c r="BH3875" s="16">
        <f t="shared" si="883"/>
        <v>1568</v>
      </c>
      <c r="BI3875" s="16">
        <f t="shared" si="884"/>
        <v>19.600000000000001</v>
      </c>
    </row>
    <row r="3876" spans="1:61" ht="20.149999999999999" customHeight="1" x14ac:dyDescent="0.35">
      <c r="A3876">
        <v>3875</v>
      </c>
      <c r="B3876" t="s">
        <v>360</v>
      </c>
      <c r="C3876" t="s">
        <v>10488</v>
      </c>
      <c r="D3876" s="15" t="s">
        <v>4422</v>
      </c>
      <c r="E3876" s="12" t="s">
        <v>93</v>
      </c>
      <c r="F3876" s="16">
        <v>18577</v>
      </c>
      <c r="G3876" s="12" t="s">
        <v>588</v>
      </c>
      <c r="H3876" s="12" t="s">
        <v>589</v>
      </c>
      <c r="I3876" s="12" t="s">
        <v>1454</v>
      </c>
      <c r="J3876" s="12" t="s">
        <v>4413</v>
      </c>
      <c r="K3876" s="12" t="s">
        <v>4413</v>
      </c>
      <c r="N3876" s="16" t="s">
        <v>206</v>
      </c>
      <c r="O3876" s="16" t="s">
        <v>4414</v>
      </c>
      <c r="P3876" s="12" t="s">
        <v>131</v>
      </c>
      <c r="R3876" s="16">
        <v>4.1900000000000004</v>
      </c>
      <c r="V3876" s="12" t="s">
        <v>204</v>
      </c>
      <c r="W3876" s="12" t="s">
        <v>204</v>
      </c>
      <c r="X3876" s="16">
        <v>1</v>
      </c>
      <c r="Z3876" s="16">
        <v>4.1900000000000004</v>
      </c>
      <c r="AA3876" s="16">
        <f t="shared" si="868"/>
        <v>502.80000000000007</v>
      </c>
      <c r="AB3876" s="16" t="s">
        <v>2113</v>
      </c>
      <c r="AC3876" s="16" t="s">
        <v>4415</v>
      </c>
      <c r="AD3876" s="16">
        <f t="shared" si="869"/>
        <v>175980.00000000003</v>
      </c>
      <c r="AE3876" s="16">
        <f t="shared" si="870"/>
        <v>1466.5000000000002</v>
      </c>
      <c r="AF3876" s="16">
        <f t="shared" si="871"/>
        <v>549937.50000000012</v>
      </c>
      <c r="AG3876" s="16">
        <f t="shared" si="872"/>
        <v>419.00000000000006</v>
      </c>
      <c r="AH3876" s="12">
        <f t="shared" si="873"/>
        <v>0</v>
      </c>
      <c r="AI3876" s="16">
        <f t="shared" si="874"/>
        <v>29.330000000000002</v>
      </c>
      <c r="AJ3876" s="16">
        <f t="shared" si="875"/>
        <v>101188.5</v>
      </c>
      <c r="AK3876" s="16">
        <f t="shared" si="876"/>
        <v>2095</v>
      </c>
      <c r="AL3876" s="16">
        <f t="shared" si="877"/>
        <v>20950.000000000004</v>
      </c>
      <c r="AM3876" s="16">
        <f t="shared" si="878"/>
        <v>335200.00000000006</v>
      </c>
      <c r="AN3876" s="16">
        <f t="shared" si="879"/>
        <v>1183256.0000000002</v>
      </c>
      <c r="AO3876" s="12" t="s">
        <v>1486</v>
      </c>
      <c r="AP3876" s="16">
        <v>4.1900000000000004</v>
      </c>
      <c r="AQ3876" s="16" t="s">
        <v>204</v>
      </c>
      <c r="AS3876" s="16" t="s">
        <v>2422</v>
      </c>
      <c r="AT3876" s="16" t="s">
        <v>2418</v>
      </c>
      <c r="AU3876" t="s">
        <v>4416</v>
      </c>
      <c r="AV3876" s="15" t="s">
        <v>4417</v>
      </c>
      <c r="AX3876" s="16" t="s">
        <v>207</v>
      </c>
      <c r="AY3876" s="16" t="s">
        <v>207</v>
      </c>
      <c r="AZ3876" s="16" t="s">
        <v>207</v>
      </c>
      <c r="BA3876" s="16" t="s">
        <v>207</v>
      </c>
      <c r="BB3876" s="16" t="s">
        <v>207</v>
      </c>
      <c r="BC3876" s="16">
        <v>4.1900000000000004</v>
      </c>
      <c r="BD3876" s="16">
        <f t="shared" si="880"/>
        <v>14.665000000000001</v>
      </c>
      <c r="BE3876" s="16">
        <f t="shared" si="881"/>
        <v>7395.3500000000013</v>
      </c>
      <c r="BG3876" s="16">
        <f t="shared" si="882"/>
        <v>5028.0000000000009</v>
      </c>
      <c r="BH3876" s="16">
        <f t="shared" si="883"/>
        <v>2681.6000000000004</v>
      </c>
      <c r="BI3876" s="16">
        <f t="shared" si="884"/>
        <v>33.520000000000003</v>
      </c>
    </row>
    <row r="3877" spans="1:61" ht="20.149999999999999" customHeight="1" x14ac:dyDescent="0.35">
      <c r="A3877">
        <v>3876</v>
      </c>
      <c r="B3877" t="s">
        <v>360</v>
      </c>
      <c r="C3877" t="s">
        <v>10489</v>
      </c>
      <c r="D3877" s="15" t="s">
        <v>4423</v>
      </c>
      <c r="E3877" s="12" t="s">
        <v>98</v>
      </c>
      <c r="F3877" s="16">
        <v>32626</v>
      </c>
      <c r="G3877" s="12" t="s">
        <v>588</v>
      </c>
      <c r="H3877" s="12" t="s">
        <v>589</v>
      </c>
      <c r="I3877" s="12" t="s">
        <v>1454</v>
      </c>
      <c r="J3877" s="12" t="s">
        <v>4413</v>
      </c>
      <c r="K3877" s="12" t="s">
        <v>4413</v>
      </c>
      <c r="N3877" s="16" t="s">
        <v>206</v>
      </c>
      <c r="O3877" s="16" t="s">
        <v>4414</v>
      </c>
      <c r="P3877" s="12" t="s">
        <v>131</v>
      </c>
      <c r="R3877" s="16">
        <v>1.75</v>
      </c>
      <c r="V3877" s="12" t="s">
        <v>204</v>
      </c>
      <c r="W3877" s="12" t="s">
        <v>204</v>
      </c>
      <c r="X3877" s="16">
        <v>1</v>
      </c>
      <c r="Z3877" s="16">
        <v>1.75</v>
      </c>
      <c r="AA3877" s="16">
        <f t="shared" si="868"/>
        <v>210</v>
      </c>
      <c r="AB3877" s="16" t="s">
        <v>2113</v>
      </c>
      <c r="AC3877" s="16" t="s">
        <v>12255</v>
      </c>
      <c r="AD3877" s="16">
        <f t="shared" si="869"/>
        <v>73500</v>
      </c>
      <c r="AE3877" s="16">
        <f t="shared" si="870"/>
        <v>612.5</v>
      </c>
      <c r="AF3877" s="16">
        <f t="shared" si="871"/>
        <v>229687.5</v>
      </c>
      <c r="AG3877" s="16">
        <f t="shared" si="872"/>
        <v>175</v>
      </c>
      <c r="AH3877" s="12">
        <f t="shared" si="873"/>
        <v>0</v>
      </c>
      <c r="AI3877" s="16">
        <f t="shared" si="874"/>
        <v>12.25</v>
      </c>
      <c r="AJ3877" s="16">
        <f t="shared" si="875"/>
        <v>42262.5</v>
      </c>
      <c r="AK3877" s="16">
        <f t="shared" si="876"/>
        <v>875</v>
      </c>
      <c r="AL3877" s="16">
        <f t="shared" si="877"/>
        <v>8750</v>
      </c>
      <c r="AM3877" s="16">
        <f t="shared" si="878"/>
        <v>140000</v>
      </c>
      <c r="AN3877" s="16">
        <f t="shared" si="879"/>
        <v>494200</v>
      </c>
      <c r="AO3877" s="12" t="s">
        <v>1486</v>
      </c>
      <c r="AP3877" s="16">
        <v>1.75</v>
      </c>
      <c r="AQ3877" s="16" t="s">
        <v>204</v>
      </c>
      <c r="AS3877" s="16" t="s">
        <v>2422</v>
      </c>
      <c r="AT3877" s="16" t="s">
        <v>2418</v>
      </c>
      <c r="AU3877" t="s">
        <v>4416</v>
      </c>
      <c r="AV3877" s="15" t="s">
        <v>4417</v>
      </c>
      <c r="AX3877" s="16" t="s">
        <v>207</v>
      </c>
      <c r="AY3877" s="16" t="s">
        <v>207</v>
      </c>
      <c r="AZ3877" s="16" t="s">
        <v>207</v>
      </c>
      <c r="BA3877" s="16" t="s">
        <v>207</v>
      </c>
      <c r="BB3877" s="16" t="s">
        <v>207</v>
      </c>
      <c r="BC3877" s="16">
        <v>1.75</v>
      </c>
      <c r="BD3877" s="16">
        <f t="shared" si="880"/>
        <v>6.125</v>
      </c>
      <c r="BE3877" s="16">
        <f t="shared" si="881"/>
        <v>3088.75</v>
      </c>
      <c r="BG3877" s="16">
        <f t="shared" si="882"/>
        <v>2100</v>
      </c>
      <c r="BH3877" s="16">
        <f t="shared" si="883"/>
        <v>1120</v>
      </c>
      <c r="BI3877" s="16">
        <f t="shared" si="884"/>
        <v>14</v>
      </c>
    </row>
    <row r="3878" spans="1:61" ht="20.149999999999999" customHeight="1" x14ac:dyDescent="0.35">
      <c r="A3878">
        <v>3877</v>
      </c>
      <c r="B3878" t="s">
        <v>360</v>
      </c>
      <c r="C3878" t="s">
        <v>10490</v>
      </c>
      <c r="D3878" s="15" t="s">
        <v>4424</v>
      </c>
      <c r="E3878" s="12" t="s">
        <v>98</v>
      </c>
      <c r="F3878" s="16">
        <v>30308</v>
      </c>
      <c r="G3878" s="12" t="s">
        <v>588</v>
      </c>
      <c r="H3878" s="12" t="s">
        <v>589</v>
      </c>
      <c r="I3878" s="12" t="s">
        <v>1454</v>
      </c>
      <c r="J3878" s="12" t="s">
        <v>4413</v>
      </c>
      <c r="K3878" s="12" t="s">
        <v>4413</v>
      </c>
      <c r="N3878" s="16" t="s">
        <v>206</v>
      </c>
      <c r="O3878" s="16" t="s">
        <v>4414</v>
      </c>
      <c r="P3878" s="12" t="s">
        <v>131</v>
      </c>
      <c r="R3878" s="16">
        <v>1.2</v>
      </c>
      <c r="V3878" s="12" t="s">
        <v>204</v>
      </c>
      <c r="W3878" s="12" t="s">
        <v>204</v>
      </c>
      <c r="X3878" s="16">
        <v>1</v>
      </c>
      <c r="Z3878" s="16">
        <v>1.2</v>
      </c>
      <c r="AA3878" s="16">
        <f t="shared" si="868"/>
        <v>144</v>
      </c>
      <c r="AB3878" s="16" t="s">
        <v>2113</v>
      </c>
      <c r="AC3878" s="16" t="s">
        <v>12255</v>
      </c>
      <c r="AD3878" s="16">
        <f t="shared" si="869"/>
        <v>50400</v>
      </c>
      <c r="AE3878" s="16">
        <f t="shared" si="870"/>
        <v>420</v>
      </c>
      <c r="AF3878" s="16">
        <f t="shared" si="871"/>
        <v>157500</v>
      </c>
      <c r="AG3878" s="16">
        <f t="shared" si="872"/>
        <v>120</v>
      </c>
      <c r="AH3878" s="12">
        <f t="shared" si="873"/>
        <v>0</v>
      </c>
      <c r="AI3878" s="16">
        <f t="shared" si="874"/>
        <v>8.4</v>
      </c>
      <c r="AJ3878" s="16">
        <f t="shared" si="875"/>
        <v>28980</v>
      </c>
      <c r="AK3878" s="16">
        <f t="shared" si="876"/>
        <v>600</v>
      </c>
      <c r="AL3878" s="16">
        <f t="shared" si="877"/>
        <v>6000</v>
      </c>
      <c r="AM3878" s="16">
        <f t="shared" si="878"/>
        <v>96000</v>
      </c>
      <c r="AN3878" s="16">
        <f t="shared" si="879"/>
        <v>338880</v>
      </c>
      <c r="AO3878" s="12" t="s">
        <v>1486</v>
      </c>
      <c r="AP3878" s="16">
        <v>1.2</v>
      </c>
      <c r="AQ3878" s="16" t="s">
        <v>204</v>
      </c>
      <c r="AS3878" s="16" t="s">
        <v>2422</v>
      </c>
      <c r="AT3878" s="16" t="s">
        <v>2418</v>
      </c>
      <c r="AU3878" t="s">
        <v>4416</v>
      </c>
      <c r="AV3878" s="15" t="s">
        <v>4417</v>
      </c>
      <c r="AX3878" s="16" t="s">
        <v>207</v>
      </c>
      <c r="AY3878" s="16" t="s">
        <v>207</v>
      </c>
      <c r="AZ3878" s="16" t="s">
        <v>207</v>
      </c>
      <c r="BA3878" s="16" t="s">
        <v>207</v>
      </c>
      <c r="BB3878" s="16" t="s">
        <v>207</v>
      </c>
      <c r="BC3878" s="16">
        <v>1.2</v>
      </c>
      <c r="BD3878" s="16">
        <f t="shared" si="880"/>
        <v>4.2</v>
      </c>
      <c r="BE3878" s="16">
        <f t="shared" si="881"/>
        <v>2118</v>
      </c>
      <c r="BG3878" s="16">
        <f t="shared" si="882"/>
        <v>1440</v>
      </c>
      <c r="BH3878" s="16">
        <f t="shared" si="883"/>
        <v>768</v>
      </c>
      <c r="BI3878" s="16">
        <f t="shared" si="884"/>
        <v>9.6</v>
      </c>
    </row>
    <row r="3879" spans="1:61" ht="20.149999999999999" customHeight="1" x14ac:dyDescent="0.35">
      <c r="A3879">
        <v>3878</v>
      </c>
      <c r="B3879" t="s">
        <v>360</v>
      </c>
      <c r="C3879" t="s">
        <v>10491</v>
      </c>
      <c r="D3879" s="15" t="s">
        <v>4425</v>
      </c>
      <c r="E3879" s="12" t="s">
        <v>98</v>
      </c>
      <c r="F3879" s="16">
        <v>23811</v>
      </c>
      <c r="G3879" s="12" t="s">
        <v>588</v>
      </c>
      <c r="H3879" s="12" t="s">
        <v>589</v>
      </c>
      <c r="I3879" s="12" t="s">
        <v>1454</v>
      </c>
      <c r="J3879" s="12" t="s">
        <v>4413</v>
      </c>
      <c r="K3879" s="12" t="s">
        <v>4413</v>
      </c>
      <c r="N3879" s="16" t="s">
        <v>206</v>
      </c>
      <c r="O3879" s="16" t="s">
        <v>4414</v>
      </c>
      <c r="P3879" s="12" t="s">
        <v>131</v>
      </c>
      <c r="R3879" s="16">
        <v>2.3199999999999998</v>
      </c>
      <c r="V3879" s="12" t="s">
        <v>204</v>
      </c>
      <c r="W3879" s="12" t="s">
        <v>204</v>
      </c>
      <c r="X3879" s="16">
        <v>1</v>
      </c>
      <c r="Z3879" s="16">
        <v>2.3199999999999998</v>
      </c>
      <c r="AA3879" s="16">
        <f t="shared" si="868"/>
        <v>278.39999999999998</v>
      </c>
      <c r="AB3879" s="16" t="s">
        <v>2113</v>
      </c>
      <c r="AC3879" s="16" t="s">
        <v>12255</v>
      </c>
      <c r="AD3879" s="16">
        <f t="shared" si="869"/>
        <v>97439.999999999985</v>
      </c>
      <c r="AE3879" s="16">
        <f t="shared" si="870"/>
        <v>812</v>
      </c>
      <c r="AF3879" s="16">
        <f t="shared" si="871"/>
        <v>304500</v>
      </c>
      <c r="AG3879" s="16">
        <f t="shared" si="872"/>
        <v>231.99999999999997</v>
      </c>
      <c r="AH3879" s="12">
        <f t="shared" si="873"/>
        <v>0</v>
      </c>
      <c r="AI3879" s="16">
        <f t="shared" si="874"/>
        <v>16.239999999999998</v>
      </c>
      <c r="AJ3879" s="16">
        <f t="shared" si="875"/>
        <v>56027.999999999993</v>
      </c>
      <c r="AK3879" s="16">
        <f t="shared" si="876"/>
        <v>1160</v>
      </c>
      <c r="AL3879" s="16">
        <f t="shared" si="877"/>
        <v>11600</v>
      </c>
      <c r="AM3879" s="16">
        <f t="shared" si="878"/>
        <v>185600</v>
      </c>
      <c r="AN3879" s="16">
        <f t="shared" si="879"/>
        <v>655168</v>
      </c>
      <c r="AO3879" s="12" t="s">
        <v>1486</v>
      </c>
      <c r="AP3879" s="16">
        <v>2.3199999999999998</v>
      </c>
      <c r="AQ3879" s="16" t="s">
        <v>204</v>
      </c>
      <c r="AS3879" s="16" t="s">
        <v>2422</v>
      </c>
      <c r="AT3879" s="16" t="s">
        <v>2418</v>
      </c>
      <c r="AU3879" t="s">
        <v>4416</v>
      </c>
      <c r="AV3879" s="15" t="s">
        <v>4417</v>
      </c>
      <c r="AX3879" s="16" t="s">
        <v>207</v>
      </c>
      <c r="AY3879" s="16" t="s">
        <v>207</v>
      </c>
      <c r="AZ3879" s="16" t="s">
        <v>207</v>
      </c>
      <c r="BA3879" s="16" t="s">
        <v>207</v>
      </c>
      <c r="BB3879" s="16" t="s">
        <v>207</v>
      </c>
      <c r="BC3879" s="16">
        <v>2.3199999999999998</v>
      </c>
      <c r="BD3879" s="16">
        <f t="shared" si="880"/>
        <v>8.1199999999999992</v>
      </c>
      <c r="BE3879" s="16">
        <f t="shared" si="881"/>
        <v>4094.8</v>
      </c>
      <c r="BG3879" s="16">
        <f t="shared" si="882"/>
        <v>2784</v>
      </c>
      <c r="BH3879" s="16">
        <f t="shared" si="883"/>
        <v>1484.8</v>
      </c>
      <c r="BI3879" s="16">
        <f t="shared" si="884"/>
        <v>18.559999999999999</v>
      </c>
    </row>
    <row r="3880" spans="1:61" ht="20.149999999999999" customHeight="1" x14ac:dyDescent="0.35">
      <c r="A3880">
        <v>3879</v>
      </c>
      <c r="B3880" t="s">
        <v>360</v>
      </c>
      <c r="C3880" t="s">
        <v>10492</v>
      </c>
      <c r="D3880" s="15" t="s">
        <v>4426</v>
      </c>
      <c r="E3880" s="12" t="s">
        <v>98</v>
      </c>
      <c r="F3880" s="16">
        <v>23517</v>
      </c>
      <c r="G3880" s="12" t="s">
        <v>588</v>
      </c>
      <c r="H3880" s="12" t="s">
        <v>589</v>
      </c>
      <c r="I3880" s="12" t="s">
        <v>1454</v>
      </c>
      <c r="J3880" s="12" t="s">
        <v>4413</v>
      </c>
      <c r="K3880" s="12" t="s">
        <v>4413</v>
      </c>
      <c r="N3880" s="16" t="s">
        <v>206</v>
      </c>
      <c r="O3880" s="16" t="s">
        <v>4414</v>
      </c>
      <c r="P3880" s="12" t="s">
        <v>131</v>
      </c>
      <c r="R3880" s="16">
        <v>1.17</v>
      </c>
      <c r="V3880" s="12" t="s">
        <v>204</v>
      </c>
      <c r="W3880" s="12" t="s">
        <v>204</v>
      </c>
      <c r="X3880" s="16">
        <v>1</v>
      </c>
      <c r="Z3880" s="16">
        <v>1.17</v>
      </c>
      <c r="AA3880" s="16">
        <f t="shared" si="868"/>
        <v>140.39999999999998</v>
      </c>
      <c r="AB3880" s="16" t="s">
        <v>2113</v>
      </c>
      <c r="AC3880" s="16" t="s">
        <v>12255</v>
      </c>
      <c r="AD3880" s="16">
        <f t="shared" si="869"/>
        <v>49139.999999999993</v>
      </c>
      <c r="AE3880" s="16">
        <f t="shared" si="870"/>
        <v>409.5</v>
      </c>
      <c r="AF3880" s="16">
        <f t="shared" si="871"/>
        <v>153562.5</v>
      </c>
      <c r="AG3880" s="16">
        <f t="shared" si="872"/>
        <v>117</v>
      </c>
      <c r="AH3880" s="12">
        <f t="shared" si="873"/>
        <v>0</v>
      </c>
      <c r="AI3880" s="16">
        <f t="shared" si="874"/>
        <v>8.19</v>
      </c>
      <c r="AJ3880" s="16">
        <f t="shared" si="875"/>
        <v>28255.5</v>
      </c>
      <c r="AK3880" s="16">
        <f t="shared" si="876"/>
        <v>585</v>
      </c>
      <c r="AL3880" s="16">
        <f t="shared" si="877"/>
        <v>5850</v>
      </c>
      <c r="AM3880" s="16">
        <f t="shared" si="878"/>
        <v>93600</v>
      </c>
      <c r="AN3880" s="16">
        <f t="shared" si="879"/>
        <v>330408</v>
      </c>
      <c r="AO3880" s="12" t="s">
        <v>1486</v>
      </c>
      <c r="AP3880" s="16">
        <v>1.17</v>
      </c>
      <c r="AQ3880" s="16" t="s">
        <v>204</v>
      </c>
      <c r="AS3880" s="16" t="s">
        <v>2422</v>
      </c>
      <c r="AT3880" s="16" t="s">
        <v>2418</v>
      </c>
      <c r="AU3880" t="s">
        <v>4416</v>
      </c>
      <c r="AV3880" s="15" t="s">
        <v>4417</v>
      </c>
      <c r="AX3880" s="16" t="s">
        <v>207</v>
      </c>
      <c r="AY3880" s="16" t="s">
        <v>207</v>
      </c>
      <c r="AZ3880" s="16" t="s">
        <v>207</v>
      </c>
      <c r="BA3880" s="16" t="s">
        <v>207</v>
      </c>
      <c r="BB3880" s="16" t="s">
        <v>207</v>
      </c>
      <c r="BC3880" s="16">
        <v>1.17</v>
      </c>
      <c r="BD3880" s="16">
        <f t="shared" si="880"/>
        <v>4.0949999999999998</v>
      </c>
      <c r="BE3880" s="16">
        <f t="shared" si="881"/>
        <v>2065.0500000000002</v>
      </c>
      <c r="BG3880" s="16">
        <f t="shared" si="882"/>
        <v>1404</v>
      </c>
      <c r="BH3880" s="16">
        <f t="shared" si="883"/>
        <v>748.8</v>
      </c>
      <c r="BI3880" s="16">
        <f t="shared" si="884"/>
        <v>9.36</v>
      </c>
    </row>
    <row r="3881" spans="1:61" ht="20.149999999999999" customHeight="1" x14ac:dyDescent="0.35">
      <c r="A3881">
        <v>3880</v>
      </c>
      <c r="B3881" t="s">
        <v>360</v>
      </c>
      <c r="C3881" t="s">
        <v>10493</v>
      </c>
      <c r="D3881" s="15" t="s">
        <v>4418</v>
      </c>
      <c r="E3881" s="12" t="s">
        <v>98</v>
      </c>
      <c r="F3881" s="16">
        <v>29354</v>
      </c>
      <c r="G3881" s="12" t="s">
        <v>588</v>
      </c>
      <c r="H3881" s="12" t="s">
        <v>589</v>
      </c>
      <c r="I3881" s="12" t="s">
        <v>1454</v>
      </c>
      <c r="J3881" s="12" t="s">
        <v>4413</v>
      </c>
      <c r="K3881" s="12" t="s">
        <v>4413</v>
      </c>
      <c r="N3881" s="16" t="s">
        <v>206</v>
      </c>
      <c r="O3881" s="16" t="s">
        <v>4414</v>
      </c>
      <c r="P3881" s="12" t="s">
        <v>131</v>
      </c>
      <c r="R3881" s="16">
        <v>3.64</v>
      </c>
      <c r="V3881" s="12" t="s">
        <v>204</v>
      </c>
      <c r="W3881" s="12" t="s">
        <v>204</v>
      </c>
      <c r="X3881" s="16">
        <v>1</v>
      </c>
      <c r="Z3881" s="16">
        <v>3.64</v>
      </c>
      <c r="AA3881" s="16">
        <f t="shared" si="868"/>
        <v>436.8</v>
      </c>
      <c r="AB3881" s="16" t="s">
        <v>2113</v>
      </c>
      <c r="AC3881" s="16" t="s">
        <v>12255</v>
      </c>
      <c r="AD3881" s="16">
        <f t="shared" si="869"/>
        <v>152880</v>
      </c>
      <c r="AE3881" s="16">
        <f t="shared" si="870"/>
        <v>1274</v>
      </c>
      <c r="AF3881" s="16">
        <f t="shared" si="871"/>
        <v>477750</v>
      </c>
      <c r="AG3881" s="16">
        <f t="shared" si="872"/>
        <v>364</v>
      </c>
      <c r="AH3881" s="12">
        <f t="shared" si="873"/>
        <v>0</v>
      </c>
      <c r="AI3881" s="16">
        <f t="shared" si="874"/>
        <v>25.48</v>
      </c>
      <c r="AJ3881" s="16">
        <f t="shared" si="875"/>
        <v>87906</v>
      </c>
      <c r="AK3881" s="16">
        <f t="shared" si="876"/>
        <v>1820</v>
      </c>
      <c r="AL3881" s="16">
        <f t="shared" si="877"/>
        <v>18200</v>
      </c>
      <c r="AM3881" s="16">
        <f t="shared" si="878"/>
        <v>291200</v>
      </c>
      <c r="AN3881" s="16">
        <f t="shared" si="879"/>
        <v>1027936</v>
      </c>
      <c r="AO3881" s="12" t="s">
        <v>1486</v>
      </c>
      <c r="AP3881" s="16">
        <v>3.64</v>
      </c>
      <c r="AQ3881" s="16" t="s">
        <v>204</v>
      </c>
      <c r="AS3881" s="16" t="s">
        <v>2422</v>
      </c>
      <c r="AT3881" s="16" t="s">
        <v>2418</v>
      </c>
      <c r="AU3881" t="s">
        <v>4416</v>
      </c>
      <c r="AV3881" s="15" t="s">
        <v>4417</v>
      </c>
      <c r="AX3881" s="16" t="s">
        <v>207</v>
      </c>
      <c r="AY3881" s="16" t="s">
        <v>207</v>
      </c>
      <c r="AZ3881" s="16" t="s">
        <v>207</v>
      </c>
      <c r="BA3881" s="16" t="s">
        <v>207</v>
      </c>
      <c r="BB3881" s="16" t="s">
        <v>207</v>
      </c>
      <c r="BC3881" s="16">
        <v>3.64</v>
      </c>
      <c r="BD3881" s="16">
        <f t="shared" si="880"/>
        <v>12.74</v>
      </c>
      <c r="BE3881" s="16">
        <f t="shared" si="881"/>
        <v>6424.6</v>
      </c>
      <c r="BG3881" s="16">
        <f t="shared" si="882"/>
        <v>4368</v>
      </c>
      <c r="BH3881" s="16">
        <f t="shared" si="883"/>
        <v>2329.6</v>
      </c>
      <c r="BI3881" s="16">
        <f t="shared" si="884"/>
        <v>29.119999999999997</v>
      </c>
    </row>
    <row r="3882" spans="1:61" ht="20.149999999999999" customHeight="1" x14ac:dyDescent="0.35">
      <c r="A3882">
        <v>3881</v>
      </c>
      <c r="B3882" t="s">
        <v>360</v>
      </c>
      <c r="C3882" t="s">
        <v>10494</v>
      </c>
      <c r="D3882" s="15" t="s">
        <v>4427</v>
      </c>
      <c r="E3882" s="12" t="s">
        <v>93</v>
      </c>
      <c r="F3882" s="16">
        <v>29345</v>
      </c>
      <c r="G3882" s="12" t="s">
        <v>588</v>
      </c>
      <c r="H3882" s="12" t="s">
        <v>589</v>
      </c>
      <c r="I3882" s="12" t="s">
        <v>1454</v>
      </c>
      <c r="J3882" s="12" t="s">
        <v>4413</v>
      </c>
      <c r="K3882" s="12" t="s">
        <v>4413</v>
      </c>
      <c r="N3882" s="16" t="s">
        <v>206</v>
      </c>
      <c r="O3882" s="16" t="s">
        <v>4414</v>
      </c>
      <c r="P3882" s="12" t="s">
        <v>131</v>
      </c>
      <c r="R3882" s="16">
        <v>1</v>
      </c>
      <c r="V3882" s="12" t="s">
        <v>204</v>
      </c>
      <c r="W3882" s="12" t="s">
        <v>204</v>
      </c>
      <c r="X3882" s="16">
        <v>1</v>
      </c>
      <c r="Z3882" s="16">
        <v>1</v>
      </c>
      <c r="AA3882" s="16">
        <f t="shared" si="868"/>
        <v>120</v>
      </c>
      <c r="AB3882" s="16" t="s">
        <v>2113</v>
      </c>
      <c r="AC3882" s="16" t="s">
        <v>12255</v>
      </c>
      <c r="AD3882" s="16">
        <f t="shared" si="869"/>
        <v>42000</v>
      </c>
      <c r="AE3882" s="16">
        <f t="shared" si="870"/>
        <v>350</v>
      </c>
      <c r="AF3882" s="16">
        <f t="shared" si="871"/>
        <v>131250</v>
      </c>
      <c r="AG3882" s="16">
        <f t="shared" si="872"/>
        <v>100</v>
      </c>
      <c r="AH3882" s="12">
        <f t="shared" si="873"/>
        <v>0</v>
      </c>
      <c r="AI3882" s="16">
        <f t="shared" si="874"/>
        <v>7</v>
      </c>
      <c r="AJ3882" s="16">
        <f t="shared" si="875"/>
        <v>24150</v>
      </c>
      <c r="AK3882" s="16">
        <f t="shared" si="876"/>
        <v>500</v>
      </c>
      <c r="AL3882" s="16">
        <f t="shared" si="877"/>
        <v>5000</v>
      </c>
      <c r="AM3882" s="16">
        <f t="shared" si="878"/>
        <v>80000</v>
      </c>
      <c r="AN3882" s="16">
        <f t="shared" si="879"/>
        <v>282400</v>
      </c>
      <c r="AO3882" s="12" t="s">
        <v>1486</v>
      </c>
      <c r="AP3882" s="16">
        <v>1</v>
      </c>
      <c r="AQ3882" s="16" t="s">
        <v>204</v>
      </c>
      <c r="AS3882" s="16" t="s">
        <v>2422</v>
      </c>
      <c r="AT3882" s="16" t="s">
        <v>2418</v>
      </c>
      <c r="AU3882" t="s">
        <v>4416</v>
      </c>
      <c r="AV3882" s="15" t="s">
        <v>4417</v>
      </c>
      <c r="AX3882" s="16" t="s">
        <v>207</v>
      </c>
      <c r="AY3882" s="16" t="s">
        <v>207</v>
      </c>
      <c r="AZ3882" s="16" t="s">
        <v>207</v>
      </c>
      <c r="BA3882" s="16" t="s">
        <v>207</v>
      </c>
      <c r="BB3882" s="16" t="s">
        <v>207</v>
      </c>
      <c r="BC3882" s="16">
        <v>1</v>
      </c>
      <c r="BD3882" s="16">
        <f t="shared" si="880"/>
        <v>3.5</v>
      </c>
      <c r="BE3882" s="16">
        <f t="shared" si="881"/>
        <v>1765</v>
      </c>
      <c r="BG3882" s="16">
        <f t="shared" si="882"/>
        <v>1200</v>
      </c>
      <c r="BH3882" s="16">
        <f t="shared" si="883"/>
        <v>640</v>
      </c>
      <c r="BI3882" s="16">
        <f t="shared" si="884"/>
        <v>8</v>
      </c>
    </row>
    <row r="3883" spans="1:61" ht="20.149999999999999" customHeight="1" x14ac:dyDescent="0.35">
      <c r="A3883">
        <v>3882</v>
      </c>
      <c r="B3883" t="s">
        <v>360</v>
      </c>
      <c r="C3883" t="s">
        <v>10495</v>
      </c>
      <c r="D3883" s="15" t="s">
        <v>4428</v>
      </c>
      <c r="E3883" s="12" t="s">
        <v>98</v>
      </c>
      <c r="F3883" s="16">
        <v>31603</v>
      </c>
      <c r="G3883" s="12" t="s">
        <v>588</v>
      </c>
      <c r="H3883" s="12" t="s">
        <v>589</v>
      </c>
      <c r="I3883" s="12" t="s">
        <v>1454</v>
      </c>
      <c r="J3883" s="12" t="s">
        <v>4413</v>
      </c>
      <c r="K3883" s="12" t="s">
        <v>4413</v>
      </c>
      <c r="N3883" s="16" t="s">
        <v>206</v>
      </c>
      <c r="O3883" s="16" t="s">
        <v>4414</v>
      </c>
      <c r="P3883" s="12" t="s">
        <v>131</v>
      </c>
      <c r="R3883" s="16">
        <v>2.98</v>
      </c>
      <c r="V3883" s="12" t="s">
        <v>204</v>
      </c>
      <c r="W3883" s="12" t="s">
        <v>204</v>
      </c>
      <c r="X3883" s="16">
        <v>1</v>
      </c>
      <c r="Z3883" s="16">
        <v>2.98</v>
      </c>
      <c r="AA3883" s="16">
        <f t="shared" si="868"/>
        <v>357.6</v>
      </c>
      <c r="AB3883" s="16" t="s">
        <v>2113</v>
      </c>
      <c r="AC3883" s="16" t="s">
        <v>12255</v>
      </c>
      <c r="AD3883" s="16">
        <f t="shared" si="869"/>
        <v>125160.00000000001</v>
      </c>
      <c r="AE3883" s="16">
        <f t="shared" si="870"/>
        <v>1043</v>
      </c>
      <c r="AF3883" s="16">
        <f t="shared" si="871"/>
        <v>391125</v>
      </c>
      <c r="AG3883" s="16">
        <f t="shared" si="872"/>
        <v>298</v>
      </c>
      <c r="AH3883" s="12">
        <f t="shared" si="873"/>
        <v>0</v>
      </c>
      <c r="AI3883" s="16">
        <f t="shared" si="874"/>
        <v>20.86</v>
      </c>
      <c r="AJ3883" s="16">
        <f t="shared" si="875"/>
        <v>71967</v>
      </c>
      <c r="AK3883" s="16">
        <f t="shared" si="876"/>
        <v>1490</v>
      </c>
      <c r="AL3883" s="16">
        <f t="shared" si="877"/>
        <v>14900</v>
      </c>
      <c r="AM3883" s="16">
        <f t="shared" si="878"/>
        <v>238400</v>
      </c>
      <c r="AN3883" s="16">
        <f t="shared" si="879"/>
        <v>841552</v>
      </c>
      <c r="AO3883" s="12" t="s">
        <v>1486</v>
      </c>
      <c r="AP3883" s="16">
        <v>2.98</v>
      </c>
      <c r="AQ3883" s="16" t="s">
        <v>204</v>
      </c>
      <c r="AS3883" s="16" t="s">
        <v>2422</v>
      </c>
      <c r="AT3883" s="16" t="s">
        <v>2418</v>
      </c>
      <c r="AU3883" t="s">
        <v>4416</v>
      </c>
      <c r="AV3883" s="15" t="s">
        <v>4417</v>
      </c>
      <c r="AX3883" s="16" t="s">
        <v>207</v>
      </c>
      <c r="AY3883" s="16" t="s">
        <v>207</v>
      </c>
      <c r="AZ3883" s="16" t="s">
        <v>207</v>
      </c>
      <c r="BA3883" s="16" t="s">
        <v>207</v>
      </c>
      <c r="BB3883" s="16" t="s">
        <v>207</v>
      </c>
      <c r="BC3883" s="16">
        <v>2.98</v>
      </c>
      <c r="BD3883" s="16">
        <f t="shared" si="880"/>
        <v>10.43</v>
      </c>
      <c r="BE3883" s="16">
        <f t="shared" si="881"/>
        <v>5259.7</v>
      </c>
      <c r="BG3883" s="16">
        <f t="shared" si="882"/>
        <v>3576</v>
      </c>
      <c r="BH3883" s="16">
        <f t="shared" si="883"/>
        <v>1907.2</v>
      </c>
      <c r="BI3883" s="16">
        <f t="shared" si="884"/>
        <v>23.84</v>
      </c>
    </row>
    <row r="3884" spans="1:61" ht="20.149999999999999" customHeight="1" x14ac:dyDescent="0.35">
      <c r="A3884">
        <v>3883</v>
      </c>
      <c r="B3884" t="s">
        <v>360</v>
      </c>
      <c r="C3884" t="s">
        <v>10496</v>
      </c>
      <c r="D3884" s="15" t="s">
        <v>4429</v>
      </c>
      <c r="E3884" s="12" t="s">
        <v>98</v>
      </c>
      <c r="F3884" s="16">
        <v>1981</v>
      </c>
      <c r="G3884" s="12" t="s">
        <v>588</v>
      </c>
      <c r="H3884" s="12" t="s">
        <v>589</v>
      </c>
      <c r="I3884" s="12" t="s">
        <v>1454</v>
      </c>
      <c r="J3884" s="12" t="s">
        <v>4413</v>
      </c>
      <c r="K3884" s="12" t="s">
        <v>4413</v>
      </c>
      <c r="N3884" s="16" t="s">
        <v>206</v>
      </c>
      <c r="O3884" s="16" t="s">
        <v>4414</v>
      </c>
      <c r="P3884" s="12" t="s">
        <v>131</v>
      </c>
      <c r="R3884" s="16">
        <v>1.56</v>
      </c>
      <c r="V3884" s="12" t="s">
        <v>204</v>
      </c>
      <c r="W3884" s="12" t="s">
        <v>204</v>
      </c>
      <c r="X3884" s="16">
        <v>1</v>
      </c>
      <c r="Z3884" s="16">
        <v>1.56</v>
      </c>
      <c r="AA3884" s="16">
        <f t="shared" si="868"/>
        <v>187.20000000000002</v>
      </c>
      <c r="AB3884" s="16" t="s">
        <v>2113</v>
      </c>
      <c r="AC3884" s="16" t="s">
        <v>12255</v>
      </c>
      <c r="AD3884" s="16">
        <f t="shared" si="869"/>
        <v>65520.000000000007</v>
      </c>
      <c r="AE3884" s="16">
        <f t="shared" si="870"/>
        <v>546</v>
      </c>
      <c r="AF3884" s="16">
        <f t="shared" si="871"/>
        <v>204750</v>
      </c>
      <c r="AG3884" s="16">
        <f t="shared" si="872"/>
        <v>156</v>
      </c>
      <c r="AH3884" s="12">
        <f t="shared" si="873"/>
        <v>0</v>
      </c>
      <c r="AI3884" s="16">
        <f t="shared" si="874"/>
        <v>10.92</v>
      </c>
      <c r="AJ3884" s="16">
        <f t="shared" si="875"/>
        <v>37674</v>
      </c>
      <c r="AK3884" s="16">
        <f t="shared" si="876"/>
        <v>780</v>
      </c>
      <c r="AL3884" s="16">
        <f t="shared" si="877"/>
        <v>7800</v>
      </c>
      <c r="AM3884" s="16">
        <f t="shared" si="878"/>
        <v>124800</v>
      </c>
      <c r="AN3884" s="16">
        <f t="shared" si="879"/>
        <v>440544</v>
      </c>
      <c r="AO3884" s="12" t="s">
        <v>1486</v>
      </c>
      <c r="AP3884" s="16">
        <v>1.56</v>
      </c>
      <c r="AQ3884" s="16" t="s">
        <v>204</v>
      </c>
      <c r="AS3884" s="16" t="s">
        <v>2422</v>
      </c>
      <c r="AT3884" s="16" t="s">
        <v>2418</v>
      </c>
      <c r="AU3884" t="s">
        <v>4416</v>
      </c>
      <c r="AV3884" s="15" t="s">
        <v>4417</v>
      </c>
      <c r="AX3884" s="16" t="s">
        <v>207</v>
      </c>
      <c r="AY3884" s="16" t="s">
        <v>207</v>
      </c>
      <c r="AZ3884" s="16" t="s">
        <v>207</v>
      </c>
      <c r="BA3884" s="16" t="s">
        <v>207</v>
      </c>
      <c r="BB3884" s="16" t="s">
        <v>207</v>
      </c>
      <c r="BC3884" s="16">
        <v>1.56</v>
      </c>
      <c r="BD3884" s="16">
        <f t="shared" si="880"/>
        <v>5.46</v>
      </c>
      <c r="BE3884" s="16">
        <f t="shared" si="881"/>
        <v>2753.4</v>
      </c>
      <c r="BG3884" s="16">
        <f t="shared" si="882"/>
        <v>1872</v>
      </c>
      <c r="BH3884" s="16">
        <f t="shared" si="883"/>
        <v>998.40000000000009</v>
      </c>
      <c r="BI3884" s="16">
        <f t="shared" si="884"/>
        <v>12.48</v>
      </c>
    </row>
    <row r="3885" spans="1:61" ht="20.149999999999999" customHeight="1" x14ac:dyDescent="0.35">
      <c r="A3885">
        <v>3884</v>
      </c>
      <c r="B3885" t="s">
        <v>360</v>
      </c>
      <c r="C3885" t="s">
        <v>10497</v>
      </c>
      <c r="D3885" s="15" t="s">
        <v>4430</v>
      </c>
      <c r="E3885" s="12" t="s">
        <v>98</v>
      </c>
      <c r="F3885" s="16">
        <v>15768</v>
      </c>
      <c r="G3885" s="12" t="s">
        <v>588</v>
      </c>
      <c r="H3885" s="12" t="s">
        <v>589</v>
      </c>
      <c r="I3885" s="12" t="s">
        <v>1454</v>
      </c>
      <c r="J3885" s="12" t="s">
        <v>4413</v>
      </c>
      <c r="K3885" s="12" t="s">
        <v>4413</v>
      </c>
      <c r="N3885" s="16" t="s">
        <v>206</v>
      </c>
      <c r="O3885" s="16" t="s">
        <v>4414</v>
      </c>
      <c r="P3885" s="12" t="s">
        <v>131</v>
      </c>
      <c r="R3885" s="16">
        <v>5.37</v>
      </c>
      <c r="V3885" s="12" t="s">
        <v>204</v>
      </c>
      <c r="W3885" s="12" t="s">
        <v>204</v>
      </c>
      <c r="X3885" s="16">
        <v>1</v>
      </c>
      <c r="Z3885" s="16">
        <v>5.37</v>
      </c>
      <c r="AA3885" s="16">
        <f t="shared" si="868"/>
        <v>644.4</v>
      </c>
      <c r="AB3885" s="16" t="s">
        <v>2113</v>
      </c>
      <c r="AC3885" s="16" t="s">
        <v>4415</v>
      </c>
      <c r="AD3885" s="16">
        <f t="shared" si="869"/>
        <v>225540</v>
      </c>
      <c r="AE3885" s="16">
        <f t="shared" si="870"/>
        <v>1879.5</v>
      </c>
      <c r="AF3885" s="16">
        <f t="shared" si="871"/>
        <v>704812.5</v>
      </c>
      <c r="AG3885" s="16">
        <f t="shared" si="872"/>
        <v>537</v>
      </c>
      <c r="AH3885" s="12">
        <f t="shared" si="873"/>
        <v>0</v>
      </c>
      <c r="AI3885" s="16">
        <f t="shared" si="874"/>
        <v>37.590000000000003</v>
      </c>
      <c r="AJ3885" s="16">
        <f t="shared" si="875"/>
        <v>129685.50000000001</v>
      </c>
      <c r="AK3885" s="16">
        <f t="shared" si="876"/>
        <v>2685</v>
      </c>
      <c r="AL3885" s="16">
        <f t="shared" si="877"/>
        <v>26850</v>
      </c>
      <c r="AM3885" s="16">
        <f t="shared" si="878"/>
        <v>429600</v>
      </c>
      <c r="AN3885" s="16">
        <f t="shared" si="879"/>
        <v>1516488</v>
      </c>
      <c r="AO3885" s="12" t="s">
        <v>1486</v>
      </c>
      <c r="AP3885" s="16">
        <v>5.37</v>
      </c>
      <c r="AQ3885" s="16" t="s">
        <v>204</v>
      </c>
      <c r="AS3885" s="16" t="s">
        <v>2422</v>
      </c>
      <c r="AT3885" s="16" t="s">
        <v>2418</v>
      </c>
      <c r="AU3885" t="s">
        <v>4416</v>
      </c>
      <c r="AV3885" s="15" t="s">
        <v>4417</v>
      </c>
      <c r="AX3885" s="16" t="s">
        <v>207</v>
      </c>
      <c r="AY3885" s="16" t="s">
        <v>207</v>
      </c>
      <c r="AZ3885" s="16" t="s">
        <v>207</v>
      </c>
      <c r="BA3885" s="16" t="s">
        <v>207</v>
      </c>
      <c r="BB3885" s="16" t="s">
        <v>207</v>
      </c>
      <c r="BC3885" s="16">
        <v>5.37</v>
      </c>
      <c r="BD3885" s="16">
        <f t="shared" si="880"/>
        <v>18.795000000000002</v>
      </c>
      <c r="BE3885" s="16">
        <f t="shared" si="881"/>
        <v>9478.0499999999993</v>
      </c>
      <c r="BG3885" s="16">
        <f t="shared" si="882"/>
        <v>6444</v>
      </c>
      <c r="BH3885" s="16">
        <f t="shared" si="883"/>
        <v>3436.8</v>
      </c>
      <c r="BI3885" s="16">
        <f t="shared" si="884"/>
        <v>42.96</v>
      </c>
    </row>
    <row r="3886" spans="1:61" ht="20.149999999999999" customHeight="1" x14ac:dyDescent="0.35">
      <c r="A3886">
        <v>3885</v>
      </c>
      <c r="B3886" t="s">
        <v>360</v>
      </c>
      <c r="C3886" t="s">
        <v>10498</v>
      </c>
      <c r="D3886" s="15" t="s">
        <v>4431</v>
      </c>
      <c r="E3886" s="12" t="s">
        <v>93</v>
      </c>
      <c r="F3886" s="16">
        <v>27487</v>
      </c>
      <c r="G3886" s="12" t="s">
        <v>588</v>
      </c>
      <c r="H3886" s="12" t="s">
        <v>589</v>
      </c>
      <c r="I3886" s="12" t="s">
        <v>1454</v>
      </c>
      <c r="J3886" s="12" t="s">
        <v>4413</v>
      </c>
      <c r="K3886" s="12" t="s">
        <v>4413</v>
      </c>
      <c r="N3886" s="16" t="s">
        <v>206</v>
      </c>
      <c r="O3886" s="16" t="s">
        <v>4414</v>
      </c>
      <c r="P3886" s="12" t="s">
        <v>131</v>
      </c>
      <c r="R3886" s="16">
        <v>2.2000000000000002</v>
      </c>
      <c r="V3886" s="12" t="s">
        <v>204</v>
      </c>
      <c r="W3886" s="12" t="s">
        <v>204</v>
      </c>
      <c r="X3886" s="16">
        <v>1</v>
      </c>
      <c r="Z3886" s="16">
        <v>2.2000000000000002</v>
      </c>
      <c r="AA3886" s="16">
        <f t="shared" si="868"/>
        <v>264</v>
      </c>
      <c r="AB3886" s="16" t="s">
        <v>2113</v>
      </c>
      <c r="AC3886" s="16" t="s">
        <v>12255</v>
      </c>
      <c r="AD3886" s="16">
        <f t="shared" si="869"/>
        <v>92400</v>
      </c>
      <c r="AE3886" s="16">
        <f t="shared" si="870"/>
        <v>770.00000000000011</v>
      </c>
      <c r="AF3886" s="16">
        <f t="shared" si="871"/>
        <v>288750.00000000006</v>
      </c>
      <c r="AG3886" s="16">
        <f t="shared" si="872"/>
        <v>220.00000000000003</v>
      </c>
      <c r="AH3886" s="12">
        <f t="shared" si="873"/>
        <v>0</v>
      </c>
      <c r="AI3886" s="16">
        <f t="shared" si="874"/>
        <v>15.400000000000002</v>
      </c>
      <c r="AJ3886" s="16">
        <f t="shared" si="875"/>
        <v>53130.000000000007</v>
      </c>
      <c r="AK3886" s="16">
        <f t="shared" si="876"/>
        <v>1100</v>
      </c>
      <c r="AL3886" s="16">
        <f t="shared" si="877"/>
        <v>11000</v>
      </c>
      <c r="AM3886" s="16">
        <f t="shared" si="878"/>
        <v>176000</v>
      </c>
      <c r="AN3886" s="16">
        <f t="shared" si="879"/>
        <v>621280</v>
      </c>
      <c r="AO3886" s="12" t="s">
        <v>1486</v>
      </c>
      <c r="AP3886" s="16">
        <v>2.2000000000000002</v>
      </c>
      <c r="AQ3886" s="16" t="s">
        <v>204</v>
      </c>
      <c r="AS3886" s="16" t="s">
        <v>2422</v>
      </c>
      <c r="AT3886" s="16" t="s">
        <v>2418</v>
      </c>
      <c r="AU3886" t="s">
        <v>4416</v>
      </c>
      <c r="AV3886" s="15" t="s">
        <v>4417</v>
      </c>
      <c r="AX3886" s="16" t="s">
        <v>207</v>
      </c>
      <c r="AY3886" s="16" t="s">
        <v>207</v>
      </c>
      <c r="AZ3886" s="16" t="s">
        <v>207</v>
      </c>
      <c r="BA3886" s="16" t="s">
        <v>207</v>
      </c>
      <c r="BB3886" s="16" t="s">
        <v>207</v>
      </c>
      <c r="BC3886" s="16">
        <v>2.2000000000000002</v>
      </c>
      <c r="BD3886" s="16">
        <f t="shared" si="880"/>
        <v>7.7000000000000011</v>
      </c>
      <c r="BE3886" s="16">
        <f t="shared" si="881"/>
        <v>3883</v>
      </c>
      <c r="BG3886" s="16">
        <f t="shared" si="882"/>
        <v>2640</v>
      </c>
      <c r="BH3886" s="16">
        <f t="shared" si="883"/>
        <v>1408</v>
      </c>
      <c r="BI3886" s="16">
        <f t="shared" si="884"/>
        <v>17.600000000000001</v>
      </c>
    </row>
    <row r="3887" spans="1:61" ht="20.149999999999999" customHeight="1" x14ac:dyDescent="0.35">
      <c r="A3887">
        <v>3886</v>
      </c>
      <c r="B3887" t="s">
        <v>360</v>
      </c>
      <c r="C3887" t="s">
        <v>10499</v>
      </c>
      <c r="D3887" s="15" t="s">
        <v>4432</v>
      </c>
      <c r="E3887" s="12" t="s">
        <v>98</v>
      </c>
      <c r="F3887" s="16">
        <v>17936</v>
      </c>
      <c r="G3887" s="12" t="s">
        <v>588</v>
      </c>
      <c r="H3887" s="12" t="s">
        <v>589</v>
      </c>
      <c r="I3887" s="12" t="s">
        <v>1454</v>
      </c>
      <c r="J3887" s="12" t="s">
        <v>4413</v>
      </c>
      <c r="K3887" s="12" t="s">
        <v>4413</v>
      </c>
      <c r="N3887" s="16" t="s">
        <v>206</v>
      </c>
      <c r="O3887" s="16" t="s">
        <v>4414</v>
      </c>
      <c r="P3887" s="12" t="s">
        <v>131</v>
      </c>
      <c r="R3887" s="16">
        <v>5.97</v>
      </c>
      <c r="V3887" s="12" t="s">
        <v>204</v>
      </c>
      <c r="W3887" s="12" t="s">
        <v>204</v>
      </c>
      <c r="X3887" s="16">
        <v>1</v>
      </c>
      <c r="Z3887" s="16">
        <v>5.97</v>
      </c>
      <c r="AA3887" s="16">
        <f t="shared" si="868"/>
        <v>716.4</v>
      </c>
      <c r="AB3887" s="16" t="s">
        <v>2113</v>
      </c>
      <c r="AC3887" s="16" t="s">
        <v>4415</v>
      </c>
      <c r="AD3887" s="16">
        <f t="shared" si="869"/>
        <v>250740</v>
      </c>
      <c r="AE3887" s="16">
        <f t="shared" si="870"/>
        <v>2089.5</v>
      </c>
      <c r="AF3887" s="16">
        <f t="shared" si="871"/>
        <v>783562.5</v>
      </c>
      <c r="AG3887" s="16">
        <f t="shared" si="872"/>
        <v>597</v>
      </c>
      <c r="AH3887" s="12">
        <f t="shared" si="873"/>
        <v>0</v>
      </c>
      <c r="AI3887" s="16">
        <f t="shared" si="874"/>
        <v>41.79</v>
      </c>
      <c r="AJ3887" s="16">
        <f t="shared" si="875"/>
        <v>144175.5</v>
      </c>
      <c r="AK3887" s="16">
        <f t="shared" si="876"/>
        <v>2985</v>
      </c>
      <c r="AL3887" s="16">
        <f t="shared" si="877"/>
        <v>29850</v>
      </c>
      <c r="AM3887" s="16">
        <f t="shared" si="878"/>
        <v>477600</v>
      </c>
      <c r="AN3887" s="16">
        <f t="shared" si="879"/>
        <v>1685928</v>
      </c>
      <c r="AO3887" s="12" t="s">
        <v>1486</v>
      </c>
      <c r="AP3887" s="16">
        <v>5.97</v>
      </c>
      <c r="AQ3887" s="16" t="s">
        <v>204</v>
      </c>
      <c r="AS3887" s="16" t="s">
        <v>2422</v>
      </c>
      <c r="AT3887" s="16" t="s">
        <v>2418</v>
      </c>
      <c r="AU3887" t="s">
        <v>4416</v>
      </c>
      <c r="AV3887" s="15" t="s">
        <v>4417</v>
      </c>
      <c r="AX3887" s="16" t="s">
        <v>207</v>
      </c>
      <c r="AY3887" s="16" t="s">
        <v>207</v>
      </c>
      <c r="AZ3887" s="16" t="s">
        <v>207</v>
      </c>
      <c r="BA3887" s="16" t="s">
        <v>207</v>
      </c>
      <c r="BB3887" s="16" t="s">
        <v>207</v>
      </c>
      <c r="BC3887" s="16">
        <v>5.97</v>
      </c>
      <c r="BD3887" s="16">
        <f t="shared" si="880"/>
        <v>20.895</v>
      </c>
      <c r="BE3887" s="16">
        <f t="shared" si="881"/>
        <v>10537.05</v>
      </c>
      <c r="BG3887" s="16">
        <f t="shared" si="882"/>
        <v>7164</v>
      </c>
      <c r="BH3887" s="16">
        <f t="shared" si="883"/>
        <v>3820.7999999999997</v>
      </c>
      <c r="BI3887" s="16">
        <f t="shared" si="884"/>
        <v>47.76</v>
      </c>
    </row>
    <row r="3888" spans="1:61" ht="20.149999999999999" customHeight="1" x14ac:dyDescent="0.35">
      <c r="A3888">
        <v>3887</v>
      </c>
      <c r="B3888" t="s">
        <v>360</v>
      </c>
      <c r="C3888" t="s">
        <v>10500</v>
      </c>
      <c r="D3888" s="15" t="s">
        <v>4433</v>
      </c>
      <c r="E3888" s="12" t="s">
        <v>98</v>
      </c>
      <c r="F3888" s="16">
        <v>12091</v>
      </c>
      <c r="G3888" s="12" t="s">
        <v>588</v>
      </c>
      <c r="H3888" s="12" t="s">
        <v>589</v>
      </c>
      <c r="I3888" s="12" t="s">
        <v>1454</v>
      </c>
      <c r="J3888" s="12" t="s">
        <v>4413</v>
      </c>
      <c r="K3888" s="12" t="s">
        <v>4413</v>
      </c>
      <c r="N3888" s="16" t="s">
        <v>206</v>
      </c>
      <c r="O3888" s="16" t="s">
        <v>4414</v>
      </c>
      <c r="P3888" s="12" t="s">
        <v>131</v>
      </c>
      <c r="R3888" s="16">
        <v>2.83</v>
      </c>
      <c r="V3888" s="12" t="s">
        <v>204</v>
      </c>
      <c r="W3888" s="12" t="s">
        <v>204</v>
      </c>
      <c r="X3888" s="16">
        <v>1</v>
      </c>
      <c r="Z3888" s="16">
        <v>2.83</v>
      </c>
      <c r="AA3888" s="16">
        <f t="shared" si="868"/>
        <v>339.6</v>
      </c>
      <c r="AB3888" s="16" t="s">
        <v>2113</v>
      </c>
      <c r="AC3888" s="16" t="s">
        <v>12255</v>
      </c>
      <c r="AD3888" s="16">
        <f t="shared" si="869"/>
        <v>118860.00000000001</v>
      </c>
      <c r="AE3888" s="16">
        <f t="shared" si="870"/>
        <v>990.5</v>
      </c>
      <c r="AF3888" s="16">
        <f t="shared" si="871"/>
        <v>371437.5</v>
      </c>
      <c r="AG3888" s="16">
        <f t="shared" si="872"/>
        <v>283</v>
      </c>
      <c r="AH3888" s="12">
        <f t="shared" si="873"/>
        <v>0</v>
      </c>
      <c r="AI3888" s="16">
        <f t="shared" si="874"/>
        <v>19.810000000000002</v>
      </c>
      <c r="AJ3888" s="16">
        <f t="shared" si="875"/>
        <v>68344.500000000015</v>
      </c>
      <c r="AK3888" s="16">
        <f t="shared" si="876"/>
        <v>1415</v>
      </c>
      <c r="AL3888" s="16">
        <f t="shared" si="877"/>
        <v>14150</v>
      </c>
      <c r="AM3888" s="16">
        <f t="shared" si="878"/>
        <v>226400</v>
      </c>
      <c r="AN3888" s="16">
        <f t="shared" si="879"/>
        <v>799192</v>
      </c>
      <c r="AO3888" s="12" t="s">
        <v>1486</v>
      </c>
      <c r="AP3888" s="16">
        <v>2.83</v>
      </c>
      <c r="AQ3888" s="16" t="s">
        <v>204</v>
      </c>
      <c r="AS3888" s="16" t="s">
        <v>2422</v>
      </c>
      <c r="AT3888" s="16" t="s">
        <v>2418</v>
      </c>
      <c r="AU3888" t="s">
        <v>4416</v>
      </c>
      <c r="AV3888" s="15" t="s">
        <v>4417</v>
      </c>
      <c r="AX3888" s="16" t="s">
        <v>207</v>
      </c>
      <c r="AY3888" s="16" t="s">
        <v>207</v>
      </c>
      <c r="AZ3888" s="16" t="s">
        <v>207</v>
      </c>
      <c r="BA3888" s="16" t="s">
        <v>207</v>
      </c>
      <c r="BB3888" s="16" t="s">
        <v>207</v>
      </c>
      <c r="BC3888" s="16">
        <v>2.83</v>
      </c>
      <c r="BD3888" s="16">
        <f t="shared" si="880"/>
        <v>9.9050000000000011</v>
      </c>
      <c r="BE3888" s="16">
        <f t="shared" si="881"/>
        <v>4994.95</v>
      </c>
      <c r="BG3888" s="16">
        <f t="shared" si="882"/>
        <v>3396</v>
      </c>
      <c r="BH3888" s="16">
        <f t="shared" si="883"/>
        <v>1811.2</v>
      </c>
      <c r="BI3888" s="16">
        <f t="shared" si="884"/>
        <v>22.64</v>
      </c>
    </row>
    <row r="3889" spans="1:61" ht="20.149999999999999" customHeight="1" x14ac:dyDescent="0.35">
      <c r="A3889">
        <v>3888</v>
      </c>
      <c r="B3889" t="s">
        <v>360</v>
      </c>
      <c r="C3889" t="s">
        <v>10501</v>
      </c>
      <c r="D3889" s="15" t="s">
        <v>4434</v>
      </c>
      <c r="E3889" s="12" t="s">
        <v>93</v>
      </c>
      <c r="F3889" s="16">
        <v>18399</v>
      </c>
      <c r="G3889" s="12" t="s">
        <v>588</v>
      </c>
      <c r="H3889" s="12" t="s">
        <v>589</v>
      </c>
      <c r="I3889" s="12" t="s">
        <v>1454</v>
      </c>
      <c r="J3889" s="12" t="s">
        <v>4413</v>
      </c>
      <c r="K3889" s="12" t="s">
        <v>4413</v>
      </c>
      <c r="N3889" s="16" t="s">
        <v>206</v>
      </c>
      <c r="O3889" s="16" t="s">
        <v>4414</v>
      </c>
      <c r="P3889" s="12" t="s">
        <v>131</v>
      </c>
      <c r="R3889" s="16">
        <v>0.64</v>
      </c>
      <c r="V3889" s="12" t="s">
        <v>204</v>
      </c>
      <c r="W3889" s="12" t="s">
        <v>204</v>
      </c>
      <c r="X3889" s="16">
        <v>1</v>
      </c>
      <c r="Z3889" s="16">
        <v>0.64</v>
      </c>
      <c r="AA3889" s="16">
        <f t="shared" si="868"/>
        <v>76.8</v>
      </c>
      <c r="AB3889" s="16" t="s">
        <v>2113</v>
      </c>
      <c r="AC3889" s="16" t="s">
        <v>12255</v>
      </c>
      <c r="AD3889" s="16">
        <f t="shared" si="869"/>
        <v>26880</v>
      </c>
      <c r="AE3889" s="16">
        <f t="shared" si="870"/>
        <v>224</v>
      </c>
      <c r="AF3889" s="16">
        <f t="shared" si="871"/>
        <v>84000</v>
      </c>
      <c r="AG3889" s="16">
        <f t="shared" si="872"/>
        <v>64</v>
      </c>
      <c r="AH3889" s="12">
        <f t="shared" si="873"/>
        <v>0</v>
      </c>
      <c r="AI3889" s="16">
        <f t="shared" si="874"/>
        <v>4.4800000000000004</v>
      </c>
      <c r="AJ3889" s="16">
        <f t="shared" si="875"/>
        <v>15456.000000000002</v>
      </c>
      <c r="AK3889" s="16">
        <f t="shared" si="876"/>
        <v>320</v>
      </c>
      <c r="AL3889" s="16">
        <f t="shared" si="877"/>
        <v>3200</v>
      </c>
      <c r="AM3889" s="16">
        <f t="shared" si="878"/>
        <v>51200</v>
      </c>
      <c r="AN3889" s="16">
        <f t="shared" si="879"/>
        <v>180736</v>
      </c>
      <c r="AO3889" s="12" t="s">
        <v>1486</v>
      </c>
      <c r="AP3889" s="16">
        <v>0.64</v>
      </c>
      <c r="AQ3889" s="16" t="s">
        <v>204</v>
      </c>
      <c r="AS3889" s="16" t="s">
        <v>2422</v>
      </c>
      <c r="AT3889" s="16" t="s">
        <v>2418</v>
      </c>
      <c r="AU3889" t="s">
        <v>4416</v>
      </c>
      <c r="AV3889" s="15" t="s">
        <v>4417</v>
      </c>
      <c r="AX3889" s="16" t="s">
        <v>207</v>
      </c>
      <c r="AY3889" s="16" t="s">
        <v>207</v>
      </c>
      <c r="AZ3889" s="16" t="s">
        <v>207</v>
      </c>
      <c r="BA3889" s="16" t="s">
        <v>207</v>
      </c>
      <c r="BB3889" s="16" t="s">
        <v>207</v>
      </c>
      <c r="BC3889" s="16">
        <v>0.64</v>
      </c>
      <c r="BD3889" s="16">
        <f t="shared" si="880"/>
        <v>2.2400000000000002</v>
      </c>
      <c r="BE3889" s="16">
        <f t="shared" si="881"/>
        <v>1129.5999999999999</v>
      </c>
      <c r="BG3889" s="16">
        <f t="shared" si="882"/>
        <v>768</v>
      </c>
      <c r="BH3889" s="16">
        <f t="shared" si="883"/>
        <v>409.6</v>
      </c>
      <c r="BI3889" s="16">
        <f t="shared" si="884"/>
        <v>5.12</v>
      </c>
    </row>
    <row r="3890" spans="1:61" ht="20.149999999999999" customHeight="1" x14ac:dyDescent="0.35">
      <c r="A3890">
        <v>3889</v>
      </c>
      <c r="B3890" t="s">
        <v>360</v>
      </c>
      <c r="C3890" t="s">
        <v>10502</v>
      </c>
      <c r="D3890" s="15" t="s">
        <v>4435</v>
      </c>
      <c r="E3890" s="12" t="s">
        <v>98</v>
      </c>
      <c r="F3890" s="16">
        <v>27387</v>
      </c>
      <c r="G3890" s="12" t="s">
        <v>588</v>
      </c>
      <c r="H3890" s="12" t="s">
        <v>589</v>
      </c>
      <c r="I3890" s="12" t="s">
        <v>1454</v>
      </c>
      <c r="J3890" s="12" t="s">
        <v>4413</v>
      </c>
      <c r="K3890" s="12" t="s">
        <v>4413</v>
      </c>
      <c r="N3890" s="16" t="s">
        <v>206</v>
      </c>
      <c r="O3890" s="16" t="s">
        <v>4414</v>
      </c>
      <c r="P3890" s="12" t="s">
        <v>131</v>
      </c>
      <c r="R3890" s="16">
        <v>1.76</v>
      </c>
      <c r="V3890" s="12" t="s">
        <v>204</v>
      </c>
      <c r="W3890" s="12" t="s">
        <v>204</v>
      </c>
      <c r="X3890" s="16">
        <v>1</v>
      </c>
      <c r="Z3890" s="16">
        <v>1.76</v>
      </c>
      <c r="AA3890" s="16">
        <f t="shared" si="868"/>
        <v>211.2</v>
      </c>
      <c r="AB3890" s="16" t="s">
        <v>2113</v>
      </c>
      <c r="AC3890" s="16" t="s">
        <v>12255</v>
      </c>
      <c r="AD3890" s="16">
        <f t="shared" si="869"/>
        <v>73920</v>
      </c>
      <c r="AE3890" s="16">
        <f t="shared" si="870"/>
        <v>616</v>
      </c>
      <c r="AF3890" s="16">
        <f t="shared" si="871"/>
        <v>231000</v>
      </c>
      <c r="AG3890" s="16">
        <f t="shared" si="872"/>
        <v>176</v>
      </c>
      <c r="AH3890" s="12">
        <f t="shared" si="873"/>
        <v>0</v>
      </c>
      <c r="AI3890" s="16">
        <f t="shared" si="874"/>
        <v>12.32</v>
      </c>
      <c r="AJ3890" s="16">
        <f t="shared" si="875"/>
        <v>42504</v>
      </c>
      <c r="AK3890" s="16">
        <f t="shared" si="876"/>
        <v>880</v>
      </c>
      <c r="AL3890" s="16">
        <f t="shared" si="877"/>
        <v>8800</v>
      </c>
      <c r="AM3890" s="16">
        <f t="shared" si="878"/>
        <v>140800</v>
      </c>
      <c r="AN3890" s="16">
        <f t="shared" si="879"/>
        <v>497024</v>
      </c>
      <c r="AP3890" s="16">
        <v>1.76</v>
      </c>
      <c r="AQ3890" s="16" t="s">
        <v>204</v>
      </c>
      <c r="AS3890" s="16" t="s">
        <v>2422</v>
      </c>
      <c r="AT3890" s="16" t="s">
        <v>2418</v>
      </c>
      <c r="AU3890" t="s">
        <v>4416</v>
      </c>
      <c r="AV3890" s="15" t="s">
        <v>4417</v>
      </c>
      <c r="AX3890" s="16" t="s">
        <v>207</v>
      </c>
      <c r="AY3890" s="16" t="s">
        <v>207</v>
      </c>
      <c r="AZ3890" s="16" t="s">
        <v>207</v>
      </c>
      <c r="BA3890" s="16" t="s">
        <v>207</v>
      </c>
      <c r="BB3890" s="16" t="s">
        <v>207</v>
      </c>
      <c r="BC3890" s="16">
        <v>1.76</v>
      </c>
      <c r="BD3890" s="16">
        <f t="shared" si="880"/>
        <v>6.16</v>
      </c>
      <c r="BE3890" s="16">
        <f t="shared" si="881"/>
        <v>3106.4</v>
      </c>
      <c r="BG3890" s="16">
        <f t="shared" si="882"/>
        <v>2112</v>
      </c>
      <c r="BH3890" s="16">
        <f t="shared" si="883"/>
        <v>1126.4000000000001</v>
      </c>
      <c r="BI3890" s="16">
        <f t="shared" si="884"/>
        <v>14.080000000000002</v>
      </c>
    </row>
    <row r="3891" spans="1:61" ht="20.149999999999999" customHeight="1" x14ac:dyDescent="0.35">
      <c r="A3891">
        <v>3890</v>
      </c>
      <c r="B3891" t="s">
        <v>360</v>
      </c>
      <c r="C3891" t="s">
        <v>10503</v>
      </c>
      <c r="D3891" s="15" t="s">
        <v>4436</v>
      </c>
      <c r="E3891" s="12" t="s">
        <v>98</v>
      </c>
      <c r="F3891" s="16">
        <v>25739</v>
      </c>
      <c r="G3891" s="12" t="s">
        <v>588</v>
      </c>
      <c r="H3891" s="12" t="s">
        <v>589</v>
      </c>
      <c r="I3891" s="12" t="s">
        <v>1454</v>
      </c>
      <c r="J3891" s="12" t="s">
        <v>4413</v>
      </c>
      <c r="K3891" s="12" t="s">
        <v>4413</v>
      </c>
      <c r="N3891" s="16" t="s">
        <v>206</v>
      </c>
      <c r="O3891" s="16" t="s">
        <v>4414</v>
      </c>
      <c r="P3891" s="12" t="s">
        <v>131</v>
      </c>
      <c r="R3891" s="16">
        <v>3.71</v>
      </c>
      <c r="V3891" s="12" t="s">
        <v>204</v>
      </c>
      <c r="W3891" s="12" t="s">
        <v>204</v>
      </c>
      <c r="X3891" s="16">
        <v>1</v>
      </c>
      <c r="Z3891" s="16">
        <v>3.71</v>
      </c>
      <c r="AA3891" s="16">
        <f t="shared" si="868"/>
        <v>445.2</v>
      </c>
      <c r="AB3891" s="16" t="s">
        <v>2113</v>
      </c>
      <c r="AC3891" s="16" t="s">
        <v>12255</v>
      </c>
      <c r="AD3891" s="16">
        <f t="shared" si="869"/>
        <v>155820</v>
      </c>
      <c r="AE3891" s="16">
        <f t="shared" si="870"/>
        <v>1298.5</v>
      </c>
      <c r="AF3891" s="16">
        <f t="shared" si="871"/>
        <v>486937.5</v>
      </c>
      <c r="AG3891" s="16">
        <f t="shared" si="872"/>
        <v>371</v>
      </c>
      <c r="AH3891" s="12">
        <f t="shared" si="873"/>
        <v>0</v>
      </c>
      <c r="AI3891" s="16">
        <f t="shared" si="874"/>
        <v>25.97</v>
      </c>
      <c r="AJ3891" s="16">
        <f t="shared" si="875"/>
        <v>89596.5</v>
      </c>
      <c r="AK3891" s="16">
        <f t="shared" si="876"/>
        <v>1855</v>
      </c>
      <c r="AL3891" s="16">
        <f t="shared" si="877"/>
        <v>18550</v>
      </c>
      <c r="AM3891" s="16">
        <f t="shared" si="878"/>
        <v>296800</v>
      </c>
      <c r="AN3891" s="16">
        <f t="shared" si="879"/>
        <v>1047704</v>
      </c>
      <c r="AP3891" s="16">
        <v>3.71</v>
      </c>
      <c r="AQ3891" s="16" t="s">
        <v>204</v>
      </c>
      <c r="AS3891" s="16" t="s">
        <v>2422</v>
      </c>
      <c r="AT3891" s="16" t="s">
        <v>2418</v>
      </c>
      <c r="AU3891" t="s">
        <v>4416</v>
      </c>
      <c r="AV3891" s="15" t="s">
        <v>4417</v>
      </c>
      <c r="AX3891" s="16" t="s">
        <v>207</v>
      </c>
      <c r="AY3891" s="16" t="s">
        <v>207</v>
      </c>
      <c r="AZ3891" s="16" t="s">
        <v>207</v>
      </c>
      <c r="BA3891" s="16" t="s">
        <v>207</v>
      </c>
      <c r="BB3891" s="16" t="s">
        <v>207</v>
      </c>
      <c r="BC3891" s="16">
        <v>3.71</v>
      </c>
      <c r="BD3891" s="16">
        <f t="shared" si="880"/>
        <v>12.984999999999999</v>
      </c>
      <c r="BE3891" s="16">
        <f t="shared" si="881"/>
        <v>6548.15</v>
      </c>
      <c r="BG3891" s="16">
        <f t="shared" si="882"/>
        <v>4452</v>
      </c>
      <c r="BH3891" s="16">
        <f t="shared" si="883"/>
        <v>2374.4</v>
      </c>
      <c r="BI3891" s="16">
        <f t="shared" si="884"/>
        <v>29.68</v>
      </c>
    </row>
    <row r="3892" spans="1:61" ht="20.149999999999999" customHeight="1" x14ac:dyDescent="0.35">
      <c r="A3892">
        <v>3891</v>
      </c>
      <c r="B3892" t="s">
        <v>360</v>
      </c>
      <c r="C3892" t="s">
        <v>10504</v>
      </c>
      <c r="D3892" s="15" t="s">
        <v>1320</v>
      </c>
      <c r="E3892" s="12" t="s">
        <v>93</v>
      </c>
      <c r="F3892" s="16">
        <v>27569</v>
      </c>
      <c r="G3892" s="12" t="s">
        <v>588</v>
      </c>
      <c r="H3892" s="12" t="s">
        <v>589</v>
      </c>
      <c r="I3892" s="12" t="s">
        <v>1454</v>
      </c>
      <c r="J3892" s="12" t="s">
        <v>4413</v>
      </c>
      <c r="K3892" s="12" t="s">
        <v>4413</v>
      </c>
      <c r="N3892" s="16" t="s">
        <v>206</v>
      </c>
      <c r="O3892" s="16" t="s">
        <v>4414</v>
      </c>
      <c r="P3892" s="12" t="s">
        <v>131</v>
      </c>
      <c r="R3892" s="16">
        <v>1.17</v>
      </c>
      <c r="V3892" s="12" t="s">
        <v>204</v>
      </c>
      <c r="W3892" s="12" t="s">
        <v>204</v>
      </c>
      <c r="X3892" s="16">
        <v>1</v>
      </c>
      <c r="Z3892" s="16">
        <v>1.17</v>
      </c>
      <c r="AA3892" s="16">
        <f t="shared" si="868"/>
        <v>140.39999999999998</v>
      </c>
      <c r="AB3892" s="16" t="s">
        <v>2113</v>
      </c>
      <c r="AC3892" s="16" t="s">
        <v>12255</v>
      </c>
      <c r="AD3892" s="16">
        <f t="shared" si="869"/>
        <v>49139.999999999993</v>
      </c>
      <c r="AE3892" s="16">
        <f t="shared" si="870"/>
        <v>409.5</v>
      </c>
      <c r="AF3892" s="16">
        <f t="shared" si="871"/>
        <v>153562.5</v>
      </c>
      <c r="AG3892" s="16">
        <f t="shared" si="872"/>
        <v>117</v>
      </c>
      <c r="AH3892" s="12">
        <f t="shared" si="873"/>
        <v>0</v>
      </c>
      <c r="AI3892" s="16">
        <f t="shared" si="874"/>
        <v>8.19</v>
      </c>
      <c r="AJ3892" s="16">
        <f t="shared" si="875"/>
        <v>28255.5</v>
      </c>
      <c r="AK3892" s="16">
        <f t="shared" si="876"/>
        <v>585</v>
      </c>
      <c r="AL3892" s="16">
        <f t="shared" si="877"/>
        <v>5850</v>
      </c>
      <c r="AM3892" s="16">
        <f t="shared" si="878"/>
        <v>93600</v>
      </c>
      <c r="AN3892" s="16">
        <f t="shared" si="879"/>
        <v>330408</v>
      </c>
      <c r="AP3892" s="16">
        <v>1.17</v>
      </c>
      <c r="AQ3892" s="16" t="s">
        <v>204</v>
      </c>
      <c r="AS3892" s="16" t="s">
        <v>2422</v>
      </c>
      <c r="AT3892" s="16" t="s">
        <v>2418</v>
      </c>
      <c r="AU3892" t="s">
        <v>4416</v>
      </c>
      <c r="AV3892" s="15" t="s">
        <v>4417</v>
      </c>
      <c r="AX3892" s="16" t="s">
        <v>207</v>
      </c>
      <c r="AY3892" s="16" t="s">
        <v>207</v>
      </c>
      <c r="AZ3892" s="16" t="s">
        <v>207</v>
      </c>
      <c r="BA3892" s="16" t="s">
        <v>207</v>
      </c>
      <c r="BB3892" s="16" t="s">
        <v>207</v>
      </c>
      <c r="BC3892" s="16">
        <v>1.17</v>
      </c>
      <c r="BD3892" s="16">
        <f t="shared" si="880"/>
        <v>4.0949999999999998</v>
      </c>
      <c r="BE3892" s="16">
        <f t="shared" si="881"/>
        <v>2065.0500000000002</v>
      </c>
      <c r="BG3892" s="16">
        <f t="shared" si="882"/>
        <v>1404</v>
      </c>
      <c r="BH3892" s="16">
        <f t="shared" si="883"/>
        <v>748.8</v>
      </c>
      <c r="BI3892" s="16">
        <f t="shared" si="884"/>
        <v>9.36</v>
      </c>
    </row>
    <row r="3893" spans="1:61" ht="20.149999999999999" customHeight="1" x14ac:dyDescent="0.35">
      <c r="A3893">
        <v>3892</v>
      </c>
      <c r="B3893" t="s">
        <v>360</v>
      </c>
      <c r="C3893" t="s">
        <v>10505</v>
      </c>
      <c r="D3893" s="15" t="s">
        <v>4437</v>
      </c>
      <c r="E3893" s="12" t="s">
        <v>98</v>
      </c>
      <c r="F3893" s="16">
        <v>20200</v>
      </c>
      <c r="G3893" s="12" t="s">
        <v>588</v>
      </c>
      <c r="H3893" s="12" t="s">
        <v>589</v>
      </c>
      <c r="I3893" s="12" t="s">
        <v>1454</v>
      </c>
      <c r="J3893" s="12" t="s">
        <v>4413</v>
      </c>
      <c r="K3893" s="12" t="s">
        <v>4413</v>
      </c>
      <c r="N3893" s="16" t="s">
        <v>206</v>
      </c>
      <c r="O3893" s="16" t="s">
        <v>4414</v>
      </c>
      <c r="P3893" s="12" t="s">
        <v>131</v>
      </c>
      <c r="R3893" s="16">
        <v>4.0599999999999996</v>
      </c>
      <c r="V3893" s="12" t="s">
        <v>204</v>
      </c>
      <c r="W3893" s="12" t="s">
        <v>204</v>
      </c>
      <c r="X3893" s="16">
        <v>1</v>
      </c>
      <c r="Z3893" s="16">
        <v>4.0599999999999996</v>
      </c>
      <c r="AA3893" s="16">
        <f t="shared" si="868"/>
        <v>487.19999999999993</v>
      </c>
      <c r="AB3893" s="16" t="s">
        <v>2113</v>
      </c>
      <c r="AC3893" s="16" t="s">
        <v>12255</v>
      </c>
      <c r="AD3893" s="16">
        <f t="shared" si="869"/>
        <v>170519.99999999997</v>
      </c>
      <c r="AE3893" s="16">
        <f t="shared" si="870"/>
        <v>1420.9999999999998</v>
      </c>
      <c r="AF3893" s="16">
        <f t="shared" si="871"/>
        <v>532874.99999999988</v>
      </c>
      <c r="AG3893" s="16">
        <f t="shared" si="872"/>
        <v>405.99999999999994</v>
      </c>
      <c r="AH3893" s="12">
        <f t="shared" si="873"/>
        <v>0</v>
      </c>
      <c r="AI3893" s="16">
        <f t="shared" si="874"/>
        <v>28.419999999999998</v>
      </c>
      <c r="AJ3893" s="16">
        <f t="shared" si="875"/>
        <v>98049</v>
      </c>
      <c r="AK3893" s="16">
        <f t="shared" si="876"/>
        <v>2029.9999999999998</v>
      </c>
      <c r="AL3893" s="16">
        <f t="shared" si="877"/>
        <v>20299.999999999996</v>
      </c>
      <c r="AM3893" s="16">
        <f t="shared" si="878"/>
        <v>324799.99999999994</v>
      </c>
      <c r="AN3893" s="16">
        <f t="shared" si="879"/>
        <v>1146543.9999999998</v>
      </c>
      <c r="AP3893" s="16">
        <v>4.0599999999999996</v>
      </c>
      <c r="AQ3893" s="16" t="s">
        <v>204</v>
      </c>
      <c r="AS3893" s="16" t="s">
        <v>2422</v>
      </c>
      <c r="AT3893" s="16" t="s">
        <v>2418</v>
      </c>
      <c r="AU3893" t="s">
        <v>4416</v>
      </c>
      <c r="AV3893" s="15" t="s">
        <v>4417</v>
      </c>
      <c r="AX3893" s="16" t="s">
        <v>207</v>
      </c>
      <c r="AY3893" s="16" t="s">
        <v>207</v>
      </c>
      <c r="AZ3893" s="16" t="s">
        <v>207</v>
      </c>
      <c r="BA3893" s="16" t="s">
        <v>207</v>
      </c>
      <c r="BB3893" s="16" t="s">
        <v>207</v>
      </c>
      <c r="BC3893" s="16">
        <v>4.0599999999999996</v>
      </c>
      <c r="BD3893" s="16">
        <f t="shared" si="880"/>
        <v>14.209999999999999</v>
      </c>
      <c r="BE3893" s="16">
        <f t="shared" si="881"/>
        <v>7165.8999999999987</v>
      </c>
      <c r="BG3893" s="16">
        <f t="shared" si="882"/>
        <v>4871.9999999999991</v>
      </c>
      <c r="BH3893" s="16">
        <f t="shared" si="883"/>
        <v>2598.3999999999996</v>
      </c>
      <c r="BI3893" s="16">
        <f t="shared" si="884"/>
        <v>32.479999999999997</v>
      </c>
    </row>
    <row r="3894" spans="1:61" ht="20.149999999999999" customHeight="1" x14ac:dyDescent="0.35">
      <c r="A3894">
        <v>3893</v>
      </c>
      <c r="B3894" t="s">
        <v>360</v>
      </c>
      <c r="C3894" t="s">
        <v>10506</v>
      </c>
      <c r="D3894" s="15" t="s">
        <v>4438</v>
      </c>
      <c r="E3894" s="12" t="s">
        <v>98</v>
      </c>
      <c r="F3894" s="16">
        <v>1962</v>
      </c>
      <c r="G3894" s="12" t="s">
        <v>588</v>
      </c>
      <c r="H3894" s="12" t="s">
        <v>589</v>
      </c>
      <c r="I3894" s="12" t="s">
        <v>1454</v>
      </c>
      <c r="J3894" s="12" t="s">
        <v>4413</v>
      </c>
      <c r="K3894" s="12" t="s">
        <v>4413</v>
      </c>
      <c r="N3894" s="16" t="s">
        <v>206</v>
      </c>
      <c r="O3894" s="16" t="s">
        <v>4414</v>
      </c>
      <c r="P3894" s="12" t="s">
        <v>131</v>
      </c>
      <c r="R3894" s="16">
        <v>2.4</v>
      </c>
      <c r="V3894" s="12" t="s">
        <v>204</v>
      </c>
      <c r="W3894" s="12" t="s">
        <v>204</v>
      </c>
      <c r="X3894" s="16">
        <v>1</v>
      </c>
      <c r="Z3894" s="16">
        <v>2.4</v>
      </c>
      <c r="AA3894" s="16">
        <f t="shared" si="868"/>
        <v>288</v>
      </c>
      <c r="AB3894" s="16" t="s">
        <v>2113</v>
      </c>
      <c r="AC3894" s="16" t="s">
        <v>12255</v>
      </c>
      <c r="AD3894" s="16">
        <f t="shared" si="869"/>
        <v>100800</v>
      </c>
      <c r="AE3894" s="16">
        <f t="shared" si="870"/>
        <v>840</v>
      </c>
      <c r="AF3894" s="16">
        <f t="shared" si="871"/>
        <v>315000</v>
      </c>
      <c r="AG3894" s="16">
        <f t="shared" si="872"/>
        <v>240</v>
      </c>
      <c r="AH3894" s="12">
        <f t="shared" si="873"/>
        <v>0</v>
      </c>
      <c r="AI3894" s="16">
        <f t="shared" si="874"/>
        <v>16.8</v>
      </c>
      <c r="AJ3894" s="16">
        <f t="shared" si="875"/>
        <v>57960</v>
      </c>
      <c r="AK3894" s="16">
        <f t="shared" si="876"/>
        <v>1200</v>
      </c>
      <c r="AL3894" s="16">
        <f t="shared" si="877"/>
        <v>12000</v>
      </c>
      <c r="AM3894" s="16">
        <f t="shared" si="878"/>
        <v>192000</v>
      </c>
      <c r="AN3894" s="16">
        <f t="shared" si="879"/>
        <v>677760</v>
      </c>
      <c r="AP3894" s="16">
        <v>2.4</v>
      </c>
      <c r="AQ3894" s="16" t="s">
        <v>204</v>
      </c>
      <c r="AS3894" s="16" t="s">
        <v>2422</v>
      </c>
      <c r="AT3894" s="16" t="s">
        <v>2418</v>
      </c>
      <c r="AU3894" t="s">
        <v>4416</v>
      </c>
      <c r="AV3894" s="15" t="s">
        <v>4417</v>
      </c>
      <c r="AX3894" s="16" t="s">
        <v>207</v>
      </c>
      <c r="AY3894" s="16" t="s">
        <v>207</v>
      </c>
      <c r="AZ3894" s="16" t="s">
        <v>207</v>
      </c>
      <c r="BA3894" s="16" t="s">
        <v>207</v>
      </c>
      <c r="BB3894" s="16" t="s">
        <v>207</v>
      </c>
      <c r="BC3894" s="16">
        <v>2.4</v>
      </c>
      <c r="BD3894" s="16">
        <f t="shared" si="880"/>
        <v>8.4</v>
      </c>
      <c r="BE3894" s="16">
        <f t="shared" si="881"/>
        <v>4236</v>
      </c>
      <c r="BG3894" s="16">
        <f t="shared" si="882"/>
        <v>2880</v>
      </c>
      <c r="BH3894" s="16">
        <f t="shared" si="883"/>
        <v>1536</v>
      </c>
      <c r="BI3894" s="16">
        <f t="shared" si="884"/>
        <v>19.2</v>
      </c>
    </row>
    <row r="3895" spans="1:61" ht="20.149999999999999" customHeight="1" x14ac:dyDescent="0.35">
      <c r="A3895">
        <v>3894</v>
      </c>
      <c r="B3895" t="s">
        <v>360</v>
      </c>
      <c r="C3895" t="s">
        <v>10507</v>
      </c>
      <c r="D3895" s="15" t="s">
        <v>4327</v>
      </c>
      <c r="E3895" s="12" t="s">
        <v>98</v>
      </c>
      <c r="F3895" s="16">
        <v>25011</v>
      </c>
      <c r="G3895" s="12" t="s">
        <v>588</v>
      </c>
      <c r="H3895" s="12" t="s">
        <v>589</v>
      </c>
      <c r="I3895" s="12" t="s">
        <v>1454</v>
      </c>
      <c r="J3895" s="12" t="s">
        <v>4413</v>
      </c>
      <c r="K3895" s="12" t="s">
        <v>4413</v>
      </c>
      <c r="N3895" s="16" t="s">
        <v>206</v>
      </c>
      <c r="O3895" s="16" t="s">
        <v>4414</v>
      </c>
      <c r="P3895" s="12" t="s">
        <v>131</v>
      </c>
      <c r="R3895" s="16">
        <v>3.18</v>
      </c>
      <c r="V3895" s="12" t="s">
        <v>204</v>
      </c>
      <c r="W3895" s="12" t="s">
        <v>204</v>
      </c>
      <c r="X3895" s="16">
        <v>1</v>
      </c>
      <c r="Z3895" s="16">
        <v>3.18</v>
      </c>
      <c r="AA3895" s="16">
        <f t="shared" si="868"/>
        <v>381.6</v>
      </c>
      <c r="AB3895" s="16" t="s">
        <v>2113</v>
      </c>
      <c r="AC3895" s="16" t="s">
        <v>12255</v>
      </c>
      <c r="AD3895" s="16">
        <f t="shared" si="869"/>
        <v>133560</v>
      </c>
      <c r="AE3895" s="16">
        <f t="shared" si="870"/>
        <v>1113</v>
      </c>
      <c r="AF3895" s="16">
        <f t="shared" si="871"/>
        <v>417375</v>
      </c>
      <c r="AG3895" s="16">
        <f t="shared" si="872"/>
        <v>318</v>
      </c>
      <c r="AH3895" s="12">
        <f t="shared" si="873"/>
        <v>0</v>
      </c>
      <c r="AI3895" s="16">
        <f t="shared" si="874"/>
        <v>22.26</v>
      </c>
      <c r="AJ3895" s="16">
        <f t="shared" si="875"/>
        <v>76797</v>
      </c>
      <c r="AK3895" s="16">
        <f t="shared" si="876"/>
        <v>1590</v>
      </c>
      <c r="AL3895" s="16">
        <f t="shared" si="877"/>
        <v>15900</v>
      </c>
      <c r="AM3895" s="16">
        <f t="shared" si="878"/>
        <v>254400</v>
      </c>
      <c r="AN3895" s="16">
        <f t="shared" si="879"/>
        <v>898032</v>
      </c>
      <c r="AP3895" s="16">
        <v>3.18</v>
      </c>
      <c r="AQ3895" s="16" t="s">
        <v>204</v>
      </c>
      <c r="AS3895" s="16" t="s">
        <v>2422</v>
      </c>
      <c r="AT3895" s="16" t="s">
        <v>2418</v>
      </c>
      <c r="AU3895" t="s">
        <v>4416</v>
      </c>
      <c r="AV3895" s="15" t="s">
        <v>4417</v>
      </c>
      <c r="AX3895" s="16" t="s">
        <v>207</v>
      </c>
      <c r="AY3895" s="16" t="s">
        <v>207</v>
      </c>
      <c r="AZ3895" s="16" t="s">
        <v>207</v>
      </c>
      <c r="BA3895" s="16" t="s">
        <v>207</v>
      </c>
      <c r="BB3895" s="16" t="s">
        <v>207</v>
      </c>
      <c r="BC3895" s="16">
        <v>3.18</v>
      </c>
      <c r="BD3895" s="16">
        <f t="shared" si="880"/>
        <v>11.13</v>
      </c>
      <c r="BE3895" s="16">
        <f t="shared" si="881"/>
        <v>5612.7</v>
      </c>
      <c r="BG3895" s="16">
        <f t="shared" si="882"/>
        <v>3816</v>
      </c>
      <c r="BH3895" s="16">
        <f t="shared" si="883"/>
        <v>2035.2</v>
      </c>
      <c r="BI3895" s="16">
        <f t="shared" si="884"/>
        <v>25.44</v>
      </c>
    </row>
    <row r="3896" spans="1:61" ht="20.149999999999999" customHeight="1" x14ac:dyDescent="0.35">
      <c r="A3896">
        <v>3895</v>
      </c>
      <c r="B3896" t="s">
        <v>360</v>
      </c>
      <c r="C3896" t="s">
        <v>10508</v>
      </c>
      <c r="D3896" s="15" t="s">
        <v>4439</v>
      </c>
      <c r="E3896" s="12" t="s">
        <v>98</v>
      </c>
      <c r="F3896" s="16">
        <v>22515</v>
      </c>
      <c r="G3896" s="12" t="s">
        <v>588</v>
      </c>
      <c r="H3896" s="12" t="s">
        <v>589</v>
      </c>
      <c r="I3896" s="12" t="s">
        <v>1454</v>
      </c>
      <c r="J3896" s="12" t="s">
        <v>4413</v>
      </c>
      <c r="K3896" s="12" t="s">
        <v>4413</v>
      </c>
      <c r="N3896" s="16" t="s">
        <v>206</v>
      </c>
      <c r="O3896" s="16" t="s">
        <v>4414</v>
      </c>
      <c r="P3896" s="12" t="s">
        <v>131</v>
      </c>
      <c r="R3896" s="16">
        <v>2.71</v>
      </c>
      <c r="V3896" s="12" t="s">
        <v>204</v>
      </c>
      <c r="W3896" s="12" t="s">
        <v>204</v>
      </c>
      <c r="X3896" s="16">
        <v>1</v>
      </c>
      <c r="Z3896" s="16">
        <v>2.71</v>
      </c>
      <c r="AA3896" s="16">
        <f t="shared" si="868"/>
        <v>325.2</v>
      </c>
      <c r="AB3896" s="16" t="s">
        <v>2113</v>
      </c>
      <c r="AC3896" s="16" t="s">
        <v>12255</v>
      </c>
      <c r="AD3896" s="16">
        <f t="shared" si="869"/>
        <v>113820</v>
      </c>
      <c r="AE3896" s="16">
        <f t="shared" si="870"/>
        <v>948.5</v>
      </c>
      <c r="AF3896" s="16">
        <f t="shared" si="871"/>
        <v>355687.5</v>
      </c>
      <c r="AG3896" s="16">
        <f t="shared" si="872"/>
        <v>271</v>
      </c>
      <c r="AH3896" s="12">
        <f t="shared" si="873"/>
        <v>0</v>
      </c>
      <c r="AI3896" s="16">
        <f t="shared" si="874"/>
        <v>18.97</v>
      </c>
      <c r="AJ3896" s="16">
        <f t="shared" si="875"/>
        <v>65446.499999999993</v>
      </c>
      <c r="AK3896" s="16">
        <f t="shared" si="876"/>
        <v>1355</v>
      </c>
      <c r="AL3896" s="16">
        <f t="shared" si="877"/>
        <v>13550</v>
      </c>
      <c r="AM3896" s="16">
        <f t="shared" si="878"/>
        <v>216800</v>
      </c>
      <c r="AN3896" s="16">
        <f t="shared" si="879"/>
        <v>765304</v>
      </c>
      <c r="AP3896" s="16">
        <v>2.71</v>
      </c>
      <c r="AQ3896" s="16" t="s">
        <v>204</v>
      </c>
      <c r="AS3896" s="16" t="s">
        <v>2422</v>
      </c>
      <c r="AT3896" s="16" t="s">
        <v>2418</v>
      </c>
      <c r="AU3896" t="s">
        <v>4416</v>
      </c>
      <c r="AV3896" s="15" t="s">
        <v>4417</v>
      </c>
      <c r="AX3896" s="16" t="s">
        <v>207</v>
      </c>
      <c r="AY3896" s="16" t="s">
        <v>207</v>
      </c>
      <c r="AZ3896" s="16" t="s">
        <v>207</v>
      </c>
      <c r="BA3896" s="16" t="s">
        <v>207</v>
      </c>
      <c r="BB3896" s="16" t="s">
        <v>207</v>
      </c>
      <c r="BC3896" s="16">
        <v>2.71</v>
      </c>
      <c r="BD3896" s="16">
        <f t="shared" si="880"/>
        <v>9.4849999999999994</v>
      </c>
      <c r="BE3896" s="16">
        <f t="shared" si="881"/>
        <v>4783.1499999999996</v>
      </c>
      <c r="BG3896" s="16">
        <f t="shared" si="882"/>
        <v>3252</v>
      </c>
      <c r="BH3896" s="16">
        <f t="shared" si="883"/>
        <v>1734.4</v>
      </c>
      <c r="BI3896" s="16">
        <f t="shared" si="884"/>
        <v>21.68</v>
      </c>
    </row>
    <row r="3897" spans="1:61" ht="20.149999999999999" customHeight="1" x14ac:dyDescent="0.35">
      <c r="A3897">
        <v>3896</v>
      </c>
      <c r="B3897" t="s">
        <v>360</v>
      </c>
      <c r="C3897" t="s">
        <v>10509</v>
      </c>
      <c r="D3897" s="15" t="s">
        <v>4440</v>
      </c>
      <c r="E3897" s="12" t="s">
        <v>98</v>
      </c>
      <c r="F3897" s="16">
        <v>22689</v>
      </c>
      <c r="G3897" s="12" t="s">
        <v>588</v>
      </c>
      <c r="H3897" s="12" t="s">
        <v>589</v>
      </c>
      <c r="I3897" s="12" t="s">
        <v>1454</v>
      </c>
      <c r="J3897" s="12" t="s">
        <v>4413</v>
      </c>
      <c r="K3897" s="12" t="s">
        <v>4413</v>
      </c>
      <c r="N3897" s="16" t="s">
        <v>206</v>
      </c>
      <c r="O3897" s="16" t="s">
        <v>4414</v>
      </c>
      <c r="P3897" s="12" t="s">
        <v>131</v>
      </c>
      <c r="R3897" s="16">
        <v>2.39</v>
      </c>
      <c r="V3897" s="12" t="s">
        <v>204</v>
      </c>
      <c r="W3897" s="12" t="s">
        <v>204</v>
      </c>
      <c r="X3897" s="16">
        <v>1</v>
      </c>
      <c r="Z3897" s="16">
        <v>2.39</v>
      </c>
      <c r="AA3897" s="16">
        <f t="shared" si="868"/>
        <v>286.8</v>
      </c>
      <c r="AB3897" s="16" t="s">
        <v>2113</v>
      </c>
      <c r="AC3897" s="16" t="s">
        <v>12255</v>
      </c>
      <c r="AD3897" s="16">
        <f t="shared" si="869"/>
        <v>100380</v>
      </c>
      <c r="AE3897" s="16">
        <f t="shared" si="870"/>
        <v>836.5</v>
      </c>
      <c r="AF3897" s="16">
        <f t="shared" si="871"/>
        <v>313687.5</v>
      </c>
      <c r="AG3897" s="16">
        <f t="shared" si="872"/>
        <v>239</v>
      </c>
      <c r="AH3897" s="12">
        <f t="shared" si="873"/>
        <v>0</v>
      </c>
      <c r="AI3897" s="16">
        <f t="shared" si="874"/>
        <v>16.73</v>
      </c>
      <c r="AJ3897" s="16">
        <f t="shared" si="875"/>
        <v>57718.5</v>
      </c>
      <c r="AK3897" s="16">
        <f t="shared" si="876"/>
        <v>1195</v>
      </c>
      <c r="AL3897" s="16">
        <f t="shared" si="877"/>
        <v>11950</v>
      </c>
      <c r="AM3897" s="16">
        <f t="shared" si="878"/>
        <v>191200</v>
      </c>
      <c r="AN3897" s="16">
        <f t="shared" si="879"/>
        <v>674936</v>
      </c>
      <c r="AP3897" s="16">
        <v>2.39</v>
      </c>
      <c r="AQ3897" s="16" t="s">
        <v>204</v>
      </c>
      <c r="AS3897" s="16" t="s">
        <v>2422</v>
      </c>
      <c r="AT3897" s="16" t="s">
        <v>2418</v>
      </c>
      <c r="AU3897" t="s">
        <v>4416</v>
      </c>
      <c r="AV3897" s="15" t="s">
        <v>4417</v>
      </c>
      <c r="AX3897" s="16" t="s">
        <v>207</v>
      </c>
      <c r="AY3897" s="16" t="s">
        <v>207</v>
      </c>
      <c r="AZ3897" s="16" t="s">
        <v>207</v>
      </c>
      <c r="BA3897" s="16" t="s">
        <v>207</v>
      </c>
      <c r="BB3897" s="16" t="s">
        <v>207</v>
      </c>
      <c r="BC3897" s="16">
        <v>2.39</v>
      </c>
      <c r="BD3897" s="16">
        <f t="shared" si="880"/>
        <v>8.3650000000000002</v>
      </c>
      <c r="BE3897" s="16">
        <f t="shared" si="881"/>
        <v>4218.3500000000004</v>
      </c>
      <c r="BG3897" s="16">
        <f t="shared" si="882"/>
        <v>2868</v>
      </c>
      <c r="BH3897" s="16">
        <f t="shared" si="883"/>
        <v>1529.6000000000001</v>
      </c>
      <c r="BI3897" s="16">
        <f t="shared" si="884"/>
        <v>19.12</v>
      </c>
    </row>
    <row r="3898" spans="1:61" ht="20.149999999999999" customHeight="1" x14ac:dyDescent="0.35">
      <c r="A3898">
        <v>3897</v>
      </c>
      <c r="B3898" t="s">
        <v>360</v>
      </c>
      <c r="C3898" t="s">
        <v>10510</v>
      </c>
      <c r="D3898" s="15" t="s">
        <v>4441</v>
      </c>
      <c r="E3898" s="12" t="s">
        <v>93</v>
      </c>
      <c r="F3898" s="16">
        <v>26535</v>
      </c>
      <c r="G3898" s="12" t="s">
        <v>588</v>
      </c>
      <c r="H3898" s="12" t="s">
        <v>589</v>
      </c>
      <c r="I3898" s="12" t="s">
        <v>1454</v>
      </c>
      <c r="J3898" s="12" t="s">
        <v>4413</v>
      </c>
      <c r="K3898" s="12" t="s">
        <v>4413</v>
      </c>
      <c r="N3898" s="16" t="s">
        <v>206</v>
      </c>
      <c r="O3898" s="16" t="s">
        <v>4414</v>
      </c>
      <c r="P3898" s="12" t="s">
        <v>131</v>
      </c>
      <c r="R3898" s="16">
        <v>2.06</v>
      </c>
      <c r="V3898" s="12" t="s">
        <v>204</v>
      </c>
      <c r="W3898" s="12" t="s">
        <v>204</v>
      </c>
      <c r="X3898" s="16">
        <v>1</v>
      </c>
      <c r="Z3898" s="16">
        <v>2.06</v>
      </c>
      <c r="AA3898" s="16">
        <f t="shared" si="868"/>
        <v>247.20000000000002</v>
      </c>
      <c r="AB3898" s="16" t="s">
        <v>2113</v>
      </c>
      <c r="AC3898" s="16" t="s">
        <v>12255</v>
      </c>
      <c r="AD3898" s="16">
        <f t="shared" si="869"/>
        <v>86520</v>
      </c>
      <c r="AE3898" s="16">
        <f t="shared" si="870"/>
        <v>721</v>
      </c>
      <c r="AF3898" s="16">
        <f t="shared" si="871"/>
        <v>270375</v>
      </c>
      <c r="AG3898" s="16">
        <f t="shared" si="872"/>
        <v>206</v>
      </c>
      <c r="AH3898" s="12">
        <f t="shared" si="873"/>
        <v>0</v>
      </c>
      <c r="AI3898" s="16">
        <f t="shared" si="874"/>
        <v>14.42</v>
      </c>
      <c r="AJ3898" s="16">
        <f t="shared" si="875"/>
        <v>49749</v>
      </c>
      <c r="AK3898" s="16">
        <f t="shared" si="876"/>
        <v>1030</v>
      </c>
      <c r="AL3898" s="16">
        <f t="shared" si="877"/>
        <v>10300</v>
      </c>
      <c r="AM3898" s="16">
        <f t="shared" si="878"/>
        <v>164800</v>
      </c>
      <c r="AN3898" s="16">
        <f t="shared" si="879"/>
        <v>581744</v>
      </c>
      <c r="AP3898" s="16">
        <v>2.06</v>
      </c>
      <c r="AQ3898" s="16" t="s">
        <v>204</v>
      </c>
      <c r="AS3898" s="16" t="s">
        <v>2422</v>
      </c>
      <c r="AT3898" s="16" t="s">
        <v>2418</v>
      </c>
      <c r="AU3898" t="s">
        <v>4416</v>
      </c>
      <c r="AV3898" s="15" t="s">
        <v>4417</v>
      </c>
      <c r="AX3898" s="16" t="s">
        <v>207</v>
      </c>
      <c r="AY3898" s="16" t="s">
        <v>207</v>
      </c>
      <c r="AZ3898" s="16" t="s">
        <v>207</v>
      </c>
      <c r="BA3898" s="16" t="s">
        <v>207</v>
      </c>
      <c r="BB3898" s="16" t="s">
        <v>207</v>
      </c>
      <c r="BC3898" s="16">
        <v>2.06</v>
      </c>
      <c r="BD3898" s="16">
        <f t="shared" si="880"/>
        <v>7.21</v>
      </c>
      <c r="BE3898" s="16">
        <f t="shared" si="881"/>
        <v>3635.9</v>
      </c>
      <c r="BG3898" s="16">
        <f t="shared" si="882"/>
        <v>2472</v>
      </c>
      <c r="BH3898" s="16">
        <f t="shared" si="883"/>
        <v>1318.4</v>
      </c>
      <c r="BI3898" s="16">
        <f t="shared" si="884"/>
        <v>16.48</v>
      </c>
    </row>
    <row r="3899" spans="1:61" ht="20.149999999999999" customHeight="1" x14ac:dyDescent="0.35">
      <c r="A3899">
        <v>3898</v>
      </c>
      <c r="B3899" t="s">
        <v>360</v>
      </c>
      <c r="C3899" t="s">
        <v>10511</v>
      </c>
      <c r="D3899" s="15" t="s">
        <v>4442</v>
      </c>
      <c r="E3899" s="12" t="s">
        <v>93</v>
      </c>
      <c r="F3899" s="16">
        <v>28020</v>
      </c>
      <c r="G3899" s="12" t="s">
        <v>588</v>
      </c>
      <c r="H3899" s="12" t="s">
        <v>589</v>
      </c>
      <c r="I3899" s="12" t="s">
        <v>1454</v>
      </c>
      <c r="J3899" s="12" t="s">
        <v>4413</v>
      </c>
      <c r="K3899" s="12" t="s">
        <v>4413</v>
      </c>
      <c r="N3899" s="16" t="s">
        <v>206</v>
      </c>
      <c r="O3899" s="16" t="s">
        <v>4414</v>
      </c>
      <c r="P3899" s="12" t="s">
        <v>131</v>
      </c>
      <c r="R3899" s="16">
        <v>1.87</v>
      </c>
      <c r="V3899" s="12" t="s">
        <v>204</v>
      </c>
      <c r="W3899" s="12" t="s">
        <v>204</v>
      </c>
      <c r="X3899" s="16">
        <v>1</v>
      </c>
      <c r="Z3899" s="16">
        <v>1.87</v>
      </c>
      <c r="AA3899" s="16">
        <f t="shared" si="868"/>
        <v>224.4</v>
      </c>
      <c r="AB3899" s="16" t="s">
        <v>2113</v>
      </c>
      <c r="AC3899" s="16" t="s">
        <v>12255</v>
      </c>
      <c r="AD3899" s="16">
        <f t="shared" si="869"/>
        <v>78540</v>
      </c>
      <c r="AE3899" s="16">
        <f t="shared" si="870"/>
        <v>654.5</v>
      </c>
      <c r="AF3899" s="16">
        <f t="shared" si="871"/>
        <v>245437.5</v>
      </c>
      <c r="AG3899" s="16">
        <f t="shared" si="872"/>
        <v>187</v>
      </c>
      <c r="AH3899" s="12">
        <f t="shared" si="873"/>
        <v>0</v>
      </c>
      <c r="AI3899" s="16">
        <f t="shared" si="874"/>
        <v>13.09</v>
      </c>
      <c r="AJ3899" s="16">
        <f t="shared" si="875"/>
        <v>45160.5</v>
      </c>
      <c r="AK3899" s="16">
        <f t="shared" si="876"/>
        <v>935</v>
      </c>
      <c r="AL3899" s="16">
        <f t="shared" si="877"/>
        <v>9350</v>
      </c>
      <c r="AM3899" s="16">
        <f t="shared" si="878"/>
        <v>149600</v>
      </c>
      <c r="AN3899" s="16">
        <f t="shared" si="879"/>
        <v>528088</v>
      </c>
      <c r="AP3899" s="16">
        <v>1.87</v>
      </c>
      <c r="AQ3899" s="16" t="s">
        <v>204</v>
      </c>
      <c r="AS3899" s="16" t="s">
        <v>2422</v>
      </c>
      <c r="AT3899" s="16" t="s">
        <v>2418</v>
      </c>
      <c r="AU3899" t="s">
        <v>4416</v>
      </c>
      <c r="AV3899" s="15" t="s">
        <v>4417</v>
      </c>
      <c r="AX3899" s="16" t="s">
        <v>207</v>
      </c>
      <c r="AY3899" s="16" t="s">
        <v>207</v>
      </c>
      <c r="AZ3899" s="16" t="s">
        <v>207</v>
      </c>
      <c r="BA3899" s="16" t="s">
        <v>207</v>
      </c>
      <c r="BB3899" s="16" t="s">
        <v>207</v>
      </c>
      <c r="BC3899" s="16">
        <v>1.87</v>
      </c>
      <c r="BD3899" s="16">
        <f t="shared" si="880"/>
        <v>6.5449999999999999</v>
      </c>
      <c r="BE3899" s="16">
        <f t="shared" si="881"/>
        <v>3300.55</v>
      </c>
      <c r="BG3899" s="16">
        <f t="shared" si="882"/>
        <v>2244</v>
      </c>
      <c r="BH3899" s="16">
        <f t="shared" si="883"/>
        <v>1196.8000000000002</v>
      </c>
      <c r="BI3899" s="16">
        <f t="shared" si="884"/>
        <v>14.960000000000003</v>
      </c>
    </row>
    <row r="3900" spans="1:61" ht="20.149999999999999" customHeight="1" x14ac:dyDescent="0.35">
      <c r="A3900">
        <v>3899</v>
      </c>
      <c r="B3900" t="s">
        <v>360</v>
      </c>
      <c r="C3900" t="s">
        <v>10512</v>
      </c>
      <c r="D3900" s="15" t="s">
        <v>4443</v>
      </c>
      <c r="E3900" s="12" t="s">
        <v>98</v>
      </c>
      <c r="F3900" s="16">
        <v>20259</v>
      </c>
      <c r="G3900" s="12" t="s">
        <v>588</v>
      </c>
      <c r="H3900" s="12" t="s">
        <v>589</v>
      </c>
      <c r="I3900" s="12" t="s">
        <v>1454</v>
      </c>
      <c r="J3900" s="12" t="s">
        <v>4413</v>
      </c>
      <c r="K3900" s="12" t="s">
        <v>4413</v>
      </c>
      <c r="N3900" s="16" t="s">
        <v>206</v>
      </c>
      <c r="O3900" s="16" t="s">
        <v>4414</v>
      </c>
      <c r="P3900" s="12" t="s">
        <v>131</v>
      </c>
      <c r="R3900" s="16">
        <v>5.68</v>
      </c>
      <c r="V3900" s="12" t="s">
        <v>204</v>
      </c>
      <c r="W3900" s="12" t="s">
        <v>204</v>
      </c>
      <c r="X3900" s="16">
        <v>1</v>
      </c>
      <c r="Z3900" s="16">
        <v>5.68</v>
      </c>
      <c r="AA3900" s="16">
        <f t="shared" si="868"/>
        <v>681.59999999999991</v>
      </c>
      <c r="AB3900" s="16" t="s">
        <v>2113</v>
      </c>
      <c r="AC3900" s="16" t="s">
        <v>12255</v>
      </c>
      <c r="AD3900" s="16">
        <f t="shared" si="869"/>
        <v>238559.99999999997</v>
      </c>
      <c r="AE3900" s="16">
        <f t="shared" si="870"/>
        <v>1988</v>
      </c>
      <c r="AF3900" s="16">
        <f t="shared" si="871"/>
        <v>745500</v>
      </c>
      <c r="AG3900" s="16">
        <f t="shared" si="872"/>
        <v>568</v>
      </c>
      <c r="AH3900" s="12">
        <f t="shared" si="873"/>
        <v>0</v>
      </c>
      <c r="AI3900" s="16">
        <f t="shared" si="874"/>
        <v>39.76</v>
      </c>
      <c r="AJ3900" s="16">
        <f t="shared" si="875"/>
        <v>137172</v>
      </c>
      <c r="AK3900" s="16">
        <f t="shared" si="876"/>
        <v>2840</v>
      </c>
      <c r="AL3900" s="16">
        <f t="shared" si="877"/>
        <v>28400</v>
      </c>
      <c r="AM3900" s="16">
        <f t="shared" si="878"/>
        <v>454400</v>
      </c>
      <c r="AN3900" s="16">
        <f t="shared" si="879"/>
        <v>1604032</v>
      </c>
      <c r="AP3900" s="16">
        <v>5.68</v>
      </c>
      <c r="AQ3900" s="16" t="s">
        <v>204</v>
      </c>
      <c r="AS3900" s="16" t="s">
        <v>2422</v>
      </c>
      <c r="AT3900" s="16" t="s">
        <v>2418</v>
      </c>
      <c r="AU3900" t="s">
        <v>4416</v>
      </c>
      <c r="AV3900" s="15" t="s">
        <v>4417</v>
      </c>
      <c r="AX3900" s="16" t="s">
        <v>207</v>
      </c>
      <c r="AY3900" s="16" t="s">
        <v>207</v>
      </c>
      <c r="AZ3900" s="16" t="s">
        <v>207</v>
      </c>
      <c r="BA3900" s="16" t="s">
        <v>207</v>
      </c>
      <c r="BB3900" s="16" t="s">
        <v>207</v>
      </c>
      <c r="BC3900" s="16">
        <v>5.68</v>
      </c>
      <c r="BD3900" s="16">
        <f t="shared" si="880"/>
        <v>19.88</v>
      </c>
      <c r="BE3900" s="16">
        <f t="shared" si="881"/>
        <v>10025.200000000001</v>
      </c>
      <c r="BG3900" s="16">
        <f t="shared" si="882"/>
        <v>6816</v>
      </c>
      <c r="BH3900" s="16">
        <f t="shared" si="883"/>
        <v>3635.2</v>
      </c>
      <c r="BI3900" s="16">
        <f t="shared" si="884"/>
        <v>45.44</v>
      </c>
    </row>
    <row r="3901" spans="1:61" ht="20.149999999999999" customHeight="1" x14ac:dyDescent="0.35">
      <c r="A3901">
        <v>3900</v>
      </c>
      <c r="B3901" t="s">
        <v>360</v>
      </c>
      <c r="C3901" t="s">
        <v>10513</v>
      </c>
      <c r="D3901" s="15" t="s">
        <v>4444</v>
      </c>
      <c r="E3901" s="12" t="s">
        <v>98</v>
      </c>
      <c r="F3901" s="16">
        <v>31236</v>
      </c>
      <c r="G3901" s="12" t="s">
        <v>588</v>
      </c>
      <c r="H3901" s="12" t="s">
        <v>589</v>
      </c>
      <c r="I3901" s="12" t="s">
        <v>1454</v>
      </c>
      <c r="J3901" s="12" t="s">
        <v>4413</v>
      </c>
      <c r="K3901" s="12" t="s">
        <v>4413</v>
      </c>
      <c r="N3901" s="16" t="s">
        <v>206</v>
      </c>
      <c r="O3901" s="16" t="s">
        <v>4414</v>
      </c>
      <c r="P3901" s="12" t="s">
        <v>131</v>
      </c>
      <c r="R3901" s="16">
        <v>0.86</v>
      </c>
      <c r="V3901" s="12" t="s">
        <v>204</v>
      </c>
      <c r="W3901" s="12" t="s">
        <v>204</v>
      </c>
      <c r="X3901" s="16">
        <v>1</v>
      </c>
      <c r="Z3901" s="16">
        <v>0.86</v>
      </c>
      <c r="AA3901" s="16">
        <f t="shared" si="868"/>
        <v>103.2</v>
      </c>
      <c r="AB3901" s="16" t="s">
        <v>2113</v>
      </c>
      <c r="AC3901" s="16" t="s">
        <v>12255</v>
      </c>
      <c r="AD3901" s="16">
        <f t="shared" si="869"/>
        <v>36120</v>
      </c>
      <c r="AE3901" s="16">
        <f t="shared" si="870"/>
        <v>301</v>
      </c>
      <c r="AF3901" s="16">
        <f t="shared" si="871"/>
        <v>112875</v>
      </c>
      <c r="AG3901" s="16">
        <f t="shared" si="872"/>
        <v>86</v>
      </c>
      <c r="AH3901" s="12">
        <f t="shared" si="873"/>
        <v>0</v>
      </c>
      <c r="AI3901" s="16">
        <f t="shared" si="874"/>
        <v>6.02</v>
      </c>
      <c r="AJ3901" s="16">
        <f t="shared" si="875"/>
        <v>20769</v>
      </c>
      <c r="AK3901" s="16">
        <f t="shared" si="876"/>
        <v>430</v>
      </c>
      <c r="AL3901" s="16">
        <f t="shared" si="877"/>
        <v>4300</v>
      </c>
      <c r="AM3901" s="16">
        <f t="shared" si="878"/>
        <v>68800</v>
      </c>
      <c r="AN3901" s="16">
        <f t="shared" si="879"/>
        <v>242864</v>
      </c>
      <c r="AP3901" s="16">
        <v>0.86</v>
      </c>
      <c r="AQ3901" s="16" t="s">
        <v>204</v>
      </c>
      <c r="AS3901" s="16" t="s">
        <v>2422</v>
      </c>
      <c r="AT3901" s="16" t="s">
        <v>2418</v>
      </c>
      <c r="AU3901" t="s">
        <v>4416</v>
      </c>
      <c r="AV3901" s="15" t="s">
        <v>4417</v>
      </c>
      <c r="AX3901" s="16" t="s">
        <v>207</v>
      </c>
      <c r="AY3901" s="16" t="s">
        <v>207</v>
      </c>
      <c r="AZ3901" s="16" t="s">
        <v>207</v>
      </c>
      <c r="BA3901" s="16" t="s">
        <v>207</v>
      </c>
      <c r="BB3901" s="16" t="s">
        <v>207</v>
      </c>
      <c r="BC3901" s="16">
        <v>0.86</v>
      </c>
      <c r="BD3901" s="16">
        <f t="shared" si="880"/>
        <v>3.01</v>
      </c>
      <c r="BE3901" s="16">
        <f t="shared" si="881"/>
        <v>1517.9</v>
      </c>
      <c r="BG3901" s="16">
        <f t="shared" si="882"/>
        <v>1032</v>
      </c>
      <c r="BH3901" s="16">
        <f t="shared" si="883"/>
        <v>550.4</v>
      </c>
      <c r="BI3901" s="16">
        <f t="shared" si="884"/>
        <v>6.88</v>
      </c>
    </row>
    <row r="3902" spans="1:61" ht="20.149999999999999" customHeight="1" x14ac:dyDescent="0.35">
      <c r="A3902">
        <v>3901</v>
      </c>
      <c r="B3902" t="s">
        <v>360</v>
      </c>
      <c r="C3902" t="s">
        <v>10514</v>
      </c>
      <c r="D3902" s="15" t="s">
        <v>4445</v>
      </c>
      <c r="E3902" s="12" t="s">
        <v>98</v>
      </c>
      <c r="F3902" s="16">
        <v>30061</v>
      </c>
      <c r="G3902" s="12" t="s">
        <v>588</v>
      </c>
      <c r="H3902" s="12" t="s">
        <v>589</v>
      </c>
      <c r="I3902" s="12" t="s">
        <v>1454</v>
      </c>
      <c r="J3902" s="12" t="s">
        <v>4413</v>
      </c>
      <c r="K3902" s="12" t="s">
        <v>4413</v>
      </c>
      <c r="N3902" s="16" t="s">
        <v>206</v>
      </c>
      <c r="O3902" s="16" t="s">
        <v>4414</v>
      </c>
      <c r="P3902" s="12" t="s">
        <v>131</v>
      </c>
      <c r="R3902" s="16">
        <v>1.37</v>
      </c>
      <c r="V3902" s="12" t="s">
        <v>204</v>
      </c>
      <c r="W3902" s="12" t="s">
        <v>204</v>
      </c>
      <c r="X3902" s="16">
        <v>1</v>
      </c>
      <c r="Z3902" s="16">
        <v>1.37</v>
      </c>
      <c r="AA3902" s="16">
        <f t="shared" si="868"/>
        <v>164.4</v>
      </c>
      <c r="AB3902" s="16" t="s">
        <v>2113</v>
      </c>
      <c r="AC3902" s="16" t="s">
        <v>12255</v>
      </c>
      <c r="AD3902" s="16">
        <f t="shared" si="869"/>
        <v>57540</v>
      </c>
      <c r="AE3902" s="16">
        <f t="shared" si="870"/>
        <v>479.50000000000006</v>
      </c>
      <c r="AF3902" s="16">
        <f t="shared" si="871"/>
        <v>179812.50000000003</v>
      </c>
      <c r="AG3902" s="16">
        <f t="shared" si="872"/>
        <v>137</v>
      </c>
      <c r="AH3902" s="12">
        <f t="shared" si="873"/>
        <v>0</v>
      </c>
      <c r="AI3902" s="16">
        <f t="shared" si="874"/>
        <v>9.59</v>
      </c>
      <c r="AJ3902" s="16">
        <f t="shared" si="875"/>
        <v>33085.5</v>
      </c>
      <c r="AK3902" s="16">
        <f t="shared" si="876"/>
        <v>685</v>
      </c>
      <c r="AL3902" s="16">
        <f t="shared" si="877"/>
        <v>6850.0000000000009</v>
      </c>
      <c r="AM3902" s="16">
        <f t="shared" si="878"/>
        <v>109600.00000000001</v>
      </c>
      <c r="AN3902" s="16">
        <f t="shared" si="879"/>
        <v>386888</v>
      </c>
      <c r="AP3902" s="16">
        <v>1.37</v>
      </c>
      <c r="AQ3902" s="16" t="s">
        <v>204</v>
      </c>
      <c r="AS3902" s="16" t="s">
        <v>2422</v>
      </c>
      <c r="AT3902" s="16" t="s">
        <v>2418</v>
      </c>
      <c r="AU3902" t="s">
        <v>4416</v>
      </c>
      <c r="AV3902" s="15" t="s">
        <v>4417</v>
      </c>
      <c r="AX3902" s="16" t="s">
        <v>207</v>
      </c>
      <c r="AY3902" s="16" t="s">
        <v>207</v>
      </c>
      <c r="AZ3902" s="16" t="s">
        <v>207</v>
      </c>
      <c r="BA3902" s="16" t="s">
        <v>207</v>
      </c>
      <c r="BB3902" s="16" t="s">
        <v>207</v>
      </c>
      <c r="BC3902" s="16">
        <v>1.37</v>
      </c>
      <c r="BD3902" s="16">
        <f t="shared" si="880"/>
        <v>4.7949999999999999</v>
      </c>
      <c r="BE3902" s="16">
        <f t="shared" si="881"/>
        <v>2418.0500000000002</v>
      </c>
      <c r="BG3902" s="16">
        <f t="shared" si="882"/>
        <v>1644.0000000000002</v>
      </c>
      <c r="BH3902" s="16">
        <f t="shared" si="883"/>
        <v>876.80000000000007</v>
      </c>
      <c r="BI3902" s="16">
        <f t="shared" si="884"/>
        <v>10.96</v>
      </c>
    </row>
    <row r="3903" spans="1:61" ht="20.149999999999999" customHeight="1" x14ac:dyDescent="0.35">
      <c r="A3903">
        <v>3902</v>
      </c>
      <c r="B3903" t="s">
        <v>360</v>
      </c>
      <c r="C3903" t="s">
        <v>10515</v>
      </c>
      <c r="D3903" s="15" t="s">
        <v>4446</v>
      </c>
      <c r="E3903" s="12" t="s">
        <v>93</v>
      </c>
      <c r="F3903" s="16">
        <v>29438</v>
      </c>
      <c r="G3903" s="12" t="s">
        <v>588</v>
      </c>
      <c r="H3903" s="12" t="s">
        <v>589</v>
      </c>
      <c r="I3903" s="12" t="s">
        <v>1454</v>
      </c>
      <c r="J3903" s="12" t="s">
        <v>4413</v>
      </c>
      <c r="K3903" s="12" t="s">
        <v>4413</v>
      </c>
      <c r="N3903" s="16" t="s">
        <v>206</v>
      </c>
      <c r="O3903" s="16" t="s">
        <v>4414</v>
      </c>
      <c r="P3903" s="12" t="s">
        <v>131</v>
      </c>
      <c r="R3903" s="16">
        <v>2.25</v>
      </c>
      <c r="V3903" s="12" t="s">
        <v>204</v>
      </c>
      <c r="W3903" s="12" t="s">
        <v>204</v>
      </c>
      <c r="X3903" s="16">
        <v>1</v>
      </c>
      <c r="Z3903" s="16">
        <v>2.25</v>
      </c>
      <c r="AA3903" s="16">
        <f t="shared" si="868"/>
        <v>270</v>
      </c>
      <c r="AB3903" s="16" t="s">
        <v>2113</v>
      </c>
      <c r="AC3903" s="16" t="s">
        <v>12255</v>
      </c>
      <c r="AD3903" s="16">
        <f t="shared" si="869"/>
        <v>94500</v>
      </c>
      <c r="AE3903" s="16">
        <f t="shared" si="870"/>
        <v>787.5</v>
      </c>
      <c r="AF3903" s="16">
        <f t="shared" si="871"/>
        <v>295312.5</v>
      </c>
      <c r="AG3903" s="16">
        <f t="shared" si="872"/>
        <v>225</v>
      </c>
      <c r="AH3903" s="12">
        <f t="shared" si="873"/>
        <v>0</v>
      </c>
      <c r="AI3903" s="16">
        <f t="shared" si="874"/>
        <v>15.75</v>
      </c>
      <c r="AJ3903" s="16">
        <f t="shared" si="875"/>
        <v>54337.5</v>
      </c>
      <c r="AK3903" s="16">
        <f t="shared" si="876"/>
        <v>1125</v>
      </c>
      <c r="AL3903" s="16">
        <f t="shared" si="877"/>
        <v>11250</v>
      </c>
      <c r="AM3903" s="16">
        <f t="shared" si="878"/>
        <v>180000</v>
      </c>
      <c r="AN3903" s="16">
        <f t="shared" si="879"/>
        <v>635400</v>
      </c>
      <c r="AP3903" s="16">
        <v>2.25</v>
      </c>
      <c r="AQ3903" s="16" t="s">
        <v>204</v>
      </c>
      <c r="AS3903" s="16" t="s">
        <v>2422</v>
      </c>
      <c r="AT3903" s="16" t="s">
        <v>2418</v>
      </c>
      <c r="AU3903" t="s">
        <v>4416</v>
      </c>
      <c r="AV3903" s="15" t="s">
        <v>4417</v>
      </c>
      <c r="AX3903" s="16" t="s">
        <v>207</v>
      </c>
      <c r="AY3903" s="16" t="s">
        <v>207</v>
      </c>
      <c r="AZ3903" s="16" t="s">
        <v>207</v>
      </c>
      <c r="BA3903" s="16" t="s">
        <v>207</v>
      </c>
      <c r="BB3903" s="16" t="s">
        <v>207</v>
      </c>
      <c r="BC3903" s="16">
        <v>2.25</v>
      </c>
      <c r="BD3903" s="16">
        <f t="shared" si="880"/>
        <v>7.875</v>
      </c>
      <c r="BE3903" s="16">
        <f t="shared" si="881"/>
        <v>3971.25</v>
      </c>
      <c r="BG3903" s="16">
        <f t="shared" si="882"/>
        <v>2700</v>
      </c>
      <c r="BH3903" s="16">
        <f t="shared" si="883"/>
        <v>1440</v>
      </c>
      <c r="BI3903" s="16">
        <f t="shared" si="884"/>
        <v>18</v>
      </c>
    </row>
    <row r="3904" spans="1:61" ht="20.149999999999999" customHeight="1" x14ac:dyDescent="0.35">
      <c r="A3904">
        <v>3903</v>
      </c>
      <c r="B3904" t="s">
        <v>360</v>
      </c>
      <c r="C3904" t="s">
        <v>10516</v>
      </c>
      <c r="D3904" s="15" t="s">
        <v>4447</v>
      </c>
      <c r="E3904" s="12" t="s">
        <v>93</v>
      </c>
      <c r="F3904" s="16">
        <v>17702</v>
      </c>
      <c r="G3904" s="12" t="s">
        <v>588</v>
      </c>
      <c r="H3904" s="12" t="s">
        <v>589</v>
      </c>
      <c r="I3904" s="12" t="s">
        <v>1454</v>
      </c>
      <c r="J3904" s="12" t="s">
        <v>4413</v>
      </c>
      <c r="K3904" s="12" t="s">
        <v>4413</v>
      </c>
      <c r="N3904" s="16" t="s">
        <v>206</v>
      </c>
      <c r="O3904" s="16" t="s">
        <v>4414</v>
      </c>
      <c r="P3904" s="12" t="s">
        <v>131</v>
      </c>
      <c r="R3904" s="16">
        <v>2.09</v>
      </c>
      <c r="V3904" s="12" t="s">
        <v>204</v>
      </c>
      <c r="W3904" s="12" t="s">
        <v>204</v>
      </c>
      <c r="X3904" s="16">
        <v>1</v>
      </c>
      <c r="Z3904" s="16">
        <v>2.09</v>
      </c>
      <c r="AA3904" s="16">
        <f t="shared" si="868"/>
        <v>250.79999999999998</v>
      </c>
      <c r="AB3904" s="16" t="s">
        <v>2113</v>
      </c>
      <c r="AC3904" s="16" t="s">
        <v>12255</v>
      </c>
      <c r="AD3904" s="16">
        <f t="shared" si="869"/>
        <v>87780</v>
      </c>
      <c r="AE3904" s="16">
        <f t="shared" si="870"/>
        <v>731.5</v>
      </c>
      <c r="AF3904" s="16">
        <f t="shared" si="871"/>
        <v>274312.5</v>
      </c>
      <c r="AG3904" s="16">
        <f t="shared" si="872"/>
        <v>209</v>
      </c>
      <c r="AH3904" s="12">
        <f t="shared" si="873"/>
        <v>0</v>
      </c>
      <c r="AI3904" s="16">
        <f t="shared" si="874"/>
        <v>14.629999999999999</v>
      </c>
      <c r="AJ3904" s="16">
        <f t="shared" si="875"/>
        <v>50473.5</v>
      </c>
      <c r="AK3904" s="16">
        <f t="shared" si="876"/>
        <v>1045</v>
      </c>
      <c r="AL3904" s="16">
        <f t="shared" si="877"/>
        <v>10450</v>
      </c>
      <c r="AM3904" s="16">
        <f t="shared" si="878"/>
        <v>167200</v>
      </c>
      <c r="AN3904" s="16">
        <f t="shared" si="879"/>
        <v>590216</v>
      </c>
      <c r="AP3904" s="16">
        <v>2.09</v>
      </c>
      <c r="AQ3904" s="16" t="s">
        <v>204</v>
      </c>
      <c r="AS3904" s="16" t="s">
        <v>2422</v>
      </c>
      <c r="AT3904" s="16" t="s">
        <v>2418</v>
      </c>
      <c r="AU3904" t="s">
        <v>4416</v>
      </c>
      <c r="AV3904" s="15" t="s">
        <v>4417</v>
      </c>
      <c r="AX3904" s="16" t="s">
        <v>207</v>
      </c>
      <c r="AY3904" s="16" t="s">
        <v>207</v>
      </c>
      <c r="AZ3904" s="16" t="s">
        <v>207</v>
      </c>
      <c r="BA3904" s="16" t="s">
        <v>207</v>
      </c>
      <c r="BB3904" s="16" t="s">
        <v>207</v>
      </c>
      <c r="BC3904" s="16">
        <v>2.09</v>
      </c>
      <c r="BD3904" s="16">
        <f t="shared" si="880"/>
        <v>7.3149999999999995</v>
      </c>
      <c r="BE3904" s="16">
        <f t="shared" si="881"/>
        <v>3688.85</v>
      </c>
      <c r="BG3904" s="16">
        <f t="shared" si="882"/>
        <v>2508</v>
      </c>
      <c r="BH3904" s="16">
        <f t="shared" si="883"/>
        <v>1337.6</v>
      </c>
      <c r="BI3904" s="16">
        <f t="shared" si="884"/>
        <v>16.72</v>
      </c>
    </row>
    <row r="3905" spans="1:61" ht="20.149999999999999" customHeight="1" x14ac:dyDescent="0.35">
      <c r="A3905">
        <v>3904</v>
      </c>
      <c r="B3905" t="s">
        <v>360</v>
      </c>
      <c r="C3905" t="s">
        <v>10517</v>
      </c>
      <c r="D3905" s="15" t="s">
        <v>4448</v>
      </c>
      <c r="E3905" s="12" t="s">
        <v>98</v>
      </c>
      <c r="F3905" s="16">
        <v>26157</v>
      </c>
      <c r="G3905" s="12" t="s">
        <v>588</v>
      </c>
      <c r="H3905" s="12" t="s">
        <v>589</v>
      </c>
      <c r="I3905" s="12" t="s">
        <v>1454</v>
      </c>
      <c r="J3905" s="12" t="s">
        <v>4413</v>
      </c>
      <c r="K3905" s="12" t="s">
        <v>4413</v>
      </c>
      <c r="N3905" s="16" t="s">
        <v>206</v>
      </c>
      <c r="O3905" s="16" t="s">
        <v>4414</v>
      </c>
      <c r="P3905" s="12" t="s">
        <v>131</v>
      </c>
      <c r="R3905" s="16">
        <v>2.5099999999999998</v>
      </c>
      <c r="V3905" s="12" t="s">
        <v>204</v>
      </c>
      <c r="W3905" s="12" t="s">
        <v>204</v>
      </c>
      <c r="X3905" s="16">
        <v>1</v>
      </c>
      <c r="Z3905" s="16">
        <v>2.5099999999999998</v>
      </c>
      <c r="AA3905" s="16">
        <f t="shared" si="868"/>
        <v>301.2</v>
      </c>
      <c r="AB3905" s="16" t="s">
        <v>2113</v>
      </c>
      <c r="AC3905" s="16" t="s">
        <v>12255</v>
      </c>
      <c r="AD3905" s="16">
        <f t="shared" si="869"/>
        <v>105420</v>
      </c>
      <c r="AE3905" s="16">
        <f t="shared" si="870"/>
        <v>878.49999999999989</v>
      </c>
      <c r="AF3905" s="16">
        <f t="shared" si="871"/>
        <v>329437.49999999994</v>
      </c>
      <c r="AG3905" s="16">
        <f t="shared" si="872"/>
        <v>250.99999999999997</v>
      </c>
      <c r="AH3905" s="12">
        <f t="shared" si="873"/>
        <v>0</v>
      </c>
      <c r="AI3905" s="16">
        <f t="shared" si="874"/>
        <v>17.57</v>
      </c>
      <c r="AJ3905" s="16">
        <f t="shared" si="875"/>
        <v>60616.5</v>
      </c>
      <c r="AK3905" s="16">
        <f t="shared" si="876"/>
        <v>1255</v>
      </c>
      <c r="AL3905" s="16">
        <f t="shared" si="877"/>
        <v>12549.999999999998</v>
      </c>
      <c r="AM3905" s="16">
        <f t="shared" si="878"/>
        <v>200799.99999999997</v>
      </c>
      <c r="AN3905" s="16">
        <f t="shared" si="879"/>
        <v>708824</v>
      </c>
      <c r="AP3905" s="16">
        <v>2.5099999999999998</v>
      </c>
      <c r="AQ3905" s="16" t="s">
        <v>204</v>
      </c>
      <c r="AS3905" s="16" t="s">
        <v>2422</v>
      </c>
      <c r="AT3905" s="16" t="s">
        <v>2418</v>
      </c>
      <c r="AU3905" t="s">
        <v>4416</v>
      </c>
      <c r="AV3905" s="15" t="s">
        <v>4417</v>
      </c>
      <c r="AX3905" s="16" t="s">
        <v>207</v>
      </c>
      <c r="AY3905" s="16" t="s">
        <v>207</v>
      </c>
      <c r="AZ3905" s="16" t="s">
        <v>207</v>
      </c>
      <c r="BA3905" s="16" t="s">
        <v>207</v>
      </c>
      <c r="BB3905" s="16" t="s">
        <v>207</v>
      </c>
      <c r="BC3905" s="16">
        <v>2.5099999999999998</v>
      </c>
      <c r="BD3905" s="16">
        <f t="shared" si="880"/>
        <v>8.7850000000000001</v>
      </c>
      <c r="BE3905" s="16">
        <f t="shared" si="881"/>
        <v>4430.1499999999996</v>
      </c>
      <c r="BG3905" s="16">
        <f t="shared" si="882"/>
        <v>3011.9999999999995</v>
      </c>
      <c r="BH3905" s="16">
        <f t="shared" si="883"/>
        <v>1606.3999999999999</v>
      </c>
      <c r="BI3905" s="16">
        <f t="shared" si="884"/>
        <v>20.079999999999998</v>
      </c>
    </row>
    <row r="3906" spans="1:61" ht="20.149999999999999" customHeight="1" x14ac:dyDescent="0.35">
      <c r="A3906">
        <v>3905</v>
      </c>
      <c r="B3906" t="s">
        <v>360</v>
      </c>
      <c r="C3906" t="s">
        <v>10518</v>
      </c>
      <c r="D3906" s="15" t="s">
        <v>4445</v>
      </c>
      <c r="E3906" s="12" t="s">
        <v>98</v>
      </c>
      <c r="F3906" s="16">
        <v>28922</v>
      </c>
      <c r="G3906" s="12" t="s">
        <v>588</v>
      </c>
      <c r="H3906" s="12" t="s">
        <v>589</v>
      </c>
      <c r="I3906" s="12" t="s">
        <v>1454</v>
      </c>
      <c r="J3906" s="12" t="s">
        <v>4413</v>
      </c>
      <c r="K3906" s="12" t="s">
        <v>4413</v>
      </c>
      <c r="N3906" s="16" t="s">
        <v>206</v>
      </c>
      <c r="O3906" s="16" t="s">
        <v>4414</v>
      </c>
      <c r="P3906" s="12" t="s">
        <v>131</v>
      </c>
      <c r="R3906" s="16">
        <v>1</v>
      </c>
      <c r="V3906" s="12" t="s">
        <v>204</v>
      </c>
      <c r="W3906" s="12" t="s">
        <v>204</v>
      </c>
      <c r="X3906" s="16">
        <v>1</v>
      </c>
      <c r="Z3906" s="16">
        <v>1</v>
      </c>
      <c r="AA3906" s="16">
        <f t="shared" si="868"/>
        <v>120</v>
      </c>
      <c r="AB3906" s="16" t="s">
        <v>2113</v>
      </c>
      <c r="AC3906" s="16" t="s">
        <v>12255</v>
      </c>
      <c r="AD3906" s="16">
        <f t="shared" si="869"/>
        <v>42000</v>
      </c>
      <c r="AE3906" s="16">
        <f t="shared" si="870"/>
        <v>350</v>
      </c>
      <c r="AF3906" s="16">
        <f t="shared" si="871"/>
        <v>131250</v>
      </c>
      <c r="AG3906" s="16">
        <f t="shared" si="872"/>
        <v>100</v>
      </c>
      <c r="AH3906" s="12">
        <f t="shared" si="873"/>
        <v>0</v>
      </c>
      <c r="AI3906" s="16">
        <f t="shared" si="874"/>
        <v>7</v>
      </c>
      <c r="AJ3906" s="16">
        <f t="shared" si="875"/>
        <v>24150</v>
      </c>
      <c r="AK3906" s="16">
        <f t="shared" si="876"/>
        <v>500</v>
      </c>
      <c r="AL3906" s="16">
        <f t="shared" si="877"/>
        <v>5000</v>
      </c>
      <c r="AM3906" s="16">
        <f t="shared" si="878"/>
        <v>80000</v>
      </c>
      <c r="AN3906" s="16">
        <f t="shared" si="879"/>
        <v>282400</v>
      </c>
      <c r="AP3906" s="16">
        <v>1</v>
      </c>
      <c r="AQ3906" s="16" t="s">
        <v>204</v>
      </c>
      <c r="AS3906" s="16" t="s">
        <v>2422</v>
      </c>
      <c r="AT3906" s="16" t="s">
        <v>2418</v>
      </c>
      <c r="AU3906" t="s">
        <v>4416</v>
      </c>
      <c r="AV3906" s="15" t="s">
        <v>4417</v>
      </c>
      <c r="AX3906" s="16" t="s">
        <v>207</v>
      </c>
      <c r="AY3906" s="16" t="s">
        <v>207</v>
      </c>
      <c r="AZ3906" s="16" t="s">
        <v>207</v>
      </c>
      <c r="BA3906" s="16" t="s">
        <v>207</v>
      </c>
      <c r="BB3906" s="16" t="s">
        <v>207</v>
      </c>
      <c r="BC3906" s="16">
        <v>1</v>
      </c>
      <c r="BD3906" s="16">
        <f t="shared" si="880"/>
        <v>3.5</v>
      </c>
      <c r="BE3906" s="16">
        <f t="shared" si="881"/>
        <v>1765</v>
      </c>
      <c r="BG3906" s="16">
        <f t="shared" si="882"/>
        <v>1200</v>
      </c>
      <c r="BH3906" s="16">
        <f t="shared" si="883"/>
        <v>640</v>
      </c>
      <c r="BI3906" s="16">
        <f t="shared" si="884"/>
        <v>8</v>
      </c>
    </row>
    <row r="3907" spans="1:61" ht="20.149999999999999" customHeight="1" x14ac:dyDescent="0.35">
      <c r="A3907">
        <v>3906</v>
      </c>
      <c r="B3907" t="s">
        <v>360</v>
      </c>
      <c r="C3907" t="s">
        <v>10519</v>
      </c>
      <c r="D3907" s="15" t="s">
        <v>4449</v>
      </c>
      <c r="E3907" s="12" t="s">
        <v>98</v>
      </c>
      <c r="F3907" s="16">
        <v>26254</v>
      </c>
      <c r="G3907" s="12" t="s">
        <v>588</v>
      </c>
      <c r="H3907" s="12" t="s">
        <v>589</v>
      </c>
      <c r="I3907" s="12" t="s">
        <v>1454</v>
      </c>
      <c r="J3907" s="12" t="s">
        <v>4413</v>
      </c>
      <c r="K3907" s="12" t="s">
        <v>4413</v>
      </c>
      <c r="N3907" s="16" t="s">
        <v>206</v>
      </c>
      <c r="O3907" s="16" t="s">
        <v>4414</v>
      </c>
      <c r="P3907" s="12" t="s">
        <v>131</v>
      </c>
      <c r="R3907" s="16">
        <v>0.68</v>
      </c>
      <c r="V3907" s="12" t="s">
        <v>204</v>
      </c>
      <c r="W3907" s="12" t="s">
        <v>204</v>
      </c>
      <c r="X3907" s="16">
        <v>1</v>
      </c>
      <c r="Z3907" s="16">
        <v>0.68</v>
      </c>
      <c r="AA3907" s="16">
        <f t="shared" si="868"/>
        <v>81.600000000000009</v>
      </c>
      <c r="AB3907" s="16" t="s">
        <v>2113</v>
      </c>
      <c r="AC3907" s="16" t="s">
        <v>12255</v>
      </c>
      <c r="AD3907" s="16">
        <f t="shared" si="869"/>
        <v>28560.000000000004</v>
      </c>
      <c r="AE3907" s="16">
        <f t="shared" si="870"/>
        <v>238.00000000000003</v>
      </c>
      <c r="AF3907" s="16">
        <f t="shared" si="871"/>
        <v>89250.000000000015</v>
      </c>
      <c r="AG3907" s="16">
        <f t="shared" si="872"/>
        <v>68</v>
      </c>
      <c r="AH3907" s="12">
        <f t="shared" si="873"/>
        <v>0</v>
      </c>
      <c r="AI3907" s="16">
        <f t="shared" si="874"/>
        <v>4.7600000000000007</v>
      </c>
      <c r="AJ3907" s="16">
        <f t="shared" si="875"/>
        <v>16422.000000000004</v>
      </c>
      <c r="AK3907" s="16">
        <f t="shared" si="876"/>
        <v>340</v>
      </c>
      <c r="AL3907" s="16">
        <f t="shared" si="877"/>
        <v>3400.0000000000005</v>
      </c>
      <c r="AM3907" s="16">
        <f t="shared" si="878"/>
        <v>54400.000000000007</v>
      </c>
      <c r="AN3907" s="16">
        <f t="shared" si="879"/>
        <v>192032.00000000003</v>
      </c>
      <c r="AP3907" s="16">
        <v>0.68</v>
      </c>
      <c r="AQ3907" s="16" t="s">
        <v>204</v>
      </c>
      <c r="AS3907" s="16" t="s">
        <v>2422</v>
      </c>
      <c r="AT3907" s="16" t="s">
        <v>2418</v>
      </c>
      <c r="AU3907" t="s">
        <v>4416</v>
      </c>
      <c r="AV3907" s="15" t="s">
        <v>4417</v>
      </c>
      <c r="AX3907" s="16" t="s">
        <v>207</v>
      </c>
      <c r="AY3907" s="16" t="s">
        <v>207</v>
      </c>
      <c r="AZ3907" s="16" t="s">
        <v>207</v>
      </c>
      <c r="BA3907" s="16" t="s">
        <v>207</v>
      </c>
      <c r="BB3907" s="16" t="s">
        <v>207</v>
      </c>
      <c r="BC3907" s="16">
        <v>0.68</v>
      </c>
      <c r="BD3907" s="16">
        <f t="shared" si="880"/>
        <v>2.3800000000000003</v>
      </c>
      <c r="BE3907" s="16">
        <f t="shared" si="881"/>
        <v>1200.2000000000003</v>
      </c>
      <c r="BG3907" s="16">
        <f t="shared" si="882"/>
        <v>816.00000000000011</v>
      </c>
      <c r="BH3907" s="16">
        <f t="shared" si="883"/>
        <v>435.20000000000005</v>
      </c>
      <c r="BI3907" s="16">
        <f t="shared" si="884"/>
        <v>5.44</v>
      </c>
    </row>
    <row r="3908" spans="1:61" ht="20.149999999999999" customHeight="1" x14ac:dyDescent="0.35">
      <c r="A3908">
        <v>3907</v>
      </c>
      <c r="B3908" t="s">
        <v>360</v>
      </c>
      <c r="C3908" t="s">
        <v>10520</v>
      </c>
      <c r="D3908" s="15" t="s">
        <v>4450</v>
      </c>
      <c r="E3908" s="12" t="s">
        <v>98</v>
      </c>
      <c r="F3908" s="16">
        <v>32278</v>
      </c>
      <c r="G3908" s="12" t="s">
        <v>588</v>
      </c>
      <c r="H3908" s="12" t="s">
        <v>589</v>
      </c>
      <c r="I3908" s="12" t="s">
        <v>1454</v>
      </c>
      <c r="J3908" s="12" t="s">
        <v>4413</v>
      </c>
      <c r="K3908" s="12" t="s">
        <v>4413</v>
      </c>
      <c r="N3908" s="16" t="s">
        <v>206</v>
      </c>
      <c r="O3908" s="16" t="s">
        <v>4414</v>
      </c>
      <c r="P3908" s="12" t="s">
        <v>131</v>
      </c>
      <c r="R3908" s="16">
        <v>3.08</v>
      </c>
      <c r="V3908" s="12" t="s">
        <v>204</v>
      </c>
      <c r="W3908" s="12" t="s">
        <v>204</v>
      </c>
      <c r="X3908" s="16">
        <v>1</v>
      </c>
      <c r="Z3908" s="16">
        <v>3.08</v>
      </c>
      <c r="AA3908" s="16">
        <f t="shared" si="868"/>
        <v>369.6</v>
      </c>
      <c r="AB3908" s="16" t="s">
        <v>2113</v>
      </c>
      <c r="AC3908" s="16" t="s">
        <v>12255</v>
      </c>
      <c r="AD3908" s="16">
        <f t="shared" si="869"/>
        <v>129360.00000000001</v>
      </c>
      <c r="AE3908" s="16">
        <f t="shared" si="870"/>
        <v>1078</v>
      </c>
      <c r="AF3908" s="16">
        <f t="shared" si="871"/>
        <v>404250</v>
      </c>
      <c r="AG3908" s="16">
        <f t="shared" si="872"/>
        <v>308</v>
      </c>
      <c r="AH3908" s="12">
        <f t="shared" si="873"/>
        <v>0</v>
      </c>
      <c r="AI3908" s="16">
        <f t="shared" si="874"/>
        <v>21.560000000000002</v>
      </c>
      <c r="AJ3908" s="16">
        <f t="shared" si="875"/>
        <v>74382.000000000015</v>
      </c>
      <c r="AK3908" s="16">
        <f t="shared" si="876"/>
        <v>1540</v>
      </c>
      <c r="AL3908" s="16">
        <f t="shared" si="877"/>
        <v>15400</v>
      </c>
      <c r="AM3908" s="16">
        <f t="shared" si="878"/>
        <v>246400</v>
      </c>
      <c r="AN3908" s="16">
        <f t="shared" si="879"/>
        <v>869792</v>
      </c>
      <c r="AP3908" s="16">
        <v>3.08</v>
      </c>
      <c r="AQ3908" s="16" t="s">
        <v>204</v>
      </c>
      <c r="AS3908" s="16" t="s">
        <v>2422</v>
      </c>
      <c r="AT3908" s="16" t="s">
        <v>2418</v>
      </c>
      <c r="AU3908" t="s">
        <v>4416</v>
      </c>
      <c r="AV3908" s="15" t="s">
        <v>4417</v>
      </c>
      <c r="AX3908" s="16" t="s">
        <v>207</v>
      </c>
      <c r="AY3908" s="16" t="s">
        <v>207</v>
      </c>
      <c r="AZ3908" s="16" t="s">
        <v>207</v>
      </c>
      <c r="BA3908" s="16" t="s">
        <v>207</v>
      </c>
      <c r="BB3908" s="16" t="s">
        <v>207</v>
      </c>
      <c r="BC3908" s="16">
        <v>3.08</v>
      </c>
      <c r="BD3908" s="16">
        <f t="shared" si="880"/>
        <v>10.780000000000001</v>
      </c>
      <c r="BE3908" s="16">
        <f t="shared" si="881"/>
        <v>5436.2</v>
      </c>
      <c r="BG3908" s="16">
        <f t="shared" si="882"/>
        <v>3696</v>
      </c>
      <c r="BH3908" s="16">
        <f t="shared" si="883"/>
        <v>1971.2</v>
      </c>
      <c r="BI3908" s="16">
        <f t="shared" si="884"/>
        <v>24.64</v>
      </c>
    </row>
    <row r="3909" spans="1:61" ht="20.149999999999999" customHeight="1" x14ac:dyDescent="0.35">
      <c r="A3909">
        <v>3908</v>
      </c>
      <c r="B3909" t="s">
        <v>360</v>
      </c>
      <c r="C3909" t="s">
        <v>10521</v>
      </c>
      <c r="D3909" s="15" t="s">
        <v>4451</v>
      </c>
      <c r="E3909" s="12" t="s">
        <v>98</v>
      </c>
      <c r="F3909" s="16">
        <v>18728</v>
      </c>
      <c r="G3909" s="12" t="s">
        <v>588</v>
      </c>
      <c r="H3909" s="12" t="s">
        <v>589</v>
      </c>
      <c r="I3909" s="12" t="s">
        <v>1454</v>
      </c>
      <c r="J3909" s="12" t="s">
        <v>4413</v>
      </c>
      <c r="K3909" s="12" t="s">
        <v>4413</v>
      </c>
      <c r="N3909" s="16" t="s">
        <v>206</v>
      </c>
      <c r="O3909" s="16" t="s">
        <v>4414</v>
      </c>
      <c r="P3909" s="12" t="s">
        <v>131</v>
      </c>
      <c r="R3909" s="16">
        <v>3.36</v>
      </c>
      <c r="V3909" s="12" t="s">
        <v>204</v>
      </c>
      <c r="W3909" s="12" t="s">
        <v>204</v>
      </c>
      <c r="X3909" s="16">
        <v>1</v>
      </c>
      <c r="Z3909" s="16">
        <v>3.36</v>
      </c>
      <c r="AA3909" s="16">
        <f t="shared" si="868"/>
        <v>403.2</v>
      </c>
      <c r="AB3909" s="16" t="s">
        <v>2113</v>
      </c>
      <c r="AC3909" s="16" t="s">
        <v>12255</v>
      </c>
      <c r="AD3909" s="16">
        <f t="shared" si="869"/>
        <v>141120</v>
      </c>
      <c r="AE3909" s="16">
        <f t="shared" si="870"/>
        <v>1176</v>
      </c>
      <c r="AF3909" s="16">
        <f t="shared" si="871"/>
        <v>441000</v>
      </c>
      <c r="AG3909" s="16">
        <f t="shared" si="872"/>
        <v>336</v>
      </c>
      <c r="AH3909" s="12">
        <f t="shared" si="873"/>
        <v>0</v>
      </c>
      <c r="AI3909" s="16">
        <f t="shared" si="874"/>
        <v>23.52</v>
      </c>
      <c r="AJ3909" s="16">
        <f t="shared" si="875"/>
        <v>81144</v>
      </c>
      <c r="AK3909" s="16">
        <f t="shared" si="876"/>
        <v>1680</v>
      </c>
      <c r="AL3909" s="16">
        <f t="shared" si="877"/>
        <v>16800</v>
      </c>
      <c r="AM3909" s="16">
        <f t="shared" si="878"/>
        <v>268800</v>
      </c>
      <c r="AN3909" s="16">
        <f t="shared" si="879"/>
        <v>948864</v>
      </c>
      <c r="AP3909" s="16">
        <v>3.36</v>
      </c>
      <c r="AQ3909" s="16" t="s">
        <v>204</v>
      </c>
      <c r="AS3909" s="16" t="s">
        <v>2422</v>
      </c>
      <c r="AT3909" s="16" t="s">
        <v>2418</v>
      </c>
      <c r="AU3909" t="s">
        <v>4416</v>
      </c>
      <c r="AV3909" s="15" t="s">
        <v>4417</v>
      </c>
      <c r="AX3909" s="16" t="s">
        <v>207</v>
      </c>
      <c r="AY3909" s="16" t="s">
        <v>207</v>
      </c>
      <c r="AZ3909" s="16" t="s">
        <v>207</v>
      </c>
      <c r="BA3909" s="16" t="s">
        <v>207</v>
      </c>
      <c r="BB3909" s="16" t="s">
        <v>207</v>
      </c>
      <c r="BC3909" s="16">
        <v>3.36</v>
      </c>
      <c r="BD3909" s="16">
        <f t="shared" si="880"/>
        <v>11.76</v>
      </c>
      <c r="BE3909" s="16">
        <f t="shared" si="881"/>
        <v>5930.4</v>
      </c>
      <c r="BG3909" s="16">
        <f t="shared" si="882"/>
        <v>4032</v>
      </c>
      <c r="BH3909" s="16">
        <f t="shared" si="883"/>
        <v>2150.4</v>
      </c>
      <c r="BI3909" s="16">
        <f t="shared" si="884"/>
        <v>26.880000000000003</v>
      </c>
    </row>
    <row r="3910" spans="1:61" ht="20.149999999999999" customHeight="1" x14ac:dyDescent="0.35">
      <c r="A3910">
        <v>3909</v>
      </c>
      <c r="B3910" t="s">
        <v>360</v>
      </c>
      <c r="C3910" t="s">
        <v>10522</v>
      </c>
      <c r="D3910" s="15" t="s">
        <v>4452</v>
      </c>
      <c r="E3910" s="12" t="s">
        <v>93</v>
      </c>
      <c r="F3910" s="16">
        <v>1971</v>
      </c>
      <c r="G3910" s="12" t="s">
        <v>588</v>
      </c>
      <c r="H3910" s="12" t="s">
        <v>589</v>
      </c>
      <c r="I3910" s="12" t="s">
        <v>1454</v>
      </c>
      <c r="J3910" s="12" t="s">
        <v>4413</v>
      </c>
      <c r="K3910" s="12" t="s">
        <v>4413</v>
      </c>
      <c r="N3910" s="16" t="s">
        <v>206</v>
      </c>
      <c r="O3910" s="16" t="s">
        <v>4414</v>
      </c>
      <c r="P3910" s="12" t="s">
        <v>131</v>
      </c>
      <c r="R3910" s="16">
        <v>1.2</v>
      </c>
      <c r="V3910" s="12" t="s">
        <v>204</v>
      </c>
      <c r="W3910" s="12" t="s">
        <v>204</v>
      </c>
      <c r="X3910" s="16">
        <v>1</v>
      </c>
      <c r="Z3910" s="16">
        <v>1.2</v>
      </c>
      <c r="AA3910" s="16">
        <f t="shared" si="868"/>
        <v>144</v>
      </c>
      <c r="AB3910" s="16" t="s">
        <v>2113</v>
      </c>
      <c r="AC3910" s="16" t="s">
        <v>12255</v>
      </c>
      <c r="AD3910" s="16">
        <f t="shared" si="869"/>
        <v>50400</v>
      </c>
      <c r="AE3910" s="16">
        <f t="shared" si="870"/>
        <v>420</v>
      </c>
      <c r="AF3910" s="16">
        <f t="shared" si="871"/>
        <v>157500</v>
      </c>
      <c r="AG3910" s="16">
        <f t="shared" si="872"/>
        <v>120</v>
      </c>
      <c r="AH3910" s="12">
        <f t="shared" si="873"/>
        <v>0</v>
      </c>
      <c r="AI3910" s="16">
        <f t="shared" si="874"/>
        <v>8.4</v>
      </c>
      <c r="AJ3910" s="16">
        <f t="shared" si="875"/>
        <v>28980</v>
      </c>
      <c r="AK3910" s="16">
        <f t="shared" si="876"/>
        <v>600</v>
      </c>
      <c r="AL3910" s="16">
        <f t="shared" si="877"/>
        <v>6000</v>
      </c>
      <c r="AM3910" s="16">
        <f t="shared" si="878"/>
        <v>96000</v>
      </c>
      <c r="AN3910" s="16">
        <f t="shared" si="879"/>
        <v>338880</v>
      </c>
      <c r="AP3910" s="16">
        <v>1.2</v>
      </c>
      <c r="AQ3910" s="16" t="s">
        <v>204</v>
      </c>
      <c r="AS3910" s="16" t="s">
        <v>2422</v>
      </c>
      <c r="AT3910" s="16" t="s">
        <v>2418</v>
      </c>
      <c r="AU3910" t="s">
        <v>4416</v>
      </c>
      <c r="AV3910" s="15" t="s">
        <v>4417</v>
      </c>
      <c r="AX3910" s="16" t="s">
        <v>207</v>
      </c>
      <c r="AY3910" s="16" t="s">
        <v>207</v>
      </c>
      <c r="AZ3910" s="16" t="s">
        <v>207</v>
      </c>
      <c r="BA3910" s="16" t="s">
        <v>207</v>
      </c>
      <c r="BB3910" s="16" t="s">
        <v>207</v>
      </c>
      <c r="BC3910" s="16">
        <v>1.2</v>
      </c>
      <c r="BD3910" s="16">
        <f t="shared" si="880"/>
        <v>4.2</v>
      </c>
      <c r="BE3910" s="16">
        <f t="shared" si="881"/>
        <v>2118</v>
      </c>
      <c r="BG3910" s="16">
        <f t="shared" si="882"/>
        <v>1440</v>
      </c>
      <c r="BH3910" s="16">
        <f t="shared" si="883"/>
        <v>768</v>
      </c>
      <c r="BI3910" s="16">
        <f t="shared" si="884"/>
        <v>9.6</v>
      </c>
    </row>
    <row r="3911" spans="1:61" ht="20.149999999999999" customHeight="1" x14ac:dyDescent="0.35">
      <c r="A3911">
        <v>3910</v>
      </c>
      <c r="B3911" t="s">
        <v>360</v>
      </c>
      <c r="C3911" t="s">
        <v>10523</v>
      </c>
      <c r="D3911" s="15" t="s">
        <v>4453</v>
      </c>
      <c r="E3911" s="12" t="s">
        <v>98</v>
      </c>
      <c r="F3911" s="16">
        <v>1959</v>
      </c>
      <c r="G3911" s="12" t="s">
        <v>588</v>
      </c>
      <c r="H3911" s="12" t="s">
        <v>589</v>
      </c>
      <c r="I3911" s="12" t="s">
        <v>1454</v>
      </c>
      <c r="J3911" s="12" t="s">
        <v>4413</v>
      </c>
      <c r="K3911" s="12" t="s">
        <v>4413</v>
      </c>
      <c r="N3911" s="16" t="s">
        <v>206</v>
      </c>
      <c r="O3911" s="16" t="s">
        <v>4414</v>
      </c>
      <c r="P3911" s="12" t="s">
        <v>131</v>
      </c>
      <c r="R3911" s="16">
        <v>4.66</v>
      </c>
      <c r="V3911" s="12" t="s">
        <v>204</v>
      </c>
      <c r="W3911" s="12" t="s">
        <v>204</v>
      </c>
      <c r="X3911" s="16">
        <v>1</v>
      </c>
      <c r="Z3911" s="16">
        <v>4.66</v>
      </c>
      <c r="AA3911" s="16">
        <f t="shared" si="868"/>
        <v>559.20000000000005</v>
      </c>
      <c r="AB3911" s="16" t="s">
        <v>2113</v>
      </c>
      <c r="AC3911" s="16" t="s">
        <v>4454</v>
      </c>
      <c r="AD3911" s="16">
        <f t="shared" si="869"/>
        <v>195720.00000000003</v>
      </c>
      <c r="AE3911" s="16">
        <f t="shared" si="870"/>
        <v>1631</v>
      </c>
      <c r="AF3911" s="16">
        <f t="shared" si="871"/>
        <v>611625</v>
      </c>
      <c r="AG3911" s="16">
        <f t="shared" si="872"/>
        <v>466</v>
      </c>
      <c r="AH3911" s="12">
        <f t="shared" si="873"/>
        <v>0</v>
      </c>
      <c r="AI3911" s="16">
        <f t="shared" si="874"/>
        <v>32.620000000000005</v>
      </c>
      <c r="AJ3911" s="16">
        <f t="shared" si="875"/>
        <v>112539.00000000001</v>
      </c>
      <c r="AK3911" s="16">
        <f t="shared" si="876"/>
        <v>2330</v>
      </c>
      <c r="AL3911" s="16">
        <f t="shared" si="877"/>
        <v>23300</v>
      </c>
      <c r="AM3911" s="16">
        <f t="shared" si="878"/>
        <v>372800</v>
      </c>
      <c r="AN3911" s="16">
        <f t="shared" si="879"/>
        <v>1315984</v>
      </c>
      <c r="AP3911" s="16">
        <v>4.66</v>
      </c>
      <c r="AQ3911" s="16" t="s">
        <v>204</v>
      </c>
      <c r="AS3911" s="16" t="s">
        <v>2422</v>
      </c>
      <c r="AT3911" s="16" t="s">
        <v>2418</v>
      </c>
      <c r="AU3911" t="s">
        <v>4416</v>
      </c>
      <c r="AV3911" s="15" t="s">
        <v>4417</v>
      </c>
      <c r="AX3911" s="16" t="s">
        <v>207</v>
      </c>
      <c r="AY3911" s="16" t="s">
        <v>207</v>
      </c>
      <c r="AZ3911" s="16" t="s">
        <v>207</v>
      </c>
      <c r="BA3911" s="16" t="s">
        <v>207</v>
      </c>
      <c r="BB3911" s="16" t="s">
        <v>207</v>
      </c>
      <c r="BC3911" s="16">
        <v>4.66</v>
      </c>
      <c r="BD3911" s="16">
        <f t="shared" si="880"/>
        <v>16.310000000000002</v>
      </c>
      <c r="BE3911" s="16">
        <f t="shared" si="881"/>
        <v>8224.9</v>
      </c>
      <c r="BG3911" s="16">
        <f t="shared" si="882"/>
        <v>5592</v>
      </c>
      <c r="BH3911" s="16">
        <f t="shared" si="883"/>
        <v>2982.4</v>
      </c>
      <c r="BI3911" s="16">
        <f t="shared" si="884"/>
        <v>37.28</v>
      </c>
    </row>
    <row r="3912" spans="1:61" ht="20.149999999999999" customHeight="1" x14ac:dyDescent="0.35">
      <c r="A3912">
        <v>3911</v>
      </c>
      <c r="B3912" t="s">
        <v>360</v>
      </c>
      <c r="C3912" t="s">
        <v>10524</v>
      </c>
      <c r="D3912" s="15" t="s">
        <v>4455</v>
      </c>
      <c r="E3912" s="12" t="s">
        <v>98</v>
      </c>
      <c r="F3912" s="16">
        <v>1962</v>
      </c>
      <c r="G3912" s="12" t="s">
        <v>588</v>
      </c>
      <c r="H3912" s="12" t="s">
        <v>589</v>
      </c>
      <c r="I3912" s="12" t="s">
        <v>1454</v>
      </c>
      <c r="J3912" s="12" t="s">
        <v>4413</v>
      </c>
      <c r="K3912" s="12" t="s">
        <v>4413</v>
      </c>
      <c r="N3912" s="16" t="s">
        <v>206</v>
      </c>
      <c r="O3912" s="16" t="s">
        <v>4414</v>
      </c>
      <c r="P3912" s="12" t="s">
        <v>131</v>
      </c>
      <c r="R3912" s="16">
        <v>2.5</v>
      </c>
      <c r="V3912" s="12" t="s">
        <v>204</v>
      </c>
      <c r="W3912" s="12" t="s">
        <v>204</v>
      </c>
      <c r="X3912" s="16">
        <v>1</v>
      </c>
      <c r="Z3912" s="16">
        <v>2.5</v>
      </c>
      <c r="AA3912" s="16">
        <f t="shared" si="868"/>
        <v>300</v>
      </c>
      <c r="AB3912" s="16" t="s">
        <v>2113</v>
      </c>
      <c r="AC3912" s="16" t="s">
        <v>4415</v>
      </c>
      <c r="AD3912" s="16">
        <f t="shared" si="869"/>
        <v>105000</v>
      </c>
      <c r="AE3912" s="16">
        <f t="shared" si="870"/>
        <v>875</v>
      </c>
      <c r="AF3912" s="16">
        <f t="shared" si="871"/>
        <v>328125</v>
      </c>
      <c r="AG3912" s="16">
        <f t="shared" si="872"/>
        <v>250</v>
      </c>
      <c r="AH3912" s="12">
        <f t="shared" si="873"/>
        <v>0</v>
      </c>
      <c r="AI3912" s="16">
        <f t="shared" si="874"/>
        <v>17.5</v>
      </c>
      <c r="AJ3912" s="16">
        <f t="shared" si="875"/>
        <v>60375</v>
      </c>
      <c r="AK3912" s="16">
        <f t="shared" si="876"/>
        <v>1250</v>
      </c>
      <c r="AL3912" s="16">
        <f t="shared" si="877"/>
        <v>12500</v>
      </c>
      <c r="AM3912" s="16">
        <f t="shared" si="878"/>
        <v>200000</v>
      </c>
      <c r="AN3912" s="16">
        <f t="shared" si="879"/>
        <v>706000</v>
      </c>
      <c r="AP3912" s="16">
        <v>2.5</v>
      </c>
      <c r="AQ3912" s="16" t="s">
        <v>204</v>
      </c>
      <c r="AS3912" s="16" t="s">
        <v>2422</v>
      </c>
      <c r="AT3912" s="16" t="s">
        <v>2418</v>
      </c>
      <c r="AU3912" t="s">
        <v>4416</v>
      </c>
      <c r="AV3912" s="15" t="s">
        <v>4417</v>
      </c>
      <c r="AX3912" s="16" t="s">
        <v>207</v>
      </c>
      <c r="AY3912" s="16" t="s">
        <v>207</v>
      </c>
      <c r="AZ3912" s="16" t="s">
        <v>207</v>
      </c>
      <c r="BA3912" s="16" t="s">
        <v>207</v>
      </c>
      <c r="BB3912" s="16" t="s">
        <v>207</v>
      </c>
      <c r="BC3912" s="16">
        <v>2.5</v>
      </c>
      <c r="BD3912" s="16">
        <f t="shared" si="880"/>
        <v>8.75</v>
      </c>
      <c r="BE3912" s="16">
        <f t="shared" si="881"/>
        <v>4412.5</v>
      </c>
      <c r="BG3912" s="16">
        <f t="shared" si="882"/>
        <v>3000</v>
      </c>
      <c r="BH3912" s="16">
        <f t="shared" si="883"/>
        <v>1600</v>
      </c>
      <c r="BI3912" s="16">
        <f t="shared" si="884"/>
        <v>20</v>
      </c>
    </row>
    <row r="3913" spans="1:61" ht="20.149999999999999" customHeight="1" x14ac:dyDescent="0.35">
      <c r="A3913">
        <v>3912</v>
      </c>
      <c r="B3913" t="s">
        <v>360</v>
      </c>
      <c r="C3913" t="s">
        <v>10525</v>
      </c>
      <c r="D3913" s="15" t="s">
        <v>4456</v>
      </c>
      <c r="E3913" s="12" t="s">
        <v>98</v>
      </c>
      <c r="F3913" s="16">
        <v>34347</v>
      </c>
      <c r="G3913" s="12" t="s">
        <v>588</v>
      </c>
      <c r="H3913" s="12" t="s">
        <v>589</v>
      </c>
      <c r="I3913" s="12" t="s">
        <v>1454</v>
      </c>
      <c r="J3913" s="12" t="s">
        <v>4413</v>
      </c>
      <c r="K3913" s="12" t="s">
        <v>4413</v>
      </c>
      <c r="N3913" s="16" t="s">
        <v>206</v>
      </c>
      <c r="O3913" s="16" t="s">
        <v>4414</v>
      </c>
      <c r="P3913" s="12" t="s">
        <v>131</v>
      </c>
      <c r="R3913" s="16">
        <v>1.86</v>
      </c>
      <c r="V3913" s="12" t="s">
        <v>204</v>
      </c>
      <c r="W3913" s="12" t="s">
        <v>204</v>
      </c>
      <c r="X3913" s="16">
        <v>1</v>
      </c>
      <c r="Z3913" s="16">
        <v>1.86</v>
      </c>
      <c r="AA3913" s="16">
        <f t="shared" si="868"/>
        <v>223.20000000000002</v>
      </c>
      <c r="AB3913" s="16" t="s">
        <v>2113</v>
      </c>
      <c r="AC3913" s="16" t="s">
        <v>4454</v>
      </c>
      <c r="AD3913" s="16">
        <f t="shared" si="869"/>
        <v>78120</v>
      </c>
      <c r="AE3913" s="16">
        <f t="shared" si="870"/>
        <v>651</v>
      </c>
      <c r="AF3913" s="16">
        <f t="shared" si="871"/>
        <v>244125</v>
      </c>
      <c r="AG3913" s="16">
        <f t="shared" si="872"/>
        <v>186</v>
      </c>
      <c r="AH3913" s="12">
        <f t="shared" si="873"/>
        <v>0</v>
      </c>
      <c r="AI3913" s="16">
        <f t="shared" si="874"/>
        <v>13.020000000000001</v>
      </c>
      <c r="AJ3913" s="16">
        <f t="shared" si="875"/>
        <v>44919.000000000007</v>
      </c>
      <c r="AK3913" s="16">
        <f t="shared" si="876"/>
        <v>930</v>
      </c>
      <c r="AL3913" s="16">
        <f t="shared" si="877"/>
        <v>9300</v>
      </c>
      <c r="AM3913" s="16">
        <f t="shared" si="878"/>
        <v>148800</v>
      </c>
      <c r="AN3913" s="16">
        <f t="shared" si="879"/>
        <v>525264</v>
      </c>
      <c r="AP3913" s="16">
        <v>1.86</v>
      </c>
      <c r="AQ3913" s="16" t="s">
        <v>204</v>
      </c>
      <c r="AS3913" s="16" t="s">
        <v>2422</v>
      </c>
      <c r="AT3913" s="16" t="s">
        <v>2418</v>
      </c>
      <c r="AU3913" t="s">
        <v>4416</v>
      </c>
      <c r="AV3913" s="15" t="s">
        <v>4417</v>
      </c>
      <c r="AX3913" s="16" t="s">
        <v>207</v>
      </c>
      <c r="AY3913" s="16" t="s">
        <v>207</v>
      </c>
      <c r="AZ3913" s="16" t="s">
        <v>207</v>
      </c>
      <c r="BA3913" s="16" t="s">
        <v>207</v>
      </c>
      <c r="BB3913" s="16" t="s">
        <v>207</v>
      </c>
      <c r="BC3913" s="16">
        <v>1.86</v>
      </c>
      <c r="BD3913" s="16">
        <f t="shared" si="880"/>
        <v>6.5100000000000007</v>
      </c>
      <c r="BE3913" s="16">
        <f t="shared" si="881"/>
        <v>3282.9</v>
      </c>
      <c r="BG3913" s="16">
        <f t="shared" si="882"/>
        <v>2232</v>
      </c>
      <c r="BH3913" s="16">
        <f t="shared" si="883"/>
        <v>1190.4000000000001</v>
      </c>
      <c r="BI3913" s="16">
        <f t="shared" si="884"/>
        <v>14.88</v>
      </c>
    </row>
    <row r="3914" spans="1:61" ht="20.149999999999999" customHeight="1" x14ac:dyDescent="0.35">
      <c r="A3914">
        <v>3913</v>
      </c>
      <c r="B3914" t="s">
        <v>360</v>
      </c>
      <c r="C3914" t="s">
        <v>10526</v>
      </c>
      <c r="D3914" s="15" t="s">
        <v>4457</v>
      </c>
      <c r="E3914" s="12" t="s">
        <v>98</v>
      </c>
      <c r="F3914" s="16">
        <v>35677</v>
      </c>
      <c r="G3914" s="12" t="s">
        <v>588</v>
      </c>
      <c r="H3914" s="12" t="s">
        <v>589</v>
      </c>
      <c r="I3914" s="12" t="s">
        <v>1454</v>
      </c>
      <c r="J3914" s="12" t="s">
        <v>4413</v>
      </c>
      <c r="K3914" s="12" t="s">
        <v>4413</v>
      </c>
      <c r="N3914" s="16" t="s">
        <v>206</v>
      </c>
      <c r="O3914" s="16" t="s">
        <v>4414</v>
      </c>
      <c r="P3914" s="12" t="s">
        <v>131</v>
      </c>
      <c r="R3914" s="16">
        <v>1.2</v>
      </c>
      <c r="V3914" s="12" t="s">
        <v>204</v>
      </c>
      <c r="W3914" s="12" t="s">
        <v>204</v>
      </c>
      <c r="X3914" s="16">
        <v>1</v>
      </c>
      <c r="Z3914" s="16">
        <v>1.2</v>
      </c>
      <c r="AA3914" s="16">
        <f t="shared" si="868"/>
        <v>144</v>
      </c>
      <c r="AB3914" s="16" t="s">
        <v>2113</v>
      </c>
      <c r="AC3914" s="16" t="s">
        <v>4415</v>
      </c>
      <c r="AD3914" s="16">
        <f t="shared" si="869"/>
        <v>50400</v>
      </c>
      <c r="AE3914" s="16">
        <f t="shared" si="870"/>
        <v>420</v>
      </c>
      <c r="AF3914" s="16">
        <f t="shared" si="871"/>
        <v>157500</v>
      </c>
      <c r="AG3914" s="16">
        <f t="shared" si="872"/>
        <v>120</v>
      </c>
      <c r="AH3914" s="12">
        <f t="shared" si="873"/>
        <v>0</v>
      </c>
      <c r="AI3914" s="16">
        <f t="shared" si="874"/>
        <v>8.4</v>
      </c>
      <c r="AJ3914" s="16">
        <f t="shared" si="875"/>
        <v>28980</v>
      </c>
      <c r="AK3914" s="16">
        <f t="shared" si="876"/>
        <v>600</v>
      </c>
      <c r="AL3914" s="16">
        <f t="shared" si="877"/>
        <v>6000</v>
      </c>
      <c r="AM3914" s="16">
        <f t="shared" si="878"/>
        <v>96000</v>
      </c>
      <c r="AN3914" s="16">
        <f t="shared" si="879"/>
        <v>338880</v>
      </c>
      <c r="AP3914" s="16">
        <v>1.2</v>
      </c>
      <c r="AQ3914" s="16" t="s">
        <v>204</v>
      </c>
      <c r="AS3914" s="16" t="s">
        <v>2422</v>
      </c>
      <c r="AT3914" s="16" t="s">
        <v>2418</v>
      </c>
      <c r="AU3914" t="s">
        <v>4416</v>
      </c>
      <c r="AV3914" s="15" t="s">
        <v>4417</v>
      </c>
      <c r="AX3914" s="16" t="s">
        <v>207</v>
      </c>
      <c r="AY3914" s="16" t="s">
        <v>207</v>
      </c>
      <c r="AZ3914" s="16" t="s">
        <v>207</v>
      </c>
      <c r="BA3914" s="16" t="s">
        <v>207</v>
      </c>
      <c r="BB3914" s="16" t="s">
        <v>207</v>
      </c>
      <c r="BC3914" s="16">
        <v>1.2</v>
      </c>
      <c r="BD3914" s="16">
        <f t="shared" si="880"/>
        <v>4.2</v>
      </c>
      <c r="BE3914" s="16">
        <f t="shared" si="881"/>
        <v>2118</v>
      </c>
      <c r="BG3914" s="16">
        <f t="shared" si="882"/>
        <v>1440</v>
      </c>
      <c r="BH3914" s="16">
        <f t="shared" si="883"/>
        <v>768</v>
      </c>
      <c r="BI3914" s="16">
        <f t="shared" si="884"/>
        <v>9.6</v>
      </c>
    </row>
    <row r="3915" spans="1:61" ht="20.149999999999999" customHeight="1" x14ac:dyDescent="0.35">
      <c r="A3915">
        <v>3914</v>
      </c>
      <c r="B3915" t="s">
        <v>360</v>
      </c>
      <c r="C3915" t="s">
        <v>10527</v>
      </c>
      <c r="D3915" s="15" t="s">
        <v>4458</v>
      </c>
      <c r="E3915" s="12" t="s">
        <v>93</v>
      </c>
      <c r="F3915" s="16">
        <v>22906</v>
      </c>
      <c r="G3915" s="12" t="s">
        <v>588</v>
      </c>
      <c r="H3915" s="12" t="s">
        <v>589</v>
      </c>
      <c r="I3915" s="12" t="s">
        <v>1454</v>
      </c>
      <c r="J3915" s="12" t="s">
        <v>4413</v>
      </c>
      <c r="K3915" s="12" t="s">
        <v>4413</v>
      </c>
      <c r="N3915" s="16" t="s">
        <v>206</v>
      </c>
      <c r="O3915" s="16" t="s">
        <v>4414</v>
      </c>
      <c r="P3915" s="12" t="s">
        <v>131</v>
      </c>
      <c r="R3915" s="16">
        <v>1.53</v>
      </c>
      <c r="V3915" s="12" t="s">
        <v>204</v>
      </c>
      <c r="W3915" s="12" t="s">
        <v>204</v>
      </c>
      <c r="X3915" s="16">
        <v>1</v>
      </c>
      <c r="Z3915" s="16">
        <v>1.53</v>
      </c>
      <c r="AA3915" s="16">
        <f t="shared" si="868"/>
        <v>183.6</v>
      </c>
      <c r="AB3915" s="16" t="s">
        <v>2113</v>
      </c>
      <c r="AC3915" s="16" t="s">
        <v>4454</v>
      </c>
      <c r="AD3915" s="16">
        <f t="shared" si="869"/>
        <v>64260</v>
      </c>
      <c r="AE3915" s="16">
        <f t="shared" si="870"/>
        <v>535.5</v>
      </c>
      <c r="AF3915" s="16">
        <f t="shared" si="871"/>
        <v>200812.5</v>
      </c>
      <c r="AG3915" s="16">
        <f t="shared" si="872"/>
        <v>153</v>
      </c>
      <c r="AH3915" s="12">
        <f t="shared" si="873"/>
        <v>0</v>
      </c>
      <c r="AI3915" s="16">
        <f t="shared" si="874"/>
        <v>10.71</v>
      </c>
      <c r="AJ3915" s="16">
        <f t="shared" si="875"/>
        <v>36949.5</v>
      </c>
      <c r="AK3915" s="16">
        <f t="shared" si="876"/>
        <v>765</v>
      </c>
      <c r="AL3915" s="16">
        <f t="shared" si="877"/>
        <v>7650</v>
      </c>
      <c r="AM3915" s="16">
        <f t="shared" si="878"/>
        <v>122400</v>
      </c>
      <c r="AN3915" s="16">
        <f t="shared" si="879"/>
        <v>432072</v>
      </c>
      <c r="AP3915" s="16">
        <v>1.53</v>
      </c>
      <c r="AQ3915" s="16" t="s">
        <v>204</v>
      </c>
      <c r="AS3915" s="16" t="s">
        <v>2422</v>
      </c>
      <c r="AT3915" s="16" t="s">
        <v>2418</v>
      </c>
      <c r="AU3915" t="s">
        <v>4416</v>
      </c>
      <c r="AV3915" s="15" t="s">
        <v>4417</v>
      </c>
      <c r="AX3915" s="16" t="s">
        <v>207</v>
      </c>
      <c r="AY3915" s="16" t="s">
        <v>207</v>
      </c>
      <c r="AZ3915" s="16" t="s">
        <v>207</v>
      </c>
      <c r="BA3915" s="16" t="s">
        <v>207</v>
      </c>
      <c r="BB3915" s="16" t="s">
        <v>207</v>
      </c>
      <c r="BC3915" s="16">
        <v>1.53</v>
      </c>
      <c r="BD3915" s="16">
        <f t="shared" si="880"/>
        <v>5.3550000000000004</v>
      </c>
      <c r="BE3915" s="16">
        <f t="shared" si="881"/>
        <v>2700.45</v>
      </c>
      <c r="BG3915" s="16">
        <f t="shared" si="882"/>
        <v>1836</v>
      </c>
      <c r="BH3915" s="16">
        <f t="shared" si="883"/>
        <v>979.2</v>
      </c>
      <c r="BI3915" s="16">
        <f t="shared" si="884"/>
        <v>12.24</v>
      </c>
    </row>
    <row r="3916" spans="1:61" ht="20.149999999999999" customHeight="1" x14ac:dyDescent="0.35">
      <c r="A3916">
        <v>3915</v>
      </c>
      <c r="B3916" t="s">
        <v>360</v>
      </c>
      <c r="C3916" t="s">
        <v>10528</v>
      </c>
      <c r="D3916" s="15" t="s">
        <v>4459</v>
      </c>
      <c r="E3916" s="12" t="s">
        <v>98</v>
      </c>
      <c r="F3916" s="16">
        <v>23122</v>
      </c>
      <c r="G3916" s="12" t="s">
        <v>588</v>
      </c>
      <c r="H3916" s="12" t="s">
        <v>589</v>
      </c>
      <c r="I3916" s="12" t="s">
        <v>1454</v>
      </c>
      <c r="J3916" s="12" t="s">
        <v>4413</v>
      </c>
      <c r="K3916" s="12" t="s">
        <v>4413</v>
      </c>
      <c r="N3916" s="16" t="s">
        <v>206</v>
      </c>
      <c r="O3916" s="16" t="s">
        <v>4414</v>
      </c>
      <c r="P3916" s="12" t="s">
        <v>131</v>
      </c>
      <c r="R3916" s="16">
        <v>1.55</v>
      </c>
      <c r="V3916" s="12" t="s">
        <v>204</v>
      </c>
      <c r="W3916" s="12" t="s">
        <v>204</v>
      </c>
      <c r="X3916" s="16">
        <v>1</v>
      </c>
      <c r="Z3916" s="16">
        <v>1.55</v>
      </c>
      <c r="AA3916" s="16">
        <f t="shared" si="868"/>
        <v>186</v>
      </c>
      <c r="AB3916" s="16" t="s">
        <v>2113</v>
      </c>
      <c r="AC3916" s="16" t="s">
        <v>4415</v>
      </c>
      <c r="AD3916" s="16">
        <f t="shared" si="869"/>
        <v>65100</v>
      </c>
      <c r="AE3916" s="16">
        <f t="shared" si="870"/>
        <v>542.5</v>
      </c>
      <c r="AF3916" s="16">
        <f t="shared" si="871"/>
        <v>203437.5</v>
      </c>
      <c r="AG3916" s="16">
        <f t="shared" si="872"/>
        <v>155</v>
      </c>
      <c r="AH3916" s="12">
        <f t="shared" si="873"/>
        <v>0</v>
      </c>
      <c r="AI3916" s="16">
        <f t="shared" si="874"/>
        <v>10.85</v>
      </c>
      <c r="AJ3916" s="16">
        <f t="shared" si="875"/>
        <v>37432.5</v>
      </c>
      <c r="AK3916" s="16">
        <f t="shared" si="876"/>
        <v>775</v>
      </c>
      <c r="AL3916" s="16">
        <f t="shared" si="877"/>
        <v>7750</v>
      </c>
      <c r="AM3916" s="16">
        <f t="shared" si="878"/>
        <v>124000</v>
      </c>
      <c r="AN3916" s="16">
        <f t="shared" si="879"/>
        <v>437720</v>
      </c>
      <c r="AP3916" s="16">
        <v>1.55</v>
      </c>
      <c r="AQ3916" s="16" t="s">
        <v>204</v>
      </c>
      <c r="AS3916" s="16" t="s">
        <v>2422</v>
      </c>
      <c r="AT3916" s="16" t="s">
        <v>2418</v>
      </c>
      <c r="AU3916" t="s">
        <v>4416</v>
      </c>
      <c r="AV3916" s="15" t="s">
        <v>4417</v>
      </c>
      <c r="AX3916" s="16" t="s">
        <v>207</v>
      </c>
      <c r="AY3916" s="16" t="s">
        <v>207</v>
      </c>
      <c r="AZ3916" s="16" t="s">
        <v>207</v>
      </c>
      <c r="BA3916" s="16" t="s">
        <v>207</v>
      </c>
      <c r="BB3916" s="16" t="s">
        <v>207</v>
      </c>
      <c r="BC3916" s="16">
        <v>1.55</v>
      </c>
      <c r="BD3916" s="16">
        <f t="shared" si="880"/>
        <v>5.4249999999999998</v>
      </c>
      <c r="BE3916" s="16">
        <f t="shared" si="881"/>
        <v>2735.75</v>
      </c>
      <c r="BG3916" s="16">
        <f t="shared" si="882"/>
        <v>1860</v>
      </c>
      <c r="BH3916" s="16">
        <f t="shared" si="883"/>
        <v>992</v>
      </c>
      <c r="BI3916" s="16">
        <f t="shared" si="884"/>
        <v>12.4</v>
      </c>
    </row>
    <row r="3917" spans="1:61" ht="20.149999999999999" customHeight="1" x14ac:dyDescent="0.35">
      <c r="A3917">
        <v>3916</v>
      </c>
      <c r="B3917" t="s">
        <v>360</v>
      </c>
      <c r="C3917" t="s">
        <v>10529</v>
      </c>
      <c r="D3917" s="15" t="s">
        <v>4460</v>
      </c>
      <c r="E3917" s="12" t="s">
        <v>98</v>
      </c>
      <c r="F3917" s="16">
        <v>32234</v>
      </c>
      <c r="G3917" s="12" t="s">
        <v>588</v>
      </c>
      <c r="H3917" s="12" t="s">
        <v>589</v>
      </c>
      <c r="I3917" s="12" t="s">
        <v>1454</v>
      </c>
      <c r="J3917" s="12" t="s">
        <v>4413</v>
      </c>
      <c r="K3917" s="12" t="s">
        <v>4413</v>
      </c>
      <c r="N3917" s="16" t="s">
        <v>206</v>
      </c>
      <c r="O3917" s="16" t="s">
        <v>4414</v>
      </c>
      <c r="P3917" s="12" t="s">
        <v>131</v>
      </c>
      <c r="R3917" s="16">
        <v>1.55</v>
      </c>
      <c r="V3917" s="12" t="s">
        <v>204</v>
      </c>
      <c r="W3917" s="12" t="s">
        <v>204</v>
      </c>
      <c r="X3917" s="16">
        <v>1</v>
      </c>
      <c r="Z3917" s="16">
        <v>1.55</v>
      </c>
      <c r="AA3917" s="16">
        <f t="shared" si="868"/>
        <v>186</v>
      </c>
      <c r="AB3917" s="16" t="s">
        <v>2113</v>
      </c>
      <c r="AC3917" s="16" t="s">
        <v>4454</v>
      </c>
      <c r="AD3917" s="16">
        <f t="shared" si="869"/>
        <v>65100</v>
      </c>
      <c r="AE3917" s="16">
        <f t="shared" si="870"/>
        <v>542.5</v>
      </c>
      <c r="AF3917" s="16">
        <f t="shared" si="871"/>
        <v>203437.5</v>
      </c>
      <c r="AG3917" s="16">
        <f t="shared" si="872"/>
        <v>155</v>
      </c>
      <c r="AH3917" s="12">
        <f t="shared" si="873"/>
        <v>0</v>
      </c>
      <c r="AI3917" s="16">
        <f t="shared" si="874"/>
        <v>10.85</v>
      </c>
      <c r="AJ3917" s="16">
        <f t="shared" si="875"/>
        <v>37432.5</v>
      </c>
      <c r="AK3917" s="16">
        <f t="shared" si="876"/>
        <v>775</v>
      </c>
      <c r="AL3917" s="16">
        <f t="shared" si="877"/>
        <v>7750</v>
      </c>
      <c r="AM3917" s="16">
        <f t="shared" si="878"/>
        <v>124000</v>
      </c>
      <c r="AN3917" s="16">
        <f t="shared" si="879"/>
        <v>437720</v>
      </c>
      <c r="AP3917" s="16">
        <v>1.55</v>
      </c>
      <c r="AQ3917" s="16" t="s">
        <v>204</v>
      </c>
      <c r="AS3917" s="16" t="s">
        <v>2422</v>
      </c>
      <c r="AT3917" s="16" t="s">
        <v>2418</v>
      </c>
      <c r="AU3917" t="s">
        <v>4416</v>
      </c>
      <c r="AV3917" s="15" t="s">
        <v>4417</v>
      </c>
      <c r="AX3917" s="16" t="s">
        <v>207</v>
      </c>
      <c r="AY3917" s="16" t="s">
        <v>207</v>
      </c>
      <c r="AZ3917" s="16" t="s">
        <v>207</v>
      </c>
      <c r="BA3917" s="16" t="s">
        <v>207</v>
      </c>
      <c r="BB3917" s="16" t="s">
        <v>207</v>
      </c>
      <c r="BC3917" s="16">
        <v>1.55</v>
      </c>
      <c r="BD3917" s="16">
        <f t="shared" si="880"/>
        <v>5.4249999999999998</v>
      </c>
      <c r="BE3917" s="16">
        <f t="shared" si="881"/>
        <v>2735.75</v>
      </c>
      <c r="BG3917" s="16">
        <f t="shared" si="882"/>
        <v>1860</v>
      </c>
      <c r="BH3917" s="16">
        <f t="shared" si="883"/>
        <v>992</v>
      </c>
      <c r="BI3917" s="16">
        <f t="shared" si="884"/>
        <v>12.4</v>
      </c>
    </row>
    <row r="3918" spans="1:61" ht="20.149999999999999" customHeight="1" x14ac:dyDescent="0.35">
      <c r="A3918">
        <v>3917</v>
      </c>
      <c r="B3918" t="s">
        <v>360</v>
      </c>
      <c r="C3918" t="s">
        <v>10530</v>
      </c>
      <c r="D3918" s="15" t="s">
        <v>4461</v>
      </c>
      <c r="E3918" s="12" t="s">
        <v>98</v>
      </c>
      <c r="F3918" s="16">
        <v>26090</v>
      </c>
      <c r="G3918" s="12" t="s">
        <v>588</v>
      </c>
      <c r="H3918" s="12" t="s">
        <v>589</v>
      </c>
      <c r="I3918" s="12" t="s">
        <v>1454</v>
      </c>
      <c r="J3918" s="12" t="s">
        <v>4413</v>
      </c>
      <c r="K3918" s="12" t="s">
        <v>4413</v>
      </c>
      <c r="N3918" s="16" t="s">
        <v>206</v>
      </c>
      <c r="O3918" s="16" t="s">
        <v>4414</v>
      </c>
      <c r="P3918" s="12" t="s">
        <v>131</v>
      </c>
      <c r="R3918" s="16">
        <v>1.55</v>
      </c>
      <c r="V3918" s="12" t="s">
        <v>204</v>
      </c>
      <c r="W3918" s="12" t="s">
        <v>204</v>
      </c>
      <c r="X3918" s="16">
        <v>1</v>
      </c>
      <c r="Z3918" s="16">
        <v>1.55</v>
      </c>
      <c r="AA3918" s="16">
        <f t="shared" si="868"/>
        <v>186</v>
      </c>
      <c r="AB3918" s="16" t="s">
        <v>2113</v>
      </c>
      <c r="AC3918" s="16" t="s">
        <v>4415</v>
      </c>
      <c r="AD3918" s="16">
        <f t="shared" si="869"/>
        <v>65100</v>
      </c>
      <c r="AE3918" s="16">
        <f t="shared" si="870"/>
        <v>542.5</v>
      </c>
      <c r="AF3918" s="16">
        <f t="shared" si="871"/>
        <v>203437.5</v>
      </c>
      <c r="AG3918" s="16">
        <f t="shared" si="872"/>
        <v>155</v>
      </c>
      <c r="AH3918" s="12">
        <f t="shared" si="873"/>
        <v>0</v>
      </c>
      <c r="AI3918" s="16">
        <f t="shared" si="874"/>
        <v>10.85</v>
      </c>
      <c r="AJ3918" s="16">
        <f t="shared" si="875"/>
        <v>37432.5</v>
      </c>
      <c r="AK3918" s="16">
        <f t="shared" si="876"/>
        <v>775</v>
      </c>
      <c r="AL3918" s="16">
        <f t="shared" si="877"/>
        <v>7750</v>
      </c>
      <c r="AM3918" s="16">
        <f t="shared" si="878"/>
        <v>124000</v>
      </c>
      <c r="AN3918" s="16">
        <f t="shared" si="879"/>
        <v>437720</v>
      </c>
      <c r="AP3918" s="16">
        <v>1.55</v>
      </c>
      <c r="AQ3918" s="16" t="s">
        <v>204</v>
      </c>
      <c r="AS3918" s="16" t="s">
        <v>2422</v>
      </c>
      <c r="AT3918" s="16" t="s">
        <v>2418</v>
      </c>
      <c r="AU3918" t="s">
        <v>4416</v>
      </c>
      <c r="AV3918" s="15" t="s">
        <v>4417</v>
      </c>
      <c r="AX3918" s="16" t="s">
        <v>207</v>
      </c>
      <c r="AY3918" s="16" t="s">
        <v>207</v>
      </c>
      <c r="AZ3918" s="16" t="s">
        <v>207</v>
      </c>
      <c r="BA3918" s="16" t="s">
        <v>207</v>
      </c>
      <c r="BB3918" s="16" t="s">
        <v>207</v>
      </c>
      <c r="BC3918" s="16">
        <v>1.55</v>
      </c>
      <c r="BD3918" s="16">
        <f t="shared" si="880"/>
        <v>5.4249999999999998</v>
      </c>
      <c r="BE3918" s="16">
        <f t="shared" si="881"/>
        <v>2735.75</v>
      </c>
      <c r="BG3918" s="16">
        <f t="shared" si="882"/>
        <v>1860</v>
      </c>
      <c r="BH3918" s="16">
        <f t="shared" si="883"/>
        <v>992</v>
      </c>
      <c r="BI3918" s="16">
        <f t="shared" si="884"/>
        <v>12.4</v>
      </c>
    </row>
    <row r="3919" spans="1:61" ht="20.149999999999999" customHeight="1" x14ac:dyDescent="0.35">
      <c r="A3919">
        <v>3918</v>
      </c>
      <c r="B3919" t="s">
        <v>360</v>
      </c>
      <c r="C3919" t="s">
        <v>10531</v>
      </c>
      <c r="D3919" s="15" t="s">
        <v>4462</v>
      </c>
      <c r="E3919" s="12" t="s">
        <v>98</v>
      </c>
      <c r="G3919" s="12" t="s">
        <v>588</v>
      </c>
      <c r="H3919" s="12" t="s">
        <v>589</v>
      </c>
      <c r="I3919" s="12" t="s">
        <v>1454</v>
      </c>
      <c r="J3919" s="12" t="s">
        <v>4413</v>
      </c>
      <c r="K3919" s="12" t="s">
        <v>4413</v>
      </c>
      <c r="N3919" s="16" t="s">
        <v>206</v>
      </c>
      <c r="O3919" s="16" t="s">
        <v>4463</v>
      </c>
      <c r="P3919" s="12" t="s">
        <v>131</v>
      </c>
      <c r="Q3919" s="16">
        <v>2023</v>
      </c>
      <c r="R3919" s="16">
        <v>2.38</v>
      </c>
      <c r="X3919" s="16">
        <v>1</v>
      </c>
      <c r="Z3919" s="16">
        <v>2.38</v>
      </c>
      <c r="AA3919" s="16">
        <f t="shared" si="868"/>
        <v>285.59999999999997</v>
      </c>
      <c r="AB3919" s="16" t="s">
        <v>2113</v>
      </c>
      <c r="AC3919" s="16" t="s">
        <v>4454</v>
      </c>
      <c r="AD3919" s="16">
        <f t="shared" si="869"/>
        <v>99959.999999999985</v>
      </c>
      <c r="AE3919" s="16">
        <f t="shared" si="870"/>
        <v>833</v>
      </c>
      <c r="AF3919" s="16">
        <f t="shared" si="871"/>
        <v>312375</v>
      </c>
      <c r="AG3919" s="16">
        <f t="shared" si="872"/>
        <v>238</v>
      </c>
      <c r="AH3919" s="12">
        <f t="shared" si="873"/>
        <v>0</v>
      </c>
      <c r="AI3919" s="16">
        <f t="shared" si="874"/>
        <v>16.66</v>
      </c>
      <c r="AJ3919" s="16">
        <f t="shared" si="875"/>
        <v>57477</v>
      </c>
      <c r="AK3919" s="16">
        <f t="shared" si="876"/>
        <v>1190</v>
      </c>
      <c r="AL3919" s="16">
        <f t="shared" si="877"/>
        <v>11900</v>
      </c>
      <c r="AM3919" s="16">
        <f t="shared" si="878"/>
        <v>190400</v>
      </c>
      <c r="AN3919" s="16">
        <f t="shared" si="879"/>
        <v>672112</v>
      </c>
      <c r="AO3919" s="12" t="s">
        <v>1486</v>
      </c>
      <c r="AP3919" s="16">
        <v>2.38</v>
      </c>
      <c r="AQ3919" s="16" t="s">
        <v>204</v>
      </c>
      <c r="AS3919" s="16" t="s">
        <v>2422</v>
      </c>
      <c r="AT3919" s="16" t="s">
        <v>3104</v>
      </c>
      <c r="AU3919" t="s">
        <v>2384</v>
      </c>
      <c r="AV3919" s="15" t="s">
        <v>2635</v>
      </c>
      <c r="AX3919" s="16" t="s">
        <v>204</v>
      </c>
      <c r="AY3919" s="16" t="s">
        <v>207</v>
      </c>
      <c r="AZ3919" s="16" t="s">
        <v>207</v>
      </c>
      <c r="BA3919" s="16" t="s">
        <v>207</v>
      </c>
      <c r="BB3919" s="16" t="s">
        <v>207</v>
      </c>
      <c r="BC3919" s="16">
        <v>2.38</v>
      </c>
      <c r="BD3919" s="16">
        <f t="shared" si="880"/>
        <v>8.33</v>
      </c>
      <c r="BE3919" s="16">
        <f t="shared" si="881"/>
        <v>4200.7</v>
      </c>
      <c r="BG3919" s="16">
        <f t="shared" si="882"/>
        <v>2856</v>
      </c>
      <c r="BH3919" s="16">
        <f t="shared" si="883"/>
        <v>1523.1999999999998</v>
      </c>
      <c r="BI3919" s="16">
        <f t="shared" si="884"/>
        <v>19.04</v>
      </c>
    </row>
    <row r="3920" spans="1:61" ht="20.149999999999999" customHeight="1" x14ac:dyDescent="0.35">
      <c r="A3920">
        <v>3919</v>
      </c>
      <c r="B3920" t="s">
        <v>360</v>
      </c>
      <c r="C3920" t="s">
        <v>10532</v>
      </c>
      <c r="D3920" s="15" t="s">
        <v>4464</v>
      </c>
      <c r="E3920" s="12" t="s">
        <v>93</v>
      </c>
      <c r="G3920" s="12" t="s">
        <v>588</v>
      </c>
      <c r="H3920" s="12" t="s">
        <v>589</v>
      </c>
      <c r="I3920" s="12" t="s">
        <v>1454</v>
      </c>
      <c r="J3920" s="12" t="s">
        <v>4413</v>
      </c>
      <c r="K3920" s="12" t="s">
        <v>4413</v>
      </c>
      <c r="N3920" s="16" t="s">
        <v>206</v>
      </c>
      <c r="O3920" s="16" t="s">
        <v>4463</v>
      </c>
      <c r="P3920" s="12" t="s">
        <v>131</v>
      </c>
      <c r="Q3920" s="16">
        <v>2023</v>
      </c>
      <c r="R3920" s="16">
        <v>1.62</v>
      </c>
      <c r="X3920" s="16">
        <v>1</v>
      </c>
      <c r="Z3920" s="16">
        <v>1.62</v>
      </c>
      <c r="AA3920" s="16">
        <f t="shared" si="868"/>
        <v>194.4</v>
      </c>
      <c r="AB3920" s="16" t="s">
        <v>2113</v>
      </c>
      <c r="AC3920" s="16" t="s">
        <v>4415</v>
      </c>
      <c r="AD3920" s="16">
        <f t="shared" si="869"/>
        <v>68040</v>
      </c>
      <c r="AE3920" s="16">
        <f t="shared" si="870"/>
        <v>567</v>
      </c>
      <c r="AF3920" s="16">
        <f t="shared" si="871"/>
        <v>212625</v>
      </c>
      <c r="AG3920" s="16">
        <f t="shared" si="872"/>
        <v>162</v>
      </c>
      <c r="AH3920" s="12">
        <f t="shared" si="873"/>
        <v>0</v>
      </c>
      <c r="AI3920" s="16">
        <f t="shared" si="874"/>
        <v>11.34</v>
      </c>
      <c r="AJ3920" s="16">
        <f t="shared" si="875"/>
        <v>39123</v>
      </c>
      <c r="AK3920" s="16">
        <f t="shared" si="876"/>
        <v>810</v>
      </c>
      <c r="AL3920" s="16">
        <f t="shared" si="877"/>
        <v>8100.0000000000009</v>
      </c>
      <c r="AM3920" s="16">
        <f t="shared" si="878"/>
        <v>129600.00000000001</v>
      </c>
      <c r="AN3920" s="16">
        <f t="shared" si="879"/>
        <v>457488</v>
      </c>
      <c r="AO3920" s="12" t="s">
        <v>1486</v>
      </c>
      <c r="AP3920" s="16">
        <v>1.62</v>
      </c>
      <c r="AQ3920" s="16" t="s">
        <v>204</v>
      </c>
      <c r="AS3920" s="16" t="s">
        <v>2422</v>
      </c>
      <c r="AT3920" s="16" t="s">
        <v>3104</v>
      </c>
      <c r="AU3920" t="s">
        <v>2384</v>
      </c>
      <c r="AV3920" s="15" t="s">
        <v>2635</v>
      </c>
      <c r="AX3920" s="16" t="s">
        <v>204</v>
      </c>
      <c r="AY3920" s="16" t="s">
        <v>207</v>
      </c>
      <c r="AZ3920" s="16" t="s">
        <v>207</v>
      </c>
      <c r="BA3920" s="16" t="s">
        <v>207</v>
      </c>
      <c r="BB3920" s="16" t="s">
        <v>207</v>
      </c>
      <c r="BC3920" s="16">
        <v>1.62</v>
      </c>
      <c r="BD3920" s="16">
        <f t="shared" si="880"/>
        <v>5.67</v>
      </c>
      <c r="BE3920" s="16">
        <f t="shared" si="881"/>
        <v>2859.3</v>
      </c>
      <c r="BG3920" s="16">
        <f t="shared" si="882"/>
        <v>1944.0000000000002</v>
      </c>
      <c r="BH3920" s="16">
        <f t="shared" si="883"/>
        <v>1036.8000000000002</v>
      </c>
      <c r="BI3920" s="16">
        <f t="shared" si="884"/>
        <v>12.960000000000003</v>
      </c>
    </row>
    <row r="3921" spans="1:61" ht="20.149999999999999" customHeight="1" x14ac:dyDescent="0.35">
      <c r="A3921">
        <v>3920</v>
      </c>
      <c r="B3921" t="s">
        <v>360</v>
      </c>
      <c r="C3921" t="s">
        <v>10533</v>
      </c>
      <c r="D3921" s="15" t="s">
        <v>4465</v>
      </c>
      <c r="E3921" s="12" t="s">
        <v>98</v>
      </c>
      <c r="G3921" s="12" t="s">
        <v>588</v>
      </c>
      <c r="H3921" s="12" t="s">
        <v>589</v>
      </c>
      <c r="I3921" s="12" t="s">
        <v>1454</v>
      </c>
      <c r="J3921" s="12" t="s">
        <v>4413</v>
      </c>
      <c r="K3921" s="12" t="s">
        <v>4413</v>
      </c>
      <c r="N3921" s="16" t="s">
        <v>206</v>
      </c>
      <c r="O3921" s="16" t="s">
        <v>4463</v>
      </c>
      <c r="P3921" s="12" t="s">
        <v>131</v>
      </c>
      <c r="Q3921" s="16">
        <v>2023</v>
      </c>
      <c r="R3921" s="16">
        <v>1.94</v>
      </c>
      <c r="X3921" s="16">
        <v>1</v>
      </c>
      <c r="Z3921" s="16">
        <v>1.94</v>
      </c>
      <c r="AA3921" s="16">
        <f t="shared" si="868"/>
        <v>232.79999999999998</v>
      </c>
      <c r="AB3921" s="16" t="s">
        <v>2113</v>
      </c>
      <c r="AC3921" s="16" t="s">
        <v>4454</v>
      </c>
      <c r="AD3921" s="16">
        <f t="shared" si="869"/>
        <v>81480</v>
      </c>
      <c r="AE3921" s="16">
        <f t="shared" si="870"/>
        <v>679</v>
      </c>
      <c r="AF3921" s="16">
        <f t="shared" si="871"/>
        <v>254625</v>
      </c>
      <c r="AG3921" s="16">
        <f t="shared" si="872"/>
        <v>194</v>
      </c>
      <c r="AH3921" s="12">
        <f t="shared" si="873"/>
        <v>0</v>
      </c>
      <c r="AI3921" s="16">
        <f t="shared" si="874"/>
        <v>13.58</v>
      </c>
      <c r="AJ3921" s="16">
        <f t="shared" si="875"/>
        <v>46851</v>
      </c>
      <c r="AK3921" s="16">
        <f t="shared" si="876"/>
        <v>970</v>
      </c>
      <c r="AL3921" s="16">
        <f t="shared" si="877"/>
        <v>9700</v>
      </c>
      <c r="AM3921" s="16">
        <f t="shared" si="878"/>
        <v>155200</v>
      </c>
      <c r="AN3921" s="16">
        <f t="shared" si="879"/>
        <v>547856</v>
      </c>
      <c r="AO3921" s="12" t="s">
        <v>1486</v>
      </c>
      <c r="AP3921" s="16">
        <v>1.94</v>
      </c>
      <c r="AQ3921" s="16" t="s">
        <v>204</v>
      </c>
      <c r="AS3921" s="16" t="s">
        <v>2422</v>
      </c>
      <c r="AT3921" s="16" t="s">
        <v>3104</v>
      </c>
      <c r="AU3921" t="s">
        <v>2384</v>
      </c>
      <c r="AV3921" s="15" t="s">
        <v>2635</v>
      </c>
      <c r="AX3921" s="16" t="s">
        <v>204</v>
      </c>
      <c r="AY3921" s="16" t="s">
        <v>207</v>
      </c>
      <c r="AZ3921" s="16" t="s">
        <v>207</v>
      </c>
      <c r="BA3921" s="16" t="s">
        <v>207</v>
      </c>
      <c r="BB3921" s="16" t="s">
        <v>207</v>
      </c>
      <c r="BC3921" s="16">
        <v>1.94</v>
      </c>
      <c r="BD3921" s="16">
        <f t="shared" si="880"/>
        <v>6.79</v>
      </c>
      <c r="BE3921" s="16">
        <f t="shared" si="881"/>
        <v>3424.1</v>
      </c>
      <c r="BG3921" s="16">
        <f t="shared" si="882"/>
        <v>2328</v>
      </c>
      <c r="BH3921" s="16">
        <f t="shared" si="883"/>
        <v>1241.5999999999999</v>
      </c>
      <c r="BI3921" s="16">
        <f t="shared" si="884"/>
        <v>15.52</v>
      </c>
    </row>
    <row r="3922" spans="1:61" ht="20.149999999999999" customHeight="1" x14ac:dyDescent="0.35">
      <c r="A3922">
        <v>3921</v>
      </c>
      <c r="B3922" t="s">
        <v>360</v>
      </c>
      <c r="C3922" t="s">
        <v>10534</v>
      </c>
      <c r="D3922" s="15" t="s">
        <v>1424</v>
      </c>
      <c r="E3922" s="12" t="s">
        <v>98</v>
      </c>
      <c r="G3922" s="12" t="s">
        <v>588</v>
      </c>
      <c r="H3922" s="12" t="s">
        <v>589</v>
      </c>
      <c r="I3922" s="12" t="s">
        <v>1454</v>
      </c>
      <c r="J3922" s="12" t="s">
        <v>4413</v>
      </c>
      <c r="K3922" s="12" t="s">
        <v>4413</v>
      </c>
      <c r="N3922" s="16" t="s">
        <v>206</v>
      </c>
      <c r="O3922" s="16" t="s">
        <v>4463</v>
      </c>
      <c r="P3922" s="12" t="s">
        <v>131</v>
      </c>
      <c r="Q3922" s="16">
        <v>2023</v>
      </c>
      <c r="R3922" s="16">
        <v>1.23</v>
      </c>
      <c r="X3922" s="16">
        <v>1</v>
      </c>
      <c r="Z3922" s="16">
        <v>1.23</v>
      </c>
      <c r="AA3922" s="16">
        <f t="shared" si="868"/>
        <v>147.6</v>
      </c>
      <c r="AB3922" s="16" t="s">
        <v>2113</v>
      </c>
      <c r="AC3922" s="16" t="s">
        <v>4415</v>
      </c>
      <c r="AD3922" s="16">
        <f t="shared" si="869"/>
        <v>51660</v>
      </c>
      <c r="AE3922" s="16">
        <f t="shared" si="870"/>
        <v>430.5</v>
      </c>
      <c r="AF3922" s="16">
        <f t="shared" si="871"/>
        <v>161437.5</v>
      </c>
      <c r="AG3922" s="16">
        <f t="shared" si="872"/>
        <v>123</v>
      </c>
      <c r="AH3922" s="12">
        <f t="shared" si="873"/>
        <v>0</v>
      </c>
      <c r="AI3922" s="16">
        <f t="shared" si="874"/>
        <v>8.61</v>
      </c>
      <c r="AJ3922" s="16">
        <f t="shared" si="875"/>
        <v>29704.499999999996</v>
      </c>
      <c r="AK3922" s="16">
        <f t="shared" si="876"/>
        <v>615</v>
      </c>
      <c r="AL3922" s="16">
        <f t="shared" si="877"/>
        <v>6150</v>
      </c>
      <c r="AM3922" s="16">
        <f t="shared" si="878"/>
        <v>98400</v>
      </c>
      <c r="AN3922" s="16">
        <f t="shared" si="879"/>
        <v>347352</v>
      </c>
      <c r="AO3922" s="12" t="s">
        <v>1486</v>
      </c>
      <c r="AP3922" s="16">
        <v>1.23</v>
      </c>
      <c r="AQ3922" s="16" t="s">
        <v>204</v>
      </c>
      <c r="AS3922" s="16" t="s">
        <v>2422</v>
      </c>
      <c r="AT3922" s="16" t="s">
        <v>3104</v>
      </c>
      <c r="AU3922" t="s">
        <v>2384</v>
      </c>
      <c r="AV3922" s="15" t="s">
        <v>2635</v>
      </c>
      <c r="AX3922" s="16" t="s">
        <v>204</v>
      </c>
      <c r="AY3922" s="16" t="s">
        <v>207</v>
      </c>
      <c r="AZ3922" s="16" t="s">
        <v>207</v>
      </c>
      <c r="BA3922" s="16" t="s">
        <v>207</v>
      </c>
      <c r="BB3922" s="16" t="s">
        <v>207</v>
      </c>
      <c r="BC3922" s="16">
        <v>1.23</v>
      </c>
      <c r="BD3922" s="16">
        <f t="shared" si="880"/>
        <v>4.3049999999999997</v>
      </c>
      <c r="BE3922" s="16">
        <f t="shared" si="881"/>
        <v>2170.9499999999998</v>
      </c>
      <c r="BG3922" s="16">
        <f t="shared" si="882"/>
        <v>1476</v>
      </c>
      <c r="BH3922" s="16">
        <f t="shared" si="883"/>
        <v>787.2</v>
      </c>
      <c r="BI3922" s="16">
        <f t="shared" si="884"/>
        <v>9.84</v>
      </c>
    </row>
    <row r="3923" spans="1:61" ht="20.149999999999999" customHeight="1" x14ac:dyDescent="0.35">
      <c r="A3923">
        <v>3922</v>
      </c>
      <c r="B3923" t="s">
        <v>360</v>
      </c>
      <c r="C3923" t="s">
        <v>10535</v>
      </c>
      <c r="D3923" s="15" t="s">
        <v>2036</v>
      </c>
      <c r="E3923" s="12" t="s">
        <v>98</v>
      </c>
      <c r="G3923" s="12" t="s">
        <v>588</v>
      </c>
      <c r="H3923" s="12" t="s">
        <v>589</v>
      </c>
      <c r="I3923" s="12" t="s">
        <v>1454</v>
      </c>
      <c r="J3923" s="12" t="s">
        <v>4413</v>
      </c>
      <c r="K3923" s="12" t="s">
        <v>4413</v>
      </c>
      <c r="N3923" s="16" t="s">
        <v>206</v>
      </c>
      <c r="O3923" s="16" t="s">
        <v>4463</v>
      </c>
      <c r="P3923" s="12" t="s">
        <v>131</v>
      </c>
      <c r="Q3923" s="16">
        <v>2023</v>
      </c>
      <c r="R3923" s="16">
        <v>1.38</v>
      </c>
      <c r="X3923" s="16">
        <v>1</v>
      </c>
      <c r="Z3923" s="16">
        <v>1.38</v>
      </c>
      <c r="AA3923" s="16">
        <f t="shared" si="868"/>
        <v>165.6</v>
      </c>
      <c r="AB3923" s="16" t="s">
        <v>2113</v>
      </c>
      <c r="AC3923" s="16" t="s">
        <v>4454</v>
      </c>
      <c r="AD3923" s="16">
        <f t="shared" si="869"/>
        <v>57960</v>
      </c>
      <c r="AE3923" s="16">
        <f t="shared" si="870"/>
        <v>482.99999999999994</v>
      </c>
      <c r="AF3923" s="16">
        <f t="shared" si="871"/>
        <v>181124.99999999997</v>
      </c>
      <c r="AG3923" s="16">
        <f t="shared" si="872"/>
        <v>138</v>
      </c>
      <c r="AH3923" s="12">
        <f t="shared" si="873"/>
        <v>0</v>
      </c>
      <c r="AI3923" s="16">
        <f t="shared" si="874"/>
        <v>9.66</v>
      </c>
      <c r="AJ3923" s="16">
        <f t="shared" si="875"/>
        <v>33327</v>
      </c>
      <c r="AK3923" s="16">
        <f t="shared" si="876"/>
        <v>690</v>
      </c>
      <c r="AL3923" s="16">
        <f t="shared" si="877"/>
        <v>6899.9999999999991</v>
      </c>
      <c r="AM3923" s="16">
        <f t="shared" si="878"/>
        <v>110399.99999999999</v>
      </c>
      <c r="AN3923" s="16">
        <f t="shared" si="879"/>
        <v>389712</v>
      </c>
      <c r="AO3923" s="12" t="s">
        <v>1486</v>
      </c>
      <c r="AP3923" s="16">
        <v>1.38</v>
      </c>
      <c r="AQ3923" s="16" t="s">
        <v>204</v>
      </c>
      <c r="AS3923" s="16" t="s">
        <v>2422</v>
      </c>
      <c r="AT3923" s="16" t="s">
        <v>3104</v>
      </c>
      <c r="AU3923" t="s">
        <v>2384</v>
      </c>
      <c r="AV3923" s="15" t="s">
        <v>2635</v>
      </c>
      <c r="AX3923" s="16" t="s">
        <v>204</v>
      </c>
      <c r="AY3923" s="16" t="s">
        <v>207</v>
      </c>
      <c r="AZ3923" s="16" t="s">
        <v>207</v>
      </c>
      <c r="BA3923" s="16" t="s">
        <v>207</v>
      </c>
      <c r="BB3923" s="16" t="s">
        <v>207</v>
      </c>
      <c r="BC3923" s="16">
        <v>1.38</v>
      </c>
      <c r="BD3923" s="16">
        <f t="shared" si="880"/>
        <v>4.83</v>
      </c>
      <c r="BE3923" s="16">
        <f t="shared" si="881"/>
        <v>2435.6999999999998</v>
      </c>
      <c r="BG3923" s="16">
        <f t="shared" si="882"/>
        <v>1655.9999999999998</v>
      </c>
      <c r="BH3923" s="16">
        <f t="shared" si="883"/>
        <v>883.19999999999993</v>
      </c>
      <c r="BI3923" s="16">
        <f t="shared" si="884"/>
        <v>11.04</v>
      </c>
    </row>
    <row r="3924" spans="1:61" ht="20.149999999999999" customHeight="1" x14ac:dyDescent="0.35">
      <c r="A3924">
        <v>3923</v>
      </c>
      <c r="B3924" t="s">
        <v>360</v>
      </c>
      <c r="C3924" t="s">
        <v>10536</v>
      </c>
      <c r="D3924" s="15" t="s">
        <v>4466</v>
      </c>
      <c r="E3924" s="12" t="s">
        <v>98</v>
      </c>
      <c r="G3924" s="12" t="s">
        <v>588</v>
      </c>
      <c r="H3924" s="12" t="s">
        <v>589</v>
      </c>
      <c r="I3924" s="12" t="s">
        <v>1454</v>
      </c>
      <c r="J3924" s="12" t="s">
        <v>4413</v>
      </c>
      <c r="K3924" s="12" t="s">
        <v>4413</v>
      </c>
      <c r="N3924" s="16" t="s">
        <v>206</v>
      </c>
      <c r="O3924" s="16" t="s">
        <v>4463</v>
      </c>
      <c r="P3924" s="12" t="s">
        <v>131</v>
      </c>
      <c r="Q3924" s="16">
        <v>2023</v>
      </c>
      <c r="R3924" s="16">
        <v>0.91</v>
      </c>
      <c r="X3924" s="16">
        <v>1</v>
      </c>
      <c r="Z3924" s="16">
        <v>0.91</v>
      </c>
      <c r="AA3924" s="16">
        <f t="shared" si="868"/>
        <v>109.2</v>
      </c>
      <c r="AB3924" s="16" t="s">
        <v>2113</v>
      </c>
      <c r="AC3924" s="16" t="s">
        <v>4415</v>
      </c>
      <c r="AD3924" s="16">
        <f t="shared" si="869"/>
        <v>38220</v>
      </c>
      <c r="AE3924" s="16">
        <f t="shared" si="870"/>
        <v>318.5</v>
      </c>
      <c r="AF3924" s="16">
        <f t="shared" si="871"/>
        <v>119437.5</v>
      </c>
      <c r="AG3924" s="16">
        <f t="shared" si="872"/>
        <v>91</v>
      </c>
      <c r="AH3924" s="12">
        <f t="shared" si="873"/>
        <v>0</v>
      </c>
      <c r="AI3924" s="16">
        <f t="shared" si="874"/>
        <v>6.37</v>
      </c>
      <c r="AJ3924" s="16">
        <f t="shared" si="875"/>
        <v>21976.5</v>
      </c>
      <c r="AK3924" s="16">
        <f t="shared" si="876"/>
        <v>455</v>
      </c>
      <c r="AL3924" s="16">
        <f t="shared" si="877"/>
        <v>4550</v>
      </c>
      <c r="AM3924" s="16">
        <f t="shared" si="878"/>
        <v>72800</v>
      </c>
      <c r="AN3924" s="16">
        <f t="shared" si="879"/>
        <v>256984</v>
      </c>
      <c r="AO3924" s="12" t="s">
        <v>1486</v>
      </c>
      <c r="AP3924" s="16">
        <v>0.91</v>
      </c>
      <c r="AQ3924" s="16" t="s">
        <v>204</v>
      </c>
      <c r="AS3924" s="16" t="s">
        <v>2422</v>
      </c>
      <c r="AT3924" s="16" t="s">
        <v>3104</v>
      </c>
      <c r="AU3924" t="s">
        <v>2384</v>
      </c>
      <c r="AV3924" s="15" t="s">
        <v>2635</v>
      </c>
      <c r="AX3924" s="16" t="s">
        <v>204</v>
      </c>
      <c r="AY3924" s="16" t="s">
        <v>207</v>
      </c>
      <c r="AZ3924" s="16" t="s">
        <v>207</v>
      </c>
      <c r="BA3924" s="16" t="s">
        <v>207</v>
      </c>
      <c r="BB3924" s="16" t="s">
        <v>207</v>
      </c>
      <c r="BC3924" s="16">
        <v>0.91</v>
      </c>
      <c r="BD3924" s="16">
        <f t="shared" si="880"/>
        <v>3.1850000000000001</v>
      </c>
      <c r="BE3924" s="16">
        <f t="shared" si="881"/>
        <v>1606.15</v>
      </c>
      <c r="BG3924" s="16">
        <f t="shared" si="882"/>
        <v>1092</v>
      </c>
      <c r="BH3924" s="16">
        <f t="shared" si="883"/>
        <v>582.4</v>
      </c>
      <c r="BI3924" s="16">
        <f t="shared" si="884"/>
        <v>7.2799999999999994</v>
      </c>
    </row>
    <row r="3925" spans="1:61" ht="20.149999999999999" customHeight="1" x14ac:dyDescent="0.35">
      <c r="A3925">
        <v>3924</v>
      </c>
      <c r="B3925" t="s">
        <v>360</v>
      </c>
      <c r="C3925" t="s">
        <v>10537</v>
      </c>
      <c r="D3925" s="15" t="s">
        <v>4467</v>
      </c>
      <c r="E3925" s="12" t="s">
        <v>98</v>
      </c>
      <c r="G3925" s="12" t="s">
        <v>588</v>
      </c>
      <c r="H3925" s="12" t="s">
        <v>589</v>
      </c>
      <c r="I3925" s="12" t="s">
        <v>1454</v>
      </c>
      <c r="J3925" s="12" t="s">
        <v>4413</v>
      </c>
      <c r="K3925" s="12" t="s">
        <v>4413</v>
      </c>
      <c r="N3925" s="16" t="s">
        <v>206</v>
      </c>
      <c r="O3925" s="16" t="s">
        <v>4463</v>
      </c>
      <c r="P3925" s="12" t="s">
        <v>131</v>
      </c>
      <c r="Q3925" s="16">
        <v>2023</v>
      </c>
      <c r="R3925" s="16">
        <v>1.74</v>
      </c>
      <c r="X3925" s="16">
        <v>1</v>
      </c>
      <c r="Z3925" s="16">
        <v>1.74</v>
      </c>
      <c r="AA3925" s="16">
        <f t="shared" si="868"/>
        <v>208.8</v>
      </c>
      <c r="AB3925" s="16" t="s">
        <v>2113</v>
      </c>
      <c r="AC3925" s="16" t="s">
        <v>4454</v>
      </c>
      <c r="AD3925" s="16">
        <f t="shared" si="869"/>
        <v>73080</v>
      </c>
      <c r="AE3925" s="16">
        <f t="shared" si="870"/>
        <v>609</v>
      </c>
      <c r="AF3925" s="16">
        <f t="shared" si="871"/>
        <v>228375</v>
      </c>
      <c r="AG3925" s="16">
        <f t="shared" si="872"/>
        <v>174</v>
      </c>
      <c r="AH3925" s="12">
        <f t="shared" si="873"/>
        <v>0</v>
      </c>
      <c r="AI3925" s="16">
        <f t="shared" si="874"/>
        <v>12.18</v>
      </c>
      <c r="AJ3925" s="16">
        <f t="shared" si="875"/>
        <v>42021</v>
      </c>
      <c r="AK3925" s="16">
        <f t="shared" si="876"/>
        <v>870</v>
      </c>
      <c r="AL3925" s="16">
        <f t="shared" si="877"/>
        <v>8700</v>
      </c>
      <c r="AM3925" s="16">
        <f t="shared" si="878"/>
        <v>139200</v>
      </c>
      <c r="AN3925" s="16">
        <f t="shared" si="879"/>
        <v>491376</v>
      </c>
      <c r="AO3925" s="12" t="s">
        <v>1486</v>
      </c>
      <c r="AP3925" s="16">
        <v>1.74</v>
      </c>
      <c r="AQ3925" s="16" t="s">
        <v>204</v>
      </c>
      <c r="AS3925" s="16" t="s">
        <v>2422</v>
      </c>
      <c r="AT3925" s="16" t="s">
        <v>3104</v>
      </c>
      <c r="AU3925" t="s">
        <v>2384</v>
      </c>
      <c r="AV3925" s="15" t="s">
        <v>2635</v>
      </c>
      <c r="AX3925" s="16" t="s">
        <v>204</v>
      </c>
      <c r="AY3925" s="16" t="s">
        <v>207</v>
      </c>
      <c r="AZ3925" s="16" t="s">
        <v>207</v>
      </c>
      <c r="BA3925" s="16" t="s">
        <v>207</v>
      </c>
      <c r="BB3925" s="16" t="s">
        <v>207</v>
      </c>
      <c r="BC3925" s="16">
        <v>1.74</v>
      </c>
      <c r="BD3925" s="16">
        <f t="shared" si="880"/>
        <v>6.09</v>
      </c>
      <c r="BE3925" s="16">
        <f t="shared" si="881"/>
        <v>3071.1</v>
      </c>
      <c r="BG3925" s="16">
        <f t="shared" si="882"/>
        <v>2088</v>
      </c>
      <c r="BH3925" s="16">
        <f t="shared" si="883"/>
        <v>1113.5999999999999</v>
      </c>
      <c r="BI3925" s="16">
        <f t="shared" si="884"/>
        <v>13.919999999999998</v>
      </c>
    </row>
    <row r="3926" spans="1:61" ht="20.149999999999999" customHeight="1" x14ac:dyDescent="0.35">
      <c r="A3926">
        <v>3925</v>
      </c>
      <c r="B3926" t="s">
        <v>360</v>
      </c>
      <c r="C3926" t="s">
        <v>10538</v>
      </c>
      <c r="D3926" s="15" t="s">
        <v>4468</v>
      </c>
      <c r="E3926" s="12" t="s">
        <v>98</v>
      </c>
      <c r="G3926" s="12" t="s">
        <v>588</v>
      </c>
      <c r="H3926" s="12" t="s">
        <v>589</v>
      </c>
      <c r="I3926" s="12" t="s">
        <v>1454</v>
      </c>
      <c r="J3926" s="12" t="s">
        <v>4413</v>
      </c>
      <c r="K3926" s="12" t="s">
        <v>4413</v>
      </c>
      <c r="N3926" s="16" t="s">
        <v>206</v>
      </c>
      <c r="O3926" s="16" t="s">
        <v>4463</v>
      </c>
      <c r="P3926" s="12" t="s">
        <v>131</v>
      </c>
      <c r="Q3926" s="16">
        <v>2023</v>
      </c>
      <c r="R3926" s="16">
        <v>3.04</v>
      </c>
      <c r="X3926" s="16">
        <v>1</v>
      </c>
      <c r="Z3926" s="16">
        <v>3.04</v>
      </c>
      <c r="AA3926" s="16">
        <f t="shared" si="868"/>
        <v>364.8</v>
      </c>
      <c r="AB3926" s="16" t="s">
        <v>2113</v>
      </c>
      <c r="AC3926" s="16" t="s">
        <v>4415</v>
      </c>
      <c r="AD3926" s="16">
        <f t="shared" si="869"/>
        <v>127680</v>
      </c>
      <c r="AE3926" s="16">
        <f t="shared" si="870"/>
        <v>1064</v>
      </c>
      <c r="AF3926" s="16">
        <f t="shared" si="871"/>
        <v>399000</v>
      </c>
      <c r="AG3926" s="16">
        <f t="shared" si="872"/>
        <v>304</v>
      </c>
      <c r="AH3926" s="12">
        <f t="shared" si="873"/>
        <v>0</v>
      </c>
      <c r="AI3926" s="16">
        <f t="shared" si="874"/>
        <v>21.28</v>
      </c>
      <c r="AJ3926" s="16">
        <f t="shared" si="875"/>
        <v>73416</v>
      </c>
      <c r="AK3926" s="16">
        <f t="shared" si="876"/>
        <v>1520</v>
      </c>
      <c r="AL3926" s="16">
        <f t="shared" si="877"/>
        <v>15200</v>
      </c>
      <c r="AM3926" s="16">
        <f t="shared" si="878"/>
        <v>243200</v>
      </c>
      <c r="AN3926" s="16">
        <f t="shared" si="879"/>
        <v>858496</v>
      </c>
      <c r="AO3926" s="12" t="s">
        <v>1486</v>
      </c>
      <c r="AP3926" s="16">
        <v>3.04</v>
      </c>
      <c r="AQ3926" s="16" t="s">
        <v>204</v>
      </c>
      <c r="AS3926" s="16" t="s">
        <v>2422</v>
      </c>
      <c r="AT3926" s="16" t="s">
        <v>3104</v>
      </c>
      <c r="AU3926" t="s">
        <v>2384</v>
      </c>
      <c r="AV3926" s="15" t="s">
        <v>2635</v>
      </c>
      <c r="AX3926" s="16" t="s">
        <v>207</v>
      </c>
      <c r="AY3926" s="16" t="s">
        <v>207</v>
      </c>
      <c r="AZ3926" s="16" t="s">
        <v>207</v>
      </c>
      <c r="BA3926" s="16" t="s">
        <v>207</v>
      </c>
      <c r="BB3926" s="16" t="s">
        <v>207</v>
      </c>
      <c r="BC3926" s="16">
        <v>3.04</v>
      </c>
      <c r="BD3926" s="16">
        <f t="shared" si="880"/>
        <v>10.64</v>
      </c>
      <c r="BE3926" s="16">
        <f t="shared" si="881"/>
        <v>5365.6</v>
      </c>
      <c r="BG3926" s="16">
        <f t="shared" si="882"/>
        <v>3648</v>
      </c>
      <c r="BH3926" s="16">
        <f t="shared" si="883"/>
        <v>1945.6</v>
      </c>
      <c r="BI3926" s="16">
        <f t="shared" si="884"/>
        <v>24.32</v>
      </c>
    </row>
    <row r="3927" spans="1:61" ht="20.149999999999999" customHeight="1" x14ac:dyDescent="0.35">
      <c r="A3927">
        <v>3926</v>
      </c>
      <c r="B3927" t="s">
        <v>360</v>
      </c>
      <c r="C3927" t="s">
        <v>10539</v>
      </c>
      <c r="D3927" s="15" t="s">
        <v>4469</v>
      </c>
      <c r="E3927" s="12" t="s">
        <v>98</v>
      </c>
      <c r="G3927" s="12" t="s">
        <v>588</v>
      </c>
      <c r="H3927" s="12" t="s">
        <v>589</v>
      </c>
      <c r="I3927" s="12" t="s">
        <v>1454</v>
      </c>
      <c r="J3927" s="12" t="s">
        <v>4413</v>
      </c>
      <c r="K3927" s="12" t="s">
        <v>4413</v>
      </c>
      <c r="N3927" s="16" t="s">
        <v>206</v>
      </c>
      <c r="O3927" s="16" t="s">
        <v>4463</v>
      </c>
      <c r="P3927" s="12" t="s">
        <v>131</v>
      </c>
      <c r="Q3927" s="16">
        <v>2023</v>
      </c>
      <c r="R3927" s="16">
        <v>1.5</v>
      </c>
      <c r="X3927" s="16">
        <v>1</v>
      </c>
      <c r="Z3927" s="16">
        <v>1.5</v>
      </c>
      <c r="AA3927" s="16">
        <f t="shared" si="868"/>
        <v>180</v>
      </c>
      <c r="AB3927" s="16" t="s">
        <v>2113</v>
      </c>
      <c r="AC3927" s="16" t="s">
        <v>4454</v>
      </c>
      <c r="AD3927" s="16">
        <f t="shared" si="869"/>
        <v>63000</v>
      </c>
      <c r="AE3927" s="16">
        <f t="shared" si="870"/>
        <v>525</v>
      </c>
      <c r="AF3927" s="16">
        <f t="shared" si="871"/>
        <v>196875</v>
      </c>
      <c r="AG3927" s="16">
        <f t="shared" si="872"/>
        <v>150</v>
      </c>
      <c r="AH3927" s="12">
        <f t="shared" si="873"/>
        <v>0</v>
      </c>
      <c r="AI3927" s="16">
        <f t="shared" si="874"/>
        <v>10.5</v>
      </c>
      <c r="AJ3927" s="16">
        <f t="shared" si="875"/>
        <v>36225</v>
      </c>
      <c r="AK3927" s="16">
        <f t="shared" si="876"/>
        <v>750</v>
      </c>
      <c r="AL3927" s="16">
        <f t="shared" si="877"/>
        <v>7500</v>
      </c>
      <c r="AM3927" s="16">
        <f t="shared" si="878"/>
        <v>120000</v>
      </c>
      <c r="AN3927" s="16">
        <f t="shared" si="879"/>
        <v>423600</v>
      </c>
      <c r="AO3927" s="12" t="s">
        <v>1486</v>
      </c>
      <c r="AP3927" s="16">
        <v>1.5</v>
      </c>
      <c r="AQ3927" s="16" t="s">
        <v>204</v>
      </c>
      <c r="AS3927" s="16" t="s">
        <v>2422</v>
      </c>
      <c r="AT3927" s="16" t="s">
        <v>3104</v>
      </c>
      <c r="AU3927" t="s">
        <v>2384</v>
      </c>
      <c r="AV3927" s="15" t="s">
        <v>2635</v>
      </c>
      <c r="AX3927" s="16" t="s">
        <v>204</v>
      </c>
      <c r="AY3927" s="16" t="s">
        <v>207</v>
      </c>
      <c r="AZ3927" s="16" t="s">
        <v>207</v>
      </c>
      <c r="BA3927" s="16" t="s">
        <v>207</v>
      </c>
      <c r="BB3927" s="16" t="s">
        <v>207</v>
      </c>
      <c r="BC3927" s="16">
        <v>1.5</v>
      </c>
      <c r="BD3927" s="16">
        <f t="shared" si="880"/>
        <v>5.25</v>
      </c>
      <c r="BE3927" s="16">
        <f t="shared" si="881"/>
        <v>2647.5</v>
      </c>
      <c r="BG3927" s="16">
        <f t="shared" si="882"/>
        <v>1800</v>
      </c>
      <c r="BH3927" s="16">
        <f t="shared" si="883"/>
        <v>960</v>
      </c>
      <c r="BI3927" s="16">
        <f t="shared" si="884"/>
        <v>12</v>
      </c>
    </row>
    <row r="3928" spans="1:61" ht="20.149999999999999" customHeight="1" x14ac:dyDescent="0.35">
      <c r="A3928">
        <v>3927</v>
      </c>
      <c r="B3928" t="s">
        <v>360</v>
      </c>
      <c r="C3928" t="s">
        <v>10540</v>
      </c>
      <c r="D3928" s="15" t="s">
        <v>4470</v>
      </c>
      <c r="E3928" s="12" t="s">
        <v>98</v>
      </c>
      <c r="G3928" s="12" t="s">
        <v>588</v>
      </c>
      <c r="H3928" s="12" t="s">
        <v>589</v>
      </c>
      <c r="I3928" s="12" t="s">
        <v>1454</v>
      </c>
      <c r="J3928" s="12" t="s">
        <v>4413</v>
      </c>
      <c r="K3928" s="12" t="s">
        <v>4413</v>
      </c>
      <c r="N3928" s="16" t="s">
        <v>206</v>
      </c>
      <c r="O3928" s="16" t="s">
        <v>4463</v>
      </c>
      <c r="P3928" s="12" t="s">
        <v>131</v>
      </c>
      <c r="Q3928" s="16">
        <v>2023</v>
      </c>
      <c r="R3928" s="16">
        <v>2.86</v>
      </c>
      <c r="X3928" s="16">
        <v>1</v>
      </c>
      <c r="Z3928" s="16">
        <v>2.86</v>
      </c>
      <c r="AA3928" s="16">
        <f t="shared" si="868"/>
        <v>343.2</v>
      </c>
      <c r="AB3928" s="16" t="s">
        <v>2113</v>
      </c>
      <c r="AC3928" s="16" t="s">
        <v>4415</v>
      </c>
      <c r="AD3928" s="16">
        <f t="shared" si="869"/>
        <v>120120</v>
      </c>
      <c r="AE3928" s="16">
        <f t="shared" si="870"/>
        <v>1001</v>
      </c>
      <c r="AF3928" s="16">
        <f t="shared" si="871"/>
        <v>375375</v>
      </c>
      <c r="AG3928" s="16">
        <f t="shared" si="872"/>
        <v>286</v>
      </c>
      <c r="AH3928" s="12">
        <f t="shared" si="873"/>
        <v>0</v>
      </c>
      <c r="AI3928" s="16">
        <f t="shared" si="874"/>
        <v>20.02</v>
      </c>
      <c r="AJ3928" s="16">
        <f t="shared" si="875"/>
        <v>69069</v>
      </c>
      <c r="AK3928" s="16">
        <f t="shared" si="876"/>
        <v>1430</v>
      </c>
      <c r="AL3928" s="16">
        <f t="shared" si="877"/>
        <v>14300</v>
      </c>
      <c r="AM3928" s="16">
        <f t="shared" si="878"/>
        <v>228800</v>
      </c>
      <c r="AN3928" s="16">
        <f t="shared" si="879"/>
        <v>807664</v>
      </c>
      <c r="AO3928" s="12" t="s">
        <v>1486</v>
      </c>
      <c r="AP3928" s="16">
        <v>2.86</v>
      </c>
      <c r="AQ3928" s="16" t="s">
        <v>204</v>
      </c>
      <c r="AS3928" s="16" t="s">
        <v>2422</v>
      </c>
      <c r="AT3928" s="16" t="s">
        <v>3104</v>
      </c>
      <c r="AU3928" t="s">
        <v>2384</v>
      </c>
      <c r="AV3928" s="15" t="s">
        <v>2635</v>
      </c>
      <c r="AX3928" s="16" t="s">
        <v>207</v>
      </c>
      <c r="AY3928" s="16" t="s">
        <v>207</v>
      </c>
      <c r="AZ3928" s="16" t="s">
        <v>207</v>
      </c>
      <c r="BA3928" s="16" t="s">
        <v>207</v>
      </c>
      <c r="BB3928" s="16" t="s">
        <v>207</v>
      </c>
      <c r="BC3928" s="16">
        <v>2.86</v>
      </c>
      <c r="BD3928" s="16">
        <f t="shared" si="880"/>
        <v>10.01</v>
      </c>
      <c r="BE3928" s="16">
        <f t="shared" si="881"/>
        <v>5047.8999999999996</v>
      </c>
      <c r="BG3928" s="16">
        <f t="shared" si="882"/>
        <v>3432</v>
      </c>
      <c r="BH3928" s="16">
        <f t="shared" si="883"/>
        <v>1830.3999999999999</v>
      </c>
      <c r="BI3928" s="16">
        <f t="shared" si="884"/>
        <v>22.88</v>
      </c>
    </row>
    <row r="3929" spans="1:61" ht="20.149999999999999" customHeight="1" x14ac:dyDescent="0.35">
      <c r="A3929">
        <v>3928</v>
      </c>
      <c r="B3929" t="s">
        <v>360</v>
      </c>
      <c r="C3929" t="s">
        <v>10541</v>
      </c>
      <c r="D3929" s="15" t="s">
        <v>4471</v>
      </c>
      <c r="E3929" s="12" t="s">
        <v>98</v>
      </c>
      <c r="G3929" s="12" t="s">
        <v>588</v>
      </c>
      <c r="H3929" s="12" t="s">
        <v>589</v>
      </c>
      <c r="I3929" s="12" t="s">
        <v>1454</v>
      </c>
      <c r="J3929" s="12" t="s">
        <v>4413</v>
      </c>
      <c r="K3929" s="12" t="s">
        <v>4413</v>
      </c>
      <c r="N3929" s="16" t="s">
        <v>206</v>
      </c>
      <c r="O3929" s="16" t="s">
        <v>4463</v>
      </c>
      <c r="P3929" s="12" t="s">
        <v>131</v>
      </c>
      <c r="Q3929" s="16">
        <v>2023</v>
      </c>
      <c r="R3929" s="16">
        <v>1.8</v>
      </c>
      <c r="X3929" s="16">
        <v>1</v>
      </c>
      <c r="Z3929" s="16">
        <v>1.8</v>
      </c>
      <c r="AA3929" s="16">
        <f t="shared" si="868"/>
        <v>216</v>
      </c>
      <c r="AB3929" s="16" t="s">
        <v>2113</v>
      </c>
      <c r="AC3929" s="16" t="s">
        <v>4454</v>
      </c>
      <c r="AD3929" s="16">
        <f t="shared" si="869"/>
        <v>75600</v>
      </c>
      <c r="AE3929" s="16">
        <f t="shared" si="870"/>
        <v>630</v>
      </c>
      <c r="AF3929" s="16">
        <f t="shared" si="871"/>
        <v>236250</v>
      </c>
      <c r="AG3929" s="16">
        <f t="shared" si="872"/>
        <v>180</v>
      </c>
      <c r="AH3929" s="12">
        <f t="shared" si="873"/>
        <v>0</v>
      </c>
      <c r="AI3929" s="16">
        <f t="shared" si="874"/>
        <v>12.6</v>
      </c>
      <c r="AJ3929" s="16">
        <f t="shared" si="875"/>
        <v>43470</v>
      </c>
      <c r="AK3929" s="16">
        <f t="shared" si="876"/>
        <v>900</v>
      </c>
      <c r="AL3929" s="16">
        <f t="shared" si="877"/>
        <v>9000</v>
      </c>
      <c r="AM3929" s="16">
        <f t="shared" si="878"/>
        <v>144000</v>
      </c>
      <c r="AN3929" s="16">
        <f t="shared" si="879"/>
        <v>508320</v>
      </c>
      <c r="AO3929" s="12" t="s">
        <v>1486</v>
      </c>
      <c r="AP3929" s="16">
        <v>1.8</v>
      </c>
      <c r="AQ3929" s="16" t="s">
        <v>204</v>
      </c>
      <c r="AS3929" s="16" t="s">
        <v>2422</v>
      </c>
      <c r="AT3929" s="16" t="s">
        <v>3104</v>
      </c>
      <c r="AU3929" t="s">
        <v>2384</v>
      </c>
      <c r="AV3929" s="15" t="s">
        <v>2635</v>
      </c>
      <c r="AX3929" s="16" t="s">
        <v>207</v>
      </c>
      <c r="AY3929" s="16" t="s">
        <v>207</v>
      </c>
      <c r="AZ3929" s="16" t="s">
        <v>207</v>
      </c>
      <c r="BA3929" s="16" t="s">
        <v>207</v>
      </c>
      <c r="BB3929" s="16" t="s">
        <v>207</v>
      </c>
      <c r="BC3929" s="16">
        <v>1.8</v>
      </c>
      <c r="BD3929" s="16">
        <f t="shared" si="880"/>
        <v>6.3</v>
      </c>
      <c r="BE3929" s="16">
        <f t="shared" si="881"/>
        <v>3177</v>
      </c>
      <c r="BG3929" s="16">
        <f t="shared" si="882"/>
        <v>2160</v>
      </c>
      <c r="BH3929" s="16">
        <f t="shared" si="883"/>
        <v>1152</v>
      </c>
      <c r="BI3929" s="16">
        <f t="shared" si="884"/>
        <v>14.4</v>
      </c>
    </row>
    <row r="3930" spans="1:61" ht="20.149999999999999" customHeight="1" x14ac:dyDescent="0.35">
      <c r="A3930">
        <v>3929</v>
      </c>
      <c r="B3930" t="s">
        <v>360</v>
      </c>
      <c r="C3930" t="s">
        <v>10542</v>
      </c>
      <c r="D3930" s="15" t="s">
        <v>4472</v>
      </c>
      <c r="E3930" s="12" t="s">
        <v>93</v>
      </c>
      <c r="G3930" s="12" t="s">
        <v>588</v>
      </c>
      <c r="H3930" s="12" t="s">
        <v>589</v>
      </c>
      <c r="I3930" s="12" t="s">
        <v>1454</v>
      </c>
      <c r="J3930" s="12" t="s">
        <v>4413</v>
      </c>
      <c r="K3930" s="12" t="s">
        <v>4413</v>
      </c>
      <c r="N3930" s="16" t="s">
        <v>206</v>
      </c>
      <c r="O3930" s="16" t="s">
        <v>4463</v>
      </c>
      <c r="P3930" s="12" t="s">
        <v>131</v>
      </c>
      <c r="Q3930" s="16">
        <v>2023</v>
      </c>
      <c r="R3930" s="16">
        <v>0.75</v>
      </c>
      <c r="X3930" s="16">
        <v>1</v>
      </c>
      <c r="Z3930" s="16">
        <v>0.75</v>
      </c>
      <c r="AA3930" s="16">
        <f t="shared" si="868"/>
        <v>90</v>
      </c>
      <c r="AB3930" s="16" t="s">
        <v>2113</v>
      </c>
      <c r="AC3930" s="16" t="s">
        <v>4415</v>
      </c>
      <c r="AD3930" s="16">
        <f t="shared" si="869"/>
        <v>31500</v>
      </c>
      <c r="AE3930" s="16">
        <f t="shared" si="870"/>
        <v>262.5</v>
      </c>
      <c r="AF3930" s="16">
        <f t="shared" si="871"/>
        <v>98437.5</v>
      </c>
      <c r="AG3930" s="16">
        <f t="shared" si="872"/>
        <v>75</v>
      </c>
      <c r="AH3930" s="12">
        <f t="shared" si="873"/>
        <v>0</v>
      </c>
      <c r="AI3930" s="16">
        <f t="shared" si="874"/>
        <v>5.25</v>
      </c>
      <c r="AJ3930" s="16">
        <f t="shared" si="875"/>
        <v>18112.5</v>
      </c>
      <c r="AK3930" s="16">
        <f t="shared" si="876"/>
        <v>375</v>
      </c>
      <c r="AL3930" s="16">
        <f t="shared" si="877"/>
        <v>3750</v>
      </c>
      <c r="AM3930" s="16">
        <f t="shared" si="878"/>
        <v>60000</v>
      </c>
      <c r="AN3930" s="16">
        <f t="shared" si="879"/>
        <v>211800</v>
      </c>
      <c r="AO3930" s="12" t="s">
        <v>1486</v>
      </c>
      <c r="AP3930" s="16">
        <v>0.75</v>
      </c>
      <c r="AQ3930" s="16" t="s">
        <v>204</v>
      </c>
      <c r="AS3930" s="16" t="s">
        <v>2422</v>
      </c>
      <c r="AT3930" s="16" t="s">
        <v>3104</v>
      </c>
      <c r="AU3930" t="s">
        <v>2384</v>
      </c>
      <c r="AV3930" s="15" t="s">
        <v>2635</v>
      </c>
      <c r="AX3930" s="16" t="s">
        <v>204</v>
      </c>
      <c r="AY3930" s="16" t="s">
        <v>207</v>
      </c>
      <c r="AZ3930" s="16" t="s">
        <v>207</v>
      </c>
      <c r="BA3930" s="16" t="s">
        <v>207</v>
      </c>
      <c r="BB3930" s="16" t="s">
        <v>207</v>
      </c>
      <c r="BC3930" s="16">
        <v>0.75</v>
      </c>
      <c r="BD3930" s="16">
        <f t="shared" si="880"/>
        <v>2.625</v>
      </c>
      <c r="BE3930" s="16">
        <f t="shared" si="881"/>
        <v>1323.75</v>
      </c>
      <c r="BG3930" s="16">
        <f t="shared" si="882"/>
        <v>900</v>
      </c>
      <c r="BH3930" s="16">
        <f t="shared" si="883"/>
        <v>480</v>
      </c>
      <c r="BI3930" s="16">
        <f t="shared" si="884"/>
        <v>6</v>
      </c>
    </row>
    <row r="3931" spans="1:61" ht="20.149999999999999" customHeight="1" x14ac:dyDescent="0.35">
      <c r="A3931">
        <v>3930</v>
      </c>
      <c r="B3931" t="s">
        <v>360</v>
      </c>
      <c r="C3931" t="s">
        <v>10543</v>
      </c>
      <c r="D3931" s="15" t="s">
        <v>4473</v>
      </c>
      <c r="E3931" s="12" t="s">
        <v>98</v>
      </c>
      <c r="G3931" s="12" t="s">
        <v>588</v>
      </c>
      <c r="H3931" s="12" t="s">
        <v>589</v>
      </c>
      <c r="I3931" s="12" t="s">
        <v>1454</v>
      </c>
      <c r="J3931" s="12" t="s">
        <v>4413</v>
      </c>
      <c r="K3931" s="12" t="s">
        <v>4413</v>
      </c>
      <c r="N3931" s="16" t="s">
        <v>206</v>
      </c>
      <c r="O3931" s="16" t="s">
        <v>4463</v>
      </c>
      <c r="P3931" s="12" t="s">
        <v>131</v>
      </c>
      <c r="Q3931" s="16">
        <v>2023</v>
      </c>
      <c r="R3931" s="16">
        <v>1.82</v>
      </c>
      <c r="X3931" s="16">
        <v>1</v>
      </c>
      <c r="Z3931" s="16">
        <v>1.82</v>
      </c>
      <c r="AA3931" s="16">
        <f t="shared" si="868"/>
        <v>218.4</v>
      </c>
      <c r="AB3931" s="16" t="s">
        <v>2113</v>
      </c>
      <c r="AC3931" s="16" t="s">
        <v>4454</v>
      </c>
      <c r="AD3931" s="16">
        <f t="shared" si="869"/>
        <v>76440</v>
      </c>
      <c r="AE3931" s="16">
        <f t="shared" si="870"/>
        <v>637</v>
      </c>
      <c r="AF3931" s="16">
        <f t="shared" si="871"/>
        <v>238875</v>
      </c>
      <c r="AG3931" s="16">
        <f t="shared" si="872"/>
        <v>182</v>
      </c>
      <c r="AH3931" s="12">
        <f t="shared" si="873"/>
        <v>0</v>
      </c>
      <c r="AI3931" s="16">
        <f t="shared" si="874"/>
        <v>12.74</v>
      </c>
      <c r="AJ3931" s="16">
        <f t="shared" si="875"/>
        <v>43953</v>
      </c>
      <c r="AK3931" s="16">
        <f t="shared" si="876"/>
        <v>910</v>
      </c>
      <c r="AL3931" s="16">
        <f t="shared" si="877"/>
        <v>9100</v>
      </c>
      <c r="AM3931" s="16">
        <f t="shared" si="878"/>
        <v>145600</v>
      </c>
      <c r="AN3931" s="16">
        <f t="shared" si="879"/>
        <v>513968</v>
      </c>
      <c r="AO3931" s="12" t="s">
        <v>1486</v>
      </c>
      <c r="AP3931" s="16">
        <v>1.82</v>
      </c>
      <c r="AQ3931" s="16" t="s">
        <v>204</v>
      </c>
      <c r="AS3931" s="16" t="s">
        <v>2422</v>
      </c>
      <c r="AT3931" s="16" t="s">
        <v>3104</v>
      </c>
      <c r="AU3931" t="s">
        <v>2384</v>
      </c>
      <c r="AV3931" s="15" t="s">
        <v>2635</v>
      </c>
      <c r="AX3931" s="16" t="s">
        <v>204</v>
      </c>
      <c r="AY3931" s="16" t="s">
        <v>207</v>
      </c>
      <c r="AZ3931" s="16" t="s">
        <v>207</v>
      </c>
      <c r="BA3931" s="16" t="s">
        <v>207</v>
      </c>
      <c r="BB3931" s="16" t="s">
        <v>207</v>
      </c>
      <c r="BC3931" s="16">
        <v>1.82</v>
      </c>
      <c r="BD3931" s="16">
        <f t="shared" si="880"/>
        <v>6.37</v>
      </c>
      <c r="BE3931" s="16">
        <f t="shared" si="881"/>
        <v>3212.3</v>
      </c>
      <c r="BG3931" s="16">
        <f t="shared" si="882"/>
        <v>2184</v>
      </c>
      <c r="BH3931" s="16">
        <f t="shared" si="883"/>
        <v>1164.8</v>
      </c>
      <c r="BI3931" s="16">
        <f t="shared" si="884"/>
        <v>14.559999999999999</v>
      </c>
    </row>
    <row r="3932" spans="1:61" ht="20.149999999999999" customHeight="1" x14ac:dyDescent="0.35">
      <c r="A3932">
        <v>3931</v>
      </c>
      <c r="B3932" t="s">
        <v>360</v>
      </c>
      <c r="C3932" t="s">
        <v>10544</v>
      </c>
      <c r="D3932" s="15" t="s">
        <v>4474</v>
      </c>
      <c r="E3932" s="12" t="s">
        <v>93</v>
      </c>
      <c r="G3932" s="12" t="s">
        <v>588</v>
      </c>
      <c r="H3932" s="12" t="s">
        <v>589</v>
      </c>
      <c r="I3932" s="12" t="s">
        <v>1454</v>
      </c>
      <c r="J3932" s="12" t="s">
        <v>4413</v>
      </c>
      <c r="K3932" s="12" t="s">
        <v>4413</v>
      </c>
      <c r="N3932" s="16" t="s">
        <v>206</v>
      </c>
      <c r="O3932" s="16" t="s">
        <v>4463</v>
      </c>
      <c r="P3932" s="12" t="s">
        <v>131</v>
      </c>
      <c r="Q3932" s="16">
        <v>2023</v>
      </c>
      <c r="R3932" s="16">
        <v>0.6</v>
      </c>
      <c r="X3932" s="16">
        <v>1</v>
      </c>
      <c r="Z3932" s="16">
        <v>0.6</v>
      </c>
      <c r="AA3932" s="16">
        <f t="shared" si="868"/>
        <v>72</v>
      </c>
      <c r="AB3932" s="16" t="s">
        <v>2113</v>
      </c>
      <c r="AC3932" s="16" t="s">
        <v>4415</v>
      </c>
      <c r="AD3932" s="16">
        <f t="shared" si="869"/>
        <v>25200</v>
      </c>
      <c r="AE3932" s="16">
        <f t="shared" si="870"/>
        <v>210</v>
      </c>
      <c r="AF3932" s="16">
        <f t="shared" si="871"/>
        <v>78750</v>
      </c>
      <c r="AG3932" s="16">
        <f t="shared" si="872"/>
        <v>60</v>
      </c>
      <c r="AH3932" s="12">
        <f t="shared" si="873"/>
        <v>0</v>
      </c>
      <c r="AI3932" s="16">
        <f t="shared" si="874"/>
        <v>4.2</v>
      </c>
      <c r="AJ3932" s="16">
        <f t="shared" si="875"/>
        <v>14490</v>
      </c>
      <c r="AK3932" s="16">
        <f t="shared" si="876"/>
        <v>300</v>
      </c>
      <c r="AL3932" s="16">
        <f t="shared" si="877"/>
        <v>3000</v>
      </c>
      <c r="AM3932" s="16">
        <f t="shared" si="878"/>
        <v>48000</v>
      </c>
      <c r="AN3932" s="16">
        <f t="shared" si="879"/>
        <v>169440</v>
      </c>
      <c r="AO3932" s="12" t="s">
        <v>1486</v>
      </c>
      <c r="AP3932" s="16">
        <v>0.6</v>
      </c>
      <c r="AQ3932" s="16" t="s">
        <v>204</v>
      </c>
      <c r="AS3932" s="16" t="s">
        <v>2422</v>
      </c>
      <c r="AT3932" s="16" t="s">
        <v>3104</v>
      </c>
      <c r="AU3932" t="s">
        <v>2384</v>
      </c>
      <c r="AV3932" s="15" t="s">
        <v>2635</v>
      </c>
      <c r="AX3932" s="16" t="s">
        <v>207</v>
      </c>
      <c r="AY3932" s="16" t="s">
        <v>207</v>
      </c>
      <c r="AZ3932" s="16" t="s">
        <v>207</v>
      </c>
      <c r="BA3932" s="16" t="s">
        <v>207</v>
      </c>
      <c r="BB3932" s="16" t="s">
        <v>207</v>
      </c>
      <c r="BC3932" s="16">
        <v>0.6</v>
      </c>
      <c r="BD3932" s="16">
        <f t="shared" si="880"/>
        <v>2.1</v>
      </c>
      <c r="BE3932" s="16">
        <f t="shared" si="881"/>
        <v>1059</v>
      </c>
      <c r="BG3932" s="16">
        <f t="shared" si="882"/>
        <v>720</v>
      </c>
      <c r="BH3932" s="16">
        <f t="shared" si="883"/>
        <v>384</v>
      </c>
      <c r="BI3932" s="16">
        <f t="shared" si="884"/>
        <v>4.8</v>
      </c>
    </row>
    <row r="3933" spans="1:61" ht="20.149999999999999" customHeight="1" x14ac:dyDescent="0.35">
      <c r="A3933">
        <v>3932</v>
      </c>
      <c r="B3933" t="s">
        <v>360</v>
      </c>
      <c r="C3933" t="s">
        <v>10545</v>
      </c>
      <c r="D3933" s="15" t="s">
        <v>4475</v>
      </c>
      <c r="E3933" s="12" t="s">
        <v>98</v>
      </c>
      <c r="G3933" s="12" t="s">
        <v>588</v>
      </c>
      <c r="H3933" s="12" t="s">
        <v>589</v>
      </c>
      <c r="I3933" s="12" t="s">
        <v>1454</v>
      </c>
      <c r="J3933" s="12" t="s">
        <v>4413</v>
      </c>
      <c r="K3933" s="12" t="s">
        <v>4413</v>
      </c>
      <c r="N3933" s="16" t="s">
        <v>206</v>
      </c>
      <c r="O3933" s="16" t="s">
        <v>4463</v>
      </c>
      <c r="P3933" s="12" t="s">
        <v>131</v>
      </c>
      <c r="Q3933" s="16">
        <v>2023</v>
      </c>
      <c r="R3933" s="16">
        <v>2.4</v>
      </c>
      <c r="X3933" s="16">
        <v>1</v>
      </c>
      <c r="Z3933" s="16">
        <v>2.4</v>
      </c>
      <c r="AA3933" s="16">
        <f t="shared" si="868"/>
        <v>288</v>
      </c>
      <c r="AB3933" s="16" t="s">
        <v>2113</v>
      </c>
      <c r="AC3933" s="16" t="s">
        <v>4454</v>
      </c>
      <c r="AD3933" s="16">
        <f t="shared" si="869"/>
        <v>100800</v>
      </c>
      <c r="AE3933" s="16">
        <f t="shared" si="870"/>
        <v>840</v>
      </c>
      <c r="AF3933" s="16">
        <f t="shared" si="871"/>
        <v>315000</v>
      </c>
      <c r="AG3933" s="16">
        <f t="shared" si="872"/>
        <v>240</v>
      </c>
      <c r="AH3933" s="12">
        <f t="shared" si="873"/>
        <v>0</v>
      </c>
      <c r="AI3933" s="16">
        <f t="shared" si="874"/>
        <v>16.8</v>
      </c>
      <c r="AJ3933" s="16">
        <f t="shared" si="875"/>
        <v>57960</v>
      </c>
      <c r="AK3933" s="16">
        <f t="shared" si="876"/>
        <v>1200</v>
      </c>
      <c r="AL3933" s="16">
        <f t="shared" si="877"/>
        <v>12000</v>
      </c>
      <c r="AM3933" s="16">
        <f t="shared" si="878"/>
        <v>192000</v>
      </c>
      <c r="AN3933" s="16">
        <f t="shared" si="879"/>
        <v>677760</v>
      </c>
      <c r="AO3933" s="12" t="s">
        <v>1486</v>
      </c>
      <c r="AP3933" s="16">
        <v>2.4</v>
      </c>
      <c r="AQ3933" s="16" t="s">
        <v>204</v>
      </c>
      <c r="AS3933" s="16" t="s">
        <v>2422</v>
      </c>
      <c r="AT3933" s="16" t="s">
        <v>3104</v>
      </c>
      <c r="AU3933" t="s">
        <v>2384</v>
      </c>
      <c r="AV3933" s="15" t="s">
        <v>2635</v>
      </c>
      <c r="AX3933" s="16" t="s">
        <v>204</v>
      </c>
      <c r="AY3933" s="16" t="s">
        <v>207</v>
      </c>
      <c r="AZ3933" s="16" t="s">
        <v>207</v>
      </c>
      <c r="BA3933" s="16" t="s">
        <v>207</v>
      </c>
      <c r="BB3933" s="16" t="s">
        <v>207</v>
      </c>
      <c r="BC3933" s="16">
        <v>2.4</v>
      </c>
      <c r="BD3933" s="16">
        <f t="shared" si="880"/>
        <v>8.4</v>
      </c>
      <c r="BE3933" s="16">
        <f t="shared" si="881"/>
        <v>4236</v>
      </c>
      <c r="BG3933" s="16">
        <f t="shared" si="882"/>
        <v>2880</v>
      </c>
      <c r="BH3933" s="16">
        <f t="shared" si="883"/>
        <v>1536</v>
      </c>
      <c r="BI3933" s="16">
        <f t="shared" si="884"/>
        <v>19.2</v>
      </c>
    </row>
    <row r="3934" spans="1:61" ht="20.149999999999999" customHeight="1" x14ac:dyDescent="0.35">
      <c r="A3934">
        <v>3933</v>
      </c>
      <c r="B3934" t="s">
        <v>360</v>
      </c>
      <c r="C3934" t="s">
        <v>10546</v>
      </c>
      <c r="D3934" s="15" t="s">
        <v>4476</v>
      </c>
      <c r="E3934" s="12" t="s">
        <v>98</v>
      </c>
      <c r="G3934" s="12" t="s">
        <v>588</v>
      </c>
      <c r="H3934" s="12" t="s">
        <v>589</v>
      </c>
      <c r="I3934" s="12" t="s">
        <v>1454</v>
      </c>
      <c r="J3934" s="12" t="s">
        <v>4413</v>
      </c>
      <c r="K3934" s="12" t="s">
        <v>4413</v>
      </c>
      <c r="N3934" s="16" t="s">
        <v>206</v>
      </c>
      <c r="O3934" s="16" t="s">
        <v>4463</v>
      </c>
      <c r="P3934" s="12" t="s">
        <v>131</v>
      </c>
      <c r="Q3934" s="16">
        <v>2023</v>
      </c>
      <c r="R3934" s="16">
        <v>1.23</v>
      </c>
      <c r="X3934" s="16">
        <v>1</v>
      </c>
      <c r="Z3934" s="16">
        <v>1.23</v>
      </c>
      <c r="AA3934" s="16">
        <f t="shared" si="868"/>
        <v>147.6</v>
      </c>
      <c r="AB3934" s="16" t="s">
        <v>2113</v>
      </c>
      <c r="AC3934" s="16" t="s">
        <v>4415</v>
      </c>
      <c r="AD3934" s="16">
        <f t="shared" si="869"/>
        <v>51660</v>
      </c>
      <c r="AE3934" s="16">
        <f t="shared" si="870"/>
        <v>430.5</v>
      </c>
      <c r="AF3934" s="16">
        <f t="shared" si="871"/>
        <v>161437.5</v>
      </c>
      <c r="AG3934" s="16">
        <f t="shared" si="872"/>
        <v>123</v>
      </c>
      <c r="AH3934" s="12">
        <f t="shared" si="873"/>
        <v>0</v>
      </c>
      <c r="AI3934" s="16">
        <f t="shared" si="874"/>
        <v>8.61</v>
      </c>
      <c r="AJ3934" s="16">
        <f t="shared" si="875"/>
        <v>29704.499999999996</v>
      </c>
      <c r="AK3934" s="16">
        <f t="shared" si="876"/>
        <v>615</v>
      </c>
      <c r="AL3934" s="16">
        <f t="shared" si="877"/>
        <v>6150</v>
      </c>
      <c r="AM3934" s="16">
        <f t="shared" si="878"/>
        <v>98400</v>
      </c>
      <c r="AN3934" s="16">
        <f t="shared" si="879"/>
        <v>347352</v>
      </c>
      <c r="AO3934" s="12" t="s">
        <v>1486</v>
      </c>
      <c r="AP3934" s="16">
        <v>1.23</v>
      </c>
      <c r="AQ3934" s="16" t="s">
        <v>204</v>
      </c>
      <c r="AS3934" s="16" t="s">
        <v>2422</v>
      </c>
      <c r="AT3934" s="16" t="s">
        <v>3104</v>
      </c>
      <c r="AU3934" t="s">
        <v>2384</v>
      </c>
      <c r="AV3934" s="15" t="s">
        <v>2635</v>
      </c>
      <c r="AX3934" s="16" t="s">
        <v>204</v>
      </c>
      <c r="AY3934" s="16" t="s">
        <v>207</v>
      </c>
      <c r="AZ3934" s="16" t="s">
        <v>207</v>
      </c>
      <c r="BA3934" s="16" t="s">
        <v>207</v>
      </c>
      <c r="BB3934" s="16" t="s">
        <v>207</v>
      </c>
      <c r="BC3934" s="16">
        <v>1.23</v>
      </c>
      <c r="BD3934" s="16">
        <f t="shared" si="880"/>
        <v>4.3049999999999997</v>
      </c>
      <c r="BE3934" s="16">
        <f t="shared" si="881"/>
        <v>2170.9499999999998</v>
      </c>
      <c r="BG3934" s="16">
        <f t="shared" si="882"/>
        <v>1476</v>
      </c>
      <c r="BH3934" s="16">
        <f t="shared" si="883"/>
        <v>787.2</v>
      </c>
      <c r="BI3934" s="16">
        <f t="shared" si="884"/>
        <v>9.84</v>
      </c>
    </row>
    <row r="3935" spans="1:61" ht="20.149999999999999" customHeight="1" x14ac:dyDescent="0.35">
      <c r="A3935">
        <v>3934</v>
      </c>
      <c r="B3935" t="s">
        <v>360</v>
      </c>
      <c r="C3935" t="s">
        <v>10547</v>
      </c>
      <c r="D3935" s="15" t="s">
        <v>4477</v>
      </c>
      <c r="E3935" s="12" t="s">
        <v>98</v>
      </c>
      <c r="G3935" s="12" t="s">
        <v>588</v>
      </c>
      <c r="H3935" s="12" t="s">
        <v>589</v>
      </c>
      <c r="I3935" s="12" t="s">
        <v>1454</v>
      </c>
      <c r="J3935" s="12" t="s">
        <v>4413</v>
      </c>
      <c r="K3935" s="12" t="s">
        <v>4413</v>
      </c>
      <c r="N3935" s="16" t="s">
        <v>206</v>
      </c>
      <c r="O3935" s="16" t="s">
        <v>4463</v>
      </c>
      <c r="P3935" s="12" t="s">
        <v>131</v>
      </c>
      <c r="Q3935" s="16">
        <v>2023</v>
      </c>
      <c r="R3935" s="16">
        <v>2.39</v>
      </c>
      <c r="X3935" s="16">
        <v>1</v>
      </c>
      <c r="Z3935" s="16">
        <v>2.39</v>
      </c>
      <c r="AA3935" s="16">
        <f t="shared" ref="AA3935:AA3998" si="885">Z3935*120</f>
        <v>286.8</v>
      </c>
      <c r="AB3935" s="16" t="s">
        <v>2113</v>
      </c>
      <c r="AC3935" s="16" t="s">
        <v>4454</v>
      </c>
      <c r="AD3935" s="16">
        <f t="shared" ref="AD3935:AD3998" si="886">AA3935*350</f>
        <v>100380</v>
      </c>
      <c r="AE3935" s="16">
        <f t="shared" ref="AE3935:AE3998" si="887">Z3935*350</f>
        <v>836.5</v>
      </c>
      <c r="AF3935" s="16">
        <f t="shared" ref="AF3935:AF3998" si="888">AE3935*375</f>
        <v>313687.5</v>
      </c>
      <c r="AG3935" s="16">
        <f t="shared" ref="AG3935:AG3998" si="889">Z3935*100</f>
        <v>239</v>
      </c>
      <c r="AH3935" s="12">
        <f t="shared" ref="AH3935:AH3998" si="890">0*AG3935</f>
        <v>0</v>
      </c>
      <c r="AI3935" s="16">
        <f t="shared" ref="AI3935:AI3998" si="891">Z3935*7</f>
        <v>16.73</v>
      </c>
      <c r="AJ3935" s="16">
        <f t="shared" ref="AJ3935:AJ3998" si="892">AI3935*3450</f>
        <v>57718.5</v>
      </c>
      <c r="AK3935" s="16">
        <f t="shared" ref="AK3935:AK3998" si="893">Z3935*500</f>
        <v>1195</v>
      </c>
      <c r="AL3935" s="16">
        <f t="shared" ref="AL3935:AL3998" si="894">1*5000*Z3935</f>
        <v>11950</v>
      </c>
      <c r="AM3935" s="16">
        <f t="shared" ref="AM3935:AM3998" si="895">Z3935*80000</f>
        <v>191200</v>
      </c>
      <c r="AN3935" s="16">
        <f t="shared" ref="AN3935:AN3998" si="896">AM3935+AL3935+AJ3935+AF3935+AD3935</f>
        <v>674936</v>
      </c>
      <c r="AO3935" s="12" t="s">
        <v>1486</v>
      </c>
      <c r="AP3935" s="16">
        <v>2.39</v>
      </c>
      <c r="AQ3935" s="16" t="s">
        <v>204</v>
      </c>
      <c r="AS3935" s="16" t="s">
        <v>2422</v>
      </c>
      <c r="AT3935" s="16" t="s">
        <v>3104</v>
      </c>
      <c r="AU3935" t="s">
        <v>2384</v>
      </c>
      <c r="AV3935" s="15" t="s">
        <v>2635</v>
      </c>
      <c r="AX3935" s="16" t="s">
        <v>204</v>
      </c>
      <c r="AY3935" s="16" t="s">
        <v>207</v>
      </c>
      <c r="AZ3935" s="16" t="s">
        <v>207</v>
      </c>
      <c r="BA3935" s="16" t="s">
        <v>207</v>
      </c>
      <c r="BB3935" s="16" t="s">
        <v>207</v>
      </c>
      <c r="BC3935" s="16">
        <v>2.39</v>
      </c>
      <c r="BD3935" s="16">
        <f t="shared" ref="BD3935:BD3998" si="897">3.5*BC3935</f>
        <v>8.3650000000000002</v>
      </c>
      <c r="BE3935" s="16">
        <f t="shared" ref="BE3935:BE3998" si="898">AN3935/160</f>
        <v>4218.3500000000004</v>
      </c>
      <c r="BG3935" s="16">
        <f t="shared" ref="BG3935:BG3998" si="899">1200*AP3935</f>
        <v>2868</v>
      </c>
      <c r="BH3935" s="16">
        <f t="shared" ref="BH3935:BH3998" si="900">640*BC3935</f>
        <v>1529.6000000000001</v>
      </c>
      <c r="BI3935" s="16">
        <f t="shared" ref="BI3935:BI3998" si="901">BH3935/80</f>
        <v>19.12</v>
      </c>
    </row>
    <row r="3936" spans="1:61" ht="20.149999999999999" customHeight="1" x14ac:dyDescent="0.35">
      <c r="A3936">
        <v>3935</v>
      </c>
      <c r="B3936" t="s">
        <v>360</v>
      </c>
      <c r="C3936" t="s">
        <v>10548</v>
      </c>
      <c r="D3936" s="15" t="s">
        <v>4478</v>
      </c>
      <c r="E3936" s="12" t="s">
        <v>98</v>
      </c>
      <c r="G3936" s="12" t="s">
        <v>588</v>
      </c>
      <c r="H3936" s="12" t="s">
        <v>589</v>
      </c>
      <c r="I3936" s="12" t="s">
        <v>1454</v>
      </c>
      <c r="J3936" s="12" t="s">
        <v>4413</v>
      </c>
      <c r="K3936" s="12" t="s">
        <v>4413</v>
      </c>
      <c r="N3936" s="16" t="s">
        <v>206</v>
      </c>
      <c r="O3936" s="16" t="s">
        <v>4463</v>
      </c>
      <c r="P3936" s="12" t="s">
        <v>131</v>
      </c>
      <c r="Q3936" s="16">
        <v>2023</v>
      </c>
      <c r="R3936" s="16">
        <v>1</v>
      </c>
      <c r="X3936" s="16">
        <v>1</v>
      </c>
      <c r="Z3936" s="16">
        <v>1</v>
      </c>
      <c r="AA3936" s="16">
        <f t="shared" si="885"/>
        <v>120</v>
      </c>
      <c r="AB3936" s="16" t="s">
        <v>2113</v>
      </c>
      <c r="AC3936" s="16" t="s">
        <v>4415</v>
      </c>
      <c r="AD3936" s="16">
        <f t="shared" si="886"/>
        <v>42000</v>
      </c>
      <c r="AE3936" s="16">
        <f t="shared" si="887"/>
        <v>350</v>
      </c>
      <c r="AF3936" s="16">
        <f t="shared" si="888"/>
        <v>131250</v>
      </c>
      <c r="AG3936" s="16">
        <f t="shared" si="889"/>
        <v>100</v>
      </c>
      <c r="AH3936" s="12">
        <f t="shared" si="890"/>
        <v>0</v>
      </c>
      <c r="AI3936" s="16">
        <f t="shared" si="891"/>
        <v>7</v>
      </c>
      <c r="AJ3936" s="16">
        <f t="shared" si="892"/>
        <v>24150</v>
      </c>
      <c r="AK3936" s="16">
        <f t="shared" si="893"/>
        <v>500</v>
      </c>
      <c r="AL3936" s="16">
        <f t="shared" si="894"/>
        <v>5000</v>
      </c>
      <c r="AM3936" s="16">
        <f t="shared" si="895"/>
        <v>80000</v>
      </c>
      <c r="AN3936" s="16">
        <f t="shared" si="896"/>
        <v>282400</v>
      </c>
      <c r="AO3936" s="12" t="s">
        <v>1486</v>
      </c>
      <c r="AP3936" s="16">
        <v>1</v>
      </c>
      <c r="AQ3936" s="16" t="s">
        <v>204</v>
      </c>
      <c r="AS3936" s="16" t="s">
        <v>2422</v>
      </c>
      <c r="AT3936" s="16" t="s">
        <v>3104</v>
      </c>
      <c r="AU3936" t="s">
        <v>2384</v>
      </c>
      <c r="AV3936" s="15" t="s">
        <v>2635</v>
      </c>
      <c r="AX3936" s="16" t="s">
        <v>207</v>
      </c>
      <c r="AY3936" s="16" t="s">
        <v>207</v>
      </c>
      <c r="AZ3936" s="16" t="s">
        <v>207</v>
      </c>
      <c r="BA3936" s="16" t="s">
        <v>207</v>
      </c>
      <c r="BB3936" s="16" t="s">
        <v>207</v>
      </c>
      <c r="BC3936" s="16">
        <v>1</v>
      </c>
      <c r="BD3936" s="16">
        <f t="shared" si="897"/>
        <v>3.5</v>
      </c>
      <c r="BE3936" s="16">
        <f t="shared" si="898"/>
        <v>1765</v>
      </c>
      <c r="BG3936" s="16">
        <f t="shared" si="899"/>
        <v>1200</v>
      </c>
      <c r="BH3936" s="16">
        <f t="shared" si="900"/>
        <v>640</v>
      </c>
      <c r="BI3936" s="16">
        <f t="shared" si="901"/>
        <v>8</v>
      </c>
    </row>
    <row r="3937" spans="1:61" ht="20.149999999999999" customHeight="1" x14ac:dyDescent="0.35">
      <c r="A3937">
        <v>3936</v>
      </c>
      <c r="B3937" t="s">
        <v>360</v>
      </c>
      <c r="C3937" t="s">
        <v>10549</v>
      </c>
      <c r="D3937" s="15" t="s">
        <v>4479</v>
      </c>
      <c r="E3937" s="12" t="s">
        <v>98</v>
      </c>
      <c r="G3937" s="12" t="s">
        <v>588</v>
      </c>
      <c r="H3937" s="12" t="s">
        <v>589</v>
      </c>
      <c r="I3937" s="12" t="s">
        <v>1454</v>
      </c>
      <c r="J3937" s="12" t="s">
        <v>4413</v>
      </c>
      <c r="K3937" s="12" t="s">
        <v>4413</v>
      </c>
      <c r="N3937" s="16" t="s">
        <v>206</v>
      </c>
      <c r="O3937" s="16" t="s">
        <v>4463</v>
      </c>
      <c r="P3937" s="12" t="s">
        <v>131</v>
      </c>
      <c r="Q3937" s="16">
        <v>2023</v>
      </c>
      <c r="R3937" s="16">
        <v>2.34</v>
      </c>
      <c r="X3937" s="16">
        <v>1</v>
      </c>
      <c r="Z3937" s="16">
        <v>2.34</v>
      </c>
      <c r="AA3937" s="16">
        <f t="shared" si="885"/>
        <v>280.79999999999995</v>
      </c>
      <c r="AB3937" s="16" t="s">
        <v>2113</v>
      </c>
      <c r="AC3937" s="16" t="s">
        <v>4454</v>
      </c>
      <c r="AD3937" s="16">
        <f t="shared" si="886"/>
        <v>98279.999999999985</v>
      </c>
      <c r="AE3937" s="16">
        <f t="shared" si="887"/>
        <v>819</v>
      </c>
      <c r="AF3937" s="16">
        <f t="shared" si="888"/>
        <v>307125</v>
      </c>
      <c r="AG3937" s="16">
        <f t="shared" si="889"/>
        <v>234</v>
      </c>
      <c r="AH3937" s="12">
        <f t="shared" si="890"/>
        <v>0</v>
      </c>
      <c r="AI3937" s="16">
        <f t="shared" si="891"/>
        <v>16.38</v>
      </c>
      <c r="AJ3937" s="16">
        <f t="shared" si="892"/>
        <v>56511</v>
      </c>
      <c r="AK3937" s="16">
        <f t="shared" si="893"/>
        <v>1170</v>
      </c>
      <c r="AL3937" s="16">
        <f t="shared" si="894"/>
        <v>11700</v>
      </c>
      <c r="AM3937" s="16">
        <f t="shared" si="895"/>
        <v>187200</v>
      </c>
      <c r="AN3937" s="16">
        <f t="shared" si="896"/>
        <v>660816</v>
      </c>
      <c r="AO3937" s="12" t="s">
        <v>1486</v>
      </c>
      <c r="AP3937" s="16">
        <v>2.34</v>
      </c>
      <c r="AQ3937" s="16" t="s">
        <v>204</v>
      </c>
      <c r="AS3937" s="16" t="s">
        <v>2422</v>
      </c>
      <c r="AT3937" s="16" t="s">
        <v>3104</v>
      </c>
      <c r="AU3937" t="s">
        <v>2384</v>
      </c>
      <c r="AV3937" s="15" t="s">
        <v>2635</v>
      </c>
      <c r="AX3937" s="16" t="s">
        <v>207</v>
      </c>
      <c r="AY3937" s="16" t="s">
        <v>207</v>
      </c>
      <c r="AZ3937" s="16" t="s">
        <v>207</v>
      </c>
      <c r="BA3937" s="16" t="s">
        <v>207</v>
      </c>
      <c r="BB3937" s="16" t="s">
        <v>207</v>
      </c>
      <c r="BC3937" s="16">
        <v>2.34</v>
      </c>
      <c r="BD3937" s="16">
        <f t="shared" si="897"/>
        <v>8.19</v>
      </c>
      <c r="BE3937" s="16">
        <f t="shared" si="898"/>
        <v>4130.1000000000004</v>
      </c>
      <c r="BG3937" s="16">
        <f t="shared" si="899"/>
        <v>2808</v>
      </c>
      <c r="BH3937" s="16">
        <f t="shared" si="900"/>
        <v>1497.6</v>
      </c>
      <c r="BI3937" s="16">
        <f t="shared" si="901"/>
        <v>18.72</v>
      </c>
    </row>
    <row r="3938" spans="1:61" ht="20.149999999999999" customHeight="1" x14ac:dyDescent="0.35">
      <c r="A3938">
        <v>3937</v>
      </c>
      <c r="B3938" t="s">
        <v>360</v>
      </c>
      <c r="C3938" t="s">
        <v>10550</v>
      </c>
      <c r="D3938" s="15" t="s">
        <v>4480</v>
      </c>
      <c r="E3938" s="12" t="s">
        <v>98</v>
      </c>
      <c r="G3938" s="12" t="s">
        <v>588</v>
      </c>
      <c r="H3938" s="12" t="s">
        <v>589</v>
      </c>
      <c r="I3938" s="12" t="s">
        <v>1454</v>
      </c>
      <c r="J3938" s="12" t="s">
        <v>4413</v>
      </c>
      <c r="K3938" s="12" t="s">
        <v>4413</v>
      </c>
      <c r="N3938" s="16" t="s">
        <v>206</v>
      </c>
      <c r="O3938" s="16" t="s">
        <v>4463</v>
      </c>
      <c r="P3938" s="12" t="s">
        <v>131</v>
      </c>
      <c r="Q3938" s="16">
        <v>2023</v>
      </c>
      <c r="R3938" s="16">
        <v>1.8</v>
      </c>
      <c r="X3938" s="16">
        <v>1</v>
      </c>
      <c r="Z3938" s="16">
        <v>1.8</v>
      </c>
      <c r="AA3938" s="16">
        <f t="shared" si="885"/>
        <v>216</v>
      </c>
      <c r="AB3938" s="16" t="s">
        <v>2113</v>
      </c>
      <c r="AC3938" s="16" t="s">
        <v>4415</v>
      </c>
      <c r="AD3938" s="16">
        <f t="shared" si="886"/>
        <v>75600</v>
      </c>
      <c r="AE3938" s="16">
        <f t="shared" si="887"/>
        <v>630</v>
      </c>
      <c r="AF3938" s="16">
        <f t="shared" si="888"/>
        <v>236250</v>
      </c>
      <c r="AG3938" s="16">
        <f t="shared" si="889"/>
        <v>180</v>
      </c>
      <c r="AH3938" s="12">
        <f t="shared" si="890"/>
        <v>0</v>
      </c>
      <c r="AI3938" s="16">
        <f t="shared" si="891"/>
        <v>12.6</v>
      </c>
      <c r="AJ3938" s="16">
        <f t="shared" si="892"/>
        <v>43470</v>
      </c>
      <c r="AK3938" s="16">
        <f t="shared" si="893"/>
        <v>900</v>
      </c>
      <c r="AL3938" s="16">
        <f t="shared" si="894"/>
        <v>9000</v>
      </c>
      <c r="AM3938" s="16">
        <f t="shared" si="895"/>
        <v>144000</v>
      </c>
      <c r="AN3938" s="16">
        <f t="shared" si="896"/>
        <v>508320</v>
      </c>
      <c r="AO3938" s="12" t="s">
        <v>1486</v>
      </c>
      <c r="AP3938" s="16">
        <v>1.8</v>
      </c>
      <c r="AQ3938" s="16" t="s">
        <v>204</v>
      </c>
      <c r="AS3938" s="16" t="s">
        <v>2422</v>
      </c>
      <c r="AT3938" s="16" t="s">
        <v>3104</v>
      </c>
      <c r="AU3938" t="s">
        <v>2384</v>
      </c>
      <c r="AV3938" s="15" t="s">
        <v>2635</v>
      </c>
      <c r="AX3938" s="16" t="s">
        <v>207</v>
      </c>
      <c r="AY3938" s="16" t="s">
        <v>207</v>
      </c>
      <c r="AZ3938" s="16" t="s">
        <v>207</v>
      </c>
      <c r="BA3938" s="16" t="s">
        <v>207</v>
      </c>
      <c r="BB3938" s="16" t="s">
        <v>207</v>
      </c>
      <c r="BC3938" s="16">
        <v>1.8</v>
      </c>
      <c r="BD3938" s="16">
        <f t="shared" si="897"/>
        <v>6.3</v>
      </c>
      <c r="BE3938" s="16">
        <f t="shared" si="898"/>
        <v>3177</v>
      </c>
      <c r="BG3938" s="16">
        <f t="shared" si="899"/>
        <v>2160</v>
      </c>
      <c r="BH3938" s="16">
        <f t="shared" si="900"/>
        <v>1152</v>
      </c>
      <c r="BI3938" s="16">
        <f t="shared" si="901"/>
        <v>14.4</v>
      </c>
    </row>
    <row r="3939" spans="1:61" ht="20.149999999999999" customHeight="1" x14ac:dyDescent="0.35">
      <c r="A3939">
        <v>3938</v>
      </c>
      <c r="B3939" t="s">
        <v>360</v>
      </c>
      <c r="C3939" t="s">
        <v>10551</v>
      </c>
      <c r="D3939" s="15" t="s">
        <v>4481</v>
      </c>
      <c r="E3939" s="12" t="s">
        <v>98</v>
      </c>
      <c r="G3939" s="12" t="s">
        <v>588</v>
      </c>
      <c r="H3939" s="12" t="s">
        <v>589</v>
      </c>
      <c r="I3939" s="12" t="s">
        <v>1454</v>
      </c>
      <c r="J3939" s="12" t="s">
        <v>4413</v>
      </c>
      <c r="K3939" s="12" t="s">
        <v>4413</v>
      </c>
      <c r="N3939" s="16" t="s">
        <v>206</v>
      </c>
      <c r="O3939" s="16" t="s">
        <v>4463</v>
      </c>
      <c r="P3939" s="12" t="s">
        <v>131</v>
      </c>
      <c r="Q3939" s="16">
        <v>2023</v>
      </c>
      <c r="R3939" s="16">
        <v>1.8</v>
      </c>
      <c r="X3939" s="16">
        <v>1</v>
      </c>
      <c r="Z3939" s="16">
        <v>1.8</v>
      </c>
      <c r="AA3939" s="16">
        <f t="shared" si="885"/>
        <v>216</v>
      </c>
      <c r="AB3939" s="16" t="s">
        <v>2113</v>
      </c>
      <c r="AC3939" s="16" t="s">
        <v>4454</v>
      </c>
      <c r="AD3939" s="16">
        <f t="shared" si="886"/>
        <v>75600</v>
      </c>
      <c r="AE3939" s="16">
        <f t="shared" si="887"/>
        <v>630</v>
      </c>
      <c r="AF3939" s="16">
        <f t="shared" si="888"/>
        <v>236250</v>
      </c>
      <c r="AG3939" s="16">
        <f t="shared" si="889"/>
        <v>180</v>
      </c>
      <c r="AH3939" s="12">
        <f t="shared" si="890"/>
        <v>0</v>
      </c>
      <c r="AI3939" s="16">
        <f t="shared" si="891"/>
        <v>12.6</v>
      </c>
      <c r="AJ3939" s="16">
        <f t="shared" si="892"/>
        <v>43470</v>
      </c>
      <c r="AK3939" s="16">
        <f t="shared" si="893"/>
        <v>900</v>
      </c>
      <c r="AL3939" s="16">
        <f t="shared" si="894"/>
        <v>9000</v>
      </c>
      <c r="AM3939" s="16">
        <f t="shared" si="895"/>
        <v>144000</v>
      </c>
      <c r="AN3939" s="16">
        <f t="shared" si="896"/>
        <v>508320</v>
      </c>
      <c r="AO3939" s="12" t="s">
        <v>1486</v>
      </c>
      <c r="AP3939" s="16">
        <v>1.8</v>
      </c>
      <c r="AQ3939" s="16" t="s">
        <v>204</v>
      </c>
      <c r="AS3939" s="16" t="s">
        <v>2422</v>
      </c>
      <c r="AT3939" s="16" t="s">
        <v>3104</v>
      </c>
      <c r="AU3939" t="s">
        <v>2384</v>
      </c>
      <c r="AV3939" s="15" t="s">
        <v>2635</v>
      </c>
      <c r="AX3939" s="16" t="s">
        <v>207</v>
      </c>
      <c r="AY3939" s="16" t="s">
        <v>207</v>
      </c>
      <c r="AZ3939" s="16" t="s">
        <v>207</v>
      </c>
      <c r="BA3939" s="16" t="s">
        <v>207</v>
      </c>
      <c r="BB3939" s="16" t="s">
        <v>207</v>
      </c>
      <c r="BC3939" s="16">
        <v>1.8</v>
      </c>
      <c r="BD3939" s="16">
        <f t="shared" si="897"/>
        <v>6.3</v>
      </c>
      <c r="BE3939" s="16">
        <f t="shared" si="898"/>
        <v>3177</v>
      </c>
      <c r="BG3939" s="16">
        <f t="shared" si="899"/>
        <v>2160</v>
      </c>
      <c r="BH3939" s="16">
        <f t="shared" si="900"/>
        <v>1152</v>
      </c>
      <c r="BI3939" s="16">
        <f t="shared" si="901"/>
        <v>14.4</v>
      </c>
    </row>
    <row r="3940" spans="1:61" ht="20.149999999999999" customHeight="1" x14ac:dyDescent="0.35">
      <c r="A3940">
        <v>3939</v>
      </c>
      <c r="B3940" t="s">
        <v>360</v>
      </c>
      <c r="C3940" t="s">
        <v>10552</v>
      </c>
      <c r="D3940" s="15" t="s">
        <v>4482</v>
      </c>
      <c r="E3940" s="12" t="s">
        <v>98</v>
      </c>
      <c r="G3940" s="12" t="s">
        <v>588</v>
      </c>
      <c r="H3940" s="12" t="s">
        <v>589</v>
      </c>
      <c r="I3940" s="12" t="s">
        <v>1454</v>
      </c>
      <c r="J3940" s="12" t="s">
        <v>4413</v>
      </c>
      <c r="K3940" s="12" t="s">
        <v>4413</v>
      </c>
      <c r="N3940" s="16" t="s">
        <v>206</v>
      </c>
      <c r="O3940" s="16" t="s">
        <v>4463</v>
      </c>
      <c r="P3940" s="12" t="s">
        <v>131</v>
      </c>
      <c r="Q3940" s="16">
        <v>2023</v>
      </c>
      <c r="R3940" s="16">
        <v>1.2</v>
      </c>
      <c r="X3940" s="16">
        <v>1</v>
      </c>
      <c r="Z3940" s="16">
        <v>1.2</v>
      </c>
      <c r="AA3940" s="16">
        <f t="shared" si="885"/>
        <v>144</v>
      </c>
      <c r="AB3940" s="16" t="s">
        <v>2113</v>
      </c>
      <c r="AC3940" s="16" t="s">
        <v>4415</v>
      </c>
      <c r="AD3940" s="16">
        <f t="shared" si="886"/>
        <v>50400</v>
      </c>
      <c r="AE3940" s="16">
        <f t="shared" si="887"/>
        <v>420</v>
      </c>
      <c r="AF3940" s="16">
        <f t="shared" si="888"/>
        <v>157500</v>
      </c>
      <c r="AG3940" s="16">
        <f t="shared" si="889"/>
        <v>120</v>
      </c>
      <c r="AH3940" s="12">
        <f t="shared" si="890"/>
        <v>0</v>
      </c>
      <c r="AI3940" s="16">
        <f t="shared" si="891"/>
        <v>8.4</v>
      </c>
      <c r="AJ3940" s="16">
        <f t="shared" si="892"/>
        <v>28980</v>
      </c>
      <c r="AK3940" s="16">
        <f t="shared" si="893"/>
        <v>600</v>
      </c>
      <c r="AL3940" s="16">
        <f t="shared" si="894"/>
        <v>6000</v>
      </c>
      <c r="AM3940" s="16">
        <f t="shared" si="895"/>
        <v>96000</v>
      </c>
      <c r="AN3940" s="16">
        <f t="shared" si="896"/>
        <v>338880</v>
      </c>
      <c r="AO3940" s="12" t="s">
        <v>1486</v>
      </c>
      <c r="AP3940" s="16">
        <v>1.2</v>
      </c>
      <c r="AQ3940" s="16" t="s">
        <v>204</v>
      </c>
      <c r="AS3940" s="16" t="s">
        <v>2422</v>
      </c>
      <c r="AT3940" s="16" t="s">
        <v>3104</v>
      </c>
      <c r="AU3940" t="s">
        <v>2384</v>
      </c>
      <c r="AV3940" s="15" t="s">
        <v>2635</v>
      </c>
      <c r="AX3940" s="16" t="s">
        <v>207</v>
      </c>
      <c r="AY3940" s="16" t="s">
        <v>207</v>
      </c>
      <c r="AZ3940" s="16" t="s">
        <v>207</v>
      </c>
      <c r="BA3940" s="16" t="s">
        <v>207</v>
      </c>
      <c r="BB3940" s="16" t="s">
        <v>207</v>
      </c>
      <c r="BC3940" s="16">
        <v>1.2</v>
      </c>
      <c r="BD3940" s="16">
        <f t="shared" si="897"/>
        <v>4.2</v>
      </c>
      <c r="BE3940" s="16">
        <f t="shared" si="898"/>
        <v>2118</v>
      </c>
      <c r="BG3940" s="16">
        <f t="shared" si="899"/>
        <v>1440</v>
      </c>
      <c r="BH3940" s="16">
        <f t="shared" si="900"/>
        <v>768</v>
      </c>
      <c r="BI3940" s="16">
        <f t="shared" si="901"/>
        <v>9.6</v>
      </c>
    </row>
    <row r="3941" spans="1:61" ht="20.149999999999999" customHeight="1" x14ac:dyDescent="0.35">
      <c r="A3941">
        <v>3940</v>
      </c>
      <c r="B3941" t="s">
        <v>360</v>
      </c>
      <c r="C3941" t="s">
        <v>10553</v>
      </c>
      <c r="D3941" s="15" t="s">
        <v>4483</v>
      </c>
      <c r="E3941" s="12" t="s">
        <v>98</v>
      </c>
      <c r="G3941" s="12" t="s">
        <v>588</v>
      </c>
      <c r="H3941" s="12" t="s">
        <v>589</v>
      </c>
      <c r="I3941" s="12" t="s">
        <v>1454</v>
      </c>
      <c r="J3941" s="12" t="s">
        <v>4413</v>
      </c>
      <c r="K3941" s="12" t="s">
        <v>4413</v>
      </c>
      <c r="N3941" s="16" t="s">
        <v>206</v>
      </c>
      <c r="O3941" s="16" t="s">
        <v>4463</v>
      </c>
      <c r="P3941" s="12" t="s">
        <v>131</v>
      </c>
      <c r="Q3941" s="16">
        <v>2023</v>
      </c>
      <c r="R3941" s="16">
        <v>1.2</v>
      </c>
      <c r="X3941" s="16">
        <v>1</v>
      </c>
      <c r="Z3941" s="16">
        <v>1.2</v>
      </c>
      <c r="AA3941" s="16">
        <f t="shared" si="885"/>
        <v>144</v>
      </c>
      <c r="AB3941" s="16" t="s">
        <v>2113</v>
      </c>
      <c r="AC3941" s="16" t="s">
        <v>4454</v>
      </c>
      <c r="AD3941" s="16">
        <f t="shared" si="886"/>
        <v>50400</v>
      </c>
      <c r="AE3941" s="16">
        <f t="shared" si="887"/>
        <v>420</v>
      </c>
      <c r="AF3941" s="16">
        <f t="shared" si="888"/>
        <v>157500</v>
      </c>
      <c r="AG3941" s="16">
        <f t="shared" si="889"/>
        <v>120</v>
      </c>
      <c r="AH3941" s="12">
        <f t="shared" si="890"/>
        <v>0</v>
      </c>
      <c r="AI3941" s="16">
        <f t="shared" si="891"/>
        <v>8.4</v>
      </c>
      <c r="AJ3941" s="16">
        <f t="shared" si="892"/>
        <v>28980</v>
      </c>
      <c r="AK3941" s="16">
        <f t="shared" si="893"/>
        <v>600</v>
      </c>
      <c r="AL3941" s="16">
        <f t="shared" si="894"/>
        <v>6000</v>
      </c>
      <c r="AM3941" s="16">
        <f t="shared" si="895"/>
        <v>96000</v>
      </c>
      <c r="AN3941" s="16">
        <f t="shared" si="896"/>
        <v>338880</v>
      </c>
      <c r="AO3941" s="12" t="s">
        <v>1486</v>
      </c>
      <c r="AP3941" s="16">
        <v>1.2</v>
      </c>
      <c r="AQ3941" s="16" t="s">
        <v>204</v>
      </c>
      <c r="AS3941" s="16" t="s">
        <v>2422</v>
      </c>
      <c r="AT3941" s="16" t="s">
        <v>3104</v>
      </c>
      <c r="AU3941" t="s">
        <v>2384</v>
      </c>
      <c r="AV3941" s="15" t="s">
        <v>2635</v>
      </c>
      <c r="AX3941" s="16" t="s">
        <v>207</v>
      </c>
      <c r="AY3941" s="16" t="s">
        <v>207</v>
      </c>
      <c r="AZ3941" s="16" t="s">
        <v>207</v>
      </c>
      <c r="BA3941" s="16" t="s">
        <v>207</v>
      </c>
      <c r="BB3941" s="16" t="s">
        <v>207</v>
      </c>
      <c r="BC3941" s="16">
        <v>1.2</v>
      </c>
      <c r="BD3941" s="16">
        <f t="shared" si="897"/>
        <v>4.2</v>
      </c>
      <c r="BE3941" s="16">
        <f t="shared" si="898"/>
        <v>2118</v>
      </c>
      <c r="BG3941" s="16">
        <f t="shared" si="899"/>
        <v>1440</v>
      </c>
      <c r="BH3941" s="16">
        <f t="shared" si="900"/>
        <v>768</v>
      </c>
      <c r="BI3941" s="16">
        <f t="shared" si="901"/>
        <v>9.6</v>
      </c>
    </row>
    <row r="3942" spans="1:61" ht="20.149999999999999" customHeight="1" x14ac:dyDescent="0.35">
      <c r="A3942">
        <v>3941</v>
      </c>
      <c r="B3942" t="s">
        <v>360</v>
      </c>
      <c r="C3942" t="s">
        <v>10554</v>
      </c>
      <c r="D3942" s="15" t="s">
        <v>4484</v>
      </c>
      <c r="E3942" s="12" t="s">
        <v>98</v>
      </c>
      <c r="G3942" s="12" t="s">
        <v>588</v>
      </c>
      <c r="H3942" s="12" t="s">
        <v>589</v>
      </c>
      <c r="I3942" s="12" t="s">
        <v>1454</v>
      </c>
      <c r="J3942" s="12" t="s">
        <v>4413</v>
      </c>
      <c r="K3942" s="12" t="s">
        <v>4413</v>
      </c>
      <c r="N3942" s="16" t="s">
        <v>206</v>
      </c>
      <c r="O3942" s="16" t="s">
        <v>4463</v>
      </c>
      <c r="P3942" s="12" t="s">
        <v>131</v>
      </c>
      <c r="Q3942" s="16">
        <v>2023</v>
      </c>
      <c r="R3942" s="16">
        <v>2.4</v>
      </c>
      <c r="X3942" s="16">
        <v>1</v>
      </c>
      <c r="Z3942" s="16">
        <v>2.4</v>
      </c>
      <c r="AA3942" s="16">
        <f t="shared" si="885"/>
        <v>288</v>
      </c>
      <c r="AB3942" s="16" t="s">
        <v>2113</v>
      </c>
      <c r="AC3942" s="16" t="s">
        <v>4415</v>
      </c>
      <c r="AD3942" s="16">
        <f t="shared" si="886"/>
        <v>100800</v>
      </c>
      <c r="AE3942" s="16">
        <f t="shared" si="887"/>
        <v>840</v>
      </c>
      <c r="AF3942" s="16">
        <f t="shared" si="888"/>
        <v>315000</v>
      </c>
      <c r="AG3942" s="16">
        <f t="shared" si="889"/>
        <v>240</v>
      </c>
      <c r="AH3942" s="12">
        <f t="shared" si="890"/>
        <v>0</v>
      </c>
      <c r="AI3942" s="16">
        <f t="shared" si="891"/>
        <v>16.8</v>
      </c>
      <c r="AJ3942" s="16">
        <f t="shared" si="892"/>
        <v>57960</v>
      </c>
      <c r="AK3942" s="16">
        <f t="shared" si="893"/>
        <v>1200</v>
      </c>
      <c r="AL3942" s="16">
        <f t="shared" si="894"/>
        <v>12000</v>
      </c>
      <c r="AM3942" s="16">
        <f t="shared" si="895"/>
        <v>192000</v>
      </c>
      <c r="AN3942" s="16">
        <f t="shared" si="896"/>
        <v>677760</v>
      </c>
      <c r="AO3942" s="12" t="s">
        <v>1486</v>
      </c>
      <c r="AP3942" s="16">
        <v>2.4</v>
      </c>
      <c r="AQ3942" s="16" t="s">
        <v>204</v>
      </c>
      <c r="AS3942" s="16" t="s">
        <v>2422</v>
      </c>
      <c r="AT3942" s="16" t="s">
        <v>3104</v>
      </c>
      <c r="AU3942" t="s">
        <v>2384</v>
      </c>
      <c r="AV3942" s="15" t="s">
        <v>2635</v>
      </c>
      <c r="AX3942" s="16" t="s">
        <v>204</v>
      </c>
      <c r="AY3942" s="16" t="s">
        <v>207</v>
      </c>
      <c r="AZ3942" s="16" t="s">
        <v>207</v>
      </c>
      <c r="BA3942" s="16" t="s">
        <v>207</v>
      </c>
      <c r="BB3942" s="16" t="s">
        <v>207</v>
      </c>
      <c r="BC3942" s="16">
        <v>2.4</v>
      </c>
      <c r="BD3942" s="16">
        <f t="shared" si="897"/>
        <v>8.4</v>
      </c>
      <c r="BE3942" s="16">
        <f t="shared" si="898"/>
        <v>4236</v>
      </c>
      <c r="BG3942" s="16">
        <f t="shared" si="899"/>
        <v>2880</v>
      </c>
      <c r="BH3942" s="16">
        <f t="shared" si="900"/>
        <v>1536</v>
      </c>
      <c r="BI3942" s="16">
        <f t="shared" si="901"/>
        <v>19.2</v>
      </c>
    </row>
    <row r="3943" spans="1:61" ht="20.149999999999999" customHeight="1" x14ac:dyDescent="0.35">
      <c r="A3943">
        <v>3942</v>
      </c>
      <c r="B3943" t="s">
        <v>360</v>
      </c>
      <c r="C3943" t="s">
        <v>10555</v>
      </c>
      <c r="D3943" s="15" t="s">
        <v>4485</v>
      </c>
      <c r="E3943" s="12" t="s">
        <v>98</v>
      </c>
      <c r="G3943" s="12" t="s">
        <v>588</v>
      </c>
      <c r="H3943" s="12" t="s">
        <v>589</v>
      </c>
      <c r="I3943" s="12" t="s">
        <v>1454</v>
      </c>
      <c r="J3943" s="12" t="s">
        <v>4413</v>
      </c>
      <c r="K3943" s="12" t="s">
        <v>4413</v>
      </c>
      <c r="N3943" s="16" t="s">
        <v>206</v>
      </c>
      <c r="O3943" s="16" t="s">
        <v>4463</v>
      </c>
      <c r="P3943" s="12" t="s">
        <v>131</v>
      </c>
      <c r="Q3943" s="16">
        <v>2023</v>
      </c>
      <c r="R3943" s="16">
        <v>1.8</v>
      </c>
      <c r="X3943" s="16">
        <v>1</v>
      </c>
      <c r="Z3943" s="16">
        <v>1.8</v>
      </c>
      <c r="AA3943" s="16">
        <f t="shared" si="885"/>
        <v>216</v>
      </c>
      <c r="AB3943" s="16" t="s">
        <v>2113</v>
      </c>
      <c r="AC3943" s="16" t="s">
        <v>4454</v>
      </c>
      <c r="AD3943" s="16">
        <f t="shared" si="886"/>
        <v>75600</v>
      </c>
      <c r="AE3943" s="16">
        <f t="shared" si="887"/>
        <v>630</v>
      </c>
      <c r="AF3943" s="16">
        <f t="shared" si="888"/>
        <v>236250</v>
      </c>
      <c r="AG3943" s="16">
        <f t="shared" si="889"/>
        <v>180</v>
      </c>
      <c r="AH3943" s="12">
        <f t="shared" si="890"/>
        <v>0</v>
      </c>
      <c r="AI3943" s="16">
        <f t="shared" si="891"/>
        <v>12.6</v>
      </c>
      <c r="AJ3943" s="16">
        <f t="shared" si="892"/>
        <v>43470</v>
      </c>
      <c r="AK3943" s="16">
        <f t="shared" si="893"/>
        <v>900</v>
      </c>
      <c r="AL3943" s="16">
        <f t="shared" si="894"/>
        <v>9000</v>
      </c>
      <c r="AM3943" s="16">
        <f t="shared" si="895"/>
        <v>144000</v>
      </c>
      <c r="AN3943" s="16">
        <f t="shared" si="896"/>
        <v>508320</v>
      </c>
      <c r="AO3943" s="12" t="s">
        <v>1486</v>
      </c>
      <c r="AP3943" s="16">
        <v>1.8</v>
      </c>
      <c r="AQ3943" s="16" t="s">
        <v>204</v>
      </c>
      <c r="AS3943" s="16" t="s">
        <v>2422</v>
      </c>
      <c r="AT3943" s="16" t="s">
        <v>3104</v>
      </c>
      <c r="AU3943" t="s">
        <v>2384</v>
      </c>
      <c r="AV3943" s="15" t="s">
        <v>2635</v>
      </c>
      <c r="AX3943" s="16" t="s">
        <v>204</v>
      </c>
      <c r="AY3943" s="16" t="s">
        <v>207</v>
      </c>
      <c r="AZ3943" s="16" t="s">
        <v>207</v>
      </c>
      <c r="BA3943" s="16" t="s">
        <v>207</v>
      </c>
      <c r="BB3943" s="16" t="s">
        <v>207</v>
      </c>
      <c r="BC3943" s="16">
        <v>1.8</v>
      </c>
      <c r="BD3943" s="16">
        <f t="shared" si="897"/>
        <v>6.3</v>
      </c>
      <c r="BE3943" s="16">
        <f t="shared" si="898"/>
        <v>3177</v>
      </c>
      <c r="BG3943" s="16">
        <f t="shared" si="899"/>
        <v>2160</v>
      </c>
      <c r="BH3943" s="16">
        <f t="shared" si="900"/>
        <v>1152</v>
      </c>
      <c r="BI3943" s="16">
        <f t="shared" si="901"/>
        <v>14.4</v>
      </c>
    </row>
    <row r="3944" spans="1:61" ht="20.149999999999999" customHeight="1" x14ac:dyDescent="0.35">
      <c r="A3944">
        <v>3943</v>
      </c>
      <c r="B3944" t="s">
        <v>360</v>
      </c>
      <c r="C3944" t="s">
        <v>10556</v>
      </c>
      <c r="D3944" s="15" t="s">
        <v>4486</v>
      </c>
      <c r="E3944" s="12" t="s">
        <v>98</v>
      </c>
      <c r="G3944" s="12" t="s">
        <v>588</v>
      </c>
      <c r="H3944" s="12" t="s">
        <v>589</v>
      </c>
      <c r="I3944" s="12" t="s">
        <v>1454</v>
      </c>
      <c r="J3944" s="12" t="s">
        <v>4413</v>
      </c>
      <c r="K3944" s="12" t="s">
        <v>4413</v>
      </c>
      <c r="N3944" s="16" t="s">
        <v>206</v>
      </c>
      <c r="O3944" s="16" t="s">
        <v>4463</v>
      </c>
      <c r="P3944" s="12" t="s">
        <v>131</v>
      </c>
      <c r="Q3944" s="16">
        <v>2023</v>
      </c>
      <c r="R3944" s="16">
        <v>1.66</v>
      </c>
      <c r="X3944" s="16">
        <v>1</v>
      </c>
      <c r="Z3944" s="16">
        <v>1.66</v>
      </c>
      <c r="AA3944" s="16">
        <f t="shared" si="885"/>
        <v>199.2</v>
      </c>
      <c r="AB3944" s="16" t="s">
        <v>2113</v>
      </c>
      <c r="AC3944" s="16" t="s">
        <v>4415</v>
      </c>
      <c r="AD3944" s="16">
        <f t="shared" si="886"/>
        <v>69720</v>
      </c>
      <c r="AE3944" s="16">
        <f t="shared" si="887"/>
        <v>581</v>
      </c>
      <c r="AF3944" s="16">
        <f t="shared" si="888"/>
        <v>217875</v>
      </c>
      <c r="AG3944" s="16">
        <f t="shared" si="889"/>
        <v>166</v>
      </c>
      <c r="AH3944" s="12">
        <f t="shared" si="890"/>
        <v>0</v>
      </c>
      <c r="AI3944" s="16">
        <f t="shared" si="891"/>
        <v>11.62</v>
      </c>
      <c r="AJ3944" s="16">
        <f t="shared" si="892"/>
        <v>40089</v>
      </c>
      <c r="AK3944" s="16">
        <f t="shared" si="893"/>
        <v>830</v>
      </c>
      <c r="AL3944" s="16">
        <f t="shared" si="894"/>
        <v>8300</v>
      </c>
      <c r="AM3944" s="16">
        <f t="shared" si="895"/>
        <v>132800</v>
      </c>
      <c r="AN3944" s="16">
        <f t="shared" si="896"/>
        <v>468784</v>
      </c>
      <c r="AO3944" s="12" t="s">
        <v>1486</v>
      </c>
      <c r="AP3944" s="16">
        <v>1.66</v>
      </c>
      <c r="AQ3944" s="16" t="s">
        <v>204</v>
      </c>
      <c r="AS3944" s="16" t="s">
        <v>2422</v>
      </c>
      <c r="AT3944" s="16" t="s">
        <v>3104</v>
      </c>
      <c r="AU3944" t="s">
        <v>2384</v>
      </c>
      <c r="AV3944" s="15" t="s">
        <v>2635</v>
      </c>
      <c r="AX3944" s="16" t="s">
        <v>204</v>
      </c>
      <c r="AY3944" s="16" t="s">
        <v>207</v>
      </c>
      <c r="AZ3944" s="16" t="s">
        <v>207</v>
      </c>
      <c r="BA3944" s="16" t="s">
        <v>207</v>
      </c>
      <c r="BB3944" s="16" t="s">
        <v>207</v>
      </c>
      <c r="BC3944" s="16">
        <v>1.66</v>
      </c>
      <c r="BD3944" s="16">
        <f t="shared" si="897"/>
        <v>5.81</v>
      </c>
      <c r="BE3944" s="16">
        <f t="shared" si="898"/>
        <v>2929.9</v>
      </c>
      <c r="BG3944" s="16">
        <f t="shared" si="899"/>
        <v>1992</v>
      </c>
      <c r="BH3944" s="16">
        <f t="shared" si="900"/>
        <v>1062.3999999999999</v>
      </c>
      <c r="BI3944" s="16">
        <f t="shared" si="901"/>
        <v>13.279999999999998</v>
      </c>
    </row>
    <row r="3945" spans="1:61" ht="20.149999999999999" customHeight="1" x14ac:dyDescent="0.35">
      <c r="A3945">
        <v>3944</v>
      </c>
      <c r="B3945" t="s">
        <v>360</v>
      </c>
      <c r="C3945" t="s">
        <v>10557</v>
      </c>
      <c r="D3945" s="15" t="s">
        <v>4487</v>
      </c>
      <c r="E3945" s="12" t="s">
        <v>93</v>
      </c>
      <c r="G3945" s="12" t="s">
        <v>588</v>
      </c>
      <c r="H3945" s="12" t="s">
        <v>589</v>
      </c>
      <c r="I3945" s="12" t="s">
        <v>1454</v>
      </c>
      <c r="J3945" s="12" t="s">
        <v>4413</v>
      </c>
      <c r="K3945" s="12" t="s">
        <v>4413</v>
      </c>
      <c r="N3945" s="16" t="s">
        <v>206</v>
      </c>
      <c r="O3945" s="16" t="s">
        <v>4463</v>
      </c>
      <c r="P3945" s="12" t="s">
        <v>131</v>
      </c>
      <c r="Q3945" s="16">
        <v>2023</v>
      </c>
      <c r="R3945" s="16">
        <v>1</v>
      </c>
      <c r="X3945" s="16">
        <v>1</v>
      </c>
      <c r="Z3945" s="16">
        <v>1</v>
      </c>
      <c r="AA3945" s="16">
        <f t="shared" si="885"/>
        <v>120</v>
      </c>
      <c r="AB3945" s="16" t="s">
        <v>2113</v>
      </c>
      <c r="AC3945" s="16" t="s">
        <v>4454</v>
      </c>
      <c r="AD3945" s="16">
        <f t="shared" si="886"/>
        <v>42000</v>
      </c>
      <c r="AE3945" s="16">
        <f t="shared" si="887"/>
        <v>350</v>
      </c>
      <c r="AF3945" s="16">
        <f t="shared" si="888"/>
        <v>131250</v>
      </c>
      <c r="AG3945" s="16">
        <f t="shared" si="889"/>
        <v>100</v>
      </c>
      <c r="AH3945" s="12">
        <f t="shared" si="890"/>
        <v>0</v>
      </c>
      <c r="AI3945" s="16">
        <f t="shared" si="891"/>
        <v>7</v>
      </c>
      <c r="AJ3945" s="16">
        <f t="shared" si="892"/>
        <v>24150</v>
      </c>
      <c r="AK3945" s="16">
        <f t="shared" si="893"/>
        <v>500</v>
      </c>
      <c r="AL3945" s="16">
        <f t="shared" si="894"/>
        <v>5000</v>
      </c>
      <c r="AM3945" s="16">
        <f t="shared" si="895"/>
        <v>80000</v>
      </c>
      <c r="AN3945" s="16">
        <f t="shared" si="896"/>
        <v>282400</v>
      </c>
      <c r="AO3945" s="12" t="s">
        <v>1486</v>
      </c>
      <c r="AP3945" s="16">
        <v>1</v>
      </c>
      <c r="AQ3945" s="16" t="s">
        <v>204</v>
      </c>
      <c r="AS3945" s="16" t="s">
        <v>2422</v>
      </c>
      <c r="AT3945" s="16" t="s">
        <v>3104</v>
      </c>
      <c r="AU3945" t="s">
        <v>2384</v>
      </c>
      <c r="AV3945" s="15" t="s">
        <v>2635</v>
      </c>
      <c r="AX3945" s="16" t="s">
        <v>204</v>
      </c>
      <c r="AY3945" s="16" t="s">
        <v>207</v>
      </c>
      <c r="AZ3945" s="16" t="s">
        <v>207</v>
      </c>
      <c r="BA3945" s="16" t="s">
        <v>207</v>
      </c>
      <c r="BB3945" s="16" t="s">
        <v>207</v>
      </c>
      <c r="BC3945" s="16">
        <v>1</v>
      </c>
      <c r="BD3945" s="16">
        <f t="shared" si="897"/>
        <v>3.5</v>
      </c>
      <c r="BE3945" s="16">
        <f t="shared" si="898"/>
        <v>1765</v>
      </c>
      <c r="BG3945" s="16">
        <f t="shared" si="899"/>
        <v>1200</v>
      </c>
      <c r="BH3945" s="16">
        <f t="shared" si="900"/>
        <v>640</v>
      </c>
      <c r="BI3945" s="16">
        <f t="shared" si="901"/>
        <v>8</v>
      </c>
    </row>
    <row r="3946" spans="1:61" ht="20.149999999999999" customHeight="1" x14ac:dyDescent="0.35">
      <c r="A3946">
        <v>3945</v>
      </c>
      <c r="B3946" t="s">
        <v>360</v>
      </c>
      <c r="C3946" t="s">
        <v>10558</v>
      </c>
      <c r="D3946" s="15" t="s">
        <v>4488</v>
      </c>
      <c r="E3946" s="12" t="s">
        <v>98</v>
      </c>
      <c r="G3946" s="12" t="s">
        <v>588</v>
      </c>
      <c r="H3946" s="12" t="s">
        <v>589</v>
      </c>
      <c r="I3946" s="12" t="s">
        <v>1454</v>
      </c>
      <c r="J3946" s="12" t="s">
        <v>4413</v>
      </c>
      <c r="K3946" s="12" t="s">
        <v>4413</v>
      </c>
      <c r="N3946" s="16" t="s">
        <v>206</v>
      </c>
      <c r="O3946" s="16" t="s">
        <v>4463</v>
      </c>
      <c r="P3946" s="12" t="s">
        <v>131</v>
      </c>
      <c r="Q3946" s="16">
        <v>2023</v>
      </c>
      <c r="R3946" s="16">
        <v>3.36</v>
      </c>
      <c r="X3946" s="16">
        <v>1</v>
      </c>
      <c r="Z3946" s="16">
        <v>3.36</v>
      </c>
      <c r="AA3946" s="16">
        <f t="shared" si="885"/>
        <v>403.2</v>
      </c>
      <c r="AB3946" s="16" t="s">
        <v>2113</v>
      </c>
      <c r="AC3946" s="16" t="s">
        <v>4415</v>
      </c>
      <c r="AD3946" s="16">
        <f t="shared" si="886"/>
        <v>141120</v>
      </c>
      <c r="AE3946" s="16">
        <f t="shared" si="887"/>
        <v>1176</v>
      </c>
      <c r="AF3946" s="16">
        <f t="shared" si="888"/>
        <v>441000</v>
      </c>
      <c r="AG3946" s="16">
        <f t="shared" si="889"/>
        <v>336</v>
      </c>
      <c r="AH3946" s="12">
        <f t="shared" si="890"/>
        <v>0</v>
      </c>
      <c r="AI3946" s="16">
        <f t="shared" si="891"/>
        <v>23.52</v>
      </c>
      <c r="AJ3946" s="16">
        <f t="shared" si="892"/>
        <v>81144</v>
      </c>
      <c r="AK3946" s="16">
        <f t="shared" si="893"/>
        <v>1680</v>
      </c>
      <c r="AL3946" s="16">
        <f t="shared" si="894"/>
        <v>16800</v>
      </c>
      <c r="AM3946" s="16">
        <f t="shared" si="895"/>
        <v>268800</v>
      </c>
      <c r="AN3946" s="16">
        <f t="shared" si="896"/>
        <v>948864</v>
      </c>
      <c r="AO3946" s="12" t="s">
        <v>1486</v>
      </c>
      <c r="AP3946" s="16">
        <v>3.36</v>
      </c>
      <c r="AQ3946" s="16" t="s">
        <v>204</v>
      </c>
      <c r="AS3946" s="16" t="s">
        <v>2422</v>
      </c>
      <c r="AT3946" s="16" t="s">
        <v>3104</v>
      </c>
      <c r="AU3946" t="s">
        <v>2384</v>
      </c>
      <c r="AV3946" s="15" t="s">
        <v>2635</v>
      </c>
      <c r="AX3946" s="16" t="s">
        <v>204</v>
      </c>
      <c r="AY3946" s="16" t="s">
        <v>207</v>
      </c>
      <c r="AZ3946" s="16" t="s">
        <v>207</v>
      </c>
      <c r="BA3946" s="16" t="s">
        <v>207</v>
      </c>
      <c r="BB3946" s="16" t="s">
        <v>207</v>
      </c>
      <c r="BC3946" s="16">
        <v>3.36</v>
      </c>
      <c r="BD3946" s="16">
        <f t="shared" si="897"/>
        <v>11.76</v>
      </c>
      <c r="BE3946" s="16">
        <f t="shared" si="898"/>
        <v>5930.4</v>
      </c>
      <c r="BG3946" s="16">
        <f t="shared" si="899"/>
        <v>4032</v>
      </c>
      <c r="BH3946" s="16">
        <f t="shared" si="900"/>
        <v>2150.4</v>
      </c>
      <c r="BI3946" s="16">
        <f t="shared" si="901"/>
        <v>26.880000000000003</v>
      </c>
    </row>
    <row r="3947" spans="1:61" ht="20.149999999999999" customHeight="1" x14ac:dyDescent="0.35">
      <c r="A3947">
        <v>3946</v>
      </c>
      <c r="B3947" t="s">
        <v>360</v>
      </c>
      <c r="C3947" t="s">
        <v>10559</v>
      </c>
      <c r="D3947" s="15" t="s">
        <v>4489</v>
      </c>
      <c r="E3947" s="12" t="s">
        <v>98</v>
      </c>
      <c r="G3947" s="12" t="s">
        <v>588</v>
      </c>
      <c r="H3947" s="12" t="s">
        <v>589</v>
      </c>
      <c r="I3947" s="12" t="s">
        <v>1454</v>
      </c>
      <c r="J3947" s="12" t="s">
        <v>4413</v>
      </c>
      <c r="K3947" s="12" t="s">
        <v>4413</v>
      </c>
      <c r="N3947" s="16" t="s">
        <v>206</v>
      </c>
      <c r="O3947" s="16" t="s">
        <v>4463</v>
      </c>
      <c r="P3947" s="12" t="s">
        <v>131</v>
      </c>
      <c r="Q3947" s="16">
        <v>2023</v>
      </c>
      <c r="R3947" s="16">
        <v>3.65</v>
      </c>
      <c r="X3947" s="16">
        <v>1</v>
      </c>
      <c r="Z3947" s="16">
        <v>3.65</v>
      </c>
      <c r="AA3947" s="16">
        <f t="shared" si="885"/>
        <v>438</v>
      </c>
      <c r="AB3947" s="16" t="s">
        <v>2113</v>
      </c>
      <c r="AC3947" s="16" t="s">
        <v>4454</v>
      </c>
      <c r="AD3947" s="16">
        <f t="shared" si="886"/>
        <v>153300</v>
      </c>
      <c r="AE3947" s="16">
        <f t="shared" si="887"/>
        <v>1277.5</v>
      </c>
      <c r="AF3947" s="16">
        <f t="shared" si="888"/>
        <v>479062.5</v>
      </c>
      <c r="AG3947" s="16">
        <f t="shared" si="889"/>
        <v>365</v>
      </c>
      <c r="AH3947" s="12">
        <f t="shared" si="890"/>
        <v>0</v>
      </c>
      <c r="AI3947" s="16">
        <f t="shared" si="891"/>
        <v>25.55</v>
      </c>
      <c r="AJ3947" s="16">
        <f t="shared" si="892"/>
        <v>88147.5</v>
      </c>
      <c r="AK3947" s="16">
        <f t="shared" si="893"/>
        <v>1825</v>
      </c>
      <c r="AL3947" s="16">
        <f t="shared" si="894"/>
        <v>18250</v>
      </c>
      <c r="AM3947" s="16">
        <f t="shared" si="895"/>
        <v>292000</v>
      </c>
      <c r="AN3947" s="16">
        <f t="shared" si="896"/>
        <v>1030760</v>
      </c>
      <c r="AO3947" s="12" t="s">
        <v>1486</v>
      </c>
      <c r="AP3947" s="16">
        <v>3.65</v>
      </c>
      <c r="AQ3947" s="16" t="s">
        <v>204</v>
      </c>
      <c r="AS3947" s="16" t="s">
        <v>2422</v>
      </c>
      <c r="AT3947" s="16" t="s">
        <v>3104</v>
      </c>
      <c r="AU3947" t="s">
        <v>2384</v>
      </c>
      <c r="AV3947" s="15" t="s">
        <v>2635</v>
      </c>
      <c r="AX3947" s="16" t="s">
        <v>204</v>
      </c>
      <c r="AY3947" s="16" t="s">
        <v>207</v>
      </c>
      <c r="AZ3947" s="16" t="s">
        <v>207</v>
      </c>
      <c r="BA3947" s="16" t="s">
        <v>207</v>
      </c>
      <c r="BB3947" s="16" t="s">
        <v>207</v>
      </c>
      <c r="BC3947" s="16">
        <v>3.65</v>
      </c>
      <c r="BD3947" s="16">
        <f t="shared" si="897"/>
        <v>12.775</v>
      </c>
      <c r="BE3947" s="16">
        <f t="shared" si="898"/>
        <v>6442.25</v>
      </c>
      <c r="BG3947" s="16">
        <f t="shared" si="899"/>
        <v>4380</v>
      </c>
      <c r="BH3947" s="16">
        <f t="shared" si="900"/>
        <v>2336</v>
      </c>
      <c r="BI3947" s="16">
        <f t="shared" si="901"/>
        <v>29.2</v>
      </c>
    </row>
    <row r="3948" spans="1:61" ht="20.149999999999999" customHeight="1" x14ac:dyDescent="0.35">
      <c r="A3948">
        <v>3947</v>
      </c>
      <c r="B3948" t="s">
        <v>360</v>
      </c>
      <c r="C3948" t="s">
        <v>10560</v>
      </c>
      <c r="D3948" s="15" t="s">
        <v>950</v>
      </c>
      <c r="E3948" s="12" t="s">
        <v>93</v>
      </c>
      <c r="G3948" s="12" t="s">
        <v>588</v>
      </c>
      <c r="H3948" s="12" t="s">
        <v>589</v>
      </c>
      <c r="I3948" s="12" t="s">
        <v>1454</v>
      </c>
      <c r="J3948" s="12" t="s">
        <v>4413</v>
      </c>
      <c r="K3948" s="12" t="s">
        <v>4413</v>
      </c>
      <c r="N3948" s="16" t="s">
        <v>206</v>
      </c>
      <c r="O3948" s="16" t="s">
        <v>4463</v>
      </c>
      <c r="P3948" s="12" t="s">
        <v>131</v>
      </c>
      <c r="Q3948" s="16">
        <v>2023</v>
      </c>
      <c r="R3948" s="16">
        <v>2.98</v>
      </c>
      <c r="X3948" s="16">
        <v>1</v>
      </c>
      <c r="Z3948" s="16">
        <v>2.98</v>
      </c>
      <c r="AA3948" s="16">
        <f t="shared" si="885"/>
        <v>357.6</v>
      </c>
      <c r="AB3948" s="16" t="s">
        <v>2113</v>
      </c>
      <c r="AC3948" s="16" t="s">
        <v>4415</v>
      </c>
      <c r="AD3948" s="16">
        <f t="shared" si="886"/>
        <v>125160.00000000001</v>
      </c>
      <c r="AE3948" s="16">
        <f t="shared" si="887"/>
        <v>1043</v>
      </c>
      <c r="AF3948" s="16">
        <f t="shared" si="888"/>
        <v>391125</v>
      </c>
      <c r="AG3948" s="16">
        <f t="shared" si="889"/>
        <v>298</v>
      </c>
      <c r="AH3948" s="12">
        <f t="shared" si="890"/>
        <v>0</v>
      </c>
      <c r="AI3948" s="16">
        <f t="shared" si="891"/>
        <v>20.86</v>
      </c>
      <c r="AJ3948" s="16">
        <f t="shared" si="892"/>
        <v>71967</v>
      </c>
      <c r="AK3948" s="16">
        <f t="shared" si="893"/>
        <v>1490</v>
      </c>
      <c r="AL3948" s="16">
        <f t="shared" si="894"/>
        <v>14900</v>
      </c>
      <c r="AM3948" s="16">
        <f t="shared" si="895"/>
        <v>238400</v>
      </c>
      <c r="AN3948" s="16">
        <f t="shared" si="896"/>
        <v>841552</v>
      </c>
      <c r="AO3948" s="12" t="s">
        <v>1486</v>
      </c>
      <c r="AP3948" s="16">
        <v>2.98</v>
      </c>
      <c r="AQ3948" s="16" t="s">
        <v>204</v>
      </c>
      <c r="AS3948" s="16" t="s">
        <v>2422</v>
      </c>
      <c r="AT3948" s="16" t="s">
        <v>3104</v>
      </c>
      <c r="AU3948" t="s">
        <v>2384</v>
      </c>
      <c r="AV3948" s="15" t="s">
        <v>2635</v>
      </c>
      <c r="AX3948" s="16" t="s">
        <v>204</v>
      </c>
      <c r="AY3948" s="16" t="s">
        <v>207</v>
      </c>
      <c r="AZ3948" s="16" t="s">
        <v>207</v>
      </c>
      <c r="BA3948" s="16" t="s">
        <v>207</v>
      </c>
      <c r="BB3948" s="16" t="s">
        <v>207</v>
      </c>
      <c r="BC3948" s="16">
        <v>2.98</v>
      </c>
      <c r="BD3948" s="16">
        <f t="shared" si="897"/>
        <v>10.43</v>
      </c>
      <c r="BE3948" s="16">
        <f t="shared" si="898"/>
        <v>5259.7</v>
      </c>
      <c r="BG3948" s="16">
        <f t="shared" si="899"/>
        <v>3576</v>
      </c>
      <c r="BH3948" s="16">
        <f t="shared" si="900"/>
        <v>1907.2</v>
      </c>
      <c r="BI3948" s="16">
        <f t="shared" si="901"/>
        <v>23.84</v>
      </c>
    </row>
    <row r="3949" spans="1:61" ht="20.149999999999999" customHeight="1" x14ac:dyDescent="0.35">
      <c r="A3949">
        <v>3948</v>
      </c>
      <c r="B3949" t="s">
        <v>360</v>
      </c>
      <c r="C3949" t="s">
        <v>10561</v>
      </c>
      <c r="D3949" s="15" t="s">
        <v>4490</v>
      </c>
      <c r="E3949" s="12" t="s">
        <v>93</v>
      </c>
      <c r="G3949" s="12" t="s">
        <v>588</v>
      </c>
      <c r="H3949" s="12" t="s">
        <v>589</v>
      </c>
      <c r="I3949" s="12" t="s">
        <v>1454</v>
      </c>
      <c r="J3949" s="12" t="s">
        <v>4413</v>
      </c>
      <c r="K3949" s="12" t="s">
        <v>4413</v>
      </c>
      <c r="N3949" s="16" t="s">
        <v>206</v>
      </c>
      <c r="O3949" s="16" t="s">
        <v>4463</v>
      </c>
      <c r="P3949" s="12" t="s">
        <v>131</v>
      </c>
      <c r="Q3949" s="16">
        <v>2023</v>
      </c>
      <c r="R3949" s="16">
        <v>3</v>
      </c>
      <c r="X3949" s="16">
        <v>1</v>
      </c>
      <c r="Z3949" s="16">
        <v>3</v>
      </c>
      <c r="AA3949" s="16">
        <f t="shared" si="885"/>
        <v>360</v>
      </c>
      <c r="AB3949" s="16" t="s">
        <v>2113</v>
      </c>
      <c r="AC3949" s="16" t="s">
        <v>4454</v>
      </c>
      <c r="AD3949" s="16">
        <f t="shared" si="886"/>
        <v>126000</v>
      </c>
      <c r="AE3949" s="16">
        <f t="shared" si="887"/>
        <v>1050</v>
      </c>
      <c r="AF3949" s="16">
        <f t="shared" si="888"/>
        <v>393750</v>
      </c>
      <c r="AG3949" s="16">
        <f t="shared" si="889"/>
        <v>300</v>
      </c>
      <c r="AH3949" s="12">
        <f t="shared" si="890"/>
        <v>0</v>
      </c>
      <c r="AI3949" s="16">
        <f t="shared" si="891"/>
        <v>21</v>
      </c>
      <c r="AJ3949" s="16">
        <f t="shared" si="892"/>
        <v>72450</v>
      </c>
      <c r="AK3949" s="16">
        <f t="shared" si="893"/>
        <v>1500</v>
      </c>
      <c r="AL3949" s="16">
        <f t="shared" si="894"/>
        <v>15000</v>
      </c>
      <c r="AM3949" s="16">
        <f t="shared" si="895"/>
        <v>240000</v>
      </c>
      <c r="AN3949" s="16">
        <f t="shared" si="896"/>
        <v>847200</v>
      </c>
      <c r="AO3949" s="12" t="s">
        <v>1486</v>
      </c>
      <c r="AP3949" s="16">
        <v>3</v>
      </c>
      <c r="AQ3949" s="16" t="s">
        <v>204</v>
      </c>
      <c r="AS3949" s="16" t="s">
        <v>2422</v>
      </c>
      <c r="AT3949" s="16" t="s">
        <v>3104</v>
      </c>
      <c r="AU3949" t="s">
        <v>2384</v>
      </c>
      <c r="AV3949" s="15" t="s">
        <v>2635</v>
      </c>
      <c r="AX3949" s="16" t="s">
        <v>204</v>
      </c>
      <c r="AY3949" s="16" t="s">
        <v>207</v>
      </c>
      <c r="AZ3949" s="16" t="s">
        <v>207</v>
      </c>
      <c r="BA3949" s="16" t="s">
        <v>207</v>
      </c>
      <c r="BB3949" s="16" t="s">
        <v>207</v>
      </c>
      <c r="BC3949" s="16">
        <v>3</v>
      </c>
      <c r="BD3949" s="16">
        <f t="shared" si="897"/>
        <v>10.5</v>
      </c>
      <c r="BE3949" s="16">
        <f t="shared" si="898"/>
        <v>5295</v>
      </c>
      <c r="BG3949" s="16">
        <f t="shared" si="899"/>
        <v>3600</v>
      </c>
      <c r="BH3949" s="16">
        <f t="shared" si="900"/>
        <v>1920</v>
      </c>
      <c r="BI3949" s="16">
        <f t="shared" si="901"/>
        <v>24</v>
      </c>
    </row>
    <row r="3950" spans="1:61" ht="20.149999999999999" customHeight="1" x14ac:dyDescent="0.35">
      <c r="A3950">
        <v>3949</v>
      </c>
      <c r="B3950" t="s">
        <v>360</v>
      </c>
      <c r="C3950" t="s">
        <v>10562</v>
      </c>
      <c r="D3950" s="15" t="s">
        <v>4491</v>
      </c>
      <c r="E3950" s="12" t="s">
        <v>98</v>
      </c>
      <c r="G3950" s="12" t="s">
        <v>588</v>
      </c>
      <c r="H3950" s="12" t="s">
        <v>589</v>
      </c>
      <c r="I3950" s="12" t="s">
        <v>1454</v>
      </c>
      <c r="J3950" s="12" t="s">
        <v>4413</v>
      </c>
      <c r="K3950" s="12" t="s">
        <v>4413</v>
      </c>
      <c r="N3950" s="16" t="s">
        <v>206</v>
      </c>
      <c r="O3950" s="16" t="s">
        <v>4463</v>
      </c>
      <c r="P3950" s="12" t="s">
        <v>131</v>
      </c>
      <c r="Q3950" s="16">
        <v>2023</v>
      </c>
      <c r="R3950" s="16">
        <v>2.54</v>
      </c>
      <c r="X3950" s="16">
        <v>1</v>
      </c>
      <c r="Z3950" s="16">
        <v>2.54</v>
      </c>
      <c r="AA3950" s="16">
        <f t="shared" si="885"/>
        <v>304.8</v>
      </c>
      <c r="AB3950" s="16" t="s">
        <v>2113</v>
      </c>
      <c r="AC3950" s="16" t="s">
        <v>4415</v>
      </c>
      <c r="AD3950" s="16">
        <f t="shared" si="886"/>
        <v>106680</v>
      </c>
      <c r="AE3950" s="16">
        <f t="shared" si="887"/>
        <v>889</v>
      </c>
      <c r="AF3950" s="16">
        <f t="shared" si="888"/>
        <v>333375</v>
      </c>
      <c r="AG3950" s="16">
        <f t="shared" si="889"/>
        <v>254</v>
      </c>
      <c r="AH3950" s="12">
        <f t="shared" si="890"/>
        <v>0</v>
      </c>
      <c r="AI3950" s="16">
        <f t="shared" si="891"/>
        <v>17.78</v>
      </c>
      <c r="AJ3950" s="16">
        <f t="shared" si="892"/>
        <v>61341.000000000007</v>
      </c>
      <c r="AK3950" s="16">
        <f t="shared" si="893"/>
        <v>1270</v>
      </c>
      <c r="AL3950" s="16">
        <f t="shared" si="894"/>
        <v>12700</v>
      </c>
      <c r="AM3950" s="16">
        <f t="shared" si="895"/>
        <v>203200</v>
      </c>
      <c r="AN3950" s="16">
        <f t="shared" si="896"/>
        <v>717296</v>
      </c>
      <c r="AO3950" s="12" t="s">
        <v>1486</v>
      </c>
      <c r="AP3950" s="16">
        <v>2.54</v>
      </c>
      <c r="AQ3950" s="16" t="s">
        <v>204</v>
      </c>
      <c r="AS3950" s="16" t="s">
        <v>2422</v>
      </c>
      <c r="AT3950" s="16" t="s">
        <v>3104</v>
      </c>
      <c r="AU3950" t="s">
        <v>2384</v>
      </c>
      <c r="AV3950" s="15" t="s">
        <v>2635</v>
      </c>
      <c r="AX3950" s="16" t="s">
        <v>204</v>
      </c>
      <c r="AY3950" s="16" t="s">
        <v>207</v>
      </c>
      <c r="AZ3950" s="16" t="s">
        <v>207</v>
      </c>
      <c r="BA3950" s="16" t="s">
        <v>207</v>
      </c>
      <c r="BB3950" s="16" t="s">
        <v>207</v>
      </c>
      <c r="BC3950" s="16">
        <v>2.54</v>
      </c>
      <c r="BD3950" s="16">
        <f t="shared" si="897"/>
        <v>8.89</v>
      </c>
      <c r="BE3950" s="16">
        <f t="shared" si="898"/>
        <v>4483.1000000000004</v>
      </c>
      <c r="BG3950" s="16">
        <f t="shared" si="899"/>
        <v>3048</v>
      </c>
      <c r="BH3950" s="16">
        <f t="shared" si="900"/>
        <v>1625.6</v>
      </c>
      <c r="BI3950" s="16">
        <f t="shared" si="901"/>
        <v>20.32</v>
      </c>
    </row>
    <row r="3951" spans="1:61" ht="20.149999999999999" customHeight="1" x14ac:dyDescent="0.35">
      <c r="A3951">
        <v>3950</v>
      </c>
      <c r="B3951" t="s">
        <v>360</v>
      </c>
      <c r="C3951" t="s">
        <v>10563</v>
      </c>
      <c r="D3951" s="15" t="s">
        <v>4492</v>
      </c>
      <c r="E3951" s="12" t="s">
        <v>98</v>
      </c>
      <c r="G3951" s="12" t="s">
        <v>588</v>
      </c>
      <c r="H3951" s="12" t="s">
        <v>589</v>
      </c>
      <c r="I3951" s="12" t="s">
        <v>1454</v>
      </c>
      <c r="J3951" s="12" t="s">
        <v>4413</v>
      </c>
      <c r="K3951" s="12" t="s">
        <v>4413</v>
      </c>
      <c r="N3951" s="16" t="s">
        <v>206</v>
      </c>
      <c r="O3951" s="16" t="s">
        <v>4463</v>
      </c>
      <c r="P3951" s="12" t="s">
        <v>131</v>
      </c>
      <c r="Q3951" s="16">
        <v>2023</v>
      </c>
      <c r="R3951" s="16">
        <v>6.98</v>
      </c>
      <c r="X3951" s="16">
        <v>1</v>
      </c>
      <c r="Z3951" s="16">
        <v>6.98</v>
      </c>
      <c r="AA3951" s="16">
        <f t="shared" si="885"/>
        <v>837.6</v>
      </c>
      <c r="AB3951" s="16" t="s">
        <v>2113</v>
      </c>
      <c r="AC3951" s="16" t="s">
        <v>4454</v>
      </c>
      <c r="AD3951" s="16">
        <f t="shared" si="886"/>
        <v>293160</v>
      </c>
      <c r="AE3951" s="16">
        <f t="shared" si="887"/>
        <v>2443</v>
      </c>
      <c r="AF3951" s="16">
        <f t="shared" si="888"/>
        <v>916125</v>
      </c>
      <c r="AG3951" s="16">
        <f t="shared" si="889"/>
        <v>698</v>
      </c>
      <c r="AH3951" s="12">
        <f t="shared" si="890"/>
        <v>0</v>
      </c>
      <c r="AI3951" s="16">
        <f t="shared" si="891"/>
        <v>48.86</v>
      </c>
      <c r="AJ3951" s="16">
        <f t="shared" si="892"/>
        <v>168567</v>
      </c>
      <c r="AK3951" s="16">
        <f t="shared" si="893"/>
        <v>3490</v>
      </c>
      <c r="AL3951" s="16">
        <f t="shared" si="894"/>
        <v>34900</v>
      </c>
      <c r="AM3951" s="16">
        <f t="shared" si="895"/>
        <v>558400</v>
      </c>
      <c r="AN3951" s="16">
        <f t="shared" si="896"/>
        <v>1971152</v>
      </c>
      <c r="AO3951" s="12" t="s">
        <v>1486</v>
      </c>
      <c r="AP3951" s="16">
        <v>6.98</v>
      </c>
      <c r="AQ3951" s="16" t="s">
        <v>204</v>
      </c>
      <c r="AS3951" s="16" t="s">
        <v>2422</v>
      </c>
      <c r="AT3951" s="16" t="s">
        <v>3104</v>
      </c>
      <c r="AU3951" t="s">
        <v>2384</v>
      </c>
      <c r="AV3951" s="15" t="s">
        <v>2635</v>
      </c>
      <c r="AX3951" s="16" t="s">
        <v>204</v>
      </c>
      <c r="AY3951" s="16" t="s">
        <v>207</v>
      </c>
      <c r="AZ3951" s="16" t="s">
        <v>207</v>
      </c>
      <c r="BA3951" s="16" t="s">
        <v>207</v>
      </c>
      <c r="BB3951" s="16" t="s">
        <v>207</v>
      </c>
      <c r="BC3951" s="16">
        <v>6.98</v>
      </c>
      <c r="BD3951" s="16">
        <f t="shared" si="897"/>
        <v>24.43</v>
      </c>
      <c r="BE3951" s="16">
        <f t="shared" si="898"/>
        <v>12319.7</v>
      </c>
      <c r="BG3951" s="16">
        <f t="shared" si="899"/>
        <v>8376</v>
      </c>
      <c r="BH3951" s="16">
        <f t="shared" si="900"/>
        <v>4467.2000000000007</v>
      </c>
      <c r="BI3951" s="16">
        <f t="shared" si="901"/>
        <v>55.840000000000011</v>
      </c>
    </row>
    <row r="3952" spans="1:61" ht="20.149999999999999" customHeight="1" x14ac:dyDescent="0.35">
      <c r="A3952">
        <v>3951</v>
      </c>
      <c r="B3952" t="s">
        <v>360</v>
      </c>
      <c r="C3952" t="s">
        <v>10564</v>
      </c>
      <c r="D3952" s="15" t="s">
        <v>4493</v>
      </c>
      <c r="E3952" s="12" t="s">
        <v>93</v>
      </c>
      <c r="G3952" s="12" t="s">
        <v>588</v>
      </c>
      <c r="H3952" s="12" t="s">
        <v>589</v>
      </c>
      <c r="I3952" s="12" t="s">
        <v>1454</v>
      </c>
      <c r="J3952" s="12" t="s">
        <v>4413</v>
      </c>
      <c r="K3952" s="12" t="s">
        <v>4413</v>
      </c>
      <c r="N3952" s="16" t="s">
        <v>206</v>
      </c>
      <c r="O3952" s="16" t="s">
        <v>4463</v>
      </c>
      <c r="P3952" s="12" t="s">
        <v>131</v>
      </c>
      <c r="Q3952" s="16">
        <v>2023</v>
      </c>
      <c r="R3952" s="16">
        <v>2.31</v>
      </c>
      <c r="X3952" s="16">
        <v>1</v>
      </c>
      <c r="Z3952" s="16">
        <v>2.31</v>
      </c>
      <c r="AA3952" s="16">
        <f t="shared" si="885"/>
        <v>277.2</v>
      </c>
      <c r="AB3952" s="16" t="s">
        <v>2113</v>
      </c>
      <c r="AC3952" s="16" t="s">
        <v>4415</v>
      </c>
      <c r="AD3952" s="16">
        <f t="shared" si="886"/>
        <v>97020</v>
      </c>
      <c r="AE3952" s="16">
        <f t="shared" si="887"/>
        <v>808.5</v>
      </c>
      <c r="AF3952" s="16">
        <f t="shared" si="888"/>
        <v>303187.5</v>
      </c>
      <c r="AG3952" s="16">
        <f t="shared" si="889"/>
        <v>231</v>
      </c>
      <c r="AH3952" s="12">
        <f t="shared" si="890"/>
        <v>0</v>
      </c>
      <c r="AI3952" s="16">
        <f t="shared" si="891"/>
        <v>16.170000000000002</v>
      </c>
      <c r="AJ3952" s="16">
        <f t="shared" si="892"/>
        <v>55786.500000000007</v>
      </c>
      <c r="AK3952" s="16">
        <f t="shared" si="893"/>
        <v>1155</v>
      </c>
      <c r="AL3952" s="16">
        <f t="shared" si="894"/>
        <v>11550</v>
      </c>
      <c r="AM3952" s="16">
        <f t="shared" si="895"/>
        <v>184800</v>
      </c>
      <c r="AN3952" s="16">
        <f t="shared" si="896"/>
        <v>652344</v>
      </c>
      <c r="AO3952" s="12" t="s">
        <v>1486</v>
      </c>
      <c r="AP3952" s="16">
        <v>2.31</v>
      </c>
      <c r="AQ3952" s="16" t="s">
        <v>204</v>
      </c>
      <c r="AS3952" s="16" t="s">
        <v>2422</v>
      </c>
      <c r="AT3952" s="16" t="s">
        <v>3104</v>
      </c>
      <c r="AU3952" t="s">
        <v>2384</v>
      </c>
      <c r="AV3952" s="15" t="s">
        <v>2635</v>
      </c>
      <c r="AX3952" s="16" t="s">
        <v>204</v>
      </c>
      <c r="AY3952" s="16" t="s">
        <v>207</v>
      </c>
      <c r="AZ3952" s="16" t="s">
        <v>207</v>
      </c>
      <c r="BA3952" s="16" t="s">
        <v>207</v>
      </c>
      <c r="BB3952" s="16" t="s">
        <v>207</v>
      </c>
      <c r="BC3952" s="16">
        <v>2.31</v>
      </c>
      <c r="BD3952" s="16">
        <f t="shared" si="897"/>
        <v>8.0850000000000009</v>
      </c>
      <c r="BE3952" s="16">
        <f t="shared" si="898"/>
        <v>4077.15</v>
      </c>
      <c r="BG3952" s="16">
        <f t="shared" si="899"/>
        <v>2772</v>
      </c>
      <c r="BH3952" s="16">
        <f t="shared" si="900"/>
        <v>1478.4</v>
      </c>
      <c r="BI3952" s="16">
        <f t="shared" si="901"/>
        <v>18.48</v>
      </c>
    </row>
    <row r="3953" spans="1:61" ht="20.149999999999999" customHeight="1" x14ac:dyDescent="0.35">
      <c r="A3953">
        <v>3952</v>
      </c>
      <c r="B3953" t="s">
        <v>360</v>
      </c>
      <c r="C3953" t="s">
        <v>10565</v>
      </c>
      <c r="D3953" s="15" t="s">
        <v>4494</v>
      </c>
      <c r="E3953" s="12" t="s">
        <v>98</v>
      </c>
      <c r="G3953" s="12" t="s">
        <v>588</v>
      </c>
      <c r="H3953" s="12" t="s">
        <v>589</v>
      </c>
      <c r="I3953" s="12" t="s">
        <v>1454</v>
      </c>
      <c r="J3953" s="12" t="s">
        <v>4413</v>
      </c>
      <c r="K3953" s="12" t="s">
        <v>4413</v>
      </c>
      <c r="N3953" s="16" t="s">
        <v>206</v>
      </c>
      <c r="O3953" s="16" t="s">
        <v>4463</v>
      </c>
      <c r="P3953" s="12" t="s">
        <v>131</v>
      </c>
      <c r="Q3953" s="16">
        <v>2023</v>
      </c>
      <c r="R3953" s="16">
        <v>1.2</v>
      </c>
      <c r="X3953" s="16">
        <v>1</v>
      </c>
      <c r="Z3953" s="16">
        <v>1.2</v>
      </c>
      <c r="AA3953" s="16">
        <f t="shared" si="885"/>
        <v>144</v>
      </c>
      <c r="AB3953" s="16" t="s">
        <v>2113</v>
      </c>
      <c r="AC3953" s="16" t="s">
        <v>4454</v>
      </c>
      <c r="AD3953" s="16">
        <f t="shared" si="886"/>
        <v>50400</v>
      </c>
      <c r="AE3953" s="16">
        <f t="shared" si="887"/>
        <v>420</v>
      </c>
      <c r="AF3953" s="16">
        <f t="shared" si="888"/>
        <v>157500</v>
      </c>
      <c r="AG3953" s="16">
        <f t="shared" si="889"/>
        <v>120</v>
      </c>
      <c r="AH3953" s="12">
        <f t="shared" si="890"/>
        <v>0</v>
      </c>
      <c r="AI3953" s="16">
        <f t="shared" si="891"/>
        <v>8.4</v>
      </c>
      <c r="AJ3953" s="16">
        <f t="shared" si="892"/>
        <v>28980</v>
      </c>
      <c r="AK3953" s="16">
        <f t="shared" si="893"/>
        <v>600</v>
      </c>
      <c r="AL3953" s="16">
        <f t="shared" si="894"/>
        <v>6000</v>
      </c>
      <c r="AM3953" s="16">
        <f t="shared" si="895"/>
        <v>96000</v>
      </c>
      <c r="AN3953" s="16">
        <f t="shared" si="896"/>
        <v>338880</v>
      </c>
      <c r="AO3953" s="12" t="s">
        <v>1486</v>
      </c>
      <c r="AP3953" s="16">
        <v>1.2</v>
      </c>
      <c r="AQ3953" s="16" t="s">
        <v>204</v>
      </c>
      <c r="AS3953" s="16" t="s">
        <v>2422</v>
      </c>
      <c r="AT3953" s="16" t="s">
        <v>3104</v>
      </c>
      <c r="AU3953" t="s">
        <v>2384</v>
      </c>
      <c r="AV3953" s="15" t="s">
        <v>2635</v>
      </c>
      <c r="AX3953" s="16" t="s">
        <v>204</v>
      </c>
      <c r="AY3953" s="16" t="s">
        <v>207</v>
      </c>
      <c r="AZ3953" s="16" t="s">
        <v>207</v>
      </c>
      <c r="BA3953" s="16" t="s">
        <v>207</v>
      </c>
      <c r="BB3953" s="16" t="s">
        <v>207</v>
      </c>
      <c r="BC3953" s="16">
        <v>1.2</v>
      </c>
      <c r="BD3953" s="16">
        <f t="shared" si="897"/>
        <v>4.2</v>
      </c>
      <c r="BE3953" s="16">
        <f t="shared" si="898"/>
        <v>2118</v>
      </c>
      <c r="BG3953" s="16">
        <f t="shared" si="899"/>
        <v>1440</v>
      </c>
      <c r="BH3953" s="16">
        <f t="shared" si="900"/>
        <v>768</v>
      </c>
      <c r="BI3953" s="16">
        <f t="shared" si="901"/>
        <v>9.6</v>
      </c>
    </row>
    <row r="3954" spans="1:61" ht="20.149999999999999" customHeight="1" x14ac:dyDescent="0.35">
      <c r="A3954">
        <v>3953</v>
      </c>
      <c r="B3954" t="s">
        <v>360</v>
      </c>
      <c r="C3954" t="s">
        <v>10566</v>
      </c>
      <c r="D3954" s="15" t="s">
        <v>4495</v>
      </c>
      <c r="E3954" s="12" t="s">
        <v>98</v>
      </c>
      <c r="G3954" s="12" t="s">
        <v>588</v>
      </c>
      <c r="H3954" s="12" t="s">
        <v>589</v>
      </c>
      <c r="I3954" s="12" t="s">
        <v>1454</v>
      </c>
      <c r="J3954" s="12" t="s">
        <v>4413</v>
      </c>
      <c r="K3954" s="12" t="s">
        <v>4413</v>
      </c>
      <c r="N3954" s="16" t="s">
        <v>206</v>
      </c>
      <c r="O3954" s="16" t="s">
        <v>4463</v>
      </c>
      <c r="P3954" s="12" t="s">
        <v>131</v>
      </c>
      <c r="Q3954" s="16">
        <v>2023</v>
      </c>
      <c r="R3954" s="16">
        <v>1.2</v>
      </c>
      <c r="X3954" s="16">
        <v>1</v>
      </c>
      <c r="Z3954" s="16">
        <v>1.2</v>
      </c>
      <c r="AA3954" s="16">
        <f t="shared" si="885"/>
        <v>144</v>
      </c>
      <c r="AB3954" s="16" t="s">
        <v>2113</v>
      </c>
      <c r="AC3954" s="16" t="s">
        <v>4415</v>
      </c>
      <c r="AD3954" s="16">
        <f t="shared" si="886"/>
        <v>50400</v>
      </c>
      <c r="AE3954" s="16">
        <f t="shared" si="887"/>
        <v>420</v>
      </c>
      <c r="AF3954" s="16">
        <f t="shared" si="888"/>
        <v>157500</v>
      </c>
      <c r="AG3954" s="16">
        <f t="shared" si="889"/>
        <v>120</v>
      </c>
      <c r="AH3954" s="12">
        <f t="shared" si="890"/>
        <v>0</v>
      </c>
      <c r="AI3954" s="16">
        <f t="shared" si="891"/>
        <v>8.4</v>
      </c>
      <c r="AJ3954" s="16">
        <f t="shared" si="892"/>
        <v>28980</v>
      </c>
      <c r="AK3954" s="16">
        <f t="shared" si="893"/>
        <v>600</v>
      </c>
      <c r="AL3954" s="16">
        <f t="shared" si="894"/>
        <v>6000</v>
      </c>
      <c r="AM3954" s="16">
        <f t="shared" si="895"/>
        <v>96000</v>
      </c>
      <c r="AN3954" s="16">
        <f t="shared" si="896"/>
        <v>338880</v>
      </c>
      <c r="AO3954" s="12" t="s">
        <v>1486</v>
      </c>
      <c r="AP3954" s="16">
        <v>1.2</v>
      </c>
      <c r="AQ3954" s="16" t="s">
        <v>204</v>
      </c>
      <c r="AS3954" s="16" t="s">
        <v>2422</v>
      </c>
      <c r="AT3954" s="16" t="s">
        <v>3104</v>
      </c>
      <c r="AU3954" t="s">
        <v>2384</v>
      </c>
      <c r="AV3954" s="15" t="s">
        <v>2635</v>
      </c>
      <c r="AX3954" s="16" t="s">
        <v>204</v>
      </c>
      <c r="AY3954" s="16" t="s">
        <v>207</v>
      </c>
      <c r="AZ3954" s="16" t="s">
        <v>207</v>
      </c>
      <c r="BA3954" s="16" t="s">
        <v>207</v>
      </c>
      <c r="BB3954" s="16" t="s">
        <v>207</v>
      </c>
      <c r="BC3954" s="16">
        <v>1.2</v>
      </c>
      <c r="BD3954" s="16">
        <f t="shared" si="897"/>
        <v>4.2</v>
      </c>
      <c r="BE3954" s="16">
        <f t="shared" si="898"/>
        <v>2118</v>
      </c>
      <c r="BG3954" s="16">
        <f t="shared" si="899"/>
        <v>1440</v>
      </c>
      <c r="BH3954" s="16">
        <f t="shared" si="900"/>
        <v>768</v>
      </c>
      <c r="BI3954" s="16">
        <f t="shared" si="901"/>
        <v>9.6</v>
      </c>
    </row>
    <row r="3955" spans="1:61" ht="20.149999999999999" customHeight="1" x14ac:dyDescent="0.35">
      <c r="A3955">
        <v>3954</v>
      </c>
      <c r="B3955" t="s">
        <v>360</v>
      </c>
      <c r="C3955" t="s">
        <v>10567</v>
      </c>
      <c r="D3955" s="15" t="s">
        <v>4496</v>
      </c>
      <c r="E3955" s="12" t="s">
        <v>98</v>
      </c>
      <c r="G3955" s="12" t="s">
        <v>588</v>
      </c>
      <c r="H3955" s="12" t="s">
        <v>589</v>
      </c>
      <c r="I3955" s="12" t="s">
        <v>1454</v>
      </c>
      <c r="J3955" s="12" t="s">
        <v>4413</v>
      </c>
      <c r="K3955" s="12" t="s">
        <v>4413</v>
      </c>
      <c r="N3955" s="16" t="s">
        <v>206</v>
      </c>
      <c r="O3955" s="16" t="s">
        <v>4463</v>
      </c>
      <c r="P3955" s="12" t="s">
        <v>131</v>
      </c>
      <c r="Q3955" s="16">
        <v>2023</v>
      </c>
      <c r="R3955" s="16">
        <v>1.83</v>
      </c>
      <c r="X3955" s="16">
        <v>1</v>
      </c>
      <c r="Z3955" s="16">
        <v>1.83</v>
      </c>
      <c r="AA3955" s="16">
        <f t="shared" si="885"/>
        <v>219.60000000000002</v>
      </c>
      <c r="AB3955" s="16" t="s">
        <v>2113</v>
      </c>
      <c r="AC3955" s="16" t="s">
        <v>4454</v>
      </c>
      <c r="AD3955" s="16">
        <f t="shared" si="886"/>
        <v>76860.000000000015</v>
      </c>
      <c r="AE3955" s="16">
        <f t="shared" si="887"/>
        <v>640.5</v>
      </c>
      <c r="AF3955" s="16">
        <f t="shared" si="888"/>
        <v>240187.5</v>
      </c>
      <c r="AG3955" s="16">
        <f t="shared" si="889"/>
        <v>183</v>
      </c>
      <c r="AH3955" s="12">
        <f t="shared" si="890"/>
        <v>0</v>
      </c>
      <c r="AI3955" s="16">
        <f t="shared" si="891"/>
        <v>12.81</v>
      </c>
      <c r="AJ3955" s="16">
        <f t="shared" si="892"/>
        <v>44194.5</v>
      </c>
      <c r="AK3955" s="16">
        <f t="shared" si="893"/>
        <v>915</v>
      </c>
      <c r="AL3955" s="16">
        <f t="shared" si="894"/>
        <v>9150</v>
      </c>
      <c r="AM3955" s="16">
        <f t="shared" si="895"/>
        <v>146400</v>
      </c>
      <c r="AN3955" s="16">
        <f t="shared" si="896"/>
        <v>516792</v>
      </c>
      <c r="AO3955" s="12" t="s">
        <v>1486</v>
      </c>
      <c r="AP3955" s="16">
        <v>1.83</v>
      </c>
      <c r="AQ3955" s="16" t="s">
        <v>204</v>
      </c>
      <c r="AS3955" s="16" t="s">
        <v>2422</v>
      </c>
      <c r="AT3955" s="16" t="s">
        <v>3104</v>
      </c>
      <c r="AU3955" t="s">
        <v>2384</v>
      </c>
      <c r="AV3955" s="15" t="s">
        <v>2635</v>
      </c>
      <c r="AX3955" s="16" t="s">
        <v>204</v>
      </c>
      <c r="AY3955" s="16" t="s">
        <v>207</v>
      </c>
      <c r="AZ3955" s="16" t="s">
        <v>207</v>
      </c>
      <c r="BA3955" s="16" t="s">
        <v>207</v>
      </c>
      <c r="BB3955" s="16" t="s">
        <v>207</v>
      </c>
      <c r="BC3955" s="16">
        <v>1.83</v>
      </c>
      <c r="BD3955" s="16">
        <f t="shared" si="897"/>
        <v>6.4050000000000002</v>
      </c>
      <c r="BE3955" s="16">
        <f t="shared" si="898"/>
        <v>3229.95</v>
      </c>
      <c r="BG3955" s="16">
        <f t="shared" si="899"/>
        <v>2196</v>
      </c>
      <c r="BH3955" s="16">
        <f t="shared" si="900"/>
        <v>1171.2</v>
      </c>
      <c r="BI3955" s="16">
        <f t="shared" si="901"/>
        <v>14.64</v>
      </c>
    </row>
    <row r="3956" spans="1:61" ht="20.149999999999999" customHeight="1" x14ac:dyDescent="0.35">
      <c r="A3956">
        <v>3955</v>
      </c>
      <c r="B3956" t="s">
        <v>360</v>
      </c>
      <c r="C3956" t="s">
        <v>10568</v>
      </c>
      <c r="D3956" s="15" t="s">
        <v>4497</v>
      </c>
      <c r="E3956" s="12" t="s">
        <v>93</v>
      </c>
      <c r="G3956" s="12" t="s">
        <v>588</v>
      </c>
      <c r="H3956" s="12" t="s">
        <v>589</v>
      </c>
      <c r="I3956" s="12" t="s">
        <v>1454</v>
      </c>
      <c r="J3956" s="12" t="s">
        <v>4413</v>
      </c>
      <c r="K3956" s="12" t="s">
        <v>4413</v>
      </c>
      <c r="N3956" s="16" t="s">
        <v>206</v>
      </c>
      <c r="O3956" s="16" t="s">
        <v>4463</v>
      </c>
      <c r="P3956" s="12" t="s">
        <v>131</v>
      </c>
      <c r="Q3956" s="16">
        <v>2023</v>
      </c>
      <c r="R3956" s="16">
        <v>1.2</v>
      </c>
      <c r="X3956" s="16">
        <v>1</v>
      </c>
      <c r="Z3956" s="16">
        <v>1.2</v>
      </c>
      <c r="AA3956" s="16">
        <f t="shared" si="885"/>
        <v>144</v>
      </c>
      <c r="AB3956" s="16" t="s">
        <v>2113</v>
      </c>
      <c r="AC3956" s="16" t="s">
        <v>4415</v>
      </c>
      <c r="AD3956" s="16">
        <f t="shared" si="886"/>
        <v>50400</v>
      </c>
      <c r="AE3956" s="16">
        <f t="shared" si="887"/>
        <v>420</v>
      </c>
      <c r="AF3956" s="16">
        <f t="shared" si="888"/>
        <v>157500</v>
      </c>
      <c r="AG3956" s="16">
        <f t="shared" si="889"/>
        <v>120</v>
      </c>
      <c r="AH3956" s="12">
        <f t="shared" si="890"/>
        <v>0</v>
      </c>
      <c r="AI3956" s="16">
        <f t="shared" si="891"/>
        <v>8.4</v>
      </c>
      <c r="AJ3956" s="16">
        <f t="shared" si="892"/>
        <v>28980</v>
      </c>
      <c r="AK3956" s="16">
        <f t="shared" si="893"/>
        <v>600</v>
      </c>
      <c r="AL3956" s="16">
        <f t="shared" si="894"/>
        <v>6000</v>
      </c>
      <c r="AM3956" s="16">
        <f t="shared" si="895"/>
        <v>96000</v>
      </c>
      <c r="AN3956" s="16">
        <f t="shared" si="896"/>
        <v>338880</v>
      </c>
      <c r="AO3956" s="12" t="s">
        <v>1486</v>
      </c>
      <c r="AP3956" s="16">
        <v>1.2</v>
      </c>
      <c r="AQ3956" s="16" t="s">
        <v>204</v>
      </c>
      <c r="AS3956" s="16" t="s">
        <v>2422</v>
      </c>
      <c r="AT3956" s="16" t="s">
        <v>3104</v>
      </c>
      <c r="AU3956" t="s">
        <v>2384</v>
      </c>
      <c r="AV3956" s="15" t="s">
        <v>2635</v>
      </c>
      <c r="AX3956" s="16" t="s">
        <v>204</v>
      </c>
      <c r="AY3956" s="16" t="s">
        <v>207</v>
      </c>
      <c r="AZ3956" s="16" t="s">
        <v>207</v>
      </c>
      <c r="BA3956" s="16" t="s">
        <v>207</v>
      </c>
      <c r="BB3956" s="16" t="s">
        <v>207</v>
      </c>
      <c r="BC3956" s="16">
        <v>1.2</v>
      </c>
      <c r="BD3956" s="16">
        <f t="shared" si="897"/>
        <v>4.2</v>
      </c>
      <c r="BE3956" s="16">
        <f t="shared" si="898"/>
        <v>2118</v>
      </c>
      <c r="BG3956" s="16">
        <f t="shared" si="899"/>
        <v>1440</v>
      </c>
      <c r="BH3956" s="16">
        <f t="shared" si="900"/>
        <v>768</v>
      </c>
      <c r="BI3956" s="16">
        <f t="shared" si="901"/>
        <v>9.6</v>
      </c>
    </row>
    <row r="3957" spans="1:61" ht="20.149999999999999" customHeight="1" x14ac:dyDescent="0.35">
      <c r="A3957">
        <v>3956</v>
      </c>
      <c r="B3957" t="s">
        <v>360</v>
      </c>
      <c r="C3957" t="s">
        <v>10569</v>
      </c>
      <c r="D3957" s="15" t="s">
        <v>1878</v>
      </c>
      <c r="E3957" s="12" t="s">
        <v>98</v>
      </c>
      <c r="G3957" s="12" t="s">
        <v>588</v>
      </c>
      <c r="H3957" s="12" t="s">
        <v>589</v>
      </c>
      <c r="I3957" s="12" t="s">
        <v>1454</v>
      </c>
      <c r="J3957" s="12" t="s">
        <v>4413</v>
      </c>
      <c r="K3957" s="12" t="s">
        <v>4413</v>
      </c>
      <c r="N3957" s="16" t="s">
        <v>206</v>
      </c>
      <c r="O3957" s="16" t="s">
        <v>4463</v>
      </c>
      <c r="P3957" s="12" t="s">
        <v>131</v>
      </c>
      <c r="Q3957" s="16">
        <v>2023</v>
      </c>
      <c r="R3957" s="16">
        <v>1.27</v>
      </c>
      <c r="X3957" s="16">
        <v>1</v>
      </c>
      <c r="Z3957" s="16">
        <v>1.27</v>
      </c>
      <c r="AA3957" s="16">
        <f t="shared" si="885"/>
        <v>152.4</v>
      </c>
      <c r="AB3957" s="16" t="s">
        <v>2113</v>
      </c>
      <c r="AC3957" s="16" t="s">
        <v>4454</v>
      </c>
      <c r="AD3957" s="16">
        <f t="shared" si="886"/>
        <v>53340</v>
      </c>
      <c r="AE3957" s="16">
        <f t="shared" si="887"/>
        <v>444.5</v>
      </c>
      <c r="AF3957" s="16">
        <f t="shared" si="888"/>
        <v>166687.5</v>
      </c>
      <c r="AG3957" s="16">
        <f t="shared" si="889"/>
        <v>127</v>
      </c>
      <c r="AH3957" s="12">
        <f t="shared" si="890"/>
        <v>0</v>
      </c>
      <c r="AI3957" s="16">
        <f t="shared" si="891"/>
        <v>8.89</v>
      </c>
      <c r="AJ3957" s="16">
        <f t="shared" si="892"/>
        <v>30670.500000000004</v>
      </c>
      <c r="AK3957" s="16">
        <f t="shared" si="893"/>
        <v>635</v>
      </c>
      <c r="AL3957" s="16">
        <f t="shared" si="894"/>
        <v>6350</v>
      </c>
      <c r="AM3957" s="16">
        <f t="shared" si="895"/>
        <v>101600</v>
      </c>
      <c r="AN3957" s="16">
        <f t="shared" si="896"/>
        <v>358648</v>
      </c>
      <c r="AO3957" s="12" t="s">
        <v>1486</v>
      </c>
      <c r="AP3957" s="16">
        <v>1.27</v>
      </c>
      <c r="AQ3957" s="16" t="s">
        <v>204</v>
      </c>
      <c r="AS3957" s="16" t="s">
        <v>2422</v>
      </c>
      <c r="AT3957" s="16" t="s">
        <v>3104</v>
      </c>
      <c r="AU3957" t="s">
        <v>2384</v>
      </c>
      <c r="AV3957" s="15" t="s">
        <v>2635</v>
      </c>
      <c r="AX3957" s="16" t="s">
        <v>204</v>
      </c>
      <c r="AY3957" s="16" t="s">
        <v>207</v>
      </c>
      <c r="AZ3957" s="16" t="s">
        <v>207</v>
      </c>
      <c r="BA3957" s="16" t="s">
        <v>207</v>
      </c>
      <c r="BB3957" s="16" t="s">
        <v>207</v>
      </c>
      <c r="BC3957" s="16">
        <v>1.27</v>
      </c>
      <c r="BD3957" s="16">
        <f t="shared" si="897"/>
        <v>4.4450000000000003</v>
      </c>
      <c r="BE3957" s="16">
        <f t="shared" si="898"/>
        <v>2241.5500000000002</v>
      </c>
      <c r="BG3957" s="16">
        <f t="shared" si="899"/>
        <v>1524</v>
      </c>
      <c r="BH3957" s="16">
        <f t="shared" si="900"/>
        <v>812.8</v>
      </c>
      <c r="BI3957" s="16">
        <f t="shared" si="901"/>
        <v>10.16</v>
      </c>
    </row>
    <row r="3958" spans="1:61" ht="20.149999999999999" customHeight="1" x14ac:dyDescent="0.35">
      <c r="A3958">
        <v>3957</v>
      </c>
      <c r="B3958" t="s">
        <v>360</v>
      </c>
      <c r="C3958" t="s">
        <v>10570</v>
      </c>
      <c r="D3958" s="15" t="s">
        <v>4498</v>
      </c>
      <c r="E3958" s="12" t="s">
        <v>98</v>
      </c>
      <c r="G3958" s="12" t="s">
        <v>588</v>
      </c>
      <c r="H3958" s="12" t="s">
        <v>589</v>
      </c>
      <c r="I3958" s="12" t="s">
        <v>1454</v>
      </c>
      <c r="J3958" s="12" t="s">
        <v>4413</v>
      </c>
      <c r="K3958" s="12" t="s">
        <v>4413</v>
      </c>
      <c r="N3958" s="16" t="s">
        <v>206</v>
      </c>
      <c r="O3958" s="16" t="s">
        <v>4463</v>
      </c>
      <c r="P3958" s="12" t="s">
        <v>131</v>
      </c>
      <c r="Q3958" s="16">
        <v>2023</v>
      </c>
      <c r="R3958" s="16">
        <v>2.33</v>
      </c>
      <c r="X3958" s="16">
        <v>1</v>
      </c>
      <c r="Z3958" s="16">
        <v>2.33</v>
      </c>
      <c r="AA3958" s="16">
        <f t="shared" si="885"/>
        <v>279.60000000000002</v>
      </c>
      <c r="AB3958" s="16" t="s">
        <v>2113</v>
      </c>
      <c r="AC3958" s="16" t="s">
        <v>4415</v>
      </c>
      <c r="AD3958" s="16">
        <f t="shared" si="886"/>
        <v>97860.000000000015</v>
      </c>
      <c r="AE3958" s="16">
        <f t="shared" si="887"/>
        <v>815.5</v>
      </c>
      <c r="AF3958" s="16">
        <f t="shared" si="888"/>
        <v>305812.5</v>
      </c>
      <c r="AG3958" s="16">
        <f t="shared" si="889"/>
        <v>233</v>
      </c>
      <c r="AH3958" s="12">
        <f t="shared" si="890"/>
        <v>0</v>
      </c>
      <c r="AI3958" s="16">
        <f t="shared" si="891"/>
        <v>16.310000000000002</v>
      </c>
      <c r="AJ3958" s="16">
        <f t="shared" si="892"/>
        <v>56269.500000000007</v>
      </c>
      <c r="AK3958" s="16">
        <f t="shared" si="893"/>
        <v>1165</v>
      </c>
      <c r="AL3958" s="16">
        <f t="shared" si="894"/>
        <v>11650</v>
      </c>
      <c r="AM3958" s="16">
        <f t="shared" si="895"/>
        <v>186400</v>
      </c>
      <c r="AN3958" s="16">
        <f t="shared" si="896"/>
        <v>657992</v>
      </c>
      <c r="AO3958" s="12" t="s">
        <v>1486</v>
      </c>
      <c r="AP3958" s="16">
        <v>2.33</v>
      </c>
      <c r="AQ3958" s="16" t="s">
        <v>204</v>
      </c>
      <c r="AS3958" s="16" t="s">
        <v>2422</v>
      </c>
      <c r="AT3958" s="16" t="s">
        <v>3104</v>
      </c>
      <c r="AU3958" t="s">
        <v>2384</v>
      </c>
      <c r="AV3958" s="15" t="s">
        <v>2635</v>
      </c>
      <c r="AX3958" s="16" t="s">
        <v>204</v>
      </c>
      <c r="AY3958" s="16" t="s">
        <v>207</v>
      </c>
      <c r="AZ3958" s="16" t="s">
        <v>207</v>
      </c>
      <c r="BA3958" s="16" t="s">
        <v>207</v>
      </c>
      <c r="BB3958" s="16" t="s">
        <v>207</v>
      </c>
      <c r="BC3958" s="16">
        <v>2.33</v>
      </c>
      <c r="BD3958" s="16">
        <f t="shared" si="897"/>
        <v>8.1550000000000011</v>
      </c>
      <c r="BE3958" s="16">
        <f t="shared" si="898"/>
        <v>4112.45</v>
      </c>
      <c r="BG3958" s="16">
        <f t="shared" si="899"/>
        <v>2796</v>
      </c>
      <c r="BH3958" s="16">
        <f t="shared" si="900"/>
        <v>1491.2</v>
      </c>
      <c r="BI3958" s="16">
        <f t="shared" si="901"/>
        <v>18.64</v>
      </c>
    </row>
    <row r="3959" spans="1:61" ht="20.149999999999999" customHeight="1" x14ac:dyDescent="0.35">
      <c r="A3959">
        <v>3958</v>
      </c>
      <c r="B3959" t="s">
        <v>360</v>
      </c>
      <c r="C3959" t="s">
        <v>10571</v>
      </c>
      <c r="D3959" s="15" t="s">
        <v>4499</v>
      </c>
      <c r="E3959" s="12" t="s">
        <v>93</v>
      </c>
      <c r="G3959" s="12" t="s">
        <v>588</v>
      </c>
      <c r="H3959" s="12" t="s">
        <v>589</v>
      </c>
      <c r="I3959" s="12" t="s">
        <v>1454</v>
      </c>
      <c r="J3959" s="12" t="s">
        <v>4413</v>
      </c>
      <c r="K3959" s="12" t="s">
        <v>4413</v>
      </c>
      <c r="N3959" s="16" t="s">
        <v>206</v>
      </c>
      <c r="O3959" s="16" t="s">
        <v>4463</v>
      </c>
      <c r="P3959" s="12" t="s">
        <v>131</v>
      </c>
      <c r="Q3959" s="16">
        <v>2023</v>
      </c>
      <c r="R3959" s="16">
        <v>0.97</v>
      </c>
      <c r="X3959" s="16">
        <v>1</v>
      </c>
      <c r="Z3959" s="16">
        <v>0.97</v>
      </c>
      <c r="AA3959" s="16">
        <f t="shared" si="885"/>
        <v>116.39999999999999</v>
      </c>
      <c r="AB3959" s="16" t="s">
        <v>2113</v>
      </c>
      <c r="AC3959" s="16" t="s">
        <v>4454</v>
      </c>
      <c r="AD3959" s="16">
        <f t="shared" si="886"/>
        <v>40740</v>
      </c>
      <c r="AE3959" s="16">
        <f t="shared" si="887"/>
        <v>339.5</v>
      </c>
      <c r="AF3959" s="16">
        <f t="shared" si="888"/>
        <v>127312.5</v>
      </c>
      <c r="AG3959" s="16">
        <f t="shared" si="889"/>
        <v>97</v>
      </c>
      <c r="AH3959" s="12">
        <f t="shared" si="890"/>
        <v>0</v>
      </c>
      <c r="AI3959" s="16">
        <f t="shared" si="891"/>
        <v>6.79</v>
      </c>
      <c r="AJ3959" s="16">
        <f t="shared" si="892"/>
        <v>23425.5</v>
      </c>
      <c r="AK3959" s="16">
        <f t="shared" si="893"/>
        <v>485</v>
      </c>
      <c r="AL3959" s="16">
        <f t="shared" si="894"/>
        <v>4850</v>
      </c>
      <c r="AM3959" s="16">
        <f t="shared" si="895"/>
        <v>77600</v>
      </c>
      <c r="AN3959" s="16">
        <f t="shared" si="896"/>
        <v>273928</v>
      </c>
      <c r="AO3959" s="12" t="s">
        <v>1486</v>
      </c>
      <c r="AP3959" s="16">
        <v>0.97</v>
      </c>
      <c r="AQ3959" s="16" t="s">
        <v>204</v>
      </c>
      <c r="AS3959" s="16" t="s">
        <v>2422</v>
      </c>
      <c r="AT3959" s="16" t="s">
        <v>3104</v>
      </c>
      <c r="AU3959" t="s">
        <v>2384</v>
      </c>
      <c r="AV3959" s="15" t="s">
        <v>2635</v>
      </c>
      <c r="AX3959" s="16" t="s">
        <v>204</v>
      </c>
      <c r="AY3959" s="16" t="s">
        <v>207</v>
      </c>
      <c r="AZ3959" s="16" t="s">
        <v>207</v>
      </c>
      <c r="BA3959" s="16" t="s">
        <v>207</v>
      </c>
      <c r="BB3959" s="16" t="s">
        <v>207</v>
      </c>
      <c r="BC3959" s="16">
        <v>0.97</v>
      </c>
      <c r="BD3959" s="16">
        <f t="shared" si="897"/>
        <v>3.395</v>
      </c>
      <c r="BE3959" s="16">
        <f t="shared" si="898"/>
        <v>1712.05</v>
      </c>
      <c r="BG3959" s="16">
        <f t="shared" si="899"/>
        <v>1164</v>
      </c>
      <c r="BH3959" s="16">
        <f t="shared" si="900"/>
        <v>620.79999999999995</v>
      </c>
      <c r="BI3959" s="16">
        <f t="shared" si="901"/>
        <v>7.76</v>
      </c>
    </row>
    <row r="3960" spans="1:61" ht="20.149999999999999" customHeight="1" x14ac:dyDescent="0.35">
      <c r="A3960">
        <v>3959</v>
      </c>
      <c r="B3960" t="s">
        <v>360</v>
      </c>
      <c r="C3960" t="s">
        <v>10572</v>
      </c>
      <c r="D3960" s="15" t="s">
        <v>816</v>
      </c>
      <c r="E3960" s="12" t="s">
        <v>98</v>
      </c>
      <c r="G3960" s="12" t="s">
        <v>588</v>
      </c>
      <c r="H3960" s="12" t="s">
        <v>589</v>
      </c>
      <c r="I3960" s="12" t="s">
        <v>1454</v>
      </c>
      <c r="J3960" s="12" t="s">
        <v>4413</v>
      </c>
      <c r="K3960" s="12" t="s">
        <v>4413</v>
      </c>
      <c r="N3960" s="16" t="s">
        <v>206</v>
      </c>
      <c r="O3960" s="16" t="s">
        <v>4463</v>
      </c>
      <c r="P3960" s="12" t="s">
        <v>131</v>
      </c>
      <c r="Q3960" s="16">
        <v>2023</v>
      </c>
      <c r="R3960" s="16">
        <v>2.62</v>
      </c>
      <c r="X3960" s="16">
        <v>1</v>
      </c>
      <c r="Z3960" s="16">
        <v>2.62</v>
      </c>
      <c r="AA3960" s="16">
        <f t="shared" si="885"/>
        <v>314.40000000000003</v>
      </c>
      <c r="AB3960" s="16" t="s">
        <v>2113</v>
      </c>
      <c r="AC3960" s="16" t="s">
        <v>4415</v>
      </c>
      <c r="AD3960" s="16">
        <f t="shared" si="886"/>
        <v>110040.00000000001</v>
      </c>
      <c r="AE3960" s="16">
        <f t="shared" si="887"/>
        <v>917</v>
      </c>
      <c r="AF3960" s="16">
        <f t="shared" si="888"/>
        <v>343875</v>
      </c>
      <c r="AG3960" s="16">
        <f t="shared" si="889"/>
        <v>262</v>
      </c>
      <c r="AH3960" s="12">
        <f t="shared" si="890"/>
        <v>0</v>
      </c>
      <c r="AI3960" s="16">
        <f t="shared" si="891"/>
        <v>18.34</v>
      </c>
      <c r="AJ3960" s="16">
        <f t="shared" si="892"/>
        <v>63273</v>
      </c>
      <c r="AK3960" s="16">
        <f t="shared" si="893"/>
        <v>1310</v>
      </c>
      <c r="AL3960" s="16">
        <f t="shared" si="894"/>
        <v>13100</v>
      </c>
      <c r="AM3960" s="16">
        <f t="shared" si="895"/>
        <v>209600</v>
      </c>
      <c r="AN3960" s="16">
        <f t="shared" si="896"/>
        <v>739888</v>
      </c>
      <c r="AO3960" s="12" t="s">
        <v>1486</v>
      </c>
      <c r="AP3960" s="16">
        <v>2.62</v>
      </c>
      <c r="AQ3960" s="16" t="s">
        <v>204</v>
      </c>
      <c r="AS3960" s="16" t="s">
        <v>2422</v>
      </c>
      <c r="AT3960" s="16" t="s">
        <v>3104</v>
      </c>
      <c r="AU3960" t="s">
        <v>2384</v>
      </c>
      <c r="AV3960" s="15" t="s">
        <v>2635</v>
      </c>
      <c r="AX3960" s="16" t="s">
        <v>204</v>
      </c>
      <c r="AY3960" s="16" t="s">
        <v>207</v>
      </c>
      <c r="AZ3960" s="16" t="s">
        <v>207</v>
      </c>
      <c r="BA3960" s="16" t="s">
        <v>207</v>
      </c>
      <c r="BB3960" s="16" t="s">
        <v>207</v>
      </c>
      <c r="BC3960" s="16">
        <v>2.62</v>
      </c>
      <c r="BD3960" s="16">
        <f t="shared" si="897"/>
        <v>9.17</v>
      </c>
      <c r="BE3960" s="16">
        <f t="shared" si="898"/>
        <v>4624.3</v>
      </c>
      <c r="BG3960" s="16">
        <f t="shared" si="899"/>
        <v>3144</v>
      </c>
      <c r="BH3960" s="16">
        <f t="shared" si="900"/>
        <v>1676.8000000000002</v>
      </c>
      <c r="BI3960" s="16">
        <f t="shared" si="901"/>
        <v>20.96</v>
      </c>
    </row>
    <row r="3961" spans="1:61" ht="20.149999999999999" customHeight="1" x14ac:dyDescent="0.35">
      <c r="A3961">
        <v>3960</v>
      </c>
      <c r="B3961" t="s">
        <v>360</v>
      </c>
      <c r="C3961" t="s">
        <v>10573</v>
      </c>
      <c r="D3961" s="15" t="s">
        <v>4500</v>
      </c>
      <c r="E3961" s="12" t="s">
        <v>98</v>
      </c>
      <c r="G3961" s="12" t="s">
        <v>588</v>
      </c>
      <c r="H3961" s="12" t="s">
        <v>589</v>
      </c>
      <c r="I3961" s="12" t="s">
        <v>1454</v>
      </c>
      <c r="J3961" s="12" t="s">
        <v>4413</v>
      </c>
      <c r="K3961" s="12" t="s">
        <v>4413</v>
      </c>
      <c r="N3961" s="16" t="s">
        <v>206</v>
      </c>
      <c r="O3961" s="16" t="s">
        <v>4463</v>
      </c>
      <c r="P3961" s="12" t="s">
        <v>131</v>
      </c>
      <c r="Q3961" s="16">
        <v>2023</v>
      </c>
      <c r="R3961" s="16">
        <v>4.34</v>
      </c>
      <c r="X3961" s="16">
        <v>1</v>
      </c>
      <c r="Z3961" s="16">
        <v>4.34</v>
      </c>
      <c r="AA3961" s="16">
        <f t="shared" si="885"/>
        <v>520.79999999999995</v>
      </c>
      <c r="AB3961" s="16" t="s">
        <v>2113</v>
      </c>
      <c r="AC3961" s="16" t="s">
        <v>4454</v>
      </c>
      <c r="AD3961" s="16">
        <f t="shared" si="886"/>
        <v>182279.99999999997</v>
      </c>
      <c r="AE3961" s="16">
        <f t="shared" si="887"/>
        <v>1519</v>
      </c>
      <c r="AF3961" s="16">
        <f t="shared" si="888"/>
        <v>569625</v>
      </c>
      <c r="AG3961" s="16">
        <f t="shared" si="889"/>
        <v>434</v>
      </c>
      <c r="AH3961" s="12">
        <f t="shared" si="890"/>
        <v>0</v>
      </c>
      <c r="AI3961" s="16">
        <f t="shared" si="891"/>
        <v>30.38</v>
      </c>
      <c r="AJ3961" s="16">
        <f t="shared" si="892"/>
        <v>104811</v>
      </c>
      <c r="AK3961" s="16">
        <f t="shared" si="893"/>
        <v>2170</v>
      </c>
      <c r="AL3961" s="16">
        <f t="shared" si="894"/>
        <v>21700</v>
      </c>
      <c r="AM3961" s="16">
        <f t="shared" si="895"/>
        <v>347200</v>
      </c>
      <c r="AN3961" s="16">
        <f t="shared" si="896"/>
        <v>1225616</v>
      </c>
      <c r="AO3961" s="12" t="s">
        <v>1486</v>
      </c>
      <c r="AP3961" s="16">
        <v>4.34</v>
      </c>
      <c r="AQ3961" s="16" t="s">
        <v>204</v>
      </c>
      <c r="AS3961" s="16" t="s">
        <v>2422</v>
      </c>
      <c r="AT3961" s="16" t="s">
        <v>3104</v>
      </c>
      <c r="AU3961" t="s">
        <v>2384</v>
      </c>
      <c r="AV3961" s="15" t="s">
        <v>2635</v>
      </c>
      <c r="AX3961" s="16" t="s">
        <v>204</v>
      </c>
      <c r="AY3961" s="16" t="s">
        <v>207</v>
      </c>
      <c r="AZ3961" s="16" t="s">
        <v>207</v>
      </c>
      <c r="BA3961" s="16" t="s">
        <v>207</v>
      </c>
      <c r="BB3961" s="16" t="s">
        <v>207</v>
      </c>
      <c r="BC3961" s="16">
        <v>4.34</v>
      </c>
      <c r="BD3961" s="16">
        <f t="shared" si="897"/>
        <v>15.19</v>
      </c>
      <c r="BE3961" s="16">
        <f t="shared" si="898"/>
        <v>7660.1</v>
      </c>
      <c r="BG3961" s="16">
        <f t="shared" si="899"/>
        <v>5208</v>
      </c>
      <c r="BH3961" s="16">
        <f t="shared" si="900"/>
        <v>2777.6</v>
      </c>
      <c r="BI3961" s="16">
        <f t="shared" si="901"/>
        <v>34.72</v>
      </c>
    </row>
    <row r="3962" spans="1:61" ht="20.149999999999999" customHeight="1" x14ac:dyDescent="0.35">
      <c r="A3962">
        <v>3961</v>
      </c>
      <c r="B3962" t="s">
        <v>360</v>
      </c>
      <c r="C3962" t="s">
        <v>10574</v>
      </c>
      <c r="D3962" s="15" t="s">
        <v>4501</v>
      </c>
      <c r="E3962" s="12" t="s">
        <v>98</v>
      </c>
      <c r="G3962" s="12" t="s">
        <v>588</v>
      </c>
      <c r="H3962" s="12" t="s">
        <v>589</v>
      </c>
      <c r="I3962" s="12" t="s">
        <v>1454</v>
      </c>
      <c r="J3962" s="12" t="s">
        <v>4413</v>
      </c>
      <c r="K3962" s="12" t="s">
        <v>4413</v>
      </c>
      <c r="N3962" s="16" t="s">
        <v>206</v>
      </c>
      <c r="O3962" s="16" t="s">
        <v>4463</v>
      </c>
      <c r="P3962" s="12" t="s">
        <v>131</v>
      </c>
      <c r="Q3962" s="16">
        <v>2023</v>
      </c>
      <c r="R3962" s="16">
        <v>1.45</v>
      </c>
      <c r="X3962" s="16">
        <v>1</v>
      </c>
      <c r="Z3962" s="16">
        <v>1.45</v>
      </c>
      <c r="AA3962" s="16">
        <f t="shared" si="885"/>
        <v>174</v>
      </c>
      <c r="AB3962" s="16" t="s">
        <v>2113</v>
      </c>
      <c r="AC3962" s="16" t="s">
        <v>4415</v>
      </c>
      <c r="AD3962" s="16">
        <f t="shared" si="886"/>
        <v>60900</v>
      </c>
      <c r="AE3962" s="16">
        <f t="shared" si="887"/>
        <v>507.5</v>
      </c>
      <c r="AF3962" s="16">
        <f t="shared" si="888"/>
        <v>190312.5</v>
      </c>
      <c r="AG3962" s="16">
        <f t="shared" si="889"/>
        <v>145</v>
      </c>
      <c r="AH3962" s="12">
        <f t="shared" si="890"/>
        <v>0</v>
      </c>
      <c r="AI3962" s="16">
        <f t="shared" si="891"/>
        <v>10.15</v>
      </c>
      <c r="AJ3962" s="16">
        <f t="shared" si="892"/>
        <v>35017.5</v>
      </c>
      <c r="AK3962" s="16">
        <f t="shared" si="893"/>
        <v>725</v>
      </c>
      <c r="AL3962" s="16">
        <f t="shared" si="894"/>
        <v>7250</v>
      </c>
      <c r="AM3962" s="16">
        <f t="shared" si="895"/>
        <v>116000</v>
      </c>
      <c r="AN3962" s="16">
        <f t="shared" si="896"/>
        <v>409480</v>
      </c>
      <c r="AO3962" s="12" t="s">
        <v>1486</v>
      </c>
      <c r="AP3962" s="16">
        <v>1.45</v>
      </c>
      <c r="AQ3962" s="16" t="s">
        <v>204</v>
      </c>
      <c r="AS3962" s="16" t="s">
        <v>2422</v>
      </c>
      <c r="AT3962" s="16" t="s">
        <v>3104</v>
      </c>
      <c r="AU3962" t="s">
        <v>2384</v>
      </c>
      <c r="AV3962" s="15" t="s">
        <v>2635</v>
      </c>
      <c r="AX3962" s="16" t="s">
        <v>204</v>
      </c>
      <c r="AY3962" s="16" t="s">
        <v>207</v>
      </c>
      <c r="AZ3962" s="16" t="s">
        <v>207</v>
      </c>
      <c r="BA3962" s="16" t="s">
        <v>207</v>
      </c>
      <c r="BB3962" s="16" t="s">
        <v>207</v>
      </c>
      <c r="BC3962" s="16">
        <v>1.45</v>
      </c>
      <c r="BD3962" s="16">
        <f t="shared" si="897"/>
        <v>5.0750000000000002</v>
      </c>
      <c r="BE3962" s="16">
        <f t="shared" si="898"/>
        <v>2559.25</v>
      </c>
      <c r="BG3962" s="16">
        <f t="shared" si="899"/>
        <v>1740</v>
      </c>
      <c r="BH3962" s="16">
        <f t="shared" si="900"/>
        <v>928</v>
      </c>
      <c r="BI3962" s="16">
        <f t="shared" si="901"/>
        <v>11.6</v>
      </c>
    </row>
    <row r="3963" spans="1:61" ht="20.149999999999999" customHeight="1" x14ac:dyDescent="0.35">
      <c r="A3963">
        <v>3962</v>
      </c>
      <c r="B3963" t="s">
        <v>360</v>
      </c>
      <c r="C3963" t="s">
        <v>10575</v>
      </c>
      <c r="D3963" s="15" t="s">
        <v>4502</v>
      </c>
      <c r="E3963" s="12" t="s">
        <v>98</v>
      </c>
      <c r="G3963" s="12" t="s">
        <v>588</v>
      </c>
      <c r="H3963" s="12" t="s">
        <v>589</v>
      </c>
      <c r="I3963" s="12" t="s">
        <v>1454</v>
      </c>
      <c r="J3963" s="12" t="s">
        <v>4413</v>
      </c>
      <c r="K3963" s="12" t="s">
        <v>4413</v>
      </c>
      <c r="N3963" s="16" t="s">
        <v>206</v>
      </c>
      <c r="O3963" s="16" t="s">
        <v>4463</v>
      </c>
      <c r="P3963" s="12" t="s">
        <v>131</v>
      </c>
      <c r="Q3963" s="16">
        <v>2023</v>
      </c>
      <c r="R3963" s="16">
        <v>1</v>
      </c>
      <c r="X3963" s="16">
        <v>1</v>
      </c>
      <c r="Z3963" s="16">
        <v>1</v>
      </c>
      <c r="AA3963" s="16">
        <f t="shared" si="885"/>
        <v>120</v>
      </c>
      <c r="AB3963" s="16" t="s">
        <v>2113</v>
      </c>
      <c r="AC3963" s="16" t="s">
        <v>4454</v>
      </c>
      <c r="AD3963" s="16">
        <f t="shared" si="886"/>
        <v>42000</v>
      </c>
      <c r="AE3963" s="16">
        <f t="shared" si="887"/>
        <v>350</v>
      </c>
      <c r="AF3963" s="16">
        <f t="shared" si="888"/>
        <v>131250</v>
      </c>
      <c r="AG3963" s="16">
        <f t="shared" si="889"/>
        <v>100</v>
      </c>
      <c r="AH3963" s="12">
        <f t="shared" si="890"/>
        <v>0</v>
      </c>
      <c r="AI3963" s="16">
        <f t="shared" si="891"/>
        <v>7</v>
      </c>
      <c r="AJ3963" s="16">
        <f t="shared" si="892"/>
        <v>24150</v>
      </c>
      <c r="AK3963" s="16">
        <f t="shared" si="893"/>
        <v>500</v>
      </c>
      <c r="AL3963" s="16">
        <f t="shared" si="894"/>
        <v>5000</v>
      </c>
      <c r="AM3963" s="16">
        <f t="shared" si="895"/>
        <v>80000</v>
      </c>
      <c r="AN3963" s="16">
        <f t="shared" si="896"/>
        <v>282400</v>
      </c>
      <c r="AO3963" s="12" t="s">
        <v>1486</v>
      </c>
      <c r="AP3963" s="16">
        <v>1</v>
      </c>
      <c r="AQ3963" s="16" t="s">
        <v>204</v>
      </c>
      <c r="AS3963" s="16" t="s">
        <v>2422</v>
      </c>
      <c r="AT3963" s="16" t="s">
        <v>3104</v>
      </c>
      <c r="AU3963" t="s">
        <v>2384</v>
      </c>
      <c r="AV3963" s="15" t="s">
        <v>2635</v>
      </c>
      <c r="AX3963" s="16" t="s">
        <v>204</v>
      </c>
      <c r="AY3963" s="16" t="s">
        <v>207</v>
      </c>
      <c r="AZ3963" s="16" t="s">
        <v>207</v>
      </c>
      <c r="BA3963" s="16" t="s">
        <v>207</v>
      </c>
      <c r="BB3963" s="16" t="s">
        <v>207</v>
      </c>
      <c r="BC3963" s="16">
        <v>1</v>
      </c>
      <c r="BD3963" s="16">
        <f t="shared" si="897"/>
        <v>3.5</v>
      </c>
      <c r="BE3963" s="16">
        <f t="shared" si="898"/>
        <v>1765</v>
      </c>
      <c r="BG3963" s="16">
        <f t="shared" si="899"/>
        <v>1200</v>
      </c>
      <c r="BH3963" s="16">
        <f t="shared" si="900"/>
        <v>640</v>
      </c>
      <c r="BI3963" s="16">
        <f t="shared" si="901"/>
        <v>8</v>
      </c>
    </row>
    <row r="3964" spans="1:61" ht="20.149999999999999" customHeight="1" x14ac:dyDescent="0.35">
      <c r="A3964">
        <v>3963</v>
      </c>
      <c r="B3964" t="s">
        <v>360</v>
      </c>
      <c r="C3964" t="s">
        <v>10576</v>
      </c>
      <c r="D3964" s="15" t="s">
        <v>4107</v>
      </c>
      <c r="E3964" s="12" t="s">
        <v>98</v>
      </c>
      <c r="G3964" s="12" t="s">
        <v>588</v>
      </c>
      <c r="H3964" s="12" t="s">
        <v>589</v>
      </c>
      <c r="I3964" s="12" t="s">
        <v>1454</v>
      </c>
      <c r="J3964" s="12" t="s">
        <v>4413</v>
      </c>
      <c r="K3964" s="12" t="s">
        <v>4413</v>
      </c>
      <c r="N3964" s="16" t="s">
        <v>206</v>
      </c>
      <c r="O3964" s="16" t="s">
        <v>4463</v>
      </c>
      <c r="P3964" s="12" t="s">
        <v>131</v>
      </c>
      <c r="Q3964" s="16">
        <v>2023</v>
      </c>
      <c r="R3964" s="16">
        <v>1.6</v>
      </c>
      <c r="X3964" s="16">
        <v>1</v>
      </c>
      <c r="Z3964" s="16">
        <v>1.6</v>
      </c>
      <c r="AA3964" s="16">
        <f t="shared" si="885"/>
        <v>192</v>
      </c>
      <c r="AB3964" s="16" t="s">
        <v>2113</v>
      </c>
      <c r="AC3964" s="16" t="s">
        <v>4415</v>
      </c>
      <c r="AD3964" s="16">
        <f t="shared" si="886"/>
        <v>67200</v>
      </c>
      <c r="AE3964" s="16">
        <f t="shared" si="887"/>
        <v>560</v>
      </c>
      <c r="AF3964" s="16">
        <f t="shared" si="888"/>
        <v>210000</v>
      </c>
      <c r="AG3964" s="16">
        <f t="shared" si="889"/>
        <v>160</v>
      </c>
      <c r="AH3964" s="12">
        <f t="shared" si="890"/>
        <v>0</v>
      </c>
      <c r="AI3964" s="16">
        <f t="shared" si="891"/>
        <v>11.200000000000001</v>
      </c>
      <c r="AJ3964" s="16">
        <f t="shared" si="892"/>
        <v>38640.000000000007</v>
      </c>
      <c r="AK3964" s="16">
        <f t="shared" si="893"/>
        <v>800</v>
      </c>
      <c r="AL3964" s="16">
        <f t="shared" si="894"/>
        <v>8000</v>
      </c>
      <c r="AM3964" s="16">
        <f t="shared" si="895"/>
        <v>128000</v>
      </c>
      <c r="AN3964" s="16">
        <f t="shared" si="896"/>
        <v>451840</v>
      </c>
      <c r="AO3964" s="12" t="s">
        <v>1486</v>
      </c>
      <c r="AP3964" s="16">
        <v>1.6</v>
      </c>
      <c r="AQ3964" s="16" t="s">
        <v>204</v>
      </c>
      <c r="AS3964" s="16" t="s">
        <v>2422</v>
      </c>
      <c r="AT3964" s="16" t="s">
        <v>3104</v>
      </c>
      <c r="AU3964" t="s">
        <v>2384</v>
      </c>
      <c r="AV3964" s="15" t="s">
        <v>2635</v>
      </c>
      <c r="AX3964" s="16" t="s">
        <v>204</v>
      </c>
      <c r="AY3964" s="16" t="s">
        <v>207</v>
      </c>
      <c r="AZ3964" s="16" t="s">
        <v>207</v>
      </c>
      <c r="BA3964" s="16" t="s">
        <v>207</v>
      </c>
      <c r="BB3964" s="16" t="s">
        <v>207</v>
      </c>
      <c r="BC3964" s="16">
        <v>1.6</v>
      </c>
      <c r="BD3964" s="16">
        <f t="shared" si="897"/>
        <v>5.6000000000000005</v>
      </c>
      <c r="BE3964" s="16">
        <f t="shared" si="898"/>
        <v>2824</v>
      </c>
      <c r="BG3964" s="16">
        <f t="shared" si="899"/>
        <v>1920</v>
      </c>
      <c r="BH3964" s="16">
        <f t="shared" si="900"/>
        <v>1024</v>
      </c>
      <c r="BI3964" s="16">
        <f t="shared" si="901"/>
        <v>12.8</v>
      </c>
    </row>
    <row r="3965" spans="1:61" ht="20.149999999999999" customHeight="1" x14ac:dyDescent="0.35">
      <c r="A3965">
        <v>3964</v>
      </c>
      <c r="B3965" t="s">
        <v>360</v>
      </c>
      <c r="C3965" t="s">
        <v>10577</v>
      </c>
      <c r="D3965" s="15" t="s">
        <v>4503</v>
      </c>
      <c r="E3965" s="12" t="s">
        <v>98</v>
      </c>
      <c r="G3965" s="12" t="s">
        <v>588</v>
      </c>
      <c r="H3965" s="12" t="s">
        <v>589</v>
      </c>
      <c r="I3965" s="12" t="s">
        <v>1454</v>
      </c>
      <c r="J3965" s="12" t="s">
        <v>4413</v>
      </c>
      <c r="K3965" s="12" t="s">
        <v>4413</v>
      </c>
      <c r="N3965" s="16" t="s">
        <v>206</v>
      </c>
      <c r="O3965" s="16" t="s">
        <v>4463</v>
      </c>
      <c r="P3965" s="12" t="s">
        <v>131</v>
      </c>
      <c r="Q3965" s="16">
        <v>2023</v>
      </c>
      <c r="R3965" s="16">
        <v>1</v>
      </c>
      <c r="X3965" s="16">
        <v>1</v>
      </c>
      <c r="Z3965" s="16">
        <v>1</v>
      </c>
      <c r="AA3965" s="16">
        <f t="shared" si="885"/>
        <v>120</v>
      </c>
      <c r="AB3965" s="16" t="s">
        <v>2113</v>
      </c>
      <c r="AC3965" s="16" t="s">
        <v>4454</v>
      </c>
      <c r="AD3965" s="16">
        <f t="shared" si="886"/>
        <v>42000</v>
      </c>
      <c r="AE3965" s="16">
        <f t="shared" si="887"/>
        <v>350</v>
      </c>
      <c r="AF3965" s="16">
        <f t="shared" si="888"/>
        <v>131250</v>
      </c>
      <c r="AG3965" s="16">
        <f t="shared" si="889"/>
        <v>100</v>
      </c>
      <c r="AH3965" s="12">
        <f t="shared" si="890"/>
        <v>0</v>
      </c>
      <c r="AI3965" s="16">
        <f t="shared" si="891"/>
        <v>7</v>
      </c>
      <c r="AJ3965" s="16">
        <f t="shared" si="892"/>
        <v>24150</v>
      </c>
      <c r="AK3965" s="16">
        <f t="shared" si="893"/>
        <v>500</v>
      </c>
      <c r="AL3965" s="16">
        <f t="shared" si="894"/>
        <v>5000</v>
      </c>
      <c r="AM3965" s="16">
        <f t="shared" si="895"/>
        <v>80000</v>
      </c>
      <c r="AN3965" s="16">
        <f t="shared" si="896"/>
        <v>282400</v>
      </c>
      <c r="AO3965" s="12" t="s">
        <v>1486</v>
      </c>
      <c r="AP3965" s="16">
        <v>1</v>
      </c>
      <c r="AQ3965" s="16" t="s">
        <v>204</v>
      </c>
      <c r="AS3965" s="16" t="s">
        <v>2422</v>
      </c>
      <c r="AT3965" s="16" t="s">
        <v>3104</v>
      </c>
      <c r="AU3965" t="s">
        <v>2384</v>
      </c>
      <c r="AV3965" s="15" t="s">
        <v>2635</v>
      </c>
      <c r="AX3965" s="16" t="s">
        <v>204</v>
      </c>
      <c r="AY3965" s="16" t="s">
        <v>207</v>
      </c>
      <c r="AZ3965" s="16" t="s">
        <v>207</v>
      </c>
      <c r="BA3965" s="16" t="s">
        <v>207</v>
      </c>
      <c r="BB3965" s="16" t="s">
        <v>207</v>
      </c>
      <c r="BC3965" s="16">
        <v>1</v>
      </c>
      <c r="BD3965" s="16">
        <f t="shared" si="897"/>
        <v>3.5</v>
      </c>
      <c r="BE3965" s="16">
        <f t="shared" si="898"/>
        <v>1765</v>
      </c>
      <c r="BG3965" s="16">
        <f t="shared" si="899"/>
        <v>1200</v>
      </c>
      <c r="BH3965" s="16">
        <f t="shared" si="900"/>
        <v>640</v>
      </c>
      <c r="BI3965" s="16">
        <f t="shared" si="901"/>
        <v>8</v>
      </c>
    </row>
    <row r="3966" spans="1:61" ht="20.149999999999999" customHeight="1" x14ac:dyDescent="0.35">
      <c r="A3966">
        <v>3965</v>
      </c>
      <c r="B3966" t="s">
        <v>360</v>
      </c>
      <c r="C3966" t="s">
        <v>10578</v>
      </c>
      <c r="D3966" s="15" t="s">
        <v>4218</v>
      </c>
      <c r="E3966" s="12" t="s">
        <v>98</v>
      </c>
      <c r="G3966" s="12" t="s">
        <v>588</v>
      </c>
      <c r="H3966" s="12" t="s">
        <v>589</v>
      </c>
      <c r="I3966" s="12" t="s">
        <v>1454</v>
      </c>
      <c r="J3966" s="12" t="s">
        <v>4413</v>
      </c>
      <c r="K3966" s="12" t="s">
        <v>4413</v>
      </c>
      <c r="N3966" s="16" t="s">
        <v>206</v>
      </c>
      <c r="O3966" s="16" t="s">
        <v>4463</v>
      </c>
      <c r="P3966" s="12" t="s">
        <v>131</v>
      </c>
      <c r="Q3966" s="16">
        <v>2023</v>
      </c>
      <c r="R3966" s="16">
        <v>1.8</v>
      </c>
      <c r="X3966" s="16">
        <v>1</v>
      </c>
      <c r="Z3966" s="16">
        <v>1.8</v>
      </c>
      <c r="AA3966" s="16">
        <f t="shared" si="885"/>
        <v>216</v>
      </c>
      <c r="AB3966" s="16" t="s">
        <v>2113</v>
      </c>
      <c r="AC3966" s="16" t="s">
        <v>4415</v>
      </c>
      <c r="AD3966" s="16">
        <f t="shared" si="886"/>
        <v>75600</v>
      </c>
      <c r="AE3966" s="16">
        <f t="shared" si="887"/>
        <v>630</v>
      </c>
      <c r="AF3966" s="16">
        <f t="shared" si="888"/>
        <v>236250</v>
      </c>
      <c r="AG3966" s="16">
        <f t="shared" si="889"/>
        <v>180</v>
      </c>
      <c r="AH3966" s="12">
        <f t="shared" si="890"/>
        <v>0</v>
      </c>
      <c r="AI3966" s="16">
        <f t="shared" si="891"/>
        <v>12.6</v>
      </c>
      <c r="AJ3966" s="16">
        <f t="shared" si="892"/>
        <v>43470</v>
      </c>
      <c r="AK3966" s="16">
        <f t="shared" si="893"/>
        <v>900</v>
      </c>
      <c r="AL3966" s="16">
        <f t="shared" si="894"/>
        <v>9000</v>
      </c>
      <c r="AM3966" s="16">
        <f t="shared" si="895"/>
        <v>144000</v>
      </c>
      <c r="AN3966" s="16">
        <f t="shared" si="896"/>
        <v>508320</v>
      </c>
      <c r="AO3966" s="12" t="s">
        <v>1486</v>
      </c>
      <c r="AP3966" s="16">
        <v>1.8</v>
      </c>
      <c r="AQ3966" s="16" t="s">
        <v>204</v>
      </c>
      <c r="AS3966" s="16" t="s">
        <v>2422</v>
      </c>
      <c r="AT3966" s="16" t="s">
        <v>3104</v>
      </c>
      <c r="AU3966" t="s">
        <v>2384</v>
      </c>
      <c r="AV3966" s="15" t="s">
        <v>2635</v>
      </c>
      <c r="AX3966" s="16" t="s">
        <v>204</v>
      </c>
      <c r="AY3966" s="16" t="s">
        <v>207</v>
      </c>
      <c r="AZ3966" s="16" t="s">
        <v>207</v>
      </c>
      <c r="BA3966" s="16" t="s">
        <v>207</v>
      </c>
      <c r="BB3966" s="16" t="s">
        <v>207</v>
      </c>
      <c r="BC3966" s="16">
        <v>1.8</v>
      </c>
      <c r="BD3966" s="16">
        <f t="shared" si="897"/>
        <v>6.3</v>
      </c>
      <c r="BE3966" s="16">
        <f t="shared" si="898"/>
        <v>3177</v>
      </c>
      <c r="BG3966" s="16">
        <f t="shared" si="899"/>
        <v>2160</v>
      </c>
      <c r="BH3966" s="16">
        <f t="shared" si="900"/>
        <v>1152</v>
      </c>
      <c r="BI3966" s="16">
        <f t="shared" si="901"/>
        <v>14.4</v>
      </c>
    </row>
    <row r="3967" spans="1:61" ht="20.149999999999999" customHeight="1" x14ac:dyDescent="0.35">
      <c r="A3967">
        <v>3966</v>
      </c>
      <c r="B3967" t="s">
        <v>360</v>
      </c>
      <c r="C3967" t="s">
        <v>10579</v>
      </c>
      <c r="D3967" s="15" t="s">
        <v>4504</v>
      </c>
      <c r="E3967" s="12" t="s">
        <v>98</v>
      </c>
      <c r="G3967" s="12" t="s">
        <v>588</v>
      </c>
      <c r="H3967" s="12" t="s">
        <v>589</v>
      </c>
      <c r="I3967" s="12" t="s">
        <v>1454</v>
      </c>
      <c r="J3967" s="12" t="s">
        <v>4413</v>
      </c>
      <c r="K3967" s="12" t="s">
        <v>4413</v>
      </c>
      <c r="N3967" s="16" t="s">
        <v>206</v>
      </c>
      <c r="O3967" s="16" t="s">
        <v>4463</v>
      </c>
      <c r="P3967" s="12" t="s">
        <v>131</v>
      </c>
      <c r="Q3967" s="16">
        <v>2023</v>
      </c>
      <c r="R3967" s="16">
        <v>1.2</v>
      </c>
      <c r="X3967" s="16">
        <v>1</v>
      </c>
      <c r="Z3967" s="16">
        <v>1.2</v>
      </c>
      <c r="AA3967" s="16">
        <f t="shared" si="885"/>
        <v>144</v>
      </c>
      <c r="AB3967" s="16" t="s">
        <v>2113</v>
      </c>
      <c r="AC3967" s="16" t="s">
        <v>4454</v>
      </c>
      <c r="AD3967" s="16">
        <f t="shared" si="886"/>
        <v>50400</v>
      </c>
      <c r="AE3967" s="16">
        <f t="shared" si="887"/>
        <v>420</v>
      </c>
      <c r="AF3967" s="16">
        <f t="shared" si="888"/>
        <v>157500</v>
      </c>
      <c r="AG3967" s="16">
        <f t="shared" si="889"/>
        <v>120</v>
      </c>
      <c r="AH3967" s="12">
        <f t="shared" si="890"/>
        <v>0</v>
      </c>
      <c r="AI3967" s="16">
        <f t="shared" si="891"/>
        <v>8.4</v>
      </c>
      <c r="AJ3967" s="16">
        <f t="shared" si="892"/>
        <v>28980</v>
      </c>
      <c r="AK3967" s="16">
        <f t="shared" si="893"/>
        <v>600</v>
      </c>
      <c r="AL3967" s="16">
        <f t="shared" si="894"/>
        <v>6000</v>
      </c>
      <c r="AM3967" s="16">
        <f t="shared" si="895"/>
        <v>96000</v>
      </c>
      <c r="AN3967" s="16">
        <f t="shared" si="896"/>
        <v>338880</v>
      </c>
      <c r="AO3967" s="12" t="s">
        <v>1486</v>
      </c>
      <c r="AP3967" s="16">
        <v>1.2</v>
      </c>
      <c r="AQ3967" s="16" t="s">
        <v>204</v>
      </c>
      <c r="AS3967" s="16" t="s">
        <v>2422</v>
      </c>
      <c r="AT3967" s="16" t="s">
        <v>3104</v>
      </c>
      <c r="AU3967" t="s">
        <v>2384</v>
      </c>
      <c r="AV3967" s="15" t="s">
        <v>2635</v>
      </c>
      <c r="AX3967" s="16" t="s">
        <v>204</v>
      </c>
      <c r="AY3967" s="16" t="s">
        <v>207</v>
      </c>
      <c r="AZ3967" s="16" t="s">
        <v>207</v>
      </c>
      <c r="BA3967" s="16" t="s">
        <v>207</v>
      </c>
      <c r="BB3967" s="16" t="s">
        <v>207</v>
      </c>
      <c r="BC3967" s="16">
        <v>1.2</v>
      </c>
      <c r="BD3967" s="16">
        <f t="shared" si="897"/>
        <v>4.2</v>
      </c>
      <c r="BE3967" s="16">
        <f t="shared" si="898"/>
        <v>2118</v>
      </c>
      <c r="BG3967" s="16">
        <f t="shared" si="899"/>
        <v>1440</v>
      </c>
      <c r="BH3967" s="16">
        <f t="shared" si="900"/>
        <v>768</v>
      </c>
      <c r="BI3967" s="16">
        <f t="shared" si="901"/>
        <v>9.6</v>
      </c>
    </row>
    <row r="3968" spans="1:61" ht="20.149999999999999" customHeight="1" x14ac:dyDescent="0.35">
      <c r="A3968">
        <v>3967</v>
      </c>
      <c r="B3968" t="s">
        <v>360</v>
      </c>
      <c r="C3968" t="s">
        <v>10580</v>
      </c>
      <c r="D3968" s="15" t="s">
        <v>4505</v>
      </c>
      <c r="E3968" s="12" t="s">
        <v>98</v>
      </c>
      <c r="G3968" s="12" t="s">
        <v>588</v>
      </c>
      <c r="H3968" s="12" t="s">
        <v>589</v>
      </c>
      <c r="I3968" s="12" t="s">
        <v>1454</v>
      </c>
      <c r="J3968" s="12" t="s">
        <v>4413</v>
      </c>
      <c r="K3968" s="12" t="s">
        <v>4413</v>
      </c>
      <c r="N3968" s="16" t="s">
        <v>206</v>
      </c>
      <c r="O3968" s="16" t="s">
        <v>4463</v>
      </c>
      <c r="P3968" s="12" t="s">
        <v>131</v>
      </c>
      <c r="Q3968" s="16">
        <v>2023</v>
      </c>
      <c r="R3968" s="16">
        <v>1.23</v>
      </c>
      <c r="X3968" s="16">
        <v>1</v>
      </c>
      <c r="Z3968" s="16">
        <v>1.23</v>
      </c>
      <c r="AA3968" s="16">
        <f t="shared" si="885"/>
        <v>147.6</v>
      </c>
      <c r="AB3968" s="16" t="s">
        <v>2113</v>
      </c>
      <c r="AC3968" s="16" t="s">
        <v>4415</v>
      </c>
      <c r="AD3968" s="16">
        <f t="shared" si="886"/>
        <v>51660</v>
      </c>
      <c r="AE3968" s="16">
        <f t="shared" si="887"/>
        <v>430.5</v>
      </c>
      <c r="AF3968" s="16">
        <f t="shared" si="888"/>
        <v>161437.5</v>
      </c>
      <c r="AG3968" s="16">
        <f t="shared" si="889"/>
        <v>123</v>
      </c>
      <c r="AH3968" s="12">
        <f t="shared" si="890"/>
        <v>0</v>
      </c>
      <c r="AI3968" s="16">
        <f t="shared" si="891"/>
        <v>8.61</v>
      </c>
      <c r="AJ3968" s="16">
        <f t="shared" si="892"/>
        <v>29704.499999999996</v>
      </c>
      <c r="AK3968" s="16">
        <f t="shared" si="893"/>
        <v>615</v>
      </c>
      <c r="AL3968" s="16">
        <f t="shared" si="894"/>
        <v>6150</v>
      </c>
      <c r="AM3968" s="16">
        <f t="shared" si="895"/>
        <v>98400</v>
      </c>
      <c r="AN3968" s="16">
        <f t="shared" si="896"/>
        <v>347352</v>
      </c>
      <c r="AO3968" s="12" t="s">
        <v>1486</v>
      </c>
      <c r="AP3968" s="16">
        <v>1.23</v>
      </c>
      <c r="AQ3968" s="16" t="s">
        <v>204</v>
      </c>
      <c r="AS3968" s="16" t="s">
        <v>2422</v>
      </c>
      <c r="AT3968" s="16" t="s">
        <v>3104</v>
      </c>
      <c r="AU3968" t="s">
        <v>2384</v>
      </c>
      <c r="AV3968" s="15" t="s">
        <v>2635</v>
      </c>
      <c r="AX3968" s="16" t="s">
        <v>204</v>
      </c>
      <c r="AY3968" s="16" t="s">
        <v>207</v>
      </c>
      <c r="AZ3968" s="16" t="s">
        <v>207</v>
      </c>
      <c r="BA3968" s="16" t="s">
        <v>207</v>
      </c>
      <c r="BB3968" s="16" t="s">
        <v>207</v>
      </c>
      <c r="BC3968" s="16">
        <v>1.23</v>
      </c>
      <c r="BD3968" s="16">
        <f t="shared" si="897"/>
        <v>4.3049999999999997</v>
      </c>
      <c r="BE3968" s="16">
        <f t="shared" si="898"/>
        <v>2170.9499999999998</v>
      </c>
      <c r="BG3968" s="16">
        <f t="shared" si="899"/>
        <v>1476</v>
      </c>
      <c r="BH3968" s="16">
        <f t="shared" si="900"/>
        <v>787.2</v>
      </c>
      <c r="BI3968" s="16">
        <f t="shared" si="901"/>
        <v>9.84</v>
      </c>
    </row>
    <row r="3969" spans="1:61" ht="20.149999999999999" customHeight="1" x14ac:dyDescent="0.35">
      <c r="A3969">
        <v>3968</v>
      </c>
      <c r="B3969" t="s">
        <v>360</v>
      </c>
      <c r="C3969" t="s">
        <v>10581</v>
      </c>
      <c r="D3969" s="15" t="s">
        <v>4506</v>
      </c>
      <c r="E3969" s="12" t="s">
        <v>98</v>
      </c>
      <c r="G3969" s="12" t="s">
        <v>588</v>
      </c>
      <c r="H3969" s="12" t="s">
        <v>589</v>
      </c>
      <c r="I3969" s="12" t="s">
        <v>1454</v>
      </c>
      <c r="J3969" s="12" t="s">
        <v>4413</v>
      </c>
      <c r="K3969" s="12" t="s">
        <v>4413</v>
      </c>
      <c r="N3969" s="16" t="s">
        <v>206</v>
      </c>
      <c r="O3969" s="16" t="s">
        <v>4463</v>
      </c>
      <c r="P3969" s="12" t="s">
        <v>131</v>
      </c>
      <c r="Q3969" s="16">
        <v>2023</v>
      </c>
      <c r="R3969" s="16">
        <v>0.6</v>
      </c>
      <c r="X3969" s="16">
        <v>1</v>
      </c>
      <c r="Z3969" s="16">
        <v>0.6</v>
      </c>
      <c r="AA3969" s="16">
        <f t="shared" si="885"/>
        <v>72</v>
      </c>
      <c r="AB3969" s="16" t="s">
        <v>2113</v>
      </c>
      <c r="AC3969" s="16" t="s">
        <v>4454</v>
      </c>
      <c r="AD3969" s="16">
        <f t="shared" si="886"/>
        <v>25200</v>
      </c>
      <c r="AE3969" s="16">
        <f t="shared" si="887"/>
        <v>210</v>
      </c>
      <c r="AF3969" s="16">
        <f t="shared" si="888"/>
        <v>78750</v>
      </c>
      <c r="AG3969" s="16">
        <f t="shared" si="889"/>
        <v>60</v>
      </c>
      <c r="AH3969" s="12">
        <f t="shared" si="890"/>
        <v>0</v>
      </c>
      <c r="AI3969" s="16">
        <f t="shared" si="891"/>
        <v>4.2</v>
      </c>
      <c r="AJ3969" s="16">
        <f t="shared" si="892"/>
        <v>14490</v>
      </c>
      <c r="AK3969" s="16">
        <f t="shared" si="893"/>
        <v>300</v>
      </c>
      <c r="AL3969" s="16">
        <f t="shared" si="894"/>
        <v>3000</v>
      </c>
      <c r="AM3969" s="16">
        <f t="shared" si="895"/>
        <v>48000</v>
      </c>
      <c r="AN3969" s="16">
        <f t="shared" si="896"/>
        <v>169440</v>
      </c>
      <c r="AO3969" s="12" t="s">
        <v>1486</v>
      </c>
      <c r="AP3969" s="16">
        <v>0.6</v>
      </c>
      <c r="AQ3969" s="16" t="s">
        <v>204</v>
      </c>
      <c r="AS3969" s="16" t="s">
        <v>2422</v>
      </c>
      <c r="AT3969" s="16" t="s">
        <v>3104</v>
      </c>
      <c r="AU3969" t="s">
        <v>2384</v>
      </c>
      <c r="AV3969" s="15" t="s">
        <v>2635</v>
      </c>
      <c r="AX3969" s="16" t="s">
        <v>204</v>
      </c>
      <c r="AY3969" s="16" t="s">
        <v>207</v>
      </c>
      <c r="AZ3969" s="16" t="s">
        <v>207</v>
      </c>
      <c r="BA3969" s="16" t="s">
        <v>207</v>
      </c>
      <c r="BB3969" s="16" t="s">
        <v>207</v>
      </c>
      <c r="BC3969" s="16">
        <v>0.6</v>
      </c>
      <c r="BD3969" s="16">
        <f t="shared" si="897"/>
        <v>2.1</v>
      </c>
      <c r="BE3969" s="16">
        <f t="shared" si="898"/>
        <v>1059</v>
      </c>
      <c r="BG3969" s="16">
        <f t="shared" si="899"/>
        <v>720</v>
      </c>
      <c r="BH3969" s="16">
        <f t="shared" si="900"/>
        <v>384</v>
      </c>
      <c r="BI3969" s="16">
        <f t="shared" si="901"/>
        <v>4.8</v>
      </c>
    </row>
    <row r="3970" spans="1:61" ht="20.149999999999999" customHeight="1" x14ac:dyDescent="0.35">
      <c r="A3970">
        <v>3969</v>
      </c>
      <c r="B3970" t="s">
        <v>360</v>
      </c>
      <c r="C3970" t="s">
        <v>10582</v>
      </c>
      <c r="D3970" s="15" t="s">
        <v>4507</v>
      </c>
      <c r="E3970" s="12" t="s">
        <v>98</v>
      </c>
      <c r="G3970" s="12" t="s">
        <v>588</v>
      </c>
      <c r="H3970" s="12" t="s">
        <v>589</v>
      </c>
      <c r="I3970" s="12" t="s">
        <v>1454</v>
      </c>
      <c r="J3970" s="12" t="s">
        <v>4413</v>
      </c>
      <c r="K3970" s="12" t="s">
        <v>4413</v>
      </c>
      <c r="N3970" s="16" t="s">
        <v>206</v>
      </c>
      <c r="O3970" s="16" t="s">
        <v>4463</v>
      </c>
      <c r="P3970" s="12" t="s">
        <v>131</v>
      </c>
      <c r="Q3970" s="16">
        <v>2023</v>
      </c>
      <c r="R3970" s="16">
        <v>1.24</v>
      </c>
      <c r="X3970" s="16">
        <v>1</v>
      </c>
      <c r="Z3970" s="16">
        <v>1.24</v>
      </c>
      <c r="AA3970" s="16">
        <f t="shared" si="885"/>
        <v>148.80000000000001</v>
      </c>
      <c r="AB3970" s="16" t="s">
        <v>2113</v>
      </c>
      <c r="AC3970" s="16" t="s">
        <v>4415</v>
      </c>
      <c r="AD3970" s="16">
        <f t="shared" si="886"/>
        <v>52080.000000000007</v>
      </c>
      <c r="AE3970" s="16">
        <f t="shared" si="887"/>
        <v>434</v>
      </c>
      <c r="AF3970" s="16">
        <f t="shared" si="888"/>
        <v>162750</v>
      </c>
      <c r="AG3970" s="16">
        <f t="shared" si="889"/>
        <v>124</v>
      </c>
      <c r="AH3970" s="12">
        <f t="shared" si="890"/>
        <v>0</v>
      </c>
      <c r="AI3970" s="16">
        <f t="shared" si="891"/>
        <v>8.68</v>
      </c>
      <c r="AJ3970" s="16">
        <f t="shared" si="892"/>
        <v>29946</v>
      </c>
      <c r="AK3970" s="16">
        <f t="shared" si="893"/>
        <v>620</v>
      </c>
      <c r="AL3970" s="16">
        <f t="shared" si="894"/>
        <v>6200</v>
      </c>
      <c r="AM3970" s="16">
        <f t="shared" si="895"/>
        <v>99200</v>
      </c>
      <c r="AN3970" s="16">
        <f t="shared" si="896"/>
        <v>350176</v>
      </c>
      <c r="AO3970" s="12" t="s">
        <v>1486</v>
      </c>
      <c r="AP3970" s="16">
        <v>1.24</v>
      </c>
      <c r="AQ3970" s="16" t="s">
        <v>204</v>
      </c>
      <c r="AS3970" s="16" t="s">
        <v>2422</v>
      </c>
      <c r="AT3970" s="16" t="s">
        <v>3104</v>
      </c>
      <c r="AU3970" t="s">
        <v>2384</v>
      </c>
      <c r="AV3970" s="15" t="s">
        <v>2635</v>
      </c>
      <c r="AX3970" s="16" t="s">
        <v>204</v>
      </c>
      <c r="AY3970" s="16" t="s">
        <v>207</v>
      </c>
      <c r="AZ3970" s="16" t="s">
        <v>207</v>
      </c>
      <c r="BA3970" s="16" t="s">
        <v>207</v>
      </c>
      <c r="BB3970" s="16" t="s">
        <v>207</v>
      </c>
      <c r="BC3970" s="16">
        <v>1.24</v>
      </c>
      <c r="BD3970" s="16">
        <f t="shared" si="897"/>
        <v>4.34</v>
      </c>
      <c r="BE3970" s="16">
        <f t="shared" si="898"/>
        <v>2188.6</v>
      </c>
      <c r="BG3970" s="16">
        <f t="shared" si="899"/>
        <v>1488</v>
      </c>
      <c r="BH3970" s="16">
        <f t="shared" si="900"/>
        <v>793.6</v>
      </c>
      <c r="BI3970" s="16">
        <f t="shared" si="901"/>
        <v>9.92</v>
      </c>
    </row>
    <row r="3971" spans="1:61" ht="20.149999999999999" customHeight="1" x14ac:dyDescent="0.35">
      <c r="A3971">
        <v>3970</v>
      </c>
      <c r="B3971" t="s">
        <v>360</v>
      </c>
      <c r="C3971" t="s">
        <v>10583</v>
      </c>
      <c r="D3971" s="15" t="s">
        <v>4508</v>
      </c>
      <c r="E3971" s="12" t="s">
        <v>98</v>
      </c>
      <c r="G3971" s="12" t="s">
        <v>588</v>
      </c>
      <c r="H3971" s="12" t="s">
        <v>589</v>
      </c>
      <c r="I3971" s="12" t="s">
        <v>1454</v>
      </c>
      <c r="J3971" s="12" t="s">
        <v>4413</v>
      </c>
      <c r="K3971" s="12" t="s">
        <v>4413</v>
      </c>
      <c r="N3971" s="16" t="s">
        <v>206</v>
      </c>
      <c r="O3971" s="16" t="s">
        <v>4463</v>
      </c>
      <c r="P3971" s="12" t="s">
        <v>131</v>
      </c>
      <c r="Q3971" s="16">
        <v>2023</v>
      </c>
      <c r="R3971" s="16">
        <v>1.23</v>
      </c>
      <c r="X3971" s="16">
        <v>1</v>
      </c>
      <c r="Z3971" s="16">
        <v>1.23</v>
      </c>
      <c r="AA3971" s="16">
        <f t="shared" si="885"/>
        <v>147.6</v>
      </c>
      <c r="AB3971" s="16" t="s">
        <v>2113</v>
      </c>
      <c r="AC3971" s="16" t="s">
        <v>4454</v>
      </c>
      <c r="AD3971" s="16">
        <f t="shared" si="886"/>
        <v>51660</v>
      </c>
      <c r="AE3971" s="16">
        <f t="shared" si="887"/>
        <v>430.5</v>
      </c>
      <c r="AF3971" s="16">
        <f t="shared" si="888"/>
        <v>161437.5</v>
      </c>
      <c r="AG3971" s="16">
        <f t="shared" si="889"/>
        <v>123</v>
      </c>
      <c r="AH3971" s="12">
        <f t="shared" si="890"/>
        <v>0</v>
      </c>
      <c r="AI3971" s="16">
        <f t="shared" si="891"/>
        <v>8.61</v>
      </c>
      <c r="AJ3971" s="16">
        <f t="shared" si="892"/>
        <v>29704.499999999996</v>
      </c>
      <c r="AK3971" s="16">
        <f t="shared" si="893"/>
        <v>615</v>
      </c>
      <c r="AL3971" s="16">
        <f t="shared" si="894"/>
        <v>6150</v>
      </c>
      <c r="AM3971" s="16">
        <f t="shared" si="895"/>
        <v>98400</v>
      </c>
      <c r="AN3971" s="16">
        <f t="shared" si="896"/>
        <v>347352</v>
      </c>
      <c r="AO3971" s="12" t="s">
        <v>1486</v>
      </c>
      <c r="AP3971" s="16">
        <v>1.23</v>
      </c>
      <c r="AQ3971" s="16" t="s">
        <v>204</v>
      </c>
      <c r="AS3971" s="16" t="s">
        <v>2422</v>
      </c>
      <c r="AT3971" s="16" t="s">
        <v>3104</v>
      </c>
      <c r="AU3971" t="s">
        <v>2384</v>
      </c>
      <c r="AV3971" s="15" t="s">
        <v>2635</v>
      </c>
      <c r="AX3971" s="16" t="s">
        <v>204</v>
      </c>
      <c r="AY3971" s="16" t="s">
        <v>207</v>
      </c>
      <c r="AZ3971" s="16" t="s">
        <v>207</v>
      </c>
      <c r="BA3971" s="16" t="s">
        <v>207</v>
      </c>
      <c r="BB3971" s="16" t="s">
        <v>207</v>
      </c>
      <c r="BC3971" s="16">
        <v>1.23</v>
      </c>
      <c r="BD3971" s="16">
        <f t="shared" si="897"/>
        <v>4.3049999999999997</v>
      </c>
      <c r="BE3971" s="16">
        <f t="shared" si="898"/>
        <v>2170.9499999999998</v>
      </c>
      <c r="BG3971" s="16">
        <f t="shared" si="899"/>
        <v>1476</v>
      </c>
      <c r="BH3971" s="16">
        <f t="shared" si="900"/>
        <v>787.2</v>
      </c>
      <c r="BI3971" s="16">
        <f t="shared" si="901"/>
        <v>9.84</v>
      </c>
    </row>
    <row r="3972" spans="1:61" ht="20.149999999999999" customHeight="1" x14ac:dyDescent="0.35">
      <c r="A3972">
        <v>3971</v>
      </c>
      <c r="B3972" t="s">
        <v>360</v>
      </c>
      <c r="C3972" t="s">
        <v>10584</v>
      </c>
      <c r="D3972" s="15" t="s">
        <v>4509</v>
      </c>
      <c r="E3972" s="12" t="s">
        <v>98</v>
      </c>
      <c r="G3972" s="12" t="s">
        <v>588</v>
      </c>
      <c r="H3972" s="12" t="s">
        <v>589</v>
      </c>
      <c r="I3972" s="12" t="s">
        <v>1454</v>
      </c>
      <c r="J3972" s="12" t="s">
        <v>4413</v>
      </c>
      <c r="K3972" s="12" t="s">
        <v>4413</v>
      </c>
      <c r="N3972" s="16" t="s">
        <v>206</v>
      </c>
      <c r="O3972" s="16" t="s">
        <v>4463</v>
      </c>
      <c r="P3972" s="12" t="s">
        <v>131</v>
      </c>
      <c r="Q3972" s="16">
        <v>2023</v>
      </c>
      <c r="R3972" s="16">
        <v>2.34</v>
      </c>
      <c r="X3972" s="16">
        <v>1</v>
      </c>
      <c r="Z3972" s="16">
        <v>2.34</v>
      </c>
      <c r="AA3972" s="16">
        <f t="shared" si="885"/>
        <v>280.79999999999995</v>
      </c>
      <c r="AB3972" s="16" t="s">
        <v>2113</v>
      </c>
      <c r="AC3972" s="16" t="s">
        <v>4415</v>
      </c>
      <c r="AD3972" s="16">
        <f t="shared" si="886"/>
        <v>98279.999999999985</v>
      </c>
      <c r="AE3972" s="16">
        <f t="shared" si="887"/>
        <v>819</v>
      </c>
      <c r="AF3972" s="16">
        <f t="shared" si="888"/>
        <v>307125</v>
      </c>
      <c r="AG3972" s="16">
        <f t="shared" si="889"/>
        <v>234</v>
      </c>
      <c r="AH3972" s="12">
        <f t="shared" si="890"/>
        <v>0</v>
      </c>
      <c r="AI3972" s="16">
        <f t="shared" si="891"/>
        <v>16.38</v>
      </c>
      <c r="AJ3972" s="16">
        <f t="shared" si="892"/>
        <v>56511</v>
      </c>
      <c r="AK3972" s="16">
        <f t="shared" si="893"/>
        <v>1170</v>
      </c>
      <c r="AL3972" s="16">
        <f t="shared" si="894"/>
        <v>11700</v>
      </c>
      <c r="AM3972" s="16">
        <f t="shared" si="895"/>
        <v>187200</v>
      </c>
      <c r="AN3972" s="16">
        <f t="shared" si="896"/>
        <v>660816</v>
      </c>
      <c r="AO3972" s="12" t="s">
        <v>1486</v>
      </c>
      <c r="AP3972" s="16">
        <v>2.34</v>
      </c>
      <c r="AQ3972" s="16" t="s">
        <v>204</v>
      </c>
      <c r="AS3972" s="16" t="s">
        <v>2422</v>
      </c>
      <c r="AT3972" s="16" t="s">
        <v>3104</v>
      </c>
      <c r="AU3972" t="s">
        <v>2384</v>
      </c>
      <c r="AV3972" s="15" t="s">
        <v>2635</v>
      </c>
      <c r="AX3972" s="16" t="s">
        <v>204</v>
      </c>
      <c r="AY3972" s="16" t="s">
        <v>207</v>
      </c>
      <c r="AZ3972" s="16" t="s">
        <v>207</v>
      </c>
      <c r="BA3972" s="16" t="s">
        <v>207</v>
      </c>
      <c r="BB3972" s="16" t="s">
        <v>207</v>
      </c>
      <c r="BC3972" s="16">
        <v>2.34</v>
      </c>
      <c r="BD3972" s="16">
        <f t="shared" si="897"/>
        <v>8.19</v>
      </c>
      <c r="BE3972" s="16">
        <f t="shared" si="898"/>
        <v>4130.1000000000004</v>
      </c>
      <c r="BG3972" s="16">
        <f t="shared" si="899"/>
        <v>2808</v>
      </c>
      <c r="BH3972" s="16">
        <f t="shared" si="900"/>
        <v>1497.6</v>
      </c>
      <c r="BI3972" s="16">
        <f t="shared" si="901"/>
        <v>18.72</v>
      </c>
    </row>
    <row r="3973" spans="1:61" ht="20.149999999999999" customHeight="1" x14ac:dyDescent="0.35">
      <c r="A3973">
        <v>3972</v>
      </c>
      <c r="B3973" t="s">
        <v>360</v>
      </c>
      <c r="C3973" t="s">
        <v>10585</v>
      </c>
      <c r="D3973" s="15" t="s">
        <v>4510</v>
      </c>
      <c r="E3973" s="12" t="s">
        <v>98</v>
      </c>
      <c r="G3973" s="12" t="s">
        <v>588</v>
      </c>
      <c r="H3973" s="12" t="s">
        <v>589</v>
      </c>
      <c r="I3973" s="12" t="s">
        <v>1454</v>
      </c>
      <c r="J3973" s="12" t="s">
        <v>4413</v>
      </c>
      <c r="K3973" s="12" t="s">
        <v>4413</v>
      </c>
      <c r="N3973" s="16" t="s">
        <v>206</v>
      </c>
      <c r="O3973" s="16" t="s">
        <v>4463</v>
      </c>
      <c r="P3973" s="12" t="s">
        <v>131</v>
      </c>
      <c r="Q3973" s="16">
        <v>2023</v>
      </c>
      <c r="R3973" s="16">
        <v>1.1299999999999999</v>
      </c>
      <c r="X3973" s="16">
        <v>1</v>
      </c>
      <c r="Z3973" s="16">
        <v>1.1299999999999999</v>
      </c>
      <c r="AA3973" s="16">
        <f t="shared" si="885"/>
        <v>135.6</v>
      </c>
      <c r="AB3973" s="16" t="s">
        <v>2113</v>
      </c>
      <c r="AC3973" s="16" t="s">
        <v>4454</v>
      </c>
      <c r="AD3973" s="16">
        <f t="shared" si="886"/>
        <v>47460</v>
      </c>
      <c r="AE3973" s="16">
        <f t="shared" si="887"/>
        <v>395.49999999999994</v>
      </c>
      <c r="AF3973" s="16">
        <f t="shared" si="888"/>
        <v>148312.49999999997</v>
      </c>
      <c r="AG3973" s="16">
        <f t="shared" si="889"/>
        <v>112.99999999999999</v>
      </c>
      <c r="AH3973" s="12">
        <f t="shared" si="890"/>
        <v>0</v>
      </c>
      <c r="AI3973" s="16">
        <f t="shared" si="891"/>
        <v>7.9099999999999993</v>
      </c>
      <c r="AJ3973" s="16">
        <f t="shared" si="892"/>
        <v>27289.499999999996</v>
      </c>
      <c r="AK3973" s="16">
        <f t="shared" si="893"/>
        <v>565</v>
      </c>
      <c r="AL3973" s="16">
        <f t="shared" si="894"/>
        <v>5649.9999999999991</v>
      </c>
      <c r="AM3973" s="16">
        <f t="shared" si="895"/>
        <v>90399.999999999985</v>
      </c>
      <c r="AN3973" s="16">
        <f t="shared" si="896"/>
        <v>319111.99999999994</v>
      </c>
      <c r="AO3973" s="12" t="s">
        <v>1486</v>
      </c>
      <c r="AP3973" s="16">
        <v>1.1299999999999999</v>
      </c>
      <c r="AQ3973" s="16" t="s">
        <v>204</v>
      </c>
      <c r="AS3973" s="16" t="s">
        <v>2422</v>
      </c>
      <c r="AT3973" s="16" t="s">
        <v>3104</v>
      </c>
      <c r="AU3973" t="s">
        <v>2384</v>
      </c>
      <c r="AV3973" s="15" t="s">
        <v>2635</v>
      </c>
      <c r="AX3973" s="16" t="s">
        <v>204</v>
      </c>
      <c r="AY3973" s="16" t="s">
        <v>207</v>
      </c>
      <c r="AZ3973" s="16" t="s">
        <v>207</v>
      </c>
      <c r="BA3973" s="16" t="s">
        <v>207</v>
      </c>
      <c r="BB3973" s="16" t="s">
        <v>207</v>
      </c>
      <c r="BC3973" s="16">
        <v>1.1299999999999999</v>
      </c>
      <c r="BD3973" s="16">
        <f t="shared" si="897"/>
        <v>3.9549999999999996</v>
      </c>
      <c r="BE3973" s="16">
        <f t="shared" si="898"/>
        <v>1994.4499999999996</v>
      </c>
      <c r="BG3973" s="16">
        <f t="shared" si="899"/>
        <v>1355.9999999999998</v>
      </c>
      <c r="BH3973" s="16">
        <f t="shared" si="900"/>
        <v>723.19999999999993</v>
      </c>
      <c r="BI3973" s="16">
        <f t="shared" si="901"/>
        <v>9.0399999999999991</v>
      </c>
    </row>
    <row r="3974" spans="1:61" ht="20.149999999999999" customHeight="1" x14ac:dyDescent="0.35">
      <c r="A3974">
        <v>3973</v>
      </c>
      <c r="B3974" t="s">
        <v>360</v>
      </c>
      <c r="C3974" t="s">
        <v>10586</v>
      </c>
      <c r="D3974" s="15" t="s">
        <v>1429</v>
      </c>
      <c r="E3974" s="12" t="s">
        <v>98</v>
      </c>
      <c r="G3974" s="12" t="s">
        <v>588</v>
      </c>
      <c r="H3974" s="12" t="s">
        <v>589</v>
      </c>
      <c r="I3974" s="12" t="s">
        <v>1454</v>
      </c>
      <c r="J3974" s="12" t="s">
        <v>4413</v>
      </c>
      <c r="K3974" s="12" t="s">
        <v>4413</v>
      </c>
      <c r="N3974" s="16" t="s">
        <v>206</v>
      </c>
      <c r="O3974" s="16" t="s">
        <v>4463</v>
      </c>
      <c r="P3974" s="12" t="s">
        <v>131</v>
      </c>
      <c r="Q3974" s="16">
        <v>2023</v>
      </c>
      <c r="R3974" s="16">
        <v>1.2</v>
      </c>
      <c r="X3974" s="16">
        <v>1</v>
      </c>
      <c r="Z3974" s="16">
        <v>1.2</v>
      </c>
      <c r="AA3974" s="16">
        <f t="shared" si="885"/>
        <v>144</v>
      </c>
      <c r="AB3974" s="16" t="s">
        <v>2113</v>
      </c>
      <c r="AC3974" s="16" t="s">
        <v>4415</v>
      </c>
      <c r="AD3974" s="16">
        <f t="shared" si="886"/>
        <v>50400</v>
      </c>
      <c r="AE3974" s="16">
        <f t="shared" si="887"/>
        <v>420</v>
      </c>
      <c r="AF3974" s="16">
        <f t="shared" si="888"/>
        <v>157500</v>
      </c>
      <c r="AG3974" s="16">
        <f t="shared" si="889"/>
        <v>120</v>
      </c>
      <c r="AH3974" s="12">
        <f t="shared" si="890"/>
        <v>0</v>
      </c>
      <c r="AI3974" s="16">
        <f t="shared" si="891"/>
        <v>8.4</v>
      </c>
      <c r="AJ3974" s="16">
        <f t="shared" si="892"/>
        <v>28980</v>
      </c>
      <c r="AK3974" s="16">
        <f t="shared" si="893"/>
        <v>600</v>
      </c>
      <c r="AL3974" s="16">
        <f t="shared" si="894"/>
        <v>6000</v>
      </c>
      <c r="AM3974" s="16">
        <f t="shared" si="895"/>
        <v>96000</v>
      </c>
      <c r="AN3974" s="16">
        <f t="shared" si="896"/>
        <v>338880</v>
      </c>
      <c r="AO3974" s="12" t="s">
        <v>1486</v>
      </c>
      <c r="AP3974" s="16">
        <v>1.2</v>
      </c>
      <c r="AQ3974" s="16" t="s">
        <v>204</v>
      </c>
      <c r="AS3974" s="16" t="s">
        <v>2422</v>
      </c>
      <c r="AT3974" s="16" t="s">
        <v>3104</v>
      </c>
      <c r="AU3974" t="s">
        <v>2384</v>
      </c>
      <c r="AV3974" s="15" t="s">
        <v>2635</v>
      </c>
      <c r="AX3974" s="16" t="s">
        <v>204</v>
      </c>
      <c r="AY3974" s="16" t="s">
        <v>207</v>
      </c>
      <c r="AZ3974" s="16" t="s">
        <v>207</v>
      </c>
      <c r="BA3974" s="16" t="s">
        <v>207</v>
      </c>
      <c r="BB3974" s="16" t="s">
        <v>207</v>
      </c>
      <c r="BC3974" s="16">
        <v>1.2</v>
      </c>
      <c r="BD3974" s="16">
        <f t="shared" si="897"/>
        <v>4.2</v>
      </c>
      <c r="BE3974" s="16">
        <f t="shared" si="898"/>
        <v>2118</v>
      </c>
      <c r="BG3974" s="16">
        <f t="shared" si="899"/>
        <v>1440</v>
      </c>
      <c r="BH3974" s="16">
        <f t="shared" si="900"/>
        <v>768</v>
      </c>
      <c r="BI3974" s="16">
        <f t="shared" si="901"/>
        <v>9.6</v>
      </c>
    </row>
    <row r="3975" spans="1:61" ht="20.149999999999999" customHeight="1" x14ac:dyDescent="0.35">
      <c r="A3975">
        <v>3974</v>
      </c>
      <c r="B3975" t="s">
        <v>360</v>
      </c>
      <c r="C3975" t="s">
        <v>10587</v>
      </c>
      <c r="D3975" s="15" t="s">
        <v>804</v>
      </c>
      <c r="E3975" s="12" t="s">
        <v>98</v>
      </c>
      <c r="G3975" s="12" t="s">
        <v>588</v>
      </c>
      <c r="H3975" s="12" t="s">
        <v>589</v>
      </c>
      <c r="I3975" s="12" t="s">
        <v>1454</v>
      </c>
      <c r="J3975" s="12" t="s">
        <v>4413</v>
      </c>
      <c r="K3975" s="12" t="s">
        <v>4413</v>
      </c>
      <c r="N3975" s="16" t="s">
        <v>206</v>
      </c>
      <c r="O3975" s="16" t="s">
        <v>4463</v>
      </c>
      <c r="P3975" s="12" t="s">
        <v>131</v>
      </c>
      <c r="Q3975" s="16">
        <v>2023</v>
      </c>
      <c r="R3975" s="16">
        <v>1.78</v>
      </c>
      <c r="X3975" s="16">
        <v>1</v>
      </c>
      <c r="Z3975" s="16">
        <v>1.78</v>
      </c>
      <c r="AA3975" s="16">
        <f t="shared" si="885"/>
        <v>213.6</v>
      </c>
      <c r="AB3975" s="16" t="s">
        <v>2113</v>
      </c>
      <c r="AC3975" s="16" t="s">
        <v>4454</v>
      </c>
      <c r="AD3975" s="16">
        <f t="shared" si="886"/>
        <v>74760</v>
      </c>
      <c r="AE3975" s="16">
        <f t="shared" si="887"/>
        <v>623</v>
      </c>
      <c r="AF3975" s="16">
        <f t="shared" si="888"/>
        <v>233625</v>
      </c>
      <c r="AG3975" s="16">
        <f t="shared" si="889"/>
        <v>178</v>
      </c>
      <c r="AH3975" s="12">
        <f t="shared" si="890"/>
        <v>0</v>
      </c>
      <c r="AI3975" s="16">
        <f t="shared" si="891"/>
        <v>12.46</v>
      </c>
      <c r="AJ3975" s="16">
        <f t="shared" si="892"/>
        <v>42987</v>
      </c>
      <c r="AK3975" s="16">
        <f t="shared" si="893"/>
        <v>890</v>
      </c>
      <c r="AL3975" s="16">
        <f t="shared" si="894"/>
        <v>8900</v>
      </c>
      <c r="AM3975" s="16">
        <f t="shared" si="895"/>
        <v>142400</v>
      </c>
      <c r="AN3975" s="16">
        <f t="shared" si="896"/>
        <v>502672</v>
      </c>
      <c r="AO3975" s="12" t="s">
        <v>1486</v>
      </c>
      <c r="AP3975" s="16">
        <v>1.78</v>
      </c>
      <c r="AQ3975" s="16" t="s">
        <v>204</v>
      </c>
      <c r="AS3975" s="16" t="s">
        <v>2422</v>
      </c>
      <c r="AT3975" s="16" t="s">
        <v>3104</v>
      </c>
      <c r="AU3975" t="s">
        <v>2384</v>
      </c>
      <c r="AV3975" s="15" t="s">
        <v>2635</v>
      </c>
      <c r="AX3975" s="16" t="s">
        <v>204</v>
      </c>
      <c r="AY3975" s="16" t="s">
        <v>207</v>
      </c>
      <c r="AZ3975" s="16" t="s">
        <v>207</v>
      </c>
      <c r="BA3975" s="16" t="s">
        <v>207</v>
      </c>
      <c r="BB3975" s="16" t="s">
        <v>207</v>
      </c>
      <c r="BC3975" s="16">
        <v>1.78</v>
      </c>
      <c r="BD3975" s="16">
        <f t="shared" si="897"/>
        <v>6.23</v>
      </c>
      <c r="BE3975" s="16">
        <f t="shared" si="898"/>
        <v>3141.7</v>
      </c>
      <c r="BG3975" s="16">
        <f t="shared" si="899"/>
        <v>2136</v>
      </c>
      <c r="BH3975" s="16">
        <f t="shared" si="900"/>
        <v>1139.2</v>
      </c>
      <c r="BI3975" s="16">
        <f t="shared" si="901"/>
        <v>14.24</v>
      </c>
    </row>
    <row r="3976" spans="1:61" ht="20.149999999999999" customHeight="1" x14ac:dyDescent="0.35">
      <c r="A3976">
        <v>3975</v>
      </c>
      <c r="B3976" t="s">
        <v>360</v>
      </c>
      <c r="C3976" t="s">
        <v>10588</v>
      </c>
      <c r="D3976" s="15" t="s">
        <v>4511</v>
      </c>
      <c r="E3976" s="12" t="s">
        <v>98</v>
      </c>
      <c r="G3976" s="12" t="s">
        <v>588</v>
      </c>
      <c r="H3976" s="12" t="s">
        <v>589</v>
      </c>
      <c r="I3976" s="12" t="s">
        <v>1454</v>
      </c>
      <c r="J3976" s="12" t="s">
        <v>4413</v>
      </c>
      <c r="K3976" s="12" t="s">
        <v>4413</v>
      </c>
      <c r="N3976" s="16" t="s">
        <v>206</v>
      </c>
      <c r="O3976" s="16" t="s">
        <v>4463</v>
      </c>
      <c r="P3976" s="12" t="s">
        <v>131</v>
      </c>
      <c r="Q3976" s="16">
        <v>2023</v>
      </c>
      <c r="R3976" s="16">
        <v>0.9</v>
      </c>
      <c r="X3976" s="16">
        <v>1</v>
      </c>
      <c r="Z3976" s="16">
        <v>0.9</v>
      </c>
      <c r="AA3976" s="16">
        <f t="shared" si="885"/>
        <v>108</v>
      </c>
      <c r="AB3976" s="16" t="s">
        <v>2113</v>
      </c>
      <c r="AC3976" s="16" t="s">
        <v>4415</v>
      </c>
      <c r="AD3976" s="16">
        <f t="shared" si="886"/>
        <v>37800</v>
      </c>
      <c r="AE3976" s="16">
        <f t="shared" si="887"/>
        <v>315</v>
      </c>
      <c r="AF3976" s="16">
        <f t="shared" si="888"/>
        <v>118125</v>
      </c>
      <c r="AG3976" s="16">
        <f t="shared" si="889"/>
        <v>90</v>
      </c>
      <c r="AH3976" s="12">
        <f t="shared" si="890"/>
        <v>0</v>
      </c>
      <c r="AI3976" s="16">
        <f t="shared" si="891"/>
        <v>6.3</v>
      </c>
      <c r="AJ3976" s="16">
        <f t="shared" si="892"/>
        <v>21735</v>
      </c>
      <c r="AK3976" s="16">
        <f t="shared" si="893"/>
        <v>450</v>
      </c>
      <c r="AL3976" s="16">
        <f t="shared" si="894"/>
        <v>4500</v>
      </c>
      <c r="AM3976" s="16">
        <f t="shared" si="895"/>
        <v>72000</v>
      </c>
      <c r="AN3976" s="16">
        <f t="shared" si="896"/>
        <v>254160</v>
      </c>
      <c r="AO3976" s="12" t="s">
        <v>1486</v>
      </c>
      <c r="AP3976" s="16">
        <v>0.9</v>
      </c>
      <c r="AQ3976" s="16" t="s">
        <v>204</v>
      </c>
      <c r="AS3976" s="16" t="s">
        <v>2422</v>
      </c>
      <c r="AT3976" s="16" t="s">
        <v>3104</v>
      </c>
      <c r="AU3976" t="s">
        <v>2384</v>
      </c>
      <c r="AV3976" s="15" t="s">
        <v>2635</v>
      </c>
      <c r="AX3976" s="16" t="s">
        <v>204</v>
      </c>
      <c r="AY3976" s="16" t="s">
        <v>207</v>
      </c>
      <c r="AZ3976" s="16" t="s">
        <v>207</v>
      </c>
      <c r="BA3976" s="16" t="s">
        <v>207</v>
      </c>
      <c r="BB3976" s="16" t="s">
        <v>207</v>
      </c>
      <c r="BC3976" s="16">
        <v>0.9</v>
      </c>
      <c r="BD3976" s="16">
        <f t="shared" si="897"/>
        <v>3.15</v>
      </c>
      <c r="BE3976" s="16">
        <f t="shared" si="898"/>
        <v>1588.5</v>
      </c>
      <c r="BG3976" s="16">
        <f t="shared" si="899"/>
        <v>1080</v>
      </c>
      <c r="BH3976" s="16">
        <f t="shared" si="900"/>
        <v>576</v>
      </c>
      <c r="BI3976" s="16">
        <f t="shared" si="901"/>
        <v>7.2</v>
      </c>
    </row>
    <row r="3977" spans="1:61" ht="20.149999999999999" customHeight="1" x14ac:dyDescent="0.35">
      <c r="A3977">
        <v>3976</v>
      </c>
      <c r="B3977" t="s">
        <v>360</v>
      </c>
      <c r="C3977" t="s">
        <v>10589</v>
      </c>
      <c r="D3977" s="15" t="s">
        <v>1906</v>
      </c>
      <c r="E3977" s="12" t="s">
        <v>98</v>
      </c>
      <c r="G3977" s="12" t="s">
        <v>588</v>
      </c>
      <c r="H3977" s="12" t="s">
        <v>589</v>
      </c>
      <c r="I3977" s="12" t="s">
        <v>1454</v>
      </c>
      <c r="J3977" s="12" t="s">
        <v>4413</v>
      </c>
      <c r="K3977" s="12" t="s">
        <v>4413</v>
      </c>
      <c r="N3977" s="16" t="s">
        <v>206</v>
      </c>
      <c r="O3977" s="16" t="s">
        <v>4463</v>
      </c>
      <c r="P3977" s="12" t="s">
        <v>131</v>
      </c>
      <c r="Q3977" s="16">
        <v>2023</v>
      </c>
      <c r="R3977" s="16">
        <v>0.9</v>
      </c>
      <c r="X3977" s="16">
        <v>1</v>
      </c>
      <c r="Z3977" s="16">
        <v>0.9</v>
      </c>
      <c r="AA3977" s="16">
        <f t="shared" si="885"/>
        <v>108</v>
      </c>
      <c r="AB3977" s="16" t="s">
        <v>2113</v>
      </c>
      <c r="AC3977" s="16" t="s">
        <v>4454</v>
      </c>
      <c r="AD3977" s="16">
        <f t="shared" si="886"/>
        <v>37800</v>
      </c>
      <c r="AE3977" s="16">
        <f t="shared" si="887"/>
        <v>315</v>
      </c>
      <c r="AF3977" s="16">
        <f t="shared" si="888"/>
        <v>118125</v>
      </c>
      <c r="AG3977" s="16">
        <f t="shared" si="889"/>
        <v>90</v>
      </c>
      <c r="AH3977" s="12">
        <f t="shared" si="890"/>
        <v>0</v>
      </c>
      <c r="AI3977" s="16">
        <f t="shared" si="891"/>
        <v>6.3</v>
      </c>
      <c r="AJ3977" s="16">
        <f t="shared" si="892"/>
        <v>21735</v>
      </c>
      <c r="AK3977" s="16">
        <f t="shared" si="893"/>
        <v>450</v>
      </c>
      <c r="AL3977" s="16">
        <f t="shared" si="894"/>
        <v>4500</v>
      </c>
      <c r="AM3977" s="16">
        <f t="shared" si="895"/>
        <v>72000</v>
      </c>
      <c r="AN3977" s="16">
        <f t="shared" si="896"/>
        <v>254160</v>
      </c>
      <c r="AO3977" s="12" t="s">
        <v>1486</v>
      </c>
      <c r="AP3977" s="16">
        <v>0.9</v>
      </c>
      <c r="AQ3977" s="16" t="s">
        <v>204</v>
      </c>
      <c r="AS3977" s="16" t="s">
        <v>2422</v>
      </c>
      <c r="AT3977" s="16" t="s">
        <v>3104</v>
      </c>
      <c r="AU3977" t="s">
        <v>2384</v>
      </c>
      <c r="AV3977" s="15" t="s">
        <v>2635</v>
      </c>
      <c r="AX3977" s="16" t="s">
        <v>204</v>
      </c>
      <c r="AY3977" s="16" t="s">
        <v>207</v>
      </c>
      <c r="AZ3977" s="16" t="s">
        <v>207</v>
      </c>
      <c r="BA3977" s="16" t="s">
        <v>207</v>
      </c>
      <c r="BB3977" s="16" t="s">
        <v>207</v>
      </c>
      <c r="BC3977" s="16">
        <v>0.9</v>
      </c>
      <c r="BD3977" s="16">
        <f t="shared" si="897"/>
        <v>3.15</v>
      </c>
      <c r="BE3977" s="16">
        <f t="shared" si="898"/>
        <v>1588.5</v>
      </c>
      <c r="BG3977" s="16">
        <f t="shared" si="899"/>
        <v>1080</v>
      </c>
      <c r="BH3977" s="16">
        <f t="shared" si="900"/>
        <v>576</v>
      </c>
      <c r="BI3977" s="16">
        <f t="shared" si="901"/>
        <v>7.2</v>
      </c>
    </row>
    <row r="3978" spans="1:61" ht="20.149999999999999" customHeight="1" x14ac:dyDescent="0.35">
      <c r="A3978">
        <v>3977</v>
      </c>
      <c r="B3978" t="s">
        <v>360</v>
      </c>
      <c r="C3978" t="s">
        <v>10590</v>
      </c>
      <c r="D3978" s="15" t="s">
        <v>4512</v>
      </c>
      <c r="E3978" s="12" t="s">
        <v>98</v>
      </c>
      <c r="G3978" s="12" t="s">
        <v>588</v>
      </c>
      <c r="H3978" s="12" t="s">
        <v>589</v>
      </c>
      <c r="I3978" s="12" t="s">
        <v>1454</v>
      </c>
      <c r="J3978" s="12" t="s">
        <v>4413</v>
      </c>
      <c r="K3978" s="12" t="s">
        <v>4413</v>
      </c>
      <c r="N3978" s="16" t="s">
        <v>206</v>
      </c>
      <c r="O3978" s="16" t="s">
        <v>4463</v>
      </c>
      <c r="P3978" s="12" t="s">
        <v>131</v>
      </c>
      <c r="Q3978" s="16">
        <v>2023</v>
      </c>
      <c r="R3978" s="16">
        <v>0.6</v>
      </c>
      <c r="X3978" s="16">
        <v>1</v>
      </c>
      <c r="Z3978" s="16">
        <v>0.6</v>
      </c>
      <c r="AA3978" s="16">
        <f t="shared" si="885"/>
        <v>72</v>
      </c>
      <c r="AB3978" s="16" t="s">
        <v>2113</v>
      </c>
      <c r="AC3978" s="16" t="s">
        <v>4415</v>
      </c>
      <c r="AD3978" s="16">
        <f t="shared" si="886"/>
        <v>25200</v>
      </c>
      <c r="AE3978" s="16">
        <f t="shared" si="887"/>
        <v>210</v>
      </c>
      <c r="AF3978" s="16">
        <f t="shared" si="888"/>
        <v>78750</v>
      </c>
      <c r="AG3978" s="16">
        <f t="shared" si="889"/>
        <v>60</v>
      </c>
      <c r="AH3978" s="12">
        <f t="shared" si="890"/>
        <v>0</v>
      </c>
      <c r="AI3978" s="16">
        <f t="shared" si="891"/>
        <v>4.2</v>
      </c>
      <c r="AJ3978" s="16">
        <f t="shared" si="892"/>
        <v>14490</v>
      </c>
      <c r="AK3978" s="16">
        <f t="shared" si="893"/>
        <v>300</v>
      </c>
      <c r="AL3978" s="16">
        <f t="shared" si="894"/>
        <v>3000</v>
      </c>
      <c r="AM3978" s="16">
        <f t="shared" si="895"/>
        <v>48000</v>
      </c>
      <c r="AN3978" s="16">
        <f t="shared" si="896"/>
        <v>169440</v>
      </c>
      <c r="AO3978" s="12" t="s">
        <v>1486</v>
      </c>
      <c r="AP3978" s="16">
        <v>0.6</v>
      </c>
      <c r="AQ3978" s="16" t="s">
        <v>204</v>
      </c>
      <c r="AS3978" s="16" t="s">
        <v>2422</v>
      </c>
      <c r="AT3978" s="16" t="s">
        <v>3104</v>
      </c>
      <c r="AU3978" t="s">
        <v>2384</v>
      </c>
      <c r="AV3978" s="15" t="s">
        <v>2635</v>
      </c>
      <c r="AX3978" s="16" t="s">
        <v>204</v>
      </c>
      <c r="AY3978" s="16" t="s">
        <v>207</v>
      </c>
      <c r="AZ3978" s="16" t="s">
        <v>207</v>
      </c>
      <c r="BA3978" s="16" t="s">
        <v>207</v>
      </c>
      <c r="BB3978" s="16" t="s">
        <v>207</v>
      </c>
      <c r="BC3978" s="16">
        <v>0.6</v>
      </c>
      <c r="BD3978" s="16">
        <f t="shared" si="897"/>
        <v>2.1</v>
      </c>
      <c r="BE3978" s="16">
        <f t="shared" si="898"/>
        <v>1059</v>
      </c>
      <c r="BG3978" s="16">
        <f t="shared" si="899"/>
        <v>720</v>
      </c>
      <c r="BH3978" s="16">
        <f t="shared" si="900"/>
        <v>384</v>
      </c>
      <c r="BI3978" s="16">
        <f t="shared" si="901"/>
        <v>4.8</v>
      </c>
    </row>
    <row r="3979" spans="1:61" ht="20.149999999999999" customHeight="1" x14ac:dyDescent="0.35">
      <c r="A3979">
        <v>3978</v>
      </c>
      <c r="B3979" t="s">
        <v>360</v>
      </c>
      <c r="C3979" t="s">
        <v>10591</v>
      </c>
      <c r="D3979" s="15" t="s">
        <v>816</v>
      </c>
      <c r="E3979" s="12" t="s">
        <v>98</v>
      </c>
      <c r="G3979" s="12" t="s">
        <v>588</v>
      </c>
      <c r="H3979" s="12" t="s">
        <v>589</v>
      </c>
      <c r="I3979" s="12" t="s">
        <v>1454</v>
      </c>
      <c r="J3979" s="12" t="s">
        <v>4413</v>
      </c>
      <c r="K3979" s="12" t="s">
        <v>4413</v>
      </c>
      <c r="N3979" s="16" t="s">
        <v>206</v>
      </c>
      <c r="O3979" s="16" t="s">
        <v>4463</v>
      </c>
      <c r="P3979" s="12" t="s">
        <v>131</v>
      </c>
      <c r="Q3979" s="16">
        <v>2023</v>
      </c>
      <c r="R3979" s="16">
        <v>2.4</v>
      </c>
      <c r="X3979" s="16">
        <v>1</v>
      </c>
      <c r="Z3979" s="16">
        <v>2.4</v>
      </c>
      <c r="AA3979" s="16">
        <f t="shared" si="885"/>
        <v>288</v>
      </c>
      <c r="AB3979" s="16" t="s">
        <v>2113</v>
      </c>
      <c r="AC3979" s="16" t="s">
        <v>4454</v>
      </c>
      <c r="AD3979" s="16">
        <f t="shared" si="886"/>
        <v>100800</v>
      </c>
      <c r="AE3979" s="16">
        <f t="shared" si="887"/>
        <v>840</v>
      </c>
      <c r="AF3979" s="16">
        <f t="shared" si="888"/>
        <v>315000</v>
      </c>
      <c r="AG3979" s="16">
        <f t="shared" si="889"/>
        <v>240</v>
      </c>
      <c r="AH3979" s="12">
        <f t="shared" si="890"/>
        <v>0</v>
      </c>
      <c r="AI3979" s="16">
        <f t="shared" si="891"/>
        <v>16.8</v>
      </c>
      <c r="AJ3979" s="16">
        <f t="shared" si="892"/>
        <v>57960</v>
      </c>
      <c r="AK3979" s="16">
        <f t="shared" si="893"/>
        <v>1200</v>
      </c>
      <c r="AL3979" s="16">
        <f t="shared" si="894"/>
        <v>12000</v>
      </c>
      <c r="AM3979" s="16">
        <f t="shared" si="895"/>
        <v>192000</v>
      </c>
      <c r="AN3979" s="16">
        <f t="shared" si="896"/>
        <v>677760</v>
      </c>
      <c r="AO3979" s="12" t="s">
        <v>1486</v>
      </c>
      <c r="AP3979" s="16">
        <v>2.4</v>
      </c>
      <c r="AQ3979" s="16" t="s">
        <v>204</v>
      </c>
      <c r="AS3979" s="16" t="s">
        <v>2422</v>
      </c>
      <c r="AT3979" s="16" t="s">
        <v>3104</v>
      </c>
      <c r="AU3979" t="s">
        <v>2384</v>
      </c>
      <c r="AV3979" s="15" t="s">
        <v>2635</v>
      </c>
      <c r="AX3979" s="16" t="s">
        <v>207</v>
      </c>
      <c r="AY3979" s="16" t="s">
        <v>207</v>
      </c>
      <c r="AZ3979" s="16" t="s">
        <v>207</v>
      </c>
      <c r="BA3979" s="16" t="s">
        <v>207</v>
      </c>
      <c r="BB3979" s="16" t="s">
        <v>207</v>
      </c>
      <c r="BC3979" s="16">
        <v>2.4</v>
      </c>
      <c r="BD3979" s="16">
        <f t="shared" si="897"/>
        <v>8.4</v>
      </c>
      <c r="BE3979" s="16">
        <f t="shared" si="898"/>
        <v>4236</v>
      </c>
      <c r="BG3979" s="16">
        <f t="shared" si="899"/>
        <v>2880</v>
      </c>
      <c r="BH3979" s="16">
        <f t="shared" si="900"/>
        <v>1536</v>
      </c>
      <c r="BI3979" s="16">
        <f t="shared" si="901"/>
        <v>19.2</v>
      </c>
    </row>
    <row r="3980" spans="1:61" ht="20.149999999999999" customHeight="1" x14ac:dyDescent="0.35">
      <c r="A3980">
        <v>3979</v>
      </c>
      <c r="B3980" t="s">
        <v>360</v>
      </c>
      <c r="C3980" t="s">
        <v>10592</v>
      </c>
      <c r="D3980" s="15" t="s">
        <v>4513</v>
      </c>
      <c r="E3980" s="12" t="s">
        <v>93</v>
      </c>
      <c r="G3980" s="12" t="s">
        <v>588</v>
      </c>
      <c r="H3980" s="12" t="s">
        <v>589</v>
      </c>
      <c r="I3980" s="12" t="s">
        <v>1454</v>
      </c>
      <c r="J3980" s="12" t="s">
        <v>4413</v>
      </c>
      <c r="K3980" s="12" t="s">
        <v>4413</v>
      </c>
      <c r="N3980" s="16" t="s">
        <v>206</v>
      </c>
      <c r="O3980" s="16" t="s">
        <v>4463</v>
      </c>
      <c r="P3980" s="12" t="s">
        <v>131</v>
      </c>
      <c r="Q3980" s="16">
        <v>2023</v>
      </c>
      <c r="R3980" s="16">
        <v>0.6</v>
      </c>
      <c r="X3980" s="16">
        <v>1</v>
      </c>
      <c r="Z3980" s="16">
        <v>0.6</v>
      </c>
      <c r="AA3980" s="16">
        <f t="shared" si="885"/>
        <v>72</v>
      </c>
      <c r="AB3980" s="16" t="s">
        <v>2113</v>
      </c>
      <c r="AC3980" s="16" t="s">
        <v>4415</v>
      </c>
      <c r="AD3980" s="16">
        <f t="shared" si="886"/>
        <v>25200</v>
      </c>
      <c r="AE3980" s="16">
        <f t="shared" si="887"/>
        <v>210</v>
      </c>
      <c r="AF3980" s="16">
        <f t="shared" si="888"/>
        <v>78750</v>
      </c>
      <c r="AG3980" s="16">
        <f t="shared" si="889"/>
        <v>60</v>
      </c>
      <c r="AH3980" s="12">
        <f t="shared" si="890"/>
        <v>0</v>
      </c>
      <c r="AI3980" s="16">
        <f t="shared" si="891"/>
        <v>4.2</v>
      </c>
      <c r="AJ3980" s="16">
        <f t="shared" si="892"/>
        <v>14490</v>
      </c>
      <c r="AK3980" s="16">
        <f t="shared" si="893"/>
        <v>300</v>
      </c>
      <c r="AL3980" s="16">
        <f t="shared" si="894"/>
        <v>3000</v>
      </c>
      <c r="AM3980" s="16">
        <f t="shared" si="895"/>
        <v>48000</v>
      </c>
      <c r="AN3980" s="16">
        <f t="shared" si="896"/>
        <v>169440</v>
      </c>
      <c r="AO3980" s="12" t="s">
        <v>1486</v>
      </c>
      <c r="AP3980" s="16">
        <v>0.6</v>
      </c>
      <c r="AQ3980" s="16" t="s">
        <v>204</v>
      </c>
      <c r="AS3980" s="16" t="s">
        <v>2422</v>
      </c>
      <c r="AT3980" s="16" t="s">
        <v>3104</v>
      </c>
      <c r="AU3980" t="s">
        <v>2384</v>
      </c>
      <c r="AV3980" s="15" t="s">
        <v>2635</v>
      </c>
      <c r="AX3980" s="16" t="s">
        <v>207</v>
      </c>
      <c r="AY3980" s="16" t="s">
        <v>207</v>
      </c>
      <c r="AZ3980" s="16" t="s">
        <v>207</v>
      </c>
      <c r="BA3980" s="16" t="s">
        <v>207</v>
      </c>
      <c r="BB3980" s="16" t="s">
        <v>207</v>
      </c>
      <c r="BC3980" s="16">
        <v>0.6</v>
      </c>
      <c r="BD3980" s="16">
        <f t="shared" si="897"/>
        <v>2.1</v>
      </c>
      <c r="BE3980" s="16">
        <f t="shared" si="898"/>
        <v>1059</v>
      </c>
      <c r="BG3980" s="16">
        <f t="shared" si="899"/>
        <v>720</v>
      </c>
      <c r="BH3980" s="16">
        <f t="shared" si="900"/>
        <v>384</v>
      </c>
      <c r="BI3980" s="16">
        <f t="shared" si="901"/>
        <v>4.8</v>
      </c>
    </row>
    <row r="3981" spans="1:61" ht="20.149999999999999" customHeight="1" x14ac:dyDescent="0.35">
      <c r="A3981">
        <v>3980</v>
      </c>
      <c r="B3981" t="s">
        <v>360</v>
      </c>
      <c r="C3981" t="s">
        <v>10593</v>
      </c>
      <c r="D3981" s="15" t="s">
        <v>4514</v>
      </c>
      <c r="E3981" s="12" t="s">
        <v>98</v>
      </c>
      <c r="G3981" s="12" t="s">
        <v>588</v>
      </c>
      <c r="H3981" s="12" t="s">
        <v>589</v>
      </c>
      <c r="I3981" s="12" t="s">
        <v>1454</v>
      </c>
      <c r="J3981" s="12" t="s">
        <v>4413</v>
      </c>
      <c r="K3981" s="12" t="s">
        <v>4413</v>
      </c>
      <c r="N3981" s="16" t="s">
        <v>206</v>
      </c>
      <c r="O3981" s="16" t="s">
        <v>4463</v>
      </c>
      <c r="P3981" s="12" t="s">
        <v>131</v>
      </c>
      <c r="Q3981" s="16">
        <v>2023</v>
      </c>
      <c r="R3981" s="16">
        <v>1.23</v>
      </c>
      <c r="X3981" s="16">
        <v>1</v>
      </c>
      <c r="Z3981" s="16">
        <v>1.23</v>
      </c>
      <c r="AA3981" s="16">
        <f t="shared" si="885"/>
        <v>147.6</v>
      </c>
      <c r="AB3981" s="16" t="s">
        <v>2113</v>
      </c>
      <c r="AC3981" s="16" t="s">
        <v>4454</v>
      </c>
      <c r="AD3981" s="16">
        <f t="shared" si="886"/>
        <v>51660</v>
      </c>
      <c r="AE3981" s="16">
        <f t="shared" si="887"/>
        <v>430.5</v>
      </c>
      <c r="AF3981" s="16">
        <f t="shared" si="888"/>
        <v>161437.5</v>
      </c>
      <c r="AG3981" s="16">
        <f t="shared" si="889"/>
        <v>123</v>
      </c>
      <c r="AH3981" s="12">
        <f t="shared" si="890"/>
        <v>0</v>
      </c>
      <c r="AI3981" s="16">
        <f t="shared" si="891"/>
        <v>8.61</v>
      </c>
      <c r="AJ3981" s="16">
        <f t="shared" si="892"/>
        <v>29704.499999999996</v>
      </c>
      <c r="AK3981" s="16">
        <f t="shared" si="893"/>
        <v>615</v>
      </c>
      <c r="AL3981" s="16">
        <f t="shared" si="894"/>
        <v>6150</v>
      </c>
      <c r="AM3981" s="16">
        <f t="shared" si="895"/>
        <v>98400</v>
      </c>
      <c r="AN3981" s="16">
        <f t="shared" si="896"/>
        <v>347352</v>
      </c>
      <c r="AO3981" s="12" t="s">
        <v>1486</v>
      </c>
      <c r="AP3981" s="16">
        <v>1.23</v>
      </c>
      <c r="AQ3981" s="16" t="s">
        <v>204</v>
      </c>
      <c r="AS3981" s="16" t="s">
        <v>2422</v>
      </c>
      <c r="AT3981" s="16" t="s">
        <v>3104</v>
      </c>
      <c r="AU3981" t="s">
        <v>2384</v>
      </c>
      <c r="AV3981" s="15" t="s">
        <v>2635</v>
      </c>
      <c r="AX3981" s="16" t="s">
        <v>204</v>
      </c>
      <c r="AY3981" s="16" t="s">
        <v>207</v>
      </c>
      <c r="AZ3981" s="16" t="s">
        <v>207</v>
      </c>
      <c r="BA3981" s="16" t="s">
        <v>207</v>
      </c>
      <c r="BB3981" s="16" t="s">
        <v>207</v>
      </c>
      <c r="BC3981" s="16">
        <v>1.23</v>
      </c>
      <c r="BD3981" s="16">
        <f t="shared" si="897"/>
        <v>4.3049999999999997</v>
      </c>
      <c r="BE3981" s="16">
        <f t="shared" si="898"/>
        <v>2170.9499999999998</v>
      </c>
      <c r="BG3981" s="16">
        <f t="shared" si="899"/>
        <v>1476</v>
      </c>
      <c r="BH3981" s="16">
        <f t="shared" si="900"/>
        <v>787.2</v>
      </c>
      <c r="BI3981" s="16">
        <f t="shared" si="901"/>
        <v>9.84</v>
      </c>
    </row>
    <row r="3982" spans="1:61" ht="20.149999999999999" customHeight="1" x14ac:dyDescent="0.35">
      <c r="A3982">
        <v>3981</v>
      </c>
      <c r="B3982" t="s">
        <v>360</v>
      </c>
      <c r="C3982" t="s">
        <v>10594</v>
      </c>
      <c r="D3982" s="15" t="s">
        <v>4515</v>
      </c>
      <c r="E3982" s="12" t="s">
        <v>98</v>
      </c>
      <c r="G3982" s="12" t="s">
        <v>588</v>
      </c>
      <c r="H3982" s="12" t="s">
        <v>589</v>
      </c>
      <c r="I3982" s="12" t="s">
        <v>1454</v>
      </c>
      <c r="J3982" s="12" t="s">
        <v>4413</v>
      </c>
      <c r="K3982" s="12" t="s">
        <v>4413</v>
      </c>
      <c r="N3982" s="16" t="s">
        <v>206</v>
      </c>
      <c r="O3982" s="16" t="s">
        <v>4463</v>
      </c>
      <c r="P3982" s="12" t="s">
        <v>131</v>
      </c>
      <c r="Q3982" s="16">
        <v>2023</v>
      </c>
      <c r="R3982" s="16">
        <v>1.8</v>
      </c>
      <c r="X3982" s="16">
        <v>1</v>
      </c>
      <c r="Z3982" s="16">
        <v>1.8</v>
      </c>
      <c r="AA3982" s="16">
        <f t="shared" si="885"/>
        <v>216</v>
      </c>
      <c r="AB3982" s="16" t="s">
        <v>2113</v>
      </c>
      <c r="AC3982" s="16" t="s">
        <v>4415</v>
      </c>
      <c r="AD3982" s="16">
        <f t="shared" si="886"/>
        <v>75600</v>
      </c>
      <c r="AE3982" s="16">
        <f t="shared" si="887"/>
        <v>630</v>
      </c>
      <c r="AF3982" s="16">
        <f t="shared" si="888"/>
        <v>236250</v>
      </c>
      <c r="AG3982" s="16">
        <f t="shared" si="889"/>
        <v>180</v>
      </c>
      <c r="AH3982" s="12">
        <f t="shared" si="890"/>
        <v>0</v>
      </c>
      <c r="AI3982" s="16">
        <f t="shared" si="891"/>
        <v>12.6</v>
      </c>
      <c r="AJ3982" s="16">
        <f t="shared" si="892"/>
        <v>43470</v>
      </c>
      <c r="AK3982" s="16">
        <f t="shared" si="893"/>
        <v>900</v>
      </c>
      <c r="AL3982" s="16">
        <f t="shared" si="894"/>
        <v>9000</v>
      </c>
      <c r="AM3982" s="16">
        <f t="shared" si="895"/>
        <v>144000</v>
      </c>
      <c r="AN3982" s="16">
        <f t="shared" si="896"/>
        <v>508320</v>
      </c>
      <c r="AO3982" s="12" t="s">
        <v>1486</v>
      </c>
      <c r="AP3982" s="16">
        <v>1.8</v>
      </c>
      <c r="AQ3982" s="16" t="s">
        <v>204</v>
      </c>
      <c r="AS3982" s="16" t="s">
        <v>2422</v>
      </c>
      <c r="AT3982" s="16" t="s">
        <v>3104</v>
      </c>
      <c r="AU3982" t="s">
        <v>2384</v>
      </c>
      <c r="AV3982" s="15" t="s">
        <v>2635</v>
      </c>
      <c r="AX3982" s="16" t="s">
        <v>207</v>
      </c>
      <c r="AY3982" s="16" t="s">
        <v>207</v>
      </c>
      <c r="AZ3982" s="16" t="s">
        <v>207</v>
      </c>
      <c r="BA3982" s="16" t="s">
        <v>207</v>
      </c>
      <c r="BB3982" s="16" t="s">
        <v>207</v>
      </c>
      <c r="BC3982" s="16">
        <v>1.8</v>
      </c>
      <c r="BD3982" s="16">
        <f t="shared" si="897"/>
        <v>6.3</v>
      </c>
      <c r="BE3982" s="16">
        <f t="shared" si="898"/>
        <v>3177</v>
      </c>
      <c r="BG3982" s="16">
        <f t="shared" si="899"/>
        <v>2160</v>
      </c>
      <c r="BH3982" s="16">
        <f t="shared" si="900"/>
        <v>1152</v>
      </c>
      <c r="BI3982" s="16">
        <f t="shared" si="901"/>
        <v>14.4</v>
      </c>
    </row>
    <row r="3983" spans="1:61" ht="20.149999999999999" customHeight="1" x14ac:dyDescent="0.35">
      <c r="A3983">
        <v>3982</v>
      </c>
      <c r="B3983" t="s">
        <v>360</v>
      </c>
      <c r="C3983" t="s">
        <v>10595</v>
      </c>
      <c r="D3983" s="15" t="s">
        <v>664</v>
      </c>
      <c r="E3983" s="12" t="s">
        <v>98</v>
      </c>
      <c r="G3983" s="12" t="s">
        <v>588</v>
      </c>
      <c r="H3983" s="12" t="s">
        <v>589</v>
      </c>
      <c r="I3983" s="12" t="s">
        <v>1454</v>
      </c>
      <c r="J3983" s="12" t="s">
        <v>4413</v>
      </c>
      <c r="K3983" s="12" t="s">
        <v>4413</v>
      </c>
      <c r="N3983" s="16" t="s">
        <v>206</v>
      </c>
      <c r="O3983" s="16" t="s">
        <v>4463</v>
      </c>
      <c r="P3983" s="12" t="s">
        <v>131</v>
      </c>
      <c r="Q3983" s="16">
        <v>2023</v>
      </c>
      <c r="R3983" s="16">
        <v>1.2</v>
      </c>
      <c r="X3983" s="16">
        <v>1</v>
      </c>
      <c r="Z3983" s="16">
        <v>1.2</v>
      </c>
      <c r="AA3983" s="16">
        <f t="shared" si="885"/>
        <v>144</v>
      </c>
      <c r="AB3983" s="16" t="s">
        <v>2113</v>
      </c>
      <c r="AC3983" s="16" t="s">
        <v>4454</v>
      </c>
      <c r="AD3983" s="16">
        <f t="shared" si="886"/>
        <v>50400</v>
      </c>
      <c r="AE3983" s="16">
        <f t="shared" si="887"/>
        <v>420</v>
      </c>
      <c r="AF3983" s="16">
        <f t="shared" si="888"/>
        <v>157500</v>
      </c>
      <c r="AG3983" s="16">
        <f t="shared" si="889"/>
        <v>120</v>
      </c>
      <c r="AH3983" s="12">
        <f t="shared" si="890"/>
        <v>0</v>
      </c>
      <c r="AI3983" s="16">
        <f t="shared" si="891"/>
        <v>8.4</v>
      </c>
      <c r="AJ3983" s="16">
        <f t="shared" si="892"/>
        <v>28980</v>
      </c>
      <c r="AK3983" s="16">
        <f t="shared" si="893"/>
        <v>600</v>
      </c>
      <c r="AL3983" s="16">
        <f t="shared" si="894"/>
        <v>6000</v>
      </c>
      <c r="AM3983" s="16">
        <f t="shared" si="895"/>
        <v>96000</v>
      </c>
      <c r="AN3983" s="16">
        <f t="shared" si="896"/>
        <v>338880</v>
      </c>
      <c r="AO3983" s="12" t="s">
        <v>1486</v>
      </c>
      <c r="AP3983" s="16">
        <v>1.2</v>
      </c>
      <c r="AQ3983" s="16" t="s">
        <v>204</v>
      </c>
      <c r="AS3983" s="16" t="s">
        <v>2422</v>
      </c>
      <c r="AT3983" s="16" t="s">
        <v>3104</v>
      </c>
      <c r="AU3983" t="s">
        <v>2384</v>
      </c>
      <c r="AV3983" s="15" t="s">
        <v>2635</v>
      </c>
      <c r="AX3983" s="16" t="s">
        <v>207</v>
      </c>
      <c r="AY3983" s="16" t="s">
        <v>207</v>
      </c>
      <c r="AZ3983" s="16" t="s">
        <v>207</v>
      </c>
      <c r="BA3983" s="16" t="s">
        <v>207</v>
      </c>
      <c r="BB3983" s="16" t="s">
        <v>207</v>
      </c>
      <c r="BC3983" s="16">
        <v>1.2</v>
      </c>
      <c r="BD3983" s="16">
        <f t="shared" si="897"/>
        <v>4.2</v>
      </c>
      <c r="BE3983" s="16">
        <f t="shared" si="898"/>
        <v>2118</v>
      </c>
      <c r="BG3983" s="16">
        <f t="shared" si="899"/>
        <v>1440</v>
      </c>
      <c r="BH3983" s="16">
        <f t="shared" si="900"/>
        <v>768</v>
      </c>
      <c r="BI3983" s="16">
        <f t="shared" si="901"/>
        <v>9.6</v>
      </c>
    </row>
    <row r="3984" spans="1:61" ht="20.149999999999999" customHeight="1" x14ac:dyDescent="0.35">
      <c r="A3984">
        <v>3983</v>
      </c>
      <c r="B3984" t="s">
        <v>360</v>
      </c>
      <c r="C3984" t="s">
        <v>10596</v>
      </c>
      <c r="D3984" s="15" t="s">
        <v>4484</v>
      </c>
      <c r="E3984" s="12" t="s">
        <v>98</v>
      </c>
      <c r="G3984" s="12" t="s">
        <v>588</v>
      </c>
      <c r="H3984" s="12" t="s">
        <v>589</v>
      </c>
      <c r="I3984" s="12" t="s">
        <v>1454</v>
      </c>
      <c r="J3984" s="12" t="s">
        <v>4413</v>
      </c>
      <c r="K3984" s="12" t="s">
        <v>4413</v>
      </c>
      <c r="N3984" s="16" t="s">
        <v>206</v>
      </c>
      <c r="O3984" s="16" t="s">
        <v>4463</v>
      </c>
      <c r="P3984" s="12" t="s">
        <v>131</v>
      </c>
      <c r="Q3984" s="16">
        <v>2023</v>
      </c>
      <c r="R3984" s="16">
        <v>1</v>
      </c>
      <c r="X3984" s="16">
        <v>1</v>
      </c>
      <c r="Z3984" s="16">
        <v>1</v>
      </c>
      <c r="AA3984" s="16">
        <f t="shared" si="885"/>
        <v>120</v>
      </c>
      <c r="AB3984" s="16" t="s">
        <v>2113</v>
      </c>
      <c r="AC3984" s="16" t="s">
        <v>4415</v>
      </c>
      <c r="AD3984" s="16">
        <f t="shared" si="886"/>
        <v>42000</v>
      </c>
      <c r="AE3984" s="16">
        <f t="shared" si="887"/>
        <v>350</v>
      </c>
      <c r="AF3984" s="16">
        <f t="shared" si="888"/>
        <v>131250</v>
      </c>
      <c r="AG3984" s="16">
        <f t="shared" si="889"/>
        <v>100</v>
      </c>
      <c r="AH3984" s="12">
        <f t="shared" si="890"/>
        <v>0</v>
      </c>
      <c r="AI3984" s="16">
        <f t="shared" si="891"/>
        <v>7</v>
      </c>
      <c r="AJ3984" s="16">
        <f t="shared" si="892"/>
        <v>24150</v>
      </c>
      <c r="AK3984" s="16">
        <f t="shared" si="893"/>
        <v>500</v>
      </c>
      <c r="AL3984" s="16">
        <f t="shared" si="894"/>
        <v>5000</v>
      </c>
      <c r="AM3984" s="16">
        <f t="shared" si="895"/>
        <v>80000</v>
      </c>
      <c r="AN3984" s="16">
        <f t="shared" si="896"/>
        <v>282400</v>
      </c>
      <c r="AO3984" s="12" t="s">
        <v>1486</v>
      </c>
      <c r="AP3984" s="16">
        <v>1</v>
      </c>
      <c r="AQ3984" s="16" t="s">
        <v>204</v>
      </c>
      <c r="AS3984" s="16" t="s">
        <v>2422</v>
      </c>
      <c r="AT3984" s="16" t="s">
        <v>3104</v>
      </c>
      <c r="AU3984" t="s">
        <v>2384</v>
      </c>
      <c r="AV3984" s="15" t="s">
        <v>2635</v>
      </c>
      <c r="AX3984" s="16" t="s">
        <v>207</v>
      </c>
      <c r="AY3984" s="16" t="s">
        <v>207</v>
      </c>
      <c r="AZ3984" s="16" t="s">
        <v>207</v>
      </c>
      <c r="BA3984" s="16" t="s">
        <v>207</v>
      </c>
      <c r="BB3984" s="16" t="s">
        <v>207</v>
      </c>
      <c r="BC3984" s="16">
        <v>1</v>
      </c>
      <c r="BD3984" s="16">
        <f t="shared" si="897"/>
        <v>3.5</v>
      </c>
      <c r="BE3984" s="16">
        <f t="shared" si="898"/>
        <v>1765</v>
      </c>
      <c r="BG3984" s="16">
        <f t="shared" si="899"/>
        <v>1200</v>
      </c>
      <c r="BH3984" s="16">
        <f t="shared" si="900"/>
        <v>640</v>
      </c>
      <c r="BI3984" s="16">
        <f t="shared" si="901"/>
        <v>8</v>
      </c>
    </row>
    <row r="3985" spans="1:61" ht="20.149999999999999" customHeight="1" x14ac:dyDescent="0.35">
      <c r="A3985">
        <v>3984</v>
      </c>
      <c r="B3985" t="s">
        <v>360</v>
      </c>
      <c r="C3985" t="s">
        <v>10597</v>
      </c>
      <c r="D3985" s="15" t="s">
        <v>4516</v>
      </c>
      <c r="E3985" s="12" t="s">
        <v>98</v>
      </c>
      <c r="G3985" s="12" t="s">
        <v>588</v>
      </c>
      <c r="H3985" s="12" t="s">
        <v>589</v>
      </c>
      <c r="I3985" s="12" t="s">
        <v>1454</v>
      </c>
      <c r="J3985" s="12" t="s">
        <v>4413</v>
      </c>
      <c r="K3985" s="12" t="s">
        <v>4413</v>
      </c>
      <c r="N3985" s="16" t="s">
        <v>206</v>
      </c>
      <c r="O3985" s="16" t="s">
        <v>4463</v>
      </c>
      <c r="P3985" s="12" t="s">
        <v>131</v>
      </c>
      <c r="Q3985" s="16">
        <v>2023</v>
      </c>
      <c r="R3985" s="16">
        <v>1.28</v>
      </c>
      <c r="X3985" s="16">
        <v>1</v>
      </c>
      <c r="Z3985" s="16">
        <v>1.28</v>
      </c>
      <c r="AA3985" s="16">
        <f t="shared" si="885"/>
        <v>153.6</v>
      </c>
      <c r="AB3985" s="16" t="s">
        <v>2113</v>
      </c>
      <c r="AC3985" s="16" t="s">
        <v>4454</v>
      </c>
      <c r="AD3985" s="16">
        <f t="shared" si="886"/>
        <v>53760</v>
      </c>
      <c r="AE3985" s="16">
        <f t="shared" si="887"/>
        <v>448</v>
      </c>
      <c r="AF3985" s="16">
        <f t="shared" si="888"/>
        <v>168000</v>
      </c>
      <c r="AG3985" s="16">
        <f t="shared" si="889"/>
        <v>128</v>
      </c>
      <c r="AH3985" s="12">
        <f t="shared" si="890"/>
        <v>0</v>
      </c>
      <c r="AI3985" s="16">
        <f t="shared" si="891"/>
        <v>8.9600000000000009</v>
      </c>
      <c r="AJ3985" s="16">
        <f t="shared" si="892"/>
        <v>30912.000000000004</v>
      </c>
      <c r="AK3985" s="16">
        <f t="shared" si="893"/>
        <v>640</v>
      </c>
      <c r="AL3985" s="16">
        <f t="shared" si="894"/>
        <v>6400</v>
      </c>
      <c r="AM3985" s="16">
        <f t="shared" si="895"/>
        <v>102400</v>
      </c>
      <c r="AN3985" s="16">
        <f t="shared" si="896"/>
        <v>361472</v>
      </c>
      <c r="AO3985" s="12" t="s">
        <v>1486</v>
      </c>
      <c r="AP3985" s="16">
        <v>1.28</v>
      </c>
      <c r="AQ3985" s="16" t="s">
        <v>204</v>
      </c>
      <c r="AS3985" s="16" t="s">
        <v>2422</v>
      </c>
      <c r="AT3985" s="16" t="s">
        <v>3104</v>
      </c>
      <c r="AU3985" t="s">
        <v>2384</v>
      </c>
      <c r="AV3985" s="15" t="s">
        <v>2635</v>
      </c>
      <c r="AX3985" s="16" t="s">
        <v>204</v>
      </c>
      <c r="AY3985" s="16" t="s">
        <v>207</v>
      </c>
      <c r="AZ3985" s="16" t="s">
        <v>207</v>
      </c>
      <c r="BA3985" s="16" t="s">
        <v>207</v>
      </c>
      <c r="BB3985" s="16" t="s">
        <v>207</v>
      </c>
      <c r="BC3985" s="16">
        <v>1.28</v>
      </c>
      <c r="BD3985" s="16">
        <f t="shared" si="897"/>
        <v>4.4800000000000004</v>
      </c>
      <c r="BE3985" s="16">
        <f t="shared" si="898"/>
        <v>2259.1999999999998</v>
      </c>
      <c r="BG3985" s="16">
        <f t="shared" si="899"/>
        <v>1536</v>
      </c>
      <c r="BH3985" s="16">
        <f t="shared" si="900"/>
        <v>819.2</v>
      </c>
      <c r="BI3985" s="16">
        <f t="shared" si="901"/>
        <v>10.24</v>
      </c>
    </row>
    <row r="3986" spans="1:61" ht="20.149999999999999" customHeight="1" x14ac:dyDescent="0.35">
      <c r="A3986">
        <v>3985</v>
      </c>
      <c r="B3986" t="s">
        <v>360</v>
      </c>
      <c r="C3986" t="s">
        <v>10598</v>
      </c>
      <c r="D3986" s="15" t="s">
        <v>800</v>
      </c>
      <c r="E3986" s="12" t="s">
        <v>98</v>
      </c>
      <c r="G3986" s="12" t="s">
        <v>588</v>
      </c>
      <c r="H3986" s="12" t="s">
        <v>589</v>
      </c>
      <c r="I3986" s="12" t="s">
        <v>1454</v>
      </c>
      <c r="J3986" s="12" t="s">
        <v>4413</v>
      </c>
      <c r="K3986" s="12" t="s">
        <v>4413</v>
      </c>
      <c r="N3986" s="16" t="s">
        <v>206</v>
      </c>
      <c r="O3986" s="16" t="s">
        <v>4463</v>
      </c>
      <c r="P3986" s="12" t="s">
        <v>131</v>
      </c>
      <c r="Q3986" s="16">
        <v>2023</v>
      </c>
      <c r="R3986" s="16">
        <v>1.06</v>
      </c>
      <c r="X3986" s="16">
        <v>1</v>
      </c>
      <c r="Z3986" s="16">
        <v>1.06</v>
      </c>
      <c r="AA3986" s="16">
        <f t="shared" si="885"/>
        <v>127.2</v>
      </c>
      <c r="AB3986" s="16" t="s">
        <v>2113</v>
      </c>
      <c r="AC3986" s="16" t="s">
        <v>4415</v>
      </c>
      <c r="AD3986" s="16">
        <f t="shared" si="886"/>
        <v>44520</v>
      </c>
      <c r="AE3986" s="16">
        <f t="shared" si="887"/>
        <v>371</v>
      </c>
      <c r="AF3986" s="16">
        <f t="shared" si="888"/>
        <v>139125</v>
      </c>
      <c r="AG3986" s="16">
        <f t="shared" si="889"/>
        <v>106</v>
      </c>
      <c r="AH3986" s="12">
        <f t="shared" si="890"/>
        <v>0</v>
      </c>
      <c r="AI3986" s="16">
        <f t="shared" si="891"/>
        <v>7.42</v>
      </c>
      <c r="AJ3986" s="16">
        <f t="shared" si="892"/>
        <v>25599</v>
      </c>
      <c r="AK3986" s="16">
        <f t="shared" si="893"/>
        <v>530</v>
      </c>
      <c r="AL3986" s="16">
        <f t="shared" si="894"/>
        <v>5300</v>
      </c>
      <c r="AM3986" s="16">
        <f t="shared" si="895"/>
        <v>84800</v>
      </c>
      <c r="AN3986" s="16">
        <f t="shared" si="896"/>
        <v>299344</v>
      </c>
      <c r="AO3986" s="12" t="s">
        <v>1486</v>
      </c>
      <c r="AP3986" s="16">
        <v>1.06</v>
      </c>
      <c r="AQ3986" s="16" t="s">
        <v>204</v>
      </c>
      <c r="AS3986" s="16" t="s">
        <v>2422</v>
      </c>
      <c r="AT3986" s="16" t="s">
        <v>3104</v>
      </c>
      <c r="AU3986" t="s">
        <v>2384</v>
      </c>
      <c r="AV3986" s="15" t="s">
        <v>2635</v>
      </c>
      <c r="AX3986" s="16" t="s">
        <v>204</v>
      </c>
      <c r="AY3986" s="16" t="s">
        <v>207</v>
      </c>
      <c r="AZ3986" s="16" t="s">
        <v>207</v>
      </c>
      <c r="BA3986" s="16" t="s">
        <v>207</v>
      </c>
      <c r="BB3986" s="16" t="s">
        <v>207</v>
      </c>
      <c r="BC3986" s="16">
        <v>1.06</v>
      </c>
      <c r="BD3986" s="16">
        <f t="shared" si="897"/>
        <v>3.71</v>
      </c>
      <c r="BE3986" s="16">
        <f t="shared" si="898"/>
        <v>1870.9</v>
      </c>
      <c r="BG3986" s="16">
        <f t="shared" si="899"/>
        <v>1272</v>
      </c>
      <c r="BH3986" s="16">
        <f t="shared" si="900"/>
        <v>678.40000000000009</v>
      </c>
      <c r="BI3986" s="16">
        <f t="shared" si="901"/>
        <v>8.48</v>
      </c>
    </row>
    <row r="3987" spans="1:61" ht="20.149999999999999" customHeight="1" x14ac:dyDescent="0.35">
      <c r="A3987">
        <v>3986</v>
      </c>
      <c r="B3987" t="s">
        <v>360</v>
      </c>
      <c r="C3987" t="s">
        <v>10599</v>
      </c>
      <c r="D3987" s="15" t="s">
        <v>4517</v>
      </c>
      <c r="E3987" s="12" t="s">
        <v>98</v>
      </c>
      <c r="G3987" s="12" t="s">
        <v>588</v>
      </c>
      <c r="H3987" s="12" t="s">
        <v>589</v>
      </c>
      <c r="I3987" s="12" t="s">
        <v>1454</v>
      </c>
      <c r="J3987" s="12" t="s">
        <v>4413</v>
      </c>
      <c r="K3987" s="12" t="s">
        <v>4413</v>
      </c>
      <c r="N3987" s="16" t="s">
        <v>206</v>
      </c>
      <c r="O3987" s="16" t="s">
        <v>4463</v>
      </c>
      <c r="P3987" s="12" t="s">
        <v>131</v>
      </c>
      <c r="Q3987" s="16">
        <v>2023</v>
      </c>
      <c r="R3987" s="16">
        <v>2.34</v>
      </c>
      <c r="X3987" s="16">
        <v>1</v>
      </c>
      <c r="Z3987" s="16">
        <v>2.34</v>
      </c>
      <c r="AA3987" s="16">
        <f t="shared" si="885"/>
        <v>280.79999999999995</v>
      </c>
      <c r="AB3987" s="16" t="s">
        <v>2113</v>
      </c>
      <c r="AC3987" s="16" t="s">
        <v>4454</v>
      </c>
      <c r="AD3987" s="16">
        <f t="shared" si="886"/>
        <v>98279.999999999985</v>
      </c>
      <c r="AE3987" s="16">
        <f t="shared" si="887"/>
        <v>819</v>
      </c>
      <c r="AF3987" s="16">
        <f t="shared" si="888"/>
        <v>307125</v>
      </c>
      <c r="AG3987" s="16">
        <f t="shared" si="889"/>
        <v>234</v>
      </c>
      <c r="AH3987" s="12">
        <f t="shared" si="890"/>
        <v>0</v>
      </c>
      <c r="AI3987" s="16">
        <f t="shared" si="891"/>
        <v>16.38</v>
      </c>
      <c r="AJ3987" s="16">
        <f t="shared" si="892"/>
        <v>56511</v>
      </c>
      <c r="AK3987" s="16">
        <f t="shared" si="893"/>
        <v>1170</v>
      </c>
      <c r="AL3987" s="16">
        <f t="shared" si="894"/>
        <v>11700</v>
      </c>
      <c r="AM3987" s="16">
        <f t="shared" si="895"/>
        <v>187200</v>
      </c>
      <c r="AN3987" s="16">
        <f t="shared" si="896"/>
        <v>660816</v>
      </c>
      <c r="AO3987" s="12" t="s">
        <v>1486</v>
      </c>
      <c r="AP3987" s="16">
        <v>2.34</v>
      </c>
      <c r="AQ3987" s="16" t="s">
        <v>204</v>
      </c>
      <c r="AS3987" s="16" t="s">
        <v>2422</v>
      </c>
      <c r="AT3987" s="16" t="s">
        <v>3104</v>
      </c>
      <c r="AU3987" t="s">
        <v>2384</v>
      </c>
      <c r="AV3987" s="15" t="s">
        <v>2635</v>
      </c>
      <c r="AX3987" s="16" t="s">
        <v>207</v>
      </c>
      <c r="AY3987" s="16" t="s">
        <v>207</v>
      </c>
      <c r="AZ3987" s="16" t="s">
        <v>207</v>
      </c>
      <c r="BA3987" s="16" t="s">
        <v>207</v>
      </c>
      <c r="BB3987" s="16" t="s">
        <v>207</v>
      </c>
      <c r="BC3987" s="16">
        <v>2.34</v>
      </c>
      <c r="BD3987" s="16">
        <f t="shared" si="897"/>
        <v>8.19</v>
      </c>
      <c r="BE3987" s="16">
        <f t="shared" si="898"/>
        <v>4130.1000000000004</v>
      </c>
      <c r="BG3987" s="16">
        <f t="shared" si="899"/>
        <v>2808</v>
      </c>
      <c r="BH3987" s="16">
        <f t="shared" si="900"/>
        <v>1497.6</v>
      </c>
      <c r="BI3987" s="16">
        <f t="shared" si="901"/>
        <v>18.72</v>
      </c>
    </row>
    <row r="3988" spans="1:61" ht="20.149999999999999" customHeight="1" x14ac:dyDescent="0.35">
      <c r="A3988">
        <v>3987</v>
      </c>
      <c r="B3988" t="s">
        <v>360</v>
      </c>
      <c r="C3988" t="s">
        <v>10600</v>
      </c>
      <c r="D3988" s="15" t="s">
        <v>1096</v>
      </c>
      <c r="E3988" s="12" t="s">
        <v>98</v>
      </c>
      <c r="G3988" s="12" t="s">
        <v>588</v>
      </c>
      <c r="H3988" s="12" t="s">
        <v>589</v>
      </c>
      <c r="I3988" s="12" t="s">
        <v>1454</v>
      </c>
      <c r="J3988" s="12" t="s">
        <v>4413</v>
      </c>
      <c r="K3988" s="12" t="s">
        <v>4413</v>
      </c>
      <c r="N3988" s="16" t="s">
        <v>206</v>
      </c>
      <c r="O3988" s="16" t="s">
        <v>4463</v>
      </c>
      <c r="P3988" s="12" t="s">
        <v>131</v>
      </c>
      <c r="Q3988" s="16">
        <v>2023</v>
      </c>
      <c r="R3988" s="16">
        <v>1.27</v>
      </c>
      <c r="X3988" s="16">
        <v>1</v>
      </c>
      <c r="Z3988" s="16">
        <v>1.27</v>
      </c>
      <c r="AA3988" s="16">
        <f t="shared" si="885"/>
        <v>152.4</v>
      </c>
      <c r="AB3988" s="16" t="s">
        <v>2113</v>
      </c>
      <c r="AC3988" s="16" t="s">
        <v>4415</v>
      </c>
      <c r="AD3988" s="16">
        <f t="shared" si="886"/>
        <v>53340</v>
      </c>
      <c r="AE3988" s="16">
        <f t="shared" si="887"/>
        <v>444.5</v>
      </c>
      <c r="AF3988" s="16">
        <f t="shared" si="888"/>
        <v>166687.5</v>
      </c>
      <c r="AG3988" s="16">
        <f t="shared" si="889"/>
        <v>127</v>
      </c>
      <c r="AH3988" s="12">
        <f t="shared" si="890"/>
        <v>0</v>
      </c>
      <c r="AI3988" s="16">
        <f t="shared" si="891"/>
        <v>8.89</v>
      </c>
      <c r="AJ3988" s="16">
        <f t="shared" si="892"/>
        <v>30670.500000000004</v>
      </c>
      <c r="AK3988" s="16">
        <f t="shared" si="893"/>
        <v>635</v>
      </c>
      <c r="AL3988" s="16">
        <f t="shared" si="894"/>
        <v>6350</v>
      </c>
      <c r="AM3988" s="16">
        <f t="shared" si="895"/>
        <v>101600</v>
      </c>
      <c r="AN3988" s="16">
        <f t="shared" si="896"/>
        <v>358648</v>
      </c>
      <c r="AO3988" s="12" t="s">
        <v>1486</v>
      </c>
      <c r="AP3988" s="16">
        <v>1.27</v>
      </c>
      <c r="AQ3988" s="16" t="s">
        <v>204</v>
      </c>
      <c r="AS3988" s="16" t="s">
        <v>2422</v>
      </c>
      <c r="AT3988" s="16" t="s">
        <v>3104</v>
      </c>
      <c r="AU3988" t="s">
        <v>2384</v>
      </c>
      <c r="AV3988" s="15" t="s">
        <v>2635</v>
      </c>
      <c r="AX3988" s="16" t="s">
        <v>207</v>
      </c>
      <c r="AY3988" s="16" t="s">
        <v>207</v>
      </c>
      <c r="AZ3988" s="16" t="s">
        <v>207</v>
      </c>
      <c r="BA3988" s="16" t="s">
        <v>207</v>
      </c>
      <c r="BB3988" s="16" t="s">
        <v>207</v>
      </c>
      <c r="BC3988" s="16">
        <v>1.27</v>
      </c>
      <c r="BD3988" s="16">
        <f t="shared" si="897"/>
        <v>4.4450000000000003</v>
      </c>
      <c r="BE3988" s="16">
        <f t="shared" si="898"/>
        <v>2241.5500000000002</v>
      </c>
      <c r="BG3988" s="16">
        <f t="shared" si="899"/>
        <v>1524</v>
      </c>
      <c r="BH3988" s="16">
        <f t="shared" si="900"/>
        <v>812.8</v>
      </c>
      <c r="BI3988" s="16">
        <f t="shared" si="901"/>
        <v>10.16</v>
      </c>
    </row>
    <row r="3989" spans="1:61" ht="20.149999999999999" customHeight="1" x14ac:dyDescent="0.35">
      <c r="A3989">
        <v>3988</v>
      </c>
      <c r="B3989" t="s">
        <v>360</v>
      </c>
      <c r="C3989" t="s">
        <v>10601</v>
      </c>
      <c r="D3989" s="15" t="s">
        <v>855</v>
      </c>
      <c r="E3989" s="12" t="s">
        <v>98</v>
      </c>
      <c r="G3989" s="12" t="s">
        <v>588</v>
      </c>
      <c r="H3989" s="12" t="s">
        <v>589</v>
      </c>
      <c r="I3989" s="12" t="s">
        <v>1454</v>
      </c>
      <c r="J3989" s="12" t="s">
        <v>4413</v>
      </c>
      <c r="K3989" s="12" t="s">
        <v>4413</v>
      </c>
      <c r="N3989" s="16" t="s">
        <v>206</v>
      </c>
      <c r="O3989" s="16" t="s">
        <v>4463</v>
      </c>
      <c r="P3989" s="12" t="s">
        <v>131</v>
      </c>
      <c r="Q3989" s="16">
        <v>2023</v>
      </c>
      <c r="R3989" s="16">
        <v>3.92</v>
      </c>
      <c r="X3989" s="16">
        <v>1</v>
      </c>
      <c r="Z3989" s="16">
        <v>3.92</v>
      </c>
      <c r="AA3989" s="16">
        <f t="shared" si="885"/>
        <v>470.4</v>
      </c>
      <c r="AB3989" s="16" t="s">
        <v>2113</v>
      </c>
      <c r="AC3989" s="16" t="s">
        <v>4454</v>
      </c>
      <c r="AD3989" s="16">
        <f t="shared" si="886"/>
        <v>164640</v>
      </c>
      <c r="AE3989" s="16">
        <f t="shared" si="887"/>
        <v>1372</v>
      </c>
      <c r="AF3989" s="16">
        <f t="shared" si="888"/>
        <v>514500</v>
      </c>
      <c r="AG3989" s="16">
        <f t="shared" si="889"/>
        <v>392</v>
      </c>
      <c r="AH3989" s="12">
        <f t="shared" si="890"/>
        <v>0</v>
      </c>
      <c r="AI3989" s="16">
        <f t="shared" si="891"/>
        <v>27.439999999999998</v>
      </c>
      <c r="AJ3989" s="16">
        <f t="shared" si="892"/>
        <v>94667.999999999985</v>
      </c>
      <c r="AK3989" s="16">
        <f t="shared" si="893"/>
        <v>1960</v>
      </c>
      <c r="AL3989" s="16">
        <f t="shared" si="894"/>
        <v>19600</v>
      </c>
      <c r="AM3989" s="16">
        <f t="shared" si="895"/>
        <v>313600</v>
      </c>
      <c r="AN3989" s="16">
        <f t="shared" si="896"/>
        <v>1107008</v>
      </c>
      <c r="AO3989" s="12" t="s">
        <v>1486</v>
      </c>
      <c r="AP3989" s="16">
        <v>3.92</v>
      </c>
      <c r="AQ3989" s="16" t="s">
        <v>204</v>
      </c>
      <c r="AS3989" s="16" t="s">
        <v>2422</v>
      </c>
      <c r="AT3989" s="16" t="s">
        <v>3104</v>
      </c>
      <c r="AU3989" t="s">
        <v>2384</v>
      </c>
      <c r="AV3989" s="15" t="s">
        <v>2635</v>
      </c>
      <c r="AX3989" s="16" t="s">
        <v>204</v>
      </c>
      <c r="AY3989" s="16" t="s">
        <v>207</v>
      </c>
      <c r="AZ3989" s="16" t="s">
        <v>207</v>
      </c>
      <c r="BA3989" s="16" t="s">
        <v>207</v>
      </c>
      <c r="BB3989" s="16" t="s">
        <v>207</v>
      </c>
      <c r="BC3989" s="16">
        <v>3.92</v>
      </c>
      <c r="BD3989" s="16">
        <f t="shared" si="897"/>
        <v>13.719999999999999</v>
      </c>
      <c r="BE3989" s="16">
        <f t="shared" si="898"/>
        <v>6918.8</v>
      </c>
      <c r="BG3989" s="16">
        <f t="shared" si="899"/>
        <v>4704</v>
      </c>
      <c r="BH3989" s="16">
        <f t="shared" si="900"/>
        <v>2508.8000000000002</v>
      </c>
      <c r="BI3989" s="16">
        <f t="shared" si="901"/>
        <v>31.360000000000003</v>
      </c>
    </row>
    <row r="3990" spans="1:61" ht="20.149999999999999" customHeight="1" x14ac:dyDescent="0.35">
      <c r="A3990">
        <v>3989</v>
      </c>
      <c r="B3990" t="s">
        <v>360</v>
      </c>
      <c r="C3990" t="s">
        <v>10602</v>
      </c>
      <c r="D3990" s="15" t="s">
        <v>4518</v>
      </c>
      <c r="E3990" s="12" t="s">
        <v>98</v>
      </c>
      <c r="G3990" s="12" t="s">
        <v>588</v>
      </c>
      <c r="H3990" s="12" t="s">
        <v>589</v>
      </c>
      <c r="I3990" s="12" t="s">
        <v>1454</v>
      </c>
      <c r="J3990" s="12" t="s">
        <v>4413</v>
      </c>
      <c r="K3990" s="12" t="s">
        <v>4413</v>
      </c>
      <c r="N3990" s="16" t="s">
        <v>206</v>
      </c>
      <c r="O3990" s="16" t="s">
        <v>4463</v>
      </c>
      <c r="P3990" s="12" t="s">
        <v>131</v>
      </c>
      <c r="Q3990" s="16">
        <v>2023</v>
      </c>
      <c r="R3990" s="16">
        <v>1.96</v>
      </c>
      <c r="X3990" s="16">
        <v>1</v>
      </c>
      <c r="Z3990" s="16">
        <v>1.96</v>
      </c>
      <c r="AA3990" s="16">
        <f t="shared" si="885"/>
        <v>235.2</v>
      </c>
      <c r="AB3990" s="16" t="s">
        <v>2113</v>
      </c>
      <c r="AC3990" s="16" t="s">
        <v>4415</v>
      </c>
      <c r="AD3990" s="16">
        <f t="shared" si="886"/>
        <v>82320</v>
      </c>
      <c r="AE3990" s="16">
        <f t="shared" si="887"/>
        <v>686</v>
      </c>
      <c r="AF3990" s="16">
        <f t="shared" si="888"/>
        <v>257250</v>
      </c>
      <c r="AG3990" s="16">
        <f t="shared" si="889"/>
        <v>196</v>
      </c>
      <c r="AH3990" s="12">
        <f t="shared" si="890"/>
        <v>0</v>
      </c>
      <c r="AI3990" s="16">
        <f t="shared" si="891"/>
        <v>13.719999999999999</v>
      </c>
      <c r="AJ3990" s="16">
        <f t="shared" si="892"/>
        <v>47333.999999999993</v>
      </c>
      <c r="AK3990" s="16">
        <f t="shared" si="893"/>
        <v>980</v>
      </c>
      <c r="AL3990" s="16">
        <f t="shared" si="894"/>
        <v>9800</v>
      </c>
      <c r="AM3990" s="16">
        <f t="shared" si="895"/>
        <v>156800</v>
      </c>
      <c r="AN3990" s="16">
        <f t="shared" si="896"/>
        <v>553504</v>
      </c>
      <c r="AO3990" s="12" t="s">
        <v>1486</v>
      </c>
      <c r="AP3990" s="16">
        <v>1.96</v>
      </c>
      <c r="AQ3990" s="16" t="s">
        <v>204</v>
      </c>
      <c r="AS3990" s="16" t="s">
        <v>2422</v>
      </c>
      <c r="AT3990" s="16" t="s">
        <v>3104</v>
      </c>
      <c r="AU3990" t="s">
        <v>2384</v>
      </c>
      <c r="AV3990" s="15" t="s">
        <v>2635</v>
      </c>
      <c r="AX3990" s="16" t="s">
        <v>204</v>
      </c>
      <c r="AY3990" s="16" t="s">
        <v>207</v>
      </c>
      <c r="AZ3990" s="16" t="s">
        <v>207</v>
      </c>
      <c r="BA3990" s="16" t="s">
        <v>207</v>
      </c>
      <c r="BB3990" s="16" t="s">
        <v>207</v>
      </c>
      <c r="BC3990" s="16">
        <v>1.96</v>
      </c>
      <c r="BD3990" s="16">
        <f t="shared" si="897"/>
        <v>6.8599999999999994</v>
      </c>
      <c r="BE3990" s="16">
        <f t="shared" si="898"/>
        <v>3459.4</v>
      </c>
      <c r="BG3990" s="16">
        <f t="shared" si="899"/>
        <v>2352</v>
      </c>
      <c r="BH3990" s="16">
        <f t="shared" si="900"/>
        <v>1254.4000000000001</v>
      </c>
      <c r="BI3990" s="16">
        <f t="shared" si="901"/>
        <v>15.680000000000001</v>
      </c>
    </row>
    <row r="3991" spans="1:61" ht="20.149999999999999" customHeight="1" x14ac:dyDescent="0.35">
      <c r="A3991">
        <v>3990</v>
      </c>
      <c r="B3991" t="s">
        <v>360</v>
      </c>
      <c r="C3991" t="s">
        <v>10603</v>
      </c>
      <c r="D3991" s="15" t="s">
        <v>4519</v>
      </c>
      <c r="E3991" s="12" t="s">
        <v>98</v>
      </c>
      <c r="G3991" s="12" t="s">
        <v>588</v>
      </c>
      <c r="H3991" s="12" t="s">
        <v>589</v>
      </c>
      <c r="I3991" s="12" t="s">
        <v>1454</v>
      </c>
      <c r="J3991" s="12" t="s">
        <v>4413</v>
      </c>
      <c r="K3991" s="12" t="s">
        <v>4413</v>
      </c>
      <c r="N3991" s="16" t="s">
        <v>206</v>
      </c>
      <c r="O3991" s="16" t="s">
        <v>4463</v>
      </c>
      <c r="P3991" s="12" t="s">
        <v>131</v>
      </c>
      <c r="Q3991" s="16">
        <v>2023</v>
      </c>
      <c r="R3991" s="16">
        <v>1.53</v>
      </c>
      <c r="X3991" s="16">
        <v>1</v>
      </c>
      <c r="Z3991" s="16">
        <v>1.53</v>
      </c>
      <c r="AA3991" s="16">
        <f t="shared" si="885"/>
        <v>183.6</v>
      </c>
      <c r="AB3991" s="16" t="s">
        <v>2113</v>
      </c>
      <c r="AC3991" s="16" t="s">
        <v>4454</v>
      </c>
      <c r="AD3991" s="16">
        <f t="shared" si="886"/>
        <v>64260</v>
      </c>
      <c r="AE3991" s="16">
        <f t="shared" si="887"/>
        <v>535.5</v>
      </c>
      <c r="AF3991" s="16">
        <f t="shared" si="888"/>
        <v>200812.5</v>
      </c>
      <c r="AG3991" s="16">
        <f t="shared" si="889"/>
        <v>153</v>
      </c>
      <c r="AH3991" s="12">
        <f t="shared" si="890"/>
        <v>0</v>
      </c>
      <c r="AI3991" s="16">
        <f t="shared" si="891"/>
        <v>10.71</v>
      </c>
      <c r="AJ3991" s="16">
        <f t="shared" si="892"/>
        <v>36949.5</v>
      </c>
      <c r="AK3991" s="16">
        <f t="shared" si="893"/>
        <v>765</v>
      </c>
      <c r="AL3991" s="16">
        <f t="shared" si="894"/>
        <v>7650</v>
      </c>
      <c r="AM3991" s="16">
        <f t="shared" si="895"/>
        <v>122400</v>
      </c>
      <c r="AN3991" s="16">
        <f t="shared" si="896"/>
        <v>432072</v>
      </c>
      <c r="AO3991" s="12" t="s">
        <v>1486</v>
      </c>
      <c r="AP3991" s="16">
        <v>1.53</v>
      </c>
      <c r="AQ3991" s="16" t="s">
        <v>204</v>
      </c>
      <c r="AS3991" s="16" t="s">
        <v>2422</v>
      </c>
      <c r="AT3991" s="16" t="s">
        <v>3104</v>
      </c>
      <c r="AU3991" t="s">
        <v>2384</v>
      </c>
      <c r="AV3991" s="15" t="s">
        <v>2635</v>
      </c>
      <c r="AX3991" s="16" t="s">
        <v>204</v>
      </c>
      <c r="AY3991" s="16" t="s">
        <v>207</v>
      </c>
      <c r="AZ3991" s="16" t="s">
        <v>207</v>
      </c>
      <c r="BA3991" s="16" t="s">
        <v>207</v>
      </c>
      <c r="BB3991" s="16" t="s">
        <v>207</v>
      </c>
      <c r="BC3991" s="16">
        <v>1.53</v>
      </c>
      <c r="BD3991" s="16">
        <f t="shared" si="897"/>
        <v>5.3550000000000004</v>
      </c>
      <c r="BE3991" s="16">
        <f t="shared" si="898"/>
        <v>2700.45</v>
      </c>
      <c r="BG3991" s="16">
        <f t="shared" si="899"/>
        <v>1836</v>
      </c>
      <c r="BH3991" s="16">
        <f t="shared" si="900"/>
        <v>979.2</v>
      </c>
      <c r="BI3991" s="16">
        <f t="shared" si="901"/>
        <v>12.24</v>
      </c>
    </row>
    <row r="3992" spans="1:61" ht="20.149999999999999" customHeight="1" x14ac:dyDescent="0.35">
      <c r="A3992">
        <v>3991</v>
      </c>
      <c r="B3992" t="s">
        <v>360</v>
      </c>
      <c r="C3992" t="s">
        <v>10604</v>
      </c>
      <c r="D3992" s="15" t="s">
        <v>855</v>
      </c>
      <c r="E3992" s="12" t="s">
        <v>98</v>
      </c>
      <c r="G3992" s="12" t="s">
        <v>588</v>
      </c>
      <c r="H3992" s="12" t="s">
        <v>589</v>
      </c>
      <c r="I3992" s="12" t="s">
        <v>1454</v>
      </c>
      <c r="J3992" s="12" t="s">
        <v>4413</v>
      </c>
      <c r="K3992" s="12" t="s">
        <v>4413</v>
      </c>
      <c r="N3992" s="16" t="s">
        <v>206</v>
      </c>
      <c r="O3992" s="16" t="s">
        <v>4463</v>
      </c>
      <c r="P3992" s="12" t="s">
        <v>131</v>
      </c>
      <c r="Q3992" s="16">
        <v>2023</v>
      </c>
      <c r="R3992" s="16">
        <v>1.27</v>
      </c>
      <c r="X3992" s="16">
        <v>1</v>
      </c>
      <c r="Z3992" s="16">
        <v>1.27</v>
      </c>
      <c r="AA3992" s="16">
        <f t="shared" si="885"/>
        <v>152.4</v>
      </c>
      <c r="AB3992" s="16" t="s">
        <v>2113</v>
      </c>
      <c r="AC3992" s="16" t="s">
        <v>4415</v>
      </c>
      <c r="AD3992" s="16">
        <f t="shared" si="886"/>
        <v>53340</v>
      </c>
      <c r="AE3992" s="16">
        <f t="shared" si="887"/>
        <v>444.5</v>
      </c>
      <c r="AF3992" s="16">
        <f t="shared" si="888"/>
        <v>166687.5</v>
      </c>
      <c r="AG3992" s="16">
        <f t="shared" si="889"/>
        <v>127</v>
      </c>
      <c r="AH3992" s="12">
        <f t="shared" si="890"/>
        <v>0</v>
      </c>
      <c r="AI3992" s="16">
        <f t="shared" si="891"/>
        <v>8.89</v>
      </c>
      <c r="AJ3992" s="16">
        <f t="shared" si="892"/>
        <v>30670.500000000004</v>
      </c>
      <c r="AK3992" s="16">
        <f t="shared" si="893"/>
        <v>635</v>
      </c>
      <c r="AL3992" s="16">
        <f t="shared" si="894"/>
        <v>6350</v>
      </c>
      <c r="AM3992" s="16">
        <f t="shared" si="895"/>
        <v>101600</v>
      </c>
      <c r="AN3992" s="16">
        <f t="shared" si="896"/>
        <v>358648</v>
      </c>
      <c r="AO3992" s="12" t="s">
        <v>1486</v>
      </c>
      <c r="AP3992" s="16">
        <v>1.27</v>
      </c>
      <c r="AQ3992" s="16" t="s">
        <v>204</v>
      </c>
      <c r="AS3992" s="16" t="s">
        <v>2422</v>
      </c>
      <c r="AT3992" s="16" t="s">
        <v>3104</v>
      </c>
      <c r="AU3992" t="s">
        <v>2384</v>
      </c>
      <c r="AV3992" s="15" t="s">
        <v>2635</v>
      </c>
      <c r="AX3992" s="16" t="s">
        <v>204</v>
      </c>
      <c r="AY3992" s="16" t="s">
        <v>207</v>
      </c>
      <c r="AZ3992" s="16" t="s">
        <v>207</v>
      </c>
      <c r="BA3992" s="16" t="s">
        <v>207</v>
      </c>
      <c r="BB3992" s="16" t="s">
        <v>207</v>
      </c>
      <c r="BC3992" s="16">
        <v>1.27</v>
      </c>
      <c r="BD3992" s="16">
        <f t="shared" si="897"/>
        <v>4.4450000000000003</v>
      </c>
      <c r="BE3992" s="16">
        <f t="shared" si="898"/>
        <v>2241.5500000000002</v>
      </c>
      <c r="BG3992" s="16">
        <f t="shared" si="899"/>
        <v>1524</v>
      </c>
      <c r="BH3992" s="16">
        <f t="shared" si="900"/>
        <v>812.8</v>
      </c>
      <c r="BI3992" s="16">
        <f t="shared" si="901"/>
        <v>10.16</v>
      </c>
    </row>
    <row r="3993" spans="1:61" ht="20.149999999999999" customHeight="1" x14ac:dyDescent="0.35">
      <c r="A3993">
        <v>3992</v>
      </c>
      <c r="B3993" t="s">
        <v>360</v>
      </c>
      <c r="C3993" t="s">
        <v>10605</v>
      </c>
      <c r="D3993" s="15" t="s">
        <v>925</v>
      </c>
      <c r="E3993" s="12" t="s">
        <v>98</v>
      </c>
      <c r="G3993" s="12" t="s">
        <v>588</v>
      </c>
      <c r="H3993" s="12" t="s">
        <v>589</v>
      </c>
      <c r="I3993" s="12" t="s">
        <v>1454</v>
      </c>
      <c r="J3993" s="12" t="s">
        <v>4413</v>
      </c>
      <c r="K3993" s="12" t="s">
        <v>4413</v>
      </c>
      <c r="N3993" s="16" t="s">
        <v>206</v>
      </c>
      <c r="O3993" s="16" t="s">
        <v>4463</v>
      </c>
      <c r="P3993" s="12" t="s">
        <v>131</v>
      </c>
      <c r="Q3993" s="16">
        <v>2023</v>
      </c>
      <c r="R3993" s="16">
        <v>1.8</v>
      </c>
      <c r="X3993" s="16">
        <v>1</v>
      </c>
      <c r="Z3993" s="16">
        <v>1.8</v>
      </c>
      <c r="AA3993" s="16">
        <f t="shared" si="885"/>
        <v>216</v>
      </c>
      <c r="AB3993" s="16" t="s">
        <v>2113</v>
      </c>
      <c r="AC3993" s="16" t="s">
        <v>4454</v>
      </c>
      <c r="AD3993" s="16">
        <f t="shared" si="886"/>
        <v>75600</v>
      </c>
      <c r="AE3993" s="16">
        <f t="shared" si="887"/>
        <v>630</v>
      </c>
      <c r="AF3993" s="16">
        <f t="shared" si="888"/>
        <v>236250</v>
      </c>
      <c r="AG3993" s="16">
        <f t="shared" si="889"/>
        <v>180</v>
      </c>
      <c r="AH3993" s="12">
        <f t="shared" si="890"/>
        <v>0</v>
      </c>
      <c r="AI3993" s="16">
        <f t="shared" si="891"/>
        <v>12.6</v>
      </c>
      <c r="AJ3993" s="16">
        <f t="shared" si="892"/>
        <v>43470</v>
      </c>
      <c r="AK3993" s="16">
        <f t="shared" si="893"/>
        <v>900</v>
      </c>
      <c r="AL3993" s="16">
        <f t="shared" si="894"/>
        <v>9000</v>
      </c>
      <c r="AM3993" s="16">
        <f t="shared" si="895"/>
        <v>144000</v>
      </c>
      <c r="AN3993" s="16">
        <f t="shared" si="896"/>
        <v>508320</v>
      </c>
      <c r="AO3993" s="12" t="s">
        <v>1486</v>
      </c>
      <c r="AP3993" s="16">
        <v>1.8</v>
      </c>
      <c r="AQ3993" s="16" t="s">
        <v>204</v>
      </c>
      <c r="AS3993" s="16" t="s">
        <v>2422</v>
      </c>
      <c r="AT3993" s="16" t="s">
        <v>3104</v>
      </c>
      <c r="AU3993" t="s">
        <v>2384</v>
      </c>
      <c r="AV3993" s="15" t="s">
        <v>2635</v>
      </c>
      <c r="AX3993" s="16" t="s">
        <v>204</v>
      </c>
      <c r="AY3993" s="16" t="s">
        <v>207</v>
      </c>
      <c r="AZ3993" s="16" t="s">
        <v>207</v>
      </c>
      <c r="BA3993" s="16" t="s">
        <v>207</v>
      </c>
      <c r="BB3993" s="16" t="s">
        <v>207</v>
      </c>
      <c r="BC3993" s="16">
        <v>1.8</v>
      </c>
      <c r="BD3993" s="16">
        <f t="shared" si="897"/>
        <v>6.3</v>
      </c>
      <c r="BE3993" s="16">
        <f t="shared" si="898"/>
        <v>3177</v>
      </c>
      <c r="BG3993" s="16">
        <f t="shared" si="899"/>
        <v>2160</v>
      </c>
      <c r="BH3993" s="16">
        <f t="shared" si="900"/>
        <v>1152</v>
      </c>
      <c r="BI3993" s="16">
        <f t="shared" si="901"/>
        <v>14.4</v>
      </c>
    </row>
    <row r="3994" spans="1:61" ht="20.149999999999999" customHeight="1" x14ac:dyDescent="0.35">
      <c r="A3994">
        <v>3993</v>
      </c>
      <c r="B3994" t="s">
        <v>360</v>
      </c>
      <c r="C3994" t="s">
        <v>10606</v>
      </c>
      <c r="D3994" s="15" t="s">
        <v>3362</v>
      </c>
      <c r="E3994" s="12" t="s">
        <v>98</v>
      </c>
      <c r="G3994" s="12" t="s">
        <v>588</v>
      </c>
      <c r="H3994" s="12" t="s">
        <v>589</v>
      </c>
      <c r="I3994" s="12" t="s">
        <v>1454</v>
      </c>
      <c r="J3994" s="12" t="s">
        <v>4413</v>
      </c>
      <c r="K3994" s="12" t="s">
        <v>4413</v>
      </c>
      <c r="N3994" s="16" t="s">
        <v>206</v>
      </c>
      <c r="O3994" s="16" t="s">
        <v>4463</v>
      </c>
      <c r="P3994" s="12" t="s">
        <v>131</v>
      </c>
      <c r="Q3994" s="16">
        <v>2023</v>
      </c>
      <c r="R3994" s="16">
        <v>1.8</v>
      </c>
      <c r="X3994" s="16">
        <v>1</v>
      </c>
      <c r="Z3994" s="16">
        <v>1.8</v>
      </c>
      <c r="AA3994" s="16">
        <f t="shared" si="885"/>
        <v>216</v>
      </c>
      <c r="AB3994" s="16" t="s">
        <v>2113</v>
      </c>
      <c r="AC3994" s="16" t="s">
        <v>4415</v>
      </c>
      <c r="AD3994" s="16">
        <f t="shared" si="886"/>
        <v>75600</v>
      </c>
      <c r="AE3994" s="16">
        <f t="shared" si="887"/>
        <v>630</v>
      </c>
      <c r="AF3994" s="16">
        <f t="shared" si="888"/>
        <v>236250</v>
      </c>
      <c r="AG3994" s="16">
        <f t="shared" si="889"/>
        <v>180</v>
      </c>
      <c r="AH3994" s="12">
        <f t="shared" si="890"/>
        <v>0</v>
      </c>
      <c r="AI3994" s="16">
        <f t="shared" si="891"/>
        <v>12.6</v>
      </c>
      <c r="AJ3994" s="16">
        <f t="shared" si="892"/>
        <v>43470</v>
      </c>
      <c r="AK3994" s="16">
        <f t="shared" si="893"/>
        <v>900</v>
      </c>
      <c r="AL3994" s="16">
        <f t="shared" si="894"/>
        <v>9000</v>
      </c>
      <c r="AM3994" s="16">
        <f t="shared" si="895"/>
        <v>144000</v>
      </c>
      <c r="AN3994" s="16">
        <f t="shared" si="896"/>
        <v>508320</v>
      </c>
      <c r="AO3994" s="12" t="s">
        <v>1486</v>
      </c>
      <c r="AP3994" s="16">
        <v>1.8</v>
      </c>
      <c r="AQ3994" s="16" t="s">
        <v>204</v>
      </c>
      <c r="AS3994" s="16" t="s">
        <v>2422</v>
      </c>
      <c r="AT3994" s="16" t="s">
        <v>3104</v>
      </c>
      <c r="AU3994" t="s">
        <v>2384</v>
      </c>
      <c r="AV3994" s="15" t="s">
        <v>2635</v>
      </c>
      <c r="AX3994" s="16" t="s">
        <v>204</v>
      </c>
      <c r="AY3994" s="16" t="s">
        <v>207</v>
      </c>
      <c r="AZ3994" s="16" t="s">
        <v>207</v>
      </c>
      <c r="BA3994" s="16" t="s">
        <v>207</v>
      </c>
      <c r="BB3994" s="16" t="s">
        <v>207</v>
      </c>
      <c r="BC3994" s="16">
        <v>1.8</v>
      </c>
      <c r="BD3994" s="16">
        <f t="shared" si="897"/>
        <v>6.3</v>
      </c>
      <c r="BE3994" s="16">
        <f t="shared" si="898"/>
        <v>3177</v>
      </c>
      <c r="BG3994" s="16">
        <f t="shared" si="899"/>
        <v>2160</v>
      </c>
      <c r="BH3994" s="16">
        <f t="shared" si="900"/>
        <v>1152</v>
      </c>
      <c r="BI3994" s="16">
        <f t="shared" si="901"/>
        <v>14.4</v>
      </c>
    </row>
    <row r="3995" spans="1:61" ht="20.149999999999999" customHeight="1" x14ac:dyDescent="0.35">
      <c r="A3995">
        <v>3994</v>
      </c>
      <c r="B3995" t="s">
        <v>360</v>
      </c>
      <c r="C3995" t="s">
        <v>10607</v>
      </c>
      <c r="D3995" s="15" t="s">
        <v>4520</v>
      </c>
      <c r="E3995" s="12" t="s">
        <v>93</v>
      </c>
      <c r="G3995" s="12" t="s">
        <v>588</v>
      </c>
      <c r="H3995" s="12" t="s">
        <v>589</v>
      </c>
      <c r="I3995" s="12" t="s">
        <v>1454</v>
      </c>
      <c r="J3995" s="12" t="s">
        <v>4413</v>
      </c>
      <c r="K3995" s="12" t="s">
        <v>4413</v>
      </c>
      <c r="N3995" s="16" t="s">
        <v>206</v>
      </c>
      <c r="O3995" s="16" t="s">
        <v>4463</v>
      </c>
      <c r="P3995" s="12" t="s">
        <v>131</v>
      </c>
      <c r="Q3995" s="16">
        <v>2023</v>
      </c>
      <c r="R3995" s="16">
        <v>1.2</v>
      </c>
      <c r="X3995" s="16">
        <v>1</v>
      </c>
      <c r="Z3995" s="16">
        <v>1.2</v>
      </c>
      <c r="AA3995" s="16">
        <f t="shared" si="885"/>
        <v>144</v>
      </c>
      <c r="AB3995" s="16" t="s">
        <v>2113</v>
      </c>
      <c r="AC3995" s="16" t="s">
        <v>4454</v>
      </c>
      <c r="AD3995" s="16">
        <f t="shared" si="886"/>
        <v>50400</v>
      </c>
      <c r="AE3995" s="16">
        <f t="shared" si="887"/>
        <v>420</v>
      </c>
      <c r="AF3995" s="16">
        <f t="shared" si="888"/>
        <v>157500</v>
      </c>
      <c r="AG3995" s="16">
        <f t="shared" si="889"/>
        <v>120</v>
      </c>
      <c r="AH3995" s="12">
        <f t="shared" si="890"/>
        <v>0</v>
      </c>
      <c r="AI3995" s="16">
        <f t="shared" si="891"/>
        <v>8.4</v>
      </c>
      <c r="AJ3995" s="16">
        <f t="shared" si="892"/>
        <v>28980</v>
      </c>
      <c r="AK3995" s="16">
        <f t="shared" si="893"/>
        <v>600</v>
      </c>
      <c r="AL3995" s="16">
        <f t="shared" si="894"/>
        <v>6000</v>
      </c>
      <c r="AM3995" s="16">
        <f t="shared" si="895"/>
        <v>96000</v>
      </c>
      <c r="AN3995" s="16">
        <f t="shared" si="896"/>
        <v>338880</v>
      </c>
      <c r="AO3995" s="12" t="s">
        <v>1486</v>
      </c>
      <c r="AP3995" s="16">
        <v>1.2</v>
      </c>
      <c r="AQ3995" s="16" t="s">
        <v>204</v>
      </c>
      <c r="AS3995" s="16" t="s">
        <v>2422</v>
      </c>
      <c r="AT3995" s="16" t="s">
        <v>3104</v>
      </c>
      <c r="AU3995" t="s">
        <v>2384</v>
      </c>
      <c r="AV3995" s="15" t="s">
        <v>2635</v>
      </c>
      <c r="AX3995" s="16" t="s">
        <v>204</v>
      </c>
      <c r="AY3995" s="16" t="s">
        <v>207</v>
      </c>
      <c r="AZ3995" s="16" t="s">
        <v>207</v>
      </c>
      <c r="BA3995" s="16" t="s">
        <v>207</v>
      </c>
      <c r="BB3995" s="16" t="s">
        <v>207</v>
      </c>
      <c r="BC3995" s="16">
        <v>1.2</v>
      </c>
      <c r="BD3995" s="16">
        <f t="shared" si="897"/>
        <v>4.2</v>
      </c>
      <c r="BE3995" s="16">
        <f t="shared" si="898"/>
        <v>2118</v>
      </c>
      <c r="BG3995" s="16">
        <f t="shared" si="899"/>
        <v>1440</v>
      </c>
      <c r="BH3995" s="16">
        <f t="shared" si="900"/>
        <v>768</v>
      </c>
      <c r="BI3995" s="16">
        <f t="shared" si="901"/>
        <v>9.6</v>
      </c>
    </row>
    <row r="3996" spans="1:61" ht="20.149999999999999" customHeight="1" x14ac:dyDescent="0.35">
      <c r="A3996">
        <v>3995</v>
      </c>
      <c r="B3996" t="s">
        <v>360</v>
      </c>
      <c r="C3996" t="s">
        <v>10608</v>
      </c>
      <c r="D3996" s="15" t="s">
        <v>4155</v>
      </c>
      <c r="E3996" s="12" t="s">
        <v>98</v>
      </c>
      <c r="G3996" s="12" t="s">
        <v>588</v>
      </c>
      <c r="H3996" s="12" t="s">
        <v>589</v>
      </c>
      <c r="I3996" s="12" t="s">
        <v>1454</v>
      </c>
      <c r="J3996" s="12" t="s">
        <v>4413</v>
      </c>
      <c r="K3996" s="12" t="s">
        <v>4413</v>
      </c>
      <c r="N3996" s="16" t="s">
        <v>206</v>
      </c>
      <c r="O3996" s="16" t="s">
        <v>4463</v>
      </c>
      <c r="P3996" s="12" t="s">
        <v>131</v>
      </c>
      <c r="Q3996" s="16">
        <v>2023</v>
      </c>
      <c r="R3996" s="16">
        <v>1.2</v>
      </c>
      <c r="X3996" s="16">
        <v>1</v>
      </c>
      <c r="Z3996" s="16">
        <v>1.2</v>
      </c>
      <c r="AA3996" s="16">
        <f t="shared" si="885"/>
        <v>144</v>
      </c>
      <c r="AB3996" s="16" t="s">
        <v>2113</v>
      </c>
      <c r="AC3996" s="16" t="s">
        <v>4415</v>
      </c>
      <c r="AD3996" s="16">
        <f t="shared" si="886"/>
        <v>50400</v>
      </c>
      <c r="AE3996" s="16">
        <f t="shared" si="887"/>
        <v>420</v>
      </c>
      <c r="AF3996" s="16">
        <f t="shared" si="888"/>
        <v>157500</v>
      </c>
      <c r="AG3996" s="16">
        <f t="shared" si="889"/>
        <v>120</v>
      </c>
      <c r="AH3996" s="12">
        <f t="shared" si="890"/>
        <v>0</v>
      </c>
      <c r="AI3996" s="16">
        <f t="shared" si="891"/>
        <v>8.4</v>
      </c>
      <c r="AJ3996" s="16">
        <f t="shared" si="892"/>
        <v>28980</v>
      </c>
      <c r="AK3996" s="16">
        <f t="shared" si="893"/>
        <v>600</v>
      </c>
      <c r="AL3996" s="16">
        <f t="shared" si="894"/>
        <v>6000</v>
      </c>
      <c r="AM3996" s="16">
        <f t="shared" si="895"/>
        <v>96000</v>
      </c>
      <c r="AN3996" s="16">
        <f t="shared" si="896"/>
        <v>338880</v>
      </c>
      <c r="AO3996" s="12" t="s">
        <v>1486</v>
      </c>
      <c r="AP3996" s="16">
        <v>1.2</v>
      </c>
      <c r="AQ3996" s="16" t="s">
        <v>204</v>
      </c>
      <c r="AS3996" s="16" t="s">
        <v>2422</v>
      </c>
      <c r="AT3996" s="16" t="s">
        <v>3104</v>
      </c>
      <c r="AU3996" t="s">
        <v>2384</v>
      </c>
      <c r="AV3996" s="15" t="s">
        <v>2635</v>
      </c>
      <c r="AX3996" s="16" t="s">
        <v>204</v>
      </c>
      <c r="AY3996" s="16" t="s">
        <v>207</v>
      </c>
      <c r="AZ3996" s="16" t="s">
        <v>207</v>
      </c>
      <c r="BA3996" s="16" t="s">
        <v>207</v>
      </c>
      <c r="BB3996" s="16" t="s">
        <v>207</v>
      </c>
      <c r="BC3996" s="16">
        <v>1.2</v>
      </c>
      <c r="BD3996" s="16">
        <f t="shared" si="897"/>
        <v>4.2</v>
      </c>
      <c r="BE3996" s="16">
        <f t="shared" si="898"/>
        <v>2118</v>
      </c>
      <c r="BG3996" s="16">
        <f t="shared" si="899"/>
        <v>1440</v>
      </c>
      <c r="BH3996" s="16">
        <f t="shared" si="900"/>
        <v>768</v>
      </c>
      <c r="BI3996" s="16">
        <f t="shared" si="901"/>
        <v>9.6</v>
      </c>
    </row>
    <row r="3997" spans="1:61" ht="20.149999999999999" customHeight="1" x14ac:dyDescent="0.35">
      <c r="A3997">
        <v>3996</v>
      </c>
      <c r="B3997" t="s">
        <v>360</v>
      </c>
      <c r="C3997" t="s">
        <v>10609</v>
      </c>
      <c r="D3997" s="15" t="s">
        <v>4521</v>
      </c>
      <c r="E3997" s="12" t="s">
        <v>98</v>
      </c>
      <c r="G3997" s="12" t="s">
        <v>588</v>
      </c>
      <c r="H3997" s="12" t="s">
        <v>589</v>
      </c>
      <c r="I3997" s="12" t="s">
        <v>1454</v>
      </c>
      <c r="J3997" s="12" t="s">
        <v>4413</v>
      </c>
      <c r="K3997" s="12" t="s">
        <v>4413</v>
      </c>
      <c r="N3997" s="16" t="s">
        <v>206</v>
      </c>
      <c r="O3997" s="16" t="s">
        <v>4463</v>
      </c>
      <c r="P3997" s="12" t="s">
        <v>131</v>
      </c>
      <c r="Q3997" s="16">
        <v>2023</v>
      </c>
      <c r="R3997" s="16">
        <v>1.47</v>
      </c>
      <c r="X3997" s="16">
        <v>1</v>
      </c>
      <c r="Z3997" s="16">
        <v>1.47</v>
      </c>
      <c r="AA3997" s="16">
        <f t="shared" si="885"/>
        <v>176.4</v>
      </c>
      <c r="AB3997" s="16" t="s">
        <v>2113</v>
      </c>
      <c r="AC3997" s="16" t="s">
        <v>4454</v>
      </c>
      <c r="AD3997" s="16">
        <f t="shared" si="886"/>
        <v>61740</v>
      </c>
      <c r="AE3997" s="16">
        <f t="shared" si="887"/>
        <v>514.5</v>
      </c>
      <c r="AF3997" s="16">
        <f t="shared" si="888"/>
        <v>192937.5</v>
      </c>
      <c r="AG3997" s="16">
        <f t="shared" si="889"/>
        <v>147</v>
      </c>
      <c r="AH3997" s="12">
        <f t="shared" si="890"/>
        <v>0</v>
      </c>
      <c r="AI3997" s="16">
        <f t="shared" si="891"/>
        <v>10.29</v>
      </c>
      <c r="AJ3997" s="16">
        <f t="shared" si="892"/>
        <v>35500.5</v>
      </c>
      <c r="AK3997" s="16">
        <f t="shared" si="893"/>
        <v>735</v>
      </c>
      <c r="AL3997" s="16">
        <f t="shared" si="894"/>
        <v>7350</v>
      </c>
      <c r="AM3997" s="16">
        <f t="shared" si="895"/>
        <v>117600</v>
      </c>
      <c r="AN3997" s="16">
        <f t="shared" si="896"/>
        <v>415128</v>
      </c>
      <c r="AO3997" s="12" t="s">
        <v>1486</v>
      </c>
      <c r="AP3997" s="16">
        <v>1.47</v>
      </c>
      <c r="AQ3997" s="16" t="s">
        <v>204</v>
      </c>
      <c r="AS3997" s="16" t="s">
        <v>2422</v>
      </c>
      <c r="AT3997" s="16" t="s">
        <v>3104</v>
      </c>
      <c r="AU3997" t="s">
        <v>2384</v>
      </c>
      <c r="AV3997" s="15" t="s">
        <v>2635</v>
      </c>
      <c r="AX3997" s="16" t="s">
        <v>204</v>
      </c>
      <c r="AY3997" s="16" t="s">
        <v>207</v>
      </c>
      <c r="AZ3997" s="16" t="s">
        <v>207</v>
      </c>
      <c r="BA3997" s="16" t="s">
        <v>207</v>
      </c>
      <c r="BB3997" s="16" t="s">
        <v>207</v>
      </c>
      <c r="BC3997" s="16">
        <v>1.47</v>
      </c>
      <c r="BD3997" s="16">
        <f t="shared" si="897"/>
        <v>5.1449999999999996</v>
      </c>
      <c r="BE3997" s="16">
        <f t="shared" si="898"/>
        <v>2594.5500000000002</v>
      </c>
      <c r="BG3997" s="16">
        <f t="shared" si="899"/>
        <v>1764</v>
      </c>
      <c r="BH3997" s="16">
        <f t="shared" si="900"/>
        <v>940.8</v>
      </c>
      <c r="BI3997" s="16">
        <f t="shared" si="901"/>
        <v>11.76</v>
      </c>
    </row>
    <row r="3998" spans="1:61" ht="20.149999999999999" customHeight="1" x14ac:dyDescent="0.35">
      <c r="A3998">
        <v>3997</v>
      </c>
      <c r="B3998" t="s">
        <v>360</v>
      </c>
      <c r="C3998" t="s">
        <v>10610</v>
      </c>
      <c r="D3998" s="15" t="s">
        <v>4522</v>
      </c>
      <c r="E3998" s="12" t="s">
        <v>98</v>
      </c>
      <c r="G3998" s="12" t="s">
        <v>588</v>
      </c>
      <c r="H3998" s="12" t="s">
        <v>589</v>
      </c>
      <c r="I3998" s="12" t="s">
        <v>1454</v>
      </c>
      <c r="J3998" s="12" t="s">
        <v>4413</v>
      </c>
      <c r="K3998" s="12" t="s">
        <v>4413</v>
      </c>
      <c r="N3998" s="16" t="s">
        <v>206</v>
      </c>
      <c r="O3998" s="16" t="s">
        <v>4463</v>
      </c>
      <c r="P3998" s="12" t="s">
        <v>131</v>
      </c>
      <c r="Q3998" s="16">
        <v>2023</v>
      </c>
      <c r="R3998" s="16">
        <v>3.12</v>
      </c>
      <c r="X3998" s="16">
        <v>1</v>
      </c>
      <c r="Z3998" s="16">
        <v>3.12</v>
      </c>
      <c r="AA3998" s="16">
        <f t="shared" si="885"/>
        <v>374.40000000000003</v>
      </c>
      <c r="AB3998" s="16" t="s">
        <v>2113</v>
      </c>
      <c r="AC3998" s="16" t="s">
        <v>4415</v>
      </c>
      <c r="AD3998" s="16">
        <f t="shared" si="886"/>
        <v>131040.00000000001</v>
      </c>
      <c r="AE3998" s="16">
        <f t="shared" si="887"/>
        <v>1092</v>
      </c>
      <c r="AF3998" s="16">
        <f t="shared" si="888"/>
        <v>409500</v>
      </c>
      <c r="AG3998" s="16">
        <f t="shared" si="889"/>
        <v>312</v>
      </c>
      <c r="AH3998" s="12">
        <f t="shared" si="890"/>
        <v>0</v>
      </c>
      <c r="AI3998" s="16">
        <f t="shared" si="891"/>
        <v>21.84</v>
      </c>
      <c r="AJ3998" s="16">
        <f t="shared" si="892"/>
        <v>75348</v>
      </c>
      <c r="AK3998" s="16">
        <f t="shared" si="893"/>
        <v>1560</v>
      </c>
      <c r="AL3998" s="16">
        <f t="shared" si="894"/>
        <v>15600</v>
      </c>
      <c r="AM3998" s="16">
        <f t="shared" si="895"/>
        <v>249600</v>
      </c>
      <c r="AN3998" s="16">
        <f t="shared" si="896"/>
        <v>881088</v>
      </c>
      <c r="AO3998" s="12" t="s">
        <v>1486</v>
      </c>
      <c r="AP3998" s="16">
        <v>3.12</v>
      </c>
      <c r="AQ3998" s="16" t="s">
        <v>204</v>
      </c>
      <c r="AS3998" s="16" t="s">
        <v>2422</v>
      </c>
      <c r="AT3998" s="16" t="s">
        <v>3104</v>
      </c>
      <c r="AU3998" t="s">
        <v>2384</v>
      </c>
      <c r="AV3998" s="15" t="s">
        <v>2635</v>
      </c>
      <c r="AX3998" s="16" t="s">
        <v>204</v>
      </c>
      <c r="AY3998" s="16" t="s">
        <v>207</v>
      </c>
      <c r="AZ3998" s="16" t="s">
        <v>207</v>
      </c>
      <c r="BA3998" s="16" t="s">
        <v>207</v>
      </c>
      <c r="BB3998" s="16" t="s">
        <v>207</v>
      </c>
      <c r="BC3998" s="16">
        <v>3.12</v>
      </c>
      <c r="BD3998" s="16">
        <f t="shared" si="897"/>
        <v>10.92</v>
      </c>
      <c r="BE3998" s="16">
        <f t="shared" si="898"/>
        <v>5506.8</v>
      </c>
      <c r="BG3998" s="16">
        <f t="shared" si="899"/>
        <v>3744</v>
      </c>
      <c r="BH3998" s="16">
        <f t="shared" si="900"/>
        <v>1996.8000000000002</v>
      </c>
      <c r="BI3998" s="16">
        <f t="shared" si="901"/>
        <v>24.96</v>
      </c>
    </row>
    <row r="3999" spans="1:61" ht="20.149999999999999" customHeight="1" x14ac:dyDescent="0.35">
      <c r="A3999">
        <v>3998</v>
      </c>
      <c r="B3999" t="s">
        <v>360</v>
      </c>
      <c r="C3999" t="s">
        <v>10611</v>
      </c>
      <c r="D3999" s="15" t="s">
        <v>615</v>
      </c>
      <c r="E3999" s="12" t="s">
        <v>98</v>
      </c>
      <c r="G3999" s="12" t="s">
        <v>588</v>
      </c>
      <c r="H3999" s="12" t="s">
        <v>589</v>
      </c>
      <c r="I3999" s="12" t="s">
        <v>1454</v>
      </c>
      <c r="J3999" s="12" t="s">
        <v>4413</v>
      </c>
      <c r="K3999" s="12" t="s">
        <v>4413</v>
      </c>
      <c r="N3999" s="16" t="s">
        <v>206</v>
      </c>
      <c r="O3999" s="16" t="s">
        <v>4463</v>
      </c>
      <c r="P3999" s="12" t="s">
        <v>131</v>
      </c>
      <c r="Q3999" s="16">
        <v>2023</v>
      </c>
      <c r="R3999" s="16">
        <v>2.4</v>
      </c>
      <c r="X3999" s="16">
        <v>1</v>
      </c>
      <c r="Z3999" s="16">
        <v>2.4</v>
      </c>
      <c r="AA3999" s="16">
        <f t="shared" ref="AA3999:AA4062" si="902">Z3999*120</f>
        <v>288</v>
      </c>
      <c r="AB3999" s="16" t="s">
        <v>2113</v>
      </c>
      <c r="AC3999" s="16" t="s">
        <v>4454</v>
      </c>
      <c r="AD3999" s="16">
        <f t="shared" ref="AD3999:AD4062" si="903">AA3999*350</f>
        <v>100800</v>
      </c>
      <c r="AE3999" s="16">
        <f t="shared" ref="AE3999:AE4062" si="904">Z3999*350</f>
        <v>840</v>
      </c>
      <c r="AF3999" s="16">
        <f t="shared" ref="AF3999:AF4062" si="905">AE3999*375</f>
        <v>315000</v>
      </c>
      <c r="AG3999" s="16">
        <f t="shared" ref="AG3999:AG4062" si="906">Z3999*100</f>
        <v>240</v>
      </c>
      <c r="AH3999" s="12">
        <f t="shared" ref="AH3999:AH4062" si="907">0*AG3999</f>
        <v>0</v>
      </c>
      <c r="AI3999" s="16">
        <f t="shared" ref="AI3999:AI4062" si="908">Z3999*7</f>
        <v>16.8</v>
      </c>
      <c r="AJ3999" s="16">
        <f t="shared" ref="AJ3999:AJ4062" si="909">AI3999*3450</f>
        <v>57960</v>
      </c>
      <c r="AK3999" s="16">
        <f t="shared" ref="AK3999:AK4062" si="910">Z3999*500</f>
        <v>1200</v>
      </c>
      <c r="AL3999" s="16">
        <f t="shared" ref="AL3999:AL4062" si="911">1*5000*Z3999</f>
        <v>12000</v>
      </c>
      <c r="AM3999" s="16">
        <f t="shared" ref="AM3999:AM4062" si="912">Z3999*80000</f>
        <v>192000</v>
      </c>
      <c r="AN3999" s="16">
        <f t="shared" ref="AN3999:AN4062" si="913">AM3999+AL3999+AJ3999+AF3999+AD3999</f>
        <v>677760</v>
      </c>
      <c r="AO3999" s="12" t="s">
        <v>1486</v>
      </c>
      <c r="AP3999" s="16">
        <v>2.4</v>
      </c>
      <c r="AQ3999" s="16" t="s">
        <v>204</v>
      </c>
      <c r="AS3999" s="16" t="s">
        <v>2422</v>
      </c>
      <c r="AT3999" s="16" t="s">
        <v>3104</v>
      </c>
      <c r="AU3999" t="s">
        <v>2384</v>
      </c>
      <c r="AV3999" s="15" t="s">
        <v>2635</v>
      </c>
      <c r="AX3999" s="16" t="s">
        <v>204</v>
      </c>
      <c r="AY3999" s="16" t="s">
        <v>207</v>
      </c>
      <c r="AZ3999" s="16" t="s">
        <v>207</v>
      </c>
      <c r="BA3999" s="16" t="s">
        <v>207</v>
      </c>
      <c r="BB3999" s="16" t="s">
        <v>207</v>
      </c>
      <c r="BC3999" s="16">
        <v>2.4</v>
      </c>
      <c r="BD3999" s="16">
        <f t="shared" ref="BD3999:BD4062" si="914">3.5*BC3999</f>
        <v>8.4</v>
      </c>
      <c r="BE3999" s="16">
        <f t="shared" ref="BE3999:BE4062" si="915">AN3999/160</f>
        <v>4236</v>
      </c>
      <c r="BG3999" s="16">
        <f t="shared" ref="BG3999:BG4062" si="916">1200*AP3999</f>
        <v>2880</v>
      </c>
      <c r="BH3999" s="16">
        <f t="shared" ref="BH3999:BH4062" si="917">640*BC3999</f>
        <v>1536</v>
      </c>
      <c r="BI3999" s="16">
        <f t="shared" ref="BI3999:BI4062" si="918">BH3999/80</f>
        <v>19.2</v>
      </c>
    </row>
    <row r="4000" spans="1:61" ht="20.149999999999999" customHeight="1" x14ac:dyDescent="0.35">
      <c r="A4000">
        <v>3999</v>
      </c>
      <c r="B4000" t="s">
        <v>360</v>
      </c>
      <c r="C4000" t="s">
        <v>10612</v>
      </c>
      <c r="D4000" s="15" t="s">
        <v>4523</v>
      </c>
      <c r="E4000" s="12" t="s">
        <v>98</v>
      </c>
      <c r="G4000" s="12" t="s">
        <v>588</v>
      </c>
      <c r="H4000" s="12" t="s">
        <v>589</v>
      </c>
      <c r="I4000" s="12" t="s">
        <v>1454</v>
      </c>
      <c r="J4000" s="12" t="s">
        <v>4413</v>
      </c>
      <c r="K4000" s="12" t="s">
        <v>4413</v>
      </c>
      <c r="N4000" s="16" t="s">
        <v>206</v>
      </c>
      <c r="O4000" s="16" t="s">
        <v>4463</v>
      </c>
      <c r="P4000" s="12" t="s">
        <v>131</v>
      </c>
      <c r="Q4000" s="16">
        <v>2023</v>
      </c>
      <c r="R4000" s="16">
        <v>2</v>
      </c>
      <c r="X4000" s="16">
        <v>1</v>
      </c>
      <c r="Z4000" s="16">
        <v>2</v>
      </c>
      <c r="AA4000" s="16">
        <f t="shared" si="902"/>
        <v>240</v>
      </c>
      <c r="AB4000" s="16" t="s">
        <v>2113</v>
      </c>
      <c r="AC4000" s="16" t="s">
        <v>4415</v>
      </c>
      <c r="AD4000" s="16">
        <f t="shared" si="903"/>
        <v>84000</v>
      </c>
      <c r="AE4000" s="16">
        <f t="shared" si="904"/>
        <v>700</v>
      </c>
      <c r="AF4000" s="16">
        <f t="shared" si="905"/>
        <v>262500</v>
      </c>
      <c r="AG4000" s="16">
        <f t="shared" si="906"/>
        <v>200</v>
      </c>
      <c r="AH4000" s="12">
        <f t="shared" si="907"/>
        <v>0</v>
      </c>
      <c r="AI4000" s="16">
        <f t="shared" si="908"/>
        <v>14</v>
      </c>
      <c r="AJ4000" s="16">
        <f t="shared" si="909"/>
        <v>48300</v>
      </c>
      <c r="AK4000" s="16">
        <f t="shared" si="910"/>
        <v>1000</v>
      </c>
      <c r="AL4000" s="16">
        <f t="shared" si="911"/>
        <v>10000</v>
      </c>
      <c r="AM4000" s="16">
        <f t="shared" si="912"/>
        <v>160000</v>
      </c>
      <c r="AN4000" s="16">
        <f t="shared" si="913"/>
        <v>564800</v>
      </c>
      <c r="AO4000" s="12" t="s">
        <v>1486</v>
      </c>
      <c r="AP4000" s="16">
        <v>2</v>
      </c>
      <c r="AQ4000" s="16" t="s">
        <v>204</v>
      </c>
      <c r="AS4000" s="16" t="s">
        <v>2422</v>
      </c>
      <c r="AT4000" s="16" t="s">
        <v>3104</v>
      </c>
      <c r="AU4000" t="s">
        <v>2384</v>
      </c>
      <c r="AV4000" s="15" t="s">
        <v>2635</v>
      </c>
      <c r="AX4000" s="16" t="s">
        <v>204</v>
      </c>
      <c r="AY4000" s="16" t="s">
        <v>207</v>
      </c>
      <c r="AZ4000" s="16" t="s">
        <v>207</v>
      </c>
      <c r="BA4000" s="16" t="s">
        <v>207</v>
      </c>
      <c r="BB4000" s="16" t="s">
        <v>207</v>
      </c>
      <c r="BC4000" s="16">
        <v>2</v>
      </c>
      <c r="BD4000" s="16">
        <f t="shared" si="914"/>
        <v>7</v>
      </c>
      <c r="BE4000" s="16">
        <f t="shared" si="915"/>
        <v>3530</v>
      </c>
      <c r="BG4000" s="16">
        <f t="shared" si="916"/>
        <v>2400</v>
      </c>
      <c r="BH4000" s="16">
        <f t="shared" si="917"/>
        <v>1280</v>
      </c>
      <c r="BI4000" s="16">
        <f t="shared" si="918"/>
        <v>16</v>
      </c>
    </row>
    <row r="4001" spans="1:61" ht="20.149999999999999" customHeight="1" x14ac:dyDescent="0.35">
      <c r="A4001">
        <v>4000</v>
      </c>
      <c r="B4001" t="s">
        <v>360</v>
      </c>
      <c r="C4001" t="s">
        <v>10613</v>
      </c>
      <c r="D4001" s="15" t="s">
        <v>635</v>
      </c>
      <c r="E4001" s="12" t="s">
        <v>98</v>
      </c>
      <c r="G4001" s="12" t="s">
        <v>588</v>
      </c>
      <c r="H4001" s="12" t="s">
        <v>589</v>
      </c>
      <c r="I4001" s="12" t="s">
        <v>1454</v>
      </c>
      <c r="J4001" s="12" t="s">
        <v>4413</v>
      </c>
      <c r="K4001" s="12" t="s">
        <v>4413</v>
      </c>
      <c r="N4001" s="16" t="s">
        <v>206</v>
      </c>
      <c r="O4001" s="16" t="s">
        <v>4463</v>
      </c>
      <c r="P4001" s="12" t="s">
        <v>131</v>
      </c>
      <c r="Q4001" s="16">
        <v>2023</v>
      </c>
      <c r="R4001" s="16">
        <v>1.88</v>
      </c>
      <c r="X4001" s="16">
        <v>1</v>
      </c>
      <c r="Z4001" s="16">
        <v>1.88</v>
      </c>
      <c r="AA4001" s="16">
        <f t="shared" si="902"/>
        <v>225.6</v>
      </c>
      <c r="AB4001" s="16" t="s">
        <v>2113</v>
      </c>
      <c r="AC4001" s="16" t="s">
        <v>4454</v>
      </c>
      <c r="AD4001" s="16">
        <f t="shared" si="903"/>
        <v>78960</v>
      </c>
      <c r="AE4001" s="16">
        <f t="shared" si="904"/>
        <v>658</v>
      </c>
      <c r="AF4001" s="16">
        <f t="shared" si="905"/>
        <v>246750</v>
      </c>
      <c r="AG4001" s="16">
        <f t="shared" si="906"/>
        <v>188</v>
      </c>
      <c r="AH4001" s="12">
        <f t="shared" si="907"/>
        <v>0</v>
      </c>
      <c r="AI4001" s="16">
        <f t="shared" si="908"/>
        <v>13.16</v>
      </c>
      <c r="AJ4001" s="16">
        <f t="shared" si="909"/>
        <v>45402</v>
      </c>
      <c r="AK4001" s="16">
        <f t="shared" si="910"/>
        <v>940</v>
      </c>
      <c r="AL4001" s="16">
        <f t="shared" si="911"/>
        <v>9400</v>
      </c>
      <c r="AM4001" s="16">
        <f t="shared" si="912"/>
        <v>150400</v>
      </c>
      <c r="AN4001" s="16">
        <f t="shared" si="913"/>
        <v>530912</v>
      </c>
      <c r="AO4001" s="12" t="s">
        <v>1486</v>
      </c>
      <c r="AP4001" s="16">
        <v>1.88</v>
      </c>
      <c r="AQ4001" s="16" t="s">
        <v>204</v>
      </c>
      <c r="AS4001" s="16" t="s">
        <v>2422</v>
      </c>
      <c r="AT4001" s="16" t="s">
        <v>3104</v>
      </c>
      <c r="AU4001" t="s">
        <v>2384</v>
      </c>
      <c r="AV4001" s="15" t="s">
        <v>2635</v>
      </c>
      <c r="AX4001" s="16" t="s">
        <v>204</v>
      </c>
      <c r="AY4001" s="16" t="s">
        <v>207</v>
      </c>
      <c r="AZ4001" s="16" t="s">
        <v>207</v>
      </c>
      <c r="BA4001" s="16" t="s">
        <v>207</v>
      </c>
      <c r="BB4001" s="16" t="s">
        <v>207</v>
      </c>
      <c r="BC4001" s="16">
        <v>1.88</v>
      </c>
      <c r="BD4001" s="16">
        <f t="shared" si="914"/>
        <v>6.58</v>
      </c>
      <c r="BE4001" s="16">
        <f t="shared" si="915"/>
        <v>3318.2</v>
      </c>
      <c r="BG4001" s="16">
        <f t="shared" si="916"/>
        <v>2256</v>
      </c>
      <c r="BH4001" s="16">
        <f t="shared" si="917"/>
        <v>1203.1999999999998</v>
      </c>
      <c r="BI4001" s="16">
        <f t="shared" si="918"/>
        <v>15.039999999999997</v>
      </c>
    </row>
    <row r="4002" spans="1:61" ht="20.149999999999999" customHeight="1" x14ac:dyDescent="0.35">
      <c r="A4002">
        <v>4001</v>
      </c>
      <c r="B4002" t="s">
        <v>360</v>
      </c>
      <c r="C4002" t="s">
        <v>10614</v>
      </c>
      <c r="D4002" s="15" t="s">
        <v>1893</v>
      </c>
      <c r="E4002" s="12" t="s">
        <v>98</v>
      </c>
      <c r="G4002" s="12" t="s">
        <v>588</v>
      </c>
      <c r="H4002" s="12" t="s">
        <v>589</v>
      </c>
      <c r="I4002" s="12" t="s">
        <v>1454</v>
      </c>
      <c r="J4002" s="12" t="s">
        <v>4413</v>
      </c>
      <c r="K4002" s="12" t="s">
        <v>4413</v>
      </c>
      <c r="N4002" s="16" t="s">
        <v>206</v>
      </c>
      <c r="O4002" s="16" t="s">
        <v>4463</v>
      </c>
      <c r="P4002" s="12" t="s">
        <v>131</v>
      </c>
      <c r="Q4002" s="16">
        <v>2023</v>
      </c>
      <c r="R4002" s="16">
        <v>2.65</v>
      </c>
      <c r="X4002" s="16">
        <v>1</v>
      </c>
      <c r="Z4002" s="16">
        <v>2.65</v>
      </c>
      <c r="AA4002" s="16">
        <f t="shared" si="902"/>
        <v>318</v>
      </c>
      <c r="AB4002" s="16" t="s">
        <v>2113</v>
      </c>
      <c r="AC4002" s="16" t="s">
        <v>4415</v>
      </c>
      <c r="AD4002" s="16">
        <f t="shared" si="903"/>
        <v>111300</v>
      </c>
      <c r="AE4002" s="16">
        <f t="shared" si="904"/>
        <v>927.5</v>
      </c>
      <c r="AF4002" s="16">
        <f t="shared" si="905"/>
        <v>347812.5</v>
      </c>
      <c r="AG4002" s="16">
        <f t="shared" si="906"/>
        <v>265</v>
      </c>
      <c r="AH4002" s="12">
        <f t="shared" si="907"/>
        <v>0</v>
      </c>
      <c r="AI4002" s="16">
        <f t="shared" si="908"/>
        <v>18.55</v>
      </c>
      <c r="AJ4002" s="16">
        <f t="shared" si="909"/>
        <v>63997.5</v>
      </c>
      <c r="AK4002" s="16">
        <f t="shared" si="910"/>
        <v>1325</v>
      </c>
      <c r="AL4002" s="16">
        <f t="shared" si="911"/>
        <v>13250</v>
      </c>
      <c r="AM4002" s="16">
        <f t="shared" si="912"/>
        <v>212000</v>
      </c>
      <c r="AN4002" s="16">
        <f t="shared" si="913"/>
        <v>748360</v>
      </c>
      <c r="AO4002" s="12" t="s">
        <v>1486</v>
      </c>
      <c r="AP4002" s="16">
        <v>2.65</v>
      </c>
      <c r="AQ4002" s="16" t="s">
        <v>204</v>
      </c>
      <c r="AS4002" s="16" t="s">
        <v>2422</v>
      </c>
      <c r="AT4002" s="16" t="s">
        <v>3104</v>
      </c>
      <c r="AU4002" t="s">
        <v>2384</v>
      </c>
      <c r="AV4002" s="15" t="s">
        <v>2635</v>
      </c>
      <c r="AX4002" s="16" t="s">
        <v>204</v>
      </c>
      <c r="AY4002" s="16" t="s">
        <v>207</v>
      </c>
      <c r="AZ4002" s="16" t="s">
        <v>207</v>
      </c>
      <c r="BA4002" s="16" t="s">
        <v>207</v>
      </c>
      <c r="BB4002" s="16" t="s">
        <v>207</v>
      </c>
      <c r="BC4002" s="16">
        <v>2.65</v>
      </c>
      <c r="BD4002" s="16">
        <f t="shared" si="914"/>
        <v>9.2750000000000004</v>
      </c>
      <c r="BE4002" s="16">
        <f t="shared" si="915"/>
        <v>4677.25</v>
      </c>
      <c r="BG4002" s="16">
        <f t="shared" si="916"/>
        <v>3180</v>
      </c>
      <c r="BH4002" s="16">
        <f t="shared" si="917"/>
        <v>1696</v>
      </c>
      <c r="BI4002" s="16">
        <f t="shared" si="918"/>
        <v>21.2</v>
      </c>
    </row>
    <row r="4003" spans="1:61" ht="20.149999999999999" customHeight="1" x14ac:dyDescent="0.35">
      <c r="A4003">
        <v>4002</v>
      </c>
      <c r="B4003" t="s">
        <v>360</v>
      </c>
      <c r="C4003" t="s">
        <v>10615</v>
      </c>
      <c r="D4003" s="15" t="s">
        <v>4524</v>
      </c>
      <c r="E4003" s="12" t="s">
        <v>98</v>
      </c>
      <c r="G4003" s="12" t="s">
        <v>588</v>
      </c>
      <c r="H4003" s="12" t="s">
        <v>589</v>
      </c>
      <c r="I4003" s="12" t="s">
        <v>1454</v>
      </c>
      <c r="J4003" s="12" t="s">
        <v>4413</v>
      </c>
      <c r="K4003" s="12" t="s">
        <v>4413</v>
      </c>
      <c r="N4003" s="16" t="s">
        <v>206</v>
      </c>
      <c r="O4003" s="16" t="s">
        <v>4463</v>
      </c>
      <c r="P4003" s="12" t="s">
        <v>131</v>
      </c>
      <c r="Q4003" s="16">
        <v>2023</v>
      </c>
      <c r="R4003" s="16">
        <v>1.79</v>
      </c>
      <c r="X4003" s="16">
        <v>1</v>
      </c>
      <c r="Z4003" s="16">
        <v>1.79</v>
      </c>
      <c r="AA4003" s="16">
        <f t="shared" si="902"/>
        <v>214.8</v>
      </c>
      <c r="AB4003" s="16" t="s">
        <v>2113</v>
      </c>
      <c r="AC4003" s="16" t="s">
        <v>4454</v>
      </c>
      <c r="AD4003" s="16">
        <f t="shared" si="903"/>
        <v>75180</v>
      </c>
      <c r="AE4003" s="16">
        <f t="shared" si="904"/>
        <v>626.5</v>
      </c>
      <c r="AF4003" s="16">
        <f t="shared" si="905"/>
        <v>234937.5</v>
      </c>
      <c r="AG4003" s="16">
        <f t="shared" si="906"/>
        <v>179</v>
      </c>
      <c r="AH4003" s="12">
        <f t="shared" si="907"/>
        <v>0</v>
      </c>
      <c r="AI4003" s="16">
        <f t="shared" si="908"/>
        <v>12.530000000000001</v>
      </c>
      <c r="AJ4003" s="16">
        <f t="shared" si="909"/>
        <v>43228.500000000007</v>
      </c>
      <c r="AK4003" s="16">
        <f t="shared" si="910"/>
        <v>895</v>
      </c>
      <c r="AL4003" s="16">
        <f t="shared" si="911"/>
        <v>8950</v>
      </c>
      <c r="AM4003" s="16">
        <f t="shared" si="912"/>
        <v>143200</v>
      </c>
      <c r="AN4003" s="16">
        <f t="shared" si="913"/>
        <v>505496</v>
      </c>
      <c r="AO4003" s="12" t="s">
        <v>1486</v>
      </c>
      <c r="AP4003" s="16">
        <v>1.79</v>
      </c>
      <c r="AQ4003" s="16" t="s">
        <v>204</v>
      </c>
      <c r="AS4003" s="16" t="s">
        <v>2422</v>
      </c>
      <c r="AT4003" s="16" t="s">
        <v>3104</v>
      </c>
      <c r="AU4003" t="s">
        <v>2384</v>
      </c>
      <c r="AV4003" s="15" t="s">
        <v>2635</v>
      </c>
      <c r="AX4003" s="16" t="s">
        <v>204</v>
      </c>
      <c r="AY4003" s="16" t="s">
        <v>207</v>
      </c>
      <c r="AZ4003" s="16" t="s">
        <v>207</v>
      </c>
      <c r="BA4003" s="16" t="s">
        <v>207</v>
      </c>
      <c r="BB4003" s="16" t="s">
        <v>207</v>
      </c>
      <c r="BC4003" s="16">
        <v>1.79</v>
      </c>
      <c r="BD4003" s="16">
        <f t="shared" si="914"/>
        <v>6.2650000000000006</v>
      </c>
      <c r="BE4003" s="16">
        <f t="shared" si="915"/>
        <v>3159.35</v>
      </c>
      <c r="BG4003" s="16">
        <f t="shared" si="916"/>
        <v>2148</v>
      </c>
      <c r="BH4003" s="16">
        <f t="shared" si="917"/>
        <v>1145.5999999999999</v>
      </c>
      <c r="BI4003" s="16">
        <f t="shared" si="918"/>
        <v>14.319999999999999</v>
      </c>
    </row>
    <row r="4004" spans="1:61" ht="20.149999999999999" customHeight="1" x14ac:dyDescent="0.35">
      <c r="A4004">
        <v>4003</v>
      </c>
      <c r="B4004" t="s">
        <v>360</v>
      </c>
      <c r="C4004" t="s">
        <v>10616</v>
      </c>
      <c r="D4004" s="15" t="s">
        <v>4525</v>
      </c>
      <c r="E4004" s="12" t="s">
        <v>98</v>
      </c>
      <c r="G4004" s="12" t="s">
        <v>588</v>
      </c>
      <c r="H4004" s="12" t="s">
        <v>589</v>
      </c>
      <c r="I4004" s="12" t="s">
        <v>1454</v>
      </c>
      <c r="J4004" s="12" t="s">
        <v>4413</v>
      </c>
      <c r="K4004" s="12" t="s">
        <v>4413</v>
      </c>
      <c r="N4004" s="16" t="s">
        <v>206</v>
      </c>
      <c r="O4004" s="16" t="s">
        <v>4463</v>
      </c>
      <c r="P4004" s="12" t="s">
        <v>131</v>
      </c>
      <c r="Q4004" s="16">
        <v>2023</v>
      </c>
      <c r="R4004" s="16">
        <v>1.8</v>
      </c>
      <c r="X4004" s="16">
        <v>1</v>
      </c>
      <c r="Z4004" s="16">
        <v>1.8</v>
      </c>
      <c r="AA4004" s="16">
        <f t="shared" si="902"/>
        <v>216</v>
      </c>
      <c r="AB4004" s="16" t="s">
        <v>2113</v>
      </c>
      <c r="AC4004" s="16" t="s">
        <v>4415</v>
      </c>
      <c r="AD4004" s="16">
        <f t="shared" si="903"/>
        <v>75600</v>
      </c>
      <c r="AE4004" s="16">
        <f t="shared" si="904"/>
        <v>630</v>
      </c>
      <c r="AF4004" s="16">
        <f t="shared" si="905"/>
        <v>236250</v>
      </c>
      <c r="AG4004" s="16">
        <f t="shared" si="906"/>
        <v>180</v>
      </c>
      <c r="AH4004" s="12">
        <f t="shared" si="907"/>
        <v>0</v>
      </c>
      <c r="AI4004" s="16">
        <f t="shared" si="908"/>
        <v>12.6</v>
      </c>
      <c r="AJ4004" s="16">
        <f t="shared" si="909"/>
        <v>43470</v>
      </c>
      <c r="AK4004" s="16">
        <f t="shared" si="910"/>
        <v>900</v>
      </c>
      <c r="AL4004" s="16">
        <f t="shared" si="911"/>
        <v>9000</v>
      </c>
      <c r="AM4004" s="16">
        <f t="shared" si="912"/>
        <v>144000</v>
      </c>
      <c r="AN4004" s="16">
        <f t="shared" si="913"/>
        <v>508320</v>
      </c>
      <c r="AO4004" s="12" t="s">
        <v>1486</v>
      </c>
      <c r="AP4004" s="16">
        <v>1.8</v>
      </c>
      <c r="AQ4004" s="16" t="s">
        <v>204</v>
      </c>
      <c r="AS4004" s="16" t="s">
        <v>2422</v>
      </c>
      <c r="AT4004" s="16" t="s">
        <v>3104</v>
      </c>
      <c r="AU4004" t="s">
        <v>2384</v>
      </c>
      <c r="AV4004" s="15" t="s">
        <v>2635</v>
      </c>
      <c r="AX4004" s="16" t="s">
        <v>204</v>
      </c>
      <c r="AY4004" s="16" t="s">
        <v>207</v>
      </c>
      <c r="AZ4004" s="16" t="s">
        <v>207</v>
      </c>
      <c r="BA4004" s="16" t="s">
        <v>207</v>
      </c>
      <c r="BB4004" s="16" t="s">
        <v>207</v>
      </c>
      <c r="BC4004" s="16">
        <v>1.8</v>
      </c>
      <c r="BD4004" s="16">
        <f t="shared" si="914"/>
        <v>6.3</v>
      </c>
      <c r="BE4004" s="16">
        <f t="shared" si="915"/>
        <v>3177</v>
      </c>
      <c r="BG4004" s="16">
        <f t="shared" si="916"/>
        <v>2160</v>
      </c>
      <c r="BH4004" s="16">
        <f t="shared" si="917"/>
        <v>1152</v>
      </c>
      <c r="BI4004" s="16">
        <f t="shared" si="918"/>
        <v>14.4</v>
      </c>
    </row>
    <row r="4005" spans="1:61" ht="20.149999999999999" customHeight="1" x14ac:dyDescent="0.35">
      <c r="A4005">
        <v>4004</v>
      </c>
      <c r="B4005" t="s">
        <v>360</v>
      </c>
      <c r="C4005" t="s">
        <v>10617</v>
      </c>
      <c r="D4005" s="15" t="s">
        <v>4526</v>
      </c>
      <c r="E4005" s="12" t="s">
        <v>98</v>
      </c>
      <c r="G4005" s="12" t="s">
        <v>588</v>
      </c>
      <c r="H4005" s="12" t="s">
        <v>589</v>
      </c>
      <c r="I4005" s="12" t="s">
        <v>1454</v>
      </c>
      <c r="J4005" s="12" t="s">
        <v>4413</v>
      </c>
      <c r="K4005" s="12" t="s">
        <v>4413</v>
      </c>
      <c r="N4005" s="16" t="s">
        <v>206</v>
      </c>
      <c r="O4005" s="16" t="s">
        <v>4463</v>
      </c>
      <c r="P4005" s="12" t="s">
        <v>131</v>
      </c>
      <c r="Q4005" s="16">
        <v>2023</v>
      </c>
      <c r="R4005" s="16">
        <v>1.38</v>
      </c>
      <c r="X4005" s="16">
        <v>1</v>
      </c>
      <c r="Z4005" s="16">
        <v>1.38</v>
      </c>
      <c r="AA4005" s="16">
        <f t="shared" si="902"/>
        <v>165.6</v>
      </c>
      <c r="AB4005" s="16" t="s">
        <v>2113</v>
      </c>
      <c r="AC4005" s="16" t="s">
        <v>4454</v>
      </c>
      <c r="AD4005" s="16">
        <f t="shared" si="903"/>
        <v>57960</v>
      </c>
      <c r="AE4005" s="16">
        <f t="shared" si="904"/>
        <v>482.99999999999994</v>
      </c>
      <c r="AF4005" s="16">
        <f t="shared" si="905"/>
        <v>181124.99999999997</v>
      </c>
      <c r="AG4005" s="16">
        <f t="shared" si="906"/>
        <v>138</v>
      </c>
      <c r="AH4005" s="12">
        <f t="shared" si="907"/>
        <v>0</v>
      </c>
      <c r="AI4005" s="16">
        <f t="shared" si="908"/>
        <v>9.66</v>
      </c>
      <c r="AJ4005" s="16">
        <f t="shared" si="909"/>
        <v>33327</v>
      </c>
      <c r="AK4005" s="16">
        <f t="shared" si="910"/>
        <v>690</v>
      </c>
      <c r="AL4005" s="16">
        <f t="shared" si="911"/>
        <v>6899.9999999999991</v>
      </c>
      <c r="AM4005" s="16">
        <f t="shared" si="912"/>
        <v>110399.99999999999</v>
      </c>
      <c r="AN4005" s="16">
        <f t="shared" si="913"/>
        <v>389712</v>
      </c>
      <c r="AO4005" s="12" t="s">
        <v>1486</v>
      </c>
      <c r="AP4005" s="16">
        <v>1.38</v>
      </c>
      <c r="AQ4005" s="16" t="s">
        <v>204</v>
      </c>
      <c r="AS4005" s="16" t="s">
        <v>2422</v>
      </c>
      <c r="AT4005" s="16" t="s">
        <v>3104</v>
      </c>
      <c r="AU4005" t="s">
        <v>2384</v>
      </c>
      <c r="AV4005" s="15" t="s">
        <v>2635</v>
      </c>
      <c r="AX4005" s="16" t="s">
        <v>204</v>
      </c>
      <c r="AY4005" s="16" t="s">
        <v>207</v>
      </c>
      <c r="AZ4005" s="16" t="s">
        <v>207</v>
      </c>
      <c r="BA4005" s="16" t="s">
        <v>207</v>
      </c>
      <c r="BB4005" s="16" t="s">
        <v>207</v>
      </c>
      <c r="BC4005" s="16">
        <v>1.38</v>
      </c>
      <c r="BD4005" s="16">
        <f t="shared" si="914"/>
        <v>4.83</v>
      </c>
      <c r="BE4005" s="16">
        <f t="shared" si="915"/>
        <v>2435.6999999999998</v>
      </c>
      <c r="BG4005" s="16">
        <f t="shared" si="916"/>
        <v>1655.9999999999998</v>
      </c>
      <c r="BH4005" s="16">
        <f t="shared" si="917"/>
        <v>883.19999999999993</v>
      </c>
      <c r="BI4005" s="16">
        <f t="shared" si="918"/>
        <v>11.04</v>
      </c>
    </row>
    <row r="4006" spans="1:61" ht="20.149999999999999" customHeight="1" x14ac:dyDescent="0.35">
      <c r="A4006">
        <v>4005</v>
      </c>
      <c r="B4006" t="s">
        <v>360</v>
      </c>
      <c r="C4006" t="s">
        <v>10618</v>
      </c>
      <c r="D4006" s="15" t="s">
        <v>1001</v>
      </c>
      <c r="E4006" s="12" t="s">
        <v>98</v>
      </c>
      <c r="G4006" s="12" t="s">
        <v>588</v>
      </c>
      <c r="H4006" s="12" t="s">
        <v>589</v>
      </c>
      <c r="I4006" s="12" t="s">
        <v>1454</v>
      </c>
      <c r="J4006" s="12" t="s">
        <v>4413</v>
      </c>
      <c r="K4006" s="12" t="s">
        <v>4413</v>
      </c>
      <c r="N4006" s="16" t="s">
        <v>206</v>
      </c>
      <c r="O4006" s="16" t="s">
        <v>4463</v>
      </c>
      <c r="P4006" s="12" t="s">
        <v>131</v>
      </c>
      <c r="Q4006" s="16">
        <v>2023</v>
      </c>
      <c r="R4006" s="16">
        <v>1.42</v>
      </c>
      <c r="X4006" s="16">
        <v>1</v>
      </c>
      <c r="Z4006" s="16">
        <v>1.42</v>
      </c>
      <c r="AA4006" s="16">
        <f t="shared" si="902"/>
        <v>170.39999999999998</v>
      </c>
      <c r="AB4006" s="16" t="s">
        <v>2113</v>
      </c>
      <c r="AC4006" s="16" t="s">
        <v>4415</v>
      </c>
      <c r="AD4006" s="16">
        <f t="shared" si="903"/>
        <v>59639.999999999993</v>
      </c>
      <c r="AE4006" s="16">
        <f t="shared" si="904"/>
        <v>497</v>
      </c>
      <c r="AF4006" s="16">
        <f t="shared" si="905"/>
        <v>186375</v>
      </c>
      <c r="AG4006" s="16">
        <f t="shared" si="906"/>
        <v>142</v>
      </c>
      <c r="AH4006" s="12">
        <f t="shared" si="907"/>
        <v>0</v>
      </c>
      <c r="AI4006" s="16">
        <f t="shared" si="908"/>
        <v>9.94</v>
      </c>
      <c r="AJ4006" s="16">
        <f t="shared" si="909"/>
        <v>34293</v>
      </c>
      <c r="AK4006" s="16">
        <f t="shared" si="910"/>
        <v>710</v>
      </c>
      <c r="AL4006" s="16">
        <f t="shared" si="911"/>
        <v>7100</v>
      </c>
      <c r="AM4006" s="16">
        <f t="shared" si="912"/>
        <v>113600</v>
      </c>
      <c r="AN4006" s="16">
        <f t="shared" si="913"/>
        <v>401008</v>
      </c>
      <c r="AO4006" s="12" t="s">
        <v>1486</v>
      </c>
      <c r="AP4006" s="16">
        <v>1.42</v>
      </c>
      <c r="AQ4006" s="16" t="s">
        <v>204</v>
      </c>
      <c r="AS4006" s="16" t="s">
        <v>2422</v>
      </c>
      <c r="AT4006" s="16" t="s">
        <v>3104</v>
      </c>
      <c r="AU4006" t="s">
        <v>2384</v>
      </c>
      <c r="AV4006" s="15" t="s">
        <v>2635</v>
      </c>
      <c r="AX4006" s="16" t="s">
        <v>204</v>
      </c>
      <c r="AY4006" s="16" t="s">
        <v>207</v>
      </c>
      <c r="AZ4006" s="16" t="s">
        <v>207</v>
      </c>
      <c r="BA4006" s="16" t="s">
        <v>207</v>
      </c>
      <c r="BB4006" s="16" t="s">
        <v>207</v>
      </c>
      <c r="BC4006" s="16">
        <v>1.42</v>
      </c>
      <c r="BD4006" s="16">
        <f t="shared" si="914"/>
        <v>4.97</v>
      </c>
      <c r="BE4006" s="16">
        <f t="shared" si="915"/>
        <v>2506.3000000000002</v>
      </c>
      <c r="BG4006" s="16">
        <f t="shared" si="916"/>
        <v>1704</v>
      </c>
      <c r="BH4006" s="16">
        <f t="shared" si="917"/>
        <v>908.8</v>
      </c>
      <c r="BI4006" s="16">
        <f t="shared" si="918"/>
        <v>11.36</v>
      </c>
    </row>
    <row r="4007" spans="1:61" ht="20.149999999999999" customHeight="1" x14ac:dyDescent="0.35">
      <c r="A4007">
        <v>4006</v>
      </c>
      <c r="B4007" t="s">
        <v>360</v>
      </c>
      <c r="C4007" t="s">
        <v>10619</v>
      </c>
      <c r="D4007" s="15" t="s">
        <v>1791</v>
      </c>
      <c r="E4007" s="12" t="s">
        <v>98</v>
      </c>
      <c r="G4007" s="12" t="s">
        <v>588</v>
      </c>
      <c r="H4007" s="12" t="s">
        <v>589</v>
      </c>
      <c r="I4007" s="12" t="s">
        <v>1454</v>
      </c>
      <c r="J4007" s="12" t="s">
        <v>4413</v>
      </c>
      <c r="K4007" s="12" t="s">
        <v>4413</v>
      </c>
      <c r="N4007" s="16" t="s">
        <v>206</v>
      </c>
      <c r="O4007" s="16" t="s">
        <v>4463</v>
      </c>
      <c r="P4007" s="12" t="s">
        <v>131</v>
      </c>
      <c r="Q4007" s="16">
        <v>2023</v>
      </c>
      <c r="R4007" s="16">
        <v>1.73</v>
      </c>
      <c r="X4007" s="16">
        <v>1</v>
      </c>
      <c r="Z4007" s="16">
        <v>1.73</v>
      </c>
      <c r="AA4007" s="16">
        <f t="shared" si="902"/>
        <v>207.6</v>
      </c>
      <c r="AB4007" s="16" t="s">
        <v>2113</v>
      </c>
      <c r="AC4007" s="16" t="s">
        <v>4454</v>
      </c>
      <c r="AD4007" s="16">
        <f t="shared" si="903"/>
        <v>72660</v>
      </c>
      <c r="AE4007" s="16">
        <f t="shared" si="904"/>
        <v>605.5</v>
      </c>
      <c r="AF4007" s="16">
        <f t="shared" si="905"/>
        <v>227062.5</v>
      </c>
      <c r="AG4007" s="16">
        <f t="shared" si="906"/>
        <v>173</v>
      </c>
      <c r="AH4007" s="12">
        <f t="shared" si="907"/>
        <v>0</v>
      </c>
      <c r="AI4007" s="16">
        <f t="shared" si="908"/>
        <v>12.11</v>
      </c>
      <c r="AJ4007" s="16">
        <f t="shared" si="909"/>
        <v>41779.5</v>
      </c>
      <c r="AK4007" s="16">
        <f t="shared" si="910"/>
        <v>865</v>
      </c>
      <c r="AL4007" s="16">
        <f t="shared" si="911"/>
        <v>8650</v>
      </c>
      <c r="AM4007" s="16">
        <f t="shared" si="912"/>
        <v>138400</v>
      </c>
      <c r="AN4007" s="16">
        <f t="shared" si="913"/>
        <v>488552</v>
      </c>
      <c r="AO4007" s="12" t="s">
        <v>1486</v>
      </c>
      <c r="AP4007" s="16">
        <v>1.73</v>
      </c>
      <c r="AQ4007" s="16" t="s">
        <v>204</v>
      </c>
      <c r="AS4007" s="16" t="s">
        <v>2422</v>
      </c>
      <c r="AT4007" s="16" t="s">
        <v>3104</v>
      </c>
      <c r="AU4007" t="s">
        <v>2384</v>
      </c>
      <c r="AV4007" s="15" t="s">
        <v>2635</v>
      </c>
      <c r="AX4007" s="16" t="s">
        <v>204</v>
      </c>
      <c r="AY4007" s="16" t="s">
        <v>207</v>
      </c>
      <c r="AZ4007" s="16" t="s">
        <v>207</v>
      </c>
      <c r="BA4007" s="16" t="s">
        <v>207</v>
      </c>
      <c r="BB4007" s="16" t="s">
        <v>207</v>
      </c>
      <c r="BC4007" s="16">
        <v>1.73</v>
      </c>
      <c r="BD4007" s="16">
        <f t="shared" si="914"/>
        <v>6.0549999999999997</v>
      </c>
      <c r="BE4007" s="16">
        <f t="shared" si="915"/>
        <v>3053.45</v>
      </c>
      <c r="BG4007" s="16">
        <f t="shared" si="916"/>
        <v>2076</v>
      </c>
      <c r="BH4007" s="16">
        <f t="shared" si="917"/>
        <v>1107.2</v>
      </c>
      <c r="BI4007" s="16">
        <f t="shared" si="918"/>
        <v>13.84</v>
      </c>
    </row>
    <row r="4008" spans="1:61" ht="20.149999999999999" customHeight="1" x14ac:dyDescent="0.35">
      <c r="A4008">
        <v>4007</v>
      </c>
      <c r="B4008" t="s">
        <v>360</v>
      </c>
      <c r="C4008" t="s">
        <v>10620</v>
      </c>
      <c r="D4008" s="15" t="s">
        <v>4419</v>
      </c>
      <c r="E4008" s="12" t="s">
        <v>98</v>
      </c>
      <c r="G4008" s="12" t="s">
        <v>588</v>
      </c>
      <c r="H4008" s="12" t="s">
        <v>589</v>
      </c>
      <c r="I4008" s="12" t="s">
        <v>1454</v>
      </c>
      <c r="J4008" s="12" t="s">
        <v>4413</v>
      </c>
      <c r="K4008" s="12" t="s">
        <v>4413</v>
      </c>
      <c r="N4008" s="16" t="s">
        <v>206</v>
      </c>
      <c r="O4008" s="16" t="s">
        <v>4463</v>
      </c>
      <c r="P4008" s="12" t="s">
        <v>131</v>
      </c>
      <c r="Q4008" s="16">
        <v>2023</v>
      </c>
      <c r="R4008" s="16">
        <v>1.42</v>
      </c>
      <c r="X4008" s="16">
        <v>1</v>
      </c>
      <c r="Z4008" s="16">
        <v>1.42</v>
      </c>
      <c r="AA4008" s="16">
        <f t="shared" si="902"/>
        <v>170.39999999999998</v>
      </c>
      <c r="AB4008" s="16" t="s">
        <v>2113</v>
      </c>
      <c r="AC4008" s="16" t="s">
        <v>4415</v>
      </c>
      <c r="AD4008" s="16">
        <f t="shared" si="903"/>
        <v>59639.999999999993</v>
      </c>
      <c r="AE4008" s="16">
        <f t="shared" si="904"/>
        <v>497</v>
      </c>
      <c r="AF4008" s="16">
        <f t="shared" si="905"/>
        <v>186375</v>
      </c>
      <c r="AG4008" s="16">
        <f t="shared" si="906"/>
        <v>142</v>
      </c>
      <c r="AH4008" s="12">
        <f t="shared" si="907"/>
        <v>0</v>
      </c>
      <c r="AI4008" s="16">
        <f t="shared" si="908"/>
        <v>9.94</v>
      </c>
      <c r="AJ4008" s="16">
        <f t="shared" si="909"/>
        <v>34293</v>
      </c>
      <c r="AK4008" s="16">
        <f t="shared" si="910"/>
        <v>710</v>
      </c>
      <c r="AL4008" s="16">
        <f t="shared" si="911"/>
        <v>7100</v>
      </c>
      <c r="AM4008" s="16">
        <f t="shared" si="912"/>
        <v>113600</v>
      </c>
      <c r="AN4008" s="16">
        <f t="shared" si="913"/>
        <v>401008</v>
      </c>
      <c r="AO4008" s="12" t="s">
        <v>1486</v>
      </c>
      <c r="AP4008" s="16">
        <v>1.42</v>
      </c>
      <c r="AQ4008" s="16" t="s">
        <v>204</v>
      </c>
      <c r="AS4008" s="16" t="s">
        <v>2422</v>
      </c>
      <c r="AT4008" s="16" t="s">
        <v>3104</v>
      </c>
      <c r="AU4008" t="s">
        <v>2384</v>
      </c>
      <c r="AV4008" s="15" t="s">
        <v>2635</v>
      </c>
      <c r="AX4008" s="16" t="s">
        <v>204</v>
      </c>
      <c r="AY4008" s="16" t="s">
        <v>207</v>
      </c>
      <c r="AZ4008" s="16" t="s">
        <v>207</v>
      </c>
      <c r="BA4008" s="16" t="s">
        <v>207</v>
      </c>
      <c r="BB4008" s="16" t="s">
        <v>207</v>
      </c>
      <c r="BC4008" s="16">
        <v>1.42</v>
      </c>
      <c r="BD4008" s="16">
        <f t="shared" si="914"/>
        <v>4.97</v>
      </c>
      <c r="BE4008" s="16">
        <f t="shared" si="915"/>
        <v>2506.3000000000002</v>
      </c>
      <c r="BG4008" s="16">
        <f t="shared" si="916"/>
        <v>1704</v>
      </c>
      <c r="BH4008" s="16">
        <f t="shared" si="917"/>
        <v>908.8</v>
      </c>
      <c r="BI4008" s="16">
        <f t="shared" si="918"/>
        <v>11.36</v>
      </c>
    </row>
    <row r="4009" spans="1:61" ht="20.149999999999999" customHeight="1" x14ac:dyDescent="0.35">
      <c r="A4009">
        <v>4008</v>
      </c>
      <c r="B4009" t="s">
        <v>360</v>
      </c>
      <c r="C4009" t="s">
        <v>10621</v>
      </c>
      <c r="D4009" s="15" t="s">
        <v>3662</v>
      </c>
      <c r="E4009" s="12" t="s">
        <v>98</v>
      </c>
      <c r="G4009" s="12" t="s">
        <v>588</v>
      </c>
      <c r="H4009" s="12" t="s">
        <v>589</v>
      </c>
      <c r="I4009" s="12" t="s">
        <v>1454</v>
      </c>
      <c r="J4009" s="12" t="s">
        <v>4413</v>
      </c>
      <c r="K4009" s="12" t="s">
        <v>4413</v>
      </c>
      <c r="N4009" s="16" t="s">
        <v>206</v>
      </c>
      <c r="O4009" s="16" t="s">
        <v>4463</v>
      </c>
      <c r="P4009" s="12" t="s">
        <v>131</v>
      </c>
      <c r="Q4009" s="16">
        <v>2023</v>
      </c>
      <c r="R4009" s="16">
        <v>0.6</v>
      </c>
      <c r="X4009" s="16">
        <v>1</v>
      </c>
      <c r="Z4009" s="16">
        <v>0.6</v>
      </c>
      <c r="AA4009" s="16">
        <f t="shared" si="902"/>
        <v>72</v>
      </c>
      <c r="AB4009" s="16" t="s">
        <v>2113</v>
      </c>
      <c r="AC4009" s="16" t="s">
        <v>4454</v>
      </c>
      <c r="AD4009" s="16">
        <f t="shared" si="903"/>
        <v>25200</v>
      </c>
      <c r="AE4009" s="16">
        <f t="shared" si="904"/>
        <v>210</v>
      </c>
      <c r="AF4009" s="16">
        <f t="shared" si="905"/>
        <v>78750</v>
      </c>
      <c r="AG4009" s="16">
        <f t="shared" si="906"/>
        <v>60</v>
      </c>
      <c r="AH4009" s="12">
        <f t="shared" si="907"/>
        <v>0</v>
      </c>
      <c r="AI4009" s="16">
        <f t="shared" si="908"/>
        <v>4.2</v>
      </c>
      <c r="AJ4009" s="16">
        <f t="shared" si="909"/>
        <v>14490</v>
      </c>
      <c r="AK4009" s="16">
        <f t="shared" si="910"/>
        <v>300</v>
      </c>
      <c r="AL4009" s="16">
        <f t="shared" si="911"/>
        <v>3000</v>
      </c>
      <c r="AM4009" s="16">
        <f t="shared" si="912"/>
        <v>48000</v>
      </c>
      <c r="AN4009" s="16">
        <f t="shared" si="913"/>
        <v>169440</v>
      </c>
      <c r="AO4009" s="12" t="s">
        <v>1486</v>
      </c>
      <c r="AP4009" s="16">
        <v>0.6</v>
      </c>
      <c r="AQ4009" s="16" t="s">
        <v>204</v>
      </c>
      <c r="AS4009" s="16" t="s">
        <v>2422</v>
      </c>
      <c r="AT4009" s="16" t="s">
        <v>3104</v>
      </c>
      <c r="AU4009" t="s">
        <v>2384</v>
      </c>
      <c r="AV4009" s="15" t="s">
        <v>2635</v>
      </c>
      <c r="AX4009" s="16" t="s">
        <v>204</v>
      </c>
      <c r="AY4009" s="16" t="s">
        <v>207</v>
      </c>
      <c r="AZ4009" s="16" t="s">
        <v>207</v>
      </c>
      <c r="BA4009" s="16" t="s">
        <v>207</v>
      </c>
      <c r="BB4009" s="16" t="s">
        <v>207</v>
      </c>
      <c r="BC4009" s="16">
        <v>0.6</v>
      </c>
      <c r="BD4009" s="16">
        <f t="shared" si="914"/>
        <v>2.1</v>
      </c>
      <c r="BE4009" s="16">
        <f t="shared" si="915"/>
        <v>1059</v>
      </c>
      <c r="BG4009" s="16">
        <f t="shared" si="916"/>
        <v>720</v>
      </c>
      <c r="BH4009" s="16">
        <f t="shared" si="917"/>
        <v>384</v>
      </c>
      <c r="BI4009" s="16">
        <f t="shared" si="918"/>
        <v>4.8</v>
      </c>
    </row>
    <row r="4010" spans="1:61" ht="20.149999999999999" customHeight="1" x14ac:dyDescent="0.35">
      <c r="A4010">
        <v>4009</v>
      </c>
      <c r="B4010" t="s">
        <v>360</v>
      </c>
      <c r="C4010" t="s">
        <v>10622</v>
      </c>
      <c r="D4010" s="15" t="s">
        <v>4527</v>
      </c>
      <c r="E4010" s="12" t="s">
        <v>98</v>
      </c>
      <c r="G4010" s="12" t="s">
        <v>588</v>
      </c>
      <c r="H4010" s="12" t="s">
        <v>589</v>
      </c>
      <c r="I4010" s="12" t="s">
        <v>1454</v>
      </c>
      <c r="J4010" s="12" t="s">
        <v>4413</v>
      </c>
      <c r="K4010" s="12" t="s">
        <v>4413</v>
      </c>
      <c r="N4010" s="16" t="s">
        <v>206</v>
      </c>
      <c r="O4010" s="16" t="s">
        <v>4463</v>
      </c>
      <c r="P4010" s="12" t="s">
        <v>131</v>
      </c>
      <c r="Q4010" s="16">
        <v>2023</v>
      </c>
      <c r="R4010" s="16">
        <v>1.76</v>
      </c>
      <c r="X4010" s="16">
        <v>1</v>
      </c>
      <c r="Z4010" s="16">
        <v>1.76</v>
      </c>
      <c r="AA4010" s="16">
        <f t="shared" si="902"/>
        <v>211.2</v>
      </c>
      <c r="AB4010" s="16" t="s">
        <v>2113</v>
      </c>
      <c r="AC4010" s="16" t="s">
        <v>4415</v>
      </c>
      <c r="AD4010" s="16">
        <f t="shared" si="903"/>
        <v>73920</v>
      </c>
      <c r="AE4010" s="16">
        <f t="shared" si="904"/>
        <v>616</v>
      </c>
      <c r="AF4010" s="16">
        <f t="shared" si="905"/>
        <v>231000</v>
      </c>
      <c r="AG4010" s="16">
        <f t="shared" si="906"/>
        <v>176</v>
      </c>
      <c r="AH4010" s="12">
        <f t="shared" si="907"/>
        <v>0</v>
      </c>
      <c r="AI4010" s="16">
        <f t="shared" si="908"/>
        <v>12.32</v>
      </c>
      <c r="AJ4010" s="16">
        <f t="shared" si="909"/>
        <v>42504</v>
      </c>
      <c r="AK4010" s="16">
        <f t="shared" si="910"/>
        <v>880</v>
      </c>
      <c r="AL4010" s="16">
        <f t="shared" si="911"/>
        <v>8800</v>
      </c>
      <c r="AM4010" s="16">
        <f t="shared" si="912"/>
        <v>140800</v>
      </c>
      <c r="AN4010" s="16">
        <f t="shared" si="913"/>
        <v>497024</v>
      </c>
      <c r="AO4010" s="12" t="s">
        <v>1486</v>
      </c>
      <c r="AP4010" s="16">
        <v>1.76</v>
      </c>
      <c r="AQ4010" s="16" t="s">
        <v>204</v>
      </c>
      <c r="AS4010" s="16" t="s">
        <v>2422</v>
      </c>
      <c r="AT4010" s="16" t="s">
        <v>3104</v>
      </c>
      <c r="AU4010" t="s">
        <v>2384</v>
      </c>
      <c r="AV4010" s="15" t="s">
        <v>2635</v>
      </c>
      <c r="AX4010" s="16" t="s">
        <v>204</v>
      </c>
      <c r="AY4010" s="16" t="s">
        <v>207</v>
      </c>
      <c r="AZ4010" s="16" t="s">
        <v>207</v>
      </c>
      <c r="BA4010" s="16" t="s">
        <v>207</v>
      </c>
      <c r="BB4010" s="16" t="s">
        <v>207</v>
      </c>
      <c r="BC4010" s="16">
        <v>1.76</v>
      </c>
      <c r="BD4010" s="16">
        <f t="shared" si="914"/>
        <v>6.16</v>
      </c>
      <c r="BE4010" s="16">
        <f t="shared" si="915"/>
        <v>3106.4</v>
      </c>
      <c r="BG4010" s="16">
        <f t="shared" si="916"/>
        <v>2112</v>
      </c>
      <c r="BH4010" s="16">
        <f t="shared" si="917"/>
        <v>1126.4000000000001</v>
      </c>
      <c r="BI4010" s="16">
        <f t="shared" si="918"/>
        <v>14.080000000000002</v>
      </c>
    </row>
    <row r="4011" spans="1:61" ht="20.149999999999999" customHeight="1" x14ac:dyDescent="0.35">
      <c r="A4011">
        <v>4010</v>
      </c>
      <c r="B4011" t="s">
        <v>360</v>
      </c>
      <c r="C4011" t="s">
        <v>10623</v>
      </c>
      <c r="D4011" s="15" t="s">
        <v>4528</v>
      </c>
      <c r="E4011" s="12" t="s">
        <v>98</v>
      </c>
      <c r="G4011" s="12" t="s">
        <v>588</v>
      </c>
      <c r="H4011" s="12" t="s">
        <v>589</v>
      </c>
      <c r="I4011" s="12" t="s">
        <v>1454</v>
      </c>
      <c r="J4011" s="12" t="s">
        <v>4413</v>
      </c>
      <c r="K4011" s="12" t="s">
        <v>4413</v>
      </c>
      <c r="N4011" s="16" t="s">
        <v>206</v>
      </c>
      <c r="O4011" s="16" t="s">
        <v>4463</v>
      </c>
      <c r="P4011" s="12" t="s">
        <v>131</v>
      </c>
      <c r="Q4011" s="16">
        <v>2023</v>
      </c>
      <c r="R4011" s="16">
        <v>0.56000000000000005</v>
      </c>
      <c r="X4011" s="16">
        <v>1</v>
      </c>
      <c r="Z4011" s="16">
        <v>0.56000000000000005</v>
      </c>
      <c r="AA4011" s="16">
        <f t="shared" si="902"/>
        <v>67.2</v>
      </c>
      <c r="AB4011" s="16" t="s">
        <v>2113</v>
      </c>
      <c r="AC4011" s="16" t="s">
        <v>4454</v>
      </c>
      <c r="AD4011" s="16">
        <f t="shared" si="903"/>
        <v>23520</v>
      </c>
      <c r="AE4011" s="16">
        <f t="shared" si="904"/>
        <v>196.00000000000003</v>
      </c>
      <c r="AF4011" s="16">
        <f t="shared" si="905"/>
        <v>73500.000000000015</v>
      </c>
      <c r="AG4011" s="16">
        <f t="shared" si="906"/>
        <v>56.000000000000007</v>
      </c>
      <c r="AH4011" s="12">
        <f t="shared" si="907"/>
        <v>0</v>
      </c>
      <c r="AI4011" s="16">
        <f t="shared" si="908"/>
        <v>3.9200000000000004</v>
      </c>
      <c r="AJ4011" s="16">
        <f t="shared" si="909"/>
        <v>13524.000000000002</v>
      </c>
      <c r="AK4011" s="16">
        <f t="shared" si="910"/>
        <v>280</v>
      </c>
      <c r="AL4011" s="16">
        <f t="shared" si="911"/>
        <v>2800.0000000000005</v>
      </c>
      <c r="AM4011" s="16">
        <f t="shared" si="912"/>
        <v>44800.000000000007</v>
      </c>
      <c r="AN4011" s="16">
        <f t="shared" si="913"/>
        <v>158144.00000000003</v>
      </c>
      <c r="AO4011" s="12" t="s">
        <v>1486</v>
      </c>
      <c r="AP4011" s="16">
        <v>0.56000000000000005</v>
      </c>
      <c r="AQ4011" s="16" t="s">
        <v>204</v>
      </c>
      <c r="AS4011" s="16" t="s">
        <v>2422</v>
      </c>
      <c r="AT4011" s="16" t="s">
        <v>3104</v>
      </c>
      <c r="AU4011" t="s">
        <v>2384</v>
      </c>
      <c r="AV4011" s="15" t="s">
        <v>2635</v>
      </c>
      <c r="AX4011" s="16" t="s">
        <v>204</v>
      </c>
      <c r="AY4011" s="16" t="s">
        <v>207</v>
      </c>
      <c r="AZ4011" s="16" t="s">
        <v>207</v>
      </c>
      <c r="BA4011" s="16" t="s">
        <v>207</v>
      </c>
      <c r="BB4011" s="16" t="s">
        <v>207</v>
      </c>
      <c r="BC4011" s="16">
        <v>0.56000000000000005</v>
      </c>
      <c r="BD4011" s="16">
        <f t="shared" si="914"/>
        <v>1.9600000000000002</v>
      </c>
      <c r="BE4011" s="16">
        <f t="shared" si="915"/>
        <v>988.4000000000002</v>
      </c>
      <c r="BG4011" s="16">
        <f t="shared" si="916"/>
        <v>672.00000000000011</v>
      </c>
      <c r="BH4011" s="16">
        <f t="shared" si="917"/>
        <v>358.40000000000003</v>
      </c>
      <c r="BI4011" s="16">
        <f t="shared" si="918"/>
        <v>4.4800000000000004</v>
      </c>
    </row>
    <row r="4012" spans="1:61" ht="20.149999999999999" customHeight="1" x14ac:dyDescent="0.35">
      <c r="A4012">
        <v>4011</v>
      </c>
      <c r="B4012" t="s">
        <v>360</v>
      </c>
      <c r="C4012" t="s">
        <v>10624</v>
      </c>
      <c r="D4012" s="15" t="s">
        <v>1413</v>
      </c>
      <c r="E4012" s="12" t="s">
        <v>98</v>
      </c>
      <c r="G4012" s="12" t="s">
        <v>588</v>
      </c>
      <c r="H4012" s="12" t="s">
        <v>589</v>
      </c>
      <c r="I4012" s="12" t="s">
        <v>1454</v>
      </c>
      <c r="J4012" s="12" t="s">
        <v>4413</v>
      </c>
      <c r="K4012" s="12" t="s">
        <v>4413</v>
      </c>
      <c r="N4012" s="16" t="s">
        <v>206</v>
      </c>
      <c r="O4012" s="16" t="s">
        <v>4463</v>
      </c>
      <c r="P4012" s="12" t="s">
        <v>131</v>
      </c>
      <c r="Q4012" s="16">
        <v>2023</v>
      </c>
      <c r="R4012" s="16">
        <v>0.87</v>
      </c>
      <c r="X4012" s="16">
        <v>1</v>
      </c>
      <c r="Z4012" s="16">
        <v>0.87</v>
      </c>
      <c r="AA4012" s="16">
        <f t="shared" si="902"/>
        <v>104.4</v>
      </c>
      <c r="AB4012" s="16" t="s">
        <v>2113</v>
      </c>
      <c r="AC4012" s="16" t="s">
        <v>4415</v>
      </c>
      <c r="AD4012" s="16">
        <f t="shared" si="903"/>
        <v>36540</v>
      </c>
      <c r="AE4012" s="16">
        <f t="shared" si="904"/>
        <v>304.5</v>
      </c>
      <c r="AF4012" s="16">
        <f t="shared" si="905"/>
        <v>114187.5</v>
      </c>
      <c r="AG4012" s="16">
        <f t="shared" si="906"/>
        <v>87</v>
      </c>
      <c r="AH4012" s="12">
        <f t="shared" si="907"/>
        <v>0</v>
      </c>
      <c r="AI4012" s="16">
        <f t="shared" si="908"/>
        <v>6.09</v>
      </c>
      <c r="AJ4012" s="16">
        <f t="shared" si="909"/>
        <v>21010.5</v>
      </c>
      <c r="AK4012" s="16">
        <f t="shared" si="910"/>
        <v>435</v>
      </c>
      <c r="AL4012" s="16">
        <f t="shared" si="911"/>
        <v>4350</v>
      </c>
      <c r="AM4012" s="16">
        <f t="shared" si="912"/>
        <v>69600</v>
      </c>
      <c r="AN4012" s="16">
        <f t="shared" si="913"/>
        <v>245688</v>
      </c>
      <c r="AO4012" s="12" t="s">
        <v>1486</v>
      </c>
      <c r="AP4012" s="16">
        <v>0.87</v>
      </c>
      <c r="AQ4012" s="16" t="s">
        <v>204</v>
      </c>
      <c r="AS4012" s="16" t="s">
        <v>2422</v>
      </c>
      <c r="AT4012" s="16" t="s">
        <v>3104</v>
      </c>
      <c r="AU4012" t="s">
        <v>2384</v>
      </c>
      <c r="AV4012" s="15" t="s">
        <v>2635</v>
      </c>
      <c r="AX4012" s="16" t="s">
        <v>204</v>
      </c>
      <c r="AY4012" s="16" t="s">
        <v>207</v>
      </c>
      <c r="AZ4012" s="16" t="s">
        <v>207</v>
      </c>
      <c r="BA4012" s="16" t="s">
        <v>207</v>
      </c>
      <c r="BB4012" s="16" t="s">
        <v>207</v>
      </c>
      <c r="BC4012" s="16">
        <v>0.87</v>
      </c>
      <c r="BD4012" s="16">
        <f t="shared" si="914"/>
        <v>3.0449999999999999</v>
      </c>
      <c r="BE4012" s="16">
        <f t="shared" si="915"/>
        <v>1535.55</v>
      </c>
      <c r="BG4012" s="16">
        <f t="shared" si="916"/>
        <v>1044</v>
      </c>
      <c r="BH4012" s="16">
        <f t="shared" si="917"/>
        <v>556.79999999999995</v>
      </c>
      <c r="BI4012" s="16">
        <f t="shared" si="918"/>
        <v>6.9599999999999991</v>
      </c>
    </row>
    <row r="4013" spans="1:61" ht="20.149999999999999" customHeight="1" x14ac:dyDescent="0.35">
      <c r="A4013">
        <v>4012</v>
      </c>
      <c r="B4013" t="s">
        <v>360</v>
      </c>
      <c r="C4013" t="s">
        <v>10625</v>
      </c>
      <c r="D4013" s="15" t="s">
        <v>4519</v>
      </c>
      <c r="E4013" s="12" t="s">
        <v>98</v>
      </c>
      <c r="G4013" s="12" t="s">
        <v>588</v>
      </c>
      <c r="H4013" s="12" t="s">
        <v>589</v>
      </c>
      <c r="I4013" s="12" t="s">
        <v>1454</v>
      </c>
      <c r="J4013" s="12" t="s">
        <v>4413</v>
      </c>
      <c r="K4013" s="12" t="s">
        <v>4413</v>
      </c>
      <c r="N4013" s="16" t="s">
        <v>206</v>
      </c>
      <c r="O4013" s="16" t="s">
        <v>4463</v>
      </c>
      <c r="P4013" s="12" t="s">
        <v>131</v>
      </c>
      <c r="Q4013" s="16">
        <v>2023</v>
      </c>
      <c r="R4013" s="16">
        <v>0.88</v>
      </c>
      <c r="X4013" s="16">
        <v>1</v>
      </c>
      <c r="Z4013" s="16">
        <v>0.88</v>
      </c>
      <c r="AA4013" s="16">
        <f t="shared" si="902"/>
        <v>105.6</v>
      </c>
      <c r="AB4013" s="16" t="s">
        <v>2113</v>
      </c>
      <c r="AC4013" s="16" t="s">
        <v>4454</v>
      </c>
      <c r="AD4013" s="16">
        <f t="shared" si="903"/>
        <v>36960</v>
      </c>
      <c r="AE4013" s="16">
        <f t="shared" si="904"/>
        <v>308</v>
      </c>
      <c r="AF4013" s="16">
        <f t="shared" si="905"/>
        <v>115500</v>
      </c>
      <c r="AG4013" s="16">
        <f t="shared" si="906"/>
        <v>88</v>
      </c>
      <c r="AH4013" s="12">
        <f t="shared" si="907"/>
        <v>0</v>
      </c>
      <c r="AI4013" s="16">
        <f t="shared" si="908"/>
        <v>6.16</v>
      </c>
      <c r="AJ4013" s="16">
        <f t="shared" si="909"/>
        <v>21252</v>
      </c>
      <c r="AK4013" s="16">
        <f t="shared" si="910"/>
        <v>440</v>
      </c>
      <c r="AL4013" s="16">
        <f t="shared" si="911"/>
        <v>4400</v>
      </c>
      <c r="AM4013" s="16">
        <f t="shared" si="912"/>
        <v>70400</v>
      </c>
      <c r="AN4013" s="16">
        <f t="shared" si="913"/>
        <v>248512</v>
      </c>
      <c r="AO4013" s="12" t="s">
        <v>1486</v>
      </c>
      <c r="AP4013" s="16">
        <v>0.88</v>
      </c>
      <c r="AQ4013" s="16" t="s">
        <v>204</v>
      </c>
      <c r="AS4013" s="16" t="s">
        <v>2422</v>
      </c>
      <c r="AT4013" s="16" t="s">
        <v>3104</v>
      </c>
      <c r="AU4013" t="s">
        <v>2384</v>
      </c>
      <c r="AV4013" s="15" t="s">
        <v>2635</v>
      </c>
      <c r="AX4013" s="16" t="s">
        <v>204</v>
      </c>
      <c r="AY4013" s="16" t="s">
        <v>207</v>
      </c>
      <c r="AZ4013" s="16" t="s">
        <v>207</v>
      </c>
      <c r="BA4013" s="16" t="s">
        <v>207</v>
      </c>
      <c r="BB4013" s="16" t="s">
        <v>207</v>
      </c>
      <c r="BC4013" s="16">
        <v>0.88</v>
      </c>
      <c r="BD4013" s="16">
        <f t="shared" si="914"/>
        <v>3.08</v>
      </c>
      <c r="BE4013" s="16">
        <f t="shared" si="915"/>
        <v>1553.2</v>
      </c>
      <c r="BG4013" s="16">
        <f t="shared" si="916"/>
        <v>1056</v>
      </c>
      <c r="BH4013" s="16">
        <f t="shared" si="917"/>
        <v>563.20000000000005</v>
      </c>
      <c r="BI4013" s="16">
        <f t="shared" si="918"/>
        <v>7.0400000000000009</v>
      </c>
    </row>
    <row r="4014" spans="1:61" ht="20.149999999999999" customHeight="1" x14ac:dyDescent="0.35">
      <c r="A4014">
        <v>4013</v>
      </c>
      <c r="B4014" t="s">
        <v>360</v>
      </c>
      <c r="C4014" t="s">
        <v>10626</v>
      </c>
      <c r="D4014" s="15" t="s">
        <v>4529</v>
      </c>
      <c r="E4014" s="12" t="s">
        <v>98</v>
      </c>
      <c r="G4014" s="12" t="s">
        <v>588</v>
      </c>
      <c r="H4014" s="12" t="s">
        <v>589</v>
      </c>
      <c r="I4014" s="12" t="s">
        <v>1454</v>
      </c>
      <c r="J4014" s="12" t="s">
        <v>4413</v>
      </c>
      <c r="K4014" s="12" t="s">
        <v>4413</v>
      </c>
      <c r="N4014" s="16" t="s">
        <v>206</v>
      </c>
      <c r="O4014" s="16" t="s">
        <v>4463</v>
      </c>
      <c r="P4014" s="12" t="s">
        <v>131</v>
      </c>
      <c r="Q4014" s="16">
        <v>2023</v>
      </c>
      <c r="R4014" s="16">
        <v>1.24</v>
      </c>
      <c r="X4014" s="16">
        <v>1</v>
      </c>
      <c r="Z4014" s="16">
        <v>1.24</v>
      </c>
      <c r="AA4014" s="16">
        <f t="shared" si="902"/>
        <v>148.80000000000001</v>
      </c>
      <c r="AB4014" s="16" t="s">
        <v>2113</v>
      </c>
      <c r="AC4014" s="16" t="s">
        <v>4415</v>
      </c>
      <c r="AD4014" s="16">
        <f t="shared" si="903"/>
        <v>52080.000000000007</v>
      </c>
      <c r="AE4014" s="16">
        <f t="shared" si="904"/>
        <v>434</v>
      </c>
      <c r="AF4014" s="16">
        <f t="shared" si="905"/>
        <v>162750</v>
      </c>
      <c r="AG4014" s="16">
        <f t="shared" si="906"/>
        <v>124</v>
      </c>
      <c r="AH4014" s="12">
        <f t="shared" si="907"/>
        <v>0</v>
      </c>
      <c r="AI4014" s="16">
        <f t="shared" si="908"/>
        <v>8.68</v>
      </c>
      <c r="AJ4014" s="16">
        <f t="shared" si="909"/>
        <v>29946</v>
      </c>
      <c r="AK4014" s="16">
        <f t="shared" si="910"/>
        <v>620</v>
      </c>
      <c r="AL4014" s="16">
        <f t="shared" si="911"/>
        <v>6200</v>
      </c>
      <c r="AM4014" s="16">
        <f t="shared" si="912"/>
        <v>99200</v>
      </c>
      <c r="AN4014" s="16">
        <f t="shared" si="913"/>
        <v>350176</v>
      </c>
      <c r="AO4014" s="12" t="s">
        <v>1486</v>
      </c>
      <c r="AP4014" s="16">
        <v>1.24</v>
      </c>
      <c r="AQ4014" s="16" t="s">
        <v>204</v>
      </c>
      <c r="AS4014" s="16" t="s">
        <v>2422</v>
      </c>
      <c r="AT4014" s="16" t="s">
        <v>3104</v>
      </c>
      <c r="AU4014" t="s">
        <v>2384</v>
      </c>
      <c r="AV4014" s="15" t="s">
        <v>2635</v>
      </c>
      <c r="AX4014" s="16" t="s">
        <v>204</v>
      </c>
      <c r="AY4014" s="16" t="s">
        <v>207</v>
      </c>
      <c r="AZ4014" s="16" t="s">
        <v>207</v>
      </c>
      <c r="BA4014" s="16" t="s">
        <v>207</v>
      </c>
      <c r="BB4014" s="16" t="s">
        <v>207</v>
      </c>
      <c r="BC4014" s="16">
        <v>1.24</v>
      </c>
      <c r="BD4014" s="16">
        <f t="shared" si="914"/>
        <v>4.34</v>
      </c>
      <c r="BE4014" s="16">
        <f t="shared" si="915"/>
        <v>2188.6</v>
      </c>
      <c r="BG4014" s="16">
        <f t="shared" si="916"/>
        <v>1488</v>
      </c>
      <c r="BH4014" s="16">
        <f t="shared" si="917"/>
        <v>793.6</v>
      </c>
      <c r="BI4014" s="16">
        <f t="shared" si="918"/>
        <v>9.92</v>
      </c>
    </row>
    <row r="4015" spans="1:61" ht="20.149999999999999" customHeight="1" x14ac:dyDescent="0.35">
      <c r="A4015">
        <v>4014</v>
      </c>
      <c r="B4015" t="s">
        <v>360</v>
      </c>
      <c r="C4015" t="s">
        <v>10627</v>
      </c>
      <c r="D4015" s="15" t="s">
        <v>4530</v>
      </c>
      <c r="E4015" s="12" t="s">
        <v>98</v>
      </c>
      <c r="G4015" s="12" t="s">
        <v>588</v>
      </c>
      <c r="H4015" s="12" t="s">
        <v>589</v>
      </c>
      <c r="I4015" s="12" t="s">
        <v>1454</v>
      </c>
      <c r="J4015" s="12" t="s">
        <v>4413</v>
      </c>
      <c r="K4015" s="12" t="s">
        <v>4413</v>
      </c>
      <c r="N4015" s="16" t="s">
        <v>206</v>
      </c>
      <c r="O4015" s="16" t="s">
        <v>4463</v>
      </c>
      <c r="P4015" s="12" t="s">
        <v>131</v>
      </c>
      <c r="Q4015" s="16">
        <v>2023</v>
      </c>
      <c r="R4015" s="16">
        <v>2.39</v>
      </c>
      <c r="X4015" s="16">
        <v>1</v>
      </c>
      <c r="Z4015" s="16">
        <v>2.39</v>
      </c>
      <c r="AA4015" s="16">
        <f t="shared" si="902"/>
        <v>286.8</v>
      </c>
      <c r="AB4015" s="16" t="s">
        <v>2113</v>
      </c>
      <c r="AC4015" s="16" t="s">
        <v>4454</v>
      </c>
      <c r="AD4015" s="16">
        <f t="shared" si="903"/>
        <v>100380</v>
      </c>
      <c r="AE4015" s="16">
        <f t="shared" si="904"/>
        <v>836.5</v>
      </c>
      <c r="AF4015" s="16">
        <f t="shared" si="905"/>
        <v>313687.5</v>
      </c>
      <c r="AG4015" s="16">
        <f t="shared" si="906"/>
        <v>239</v>
      </c>
      <c r="AH4015" s="12">
        <f t="shared" si="907"/>
        <v>0</v>
      </c>
      <c r="AI4015" s="16">
        <f t="shared" si="908"/>
        <v>16.73</v>
      </c>
      <c r="AJ4015" s="16">
        <f t="shared" si="909"/>
        <v>57718.5</v>
      </c>
      <c r="AK4015" s="16">
        <f t="shared" si="910"/>
        <v>1195</v>
      </c>
      <c r="AL4015" s="16">
        <f t="shared" si="911"/>
        <v>11950</v>
      </c>
      <c r="AM4015" s="16">
        <f t="shared" si="912"/>
        <v>191200</v>
      </c>
      <c r="AN4015" s="16">
        <f t="shared" si="913"/>
        <v>674936</v>
      </c>
      <c r="AO4015" s="12" t="s">
        <v>1486</v>
      </c>
      <c r="AP4015" s="16">
        <v>2.39</v>
      </c>
      <c r="AQ4015" s="16" t="s">
        <v>204</v>
      </c>
      <c r="AS4015" s="16" t="s">
        <v>2422</v>
      </c>
      <c r="AT4015" s="16" t="s">
        <v>3104</v>
      </c>
      <c r="AU4015" t="s">
        <v>2384</v>
      </c>
      <c r="AV4015" s="15" t="s">
        <v>2635</v>
      </c>
      <c r="AX4015" s="16" t="s">
        <v>204</v>
      </c>
      <c r="AY4015" s="16" t="s">
        <v>207</v>
      </c>
      <c r="AZ4015" s="16" t="s">
        <v>207</v>
      </c>
      <c r="BA4015" s="16" t="s">
        <v>207</v>
      </c>
      <c r="BB4015" s="16" t="s">
        <v>207</v>
      </c>
      <c r="BC4015" s="16">
        <v>2.39</v>
      </c>
      <c r="BD4015" s="16">
        <f t="shared" si="914"/>
        <v>8.3650000000000002</v>
      </c>
      <c r="BE4015" s="16">
        <f t="shared" si="915"/>
        <v>4218.3500000000004</v>
      </c>
      <c r="BG4015" s="16">
        <f t="shared" si="916"/>
        <v>2868</v>
      </c>
      <c r="BH4015" s="16">
        <f t="shared" si="917"/>
        <v>1529.6000000000001</v>
      </c>
      <c r="BI4015" s="16">
        <f t="shared" si="918"/>
        <v>19.12</v>
      </c>
    </row>
    <row r="4016" spans="1:61" ht="20.149999999999999" customHeight="1" x14ac:dyDescent="0.35">
      <c r="A4016">
        <v>4015</v>
      </c>
      <c r="B4016" t="s">
        <v>360</v>
      </c>
      <c r="C4016" t="s">
        <v>10628</v>
      </c>
      <c r="D4016" s="15" t="s">
        <v>4531</v>
      </c>
      <c r="E4016" s="12" t="s">
        <v>98</v>
      </c>
      <c r="G4016" s="12" t="s">
        <v>588</v>
      </c>
      <c r="H4016" s="12" t="s">
        <v>589</v>
      </c>
      <c r="I4016" s="12" t="s">
        <v>1454</v>
      </c>
      <c r="J4016" s="12" t="s">
        <v>4413</v>
      </c>
      <c r="K4016" s="12" t="s">
        <v>4413</v>
      </c>
      <c r="N4016" s="16" t="s">
        <v>206</v>
      </c>
      <c r="O4016" s="16" t="s">
        <v>4463</v>
      </c>
      <c r="P4016" s="12" t="s">
        <v>131</v>
      </c>
      <c r="Q4016" s="16">
        <v>2023</v>
      </c>
      <c r="R4016" s="16">
        <v>1</v>
      </c>
      <c r="X4016" s="16">
        <v>1</v>
      </c>
      <c r="Z4016" s="16">
        <v>1</v>
      </c>
      <c r="AA4016" s="16">
        <f t="shared" si="902"/>
        <v>120</v>
      </c>
      <c r="AB4016" s="16" t="s">
        <v>2113</v>
      </c>
      <c r="AC4016" s="16" t="s">
        <v>4415</v>
      </c>
      <c r="AD4016" s="16">
        <f t="shared" si="903"/>
        <v>42000</v>
      </c>
      <c r="AE4016" s="16">
        <f t="shared" si="904"/>
        <v>350</v>
      </c>
      <c r="AF4016" s="16">
        <f t="shared" si="905"/>
        <v>131250</v>
      </c>
      <c r="AG4016" s="16">
        <f t="shared" si="906"/>
        <v>100</v>
      </c>
      <c r="AH4016" s="12">
        <f t="shared" si="907"/>
        <v>0</v>
      </c>
      <c r="AI4016" s="16">
        <f t="shared" si="908"/>
        <v>7</v>
      </c>
      <c r="AJ4016" s="16">
        <f t="shared" si="909"/>
        <v>24150</v>
      </c>
      <c r="AK4016" s="16">
        <f t="shared" si="910"/>
        <v>500</v>
      </c>
      <c r="AL4016" s="16">
        <f t="shared" si="911"/>
        <v>5000</v>
      </c>
      <c r="AM4016" s="16">
        <f t="shared" si="912"/>
        <v>80000</v>
      </c>
      <c r="AN4016" s="16">
        <f t="shared" si="913"/>
        <v>282400</v>
      </c>
      <c r="AO4016" s="12" t="s">
        <v>1486</v>
      </c>
      <c r="AP4016" s="16">
        <v>1</v>
      </c>
      <c r="AQ4016" s="16" t="s">
        <v>204</v>
      </c>
      <c r="AS4016" s="16" t="s">
        <v>2422</v>
      </c>
      <c r="AT4016" s="16" t="s">
        <v>3104</v>
      </c>
      <c r="AU4016" t="s">
        <v>2384</v>
      </c>
      <c r="AV4016" s="15" t="s">
        <v>2635</v>
      </c>
      <c r="AX4016" s="16" t="s">
        <v>204</v>
      </c>
      <c r="AY4016" s="16" t="s">
        <v>207</v>
      </c>
      <c r="AZ4016" s="16" t="s">
        <v>207</v>
      </c>
      <c r="BA4016" s="16" t="s">
        <v>207</v>
      </c>
      <c r="BB4016" s="16" t="s">
        <v>207</v>
      </c>
      <c r="BC4016" s="16">
        <v>1</v>
      </c>
      <c r="BD4016" s="16">
        <f t="shared" si="914"/>
        <v>3.5</v>
      </c>
      <c r="BE4016" s="16">
        <f t="shared" si="915"/>
        <v>1765</v>
      </c>
      <c r="BG4016" s="16">
        <f t="shared" si="916"/>
        <v>1200</v>
      </c>
      <c r="BH4016" s="16">
        <f t="shared" si="917"/>
        <v>640</v>
      </c>
      <c r="BI4016" s="16">
        <f t="shared" si="918"/>
        <v>8</v>
      </c>
    </row>
    <row r="4017" spans="1:61" ht="20.149999999999999" customHeight="1" x14ac:dyDescent="0.35">
      <c r="A4017">
        <v>4016</v>
      </c>
      <c r="B4017" t="s">
        <v>360</v>
      </c>
      <c r="C4017" t="s">
        <v>10629</v>
      </c>
      <c r="D4017" s="15" t="s">
        <v>4532</v>
      </c>
      <c r="E4017" s="12" t="s">
        <v>98</v>
      </c>
      <c r="G4017" s="12" t="s">
        <v>588</v>
      </c>
      <c r="H4017" s="12" t="s">
        <v>589</v>
      </c>
      <c r="I4017" s="12" t="s">
        <v>1454</v>
      </c>
      <c r="J4017" s="12" t="s">
        <v>4413</v>
      </c>
      <c r="K4017" s="12" t="s">
        <v>4413</v>
      </c>
      <c r="N4017" s="16" t="s">
        <v>206</v>
      </c>
      <c r="O4017" s="16" t="s">
        <v>4463</v>
      </c>
      <c r="P4017" s="12" t="s">
        <v>131</v>
      </c>
      <c r="Q4017" s="16">
        <v>2023</v>
      </c>
      <c r="R4017" s="16">
        <v>0.6</v>
      </c>
      <c r="X4017" s="16">
        <v>1</v>
      </c>
      <c r="Z4017" s="16">
        <v>0.6</v>
      </c>
      <c r="AA4017" s="16">
        <f t="shared" si="902"/>
        <v>72</v>
      </c>
      <c r="AB4017" s="16" t="s">
        <v>2113</v>
      </c>
      <c r="AC4017" s="16" t="s">
        <v>4454</v>
      </c>
      <c r="AD4017" s="16">
        <f t="shared" si="903"/>
        <v>25200</v>
      </c>
      <c r="AE4017" s="16">
        <f t="shared" si="904"/>
        <v>210</v>
      </c>
      <c r="AF4017" s="16">
        <f t="shared" si="905"/>
        <v>78750</v>
      </c>
      <c r="AG4017" s="16">
        <f t="shared" si="906"/>
        <v>60</v>
      </c>
      <c r="AH4017" s="12">
        <f t="shared" si="907"/>
        <v>0</v>
      </c>
      <c r="AI4017" s="16">
        <f t="shared" si="908"/>
        <v>4.2</v>
      </c>
      <c r="AJ4017" s="16">
        <f t="shared" si="909"/>
        <v>14490</v>
      </c>
      <c r="AK4017" s="16">
        <f t="shared" si="910"/>
        <v>300</v>
      </c>
      <c r="AL4017" s="16">
        <f t="shared" si="911"/>
        <v>3000</v>
      </c>
      <c r="AM4017" s="16">
        <f t="shared" si="912"/>
        <v>48000</v>
      </c>
      <c r="AN4017" s="16">
        <f t="shared" si="913"/>
        <v>169440</v>
      </c>
      <c r="AO4017" s="12" t="s">
        <v>1486</v>
      </c>
      <c r="AP4017" s="16">
        <v>0.6</v>
      </c>
      <c r="AQ4017" s="16" t="s">
        <v>204</v>
      </c>
      <c r="AS4017" s="16" t="s">
        <v>2422</v>
      </c>
      <c r="AT4017" s="16" t="s">
        <v>3104</v>
      </c>
      <c r="AU4017" t="s">
        <v>2384</v>
      </c>
      <c r="AV4017" s="15" t="s">
        <v>2635</v>
      </c>
      <c r="AX4017" s="16" t="s">
        <v>204</v>
      </c>
      <c r="AY4017" s="16" t="s">
        <v>207</v>
      </c>
      <c r="AZ4017" s="16" t="s">
        <v>207</v>
      </c>
      <c r="BA4017" s="16" t="s">
        <v>207</v>
      </c>
      <c r="BB4017" s="16" t="s">
        <v>207</v>
      </c>
      <c r="BC4017" s="16">
        <v>0.6</v>
      </c>
      <c r="BD4017" s="16">
        <f t="shared" si="914"/>
        <v>2.1</v>
      </c>
      <c r="BE4017" s="16">
        <f t="shared" si="915"/>
        <v>1059</v>
      </c>
      <c r="BG4017" s="16">
        <f t="shared" si="916"/>
        <v>720</v>
      </c>
      <c r="BH4017" s="16">
        <f t="shared" si="917"/>
        <v>384</v>
      </c>
      <c r="BI4017" s="16">
        <f t="shared" si="918"/>
        <v>4.8</v>
      </c>
    </row>
    <row r="4018" spans="1:61" ht="20.149999999999999" customHeight="1" x14ac:dyDescent="0.35">
      <c r="A4018">
        <v>4017</v>
      </c>
      <c r="B4018" t="s">
        <v>360</v>
      </c>
      <c r="C4018" t="s">
        <v>10630</v>
      </c>
      <c r="D4018" s="15" t="s">
        <v>4533</v>
      </c>
      <c r="E4018" s="12" t="s">
        <v>98</v>
      </c>
      <c r="G4018" s="12" t="s">
        <v>588</v>
      </c>
      <c r="H4018" s="12" t="s">
        <v>589</v>
      </c>
      <c r="I4018" s="12" t="s">
        <v>1454</v>
      </c>
      <c r="J4018" s="12" t="s">
        <v>4413</v>
      </c>
      <c r="K4018" s="12" t="s">
        <v>4413</v>
      </c>
      <c r="N4018" s="16" t="s">
        <v>206</v>
      </c>
      <c r="O4018" s="16" t="s">
        <v>4463</v>
      </c>
      <c r="P4018" s="12" t="s">
        <v>131</v>
      </c>
      <c r="Q4018" s="16">
        <v>2023</v>
      </c>
      <c r="R4018" s="16">
        <v>0.75</v>
      </c>
      <c r="X4018" s="16">
        <v>1</v>
      </c>
      <c r="Z4018" s="16">
        <v>0.75</v>
      </c>
      <c r="AA4018" s="16">
        <f t="shared" si="902"/>
        <v>90</v>
      </c>
      <c r="AB4018" s="16" t="s">
        <v>2113</v>
      </c>
      <c r="AC4018" s="16" t="s">
        <v>4415</v>
      </c>
      <c r="AD4018" s="16">
        <f t="shared" si="903"/>
        <v>31500</v>
      </c>
      <c r="AE4018" s="16">
        <f t="shared" si="904"/>
        <v>262.5</v>
      </c>
      <c r="AF4018" s="16">
        <f t="shared" si="905"/>
        <v>98437.5</v>
      </c>
      <c r="AG4018" s="16">
        <f t="shared" si="906"/>
        <v>75</v>
      </c>
      <c r="AH4018" s="12">
        <f t="shared" si="907"/>
        <v>0</v>
      </c>
      <c r="AI4018" s="16">
        <f t="shared" si="908"/>
        <v>5.25</v>
      </c>
      <c r="AJ4018" s="16">
        <f t="shared" si="909"/>
        <v>18112.5</v>
      </c>
      <c r="AK4018" s="16">
        <f t="shared" si="910"/>
        <v>375</v>
      </c>
      <c r="AL4018" s="16">
        <f t="shared" si="911"/>
        <v>3750</v>
      </c>
      <c r="AM4018" s="16">
        <f t="shared" si="912"/>
        <v>60000</v>
      </c>
      <c r="AN4018" s="16">
        <f t="shared" si="913"/>
        <v>211800</v>
      </c>
      <c r="AO4018" s="12" t="s">
        <v>1486</v>
      </c>
      <c r="AP4018" s="16">
        <v>0.75</v>
      </c>
      <c r="AQ4018" s="16" t="s">
        <v>204</v>
      </c>
      <c r="AS4018" s="16" t="s">
        <v>2422</v>
      </c>
      <c r="AT4018" s="16" t="s">
        <v>3104</v>
      </c>
      <c r="AU4018" t="s">
        <v>2384</v>
      </c>
      <c r="AV4018" s="15" t="s">
        <v>2635</v>
      </c>
      <c r="AX4018" s="16" t="s">
        <v>204</v>
      </c>
      <c r="AY4018" s="16" t="s">
        <v>207</v>
      </c>
      <c r="AZ4018" s="16" t="s">
        <v>207</v>
      </c>
      <c r="BA4018" s="16" t="s">
        <v>207</v>
      </c>
      <c r="BB4018" s="16" t="s">
        <v>207</v>
      </c>
      <c r="BC4018" s="16">
        <v>0.75</v>
      </c>
      <c r="BD4018" s="16">
        <f t="shared" si="914"/>
        <v>2.625</v>
      </c>
      <c r="BE4018" s="16">
        <f t="shared" si="915"/>
        <v>1323.75</v>
      </c>
      <c r="BG4018" s="16">
        <f t="shared" si="916"/>
        <v>900</v>
      </c>
      <c r="BH4018" s="16">
        <f t="shared" si="917"/>
        <v>480</v>
      </c>
      <c r="BI4018" s="16">
        <f t="shared" si="918"/>
        <v>6</v>
      </c>
    </row>
    <row r="4019" spans="1:61" ht="20.149999999999999" customHeight="1" x14ac:dyDescent="0.35">
      <c r="A4019">
        <v>4018</v>
      </c>
      <c r="B4019" t="s">
        <v>360</v>
      </c>
      <c r="C4019" t="s">
        <v>10631</v>
      </c>
      <c r="D4019" s="15" t="s">
        <v>4534</v>
      </c>
      <c r="E4019" s="12" t="s">
        <v>98</v>
      </c>
      <c r="G4019" s="12" t="s">
        <v>588</v>
      </c>
      <c r="H4019" s="12" t="s">
        <v>589</v>
      </c>
      <c r="I4019" s="12" t="s">
        <v>1454</v>
      </c>
      <c r="J4019" s="12" t="s">
        <v>4413</v>
      </c>
      <c r="K4019" s="12" t="s">
        <v>4413</v>
      </c>
      <c r="N4019" s="16" t="s">
        <v>206</v>
      </c>
      <c r="O4019" s="16" t="s">
        <v>4463</v>
      </c>
      <c r="P4019" s="12" t="s">
        <v>131</v>
      </c>
      <c r="Q4019" s="16">
        <v>2023</v>
      </c>
      <c r="R4019" s="16">
        <v>0.77</v>
      </c>
      <c r="X4019" s="16">
        <v>1</v>
      </c>
      <c r="Z4019" s="16">
        <v>0.77</v>
      </c>
      <c r="AA4019" s="16">
        <f t="shared" si="902"/>
        <v>92.4</v>
      </c>
      <c r="AB4019" s="16" t="s">
        <v>2113</v>
      </c>
      <c r="AC4019" s="16" t="s">
        <v>4454</v>
      </c>
      <c r="AD4019" s="16">
        <f t="shared" si="903"/>
        <v>32340.000000000004</v>
      </c>
      <c r="AE4019" s="16">
        <f t="shared" si="904"/>
        <v>269.5</v>
      </c>
      <c r="AF4019" s="16">
        <f t="shared" si="905"/>
        <v>101062.5</v>
      </c>
      <c r="AG4019" s="16">
        <f t="shared" si="906"/>
        <v>77</v>
      </c>
      <c r="AH4019" s="12">
        <f t="shared" si="907"/>
        <v>0</v>
      </c>
      <c r="AI4019" s="16">
        <f t="shared" si="908"/>
        <v>5.3900000000000006</v>
      </c>
      <c r="AJ4019" s="16">
        <f t="shared" si="909"/>
        <v>18595.500000000004</v>
      </c>
      <c r="AK4019" s="16">
        <f t="shared" si="910"/>
        <v>385</v>
      </c>
      <c r="AL4019" s="16">
        <f t="shared" si="911"/>
        <v>3850</v>
      </c>
      <c r="AM4019" s="16">
        <f t="shared" si="912"/>
        <v>61600</v>
      </c>
      <c r="AN4019" s="16">
        <f t="shared" si="913"/>
        <v>217448</v>
      </c>
      <c r="AO4019" s="12" t="s">
        <v>1486</v>
      </c>
      <c r="AP4019" s="16">
        <v>0.77</v>
      </c>
      <c r="AQ4019" s="16" t="s">
        <v>204</v>
      </c>
      <c r="AS4019" s="16" t="s">
        <v>2422</v>
      </c>
      <c r="AT4019" s="16" t="s">
        <v>3104</v>
      </c>
      <c r="AU4019" t="s">
        <v>2384</v>
      </c>
      <c r="AV4019" s="15" t="s">
        <v>2635</v>
      </c>
      <c r="AX4019" s="16" t="s">
        <v>204</v>
      </c>
      <c r="AY4019" s="16" t="s">
        <v>207</v>
      </c>
      <c r="AZ4019" s="16" t="s">
        <v>207</v>
      </c>
      <c r="BA4019" s="16" t="s">
        <v>207</v>
      </c>
      <c r="BB4019" s="16" t="s">
        <v>207</v>
      </c>
      <c r="BC4019" s="16">
        <v>0.77</v>
      </c>
      <c r="BD4019" s="16">
        <f t="shared" si="914"/>
        <v>2.6950000000000003</v>
      </c>
      <c r="BE4019" s="16">
        <f t="shared" si="915"/>
        <v>1359.05</v>
      </c>
      <c r="BG4019" s="16">
        <f t="shared" si="916"/>
        <v>924</v>
      </c>
      <c r="BH4019" s="16">
        <f t="shared" si="917"/>
        <v>492.8</v>
      </c>
      <c r="BI4019" s="16">
        <f t="shared" si="918"/>
        <v>6.16</v>
      </c>
    </row>
    <row r="4020" spans="1:61" ht="20.149999999999999" customHeight="1" x14ac:dyDescent="0.35">
      <c r="A4020">
        <v>4019</v>
      </c>
      <c r="B4020" t="s">
        <v>360</v>
      </c>
      <c r="C4020" t="s">
        <v>10632</v>
      </c>
      <c r="D4020" s="15" t="s">
        <v>4535</v>
      </c>
      <c r="E4020" s="12" t="s">
        <v>98</v>
      </c>
      <c r="G4020" s="12" t="s">
        <v>588</v>
      </c>
      <c r="H4020" s="12" t="s">
        <v>589</v>
      </c>
      <c r="I4020" s="12" t="s">
        <v>1454</v>
      </c>
      <c r="J4020" s="12" t="s">
        <v>4413</v>
      </c>
      <c r="K4020" s="12" t="s">
        <v>4413</v>
      </c>
      <c r="N4020" s="16" t="s">
        <v>206</v>
      </c>
      <c r="O4020" s="16" t="s">
        <v>4463</v>
      </c>
      <c r="P4020" s="12" t="s">
        <v>131</v>
      </c>
      <c r="Q4020" s="16">
        <v>2023</v>
      </c>
      <c r="R4020" s="16">
        <v>0.6</v>
      </c>
      <c r="X4020" s="16">
        <v>1</v>
      </c>
      <c r="Z4020" s="16">
        <v>0.6</v>
      </c>
      <c r="AA4020" s="16">
        <f t="shared" si="902"/>
        <v>72</v>
      </c>
      <c r="AB4020" s="16" t="s">
        <v>2113</v>
      </c>
      <c r="AC4020" s="16" t="s">
        <v>4415</v>
      </c>
      <c r="AD4020" s="16">
        <f t="shared" si="903"/>
        <v>25200</v>
      </c>
      <c r="AE4020" s="16">
        <f t="shared" si="904"/>
        <v>210</v>
      </c>
      <c r="AF4020" s="16">
        <f t="shared" si="905"/>
        <v>78750</v>
      </c>
      <c r="AG4020" s="16">
        <f t="shared" si="906"/>
        <v>60</v>
      </c>
      <c r="AH4020" s="12">
        <f t="shared" si="907"/>
        <v>0</v>
      </c>
      <c r="AI4020" s="16">
        <f t="shared" si="908"/>
        <v>4.2</v>
      </c>
      <c r="AJ4020" s="16">
        <f t="shared" si="909"/>
        <v>14490</v>
      </c>
      <c r="AK4020" s="16">
        <f t="shared" si="910"/>
        <v>300</v>
      </c>
      <c r="AL4020" s="16">
        <f t="shared" si="911"/>
        <v>3000</v>
      </c>
      <c r="AM4020" s="16">
        <f t="shared" si="912"/>
        <v>48000</v>
      </c>
      <c r="AN4020" s="16">
        <f t="shared" si="913"/>
        <v>169440</v>
      </c>
      <c r="AO4020" s="12" t="s">
        <v>1486</v>
      </c>
      <c r="AP4020" s="16">
        <v>0.6</v>
      </c>
      <c r="AQ4020" s="16" t="s">
        <v>204</v>
      </c>
      <c r="AS4020" s="16" t="s">
        <v>2422</v>
      </c>
      <c r="AT4020" s="16" t="s">
        <v>3104</v>
      </c>
      <c r="AU4020" t="s">
        <v>2384</v>
      </c>
      <c r="AV4020" s="15" t="s">
        <v>2635</v>
      </c>
      <c r="AX4020" s="16" t="s">
        <v>204</v>
      </c>
      <c r="AY4020" s="16" t="s">
        <v>207</v>
      </c>
      <c r="AZ4020" s="16" t="s">
        <v>207</v>
      </c>
      <c r="BA4020" s="16" t="s">
        <v>207</v>
      </c>
      <c r="BB4020" s="16" t="s">
        <v>207</v>
      </c>
      <c r="BC4020" s="16">
        <v>0.6</v>
      </c>
      <c r="BD4020" s="16">
        <f t="shared" si="914"/>
        <v>2.1</v>
      </c>
      <c r="BE4020" s="16">
        <f t="shared" si="915"/>
        <v>1059</v>
      </c>
      <c r="BG4020" s="16">
        <f t="shared" si="916"/>
        <v>720</v>
      </c>
      <c r="BH4020" s="16">
        <f t="shared" si="917"/>
        <v>384</v>
      </c>
      <c r="BI4020" s="16">
        <f t="shared" si="918"/>
        <v>4.8</v>
      </c>
    </row>
    <row r="4021" spans="1:61" ht="20.149999999999999" customHeight="1" x14ac:dyDescent="0.35">
      <c r="A4021">
        <v>4020</v>
      </c>
      <c r="B4021" t="s">
        <v>360</v>
      </c>
      <c r="C4021" t="s">
        <v>10633</v>
      </c>
      <c r="D4021" s="15" t="s">
        <v>4536</v>
      </c>
      <c r="E4021" s="12" t="s">
        <v>98</v>
      </c>
      <c r="G4021" s="12" t="s">
        <v>588</v>
      </c>
      <c r="H4021" s="12" t="s">
        <v>589</v>
      </c>
      <c r="I4021" s="12" t="s">
        <v>1454</v>
      </c>
      <c r="J4021" s="12" t="s">
        <v>4413</v>
      </c>
      <c r="K4021" s="12" t="s">
        <v>4413</v>
      </c>
      <c r="N4021" s="16" t="s">
        <v>206</v>
      </c>
      <c r="O4021" s="16" t="s">
        <v>4463</v>
      </c>
      <c r="P4021" s="12" t="s">
        <v>131</v>
      </c>
      <c r="Q4021" s="16">
        <v>2023</v>
      </c>
      <c r="R4021" s="16">
        <v>0.4</v>
      </c>
      <c r="X4021" s="16">
        <v>1</v>
      </c>
      <c r="Z4021" s="16">
        <v>0.4</v>
      </c>
      <c r="AA4021" s="16">
        <f t="shared" si="902"/>
        <v>48</v>
      </c>
      <c r="AB4021" s="16" t="s">
        <v>2113</v>
      </c>
      <c r="AC4021" s="16" t="s">
        <v>4454</v>
      </c>
      <c r="AD4021" s="16">
        <f t="shared" si="903"/>
        <v>16800</v>
      </c>
      <c r="AE4021" s="16">
        <f t="shared" si="904"/>
        <v>140</v>
      </c>
      <c r="AF4021" s="16">
        <f t="shared" si="905"/>
        <v>52500</v>
      </c>
      <c r="AG4021" s="16">
        <f t="shared" si="906"/>
        <v>40</v>
      </c>
      <c r="AH4021" s="12">
        <f t="shared" si="907"/>
        <v>0</v>
      </c>
      <c r="AI4021" s="16">
        <f t="shared" si="908"/>
        <v>2.8000000000000003</v>
      </c>
      <c r="AJ4021" s="16">
        <f t="shared" si="909"/>
        <v>9660.0000000000018</v>
      </c>
      <c r="AK4021" s="16">
        <f t="shared" si="910"/>
        <v>200</v>
      </c>
      <c r="AL4021" s="16">
        <f t="shared" si="911"/>
        <v>2000</v>
      </c>
      <c r="AM4021" s="16">
        <f t="shared" si="912"/>
        <v>32000</v>
      </c>
      <c r="AN4021" s="16">
        <f t="shared" si="913"/>
        <v>112960</v>
      </c>
      <c r="AO4021" s="12" t="s">
        <v>1486</v>
      </c>
      <c r="AP4021" s="16">
        <v>0.4</v>
      </c>
      <c r="AQ4021" s="16" t="s">
        <v>204</v>
      </c>
      <c r="AS4021" s="16" t="s">
        <v>2422</v>
      </c>
      <c r="AT4021" s="16" t="s">
        <v>3104</v>
      </c>
      <c r="AU4021" t="s">
        <v>2384</v>
      </c>
      <c r="AV4021" s="15" t="s">
        <v>2635</v>
      </c>
      <c r="AX4021" s="16" t="s">
        <v>204</v>
      </c>
      <c r="AY4021" s="16" t="s">
        <v>207</v>
      </c>
      <c r="AZ4021" s="16" t="s">
        <v>207</v>
      </c>
      <c r="BA4021" s="16" t="s">
        <v>207</v>
      </c>
      <c r="BB4021" s="16" t="s">
        <v>207</v>
      </c>
      <c r="BC4021" s="16">
        <v>0.4</v>
      </c>
      <c r="BD4021" s="16">
        <f t="shared" si="914"/>
        <v>1.4000000000000001</v>
      </c>
      <c r="BE4021" s="16">
        <f t="shared" si="915"/>
        <v>706</v>
      </c>
      <c r="BG4021" s="16">
        <f t="shared" si="916"/>
        <v>480</v>
      </c>
      <c r="BH4021" s="16">
        <f t="shared" si="917"/>
        <v>256</v>
      </c>
      <c r="BI4021" s="16">
        <f t="shared" si="918"/>
        <v>3.2</v>
      </c>
    </row>
    <row r="4022" spans="1:61" ht="20.149999999999999" customHeight="1" x14ac:dyDescent="0.35">
      <c r="A4022">
        <v>4021</v>
      </c>
      <c r="B4022" t="s">
        <v>360</v>
      </c>
      <c r="C4022" t="s">
        <v>10634</v>
      </c>
      <c r="D4022" s="15" t="s">
        <v>4537</v>
      </c>
      <c r="E4022" s="12" t="s">
        <v>98</v>
      </c>
      <c r="G4022" s="12" t="s">
        <v>588</v>
      </c>
      <c r="H4022" s="12" t="s">
        <v>589</v>
      </c>
      <c r="I4022" s="12" t="s">
        <v>1454</v>
      </c>
      <c r="J4022" s="12" t="s">
        <v>4413</v>
      </c>
      <c r="K4022" s="12" t="s">
        <v>4413</v>
      </c>
      <c r="N4022" s="16" t="s">
        <v>206</v>
      </c>
      <c r="O4022" s="16" t="s">
        <v>4463</v>
      </c>
      <c r="P4022" s="12" t="s">
        <v>131</v>
      </c>
      <c r="Q4022" s="16">
        <v>2023</v>
      </c>
      <c r="R4022" s="16">
        <v>1.58</v>
      </c>
      <c r="X4022" s="16">
        <v>1</v>
      </c>
      <c r="Z4022" s="16">
        <v>1.58</v>
      </c>
      <c r="AA4022" s="16">
        <f t="shared" si="902"/>
        <v>189.60000000000002</v>
      </c>
      <c r="AB4022" s="16" t="s">
        <v>2113</v>
      </c>
      <c r="AC4022" s="16" t="s">
        <v>4415</v>
      </c>
      <c r="AD4022" s="16">
        <f t="shared" si="903"/>
        <v>66360.000000000015</v>
      </c>
      <c r="AE4022" s="16">
        <f t="shared" si="904"/>
        <v>553</v>
      </c>
      <c r="AF4022" s="16">
        <f t="shared" si="905"/>
        <v>207375</v>
      </c>
      <c r="AG4022" s="16">
        <f t="shared" si="906"/>
        <v>158</v>
      </c>
      <c r="AH4022" s="12">
        <f t="shared" si="907"/>
        <v>0</v>
      </c>
      <c r="AI4022" s="16">
        <f t="shared" si="908"/>
        <v>11.06</v>
      </c>
      <c r="AJ4022" s="16">
        <f t="shared" si="909"/>
        <v>38157</v>
      </c>
      <c r="AK4022" s="16">
        <f t="shared" si="910"/>
        <v>790</v>
      </c>
      <c r="AL4022" s="16">
        <f t="shared" si="911"/>
        <v>7900</v>
      </c>
      <c r="AM4022" s="16">
        <f t="shared" si="912"/>
        <v>126400</v>
      </c>
      <c r="AN4022" s="16">
        <f t="shared" si="913"/>
        <v>446192</v>
      </c>
      <c r="AO4022" s="12" t="s">
        <v>1486</v>
      </c>
      <c r="AP4022" s="16">
        <v>1.58</v>
      </c>
      <c r="AQ4022" s="16" t="s">
        <v>204</v>
      </c>
      <c r="AS4022" s="16" t="s">
        <v>2422</v>
      </c>
      <c r="AT4022" s="16" t="s">
        <v>3104</v>
      </c>
      <c r="AU4022" t="s">
        <v>2384</v>
      </c>
      <c r="AV4022" s="15" t="s">
        <v>2635</v>
      </c>
      <c r="AX4022" s="16" t="s">
        <v>204</v>
      </c>
      <c r="AY4022" s="16" t="s">
        <v>207</v>
      </c>
      <c r="AZ4022" s="16" t="s">
        <v>207</v>
      </c>
      <c r="BA4022" s="16" t="s">
        <v>207</v>
      </c>
      <c r="BB4022" s="16" t="s">
        <v>207</v>
      </c>
      <c r="BC4022" s="16">
        <v>1.58</v>
      </c>
      <c r="BD4022" s="16">
        <f t="shared" si="914"/>
        <v>5.53</v>
      </c>
      <c r="BE4022" s="16">
        <f t="shared" si="915"/>
        <v>2788.7</v>
      </c>
      <c r="BG4022" s="16">
        <f t="shared" si="916"/>
        <v>1896</v>
      </c>
      <c r="BH4022" s="16">
        <f t="shared" si="917"/>
        <v>1011.2</v>
      </c>
      <c r="BI4022" s="16">
        <f t="shared" si="918"/>
        <v>12.64</v>
      </c>
    </row>
    <row r="4023" spans="1:61" ht="20.149999999999999" customHeight="1" x14ac:dyDescent="0.35">
      <c r="A4023">
        <v>4022</v>
      </c>
      <c r="B4023" t="s">
        <v>360</v>
      </c>
      <c r="C4023" t="s">
        <v>10635</v>
      </c>
      <c r="D4023" s="15" t="s">
        <v>4538</v>
      </c>
      <c r="E4023" s="12" t="s">
        <v>93</v>
      </c>
      <c r="G4023" s="12" t="s">
        <v>588</v>
      </c>
      <c r="H4023" s="12" t="s">
        <v>589</v>
      </c>
      <c r="I4023" s="12" t="s">
        <v>1454</v>
      </c>
      <c r="J4023" s="12" t="s">
        <v>4413</v>
      </c>
      <c r="K4023" s="12" t="s">
        <v>4413</v>
      </c>
      <c r="N4023" s="16" t="s">
        <v>206</v>
      </c>
      <c r="O4023" s="16" t="s">
        <v>4463</v>
      </c>
      <c r="P4023" s="12" t="s">
        <v>131</v>
      </c>
      <c r="Q4023" s="16">
        <v>2023</v>
      </c>
      <c r="R4023" s="16">
        <v>0.6</v>
      </c>
      <c r="X4023" s="16">
        <v>1</v>
      </c>
      <c r="Z4023" s="16">
        <v>0.6</v>
      </c>
      <c r="AA4023" s="16">
        <f t="shared" si="902"/>
        <v>72</v>
      </c>
      <c r="AB4023" s="16" t="s">
        <v>2113</v>
      </c>
      <c r="AC4023" s="16" t="s">
        <v>4454</v>
      </c>
      <c r="AD4023" s="16">
        <f t="shared" si="903"/>
        <v>25200</v>
      </c>
      <c r="AE4023" s="16">
        <f t="shared" si="904"/>
        <v>210</v>
      </c>
      <c r="AF4023" s="16">
        <f t="shared" si="905"/>
        <v>78750</v>
      </c>
      <c r="AG4023" s="16">
        <f t="shared" si="906"/>
        <v>60</v>
      </c>
      <c r="AH4023" s="12">
        <f t="shared" si="907"/>
        <v>0</v>
      </c>
      <c r="AI4023" s="16">
        <f t="shared" si="908"/>
        <v>4.2</v>
      </c>
      <c r="AJ4023" s="16">
        <f t="shared" si="909"/>
        <v>14490</v>
      </c>
      <c r="AK4023" s="16">
        <f t="shared" si="910"/>
        <v>300</v>
      </c>
      <c r="AL4023" s="16">
        <f t="shared" si="911"/>
        <v>3000</v>
      </c>
      <c r="AM4023" s="16">
        <f t="shared" si="912"/>
        <v>48000</v>
      </c>
      <c r="AN4023" s="16">
        <f t="shared" si="913"/>
        <v>169440</v>
      </c>
      <c r="AO4023" s="12" t="s">
        <v>1486</v>
      </c>
      <c r="AP4023" s="16">
        <v>0.6</v>
      </c>
      <c r="AQ4023" s="16" t="s">
        <v>204</v>
      </c>
      <c r="AS4023" s="16" t="s">
        <v>2422</v>
      </c>
      <c r="AT4023" s="16" t="s">
        <v>3104</v>
      </c>
      <c r="AU4023" t="s">
        <v>2384</v>
      </c>
      <c r="AV4023" s="15" t="s">
        <v>2635</v>
      </c>
      <c r="AX4023" s="16" t="s">
        <v>204</v>
      </c>
      <c r="AY4023" s="16" t="s">
        <v>207</v>
      </c>
      <c r="AZ4023" s="16" t="s">
        <v>207</v>
      </c>
      <c r="BA4023" s="16" t="s">
        <v>207</v>
      </c>
      <c r="BB4023" s="16" t="s">
        <v>207</v>
      </c>
      <c r="BC4023" s="16">
        <v>0.6</v>
      </c>
      <c r="BD4023" s="16">
        <f t="shared" si="914"/>
        <v>2.1</v>
      </c>
      <c r="BE4023" s="16">
        <f t="shared" si="915"/>
        <v>1059</v>
      </c>
      <c r="BG4023" s="16">
        <f t="shared" si="916"/>
        <v>720</v>
      </c>
      <c r="BH4023" s="16">
        <f t="shared" si="917"/>
        <v>384</v>
      </c>
      <c r="BI4023" s="16">
        <f t="shared" si="918"/>
        <v>4.8</v>
      </c>
    </row>
    <row r="4024" spans="1:61" ht="20.149999999999999" customHeight="1" x14ac:dyDescent="0.35">
      <c r="A4024">
        <v>4023</v>
      </c>
      <c r="B4024" t="s">
        <v>360</v>
      </c>
      <c r="C4024" t="s">
        <v>10636</v>
      </c>
      <c r="D4024" s="15" t="s">
        <v>4539</v>
      </c>
      <c r="E4024" s="12" t="s">
        <v>98</v>
      </c>
      <c r="G4024" s="12" t="s">
        <v>588</v>
      </c>
      <c r="H4024" s="12" t="s">
        <v>589</v>
      </c>
      <c r="I4024" s="12" t="s">
        <v>1454</v>
      </c>
      <c r="J4024" s="12" t="s">
        <v>4413</v>
      </c>
      <c r="K4024" s="12" t="s">
        <v>4413</v>
      </c>
      <c r="N4024" s="16" t="s">
        <v>206</v>
      </c>
      <c r="O4024" s="16" t="s">
        <v>4463</v>
      </c>
      <c r="P4024" s="12" t="s">
        <v>131</v>
      </c>
      <c r="Q4024" s="16">
        <v>2023</v>
      </c>
      <c r="R4024" s="16">
        <v>1.18</v>
      </c>
      <c r="X4024" s="16">
        <v>1</v>
      </c>
      <c r="Z4024" s="16">
        <v>1.18</v>
      </c>
      <c r="AA4024" s="16">
        <f t="shared" si="902"/>
        <v>141.6</v>
      </c>
      <c r="AB4024" s="16" t="s">
        <v>2113</v>
      </c>
      <c r="AC4024" s="16" t="s">
        <v>4415</v>
      </c>
      <c r="AD4024" s="16">
        <f t="shared" si="903"/>
        <v>49560</v>
      </c>
      <c r="AE4024" s="16">
        <f t="shared" si="904"/>
        <v>413</v>
      </c>
      <c r="AF4024" s="16">
        <f t="shared" si="905"/>
        <v>154875</v>
      </c>
      <c r="AG4024" s="16">
        <f t="shared" si="906"/>
        <v>118</v>
      </c>
      <c r="AH4024" s="12">
        <f t="shared" si="907"/>
        <v>0</v>
      </c>
      <c r="AI4024" s="16">
        <f t="shared" si="908"/>
        <v>8.26</v>
      </c>
      <c r="AJ4024" s="16">
        <f t="shared" si="909"/>
        <v>28497</v>
      </c>
      <c r="AK4024" s="16">
        <f t="shared" si="910"/>
        <v>590</v>
      </c>
      <c r="AL4024" s="16">
        <f t="shared" si="911"/>
        <v>5900</v>
      </c>
      <c r="AM4024" s="16">
        <f t="shared" si="912"/>
        <v>94400</v>
      </c>
      <c r="AN4024" s="16">
        <f t="shared" si="913"/>
        <v>333232</v>
      </c>
      <c r="AO4024" s="12" t="s">
        <v>1486</v>
      </c>
      <c r="AP4024" s="16">
        <v>1.18</v>
      </c>
      <c r="AQ4024" s="16" t="s">
        <v>204</v>
      </c>
      <c r="AS4024" s="16" t="s">
        <v>2422</v>
      </c>
      <c r="AT4024" s="16" t="s">
        <v>3104</v>
      </c>
      <c r="AU4024" t="s">
        <v>2384</v>
      </c>
      <c r="AV4024" s="15" t="s">
        <v>2635</v>
      </c>
      <c r="AX4024" s="16" t="s">
        <v>204</v>
      </c>
      <c r="AY4024" s="16" t="s">
        <v>207</v>
      </c>
      <c r="AZ4024" s="16" t="s">
        <v>207</v>
      </c>
      <c r="BA4024" s="16" t="s">
        <v>207</v>
      </c>
      <c r="BB4024" s="16" t="s">
        <v>207</v>
      </c>
      <c r="BC4024" s="16">
        <v>1.18</v>
      </c>
      <c r="BD4024" s="16">
        <f t="shared" si="914"/>
        <v>4.13</v>
      </c>
      <c r="BE4024" s="16">
        <f t="shared" si="915"/>
        <v>2082.6999999999998</v>
      </c>
      <c r="BG4024" s="16">
        <f t="shared" si="916"/>
        <v>1416</v>
      </c>
      <c r="BH4024" s="16">
        <f t="shared" si="917"/>
        <v>755.19999999999993</v>
      </c>
      <c r="BI4024" s="16">
        <f t="shared" si="918"/>
        <v>9.44</v>
      </c>
    </row>
    <row r="4025" spans="1:61" ht="20.149999999999999" customHeight="1" x14ac:dyDescent="0.35">
      <c r="A4025">
        <v>4024</v>
      </c>
      <c r="B4025" t="s">
        <v>360</v>
      </c>
      <c r="C4025" t="s">
        <v>10637</v>
      </c>
      <c r="D4025" s="15" t="s">
        <v>4479</v>
      </c>
      <c r="E4025" s="12" t="s">
        <v>98</v>
      </c>
      <c r="G4025" s="12" t="s">
        <v>588</v>
      </c>
      <c r="H4025" s="12" t="s">
        <v>589</v>
      </c>
      <c r="I4025" s="12" t="s">
        <v>1454</v>
      </c>
      <c r="J4025" s="12" t="s">
        <v>4413</v>
      </c>
      <c r="K4025" s="12" t="s">
        <v>4413</v>
      </c>
      <c r="N4025" s="16" t="s">
        <v>206</v>
      </c>
      <c r="O4025" s="16" t="s">
        <v>4463</v>
      </c>
      <c r="P4025" s="12" t="s">
        <v>131</v>
      </c>
      <c r="Q4025" s="16">
        <v>2023</v>
      </c>
      <c r="R4025" s="16">
        <v>1.43</v>
      </c>
      <c r="X4025" s="16">
        <v>1</v>
      </c>
      <c r="Z4025" s="16">
        <v>1.43</v>
      </c>
      <c r="AA4025" s="16">
        <f t="shared" si="902"/>
        <v>171.6</v>
      </c>
      <c r="AB4025" s="16" t="s">
        <v>2113</v>
      </c>
      <c r="AC4025" s="16" t="s">
        <v>4454</v>
      </c>
      <c r="AD4025" s="16">
        <f t="shared" si="903"/>
        <v>60060</v>
      </c>
      <c r="AE4025" s="16">
        <f t="shared" si="904"/>
        <v>500.5</v>
      </c>
      <c r="AF4025" s="16">
        <f t="shared" si="905"/>
        <v>187687.5</v>
      </c>
      <c r="AG4025" s="16">
        <f t="shared" si="906"/>
        <v>143</v>
      </c>
      <c r="AH4025" s="12">
        <f t="shared" si="907"/>
        <v>0</v>
      </c>
      <c r="AI4025" s="16">
        <f t="shared" si="908"/>
        <v>10.01</v>
      </c>
      <c r="AJ4025" s="16">
        <f t="shared" si="909"/>
        <v>34534.5</v>
      </c>
      <c r="AK4025" s="16">
        <f t="shared" si="910"/>
        <v>715</v>
      </c>
      <c r="AL4025" s="16">
        <f t="shared" si="911"/>
        <v>7150</v>
      </c>
      <c r="AM4025" s="16">
        <f t="shared" si="912"/>
        <v>114400</v>
      </c>
      <c r="AN4025" s="16">
        <f t="shared" si="913"/>
        <v>403832</v>
      </c>
      <c r="AO4025" s="12" t="s">
        <v>1486</v>
      </c>
      <c r="AP4025" s="16">
        <v>1.43</v>
      </c>
      <c r="AQ4025" s="16" t="s">
        <v>204</v>
      </c>
      <c r="AS4025" s="16" t="s">
        <v>2422</v>
      </c>
      <c r="AT4025" s="16" t="s">
        <v>3104</v>
      </c>
      <c r="AU4025" t="s">
        <v>2384</v>
      </c>
      <c r="AV4025" s="15" t="s">
        <v>2635</v>
      </c>
      <c r="AX4025" s="16" t="s">
        <v>204</v>
      </c>
      <c r="AY4025" s="16" t="s">
        <v>207</v>
      </c>
      <c r="AZ4025" s="16" t="s">
        <v>207</v>
      </c>
      <c r="BA4025" s="16" t="s">
        <v>207</v>
      </c>
      <c r="BB4025" s="16" t="s">
        <v>207</v>
      </c>
      <c r="BC4025" s="16">
        <v>1.43</v>
      </c>
      <c r="BD4025" s="16">
        <f t="shared" si="914"/>
        <v>5.0049999999999999</v>
      </c>
      <c r="BE4025" s="16">
        <f t="shared" si="915"/>
        <v>2523.9499999999998</v>
      </c>
      <c r="BG4025" s="16">
        <f t="shared" si="916"/>
        <v>1716</v>
      </c>
      <c r="BH4025" s="16">
        <f t="shared" si="917"/>
        <v>915.19999999999993</v>
      </c>
      <c r="BI4025" s="16">
        <f t="shared" si="918"/>
        <v>11.44</v>
      </c>
    </row>
    <row r="4026" spans="1:61" ht="20.149999999999999" customHeight="1" x14ac:dyDescent="0.35">
      <c r="A4026">
        <v>4025</v>
      </c>
      <c r="B4026" t="s">
        <v>360</v>
      </c>
      <c r="C4026" t="s">
        <v>10638</v>
      </c>
      <c r="D4026" s="15" t="s">
        <v>4540</v>
      </c>
      <c r="E4026" s="12" t="s">
        <v>98</v>
      </c>
      <c r="G4026" s="12" t="s">
        <v>588</v>
      </c>
      <c r="H4026" s="12" t="s">
        <v>589</v>
      </c>
      <c r="I4026" s="12" t="s">
        <v>1454</v>
      </c>
      <c r="J4026" s="12" t="s">
        <v>4413</v>
      </c>
      <c r="K4026" s="12" t="s">
        <v>4413</v>
      </c>
      <c r="N4026" s="16" t="s">
        <v>206</v>
      </c>
      <c r="O4026" s="16" t="s">
        <v>4463</v>
      </c>
      <c r="P4026" s="12" t="s">
        <v>131</v>
      </c>
      <c r="Q4026" s="16">
        <v>2023</v>
      </c>
      <c r="R4026" s="16">
        <v>1.89</v>
      </c>
      <c r="X4026" s="16">
        <v>1</v>
      </c>
      <c r="Z4026" s="16">
        <v>1.89</v>
      </c>
      <c r="AA4026" s="16">
        <f t="shared" si="902"/>
        <v>226.79999999999998</v>
      </c>
      <c r="AB4026" s="16" t="s">
        <v>2113</v>
      </c>
      <c r="AC4026" s="16" t="s">
        <v>4415</v>
      </c>
      <c r="AD4026" s="16">
        <f t="shared" si="903"/>
        <v>79380</v>
      </c>
      <c r="AE4026" s="16">
        <f t="shared" si="904"/>
        <v>661.5</v>
      </c>
      <c r="AF4026" s="16">
        <f t="shared" si="905"/>
        <v>248062.5</v>
      </c>
      <c r="AG4026" s="16">
        <f t="shared" si="906"/>
        <v>189</v>
      </c>
      <c r="AH4026" s="12">
        <f t="shared" si="907"/>
        <v>0</v>
      </c>
      <c r="AI4026" s="16">
        <f t="shared" si="908"/>
        <v>13.229999999999999</v>
      </c>
      <c r="AJ4026" s="16">
        <f t="shared" si="909"/>
        <v>45643.499999999993</v>
      </c>
      <c r="AK4026" s="16">
        <f t="shared" si="910"/>
        <v>945</v>
      </c>
      <c r="AL4026" s="16">
        <f t="shared" si="911"/>
        <v>9450</v>
      </c>
      <c r="AM4026" s="16">
        <f t="shared" si="912"/>
        <v>151200</v>
      </c>
      <c r="AN4026" s="16">
        <f t="shared" si="913"/>
        <v>533736</v>
      </c>
      <c r="AO4026" s="12" t="s">
        <v>1486</v>
      </c>
      <c r="AP4026" s="16">
        <v>1.89</v>
      </c>
      <c r="AQ4026" s="16" t="s">
        <v>204</v>
      </c>
      <c r="AS4026" s="16" t="s">
        <v>2422</v>
      </c>
      <c r="AT4026" s="16" t="s">
        <v>3104</v>
      </c>
      <c r="AU4026" t="s">
        <v>2384</v>
      </c>
      <c r="AV4026" s="15" t="s">
        <v>2635</v>
      </c>
      <c r="AX4026" s="16" t="s">
        <v>204</v>
      </c>
      <c r="AY4026" s="16" t="s">
        <v>207</v>
      </c>
      <c r="AZ4026" s="16" t="s">
        <v>207</v>
      </c>
      <c r="BA4026" s="16" t="s">
        <v>207</v>
      </c>
      <c r="BB4026" s="16" t="s">
        <v>207</v>
      </c>
      <c r="BC4026" s="16">
        <v>1.89</v>
      </c>
      <c r="BD4026" s="16">
        <f t="shared" si="914"/>
        <v>6.6149999999999993</v>
      </c>
      <c r="BE4026" s="16">
        <f t="shared" si="915"/>
        <v>3335.85</v>
      </c>
      <c r="BG4026" s="16">
        <f t="shared" si="916"/>
        <v>2268</v>
      </c>
      <c r="BH4026" s="16">
        <f t="shared" si="917"/>
        <v>1209.5999999999999</v>
      </c>
      <c r="BI4026" s="16">
        <f t="shared" si="918"/>
        <v>15.12</v>
      </c>
    </row>
    <row r="4027" spans="1:61" ht="20.149999999999999" customHeight="1" x14ac:dyDescent="0.35">
      <c r="A4027">
        <v>4026</v>
      </c>
      <c r="B4027" t="s">
        <v>360</v>
      </c>
      <c r="C4027" t="s">
        <v>10639</v>
      </c>
      <c r="D4027" s="15" t="s">
        <v>4541</v>
      </c>
      <c r="E4027" s="12" t="s">
        <v>98</v>
      </c>
      <c r="G4027" s="12" t="s">
        <v>588</v>
      </c>
      <c r="H4027" s="12" t="s">
        <v>589</v>
      </c>
      <c r="I4027" s="12" t="s">
        <v>1454</v>
      </c>
      <c r="J4027" s="12" t="s">
        <v>4413</v>
      </c>
      <c r="K4027" s="12" t="s">
        <v>4413</v>
      </c>
      <c r="N4027" s="16" t="s">
        <v>206</v>
      </c>
      <c r="O4027" s="16" t="s">
        <v>4463</v>
      </c>
      <c r="P4027" s="12" t="s">
        <v>131</v>
      </c>
      <c r="Q4027" s="16">
        <v>2023</v>
      </c>
      <c r="R4027" s="16">
        <v>1.66</v>
      </c>
      <c r="X4027" s="16">
        <v>1</v>
      </c>
      <c r="Z4027" s="16">
        <v>1.66</v>
      </c>
      <c r="AA4027" s="16">
        <f t="shared" si="902"/>
        <v>199.2</v>
      </c>
      <c r="AB4027" s="16" t="s">
        <v>2113</v>
      </c>
      <c r="AC4027" s="16" t="s">
        <v>4454</v>
      </c>
      <c r="AD4027" s="16">
        <f t="shared" si="903"/>
        <v>69720</v>
      </c>
      <c r="AE4027" s="16">
        <f t="shared" si="904"/>
        <v>581</v>
      </c>
      <c r="AF4027" s="16">
        <f t="shared" si="905"/>
        <v>217875</v>
      </c>
      <c r="AG4027" s="16">
        <f t="shared" si="906"/>
        <v>166</v>
      </c>
      <c r="AH4027" s="12">
        <f t="shared" si="907"/>
        <v>0</v>
      </c>
      <c r="AI4027" s="16">
        <f t="shared" si="908"/>
        <v>11.62</v>
      </c>
      <c r="AJ4027" s="16">
        <f t="shared" si="909"/>
        <v>40089</v>
      </c>
      <c r="AK4027" s="16">
        <f t="shared" si="910"/>
        <v>830</v>
      </c>
      <c r="AL4027" s="16">
        <f t="shared" si="911"/>
        <v>8300</v>
      </c>
      <c r="AM4027" s="16">
        <f t="shared" si="912"/>
        <v>132800</v>
      </c>
      <c r="AN4027" s="16">
        <f t="shared" si="913"/>
        <v>468784</v>
      </c>
      <c r="AO4027" s="12" t="s">
        <v>1486</v>
      </c>
      <c r="AP4027" s="16">
        <v>1.66</v>
      </c>
      <c r="AQ4027" s="16" t="s">
        <v>204</v>
      </c>
      <c r="AS4027" s="16" t="s">
        <v>2422</v>
      </c>
      <c r="AT4027" s="16" t="s">
        <v>3104</v>
      </c>
      <c r="AU4027" t="s">
        <v>2384</v>
      </c>
      <c r="AV4027" s="15" t="s">
        <v>2635</v>
      </c>
      <c r="AX4027" s="16" t="s">
        <v>204</v>
      </c>
      <c r="AY4027" s="16" t="s">
        <v>207</v>
      </c>
      <c r="AZ4027" s="16" t="s">
        <v>207</v>
      </c>
      <c r="BA4027" s="16" t="s">
        <v>207</v>
      </c>
      <c r="BB4027" s="16" t="s">
        <v>207</v>
      </c>
      <c r="BC4027" s="16">
        <v>1.66</v>
      </c>
      <c r="BD4027" s="16">
        <f t="shared" si="914"/>
        <v>5.81</v>
      </c>
      <c r="BE4027" s="16">
        <f t="shared" si="915"/>
        <v>2929.9</v>
      </c>
      <c r="BG4027" s="16">
        <f t="shared" si="916"/>
        <v>1992</v>
      </c>
      <c r="BH4027" s="16">
        <f t="shared" si="917"/>
        <v>1062.3999999999999</v>
      </c>
      <c r="BI4027" s="16">
        <f t="shared" si="918"/>
        <v>13.279999999999998</v>
      </c>
    </row>
    <row r="4028" spans="1:61" ht="20.149999999999999" customHeight="1" x14ac:dyDescent="0.35">
      <c r="A4028">
        <v>4027</v>
      </c>
      <c r="B4028" t="s">
        <v>360</v>
      </c>
      <c r="C4028" t="s">
        <v>10640</v>
      </c>
      <c r="D4028" s="15" t="s">
        <v>4542</v>
      </c>
      <c r="E4028" s="12" t="s">
        <v>98</v>
      </c>
      <c r="G4028" s="12" t="s">
        <v>588</v>
      </c>
      <c r="H4028" s="12" t="s">
        <v>589</v>
      </c>
      <c r="I4028" s="12" t="s">
        <v>1454</v>
      </c>
      <c r="J4028" s="12" t="s">
        <v>4413</v>
      </c>
      <c r="K4028" s="12" t="s">
        <v>4413</v>
      </c>
      <c r="N4028" s="16" t="s">
        <v>206</v>
      </c>
      <c r="O4028" s="16" t="s">
        <v>4463</v>
      </c>
      <c r="P4028" s="12" t="s">
        <v>131</v>
      </c>
      <c r="Q4028" s="16">
        <v>2023</v>
      </c>
      <c r="R4028" s="16">
        <v>0.6</v>
      </c>
      <c r="X4028" s="16">
        <v>1</v>
      </c>
      <c r="Z4028" s="16">
        <v>0.6</v>
      </c>
      <c r="AA4028" s="16">
        <f t="shared" si="902"/>
        <v>72</v>
      </c>
      <c r="AB4028" s="16" t="s">
        <v>2113</v>
      </c>
      <c r="AC4028" s="16" t="s">
        <v>4415</v>
      </c>
      <c r="AD4028" s="16">
        <f t="shared" si="903"/>
        <v>25200</v>
      </c>
      <c r="AE4028" s="16">
        <f t="shared" si="904"/>
        <v>210</v>
      </c>
      <c r="AF4028" s="16">
        <f t="shared" si="905"/>
        <v>78750</v>
      </c>
      <c r="AG4028" s="16">
        <f t="shared" si="906"/>
        <v>60</v>
      </c>
      <c r="AH4028" s="12">
        <f t="shared" si="907"/>
        <v>0</v>
      </c>
      <c r="AI4028" s="16">
        <f t="shared" si="908"/>
        <v>4.2</v>
      </c>
      <c r="AJ4028" s="16">
        <f t="shared" si="909"/>
        <v>14490</v>
      </c>
      <c r="AK4028" s="16">
        <f t="shared" si="910"/>
        <v>300</v>
      </c>
      <c r="AL4028" s="16">
        <f t="shared" si="911"/>
        <v>3000</v>
      </c>
      <c r="AM4028" s="16">
        <f t="shared" si="912"/>
        <v>48000</v>
      </c>
      <c r="AN4028" s="16">
        <f t="shared" si="913"/>
        <v>169440</v>
      </c>
      <c r="AO4028" s="12" t="s">
        <v>1486</v>
      </c>
      <c r="AP4028" s="16">
        <v>0.6</v>
      </c>
      <c r="AQ4028" s="16" t="s">
        <v>204</v>
      </c>
      <c r="AS4028" s="16" t="s">
        <v>2422</v>
      </c>
      <c r="AT4028" s="16" t="s">
        <v>3104</v>
      </c>
      <c r="AU4028" t="s">
        <v>2384</v>
      </c>
      <c r="AV4028" s="15" t="s">
        <v>2635</v>
      </c>
      <c r="AX4028" s="16" t="s">
        <v>204</v>
      </c>
      <c r="AY4028" s="16" t="s">
        <v>207</v>
      </c>
      <c r="AZ4028" s="16" t="s">
        <v>207</v>
      </c>
      <c r="BA4028" s="16" t="s">
        <v>207</v>
      </c>
      <c r="BB4028" s="16" t="s">
        <v>207</v>
      </c>
      <c r="BC4028" s="16">
        <v>0.6</v>
      </c>
      <c r="BD4028" s="16">
        <f t="shared" si="914"/>
        <v>2.1</v>
      </c>
      <c r="BE4028" s="16">
        <f t="shared" si="915"/>
        <v>1059</v>
      </c>
      <c r="BG4028" s="16">
        <f t="shared" si="916"/>
        <v>720</v>
      </c>
      <c r="BH4028" s="16">
        <f t="shared" si="917"/>
        <v>384</v>
      </c>
      <c r="BI4028" s="16">
        <f t="shared" si="918"/>
        <v>4.8</v>
      </c>
    </row>
    <row r="4029" spans="1:61" ht="20.149999999999999" customHeight="1" x14ac:dyDescent="0.35">
      <c r="A4029">
        <v>4028</v>
      </c>
      <c r="B4029" t="s">
        <v>360</v>
      </c>
      <c r="C4029" t="s">
        <v>10641</v>
      </c>
      <c r="D4029" s="15" t="s">
        <v>4543</v>
      </c>
      <c r="E4029" s="12" t="s">
        <v>98</v>
      </c>
      <c r="G4029" s="12" t="s">
        <v>588</v>
      </c>
      <c r="H4029" s="12" t="s">
        <v>589</v>
      </c>
      <c r="I4029" s="12" t="s">
        <v>1454</v>
      </c>
      <c r="J4029" s="12" t="s">
        <v>4413</v>
      </c>
      <c r="K4029" s="12" t="s">
        <v>4413</v>
      </c>
      <c r="N4029" s="16" t="s">
        <v>206</v>
      </c>
      <c r="O4029" s="16" t="s">
        <v>4463</v>
      </c>
      <c r="P4029" s="12" t="s">
        <v>131</v>
      </c>
      <c r="Q4029" s="16">
        <v>2023</v>
      </c>
      <c r="R4029" s="16">
        <v>1.25</v>
      </c>
      <c r="X4029" s="16">
        <v>1</v>
      </c>
      <c r="Z4029" s="16">
        <v>1.25</v>
      </c>
      <c r="AA4029" s="16">
        <f t="shared" si="902"/>
        <v>150</v>
      </c>
      <c r="AB4029" s="16" t="s">
        <v>2113</v>
      </c>
      <c r="AC4029" s="16" t="s">
        <v>4454</v>
      </c>
      <c r="AD4029" s="16">
        <f t="shared" si="903"/>
        <v>52500</v>
      </c>
      <c r="AE4029" s="16">
        <f t="shared" si="904"/>
        <v>437.5</v>
      </c>
      <c r="AF4029" s="16">
        <f t="shared" si="905"/>
        <v>164062.5</v>
      </c>
      <c r="AG4029" s="16">
        <f t="shared" si="906"/>
        <v>125</v>
      </c>
      <c r="AH4029" s="12">
        <f t="shared" si="907"/>
        <v>0</v>
      </c>
      <c r="AI4029" s="16">
        <f t="shared" si="908"/>
        <v>8.75</v>
      </c>
      <c r="AJ4029" s="16">
        <f t="shared" si="909"/>
        <v>30187.5</v>
      </c>
      <c r="AK4029" s="16">
        <f t="shared" si="910"/>
        <v>625</v>
      </c>
      <c r="AL4029" s="16">
        <f t="shared" si="911"/>
        <v>6250</v>
      </c>
      <c r="AM4029" s="16">
        <f t="shared" si="912"/>
        <v>100000</v>
      </c>
      <c r="AN4029" s="16">
        <f t="shared" si="913"/>
        <v>353000</v>
      </c>
      <c r="AO4029" s="12" t="s">
        <v>1486</v>
      </c>
      <c r="AP4029" s="16">
        <v>1.25</v>
      </c>
      <c r="AQ4029" s="16" t="s">
        <v>204</v>
      </c>
      <c r="AS4029" s="16" t="s">
        <v>2422</v>
      </c>
      <c r="AT4029" s="16" t="s">
        <v>3104</v>
      </c>
      <c r="AU4029" t="s">
        <v>2384</v>
      </c>
      <c r="AV4029" s="15" t="s">
        <v>2635</v>
      </c>
      <c r="AX4029" s="16" t="s">
        <v>204</v>
      </c>
      <c r="AY4029" s="16" t="s">
        <v>207</v>
      </c>
      <c r="AZ4029" s="16" t="s">
        <v>207</v>
      </c>
      <c r="BA4029" s="16" t="s">
        <v>207</v>
      </c>
      <c r="BB4029" s="16" t="s">
        <v>207</v>
      </c>
      <c r="BC4029" s="16">
        <v>1.25</v>
      </c>
      <c r="BD4029" s="16">
        <f t="shared" si="914"/>
        <v>4.375</v>
      </c>
      <c r="BE4029" s="16">
        <f t="shared" si="915"/>
        <v>2206.25</v>
      </c>
      <c r="BG4029" s="16">
        <f t="shared" si="916"/>
        <v>1500</v>
      </c>
      <c r="BH4029" s="16">
        <f t="shared" si="917"/>
        <v>800</v>
      </c>
      <c r="BI4029" s="16">
        <f t="shared" si="918"/>
        <v>10</v>
      </c>
    </row>
    <row r="4030" spans="1:61" ht="20.149999999999999" customHeight="1" x14ac:dyDescent="0.35">
      <c r="A4030">
        <v>4029</v>
      </c>
      <c r="B4030" t="s">
        <v>360</v>
      </c>
      <c r="C4030" t="s">
        <v>10642</v>
      </c>
      <c r="D4030" s="15" t="s">
        <v>4544</v>
      </c>
      <c r="E4030" s="12" t="s">
        <v>98</v>
      </c>
      <c r="G4030" s="12" t="s">
        <v>588</v>
      </c>
      <c r="H4030" s="12" t="s">
        <v>589</v>
      </c>
      <c r="I4030" s="12" t="s">
        <v>1454</v>
      </c>
      <c r="J4030" s="12" t="s">
        <v>4413</v>
      </c>
      <c r="K4030" s="12" t="s">
        <v>4413</v>
      </c>
      <c r="N4030" s="16" t="s">
        <v>206</v>
      </c>
      <c r="O4030" s="16" t="s">
        <v>4463</v>
      </c>
      <c r="P4030" s="12" t="s">
        <v>131</v>
      </c>
      <c r="Q4030" s="16">
        <v>2023</v>
      </c>
      <c r="R4030" s="16">
        <v>1</v>
      </c>
      <c r="X4030" s="16">
        <v>1</v>
      </c>
      <c r="Z4030" s="16">
        <v>1</v>
      </c>
      <c r="AA4030" s="16">
        <f t="shared" si="902"/>
        <v>120</v>
      </c>
      <c r="AB4030" s="16" t="s">
        <v>2113</v>
      </c>
      <c r="AC4030" s="16" t="s">
        <v>4415</v>
      </c>
      <c r="AD4030" s="16">
        <f t="shared" si="903"/>
        <v>42000</v>
      </c>
      <c r="AE4030" s="16">
        <f t="shared" si="904"/>
        <v>350</v>
      </c>
      <c r="AF4030" s="16">
        <f t="shared" si="905"/>
        <v>131250</v>
      </c>
      <c r="AG4030" s="16">
        <f t="shared" si="906"/>
        <v>100</v>
      </c>
      <c r="AH4030" s="12">
        <f t="shared" si="907"/>
        <v>0</v>
      </c>
      <c r="AI4030" s="16">
        <f t="shared" si="908"/>
        <v>7</v>
      </c>
      <c r="AJ4030" s="16">
        <f t="shared" si="909"/>
        <v>24150</v>
      </c>
      <c r="AK4030" s="16">
        <f t="shared" si="910"/>
        <v>500</v>
      </c>
      <c r="AL4030" s="16">
        <f t="shared" si="911"/>
        <v>5000</v>
      </c>
      <c r="AM4030" s="16">
        <f t="shared" si="912"/>
        <v>80000</v>
      </c>
      <c r="AN4030" s="16">
        <f t="shared" si="913"/>
        <v>282400</v>
      </c>
      <c r="AO4030" s="12" t="s">
        <v>1486</v>
      </c>
      <c r="AP4030" s="16">
        <v>1</v>
      </c>
      <c r="AQ4030" s="16" t="s">
        <v>204</v>
      </c>
      <c r="AS4030" s="16" t="s">
        <v>2422</v>
      </c>
      <c r="AT4030" s="16" t="s">
        <v>3104</v>
      </c>
      <c r="AU4030" t="s">
        <v>2384</v>
      </c>
      <c r="AV4030" s="15" t="s">
        <v>2635</v>
      </c>
      <c r="AX4030" s="16" t="s">
        <v>204</v>
      </c>
      <c r="AY4030" s="16" t="s">
        <v>207</v>
      </c>
      <c r="AZ4030" s="16" t="s">
        <v>207</v>
      </c>
      <c r="BA4030" s="16" t="s">
        <v>207</v>
      </c>
      <c r="BB4030" s="16" t="s">
        <v>207</v>
      </c>
      <c r="BC4030" s="16">
        <v>1</v>
      </c>
      <c r="BD4030" s="16">
        <f t="shared" si="914"/>
        <v>3.5</v>
      </c>
      <c r="BE4030" s="16">
        <f t="shared" si="915"/>
        <v>1765</v>
      </c>
      <c r="BG4030" s="16">
        <f t="shared" si="916"/>
        <v>1200</v>
      </c>
      <c r="BH4030" s="16">
        <f t="shared" si="917"/>
        <v>640</v>
      </c>
      <c r="BI4030" s="16">
        <f t="shared" si="918"/>
        <v>8</v>
      </c>
    </row>
    <row r="4031" spans="1:61" ht="20.149999999999999" customHeight="1" x14ac:dyDescent="0.35">
      <c r="A4031">
        <v>4030</v>
      </c>
      <c r="B4031" t="s">
        <v>360</v>
      </c>
      <c r="C4031" t="s">
        <v>10643</v>
      </c>
      <c r="D4031" s="15" t="s">
        <v>4545</v>
      </c>
      <c r="E4031" s="12" t="s">
        <v>93</v>
      </c>
      <c r="G4031" s="12" t="s">
        <v>588</v>
      </c>
      <c r="H4031" s="12" t="s">
        <v>589</v>
      </c>
      <c r="I4031" s="12" t="s">
        <v>1454</v>
      </c>
      <c r="J4031" s="12" t="s">
        <v>4413</v>
      </c>
      <c r="K4031" s="12" t="s">
        <v>4413</v>
      </c>
      <c r="N4031" s="16" t="s">
        <v>206</v>
      </c>
      <c r="O4031" s="16" t="s">
        <v>4463</v>
      </c>
      <c r="P4031" s="12" t="s">
        <v>131</v>
      </c>
      <c r="Q4031" s="16">
        <v>2023</v>
      </c>
      <c r="R4031" s="16">
        <v>0.94</v>
      </c>
      <c r="X4031" s="16">
        <v>1</v>
      </c>
      <c r="Z4031" s="16">
        <v>0.94</v>
      </c>
      <c r="AA4031" s="16">
        <f t="shared" si="902"/>
        <v>112.8</v>
      </c>
      <c r="AB4031" s="16" t="s">
        <v>2113</v>
      </c>
      <c r="AC4031" s="16" t="s">
        <v>4454</v>
      </c>
      <c r="AD4031" s="16">
        <f t="shared" si="903"/>
        <v>39480</v>
      </c>
      <c r="AE4031" s="16">
        <f t="shared" si="904"/>
        <v>329</v>
      </c>
      <c r="AF4031" s="16">
        <f t="shared" si="905"/>
        <v>123375</v>
      </c>
      <c r="AG4031" s="16">
        <f t="shared" si="906"/>
        <v>94</v>
      </c>
      <c r="AH4031" s="12">
        <f t="shared" si="907"/>
        <v>0</v>
      </c>
      <c r="AI4031" s="16">
        <f t="shared" si="908"/>
        <v>6.58</v>
      </c>
      <c r="AJ4031" s="16">
        <f t="shared" si="909"/>
        <v>22701</v>
      </c>
      <c r="AK4031" s="16">
        <f t="shared" si="910"/>
        <v>470</v>
      </c>
      <c r="AL4031" s="16">
        <f t="shared" si="911"/>
        <v>4700</v>
      </c>
      <c r="AM4031" s="16">
        <f t="shared" si="912"/>
        <v>75200</v>
      </c>
      <c r="AN4031" s="16">
        <f t="shared" si="913"/>
        <v>265456</v>
      </c>
      <c r="AO4031" s="12" t="s">
        <v>1486</v>
      </c>
      <c r="AP4031" s="16">
        <v>0.94</v>
      </c>
      <c r="AQ4031" s="16" t="s">
        <v>204</v>
      </c>
      <c r="AS4031" s="16" t="s">
        <v>2422</v>
      </c>
      <c r="AT4031" s="16" t="s">
        <v>3104</v>
      </c>
      <c r="AU4031" t="s">
        <v>2384</v>
      </c>
      <c r="AV4031" s="15" t="s">
        <v>2635</v>
      </c>
      <c r="AX4031" s="16" t="s">
        <v>204</v>
      </c>
      <c r="AY4031" s="16" t="s">
        <v>207</v>
      </c>
      <c r="AZ4031" s="16" t="s">
        <v>207</v>
      </c>
      <c r="BA4031" s="16" t="s">
        <v>207</v>
      </c>
      <c r="BB4031" s="16" t="s">
        <v>207</v>
      </c>
      <c r="BC4031" s="16">
        <v>0.94</v>
      </c>
      <c r="BD4031" s="16">
        <f t="shared" si="914"/>
        <v>3.29</v>
      </c>
      <c r="BE4031" s="16">
        <f t="shared" si="915"/>
        <v>1659.1</v>
      </c>
      <c r="BG4031" s="16">
        <f t="shared" si="916"/>
        <v>1128</v>
      </c>
      <c r="BH4031" s="16">
        <f t="shared" si="917"/>
        <v>601.59999999999991</v>
      </c>
      <c r="BI4031" s="16">
        <f t="shared" si="918"/>
        <v>7.5199999999999987</v>
      </c>
    </row>
    <row r="4032" spans="1:61" ht="20.149999999999999" customHeight="1" x14ac:dyDescent="0.35">
      <c r="A4032">
        <v>4031</v>
      </c>
      <c r="B4032" t="s">
        <v>360</v>
      </c>
      <c r="C4032" t="s">
        <v>10644</v>
      </c>
      <c r="D4032" s="15" t="s">
        <v>4546</v>
      </c>
      <c r="E4032" s="12" t="s">
        <v>98</v>
      </c>
      <c r="G4032" s="12" t="s">
        <v>588</v>
      </c>
      <c r="H4032" s="12" t="s">
        <v>589</v>
      </c>
      <c r="I4032" s="12" t="s">
        <v>1454</v>
      </c>
      <c r="J4032" s="12" t="s">
        <v>4413</v>
      </c>
      <c r="K4032" s="12" t="s">
        <v>4413</v>
      </c>
      <c r="N4032" s="16" t="s">
        <v>206</v>
      </c>
      <c r="O4032" s="16" t="s">
        <v>4463</v>
      </c>
      <c r="P4032" s="12" t="s">
        <v>131</v>
      </c>
      <c r="Q4032" s="16">
        <v>2023</v>
      </c>
      <c r="R4032" s="16">
        <v>0.6</v>
      </c>
      <c r="X4032" s="16">
        <v>1</v>
      </c>
      <c r="Z4032" s="16">
        <v>0.6</v>
      </c>
      <c r="AA4032" s="16">
        <f t="shared" si="902"/>
        <v>72</v>
      </c>
      <c r="AB4032" s="16" t="s">
        <v>2113</v>
      </c>
      <c r="AC4032" s="16" t="s">
        <v>4415</v>
      </c>
      <c r="AD4032" s="16">
        <f t="shared" si="903"/>
        <v>25200</v>
      </c>
      <c r="AE4032" s="16">
        <f t="shared" si="904"/>
        <v>210</v>
      </c>
      <c r="AF4032" s="16">
        <f t="shared" si="905"/>
        <v>78750</v>
      </c>
      <c r="AG4032" s="16">
        <f t="shared" si="906"/>
        <v>60</v>
      </c>
      <c r="AH4032" s="12">
        <f t="shared" si="907"/>
        <v>0</v>
      </c>
      <c r="AI4032" s="16">
        <f t="shared" si="908"/>
        <v>4.2</v>
      </c>
      <c r="AJ4032" s="16">
        <f t="shared" si="909"/>
        <v>14490</v>
      </c>
      <c r="AK4032" s="16">
        <f t="shared" si="910"/>
        <v>300</v>
      </c>
      <c r="AL4032" s="16">
        <f t="shared" si="911"/>
        <v>3000</v>
      </c>
      <c r="AM4032" s="16">
        <f t="shared" si="912"/>
        <v>48000</v>
      </c>
      <c r="AN4032" s="16">
        <f t="shared" si="913"/>
        <v>169440</v>
      </c>
      <c r="AO4032" s="12" t="s">
        <v>1486</v>
      </c>
      <c r="AP4032" s="16">
        <v>0.6</v>
      </c>
      <c r="AQ4032" s="16" t="s">
        <v>204</v>
      </c>
      <c r="AS4032" s="16" t="s">
        <v>2422</v>
      </c>
      <c r="AT4032" s="16" t="s">
        <v>3104</v>
      </c>
      <c r="AU4032" t="s">
        <v>2384</v>
      </c>
      <c r="AV4032" s="15" t="s">
        <v>2635</v>
      </c>
      <c r="AX4032" s="16" t="s">
        <v>204</v>
      </c>
      <c r="AY4032" s="16" t="s">
        <v>207</v>
      </c>
      <c r="AZ4032" s="16" t="s">
        <v>207</v>
      </c>
      <c r="BA4032" s="16" t="s">
        <v>207</v>
      </c>
      <c r="BB4032" s="16" t="s">
        <v>207</v>
      </c>
      <c r="BC4032" s="16">
        <v>0.6</v>
      </c>
      <c r="BD4032" s="16">
        <f t="shared" si="914"/>
        <v>2.1</v>
      </c>
      <c r="BE4032" s="16">
        <f t="shared" si="915"/>
        <v>1059</v>
      </c>
      <c r="BG4032" s="16">
        <f t="shared" si="916"/>
        <v>720</v>
      </c>
      <c r="BH4032" s="16">
        <f t="shared" si="917"/>
        <v>384</v>
      </c>
      <c r="BI4032" s="16">
        <f t="shared" si="918"/>
        <v>4.8</v>
      </c>
    </row>
    <row r="4033" spans="1:61" ht="20.149999999999999" customHeight="1" x14ac:dyDescent="0.35">
      <c r="A4033">
        <v>4032</v>
      </c>
      <c r="B4033" t="s">
        <v>360</v>
      </c>
      <c r="C4033" t="s">
        <v>10645</v>
      </c>
      <c r="D4033" s="15" t="s">
        <v>1426</v>
      </c>
      <c r="E4033" s="12" t="s">
        <v>98</v>
      </c>
      <c r="G4033" s="12" t="s">
        <v>588</v>
      </c>
      <c r="H4033" s="12" t="s">
        <v>589</v>
      </c>
      <c r="I4033" s="12" t="s">
        <v>1454</v>
      </c>
      <c r="J4033" s="12" t="s">
        <v>4413</v>
      </c>
      <c r="K4033" s="12" t="s">
        <v>4413</v>
      </c>
      <c r="N4033" s="16" t="s">
        <v>206</v>
      </c>
      <c r="O4033" s="16" t="s">
        <v>4463</v>
      </c>
      <c r="P4033" s="12" t="s">
        <v>131</v>
      </c>
      <c r="Q4033" s="16">
        <v>2023</v>
      </c>
      <c r="R4033" s="16">
        <v>0.6</v>
      </c>
      <c r="X4033" s="16">
        <v>1</v>
      </c>
      <c r="Z4033" s="16">
        <v>0.6</v>
      </c>
      <c r="AA4033" s="16">
        <f t="shared" si="902"/>
        <v>72</v>
      </c>
      <c r="AB4033" s="16" t="s">
        <v>2113</v>
      </c>
      <c r="AC4033" s="16" t="s">
        <v>4454</v>
      </c>
      <c r="AD4033" s="16">
        <f t="shared" si="903"/>
        <v>25200</v>
      </c>
      <c r="AE4033" s="16">
        <f t="shared" si="904"/>
        <v>210</v>
      </c>
      <c r="AF4033" s="16">
        <f t="shared" si="905"/>
        <v>78750</v>
      </c>
      <c r="AG4033" s="16">
        <f t="shared" si="906"/>
        <v>60</v>
      </c>
      <c r="AH4033" s="12">
        <f t="shared" si="907"/>
        <v>0</v>
      </c>
      <c r="AI4033" s="16">
        <f t="shared" si="908"/>
        <v>4.2</v>
      </c>
      <c r="AJ4033" s="16">
        <f t="shared" si="909"/>
        <v>14490</v>
      </c>
      <c r="AK4033" s="16">
        <f t="shared" si="910"/>
        <v>300</v>
      </c>
      <c r="AL4033" s="16">
        <f t="shared" si="911"/>
        <v>3000</v>
      </c>
      <c r="AM4033" s="16">
        <f t="shared" si="912"/>
        <v>48000</v>
      </c>
      <c r="AN4033" s="16">
        <f t="shared" si="913"/>
        <v>169440</v>
      </c>
      <c r="AO4033" s="12" t="s">
        <v>1486</v>
      </c>
      <c r="AP4033" s="16">
        <v>0.6</v>
      </c>
      <c r="AQ4033" s="16" t="s">
        <v>204</v>
      </c>
      <c r="AS4033" s="16" t="s">
        <v>2422</v>
      </c>
      <c r="AT4033" s="16" t="s">
        <v>3104</v>
      </c>
      <c r="AU4033" t="s">
        <v>2384</v>
      </c>
      <c r="AV4033" s="15" t="s">
        <v>2635</v>
      </c>
      <c r="AX4033" s="16" t="s">
        <v>204</v>
      </c>
      <c r="AY4033" s="16" t="s">
        <v>207</v>
      </c>
      <c r="AZ4033" s="16" t="s">
        <v>207</v>
      </c>
      <c r="BA4033" s="16" t="s">
        <v>207</v>
      </c>
      <c r="BB4033" s="16" t="s">
        <v>207</v>
      </c>
      <c r="BC4033" s="16">
        <v>0.6</v>
      </c>
      <c r="BD4033" s="16">
        <f t="shared" si="914"/>
        <v>2.1</v>
      </c>
      <c r="BE4033" s="16">
        <f t="shared" si="915"/>
        <v>1059</v>
      </c>
      <c r="BG4033" s="16">
        <f t="shared" si="916"/>
        <v>720</v>
      </c>
      <c r="BH4033" s="16">
        <f t="shared" si="917"/>
        <v>384</v>
      </c>
      <c r="BI4033" s="16">
        <f t="shared" si="918"/>
        <v>4.8</v>
      </c>
    </row>
    <row r="4034" spans="1:61" ht="20.149999999999999" customHeight="1" x14ac:dyDescent="0.35">
      <c r="A4034">
        <v>4033</v>
      </c>
      <c r="B4034" t="s">
        <v>360</v>
      </c>
      <c r="C4034" t="s">
        <v>10646</v>
      </c>
      <c r="D4034" s="15" t="s">
        <v>4547</v>
      </c>
      <c r="E4034" s="12" t="s">
        <v>98</v>
      </c>
      <c r="G4034" s="12" t="s">
        <v>588</v>
      </c>
      <c r="H4034" s="12" t="s">
        <v>589</v>
      </c>
      <c r="I4034" s="12" t="s">
        <v>1454</v>
      </c>
      <c r="J4034" s="12" t="s">
        <v>4413</v>
      </c>
      <c r="K4034" s="12" t="s">
        <v>4413</v>
      </c>
      <c r="N4034" s="16" t="s">
        <v>206</v>
      </c>
      <c r="O4034" s="16" t="s">
        <v>4463</v>
      </c>
      <c r="P4034" s="12" t="s">
        <v>131</v>
      </c>
      <c r="Q4034" s="16">
        <v>2023</v>
      </c>
      <c r="R4034" s="16">
        <v>2.38</v>
      </c>
      <c r="X4034" s="16">
        <v>1</v>
      </c>
      <c r="Z4034" s="16">
        <v>2.38</v>
      </c>
      <c r="AA4034" s="16">
        <f t="shared" si="902"/>
        <v>285.59999999999997</v>
      </c>
      <c r="AB4034" s="16" t="s">
        <v>2113</v>
      </c>
      <c r="AC4034" s="16" t="s">
        <v>4415</v>
      </c>
      <c r="AD4034" s="16">
        <f t="shared" si="903"/>
        <v>99959.999999999985</v>
      </c>
      <c r="AE4034" s="16">
        <f t="shared" si="904"/>
        <v>833</v>
      </c>
      <c r="AF4034" s="16">
        <f t="shared" si="905"/>
        <v>312375</v>
      </c>
      <c r="AG4034" s="16">
        <f t="shared" si="906"/>
        <v>238</v>
      </c>
      <c r="AH4034" s="12">
        <f t="shared" si="907"/>
        <v>0</v>
      </c>
      <c r="AI4034" s="16">
        <f t="shared" si="908"/>
        <v>16.66</v>
      </c>
      <c r="AJ4034" s="16">
        <f t="shared" si="909"/>
        <v>57477</v>
      </c>
      <c r="AK4034" s="16">
        <f t="shared" si="910"/>
        <v>1190</v>
      </c>
      <c r="AL4034" s="16">
        <f t="shared" si="911"/>
        <v>11900</v>
      </c>
      <c r="AM4034" s="16">
        <f t="shared" si="912"/>
        <v>190400</v>
      </c>
      <c r="AN4034" s="16">
        <f t="shared" si="913"/>
        <v>672112</v>
      </c>
      <c r="AO4034" s="12" t="s">
        <v>1486</v>
      </c>
      <c r="AP4034" s="16">
        <v>2.38</v>
      </c>
      <c r="AQ4034" s="16" t="s">
        <v>204</v>
      </c>
      <c r="AS4034" s="16" t="s">
        <v>2422</v>
      </c>
      <c r="AT4034" s="16" t="s">
        <v>3104</v>
      </c>
      <c r="AU4034" t="s">
        <v>2384</v>
      </c>
      <c r="AV4034" s="15" t="s">
        <v>2635</v>
      </c>
      <c r="AX4034" s="16" t="s">
        <v>204</v>
      </c>
      <c r="AY4034" s="16" t="s">
        <v>207</v>
      </c>
      <c r="AZ4034" s="16" t="s">
        <v>207</v>
      </c>
      <c r="BA4034" s="16" t="s">
        <v>207</v>
      </c>
      <c r="BB4034" s="16" t="s">
        <v>207</v>
      </c>
      <c r="BC4034" s="16">
        <v>2.38</v>
      </c>
      <c r="BD4034" s="16">
        <f t="shared" si="914"/>
        <v>8.33</v>
      </c>
      <c r="BE4034" s="16">
        <f t="shared" si="915"/>
        <v>4200.7</v>
      </c>
      <c r="BG4034" s="16">
        <f t="shared" si="916"/>
        <v>2856</v>
      </c>
      <c r="BH4034" s="16">
        <f t="shared" si="917"/>
        <v>1523.1999999999998</v>
      </c>
      <c r="BI4034" s="16">
        <f t="shared" si="918"/>
        <v>19.04</v>
      </c>
    </row>
    <row r="4035" spans="1:61" ht="20.149999999999999" customHeight="1" x14ac:dyDescent="0.35">
      <c r="A4035">
        <v>4034</v>
      </c>
      <c r="B4035" t="s">
        <v>360</v>
      </c>
      <c r="C4035" t="s">
        <v>10647</v>
      </c>
      <c r="D4035" s="15" t="s">
        <v>4523</v>
      </c>
      <c r="E4035" s="12" t="s">
        <v>98</v>
      </c>
      <c r="G4035" s="12" t="s">
        <v>588</v>
      </c>
      <c r="H4035" s="12" t="s">
        <v>589</v>
      </c>
      <c r="I4035" s="12" t="s">
        <v>1454</v>
      </c>
      <c r="J4035" s="12" t="s">
        <v>4413</v>
      </c>
      <c r="K4035" s="12" t="s">
        <v>4413</v>
      </c>
      <c r="N4035" s="16" t="s">
        <v>206</v>
      </c>
      <c r="O4035" s="16" t="s">
        <v>4463</v>
      </c>
      <c r="P4035" s="12" t="s">
        <v>131</v>
      </c>
      <c r="Q4035" s="16">
        <v>2023</v>
      </c>
      <c r="R4035" s="16">
        <v>1.2</v>
      </c>
      <c r="X4035" s="16">
        <v>1</v>
      </c>
      <c r="Z4035" s="16">
        <v>1.2</v>
      </c>
      <c r="AA4035" s="16">
        <f t="shared" si="902"/>
        <v>144</v>
      </c>
      <c r="AB4035" s="16" t="s">
        <v>2113</v>
      </c>
      <c r="AC4035" s="16" t="s">
        <v>4454</v>
      </c>
      <c r="AD4035" s="16">
        <f t="shared" si="903"/>
        <v>50400</v>
      </c>
      <c r="AE4035" s="16">
        <f t="shared" si="904"/>
        <v>420</v>
      </c>
      <c r="AF4035" s="16">
        <f t="shared" si="905"/>
        <v>157500</v>
      </c>
      <c r="AG4035" s="16">
        <f t="shared" si="906"/>
        <v>120</v>
      </c>
      <c r="AH4035" s="12">
        <f t="shared" si="907"/>
        <v>0</v>
      </c>
      <c r="AI4035" s="16">
        <f t="shared" si="908"/>
        <v>8.4</v>
      </c>
      <c r="AJ4035" s="16">
        <f t="shared" si="909"/>
        <v>28980</v>
      </c>
      <c r="AK4035" s="16">
        <f t="shared" si="910"/>
        <v>600</v>
      </c>
      <c r="AL4035" s="16">
        <f t="shared" si="911"/>
        <v>6000</v>
      </c>
      <c r="AM4035" s="16">
        <f t="shared" si="912"/>
        <v>96000</v>
      </c>
      <c r="AN4035" s="16">
        <f t="shared" si="913"/>
        <v>338880</v>
      </c>
      <c r="AO4035" s="12" t="s">
        <v>1486</v>
      </c>
      <c r="AP4035" s="16">
        <v>1.2</v>
      </c>
      <c r="AQ4035" s="16" t="s">
        <v>204</v>
      </c>
      <c r="AS4035" s="16" t="s">
        <v>2422</v>
      </c>
      <c r="AT4035" s="16" t="s">
        <v>3104</v>
      </c>
      <c r="AU4035" t="s">
        <v>2384</v>
      </c>
      <c r="AV4035" s="15" t="s">
        <v>2635</v>
      </c>
      <c r="AX4035" s="16" t="s">
        <v>204</v>
      </c>
      <c r="AY4035" s="16" t="s">
        <v>207</v>
      </c>
      <c r="AZ4035" s="16" t="s">
        <v>207</v>
      </c>
      <c r="BA4035" s="16" t="s">
        <v>207</v>
      </c>
      <c r="BB4035" s="16" t="s">
        <v>207</v>
      </c>
      <c r="BC4035" s="16">
        <v>1.2</v>
      </c>
      <c r="BD4035" s="16">
        <f t="shared" si="914"/>
        <v>4.2</v>
      </c>
      <c r="BE4035" s="16">
        <f t="shared" si="915"/>
        <v>2118</v>
      </c>
      <c r="BG4035" s="16">
        <f t="shared" si="916"/>
        <v>1440</v>
      </c>
      <c r="BH4035" s="16">
        <f t="shared" si="917"/>
        <v>768</v>
      </c>
      <c r="BI4035" s="16">
        <f t="shared" si="918"/>
        <v>9.6</v>
      </c>
    </row>
    <row r="4036" spans="1:61" ht="20.149999999999999" customHeight="1" x14ac:dyDescent="0.35">
      <c r="A4036">
        <v>4035</v>
      </c>
      <c r="B4036" t="s">
        <v>360</v>
      </c>
      <c r="C4036" t="s">
        <v>10648</v>
      </c>
      <c r="D4036" s="15" t="s">
        <v>4532</v>
      </c>
      <c r="E4036" s="12" t="s">
        <v>98</v>
      </c>
      <c r="G4036" s="12" t="s">
        <v>588</v>
      </c>
      <c r="H4036" s="12" t="s">
        <v>589</v>
      </c>
      <c r="I4036" s="12" t="s">
        <v>1454</v>
      </c>
      <c r="J4036" s="12" t="s">
        <v>4413</v>
      </c>
      <c r="K4036" s="12" t="s">
        <v>4413</v>
      </c>
      <c r="N4036" s="16" t="s">
        <v>206</v>
      </c>
      <c r="O4036" s="16" t="s">
        <v>4463</v>
      </c>
      <c r="P4036" s="12" t="s">
        <v>131</v>
      </c>
      <c r="Q4036" s="16">
        <v>2023</v>
      </c>
      <c r="R4036" s="16">
        <v>0.54</v>
      </c>
      <c r="X4036" s="16">
        <v>1</v>
      </c>
      <c r="Z4036" s="16">
        <v>0.54</v>
      </c>
      <c r="AA4036" s="16">
        <f t="shared" si="902"/>
        <v>64.800000000000011</v>
      </c>
      <c r="AB4036" s="16" t="s">
        <v>2113</v>
      </c>
      <c r="AC4036" s="16" t="s">
        <v>4415</v>
      </c>
      <c r="AD4036" s="16">
        <f t="shared" si="903"/>
        <v>22680.000000000004</v>
      </c>
      <c r="AE4036" s="16">
        <f t="shared" si="904"/>
        <v>189</v>
      </c>
      <c r="AF4036" s="16">
        <f t="shared" si="905"/>
        <v>70875</v>
      </c>
      <c r="AG4036" s="16">
        <f t="shared" si="906"/>
        <v>54</v>
      </c>
      <c r="AH4036" s="12">
        <f t="shared" si="907"/>
        <v>0</v>
      </c>
      <c r="AI4036" s="16">
        <f t="shared" si="908"/>
        <v>3.7800000000000002</v>
      </c>
      <c r="AJ4036" s="16">
        <f t="shared" si="909"/>
        <v>13041</v>
      </c>
      <c r="AK4036" s="16">
        <f t="shared" si="910"/>
        <v>270</v>
      </c>
      <c r="AL4036" s="16">
        <f t="shared" si="911"/>
        <v>2700</v>
      </c>
      <c r="AM4036" s="16">
        <f t="shared" si="912"/>
        <v>43200</v>
      </c>
      <c r="AN4036" s="16">
        <f t="shared" si="913"/>
        <v>152496</v>
      </c>
      <c r="AO4036" s="12" t="s">
        <v>1486</v>
      </c>
      <c r="AP4036" s="16">
        <v>0.54</v>
      </c>
      <c r="AQ4036" s="16" t="s">
        <v>204</v>
      </c>
      <c r="AS4036" s="16" t="s">
        <v>2422</v>
      </c>
      <c r="AT4036" s="16" t="s">
        <v>3104</v>
      </c>
      <c r="AU4036" t="s">
        <v>2384</v>
      </c>
      <c r="AV4036" s="15" t="s">
        <v>2635</v>
      </c>
      <c r="AX4036" s="16" t="s">
        <v>204</v>
      </c>
      <c r="AY4036" s="16" t="s">
        <v>207</v>
      </c>
      <c r="AZ4036" s="16" t="s">
        <v>207</v>
      </c>
      <c r="BA4036" s="16" t="s">
        <v>207</v>
      </c>
      <c r="BB4036" s="16" t="s">
        <v>207</v>
      </c>
      <c r="BC4036" s="16">
        <v>0.54</v>
      </c>
      <c r="BD4036" s="16">
        <f t="shared" si="914"/>
        <v>1.8900000000000001</v>
      </c>
      <c r="BE4036" s="16">
        <f t="shared" si="915"/>
        <v>953.1</v>
      </c>
      <c r="BG4036" s="16">
        <f t="shared" si="916"/>
        <v>648</v>
      </c>
      <c r="BH4036" s="16">
        <f t="shared" si="917"/>
        <v>345.6</v>
      </c>
      <c r="BI4036" s="16">
        <f t="shared" si="918"/>
        <v>4.32</v>
      </c>
    </row>
    <row r="4037" spans="1:61" ht="20.149999999999999" customHeight="1" x14ac:dyDescent="0.35">
      <c r="A4037">
        <v>4036</v>
      </c>
      <c r="B4037" t="s">
        <v>360</v>
      </c>
      <c r="C4037" t="s">
        <v>10649</v>
      </c>
      <c r="D4037" s="15" t="s">
        <v>4484</v>
      </c>
      <c r="E4037" s="12" t="s">
        <v>98</v>
      </c>
      <c r="G4037" s="12" t="s">
        <v>588</v>
      </c>
      <c r="H4037" s="12" t="s">
        <v>589</v>
      </c>
      <c r="I4037" s="12" t="s">
        <v>1454</v>
      </c>
      <c r="J4037" s="12" t="s">
        <v>4413</v>
      </c>
      <c r="K4037" s="12" t="s">
        <v>4413</v>
      </c>
      <c r="N4037" s="16" t="s">
        <v>206</v>
      </c>
      <c r="O4037" s="16" t="s">
        <v>4548</v>
      </c>
      <c r="P4037" s="12" t="s">
        <v>131</v>
      </c>
      <c r="Q4037" s="16">
        <v>2023</v>
      </c>
      <c r="R4037" s="16">
        <v>3.36</v>
      </c>
      <c r="X4037" s="16">
        <v>1</v>
      </c>
      <c r="Z4037" s="16">
        <v>3.36</v>
      </c>
      <c r="AA4037" s="16">
        <f t="shared" si="902"/>
        <v>403.2</v>
      </c>
      <c r="AB4037" s="16" t="s">
        <v>2113</v>
      </c>
      <c r="AC4037" s="16" t="s">
        <v>4454</v>
      </c>
      <c r="AD4037" s="16">
        <f t="shared" si="903"/>
        <v>141120</v>
      </c>
      <c r="AE4037" s="16">
        <f t="shared" si="904"/>
        <v>1176</v>
      </c>
      <c r="AF4037" s="16">
        <f t="shared" si="905"/>
        <v>441000</v>
      </c>
      <c r="AG4037" s="16">
        <f t="shared" si="906"/>
        <v>336</v>
      </c>
      <c r="AH4037" s="12">
        <f t="shared" si="907"/>
        <v>0</v>
      </c>
      <c r="AI4037" s="16">
        <f t="shared" si="908"/>
        <v>23.52</v>
      </c>
      <c r="AJ4037" s="16">
        <f t="shared" si="909"/>
        <v>81144</v>
      </c>
      <c r="AK4037" s="16">
        <f t="shared" si="910"/>
        <v>1680</v>
      </c>
      <c r="AL4037" s="16">
        <f t="shared" si="911"/>
        <v>16800</v>
      </c>
      <c r="AM4037" s="16">
        <f t="shared" si="912"/>
        <v>268800</v>
      </c>
      <c r="AN4037" s="16">
        <f t="shared" si="913"/>
        <v>948864</v>
      </c>
      <c r="AO4037" s="12" t="s">
        <v>1486</v>
      </c>
      <c r="AP4037" s="16">
        <v>3.36</v>
      </c>
      <c r="AQ4037" s="16" t="s">
        <v>204</v>
      </c>
      <c r="AS4037" s="16" t="s">
        <v>2422</v>
      </c>
      <c r="AT4037" s="16" t="s">
        <v>3104</v>
      </c>
      <c r="AU4037" t="s">
        <v>2384</v>
      </c>
      <c r="AV4037" s="15" t="s">
        <v>2635</v>
      </c>
      <c r="AX4037" s="16" t="s">
        <v>204</v>
      </c>
      <c r="AY4037" s="16" t="s">
        <v>207</v>
      </c>
      <c r="AZ4037" s="16" t="s">
        <v>207</v>
      </c>
      <c r="BA4037" s="16" t="s">
        <v>207</v>
      </c>
      <c r="BB4037" s="16" t="s">
        <v>207</v>
      </c>
      <c r="BC4037" s="16">
        <v>3.36</v>
      </c>
      <c r="BD4037" s="16">
        <f t="shared" si="914"/>
        <v>11.76</v>
      </c>
      <c r="BE4037" s="16">
        <f t="shared" si="915"/>
        <v>5930.4</v>
      </c>
      <c r="BG4037" s="16">
        <f t="shared" si="916"/>
        <v>4032</v>
      </c>
      <c r="BH4037" s="16">
        <f t="shared" si="917"/>
        <v>2150.4</v>
      </c>
      <c r="BI4037" s="16">
        <f t="shared" si="918"/>
        <v>26.880000000000003</v>
      </c>
    </row>
    <row r="4038" spans="1:61" ht="20.149999999999999" customHeight="1" x14ac:dyDescent="0.35">
      <c r="A4038">
        <v>4037</v>
      </c>
      <c r="B4038" t="s">
        <v>360</v>
      </c>
      <c r="C4038" t="s">
        <v>10650</v>
      </c>
      <c r="D4038" s="15" t="s">
        <v>4549</v>
      </c>
      <c r="E4038" s="12" t="s">
        <v>98</v>
      </c>
      <c r="G4038" s="12" t="s">
        <v>588</v>
      </c>
      <c r="H4038" s="12" t="s">
        <v>589</v>
      </c>
      <c r="I4038" s="12" t="s">
        <v>1454</v>
      </c>
      <c r="J4038" s="12" t="s">
        <v>4413</v>
      </c>
      <c r="K4038" s="12" t="s">
        <v>4413</v>
      </c>
      <c r="N4038" s="16" t="s">
        <v>206</v>
      </c>
      <c r="O4038" s="16" t="s">
        <v>4548</v>
      </c>
      <c r="P4038" s="12" t="s">
        <v>131</v>
      </c>
      <c r="Q4038" s="16">
        <v>2023</v>
      </c>
      <c r="R4038" s="16">
        <v>1.1499999999999999</v>
      </c>
      <c r="X4038" s="16">
        <v>1</v>
      </c>
      <c r="Z4038" s="16">
        <v>1.1499999999999999</v>
      </c>
      <c r="AA4038" s="16">
        <f t="shared" si="902"/>
        <v>138</v>
      </c>
      <c r="AB4038" s="16" t="s">
        <v>2113</v>
      </c>
      <c r="AC4038" s="16" t="s">
        <v>4415</v>
      </c>
      <c r="AD4038" s="16">
        <f t="shared" si="903"/>
        <v>48300</v>
      </c>
      <c r="AE4038" s="16">
        <f t="shared" si="904"/>
        <v>402.49999999999994</v>
      </c>
      <c r="AF4038" s="16">
        <f t="shared" si="905"/>
        <v>150937.49999999997</v>
      </c>
      <c r="AG4038" s="16">
        <f t="shared" si="906"/>
        <v>114.99999999999999</v>
      </c>
      <c r="AH4038" s="12">
        <f t="shared" si="907"/>
        <v>0</v>
      </c>
      <c r="AI4038" s="16">
        <f t="shared" si="908"/>
        <v>8.0499999999999989</v>
      </c>
      <c r="AJ4038" s="16">
        <f t="shared" si="909"/>
        <v>27772.499999999996</v>
      </c>
      <c r="AK4038" s="16">
        <f t="shared" si="910"/>
        <v>575</v>
      </c>
      <c r="AL4038" s="16">
        <f t="shared" si="911"/>
        <v>5750</v>
      </c>
      <c r="AM4038" s="16">
        <f t="shared" si="912"/>
        <v>92000</v>
      </c>
      <c r="AN4038" s="16">
        <f t="shared" si="913"/>
        <v>324760</v>
      </c>
      <c r="AO4038" s="12" t="s">
        <v>1486</v>
      </c>
      <c r="AP4038" s="16">
        <v>1.1499999999999999</v>
      </c>
      <c r="AQ4038" s="16" t="s">
        <v>204</v>
      </c>
      <c r="AS4038" s="16" t="s">
        <v>2422</v>
      </c>
      <c r="AT4038" s="16" t="s">
        <v>3104</v>
      </c>
      <c r="AU4038" t="s">
        <v>2384</v>
      </c>
      <c r="AV4038" s="15" t="s">
        <v>2635</v>
      </c>
      <c r="AX4038" s="16" t="s">
        <v>204</v>
      </c>
      <c r="AY4038" s="16" t="s">
        <v>207</v>
      </c>
      <c r="AZ4038" s="16" t="s">
        <v>207</v>
      </c>
      <c r="BA4038" s="16" t="s">
        <v>207</v>
      </c>
      <c r="BB4038" s="16" t="s">
        <v>207</v>
      </c>
      <c r="BC4038" s="16">
        <v>1.1499999999999999</v>
      </c>
      <c r="BD4038" s="16">
        <f t="shared" si="914"/>
        <v>4.0249999999999995</v>
      </c>
      <c r="BE4038" s="16">
        <f t="shared" si="915"/>
        <v>2029.75</v>
      </c>
      <c r="BG4038" s="16">
        <f t="shared" si="916"/>
        <v>1380</v>
      </c>
      <c r="BH4038" s="16">
        <f t="shared" si="917"/>
        <v>736</v>
      </c>
      <c r="BI4038" s="16">
        <f t="shared" si="918"/>
        <v>9.1999999999999993</v>
      </c>
    </row>
    <row r="4039" spans="1:61" ht="20.149999999999999" customHeight="1" x14ac:dyDescent="0.35">
      <c r="A4039">
        <v>4038</v>
      </c>
      <c r="B4039" t="s">
        <v>360</v>
      </c>
      <c r="C4039" t="s">
        <v>10651</v>
      </c>
      <c r="D4039" s="15" t="s">
        <v>4550</v>
      </c>
      <c r="E4039" s="12" t="s">
        <v>98</v>
      </c>
      <c r="G4039" s="12" t="s">
        <v>588</v>
      </c>
      <c r="H4039" s="12" t="s">
        <v>589</v>
      </c>
      <c r="I4039" s="12" t="s">
        <v>1454</v>
      </c>
      <c r="J4039" s="12" t="s">
        <v>4413</v>
      </c>
      <c r="K4039" s="12" t="s">
        <v>4413</v>
      </c>
      <c r="N4039" s="16" t="s">
        <v>206</v>
      </c>
      <c r="O4039" s="16" t="s">
        <v>4548</v>
      </c>
      <c r="P4039" s="12" t="s">
        <v>131</v>
      </c>
      <c r="Q4039" s="16">
        <v>2023</v>
      </c>
      <c r="R4039" s="16">
        <v>3.65</v>
      </c>
      <c r="X4039" s="16">
        <v>1</v>
      </c>
      <c r="Z4039" s="16">
        <v>3.65</v>
      </c>
      <c r="AA4039" s="16">
        <f t="shared" si="902"/>
        <v>438</v>
      </c>
      <c r="AB4039" s="16" t="s">
        <v>2113</v>
      </c>
      <c r="AC4039" s="16" t="s">
        <v>4454</v>
      </c>
      <c r="AD4039" s="16">
        <f t="shared" si="903"/>
        <v>153300</v>
      </c>
      <c r="AE4039" s="16">
        <f t="shared" si="904"/>
        <v>1277.5</v>
      </c>
      <c r="AF4039" s="16">
        <f t="shared" si="905"/>
        <v>479062.5</v>
      </c>
      <c r="AG4039" s="16">
        <f t="shared" si="906"/>
        <v>365</v>
      </c>
      <c r="AH4039" s="12">
        <f t="shared" si="907"/>
        <v>0</v>
      </c>
      <c r="AI4039" s="16">
        <f t="shared" si="908"/>
        <v>25.55</v>
      </c>
      <c r="AJ4039" s="16">
        <f t="shared" si="909"/>
        <v>88147.5</v>
      </c>
      <c r="AK4039" s="16">
        <f t="shared" si="910"/>
        <v>1825</v>
      </c>
      <c r="AL4039" s="16">
        <f t="shared" si="911"/>
        <v>18250</v>
      </c>
      <c r="AM4039" s="16">
        <f t="shared" si="912"/>
        <v>292000</v>
      </c>
      <c r="AN4039" s="16">
        <f t="shared" si="913"/>
        <v>1030760</v>
      </c>
      <c r="AO4039" s="12" t="s">
        <v>1486</v>
      </c>
      <c r="AP4039" s="16">
        <v>3.65</v>
      </c>
      <c r="AQ4039" s="16" t="s">
        <v>204</v>
      </c>
      <c r="AS4039" s="16" t="s">
        <v>2422</v>
      </c>
      <c r="AT4039" s="16" t="s">
        <v>3104</v>
      </c>
      <c r="AU4039" t="s">
        <v>2384</v>
      </c>
      <c r="AV4039" s="15" t="s">
        <v>2635</v>
      </c>
      <c r="AX4039" s="16" t="s">
        <v>204</v>
      </c>
      <c r="AY4039" s="16" t="s">
        <v>207</v>
      </c>
      <c r="AZ4039" s="16" t="s">
        <v>207</v>
      </c>
      <c r="BA4039" s="16" t="s">
        <v>207</v>
      </c>
      <c r="BB4039" s="16" t="s">
        <v>207</v>
      </c>
      <c r="BC4039" s="16">
        <v>3.65</v>
      </c>
      <c r="BD4039" s="16">
        <f t="shared" si="914"/>
        <v>12.775</v>
      </c>
      <c r="BE4039" s="16">
        <f t="shared" si="915"/>
        <v>6442.25</v>
      </c>
      <c r="BG4039" s="16">
        <f t="shared" si="916"/>
        <v>4380</v>
      </c>
      <c r="BH4039" s="16">
        <f t="shared" si="917"/>
        <v>2336</v>
      </c>
      <c r="BI4039" s="16">
        <f t="shared" si="918"/>
        <v>29.2</v>
      </c>
    </row>
    <row r="4040" spans="1:61" ht="20.149999999999999" customHeight="1" x14ac:dyDescent="0.35">
      <c r="A4040">
        <v>4039</v>
      </c>
      <c r="B4040" t="s">
        <v>360</v>
      </c>
      <c r="C4040" t="s">
        <v>10652</v>
      </c>
      <c r="D4040" s="15" t="s">
        <v>4551</v>
      </c>
      <c r="E4040" s="12" t="s">
        <v>98</v>
      </c>
      <c r="G4040" s="12" t="s">
        <v>588</v>
      </c>
      <c r="H4040" s="12" t="s">
        <v>589</v>
      </c>
      <c r="I4040" s="12" t="s">
        <v>1454</v>
      </c>
      <c r="J4040" s="12" t="s">
        <v>4413</v>
      </c>
      <c r="K4040" s="12" t="s">
        <v>4413</v>
      </c>
      <c r="N4040" s="16" t="s">
        <v>206</v>
      </c>
      <c r="O4040" s="16" t="s">
        <v>4548</v>
      </c>
      <c r="P4040" s="12" t="s">
        <v>131</v>
      </c>
      <c r="Q4040" s="16">
        <v>2023</v>
      </c>
      <c r="R4040" s="16">
        <v>4.1900000000000004</v>
      </c>
      <c r="X4040" s="16">
        <v>1</v>
      </c>
      <c r="Z4040" s="16">
        <v>4.1900000000000004</v>
      </c>
      <c r="AA4040" s="16">
        <f t="shared" si="902"/>
        <v>502.80000000000007</v>
      </c>
      <c r="AB4040" s="16" t="s">
        <v>2113</v>
      </c>
      <c r="AC4040" s="16" t="s">
        <v>4415</v>
      </c>
      <c r="AD4040" s="16">
        <f t="shared" si="903"/>
        <v>175980.00000000003</v>
      </c>
      <c r="AE4040" s="16">
        <f t="shared" si="904"/>
        <v>1466.5000000000002</v>
      </c>
      <c r="AF4040" s="16">
        <f t="shared" si="905"/>
        <v>549937.50000000012</v>
      </c>
      <c r="AG4040" s="16">
        <f t="shared" si="906"/>
        <v>419.00000000000006</v>
      </c>
      <c r="AH4040" s="12">
        <f t="shared" si="907"/>
        <v>0</v>
      </c>
      <c r="AI4040" s="16">
        <f t="shared" si="908"/>
        <v>29.330000000000002</v>
      </c>
      <c r="AJ4040" s="16">
        <f t="shared" si="909"/>
        <v>101188.5</v>
      </c>
      <c r="AK4040" s="16">
        <f t="shared" si="910"/>
        <v>2095</v>
      </c>
      <c r="AL4040" s="16">
        <f t="shared" si="911"/>
        <v>20950.000000000004</v>
      </c>
      <c r="AM4040" s="16">
        <f t="shared" si="912"/>
        <v>335200.00000000006</v>
      </c>
      <c r="AN4040" s="16">
        <f t="shared" si="913"/>
        <v>1183256.0000000002</v>
      </c>
      <c r="AO4040" s="12" t="s">
        <v>1486</v>
      </c>
      <c r="AP4040" s="16">
        <v>4.1900000000000004</v>
      </c>
      <c r="AQ4040" s="16" t="s">
        <v>204</v>
      </c>
      <c r="AS4040" s="16" t="s">
        <v>2422</v>
      </c>
      <c r="AT4040" s="16" t="s">
        <v>3104</v>
      </c>
      <c r="AU4040" t="s">
        <v>2384</v>
      </c>
      <c r="AV4040" s="15" t="s">
        <v>2635</v>
      </c>
      <c r="AX4040" s="16" t="s">
        <v>204</v>
      </c>
      <c r="AY4040" s="16" t="s">
        <v>207</v>
      </c>
      <c r="AZ4040" s="16" t="s">
        <v>207</v>
      </c>
      <c r="BA4040" s="16" t="s">
        <v>207</v>
      </c>
      <c r="BB4040" s="16" t="s">
        <v>207</v>
      </c>
      <c r="BC4040" s="16">
        <v>4.1900000000000004</v>
      </c>
      <c r="BD4040" s="16">
        <f t="shared" si="914"/>
        <v>14.665000000000001</v>
      </c>
      <c r="BE4040" s="16">
        <f t="shared" si="915"/>
        <v>7395.3500000000013</v>
      </c>
      <c r="BG4040" s="16">
        <f t="shared" si="916"/>
        <v>5028.0000000000009</v>
      </c>
      <c r="BH4040" s="16">
        <f t="shared" si="917"/>
        <v>2681.6000000000004</v>
      </c>
      <c r="BI4040" s="16">
        <f t="shared" si="918"/>
        <v>33.520000000000003</v>
      </c>
    </row>
    <row r="4041" spans="1:61" ht="20.149999999999999" customHeight="1" x14ac:dyDescent="0.35">
      <c r="A4041">
        <v>4040</v>
      </c>
      <c r="B4041" t="s">
        <v>360</v>
      </c>
      <c r="C4041" t="s">
        <v>10653</v>
      </c>
      <c r="D4041" s="15" t="s">
        <v>4552</v>
      </c>
      <c r="E4041" s="12" t="s">
        <v>98</v>
      </c>
      <c r="G4041" s="12" t="s">
        <v>588</v>
      </c>
      <c r="H4041" s="12" t="s">
        <v>589</v>
      </c>
      <c r="I4041" s="12" t="s">
        <v>1454</v>
      </c>
      <c r="J4041" s="12" t="s">
        <v>4413</v>
      </c>
      <c r="K4041" s="12" t="s">
        <v>4413</v>
      </c>
      <c r="N4041" s="16" t="s">
        <v>206</v>
      </c>
      <c r="O4041" s="16" t="s">
        <v>4548</v>
      </c>
      <c r="P4041" s="12" t="s">
        <v>131</v>
      </c>
      <c r="Q4041" s="16">
        <v>2023</v>
      </c>
      <c r="R4041" s="16">
        <v>2.98</v>
      </c>
      <c r="X4041" s="16">
        <v>1</v>
      </c>
      <c r="Z4041" s="16">
        <v>2.98</v>
      </c>
      <c r="AA4041" s="16">
        <f t="shared" si="902"/>
        <v>357.6</v>
      </c>
      <c r="AB4041" s="16" t="s">
        <v>2113</v>
      </c>
      <c r="AC4041" s="16" t="s">
        <v>4454</v>
      </c>
      <c r="AD4041" s="16">
        <f t="shared" si="903"/>
        <v>125160.00000000001</v>
      </c>
      <c r="AE4041" s="16">
        <f t="shared" si="904"/>
        <v>1043</v>
      </c>
      <c r="AF4041" s="16">
        <f t="shared" si="905"/>
        <v>391125</v>
      </c>
      <c r="AG4041" s="16">
        <f t="shared" si="906"/>
        <v>298</v>
      </c>
      <c r="AH4041" s="12">
        <f t="shared" si="907"/>
        <v>0</v>
      </c>
      <c r="AI4041" s="16">
        <f t="shared" si="908"/>
        <v>20.86</v>
      </c>
      <c r="AJ4041" s="16">
        <f t="shared" si="909"/>
        <v>71967</v>
      </c>
      <c r="AK4041" s="16">
        <f t="shared" si="910"/>
        <v>1490</v>
      </c>
      <c r="AL4041" s="16">
        <f t="shared" si="911"/>
        <v>14900</v>
      </c>
      <c r="AM4041" s="16">
        <f t="shared" si="912"/>
        <v>238400</v>
      </c>
      <c r="AN4041" s="16">
        <f t="shared" si="913"/>
        <v>841552</v>
      </c>
      <c r="AO4041" s="12" t="s">
        <v>1486</v>
      </c>
      <c r="AP4041" s="16">
        <v>2.98</v>
      </c>
      <c r="AQ4041" s="16" t="s">
        <v>204</v>
      </c>
      <c r="AS4041" s="16" t="s">
        <v>2422</v>
      </c>
      <c r="AT4041" s="16" t="s">
        <v>3104</v>
      </c>
      <c r="AU4041" t="s">
        <v>2384</v>
      </c>
      <c r="AV4041" s="15" t="s">
        <v>2635</v>
      </c>
      <c r="AX4041" s="16" t="s">
        <v>204</v>
      </c>
      <c r="AY4041" s="16" t="s">
        <v>207</v>
      </c>
      <c r="AZ4041" s="16" t="s">
        <v>207</v>
      </c>
      <c r="BA4041" s="16" t="s">
        <v>207</v>
      </c>
      <c r="BB4041" s="16" t="s">
        <v>207</v>
      </c>
      <c r="BC4041" s="16">
        <v>2.98</v>
      </c>
      <c r="BD4041" s="16">
        <f t="shared" si="914"/>
        <v>10.43</v>
      </c>
      <c r="BE4041" s="16">
        <f t="shared" si="915"/>
        <v>5259.7</v>
      </c>
      <c r="BG4041" s="16">
        <f t="shared" si="916"/>
        <v>3576</v>
      </c>
      <c r="BH4041" s="16">
        <f t="shared" si="917"/>
        <v>1907.2</v>
      </c>
      <c r="BI4041" s="16">
        <f t="shared" si="918"/>
        <v>23.84</v>
      </c>
    </row>
    <row r="4042" spans="1:61" ht="20.149999999999999" customHeight="1" x14ac:dyDescent="0.35">
      <c r="A4042">
        <v>4041</v>
      </c>
      <c r="B4042" t="s">
        <v>360</v>
      </c>
      <c r="C4042" t="s">
        <v>10654</v>
      </c>
      <c r="D4042" s="15" t="s">
        <v>4553</v>
      </c>
      <c r="E4042" s="12" t="s">
        <v>98</v>
      </c>
      <c r="G4042" s="12" t="s">
        <v>588</v>
      </c>
      <c r="H4042" s="12" t="s">
        <v>589</v>
      </c>
      <c r="I4042" s="12" t="s">
        <v>1454</v>
      </c>
      <c r="J4042" s="12" t="s">
        <v>4413</v>
      </c>
      <c r="K4042" s="12" t="s">
        <v>4413</v>
      </c>
      <c r="N4042" s="16" t="s">
        <v>206</v>
      </c>
      <c r="O4042" s="16" t="s">
        <v>4548</v>
      </c>
      <c r="P4042" s="12" t="s">
        <v>131</v>
      </c>
      <c r="Q4042" s="16">
        <v>2023</v>
      </c>
      <c r="R4042" s="16">
        <v>2.74</v>
      </c>
      <c r="X4042" s="16">
        <v>1</v>
      </c>
      <c r="Z4042" s="16">
        <v>2.74</v>
      </c>
      <c r="AA4042" s="16">
        <f t="shared" si="902"/>
        <v>328.8</v>
      </c>
      <c r="AB4042" s="16" t="s">
        <v>2113</v>
      </c>
      <c r="AC4042" s="16" t="s">
        <v>4415</v>
      </c>
      <c r="AD4042" s="16">
        <f t="shared" si="903"/>
        <v>115080</v>
      </c>
      <c r="AE4042" s="16">
        <f t="shared" si="904"/>
        <v>959.00000000000011</v>
      </c>
      <c r="AF4042" s="16">
        <f t="shared" si="905"/>
        <v>359625.00000000006</v>
      </c>
      <c r="AG4042" s="16">
        <f t="shared" si="906"/>
        <v>274</v>
      </c>
      <c r="AH4042" s="12">
        <f t="shared" si="907"/>
        <v>0</v>
      </c>
      <c r="AI4042" s="16">
        <f t="shared" si="908"/>
        <v>19.18</v>
      </c>
      <c r="AJ4042" s="16">
        <f t="shared" si="909"/>
        <v>66171</v>
      </c>
      <c r="AK4042" s="16">
        <f t="shared" si="910"/>
        <v>1370</v>
      </c>
      <c r="AL4042" s="16">
        <f t="shared" si="911"/>
        <v>13700.000000000002</v>
      </c>
      <c r="AM4042" s="16">
        <f t="shared" si="912"/>
        <v>219200.00000000003</v>
      </c>
      <c r="AN4042" s="16">
        <f t="shared" si="913"/>
        <v>773776</v>
      </c>
      <c r="AO4042" s="12" t="s">
        <v>1486</v>
      </c>
      <c r="AP4042" s="16">
        <v>2.74</v>
      </c>
      <c r="AQ4042" s="16" t="s">
        <v>204</v>
      </c>
      <c r="AS4042" s="16" t="s">
        <v>2422</v>
      </c>
      <c r="AT4042" s="16" t="s">
        <v>3104</v>
      </c>
      <c r="AU4042" t="s">
        <v>2384</v>
      </c>
      <c r="AV4042" s="15" t="s">
        <v>2635</v>
      </c>
      <c r="AX4042" s="16" t="s">
        <v>204</v>
      </c>
      <c r="AY4042" s="16" t="s">
        <v>207</v>
      </c>
      <c r="AZ4042" s="16" t="s">
        <v>207</v>
      </c>
      <c r="BA4042" s="16" t="s">
        <v>207</v>
      </c>
      <c r="BB4042" s="16" t="s">
        <v>207</v>
      </c>
      <c r="BC4042" s="16">
        <v>2.74</v>
      </c>
      <c r="BD4042" s="16">
        <f t="shared" si="914"/>
        <v>9.59</v>
      </c>
      <c r="BE4042" s="16">
        <f t="shared" si="915"/>
        <v>4836.1000000000004</v>
      </c>
      <c r="BG4042" s="16">
        <f t="shared" si="916"/>
        <v>3288.0000000000005</v>
      </c>
      <c r="BH4042" s="16">
        <f t="shared" si="917"/>
        <v>1753.6000000000001</v>
      </c>
      <c r="BI4042" s="16">
        <f t="shared" si="918"/>
        <v>21.92</v>
      </c>
    </row>
    <row r="4043" spans="1:61" ht="20.149999999999999" customHeight="1" x14ac:dyDescent="0.35">
      <c r="A4043">
        <v>4042</v>
      </c>
      <c r="B4043" t="s">
        <v>360</v>
      </c>
      <c r="C4043" t="s">
        <v>10655</v>
      </c>
      <c r="D4043" s="15" t="s">
        <v>4554</v>
      </c>
      <c r="E4043" s="12" t="s">
        <v>98</v>
      </c>
      <c r="G4043" s="12" t="s">
        <v>588</v>
      </c>
      <c r="H4043" s="12" t="s">
        <v>589</v>
      </c>
      <c r="I4043" s="12" t="s">
        <v>1454</v>
      </c>
      <c r="J4043" s="12" t="s">
        <v>4413</v>
      </c>
      <c r="K4043" s="12" t="s">
        <v>4413</v>
      </c>
      <c r="N4043" s="16" t="s">
        <v>206</v>
      </c>
      <c r="O4043" s="16" t="s">
        <v>4548</v>
      </c>
      <c r="P4043" s="12" t="s">
        <v>131</v>
      </c>
      <c r="Q4043" s="16">
        <v>2023</v>
      </c>
      <c r="R4043" s="16">
        <v>1</v>
      </c>
      <c r="X4043" s="16">
        <v>1</v>
      </c>
      <c r="Z4043" s="16">
        <v>1</v>
      </c>
      <c r="AA4043" s="16">
        <f t="shared" si="902"/>
        <v>120</v>
      </c>
      <c r="AB4043" s="16" t="s">
        <v>2113</v>
      </c>
      <c r="AC4043" s="16" t="s">
        <v>4454</v>
      </c>
      <c r="AD4043" s="16">
        <f t="shared" si="903"/>
        <v>42000</v>
      </c>
      <c r="AE4043" s="16">
        <f t="shared" si="904"/>
        <v>350</v>
      </c>
      <c r="AF4043" s="16">
        <f t="shared" si="905"/>
        <v>131250</v>
      </c>
      <c r="AG4043" s="16">
        <f t="shared" si="906"/>
        <v>100</v>
      </c>
      <c r="AH4043" s="12">
        <f t="shared" si="907"/>
        <v>0</v>
      </c>
      <c r="AI4043" s="16">
        <f t="shared" si="908"/>
        <v>7</v>
      </c>
      <c r="AJ4043" s="16">
        <f t="shared" si="909"/>
        <v>24150</v>
      </c>
      <c r="AK4043" s="16">
        <f t="shared" si="910"/>
        <v>500</v>
      </c>
      <c r="AL4043" s="16">
        <f t="shared" si="911"/>
        <v>5000</v>
      </c>
      <c r="AM4043" s="16">
        <f t="shared" si="912"/>
        <v>80000</v>
      </c>
      <c r="AN4043" s="16">
        <f t="shared" si="913"/>
        <v>282400</v>
      </c>
      <c r="AO4043" s="12" t="s">
        <v>1486</v>
      </c>
      <c r="AP4043" s="16">
        <v>1</v>
      </c>
      <c r="AQ4043" s="16" t="s">
        <v>204</v>
      </c>
      <c r="AS4043" s="16" t="s">
        <v>2422</v>
      </c>
      <c r="AT4043" s="16" t="s">
        <v>3104</v>
      </c>
      <c r="AU4043" t="s">
        <v>2384</v>
      </c>
      <c r="AV4043" s="15" t="s">
        <v>2635</v>
      </c>
      <c r="AX4043" s="16" t="s">
        <v>204</v>
      </c>
      <c r="AY4043" s="16" t="s">
        <v>207</v>
      </c>
      <c r="AZ4043" s="16" t="s">
        <v>207</v>
      </c>
      <c r="BA4043" s="16" t="s">
        <v>207</v>
      </c>
      <c r="BB4043" s="16" t="s">
        <v>207</v>
      </c>
      <c r="BC4043" s="16">
        <v>1</v>
      </c>
      <c r="BD4043" s="16">
        <f t="shared" si="914"/>
        <v>3.5</v>
      </c>
      <c r="BE4043" s="16">
        <f t="shared" si="915"/>
        <v>1765</v>
      </c>
      <c r="BG4043" s="16">
        <f t="shared" si="916"/>
        <v>1200</v>
      </c>
      <c r="BH4043" s="16">
        <f t="shared" si="917"/>
        <v>640</v>
      </c>
      <c r="BI4043" s="16">
        <f t="shared" si="918"/>
        <v>8</v>
      </c>
    </row>
    <row r="4044" spans="1:61" ht="20.149999999999999" customHeight="1" x14ac:dyDescent="0.35">
      <c r="A4044">
        <v>4043</v>
      </c>
      <c r="B4044" t="s">
        <v>360</v>
      </c>
      <c r="C4044" t="s">
        <v>10656</v>
      </c>
      <c r="D4044" s="15" t="s">
        <v>4555</v>
      </c>
      <c r="E4044" s="12" t="s">
        <v>93</v>
      </c>
      <c r="G4044" s="12" t="s">
        <v>588</v>
      </c>
      <c r="H4044" s="12" t="s">
        <v>589</v>
      </c>
      <c r="I4044" s="12" t="s">
        <v>1454</v>
      </c>
      <c r="J4044" s="12" t="s">
        <v>4413</v>
      </c>
      <c r="K4044" s="12" t="s">
        <v>4413</v>
      </c>
      <c r="N4044" s="16" t="s">
        <v>206</v>
      </c>
      <c r="O4044" s="16" t="s">
        <v>4548</v>
      </c>
      <c r="P4044" s="12" t="s">
        <v>131</v>
      </c>
      <c r="Q4044" s="16">
        <v>2023</v>
      </c>
      <c r="R4044" s="16">
        <v>1.44</v>
      </c>
      <c r="X4044" s="16">
        <v>1</v>
      </c>
      <c r="Z4044" s="16">
        <v>1.44</v>
      </c>
      <c r="AA4044" s="16">
        <f t="shared" si="902"/>
        <v>172.79999999999998</v>
      </c>
      <c r="AB4044" s="16" t="s">
        <v>2113</v>
      </c>
      <c r="AC4044" s="16" t="s">
        <v>4415</v>
      </c>
      <c r="AD4044" s="16">
        <f t="shared" si="903"/>
        <v>60479.999999999993</v>
      </c>
      <c r="AE4044" s="16">
        <f t="shared" si="904"/>
        <v>504</v>
      </c>
      <c r="AF4044" s="16">
        <f t="shared" si="905"/>
        <v>189000</v>
      </c>
      <c r="AG4044" s="16">
        <f t="shared" si="906"/>
        <v>144</v>
      </c>
      <c r="AH4044" s="12">
        <f t="shared" si="907"/>
        <v>0</v>
      </c>
      <c r="AI4044" s="16">
        <f t="shared" si="908"/>
        <v>10.08</v>
      </c>
      <c r="AJ4044" s="16">
        <f t="shared" si="909"/>
        <v>34776</v>
      </c>
      <c r="AK4044" s="16">
        <f t="shared" si="910"/>
        <v>720</v>
      </c>
      <c r="AL4044" s="16">
        <f t="shared" si="911"/>
        <v>7200</v>
      </c>
      <c r="AM4044" s="16">
        <f t="shared" si="912"/>
        <v>115200</v>
      </c>
      <c r="AN4044" s="16">
        <f t="shared" si="913"/>
        <v>406656</v>
      </c>
      <c r="AO4044" s="12" t="s">
        <v>1486</v>
      </c>
      <c r="AP4044" s="16">
        <v>1.44</v>
      </c>
      <c r="AQ4044" s="16" t="s">
        <v>204</v>
      </c>
      <c r="AS4044" s="16" t="s">
        <v>2422</v>
      </c>
      <c r="AT4044" s="16" t="s">
        <v>3104</v>
      </c>
      <c r="AU4044" t="s">
        <v>2384</v>
      </c>
      <c r="AV4044" s="15" t="s">
        <v>2635</v>
      </c>
      <c r="AX4044" s="16" t="s">
        <v>204</v>
      </c>
      <c r="AY4044" s="16" t="s">
        <v>207</v>
      </c>
      <c r="AZ4044" s="16" t="s">
        <v>207</v>
      </c>
      <c r="BA4044" s="16" t="s">
        <v>207</v>
      </c>
      <c r="BB4044" s="16" t="s">
        <v>207</v>
      </c>
      <c r="BC4044" s="16">
        <v>1.44</v>
      </c>
      <c r="BD4044" s="16">
        <f t="shared" si="914"/>
        <v>5.04</v>
      </c>
      <c r="BE4044" s="16">
        <f t="shared" si="915"/>
        <v>2541.6</v>
      </c>
      <c r="BG4044" s="16">
        <f t="shared" si="916"/>
        <v>1728</v>
      </c>
      <c r="BH4044" s="16">
        <f t="shared" si="917"/>
        <v>921.59999999999991</v>
      </c>
      <c r="BI4044" s="16">
        <f t="shared" si="918"/>
        <v>11.52</v>
      </c>
    </row>
    <row r="4045" spans="1:61" ht="20.149999999999999" customHeight="1" x14ac:dyDescent="0.35">
      <c r="A4045">
        <v>4044</v>
      </c>
      <c r="B4045" t="s">
        <v>360</v>
      </c>
      <c r="C4045" t="s">
        <v>10657</v>
      </c>
      <c r="D4045" s="15" t="s">
        <v>4556</v>
      </c>
      <c r="E4045" s="12" t="s">
        <v>98</v>
      </c>
      <c r="G4045" s="12" t="s">
        <v>588</v>
      </c>
      <c r="H4045" s="12" t="s">
        <v>589</v>
      </c>
      <c r="I4045" s="12" t="s">
        <v>1454</v>
      </c>
      <c r="J4045" s="12" t="s">
        <v>4413</v>
      </c>
      <c r="K4045" s="12" t="s">
        <v>4413</v>
      </c>
      <c r="N4045" s="16" t="s">
        <v>206</v>
      </c>
      <c r="O4045" s="16" t="s">
        <v>4548</v>
      </c>
      <c r="P4045" s="12" t="s">
        <v>131</v>
      </c>
      <c r="Q4045" s="16">
        <v>2023</v>
      </c>
      <c r="R4045" s="16">
        <v>1.8</v>
      </c>
      <c r="X4045" s="16">
        <v>1</v>
      </c>
      <c r="Z4045" s="16">
        <v>1.8</v>
      </c>
      <c r="AA4045" s="16">
        <f t="shared" si="902"/>
        <v>216</v>
      </c>
      <c r="AB4045" s="16" t="s">
        <v>2113</v>
      </c>
      <c r="AC4045" s="16" t="s">
        <v>4454</v>
      </c>
      <c r="AD4045" s="16">
        <f t="shared" si="903"/>
        <v>75600</v>
      </c>
      <c r="AE4045" s="16">
        <f t="shared" si="904"/>
        <v>630</v>
      </c>
      <c r="AF4045" s="16">
        <f t="shared" si="905"/>
        <v>236250</v>
      </c>
      <c r="AG4045" s="16">
        <f t="shared" si="906"/>
        <v>180</v>
      </c>
      <c r="AH4045" s="12">
        <f t="shared" si="907"/>
        <v>0</v>
      </c>
      <c r="AI4045" s="16">
        <f t="shared" si="908"/>
        <v>12.6</v>
      </c>
      <c r="AJ4045" s="16">
        <f t="shared" si="909"/>
        <v>43470</v>
      </c>
      <c r="AK4045" s="16">
        <f t="shared" si="910"/>
        <v>900</v>
      </c>
      <c r="AL4045" s="16">
        <f t="shared" si="911"/>
        <v>9000</v>
      </c>
      <c r="AM4045" s="16">
        <f t="shared" si="912"/>
        <v>144000</v>
      </c>
      <c r="AN4045" s="16">
        <f t="shared" si="913"/>
        <v>508320</v>
      </c>
      <c r="AO4045" s="12" t="s">
        <v>1486</v>
      </c>
      <c r="AP4045" s="16">
        <v>1.8</v>
      </c>
      <c r="AQ4045" s="16" t="s">
        <v>204</v>
      </c>
      <c r="AS4045" s="16" t="s">
        <v>2422</v>
      </c>
      <c r="AT4045" s="16" t="s">
        <v>3104</v>
      </c>
      <c r="AU4045" t="s">
        <v>2384</v>
      </c>
      <c r="AV4045" s="15" t="s">
        <v>2635</v>
      </c>
      <c r="AX4045" s="16" t="s">
        <v>204</v>
      </c>
      <c r="AY4045" s="16" t="s">
        <v>207</v>
      </c>
      <c r="AZ4045" s="16" t="s">
        <v>207</v>
      </c>
      <c r="BA4045" s="16" t="s">
        <v>207</v>
      </c>
      <c r="BB4045" s="16" t="s">
        <v>207</v>
      </c>
      <c r="BC4045" s="16">
        <v>1.8</v>
      </c>
      <c r="BD4045" s="16">
        <f t="shared" si="914"/>
        <v>6.3</v>
      </c>
      <c r="BE4045" s="16">
        <f t="shared" si="915"/>
        <v>3177</v>
      </c>
      <c r="BG4045" s="16">
        <f t="shared" si="916"/>
        <v>2160</v>
      </c>
      <c r="BH4045" s="16">
        <f t="shared" si="917"/>
        <v>1152</v>
      </c>
      <c r="BI4045" s="16">
        <f t="shared" si="918"/>
        <v>14.4</v>
      </c>
    </row>
    <row r="4046" spans="1:61" ht="20.149999999999999" customHeight="1" x14ac:dyDescent="0.35">
      <c r="A4046">
        <v>4045</v>
      </c>
      <c r="B4046" t="s">
        <v>360</v>
      </c>
      <c r="C4046" t="s">
        <v>10658</v>
      </c>
      <c r="D4046" s="15" t="s">
        <v>4557</v>
      </c>
      <c r="E4046" s="12" t="s">
        <v>98</v>
      </c>
      <c r="G4046" s="12" t="s">
        <v>588</v>
      </c>
      <c r="H4046" s="12" t="s">
        <v>589</v>
      </c>
      <c r="I4046" s="12" t="s">
        <v>1454</v>
      </c>
      <c r="J4046" s="12" t="s">
        <v>4413</v>
      </c>
      <c r="K4046" s="12" t="s">
        <v>4413</v>
      </c>
      <c r="N4046" s="16" t="s">
        <v>206</v>
      </c>
      <c r="O4046" s="16" t="s">
        <v>4548</v>
      </c>
      <c r="P4046" s="12" t="s">
        <v>131</v>
      </c>
      <c r="Q4046" s="16">
        <v>2023</v>
      </c>
      <c r="R4046" s="16">
        <v>2.52</v>
      </c>
      <c r="X4046" s="16">
        <v>1</v>
      </c>
      <c r="Z4046" s="16">
        <v>2.52</v>
      </c>
      <c r="AA4046" s="16">
        <f t="shared" si="902"/>
        <v>302.39999999999998</v>
      </c>
      <c r="AB4046" s="16" t="s">
        <v>2113</v>
      </c>
      <c r="AC4046" s="16" t="s">
        <v>4415</v>
      </c>
      <c r="AD4046" s="16">
        <f t="shared" si="903"/>
        <v>105839.99999999999</v>
      </c>
      <c r="AE4046" s="16">
        <f t="shared" si="904"/>
        <v>882</v>
      </c>
      <c r="AF4046" s="16">
        <f t="shared" si="905"/>
        <v>330750</v>
      </c>
      <c r="AG4046" s="16">
        <f t="shared" si="906"/>
        <v>252</v>
      </c>
      <c r="AH4046" s="12">
        <f t="shared" si="907"/>
        <v>0</v>
      </c>
      <c r="AI4046" s="16">
        <f t="shared" si="908"/>
        <v>17.64</v>
      </c>
      <c r="AJ4046" s="16">
        <f t="shared" si="909"/>
        <v>60858</v>
      </c>
      <c r="AK4046" s="16">
        <f t="shared" si="910"/>
        <v>1260</v>
      </c>
      <c r="AL4046" s="16">
        <f t="shared" si="911"/>
        <v>12600</v>
      </c>
      <c r="AM4046" s="16">
        <f t="shared" si="912"/>
        <v>201600</v>
      </c>
      <c r="AN4046" s="16">
        <f t="shared" si="913"/>
        <v>711648</v>
      </c>
      <c r="AO4046" s="12" t="s">
        <v>1486</v>
      </c>
      <c r="AP4046" s="16">
        <v>2.52</v>
      </c>
      <c r="AQ4046" s="16" t="s">
        <v>204</v>
      </c>
      <c r="AS4046" s="16" t="s">
        <v>2422</v>
      </c>
      <c r="AT4046" s="16" t="s">
        <v>3104</v>
      </c>
      <c r="AU4046" t="s">
        <v>2384</v>
      </c>
      <c r="AV4046" s="15" t="s">
        <v>2635</v>
      </c>
      <c r="AX4046" s="16" t="s">
        <v>204</v>
      </c>
      <c r="AY4046" s="16" t="s">
        <v>207</v>
      </c>
      <c r="AZ4046" s="16" t="s">
        <v>207</v>
      </c>
      <c r="BA4046" s="16" t="s">
        <v>207</v>
      </c>
      <c r="BB4046" s="16" t="s">
        <v>207</v>
      </c>
      <c r="BC4046" s="16">
        <v>2.52</v>
      </c>
      <c r="BD4046" s="16">
        <f t="shared" si="914"/>
        <v>8.82</v>
      </c>
      <c r="BE4046" s="16">
        <f t="shared" si="915"/>
        <v>4447.8</v>
      </c>
      <c r="BG4046" s="16">
        <f t="shared" si="916"/>
        <v>3024</v>
      </c>
      <c r="BH4046" s="16">
        <f t="shared" si="917"/>
        <v>1612.8</v>
      </c>
      <c r="BI4046" s="16">
        <f t="shared" si="918"/>
        <v>20.16</v>
      </c>
    </row>
    <row r="4047" spans="1:61" ht="20.149999999999999" customHeight="1" x14ac:dyDescent="0.35">
      <c r="A4047">
        <v>4046</v>
      </c>
      <c r="B4047" t="s">
        <v>360</v>
      </c>
      <c r="C4047" t="s">
        <v>10659</v>
      </c>
      <c r="D4047" s="15" t="s">
        <v>4558</v>
      </c>
      <c r="E4047" s="12" t="s">
        <v>98</v>
      </c>
      <c r="G4047" s="12" t="s">
        <v>588</v>
      </c>
      <c r="H4047" s="12" t="s">
        <v>589</v>
      </c>
      <c r="I4047" s="12" t="s">
        <v>1454</v>
      </c>
      <c r="J4047" s="12" t="s">
        <v>4413</v>
      </c>
      <c r="K4047" s="12" t="s">
        <v>4413</v>
      </c>
      <c r="N4047" s="16" t="s">
        <v>206</v>
      </c>
      <c r="O4047" s="16" t="s">
        <v>4548</v>
      </c>
      <c r="P4047" s="12" t="s">
        <v>131</v>
      </c>
      <c r="Q4047" s="16">
        <v>2023</v>
      </c>
      <c r="R4047" s="16">
        <v>3</v>
      </c>
      <c r="X4047" s="16">
        <v>1</v>
      </c>
      <c r="Z4047" s="16">
        <v>3</v>
      </c>
      <c r="AA4047" s="16">
        <f t="shared" si="902"/>
        <v>360</v>
      </c>
      <c r="AB4047" s="16" t="s">
        <v>2113</v>
      </c>
      <c r="AC4047" s="16" t="s">
        <v>4454</v>
      </c>
      <c r="AD4047" s="16">
        <f t="shared" si="903"/>
        <v>126000</v>
      </c>
      <c r="AE4047" s="16">
        <f t="shared" si="904"/>
        <v>1050</v>
      </c>
      <c r="AF4047" s="16">
        <f t="shared" si="905"/>
        <v>393750</v>
      </c>
      <c r="AG4047" s="16">
        <f t="shared" si="906"/>
        <v>300</v>
      </c>
      <c r="AH4047" s="12">
        <f t="shared" si="907"/>
        <v>0</v>
      </c>
      <c r="AI4047" s="16">
        <f t="shared" si="908"/>
        <v>21</v>
      </c>
      <c r="AJ4047" s="16">
        <f t="shared" si="909"/>
        <v>72450</v>
      </c>
      <c r="AK4047" s="16">
        <f t="shared" si="910"/>
        <v>1500</v>
      </c>
      <c r="AL4047" s="16">
        <f t="shared" si="911"/>
        <v>15000</v>
      </c>
      <c r="AM4047" s="16">
        <f t="shared" si="912"/>
        <v>240000</v>
      </c>
      <c r="AN4047" s="16">
        <f t="shared" si="913"/>
        <v>847200</v>
      </c>
      <c r="AO4047" s="12" t="s">
        <v>1486</v>
      </c>
      <c r="AP4047" s="16">
        <v>3</v>
      </c>
      <c r="AQ4047" s="16" t="s">
        <v>207</v>
      </c>
      <c r="AS4047" s="16" t="s">
        <v>2422</v>
      </c>
      <c r="AT4047" s="16" t="s">
        <v>3104</v>
      </c>
      <c r="AU4047" t="s">
        <v>2384</v>
      </c>
      <c r="AV4047" s="15" t="s">
        <v>2635</v>
      </c>
      <c r="AX4047" s="16" t="s">
        <v>204</v>
      </c>
      <c r="AY4047" s="16" t="s">
        <v>207</v>
      </c>
      <c r="AZ4047" s="16" t="s">
        <v>207</v>
      </c>
      <c r="BA4047" s="16" t="s">
        <v>207</v>
      </c>
      <c r="BB4047" s="16" t="s">
        <v>207</v>
      </c>
      <c r="BC4047" s="16">
        <v>3</v>
      </c>
      <c r="BD4047" s="16">
        <f t="shared" si="914"/>
        <v>10.5</v>
      </c>
      <c r="BE4047" s="16">
        <f t="shared" si="915"/>
        <v>5295</v>
      </c>
      <c r="BG4047" s="16">
        <f t="shared" si="916"/>
        <v>3600</v>
      </c>
      <c r="BH4047" s="16">
        <f t="shared" si="917"/>
        <v>1920</v>
      </c>
      <c r="BI4047" s="16">
        <f t="shared" si="918"/>
        <v>24</v>
      </c>
    </row>
    <row r="4048" spans="1:61" ht="20.149999999999999" customHeight="1" x14ac:dyDescent="0.35">
      <c r="A4048">
        <v>4047</v>
      </c>
      <c r="B4048" t="s">
        <v>360</v>
      </c>
      <c r="C4048" t="s">
        <v>10660</v>
      </c>
      <c r="D4048" s="15" t="s">
        <v>4559</v>
      </c>
      <c r="E4048" s="12" t="s">
        <v>98</v>
      </c>
      <c r="G4048" s="12" t="s">
        <v>588</v>
      </c>
      <c r="H4048" s="12" t="s">
        <v>589</v>
      </c>
      <c r="I4048" s="12" t="s">
        <v>1454</v>
      </c>
      <c r="J4048" s="12" t="s">
        <v>4413</v>
      </c>
      <c r="K4048" s="12" t="s">
        <v>4413</v>
      </c>
      <c r="N4048" s="16" t="s">
        <v>206</v>
      </c>
      <c r="O4048" s="16" t="s">
        <v>4548</v>
      </c>
      <c r="P4048" s="12" t="s">
        <v>131</v>
      </c>
      <c r="Q4048" s="16">
        <v>2023</v>
      </c>
      <c r="R4048" s="16">
        <v>4.03</v>
      </c>
      <c r="X4048" s="16">
        <v>1</v>
      </c>
      <c r="Z4048" s="16">
        <v>4.03</v>
      </c>
      <c r="AA4048" s="16">
        <f t="shared" si="902"/>
        <v>483.6</v>
      </c>
      <c r="AB4048" s="16" t="s">
        <v>2113</v>
      </c>
      <c r="AC4048" s="16" t="s">
        <v>4415</v>
      </c>
      <c r="AD4048" s="16">
        <f t="shared" si="903"/>
        <v>169260</v>
      </c>
      <c r="AE4048" s="16">
        <f t="shared" si="904"/>
        <v>1410.5</v>
      </c>
      <c r="AF4048" s="16">
        <f t="shared" si="905"/>
        <v>528937.5</v>
      </c>
      <c r="AG4048" s="16">
        <f t="shared" si="906"/>
        <v>403</v>
      </c>
      <c r="AH4048" s="12">
        <f t="shared" si="907"/>
        <v>0</v>
      </c>
      <c r="AI4048" s="16">
        <f t="shared" si="908"/>
        <v>28.21</v>
      </c>
      <c r="AJ4048" s="16">
        <f t="shared" si="909"/>
        <v>97324.5</v>
      </c>
      <c r="AK4048" s="16">
        <f t="shared" si="910"/>
        <v>2015.0000000000002</v>
      </c>
      <c r="AL4048" s="16">
        <f t="shared" si="911"/>
        <v>20150</v>
      </c>
      <c r="AM4048" s="16">
        <f t="shared" si="912"/>
        <v>322400</v>
      </c>
      <c r="AN4048" s="16">
        <f t="shared" si="913"/>
        <v>1138072</v>
      </c>
      <c r="AO4048" s="12" t="s">
        <v>1486</v>
      </c>
      <c r="AP4048" s="16">
        <v>4.03</v>
      </c>
      <c r="AQ4048" s="16" t="s">
        <v>207</v>
      </c>
      <c r="AS4048" s="16" t="s">
        <v>2422</v>
      </c>
      <c r="AT4048" s="16" t="s">
        <v>3104</v>
      </c>
      <c r="AU4048" t="s">
        <v>2384</v>
      </c>
      <c r="AV4048" s="15" t="s">
        <v>2635</v>
      </c>
      <c r="AX4048" s="16" t="s">
        <v>204</v>
      </c>
      <c r="AY4048" s="16" t="s">
        <v>207</v>
      </c>
      <c r="AZ4048" s="16" t="s">
        <v>207</v>
      </c>
      <c r="BA4048" s="16" t="s">
        <v>207</v>
      </c>
      <c r="BB4048" s="16" t="s">
        <v>207</v>
      </c>
      <c r="BC4048" s="16">
        <v>4.03</v>
      </c>
      <c r="BD4048" s="16">
        <f t="shared" si="914"/>
        <v>14.105</v>
      </c>
      <c r="BE4048" s="16">
        <f t="shared" si="915"/>
        <v>7112.95</v>
      </c>
      <c r="BG4048" s="16">
        <f t="shared" si="916"/>
        <v>4836</v>
      </c>
      <c r="BH4048" s="16">
        <f t="shared" si="917"/>
        <v>2579.2000000000003</v>
      </c>
      <c r="BI4048" s="16">
        <f t="shared" si="918"/>
        <v>32.24</v>
      </c>
    </row>
    <row r="4049" spans="1:61" ht="20.149999999999999" customHeight="1" x14ac:dyDescent="0.35">
      <c r="A4049">
        <v>4048</v>
      </c>
      <c r="B4049" t="s">
        <v>360</v>
      </c>
      <c r="C4049" t="s">
        <v>10661</v>
      </c>
      <c r="D4049" s="15" t="s">
        <v>4560</v>
      </c>
      <c r="E4049" s="12" t="s">
        <v>98</v>
      </c>
      <c r="G4049" s="12" t="s">
        <v>588</v>
      </c>
      <c r="H4049" s="12" t="s">
        <v>589</v>
      </c>
      <c r="I4049" s="12" t="s">
        <v>1454</v>
      </c>
      <c r="J4049" s="12" t="s">
        <v>4413</v>
      </c>
      <c r="K4049" s="12" t="s">
        <v>4413</v>
      </c>
      <c r="N4049" s="16" t="s">
        <v>206</v>
      </c>
      <c r="O4049" s="16" t="s">
        <v>4548</v>
      </c>
      <c r="P4049" s="12" t="s">
        <v>131</v>
      </c>
      <c r="Q4049" s="16">
        <v>2023</v>
      </c>
      <c r="R4049" s="16">
        <v>2.4</v>
      </c>
      <c r="X4049" s="16">
        <v>1</v>
      </c>
      <c r="Z4049" s="16">
        <v>2.4</v>
      </c>
      <c r="AA4049" s="16">
        <f t="shared" si="902"/>
        <v>288</v>
      </c>
      <c r="AB4049" s="16" t="s">
        <v>2113</v>
      </c>
      <c r="AC4049" s="16" t="s">
        <v>4454</v>
      </c>
      <c r="AD4049" s="16">
        <f t="shared" si="903"/>
        <v>100800</v>
      </c>
      <c r="AE4049" s="16">
        <f t="shared" si="904"/>
        <v>840</v>
      </c>
      <c r="AF4049" s="16">
        <f t="shared" si="905"/>
        <v>315000</v>
      </c>
      <c r="AG4049" s="16">
        <f t="shared" si="906"/>
        <v>240</v>
      </c>
      <c r="AH4049" s="12">
        <f t="shared" si="907"/>
        <v>0</v>
      </c>
      <c r="AI4049" s="16">
        <f t="shared" si="908"/>
        <v>16.8</v>
      </c>
      <c r="AJ4049" s="16">
        <f t="shared" si="909"/>
        <v>57960</v>
      </c>
      <c r="AK4049" s="16">
        <f t="shared" si="910"/>
        <v>1200</v>
      </c>
      <c r="AL4049" s="16">
        <f t="shared" si="911"/>
        <v>12000</v>
      </c>
      <c r="AM4049" s="16">
        <f t="shared" si="912"/>
        <v>192000</v>
      </c>
      <c r="AN4049" s="16">
        <f t="shared" si="913"/>
        <v>677760</v>
      </c>
      <c r="AO4049" s="12" t="s">
        <v>1486</v>
      </c>
      <c r="AP4049" s="16">
        <v>2.4</v>
      </c>
      <c r="AQ4049" s="16" t="s">
        <v>204</v>
      </c>
      <c r="AS4049" s="16" t="s">
        <v>2422</v>
      </c>
      <c r="AT4049" s="16" t="s">
        <v>3104</v>
      </c>
      <c r="AU4049" t="s">
        <v>2384</v>
      </c>
      <c r="AV4049" s="15" t="s">
        <v>2635</v>
      </c>
      <c r="AX4049" s="16" t="s">
        <v>204</v>
      </c>
      <c r="AY4049" s="16" t="s">
        <v>207</v>
      </c>
      <c r="AZ4049" s="16" t="s">
        <v>207</v>
      </c>
      <c r="BA4049" s="16" t="s">
        <v>207</v>
      </c>
      <c r="BB4049" s="16" t="s">
        <v>207</v>
      </c>
      <c r="BC4049" s="16">
        <v>2.4</v>
      </c>
      <c r="BD4049" s="16">
        <f t="shared" si="914"/>
        <v>8.4</v>
      </c>
      <c r="BE4049" s="16">
        <f t="shared" si="915"/>
        <v>4236</v>
      </c>
      <c r="BG4049" s="16">
        <f t="shared" si="916"/>
        <v>2880</v>
      </c>
      <c r="BH4049" s="16">
        <f t="shared" si="917"/>
        <v>1536</v>
      </c>
      <c r="BI4049" s="16">
        <f t="shared" si="918"/>
        <v>19.2</v>
      </c>
    </row>
    <row r="4050" spans="1:61" ht="20.149999999999999" customHeight="1" x14ac:dyDescent="0.35">
      <c r="A4050">
        <v>4049</v>
      </c>
      <c r="B4050" t="s">
        <v>360</v>
      </c>
      <c r="C4050" t="s">
        <v>10662</v>
      </c>
      <c r="D4050" s="15" t="s">
        <v>4561</v>
      </c>
      <c r="E4050" s="12" t="s">
        <v>98</v>
      </c>
      <c r="G4050" s="12" t="s">
        <v>588</v>
      </c>
      <c r="H4050" s="12" t="s">
        <v>589</v>
      </c>
      <c r="I4050" s="12" t="s">
        <v>1454</v>
      </c>
      <c r="J4050" s="12" t="s">
        <v>4413</v>
      </c>
      <c r="K4050" s="12" t="s">
        <v>4413</v>
      </c>
      <c r="N4050" s="16" t="s">
        <v>206</v>
      </c>
      <c r="O4050" s="16" t="s">
        <v>4548</v>
      </c>
      <c r="P4050" s="12" t="s">
        <v>131</v>
      </c>
      <c r="Q4050" s="16">
        <v>2023</v>
      </c>
      <c r="R4050" s="16">
        <v>1.76</v>
      </c>
      <c r="X4050" s="16">
        <v>1</v>
      </c>
      <c r="Z4050" s="16">
        <v>1.76</v>
      </c>
      <c r="AA4050" s="16">
        <f t="shared" si="902"/>
        <v>211.2</v>
      </c>
      <c r="AB4050" s="16" t="s">
        <v>2113</v>
      </c>
      <c r="AC4050" s="16" t="s">
        <v>4415</v>
      </c>
      <c r="AD4050" s="16">
        <f t="shared" si="903"/>
        <v>73920</v>
      </c>
      <c r="AE4050" s="16">
        <f t="shared" si="904"/>
        <v>616</v>
      </c>
      <c r="AF4050" s="16">
        <f t="shared" si="905"/>
        <v>231000</v>
      </c>
      <c r="AG4050" s="16">
        <f t="shared" si="906"/>
        <v>176</v>
      </c>
      <c r="AH4050" s="12">
        <f t="shared" si="907"/>
        <v>0</v>
      </c>
      <c r="AI4050" s="16">
        <f t="shared" si="908"/>
        <v>12.32</v>
      </c>
      <c r="AJ4050" s="16">
        <f t="shared" si="909"/>
        <v>42504</v>
      </c>
      <c r="AK4050" s="16">
        <f t="shared" si="910"/>
        <v>880</v>
      </c>
      <c r="AL4050" s="16">
        <f t="shared" si="911"/>
        <v>8800</v>
      </c>
      <c r="AM4050" s="16">
        <f t="shared" si="912"/>
        <v>140800</v>
      </c>
      <c r="AN4050" s="16">
        <f t="shared" si="913"/>
        <v>497024</v>
      </c>
      <c r="AO4050" s="12" t="s">
        <v>1486</v>
      </c>
      <c r="AP4050" s="16">
        <v>1.76</v>
      </c>
      <c r="AQ4050" s="16" t="s">
        <v>207</v>
      </c>
      <c r="AS4050" s="16" t="s">
        <v>2422</v>
      </c>
      <c r="AT4050" s="16" t="s">
        <v>3104</v>
      </c>
      <c r="AU4050" t="s">
        <v>2384</v>
      </c>
      <c r="AV4050" s="15" t="s">
        <v>2635</v>
      </c>
      <c r="AX4050" s="16" t="s">
        <v>204</v>
      </c>
      <c r="AY4050" s="16" t="s">
        <v>207</v>
      </c>
      <c r="AZ4050" s="16" t="s">
        <v>207</v>
      </c>
      <c r="BA4050" s="16" t="s">
        <v>207</v>
      </c>
      <c r="BB4050" s="16" t="s">
        <v>207</v>
      </c>
      <c r="BC4050" s="16">
        <v>1.76</v>
      </c>
      <c r="BD4050" s="16">
        <f t="shared" si="914"/>
        <v>6.16</v>
      </c>
      <c r="BE4050" s="16">
        <f t="shared" si="915"/>
        <v>3106.4</v>
      </c>
      <c r="BG4050" s="16">
        <f t="shared" si="916"/>
        <v>2112</v>
      </c>
      <c r="BH4050" s="16">
        <f t="shared" si="917"/>
        <v>1126.4000000000001</v>
      </c>
      <c r="BI4050" s="16">
        <f t="shared" si="918"/>
        <v>14.080000000000002</v>
      </c>
    </row>
    <row r="4051" spans="1:61" ht="20.149999999999999" customHeight="1" x14ac:dyDescent="0.35">
      <c r="A4051">
        <v>4050</v>
      </c>
      <c r="B4051" t="s">
        <v>360</v>
      </c>
      <c r="C4051" t="s">
        <v>10663</v>
      </c>
      <c r="D4051" s="15" t="s">
        <v>4510</v>
      </c>
      <c r="E4051" s="12" t="s">
        <v>98</v>
      </c>
      <c r="G4051" s="12" t="s">
        <v>588</v>
      </c>
      <c r="H4051" s="12" t="s">
        <v>589</v>
      </c>
      <c r="I4051" s="12" t="s">
        <v>1454</v>
      </c>
      <c r="J4051" s="12" t="s">
        <v>4413</v>
      </c>
      <c r="K4051" s="12" t="s">
        <v>4413</v>
      </c>
      <c r="N4051" s="16" t="s">
        <v>206</v>
      </c>
      <c r="O4051" s="16" t="s">
        <v>4548</v>
      </c>
      <c r="P4051" s="12" t="s">
        <v>131</v>
      </c>
      <c r="Q4051" s="16">
        <v>2023</v>
      </c>
      <c r="R4051" s="16">
        <v>2</v>
      </c>
      <c r="X4051" s="16">
        <v>1</v>
      </c>
      <c r="Z4051" s="16">
        <v>2</v>
      </c>
      <c r="AA4051" s="16">
        <f t="shared" si="902"/>
        <v>240</v>
      </c>
      <c r="AB4051" s="16" t="s">
        <v>2113</v>
      </c>
      <c r="AC4051" s="16" t="s">
        <v>4454</v>
      </c>
      <c r="AD4051" s="16">
        <f t="shared" si="903"/>
        <v>84000</v>
      </c>
      <c r="AE4051" s="16">
        <f t="shared" si="904"/>
        <v>700</v>
      </c>
      <c r="AF4051" s="16">
        <f t="shared" si="905"/>
        <v>262500</v>
      </c>
      <c r="AG4051" s="16">
        <f t="shared" si="906"/>
        <v>200</v>
      </c>
      <c r="AH4051" s="12">
        <f t="shared" si="907"/>
        <v>0</v>
      </c>
      <c r="AI4051" s="16">
        <f t="shared" si="908"/>
        <v>14</v>
      </c>
      <c r="AJ4051" s="16">
        <f t="shared" si="909"/>
        <v>48300</v>
      </c>
      <c r="AK4051" s="16">
        <f t="shared" si="910"/>
        <v>1000</v>
      </c>
      <c r="AL4051" s="16">
        <f t="shared" si="911"/>
        <v>10000</v>
      </c>
      <c r="AM4051" s="16">
        <f t="shared" si="912"/>
        <v>160000</v>
      </c>
      <c r="AN4051" s="16">
        <f t="shared" si="913"/>
        <v>564800</v>
      </c>
      <c r="AO4051" s="12" t="s">
        <v>1486</v>
      </c>
      <c r="AP4051" s="16">
        <v>2</v>
      </c>
      <c r="AQ4051" s="16" t="s">
        <v>204</v>
      </c>
      <c r="AS4051" s="16" t="s">
        <v>2422</v>
      </c>
      <c r="AT4051" s="16" t="s">
        <v>3104</v>
      </c>
      <c r="AU4051" t="s">
        <v>2384</v>
      </c>
      <c r="AV4051" s="15" t="s">
        <v>2635</v>
      </c>
      <c r="AX4051" s="16" t="s">
        <v>204</v>
      </c>
      <c r="AY4051" s="16" t="s">
        <v>207</v>
      </c>
      <c r="AZ4051" s="16" t="s">
        <v>207</v>
      </c>
      <c r="BA4051" s="16" t="s">
        <v>207</v>
      </c>
      <c r="BB4051" s="16" t="s">
        <v>207</v>
      </c>
      <c r="BC4051" s="16">
        <v>2</v>
      </c>
      <c r="BD4051" s="16">
        <f t="shared" si="914"/>
        <v>7</v>
      </c>
      <c r="BE4051" s="16">
        <f t="shared" si="915"/>
        <v>3530</v>
      </c>
      <c r="BG4051" s="16">
        <f t="shared" si="916"/>
        <v>2400</v>
      </c>
      <c r="BH4051" s="16">
        <f t="shared" si="917"/>
        <v>1280</v>
      </c>
      <c r="BI4051" s="16">
        <f t="shared" si="918"/>
        <v>16</v>
      </c>
    </row>
    <row r="4052" spans="1:61" ht="20.149999999999999" customHeight="1" x14ac:dyDescent="0.35">
      <c r="A4052">
        <v>4051</v>
      </c>
      <c r="B4052" t="s">
        <v>360</v>
      </c>
      <c r="C4052" t="s">
        <v>10664</v>
      </c>
      <c r="D4052" s="15" t="s">
        <v>4562</v>
      </c>
      <c r="E4052" s="12" t="s">
        <v>93</v>
      </c>
      <c r="G4052" s="12" t="s">
        <v>588</v>
      </c>
      <c r="H4052" s="12" t="s">
        <v>589</v>
      </c>
      <c r="I4052" s="12" t="s">
        <v>1454</v>
      </c>
      <c r="J4052" s="12" t="s">
        <v>4413</v>
      </c>
      <c r="K4052" s="12" t="s">
        <v>4413</v>
      </c>
      <c r="N4052" s="16" t="s">
        <v>206</v>
      </c>
      <c r="O4052" s="16" t="s">
        <v>4548</v>
      </c>
      <c r="P4052" s="12" t="s">
        <v>131</v>
      </c>
      <c r="Q4052" s="16">
        <v>2023</v>
      </c>
      <c r="R4052" s="16">
        <v>2.42</v>
      </c>
      <c r="X4052" s="16">
        <v>1</v>
      </c>
      <c r="Z4052" s="16">
        <v>2.42</v>
      </c>
      <c r="AA4052" s="16">
        <f t="shared" si="902"/>
        <v>290.39999999999998</v>
      </c>
      <c r="AB4052" s="16" t="s">
        <v>2113</v>
      </c>
      <c r="AC4052" s="16" t="s">
        <v>4415</v>
      </c>
      <c r="AD4052" s="16">
        <f t="shared" si="903"/>
        <v>101639.99999999999</v>
      </c>
      <c r="AE4052" s="16">
        <f t="shared" si="904"/>
        <v>847</v>
      </c>
      <c r="AF4052" s="16">
        <f t="shared" si="905"/>
        <v>317625</v>
      </c>
      <c r="AG4052" s="16">
        <f t="shared" si="906"/>
        <v>242</v>
      </c>
      <c r="AH4052" s="12">
        <f t="shared" si="907"/>
        <v>0</v>
      </c>
      <c r="AI4052" s="16">
        <f t="shared" si="908"/>
        <v>16.939999999999998</v>
      </c>
      <c r="AJ4052" s="16">
        <f t="shared" si="909"/>
        <v>58442.999999999993</v>
      </c>
      <c r="AK4052" s="16">
        <f t="shared" si="910"/>
        <v>1210</v>
      </c>
      <c r="AL4052" s="16">
        <f t="shared" si="911"/>
        <v>12100</v>
      </c>
      <c r="AM4052" s="16">
        <f t="shared" si="912"/>
        <v>193600</v>
      </c>
      <c r="AN4052" s="16">
        <f t="shared" si="913"/>
        <v>683408</v>
      </c>
      <c r="AO4052" s="12" t="s">
        <v>1486</v>
      </c>
      <c r="AP4052" s="16">
        <v>2.42</v>
      </c>
      <c r="AQ4052" s="16" t="s">
        <v>207</v>
      </c>
      <c r="AS4052" s="16" t="s">
        <v>2422</v>
      </c>
      <c r="AT4052" s="16" t="s">
        <v>3104</v>
      </c>
      <c r="AU4052" t="s">
        <v>2384</v>
      </c>
      <c r="AV4052" s="15" t="s">
        <v>2635</v>
      </c>
      <c r="AX4052" s="16" t="s">
        <v>204</v>
      </c>
      <c r="AY4052" s="16" t="s">
        <v>207</v>
      </c>
      <c r="AZ4052" s="16" t="s">
        <v>207</v>
      </c>
      <c r="BA4052" s="16" t="s">
        <v>207</v>
      </c>
      <c r="BB4052" s="16" t="s">
        <v>207</v>
      </c>
      <c r="BC4052" s="16">
        <v>2.42</v>
      </c>
      <c r="BD4052" s="16">
        <f t="shared" si="914"/>
        <v>8.4699999999999989</v>
      </c>
      <c r="BE4052" s="16">
        <f t="shared" si="915"/>
        <v>4271.3</v>
      </c>
      <c r="BG4052" s="16">
        <f t="shared" si="916"/>
        <v>2904</v>
      </c>
      <c r="BH4052" s="16">
        <f t="shared" si="917"/>
        <v>1548.8</v>
      </c>
      <c r="BI4052" s="16">
        <f t="shared" si="918"/>
        <v>19.36</v>
      </c>
    </row>
    <row r="4053" spans="1:61" ht="20.149999999999999" customHeight="1" x14ac:dyDescent="0.35">
      <c r="A4053">
        <v>4052</v>
      </c>
      <c r="B4053" t="s">
        <v>360</v>
      </c>
      <c r="C4053" t="s">
        <v>10665</v>
      </c>
      <c r="D4053" s="15" t="s">
        <v>4563</v>
      </c>
      <c r="E4053" s="12" t="s">
        <v>98</v>
      </c>
      <c r="G4053" s="12" t="s">
        <v>588</v>
      </c>
      <c r="H4053" s="12" t="s">
        <v>589</v>
      </c>
      <c r="I4053" s="12" t="s">
        <v>1454</v>
      </c>
      <c r="J4053" s="12" t="s">
        <v>4413</v>
      </c>
      <c r="K4053" s="12" t="s">
        <v>4413</v>
      </c>
      <c r="N4053" s="16" t="s">
        <v>206</v>
      </c>
      <c r="O4053" s="16" t="s">
        <v>4548</v>
      </c>
      <c r="P4053" s="12" t="s">
        <v>131</v>
      </c>
      <c r="Q4053" s="16">
        <v>2023</v>
      </c>
      <c r="R4053" s="16">
        <v>1.91</v>
      </c>
      <c r="X4053" s="16">
        <v>1</v>
      </c>
      <c r="Z4053" s="16">
        <v>1.91</v>
      </c>
      <c r="AA4053" s="16">
        <f t="shared" si="902"/>
        <v>229.2</v>
      </c>
      <c r="AB4053" s="16" t="s">
        <v>2113</v>
      </c>
      <c r="AC4053" s="16" t="s">
        <v>4454</v>
      </c>
      <c r="AD4053" s="16">
        <f t="shared" si="903"/>
        <v>80220</v>
      </c>
      <c r="AE4053" s="16">
        <f t="shared" si="904"/>
        <v>668.5</v>
      </c>
      <c r="AF4053" s="16">
        <f t="shared" si="905"/>
        <v>250687.5</v>
      </c>
      <c r="AG4053" s="16">
        <f t="shared" si="906"/>
        <v>191</v>
      </c>
      <c r="AH4053" s="12">
        <f t="shared" si="907"/>
        <v>0</v>
      </c>
      <c r="AI4053" s="16">
        <f t="shared" si="908"/>
        <v>13.37</v>
      </c>
      <c r="AJ4053" s="16">
        <f t="shared" si="909"/>
        <v>46126.5</v>
      </c>
      <c r="AK4053" s="16">
        <f t="shared" si="910"/>
        <v>955</v>
      </c>
      <c r="AL4053" s="16">
        <f t="shared" si="911"/>
        <v>9550</v>
      </c>
      <c r="AM4053" s="16">
        <f t="shared" si="912"/>
        <v>152800</v>
      </c>
      <c r="AN4053" s="16">
        <f t="shared" si="913"/>
        <v>539384</v>
      </c>
      <c r="AO4053" s="12" t="s">
        <v>1486</v>
      </c>
      <c r="AP4053" s="16">
        <v>1.91</v>
      </c>
      <c r="AQ4053" s="16" t="s">
        <v>207</v>
      </c>
      <c r="AS4053" s="16" t="s">
        <v>2422</v>
      </c>
      <c r="AT4053" s="16" t="s">
        <v>3104</v>
      </c>
      <c r="AU4053" t="s">
        <v>2384</v>
      </c>
      <c r="AV4053" s="15" t="s">
        <v>2635</v>
      </c>
      <c r="AX4053" s="16" t="s">
        <v>204</v>
      </c>
      <c r="AY4053" s="16" t="s">
        <v>207</v>
      </c>
      <c r="AZ4053" s="16" t="s">
        <v>207</v>
      </c>
      <c r="BA4053" s="16" t="s">
        <v>207</v>
      </c>
      <c r="BB4053" s="16" t="s">
        <v>207</v>
      </c>
      <c r="BC4053" s="16">
        <v>1.91</v>
      </c>
      <c r="BD4053" s="16">
        <f t="shared" si="914"/>
        <v>6.6849999999999996</v>
      </c>
      <c r="BE4053" s="16">
        <f t="shared" si="915"/>
        <v>3371.15</v>
      </c>
      <c r="BG4053" s="16">
        <f t="shared" si="916"/>
        <v>2292</v>
      </c>
      <c r="BH4053" s="16">
        <f t="shared" si="917"/>
        <v>1222.3999999999999</v>
      </c>
      <c r="BI4053" s="16">
        <f t="shared" si="918"/>
        <v>15.279999999999998</v>
      </c>
    </row>
    <row r="4054" spans="1:61" ht="20.149999999999999" customHeight="1" x14ac:dyDescent="0.35">
      <c r="A4054">
        <v>4053</v>
      </c>
      <c r="B4054" t="s">
        <v>360</v>
      </c>
      <c r="C4054" t="s">
        <v>10666</v>
      </c>
      <c r="D4054" s="15" t="s">
        <v>4564</v>
      </c>
      <c r="E4054" s="12" t="s">
        <v>98</v>
      </c>
      <c r="G4054" s="12" t="s">
        <v>588</v>
      </c>
      <c r="H4054" s="12" t="s">
        <v>589</v>
      </c>
      <c r="I4054" s="12" t="s">
        <v>1454</v>
      </c>
      <c r="J4054" s="12" t="s">
        <v>4413</v>
      </c>
      <c r="K4054" s="12" t="s">
        <v>4413</v>
      </c>
      <c r="N4054" s="16" t="s">
        <v>206</v>
      </c>
      <c r="O4054" s="16" t="s">
        <v>4548</v>
      </c>
      <c r="P4054" s="12" t="s">
        <v>131</v>
      </c>
      <c r="Q4054" s="16">
        <v>2023</v>
      </c>
      <c r="R4054" s="16">
        <v>1.9</v>
      </c>
      <c r="X4054" s="16">
        <v>1</v>
      </c>
      <c r="Z4054" s="16">
        <v>1.9</v>
      </c>
      <c r="AA4054" s="16">
        <f t="shared" si="902"/>
        <v>228</v>
      </c>
      <c r="AB4054" s="16" t="s">
        <v>2113</v>
      </c>
      <c r="AC4054" s="16" t="s">
        <v>4415</v>
      </c>
      <c r="AD4054" s="16">
        <f t="shared" si="903"/>
        <v>79800</v>
      </c>
      <c r="AE4054" s="16">
        <f t="shared" si="904"/>
        <v>665</v>
      </c>
      <c r="AF4054" s="16">
        <f t="shared" si="905"/>
        <v>249375</v>
      </c>
      <c r="AG4054" s="16">
        <f t="shared" si="906"/>
        <v>190</v>
      </c>
      <c r="AH4054" s="12">
        <f t="shared" si="907"/>
        <v>0</v>
      </c>
      <c r="AI4054" s="16">
        <f t="shared" si="908"/>
        <v>13.299999999999999</v>
      </c>
      <c r="AJ4054" s="16">
        <f t="shared" si="909"/>
        <v>45884.999999999993</v>
      </c>
      <c r="AK4054" s="16">
        <f t="shared" si="910"/>
        <v>950</v>
      </c>
      <c r="AL4054" s="16">
        <f t="shared" si="911"/>
        <v>9500</v>
      </c>
      <c r="AM4054" s="16">
        <f t="shared" si="912"/>
        <v>152000</v>
      </c>
      <c r="AN4054" s="16">
        <f t="shared" si="913"/>
        <v>536560</v>
      </c>
      <c r="AO4054" s="12" t="s">
        <v>1486</v>
      </c>
      <c r="AP4054" s="16">
        <v>1.9</v>
      </c>
      <c r="AQ4054" s="16" t="s">
        <v>204</v>
      </c>
      <c r="AS4054" s="16" t="s">
        <v>2422</v>
      </c>
      <c r="AT4054" s="16" t="s">
        <v>3104</v>
      </c>
      <c r="AU4054" t="s">
        <v>2384</v>
      </c>
      <c r="AV4054" s="15" t="s">
        <v>2635</v>
      </c>
      <c r="AX4054" s="16" t="s">
        <v>204</v>
      </c>
      <c r="AY4054" s="16" t="s">
        <v>207</v>
      </c>
      <c r="AZ4054" s="16" t="s">
        <v>207</v>
      </c>
      <c r="BA4054" s="16" t="s">
        <v>207</v>
      </c>
      <c r="BB4054" s="16" t="s">
        <v>207</v>
      </c>
      <c r="BC4054" s="16">
        <v>1.9</v>
      </c>
      <c r="BD4054" s="16">
        <f t="shared" si="914"/>
        <v>6.6499999999999995</v>
      </c>
      <c r="BE4054" s="16">
        <f t="shared" si="915"/>
        <v>3353.5</v>
      </c>
      <c r="BG4054" s="16">
        <f t="shared" si="916"/>
        <v>2280</v>
      </c>
      <c r="BH4054" s="16">
        <f t="shared" si="917"/>
        <v>1216</v>
      </c>
      <c r="BI4054" s="16">
        <f t="shared" si="918"/>
        <v>15.2</v>
      </c>
    </row>
    <row r="4055" spans="1:61" ht="20.149999999999999" customHeight="1" x14ac:dyDescent="0.35">
      <c r="A4055">
        <v>4054</v>
      </c>
      <c r="B4055" t="s">
        <v>360</v>
      </c>
      <c r="C4055" t="s">
        <v>10667</v>
      </c>
      <c r="D4055" s="15" t="s">
        <v>4565</v>
      </c>
      <c r="E4055" s="12" t="s">
        <v>98</v>
      </c>
      <c r="G4055" s="12" t="s">
        <v>588</v>
      </c>
      <c r="H4055" s="12" t="s">
        <v>589</v>
      </c>
      <c r="I4055" s="12" t="s">
        <v>1454</v>
      </c>
      <c r="J4055" s="12" t="s">
        <v>4413</v>
      </c>
      <c r="K4055" s="12" t="s">
        <v>4413</v>
      </c>
      <c r="N4055" s="16" t="s">
        <v>206</v>
      </c>
      <c r="O4055" s="16" t="s">
        <v>4548</v>
      </c>
      <c r="P4055" s="12" t="s">
        <v>131</v>
      </c>
      <c r="Q4055" s="16">
        <v>2023</v>
      </c>
      <c r="R4055" s="16">
        <v>2.54</v>
      </c>
      <c r="X4055" s="16">
        <v>1</v>
      </c>
      <c r="Z4055" s="16">
        <v>2.54</v>
      </c>
      <c r="AA4055" s="16">
        <f t="shared" si="902"/>
        <v>304.8</v>
      </c>
      <c r="AB4055" s="16" t="s">
        <v>2113</v>
      </c>
      <c r="AC4055" s="16" t="s">
        <v>4454</v>
      </c>
      <c r="AD4055" s="16">
        <f t="shared" si="903"/>
        <v>106680</v>
      </c>
      <c r="AE4055" s="16">
        <f t="shared" si="904"/>
        <v>889</v>
      </c>
      <c r="AF4055" s="16">
        <f t="shared" si="905"/>
        <v>333375</v>
      </c>
      <c r="AG4055" s="16">
        <f t="shared" si="906"/>
        <v>254</v>
      </c>
      <c r="AH4055" s="12">
        <f t="shared" si="907"/>
        <v>0</v>
      </c>
      <c r="AI4055" s="16">
        <f t="shared" si="908"/>
        <v>17.78</v>
      </c>
      <c r="AJ4055" s="16">
        <f t="shared" si="909"/>
        <v>61341.000000000007</v>
      </c>
      <c r="AK4055" s="16">
        <f t="shared" si="910"/>
        <v>1270</v>
      </c>
      <c r="AL4055" s="16">
        <f t="shared" si="911"/>
        <v>12700</v>
      </c>
      <c r="AM4055" s="16">
        <f t="shared" si="912"/>
        <v>203200</v>
      </c>
      <c r="AN4055" s="16">
        <f t="shared" si="913"/>
        <v>717296</v>
      </c>
      <c r="AO4055" s="12" t="s">
        <v>1486</v>
      </c>
      <c r="AP4055" s="16">
        <v>2.54</v>
      </c>
      <c r="AQ4055" s="16" t="s">
        <v>207</v>
      </c>
      <c r="AS4055" s="16" t="s">
        <v>2422</v>
      </c>
      <c r="AT4055" s="16" t="s">
        <v>3104</v>
      </c>
      <c r="AU4055" t="s">
        <v>2384</v>
      </c>
      <c r="AV4055" s="15" t="s">
        <v>2635</v>
      </c>
      <c r="AX4055" s="16" t="s">
        <v>204</v>
      </c>
      <c r="AY4055" s="16" t="s">
        <v>207</v>
      </c>
      <c r="AZ4055" s="16" t="s">
        <v>207</v>
      </c>
      <c r="BA4055" s="16" t="s">
        <v>207</v>
      </c>
      <c r="BB4055" s="16" t="s">
        <v>207</v>
      </c>
      <c r="BC4055" s="16">
        <v>2.54</v>
      </c>
      <c r="BD4055" s="16">
        <f t="shared" si="914"/>
        <v>8.89</v>
      </c>
      <c r="BE4055" s="16">
        <f t="shared" si="915"/>
        <v>4483.1000000000004</v>
      </c>
      <c r="BG4055" s="16">
        <f t="shared" si="916"/>
        <v>3048</v>
      </c>
      <c r="BH4055" s="16">
        <f t="shared" si="917"/>
        <v>1625.6</v>
      </c>
      <c r="BI4055" s="16">
        <f t="shared" si="918"/>
        <v>20.32</v>
      </c>
    </row>
    <row r="4056" spans="1:61" ht="20.149999999999999" customHeight="1" x14ac:dyDescent="0.35">
      <c r="A4056">
        <v>4055</v>
      </c>
      <c r="B4056" t="s">
        <v>360</v>
      </c>
      <c r="C4056" t="s">
        <v>10668</v>
      </c>
      <c r="D4056" s="15" t="s">
        <v>894</v>
      </c>
      <c r="E4056" s="12" t="s">
        <v>98</v>
      </c>
      <c r="G4056" s="12" t="s">
        <v>588</v>
      </c>
      <c r="H4056" s="12" t="s">
        <v>589</v>
      </c>
      <c r="I4056" s="12" t="s">
        <v>1454</v>
      </c>
      <c r="J4056" s="12" t="s">
        <v>4413</v>
      </c>
      <c r="K4056" s="12" t="s">
        <v>4413</v>
      </c>
      <c r="N4056" s="16" t="s">
        <v>206</v>
      </c>
      <c r="O4056" s="16" t="s">
        <v>4548</v>
      </c>
      <c r="P4056" s="12" t="s">
        <v>131</v>
      </c>
      <c r="Q4056" s="16">
        <v>2023</v>
      </c>
      <c r="R4056" s="16">
        <v>1.2</v>
      </c>
      <c r="X4056" s="16">
        <v>1</v>
      </c>
      <c r="Z4056" s="16">
        <v>1.2</v>
      </c>
      <c r="AA4056" s="16">
        <f t="shared" si="902"/>
        <v>144</v>
      </c>
      <c r="AB4056" s="16" t="s">
        <v>2113</v>
      </c>
      <c r="AC4056" s="16" t="s">
        <v>4415</v>
      </c>
      <c r="AD4056" s="16">
        <f t="shared" si="903"/>
        <v>50400</v>
      </c>
      <c r="AE4056" s="16">
        <f t="shared" si="904"/>
        <v>420</v>
      </c>
      <c r="AF4056" s="16">
        <f t="shared" si="905"/>
        <v>157500</v>
      </c>
      <c r="AG4056" s="16">
        <f t="shared" si="906"/>
        <v>120</v>
      </c>
      <c r="AH4056" s="12">
        <f t="shared" si="907"/>
        <v>0</v>
      </c>
      <c r="AI4056" s="16">
        <f t="shared" si="908"/>
        <v>8.4</v>
      </c>
      <c r="AJ4056" s="16">
        <f t="shared" si="909"/>
        <v>28980</v>
      </c>
      <c r="AK4056" s="16">
        <f t="shared" si="910"/>
        <v>600</v>
      </c>
      <c r="AL4056" s="16">
        <f t="shared" si="911"/>
        <v>6000</v>
      </c>
      <c r="AM4056" s="16">
        <f t="shared" si="912"/>
        <v>96000</v>
      </c>
      <c r="AN4056" s="16">
        <f t="shared" si="913"/>
        <v>338880</v>
      </c>
      <c r="AO4056" s="12" t="s">
        <v>1486</v>
      </c>
      <c r="AP4056" s="16">
        <v>1.2</v>
      </c>
      <c r="AQ4056" s="16" t="s">
        <v>207</v>
      </c>
      <c r="AS4056" s="16" t="s">
        <v>2422</v>
      </c>
      <c r="AT4056" s="16" t="s">
        <v>3104</v>
      </c>
      <c r="AU4056" t="s">
        <v>2384</v>
      </c>
      <c r="AV4056" s="15" t="s">
        <v>2635</v>
      </c>
      <c r="AX4056" s="16" t="s">
        <v>204</v>
      </c>
      <c r="AY4056" s="16" t="s">
        <v>207</v>
      </c>
      <c r="AZ4056" s="16" t="s">
        <v>207</v>
      </c>
      <c r="BA4056" s="16" t="s">
        <v>207</v>
      </c>
      <c r="BB4056" s="16" t="s">
        <v>207</v>
      </c>
      <c r="BC4056" s="16">
        <v>1.2</v>
      </c>
      <c r="BD4056" s="16">
        <f t="shared" si="914"/>
        <v>4.2</v>
      </c>
      <c r="BE4056" s="16">
        <f t="shared" si="915"/>
        <v>2118</v>
      </c>
      <c r="BG4056" s="16">
        <f t="shared" si="916"/>
        <v>1440</v>
      </c>
      <c r="BH4056" s="16">
        <f t="shared" si="917"/>
        <v>768</v>
      </c>
      <c r="BI4056" s="16">
        <f t="shared" si="918"/>
        <v>9.6</v>
      </c>
    </row>
    <row r="4057" spans="1:61" ht="20.149999999999999" customHeight="1" x14ac:dyDescent="0.35">
      <c r="A4057">
        <v>4056</v>
      </c>
      <c r="B4057" t="s">
        <v>360</v>
      </c>
      <c r="C4057" t="s">
        <v>10669</v>
      </c>
      <c r="D4057" s="15" t="s">
        <v>1878</v>
      </c>
      <c r="E4057" s="12" t="s">
        <v>98</v>
      </c>
      <c r="G4057" s="12" t="s">
        <v>588</v>
      </c>
      <c r="H4057" s="12" t="s">
        <v>589</v>
      </c>
      <c r="I4057" s="12" t="s">
        <v>1454</v>
      </c>
      <c r="J4057" s="12" t="s">
        <v>4413</v>
      </c>
      <c r="K4057" s="12" t="s">
        <v>4413</v>
      </c>
      <c r="N4057" s="16" t="s">
        <v>206</v>
      </c>
      <c r="O4057" s="16" t="s">
        <v>4548</v>
      </c>
      <c r="P4057" s="12" t="s">
        <v>131</v>
      </c>
      <c r="Q4057" s="16">
        <v>2023</v>
      </c>
      <c r="R4057" s="16">
        <v>1.2</v>
      </c>
      <c r="X4057" s="16">
        <v>1</v>
      </c>
      <c r="Z4057" s="16">
        <v>1.2</v>
      </c>
      <c r="AA4057" s="16">
        <f t="shared" si="902"/>
        <v>144</v>
      </c>
      <c r="AB4057" s="16" t="s">
        <v>2113</v>
      </c>
      <c r="AC4057" s="16" t="s">
        <v>4454</v>
      </c>
      <c r="AD4057" s="16">
        <f t="shared" si="903"/>
        <v>50400</v>
      </c>
      <c r="AE4057" s="16">
        <f t="shared" si="904"/>
        <v>420</v>
      </c>
      <c r="AF4057" s="16">
        <f t="shared" si="905"/>
        <v>157500</v>
      </c>
      <c r="AG4057" s="16">
        <f t="shared" si="906"/>
        <v>120</v>
      </c>
      <c r="AH4057" s="12">
        <f t="shared" si="907"/>
        <v>0</v>
      </c>
      <c r="AI4057" s="16">
        <f t="shared" si="908"/>
        <v>8.4</v>
      </c>
      <c r="AJ4057" s="16">
        <f t="shared" si="909"/>
        <v>28980</v>
      </c>
      <c r="AK4057" s="16">
        <f t="shared" si="910"/>
        <v>600</v>
      </c>
      <c r="AL4057" s="16">
        <f t="shared" si="911"/>
        <v>6000</v>
      </c>
      <c r="AM4057" s="16">
        <f t="shared" si="912"/>
        <v>96000</v>
      </c>
      <c r="AN4057" s="16">
        <f t="shared" si="913"/>
        <v>338880</v>
      </c>
      <c r="AO4057" s="12" t="s">
        <v>1486</v>
      </c>
      <c r="AP4057" s="16">
        <v>1.2</v>
      </c>
      <c r="AQ4057" s="16" t="s">
        <v>207</v>
      </c>
      <c r="AS4057" s="16" t="s">
        <v>2422</v>
      </c>
      <c r="AT4057" s="16" t="s">
        <v>3104</v>
      </c>
      <c r="AU4057" t="s">
        <v>2384</v>
      </c>
      <c r="AV4057" s="15" t="s">
        <v>2635</v>
      </c>
      <c r="AX4057" s="16" t="s">
        <v>204</v>
      </c>
      <c r="AY4057" s="16" t="s">
        <v>207</v>
      </c>
      <c r="AZ4057" s="16" t="s">
        <v>207</v>
      </c>
      <c r="BA4057" s="16" t="s">
        <v>207</v>
      </c>
      <c r="BB4057" s="16" t="s">
        <v>207</v>
      </c>
      <c r="BC4057" s="16">
        <v>1.2</v>
      </c>
      <c r="BD4057" s="16">
        <f t="shared" si="914"/>
        <v>4.2</v>
      </c>
      <c r="BE4057" s="16">
        <f t="shared" si="915"/>
        <v>2118</v>
      </c>
      <c r="BG4057" s="16">
        <f t="shared" si="916"/>
        <v>1440</v>
      </c>
      <c r="BH4057" s="16">
        <f t="shared" si="917"/>
        <v>768</v>
      </c>
      <c r="BI4057" s="16">
        <f t="shared" si="918"/>
        <v>9.6</v>
      </c>
    </row>
    <row r="4058" spans="1:61" ht="20.149999999999999" customHeight="1" x14ac:dyDescent="0.35">
      <c r="A4058">
        <v>4057</v>
      </c>
      <c r="B4058" t="s">
        <v>360</v>
      </c>
      <c r="C4058" t="s">
        <v>10670</v>
      </c>
      <c r="D4058" s="15" t="s">
        <v>4566</v>
      </c>
      <c r="E4058" s="12" t="s">
        <v>98</v>
      </c>
      <c r="G4058" s="12" t="s">
        <v>588</v>
      </c>
      <c r="H4058" s="12" t="s">
        <v>589</v>
      </c>
      <c r="I4058" s="12" t="s">
        <v>1454</v>
      </c>
      <c r="J4058" s="12" t="s">
        <v>4413</v>
      </c>
      <c r="K4058" s="12" t="s">
        <v>4413</v>
      </c>
      <c r="N4058" s="16" t="s">
        <v>206</v>
      </c>
      <c r="O4058" s="16" t="s">
        <v>4548</v>
      </c>
      <c r="P4058" s="12" t="s">
        <v>131</v>
      </c>
      <c r="Q4058" s="16">
        <v>2023</v>
      </c>
      <c r="R4058" s="16">
        <v>2.31</v>
      </c>
      <c r="X4058" s="16">
        <v>1</v>
      </c>
      <c r="Z4058" s="16">
        <v>2.31</v>
      </c>
      <c r="AA4058" s="16">
        <f t="shared" si="902"/>
        <v>277.2</v>
      </c>
      <c r="AB4058" s="16" t="s">
        <v>2113</v>
      </c>
      <c r="AC4058" s="16" t="s">
        <v>4415</v>
      </c>
      <c r="AD4058" s="16">
        <f t="shared" si="903"/>
        <v>97020</v>
      </c>
      <c r="AE4058" s="16">
        <f t="shared" si="904"/>
        <v>808.5</v>
      </c>
      <c r="AF4058" s="16">
        <f t="shared" si="905"/>
        <v>303187.5</v>
      </c>
      <c r="AG4058" s="16">
        <f t="shared" si="906"/>
        <v>231</v>
      </c>
      <c r="AH4058" s="12">
        <f t="shared" si="907"/>
        <v>0</v>
      </c>
      <c r="AI4058" s="16">
        <f t="shared" si="908"/>
        <v>16.170000000000002</v>
      </c>
      <c r="AJ4058" s="16">
        <f t="shared" si="909"/>
        <v>55786.500000000007</v>
      </c>
      <c r="AK4058" s="16">
        <f t="shared" si="910"/>
        <v>1155</v>
      </c>
      <c r="AL4058" s="16">
        <f t="shared" si="911"/>
        <v>11550</v>
      </c>
      <c r="AM4058" s="16">
        <f t="shared" si="912"/>
        <v>184800</v>
      </c>
      <c r="AN4058" s="16">
        <f t="shared" si="913"/>
        <v>652344</v>
      </c>
      <c r="AO4058" s="12" t="s">
        <v>1486</v>
      </c>
      <c r="AP4058" s="16">
        <v>2.31</v>
      </c>
      <c r="AQ4058" s="16" t="s">
        <v>204</v>
      </c>
      <c r="AS4058" s="16" t="s">
        <v>2422</v>
      </c>
      <c r="AT4058" s="16" t="s">
        <v>3104</v>
      </c>
      <c r="AU4058" t="s">
        <v>2384</v>
      </c>
      <c r="AV4058" s="15" t="s">
        <v>2635</v>
      </c>
      <c r="AX4058" s="16" t="s">
        <v>204</v>
      </c>
      <c r="AY4058" s="16" t="s">
        <v>207</v>
      </c>
      <c r="AZ4058" s="16" t="s">
        <v>207</v>
      </c>
      <c r="BA4058" s="16" t="s">
        <v>207</v>
      </c>
      <c r="BB4058" s="16" t="s">
        <v>207</v>
      </c>
      <c r="BC4058" s="16">
        <v>2.31</v>
      </c>
      <c r="BD4058" s="16">
        <f t="shared" si="914"/>
        <v>8.0850000000000009</v>
      </c>
      <c r="BE4058" s="16">
        <f t="shared" si="915"/>
        <v>4077.15</v>
      </c>
      <c r="BG4058" s="16">
        <f t="shared" si="916"/>
        <v>2772</v>
      </c>
      <c r="BH4058" s="16">
        <f t="shared" si="917"/>
        <v>1478.4</v>
      </c>
      <c r="BI4058" s="16">
        <f t="shared" si="918"/>
        <v>18.48</v>
      </c>
    </row>
    <row r="4059" spans="1:61" ht="20.149999999999999" customHeight="1" x14ac:dyDescent="0.35">
      <c r="A4059">
        <v>4058</v>
      </c>
      <c r="B4059" t="s">
        <v>360</v>
      </c>
      <c r="C4059" t="s">
        <v>10671</v>
      </c>
      <c r="D4059" s="15" t="s">
        <v>4567</v>
      </c>
      <c r="E4059" s="12" t="s">
        <v>98</v>
      </c>
      <c r="G4059" s="12" t="s">
        <v>588</v>
      </c>
      <c r="H4059" s="12" t="s">
        <v>589</v>
      </c>
      <c r="I4059" s="12" t="s">
        <v>1454</v>
      </c>
      <c r="J4059" s="12" t="s">
        <v>4413</v>
      </c>
      <c r="K4059" s="12" t="s">
        <v>4413</v>
      </c>
      <c r="N4059" s="16" t="s">
        <v>206</v>
      </c>
      <c r="O4059" s="16" t="s">
        <v>4548</v>
      </c>
      <c r="P4059" s="12" t="s">
        <v>131</v>
      </c>
      <c r="Q4059" s="16">
        <v>2023</v>
      </c>
      <c r="R4059" s="16">
        <v>6.98</v>
      </c>
      <c r="X4059" s="16">
        <v>1</v>
      </c>
      <c r="Z4059" s="16">
        <v>6.98</v>
      </c>
      <c r="AA4059" s="16">
        <f t="shared" si="902"/>
        <v>837.6</v>
      </c>
      <c r="AB4059" s="16" t="s">
        <v>2113</v>
      </c>
      <c r="AC4059" s="16" t="s">
        <v>4454</v>
      </c>
      <c r="AD4059" s="16">
        <f t="shared" si="903"/>
        <v>293160</v>
      </c>
      <c r="AE4059" s="16">
        <f t="shared" si="904"/>
        <v>2443</v>
      </c>
      <c r="AF4059" s="16">
        <f t="shared" si="905"/>
        <v>916125</v>
      </c>
      <c r="AG4059" s="16">
        <f t="shared" si="906"/>
        <v>698</v>
      </c>
      <c r="AH4059" s="12">
        <f t="shared" si="907"/>
        <v>0</v>
      </c>
      <c r="AI4059" s="16">
        <f t="shared" si="908"/>
        <v>48.86</v>
      </c>
      <c r="AJ4059" s="16">
        <f t="shared" si="909"/>
        <v>168567</v>
      </c>
      <c r="AK4059" s="16">
        <f t="shared" si="910"/>
        <v>3490</v>
      </c>
      <c r="AL4059" s="16">
        <f t="shared" si="911"/>
        <v>34900</v>
      </c>
      <c r="AM4059" s="16">
        <f t="shared" si="912"/>
        <v>558400</v>
      </c>
      <c r="AN4059" s="16">
        <f t="shared" si="913"/>
        <v>1971152</v>
      </c>
      <c r="AO4059" s="12" t="s">
        <v>1486</v>
      </c>
      <c r="AP4059" s="16">
        <v>6.98</v>
      </c>
      <c r="AQ4059" s="16" t="s">
        <v>204</v>
      </c>
      <c r="AS4059" s="16" t="s">
        <v>2422</v>
      </c>
      <c r="AT4059" s="16" t="s">
        <v>3104</v>
      </c>
      <c r="AU4059" t="s">
        <v>2384</v>
      </c>
      <c r="AV4059" s="15" t="s">
        <v>2635</v>
      </c>
      <c r="AX4059" s="16" t="s">
        <v>204</v>
      </c>
      <c r="AY4059" s="16" t="s">
        <v>207</v>
      </c>
      <c r="AZ4059" s="16" t="s">
        <v>207</v>
      </c>
      <c r="BA4059" s="16" t="s">
        <v>207</v>
      </c>
      <c r="BB4059" s="16" t="s">
        <v>207</v>
      </c>
      <c r="BC4059" s="16">
        <v>6.98</v>
      </c>
      <c r="BD4059" s="16">
        <f t="shared" si="914"/>
        <v>24.43</v>
      </c>
      <c r="BE4059" s="16">
        <f t="shared" si="915"/>
        <v>12319.7</v>
      </c>
      <c r="BG4059" s="16">
        <f t="shared" si="916"/>
        <v>8376</v>
      </c>
      <c r="BH4059" s="16">
        <f t="shared" si="917"/>
        <v>4467.2000000000007</v>
      </c>
      <c r="BI4059" s="16">
        <f t="shared" si="918"/>
        <v>55.840000000000011</v>
      </c>
    </row>
    <row r="4060" spans="1:61" ht="20.149999999999999" customHeight="1" x14ac:dyDescent="0.35">
      <c r="A4060">
        <v>4059</v>
      </c>
      <c r="B4060" t="s">
        <v>360</v>
      </c>
      <c r="C4060" t="s">
        <v>10672</v>
      </c>
      <c r="D4060" s="15" t="s">
        <v>4568</v>
      </c>
      <c r="E4060" s="12" t="s">
        <v>93</v>
      </c>
      <c r="G4060" s="12" t="s">
        <v>588</v>
      </c>
      <c r="H4060" s="12" t="s">
        <v>589</v>
      </c>
      <c r="I4060" s="12" t="s">
        <v>1454</v>
      </c>
      <c r="J4060" s="12" t="s">
        <v>4413</v>
      </c>
      <c r="K4060" s="12" t="s">
        <v>4413</v>
      </c>
      <c r="N4060" s="16" t="s">
        <v>206</v>
      </c>
      <c r="O4060" s="16" t="s">
        <v>4548</v>
      </c>
      <c r="P4060" s="12" t="s">
        <v>131</v>
      </c>
      <c r="Q4060" s="16">
        <v>2023</v>
      </c>
      <c r="R4060" s="16">
        <v>1.8</v>
      </c>
      <c r="X4060" s="16">
        <v>1</v>
      </c>
      <c r="Z4060" s="16">
        <v>1.8</v>
      </c>
      <c r="AA4060" s="16">
        <f t="shared" si="902"/>
        <v>216</v>
      </c>
      <c r="AB4060" s="16" t="s">
        <v>2113</v>
      </c>
      <c r="AC4060" s="16" t="s">
        <v>4415</v>
      </c>
      <c r="AD4060" s="16">
        <f t="shared" si="903"/>
        <v>75600</v>
      </c>
      <c r="AE4060" s="16">
        <f t="shared" si="904"/>
        <v>630</v>
      </c>
      <c r="AF4060" s="16">
        <f t="shared" si="905"/>
        <v>236250</v>
      </c>
      <c r="AG4060" s="16">
        <f t="shared" si="906"/>
        <v>180</v>
      </c>
      <c r="AH4060" s="12">
        <f t="shared" si="907"/>
        <v>0</v>
      </c>
      <c r="AI4060" s="16">
        <f t="shared" si="908"/>
        <v>12.6</v>
      </c>
      <c r="AJ4060" s="16">
        <f t="shared" si="909"/>
        <v>43470</v>
      </c>
      <c r="AK4060" s="16">
        <f t="shared" si="910"/>
        <v>900</v>
      </c>
      <c r="AL4060" s="16">
        <f t="shared" si="911"/>
        <v>9000</v>
      </c>
      <c r="AM4060" s="16">
        <f t="shared" si="912"/>
        <v>144000</v>
      </c>
      <c r="AN4060" s="16">
        <f t="shared" si="913"/>
        <v>508320</v>
      </c>
      <c r="AO4060" s="12" t="s">
        <v>1486</v>
      </c>
      <c r="AP4060" s="16">
        <v>1.8</v>
      </c>
      <c r="AQ4060" s="16" t="s">
        <v>204</v>
      </c>
      <c r="AS4060" s="16" t="s">
        <v>2422</v>
      </c>
      <c r="AT4060" s="16" t="s">
        <v>3104</v>
      </c>
      <c r="AU4060" t="s">
        <v>2384</v>
      </c>
      <c r="AV4060" s="15" t="s">
        <v>2635</v>
      </c>
      <c r="AX4060" s="16" t="s">
        <v>204</v>
      </c>
      <c r="AY4060" s="16" t="s">
        <v>207</v>
      </c>
      <c r="AZ4060" s="16" t="s">
        <v>207</v>
      </c>
      <c r="BA4060" s="16" t="s">
        <v>207</v>
      </c>
      <c r="BB4060" s="16" t="s">
        <v>207</v>
      </c>
      <c r="BC4060" s="16">
        <v>1.8</v>
      </c>
      <c r="BD4060" s="16">
        <f t="shared" si="914"/>
        <v>6.3</v>
      </c>
      <c r="BE4060" s="16">
        <f t="shared" si="915"/>
        <v>3177</v>
      </c>
      <c r="BG4060" s="16">
        <f t="shared" si="916"/>
        <v>2160</v>
      </c>
      <c r="BH4060" s="16">
        <f t="shared" si="917"/>
        <v>1152</v>
      </c>
      <c r="BI4060" s="16">
        <f t="shared" si="918"/>
        <v>14.4</v>
      </c>
    </row>
    <row r="4061" spans="1:61" ht="20.149999999999999" customHeight="1" x14ac:dyDescent="0.35">
      <c r="A4061">
        <v>4060</v>
      </c>
      <c r="B4061" t="s">
        <v>360</v>
      </c>
      <c r="C4061" t="s">
        <v>10673</v>
      </c>
      <c r="D4061" s="15" t="s">
        <v>4569</v>
      </c>
      <c r="E4061" s="12" t="s">
        <v>98</v>
      </c>
      <c r="G4061" s="12" t="s">
        <v>588</v>
      </c>
      <c r="H4061" s="12" t="s">
        <v>589</v>
      </c>
      <c r="I4061" s="12" t="s">
        <v>1454</v>
      </c>
      <c r="J4061" s="12" t="s">
        <v>4413</v>
      </c>
      <c r="K4061" s="12" t="s">
        <v>4413</v>
      </c>
      <c r="N4061" s="16" t="s">
        <v>206</v>
      </c>
      <c r="O4061" s="16" t="s">
        <v>4548</v>
      </c>
      <c r="P4061" s="12" t="s">
        <v>131</v>
      </c>
      <c r="Q4061" s="16">
        <v>2023</v>
      </c>
      <c r="R4061" s="16">
        <v>4.34</v>
      </c>
      <c r="X4061" s="16">
        <v>1</v>
      </c>
      <c r="Z4061" s="16">
        <v>4.34</v>
      </c>
      <c r="AA4061" s="16">
        <f t="shared" si="902"/>
        <v>520.79999999999995</v>
      </c>
      <c r="AB4061" s="16" t="s">
        <v>2113</v>
      </c>
      <c r="AC4061" s="16" t="s">
        <v>4454</v>
      </c>
      <c r="AD4061" s="16">
        <f t="shared" si="903"/>
        <v>182279.99999999997</v>
      </c>
      <c r="AE4061" s="16">
        <f t="shared" si="904"/>
        <v>1519</v>
      </c>
      <c r="AF4061" s="16">
        <f t="shared" si="905"/>
        <v>569625</v>
      </c>
      <c r="AG4061" s="16">
        <f t="shared" si="906"/>
        <v>434</v>
      </c>
      <c r="AH4061" s="12">
        <f t="shared" si="907"/>
        <v>0</v>
      </c>
      <c r="AI4061" s="16">
        <f t="shared" si="908"/>
        <v>30.38</v>
      </c>
      <c r="AJ4061" s="16">
        <f t="shared" si="909"/>
        <v>104811</v>
      </c>
      <c r="AK4061" s="16">
        <f t="shared" si="910"/>
        <v>2170</v>
      </c>
      <c r="AL4061" s="16">
        <f t="shared" si="911"/>
        <v>21700</v>
      </c>
      <c r="AM4061" s="16">
        <f t="shared" si="912"/>
        <v>347200</v>
      </c>
      <c r="AN4061" s="16">
        <f t="shared" si="913"/>
        <v>1225616</v>
      </c>
      <c r="AO4061" s="12" t="s">
        <v>1486</v>
      </c>
      <c r="AP4061" s="16">
        <v>4.34</v>
      </c>
      <c r="AQ4061" s="16" t="s">
        <v>204</v>
      </c>
      <c r="AS4061" s="16" t="s">
        <v>2422</v>
      </c>
      <c r="AT4061" s="16" t="s">
        <v>3104</v>
      </c>
      <c r="AU4061" t="s">
        <v>2384</v>
      </c>
      <c r="AV4061" s="15" t="s">
        <v>2635</v>
      </c>
      <c r="AX4061" s="16" t="s">
        <v>204</v>
      </c>
      <c r="AY4061" s="16" t="s">
        <v>207</v>
      </c>
      <c r="AZ4061" s="16" t="s">
        <v>207</v>
      </c>
      <c r="BA4061" s="16" t="s">
        <v>207</v>
      </c>
      <c r="BB4061" s="16" t="s">
        <v>207</v>
      </c>
      <c r="BC4061" s="16">
        <v>4.34</v>
      </c>
      <c r="BD4061" s="16">
        <f t="shared" si="914"/>
        <v>15.19</v>
      </c>
      <c r="BE4061" s="16">
        <f t="shared" si="915"/>
        <v>7660.1</v>
      </c>
      <c r="BG4061" s="16">
        <f t="shared" si="916"/>
        <v>5208</v>
      </c>
      <c r="BH4061" s="16">
        <f t="shared" si="917"/>
        <v>2777.6</v>
      </c>
      <c r="BI4061" s="16">
        <f t="shared" si="918"/>
        <v>34.72</v>
      </c>
    </row>
    <row r="4062" spans="1:61" ht="20.149999999999999" customHeight="1" x14ac:dyDescent="0.35">
      <c r="A4062">
        <v>4061</v>
      </c>
      <c r="B4062" t="s">
        <v>360</v>
      </c>
      <c r="C4062" t="s">
        <v>10674</v>
      </c>
      <c r="D4062" s="15" t="s">
        <v>1424</v>
      </c>
      <c r="E4062" s="12" t="s">
        <v>98</v>
      </c>
      <c r="G4062" s="12" t="s">
        <v>588</v>
      </c>
      <c r="H4062" s="12" t="s">
        <v>589</v>
      </c>
      <c r="I4062" s="12" t="s">
        <v>1454</v>
      </c>
      <c r="J4062" s="12" t="s">
        <v>4413</v>
      </c>
      <c r="K4062" s="12" t="s">
        <v>4413</v>
      </c>
      <c r="N4062" s="16" t="s">
        <v>206</v>
      </c>
      <c r="O4062" s="16" t="s">
        <v>4548</v>
      </c>
      <c r="P4062" s="12" t="s">
        <v>131</v>
      </c>
      <c r="Q4062" s="16">
        <v>2023</v>
      </c>
      <c r="R4062" s="16">
        <v>1.45</v>
      </c>
      <c r="X4062" s="16">
        <v>1</v>
      </c>
      <c r="Z4062" s="16">
        <v>1.45</v>
      </c>
      <c r="AA4062" s="16">
        <f t="shared" si="902"/>
        <v>174</v>
      </c>
      <c r="AB4062" s="16" t="s">
        <v>2113</v>
      </c>
      <c r="AC4062" s="16" t="s">
        <v>4415</v>
      </c>
      <c r="AD4062" s="16">
        <f t="shared" si="903"/>
        <v>60900</v>
      </c>
      <c r="AE4062" s="16">
        <f t="shared" si="904"/>
        <v>507.5</v>
      </c>
      <c r="AF4062" s="16">
        <f t="shared" si="905"/>
        <v>190312.5</v>
      </c>
      <c r="AG4062" s="16">
        <f t="shared" si="906"/>
        <v>145</v>
      </c>
      <c r="AH4062" s="12">
        <f t="shared" si="907"/>
        <v>0</v>
      </c>
      <c r="AI4062" s="16">
        <f t="shared" si="908"/>
        <v>10.15</v>
      </c>
      <c r="AJ4062" s="16">
        <f t="shared" si="909"/>
        <v>35017.5</v>
      </c>
      <c r="AK4062" s="16">
        <f t="shared" si="910"/>
        <v>725</v>
      </c>
      <c r="AL4062" s="16">
        <f t="shared" si="911"/>
        <v>7250</v>
      </c>
      <c r="AM4062" s="16">
        <f t="shared" si="912"/>
        <v>116000</v>
      </c>
      <c r="AN4062" s="16">
        <f t="shared" si="913"/>
        <v>409480</v>
      </c>
      <c r="AO4062" s="12" t="s">
        <v>1486</v>
      </c>
      <c r="AP4062" s="16">
        <v>1.45</v>
      </c>
      <c r="AQ4062" s="16" t="s">
        <v>204</v>
      </c>
      <c r="AS4062" s="16" t="s">
        <v>2422</v>
      </c>
      <c r="AT4062" s="16" t="s">
        <v>3104</v>
      </c>
      <c r="AU4062" t="s">
        <v>2384</v>
      </c>
      <c r="AV4062" s="15" t="s">
        <v>2635</v>
      </c>
      <c r="AX4062" s="16" t="s">
        <v>204</v>
      </c>
      <c r="AY4062" s="16" t="s">
        <v>207</v>
      </c>
      <c r="AZ4062" s="16" t="s">
        <v>207</v>
      </c>
      <c r="BA4062" s="16" t="s">
        <v>207</v>
      </c>
      <c r="BB4062" s="16" t="s">
        <v>207</v>
      </c>
      <c r="BC4062" s="16">
        <v>1.45</v>
      </c>
      <c r="BD4062" s="16">
        <f t="shared" si="914"/>
        <v>5.0750000000000002</v>
      </c>
      <c r="BE4062" s="16">
        <f t="shared" si="915"/>
        <v>2559.25</v>
      </c>
      <c r="BG4062" s="16">
        <f t="shared" si="916"/>
        <v>1740</v>
      </c>
      <c r="BH4062" s="16">
        <f t="shared" si="917"/>
        <v>928</v>
      </c>
      <c r="BI4062" s="16">
        <f t="shared" si="918"/>
        <v>11.6</v>
      </c>
    </row>
    <row r="4063" spans="1:61" ht="20.149999999999999" customHeight="1" x14ac:dyDescent="0.35">
      <c r="A4063">
        <v>4062</v>
      </c>
      <c r="B4063" t="s">
        <v>360</v>
      </c>
      <c r="C4063" t="s">
        <v>10675</v>
      </c>
      <c r="D4063" s="15" t="s">
        <v>4570</v>
      </c>
      <c r="E4063" s="12" t="s">
        <v>98</v>
      </c>
      <c r="G4063" s="12" t="s">
        <v>588</v>
      </c>
      <c r="H4063" s="12" t="s">
        <v>589</v>
      </c>
      <c r="I4063" s="12" t="s">
        <v>1454</v>
      </c>
      <c r="J4063" s="12" t="s">
        <v>4413</v>
      </c>
      <c r="K4063" s="12" t="s">
        <v>4413</v>
      </c>
      <c r="N4063" s="16" t="s">
        <v>206</v>
      </c>
      <c r="O4063" s="16" t="s">
        <v>4548</v>
      </c>
      <c r="P4063" s="12" t="s">
        <v>131</v>
      </c>
      <c r="Q4063" s="16">
        <v>2023</v>
      </c>
      <c r="R4063" s="16">
        <v>1</v>
      </c>
      <c r="X4063" s="16">
        <v>1</v>
      </c>
      <c r="Z4063" s="16">
        <v>1</v>
      </c>
      <c r="AA4063" s="16">
        <f t="shared" ref="AA4063:AA4117" si="919">Z4063*120</f>
        <v>120</v>
      </c>
      <c r="AB4063" s="16" t="s">
        <v>2113</v>
      </c>
      <c r="AC4063" s="16" t="s">
        <v>4454</v>
      </c>
      <c r="AD4063" s="16">
        <f t="shared" ref="AD4063:AD4117" si="920">AA4063*350</f>
        <v>42000</v>
      </c>
      <c r="AE4063" s="16">
        <f t="shared" ref="AE4063:AE4117" si="921">Z4063*350</f>
        <v>350</v>
      </c>
      <c r="AF4063" s="16">
        <f t="shared" ref="AF4063:AF4117" si="922">AE4063*375</f>
        <v>131250</v>
      </c>
      <c r="AG4063" s="16">
        <f t="shared" ref="AG4063:AG4117" si="923">Z4063*100</f>
        <v>100</v>
      </c>
      <c r="AH4063" s="12">
        <f t="shared" ref="AH4063:AH4117" si="924">0*AG4063</f>
        <v>0</v>
      </c>
      <c r="AI4063" s="16">
        <f t="shared" ref="AI4063:AI4117" si="925">Z4063*7</f>
        <v>7</v>
      </c>
      <c r="AJ4063" s="16">
        <f t="shared" ref="AJ4063:AJ4117" si="926">AI4063*3450</f>
        <v>24150</v>
      </c>
      <c r="AK4063" s="16">
        <f t="shared" ref="AK4063:AK4117" si="927">Z4063*500</f>
        <v>500</v>
      </c>
      <c r="AL4063" s="16">
        <f t="shared" ref="AL4063:AL4117" si="928">1*5000*Z4063</f>
        <v>5000</v>
      </c>
      <c r="AM4063" s="16">
        <f t="shared" ref="AM4063:AM4117" si="929">Z4063*80000</f>
        <v>80000</v>
      </c>
      <c r="AN4063" s="16">
        <f t="shared" ref="AN4063:AN4117" si="930">AM4063+AL4063+AJ4063+AF4063+AD4063</f>
        <v>282400</v>
      </c>
      <c r="AO4063" s="12" t="s">
        <v>1486</v>
      </c>
      <c r="AP4063" s="16">
        <v>1</v>
      </c>
      <c r="AQ4063" s="16" t="s">
        <v>204</v>
      </c>
      <c r="AS4063" s="16" t="s">
        <v>2422</v>
      </c>
      <c r="AT4063" s="16" t="s">
        <v>3104</v>
      </c>
      <c r="AU4063" t="s">
        <v>2384</v>
      </c>
      <c r="AV4063" s="15" t="s">
        <v>2635</v>
      </c>
      <c r="AX4063" s="16" t="s">
        <v>204</v>
      </c>
      <c r="AY4063" s="16" t="s">
        <v>207</v>
      </c>
      <c r="AZ4063" s="16" t="s">
        <v>207</v>
      </c>
      <c r="BA4063" s="16" t="s">
        <v>207</v>
      </c>
      <c r="BB4063" s="16" t="s">
        <v>207</v>
      </c>
      <c r="BC4063" s="16">
        <v>1</v>
      </c>
      <c r="BD4063" s="16">
        <f t="shared" ref="BD4063:BD4117" si="931">3.5*BC4063</f>
        <v>3.5</v>
      </c>
      <c r="BE4063" s="16">
        <f t="shared" ref="BE4063:BE4117" si="932">AN4063/160</f>
        <v>1765</v>
      </c>
      <c r="BG4063" s="16">
        <f t="shared" ref="BG4063:BG4117" si="933">1200*AP4063</f>
        <v>1200</v>
      </c>
      <c r="BH4063" s="16">
        <f t="shared" ref="BH4063:BH4117" si="934">640*BC4063</f>
        <v>640</v>
      </c>
      <c r="BI4063" s="16">
        <f t="shared" ref="BI4063:BI4117" si="935">BH4063/80</f>
        <v>8</v>
      </c>
    </row>
    <row r="4064" spans="1:61" ht="20.149999999999999" customHeight="1" x14ac:dyDescent="0.35">
      <c r="A4064">
        <v>4063</v>
      </c>
      <c r="B4064" t="s">
        <v>360</v>
      </c>
      <c r="C4064" t="s">
        <v>10676</v>
      </c>
      <c r="D4064" s="15" t="s">
        <v>4571</v>
      </c>
      <c r="E4064" s="12" t="s">
        <v>98</v>
      </c>
      <c r="G4064" s="12" t="s">
        <v>588</v>
      </c>
      <c r="H4064" s="12" t="s">
        <v>589</v>
      </c>
      <c r="I4064" s="12" t="s">
        <v>1454</v>
      </c>
      <c r="J4064" s="12" t="s">
        <v>4413</v>
      </c>
      <c r="K4064" s="12" t="s">
        <v>4413</v>
      </c>
      <c r="N4064" s="16" t="s">
        <v>206</v>
      </c>
      <c r="O4064" s="16" t="s">
        <v>4548</v>
      </c>
      <c r="P4064" s="12" t="s">
        <v>131</v>
      </c>
      <c r="Q4064" s="16">
        <v>2023</v>
      </c>
      <c r="R4064" s="16">
        <v>1.1499999999999999</v>
      </c>
      <c r="X4064" s="16">
        <v>1</v>
      </c>
      <c r="Z4064" s="16">
        <v>1.1499999999999999</v>
      </c>
      <c r="AA4064" s="16">
        <f t="shared" si="919"/>
        <v>138</v>
      </c>
      <c r="AB4064" s="16" t="s">
        <v>2113</v>
      </c>
      <c r="AC4064" s="16" t="s">
        <v>4415</v>
      </c>
      <c r="AD4064" s="16">
        <f t="shared" si="920"/>
        <v>48300</v>
      </c>
      <c r="AE4064" s="16">
        <f t="shared" si="921"/>
        <v>402.49999999999994</v>
      </c>
      <c r="AF4064" s="16">
        <f t="shared" si="922"/>
        <v>150937.49999999997</v>
      </c>
      <c r="AG4064" s="16">
        <f t="shared" si="923"/>
        <v>114.99999999999999</v>
      </c>
      <c r="AH4064" s="12">
        <f t="shared" si="924"/>
        <v>0</v>
      </c>
      <c r="AI4064" s="16">
        <f t="shared" si="925"/>
        <v>8.0499999999999989</v>
      </c>
      <c r="AJ4064" s="16">
        <f t="shared" si="926"/>
        <v>27772.499999999996</v>
      </c>
      <c r="AK4064" s="16">
        <f t="shared" si="927"/>
        <v>575</v>
      </c>
      <c r="AL4064" s="16">
        <f t="shared" si="928"/>
        <v>5750</v>
      </c>
      <c r="AM4064" s="16">
        <f t="shared" si="929"/>
        <v>92000</v>
      </c>
      <c r="AN4064" s="16">
        <f t="shared" si="930"/>
        <v>324760</v>
      </c>
      <c r="AO4064" s="12" t="s">
        <v>1486</v>
      </c>
      <c r="AP4064" s="16">
        <v>1.1499999999999999</v>
      </c>
      <c r="AQ4064" s="16" t="s">
        <v>204</v>
      </c>
      <c r="AS4064" s="16" t="s">
        <v>2422</v>
      </c>
      <c r="AT4064" s="16" t="s">
        <v>3104</v>
      </c>
      <c r="AU4064" t="s">
        <v>2384</v>
      </c>
      <c r="AV4064" s="15" t="s">
        <v>2635</v>
      </c>
      <c r="AX4064" s="16" t="s">
        <v>204</v>
      </c>
      <c r="AY4064" s="16" t="s">
        <v>207</v>
      </c>
      <c r="AZ4064" s="16" t="s">
        <v>207</v>
      </c>
      <c r="BA4064" s="16" t="s">
        <v>207</v>
      </c>
      <c r="BB4064" s="16" t="s">
        <v>207</v>
      </c>
      <c r="BC4064" s="16">
        <v>1.1499999999999999</v>
      </c>
      <c r="BD4064" s="16">
        <f t="shared" si="931"/>
        <v>4.0249999999999995</v>
      </c>
      <c r="BE4064" s="16">
        <f t="shared" si="932"/>
        <v>2029.75</v>
      </c>
      <c r="BG4064" s="16">
        <f t="shared" si="933"/>
        <v>1380</v>
      </c>
      <c r="BH4064" s="16">
        <f t="shared" si="934"/>
        <v>736</v>
      </c>
      <c r="BI4064" s="16">
        <f t="shared" si="935"/>
        <v>9.1999999999999993</v>
      </c>
    </row>
    <row r="4065" spans="1:61" ht="20.149999999999999" customHeight="1" x14ac:dyDescent="0.35">
      <c r="A4065">
        <v>4064</v>
      </c>
      <c r="B4065" t="s">
        <v>360</v>
      </c>
      <c r="C4065" t="s">
        <v>10677</v>
      </c>
      <c r="D4065" s="15" t="s">
        <v>4572</v>
      </c>
      <c r="E4065" s="12" t="s">
        <v>98</v>
      </c>
      <c r="G4065" s="12" t="s">
        <v>588</v>
      </c>
      <c r="H4065" s="12" t="s">
        <v>589</v>
      </c>
      <c r="I4065" s="12" t="s">
        <v>1454</v>
      </c>
      <c r="J4065" s="12" t="s">
        <v>4413</v>
      </c>
      <c r="K4065" s="12" t="s">
        <v>4413</v>
      </c>
      <c r="N4065" s="16" t="s">
        <v>206</v>
      </c>
      <c r="O4065" s="16" t="s">
        <v>4548</v>
      </c>
      <c r="P4065" s="12" t="s">
        <v>131</v>
      </c>
      <c r="Q4065" s="16">
        <v>2023</v>
      </c>
      <c r="R4065" s="16">
        <v>0.92</v>
      </c>
      <c r="X4065" s="16">
        <v>1</v>
      </c>
      <c r="Z4065" s="16">
        <v>0.92</v>
      </c>
      <c r="AA4065" s="16">
        <f t="shared" si="919"/>
        <v>110.4</v>
      </c>
      <c r="AB4065" s="16" t="s">
        <v>2113</v>
      </c>
      <c r="AC4065" s="16" t="s">
        <v>4454</v>
      </c>
      <c r="AD4065" s="16">
        <f t="shared" si="920"/>
        <v>38640</v>
      </c>
      <c r="AE4065" s="16">
        <f t="shared" si="921"/>
        <v>322</v>
      </c>
      <c r="AF4065" s="16">
        <f t="shared" si="922"/>
        <v>120750</v>
      </c>
      <c r="AG4065" s="16">
        <f t="shared" si="923"/>
        <v>92</v>
      </c>
      <c r="AH4065" s="12">
        <f t="shared" si="924"/>
        <v>0</v>
      </c>
      <c r="AI4065" s="16">
        <f t="shared" si="925"/>
        <v>6.44</v>
      </c>
      <c r="AJ4065" s="16">
        <f t="shared" si="926"/>
        <v>22218</v>
      </c>
      <c r="AK4065" s="16">
        <f t="shared" si="927"/>
        <v>460</v>
      </c>
      <c r="AL4065" s="16">
        <f t="shared" si="928"/>
        <v>4600</v>
      </c>
      <c r="AM4065" s="16">
        <f t="shared" si="929"/>
        <v>73600</v>
      </c>
      <c r="AN4065" s="16">
        <f t="shared" si="930"/>
        <v>259808</v>
      </c>
      <c r="AO4065" s="12" t="s">
        <v>1486</v>
      </c>
      <c r="AP4065" s="16">
        <v>0.92</v>
      </c>
      <c r="AQ4065" s="16" t="s">
        <v>204</v>
      </c>
      <c r="AS4065" s="16" t="s">
        <v>2422</v>
      </c>
      <c r="AT4065" s="16" t="s">
        <v>3104</v>
      </c>
      <c r="AU4065" t="s">
        <v>2384</v>
      </c>
      <c r="AV4065" s="15" t="s">
        <v>2635</v>
      </c>
      <c r="AX4065" s="16" t="s">
        <v>204</v>
      </c>
      <c r="AY4065" s="16" t="s">
        <v>207</v>
      </c>
      <c r="AZ4065" s="16" t="s">
        <v>207</v>
      </c>
      <c r="BA4065" s="16" t="s">
        <v>207</v>
      </c>
      <c r="BB4065" s="16" t="s">
        <v>207</v>
      </c>
      <c r="BC4065" s="16">
        <v>0.92</v>
      </c>
      <c r="BD4065" s="16">
        <f t="shared" si="931"/>
        <v>3.22</v>
      </c>
      <c r="BE4065" s="16">
        <f t="shared" si="932"/>
        <v>1623.8</v>
      </c>
      <c r="BG4065" s="16">
        <f t="shared" si="933"/>
        <v>1104</v>
      </c>
      <c r="BH4065" s="16">
        <f t="shared" si="934"/>
        <v>588.80000000000007</v>
      </c>
      <c r="BI4065" s="16">
        <f t="shared" si="935"/>
        <v>7.3600000000000012</v>
      </c>
    </row>
    <row r="4066" spans="1:61" ht="20.149999999999999" customHeight="1" x14ac:dyDescent="0.35">
      <c r="A4066">
        <v>4065</v>
      </c>
      <c r="B4066" t="s">
        <v>360</v>
      </c>
      <c r="C4066" t="s">
        <v>10678</v>
      </c>
      <c r="D4066" s="15" t="s">
        <v>4573</v>
      </c>
      <c r="E4066" s="12" t="s">
        <v>98</v>
      </c>
      <c r="G4066" s="12" t="s">
        <v>588</v>
      </c>
      <c r="H4066" s="12" t="s">
        <v>589</v>
      </c>
      <c r="I4066" s="12" t="s">
        <v>1454</v>
      </c>
      <c r="J4066" s="12" t="s">
        <v>4413</v>
      </c>
      <c r="K4066" s="12" t="s">
        <v>4413</v>
      </c>
      <c r="N4066" s="16" t="s">
        <v>206</v>
      </c>
      <c r="O4066" s="16" t="s">
        <v>4548</v>
      </c>
      <c r="P4066" s="12" t="s">
        <v>131</v>
      </c>
      <c r="Q4066" s="16">
        <v>2023</v>
      </c>
      <c r="R4066" s="16">
        <v>1.6</v>
      </c>
      <c r="X4066" s="16">
        <v>1</v>
      </c>
      <c r="Z4066" s="16">
        <v>1.6</v>
      </c>
      <c r="AA4066" s="16">
        <f t="shared" si="919"/>
        <v>192</v>
      </c>
      <c r="AB4066" s="16" t="s">
        <v>2113</v>
      </c>
      <c r="AC4066" s="16" t="s">
        <v>4415</v>
      </c>
      <c r="AD4066" s="16">
        <f t="shared" si="920"/>
        <v>67200</v>
      </c>
      <c r="AE4066" s="16">
        <f t="shared" si="921"/>
        <v>560</v>
      </c>
      <c r="AF4066" s="16">
        <f t="shared" si="922"/>
        <v>210000</v>
      </c>
      <c r="AG4066" s="16">
        <f t="shared" si="923"/>
        <v>160</v>
      </c>
      <c r="AH4066" s="12">
        <f t="shared" si="924"/>
        <v>0</v>
      </c>
      <c r="AI4066" s="16">
        <f t="shared" si="925"/>
        <v>11.200000000000001</v>
      </c>
      <c r="AJ4066" s="16">
        <f t="shared" si="926"/>
        <v>38640.000000000007</v>
      </c>
      <c r="AK4066" s="16">
        <f t="shared" si="927"/>
        <v>800</v>
      </c>
      <c r="AL4066" s="16">
        <f t="shared" si="928"/>
        <v>8000</v>
      </c>
      <c r="AM4066" s="16">
        <f t="shared" si="929"/>
        <v>128000</v>
      </c>
      <c r="AN4066" s="16">
        <f t="shared" si="930"/>
        <v>451840</v>
      </c>
      <c r="AO4066" s="12" t="s">
        <v>1486</v>
      </c>
      <c r="AP4066" s="16">
        <v>1.6</v>
      </c>
      <c r="AQ4066" s="16" t="s">
        <v>204</v>
      </c>
      <c r="AS4066" s="16" t="s">
        <v>2422</v>
      </c>
      <c r="AT4066" s="16" t="s">
        <v>3104</v>
      </c>
      <c r="AU4066" t="s">
        <v>2384</v>
      </c>
      <c r="AV4066" s="15" t="s">
        <v>2635</v>
      </c>
      <c r="AX4066" s="16" t="s">
        <v>204</v>
      </c>
      <c r="AY4066" s="16" t="s">
        <v>207</v>
      </c>
      <c r="AZ4066" s="16" t="s">
        <v>207</v>
      </c>
      <c r="BA4066" s="16" t="s">
        <v>207</v>
      </c>
      <c r="BB4066" s="16" t="s">
        <v>207</v>
      </c>
      <c r="BC4066" s="16">
        <v>1.6</v>
      </c>
      <c r="BD4066" s="16">
        <f t="shared" si="931"/>
        <v>5.6000000000000005</v>
      </c>
      <c r="BE4066" s="16">
        <f t="shared" si="932"/>
        <v>2824</v>
      </c>
      <c r="BG4066" s="16">
        <f t="shared" si="933"/>
        <v>1920</v>
      </c>
      <c r="BH4066" s="16">
        <f t="shared" si="934"/>
        <v>1024</v>
      </c>
      <c r="BI4066" s="16">
        <f t="shared" si="935"/>
        <v>12.8</v>
      </c>
    </row>
    <row r="4067" spans="1:61" ht="20.149999999999999" customHeight="1" x14ac:dyDescent="0.35">
      <c r="A4067">
        <v>4066</v>
      </c>
      <c r="B4067" t="s">
        <v>360</v>
      </c>
      <c r="C4067" t="s">
        <v>10679</v>
      </c>
      <c r="D4067" s="15" t="s">
        <v>4574</v>
      </c>
      <c r="E4067" s="12" t="s">
        <v>98</v>
      </c>
      <c r="G4067" s="12" t="s">
        <v>588</v>
      </c>
      <c r="H4067" s="12" t="s">
        <v>589</v>
      </c>
      <c r="I4067" s="12" t="s">
        <v>1454</v>
      </c>
      <c r="J4067" s="12" t="s">
        <v>4413</v>
      </c>
      <c r="K4067" s="12" t="s">
        <v>4413</v>
      </c>
      <c r="N4067" s="16" t="s">
        <v>206</v>
      </c>
      <c r="O4067" s="16" t="s">
        <v>4548</v>
      </c>
      <c r="P4067" s="12" t="s">
        <v>131</v>
      </c>
      <c r="Q4067" s="16">
        <v>2023</v>
      </c>
      <c r="R4067" s="16">
        <v>0.6</v>
      </c>
      <c r="X4067" s="16">
        <v>1</v>
      </c>
      <c r="Z4067" s="16">
        <v>0.6</v>
      </c>
      <c r="AA4067" s="16">
        <f t="shared" si="919"/>
        <v>72</v>
      </c>
      <c r="AB4067" s="16" t="s">
        <v>2113</v>
      </c>
      <c r="AC4067" s="16" t="s">
        <v>4454</v>
      </c>
      <c r="AD4067" s="16">
        <f t="shared" si="920"/>
        <v>25200</v>
      </c>
      <c r="AE4067" s="16">
        <f t="shared" si="921"/>
        <v>210</v>
      </c>
      <c r="AF4067" s="16">
        <f t="shared" si="922"/>
        <v>78750</v>
      </c>
      <c r="AG4067" s="16">
        <f t="shared" si="923"/>
        <v>60</v>
      </c>
      <c r="AH4067" s="12">
        <f t="shared" si="924"/>
        <v>0</v>
      </c>
      <c r="AI4067" s="16">
        <f t="shared" si="925"/>
        <v>4.2</v>
      </c>
      <c r="AJ4067" s="16">
        <f t="shared" si="926"/>
        <v>14490</v>
      </c>
      <c r="AK4067" s="16">
        <f t="shared" si="927"/>
        <v>300</v>
      </c>
      <c r="AL4067" s="16">
        <f t="shared" si="928"/>
        <v>3000</v>
      </c>
      <c r="AM4067" s="16">
        <f t="shared" si="929"/>
        <v>48000</v>
      </c>
      <c r="AN4067" s="16">
        <f t="shared" si="930"/>
        <v>169440</v>
      </c>
      <c r="AO4067" s="12" t="s">
        <v>1486</v>
      </c>
      <c r="AP4067" s="16">
        <v>0.6</v>
      </c>
      <c r="AQ4067" s="16" t="s">
        <v>204</v>
      </c>
      <c r="AS4067" s="16" t="s">
        <v>2422</v>
      </c>
      <c r="AT4067" s="16" t="s">
        <v>3104</v>
      </c>
      <c r="AU4067" t="s">
        <v>2384</v>
      </c>
      <c r="AV4067" s="15" t="s">
        <v>2635</v>
      </c>
      <c r="AX4067" s="16" t="s">
        <v>204</v>
      </c>
      <c r="AY4067" s="16" t="s">
        <v>207</v>
      </c>
      <c r="AZ4067" s="16" t="s">
        <v>207</v>
      </c>
      <c r="BA4067" s="16" t="s">
        <v>207</v>
      </c>
      <c r="BB4067" s="16" t="s">
        <v>207</v>
      </c>
      <c r="BC4067" s="16">
        <v>0.6</v>
      </c>
      <c r="BD4067" s="16">
        <f t="shared" si="931"/>
        <v>2.1</v>
      </c>
      <c r="BE4067" s="16">
        <f t="shared" si="932"/>
        <v>1059</v>
      </c>
      <c r="BG4067" s="16">
        <f t="shared" si="933"/>
        <v>720</v>
      </c>
      <c r="BH4067" s="16">
        <f t="shared" si="934"/>
        <v>384</v>
      </c>
      <c r="BI4067" s="16">
        <f t="shared" si="935"/>
        <v>4.8</v>
      </c>
    </row>
    <row r="4068" spans="1:61" ht="20.149999999999999" customHeight="1" x14ac:dyDescent="0.35">
      <c r="A4068">
        <v>4067</v>
      </c>
      <c r="B4068" t="s">
        <v>360</v>
      </c>
      <c r="C4068" t="s">
        <v>10680</v>
      </c>
      <c r="D4068" s="15" t="s">
        <v>4159</v>
      </c>
      <c r="E4068" s="12" t="s">
        <v>98</v>
      </c>
      <c r="G4068" s="12" t="s">
        <v>588</v>
      </c>
      <c r="H4068" s="12" t="s">
        <v>589</v>
      </c>
      <c r="I4068" s="12" t="s">
        <v>1454</v>
      </c>
      <c r="J4068" s="12" t="s">
        <v>4413</v>
      </c>
      <c r="K4068" s="12" t="s">
        <v>4413</v>
      </c>
      <c r="N4068" s="16" t="s">
        <v>206</v>
      </c>
      <c r="O4068" s="16" t="s">
        <v>4548</v>
      </c>
      <c r="P4068" s="12" t="s">
        <v>131</v>
      </c>
      <c r="Q4068" s="16">
        <v>2023</v>
      </c>
      <c r="R4068" s="16">
        <v>1.2</v>
      </c>
      <c r="X4068" s="16">
        <v>1</v>
      </c>
      <c r="Z4068" s="16">
        <v>1.2</v>
      </c>
      <c r="AA4068" s="16">
        <f t="shared" si="919"/>
        <v>144</v>
      </c>
      <c r="AB4068" s="16" t="s">
        <v>2113</v>
      </c>
      <c r="AC4068" s="16" t="s">
        <v>4415</v>
      </c>
      <c r="AD4068" s="16">
        <f t="shared" si="920"/>
        <v>50400</v>
      </c>
      <c r="AE4068" s="16">
        <f t="shared" si="921"/>
        <v>420</v>
      </c>
      <c r="AF4068" s="16">
        <f t="shared" si="922"/>
        <v>157500</v>
      </c>
      <c r="AG4068" s="16">
        <f t="shared" si="923"/>
        <v>120</v>
      </c>
      <c r="AH4068" s="12">
        <f t="shared" si="924"/>
        <v>0</v>
      </c>
      <c r="AI4068" s="16">
        <f t="shared" si="925"/>
        <v>8.4</v>
      </c>
      <c r="AJ4068" s="16">
        <f t="shared" si="926"/>
        <v>28980</v>
      </c>
      <c r="AK4068" s="16">
        <f t="shared" si="927"/>
        <v>600</v>
      </c>
      <c r="AL4068" s="16">
        <f t="shared" si="928"/>
        <v>6000</v>
      </c>
      <c r="AM4068" s="16">
        <f t="shared" si="929"/>
        <v>96000</v>
      </c>
      <c r="AN4068" s="16">
        <f t="shared" si="930"/>
        <v>338880</v>
      </c>
      <c r="AO4068" s="12" t="s">
        <v>1486</v>
      </c>
      <c r="AP4068" s="16">
        <v>1.2</v>
      </c>
      <c r="AQ4068" s="16" t="s">
        <v>204</v>
      </c>
      <c r="AS4068" s="16" t="s">
        <v>2422</v>
      </c>
      <c r="AT4068" s="16" t="s">
        <v>3104</v>
      </c>
      <c r="AU4068" t="s">
        <v>2384</v>
      </c>
      <c r="AV4068" s="15" t="s">
        <v>2635</v>
      </c>
      <c r="AX4068" s="16" t="s">
        <v>204</v>
      </c>
      <c r="AY4068" s="16" t="s">
        <v>207</v>
      </c>
      <c r="AZ4068" s="16" t="s">
        <v>207</v>
      </c>
      <c r="BA4068" s="16" t="s">
        <v>207</v>
      </c>
      <c r="BB4068" s="16" t="s">
        <v>207</v>
      </c>
      <c r="BC4068" s="16">
        <v>1.2</v>
      </c>
      <c r="BD4068" s="16">
        <f t="shared" si="931"/>
        <v>4.2</v>
      </c>
      <c r="BE4068" s="16">
        <f t="shared" si="932"/>
        <v>2118</v>
      </c>
      <c r="BG4068" s="16">
        <f t="shared" si="933"/>
        <v>1440</v>
      </c>
      <c r="BH4068" s="16">
        <f t="shared" si="934"/>
        <v>768</v>
      </c>
      <c r="BI4068" s="16">
        <f t="shared" si="935"/>
        <v>9.6</v>
      </c>
    </row>
    <row r="4069" spans="1:61" ht="20.149999999999999" customHeight="1" x14ac:dyDescent="0.35">
      <c r="A4069">
        <v>4068</v>
      </c>
      <c r="B4069" t="s">
        <v>360</v>
      </c>
      <c r="C4069" t="s">
        <v>10681</v>
      </c>
      <c r="D4069" s="15" t="s">
        <v>4575</v>
      </c>
      <c r="E4069" s="12" t="s">
        <v>98</v>
      </c>
      <c r="G4069" s="12" t="s">
        <v>588</v>
      </c>
      <c r="H4069" s="12" t="s">
        <v>589</v>
      </c>
      <c r="I4069" s="12" t="s">
        <v>1454</v>
      </c>
      <c r="J4069" s="12" t="s">
        <v>4413</v>
      </c>
      <c r="K4069" s="12" t="s">
        <v>4413</v>
      </c>
      <c r="N4069" s="16" t="s">
        <v>206</v>
      </c>
      <c r="O4069" s="16" t="s">
        <v>4548</v>
      </c>
      <c r="P4069" s="12" t="s">
        <v>131</v>
      </c>
      <c r="Q4069" s="16">
        <v>2023</v>
      </c>
      <c r="R4069" s="16">
        <v>2.94</v>
      </c>
      <c r="X4069" s="16">
        <v>1</v>
      </c>
      <c r="Z4069" s="16">
        <v>2.94</v>
      </c>
      <c r="AA4069" s="16">
        <f t="shared" si="919"/>
        <v>352.8</v>
      </c>
      <c r="AB4069" s="16" t="s">
        <v>2113</v>
      </c>
      <c r="AC4069" s="16" t="s">
        <v>4454</v>
      </c>
      <c r="AD4069" s="16">
        <f t="shared" si="920"/>
        <v>123480</v>
      </c>
      <c r="AE4069" s="16">
        <f t="shared" si="921"/>
        <v>1029</v>
      </c>
      <c r="AF4069" s="16">
        <f t="shared" si="922"/>
        <v>385875</v>
      </c>
      <c r="AG4069" s="16">
        <f t="shared" si="923"/>
        <v>294</v>
      </c>
      <c r="AH4069" s="12">
        <f t="shared" si="924"/>
        <v>0</v>
      </c>
      <c r="AI4069" s="16">
        <f t="shared" si="925"/>
        <v>20.58</v>
      </c>
      <c r="AJ4069" s="16">
        <f t="shared" si="926"/>
        <v>71001</v>
      </c>
      <c r="AK4069" s="16">
        <f t="shared" si="927"/>
        <v>1470</v>
      </c>
      <c r="AL4069" s="16">
        <f t="shared" si="928"/>
        <v>14700</v>
      </c>
      <c r="AM4069" s="16">
        <f t="shared" si="929"/>
        <v>235200</v>
      </c>
      <c r="AN4069" s="16">
        <f t="shared" si="930"/>
        <v>830256</v>
      </c>
      <c r="AO4069" s="12" t="s">
        <v>1486</v>
      </c>
      <c r="AP4069" s="16">
        <v>2.94</v>
      </c>
      <c r="AQ4069" s="16" t="s">
        <v>204</v>
      </c>
      <c r="AS4069" s="16" t="s">
        <v>2422</v>
      </c>
      <c r="AT4069" s="16" t="s">
        <v>3104</v>
      </c>
      <c r="AU4069" t="s">
        <v>2384</v>
      </c>
      <c r="AV4069" s="15" t="s">
        <v>2635</v>
      </c>
      <c r="AX4069" s="16" t="s">
        <v>204</v>
      </c>
      <c r="AY4069" s="16" t="s">
        <v>207</v>
      </c>
      <c r="AZ4069" s="16" t="s">
        <v>207</v>
      </c>
      <c r="BA4069" s="16" t="s">
        <v>207</v>
      </c>
      <c r="BB4069" s="16" t="s">
        <v>207</v>
      </c>
      <c r="BC4069" s="16">
        <v>2.94</v>
      </c>
      <c r="BD4069" s="16">
        <f t="shared" si="931"/>
        <v>10.29</v>
      </c>
      <c r="BE4069" s="16">
        <f t="shared" si="932"/>
        <v>5189.1000000000004</v>
      </c>
      <c r="BG4069" s="16">
        <f t="shared" si="933"/>
        <v>3528</v>
      </c>
      <c r="BH4069" s="16">
        <f t="shared" si="934"/>
        <v>1881.6</v>
      </c>
      <c r="BI4069" s="16">
        <f t="shared" si="935"/>
        <v>23.52</v>
      </c>
    </row>
    <row r="4070" spans="1:61" ht="20.149999999999999" customHeight="1" x14ac:dyDescent="0.35">
      <c r="A4070">
        <v>4069</v>
      </c>
      <c r="B4070" t="s">
        <v>360</v>
      </c>
      <c r="C4070" t="s">
        <v>10682</v>
      </c>
      <c r="D4070" s="15" t="s">
        <v>4576</v>
      </c>
      <c r="E4070" s="12" t="s">
        <v>98</v>
      </c>
      <c r="G4070" s="12" t="s">
        <v>588</v>
      </c>
      <c r="H4070" s="12" t="s">
        <v>589</v>
      </c>
      <c r="I4070" s="12" t="s">
        <v>1454</v>
      </c>
      <c r="J4070" s="12" t="s">
        <v>4413</v>
      </c>
      <c r="K4070" s="12" t="s">
        <v>4413</v>
      </c>
      <c r="N4070" s="16" t="s">
        <v>206</v>
      </c>
      <c r="O4070" s="16" t="s">
        <v>4548</v>
      </c>
      <c r="P4070" s="12" t="s">
        <v>131</v>
      </c>
      <c r="Q4070" s="16">
        <v>2023</v>
      </c>
      <c r="R4070" s="16">
        <v>1.22</v>
      </c>
      <c r="X4070" s="16">
        <v>1</v>
      </c>
      <c r="Z4070" s="16">
        <v>1.22</v>
      </c>
      <c r="AA4070" s="16">
        <f t="shared" si="919"/>
        <v>146.4</v>
      </c>
      <c r="AB4070" s="16" t="s">
        <v>2113</v>
      </c>
      <c r="AC4070" s="16" t="s">
        <v>4415</v>
      </c>
      <c r="AD4070" s="16">
        <f t="shared" si="920"/>
        <v>51240</v>
      </c>
      <c r="AE4070" s="16">
        <f t="shared" si="921"/>
        <v>427</v>
      </c>
      <c r="AF4070" s="16">
        <f t="shared" si="922"/>
        <v>160125</v>
      </c>
      <c r="AG4070" s="16">
        <f t="shared" si="923"/>
        <v>122</v>
      </c>
      <c r="AH4070" s="12">
        <f t="shared" si="924"/>
        <v>0</v>
      </c>
      <c r="AI4070" s="16">
        <f t="shared" si="925"/>
        <v>8.5399999999999991</v>
      </c>
      <c r="AJ4070" s="16">
        <f t="shared" si="926"/>
        <v>29462.999999999996</v>
      </c>
      <c r="AK4070" s="16">
        <f t="shared" si="927"/>
        <v>610</v>
      </c>
      <c r="AL4070" s="16">
        <f t="shared" si="928"/>
        <v>6100</v>
      </c>
      <c r="AM4070" s="16">
        <f t="shared" si="929"/>
        <v>97600</v>
      </c>
      <c r="AN4070" s="16">
        <f t="shared" si="930"/>
        <v>344528</v>
      </c>
      <c r="AO4070" s="12" t="s">
        <v>1486</v>
      </c>
      <c r="AP4070" s="16">
        <v>1.22</v>
      </c>
      <c r="AQ4070" s="16" t="s">
        <v>204</v>
      </c>
      <c r="AS4070" s="16" t="s">
        <v>2422</v>
      </c>
      <c r="AT4070" s="16" t="s">
        <v>3104</v>
      </c>
      <c r="AU4070" t="s">
        <v>2384</v>
      </c>
      <c r="AV4070" s="15" t="s">
        <v>2635</v>
      </c>
      <c r="AX4070" s="16" t="s">
        <v>204</v>
      </c>
      <c r="AY4070" s="16" t="s">
        <v>207</v>
      </c>
      <c r="AZ4070" s="16" t="s">
        <v>207</v>
      </c>
      <c r="BA4070" s="16" t="s">
        <v>207</v>
      </c>
      <c r="BB4070" s="16" t="s">
        <v>207</v>
      </c>
      <c r="BC4070" s="16">
        <v>1.22</v>
      </c>
      <c r="BD4070" s="16">
        <f t="shared" si="931"/>
        <v>4.2699999999999996</v>
      </c>
      <c r="BE4070" s="16">
        <f t="shared" si="932"/>
        <v>2153.3000000000002</v>
      </c>
      <c r="BG4070" s="16">
        <f t="shared" si="933"/>
        <v>1464</v>
      </c>
      <c r="BH4070" s="16">
        <f t="shared" si="934"/>
        <v>780.8</v>
      </c>
      <c r="BI4070" s="16">
        <f t="shared" si="935"/>
        <v>9.76</v>
      </c>
    </row>
    <row r="4071" spans="1:61" ht="20.149999999999999" customHeight="1" x14ac:dyDescent="0.35">
      <c r="A4071">
        <v>4070</v>
      </c>
      <c r="B4071" t="s">
        <v>360</v>
      </c>
      <c r="C4071" t="s">
        <v>10683</v>
      </c>
      <c r="D4071" s="15" t="s">
        <v>4577</v>
      </c>
      <c r="E4071" s="12" t="s">
        <v>98</v>
      </c>
      <c r="G4071" s="12" t="s">
        <v>588</v>
      </c>
      <c r="H4071" s="12" t="s">
        <v>589</v>
      </c>
      <c r="I4071" s="12" t="s">
        <v>1454</v>
      </c>
      <c r="J4071" s="12" t="s">
        <v>4413</v>
      </c>
      <c r="K4071" s="12" t="s">
        <v>4413</v>
      </c>
      <c r="N4071" s="16" t="s">
        <v>206</v>
      </c>
      <c r="O4071" s="16" t="s">
        <v>4548</v>
      </c>
      <c r="P4071" s="12" t="s">
        <v>131</v>
      </c>
      <c r="Q4071" s="16">
        <v>2023</v>
      </c>
      <c r="R4071" s="16">
        <v>2.2999999999999998</v>
      </c>
      <c r="X4071" s="16">
        <v>1</v>
      </c>
      <c r="Z4071" s="16">
        <v>2.2999999999999998</v>
      </c>
      <c r="AA4071" s="16">
        <f t="shared" si="919"/>
        <v>276</v>
      </c>
      <c r="AB4071" s="16" t="s">
        <v>2113</v>
      </c>
      <c r="AC4071" s="16" t="s">
        <v>4454</v>
      </c>
      <c r="AD4071" s="16">
        <f t="shared" si="920"/>
        <v>96600</v>
      </c>
      <c r="AE4071" s="16">
        <f t="shared" si="921"/>
        <v>804.99999999999989</v>
      </c>
      <c r="AF4071" s="16">
        <f t="shared" si="922"/>
        <v>301874.99999999994</v>
      </c>
      <c r="AG4071" s="16">
        <f t="shared" si="923"/>
        <v>229.99999999999997</v>
      </c>
      <c r="AH4071" s="12">
        <f t="shared" si="924"/>
        <v>0</v>
      </c>
      <c r="AI4071" s="16">
        <f t="shared" si="925"/>
        <v>16.099999999999998</v>
      </c>
      <c r="AJ4071" s="16">
        <f t="shared" si="926"/>
        <v>55544.999999999993</v>
      </c>
      <c r="AK4071" s="16">
        <f t="shared" si="927"/>
        <v>1150</v>
      </c>
      <c r="AL4071" s="16">
        <f t="shared" si="928"/>
        <v>11500</v>
      </c>
      <c r="AM4071" s="16">
        <f t="shared" si="929"/>
        <v>184000</v>
      </c>
      <c r="AN4071" s="16">
        <f t="shared" si="930"/>
        <v>649520</v>
      </c>
      <c r="AO4071" s="12" t="s">
        <v>1486</v>
      </c>
      <c r="AP4071" s="16">
        <v>2.2999999999999998</v>
      </c>
      <c r="AQ4071" s="16" t="s">
        <v>204</v>
      </c>
      <c r="AS4071" s="16" t="s">
        <v>2422</v>
      </c>
      <c r="AT4071" s="16" t="s">
        <v>3104</v>
      </c>
      <c r="AU4071" t="s">
        <v>2384</v>
      </c>
      <c r="AV4071" s="15" t="s">
        <v>2635</v>
      </c>
      <c r="AX4071" s="16" t="s">
        <v>204</v>
      </c>
      <c r="AY4071" s="16" t="s">
        <v>207</v>
      </c>
      <c r="AZ4071" s="16" t="s">
        <v>207</v>
      </c>
      <c r="BA4071" s="16" t="s">
        <v>207</v>
      </c>
      <c r="BB4071" s="16" t="s">
        <v>207</v>
      </c>
      <c r="BC4071" s="16">
        <v>2.2999999999999998</v>
      </c>
      <c r="BD4071" s="16">
        <f t="shared" si="931"/>
        <v>8.0499999999999989</v>
      </c>
      <c r="BE4071" s="16">
        <f t="shared" si="932"/>
        <v>4059.5</v>
      </c>
      <c r="BG4071" s="16">
        <f t="shared" si="933"/>
        <v>2760</v>
      </c>
      <c r="BH4071" s="16">
        <f t="shared" si="934"/>
        <v>1472</v>
      </c>
      <c r="BI4071" s="16">
        <f t="shared" si="935"/>
        <v>18.399999999999999</v>
      </c>
    </row>
    <row r="4072" spans="1:61" ht="20.149999999999999" customHeight="1" x14ac:dyDescent="0.35">
      <c r="A4072">
        <v>4071</v>
      </c>
      <c r="B4072" t="s">
        <v>360</v>
      </c>
      <c r="C4072" t="s">
        <v>10684</v>
      </c>
      <c r="D4072" s="15" t="s">
        <v>2034</v>
      </c>
      <c r="E4072" s="12" t="s">
        <v>98</v>
      </c>
      <c r="G4072" s="12" t="s">
        <v>588</v>
      </c>
      <c r="H4072" s="12" t="s">
        <v>589</v>
      </c>
      <c r="I4072" s="12" t="s">
        <v>1454</v>
      </c>
      <c r="J4072" s="12" t="s">
        <v>4413</v>
      </c>
      <c r="K4072" s="12" t="s">
        <v>4413</v>
      </c>
      <c r="N4072" s="16" t="s">
        <v>206</v>
      </c>
      <c r="O4072" s="16" t="s">
        <v>4548</v>
      </c>
      <c r="P4072" s="12" t="s">
        <v>131</v>
      </c>
      <c r="Q4072" s="16">
        <v>2023</v>
      </c>
      <c r="R4072" s="16">
        <v>1.2</v>
      </c>
      <c r="X4072" s="16">
        <v>1</v>
      </c>
      <c r="Z4072" s="16">
        <v>1.2</v>
      </c>
      <c r="AA4072" s="16">
        <f t="shared" si="919"/>
        <v>144</v>
      </c>
      <c r="AB4072" s="16" t="s">
        <v>2113</v>
      </c>
      <c r="AC4072" s="16" t="s">
        <v>4415</v>
      </c>
      <c r="AD4072" s="16">
        <f t="shared" si="920"/>
        <v>50400</v>
      </c>
      <c r="AE4072" s="16">
        <f t="shared" si="921"/>
        <v>420</v>
      </c>
      <c r="AF4072" s="16">
        <f t="shared" si="922"/>
        <v>157500</v>
      </c>
      <c r="AG4072" s="16">
        <f t="shared" si="923"/>
        <v>120</v>
      </c>
      <c r="AH4072" s="12">
        <f t="shared" si="924"/>
        <v>0</v>
      </c>
      <c r="AI4072" s="16">
        <f t="shared" si="925"/>
        <v>8.4</v>
      </c>
      <c r="AJ4072" s="16">
        <f t="shared" si="926"/>
        <v>28980</v>
      </c>
      <c r="AK4072" s="16">
        <f t="shared" si="927"/>
        <v>600</v>
      </c>
      <c r="AL4072" s="16">
        <f t="shared" si="928"/>
        <v>6000</v>
      </c>
      <c r="AM4072" s="16">
        <f t="shared" si="929"/>
        <v>96000</v>
      </c>
      <c r="AN4072" s="16">
        <f t="shared" si="930"/>
        <v>338880</v>
      </c>
      <c r="AO4072" s="12" t="s">
        <v>1486</v>
      </c>
      <c r="AP4072" s="16">
        <v>1.2</v>
      </c>
      <c r="AQ4072" s="16" t="s">
        <v>204</v>
      </c>
      <c r="AS4072" s="16" t="s">
        <v>2422</v>
      </c>
      <c r="AT4072" s="16" t="s">
        <v>3104</v>
      </c>
      <c r="AU4072" t="s">
        <v>2384</v>
      </c>
      <c r="AV4072" s="15" t="s">
        <v>2635</v>
      </c>
      <c r="AX4072" s="16" t="s">
        <v>204</v>
      </c>
      <c r="AY4072" s="16" t="s">
        <v>207</v>
      </c>
      <c r="AZ4072" s="16" t="s">
        <v>207</v>
      </c>
      <c r="BA4072" s="16" t="s">
        <v>207</v>
      </c>
      <c r="BB4072" s="16" t="s">
        <v>207</v>
      </c>
      <c r="BC4072" s="16">
        <v>1.2</v>
      </c>
      <c r="BD4072" s="16">
        <f t="shared" si="931"/>
        <v>4.2</v>
      </c>
      <c r="BE4072" s="16">
        <f t="shared" si="932"/>
        <v>2118</v>
      </c>
      <c r="BG4072" s="16">
        <f t="shared" si="933"/>
        <v>1440</v>
      </c>
      <c r="BH4072" s="16">
        <f t="shared" si="934"/>
        <v>768</v>
      </c>
      <c r="BI4072" s="16">
        <f t="shared" si="935"/>
        <v>9.6</v>
      </c>
    </row>
    <row r="4073" spans="1:61" ht="20.149999999999999" customHeight="1" x14ac:dyDescent="0.35">
      <c r="A4073">
        <v>4072</v>
      </c>
      <c r="B4073" t="s">
        <v>360</v>
      </c>
      <c r="C4073" t="s">
        <v>10685</v>
      </c>
      <c r="D4073" s="15" t="s">
        <v>4510</v>
      </c>
      <c r="E4073" s="12" t="s">
        <v>98</v>
      </c>
      <c r="G4073" s="12" t="s">
        <v>588</v>
      </c>
      <c r="H4073" s="12" t="s">
        <v>589</v>
      </c>
      <c r="I4073" s="12" t="s">
        <v>1454</v>
      </c>
      <c r="J4073" s="12" t="s">
        <v>4413</v>
      </c>
      <c r="K4073" s="12" t="s">
        <v>4413</v>
      </c>
      <c r="N4073" s="16" t="s">
        <v>206</v>
      </c>
      <c r="O4073" s="16" t="s">
        <v>4548</v>
      </c>
      <c r="P4073" s="12" t="s">
        <v>131</v>
      </c>
      <c r="Q4073" s="16">
        <v>2023</v>
      </c>
      <c r="R4073" s="16">
        <v>2.4</v>
      </c>
      <c r="X4073" s="16">
        <v>1</v>
      </c>
      <c r="Z4073" s="16">
        <v>2.4</v>
      </c>
      <c r="AA4073" s="16">
        <f t="shared" si="919"/>
        <v>288</v>
      </c>
      <c r="AB4073" s="16" t="s">
        <v>2113</v>
      </c>
      <c r="AC4073" s="16" t="s">
        <v>4454</v>
      </c>
      <c r="AD4073" s="16">
        <f t="shared" si="920"/>
        <v>100800</v>
      </c>
      <c r="AE4073" s="16">
        <f t="shared" si="921"/>
        <v>840</v>
      </c>
      <c r="AF4073" s="16">
        <f t="shared" si="922"/>
        <v>315000</v>
      </c>
      <c r="AG4073" s="16">
        <f t="shared" si="923"/>
        <v>240</v>
      </c>
      <c r="AH4073" s="12">
        <f t="shared" si="924"/>
        <v>0</v>
      </c>
      <c r="AI4073" s="16">
        <f t="shared" si="925"/>
        <v>16.8</v>
      </c>
      <c r="AJ4073" s="16">
        <f t="shared" si="926"/>
        <v>57960</v>
      </c>
      <c r="AK4073" s="16">
        <f t="shared" si="927"/>
        <v>1200</v>
      </c>
      <c r="AL4073" s="16">
        <f t="shared" si="928"/>
        <v>12000</v>
      </c>
      <c r="AM4073" s="16">
        <f t="shared" si="929"/>
        <v>192000</v>
      </c>
      <c r="AN4073" s="16">
        <f t="shared" si="930"/>
        <v>677760</v>
      </c>
      <c r="AO4073" s="12" t="s">
        <v>1486</v>
      </c>
      <c r="AP4073" s="16">
        <v>2.4</v>
      </c>
      <c r="AQ4073" s="16" t="s">
        <v>204</v>
      </c>
      <c r="AS4073" s="16" t="s">
        <v>2422</v>
      </c>
      <c r="AT4073" s="16" t="s">
        <v>3104</v>
      </c>
      <c r="AU4073" t="s">
        <v>2384</v>
      </c>
      <c r="AV4073" s="15" t="s">
        <v>2635</v>
      </c>
      <c r="AX4073" s="16" t="s">
        <v>204</v>
      </c>
      <c r="AY4073" s="16" t="s">
        <v>207</v>
      </c>
      <c r="AZ4073" s="16" t="s">
        <v>207</v>
      </c>
      <c r="BA4073" s="16" t="s">
        <v>207</v>
      </c>
      <c r="BB4073" s="16" t="s">
        <v>207</v>
      </c>
      <c r="BC4073" s="16">
        <v>2.4</v>
      </c>
      <c r="BD4073" s="16">
        <f t="shared" si="931"/>
        <v>8.4</v>
      </c>
      <c r="BE4073" s="16">
        <f t="shared" si="932"/>
        <v>4236</v>
      </c>
      <c r="BG4073" s="16">
        <f t="shared" si="933"/>
        <v>2880</v>
      </c>
      <c r="BH4073" s="16">
        <f t="shared" si="934"/>
        <v>1536</v>
      </c>
      <c r="BI4073" s="16">
        <f t="shared" si="935"/>
        <v>19.2</v>
      </c>
    </row>
    <row r="4074" spans="1:61" ht="20.149999999999999" customHeight="1" x14ac:dyDescent="0.35">
      <c r="A4074">
        <v>4073</v>
      </c>
      <c r="B4074" t="s">
        <v>360</v>
      </c>
      <c r="C4074" t="s">
        <v>10686</v>
      </c>
      <c r="D4074" s="15" t="s">
        <v>4578</v>
      </c>
      <c r="E4074" s="12" t="s">
        <v>98</v>
      </c>
      <c r="G4074" s="12" t="s">
        <v>588</v>
      </c>
      <c r="H4074" s="12" t="s">
        <v>589</v>
      </c>
      <c r="I4074" s="12" t="s">
        <v>1454</v>
      </c>
      <c r="J4074" s="12" t="s">
        <v>4413</v>
      </c>
      <c r="K4074" s="12" t="s">
        <v>4413</v>
      </c>
      <c r="N4074" s="16" t="s">
        <v>206</v>
      </c>
      <c r="O4074" s="16" t="s">
        <v>4548</v>
      </c>
      <c r="P4074" s="12" t="s">
        <v>131</v>
      </c>
      <c r="Q4074" s="16">
        <v>2023</v>
      </c>
      <c r="R4074" s="16">
        <v>1.8</v>
      </c>
      <c r="X4074" s="16">
        <v>1</v>
      </c>
      <c r="Z4074" s="16">
        <v>1.8</v>
      </c>
      <c r="AA4074" s="16">
        <f t="shared" si="919"/>
        <v>216</v>
      </c>
      <c r="AB4074" s="16" t="s">
        <v>2113</v>
      </c>
      <c r="AC4074" s="16" t="s">
        <v>4415</v>
      </c>
      <c r="AD4074" s="16">
        <f t="shared" si="920"/>
        <v>75600</v>
      </c>
      <c r="AE4074" s="16">
        <f t="shared" si="921"/>
        <v>630</v>
      </c>
      <c r="AF4074" s="16">
        <f t="shared" si="922"/>
        <v>236250</v>
      </c>
      <c r="AG4074" s="16">
        <f t="shared" si="923"/>
        <v>180</v>
      </c>
      <c r="AH4074" s="12">
        <f t="shared" si="924"/>
        <v>0</v>
      </c>
      <c r="AI4074" s="16">
        <f t="shared" si="925"/>
        <v>12.6</v>
      </c>
      <c r="AJ4074" s="16">
        <f t="shared" si="926"/>
        <v>43470</v>
      </c>
      <c r="AK4074" s="16">
        <f t="shared" si="927"/>
        <v>900</v>
      </c>
      <c r="AL4074" s="16">
        <f t="shared" si="928"/>
        <v>9000</v>
      </c>
      <c r="AM4074" s="16">
        <f t="shared" si="929"/>
        <v>144000</v>
      </c>
      <c r="AN4074" s="16">
        <f t="shared" si="930"/>
        <v>508320</v>
      </c>
      <c r="AO4074" s="12" t="s">
        <v>1486</v>
      </c>
      <c r="AP4074" s="16">
        <v>1.8</v>
      </c>
      <c r="AQ4074" s="16" t="s">
        <v>204</v>
      </c>
      <c r="AS4074" s="16" t="s">
        <v>2422</v>
      </c>
      <c r="AT4074" s="16" t="s">
        <v>3104</v>
      </c>
      <c r="AU4074" t="s">
        <v>2384</v>
      </c>
      <c r="AV4074" s="15" t="s">
        <v>2635</v>
      </c>
      <c r="AX4074" s="16" t="s">
        <v>204</v>
      </c>
      <c r="AY4074" s="16" t="s">
        <v>207</v>
      </c>
      <c r="AZ4074" s="16" t="s">
        <v>207</v>
      </c>
      <c r="BA4074" s="16" t="s">
        <v>207</v>
      </c>
      <c r="BB4074" s="16" t="s">
        <v>207</v>
      </c>
      <c r="BC4074" s="16">
        <v>1.8</v>
      </c>
      <c r="BD4074" s="16">
        <f t="shared" si="931"/>
        <v>6.3</v>
      </c>
      <c r="BE4074" s="16">
        <f t="shared" si="932"/>
        <v>3177</v>
      </c>
      <c r="BG4074" s="16">
        <f t="shared" si="933"/>
        <v>2160</v>
      </c>
      <c r="BH4074" s="16">
        <f t="shared" si="934"/>
        <v>1152</v>
      </c>
      <c r="BI4074" s="16">
        <f t="shared" si="935"/>
        <v>14.4</v>
      </c>
    </row>
    <row r="4075" spans="1:61" ht="20.149999999999999" customHeight="1" x14ac:dyDescent="0.35">
      <c r="A4075">
        <v>4074</v>
      </c>
      <c r="B4075" t="s">
        <v>360</v>
      </c>
      <c r="C4075" t="s">
        <v>10687</v>
      </c>
      <c r="D4075" s="15" t="s">
        <v>1045</v>
      </c>
      <c r="E4075" s="12" t="s">
        <v>98</v>
      </c>
      <c r="G4075" s="12" t="s">
        <v>588</v>
      </c>
      <c r="H4075" s="12" t="s">
        <v>589</v>
      </c>
      <c r="I4075" s="12" t="s">
        <v>1454</v>
      </c>
      <c r="J4075" s="12" t="s">
        <v>4413</v>
      </c>
      <c r="K4075" s="12" t="s">
        <v>4413</v>
      </c>
      <c r="N4075" s="16" t="s">
        <v>206</v>
      </c>
      <c r="O4075" s="16" t="s">
        <v>4548</v>
      </c>
      <c r="P4075" s="12" t="s">
        <v>131</v>
      </c>
      <c r="Q4075" s="16">
        <v>2023</v>
      </c>
      <c r="R4075" s="16">
        <v>0.64</v>
      </c>
      <c r="X4075" s="16">
        <v>1</v>
      </c>
      <c r="Z4075" s="16">
        <v>0.64</v>
      </c>
      <c r="AA4075" s="16">
        <f t="shared" si="919"/>
        <v>76.8</v>
      </c>
      <c r="AB4075" s="16" t="s">
        <v>2113</v>
      </c>
      <c r="AC4075" s="16" t="s">
        <v>4454</v>
      </c>
      <c r="AD4075" s="16">
        <f t="shared" si="920"/>
        <v>26880</v>
      </c>
      <c r="AE4075" s="16">
        <f t="shared" si="921"/>
        <v>224</v>
      </c>
      <c r="AF4075" s="16">
        <f t="shared" si="922"/>
        <v>84000</v>
      </c>
      <c r="AG4075" s="16">
        <f t="shared" si="923"/>
        <v>64</v>
      </c>
      <c r="AH4075" s="12">
        <f t="shared" si="924"/>
        <v>0</v>
      </c>
      <c r="AI4075" s="16">
        <f t="shared" si="925"/>
        <v>4.4800000000000004</v>
      </c>
      <c r="AJ4075" s="16">
        <f t="shared" si="926"/>
        <v>15456.000000000002</v>
      </c>
      <c r="AK4075" s="16">
        <f t="shared" si="927"/>
        <v>320</v>
      </c>
      <c r="AL4075" s="16">
        <f t="shared" si="928"/>
        <v>3200</v>
      </c>
      <c r="AM4075" s="16">
        <f t="shared" si="929"/>
        <v>51200</v>
      </c>
      <c r="AN4075" s="16">
        <f t="shared" si="930"/>
        <v>180736</v>
      </c>
      <c r="AO4075" s="12" t="s">
        <v>1486</v>
      </c>
      <c r="AP4075" s="16">
        <v>0.64</v>
      </c>
      <c r="AQ4075" s="16" t="s">
        <v>204</v>
      </c>
      <c r="AS4075" s="16" t="s">
        <v>2422</v>
      </c>
      <c r="AT4075" s="16" t="s">
        <v>3104</v>
      </c>
      <c r="AU4075" t="s">
        <v>2384</v>
      </c>
      <c r="AV4075" s="15" t="s">
        <v>2635</v>
      </c>
      <c r="AX4075" s="16" t="s">
        <v>204</v>
      </c>
      <c r="AY4075" s="16" t="s">
        <v>207</v>
      </c>
      <c r="AZ4075" s="16" t="s">
        <v>207</v>
      </c>
      <c r="BA4075" s="16" t="s">
        <v>207</v>
      </c>
      <c r="BB4075" s="16" t="s">
        <v>207</v>
      </c>
      <c r="BC4075" s="16">
        <v>0.64</v>
      </c>
      <c r="BD4075" s="16">
        <f t="shared" si="931"/>
        <v>2.2400000000000002</v>
      </c>
      <c r="BE4075" s="16">
        <f t="shared" si="932"/>
        <v>1129.5999999999999</v>
      </c>
      <c r="BG4075" s="16">
        <f t="shared" si="933"/>
        <v>768</v>
      </c>
      <c r="BH4075" s="16">
        <f t="shared" si="934"/>
        <v>409.6</v>
      </c>
      <c r="BI4075" s="16">
        <f t="shared" si="935"/>
        <v>5.12</v>
      </c>
    </row>
    <row r="4076" spans="1:61" ht="20.149999999999999" customHeight="1" x14ac:dyDescent="0.35">
      <c r="A4076">
        <v>4075</v>
      </c>
      <c r="B4076" t="s">
        <v>360</v>
      </c>
      <c r="C4076" t="s">
        <v>10688</v>
      </c>
      <c r="D4076" s="15" t="s">
        <v>665</v>
      </c>
      <c r="E4076" s="12" t="s">
        <v>98</v>
      </c>
      <c r="G4076" s="12" t="s">
        <v>588</v>
      </c>
      <c r="H4076" s="12" t="s">
        <v>589</v>
      </c>
      <c r="I4076" s="12" t="s">
        <v>1454</v>
      </c>
      <c r="J4076" s="12" t="s">
        <v>4413</v>
      </c>
      <c r="K4076" s="12" t="s">
        <v>4413</v>
      </c>
      <c r="N4076" s="16" t="s">
        <v>206</v>
      </c>
      <c r="O4076" s="16" t="s">
        <v>4548</v>
      </c>
      <c r="P4076" s="12" t="s">
        <v>131</v>
      </c>
      <c r="Q4076" s="16">
        <v>2023</v>
      </c>
      <c r="R4076" s="16">
        <v>1.23</v>
      </c>
      <c r="X4076" s="16">
        <v>1</v>
      </c>
      <c r="Z4076" s="16">
        <v>1.23</v>
      </c>
      <c r="AA4076" s="16">
        <f t="shared" si="919"/>
        <v>147.6</v>
      </c>
      <c r="AB4076" s="16" t="s">
        <v>2113</v>
      </c>
      <c r="AC4076" s="16" t="s">
        <v>4415</v>
      </c>
      <c r="AD4076" s="16">
        <f t="shared" si="920"/>
        <v>51660</v>
      </c>
      <c r="AE4076" s="16">
        <f t="shared" si="921"/>
        <v>430.5</v>
      </c>
      <c r="AF4076" s="16">
        <f t="shared" si="922"/>
        <v>161437.5</v>
      </c>
      <c r="AG4076" s="16">
        <f t="shared" si="923"/>
        <v>123</v>
      </c>
      <c r="AH4076" s="12">
        <f t="shared" si="924"/>
        <v>0</v>
      </c>
      <c r="AI4076" s="16">
        <f t="shared" si="925"/>
        <v>8.61</v>
      </c>
      <c r="AJ4076" s="16">
        <f t="shared" si="926"/>
        <v>29704.499999999996</v>
      </c>
      <c r="AK4076" s="16">
        <f t="shared" si="927"/>
        <v>615</v>
      </c>
      <c r="AL4076" s="16">
        <f t="shared" si="928"/>
        <v>6150</v>
      </c>
      <c r="AM4076" s="16">
        <f t="shared" si="929"/>
        <v>98400</v>
      </c>
      <c r="AN4076" s="16">
        <f t="shared" si="930"/>
        <v>347352</v>
      </c>
      <c r="AO4076" s="12" t="s">
        <v>1486</v>
      </c>
      <c r="AP4076" s="16">
        <v>1.23</v>
      </c>
      <c r="AQ4076" s="16" t="s">
        <v>204</v>
      </c>
      <c r="AS4076" s="16" t="s">
        <v>2422</v>
      </c>
      <c r="AT4076" s="16" t="s">
        <v>3104</v>
      </c>
      <c r="AU4076" t="s">
        <v>2384</v>
      </c>
      <c r="AV4076" s="15" t="s">
        <v>2635</v>
      </c>
      <c r="AX4076" s="16" t="s">
        <v>204</v>
      </c>
      <c r="AY4076" s="16" t="s">
        <v>207</v>
      </c>
      <c r="AZ4076" s="16" t="s">
        <v>207</v>
      </c>
      <c r="BA4076" s="16" t="s">
        <v>207</v>
      </c>
      <c r="BB4076" s="16" t="s">
        <v>207</v>
      </c>
      <c r="BC4076" s="16">
        <v>1.23</v>
      </c>
      <c r="BD4076" s="16">
        <f t="shared" si="931"/>
        <v>4.3049999999999997</v>
      </c>
      <c r="BE4076" s="16">
        <f t="shared" si="932"/>
        <v>2170.9499999999998</v>
      </c>
      <c r="BG4076" s="16">
        <f t="shared" si="933"/>
        <v>1476</v>
      </c>
      <c r="BH4076" s="16">
        <f t="shared" si="934"/>
        <v>787.2</v>
      </c>
      <c r="BI4076" s="16">
        <f t="shared" si="935"/>
        <v>9.84</v>
      </c>
    </row>
    <row r="4077" spans="1:61" ht="20.149999999999999" customHeight="1" x14ac:dyDescent="0.35">
      <c r="A4077">
        <v>4076</v>
      </c>
      <c r="B4077" t="s">
        <v>360</v>
      </c>
      <c r="C4077" t="s">
        <v>10689</v>
      </c>
      <c r="D4077" s="15" t="s">
        <v>4335</v>
      </c>
      <c r="E4077" s="12" t="s">
        <v>98</v>
      </c>
      <c r="G4077" s="12" t="s">
        <v>588</v>
      </c>
      <c r="H4077" s="12" t="s">
        <v>589</v>
      </c>
      <c r="I4077" s="12" t="s">
        <v>1454</v>
      </c>
      <c r="J4077" s="12" t="s">
        <v>4413</v>
      </c>
      <c r="K4077" s="12" t="s">
        <v>4413</v>
      </c>
      <c r="N4077" s="16" t="s">
        <v>206</v>
      </c>
      <c r="O4077" s="16" t="s">
        <v>4548</v>
      </c>
      <c r="P4077" s="12" t="s">
        <v>131</v>
      </c>
      <c r="Q4077" s="16">
        <v>2023</v>
      </c>
      <c r="R4077" s="16">
        <v>1.93</v>
      </c>
      <c r="X4077" s="16">
        <v>1</v>
      </c>
      <c r="Z4077" s="16">
        <v>1.93</v>
      </c>
      <c r="AA4077" s="16">
        <f t="shared" si="919"/>
        <v>231.6</v>
      </c>
      <c r="AB4077" s="16" t="s">
        <v>2113</v>
      </c>
      <c r="AC4077" s="16" t="s">
        <v>4454</v>
      </c>
      <c r="AD4077" s="16">
        <f t="shared" si="920"/>
        <v>81060</v>
      </c>
      <c r="AE4077" s="16">
        <f t="shared" si="921"/>
        <v>675.5</v>
      </c>
      <c r="AF4077" s="16">
        <f t="shared" si="922"/>
        <v>253312.5</v>
      </c>
      <c r="AG4077" s="16">
        <f t="shared" si="923"/>
        <v>193</v>
      </c>
      <c r="AH4077" s="12">
        <f t="shared" si="924"/>
        <v>0</v>
      </c>
      <c r="AI4077" s="16">
        <f t="shared" si="925"/>
        <v>13.51</v>
      </c>
      <c r="AJ4077" s="16">
        <f t="shared" si="926"/>
        <v>46609.5</v>
      </c>
      <c r="AK4077" s="16">
        <f t="shared" si="927"/>
        <v>965</v>
      </c>
      <c r="AL4077" s="16">
        <f t="shared" si="928"/>
        <v>9650</v>
      </c>
      <c r="AM4077" s="16">
        <f t="shared" si="929"/>
        <v>154400</v>
      </c>
      <c r="AN4077" s="16">
        <f t="shared" si="930"/>
        <v>545032</v>
      </c>
      <c r="AO4077" s="12" t="s">
        <v>1486</v>
      </c>
      <c r="AP4077" s="16">
        <v>1.93</v>
      </c>
      <c r="AQ4077" s="16" t="s">
        <v>204</v>
      </c>
      <c r="AS4077" s="16" t="s">
        <v>2422</v>
      </c>
      <c r="AT4077" s="16" t="s">
        <v>3104</v>
      </c>
      <c r="AU4077" t="s">
        <v>2384</v>
      </c>
      <c r="AV4077" s="15" t="s">
        <v>2635</v>
      </c>
      <c r="AX4077" s="16" t="s">
        <v>204</v>
      </c>
      <c r="AY4077" s="16" t="s">
        <v>207</v>
      </c>
      <c r="AZ4077" s="16" t="s">
        <v>207</v>
      </c>
      <c r="BA4077" s="16" t="s">
        <v>207</v>
      </c>
      <c r="BB4077" s="16" t="s">
        <v>207</v>
      </c>
      <c r="BC4077" s="16">
        <v>1.93</v>
      </c>
      <c r="BD4077" s="16">
        <f t="shared" si="931"/>
        <v>6.7549999999999999</v>
      </c>
      <c r="BE4077" s="16">
        <f t="shared" si="932"/>
        <v>3406.45</v>
      </c>
      <c r="BG4077" s="16">
        <f t="shared" si="933"/>
        <v>2316</v>
      </c>
      <c r="BH4077" s="16">
        <f t="shared" si="934"/>
        <v>1235.2</v>
      </c>
      <c r="BI4077" s="16">
        <f t="shared" si="935"/>
        <v>15.440000000000001</v>
      </c>
    </row>
    <row r="4078" spans="1:61" ht="20.149999999999999" customHeight="1" x14ac:dyDescent="0.35">
      <c r="A4078">
        <v>4077</v>
      </c>
      <c r="B4078" t="s">
        <v>360</v>
      </c>
      <c r="C4078" t="s">
        <v>10690</v>
      </c>
      <c r="D4078" s="15" t="s">
        <v>4579</v>
      </c>
      <c r="E4078" s="12" t="s">
        <v>93</v>
      </c>
      <c r="G4078" s="12" t="s">
        <v>588</v>
      </c>
      <c r="H4078" s="12" t="s">
        <v>589</v>
      </c>
      <c r="I4078" s="12" t="s">
        <v>1454</v>
      </c>
      <c r="J4078" s="12" t="s">
        <v>4413</v>
      </c>
      <c r="K4078" s="12" t="s">
        <v>4413</v>
      </c>
      <c r="N4078" s="16" t="s">
        <v>206</v>
      </c>
      <c r="O4078" s="16" t="s">
        <v>4548</v>
      </c>
      <c r="P4078" s="12" t="s">
        <v>131</v>
      </c>
      <c r="Q4078" s="16">
        <v>2023</v>
      </c>
      <c r="R4078" s="16">
        <v>1</v>
      </c>
      <c r="X4078" s="16">
        <v>1</v>
      </c>
      <c r="Z4078" s="16">
        <v>1</v>
      </c>
      <c r="AA4078" s="16">
        <f t="shared" si="919"/>
        <v>120</v>
      </c>
      <c r="AB4078" s="16" t="s">
        <v>2113</v>
      </c>
      <c r="AC4078" s="16" t="s">
        <v>12255</v>
      </c>
      <c r="AD4078" s="16">
        <f t="shared" si="920"/>
        <v>42000</v>
      </c>
      <c r="AE4078" s="16">
        <f t="shared" si="921"/>
        <v>350</v>
      </c>
      <c r="AF4078" s="16">
        <f t="shared" si="922"/>
        <v>131250</v>
      </c>
      <c r="AG4078" s="16">
        <f t="shared" si="923"/>
        <v>100</v>
      </c>
      <c r="AH4078" s="12">
        <f t="shared" si="924"/>
        <v>0</v>
      </c>
      <c r="AI4078" s="16">
        <f t="shared" si="925"/>
        <v>7</v>
      </c>
      <c r="AJ4078" s="16">
        <f t="shared" si="926"/>
        <v>24150</v>
      </c>
      <c r="AK4078" s="16">
        <f t="shared" si="927"/>
        <v>500</v>
      </c>
      <c r="AL4078" s="16">
        <f t="shared" si="928"/>
        <v>5000</v>
      </c>
      <c r="AM4078" s="16">
        <f t="shared" si="929"/>
        <v>80000</v>
      </c>
      <c r="AN4078" s="16">
        <f t="shared" si="930"/>
        <v>282400</v>
      </c>
      <c r="AO4078" s="12" t="s">
        <v>1486</v>
      </c>
      <c r="AP4078" s="16">
        <v>1</v>
      </c>
      <c r="AQ4078" s="16" t="s">
        <v>204</v>
      </c>
      <c r="AS4078" s="16" t="s">
        <v>2422</v>
      </c>
      <c r="AT4078" s="16" t="s">
        <v>3104</v>
      </c>
      <c r="AU4078" t="s">
        <v>2384</v>
      </c>
      <c r="AV4078" s="15" t="s">
        <v>2635</v>
      </c>
      <c r="AX4078" s="16" t="s">
        <v>204</v>
      </c>
      <c r="AY4078" s="16" t="s">
        <v>207</v>
      </c>
      <c r="AZ4078" s="16" t="s">
        <v>207</v>
      </c>
      <c r="BA4078" s="16" t="s">
        <v>207</v>
      </c>
      <c r="BB4078" s="16" t="s">
        <v>207</v>
      </c>
      <c r="BC4078" s="16">
        <v>1</v>
      </c>
      <c r="BD4078" s="16">
        <f t="shared" si="931"/>
        <v>3.5</v>
      </c>
      <c r="BE4078" s="16">
        <f t="shared" si="932"/>
        <v>1765</v>
      </c>
      <c r="BG4078" s="16">
        <f t="shared" si="933"/>
        <v>1200</v>
      </c>
      <c r="BH4078" s="16">
        <f t="shared" si="934"/>
        <v>640</v>
      </c>
      <c r="BI4078" s="16">
        <f t="shared" si="935"/>
        <v>8</v>
      </c>
    </row>
    <row r="4079" spans="1:61" ht="20.149999999999999" customHeight="1" x14ac:dyDescent="0.35">
      <c r="A4079">
        <v>4078</v>
      </c>
      <c r="B4079" t="s">
        <v>360</v>
      </c>
      <c r="C4079" t="s">
        <v>10691</v>
      </c>
      <c r="D4079" s="15" t="s">
        <v>4580</v>
      </c>
      <c r="E4079" s="12" t="s">
        <v>98</v>
      </c>
      <c r="G4079" s="12" t="s">
        <v>588</v>
      </c>
      <c r="H4079" s="12" t="s">
        <v>589</v>
      </c>
      <c r="I4079" s="12" t="s">
        <v>1454</v>
      </c>
      <c r="J4079" s="12" t="s">
        <v>4413</v>
      </c>
      <c r="K4079" s="12" t="s">
        <v>4413</v>
      </c>
      <c r="N4079" s="16" t="s">
        <v>206</v>
      </c>
      <c r="O4079" s="16" t="s">
        <v>4548</v>
      </c>
      <c r="P4079" s="12" t="s">
        <v>131</v>
      </c>
      <c r="Q4079" s="16">
        <v>2023</v>
      </c>
      <c r="R4079" s="16">
        <v>0.73</v>
      </c>
      <c r="X4079" s="16">
        <v>1</v>
      </c>
      <c r="Z4079" s="16">
        <v>0.73</v>
      </c>
      <c r="AA4079" s="16">
        <f t="shared" si="919"/>
        <v>87.6</v>
      </c>
      <c r="AB4079" s="16" t="s">
        <v>2113</v>
      </c>
      <c r="AC4079" s="16" t="s">
        <v>12256</v>
      </c>
      <c r="AD4079" s="16">
        <f t="shared" si="920"/>
        <v>30659.999999999996</v>
      </c>
      <c r="AE4079" s="16">
        <f t="shared" si="921"/>
        <v>255.5</v>
      </c>
      <c r="AF4079" s="16">
        <f t="shared" si="922"/>
        <v>95812.5</v>
      </c>
      <c r="AG4079" s="16">
        <f t="shared" si="923"/>
        <v>73</v>
      </c>
      <c r="AH4079" s="12">
        <f t="shared" si="924"/>
        <v>0</v>
      </c>
      <c r="AI4079" s="16">
        <f t="shared" si="925"/>
        <v>5.1099999999999994</v>
      </c>
      <c r="AJ4079" s="16">
        <f t="shared" si="926"/>
        <v>17629.499999999996</v>
      </c>
      <c r="AK4079" s="16">
        <f t="shared" si="927"/>
        <v>365</v>
      </c>
      <c r="AL4079" s="16">
        <f t="shared" si="928"/>
        <v>3650</v>
      </c>
      <c r="AM4079" s="16">
        <f t="shared" si="929"/>
        <v>58400</v>
      </c>
      <c r="AN4079" s="16">
        <f t="shared" si="930"/>
        <v>206152</v>
      </c>
      <c r="AO4079" s="12" t="s">
        <v>1486</v>
      </c>
      <c r="AP4079" s="16">
        <v>0.73</v>
      </c>
      <c r="AQ4079" s="16" t="s">
        <v>204</v>
      </c>
      <c r="AS4079" s="16" t="s">
        <v>2422</v>
      </c>
      <c r="AT4079" s="16" t="s">
        <v>3104</v>
      </c>
      <c r="AU4079" t="s">
        <v>2384</v>
      </c>
      <c r="AV4079" s="15" t="s">
        <v>2635</v>
      </c>
      <c r="AX4079" s="16" t="s">
        <v>204</v>
      </c>
      <c r="AY4079" s="16" t="s">
        <v>207</v>
      </c>
      <c r="AZ4079" s="16" t="s">
        <v>207</v>
      </c>
      <c r="BA4079" s="16" t="s">
        <v>207</v>
      </c>
      <c r="BB4079" s="16" t="s">
        <v>207</v>
      </c>
      <c r="BC4079" s="16">
        <v>0.73</v>
      </c>
      <c r="BD4079" s="16">
        <f t="shared" si="931"/>
        <v>2.5549999999999997</v>
      </c>
      <c r="BE4079" s="16">
        <f t="shared" si="932"/>
        <v>1288.45</v>
      </c>
      <c r="BG4079" s="16">
        <f t="shared" si="933"/>
        <v>876</v>
      </c>
      <c r="BH4079" s="16">
        <f t="shared" si="934"/>
        <v>467.2</v>
      </c>
      <c r="BI4079" s="16">
        <f t="shared" si="935"/>
        <v>5.84</v>
      </c>
    </row>
    <row r="4080" spans="1:61" ht="20.149999999999999" customHeight="1" x14ac:dyDescent="0.35">
      <c r="A4080">
        <v>4079</v>
      </c>
      <c r="B4080" t="s">
        <v>360</v>
      </c>
      <c r="C4080" t="s">
        <v>10692</v>
      </c>
      <c r="D4080" s="15" t="s">
        <v>4581</v>
      </c>
      <c r="E4080" s="12" t="s">
        <v>98</v>
      </c>
      <c r="G4080" s="12" t="s">
        <v>588</v>
      </c>
      <c r="H4080" s="12" t="s">
        <v>589</v>
      </c>
      <c r="I4080" s="12" t="s">
        <v>1454</v>
      </c>
      <c r="J4080" s="12" t="s">
        <v>4413</v>
      </c>
      <c r="K4080" s="12" t="s">
        <v>4413</v>
      </c>
      <c r="N4080" s="16" t="s">
        <v>206</v>
      </c>
      <c r="O4080" s="16" t="s">
        <v>4548</v>
      </c>
      <c r="P4080" s="12" t="s">
        <v>131</v>
      </c>
      <c r="Q4080" s="16">
        <v>2023</v>
      </c>
      <c r="R4080" s="16">
        <v>1.2</v>
      </c>
      <c r="X4080" s="16">
        <v>1</v>
      </c>
      <c r="Z4080" s="16">
        <v>1.2</v>
      </c>
      <c r="AA4080" s="16">
        <f t="shared" si="919"/>
        <v>144</v>
      </c>
      <c r="AB4080" s="16" t="s">
        <v>2113</v>
      </c>
      <c r="AC4080" s="16" t="s">
        <v>12255</v>
      </c>
      <c r="AD4080" s="16">
        <f t="shared" si="920"/>
        <v>50400</v>
      </c>
      <c r="AE4080" s="16">
        <f t="shared" si="921"/>
        <v>420</v>
      </c>
      <c r="AF4080" s="16">
        <f t="shared" si="922"/>
        <v>157500</v>
      </c>
      <c r="AG4080" s="16">
        <f t="shared" si="923"/>
        <v>120</v>
      </c>
      <c r="AH4080" s="12">
        <f t="shared" si="924"/>
        <v>0</v>
      </c>
      <c r="AI4080" s="16">
        <f t="shared" si="925"/>
        <v>8.4</v>
      </c>
      <c r="AJ4080" s="16">
        <f t="shared" si="926"/>
        <v>28980</v>
      </c>
      <c r="AK4080" s="16">
        <f t="shared" si="927"/>
        <v>600</v>
      </c>
      <c r="AL4080" s="16">
        <f t="shared" si="928"/>
        <v>6000</v>
      </c>
      <c r="AM4080" s="16">
        <f t="shared" si="929"/>
        <v>96000</v>
      </c>
      <c r="AN4080" s="16">
        <f t="shared" si="930"/>
        <v>338880</v>
      </c>
      <c r="AO4080" s="12" t="s">
        <v>1486</v>
      </c>
      <c r="AP4080" s="16">
        <v>1.2</v>
      </c>
      <c r="AQ4080" s="16" t="s">
        <v>204</v>
      </c>
      <c r="AS4080" s="16" t="s">
        <v>2422</v>
      </c>
      <c r="AT4080" s="16" t="s">
        <v>3104</v>
      </c>
      <c r="AU4080" t="s">
        <v>2384</v>
      </c>
      <c r="AV4080" s="15" t="s">
        <v>2635</v>
      </c>
      <c r="AX4080" s="16" t="s">
        <v>204</v>
      </c>
      <c r="AY4080" s="16" t="s">
        <v>207</v>
      </c>
      <c r="AZ4080" s="16" t="s">
        <v>207</v>
      </c>
      <c r="BA4080" s="16" t="s">
        <v>207</v>
      </c>
      <c r="BB4080" s="16" t="s">
        <v>207</v>
      </c>
      <c r="BC4080" s="16">
        <v>1.2</v>
      </c>
      <c r="BD4080" s="16">
        <f t="shared" si="931"/>
        <v>4.2</v>
      </c>
      <c r="BE4080" s="16">
        <f t="shared" si="932"/>
        <v>2118</v>
      </c>
      <c r="BG4080" s="16">
        <f t="shared" si="933"/>
        <v>1440</v>
      </c>
      <c r="BH4080" s="16">
        <f t="shared" si="934"/>
        <v>768</v>
      </c>
      <c r="BI4080" s="16">
        <f t="shared" si="935"/>
        <v>9.6</v>
      </c>
    </row>
    <row r="4081" spans="1:61" ht="20.149999999999999" customHeight="1" x14ac:dyDescent="0.35">
      <c r="A4081">
        <v>4080</v>
      </c>
      <c r="B4081" t="s">
        <v>360</v>
      </c>
      <c r="C4081" t="s">
        <v>10693</v>
      </c>
      <c r="D4081" s="15" t="s">
        <v>4582</v>
      </c>
      <c r="E4081" s="12" t="s">
        <v>93</v>
      </c>
      <c r="G4081" s="12" t="s">
        <v>588</v>
      </c>
      <c r="H4081" s="12" t="s">
        <v>589</v>
      </c>
      <c r="I4081" s="12" t="s">
        <v>1454</v>
      </c>
      <c r="J4081" s="12" t="s">
        <v>4413</v>
      </c>
      <c r="K4081" s="12" t="s">
        <v>4413</v>
      </c>
      <c r="N4081" s="16" t="s">
        <v>206</v>
      </c>
      <c r="O4081" s="16" t="s">
        <v>4548</v>
      </c>
      <c r="P4081" s="12" t="s">
        <v>131</v>
      </c>
      <c r="Q4081" s="16">
        <v>2023</v>
      </c>
      <c r="R4081" s="16">
        <v>1.27</v>
      </c>
      <c r="X4081" s="16">
        <v>1</v>
      </c>
      <c r="Z4081" s="16">
        <v>1.27</v>
      </c>
      <c r="AA4081" s="16">
        <f t="shared" si="919"/>
        <v>152.4</v>
      </c>
      <c r="AB4081" s="16" t="s">
        <v>2113</v>
      </c>
      <c r="AC4081" s="16" t="s">
        <v>12256</v>
      </c>
      <c r="AD4081" s="16">
        <f t="shared" si="920"/>
        <v>53340</v>
      </c>
      <c r="AE4081" s="16">
        <f t="shared" si="921"/>
        <v>444.5</v>
      </c>
      <c r="AF4081" s="16">
        <f t="shared" si="922"/>
        <v>166687.5</v>
      </c>
      <c r="AG4081" s="16">
        <f t="shared" si="923"/>
        <v>127</v>
      </c>
      <c r="AH4081" s="12">
        <f t="shared" si="924"/>
        <v>0</v>
      </c>
      <c r="AI4081" s="16">
        <f t="shared" si="925"/>
        <v>8.89</v>
      </c>
      <c r="AJ4081" s="16">
        <f t="shared" si="926"/>
        <v>30670.500000000004</v>
      </c>
      <c r="AK4081" s="16">
        <f t="shared" si="927"/>
        <v>635</v>
      </c>
      <c r="AL4081" s="16">
        <f t="shared" si="928"/>
        <v>6350</v>
      </c>
      <c r="AM4081" s="16">
        <f t="shared" si="929"/>
        <v>101600</v>
      </c>
      <c r="AN4081" s="16">
        <f t="shared" si="930"/>
        <v>358648</v>
      </c>
      <c r="AO4081" s="12" t="s">
        <v>1486</v>
      </c>
      <c r="AP4081" s="16">
        <v>1.27</v>
      </c>
      <c r="AQ4081" s="16" t="s">
        <v>204</v>
      </c>
      <c r="AS4081" s="16" t="s">
        <v>2422</v>
      </c>
      <c r="AT4081" s="16" t="s">
        <v>3104</v>
      </c>
      <c r="AU4081" t="s">
        <v>2384</v>
      </c>
      <c r="AV4081" s="15" t="s">
        <v>2635</v>
      </c>
      <c r="AX4081" s="16" t="s">
        <v>204</v>
      </c>
      <c r="AY4081" s="16" t="s">
        <v>207</v>
      </c>
      <c r="AZ4081" s="16" t="s">
        <v>207</v>
      </c>
      <c r="BA4081" s="16" t="s">
        <v>207</v>
      </c>
      <c r="BB4081" s="16" t="s">
        <v>207</v>
      </c>
      <c r="BC4081" s="16">
        <v>1.27</v>
      </c>
      <c r="BD4081" s="16">
        <f t="shared" si="931"/>
        <v>4.4450000000000003</v>
      </c>
      <c r="BE4081" s="16">
        <f t="shared" si="932"/>
        <v>2241.5500000000002</v>
      </c>
      <c r="BG4081" s="16">
        <f t="shared" si="933"/>
        <v>1524</v>
      </c>
      <c r="BH4081" s="16">
        <f t="shared" si="934"/>
        <v>812.8</v>
      </c>
      <c r="BI4081" s="16">
        <f t="shared" si="935"/>
        <v>10.16</v>
      </c>
    </row>
    <row r="4082" spans="1:61" ht="20.149999999999999" customHeight="1" x14ac:dyDescent="0.35">
      <c r="A4082">
        <v>4081</v>
      </c>
      <c r="B4082" t="s">
        <v>360</v>
      </c>
      <c r="C4082" t="s">
        <v>10694</v>
      </c>
      <c r="D4082" s="15" t="s">
        <v>4583</v>
      </c>
      <c r="E4082" s="12" t="s">
        <v>98</v>
      </c>
      <c r="G4082" s="12" t="s">
        <v>588</v>
      </c>
      <c r="H4082" s="12" t="s">
        <v>589</v>
      </c>
      <c r="I4082" s="12" t="s">
        <v>1454</v>
      </c>
      <c r="J4082" s="12" t="s">
        <v>4413</v>
      </c>
      <c r="K4082" s="12" t="s">
        <v>4413</v>
      </c>
      <c r="N4082" s="16" t="s">
        <v>206</v>
      </c>
      <c r="O4082" s="16" t="s">
        <v>4548</v>
      </c>
      <c r="P4082" s="12" t="s">
        <v>131</v>
      </c>
      <c r="Q4082" s="16">
        <v>2023</v>
      </c>
      <c r="R4082" s="16">
        <v>1.56</v>
      </c>
      <c r="X4082" s="16">
        <v>1</v>
      </c>
      <c r="Z4082" s="16">
        <v>1.56</v>
      </c>
      <c r="AA4082" s="16">
        <f t="shared" si="919"/>
        <v>187.20000000000002</v>
      </c>
      <c r="AB4082" s="16" t="s">
        <v>2113</v>
      </c>
      <c r="AC4082" s="16" t="s">
        <v>12255</v>
      </c>
      <c r="AD4082" s="16">
        <f t="shared" si="920"/>
        <v>65520.000000000007</v>
      </c>
      <c r="AE4082" s="16">
        <f t="shared" si="921"/>
        <v>546</v>
      </c>
      <c r="AF4082" s="16">
        <f t="shared" si="922"/>
        <v>204750</v>
      </c>
      <c r="AG4082" s="16">
        <f t="shared" si="923"/>
        <v>156</v>
      </c>
      <c r="AH4082" s="12">
        <f t="shared" si="924"/>
        <v>0</v>
      </c>
      <c r="AI4082" s="16">
        <f t="shared" si="925"/>
        <v>10.92</v>
      </c>
      <c r="AJ4082" s="16">
        <f t="shared" si="926"/>
        <v>37674</v>
      </c>
      <c r="AK4082" s="16">
        <f t="shared" si="927"/>
        <v>780</v>
      </c>
      <c r="AL4082" s="16">
        <f t="shared" si="928"/>
        <v>7800</v>
      </c>
      <c r="AM4082" s="16">
        <f t="shared" si="929"/>
        <v>124800</v>
      </c>
      <c r="AN4082" s="16">
        <f t="shared" si="930"/>
        <v>440544</v>
      </c>
      <c r="AO4082" s="12" t="s">
        <v>1486</v>
      </c>
      <c r="AP4082" s="16">
        <v>1.56</v>
      </c>
      <c r="AQ4082" s="16" t="s">
        <v>204</v>
      </c>
      <c r="AS4082" s="16" t="s">
        <v>2422</v>
      </c>
      <c r="AT4082" s="16" t="s">
        <v>3104</v>
      </c>
      <c r="AU4082" t="s">
        <v>2384</v>
      </c>
      <c r="AV4082" s="15" t="s">
        <v>2635</v>
      </c>
      <c r="AX4082" s="16" t="s">
        <v>204</v>
      </c>
      <c r="AY4082" s="16" t="s">
        <v>207</v>
      </c>
      <c r="AZ4082" s="16" t="s">
        <v>207</v>
      </c>
      <c r="BA4082" s="16" t="s">
        <v>207</v>
      </c>
      <c r="BB4082" s="16" t="s">
        <v>207</v>
      </c>
      <c r="BC4082" s="16">
        <v>1.56</v>
      </c>
      <c r="BD4082" s="16">
        <f t="shared" si="931"/>
        <v>5.46</v>
      </c>
      <c r="BE4082" s="16">
        <f t="shared" si="932"/>
        <v>2753.4</v>
      </c>
      <c r="BG4082" s="16">
        <f t="shared" si="933"/>
        <v>1872</v>
      </c>
      <c r="BH4082" s="16">
        <f t="shared" si="934"/>
        <v>998.40000000000009</v>
      </c>
      <c r="BI4082" s="16">
        <f t="shared" si="935"/>
        <v>12.48</v>
      </c>
    </row>
    <row r="4083" spans="1:61" ht="20.149999999999999" customHeight="1" x14ac:dyDescent="0.35">
      <c r="A4083">
        <v>4082</v>
      </c>
      <c r="B4083" t="s">
        <v>360</v>
      </c>
      <c r="C4083" t="s">
        <v>10695</v>
      </c>
      <c r="D4083" s="15" t="s">
        <v>4575</v>
      </c>
      <c r="E4083" s="12" t="s">
        <v>98</v>
      </c>
      <c r="G4083" s="12" t="s">
        <v>588</v>
      </c>
      <c r="H4083" s="12" t="s">
        <v>589</v>
      </c>
      <c r="I4083" s="12" t="s">
        <v>1454</v>
      </c>
      <c r="J4083" s="12" t="s">
        <v>4413</v>
      </c>
      <c r="K4083" s="12" t="s">
        <v>4413</v>
      </c>
      <c r="N4083" s="16" t="s">
        <v>206</v>
      </c>
      <c r="O4083" s="16" t="s">
        <v>4548</v>
      </c>
      <c r="P4083" s="12" t="s">
        <v>131</v>
      </c>
      <c r="Q4083" s="16">
        <v>2023</v>
      </c>
      <c r="R4083" s="16">
        <v>1.83</v>
      </c>
      <c r="X4083" s="16">
        <v>1</v>
      </c>
      <c r="Z4083" s="16">
        <v>1.83</v>
      </c>
      <c r="AA4083" s="16">
        <f t="shared" si="919"/>
        <v>219.60000000000002</v>
      </c>
      <c r="AB4083" s="16" t="s">
        <v>2113</v>
      </c>
      <c r="AC4083" s="16" t="s">
        <v>12256</v>
      </c>
      <c r="AD4083" s="16">
        <f t="shared" si="920"/>
        <v>76860.000000000015</v>
      </c>
      <c r="AE4083" s="16">
        <f t="shared" si="921"/>
        <v>640.5</v>
      </c>
      <c r="AF4083" s="16">
        <f t="shared" si="922"/>
        <v>240187.5</v>
      </c>
      <c r="AG4083" s="16">
        <f t="shared" si="923"/>
        <v>183</v>
      </c>
      <c r="AH4083" s="12">
        <f t="shared" si="924"/>
        <v>0</v>
      </c>
      <c r="AI4083" s="16">
        <f t="shared" si="925"/>
        <v>12.81</v>
      </c>
      <c r="AJ4083" s="16">
        <f t="shared" si="926"/>
        <v>44194.5</v>
      </c>
      <c r="AK4083" s="16">
        <f t="shared" si="927"/>
        <v>915</v>
      </c>
      <c r="AL4083" s="16">
        <f t="shared" si="928"/>
        <v>9150</v>
      </c>
      <c r="AM4083" s="16">
        <f t="shared" si="929"/>
        <v>146400</v>
      </c>
      <c r="AN4083" s="16">
        <f t="shared" si="930"/>
        <v>516792</v>
      </c>
      <c r="AO4083" s="12" t="s">
        <v>1486</v>
      </c>
      <c r="AP4083" s="16">
        <v>1.83</v>
      </c>
      <c r="AQ4083" s="16" t="s">
        <v>204</v>
      </c>
      <c r="AS4083" s="16" t="s">
        <v>2422</v>
      </c>
      <c r="AT4083" s="16" t="s">
        <v>3104</v>
      </c>
      <c r="AU4083" t="s">
        <v>2384</v>
      </c>
      <c r="AV4083" s="15" t="s">
        <v>2635</v>
      </c>
      <c r="AX4083" s="16" t="s">
        <v>204</v>
      </c>
      <c r="AY4083" s="16" t="s">
        <v>207</v>
      </c>
      <c r="AZ4083" s="16" t="s">
        <v>207</v>
      </c>
      <c r="BA4083" s="16" t="s">
        <v>207</v>
      </c>
      <c r="BB4083" s="16" t="s">
        <v>207</v>
      </c>
      <c r="BC4083" s="16">
        <v>1.83</v>
      </c>
      <c r="BD4083" s="16">
        <f t="shared" si="931"/>
        <v>6.4050000000000002</v>
      </c>
      <c r="BE4083" s="16">
        <f t="shared" si="932"/>
        <v>3229.95</v>
      </c>
      <c r="BG4083" s="16">
        <f t="shared" si="933"/>
        <v>2196</v>
      </c>
      <c r="BH4083" s="16">
        <f t="shared" si="934"/>
        <v>1171.2</v>
      </c>
      <c r="BI4083" s="16">
        <f t="shared" si="935"/>
        <v>14.64</v>
      </c>
    </row>
    <row r="4084" spans="1:61" ht="20.149999999999999" customHeight="1" x14ac:dyDescent="0.35">
      <c r="A4084">
        <v>4083</v>
      </c>
      <c r="B4084" t="s">
        <v>360</v>
      </c>
      <c r="C4084" t="s">
        <v>10696</v>
      </c>
      <c r="D4084" s="15" t="s">
        <v>4584</v>
      </c>
      <c r="E4084" s="12" t="s">
        <v>98</v>
      </c>
      <c r="G4084" s="12" t="s">
        <v>588</v>
      </c>
      <c r="H4084" s="12" t="s">
        <v>589</v>
      </c>
      <c r="I4084" s="12" t="s">
        <v>1454</v>
      </c>
      <c r="J4084" s="12" t="s">
        <v>4413</v>
      </c>
      <c r="K4084" s="12" t="s">
        <v>4413</v>
      </c>
      <c r="N4084" s="16" t="s">
        <v>206</v>
      </c>
      <c r="O4084" s="16" t="s">
        <v>4548</v>
      </c>
      <c r="P4084" s="12" t="s">
        <v>131</v>
      </c>
      <c r="Q4084" s="16">
        <v>2023</v>
      </c>
      <c r="R4084" s="16">
        <v>0.93</v>
      </c>
      <c r="X4084" s="16">
        <v>1</v>
      </c>
      <c r="Z4084" s="16">
        <v>0.93</v>
      </c>
      <c r="AA4084" s="16">
        <f t="shared" si="919"/>
        <v>111.60000000000001</v>
      </c>
      <c r="AB4084" s="16" t="s">
        <v>2113</v>
      </c>
      <c r="AC4084" s="16" t="s">
        <v>12255</v>
      </c>
      <c r="AD4084" s="16">
        <f t="shared" si="920"/>
        <v>39060</v>
      </c>
      <c r="AE4084" s="16">
        <f t="shared" si="921"/>
        <v>325.5</v>
      </c>
      <c r="AF4084" s="16">
        <f t="shared" si="922"/>
        <v>122062.5</v>
      </c>
      <c r="AG4084" s="16">
        <f t="shared" si="923"/>
        <v>93</v>
      </c>
      <c r="AH4084" s="12">
        <f t="shared" si="924"/>
        <v>0</v>
      </c>
      <c r="AI4084" s="16">
        <f t="shared" si="925"/>
        <v>6.5100000000000007</v>
      </c>
      <c r="AJ4084" s="16">
        <f t="shared" si="926"/>
        <v>22459.500000000004</v>
      </c>
      <c r="AK4084" s="16">
        <f t="shared" si="927"/>
        <v>465</v>
      </c>
      <c r="AL4084" s="16">
        <f t="shared" si="928"/>
        <v>4650</v>
      </c>
      <c r="AM4084" s="16">
        <f t="shared" si="929"/>
        <v>74400</v>
      </c>
      <c r="AN4084" s="16">
        <f t="shared" si="930"/>
        <v>262632</v>
      </c>
      <c r="AO4084" s="12" t="s">
        <v>1486</v>
      </c>
      <c r="AP4084" s="16">
        <v>0.93</v>
      </c>
      <c r="AQ4084" s="16" t="s">
        <v>204</v>
      </c>
      <c r="AS4084" s="16" t="s">
        <v>2422</v>
      </c>
      <c r="AT4084" s="16" t="s">
        <v>3104</v>
      </c>
      <c r="AU4084" t="s">
        <v>2384</v>
      </c>
      <c r="AV4084" s="15" t="s">
        <v>2635</v>
      </c>
      <c r="AX4084" s="16" t="s">
        <v>204</v>
      </c>
      <c r="AY4084" s="16" t="s">
        <v>207</v>
      </c>
      <c r="AZ4084" s="16" t="s">
        <v>207</v>
      </c>
      <c r="BA4084" s="16" t="s">
        <v>207</v>
      </c>
      <c r="BB4084" s="16" t="s">
        <v>207</v>
      </c>
      <c r="BC4084" s="16">
        <v>0.93</v>
      </c>
      <c r="BD4084" s="16">
        <f t="shared" si="931"/>
        <v>3.2550000000000003</v>
      </c>
      <c r="BE4084" s="16">
        <f t="shared" si="932"/>
        <v>1641.45</v>
      </c>
      <c r="BG4084" s="16">
        <f t="shared" si="933"/>
        <v>1116</v>
      </c>
      <c r="BH4084" s="16">
        <f t="shared" si="934"/>
        <v>595.20000000000005</v>
      </c>
      <c r="BI4084" s="16">
        <f t="shared" si="935"/>
        <v>7.44</v>
      </c>
    </row>
    <row r="4085" spans="1:61" ht="20.149999999999999" customHeight="1" x14ac:dyDescent="0.35">
      <c r="A4085">
        <v>4084</v>
      </c>
      <c r="B4085" t="s">
        <v>360</v>
      </c>
      <c r="C4085" t="s">
        <v>10697</v>
      </c>
      <c r="D4085" s="15" t="s">
        <v>800</v>
      </c>
      <c r="E4085" s="12" t="s">
        <v>98</v>
      </c>
      <c r="G4085" s="12" t="s">
        <v>588</v>
      </c>
      <c r="H4085" s="12" t="s">
        <v>589</v>
      </c>
      <c r="I4085" s="12" t="s">
        <v>1454</v>
      </c>
      <c r="J4085" s="12" t="s">
        <v>4413</v>
      </c>
      <c r="K4085" s="12" t="s">
        <v>4413</v>
      </c>
      <c r="N4085" s="16" t="s">
        <v>206</v>
      </c>
      <c r="O4085" s="16" t="s">
        <v>4548</v>
      </c>
      <c r="P4085" s="12" t="s">
        <v>131</v>
      </c>
      <c r="Q4085" s="16">
        <v>2023</v>
      </c>
      <c r="R4085" s="16">
        <v>0.92</v>
      </c>
      <c r="X4085" s="16">
        <v>1</v>
      </c>
      <c r="Z4085" s="16">
        <v>0.92</v>
      </c>
      <c r="AA4085" s="16">
        <f t="shared" si="919"/>
        <v>110.4</v>
      </c>
      <c r="AB4085" s="16" t="s">
        <v>2113</v>
      </c>
      <c r="AC4085" s="16" t="s">
        <v>4415</v>
      </c>
      <c r="AD4085" s="16">
        <f t="shared" si="920"/>
        <v>38640</v>
      </c>
      <c r="AE4085" s="16">
        <f t="shared" si="921"/>
        <v>322</v>
      </c>
      <c r="AF4085" s="16">
        <f t="shared" si="922"/>
        <v>120750</v>
      </c>
      <c r="AG4085" s="16">
        <f t="shared" si="923"/>
        <v>92</v>
      </c>
      <c r="AH4085" s="12">
        <f t="shared" si="924"/>
        <v>0</v>
      </c>
      <c r="AI4085" s="16">
        <f t="shared" si="925"/>
        <v>6.44</v>
      </c>
      <c r="AJ4085" s="16">
        <f t="shared" si="926"/>
        <v>22218</v>
      </c>
      <c r="AK4085" s="16">
        <f t="shared" si="927"/>
        <v>460</v>
      </c>
      <c r="AL4085" s="16">
        <f t="shared" si="928"/>
        <v>4600</v>
      </c>
      <c r="AM4085" s="16">
        <f t="shared" si="929"/>
        <v>73600</v>
      </c>
      <c r="AN4085" s="16">
        <f t="shared" si="930"/>
        <v>259808</v>
      </c>
      <c r="AO4085" s="12" t="s">
        <v>1486</v>
      </c>
      <c r="AP4085" s="16">
        <v>0.92</v>
      </c>
      <c r="AQ4085" s="16" t="s">
        <v>204</v>
      </c>
      <c r="AS4085" s="16" t="s">
        <v>2422</v>
      </c>
      <c r="AT4085" s="16" t="s">
        <v>3104</v>
      </c>
      <c r="AU4085" t="s">
        <v>2384</v>
      </c>
      <c r="AV4085" s="15" t="s">
        <v>2635</v>
      </c>
      <c r="AX4085" s="16" t="s">
        <v>204</v>
      </c>
      <c r="AY4085" s="16" t="s">
        <v>207</v>
      </c>
      <c r="AZ4085" s="16" t="s">
        <v>207</v>
      </c>
      <c r="BA4085" s="16" t="s">
        <v>207</v>
      </c>
      <c r="BB4085" s="16" t="s">
        <v>207</v>
      </c>
      <c r="BC4085" s="16">
        <v>0.92</v>
      </c>
      <c r="BD4085" s="16">
        <f t="shared" si="931"/>
        <v>3.22</v>
      </c>
      <c r="BE4085" s="16">
        <f t="shared" si="932"/>
        <v>1623.8</v>
      </c>
      <c r="BG4085" s="16">
        <f t="shared" si="933"/>
        <v>1104</v>
      </c>
      <c r="BH4085" s="16">
        <f t="shared" si="934"/>
        <v>588.80000000000007</v>
      </c>
      <c r="BI4085" s="16">
        <f t="shared" si="935"/>
        <v>7.3600000000000012</v>
      </c>
    </row>
    <row r="4086" spans="1:61" ht="20.149999999999999" customHeight="1" x14ac:dyDescent="0.35">
      <c r="A4086">
        <v>4085</v>
      </c>
      <c r="B4086" t="s">
        <v>360</v>
      </c>
      <c r="C4086" t="s">
        <v>10698</v>
      </c>
      <c r="D4086" s="15" t="s">
        <v>1420</v>
      </c>
      <c r="E4086" s="12" t="s">
        <v>98</v>
      </c>
      <c r="G4086" s="12" t="s">
        <v>588</v>
      </c>
      <c r="H4086" s="12" t="s">
        <v>589</v>
      </c>
      <c r="I4086" s="12" t="s">
        <v>1454</v>
      </c>
      <c r="J4086" s="12" t="s">
        <v>4413</v>
      </c>
      <c r="K4086" s="12" t="s">
        <v>4413</v>
      </c>
      <c r="N4086" s="16" t="s">
        <v>206</v>
      </c>
      <c r="O4086" s="16" t="s">
        <v>4548</v>
      </c>
      <c r="P4086" s="12" t="s">
        <v>131</v>
      </c>
      <c r="Q4086" s="16">
        <v>2023</v>
      </c>
      <c r="R4086" s="16">
        <v>0.6</v>
      </c>
      <c r="X4086" s="16">
        <v>1</v>
      </c>
      <c r="Z4086" s="16">
        <v>0.6</v>
      </c>
      <c r="AA4086" s="16">
        <f t="shared" si="919"/>
        <v>72</v>
      </c>
      <c r="AB4086" s="16" t="s">
        <v>2113</v>
      </c>
      <c r="AC4086" s="16" t="s">
        <v>4415</v>
      </c>
      <c r="AD4086" s="16">
        <f t="shared" si="920"/>
        <v>25200</v>
      </c>
      <c r="AE4086" s="16">
        <f t="shared" si="921"/>
        <v>210</v>
      </c>
      <c r="AF4086" s="16">
        <f t="shared" si="922"/>
        <v>78750</v>
      </c>
      <c r="AG4086" s="16">
        <f t="shared" si="923"/>
        <v>60</v>
      </c>
      <c r="AH4086" s="12">
        <f t="shared" si="924"/>
        <v>0</v>
      </c>
      <c r="AI4086" s="16">
        <f t="shared" si="925"/>
        <v>4.2</v>
      </c>
      <c r="AJ4086" s="16">
        <f t="shared" si="926"/>
        <v>14490</v>
      </c>
      <c r="AK4086" s="16">
        <f t="shared" si="927"/>
        <v>300</v>
      </c>
      <c r="AL4086" s="16">
        <f t="shared" si="928"/>
        <v>3000</v>
      </c>
      <c r="AM4086" s="16">
        <f t="shared" si="929"/>
        <v>48000</v>
      </c>
      <c r="AN4086" s="16">
        <f t="shared" si="930"/>
        <v>169440</v>
      </c>
      <c r="AO4086" s="12" t="s">
        <v>1486</v>
      </c>
      <c r="AP4086" s="16">
        <v>0.6</v>
      </c>
      <c r="AQ4086" s="16" t="s">
        <v>204</v>
      </c>
      <c r="AS4086" s="16" t="s">
        <v>2422</v>
      </c>
      <c r="AT4086" s="16" t="s">
        <v>3104</v>
      </c>
      <c r="AU4086" t="s">
        <v>2384</v>
      </c>
      <c r="AV4086" s="15" t="s">
        <v>2635</v>
      </c>
      <c r="AX4086" s="16" t="s">
        <v>204</v>
      </c>
      <c r="AY4086" s="16" t="s">
        <v>207</v>
      </c>
      <c r="AZ4086" s="16" t="s">
        <v>207</v>
      </c>
      <c r="BA4086" s="16" t="s">
        <v>207</v>
      </c>
      <c r="BB4086" s="16" t="s">
        <v>207</v>
      </c>
      <c r="BC4086" s="16">
        <v>0.6</v>
      </c>
      <c r="BD4086" s="16">
        <f t="shared" si="931"/>
        <v>2.1</v>
      </c>
      <c r="BE4086" s="16">
        <f t="shared" si="932"/>
        <v>1059</v>
      </c>
      <c r="BG4086" s="16">
        <f t="shared" si="933"/>
        <v>720</v>
      </c>
      <c r="BH4086" s="16">
        <f t="shared" si="934"/>
        <v>384</v>
      </c>
      <c r="BI4086" s="16">
        <f t="shared" si="935"/>
        <v>4.8</v>
      </c>
    </row>
    <row r="4087" spans="1:61" ht="20.149999999999999" customHeight="1" x14ac:dyDescent="0.35">
      <c r="A4087">
        <v>4086</v>
      </c>
      <c r="B4087" t="s">
        <v>360</v>
      </c>
      <c r="C4087" t="s">
        <v>10699</v>
      </c>
      <c r="D4087" s="15" t="s">
        <v>4585</v>
      </c>
      <c r="E4087" s="12" t="s">
        <v>98</v>
      </c>
      <c r="G4087" s="12" t="s">
        <v>588</v>
      </c>
      <c r="H4087" s="12" t="s">
        <v>589</v>
      </c>
      <c r="I4087" s="12" t="s">
        <v>1454</v>
      </c>
      <c r="J4087" s="12" t="s">
        <v>4413</v>
      </c>
      <c r="K4087" s="12" t="s">
        <v>4413</v>
      </c>
      <c r="N4087" s="16" t="s">
        <v>206</v>
      </c>
      <c r="O4087" s="16" t="s">
        <v>4548</v>
      </c>
      <c r="P4087" s="12" t="s">
        <v>131</v>
      </c>
      <c r="Q4087" s="16">
        <v>2023</v>
      </c>
      <c r="R4087" s="16">
        <v>1.2</v>
      </c>
      <c r="X4087" s="16">
        <v>1</v>
      </c>
      <c r="Z4087" s="16">
        <v>1.2</v>
      </c>
      <c r="AA4087" s="16">
        <f t="shared" si="919"/>
        <v>144</v>
      </c>
      <c r="AB4087" s="16" t="s">
        <v>2113</v>
      </c>
      <c r="AC4087" s="16" t="s">
        <v>4415</v>
      </c>
      <c r="AD4087" s="16">
        <f t="shared" si="920"/>
        <v>50400</v>
      </c>
      <c r="AE4087" s="16">
        <f t="shared" si="921"/>
        <v>420</v>
      </c>
      <c r="AF4087" s="16">
        <f t="shared" si="922"/>
        <v>157500</v>
      </c>
      <c r="AG4087" s="16">
        <f t="shared" si="923"/>
        <v>120</v>
      </c>
      <c r="AH4087" s="12">
        <f t="shared" si="924"/>
        <v>0</v>
      </c>
      <c r="AI4087" s="16">
        <f t="shared" si="925"/>
        <v>8.4</v>
      </c>
      <c r="AJ4087" s="16">
        <f t="shared" si="926"/>
        <v>28980</v>
      </c>
      <c r="AK4087" s="16">
        <f t="shared" si="927"/>
        <v>600</v>
      </c>
      <c r="AL4087" s="16">
        <f t="shared" si="928"/>
        <v>6000</v>
      </c>
      <c r="AM4087" s="16">
        <f t="shared" si="929"/>
        <v>96000</v>
      </c>
      <c r="AN4087" s="16">
        <f t="shared" si="930"/>
        <v>338880</v>
      </c>
      <c r="AO4087" s="12" t="s">
        <v>1486</v>
      </c>
      <c r="AP4087" s="16">
        <v>1.2</v>
      </c>
      <c r="AQ4087" s="16" t="s">
        <v>204</v>
      </c>
      <c r="AS4087" s="16" t="s">
        <v>2422</v>
      </c>
      <c r="AT4087" s="16" t="s">
        <v>3104</v>
      </c>
      <c r="AU4087" t="s">
        <v>2384</v>
      </c>
      <c r="AV4087" s="15" t="s">
        <v>2635</v>
      </c>
      <c r="AX4087" s="16" t="s">
        <v>204</v>
      </c>
      <c r="AY4087" s="16" t="s">
        <v>207</v>
      </c>
      <c r="AZ4087" s="16" t="s">
        <v>207</v>
      </c>
      <c r="BA4087" s="16" t="s">
        <v>207</v>
      </c>
      <c r="BB4087" s="16" t="s">
        <v>207</v>
      </c>
      <c r="BC4087" s="16">
        <v>1.2</v>
      </c>
      <c r="BD4087" s="16">
        <f t="shared" si="931"/>
        <v>4.2</v>
      </c>
      <c r="BE4087" s="16">
        <f t="shared" si="932"/>
        <v>2118</v>
      </c>
      <c r="BG4087" s="16">
        <f t="shared" si="933"/>
        <v>1440</v>
      </c>
      <c r="BH4087" s="16">
        <f t="shared" si="934"/>
        <v>768</v>
      </c>
      <c r="BI4087" s="16">
        <f t="shared" si="935"/>
        <v>9.6</v>
      </c>
    </row>
    <row r="4088" spans="1:61" ht="20.149999999999999" customHeight="1" x14ac:dyDescent="0.35">
      <c r="A4088">
        <v>4087</v>
      </c>
      <c r="B4088" t="s">
        <v>360</v>
      </c>
      <c r="C4088" t="s">
        <v>10700</v>
      </c>
      <c r="D4088" s="15" t="s">
        <v>4586</v>
      </c>
      <c r="E4088" s="12" t="s">
        <v>98</v>
      </c>
      <c r="G4088" s="12" t="s">
        <v>588</v>
      </c>
      <c r="H4088" s="12" t="s">
        <v>589</v>
      </c>
      <c r="I4088" s="12" t="s">
        <v>1454</v>
      </c>
      <c r="J4088" s="12" t="s">
        <v>4413</v>
      </c>
      <c r="K4088" s="12" t="s">
        <v>4413</v>
      </c>
      <c r="N4088" s="16" t="s">
        <v>206</v>
      </c>
      <c r="O4088" s="16" t="s">
        <v>4548</v>
      </c>
      <c r="P4088" s="12" t="s">
        <v>131</v>
      </c>
      <c r="Q4088" s="16">
        <v>2023</v>
      </c>
      <c r="R4088" s="16">
        <v>0.79</v>
      </c>
      <c r="X4088" s="16">
        <v>1</v>
      </c>
      <c r="Z4088" s="16">
        <v>0.79</v>
      </c>
      <c r="AA4088" s="16">
        <f t="shared" si="919"/>
        <v>94.800000000000011</v>
      </c>
      <c r="AB4088" s="16" t="s">
        <v>2113</v>
      </c>
      <c r="AC4088" s="16" t="s">
        <v>4415</v>
      </c>
      <c r="AD4088" s="16">
        <f t="shared" si="920"/>
        <v>33180.000000000007</v>
      </c>
      <c r="AE4088" s="16">
        <f t="shared" si="921"/>
        <v>276.5</v>
      </c>
      <c r="AF4088" s="16">
        <f t="shared" si="922"/>
        <v>103687.5</v>
      </c>
      <c r="AG4088" s="16">
        <f t="shared" si="923"/>
        <v>79</v>
      </c>
      <c r="AH4088" s="12">
        <f t="shared" si="924"/>
        <v>0</v>
      </c>
      <c r="AI4088" s="16">
        <f t="shared" si="925"/>
        <v>5.53</v>
      </c>
      <c r="AJ4088" s="16">
        <f t="shared" si="926"/>
        <v>19078.5</v>
      </c>
      <c r="AK4088" s="16">
        <f t="shared" si="927"/>
        <v>395</v>
      </c>
      <c r="AL4088" s="16">
        <f t="shared" si="928"/>
        <v>3950</v>
      </c>
      <c r="AM4088" s="16">
        <f t="shared" si="929"/>
        <v>63200</v>
      </c>
      <c r="AN4088" s="16">
        <f t="shared" si="930"/>
        <v>223096</v>
      </c>
      <c r="AO4088" s="12" t="s">
        <v>1486</v>
      </c>
      <c r="AP4088" s="16">
        <v>0.79</v>
      </c>
      <c r="AQ4088" s="16" t="s">
        <v>204</v>
      </c>
      <c r="AS4088" s="16" t="s">
        <v>2422</v>
      </c>
      <c r="AT4088" s="16" t="s">
        <v>3104</v>
      </c>
      <c r="AU4088" t="s">
        <v>2384</v>
      </c>
      <c r="AV4088" s="15" t="s">
        <v>2635</v>
      </c>
      <c r="AX4088" s="16" t="s">
        <v>204</v>
      </c>
      <c r="AY4088" s="16" t="s">
        <v>207</v>
      </c>
      <c r="AZ4088" s="16" t="s">
        <v>207</v>
      </c>
      <c r="BA4088" s="16" t="s">
        <v>207</v>
      </c>
      <c r="BB4088" s="16" t="s">
        <v>207</v>
      </c>
      <c r="BC4088" s="16">
        <v>0.79</v>
      </c>
      <c r="BD4088" s="16">
        <f t="shared" si="931"/>
        <v>2.7650000000000001</v>
      </c>
      <c r="BE4088" s="16">
        <f t="shared" si="932"/>
        <v>1394.35</v>
      </c>
      <c r="BG4088" s="16">
        <f t="shared" si="933"/>
        <v>948</v>
      </c>
      <c r="BH4088" s="16">
        <f t="shared" si="934"/>
        <v>505.6</v>
      </c>
      <c r="BI4088" s="16">
        <f t="shared" si="935"/>
        <v>6.32</v>
      </c>
    </row>
    <row r="4089" spans="1:61" ht="20.149999999999999" customHeight="1" x14ac:dyDescent="0.35">
      <c r="A4089">
        <v>4088</v>
      </c>
      <c r="B4089" t="s">
        <v>360</v>
      </c>
      <c r="C4089" t="s">
        <v>10701</v>
      </c>
      <c r="D4089" s="15" t="s">
        <v>4587</v>
      </c>
      <c r="E4089" s="12" t="s">
        <v>98</v>
      </c>
      <c r="G4089" s="12" t="s">
        <v>588</v>
      </c>
      <c r="H4089" s="12" t="s">
        <v>589</v>
      </c>
      <c r="I4089" s="12" t="s">
        <v>1454</v>
      </c>
      <c r="J4089" s="12" t="s">
        <v>4413</v>
      </c>
      <c r="K4089" s="12" t="s">
        <v>4413</v>
      </c>
      <c r="N4089" s="16" t="s">
        <v>206</v>
      </c>
      <c r="O4089" s="16" t="s">
        <v>4548</v>
      </c>
      <c r="P4089" s="12" t="s">
        <v>131</v>
      </c>
      <c r="Q4089" s="16">
        <v>2023</v>
      </c>
      <c r="R4089" s="16">
        <v>2.15</v>
      </c>
      <c r="X4089" s="16">
        <v>1</v>
      </c>
      <c r="Z4089" s="16">
        <v>2.15</v>
      </c>
      <c r="AA4089" s="16">
        <f t="shared" si="919"/>
        <v>258</v>
      </c>
      <c r="AB4089" s="16" t="s">
        <v>2113</v>
      </c>
      <c r="AC4089" s="16" t="s">
        <v>4415</v>
      </c>
      <c r="AD4089" s="16">
        <f t="shared" si="920"/>
        <v>90300</v>
      </c>
      <c r="AE4089" s="16">
        <f t="shared" si="921"/>
        <v>752.5</v>
      </c>
      <c r="AF4089" s="16">
        <f t="shared" si="922"/>
        <v>282187.5</v>
      </c>
      <c r="AG4089" s="16">
        <f t="shared" si="923"/>
        <v>215</v>
      </c>
      <c r="AH4089" s="12">
        <f t="shared" si="924"/>
        <v>0</v>
      </c>
      <c r="AI4089" s="16">
        <f t="shared" si="925"/>
        <v>15.049999999999999</v>
      </c>
      <c r="AJ4089" s="16">
        <f t="shared" si="926"/>
        <v>51922.499999999993</v>
      </c>
      <c r="AK4089" s="16">
        <f t="shared" si="927"/>
        <v>1075</v>
      </c>
      <c r="AL4089" s="16">
        <f t="shared" si="928"/>
        <v>10750</v>
      </c>
      <c r="AM4089" s="16">
        <f t="shared" si="929"/>
        <v>172000</v>
      </c>
      <c r="AN4089" s="16">
        <f t="shared" si="930"/>
        <v>607160</v>
      </c>
      <c r="AO4089" s="12" t="s">
        <v>1486</v>
      </c>
      <c r="AP4089" s="16">
        <v>2.15</v>
      </c>
      <c r="AQ4089" s="16" t="s">
        <v>204</v>
      </c>
      <c r="AS4089" s="16" t="s">
        <v>2422</v>
      </c>
      <c r="AT4089" s="16" t="s">
        <v>3104</v>
      </c>
      <c r="AU4089" t="s">
        <v>2384</v>
      </c>
      <c r="AV4089" s="15" t="s">
        <v>2635</v>
      </c>
      <c r="AX4089" s="16" t="s">
        <v>204</v>
      </c>
      <c r="AY4089" s="16" t="s">
        <v>207</v>
      </c>
      <c r="AZ4089" s="16" t="s">
        <v>207</v>
      </c>
      <c r="BA4089" s="16" t="s">
        <v>207</v>
      </c>
      <c r="BB4089" s="16" t="s">
        <v>207</v>
      </c>
      <c r="BC4089" s="16">
        <v>2.15</v>
      </c>
      <c r="BD4089" s="16">
        <f t="shared" si="931"/>
        <v>7.5249999999999995</v>
      </c>
      <c r="BE4089" s="16">
        <f t="shared" si="932"/>
        <v>3794.75</v>
      </c>
      <c r="BG4089" s="16">
        <f t="shared" si="933"/>
        <v>2580</v>
      </c>
      <c r="BH4089" s="16">
        <f t="shared" si="934"/>
        <v>1376</v>
      </c>
      <c r="BI4089" s="16">
        <f t="shared" si="935"/>
        <v>17.2</v>
      </c>
    </row>
    <row r="4090" spans="1:61" ht="20.149999999999999" customHeight="1" x14ac:dyDescent="0.35">
      <c r="A4090">
        <v>4089</v>
      </c>
      <c r="B4090" t="s">
        <v>360</v>
      </c>
      <c r="C4090" t="s">
        <v>10702</v>
      </c>
      <c r="D4090" s="15" t="s">
        <v>4552</v>
      </c>
      <c r="E4090" s="12" t="s">
        <v>98</v>
      </c>
      <c r="G4090" s="12" t="s">
        <v>588</v>
      </c>
      <c r="H4090" s="12" t="s">
        <v>589</v>
      </c>
      <c r="I4090" s="12" t="s">
        <v>1454</v>
      </c>
      <c r="J4090" s="12" t="s">
        <v>4413</v>
      </c>
      <c r="K4090" s="12" t="s">
        <v>4413</v>
      </c>
      <c r="N4090" s="16" t="s">
        <v>206</v>
      </c>
      <c r="O4090" s="16" t="s">
        <v>4548</v>
      </c>
      <c r="P4090" s="12" t="s">
        <v>131</v>
      </c>
      <c r="Q4090" s="16">
        <v>2023</v>
      </c>
      <c r="R4090" s="16">
        <v>4.0199999999999996</v>
      </c>
      <c r="X4090" s="16">
        <v>1</v>
      </c>
      <c r="Z4090" s="16">
        <v>4.0199999999999996</v>
      </c>
      <c r="AA4090" s="16">
        <f t="shared" si="919"/>
        <v>482.4</v>
      </c>
      <c r="AB4090" s="16" t="s">
        <v>2113</v>
      </c>
      <c r="AC4090" s="16" t="s">
        <v>4415</v>
      </c>
      <c r="AD4090" s="16">
        <f t="shared" si="920"/>
        <v>168840</v>
      </c>
      <c r="AE4090" s="16">
        <f t="shared" si="921"/>
        <v>1406.9999999999998</v>
      </c>
      <c r="AF4090" s="16">
        <f t="shared" si="922"/>
        <v>527624.99999999988</v>
      </c>
      <c r="AG4090" s="16">
        <f t="shared" si="923"/>
        <v>401.99999999999994</v>
      </c>
      <c r="AH4090" s="12">
        <f t="shared" si="924"/>
        <v>0</v>
      </c>
      <c r="AI4090" s="16">
        <f t="shared" si="925"/>
        <v>28.139999999999997</v>
      </c>
      <c r="AJ4090" s="16">
        <f t="shared" si="926"/>
        <v>97082.999999999985</v>
      </c>
      <c r="AK4090" s="16">
        <f t="shared" si="927"/>
        <v>2009.9999999999998</v>
      </c>
      <c r="AL4090" s="16">
        <f t="shared" si="928"/>
        <v>20099.999999999996</v>
      </c>
      <c r="AM4090" s="16">
        <f t="shared" si="929"/>
        <v>321599.99999999994</v>
      </c>
      <c r="AN4090" s="16">
        <f t="shared" si="930"/>
        <v>1135247.9999999998</v>
      </c>
      <c r="AO4090" s="12" t="s">
        <v>1486</v>
      </c>
      <c r="AP4090" s="16">
        <v>4.0199999999999996</v>
      </c>
      <c r="AQ4090" s="16" t="s">
        <v>204</v>
      </c>
      <c r="AS4090" s="16" t="s">
        <v>2422</v>
      </c>
      <c r="AT4090" s="16" t="s">
        <v>3104</v>
      </c>
      <c r="AU4090" t="s">
        <v>2384</v>
      </c>
      <c r="AV4090" s="15" t="s">
        <v>2635</v>
      </c>
      <c r="AX4090" s="16" t="s">
        <v>204</v>
      </c>
      <c r="AY4090" s="16" t="s">
        <v>207</v>
      </c>
      <c r="AZ4090" s="16" t="s">
        <v>207</v>
      </c>
      <c r="BA4090" s="16" t="s">
        <v>207</v>
      </c>
      <c r="BB4090" s="16" t="s">
        <v>207</v>
      </c>
      <c r="BC4090" s="16">
        <v>4.0199999999999996</v>
      </c>
      <c r="BD4090" s="16">
        <f t="shared" si="931"/>
        <v>14.069999999999999</v>
      </c>
      <c r="BE4090" s="16">
        <f t="shared" si="932"/>
        <v>7095.2999999999984</v>
      </c>
      <c r="BG4090" s="16">
        <f t="shared" si="933"/>
        <v>4823.9999999999991</v>
      </c>
      <c r="BH4090" s="16">
        <f t="shared" si="934"/>
        <v>2572.7999999999997</v>
      </c>
      <c r="BI4090" s="16">
        <f t="shared" si="935"/>
        <v>32.159999999999997</v>
      </c>
    </row>
    <row r="4091" spans="1:61" ht="20.149999999999999" customHeight="1" x14ac:dyDescent="0.35">
      <c r="A4091">
        <v>4090</v>
      </c>
      <c r="B4091" t="s">
        <v>360</v>
      </c>
      <c r="C4091" t="s">
        <v>10703</v>
      </c>
      <c r="D4091" s="15" t="s">
        <v>4588</v>
      </c>
      <c r="E4091" s="12" t="s">
        <v>98</v>
      </c>
      <c r="G4091" s="12" t="s">
        <v>588</v>
      </c>
      <c r="H4091" s="12" t="s">
        <v>589</v>
      </c>
      <c r="I4091" s="12" t="s">
        <v>1454</v>
      </c>
      <c r="J4091" s="12" t="s">
        <v>4413</v>
      </c>
      <c r="K4091" s="12" t="s">
        <v>4413</v>
      </c>
      <c r="N4091" s="16" t="s">
        <v>206</v>
      </c>
      <c r="O4091" s="16" t="s">
        <v>4548</v>
      </c>
      <c r="P4091" s="12" t="s">
        <v>131</v>
      </c>
      <c r="Q4091" s="16">
        <v>2023</v>
      </c>
      <c r="R4091" s="16">
        <v>2.33</v>
      </c>
      <c r="X4091" s="16">
        <v>1</v>
      </c>
      <c r="Z4091" s="16">
        <v>2.33</v>
      </c>
      <c r="AA4091" s="16">
        <f t="shared" si="919"/>
        <v>279.60000000000002</v>
      </c>
      <c r="AB4091" s="16" t="s">
        <v>2113</v>
      </c>
      <c r="AC4091" s="16" t="s">
        <v>4415</v>
      </c>
      <c r="AD4091" s="16">
        <f t="shared" si="920"/>
        <v>97860.000000000015</v>
      </c>
      <c r="AE4091" s="16">
        <f t="shared" si="921"/>
        <v>815.5</v>
      </c>
      <c r="AF4091" s="16">
        <f t="shared" si="922"/>
        <v>305812.5</v>
      </c>
      <c r="AG4091" s="16">
        <f t="shared" si="923"/>
        <v>233</v>
      </c>
      <c r="AH4091" s="12">
        <f t="shared" si="924"/>
        <v>0</v>
      </c>
      <c r="AI4091" s="16">
        <f t="shared" si="925"/>
        <v>16.310000000000002</v>
      </c>
      <c r="AJ4091" s="16">
        <f t="shared" si="926"/>
        <v>56269.500000000007</v>
      </c>
      <c r="AK4091" s="16">
        <f t="shared" si="927"/>
        <v>1165</v>
      </c>
      <c r="AL4091" s="16">
        <f t="shared" si="928"/>
        <v>11650</v>
      </c>
      <c r="AM4091" s="16">
        <f t="shared" si="929"/>
        <v>186400</v>
      </c>
      <c r="AN4091" s="16">
        <f t="shared" si="930"/>
        <v>657992</v>
      </c>
      <c r="AO4091" s="12" t="s">
        <v>1486</v>
      </c>
      <c r="AP4091" s="16">
        <v>2.33</v>
      </c>
      <c r="AQ4091" s="16" t="s">
        <v>204</v>
      </c>
      <c r="AS4091" s="16" t="s">
        <v>2422</v>
      </c>
      <c r="AT4091" s="16" t="s">
        <v>3104</v>
      </c>
      <c r="AU4091" t="s">
        <v>2384</v>
      </c>
      <c r="AV4091" s="15" t="s">
        <v>2635</v>
      </c>
      <c r="AX4091" s="16" t="s">
        <v>204</v>
      </c>
      <c r="AY4091" s="16" t="s">
        <v>207</v>
      </c>
      <c r="AZ4091" s="16" t="s">
        <v>207</v>
      </c>
      <c r="BA4091" s="16" t="s">
        <v>207</v>
      </c>
      <c r="BB4091" s="16" t="s">
        <v>207</v>
      </c>
      <c r="BC4091" s="16">
        <v>2.33</v>
      </c>
      <c r="BD4091" s="16">
        <f t="shared" si="931"/>
        <v>8.1550000000000011</v>
      </c>
      <c r="BE4091" s="16">
        <f t="shared" si="932"/>
        <v>4112.45</v>
      </c>
      <c r="BG4091" s="16">
        <f t="shared" si="933"/>
        <v>2796</v>
      </c>
      <c r="BH4091" s="16">
        <f t="shared" si="934"/>
        <v>1491.2</v>
      </c>
      <c r="BI4091" s="16">
        <f t="shared" si="935"/>
        <v>18.64</v>
      </c>
    </row>
    <row r="4092" spans="1:61" ht="20.149999999999999" customHeight="1" x14ac:dyDescent="0.35">
      <c r="A4092">
        <v>4091</v>
      </c>
      <c r="B4092" t="s">
        <v>360</v>
      </c>
      <c r="C4092" t="s">
        <v>10704</v>
      </c>
      <c r="D4092" s="15" t="s">
        <v>4589</v>
      </c>
      <c r="E4092" s="12" t="s">
        <v>98</v>
      </c>
      <c r="G4092" s="12" t="s">
        <v>588</v>
      </c>
      <c r="H4092" s="12" t="s">
        <v>589</v>
      </c>
      <c r="I4092" s="12" t="s">
        <v>1454</v>
      </c>
      <c r="J4092" s="12" t="s">
        <v>4413</v>
      </c>
      <c r="K4092" s="12" t="s">
        <v>4413</v>
      </c>
      <c r="N4092" s="16" t="s">
        <v>206</v>
      </c>
      <c r="O4092" s="16" t="s">
        <v>4548</v>
      </c>
      <c r="P4092" s="12" t="s">
        <v>131</v>
      </c>
      <c r="Q4092" s="16">
        <v>2023</v>
      </c>
      <c r="R4092" s="16">
        <v>1.51</v>
      </c>
      <c r="X4092" s="16">
        <v>1</v>
      </c>
      <c r="Z4092" s="16">
        <v>1.51</v>
      </c>
      <c r="AA4092" s="16">
        <f t="shared" si="919"/>
        <v>181.2</v>
      </c>
      <c r="AB4092" s="16" t="s">
        <v>2113</v>
      </c>
      <c r="AC4092" s="16" t="s">
        <v>4415</v>
      </c>
      <c r="AD4092" s="16">
        <f t="shared" si="920"/>
        <v>63419.999999999993</v>
      </c>
      <c r="AE4092" s="16">
        <f t="shared" si="921"/>
        <v>528.5</v>
      </c>
      <c r="AF4092" s="16">
        <f t="shared" si="922"/>
        <v>198187.5</v>
      </c>
      <c r="AG4092" s="16">
        <f t="shared" si="923"/>
        <v>151</v>
      </c>
      <c r="AH4092" s="12">
        <f t="shared" si="924"/>
        <v>0</v>
      </c>
      <c r="AI4092" s="16">
        <f t="shared" si="925"/>
        <v>10.57</v>
      </c>
      <c r="AJ4092" s="16">
        <f t="shared" si="926"/>
        <v>36466.5</v>
      </c>
      <c r="AK4092" s="16">
        <f t="shared" si="927"/>
        <v>755</v>
      </c>
      <c r="AL4092" s="16">
        <f t="shared" si="928"/>
        <v>7550</v>
      </c>
      <c r="AM4092" s="16">
        <f t="shared" si="929"/>
        <v>120800</v>
      </c>
      <c r="AN4092" s="16">
        <f t="shared" si="930"/>
        <v>426424</v>
      </c>
      <c r="AO4092" s="12" t="s">
        <v>1486</v>
      </c>
      <c r="AP4092" s="16">
        <v>1.51</v>
      </c>
      <c r="AQ4092" s="16" t="s">
        <v>204</v>
      </c>
      <c r="AS4092" s="16" t="s">
        <v>2422</v>
      </c>
      <c r="AT4092" s="16" t="s">
        <v>3104</v>
      </c>
      <c r="AU4092" t="s">
        <v>2384</v>
      </c>
      <c r="AV4092" s="15" t="s">
        <v>2635</v>
      </c>
      <c r="AX4092" s="16" t="s">
        <v>204</v>
      </c>
      <c r="AY4092" s="16" t="s">
        <v>207</v>
      </c>
      <c r="AZ4092" s="16" t="s">
        <v>207</v>
      </c>
      <c r="BA4092" s="16" t="s">
        <v>207</v>
      </c>
      <c r="BB4092" s="16" t="s">
        <v>207</v>
      </c>
      <c r="BC4092" s="16">
        <v>1.51</v>
      </c>
      <c r="BD4092" s="16">
        <f t="shared" si="931"/>
        <v>5.2850000000000001</v>
      </c>
      <c r="BE4092" s="16">
        <f t="shared" si="932"/>
        <v>2665.15</v>
      </c>
      <c r="BG4092" s="16">
        <f t="shared" si="933"/>
        <v>1812</v>
      </c>
      <c r="BH4092" s="16">
        <f t="shared" si="934"/>
        <v>966.4</v>
      </c>
      <c r="BI4092" s="16">
        <f t="shared" si="935"/>
        <v>12.08</v>
      </c>
    </row>
    <row r="4093" spans="1:61" ht="20.149999999999999" customHeight="1" x14ac:dyDescent="0.35">
      <c r="A4093">
        <v>4092</v>
      </c>
      <c r="B4093" t="s">
        <v>360</v>
      </c>
      <c r="C4093" t="s">
        <v>10705</v>
      </c>
      <c r="D4093" s="15" t="s">
        <v>4590</v>
      </c>
      <c r="E4093" s="12" t="s">
        <v>98</v>
      </c>
      <c r="G4093" s="12" t="s">
        <v>588</v>
      </c>
      <c r="H4093" s="12" t="s">
        <v>589</v>
      </c>
      <c r="I4093" s="12" t="s">
        <v>1454</v>
      </c>
      <c r="J4093" s="12" t="s">
        <v>4413</v>
      </c>
      <c r="K4093" s="12" t="s">
        <v>4413</v>
      </c>
      <c r="N4093" s="16" t="s">
        <v>206</v>
      </c>
      <c r="O4093" s="16" t="s">
        <v>4548</v>
      </c>
      <c r="P4093" s="12" t="s">
        <v>131</v>
      </c>
      <c r="Q4093" s="16">
        <v>2023</v>
      </c>
      <c r="R4093" s="16">
        <v>0.97</v>
      </c>
      <c r="X4093" s="16">
        <v>1</v>
      </c>
      <c r="Z4093" s="16">
        <v>0.97</v>
      </c>
      <c r="AA4093" s="16">
        <f t="shared" si="919"/>
        <v>116.39999999999999</v>
      </c>
      <c r="AB4093" s="16" t="s">
        <v>2113</v>
      </c>
      <c r="AC4093" s="16" t="s">
        <v>4415</v>
      </c>
      <c r="AD4093" s="16">
        <f t="shared" si="920"/>
        <v>40740</v>
      </c>
      <c r="AE4093" s="16">
        <f t="shared" si="921"/>
        <v>339.5</v>
      </c>
      <c r="AF4093" s="16">
        <f t="shared" si="922"/>
        <v>127312.5</v>
      </c>
      <c r="AG4093" s="16">
        <f t="shared" si="923"/>
        <v>97</v>
      </c>
      <c r="AH4093" s="12">
        <f t="shared" si="924"/>
        <v>0</v>
      </c>
      <c r="AI4093" s="16">
        <f t="shared" si="925"/>
        <v>6.79</v>
      </c>
      <c r="AJ4093" s="16">
        <f t="shared" si="926"/>
        <v>23425.5</v>
      </c>
      <c r="AK4093" s="16">
        <f t="shared" si="927"/>
        <v>485</v>
      </c>
      <c r="AL4093" s="16">
        <f t="shared" si="928"/>
        <v>4850</v>
      </c>
      <c r="AM4093" s="16">
        <f t="shared" si="929"/>
        <v>77600</v>
      </c>
      <c r="AN4093" s="16">
        <f t="shared" si="930"/>
        <v>273928</v>
      </c>
      <c r="AO4093" s="12" t="s">
        <v>1486</v>
      </c>
      <c r="AP4093" s="16">
        <v>0.97</v>
      </c>
      <c r="AQ4093" s="16" t="s">
        <v>204</v>
      </c>
      <c r="AS4093" s="16" t="s">
        <v>2422</v>
      </c>
      <c r="AT4093" s="16" t="s">
        <v>3104</v>
      </c>
      <c r="AU4093" t="s">
        <v>2384</v>
      </c>
      <c r="AV4093" s="15" t="s">
        <v>2635</v>
      </c>
      <c r="AX4093" s="16" t="s">
        <v>204</v>
      </c>
      <c r="AY4093" s="16" t="s">
        <v>207</v>
      </c>
      <c r="AZ4093" s="16" t="s">
        <v>207</v>
      </c>
      <c r="BA4093" s="16" t="s">
        <v>207</v>
      </c>
      <c r="BB4093" s="16" t="s">
        <v>207</v>
      </c>
      <c r="BC4093" s="16">
        <v>0.97</v>
      </c>
      <c r="BD4093" s="16">
        <f t="shared" si="931"/>
        <v>3.395</v>
      </c>
      <c r="BE4093" s="16">
        <f t="shared" si="932"/>
        <v>1712.05</v>
      </c>
      <c r="BG4093" s="16">
        <f t="shared" si="933"/>
        <v>1164</v>
      </c>
      <c r="BH4093" s="16">
        <f t="shared" si="934"/>
        <v>620.79999999999995</v>
      </c>
      <c r="BI4093" s="16">
        <f t="shared" si="935"/>
        <v>7.76</v>
      </c>
    </row>
    <row r="4094" spans="1:61" ht="20.149999999999999" customHeight="1" x14ac:dyDescent="0.35">
      <c r="A4094">
        <v>4093</v>
      </c>
      <c r="B4094" t="s">
        <v>360</v>
      </c>
      <c r="C4094" t="s">
        <v>10706</v>
      </c>
      <c r="D4094" s="15" t="s">
        <v>4591</v>
      </c>
      <c r="E4094" s="12" t="s">
        <v>98</v>
      </c>
      <c r="G4094" s="12" t="s">
        <v>588</v>
      </c>
      <c r="H4094" s="12" t="s">
        <v>589</v>
      </c>
      <c r="I4094" s="12" t="s">
        <v>1454</v>
      </c>
      <c r="J4094" s="12" t="s">
        <v>4413</v>
      </c>
      <c r="K4094" s="12" t="s">
        <v>4413</v>
      </c>
      <c r="N4094" s="16" t="s">
        <v>206</v>
      </c>
      <c r="O4094" s="16" t="s">
        <v>4548</v>
      </c>
      <c r="P4094" s="12" t="s">
        <v>131</v>
      </c>
      <c r="Q4094" s="16">
        <v>2023</v>
      </c>
      <c r="R4094" s="16">
        <v>1.56</v>
      </c>
      <c r="X4094" s="16">
        <v>1</v>
      </c>
      <c r="Z4094" s="16">
        <v>1.56</v>
      </c>
      <c r="AA4094" s="16">
        <f t="shared" si="919"/>
        <v>187.20000000000002</v>
      </c>
      <c r="AB4094" s="16" t="s">
        <v>2113</v>
      </c>
      <c r="AC4094" s="16" t="s">
        <v>4415</v>
      </c>
      <c r="AD4094" s="16">
        <f t="shared" si="920"/>
        <v>65520.000000000007</v>
      </c>
      <c r="AE4094" s="16">
        <f t="shared" si="921"/>
        <v>546</v>
      </c>
      <c r="AF4094" s="16">
        <f t="shared" si="922"/>
        <v>204750</v>
      </c>
      <c r="AG4094" s="16">
        <f t="shared" si="923"/>
        <v>156</v>
      </c>
      <c r="AH4094" s="12">
        <f t="shared" si="924"/>
        <v>0</v>
      </c>
      <c r="AI4094" s="16">
        <f t="shared" si="925"/>
        <v>10.92</v>
      </c>
      <c r="AJ4094" s="16">
        <f t="shared" si="926"/>
        <v>37674</v>
      </c>
      <c r="AK4094" s="16">
        <f t="shared" si="927"/>
        <v>780</v>
      </c>
      <c r="AL4094" s="16">
        <f t="shared" si="928"/>
        <v>7800</v>
      </c>
      <c r="AM4094" s="16">
        <f t="shared" si="929"/>
        <v>124800</v>
      </c>
      <c r="AN4094" s="16">
        <f t="shared" si="930"/>
        <v>440544</v>
      </c>
      <c r="AO4094" s="12" t="s">
        <v>1486</v>
      </c>
      <c r="AP4094" s="16">
        <v>1.56</v>
      </c>
      <c r="AQ4094" s="16" t="s">
        <v>204</v>
      </c>
      <c r="AS4094" s="16" t="s">
        <v>2422</v>
      </c>
      <c r="AT4094" s="16" t="s">
        <v>3104</v>
      </c>
      <c r="AU4094" t="s">
        <v>2384</v>
      </c>
      <c r="AV4094" s="15" t="s">
        <v>2635</v>
      </c>
      <c r="AX4094" s="16" t="s">
        <v>204</v>
      </c>
      <c r="AY4094" s="16" t="s">
        <v>207</v>
      </c>
      <c r="AZ4094" s="16" t="s">
        <v>207</v>
      </c>
      <c r="BA4094" s="16" t="s">
        <v>207</v>
      </c>
      <c r="BB4094" s="16" t="s">
        <v>207</v>
      </c>
      <c r="BC4094" s="16">
        <v>1.56</v>
      </c>
      <c r="BD4094" s="16">
        <f t="shared" si="931"/>
        <v>5.46</v>
      </c>
      <c r="BE4094" s="16">
        <f t="shared" si="932"/>
        <v>2753.4</v>
      </c>
      <c r="BG4094" s="16">
        <f t="shared" si="933"/>
        <v>1872</v>
      </c>
      <c r="BH4094" s="16">
        <f t="shared" si="934"/>
        <v>998.40000000000009</v>
      </c>
      <c r="BI4094" s="16">
        <f t="shared" si="935"/>
        <v>12.48</v>
      </c>
    </row>
    <row r="4095" spans="1:61" ht="20.149999999999999" customHeight="1" x14ac:dyDescent="0.35">
      <c r="A4095">
        <v>4094</v>
      </c>
      <c r="B4095" t="s">
        <v>360</v>
      </c>
      <c r="C4095" t="s">
        <v>10707</v>
      </c>
      <c r="D4095" s="15" t="s">
        <v>4557</v>
      </c>
      <c r="E4095" s="12" t="s">
        <v>98</v>
      </c>
      <c r="G4095" s="12" t="s">
        <v>588</v>
      </c>
      <c r="H4095" s="12" t="s">
        <v>589</v>
      </c>
      <c r="I4095" s="12" t="s">
        <v>1454</v>
      </c>
      <c r="J4095" s="12" t="s">
        <v>4413</v>
      </c>
      <c r="K4095" s="12" t="s">
        <v>4413</v>
      </c>
      <c r="N4095" s="16" t="s">
        <v>206</v>
      </c>
      <c r="O4095" s="16" t="s">
        <v>4548</v>
      </c>
      <c r="P4095" s="12" t="s">
        <v>131</v>
      </c>
      <c r="Q4095" s="16">
        <v>2023</v>
      </c>
      <c r="R4095" s="16">
        <v>0.68</v>
      </c>
      <c r="X4095" s="16">
        <v>1</v>
      </c>
      <c r="Z4095" s="16">
        <v>0.68</v>
      </c>
      <c r="AA4095" s="16">
        <f t="shared" si="919"/>
        <v>81.600000000000009</v>
      </c>
      <c r="AB4095" s="16" t="s">
        <v>2113</v>
      </c>
      <c r="AC4095" s="16" t="s">
        <v>4415</v>
      </c>
      <c r="AD4095" s="16">
        <f t="shared" si="920"/>
        <v>28560.000000000004</v>
      </c>
      <c r="AE4095" s="16">
        <f t="shared" si="921"/>
        <v>238.00000000000003</v>
      </c>
      <c r="AF4095" s="16">
        <f t="shared" si="922"/>
        <v>89250.000000000015</v>
      </c>
      <c r="AG4095" s="16">
        <f t="shared" si="923"/>
        <v>68</v>
      </c>
      <c r="AH4095" s="12">
        <f t="shared" si="924"/>
        <v>0</v>
      </c>
      <c r="AI4095" s="16">
        <f t="shared" si="925"/>
        <v>4.7600000000000007</v>
      </c>
      <c r="AJ4095" s="16">
        <f t="shared" si="926"/>
        <v>16422.000000000004</v>
      </c>
      <c r="AK4095" s="16">
        <f t="shared" si="927"/>
        <v>340</v>
      </c>
      <c r="AL4095" s="16">
        <f t="shared" si="928"/>
        <v>3400.0000000000005</v>
      </c>
      <c r="AM4095" s="16">
        <f t="shared" si="929"/>
        <v>54400.000000000007</v>
      </c>
      <c r="AN4095" s="16">
        <f t="shared" si="930"/>
        <v>192032.00000000003</v>
      </c>
      <c r="AO4095" s="12" t="s">
        <v>1486</v>
      </c>
      <c r="AP4095" s="16">
        <v>0.68</v>
      </c>
      <c r="AQ4095" s="16" t="s">
        <v>204</v>
      </c>
      <c r="AS4095" s="16" t="s">
        <v>2422</v>
      </c>
      <c r="AT4095" s="16" t="s">
        <v>3104</v>
      </c>
      <c r="AU4095" t="s">
        <v>2384</v>
      </c>
      <c r="AV4095" s="15" t="s">
        <v>2635</v>
      </c>
      <c r="AX4095" s="16" t="s">
        <v>204</v>
      </c>
      <c r="AY4095" s="16" t="s">
        <v>207</v>
      </c>
      <c r="AZ4095" s="16" t="s">
        <v>207</v>
      </c>
      <c r="BA4095" s="16" t="s">
        <v>207</v>
      </c>
      <c r="BB4095" s="16" t="s">
        <v>207</v>
      </c>
      <c r="BC4095" s="16">
        <v>0.68</v>
      </c>
      <c r="BD4095" s="16">
        <f t="shared" si="931"/>
        <v>2.3800000000000003</v>
      </c>
      <c r="BE4095" s="16">
        <f t="shared" si="932"/>
        <v>1200.2000000000003</v>
      </c>
      <c r="BG4095" s="16">
        <f t="shared" si="933"/>
        <v>816.00000000000011</v>
      </c>
      <c r="BH4095" s="16">
        <f t="shared" si="934"/>
        <v>435.20000000000005</v>
      </c>
      <c r="BI4095" s="16">
        <f t="shared" si="935"/>
        <v>5.44</v>
      </c>
    </row>
    <row r="4096" spans="1:61" ht="20.149999999999999" customHeight="1" x14ac:dyDescent="0.35">
      <c r="A4096">
        <v>4095</v>
      </c>
      <c r="B4096" t="s">
        <v>360</v>
      </c>
      <c r="C4096" t="s">
        <v>10708</v>
      </c>
      <c r="D4096" s="15" t="s">
        <v>4592</v>
      </c>
      <c r="E4096" s="12" t="s">
        <v>98</v>
      </c>
      <c r="G4096" s="12" t="s">
        <v>588</v>
      </c>
      <c r="H4096" s="12" t="s">
        <v>589</v>
      </c>
      <c r="I4096" s="12" t="s">
        <v>1454</v>
      </c>
      <c r="J4096" s="12" t="s">
        <v>4413</v>
      </c>
      <c r="K4096" s="12" t="s">
        <v>4413</v>
      </c>
      <c r="N4096" s="16" t="s">
        <v>206</v>
      </c>
      <c r="O4096" s="16" t="s">
        <v>4548</v>
      </c>
      <c r="P4096" s="12" t="s">
        <v>131</v>
      </c>
      <c r="Q4096" s="16">
        <v>2023</v>
      </c>
      <c r="R4096" s="16">
        <v>1.06</v>
      </c>
      <c r="X4096" s="16">
        <v>1</v>
      </c>
      <c r="Z4096" s="16">
        <v>1.06</v>
      </c>
      <c r="AA4096" s="16">
        <f t="shared" si="919"/>
        <v>127.2</v>
      </c>
      <c r="AB4096" s="16" t="s">
        <v>2113</v>
      </c>
      <c r="AC4096" s="16" t="s">
        <v>4415</v>
      </c>
      <c r="AD4096" s="16">
        <f t="shared" si="920"/>
        <v>44520</v>
      </c>
      <c r="AE4096" s="16">
        <f t="shared" si="921"/>
        <v>371</v>
      </c>
      <c r="AF4096" s="16">
        <f t="shared" si="922"/>
        <v>139125</v>
      </c>
      <c r="AG4096" s="16">
        <f t="shared" si="923"/>
        <v>106</v>
      </c>
      <c r="AH4096" s="12">
        <f t="shared" si="924"/>
        <v>0</v>
      </c>
      <c r="AI4096" s="16">
        <f t="shared" si="925"/>
        <v>7.42</v>
      </c>
      <c r="AJ4096" s="16">
        <f t="shared" si="926"/>
        <v>25599</v>
      </c>
      <c r="AK4096" s="16">
        <f t="shared" si="927"/>
        <v>530</v>
      </c>
      <c r="AL4096" s="16">
        <f t="shared" si="928"/>
        <v>5300</v>
      </c>
      <c r="AM4096" s="16">
        <f t="shared" si="929"/>
        <v>84800</v>
      </c>
      <c r="AN4096" s="16">
        <f t="shared" si="930"/>
        <v>299344</v>
      </c>
      <c r="AO4096" s="12" t="s">
        <v>1486</v>
      </c>
      <c r="AP4096" s="16">
        <v>1.06</v>
      </c>
      <c r="AQ4096" s="16" t="s">
        <v>204</v>
      </c>
      <c r="AS4096" s="16" t="s">
        <v>2422</v>
      </c>
      <c r="AT4096" s="16" t="s">
        <v>3104</v>
      </c>
      <c r="AU4096" t="s">
        <v>2384</v>
      </c>
      <c r="AV4096" s="15" t="s">
        <v>2635</v>
      </c>
      <c r="AX4096" s="16" t="s">
        <v>204</v>
      </c>
      <c r="AY4096" s="16" t="s">
        <v>207</v>
      </c>
      <c r="AZ4096" s="16" t="s">
        <v>207</v>
      </c>
      <c r="BA4096" s="16" t="s">
        <v>207</v>
      </c>
      <c r="BB4096" s="16" t="s">
        <v>207</v>
      </c>
      <c r="BC4096" s="16">
        <v>1.06</v>
      </c>
      <c r="BD4096" s="16">
        <f t="shared" si="931"/>
        <v>3.71</v>
      </c>
      <c r="BE4096" s="16">
        <f t="shared" si="932"/>
        <v>1870.9</v>
      </c>
      <c r="BG4096" s="16">
        <f t="shared" si="933"/>
        <v>1272</v>
      </c>
      <c r="BH4096" s="16">
        <f t="shared" si="934"/>
        <v>678.40000000000009</v>
      </c>
      <c r="BI4096" s="16">
        <f t="shared" si="935"/>
        <v>8.48</v>
      </c>
    </row>
    <row r="4097" spans="1:61" ht="20.149999999999999" customHeight="1" x14ac:dyDescent="0.35">
      <c r="A4097">
        <v>4096</v>
      </c>
      <c r="B4097" t="s">
        <v>360</v>
      </c>
      <c r="C4097" t="s">
        <v>10709</v>
      </c>
      <c r="D4097" s="15" t="s">
        <v>4593</v>
      </c>
      <c r="E4097" s="12" t="s">
        <v>98</v>
      </c>
      <c r="G4097" s="12" t="s">
        <v>588</v>
      </c>
      <c r="H4097" s="12" t="s">
        <v>589</v>
      </c>
      <c r="I4097" s="12" t="s">
        <v>1454</v>
      </c>
      <c r="J4097" s="12" t="s">
        <v>4413</v>
      </c>
      <c r="K4097" s="12" t="s">
        <v>4413</v>
      </c>
      <c r="N4097" s="16" t="s">
        <v>206</v>
      </c>
      <c r="O4097" s="16" t="s">
        <v>4548</v>
      </c>
      <c r="P4097" s="12" t="s">
        <v>131</v>
      </c>
      <c r="Q4097" s="16">
        <v>2023</v>
      </c>
      <c r="R4097" s="16">
        <v>1.06</v>
      </c>
      <c r="X4097" s="16">
        <v>1</v>
      </c>
      <c r="Z4097" s="16">
        <v>1.06</v>
      </c>
      <c r="AA4097" s="16">
        <f t="shared" si="919"/>
        <v>127.2</v>
      </c>
      <c r="AB4097" s="16" t="s">
        <v>2113</v>
      </c>
      <c r="AC4097" s="16" t="s">
        <v>4415</v>
      </c>
      <c r="AD4097" s="16">
        <f t="shared" si="920"/>
        <v>44520</v>
      </c>
      <c r="AE4097" s="16">
        <f t="shared" si="921"/>
        <v>371</v>
      </c>
      <c r="AF4097" s="16">
        <f t="shared" si="922"/>
        <v>139125</v>
      </c>
      <c r="AG4097" s="16">
        <f t="shared" si="923"/>
        <v>106</v>
      </c>
      <c r="AH4097" s="12">
        <f t="shared" si="924"/>
        <v>0</v>
      </c>
      <c r="AI4097" s="16">
        <f t="shared" si="925"/>
        <v>7.42</v>
      </c>
      <c r="AJ4097" s="16">
        <f t="shared" si="926"/>
        <v>25599</v>
      </c>
      <c r="AK4097" s="16">
        <f t="shared" si="927"/>
        <v>530</v>
      </c>
      <c r="AL4097" s="16">
        <f t="shared" si="928"/>
        <v>5300</v>
      </c>
      <c r="AM4097" s="16">
        <f t="shared" si="929"/>
        <v>84800</v>
      </c>
      <c r="AN4097" s="16">
        <f t="shared" si="930"/>
        <v>299344</v>
      </c>
      <c r="AO4097" s="12" t="s">
        <v>1486</v>
      </c>
      <c r="AP4097" s="16">
        <v>1.06</v>
      </c>
      <c r="AQ4097" s="16" t="s">
        <v>204</v>
      </c>
      <c r="AS4097" s="16" t="s">
        <v>2422</v>
      </c>
      <c r="AT4097" s="16" t="s">
        <v>3104</v>
      </c>
      <c r="AU4097" t="s">
        <v>2384</v>
      </c>
      <c r="AV4097" s="15" t="s">
        <v>2635</v>
      </c>
      <c r="AX4097" s="16" t="s">
        <v>204</v>
      </c>
      <c r="AY4097" s="16" t="s">
        <v>207</v>
      </c>
      <c r="AZ4097" s="16" t="s">
        <v>207</v>
      </c>
      <c r="BA4097" s="16" t="s">
        <v>207</v>
      </c>
      <c r="BB4097" s="16" t="s">
        <v>207</v>
      </c>
      <c r="BC4097" s="16">
        <v>1.06</v>
      </c>
      <c r="BD4097" s="16">
        <f t="shared" si="931"/>
        <v>3.71</v>
      </c>
      <c r="BE4097" s="16">
        <f t="shared" si="932"/>
        <v>1870.9</v>
      </c>
      <c r="BG4097" s="16">
        <f t="shared" si="933"/>
        <v>1272</v>
      </c>
      <c r="BH4097" s="16">
        <f t="shared" si="934"/>
        <v>678.40000000000009</v>
      </c>
      <c r="BI4097" s="16">
        <f t="shared" si="935"/>
        <v>8.48</v>
      </c>
    </row>
    <row r="4098" spans="1:61" ht="20.149999999999999" customHeight="1" x14ac:dyDescent="0.35">
      <c r="A4098">
        <v>4097</v>
      </c>
      <c r="B4098" t="s">
        <v>360</v>
      </c>
      <c r="C4098" t="s">
        <v>10710</v>
      </c>
      <c r="D4098" s="15" t="s">
        <v>4594</v>
      </c>
      <c r="E4098" s="12" t="s">
        <v>98</v>
      </c>
      <c r="G4098" s="12" t="s">
        <v>588</v>
      </c>
      <c r="H4098" s="12" t="s">
        <v>589</v>
      </c>
      <c r="I4098" s="12" t="s">
        <v>1454</v>
      </c>
      <c r="J4098" s="12" t="s">
        <v>4413</v>
      </c>
      <c r="K4098" s="12" t="s">
        <v>4413</v>
      </c>
      <c r="N4098" s="16" t="s">
        <v>206</v>
      </c>
      <c r="O4098" s="16" t="s">
        <v>4548</v>
      </c>
      <c r="P4098" s="12" t="s">
        <v>131</v>
      </c>
      <c r="Q4098" s="16">
        <v>2023</v>
      </c>
      <c r="R4098" s="16">
        <v>1.76</v>
      </c>
      <c r="X4098" s="16">
        <v>1</v>
      </c>
      <c r="Z4098" s="16">
        <v>1.76</v>
      </c>
      <c r="AA4098" s="16">
        <f t="shared" si="919"/>
        <v>211.2</v>
      </c>
      <c r="AB4098" s="16" t="s">
        <v>2113</v>
      </c>
      <c r="AC4098" s="16" t="s">
        <v>4415</v>
      </c>
      <c r="AD4098" s="16">
        <f t="shared" si="920"/>
        <v>73920</v>
      </c>
      <c r="AE4098" s="16">
        <f t="shared" si="921"/>
        <v>616</v>
      </c>
      <c r="AF4098" s="16">
        <f t="shared" si="922"/>
        <v>231000</v>
      </c>
      <c r="AG4098" s="16">
        <f t="shared" si="923"/>
        <v>176</v>
      </c>
      <c r="AH4098" s="12">
        <f t="shared" si="924"/>
        <v>0</v>
      </c>
      <c r="AI4098" s="16">
        <f t="shared" si="925"/>
        <v>12.32</v>
      </c>
      <c r="AJ4098" s="16">
        <f t="shared" si="926"/>
        <v>42504</v>
      </c>
      <c r="AK4098" s="16">
        <f t="shared" si="927"/>
        <v>880</v>
      </c>
      <c r="AL4098" s="16">
        <f t="shared" si="928"/>
        <v>8800</v>
      </c>
      <c r="AM4098" s="16">
        <f t="shared" si="929"/>
        <v>140800</v>
      </c>
      <c r="AN4098" s="16">
        <f t="shared" si="930"/>
        <v>497024</v>
      </c>
      <c r="AO4098" s="12" t="s">
        <v>1486</v>
      </c>
      <c r="AP4098" s="16">
        <v>1.76</v>
      </c>
      <c r="AQ4098" s="16" t="s">
        <v>204</v>
      </c>
      <c r="AS4098" s="16" t="s">
        <v>2422</v>
      </c>
      <c r="AT4098" s="16" t="s">
        <v>3104</v>
      </c>
      <c r="AU4098" t="s">
        <v>2384</v>
      </c>
      <c r="AV4098" s="15" t="s">
        <v>2635</v>
      </c>
      <c r="AX4098" s="16" t="s">
        <v>204</v>
      </c>
      <c r="AY4098" s="16" t="s">
        <v>207</v>
      </c>
      <c r="AZ4098" s="16" t="s">
        <v>207</v>
      </c>
      <c r="BA4098" s="16" t="s">
        <v>207</v>
      </c>
      <c r="BB4098" s="16" t="s">
        <v>207</v>
      </c>
      <c r="BC4098" s="16">
        <v>1.76</v>
      </c>
      <c r="BD4098" s="16">
        <f t="shared" si="931"/>
        <v>6.16</v>
      </c>
      <c r="BE4098" s="16">
        <f t="shared" si="932"/>
        <v>3106.4</v>
      </c>
      <c r="BG4098" s="16">
        <f t="shared" si="933"/>
        <v>2112</v>
      </c>
      <c r="BH4098" s="16">
        <f t="shared" si="934"/>
        <v>1126.4000000000001</v>
      </c>
      <c r="BI4098" s="16">
        <f t="shared" si="935"/>
        <v>14.080000000000002</v>
      </c>
    </row>
    <row r="4099" spans="1:61" ht="20.149999999999999" customHeight="1" x14ac:dyDescent="0.35">
      <c r="A4099">
        <v>4098</v>
      </c>
      <c r="B4099" t="s">
        <v>360</v>
      </c>
      <c r="C4099" t="s">
        <v>10711</v>
      </c>
      <c r="D4099" s="15" t="s">
        <v>4595</v>
      </c>
      <c r="E4099" s="12" t="s">
        <v>98</v>
      </c>
      <c r="G4099" s="12" t="s">
        <v>588</v>
      </c>
      <c r="H4099" s="12" t="s">
        <v>589</v>
      </c>
      <c r="I4099" s="12" t="s">
        <v>1454</v>
      </c>
      <c r="J4099" s="12" t="s">
        <v>4413</v>
      </c>
      <c r="K4099" s="12" t="s">
        <v>4413</v>
      </c>
      <c r="N4099" s="16" t="s">
        <v>206</v>
      </c>
      <c r="O4099" s="16" t="s">
        <v>4548</v>
      </c>
      <c r="P4099" s="12" t="s">
        <v>131</v>
      </c>
      <c r="Q4099" s="16">
        <v>2023</v>
      </c>
      <c r="R4099" s="16">
        <v>1.24</v>
      </c>
      <c r="X4099" s="16">
        <v>1</v>
      </c>
      <c r="Z4099" s="16">
        <v>1.24</v>
      </c>
      <c r="AA4099" s="16">
        <f t="shared" si="919"/>
        <v>148.80000000000001</v>
      </c>
      <c r="AB4099" s="16" t="s">
        <v>2113</v>
      </c>
      <c r="AC4099" s="16" t="s">
        <v>4415</v>
      </c>
      <c r="AD4099" s="16">
        <f t="shared" si="920"/>
        <v>52080.000000000007</v>
      </c>
      <c r="AE4099" s="16">
        <f t="shared" si="921"/>
        <v>434</v>
      </c>
      <c r="AF4099" s="16">
        <f t="shared" si="922"/>
        <v>162750</v>
      </c>
      <c r="AG4099" s="16">
        <f t="shared" si="923"/>
        <v>124</v>
      </c>
      <c r="AH4099" s="12">
        <f t="shared" si="924"/>
        <v>0</v>
      </c>
      <c r="AI4099" s="16">
        <f t="shared" si="925"/>
        <v>8.68</v>
      </c>
      <c r="AJ4099" s="16">
        <f t="shared" si="926"/>
        <v>29946</v>
      </c>
      <c r="AK4099" s="16">
        <f t="shared" si="927"/>
        <v>620</v>
      </c>
      <c r="AL4099" s="16">
        <f t="shared" si="928"/>
        <v>6200</v>
      </c>
      <c r="AM4099" s="16">
        <f t="shared" si="929"/>
        <v>99200</v>
      </c>
      <c r="AN4099" s="16">
        <f t="shared" si="930"/>
        <v>350176</v>
      </c>
      <c r="AO4099" s="12" t="s">
        <v>1486</v>
      </c>
      <c r="AP4099" s="16">
        <v>1.24</v>
      </c>
      <c r="AQ4099" s="16" t="s">
        <v>204</v>
      </c>
      <c r="AS4099" s="16" t="s">
        <v>2422</v>
      </c>
      <c r="AT4099" s="16" t="s">
        <v>3104</v>
      </c>
      <c r="AU4099" t="s">
        <v>2384</v>
      </c>
      <c r="AV4099" s="15" t="s">
        <v>2635</v>
      </c>
      <c r="AX4099" s="16" t="s">
        <v>204</v>
      </c>
      <c r="AY4099" s="16" t="s">
        <v>207</v>
      </c>
      <c r="AZ4099" s="16" t="s">
        <v>207</v>
      </c>
      <c r="BA4099" s="16" t="s">
        <v>207</v>
      </c>
      <c r="BB4099" s="16" t="s">
        <v>207</v>
      </c>
      <c r="BC4099" s="16">
        <v>1.24</v>
      </c>
      <c r="BD4099" s="16">
        <f t="shared" si="931"/>
        <v>4.34</v>
      </c>
      <c r="BE4099" s="16">
        <f t="shared" si="932"/>
        <v>2188.6</v>
      </c>
      <c r="BG4099" s="16">
        <f t="shared" si="933"/>
        <v>1488</v>
      </c>
      <c r="BH4099" s="16">
        <f t="shared" si="934"/>
        <v>793.6</v>
      </c>
      <c r="BI4099" s="16">
        <f t="shared" si="935"/>
        <v>9.92</v>
      </c>
    </row>
    <row r="4100" spans="1:61" ht="20.149999999999999" customHeight="1" x14ac:dyDescent="0.35">
      <c r="A4100">
        <v>4099</v>
      </c>
      <c r="B4100" t="s">
        <v>360</v>
      </c>
      <c r="C4100" t="s">
        <v>10712</v>
      </c>
      <c r="D4100" s="15" t="s">
        <v>4596</v>
      </c>
      <c r="E4100" s="12" t="s">
        <v>93</v>
      </c>
      <c r="G4100" s="12" t="s">
        <v>588</v>
      </c>
      <c r="H4100" s="12" t="s">
        <v>589</v>
      </c>
      <c r="I4100" s="12" t="s">
        <v>1454</v>
      </c>
      <c r="J4100" s="12" t="s">
        <v>4413</v>
      </c>
      <c r="K4100" s="12" t="s">
        <v>4413</v>
      </c>
      <c r="N4100" s="16" t="s">
        <v>206</v>
      </c>
      <c r="O4100" s="16" t="s">
        <v>4548</v>
      </c>
      <c r="P4100" s="12" t="s">
        <v>131</v>
      </c>
      <c r="Q4100" s="16">
        <v>2023</v>
      </c>
      <c r="R4100" s="16">
        <v>0.94</v>
      </c>
      <c r="X4100" s="16">
        <v>1</v>
      </c>
      <c r="Z4100" s="16">
        <v>0.94</v>
      </c>
      <c r="AA4100" s="16">
        <f t="shared" si="919"/>
        <v>112.8</v>
      </c>
      <c r="AB4100" s="16" t="s">
        <v>2113</v>
      </c>
      <c r="AC4100" s="16" t="s">
        <v>4415</v>
      </c>
      <c r="AD4100" s="16">
        <f t="shared" si="920"/>
        <v>39480</v>
      </c>
      <c r="AE4100" s="16">
        <f t="shared" si="921"/>
        <v>329</v>
      </c>
      <c r="AF4100" s="16">
        <f t="shared" si="922"/>
        <v>123375</v>
      </c>
      <c r="AG4100" s="16">
        <f t="shared" si="923"/>
        <v>94</v>
      </c>
      <c r="AH4100" s="12">
        <f t="shared" si="924"/>
        <v>0</v>
      </c>
      <c r="AI4100" s="16">
        <f t="shared" si="925"/>
        <v>6.58</v>
      </c>
      <c r="AJ4100" s="16">
        <f t="shared" si="926"/>
        <v>22701</v>
      </c>
      <c r="AK4100" s="16">
        <f t="shared" si="927"/>
        <v>470</v>
      </c>
      <c r="AL4100" s="16">
        <f t="shared" si="928"/>
        <v>4700</v>
      </c>
      <c r="AM4100" s="16">
        <f t="shared" si="929"/>
        <v>75200</v>
      </c>
      <c r="AN4100" s="16">
        <f t="shared" si="930"/>
        <v>265456</v>
      </c>
      <c r="AO4100" s="12" t="s">
        <v>1486</v>
      </c>
      <c r="AP4100" s="16">
        <v>0.94</v>
      </c>
      <c r="AQ4100" s="16" t="s">
        <v>204</v>
      </c>
      <c r="AS4100" s="16" t="s">
        <v>2422</v>
      </c>
      <c r="AT4100" s="16" t="s">
        <v>3104</v>
      </c>
      <c r="AU4100" t="s">
        <v>2384</v>
      </c>
      <c r="AV4100" s="15" t="s">
        <v>2635</v>
      </c>
      <c r="AX4100" s="16" t="s">
        <v>204</v>
      </c>
      <c r="AY4100" s="16" t="s">
        <v>207</v>
      </c>
      <c r="AZ4100" s="16" t="s">
        <v>207</v>
      </c>
      <c r="BA4100" s="16" t="s">
        <v>207</v>
      </c>
      <c r="BB4100" s="16" t="s">
        <v>207</v>
      </c>
      <c r="BC4100" s="16">
        <v>0.94</v>
      </c>
      <c r="BD4100" s="16">
        <f t="shared" si="931"/>
        <v>3.29</v>
      </c>
      <c r="BE4100" s="16">
        <f t="shared" si="932"/>
        <v>1659.1</v>
      </c>
      <c r="BG4100" s="16">
        <f t="shared" si="933"/>
        <v>1128</v>
      </c>
      <c r="BH4100" s="16">
        <f t="shared" si="934"/>
        <v>601.59999999999991</v>
      </c>
      <c r="BI4100" s="16">
        <f t="shared" si="935"/>
        <v>7.5199999999999987</v>
      </c>
    </row>
    <row r="4101" spans="1:61" ht="20.149999999999999" customHeight="1" x14ac:dyDescent="0.35">
      <c r="A4101">
        <v>4100</v>
      </c>
      <c r="B4101" t="s">
        <v>360</v>
      </c>
      <c r="C4101" t="s">
        <v>10713</v>
      </c>
      <c r="D4101" s="15" t="s">
        <v>4597</v>
      </c>
      <c r="E4101" s="12" t="s">
        <v>93</v>
      </c>
      <c r="G4101" s="12" t="s">
        <v>588</v>
      </c>
      <c r="H4101" s="12" t="s">
        <v>589</v>
      </c>
      <c r="I4101" s="12" t="s">
        <v>1454</v>
      </c>
      <c r="J4101" s="12" t="s">
        <v>4413</v>
      </c>
      <c r="K4101" s="12" t="s">
        <v>4413</v>
      </c>
      <c r="N4101" s="16" t="s">
        <v>206</v>
      </c>
      <c r="O4101" s="16" t="s">
        <v>4548</v>
      </c>
      <c r="P4101" s="12" t="s">
        <v>131</v>
      </c>
      <c r="Q4101" s="16">
        <v>2023</v>
      </c>
      <c r="R4101" s="16">
        <v>0.4</v>
      </c>
      <c r="X4101" s="16">
        <v>1</v>
      </c>
      <c r="Z4101" s="16">
        <v>0.4</v>
      </c>
      <c r="AA4101" s="16">
        <f t="shared" si="919"/>
        <v>48</v>
      </c>
      <c r="AB4101" s="16" t="s">
        <v>2113</v>
      </c>
      <c r="AC4101" s="16" t="s">
        <v>4415</v>
      </c>
      <c r="AD4101" s="16">
        <f t="shared" si="920"/>
        <v>16800</v>
      </c>
      <c r="AE4101" s="16">
        <f t="shared" si="921"/>
        <v>140</v>
      </c>
      <c r="AF4101" s="16">
        <f t="shared" si="922"/>
        <v>52500</v>
      </c>
      <c r="AG4101" s="16">
        <f t="shared" si="923"/>
        <v>40</v>
      </c>
      <c r="AH4101" s="12">
        <f t="shared" si="924"/>
        <v>0</v>
      </c>
      <c r="AI4101" s="16">
        <f t="shared" si="925"/>
        <v>2.8000000000000003</v>
      </c>
      <c r="AJ4101" s="16">
        <f t="shared" si="926"/>
        <v>9660.0000000000018</v>
      </c>
      <c r="AK4101" s="16">
        <f t="shared" si="927"/>
        <v>200</v>
      </c>
      <c r="AL4101" s="16">
        <f t="shared" si="928"/>
        <v>2000</v>
      </c>
      <c r="AM4101" s="16">
        <f t="shared" si="929"/>
        <v>32000</v>
      </c>
      <c r="AN4101" s="16">
        <f t="shared" si="930"/>
        <v>112960</v>
      </c>
      <c r="AO4101" s="12" t="s">
        <v>1486</v>
      </c>
      <c r="AP4101" s="16">
        <v>0.4</v>
      </c>
      <c r="AQ4101" s="16" t="s">
        <v>204</v>
      </c>
      <c r="AS4101" s="16" t="s">
        <v>2422</v>
      </c>
      <c r="AT4101" s="16" t="s">
        <v>3104</v>
      </c>
      <c r="AU4101" t="s">
        <v>2384</v>
      </c>
      <c r="AV4101" s="15" t="s">
        <v>2635</v>
      </c>
      <c r="AX4101" s="16" t="s">
        <v>204</v>
      </c>
      <c r="AY4101" s="16" t="s">
        <v>207</v>
      </c>
      <c r="AZ4101" s="16" t="s">
        <v>207</v>
      </c>
      <c r="BA4101" s="16" t="s">
        <v>207</v>
      </c>
      <c r="BB4101" s="16" t="s">
        <v>207</v>
      </c>
      <c r="BC4101" s="16">
        <v>0.4</v>
      </c>
      <c r="BD4101" s="16">
        <f t="shared" si="931"/>
        <v>1.4000000000000001</v>
      </c>
      <c r="BE4101" s="16">
        <f t="shared" si="932"/>
        <v>706</v>
      </c>
      <c r="BG4101" s="16">
        <f t="shared" si="933"/>
        <v>480</v>
      </c>
      <c r="BH4101" s="16">
        <f t="shared" si="934"/>
        <v>256</v>
      </c>
      <c r="BI4101" s="16">
        <f t="shared" si="935"/>
        <v>3.2</v>
      </c>
    </row>
    <row r="4102" spans="1:61" ht="20.149999999999999" customHeight="1" x14ac:dyDescent="0.35">
      <c r="A4102">
        <v>4101</v>
      </c>
      <c r="B4102" t="s">
        <v>360</v>
      </c>
      <c r="C4102" t="s">
        <v>10714</v>
      </c>
      <c r="D4102" s="15" t="s">
        <v>1418</v>
      </c>
      <c r="E4102" s="12" t="s">
        <v>98</v>
      </c>
      <c r="G4102" s="12" t="s">
        <v>588</v>
      </c>
      <c r="H4102" s="12" t="s">
        <v>589</v>
      </c>
      <c r="I4102" s="12" t="s">
        <v>1454</v>
      </c>
      <c r="J4102" s="12" t="s">
        <v>4413</v>
      </c>
      <c r="K4102" s="12" t="s">
        <v>4413</v>
      </c>
      <c r="N4102" s="16" t="s">
        <v>206</v>
      </c>
      <c r="O4102" s="16" t="s">
        <v>4548</v>
      </c>
      <c r="P4102" s="12" t="s">
        <v>131</v>
      </c>
      <c r="Q4102" s="16">
        <v>2023</v>
      </c>
      <c r="R4102" s="16">
        <v>0.73</v>
      </c>
      <c r="X4102" s="16">
        <v>1</v>
      </c>
      <c r="Z4102" s="16">
        <v>0.73</v>
      </c>
      <c r="AA4102" s="16">
        <f t="shared" si="919"/>
        <v>87.6</v>
      </c>
      <c r="AB4102" s="16" t="s">
        <v>2113</v>
      </c>
      <c r="AC4102" s="16" t="s">
        <v>4415</v>
      </c>
      <c r="AD4102" s="16">
        <f t="shared" si="920"/>
        <v>30659.999999999996</v>
      </c>
      <c r="AE4102" s="16">
        <f t="shared" si="921"/>
        <v>255.5</v>
      </c>
      <c r="AF4102" s="16">
        <f t="shared" si="922"/>
        <v>95812.5</v>
      </c>
      <c r="AG4102" s="16">
        <f t="shared" si="923"/>
        <v>73</v>
      </c>
      <c r="AH4102" s="12">
        <f t="shared" si="924"/>
        <v>0</v>
      </c>
      <c r="AI4102" s="16">
        <f t="shared" si="925"/>
        <v>5.1099999999999994</v>
      </c>
      <c r="AJ4102" s="16">
        <f t="shared" si="926"/>
        <v>17629.499999999996</v>
      </c>
      <c r="AK4102" s="16">
        <f t="shared" si="927"/>
        <v>365</v>
      </c>
      <c r="AL4102" s="16">
        <f t="shared" si="928"/>
        <v>3650</v>
      </c>
      <c r="AM4102" s="16">
        <f t="shared" si="929"/>
        <v>58400</v>
      </c>
      <c r="AN4102" s="16">
        <f t="shared" si="930"/>
        <v>206152</v>
      </c>
      <c r="AO4102" s="12" t="s">
        <v>1486</v>
      </c>
      <c r="AP4102" s="16">
        <v>0.73</v>
      </c>
      <c r="AQ4102" s="16" t="s">
        <v>204</v>
      </c>
      <c r="AS4102" s="16" t="s">
        <v>2422</v>
      </c>
      <c r="AT4102" s="16" t="s">
        <v>3104</v>
      </c>
      <c r="AU4102" t="s">
        <v>2384</v>
      </c>
      <c r="AV4102" s="15" t="s">
        <v>2635</v>
      </c>
      <c r="AX4102" s="16" t="s">
        <v>204</v>
      </c>
      <c r="AY4102" s="16" t="s">
        <v>207</v>
      </c>
      <c r="AZ4102" s="16" t="s">
        <v>207</v>
      </c>
      <c r="BA4102" s="16" t="s">
        <v>207</v>
      </c>
      <c r="BB4102" s="16" t="s">
        <v>207</v>
      </c>
      <c r="BC4102" s="16">
        <v>0.73</v>
      </c>
      <c r="BD4102" s="16">
        <f t="shared" si="931"/>
        <v>2.5549999999999997</v>
      </c>
      <c r="BE4102" s="16">
        <f t="shared" si="932"/>
        <v>1288.45</v>
      </c>
      <c r="BG4102" s="16">
        <f t="shared" si="933"/>
        <v>876</v>
      </c>
      <c r="BH4102" s="16">
        <f t="shared" si="934"/>
        <v>467.2</v>
      </c>
      <c r="BI4102" s="16">
        <f t="shared" si="935"/>
        <v>5.84</v>
      </c>
    </row>
    <row r="4103" spans="1:61" ht="20.149999999999999" customHeight="1" x14ac:dyDescent="0.35">
      <c r="A4103">
        <v>4102</v>
      </c>
      <c r="B4103" t="s">
        <v>360</v>
      </c>
      <c r="C4103" t="s">
        <v>10715</v>
      </c>
      <c r="D4103" s="15" t="s">
        <v>4598</v>
      </c>
      <c r="E4103" s="12" t="s">
        <v>93</v>
      </c>
      <c r="G4103" s="12" t="s">
        <v>588</v>
      </c>
      <c r="H4103" s="12" t="s">
        <v>589</v>
      </c>
      <c r="I4103" s="12" t="s">
        <v>1454</v>
      </c>
      <c r="J4103" s="12" t="s">
        <v>4413</v>
      </c>
      <c r="K4103" s="12" t="s">
        <v>4413</v>
      </c>
      <c r="N4103" s="16" t="s">
        <v>206</v>
      </c>
      <c r="O4103" s="16" t="s">
        <v>4548</v>
      </c>
      <c r="P4103" s="12" t="s">
        <v>131</v>
      </c>
      <c r="Q4103" s="16">
        <v>2023</v>
      </c>
      <c r="R4103" s="16">
        <v>0.6</v>
      </c>
      <c r="X4103" s="16">
        <v>1</v>
      </c>
      <c r="Z4103" s="16">
        <v>0.6</v>
      </c>
      <c r="AA4103" s="16">
        <f t="shared" si="919"/>
        <v>72</v>
      </c>
      <c r="AB4103" s="16" t="s">
        <v>2113</v>
      </c>
      <c r="AC4103" s="16" t="s">
        <v>4415</v>
      </c>
      <c r="AD4103" s="16">
        <f t="shared" si="920"/>
        <v>25200</v>
      </c>
      <c r="AE4103" s="16">
        <f t="shared" si="921"/>
        <v>210</v>
      </c>
      <c r="AF4103" s="16">
        <f t="shared" si="922"/>
        <v>78750</v>
      </c>
      <c r="AG4103" s="16">
        <f t="shared" si="923"/>
        <v>60</v>
      </c>
      <c r="AH4103" s="12">
        <f t="shared" si="924"/>
        <v>0</v>
      </c>
      <c r="AI4103" s="16">
        <f t="shared" si="925"/>
        <v>4.2</v>
      </c>
      <c r="AJ4103" s="16">
        <f t="shared" si="926"/>
        <v>14490</v>
      </c>
      <c r="AK4103" s="16">
        <f t="shared" si="927"/>
        <v>300</v>
      </c>
      <c r="AL4103" s="16">
        <f t="shared" si="928"/>
        <v>3000</v>
      </c>
      <c r="AM4103" s="16">
        <f t="shared" si="929"/>
        <v>48000</v>
      </c>
      <c r="AN4103" s="16">
        <f t="shared" si="930"/>
        <v>169440</v>
      </c>
      <c r="AO4103" s="12" t="s">
        <v>1486</v>
      </c>
      <c r="AP4103" s="16">
        <v>0.6</v>
      </c>
      <c r="AQ4103" s="16" t="s">
        <v>204</v>
      </c>
      <c r="AS4103" s="16" t="s">
        <v>2422</v>
      </c>
      <c r="AT4103" s="16" t="s">
        <v>3104</v>
      </c>
      <c r="AU4103" t="s">
        <v>2384</v>
      </c>
      <c r="AV4103" s="15" t="s">
        <v>2635</v>
      </c>
      <c r="AX4103" s="16" t="s">
        <v>204</v>
      </c>
      <c r="AY4103" s="16" t="s">
        <v>207</v>
      </c>
      <c r="AZ4103" s="16" t="s">
        <v>207</v>
      </c>
      <c r="BA4103" s="16" t="s">
        <v>207</v>
      </c>
      <c r="BB4103" s="16" t="s">
        <v>207</v>
      </c>
      <c r="BC4103" s="16">
        <v>0.6</v>
      </c>
      <c r="BD4103" s="16">
        <f t="shared" si="931"/>
        <v>2.1</v>
      </c>
      <c r="BE4103" s="16">
        <f t="shared" si="932"/>
        <v>1059</v>
      </c>
      <c r="BG4103" s="16">
        <f t="shared" si="933"/>
        <v>720</v>
      </c>
      <c r="BH4103" s="16">
        <f t="shared" si="934"/>
        <v>384</v>
      </c>
      <c r="BI4103" s="16">
        <f t="shared" si="935"/>
        <v>4.8</v>
      </c>
    </row>
    <row r="4104" spans="1:61" ht="20.149999999999999" customHeight="1" x14ac:dyDescent="0.35">
      <c r="A4104">
        <v>4103</v>
      </c>
      <c r="B4104" t="s">
        <v>360</v>
      </c>
      <c r="C4104" t="s">
        <v>10716</v>
      </c>
      <c r="D4104" s="15" t="s">
        <v>4599</v>
      </c>
      <c r="E4104" s="12" t="s">
        <v>98</v>
      </c>
      <c r="G4104" s="12" t="s">
        <v>588</v>
      </c>
      <c r="H4104" s="12" t="s">
        <v>589</v>
      </c>
      <c r="I4104" s="12" t="s">
        <v>1454</v>
      </c>
      <c r="J4104" s="12" t="s">
        <v>4413</v>
      </c>
      <c r="K4104" s="12" t="s">
        <v>4413</v>
      </c>
      <c r="N4104" s="16" t="s">
        <v>206</v>
      </c>
      <c r="O4104" s="16" t="s">
        <v>4548</v>
      </c>
      <c r="P4104" s="12" t="s">
        <v>131</v>
      </c>
      <c r="Q4104" s="16">
        <v>2023</v>
      </c>
      <c r="R4104" s="16">
        <v>1.2</v>
      </c>
      <c r="X4104" s="16">
        <v>1</v>
      </c>
      <c r="Z4104" s="16">
        <v>1.2</v>
      </c>
      <c r="AA4104" s="16">
        <f t="shared" si="919"/>
        <v>144</v>
      </c>
      <c r="AB4104" s="16" t="s">
        <v>2113</v>
      </c>
      <c r="AC4104" s="16" t="s">
        <v>4415</v>
      </c>
      <c r="AD4104" s="16">
        <f t="shared" si="920"/>
        <v>50400</v>
      </c>
      <c r="AE4104" s="16">
        <f t="shared" si="921"/>
        <v>420</v>
      </c>
      <c r="AF4104" s="16">
        <f t="shared" si="922"/>
        <v>157500</v>
      </c>
      <c r="AG4104" s="16">
        <f t="shared" si="923"/>
        <v>120</v>
      </c>
      <c r="AH4104" s="12">
        <f t="shared" si="924"/>
        <v>0</v>
      </c>
      <c r="AI4104" s="16">
        <f t="shared" si="925"/>
        <v>8.4</v>
      </c>
      <c r="AJ4104" s="16">
        <f t="shared" si="926"/>
        <v>28980</v>
      </c>
      <c r="AK4104" s="16">
        <f t="shared" si="927"/>
        <v>600</v>
      </c>
      <c r="AL4104" s="16">
        <f t="shared" si="928"/>
        <v>6000</v>
      </c>
      <c r="AM4104" s="16">
        <f t="shared" si="929"/>
        <v>96000</v>
      </c>
      <c r="AN4104" s="16">
        <f t="shared" si="930"/>
        <v>338880</v>
      </c>
      <c r="AO4104" s="12" t="s">
        <v>1486</v>
      </c>
      <c r="AP4104" s="16">
        <v>1.2</v>
      </c>
      <c r="AQ4104" s="16" t="s">
        <v>204</v>
      </c>
      <c r="AS4104" s="16" t="s">
        <v>2422</v>
      </c>
      <c r="AT4104" s="16" t="s">
        <v>3104</v>
      </c>
      <c r="AU4104" t="s">
        <v>2384</v>
      </c>
      <c r="AV4104" s="15" t="s">
        <v>2635</v>
      </c>
      <c r="AX4104" s="16" t="s">
        <v>204</v>
      </c>
      <c r="AY4104" s="16" t="s">
        <v>207</v>
      </c>
      <c r="AZ4104" s="16" t="s">
        <v>207</v>
      </c>
      <c r="BA4104" s="16" t="s">
        <v>207</v>
      </c>
      <c r="BB4104" s="16" t="s">
        <v>207</v>
      </c>
      <c r="BC4104" s="16">
        <v>1.2</v>
      </c>
      <c r="BD4104" s="16">
        <f t="shared" si="931"/>
        <v>4.2</v>
      </c>
      <c r="BE4104" s="16">
        <f t="shared" si="932"/>
        <v>2118</v>
      </c>
      <c r="BG4104" s="16">
        <f t="shared" si="933"/>
        <v>1440</v>
      </c>
      <c r="BH4104" s="16">
        <f t="shared" si="934"/>
        <v>768</v>
      </c>
      <c r="BI4104" s="16">
        <f t="shared" si="935"/>
        <v>9.6</v>
      </c>
    </row>
    <row r="4105" spans="1:61" ht="20.149999999999999" customHeight="1" x14ac:dyDescent="0.35">
      <c r="A4105">
        <v>4104</v>
      </c>
      <c r="B4105" t="s">
        <v>360</v>
      </c>
      <c r="C4105" t="s">
        <v>10717</v>
      </c>
      <c r="D4105" s="15" t="s">
        <v>4600</v>
      </c>
      <c r="E4105" s="12" t="s">
        <v>98</v>
      </c>
      <c r="G4105" s="12" t="s">
        <v>588</v>
      </c>
      <c r="H4105" s="12" t="s">
        <v>589</v>
      </c>
      <c r="I4105" s="12" t="s">
        <v>1454</v>
      </c>
      <c r="J4105" s="12" t="s">
        <v>4413</v>
      </c>
      <c r="K4105" s="12" t="s">
        <v>4413</v>
      </c>
      <c r="N4105" s="16" t="s">
        <v>206</v>
      </c>
      <c r="O4105" s="16" t="s">
        <v>4548</v>
      </c>
      <c r="P4105" s="12" t="s">
        <v>131</v>
      </c>
      <c r="Q4105" s="16">
        <v>2023</v>
      </c>
      <c r="R4105" s="16">
        <v>1.8</v>
      </c>
      <c r="X4105" s="16">
        <v>1</v>
      </c>
      <c r="Z4105" s="16">
        <v>1.8</v>
      </c>
      <c r="AA4105" s="16">
        <f t="shared" si="919"/>
        <v>216</v>
      </c>
      <c r="AB4105" s="16" t="s">
        <v>2113</v>
      </c>
      <c r="AC4105" s="16" t="s">
        <v>4415</v>
      </c>
      <c r="AD4105" s="16">
        <f t="shared" si="920"/>
        <v>75600</v>
      </c>
      <c r="AE4105" s="16">
        <f t="shared" si="921"/>
        <v>630</v>
      </c>
      <c r="AF4105" s="16">
        <f t="shared" si="922"/>
        <v>236250</v>
      </c>
      <c r="AG4105" s="16">
        <f t="shared" si="923"/>
        <v>180</v>
      </c>
      <c r="AH4105" s="12">
        <f t="shared" si="924"/>
        <v>0</v>
      </c>
      <c r="AI4105" s="16">
        <f t="shared" si="925"/>
        <v>12.6</v>
      </c>
      <c r="AJ4105" s="16">
        <f t="shared" si="926"/>
        <v>43470</v>
      </c>
      <c r="AK4105" s="16">
        <f t="shared" si="927"/>
        <v>900</v>
      </c>
      <c r="AL4105" s="16">
        <f t="shared" si="928"/>
        <v>9000</v>
      </c>
      <c r="AM4105" s="16">
        <f t="shared" si="929"/>
        <v>144000</v>
      </c>
      <c r="AN4105" s="16">
        <f t="shared" si="930"/>
        <v>508320</v>
      </c>
      <c r="AO4105" s="12" t="s">
        <v>1486</v>
      </c>
      <c r="AP4105" s="16">
        <v>1.8</v>
      </c>
      <c r="AQ4105" s="16" t="s">
        <v>204</v>
      </c>
      <c r="AS4105" s="16" t="s">
        <v>2422</v>
      </c>
      <c r="AT4105" s="16" t="s">
        <v>3104</v>
      </c>
      <c r="AU4105" t="s">
        <v>2384</v>
      </c>
      <c r="AV4105" s="15" t="s">
        <v>2635</v>
      </c>
      <c r="AX4105" s="16" t="s">
        <v>204</v>
      </c>
      <c r="AY4105" s="16" t="s">
        <v>207</v>
      </c>
      <c r="AZ4105" s="16" t="s">
        <v>207</v>
      </c>
      <c r="BA4105" s="16" t="s">
        <v>207</v>
      </c>
      <c r="BB4105" s="16" t="s">
        <v>207</v>
      </c>
      <c r="BC4105" s="16">
        <v>1.8</v>
      </c>
      <c r="BD4105" s="16">
        <f t="shared" si="931"/>
        <v>6.3</v>
      </c>
      <c r="BE4105" s="16">
        <f t="shared" si="932"/>
        <v>3177</v>
      </c>
      <c r="BG4105" s="16">
        <f t="shared" si="933"/>
        <v>2160</v>
      </c>
      <c r="BH4105" s="16">
        <f t="shared" si="934"/>
        <v>1152</v>
      </c>
      <c r="BI4105" s="16">
        <f t="shared" si="935"/>
        <v>14.4</v>
      </c>
    </row>
    <row r="4106" spans="1:61" ht="20.149999999999999" customHeight="1" x14ac:dyDescent="0.35">
      <c r="A4106">
        <v>4105</v>
      </c>
      <c r="B4106" t="s">
        <v>360</v>
      </c>
      <c r="C4106" t="s">
        <v>10718</v>
      </c>
      <c r="D4106" s="15" t="s">
        <v>4601</v>
      </c>
      <c r="E4106" s="12" t="s">
        <v>98</v>
      </c>
      <c r="G4106" s="12" t="s">
        <v>588</v>
      </c>
      <c r="H4106" s="12" t="s">
        <v>589</v>
      </c>
      <c r="I4106" s="12" t="s">
        <v>1454</v>
      </c>
      <c r="J4106" s="12" t="s">
        <v>4413</v>
      </c>
      <c r="K4106" s="12" t="s">
        <v>4413</v>
      </c>
      <c r="N4106" s="16" t="s">
        <v>206</v>
      </c>
      <c r="O4106" s="16" t="s">
        <v>4548</v>
      </c>
      <c r="P4106" s="12" t="s">
        <v>131</v>
      </c>
      <c r="Q4106" s="16">
        <v>2023</v>
      </c>
      <c r="R4106" s="16">
        <v>1.98</v>
      </c>
      <c r="X4106" s="16">
        <v>1</v>
      </c>
      <c r="Z4106" s="16">
        <v>1.98</v>
      </c>
      <c r="AA4106" s="16">
        <f t="shared" si="919"/>
        <v>237.6</v>
      </c>
      <c r="AB4106" s="16" t="s">
        <v>2113</v>
      </c>
      <c r="AC4106" s="16" t="s">
        <v>4415</v>
      </c>
      <c r="AD4106" s="16">
        <f t="shared" si="920"/>
        <v>83160</v>
      </c>
      <c r="AE4106" s="16">
        <f t="shared" si="921"/>
        <v>693</v>
      </c>
      <c r="AF4106" s="16">
        <f t="shared" si="922"/>
        <v>259875</v>
      </c>
      <c r="AG4106" s="16">
        <f t="shared" si="923"/>
        <v>198</v>
      </c>
      <c r="AH4106" s="12">
        <f t="shared" si="924"/>
        <v>0</v>
      </c>
      <c r="AI4106" s="16">
        <f t="shared" si="925"/>
        <v>13.86</v>
      </c>
      <c r="AJ4106" s="16">
        <f t="shared" si="926"/>
        <v>47817</v>
      </c>
      <c r="AK4106" s="16">
        <f t="shared" si="927"/>
        <v>990</v>
      </c>
      <c r="AL4106" s="16">
        <f t="shared" si="928"/>
        <v>9900</v>
      </c>
      <c r="AM4106" s="16">
        <f t="shared" si="929"/>
        <v>158400</v>
      </c>
      <c r="AN4106" s="16">
        <f t="shared" si="930"/>
        <v>559152</v>
      </c>
      <c r="AO4106" s="12" t="s">
        <v>1486</v>
      </c>
      <c r="AP4106" s="16">
        <v>1.98</v>
      </c>
      <c r="AQ4106" s="16" t="s">
        <v>204</v>
      </c>
      <c r="AS4106" s="16" t="s">
        <v>2422</v>
      </c>
      <c r="AT4106" s="16" t="s">
        <v>3104</v>
      </c>
      <c r="AU4106" t="s">
        <v>2384</v>
      </c>
      <c r="AV4106" s="15" t="s">
        <v>2635</v>
      </c>
      <c r="AX4106" s="16" t="s">
        <v>204</v>
      </c>
      <c r="AY4106" s="16" t="s">
        <v>207</v>
      </c>
      <c r="AZ4106" s="16" t="s">
        <v>207</v>
      </c>
      <c r="BA4106" s="16" t="s">
        <v>207</v>
      </c>
      <c r="BB4106" s="16" t="s">
        <v>207</v>
      </c>
      <c r="BC4106" s="16">
        <v>1.98</v>
      </c>
      <c r="BD4106" s="16">
        <f t="shared" si="931"/>
        <v>6.93</v>
      </c>
      <c r="BE4106" s="16">
        <f t="shared" si="932"/>
        <v>3494.7</v>
      </c>
      <c r="BG4106" s="16">
        <f t="shared" si="933"/>
        <v>2376</v>
      </c>
      <c r="BH4106" s="16">
        <f t="shared" si="934"/>
        <v>1267.2</v>
      </c>
      <c r="BI4106" s="16">
        <f t="shared" si="935"/>
        <v>15.84</v>
      </c>
    </row>
    <row r="4107" spans="1:61" ht="20.149999999999999" customHeight="1" x14ac:dyDescent="0.35">
      <c r="A4107">
        <v>4106</v>
      </c>
      <c r="B4107" t="s">
        <v>360</v>
      </c>
      <c r="C4107" t="s">
        <v>10719</v>
      </c>
      <c r="D4107" s="15" t="s">
        <v>4555</v>
      </c>
      <c r="E4107" s="12" t="s">
        <v>93</v>
      </c>
      <c r="G4107" s="12" t="s">
        <v>588</v>
      </c>
      <c r="H4107" s="12" t="s">
        <v>589</v>
      </c>
      <c r="I4107" s="12" t="s">
        <v>1454</v>
      </c>
      <c r="J4107" s="12" t="s">
        <v>4413</v>
      </c>
      <c r="K4107" s="12" t="s">
        <v>4413</v>
      </c>
      <c r="N4107" s="16" t="s">
        <v>206</v>
      </c>
      <c r="O4107" s="16" t="s">
        <v>4548</v>
      </c>
      <c r="P4107" s="12" t="s">
        <v>131</v>
      </c>
      <c r="Q4107" s="16">
        <v>2023</v>
      </c>
      <c r="R4107" s="16">
        <v>0.73</v>
      </c>
      <c r="X4107" s="16">
        <v>1</v>
      </c>
      <c r="Z4107" s="16">
        <v>0.73</v>
      </c>
      <c r="AA4107" s="16">
        <f t="shared" si="919"/>
        <v>87.6</v>
      </c>
      <c r="AB4107" s="16" t="s">
        <v>2113</v>
      </c>
      <c r="AC4107" s="16" t="s">
        <v>4415</v>
      </c>
      <c r="AD4107" s="16">
        <f t="shared" si="920"/>
        <v>30659.999999999996</v>
      </c>
      <c r="AE4107" s="16">
        <f t="shared" si="921"/>
        <v>255.5</v>
      </c>
      <c r="AF4107" s="16">
        <f t="shared" si="922"/>
        <v>95812.5</v>
      </c>
      <c r="AG4107" s="16">
        <f t="shared" si="923"/>
        <v>73</v>
      </c>
      <c r="AH4107" s="12">
        <f t="shared" si="924"/>
        <v>0</v>
      </c>
      <c r="AI4107" s="16">
        <f t="shared" si="925"/>
        <v>5.1099999999999994</v>
      </c>
      <c r="AJ4107" s="16">
        <f t="shared" si="926"/>
        <v>17629.499999999996</v>
      </c>
      <c r="AK4107" s="16">
        <f t="shared" si="927"/>
        <v>365</v>
      </c>
      <c r="AL4107" s="16">
        <f t="shared" si="928"/>
        <v>3650</v>
      </c>
      <c r="AM4107" s="16">
        <f t="shared" si="929"/>
        <v>58400</v>
      </c>
      <c r="AN4107" s="16">
        <f t="shared" si="930"/>
        <v>206152</v>
      </c>
      <c r="AO4107" s="12" t="s">
        <v>1486</v>
      </c>
      <c r="AP4107" s="16">
        <v>0.73</v>
      </c>
      <c r="AQ4107" s="16" t="s">
        <v>204</v>
      </c>
      <c r="AS4107" s="16" t="s">
        <v>2422</v>
      </c>
      <c r="AT4107" s="16" t="s">
        <v>3104</v>
      </c>
      <c r="AU4107" t="s">
        <v>2384</v>
      </c>
      <c r="AV4107" s="15" t="s">
        <v>2635</v>
      </c>
      <c r="AX4107" s="16" t="s">
        <v>204</v>
      </c>
      <c r="AY4107" s="16" t="s">
        <v>207</v>
      </c>
      <c r="AZ4107" s="16" t="s">
        <v>207</v>
      </c>
      <c r="BA4107" s="16" t="s">
        <v>207</v>
      </c>
      <c r="BB4107" s="16" t="s">
        <v>207</v>
      </c>
      <c r="BC4107" s="16">
        <v>0.73</v>
      </c>
      <c r="BD4107" s="16">
        <f t="shared" si="931"/>
        <v>2.5549999999999997</v>
      </c>
      <c r="BE4107" s="16">
        <f t="shared" si="932"/>
        <v>1288.45</v>
      </c>
      <c r="BG4107" s="16">
        <f t="shared" si="933"/>
        <v>876</v>
      </c>
      <c r="BH4107" s="16">
        <f t="shared" si="934"/>
        <v>467.2</v>
      </c>
      <c r="BI4107" s="16">
        <f t="shared" si="935"/>
        <v>5.84</v>
      </c>
    </row>
    <row r="4108" spans="1:61" ht="20.149999999999999" customHeight="1" x14ac:dyDescent="0.35">
      <c r="A4108">
        <v>4107</v>
      </c>
      <c r="B4108" t="s">
        <v>360</v>
      </c>
      <c r="C4108" t="s">
        <v>10720</v>
      </c>
      <c r="D4108" s="15" t="s">
        <v>1001</v>
      </c>
      <c r="E4108" s="12" t="s">
        <v>98</v>
      </c>
      <c r="G4108" s="12" t="s">
        <v>588</v>
      </c>
      <c r="H4108" s="12" t="s">
        <v>589</v>
      </c>
      <c r="I4108" s="12" t="s">
        <v>1454</v>
      </c>
      <c r="J4108" s="12" t="s">
        <v>4413</v>
      </c>
      <c r="K4108" s="12" t="s">
        <v>4413</v>
      </c>
      <c r="N4108" s="16" t="s">
        <v>206</v>
      </c>
      <c r="O4108" s="16" t="s">
        <v>4548</v>
      </c>
      <c r="P4108" s="12" t="s">
        <v>131</v>
      </c>
      <c r="Q4108" s="16">
        <v>2023</v>
      </c>
      <c r="R4108" s="16">
        <v>1</v>
      </c>
      <c r="X4108" s="16">
        <v>1</v>
      </c>
      <c r="Z4108" s="16">
        <v>1</v>
      </c>
      <c r="AA4108" s="16">
        <f t="shared" si="919"/>
        <v>120</v>
      </c>
      <c r="AB4108" s="16" t="s">
        <v>2113</v>
      </c>
      <c r="AC4108" s="16" t="s">
        <v>4415</v>
      </c>
      <c r="AD4108" s="16">
        <f t="shared" si="920"/>
        <v>42000</v>
      </c>
      <c r="AE4108" s="16">
        <f t="shared" si="921"/>
        <v>350</v>
      </c>
      <c r="AF4108" s="16">
        <f t="shared" si="922"/>
        <v>131250</v>
      </c>
      <c r="AG4108" s="16">
        <f t="shared" si="923"/>
        <v>100</v>
      </c>
      <c r="AH4108" s="12">
        <f t="shared" si="924"/>
        <v>0</v>
      </c>
      <c r="AI4108" s="16">
        <f t="shared" si="925"/>
        <v>7</v>
      </c>
      <c r="AJ4108" s="16">
        <f t="shared" si="926"/>
        <v>24150</v>
      </c>
      <c r="AK4108" s="16">
        <f t="shared" si="927"/>
        <v>500</v>
      </c>
      <c r="AL4108" s="16">
        <f t="shared" si="928"/>
        <v>5000</v>
      </c>
      <c r="AM4108" s="16">
        <f t="shared" si="929"/>
        <v>80000</v>
      </c>
      <c r="AN4108" s="16">
        <f t="shared" si="930"/>
        <v>282400</v>
      </c>
      <c r="AO4108" s="12" t="s">
        <v>1486</v>
      </c>
      <c r="AP4108" s="16">
        <v>1</v>
      </c>
      <c r="AQ4108" s="16" t="s">
        <v>204</v>
      </c>
      <c r="AS4108" s="16" t="s">
        <v>2422</v>
      </c>
      <c r="AT4108" s="16" t="s">
        <v>3104</v>
      </c>
      <c r="AU4108" t="s">
        <v>2384</v>
      </c>
      <c r="AV4108" s="15" t="s">
        <v>2635</v>
      </c>
      <c r="AX4108" s="16" t="s">
        <v>204</v>
      </c>
      <c r="AY4108" s="16" t="s">
        <v>207</v>
      </c>
      <c r="AZ4108" s="16" t="s">
        <v>207</v>
      </c>
      <c r="BA4108" s="16" t="s">
        <v>207</v>
      </c>
      <c r="BB4108" s="16" t="s">
        <v>207</v>
      </c>
      <c r="BC4108" s="16">
        <v>1</v>
      </c>
      <c r="BD4108" s="16">
        <f t="shared" si="931"/>
        <v>3.5</v>
      </c>
      <c r="BE4108" s="16">
        <f t="shared" si="932"/>
        <v>1765</v>
      </c>
      <c r="BG4108" s="16">
        <f t="shared" si="933"/>
        <v>1200</v>
      </c>
      <c r="BH4108" s="16">
        <f t="shared" si="934"/>
        <v>640</v>
      </c>
      <c r="BI4108" s="16">
        <f t="shared" si="935"/>
        <v>8</v>
      </c>
    </row>
    <row r="4109" spans="1:61" ht="20.149999999999999" customHeight="1" x14ac:dyDescent="0.35">
      <c r="A4109">
        <v>4108</v>
      </c>
      <c r="B4109" t="s">
        <v>360</v>
      </c>
      <c r="C4109" t="s">
        <v>10721</v>
      </c>
      <c r="D4109" s="15" t="s">
        <v>4602</v>
      </c>
      <c r="E4109" s="12" t="s">
        <v>98</v>
      </c>
      <c r="G4109" s="12" t="s">
        <v>588</v>
      </c>
      <c r="H4109" s="12" t="s">
        <v>589</v>
      </c>
      <c r="I4109" s="12" t="s">
        <v>1454</v>
      </c>
      <c r="J4109" s="12" t="s">
        <v>4413</v>
      </c>
      <c r="K4109" s="12" t="s">
        <v>4413</v>
      </c>
      <c r="N4109" s="16" t="s">
        <v>206</v>
      </c>
      <c r="O4109" s="16" t="s">
        <v>4548</v>
      </c>
      <c r="P4109" s="12" t="s">
        <v>131</v>
      </c>
      <c r="Q4109" s="16">
        <v>2023</v>
      </c>
      <c r="R4109" s="16">
        <v>1.2</v>
      </c>
      <c r="X4109" s="16">
        <v>1</v>
      </c>
      <c r="Z4109" s="16">
        <v>1.2</v>
      </c>
      <c r="AA4109" s="16">
        <f t="shared" si="919"/>
        <v>144</v>
      </c>
      <c r="AB4109" s="16" t="s">
        <v>2113</v>
      </c>
      <c r="AC4109" s="16" t="s">
        <v>4415</v>
      </c>
      <c r="AD4109" s="16">
        <f t="shared" si="920"/>
        <v>50400</v>
      </c>
      <c r="AE4109" s="16">
        <f t="shared" si="921"/>
        <v>420</v>
      </c>
      <c r="AF4109" s="16">
        <f t="shared" si="922"/>
        <v>157500</v>
      </c>
      <c r="AG4109" s="16">
        <f t="shared" si="923"/>
        <v>120</v>
      </c>
      <c r="AH4109" s="12">
        <f t="shared" si="924"/>
        <v>0</v>
      </c>
      <c r="AI4109" s="16">
        <f t="shared" si="925"/>
        <v>8.4</v>
      </c>
      <c r="AJ4109" s="16">
        <f t="shared" si="926"/>
        <v>28980</v>
      </c>
      <c r="AK4109" s="16">
        <f t="shared" si="927"/>
        <v>600</v>
      </c>
      <c r="AL4109" s="16">
        <f t="shared" si="928"/>
        <v>6000</v>
      </c>
      <c r="AM4109" s="16">
        <f t="shared" si="929"/>
        <v>96000</v>
      </c>
      <c r="AN4109" s="16">
        <f t="shared" si="930"/>
        <v>338880</v>
      </c>
      <c r="AO4109" s="12" t="s">
        <v>1486</v>
      </c>
      <c r="AP4109" s="16">
        <v>1.2</v>
      </c>
      <c r="AQ4109" s="16" t="s">
        <v>204</v>
      </c>
      <c r="AS4109" s="16" t="s">
        <v>2422</v>
      </c>
      <c r="AT4109" s="16" t="s">
        <v>3104</v>
      </c>
      <c r="AU4109" t="s">
        <v>2384</v>
      </c>
      <c r="AV4109" s="15" t="s">
        <v>2635</v>
      </c>
      <c r="AX4109" s="16" t="s">
        <v>204</v>
      </c>
      <c r="AY4109" s="16" t="s">
        <v>207</v>
      </c>
      <c r="AZ4109" s="16" t="s">
        <v>207</v>
      </c>
      <c r="BA4109" s="16" t="s">
        <v>207</v>
      </c>
      <c r="BB4109" s="16" t="s">
        <v>207</v>
      </c>
      <c r="BC4109" s="16">
        <v>1.2</v>
      </c>
      <c r="BD4109" s="16">
        <f t="shared" si="931"/>
        <v>4.2</v>
      </c>
      <c r="BE4109" s="16">
        <f t="shared" si="932"/>
        <v>2118</v>
      </c>
      <c r="BG4109" s="16">
        <f t="shared" si="933"/>
        <v>1440</v>
      </c>
      <c r="BH4109" s="16">
        <f t="shared" si="934"/>
        <v>768</v>
      </c>
      <c r="BI4109" s="16">
        <f t="shared" si="935"/>
        <v>9.6</v>
      </c>
    </row>
    <row r="4110" spans="1:61" ht="20.149999999999999" customHeight="1" x14ac:dyDescent="0.35">
      <c r="A4110">
        <v>4109</v>
      </c>
      <c r="B4110" t="s">
        <v>360</v>
      </c>
      <c r="C4110" t="s">
        <v>10722</v>
      </c>
      <c r="D4110" s="15" t="s">
        <v>4553</v>
      </c>
      <c r="E4110" s="12" t="s">
        <v>98</v>
      </c>
      <c r="G4110" s="12" t="s">
        <v>588</v>
      </c>
      <c r="H4110" s="12" t="s">
        <v>589</v>
      </c>
      <c r="I4110" s="12" t="s">
        <v>1454</v>
      </c>
      <c r="J4110" s="12" t="s">
        <v>4413</v>
      </c>
      <c r="K4110" s="12" t="s">
        <v>4413</v>
      </c>
      <c r="N4110" s="16" t="s">
        <v>206</v>
      </c>
      <c r="O4110" s="16" t="s">
        <v>4548</v>
      </c>
      <c r="P4110" s="12" t="s">
        <v>131</v>
      </c>
      <c r="Q4110" s="16">
        <v>2023</v>
      </c>
      <c r="R4110" s="16">
        <v>0.68</v>
      </c>
      <c r="X4110" s="16">
        <v>1</v>
      </c>
      <c r="Z4110" s="16">
        <v>0.68</v>
      </c>
      <c r="AA4110" s="16">
        <f t="shared" si="919"/>
        <v>81.600000000000009</v>
      </c>
      <c r="AB4110" s="16" t="s">
        <v>2113</v>
      </c>
      <c r="AC4110" s="16" t="s">
        <v>4415</v>
      </c>
      <c r="AD4110" s="16">
        <f t="shared" si="920"/>
        <v>28560.000000000004</v>
      </c>
      <c r="AE4110" s="16">
        <f t="shared" si="921"/>
        <v>238.00000000000003</v>
      </c>
      <c r="AF4110" s="16">
        <f t="shared" si="922"/>
        <v>89250.000000000015</v>
      </c>
      <c r="AG4110" s="16">
        <f t="shared" si="923"/>
        <v>68</v>
      </c>
      <c r="AH4110" s="12">
        <f t="shared" si="924"/>
        <v>0</v>
      </c>
      <c r="AI4110" s="16">
        <f t="shared" si="925"/>
        <v>4.7600000000000007</v>
      </c>
      <c r="AJ4110" s="16">
        <f t="shared" si="926"/>
        <v>16422.000000000004</v>
      </c>
      <c r="AK4110" s="16">
        <f t="shared" si="927"/>
        <v>340</v>
      </c>
      <c r="AL4110" s="16">
        <f t="shared" si="928"/>
        <v>3400.0000000000005</v>
      </c>
      <c r="AM4110" s="16">
        <f t="shared" si="929"/>
        <v>54400.000000000007</v>
      </c>
      <c r="AN4110" s="16">
        <f t="shared" si="930"/>
        <v>192032.00000000003</v>
      </c>
      <c r="AO4110" s="12" t="s">
        <v>1486</v>
      </c>
      <c r="AP4110" s="16">
        <v>0.68</v>
      </c>
      <c r="AQ4110" s="16" t="s">
        <v>204</v>
      </c>
      <c r="AS4110" s="16" t="s">
        <v>2422</v>
      </c>
      <c r="AT4110" s="16" t="s">
        <v>3104</v>
      </c>
      <c r="AU4110" t="s">
        <v>2384</v>
      </c>
      <c r="AV4110" s="15" t="s">
        <v>2635</v>
      </c>
      <c r="AX4110" s="16" t="s">
        <v>204</v>
      </c>
      <c r="AY4110" s="16" t="s">
        <v>207</v>
      </c>
      <c r="AZ4110" s="16" t="s">
        <v>207</v>
      </c>
      <c r="BA4110" s="16" t="s">
        <v>207</v>
      </c>
      <c r="BB4110" s="16" t="s">
        <v>207</v>
      </c>
      <c r="BC4110" s="16">
        <v>0.68</v>
      </c>
      <c r="BD4110" s="16">
        <f t="shared" si="931"/>
        <v>2.3800000000000003</v>
      </c>
      <c r="BE4110" s="16">
        <f t="shared" si="932"/>
        <v>1200.2000000000003</v>
      </c>
      <c r="BG4110" s="16">
        <f t="shared" si="933"/>
        <v>816.00000000000011</v>
      </c>
      <c r="BH4110" s="16">
        <f t="shared" si="934"/>
        <v>435.20000000000005</v>
      </c>
      <c r="BI4110" s="16">
        <f t="shared" si="935"/>
        <v>5.44</v>
      </c>
    </row>
    <row r="4111" spans="1:61" ht="20.149999999999999" customHeight="1" x14ac:dyDescent="0.35">
      <c r="A4111">
        <v>4110</v>
      </c>
      <c r="B4111" t="s">
        <v>360</v>
      </c>
      <c r="C4111" t="s">
        <v>10723</v>
      </c>
      <c r="D4111" s="15" t="s">
        <v>4603</v>
      </c>
      <c r="E4111" s="12" t="s">
        <v>98</v>
      </c>
      <c r="G4111" s="12" t="s">
        <v>588</v>
      </c>
      <c r="H4111" s="12" t="s">
        <v>589</v>
      </c>
      <c r="I4111" s="12" t="s">
        <v>1454</v>
      </c>
      <c r="J4111" s="12" t="s">
        <v>4413</v>
      </c>
      <c r="K4111" s="12" t="s">
        <v>4413</v>
      </c>
      <c r="N4111" s="16" t="s">
        <v>206</v>
      </c>
      <c r="O4111" s="16" t="s">
        <v>4548</v>
      </c>
      <c r="P4111" s="12" t="s">
        <v>131</v>
      </c>
      <c r="Q4111" s="16">
        <v>2023</v>
      </c>
      <c r="R4111" s="16">
        <v>0.89</v>
      </c>
      <c r="X4111" s="16">
        <v>1</v>
      </c>
      <c r="Z4111" s="16">
        <v>0.89</v>
      </c>
      <c r="AA4111" s="16">
        <f t="shared" si="919"/>
        <v>106.8</v>
      </c>
      <c r="AB4111" s="16" t="s">
        <v>2113</v>
      </c>
      <c r="AC4111" s="16" t="s">
        <v>4415</v>
      </c>
      <c r="AD4111" s="16">
        <f t="shared" si="920"/>
        <v>37380</v>
      </c>
      <c r="AE4111" s="16">
        <f t="shared" si="921"/>
        <v>311.5</v>
      </c>
      <c r="AF4111" s="16">
        <f t="shared" si="922"/>
        <v>116812.5</v>
      </c>
      <c r="AG4111" s="16">
        <f t="shared" si="923"/>
        <v>89</v>
      </c>
      <c r="AH4111" s="12">
        <f t="shared" si="924"/>
        <v>0</v>
      </c>
      <c r="AI4111" s="16">
        <f t="shared" si="925"/>
        <v>6.23</v>
      </c>
      <c r="AJ4111" s="16">
        <f t="shared" si="926"/>
        <v>21493.5</v>
      </c>
      <c r="AK4111" s="16">
        <f t="shared" si="927"/>
        <v>445</v>
      </c>
      <c r="AL4111" s="16">
        <f t="shared" si="928"/>
        <v>4450</v>
      </c>
      <c r="AM4111" s="16">
        <f t="shared" si="929"/>
        <v>71200</v>
      </c>
      <c r="AN4111" s="16">
        <f t="shared" si="930"/>
        <v>251336</v>
      </c>
      <c r="AO4111" s="12" t="s">
        <v>1486</v>
      </c>
      <c r="AP4111" s="16">
        <v>0.89</v>
      </c>
      <c r="AQ4111" s="16" t="s">
        <v>204</v>
      </c>
      <c r="AS4111" s="16" t="s">
        <v>2422</v>
      </c>
      <c r="AT4111" s="16" t="s">
        <v>3104</v>
      </c>
      <c r="AU4111" t="s">
        <v>2384</v>
      </c>
      <c r="AV4111" s="15" t="s">
        <v>2635</v>
      </c>
      <c r="AX4111" s="16" t="s">
        <v>204</v>
      </c>
      <c r="AY4111" s="16" t="s">
        <v>207</v>
      </c>
      <c r="AZ4111" s="16" t="s">
        <v>207</v>
      </c>
      <c r="BA4111" s="16" t="s">
        <v>207</v>
      </c>
      <c r="BB4111" s="16" t="s">
        <v>207</v>
      </c>
      <c r="BC4111" s="16">
        <v>0.89</v>
      </c>
      <c r="BD4111" s="16">
        <f t="shared" si="931"/>
        <v>3.1150000000000002</v>
      </c>
      <c r="BE4111" s="16">
        <f t="shared" si="932"/>
        <v>1570.85</v>
      </c>
      <c r="BG4111" s="16">
        <f t="shared" si="933"/>
        <v>1068</v>
      </c>
      <c r="BH4111" s="16">
        <f t="shared" si="934"/>
        <v>569.6</v>
      </c>
      <c r="BI4111" s="16">
        <f t="shared" si="935"/>
        <v>7.12</v>
      </c>
    </row>
    <row r="4112" spans="1:61" ht="20.149999999999999" customHeight="1" x14ac:dyDescent="0.35">
      <c r="A4112">
        <v>4111</v>
      </c>
      <c r="B4112" t="s">
        <v>360</v>
      </c>
      <c r="C4112" t="s">
        <v>10724</v>
      </c>
      <c r="D4112" s="15" t="s">
        <v>4604</v>
      </c>
      <c r="E4112" s="12" t="s">
        <v>98</v>
      </c>
      <c r="G4112" s="12" t="s">
        <v>588</v>
      </c>
      <c r="H4112" s="12" t="s">
        <v>589</v>
      </c>
      <c r="I4112" s="12" t="s">
        <v>1454</v>
      </c>
      <c r="J4112" s="12" t="s">
        <v>4413</v>
      </c>
      <c r="K4112" s="12" t="s">
        <v>4413</v>
      </c>
      <c r="N4112" s="16" t="s">
        <v>206</v>
      </c>
      <c r="O4112" s="16" t="s">
        <v>4548</v>
      </c>
      <c r="P4112" s="12" t="s">
        <v>131</v>
      </c>
      <c r="Q4112" s="16">
        <v>2023</v>
      </c>
      <c r="R4112" s="16">
        <v>0.6</v>
      </c>
      <c r="X4112" s="16">
        <v>1</v>
      </c>
      <c r="Z4112" s="16">
        <v>0.6</v>
      </c>
      <c r="AA4112" s="16">
        <f t="shared" si="919"/>
        <v>72</v>
      </c>
      <c r="AB4112" s="16" t="s">
        <v>2113</v>
      </c>
      <c r="AC4112" s="16" t="s">
        <v>4415</v>
      </c>
      <c r="AD4112" s="16">
        <f t="shared" si="920"/>
        <v>25200</v>
      </c>
      <c r="AE4112" s="16">
        <f t="shared" si="921"/>
        <v>210</v>
      </c>
      <c r="AF4112" s="16">
        <f t="shared" si="922"/>
        <v>78750</v>
      </c>
      <c r="AG4112" s="16">
        <f t="shared" si="923"/>
        <v>60</v>
      </c>
      <c r="AH4112" s="12">
        <f t="shared" si="924"/>
        <v>0</v>
      </c>
      <c r="AI4112" s="16">
        <f t="shared" si="925"/>
        <v>4.2</v>
      </c>
      <c r="AJ4112" s="16">
        <f t="shared" si="926"/>
        <v>14490</v>
      </c>
      <c r="AK4112" s="16">
        <f t="shared" si="927"/>
        <v>300</v>
      </c>
      <c r="AL4112" s="16">
        <f t="shared" si="928"/>
        <v>3000</v>
      </c>
      <c r="AM4112" s="16">
        <f t="shared" si="929"/>
        <v>48000</v>
      </c>
      <c r="AN4112" s="16">
        <f t="shared" si="930"/>
        <v>169440</v>
      </c>
      <c r="AO4112" s="12" t="s">
        <v>1486</v>
      </c>
      <c r="AP4112" s="16">
        <v>0.6</v>
      </c>
      <c r="AQ4112" s="16" t="s">
        <v>204</v>
      </c>
      <c r="AS4112" s="16" t="s">
        <v>2422</v>
      </c>
      <c r="AT4112" s="16" t="s">
        <v>3104</v>
      </c>
      <c r="AU4112" t="s">
        <v>2384</v>
      </c>
      <c r="AV4112" s="15" t="s">
        <v>2635</v>
      </c>
      <c r="AX4112" s="16" t="s">
        <v>204</v>
      </c>
      <c r="AY4112" s="16" t="s">
        <v>207</v>
      </c>
      <c r="AZ4112" s="16" t="s">
        <v>207</v>
      </c>
      <c r="BA4112" s="16" t="s">
        <v>207</v>
      </c>
      <c r="BB4112" s="16" t="s">
        <v>207</v>
      </c>
      <c r="BC4112" s="16">
        <v>0.6</v>
      </c>
      <c r="BD4112" s="16">
        <f t="shared" si="931"/>
        <v>2.1</v>
      </c>
      <c r="BE4112" s="16">
        <f t="shared" si="932"/>
        <v>1059</v>
      </c>
      <c r="BG4112" s="16">
        <f t="shared" si="933"/>
        <v>720</v>
      </c>
      <c r="BH4112" s="16">
        <f t="shared" si="934"/>
        <v>384</v>
      </c>
      <c r="BI4112" s="16">
        <f t="shared" si="935"/>
        <v>4.8</v>
      </c>
    </row>
    <row r="4113" spans="1:61" ht="20.149999999999999" customHeight="1" x14ac:dyDescent="0.35">
      <c r="A4113">
        <v>4112</v>
      </c>
      <c r="B4113" t="s">
        <v>360</v>
      </c>
      <c r="C4113" t="s">
        <v>10725</v>
      </c>
      <c r="D4113" s="15" t="s">
        <v>4605</v>
      </c>
      <c r="E4113" s="12" t="s">
        <v>98</v>
      </c>
      <c r="G4113" s="12" t="s">
        <v>588</v>
      </c>
      <c r="H4113" s="12" t="s">
        <v>589</v>
      </c>
      <c r="I4113" s="12" t="s">
        <v>1454</v>
      </c>
      <c r="J4113" s="12" t="s">
        <v>4413</v>
      </c>
      <c r="K4113" s="12" t="s">
        <v>4413</v>
      </c>
      <c r="N4113" s="16" t="s">
        <v>206</v>
      </c>
      <c r="O4113" s="16" t="s">
        <v>4548</v>
      </c>
      <c r="P4113" s="12" t="s">
        <v>131</v>
      </c>
      <c r="Q4113" s="16">
        <v>2023</v>
      </c>
      <c r="R4113" s="16">
        <v>2.62</v>
      </c>
      <c r="X4113" s="16">
        <v>1</v>
      </c>
      <c r="Z4113" s="16">
        <v>2.62</v>
      </c>
      <c r="AA4113" s="16">
        <f t="shared" si="919"/>
        <v>314.40000000000003</v>
      </c>
      <c r="AB4113" s="16" t="s">
        <v>2113</v>
      </c>
      <c r="AC4113" s="16" t="s">
        <v>4415</v>
      </c>
      <c r="AD4113" s="16">
        <f t="shared" si="920"/>
        <v>110040.00000000001</v>
      </c>
      <c r="AE4113" s="16">
        <f t="shared" si="921"/>
        <v>917</v>
      </c>
      <c r="AF4113" s="16">
        <f t="shared" si="922"/>
        <v>343875</v>
      </c>
      <c r="AG4113" s="16">
        <f t="shared" si="923"/>
        <v>262</v>
      </c>
      <c r="AH4113" s="12">
        <f t="shared" si="924"/>
        <v>0</v>
      </c>
      <c r="AI4113" s="16">
        <f t="shared" si="925"/>
        <v>18.34</v>
      </c>
      <c r="AJ4113" s="16">
        <f t="shared" si="926"/>
        <v>63273</v>
      </c>
      <c r="AK4113" s="16">
        <f t="shared" si="927"/>
        <v>1310</v>
      </c>
      <c r="AL4113" s="16">
        <f t="shared" si="928"/>
        <v>13100</v>
      </c>
      <c r="AM4113" s="16">
        <f t="shared" si="929"/>
        <v>209600</v>
      </c>
      <c r="AN4113" s="16">
        <f t="shared" si="930"/>
        <v>739888</v>
      </c>
      <c r="AO4113" s="12" t="s">
        <v>1486</v>
      </c>
      <c r="AP4113" s="16">
        <v>2.62</v>
      </c>
      <c r="AQ4113" s="16" t="s">
        <v>204</v>
      </c>
      <c r="AS4113" s="16" t="s">
        <v>2422</v>
      </c>
      <c r="AT4113" s="16" t="s">
        <v>3104</v>
      </c>
      <c r="AU4113" t="s">
        <v>2384</v>
      </c>
      <c r="AV4113" s="15" t="s">
        <v>2635</v>
      </c>
      <c r="AX4113" s="16" t="s">
        <v>204</v>
      </c>
      <c r="AY4113" s="16" t="s">
        <v>207</v>
      </c>
      <c r="AZ4113" s="16" t="s">
        <v>207</v>
      </c>
      <c r="BA4113" s="16" t="s">
        <v>207</v>
      </c>
      <c r="BB4113" s="16" t="s">
        <v>207</v>
      </c>
      <c r="BC4113" s="16">
        <v>2.62</v>
      </c>
      <c r="BD4113" s="16">
        <f t="shared" si="931"/>
        <v>9.17</v>
      </c>
      <c r="BE4113" s="16">
        <f t="shared" si="932"/>
        <v>4624.3</v>
      </c>
      <c r="BG4113" s="16">
        <f t="shared" si="933"/>
        <v>3144</v>
      </c>
      <c r="BH4113" s="16">
        <f t="shared" si="934"/>
        <v>1676.8000000000002</v>
      </c>
      <c r="BI4113" s="16">
        <f t="shared" si="935"/>
        <v>20.96</v>
      </c>
    </row>
    <row r="4114" spans="1:61" ht="20.149999999999999" customHeight="1" x14ac:dyDescent="0.35">
      <c r="A4114">
        <v>4113</v>
      </c>
      <c r="B4114" t="s">
        <v>360</v>
      </c>
      <c r="C4114" t="s">
        <v>10726</v>
      </c>
      <c r="D4114" s="15" t="s">
        <v>4606</v>
      </c>
      <c r="E4114" s="12" t="s">
        <v>98</v>
      </c>
      <c r="G4114" s="12" t="s">
        <v>588</v>
      </c>
      <c r="H4114" s="12" t="s">
        <v>589</v>
      </c>
      <c r="I4114" s="12" t="s">
        <v>1454</v>
      </c>
      <c r="J4114" s="12" t="s">
        <v>4413</v>
      </c>
      <c r="K4114" s="12" t="s">
        <v>4413</v>
      </c>
      <c r="N4114" s="16" t="s">
        <v>206</v>
      </c>
      <c r="O4114" s="16" t="s">
        <v>4548</v>
      </c>
      <c r="P4114" s="12" t="s">
        <v>131</v>
      </c>
      <c r="Q4114" s="16">
        <v>2023</v>
      </c>
      <c r="R4114" s="16">
        <v>1.17</v>
      </c>
      <c r="X4114" s="16">
        <v>1</v>
      </c>
      <c r="Z4114" s="16">
        <v>1.17</v>
      </c>
      <c r="AA4114" s="16">
        <f t="shared" si="919"/>
        <v>140.39999999999998</v>
      </c>
      <c r="AB4114" s="16" t="s">
        <v>2113</v>
      </c>
      <c r="AC4114" s="16" t="s">
        <v>4415</v>
      </c>
      <c r="AD4114" s="16">
        <f t="shared" si="920"/>
        <v>49139.999999999993</v>
      </c>
      <c r="AE4114" s="16">
        <f t="shared" si="921"/>
        <v>409.5</v>
      </c>
      <c r="AF4114" s="16">
        <f t="shared" si="922"/>
        <v>153562.5</v>
      </c>
      <c r="AG4114" s="16">
        <f t="shared" si="923"/>
        <v>117</v>
      </c>
      <c r="AH4114" s="12">
        <f t="shared" si="924"/>
        <v>0</v>
      </c>
      <c r="AI4114" s="16">
        <f t="shared" si="925"/>
        <v>8.19</v>
      </c>
      <c r="AJ4114" s="16">
        <f t="shared" si="926"/>
        <v>28255.5</v>
      </c>
      <c r="AK4114" s="16">
        <f t="shared" si="927"/>
        <v>585</v>
      </c>
      <c r="AL4114" s="16">
        <f t="shared" si="928"/>
        <v>5850</v>
      </c>
      <c r="AM4114" s="16">
        <f t="shared" si="929"/>
        <v>93600</v>
      </c>
      <c r="AN4114" s="16">
        <f t="shared" si="930"/>
        <v>330408</v>
      </c>
      <c r="AO4114" s="12" t="s">
        <v>1486</v>
      </c>
      <c r="AP4114" s="16">
        <v>1.17</v>
      </c>
      <c r="AQ4114" s="16" t="s">
        <v>204</v>
      </c>
      <c r="AS4114" s="16" t="s">
        <v>2422</v>
      </c>
      <c r="AT4114" s="16" t="s">
        <v>3104</v>
      </c>
      <c r="AU4114" t="s">
        <v>2384</v>
      </c>
      <c r="AV4114" s="15" t="s">
        <v>2635</v>
      </c>
      <c r="AX4114" s="16" t="s">
        <v>204</v>
      </c>
      <c r="AY4114" s="16" t="s">
        <v>207</v>
      </c>
      <c r="AZ4114" s="16" t="s">
        <v>207</v>
      </c>
      <c r="BA4114" s="16" t="s">
        <v>207</v>
      </c>
      <c r="BB4114" s="16" t="s">
        <v>207</v>
      </c>
      <c r="BC4114" s="16">
        <v>1.17</v>
      </c>
      <c r="BD4114" s="16">
        <f t="shared" si="931"/>
        <v>4.0949999999999998</v>
      </c>
      <c r="BE4114" s="16">
        <f t="shared" si="932"/>
        <v>2065.0500000000002</v>
      </c>
      <c r="BG4114" s="16">
        <f t="shared" si="933"/>
        <v>1404</v>
      </c>
      <c r="BH4114" s="16">
        <f t="shared" si="934"/>
        <v>748.8</v>
      </c>
      <c r="BI4114" s="16">
        <f t="shared" si="935"/>
        <v>9.36</v>
      </c>
    </row>
    <row r="4115" spans="1:61" ht="20.149999999999999" customHeight="1" x14ac:dyDescent="0.35">
      <c r="A4115">
        <v>4114</v>
      </c>
      <c r="B4115" t="s">
        <v>360</v>
      </c>
      <c r="C4115" t="s">
        <v>10727</v>
      </c>
      <c r="D4115" s="15" t="s">
        <v>4607</v>
      </c>
      <c r="E4115" s="12" t="s">
        <v>98</v>
      </c>
      <c r="G4115" s="12" t="s">
        <v>588</v>
      </c>
      <c r="H4115" s="12" t="s">
        <v>589</v>
      </c>
      <c r="I4115" s="12" t="s">
        <v>1454</v>
      </c>
      <c r="J4115" s="12" t="s">
        <v>4413</v>
      </c>
      <c r="K4115" s="12" t="s">
        <v>4413</v>
      </c>
      <c r="N4115" s="16" t="s">
        <v>206</v>
      </c>
      <c r="O4115" s="16" t="s">
        <v>4548</v>
      </c>
      <c r="P4115" s="12" t="s">
        <v>131</v>
      </c>
      <c r="Q4115" s="16">
        <v>2023</v>
      </c>
      <c r="R4115" s="16">
        <v>1.2</v>
      </c>
      <c r="X4115" s="16">
        <v>1</v>
      </c>
      <c r="Z4115" s="16">
        <v>1.2</v>
      </c>
      <c r="AA4115" s="16">
        <f t="shared" si="919"/>
        <v>144</v>
      </c>
      <c r="AB4115" s="16" t="s">
        <v>2113</v>
      </c>
      <c r="AC4115" s="16" t="s">
        <v>4415</v>
      </c>
      <c r="AD4115" s="16">
        <f t="shared" si="920"/>
        <v>50400</v>
      </c>
      <c r="AE4115" s="16">
        <f t="shared" si="921"/>
        <v>420</v>
      </c>
      <c r="AF4115" s="16">
        <f t="shared" si="922"/>
        <v>157500</v>
      </c>
      <c r="AG4115" s="16">
        <f t="shared" si="923"/>
        <v>120</v>
      </c>
      <c r="AH4115" s="12">
        <f t="shared" si="924"/>
        <v>0</v>
      </c>
      <c r="AI4115" s="16">
        <f t="shared" si="925"/>
        <v>8.4</v>
      </c>
      <c r="AJ4115" s="16">
        <f t="shared" si="926"/>
        <v>28980</v>
      </c>
      <c r="AK4115" s="16">
        <f t="shared" si="927"/>
        <v>600</v>
      </c>
      <c r="AL4115" s="16">
        <f t="shared" si="928"/>
        <v>6000</v>
      </c>
      <c r="AM4115" s="16">
        <f t="shared" si="929"/>
        <v>96000</v>
      </c>
      <c r="AN4115" s="16">
        <f t="shared" si="930"/>
        <v>338880</v>
      </c>
      <c r="AO4115" s="12" t="s">
        <v>1486</v>
      </c>
      <c r="AP4115" s="16">
        <v>1.2</v>
      </c>
      <c r="AQ4115" s="16" t="s">
        <v>204</v>
      </c>
      <c r="AS4115" s="16" t="s">
        <v>2422</v>
      </c>
      <c r="AT4115" s="16" t="s">
        <v>3104</v>
      </c>
      <c r="AU4115" t="s">
        <v>2384</v>
      </c>
      <c r="AV4115" s="15" t="s">
        <v>2635</v>
      </c>
      <c r="AX4115" s="16" t="s">
        <v>204</v>
      </c>
      <c r="AY4115" s="16" t="s">
        <v>207</v>
      </c>
      <c r="AZ4115" s="16" t="s">
        <v>207</v>
      </c>
      <c r="BA4115" s="16" t="s">
        <v>207</v>
      </c>
      <c r="BB4115" s="16" t="s">
        <v>207</v>
      </c>
      <c r="BC4115" s="16">
        <v>1.2</v>
      </c>
      <c r="BD4115" s="16">
        <f t="shared" si="931"/>
        <v>4.2</v>
      </c>
      <c r="BE4115" s="16">
        <f t="shared" si="932"/>
        <v>2118</v>
      </c>
      <c r="BG4115" s="16">
        <f t="shared" si="933"/>
        <v>1440</v>
      </c>
      <c r="BH4115" s="16">
        <f t="shared" si="934"/>
        <v>768</v>
      </c>
      <c r="BI4115" s="16">
        <f t="shared" si="935"/>
        <v>9.6</v>
      </c>
    </row>
    <row r="4116" spans="1:61" ht="20.149999999999999" customHeight="1" x14ac:dyDescent="0.35">
      <c r="A4116">
        <v>4115</v>
      </c>
      <c r="B4116" t="s">
        <v>360</v>
      </c>
      <c r="C4116" t="s">
        <v>10728</v>
      </c>
      <c r="D4116" s="15" t="s">
        <v>4465</v>
      </c>
      <c r="E4116" s="12" t="s">
        <v>98</v>
      </c>
      <c r="G4116" s="12" t="s">
        <v>588</v>
      </c>
      <c r="H4116" s="12" t="s">
        <v>589</v>
      </c>
      <c r="I4116" s="12" t="s">
        <v>1454</v>
      </c>
      <c r="J4116" s="12" t="s">
        <v>4413</v>
      </c>
      <c r="K4116" s="12" t="s">
        <v>4413</v>
      </c>
      <c r="N4116" s="16" t="s">
        <v>206</v>
      </c>
      <c r="O4116" s="16" t="s">
        <v>4548</v>
      </c>
      <c r="P4116" s="12" t="s">
        <v>131</v>
      </c>
      <c r="Q4116" s="16">
        <v>2023</v>
      </c>
      <c r="R4116" s="16">
        <v>1</v>
      </c>
      <c r="X4116" s="16">
        <v>1</v>
      </c>
      <c r="Z4116" s="16">
        <v>1</v>
      </c>
      <c r="AA4116" s="16">
        <f t="shared" si="919"/>
        <v>120</v>
      </c>
      <c r="AB4116" s="16" t="s">
        <v>2113</v>
      </c>
      <c r="AC4116" s="16" t="s">
        <v>4415</v>
      </c>
      <c r="AD4116" s="16">
        <f t="shared" si="920"/>
        <v>42000</v>
      </c>
      <c r="AE4116" s="16">
        <f t="shared" si="921"/>
        <v>350</v>
      </c>
      <c r="AF4116" s="16">
        <f t="shared" si="922"/>
        <v>131250</v>
      </c>
      <c r="AG4116" s="16">
        <f t="shared" si="923"/>
        <v>100</v>
      </c>
      <c r="AH4116" s="12">
        <f t="shared" si="924"/>
        <v>0</v>
      </c>
      <c r="AI4116" s="16">
        <f t="shared" si="925"/>
        <v>7</v>
      </c>
      <c r="AJ4116" s="16">
        <f t="shared" si="926"/>
        <v>24150</v>
      </c>
      <c r="AK4116" s="16">
        <f t="shared" si="927"/>
        <v>500</v>
      </c>
      <c r="AL4116" s="16">
        <f t="shared" si="928"/>
        <v>5000</v>
      </c>
      <c r="AM4116" s="16">
        <f t="shared" si="929"/>
        <v>80000</v>
      </c>
      <c r="AN4116" s="16">
        <f t="shared" si="930"/>
        <v>282400</v>
      </c>
      <c r="AO4116" s="12" t="s">
        <v>1486</v>
      </c>
      <c r="AP4116" s="16">
        <v>1</v>
      </c>
      <c r="AQ4116" s="16" t="s">
        <v>204</v>
      </c>
      <c r="AS4116" s="16" t="s">
        <v>2422</v>
      </c>
      <c r="AT4116" s="16" t="s">
        <v>3104</v>
      </c>
      <c r="AU4116" t="s">
        <v>2384</v>
      </c>
      <c r="AV4116" s="15" t="s">
        <v>2635</v>
      </c>
      <c r="AX4116" s="16" t="s">
        <v>204</v>
      </c>
      <c r="AY4116" s="16" t="s">
        <v>207</v>
      </c>
      <c r="AZ4116" s="16" t="s">
        <v>207</v>
      </c>
      <c r="BA4116" s="16" t="s">
        <v>207</v>
      </c>
      <c r="BB4116" s="16" t="s">
        <v>207</v>
      </c>
      <c r="BC4116" s="16">
        <v>1</v>
      </c>
      <c r="BD4116" s="16">
        <f t="shared" si="931"/>
        <v>3.5</v>
      </c>
      <c r="BE4116" s="16">
        <f t="shared" si="932"/>
        <v>1765</v>
      </c>
      <c r="BG4116" s="16">
        <f t="shared" si="933"/>
        <v>1200</v>
      </c>
      <c r="BH4116" s="16">
        <f t="shared" si="934"/>
        <v>640</v>
      </c>
      <c r="BI4116" s="16">
        <f t="shared" si="935"/>
        <v>8</v>
      </c>
    </row>
    <row r="4117" spans="1:61" ht="20.149999999999999" customHeight="1" x14ac:dyDescent="0.35">
      <c r="A4117">
        <v>4116</v>
      </c>
      <c r="B4117" t="s">
        <v>360</v>
      </c>
      <c r="C4117" t="s">
        <v>10729</v>
      </c>
      <c r="D4117" s="15" t="s">
        <v>4608</v>
      </c>
      <c r="E4117" s="12" t="s">
        <v>98</v>
      </c>
      <c r="G4117" s="12" t="s">
        <v>588</v>
      </c>
      <c r="H4117" s="12" t="s">
        <v>589</v>
      </c>
      <c r="I4117" s="12" t="s">
        <v>1454</v>
      </c>
      <c r="J4117" s="12" t="s">
        <v>4413</v>
      </c>
      <c r="K4117" s="12" t="s">
        <v>4413</v>
      </c>
      <c r="N4117" s="16" t="s">
        <v>206</v>
      </c>
      <c r="O4117" s="16" t="s">
        <v>4548</v>
      </c>
      <c r="P4117" s="12" t="s">
        <v>131</v>
      </c>
      <c r="Q4117" s="16">
        <v>2023</v>
      </c>
      <c r="R4117" s="16">
        <v>0.73</v>
      </c>
      <c r="X4117" s="16">
        <v>1</v>
      </c>
      <c r="Z4117" s="16">
        <v>0.73</v>
      </c>
      <c r="AA4117" s="16">
        <f t="shared" si="919"/>
        <v>87.6</v>
      </c>
      <c r="AB4117" s="16" t="s">
        <v>2113</v>
      </c>
      <c r="AC4117" s="16" t="s">
        <v>4415</v>
      </c>
      <c r="AD4117" s="16">
        <f t="shared" si="920"/>
        <v>30659.999999999996</v>
      </c>
      <c r="AE4117" s="16">
        <f t="shared" si="921"/>
        <v>255.5</v>
      </c>
      <c r="AF4117" s="16">
        <f t="shared" si="922"/>
        <v>95812.5</v>
      </c>
      <c r="AG4117" s="16">
        <f t="shared" si="923"/>
        <v>73</v>
      </c>
      <c r="AH4117" s="12">
        <f t="shared" si="924"/>
        <v>0</v>
      </c>
      <c r="AI4117" s="16">
        <f t="shared" si="925"/>
        <v>5.1099999999999994</v>
      </c>
      <c r="AJ4117" s="16">
        <f t="shared" si="926"/>
        <v>17629.499999999996</v>
      </c>
      <c r="AK4117" s="16">
        <f t="shared" si="927"/>
        <v>365</v>
      </c>
      <c r="AL4117" s="16">
        <f t="shared" si="928"/>
        <v>3650</v>
      </c>
      <c r="AM4117" s="16">
        <f t="shared" si="929"/>
        <v>58400</v>
      </c>
      <c r="AN4117" s="16">
        <f t="shared" si="930"/>
        <v>206152</v>
      </c>
      <c r="AO4117" s="12" t="s">
        <v>1486</v>
      </c>
      <c r="AP4117" s="16">
        <v>0.73</v>
      </c>
      <c r="AQ4117" s="16" t="s">
        <v>204</v>
      </c>
      <c r="AS4117" s="16" t="s">
        <v>2422</v>
      </c>
      <c r="AT4117" s="16" t="s">
        <v>3104</v>
      </c>
      <c r="AU4117" t="s">
        <v>2384</v>
      </c>
      <c r="AV4117" s="15" t="s">
        <v>2635</v>
      </c>
      <c r="AX4117" s="16" t="s">
        <v>204</v>
      </c>
      <c r="AY4117" s="16" t="s">
        <v>207</v>
      </c>
      <c r="AZ4117" s="16" t="s">
        <v>207</v>
      </c>
      <c r="BA4117" s="16" t="s">
        <v>207</v>
      </c>
      <c r="BB4117" s="16" t="s">
        <v>207</v>
      </c>
      <c r="BC4117" s="16">
        <v>0.73</v>
      </c>
      <c r="BD4117" s="16">
        <f t="shared" si="931"/>
        <v>2.5549999999999997</v>
      </c>
      <c r="BE4117" s="16">
        <f t="shared" si="932"/>
        <v>1288.45</v>
      </c>
      <c r="BG4117" s="16">
        <f t="shared" si="933"/>
        <v>876</v>
      </c>
      <c r="BH4117" s="16">
        <f t="shared" si="934"/>
        <v>467.2</v>
      </c>
      <c r="BI4117" s="16">
        <f t="shared" si="935"/>
        <v>5.84</v>
      </c>
    </row>
    <row r="4118" spans="1:61" ht="20.149999999999999" customHeight="1" x14ac:dyDescent="0.35">
      <c r="A4118">
        <v>4117</v>
      </c>
      <c r="B4118" t="s">
        <v>360</v>
      </c>
      <c r="C4118" t="s">
        <v>5923</v>
      </c>
      <c r="D4118" s="15" t="s">
        <v>4646</v>
      </c>
      <c r="E4118" s="12" t="s">
        <v>98</v>
      </c>
      <c r="G4118" s="12" t="s">
        <v>1453</v>
      </c>
      <c r="H4118" s="12" t="s">
        <v>91</v>
      </c>
      <c r="I4118" s="12" t="s">
        <v>363</v>
      </c>
      <c r="J4118" s="12" t="s">
        <v>5454</v>
      </c>
      <c r="K4118" s="12" t="s">
        <v>5454</v>
      </c>
      <c r="N4118" s="16" t="s">
        <v>206</v>
      </c>
      <c r="O4118" s="16" t="s">
        <v>5143</v>
      </c>
      <c r="P4118" s="12" t="s">
        <v>482</v>
      </c>
      <c r="Q4118" s="16">
        <v>2023</v>
      </c>
      <c r="R4118" s="16">
        <v>0.68</v>
      </c>
      <c r="S4118" s="16">
        <v>2</v>
      </c>
      <c r="T4118" s="16">
        <v>0</v>
      </c>
      <c r="U4118" s="16" t="s">
        <v>5144</v>
      </c>
      <c r="V4118" s="12" t="s">
        <v>204</v>
      </c>
      <c r="W4118" s="12" t="s">
        <v>204</v>
      </c>
      <c r="X4118" s="16">
        <v>1</v>
      </c>
      <c r="Z4118" s="16">
        <v>0.68</v>
      </c>
      <c r="AA4118" s="16">
        <v>81.600000000000009</v>
      </c>
      <c r="AB4118" s="16" t="s">
        <v>2114</v>
      </c>
      <c r="AC4118" s="16" t="s">
        <v>5145</v>
      </c>
      <c r="AD4118" s="16">
        <v>28560.000000000004</v>
      </c>
      <c r="AE4118" s="16">
        <v>238.00000000000003</v>
      </c>
      <c r="AF4118" s="16">
        <v>89250.000000000015</v>
      </c>
      <c r="AG4118" s="16">
        <v>68</v>
      </c>
      <c r="AH4118" s="12">
        <v>22168</v>
      </c>
      <c r="AI4118" s="16">
        <f>Z4118*6</f>
        <v>4.08</v>
      </c>
      <c r="AJ4118" s="16">
        <f>Z4118*3450</f>
        <v>2346</v>
      </c>
      <c r="AK4118" s="16">
        <f>500*Z4118</f>
        <v>340</v>
      </c>
      <c r="AL4118" s="16">
        <f>1*5000*Z4118</f>
        <v>3400.0000000000005</v>
      </c>
      <c r="AM4118" s="16">
        <v>61200.000000000007</v>
      </c>
      <c r="AN4118" s="16">
        <f>AM4118+AL4118+AJ4118+AF4118+AD4118</f>
        <v>184756</v>
      </c>
      <c r="AO4118" s="12" t="s">
        <v>1486</v>
      </c>
      <c r="AP4118" s="16">
        <v>0.68</v>
      </c>
      <c r="AQ4118" s="16" t="s">
        <v>204</v>
      </c>
      <c r="AR4118" s="16" t="s">
        <v>5146</v>
      </c>
      <c r="AS4118" s="16" t="s">
        <v>5147</v>
      </c>
      <c r="AT4118" s="16" t="s">
        <v>5148</v>
      </c>
      <c r="BC4118" s="16">
        <v>0.68</v>
      </c>
      <c r="BD4118" s="16">
        <f>3.5*BC4118</f>
        <v>2.3800000000000003</v>
      </c>
      <c r="BE4118" s="16">
        <f>AN4118/160</f>
        <v>1154.7249999999999</v>
      </c>
      <c r="BG4118" s="16">
        <f>1200*BC4118</f>
        <v>816.00000000000011</v>
      </c>
      <c r="BH4118" s="16">
        <f>640*BC4118</f>
        <v>435.20000000000005</v>
      </c>
      <c r="BI4118" s="16">
        <f>BH4118/80</f>
        <v>5.44</v>
      </c>
    </row>
    <row r="4119" spans="1:61" x14ac:dyDescent="0.35">
      <c r="A4119">
        <v>4118</v>
      </c>
      <c r="B4119" t="s">
        <v>360</v>
      </c>
      <c r="C4119" t="s">
        <v>5924</v>
      </c>
      <c r="D4119" s="15" t="s">
        <v>4647</v>
      </c>
      <c r="E4119" s="12" t="s">
        <v>98</v>
      </c>
      <c r="G4119" s="12" t="s">
        <v>1453</v>
      </c>
      <c r="H4119" s="12" t="s">
        <v>91</v>
      </c>
      <c r="I4119" s="12" t="s">
        <v>363</v>
      </c>
      <c r="J4119" s="12" t="s">
        <v>5454</v>
      </c>
      <c r="K4119" s="12" t="s">
        <v>5454</v>
      </c>
      <c r="N4119" s="16" t="s">
        <v>206</v>
      </c>
      <c r="O4119" s="16" t="s">
        <v>5143</v>
      </c>
      <c r="P4119" s="12" t="s">
        <v>482</v>
      </c>
      <c r="Q4119" s="16">
        <v>2023</v>
      </c>
      <c r="R4119" s="16">
        <v>2.76</v>
      </c>
      <c r="S4119" s="16">
        <v>4</v>
      </c>
      <c r="T4119" s="16">
        <v>0</v>
      </c>
      <c r="U4119" s="16" t="s">
        <v>5144</v>
      </c>
      <c r="V4119" s="12" t="s">
        <v>204</v>
      </c>
      <c r="W4119" s="12" t="s">
        <v>204</v>
      </c>
      <c r="X4119" s="16">
        <v>1</v>
      </c>
      <c r="Z4119" s="16">
        <v>2.76</v>
      </c>
      <c r="AA4119" s="16">
        <v>331.2</v>
      </c>
      <c r="AB4119" s="16" t="s">
        <v>2114</v>
      </c>
      <c r="AC4119" s="16" t="s">
        <v>5145</v>
      </c>
      <c r="AD4119" s="16">
        <v>115920</v>
      </c>
      <c r="AE4119" s="16">
        <v>965.99999999999989</v>
      </c>
      <c r="AF4119" s="16">
        <v>362249.99999999994</v>
      </c>
      <c r="AG4119" s="16">
        <v>276</v>
      </c>
      <c r="AH4119" s="12">
        <v>89976</v>
      </c>
      <c r="AI4119" s="16">
        <f t="shared" ref="AI4119:AI4182" si="936">Z4119*6</f>
        <v>16.559999999999999</v>
      </c>
      <c r="AJ4119" s="16">
        <f t="shared" ref="AJ4119:AJ4182" si="937">Z4119*3450</f>
        <v>9522</v>
      </c>
      <c r="AK4119" s="16">
        <f t="shared" ref="AK4119:AK4182" si="938">500*Z4119</f>
        <v>1380</v>
      </c>
      <c r="AL4119" s="16">
        <f t="shared" ref="AL4119:AL4182" si="939">1*5000*Z4119</f>
        <v>13799.999999999998</v>
      </c>
      <c r="AM4119" s="16">
        <v>61200.000000000007</v>
      </c>
      <c r="AN4119" s="16">
        <f t="shared" ref="AN4119:AN4182" si="940">AM4119+AL4119+AJ4119+AF4119+AD4119</f>
        <v>562692</v>
      </c>
      <c r="AO4119" s="12" t="s">
        <v>1486</v>
      </c>
      <c r="AP4119" s="16">
        <v>2.76</v>
      </c>
      <c r="AQ4119" s="16" t="s">
        <v>204</v>
      </c>
      <c r="AR4119" s="16" t="s">
        <v>5146</v>
      </c>
      <c r="AS4119" s="16" t="s">
        <v>5147</v>
      </c>
      <c r="AT4119" s="16" t="s">
        <v>5148</v>
      </c>
      <c r="BC4119" s="16">
        <v>2.76</v>
      </c>
      <c r="BD4119" s="16">
        <f t="shared" ref="BD4119:BD4182" si="941">3.5*BC4119</f>
        <v>9.66</v>
      </c>
      <c r="BE4119" s="16">
        <f t="shared" ref="BE4119:BE4182" si="942">AN4119/160</f>
        <v>3516.8249999999998</v>
      </c>
      <c r="BG4119" s="16">
        <f t="shared" ref="BG4119:BG4182" si="943">1200*BC4119</f>
        <v>3311.9999999999995</v>
      </c>
      <c r="BH4119" s="16">
        <f t="shared" ref="BH4119:BH4182" si="944">640*BC4119</f>
        <v>1766.3999999999999</v>
      </c>
      <c r="BI4119" s="16">
        <f t="shared" ref="BI4119:BI4182" si="945">BH4119/80</f>
        <v>22.08</v>
      </c>
    </row>
    <row r="4120" spans="1:61" x14ac:dyDescent="0.35">
      <c r="A4120">
        <v>4119</v>
      </c>
      <c r="B4120" t="s">
        <v>360</v>
      </c>
      <c r="C4120" t="s">
        <v>5925</v>
      </c>
      <c r="D4120" s="15" t="s">
        <v>4648</v>
      </c>
      <c r="E4120" s="12" t="s">
        <v>98</v>
      </c>
      <c r="G4120" s="12" t="s">
        <v>1453</v>
      </c>
      <c r="H4120" s="12" t="s">
        <v>91</v>
      </c>
      <c r="I4120" s="12" t="s">
        <v>363</v>
      </c>
      <c r="J4120" s="12" t="s">
        <v>5454</v>
      </c>
      <c r="K4120" s="12" t="s">
        <v>5454</v>
      </c>
      <c r="N4120" s="16" t="s">
        <v>206</v>
      </c>
      <c r="O4120" s="16" t="s">
        <v>5143</v>
      </c>
      <c r="P4120" s="12" t="s">
        <v>482</v>
      </c>
      <c r="Q4120" s="16">
        <v>2023</v>
      </c>
      <c r="R4120" s="16">
        <v>0.9</v>
      </c>
      <c r="S4120" s="16">
        <v>4</v>
      </c>
      <c r="T4120" s="16">
        <v>0</v>
      </c>
      <c r="U4120" s="16" t="s">
        <v>5144</v>
      </c>
      <c r="V4120" s="12" t="s">
        <v>204</v>
      </c>
      <c r="W4120" s="12" t="s">
        <v>204</v>
      </c>
      <c r="X4120" s="16">
        <v>1</v>
      </c>
      <c r="Z4120" s="16">
        <v>0.9</v>
      </c>
      <c r="AA4120" s="16">
        <v>108</v>
      </c>
      <c r="AB4120" s="16" t="s">
        <v>2114</v>
      </c>
      <c r="AC4120" s="16" t="s">
        <v>5145</v>
      </c>
      <c r="AD4120" s="16">
        <v>37800</v>
      </c>
      <c r="AE4120" s="16">
        <v>315</v>
      </c>
      <c r="AF4120" s="16">
        <v>118125</v>
      </c>
      <c r="AG4120" s="16">
        <v>90</v>
      </c>
      <c r="AH4120" s="12">
        <v>29340</v>
      </c>
      <c r="AI4120" s="16">
        <f t="shared" si="936"/>
        <v>5.4</v>
      </c>
      <c r="AJ4120" s="16">
        <f t="shared" si="937"/>
        <v>3105</v>
      </c>
      <c r="AK4120" s="16">
        <f t="shared" si="938"/>
        <v>450</v>
      </c>
      <c r="AL4120" s="16">
        <f t="shared" si="939"/>
        <v>4500</v>
      </c>
      <c r="AM4120" s="16">
        <v>61200.000000000007</v>
      </c>
      <c r="AN4120" s="16">
        <f t="shared" si="940"/>
        <v>224730</v>
      </c>
      <c r="AO4120" s="12" t="s">
        <v>1486</v>
      </c>
      <c r="AP4120" s="16">
        <v>0.9</v>
      </c>
      <c r="AQ4120" s="16" t="s">
        <v>204</v>
      </c>
      <c r="AR4120" s="16" t="s">
        <v>5146</v>
      </c>
      <c r="AS4120" s="16" t="s">
        <v>5147</v>
      </c>
      <c r="AT4120" s="16" t="s">
        <v>5148</v>
      </c>
      <c r="BC4120" s="16">
        <v>0.9</v>
      </c>
      <c r="BD4120" s="16">
        <f t="shared" si="941"/>
        <v>3.15</v>
      </c>
      <c r="BE4120" s="16">
        <f t="shared" si="942"/>
        <v>1404.5625</v>
      </c>
      <c r="BG4120" s="16">
        <f t="shared" si="943"/>
        <v>1080</v>
      </c>
      <c r="BH4120" s="16">
        <f t="shared" si="944"/>
        <v>576</v>
      </c>
      <c r="BI4120" s="16">
        <f t="shared" si="945"/>
        <v>7.2</v>
      </c>
    </row>
    <row r="4121" spans="1:61" x14ac:dyDescent="0.35">
      <c r="A4121">
        <v>4120</v>
      </c>
      <c r="B4121" t="s">
        <v>360</v>
      </c>
      <c r="C4121" t="s">
        <v>5926</v>
      </c>
      <c r="D4121" s="15" t="s">
        <v>4649</v>
      </c>
      <c r="E4121" s="12" t="s">
        <v>98</v>
      </c>
      <c r="G4121" s="12" t="s">
        <v>1453</v>
      </c>
      <c r="H4121" s="12" t="s">
        <v>91</v>
      </c>
      <c r="I4121" s="12" t="s">
        <v>363</v>
      </c>
      <c r="J4121" s="12" t="s">
        <v>5454</v>
      </c>
      <c r="K4121" s="12" t="s">
        <v>5454</v>
      </c>
      <c r="N4121" s="16" t="s">
        <v>206</v>
      </c>
      <c r="O4121" s="16" t="s">
        <v>5143</v>
      </c>
      <c r="P4121" s="12" t="s">
        <v>482</v>
      </c>
      <c r="Q4121" s="16">
        <v>2023</v>
      </c>
      <c r="R4121" s="16">
        <v>1.46</v>
      </c>
      <c r="S4121" s="16">
        <v>2</v>
      </c>
      <c r="T4121" s="16">
        <v>0</v>
      </c>
      <c r="U4121" s="16" t="s">
        <v>5144</v>
      </c>
      <c r="V4121" s="12" t="s">
        <v>204</v>
      </c>
      <c r="W4121" s="12" t="s">
        <v>204</v>
      </c>
      <c r="X4121" s="16">
        <v>1</v>
      </c>
      <c r="Z4121" s="16">
        <v>1.46</v>
      </c>
      <c r="AA4121" s="16">
        <v>175.2</v>
      </c>
      <c r="AB4121" s="16" t="s">
        <v>2114</v>
      </c>
      <c r="AC4121" s="16" t="s">
        <v>5145</v>
      </c>
      <c r="AD4121" s="16">
        <v>61319.999999999993</v>
      </c>
      <c r="AE4121" s="16">
        <v>511</v>
      </c>
      <c r="AF4121" s="16">
        <v>191625</v>
      </c>
      <c r="AG4121" s="16">
        <v>146</v>
      </c>
      <c r="AH4121" s="12">
        <v>47596</v>
      </c>
      <c r="AI4121" s="16">
        <f t="shared" si="936"/>
        <v>8.76</v>
      </c>
      <c r="AJ4121" s="16">
        <f t="shared" si="937"/>
        <v>5037</v>
      </c>
      <c r="AK4121" s="16">
        <f t="shared" si="938"/>
        <v>730</v>
      </c>
      <c r="AL4121" s="16">
        <f t="shared" si="939"/>
        <v>7300</v>
      </c>
      <c r="AM4121" s="16">
        <v>61200.000000000007</v>
      </c>
      <c r="AN4121" s="16">
        <f t="shared" si="940"/>
        <v>326482</v>
      </c>
      <c r="AO4121" s="12" t="s">
        <v>1486</v>
      </c>
      <c r="AP4121" s="16">
        <v>1.46</v>
      </c>
      <c r="AQ4121" s="16" t="s">
        <v>204</v>
      </c>
      <c r="AR4121" s="16" t="s">
        <v>5146</v>
      </c>
      <c r="AS4121" s="16" t="s">
        <v>5147</v>
      </c>
      <c r="AT4121" s="16" t="s">
        <v>5148</v>
      </c>
      <c r="BC4121" s="16">
        <v>1.46</v>
      </c>
      <c r="BD4121" s="16">
        <f t="shared" si="941"/>
        <v>5.1099999999999994</v>
      </c>
      <c r="BE4121" s="16">
        <f t="shared" si="942"/>
        <v>2040.5125</v>
      </c>
      <c r="BG4121" s="16">
        <f t="shared" si="943"/>
        <v>1752</v>
      </c>
      <c r="BH4121" s="16">
        <f t="shared" si="944"/>
        <v>934.4</v>
      </c>
      <c r="BI4121" s="16">
        <f t="shared" si="945"/>
        <v>11.68</v>
      </c>
    </row>
    <row r="4122" spans="1:61" x14ac:dyDescent="0.35">
      <c r="A4122">
        <v>4121</v>
      </c>
      <c r="B4122" t="s">
        <v>360</v>
      </c>
      <c r="C4122" t="s">
        <v>5927</v>
      </c>
      <c r="D4122" s="15" t="s">
        <v>4650</v>
      </c>
      <c r="E4122" s="12" t="s">
        <v>98</v>
      </c>
      <c r="G4122" s="12" t="s">
        <v>1453</v>
      </c>
      <c r="H4122" s="12" t="s">
        <v>91</v>
      </c>
      <c r="I4122" s="12" t="s">
        <v>363</v>
      </c>
      <c r="J4122" s="12" t="s">
        <v>5454</v>
      </c>
      <c r="K4122" s="12" t="s">
        <v>5454</v>
      </c>
      <c r="N4122" s="16" t="s">
        <v>206</v>
      </c>
      <c r="O4122" s="16" t="s">
        <v>5143</v>
      </c>
      <c r="P4122" s="12" t="s">
        <v>482</v>
      </c>
      <c r="Q4122" s="16">
        <v>2023</v>
      </c>
      <c r="R4122" s="16">
        <v>0.7</v>
      </c>
      <c r="S4122" s="16">
        <v>3</v>
      </c>
      <c r="T4122" s="16">
        <v>0</v>
      </c>
      <c r="U4122" s="16" t="s">
        <v>5144</v>
      </c>
      <c r="V4122" s="12" t="s">
        <v>204</v>
      </c>
      <c r="W4122" s="12" t="s">
        <v>204</v>
      </c>
      <c r="X4122" s="16">
        <v>1</v>
      </c>
      <c r="Z4122" s="16">
        <v>0.7</v>
      </c>
      <c r="AA4122" s="16">
        <v>84</v>
      </c>
      <c r="AB4122" s="16" t="s">
        <v>2114</v>
      </c>
      <c r="AC4122" s="16" t="s">
        <v>5145</v>
      </c>
      <c r="AD4122" s="16">
        <v>29400</v>
      </c>
      <c r="AE4122" s="16">
        <v>244.99999999999997</v>
      </c>
      <c r="AF4122" s="16">
        <v>91874.999999999985</v>
      </c>
      <c r="AG4122" s="16">
        <v>70</v>
      </c>
      <c r="AH4122" s="12">
        <v>22820</v>
      </c>
      <c r="AI4122" s="16">
        <f t="shared" si="936"/>
        <v>4.1999999999999993</v>
      </c>
      <c r="AJ4122" s="16">
        <f t="shared" si="937"/>
        <v>2415</v>
      </c>
      <c r="AK4122" s="16">
        <f t="shared" si="938"/>
        <v>350</v>
      </c>
      <c r="AL4122" s="16">
        <f t="shared" si="939"/>
        <v>3500</v>
      </c>
      <c r="AM4122" s="16">
        <v>61200.000000000007</v>
      </c>
      <c r="AN4122" s="16">
        <f t="shared" si="940"/>
        <v>188390</v>
      </c>
      <c r="AO4122" s="12" t="s">
        <v>1486</v>
      </c>
      <c r="AP4122" s="16">
        <v>0.7</v>
      </c>
      <c r="AQ4122" s="16" t="s">
        <v>204</v>
      </c>
      <c r="AR4122" s="16" t="s">
        <v>5146</v>
      </c>
      <c r="AS4122" s="16" t="s">
        <v>5147</v>
      </c>
      <c r="AT4122" s="16" t="s">
        <v>5148</v>
      </c>
      <c r="BC4122" s="16">
        <v>0.7</v>
      </c>
      <c r="BD4122" s="16">
        <f t="shared" si="941"/>
        <v>2.4499999999999997</v>
      </c>
      <c r="BE4122" s="16">
        <f t="shared" si="942"/>
        <v>1177.4375</v>
      </c>
      <c r="BG4122" s="16">
        <f t="shared" si="943"/>
        <v>840</v>
      </c>
      <c r="BH4122" s="16">
        <f t="shared" si="944"/>
        <v>448</v>
      </c>
      <c r="BI4122" s="16">
        <f t="shared" si="945"/>
        <v>5.6</v>
      </c>
    </row>
    <row r="4123" spans="1:61" x14ac:dyDescent="0.35">
      <c r="A4123">
        <v>4122</v>
      </c>
      <c r="B4123" t="s">
        <v>360</v>
      </c>
      <c r="C4123" t="s">
        <v>5928</v>
      </c>
      <c r="D4123" s="15" t="s">
        <v>4651</v>
      </c>
      <c r="E4123" s="12" t="s">
        <v>98</v>
      </c>
      <c r="G4123" s="12" t="s">
        <v>1453</v>
      </c>
      <c r="H4123" s="12" t="s">
        <v>91</v>
      </c>
      <c r="I4123" s="12" t="s">
        <v>363</v>
      </c>
      <c r="J4123" s="12" t="s">
        <v>5454</v>
      </c>
      <c r="K4123" s="12" t="s">
        <v>5454</v>
      </c>
      <c r="N4123" s="16" t="s">
        <v>206</v>
      </c>
      <c r="O4123" s="16" t="s">
        <v>5143</v>
      </c>
      <c r="P4123" s="12" t="s">
        <v>482</v>
      </c>
      <c r="Q4123" s="16">
        <v>2023</v>
      </c>
      <c r="R4123" s="16">
        <v>0.9</v>
      </c>
      <c r="S4123" s="16">
        <v>2</v>
      </c>
      <c r="T4123" s="16">
        <v>0</v>
      </c>
      <c r="U4123" s="16" t="s">
        <v>5144</v>
      </c>
      <c r="V4123" s="12" t="s">
        <v>204</v>
      </c>
      <c r="W4123" s="12" t="s">
        <v>204</v>
      </c>
      <c r="X4123" s="16">
        <v>1</v>
      </c>
      <c r="Z4123" s="16">
        <v>0.9</v>
      </c>
      <c r="AA4123" s="16">
        <v>108</v>
      </c>
      <c r="AB4123" s="16" t="s">
        <v>2114</v>
      </c>
      <c r="AC4123" s="16" t="s">
        <v>5145</v>
      </c>
      <c r="AD4123" s="16">
        <v>37800</v>
      </c>
      <c r="AE4123" s="16">
        <v>315</v>
      </c>
      <c r="AF4123" s="16">
        <v>118125</v>
      </c>
      <c r="AG4123" s="16">
        <v>90</v>
      </c>
      <c r="AH4123" s="12">
        <v>29340</v>
      </c>
      <c r="AI4123" s="16">
        <f t="shared" si="936"/>
        <v>5.4</v>
      </c>
      <c r="AJ4123" s="16">
        <f t="shared" si="937"/>
        <v>3105</v>
      </c>
      <c r="AK4123" s="16">
        <f t="shared" si="938"/>
        <v>450</v>
      </c>
      <c r="AL4123" s="16">
        <f t="shared" si="939"/>
        <v>4500</v>
      </c>
      <c r="AM4123" s="16">
        <v>61200.000000000007</v>
      </c>
      <c r="AN4123" s="16">
        <f t="shared" si="940"/>
        <v>224730</v>
      </c>
      <c r="AO4123" s="12" t="s">
        <v>1486</v>
      </c>
      <c r="AP4123" s="16">
        <v>0.9</v>
      </c>
      <c r="AQ4123" s="16" t="s">
        <v>204</v>
      </c>
      <c r="AR4123" s="16" t="s">
        <v>5146</v>
      </c>
      <c r="AS4123" s="16" t="s">
        <v>5147</v>
      </c>
      <c r="AT4123" s="16" t="s">
        <v>5148</v>
      </c>
      <c r="BC4123" s="16">
        <v>0.9</v>
      </c>
      <c r="BD4123" s="16">
        <f t="shared" si="941"/>
        <v>3.15</v>
      </c>
      <c r="BE4123" s="16">
        <f t="shared" si="942"/>
        <v>1404.5625</v>
      </c>
      <c r="BG4123" s="16">
        <f t="shared" si="943"/>
        <v>1080</v>
      </c>
      <c r="BH4123" s="16">
        <f t="shared" si="944"/>
        <v>576</v>
      </c>
      <c r="BI4123" s="16">
        <f t="shared" si="945"/>
        <v>7.2</v>
      </c>
    </row>
    <row r="4124" spans="1:61" x14ac:dyDescent="0.35">
      <c r="A4124">
        <v>4123</v>
      </c>
      <c r="B4124" t="s">
        <v>360</v>
      </c>
      <c r="C4124" t="s">
        <v>5929</v>
      </c>
      <c r="D4124" s="15" t="s">
        <v>4652</v>
      </c>
      <c r="E4124" s="12" t="s">
        <v>98</v>
      </c>
      <c r="G4124" s="12" t="s">
        <v>1453</v>
      </c>
      <c r="H4124" s="12" t="s">
        <v>91</v>
      </c>
      <c r="I4124" s="12" t="s">
        <v>363</v>
      </c>
      <c r="J4124" s="12" t="s">
        <v>5454</v>
      </c>
      <c r="K4124" s="12" t="s">
        <v>5454</v>
      </c>
      <c r="N4124" s="16" t="s">
        <v>206</v>
      </c>
      <c r="O4124" s="16" t="s">
        <v>5143</v>
      </c>
      <c r="P4124" s="12" t="s">
        <v>482</v>
      </c>
      <c r="Q4124" s="16">
        <v>2023</v>
      </c>
      <c r="R4124" s="16">
        <v>1.4</v>
      </c>
      <c r="T4124" s="16">
        <v>0</v>
      </c>
      <c r="U4124" s="16" t="s">
        <v>5144</v>
      </c>
      <c r="V4124" s="12" t="s">
        <v>204</v>
      </c>
      <c r="W4124" s="12" t="s">
        <v>204</v>
      </c>
      <c r="X4124" s="16">
        <v>1</v>
      </c>
      <c r="Z4124" s="16">
        <v>1.4</v>
      </c>
      <c r="AA4124" s="16">
        <v>168</v>
      </c>
      <c r="AB4124" s="16" t="s">
        <v>2114</v>
      </c>
      <c r="AC4124" s="16" t="s">
        <v>5145</v>
      </c>
      <c r="AD4124" s="16">
        <v>58800</v>
      </c>
      <c r="AE4124" s="16">
        <v>489.99999999999994</v>
      </c>
      <c r="AF4124" s="16">
        <v>183749.99999999997</v>
      </c>
      <c r="AG4124" s="16">
        <v>140</v>
      </c>
      <c r="AH4124" s="12">
        <v>45640</v>
      </c>
      <c r="AI4124" s="16">
        <f t="shared" si="936"/>
        <v>8.3999999999999986</v>
      </c>
      <c r="AJ4124" s="16">
        <f t="shared" si="937"/>
        <v>4830</v>
      </c>
      <c r="AK4124" s="16">
        <f t="shared" si="938"/>
        <v>700</v>
      </c>
      <c r="AL4124" s="16">
        <f t="shared" si="939"/>
        <v>7000</v>
      </c>
      <c r="AM4124" s="16">
        <v>61200.000000000007</v>
      </c>
      <c r="AN4124" s="16">
        <f t="shared" si="940"/>
        <v>315580</v>
      </c>
      <c r="AO4124" s="12" t="s">
        <v>1486</v>
      </c>
      <c r="AP4124" s="16">
        <v>1.4</v>
      </c>
      <c r="AQ4124" s="16" t="s">
        <v>204</v>
      </c>
      <c r="AR4124" s="16" t="s">
        <v>5146</v>
      </c>
      <c r="AS4124" s="16" t="s">
        <v>5147</v>
      </c>
      <c r="AT4124" s="16" t="s">
        <v>5148</v>
      </c>
      <c r="BC4124" s="16">
        <v>1.4</v>
      </c>
      <c r="BD4124" s="16">
        <f t="shared" si="941"/>
        <v>4.8999999999999995</v>
      </c>
      <c r="BE4124" s="16">
        <f t="shared" si="942"/>
        <v>1972.375</v>
      </c>
      <c r="BG4124" s="16">
        <f t="shared" si="943"/>
        <v>1680</v>
      </c>
      <c r="BH4124" s="16">
        <f t="shared" si="944"/>
        <v>896</v>
      </c>
      <c r="BI4124" s="16">
        <f t="shared" si="945"/>
        <v>11.2</v>
      </c>
    </row>
    <row r="4125" spans="1:61" x14ac:dyDescent="0.35">
      <c r="A4125">
        <v>4124</v>
      </c>
      <c r="B4125" t="s">
        <v>360</v>
      </c>
      <c r="C4125" t="s">
        <v>5930</v>
      </c>
      <c r="D4125" s="15" t="s">
        <v>4653</v>
      </c>
      <c r="E4125" s="12" t="s">
        <v>98</v>
      </c>
      <c r="G4125" s="12" t="s">
        <v>1453</v>
      </c>
      <c r="H4125" s="12" t="s">
        <v>91</v>
      </c>
      <c r="I4125" s="12" t="s">
        <v>363</v>
      </c>
      <c r="J4125" s="12" t="s">
        <v>5454</v>
      </c>
      <c r="K4125" s="12" t="s">
        <v>5454</v>
      </c>
      <c r="N4125" s="16" t="s">
        <v>206</v>
      </c>
      <c r="O4125" s="16" t="s">
        <v>5143</v>
      </c>
      <c r="P4125" s="12" t="s">
        <v>482</v>
      </c>
      <c r="Q4125" s="16">
        <v>2023</v>
      </c>
      <c r="R4125" s="16">
        <v>0.9</v>
      </c>
      <c r="S4125" s="16">
        <v>2</v>
      </c>
      <c r="T4125" s="16">
        <v>0</v>
      </c>
      <c r="U4125" s="16" t="s">
        <v>5144</v>
      </c>
      <c r="V4125" s="12" t="s">
        <v>204</v>
      </c>
      <c r="W4125" s="12" t="s">
        <v>204</v>
      </c>
      <c r="X4125" s="16">
        <v>1</v>
      </c>
      <c r="Z4125" s="16">
        <v>0.9</v>
      </c>
      <c r="AA4125" s="16">
        <v>108</v>
      </c>
      <c r="AB4125" s="16" t="s">
        <v>2114</v>
      </c>
      <c r="AC4125" s="16" t="s">
        <v>5145</v>
      </c>
      <c r="AD4125" s="16">
        <v>37800</v>
      </c>
      <c r="AE4125" s="16">
        <v>315</v>
      </c>
      <c r="AF4125" s="16">
        <v>118125</v>
      </c>
      <c r="AG4125" s="16">
        <v>90</v>
      </c>
      <c r="AH4125" s="12">
        <v>29340</v>
      </c>
      <c r="AI4125" s="16">
        <f t="shared" si="936"/>
        <v>5.4</v>
      </c>
      <c r="AJ4125" s="16">
        <f t="shared" si="937"/>
        <v>3105</v>
      </c>
      <c r="AK4125" s="16">
        <f t="shared" si="938"/>
        <v>450</v>
      </c>
      <c r="AL4125" s="16">
        <f t="shared" si="939"/>
        <v>4500</v>
      </c>
      <c r="AM4125" s="16">
        <v>61200.000000000007</v>
      </c>
      <c r="AN4125" s="16">
        <f t="shared" si="940"/>
        <v>224730</v>
      </c>
      <c r="AO4125" s="12" t="s">
        <v>1486</v>
      </c>
      <c r="AP4125" s="16">
        <v>0.9</v>
      </c>
      <c r="AQ4125" s="16" t="s">
        <v>204</v>
      </c>
      <c r="AR4125" s="16" t="s">
        <v>5146</v>
      </c>
      <c r="AS4125" s="16" t="s">
        <v>5147</v>
      </c>
      <c r="AT4125" s="16" t="s">
        <v>5148</v>
      </c>
      <c r="BC4125" s="16">
        <v>0.9</v>
      </c>
      <c r="BD4125" s="16">
        <f t="shared" si="941"/>
        <v>3.15</v>
      </c>
      <c r="BE4125" s="16">
        <f t="shared" si="942"/>
        <v>1404.5625</v>
      </c>
      <c r="BG4125" s="16">
        <f t="shared" si="943"/>
        <v>1080</v>
      </c>
      <c r="BH4125" s="16">
        <f t="shared" si="944"/>
        <v>576</v>
      </c>
      <c r="BI4125" s="16">
        <f t="shared" si="945"/>
        <v>7.2</v>
      </c>
    </row>
    <row r="4126" spans="1:61" x14ac:dyDescent="0.35">
      <c r="A4126">
        <v>4125</v>
      </c>
      <c r="B4126" t="s">
        <v>360</v>
      </c>
      <c r="C4126" t="s">
        <v>5931</v>
      </c>
      <c r="D4126" s="15" t="s">
        <v>4654</v>
      </c>
      <c r="E4126" s="12" t="s">
        <v>98</v>
      </c>
      <c r="G4126" s="12" t="s">
        <v>1453</v>
      </c>
      <c r="H4126" s="12" t="s">
        <v>91</v>
      </c>
      <c r="I4126" s="12" t="s">
        <v>363</v>
      </c>
      <c r="J4126" s="12" t="s">
        <v>5454</v>
      </c>
      <c r="K4126" s="12" t="s">
        <v>5454</v>
      </c>
      <c r="N4126" s="16" t="s">
        <v>206</v>
      </c>
      <c r="O4126" s="16" t="s">
        <v>5143</v>
      </c>
      <c r="P4126" s="12" t="s">
        <v>482</v>
      </c>
      <c r="Q4126" s="16">
        <v>2023</v>
      </c>
      <c r="R4126" s="16">
        <v>0.5</v>
      </c>
      <c r="S4126" s="16">
        <v>2</v>
      </c>
      <c r="T4126" s="16">
        <v>0</v>
      </c>
      <c r="U4126" s="16" t="s">
        <v>5144</v>
      </c>
      <c r="V4126" s="12" t="s">
        <v>204</v>
      </c>
      <c r="W4126" s="12" t="s">
        <v>204</v>
      </c>
      <c r="X4126" s="16">
        <v>1</v>
      </c>
      <c r="Z4126" s="16">
        <v>0.5</v>
      </c>
      <c r="AA4126" s="16">
        <v>60</v>
      </c>
      <c r="AB4126" s="16" t="s">
        <v>2114</v>
      </c>
      <c r="AC4126" s="16" t="s">
        <v>5145</v>
      </c>
      <c r="AD4126" s="16">
        <v>21000</v>
      </c>
      <c r="AE4126" s="16">
        <v>175</v>
      </c>
      <c r="AF4126" s="16">
        <v>65625</v>
      </c>
      <c r="AG4126" s="16">
        <v>50</v>
      </c>
      <c r="AH4126" s="12">
        <v>16300</v>
      </c>
      <c r="AI4126" s="16">
        <f t="shared" si="936"/>
        <v>3</v>
      </c>
      <c r="AJ4126" s="16">
        <f t="shared" si="937"/>
        <v>1725</v>
      </c>
      <c r="AK4126" s="16">
        <f t="shared" si="938"/>
        <v>250</v>
      </c>
      <c r="AL4126" s="16">
        <f t="shared" si="939"/>
        <v>2500</v>
      </c>
      <c r="AM4126" s="16">
        <v>61200.000000000007</v>
      </c>
      <c r="AN4126" s="16">
        <f t="shared" si="940"/>
        <v>152050</v>
      </c>
      <c r="AO4126" s="12" t="s">
        <v>1486</v>
      </c>
      <c r="AP4126" s="16">
        <v>0.5</v>
      </c>
      <c r="AQ4126" s="16" t="s">
        <v>204</v>
      </c>
      <c r="AR4126" s="16" t="s">
        <v>5146</v>
      </c>
      <c r="AS4126" s="16" t="s">
        <v>5147</v>
      </c>
      <c r="AT4126" s="16" t="s">
        <v>5148</v>
      </c>
      <c r="BC4126" s="16">
        <v>0.5</v>
      </c>
      <c r="BD4126" s="16">
        <f t="shared" si="941"/>
        <v>1.75</v>
      </c>
      <c r="BE4126" s="16">
        <f t="shared" si="942"/>
        <v>950.3125</v>
      </c>
      <c r="BG4126" s="16">
        <f t="shared" si="943"/>
        <v>600</v>
      </c>
      <c r="BH4126" s="16">
        <f t="shared" si="944"/>
        <v>320</v>
      </c>
      <c r="BI4126" s="16">
        <f t="shared" si="945"/>
        <v>4</v>
      </c>
    </row>
    <row r="4127" spans="1:61" x14ac:dyDescent="0.35">
      <c r="A4127">
        <v>4126</v>
      </c>
      <c r="B4127" t="s">
        <v>360</v>
      </c>
      <c r="C4127" t="s">
        <v>5932</v>
      </c>
      <c r="D4127" s="15" t="s">
        <v>4655</v>
      </c>
      <c r="E4127" s="12" t="s">
        <v>98</v>
      </c>
      <c r="G4127" s="12" t="s">
        <v>1453</v>
      </c>
      <c r="H4127" s="12" t="s">
        <v>91</v>
      </c>
      <c r="I4127" s="12" t="s">
        <v>363</v>
      </c>
      <c r="J4127" s="12" t="s">
        <v>5454</v>
      </c>
      <c r="K4127" s="12" t="s">
        <v>5454</v>
      </c>
      <c r="N4127" s="16" t="s">
        <v>206</v>
      </c>
      <c r="O4127" s="16" t="s">
        <v>5143</v>
      </c>
      <c r="P4127" s="12" t="s">
        <v>482</v>
      </c>
      <c r="Q4127" s="16">
        <v>2023</v>
      </c>
      <c r="R4127" s="16">
        <v>1.3</v>
      </c>
      <c r="S4127" s="16">
        <v>13</v>
      </c>
      <c r="T4127" s="16">
        <v>0</v>
      </c>
      <c r="U4127" s="16" t="s">
        <v>5144</v>
      </c>
      <c r="V4127" s="12" t="s">
        <v>204</v>
      </c>
      <c r="W4127" s="12" t="s">
        <v>204</v>
      </c>
      <c r="X4127" s="16">
        <v>1</v>
      </c>
      <c r="Z4127" s="16">
        <v>1.3</v>
      </c>
      <c r="AA4127" s="16">
        <v>156</v>
      </c>
      <c r="AB4127" s="16" t="s">
        <v>2114</v>
      </c>
      <c r="AC4127" s="16" t="s">
        <v>5145</v>
      </c>
      <c r="AD4127" s="16">
        <v>54600</v>
      </c>
      <c r="AE4127" s="16">
        <v>455</v>
      </c>
      <c r="AF4127" s="16">
        <v>170625</v>
      </c>
      <c r="AG4127" s="16">
        <v>130</v>
      </c>
      <c r="AH4127" s="12">
        <v>42380</v>
      </c>
      <c r="AI4127" s="16">
        <f t="shared" si="936"/>
        <v>7.8000000000000007</v>
      </c>
      <c r="AJ4127" s="16">
        <f t="shared" si="937"/>
        <v>4485</v>
      </c>
      <c r="AK4127" s="16">
        <f t="shared" si="938"/>
        <v>650</v>
      </c>
      <c r="AL4127" s="16">
        <f t="shared" si="939"/>
        <v>6500</v>
      </c>
      <c r="AM4127" s="16">
        <v>61200.000000000007</v>
      </c>
      <c r="AN4127" s="16">
        <f t="shared" si="940"/>
        <v>297410</v>
      </c>
      <c r="AO4127" s="12" t="s">
        <v>1486</v>
      </c>
      <c r="AP4127" s="16">
        <v>1.3</v>
      </c>
      <c r="AQ4127" s="16" t="s">
        <v>204</v>
      </c>
      <c r="AR4127" s="16" t="s">
        <v>5146</v>
      </c>
      <c r="AS4127" s="16" t="s">
        <v>5147</v>
      </c>
      <c r="AT4127" s="16" t="s">
        <v>5148</v>
      </c>
      <c r="BC4127" s="16">
        <v>1.3</v>
      </c>
      <c r="BD4127" s="16">
        <f t="shared" si="941"/>
        <v>4.55</v>
      </c>
      <c r="BE4127" s="16">
        <f t="shared" si="942"/>
        <v>1858.8125</v>
      </c>
      <c r="BG4127" s="16">
        <f t="shared" si="943"/>
        <v>1560</v>
      </c>
      <c r="BH4127" s="16">
        <f t="shared" si="944"/>
        <v>832</v>
      </c>
      <c r="BI4127" s="16">
        <f t="shared" si="945"/>
        <v>10.4</v>
      </c>
    </row>
    <row r="4128" spans="1:61" x14ac:dyDescent="0.35">
      <c r="A4128">
        <v>4127</v>
      </c>
      <c r="B4128" t="s">
        <v>360</v>
      </c>
      <c r="C4128" t="s">
        <v>5933</v>
      </c>
      <c r="D4128" s="15" t="s">
        <v>4656</v>
      </c>
      <c r="E4128" s="12" t="s">
        <v>98</v>
      </c>
      <c r="G4128" s="12" t="s">
        <v>1453</v>
      </c>
      <c r="H4128" s="12" t="s">
        <v>91</v>
      </c>
      <c r="I4128" s="12" t="s">
        <v>363</v>
      </c>
      <c r="J4128" s="12" t="s">
        <v>5454</v>
      </c>
      <c r="K4128" s="12" t="s">
        <v>5454</v>
      </c>
      <c r="N4128" s="16" t="s">
        <v>206</v>
      </c>
      <c r="O4128" s="16" t="s">
        <v>5143</v>
      </c>
      <c r="P4128" s="12" t="s">
        <v>482</v>
      </c>
      <c r="Q4128" s="16">
        <v>2023</v>
      </c>
      <c r="R4128" s="16">
        <v>1.51</v>
      </c>
      <c r="T4128" s="16">
        <v>0</v>
      </c>
      <c r="U4128" s="16" t="s">
        <v>5144</v>
      </c>
      <c r="V4128" s="12" t="s">
        <v>204</v>
      </c>
      <c r="W4128" s="12" t="s">
        <v>204</v>
      </c>
      <c r="X4128" s="16">
        <v>1</v>
      </c>
      <c r="Z4128" s="16">
        <v>1.51</v>
      </c>
      <c r="AA4128" s="16">
        <v>181.2</v>
      </c>
      <c r="AB4128" s="16" t="s">
        <v>2114</v>
      </c>
      <c r="AC4128" s="16" t="s">
        <v>5145</v>
      </c>
      <c r="AD4128" s="16">
        <v>63419.999999999993</v>
      </c>
      <c r="AE4128" s="16">
        <v>528.5</v>
      </c>
      <c r="AF4128" s="16">
        <v>198187.5</v>
      </c>
      <c r="AG4128" s="16">
        <v>151</v>
      </c>
      <c r="AH4128" s="12">
        <v>49226</v>
      </c>
      <c r="AI4128" s="16">
        <f t="shared" si="936"/>
        <v>9.06</v>
      </c>
      <c r="AJ4128" s="16">
        <f t="shared" si="937"/>
        <v>5209.5</v>
      </c>
      <c r="AK4128" s="16">
        <f t="shared" si="938"/>
        <v>755</v>
      </c>
      <c r="AL4128" s="16">
        <f t="shared" si="939"/>
        <v>7550</v>
      </c>
      <c r="AM4128" s="16">
        <v>61200.000000000007</v>
      </c>
      <c r="AN4128" s="16">
        <f t="shared" si="940"/>
        <v>335567</v>
      </c>
      <c r="AO4128" s="12" t="s">
        <v>1486</v>
      </c>
      <c r="AP4128" s="16">
        <v>1.51</v>
      </c>
      <c r="AQ4128" s="16" t="s">
        <v>204</v>
      </c>
      <c r="AR4128" s="16" t="s">
        <v>5146</v>
      </c>
      <c r="AS4128" s="16" t="s">
        <v>5147</v>
      </c>
      <c r="AT4128" s="16" t="s">
        <v>5148</v>
      </c>
      <c r="BC4128" s="16">
        <v>1.51</v>
      </c>
      <c r="BD4128" s="16">
        <f t="shared" si="941"/>
        <v>5.2850000000000001</v>
      </c>
      <c r="BE4128" s="16">
        <f t="shared" si="942"/>
        <v>2097.2937499999998</v>
      </c>
      <c r="BG4128" s="16">
        <f t="shared" si="943"/>
        <v>1812</v>
      </c>
      <c r="BH4128" s="16">
        <f t="shared" si="944"/>
        <v>966.4</v>
      </c>
      <c r="BI4128" s="16">
        <f t="shared" si="945"/>
        <v>12.08</v>
      </c>
    </row>
    <row r="4129" spans="1:61" x14ac:dyDescent="0.35">
      <c r="A4129">
        <v>4128</v>
      </c>
      <c r="B4129" t="s">
        <v>360</v>
      </c>
      <c r="C4129" t="s">
        <v>5934</v>
      </c>
      <c r="D4129" s="15" t="s">
        <v>4657</v>
      </c>
      <c r="E4129" s="12" t="s">
        <v>98</v>
      </c>
      <c r="G4129" s="12" t="s">
        <v>1453</v>
      </c>
      <c r="H4129" s="12" t="s">
        <v>91</v>
      </c>
      <c r="I4129" s="12" t="s">
        <v>363</v>
      </c>
      <c r="J4129" s="12" t="s">
        <v>5454</v>
      </c>
      <c r="K4129" s="12" t="s">
        <v>5454</v>
      </c>
      <c r="N4129" s="16" t="s">
        <v>206</v>
      </c>
      <c r="O4129" s="16" t="s">
        <v>5143</v>
      </c>
      <c r="P4129" s="12" t="s">
        <v>482</v>
      </c>
      <c r="Q4129" s="16">
        <v>2023</v>
      </c>
      <c r="R4129" s="16">
        <v>0.97</v>
      </c>
      <c r="T4129" s="16">
        <v>0</v>
      </c>
      <c r="U4129" s="16" t="s">
        <v>5144</v>
      </c>
      <c r="V4129" s="12" t="s">
        <v>204</v>
      </c>
      <c r="W4129" s="12" t="s">
        <v>204</v>
      </c>
      <c r="X4129" s="16">
        <v>1</v>
      </c>
      <c r="Z4129" s="16">
        <v>0.97</v>
      </c>
      <c r="AA4129" s="16">
        <v>116.39999999999999</v>
      </c>
      <c r="AB4129" s="16" t="s">
        <v>2114</v>
      </c>
      <c r="AC4129" s="16" t="s">
        <v>5145</v>
      </c>
      <c r="AD4129" s="16">
        <v>40740</v>
      </c>
      <c r="AE4129" s="16">
        <v>339.5</v>
      </c>
      <c r="AF4129" s="16">
        <v>127312.5</v>
      </c>
      <c r="AG4129" s="16">
        <v>97</v>
      </c>
      <c r="AH4129" s="12">
        <v>31622</v>
      </c>
      <c r="AI4129" s="16">
        <f t="shared" si="936"/>
        <v>5.82</v>
      </c>
      <c r="AJ4129" s="16">
        <f t="shared" si="937"/>
        <v>3346.5</v>
      </c>
      <c r="AK4129" s="16">
        <f t="shared" si="938"/>
        <v>485</v>
      </c>
      <c r="AL4129" s="16">
        <f t="shared" si="939"/>
        <v>4850</v>
      </c>
      <c r="AM4129" s="16">
        <v>61200.000000000007</v>
      </c>
      <c r="AN4129" s="16">
        <f t="shared" si="940"/>
        <v>237449</v>
      </c>
      <c r="AO4129" s="12" t="s">
        <v>1486</v>
      </c>
      <c r="AP4129" s="16">
        <v>0.97</v>
      </c>
      <c r="AQ4129" s="16" t="s">
        <v>204</v>
      </c>
      <c r="AR4129" s="16" t="s">
        <v>5146</v>
      </c>
      <c r="AS4129" s="16" t="s">
        <v>5147</v>
      </c>
      <c r="AT4129" s="16" t="s">
        <v>5148</v>
      </c>
      <c r="BC4129" s="16">
        <v>0.97</v>
      </c>
      <c r="BD4129" s="16">
        <f t="shared" si="941"/>
        <v>3.395</v>
      </c>
      <c r="BE4129" s="16">
        <f t="shared" si="942"/>
        <v>1484.0562500000001</v>
      </c>
      <c r="BG4129" s="16">
        <f t="shared" si="943"/>
        <v>1164</v>
      </c>
      <c r="BH4129" s="16">
        <f t="shared" si="944"/>
        <v>620.79999999999995</v>
      </c>
      <c r="BI4129" s="16">
        <f t="shared" si="945"/>
        <v>7.76</v>
      </c>
    </row>
    <row r="4130" spans="1:61" x14ac:dyDescent="0.35">
      <c r="A4130">
        <v>4129</v>
      </c>
      <c r="B4130" t="s">
        <v>360</v>
      </c>
      <c r="C4130" t="s">
        <v>5935</v>
      </c>
      <c r="D4130" s="15" t="s">
        <v>4658</v>
      </c>
      <c r="E4130" s="12" t="s">
        <v>98</v>
      </c>
      <c r="G4130" s="12" t="s">
        <v>1453</v>
      </c>
      <c r="H4130" s="12" t="s">
        <v>91</v>
      </c>
      <c r="I4130" s="12" t="s">
        <v>363</v>
      </c>
      <c r="J4130" s="12" t="s">
        <v>5454</v>
      </c>
      <c r="K4130" s="12" t="s">
        <v>5454</v>
      </c>
      <c r="N4130" s="16" t="s">
        <v>206</v>
      </c>
      <c r="O4130" s="16" t="s">
        <v>5143</v>
      </c>
      <c r="P4130" s="12" t="s">
        <v>482</v>
      </c>
      <c r="Q4130" s="16">
        <v>2023</v>
      </c>
      <c r="R4130" s="16">
        <v>0.6</v>
      </c>
      <c r="T4130" s="16">
        <v>0</v>
      </c>
      <c r="U4130" s="16" t="s">
        <v>5144</v>
      </c>
      <c r="V4130" s="12" t="s">
        <v>204</v>
      </c>
      <c r="W4130" s="12" t="s">
        <v>204</v>
      </c>
      <c r="X4130" s="16">
        <v>1</v>
      </c>
      <c r="Z4130" s="16">
        <v>0.6</v>
      </c>
      <c r="AA4130" s="16">
        <v>72</v>
      </c>
      <c r="AB4130" s="16" t="s">
        <v>2114</v>
      </c>
      <c r="AC4130" s="16" t="s">
        <v>5145</v>
      </c>
      <c r="AD4130" s="16">
        <v>25200</v>
      </c>
      <c r="AE4130" s="16">
        <v>210</v>
      </c>
      <c r="AF4130" s="16">
        <v>78750</v>
      </c>
      <c r="AG4130" s="16">
        <v>60</v>
      </c>
      <c r="AH4130" s="12">
        <v>19560</v>
      </c>
      <c r="AI4130" s="16">
        <f t="shared" si="936"/>
        <v>3.5999999999999996</v>
      </c>
      <c r="AJ4130" s="16">
        <f t="shared" si="937"/>
        <v>2070</v>
      </c>
      <c r="AK4130" s="16">
        <f t="shared" si="938"/>
        <v>300</v>
      </c>
      <c r="AL4130" s="16">
        <f t="shared" si="939"/>
        <v>3000</v>
      </c>
      <c r="AM4130" s="16">
        <v>61200.000000000007</v>
      </c>
      <c r="AN4130" s="16">
        <f t="shared" si="940"/>
        <v>170220</v>
      </c>
      <c r="AO4130" s="12" t="s">
        <v>1486</v>
      </c>
      <c r="AP4130" s="16">
        <v>0.6</v>
      </c>
      <c r="AQ4130" s="16" t="s">
        <v>204</v>
      </c>
      <c r="AR4130" s="16" t="s">
        <v>5146</v>
      </c>
      <c r="AS4130" s="16" t="s">
        <v>5147</v>
      </c>
      <c r="AT4130" s="16" t="s">
        <v>5148</v>
      </c>
      <c r="BC4130" s="16">
        <v>0.6</v>
      </c>
      <c r="BD4130" s="16">
        <f t="shared" si="941"/>
        <v>2.1</v>
      </c>
      <c r="BE4130" s="16">
        <f t="shared" si="942"/>
        <v>1063.875</v>
      </c>
      <c r="BG4130" s="16">
        <f t="shared" si="943"/>
        <v>720</v>
      </c>
      <c r="BH4130" s="16">
        <f t="shared" si="944"/>
        <v>384</v>
      </c>
      <c r="BI4130" s="16">
        <f t="shared" si="945"/>
        <v>4.8</v>
      </c>
    </row>
    <row r="4131" spans="1:61" x14ac:dyDescent="0.35">
      <c r="A4131">
        <v>4130</v>
      </c>
      <c r="B4131" t="s">
        <v>360</v>
      </c>
      <c r="C4131" t="s">
        <v>5936</v>
      </c>
      <c r="D4131" s="15" t="s">
        <v>4659</v>
      </c>
      <c r="E4131" s="12" t="s">
        <v>98</v>
      </c>
      <c r="G4131" s="12" t="s">
        <v>1453</v>
      </c>
      <c r="H4131" s="12" t="s">
        <v>91</v>
      </c>
      <c r="I4131" s="12" t="s">
        <v>363</v>
      </c>
      <c r="J4131" s="12" t="s">
        <v>5454</v>
      </c>
      <c r="K4131" s="12" t="s">
        <v>5454</v>
      </c>
      <c r="N4131" s="16" t="s">
        <v>206</v>
      </c>
      <c r="O4131" s="16" t="s">
        <v>5143</v>
      </c>
      <c r="P4131" s="12" t="s">
        <v>482</v>
      </c>
      <c r="Q4131" s="16">
        <v>2023</v>
      </c>
      <c r="R4131" s="16">
        <v>0.39</v>
      </c>
      <c r="S4131" s="16">
        <v>20</v>
      </c>
      <c r="T4131" s="16">
        <v>0</v>
      </c>
      <c r="U4131" s="16" t="s">
        <v>5144</v>
      </c>
      <c r="V4131" s="12" t="s">
        <v>204</v>
      </c>
      <c r="W4131" s="12" t="s">
        <v>204</v>
      </c>
      <c r="X4131" s="16">
        <v>1</v>
      </c>
      <c r="Z4131" s="16">
        <v>0.39</v>
      </c>
      <c r="AA4131" s="16">
        <v>46.800000000000004</v>
      </c>
      <c r="AB4131" s="16" t="s">
        <v>2114</v>
      </c>
      <c r="AC4131" s="16" t="s">
        <v>5145</v>
      </c>
      <c r="AD4131" s="16">
        <v>16380.000000000002</v>
      </c>
      <c r="AE4131" s="16">
        <v>136.5</v>
      </c>
      <c r="AF4131" s="16">
        <v>51187.5</v>
      </c>
      <c r="AG4131" s="16">
        <v>39</v>
      </c>
      <c r="AH4131" s="12">
        <v>12714</v>
      </c>
      <c r="AI4131" s="16">
        <f t="shared" si="936"/>
        <v>2.34</v>
      </c>
      <c r="AJ4131" s="16">
        <f t="shared" si="937"/>
        <v>1345.5</v>
      </c>
      <c r="AK4131" s="16">
        <f t="shared" si="938"/>
        <v>195</v>
      </c>
      <c r="AL4131" s="16">
        <f t="shared" si="939"/>
        <v>1950</v>
      </c>
      <c r="AM4131" s="16">
        <v>61200.000000000007</v>
      </c>
      <c r="AN4131" s="16">
        <f t="shared" si="940"/>
        <v>132063</v>
      </c>
      <c r="AO4131" s="12" t="s">
        <v>1486</v>
      </c>
      <c r="AP4131" s="16">
        <v>0.39</v>
      </c>
      <c r="AQ4131" s="16" t="s">
        <v>204</v>
      </c>
      <c r="AR4131" s="16" t="s">
        <v>5146</v>
      </c>
      <c r="AS4131" s="16" t="s">
        <v>5147</v>
      </c>
      <c r="AT4131" s="16" t="s">
        <v>5148</v>
      </c>
      <c r="BC4131" s="16">
        <v>0.39</v>
      </c>
      <c r="BD4131" s="16">
        <f t="shared" si="941"/>
        <v>1.365</v>
      </c>
      <c r="BE4131" s="16">
        <f t="shared" si="942"/>
        <v>825.39374999999995</v>
      </c>
      <c r="BG4131" s="16">
        <f t="shared" si="943"/>
        <v>468</v>
      </c>
      <c r="BH4131" s="16">
        <f t="shared" si="944"/>
        <v>249.60000000000002</v>
      </c>
      <c r="BI4131" s="16">
        <f t="shared" si="945"/>
        <v>3.12</v>
      </c>
    </row>
    <row r="4132" spans="1:61" x14ac:dyDescent="0.35">
      <c r="A4132">
        <v>4131</v>
      </c>
      <c r="B4132" t="s">
        <v>360</v>
      </c>
      <c r="C4132" t="s">
        <v>5937</v>
      </c>
      <c r="D4132" s="15" t="s">
        <v>4660</v>
      </c>
      <c r="E4132" s="12" t="s">
        <v>98</v>
      </c>
      <c r="G4132" s="12" t="s">
        <v>1453</v>
      </c>
      <c r="H4132" s="12" t="s">
        <v>91</v>
      </c>
      <c r="I4132" s="12" t="s">
        <v>363</v>
      </c>
      <c r="J4132" s="12" t="s">
        <v>5454</v>
      </c>
      <c r="K4132" s="12" t="s">
        <v>5454</v>
      </c>
      <c r="N4132" s="16" t="s">
        <v>206</v>
      </c>
      <c r="O4132" s="16" t="s">
        <v>5143</v>
      </c>
      <c r="P4132" s="12" t="s">
        <v>482</v>
      </c>
      <c r="Q4132" s="16">
        <v>2023</v>
      </c>
      <c r="R4132" s="16">
        <v>0.8</v>
      </c>
      <c r="S4132" s="16">
        <v>1</v>
      </c>
      <c r="T4132" s="16">
        <v>0</v>
      </c>
      <c r="U4132" s="16" t="s">
        <v>5144</v>
      </c>
      <c r="V4132" s="12" t="s">
        <v>204</v>
      </c>
      <c r="W4132" s="12" t="s">
        <v>204</v>
      </c>
      <c r="X4132" s="16">
        <v>1</v>
      </c>
      <c r="Z4132" s="16">
        <v>0.8</v>
      </c>
      <c r="AA4132" s="16">
        <v>96</v>
      </c>
      <c r="AB4132" s="16" t="s">
        <v>2114</v>
      </c>
      <c r="AC4132" s="16" t="s">
        <v>5145</v>
      </c>
      <c r="AD4132" s="16">
        <v>33600</v>
      </c>
      <c r="AE4132" s="16">
        <v>280</v>
      </c>
      <c r="AF4132" s="16">
        <v>105000</v>
      </c>
      <c r="AG4132" s="16">
        <v>80</v>
      </c>
      <c r="AH4132" s="12">
        <v>26080</v>
      </c>
      <c r="AI4132" s="16">
        <f t="shared" si="936"/>
        <v>4.8000000000000007</v>
      </c>
      <c r="AJ4132" s="16">
        <f t="shared" si="937"/>
        <v>2760</v>
      </c>
      <c r="AK4132" s="16">
        <f t="shared" si="938"/>
        <v>400</v>
      </c>
      <c r="AL4132" s="16">
        <f t="shared" si="939"/>
        <v>4000</v>
      </c>
      <c r="AM4132" s="16">
        <v>61200.000000000007</v>
      </c>
      <c r="AN4132" s="16">
        <f t="shared" si="940"/>
        <v>206560</v>
      </c>
      <c r="AO4132" s="12" t="s">
        <v>1486</v>
      </c>
      <c r="AP4132" s="16">
        <v>0.8</v>
      </c>
      <c r="AQ4132" s="16" t="s">
        <v>204</v>
      </c>
      <c r="AR4132" s="16" t="s">
        <v>5146</v>
      </c>
      <c r="AS4132" s="16" t="s">
        <v>5147</v>
      </c>
      <c r="AT4132" s="16" t="s">
        <v>5148</v>
      </c>
      <c r="BC4132" s="16">
        <v>0.8</v>
      </c>
      <c r="BD4132" s="16">
        <f t="shared" si="941"/>
        <v>2.8000000000000003</v>
      </c>
      <c r="BE4132" s="16">
        <f t="shared" si="942"/>
        <v>1291</v>
      </c>
      <c r="BG4132" s="16">
        <f t="shared" si="943"/>
        <v>960</v>
      </c>
      <c r="BH4132" s="16">
        <f t="shared" si="944"/>
        <v>512</v>
      </c>
      <c r="BI4132" s="16">
        <f t="shared" si="945"/>
        <v>6.4</v>
      </c>
    </row>
    <row r="4133" spans="1:61" x14ac:dyDescent="0.35">
      <c r="A4133">
        <v>4132</v>
      </c>
      <c r="B4133" t="s">
        <v>360</v>
      </c>
      <c r="C4133" t="s">
        <v>5938</v>
      </c>
      <c r="D4133" s="15" t="s">
        <v>4661</v>
      </c>
      <c r="E4133" s="12" t="s">
        <v>93</v>
      </c>
      <c r="G4133" s="12" t="s">
        <v>1453</v>
      </c>
      <c r="H4133" s="12" t="s">
        <v>91</v>
      </c>
      <c r="I4133" s="12" t="s">
        <v>363</v>
      </c>
      <c r="J4133" s="12" t="s">
        <v>5454</v>
      </c>
      <c r="K4133" s="12" t="s">
        <v>5454</v>
      </c>
      <c r="N4133" s="16" t="s">
        <v>206</v>
      </c>
      <c r="O4133" s="16" t="s">
        <v>5143</v>
      </c>
      <c r="P4133" s="12" t="s">
        <v>482</v>
      </c>
      <c r="Q4133" s="16">
        <v>2023</v>
      </c>
      <c r="R4133" s="16">
        <v>0.14000000000000001</v>
      </c>
      <c r="T4133" s="16">
        <v>0</v>
      </c>
      <c r="U4133" s="16" t="s">
        <v>5144</v>
      </c>
      <c r="V4133" s="12" t="s">
        <v>204</v>
      </c>
      <c r="W4133" s="12" t="s">
        <v>204</v>
      </c>
      <c r="X4133" s="16">
        <v>1</v>
      </c>
      <c r="Z4133" s="16">
        <v>0.14000000000000001</v>
      </c>
      <c r="AA4133" s="16">
        <v>16.8</v>
      </c>
      <c r="AB4133" s="16" t="s">
        <v>2114</v>
      </c>
      <c r="AC4133" s="16" t="s">
        <v>5145</v>
      </c>
      <c r="AD4133" s="16">
        <v>5880</v>
      </c>
      <c r="AE4133" s="16">
        <v>49.000000000000007</v>
      </c>
      <c r="AF4133" s="16">
        <v>18375.000000000004</v>
      </c>
      <c r="AG4133" s="16">
        <v>14.000000000000002</v>
      </c>
      <c r="AH4133" s="12">
        <v>4564.0000000000009</v>
      </c>
      <c r="AI4133" s="16">
        <f t="shared" si="936"/>
        <v>0.84000000000000008</v>
      </c>
      <c r="AJ4133" s="16">
        <f t="shared" si="937"/>
        <v>483.00000000000006</v>
      </c>
      <c r="AK4133" s="16">
        <f t="shared" si="938"/>
        <v>70</v>
      </c>
      <c r="AL4133" s="16">
        <f t="shared" si="939"/>
        <v>700.00000000000011</v>
      </c>
      <c r="AM4133" s="16">
        <v>61200.000000000007</v>
      </c>
      <c r="AN4133" s="16">
        <f t="shared" si="940"/>
        <v>86638.000000000015</v>
      </c>
      <c r="AO4133" s="12" t="s">
        <v>1486</v>
      </c>
      <c r="AP4133" s="16">
        <v>0.14000000000000001</v>
      </c>
      <c r="AQ4133" s="16" t="s">
        <v>204</v>
      </c>
      <c r="AR4133" s="16" t="s">
        <v>5146</v>
      </c>
      <c r="AS4133" s="16" t="s">
        <v>5147</v>
      </c>
      <c r="AT4133" s="16" t="s">
        <v>5148</v>
      </c>
      <c r="BC4133" s="16">
        <v>0.14000000000000001</v>
      </c>
      <c r="BD4133" s="16">
        <f t="shared" si="941"/>
        <v>0.49000000000000005</v>
      </c>
      <c r="BE4133" s="16">
        <f t="shared" si="942"/>
        <v>541.48750000000007</v>
      </c>
      <c r="BG4133" s="16">
        <f t="shared" si="943"/>
        <v>168.00000000000003</v>
      </c>
      <c r="BH4133" s="16">
        <f t="shared" si="944"/>
        <v>89.600000000000009</v>
      </c>
      <c r="BI4133" s="16">
        <f t="shared" si="945"/>
        <v>1.1200000000000001</v>
      </c>
    </row>
    <row r="4134" spans="1:61" x14ac:dyDescent="0.35">
      <c r="A4134">
        <v>4133</v>
      </c>
      <c r="B4134" t="s">
        <v>360</v>
      </c>
      <c r="C4134" t="s">
        <v>5939</v>
      </c>
      <c r="D4134" s="15" t="s">
        <v>4662</v>
      </c>
      <c r="E4134" s="12" t="s">
        <v>98</v>
      </c>
      <c r="G4134" s="12" t="s">
        <v>1453</v>
      </c>
      <c r="H4134" s="12" t="s">
        <v>91</v>
      </c>
      <c r="I4134" s="12" t="s">
        <v>363</v>
      </c>
      <c r="J4134" s="12" t="s">
        <v>5454</v>
      </c>
      <c r="K4134" s="12" t="s">
        <v>5454</v>
      </c>
      <c r="N4134" s="16" t="s">
        <v>206</v>
      </c>
      <c r="O4134" s="16" t="s">
        <v>5143</v>
      </c>
      <c r="P4134" s="12" t="s">
        <v>482</v>
      </c>
      <c r="Q4134" s="16">
        <v>2023</v>
      </c>
      <c r="R4134" s="16">
        <v>0.9</v>
      </c>
      <c r="T4134" s="16">
        <v>0</v>
      </c>
      <c r="U4134" s="16" t="s">
        <v>5144</v>
      </c>
      <c r="V4134" s="12" t="s">
        <v>204</v>
      </c>
      <c r="W4134" s="12" t="s">
        <v>204</v>
      </c>
      <c r="X4134" s="16">
        <v>1</v>
      </c>
      <c r="Z4134" s="16">
        <v>0.9</v>
      </c>
      <c r="AA4134" s="16">
        <v>108</v>
      </c>
      <c r="AB4134" s="16" t="s">
        <v>2114</v>
      </c>
      <c r="AC4134" s="16" t="s">
        <v>5145</v>
      </c>
      <c r="AD4134" s="16">
        <v>37800</v>
      </c>
      <c r="AE4134" s="16">
        <v>315</v>
      </c>
      <c r="AF4134" s="16">
        <v>118125</v>
      </c>
      <c r="AG4134" s="16">
        <v>90</v>
      </c>
      <c r="AH4134" s="12">
        <v>29340</v>
      </c>
      <c r="AI4134" s="16">
        <f t="shared" si="936"/>
        <v>5.4</v>
      </c>
      <c r="AJ4134" s="16">
        <f t="shared" si="937"/>
        <v>3105</v>
      </c>
      <c r="AK4134" s="16">
        <f t="shared" si="938"/>
        <v>450</v>
      </c>
      <c r="AL4134" s="16">
        <f t="shared" si="939"/>
        <v>4500</v>
      </c>
      <c r="AM4134" s="16">
        <v>61200.000000000007</v>
      </c>
      <c r="AN4134" s="16">
        <f t="shared" si="940"/>
        <v>224730</v>
      </c>
      <c r="AO4134" s="12" t="s">
        <v>1486</v>
      </c>
      <c r="AP4134" s="16">
        <v>0.9</v>
      </c>
      <c r="AQ4134" s="16" t="s">
        <v>204</v>
      </c>
      <c r="AR4134" s="16" t="s">
        <v>5146</v>
      </c>
      <c r="AS4134" s="16" t="s">
        <v>5147</v>
      </c>
      <c r="AT4134" s="16" t="s">
        <v>5148</v>
      </c>
      <c r="BC4134" s="16">
        <v>0.9</v>
      </c>
      <c r="BD4134" s="16">
        <f t="shared" si="941"/>
        <v>3.15</v>
      </c>
      <c r="BE4134" s="16">
        <f t="shared" si="942"/>
        <v>1404.5625</v>
      </c>
      <c r="BG4134" s="16">
        <f t="shared" si="943"/>
        <v>1080</v>
      </c>
      <c r="BH4134" s="16">
        <f t="shared" si="944"/>
        <v>576</v>
      </c>
      <c r="BI4134" s="16">
        <f t="shared" si="945"/>
        <v>7.2</v>
      </c>
    </row>
    <row r="4135" spans="1:61" x14ac:dyDescent="0.35">
      <c r="A4135">
        <v>4134</v>
      </c>
      <c r="B4135" t="s">
        <v>360</v>
      </c>
      <c r="C4135" t="s">
        <v>5940</v>
      </c>
      <c r="D4135" s="15" t="s">
        <v>4663</v>
      </c>
      <c r="E4135" s="12" t="s">
        <v>98</v>
      </c>
      <c r="G4135" s="12" t="s">
        <v>1453</v>
      </c>
      <c r="H4135" s="12" t="s">
        <v>91</v>
      </c>
      <c r="I4135" s="12" t="s">
        <v>363</v>
      </c>
      <c r="J4135" s="12" t="s">
        <v>5454</v>
      </c>
      <c r="K4135" s="12" t="s">
        <v>5454</v>
      </c>
      <c r="Q4135" s="16">
        <v>2023</v>
      </c>
      <c r="R4135" s="16">
        <v>0.97</v>
      </c>
      <c r="T4135" s="16">
        <v>0</v>
      </c>
      <c r="U4135" s="16" t="s">
        <v>5144</v>
      </c>
      <c r="V4135" s="12" t="s">
        <v>204</v>
      </c>
      <c r="W4135" s="12" t="s">
        <v>204</v>
      </c>
      <c r="X4135" s="16">
        <v>1</v>
      </c>
      <c r="Z4135" s="16">
        <v>0.97</v>
      </c>
      <c r="AA4135" s="16">
        <v>116.39999999999999</v>
      </c>
      <c r="AB4135" s="16" t="s">
        <v>2114</v>
      </c>
      <c r="AC4135" s="16" t="s">
        <v>5145</v>
      </c>
      <c r="AD4135" s="16">
        <v>40740</v>
      </c>
      <c r="AE4135" s="16">
        <v>339.5</v>
      </c>
      <c r="AF4135" s="16">
        <v>127312.5</v>
      </c>
      <c r="AG4135" s="16">
        <v>97</v>
      </c>
      <c r="AH4135" s="12">
        <v>31622</v>
      </c>
      <c r="AI4135" s="16">
        <f t="shared" si="936"/>
        <v>5.82</v>
      </c>
      <c r="AJ4135" s="16">
        <f t="shared" si="937"/>
        <v>3346.5</v>
      </c>
      <c r="AK4135" s="16">
        <f t="shared" si="938"/>
        <v>485</v>
      </c>
      <c r="AL4135" s="16">
        <f t="shared" si="939"/>
        <v>4850</v>
      </c>
      <c r="AM4135" s="16">
        <v>61200.000000000007</v>
      </c>
      <c r="AN4135" s="16">
        <f t="shared" si="940"/>
        <v>237449</v>
      </c>
      <c r="AO4135" s="12" t="s">
        <v>1486</v>
      </c>
      <c r="AP4135" s="16">
        <v>0.97</v>
      </c>
      <c r="AQ4135" s="16" t="s">
        <v>204</v>
      </c>
      <c r="AR4135" s="16" t="s">
        <v>5146</v>
      </c>
      <c r="AS4135" s="16" t="s">
        <v>5147</v>
      </c>
      <c r="AT4135" s="16" t="s">
        <v>5148</v>
      </c>
      <c r="BC4135" s="16">
        <v>0.97</v>
      </c>
      <c r="BD4135" s="16">
        <f t="shared" si="941"/>
        <v>3.395</v>
      </c>
      <c r="BE4135" s="16">
        <f t="shared" si="942"/>
        <v>1484.0562500000001</v>
      </c>
      <c r="BG4135" s="16">
        <f t="shared" si="943"/>
        <v>1164</v>
      </c>
      <c r="BH4135" s="16">
        <f t="shared" si="944"/>
        <v>620.79999999999995</v>
      </c>
      <c r="BI4135" s="16">
        <f t="shared" si="945"/>
        <v>7.76</v>
      </c>
    </row>
    <row r="4136" spans="1:61" x14ac:dyDescent="0.35">
      <c r="A4136">
        <v>4135</v>
      </c>
      <c r="B4136" t="s">
        <v>360</v>
      </c>
      <c r="C4136" t="s">
        <v>5941</v>
      </c>
      <c r="D4136" s="15" t="s">
        <v>4664</v>
      </c>
      <c r="E4136" s="12" t="s">
        <v>98</v>
      </c>
      <c r="G4136" s="12" t="s">
        <v>1453</v>
      </c>
      <c r="H4136" s="12" t="s">
        <v>91</v>
      </c>
      <c r="I4136" s="12" t="s">
        <v>363</v>
      </c>
      <c r="J4136" s="12" t="s">
        <v>5454</v>
      </c>
      <c r="K4136" s="12" t="s">
        <v>5454</v>
      </c>
      <c r="N4136" s="16" t="s">
        <v>206</v>
      </c>
      <c r="O4136" s="16" t="s">
        <v>5149</v>
      </c>
      <c r="P4136" s="12" t="s">
        <v>482</v>
      </c>
      <c r="Q4136" s="16">
        <v>2023</v>
      </c>
      <c r="R4136" s="16">
        <v>1.66</v>
      </c>
      <c r="T4136" s="16">
        <v>0</v>
      </c>
      <c r="U4136" s="16" t="s">
        <v>5150</v>
      </c>
      <c r="V4136" s="12" t="s">
        <v>204</v>
      </c>
      <c r="W4136" s="12" t="s">
        <v>204</v>
      </c>
      <c r="X4136" s="16">
        <v>1</v>
      </c>
      <c r="Z4136" s="16">
        <v>1.66</v>
      </c>
      <c r="AA4136" s="16">
        <v>199.2</v>
      </c>
      <c r="AB4136" s="16" t="s">
        <v>2114</v>
      </c>
      <c r="AC4136" s="16" t="s">
        <v>5145</v>
      </c>
      <c r="AD4136" s="16">
        <v>69720</v>
      </c>
      <c r="AE4136" s="16">
        <v>581</v>
      </c>
      <c r="AF4136" s="16">
        <v>217875</v>
      </c>
      <c r="AG4136" s="16">
        <v>166</v>
      </c>
      <c r="AH4136" s="12">
        <v>54116</v>
      </c>
      <c r="AI4136" s="16">
        <f t="shared" si="936"/>
        <v>9.9599999999999991</v>
      </c>
      <c r="AJ4136" s="16">
        <f t="shared" si="937"/>
        <v>5727</v>
      </c>
      <c r="AK4136" s="16">
        <f t="shared" si="938"/>
        <v>830</v>
      </c>
      <c r="AL4136" s="16">
        <f t="shared" si="939"/>
        <v>8300</v>
      </c>
      <c r="AM4136" s="16">
        <v>61200.000000000007</v>
      </c>
      <c r="AN4136" s="16">
        <f t="shared" si="940"/>
        <v>362822</v>
      </c>
      <c r="AO4136" s="12" t="s">
        <v>1486</v>
      </c>
      <c r="AP4136" s="16">
        <v>1.66</v>
      </c>
      <c r="AQ4136" s="16" t="s">
        <v>204</v>
      </c>
      <c r="AR4136" s="16" t="s">
        <v>5146</v>
      </c>
      <c r="AS4136" s="16" t="s">
        <v>5147</v>
      </c>
      <c r="AT4136" s="16" t="s">
        <v>5148</v>
      </c>
      <c r="BC4136" s="16">
        <v>1.66</v>
      </c>
      <c r="BD4136" s="16">
        <f t="shared" si="941"/>
        <v>5.81</v>
      </c>
      <c r="BE4136" s="16">
        <f t="shared" si="942"/>
        <v>2267.6374999999998</v>
      </c>
      <c r="BG4136" s="16">
        <f t="shared" si="943"/>
        <v>1992</v>
      </c>
      <c r="BH4136" s="16">
        <f t="shared" si="944"/>
        <v>1062.3999999999999</v>
      </c>
      <c r="BI4136" s="16">
        <f t="shared" si="945"/>
        <v>13.279999999999998</v>
      </c>
    </row>
    <row r="4137" spans="1:61" x14ac:dyDescent="0.35">
      <c r="A4137">
        <v>4136</v>
      </c>
      <c r="B4137" t="s">
        <v>360</v>
      </c>
      <c r="C4137" t="s">
        <v>5942</v>
      </c>
      <c r="D4137" s="15" t="s">
        <v>5455</v>
      </c>
      <c r="E4137" s="12" t="s">
        <v>98</v>
      </c>
      <c r="G4137" s="12" t="s">
        <v>1453</v>
      </c>
      <c r="H4137" s="12" t="s">
        <v>91</v>
      </c>
      <c r="I4137" s="12" t="s">
        <v>363</v>
      </c>
      <c r="J4137" s="12" t="s">
        <v>5454</v>
      </c>
      <c r="K4137" s="12" t="s">
        <v>5454</v>
      </c>
      <c r="N4137" s="16" t="s">
        <v>206</v>
      </c>
      <c r="O4137" s="16" t="s">
        <v>5149</v>
      </c>
      <c r="P4137" s="12" t="s">
        <v>482</v>
      </c>
      <c r="Q4137" s="16">
        <v>2023</v>
      </c>
      <c r="R4137" s="16">
        <v>1</v>
      </c>
      <c r="S4137" s="16">
        <v>2</v>
      </c>
      <c r="T4137" s="16">
        <v>0</v>
      </c>
      <c r="U4137" s="16" t="s">
        <v>5150</v>
      </c>
      <c r="V4137" s="12" t="s">
        <v>204</v>
      </c>
      <c r="W4137" s="12" t="s">
        <v>204</v>
      </c>
      <c r="X4137" s="16">
        <v>1</v>
      </c>
      <c r="Z4137" s="16">
        <v>1</v>
      </c>
      <c r="AA4137" s="16">
        <v>120</v>
      </c>
      <c r="AB4137" s="16" t="s">
        <v>2114</v>
      </c>
      <c r="AC4137" s="16" t="s">
        <v>5145</v>
      </c>
      <c r="AD4137" s="16">
        <v>42000</v>
      </c>
      <c r="AE4137" s="16">
        <v>350</v>
      </c>
      <c r="AF4137" s="16">
        <v>131250</v>
      </c>
      <c r="AG4137" s="16">
        <v>100</v>
      </c>
      <c r="AH4137" s="12">
        <v>32600</v>
      </c>
      <c r="AI4137" s="16">
        <f t="shared" si="936"/>
        <v>6</v>
      </c>
      <c r="AJ4137" s="16">
        <f t="shared" si="937"/>
        <v>3450</v>
      </c>
      <c r="AK4137" s="16">
        <f t="shared" si="938"/>
        <v>500</v>
      </c>
      <c r="AL4137" s="16">
        <f t="shared" si="939"/>
        <v>5000</v>
      </c>
      <c r="AM4137" s="16">
        <v>61200.000000000007</v>
      </c>
      <c r="AN4137" s="16">
        <f t="shared" si="940"/>
        <v>242900</v>
      </c>
      <c r="AO4137" s="12" t="s">
        <v>1486</v>
      </c>
      <c r="AP4137" s="16">
        <v>1</v>
      </c>
      <c r="AQ4137" s="16" t="s">
        <v>204</v>
      </c>
      <c r="AR4137" s="16" t="s">
        <v>5146</v>
      </c>
      <c r="AS4137" s="16" t="s">
        <v>5147</v>
      </c>
      <c r="AT4137" s="16" t="s">
        <v>5148</v>
      </c>
      <c r="BC4137" s="16">
        <v>1</v>
      </c>
      <c r="BD4137" s="16">
        <f t="shared" si="941"/>
        <v>3.5</v>
      </c>
      <c r="BE4137" s="16">
        <f t="shared" si="942"/>
        <v>1518.125</v>
      </c>
      <c r="BG4137" s="16">
        <f t="shared" si="943"/>
        <v>1200</v>
      </c>
      <c r="BH4137" s="16">
        <f t="shared" si="944"/>
        <v>640</v>
      </c>
      <c r="BI4137" s="16">
        <f t="shared" si="945"/>
        <v>8</v>
      </c>
    </row>
    <row r="4138" spans="1:61" x14ac:dyDescent="0.35">
      <c r="A4138">
        <v>4137</v>
      </c>
      <c r="B4138" t="s">
        <v>360</v>
      </c>
      <c r="C4138" t="s">
        <v>5943</v>
      </c>
      <c r="D4138" s="15" t="s">
        <v>4665</v>
      </c>
      <c r="E4138" s="12" t="s">
        <v>98</v>
      </c>
      <c r="G4138" s="12" t="s">
        <v>1453</v>
      </c>
      <c r="H4138" s="12" t="s">
        <v>91</v>
      </c>
      <c r="I4138" s="12" t="s">
        <v>363</v>
      </c>
      <c r="J4138" s="12" t="s">
        <v>5454</v>
      </c>
      <c r="K4138" s="12" t="s">
        <v>5454</v>
      </c>
      <c r="N4138" s="16" t="s">
        <v>206</v>
      </c>
      <c r="O4138" s="16" t="s">
        <v>5149</v>
      </c>
      <c r="P4138" s="12" t="s">
        <v>482</v>
      </c>
      <c r="Q4138" s="16">
        <v>2023</v>
      </c>
      <c r="R4138" s="16">
        <v>1.46</v>
      </c>
      <c r="S4138" s="16">
        <v>2</v>
      </c>
      <c r="T4138" s="16">
        <v>0</v>
      </c>
      <c r="U4138" s="16" t="s">
        <v>5150</v>
      </c>
      <c r="V4138" s="12" t="s">
        <v>204</v>
      </c>
      <c r="W4138" s="12" t="s">
        <v>204</v>
      </c>
      <c r="X4138" s="16">
        <v>1</v>
      </c>
      <c r="Z4138" s="16">
        <v>1.46</v>
      </c>
      <c r="AA4138" s="16">
        <v>175.2</v>
      </c>
      <c r="AB4138" s="16" t="s">
        <v>2114</v>
      </c>
      <c r="AC4138" s="16" t="s">
        <v>5145</v>
      </c>
      <c r="AD4138" s="16">
        <v>61319.999999999993</v>
      </c>
      <c r="AE4138" s="16">
        <v>511</v>
      </c>
      <c r="AF4138" s="16">
        <v>191625</v>
      </c>
      <c r="AG4138" s="16">
        <v>146</v>
      </c>
      <c r="AH4138" s="12">
        <v>47596</v>
      </c>
      <c r="AI4138" s="16">
        <f t="shared" si="936"/>
        <v>8.76</v>
      </c>
      <c r="AJ4138" s="16">
        <f t="shared" si="937"/>
        <v>5037</v>
      </c>
      <c r="AK4138" s="16">
        <f t="shared" si="938"/>
        <v>730</v>
      </c>
      <c r="AL4138" s="16">
        <f t="shared" si="939"/>
        <v>7300</v>
      </c>
      <c r="AM4138" s="16">
        <v>61200.000000000007</v>
      </c>
      <c r="AN4138" s="16">
        <f t="shared" si="940"/>
        <v>326482</v>
      </c>
      <c r="AO4138" s="12" t="s">
        <v>1486</v>
      </c>
      <c r="AP4138" s="16">
        <v>1.46</v>
      </c>
      <c r="AQ4138" s="16" t="s">
        <v>204</v>
      </c>
      <c r="AR4138" s="16" t="s">
        <v>5146</v>
      </c>
      <c r="AS4138" s="16" t="s">
        <v>5147</v>
      </c>
      <c r="AT4138" s="16" t="s">
        <v>5148</v>
      </c>
      <c r="BC4138" s="16">
        <v>1.46</v>
      </c>
      <c r="BD4138" s="16">
        <f t="shared" si="941"/>
        <v>5.1099999999999994</v>
      </c>
      <c r="BE4138" s="16">
        <f t="shared" si="942"/>
        <v>2040.5125</v>
      </c>
      <c r="BG4138" s="16">
        <f t="shared" si="943"/>
        <v>1752</v>
      </c>
      <c r="BH4138" s="16">
        <f t="shared" si="944"/>
        <v>934.4</v>
      </c>
      <c r="BI4138" s="16">
        <f t="shared" si="945"/>
        <v>11.68</v>
      </c>
    </row>
    <row r="4139" spans="1:61" x14ac:dyDescent="0.35">
      <c r="A4139">
        <v>4138</v>
      </c>
      <c r="B4139" t="s">
        <v>360</v>
      </c>
      <c r="C4139" t="s">
        <v>5944</v>
      </c>
      <c r="D4139" s="15" t="s">
        <v>4666</v>
      </c>
      <c r="E4139" s="12" t="s">
        <v>98</v>
      </c>
      <c r="G4139" s="12" t="s">
        <v>1453</v>
      </c>
      <c r="H4139" s="12" t="s">
        <v>91</v>
      </c>
      <c r="I4139" s="12" t="s">
        <v>363</v>
      </c>
      <c r="J4139" s="12" t="s">
        <v>5454</v>
      </c>
      <c r="K4139" s="12" t="s">
        <v>5454</v>
      </c>
      <c r="N4139" s="16" t="s">
        <v>206</v>
      </c>
      <c r="O4139" s="16" t="s">
        <v>5149</v>
      </c>
      <c r="P4139" s="12" t="s">
        <v>482</v>
      </c>
      <c r="Q4139" s="16">
        <v>2023</v>
      </c>
      <c r="R4139" s="16">
        <v>3.12</v>
      </c>
      <c r="S4139" s="16">
        <v>20</v>
      </c>
      <c r="T4139" s="16">
        <v>0</v>
      </c>
      <c r="U4139" s="16" t="s">
        <v>5150</v>
      </c>
      <c r="V4139" s="12" t="s">
        <v>204</v>
      </c>
      <c r="W4139" s="12" t="s">
        <v>204</v>
      </c>
      <c r="X4139" s="16">
        <v>1</v>
      </c>
      <c r="Z4139" s="16">
        <v>3.12</v>
      </c>
      <c r="AA4139" s="16">
        <f t="shared" ref="AA4139:AA4148" si="946">Z4139*120</f>
        <v>374.40000000000003</v>
      </c>
      <c r="AB4139" s="16" t="s">
        <v>2114</v>
      </c>
      <c r="AC4139" s="16" t="s">
        <v>5145</v>
      </c>
      <c r="AD4139" s="16">
        <v>131040.00000000001</v>
      </c>
      <c r="AE4139" s="16">
        <v>1092</v>
      </c>
      <c r="AF4139" s="16">
        <v>409500</v>
      </c>
      <c r="AG4139" s="16">
        <v>312</v>
      </c>
      <c r="AH4139" s="12">
        <v>101712</v>
      </c>
      <c r="AI4139" s="16">
        <f t="shared" si="936"/>
        <v>18.72</v>
      </c>
      <c r="AJ4139" s="16">
        <f t="shared" si="937"/>
        <v>10764</v>
      </c>
      <c r="AK4139" s="16">
        <f t="shared" si="938"/>
        <v>1560</v>
      </c>
      <c r="AL4139" s="16">
        <f t="shared" si="939"/>
        <v>15600</v>
      </c>
      <c r="AM4139" s="16">
        <v>61200.000000000007</v>
      </c>
      <c r="AN4139" s="16">
        <f t="shared" si="940"/>
        <v>628104</v>
      </c>
      <c r="AO4139" s="12" t="s">
        <v>1486</v>
      </c>
      <c r="AP4139" s="16">
        <v>3.12</v>
      </c>
      <c r="AQ4139" s="16" t="s">
        <v>204</v>
      </c>
      <c r="AR4139" s="16" t="s">
        <v>5146</v>
      </c>
      <c r="AS4139" s="16" t="s">
        <v>5147</v>
      </c>
      <c r="AT4139" s="16" t="s">
        <v>5148</v>
      </c>
      <c r="BC4139" s="16">
        <v>3.12</v>
      </c>
      <c r="BD4139" s="16">
        <f t="shared" si="941"/>
        <v>10.92</v>
      </c>
      <c r="BE4139" s="16">
        <f t="shared" si="942"/>
        <v>3925.65</v>
      </c>
      <c r="BG4139" s="16">
        <f t="shared" si="943"/>
        <v>3744</v>
      </c>
      <c r="BH4139" s="16">
        <f t="shared" si="944"/>
        <v>1996.8000000000002</v>
      </c>
      <c r="BI4139" s="16">
        <f t="shared" si="945"/>
        <v>24.96</v>
      </c>
    </row>
    <row r="4140" spans="1:61" x14ac:dyDescent="0.35">
      <c r="A4140">
        <v>4139</v>
      </c>
      <c r="B4140" t="s">
        <v>360</v>
      </c>
      <c r="C4140" t="s">
        <v>5945</v>
      </c>
      <c r="D4140" s="15" t="s">
        <v>4667</v>
      </c>
      <c r="E4140" s="12" t="s">
        <v>98</v>
      </c>
      <c r="G4140" s="12" t="s">
        <v>1453</v>
      </c>
      <c r="H4140" s="12" t="s">
        <v>91</v>
      </c>
      <c r="I4140" s="12" t="s">
        <v>363</v>
      </c>
      <c r="J4140" s="12" t="s">
        <v>5454</v>
      </c>
      <c r="K4140" s="12" t="s">
        <v>5454</v>
      </c>
      <c r="N4140" s="16" t="s">
        <v>206</v>
      </c>
      <c r="O4140" s="16" t="s">
        <v>5149</v>
      </c>
      <c r="P4140" s="12" t="s">
        <v>482</v>
      </c>
      <c r="Q4140" s="16">
        <v>2023</v>
      </c>
      <c r="R4140" s="16">
        <v>1.2</v>
      </c>
      <c r="S4140" s="16">
        <v>5</v>
      </c>
      <c r="T4140" s="16">
        <v>0</v>
      </c>
      <c r="U4140" s="16" t="s">
        <v>5150</v>
      </c>
      <c r="V4140" s="12" t="s">
        <v>204</v>
      </c>
      <c r="W4140" s="12" t="s">
        <v>204</v>
      </c>
      <c r="X4140" s="16">
        <v>1</v>
      </c>
      <c r="Z4140" s="16">
        <v>1.2</v>
      </c>
      <c r="AA4140" s="16">
        <f t="shared" si="946"/>
        <v>144</v>
      </c>
      <c r="AB4140" s="16" t="s">
        <v>2114</v>
      </c>
      <c r="AC4140" s="16" t="s">
        <v>5145</v>
      </c>
      <c r="AD4140" s="16">
        <v>50400</v>
      </c>
      <c r="AE4140" s="16">
        <v>420</v>
      </c>
      <c r="AF4140" s="16">
        <v>157500</v>
      </c>
      <c r="AG4140" s="16">
        <v>120</v>
      </c>
      <c r="AH4140" s="12">
        <v>39120</v>
      </c>
      <c r="AI4140" s="16">
        <f t="shared" si="936"/>
        <v>7.1999999999999993</v>
      </c>
      <c r="AJ4140" s="16">
        <f t="shared" si="937"/>
        <v>4140</v>
      </c>
      <c r="AK4140" s="16">
        <f t="shared" si="938"/>
        <v>600</v>
      </c>
      <c r="AL4140" s="16">
        <f t="shared" si="939"/>
        <v>6000</v>
      </c>
      <c r="AM4140" s="16">
        <v>61200.000000000007</v>
      </c>
      <c r="AN4140" s="16">
        <f t="shared" si="940"/>
        <v>279240</v>
      </c>
      <c r="AO4140" s="12" t="s">
        <v>1486</v>
      </c>
      <c r="AP4140" s="16">
        <v>1.2</v>
      </c>
      <c r="AQ4140" s="16" t="s">
        <v>204</v>
      </c>
      <c r="AR4140" s="16" t="s">
        <v>5146</v>
      </c>
      <c r="AS4140" s="16" t="s">
        <v>5147</v>
      </c>
      <c r="AT4140" s="16" t="s">
        <v>5148</v>
      </c>
      <c r="BC4140" s="16">
        <v>1.2</v>
      </c>
      <c r="BD4140" s="16">
        <f t="shared" si="941"/>
        <v>4.2</v>
      </c>
      <c r="BE4140" s="16">
        <f t="shared" si="942"/>
        <v>1745.25</v>
      </c>
      <c r="BG4140" s="16">
        <f t="shared" si="943"/>
        <v>1440</v>
      </c>
      <c r="BH4140" s="16">
        <f t="shared" si="944"/>
        <v>768</v>
      </c>
      <c r="BI4140" s="16">
        <f t="shared" si="945"/>
        <v>9.6</v>
      </c>
    </row>
    <row r="4141" spans="1:61" x14ac:dyDescent="0.35">
      <c r="A4141">
        <v>4140</v>
      </c>
      <c r="B4141" t="s">
        <v>360</v>
      </c>
      <c r="C4141" t="s">
        <v>5946</v>
      </c>
      <c r="D4141" s="15" t="s">
        <v>4668</v>
      </c>
      <c r="E4141" s="12" t="s">
        <v>98</v>
      </c>
      <c r="G4141" s="12" t="s">
        <v>1453</v>
      </c>
      <c r="H4141" s="12" t="s">
        <v>91</v>
      </c>
      <c r="I4141" s="12" t="s">
        <v>363</v>
      </c>
      <c r="J4141" s="12" t="s">
        <v>5454</v>
      </c>
      <c r="K4141" s="12" t="s">
        <v>5454</v>
      </c>
      <c r="N4141" s="16" t="s">
        <v>206</v>
      </c>
      <c r="O4141" s="16" t="s">
        <v>5149</v>
      </c>
      <c r="P4141" s="12" t="s">
        <v>482</v>
      </c>
      <c r="Q4141" s="16">
        <v>2023</v>
      </c>
      <c r="R4141" s="16">
        <v>3.04</v>
      </c>
      <c r="S4141" s="16">
        <v>5</v>
      </c>
      <c r="T4141" s="16">
        <v>0</v>
      </c>
      <c r="U4141" s="16" t="s">
        <v>5150</v>
      </c>
      <c r="V4141" s="12" t="s">
        <v>204</v>
      </c>
      <c r="W4141" s="12" t="s">
        <v>204</v>
      </c>
      <c r="X4141" s="16">
        <v>1</v>
      </c>
      <c r="Z4141" s="16">
        <v>3.04</v>
      </c>
      <c r="AA4141" s="16">
        <f t="shared" si="946"/>
        <v>364.8</v>
      </c>
      <c r="AB4141" s="16" t="s">
        <v>2114</v>
      </c>
      <c r="AC4141" s="16" t="s">
        <v>5145</v>
      </c>
      <c r="AD4141" s="16">
        <v>127680</v>
      </c>
      <c r="AE4141" s="16">
        <v>1064</v>
      </c>
      <c r="AF4141" s="16">
        <v>399000</v>
      </c>
      <c r="AG4141" s="16">
        <v>304</v>
      </c>
      <c r="AH4141" s="12">
        <v>99104</v>
      </c>
      <c r="AI4141" s="16">
        <f t="shared" si="936"/>
        <v>18.240000000000002</v>
      </c>
      <c r="AJ4141" s="16">
        <f t="shared" si="937"/>
        <v>10488</v>
      </c>
      <c r="AK4141" s="16">
        <f t="shared" si="938"/>
        <v>1520</v>
      </c>
      <c r="AL4141" s="16">
        <f t="shared" si="939"/>
        <v>15200</v>
      </c>
      <c r="AM4141" s="16">
        <v>61200.000000000007</v>
      </c>
      <c r="AN4141" s="16">
        <f t="shared" si="940"/>
        <v>613568</v>
      </c>
      <c r="AO4141" s="12" t="s">
        <v>1486</v>
      </c>
      <c r="AP4141" s="16">
        <v>3.04</v>
      </c>
      <c r="AQ4141" s="16" t="s">
        <v>204</v>
      </c>
      <c r="AR4141" s="16" t="s">
        <v>5146</v>
      </c>
      <c r="AS4141" s="16" t="s">
        <v>5147</v>
      </c>
      <c r="AT4141" s="16" t="s">
        <v>5148</v>
      </c>
      <c r="BC4141" s="16">
        <v>3.04</v>
      </c>
      <c r="BD4141" s="16">
        <f t="shared" si="941"/>
        <v>10.64</v>
      </c>
      <c r="BE4141" s="16">
        <f t="shared" si="942"/>
        <v>3834.8</v>
      </c>
      <c r="BG4141" s="16">
        <f t="shared" si="943"/>
        <v>3648</v>
      </c>
      <c r="BH4141" s="16">
        <f t="shared" si="944"/>
        <v>1945.6</v>
      </c>
      <c r="BI4141" s="16">
        <f t="shared" si="945"/>
        <v>24.32</v>
      </c>
    </row>
    <row r="4142" spans="1:61" x14ac:dyDescent="0.35">
      <c r="A4142">
        <v>4141</v>
      </c>
      <c r="B4142" t="s">
        <v>360</v>
      </c>
      <c r="C4142" t="s">
        <v>5947</v>
      </c>
      <c r="D4142" s="15" t="s">
        <v>4669</v>
      </c>
      <c r="E4142" s="12" t="s">
        <v>98</v>
      </c>
      <c r="G4142" s="12" t="s">
        <v>1453</v>
      </c>
      <c r="H4142" s="12" t="s">
        <v>91</v>
      </c>
      <c r="I4142" s="12" t="s">
        <v>363</v>
      </c>
      <c r="J4142" s="12" t="s">
        <v>5454</v>
      </c>
      <c r="K4142" s="12" t="s">
        <v>5454</v>
      </c>
      <c r="N4142" s="16" t="s">
        <v>206</v>
      </c>
      <c r="O4142" s="16" t="s">
        <v>5149</v>
      </c>
      <c r="P4142" s="12" t="s">
        <v>482</v>
      </c>
      <c r="Q4142" s="16">
        <v>2023</v>
      </c>
      <c r="R4142" s="16">
        <v>0.3</v>
      </c>
      <c r="T4142" s="16">
        <v>0</v>
      </c>
      <c r="U4142" s="16" t="s">
        <v>5150</v>
      </c>
      <c r="V4142" s="12" t="s">
        <v>204</v>
      </c>
      <c r="W4142" s="12" t="s">
        <v>204</v>
      </c>
      <c r="X4142" s="16">
        <v>1</v>
      </c>
      <c r="Z4142" s="16">
        <v>0.3</v>
      </c>
      <c r="AA4142" s="16">
        <f t="shared" si="946"/>
        <v>36</v>
      </c>
      <c r="AB4142" s="16" t="s">
        <v>2114</v>
      </c>
      <c r="AC4142" s="16" t="s">
        <v>5145</v>
      </c>
      <c r="AD4142" s="16">
        <v>12600</v>
      </c>
      <c r="AE4142" s="16">
        <v>105</v>
      </c>
      <c r="AF4142" s="16">
        <v>39375</v>
      </c>
      <c r="AG4142" s="16">
        <v>30</v>
      </c>
      <c r="AH4142" s="12">
        <v>9780</v>
      </c>
      <c r="AI4142" s="16">
        <f t="shared" si="936"/>
        <v>1.7999999999999998</v>
      </c>
      <c r="AJ4142" s="16">
        <f t="shared" si="937"/>
        <v>1035</v>
      </c>
      <c r="AK4142" s="16">
        <f t="shared" si="938"/>
        <v>150</v>
      </c>
      <c r="AL4142" s="16">
        <f t="shared" si="939"/>
        <v>1500</v>
      </c>
      <c r="AM4142" s="16">
        <v>61200.000000000007</v>
      </c>
      <c r="AN4142" s="16">
        <f t="shared" si="940"/>
        <v>115710</v>
      </c>
      <c r="AO4142" s="12" t="s">
        <v>1486</v>
      </c>
      <c r="AP4142" s="16">
        <v>0.3</v>
      </c>
      <c r="AQ4142" s="16" t="s">
        <v>204</v>
      </c>
      <c r="AR4142" s="16" t="s">
        <v>5146</v>
      </c>
      <c r="AS4142" s="16" t="s">
        <v>5147</v>
      </c>
      <c r="AT4142" s="16" t="s">
        <v>5148</v>
      </c>
      <c r="BC4142" s="16">
        <v>0.3</v>
      </c>
      <c r="BD4142" s="16">
        <f t="shared" si="941"/>
        <v>1.05</v>
      </c>
      <c r="BE4142" s="16">
        <f t="shared" si="942"/>
        <v>723.1875</v>
      </c>
      <c r="BG4142" s="16">
        <f t="shared" si="943"/>
        <v>360</v>
      </c>
      <c r="BH4142" s="16">
        <f t="shared" si="944"/>
        <v>192</v>
      </c>
      <c r="BI4142" s="16">
        <f t="shared" si="945"/>
        <v>2.4</v>
      </c>
    </row>
    <row r="4143" spans="1:61" x14ac:dyDescent="0.35">
      <c r="A4143">
        <v>4142</v>
      </c>
      <c r="B4143" t="s">
        <v>360</v>
      </c>
      <c r="C4143" t="s">
        <v>5948</v>
      </c>
      <c r="D4143" s="15" t="s">
        <v>4670</v>
      </c>
      <c r="E4143" s="12" t="s">
        <v>98</v>
      </c>
      <c r="G4143" s="12" t="s">
        <v>1453</v>
      </c>
      <c r="H4143" s="12" t="s">
        <v>91</v>
      </c>
      <c r="I4143" s="12" t="s">
        <v>363</v>
      </c>
      <c r="J4143" s="12" t="s">
        <v>5454</v>
      </c>
      <c r="K4143" s="12" t="s">
        <v>5454</v>
      </c>
      <c r="N4143" s="16" t="s">
        <v>206</v>
      </c>
      <c r="O4143" s="16" t="s">
        <v>5149</v>
      </c>
      <c r="P4143" s="12" t="s">
        <v>482</v>
      </c>
      <c r="Q4143" s="16">
        <v>2023</v>
      </c>
      <c r="R4143" s="16">
        <v>0.3</v>
      </c>
      <c r="T4143" s="16">
        <v>0</v>
      </c>
      <c r="U4143" s="16" t="s">
        <v>5150</v>
      </c>
      <c r="V4143" s="12" t="s">
        <v>204</v>
      </c>
      <c r="W4143" s="12" t="s">
        <v>204</v>
      </c>
      <c r="X4143" s="16">
        <v>1</v>
      </c>
      <c r="Z4143" s="16">
        <v>0.3</v>
      </c>
      <c r="AA4143" s="16">
        <f t="shared" si="946"/>
        <v>36</v>
      </c>
      <c r="AB4143" s="16" t="s">
        <v>2114</v>
      </c>
      <c r="AC4143" s="16" t="s">
        <v>5145</v>
      </c>
      <c r="AD4143" s="16">
        <v>12600</v>
      </c>
      <c r="AE4143" s="16">
        <v>105</v>
      </c>
      <c r="AF4143" s="16">
        <v>39375</v>
      </c>
      <c r="AG4143" s="16">
        <v>30</v>
      </c>
      <c r="AH4143" s="12">
        <v>9780</v>
      </c>
      <c r="AI4143" s="16">
        <f t="shared" si="936"/>
        <v>1.7999999999999998</v>
      </c>
      <c r="AJ4143" s="16">
        <f t="shared" si="937"/>
        <v>1035</v>
      </c>
      <c r="AK4143" s="16">
        <f t="shared" si="938"/>
        <v>150</v>
      </c>
      <c r="AL4143" s="16">
        <f t="shared" si="939"/>
        <v>1500</v>
      </c>
      <c r="AM4143" s="16">
        <v>61200.000000000007</v>
      </c>
      <c r="AN4143" s="16">
        <f t="shared" si="940"/>
        <v>115710</v>
      </c>
      <c r="AO4143" s="12" t="s">
        <v>1486</v>
      </c>
      <c r="AP4143" s="16">
        <v>0.3</v>
      </c>
      <c r="AQ4143" s="16" t="s">
        <v>204</v>
      </c>
      <c r="AR4143" s="16" t="s">
        <v>5146</v>
      </c>
      <c r="AS4143" s="16" t="s">
        <v>5147</v>
      </c>
      <c r="AT4143" s="16" t="s">
        <v>5148</v>
      </c>
      <c r="BC4143" s="16">
        <v>0.3</v>
      </c>
      <c r="BD4143" s="16">
        <f t="shared" si="941"/>
        <v>1.05</v>
      </c>
      <c r="BE4143" s="16">
        <f t="shared" si="942"/>
        <v>723.1875</v>
      </c>
      <c r="BG4143" s="16">
        <f t="shared" si="943"/>
        <v>360</v>
      </c>
      <c r="BH4143" s="16">
        <f t="shared" si="944"/>
        <v>192</v>
      </c>
      <c r="BI4143" s="16">
        <f t="shared" si="945"/>
        <v>2.4</v>
      </c>
    </row>
    <row r="4144" spans="1:61" x14ac:dyDescent="0.35">
      <c r="A4144">
        <v>4143</v>
      </c>
      <c r="B4144" t="s">
        <v>360</v>
      </c>
      <c r="C4144" t="s">
        <v>5949</v>
      </c>
      <c r="D4144" s="15" t="s">
        <v>4671</v>
      </c>
      <c r="E4144" s="12" t="s">
        <v>98</v>
      </c>
      <c r="G4144" s="12" t="s">
        <v>1453</v>
      </c>
      <c r="H4144" s="12" t="s">
        <v>91</v>
      </c>
      <c r="I4144" s="12" t="s">
        <v>363</v>
      </c>
      <c r="J4144" s="12" t="s">
        <v>5454</v>
      </c>
      <c r="K4144" s="12" t="s">
        <v>5454</v>
      </c>
      <c r="N4144" s="16" t="s">
        <v>206</v>
      </c>
      <c r="O4144" s="16" t="s">
        <v>5149</v>
      </c>
      <c r="P4144" s="12" t="s">
        <v>482</v>
      </c>
      <c r="Q4144" s="16">
        <v>2023</v>
      </c>
      <c r="R4144" s="16">
        <v>1.66</v>
      </c>
      <c r="S4144" s="16">
        <v>1</v>
      </c>
      <c r="T4144" s="16">
        <v>0</v>
      </c>
      <c r="U4144" s="16" t="s">
        <v>5150</v>
      </c>
      <c r="V4144" s="12" t="s">
        <v>204</v>
      </c>
      <c r="W4144" s="12" t="s">
        <v>204</v>
      </c>
      <c r="X4144" s="16">
        <v>1</v>
      </c>
      <c r="Z4144" s="16">
        <v>1.66</v>
      </c>
      <c r="AA4144" s="16">
        <f t="shared" si="946"/>
        <v>199.2</v>
      </c>
      <c r="AB4144" s="16" t="s">
        <v>2114</v>
      </c>
      <c r="AC4144" s="16" t="s">
        <v>5145</v>
      </c>
      <c r="AD4144" s="16">
        <v>69720</v>
      </c>
      <c r="AE4144" s="16">
        <v>581</v>
      </c>
      <c r="AF4144" s="16">
        <v>217875</v>
      </c>
      <c r="AG4144" s="16">
        <v>166</v>
      </c>
      <c r="AH4144" s="12">
        <v>54116</v>
      </c>
      <c r="AI4144" s="16">
        <f t="shared" si="936"/>
        <v>9.9599999999999991</v>
      </c>
      <c r="AJ4144" s="16">
        <f t="shared" si="937"/>
        <v>5727</v>
      </c>
      <c r="AK4144" s="16">
        <f t="shared" si="938"/>
        <v>830</v>
      </c>
      <c r="AL4144" s="16">
        <f t="shared" si="939"/>
        <v>8300</v>
      </c>
      <c r="AM4144" s="16">
        <v>61200.000000000007</v>
      </c>
      <c r="AN4144" s="16">
        <f t="shared" si="940"/>
        <v>362822</v>
      </c>
      <c r="AO4144" s="12" t="s">
        <v>1486</v>
      </c>
      <c r="AP4144" s="16">
        <v>1.66</v>
      </c>
      <c r="AQ4144" s="16" t="s">
        <v>204</v>
      </c>
      <c r="AR4144" s="16" t="s">
        <v>5146</v>
      </c>
      <c r="AS4144" s="16" t="s">
        <v>5147</v>
      </c>
      <c r="AT4144" s="16" t="s">
        <v>5148</v>
      </c>
      <c r="BC4144" s="16">
        <v>1.66</v>
      </c>
      <c r="BD4144" s="16">
        <f t="shared" si="941"/>
        <v>5.81</v>
      </c>
      <c r="BE4144" s="16">
        <f t="shared" si="942"/>
        <v>2267.6374999999998</v>
      </c>
      <c r="BG4144" s="16">
        <f t="shared" si="943"/>
        <v>1992</v>
      </c>
      <c r="BH4144" s="16">
        <f t="shared" si="944"/>
        <v>1062.3999999999999</v>
      </c>
      <c r="BI4144" s="16">
        <f t="shared" si="945"/>
        <v>13.279999999999998</v>
      </c>
    </row>
    <row r="4145" spans="1:61" x14ac:dyDescent="0.35">
      <c r="A4145">
        <v>4144</v>
      </c>
      <c r="B4145" t="s">
        <v>360</v>
      </c>
      <c r="C4145" t="s">
        <v>5950</v>
      </c>
      <c r="D4145" s="15" t="s">
        <v>4672</v>
      </c>
      <c r="E4145" s="12" t="s">
        <v>93</v>
      </c>
      <c r="G4145" s="12" t="s">
        <v>1453</v>
      </c>
      <c r="H4145" s="12" t="s">
        <v>91</v>
      </c>
      <c r="I4145" s="12" t="s">
        <v>363</v>
      </c>
      <c r="J4145" s="12" t="s">
        <v>5454</v>
      </c>
      <c r="K4145" s="12" t="s">
        <v>5454</v>
      </c>
      <c r="N4145" s="16" t="s">
        <v>206</v>
      </c>
      <c r="O4145" s="16" t="s">
        <v>5149</v>
      </c>
      <c r="P4145" s="12" t="s">
        <v>482</v>
      </c>
      <c r="Q4145" s="16">
        <v>2023</v>
      </c>
      <c r="R4145" s="16">
        <v>1.8</v>
      </c>
      <c r="T4145" s="16">
        <v>0</v>
      </c>
      <c r="U4145" s="16" t="s">
        <v>5150</v>
      </c>
      <c r="V4145" s="12" t="s">
        <v>204</v>
      </c>
      <c r="W4145" s="12" t="s">
        <v>204</v>
      </c>
      <c r="X4145" s="16">
        <v>1</v>
      </c>
      <c r="Z4145" s="16">
        <v>1.8</v>
      </c>
      <c r="AA4145" s="16">
        <f t="shared" si="946"/>
        <v>216</v>
      </c>
      <c r="AB4145" s="16" t="s">
        <v>2114</v>
      </c>
      <c r="AC4145" s="16" t="s">
        <v>5145</v>
      </c>
      <c r="AD4145" s="16">
        <v>75600</v>
      </c>
      <c r="AE4145" s="16">
        <v>630</v>
      </c>
      <c r="AF4145" s="16">
        <v>236250</v>
      </c>
      <c r="AG4145" s="16">
        <v>180</v>
      </c>
      <c r="AH4145" s="12">
        <v>58680</v>
      </c>
      <c r="AI4145" s="16">
        <f t="shared" si="936"/>
        <v>10.8</v>
      </c>
      <c r="AJ4145" s="16">
        <f t="shared" si="937"/>
        <v>6210</v>
      </c>
      <c r="AK4145" s="16">
        <f t="shared" si="938"/>
        <v>900</v>
      </c>
      <c r="AL4145" s="16">
        <f t="shared" si="939"/>
        <v>9000</v>
      </c>
      <c r="AM4145" s="16">
        <v>61200.000000000007</v>
      </c>
      <c r="AN4145" s="16">
        <f t="shared" si="940"/>
        <v>388260</v>
      </c>
      <c r="AO4145" s="12" t="s">
        <v>1486</v>
      </c>
      <c r="AP4145" s="16">
        <v>1.8</v>
      </c>
      <c r="AQ4145" s="16" t="s">
        <v>204</v>
      </c>
      <c r="AR4145" s="16" t="s">
        <v>5146</v>
      </c>
      <c r="AS4145" s="16" t="s">
        <v>5147</v>
      </c>
      <c r="AT4145" s="16" t="s">
        <v>5148</v>
      </c>
      <c r="BC4145" s="16">
        <v>1.8</v>
      </c>
      <c r="BD4145" s="16">
        <f t="shared" si="941"/>
        <v>6.3</v>
      </c>
      <c r="BE4145" s="16">
        <f t="shared" si="942"/>
        <v>2426.625</v>
      </c>
      <c r="BG4145" s="16">
        <f t="shared" si="943"/>
        <v>2160</v>
      </c>
      <c r="BH4145" s="16">
        <f t="shared" si="944"/>
        <v>1152</v>
      </c>
      <c r="BI4145" s="16">
        <f t="shared" si="945"/>
        <v>14.4</v>
      </c>
    </row>
    <row r="4146" spans="1:61" x14ac:dyDescent="0.35">
      <c r="A4146">
        <v>4145</v>
      </c>
      <c r="B4146" t="s">
        <v>360</v>
      </c>
      <c r="C4146" t="s">
        <v>5951</v>
      </c>
      <c r="D4146" s="15" t="s">
        <v>4673</v>
      </c>
      <c r="E4146" s="12" t="s">
        <v>98</v>
      </c>
      <c r="G4146" s="12" t="s">
        <v>1453</v>
      </c>
      <c r="H4146" s="12" t="s">
        <v>91</v>
      </c>
      <c r="I4146" s="12" t="s">
        <v>363</v>
      </c>
      <c r="J4146" s="12" t="s">
        <v>5454</v>
      </c>
      <c r="K4146" s="12" t="s">
        <v>5454</v>
      </c>
      <c r="N4146" s="16" t="s">
        <v>206</v>
      </c>
      <c r="O4146" s="16" t="s">
        <v>5149</v>
      </c>
      <c r="P4146" s="12" t="s">
        <v>482</v>
      </c>
      <c r="Q4146" s="16">
        <v>2023</v>
      </c>
      <c r="R4146" s="16">
        <v>0.5</v>
      </c>
      <c r="T4146" s="16">
        <v>0</v>
      </c>
      <c r="U4146" s="16" t="s">
        <v>5150</v>
      </c>
      <c r="V4146" s="12" t="s">
        <v>204</v>
      </c>
      <c r="W4146" s="12" t="s">
        <v>204</v>
      </c>
      <c r="X4146" s="16">
        <v>1</v>
      </c>
      <c r="Z4146" s="16">
        <v>0.5</v>
      </c>
      <c r="AA4146" s="16">
        <f t="shared" si="946"/>
        <v>60</v>
      </c>
      <c r="AB4146" s="16" t="s">
        <v>2114</v>
      </c>
      <c r="AC4146" s="16" t="s">
        <v>5145</v>
      </c>
      <c r="AD4146" s="16">
        <v>21000</v>
      </c>
      <c r="AE4146" s="16">
        <v>175</v>
      </c>
      <c r="AF4146" s="16">
        <v>65625</v>
      </c>
      <c r="AG4146" s="16">
        <v>50</v>
      </c>
      <c r="AH4146" s="12">
        <v>16300</v>
      </c>
      <c r="AI4146" s="16">
        <f t="shared" si="936"/>
        <v>3</v>
      </c>
      <c r="AJ4146" s="16">
        <f t="shared" si="937"/>
        <v>1725</v>
      </c>
      <c r="AK4146" s="16">
        <f t="shared" si="938"/>
        <v>250</v>
      </c>
      <c r="AL4146" s="16">
        <f t="shared" si="939"/>
        <v>2500</v>
      </c>
      <c r="AM4146" s="16">
        <v>61200.000000000007</v>
      </c>
      <c r="AN4146" s="16">
        <f t="shared" si="940"/>
        <v>152050</v>
      </c>
      <c r="AO4146" s="12" t="s">
        <v>1486</v>
      </c>
      <c r="AP4146" s="16">
        <v>0.5</v>
      </c>
      <c r="AQ4146" s="16" t="s">
        <v>204</v>
      </c>
      <c r="AR4146" s="16" t="s">
        <v>5146</v>
      </c>
      <c r="AS4146" s="16" t="s">
        <v>5147</v>
      </c>
      <c r="AT4146" s="16" t="s">
        <v>5148</v>
      </c>
      <c r="BC4146" s="16">
        <v>0.5</v>
      </c>
      <c r="BD4146" s="16">
        <f t="shared" si="941"/>
        <v>1.75</v>
      </c>
      <c r="BE4146" s="16">
        <f t="shared" si="942"/>
        <v>950.3125</v>
      </c>
      <c r="BG4146" s="16">
        <f t="shared" si="943"/>
        <v>600</v>
      </c>
      <c r="BH4146" s="16">
        <f t="shared" si="944"/>
        <v>320</v>
      </c>
      <c r="BI4146" s="16">
        <f t="shared" si="945"/>
        <v>4</v>
      </c>
    </row>
    <row r="4147" spans="1:61" x14ac:dyDescent="0.35">
      <c r="A4147">
        <v>4146</v>
      </c>
      <c r="B4147" t="s">
        <v>360</v>
      </c>
      <c r="C4147" t="s">
        <v>5952</v>
      </c>
      <c r="D4147" s="15" t="s">
        <v>4674</v>
      </c>
      <c r="E4147" s="12" t="s">
        <v>93</v>
      </c>
      <c r="G4147" s="12" t="s">
        <v>1453</v>
      </c>
      <c r="H4147" s="12" t="s">
        <v>91</v>
      </c>
      <c r="I4147" s="12" t="s">
        <v>363</v>
      </c>
      <c r="J4147" s="12" t="s">
        <v>5454</v>
      </c>
      <c r="K4147" s="12" t="s">
        <v>5454</v>
      </c>
      <c r="N4147" s="16" t="s">
        <v>206</v>
      </c>
      <c r="O4147" s="16" t="s">
        <v>5149</v>
      </c>
      <c r="P4147" s="12" t="s">
        <v>482</v>
      </c>
      <c r="Q4147" s="16">
        <v>2023</v>
      </c>
      <c r="R4147" s="16">
        <v>0.6</v>
      </c>
      <c r="T4147" s="16">
        <v>0</v>
      </c>
      <c r="U4147" s="16" t="s">
        <v>5150</v>
      </c>
      <c r="V4147" s="12" t="s">
        <v>204</v>
      </c>
      <c r="W4147" s="12" t="s">
        <v>204</v>
      </c>
      <c r="X4147" s="16">
        <v>1</v>
      </c>
      <c r="Z4147" s="16">
        <v>0.6</v>
      </c>
      <c r="AA4147" s="16">
        <f t="shared" si="946"/>
        <v>72</v>
      </c>
      <c r="AB4147" s="16" t="s">
        <v>2114</v>
      </c>
      <c r="AC4147" s="16" t="s">
        <v>5145</v>
      </c>
      <c r="AD4147" s="16">
        <v>25200</v>
      </c>
      <c r="AE4147" s="16">
        <v>210</v>
      </c>
      <c r="AF4147" s="16">
        <v>78750</v>
      </c>
      <c r="AG4147" s="16">
        <v>60</v>
      </c>
      <c r="AH4147" s="12">
        <v>19560</v>
      </c>
      <c r="AI4147" s="16">
        <f t="shared" si="936"/>
        <v>3.5999999999999996</v>
      </c>
      <c r="AJ4147" s="16">
        <f t="shared" si="937"/>
        <v>2070</v>
      </c>
      <c r="AK4147" s="16">
        <f t="shared" si="938"/>
        <v>300</v>
      </c>
      <c r="AL4147" s="16">
        <f t="shared" si="939"/>
        <v>3000</v>
      </c>
      <c r="AM4147" s="16">
        <v>61200.000000000007</v>
      </c>
      <c r="AN4147" s="16">
        <f t="shared" si="940"/>
        <v>170220</v>
      </c>
      <c r="AO4147" s="12" t="s">
        <v>1486</v>
      </c>
      <c r="AP4147" s="16">
        <v>0.6</v>
      </c>
      <c r="AQ4147" s="16" t="s">
        <v>204</v>
      </c>
      <c r="AR4147" s="16" t="s">
        <v>5146</v>
      </c>
      <c r="AS4147" s="16" t="s">
        <v>5147</v>
      </c>
      <c r="AT4147" s="16" t="s">
        <v>5148</v>
      </c>
      <c r="BC4147" s="16">
        <v>0.6</v>
      </c>
      <c r="BD4147" s="16">
        <f t="shared" si="941"/>
        <v>2.1</v>
      </c>
      <c r="BE4147" s="16">
        <f t="shared" si="942"/>
        <v>1063.875</v>
      </c>
      <c r="BG4147" s="16">
        <f t="shared" si="943"/>
        <v>720</v>
      </c>
      <c r="BH4147" s="16">
        <f t="shared" si="944"/>
        <v>384</v>
      </c>
      <c r="BI4147" s="16">
        <f t="shared" si="945"/>
        <v>4.8</v>
      </c>
    </row>
    <row r="4148" spans="1:61" x14ac:dyDescent="0.35">
      <c r="A4148">
        <v>4147</v>
      </c>
      <c r="B4148" t="s">
        <v>360</v>
      </c>
      <c r="C4148" t="s">
        <v>5953</v>
      </c>
      <c r="D4148" s="15" t="s">
        <v>4675</v>
      </c>
      <c r="E4148" s="12" t="s">
        <v>98</v>
      </c>
      <c r="G4148" s="12" t="s">
        <v>1453</v>
      </c>
      <c r="H4148" s="12" t="s">
        <v>91</v>
      </c>
      <c r="I4148" s="12" t="s">
        <v>363</v>
      </c>
      <c r="J4148" s="12" t="s">
        <v>5454</v>
      </c>
      <c r="K4148" s="12" t="s">
        <v>5454</v>
      </c>
      <c r="N4148" s="16" t="s">
        <v>206</v>
      </c>
      <c r="O4148" s="16" t="s">
        <v>5149</v>
      </c>
      <c r="P4148" s="12" t="s">
        <v>482</v>
      </c>
      <c r="Q4148" s="16">
        <v>2023</v>
      </c>
      <c r="R4148" s="16">
        <v>1.46</v>
      </c>
      <c r="S4148" s="16">
        <v>2</v>
      </c>
      <c r="T4148" s="16">
        <v>0</v>
      </c>
      <c r="U4148" s="16" t="s">
        <v>5150</v>
      </c>
      <c r="V4148" s="12" t="s">
        <v>204</v>
      </c>
      <c r="W4148" s="12" t="s">
        <v>204</v>
      </c>
      <c r="X4148" s="16">
        <v>1</v>
      </c>
      <c r="Z4148" s="16">
        <v>1.46</v>
      </c>
      <c r="AA4148" s="16">
        <f t="shared" si="946"/>
        <v>175.2</v>
      </c>
      <c r="AB4148" s="16" t="s">
        <v>2114</v>
      </c>
      <c r="AC4148" s="16" t="s">
        <v>5145</v>
      </c>
      <c r="AD4148" s="16">
        <v>61319.999999999993</v>
      </c>
      <c r="AE4148" s="16">
        <v>511</v>
      </c>
      <c r="AF4148" s="16">
        <v>191625</v>
      </c>
      <c r="AG4148" s="16">
        <v>146</v>
      </c>
      <c r="AH4148" s="12">
        <v>47596</v>
      </c>
      <c r="AI4148" s="16">
        <f t="shared" si="936"/>
        <v>8.76</v>
      </c>
      <c r="AJ4148" s="16">
        <f t="shared" si="937"/>
        <v>5037</v>
      </c>
      <c r="AK4148" s="16">
        <f t="shared" si="938"/>
        <v>730</v>
      </c>
      <c r="AL4148" s="16">
        <f t="shared" si="939"/>
        <v>7300</v>
      </c>
      <c r="AM4148" s="16">
        <v>61200.000000000007</v>
      </c>
      <c r="AN4148" s="16">
        <f t="shared" si="940"/>
        <v>326482</v>
      </c>
      <c r="AO4148" s="12" t="s">
        <v>1486</v>
      </c>
      <c r="AP4148" s="16">
        <v>1.46</v>
      </c>
      <c r="AQ4148" s="16" t="s">
        <v>204</v>
      </c>
      <c r="AR4148" s="16" t="s">
        <v>5146</v>
      </c>
      <c r="AS4148" s="16" t="s">
        <v>5147</v>
      </c>
      <c r="AT4148" s="16" t="s">
        <v>5148</v>
      </c>
      <c r="BC4148" s="16">
        <v>1.46</v>
      </c>
      <c r="BD4148" s="16">
        <f t="shared" si="941"/>
        <v>5.1099999999999994</v>
      </c>
      <c r="BE4148" s="16">
        <f t="shared" si="942"/>
        <v>2040.5125</v>
      </c>
      <c r="BG4148" s="16">
        <f t="shared" si="943"/>
        <v>1752</v>
      </c>
      <c r="BH4148" s="16">
        <f t="shared" si="944"/>
        <v>934.4</v>
      </c>
      <c r="BI4148" s="16">
        <f t="shared" si="945"/>
        <v>11.68</v>
      </c>
    </row>
    <row r="4149" spans="1:61" x14ac:dyDescent="0.35">
      <c r="A4149">
        <v>4148</v>
      </c>
      <c r="B4149" t="s">
        <v>360</v>
      </c>
      <c r="C4149" t="s">
        <v>5954</v>
      </c>
      <c r="D4149" s="15" t="s">
        <v>4676</v>
      </c>
      <c r="E4149" s="12" t="s">
        <v>93</v>
      </c>
      <c r="G4149" s="12" t="s">
        <v>1453</v>
      </c>
      <c r="H4149" s="12" t="s">
        <v>91</v>
      </c>
      <c r="I4149" s="12" t="s">
        <v>363</v>
      </c>
      <c r="J4149" s="12" t="s">
        <v>5454</v>
      </c>
      <c r="K4149" s="12" t="s">
        <v>5454</v>
      </c>
      <c r="N4149" s="16" t="s">
        <v>206</v>
      </c>
      <c r="O4149" s="16" t="s">
        <v>5151</v>
      </c>
      <c r="P4149" s="12" t="s">
        <v>482</v>
      </c>
      <c r="Q4149" s="16">
        <v>2023</v>
      </c>
      <c r="R4149" s="16">
        <v>1.2</v>
      </c>
      <c r="T4149" s="16">
        <v>0</v>
      </c>
      <c r="U4149" s="16" t="s">
        <v>5152</v>
      </c>
      <c r="V4149" s="12" t="s">
        <v>204</v>
      </c>
      <c r="W4149" s="12" t="s">
        <v>204</v>
      </c>
      <c r="X4149" s="16">
        <v>1</v>
      </c>
      <c r="Z4149" s="16">
        <v>1.2</v>
      </c>
      <c r="AA4149" s="16">
        <v>144</v>
      </c>
      <c r="AB4149" s="16" t="s">
        <v>2114</v>
      </c>
      <c r="AC4149" s="16" t="s">
        <v>5145</v>
      </c>
      <c r="AD4149" s="16">
        <v>50400</v>
      </c>
      <c r="AE4149" s="16">
        <v>420</v>
      </c>
      <c r="AF4149" s="16">
        <v>157500</v>
      </c>
      <c r="AG4149" s="16">
        <v>120</v>
      </c>
      <c r="AH4149" s="12">
        <v>39120</v>
      </c>
      <c r="AI4149" s="16">
        <f t="shared" si="936"/>
        <v>7.1999999999999993</v>
      </c>
      <c r="AJ4149" s="16">
        <f t="shared" si="937"/>
        <v>4140</v>
      </c>
      <c r="AK4149" s="16">
        <f t="shared" si="938"/>
        <v>600</v>
      </c>
      <c r="AL4149" s="16">
        <f t="shared" si="939"/>
        <v>6000</v>
      </c>
      <c r="AM4149" s="16">
        <v>61200.000000000007</v>
      </c>
      <c r="AN4149" s="16">
        <f t="shared" si="940"/>
        <v>279240</v>
      </c>
      <c r="AO4149" s="12" t="s">
        <v>1486</v>
      </c>
      <c r="AP4149" s="16">
        <v>1.2</v>
      </c>
      <c r="AQ4149" s="16" t="s">
        <v>204</v>
      </c>
      <c r="AR4149" s="16" t="s">
        <v>5146</v>
      </c>
      <c r="AS4149" s="16" t="s">
        <v>5147</v>
      </c>
      <c r="AT4149" s="16" t="s">
        <v>5148</v>
      </c>
      <c r="BC4149" s="16">
        <v>1.2</v>
      </c>
      <c r="BD4149" s="16">
        <f t="shared" si="941"/>
        <v>4.2</v>
      </c>
      <c r="BE4149" s="16">
        <f t="shared" si="942"/>
        <v>1745.25</v>
      </c>
      <c r="BG4149" s="16">
        <f t="shared" si="943"/>
        <v>1440</v>
      </c>
      <c r="BH4149" s="16">
        <f t="shared" si="944"/>
        <v>768</v>
      </c>
      <c r="BI4149" s="16">
        <f t="shared" si="945"/>
        <v>9.6</v>
      </c>
    </row>
    <row r="4150" spans="1:61" x14ac:dyDescent="0.35">
      <c r="A4150">
        <v>4149</v>
      </c>
      <c r="B4150" t="s">
        <v>360</v>
      </c>
      <c r="C4150" t="s">
        <v>5955</v>
      </c>
      <c r="D4150" s="15" t="s">
        <v>4677</v>
      </c>
      <c r="E4150" s="12" t="s">
        <v>98</v>
      </c>
      <c r="G4150" s="12" t="s">
        <v>1453</v>
      </c>
      <c r="H4150" s="12" t="s">
        <v>91</v>
      </c>
      <c r="I4150" s="12" t="s">
        <v>363</v>
      </c>
      <c r="J4150" s="12" t="s">
        <v>5454</v>
      </c>
      <c r="K4150" s="12" t="s">
        <v>5454</v>
      </c>
      <c r="N4150" s="16" t="s">
        <v>206</v>
      </c>
      <c r="O4150" s="16" t="s">
        <v>5151</v>
      </c>
      <c r="P4150" s="12" t="s">
        <v>482</v>
      </c>
      <c r="Q4150" s="16">
        <v>2023</v>
      </c>
      <c r="R4150" s="16">
        <v>0.34</v>
      </c>
      <c r="T4150" s="16">
        <v>0</v>
      </c>
      <c r="U4150" s="16" t="s">
        <v>5152</v>
      </c>
      <c r="V4150" s="12" t="s">
        <v>204</v>
      </c>
      <c r="W4150" s="12" t="s">
        <v>204</v>
      </c>
      <c r="X4150" s="16">
        <v>1</v>
      </c>
      <c r="Z4150" s="16">
        <v>0.34</v>
      </c>
      <c r="AA4150" s="16">
        <v>40.800000000000004</v>
      </c>
      <c r="AB4150" s="16" t="s">
        <v>2114</v>
      </c>
      <c r="AC4150" s="16" t="s">
        <v>5145</v>
      </c>
      <c r="AD4150" s="16">
        <v>14280.000000000002</v>
      </c>
      <c r="AE4150" s="16">
        <v>119.00000000000001</v>
      </c>
      <c r="AF4150" s="16">
        <v>44625.000000000007</v>
      </c>
      <c r="AG4150" s="16">
        <v>34</v>
      </c>
      <c r="AH4150" s="12">
        <v>11084</v>
      </c>
      <c r="AI4150" s="16">
        <f t="shared" si="936"/>
        <v>2.04</v>
      </c>
      <c r="AJ4150" s="16">
        <f t="shared" si="937"/>
        <v>1173</v>
      </c>
      <c r="AK4150" s="16">
        <f t="shared" si="938"/>
        <v>170</v>
      </c>
      <c r="AL4150" s="16">
        <f t="shared" si="939"/>
        <v>1700.0000000000002</v>
      </c>
      <c r="AM4150" s="16">
        <v>61200.000000000007</v>
      </c>
      <c r="AN4150" s="16">
        <f t="shared" si="940"/>
        <v>122978.00000000001</v>
      </c>
      <c r="AO4150" s="12" t="s">
        <v>1486</v>
      </c>
      <c r="AP4150" s="16">
        <v>0.34</v>
      </c>
      <c r="AQ4150" s="16" t="s">
        <v>204</v>
      </c>
      <c r="AR4150" s="16" t="s">
        <v>5146</v>
      </c>
      <c r="AS4150" s="16" t="s">
        <v>5147</v>
      </c>
      <c r="AT4150" s="16" t="s">
        <v>5148</v>
      </c>
      <c r="BC4150" s="16">
        <v>0.34</v>
      </c>
      <c r="BD4150" s="16">
        <f t="shared" si="941"/>
        <v>1.1900000000000002</v>
      </c>
      <c r="BE4150" s="16">
        <f t="shared" si="942"/>
        <v>768.61250000000007</v>
      </c>
      <c r="BG4150" s="16">
        <f t="shared" si="943"/>
        <v>408.00000000000006</v>
      </c>
      <c r="BH4150" s="16">
        <f t="shared" si="944"/>
        <v>217.60000000000002</v>
      </c>
      <c r="BI4150" s="16">
        <f t="shared" si="945"/>
        <v>2.72</v>
      </c>
    </row>
    <row r="4151" spans="1:61" x14ac:dyDescent="0.35">
      <c r="A4151">
        <v>4150</v>
      </c>
      <c r="B4151" t="s">
        <v>360</v>
      </c>
      <c r="C4151" t="s">
        <v>5956</v>
      </c>
      <c r="D4151" s="15" t="s">
        <v>4678</v>
      </c>
      <c r="E4151" s="12" t="s">
        <v>93</v>
      </c>
      <c r="G4151" s="12" t="s">
        <v>1453</v>
      </c>
      <c r="H4151" s="12" t="s">
        <v>91</v>
      </c>
      <c r="I4151" s="12" t="s">
        <v>363</v>
      </c>
      <c r="J4151" s="12" t="s">
        <v>5454</v>
      </c>
      <c r="K4151" s="12" t="s">
        <v>5454</v>
      </c>
      <c r="N4151" s="16" t="s">
        <v>206</v>
      </c>
      <c r="O4151" s="16" t="s">
        <v>5151</v>
      </c>
      <c r="P4151" s="12" t="s">
        <v>482</v>
      </c>
      <c r="Q4151" s="16">
        <v>2023</v>
      </c>
      <c r="R4151" s="16">
        <v>1.4</v>
      </c>
      <c r="T4151" s="16">
        <v>0</v>
      </c>
      <c r="U4151" s="16" t="s">
        <v>5152</v>
      </c>
      <c r="V4151" s="12" t="s">
        <v>204</v>
      </c>
      <c r="W4151" s="12" t="s">
        <v>204</v>
      </c>
      <c r="X4151" s="16">
        <v>1</v>
      </c>
      <c r="Z4151" s="16">
        <v>1.4</v>
      </c>
      <c r="AA4151" s="16">
        <v>168</v>
      </c>
      <c r="AB4151" s="16" t="s">
        <v>2114</v>
      </c>
      <c r="AC4151" s="16" t="s">
        <v>5145</v>
      </c>
      <c r="AD4151" s="16">
        <v>58800</v>
      </c>
      <c r="AE4151" s="16">
        <v>489.99999999999994</v>
      </c>
      <c r="AF4151" s="16">
        <v>183749.99999999997</v>
      </c>
      <c r="AG4151" s="16">
        <v>140</v>
      </c>
      <c r="AH4151" s="12">
        <v>45640</v>
      </c>
      <c r="AI4151" s="16">
        <f t="shared" si="936"/>
        <v>8.3999999999999986</v>
      </c>
      <c r="AJ4151" s="16">
        <f t="shared" si="937"/>
        <v>4830</v>
      </c>
      <c r="AK4151" s="16">
        <f t="shared" si="938"/>
        <v>700</v>
      </c>
      <c r="AL4151" s="16">
        <f t="shared" si="939"/>
        <v>7000</v>
      </c>
      <c r="AM4151" s="16">
        <v>61200.000000000007</v>
      </c>
      <c r="AN4151" s="16">
        <f t="shared" si="940"/>
        <v>315580</v>
      </c>
      <c r="AO4151" s="12" t="s">
        <v>1486</v>
      </c>
      <c r="AP4151" s="16">
        <v>1.4</v>
      </c>
      <c r="AQ4151" s="16" t="s">
        <v>204</v>
      </c>
      <c r="AR4151" s="16" t="s">
        <v>5146</v>
      </c>
      <c r="AS4151" s="16" t="s">
        <v>5147</v>
      </c>
      <c r="AT4151" s="16" t="s">
        <v>5148</v>
      </c>
      <c r="BC4151" s="16">
        <v>1.4</v>
      </c>
      <c r="BD4151" s="16">
        <f t="shared" si="941"/>
        <v>4.8999999999999995</v>
      </c>
      <c r="BE4151" s="16">
        <f t="shared" si="942"/>
        <v>1972.375</v>
      </c>
      <c r="BG4151" s="16">
        <f t="shared" si="943"/>
        <v>1680</v>
      </c>
      <c r="BH4151" s="16">
        <f t="shared" si="944"/>
        <v>896</v>
      </c>
      <c r="BI4151" s="16">
        <f t="shared" si="945"/>
        <v>11.2</v>
      </c>
    </row>
    <row r="4152" spans="1:61" x14ac:dyDescent="0.35">
      <c r="A4152">
        <v>4151</v>
      </c>
      <c r="B4152" t="s">
        <v>360</v>
      </c>
      <c r="C4152" t="s">
        <v>5957</v>
      </c>
      <c r="D4152" s="15" t="s">
        <v>4679</v>
      </c>
      <c r="E4152" s="12" t="s">
        <v>98</v>
      </c>
      <c r="G4152" s="12" t="s">
        <v>1453</v>
      </c>
      <c r="H4152" s="12" t="s">
        <v>91</v>
      </c>
      <c r="I4152" s="12" t="s">
        <v>363</v>
      </c>
      <c r="J4152" s="12" t="s">
        <v>5454</v>
      </c>
      <c r="K4152" s="12" t="s">
        <v>5454</v>
      </c>
      <c r="N4152" s="16" t="s">
        <v>206</v>
      </c>
      <c r="O4152" s="16" t="s">
        <v>5151</v>
      </c>
      <c r="P4152" s="12" t="s">
        <v>482</v>
      </c>
      <c r="Q4152" s="16">
        <v>2023</v>
      </c>
      <c r="R4152" s="16">
        <v>1.2</v>
      </c>
      <c r="T4152" s="16">
        <v>0</v>
      </c>
      <c r="U4152" s="16" t="s">
        <v>5152</v>
      </c>
      <c r="V4152" s="12" t="s">
        <v>204</v>
      </c>
      <c r="W4152" s="12" t="s">
        <v>204</v>
      </c>
      <c r="X4152" s="16">
        <v>1</v>
      </c>
      <c r="Z4152" s="16">
        <v>1.2</v>
      </c>
      <c r="AA4152" s="16">
        <v>144</v>
      </c>
      <c r="AB4152" s="16" t="s">
        <v>2114</v>
      </c>
      <c r="AC4152" s="16" t="s">
        <v>5145</v>
      </c>
      <c r="AD4152" s="16">
        <v>50400</v>
      </c>
      <c r="AE4152" s="16">
        <v>420</v>
      </c>
      <c r="AF4152" s="16">
        <v>157500</v>
      </c>
      <c r="AG4152" s="16">
        <v>120</v>
      </c>
      <c r="AH4152" s="12">
        <v>39120</v>
      </c>
      <c r="AI4152" s="16">
        <f t="shared" si="936"/>
        <v>7.1999999999999993</v>
      </c>
      <c r="AJ4152" s="16">
        <f t="shared" si="937"/>
        <v>4140</v>
      </c>
      <c r="AK4152" s="16">
        <f t="shared" si="938"/>
        <v>600</v>
      </c>
      <c r="AL4152" s="16">
        <f t="shared" si="939"/>
        <v>6000</v>
      </c>
      <c r="AM4152" s="16">
        <v>61200.000000000007</v>
      </c>
      <c r="AN4152" s="16">
        <f t="shared" si="940"/>
        <v>279240</v>
      </c>
      <c r="AO4152" s="12" t="s">
        <v>1486</v>
      </c>
      <c r="AP4152" s="16">
        <v>1.2</v>
      </c>
      <c r="AQ4152" s="16" t="s">
        <v>204</v>
      </c>
      <c r="AR4152" s="16" t="s">
        <v>5146</v>
      </c>
      <c r="AS4152" s="16" t="s">
        <v>5147</v>
      </c>
      <c r="AT4152" s="16" t="s">
        <v>5148</v>
      </c>
      <c r="BC4152" s="16">
        <v>1.2</v>
      </c>
      <c r="BD4152" s="16">
        <f t="shared" si="941"/>
        <v>4.2</v>
      </c>
      <c r="BE4152" s="16">
        <f t="shared" si="942"/>
        <v>1745.25</v>
      </c>
      <c r="BG4152" s="16">
        <f t="shared" si="943"/>
        <v>1440</v>
      </c>
      <c r="BH4152" s="16">
        <f t="shared" si="944"/>
        <v>768</v>
      </c>
      <c r="BI4152" s="16">
        <f t="shared" si="945"/>
        <v>9.6</v>
      </c>
    </row>
    <row r="4153" spans="1:61" x14ac:dyDescent="0.35">
      <c r="A4153">
        <v>4152</v>
      </c>
      <c r="B4153" t="s">
        <v>360</v>
      </c>
      <c r="C4153" t="s">
        <v>5958</v>
      </c>
      <c r="D4153" s="15" t="s">
        <v>4680</v>
      </c>
      <c r="E4153" s="12" t="s">
        <v>93</v>
      </c>
      <c r="G4153" s="12" t="s">
        <v>1453</v>
      </c>
      <c r="H4153" s="12" t="s">
        <v>91</v>
      </c>
      <c r="I4153" s="12" t="s">
        <v>363</v>
      </c>
      <c r="J4153" s="12" t="s">
        <v>5454</v>
      </c>
      <c r="K4153" s="12" t="s">
        <v>5454</v>
      </c>
      <c r="N4153" s="16" t="s">
        <v>206</v>
      </c>
      <c r="O4153" s="16" t="s">
        <v>5151</v>
      </c>
      <c r="P4153" s="12" t="s">
        <v>482</v>
      </c>
      <c r="Q4153" s="16">
        <v>2023</v>
      </c>
      <c r="R4153" s="16">
        <v>0.85</v>
      </c>
      <c r="T4153" s="16">
        <v>0</v>
      </c>
      <c r="U4153" s="16" t="s">
        <v>5152</v>
      </c>
      <c r="V4153" s="12" t="s">
        <v>204</v>
      </c>
      <c r="W4153" s="12" t="s">
        <v>204</v>
      </c>
      <c r="X4153" s="16">
        <v>1</v>
      </c>
      <c r="Z4153" s="16">
        <v>0.85</v>
      </c>
      <c r="AA4153" s="16">
        <v>102</v>
      </c>
      <c r="AB4153" s="16" t="s">
        <v>2114</v>
      </c>
      <c r="AC4153" s="16" t="s">
        <v>5145</v>
      </c>
      <c r="AD4153" s="16">
        <v>35700</v>
      </c>
      <c r="AE4153" s="16">
        <v>297.5</v>
      </c>
      <c r="AF4153" s="16">
        <v>111562.5</v>
      </c>
      <c r="AG4153" s="16">
        <v>85</v>
      </c>
      <c r="AH4153" s="12">
        <v>27710</v>
      </c>
      <c r="AI4153" s="16">
        <f t="shared" si="936"/>
        <v>5.0999999999999996</v>
      </c>
      <c r="AJ4153" s="16">
        <f t="shared" si="937"/>
        <v>2932.5</v>
      </c>
      <c r="AK4153" s="16">
        <f t="shared" si="938"/>
        <v>425</v>
      </c>
      <c r="AL4153" s="16">
        <f t="shared" si="939"/>
        <v>4250</v>
      </c>
      <c r="AM4153" s="16">
        <v>61200.000000000007</v>
      </c>
      <c r="AN4153" s="16">
        <f t="shared" si="940"/>
        <v>215645</v>
      </c>
      <c r="AO4153" s="12" t="s">
        <v>1486</v>
      </c>
      <c r="AP4153" s="16">
        <v>0.85</v>
      </c>
      <c r="AQ4153" s="16" t="s">
        <v>204</v>
      </c>
      <c r="AR4153" s="16" t="s">
        <v>5146</v>
      </c>
      <c r="AS4153" s="16" t="s">
        <v>5147</v>
      </c>
      <c r="AT4153" s="16" t="s">
        <v>5148</v>
      </c>
      <c r="BC4153" s="16">
        <v>0.85</v>
      </c>
      <c r="BD4153" s="16">
        <f t="shared" si="941"/>
        <v>2.9750000000000001</v>
      </c>
      <c r="BE4153" s="16">
        <f t="shared" si="942"/>
        <v>1347.78125</v>
      </c>
      <c r="BG4153" s="16">
        <f t="shared" si="943"/>
        <v>1020</v>
      </c>
      <c r="BH4153" s="16">
        <f t="shared" si="944"/>
        <v>544</v>
      </c>
      <c r="BI4153" s="16">
        <f t="shared" si="945"/>
        <v>6.8</v>
      </c>
    </row>
    <row r="4154" spans="1:61" x14ac:dyDescent="0.35">
      <c r="A4154">
        <v>4153</v>
      </c>
      <c r="B4154" t="s">
        <v>360</v>
      </c>
      <c r="C4154" t="s">
        <v>5959</v>
      </c>
      <c r="D4154" s="15" t="s">
        <v>4681</v>
      </c>
      <c r="E4154" s="12" t="s">
        <v>93</v>
      </c>
      <c r="G4154" s="12" t="s">
        <v>1453</v>
      </c>
      <c r="H4154" s="12" t="s">
        <v>91</v>
      </c>
      <c r="I4154" s="12" t="s">
        <v>363</v>
      </c>
      <c r="J4154" s="12" t="s">
        <v>5454</v>
      </c>
      <c r="K4154" s="12" t="s">
        <v>5454</v>
      </c>
      <c r="N4154" s="16" t="s">
        <v>206</v>
      </c>
      <c r="O4154" s="16" t="s">
        <v>5151</v>
      </c>
      <c r="P4154" s="12" t="s">
        <v>482</v>
      </c>
      <c r="Q4154" s="16">
        <v>2023</v>
      </c>
      <c r="R4154" s="16">
        <v>0.3</v>
      </c>
      <c r="T4154" s="16">
        <v>0</v>
      </c>
      <c r="U4154" s="16" t="s">
        <v>5152</v>
      </c>
      <c r="V4154" s="12" t="s">
        <v>204</v>
      </c>
      <c r="W4154" s="12" t="s">
        <v>204</v>
      </c>
      <c r="X4154" s="16">
        <v>1</v>
      </c>
      <c r="Z4154" s="16">
        <v>0.3</v>
      </c>
      <c r="AA4154" s="16">
        <v>36</v>
      </c>
      <c r="AB4154" s="16" t="s">
        <v>2114</v>
      </c>
      <c r="AC4154" s="16" t="s">
        <v>5145</v>
      </c>
      <c r="AD4154" s="16">
        <v>12600</v>
      </c>
      <c r="AE4154" s="16">
        <v>105</v>
      </c>
      <c r="AF4154" s="16">
        <v>39375</v>
      </c>
      <c r="AG4154" s="16">
        <v>30</v>
      </c>
      <c r="AH4154" s="12">
        <v>9780</v>
      </c>
      <c r="AI4154" s="16">
        <f t="shared" si="936"/>
        <v>1.7999999999999998</v>
      </c>
      <c r="AJ4154" s="16">
        <f t="shared" si="937"/>
        <v>1035</v>
      </c>
      <c r="AK4154" s="16">
        <f t="shared" si="938"/>
        <v>150</v>
      </c>
      <c r="AL4154" s="16">
        <f t="shared" si="939"/>
        <v>1500</v>
      </c>
      <c r="AM4154" s="16">
        <v>61200.000000000007</v>
      </c>
      <c r="AN4154" s="16">
        <f t="shared" si="940"/>
        <v>115710</v>
      </c>
      <c r="AO4154" s="12" t="s">
        <v>1486</v>
      </c>
      <c r="AP4154" s="16">
        <v>0.3</v>
      </c>
      <c r="AQ4154" s="16" t="s">
        <v>204</v>
      </c>
      <c r="AR4154" s="16" t="s">
        <v>5146</v>
      </c>
      <c r="AS4154" s="16" t="s">
        <v>5147</v>
      </c>
      <c r="AT4154" s="16" t="s">
        <v>5148</v>
      </c>
      <c r="BC4154" s="16">
        <v>0.3</v>
      </c>
      <c r="BD4154" s="16">
        <f t="shared" si="941"/>
        <v>1.05</v>
      </c>
      <c r="BE4154" s="16">
        <f t="shared" si="942"/>
        <v>723.1875</v>
      </c>
      <c r="BG4154" s="16">
        <f t="shared" si="943"/>
        <v>360</v>
      </c>
      <c r="BH4154" s="16">
        <f t="shared" si="944"/>
        <v>192</v>
      </c>
      <c r="BI4154" s="16">
        <f t="shared" si="945"/>
        <v>2.4</v>
      </c>
    </row>
    <row r="4155" spans="1:61" x14ac:dyDescent="0.35">
      <c r="A4155">
        <v>4154</v>
      </c>
      <c r="B4155" t="s">
        <v>360</v>
      </c>
      <c r="C4155" t="s">
        <v>5960</v>
      </c>
      <c r="D4155" s="15" t="s">
        <v>4682</v>
      </c>
      <c r="E4155" s="12" t="s">
        <v>98</v>
      </c>
      <c r="G4155" s="12" t="s">
        <v>1453</v>
      </c>
      <c r="H4155" s="12" t="s">
        <v>91</v>
      </c>
      <c r="I4155" s="12" t="s">
        <v>363</v>
      </c>
      <c r="J4155" s="12" t="s">
        <v>5454</v>
      </c>
      <c r="K4155" s="12" t="s">
        <v>5454</v>
      </c>
      <c r="N4155" s="16" t="s">
        <v>206</v>
      </c>
      <c r="O4155" s="16" t="s">
        <v>5151</v>
      </c>
      <c r="P4155" s="12" t="s">
        <v>482</v>
      </c>
      <c r="Q4155" s="16">
        <v>2023</v>
      </c>
      <c r="R4155" s="16">
        <v>1.8</v>
      </c>
      <c r="T4155" s="16">
        <v>0</v>
      </c>
      <c r="U4155" s="16" t="s">
        <v>5152</v>
      </c>
      <c r="V4155" s="12" t="s">
        <v>204</v>
      </c>
      <c r="W4155" s="12" t="s">
        <v>204</v>
      </c>
      <c r="X4155" s="16">
        <v>1</v>
      </c>
      <c r="Z4155" s="16">
        <v>1.8</v>
      </c>
      <c r="AA4155" s="16">
        <v>216</v>
      </c>
      <c r="AB4155" s="16" t="s">
        <v>2114</v>
      </c>
      <c r="AC4155" s="16" t="s">
        <v>5145</v>
      </c>
      <c r="AD4155" s="16">
        <v>75600</v>
      </c>
      <c r="AE4155" s="16">
        <v>630</v>
      </c>
      <c r="AF4155" s="16">
        <v>236250</v>
      </c>
      <c r="AG4155" s="16">
        <v>180</v>
      </c>
      <c r="AH4155" s="12">
        <v>58680</v>
      </c>
      <c r="AI4155" s="16">
        <f t="shared" si="936"/>
        <v>10.8</v>
      </c>
      <c r="AJ4155" s="16">
        <f t="shared" si="937"/>
        <v>6210</v>
      </c>
      <c r="AK4155" s="16">
        <f t="shared" si="938"/>
        <v>900</v>
      </c>
      <c r="AL4155" s="16">
        <f t="shared" si="939"/>
        <v>9000</v>
      </c>
      <c r="AM4155" s="16">
        <v>61200.000000000007</v>
      </c>
      <c r="AN4155" s="16">
        <f t="shared" si="940"/>
        <v>388260</v>
      </c>
      <c r="AO4155" s="12" t="s">
        <v>1486</v>
      </c>
      <c r="AP4155" s="16">
        <v>1.8</v>
      </c>
      <c r="AQ4155" s="16" t="s">
        <v>204</v>
      </c>
      <c r="AR4155" s="16" t="s">
        <v>5146</v>
      </c>
      <c r="AS4155" s="16" t="s">
        <v>5147</v>
      </c>
      <c r="AT4155" s="16" t="s">
        <v>5148</v>
      </c>
      <c r="BC4155" s="16">
        <v>1.8</v>
      </c>
      <c r="BD4155" s="16">
        <f t="shared" si="941"/>
        <v>6.3</v>
      </c>
      <c r="BE4155" s="16">
        <f t="shared" si="942"/>
        <v>2426.625</v>
      </c>
      <c r="BG4155" s="16">
        <f t="shared" si="943"/>
        <v>2160</v>
      </c>
      <c r="BH4155" s="16">
        <f t="shared" si="944"/>
        <v>1152</v>
      </c>
      <c r="BI4155" s="16">
        <f t="shared" si="945"/>
        <v>14.4</v>
      </c>
    </row>
    <row r="4156" spans="1:61" x14ac:dyDescent="0.35">
      <c r="A4156">
        <v>4155</v>
      </c>
      <c r="B4156" t="s">
        <v>360</v>
      </c>
      <c r="C4156" t="s">
        <v>5961</v>
      </c>
      <c r="D4156" s="15" t="s">
        <v>4683</v>
      </c>
      <c r="E4156" s="12" t="s">
        <v>98</v>
      </c>
      <c r="G4156" s="12" t="s">
        <v>1453</v>
      </c>
      <c r="H4156" s="12" t="s">
        <v>91</v>
      </c>
      <c r="I4156" s="12" t="s">
        <v>363</v>
      </c>
      <c r="J4156" s="12" t="s">
        <v>5454</v>
      </c>
      <c r="K4156" s="12" t="s">
        <v>5454</v>
      </c>
      <c r="N4156" s="16" t="s">
        <v>206</v>
      </c>
      <c r="O4156" s="16" t="s">
        <v>5151</v>
      </c>
      <c r="P4156" s="12" t="s">
        <v>482</v>
      </c>
      <c r="Q4156" s="16">
        <v>2023</v>
      </c>
      <c r="R4156" s="16">
        <v>0.5</v>
      </c>
      <c r="T4156" s="16">
        <v>0</v>
      </c>
      <c r="U4156" s="16" t="s">
        <v>5152</v>
      </c>
      <c r="V4156" s="12" t="s">
        <v>204</v>
      </c>
      <c r="W4156" s="12" t="s">
        <v>204</v>
      </c>
      <c r="X4156" s="16">
        <v>1</v>
      </c>
      <c r="Z4156" s="16">
        <v>0.5</v>
      </c>
      <c r="AA4156" s="16">
        <v>60</v>
      </c>
      <c r="AB4156" s="16" t="s">
        <v>2114</v>
      </c>
      <c r="AC4156" s="16" t="s">
        <v>5145</v>
      </c>
      <c r="AD4156" s="16">
        <v>21000</v>
      </c>
      <c r="AE4156" s="16">
        <v>175</v>
      </c>
      <c r="AF4156" s="16">
        <v>65625</v>
      </c>
      <c r="AG4156" s="16">
        <v>50</v>
      </c>
      <c r="AH4156" s="12">
        <v>16300</v>
      </c>
      <c r="AI4156" s="16">
        <f t="shared" si="936"/>
        <v>3</v>
      </c>
      <c r="AJ4156" s="16">
        <f t="shared" si="937"/>
        <v>1725</v>
      </c>
      <c r="AK4156" s="16">
        <f t="shared" si="938"/>
        <v>250</v>
      </c>
      <c r="AL4156" s="16">
        <f t="shared" si="939"/>
        <v>2500</v>
      </c>
      <c r="AM4156" s="16">
        <v>61200.000000000007</v>
      </c>
      <c r="AN4156" s="16">
        <f t="shared" si="940"/>
        <v>152050</v>
      </c>
      <c r="AO4156" s="12" t="s">
        <v>1486</v>
      </c>
      <c r="AP4156" s="16">
        <v>0.5</v>
      </c>
      <c r="AQ4156" s="16" t="s">
        <v>204</v>
      </c>
      <c r="AR4156" s="16" t="s">
        <v>5146</v>
      </c>
      <c r="AS4156" s="16" t="s">
        <v>5147</v>
      </c>
      <c r="AT4156" s="16" t="s">
        <v>5148</v>
      </c>
      <c r="BC4156" s="16">
        <v>0.5</v>
      </c>
      <c r="BD4156" s="16">
        <f t="shared" si="941"/>
        <v>1.75</v>
      </c>
      <c r="BE4156" s="16">
        <f t="shared" si="942"/>
        <v>950.3125</v>
      </c>
      <c r="BG4156" s="16">
        <f t="shared" si="943"/>
        <v>600</v>
      </c>
      <c r="BH4156" s="16">
        <f t="shared" si="944"/>
        <v>320</v>
      </c>
      <c r="BI4156" s="16">
        <f t="shared" si="945"/>
        <v>4</v>
      </c>
    </row>
    <row r="4157" spans="1:61" x14ac:dyDescent="0.35">
      <c r="A4157">
        <v>4156</v>
      </c>
      <c r="B4157" t="s">
        <v>360</v>
      </c>
      <c r="C4157" t="s">
        <v>5962</v>
      </c>
      <c r="D4157" s="15" t="s">
        <v>4684</v>
      </c>
      <c r="E4157" s="12" t="s">
        <v>98</v>
      </c>
      <c r="G4157" s="12" t="s">
        <v>1453</v>
      </c>
      <c r="H4157" s="12" t="s">
        <v>91</v>
      </c>
      <c r="I4157" s="12" t="s">
        <v>363</v>
      </c>
      <c r="J4157" s="12" t="s">
        <v>5454</v>
      </c>
      <c r="K4157" s="12" t="s">
        <v>5454</v>
      </c>
      <c r="N4157" s="16" t="s">
        <v>206</v>
      </c>
      <c r="O4157" s="16" t="s">
        <v>5151</v>
      </c>
      <c r="P4157" s="12" t="s">
        <v>482</v>
      </c>
      <c r="Q4157" s="16">
        <v>2023</v>
      </c>
      <c r="R4157" s="16">
        <v>2</v>
      </c>
      <c r="T4157" s="16">
        <v>0</v>
      </c>
      <c r="U4157" s="16" t="s">
        <v>5152</v>
      </c>
      <c r="V4157" s="12" t="s">
        <v>204</v>
      </c>
      <c r="W4157" s="12" t="s">
        <v>204</v>
      </c>
      <c r="X4157" s="16">
        <v>1</v>
      </c>
      <c r="Z4157" s="16">
        <v>2</v>
      </c>
      <c r="AA4157" s="16">
        <v>240</v>
      </c>
      <c r="AB4157" s="16" t="s">
        <v>2114</v>
      </c>
      <c r="AC4157" s="16" t="s">
        <v>5145</v>
      </c>
      <c r="AD4157" s="16">
        <v>84000</v>
      </c>
      <c r="AE4157" s="16">
        <v>700</v>
      </c>
      <c r="AF4157" s="16">
        <v>262500</v>
      </c>
      <c r="AG4157" s="16">
        <v>200</v>
      </c>
      <c r="AH4157" s="12">
        <v>65200</v>
      </c>
      <c r="AI4157" s="16">
        <f t="shared" si="936"/>
        <v>12</v>
      </c>
      <c r="AJ4157" s="16">
        <f t="shared" si="937"/>
        <v>6900</v>
      </c>
      <c r="AK4157" s="16">
        <f t="shared" si="938"/>
        <v>1000</v>
      </c>
      <c r="AL4157" s="16">
        <f t="shared" si="939"/>
        <v>10000</v>
      </c>
      <c r="AM4157" s="16">
        <v>61200.000000000007</v>
      </c>
      <c r="AN4157" s="16">
        <f t="shared" si="940"/>
        <v>424600</v>
      </c>
      <c r="AO4157" s="12" t="s">
        <v>1486</v>
      </c>
      <c r="AP4157" s="16">
        <v>2</v>
      </c>
      <c r="AQ4157" s="16" t="s">
        <v>204</v>
      </c>
      <c r="AR4157" s="16" t="s">
        <v>5146</v>
      </c>
      <c r="AS4157" s="16" t="s">
        <v>5147</v>
      </c>
      <c r="AT4157" s="16" t="s">
        <v>5148</v>
      </c>
      <c r="BC4157" s="16">
        <v>2</v>
      </c>
      <c r="BD4157" s="16">
        <f t="shared" si="941"/>
        <v>7</v>
      </c>
      <c r="BE4157" s="16">
        <f t="shared" si="942"/>
        <v>2653.75</v>
      </c>
      <c r="BG4157" s="16">
        <f t="shared" si="943"/>
        <v>2400</v>
      </c>
      <c r="BH4157" s="16">
        <f t="shared" si="944"/>
        <v>1280</v>
      </c>
      <c r="BI4157" s="16">
        <f t="shared" si="945"/>
        <v>16</v>
      </c>
    </row>
    <row r="4158" spans="1:61" x14ac:dyDescent="0.35">
      <c r="A4158">
        <v>4157</v>
      </c>
      <c r="B4158" t="s">
        <v>360</v>
      </c>
      <c r="C4158" t="s">
        <v>5963</v>
      </c>
      <c r="D4158" s="15" t="s">
        <v>4685</v>
      </c>
      <c r="E4158" s="12" t="s">
        <v>98</v>
      </c>
      <c r="G4158" s="12" t="s">
        <v>1453</v>
      </c>
      <c r="H4158" s="12" t="s">
        <v>91</v>
      </c>
      <c r="I4158" s="12" t="s">
        <v>363</v>
      </c>
      <c r="J4158" s="12" t="s">
        <v>5454</v>
      </c>
      <c r="K4158" s="12" t="s">
        <v>5454</v>
      </c>
      <c r="N4158" s="16" t="s">
        <v>206</v>
      </c>
      <c r="O4158" s="16" t="s">
        <v>5151</v>
      </c>
      <c r="P4158" s="12" t="s">
        <v>482</v>
      </c>
      <c r="Q4158" s="16">
        <v>2023</v>
      </c>
      <c r="R4158" s="16">
        <v>1.2</v>
      </c>
      <c r="T4158" s="16">
        <v>0</v>
      </c>
      <c r="U4158" s="16" t="s">
        <v>5152</v>
      </c>
      <c r="V4158" s="12" t="s">
        <v>204</v>
      </c>
      <c r="W4158" s="12" t="s">
        <v>204</v>
      </c>
      <c r="X4158" s="16">
        <v>1</v>
      </c>
      <c r="Z4158" s="16">
        <v>1.2</v>
      </c>
      <c r="AA4158" s="16">
        <v>144</v>
      </c>
      <c r="AB4158" s="16" t="s">
        <v>2114</v>
      </c>
      <c r="AC4158" s="16" t="s">
        <v>5145</v>
      </c>
      <c r="AD4158" s="16">
        <v>50400</v>
      </c>
      <c r="AE4158" s="16">
        <v>420</v>
      </c>
      <c r="AF4158" s="16">
        <v>157500</v>
      </c>
      <c r="AG4158" s="16">
        <v>120</v>
      </c>
      <c r="AH4158" s="12">
        <v>39120</v>
      </c>
      <c r="AI4158" s="16">
        <f t="shared" si="936"/>
        <v>7.1999999999999993</v>
      </c>
      <c r="AJ4158" s="16">
        <f t="shared" si="937"/>
        <v>4140</v>
      </c>
      <c r="AK4158" s="16">
        <f t="shared" si="938"/>
        <v>600</v>
      </c>
      <c r="AL4158" s="16">
        <f t="shared" si="939"/>
        <v>6000</v>
      </c>
      <c r="AM4158" s="16">
        <v>61200.000000000007</v>
      </c>
      <c r="AN4158" s="16">
        <f t="shared" si="940"/>
        <v>279240</v>
      </c>
      <c r="AO4158" s="12" t="s">
        <v>1486</v>
      </c>
      <c r="AP4158" s="16">
        <v>1.2</v>
      </c>
      <c r="AQ4158" s="16" t="s">
        <v>204</v>
      </c>
      <c r="AR4158" s="16" t="s">
        <v>5146</v>
      </c>
      <c r="AS4158" s="16" t="s">
        <v>5147</v>
      </c>
      <c r="AT4158" s="16" t="s">
        <v>5148</v>
      </c>
      <c r="BC4158" s="16">
        <v>1.2</v>
      </c>
      <c r="BD4158" s="16">
        <f t="shared" si="941"/>
        <v>4.2</v>
      </c>
      <c r="BE4158" s="16">
        <f t="shared" si="942"/>
        <v>1745.25</v>
      </c>
      <c r="BG4158" s="16">
        <f t="shared" si="943"/>
        <v>1440</v>
      </c>
      <c r="BH4158" s="16">
        <f t="shared" si="944"/>
        <v>768</v>
      </c>
      <c r="BI4158" s="16">
        <f t="shared" si="945"/>
        <v>9.6</v>
      </c>
    </row>
    <row r="4159" spans="1:61" x14ac:dyDescent="0.35">
      <c r="A4159">
        <v>4158</v>
      </c>
      <c r="B4159" t="s">
        <v>360</v>
      </c>
      <c r="C4159" t="s">
        <v>5964</v>
      </c>
      <c r="D4159" s="15" t="s">
        <v>4686</v>
      </c>
      <c r="E4159" s="12" t="s">
        <v>98</v>
      </c>
      <c r="G4159" s="12" t="s">
        <v>1453</v>
      </c>
      <c r="H4159" s="12" t="s">
        <v>91</v>
      </c>
      <c r="I4159" s="12" t="s">
        <v>363</v>
      </c>
      <c r="J4159" s="12" t="s">
        <v>5454</v>
      </c>
      <c r="K4159" s="12" t="s">
        <v>5454</v>
      </c>
      <c r="N4159" s="16" t="s">
        <v>206</v>
      </c>
      <c r="O4159" s="16" t="s">
        <v>5151</v>
      </c>
      <c r="P4159" s="12" t="s">
        <v>482</v>
      </c>
      <c r="Q4159" s="16">
        <v>2023</v>
      </c>
      <c r="R4159" s="16">
        <v>1.3</v>
      </c>
      <c r="T4159" s="16">
        <v>0</v>
      </c>
      <c r="U4159" s="16" t="s">
        <v>5152</v>
      </c>
      <c r="V4159" s="12" t="s">
        <v>204</v>
      </c>
      <c r="W4159" s="12" t="s">
        <v>204</v>
      </c>
      <c r="X4159" s="16">
        <v>1</v>
      </c>
      <c r="Z4159" s="16">
        <v>1.3</v>
      </c>
      <c r="AA4159" s="16">
        <v>156</v>
      </c>
      <c r="AB4159" s="16" t="s">
        <v>2114</v>
      </c>
      <c r="AC4159" s="16" t="s">
        <v>5145</v>
      </c>
      <c r="AD4159" s="16">
        <v>54600</v>
      </c>
      <c r="AE4159" s="16">
        <v>455</v>
      </c>
      <c r="AF4159" s="16">
        <v>170625</v>
      </c>
      <c r="AG4159" s="16">
        <v>130</v>
      </c>
      <c r="AH4159" s="12">
        <v>42380</v>
      </c>
      <c r="AI4159" s="16">
        <f t="shared" si="936"/>
        <v>7.8000000000000007</v>
      </c>
      <c r="AJ4159" s="16">
        <f t="shared" si="937"/>
        <v>4485</v>
      </c>
      <c r="AK4159" s="16">
        <f t="shared" si="938"/>
        <v>650</v>
      </c>
      <c r="AL4159" s="16">
        <f t="shared" si="939"/>
        <v>6500</v>
      </c>
      <c r="AM4159" s="16">
        <v>61200.000000000007</v>
      </c>
      <c r="AN4159" s="16">
        <f t="shared" si="940"/>
        <v>297410</v>
      </c>
      <c r="AO4159" s="12" t="s">
        <v>1486</v>
      </c>
      <c r="AP4159" s="16">
        <v>1.3</v>
      </c>
      <c r="AQ4159" s="16" t="s">
        <v>204</v>
      </c>
      <c r="AR4159" s="16" t="s">
        <v>5146</v>
      </c>
      <c r="AS4159" s="16" t="s">
        <v>5147</v>
      </c>
      <c r="AT4159" s="16" t="s">
        <v>5148</v>
      </c>
      <c r="BC4159" s="16">
        <v>1.3</v>
      </c>
      <c r="BD4159" s="16">
        <f t="shared" si="941"/>
        <v>4.55</v>
      </c>
      <c r="BE4159" s="16">
        <f t="shared" si="942"/>
        <v>1858.8125</v>
      </c>
      <c r="BG4159" s="16">
        <f t="shared" si="943"/>
        <v>1560</v>
      </c>
      <c r="BH4159" s="16">
        <f t="shared" si="944"/>
        <v>832</v>
      </c>
      <c r="BI4159" s="16">
        <f t="shared" si="945"/>
        <v>10.4</v>
      </c>
    </row>
    <row r="4160" spans="1:61" x14ac:dyDescent="0.35">
      <c r="A4160">
        <v>4159</v>
      </c>
      <c r="B4160" t="s">
        <v>360</v>
      </c>
      <c r="C4160" t="s">
        <v>5965</v>
      </c>
      <c r="D4160" s="15" t="s">
        <v>4687</v>
      </c>
      <c r="E4160" s="12" t="s">
        <v>98</v>
      </c>
      <c r="G4160" s="12" t="s">
        <v>1453</v>
      </c>
      <c r="H4160" s="12" t="s">
        <v>91</v>
      </c>
      <c r="I4160" s="12" t="s">
        <v>363</v>
      </c>
      <c r="J4160" s="12" t="s">
        <v>5454</v>
      </c>
      <c r="K4160" s="12" t="s">
        <v>5454</v>
      </c>
      <c r="N4160" s="16" t="s">
        <v>206</v>
      </c>
      <c r="O4160" s="16" t="s">
        <v>5151</v>
      </c>
      <c r="P4160" s="12" t="s">
        <v>482</v>
      </c>
      <c r="Q4160" s="16">
        <v>2023</v>
      </c>
      <c r="R4160" s="16">
        <v>0.6</v>
      </c>
      <c r="T4160" s="16">
        <v>0</v>
      </c>
      <c r="U4160" s="16" t="s">
        <v>5152</v>
      </c>
      <c r="V4160" s="12" t="s">
        <v>204</v>
      </c>
      <c r="W4160" s="12" t="s">
        <v>204</v>
      </c>
      <c r="X4160" s="16">
        <v>1</v>
      </c>
      <c r="Z4160" s="16">
        <v>0.6</v>
      </c>
      <c r="AA4160" s="16">
        <v>72</v>
      </c>
      <c r="AB4160" s="16" t="s">
        <v>2114</v>
      </c>
      <c r="AC4160" s="16" t="s">
        <v>5145</v>
      </c>
      <c r="AD4160" s="16">
        <v>25200</v>
      </c>
      <c r="AE4160" s="16">
        <v>210</v>
      </c>
      <c r="AF4160" s="16">
        <v>78750</v>
      </c>
      <c r="AG4160" s="16">
        <v>60</v>
      </c>
      <c r="AH4160" s="12">
        <v>19560</v>
      </c>
      <c r="AI4160" s="16">
        <f t="shared" si="936"/>
        <v>3.5999999999999996</v>
      </c>
      <c r="AJ4160" s="16">
        <f t="shared" si="937"/>
        <v>2070</v>
      </c>
      <c r="AK4160" s="16">
        <f t="shared" si="938"/>
        <v>300</v>
      </c>
      <c r="AL4160" s="16">
        <f t="shared" si="939"/>
        <v>3000</v>
      </c>
      <c r="AM4160" s="16">
        <v>61200.000000000007</v>
      </c>
      <c r="AN4160" s="16">
        <f t="shared" si="940"/>
        <v>170220</v>
      </c>
      <c r="AO4160" s="12" t="s">
        <v>1486</v>
      </c>
      <c r="AP4160" s="16">
        <v>0.6</v>
      </c>
      <c r="AQ4160" s="16" t="s">
        <v>204</v>
      </c>
      <c r="AR4160" s="16" t="s">
        <v>5146</v>
      </c>
      <c r="AS4160" s="16" t="s">
        <v>5147</v>
      </c>
      <c r="AT4160" s="16" t="s">
        <v>5148</v>
      </c>
      <c r="BC4160" s="16">
        <v>0.6</v>
      </c>
      <c r="BD4160" s="16">
        <f t="shared" si="941"/>
        <v>2.1</v>
      </c>
      <c r="BE4160" s="16">
        <f t="shared" si="942"/>
        <v>1063.875</v>
      </c>
      <c r="BG4160" s="16">
        <f t="shared" si="943"/>
        <v>720</v>
      </c>
      <c r="BH4160" s="16">
        <f t="shared" si="944"/>
        <v>384</v>
      </c>
      <c r="BI4160" s="16">
        <f t="shared" si="945"/>
        <v>4.8</v>
      </c>
    </row>
    <row r="4161" spans="1:61" x14ac:dyDescent="0.35">
      <c r="A4161">
        <v>4160</v>
      </c>
      <c r="B4161" t="s">
        <v>360</v>
      </c>
      <c r="C4161" t="s">
        <v>5966</v>
      </c>
      <c r="D4161" s="15" t="s">
        <v>4688</v>
      </c>
      <c r="E4161" s="12" t="s">
        <v>98</v>
      </c>
      <c r="G4161" s="12" t="s">
        <v>1453</v>
      </c>
      <c r="H4161" s="12" t="s">
        <v>91</v>
      </c>
      <c r="I4161" s="12" t="s">
        <v>363</v>
      </c>
      <c r="J4161" s="12" t="s">
        <v>5454</v>
      </c>
      <c r="K4161" s="12" t="s">
        <v>5454</v>
      </c>
      <c r="N4161" s="16" t="s">
        <v>206</v>
      </c>
      <c r="O4161" s="16" t="s">
        <v>5151</v>
      </c>
      <c r="P4161" s="12" t="s">
        <v>482</v>
      </c>
      <c r="Q4161" s="16">
        <v>2023</v>
      </c>
      <c r="R4161" s="16">
        <v>0.6</v>
      </c>
      <c r="T4161" s="16">
        <v>0</v>
      </c>
      <c r="U4161" s="16" t="s">
        <v>5152</v>
      </c>
      <c r="V4161" s="12" t="s">
        <v>204</v>
      </c>
      <c r="W4161" s="12" t="s">
        <v>204</v>
      </c>
      <c r="X4161" s="16">
        <v>1</v>
      </c>
      <c r="Z4161" s="16">
        <v>0.6</v>
      </c>
      <c r="AA4161" s="16">
        <v>72</v>
      </c>
      <c r="AB4161" s="16" t="s">
        <v>2114</v>
      </c>
      <c r="AC4161" s="16" t="s">
        <v>5145</v>
      </c>
      <c r="AD4161" s="16">
        <v>25200</v>
      </c>
      <c r="AE4161" s="16">
        <v>210</v>
      </c>
      <c r="AF4161" s="16">
        <v>78750</v>
      </c>
      <c r="AG4161" s="16">
        <v>60</v>
      </c>
      <c r="AH4161" s="12">
        <v>19560</v>
      </c>
      <c r="AI4161" s="16">
        <f t="shared" si="936"/>
        <v>3.5999999999999996</v>
      </c>
      <c r="AJ4161" s="16">
        <f t="shared" si="937"/>
        <v>2070</v>
      </c>
      <c r="AK4161" s="16">
        <f t="shared" si="938"/>
        <v>300</v>
      </c>
      <c r="AL4161" s="16">
        <f t="shared" si="939"/>
        <v>3000</v>
      </c>
      <c r="AM4161" s="16">
        <v>61200.000000000007</v>
      </c>
      <c r="AN4161" s="16">
        <f t="shared" si="940"/>
        <v>170220</v>
      </c>
      <c r="AO4161" s="12" t="s">
        <v>1486</v>
      </c>
      <c r="AP4161" s="16">
        <v>0.6</v>
      </c>
      <c r="AQ4161" s="16" t="s">
        <v>204</v>
      </c>
      <c r="AR4161" s="16" t="s">
        <v>5146</v>
      </c>
      <c r="AS4161" s="16" t="s">
        <v>5147</v>
      </c>
      <c r="AT4161" s="16" t="s">
        <v>5148</v>
      </c>
      <c r="BC4161" s="16">
        <v>0.6</v>
      </c>
      <c r="BD4161" s="16">
        <f t="shared" si="941"/>
        <v>2.1</v>
      </c>
      <c r="BE4161" s="16">
        <f t="shared" si="942"/>
        <v>1063.875</v>
      </c>
      <c r="BG4161" s="16">
        <f t="shared" si="943"/>
        <v>720</v>
      </c>
      <c r="BH4161" s="16">
        <f t="shared" si="944"/>
        <v>384</v>
      </c>
      <c r="BI4161" s="16">
        <f t="shared" si="945"/>
        <v>4.8</v>
      </c>
    </row>
    <row r="4162" spans="1:61" x14ac:dyDescent="0.35">
      <c r="A4162">
        <v>4161</v>
      </c>
      <c r="B4162" t="s">
        <v>360</v>
      </c>
      <c r="C4162" t="s">
        <v>5967</v>
      </c>
      <c r="D4162" s="15" t="s">
        <v>4689</v>
      </c>
      <c r="E4162" s="12" t="s">
        <v>98</v>
      </c>
      <c r="G4162" s="12" t="s">
        <v>1453</v>
      </c>
      <c r="H4162" s="12" t="s">
        <v>91</v>
      </c>
      <c r="I4162" s="12" t="s">
        <v>363</v>
      </c>
      <c r="J4162" s="12" t="s">
        <v>5454</v>
      </c>
      <c r="K4162" s="12" t="s">
        <v>5454</v>
      </c>
      <c r="N4162" s="16" t="s">
        <v>206</v>
      </c>
      <c r="O4162" s="16" t="s">
        <v>5151</v>
      </c>
      <c r="P4162" s="12" t="s">
        <v>482</v>
      </c>
      <c r="Q4162" s="16">
        <v>2023</v>
      </c>
      <c r="R4162" s="16">
        <v>0.9</v>
      </c>
      <c r="T4162" s="16">
        <v>0</v>
      </c>
      <c r="U4162" s="16" t="s">
        <v>5152</v>
      </c>
      <c r="V4162" s="12" t="s">
        <v>204</v>
      </c>
      <c r="W4162" s="12" t="s">
        <v>204</v>
      </c>
      <c r="X4162" s="16">
        <v>1</v>
      </c>
      <c r="Z4162" s="16">
        <v>0.9</v>
      </c>
      <c r="AA4162" s="16">
        <v>108</v>
      </c>
      <c r="AB4162" s="16" t="s">
        <v>2114</v>
      </c>
      <c r="AC4162" s="16" t="s">
        <v>5145</v>
      </c>
      <c r="AD4162" s="16">
        <v>37800</v>
      </c>
      <c r="AE4162" s="16">
        <v>315</v>
      </c>
      <c r="AF4162" s="16">
        <v>118125</v>
      </c>
      <c r="AG4162" s="16">
        <v>90</v>
      </c>
      <c r="AH4162" s="12">
        <v>29340</v>
      </c>
      <c r="AI4162" s="16">
        <f t="shared" si="936"/>
        <v>5.4</v>
      </c>
      <c r="AJ4162" s="16">
        <f t="shared" si="937"/>
        <v>3105</v>
      </c>
      <c r="AK4162" s="16">
        <f t="shared" si="938"/>
        <v>450</v>
      </c>
      <c r="AL4162" s="16">
        <f t="shared" si="939"/>
        <v>4500</v>
      </c>
      <c r="AM4162" s="16">
        <v>61200.000000000007</v>
      </c>
      <c r="AN4162" s="16">
        <f t="shared" si="940"/>
        <v>224730</v>
      </c>
      <c r="AO4162" s="12" t="s">
        <v>1486</v>
      </c>
      <c r="AP4162" s="16">
        <v>0.9</v>
      </c>
      <c r="AQ4162" s="16" t="s">
        <v>204</v>
      </c>
      <c r="AR4162" s="16" t="s">
        <v>5146</v>
      </c>
      <c r="AS4162" s="16" t="s">
        <v>5147</v>
      </c>
      <c r="AT4162" s="16" t="s">
        <v>5148</v>
      </c>
      <c r="BC4162" s="16">
        <v>0.9</v>
      </c>
      <c r="BD4162" s="16">
        <f t="shared" si="941"/>
        <v>3.15</v>
      </c>
      <c r="BE4162" s="16">
        <f t="shared" si="942"/>
        <v>1404.5625</v>
      </c>
      <c r="BG4162" s="16">
        <f t="shared" si="943"/>
        <v>1080</v>
      </c>
      <c r="BH4162" s="16">
        <f t="shared" si="944"/>
        <v>576</v>
      </c>
      <c r="BI4162" s="16">
        <f t="shared" si="945"/>
        <v>7.2</v>
      </c>
    </row>
    <row r="4163" spans="1:61" x14ac:dyDescent="0.35">
      <c r="A4163">
        <v>4162</v>
      </c>
      <c r="B4163" t="s">
        <v>360</v>
      </c>
      <c r="C4163" t="s">
        <v>5968</v>
      </c>
      <c r="D4163" s="15" t="s">
        <v>4690</v>
      </c>
      <c r="E4163" s="12" t="s">
        <v>98</v>
      </c>
      <c r="G4163" s="12" t="s">
        <v>1453</v>
      </c>
      <c r="H4163" s="12" t="s">
        <v>91</v>
      </c>
      <c r="I4163" s="12" t="s">
        <v>363</v>
      </c>
      <c r="J4163" s="12" t="s">
        <v>5454</v>
      </c>
      <c r="K4163" s="12" t="s">
        <v>5454</v>
      </c>
      <c r="N4163" s="16" t="s">
        <v>206</v>
      </c>
      <c r="O4163" s="16" t="s">
        <v>5151</v>
      </c>
      <c r="P4163" s="12" t="s">
        <v>482</v>
      </c>
      <c r="Q4163" s="16">
        <v>2023</v>
      </c>
      <c r="R4163" s="16">
        <v>0.6</v>
      </c>
      <c r="T4163" s="16">
        <v>0</v>
      </c>
      <c r="U4163" s="16" t="s">
        <v>5152</v>
      </c>
      <c r="V4163" s="12" t="s">
        <v>204</v>
      </c>
      <c r="W4163" s="12" t="s">
        <v>204</v>
      </c>
      <c r="X4163" s="16">
        <v>1</v>
      </c>
      <c r="Z4163" s="16">
        <v>0.6</v>
      </c>
      <c r="AA4163" s="16">
        <v>72</v>
      </c>
      <c r="AB4163" s="16" t="s">
        <v>2114</v>
      </c>
      <c r="AC4163" s="16" t="s">
        <v>5145</v>
      </c>
      <c r="AD4163" s="16">
        <v>25200</v>
      </c>
      <c r="AE4163" s="16">
        <v>210</v>
      </c>
      <c r="AF4163" s="16">
        <v>78750</v>
      </c>
      <c r="AG4163" s="16">
        <v>60</v>
      </c>
      <c r="AH4163" s="12">
        <v>19560</v>
      </c>
      <c r="AI4163" s="16">
        <f t="shared" si="936"/>
        <v>3.5999999999999996</v>
      </c>
      <c r="AJ4163" s="16">
        <f t="shared" si="937"/>
        <v>2070</v>
      </c>
      <c r="AK4163" s="16">
        <f t="shared" si="938"/>
        <v>300</v>
      </c>
      <c r="AL4163" s="16">
        <f t="shared" si="939"/>
        <v>3000</v>
      </c>
      <c r="AM4163" s="16">
        <v>61200.000000000007</v>
      </c>
      <c r="AN4163" s="16">
        <f t="shared" si="940"/>
        <v>170220</v>
      </c>
      <c r="AO4163" s="12" t="s">
        <v>1486</v>
      </c>
      <c r="AP4163" s="16">
        <v>0.6</v>
      </c>
      <c r="AQ4163" s="16" t="s">
        <v>204</v>
      </c>
      <c r="AR4163" s="16" t="s">
        <v>5146</v>
      </c>
      <c r="AS4163" s="16" t="s">
        <v>5147</v>
      </c>
      <c r="AT4163" s="16" t="s">
        <v>5148</v>
      </c>
      <c r="BC4163" s="16">
        <v>0.6</v>
      </c>
      <c r="BD4163" s="16">
        <f t="shared" si="941"/>
        <v>2.1</v>
      </c>
      <c r="BE4163" s="16">
        <f t="shared" si="942"/>
        <v>1063.875</v>
      </c>
      <c r="BG4163" s="16">
        <f t="shared" si="943"/>
        <v>720</v>
      </c>
      <c r="BH4163" s="16">
        <f t="shared" si="944"/>
        <v>384</v>
      </c>
      <c r="BI4163" s="16">
        <f t="shared" si="945"/>
        <v>4.8</v>
      </c>
    </row>
    <row r="4164" spans="1:61" x14ac:dyDescent="0.35">
      <c r="A4164">
        <v>4163</v>
      </c>
      <c r="B4164" t="s">
        <v>360</v>
      </c>
      <c r="C4164" t="s">
        <v>5969</v>
      </c>
      <c r="D4164" s="15" t="s">
        <v>4691</v>
      </c>
      <c r="E4164" s="12" t="s">
        <v>98</v>
      </c>
      <c r="G4164" s="12" t="s">
        <v>1453</v>
      </c>
      <c r="H4164" s="12" t="s">
        <v>91</v>
      </c>
      <c r="I4164" s="12" t="s">
        <v>363</v>
      </c>
      <c r="J4164" s="12" t="s">
        <v>5454</v>
      </c>
      <c r="K4164" s="12" t="s">
        <v>5454</v>
      </c>
      <c r="N4164" s="16" t="s">
        <v>206</v>
      </c>
      <c r="O4164" s="16" t="s">
        <v>5151</v>
      </c>
      <c r="P4164" s="12" t="s">
        <v>482</v>
      </c>
      <c r="Q4164" s="16">
        <v>2023</v>
      </c>
      <c r="R4164" s="16">
        <v>0.93</v>
      </c>
      <c r="T4164" s="16">
        <v>0</v>
      </c>
      <c r="U4164" s="16" t="s">
        <v>5152</v>
      </c>
      <c r="V4164" s="12" t="s">
        <v>204</v>
      </c>
      <c r="W4164" s="12" t="s">
        <v>204</v>
      </c>
      <c r="X4164" s="16">
        <v>1</v>
      </c>
      <c r="Z4164" s="16">
        <v>0.93</v>
      </c>
      <c r="AA4164" s="16">
        <v>111.60000000000001</v>
      </c>
      <c r="AB4164" s="16" t="s">
        <v>2114</v>
      </c>
      <c r="AC4164" s="16" t="s">
        <v>5145</v>
      </c>
      <c r="AD4164" s="16">
        <v>39060</v>
      </c>
      <c r="AE4164" s="16">
        <v>325.5</v>
      </c>
      <c r="AF4164" s="16">
        <v>122062.5</v>
      </c>
      <c r="AG4164" s="16">
        <v>93</v>
      </c>
      <c r="AH4164" s="12">
        <v>30318</v>
      </c>
      <c r="AI4164" s="16">
        <f t="shared" si="936"/>
        <v>5.58</v>
      </c>
      <c r="AJ4164" s="16">
        <f t="shared" si="937"/>
        <v>3208.5</v>
      </c>
      <c r="AK4164" s="16">
        <f t="shared" si="938"/>
        <v>465</v>
      </c>
      <c r="AL4164" s="16">
        <f t="shared" si="939"/>
        <v>4650</v>
      </c>
      <c r="AM4164" s="16">
        <v>61200.000000000007</v>
      </c>
      <c r="AN4164" s="16">
        <f t="shared" si="940"/>
        <v>230181</v>
      </c>
      <c r="AO4164" s="12" t="s">
        <v>1486</v>
      </c>
      <c r="AP4164" s="16">
        <v>0.93</v>
      </c>
      <c r="AQ4164" s="16" t="s">
        <v>204</v>
      </c>
      <c r="AR4164" s="16" t="s">
        <v>5146</v>
      </c>
      <c r="AS4164" s="16" t="s">
        <v>5147</v>
      </c>
      <c r="AT4164" s="16" t="s">
        <v>5148</v>
      </c>
      <c r="BC4164" s="16">
        <v>0.93</v>
      </c>
      <c r="BD4164" s="16">
        <f t="shared" si="941"/>
        <v>3.2550000000000003</v>
      </c>
      <c r="BE4164" s="16">
        <f t="shared" si="942"/>
        <v>1438.6312499999999</v>
      </c>
      <c r="BG4164" s="16">
        <f t="shared" si="943"/>
        <v>1116</v>
      </c>
      <c r="BH4164" s="16">
        <f t="shared" si="944"/>
        <v>595.20000000000005</v>
      </c>
      <c r="BI4164" s="16">
        <f t="shared" si="945"/>
        <v>7.44</v>
      </c>
    </row>
    <row r="4165" spans="1:61" x14ac:dyDescent="0.35">
      <c r="A4165">
        <v>4164</v>
      </c>
      <c r="B4165" t="s">
        <v>360</v>
      </c>
      <c r="C4165" t="s">
        <v>5970</v>
      </c>
      <c r="D4165" s="15" t="s">
        <v>4692</v>
      </c>
      <c r="E4165" s="12" t="s">
        <v>98</v>
      </c>
      <c r="G4165" s="12" t="s">
        <v>1453</v>
      </c>
      <c r="H4165" s="12" t="s">
        <v>91</v>
      </c>
      <c r="I4165" s="12" t="s">
        <v>363</v>
      </c>
      <c r="J4165" s="12" t="s">
        <v>5454</v>
      </c>
      <c r="K4165" s="12" t="s">
        <v>5454</v>
      </c>
      <c r="N4165" s="16" t="s">
        <v>206</v>
      </c>
      <c r="O4165" s="16" t="s">
        <v>5151</v>
      </c>
      <c r="P4165" s="12" t="s">
        <v>482</v>
      </c>
      <c r="Q4165" s="16">
        <v>2023</v>
      </c>
      <c r="R4165" s="16">
        <v>2.77</v>
      </c>
      <c r="T4165" s="16">
        <v>0</v>
      </c>
      <c r="U4165" s="16" t="s">
        <v>5152</v>
      </c>
      <c r="V4165" s="12" t="s">
        <v>204</v>
      </c>
      <c r="W4165" s="12" t="s">
        <v>204</v>
      </c>
      <c r="X4165" s="16">
        <v>1</v>
      </c>
      <c r="Z4165" s="16">
        <v>2.77</v>
      </c>
      <c r="AA4165" s="16">
        <v>332.4</v>
      </c>
      <c r="AB4165" s="16" t="s">
        <v>2114</v>
      </c>
      <c r="AC4165" s="16" t="s">
        <v>5145</v>
      </c>
      <c r="AD4165" s="16">
        <v>116339.99999999999</v>
      </c>
      <c r="AE4165" s="16">
        <v>969.5</v>
      </c>
      <c r="AF4165" s="16">
        <v>363562.5</v>
      </c>
      <c r="AG4165" s="16">
        <v>277</v>
      </c>
      <c r="AH4165" s="12">
        <v>90302</v>
      </c>
      <c r="AI4165" s="16">
        <f t="shared" si="936"/>
        <v>16.62</v>
      </c>
      <c r="AJ4165" s="16">
        <f t="shared" si="937"/>
        <v>9556.5</v>
      </c>
      <c r="AK4165" s="16">
        <f t="shared" si="938"/>
        <v>1385</v>
      </c>
      <c r="AL4165" s="16">
        <f t="shared" si="939"/>
        <v>13850</v>
      </c>
      <c r="AM4165" s="16">
        <v>61200.000000000007</v>
      </c>
      <c r="AN4165" s="16">
        <f t="shared" si="940"/>
        <v>564509</v>
      </c>
      <c r="AO4165" s="12" t="s">
        <v>1486</v>
      </c>
      <c r="AP4165" s="16">
        <v>2.77</v>
      </c>
      <c r="AQ4165" s="16" t="s">
        <v>204</v>
      </c>
      <c r="AR4165" s="16" t="s">
        <v>5146</v>
      </c>
      <c r="AS4165" s="16" t="s">
        <v>5147</v>
      </c>
      <c r="AT4165" s="16" t="s">
        <v>5148</v>
      </c>
      <c r="BC4165" s="16">
        <v>2.77</v>
      </c>
      <c r="BD4165" s="16">
        <f t="shared" si="941"/>
        <v>9.6950000000000003</v>
      </c>
      <c r="BE4165" s="16">
        <f t="shared" si="942"/>
        <v>3528.1812500000001</v>
      </c>
      <c r="BG4165" s="16">
        <f t="shared" si="943"/>
        <v>3324</v>
      </c>
      <c r="BH4165" s="16">
        <f t="shared" si="944"/>
        <v>1772.8</v>
      </c>
      <c r="BI4165" s="16">
        <f t="shared" si="945"/>
        <v>22.16</v>
      </c>
    </row>
    <row r="4166" spans="1:61" x14ac:dyDescent="0.35">
      <c r="A4166">
        <v>4165</v>
      </c>
      <c r="B4166" t="s">
        <v>360</v>
      </c>
      <c r="C4166" t="s">
        <v>5971</v>
      </c>
      <c r="D4166" s="15" t="s">
        <v>4693</v>
      </c>
      <c r="E4166" s="12" t="s">
        <v>98</v>
      </c>
      <c r="G4166" s="12" t="s">
        <v>1453</v>
      </c>
      <c r="H4166" s="12" t="s">
        <v>91</v>
      </c>
      <c r="I4166" s="12" t="s">
        <v>363</v>
      </c>
      <c r="J4166" s="12" t="s">
        <v>5454</v>
      </c>
      <c r="K4166" s="12" t="s">
        <v>5454</v>
      </c>
      <c r="N4166" s="16" t="s">
        <v>206</v>
      </c>
      <c r="O4166" s="16" t="s">
        <v>5151</v>
      </c>
      <c r="P4166" s="12" t="s">
        <v>482</v>
      </c>
      <c r="Q4166" s="16">
        <v>2023</v>
      </c>
      <c r="R4166" s="16">
        <v>0.6</v>
      </c>
      <c r="T4166" s="16">
        <v>0</v>
      </c>
      <c r="U4166" s="16" t="s">
        <v>5152</v>
      </c>
      <c r="V4166" s="12" t="s">
        <v>204</v>
      </c>
      <c r="W4166" s="12" t="s">
        <v>204</v>
      </c>
      <c r="X4166" s="16">
        <v>1</v>
      </c>
      <c r="Z4166" s="16">
        <v>0.6</v>
      </c>
      <c r="AA4166" s="16">
        <v>72</v>
      </c>
      <c r="AB4166" s="16" t="s">
        <v>2114</v>
      </c>
      <c r="AC4166" s="16" t="s">
        <v>5145</v>
      </c>
      <c r="AD4166" s="16">
        <v>25200</v>
      </c>
      <c r="AE4166" s="16">
        <v>210</v>
      </c>
      <c r="AF4166" s="16">
        <v>78750</v>
      </c>
      <c r="AG4166" s="16">
        <v>60</v>
      </c>
      <c r="AH4166" s="12">
        <v>19560</v>
      </c>
      <c r="AI4166" s="16">
        <f t="shared" si="936"/>
        <v>3.5999999999999996</v>
      </c>
      <c r="AJ4166" s="16">
        <f t="shared" si="937"/>
        <v>2070</v>
      </c>
      <c r="AK4166" s="16">
        <f t="shared" si="938"/>
        <v>300</v>
      </c>
      <c r="AL4166" s="16">
        <f t="shared" si="939"/>
        <v>3000</v>
      </c>
      <c r="AM4166" s="16">
        <v>61200.000000000007</v>
      </c>
      <c r="AN4166" s="16">
        <f t="shared" si="940"/>
        <v>170220</v>
      </c>
      <c r="AO4166" s="12" t="s">
        <v>1486</v>
      </c>
      <c r="AP4166" s="16">
        <v>0.6</v>
      </c>
      <c r="AQ4166" s="16" t="s">
        <v>204</v>
      </c>
      <c r="AR4166" s="16" t="s">
        <v>5146</v>
      </c>
      <c r="AS4166" s="16" t="s">
        <v>5147</v>
      </c>
      <c r="AT4166" s="16" t="s">
        <v>5148</v>
      </c>
      <c r="BC4166" s="16">
        <v>0.6</v>
      </c>
      <c r="BD4166" s="16">
        <f t="shared" si="941"/>
        <v>2.1</v>
      </c>
      <c r="BE4166" s="16">
        <f t="shared" si="942"/>
        <v>1063.875</v>
      </c>
      <c r="BG4166" s="16">
        <f t="shared" si="943"/>
        <v>720</v>
      </c>
      <c r="BH4166" s="16">
        <f t="shared" si="944"/>
        <v>384</v>
      </c>
      <c r="BI4166" s="16">
        <f t="shared" si="945"/>
        <v>4.8</v>
      </c>
    </row>
    <row r="4167" spans="1:61" x14ac:dyDescent="0.35">
      <c r="A4167">
        <v>4166</v>
      </c>
      <c r="B4167" t="s">
        <v>360</v>
      </c>
      <c r="C4167" t="s">
        <v>5972</v>
      </c>
      <c r="D4167" s="15" t="s">
        <v>4694</v>
      </c>
      <c r="E4167" s="12" t="s">
        <v>98</v>
      </c>
      <c r="G4167" s="12" t="s">
        <v>1453</v>
      </c>
      <c r="H4167" s="12" t="s">
        <v>91</v>
      </c>
      <c r="I4167" s="12" t="s">
        <v>363</v>
      </c>
      <c r="J4167" s="12" t="s">
        <v>5454</v>
      </c>
      <c r="K4167" s="12" t="s">
        <v>5454</v>
      </c>
      <c r="N4167" s="16" t="s">
        <v>206</v>
      </c>
      <c r="O4167" s="16" t="s">
        <v>5151</v>
      </c>
      <c r="P4167" s="12" t="s">
        <v>482</v>
      </c>
      <c r="Q4167" s="16">
        <v>2023</v>
      </c>
      <c r="R4167" s="16">
        <v>1.33</v>
      </c>
      <c r="T4167" s="16">
        <v>0</v>
      </c>
      <c r="U4167" s="16" t="s">
        <v>5152</v>
      </c>
      <c r="V4167" s="12" t="s">
        <v>204</v>
      </c>
      <c r="W4167" s="12" t="s">
        <v>204</v>
      </c>
      <c r="X4167" s="16">
        <v>1</v>
      </c>
      <c r="Z4167" s="16">
        <v>1.33</v>
      </c>
      <c r="AA4167" s="16">
        <v>159.60000000000002</v>
      </c>
      <c r="AB4167" s="16" t="s">
        <v>2114</v>
      </c>
      <c r="AC4167" s="16" t="s">
        <v>5145</v>
      </c>
      <c r="AD4167" s="16">
        <v>55860.000000000007</v>
      </c>
      <c r="AE4167" s="16">
        <v>465.5</v>
      </c>
      <c r="AF4167" s="16">
        <v>174562.5</v>
      </c>
      <c r="AG4167" s="16">
        <v>133</v>
      </c>
      <c r="AH4167" s="12">
        <v>43358</v>
      </c>
      <c r="AI4167" s="16">
        <f t="shared" si="936"/>
        <v>7.98</v>
      </c>
      <c r="AJ4167" s="16">
        <f t="shared" si="937"/>
        <v>4588.5</v>
      </c>
      <c r="AK4167" s="16">
        <f t="shared" si="938"/>
        <v>665</v>
      </c>
      <c r="AL4167" s="16">
        <f t="shared" si="939"/>
        <v>6650</v>
      </c>
      <c r="AM4167" s="16">
        <v>61200.000000000007</v>
      </c>
      <c r="AN4167" s="16">
        <f t="shared" si="940"/>
        <v>302861</v>
      </c>
      <c r="AO4167" s="12" t="s">
        <v>1486</v>
      </c>
      <c r="AP4167" s="16">
        <v>1.33</v>
      </c>
      <c r="AQ4167" s="16" t="s">
        <v>204</v>
      </c>
      <c r="AR4167" s="16" t="s">
        <v>5146</v>
      </c>
      <c r="AS4167" s="16" t="s">
        <v>5147</v>
      </c>
      <c r="AT4167" s="16" t="s">
        <v>5148</v>
      </c>
      <c r="BC4167" s="16">
        <v>1.33</v>
      </c>
      <c r="BD4167" s="16">
        <f t="shared" si="941"/>
        <v>4.6550000000000002</v>
      </c>
      <c r="BE4167" s="16">
        <f t="shared" si="942"/>
        <v>1892.8812499999999</v>
      </c>
      <c r="BG4167" s="16">
        <f t="shared" si="943"/>
        <v>1596</v>
      </c>
      <c r="BH4167" s="16">
        <f t="shared" si="944"/>
        <v>851.2</v>
      </c>
      <c r="BI4167" s="16">
        <f t="shared" si="945"/>
        <v>10.64</v>
      </c>
    </row>
    <row r="4168" spans="1:61" x14ac:dyDescent="0.35">
      <c r="A4168">
        <v>4167</v>
      </c>
      <c r="B4168" t="s">
        <v>360</v>
      </c>
      <c r="C4168" t="s">
        <v>5973</v>
      </c>
      <c r="D4168" s="15" t="s">
        <v>4695</v>
      </c>
      <c r="E4168" s="12" t="s">
        <v>98</v>
      </c>
      <c r="G4168" s="12" t="s">
        <v>1453</v>
      </c>
      <c r="H4168" s="12" t="s">
        <v>91</v>
      </c>
      <c r="I4168" s="12" t="s">
        <v>363</v>
      </c>
      <c r="J4168" s="12" t="s">
        <v>5454</v>
      </c>
      <c r="K4168" s="12" t="s">
        <v>5454</v>
      </c>
      <c r="N4168" s="16" t="s">
        <v>206</v>
      </c>
      <c r="O4168" s="16" t="s">
        <v>5151</v>
      </c>
      <c r="P4168" s="12" t="s">
        <v>482</v>
      </c>
      <c r="Q4168" s="16">
        <v>2023</v>
      </c>
      <c r="R4168" s="16">
        <v>1.46</v>
      </c>
      <c r="T4168" s="16">
        <v>0</v>
      </c>
      <c r="U4168" s="16" t="s">
        <v>5152</v>
      </c>
      <c r="V4168" s="12" t="s">
        <v>204</v>
      </c>
      <c r="W4168" s="12" t="s">
        <v>204</v>
      </c>
      <c r="X4168" s="16">
        <v>1</v>
      </c>
      <c r="Z4168" s="16">
        <v>1.46</v>
      </c>
      <c r="AA4168" s="16">
        <v>175.2</v>
      </c>
      <c r="AB4168" s="16" t="s">
        <v>2114</v>
      </c>
      <c r="AC4168" s="16" t="s">
        <v>5145</v>
      </c>
      <c r="AD4168" s="16">
        <v>61319.999999999993</v>
      </c>
      <c r="AE4168" s="16">
        <v>511</v>
      </c>
      <c r="AF4168" s="16">
        <v>191625</v>
      </c>
      <c r="AG4168" s="16">
        <v>146</v>
      </c>
      <c r="AH4168" s="12">
        <v>47596</v>
      </c>
      <c r="AI4168" s="16">
        <f t="shared" si="936"/>
        <v>8.76</v>
      </c>
      <c r="AJ4168" s="16">
        <f t="shared" si="937"/>
        <v>5037</v>
      </c>
      <c r="AK4168" s="16">
        <f t="shared" si="938"/>
        <v>730</v>
      </c>
      <c r="AL4168" s="16">
        <f t="shared" si="939"/>
        <v>7300</v>
      </c>
      <c r="AM4168" s="16">
        <v>61200.000000000007</v>
      </c>
      <c r="AN4168" s="16">
        <f t="shared" si="940"/>
        <v>326482</v>
      </c>
      <c r="AO4168" s="12" t="s">
        <v>1486</v>
      </c>
      <c r="AP4168" s="16">
        <v>1.46</v>
      </c>
      <c r="AQ4168" s="16" t="s">
        <v>204</v>
      </c>
      <c r="AR4168" s="16" t="s">
        <v>5146</v>
      </c>
      <c r="AS4168" s="16" t="s">
        <v>5147</v>
      </c>
      <c r="AT4168" s="16" t="s">
        <v>5148</v>
      </c>
      <c r="BC4168" s="16">
        <v>1.46</v>
      </c>
      <c r="BD4168" s="16">
        <f t="shared" si="941"/>
        <v>5.1099999999999994</v>
      </c>
      <c r="BE4168" s="16">
        <f t="shared" si="942"/>
        <v>2040.5125</v>
      </c>
      <c r="BG4168" s="16">
        <f t="shared" si="943"/>
        <v>1752</v>
      </c>
      <c r="BH4168" s="16">
        <f t="shared" si="944"/>
        <v>934.4</v>
      </c>
      <c r="BI4168" s="16">
        <f t="shared" si="945"/>
        <v>11.68</v>
      </c>
    </row>
    <row r="4169" spans="1:61" x14ac:dyDescent="0.35">
      <c r="A4169">
        <v>4168</v>
      </c>
      <c r="B4169" t="s">
        <v>360</v>
      </c>
      <c r="C4169" t="s">
        <v>5974</v>
      </c>
      <c r="D4169" s="15" t="s">
        <v>4696</v>
      </c>
      <c r="E4169" s="12" t="s">
        <v>98</v>
      </c>
      <c r="G4169" s="12" t="s">
        <v>1453</v>
      </c>
      <c r="H4169" s="12" t="s">
        <v>91</v>
      </c>
      <c r="I4169" s="12" t="s">
        <v>363</v>
      </c>
      <c r="J4169" s="12" t="s">
        <v>5454</v>
      </c>
      <c r="K4169" s="12" t="s">
        <v>5454</v>
      </c>
      <c r="N4169" s="16" t="s">
        <v>206</v>
      </c>
      <c r="O4169" s="16" t="s">
        <v>5151</v>
      </c>
      <c r="P4169" s="12" t="s">
        <v>482</v>
      </c>
      <c r="Q4169" s="16">
        <v>2023</v>
      </c>
      <c r="R4169" s="16">
        <v>1.23</v>
      </c>
      <c r="T4169" s="16">
        <v>0</v>
      </c>
      <c r="U4169" s="16" t="s">
        <v>5152</v>
      </c>
      <c r="V4169" s="12" t="s">
        <v>204</v>
      </c>
      <c r="W4169" s="12" t="s">
        <v>204</v>
      </c>
      <c r="X4169" s="16">
        <v>1</v>
      </c>
      <c r="Z4169" s="16">
        <v>1.23</v>
      </c>
      <c r="AA4169" s="16">
        <v>147.6</v>
      </c>
      <c r="AB4169" s="16" t="s">
        <v>2114</v>
      </c>
      <c r="AC4169" s="16" t="s">
        <v>5145</v>
      </c>
      <c r="AD4169" s="16">
        <v>51660</v>
      </c>
      <c r="AE4169" s="16">
        <v>430.5</v>
      </c>
      <c r="AF4169" s="16">
        <v>161437.5</v>
      </c>
      <c r="AG4169" s="16">
        <v>123</v>
      </c>
      <c r="AH4169" s="12">
        <v>40098</v>
      </c>
      <c r="AI4169" s="16">
        <f t="shared" si="936"/>
        <v>7.38</v>
      </c>
      <c r="AJ4169" s="16">
        <f t="shared" si="937"/>
        <v>4243.5</v>
      </c>
      <c r="AK4169" s="16">
        <f t="shared" si="938"/>
        <v>615</v>
      </c>
      <c r="AL4169" s="16">
        <f t="shared" si="939"/>
        <v>6150</v>
      </c>
      <c r="AM4169" s="16">
        <v>61200.000000000007</v>
      </c>
      <c r="AN4169" s="16">
        <f t="shared" si="940"/>
        <v>284691</v>
      </c>
      <c r="AO4169" s="12" t="s">
        <v>1486</v>
      </c>
      <c r="AP4169" s="16">
        <v>1.23</v>
      </c>
      <c r="AQ4169" s="16" t="s">
        <v>204</v>
      </c>
      <c r="AR4169" s="16" t="s">
        <v>5146</v>
      </c>
      <c r="AS4169" s="16" t="s">
        <v>5147</v>
      </c>
      <c r="AT4169" s="16" t="s">
        <v>5148</v>
      </c>
      <c r="BC4169" s="16">
        <v>1.23</v>
      </c>
      <c r="BD4169" s="16">
        <f t="shared" si="941"/>
        <v>4.3049999999999997</v>
      </c>
      <c r="BE4169" s="16">
        <f t="shared" si="942"/>
        <v>1779.3187499999999</v>
      </c>
      <c r="BG4169" s="16">
        <f t="shared" si="943"/>
        <v>1476</v>
      </c>
      <c r="BH4169" s="16">
        <f t="shared" si="944"/>
        <v>787.2</v>
      </c>
      <c r="BI4169" s="16">
        <f t="shared" si="945"/>
        <v>9.84</v>
      </c>
    </row>
    <row r="4170" spans="1:61" x14ac:dyDescent="0.35">
      <c r="A4170">
        <v>4169</v>
      </c>
      <c r="B4170" t="s">
        <v>360</v>
      </c>
      <c r="C4170" t="s">
        <v>5975</v>
      </c>
      <c r="D4170" s="15" t="s">
        <v>4697</v>
      </c>
      <c r="E4170" s="12" t="s">
        <v>93</v>
      </c>
      <c r="G4170" s="12" t="s">
        <v>1453</v>
      </c>
      <c r="H4170" s="12" t="s">
        <v>91</v>
      </c>
      <c r="I4170" s="12" t="s">
        <v>363</v>
      </c>
      <c r="J4170" s="12" t="s">
        <v>5454</v>
      </c>
      <c r="K4170" s="12" t="s">
        <v>5454</v>
      </c>
      <c r="N4170" s="16" t="s">
        <v>206</v>
      </c>
      <c r="O4170" s="16" t="s">
        <v>5151</v>
      </c>
      <c r="P4170" s="12" t="s">
        <v>482</v>
      </c>
      <c r="Q4170" s="16">
        <v>2023</v>
      </c>
      <c r="R4170" s="16">
        <v>2.17</v>
      </c>
      <c r="T4170" s="16">
        <v>0</v>
      </c>
      <c r="U4170" s="16" t="s">
        <v>5152</v>
      </c>
      <c r="V4170" s="12" t="s">
        <v>204</v>
      </c>
      <c r="W4170" s="12" t="s">
        <v>204</v>
      </c>
      <c r="X4170" s="16">
        <v>1</v>
      </c>
      <c r="Z4170" s="16">
        <v>2.17</v>
      </c>
      <c r="AA4170" s="16">
        <v>260.39999999999998</v>
      </c>
      <c r="AB4170" s="16" t="s">
        <v>2114</v>
      </c>
      <c r="AC4170" s="16" t="s">
        <v>5145</v>
      </c>
      <c r="AD4170" s="16">
        <v>91139.999999999985</v>
      </c>
      <c r="AE4170" s="16">
        <v>759.5</v>
      </c>
      <c r="AF4170" s="16">
        <v>284812.5</v>
      </c>
      <c r="AG4170" s="16">
        <v>217</v>
      </c>
      <c r="AH4170" s="12">
        <v>70742</v>
      </c>
      <c r="AI4170" s="16">
        <f t="shared" si="936"/>
        <v>13.02</v>
      </c>
      <c r="AJ4170" s="16">
        <f t="shared" si="937"/>
        <v>7486.5</v>
      </c>
      <c r="AK4170" s="16">
        <f t="shared" si="938"/>
        <v>1085</v>
      </c>
      <c r="AL4170" s="16">
        <f t="shared" si="939"/>
        <v>10850</v>
      </c>
      <c r="AM4170" s="16">
        <v>61200.000000000007</v>
      </c>
      <c r="AN4170" s="16">
        <f t="shared" si="940"/>
        <v>455489</v>
      </c>
      <c r="AO4170" s="12" t="s">
        <v>1486</v>
      </c>
      <c r="AP4170" s="16">
        <v>2.17</v>
      </c>
      <c r="AQ4170" s="16" t="s">
        <v>204</v>
      </c>
      <c r="AR4170" s="16" t="s">
        <v>5146</v>
      </c>
      <c r="AS4170" s="16" t="s">
        <v>5147</v>
      </c>
      <c r="AT4170" s="16" t="s">
        <v>5148</v>
      </c>
      <c r="BC4170" s="16">
        <v>2.17</v>
      </c>
      <c r="BD4170" s="16">
        <f t="shared" si="941"/>
        <v>7.5949999999999998</v>
      </c>
      <c r="BE4170" s="16">
        <f t="shared" si="942"/>
        <v>2846.8062500000001</v>
      </c>
      <c r="BG4170" s="16">
        <f t="shared" si="943"/>
        <v>2604</v>
      </c>
      <c r="BH4170" s="16">
        <f t="shared" si="944"/>
        <v>1388.8</v>
      </c>
      <c r="BI4170" s="16">
        <f t="shared" si="945"/>
        <v>17.36</v>
      </c>
    </row>
    <row r="4171" spans="1:61" x14ac:dyDescent="0.35">
      <c r="A4171">
        <v>4170</v>
      </c>
      <c r="B4171" t="s">
        <v>360</v>
      </c>
      <c r="C4171" t="s">
        <v>5976</v>
      </c>
      <c r="D4171" s="15" t="s">
        <v>4698</v>
      </c>
      <c r="E4171" s="12" t="s">
        <v>98</v>
      </c>
      <c r="G4171" s="12" t="s">
        <v>1453</v>
      </c>
      <c r="H4171" s="12" t="s">
        <v>91</v>
      </c>
      <c r="I4171" s="12" t="s">
        <v>363</v>
      </c>
      <c r="J4171" s="12" t="s">
        <v>5454</v>
      </c>
      <c r="K4171" s="12" t="s">
        <v>5454</v>
      </c>
      <c r="N4171" s="16" t="s">
        <v>206</v>
      </c>
      <c r="O4171" s="16" t="s">
        <v>5151</v>
      </c>
      <c r="P4171" s="12" t="s">
        <v>482</v>
      </c>
      <c r="Q4171" s="16">
        <v>2023</v>
      </c>
      <c r="R4171" s="16">
        <v>1.6</v>
      </c>
      <c r="T4171" s="16">
        <v>0</v>
      </c>
      <c r="U4171" s="16" t="s">
        <v>5152</v>
      </c>
      <c r="V4171" s="12" t="s">
        <v>204</v>
      </c>
      <c r="W4171" s="12" t="s">
        <v>204</v>
      </c>
      <c r="X4171" s="16">
        <v>1</v>
      </c>
      <c r="Z4171" s="16">
        <v>1.6</v>
      </c>
      <c r="AA4171" s="16">
        <v>192</v>
      </c>
      <c r="AB4171" s="16" t="s">
        <v>2114</v>
      </c>
      <c r="AC4171" s="16" t="s">
        <v>5145</v>
      </c>
      <c r="AD4171" s="16">
        <v>67200</v>
      </c>
      <c r="AE4171" s="16">
        <v>560</v>
      </c>
      <c r="AF4171" s="16">
        <v>210000</v>
      </c>
      <c r="AG4171" s="16">
        <v>160</v>
      </c>
      <c r="AH4171" s="12">
        <v>52160</v>
      </c>
      <c r="AI4171" s="16">
        <f t="shared" si="936"/>
        <v>9.6000000000000014</v>
      </c>
      <c r="AJ4171" s="16">
        <f t="shared" si="937"/>
        <v>5520</v>
      </c>
      <c r="AK4171" s="16">
        <f t="shared" si="938"/>
        <v>800</v>
      </c>
      <c r="AL4171" s="16">
        <f t="shared" si="939"/>
        <v>8000</v>
      </c>
      <c r="AM4171" s="16">
        <v>61200.000000000007</v>
      </c>
      <c r="AN4171" s="16">
        <f t="shared" si="940"/>
        <v>351920</v>
      </c>
      <c r="AO4171" s="12" t="s">
        <v>1486</v>
      </c>
      <c r="AP4171" s="16">
        <v>1.6</v>
      </c>
      <c r="AQ4171" s="16" t="s">
        <v>204</v>
      </c>
      <c r="AR4171" s="16" t="s">
        <v>5146</v>
      </c>
      <c r="AS4171" s="16" t="s">
        <v>5147</v>
      </c>
      <c r="AT4171" s="16" t="s">
        <v>5148</v>
      </c>
      <c r="BC4171" s="16">
        <v>1.6</v>
      </c>
      <c r="BD4171" s="16">
        <f t="shared" si="941"/>
        <v>5.6000000000000005</v>
      </c>
      <c r="BE4171" s="16">
        <f t="shared" si="942"/>
        <v>2199.5</v>
      </c>
      <c r="BG4171" s="16">
        <f t="shared" si="943"/>
        <v>1920</v>
      </c>
      <c r="BH4171" s="16">
        <f t="shared" si="944"/>
        <v>1024</v>
      </c>
      <c r="BI4171" s="16">
        <f t="shared" si="945"/>
        <v>12.8</v>
      </c>
    </row>
    <row r="4172" spans="1:61" x14ac:dyDescent="0.35">
      <c r="A4172">
        <v>4171</v>
      </c>
      <c r="B4172" t="s">
        <v>360</v>
      </c>
      <c r="C4172" t="s">
        <v>5977</v>
      </c>
      <c r="D4172" s="15" t="s">
        <v>4699</v>
      </c>
      <c r="E4172" s="12" t="s">
        <v>93</v>
      </c>
      <c r="G4172" s="12" t="s">
        <v>1453</v>
      </c>
      <c r="H4172" s="12" t="s">
        <v>91</v>
      </c>
      <c r="I4172" s="12" t="s">
        <v>363</v>
      </c>
      <c r="J4172" s="12" t="s">
        <v>5454</v>
      </c>
      <c r="K4172" s="12" t="s">
        <v>5454</v>
      </c>
      <c r="N4172" s="16" t="s">
        <v>206</v>
      </c>
      <c r="O4172" s="16" t="s">
        <v>5151</v>
      </c>
      <c r="P4172" s="12" t="s">
        <v>482</v>
      </c>
      <c r="Q4172" s="16">
        <v>2023</v>
      </c>
      <c r="R4172" s="16">
        <v>0.3</v>
      </c>
      <c r="T4172" s="16">
        <v>0</v>
      </c>
      <c r="U4172" s="16" t="s">
        <v>5152</v>
      </c>
      <c r="V4172" s="12" t="s">
        <v>204</v>
      </c>
      <c r="W4172" s="12" t="s">
        <v>204</v>
      </c>
      <c r="X4172" s="16">
        <v>1</v>
      </c>
      <c r="Z4172" s="16">
        <v>0.3</v>
      </c>
      <c r="AA4172" s="16">
        <v>36</v>
      </c>
      <c r="AB4172" s="16" t="s">
        <v>2114</v>
      </c>
      <c r="AC4172" s="16" t="s">
        <v>5145</v>
      </c>
      <c r="AD4172" s="16">
        <v>12600</v>
      </c>
      <c r="AE4172" s="16">
        <v>105</v>
      </c>
      <c r="AF4172" s="16">
        <v>39375</v>
      </c>
      <c r="AG4172" s="16">
        <v>30</v>
      </c>
      <c r="AH4172" s="12">
        <v>9780</v>
      </c>
      <c r="AI4172" s="16">
        <f t="shared" si="936"/>
        <v>1.7999999999999998</v>
      </c>
      <c r="AJ4172" s="16">
        <f t="shared" si="937"/>
        <v>1035</v>
      </c>
      <c r="AK4172" s="16">
        <f t="shared" si="938"/>
        <v>150</v>
      </c>
      <c r="AL4172" s="16">
        <f t="shared" si="939"/>
        <v>1500</v>
      </c>
      <c r="AM4172" s="16">
        <v>61200.000000000007</v>
      </c>
      <c r="AN4172" s="16">
        <f t="shared" si="940"/>
        <v>115710</v>
      </c>
      <c r="AO4172" s="12" t="s">
        <v>1486</v>
      </c>
      <c r="AP4172" s="16">
        <v>0.3</v>
      </c>
      <c r="AQ4172" s="16" t="s">
        <v>204</v>
      </c>
      <c r="AR4172" s="16" t="s">
        <v>5146</v>
      </c>
      <c r="AS4172" s="16" t="s">
        <v>5147</v>
      </c>
      <c r="AT4172" s="16" t="s">
        <v>5148</v>
      </c>
      <c r="BC4172" s="16">
        <v>0.3</v>
      </c>
      <c r="BD4172" s="16">
        <f t="shared" si="941"/>
        <v>1.05</v>
      </c>
      <c r="BE4172" s="16">
        <f t="shared" si="942"/>
        <v>723.1875</v>
      </c>
      <c r="BG4172" s="16">
        <f t="shared" si="943"/>
        <v>360</v>
      </c>
      <c r="BH4172" s="16">
        <f t="shared" si="944"/>
        <v>192</v>
      </c>
      <c r="BI4172" s="16">
        <f t="shared" si="945"/>
        <v>2.4</v>
      </c>
    </row>
    <row r="4173" spans="1:61" x14ac:dyDescent="0.35">
      <c r="A4173">
        <v>4172</v>
      </c>
      <c r="B4173" t="s">
        <v>360</v>
      </c>
      <c r="C4173" t="s">
        <v>5978</v>
      </c>
      <c r="D4173" s="15" t="s">
        <v>4700</v>
      </c>
      <c r="E4173" s="12" t="s">
        <v>93</v>
      </c>
      <c r="G4173" s="12" t="s">
        <v>1453</v>
      </c>
      <c r="H4173" s="12" t="s">
        <v>91</v>
      </c>
      <c r="I4173" s="12" t="s">
        <v>363</v>
      </c>
      <c r="J4173" s="12" t="s">
        <v>5454</v>
      </c>
      <c r="K4173" s="12" t="s">
        <v>5454</v>
      </c>
      <c r="N4173" s="16" t="s">
        <v>206</v>
      </c>
      <c r="O4173" s="16" t="s">
        <v>5151</v>
      </c>
      <c r="P4173" s="12" t="s">
        <v>482</v>
      </c>
      <c r="Q4173" s="16">
        <v>2023</v>
      </c>
      <c r="R4173" s="16">
        <v>30</v>
      </c>
      <c r="T4173" s="16">
        <v>0</v>
      </c>
      <c r="U4173" s="16" t="s">
        <v>5152</v>
      </c>
      <c r="V4173" s="12" t="s">
        <v>204</v>
      </c>
      <c r="W4173" s="12" t="s">
        <v>204</v>
      </c>
      <c r="X4173" s="16">
        <v>1</v>
      </c>
      <c r="Z4173" s="16">
        <v>30</v>
      </c>
      <c r="AA4173" s="16">
        <v>3600</v>
      </c>
      <c r="AB4173" s="16" t="s">
        <v>2114</v>
      </c>
      <c r="AC4173" s="16" t="s">
        <v>5145</v>
      </c>
      <c r="AD4173" s="16">
        <v>1260000</v>
      </c>
      <c r="AE4173" s="16">
        <v>10500</v>
      </c>
      <c r="AF4173" s="16">
        <v>3937500</v>
      </c>
      <c r="AG4173" s="16">
        <v>3000</v>
      </c>
      <c r="AH4173" s="12">
        <v>978000</v>
      </c>
      <c r="AI4173" s="16">
        <f t="shared" si="936"/>
        <v>180</v>
      </c>
      <c r="AJ4173" s="16">
        <f t="shared" si="937"/>
        <v>103500</v>
      </c>
      <c r="AK4173" s="16">
        <f t="shared" si="938"/>
        <v>15000</v>
      </c>
      <c r="AL4173" s="16">
        <f t="shared" si="939"/>
        <v>150000</v>
      </c>
      <c r="AM4173" s="16">
        <v>61200.000000000007</v>
      </c>
      <c r="AN4173" s="16">
        <f t="shared" si="940"/>
        <v>5512200</v>
      </c>
      <c r="AO4173" s="12" t="s">
        <v>1486</v>
      </c>
      <c r="AP4173" s="16">
        <v>30</v>
      </c>
      <c r="AQ4173" s="16" t="s">
        <v>204</v>
      </c>
      <c r="AR4173" s="16" t="s">
        <v>5146</v>
      </c>
      <c r="AS4173" s="16" t="s">
        <v>5147</v>
      </c>
      <c r="AT4173" s="16" t="s">
        <v>5148</v>
      </c>
      <c r="BC4173" s="16">
        <v>30</v>
      </c>
      <c r="BD4173" s="16">
        <f t="shared" si="941"/>
        <v>105</v>
      </c>
      <c r="BE4173" s="16">
        <f t="shared" si="942"/>
        <v>34451.25</v>
      </c>
      <c r="BG4173" s="16">
        <f t="shared" si="943"/>
        <v>36000</v>
      </c>
      <c r="BH4173" s="16">
        <f t="shared" si="944"/>
        <v>19200</v>
      </c>
      <c r="BI4173" s="16">
        <f t="shared" si="945"/>
        <v>240</v>
      </c>
    </row>
    <row r="4174" spans="1:61" x14ac:dyDescent="0.35">
      <c r="A4174">
        <v>4173</v>
      </c>
      <c r="B4174" t="s">
        <v>360</v>
      </c>
      <c r="C4174" t="s">
        <v>5979</v>
      </c>
      <c r="D4174" s="15" t="s">
        <v>12269</v>
      </c>
      <c r="E4174" s="12" t="s">
        <v>93</v>
      </c>
      <c r="G4174" s="12" t="s">
        <v>1453</v>
      </c>
      <c r="H4174" s="12" t="s">
        <v>91</v>
      </c>
      <c r="I4174" s="12" t="s">
        <v>363</v>
      </c>
      <c r="J4174" s="12" t="s">
        <v>5454</v>
      </c>
      <c r="K4174" s="12" t="s">
        <v>5454</v>
      </c>
      <c r="N4174" s="16" t="s">
        <v>206</v>
      </c>
      <c r="O4174" s="16" t="s">
        <v>5151</v>
      </c>
      <c r="P4174" s="12" t="s">
        <v>482</v>
      </c>
      <c r="Q4174" s="16">
        <v>2023</v>
      </c>
      <c r="R4174" s="16">
        <v>0.4</v>
      </c>
      <c r="T4174" s="16">
        <v>0</v>
      </c>
      <c r="U4174" s="16" t="s">
        <v>5152</v>
      </c>
      <c r="V4174" s="12" t="s">
        <v>204</v>
      </c>
      <c r="W4174" s="12" t="s">
        <v>204</v>
      </c>
      <c r="X4174" s="16">
        <v>1</v>
      </c>
      <c r="Z4174" s="16">
        <v>0.4</v>
      </c>
      <c r="AA4174" s="16">
        <v>48</v>
      </c>
      <c r="AB4174" s="16" t="s">
        <v>2114</v>
      </c>
      <c r="AC4174" s="16" t="s">
        <v>5145</v>
      </c>
      <c r="AD4174" s="16">
        <v>16800</v>
      </c>
      <c r="AE4174" s="16">
        <v>140</v>
      </c>
      <c r="AF4174" s="16">
        <v>52500</v>
      </c>
      <c r="AG4174" s="16">
        <v>40</v>
      </c>
      <c r="AH4174" s="12">
        <v>13040</v>
      </c>
      <c r="AI4174" s="16">
        <f t="shared" si="936"/>
        <v>2.4000000000000004</v>
      </c>
      <c r="AJ4174" s="16">
        <f t="shared" si="937"/>
        <v>1380</v>
      </c>
      <c r="AK4174" s="16">
        <f t="shared" si="938"/>
        <v>200</v>
      </c>
      <c r="AL4174" s="16">
        <f t="shared" si="939"/>
        <v>2000</v>
      </c>
      <c r="AM4174" s="16">
        <v>61200.000000000007</v>
      </c>
      <c r="AN4174" s="16">
        <f t="shared" si="940"/>
        <v>133880</v>
      </c>
      <c r="AO4174" s="12" t="s">
        <v>1486</v>
      </c>
      <c r="AP4174" s="16">
        <v>0.4</v>
      </c>
      <c r="AQ4174" s="16" t="s">
        <v>204</v>
      </c>
      <c r="AR4174" s="16" t="s">
        <v>5146</v>
      </c>
      <c r="AS4174" s="16" t="s">
        <v>5147</v>
      </c>
      <c r="AT4174" s="16" t="s">
        <v>5148</v>
      </c>
      <c r="BC4174" s="16">
        <v>0.4</v>
      </c>
      <c r="BD4174" s="16">
        <f t="shared" si="941"/>
        <v>1.4000000000000001</v>
      </c>
      <c r="BE4174" s="16">
        <f t="shared" si="942"/>
        <v>836.75</v>
      </c>
      <c r="BG4174" s="16">
        <f t="shared" si="943"/>
        <v>480</v>
      </c>
      <c r="BH4174" s="16">
        <f t="shared" si="944"/>
        <v>256</v>
      </c>
      <c r="BI4174" s="16">
        <f t="shared" si="945"/>
        <v>3.2</v>
      </c>
    </row>
    <row r="4175" spans="1:61" x14ac:dyDescent="0.35">
      <c r="A4175">
        <v>4174</v>
      </c>
      <c r="B4175" t="s">
        <v>360</v>
      </c>
      <c r="C4175" t="s">
        <v>5980</v>
      </c>
      <c r="D4175" s="15" t="s">
        <v>4701</v>
      </c>
      <c r="E4175" s="12" t="s">
        <v>98</v>
      </c>
      <c r="G4175" s="12" t="s">
        <v>1453</v>
      </c>
      <c r="H4175" s="12" t="s">
        <v>91</v>
      </c>
      <c r="I4175" s="12" t="s">
        <v>363</v>
      </c>
      <c r="J4175" s="12" t="s">
        <v>5454</v>
      </c>
      <c r="K4175" s="12" t="s">
        <v>5454</v>
      </c>
      <c r="N4175" s="16" t="s">
        <v>206</v>
      </c>
      <c r="O4175" s="16" t="s">
        <v>5151</v>
      </c>
      <c r="P4175" s="12" t="s">
        <v>482</v>
      </c>
      <c r="Q4175" s="16">
        <v>2023</v>
      </c>
      <c r="R4175" s="16">
        <v>0.9</v>
      </c>
      <c r="T4175" s="16">
        <v>0</v>
      </c>
      <c r="U4175" s="16" t="s">
        <v>5152</v>
      </c>
      <c r="V4175" s="12" t="s">
        <v>204</v>
      </c>
      <c r="W4175" s="12" t="s">
        <v>204</v>
      </c>
      <c r="X4175" s="16">
        <v>1</v>
      </c>
      <c r="Z4175" s="16">
        <v>0.9</v>
      </c>
      <c r="AA4175" s="16">
        <v>108</v>
      </c>
      <c r="AB4175" s="16" t="s">
        <v>2114</v>
      </c>
      <c r="AC4175" s="16" t="s">
        <v>5145</v>
      </c>
      <c r="AD4175" s="16">
        <v>37800</v>
      </c>
      <c r="AE4175" s="16">
        <v>315</v>
      </c>
      <c r="AF4175" s="16">
        <v>118125</v>
      </c>
      <c r="AG4175" s="16">
        <v>90</v>
      </c>
      <c r="AH4175" s="12">
        <v>29340</v>
      </c>
      <c r="AI4175" s="16">
        <f t="shared" si="936"/>
        <v>5.4</v>
      </c>
      <c r="AJ4175" s="16">
        <f t="shared" si="937"/>
        <v>3105</v>
      </c>
      <c r="AK4175" s="16">
        <f t="shared" si="938"/>
        <v>450</v>
      </c>
      <c r="AL4175" s="16">
        <f t="shared" si="939"/>
        <v>4500</v>
      </c>
      <c r="AM4175" s="16">
        <v>61200.000000000007</v>
      </c>
      <c r="AN4175" s="16">
        <f t="shared" si="940"/>
        <v>224730</v>
      </c>
      <c r="AO4175" s="12" t="s">
        <v>1486</v>
      </c>
      <c r="AP4175" s="16">
        <v>0.9</v>
      </c>
      <c r="AQ4175" s="16" t="s">
        <v>204</v>
      </c>
      <c r="AR4175" s="16" t="s">
        <v>5146</v>
      </c>
      <c r="AS4175" s="16" t="s">
        <v>5147</v>
      </c>
      <c r="AT4175" s="16" t="s">
        <v>5148</v>
      </c>
      <c r="BC4175" s="16">
        <v>0.9</v>
      </c>
      <c r="BD4175" s="16">
        <f t="shared" si="941"/>
        <v>3.15</v>
      </c>
      <c r="BE4175" s="16">
        <f t="shared" si="942"/>
        <v>1404.5625</v>
      </c>
      <c r="BG4175" s="16">
        <f t="shared" si="943"/>
        <v>1080</v>
      </c>
      <c r="BH4175" s="16">
        <f t="shared" si="944"/>
        <v>576</v>
      </c>
      <c r="BI4175" s="16">
        <f t="shared" si="945"/>
        <v>7.2</v>
      </c>
    </row>
    <row r="4176" spans="1:61" x14ac:dyDescent="0.35">
      <c r="A4176">
        <v>4175</v>
      </c>
      <c r="B4176" t="s">
        <v>360</v>
      </c>
      <c r="C4176" t="s">
        <v>5981</v>
      </c>
      <c r="D4176" s="15" t="s">
        <v>4702</v>
      </c>
      <c r="E4176" s="12" t="s">
        <v>98</v>
      </c>
      <c r="G4176" s="12" t="s">
        <v>1453</v>
      </c>
      <c r="H4176" s="12" t="s">
        <v>91</v>
      </c>
      <c r="I4176" s="12" t="s">
        <v>363</v>
      </c>
      <c r="J4176" s="12" t="s">
        <v>5454</v>
      </c>
      <c r="K4176" s="12" t="s">
        <v>5454</v>
      </c>
      <c r="N4176" s="16" t="s">
        <v>206</v>
      </c>
      <c r="O4176" s="16" t="s">
        <v>5151</v>
      </c>
      <c r="P4176" s="12" t="s">
        <v>482</v>
      </c>
      <c r="Q4176" s="16">
        <v>2023</v>
      </c>
      <c r="R4176" s="16">
        <v>0</v>
      </c>
      <c r="T4176" s="16">
        <v>0</v>
      </c>
      <c r="U4176" s="16" t="s">
        <v>5152</v>
      </c>
      <c r="V4176" s="12" t="s">
        <v>204</v>
      </c>
      <c r="W4176" s="12" t="s">
        <v>204</v>
      </c>
      <c r="X4176" s="16">
        <v>1</v>
      </c>
      <c r="Z4176" s="16">
        <v>0</v>
      </c>
      <c r="AA4176" s="16">
        <v>0</v>
      </c>
      <c r="AB4176" s="16" t="s">
        <v>2114</v>
      </c>
      <c r="AC4176" s="16" t="s">
        <v>5145</v>
      </c>
      <c r="AD4176" s="16">
        <v>0</v>
      </c>
      <c r="AE4176" s="16">
        <v>0</v>
      </c>
      <c r="AF4176" s="16">
        <v>0</v>
      </c>
      <c r="AG4176" s="16">
        <v>0</v>
      </c>
      <c r="AH4176" s="12">
        <v>0</v>
      </c>
      <c r="AI4176" s="16">
        <f t="shared" si="936"/>
        <v>0</v>
      </c>
      <c r="AJ4176" s="16">
        <f t="shared" si="937"/>
        <v>0</v>
      </c>
      <c r="AK4176" s="16">
        <f t="shared" si="938"/>
        <v>0</v>
      </c>
      <c r="AL4176" s="16">
        <f t="shared" si="939"/>
        <v>0</v>
      </c>
      <c r="AM4176" s="16">
        <v>61200.000000000007</v>
      </c>
      <c r="AN4176" s="16">
        <f t="shared" si="940"/>
        <v>61200.000000000007</v>
      </c>
      <c r="AO4176" s="12" t="s">
        <v>1486</v>
      </c>
      <c r="AP4176" s="16">
        <v>0</v>
      </c>
      <c r="AQ4176" s="16" t="s">
        <v>204</v>
      </c>
      <c r="AR4176" s="16" t="s">
        <v>5146</v>
      </c>
      <c r="AS4176" s="16" t="s">
        <v>5147</v>
      </c>
      <c r="AT4176" s="16" t="s">
        <v>5148</v>
      </c>
      <c r="BC4176" s="16">
        <v>0</v>
      </c>
      <c r="BD4176" s="16">
        <f t="shared" si="941"/>
        <v>0</v>
      </c>
      <c r="BE4176" s="16">
        <f t="shared" si="942"/>
        <v>382.50000000000006</v>
      </c>
      <c r="BG4176" s="16">
        <f t="shared" si="943"/>
        <v>0</v>
      </c>
      <c r="BH4176" s="16">
        <f t="shared" si="944"/>
        <v>0</v>
      </c>
      <c r="BI4176" s="16">
        <f t="shared" si="945"/>
        <v>0</v>
      </c>
    </row>
    <row r="4177" spans="1:61" x14ac:dyDescent="0.35">
      <c r="A4177">
        <v>4176</v>
      </c>
      <c r="B4177" t="s">
        <v>360</v>
      </c>
      <c r="C4177" t="s">
        <v>5982</v>
      </c>
      <c r="D4177" s="15" t="s">
        <v>4703</v>
      </c>
      <c r="E4177" s="12" t="s">
        <v>98</v>
      </c>
      <c r="G4177" s="12" t="s">
        <v>1453</v>
      </c>
      <c r="H4177" s="12" t="s">
        <v>91</v>
      </c>
      <c r="I4177" s="12" t="s">
        <v>363</v>
      </c>
      <c r="J4177" s="12" t="s">
        <v>5454</v>
      </c>
      <c r="K4177" s="12" t="s">
        <v>5454</v>
      </c>
      <c r="N4177" s="16" t="s">
        <v>206</v>
      </c>
      <c r="O4177" s="16" t="s">
        <v>5151</v>
      </c>
      <c r="P4177" s="12" t="s">
        <v>482</v>
      </c>
      <c r="Q4177" s="16">
        <v>2023</v>
      </c>
      <c r="R4177" s="16">
        <v>0.6</v>
      </c>
      <c r="T4177" s="16">
        <v>0</v>
      </c>
      <c r="U4177" s="16" t="s">
        <v>5152</v>
      </c>
      <c r="V4177" s="12" t="s">
        <v>204</v>
      </c>
      <c r="W4177" s="12" t="s">
        <v>204</v>
      </c>
      <c r="X4177" s="16">
        <v>1</v>
      </c>
      <c r="Z4177" s="16">
        <v>0.6</v>
      </c>
      <c r="AA4177" s="16">
        <v>72</v>
      </c>
      <c r="AB4177" s="16" t="s">
        <v>2114</v>
      </c>
      <c r="AC4177" s="16" t="s">
        <v>5145</v>
      </c>
      <c r="AD4177" s="16">
        <v>25200</v>
      </c>
      <c r="AE4177" s="16">
        <v>210</v>
      </c>
      <c r="AF4177" s="16">
        <v>78750</v>
      </c>
      <c r="AG4177" s="16">
        <v>60</v>
      </c>
      <c r="AH4177" s="12">
        <v>19560</v>
      </c>
      <c r="AI4177" s="16">
        <f t="shared" si="936"/>
        <v>3.5999999999999996</v>
      </c>
      <c r="AJ4177" s="16">
        <f t="shared" si="937"/>
        <v>2070</v>
      </c>
      <c r="AK4177" s="16">
        <f t="shared" si="938"/>
        <v>300</v>
      </c>
      <c r="AL4177" s="16">
        <f t="shared" si="939"/>
        <v>3000</v>
      </c>
      <c r="AM4177" s="16">
        <v>61200.000000000007</v>
      </c>
      <c r="AN4177" s="16">
        <f t="shared" si="940"/>
        <v>170220</v>
      </c>
      <c r="AO4177" s="12" t="s">
        <v>1486</v>
      </c>
      <c r="AP4177" s="16">
        <v>0.6</v>
      </c>
      <c r="AQ4177" s="16" t="s">
        <v>204</v>
      </c>
      <c r="AR4177" s="16" t="s">
        <v>5146</v>
      </c>
      <c r="AS4177" s="16" t="s">
        <v>5147</v>
      </c>
      <c r="AT4177" s="16" t="s">
        <v>5148</v>
      </c>
      <c r="BC4177" s="16">
        <v>0.6</v>
      </c>
      <c r="BD4177" s="16">
        <f t="shared" si="941"/>
        <v>2.1</v>
      </c>
      <c r="BE4177" s="16">
        <f t="shared" si="942"/>
        <v>1063.875</v>
      </c>
      <c r="BG4177" s="16">
        <f t="shared" si="943"/>
        <v>720</v>
      </c>
      <c r="BH4177" s="16">
        <f t="shared" si="944"/>
        <v>384</v>
      </c>
      <c r="BI4177" s="16">
        <f t="shared" si="945"/>
        <v>4.8</v>
      </c>
    </row>
    <row r="4178" spans="1:61" x14ac:dyDescent="0.35">
      <c r="A4178">
        <v>4177</v>
      </c>
      <c r="B4178" t="s">
        <v>360</v>
      </c>
      <c r="C4178" t="s">
        <v>5983</v>
      </c>
      <c r="D4178" s="15" t="s">
        <v>4704</v>
      </c>
      <c r="E4178" s="12" t="s">
        <v>98</v>
      </c>
      <c r="G4178" s="12" t="s">
        <v>1453</v>
      </c>
      <c r="H4178" s="12" t="s">
        <v>91</v>
      </c>
      <c r="I4178" s="12" t="s">
        <v>363</v>
      </c>
      <c r="J4178" s="12" t="s">
        <v>5454</v>
      </c>
      <c r="K4178" s="12" t="s">
        <v>5454</v>
      </c>
      <c r="N4178" s="16" t="s">
        <v>206</v>
      </c>
      <c r="O4178" s="16" t="s">
        <v>5151</v>
      </c>
      <c r="P4178" s="12" t="s">
        <v>482</v>
      </c>
      <c r="Q4178" s="16">
        <v>2023</v>
      </c>
      <c r="R4178" s="16">
        <v>0.3</v>
      </c>
      <c r="T4178" s="16">
        <v>0</v>
      </c>
      <c r="U4178" s="16" t="s">
        <v>5152</v>
      </c>
      <c r="V4178" s="12" t="s">
        <v>204</v>
      </c>
      <c r="W4178" s="12" t="s">
        <v>204</v>
      </c>
      <c r="X4178" s="16">
        <v>1</v>
      </c>
      <c r="Z4178" s="16">
        <v>0.3</v>
      </c>
      <c r="AA4178" s="16">
        <v>36</v>
      </c>
      <c r="AB4178" s="16" t="s">
        <v>2114</v>
      </c>
      <c r="AC4178" s="16" t="s">
        <v>5145</v>
      </c>
      <c r="AD4178" s="16">
        <v>12600</v>
      </c>
      <c r="AE4178" s="16">
        <v>105</v>
      </c>
      <c r="AF4178" s="16">
        <v>39375</v>
      </c>
      <c r="AG4178" s="16">
        <v>30</v>
      </c>
      <c r="AH4178" s="12">
        <v>9780</v>
      </c>
      <c r="AI4178" s="16">
        <f t="shared" si="936"/>
        <v>1.7999999999999998</v>
      </c>
      <c r="AJ4178" s="16">
        <f t="shared" si="937"/>
        <v>1035</v>
      </c>
      <c r="AK4178" s="16">
        <f t="shared" si="938"/>
        <v>150</v>
      </c>
      <c r="AL4178" s="16">
        <f t="shared" si="939"/>
        <v>1500</v>
      </c>
      <c r="AM4178" s="16">
        <v>61200.000000000007</v>
      </c>
      <c r="AN4178" s="16">
        <f t="shared" si="940"/>
        <v>115710</v>
      </c>
      <c r="AO4178" s="12" t="s">
        <v>1486</v>
      </c>
      <c r="AP4178" s="16">
        <v>0.3</v>
      </c>
      <c r="AQ4178" s="16" t="s">
        <v>204</v>
      </c>
      <c r="AR4178" s="16" t="s">
        <v>5146</v>
      </c>
      <c r="AS4178" s="16" t="s">
        <v>5147</v>
      </c>
      <c r="AT4178" s="16" t="s">
        <v>5148</v>
      </c>
      <c r="BC4178" s="16">
        <v>0.3</v>
      </c>
      <c r="BD4178" s="16">
        <f t="shared" si="941"/>
        <v>1.05</v>
      </c>
      <c r="BE4178" s="16">
        <f t="shared" si="942"/>
        <v>723.1875</v>
      </c>
      <c r="BG4178" s="16">
        <f t="shared" si="943"/>
        <v>360</v>
      </c>
      <c r="BH4178" s="16">
        <f t="shared" si="944"/>
        <v>192</v>
      </c>
      <c r="BI4178" s="16">
        <f t="shared" si="945"/>
        <v>2.4</v>
      </c>
    </row>
    <row r="4179" spans="1:61" x14ac:dyDescent="0.35">
      <c r="A4179">
        <v>4178</v>
      </c>
      <c r="B4179" t="s">
        <v>360</v>
      </c>
      <c r="C4179" t="s">
        <v>5984</v>
      </c>
      <c r="D4179" s="15" t="s">
        <v>4705</v>
      </c>
      <c r="E4179" s="12" t="s">
        <v>98</v>
      </c>
      <c r="G4179" s="12" t="s">
        <v>1453</v>
      </c>
      <c r="H4179" s="12" t="s">
        <v>91</v>
      </c>
      <c r="I4179" s="12" t="s">
        <v>363</v>
      </c>
      <c r="J4179" s="12" t="s">
        <v>5454</v>
      </c>
      <c r="K4179" s="12" t="s">
        <v>5454</v>
      </c>
      <c r="N4179" s="16" t="s">
        <v>206</v>
      </c>
      <c r="O4179" s="16" t="s">
        <v>5151</v>
      </c>
      <c r="P4179" s="12" t="s">
        <v>482</v>
      </c>
      <c r="Q4179" s="16">
        <v>2023</v>
      </c>
      <c r="R4179" s="16">
        <v>0.6</v>
      </c>
      <c r="T4179" s="16">
        <v>0</v>
      </c>
      <c r="U4179" s="16" t="s">
        <v>5152</v>
      </c>
      <c r="V4179" s="12" t="s">
        <v>204</v>
      </c>
      <c r="W4179" s="12" t="s">
        <v>204</v>
      </c>
      <c r="X4179" s="16">
        <v>1</v>
      </c>
      <c r="Z4179" s="16">
        <v>0.6</v>
      </c>
      <c r="AA4179" s="16">
        <v>72</v>
      </c>
      <c r="AB4179" s="16" t="s">
        <v>2114</v>
      </c>
      <c r="AC4179" s="16" t="s">
        <v>5145</v>
      </c>
      <c r="AD4179" s="16">
        <v>25200</v>
      </c>
      <c r="AE4179" s="16">
        <v>210</v>
      </c>
      <c r="AF4179" s="16">
        <v>78750</v>
      </c>
      <c r="AG4179" s="16">
        <v>60</v>
      </c>
      <c r="AH4179" s="12">
        <v>19560</v>
      </c>
      <c r="AI4179" s="16">
        <f t="shared" si="936"/>
        <v>3.5999999999999996</v>
      </c>
      <c r="AJ4179" s="16">
        <f t="shared" si="937"/>
        <v>2070</v>
      </c>
      <c r="AK4179" s="16">
        <f t="shared" si="938"/>
        <v>300</v>
      </c>
      <c r="AL4179" s="16">
        <f t="shared" si="939"/>
        <v>3000</v>
      </c>
      <c r="AM4179" s="16">
        <v>61200.000000000007</v>
      </c>
      <c r="AN4179" s="16">
        <f t="shared" si="940"/>
        <v>170220</v>
      </c>
      <c r="AO4179" s="12" t="s">
        <v>1486</v>
      </c>
      <c r="AP4179" s="16">
        <v>0.6</v>
      </c>
      <c r="AQ4179" s="16" t="s">
        <v>204</v>
      </c>
      <c r="AR4179" s="16" t="s">
        <v>5146</v>
      </c>
      <c r="AS4179" s="16" t="s">
        <v>5147</v>
      </c>
      <c r="AT4179" s="16" t="s">
        <v>5148</v>
      </c>
      <c r="BC4179" s="16">
        <v>0.6</v>
      </c>
      <c r="BD4179" s="16">
        <f t="shared" si="941"/>
        <v>2.1</v>
      </c>
      <c r="BE4179" s="16">
        <f t="shared" si="942"/>
        <v>1063.875</v>
      </c>
      <c r="BG4179" s="16">
        <f t="shared" si="943"/>
        <v>720</v>
      </c>
      <c r="BH4179" s="16">
        <f t="shared" si="944"/>
        <v>384</v>
      </c>
      <c r="BI4179" s="16">
        <f t="shared" si="945"/>
        <v>4.8</v>
      </c>
    </row>
    <row r="4180" spans="1:61" x14ac:dyDescent="0.35">
      <c r="A4180">
        <v>4179</v>
      </c>
      <c r="B4180" t="s">
        <v>360</v>
      </c>
      <c r="C4180" t="s">
        <v>5985</v>
      </c>
      <c r="D4180" s="15" t="s">
        <v>4706</v>
      </c>
      <c r="E4180" s="12" t="s">
        <v>98</v>
      </c>
      <c r="G4180" s="12" t="s">
        <v>1453</v>
      </c>
      <c r="H4180" s="12" t="s">
        <v>91</v>
      </c>
      <c r="I4180" s="12" t="s">
        <v>363</v>
      </c>
      <c r="J4180" s="12" t="s">
        <v>5454</v>
      </c>
      <c r="K4180" s="12" t="s">
        <v>5454</v>
      </c>
      <c r="N4180" s="16" t="s">
        <v>206</v>
      </c>
      <c r="O4180" s="16" t="s">
        <v>5151</v>
      </c>
      <c r="P4180" s="12" t="s">
        <v>482</v>
      </c>
      <c r="Q4180" s="16">
        <v>2023</v>
      </c>
      <c r="R4180" s="16">
        <v>0</v>
      </c>
      <c r="T4180" s="16">
        <v>0</v>
      </c>
      <c r="U4180" s="16" t="s">
        <v>5152</v>
      </c>
      <c r="V4180" s="12" t="s">
        <v>204</v>
      </c>
      <c r="W4180" s="12" t="s">
        <v>204</v>
      </c>
      <c r="X4180" s="16">
        <v>1</v>
      </c>
      <c r="Z4180" s="16">
        <v>0</v>
      </c>
      <c r="AA4180" s="16">
        <v>0</v>
      </c>
      <c r="AB4180" s="16" t="s">
        <v>2114</v>
      </c>
      <c r="AC4180" s="16" t="s">
        <v>5145</v>
      </c>
      <c r="AD4180" s="16">
        <v>0</v>
      </c>
      <c r="AE4180" s="16">
        <v>0</v>
      </c>
      <c r="AF4180" s="16">
        <v>0</v>
      </c>
      <c r="AG4180" s="16">
        <v>0</v>
      </c>
      <c r="AH4180" s="12">
        <v>0</v>
      </c>
      <c r="AI4180" s="16">
        <f t="shared" si="936"/>
        <v>0</v>
      </c>
      <c r="AJ4180" s="16">
        <f t="shared" si="937"/>
        <v>0</v>
      </c>
      <c r="AK4180" s="16">
        <f t="shared" si="938"/>
        <v>0</v>
      </c>
      <c r="AL4180" s="16">
        <f t="shared" si="939"/>
        <v>0</v>
      </c>
      <c r="AM4180" s="16">
        <v>61200.000000000007</v>
      </c>
      <c r="AN4180" s="16">
        <f t="shared" si="940"/>
        <v>61200.000000000007</v>
      </c>
      <c r="AO4180" s="12" t="s">
        <v>1486</v>
      </c>
      <c r="AP4180" s="16">
        <v>0</v>
      </c>
      <c r="AQ4180" s="16" t="s">
        <v>204</v>
      </c>
      <c r="AR4180" s="16" t="s">
        <v>5146</v>
      </c>
      <c r="AS4180" s="16" t="s">
        <v>5147</v>
      </c>
      <c r="AT4180" s="16" t="s">
        <v>5148</v>
      </c>
      <c r="BC4180" s="16">
        <v>0</v>
      </c>
      <c r="BD4180" s="16">
        <f t="shared" si="941"/>
        <v>0</v>
      </c>
      <c r="BE4180" s="16">
        <f t="shared" si="942"/>
        <v>382.50000000000006</v>
      </c>
      <c r="BG4180" s="16">
        <f t="shared" si="943"/>
        <v>0</v>
      </c>
      <c r="BH4180" s="16">
        <f t="shared" si="944"/>
        <v>0</v>
      </c>
      <c r="BI4180" s="16">
        <f t="shared" si="945"/>
        <v>0</v>
      </c>
    </row>
    <row r="4181" spans="1:61" x14ac:dyDescent="0.35">
      <c r="A4181">
        <v>4180</v>
      </c>
      <c r="B4181" t="s">
        <v>360</v>
      </c>
      <c r="C4181" t="s">
        <v>5986</v>
      </c>
      <c r="D4181" s="15" t="s">
        <v>4707</v>
      </c>
      <c r="E4181" s="12" t="s">
        <v>98</v>
      </c>
      <c r="G4181" s="12" t="s">
        <v>1453</v>
      </c>
      <c r="H4181" s="12" t="s">
        <v>91</v>
      </c>
      <c r="I4181" s="12" t="s">
        <v>363</v>
      </c>
      <c r="J4181" s="12" t="s">
        <v>5454</v>
      </c>
      <c r="K4181" s="12" t="s">
        <v>5454</v>
      </c>
      <c r="N4181" s="16" t="s">
        <v>206</v>
      </c>
      <c r="O4181" s="16" t="s">
        <v>5153</v>
      </c>
      <c r="P4181" s="12" t="s">
        <v>482</v>
      </c>
      <c r="Q4181" s="16">
        <v>2023</v>
      </c>
      <c r="R4181" s="16">
        <v>1.75</v>
      </c>
      <c r="T4181" s="16">
        <v>0</v>
      </c>
      <c r="U4181" s="16" t="s">
        <v>5154</v>
      </c>
      <c r="V4181" s="12" t="s">
        <v>204</v>
      </c>
      <c r="W4181" s="12" t="s">
        <v>204</v>
      </c>
      <c r="X4181" s="16">
        <v>1</v>
      </c>
      <c r="Z4181" s="16">
        <v>1.75</v>
      </c>
      <c r="AA4181" s="16">
        <v>210</v>
      </c>
      <c r="AB4181" s="16" t="s">
        <v>2114</v>
      </c>
      <c r="AC4181" s="16" t="s">
        <v>5145</v>
      </c>
      <c r="AD4181" s="16">
        <v>73500</v>
      </c>
      <c r="AE4181" s="16">
        <v>612.5</v>
      </c>
      <c r="AF4181" s="16">
        <v>229687.5</v>
      </c>
      <c r="AG4181" s="16">
        <v>175</v>
      </c>
      <c r="AH4181" s="12">
        <v>57050</v>
      </c>
      <c r="AI4181" s="16">
        <f t="shared" si="936"/>
        <v>10.5</v>
      </c>
      <c r="AJ4181" s="16">
        <f t="shared" si="937"/>
        <v>6037.5</v>
      </c>
      <c r="AK4181" s="16">
        <f t="shared" si="938"/>
        <v>875</v>
      </c>
      <c r="AL4181" s="16">
        <f t="shared" si="939"/>
        <v>8750</v>
      </c>
      <c r="AM4181" s="16">
        <v>61200.000000000007</v>
      </c>
      <c r="AN4181" s="16">
        <f t="shared" si="940"/>
        <v>379175</v>
      </c>
      <c r="AO4181" s="12" t="s">
        <v>1486</v>
      </c>
      <c r="AP4181" s="16">
        <v>1.75</v>
      </c>
      <c r="AQ4181" s="16" t="s">
        <v>204</v>
      </c>
      <c r="AR4181" s="16" t="s">
        <v>5146</v>
      </c>
      <c r="AS4181" s="16" t="s">
        <v>5147</v>
      </c>
      <c r="AT4181" s="16" t="s">
        <v>5148</v>
      </c>
      <c r="BC4181" s="16">
        <v>1.75</v>
      </c>
      <c r="BD4181" s="16">
        <f t="shared" si="941"/>
        <v>6.125</v>
      </c>
      <c r="BE4181" s="16">
        <f t="shared" si="942"/>
        <v>2369.84375</v>
      </c>
      <c r="BG4181" s="16">
        <f t="shared" si="943"/>
        <v>2100</v>
      </c>
      <c r="BH4181" s="16">
        <f t="shared" si="944"/>
        <v>1120</v>
      </c>
      <c r="BI4181" s="16">
        <f t="shared" si="945"/>
        <v>14</v>
      </c>
    </row>
    <row r="4182" spans="1:61" x14ac:dyDescent="0.35">
      <c r="A4182">
        <v>4181</v>
      </c>
      <c r="B4182" t="s">
        <v>360</v>
      </c>
      <c r="C4182" t="s">
        <v>5987</v>
      </c>
      <c r="D4182" s="15" t="s">
        <v>4708</v>
      </c>
      <c r="E4182" s="12" t="s">
        <v>98</v>
      </c>
      <c r="G4182" s="12" t="s">
        <v>1453</v>
      </c>
      <c r="H4182" s="12" t="s">
        <v>91</v>
      </c>
      <c r="I4182" s="12" t="s">
        <v>363</v>
      </c>
      <c r="J4182" s="12" t="s">
        <v>5454</v>
      </c>
      <c r="K4182" s="12" t="s">
        <v>5454</v>
      </c>
      <c r="N4182" s="16" t="s">
        <v>206</v>
      </c>
      <c r="O4182" s="16" t="s">
        <v>5153</v>
      </c>
      <c r="P4182" s="12" t="s">
        <v>482</v>
      </c>
      <c r="Q4182" s="16">
        <v>2023</v>
      </c>
      <c r="R4182" s="16">
        <v>2.4</v>
      </c>
      <c r="T4182" s="16">
        <v>0</v>
      </c>
      <c r="U4182" s="16" t="s">
        <v>5154</v>
      </c>
      <c r="V4182" s="12" t="s">
        <v>204</v>
      </c>
      <c r="W4182" s="12" t="s">
        <v>204</v>
      </c>
      <c r="X4182" s="16">
        <v>1</v>
      </c>
      <c r="Z4182" s="16">
        <v>2.4</v>
      </c>
      <c r="AA4182" s="16">
        <v>288</v>
      </c>
      <c r="AB4182" s="16" t="s">
        <v>2114</v>
      </c>
      <c r="AC4182" s="16" t="s">
        <v>5145</v>
      </c>
      <c r="AD4182" s="16">
        <v>100800</v>
      </c>
      <c r="AE4182" s="16">
        <v>840</v>
      </c>
      <c r="AF4182" s="16">
        <v>315000</v>
      </c>
      <c r="AG4182" s="16">
        <v>240</v>
      </c>
      <c r="AH4182" s="12">
        <v>78240</v>
      </c>
      <c r="AI4182" s="16">
        <f t="shared" si="936"/>
        <v>14.399999999999999</v>
      </c>
      <c r="AJ4182" s="16">
        <f t="shared" si="937"/>
        <v>8280</v>
      </c>
      <c r="AK4182" s="16">
        <f t="shared" si="938"/>
        <v>1200</v>
      </c>
      <c r="AL4182" s="16">
        <f t="shared" si="939"/>
        <v>12000</v>
      </c>
      <c r="AM4182" s="16">
        <v>61200.000000000007</v>
      </c>
      <c r="AN4182" s="16">
        <f t="shared" si="940"/>
        <v>497280</v>
      </c>
      <c r="AO4182" s="12" t="s">
        <v>1486</v>
      </c>
      <c r="AP4182" s="16">
        <v>2.4</v>
      </c>
      <c r="AQ4182" s="16" t="s">
        <v>204</v>
      </c>
      <c r="AR4182" s="16" t="s">
        <v>5146</v>
      </c>
      <c r="AS4182" s="16" t="s">
        <v>5147</v>
      </c>
      <c r="AT4182" s="16" t="s">
        <v>5148</v>
      </c>
      <c r="BC4182" s="16">
        <v>2.4</v>
      </c>
      <c r="BD4182" s="16">
        <f t="shared" si="941"/>
        <v>8.4</v>
      </c>
      <c r="BE4182" s="16">
        <f t="shared" si="942"/>
        <v>3108</v>
      </c>
      <c r="BG4182" s="16">
        <f t="shared" si="943"/>
        <v>2880</v>
      </c>
      <c r="BH4182" s="16">
        <f t="shared" si="944"/>
        <v>1536</v>
      </c>
      <c r="BI4182" s="16">
        <f t="shared" si="945"/>
        <v>19.2</v>
      </c>
    </row>
    <row r="4183" spans="1:61" x14ac:dyDescent="0.35">
      <c r="A4183">
        <v>4182</v>
      </c>
      <c r="B4183" t="s">
        <v>360</v>
      </c>
      <c r="C4183" t="s">
        <v>5988</v>
      </c>
      <c r="D4183" s="15" t="s">
        <v>4709</v>
      </c>
      <c r="E4183" s="12" t="s">
        <v>98</v>
      </c>
      <c r="G4183" s="12" t="s">
        <v>1453</v>
      </c>
      <c r="H4183" s="12" t="s">
        <v>91</v>
      </c>
      <c r="I4183" s="12" t="s">
        <v>363</v>
      </c>
      <c r="J4183" s="12" t="s">
        <v>5454</v>
      </c>
      <c r="K4183" s="12" t="s">
        <v>5454</v>
      </c>
      <c r="N4183" s="16" t="s">
        <v>206</v>
      </c>
      <c r="O4183" s="16" t="s">
        <v>5153</v>
      </c>
      <c r="P4183" s="12" t="s">
        <v>482</v>
      </c>
      <c r="Q4183" s="16">
        <v>2023</v>
      </c>
      <c r="R4183" s="16">
        <v>2.4</v>
      </c>
      <c r="T4183" s="16">
        <v>0</v>
      </c>
      <c r="U4183" s="16" t="s">
        <v>5154</v>
      </c>
      <c r="V4183" s="12" t="s">
        <v>204</v>
      </c>
      <c r="W4183" s="12" t="s">
        <v>204</v>
      </c>
      <c r="X4183" s="16">
        <v>1</v>
      </c>
      <c r="Z4183" s="16">
        <v>2.4</v>
      </c>
      <c r="AA4183" s="16">
        <v>288</v>
      </c>
      <c r="AB4183" s="16" t="s">
        <v>2114</v>
      </c>
      <c r="AC4183" s="16" t="s">
        <v>5145</v>
      </c>
      <c r="AD4183" s="16">
        <v>100800</v>
      </c>
      <c r="AE4183" s="16">
        <v>840</v>
      </c>
      <c r="AF4183" s="16">
        <v>315000</v>
      </c>
      <c r="AG4183" s="16">
        <v>240</v>
      </c>
      <c r="AH4183" s="12">
        <v>78240</v>
      </c>
      <c r="AI4183" s="16">
        <f t="shared" ref="AI4183:AI4246" si="947">Z4183*6</f>
        <v>14.399999999999999</v>
      </c>
      <c r="AJ4183" s="16">
        <f t="shared" ref="AJ4183:AJ4246" si="948">Z4183*3450</f>
        <v>8280</v>
      </c>
      <c r="AK4183" s="16">
        <f t="shared" ref="AK4183:AK4246" si="949">500*Z4183</f>
        <v>1200</v>
      </c>
      <c r="AL4183" s="16">
        <f t="shared" ref="AL4183:AL4246" si="950">1*5000*Z4183</f>
        <v>12000</v>
      </c>
      <c r="AM4183" s="16">
        <v>61200.000000000007</v>
      </c>
      <c r="AN4183" s="16">
        <f t="shared" ref="AN4183:AN4246" si="951">AM4183+AL4183+AJ4183+AF4183+AD4183</f>
        <v>497280</v>
      </c>
      <c r="AO4183" s="12" t="s">
        <v>1486</v>
      </c>
      <c r="AP4183" s="16">
        <v>2.4</v>
      </c>
      <c r="AQ4183" s="16" t="s">
        <v>204</v>
      </c>
      <c r="AR4183" s="16" t="s">
        <v>5146</v>
      </c>
      <c r="AS4183" s="16" t="s">
        <v>5147</v>
      </c>
      <c r="AT4183" s="16" t="s">
        <v>5148</v>
      </c>
      <c r="BC4183" s="16">
        <v>2.4</v>
      </c>
      <c r="BD4183" s="16">
        <f t="shared" ref="BD4183:BD4246" si="952">3.5*BC4183</f>
        <v>8.4</v>
      </c>
      <c r="BE4183" s="16">
        <f t="shared" ref="BE4183:BE4246" si="953">AN4183/160</f>
        <v>3108</v>
      </c>
      <c r="BG4183" s="16">
        <f t="shared" ref="BG4183:BG4246" si="954">1200*BC4183</f>
        <v>2880</v>
      </c>
      <c r="BH4183" s="16">
        <f t="shared" ref="BH4183:BH4246" si="955">640*BC4183</f>
        <v>1536</v>
      </c>
      <c r="BI4183" s="16">
        <f t="shared" ref="BI4183:BI4246" si="956">BH4183/80</f>
        <v>19.2</v>
      </c>
    </row>
    <row r="4184" spans="1:61" x14ac:dyDescent="0.35">
      <c r="A4184">
        <v>4183</v>
      </c>
      <c r="B4184" t="s">
        <v>360</v>
      </c>
      <c r="C4184" t="s">
        <v>5989</v>
      </c>
      <c r="D4184" s="15" t="s">
        <v>4710</v>
      </c>
      <c r="E4184" s="12" t="s">
        <v>98</v>
      </c>
      <c r="G4184" s="12" t="s">
        <v>1453</v>
      </c>
      <c r="H4184" s="12" t="s">
        <v>91</v>
      </c>
      <c r="I4184" s="12" t="s">
        <v>363</v>
      </c>
      <c r="J4184" s="12" t="s">
        <v>5454</v>
      </c>
      <c r="K4184" s="12" t="s">
        <v>5454</v>
      </c>
      <c r="N4184" s="16" t="s">
        <v>206</v>
      </c>
      <c r="O4184" s="16" t="s">
        <v>5153</v>
      </c>
      <c r="P4184" s="12" t="s">
        <v>482</v>
      </c>
      <c r="Q4184" s="16">
        <v>2023</v>
      </c>
      <c r="R4184" s="16">
        <v>1.3</v>
      </c>
      <c r="T4184" s="16">
        <v>0</v>
      </c>
      <c r="U4184" s="16" t="s">
        <v>5154</v>
      </c>
      <c r="V4184" s="12" t="s">
        <v>204</v>
      </c>
      <c r="W4184" s="12" t="s">
        <v>204</v>
      </c>
      <c r="X4184" s="16">
        <v>1</v>
      </c>
      <c r="Z4184" s="16">
        <v>1.3</v>
      </c>
      <c r="AA4184" s="16">
        <v>156</v>
      </c>
      <c r="AB4184" s="16" t="s">
        <v>2114</v>
      </c>
      <c r="AC4184" s="16" t="s">
        <v>5145</v>
      </c>
      <c r="AD4184" s="16">
        <v>54600</v>
      </c>
      <c r="AE4184" s="16">
        <v>455</v>
      </c>
      <c r="AF4184" s="16">
        <v>170625</v>
      </c>
      <c r="AG4184" s="16">
        <v>130</v>
      </c>
      <c r="AH4184" s="12">
        <v>42380</v>
      </c>
      <c r="AI4184" s="16">
        <f t="shared" si="947"/>
        <v>7.8000000000000007</v>
      </c>
      <c r="AJ4184" s="16">
        <f t="shared" si="948"/>
        <v>4485</v>
      </c>
      <c r="AK4184" s="16">
        <f t="shared" si="949"/>
        <v>650</v>
      </c>
      <c r="AL4184" s="16">
        <f t="shared" si="950"/>
        <v>6500</v>
      </c>
      <c r="AM4184" s="16">
        <v>61200.000000000007</v>
      </c>
      <c r="AN4184" s="16">
        <f t="shared" si="951"/>
        <v>297410</v>
      </c>
      <c r="AO4184" s="12" t="s">
        <v>1486</v>
      </c>
      <c r="AP4184" s="16">
        <v>1.3</v>
      </c>
      <c r="AQ4184" s="16" t="s">
        <v>204</v>
      </c>
      <c r="AR4184" s="16" t="s">
        <v>5146</v>
      </c>
      <c r="AS4184" s="16" t="s">
        <v>5147</v>
      </c>
      <c r="AT4184" s="16" t="s">
        <v>5148</v>
      </c>
      <c r="BC4184" s="16">
        <v>1.3</v>
      </c>
      <c r="BD4184" s="16">
        <f t="shared" si="952"/>
        <v>4.55</v>
      </c>
      <c r="BE4184" s="16">
        <f t="shared" si="953"/>
        <v>1858.8125</v>
      </c>
      <c r="BG4184" s="16">
        <f t="shared" si="954"/>
        <v>1560</v>
      </c>
      <c r="BH4184" s="16">
        <f t="shared" si="955"/>
        <v>832</v>
      </c>
      <c r="BI4184" s="16">
        <f t="shared" si="956"/>
        <v>10.4</v>
      </c>
    </row>
    <row r="4185" spans="1:61" x14ac:dyDescent="0.35">
      <c r="A4185">
        <v>4184</v>
      </c>
      <c r="B4185" t="s">
        <v>360</v>
      </c>
      <c r="C4185" t="s">
        <v>5990</v>
      </c>
      <c r="D4185" s="15" t="s">
        <v>4711</v>
      </c>
      <c r="E4185" s="12" t="s">
        <v>98</v>
      </c>
      <c r="G4185" s="12" t="s">
        <v>1453</v>
      </c>
      <c r="H4185" s="12" t="s">
        <v>91</v>
      </c>
      <c r="I4185" s="12" t="s">
        <v>363</v>
      </c>
      <c r="J4185" s="12" t="s">
        <v>5454</v>
      </c>
      <c r="K4185" s="12" t="s">
        <v>5454</v>
      </c>
      <c r="N4185" s="16" t="s">
        <v>206</v>
      </c>
      <c r="O4185" s="16" t="s">
        <v>5153</v>
      </c>
      <c r="P4185" s="12" t="s">
        <v>482</v>
      </c>
      <c r="Q4185" s="16">
        <v>2023</v>
      </c>
      <c r="R4185" s="16">
        <v>2.17</v>
      </c>
      <c r="T4185" s="16">
        <v>0</v>
      </c>
      <c r="U4185" s="16" t="s">
        <v>5154</v>
      </c>
      <c r="V4185" s="12" t="s">
        <v>204</v>
      </c>
      <c r="W4185" s="12" t="s">
        <v>204</v>
      </c>
      <c r="X4185" s="16">
        <v>1</v>
      </c>
      <c r="Z4185" s="16">
        <v>2.17</v>
      </c>
      <c r="AA4185" s="16">
        <v>260.39999999999998</v>
      </c>
      <c r="AB4185" s="16" t="s">
        <v>2114</v>
      </c>
      <c r="AC4185" s="16" t="s">
        <v>5145</v>
      </c>
      <c r="AD4185" s="16">
        <v>91139.999999999985</v>
      </c>
      <c r="AE4185" s="16">
        <v>759.5</v>
      </c>
      <c r="AF4185" s="16">
        <v>284812.5</v>
      </c>
      <c r="AG4185" s="16">
        <v>217</v>
      </c>
      <c r="AH4185" s="12">
        <v>70742</v>
      </c>
      <c r="AI4185" s="16">
        <f t="shared" si="947"/>
        <v>13.02</v>
      </c>
      <c r="AJ4185" s="16">
        <f t="shared" si="948"/>
        <v>7486.5</v>
      </c>
      <c r="AK4185" s="16">
        <f t="shared" si="949"/>
        <v>1085</v>
      </c>
      <c r="AL4185" s="16">
        <f t="shared" si="950"/>
        <v>10850</v>
      </c>
      <c r="AM4185" s="16">
        <v>61200.000000000007</v>
      </c>
      <c r="AN4185" s="16">
        <f t="shared" si="951"/>
        <v>455489</v>
      </c>
      <c r="AO4185" s="12" t="s">
        <v>1486</v>
      </c>
      <c r="AP4185" s="16">
        <v>2.17</v>
      </c>
      <c r="AQ4185" s="16" t="s">
        <v>204</v>
      </c>
      <c r="AR4185" s="16" t="s">
        <v>5146</v>
      </c>
      <c r="AS4185" s="16" t="s">
        <v>5147</v>
      </c>
      <c r="AT4185" s="16" t="s">
        <v>5148</v>
      </c>
      <c r="BC4185" s="16">
        <v>2.17</v>
      </c>
      <c r="BD4185" s="16">
        <f t="shared" si="952"/>
        <v>7.5949999999999998</v>
      </c>
      <c r="BE4185" s="16">
        <f t="shared" si="953"/>
        <v>2846.8062500000001</v>
      </c>
      <c r="BG4185" s="16">
        <f t="shared" si="954"/>
        <v>2604</v>
      </c>
      <c r="BH4185" s="16">
        <f t="shared" si="955"/>
        <v>1388.8</v>
      </c>
      <c r="BI4185" s="16">
        <f t="shared" si="956"/>
        <v>17.36</v>
      </c>
    </row>
    <row r="4186" spans="1:61" x14ac:dyDescent="0.35">
      <c r="A4186">
        <v>4185</v>
      </c>
      <c r="B4186" t="s">
        <v>360</v>
      </c>
      <c r="C4186" t="s">
        <v>5991</v>
      </c>
      <c r="D4186" s="15" t="s">
        <v>4712</v>
      </c>
      <c r="E4186" s="12" t="s">
        <v>98</v>
      </c>
      <c r="G4186" s="12" t="s">
        <v>1453</v>
      </c>
      <c r="H4186" s="12" t="s">
        <v>91</v>
      </c>
      <c r="I4186" s="12" t="s">
        <v>363</v>
      </c>
      <c r="J4186" s="12" t="s">
        <v>5454</v>
      </c>
      <c r="K4186" s="12" t="s">
        <v>5454</v>
      </c>
      <c r="N4186" s="16" t="s">
        <v>206</v>
      </c>
      <c r="O4186" s="16" t="s">
        <v>5153</v>
      </c>
      <c r="P4186" s="12" t="s">
        <v>482</v>
      </c>
      <c r="Q4186" s="16">
        <v>2023</v>
      </c>
      <c r="R4186" s="16">
        <v>1.58</v>
      </c>
      <c r="T4186" s="16">
        <v>0</v>
      </c>
      <c r="U4186" s="16" t="s">
        <v>5154</v>
      </c>
      <c r="V4186" s="12" t="s">
        <v>204</v>
      </c>
      <c r="W4186" s="12" t="s">
        <v>204</v>
      </c>
      <c r="X4186" s="16">
        <v>1</v>
      </c>
      <c r="Z4186" s="16">
        <v>1.58</v>
      </c>
      <c r="AA4186" s="16">
        <v>189.60000000000002</v>
      </c>
      <c r="AB4186" s="16" t="s">
        <v>2114</v>
      </c>
      <c r="AC4186" s="16" t="s">
        <v>5145</v>
      </c>
      <c r="AD4186" s="16">
        <v>66360.000000000015</v>
      </c>
      <c r="AE4186" s="16">
        <v>553</v>
      </c>
      <c r="AF4186" s="16">
        <v>207375</v>
      </c>
      <c r="AG4186" s="16">
        <v>158</v>
      </c>
      <c r="AH4186" s="12">
        <v>51508</v>
      </c>
      <c r="AI4186" s="16">
        <f t="shared" si="947"/>
        <v>9.48</v>
      </c>
      <c r="AJ4186" s="16">
        <f t="shared" si="948"/>
        <v>5451</v>
      </c>
      <c r="AK4186" s="16">
        <f t="shared" si="949"/>
        <v>790</v>
      </c>
      <c r="AL4186" s="16">
        <f t="shared" si="950"/>
        <v>7900</v>
      </c>
      <c r="AM4186" s="16">
        <v>61200.000000000007</v>
      </c>
      <c r="AN4186" s="16">
        <f t="shared" si="951"/>
        <v>348286</v>
      </c>
      <c r="AO4186" s="12" t="s">
        <v>1486</v>
      </c>
      <c r="AP4186" s="16">
        <v>1.58</v>
      </c>
      <c r="AQ4186" s="16" t="s">
        <v>204</v>
      </c>
      <c r="AR4186" s="16" t="s">
        <v>5146</v>
      </c>
      <c r="AS4186" s="16" t="s">
        <v>5147</v>
      </c>
      <c r="AT4186" s="16" t="s">
        <v>5148</v>
      </c>
      <c r="BC4186" s="16">
        <v>1.58</v>
      </c>
      <c r="BD4186" s="16">
        <f t="shared" si="952"/>
        <v>5.53</v>
      </c>
      <c r="BE4186" s="16">
        <f t="shared" si="953"/>
        <v>2176.7874999999999</v>
      </c>
      <c r="BG4186" s="16">
        <f t="shared" si="954"/>
        <v>1896</v>
      </c>
      <c r="BH4186" s="16">
        <f t="shared" si="955"/>
        <v>1011.2</v>
      </c>
      <c r="BI4186" s="16">
        <f t="shared" si="956"/>
        <v>12.64</v>
      </c>
    </row>
    <row r="4187" spans="1:61" x14ac:dyDescent="0.35">
      <c r="A4187">
        <v>4186</v>
      </c>
      <c r="B4187" t="s">
        <v>360</v>
      </c>
      <c r="C4187" t="s">
        <v>5992</v>
      </c>
      <c r="D4187" s="15" t="s">
        <v>4713</v>
      </c>
      <c r="E4187" s="12" t="s">
        <v>98</v>
      </c>
      <c r="G4187" s="12" t="s">
        <v>1453</v>
      </c>
      <c r="H4187" s="12" t="s">
        <v>91</v>
      </c>
      <c r="I4187" s="12" t="s">
        <v>363</v>
      </c>
      <c r="J4187" s="12" t="s">
        <v>5454</v>
      </c>
      <c r="K4187" s="12" t="s">
        <v>5454</v>
      </c>
      <c r="N4187" s="16" t="s">
        <v>206</v>
      </c>
      <c r="O4187" s="16" t="s">
        <v>5153</v>
      </c>
      <c r="P4187" s="12" t="s">
        <v>482</v>
      </c>
      <c r="Q4187" s="16">
        <v>2023</v>
      </c>
      <c r="R4187" s="16">
        <v>0.98</v>
      </c>
      <c r="T4187" s="16">
        <v>0</v>
      </c>
      <c r="U4187" s="16" t="s">
        <v>5154</v>
      </c>
      <c r="V4187" s="12" t="s">
        <v>204</v>
      </c>
      <c r="W4187" s="12" t="s">
        <v>204</v>
      </c>
      <c r="X4187" s="16">
        <v>1</v>
      </c>
      <c r="Z4187" s="16">
        <v>0.98</v>
      </c>
      <c r="AA4187" s="16">
        <v>117.6</v>
      </c>
      <c r="AB4187" s="16" t="s">
        <v>2114</v>
      </c>
      <c r="AC4187" s="16" t="s">
        <v>5145</v>
      </c>
      <c r="AD4187" s="16">
        <v>41160</v>
      </c>
      <c r="AE4187" s="16">
        <v>343</v>
      </c>
      <c r="AF4187" s="16">
        <v>128625</v>
      </c>
      <c r="AG4187" s="16">
        <v>98</v>
      </c>
      <c r="AH4187" s="12">
        <v>31948</v>
      </c>
      <c r="AI4187" s="16">
        <f t="shared" si="947"/>
        <v>5.88</v>
      </c>
      <c r="AJ4187" s="16">
        <f t="shared" si="948"/>
        <v>3381</v>
      </c>
      <c r="AK4187" s="16">
        <f t="shared" si="949"/>
        <v>490</v>
      </c>
      <c r="AL4187" s="16">
        <f t="shared" si="950"/>
        <v>4900</v>
      </c>
      <c r="AM4187" s="16">
        <v>61200.000000000007</v>
      </c>
      <c r="AN4187" s="16">
        <f t="shared" si="951"/>
        <v>239266</v>
      </c>
      <c r="AO4187" s="12" t="s">
        <v>1486</v>
      </c>
      <c r="AP4187" s="16">
        <v>0.98</v>
      </c>
      <c r="AQ4187" s="16" t="s">
        <v>204</v>
      </c>
      <c r="AR4187" s="16" t="s">
        <v>5146</v>
      </c>
      <c r="AS4187" s="16" t="s">
        <v>5147</v>
      </c>
      <c r="AT4187" s="16" t="s">
        <v>5148</v>
      </c>
      <c r="BC4187" s="16">
        <v>0.98</v>
      </c>
      <c r="BD4187" s="16">
        <f t="shared" si="952"/>
        <v>3.4299999999999997</v>
      </c>
      <c r="BE4187" s="16">
        <f t="shared" si="953"/>
        <v>1495.4124999999999</v>
      </c>
      <c r="BG4187" s="16">
        <f t="shared" si="954"/>
        <v>1176</v>
      </c>
      <c r="BH4187" s="16">
        <f t="shared" si="955"/>
        <v>627.20000000000005</v>
      </c>
      <c r="BI4187" s="16">
        <f t="shared" si="956"/>
        <v>7.8400000000000007</v>
      </c>
    </row>
    <row r="4188" spans="1:61" x14ac:dyDescent="0.35">
      <c r="A4188">
        <v>4187</v>
      </c>
      <c r="B4188" t="s">
        <v>360</v>
      </c>
      <c r="C4188" t="s">
        <v>5993</v>
      </c>
      <c r="D4188" s="15" t="s">
        <v>4714</v>
      </c>
      <c r="E4188" s="12" t="s">
        <v>98</v>
      </c>
      <c r="G4188" s="12" t="s">
        <v>1453</v>
      </c>
      <c r="H4188" s="12" t="s">
        <v>91</v>
      </c>
      <c r="I4188" s="12" t="s">
        <v>363</v>
      </c>
      <c r="J4188" s="12" t="s">
        <v>5454</v>
      </c>
      <c r="K4188" s="12" t="s">
        <v>5454</v>
      </c>
      <c r="N4188" s="16" t="s">
        <v>206</v>
      </c>
      <c r="O4188" s="16" t="s">
        <v>5153</v>
      </c>
      <c r="P4188" s="12" t="s">
        <v>482</v>
      </c>
      <c r="Q4188" s="16">
        <v>2023</v>
      </c>
      <c r="R4188" s="16">
        <v>0.9</v>
      </c>
      <c r="T4188" s="16">
        <v>0</v>
      </c>
      <c r="U4188" s="16" t="s">
        <v>5154</v>
      </c>
      <c r="V4188" s="12" t="s">
        <v>204</v>
      </c>
      <c r="W4188" s="12" t="s">
        <v>204</v>
      </c>
      <c r="X4188" s="16">
        <v>1</v>
      </c>
      <c r="Z4188" s="16">
        <v>0.9</v>
      </c>
      <c r="AA4188" s="16">
        <v>108</v>
      </c>
      <c r="AB4188" s="16" t="s">
        <v>2114</v>
      </c>
      <c r="AC4188" s="16" t="s">
        <v>5145</v>
      </c>
      <c r="AD4188" s="16">
        <v>37800</v>
      </c>
      <c r="AE4188" s="16">
        <v>315</v>
      </c>
      <c r="AF4188" s="16">
        <v>118125</v>
      </c>
      <c r="AG4188" s="16">
        <v>90</v>
      </c>
      <c r="AH4188" s="12">
        <v>29340</v>
      </c>
      <c r="AI4188" s="16">
        <f t="shared" si="947"/>
        <v>5.4</v>
      </c>
      <c r="AJ4188" s="16">
        <f t="shared" si="948"/>
        <v>3105</v>
      </c>
      <c r="AK4188" s="16">
        <f t="shared" si="949"/>
        <v>450</v>
      </c>
      <c r="AL4188" s="16">
        <f t="shared" si="950"/>
        <v>4500</v>
      </c>
      <c r="AM4188" s="16">
        <v>61200.000000000007</v>
      </c>
      <c r="AN4188" s="16">
        <f t="shared" si="951"/>
        <v>224730</v>
      </c>
      <c r="AO4188" s="12" t="s">
        <v>1486</v>
      </c>
      <c r="AP4188" s="16">
        <v>0.9</v>
      </c>
      <c r="AQ4188" s="16" t="s">
        <v>204</v>
      </c>
      <c r="AR4188" s="16" t="s">
        <v>5146</v>
      </c>
      <c r="AS4188" s="16" t="s">
        <v>5147</v>
      </c>
      <c r="AT4188" s="16" t="s">
        <v>5148</v>
      </c>
      <c r="BC4188" s="16">
        <v>0.9</v>
      </c>
      <c r="BD4188" s="16">
        <f t="shared" si="952"/>
        <v>3.15</v>
      </c>
      <c r="BE4188" s="16">
        <f t="shared" si="953"/>
        <v>1404.5625</v>
      </c>
      <c r="BG4188" s="16">
        <f t="shared" si="954"/>
        <v>1080</v>
      </c>
      <c r="BH4188" s="16">
        <f t="shared" si="955"/>
        <v>576</v>
      </c>
      <c r="BI4188" s="16">
        <f t="shared" si="956"/>
        <v>7.2</v>
      </c>
    </row>
    <row r="4189" spans="1:61" x14ac:dyDescent="0.35">
      <c r="A4189">
        <v>4188</v>
      </c>
      <c r="B4189" t="s">
        <v>360</v>
      </c>
      <c r="C4189" t="s">
        <v>5994</v>
      </c>
      <c r="D4189" s="15" t="s">
        <v>4715</v>
      </c>
      <c r="E4189" s="12" t="s">
        <v>98</v>
      </c>
      <c r="G4189" s="12" t="s">
        <v>1453</v>
      </c>
      <c r="H4189" s="12" t="s">
        <v>91</v>
      </c>
      <c r="I4189" s="12" t="s">
        <v>363</v>
      </c>
      <c r="J4189" s="12" t="s">
        <v>5454</v>
      </c>
      <c r="K4189" s="12" t="s">
        <v>5454</v>
      </c>
      <c r="N4189" s="16" t="s">
        <v>206</v>
      </c>
      <c r="O4189" s="16" t="s">
        <v>5153</v>
      </c>
      <c r="P4189" s="12" t="s">
        <v>482</v>
      </c>
      <c r="Q4189" s="16">
        <v>2023</v>
      </c>
      <c r="R4189" s="16">
        <v>0.98</v>
      </c>
      <c r="T4189" s="16">
        <v>0</v>
      </c>
      <c r="U4189" s="16" t="s">
        <v>5154</v>
      </c>
      <c r="V4189" s="12" t="s">
        <v>204</v>
      </c>
      <c r="W4189" s="12" t="s">
        <v>204</v>
      </c>
      <c r="X4189" s="16">
        <v>1</v>
      </c>
      <c r="Z4189" s="16">
        <v>0.98</v>
      </c>
      <c r="AA4189" s="16">
        <v>117.6</v>
      </c>
      <c r="AB4189" s="16" t="s">
        <v>2114</v>
      </c>
      <c r="AC4189" s="16" t="s">
        <v>5145</v>
      </c>
      <c r="AD4189" s="16">
        <v>41160</v>
      </c>
      <c r="AE4189" s="16">
        <v>343</v>
      </c>
      <c r="AF4189" s="16">
        <v>128625</v>
      </c>
      <c r="AG4189" s="16">
        <v>98</v>
      </c>
      <c r="AH4189" s="12">
        <v>31948</v>
      </c>
      <c r="AI4189" s="16">
        <f t="shared" si="947"/>
        <v>5.88</v>
      </c>
      <c r="AJ4189" s="16">
        <f t="shared" si="948"/>
        <v>3381</v>
      </c>
      <c r="AK4189" s="16">
        <f t="shared" si="949"/>
        <v>490</v>
      </c>
      <c r="AL4189" s="16">
        <f t="shared" si="950"/>
        <v>4900</v>
      </c>
      <c r="AM4189" s="16">
        <v>61200.000000000007</v>
      </c>
      <c r="AN4189" s="16">
        <f t="shared" si="951"/>
        <v>239266</v>
      </c>
      <c r="AO4189" s="12" t="s">
        <v>1486</v>
      </c>
      <c r="AP4189" s="16">
        <v>0.98</v>
      </c>
      <c r="AQ4189" s="16" t="s">
        <v>204</v>
      </c>
      <c r="AR4189" s="16" t="s">
        <v>5146</v>
      </c>
      <c r="AS4189" s="16" t="s">
        <v>5147</v>
      </c>
      <c r="AT4189" s="16" t="s">
        <v>5148</v>
      </c>
      <c r="BC4189" s="16">
        <v>0.98</v>
      </c>
      <c r="BD4189" s="16">
        <f t="shared" si="952"/>
        <v>3.4299999999999997</v>
      </c>
      <c r="BE4189" s="16">
        <f t="shared" si="953"/>
        <v>1495.4124999999999</v>
      </c>
      <c r="BG4189" s="16">
        <f t="shared" si="954"/>
        <v>1176</v>
      </c>
      <c r="BH4189" s="16">
        <f t="shared" si="955"/>
        <v>627.20000000000005</v>
      </c>
      <c r="BI4189" s="16">
        <f t="shared" si="956"/>
        <v>7.8400000000000007</v>
      </c>
    </row>
    <row r="4190" spans="1:61" x14ac:dyDescent="0.35">
      <c r="A4190">
        <v>4189</v>
      </c>
      <c r="B4190" t="s">
        <v>360</v>
      </c>
      <c r="C4190" t="s">
        <v>5995</v>
      </c>
      <c r="D4190" s="15" t="s">
        <v>4716</v>
      </c>
      <c r="E4190" s="12" t="s">
        <v>98</v>
      </c>
      <c r="G4190" s="12" t="s">
        <v>1453</v>
      </c>
      <c r="H4190" s="12" t="s">
        <v>91</v>
      </c>
      <c r="I4190" s="12" t="s">
        <v>363</v>
      </c>
      <c r="J4190" s="12" t="s">
        <v>5454</v>
      </c>
      <c r="K4190" s="12" t="s">
        <v>5454</v>
      </c>
      <c r="N4190" s="16" t="s">
        <v>206</v>
      </c>
      <c r="O4190" s="16" t="s">
        <v>5153</v>
      </c>
      <c r="P4190" s="12" t="s">
        <v>482</v>
      </c>
      <c r="Q4190" s="16">
        <v>2023</v>
      </c>
      <c r="R4190" s="16">
        <v>0.9</v>
      </c>
      <c r="T4190" s="16">
        <v>0</v>
      </c>
      <c r="U4190" s="16" t="s">
        <v>5154</v>
      </c>
      <c r="V4190" s="12" t="s">
        <v>204</v>
      </c>
      <c r="W4190" s="12" t="s">
        <v>204</v>
      </c>
      <c r="X4190" s="16">
        <v>1</v>
      </c>
      <c r="Z4190" s="16">
        <v>0.9</v>
      </c>
      <c r="AA4190" s="16">
        <v>108</v>
      </c>
      <c r="AB4190" s="16" t="s">
        <v>2114</v>
      </c>
      <c r="AC4190" s="16" t="s">
        <v>5145</v>
      </c>
      <c r="AD4190" s="16">
        <v>37800</v>
      </c>
      <c r="AE4190" s="16">
        <v>315</v>
      </c>
      <c r="AF4190" s="16">
        <v>118125</v>
      </c>
      <c r="AG4190" s="16">
        <v>90</v>
      </c>
      <c r="AH4190" s="12">
        <v>29340</v>
      </c>
      <c r="AI4190" s="16">
        <f t="shared" si="947"/>
        <v>5.4</v>
      </c>
      <c r="AJ4190" s="16">
        <f t="shared" si="948"/>
        <v>3105</v>
      </c>
      <c r="AK4190" s="16">
        <f t="shared" si="949"/>
        <v>450</v>
      </c>
      <c r="AL4190" s="16">
        <f t="shared" si="950"/>
        <v>4500</v>
      </c>
      <c r="AM4190" s="16">
        <v>61200.000000000007</v>
      </c>
      <c r="AN4190" s="16">
        <f t="shared" si="951"/>
        <v>224730</v>
      </c>
      <c r="AO4190" s="12" t="s">
        <v>1486</v>
      </c>
      <c r="AP4190" s="16">
        <v>0.9</v>
      </c>
      <c r="AQ4190" s="16" t="s">
        <v>204</v>
      </c>
      <c r="AR4190" s="16" t="s">
        <v>5146</v>
      </c>
      <c r="AS4190" s="16" t="s">
        <v>5147</v>
      </c>
      <c r="AT4190" s="16" t="s">
        <v>5148</v>
      </c>
      <c r="BC4190" s="16">
        <v>0.9</v>
      </c>
      <c r="BD4190" s="16">
        <f t="shared" si="952"/>
        <v>3.15</v>
      </c>
      <c r="BE4190" s="16">
        <f t="shared" si="953"/>
        <v>1404.5625</v>
      </c>
      <c r="BG4190" s="16">
        <f t="shared" si="954"/>
        <v>1080</v>
      </c>
      <c r="BH4190" s="16">
        <f t="shared" si="955"/>
        <v>576</v>
      </c>
      <c r="BI4190" s="16">
        <f t="shared" si="956"/>
        <v>7.2</v>
      </c>
    </row>
    <row r="4191" spans="1:61" x14ac:dyDescent="0.35">
      <c r="A4191">
        <v>4190</v>
      </c>
      <c r="B4191" t="s">
        <v>360</v>
      </c>
      <c r="C4191" t="s">
        <v>5996</v>
      </c>
      <c r="D4191" s="15" t="s">
        <v>4717</v>
      </c>
      <c r="E4191" s="12" t="s">
        <v>98</v>
      </c>
      <c r="G4191" s="12" t="s">
        <v>1453</v>
      </c>
      <c r="H4191" s="12" t="s">
        <v>91</v>
      </c>
      <c r="I4191" s="12" t="s">
        <v>363</v>
      </c>
      <c r="J4191" s="12" t="s">
        <v>5454</v>
      </c>
      <c r="K4191" s="12" t="s">
        <v>5454</v>
      </c>
      <c r="N4191" s="16" t="s">
        <v>206</v>
      </c>
      <c r="O4191" s="16" t="s">
        <v>5153</v>
      </c>
      <c r="P4191" s="12" t="s">
        <v>482</v>
      </c>
      <c r="Q4191" s="16">
        <v>2023</v>
      </c>
      <c r="R4191" s="16">
        <v>0</v>
      </c>
      <c r="T4191" s="16">
        <v>0</v>
      </c>
      <c r="U4191" s="16" t="s">
        <v>5154</v>
      </c>
      <c r="V4191" s="12" t="s">
        <v>204</v>
      </c>
      <c r="W4191" s="12" t="s">
        <v>204</v>
      </c>
      <c r="X4191" s="16">
        <v>1</v>
      </c>
      <c r="Z4191" s="16">
        <v>0</v>
      </c>
      <c r="AA4191" s="16">
        <v>0</v>
      </c>
      <c r="AB4191" s="16" t="s">
        <v>2114</v>
      </c>
      <c r="AC4191" s="16" t="s">
        <v>5145</v>
      </c>
      <c r="AD4191" s="16">
        <v>0</v>
      </c>
      <c r="AE4191" s="16">
        <v>0</v>
      </c>
      <c r="AF4191" s="16">
        <v>0</v>
      </c>
      <c r="AG4191" s="16">
        <v>0</v>
      </c>
      <c r="AH4191" s="12">
        <v>0</v>
      </c>
      <c r="AI4191" s="16">
        <f t="shared" si="947"/>
        <v>0</v>
      </c>
      <c r="AJ4191" s="16">
        <f t="shared" si="948"/>
        <v>0</v>
      </c>
      <c r="AK4191" s="16">
        <f t="shared" si="949"/>
        <v>0</v>
      </c>
      <c r="AL4191" s="16">
        <f t="shared" si="950"/>
        <v>0</v>
      </c>
      <c r="AM4191" s="16">
        <v>61200.000000000007</v>
      </c>
      <c r="AN4191" s="16">
        <f t="shared" si="951"/>
        <v>61200.000000000007</v>
      </c>
      <c r="AO4191" s="12" t="s">
        <v>1486</v>
      </c>
      <c r="AP4191" s="16">
        <v>0</v>
      </c>
      <c r="AQ4191" s="16" t="s">
        <v>204</v>
      </c>
      <c r="AR4191" s="16" t="s">
        <v>5146</v>
      </c>
      <c r="AS4191" s="16" t="s">
        <v>5147</v>
      </c>
      <c r="AT4191" s="16" t="s">
        <v>5148</v>
      </c>
      <c r="BC4191" s="16">
        <v>0</v>
      </c>
      <c r="BD4191" s="16">
        <f t="shared" si="952"/>
        <v>0</v>
      </c>
      <c r="BE4191" s="16">
        <f t="shared" si="953"/>
        <v>382.50000000000006</v>
      </c>
      <c r="BG4191" s="16">
        <f t="shared" si="954"/>
        <v>0</v>
      </c>
      <c r="BH4191" s="16">
        <f t="shared" si="955"/>
        <v>0</v>
      </c>
      <c r="BI4191" s="16">
        <f t="shared" si="956"/>
        <v>0</v>
      </c>
    </row>
    <row r="4192" spans="1:61" x14ac:dyDescent="0.35">
      <c r="A4192">
        <v>4191</v>
      </c>
      <c r="B4192" t="s">
        <v>360</v>
      </c>
      <c r="C4192" t="s">
        <v>5997</v>
      </c>
      <c r="D4192" s="15" t="s">
        <v>4718</v>
      </c>
      <c r="E4192" s="12" t="s">
        <v>98</v>
      </c>
      <c r="G4192" s="12" t="s">
        <v>1453</v>
      </c>
      <c r="H4192" s="12" t="s">
        <v>91</v>
      </c>
      <c r="I4192" s="12" t="s">
        <v>363</v>
      </c>
      <c r="J4192" s="12" t="s">
        <v>5454</v>
      </c>
      <c r="K4192" s="12" t="s">
        <v>5454</v>
      </c>
      <c r="N4192" s="16" t="s">
        <v>206</v>
      </c>
      <c r="O4192" s="16" t="s">
        <v>5153</v>
      </c>
      <c r="P4192" s="12" t="s">
        <v>482</v>
      </c>
      <c r="Q4192" s="16">
        <v>2023</v>
      </c>
      <c r="R4192" s="16">
        <v>2.34</v>
      </c>
      <c r="T4192" s="16">
        <v>0</v>
      </c>
      <c r="U4192" s="16" t="s">
        <v>5154</v>
      </c>
      <c r="V4192" s="12" t="s">
        <v>204</v>
      </c>
      <c r="W4192" s="12" t="s">
        <v>204</v>
      </c>
      <c r="X4192" s="16">
        <v>1</v>
      </c>
      <c r="Z4192" s="16">
        <v>2.34</v>
      </c>
      <c r="AA4192" s="16">
        <v>280.79999999999995</v>
      </c>
      <c r="AB4192" s="16" t="s">
        <v>2114</v>
      </c>
      <c r="AC4192" s="16" t="s">
        <v>5145</v>
      </c>
      <c r="AD4192" s="16">
        <v>98279.999999999985</v>
      </c>
      <c r="AE4192" s="16">
        <v>819</v>
      </c>
      <c r="AF4192" s="16">
        <v>307125</v>
      </c>
      <c r="AG4192" s="16">
        <v>234</v>
      </c>
      <c r="AH4192" s="12">
        <v>76284</v>
      </c>
      <c r="AI4192" s="16">
        <f t="shared" si="947"/>
        <v>14.04</v>
      </c>
      <c r="AJ4192" s="16">
        <f t="shared" si="948"/>
        <v>8072.9999999999991</v>
      </c>
      <c r="AK4192" s="16">
        <f t="shared" si="949"/>
        <v>1170</v>
      </c>
      <c r="AL4192" s="16">
        <f t="shared" si="950"/>
        <v>11700</v>
      </c>
      <c r="AM4192" s="16">
        <v>61200.000000000007</v>
      </c>
      <c r="AN4192" s="16">
        <f t="shared" si="951"/>
        <v>486378</v>
      </c>
      <c r="AO4192" s="12" t="s">
        <v>1486</v>
      </c>
      <c r="AP4192" s="16">
        <v>2.34</v>
      </c>
      <c r="AQ4192" s="16" t="s">
        <v>204</v>
      </c>
      <c r="AR4192" s="16" t="s">
        <v>5146</v>
      </c>
      <c r="AS4192" s="16" t="s">
        <v>5147</v>
      </c>
      <c r="AT4192" s="16" t="s">
        <v>5148</v>
      </c>
      <c r="BC4192" s="16">
        <v>2.34</v>
      </c>
      <c r="BD4192" s="16">
        <f t="shared" si="952"/>
        <v>8.19</v>
      </c>
      <c r="BE4192" s="16">
        <f t="shared" si="953"/>
        <v>3039.8625000000002</v>
      </c>
      <c r="BG4192" s="16">
        <f t="shared" si="954"/>
        <v>2808</v>
      </c>
      <c r="BH4192" s="16">
        <f t="shared" si="955"/>
        <v>1497.6</v>
      </c>
      <c r="BI4192" s="16">
        <f t="shared" si="956"/>
        <v>18.72</v>
      </c>
    </row>
    <row r="4193" spans="1:61" x14ac:dyDescent="0.35">
      <c r="A4193">
        <v>4192</v>
      </c>
      <c r="B4193" t="s">
        <v>360</v>
      </c>
      <c r="C4193" t="s">
        <v>5998</v>
      </c>
      <c r="D4193" s="15" t="s">
        <v>4719</v>
      </c>
      <c r="E4193" s="12" t="s">
        <v>98</v>
      </c>
      <c r="G4193" s="12" t="s">
        <v>1453</v>
      </c>
      <c r="H4193" s="12" t="s">
        <v>91</v>
      </c>
      <c r="I4193" s="12" t="s">
        <v>363</v>
      </c>
      <c r="J4193" s="12" t="s">
        <v>5454</v>
      </c>
      <c r="K4193" s="12" t="s">
        <v>5454</v>
      </c>
      <c r="N4193" s="16" t="s">
        <v>206</v>
      </c>
      <c r="O4193" s="16" t="s">
        <v>5153</v>
      </c>
      <c r="P4193" s="12" t="s">
        <v>482</v>
      </c>
      <c r="Q4193" s="16">
        <v>2023</v>
      </c>
      <c r="R4193" s="16">
        <v>1.8</v>
      </c>
      <c r="T4193" s="16">
        <v>0</v>
      </c>
      <c r="U4193" s="16" t="s">
        <v>5154</v>
      </c>
      <c r="V4193" s="12" t="s">
        <v>204</v>
      </c>
      <c r="W4193" s="12" t="s">
        <v>204</v>
      </c>
      <c r="X4193" s="16">
        <v>1</v>
      </c>
      <c r="Z4193" s="16">
        <v>1.8</v>
      </c>
      <c r="AA4193" s="16">
        <v>216</v>
      </c>
      <c r="AB4193" s="16" t="s">
        <v>2114</v>
      </c>
      <c r="AC4193" s="16" t="s">
        <v>5145</v>
      </c>
      <c r="AD4193" s="16">
        <v>75600</v>
      </c>
      <c r="AE4193" s="16">
        <v>630</v>
      </c>
      <c r="AF4193" s="16">
        <v>236250</v>
      </c>
      <c r="AG4193" s="16">
        <v>180</v>
      </c>
      <c r="AH4193" s="12">
        <v>58680</v>
      </c>
      <c r="AI4193" s="16">
        <f t="shared" si="947"/>
        <v>10.8</v>
      </c>
      <c r="AJ4193" s="16">
        <f t="shared" si="948"/>
        <v>6210</v>
      </c>
      <c r="AK4193" s="16">
        <f t="shared" si="949"/>
        <v>900</v>
      </c>
      <c r="AL4193" s="16">
        <f t="shared" si="950"/>
        <v>9000</v>
      </c>
      <c r="AM4193" s="16">
        <v>61200.000000000007</v>
      </c>
      <c r="AN4193" s="16">
        <f t="shared" si="951"/>
        <v>388260</v>
      </c>
      <c r="AO4193" s="12" t="s">
        <v>1486</v>
      </c>
      <c r="AP4193" s="16">
        <v>1.8</v>
      </c>
      <c r="AQ4193" s="16" t="s">
        <v>204</v>
      </c>
      <c r="AR4193" s="16" t="s">
        <v>5146</v>
      </c>
      <c r="AS4193" s="16" t="s">
        <v>5147</v>
      </c>
      <c r="AT4193" s="16" t="s">
        <v>5148</v>
      </c>
      <c r="BC4193" s="16">
        <v>1.8</v>
      </c>
      <c r="BD4193" s="16">
        <f t="shared" si="952"/>
        <v>6.3</v>
      </c>
      <c r="BE4193" s="16">
        <f t="shared" si="953"/>
        <v>2426.625</v>
      </c>
      <c r="BG4193" s="16">
        <f t="shared" si="954"/>
        <v>2160</v>
      </c>
      <c r="BH4193" s="16">
        <f t="shared" si="955"/>
        <v>1152</v>
      </c>
      <c r="BI4193" s="16">
        <f t="shared" si="956"/>
        <v>14.4</v>
      </c>
    </row>
    <row r="4194" spans="1:61" x14ac:dyDescent="0.35">
      <c r="A4194">
        <v>4193</v>
      </c>
      <c r="B4194" t="s">
        <v>360</v>
      </c>
      <c r="C4194" t="s">
        <v>5999</v>
      </c>
      <c r="D4194" s="15" t="s">
        <v>4720</v>
      </c>
      <c r="E4194" s="12" t="s">
        <v>98</v>
      </c>
      <c r="G4194" s="12" t="s">
        <v>1453</v>
      </c>
      <c r="H4194" s="12" t="s">
        <v>91</v>
      </c>
      <c r="I4194" s="12" t="s">
        <v>363</v>
      </c>
      <c r="J4194" s="12" t="s">
        <v>5454</v>
      </c>
      <c r="K4194" s="12" t="s">
        <v>5454</v>
      </c>
      <c r="N4194" s="16" t="s">
        <v>206</v>
      </c>
      <c r="O4194" s="16" t="s">
        <v>5153</v>
      </c>
      <c r="P4194" s="12" t="s">
        <v>482</v>
      </c>
      <c r="Q4194" s="16">
        <v>2023</v>
      </c>
      <c r="R4194" s="16">
        <v>1.4</v>
      </c>
      <c r="T4194" s="16">
        <v>0</v>
      </c>
      <c r="U4194" s="16" t="s">
        <v>5154</v>
      </c>
      <c r="V4194" s="12" t="s">
        <v>204</v>
      </c>
      <c r="W4194" s="12" t="s">
        <v>204</v>
      </c>
      <c r="X4194" s="16">
        <v>1</v>
      </c>
      <c r="Z4194" s="16">
        <v>1.4</v>
      </c>
      <c r="AA4194" s="16">
        <v>168</v>
      </c>
      <c r="AB4194" s="16" t="s">
        <v>2114</v>
      </c>
      <c r="AC4194" s="16" t="s">
        <v>5145</v>
      </c>
      <c r="AD4194" s="16">
        <v>58800</v>
      </c>
      <c r="AE4194" s="16">
        <v>489.99999999999994</v>
      </c>
      <c r="AF4194" s="16">
        <v>183749.99999999997</v>
      </c>
      <c r="AG4194" s="16">
        <v>140</v>
      </c>
      <c r="AH4194" s="12">
        <v>45640</v>
      </c>
      <c r="AI4194" s="16">
        <f t="shared" si="947"/>
        <v>8.3999999999999986</v>
      </c>
      <c r="AJ4194" s="16">
        <f t="shared" si="948"/>
        <v>4830</v>
      </c>
      <c r="AK4194" s="16">
        <f t="shared" si="949"/>
        <v>700</v>
      </c>
      <c r="AL4194" s="16">
        <f t="shared" si="950"/>
        <v>7000</v>
      </c>
      <c r="AM4194" s="16">
        <v>61200.000000000007</v>
      </c>
      <c r="AN4194" s="16">
        <f t="shared" si="951"/>
        <v>315580</v>
      </c>
      <c r="AO4194" s="12" t="s">
        <v>1486</v>
      </c>
      <c r="AP4194" s="16">
        <v>1.4</v>
      </c>
      <c r="AQ4194" s="16" t="s">
        <v>204</v>
      </c>
      <c r="AR4194" s="16" t="s">
        <v>5146</v>
      </c>
      <c r="AS4194" s="16" t="s">
        <v>5147</v>
      </c>
      <c r="AT4194" s="16" t="s">
        <v>5148</v>
      </c>
      <c r="BC4194" s="16">
        <v>1.4</v>
      </c>
      <c r="BD4194" s="16">
        <f t="shared" si="952"/>
        <v>4.8999999999999995</v>
      </c>
      <c r="BE4194" s="16">
        <f t="shared" si="953"/>
        <v>1972.375</v>
      </c>
      <c r="BG4194" s="16">
        <f t="shared" si="954"/>
        <v>1680</v>
      </c>
      <c r="BH4194" s="16">
        <f t="shared" si="955"/>
        <v>896</v>
      </c>
      <c r="BI4194" s="16">
        <f t="shared" si="956"/>
        <v>11.2</v>
      </c>
    </row>
    <row r="4195" spans="1:61" x14ac:dyDescent="0.35">
      <c r="A4195">
        <v>4194</v>
      </c>
      <c r="B4195" t="s">
        <v>360</v>
      </c>
      <c r="C4195" t="s">
        <v>6000</v>
      </c>
      <c r="D4195" s="15" t="s">
        <v>4721</v>
      </c>
      <c r="E4195" s="12" t="s">
        <v>98</v>
      </c>
      <c r="G4195" s="12" t="s">
        <v>1453</v>
      </c>
      <c r="H4195" s="12" t="s">
        <v>91</v>
      </c>
      <c r="I4195" s="12" t="s">
        <v>363</v>
      </c>
      <c r="J4195" s="12" t="s">
        <v>5454</v>
      </c>
      <c r="K4195" s="12" t="s">
        <v>5454</v>
      </c>
      <c r="N4195" s="16" t="s">
        <v>206</v>
      </c>
      <c r="O4195" s="16" t="s">
        <v>5153</v>
      </c>
      <c r="P4195" s="12" t="s">
        <v>482</v>
      </c>
      <c r="Q4195" s="16">
        <v>2023</v>
      </c>
      <c r="R4195" s="16">
        <v>0.4</v>
      </c>
      <c r="T4195" s="16">
        <v>0</v>
      </c>
      <c r="U4195" s="16" t="s">
        <v>5154</v>
      </c>
      <c r="V4195" s="12" t="s">
        <v>204</v>
      </c>
      <c r="W4195" s="12" t="s">
        <v>204</v>
      </c>
      <c r="X4195" s="16">
        <v>1</v>
      </c>
      <c r="Z4195" s="16">
        <v>0.4</v>
      </c>
      <c r="AA4195" s="16">
        <v>48</v>
      </c>
      <c r="AB4195" s="16" t="s">
        <v>2114</v>
      </c>
      <c r="AC4195" s="16" t="s">
        <v>5145</v>
      </c>
      <c r="AD4195" s="16">
        <v>16800</v>
      </c>
      <c r="AE4195" s="16">
        <v>140</v>
      </c>
      <c r="AF4195" s="16">
        <v>52500</v>
      </c>
      <c r="AG4195" s="16">
        <v>40</v>
      </c>
      <c r="AH4195" s="12">
        <v>13040</v>
      </c>
      <c r="AI4195" s="16">
        <f t="shared" si="947"/>
        <v>2.4000000000000004</v>
      </c>
      <c r="AJ4195" s="16">
        <f t="shared" si="948"/>
        <v>1380</v>
      </c>
      <c r="AK4195" s="16">
        <f t="shared" si="949"/>
        <v>200</v>
      </c>
      <c r="AL4195" s="16">
        <f t="shared" si="950"/>
        <v>2000</v>
      </c>
      <c r="AM4195" s="16">
        <v>61200.000000000007</v>
      </c>
      <c r="AN4195" s="16">
        <f t="shared" si="951"/>
        <v>133880</v>
      </c>
      <c r="AO4195" s="12" t="s">
        <v>1486</v>
      </c>
      <c r="AP4195" s="16">
        <v>0.4</v>
      </c>
      <c r="AQ4195" s="16" t="s">
        <v>204</v>
      </c>
      <c r="AR4195" s="16" t="s">
        <v>5146</v>
      </c>
      <c r="AS4195" s="16" t="s">
        <v>5147</v>
      </c>
      <c r="AT4195" s="16" t="s">
        <v>5148</v>
      </c>
      <c r="BC4195" s="16">
        <v>0.4</v>
      </c>
      <c r="BD4195" s="16">
        <f t="shared" si="952"/>
        <v>1.4000000000000001</v>
      </c>
      <c r="BE4195" s="16">
        <f t="shared" si="953"/>
        <v>836.75</v>
      </c>
      <c r="BG4195" s="16">
        <f t="shared" si="954"/>
        <v>480</v>
      </c>
      <c r="BH4195" s="16">
        <f t="shared" si="955"/>
        <v>256</v>
      </c>
      <c r="BI4195" s="16">
        <f t="shared" si="956"/>
        <v>3.2</v>
      </c>
    </row>
    <row r="4196" spans="1:61" x14ac:dyDescent="0.35">
      <c r="A4196">
        <v>4195</v>
      </c>
      <c r="B4196" t="s">
        <v>360</v>
      </c>
      <c r="C4196" t="s">
        <v>6001</v>
      </c>
      <c r="D4196" s="15" t="s">
        <v>4722</v>
      </c>
      <c r="E4196" s="12" t="s">
        <v>98</v>
      </c>
      <c r="G4196" s="12" t="s">
        <v>1453</v>
      </c>
      <c r="H4196" s="12" t="s">
        <v>91</v>
      </c>
      <c r="I4196" s="12" t="s">
        <v>363</v>
      </c>
      <c r="J4196" s="12" t="s">
        <v>5454</v>
      </c>
      <c r="K4196" s="12" t="s">
        <v>5454</v>
      </c>
      <c r="N4196" s="16" t="s">
        <v>206</v>
      </c>
      <c r="O4196" s="16" t="s">
        <v>5153</v>
      </c>
      <c r="P4196" s="12" t="s">
        <v>482</v>
      </c>
      <c r="Q4196" s="16">
        <v>2023</v>
      </c>
      <c r="R4196" s="16">
        <v>0.8</v>
      </c>
      <c r="T4196" s="16">
        <v>0</v>
      </c>
      <c r="U4196" s="16" t="s">
        <v>5154</v>
      </c>
      <c r="V4196" s="12" t="s">
        <v>204</v>
      </c>
      <c r="W4196" s="12" t="s">
        <v>204</v>
      </c>
      <c r="X4196" s="16">
        <v>1</v>
      </c>
      <c r="Z4196" s="16">
        <v>0.8</v>
      </c>
      <c r="AA4196" s="16">
        <v>96</v>
      </c>
      <c r="AB4196" s="16" t="s">
        <v>2114</v>
      </c>
      <c r="AC4196" s="16" t="s">
        <v>5145</v>
      </c>
      <c r="AD4196" s="16">
        <v>33600</v>
      </c>
      <c r="AE4196" s="16">
        <v>280</v>
      </c>
      <c r="AF4196" s="16">
        <v>105000</v>
      </c>
      <c r="AG4196" s="16">
        <v>80</v>
      </c>
      <c r="AH4196" s="12">
        <v>26080</v>
      </c>
      <c r="AI4196" s="16">
        <f t="shared" si="947"/>
        <v>4.8000000000000007</v>
      </c>
      <c r="AJ4196" s="16">
        <f t="shared" si="948"/>
        <v>2760</v>
      </c>
      <c r="AK4196" s="16">
        <f t="shared" si="949"/>
        <v>400</v>
      </c>
      <c r="AL4196" s="16">
        <f t="shared" si="950"/>
        <v>4000</v>
      </c>
      <c r="AM4196" s="16">
        <v>61200.000000000007</v>
      </c>
      <c r="AN4196" s="16">
        <f t="shared" si="951"/>
        <v>206560</v>
      </c>
      <c r="AO4196" s="12" t="s">
        <v>1486</v>
      </c>
      <c r="AP4196" s="16">
        <v>0.8</v>
      </c>
      <c r="AQ4196" s="16" t="s">
        <v>204</v>
      </c>
      <c r="AR4196" s="16" t="s">
        <v>5146</v>
      </c>
      <c r="AS4196" s="16" t="s">
        <v>5147</v>
      </c>
      <c r="AT4196" s="16" t="s">
        <v>5148</v>
      </c>
      <c r="BC4196" s="16">
        <v>0.8</v>
      </c>
      <c r="BD4196" s="16">
        <f t="shared" si="952"/>
        <v>2.8000000000000003</v>
      </c>
      <c r="BE4196" s="16">
        <f t="shared" si="953"/>
        <v>1291</v>
      </c>
      <c r="BG4196" s="16">
        <f t="shared" si="954"/>
        <v>960</v>
      </c>
      <c r="BH4196" s="16">
        <f t="shared" si="955"/>
        <v>512</v>
      </c>
      <c r="BI4196" s="16">
        <f t="shared" si="956"/>
        <v>6.4</v>
      </c>
    </row>
    <row r="4197" spans="1:61" x14ac:dyDescent="0.35">
      <c r="A4197">
        <v>4196</v>
      </c>
      <c r="B4197" t="s">
        <v>360</v>
      </c>
      <c r="C4197" t="s">
        <v>6002</v>
      </c>
      <c r="D4197" s="15" t="s">
        <v>4723</v>
      </c>
      <c r="E4197" s="12" t="s">
        <v>98</v>
      </c>
      <c r="G4197" s="12" t="s">
        <v>1453</v>
      </c>
      <c r="H4197" s="12" t="s">
        <v>91</v>
      </c>
      <c r="I4197" s="12" t="s">
        <v>363</v>
      </c>
      <c r="J4197" s="12" t="s">
        <v>5454</v>
      </c>
      <c r="K4197" s="12" t="s">
        <v>5454</v>
      </c>
      <c r="N4197" s="16" t="s">
        <v>206</v>
      </c>
      <c r="O4197" s="16" t="s">
        <v>5153</v>
      </c>
      <c r="P4197" s="12" t="s">
        <v>482</v>
      </c>
      <c r="Q4197" s="16">
        <v>2023</v>
      </c>
      <c r="R4197" s="16">
        <v>0.6</v>
      </c>
      <c r="T4197" s="16">
        <v>0</v>
      </c>
      <c r="U4197" s="16" t="s">
        <v>5154</v>
      </c>
      <c r="V4197" s="12" t="s">
        <v>204</v>
      </c>
      <c r="W4197" s="12" t="s">
        <v>204</v>
      </c>
      <c r="X4197" s="16">
        <v>1</v>
      </c>
      <c r="Z4197" s="16">
        <v>0.6</v>
      </c>
      <c r="AA4197" s="16">
        <v>72</v>
      </c>
      <c r="AB4197" s="16" t="s">
        <v>2114</v>
      </c>
      <c r="AC4197" s="16" t="s">
        <v>5145</v>
      </c>
      <c r="AD4197" s="16">
        <v>25200</v>
      </c>
      <c r="AE4197" s="16">
        <v>210</v>
      </c>
      <c r="AF4197" s="16">
        <v>78750</v>
      </c>
      <c r="AG4197" s="16">
        <v>60</v>
      </c>
      <c r="AH4197" s="12">
        <v>19560</v>
      </c>
      <c r="AI4197" s="16">
        <f t="shared" si="947"/>
        <v>3.5999999999999996</v>
      </c>
      <c r="AJ4197" s="16">
        <f t="shared" si="948"/>
        <v>2070</v>
      </c>
      <c r="AK4197" s="16">
        <f t="shared" si="949"/>
        <v>300</v>
      </c>
      <c r="AL4197" s="16">
        <f t="shared" si="950"/>
        <v>3000</v>
      </c>
      <c r="AM4197" s="16">
        <v>61200.000000000007</v>
      </c>
      <c r="AN4197" s="16">
        <f t="shared" si="951"/>
        <v>170220</v>
      </c>
      <c r="AO4197" s="12" t="s">
        <v>1486</v>
      </c>
      <c r="AP4197" s="16">
        <v>0.6</v>
      </c>
      <c r="AQ4197" s="16" t="s">
        <v>204</v>
      </c>
      <c r="AR4197" s="16" t="s">
        <v>5146</v>
      </c>
      <c r="AS4197" s="16" t="s">
        <v>5147</v>
      </c>
      <c r="AT4197" s="16" t="s">
        <v>5148</v>
      </c>
      <c r="BC4197" s="16">
        <v>0.6</v>
      </c>
      <c r="BD4197" s="16">
        <f t="shared" si="952"/>
        <v>2.1</v>
      </c>
      <c r="BE4197" s="16">
        <f t="shared" si="953"/>
        <v>1063.875</v>
      </c>
      <c r="BG4197" s="16">
        <f t="shared" si="954"/>
        <v>720</v>
      </c>
      <c r="BH4197" s="16">
        <f t="shared" si="955"/>
        <v>384</v>
      </c>
      <c r="BI4197" s="16">
        <f t="shared" si="956"/>
        <v>4.8</v>
      </c>
    </row>
    <row r="4198" spans="1:61" x14ac:dyDescent="0.35">
      <c r="A4198">
        <v>4197</v>
      </c>
      <c r="B4198" t="s">
        <v>360</v>
      </c>
      <c r="C4198" t="s">
        <v>6003</v>
      </c>
      <c r="D4198" s="15" t="s">
        <v>4724</v>
      </c>
      <c r="E4198" s="12" t="s">
        <v>98</v>
      </c>
      <c r="G4198" s="12" t="s">
        <v>1453</v>
      </c>
      <c r="H4198" s="12" t="s">
        <v>91</v>
      </c>
      <c r="I4198" s="12" t="s">
        <v>363</v>
      </c>
      <c r="J4198" s="12" t="s">
        <v>5454</v>
      </c>
      <c r="K4198" s="12" t="s">
        <v>5454</v>
      </c>
      <c r="N4198" s="16" t="s">
        <v>206</v>
      </c>
      <c r="O4198" s="16" t="s">
        <v>5153</v>
      </c>
      <c r="P4198" s="12" t="s">
        <v>482</v>
      </c>
      <c r="Q4198" s="16">
        <v>2023</v>
      </c>
      <c r="R4198" s="16">
        <v>2.02</v>
      </c>
      <c r="T4198" s="16">
        <v>0</v>
      </c>
      <c r="U4198" s="16" t="s">
        <v>5154</v>
      </c>
      <c r="V4198" s="12" t="s">
        <v>204</v>
      </c>
      <c r="W4198" s="12" t="s">
        <v>204</v>
      </c>
      <c r="X4198" s="16">
        <v>1</v>
      </c>
      <c r="Z4198" s="16">
        <v>2.02</v>
      </c>
      <c r="AA4198" s="16">
        <v>242.4</v>
      </c>
      <c r="AB4198" s="16" t="s">
        <v>2114</v>
      </c>
      <c r="AC4198" s="16" t="s">
        <v>5145</v>
      </c>
      <c r="AD4198" s="16">
        <v>84840</v>
      </c>
      <c r="AE4198" s="16">
        <v>707</v>
      </c>
      <c r="AF4198" s="16">
        <v>265125</v>
      </c>
      <c r="AG4198" s="16">
        <v>202</v>
      </c>
      <c r="AH4198" s="12">
        <v>65852</v>
      </c>
      <c r="AI4198" s="16">
        <f t="shared" si="947"/>
        <v>12.120000000000001</v>
      </c>
      <c r="AJ4198" s="16">
        <f t="shared" si="948"/>
        <v>6969</v>
      </c>
      <c r="AK4198" s="16">
        <f t="shared" si="949"/>
        <v>1010</v>
      </c>
      <c r="AL4198" s="16">
        <f t="shared" si="950"/>
        <v>10100</v>
      </c>
      <c r="AM4198" s="16">
        <v>61200.000000000007</v>
      </c>
      <c r="AN4198" s="16">
        <f t="shared" si="951"/>
        <v>428234</v>
      </c>
      <c r="AO4198" s="12" t="s">
        <v>1486</v>
      </c>
      <c r="AP4198" s="16">
        <v>2.02</v>
      </c>
      <c r="AQ4198" s="16" t="s">
        <v>204</v>
      </c>
      <c r="AR4198" s="16" t="s">
        <v>5146</v>
      </c>
      <c r="AS4198" s="16" t="s">
        <v>5147</v>
      </c>
      <c r="AT4198" s="16" t="s">
        <v>5148</v>
      </c>
      <c r="BC4198" s="16">
        <v>2.02</v>
      </c>
      <c r="BD4198" s="16">
        <f t="shared" si="952"/>
        <v>7.07</v>
      </c>
      <c r="BE4198" s="16">
        <f t="shared" si="953"/>
        <v>2676.4625000000001</v>
      </c>
      <c r="BG4198" s="16">
        <f t="shared" si="954"/>
        <v>2424</v>
      </c>
      <c r="BH4198" s="16">
        <f t="shared" si="955"/>
        <v>1292.8</v>
      </c>
      <c r="BI4198" s="16">
        <f t="shared" si="956"/>
        <v>16.16</v>
      </c>
    </row>
    <row r="4199" spans="1:61" x14ac:dyDescent="0.35">
      <c r="A4199">
        <v>4198</v>
      </c>
      <c r="B4199" t="s">
        <v>360</v>
      </c>
      <c r="C4199" t="s">
        <v>6004</v>
      </c>
      <c r="D4199" s="15" t="s">
        <v>4725</v>
      </c>
      <c r="E4199" s="12" t="s">
        <v>98</v>
      </c>
      <c r="G4199" s="12" t="s">
        <v>1453</v>
      </c>
      <c r="H4199" s="12" t="s">
        <v>91</v>
      </c>
      <c r="I4199" s="12" t="s">
        <v>363</v>
      </c>
      <c r="J4199" s="12" t="s">
        <v>5454</v>
      </c>
      <c r="K4199" s="12" t="s">
        <v>5454</v>
      </c>
      <c r="N4199" s="16" t="s">
        <v>206</v>
      </c>
      <c r="O4199" s="16" t="s">
        <v>5153</v>
      </c>
      <c r="P4199" s="12" t="s">
        <v>482</v>
      </c>
      <c r="Q4199" s="16">
        <v>2023</v>
      </c>
      <c r="R4199" s="16">
        <v>0.3</v>
      </c>
      <c r="T4199" s="16">
        <v>0</v>
      </c>
      <c r="U4199" s="16" t="s">
        <v>5154</v>
      </c>
      <c r="V4199" s="12" t="s">
        <v>204</v>
      </c>
      <c r="W4199" s="12" t="s">
        <v>204</v>
      </c>
      <c r="X4199" s="16">
        <v>1</v>
      </c>
      <c r="Z4199" s="16">
        <v>0.3</v>
      </c>
      <c r="AA4199" s="16">
        <v>36</v>
      </c>
      <c r="AB4199" s="16" t="s">
        <v>2114</v>
      </c>
      <c r="AC4199" s="16" t="s">
        <v>5145</v>
      </c>
      <c r="AD4199" s="16">
        <v>12600</v>
      </c>
      <c r="AE4199" s="16">
        <v>105</v>
      </c>
      <c r="AF4199" s="16">
        <v>39375</v>
      </c>
      <c r="AG4199" s="16">
        <v>30</v>
      </c>
      <c r="AH4199" s="12">
        <v>9780</v>
      </c>
      <c r="AI4199" s="16">
        <f t="shared" si="947"/>
        <v>1.7999999999999998</v>
      </c>
      <c r="AJ4199" s="16">
        <f t="shared" si="948"/>
        <v>1035</v>
      </c>
      <c r="AK4199" s="16">
        <f t="shared" si="949"/>
        <v>150</v>
      </c>
      <c r="AL4199" s="16">
        <f t="shared" si="950"/>
        <v>1500</v>
      </c>
      <c r="AM4199" s="16">
        <v>61200.000000000007</v>
      </c>
      <c r="AN4199" s="16">
        <f t="shared" si="951"/>
        <v>115710</v>
      </c>
      <c r="AO4199" s="12" t="s">
        <v>1486</v>
      </c>
      <c r="AP4199" s="16">
        <v>0.3</v>
      </c>
      <c r="AQ4199" s="16" t="s">
        <v>204</v>
      </c>
      <c r="AR4199" s="16" t="s">
        <v>5146</v>
      </c>
      <c r="AS4199" s="16" t="s">
        <v>5147</v>
      </c>
      <c r="AT4199" s="16" t="s">
        <v>5148</v>
      </c>
      <c r="BC4199" s="16">
        <v>0.3</v>
      </c>
      <c r="BD4199" s="16">
        <f t="shared" si="952"/>
        <v>1.05</v>
      </c>
      <c r="BE4199" s="16">
        <f t="shared" si="953"/>
        <v>723.1875</v>
      </c>
      <c r="BG4199" s="16">
        <f t="shared" si="954"/>
        <v>360</v>
      </c>
      <c r="BH4199" s="16">
        <f t="shared" si="955"/>
        <v>192</v>
      </c>
      <c r="BI4199" s="16">
        <f t="shared" si="956"/>
        <v>2.4</v>
      </c>
    </row>
    <row r="4200" spans="1:61" x14ac:dyDescent="0.35">
      <c r="A4200">
        <v>4199</v>
      </c>
      <c r="B4200" t="s">
        <v>360</v>
      </c>
      <c r="C4200" t="s">
        <v>6005</v>
      </c>
      <c r="D4200" s="15" t="s">
        <v>4726</v>
      </c>
      <c r="E4200" s="12" t="s">
        <v>93</v>
      </c>
      <c r="G4200" s="12" t="s">
        <v>1453</v>
      </c>
      <c r="H4200" s="12" t="s">
        <v>91</v>
      </c>
      <c r="I4200" s="12" t="s">
        <v>363</v>
      </c>
      <c r="J4200" s="12" t="s">
        <v>5454</v>
      </c>
      <c r="K4200" s="12" t="s">
        <v>5454</v>
      </c>
      <c r="N4200" s="16" t="s">
        <v>206</v>
      </c>
      <c r="O4200" s="16" t="s">
        <v>5153</v>
      </c>
      <c r="P4200" s="12" t="s">
        <v>482</v>
      </c>
      <c r="Q4200" s="16">
        <v>2023</v>
      </c>
      <c r="R4200" s="16">
        <v>0.8</v>
      </c>
      <c r="T4200" s="16">
        <v>0</v>
      </c>
      <c r="U4200" s="16" t="s">
        <v>5154</v>
      </c>
      <c r="V4200" s="12" t="s">
        <v>204</v>
      </c>
      <c r="W4200" s="12" t="s">
        <v>204</v>
      </c>
      <c r="X4200" s="16">
        <v>1</v>
      </c>
      <c r="Z4200" s="16">
        <v>0.8</v>
      </c>
      <c r="AA4200" s="16">
        <v>96</v>
      </c>
      <c r="AB4200" s="16" t="s">
        <v>2114</v>
      </c>
      <c r="AC4200" s="16" t="s">
        <v>5145</v>
      </c>
      <c r="AD4200" s="16">
        <v>33600</v>
      </c>
      <c r="AE4200" s="16">
        <v>280</v>
      </c>
      <c r="AF4200" s="16">
        <v>105000</v>
      </c>
      <c r="AG4200" s="16">
        <v>80</v>
      </c>
      <c r="AH4200" s="12">
        <v>26080</v>
      </c>
      <c r="AI4200" s="16">
        <f t="shared" si="947"/>
        <v>4.8000000000000007</v>
      </c>
      <c r="AJ4200" s="16">
        <f t="shared" si="948"/>
        <v>2760</v>
      </c>
      <c r="AK4200" s="16">
        <f t="shared" si="949"/>
        <v>400</v>
      </c>
      <c r="AL4200" s="16">
        <f t="shared" si="950"/>
        <v>4000</v>
      </c>
      <c r="AM4200" s="16">
        <v>61200.000000000007</v>
      </c>
      <c r="AN4200" s="16">
        <f t="shared" si="951"/>
        <v>206560</v>
      </c>
      <c r="AO4200" s="12" t="s">
        <v>1486</v>
      </c>
      <c r="AP4200" s="16">
        <v>0.8</v>
      </c>
      <c r="AQ4200" s="16" t="s">
        <v>204</v>
      </c>
      <c r="AR4200" s="16" t="s">
        <v>5146</v>
      </c>
      <c r="AS4200" s="16" t="s">
        <v>5147</v>
      </c>
      <c r="AT4200" s="16" t="s">
        <v>5148</v>
      </c>
      <c r="BC4200" s="16">
        <v>0.8</v>
      </c>
      <c r="BD4200" s="16">
        <f t="shared" si="952"/>
        <v>2.8000000000000003</v>
      </c>
      <c r="BE4200" s="16">
        <f t="shared" si="953"/>
        <v>1291</v>
      </c>
      <c r="BG4200" s="16">
        <f t="shared" si="954"/>
        <v>960</v>
      </c>
      <c r="BH4200" s="16">
        <f t="shared" si="955"/>
        <v>512</v>
      </c>
      <c r="BI4200" s="16">
        <f t="shared" si="956"/>
        <v>6.4</v>
      </c>
    </row>
    <row r="4201" spans="1:61" x14ac:dyDescent="0.35">
      <c r="A4201">
        <v>4200</v>
      </c>
      <c r="B4201" t="s">
        <v>360</v>
      </c>
      <c r="C4201" t="s">
        <v>6006</v>
      </c>
      <c r="D4201" s="15" t="s">
        <v>4727</v>
      </c>
      <c r="E4201" s="12" t="s">
        <v>98</v>
      </c>
      <c r="G4201" s="12" t="s">
        <v>1453</v>
      </c>
      <c r="H4201" s="12" t="s">
        <v>91</v>
      </c>
      <c r="I4201" s="12" t="s">
        <v>363</v>
      </c>
      <c r="J4201" s="12" t="s">
        <v>5454</v>
      </c>
      <c r="K4201" s="12" t="s">
        <v>5454</v>
      </c>
      <c r="N4201" s="16" t="s">
        <v>206</v>
      </c>
      <c r="O4201" s="16" t="s">
        <v>5153</v>
      </c>
      <c r="P4201" s="12" t="s">
        <v>482</v>
      </c>
      <c r="Q4201" s="16">
        <v>2023</v>
      </c>
      <c r="R4201" s="16">
        <v>0.98</v>
      </c>
      <c r="T4201" s="16">
        <v>0</v>
      </c>
      <c r="U4201" s="16" t="s">
        <v>5154</v>
      </c>
      <c r="V4201" s="12" t="s">
        <v>204</v>
      </c>
      <c r="W4201" s="12" t="s">
        <v>204</v>
      </c>
      <c r="X4201" s="16">
        <v>1</v>
      </c>
      <c r="Z4201" s="16">
        <v>0.98</v>
      </c>
      <c r="AA4201" s="16">
        <v>117.6</v>
      </c>
      <c r="AB4201" s="16" t="s">
        <v>2114</v>
      </c>
      <c r="AC4201" s="16" t="s">
        <v>5145</v>
      </c>
      <c r="AD4201" s="16">
        <v>41160</v>
      </c>
      <c r="AE4201" s="16">
        <v>343</v>
      </c>
      <c r="AF4201" s="16">
        <v>128625</v>
      </c>
      <c r="AG4201" s="16">
        <v>98</v>
      </c>
      <c r="AH4201" s="12">
        <v>31948</v>
      </c>
      <c r="AI4201" s="16">
        <f t="shared" si="947"/>
        <v>5.88</v>
      </c>
      <c r="AJ4201" s="16">
        <f t="shared" si="948"/>
        <v>3381</v>
      </c>
      <c r="AK4201" s="16">
        <f t="shared" si="949"/>
        <v>490</v>
      </c>
      <c r="AL4201" s="16">
        <f t="shared" si="950"/>
        <v>4900</v>
      </c>
      <c r="AM4201" s="16">
        <v>61200.000000000007</v>
      </c>
      <c r="AN4201" s="16">
        <f t="shared" si="951"/>
        <v>239266</v>
      </c>
      <c r="AO4201" s="12" t="s">
        <v>1486</v>
      </c>
      <c r="AP4201" s="16">
        <v>0.98</v>
      </c>
      <c r="AQ4201" s="16" t="s">
        <v>204</v>
      </c>
      <c r="AR4201" s="16" t="s">
        <v>5146</v>
      </c>
      <c r="AS4201" s="16" t="s">
        <v>5147</v>
      </c>
      <c r="AT4201" s="16" t="s">
        <v>5148</v>
      </c>
      <c r="BC4201" s="16">
        <v>0.98</v>
      </c>
      <c r="BD4201" s="16">
        <f t="shared" si="952"/>
        <v>3.4299999999999997</v>
      </c>
      <c r="BE4201" s="16">
        <f t="shared" si="953"/>
        <v>1495.4124999999999</v>
      </c>
      <c r="BG4201" s="16">
        <f t="shared" si="954"/>
        <v>1176</v>
      </c>
      <c r="BH4201" s="16">
        <f t="shared" si="955"/>
        <v>627.20000000000005</v>
      </c>
      <c r="BI4201" s="16">
        <f t="shared" si="956"/>
        <v>7.8400000000000007</v>
      </c>
    </row>
    <row r="4202" spans="1:61" x14ac:dyDescent="0.35">
      <c r="A4202">
        <v>4201</v>
      </c>
      <c r="B4202" t="s">
        <v>360</v>
      </c>
      <c r="C4202" t="s">
        <v>6007</v>
      </c>
      <c r="D4202" s="15" t="s">
        <v>4728</v>
      </c>
      <c r="E4202" s="12" t="s">
        <v>98</v>
      </c>
      <c r="G4202" s="12" t="s">
        <v>1453</v>
      </c>
      <c r="H4202" s="12" t="s">
        <v>91</v>
      </c>
      <c r="I4202" s="12" t="s">
        <v>363</v>
      </c>
      <c r="J4202" s="12" t="s">
        <v>5454</v>
      </c>
      <c r="K4202" s="12" t="s">
        <v>5454</v>
      </c>
      <c r="N4202" s="16" t="s">
        <v>206</v>
      </c>
      <c r="O4202" s="16" t="s">
        <v>5153</v>
      </c>
      <c r="P4202" s="12" t="s">
        <v>482</v>
      </c>
      <c r="Q4202" s="16">
        <v>2023</v>
      </c>
      <c r="R4202" s="16">
        <v>1</v>
      </c>
      <c r="T4202" s="16">
        <v>0</v>
      </c>
      <c r="U4202" s="16" t="s">
        <v>5154</v>
      </c>
      <c r="V4202" s="12" t="s">
        <v>204</v>
      </c>
      <c r="W4202" s="12" t="s">
        <v>204</v>
      </c>
      <c r="X4202" s="16">
        <v>1</v>
      </c>
      <c r="Z4202" s="16">
        <v>1</v>
      </c>
      <c r="AA4202" s="16">
        <v>120</v>
      </c>
      <c r="AB4202" s="16" t="s">
        <v>2114</v>
      </c>
      <c r="AC4202" s="16" t="s">
        <v>5145</v>
      </c>
      <c r="AD4202" s="16">
        <v>42000</v>
      </c>
      <c r="AE4202" s="16">
        <v>350</v>
      </c>
      <c r="AF4202" s="16">
        <v>131250</v>
      </c>
      <c r="AG4202" s="16">
        <v>100</v>
      </c>
      <c r="AH4202" s="12">
        <v>32600</v>
      </c>
      <c r="AI4202" s="16">
        <f t="shared" si="947"/>
        <v>6</v>
      </c>
      <c r="AJ4202" s="16">
        <f t="shared" si="948"/>
        <v>3450</v>
      </c>
      <c r="AK4202" s="16">
        <f t="shared" si="949"/>
        <v>500</v>
      </c>
      <c r="AL4202" s="16">
        <f t="shared" si="950"/>
        <v>5000</v>
      </c>
      <c r="AM4202" s="16">
        <v>61200.000000000007</v>
      </c>
      <c r="AN4202" s="16">
        <f t="shared" si="951"/>
        <v>242900</v>
      </c>
      <c r="AO4202" s="12" t="s">
        <v>1486</v>
      </c>
      <c r="AP4202" s="16">
        <v>1</v>
      </c>
      <c r="AQ4202" s="16" t="s">
        <v>204</v>
      </c>
      <c r="AR4202" s="16" t="s">
        <v>5146</v>
      </c>
      <c r="AS4202" s="16" t="s">
        <v>5147</v>
      </c>
      <c r="AT4202" s="16" t="s">
        <v>5148</v>
      </c>
      <c r="BC4202" s="16">
        <v>1</v>
      </c>
      <c r="BD4202" s="16">
        <f t="shared" si="952"/>
        <v>3.5</v>
      </c>
      <c r="BE4202" s="16">
        <f t="shared" si="953"/>
        <v>1518.125</v>
      </c>
      <c r="BG4202" s="16">
        <f t="shared" si="954"/>
        <v>1200</v>
      </c>
      <c r="BH4202" s="16">
        <f t="shared" si="955"/>
        <v>640</v>
      </c>
      <c r="BI4202" s="16">
        <f t="shared" si="956"/>
        <v>8</v>
      </c>
    </row>
    <row r="4203" spans="1:61" x14ac:dyDescent="0.35">
      <c r="A4203">
        <v>4202</v>
      </c>
      <c r="B4203" t="s">
        <v>360</v>
      </c>
      <c r="C4203" t="s">
        <v>6008</v>
      </c>
      <c r="D4203" s="15" t="s">
        <v>4729</v>
      </c>
      <c r="E4203" s="12" t="s">
        <v>98</v>
      </c>
      <c r="G4203" s="12" t="s">
        <v>1453</v>
      </c>
      <c r="H4203" s="12" t="s">
        <v>91</v>
      </c>
      <c r="I4203" s="12" t="s">
        <v>363</v>
      </c>
      <c r="J4203" s="12" t="s">
        <v>5454</v>
      </c>
      <c r="K4203" s="12" t="s">
        <v>5454</v>
      </c>
      <c r="N4203" s="16" t="s">
        <v>206</v>
      </c>
      <c r="O4203" s="16" t="s">
        <v>5153</v>
      </c>
      <c r="P4203" s="12" t="s">
        <v>482</v>
      </c>
      <c r="Q4203" s="16">
        <v>2023</v>
      </c>
      <c r="R4203" s="16">
        <v>0.75</v>
      </c>
      <c r="T4203" s="16">
        <v>0</v>
      </c>
      <c r="U4203" s="16" t="s">
        <v>5154</v>
      </c>
      <c r="V4203" s="12" t="s">
        <v>204</v>
      </c>
      <c r="W4203" s="12" t="s">
        <v>204</v>
      </c>
      <c r="X4203" s="16">
        <v>1</v>
      </c>
      <c r="Z4203" s="16">
        <v>0.75</v>
      </c>
      <c r="AA4203" s="16">
        <v>90</v>
      </c>
      <c r="AB4203" s="16" t="s">
        <v>2114</v>
      </c>
      <c r="AC4203" s="16" t="s">
        <v>5145</v>
      </c>
      <c r="AD4203" s="16">
        <v>31500</v>
      </c>
      <c r="AE4203" s="16">
        <v>262.5</v>
      </c>
      <c r="AF4203" s="16">
        <v>98437.5</v>
      </c>
      <c r="AG4203" s="16">
        <v>75</v>
      </c>
      <c r="AH4203" s="12">
        <v>24450</v>
      </c>
      <c r="AI4203" s="16">
        <f t="shared" si="947"/>
        <v>4.5</v>
      </c>
      <c r="AJ4203" s="16">
        <f t="shared" si="948"/>
        <v>2587.5</v>
      </c>
      <c r="AK4203" s="16">
        <f t="shared" si="949"/>
        <v>375</v>
      </c>
      <c r="AL4203" s="16">
        <f t="shared" si="950"/>
        <v>3750</v>
      </c>
      <c r="AM4203" s="16">
        <v>61200.000000000007</v>
      </c>
      <c r="AN4203" s="16">
        <f t="shared" si="951"/>
        <v>197475</v>
      </c>
      <c r="AO4203" s="12" t="s">
        <v>1486</v>
      </c>
      <c r="AP4203" s="16">
        <v>0.75</v>
      </c>
      <c r="AQ4203" s="16" t="s">
        <v>204</v>
      </c>
      <c r="AR4203" s="16" t="s">
        <v>5146</v>
      </c>
      <c r="AS4203" s="16" t="s">
        <v>5147</v>
      </c>
      <c r="AT4203" s="16" t="s">
        <v>5148</v>
      </c>
      <c r="BC4203" s="16">
        <v>0.75</v>
      </c>
      <c r="BD4203" s="16">
        <f t="shared" si="952"/>
        <v>2.625</v>
      </c>
      <c r="BE4203" s="16">
        <f t="shared" si="953"/>
        <v>1234.21875</v>
      </c>
      <c r="BG4203" s="16">
        <f t="shared" si="954"/>
        <v>900</v>
      </c>
      <c r="BH4203" s="16">
        <f t="shared" si="955"/>
        <v>480</v>
      </c>
      <c r="BI4203" s="16">
        <f t="shared" si="956"/>
        <v>6</v>
      </c>
    </row>
    <row r="4204" spans="1:61" x14ac:dyDescent="0.35">
      <c r="A4204">
        <v>4203</v>
      </c>
      <c r="B4204" t="s">
        <v>360</v>
      </c>
      <c r="C4204" t="s">
        <v>6009</v>
      </c>
      <c r="D4204" s="15" t="s">
        <v>4730</v>
      </c>
      <c r="E4204" s="12" t="s">
        <v>93</v>
      </c>
      <c r="G4204" s="12" t="s">
        <v>1453</v>
      </c>
      <c r="H4204" s="12" t="s">
        <v>91</v>
      </c>
      <c r="I4204" s="12" t="s">
        <v>363</v>
      </c>
      <c r="J4204" s="12" t="s">
        <v>5454</v>
      </c>
      <c r="K4204" s="12" t="s">
        <v>5454</v>
      </c>
      <c r="N4204" s="16" t="s">
        <v>206</v>
      </c>
      <c r="O4204" s="16" t="s">
        <v>5153</v>
      </c>
      <c r="P4204" s="12" t="s">
        <v>482</v>
      </c>
      <c r="Q4204" s="16">
        <v>2023</v>
      </c>
      <c r="R4204" s="16">
        <v>0.27</v>
      </c>
      <c r="T4204" s="16">
        <v>0</v>
      </c>
      <c r="U4204" s="16" t="s">
        <v>5154</v>
      </c>
      <c r="V4204" s="12" t="s">
        <v>204</v>
      </c>
      <c r="W4204" s="12" t="s">
        <v>204</v>
      </c>
      <c r="X4204" s="16">
        <v>1</v>
      </c>
      <c r="Z4204" s="16">
        <v>0.27</v>
      </c>
      <c r="AA4204" s="16">
        <v>32.400000000000006</v>
      </c>
      <c r="AB4204" s="16" t="s">
        <v>2114</v>
      </c>
      <c r="AC4204" s="16" t="s">
        <v>5145</v>
      </c>
      <c r="AD4204" s="16">
        <v>11340.000000000002</v>
      </c>
      <c r="AE4204" s="16">
        <v>94.5</v>
      </c>
      <c r="AF4204" s="16">
        <v>35437.5</v>
      </c>
      <c r="AG4204" s="16">
        <v>27</v>
      </c>
      <c r="AH4204" s="12">
        <v>8802</v>
      </c>
      <c r="AI4204" s="16">
        <f t="shared" si="947"/>
        <v>1.62</v>
      </c>
      <c r="AJ4204" s="16">
        <f t="shared" si="948"/>
        <v>931.50000000000011</v>
      </c>
      <c r="AK4204" s="16">
        <f t="shared" si="949"/>
        <v>135</v>
      </c>
      <c r="AL4204" s="16">
        <f t="shared" si="950"/>
        <v>1350</v>
      </c>
      <c r="AM4204" s="16">
        <v>61200.000000000007</v>
      </c>
      <c r="AN4204" s="16">
        <f t="shared" si="951"/>
        <v>110259</v>
      </c>
      <c r="AO4204" s="12" t="s">
        <v>1486</v>
      </c>
      <c r="AP4204" s="16">
        <v>0.27</v>
      </c>
      <c r="AQ4204" s="16" t="s">
        <v>204</v>
      </c>
      <c r="AR4204" s="16" t="s">
        <v>5146</v>
      </c>
      <c r="AS4204" s="16" t="s">
        <v>5147</v>
      </c>
      <c r="AT4204" s="16" t="s">
        <v>5148</v>
      </c>
      <c r="BC4204" s="16">
        <v>0.27</v>
      </c>
      <c r="BD4204" s="16">
        <f t="shared" si="952"/>
        <v>0.94500000000000006</v>
      </c>
      <c r="BE4204" s="16">
        <f t="shared" si="953"/>
        <v>689.11874999999998</v>
      </c>
      <c r="BG4204" s="16">
        <f t="shared" si="954"/>
        <v>324</v>
      </c>
      <c r="BH4204" s="16">
        <f t="shared" si="955"/>
        <v>172.8</v>
      </c>
      <c r="BI4204" s="16">
        <f t="shared" si="956"/>
        <v>2.16</v>
      </c>
    </row>
    <row r="4205" spans="1:61" x14ac:dyDescent="0.35">
      <c r="A4205">
        <v>4204</v>
      </c>
      <c r="B4205" t="s">
        <v>360</v>
      </c>
      <c r="C4205" t="s">
        <v>6010</v>
      </c>
      <c r="D4205" s="15" t="s">
        <v>4731</v>
      </c>
      <c r="E4205" s="12" t="s">
        <v>98</v>
      </c>
      <c r="G4205" s="12" t="s">
        <v>1453</v>
      </c>
      <c r="H4205" s="12" t="s">
        <v>91</v>
      </c>
      <c r="I4205" s="12" t="s">
        <v>363</v>
      </c>
      <c r="J4205" s="12" t="s">
        <v>5454</v>
      </c>
      <c r="K4205" s="12" t="s">
        <v>5454</v>
      </c>
      <c r="N4205" s="16" t="s">
        <v>206</v>
      </c>
      <c r="O4205" s="16" t="s">
        <v>5153</v>
      </c>
      <c r="P4205" s="12" t="s">
        <v>482</v>
      </c>
      <c r="Q4205" s="16">
        <v>2023</v>
      </c>
      <c r="R4205" s="16">
        <v>1.9</v>
      </c>
      <c r="T4205" s="16">
        <v>0</v>
      </c>
      <c r="U4205" s="16" t="s">
        <v>5154</v>
      </c>
      <c r="V4205" s="12" t="s">
        <v>204</v>
      </c>
      <c r="W4205" s="12" t="s">
        <v>204</v>
      </c>
      <c r="X4205" s="16">
        <v>1</v>
      </c>
      <c r="Z4205" s="16">
        <v>1.9</v>
      </c>
      <c r="AA4205" s="16">
        <v>228</v>
      </c>
      <c r="AB4205" s="16" t="s">
        <v>2114</v>
      </c>
      <c r="AC4205" s="16" t="s">
        <v>5145</v>
      </c>
      <c r="AD4205" s="16">
        <v>79800</v>
      </c>
      <c r="AE4205" s="16">
        <v>665</v>
      </c>
      <c r="AF4205" s="16">
        <v>249375</v>
      </c>
      <c r="AG4205" s="16">
        <v>190</v>
      </c>
      <c r="AH4205" s="12">
        <v>61940</v>
      </c>
      <c r="AI4205" s="16">
        <f t="shared" si="947"/>
        <v>11.399999999999999</v>
      </c>
      <c r="AJ4205" s="16">
        <f t="shared" si="948"/>
        <v>6555</v>
      </c>
      <c r="AK4205" s="16">
        <f t="shared" si="949"/>
        <v>950</v>
      </c>
      <c r="AL4205" s="16">
        <f t="shared" si="950"/>
        <v>9500</v>
      </c>
      <c r="AM4205" s="16">
        <v>61200.000000000007</v>
      </c>
      <c r="AN4205" s="16">
        <f t="shared" si="951"/>
        <v>406430</v>
      </c>
      <c r="AO4205" s="12" t="s">
        <v>1486</v>
      </c>
      <c r="AP4205" s="16">
        <v>1.9</v>
      </c>
      <c r="AQ4205" s="16" t="s">
        <v>204</v>
      </c>
      <c r="AR4205" s="16" t="s">
        <v>5146</v>
      </c>
      <c r="AS4205" s="16" t="s">
        <v>5147</v>
      </c>
      <c r="AT4205" s="16" t="s">
        <v>5148</v>
      </c>
      <c r="BC4205" s="16">
        <v>1.9</v>
      </c>
      <c r="BD4205" s="16">
        <f t="shared" si="952"/>
        <v>6.6499999999999995</v>
      </c>
      <c r="BE4205" s="16">
        <f t="shared" si="953"/>
        <v>2540.1875</v>
      </c>
      <c r="BG4205" s="16">
        <f t="shared" si="954"/>
        <v>2280</v>
      </c>
      <c r="BH4205" s="16">
        <f t="shared" si="955"/>
        <v>1216</v>
      </c>
      <c r="BI4205" s="16">
        <f t="shared" si="956"/>
        <v>15.2</v>
      </c>
    </row>
    <row r="4206" spans="1:61" x14ac:dyDescent="0.35">
      <c r="A4206">
        <v>4205</v>
      </c>
      <c r="B4206" t="s">
        <v>360</v>
      </c>
      <c r="C4206" t="s">
        <v>6011</v>
      </c>
      <c r="D4206" s="15" t="s">
        <v>4732</v>
      </c>
      <c r="E4206" s="12" t="s">
        <v>98</v>
      </c>
      <c r="G4206" s="12" t="s">
        <v>1453</v>
      </c>
      <c r="H4206" s="12" t="s">
        <v>91</v>
      </c>
      <c r="I4206" s="12" t="s">
        <v>363</v>
      </c>
      <c r="J4206" s="12" t="s">
        <v>5454</v>
      </c>
      <c r="K4206" s="12" t="s">
        <v>5454</v>
      </c>
      <c r="N4206" s="16" t="s">
        <v>206</v>
      </c>
      <c r="O4206" s="16" t="s">
        <v>5153</v>
      </c>
      <c r="P4206" s="12" t="s">
        <v>482</v>
      </c>
      <c r="Q4206" s="16">
        <v>2023</v>
      </c>
      <c r="R4206" s="16">
        <v>2.06</v>
      </c>
      <c r="T4206" s="16">
        <v>0</v>
      </c>
      <c r="U4206" s="16" t="s">
        <v>5154</v>
      </c>
      <c r="V4206" s="12" t="s">
        <v>204</v>
      </c>
      <c r="W4206" s="12" t="s">
        <v>204</v>
      </c>
      <c r="X4206" s="16">
        <v>1</v>
      </c>
      <c r="Z4206" s="16">
        <v>2.06</v>
      </c>
      <c r="AA4206" s="16">
        <v>247.20000000000002</v>
      </c>
      <c r="AB4206" s="16" t="s">
        <v>2114</v>
      </c>
      <c r="AC4206" s="16" t="s">
        <v>5145</v>
      </c>
      <c r="AD4206" s="16">
        <v>86520</v>
      </c>
      <c r="AE4206" s="16">
        <v>721</v>
      </c>
      <c r="AF4206" s="16">
        <v>270375</v>
      </c>
      <c r="AG4206" s="16">
        <v>206</v>
      </c>
      <c r="AH4206" s="12">
        <v>67156</v>
      </c>
      <c r="AI4206" s="16">
        <f t="shared" si="947"/>
        <v>12.36</v>
      </c>
      <c r="AJ4206" s="16">
        <f t="shared" si="948"/>
        <v>7107</v>
      </c>
      <c r="AK4206" s="16">
        <f t="shared" si="949"/>
        <v>1030</v>
      </c>
      <c r="AL4206" s="16">
        <f t="shared" si="950"/>
        <v>10300</v>
      </c>
      <c r="AM4206" s="16">
        <v>61200.000000000007</v>
      </c>
      <c r="AN4206" s="16">
        <f t="shared" si="951"/>
        <v>435502</v>
      </c>
      <c r="AO4206" s="12" t="s">
        <v>1486</v>
      </c>
      <c r="AP4206" s="16">
        <v>2.06</v>
      </c>
      <c r="AQ4206" s="16" t="s">
        <v>204</v>
      </c>
      <c r="AR4206" s="16" t="s">
        <v>5146</v>
      </c>
      <c r="AS4206" s="16" t="s">
        <v>5147</v>
      </c>
      <c r="AT4206" s="16" t="s">
        <v>5148</v>
      </c>
      <c r="BC4206" s="16">
        <v>2.06</v>
      </c>
      <c r="BD4206" s="16">
        <f t="shared" si="952"/>
        <v>7.21</v>
      </c>
      <c r="BE4206" s="16">
        <f t="shared" si="953"/>
        <v>2721.8874999999998</v>
      </c>
      <c r="BG4206" s="16">
        <f t="shared" si="954"/>
        <v>2472</v>
      </c>
      <c r="BH4206" s="16">
        <f t="shared" si="955"/>
        <v>1318.4</v>
      </c>
      <c r="BI4206" s="16">
        <f t="shared" si="956"/>
        <v>16.48</v>
      </c>
    </row>
    <row r="4207" spans="1:61" x14ac:dyDescent="0.35">
      <c r="A4207">
        <v>4206</v>
      </c>
      <c r="B4207" t="s">
        <v>360</v>
      </c>
      <c r="C4207" t="s">
        <v>6012</v>
      </c>
      <c r="D4207" s="15" t="s">
        <v>4733</v>
      </c>
      <c r="E4207" s="12" t="s">
        <v>98</v>
      </c>
      <c r="G4207" s="12" t="s">
        <v>1453</v>
      </c>
      <c r="H4207" s="12" t="s">
        <v>91</v>
      </c>
      <c r="I4207" s="12" t="s">
        <v>363</v>
      </c>
      <c r="J4207" s="12" t="s">
        <v>5454</v>
      </c>
      <c r="K4207" s="12" t="s">
        <v>5454</v>
      </c>
      <c r="N4207" s="16" t="s">
        <v>206</v>
      </c>
      <c r="O4207" s="16" t="s">
        <v>5153</v>
      </c>
      <c r="P4207" s="12" t="s">
        <v>482</v>
      </c>
      <c r="Q4207" s="16">
        <v>2023</v>
      </c>
      <c r="R4207" s="16">
        <v>0.3</v>
      </c>
      <c r="T4207" s="16">
        <v>0</v>
      </c>
      <c r="U4207" s="16" t="s">
        <v>5154</v>
      </c>
      <c r="V4207" s="12" t="s">
        <v>204</v>
      </c>
      <c r="W4207" s="12" t="s">
        <v>204</v>
      </c>
      <c r="X4207" s="16">
        <v>1</v>
      </c>
      <c r="Z4207" s="16">
        <v>0.3</v>
      </c>
      <c r="AA4207" s="16">
        <v>36</v>
      </c>
      <c r="AB4207" s="16" t="s">
        <v>2114</v>
      </c>
      <c r="AC4207" s="16" t="s">
        <v>5145</v>
      </c>
      <c r="AD4207" s="16">
        <v>12600</v>
      </c>
      <c r="AE4207" s="16">
        <v>105</v>
      </c>
      <c r="AF4207" s="16">
        <v>39375</v>
      </c>
      <c r="AG4207" s="16">
        <v>30</v>
      </c>
      <c r="AH4207" s="12">
        <v>9780</v>
      </c>
      <c r="AI4207" s="16">
        <f t="shared" si="947"/>
        <v>1.7999999999999998</v>
      </c>
      <c r="AJ4207" s="16">
        <f t="shared" si="948"/>
        <v>1035</v>
      </c>
      <c r="AK4207" s="16">
        <f t="shared" si="949"/>
        <v>150</v>
      </c>
      <c r="AL4207" s="16">
        <f t="shared" si="950"/>
        <v>1500</v>
      </c>
      <c r="AM4207" s="16">
        <v>61200.000000000007</v>
      </c>
      <c r="AN4207" s="16">
        <f t="shared" si="951"/>
        <v>115710</v>
      </c>
      <c r="AO4207" s="12" t="s">
        <v>1486</v>
      </c>
      <c r="AP4207" s="16">
        <v>0.3</v>
      </c>
      <c r="AQ4207" s="16" t="s">
        <v>204</v>
      </c>
      <c r="AR4207" s="16" t="s">
        <v>5146</v>
      </c>
      <c r="AS4207" s="16" t="s">
        <v>5147</v>
      </c>
      <c r="AT4207" s="16" t="s">
        <v>5148</v>
      </c>
      <c r="BC4207" s="16">
        <v>0.3</v>
      </c>
      <c r="BD4207" s="16">
        <f t="shared" si="952"/>
        <v>1.05</v>
      </c>
      <c r="BE4207" s="16">
        <f t="shared" si="953"/>
        <v>723.1875</v>
      </c>
      <c r="BG4207" s="16">
        <f t="shared" si="954"/>
        <v>360</v>
      </c>
      <c r="BH4207" s="16">
        <f t="shared" si="955"/>
        <v>192</v>
      </c>
      <c r="BI4207" s="16">
        <f t="shared" si="956"/>
        <v>2.4</v>
      </c>
    </row>
    <row r="4208" spans="1:61" x14ac:dyDescent="0.35">
      <c r="A4208">
        <v>4207</v>
      </c>
      <c r="B4208" t="s">
        <v>360</v>
      </c>
      <c r="C4208" t="s">
        <v>6013</v>
      </c>
      <c r="D4208" s="15" t="s">
        <v>4734</v>
      </c>
      <c r="E4208" s="12" t="s">
        <v>98</v>
      </c>
      <c r="G4208" s="12" t="s">
        <v>1453</v>
      </c>
      <c r="H4208" s="12" t="s">
        <v>91</v>
      </c>
      <c r="I4208" s="12" t="s">
        <v>363</v>
      </c>
      <c r="J4208" s="12" t="s">
        <v>5454</v>
      </c>
      <c r="K4208" s="12" t="s">
        <v>5454</v>
      </c>
      <c r="N4208" s="16" t="s">
        <v>206</v>
      </c>
      <c r="O4208" s="16" t="s">
        <v>5153</v>
      </c>
      <c r="P4208" s="12" t="s">
        <v>482</v>
      </c>
      <c r="Q4208" s="16">
        <v>2023</v>
      </c>
      <c r="R4208" s="16">
        <v>0.6</v>
      </c>
      <c r="T4208" s="16">
        <v>0</v>
      </c>
      <c r="U4208" s="16" t="s">
        <v>5154</v>
      </c>
      <c r="V4208" s="12" t="s">
        <v>204</v>
      </c>
      <c r="W4208" s="12" t="s">
        <v>204</v>
      </c>
      <c r="X4208" s="16">
        <v>1</v>
      </c>
      <c r="Z4208" s="16">
        <v>0.6</v>
      </c>
      <c r="AA4208" s="16">
        <v>72</v>
      </c>
      <c r="AB4208" s="16" t="s">
        <v>2114</v>
      </c>
      <c r="AC4208" s="16" t="s">
        <v>5145</v>
      </c>
      <c r="AD4208" s="16">
        <v>25200</v>
      </c>
      <c r="AE4208" s="16">
        <v>210</v>
      </c>
      <c r="AF4208" s="16">
        <v>78750</v>
      </c>
      <c r="AG4208" s="16">
        <v>60</v>
      </c>
      <c r="AH4208" s="12">
        <v>19560</v>
      </c>
      <c r="AI4208" s="16">
        <f t="shared" si="947"/>
        <v>3.5999999999999996</v>
      </c>
      <c r="AJ4208" s="16">
        <f t="shared" si="948"/>
        <v>2070</v>
      </c>
      <c r="AK4208" s="16">
        <f t="shared" si="949"/>
        <v>300</v>
      </c>
      <c r="AL4208" s="16">
        <f t="shared" si="950"/>
        <v>3000</v>
      </c>
      <c r="AM4208" s="16">
        <v>61200.000000000007</v>
      </c>
      <c r="AN4208" s="16">
        <f t="shared" si="951"/>
        <v>170220</v>
      </c>
      <c r="AO4208" s="12" t="s">
        <v>1486</v>
      </c>
      <c r="AP4208" s="16">
        <v>0.6</v>
      </c>
      <c r="AQ4208" s="16" t="s">
        <v>204</v>
      </c>
      <c r="AR4208" s="16" t="s">
        <v>5146</v>
      </c>
      <c r="AS4208" s="16" t="s">
        <v>5147</v>
      </c>
      <c r="AT4208" s="16" t="s">
        <v>5148</v>
      </c>
      <c r="BC4208" s="16">
        <v>0.6</v>
      </c>
      <c r="BD4208" s="16">
        <f t="shared" si="952"/>
        <v>2.1</v>
      </c>
      <c r="BE4208" s="16">
        <f t="shared" si="953"/>
        <v>1063.875</v>
      </c>
      <c r="BG4208" s="16">
        <f t="shared" si="954"/>
        <v>720</v>
      </c>
      <c r="BH4208" s="16">
        <f t="shared" si="955"/>
        <v>384</v>
      </c>
      <c r="BI4208" s="16">
        <f t="shared" si="956"/>
        <v>4.8</v>
      </c>
    </row>
    <row r="4209" spans="1:61" x14ac:dyDescent="0.35">
      <c r="A4209">
        <v>4208</v>
      </c>
      <c r="B4209" t="s">
        <v>360</v>
      </c>
      <c r="C4209" t="s">
        <v>6014</v>
      </c>
      <c r="D4209" s="15" t="s">
        <v>4735</v>
      </c>
      <c r="E4209" s="12" t="s">
        <v>98</v>
      </c>
      <c r="G4209" s="12" t="s">
        <v>1453</v>
      </c>
      <c r="H4209" s="12" t="s">
        <v>91</v>
      </c>
      <c r="I4209" s="12" t="s">
        <v>363</v>
      </c>
      <c r="J4209" s="12" t="s">
        <v>5454</v>
      </c>
      <c r="K4209" s="12" t="s">
        <v>5454</v>
      </c>
      <c r="N4209" s="16" t="s">
        <v>206</v>
      </c>
      <c r="O4209" s="16" t="s">
        <v>5153</v>
      </c>
      <c r="P4209" s="12" t="s">
        <v>482</v>
      </c>
      <c r="Q4209" s="16">
        <v>2023</v>
      </c>
      <c r="R4209" s="16">
        <v>0.4</v>
      </c>
      <c r="T4209" s="16">
        <v>0</v>
      </c>
      <c r="U4209" s="16" t="s">
        <v>5154</v>
      </c>
      <c r="V4209" s="12" t="s">
        <v>204</v>
      </c>
      <c r="W4209" s="12" t="s">
        <v>204</v>
      </c>
      <c r="X4209" s="16">
        <v>1</v>
      </c>
      <c r="Z4209" s="16">
        <v>0.4</v>
      </c>
      <c r="AA4209" s="16">
        <v>48</v>
      </c>
      <c r="AB4209" s="16" t="s">
        <v>2114</v>
      </c>
      <c r="AC4209" s="16" t="s">
        <v>5145</v>
      </c>
      <c r="AD4209" s="16">
        <v>16800</v>
      </c>
      <c r="AE4209" s="16">
        <v>140</v>
      </c>
      <c r="AF4209" s="16">
        <v>52500</v>
      </c>
      <c r="AG4209" s="16">
        <v>40</v>
      </c>
      <c r="AH4209" s="12">
        <v>13040</v>
      </c>
      <c r="AI4209" s="16">
        <f t="shared" si="947"/>
        <v>2.4000000000000004</v>
      </c>
      <c r="AJ4209" s="16">
        <f t="shared" si="948"/>
        <v>1380</v>
      </c>
      <c r="AK4209" s="16">
        <f t="shared" si="949"/>
        <v>200</v>
      </c>
      <c r="AL4209" s="16">
        <f t="shared" si="950"/>
        <v>2000</v>
      </c>
      <c r="AM4209" s="16">
        <v>61200.000000000007</v>
      </c>
      <c r="AN4209" s="16">
        <f t="shared" si="951"/>
        <v>133880</v>
      </c>
      <c r="AO4209" s="12" t="s">
        <v>1486</v>
      </c>
      <c r="AP4209" s="16">
        <v>0.4</v>
      </c>
      <c r="AQ4209" s="16" t="s">
        <v>204</v>
      </c>
      <c r="AR4209" s="16" t="s">
        <v>5146</v>
      </c>
      <c r="AS4209" s="16" t="s">
        <v>5147</v>
      </c>
      <c r="AT4209" s="16" t="s">
        <v>5148</v>
      </c>
      <c r="BC4209" s="16">
        <v>0.4</v>
      </c>
      <c r="BD4209" s="16">
        <f t="shared" si="952"/>
        <v>1.4000000000000001</v>
      </c>
      <c r="BE4209" s="16">
        <f t="shared" si="953"/>
        <v>836.75</v>
      </c>
      <c r="BG4209" s="16">
        <f t="shared" si="954"/>
        <v>480</v>
      </c>
      <c r="BH4209" s="16">
        <f t="shared" si="955"/>
        <v>256</v>
      </c>
      <c r="BI4209" s="16">
        <f t="shared" si="956"/>
        <v>3.2</v>
      </c>
    </row>
    <row r="4210" spans="1:61" x14ac:dyDescent="0.35">
      <c r="A4210">
        <v>4209</v>
      </c>
      <c r="B4210" t="s">
        <v>360</v>
      </c>
      <c r="C4210" t="s">
        <v>6015</v>
      </c>
      <c r="D4210" s="15" t="s">
        <v>4659</v>
      </c>
      <c r="E4210" s="12" t="s">
        <v>98</v>
      </c>
      <c r="G4210" s="12" t="s">
        <v>1453</v>
      </c>
      <c r="H4210" s="12" t="s">
        <v>91</v>
      </c>
      <c r="I4210" s="12" t="s">
        <v>363</v>
      </c>
      <c r="J4210" s="12" t="s">
        <v>5454</v>
      </c>
      <c r="K4210" s="12" t="s">
        <v>5454</v>
      </c>
      <c r="N4210" s="16" t="s">
        <v>206</v>
      </c>
      <c r="O4210" s="16" t="s">
        <v>5153</v>
      </c>
      <c r="P4210" s="12" t="s">
        <v>482</v>
      </c>
      <c r="Q4210" s="16">
        <v>2023</v>
      </c>
      <c r="R4210" s="16">
        <v>0.3</v>
      </c>
      <c r="T4210" s="16">
        <v>0</v>
      </c>
      <c r="U4210" s="16" t="s">
        <v>5154</v>
      </c>
      <c r="V4210" s="12" t="s">
        <v>204</v>
      </c>
      <c r="W4210" s="12" t="s">
        <v>204</v>
      </c>
      <c r="X4210" s="16">
        <v>1</v>
      </c>
      <c r="Z4210" s="16">
        <v>0.3</v>
      </c>
      <c r="AA4210" s="16">
        <v>36</v>
      </c>
      <c r="AB4210" s="16" t="s">
        <v>2114</v>
      </c>
      <c r="AC4210" s="16" t="s">
        <v>5145</v>
      </c>
      <c r="AD4210" s="16">
        <v>12600</v>
      </c>
      <c r="AE4210" s="16">
        <v>105</v>
      </c>
      <c r="AF4210" s="16">
        <v>39375</v>
      </c>
      <c r="AG4210" s="16">
        <v>30</v>
      </c>
      <c r="AH4210" s="12">
        <v>9780</v>
      </c>
      <c r="AI4210" s="16">
        <f t="shared" si="947"/>
        <v>1.7999999999999998</v>
      </c>
      <c r="AJ4210" s="16">
        <f t="shared" si="948"/>
        <v>1035</v>
      </c>
      <c r="AK4210" s="16">
        <f t="shared" si="949"/>
        <v>150</v>
      </c>
      <c r="AL4210" s="16">
        <f t="shared" si="950"/>
        <v>1500</v>
      </c>
      <c r="AM4210" s="16">
        <v>61200.000000000007</v>
      </c>
      <c r="AN4210" s="16">
        <f t="shared" si="951"/>
        <v>115710</v>
      </c>
      <c r="AO4210" s="12" t="s">
        <v>1486</v>
      </c>
      <c r="AP4210" s="16">
        <v>0.3</v>
      </c>
      <c r="AQ4210" s="16" t="s">
        <v>204</v>
      </c>
      <c r="AR4210" s="16" t="s">
        <v>5146</v>
      </c>
      <c r="AS4210" s="16" t="s">
        <v>5147</v>
      </c>
      <c r="AT4210" s="16" t="s">
        <v>5148</v>
      </c>
      <c r="BC4210" s="16">
        <v>0.3</v>
      </c>
      <c r="BD4210" s="16">
        <f t="shared" si="952"/>
        <v>1.05</v>
      </c>
      <c r="BE4210" s="16">
        <f t="shared" si="953"/>
        <v>723.1875</v>
      </c>
      <c r="BG4210" s="16">
        <f t="shared" si="954"/>
        <v>360</v>
      </c>
      <c r="BH4210" s="16">
        <f t="shared" si="955"/>
        <v>192</v>
      </c>
      <c r="BI4210" s="16">
        <f t="shared" si="956"/>
        <v>2.4</v>
      </c>
    </row>
    <row r="4211" spans="1:61" x14ac:dyDescent="0.35">
      <c r="A4211">
        <v>4210</v>
      </c>
      <c r="B4211" t="s">
        <v>360</v>
      </c>
      <c r="C4211" t="s">
        <v>6016</v>
      </c>
      <c r="D4211" s="15" t="s">
        <v>4736</v>
      </c>
      <c r="E4211" s="12" t="s">
        <v>98</v>
      </c>
      <c r="G4211" s="12" t="s">
        <v>1453</v>
      </c>
      <c r="H4211" s="12" t="s">
        <v>91</v>
      </c>
      <c r="I4211" s="12" t="s">
        <v>363</v>
      </c>
      <c r="J4211" s="12" t="s">
        <v>5454</v>
      </c>
      <c r="K4211" s="12" t="s">
        <v>5454</v>
      </c>
      <c r="N4211" s="16" t="s">
        <v>206</v>
      </c>
      <c r="O4211" s="16" t="s">
        <v>5153</v>
      </c>
      <c r="P4211" s="12" t="s">
        <v>482</v>
      </c>
      <c r="Q4211" s="16">
        <v>2023</v>
      </c>
      <c r="R4211" s="16">
        <v>0.3</v>
      </c>
      <c r="T4211" s="16">
        <v>0</v>
      </c>
      <c r="U4211" s="16" t="s">
        <v>5154</v>
      </c>
      <c r="V4211" s="12" t="s">
        <v>204</v>
      </c>
      <c r="W4211" s="12" t="s">
        <v>204</v>
      </c>
      <c r="X4211" s="16">
        <v>1</v>
      </c>
      <c r="Z4211" s="16">
        <v>0.3</v>
      </c>
      <c r="AA4211" s="16">
        <v>36</v>
      </c>
      <c r="AB4211" s="16" t="s">
        <v>2114</v>
      </c>
      <c r="AC4211" s="16" t="s">
        <v>5145</v>
      </c>
      <c r="AD4211" s="16">
        <v>12600</v>
      </c>
      <c r="AE4211" s="16">
        <v>105</v>
      </c>
      <c r="AF4211" s="16">
        <v>39375</v>
      </c>
      <c r="AG4211" s="16">
        <v>30</v>
      </c>
      <c r="AH4211" s="12">
        <v>9780</v>
      </c>
      <c r="AI4211" s="16">
        <f t="shared" si="947"/>
        <v>1.7999999999999998</v>
      </c>
      <c r="AJ4211" s="16">
        <f t="shared" si="948"/>
        <v>1035</v>
      </c>
      <c r="AK4211" s="16">
        <f t="shared" si="949"/>
        <v>150</v>
      </c>
      <c r="AL4211" s="16">
        <f t="shared" si="950"/>
        <v>1500</v>
      </c>
      <c r="AM4211" s="16">
        <v>61200.000000000007</v>
      </c>
      <c r="AN4211" s="16">
        <f t="shared" si="951"/>
        <v>115710</v>
      </c>
      <c r="AO4211" s="12" t="s">
        <v>1486</v>
      </c>
      <c r="AP4211" s="16">
        <v>0.3</v>
      </c>
      <c r="AQ4211" s="16" t="s">
        <v>204</v>
      </c>
      <c r="AR4211" s="16" t="s">
        <v>5146</v>
      </c>
      <c r="AS4211" s="16" t="s">
        <v>5147</v>
      </c>
      <c r="AT4211" s="16" t="s">
        <v>5148</v>
      </c>
      <c r="BC4211" s="16">
        <v>0.3</v>
      </c>
      <c r="BD4211" s="16">
        <f t="shared" si="952"/>
        <v>1.05</v>
      </c>
      <c r="BE4211" s="16">
        <f t="shared" si="953"/>
        <v>723.1875</v>
      </c>
      <c r="BG4211" s="16">
        <f t="shared" si="954"/>
        <v>360</v>
      </c>
      <c r="BH4211" s="16">
        <f t="shared" si="955"/>
        <v>192</v>
      </c>
      <c r="BI4211" s="16">
        <f t="shared" si="956"/>
        <v>2.4</v>
      </c>
    </row>
    <row r="4212" spans="1:61" x14ac:dyDescent="0.35">
      <c r="A4212">
        <v>4211</v>
      </c>
      <c r="B4212" t="s">
        <v>360</v>
      </c>
      <c r="C4212" t="s">
        <v>6017</v>
      </c>
      <c r="D4212" s="15" t="s">
        <v>4737</v>
      </c>
      <c r="E4212" s="12" t="s">
        <v>98</v>
      </c>
      <c r="G4212" s="12" t="s">
        <v>1453</v>
      </c>
      <c r="H4212" s="12" t="s">
        <v>91</v>
      </c>
      <c r="I4212" s="12" t="s">
        <v>363</v>
      </c>
      <c r="J4212" s="12" t="s">
        <v>5454</v>
      </c>
      <c r="K4212" s="12" t="s">
        <v>5454</v>
      </c>
      <c r="N4212" s="16" t="s">
        <v>206</v>
      </c>
      <c r="O4212" s="16" t="s">
        <v>5153</v>
      </c>
      <c r="P4212" s="12" t="s">
        <v>482</v>
      </c>
      <c r="Q4212" s="16">
        <v>2023</v>
      </c>
      <c r="R4212" s="16">
        <v>0.4</v>
      </c>
      <c r="T4212" s="16">
        <v>0</v>
      </c>
      <c r="U4212" s="16" t="s">
        <v>5154</v>
      </c>
      <c r="V4212" s="12" t="s">
        <v>204</v>
      </c>
      <c r="W4212" s="12" t="s">
        <v>204</v>
      </c>
      <c r="X4212" s="16">
        <v>1</v>
      </c>
      <c r="Z4212" s="16">
        <v>0.4</v>
      </c>
      <c r="AA4212" s="16">
        <v>48</v>
      </c>
      <c r="AB4212" s="16" t="s">
        <v>2114</v>
      </c>
      <c r="AC4212" s="16" t="s">
        <v>5145</v>
      </c>
      <c r="AD4212" s="16">
        <v>16800</v>
      </c>
      <c r="AE4212" s="16">
        <v>140</v>
      </c>
      <c r="AF4212" s="16">
        <v>52500</v>
      </c>
      <c r="AG4212" s="16">
        <v>40</v>
      </c>
      <c r="AH4212" s="12">
        <v>13040</v>
      </c>
      <c r="AI4212" s="16">
        <f t="shared" si="947"/>
        <v>2.4000000000000004</v>
      </c>
      <c r="AJ4212" s="16">
        <f t="shared" si="948"/>
        <v>1380</v>
      </c>
      <c r="AK4212" s="16">
        <f t="shared" si="949"/>
        <v>200</v>
      </c>
      <c r="AL4212" s="16">
        <f t="shared" si="950"/>
        <v>2000</v>
      </c>
      <c r="AM4212" s="16">
        <v>61200.000000000007</v>
      </c>
      <c r="AN4212" s="16">
        <f t="shared" si="951"/>
        <v>133880</v>
      </c>
      <c r="AO4212" s="12" t="s">
        <v>1486</v>
      </c>
      <c r="AP4212" s="16">
        <v>0.4</v>
      </c>
      <c r="AQ4212" s="16" t="s">
        <v>204</v>
      </c>
      <c r="AR4212" s="16" t="s">
        <v>5146</v>
      </c>
      <c r="AS4212" s="16" t="s">
        <v>5147</v>
      </c>
      <c r="AT4212" s="16" t="s">
        <v>5148</v>
      </c>
      <c r="BC4212" s="16">
        <v>0.4</v>
      </c>
      <c r="BD4212" s="16">
        <f t="shared" si="952"/>
        <v>1.4000000000000001</v>
      </c>
      <c r="BE4212" s="16">
        <f t="shared" si="953"/>
        <v>836.75</v>
      </c>
      <c r="BG4212" s="16">
        <f t="shared" si="954"/>
        <v>480</v>
      </c>
      <c r="BH4212" s="16">
        <f t="shared" si="955"/>
        <v>256</v>
      </c>
      <c r="BI4212" s="16">
        <f t="shared" si="956"/>
        <v>3.2</v>
      </c>
    </row>
    <row r="4213" spans="1:61" x14ac:dyDescent="0.35">
      <c r="A4213">
        <v>4212</v>
      </c>
      <c r="B4213" t="s">
        <v>360</v>
      </c>
      <c r="C4213" t="s">
        <v>6018</v>
      </c>
      <c r="D4213" s="15" t="s">
        <v>4738</v>
      </c>
      <c r="E4213" s="12" t="s">
        <v>93</v>
      </c>
      <c r="G4213" s="12" t="s">
        <v>1453</v>
      </c>
      <c r="H4213" s="12" t="s">
        <v>91</v>
      </c>
      <c r="I4213" s="12" t="s">
        <v>363</v>
      </c>
      <c r="J4213" s="12" t="s">
        <v>5454</v>
      </c>
      <c r="K4213" s="12" t="s">
        <v>5454</v>
      </c>
      <c r="N4213" s="16" t="s">
        <v>206</v>
      </c>
      <c r="O4213" s="16" t="s">
        <v>5153</v>
      </c>
      <c r="P4213" s="12" t="s">
        <v>482</v>
      </c>
      <c r="Q4213" s="16">
        <v>2023</v>
      </c>
      <c r="R4213" s="16">
        <v>0</v>
      </c>
      <c r="T4213" s="16">
        <v>0</v>
      </c>
      <c r="U4213" s="16" t="s">
        <v>5154</v>
      </c>
      <c r="V4213" s="12" t="s">
        <v>204</v>
      </c>
      <c r="W4213" s="12" t="s">
        <v>204</v>
      </c>
      <c r="X4213" s="16">
        <v>1</v>
      </c>
      <c r="Z4213" s="16">
        <v>0</v>
      </c>
      <c r="AA4213" s="16">
        <v>0</v>
      </c>
      <c r="AB4213" s="16" t="s">
        <v>2114</v>
      </c>
      <c r="AC4213" s="16" t="s">
        <v>5145</v>
      </c>
      <c r="AD4213" s="16">
        <v>0</v>
      </c>
      <c r="AE4213" s="16">
        <v>0</v>
      </c>
      <c r="AF4213" s="16">
        <v>0</v>
      </c>
      <c r="AG4213" s="16">
        <v>0</v>
      </c>
      <c r="AH4213" s="12">
        <v>0</v>
      </c>
      <c r="AI4213" s="16">
        <f t="shared" si="947"/>
        <v>0</v>
      </c>
      <c r="AJ4213" s="16">
        <f t="shared" si="948"/>
        <v>0</v>
      </c>
      <c r="AK4213" s="16">
        <f t="shared" si="949"/>
        <v>0</v>
      </c>
      <c r="AL4213" s="16">
        <f t="shared" si="950"/>
        <v>0</v>
      </c>
      <c r="AM4213" s="16">
        <v>61200.000000000007</v>
      </c>
      <c r="AN4213" s="16">
        <f t="shared" si="951"/>
        <v>61200.000000000007</v>
      </c>
      <c r="AO4213" s="12" t="s">
        <v>1486</v>
      </c>
      <c r="AP4213" s="16">
        <v>0</v>
      </c>
      <c r="AQ4213" s="16" t="s">
        <v>204</v>
      </c>
      <c r="AR4213" s="16" t="s">
        <v>5146</v>
      </c>
      <c r="AS4213" s="16" t="s">
        <v>5147</v>
      </c>
      <c r="AT4213" s="16" t="s">
        <v>5148</v>
      </c>
      <c r="BC4213" s="16">
        <v>0</v>
      </c>
      <c r="BD4213" s="16">
        <f t="shared" si="952"/>
        <v>0</v>
      </c>
      <c r="BE4213" s="16">
        <f>AN4213/160</f>
        <v>382.50000000000006</v>
      </c>
      <c r="BG4213" s="16">
        <f t="shared" si="954"/>
        <v>0</v>
      </c>
      <c r="BH4213" s="16">
        <f t="shared" si="955"/>
        <v>0</v>
      </c>
      <c r="BI4213" s="16">
        <f t="shared" si="956"/>
        <v>0</v>
      </c>
    </row>
    <row r="4214" spans="1:61" x14ac:dyDescent="0.35">
      <c r="A4214">
        <v>4213</v>
      </c>
      <c r="B4214" t="s">
        <v>360</v>
      </c>
      <c r="C4214" t="s">
        <v>6019</v>
      </c>
      <c r="D4214" s="15" t="s">
        <v>4739</v>
      </c>
      <c r="E4214" s="12" t="s">
        <v>93</v>
      </c>
      <c r="G4214" s="12" t="s">
        <v>1453</v>
      </c>
      <c r="H4214" s="12" t="s">
        <v>91</v>
      </c>
      <c r="I4214" s="12" t="s">
        <v>363</v>
      </c>
      <c r="J4214" s="12" t="s">
        <v>5454</v>
      </c>
      <c r="K4214" s="12" t="s">
        <v>5454</v>
      </c>
      <c r="N4214" s="16" t="s">
        <v>206</v>
      </c>
      <c r="O4214" s="16" t="s">
        <v>5153</v>
      </c>
      <c r="P4214" s="12" t="s">
        <v>482</v>
      </c>
      <c r="Q4214" s="16">
        <v>2023</v>
      </c>
      <c r="R4214" s="16">
        <v>0</v>
      </c>
      <c r="T4214" s="16">
        <v>0</v>
      </c>
      <c r="U4214" s="16" t="s">
        <v>5154</v>
      </c>
      <c r="V4214" s="12" t="s">
        <v>204</v>
      </c>
      <c r="W4214" s="12" t="s">
        <v>204</v>
      </c>
      <c r="X4214" s="16">
        <v>1</v>
      </c>
      <c r="Z4214" s="16">
        <v>0</v>
      </c>
      <c r="AA4214" s="16">
        <v>0</v>
      </c>
      <c r="AB4214" s="16" t="s">
        <v>2114</v>
      </c>
      <c r="AC4214" s="16" t="s">
        <v>5145</v>
      </c>
      <c r="AD4214" s="16">
        <v>0</v>
      </c>
      <c r="AE4214" s="16">
        <v>0</v>
      </c>
      <c r="AF4214" s="16">
        <v>0</v>
      </c>
      <c r="AG4214" s="16">
        <v>0</v>
      </c>
      <c r="AH4214" s="12">
        <v>0</v>
      </c>
      <c r="AI4214" s="16">
        <f t="shared" si="947"/>
        <v>0</v>
      </c>
      <c r="AJ4214" s="16">
        <f t="shared" si="948"/>
        <v>0</v>
      </c>
      <c r="AK4214" s="16">
        <f t="shared" si="949"/>
        <v>0</v>
      </c>
      <c r="AL4214" s="16">
        <f t="shared" si="950"/>
        <v>0</v>
      </c>
      <c r="AM4214" s="16">
        <v>61200.000000000007</v>
      </c>
      <c r="AN4214" s="16">
        <f t="shared" si="951"/>
        <v>61200.000000000007</v>
      </c>
      <c r="AO4214" s="12" t="s">
        <v>1486</v>
      </c>
      <c r="AP4214" s="16">
        <v>0</v>
      </c>
      <c r="AQ4214" s="16" t="s">
        <v>204</v>
      </c>
      <c r="AR4214" s="16" t="s">
        <v>5146</v>
      </c>
      <c r="AS4214" s="16" t="s">
        <v>5147</v>
      </c>
      <c r="AT4214" s="16" t="s">
        <v>5148</v>
      </c>
      <c r="BC4214" s="16">
        <v>0</v>
      </c>
      <c r="BD4214" s="16">
        <f t="shared" si="952"/>
        <v>0</v>
      </c>
      <c r="BE4214" s="16">
        <f t="shared" si="953"/>
        <v>382.50000000000006</v>
      </c>
      <c r="BG4214" s="16">
        <f t="shared" si="954"/>
        <v>0</v>
      </c>
      <c r="BH4214" s="16">
        <f t="shared" si="955"/>
        <v>0</v>
      </c>
      <c r="BI4214" s="16">
        <f t="shared" si="956"/>
        <v>0</v>
      </c>
    </row>
    <row r="4215" spans="1:61" x14ac:dyDescent="0.35">
      <c r="A4215">
        <v>4214</v>
      </c>
      <c r="B4215" t="s">
        <v>360</v>
      </c>
      <c r="C4215" t="s">
        <v>6020</v>
      </c>
      <c r="D4215" s="15" t="s">
        <v>4740</v>
      </c>
      <c r="E4215" s="12" t="s">
        <v>93</v>
      </c>
      <c r="G4215" s="12" t="s">
        <v>1453</v>
      </c>
      <c r="H4215" s="12" t="s">
        <v>91</v>
      </c>
      <c r="I4215" s="12" t="s">
        <v>363</v>
      </c>
      <c r="J4215" s="12" t="s">
        <v>5454</v>
      </c>
      <c r="K4215" s="12" t="s">
        <v>5454</v>
      </c>
      <c r="N4215" s="16" t="s">
        <v>206</v>
      </c>
      <c r="O4215" s="16" t="s">
        <v>5153</v>
      </c>
      <c r="P4215" s="12" t="s">
        <v>482</v>
      </c>
      <c r="Q4215" s="16">
        <v>2023</v>
      </c>
      <c r="R4215" s="16">
        <v>0.13</v>
      </c>
      <c r="T4215" s="16">
        <v>0</v>
      </c>
      <c r="U4215" s="16" t="s">
        <v>5154</v>
      </c>
      <c r="V4215" s="12" t="s">
        <v>204</v>
      </c>
      <c r="W4215" s="12" t="s">
        <v>204</v>
      </c>
      <c r="X4215" s="16">
        <v>1</v>
      </c>
      <c r="Z4215" s="16">
        <v>0.13</v>
      </c>
      <c r="AA4215" s="16">
        <v>15.600000000000001</v>
      </c>
      <c r="AB4215" s="16" t="s">
        <v>2114</v>
      </c>
      <c r="AC4215" s="16" t="s">
        <v>5145</v>
      </c>
      <c r="AD4215" s="16">
        <v>5460.0000000000009</v>
      </c>
      <c r="AE4215" s="16">
        <v>45.5</v>
      </c>
      <c r="AF4215" s="16">
        <v>17062.5</v>
      </c>
      <c r="AG4215" s="16">
        <v>13</v>
      </c>
      <c r="AH4215" s="12">
        <v>4238</v>
      </c>
      <c r="AI4215" s="16">
        <f t="shared" si="947"/>
        <v>0.78</v>
      </c>
      <c r="AJ4215" s="16">
        <f t="shared" si="948"/>
        <v>448.5</v>
      </c>
      <c r="AK4215" s="16">
        <f t="shared" si="949"/>
        <v>65</v>
      </c>
      <c r="AL4215" s="16">
        <f t="shared" si="950"/>
        <v>650</v>
      </c>
      <c r="AM4215" s="16">
        <v>61200.000000000007</v>
      </c>
      <c r="AN4215" s="16">
        <f t="shared" si="951"/>
        <v>84821</v>
      </c>
      <c r="AO4215" s="12" t="s">
        <v>1486</v>
      </c>
      <c r="AP4215" s="16">
        <v>0.13</v>
      </c>
      <c r="AQ4215" s="16" t="s">
        <v>204</v>
      </c>
      <c r="AR4215" s="16" t="s">
        <v>5146</v>
      </c>
      <c r="AS4215" s="16" t="s">
        <v>5147</v>
      </c>
      <c r="AT4215" s="16" t="s">
        <v>5148</v>
      </c>
      <c r="BC4215" s="16">
        <v>0.13</v>
      </c>
      <c r="BD4215" s="16">
        <f t="shared" si="952"/>
        <v>0.45500000000000002</v>
      </c>
      <c r="BE4215" s="16">
        <f t="shared" si="953"/>
        <v>530.13125000000002</v>
      </c>
      <c r="BG4215" s="16">
        <f t="shared" si="954"/>
        <v>156</v>
      </c>
      <c r="BH4215" s="16">
        <f t="shared" si="955"/>
        <v>83.2</v>
      </c>
      <c r="BI4215" s="16">
        <f t="shared" si="956"/>
        <v>1.04</v>
      </c>
    </row>
    <row r="4216" spans="1:61" x14ac:dyDescent="0.35">
      <c r="A4216">
        <v>4215</v>
      </c>
      <c r="B4216" t="s">
        <v>360</v>
      </c>
      <c r="C4216" t="s">
        <v>6021</v>
      </c>
      <c r="D4216" s="15" t="s">
        <v>4741</v>
      </c>
      <c r="E4216" s="12" t="s">
        <v>98</v>
      </c>
      <c r="G4216" s="12" t="s">
        <v>1453</v>
      </c>
      <c r="H4216" s="12" t="s">
        <v>91</v>
      </c>
      <c r="I4216" s="12" t="s">
        <v>363</v>
      </c>
      <c r="J4216" s="12" t="s">
        <v>5454</v>
      </c>
      <c r="K4216" s="12" t="s">
        <v>5454</v>
      </c>
      <c r="N4216" s="16" t="s">
        <v>206</v>
      </c>
      <c r="O4216" s="16" t="s">
        <v>5153</v>
      </c>
      <c r="P4216" s="12" t="s">
        <v>482</v>
      </c>
      <c r="Q4216" s="16">
        <v>2023</v>
      </c>
      <c r="R4216" s="16">
        <v>0</v>
      </c>
      <c r="T4216" s="16">
        <v>0</v>
      </c>
      <c r="U4216" s="16" t="s">
        <v>5154</v>
      </c>
      <c r="V4216" s="12" t="s">
        <v>204</v>
      </c>
      <c r="W4216" s="12" t="s">
        <v>204</v>
      </c>
      <c r="X4216" s="16">
        <v>1</v>
      </c>
      <c r="Z4216" s="16">
        <v>0</v>
      </c>
      <c r="AA4216" s="16">
        <v>0</v>
      </c>
      <c r="AB4216" s="16" t="s">
        <v>2114</v>
      </c>
      <c r="AC4216" s="16" t="s">
        <v>5145</v>
      </c>
      <c r="AD4216" s="16">
        <v>0</v>
      </c>
      <c r="AE4216" s="16">
        <v>0</v>
      </c>
      <c r="AF4216" s="16">
        <v>0</v>
      </c>
      <c r="AG4216" s="16">
        <v>0</v>
      </c>
      <c r="AH4216" s="12">
        <v>0</v>
      </c>
      <c r="AI4216" s="16">
        <f t="shared" si="947"/>
        <v>0</v>
      </c>
      <c r="AJ4216" s="16">
        <f t="shared" si="948"/>
        <v>0</v>
      </c>
      <c r="AK4216" s="16">
        <f t="shared" si="949"/>
        <v>0</v>
      </c>
      <c r="AL4216" s="16">
        <f t="shared" si="950"/>
        <v>0</v>
      </c>
      <c r="AM4216" s="16">
        <v>61200.000000000007</v>
      </c>
      <c r="AN4216" s="16">
        <f t="shared" si="951"/>
        <v>61200.000000000007</v>
      </c>
      <c r="AO4216" s="12" t="s">
        <v>1486</v>
      </c>
      <c r="AP4216" s="16">
        <v>0</v>
      </c>
      <c r="AQ4216" s="16" t="s">
        <v>204</v>
      </c>
      <c r="AR4216" s="16" t="s">
        <v>5146</v>
      </c>
      <c r="AS4216" s="16" t="s">
        <v>5147</v>
      </c>
      <c r="AT4216" s="16" t="s">
        <v>5148</v>
      </c>
      <c r="BC4216" s="16">
        <v>0</v>
      </c>
      <c r="BD4216" s="16">
        <f t="shared" si="952"/>
        <v>0</v>
      </c>
      <c r="BE4216" s="16">
        <f t="shared" si="953"/>
        <v>382.50000000000006</v>
      </c>
      <c r="BG4216" s="16">
        <f t="shared" si="954"/>
        <v>0</v>
      </c>
      <c r="BH4216" s="16">
        <f t="shared" si="955"/>
        <v>0</v>
      </c>
      <c r="BI4216" s="16">
        <f t="shared" si="956"/>
        <v>0</v>
      </c>
    </row>
    <row r="4217" spans="1:61" x14ac:dyDescent="0.35">
      <c r="A4217">
        <v>4216</v>
      </c>
      <c r="B4217" t="s">
        <v>360</v>
      </c>
      <c r="C4217" t="s">
        <v>6022</v>
      </c>
      <c r="D4217" s="15" t="s">
        <v>4742</v>
      </c>
      <c r="E4217" s="12" t="s">
        <v>98</v>
      </c>
      <c r="G4217" s="12" t="s">
        <v>1453</v>
      </c>
      <c r="H4217" s="12" t="s">
        <v>91</v>
      </c>
      <c r="I4217" s="12" t="s">
        <v>363</v>
      </c>
      <c r="J4217" s="12" t="s">
        <v>5454</v>
      </c>
      <c r="K4217" s="12" t="s">
        <v>5454</v>
      </c>
      <c r="N4217" s="16" t="s">
        <v>206</v>
      </c>
      <c r="O4217" s="16" t="s">
        <v>5153</v>
      </c>
      <c r="P4217" s="12" t="s">
        <v>482</v>
      </c>
      <c r="Q4217" s="16">
        <v>2023</v>
      </c>
      <c r="R4217" s="16">
        <v>0.6</v>
      </c>
      <c r="T4217" s="16">
        <v>0</v>
      </c>
      <c r="U4217" s="16" t="s">
        <v>5154</v>
      </c>
      <c r="V4217" s="12" t="s">
        <v>204</v>
      </c>
      <c r="W4217" s="12" t="s">
        <v>204</v>
      </c>
      <c r="X4217" s="16">
        <v>1</v>
      </c>
      <c r="Z4217" s="16">
        <v>0.6</v>
      </c>
      <c r="AA4217" s="16">
        <v>72</v>
      </c>
      <c r="AB4217" s="16" t="s">
        <v>2114</v>
      </c>
      <c r="AC4217" s="16" t="s">
        <v>5145</v>
      </c>
      <c r="AD4217" s="16">
        <v>25200</v>
      </c>
      <c r="AE4217" s="16">
        <v>210</v>
      </c>
      <c r="AF4217" s="16">
        <v>78750</v>
      </c>
      <c r="AG4217" s="16">
        <v>60</v>
      </c>
      <c r="AH4217" s="12">
        <v>19560</v>
      </c>
      <c r="AI4217" s="16">
        <f t="shared" si="947"/>
        <v>3.5999999999999996</v>
      </c>
      <c r="AJ4217" s="16">
        <f t="shared" si="948"/>
        <v>2070</v>
      </c>
      <c r="AK4217" s="16">
        <f t="shared" si="949"/>
        <v>300</v>
      </c>
      <c r="AL4217" s="16">
        <f t="shared" si="950"/>
        <v>3000</v>
      </c>
      <c r="AM4217" s="16">
        <v>61200.000000000007</v>
      </c>
      <c r="AN4217" s="16">
        <f t="shared" si="951"/>
        <v>170220</v>
      </c>
      <c r="AO4217" s="12" t="s">
        <v>1486</v>
      </c>
      <c r="AP4217" s="16">
        <v>0.6</v>
      </c>
      <c r="AQ4217" s="16" t="s">
        <v>204</v>
      </c>
      <c r="AR4217" s="16" t="s">
        <v>5146</v>
      </c>
      <c r="AS4217" s="16" t="s">
        <v>5147</v>
      </c>
      <c r="AT4217" s="16" t="s">
        <v>5148</v>
      </c>
      <c r="BC4217" s="16">
        <v>0.6</v>
      </c>
      <c r="BD4217" s="16">
        <f t="shared" si="952"/>
        <v>2.1</v>
      </c>
      <c r="BE4217" s="16">
        <f t="shared" si="953"/>
        <v>1063.875</v>
      </c>
      <c r="BG4217" s="16">
        <f t="shared" si="954"/>
        <v>720</v>
      </c>
      <c r="BH4217" s="16">
        <f t="shared" si="955"/>
        <v>384</v>
      </c>
      <c r="BI4217" s="16">
        <f t="shared" si="956"/>
        <v>4.8</v>
      </c>
    </row>
    <row r="4218" spans="1:61" x14ac:dyDescent="0.35">
      <c r="A4218">
        <v>4217</v>
      </c>
      <c r="B4218" t="s">
        <v>360</v>
      </c>
      <c r="C4218" t="s">
        <v>6023</v>
      </c>
      <c r="D4218" s="15" t="s">
        <v>4743</v>
      </c>
      <c r="E4218" s="12" t="s">
        <v>98</v>
      </c>
      <c r="G4218" s="12" t="s">
        <v>1453</v>
      </c>
      <c r="H4218" s="12" t="s">
        <v>91</v>
      </c>
      <c r="I4218" s="12" t="s">
        <v>363</v>
      </c>
      <c r="J4218" s="12" t="s">
        <v>5454</v>
      </c>
      <c r="K4218" s="12" t="s">
        <v>5454</v>
      </c>
      <c r="N4218" s="16" t="s">
        <v>206</v>
      </c>
      <c r="O4218" s="16" t="s">
        <v>5153</v>
      </c>
      <c r="P4218" s="12" t="s">
        <v>482</v>
      </c>
      <c r="Q4218" s="16">
        <v>2023</v>
      </c>
      <c r="R4218" s="16">
        <v>0</v>
      </c>
      <c r="T4218" s="16">
        <v>0</v>
      </c>
      <c r="U4218" s="16" t="s">
        <v>5154</v>
      </c>
      <c r="V4218" s="12" t="s">
        <v>204</v>
      </c>
      <c r="W4218" s="12" t="s">
        <v>204</v>
      </c>
      <c r="X4218" s="16">
        <v>1</v>
      </c>
      <c r="Z4218" s="16">
        <v>0</v>
      </c>
      <c r="AA4218" s="16">
        <v>0</v>
      </c>
      <c r="AB4218" s="16" t="s">
        <v>2114</v>
      </c>
      <c r="AC4218" s="16" t="s">
        <v>5145</v>
      </c>
      <c r="AD4218" s="16">
        <v>0</v>
      </c>
      <c r="AE4218" s="16">
        <v>0</v>
      </c>
      <c r="AF4218" s="16">
        <v>0</v>
      </c>
      <c r="AG4218" s="16">
        <v>0</v>
      </c>
      <c r="AH4218" s="12">
        <v>0</v>
      </c>
      <c r="AI4218" s="16">
        <f t="shared" si="947"/>
        <v>0</v>
      </c>
      <c r="AJ4218" s="16">
        <f t="shared" si="948"/>
        <v>0</v>
      </c>
      <c r="AK4218" s="16">
        <f t="shared" si="949"/>
        <v>0</v>
      </c>
      <c r="AL4218" s="16">
        <f t="shared" si="950"/>
        <v>0</v>
      </c>
      <c r="AM4218" s="16">
        <v>61200.000000000007</v>
      </c>
      <c r="AN4218" s="16">
        <f t="shared" si="951"/>
        <v>61200.000000000007</v>
      </c>
      <c r="AO4218" s="12" t="s">
        <v>1486</v>
      </c>
      <c r="AP4218" s="16">
        <v>0</v>
      </c>
      <c r="AQ4218" s="16" t="s">
        <v>204</v>
      </c>
      <c r="AR4218" s="16" t="s">
        <v>5146</v>
      </c>
      <c r="AS4218" s="16" t="s">
        <v>5147</v>
      </c>
      <c r="AT4218" s="16" t="s">
        <v>5148</v>
      </c>
      <c r="BC4218" s="16">
        <v>0</v>
      </c>
      <c r="BD4218" s="16">
        <f t="shared" si="952"/>
        <v>0</v>
      </c>
      <c r="BE4218" s="16">
        <f t="shared" si="953"/>
        <v>382.50000000000006</v>
      </c>
      <c r="BG4218" s="16">
        <f t="shared" si="954"/>
        <v>0</v>
      </c>
      <c r="BH4218" s="16">
        <f t="shared" si="955"/>
        <v>0</v>
      </c>
      <c r="BI4218" s="16">
        <f t="shared" si="956"/>
        <v>0</v>
      </c>
    </row>
    <row r="4219" spans="1:61" x14ac:dyDescent="0.35">
      <c r="A4219">
        <v>4218</v>
      </c>
      <c r="B4219" t="s">
        <v>360</v>
      </c>
      <c r="C4219" t="s">
        <v>6024</v>
      </c>
      <c r="D4219" s="15" t="s">
        <v>4744</v>
      </c>
      <c r="E4219" s="12" t="s">
        <v>98</v>
      </c>
      <c r="G4219" s="12" t="s">
        <v>1453</v>
      </c>
      <c r="H4219" s="12" t="s">
        <v>91</v>
      </c>
      <c r="I4219" s="12" t="s">
        <v>363</v>
      </c>
      <c r="J4219" s="12" t="s">
        <v>5454</v>
      </c>
      <c r="K4219" s="12" t="s">
        <v>5454</v>
      </c>
      <c r="N4219" s="16" t="s">
        <v>206</v>
      </c>
      <c r="O4219" s="16" t="s">
        <v>5153</v>
      </c>
      <c r="P4219" s="12" t="s">
        <v>482</v>
      </c>
      <c r="Q4219" s="16">
        <v>2023</v>
      </c>
      <c r="R4219" s="16">
        <v>0.41</v>
      </c>
      <c r="T4219" s="16">
        <v>0</v>
      </c>
      <c r="U4219" s="16" t="s">
        <v>5154</v>
      </c>
      <c r="V4219" s="12" t="s">
        <v>204</v>
      </c>
      <c r="W4219" s="12" t="s">
        <v>204</v>
      </c>
      <c r="X4219" s="16">
        <v>1</v>
      </c>
      <c r="Z4219" s="16">
        <v>0.41</v>
      </c>
      <c r="AA4219" s="16">
        <v>49.199999999999996</v>
      </c>
      <c r="AB4219" s="16" t="s">
        <v>2114</v>
      </c>
      <c r="AC4219" s="16" t="s">
        <v>5145</v>
      </c>
      <c r="AD4219" s="16">
        <v>17220</v>
      </c>
      <c r="AE4219" s="16">
        <v>143.5</v>
      </c>
      <c r="AF4219" s="16">
        <v>53812.5</v>
      </c>
      <c r="AG4219" s="16">
        <v>41</v>
      </c>
      <c r="AH4219" s="12">
        <v>13366</v>
      </c>
      <c r="AI4219" s="16">
        <f t="shared" si="947"/>
        <v>2.46</v>
      </c>
      <c r="AJ4219" s="16">
        <f t="shared" si="948"/>
        <v>1414.5</v>
      </c>
      <c r="AK4219" s="16">
        <f t="shared" si="949"/>
        <v>205</v>
      </c>
      <c r="AL4219" s="16">
        <f t="shared" si="950"/>
        <v>2050</v>
      </c>
      <c r="AM4219" s="16">
        <v>61200.000000000007</v>
      </c>
      <c r="AN4219" s="16">
        <f t="shared" si="951"/>
        <v>135697</v>
      </c>
      <c r="AO4219" s="12" t="s">
        <v>1486</v>
      </c>
      <c r="AP4219" s="16">
        <v>0.41</v>
      </c>
      <c r="AQ4219" s="16" t="s">
        <v>204</v>
      </c>
      <c r="AR4219" s="16" t="s">
        <v>5146</v>
      </c>
      <c r="AS4219" s="16" t="s">
        <v>5147</v>
      </c>
      <c r="AT4219" s="16" t="s">
        <v>5148</v>
      </c>
      <c r="BC4219" s="16">
        <v>0.41</v>
      </c>
      <c r="BD4219" s="16">
        <f t="shared" si="952"/>
        <v>1.4349999999999998</v>
      </c>
      <c r="BE4219" s="16">
        <f t="shared" si="953"/>
        <v>848.10625000000005</v>
      </c>
      <c r="BG4219" s="16">
        <f t="shared" si="954"/>
        <v>491.99999999999994</v>
      </c>
      <c r="BH4219" s="16">
        <f t="shared" si="955"/>
        <v>262.39999999999998</v>
      </c>
      <c r="BI4219" s="16">
        <f t="shared" si="956"/>
        <v>3.28</v>
      </c>
    </row>
    <row r="4220" spans="1:61" x14ac:dyDescent="0.35">
      <c r="A4220">
        <v>4219</v>
      </c>
      <c r="B4220" t="s">
        <v>360</v>
      </c>
      <c r="C4220" t="s">
        <v>6025</v>
      </c>
      <c r="D4220" s="15" t="s">
        <v>4745</v>
      </c>
      <c r="E4220" s="12" t="s">
        <v>98</v>
      </c>
      <c r="G4220" s="12" t="s">
        <v>1453</v>
      </c>
      <c r="H4220" s="12" t="s">
        <v>91</v>
      </c>
      <c r="I4220" s="12" t="s">
        <v>363</v>
      </c>
      <c r="J4220" s="12" t="s">
        <v>5454</v>
      </c>
      <c r="K4220" s="12" t="s">
        <v>5454</v>
      </c>
      <c r="N4220" s="16" t="s">
        <v>206</v>
      </c>
      <c r="O4220" s="16" t="s">
        <v>5153</v>
      </c>
      <c r="P4220" s="12" t="s">
        <v>482</v>
      </c>
      <c r="Q4220" s="16">
        <v>2023</v>
      </c>
      <c r="R4220" s="16">
        <v>0.6</v>
      </c>
      <c r="T4220" s="16">
        <v>0</v>
      </c>
      <c r="U4220" s="16" t="s">
        <v>5154</v>
      </c>
      <c r="V4220" s="12" t="s">
        <v>204</v>
      </c>
      <c r="W4220" s="12" t="s">
        <v>204</v>
      </c>
      <c r="X4220" s="16">
        <v>1</v>
      </c>
      <c r="Z4220" s="16">
        <v>0.6</v>
      </c>
      <c r="AA4220" s="16">
        <v>72</v>
      </c>
      <c r="AB4220" s="16" t="s">
        <v>2114</v>
      </c>
      <c r="AC4220" s="16" t="s">
        <v>5145</v>
      </c>
      <c r="AD4220" s="16">
        <v>25200</v>
      </c>
      <c r="AE4220" s="16">
        <v>210</v>
      </c>
      <c r="AF4220" s="16">
        <v>78750</v>
      </c>
      <c r="AG4220" s="16">
        <v>60</v>
      </c>
      <c r="AH4220" s="12">
        <v>19560</v>
      </c>
      <c r="AI4220" s="16">
        <f t="shared" si="947"/>
        <v>3.5999999999999996</v>
      </c>
      <c r="AJ4220" s="16">
        <f t="shared" si="948"/>
        <v>2070</v>
      </c>
      <c r="AK4220" s="16">
        <f t="shared" si="949"/>
        <v>300</v>
      </c>
      <c r="AL4220" s="16">
        <f t="shared" si="950"/>
        <v>3000</v>
      </c>
      <c r="AM4220" s="16">
        <v>61200.000000000007</v>
      </c>
      <c r="AN4220" s="16">
        <f t="shared" si="951"/>
        <v>170220</v>
      </c>
      <c r="AO4220" s="12" t="s">
        <v>1486</v>
      </c>
      <c r="AP4220" s="16">
        <v>0.6</v>
      </c>
      <c r="AQ4220" s="16" t="s">
        <v>204</v>
      </c>
      <c r="AR4220" s="16" t="s">
        <v>5146</v>
      </c>
      <c r="AS4220" s="16" t="s">
        <v>5147</v>
      </c>
      <c r="AT4220" s="16" t="s">
        <v>5148</v>
      </c>
      <c r="BC4220" s="16">
        <v>0.6</v>
      </c>
      <c r="BD4220" s="16">
        <f t="shared" si="952"/>
        <v>2.1</v>
      </c>
      <c r="BE4220" s="16">
        <f t="shared" si="953"/>
        <v>1063.875</v>
      </c>
      <c r="BG4220" s="16">
        <f t="shared" si="954"/>
        <v>720</v>
      </c>
      <c r="BH4220" s="16">
        <f t="shared" si="955"/>
        <v>384</v>
      </c>
      <c r="BI4220" s="16">
        <f t="shared" si="956"/>
        <v>4.8</v>
      </c>
    </row>
    <row r="4221" spans="1:61" x14ac:dyDescent="0.35">
      <c r="A4221">
        <v>4220</v>
      </c>
      <c r="B4221" t="s">
        <v>360</v>
      </c>
      <c r="C4221" t="s">
        <v>6026</v>
      </c>
      <c r="D4221" s="15" t="s">
        <v>4746</v>
      </c>
      <c r="E4221" s="12" t="s">
        <v>98</v>
      </c>
      <c r="G4221" s="12" t="s">
        <v>1453</v>
      </c>
      <c r="H4221" s="12" t="s">
        <v>91</v>
      </c>
      <c r="I4221" s="12" t="s">
        <v>363</v>
      </c>
      <c r="J4221" s="12" t="s">
        <v>5454</v>
      </c>
      <c r="K4221" s="12" t="s">
        <v>5454</v>
      </c>
      <c r="N4221" s="16" t="s">
        <v>206</v>
      </c>
      <c r="O4221" s="16" t="s">
        <v>5153</v>
      </c>
      <c r="P4221" s="12" t="s">
        <v>482</v>
      </c>
      <c r="Q4221" s="16">
        <v>2023</v>
      </c>
      <c r="R4221" s="16">
        <v>0.6</v>
      </c>
      <c r="T4221" s="16">
        <v>0</v>
      </c>
      <c r="U4221" s="16" t="s">
        <v>5154</v>
      </c>
      <c r="V4221" s="12" t="s">
        <v>204</v>
      </c>
      <c r="W4221" s="12" t="s">
        <v>204</v>
      </c>
      <c r="X4221" s="16">
        <v>1</v>
      </c>
      <c r="Z4221" s="16">
        <v>0.6</v>
      </c>
      <c r="AA4221" s="16">
        <v>72</v>
      </c>
      <c r="AB4221" s="16" t="s">
        <v>2114</v>
      </c>
      <c r="AC4221" s="16" t="s">
        <v>5145</v>
      </c>
      <c r="AD4221" s="16">
        <v>25200</v>
      </c>
      <c r="AE4221" s="16">
        <v>210</v>
      </c>
      <c r="AF4221" s="16">
        <v>78750</v>
      </c>
      <c r="AG4221" s="16">
        <v>60</v>
      </c>
      <c r="AH4221" s="12">
        <v>19560</v>
      </c>
      <c r="AI4221" s="16">
        <f t="shared" si="947"/>
        <v>3.5999999999999996</v>
      </c>
      <c r="AJ4221" s="16">
        <f t="shared" si="948"/>
        <v>2070</v>
      </c>
      <c r="AK4221" s="16">
        <f t="shared" si="949"/>
        <v>300</v>
      </c>
      <c r="AL4221" s="16">
        <f t="shared" si="950"/>
        <v>3000</v>
      </c>
      <c r="AM4221" s="16">
        <v>61200.000000000007</v>
      </c>
      <c r="AN4221" s="16">
        <f t="shared" si="951"/>
        <v>170220</v>
      </c>
      <c r="AO4221" s="12" t="s">
        <v>1486</v>
      </c>
      <c r="AP4221" s="16">
        <v>0.6</v>
      </c>
      <c r="AQ4221" s="16" t="s">
        <v>204</v>
      </c>
      <c r="AR4221" s="16" t="s">
        <v>5146</v>
      </c>
      <c r="AS4221" s="16" t="s">
        <v>5147</v>
      </c>
      <c r="AT4221" s="16" t="s">
        <v>5148</v>
      </c>
      <c r="BC4221" s="16">
        <v>0.6</v>
      </c>
      <c r="BD4221" s="16">
        <f t="shared" si="952"/>
        <v>2.1</v>
      </c>
      <c r="BE4221" s="16">
        <f t="shared" si="953"/>
        <v>1063.875</v>
      </c>
      <c r="BG4221" s="16">
        <f t="shared" si="954"/>
        <v>720</v>
      </c>
      <c r="BH4221" s="16">
        <f t="shared" si="955"/>
        <v>384</v>
      </c>
      <c r="BI4221" s="16">
        <f t="shared" si="956"/>
        <v>4.8</v>
      </c>
    </row>
    <row r="4222" spans="1:61" x14ac:dyDescent="0.35">
      <c r="A4222">
        <v>4221</v>
      </c>
      <c r="B4222" t="s">
        <v>360</v>
      </c>
      <c r="C4222" t="s">
        <v>6027</v>
      </c>
      <c r="D4222" s="15" t="s">
        <v>4747</v>
      </c>
      <c r="E4222" s="12" t="s">
        <v>98</v>
      </c>
      <c r="G4222" s="12" t="s">
        <v>1453</v>
      </c>
      <c r="H4222" s="12" t="s">
        <v>91</v>
      </c>
      <c r="I4222" s="12" t="s">
        <v>363</v>
      </c>
      <c r="J4222" s="12" t="s">
        <v>5454</v>
      </c>
      <c r="K4222" s="12" t="s">
        <v>5454</v>
      </c>
      <c r="N4222" s="16" t="s">
        <v>206</v>
      </c>
      <c r="O4222" s="16" t="s">
        <v>5153</v>
      </c>
      <c r="P4222" s="12" t="s">
        <v>482</v>
      </c>
      <c r="Q4222" s="16">
        <v>2023</v>
      </c>
      <c r="R4222" s="16">
        <v>0.4</v>
      </c>
      <c r="T4222" s="16">
        <v>0</v>
      </c>
      <c r="U4222" s="16" t="s">
        <v>5154</v>
      </c>
      <c r="V4222" s="12" t="s">
        <v>204</v>
      </c>
      <c r="W4222" s="12" t="s">
        <v>204</v>
      </c>
      <c r="X4222" s="16">
        <v>1</v>
      </c>
      <c r="Z4222" s="16">
        <v>0.4</v>
      </c>
      <c r="AA4222" s="16">
        <v>48</v>
      </c>
      <c r="AB4222" s="16" t="s">
        <v>2114</v>
      </c>
      <c r="AC4222" s="16" t="s">
        <v>5145</v>
      </c>
      <c r="AD4222" s="16">
        <v>16800</v>
      </c>
      <c r="AE4222" s="16">
        <v>140</v>
      </c>
      <c r="AF4222" s="16">
        <v>52500</v>
      </c>
      <c r="AG4222" s="16">
        <v>40</v>
      </c>
      <c r="AH4222" s="12">
        <v>13040</v>
      </c>
      <c r="AI4222" s="16">
        <f t="shared" si="947"/>
        <v>2.4000000000000004</v>
      </c>
      <c r="AJ4222" s="16">
        <f t="shared" si="948"/>
        <v>1380</v>
      </c>
      <c r="AK4222" s="16">
        <f t="shared" si="949"/>
        <v>200</v>
      </c>
      <c r="AL4222" s="16">
        <f t="shared" si="950"/>
        <v>2000</v>
      </c>
      <c r="AM4222" s="16">
        <v>61200.000000000007</v>
      </c>
      <c r="AN4222" s="16">
        <f t="shared" si="951"/>
        <v>133880</v>
      </c>
      <c r="AO4222" s="12" t="s">
        <v>1486</v>
      </c>
      <c r="AP4222" s="16">
        <v>0.4</v>
      </c>
      <c r="AQ4222" s="16" t="s">
        <v>204</v>
      </c>
      <c r="AR4222" s="16" t="s">
        <v>5146</v>
      </c>
      <c r="AS4222" s="16" t="s">
        <v>5147</v>
      </c>
      <c r="AT4222" s="16" t="s">
        <v>5148</v>
      </c>
      <c r="BC4222" s="16">
        <v>0.4</v>
      </c>
      <c r="BD4222" s="16">
        <f t="shared" si="952"/>
        <v>1.4000000000000001</v>
      </c>
      <c r="BE4222" s="16">
        <f t="shared" si="953"/>
        <v>836.75</v>
      </c>
      <c r="BG4222" s="16">
        <f t="shared" si="954"/>
        <v>480</v>
      </c>
      <c r="BH4222" s="16">
        <f t="shared" si="955"/>
        <v>256</v>
      </c>
      <c r="BI4222" s="16">
        <f t="shared" si="956"/>
        <v>3.2</v>
      </c>
    </row>
    <row r="4223" spans="1:61" x14ac:dyDescent="0.35">
      <c r="A4223">
        <v>4222</v>
      </c>
      <c r="B4223" t="s">
        <v>360</v>
      </c>
      <c r="C4223" t="s">
        <v>6028</v>
      </c>
      <c r="D4223" s="15" t="s">
        <v>4748</v>
      </c>
      <c r="E4223" s="12" t="s">
        <v>98</v>
      </c>
      <c r="G4223" s="12" t="s">
        <v>1453</v>
      </c>
      <c r="H4223" s="12" t="s">
        <v>91</v>
      </c>
      <c r="I4223" s="12" t="s">
        <v>363</v>
      </c>
      <c r="J4223" s="12" t="s">
        <v>5454</v>
      </c>
      <c r="K4223" s="12" t="s">
        <v>5454</v>
      </c>
      <c r="N4223" s="16" t="s">
        <v>206</v>
      </c>
      <c r="O4223" s="16" t="s">
        <v>5153</v>
      </c>
      <c r="P4223" s="12" t="s">
        <v>482</v>
      </c>
      <c r="Q4223" s="16">
        <v>2023</v>
      </c>
      <c r="R4223" s="16">
        <v>0.6</v>
      </c>
      <c r="T4223" s="16">
        <v>0</v>
      </c>
      <c r="U4223" s="16" t="s">
        <v>5154</v>
      </c>
      <c r="V4223" s="12" t="s">
        <v>204</v>
      </c>
      <c r="W4223" s="12" t="s">
        <v>204</v>
      </c>
      <c r="X4223" s="16">
        <v>1</v>
      </c>
      <c r="Z4223" s="16">
        <v>0.6</v>
      </c>
      <c r="AA4223" s="16">
        <v>72</v>
      </c>
      <c r="AB4223" s="16" t="s">
        <v>2114</v>
      </c>
      <c r="AC4223" s="16" t="s">
        <v>5145</v>
      </c>
      <c r="AD4223" s="16">
        <v>25200</v>
      </c>
      <c r="AE4223" s="16">
        <v>210</v>
      </c>
      <c r="AF4223" s="16">
        <v>78750</v>
      </c>
      <c r="AG4223" s="16">
        <v>60</v>
      </c>
      <c r="AH4223" s="12">
        <v>19560</v>
      </c>
      <c r="AI4223" s="16">
        <f t="shared" si="947"/>
        <v>3.5999999999999996</v>
      </c>
      <c r="AJ4223" s="16">
        <f t="shared" si="948"/>
        <v>2070</v>
      </c>
      <c r="AK4223" s="16">
        <f t="shared" si="949"/>
        <v>300</v>
      </c>
      <c r="AL4223" s="16">
        <f t="shared" si="950"/>
        <v>3000</v>
      </c>
      <c r="AM4223" s="16">
        <v>61200.000000000007</v>
      </c>
      <c r="AN4223" s="16">
        <f t="shared" si="951"/>
        <v>170220</v>
      </c>
      <c r="AO4223" s="12" t="s">
        <v>1486</v>
      </c>
      <c r="AP4223" s="16">
        <v>0.6</v>
      </c>
      <c r="AQ4223" s="16" t="s">
        <v>204</v>
      </c>
      <c r="AR4223" s="16" t="s">
        <v>5146</v>
      </c>
      <c r="AS4223" s="16" t="s">
        <v>5147</v>
      </c>
      <c r="AT4223" s="16" t="s">
        <v>5148</v>
      </c>
      <c r="BC4223" s="16">
        <v>0.6</v>
      </c>
      <c r="BD4223" s="16">
        <f t="shared" si="952"/>
        <v>2.1</v>
      </c>
      <c r="BE4223" s="16">
        <f t="shared" si="953"/>
        <v>1063.875</v>
      </c>
      <c r="BG4223" s="16">
        <f t="shared" si="954"/>
        <v>720</v>
      </c>
      <c r="BH4223" s="16">
        <f t="shared" si="955"/>
        <v>384</v>
      </c>
      <c r="BI4223" s="16">
        <f t="shared" si="956"/>
        <v>4.8</v>
      </c>
    </row>
    <row r="4224" spans="1:61" x14ac:dyDescent="0.35">
      <c r="A4224">
        <v>4223</v>
      </c>
      <c r="B4224" t="s">
        <v>360</v>
      </c>
      <c r="C4224" t="s">
        <v>6029</v>
      </c>
      <c r="D4224" s="15" t="s">
        <v>4749</v>
      </c>
      <c r="E4224" s="12" t="s">
        <v>98</v>
      </c>
      <c r="G4224" s="12" t="s">
        <v>1453</v>
      </c>
      <c r="H4224" s="12" t="s">
        <v>91</v>
      </c>
      <c r="I4224" s="12" t="s">
        <v>363</v>
      </c>
      <c r="J4224" s="12" t="s">
        <v>5454</v>
      </c>
      <c r="K4224" s="12" t="s">
        <v>5454</v>
      </c>
      <c r="N4224" s="16" t="s">
        <v>206</v>
      </c>
      <c r="O4224" s="16" t="s">
        <v>5153</v>
      </c>
      <c r="P4224" s="12" t="s">
        <v>482</v>
      </c>
      <c r="Q4224" s="16">
        <v>2023</v>
      </c>
      <c r="R4224" s="16">
        <v>0.8</v>
      </c>
      <c r="T4224" s="16">
        <v>0</v>
      </c>
      <c r="U4224" s="16" t="s">
        <v>5154</v>
      </c>
      <c r="V4224" s="12" t="s">
        <v>204</v>
      </c>
      <c r="W4224" s="12" t="s">
        <v>204</v>
      </c>
      <c r="X4224" s="16">
        <v>1</v>
      </c>
      <c r="Z4224" s="16">
        <v>0.8</v>
      </c>
      <c r="AA4224" s="16">
        <v>96</v>
      </c>
      <c r="AB4224" s="16" t="s">
        <v>2114</v>
      </c>
      <c r="AC4224" s="16" t="s">
        <v>5145</v>
      </c>
      <c r="AD4224" s="16">
        <v>33600</v>
      </c>
      <c r="AE4224" s="16">
        <v>280</v>
      </c>
      <c r="AF4224" s="16">
        <v>105000</v>
      </c>
      <c r="AG4224" s="16">
        <v>80</v>
      </c>
      <c r="AH4224" s="12">
        <v>26080</v>
      </c>
      <c r="AI4224" s="16">
        <f t="shared" si="947"/>
        <v>4.8000000000000007</v>
      </c>
      <c r="AJ4224" s="16">
        <f t="shared" si="948"/>
        <v>2760</v>
      </c>
      <c r="AK4224" s="16">
        <f t="shared" si="949"/>
        <v>400</v>
      </c>
      <c r="AL4224" s="16">
        <f t="shared" si="950"/>
        <v>4000</v>
      </c>
      <c r="AM4224" s="16">
        <v>61200.000000000007</v>
      </c>
      <c r="AN4224" s="16">
        <f t="shared" si="951"/>
        <v>206560</v>
      </c>
      <c r="AO4224" s="12" t="s">
        <v>1486</v>
      </c>
      <c r="AP4224" s="16">
        <v>0.8</v>
      </c>
      <c r="AQ4224" s="16" t="s">
        <v>204</v>
      </c>
      <c r="AR4224" s="16" t="s">
        <v>5146</v>
      </c>
      <c r="AS4224" s="16" t="s">
        <v>5147</v>
      </c>
      <c r="AT4224" s="16" t="s">
        <v>5148</v>
      </c>
      <c r="BC4224" s="16">
        <v>0.8</v>
      </c>
      <c r="BD4224" s="16">
        <f t="shared" si="952"/>
        <v>2.8000000000000003</v>
      </c>
      <c r="BE4224" s="16">
        <f t="shared" si="953"/>
        <v>1291</v>
      </c>
      <c r="BG4224" s="16">
        <f t="shared" si="954"/>
        <v>960</v>
      </c>
      <c r="BH4224" s="16">
        <f t="shared" si="955"/>
        <v>512</v>
      </c>
      <c r="BI4224" s="16">
        <f t="shared" si="956"/>
        <v>6.4</v>
      </c>
    </row>
    <row r="4225" spans="1:61" x14ac:dyDescent="0.35">
      <c r="A4225">
        <v>4224</v>
      </c>
      <c r="B4225" t="s">
        <v>360</v>
      </c>
      <c r="C4225" t="s">
        <v>6030</v>
      </c>
      <c r="D4225" s="15" t="s">
        <v>4750</v>
      </c>
      <c r="E4225" s="12" t="s">
        <v>98</v>
      </c>
      <c r="G4225" s="12" t="s">
        <v>1453</v>
      </c>
      <c r="H4225" s="12" t="s">
        <v>91</v>
      </c>
      <c r="I4225" s="12" t="s">
        <v>363</v>
      </c>
      <c r="J4225" s="12" t="s">
        <v>5454</v>
      </c>
      <c r="K4225" s="12" t="s">
        <v>5454</v>
      </c>
      <c r="N4225" s="16" t="s">
        <v>206</v>
      </c>
      <c r="O4225" s="16" t="s">
        <v>5153</v>
      </c>
      <c r="P4225" s="12" t="s">
        <v>482</v>
      </c>
      <c r="Q4225" s="16">
        <v>2023</v>
      </c>
      <c r="R4225" s="16">
        <v>0.6</v>
      </c>
      <c r="T4225" s="16">
        <v>0</v>
      </c>
      <c r="U4225" s="16" t="s">
        <v>5154</v>
      </c>
      <c r="V4225" s="12" t="s">
        <v>204</v>
      </c>
      <c r="W4225" s="12" t="s">
        <v>204</v>
      </c>
      <c r="X4225" s="16">
        <v>1</v>
      </c>
      <c r="Z4225" s="16">
        <v>0.6</v>
      </c>
      <c r="AA4225" s="16">
        <v>72</v>
      </c>
      <c r="AB4225" s="16" t="s">
        <v>2114</v>
      </c>
      <c r="AC4225" s="16" t="s">
        <v>5145</v>
      </c>
      <c r="AD4225" s="16">
        <v>25200</v>
      </c>
      <c r="AE4225" s="16">
        <v>210</v>
      </c>
      <c r="AF4225" s="16">
        <v>78750</v>
      </c>
      <c r="AG4225" s="16">
        <v>60</v>
      </c>
      <c r="AH4225" s="12">
        <v>19560</v>
      </c>
      <c r="AI4225" s="16">
        <f t="shared" si="947"/>
        <v>3.5999999999999996</v>
      </c>
      <c r="AJ4225" s="16">
        <f t="shared" si="948"/>
        <v>2070</v>
      </c>
      <c r="AK4225" s="16">
        <f t="shared" si="949"/>
        <v>300</v>
      </c>
      <c r="AL4225" s="16">
        <f t="shared" si="950"/>
        <v>3000</v>
      </c>
      <c r="AM4225" s="16">
        <v>61200.000000000007</v>
      </c>
      <c r="AN4225" s="16">
        <f t="shared" si="951"/>
        <v>170220</v>
      </c>
      <c r="AO4225" s="12" t="s">
        <v>1486</v>
      </c>
      <c r="AP4225" s="16">
        <v>0.6</v>
      </c>
      <c r="AQ4225" s="16" t="s">
        <v>204</v>
      </c>
      <c r="AR4225" s="16" t="s">
        <v>5146</v>
      </c>
      <c r="AS4225" s="16" t="s">
        <v>5147</v>
      </c>
      <c r="AT4225" s="16" t="s">
        <v>5148</v>
      </c>
      <c r="BC4225" s="16">
        <v>0.6</v>
      </c>
      <c r="BD4225" s="16">
        <f t="shared" si="952"/>
        <v>2.1</v>
      </c>
      <c r="BE4225" s="16">
        <f t="shared" si="953"/>
        <v>1063.875</v>
      </c>
      <c r="BG4225" s="16">
        <f t="shared" si="954"/>
        <v>720</v>
      </c>
      <c r="BH4225" s="16">
        <f t="shared" si="955"/>
        <v>384</v>
      </c>
      <c r="BI4225" s="16">
        <f t="shared" si="956"/>
        <v>4.8</v>
      </c>
    </row>
    <row r="4226" spans="1:61" x14ac:dyDescent="0.35">
      <c r="A4226">
        <v>4225</v>
      </c>
      <c r="B4226" t="s">
        <v>360</v>
      </c>
      <c r="C4226" t="s">
        <v>6031</v>
      </c>
      <c r="D4226" s="15" t="s">
        <v>4751</v>
      </c>
      <c r="E4226" s="12" t="s">
        <v>98</v>
      </c>
      <c r="G4226" s="12" t="s">
        <v>1453</v>
      </c>
      <c r="H4226" s="12" t="s">
        <v>91</v>
      </c>
      <c r="I4226" s="12" t="s">
        <v>363</v>
      </c>
      <c r="J4226" s="12" t="s">
        <v>5454</v>
      </c>
      <c r="K4226" s="12" t="s">
        <v>5454</v>
      </c>
      <c r="N4226" s="16" t="s">
        <v>206</v>
      </c>
      <c r="O4226" s="16" t="s">
        <v>5155</v>
      </c>
      <c r="P4226" s="12" t="s">
        <v>482</v>
      </c>
      <c r="Q4226" s="16">
        <v>2023</v>
      </c>
      <c r="R4226" s="16">
        <v>0.3</v>
      </c>
      <c r="T4226" s="16">
        <v>0</v>
      </c>
      <c r="U4226" s="16" t="s">
        <v>2166</v>
      </c>
      <c r="V4226" s="12" t="s">
        <v>204</v>
      </c>
      <c r="W4226" s="12" t="s">
        <v>204</v>
      </c>
      <c r="X4226" s="16">
        <v>1</v>
      </c>
      <c r="Z4226" s="16">
        <v>0.3</v>
      </c>
      <c r="AA4226" s="16">
        <v>36</v>
      </c>
      <c r="AB4226" s="16" t="s">
        <v>2114</v>
      </c>
      <c r="AC4226" s="16" t="s">
        <v>5145</v>
      </c>
      <c r="AD4226" s="16">
        <v>12600</v>
      </c>
      <c r="AE4226" s="16">
        <v>105</v>
      </c>
      <c r="AF4226" s="16">
        <v>39375</v>
      </c>
      <c r="AG4226" s="16">
        <v>30</v>
      </c>
      <c r="AH4226" s="12">
        <v>9780</v>
      </c>
      <c r="AI4226" s="16">
        <f t="shared" si="947"/>
        <v>1.7999999999999998</v>
      </c>
      <c r="AJ4226" s="16">
        <f t="shared" si="948"/>
        <v>1035</v>
      </c>
      <c r="AK4226" s="16">
        <f t="shared" si="949"/>
        <v>150</v>
      </c>
      <c r="AL4226" s="16">
        <f t="shared" si="950"/>
        <v>1500</v>
      </c>
      <c r="AM4226" s="16">
        <v>61200.000000000007</v>
      </c>
      <c r="AN4226" s="16">
        <f t="shared" si="951"/>
        <v>115710</v>
      </c>
      <c r="AO4226" s="12" t="s">
        <v>1486</v>
      </c>
      <c r="AP4226" s="16">
        <v>0.3</v>
      </c>
      <c r="AQ4226" s="16" t="s">
        <v>204</v>
      </c>
      <c r="AR4226" s="16" t="s">
        <v>5146</v>
      </c>
      <c r="AS4226" s="16" t="s">
        <v>5147</v>
      </c>
      <c r="AT4226" s="16" t="s">
        <v>5148</v>
      </c>
      <c r="BC4226" s="16">
        <v>0.3</v>
      </c>
      <c r="BD4226" s="16">
        <f t="shared" si="952"/>
        <v>1.05</v>
      </c>
      <c r="BE4226" s="16">
        <f t="shared" si="953"/>
        <v>723.1875</v>
      </c>
      <c r="BG4226" s="16">
        <f t="shared" si="954"/>
        <v>360</v>
      </c>
      <c r="BH4226" s="16">
        <f t="shared" si="955"/>
        <v>192</v>
      </c>
      <c r="BI4226" s="16">
        <f t="shared" si="956"/>
        <v>2.4</v>
      </c>
    </row>
    <row r="4227" spans="1:61" x14ac:dyDescent="0.35">
      <c r="A4227">
        <v>4226</v>
      </c>
      <c r="B4227" t="s">
        <v>360</v>
      </c>
      <c r="C4227" t="s">
        <v>6032</v>
      </c>
      <c r="D4227" s="15" t="s">
        <v>4752</v>
      </c>
      <c r="E4227" s="12" t="s">
        <v>98</v>
      </c>
      <c r="G4227" s="12" t="s">
        <v>1453</v>
      </c>
      <c r="H4227" s="12" t="s">
        <v>91</v>
      </c>
      <c r="I4227" s="12" t="s">
        <v>363</v>
      </c>
      <c r="J4227" s="12" t="s">
        <v>5454</v>
      </c>
      <c r="K4227" s="12" t="s">
        <v>5454</v>
      </c>
      <c r="N4227" s="16" t="s">
        <v>206</v>
      </c>
      <c r="O4227" s="16" t="s">
        <v>5155</v>
      </c>
      <c r="P4227" s="12" t="s">
        <v>482</v>
      </c>
      <c r="Q4227" s="16">
        <v>2023</v>
      </c>
      <c r="R4227" s="16">
        <v>1.17</v>
      </c>
      <c r="T4227" s="16">
        <v>0</v>
      </c>
      <c r="U4227" s="16" t="s">
        <v>2166</v>
      </c>
      <c r="V4227" s="12" t="s">
        <v>204</v>
      </c>
      <c r="W4227" s="12" t="s">
        <v>204</v>
      </c>
      <c r="X4227" s="16">
        <v>1</v>
      </c>
      <c r="Z4227" s="16">
        <v>1.17</v>
      </c>
      <c r="AA4227" s="16">
        <v>140.39999999999998</v>
      </c>
      <c r="AB4227" s="16" t="s">
        <v>2114</v>
      </c>
      <c r="AC4227" s="16" t="s">
        <v>5145</v>
      </c>
      <c r="AD4227" s="16">
        <v>49139.999999999993</v>
      </c>
      <c r="AE4227" s="16">
        <v>409.5</v>
      </c>
      <c r="AF4227" s="16">
        <v>153562.5</v>
      </c>
      <c r="AG4227" s="16">
        <v>117</v>
      </c>
      <c r="AH4227" s="12">
        <v>38142</v>
      </c>
      <c r="AI4227" s="16">
        <f t="shared" si="947"/>
        <v>7.02</v>
      </c>
      <c r="AJ4227" s="16">
        <f t="shared" si="948"/>
        <v>4036.4999999999995</v>
      </c>
      <c r="AK4227" s="16">
        <f t="shared" si="949"/>
        <v>585</v>
      </c>
      <c r="AL4227" s="16">
        <f t="shared" si="950"/>
        <v>5850</v>
      </c>
      <c r="AM4227" s="16">
        <v>61200.000000000007</v>
      </c>
      <c r="AN4227" s="16">
        <f t="shared" si="951"/>
        <v>273789</v>
      </c>
      <c r="AO4227" s="12" t="s">
        <v>1486</v>
      </c>
      <c r="AP4227" s="16">
        <v>1.17</v>
      </c>
      <c r="AQ4227" s="16" t="s">
        <v>204</v>
      </c>
      <c r="AR4227" s="16" t="s">
        <v>5146</v>
      </c>
      <c r="AS4227" s="16" t="s">
        <v>5147</v>
      </c>
      <c r="AT4227" s="16" t="s">
        <v>5148</v>
      </c>
      <c r="BC4227" s="16">
        <v>1.17</v>
      </c>
      <c r="BD4227" s="16">
        <f t="shared" si="952"/>
        <v>4.0949999999999998</v>
      </c>
      <c r="BE4227" s="16">
        <f t="shared" si="953"/>
        <v>1711.1812500000001</v>
      </c>
      <c r="BG4227" s="16">
        <f t="shared" si="954"/>
        <v>1404</v>
      </c>
      <c r="BH4227" s="16">
        <f t="shared" si="955"/>
        <v>748.8</v>
      </c>
      <c r="BI4227" s="16">
        <f t="shared" si="956"/>
        <v>9.36</v>
      </c>
    </row>
    <row r="4228" spans="1:61" x14ac:dyDescent="0.35">
      <c r="A4228">
        <v>4227</v>
      </c>
      <c r="B4228" t="s">
        <v>360</v>
      </c>
      <c r="C4228" t="s">
        <v>6033</v>
      </c>
      <c r="D4228" s="15" t="s">
        <v>4753</v>
      </c>
      <c r="E4228" s="12" t="s">
        <v>98</v>
      </c>
      <c r="G4228" s="12" t="s">
        <v>1453</v>
      </c>
      <c r="H4228" s="12" t="s">
        <v>91</v>
      </c>
      <c r="I4228" s="12" t="s">
        <v>363</v>
      </c>
      <c r="J4228" s="12" t="s">
        <v>5454</v>
      </c>
      <c r="K4228" s="12" t="s">
        <v>5454</v>
      </c>
      <c r="N4228" s="16" t="s">
        <v>206</v>
      </c>
      <c r="O4228" s="16" t="s">
        <v>5155</v>
      </c>
      <c r="P4228" s="12" t="s">
        <v>482</v>
      </c>
      <c r="Q4228" s="16">
        <v>2023</v>
      </c>
      <c r="R4228" s="16">
        <v>1.65</v>
      </c>
      <c r="T4228" s="16">
        <v>0</v>
      </c>
      <c r="U4228" s="16" t="s">
        <v>2166</v>
      </c>
      <c r="V4228" s="12" t="s">
        <v>204</v>
      </c>
      <c r="W4228" s="12" t="s">
        <v>204</v>
      </c>
      <c r="X4228" s="16">
        <v>1</v>
      </c>
      <c r="Z4228" s="16">
        <v>1.65</v>
      </c>
      <c r="AA4228" s="16">
        <v>198</v>
      </c>
      <c r="AB4228" s="16" t="s">
        <v>2114</v>
      </c>
      <c r="AC4228" s="16" t="s">
        <v>5145</v>
      </c>
      <c r="AD4228" s="16">
        <v>69300</v>
      </c>
      <c r="AE4228" s="16">
        <v>577.5</v>
      </c>
      <c r="AF4228" s="16">
        <v>216562.5</v>
      </c>
      <c r="AG4228" s="16">
        <v>165</v>
      </c>
      <c r="AH4228" s="12">
        <v>53790</v>
      </c>
      <c r="AI4228" s="16">
        <f t="shared" si="947"/>
        <v>9.8999999999999986</v>
      </c>
      <c r="AJ4228" s="16">
        <f t="shared" si="948"/>
        <v>5692.5</v>
      </c>
      <c r="AK4228" s="16">
        <f t="shared" si="949"/>
        <v>825</v>
      </c>
      <c r="AL4228" s="16">
        <f t="shared" si="950"/>
        <v>8250</v>
      </c>
      <c r="AM4228" s="16">
        <v>61200.000000000007</v>
      </c>
      <c r="AN4228" s="16">
        <f t="shared" si="951"/>
        <v>361005</v>
      </c>
      <c r="AO4228" s="12" t="s">
        <v>1486</v>
      </c>
      <c r="AP4228" s="16">
        <v>1.65</v>
      </c>
      <c r="AQ4228" s="16" t="s">
        <v>204</v>
      </c>
      <c r="AR4228" s="16" t="s">
        <v>5146</v>
      </c>
      <c r="AS4228" s="16" t="s">
        <v>5147</v>
      </c>
      <c r="AT4228" s="16" t="s">
        <v>5148</v>
      </c>
      <c r="BC4228" s="16">
        <v>1.65</v>
      </c>
      <c r="BD4228" s="16">
        <f t="shared" si="952"/>
        <v>5.7749999999999995</v>
      </c>
      <c r="BE4228" s="16">
        <f t="shared" si="953"/>
        <v>2256.28125</v>
      </c>
      <c r="BG4228" s="16">
        <f t="shared" si="954"/>
        <v>1980</v>
      </c>
      <c r="BH4228" s="16">
        <f t="shared" si="955"/>
        <v>1056</v>
      </c>
      <c r="BI4228" s="16">
        <f t="shared" si="956"/>
        <v>13.2</v>
      </c>
    </row>
    <row r="4229" spans="1:61" x14ac:dyDescent="0.35">
      <c r="A4229">
        <v>4228</v>
      </c>
      <c r="B4229" t="s">
        <v>360</v>
      </c>
      <c r="C4229" t="s">
        <v>6034</v>
      </c>
      <c r="D4229" s="15" t="s">
        <v>4754</v>
      </c>
      <c r="E4229" s="12" t="s">
        <v>98</v>
      </c>
      <c r="G4229" s="12" t="s">
        <v>1453</v>
      </c>
      <c r="H4229" s="12" t="s">
        <v>91</v>
      </c>
      <c r="I4229" s="12" t="s">
        <v>363</v>
      </c>
      <c r="J4229" s="12" t="s">
        <v>5454</v>
      </c>
      <c r="K4229" s="12" t="s">
        <v>5454</v>
      </c>
      <c r="N4229" s="16" t="s">
        <v>206</v>
      </c>
      <c r="O4229" s="16" t="s">
        <v>5155</v>
      </c>
      <c r="P4229" s="12" t="s">
        <v>482</v>
      </c>
      <c r="Q4229" s="16">
        <v>2023</v>
      </c>
      <c r="R4229" s="16">
        <v>0.8</v>
      </c>
      <c r="T4229" s="16">
        <v>0</v>
      </c>
      <c r="U4229" s="16" t="s">
        <v>2166</v>
      </c>
      <c r="V4229" s="12" t="s">
        <v>204</v>
      </c>
      <c r="W4229" s="12" t="s">
        <v>204</v>
      </c>
      <c r="X4229" s="16">
        <v>1</v>
      </c>
      <c r="Z4229" s="16">
        <v>0.8</v>
      </c>
      <c r="AA4229" s="16">
        <v>96</v>
      </c>
      <c r="AB4229" s="16" t="s">
        <v>2114</v>
      </c>
      <c r="AC4229" s="16" t="s">
        <v>5145</v>
      </c>
      <c r="AD4229" s="16">
        <v>33600</v>
      </c>
      <c r="AE4229" s="16">
        <v>280</v>
      </c>
      <c r="AF4229" s="16">
        <v>105000</v>
      </c>
      <c r="AG4229" s="16">
        <v>80</v>
      </c>
      <c r="AH4229" s="12">
        <v>26080</v>
      </c>
      <c r="AI4229" s="16">
        <f t="shared" si="947"/>
        <v>4.8000000000000007</v>
      </c>
      <c r="AJ4229" s="16">
        <f t="shared" si="948"/>
        <v>2760</v>
      </c>
      <c r="AK4229" s="16">
        <f t="shared" si="949"/>
        <v>400</v>
      </c>
      <c r="AL4229" s="16">
        <f t="shared" si="950"/>
        <v>4000</v>
      </c>
      <c r="AM4229" s="16">
        <v>61200.000000000007</v>
      </c>
      <c r="AN4229" s="16">
        <f t="shared" si="951"/>
        <v>206560</v>
      </c>
      <c r="AO4229" s="12" t="s">
        <v>1486</v>
      </c>
      <c r="AP4229" s="16">
        <v>0.8</v>
      </c>
      <c r="AQ4229" s="16" t="s">
        <v>204</v>
      </c>
      <c r="AR4229" s="16" t="s">
        <v>5146</v>
      </c>
      <c r="AS4229" s="16" t="s">
        <v>5147</v>
      </c>
      <c r="AT4229" s="16" t="s">
        <v>5148</v>
      </c>
      <c r="BC4229" s="16">
        <v>0.8</v>
      </c>
      <c r="BD4229" s="16">
        <f t="shared" si="952"/>
        <v>2.8000000000000003</v>
      </c>
      <c r="BE4229" s="16">
        <f t="shared" si="953"/>
        <v>1291</v>
      </c>
      <c r="BG4229" s="16">
        <f t="shared" si="954"/>
        <v>960</v>
      </c>
      <c r="BH4229" s="16">
        <f t="shared" si="955"/>
        <v>512</v>
      </c>
      <c r="BI4229" s="16">
        <f t="shared" si="956"/>
        <v>6.4</v>
      </c>
    </row>
    <row r="4230" spans="1:61" x14ac:dyDescent="0.35">
      <c r="A4230">
        <v>4229</v>
      </c>
      <c r="B4230" t="s">
        <v>360</v>
      </c>
      <c r="C4230" t="s">
        <v>6035</v>
      </c>
      <c r="D4230" s="15" t="s">
        <v>4755</v>
      </c>
      <c r="E4230" s="12" t="s">
        <v>98</v>
      </c>
      <c r="G4230" s="12" t="s">
        <v>1453</v>
      </c>
      <c r="H4230" s="12" t="s">
        <v>91</v>
      </c>
      <c r="I4230" s="12" t="s">
        <v>363</v>
      </c>
      <c r="J4230" s="12" t="s">
        <v>5454</v>
      </c>
      <c r="K4230" s="12" t="s">
        <v>5454</v>
      </c>
      <c r="N4230" s="16" t="s">
        <v>206</v>
      </c>
      <c r="O4230" s="16" t="s">
        <v>5155</v>
      </c>
      <c r="P4230" s="12" t="s">
        <v>482</v>
      </c>
      <c r="Q4230" s="16">
        <v>2023</v>
      </c>
      <c r="R4230" s="16">
        <v>0.3</v>
      </c>
      <c r="T4230" s="16">
        <v>0</v>
      </c>
      <c r="U4230" s="16" t="s">
        <v>2166</v>
      </c>
      <c r="V4230" s="12" t="s">
        <v>204</v>
      </c>
      <c r="W4230" s="12" t="s">
        <v>204</v>
      </c>
      <c r="X4230" s="16">
        <v>1</v>
      </c>
      <c r="Z4230" s="16">
        <v>0.3</v>
      </c>
      <c r="AA4230" s="16">
        <v>36</v>
      </c>
      <c r="AB4230" s="16" t="s">
        <v>2114</v>
      </c>
      <c r="AC4230" s="16" t="s">
        <v>5145</v>
      </c>
      <c r="AD4230" s="16">
        <v>12600</v>
      </c>
      <c r="AE4230" s="16">
        <v>105</v>
      </c>
      <c r="AF4230" s="16">
        <v>39375</v>
      </c>
      <c r="AG4230" s="16">
        <v>30</v>
      </c>
      <c r="AH4230" s="12">
        <v>9780</v>
      </c>
      <c r="AI4230" s="16">
        <f t="shared" si="947"/>
        <v>1.7999999999999998</v>
      </c>
      <c r="AJ4230" s="16">
        <f t="shared" si="948"/>
        <v>1035</v>
      </c>
      <c r="AK4230" s="16">
        <f t="shared" si="949"/>
        <v>150</v>
      </c>
      <c r="AL4230" s="16">
        <f t="shared" si="950"/>
        <v>1500</v>
      </c>
      <c r="AM4230" s="16">
        <v>61200.000000000007</v>
      </c>
      <c r="AN4230" s="16">
        <f t="shared" si="951"/>
        <v>115710</v>
      </c>
      <c r="AO4230" s="12" t="s">
        <v>1486</v>
      </c>
      <c r="AP4230" s="16">
        <v>0.3</v>
      </c>
      <c r="AQ4230" s="16" t="s">
        <v>204</v>
      </c>
      <c r="AR4230" s="16" t="s">
        <v>5146</v>
      </c>
      <c r="AS4230" s="16" t="s">
        <v>5147</v>
      </c>
      <c r="AT4230" s="16" t="s">
        <v>5148</v>
      </c>
      <c r="BC4230" s="16">
        <v>0.3</v>
      </c>
      <c r="BD4230" s="16">
        <f t="shared" si="952"/>
        <v>1.05</v>
      </c>
      <c r="BE4230" s="16">
        <f t="shared" si="953"/>
        <v>723.1875</v>
      </c>
      <c r="BG4230" s="16">
        <f t="shared" si="954"/>
        <v>360</v>
      </c>
      <c r="BH4230" s="16">
        <f t="shared" si="955"/>
        <v>192</v>
      </c>
      <c r="BI4230" s="16">
        <f t="shared" si="956"/>
        <v>2.4</v>
      </c>
    </row>
    <row r="4231" spans="1:61" x14ac:dyDescent="0.35">
      <c r="A4231">
        <v>4230</v>
      </c>
      <c r="B4231" t="s">
        <v>360</v>
      </c>
      <c r="C4231" t="s">
        <v>6036</v>
      </c>
      <c r="D4231" s="15" t="s">
        <v>4705</v>
      </c>
      <c r="E4231" s="12" t="s">
        <v>98</v>
      </c>
      <c r="G4231" s="12" t="s">
        <v>1453</v>
      </c>
      <c r="H4231" s="12" t="s">
        <v>91</v>
      </c>
      <c r="I4231" s="12" t="s">
        <v>363</v>
      </c>
      <c r="J4231" s="12" t="s">
        <v>5454</v>
      </c>
      <c r="K4231" s="12" t="s">
        <v>5454</v>
      </c>
      <c r="N4231" s="16" t="s">
        <v>206</v>
      </c>
      <c r="O4231" s="16" t="s">
        <v>5155</v>
      </c>
      <c r="P4231" s="12" t="s">
        <v>482</v>
      </c>
      <c r="Q4231" s="16">
        <v>2023</v>
      </c>
      <c r="R4231" s="16">
        <v>0.83</v>
      </c>
      <c r="T4231" s="16">
        <v>0</v>
      </c>
      <c r="U4231" s="16" t="s">
        <v>2166</v>
      </c>
      <c r="V4231" s="12" t="s">
        <v>204</v>
      </c>
      <c r="W4231" s="12" t="s">
        <v>204</v>
      </c>
      <c r="X4231" s="16">
        <v>1</v>
      </c>
      <c r="Z4231" s="16">
        <v>0.83</v>
      </c>
      <c r="AA4231" s="16">
        <v>99.6</v>
      </c>
      <c r="AB4231" s="16" t="s">
        <v>2114</v>
      </c>
      <c r="AC4231" s="16" t="s">
        <v>5145</v>
      </c>
      <c r="AD4231" s="16">
        <v>34860</v>
      </c>
      <c r="AE4231" s="16">
        <v>290.5</v>
      </c>
      <c r="AF4231" s="16">
        <v>108937.5</v>
      </c>
      <c r="AG4231" s="16">
        <v>83</v>
      </c>
      <c r="AH4231" s="12">
        <v>27058</v>
      </c>
      <c r="AI4231" s="16">
        <f t="shared" si="947"/>
        <v>4.9799999999999995</v>
      </c>
      <c r="AJ4231" s="16">
        <f t="shared" si="948"/>
        <v>2863.5</v>
      </c>
      <c r="AK4231" s="16">
        <f t="shared" si="949"/>
        <v>415</v>
      </c>
      <c r="AL4231" s="16">
        <f t="shared" si="950"/>
        <v>4150</v>
      </c>
      <c r="AM4231" s="16">
        <v>61200.000000000007</v>
      </c>
      <c r="AN4231" s="16">
        <f t="shared" si="951"/>
        <v>212011</v>
      </c>
      <c r="AO4231" s="12" t="s">
        <v>1486</v>
      </c>
      <c r="AP4231" s="16">
        <v>0.83</v>
      </c>
      <c r="AQ4231" s="16" t="s">
        <v>204</v>
      </c>
      <c r="AR4231" s="16" t="s">
        <v>5146</v>
      </c>
      <c r="AS4231" s="16" t="s">
        <v>5147</v>
      </c>
      <c r="AT4231" s="16" t="s">
        <v>5148</v>
      </c>
      <c r="BC4231" s="16">
        <v>0.83</v>
      </c>
      <c r="BD4231" s="16">
        <f t="shared" si="952"/>
        <v>2.9049999999999998</v>
      </c>
      <c r="BE4231" s="16">
        <f t="shared" si="953"/>
        <v>1325.0687499999999</v>
      </c>
      <c r="BG4231" s="16">
        <f t="shared" si="954"/>
        <v>996</v>
      </c>
      <c r="BH4231" s="16">
        <f t="shared" si="955"/>
        <v>531.19999999999993</v>
      </c>
      <c r="BI4231" s="16">
        <f t="shared" si="956"/>
        <v>6.6399999999999988</v>
      </c>
    </row>
    <row r="4232" spans="1:61" x14ac:dyDescent="0.35">
      <c r="A4232">
        <v>4231</v>
      </c>
      <c r="B4232" t="s">
        <v>360</v>
      </c>
      <c r="C4232" t="s">
        <v>6037</v>
      </c>
      <c r="D4232" s="15" t="s">
        <v>4756</v>
      </c>
      <c r="E4232" s="12" t="s">
        <v>93</v>
      </c>
      <c r="G4232" s="12" t="s">
        <v>1453</v>
      </c>
      <c r="H4232" s="12" t="s">
        <v>91</v>
      </c>
      <c r="I4232" s="12" t="s">
        <v>363</v>
      </c>
      <c r="J4232" s="12" t="s">
        <v>5454</v>
      </c>
      <c r="K4232" s="12" t="s">
        <v>5454</v>
      </c>
      <c r="N4232" s="16" t="s">
        <v>206</v>
      </c>
      <c r="O4232" s="16" t="s">
        <v>5155</v>
      </c>
      <c r="P4232" s="12" t="s">
        <v>482</v>
      </c>
      <c r="Q4232" s="16">
        <v>2023</v>
      </c>
      <c r="R4232" s="16">
        <v>1.3</v>
      </c>
      <c r="T4232" s="16">
        <v>0</v>
      </c>
      <c r="U4232" s="16" t="s">
        <v>2166</v>
      </c>
      <c r="V4232" s="12" t="s">
        <v>204</v>
      </c>
      <c r="W4232" s="12" t="s">
        <v>204</v>
      </c>
      <c r="X4232" s="16">
        <v>1</v>
      </c>
      <c r="Z4232" s="16">
        <v>1.3</v>
      </c>
      <c r="AA4232" s="16">
        <v>156</v>
      </c>
      <c r="AB4232" s="16" t="s">
        <v>2114</v>
      </c>
      <c r="AC4232" s="16" t="s">
        <v>5145</v>
      </c>
      <c r="AD4232" s="16">
        <v>54600</v>
      </c>
      <c r="AE4232" s="16">
        <v>455</v>
      </c>
      <c r="AF4232" s="16">
        <v>170625</v>
      </c>
      <c r="AG4232" s="16">
        <v>130</v>
      </c>
      <c r="AH4232" s="12">
        <v>42380</v>
      </c>
      <c r="AI4232" s="16">
        <f t="shared" si="947"/>
        <v>7.8000000000000007</v>
      </c>
      <c r="AJ4232" s="16">
        <f t="shared" si="948"/>
        <v>4485</v>
      </c>
      <c r="AK4232" s="16">
        <f t="shared" si="949"/>
        <v>650</v>
      </c>
      <c r="AL4232" s="16">
        <f t="shared" si="950"/>
        <v>6500</v>
      </c>
      <c r="AM4232" s="16">
        <v>61200.000000000007</v>
      </c>
      <c r="AN4232" s="16">
        <f t="shared" si="951"/>
        <v>297410</v>
      </c>
      <c r="AO4232" s="12" t="s">
        <v>1486</v>
      </c>
      <c r="AP4232" s="16">
        <v>1.3</v>
      </c>
      <c r="AQ4232" s="16" t="s">
        <v>204</v>
      </c>
      <c r="AR4232" s="16" t="s">
        <v>5146</v>
      </c>
      <c r="AS4232" s="16" t="s">
        <v>5147</v>
      </c>
      <c r="AT4232" s="16" t="s">
        <v>5148</v>
      </c>
      <c r="BC4232" s="16">
        <v>1.3</v>
      </c>
      <c r="BD4232" s="16">
        <f t="shared" si="952"/>
        <v>4.55</v>
      </c>
      <c r="BE4232" s="16">
        <f t="shared" si="953"/>
        <v>1858.8125</v>
      </c>
      <c r="BG4232" s="16">
        <f t="shared" si="954"/>
        <v>1560</v>
      </c>
      <c r="BH4232" s="16">
        <f t="shared" si="955"/>
        <v>832</v>
      </c>
      <c r="BI4232" s="16">
        <f t="shared" si="956"/>
        <v>10.4</v>
      </c>
    </row>
    <row r="4233" spans="1:61" x14ac:dyDescent="0.35">
      <c r="A4233">
        <v>4232</v>
      </c>
      <c r="B4233" t="s">
        <v>360</v>
      </c>
      <c r="C4233" t="s">
        <v>6038</v>
      </c>
      <c r="D4233" s="15" t="s">
        <v>4757</v>
      </c>
      <c r="E4233" s="12" t="s">
        <v>98</v>
      </c>
      <c r="G4233" s="12" t="s">
        <v>1453</v>
      </c>
      <c r="H4233" s="12" t="s">
        <v>91</v>
      </c>
      <c r="I4233" s="12" t="s">
        <v>363</v>
      </c>
      <c r="J4233" s="12" t="s">
        <v>5454</v>
      </c>
      <c r="K4233" s="12" t="s">
        <v>5454</v>
      </c>
      <c r="N4233" s="16" t="s">
        <v>206</v>
      </c>
      <c r="O4233" s="16" t="s">
        <v>5155</v>
      </c>
      <c r="P4233" s="12" t="s">
        <v>482</v>
      </c>
      <c r="Q4233" s="16">
        <v>2023</v>
      </c>
      <c r="R4233" s="16">
        <v>1.87</v>
      </c>
      <c r="T4233" s="16">
        <v>0</v>
      </c>
      <c r="U4233" s="16" t="s">
        <v>2166</v>
      </c>
      <c r="V4233" s="12" t="s">
        <v>204</v>
      </c>
      <c r="W4233" s="12" t="s">
        <v>204</v>
      </c>
      <c r="X4233" s="16">
        <v>1</v>
      </c>
      <c r="Z4233" s="16">
        <v>1.87</v>
      </c>
      <c r="AA4233" s="16">
        <v>224.4</v>
      </c>
      <c r="AB4233" s="16" t="s">
        <v>2114</v>
      </c>
      <c r="AC4233" s="16" t="s">
        <v>5145</v>
      </c>
      <c r="AD4233" s="16">
        <v>78540</v>
      </c>
      <c r="AE4233" s="16">
        <v>654.5</v>
      </c>
      <c r="AF4233" s="16">
        <v>245437.5</v>
      </c>
      <c r="AG4233" s="16">
        <v>187</v>
      </c>
      <c r="AH4233" s="12">
        <v>60962</v>
      </c>
      <c r="AI4233" s="16">
        <f t="shared" si="947"/>
        <v>11.22</v>
      </c>
      <c r="AJ4233" s="16">
        <f t="shared" si="948"/>
        <v>6451.5</v>
      </c>
      <c r="AK4233" s="16">
        <f t="shared" si="949"/>
        <v>935</v>
      </c>
      <c r="AL4233" s="16">
        <f t="shared" si="950"/>
        <v>9350</v>
      </c>
      <c r="AM4233" s="16">
        <v>61200.000000000007</v>
      </c>
      <c r="AN4233" s="16">
        <f t="shared" si="951"/>
        <v>400979</v>
      </c>
      <c r="AO4233" s="12" t="s">
        <v>1486</v>
      </c>
      <c r="AP4233" s="16">
        <v>1.87</v>
      </c>
      <c r="AQ4233" s="16" t="s">
        <v>204</v>
      </c>
      <c r="AR4233" s="16" t="s">
        <v>5146</v>
      </c>
      <c r="AS4233" s="16" t="s">
        <v>5147</v>
      </c>
      <c r="AT4233" s="16" t="s">
        <v>5148</v>
      </c>
      <c r="BC4233" s="16">
        <v>1.87</v>
      </c>
      <c r="BD4233" s="16">
        <f t="shared" si="952"/>
        <v>6.5449999999999999</v>
      </c>
      <c r="BE4233" s="16">
        <f t="shared" si="953"/>
        <v>2506.1187500000001</v>
      </c>
      <c r="BG4233" s="16">
        <f t="shared" si="954"/>
        <v>2244</v>
      </c>
      <c r="BH4233" s="16">
        <f t="shared" si="955"/>
        <v>1196.8000000000002</v>
      </c>
      <c r="BI4233" s="16">
        <f t="shared" si="956"/>
        <v>14.960000000000003</v>
      </c>
    </row>
    <row r="4234" spans="1:61" x14ac:dyDescent="0.35">
      <c r="A4234">
        <v>4233</v>
      </c>
      <c r="B4234" t="s">
        <v>360</v>
      </c>
      <c r="C4234" t="s">
        <v>6039</v>
      </c>
      <c r="D4234" s="15" t="s">
        <v>4758</v>
      </c>
      <c r="E4234" s="12" t="s">
        <v>98</v>
      </c>
      <c r="G4234" s="12" t="s">
        <v>1453</v>
      </c>
      <c r="H4234" s="12" t="s">
        <v>91</v>
      </c>
      <c r="I4234" s="12" t="s">
        <v>363</v>
      </c>
      <c r="J4234" s="12" t="s">
        <v>5454</v>
      </c>
      <c r="K4234" s="12" t="s">
        <v>5454</v>
      </c>
      <c r="N4234" s="16" t="s">
        <v>206</v>
      </c>
      <c r="O4234" s="16" t="s">
        <v>5155</v>
      </c>
      <c r="P4234" s="12" t="s">
        <v>482</v>
      </c>
      <c r="Q4234" s="16">
        <v>2023</v>
      </c>
      <c r="R4234" s="16">
        <v>0.3</v>
      </c>
      <c r="T4234" s="16">
        <v>0</v>
      </c>
      <c r="U4234" s="16" t="s">
        <v>2166</v>
      </c>
      <c r="V4234" s="12" t="s">
        <v>204</v>
      </c>
      <c r="W4234" s="12" t="s">
        <v>204</v>
      </c>
      <c r="X4234" s="16">
        <v>1</v>
      </c>
      <c r="Z4234" s="16">
        <v>0.3</v>
      </c>
      <c r="AA4234" s="16">
        <v>36</v>
      </c>
      <c r="AB4234" s="16" t="s">
        <v>2114</v>
      </c>
      <c r="AC4234" s="16" t="s">
        <v>5145</v>
      </c>
      <c r="AD4234" s="16">
        <v>12600</v>
      </c>
      <c r="AE4234" s="16">
        <v>105</v>
      </c>
      <c r="AF4234" s="16">
        <v>39375</v>
      </c>
      <c r="AG4234" s="16">
        <v>30</v>
      </c>
      <c r="AH4234" s="12">
        <v>9780</v>
      </c>
      <c r="AI4234" s="16">
        <f t="shared" si="947"/>
        <v>1.7999999999999998</v>
      </c>
      <c r="AJ4234" s="16">
        <f t="shared" si="948"/>
        <v>1035</v>
      </c>
      <c r="AK4234" s="16">
        <f t="shared" si="949"/>
        <v>150</v>
      </c>
      <c r="AL4234" s="16">
        <f t="shared" si="950"/>
        <v>1500</v>
      </c>
      <c r="AM4234" s="16">
        <v>61200.000000000007</v>
      </c>
      <c r="AN4234" s="16">
        <f t="shared" si="951"/>
        <v>115710</v>
      </c>
      <c r="AO4234" s="12" t="s">
        <v>1486</v>
      </c>
      <c r="AP4234" s="16">
        <v>0.3</v>
      </c>
      <c r="AQ4234" s="16" t="s">
        <v>204</v>
      </c>
      <c r="AR4234" s="16" t="s">
        <v>5146</v>
      </c>
      <c r="AS4234" s="16" t="s">
        <v>5147</v>
      </c>
      <c r="AT4234" s="16" t="s">
        <v>5148</v>
      </c>
      <c r="BC4234" s="16">
        <v>0.3</v>
      </c>
      <c r="BD4234" s="16">
        <f t="shared" si="952"/>
        <v>1.05</v>
      </c>
      <c r="BE4234" s="16">
        <f t="shared" si="953"/>
        <v>723.1875</v>
      </c>
      <c r="BG4234" s="16">
        <f t="shared" si="954"/>
        <v>360</v>
      </c>
      <c r="BH4234" s="16">
        <f t="shared" si="955"/>
        <v>192</v>
      </c>
      <c r="BI4234" s="16">
        <f t="shared" si="956"/>
        <v>2.4</v>
      </c>
    </row>
    <row r="4235" spans="1:61" x14ac:dyDescent="0.35">
      <c r="A4235">
        <v>4234</v>
      </c>
      <c r="B4235" t="s">
        <v>360</v>
      </c>
      <c r="C4235" t="s">
        <v>6040</v>
      </c>
      <c r="D4235" s="15" t="s">
        <v>4759</v>
      </c>
      <c r="E4235" s="12" t="s">
        <v>98</v>
      </c>
      <c r="G4235" s="12" t="s">
        <v>1453</v>
      </c>
      <c r="H4235" s="12" t="s">
        <v>91</v>
      </c>
      <c r="I4235" s="12" t="s">
        <v>363</v>
      </c>
      <c r="J4235" s="12" t="s">
        <v>5454</v>
      </c>
      <c r="K4235" s="12" t="s">
        <v>5454</v>
      </c>
      <c r="N4235" s="16" t="s">
        <v>206</v>
      </c>
      <c r="O4235" s="16" t="s">
        <v>5155</v>
      </c>
      <c r="P4235" s="12" t="s">
        <v>482</v>
      </c>
      <c r="Q4235" s="16">
        <v>2023</v>
      </c>
      <c r="R4235" s="16">
        <v>0.3</v>
      </c>
      <c r="T4235" s="16">
        <v>0</v>
      </c>
      <c r="U4235" s="16" t="s">
        <v>2166</v>
      </c>
      <c r="V4235" s="12" t="s">
        <v>204</v>
      </c>
      <c r="W4235" s="12" t="s">
        <v>204</v>
      </c>
      <c r="X4235" s="16">
        <v>1</v>
      </c>
      <c r="Z4235" s="16">
        <v>0.3</v>
      </c>
      <c r="AA4235" s="16">
        <v>36</v>
      </c>
      <c r="AB4235" s="16" t="s">
        <v>2114</v>
      </c>
      <c r="AC4235" s="16" t="s">
        <v>5145</v>
      </c>
      <c r="AD4235" s="16">
        <v>12600</v>
      </c>
      <c r="AE4235" s="16">
        <v>105</v>
      </c>
      <c r="AF4235" s="16">
        <v>39375</v>
      </c>
      <c r="AG4235" s="16">
        <v>30</v>
      </c>
      <c r="AH4235" s="12">
        <v>9780</v>
      </c>
      <c r="AI4235" s="16">
        <f t="shared" si="947"/>
        <v>1.7999999999999998</v>
      </c>
      <c r="AJ4235" s="16">
        <f t="shared" si="948"/>
        <v>1035</v>
      </c>
      <c r="AK4235" s="16">
        <f t="shared" si="949"/>
        <v>150</v>
      </c>
      <c r="AL4235" s="16">
        <f t="shared" si="950"/>
        <v>1500</v>
      </c>
      <c r="AM4235" s="16">
        <v>61200.000000000007</v>
      </c>
      <c r="AN4235" s="16">
        <f t="shared" si="951"/>
        <v>115710</v>
      </c>
      <c r="AO4235" s="12" t="s">
        <v>1486</v>
      </c>
      <c r="AP4235" s="16">
        <v>0.3</v>
      </c>
      <c r="AQ4235" s="16" t="s">
        <v>204</v>
      </c>
      <c r="AR4235" s="16" t="s">
        <v>5146</v>
      </c>
      <c r="AS4235" s="16" t="s">
        <v>5147</v>
      </c>
      <c r="AT4235" s="16" t="s">
        <v>5148</v>
      </c>
      <c r="BC4235" s="16">
        <v>0.3</v>
      </c>
      <c r="BD4235" s="16">
        <f t="shared" si="952"/>
        <v>1.05</v>
      </c>
      <c r="BE4235" s="16">
        <f t="shared" si="953"/>
        <v>723.1875</v>
      </c>
      <c r="BG4235" s="16">
        <f t="shared" si="954"/>
        <v>360</v>
      </c>
      <c r="BH4235" s="16">
        <f t="shared" si="955"/>
        <v>192</v>
      </c>
      <c r="BI4235" s="16">
        <f t="shared" si="956"/>
        <v>2.4</v>
      </c>
    </row>
    <row r="4236" spans="1:61" x14ac:dyDescent="0.35">
      <c r="A4236">
        <v>4235</v>
      </c>
      <c r="B4236" t="s">
        <v>360</v>
      </c>
      <c r="C4236" t="s">
        <v>6041</v>
      </c>
      <c r="D4236" s="15" t="s">
        <v>4760</v>
      </c>
      <c r="E4236" s="12" t="s">
        <v>98</v>
      </c>
      <c r="G4236" s="12" t="s">
        <v>1453</v>
      </c>
      <c r="H4236" s="12" t="s">
        <v>91</v>
      </c>
      <c r="I4236" s="12" t="s">
        <v>363</v>
      </c>
      <c r="J4236" s="12" t="s">
        <v>5454</v>
      </c>
      <c r="K4236" s="12" t="s">
        <v>5454</v>
      </c>
      <c r="N4236" s="16" t="s">
        <v>206</v>
      </c>
      <c r="O4236" s="16" t="s">
        <v>5155</v>
      </c>
      <c r="P4236" s="12" t="s">
        <v>482</v>
      </c>
      <c r="Q4236" s="16">
        <v>2023</v>
      </c>
      <c r="R4236" s="16">
        <v>1.57</v>
      </c>
      <c r="T4236" s="16">
        <v>0</v>
      </c>
      <c r="U4236" s="16" t="s">
        <v>2166</v>
      </c>
      <c r="V4236" s="12" t="s">
        <v>204</v>
      </c>
      <c r="W4236" s="12" t="s">
        <v>204</v>
      </c>
      <c r="X4236" s="16">
        <v>1</v>
      </c>
      <c r="Z4236" s="16">
        <v>1.57</v>
      </c>
      <c r="AA4236" s="16">
        <v>188.4</v>
      </c>
      <c r="AB4236" s="16" t="s">
        <v>2114</v>
      </c>
      <c r="AC4236" s="16" t="s">
        <v>5145</v>
      </c>
      <c r="AD4236" s="16">
        <v>65940</v>
      </c>
      <c r="AE4236" s="16">
        <v>549.5</v>
      </c>
      <c r="AF4236" s="16">
        <v>206062.5</v>
      </c>
      <c r="AG4236" s="16">
        <v>157</v>
      </c>
      <c r="AH4236" s="12">
        <v>51182</v>
      </c>
      <c r="AI4236" s="16">
        <f t="shared" si="947"/>
        <v>9.42</v>
      </c>
      <c r="AJ4236" s="16">
        <f t="shared" si="948"/>
        <v>5416.5</v>
      </c>
      <c r="AK4236" s="16">
        <f t="shared" si="949"/>
        <v>785</v>
      </c>
      <c r="AL4236" s="16">
        <f t="shared" si="950"/>
        <v>7850</v>
      </c>
      <c r="AM4236" s="16">
        <v>61200.000000000007</v>
      </c>
      <c r="AN4236" s="16">
        <f t="shared" si="951"/>
        <v>346469</v>
      </c>
      <c r="AO4236" s="12" t="s">
        <v>1486</v>
      </c>
      <c r="AP4236" s="16">
        <v>1.57</v>
      </c>
      <c r="AQ4236" s="16" t="s">
        <v>204</v>
      </c>
      <c r="AR4236" s="16" t="s">
        <v>5146</v>
      </c>
      <c r="AS4236" s="16" t="s">
        <v>5147</v>
      </c>
      <c r="AT4236" s="16" t="s">
        <v>5148</v>
      </c>
      <c r="BC4236" s="16">
        <v>1.57</v>
      </c>
      <c r="BD4236" s="16">
        <f t="shared" si="952"/>
        <v>5.4950000000000001</v>
      </c>
      <c r="BE4236" s="16">
        <f t="shared" si="953"/>
        <v>2165.4312500000001</v>
      </c>
      <c r="BG4236" s="16">
        <f t="shared" si="954"/>
        <v>1884</v>
      </c>
      <c r="BH4236" s="16">
        <f t="shared" si="955"/>
        <v>1004.8000000000001</v>
      </c>
      <c r="BI4236" s="16">
        <f t="shared" si="956"/>
        <v>12.56</v>
      </c>
    </row>
    <row r="4237" spans="1:61" x14ac:dyDescent="0.35">
      <c r="A4237">
        <v>4236</v>
      </c>
      <c r="B4237" t="s">
        <v>360</v>
      </c>
      <c r="C4237" t="s">
        <v>6042</v>
      </c>
      <c r="D4237" s="15" t="s">
        <v>4761</v>
      </c>
      <c r="E4237" s="12" t="s">
        <v>98</v>
      </c>
      <c r="G4237" s="12" t="s">
        <v>1453</v>
      </c>
      <c r="H4237" s="12" t="s">
        <v>91</v>
      </c>
      <c r="I4237" s="12" t="s">
        <v>363</v>
      </c>
      <c r="J4237" s="12" t="s">
        <v>5454</v>
      </c>
      <c r="K4237" s="12" t="s">
        <v>5454</v>
      </c>
      <c r="N4237" s="16" t="s">
        <v>206</v>
      </c>
      <c r="O4237" s="16" t="s">
        <v>5155</v>
      </c>
      <c r="P4237" s="12" t="s">
        <v>482</v>
      </c>
      <c r="Q4237" s="16">
        <v>2023</v>
      </c>
      <c r="R4237" s="16">
        <v>1.77</v>
      </c>
      <c r="T4237" s="16">
        <v>0</v>
      </c>
      <c r="U4237" s="16" t="s">
        <v>2166</v>
      </c>
      <c r="V4237" s="12" t="s">
        <v>204</v>
      </c>
      <c r="W4237" s="12" t="s">
        <v>204</v>
      </c>
      <c r="X4237" s="16">
        <v>1</v>
      </c>
      <c r="Z4237" s="16">
        <v>1.77</v>
      </c>
      <c r="AA4237" s="16">
        <v>212.4</v>
      </c>
      <c r="AB4237" s="16" t="s">
        <v>2114</v>
      </c>
      <c r="AC4237" s="16" t="s">
        <v>5145</v>
      </c>
      <c r="AD4237" s="16">
        <v>74340</v>
      </c>
      <c r="AE4237" s="16">
        <v>619.5</v>
      </c>
      <c r="AF4237" s="16">
        <v>232312.5</v>
      </c>
      <c r="AG4237" s="16">
        <v>177</v>
      </c>
      <c r="AH4237" s="12">
        <v>57702</v>
      </c>
      <c r="AI4237" s="16">
        <f t="shared" si="947"/>
        <v>10.620000000000001</v>
      </c>
      <c r="AJ4237" s="16">
        <f t="shared" si="948"/>
        <v>6106.5</v>
      </c>
      <c r="AK4237" s="16">
        <f t="shared" si="949"/>
        <v>885</v>
      </c>
      <c r="AL4237" s="16">
        <f t="shared" si="950"/>
        <v>8850</v>
      </c>
      <c r="AM4237" s="16">
        <v>61200.000000000007</v>
      </c>
      <c r="AN4237" s="16">
        <f t="shared" si="951"/>
        <v>382809</v>
      </c>
      <c r="AO4237" s="12" t="s">
        <v>1486</v>
      </c>
      <c r="AP4237" s="16">
        <v>1.77</v>
      </c>
      <c r="AQ4237" s="16" t="s">
        <v>204</v>
      </c>
      <c r="AR4237" s="16" t="s">
        <v>5146</v>
      </c>
      <c r="AS4237" s="16" t="s">
        <v>5147</v>
      </c>
      <c r="AT4237" s="16" t="s">
        <v>5148</v>
      </c>
      <c r="BC4237" s="16">
        <v>1.77</v>
      </c>
      <c r="BD4237" s="16">
        <f t="shared" si="952"/>
        <v>6.1950000000000003</v>
      </c>
      <c r="BE4237" s="16">
        <f t="shared" si="953"/>
        <v>2392.5562500000001</v>
      </c>
      <c r="BG4237" s="16">
        <f t="shared" si="954"/>
        <v>2124</v>
      </c>
      <c r="BH4237" s="16">
        <f t="shared" si="955"/>
        <v>1132.8</v>
      </c>
      <c r="BI4237" s="16">
        <f t="shared" si="956"/>
        <v>14.16</v>
      </c>
    </row>
    <row r="4238" spans="1:61" x14ac:dyDescent="0.35">
      <c r="A4238">
        <v>4237</v>
      </c>
      <c r="B4238" t="s">
        <v>360</v>
      </c>
      <c r="C4238" t="s">
        <v>6043</v>
      </c>
      <c r="D4238" s="15" t="s">
        <v>4762</v>
      </c>
      <c r="E4238" s="12" t="s">
        <v>98</v>
      </c>
      <c r="G4238" s="12" t="s">
        <v>1453</v>
      </c>
      <c r="H4238" s="12" t="s">
        <v>91</v>
      </c>
      <c r="I4238" s="12" t="s">
        <v>363</v>
      </c>
      <c r="J4238" s="12" t="s">
        <v>5454</v>
      </c>
      <c r="K4238" s="12" t="s">
        <v>5454</v>
      </c>
      <c r="N4238" s="16" t="s">
        <v>206</v>
      </c>
      <c r="O4238" s="16" t="s">
        <v>5155</v>
      </c>
      <c r="P4238" s="12" t="s">
        <v>482</v>
      </c>
      <c r="Q4238" s="16">
        <v>2023</v>
      </c>
      <c r="R4238" s="16">
        <v>1.57</v>
      </c>
      <c r="T4238" s="16">
        <v>0</v>
      </c>
      <c r="U4238" s="16" t="s">
        <v>2166</v>
      </c>
      <c r="V4238" s="12" t="s">
        <v>204</v>
      </c>
      <c r="W4238" s="12" t="s">
        <v>204</v>
      </c>
      <c r="X4238" s="16">
        <v>1</v>
      </c>
      <c r="Z4238" s="16">
        <v>1.57</v>
      </c>
      <c r="AA4238" s="16">
        <v>188.4</v>
      </c>
      <c r="AB4238" s="16" t="s">
        <v>2114</v>
      </c>
      <c r="AC4238" s="16" t="s">
        <v>5145</v>
      </c>
      <c r="AD4238" s="16">
        <v>65940</v>
      </c>
      <c r="AE4238" s="16">
        <v>549.5</v>
      </c>
      <c r="AF4238" s="16">
        <v>206062.5</v>
      </c>
      <c r="AG4238" s="16">
        <v>157</v>
      </c>
      <c r="AH4238" s="12">
        <v>51182</v>
      </c>
      <c r="AI4238" s="16">
        <f t="shared" si="947"/>
        <v>9.42</v>
      </c>
      <c r="AJ4238" s="16">
        <f t="shared" si="948"/>
        <v>5416.5</v>
      </c>
      <c r="AK4238" s="16">
        <f t="shared" si="949"/>
        <v>785</v>
      </c>
      <c r="AL4238" s="16">
        <f t="shared" si="950"/>
        <v>7850</v>
      </c>
      <c r="AM4238" s="16">
        <v>61200.000000000007</v>
      </c>
      <c r="AN4238" s="16">
        <f t="shared" si="951"/>
        <v>346469</v>
      </c>
      <c r="AO4238" s="12" t="s">
        <v>1486</v>
      </c>
      <c r="AP4238" s="16">
        <v>1.57</v>
      </c>
      <c r="AQ4238" s="16" t="s">
        <v>204</v>
      </c>
      <c r="AR4238" s="16" t="s">
        <v>5146</v>
      </c>
      <c r="AS4238" s="16" t="s">
        <v>5147</v>
      </c>
      <c r="AT4238" s="16" t="s">
        <v>5148</v>
      </c>
      <c r="BC4238" s="16">
        <v>1.57</v>
      </c>
      <c r="BD4238" s="16">
        <f t="shared" si="952"/>
        <v>5.4950000000000001</v>
      </c>
      <c r="BE4238" s="16">
        <f t="shared" si="953"/>
        <v>2165.4312500000001</v>
      </c>
      <c r="BG4238" s="16">
        <f t="shared" si="954"/>
        <v>1884</v>
      </c>
      <c r="BH4238" s="16">
        <f t="shared" si="955"/>
        <v>1004.8000000000001</v>
      </c>
      <c r="BI4238" s="16">
        <f t="shared" si="956"/>
        <v>12.56</v>
      </c>
    </row>
    <row r="4239" spans="1:61" x14ac:dyDescent="0.35">
      <c r="A4239">
        <v>4238</v>
      </c>
      <c r="B4239" t="s">
        <v>360</v>
      </c>
      <c r="C4239" t="s">
        <v>6044</v>
      </c>
      <c r="D4239" s="15" t="s">
        <v>4763</v>
      </c>
      <c r="E4239" s="12" t="s">
        <v>98</v>
      </c>
      <c r="G4239" s="12" t="s">
        <v>1453</v>
      </c>
      <c r="H4239" s="12" t="s">
        <v>91</v>
      </c>
      <c r="I4239" s="12" t="s">
        <v>363</v>
      </c>
      <c r="J4239" s="12" t="s">
        <v>5454</v>
      </c>
      <c r="K4239" s="12" t="s">
        <v>5454</v>
      </c>
      <c r="N4239" s="16" t="s">
        <v>206</v>
      </c>
      <c r="O4239" s="16" t="s">
        <v>5155</v>
      </c>
      <c r="P4239" s="12" t="s">
        <v>482</v>
      </c>
      <c r="Q4239" s="16">
        <v>2023</v>
      </c>
      <c r="R4239" s="16">
        <v>0.8</v>
      </c>
      <c r="T4239" s="16">
        <v>0</v>
      </c>
      <c r="U4239" s="16" t="s">
        <v>2166</v>
      </c>
      <c r="V4239" s="12" t="s">
        <v>204</v>
      </c>
      <c r="W4239" s="12" t="s">
        <v>204</v>
      </c>
      <c r="X4239" s="16">
        <v>1</v>
      </c>
      <c r="Z4239" s="16">
        <v>0.8</v>
      </c>
      <c r="AA4239" s="16">
        <v>96</v>
      </c>
      <c r="AB4239" s="16" t="s">
        <v>2114</v>
      </c>
      <c r="AC4239" s="16" t="s">
        <v>5145</v>
      </c>
      <c r="AD4239" s="16">
        <v>33600</v>
      </c>
      <c r="AE4239" s="16">
        <v>280</v>
      </c>
      <c r="AF4239" s="16">
        <v>105000</v>
      </c>
      <c r="AG4239" s="16">
        <v>80</v>
      </c>
      <c r="AH4239" s="12">
        <v>26080</v>
      </c>
      <c r="AI4239" s="16">
        <f t="shared" si="947"/>
        <v>4.8000000000000007</v>
      </c>
      <c r="AJ4239" s="16">
        <f t="shared" si="948"/>
        <v>2760</v>
      </c>
      <c r="AK4239" s="16">
        <f t="shared" si="949"/>
        <v>400</v>
      </c>
      <c r="AL4239" s="16">
        <f t="shared" si="950"/>
        <v>4000</v>
      </c>
      <c r="AM4239" s="16">
        <v>61200.000000000007</v>
      </c>
      <c r="AN4239" s="16">
        <f t="shared" si="951"/>
        <v>206560</v>
      </c>
      <c r="AO4239" s="12" t="s">
        <v>1486</v>
      </c>
      <c r="AP4239" s="16">
        <v>0.8</v>
      </c>
      <c r="AQ4239" s="16" t="s">
        <v>204</v>
      </c>
      <c r="AR4239" s="16" t="s">
        <v>5146</v>
      </c>
      <c r="AS4239" s="16" t="s">
        <v>5147</v>
      </c>
      <c r="AT4239" s="16" t="s">
        <v>5148</v>
      </c>
      <c r="BC4239" s="16">
        <v>0.8</v>
      </c>
      <c r="BD4239" s="16">
        <f t="shared" si="952"/>
        <v>2.8000000000000003</v>
      </c>
      <c r="BE4239" s="16">
        <f t="shared" si="953"/>
        <v>1291</v>
      </c>
      <c r="BG4239" s="16">
        <f t="shared" si="954"/>
        <v>960</v>
      </c>
      <c r="BH4239" s="16">
        <f t="shared" si="955"/>
        <v>512</v>
      </c>
      <c r="BI4239" s="16">
        <f t="shared" si="956"/>
        <v>6.4</v>
      </c>
    </row>
    <row r="4240" spans="1:61" x14ac:dyDescent="0.35">
      <c r="A4240">
        <v>4239</v>
      </c>
      <c r="B4240" t="s">
        <v>360</v>
      </c>
      <c r="C4240" t="s">
        <v>6045</v>
      </c>
      <c r="D4240" s="15" t="s">
        <v>4764</v>
      </c>
      <c r="E4240" s="12" t="s">
        <v>98</v>
      </c>
      <c r="G4240" s="12" t="s">
        <v>1453</v>
      </c>
      <c r="H4240" s="12" t="s">
        <v>91</v>
      </c>
      <c r="I4240" s="12" t="s">
        <v>363</v>
      </c>
      <c r="J4240" s="12" t="s">
        <v>5454</v>
      </c>
      <c r="K4240" s="12" t="s">
        <v>5454</v>
      </c>
      <c r="N4240" s="16" t="s">
        <v>206</v>
      </c>
      <c r="O4240" s="16" t="s">
        <v>5155</v>
      </c>
      <c r="P4240" s="12" t="s">
        <v>482</v>
      </c>
      <c r="Q4240" s="16">
        <v>2023</v>
      </c>
      <c r="R4240" s="16">
        <v>1.37</v>
      </c>
      <c r="T4240" s="16">
        <v>0</v>
      </c>
      <c r="U4240" s="16" t="s">
        <v>2166</v>
      </c>
      <c r="V4240" s="12" t="s">
        <v>204</v>
      </c>
      <c r="W4240" s="12" t="s">
        <v>204</v>
      </c>
      <c r="X4240" s="16">
        <v>1</v>
      </c>
      <c r="Z4240" s="16">
        <v>1.37</v>
      </c>
      <c r="AA4240" s="16">
        <v>164.4</v>
      </c>
      <c r="AB4240" s="16" t="s">
        <v>2114</v>
      </c>
      <c r="AC4240" s="16" t="s">
        <v>5145</v>
      </c>
      <c r="AD4240" s="16">
        <v>57540</v>
      </c>
      <c r="AE4240" s="16">
        <v>479.50000000000006</v>
      </c>
      <c r="AF4240" s="16">
        <v>179812.50000000003</v>
      </c>
      <c r="AG4240" s="16">
        <v>137</v>
      </c>
      <c r="AH4240" s="12">
        <v>44662</v>
      </c>
      <c r="AI4240" s="16">
        <f t="shared" si="947"/>
        <v>8.2200000000000006</v>
      </c>
      <c r="AJ4240" s="16">
        <f t="shared" si="948"/>
        <v>4726.5</v>
      </c>
      <c r="AK4240" s="16">
        <f t="shared" si="949"/>
        <v>685</v>
      </c>
      <c r="AL4240" s="16">
        <f t="shared" si="950"/>
        <v>6850.0000000000009</v>
      </c>
      <c r="AM4240" s="16">
        <v>61200.000000000007</v>
      </c>
      <c r="AN4240" s="16">
        <f t="shared" si="951"/>
        <v>310129.00000000006</v>
      </c>
      <c r="AO4240" s="12" t="s">
        <v>1486</v>
      </c>
      <c r="AP4240" s="16">
        <v>1.37</v>
      </c>
      <c r="AQ4240" s="16" t="s">
        <v>204</v>
      </c>
      <c r="AR4240" s="16" t="s">
        <v>5146</v>
      </c>
      <c r="AS4240" s="16" t="s">
        <v>5147</v>
      </c>
      <c r="AT4240" s="16" t="s">
        <v>5148</v>
      </c>
      <c r="BC4240" s="16">
        <v>1.37</v>
      </c>
      <c r="BD4240" s="16">
        <f t="shared" si="952"/>
        <v>4.7949999999999999</v>
      </c>
      <c r="BE4240" s="16">
        <f t="shared" si="953"/>
        <v>1938.3062500000003</v>
      </c>
      <c r="BG4240" s="16">
        <f t="shared" si="954"/>
        <v>1644.0000000000002</v>
      </c>
      <c r="BH4240" s="16">
        <f t="shared" si="955"/>
        <v>876.80000000000007</v>
      </c>
      <c r="BI4240" s="16">
        <f t="shared" si="956"/>
        <v>10.96</v>
      </c>
    </row>
    <row r="4241" spans="1:61" x14ac:dyDescent="0.35">
      <c r="A4241">
        <v>4240</v>
      </c>
      <c r="B4241" t="s">
        <v>360</v>
      </c>
      <c r="C4241" t="s">
        <v>6046</v>
      </c>
      <c r="D4241" s="15" t="s">
        <v>4765</v>
      </c>
      <c r="E4241" s="12" t="s">
        <v>93</v>
      </c>
      <c r="G4241" s="12" t="s">
        <v>1453</v>
      </c>
      <c r="H4241" s="12" t="s">
        <v>91</v>
      </c>
      <c r="I4241" s="12" t="s">
        <v>363</v>
      </c>
      <c r="J4241" s="12" t="s">
        <v>5454</v>
      </c>
      <c r="K4241" s="12" t="s">
        <v>5454</v>
      </c>
      <c r="N4241" s="16" t="s">
        <v>206</v>
      </c>
      <c r="O4241" s="16" t="s">
        <v>5155</v>
      </c>
      <c r="P4241" s="12" t="s">
        <v>482</v>
      </c>
      <c r="Q4241" s="16">
        <v>2023</v>
      </c>
      <c r="R4241" s="16">
        <v>0.9</v>
      </c>
      <c r="T4241" s="16">
        <v>0</v>
      </c>
      <c r="U4241" s="16" t="s">
        <v>2166</v>
      </c>
      <c r="V4241" s="12" t="s">
        <v>204</v>
      </c>
      <c r="W4241" s="12" t="s">
        <v>204</v>
      </c>
      <c r="X4241" s="16">
        <v>1</v>
      </c>
      <c r="Z4241" s="16">
        <v>0.9</v>
      </c>
      <c r="AA4241" s="16">
        <v>108</v>
      </c>
      <c r="AB4241" s="16" t="s">
        <v>2114</v>
      </c>
      <c r="AC4241" s="16" t="s">
        <v>5145</v>
      </c>
      <c r="AD4241" s="16">
        <v>37800</v>
      </c>
      <c r="AE4241" s="16">
        <v>315</v>
      </c>
      <c r="AF4241" s="16">
        <v>118125</v>
      </c>
      <c r="AG4241" s="16">
        <v>90</v>
      </c>
      <c r="AH4241" s="12">
        <v>29340</v>
      </c>
      <c r="AI4241" s="16">
        <f t="shared" si="947"/>
        <v>5.4</v>
      </c>
      <c r="AJ4241" s="16">
        <f t="shared" si="948"/>
        <v>3105</v>
      </c>
      <c r="AK4241" s="16">
        <f t="shared" si="949"/>
        <v>450</v>
      </c>
      <c r="AL4241" s="16">
        <f t="shared" si="950"/>
        <v>4500</v>
      </c>
      <c r="AM4241" s="16">
        <v>61200.000000000007</v>
      </c>
      <c r="AN4241" s="16">
        <f t="shared" si="951"/>
        <v>224730</v>
      </c>
      <c r="AO4241" s="12" t="s">
        <v>1486</v>
      </c>
      <c r="AP4241" s="16">
        <v>0.9</v>
      </c>
      <c r="AQ4241" s="16" t="s">
        <v>204</v>
      </c>
      <c r="AR4241" s="16" t="s">
        <v>5146</v>
      </c>
      <c r="AS4241" s="16" t="s">
        <v>5147</v>
      </c>
      <c r="AT4241" s="16" t="s">
        <v>5148</v>
      </c>
      <c r="BC4241" s="16">
        <v>0.9</v>
      </c>
      <c r="BD4241" s="16">
        <f t="shared" si="952"/>
        <v>3.15</v>
      </c>
      <c r="BE4241" s="16">
        <f t="shared" si="953"/>
        <v>1404.5625</v>
      </c>
      <c r="BG4241" s="16">
        <f t="shared" si="954"/>
        <v>1080</v>
      </c>
      <c r="BH4241" s="16">
        <f t="shared" si="955"/>
        <v>576</v>
      </c>
      <c r="BI4241" s="16">
        <f t="shared" si="956"/>
        <v>7.2</v>
      </c>
    </row>
    <row r="4242" spans="1:61" x14ac:dyDescent="0.35">
      <c r="A4242">
        <v>4241</v>
      </c>
      <c r="B4242" t="s">
        <v>360</v>
      </c>
      <c r="C4242" t="s">
        <v>6047</v>
      </c>
      <c r="D4242" s="15" t="s">
        <v>4766</v>
      </c>
      <c r="E4242" s="12" t="s">
        <v>98</v>
      </c>
      <c r="G4242" s="12" t="s">
        <v>1453</v>
      </c>
      <c r="H4242" s="12" t="s">
        <v>91</v>
      </c>
      <c r="I4242" s="12" t="s">
        <v>363</v>
      </c>
      <c r="J4242" s="12" t="s">
        <v>5454</v>
      </c>
      <c r="K4242" s="12" t="s">
        <v>5454</v>
      </c>
      <c r="N4242" s="16" t="s">
        <v>206</v>
      </c>
      <c r="O4242" s="16" t="s">
        <v>5155</v>
      </c>
      <c r="P4242" s="12" t="s">
        <v>482</v>
      </c>
      <c r="Q4242" s="16">
        <v>2023</v>
      </c>
      <c r="R4242" s="16">
        <v>0.6</v>
      </c>
      <c r="T4242" s="16">
        <v>0</v>
      </c>
      <c r="U4242" s="16" t="s">
        <v>2166</v>
      </c>
      <c r="V4242" s="12" t="s">
        <v>204</v>
      </c>
      <c r="W4242" s="12" t="s">
        <v>204</v>
      </c>
      <c r="X4242" s="16">
        <v>1</v>
      </c>
      <c r="Z4242" s="16">
        <v>0.6</v>
      </c>
      <c r="AA4242" s="16">
        <v>72</v>
      </c>
      <c r="AB4242" s="16" t="s">
        <v>2114</v>
      </c>
      <c r="AC4242" s="16" t="s">
        <v>5145</v>
      </c>
      <c r="AD4242" s="16">
        <v>25200</v>
      </c>
      <c r="AE4242" s="16">
        <v>210</v>
      </c>
      <c r="AF4242" s="16">
        <v>78750</v>
      </c>
      <c r="AG4242" s="16">
        <v>60</v>
      </c>
      <c r="AH4242" s="12">
        <v>19560</v>
      </c>
      <c r="AI4242" s="16">
        <f t="shared" si="947"/>
        <v>3.5999999999999996</v>
      </c>
      <c r="AJ4242" s="16">
        <f t="shared" si="948"/>
        <v>2070</v>
      </c>
      <c r="AK4242" s="16">
        <f t="shared" si="949"/>
        <v>300</v>
      </c>
      <c r="AL4242" s="16">
        <f t="shared" si="950"/>
        <v>3000</v>
      </c>
      <c r="AM4242" s="16">
        <v>61200.000000000007</v>
      </c>
      <c r="AN4242" s="16">
        <f t="shared" si="951"/>
        <v>170220</v>
      </c>
      <c r="AO4242" s="12" t="s">
        <v>1486</v>
      </c>
      <c r="AP4242" s="16">
        <v>0.6</v>
      </c>
      <c r="AQ4242" s="16" t="s">
        <v>204</v>
      </c>
      <c r="AR4242" s="16" t="s">
        <v>5146</v>
      </c>
      <c r="AS4242" s="16" t="s">
        <v>5147</v>
      </c>
      <c r="AT4242" s="16" t="s">
        <v>5148</v>
      </c>
      <c r="BC4242" s="16">
        <v>0.6</v>
      </c>
      <c r="BD4242" s="16">
        <f t="shared" si="952"/>
        <v>2.1</v>
      </c>
      <c r="BE4242" s="16">
        <f t="shared" si="953"/>
        <v>1063.875</v>
      </c>
      <c r="BG4242" s="16">
        <f t="shared" si="954"/>
        <v>720</v>
      </c>
      <c r="BH4242" s="16">
        <f t="shared" si="955"/>
        <v>384</v>
      </c>
      <c r="BI4242" s="16">
        <f t="shared" si="956"/>
        <v>4.8</v>
      </c>
    </row>
    <row r="4243" spans="1:61" x14ac:dyDescent="0.35">
      <c r="A4243">
        <v>4242</v>
      </c>
      <c r="B4243" t="s">
        <v>360</v>
      </c>
      <c r="C4243" t="s">
        <v>6048</v>
      </c>
      <c r="D4243" s="15" t="s">
        <v>4767</v>
      </c>
      <c r="E4243" s="12" t="s">
        <v>98</v>
      </c>
      <c r="G4243" s="12" t="s">
        <v>1453</v>
      </c>
      <c r="H4243" s="12" t="s">
        <v>91</v>
      </c>
      <c r="I4243" s="12" t="s">
        <v>363</v>
      </c>
      <c r="J4243" s="12" t="s">
        <v>5454</v>
      </c>
      <c r="K4243" s="12" t="s">
        <v>5454</v>
      </c>
      <c r="N4243" s="16" t="s">
        <v>206</v>
      </c>
      <c r="O4243" s="16" t="s">
        <v>5155</v>
      </c>
      <c r="P4243" s="12" t="s">
        <v>482</v>
      </c>
      <c r="Q4243" s="16">
        <v>2023</v>
      </c>
      <c r="R4243" s="16">
        <v>0.3</v>
      </c>
      <c r="T4243" s="16">
        <v>0</v>
      </c>
      <c r="U4243" s="16" t="s">
        <v>2166</v>
      </c>
      <c r="V4243" s="12" t="s">
        <v>204</v>
      </c>
      <c r="W4243" s="12" t="s">
        <v>204</v>
      </c>
      <c r="X4243" s="16">
        <v>1</v>
      </c>
      <c r="Z4243" s="16">
        <v>0.3</v>
      </c>
      <c r="AA4243" s="16">
        <v>36</v>
      </c>
      <c r="AB4243" s="16" t="s">
        <v>2114</v>
      </c>
      <c r="AC4243" s="16" t="s">
        <v>5145</v>
      </c>
      <c r="AD4243" s="16">
        <v>12600</v>
      </c>
      <c r="AE4243" s="16">
        <v>105</v>
      </c>
      <c r="AF4243" s="16">
        <v>39375</v>
      </c>
      <c r="AG4243" s="16">
        <v>30</v>
      </c>
      <c r="AH4243" s="12">
        <v>9780</v>
      </c>
      <c r="AI4243" s="16">
        <f t="shared" si="947"/>
        <v>1.7999999999999998</v>
      </c>
      <c r="AJ4243" s="16">
        <f t="shared" si="948"/>
        <v>1035</v>
      </c>
      <c r="AK4243" s="16">
        <f t="shared" si="949"/>
        <v>150</v>
      </c>
      <c r="AL4243" s="16">
        <f t="shared" si="950"/>
        <v>1500</v>
      </c>
      <c r="AM4243" s="16">
        <v>61200.000000000007</v>
      </c>
      <c r="AN4243" s="16">
        <f t="shared" si="951"/>
        <v>115710</v>
      </c>
      <c r="AO4243" s="12" t="s">
        <v>1486</v>
      </c>
      <c r="AP4243" s="16">
        <v>0.3</v>
      </c>
      <c r="AQ4243" s="16" t="s">
        <v>204</v>
      </c>
      <c r="AR4243" s="16" t="s">
        <v>5146</v>
      </c>
      <c r="AS4243" s="16" t="s">
        <v>5147</v>
      </c>
      <c r="AT4243" s="16" t="s">
        <v>5148</v>
      </c>
      <c r="BC4243" s="16">
        <v>0.3</v>
      </c>
      <c r="BD4243" s="16">
        <f t="shared" si="952"/>
        <v>1.05</v>
      </c>
      <c r="BE4243" s="16">
        <f t="shared" si="953"/>
        <v>723.1875</v>
      </c>
      <c r="BG4243" s="16">
        <f t="shared" si="954"/>
        <v>360</v>
      </c>
      <c r="BH4243" s="16">
        <f t="shared" si="955"/>
        <v>192</v>
      </c>
      <c r="BI4243" s="16">
        <f t="shared" si="956"/>
        <v>2.4</v>
      </c>
    </row>
    <row r="4244" spans="1:61" x14ac:dyDescent="0.35">
      <c r="A4244">
        <v>4243</v>
      </c>
      <c r="B4244" t="s">
        <v>360</v>
      </c>
      <c r="C4244" t="s">
        <v>6049</v>
      </c>
      <c r="D4244" s="15" t="s">
        <v>4768</v>
      </c>
      <c r="E4244" s="12" t="s">
        <v>98</v>
      </c>
      <c r="G4244" s="12" t="s">
        <v>1453</v>
      </c>
      <c r="H4244" s="12" t="s">
        <v>91</v>
      </c>
      <c r="I4244" s="12" t="s">
        <v>363</v>
      </c>
      <c r="J4244" s="12" t="s">
        <v>5454</v>
      </c>
      <c r="K4244" s="12" t="s">
        <v>5454</v>
      </c>
      <c r="N4244" s="16" t="s">
        <v>206</v>
      </c>
      <c r="O4244" s="16" t="s">
        <v>5155</v>
      </c>
      <c r="P4244" s="12" t="s">
        <v>482</v>
      </c>
      <c r="Q4244" s="16">
        <v>2023</v>
      </c>
      <c r="R4244" s="16">
        <v>0.5</v>
      </c>
      <c r="T4244" s="16">
        <v>0</v>
      </c>
      <c r="U4244" s="16" t="s">
        <v>2166</v>
      </c>
      <c r="V4244" s="12" t="s">
        <v>204</v>
      </c>
      <c r="W4244" s="12" t="s">
        <v>204</v>
      </c>
      <c r="X4244" s="16">
        <v>1</v>
      </c>
      <c r="Z4244" s="16">
        <v>0.5</v>
      </c>
      <c r="AA4244" s="16">
        <v>60</v>
      </c>
      <c r="AB4244" s="16" t="s">
        <v>2114</v>
      </c>
      <c r="AC4244" s="16" t="s">
        <v>5145</v>
      </c>
      <c r="AD4244" s="16">
        <v>21000</v>
      </c>
      <c r="AE4244" s="16">
        <v>175</v>
      </c>
      <c r="AF4244" s="16">
        <v>65625</v>
      </c>
      <c r="AG4244" s="16">
        <v>50</v>
      </c>
      <c r="AH4244" s="12">
        <v>16300</v>
      </c>
      <c r="AI4244" s="16">
        <f t="shared" si="947"/>
        <v>3</v>
      </c>
      <c r="AJ4244" s="16">
        <f t="shared" si="948"/>
        <v>1725</v>
      </c>
      <c r="AK4244" s="16">
        <f t="shared" si="949"/>
        <v>250</v>
      </c>
      <c r="AL4244" s="16">
        <f t="shared" si="950"/>
        <v>2500</v>
      </c>
      <c r="AM4244" s="16">
        <v>61200.000000000007</v>
      </c>
      <c r="AN4244" s="16">
        <f t="shared" si="951"/>
        <v>152050</v>
      </c>
      <c r="AO4244" s="12" t="s">
        <v>1486</v>
      </c>
      <c r="AP4244" s="16">
        <v>0.5</v>
      </c>
      <c r="AQ4244" s="16" t="s">
        <v>204</v>
      </c>
      <c r="AR4244" s="16" t="s">
        <v>5146</v>
      </c>
      <c r="AS4244" s="16" t="s">
        <v>5147</v>
      </c>
      <c r="AT4244" s="16" t="s">
        <v>5148</v>
      </c>
      <c r="BC4244" s="16">
        <v>0.5</v>
      </c>
      <c r="BD4244" s="16">
        <f t="shared" si="952"/>
        <v>1.75</v>
      </c>
      <c r="BE4244" s="16">
        <f t="shared" si="953"/>
        <v>950.3125</v>
      </c>
      <c r="BG4244" s="16">
        <f t="shared" si="954"/>
        <v>600</v>
      </c>
      <c r="BH4244" s="16">
        <f t="shared" si="955"/>
        <v>320</v>
      </c>
      <c r="BI4244" s="16">
        <f t="shared" si="956"/>
        <v>4</v>
      </c>
    </row>
    <row r="4245" spans="1:61" x14ac:dyDescent="0.35">
      <c r="A4245">
        <v>4244</v>
      </c>
      <c r="B4245" t="s">
        <v>360</v>
      </c>
      <c r="C4245" t="s">
        <v>6050</v>
      </c>
      <c r="D4245" s="15" t="s">
        <v>4769</v>
      </c>
      <c r="E4245" s="12" t="s">
        <v>98</v>
      </c>
      <c r="G4245" s="12" t="s">
        <v>1453</v>
      </c>
      <c r="H4245" s="12" t="s">
        <v>91</v>
      </c>
      <c r="I4245" s="12" t="s">
        <v>363</v>
      </c>
      <c r="J4245" s="12" t="s">
        <v>5454</v>
      </c>
      <c r="K4245" s="12" t="s">
        <v>5454</v>
      </c>
      <c r="N4245" s="16" t="s">
        <v>206</v>
      </c>
      <c r="O4245" s="16" t="s">
        <v>5155</v>
      </c>
      <c r="P4245" s="12" t="s">
        <v>482</v>
      </c>
      <c r="Q4245" s="16">
        <v>2023</v>
      </c>
      <c r="R4245" s="16">
        <v>0.6</v>
      </c>
      <c r="T4245" s="16">
        <v>0</v>
      </c>
      <c r="U4245" s="16" t="s">
        <v>2166</v>
      </c>
      <c r="V4245" s="12" t="s">
        <v>204</v>
      </c>
      <c r="W4245" s="12" t="s">
        <v>204</v>
      </c>
      <c r="X4245" s="16">
        <v>1</v>
      </c>
      <c r="Z4245" s="16">
        <v>0.6</v>
      </c>
      <c r="AA4245" s="16">
        <v>72</v>
      </c>
      <c r="AB4245" s="16" t="s">
        <v>2114</v>
      </c>
      <c r="AC4245" s="16" t="s">
        <v>5145</v>
      </c>
      <c r="AD4245" s="16">
        <v>25200</v>
      </c>
      <c r="AE4245" s="16">
        <v>210</v>
      </c>
      <c r="AF4245" s="16">
        <v>78750</v>
      </c>
      <c r="AG4245" s="16">
        <v>60</v>
      </c>
      <c r="AH4245" s="12">
        <v>19560</v>
      </c>
      <c r="AI4245" s="16">
        <f t="shared" si="947"/>
        <v>3.5999999999999996</v>
      </c>
      <c r="AJ4245" s="16">
        <f t="shared" si="948"/>
        <v>2070</v>
      </c>
      <c r="AK4245" s="16">
        <f t="shared" si="949"/>
        <v>300</v>
      </c>
      <c r="AL4245" s="16">
        <f t="shared" si="950"/>
        <v>3000</v>
      </c>
      <c r="AM4245" s="16">
        <v>61200.000000000007</v>
      </c>
      <c r="AN4245" s="16">
        <f t="shared" si="951"/>
        <v>170220</v>
      </c>
      <c r="AO4245" s="12" t="s">
        <v>1486</v>
      </c>
      <c r="AP4245" s="16">
        <v>0.6</v>
      </c>
      <c r="AQ4245" s="16" t="s">
        <v>204</v>
      </c>
      <c r="AR4245" s="16" t="s">
        <v>5146</v>
      </c>
      <c r="AS4245" s="16" t="s">
        <v>5147</v>
      </c>
      <c r="AT4245" s="16" t="s">
        <v>5148</v>
      </c>
      <c r="BC4245" s="16">
        <v>0.6</v>
      </c>
      <c r="BD4245" s="16">
        <f t="shared" si="952"/>
        <v>2.1</v>
      </c>
      <c r="BE4245" s="16">
        <f t="shared" si="953"/>
        <v>1063.875</v>
      </c>
      <c r="BG4245" s="16">
        <f t="shared" si="954"/>
        <v>720</v>
      </c>
      <c r="BH4245" s="16">
        <f t="shared" si="955"/>
        <v>384</v>
      </c>
      <c r="BI4245" s="16">
        <f t="shared" si="956"/>
        <v>4.8</v>
      </c>
    </row>
    <row r="4246" spans="1:61" x14ac:dyDescent="0.35">
      <c r="A4246">
        <v>4245</v>
      </c>
      <c r="B4246" t="s">
        <v>360</v>
      </c>
      <c r="C4246" t="s">
        <v>6051</v>
      </c>
      <c r="D4246" s="15" t="s">
        <v>4770</v>
      </c>
      <c r="E4246" s="12" t="s">
        <v>98</v>
      </c>
      <c r="G4246" s="12" t="s">
        <v>1453</v>
      </c>
      <c r="H4246" s="12" t="s">
        <v>91</v>
      </c>
      <c r="I4246" s="12" t="s">
        <v>363</v>
      </c>
      <c r="J4246" s="12" t="s">
        <v>5454</v>
      </c>
      <c r="K4246" s="12" t="s">
        <v>5454</v>
      </c>
      <c r="N4246" s="16" t="s">
        <v>206</v>
      </c>
      <c r="O4246" s="16" t="s">
        <v>5155</v>
      </c>
      <c r="P4246" s="12" t="s">
        <v>482</v>
      </c>
      <c r="Q4246" s="16">
        <v>2023</v>
      </c>
      <c r="R4246" s="16">
        <v>1.87</v>
      </c>
      <c r="T4246" s="16">
        <v>0</v>
      </c>
      <c r="U4246" s="16" t="s">
        <v>2166</v>
      </c>
      <c r="V4246" s="12" t="s">
        <v>204</v>
      </c>
      <c r="W4246" s="12" t="s">
        <v>204</v>
      </c>
      <c r="X4246" s="16">
        <v>1</v>
      </c>
      <c r="Z4246" s="16">
        <v>1.87</v>
      </c>
      <c r="AA4246" s="16">
        <v>224.4</v>
      </c>
      <c r="AB4246" s="16" t="s">
        <v>2114</v>
      </c>
      <c r="AC4246" s="16" t="s">
        <v>5145</v>
      </c>
      <c r="AD4246" s="16">
        <v>78540</v>
      </c>
      <c r="AE4246" s="16">
        <v>654.5</v>
      </c>
      <c r="AF4246" s="16">
        <v>245437.5</v>
      </c>
      <c r="AG4246" s="16">
        <v>187</v>
      </c>
      <c r="AH4246" s="12">
        <v>60962</v>
      </c>
      <c r="AI4246" s="16">
        <f t="shared" si="947"/>
        <v>11.22</v>
      </c>
      <c r="AJ4246" s="16">
        <f t="shared" si="948"/>
        <v>6451.5</v>
      </c>
      <c r="AK4246" s="16">
        <f t="shared" si="949"/>
        <v>935</v>
      </c>
      <c r="AL4246" s="16">
        <f t="shared" si="950"/>
        <v>9350</v>
      </c>
      <c r="AM4246" s="16">
        <v>61200.000000000007</v>
      </c>
      <c r="AN4246" s="16">
        <f t="shared" si="951"/>
        <v>400979</v>
      </c>
      <c r="AO4246" s="12" t="s">
        <v>1486</v>
      </c>
      <c r="AP4246" s="16">
        <v>1.87</v>
      </c>
      <c r="AQ4246" s="16" t="s">
        <v>204</v>
      </c>
      <c r="AR4246" s="16" t="s">
        <v>5146</v>
      </c>
      <c r="AS4246" s="16" t="s">
        <v>5147</v>
      </c>
      <c r="AT4246" s="16" t="s">
        <v>5148</v>
      </c>
      <c r="BC4246" s="16">
        <v>1.87</v>
      </c>
      <c r="BD4246" s="16">
        <f t="shared" si="952"/>
        <v>6.5449999999999999</v>
      </c>
      <c r="BE4246" s="16">
        <f t="shared" si="953"/>
        <v>2506.1187500000001</v>
      </c>
      <c r="BG4246" s="16">
        <f t="shared" si="954"/>
        <v>2244</v>
      </c>
      <c r="BH4246" s="16">
        <f t="shared" si="955"/>
        <v>1196.8000000000002</v>
      </c>
      <c r="BI4246" s="16">
        <f t="shared" si="956"/>
        <v>14.960000000000003</v>
      </c>
    </row>
    <row r="4247" spans="1:61" x14ac:dyDescent="0.35">
      <c r="A4247">
        <v>4246</v>
      </c>
      <c r="B4247" t="s">
        <v>360</v>
      </c>
      <c r="C4247" t="s">
        <v>6052</v>
      </c>
      <c r="D4247" s="15" t="s">
        <v>4771</v>
      </c>
      <c r="E4247" s="12" t="s">
        <v>98</v>
      </c>
      <c r="G4247" s="12" t="s">
        <v>1453</v>
      </c>
      <c r="H4247" s="12" t="s">
        <v>91</v>
      </c>
      <c r="I4247" s="12" t="s">
        <v>363</v>
      </c>
      <c r="J4247" s="12" t="s">
        <v>5454</v>
      </c>
      <c r="K4247" s="12" t="s">
        <v>5454</v>
      </c>
      <c r="N4247" s="16" t="s">
        <v>206</v>
      </c>
      <c r="O4247" s="16" t="s">
        <v>5155</v>
      </c>
      <c r="P4247" s="12" t="s">
        <v>482</v>
      </c>
      <c r="Q4247" s="16">
        <v>2023</v>
      </c>
      <c r="R4247" s="16">
        <v>0.6</v>
      </c>
      <c r="T4247" s="16">
        <v>0</v>
      </c>
      <c r="U4247" s="16" t="s">
        <v>2166</v>
      </c>
      <c r="V4247" s="12" t="s">
        <v>204</v>
      </c>
      <c r="W4247" s="12" t="s">
        <v>204</v>
      </c>
      <c r="X4247" s="16">
        <v>1</v>
      </c>
      <c r="Z4247" s="16">
        <v>0.6</v>
      </c>
      <c r="AA4247" s="16">
        <v>72</v>
      </c>
      <c r="AB4247" s="16" t="s">
        <v>2114</v>
      </c>
      <c r="AC4247" s="16" t="s">
        <v>5145</v>
      </c>
      <c r="AD4247" s="16">
        <v>25200</v>
      </c>
      <c r="AE4247" s="16">
        <v>210</v>
      </c>
      <c r="AF4247" s="16">
        <v>78750</v>
      </c>
      <c r="AG4247" s="16">
        <v>60</v>
      </c>
      <c r="AH4247" s="12">
        <v>19560</v>
      </c>
      <c r="AI4247" s="16">
        <f t="shared" ref="AI4247:AI4310" si="957">Z4247*6</f>
        <v>3.5999999999999996</v>
      </c>
      <c r="AJ4247" s="16">
        <f t="shared" ref="AJ4247:AJ4310" si="958">Z4247*3450</f>
        <v>2070</v>
      </c>
      <c r="AK4247" s="16">
        <f t="shared" ref="AK4247:AK4310" si="959">500*Z4247</f>
        <v>300</v>
      </c>
      <c r="AL4247" s="16">
        <f t="shared" ref="AL4247:AL4310" si="960">1*5000*Z4247</f>
        <v>3000</v>
      </c>
      <c r="AM4247" s="16">
        <v>61200.000000000007</v>
      </c>
      <c r="AN4247" s="16">
        <f t="shared" ref="AN4247:AN4310" si="961">AM4247+AL4247+AJ4247+AF4247+AD4247</f>
        <v>170220</v>
      </c>
      <c r="AO4247" s="12" t="s">
        <v>1486</v>
      </c>
      <c r="AP4247" s="16">
        <v>0.6</v>
      </c>
      <c r="AQ4247" s="16" t="s">
        <v>204</v>
      </c>
      <c r="AR4247" s="16" t="s">
        <v>5146</v>
      </c>
      <c r="AS4247" s="16" t="s">
        <v>5147</v>
      </c>
      <c r="AT4247" s="16" t="s">
        <v>5148</v>
      </c>
      <c r="BC4247" s="16">
        <v>0.6</v>
      </c>
      <c r="BD4247" s="16">
        <f t="shared" ref="BD4247:BD4310" si="962">3.5*BC4247</f>
        <v>2.1</v>
      </c>
      <c r="BE4247" s="16">
        <f t="shared" ref="BE4247:BE4310" si="963">AN4247/160</f>
        <v>1063.875</v>
      </c>
      <c r="BG4247" s="16">
        <f t="shared" ref="BG4247:BG4310" si="964">1200*BC4247</f>
        <v>720</v>
      </c>
      <c r="BH4247" s="16">
        <f t="shared" ref="BH4247:BH4310" si="965">640*BC4247</f>
        <v>384</v>
      </c>
      <c r="BI4247" s="16">
        <f t="shared" ref="BI4247:BI4310" si="966">BH4247/80</f>
        <v>4.8</v>
      </c>
    </row>
    <row r="4248" spans="1:61" x14ac:dyDescent="0.35">
      <c r="A4248">
        <v>4247</v>
      </c>
      <c r="B4248" t="s">
        <v>360</v>
      </c>
      <c r="C4248" t="s">
        <v>6053</v>
      </c>
      <c r="D4248" s="15" t="s">
        <v>4772</v>
      </c>
      <c r="E4248" s="12" t="s">
        <v>98</v>
      </c>
      <c r="G4248" s="12" t="s">
        <v>1453</v>
      </c>
      <c r="H4248" s="12" t="s">
        <v>91</v>
      </c>
      <c r="I4248" s="12" t="s">
        <v>363</v>
      </c>
      <c r="J4248" s="12" t="s">
        <v>5454</v>
      </c>
      <c r="K4248" s="12" t="s">
        <v>5454</v>
      </c>
      <c r="N4248" s="16" t="s">
        <v>206</v>
      </c>
      <c r="O4248" s="16" t="s">
        <v>5155</v>
      </c>
      <c r="P4248" s="12" t="s">
        <v>482</v>
      </c>
      <c r="Q4248" s="16">
        <v>2023</v>
      </c>
      <c r="R4248" s="16">
        <v>0.6</v>
      </c>
      <c r="T4248" s="16">
        <v>0</v>
      </c>
      <c r="U4248" s="16" t="s">
        <v>2166</v>
      </c>
      <c r="V4248" s="12" t="s">
        <v>204</v>
      </c>
      <c r="W4248" s="12" t="s">
        <v>204</v>
      </c>
      <c r="X4248" s="16">
        <v>1</v>
      </c>
      <c r="Z4248" s="16">
        <v>0.6</v>
      </c>
      <c r="AA4248" s="16">
        <v>72</v>
      </c>
      <c r="AB4248" s="16" t="s">
        <v>2114</v>
      </c>
      <c r="AC4248" s="16" t="s">
        <v>5145</v>
      </c>
      <c r="AD4248" s="16">
        <v>25200</v>
      </c>
      <c r="AE4248" s="16">
        <v>210</v>
      </c>
      <c r="AF4248" s="16">
        <v>78750</v>
      </c>
      <c r="AG4248" s="16">
        <v>60</v>
      </c>
      <c r="AH4248" s="12">
        <v>19560</v>
      </c>
      <c r="AI4248" s="16">
        <f t="shared" si="957"/>
        <v>3.5999999999999996</v>
      </c>
      <c r="AJ4248" s="16">
        <f t="shared" si="958"/>
        <v>2070</v>
      </c>
      <c r="AK4248" s="16">
        <f t="shared" si="959"/>
        <v>300</v>
      </c>
      <c r="AL4248" s="16">
        <f t="shared" si="960"/>
        <v>3000</v>
      </c>
      <c r="AM4248" s="16">
        <v>61200.000000000007</v>
      </c>
      <c r="AN4248" s="16">
        <f t="shared" si="961"/>
        <v>170220</v>
      </c>
      <c r="AO4248" s="12" t="s">
        <v>1486</v>
      </c>
      <c r="AP4248" s="16">
        <v>0.6</v>
      </c>
      <c r="AQ4248" s="16" t="s">
        <v>204</v>
      </c>
      <c r="AR4248" s="16" t="s">
        <v>5146</v>
      </c>
      <c r="AS4248" s="16" t="s">
        <v>5147</v>
      </c>
      <c r="AT4248" s="16" t="s">
        <v>5148</v>
      </c>
      <c r="BC4248" s="16">
        <v>0.6</v>
      </c>
      <c r="BD4248" s="16">
        <f t="shared" si="962"/>
        <v>2.1</v>
      </c>
      <c r="BE4248" s="16">
        <f t="shared" si="963"/>
        <v>1063.875</v>
      </c>
      <c r="BG4248" s="16">
        <f t="shared" si="964"/>
        <v>720</v>
      </c>
      <c r="BH4248" s="16">
        <f t="shared" si="965"/>
        <v>384</v>
      </c>
      <c r="BI4248" s="16">
        <f t="shared" si="966"/>
        <v>4.8</v>
      </c>
    </row>
    <row r="4249" spans="1:61" x14ac:dyDescent="0.35">
      <c r="A4249">
        <v>4248</v>
      </c>
      <c r="B4249" t="s">
        <v>360</v>
      </c>
      <c r="C4249" t="s">
        <v>6054</v>
      </c>
      <c r="D4249" s="15" t="s">
        <v>4773</v>
      </c>
      <c r="E4249" s="12" t="s">
        <v>98</v>
      </c>
      <c r="G4249" s="12" t="s">
        <v>1453</v>
      </c>
      <c r="H4249" s="12" t="s">
        <v>91</v>
      </c>
      <c r="I4249" s="12" t="s">
        <v>363</v>
      </c>
      <c r="J4249" s="12" t="s">
        <v>5454</v>
      </c>
      <c r="K4249" s="12" t="s">
        <v>5454</v>
      </c>
      <c r="N4249" s="16" t="s">
        <v>206</v>
      </c>
      <c r="O4249" s="16" t="s">
        <v>5155</v>
      </c>
      <c r="P4249" s="12" t="s">
        <v>482</v>
      </c>
      <c r="Q4249" s="16">
        <v>2023</v>
      </c>
      <c r="R4249" s="16">
        <v>0.2</v>
      </c>
      <c r="T4249" s="16">
        <v>0</v>
      </c>
      <c r="U4249" s="16" t="s">
        <v>2166</v>
      </c>
      <c r="V4249" s="12" t="s">
        <v>204</v>
      </c>
      <c r="W4249" s="12" t="s">
        <v>204</v>
      </c>
      <c r="X4249" s="16">
        <v>1</v>
      </c>
      <c r="Z4249" s="16">
        <v>0.2</v>
      </c>
      <c r="AA4249" s="16">
        <v>24</v>
      </c>
      <c r="AB4249" s="16" t="s">
        <v>2114</v>
      </c>
      <c r="AC4249" s="16" t="s">
        <v>5145</v>
      </c>
      <c r="AD4249" s="16">
        <v>8400</v>
      </c>
      <c r="AE4249" s="16">
        <v>70</v>
      </c>
      <c r="AF4249" s="16">
        <v>26250</v>
      </c>
      <c r="AG4249" s="16">
        <v>20</v>
      </c>
      <c r="AH4249" s="12">
        <v>6520</v>
      </c>
      <c r="AI4249" s="16">
        <f t="shared" si="957"/>
        <v>1.2000000000000002</v>
      </c>
      <c r="AJ4249" s="16">
        <f t="shared" si="958"/>
        <v>690</v>
      </c>
      <c r="AK4249" s="16">
        <f t="shared" si="959"/>
        <v>100</v>
      </c>
      <c r="AL4249" s="16">
        <f t="shared" si="960"/>
        <v>1000</v>
      </c>
      <c r="AM4249" s="16">
        <v>61200.000000000007</v>
      </c>
      <c r="AN4249" s="16">
        <f t="shared" si="961"/>
        <v>97540</v>
      </c>
      <c r="AO4249" s="12" t="s">
        <v>1486</v>
      </c>
      <c r="AP4249" s="16">
        <v>0.2</v>
      </c>
      <c r="AQ4249" s="16" t="s">
        <v>204</v>
      </c>
      <c r="AR4249" s="16" t="s">
        <v>5146</v>
      </c>
      <c r="AS4249" s="16" t="s">
        <v>5147</v>
      </c>
      <c r="AT4249" s="16" t="s">
        <v>5148</v>
      </c>
      <c r="BC4249" s="16">
        <v>0.2</v>
      </c>
      <c r="BD4249" s="16">
        <f t="shared" si="962"/>
        <v>0.70000000000000007</v>
      </c>
      <c r="BE4249" s="16">
        <f t="shared" si="963"/>
        <v>609.625</v>
      </c>
      <c r="BG4249" s="16">
        <f t="shared" si="964"/>
        <v>240</v>
      </c>
      <c r="BH4249" s="16">
        <f t="shared" si="965"/>
        <v>128</v>
      </c>
      <c r="BI4249" s="16">
        <f t="shared" si="966"/>
        <v>1.6</v>
      </c>
    </row>
    <row r="4250" spans="1:61" x14ac:dyDescent="0.35">
      <c r="A4250">
        <v>4249</v>
      </c>
      <c r="B4250" t="s">
        <v>360</v>
      </c>
      <c r="C4250" t="s">
        <v>6055</v>
      </c>
      <c r="D4250" s="15" t="s">
        <v>4774</v>
      </c>
      <c r="E4250" s="12" t="s">
        <v>98</v>
      </c>
      <c r="G4250" s="12" t="s">
        <v>1453</v>
      </c>
      <c r="H4250" s="12" t="s">
        <v>91</v>
      </c>
      <c r="I4250" s="12" t="s">
        <v>363</v>
      </c>
      <c r="J4250" s="12" t="s">
        <v>5454</v>
      </c>
      <c r="K4250" s="12" t="s">
        <v>5454</v>
      </c>
      <c r="N4250" s="16" t="s">
        <v>206</v>
      </c>
      <c r="O4250" s="16" t="s">
        <v>5155</v>
      </c>
      <c r="P4250" s="12" t="s">
        <v>482</v>
      </c>
      <c r="Q4250" s="16">
        <v>2023</v>
      </c>
      <c r="R4250" s="16">
        <v>0.3</v>
      </c>
      <c r="T4250" s="16">
        <v>0</v>
      </c>
      <c r="U4250" s="16" t="s">
        <v>2166</v>
      </c>
      <c r="V4250" s="12" t="s">
        <v>204</v>
      </c>
      <c r="W4250" s="12" t="s">
        <v>204</v>
      </c>
      <c r="X4250" s="16">
        <v>1</v>
      </c>
      <c r="Z4250" s="16">
        <v>0.3</v>
      </c>
      <c r="AA4250" s="16">
        <v>36</v>
      </c>
      <c r="AB4250" s="16" t="s">
        <v>2114</v>
      </c>
      <c r="AC4250" s="16" t="s">
        <v>5145</v>
      </c>
      <c r="AD4250" s="16">
        <v>12600</v>
      </c>
      <c r="AE4250" s="16">
        <v>105</v>
      </c>
      <c r="AF4250" s="16">
        <v>39375</v>
      </c>
      <c r="AG4250" s="16">
        <v>30</v>
      </c>
      <c r="AH4250" s="12">
        <v>9780</v>
      </c>
      <c r="AI4250" s="16">
        <f t="shared" si="957"/>
        <v>1.7999999999999998</v>
      </c>
      <c r="AJ4250" s="16">
        <f t="shared" si="958"/>
        <v>1035</v>
      </c>
      <c r="AK4250" s="16">
        <f t="shared" si="959"/>
        <v>150</v>
      </c>
      <c r="AL4250" s="16">
        <f t="shared" si="960"/>
        <v>1500</v>
      </c>
      <c r="AM4250" s="16">
        <v>61200.000000000007</v>
      </c>
      <c r="AN4250" s="16">
        <f t="shared" si="961"/>
        <v>115710</v>
      </c>
      <c r="AO4250" s="12" t="s">
        <v>1486</v>
      </c>
      <c r="AP4250" s="16">
        <v>0.3</v>
      </c>
      <c r="AQ4250" s="16" t="s">
        <v>204</v>
      </c>
      <c r="AR4250" s="16" t="s">
        <v>5146</v>
      </c>
      <c r="AS4250" s="16" t="s">
        <v>5147</v>
      </c>
      <c r="AT4250" s="16" t="s">
        <v>5148</v>
      </c>
      <c r="BC4250" s="16">
        <v>0.3</v>
      </c>
      <c r="BD4250" s="16">
        <f t="shared" si="962"/>
        <v>1.05</v>
      </c>
      <c r="BE4250" s="16">
        <f t="shared" si="963"/>
        <v>723.1875</v>
      </c>
      <c r="BG4250" s="16">
        <f t="shared" si="964"/>
        <v>360</v>
      </c>
      <c r="BH4250" s="16">
        <f t="shared" si="965"/>
        <v>192</v>
      </c>
      <c r="BI4250" s="16">
        <f t="shared" si="966"/>
        <v>2.4</v>
      </c>
    </row>
    <row r="4251" spans="1:61" x14ac:dyDescent="0.35">
      <c r="A4251">
        <v>4250</v>
      </c>
      <c r="B4251" t="s">
        <v>360</v>
      </c>
      <c r="C4251" t="s">
        <v>6056</v>
      </c>
      <c r="D4251" s="15" t="s">
        <v>4775</v>
      </c>
      <c r="E4251" s="12" t="s">
        <v>93</v>
      </c>
      <c r="G4251" s="12" t="s">
        <v>1453</v>
      </c>
      <c r="H4251" s="12" t="s">
        <v>91</v>
      </c>
      <c r="I4251" s="12" t="s">
        <v>363</v>
      </c>
      <c r="J4251" s="12" t="s">
        <v>5454</v>
      </c>
      <c r="K4251" s="12" t="s">
        <v>5454</v>
      </c>
      <c r="N4251" s="16" t="s">
        <v>206</v>
      </c>
      <c r="O4251" s="16" t="s">
        <v>5155</v>
      </c>
      <c r="P4251" s="12" t="s">
        <v>482</v>
      </c>
      <c r="Q4251" s="16">
        <v>2023</v>
      </c>
      <c r="R4251" s="16">
        <v>0.3</v>
      </c>
      <c r="T4251" s="16">
        <v>0</v>
      </c>
      <c r="U4251" s="16" t="s">
        <v>2166</v>
      </c>
      <c r="V4251" s="12" t="s">
        <v>204</v>
      </c>
      <c r="W4251" s="12" t="s">
        <v>204</v>
      </c>
      <c r="X4251" s="16">
        <v>1</v>
      </c>
      <c r="Z4251" s="16">
        <v>0.3</v>
      </c>
      <c r="AA4251" s="16">
        <v>36</v>
      </c>
      <c r="AB4251" s="16" t="s">
        <v>2114</v>
      </c>
      <c r="AC4251" s="16" t="s">
        <v>5145</v>
      </c>
      <c r="AD4251" s="16">
        <v>12600</v>
      </c>
      <c r="AE4251" s="16">
        <v>105</v>
      </c>
      <c r="AF4251" s="16">
        <v>39375</v>
      </c>
      <c r="AG4251" s="16">
        <v>30</v>
      </c>
      <c r="AH4251" s="12">
        <v>9780</v>
      </c>
      <c r="AI4251" s="16">
        <f t="shared" si="957"/>
        <v>1.7999999999999998</v>
      </c>
      <c r="AJ4251" s="16">
        <f t="shared" si="958"/>
        <v>1035</v>
      </c>
      <c r="AK4251" s="16">
        <f t="shared" si="959"/>
        <v>150</v>
      </c>
      <c r="AL4251" s="16">
        <f t="shared" si="960"/>
        <v>1500</v>
      </c>
      <c r="AM4251" s="16">
        <v>61200.000000000007</v>
      </c>
      <c r="AN4251" s="16">
        <f t="shared" si="961"/>
        <v>115710</v>
      </c>
      <c r="AO4251" s="12" t="s">
        <v>1486</v>
      </c>
      <c r="AP4251" s="16">
        <v>0.3</v>
      </c>
      <c r="AQ4251" s="16" t="s">
        <v>204</v>
      </c>
      <c r="AR4251" s="16" t="s">
        <v>5146</v>
      </c>
      <c r="AS4251" s="16" t="s">
        <v>5147</v>
      </c>
      <c r="AT4251" s="16" t="s">
        <v>5148</v>
      </c>
      <c r="BC4251" s="16">
        <v>0.3</v>
      </c>
      <c r="BD4251" s="16">
        <f t="shared" si="962"/>
        <v>1.05</v>
      </c>
      <c r="BE4251" s="16">
        <f t="shared" si="963"/>
        <v>723.1875</v>
      </c>
      <c r="BG4251" s="16">
        <f t="shared" si="964"/>
        <v>360</v>
      </c>
      <c r="BH4251" s="16">
        <f t="shared" si="965"/>
        <v>192</v>
      </c>
      <c r="BI4251" s="16">
        <f t="shared" si="966"/>
        <v>2.4</v>
      </c>
    </row>
    <row r="4252" spans="1:61" x14ac:dyDescent="0.35">
      <c r="A4252">
        <v>4251</v>
      </c>
      <c r="B4252" t="s">
        <v>360</v>
      </c>
      <c r="C4252" t="s">
        <v>6057</v>
      </c>
      <c r="D4252" s="15" t="s">
        <v>4776</v>
      </c>
      <c r="E4252" s="12" t="s">
        <v>93</v>
      </c>
      <c r="G4252" s="12" t="s">
        <v>1453</v>
      </c>
      <c r="H4252" s="12" t="s">
        <v>91</v>
      </c>
      <c r="I4252" s="12" t="s">
        <v>363</v>
      </c>
      <c r="J4252" s="12" t="s">
        <v>5454</v>
      </c>
      <c r="K4252" s="12" t="s">
        <v>5454</v>
      </c>
      <c r="N4252" s="16" t="s">
        <v>206</v>
      </c>
      <c r="O4252" s="16" t="s">
        <v>5155</v>
      </c>
      <c r="P4252" s="12" t="s">
        <v>482</v>
      </c>
      <c r="Q4252" s="16">
        <v>2023</v>
      </c>
      <c r="R4252" s="16">
        <v>0.4</v>
      </c>
      <c r="T4252" s="16">
        <v>0</v>
      </c>
      <c r="U4252" s="16" t="s">
        <v>2166</v>
      </c>
      <c r="V4252" s="12" t="s">
        <v>204</v>
      </c>
      <c r="W4252" s="12" t="s">
        <v>204</v>
      </c>
      <c r="X4252" s="16">
        <v>1</v>
      </c>
      <c r="Z4252" s="16">
        <v>0.4</v>
      </c>
      <c r="AA4252" s="16">
        <v>48</v>
      </c>
      <c r="AB4252" s="16" t="s">
        <v>2114</v>
      </c>
      <c r="AC4252" s="16" t="s">
        <v>5145</v>
      </c>
      <c r="AD4252" s="16">
        <v>16800</v>
      </c>
      <c r="AE4252" s="16">
        <v>140</v>
      </c>
      <c r="AF4252" s="16">
        <v>52500</v>
      </c>
      <c r="AG4252" s="16">
        <v>40</v>
      </c>
      <c r="AH4252" s="12">
        <v>13040</v>
      </c>
      <c r="AI4252" s="16">
        <f t="shared" si="957"/>
        <v>2.4000000000000004</v>
      </c>
      <c r="AJ4252" s="16">
        <f t="shared" si="958"/>
        <v>1380</v>
      </c>
      <c r="AK4252" s="16">
        <f t="shared" si="959"/>
        <v>200</v>
      </c>
      <c r="AL4252" s="16">
        <f t="shared" si="960"/>
        <v>2000</v>
      </c>
      <c r="AM4252" s="16">
        <v>61200.000000000007</v>
      </c>
      <c r="AN4252" s="16">
        <f t="shared" si="961"/>
        <v>133880</v>
      </c>
      <c r="AO4252" s="12" t="s">
        <v>1486</v>
      </c>
      <c r="AP4252" s="16">
        <v>0.4</v>
      </c>
      <c r="AQ4252" s="16" t="s">
        <v>204</v>
      </c>
      <c r="AR4252" s="16" t="s">
        <v>5146</v>
      </c>
      <c r="AS4252" s="16" t="s">
        <v>5147</v>
      </c>
      <c r="AT4252" s="16" t="s">
        <v>5148</v>
      </c>
      <c r="BC4252" s="16">
        <v>0.4</v>
      </c>
      <c r="BD4252" s="16">
        <f t="shared" si="962"/>
        <v>1.4000000000000001</v>
      </c>
      <c r="BE4252" s="16">
        <f t="shared" si="963"/>
        <v>836.75</v>
      </c>
      <c r="BG4252" s="16">
        <f t="shared" si="964"/>
        <v>480</v>
      </c>
      <c r="BH4252" s="16">
        <f t="shared" si="965"/>
        <v>256</v>
      </c>
      <c r="BI4252" s="16">
        <f t="shared" si="966"/>
        <v>3.2</v>
      </c>
    </row>
    <row r="4253" spans="1:61" x14ac:dyDescent="0.35">
      <c r="A4253">
        <v>4252</v>
      </c>
      <c r="B4253" t="s">
        <v>360</v>
      </c>
      <c r="C4253" t="s">
        <v>6058</v>
      </c>
      <c r="D4253" s="15" t="s">
        <v>4777</v>
      </c>
      <c r="E4253" s="12" t="s">
        <v>98</v>
      </c>
      <c r="G4253" s="12" t="s">
        <v>1453</v>
      </c>
      <c r="H4253" s="12" t="s">
        <v>91</v>
      </c>
      <c r="I4253" s="12" t="s">
        <v>363</v>
      </c>
      <c r="J4253" s="12" t="s">
        <v>5454</v>
      </c>
      <c r="K4253" s="12" t="s">
        <v>5454</v>
      </c>
      <c r="N4253" s="16" t="s">
        <v>206</v>
      </c>
      <c r="O4253" s="16" t="s">
        <v>5155</v>
      </c>
      <c r="P4253" s="12" t="s">
        <v>482</v>
      </c>
      <c r="Q4253" s="16">
        <v>2023</v>
      </c>
      <c r="R4253" s="16">
        <v>0.5</v>
      </c>
      <c r="T4253" s="16">
        <v>0</v>
      </c>
      <c r="U4253" s="16" t="s">
        <v>2166</v>
      </c>
      <c r="V4253" s="12" t="s">
        <v>204</v>
      </c>
      <c r="W4253" s="12" t="s">
        <v>204</v>
      </c>
      <c r="X4253" s="16">
        <v>1</v>
      </c>
      <c r="Z4253" s="16">
        <v>0.5</v>
      </c>
      <c r="AA4253" s="16">
        <v>60</v>
      </c>
      <c r="AB4253" s="16" t="s">
        <v>2114</v>
      </c>
      <c r="AC4253" s="16" t="s">
        <v>5145</v>
      </c>
      <c r="AD4253" s="16">
        <v>21000</v>
      </c>
      <c r="AE4253" s="16">
        <v>175</v>
      </c>
      <c r="AF4253" s="16">
        <v>65625</v>
      </c>
      <c r="AG4253" s="16">
        <v>50</v>
      </c>
      <c r="AH4253" s="12">
        <v>16300</v>
      </c>
      <c r="AI4253" s="16">
        <f t="shared" si="957"/>
        <v>3</v>
      </c>
      <c r="AJ4253" s="16">
        <f t="shared" si="958"/>
        <v>1725</v>
      </c>
      <c r="AK4253" s="16">
        <f t="shared" si="959"/>
        <v>250</v>
      </c>
      <c r="AL4253" s="16">
        <f t="shared" si="960"/>
        <v>2500</v>
      </c>
      <c r="AM4253" s="16">
        <v>61200.000000000007</v>
      </c>
      <c r="AN4253" s="16">
        <f t="shared" si="961"/>
        <v>152050</v>
      </c>
      <c r="AO4253" s="12" t="s">
        <v>1486</v>
      </c>
      <c r="AP4253" s="16">
        <v>0.5</v>
      </c>
      <c r="AQ4253" s="16" t="s">
        <v>204</v>
      </c>
      <c r="AR4253" s="16" t="s">
        <v>5146</v>
      </c>
      <c r="AS4253" s="16" t="s">
        <v>5147</v>
      </c>
      <c r="AT4253" s="16" t="s">
        <v>5148</v>
      </c>
      <c r="BC4253" s="16">
        <v>0.5</v>
      </c>
      <c r="BD4253" s="16">
        <f t="shared" si="962"/>
        <v>1.75</v>
      </c>
      <c r="BE4253" s="16">
        <f t="shared" si="963"/>
        <v>950.3125</v>
      </c>
      <c r="BG4253" s="16">
        <f t="shared" si="964"/>
        <v>600</v>
      </c>
      <c r="BH4253" s="16">
        <f t="shared" si="965"/>
        <v>320</v>
      </c>
      <c r="BI4253" s="16">
        <f t="shared" si="966"/>
        <v>4</v>
      </c>
    </row>
    <row r="4254" spans="1:61" x14ac:dyDescent="0.35">
      <c r="A4254">
        <v>4253</v>
      </c>
      <c r="B4254" t="s">
        <v>360</v>
      </c>
      <c r="C4254" t="s">
        <v>6059</v>
      </c>
      <c r="D4254" s="15" t="s">
        <v>4778</v>
      </c>
      <c r="E4254" s="12" t="s">
        <v>93</v>
      </c>
      <c r="G4254" s="12" t="s">
        <v>1453</v>
      </c>
      <c r="H4254" s="12" t="s">
        <v>91</v>
      </c>
      <c r="I4254" s="12" t="s">
        <v>363</v>
      </c>
      <c r="J4254" s="12" t="s">
        <v>5454</v>
      </c>
      <c r="K4254" s="12" t="s">
        <v>5454</v>
      </c>
      <c r="N4254" s="16" t="s">
        <v>206</v>
      </c>
      <c r="O4254" s="16" t="s">
        <v>5155</v>
      </c>
      <c r="P4254" s="12" t="s">
        <v>482</v>
      </c>
      <c r="Q4254" s="16">
        <v>2023</v>
      </c>
      <c r="R4254" s="16">
        <v>0.2</v>
      </c>
      <c r="T4254" s="16">
        <v>0</v>
      </c>
      <c r="U4254" s="16" t="s">
        <v>2166</v>
      </c>
      <c r="V4254" s="12" t="s">
        <v>204</v>
      </c>
      <c r="W4254" s="12" t="s">
        <v>204</v>
      </c>
      <c r="X4254" s="16">
        <v>1</v>
      </c>
      <c r="Z4254" s="16">
        <v>0.2</v>
      </c>
      <c r="AA4254" s="16">
        <v>24</v>
      </c>
      <c r="AB4254" s="16" t="s">
        <v>2114</v>
      </c>
      <c r="AC4254" s="16" t="s">
        <v>5145</v>
      </c>
      <c r="AD4254" s="16">
        <v>8400</v>
      </c>
      <c r="AE4254" s="16">
        <v>70</v>
      </c>
      <c r="AF4254" s="16">
        <v>26250</v>
      </c>
      <c r="AG4254" s="16">
        <v>20</v>
      </c>
      <c r="AH4254" s="12">
        <v>6520</v>
      </c>
      <c r="AI4254" s="16">
        <f t="shared" si="957"/>
        <v>1.2000000000000002</v>
      </c>
      <c r="AJ4254" s="16">
        <f t="shared" si="958"/>
        <v>690</v>
      </c>
      <c r="AK4254" s="16">
        <f t="shared" si="959"/>
        <v>100</v>
      </c>
      <c r="AL4254" s="16">
        <f t="shared" si="960"/>
        <v>1000</v>
      </c>
      <c r="AM4254" s="16">
        <v>61200.000000000007</v>
      </c>
      <c r="AN4254" s="16">
        <f t="shared" si="961"/>
        <v>97540</v>
      </c>
      <c r="AO4254" s="12" t="s">
        <v>1486</v>
      </c>
      <c r="AP4254" s="16">
        <v>0.2</v>
      </c>
      <c r="AQ4254" s="16" t="s">
        <v>204</v>
      </c>
      <c r="AR4254" s="16" t="s">
        <v>5146</v>
      </c>
      <c r="AS4254" s="16" t="s">
        <v>5147</v>
      </c>
      <c r="AT4254" s="16" t="s">
        <v>5148</v>
      </c>
      <c r="BC4254" s="16">
        <v>0.2</v>
      </c>
      <c r="BD4254" s="16">
        <f t="shared" si="962"/>
        <v>0.70000000000000007</v>
      </c>
      <c r="BE4254" s="16">
        <f t="shared" si="963"/>
        <v>609.625</v>
      </c>
      <c r="BG4254" s="16">
        <f t="shared" si="964"/>
        <v>240</v>
      </c>
      <c r="BH4254" s="16">
        <f t="shared" si="965"/>
        <v>128</v>
      </c>
      <c r="BI4254" s="16">
        <f t="shared" si="966"/>
        <v>1.6</v>
      </c>
    </row>
    <row r="4255" spans="1:61" x14ac:dyDescent="0.35">
      <c r="A4255">
        <v>4254</v>
      </c>
      <c r="B4255" t="s">
        <v>360</v>
      </c>
      <c r="C4255" t="s">
        <v>6060</v>
      </c>
      <c r="D4255" s="15" t="s">
        <v>4779</v>
      </c>
      <c r="E4255" s="12" t="s">
        <v>98</v>
      </c>
      <c r="G4255" s="12" t="s">
        <v>1453</v>
      </c>
      <c r="H4255" s="12" t="s">
        <v>91</v>
      </c>
      <c r="I4255" s="12" t="s">
        <v>363</v>
      </c>
      <c r="J4255" s="12" t="s">
        <v>5454</v>
      </c>
      <c r="K4255" s="12" t="s">
        <v>5454</v>
      </c>
      <c r="N4255" s="16" t="s">
        <v>206</v>
      </c>
      <c r="O4255" s="16" t="s">
        <v>5156</v>
      </c>
      <c r="P4255" s="12" t="s">
        <v>482</v>
      </c>
      <c r="Q4255" s="16">
        <v>2023</v>
      </c>
      <c r="R4255" s="16">
        <v>3.12</v>
      </c>
      <c r="T4255" s="16">
        <v>0</v>
      </c>
      <c r="U4255" s="16" t="s">
        <v>5157</v>
      </c>
      <c r="V4255" s="12" t="s">
        <v>204</v>
      </c>
      <c r="W4255" s="12" t="s">
        <v>204</v>
      </c>
      <c r="X4255" s="16">
        <v>1</v>
      </c>
      <c r="Z4255" s="16">
        <v>3.12</v>
      </c>
      <c r="AA4255" s="16">
        <v>374.40000000000003</v>
      </c>
      <c r="AB4255" s="16" t="s">
        <v>2114</v>
      </c>
      <c r="AC4255" s="16" t="s">
        <v>5145</v>
      </c>
      <c r="AD4255" s="16">
        <v>131040.00000000001</v>
      </c>
      <c r="AE4255" s="16">
        <v>1092</v>
      </c>
      <c r="AF4255" s="16">
        <v>409500</v>
      </c>
      <c r="AG4255" s="16">
        <v>312</v>
      </c>
      <c r="AH4255" s="12">
        <v>101712</v>
      </c>
      <c r="AI4255" s="16">
        <f t="shared" si="957"/>
        <v>18.72</v>
      </c>
      <c r="AJ4255" s="16">
        <f t="shared" si="958"/>
        <v>10764</v>
      </c>
      <c r="AK4255" s="16">
        <f t="shared" si="959"/>
        <v>1560</v>
      </c>
      <c r="AL4255" s="16">
        <f t="shared" si="960"/>
        <v>15600</v>
      </c>
      <c r="AM4255" s="16">
        <v>61200.000000000007</v>
      </c>
      <c r="AN4255" s="16">
        <f t="shared" si="961"/>
        <v>628104</v>
      </c>
      <c r="AO4255" s="12" t="s">
        <v>1486</v>
      </c>
      <c r="AP4255" s="16">
        <v>3.12</v>
      </c>
      <c r="AQ4255" s="16" t="s">
        <v>204</v>
      </c>
      <c r="AR4255" s="16" t="s">
        <v>5146</v>
      </c>
      <c r="AS4255" s="16" t="s">
        <v>5147</v>
      </c>
      <c r="AT4255" s="16" t="s">
        <v>5148</v>
      </c>
      <c r="BC4255" s="16">
        <v>3.12</v>
      </c>
      <c r="BD4255" s="16">
        <f t="shared" si="962"/>
        <v>10.92</v>
      </c>
      <c r="BE4255" s="16">
        <f t="shared" si="963"/>
        <v>3925.65</v>
      </c>
      <c r="BG4255" s="16">
        <f t="shared" si="964"/>
        <v>3744</v>
      </c>
      <c r="BH4255" s="16">
        <f t="shared" si="965"/>
        <v>1996.8000000000002</v>
      </c>
      <c r="BI4255" s="16">
        <f t="shared" si="966"/>
        <v>24.96</v>
      </c>
    </row>
    <row r="4256" spans="1:61" x14ac:dyDescent="0.35">
      <c r="A4256">
        <v>4255</v>
      </c>
      <c r="B4256" t="s">
        <v>360</v>
      </c>
      <c r="C4256" t="s">
        <v>6061</v>
      </c>
      <c r="D4256" s="15" t="s">
        <v>4780</v>
      </c>
      <c r="E4256" s="12" t="s">
        <v>98</v>
      </c>
      <c r="G4256" s="12" t="s">
        <v>1453</v>
      </c>
      <c r="H4256" s="12" t="s">
        <v>91</v>
      </c>
      <c r="I4256" s="12" t="s">
        <v>363</v>
      </c>
      <c r="J4256" s="12" t="s">
        <v>5454</v>
      </c>
      <c r="K4256" s="12" t="s">
        <v>5454</v>
      </c>
      <c r="N4256" s="16" t="s">
        <v>206</v>
      </c>
      <c r="O4256" s="16" t="s">
        <v>5156</v>
      </c>
      <c r="P4256" s="12" t="s">
        <v>482</v>
      </c>
      <c r="Q4256" s="16">
        <v>2023</v>
      </c>
      <c r="R4256" s="16">
        <v>2.81</v>
      </c>
      <c r="T4256" s="16">
        <v>0</v>
      </c>
      <c r="U4256" s="16" t="s">
        <v>5157</v>
      </c>
      <c r="V4256" s="12" t="s">
        <v>204</v>
      </c>
      <c r="W4256" s="12" t="s">
        <v>204</v>
      </c>
      <c r="X4256" s="16">
        <v>1</v>
      </c>
      <c r="Z4256" s="16">
        <v>2.81</v>
      </c>
      <c r="AA4256" s="16">
        <v>337.2</v>
      </c>
      <c r="AB4256" s="16" t="s">
        <v>2114</v>
      </c>
      <c r="AC4256" s="16" t="s">
        <v>5145</v>
      </c>
      <c r="AD4256" s="16">
        <v>118020</v>
      </c>
      <c r="AE4256" s="16">
        <v>983.5</v>
      </c>
      <c r="AF4256" s="16">
        <v>368812.5</v>
      </c>
      <c r="AG4256" s="16">
        <v>281</v>
      </c>
      <c r="AH4256" s="12">
        <v>91606</v>
      </c>
      <c r="AI4256" s="16">
        <f t="shared" si="957"/>
        <v>16.86</v>
      </c>
      <c r="AJ4256" s="16">
        <f t="shared" si="958"/>
        <v>9694.5</v>
      </c>
      <c r="AK4256" s="16">
        <f t="shared" si="959"/>
        <v>1405</v>
      </c>
      <c r="AL4256" s="16">
        <f t="shared" si="960"/>
        <v>14050</v>
      </c>
      <c r="AM4256" s="16">
        <v>61200.000000000007</v>
      </c>
      <c r="AN4256" s="16">
        <f t="shared" si="961"/>
        <v>571777</v>
      </c>
      <c r="AO4256" s="12" t="s">
        <v>1486</v>
      </c>
      <c r="AP4256" s="16">
        <v>2.81</v>
      </c>
      <c r="AQ4256" s="16" t="s">
        <v>204</v>
      </c>
      <c r="AR4256" s="16" t="s">
        <v>5146</v>
      </c>
      <c r="AS4256" s="16" t="s">
        <v>5147</v>
      </c>
      <c r="AT4256" s="16" t="s">
        <v>5148</v>
      </c>
      <c r="BC4256" s="16">
        <v>2.81</v>
      </c>
      <c r="BD4256" s="16">
        <f t="shared" si="962"/>
        <v>9.8350000000000009</v>
      </c>
      <c r="BE4256" s="16">
        <f t="shared" si="963"/>
        <v>3573.6062499999998</v>
      </c>
      <c r="BG4256" s="16">
        <f t="shared" si="964"/>
        <v>3372</v>
      </c>
      <c r="BH4256" s="16">
        <f t="shared" si="965"/>
        <v>1798.4</v>
      </c>
      <c r="BI4256" s="16">
        <f t="shared" si="966"/>
        <v>22.48</v>
      </c>
    </row>
    <row r="4257" spans="1:61" x14ac:dyDescent="0.35">
      <c r="A4257">
        <v>4256</v>
      </c>
      <c r="B4257" t="s">
        <v>360</v>
      </c>
      <c r="C4257" t="s">
        <v>6062</v>
      </c>
      <c r="D4257" s="15" t="s">
        <v>4781</v>
      </c>
      <c r="E4257" s="12" t="s">
        <v>98</v>
      </c>
      <c r="G4257" s="12" t="s">
        <v>1453</v>
      </c>
      <c r="H4257" s="12" t="s">
        <v>91</v>
      </c>
      <c r="I4257" s="12" t="s">
        <v>363</v>
      </c>
      <c r="J4257" s="12" t="s">
        <v>5454</v>
      </c>
      <c r="K4257" s="12" t="s">
        <v>5454</v>
      </c>
      <c r="N4257" s="16" t="s">
        <v>206</v>
      </c>
      <c r="O4257" s="16" t="s">
        <v>5156</v>
      </c>
      <c r="P4257" s="12" t="s">
        <v>482</v>
      </c>
      <c r="Q4257" s="16">
        <v>2023</v>
      </c>
      <c r="R4257" s="16">
        <v>1.1399999999999999</v>
      </c>
      <c r="T4257" s="16">
        <v>0</v>
      </c>
      <c r="U4257" s="16" t="s">
        <v>5157</v>
      </c>
      <c r="V4257" s="12" t="s">
        <v>204</v>
      </c>
      <c r="W4257" s="12" t="s">
        <v>204</v>
      </c>
      <c r="X4257" s="16">
        <v>1</v>
      </c>
      <c r="Z4257" s="16">
        <v>1.1399999999999999</v>
      </c>
      <c r="AA4257" s="16">
        <v>136.79999999999998</v>
      </c>
      <c r="AB4257" s="16" t="s">
        <v>2114</v>
      </c>
      <c r="AC4257" s="16" t="s">
        <v>5145</v>
      </c>
      <c r="AD4257" s="16">
        <v>47879.999999999993</v>
      </c>
      <c r="AE4257" s="16">
        <v>398.99999999999994</v>
      </c>
      <c r="AF4257" s="16">
        <v>149624.99999999997</v>
      </c>
      <c r="AG4257" s="16">
        <v>113.99999999999999</v>
      </c>
      <c r="AH4257" s="12">
        <v>37163.999999999993</v>
      </c>
      <c r="AI4257" s="16">
        <f t="shared" si="957"/>
        <v>6.84</v>
      </c>
      <c r="AJ4257" s="16">
        <f t="shared" si="958"/>
        <v>3932.9999999999995</v>
      </c>
      <c r="AK4257" s="16">
        <f t="shared" si="959"/>
        <v>570</v>
      </c>
      <c r="AL4257" s="16">
        <f t="shared" si="960"/>
        <v>5699.9999999999991</v>
      </c>
      <c r="AM4257" s="16">
        <v>61200.000000000007</v>
      </c>
      <c r="AN4257" s="16">
        <f t="shared" si="961"/>
        <v>268337.99999999994</v>
      </c>
      <c r="AO4257" s="12" t="s">
        <v>1486</v>
      </c>
      <c r="AP4257" s="16">
        <v>1.1399999999999999</v>
      </c>
      <c r="AQ4257" s="16" t="s">
        <v>204</v>
      </c>
      <c r="AR4257" s="16" t="s">
        <v>5146</v>
      </c>
      <c r="AS4257" s="16" t="s">
        <v>5147</v>
      </c>
      <c r="AT4257" s="16" t="s">
        <v>5148</v>
      </c>
      <c r="BC4257" s="16">
        <v>1.1399999999999999</v>
      </c>
      <c r="BD4257" s="16">
        <f t="shared" si="962"/>
        <v>3.9899999999999998</v>
      </c>
      <c r="BE4257" s="16">
        <f t="shared" si="963"/>
        <v>1677.1124999999997</v>
      </c>
      <c r="BG4257" s="16">
        <f t="shared" si="964"/>
        <v>1367.9999999999998</v>
      </c>
      <c r="BH4257" s="16">
        <f t="shared" si="965"/>
        <v>729.59999999999991</v>
      </c>
      <c r="BI4257" s="16">
        <f t="shared" si="966"/>
        <v>9.1199999999999992</v>
      </c>
    </row>
    <row r="4258" spans="1:61" x14ac:dyDescent="0.35">
      <c r="A4258">
        <v>4257</v>
      </c>
      <c r="B4258" t="s">
        <v>360</v>
      </c>
      <c r="C4258" t="s">
        <v>6063</v>
      </c>
      <c r="D4258" s="15" t="s">
        <v>4782</v>
      </c>
      <c r="E4258" s="12" t="s">
        <v>98</v>
      </c>
      <c r="G4258" s="12" t="s">
        <v>1453</v>
      </c>
      <c r="H4258" s="12" t="s">
        <v>91</v>
      </c>
      <c r="I4258" s="12" t="s">
        <v>363</v>
      </c>
      <c r="J4258" s="12" t="s">
        <v>5454</v>
      </c>
      <c r="K4258" s="12" t="s">
        <v>5454</v>
      </c>
      <c r="N4258" s="16" t="s">
        <v>206</v>
      </c>
      <c r="O4258" s="16" t="s">
        <v>5156</v>
      </c>
      <c r="P4258" s="12" t="s">
        <v>482</v>
      </c>
      <c r="Q4258" s="16">
        <v>2023</v>
      </c>
      <c r="R4258" s="16">
        <v>0.57999999999999996</v>
      </c>
      <c r="T4258" s="16">
        <v>0</v>
      </c>
      <c r="U4258" s="16" t="s">
        <v>5157</v>
      </c>
      <c r="V4258" s="12" t="s">
        <v>204</v>
      </c>
      <c r="W4258" s="12" t="s">
        <v>204</v>
      </c>
      <c r="X4258" s="16">
        <v>1</v>
      </c>
      <c r="Z4258" s="16">
        <v>0.57999999999999996</v>
      </c>
      <c r="AA4258" s="16">
        <v>69.599999999999994</v>
      </c>
      <c r="AB4258" s="16" t="s">
        <v>2114</v>
      </c>
      <c r="AC4258" s="16" t="s">
        <v>5145</v>
      </c>
      <c r="AD4258" s="16">
        <v>24359.999999999996</v>
      </c>
      <c r="AE4258" s="16">
        <v>203</v>
      </c>
      <c r="AF4258" s="16">
        <v>76125</v>
      </c>
      <c r="AG4258" s="16">
        <v>57.999999999999993</v>
      </c>
      <c r="AH4258" s="12">
        <v>18907.999999999996</v>
      </c>
      <c r="AI4258" s="16">
        <f t="shared" si="957"/>
        <v>3.4799999999999995</v>
      </c>
      <c r="AJ4258" s="16">
        <f t="shared" si="958"/>
        <v>2000.9999999999998</v>
      </c>
      <c r="AK4258" s="16">
        <f t="shared" si="959"/>
        <v>290</v>
      </c>
      <c r="AL4258" s="16">
        <f t="shared" si="960"/>
        <v>2900</v>
      </c>
      <c r="AM4258" s="16">
        <v>61200.000000000007</v>
      </c>
      <c r="AN4258" s="16">
        <f t="shared" si="961"/>
        <v>166586</v>
      </c>
      <c r="AO4258" s="12" t="s">
        <v>1486</v>
      </c>
      <c r="AP4258" s="16">
        <v>0.57999999999999996</v>
      </c>
      <c r="AQ4258" s="16" t="s">
        <v>204</v>
      </c>
      <c r="AR4258" s="16" t="s">
        <v>5146</v>
      </c>
      <c r="AS4258" s="16" t="s">
        <v>5147</v>
      </c>
      <c r="AT4258" s="16" t="s">
        <v>5148</v>
      </c>
      <c r="BC4258" s="16">
        <v>0.57999999999999996</v>
      </c>
      <c r="BD4258" s="16">
        <f t="shared" si="962"/>
        <v>2.0299999999999998</v>
      </c>
      <c r="BE4258" s="16">
        <f t="shared" si="963"/>
        <v>1041.1624999999999</v>
      </c>
      <c r="BG4258" s="16">
        <f t="shared" si="964"/>
        <v>696</v>
      </c>
      <c r="BH4258" s="16">
        <f t="shared" si="965"/>
        <v>371.2</v>
      </c>
      <c r="BI4258" s="16">
        <f t="shared" si="966"/>
        <v>4.6399999999999997</v>
      </c>
    </row>
    <row r="4259" spans="1:61" x14ac:dyDescent="0.35">
      <c r="A4259">
        <v>4258</v>
      </c>
      <c r="B4259" t="s">
        <v>360</v>
      </c>
      <c r="C4259" t="s">
        <v>6064</v>
      </c>
      <c r="D4259" s="15" t="s">
        <v>4783</v>
      </c>
      <c r="E4259" s="12" t="s">
        <v>93</v>
      </c>
      <c r="G4259" s="12" t="s">
        <v>1453</v>
      </c>
      <c r="H4259" s="12" t="s">
        <v>91</v>
      </c>
      <c r="I4259" s="12" t="s">
        <v>363</v>
      </c>
      <c r="J4259" s="12" t="s">
        <v>5454</v>
      </c>
      <c r="K4259" s="12" t="s">
        <v>5454</v>
      </c>
      <c r="N4259" s="16" t="s">
        <v>206</v>
      </c>
      <c r="O4259" s="16" t="s">
        <v>5156</v>
      </c>
      <c r="P4259" s="12" t="s">
        <v>482</v>
      </c>
      <c r="Q4259" s="16">
        <v>2023</v>
      </c>
      <c r="R4259" s="16">
        <v>1.84</v>
      </c>
      <c r="T4259" s="16">
        <v>0</v>
      </c>
      <c r="U4259" s="16" t="s">
        <v>5157</v>
      </c>
      <c r="V4259" s="12" t="s">
        <v>204</v>
      </c>
      <c r="W4259" s="12" t="s">
        <v>204</v>
      </c>
      <c r="X4259" s="16">
        <v>1</v>
      </c>
      <c r="Z4259" s="16">
        <v>1.84</v>
      </c>
      <c r="AA4259" s="16">
        <v>220.8</v>
      </c>
      <c r="AB4259" s="16" t="s">
        <v>2114</v>
      </c>
      <c r="AC4259" s="16" t="s">
        <v>5145</v>
      </c>
      <c r="AD4259" s="16">
        <v>77280</v>
      </c>
      <c r="AE4259" s="16">
        <v>644</v>
      </c>
      <c r="AF4259" s="16">
        <v>241500</v>
      </c>
      <c r="AG4259" s="16">
        <v>184</v>
      </c>
      <c r="AH4259" s="12">
        <v>59984</v>
      </c>
      <c r="AI4259" s="16">
        <f t="shared" si="957"/>
        <v>11.040000000000001</v>
      </c>
      <c r="AJ4259" s="16">
        <f t="shared" si="958"/>
        <v>6348</v>
      </c>
      <c r="AK4259" s="16">
        <f t="shared" si="959"/>
        <v>920</v>
      </c>
      <c r="AL4259" s="16">
        <f t="shared" si="960"/>
        <v>9200</v>
      </c>
      <c r="AM4259" s="16">
        <v>61200.000000000007</v>
      </c>
      <c r="AN4259" s="16">
        <f t="shared" si="961"/>
        <v>395528</v>
      </c>
      <c r="AO4259" s="12" t="s">
        <v>1486</v>
      </c>
      <c r="AP4259" s="16">
        <v>1.84</v>
      </c>
      <c r="AQ4259" s="16" t="s">
        <v>204</v>
      </c>
      <c r="AR4259" s="16" t="s">
        <v>5146</v>
      </c>
      <c r="AS4259" s="16" t="s">
        <v>5147</v>
      </c>
      <c r="AT4259" s="16" t="s">
        <v>5148</v>
      </c>
      <c r="BC4259" s="16">
        <v>1.84</v>
      </c>
      <c r="BD4259" s="16">
        <f t="shared" si="962"/>
        <v>6.44</v>
      </c>
      <c r="BE4259" s="16">
        <f t="shared" si="963"/>
        <v>2472.0500000000002</v>
      </c>
      <c r="BG4259" s="16">
        <f t="shared" si="964"/>
        <v>2208</v>
      </c>
      <c r="BH4259" s="16">
        <f t="shared" si="965"/>
        <v>1177.6000000000001</v>
      </c>
      <c r="BI4259" s="16">
        <f t="shared" si="966"/>
        <v>14.720000000000002</v>
      </c>
    </row>
    <row r="4260" spans="1:61" x14ac:dyDescent="0.35">
      <c r="A4260">
        <v>4259</v>
      </c>
      <c r="B4260" t="s">
        <v>360</v>
      </c>
      <c r="C4260" t="s">
        <v>6065</v>
      </c>
      <c r="D4260" s="15" t="s">
        <v>4784</v>
      </c>
      <c r="E4260" s="12" t="s">
        <v>98</v>
      </c>
      <c r="G4260" s="12" t="s">
        <v>1453</v>
      </c>
      <c r="H4260" s="12" t="s">
        <v>91</v>
      </c>
      <c r="I4260" s="12" t="s">
        <v>363</v>
      </c>
      <c r="J4260" s="12" t="s">
        <v>5454</v>
      </c>
      <c r="K4260" s="12" t="s">
        <v>5454</v>
      </c>
      <c r="N4260" s="16" t="s">
        <v>206</v>
      </c>
      <c r="O4260" s="16" t="s">
        <v>5158</v>
      </c>
      <c r="P4260" s="12" t="s">
        <v>482</v>
      </c>
      <c r="Q4260" s="16">
        <v>2023</v>
      </c>
      <c r="R4260" s="16">
        <v>0.46</v>
      </c>
      <c r="T4260" s="16">
        <v>0</v>
      </c>
      <c r="U4260" s="16" t="s">
        <v>5157</v>
      </c>
      <c r="V4260" s="12" t="s">
        <v>204</v>
      </c>
      <c r="W4260" s="12" t="s">
        <v>204</v>
      </c>
      <c r="X4260" s="16">
        <v>1</v>
      </c>
      <c r="Z4260" s="16">
        <v>0.46</v>
      </c>
      <c r="AA4260" s="16">
        <v>55.2</v>
      </c>
      <c r="AB4260" s="16" t="s">
        <v>2114</v>
      </c>
      <c r="AC4260" s="16" t="s">
        <v>5145</v>
      </c>
      <c r="AD4260" s="16">
        <v>19320</v>
      </c>
      <c r="AE4260" s="16">
        <v>161</v>
      </c>
      <c r="AF4260" s="16">
        <v>60375</v>
      </c>
      <c r="AG4260" s="16">
        <v>46</v>
      </c>
      <c r="AH4260" s="12">
        <v>14996</v>
      </c>
      <c r="AI4260" s="16">
        <f t="shared" si="957"/>
        <v>2.7600000000000002</v>
      </c>
      <c r="AJ4260" s="16">
        <f t="shared" si="958"/>
        <v>1587</v>
      </c>
      <c r="AK4260" s="16">
        <f t="shared" si="959"/>
        <v>230</v>
      </c>
      <c r="AL4260" s="16">
        <f t="shared" si="960"/>
        <v>2300</v>
      </c>
      <c r="AM4260" s="16">
        <v>61200.000000000007</v>
      </c>
      <c r="AN4260" s="16">
        <f t="shared" si="961"/>
        <v>144782</v>
      </c>
      <c r="AO4260" s="12" t="s">
        <v>1486</v>
      </c>
      <c r="AP4260" s="16">
        <v>0.46</v>
      </c>
      <c r="AQ4260" s="16" t="s">
        <v>204</v>
      </c>
      <c r="AR4260" s="16" t="s">
        <v>5146</v>
      </c>
      <c r="AS4260" s="16" t="s">
        <v>5147</v>
      </c>
      <c r="AT4260" s="16" t="s">
        <v>5148</v>
      </c>
      <c r="BC4260" s="16">
        <v>0.46</v>
      </c>
      <c r="BD4260" s="16">
        <f t="shared" si="962"/>
        <v>1.61</v>
      </c>
      <c r="BE4260" s="16">
        <f t="shared" si="963"/>
        <v>904.88750000000005</v>
      </c>
      <c r="BG4260" s="16">
        <f t="shared" si="964"/>
        <v>552</v>
      </c>
      <c r="BH4260" s="16">
        <f t="shared" si="965"/>
        <v>294.40000000000003</v>
      </c>
      <c r="BI4260" s="16">
        <f t="shared" si="966"/>
        <v>3.6800000000000006</v>
      </c>
    </row>
    <row r="4261" spans="1:61" x14ac:dyDescent="0.35">
      <c r="A4261">
        <v>4260</v>
      </c>
      <c r="B4261" t="s">
        <v>360</v>
      </c>
      <c r="C4261" t="s">
        <v>6066</v>
      </c>
      <c r="D4261" s="15" t="s">
        <v>4785</v>
      </c>
      <c r="E4261" s="12" t="s">
        <v>98</v>
      </c>
      <c r="G4261" s="12" t="s">
        <v>1453</v>
      </c>
      <c r="H4261" s="12" t="s">
        <v>91</v>
      </c>
      <c r="I4261" s="12" t="s">
        <v>363</v>
      </c>
      <c r="J4261" s="12" t="s">
        <v>5454</v>
      </c>
      <c r="K4261" s="12" t="s">
        <v>5454</v>
      </c>
      <c r="N4261" s="16" t="s">
        <v>206</v>
      </c>
      <c r="O4261" s="16" t="s">
        <v>5158</v>
      </c>
      <c r="P4261" s="12" t="s">
        <v>482</v>
      </c>
      <c r="Q4261" s="16">
        <v>2023</v>
      </c>
      <c r="R4261" s="16">
        <v>0.3</v>
      </c>
      <c r="T4261" s="16">
        <v>0</v>
      </c>
      <c r="U4261" s="16" t="s">
        <v>5157</v>
      </c>
      <c r="V4261" s="12" t="s">
        <v>204</v>
      </c>
      <c r="W4261" s="12" t="s">
        <v>204</v>
      </c>
      <c r="X4261" s="16">
        <v>1</v>
      </c>
      <c r="Z4261" s="16">
        <v>0.3</v>
      </c>
      <c r="AA4261" s="16">
        <v>36</v>
      </c>
      <c r="AB4261" s="16" t="s">
        <v>2114</v>
      </c>
      <c r="AC4261" s="16" t="s">
        <v>5145</v>
      </c>
      <c r="AD4261" s="16">
        <v>12600</v>
      </c>
      <c r="AE4261" s="16">
        <v>105</v>
      </c>
      <c r="AF4261" s="16">
        <v>39375</v>
      </c>
      <c r="AG4261" s="16">
        <v>30</v>
      </c>
      <c r="AH4261" s="12">
        <v>9780</v>
      </c>
      <c r="AI4261" s="16">
        <f t="shared" si="957"/>
        <v>1.7999999999999998</v>
      </c>
      <c r="AJ4261" s="16">
        <f t="shared" si="958"/>
        <v>1035</v>
      </c>
      <c r="AK4261" s="16">
        <f t="shared" si="959"/>
        <v>150</v>
      </c>
      <c r="AL4261" s="16">
        <f t="shared" si="960"/>
        <v>1500</v>
      </c>
      <c r="AM4261" s="16">
        <v>61200.000000000007</v>
      </c>
      <c r="AN4261" s="16">
        <f t="shared" si="961"/>
        <v>115710</v>
      </c>
      <c r="AO4261" s="12" t="s">
        <v>1486</v>
      </c>
      <c r="AP4261" s="16">
        <v>0.3</v>
      </c>
      <c r="AQ4261" s="16" t="s">
        <v>204</v>
      </c>
      <c r="AR4261" s="16" t="s">
        <v>5146</v>
      </c>
      <c r="AS4261" s="16" t="s">
        <v>5147</v>
      </c>
      <c r="AT4261" s="16" t="s">
        <v>5148</v>
      </c>
      <c r="BC4261" s="16">
        <v>0.3</v>
      </c>
      <c r="BD4261" s="16">
        <f t="shared" si="962"/>
        <v>1.05</v>
      </c>
      <c r="BE4261" s="16">
        <f t="shared" si="963"/>
        <v>723.1875</v>
      </c>
      <c r="BG4261" s="16">
        <f t="shared" si="964"/>
        <v>360</v>
      </c>
      <c r="BH4261" s="16">
        <f t="shared" si="965"/>
        <v>192</v>
      </c>
      <c r="BI4261" s="16">
        <f t="shared" si="966"/>
        <v>2.4</v>
      </c>
    </row>
    <row r="4262" spans="1:61" x14ac:dyDescent="0.35">
      <c r="A4262">
        <v>4261</v>
      </c>
      <c r="B4262" t="s">
        <v>360</v>
      </c>
      <c r="C4262" t="s">
        <v>6067</v>
      </c>
      <c r="D4262" s="15" t="s">
        <v>4786</v>
      </c>
      <c r="E4262" s="12" t="s">
        <v>98</v>
      </c>
      <c r="G4262" s="12" t="s">
        <v>1453</v>
      </c>
      <c r="H4262" s="12" t="s">
        <v>91</v>
      </c>
      <c r="I4262" s="12" t="s">
        <v>363</v>
      </c>
      <c r="J4262" s="12" t="s">
        <v>5454</v>
      </c>
      <c r="K4262" s="12" t="s">
        <v>5454</v>
      </c>
      <c r="N4262" s="16" t="s">
        <v>206</v>
      </c>
      <c r="O4262" s="16" t="s">
        <v>5149</v>
      </c>
      <c r="P4262" s="12" t="s">
        <v>482</v>
      </c>
      <c r="Q4262" s="16">
        <v>2023</v>
      </c>
      <c r="R4262" s="16">
        <v>4</v>
      </c>
      <c r="T4262" s="16">
        <v>0</v>
      </c>
      <c r="U4262" s="16" t="s">
        <v>5157</v>
      </c>
      <c r="V4262" s="12" t="s">
        <v>204</v>
      </c>
      <c r="W4262" s="12" t="s">
        <v>204</v>
      </c>
      <c r="X4262" s="16">
        <v>1</v>
      </c>
      <c r="Z4262" s="16">
        <v>4</v>
      </c>
      <c r="AA4262" s="16">
        <v>480</v>
      </c>
      <c r="AB4262" s="16" t="s">
        <v>2114</v>
      </c>
      <c r="AC4262" s="16" t="s">
        <v>5145</v>
      </c>
      <c r="AD4262" s="16">
        <v>168000</v>
      </c>
      <c r="AE4262" s="16">
        <v>1400</v>
      </c>
      <c r="AF4262" s="16">
        <v>525000</v>
      </c>
      <c r="AG4262" s="16">
        <v>400</v>
      </c>
      <c r="AH4262" s="12">
        <v>130400</v>
      </c>
      <c r="AI4262" s="16">
        <f t="shared" si="957"/>
        <v>24</v>
      </c>
      <c r="AJ4262" s="16">
        <f t="shared" si="958"/>
        <v>13800</v>
      </c>
      <c r="AK4262" s="16">
        <f t="shared" si="959"/>
        <v>2000</v>
      </c>
      <c r="AL4262" s="16">
        <f t="shared" si="960"/>
        <v>20000</v>
      </c>
      <c r="AM4262" s="16">
        <v>61200.000000000007</v>
      </c>
      <c r="AN4262" s="16">
        <f t="shared" si="961"/>
        <v>788000</v>
      </c>
      <c r="AO4262" s="12" t="s">
        <v>1486</v>
      </c>
      <c r="AP4262" s="16">
        <v>4</v>
      </c>
      <c r="AQ4262" s="16" t="s">
        <v>204</v>
      </c>
      <c r="AR4262" s="16" t="s">
        <v>5146</v>
      </c>
      <c r="AS4262" s="16" t="s">
        <v>5147</v>
      </c>
      <c r="AT4262" s="16" t="s">
        <v>5148</v>
      </c>
      <c r="BC4262" s="16">
        <v>4</v>
      </c>
      <c r="BD4262" s="16">
        <f t="shared" si="962"/>
        <v>14</v>
      </c>
      <c r="BE4262" s="16">
        <f t="shared" si="963"/>
        <v>4925</v>
      </c>
      <c r="BG4262" s="16">
        <f t="shared" si="964"/>
        <v>4800</v>
      </c>
      <c r="BH4262" s="16">
        <f t="shared" si="965"/>
        <v>2560</v>
      </c>
      <c r="BI4262" s="16">
        <f t="shared" si="966"/>
        <v>32</v>
      </c>
    </row>
    <row r="4263" spans="1:61" x14ac:dyDescent="0.35">
      <c r="A4263">
        <v>4262</v>
      </c>
      <c r="B4263" t="s">
        <v>360</v>
      </c>
      <c r="C4263" t="s">
        <v>6068</v>
      </c>
      <c r="D4263" s="15" t="s">
        <v>4663</v>
      </c>
      <c r="E4263" s="12" t="s">
        <v>98</v>
      </c>
      <c r="G4263" s="12" t="s">
        <v>1453</v>
      </c>
      <c r="H4263" s="12" t="s">
        <v>91</v>
      </c>
      <c r="I4263" s="12" t="s">
        <v>363</v>
      </c>
      <c r="J4263" s="12" t="s">
        <v>5454</v>
      </c>
      <c r="K4263" s="12" t="s">
        <v>5454</v>
      </c>
      <c r="N4263" s="16" t="s">
        <v>206</v>
      </c>
      <c r="O4263" s="16" t="s">
        <v>5156</v>
      </c>
      <c r="P4263" s="12" t="s">
        <v>482</v>
      </c>
      <c r="Q4263" s="16">
        <v>2023</v>
      </c>
      <c r="R4263" s="16">
        <v>1.03</v>
      </c>
      <c r="T4263" s="16">
        <v>0</v>
      </c>
      <c r="U4263" s="16" t="s">
        <v>5157</v>
      </c>
      <c r="V4263" s="12" t="s">
        <v>204</v>
      </c>
      <c r="W4263" s="12" t="s">
        <v>204</v>
      </c>
      <c r="X4263" s="16">
        <v>1</v>
      </c>
      <c r="Z4263" s="16">
        <v>1.03</v>
      </c>
      <c r="AA4263" s="16">
        <v>123.60000000000001</v>
      </c>
      <c r="AB4263" s="16" t="s">
        <v>2114</v>
      </c>
      <c r="AC4263" s="16" t="s">
        <v>5145</v>
      </c>
      <c r="AD4263" s="16">
        <v>43260</v>
      </c>
      <c r="AE4263" s="16">
        <v>360.5</v>
      </c>
      <c r="AF4263" s="16">
        <v>135187.5</v>
      </c>
      <c r="AG4263" s="16">
        <v>103</v>
      </c>
      <c r="AH4263" s="12">
        <v>33578</v>
      </c>
      <c r="AI4263" s="16">
        <f t="shared" si="957"/>
        <v>6.18</v>
      </c>
      <c r="AJ4263" s="16">
        <f t="shared" si="958"/>
        <v>3553.5</v>
      </c>
      <c r="AK4263" s="16">
        <f t="shared" si="959"/>
        <v>515</v>
      </c>
      <c r="AL4263" s="16">
        <f t="shared" si="960"/>
        <v>5150</v>
      </c>
      <c r="AM4263" s="16">
        <v>61200.000000000007</v>
      </c>
      <c r="AN4263" s="16">
        <f t="shared" si="961"/>
        <v>248351</v>
      </c>
      <c r="AO4263" s="12" t="s">
        <v>1486</v>
      </c>
      <c r="AP4263" s="16">
        <v>1.03</v>
      </c>
      <c r="AQ4263" s="16" t="s">
        <v>204</v>
      </c>
      <c r="AR4263" s="16" t="s">
        <v>5146</v>
      </c>
      <c r="AS4263" s="16" t="s">
        <v>5147</v>
      </c>
      <c r="AT4263" s="16" t="s">
        <v>5148</v>
      </c>
      <c r="BC4263" s="16">
        <v>1.03</v>
      </c>
      <c r="BD4263" s="16">
        <f t="shared" si="962"/>
        <v>3.605</v>
      </c>
      <c r="BE4263" s="16">
        <f t="shared" si="963"/>
        <v>1552.1937499999999</v>
      </c>
      <c r="BG4263" s="16">
        <f t="shared" si="964"/>
        <v>1236</v>
      </c>
      <c r="BH4263" s="16">
        <f t="shared" si="965"/>
        <v>659.2</v>
      </c>
      <c r="BI4263" s="16">
        <f t="shared" si="966"/>
        <v>8.24</v>
      </c>
    </row>
    <row r="4264" spans="1:61" x14ac:dyDescent="0.35">
      <c r="A4264">
        <v>4263</v>
      </c>
      <c r="B4264" t="s">
        <v>360</v>
      </c>
      <c r="C4264" t="s">
        <v>6069</v>
      </c>
      <c r="D4264" s="15" t="s">
        <v>4787</v>
      </c>
      <c r="E4264" s="12" t="s">
        <v>93</v>
      </c>
      <c r="G4264" s="12" t="s">
        <v>1453</v>
      </c>
      <c r="H4264" s="12" t="s">
        <v>91</v>
      </c>
      <c r="I4264" s="12" t="s">
        <v>363</v>
      </c>
      <c r="J4264" s="12" t="s">
        <v>5454</v>
      </c>
      <c r="K4264" s="12" t="s">
        <v>5454</v>
      </c>
      <c r="N4264" s="16" t="s">
        <v>206</v>
      </c>
      <c r="O4264" s="16" t="s">
        <v>5156</v>
      </c>
      <c r="P4264" s="12" t="s">
        <v>482</v>
      </c>
      <c r="Q4264" s="16">
        <v>2023</v>
      </c>
      <c r="R4264" s="16">
        <v>0.3</v>
      </c>
      <c r="T4264" s="16">
        <v>0</v>
      </c>
      <c r="U4264" s="16" t="s">
        <v>5157</v>
      </c>
      <c r="V4264" s="12" t="s">
        <v>204</v>
      </c>
      <c r="W4264" s="12" t="s">
        <v>204</v>
      </c>
      <c r="X4264" s="16">
        <v>1</v>
      </c>
      <c r="Z4264" s="16">
        <v>0.3</v>
      </c>
      <c r="AA4264" s="16">
        <v>36</v>
      </c>
      <c r="AB4264" s="16" t="s">
        <v>2114</v>
      </c>
      <c r="AC4264" s="16" t="s">
        <v>5145</v>
      </c>
      <c r="AD4264" s="16">
        <v>12600</v>
      </c>
      <c r="AE4264" s="16">
        <v>105</v>
      </c>
      <c r="AF4264" s="16">
        <v>39375</v>
      </c>
      <c r="AG4264" s="16">
        <v>30</v>
      </c>
      <c r="AH4264" s="12">
        <v>9780</v>
      </c>
      <c r="AI4264" s="16">
        <f t="shared" si="957"/>
        <v>1.7999999999999998</v>
      </c>
      <c r="AJ4264" s="16">
        <f t="shared" si="958"/>
        <v>1035</v>
      </c>
      <c r="AK4264" s="16">
        <f t="shared" si="959"/>
        <v>150</v>
      </c>
      <c r="AL4264" s="16">
        <f t="shared" si="960"/>
        <v>1500</v>
      </c>
      <c r="AM4264" s="16">
        <v>61200.000000000007</v>
      </c>
      <c r="AN4264" s="16">
        <f t="shared" si="961"/>
        <v>115710</v>
      </c>
      <c r="AO4264" s="12" t="s">
        <v>1486</v>
      </c>
      <c r="AP4264" s="16">
        <v>0.3</v>
      </c>
      <c r="AQ4264" s="16" t="s">
        <v>204</v>
      </c>
      <c r="AR4264" s="16" t="s">
        <v>5146</v>
      </c>
      <c r="AS4264" s="16" t="s">
        <v>5147</v>
      </c>
      <c r="AT4264" s="16" t="s">
        <v>5148</v>
      </c>
      <c r="BC4264" s="16">
        <v>0.3</v>
      </c>
      <c r="BD4264" s="16">
        <f t="shared" si="962"/>
        <v>1.05</v>
      </c>
      <c r="BE4264" s="16">
        <f t="shared" si="963"/>
        <v>723.1875</v>
      </c>
      <c r="BG4264" s="16">
        <f t="shared" si="964"/>
        <v>360</v>
      </c>
      <c r="BH4264" s="16">
        <f t="shared" si="965"/>
        <v>192</v>
      </c>
      <c r="BI4264" s="16">
        <f t="shared" si="966"/>
        <v>2.4</v>
      </c>
    </row>
    <row r="4265" spans="1:61" x14ac:dyDescent="0.35">
      <c r="A4265">
        <v>4264</v>
      </c>
      <c r="B4265" t="s">
        <v>360</v>
      </c>
      <c r="C4265" t="s">
        <v>6070</v>
      </c>
      <c r="D4265" s="15" t="s">
        <v>4788</v>
      </c>
      <c r="E4265" s="12" t="s">
        <v>98</v>
      </c>
      <c r="G4265" s="12" t="s">
        <v>1453</v>
      </c>
      <c r="H4265" s="12" t="s">
        <v>91</v>
      </c>
      <c r="I4265" s="12" t="s">
        <v>363</v>
      </c>
      <c r="J4265" s="12" t="s">
        <v>5454</v>
      </c>
      <c r="K4265" s="12" t="s">
        <v>5454</v>
      </c>
      <c r="N4265" s="16" t="s">
        <v>206</v>
      </c>
      <c r="O4265" s="16" t="s">
        <v>5156</v>
      </c>
      <c r="P4265" s="12" t="s">
        <v>482</v>
      </c>
      <c r="Q4265" s="16">
        <v>2023</v>
      </c>
      <c r="R4265" s="16">
        <v>3.08</v>
      </c>
      <c r="T4265" s="16">
        <v>0</v>
      </c>
      <c r="U4265" s="16" t="s">
        <v>5157</v>
      </c>
      <c r="V4265" s="12" t="s">
        <v>204</v>
      </c>
      <c r="W4265" s="12" t="s">
        <v>204</v>
      </c>
      <c r="X4265" s="16">
        <v>1</v>
      </c>
      <c r="Z4265" s="16">
        <v>3.08</v>
      </c>
      <c r="AA4265" s="16">
        <v>369.6</v>
      </c>
      <c r="AB4265" s="16" t="s">
        <v>2114</v>
      </c>
      <c r="AC4265" s="16" t="s">
        <v>5145</v>
      </c>
      <c r="AD4265" s="16">
        <v>129360.00000000001</v>
      </c>
      <c r="AE4265" s="16">
        <v>1078</v>
      </c>
      <c r="AF4265" s="16">
        <v>404250</v>
      </c>
      <c r="AG4265" s="16">
        <v>308</v>
      </c>
      <c r="AH4265" s="12">
        <v>100408</v>
      </c>
      <c r="AI4265" s="16">
        <f t="shared" si="957"/>
        <v>18.48</v>
      </c>
      <c r="AJ4265" s="16">
        <f t="shared" si="958"/>
        <v>10626</v>
      </c>
      <c r="AK4265" s="16">
        <f t="shared" si="959"/>
        <v>1540</v>
      </c>
      <c r="AL4265" s="16">
        <f t="shared" si="960"/>
        <v>15400</v>
      </c>
      <c r="AM4265" s="16">
        <v>61200.000000000007</v>
      </c>
      <c r="AN4265" s="16">
        <f t="shared" si="961"/>
        <v>620836</v>
      </c>
      <c r="AO4265" s="12" t="s">
        <v>1486</v>
      </c>
      <c r="AP4265" s="16">
        <v>3.08</v>
      </c>
      <c r="AQ4265" s="16" t="s">
        <v>204</v>
      </c>
      <c r="AR4265" s="16" t="s">
        <v>5146</v>
      </c>
      <c r="AS4265" s="16" t="s">
        <v>5147</v>
      </c>
      <c r="AT4265" s="16" t="s">
        <v>5148</v>
      </c>
      <c r="BC4265" s="16">
        <v>3.08</v>
      </c>
      <c r="BD4265" s="16">
        <f t="shared" si="962"/>
        <v>10.780000000000001</v>
      </c>
      <c r="BE4265" s="16">
        <f t="shared" si="963"/>
        <v>3880.2249999999999</v>
      </c>
      <c r="BG4265" s="16">
        <f t="shared" si="964"/>
        <v>3696</v>
      </c>
      <c r="BH4265" s="16">
        <f t="shared" si="965"/>
        <v>1971.2</v>
      </c>
      <c r="BI4265" s="16">
        <f t="shared" si="966"/>
        <v>24.64</v>
      </c>
    </row>
    <row r="4266" spans="1:61" x14ac:dyDescent="0.35">
      <c r="A4266">
        <v>4265</v>
      </c>
      <c r="B4266" t="s">
        <v>360</v>
      </c>
      <c r="C4266" t="s">
        <v>6071</v>
      </c>
      <c r="D4266" s="15" t="s">
        <v>4789</v>
      </c>
      <c r="E4266" s="12" t="s">
        <v>98</v>
      </c>
      <c r="G4266" s="12" t="s">
        <v>1453</v>
      </c>
      <c r="H4266" s="12" t="s">
        <v>91</v>
      </c>
      <c r="I4266" s="12" t="s">
        <v>363</v>
      </c>
      <c r="J4266" s="12" t="s">
        <v>5454</v>
      </c>
      <c r="K4266" s="12" t="s">
        <v>5454</v>
      </c>
      <c r="N4266" s="16" t="s">
        <v>206</v>
      </c>
      <c r="O4266" s="16" t="s">
        <v>5156</v>
      </c>
      <c r="P4266" s="12" t="s">
        <v>482</v>
      </c>
      <c r="Q4266" s="16">
        <v>2023</v>
      </c>
      <c r="R4266" s="16">
        <v>0.71</v>
      </c>
      <c r="T4266" s="16">
        <v>0</v>
      </c>
      <c r="U4266" s="16" t="s">
        <v>5157</v>
      </c>
      <c r="V4266" s="12" t="s">
        <v>204</v>
      </c>
      <c r="W4266" s="12" t="s">
        <v>204</v>
      </c>
      <c r="X4266" s="16">
        <v>1</v>
      </c>
      <c r="Z4266" s="16">
        <v>0.71</v>
      </c>
      <c r="AA4266" s="16">
        <v>85.199999999999989</v>
      </c>
      <c r="AB4266" s="16" t="s">
        <v>2114</v>
      </c>
      <c r="AC4266" s="16" t="s">
        <v>5145</v>
      </c>
      <c r="AD4266" s="16">
        <v>29819.999999999996</v>
      </c>
      <c r="AE4266" s="16">
        <v>248.5</v>
      </c>
      <c r="AF4266" s="16">
        <v>93187.5</v>
      </c>
      <c r="AG4266" s="16">
        <v>71</v>
      </c>
      <c r="AH4266" s="12">
        <v>23146</v>
      </c>
      <c r="AI4266" s="16">
        <f t="shared" si="957"/>
        <v>4.26</v>
      </c>
      <c r="AJ4266" s="16">
        <f t="shared" si="958"/>
        <v>2449.5</v>
      </c>
      <c r="AK4266" s="16">
        <f t="shared" si="959"/>
        <v>355</v>
      </c>
      <c r="AL4266" s="16">
        <f t="shared" si="960"/>
        <v>3550</v>
      </c>
      <c r="AM4266" s="16">
        <v>61200.000000000007</v>
      </c>
      <c r="AN4266" s="16">
        <f t="shared" si="961"/>
        <v>190207</v>
      </c>
      <c r="AO4266" s="12" t="s">
        <v>1486</v>
      </c>
      <c r="AP4266" s="16">
        <v>0.71</v>
      </c>
      <c r="AQ4266" s="16" t="s">
        <v>204</v>
      </c>
      <c r="AR4266" s="16" t="s">
        <v>5146</v>
      </c>
      <c r="AS4266" s="16" t="s">
        <v>5147</v>
      </c>
      <c r="AT4266" s="16" t="s">
        <v>5148</v>
      </c>
      <c r="BC4266" s="16">
        <v>0.71</v>
      </c>
      <c r="BD4266" s="16">
        <f t="shared" si="962"/>
        <v>2.4849999999999999</v>
      </c>
      <c r="BE4266" s="16">
        <f t="shared" si="963"/>
        <v>1188.79375</v>
      </c>
      <c r="BG4266" s="16">
        <f t="shared" si="964"/>
        <v>852</v>
      </c>
      <c r="BH4266" s="16">
        <f t="shared" si="965"/>
        <v>454.4</v>
      </c>
      <c r="BI4266" s="16">
        <f t="shared" si="966"/>
        <v>5.68</v>
      </c>
    </row>
    <row r="4267" spans="1:61" x14ac:dyDescent="0.35">
      <c r="A4267">
        <v>4266</v>
      </c>
      <c r="B4267" t="s">
        <v>360</v>
      </c>
      <c r="C4267" t="s">
        <v>6072</v>
      </c>
      <c r="D4267" s="15" t="s">
        <v>4790</v>
      </c>
      <c r="E4267" s="12" t="s">
        <v>93</v>
      </c>
      <c r="G4267" s="12" t="s">
        <v>1453</v>
      </c>
      <c r="H4267" s="12" t="s">
        <v>91</v>
      </c>
      <c r="I4267" s="12" t="s">
        <v>363</v>
      </c>
      <c r="J4267" s="12" t="s">
        <v>5454</v>
      </c>
      <c r="K4267" s="12" t="s">
        <v>5454</v>
      </c>
      <c r="N4267" s="16" t="s">
        <v>206</v>
      </c>
      <c r="O4267" s="16" t="s">
        <v>5156</v>
      </c>
      <c r="P4267" s="12" t="s">
        <v>482</v>
      </c>
      <c r="Q4267" s="16">
        <v>2023</v>
      </c>
      <c r="R4267" s="16">
        <v>0.31</v>
      </c>
      <c r="T4267" s="16">
        <v>0</v>
      </c>
      <c r="U4267" s="16" t="s">
        <v>5157</v>
      </c>
      <c r="V4267" s="12" t="s">
        <v>204</v>
      </c>
      <c r="W4267" s="12" t="s">
        <v>204</v>
      </c>
      <c r="X4267" s="16">
        <v>1</v>
      </c>
      <c r="Z4267" s="16">
        <v>0.31</v>
      </c>
      <c r="AA4267" s="16">
        <v>37.200000000000003</v>
      </c>
      <c r="AB4267" s="16" t="s">
        <v>2114</v>
      </c>
      <c r="AC4267" s="16" t="s">
        <v>5145</v>
      </c>
      <c r="AD4267" s="16">
        <v>13020.000000000002</v>
      </c>
      <c r="AE4267" s="16">
        <v>108.5</v>
      </c>
      <c r="AF4267" s="16">
        <v>40687.5</v>
      </c>
      <c r="AG4267" s="16">
        <v>31</v>
      </c>
      <c r="AH4267" s="12">
        <v>10106</v>
      </c>
      <c r="AI4267" s="16">
        <f t="shared" si="957"/>
        <v>1.8599999999999999</v>
      </c>
      <c r="AJ4267" s="16">
        <f t="shared" si="958"/>
        <v>1069.5</v>
      </c>
      <c r="AK4267" s="16">
        <f t="shared" si="959"/>
        <v>155</v>
      </c>
      <c r="AL4267" s="16">
        <f t="shared" si="960"/>
        <v>1550</v>
      </c>
      <c r="AM4267" s="16">
        <v>61200.000000000007</v>
      </c>
      <c r="AN4267" s="16">
        <f t="shared" si="961"/>
        <v>117527</v>
      </c>
      <c r="AO4267" s="12" t="s">
        <v>1486</v>
      </c>
      <c r="AP4267" s="16">
        <v>0.31</v>
      </c>
      <c r="AQ4267" s="16" t="s">
        <v>204</v>
      </c>
      <c r="AR4267" s="16" t="s">
        <v>5146</v>
      </c>
      <c r="AS4267" s="16" t="s">
        <v>5147</v>
      </c>
      <c r="AT4267" s="16" t="s">
        <v>5148</v>
      </c>
      <c r="BC4267" s="16">
        <v>0.31</v>
      </c>
      <c r="BD4267" s="16">
        <f t="shared" si="962"/>
        <v>1.085</v>
      </c>
      <c r="BE4267" s="16">
        <f t="shared" si="963"/>
        <v>734.54375000000005</v>
      </c>
      <c r="BG4267" s="16">
        <f t="shared" si="964"/>
        <v>372</v>
      </c>
      <c r="BH4267" s="16">
        <f t="shared" si="965"/>
        <v>198.4</v>
      </c>
      <c r="BI4267" s="16">
        <f t="shared" si="966"/>
        <v>2.48</v>
      </c>
    </row>
    <row r="4268" spans="1:61" x14ac:dyDescent="0.35">
      <c r="A4268">
        <v>4267</v>
      </c>
      <c r="B4268" t="s">
        <v>360</v>
      </c>
      <c r="C4268" t="s">
        <v>6073</v>
      </c>
      <c r="D4268" s="15" t="s">
        <v>4791</v>
      </c>
      <c r="E4268" s="12" t="s">
        <v>98</v>
      </c>
      <c r="G4268" s="12" t="s">
        <v>1453</v>
      </c>
      <c r="H4268" s="12" t="s">
        <v>91</v>
      </c>
      <c r="I4268" s="12" t="s">
        <v>363</v>
      </c>
      <c r="J4268" s="12" t="s">
        <v>5454</v>
      </c>
      <c r="K4268" s="12" t="s">
        <v>5454</v>
      </c>
      <c r="N4268" s="16" t="s">
        <v>206</v>
      </c>
      <c r="O4268" s="16" t="s">
        <v>5156</v>
      </c>
      <c r="P4268" s="12" t="s">
        <v>482</v>
      </c>
      <c r="Q4268" s="16">
        <v>2023</v>
      </c>
      <c r="R4268" s="16">
        <v>1.05</v>
      </c>
      <c r="T4268" s="16">
        <v>0</v>
      </c>
      <c r="U4268" s="16" t="s">
        <v>5157</v>
      </c>
      <c r="V4268" s="12" t="s">
        <v>204</v>
      </c>
      <c r="W4268" s="12" t="s">
        <v>204</v>
      </c>
      <c r="X4268" s="16">
        <v>1</v>
      </c>
      <c r="Z4268" s="16">
        <v>1.05</v>
      </c>
      <c r="AA4268" s="16">
        <v>126</v>
      </c>
      <c r="AB4268" s="16" t="s">
        <v>2114</v>
      </c>
      <c r="AC4268" s="16" t="s">
        <v>5145</v>
      </c>
      <c r="AD4268" s="16">
        <v>44100</v>
      </c>
      <c r="AE4268" s="16">
        <v>367.5</v>
      </c>
      <c r="AF4268" s="16">
        <v>137812.5</v>
      </c>
      <c r="AG4268" s="16">
        <v>105</v>
      </c>
      <c r="AH4268" s="12">
        <v>34230</v>
      </c>
      <c r="AI4268" s="16">
        <f t="shared" si="957"/>
        <v>6.3000000000000007</v>
      </c>
      <c r="AJ4268" s="16">
        <f t="shared" si="958"/>
        <v>3622.5</v>
      </c>
      <c r="AK4268" s="16">
        <f t="shared" si="959"/>
        <v>525</v>
      </c>
      <c r="AL4268" s="16">
        <f t="shared" si="960"/>
        <v>5250</v>
      </c>
      <c r="AM4268" s="16">
        <v>61200.000000000007</v>
      </c>
      <c r="AN4268" s="16">
        <f t="shared" si="961"/>
        <v>251985</v>
      </c>
      <c r="AO4268" s="12" t="s">
        <v>1486</v>
      </c>
      <c r="AP4268" s="16">
        <v>1.05</v>
      </c>
      <c r="AQ4268" s="16" t="s">
        <v>204</v>
      </c>
      <c r="AR4268" s="16" t="s">
        <v>5146</v>
      </c>
      <c r="AS4268" s="16" t="s">
        <v>5147</v>
      </c>
      <c r="AT4268" s="16" t="s">
        <v>5148</v>
      </c>
      <c r="BC4268" s="16">
        <v>1.05</v>
      </c>
      <c r="BD4268" s="16">
        <f t="shared" si="962"/>
        <v>3.6750000000000003</v>
      </c>
      <c r="BE4268" s="16">
        <f t="shared" si="963"/>
        <v>1574.90625</v>
      </c>
      <c r="BG4268" s="16">
        <f t="shared" si="964"/>
        <v>1260</v>
      </c>
      <c r="BH4268" s="16">
        <f t="shared" si="965"/>
        <v>672</v>
      </c>
      <c r="BI4268" s="16">
        <f t="shared" si="966"/>
        <v>8.4</v>
      </c>
    </row>
    <row r="4269" spans="1:61" x14ac:dyDescent="0.35">
      <c r="A4269">
        <v>4268</v>
      </c>
      <c r="B4269" t="s">
        <v>360</v>
      </c>
      <c r="C4269" t="s">
        <v>6074</v>
      </c>
      <c r="D4269" s="15" t="s">
        <v>4792</v>
      </c>
      <c r="E4269" s="12" t="s">
        <v>98</v>
      </c>
      <c r="G4269" s="12" t="s">
        <v>1453</v>
      </c>
      <c r="H4269" s="12" t="s">
        <v>91</v>
      </c>
      <c r="I4269" s="12" t="s">
        <v>363</v>
      </c>
      <c r="J4269" s="12" t="s">
        <v>5454</v>
      </c>
      <c r="K4269" s="12" t="s">
        <v>5454</v>
      </c>
      <c r="N4269" s="16" t="s">
        <v>206</v>
      </c>
      <c r="O4269" s="16" t="s">
        <v>5156</v>
      </c>
      <c r="P4269" s="12" t="s">
        <v>482</v>
      </c>
      <c r="Q4269" s="16">
        <v>2023</v>
      </c>
      <c r="R4269" s="16">
        <v>1.53</v>
      </c>
      <c r="T4269" s="16">
        <v>0</v>
      </c>
      <c r="U4269" s="16" t="s">
        <v>5157</v>
      </c>
      <c r="V4269" s="12" t="s">
        <v>204</v>
      </c>
      <c r="W4269" s="12" t="s">
        <v>204</v>
      </c>
      <c r="X4269" s="16">
        <v>1</v>
      </c>
      <c r="Z4269" s="16">
        <v>1.53</v>
      </c>
      <c r="AA4269" s="16">
        <v>183.6</v>
      </c>
      <c r="AB4269" s="16" t="s">
        <v>2114</v>
      </c>
      <c r="AC4269" s="16" t="s">
        <v>5145</v>
      </c>
      <c r="AD4269" s="16">
        <v>64260</v>
      </c>
      <c r="AE4269" s="16">
        <v>535.5</v>
      </c>
      <c r="AF4269" s="16">
        <v>200812.5</v>
      </c>
      <c r="AG4269" s="16">
        <v>153</v>
      </c>
      <c r="AH4269" s="12">
        <v>49878</v>
      </c>
      <c r="AI4269" s="16">
        <f t="shared" si="957"/>
        <v>9.18</v>
      </c>
      <c r="AJ4269" s="16">
        <f t="shared" si="958"/>
        <v>5278.5</v>
      </c>
      <c r="AK4269" s="16">
        <f t="shared" si="959"/>
        <v>765</v>
      </c>
      <c r="AL4269" s="16">
        <f t="shared" si="960"/>
        <v>7650</v>
      </c>
      <c r="AM4269" s="16">
        <v>61200.000000000007</v>
      </c>
      <c r="AN4269" s="16">
        <f t="shared" si="961"/>
        <v>339201</v>
      </c>
      <c r="AO4269" s="12" t="s">
        <v>1486</v>
      </c>
      <c r="AP4269" s="16">
        <v>1.53</v>
      </c>
      <c r="AQ4269" s="16" t="s">
        <v>204</v>
      </c>
      <c r="AR4269" s="16" t="s">
        <v>5146</v>
      </c>
      <c r="AS4269" s="16" t="s">
        <v>5147</v>
      </c>
      <c r="AT4269" s="16" t="s">
        <v>5148</v>
      </c>
      <c r="BC4269" s="16">
        <v>1.53</v>
      </c>
      <c r="BD4269" s="16">
        <f t="shared" si="962"/>
        <v>5.3550000000000004</v>
      </c>
      <c r="BE4269" s="16">
        <f t="shared" si="963"/>
        <v>2120.0062499999999</v>
      </c>
      <c r="BG4269" s="16">
        <f t="shared" si="964"/>
        <v>1836</v>
      </c>
      <c r="BH4269" s="16">
        <f t="shared" si="965"/>
        <v>979.2</v>
      </c>
      <c r="BI4269" s="16">
        <f t="shared" si="966"/>
        <v>12.24</v>
      </c>
    </row>
    <row r="4270" spans="1:61" x14ac:dyDescent="0.35">
      <c r="A4270">
        <v>4269</v>
      </c>
      <c r="B4270" t="s">
        <v>360</v>
      </c>
      <c r="C4270" t="s">
        <v>6075</v>
      </c>
      <c r="D4270" s="15" t="s">
        <v>4793</v>
      </c>
      <c r="E4270" s="12" t="s">
        <v>98</v>
      </c>
      <c r="G4270" s="12" t="s">
        <v>1453</v>
      </c>
      <c r="H4270" s="12" t="s">
        <v>91</v>
      </c>
      <c r="I4270" s="12" t="s">
        <v>363</v>
      </c>
      <c r="J4270" s="12" t="s">
        <v>5454</v>
      </c>
      <c r="K4270" s="12" t="s">
        <v>5454</v>
      </c>
      <c r="N4270" s="16" t="s">
        <v>206</v>
      </c>
      <c r="O4270" s="16" t="s">
        <v>5156</v>
      </c>
      <c r="P4270" s="12" t="s">
        <v>482</v>
      </c>
      <c r="Q4270" s="16">
        <v>2023</v>
      </c>
      <c r="R4270" s="16">
        <v>1.28</v>
      </c>
      <c r="T4270" s="16">
        <v>0</v>
      </c>
      <c r="U4270" s="16" t="s">
        <v>5157</v>
      </c>
      <c r="V4270" s="12" t="s">
        <v>204</v>
      </c>
      <c r="W4270" s="12" t="s">
        <v>204</v>
      </c>
      <c r="X4270" s="16">
        <v>1</v>
      </c>
      <c r="Z4270" s="16">
        <v>1.28</v>
      </c>
      <c r="AA4270" s="16">
        <v>153.6</v>
      </c>
      <c r="AB4270" s="16" t="s">
        <v>2114</v>
      </c>
      <c r="AC4270" s="16" t="s">
        <v>5145</v>
      </c>
      <c r="AD4270" s="16">
        <v>53760</v>
      </c>
      <c r="AE4270" s="16">
        <v>448</v>
      </c>
      <c r="AF4270" s="16">
        <v>168000</v>
      </c>
      <c r="AG4270" s="16">
        <v>128</v>
      </c>
      <c r="AH4270" s="12">
        <v>41728</v>
      </c>
      <c r="AI4270" s="16">
        <f t="shared" si="957"/>
        <v>7.68</v>
      </c>
      <c r="AJ4270" s="16">
        <f t="shared" si="958"/>
        <v>4416</v>
      </c>
      <c r="AK4270" s="16">
        <f t="shared" si="959"/>
        <v>640</v>
      </c>
      <c r="AL4270" s="16">
        <f t="shared" si="960"/>
        <v>6400</v>
      </c>
      <c r="AM4270" s="16">
        <v>61200.000000000007</v>
      </c>
      <c r="AN4270" s="16">
        <f t="shared" si="961"/>
        <v>293776</v>
      </c>
      <c r="AO4270" s="12" t="s">
        <v>1486</v>
      </c>
      <c r="AP4270" s="16">
        <v>1.28</v>
      </c>
      <c r="AQ4270" s="16" t="s">
        <v>204</v>
      </c>
      <c r="AR4270" s="16" t="s">
        <v>5146</v>
      </c>
      <c r="AS4270" s="16" t="s">
        <v>5147</v>
      </c>
      <c r="AT4270" s="16" t="s">
        <v>5148</v>
      </c>
      <c r="BC4270" s="16">
        <v>1.28</v>
      </c>
      <c r="BD4270" s="16">
        <f t="shared" si="962"/>
        <v>4.4800000000000004</v>
      </c>
      <c r="BE4270" s="16">
        <f t="shared" si="963"/>
        <v>1836.1</v>
      </c>
      <c r="BG4270" s="16">
        <f t="shared" si="964"/>
        <v>1536</v>
      </c>
      <c r="BH4270" s="16">
        <f t="shared" si="965"/>
        <v>819.2</v>
      </c>
      <c r="BI4270" s="16">
        <f t="shared" si="966"/>
        <v>10.24</v>
      </c>
    </row>
    <row r="4271" spans="1:61" x14ac:dyDescent="0.35">
      <c r="A4271">
        <v>4270</v>
      </c>
      <c r="B4271" t="s">
        <v>360</v>
      </c>
      <c r="C4271" t="s">
        <v>6076</v>
      </c>
      <c r="D4271" s="15" t="s">
        <v>4794</v>
      </c>
      <c r="E4271" s="12" t="s">
        <v>98</v>
      </c>
      <c r="G4271" s="12" t="s">
        <v>1453</v>
      </c>
      <c r="H4271" s="12" t="s">
        <v>91</v>
      </c>
      <c r="I4271" s="12" t="s">
        <v>363</v>
      </c>
      <c r="J4271" s="12" t="s">
        <v>5454</v>
      </c>
      <c r="K4271" s="12" t="s">
        <v>5454</v>
      </c>
      <c r="N4271" s="16" t="s">
        <v>206</v>
      </c>
      <c r="O4271" s="16" t="s">
        <v>5156</v>
      </c>
      <c r="P4271" s="12" t="s">
        <v>482</v>
      </c>
      <c r="Q4271" s="16">
        <v>2023</v>
      </c>
      <c r="R4271" s="16">
        <v>0.8</v>
      </c>
      <c r="T4271" s="16">
        <v>0</v>
      </c>
      <c r="U4271" s="16" t="s">
        <v>5157</v>
      </c>
      <c r="V4271" s="12" t="s">
        <v>204</v>
      </c>
      <c r="W4271" s="12" t="s">
        <v>204</v>
      </c>
      <c r="X4271" s="16">
        <v>1</v>
      </c>
      <c r="Z4271" s="16">
        <v>0.8</v>
      </c>
      <c r="AA4271" s="16">
        <v>96</v>
      </c>
      <c r="AB4271" s="16" t="s">
        <v>2114</v>
      </c>
      <c r="AC4271" s="16" t="s">
        <v>5145</v>
      </c>
      <c r="AD4271" s="16">
        <v>33600</v>
      </c>
      <c r="AE4271" s="16">
        <v>280</v>
      </c>
      <c r="AF4271" s="16">
        <v>105000</v>
      </c>
      <c r="AG4271" s="16">
        <v>80</v>
      </c>
      <c r="AH4271" s="12">
        <v>26080</v>
      </c>
      <c r="AI4271" s="16">
        <f t="shared" si="957"/>
        <v>4.8000000000000007</v>
      </c>
      <c r="AJ4271" s="16">
        <f t="shared" si="958"/>
        <v>2760</v>
      </c>
      <c r="AK4271" s="16">
        <f t="shared" si="959"/>
        <v>400</v>
      </c>
      <c r="AL4271" s="16">
        <f t="shared" si="960"/>
        <v>4000</v>
      </c>
      <c r="AM4271" s="16">
        <v>61200.000000000007</v>
      </c>
      <c r="AN4271" s="16">
        <f t="shared" si="961"/>
        <v>206560</v>
      </c>
      <c r="AO4271" s="12" t="s">
        <v>1486</v>
      </c>
      <c r="AP4271" s="16">
        <v>0.8</v>
      </c>
      <c r="AQ4271" s="16" t="s">
        <v>204</v>
      </c>
      <c r="AR4271" s="16" t="s">
        <v>5146</v>
      </c>
      <c r="AS4271" s="16" t="s">
        <v>5147</v>
      </c>
      <c r="AT4271" s="16" t="s">
        <v>5148</v>
      </c>
      <c r="BC4271" s="16">
        <v>0.8</v>
      </c>
      <c r="BD4271" s="16">
        <f t="shared" si="962"/>
        <v>2.8000000000000003</v>
      </c>
      <c r="BE4271" s="16">
        <f t="shared" si="963"/>
        <v>1291</v>
      </c>
      <c r="BG4271" s="16">
        <f t="shared" si="964"/>
        <v>960</v>
      </c>
      <c r="BH4271" s="16">
        <f t="shared" si="965"/>
        <v>512</v>
      </c>
      <c r="BI4271" s="16">
        <f t="shared" si="966"/>
        <v>6.4</v>
      </c>
    </row>
    <row r="4272" spans="1:61" x14ac:dyDescent="0.35">
      <c r="A4272">
        <v>4271</v>
      </c>
      <c r="B4272" t="s">
        <v>360</v>
      </c>
      <c r="C4272" t="s">
        <v>6077</v>
      </c>
      <c r="D4272" s="15" t="s">
        <v>4795</v>
      </c>
      <c r="E4272" s="12" t="s">
        <v>98</v>
      </c>
      <c r="G4272" s="12" t="s">
        <v>1453</v>
      </c>
      <c r="H4272" s="12" t="s">
        <v>91</v>
      </c>
      <c r="I4272" s="12" t="s">
        <v>363</v>
      </c>
      <c r="J4272" s="12" t="s">
        <v>5454</v>
      </c>
      <c r="K4272" s="12" t="s">
        <v>5454</v>
      </c>
      <c r="N4272" s="16" t="s">
        <v>206</v>
      </c>
      <c r="O4272" s="16" t="s">
        <v>5156</v>
      </c>
      <c r="P4272" s="12" t="s">
        <v>482</v>
      </c>
      <c r="Q4272" s="16">
        <v>2023</v>
      </c>
      <c r="R4272" s="16">
        <v>0.79</v>
      </c>
      <c r="T4272" s="16">
        <v>0</v>
      </c>
      <c r="U4272" s="16" t="s">
        <v>5157</v>
      </c>
      <c r="V4272" s="12" t="s">
        <v>204</v>
      </c>
      <c r="W4272" s="12" t="s">
        <v>204</v>
      </c>
      <c r="X4272" s="16">
        <v>1</v>
      </c>
      <c r="Z4272" s="16">
        <v>0.79</v>
      </c>
      <c r="AA4272" s="16">
        <v>94.800000000000011</v>
      </c>
      <c r="AB4272" s="16" t="s">
        <v>2114</v>
      </c>
      <c r="AC4272" s="16" t="s">
        <v>5145</v>
      </c>
      <c r="AD4272" s="16">
        <v>33180.000000000007</v>
      </c>
      <c r="AE4272" s="16">
        <v>276.5</v>
      </c>
      <c r="AF4272" s="16">
        <v>103687.5</v>
      </c>
      <c r="AG4272" s="16">
        <v>79</v>
      </c>
      <c r="AH4272" s="12">
        <v>25754</v>
      </c>
      <c r="AI4272" s="16">
        <f t="shared" si="957"/>
        <v>4.74</v>
      </c>
      <c r="AJ4272" s="16">
        <f t="shared" si="958"/>
        <v>2725.5</v>
      </c>
      <c r="AK4272" s="16">
        <f t="shared" si="959"/>
        <v>395</v>
      </c>
      <c r="AL4272" s="16">
        <f t="shared" si="960"/>
        <v>3950</v>
      </c>
      <c r="AM4272" s="16">
        <v>61200.000000000007</v>
      </c>
      <c r="AN4272" s="16">
        <f t="shared" si="961"/>
        <v>204743</v>
      </c>
      <c r="AO4272" s="12" t="s">
        <v>1486</v>
      </c>
      <c r="AP4272" s="16">
        <v>0.79</v>
      </c>
      <c r="AQ4272" s="16" t="s">
        <v>204</v>
      </c>
      <c r="AR4272" s="16" t="s">
        <v>5146</v>
      </c>
      <c r="AS4272" s="16" t="s">
        <v>5147</v>
      </c>
      <c r="AT4272" s="16" t="s">
        <v>5148</v>
      </c>
      <c r="BC4272" s="16">
        <v>0.79</v>
      </c>
      <c r="BD4272" s="16">
        <f t="shared" si="962"/>
        <v>2.7650000000000001</v>
      </c>
      <c r="BE4272" s="16">
        <f t="shared" si="963"/>
        <v>1279.64375</v>
      </c>
      <c r="BG4272" s="16">
        <f t="shared" si="964"/>
        <v>948</v>
      </c>
      <c r="BH4272" s="16">
        <f t="shared" si="965"/>
        <v>505.6</v>
      </c>
      <c r="BI4272" s="16">
        <f t="shared" si="966"/>
        <v>6.32</v>
      </c>
    </row>
    <row r="4273" spans="1:61" x14ac:dyDescent="0.35">
      <c r="A4273">
        <v>4272</v>
      </c>
      <c r="B4273" t="s">
        <v>360</v>
      </c>
      <c r="C4273" t="s">
        <v>6078</v>
      </c>
      <c r="D4273" s="15" t="s">
        <v>4796</v>
      </c>
      <c r="E4273" s="12" t="s">
        <v>98</v>
      </c>
      <c r="G4273" s="12" t="s">
        <v>1453</v>
      </c>
      <c r="H4273" s="12" t="s">
        <v>91</v>
      </c>
      <c r="I4273" s="12" t="s">
        <v>363</v>
      </c>
      <c r="J4273" s="12" t="s">
        <v>5454</v>
      </c>
      <c r="K4273" s="12" t="s">
        <v>5454</v>
      </c>
      <c r="N4273" s="16" t="s">
        <v>206</v>
      </c>
      <c r="O4273" s="16" t="s">
        <v>5158</v>
      </c>
      <c r="P4273" s="12" t="s">
        <v>482</v>
      </c>
      <c r="Q4273" s="16">
        <v>2023</v>
      </c>
      <c r="R4273" s="16">
        <v>6.38</v>
      </c>
      <c r="T4273" s="16">
        <v>0</v>
      </c>
      <c r="U4273" s="16" t="s">
        <v>5157</v>
      </c>
      <c r="V4273" s="12" t="s">
        <v>204</v>
      </c>
      <c r="W4273" s="12" t="s">
        <v>204</v>
      </c>
      <c r="X4273" s="16">
        <v>1</v>
      </c>
      <c r="Z4273" s="16">
        <v>6.38</v>
      </c>
      <c r="AA4273" s="16">
        <v>765.6</v>
      </c>
      <c r="AB4273" s="16" t="s">
        <v>2114</v>
      </c>
      <c r="AC4273" s="16" t="s">
        <v>5145</v>
      </c>
      <c r="AD4273" s="16">
        <v>267960</v>
      </c>
      <c r="AE4273" s="16">
        <v>2233</v>
      </c>
      <c r="AF4273" s="16">
        <v>837375</v>
      </c>
      <c r="AG4273" s="16">
        <v>638</v>
      </c>
      <c r="AH4273" s="12">
        <v>207988</v>
      </c>
      <c r="AI4273" s="16">
        <f t="shared" si="957"/>
        <v>38.28</v>
      </c>
      <c r="AJ4273" s="16">
        <f t="shared" si="958"/>
        <v>22011</v>
      </c>
      <c r="AK4273" s="16">
        <f t="shared" si="959"/>
        <v>3190</v>
      </c>
      <c r="AL4273" s="16">
        <f t="shared" si="960"/>
        <v>31900</v>
      </c>
      <c r="AM4273" s="16">
        <v>61200.000000000007</v>
      </c>
      <c r="AN4273" s="16">
        <f t="shared" si="961"/>
        <v>1220446</v>
      </c>
      <c r="AO4273" s="12" t="s">
        <v>1486</v>
      </c>
      <c r="AP4273" s="16">
        <v>6.38</v>
      </c>
      <c r="AQ4273" s="16" t="s">
        <v>204</v>
      </c>
      <c r="AR4273" s="16" t="s">
        <v>5146</v>
      </c>
      <c r="AS4273" s="16" t="s">
        <v>5147</v>
      </c>
      <c r="AT4273" s="16" t="s">
        <v>5148</v>
      </c>
      <c r="BC4273" s="16">
        <v>6.38</v>
      </c>
      <c r="BD4273" s="16">
        <f t="shared" si="962"/>
        <v>22.33</v>
      </c>
      <c r="BE4273" s="16">
        <f t="shared" si="963"/>
        <v>7627.7875000000004</v>
      </c>
      <c r="BG4273" s="16">
        <f t="shared" si="964"/>
        <v>7656</v>
      </c>
      <c r="BH4273" s="16">
        <f t="shared" si="965"/>
        <v>4083.2</v>
      </c>
      <c r="BI4273" s="16">
        <f t="shared" si="966"/>
        <v>51.04</v>
      </c>
    </row>
    <row r="4274" spans="1:61" x14ac:dyDescent="0.35">
      <c r="A4274">
        <v>4273</v>
      </c>
      <c r="B4274" t="s">
        <v>360</v>
      </c>
      <c r="C4274" t="s">
        <v>6079</v>
      </c>
      <c r="D4274" s="15" t="s">
        <v>4797</v>
      </c>
      <c r="E4274" s="12" t="s">
        <v>98</v>
      </c>
      <c r="G4274" s="12" t="s">
        <v>1453</v>
      </c>
      <c r="H4274" s="12" t="s">
        <v>91</v>
      </c>
      <c r="I4274" s="12" t="s">
        <v>363</v>
      </c>
      <c r="J4274" s="12" t="s">
        <v>5454</v>
      </c>
      <c r="K4274" s="12" t="s">
        <v>5454</v>
      </c>
      <c r="N4274" s="16" t="s">
        <v>206</v>
      </c>
      <c r="O4274" s="16" t="s">
        <v>5158</v>
      </c>
      <c r="P4274" s="12" t="s">
        <v>482</v>
      </c>
      <c r="Q4274" s="16">
        <v>2023</v>
      </c>
      <c r="R4274" s="16">
        <v>0.56000000000000005</v>
      </c>
      <c r="T4274" s="16">
        <v>0</v>
      </c>
      <c r="U4274" s="16" t="s">
        <v>5157</v>
      </c>
      <c r="V4274" s="12" t="s">
        <v>204</v>
      </c>
      <c r="W4274" s="12" t="s">
        <v>204</v>
      </c>
      <c r="X4274" s="16">
        <v>1</v>
      </c>
      <c r="Z4274" s="16">
        <v>0.56000000000000005</v>
      </c>
      <c r="AA4274" s="16">
        <v>67.2</v>
      </c>
      <c r="AB4274" s="16" t="s">
        <v>2114</v>
      </c>
      <c r="AC4274" s="16" t="s">
        <v>5145</v>
      </c>
      <c r="AD4274" s="16">
        <v>23520</v>
      </c>
      <c r="AE4274" s="16">
        <v>196.00000000000003</v>
      </c>
      <c r="AF4274" s="16">
        <v>73500.000000000015</v>
      </c>
      <c r="AG4274" s="16">
        <v>56.000000000000007</v>
      </c>
      <c r="AH4274" s="12">
        <v>18256.000000000004</v>
      </c>
      <c r="AI4274" s="16">
        <f t="shared" si="957"/>
        <v>3.3600000000000003</v>
      </c>
      <c r="AJ4274" s="16">
        <f t="shared" si="958"/>
        <v>1932.0000000000002</v>
      </c>
      <c r="AK4274" s="16">
        <f t="shared" si="959"/>
        <v>280</v>
      </c>
      <c r="AL4274" s="16">
        <f t="shared" si="960"/>
        <v>2800.0000000000005</v>
      </c>
      <c r="AM4274" s="16">
        <v>61200.000000000007</v>
      </c>
      <c r="AN4274" s="16">
        <f t="shared" si="961"/>
        <v>162952.00000000003</v>
      </c>
      <c r="AO4274" s="12" t="s">
        <v>1486</v>
      </c>
      <c r="AP4274" s="16">
        <v>0.56000000000000005</v>
      </c>
      <c r="AQ4274" s="16" t="s">
        <v>204</v>
      </c>
      <c r="AR4274" s="16" t="s">
        <v>5146</v>
      </c>
      <c r="AS4274" s="16" t="s">
        <v>5147</v>
      </c>
      <c r="AT4274" s="16" t="s">
        <v>5148</v>
      </c>
      <c r="BC4274" s="16">
        <v>0.56000000000000005</v>
      </c>
      <c r="BD4274" s="16">
        <f t="shared" si="962"/>
        <v>1.9600000000000002</v>
      </c>
      <c r="BE4274" s="16">
        <f t="shared" si="963"/>
        <v>1018.4500000000002</v>
      </c>
      <c r="BG4274" s="16">
        <f t="shared" si="964"/>
        <v>672.00000000000011</v>
      </c>
      <c r="BH4274" s="16">
        <f t="shared" si="965"/>
        <v>358.40000000000003</v>
      </c>
      <c r="BI4274" s="16">
        <f t="shared" si="966"/>
        <v>4.4800000000000004</v>
      </c>
    </row>
    <row r="4275" spans="1:61" x14ac:dyDescent="0.35">
      <c r="A4275">
        <v>4274</v>
      </c>
      <c r="B4275" t="s">
        <v>360</v>
      </c>
      <c r="C4275" t="s">
        <v>6080</v>
      </c>
      <c r="D4275" s="15" t="s">
        <v>4798</v>
      </c>
      <c r="E4275" s="12" t="s">
        <v>98</v>
      </c>
      <c r="G4275" s="12" t="s">
        <v>1453</v>
      </c>
      <c r="H4275" s="12" t="s">
        <v>91</v>
      </c>
      <c r="I4275" s="12" t="s">
        <v>363</v>
      </c>
      <c r="J4275" s="12" t="s">
        <v>5454</v>
      </c>
      <c r="K4275" s="12" t="s">
        <v>5454</v>
      </c>
      <c r="N4275" s="16" t="s">
        <v>206</v>
      </c>
      <c r="O4275" s="16" t="s">
        <v>5158</v>
      </c>
      <c r="P4275" s="12" t="s">
        <v>482</v>
      </c>
      <c r="Q4275" s="16">
        <v>2023</v>
      </c>
      <c r="R4275" s="16">
        <v>1.1499999999999999</v>
      </c>
      <c r="T4275" s="16">
        <v>0</v>
      </c>
      <c r="U4275" s="16" t="s">
        <v>5157</v>
      </c>
      <c r="V4275" s="12" t="s">
        <v>204</v>
      </c>
      <c r="W4275" s="12" t="s">
        <v>204</v>
      </c>
      <c r="X4275" s="16">
        <v>1</v>
      </c>
      <c r="Z4275" s="16">
        <v>1.1499999999999999</v>
      </c>
      <c r="AA4275" s="16">
        <v>138</v>
      </c>
      <c r="AB4275" s="16" t="s">
        <v>2114</v>
      </c>
      <c r="AC4275" s="16" t="s">
        <v>5145</v>
      </c>
      <c r="AD4275" s="16">
        <v>48300</v>
      </c>
      <c r="AE4275" s="16">
        <v>402.49999999999994</v>
      </c>
      <c r="AF4275" s="16">
        <v>150937.49999999997</v>
      </c>
      <c r="AG4275" s="16">
        <v>114.99999999999999</v>
      </c>
      <c r="AH4275" s="12">
        <v>37489.999999999993</v>
      </c>
      <c r="AI4275" s="16">
        <f t="shared" si="957"/>
        <v>6.8999999999999995</v>
      </c>
      <c r="AJ4275" s="16">
        <f t="shared" si="958"/>
        <v>3967.4999999999995</v>
      </c>
      <c r="AK4275" s="16">
        <f t="shared" si="959"/>
        <v>575</v>
      </c>
      <c r="AL4275" s="16">
        <f t="shared" si="960"/>
        <v>5750</v>
      </c>
      <c r="AM4275" s="16">
        <v>61200.000000000007</v>
      </c>
      <c r="AN4275" s="16">
        <f t="shared" si="961"/>
        <v>270155</v>
      </c>
      <c r="AO4275" s="12" t="s">
        <v>1486</v>
      </c>
      <c r="AP4275" s="16">
        <v>1.1499999999999999</v>
      </c>
      <c r="AQ4275" s="16" t="s">
        <v>204</v>
      </c>
      <c r="AR4275" s="16" t="s">
        <v>5146</v>
      </c>
      <c r="AS4275" s="16" t="s">
        <v>5147</v>
      </c>
      <c r="AT4275" s="16" t="s">
        <v>5148</v>
      </c>
      <c r="BC4275" s="16">
        <v>1.1499999999999999</v>
      </c>
      <c r="BD4275" s="16">
        <f t="shared" si="962"/>
        <v>4.0249999999999995</v>
      </c>
      <c r="BE4275" s="16">
        <f t="shared" si="963"/>
        <v>1688.46875</v>
      </c>
      <c r="BG4275" s="16">
        <f t="shared" si="964"/>
        <v>1380</v>
      </c>
      <c r="BH4275" s="16">
        <f t="shared" si="965"/>
        <v>736</v>
      </c>
      <c r="BI4275" s="16">
        <f t="shared" si="966"/>
        <v>9.1999999999999993</v>
      </c>
    </row>
    <row r="4276" spans="1:61" x14ac:dyDescent="0.35">
      <c r="A4276">
        <v>4275</v>
      </c>
      <c r="B4276" t="s">
        <v>360</v>
      </c>
      <c r="C4276" t="s">
        <v>6081</v>
      </c>
      <c r="D4276" s="15" t="s">
        <v>4799</v>
      </c>
      <c r="E4276" s="12" t="s">
        <v>98</v>
      </c>
      <c r="G4276" s="12" t="s">
        <v>1453</v>
      </c>
      <c r="H4276" s="12" t="s">
        <v>91</v>
      </c>
      <c r="I4276" s="12" t="s">
        <v>363</v>
      </c>
      <c r="J4276" s="12" t="s">
        <v>5454</v>
      </c>
      <c r="K4276" s="12" t="s">
        <v>5454</v>
      </c>
      <c r="N4276" s="16" t="s">
        <v>206</v>
      </c>
      <c r="O4276" s="16" t="s">
        <v>5156</v>
      </c>
      <c r="P4276" s="12" t="s">
        <v>482</v>
      </c>
      <c r="Q4276" s="16">
        <v>2023</v>
      </c>
      <c r="R4276" s="16">
        <v>0.95</v>
      </c>
      <c r="T4276" s="16">
        <v>0</v>
      </c>
      <c r="U4276" s="16" t="s">
        <v>5157</v>
      </c>
      <c r="V4276" s="12" t="s">
        <v>204</v>
      </c>
      <c r="W4276" s="12" t="s">
        <v>204</v>
      </c>
      <c r="X4276" s="16">
        <v>1</v>
      </c>
      <c r="Z4276" s="16">
        <v>0.95</v>
      </c>
      <c r="AA4276" s="16">
        <v>114</v>
      </c>
      <c r="AB4276" s="16" t="s">
        <v>2114</v>
      </c>
      <c r="AC4276" s="16" t="s">
        <v>5145</v>
      </c>
      <c r="AD4276" s="16">
        <v>39900</v>
      </c>
      <c r="AE4276" s="16">
        <v>332.5</v>
      </c>
      <c r="AF4276" s="16">
        <v>124687.5</v>
      </c>
      <c r="AG4276" s="16">
        <v>95</v>
      </c>
      <c r="AH4276" s="12">
        <v>30970</v>
      </c>
      <c r="AI4276" s="16">
        <f t="shared" si="957"/>
        <v>5.6999999999999993</v>
      </c>
      <c r="AJ4276" s="16">
        <f t="shared" si="958"/>
        <v>3277.5</v>
      </c>
      <c r="AK4276" s="16">
        <f t="shared" si="959"/>
        <v>475</v>
      </c>
      <c r="AL4276" s="16">
        <f t="shared" si="960"/>
        <v>4750</v>
      </c>
      <c r="AM4276" s="16">
        <v>61200.000000000007</v>
      </c>
      <c r="AN4276" s="16">
        <f t="shared" si="961"/>
        <v>233815</v>
      </c>
      <c r="AO4276" s="12" t="s">
        <v>1486</v>
      </c>
      <c r="AP4276" s="16">
        <v>0.95</v>
      </c>
      <c r="AQ4276" s="16" t="s">
        <v>204</v>
      </c>
      <c r="AR4276" s="16" t="s">
        <v>5146</v>
      </c>
      <c r="AS4276" s="16" t="s">
        <v>5147</v>
      </c>
      <c r="AT4276" s="16" t="s">
        <v>5148</v>
      </c>
      <c r="BC4276" s="16">
        <v>0.95</v>
      </c>
      <c r="BD4276" s="16">
        <f t="shared" si="962"/>
        <v>3.3249999999999997</v>
      </c>
      <c r="BE4276" s="16">
        <f t="shared" si="963"/>
        <v>1461.34375</v>
      </c>
      <c r="BG4276" s="16">
        <f t="shared" si="964"/>
        <v>1140</v>
      </c>
      <c r="BH4276" s="16">
        <f t="shared" si="965"/>
        <v>608</v>
      </c>
      <c r="BI4276" s="16">
        <f t="shared" si="966"/>
        <v>7.6</v>
      </c>
    </row>
    <row r="4277" spans="1:61" x14ac:dyDescent="0.35">
      <c r="A4277">
        <v>4276</v>
      </c>
      <c r="B4277" t="s">
        <v>360</v>
      </c>
      <c r="C4277" t="s">
        <v>6082</v>
      </c>
      <c r="D4277" s="15" t="s">
        <v>4800</v>
      </c>
      <c r="E4277" s="12" t="s">
        <v>98</v>
      </c>
      <c r="G4277" s="12" t="s">
        <v>1453</v>
      </c>
      <c r="H4277" s="12" t="s">
        <v>91</v>
      </c>
      <c r="I4277" s="12" t="s">
        <v>363</v>
      </c>
      <c r="J4277" s="12" t="s">
        <v>5454</v>
      </c>
      <c r="K4277" s="12" t="s">
        <v>5454</v>
      </c>
      <c r="N4277" s="16" t="s">
        <v>206</v>
      </c>
      <c r="O4277" s="16" t="s">
        <v>5156</v>
      </c>
      <c r="P4277" s="12" t="s">
        <v>482</v>
      </c>
      <c r="Q4277" s="16">
        <v>2023</v>
      </c>
      <c r="R4277" s="16">
        <v>0.22</v>
      </c>
      <c r="T4277" s="16">
        <v>0</v>
      </c>
      <c r="U4277" s="16" t="s">
        <v>5157</v>
      </c>
      <c r="V4277" s="12" t="s">
        <v>204</v>
      </c>
      <c r="W4277" s="12" t="s">
        <v>204</v>
      </c>
      <c r="X4277" s="16">
        <v>1</v>
      </c>
      <c r="Z4277" s="16">
        <v>0.22</v>
      </c>
      <c r="AA4277" s="16">
        <v>26.4</v>
      </c>
      <c r="AB4277" s="16" t="s">
        <v>2114</v>
      </c>
      <c r="AC4277" s="16" t="s">
        <v>5145</v>
      </c>
      <c r="AD4277" s="16">
        <v>9240</v>
      </c>
      <c r="AE4277" s="16">
        <v>77</v>
      </c>
      <c r="AF4277" s="16">
        <v>28875</v>
      </c>
      <c r="AG4277" s="16">
        <v>22</v>
      </c>
      <c r="AH4277" s="12">
        <v>7172</v>
      </c>
      <c r="AI4277" s="16">
        <f t="shared" si="957"/>
        <v>1.32</v>
      </c>
      <c r="AJ4277" s="16">
        <f t="shared" si="958"/>
        <v>759</v>
      </c>
      <c r="AK4277" s="16">
        <f t="shared" si="959"/>
        <v>110</v>
      </c>
      <c r="AL4277" s="16">
        <f t="shared" si="960"/>
        <v>1100</v>
      </c>
      <c r="AM4277" s="16">
        <v>61200.000000000007</v>
      </c>
      <c r="AN4277" s="16">
        <f t="shared" si="961"/>
        <v>101174</v>
      </c>
      <c r="AO4277" s="12" t="s">
        <v>1486</v>
      </c>
      <c r="AP4277" s="16">
        <v>0.22</v>
      </c>
      <c r="AQ4277" s="16" t="s">
        <v>204</v>
      </c>
      <c r="AR4277" s="16" t="s">
        <v>5146</v>
      </c>
      <c r="AS4277" s="16" t="s">
        <v>5147</v>
      </c>
      <c r="AT4277" s="16" t="s">
        <v>5148</v>
      </c>
      <c r="BC4277" s="16">
        <v>0.22</v>
      </c>
      <c r="BD4277" s="16">
        <f t="shared" si="962"/>
        <v>0.77</v>
      </c>
      <c r="BE4277" s="16">
        <f t="shared" si="963"/>
        <v>632.33749999999998</v>
      </c>
      <c r="BG4277" s="16">
        <f t="shared" si="964"/>
        <v>264</v>
      </c>
      <c r="BH4277" s="16">
        <f t="shared" si="965"/>
        <v>140.80000000000001</v>
      </c>
      <c r="BI4277" s="16">
        <f t="shared" si="966"/>
        <v>1.7600000000000002</v>
      </c>
    </row>
    <row r="4278" spans="1:61" x14ac:dyDescent="0.35">
      <c r="A4278">
        <v>4277</v>
      </c>
      <c r="B4278" t="s">
        <v>360</v>
      </c>
      <c r="C4278" t="s">
        <v>6083</v>
      </c>
      <c r="D4278" s="15" t="s">
        <v>4801</v>
      </c>
      <c r="E4278" s="12" t="s">
        <v>98</v>
      </c>
      <c r="G4278" s="12" t="s">
        <v>1453</v>
      </c>
      <c r="H4278" s="12" t="s">
        <v>91</v>
      </c>
      <c r="I4278" s="12" t="s">
        <v>363</v>
      </c>
      <c r="J4278" s="12" t="s">
        <v>5454</v>
      </c>
      <c r="K4278" s="12" t="s">
        <v>5454</v>
      </c>
      <c r="N4278" s="16" t="s">
        <v>206</v>
      </c>
      <c r="O4278" s="16" t="s">
        <v>5156</v>
      </c>
      <c r="P4278" s="12" t="s">
        <v>482</v>
      </c>
      <c r="Q4278" s="16">
        <v>2023</v>
      </c>
      <c r="R4278" s="16">
        <v>0.5</v>
      </c>
      <c r="T4278" s="16">
        <v>0</v>
      </c>
      <c r="U4278" s="16" t="s">
        <v>5157</v>
      </c>
      <c r="V4278" s="12" t="s">
        <v>204</v>
      </c>
      <c r="W4278" s="12" t="s">
        <v>204</v>
      </c>
      <c r="X4278" s="16">
        <v>1</v>
      </c>
      <c r="Z4278" s="16">
        <v>0.5</v>
      </c>
      <c r="AA4278" s="16">
        <v>60</v>
      </c>
      <c r="AB4278" s="16" t="s">
        <v>2114</v>
      </c>
      <c r="AC4278" s="16" t="s">
        <v>5145</v>
      </c>
      <c r="AD4278" s="16">
        <v>21000</v>
      </c>
      <c r="AE4278" s="16">
        <v>175</v>
      </c>
      <c r="AF4278" s="16">
        <v>65625</v>
      </c>
      <c r="AG4278" s="16">
        <v>50</v>
      </c>
      <c r="AH4278" s="12">
        <v>16300</v>
      </c>
      <c r="AI4278" s="16">
        <f t="shared" si="957"/>
        <v>3</v>
      </c>
      <c r="AJ4278" s="16">
        <f t="shared" si="958"/>
        <v>1725</v>
      </c>
      <c r="AK4278" s="16">
        <f t="shared" si="959"/>
        <v>250</v>
      </c>
      <c r="AL4278" s="16">
        <f t="shared" si="960"/>
        <v>2500</v>
      </c>
      <c r="AM4278" s="16">
        <v>61200.000000000007</v>
      </c>
      <c r="AN4278" s="16">
        <f t="shared" si="961"/>
        <v>152050</v>
      </c>
      <c r="AO4278" s="12" t="s">
        <v>1486</v>
      </c>
      <c r="AP4278" s="16">
        <v>0.5</v>
      </c>
      <c r="AQ4278" s="16" t="s">
        <v>204</v>
      </c>
      <c r="AR4278" s="16" t="s">
        <v>5146</v>
      </c>
      <c r="AS4278" s="16" t="s">
        <v>5147</v>
      </c>
      <c r="AT4278" s="16" t="s">
        <v>5148</v>
      </c>
      <c r="BC4278" s="16">
        <v>0.5</v>
      </c>
      <c r="BD4278" s="16">
        <f t="shared" si="962"/>
        <v>1.75</v>
      </c>
      <c r="BE4278" s="16">
        <f t="shared" si="963"/>
        <v>950.3125</v>
      </c>
      <c r="BG4278" s="16">
        <f t="shared" si="964"/>
        <v>600</v>
      </c>
      <c r="BH4278" s="16">
        <f t="shared" si="965"/>
        <v>320</v>
      </c>
      <c r="BI4278" s="16">
        <f t="shared" si="966"/>
        <v>4</v>
      </c>
    </row>
    <row r="4279" spans="1:61" x14ac:dyDescent="0.35">
      <c r="A4279">
        <v>4278</v>
      </c>
      <c r="B4279" t="s">
        <v>360</v>
      </c>
      <c r="C4279" t="s">
        <v>6084</v>
      </c>
      <c r="D4279" s="15" t="s">
        <v>4802</v>
      </c>
      <c r="E4279" s="12" t="s">
        <v>98</v>
      </c>
      <c r="G4279" s="12" t="s">
        <v>1453</v>
      </c>
      <c r="H4279" s="12" t="s">
        <v>91</v>
      </c>
      <c r="I4279" s="12" t="s">
        <v>363</v>
      </c>
      <c r="J4279" s="12" t="s">
        <v>5454</v>
      </c>
      <c r="K4279" s="12" t="s">
        <v>5454</v>
      </c>
      <c r="N4279" s="16" t="s">
        <v>206</v>
      </c>
      <c r="O4279" s="16" t="s">
        <v>5156</v>
      </c>
      <c r="P4279" s="12" t="s">
        <v>482</v>
      </c>
      <c r="Q4279" s="16">
        <v>2023</v>
      </c>
      <c r="R4279" s="16">
        <v>0</v>
      </c>
      <c r="T4279" s="16">
        <v>0</v>
      </c>
      <c r="U4279" s="16" t="s">
        <v>5157</v>
      </c>
      <c r="V4279" s="12" t="s">
        <v>204</v>
      </c>
      <c r="W4279" s="12" t="s">
        <v>204</v>
      </c>
      <c r="X4279" s="16">
        <v>1</v>
      </c>
      <c r="Z4279" s="16">
        <v>0.5</v>
      </c>
      <c r="AA4279" s="16">
        <v>0</v>
      </c>
      <c r="AB4279" s="16" t="s">
        <v>2114</v>
      </c>
      <c r="AC4279" s="16" t="s">
        <v>5145</v>
      </c>
      <c r="AD4279" s="16">
        <v>0</v>
      </c>
      <c r="AE4279" s="16">
        <v>0</v>
      </c>
      <c r="AF4279" s="16">
        <v>0</v>
      </c>
      <c r="AG4279" s="16">
        <v>0</v>
      </c>
      <c r="AH4279" s="12">
        <v>0</v>
      </c>
      <c r="AI4279" s="16">
        <f t="shared" si="957"/>
        <v>3</v>
      </c>
      <c r="AJ4279" s="16">
        <f t="shared" si="958"/>
        <v>1725</v>
      </c>
      <c r="AK4279" s="16">
        <f t="shared" si="959"/>
        <v>250</v>
      </c>
      <c r="AL4279" s="16">
        <f t="shared" si="960"/>
        <v>2500</v>
      </c>
      <c r="AM4279" s="16">
        <v>61200.000000000007</v>
      </c>
      <c r="AN4279" s="16">
        <f t="shared" si="961"/>
        <v>65425.000000000007</v>
      </c>
      <c r="AP4279" s="16">
        <v>0</v>
      </c>
      <c r="AQ4279" s="16" t="s">
        <v>204</v>
      </c>
      <c r="AR4279" s="16" t="s">
        <v>5146</v>
      </c>
      <c r="AS4279" s="16" t="s">
        <v>5147</v>
      </c>
      <c r="AT4279" s="16" t="s">
        <v>5148</v>
      </c>
      <c r="BC4279" s="16">
        <v>0</v>
      </c>
      <c r="BD4279" s="16">
        <f t="shared" si="962"/>
        <v>0</v>
      </c>
      <c r="BE4279" s="16">
        <f t="shared" si="963"/>
        <v>408.90625000000006</v>
      </c>
      <c r="BG4279" s="16">
        <f t="shared" si="964"/>
        <v>0</v>
      </c>
      <c r="BH4279" s="16">
        <f t="shared" si="965"/>
        <v>0</v>
      </c>
      <c r="BI4279" s="16">
        <f t="shared" si="966"/>
        <v>0</v>
      </c>
    </row>
    <row r="4280" spans="1:61" x14ac:dyDescent="0.35">
      <c r="A4280">
        <v>4279</v>
      </c>
      <c r="B4280" t="s">
        <v>360</v>
      </c>
      <c r="C4280" t="s">
        <v>6085</v>
      </c>
      <c r="D4280" s="15" t="s">
        <v>4803</v>
      </c>
      <c r="E4280" s="12" t="s">
        <v>98</v>
      </c>
      <c r="G4280" s="12" t="s">
        <v>1453</v>
      </c>
      <c r="H4280" s="12" t="s">
        <v>91</v>
      </c>
      <c r="I4280" s="12" t="s">
        <v>363</v>
      </c>
      <c r="J4280" s="12" t="s">
        <v>5454</v>
      </c>
      <c r="K4280" s="12" t="s">
        <v>5454</v>
      </c>
      <c r="N4280" s="16" t="s">
        <v>206</v>
      </c>
      <c r="O4280" s="16" t="s">
        <v>5156</v>
      </c>
      <c r="P4280" s="12" t="s">
        <v>482</v>
      </c>
      <c r="Q4280" s="16">
        <v>2023</v>
      </c>
      <c r="R4280" s="16">
        <v>0</v>
      </c>
      <c r="T4280" s="16">
        <v>0</v>
      </c>
      <c r="U4280" s="16" t="s">
        <v>5157</v>
      </c>
      <c r="V4280" s="12" t="s">
        <v>204</v>
      </c>
      <c r="W4280" s="12" t="s">
        <v>204</v>
      </c>
      <c r="X4280" s="16">
        <v>1</v>
      </c>
      <c r="Z4280" s="16">
        <v>0.5</v>
      </c>
      <c r="AA4280" s="16">
        <v>0</v>
      </c>
      <c r="AB4280" s="16" t="s">
        <v>2114</v>
      </c>
      <c r="AC4280" s="16" t="s">
        <v>5145</v>
      </c>
      <c r="AD4280" s="16">
        <v>0</v>
      </c>
      <c r="AE4280" s="16">
        <v>0</v>
      </c>
      <c r="AF4280" s="16">
        <v>0</v>
      </c>
      <c r="AG4280" s="16">
        <v>0</v>
      </c>
      <c r="AH4280" s="12">
        <v>0</v>
      </c>
      <c r="AI4280" s="16">
        <f t="shared" si="957"/>
        <v>3</v>
      </c>
      <c r="AJ4280" s="16">
        <f t="shared" si="958"/>
        <v>1725</v>
      </c>
      <c r="AK4280" s="16">
        <f t="shared" si="959"/>
        <v>250</v>
      </c>
      <c r="AL4280" s="16">
        <f t="shared" si="960"/>
        <v>2500</v>
      </c>
      <c r="AM4280" s="16">
        <v>61200.000000000007</v>
      </c>
      <c r="AN4280" s="16">
        <f t="shared" si="961"/>
        <v>65425.000000000007</v>
      </c>
      <c r="AP4280" s="16">
        <v>0</v>
      </c>
      <c r="AQ4280" s="16" t="s">
        <v>204</v>
      </c>
      <c r="AR4280" s="16" t="s">
        <v>5146</v>
      </c>
      <c r="AS4280" s="16" t="s">
        <v>5147</v>
      </c>
      <c r="AT4280" s="16" t="s">
        <v>5148</v>
      </c>
      <c r="BC4280" s="16">
        <v>0</v>
      </c>
      <c r="BD4280" s="16">
        <f t="shared" si="962"/>
        <v>0</v>
      </c>
      <c r="BE4280" s="16">
        <f t="shared" si="963"/>
        <v>408.90625000000006</v>
      </c>
      <c r="BG4280" s="16">
        <f t="shared" si="964"/>
        <v>0</v>
      </c>
      <c r="BH4280" s="16">
        <f t="shared" si="965"/>
        <v>0</v>
      </c>
      <c r="BI4280" s="16">
        <f t="shared" si="966"/>
        <v>0</v>
      </c>
    </row>
    <row r="4281" spans="1:61" x14ac:dyDescent="0.35">
      <c r="A4281">
        <v>4280</v>
      </c>
      <c r="B4281" t="s">
        <v>360</v>
      </c>
      <c r="C4281" t="s">
        <v>6086</v>
      </c>
      <c r="D4281" s="15" t="s">
        <v>4804</v>
      </c>
      <c r="E4281" s="12" t="s">
        <v>98</v>
      </c>
      <c r="G4281" s="12" t="s">
        <v>1453</v>
      </c>
      <c r="H4281" s="12" t="s">
        <v>91</v>
      </c>
      <c r="I4281" s="12" t="s">
        <v>363</v>
      </c>
      <c r="J4281" s="12" t="s">
        <v>5454</v>
      </c>
      <c r="K4281" s="12" t="s">
        <v>5454</v>
      </c>
      <c r="N4281" s="16" t="s">
        <v>206</v>
      </c>
      <c r="O4281" s="16" t="s">
        <v>5156</v>
      </c>
      <c r="P4281" s="12" t="s">
        <v>482</v>
      </c>
      <c r="Q4281" s="16">
        <v>2023</v>
      </c>
      <c r="R4281" s="16">
        <v>3.47</v>
      </c>
      <c r="T4281" s="16">
        <v>0</v>
      </c>
      <c r="U4281" s="16" t="s">
        <v>5157</v>
      </c>
      <c r="V4281" s="12" t="s">
        <v>204</v>
      </c>
      <c r="W4281" s="12" t="s">
        <v>204</v>
      </c>
      <c r="X4281" s="16">
        <v>1</v>
      </c>
      <c r="Z4281" s="16">
        <v>3.47</v>
      </c>
      <c r="AA4281" s="16">
        <v>416.40000000000003</v>
      </c>
      <c r="AB4281" s="16" t="s">
        <v>2114</v>
      </c>
      <c r="AC4281" s="16" t="s">
        <v>5145</v>
      </c>
      <c r="AD4281" s="16">
        <v>145740</v>
      </c>
      <c r="AE4281" s="16">
        <v>1214.5</v>
      </c>
      <c r="AF4281" s="16">
        <v>455437.5</v>
      </c>
      <c r="AG4281" s="16">
        <v>347</v>
      </c>
      <c r="AH4281" s="12">
        <v>113122</v>
      </c>
      <c r="AI4281" s="16">
        <f t="shared" si="957"/>
        <v>20.82</v>
      </c>
      <c r="AJ4281" s="16">
        <f t="shared" si="958"/>
        <v>11971.5</v>
      </c>
      <c r="AK4281" s="16">
        <f t="shared" si="959"/>
        <v>1735</v>
      </c>
      <c r="AL4281" s="16">
        <f t="shared" si="960"/>
        <v>17350</v>
      </c>
      <c r="AM4281" s="16">
        <v>61200.000000000007</v>
      </c>
      <c r="AN4281" s="16">
        <f t="shared" si="961"/>
        <v>691699</v>
      </c>
      <c r="AP4281" s="16">
        <v>3.47</v>
      </c>
      <c r="AQ4281" s="16" t="s">
        <v>204</v>
      </c>
      <c r="AR4281" s="16" t="s">
        <v>5146</v>
      </c>
      <c r="AS4281" s="16" t="s">
        <v>5147</v>
      </c>
      <c r="AT4281" s="16" t="s">
        <v>5148</v>
      </c>
      <c r="BC4281" s="16">
        <v>3.47</v>
      </c>
      <c r="BD4281" s="16">
        <f t="shared" si="962"/>
        <v>12.145000000000001</v>
      </c>
      <c r="BE4281" s="16">
        <f t="shared" si="963"/>
        <v>4323.1187499999996</v>
      </c>
      <c r="BG4281" s="16">
        <f t="shared" si="964"/>
        <v>4164</v>
      </c>
      <c r="BH4281" s="16">
        <f t="shared" si="965"/>
        <v>2220.8000000000002</v>
      </c>
      <c r="BI4281" s="16">
        <f t="shared" si="966"/>
        <v>27.76</v>
      </c>
    </row>
    <row r="4282" spans="1:61" x14ac:dyDescent="0.35">
      <c r="A4282">
        <v>4281</v>
      </c>
      <c r="B4282" t="s">
        <v>360</v>
      </c>
      <c r="C4282" t="s">
        <v>6087</v>
      </c>
      <c r="D4282" s="15" t="s">
        <v>4805</v>
      </c>
      <c r="E4282" s="12" t="s">
        <v>98</v>
      </c>
      <c r="G4282" s="12" t="s">
        <v>1453</v>
      </c>
      <c r="H4282" s="12" t="s">
        <v>91</v>
      </c>
      <c r="I4282" s="12" t="s">
        <v>363</v>
      </c>
      <c r="J4282" s="12" t="s">
        <v>5454</v>
      </c>
      <c r="K4282" s="12" t="s">
        <v>5454</v>
      </c>
      <c r="N4282" s="16" t="s">
        <v>206</v>
      </c>
      <c r="O4282" s="16" t="s">
        <v>5156</v>
      </c>
      <c r="P4282" s="12" t="s">
        <v>482</v>
      </c>
      <c r="Q4282" s="16">
        <v>2023</v>
      </c>
      <c r="R4282" s="16">
        <v>2.2799999999999998</v>
      </c>
      <c r="T4282" s="16">
        <v>0</v>
      </c>
      <c r="U4282" s="16" t="s">
        <v>5157</v>
      </c>
      <c r="V4282" s="12" t="s">
        <v>204</v>
      </c>
      <c r="W4282" s="12" t="s">
        <v>204</v>
      </c>
      <c r="X4282" s="16">
        <v>1</v>
      </c>
      <c r="Z4282" s="16">
        <v>2.2799999999999998</v>
      </c>
      <c r="AA4282" s="16">
        <v>273.59999999999997</v>
      </c>
      <c r="AB4282" s="16" t="s">
        <v>2114</v>
      </c>
      <c r="AC4282" s="16" t="s">
        <v>5145</v>
      </c>
      <c r="AD4282" s="16">
        <v>95759.999999999985</v>
      </c>
      <c r="AE4282" s="16">
        <v>797.99999999999989</v>
      </c>
      <c r="AF4282" s="16">
        <v>299249.99999999994</v>
      </c>
      <c r="AG4282" s="16">
        <v>227.99999999999997</v>
      </c>
      <c r="AH4282" s="12">
        <v>74327.999999999985</v>
      </c>
      <c r="AI4282" s="16">
        <f t="shared" si="957"/>
        <v>13.68</v>
      </c>
      <c r="AJ4282" s="16">
        <f t="shared" si="958"/>
        <v>7865.9999999999991</v>
      </c>
      <c r="AK4282" s="16">
        <f t="shared" si="959"/>
        <v>1140</v>
      </c>
      <c r="AL4282" s="16">
        <f t="shared" si="960"/>
        <v>11399.999999999998</v>
      </c>
      <c r="AM4282" s="16">
        <v>61200.000000000007</v>
      </c>
      <c r="AN4282" s="16">
        <f t="shared" si="961"/>
        <v>475475.99999999994</v>
      </c>
      <c r="AP4282" s="16">
        <v>2.2799999999999998</v>
      </c>
      <c r="AQ4282" s="16" t="s">
        <v>204</v>
      </c>
      <c r="AR4282" s="16" t="s">
        <v>5146</v>
      </c>
      <c r="AS4282" s="16" t="s">
        <v>5147</v>
      </c>
      <c r="AT4282" s="16" t="s">
        <v>5148</v>
      </c>
      <c r="BC4282" s="16">
        <v>2.2799999999999998</v>
      </c>
      <c r="BD4282" s="16">
        <f t="shared" si="962"/>
        <v>7.9799999999999995</v>
      </c>
      <c r="BE4282" s="16">
        <f t="shared" si="963"/>
        <v>2971.7249999999995</v>
      </c>
      <c r="BG4282" s="16">
        <f t="shared" si="964"/>
        <v>2735.9999999999995</v>
      </c>
      <c r="BH4282" s="16">
        <f t="shared" si="965"/>
        <v>1459.1999999999998</v>
      </c>
      <c r="BI4282" s="16">
        <f t="shared" si="966"/>
        <v>18.239999999999998</v>
      </c>
    </row>
    <row r="4283" spans="1:61" x14ac:dyDescent="0.35">
      <c r="A4283">
        <v>4282</v>
      </c>
      <c r="B4283" t="s">
        <v>360</v>
      </c>
      <c r="C4283" t="s">
        <v>6088</v>
      </c>
      <c r="D4283" s="15" t="s">
        <v>4806</v>
      </c>
      <c r="E4283" s="12" t="s">
        <v>93</v>
      </c>
      <c r="G4283" s="12" t="s">
        <v>1453</v>
      </c>
      <c r="H4283" s="12" t="s">
        <v>91</v>
      </c>
      <c r="I4283" s="12" t="s">
        <v>363</v>
      </c>
      <c r="J4283" s="12" t="s">
        <v>5454</v>
      </c>
      <c r="K4283" s="12" t="s">
        <v>5454</v>
      </c>
      <c r="N4283" s="16" t="s">
        <v>206</v>
      </c>
      <c r="O4283" s="16" t="s">
        <v>5156</v>
      </c>
      <c r="P4283" s="12" t="s">
        <v>482</v>
      </c>
      <c r="Q4283" s="16">
        <v>2023</v>
      </c>
      <c r="R4283" s="16">
        <v>2.2999999999999998</v>
      </c>
      <c r="T4283" s="16">
        <v>0</v>
      </c>
      <c r="U4283" s="16" t="s">
        <v>5157</v>
      </c>
      <c r="V4283" s="12" t="s">
        <v>204</v>
      </c>
      <c r="W4283" s="12" t="s">
        <v>204</v>
      </c>
      <c r="X4283" s="16">
        <v>1</v>
      </c>
      <c r="Z4283" s="16">
        <v>2.2999999999999998</v>
      </c>
      <c r="AA4283" s="16">
        <v>276</v>
      </c>
      <c r="AB4283" s="16" t="s">
        <v>2114</v>
      </c>
      <c r="AC4283" s="16" t="s">
        <v>5145</v>
      </c>
      <c r="AD4283" s="16">
        <v>96600</v>
      </c>
      <c r="AE4283" s="16">
        <v>804.99999999999989</v>
      </c>
      <c r="AF4283" s="16">
        <v>301874.99999999994</v>
      </c>
      <c r="AG4283" s="16">
        <v>229.99999999999997</v>
      </c>
      <c r="AH4283" s="12">
        <v>74979.999999999985</v>
      </c>
      <c r="AI4283" s="16">
        <f t="shared" si="957"/>
        <v>13.799999999999999</v>
      </c>
      <c r="AJ4283" s="16">
        <f t="shared" si="958"/>
        <v>7934.9999999999991</v>
      </c>
      <c r="AK4283" s="16">
        <f t="shared" si="959"/>
        <v>1150</v>
      </c>
      <c r="AL4283" s="16">
        <f t="shared" si="960"/>
        <v>11500</v>
      </c>
      <c r="AM4283" s="16">
        <v>61200.000000000007</v>
      </c>
      <c r="AN4283" s="16">
        <f t="shared" si="961"/>
        <v>479109.99999999994</v>
      </c>
      <c r="AP4283" s="16">
        <v>2.2999999999999998</v>
      </c>
      <c r="AQ4283" s="16" t="s">
        <v>204</v>
      </c>
      <c r="AR4283" s="16" t="s">
        <v>5146</v>
      </c>
      <c r="AS4283" s="16" t="s">
        <v>5147</v>
      </c>
      <c r="AT4283" s="16" t="s">
        <v>5148</v>
      </c>
      <c r="BC4283" s="16">
        <v>2.2999999999999998</v>
      </c>
      <c r="BD4283" s="16">
        <f t="shared" si="962"/>
        <v>8.0499999999999989</v>
      </c>
      <c r="BE4283" s="16">
        <f t="shared" si="963"/>
        <v>2994.4374999999995</v>
      </c>
      <c r="BG4283" s="16">
        <f t="shared" si="964"/>
        <v>2760</v>
      </c>
      <c r="BH4283" s="16">
        <f t="shared" si="965"/>
        <v>1472</v>
      </c>
      <c r="BI4283" s="16">
        <f t="shared" si="966"/>
        <v>18.399999999999999</v>
      </c>
    </row>
    <row r="4284" spans="1:61" x14ac:dyDescent="0.35">
      <c r="A4284">
        <v>4283</v>
      </c>
      <c r="B4284" t="s">
        <v>360</v>
      </c>
      <c r="C4284" t="s">
        <v>6089</v>
      </c>
      <c r="D4284" s="15" t="s">
        <v>4807</v>
      </c>
      <c r="E4284" s="12" t="s">
        <v>98</v>
      </c>
      <c r="G4284" s="12" t="s">
        <v>1453</v>
      </c>
      <c r="H4284" s="12" t="s">
        <v>91</v>
      </c>
      <c r="I4284" s="12" t="s">
        <v>363</v>
      </c>
      <c r="J4284" s="12" t="s">
        <v>5454</v>
      </c>
      <c r="K4284" s="12" t="s">
        <v>5454</v>
      </c>
      <c r="N4284" s="16" t="s">
        <v>206</v>
      </c>
      <c r="O4284" s="16" t="s">
        <v>5156</v>
      </c>
      <c r="P4284" s="12" t="s">
        <v>482</v>
      </c>
      <c r="Q4284" s="16">
        <v>2023</v>
      </c>
      <c r="R4284" s="16">
        <v>0.8</v>
      </c>
      <c r="T4284" s="16">
        <v>0</v>
      </c>
      <c r="U4284" s="16" t="s">
        <v>5157</v>
      </c>
      <c r="V4284" s="12" t="s">
        <v>204</v>
      </c>
      <c r="W4284" s="12" t="s">
        <v>204</v>
      </c>
      <c r="X4284" s="16">
        <v>1</v>
      </c>
      <c r="Z4284" s="16">
        <v>0.8</v>
      </c>
      <c r="AA4284" s="16">
        <v>96</v>
      </c>
      <c r="AB4284" s="16" t="s">
        <v>2114</v>
      </c>
      <c r="AC4284" s="16" t="s">
        <v>5145</v>
      </c>
      <c r="AD4284" s="16">
        <v>33600</v>
      </c>
      <c r="AE4284" s="16">
        <v>280</v>
      </c>
      <c r="AF4284" s="16">
        <v>105000</v>
      </c>
      <c r="AG4284" s="16">
        <v>80</v>
      </c>
      <c r="AH4284" s="12">
        <v>26080</v>
      </c>
      <c r="AI4284" s="16">
        <f t="shared" si="957"/>
        <v>4.8000000000000007</v>
      </c>
      <c r="AJ4284" s="16">
        <f t="shared" si="958"/>
        <v>2760</v>
      </c>
      <c r="AK4284" s="16">
        <f t="shared" si="959"/>
        <v>400</v>
      </c>
      <c r="AL4284" s="16">
        <f t="shared" si="960"/>
        <v>4000</v>
      </c>
      <c r="AM4284" s="16">
        <v>61200.000000000007</v>
      </c>
      <c r="AN4284" s="16">
        <f t="shared" si="961"/>
        <v>206560</v>
      </c>
      <c r="AP4284" s="16">
        <v>0.8</v>
      </c>
      <c r="AQ4284" s="16" t="s">
        <v>204</v>
      </c>
      <c r="AR4284" s="16" t="s">
        <v>5146</v>
      </c>
      <c r="AS4284" s="16" t="s">
        <v>5147</v>
      </c>
      <c r="AT4284" s="16" t="s">
        <v>5148</v>
      </c>
      <c r="BC4284" s="16">
        <v>0.8</v>
      </c>
      <c r="BD4284" s="16">
        <f t="shared" si="962"/>
        <v>2.8000000000000003</v>
      </c>
      <c r="BE4284" s="16">
        <f t="shared" si="963"/>
        <v>1291</v>
      </c>
      <c r="BG4284" s="16">
        <f t="shared" si="964"/>
        <v>960</v>
      </c>
      <c r="BH4284" s="16">
        <f t="shared" si="965"/>
        <v>512</v>
      </c>
      <c r="BI4284" s="16">
        <f t="shared" si="966"/>
        <v>6.4</v>
      </c>
    </row>
    <row r="4285" spans="1:61" x14ac:dyDescent="0.35">
      <c r="A4285">
        <v>4284</v>
      </c>
      <c r="B4285" t="s">
        <v>360</v>
      </c>
      <c r="C4285" t="s">
        <v>6090</v>
      </c>
      <c r="D4285" s="15" t="s">
        <v>4808</v>
      </c>
      <c r="E4285" s="12" t="s">
        <v>98</v>
      </c>
      <c r="G4285" s="12" t="s">
        <v>1453</v>
      </c>
      <c r="H4285" s="12" t="s">
        <v>91</v>
      </c>
      <c r="I4285" s="12" t="s">
        <v>363</v>
      </c>
      <c r="J4285" s="12" t="s">
        <v>5454</v>
      </c>
      <c r="K4285" s="12" t="s">
        <v>5454</v>
      </c>
      <c r="N4285" s="16" t="s">
        <v>206</v>
      </c>
      <c r="O4285" s="16" t="s">
        <v>5156</v>
      </c>
      <c r="P4285" s="12" t="s">
        <v>482</v>
      </c>
      <c r="Q4285" s="16">
        <v>2023</v>
      </c>
      <c r="R4285" s="16">
        <v>0.81</v>
      </c>
      <c r="T4285" s="16">
        <v>0</v>
      </c>
      <c r="U4285" s="16" t="s">
        <v>5157</v>
      </c>
      <c r="V4285" s="12" t="s">
        <v>204</v>
      </c>
      <c r="W4285" s="12" t="s">
        <v>204</v>
      </c>
      <c r="X4285" s="16">
        <v>1</v>
      </c>
      <c r="Z4285" s="16">
        <v>0.81</v>
      </c>
      <c r="AA4285" s="16">
        <v>97.2</v>
      </c>
      <c r="AB4285" s="16" t="s">
        <v>2114</v>
      </c>
      <c r="AC4285" s="16" t="s">
        <v>5145</v>
      </c>
      <c r="AD4285" s="16">
        <v>34020</v>
      </c>
      <c r="AE4285" s="16">
        <v>283.5</v>
      </c>
      <c r="AF4285" s="16">
        <v>106312.5</v>
      </c>
      <c r="AG4285" s="16">
        <v>81</v>
      </c>
      <c r="AH4285" s="12">
        <v>26406</v>
      </c>
      <c r="AI4285" s="16">
        <f t="shared" si="957"/>
        <v>4.8600000000000003</v>
      </c>
      <c r="AJ4285" s="16">
        <f t="shared" si="958"/>
        <v>2794.5</v>
      </c>
      <c r="AK4285" s="16">
        <f t="shared" si="959"/>
        <v>405</v>
      </c>
      <c r="AL4285" s="16">
        <f t="shared" si="960"/>
        <v>4050.0000000000005</v>
      </c>
      <c r="AM4285" s="16">
        <v>61200.000000000007</v>
      </c>
      <c r="AN4285" s="16">
        <f t="shared" si="961"/>
        <v>208377</v>
      </c>
      <c r="AP4285" s="16">
        <v>0.81</v>
      </c>
      <c r="AQ4285" s="16" t="s">
        <v>204</v>
      </c>
      <c r="AR4285" s="16" t="s">
        <v>5146</v>
      </c>
      <c r="AS4285" s="16" t="s">
        <v>5147</v>
      </c>
      <c r="AT4285" s="16" t="s">
        <v>5148</v>
      </c>
      <c r="BC4285" s="16">
        <v>0.81</v>
      </c>
      <c r="BD4285" s="16">
        <f t="shared" si="962"/>
        <v>2.835</v>
      </c>
      <c r="BE4285" s="16">
        <f t="shared" si="963"/>
        <v>1302.35625</v>
      </c>
      <c r="BG4285" s="16">
        <f t="shared" si="964"/>
        <v>972.00000000000011</v>
      </c>
      <c r="BH4285" s="16">
        <f t="shared" si="965"/>
        <v>518.40000000000009</v>
      </c>
      <c r="BI4285" s="16">
        <f t="shared" si="966"/>
        <v>6.4800000000000013</v>
      </c>
    </row>
    <row r="4286" spans="1:61" x14ac:dyDescent="0.35">
      <c r="A4286">
        <v>4285</v>
      </c>
      <c r="B4286" t="s">
        <v>360</v>
      </c>
      <c r="C4286" t="s">
        <v>6091</v>
      </c>
      <c r="D4286" s="15" t="s">
        <v>4809</v>
      </c>
      <c r="E4286" s="12" t="s">
        <v>98</v>
      </c>
      <c r="G4286" s="12" t="s">
        <v>1453</v>
      </c>
      <c r="H4286" s="12" t="s">
        <v>91</v>
      </c>
      <c r="I4286" s="12" t="s">
        <v>363</v>
      </c>
      <c r="J4286" s="12" t="s">
        <v>5454</v>
      </c>
      <c r="K4286" s="12" t="s">
        <v>5454</v>
      </c>
      <c r="N4286" s="16" t="s">
        <v>206</v>
      </c>
      <c r="O4286" s="16" t="s">
        <v>5156</v>
      </c>
      <c r="P4286" s="12" t="s">
        <v>482</v>
      </c>
      <c r="Q4286" s="16">
        <v>2023</v>
      </c>
      <c r="R4286" s="16">
        <v>0.75</v>
      </c>
      <c r="T4286" s="16">
        <v>0</v>
      </c>
      <c r="U4286" s="16" t="s">
        <v>5157</v>
      </c>
      <c r="V4286" s="12" t="s">
        <v>204</v>
      </c>
      <c r="W4286" s="12" t="s">
        <v>204</v>
      </c>
      <c r="X4286" s="16">
        <v>1</v>
      </c>
      <c r="Z4286" s="16">
        <v>0.75</v>
      </c>
      <c r="AA4286" s="16">
        <v>90</v>
      </c>
      <c r="AB4286" s="16" t="s">
        <v>2114</v>
      </c>
      <c r="AC4286" s="16" t="s">
        <v>5145</v>
      </c>
      <c r="AD4286" s="16">
        <v>31500</v>
      </c>
      <c r="AE4286" s="16">
        <v>262.5</v>
      </c>
      <c r="AF4286" s="16">
        <v>98437.5</v>
      </c>
      <c r="AG4286" s="16">
        <v>75</v>
      </c>
      <c r="AH4286" s="12">
        <v>24450</v>
      </c>
      <c r="AI4286" s="16">
        <f t="shared" si="957"/>
        <v>4.5</v>
      </c>
      <c r="AJ4286" s="16">
        <f t="shared" si="958"/>
        <v>2587.5</v>
      </c>
      <c r="AK4286" s="16">
        <f t="shared" si="959"/>
        <v>375</v>
      </c>
      <c r="AL4286" s="16">
        <f t="shared" si="960"/>
        <v>3750</v>
      </c>
      <c r="AM4286" s="16">
        <v>61200.000000000007</v>
      </c>
      <c r="AN4286" s="16">
        <f t="shared" si="961"/>
        <v>197475</v>
      </c>
      <c r="AP4286" s="16">
        <v>0.75</v>
      </c>
      <c r="AQ4286" s="16" t="s">
        <v>204</v>
      </c>
      <c r="AR4286" s="16" t="s">
        <v>5146</v>
      </c>
      <c r="AS4286" s="16" t="s">
        <v>5147</v>
      </c>
      <c r="AT4286" s="16" t="s">
        <v>5148</v>
      </c>
      <c r="BC4286" s="16">
        <v>0.75</v>
      </c>
      <c r="BD4286" s="16">
        <f t="shared" si="962"/>
        <v>2.625</v>
      </c>
      <c r="BE4286" s="16">
        <f t="shared" si="963"/>
        <v>1234.21875</v>
      </c>
      <c r="BG4286" s="16">
        <f t="shared" si="964"/>
        <v>900</v>
      </c>
      <c r="BH4286" s="16">
        <f t="shared" si="965"/>
        <v>480</v>
      </c>
      <c r="BI4286" s="16">
        <f t="shared" si="966"/>
        <v>6</v>
      </c>
    </row>
    <row r="4287" spans="1:61" x14ac:dyDescent="0.35">
      <c r="A4287">
        <v>4286</v>
      </c>
      <c r="B4287" t="s">
        <v>360</v>
      </c>
      <c r="C4287" t="s">
        <v>6092</v>
      </c>
      <c r="D4287" s="15" t="s">
        <v>4810</v>
      </c>
      <c r="E4287" s="12" t="s">
        <v>98</v>
      </c>
      <c r="G4287" s="12" t="s">
        <v>1453</v>
      </c>
      <c r="H4287" s="12" t="s">
        <v>91</v>
      </c>
      <c r="I4287" s="12" t="s">
        <v>363</v>
      </c>
      <c r="J4287" s="12" t="s">
        <v>5454</v>
      </c>
      <c r="K4287" s="12" t="s">
        <v>5454</v>
      </c>
      <c r="N4287" s="16" t="s">
        <v>206</v>
      </c>
      <c r="O4287" s="16" t="s">
        <v>5156</v>
      </c>
      <c r="P4287" s="12" t="s">
        <v>482</v>
      </c>
      <c r="Q4287" s="16">
        <v>2023</v>
      </c>
      <c r="R4287" s="16">
        <v>1.85</v>
      </c>
      <c r="T4287" s="16">
        <v>0</v>
      </c>
      <c r="U4287" s="16" t="s">
        <v>5157</v>
      </c>
      <c r="V4287" s="12" t="s">
        <v>204</v>
      </c>
      <c r="W4287" s="12" t="s">
        <v>204</v>
      </c>
      <c r="X4287" s="16">
        <v>1</v>
      </c>
      <c r="Z4287" s="16">
        <v>1.85</v>
      </c>
      <c r="AA4287" s="16">
        <v>222</v>
      </c>
      <c r="AB4287" s="16" t="s">
        <v>2114</v>
      </c>
      <c r="AC4287" s="16" t="s">
        <v>5145</v>
      </c>
      <c r="AD4287" s="16">
        <v>77700</v>
      </c>
      <c r="AE4287" s="16">
        <v>647.5</v>
      </c>
      <c r="AF4287" s="16">
        <v>242812.5</v>
      </c>
      <c r="AG4287" s="16">
        <v>185</v>
      </c>
      <c r="AH4287" s="12">
        <v>60310</v>
      </c>
      <c r="AI4287" s="16">
        <f t="shared" si="957"/>
        <v>11.100000000000001</v>
      </c>
      <c r="AJ4287" s="16">
        <f t="shared" si="958"/>
        <v>6382.5</v>
      </c>
      <c r="AK4287" s="16">
        <f t="shared" si="959"/>
        <v>925</v>
      </c>
      <c r="AL4287" s="16">
        <f t="shared" si="960"/>
        <v>9250</v>
      </c>
      <c r="AM4287" s="16">
        <v>61200.000000000007</v>
      </c>
      <c r="AN4287" s="16">
        <f t="shared" si="961"/>
        <v>397345</v>
      </c>
      <c r="AP4287" s="16">
        <v>1.85</v>
      </c>
      <c r="AQ4287" s="16" t="s">
        <v>204</v>
      </c>
      <c r="AR4287" s="16" t="s">
        <v>5146</v>
      </c>
      <c r="AS4287" s="16" t="s">
        <v>5147</v>
      </c>
      <c r="AT4287" s="16" t="s">
        <v>5148</v>
      </c>
      <c r="BC4287" s="16">
        <v>1.85</v>
      </c>
      <c r="BD4287" s="16">
        <f t="shared" si="962"/>
        <v>6.4750000000000005</v>
      </c>
      <c r="BE4287" s="16">
        <f t="shared" si="963"/>
        <v>2483.40625</v>
      </c>
      <c r="BG4287" s="16">
        <f t="shared" si="964"/>
        <v>2220</v>
      </c>
      <c r="BH4287" s="16">
        <f t="shared" si="965"/>
        <v>1184</v>
      </c>
      <c r="BI4287" s="16">
        <f t="shared" si="966"/>
        <v>14.8</v>
      </c>
    </row>
    <row r="4288" spans="1:61" x14ac:dyDescent="0.35">
      <c r="A4288">
        <v>4287</v>
      </c>
      <c r="B4288" t="s">
        <v>360</v>
      </c>
      <c r="C4288" t="s">
        <v>6093</v>
      </c>
      <c r="D4288" s="15" t="s">
        <v>4811</v>
      </c>
      <c r="E4288" s="12" t="s">
        <v>98</v>
      </c>
      <c r="G4288" s="12" t="s">
        <v>1453</v>
      </c>
      <c r="H4288" s="12" t="s">
        <v>91</v>
      </c>
      <c r="I4288" s="12" t="s">
        <v>363</v>
      </c>
      <c r="J4288" s="12" t="s">
        <v>5454</v>
      </c>
      <c r="K4288" s="12" t="s">
        <v>5454</v>
      </c>
      <c r="N4288" s="16" t="s">
        <v>206</v>
      </c>
      <c r="O4288" s="16" t="s">
        <v>5156</v>
      </c>
      <c r="P4288" s="12" t="s">
        <v>482</v>
      </c>
      <c r="Q4288" s="16">
        <v>2023</v>
      </c>
      <c r="R4288" s="16">
        <v>0.6</v>
      </c>
      <c r="T4288" s="16">
        <v>0</v>
      </c>
      <c r="U4288" s="16" t="s">
        <v>5157</v>
      </c>
      <c r="V4288" s="12" t="s">
        <v>204</v>
      </c>
      <c r="W4288" s="12" t="s">
        <v>204</v>
      </c>
      <c r="X4288" s="16">
        <v>1</v>
      </c>
      <c r="Z4288" s="16">
        <v>0.6</v>
      </c>
      <c r="AA4288" s="16">
        <v>72</v>
      </c>
      <c r="AB4288" s="16" t="s">
        <v>2114</v>
      </c>
      <c r="AC4288" s="16" t="s">
        <v>5145</v>
      </c>
      <c r="AD4288" s="16">
        <v>25200</v>
      </c>
      <c r="AE4288" s="16">
        <v>210</v>
      </c>
      <c r="AF4288" s="16">
        <v>78750</v>
      </c>
      <c r="AG4288" s="16">
        <v>60</v>
      </c>
      <c r="AH4288" s="12">
        <v>19560</v>
      </c>
      <c r="AI4288" s="16">
        <f t="shared" si="957"/>
        <v>3.5999999999999996</v>
      </c>
      <c r="AJ4288" s="16">
        <f t="shared" si="958"/>
        <v>2070</v>
      </c>
      <c r="AK4288" s="16">
        <f t="shared" si="959"/>
        <v>300</v>
      </c>
      <c r="AL4288" s="16">
        <f t="shared" si="960"/>
        <v>3000</v>
      </c>
      <c r="AM4288" s="16">
        <v>61200.000000000007</v>
      </c>
      <c r="AN4288" s="16">
        <f t="shared" si="961"/>
        <v>170220</v>
      </c>
      <c r="AP4288" s="16">
        <v>0.6</v>
      </c>
      <c r="AQ4288" s="16" t="s">
        <v>204</v>
      </c>
      <c r="AR4288" s="16" t="s">
        <v>5146</v>
      </c>
      <c r="AS4288" s="16" t="s">
        <v>5147</v>
      </c>
      <c r="AT4288" s="16" t="s">
        <v>5148</v>
      </c>
      <c r="BC4288" s="16">
        <v>0.6</v>
      </c>
      <c r="BD4288" s="16">
        <f t="shared" si="962"/>
        <v>2.1</v>
      </c>
      <c r="BE4288" s="16">
        <f t="shared" si="963"/>
        <v>1063.875</v>
      </c>
      <c r="BG4288" s="16">
        <f t="shared" si="964"/>
        <v>720</v>
      </c>
      <c r="BH4288" s="16">
        <f t="shared" si="965"/>
        <v>384</v>
      </c>
      <c r="BI4288" s="16">
        <f t="shared" si="966"/>
        <v>4.8</v>
      </c>
    </row>
    <row r="4289" spans="1:61" x14ac:dyDescent="0.35">
      <c r="A4289">
        <v>4288</v>
      </c>
      <c r="B4289" t="s">
        <v>360</v>
      </c>
      <c r="C4289" t="s">
        <v>6094</v>
      </c>
      <c r="D4289" s="15" t="s">
        <v>4812</v>
      </c>
      <c r="E4289" s="12" t="s">
        <v>98</v>
      </c>
      <c r="G4289" s="12" t="s">
        <v>1453</v>
      </c>
      <c r="H4289" s="12" t="s">
        <v>91</v>
      </c>
      <c r="I4289" s="12" t="s">
        <v>363</v>
      </c>
      <c r="J4289" s="12" t="s">
        <v>5454</v>
      </c>
      <c r="K4289" s="12" t="s">
        <v>5454</v>
      </c>
      <c r="N4289" s="16" t="s">
        <v>206</v>
      </c>
      <c r="O4289" s="16" t="s">
        <v>5156</v>
      </c>
      <c r="P4289" s="12" t="s">
        <v>482</v>
      </c>
      <c r="Q4289" s="16">
        <v>2023</v>
      </c>
      <c r="R4289" s="16">
        <v>0.31</v>
      </c>
      <c r="T4289" s="16">
        <v>0</v>
      </c>
      <c r="U4289" s="16" t="s">
        <v>5157</v>
      </c>
      <c r="V4289" s="12" t="s">
        <v>204</v>
      </c>
      <c r="W4289" s="12" t="s">
        <v>204</v>
      </c>
      <c r="X4289" s="16">
        <v>1</v>
      </c>
      <c r="Z4289" s="16">
        <v>0.31</v>
      </c>
      <c r="AA4289" s="16">
        <v>37.200000000000003</v>
      </c>
      <c r="AB4289" s="16" t="s">
        <v>2114</v>
      </c>
      <c r="AC4289" s="16" t="s">
        <v>5145</v>
      </c>
      <c r="AD4289" s="16">
        <v>13020.000000000002</v>
      </c>
      <c r="AE4289" s="16">
        <v>108.5</v>
      </c>
      <c r="AF4289" s="16">
        <v>40687.5</v>
      </c>
      <c r="AG4289" s="16">
        <v>31</v>
      </c>
      <c r="AH4289" s="12">
        <v>10106</v>
      </c>
      <c r="AI4289" s="16">
        <f t="shared" si="957"/>
        <v>1.8599999999999999</v>
      </c>
      <c r="AJ4289" s="16">
        <f t="shared" si="958"/>
        <v>1069.5</v>
      </c>
      <c r="AK4289" s="16">
        <f t="shared" si="959"/>
        <v>155</v>
      </c>
      <c r="AL4289" s="16">
        <f t="shared" si="960"/>
        <v>1550</v>
      </c>
      <c r="AM4289" s="16">
        <v>61200.000000000007</v>
      </c>
      <c r="AN4289" s="16">
        <f t="shared" si="961"/>
        <v>117527</v>
      </c>
      <c r="AP4289" s="16">
        <v>0.31</v>
      </c>
      <c r="AQ4289" s="16" t="s">
        <v>204</v>
      </c>
      <c r="AR4289" s="16" t="s">
        <v>5146</v>
      </c>
      <c r="AS4289" s="16" t="s">
        <v>5147</v>
      </c>
      <c r="AT4289" s="16" t="s">
        <v>5148</v>
      </c>
      <c r="BC4289" s="16">
        <v>0.31</v>
      </c>
      <c r="BD4289" s="16">
        <f t="shared" si="962"/>
        <v>1.085</v>
      </c>
      <c r="BE4289" s="16">
        <f t="shared" si="963"/>
        <v>734.54375000000005</v>
      </c>
      <c r="BG4289" s="16">
        <f t="shared" si="964"/>
        <v>372</v>
      </c>
      <c r="BH4289" s="16">
        <f t="shared" si="965"/>
        <v>198.4</v>
      </c>
      <c r="BI4289" s="16">
        <f t="shared" si="966"/>
        <v>2.48</v>
      </c>
    </row>
    <row r="4290" spans="1:61" x14ac:dyDescent="0.35">
      <c r="A4290">
        <v>4289</v>
      </c>
      <c r="B4290" t="s">
        <v>360</v>
      </c>
      <c r="C4290" t="s">
        <v>6095</v>
      </c>
      <c r="D4290" s="15" t="s">
        <v>4813</v>
      </c>
      <c r="E4290" s="12" t="s">
        <v>98</v>
      </c>
      <c r="G4290" s="12" t="s">
        <v>1453</v>
      </c>
      <c r="H4290" s="12" t="s">
        <v>91</v>
      </c>
      <c r="I4290" s="12" t="s">
        <v>363</v>
      </c>
      <c r="J4290" s="12" t="s">
        <v>5454</v>
      </c>
      <c r="K4290" s="12" t="s">
        <v>5454</v>
      </c>
      <c r="N4290" s="16" t="s">
        <v>206</v>
      </c>
      <c r="O4290" s="16" t="s">
        <v>5156</v>
      </c>
      <c r="P4290" s="12" t="s">
        <v>482</v>
      </c>
      <c r="Q4290" s="16">
        <v>2023</v>
      </c>
      <c r="R4290" s="16">
        <v>1.68</v>
      </c>
      <c r="T4290" s="16">
        <v>0</v>
      </c>
      <c r="U4290" s="16" t="s">
        <v>5157</v>
      </c>
      <c r="V4290" s="12" t="s">
        <v>204</v>
      </c>
      <c r="W4290" s="12" t="s">
        <v>204</v>
      </c>
      <c r="X4290" s="16">
        <v>1</v>
      </c>
      <c r="Z4290" s="16">
        <v>1.68</v>
      </c>
      <c r="AA4290" s="16">
        <v>201.6</v>
      </c>
      <c r="AB4290" s="16" t="s">
        <v>2114</v>
      </c>
      <c r="AC4290" s="16" t="s">
        <v>5145</v>
      </c>
      <c r="AD4290" s="16">
        <v>70560</v>
      </c>
      <c r="AE4290" s="16">
        <v>588</v>
      </c>
      <c r="AF4290" s="16">
        <v>220500</v>
      </c>
      <c r="AG4290" s="16">
        <v>168</v>
      </c>
      <c r="AH4290" s="12">
        <v>54768</v>
      </c>
      <c r="AI4290" s="16">
        <f t="shared" si="957"/>
        <v>10.08</v>
      </c>
      <c r="AJ4290" s="16">
        <f t="shared" si="958"/>
        <v>5796</v>
      </c>
      <c r="AK4290" s="16">
        <f t="shared" si="959"/>
        <v>840</v>
      </c>
      <c r="AL4290" s="16">
        <f t="shared" si="960"/>
        <v>8400</v>
      </c>
      <c r="AM4290" s="16">
        <v>61200.000000000007</v>
      </c>
      <c r="AN4290" s="16">
        <f t="shared" si="961"/>
        <v>366456</v>
      </c>
      <c r="AP4290" s="16">
        <v>1.68</v>
      </c>
      <c r="AQ4290" s="16" t="s">
        <v>204</v>
      </c>
      <c r="AR4290" s="16" t="s">
        <v>5146</v>
      </c>
      <c r="AS4290" s="16" t="s">
        <v>5147</v>
      </c>
      <c r="AT4290" s="16" t="s">
        <v>5148</v>
      </c>
      <c r="BC4290" s="16">
        <v>1.68</v>
      </c>
      <c r="BD4290" s="16">
        <f t="shared" si="962"/>
        <v>5.88</v>
      </c>
      <c r="BE4290" s="16">
        <f t="shared" si="963"/>
        <v>2290.35</v>
      </c>
      <c r="BG4290" s="16">
        <f t="shared" si="964"/>
        <v>2016</v>
      </c>
      <c r="BH4290" s="16">
        <f t="shared" si="965"/>
        <v>1075.2</v>
      </c>
      <c r="BI4290" s="16">
        <f t="shared" si="966"/>
        <v>13.440000000000001</v>
      </c>
    </row>
    <row r="4291" spans="1:61" x14ac:dyDescent="0.35">
      <c r="A4291">
        <v>4290</v>
      </c>
      <c r="B4291" t="s">
        <v>360</v>
      </c>
      <c r="C4291" t="s">
        <v>6096</v>
      </c>
      <c r="D4291" s="15" t="s">
        <v>4814</v>
      </c>
      <c r="E4291" s="12" t="s">
        <v>98</v>
      </c>
      <c r="G4291" s="12" t="s">
        <v>1453</v>
      </c>
      <c r="H4291" s="12" t="s">
        <v>91</v>
      </c>
      <c r="I4291" s="12" t="s">
        <v>363</v>
      </c>
      <c r="J4291" s="12" t="s">
        <v>5454</v>
      </c>
      <c r="K4291" s="12" t="s">
        <v>5454</v>
      </c>
      <c r="N4291" s="16" t="s">
        <v>206</v>
      </c>
      <c r="O4291" s="16" t="s">
        <v>5156</v>
      </c>
      <c r="P4291" s="12" t="s">
        <v>482</v>
      </c>
      <c r="Q4291" s="16">
        <v>2023</v>
      </c>
      <c r="R4291" s="16">
        <v>3.01</v>
      </c>
      <c r="T4291" s="16">
        <v>0</v>
      </c>
      <c r="U4291" s="16" t="s">
        <v>5157</v>
      </c>
      <c r="V4291" s="12" t="s">
        <v>204</v>
      </c>
      <c r="W4291" s="12" t="s">
        <v>204</v>
      </c>
      <c r="X4291" s="16">
        <v>1</v>
      </c>
      <c r="Z4291" s="16">
        <v>3.01</v>
      </c>
      <c r="AA4291" s="16">
        <v>361.2</v>
      </c>
      <c r="AB4291" s="16" t="s">
        <v>2114</v>
      </c>
      <c r="AC4291" s="16" t="s">
        <v>5145</v>
      </c>
      <c r="AD4291" s="16">
        <v>126420</v>
      </c>
      <c r="AE4291" s="16">
        <v>1053.5</v>
      </c>
      <c r="AF4291" s="16">
        <v>395062.5</v>
      </c>
      <c r="AG4291" s="16">
        <v>301</v>
      </c>
      <c r="AH4291" s="12">
        <v>98126</v>
      </c>
      <c r="AI4291" s="16">
        <f t="shared" si="957"/>
        <v>18.059999999999999</v>
      </c>
      <c r="AJ4291" s="16">
        <f t="shared" si="958"/>
        <v>10384.5</v>
      </c>
      <c r="AK4291" s="16">
        <f t="shared" si="959"/>
        <v>1505</v>
      </c>
      <c r="AL4291" s="16">
        <f t="shared" si="960"/>
        <v>15049.999999999998</v>
      </c>
      <c r="AM4291" s="16">
        <v>61200.000000000007</v>
      </c>
      <c r="AN4291" s="16">
        <f t="shared" si="961"/>
        <v>608117</v>
      </c>
      <c r="AP4291" s="16">
        <v>3.01</v>
      </c>
      <c r="AQ4291" s="16" t="s">
        <v>204</v>
      </c>
      <c r="AR4291" s="16" t="s">
        <v>5146</v>
      </c>
      <c r="AS4291" s="16" t="s">
        <v>5147</v>
      </c>
      <c r="AT4291" s="16" t="s">
        <v>5148</v>
      </c>
      <c r="BC4291" s="16">
        <v>3.01</v>
      </c>
      <c r="BD4291" s="16">
        <f t="shared" si="962"/>
        <v>10.535</v>
      </c>
      <c r="BE4291" s="16">
        <f t="shared" si="963"/>
        <v>3800.7312499999998</v>
      </c>
      <c r="BG4291" s="16">
        <f t="shared" si="964"/>
        <v>3611.9999999999995</v>
      </c>
      <c r="BH4291" s="16">
        <f t="shared" si="965"/>
        <v>1926.3999999999999</v>
      </c>
      <c r="BI4291" s="16">
        <f t="shared" si="966"/>
        <v>24.08</v>
      </c>
    </row>
    <row r="4292" spans="1:61" x14ac:dyDescent="0.35">
      <c r="A4292">
        <v>4291</v>
      </c>
      <c r="B4292" t="s">
        <v>360</v>
      </c>
      <c r="C4292" t="s">
        <v>6097</v>
      </c>
      <c r="D4292" s="15" t="s">
        <v>4815</v>
      </c>
      <c r="E4292" s="12" t="s">
        <v>98</v>
      </c>
      <c r="G4292" s="12" t="s">
        <v>1453</v>
      </c>
      <c r="H4292" s="12" t="s">
        <v>91</v>
      </c>
      <c r="I4292" s="12" t="s">
        <v>363</v>
      </c>
      <c r="J4292" s="12" t="s">
        <v>5454</v>
      </c>
      <c r="K4292" s="12" t="s">
        <v>5454</v>
      </c>
      <c r="N4292" s="16" t="s">
        <v>206</v>
      </c>
      <c r="O4292" s="16" t="s">
        <v>5156</v>
      </c>
      <c r="P4292" s="12" t="s">
        <v>482</v>
      </c>
      <c r="Q4292" s="16">
        <v>2023</v>
      </c>
      <c r="R4292" s="16">
        <v>2.4500000000000002</v>
      </c>
      <c r="T4292" s="16">
        <v>0</v>
      </c>
      <c r="U4292" s="16" t="s">
        <v>5157</v>
      </c>
      <c r="V4292" s="12" t="s">
        <v>204</v>
      </c>
      <c r="W4292" s="12" t="s">
        <v>204</v>
      </c>
      <c r="X4292" s="16">
        <v>1</v>
      </c>
      <c r="Z4292" s="16">
        <v>2.4500000000000002</v>
      </c>
      <c r="AA4292" s="16">
        <v>294</v>
      </c>
      <c r="AB4292" s="16" t="s">
        <v>2114</v>
      </c>
      <c r="AC4292" s="16" t="s">
        <v>5145</v>
      </c>
      <c r="AD4292" s="16">
        <v>102900</v>
      </c>
      <c r="AE4292" s="16">
        <v>857.50000000000011</v>
      </c>
      <c r="AF4292" s="16">
        <v>321562.50000000006</v>
      </c>
      <c r="AG4292" s="16">
        <v>245.00000000000003</v>
      </c>
      <c r="AH4292" s="12">
        <v>79870.000000000015</v>
      </c>
      <c r="AI4292" s="16">
        <f t="shared" si="957"/>
        <v>14.700000000000001</v>
      </c>
      <c r="AJ4292" s="16">
        <f t="shared" si="958"/>
        <v>8452.5</v>
      </c>
      <c r="AK4292" s="16">
        <f t="shared" si="959"/>
        <v>1225</v>
      </c>
      <c r="AL4292" s="16">
        <f t="shared" si="960"/>
        <v>12250</v>
      </c>
      <c r="AM4292" s="16">
        <v>61200.000000000007</v>
      </c>
      <c r="AN4292" s="16">
        <f t="shared" si="961"/>
        <v>506365.00000000006</v>
      </c>
      <c r="AP4292" s="16">
        <v>2.4500000000000002</v>
      </c>
      <c r="AQ4292" s="16" t="s">
        <v>204</v>
      </c>
      <c r="AR4292" s="16" t="s">
        <v>5146</v>
      </c>
      <c r="AS4292" s="16" t="s">
        <v>5147</v>
      </c>
      <c r="AT4292" s="16" t="s">
        <v>5148</v>
      </c>
      <c r="BC4292" s="16">
        <v>2.4500000000000002</v>
      </c>
      <c r="BD4292" s="16">
        <f t="shared" si="962"/>
        <v>8.5750000000000011</v>
      </c>
      <c r="BE4292" s="16">
        <f t="shared" si="963"/>
        <v>3164.7812500000005</v>
      </c>
      <c r="BG4292" s="16">
        <f t="shared" si="964"/>
        <v>2940</v>
      </c>
      <c r="BH4292" s="16">
        <f t="shared" si="965"/>
        <v>1568</v>
      </c>
      <c r="BI4292" s="16">
        <f t="shared" si="966"/>
        <v>19.600000000000001</v>
      </c>
    </row>
    <row r="4293" spans="1:61" x14ac:dyDescent="0.35">
      <c r="A4293">
        <v>4292</v>
      </c>
      <c r="B4293" t="s">
        <v>360</v>
      </c>
      <c r="C4293" t="s">
        <v>6098</v>
      </c>
      <c r="D4293" s="15" t="s">
        <v>4816</v>
      </c>
      <c r="E4293" s="12" t="s">
        <v>98</v>
      </c>
      <c r="G4293" s="12" t="s">
        <v>1453</v>
      </c>
      <c r="H4293" s="12" t="s">
        <v>91</v>
      </c>
      <c r="I4293" s="12" t="s">
        <v>363</v>
      </c>
      <c r="J4293" s="12" t="s">
        <v>5454</v>
      </c>
      <c r="K4293" s="12" t="s">
        <v>5454</v>
      </c>
      <c r="N4293" s="16" t="s">
        <v>206</v>
      </c>
      <c r="O4293" s="16" t="s">
        <v>5156</v>
      </c>
      <c r="P4293" s="12" t="s">
        <v>482</v>
      </c>
      <c r="Q4293" s="16">
        <v>2023</v>
      </c>
      <c r="R4293" s="16">
        <v>2.58</v>
      </c>
      <c r="T4293" s="16">
        <v>0</v>
      </c>
      <c r="U4293" s="16" t="s">
        <v>5157</v>
      </c>
      <c r="V4293" s="12" t="s">
        <v>204</v>
      </c>
      <c r="W4293" s="12" t="s">
        <v>204</v>
      </c>
      <c r="X4293" s="16">
        <v>1</v>
      </c>
      <c r="Z4293" s="16">
        <v>2.58</v>
      </c>
      <c r="AA4293" s="16">
        <v>309.60000000000002</v>
      </c>
      <c r="AB4293" s="16" t="s">
        <v>2114</v>
      </c>
      <c r="AC4293" s="16" t="s">
        <v>5145</v>
      </c>
      <c r="AD4293" s="16">
        <v>108360.00000000001</v>
      </c>
      <c r="AE4293" s="16">
        <v>903</v>
      </c>
      <c r="AF4293" s="16">
        <v>338625</v>
      </c>
      <c r="AG4293" s="16">
        <v>258</v>
      </c>
      <c r="AH4293" s="12">
        <v>84108</v>
      </c>
      <c r="AI4293" s="16">
        <f t="shared" si="957"/>
        <v>15.48</v>
      </c>
      <c r="AJ4293" s="16">
        <f t="shared" si="958"/>
        <v>8901</v>
      </c>
      <c r="AK4293" s="16">
        <f t="shared" si="959"/>
        <v>1290</v>
      </c>
      <c r="AL4293" s="16">
        <f t="shared" si="960"/>
        <v>12900</v>
      </c>
      <c r="AM4293" s="16">
        <v>61200.000000000007</v>
      </c>
      <c r="AN4293" s="16">
        <f t="shared" si="961"/>
        <v>529986</v>
      </c>
      <c r="AP4293" s="16">
        <v>2.58</v>
      </c>
      <c r="AQ4293" s="16" t="s">
        <v>204</v>
      </c>
      <c r="AR4293" s="16" t="s">
        <v>5146</v>
      </c>
      <c r="AS4293" s="16" t="s">
        <v>5147</v>
      </c>
      <c r="AT4293" s="16" t="s">
        <v>5148</v>
      </c>
      <c r="BC4293" s="16">
        <v>2.58</v>
      </c>
      <c r="BD4293" s="16">
        <f t="shared" si="962"/>
        <v>9.0300000000000011</v>
      </c>
      <c r="BE4293" s="16">
        <f t="shared" si="963"/>
        <v>3312.4124999999999</v>
      </c>
      <c r="BG4293" s="16">
        <f t="shared" si="964"/>
        <v>3096</v>
      </c>
      <c r="BH4293" s="16">
        <f t="shared" si="965"/>
        <v>1651.2</v>
      </c>
      <c r="BI4293" s="16">
        <f t="shared" si="966"/>
        <v>20.64</v>
      </c>
    </row>
    <row r="4294" spans="1:61" x14ac:dyDescent="0.35">
      <c r="A4294">
        <v>4293</v>
      </c>
      <c r="B4294" t="s">
        <v>360</v>
      </c>
      <c r="C4294" t="s">
        <v>6099</v>
      </c>
      <c r="D4294" s="15" t="s">
        <v>4817</v>
      </c>
      <c r="E4294" s="12" t="s">
        <v>98</v>
      </c>
      <c r="G4294" s="12" t="s">
        <v>1453</v>
      </c>
      <c r="H4294" s="12" t="s">
        <v>91</v>
      </c>
      <c r="I4294" s="12" t="s">
        <v>363</v>
      </c>
      <c r="J4294" s="12" t="s">
        <v>5454</v>
      </c>
      <c r="K4294" s="12" t="s">
        <v>5454</v>
      </c>
      <c r="N4294" s="16" t="s">
        <v>206</v>
      </c>
      <c r="O4294" s="16" t="s">
        <v>5156</v>
      </c>
      <c r="P4294" s="12" t="s">
        <v>482</v>
      </c>
      <c r="Q4294" s="16">
        <v>2023</v>
      </c>
      <c r="R4294" s="16">
        <v>0.52</v>
      </c>
      <c r="T4294" s="16">
        <v>0</v>
      </c>
      <c r="U4294" s="16" t="s">
        <v>5157</v>
      </c>
      <c r="V4294" s="12" t="s">
        <v>204</v>
      </c>
      <c r="W4294" s="12" t="s">
        <v>204</v>
      </c>
      <c r="X4294" s="16">
        <v>1</v>
      </c>
      <c r="Z4294" s="16">
        <v>0.52</v>
      </c>
      <c r="AA4294" s="16">
        <v>62.400000000000006</v>
      </c>
      <c r="AB4294" s="16" t="s">
        <v>2114</v>
      </c>
      <c r="AC4294" s="16" t="s">
        <v>5145</v>
      </c>
      <c r="AD4294" s="16">
        <v>21840.000000000004</v>
      </c>
      <c r="AE4294" s="16">
        <v>182</v>
      </c>
      <c r="AF4294" s="16">
        <v>68250</v>
      </c>
      <c r="AG4294" s="16">
        <v>52</v>
      </c>
      <c r="AH4294" s="12">
        <v>16952</v>
      </c>
      <c r="AI4294" s="16">
        <f t="shared" si="957"/>
        <v>3.12</v>
      </c>
      <c r="AJ4294" s="16">
        <f t="shared" si="958"/>
        <v>1794</v>
      </c>
      <c r="AK4294" s="16">
        <f t="shared" si="959"/>
        <v>260</v>
      </c>
      <c r="AL4294" s="16">
        <f t="shared" si="960"/>
        <v>2600</v>
      </c>
      <c r="AM4294" s="16">
        <v>61200.000000000007</v>
      </c>
      <c r="AN4294" s="16">
        <f t="shared" si="961"/>
        <v>155684</v>
      </c>
      <c r="AP4294" s="16">
        <v>0.52</v>
      </c>
      <c r="AQ4294" s="16" t="s">
        <v>204</v>
      </c>
      <c r="AR4294" s="16" t="s">
        <v>5146</v>
      </c>
      <c r="AS4294" s="16" t="s">
        <v>5147</v>
      </c>
      <c r="AT4294" s="16" t="s">
        <v>5148</v>
      </c>
      <c r="BC4294" s="16">
        <v>0.52</v>
      </c>
      <c r="BD4294" s="16">
        <f t="shared" si="962"/>
        <v>1.82</v>
      </c>
      <c r="BE4294" s="16">
        <f t="shared" si="963"/>
        <v>973.02499999999998</v>
      </c>
      <c r="BG4294" s="16">
        <f t="shared" si="964"/>
        <v>624</v>
      </c>
      <c r="BH4294" s="16">
        <f t="shared" si="965"/>
        <v>332.8</v>
      </c>
      <c r="BI4294" s="16">
        <f t="shared" si="966"/>
        <v>4.16</v>
      </c>
    </row>
    <row r="4295" spans="1:61" x14ac:dyDescent="0.35">
      <c r="A4295">
        <v>4294</v>
      </c>
      <c r="B4295" t="s">
        <v>360</v>
      </c>
      <c r="C4295" t="s">
        <v>6100</v>
      </c>
      <c r="D4295" s="15" t="s">
        <v>4818</v>
      </c>
      <c r="E4295" s="12" t="s">
        <v>98</v>
      </c>
      <c r="G4295" s="12" t="s">
        <v>1453</v>
      </c>
      <c r="H4295" s="12" t="s">
        <v>91</v>
      </c>
      <c r="I4295" s="12" t="s">
        <v>363</v>
      </c>
      <c r="J4295" s="12" t="s">
        <v>5454</v>
      </c>
      <c r="K4295" s="12" t="s">
        <v>5454</v>
      </c>
      <c r="N4295" s="16" t="s">
        <v>206</v>
      </c>
      <c r="O4295" s="16" t="s">
        <v>5156</v>
      </c>
      <c r="P4295" s="12" t="s">
        <v>482</v>
      </c>
      <c r="Q4295" s="16">
        <v>2023</v>
      </c>
      <c r="R4295" s="16">
        <v>0.8</v>
      </c>
      <c r="T4295" s="16">
        <v>0</v>
      </c>
      <c r="U4295" s="16" t="s">
        <v>5157</v>
      </c>
      <c r="V4295" s="12" t="s">
        <v>204</v>
      </c>
      <c r="W4295" s="12" t="s">
        <v>204</v>
      </c>
      <c r="X4295" s="16">
        <v>1</v>
      </c>
      <c r="Z4295" s="16">
        <v>0.8</v>
      </c>
      <c r="AA4295" s="16">
        <v>96</v>
      </c>
      <c r="AB4295" s="16" t="s">
        <v>2114</v>
      </c>
      <c r="AC4295" s="16" t="s">
        <v>5145</v>
      </c>
      <c r="AD4295" s="16">
        <v>33600</v>
      </c>
      <c r="AE4295" s="16">
        <v>280</v>
      </c>
      <c r="AF4295" s="16">
        <v>105000</v>
      </c>
      <c r="AG4295" s="16">
        <v>80</v>
      </c>
      <c r="AH4295" s="12">
        <v>26080</v>
      </c>
      <c r="AI4295" s="16">
        <f t="shared" si="957"/>
        <v>4.8000000000000007</v>
      </c>
      <c r="AJ4295" s="16">
        <f t="shared" si="958"/>
        <v>2760</v>
      </c>
      <c r="AK4295" s="16">
        <f t="shared" si="959"/>
        <v>400</v>
      </c>
      <c r="AL4295" s="16">
        <f t="shared" si="960"/>
        <v>4000</v>
      </c>
      <c r="AM4295" s="16">
        <v>61200.000000000007</v>
      </c>
      <c r="AN4295" s="16">
        <f t="shared" si="961"/>
        <v>206560</v>
      </c>
      <c r="AP4295" s="16">
        <v>0.8</v>
      </c>
      <c r="AQ4295" s="16" t="s">
        <v>204</v>
      </c>
      <c r="AR4295" s="16" t="s">
        <v>5146</v>
      </c>
      <c r="AS4295" s="16" t="s">
        <v>5147</v>
      </c>
      <c r="AT4295" s="16" t="s">
        <v>5148</v>
      </c>
      <c r="BC4295" s="16">
        <v>0.8</v>
      </c>
      <c r="BD4295" s="16">
        <f t="shared" si="962"/>
        <v>2.8000000000000003</v>
      </c>
      <c r="BE4295" s="16">
        <f t="shared" si="963"/>
        <v>1291</v>
      </c>
      <c r="BG4295" s="16">
        <f t="shared" si="964"/>
        <v>960</v>
      </c>
      <c r="BH4295" s="16">
        <f t="shared" si="965"/>
        <v>512</v>
      </c>
      <c r="BI4295" s="16">
        <f t="shared" si="966"/>
        <v>6.4</v>
      </c>
    </row>
    <row r="4296" spans="1:61" x14ac:dyDescent="0.35">
      <c r="A4296">
        <v>4295</v>
      </c>
      <c r="B4296" t="s">
        <v>360</v>
      </c>
      <c r="C4296" t="s">
        <v>6101</v>
      </c>
      <c r="D4296" s="15" t="s">
        <v>4819</v>
      </c>
      <c r="E4296" s="12" t="s">
        <v>98</v>
      </c>
      <c r="G4296" s="12" t="s">
        <v>1453</v>
      </c>
      <c r="H4296" s="12" t="s">
        <v>91</v>
      </c>
      <c r="I4296" s="12" t="s">
        <v>363</v>
      </c>
      <c r="J4296" s="12" t="s">
        <v>5454</v>
      </c>
      <c r="K4296" s="12" t="s">
        <v>5454</v>
      </c>
      <c r="N4296" s="16" t="s">
        <v>206</v>
      </c>
      <c r="O4296" s="16" t="s">
        <v>5156</v>
      </c>
      <c r="P4296" s="12" t="s">
        <v>482</v>
      </c>
      <c r="Q4296" s="16">
        <v>2023</v>
      </c>
      <c r="R4296" s="16">
        <v>2.62</v>
      </c>
      <c r="T4296" s="16">
        <v>0</v>
      </c>
      <c r="U4296" s="16" t="s">
        <v>5157</v>
      </c>
      <c r="V4296" s="12" t="s">
        <v>204</v>
      </c>
      <c r="W4296" s="12" t="s">
        <v>204</v>
      </c>
      <c r="X4296" s="16">
        <v>1</v>
      </c>
      <c r="Z4296" s="16">
        <v>2.62</v>
      </c>
      <c r="AA4296" s="16">
        <v>314.40000000000003</v>
      </c>
      <c r="AB4296" s="16" t="s">
        <v>2114</v>
      </c>
      <c r="AC4296" s="16" t="s">
        <v>5145</v>
      </c>
      <c r="AD4296" s="16">
        <v>110040.00000000001</v>
      </c>
      <c r="AE4296" s="16">
        <v>917</v>
      </c>
      <c r="AF4296" s="16">
        <v>343875</v>
      </c>
      <c r="AG4296" s="16">
        <v>262</v>
      </c>
      <c r="AH4296" s="12">
        <v>85412</v>
      </c>
      <c r="AI4296" s="16">
        <f t="shared" si="957"/>
        <v>15.72</v>
      </c>
      <c r="AJ4296" s="16">
        <f t="shared" si="958"/>
        <v>9039</v>
      </c>
      <c r="AK4296" s="16">
        <f t="shared" si="959"/>
        <v>1310</v>
      </c>
      <c r="AL4296" s="16">
        <f t="shared" si="960"/>
        <v>13100</v>
      </c>
      <c r="AM4296" s="16">
        <v>61200.000000000007</v>
      </c>
      <c r="AN4296" s="16">
        <f t="shared" si="961"/>
        <v>537254</v>
      </c>
      <c r="AP4296" s="16">
        <v>2.62</v>
      </c>
      <c r="AQ4296" s="16" t="s">
        <v>204</v>
      </c>
      <c r="AR4296" s="16" t="s">
        <v>5146</v>
      </c>
      <c r="AS4296" s="16" t="s">
        <v>5147</v>
      </c>
      <c r="AT4296" s="16" t="s">
        <v>5148</v>
      </c>
      <c r="BC4296" s="16">
        <v>2.62</v>
      </c>
      <c r="BD4296" s="16">
        <f t="shared" si="962"/>
        <v>9.17</v>
      </c>
      <c r="BE4296" s="16">
        <f t="shared" si="963"/>
        <v>3357.8375000000001</v>
      </c>
      <c r="BG4296" s="16">
        <f t="shared" si="964"/>
        <v>3144</v>
      </c>
      <c r="BH4296" s="16">
        <f t="shared" si="965"/>
        <v>1676.8000000000002</v>
      </c>
      <c r="BI4296" s="16">
        <f t="shared" si="966"/>
        <v>20.96</v>
      </c>
    </row>
    <row r="4297" spans="1:61" x14ac:dyDescent="0.35">
      <c r="A4297">
        <v>4296</v>
      </c>
      <c r="B4297" t="s">
        <v>360</v>
      </c>
      <c r="C4297" t="s">
        <v>6102</v>
      </c>
      <c r="D4297" s="15" t="s">
        <v>4820</v>
      </c>
      <c r="E4297" s="12" t="s">
        <v>93</v>
      </c>
      <c r="G4297" s="12" t="s">
        <v>1453</v>
      </c>
      <c r="H4297" s="12" t="s">
        <v>91</v>
      </c>
      <c r="I4297" s="12" t="s">
        <v>363</v>
      </c>
      <c r="J4297" s="12" t="s">
        <v>5454</v>
      </c>
      <c r="K4297" s="12" t="s">
        <v>5454</v>
      </c>
      <c r="N4297" s="16" t="s">
        <v>206</v>
      </c>
      <c r="O4297" s="16" t="s">
        <v>5156</v>
      </c>
      <c r="P4297" s="12" t="s">
        <v>482</v>
      </c>
      <c r="Q4297" s="16">
        <v>2023</v>
      </c>
      <c r="R4297" s="16">
        <v>0.3</v>
      </c>
      <c r="T4297" s="16">
        <v>0</v>
      </c>
      <c r="U4297" s="16" t="s">
        <v>5157</v>
      </c>
      <c r="V4297" s="12" t="s">
        <v>204</v>
      </c>
      <c r="W4297" s="12" t="s">
        <v>204</v>
      </c>
      <c r="X4297" s="16">
        <v>1</v>
      </c>
      <c r="Z4297" s="16">
        <v>0.3</v>
      </c>
      <c r="AA4297" s="16">
        <v>36</v>
      </c>
      <c r="AB4297" s="16" t="s">
        <v>2114</v>
      </c>
      <c r="AC4297" s="16" t="s">
        <v>5145</v>
      </c>
      <c r="AD4297" s="16">
        <v>12600</v>
      </c>
      <c r="AE4297" s="16">
        <v>105</v>
      </c>
      <c r="AF4297" s="16">
        <v>39375</v>
      </c>
      <c r="AG4297" s="16">
        <v>30</v>
      </c>
      <c r="AH4297" s="12">
        <v>9780</v>
      </c>
      <c r="AI4297" s="16">
        <f t="shared" si="957"/>
        <v>1.7999999999999998</v>
      </c>
      <c r="AJ4297" s="16">
        <f t="shared" si="958"/>
        <v>1035</v>
      </c>
      <c r="AK4297" s="16">
        <f t="shared" si="959"/>
        <v>150</v>
      </c>
      <c r="AL4297" s="16">
        <f t="shared" si="960"/>
        <v>1500</v>
      </c>
      <c r="AM4297" s="16">
        <v>61200.000000000007</v>
      </c>
      <c r="AN4297" s="16">
        <f t="shared" si="961"/>
        <v>115710</v>
      </c>
      <c r="AP4297" s="16">
        <v>0.3</v>
      </c>
      <c r="AQ4297" s="16" t="s">
        <v>204</v>
      </c>
      <c r="AR4297" s="16" t="s">
        <v>5146</v>
      </c>
      <c r="AS4297" s="16" t="s">
        <v>5147</v>
      </c>
      <c r="AT4297" s="16" t="s">
        <v>5148</v>
      </c>
      <c r="BC4297" s="16">
        <v>0.3</v>
      </c>
      <c r="BD4297" s="16">
        <f t="shared" si="962"/>
        <v>1.05</v>
      </c>
      <c r="BE4297" s="16">
        <f t="shared" si="963"/>
        <v>723.1875</v>
      </c>
      <c r="BG4297" s="16">
        <f t="shared" si="964"/>
        <v>360</v>
      </c>
      <c r="BH4297" s="16">
        <f t="shared" si="965"/>
        <v>192</v>
      </c>
      <c r="BI4297" s="16">
        <f t="shared" si="966"/>
        <v>2.4</v>
      </c>
    </row>
    <row r="4298" spans="1:61" x14ac:dyDescent="0.35">
      <c r="A4298">
        <v>4297</v>
      </c>
      <c r="B4298" t="s">
        <v>360</v>
      </c>
      <c r="C4298" t="s">
        <v>6103</v>
      </c>
      <c r="D4298" s="15" t="s">
        <v>4821</v>
      </c>
      <c r="E4298" s="12" t="s">
        <v>98</v>
      </c>
      <c r="G4298" s="12" t="s">
        <v>1453</v>
      </c>
      <c r="H4298" s="12" t="s">
        <v>91</v>
      </c>
      <c r="I4298" s="12" t="s">
        <v>363</v>
      </c>
      <c r="J4298" s="12" t="s">
        <v>5454</v>
      </c>
      <c r="K4298" s="12" t="s">
        <v>5454</v>
      </c>
      <c r="N4298" s="16" t="s">
        <v>206</v>
      </c>
      <c r="O4298" s="16" t="s">
        <v>5156</v>
      </c>
      <c r="P4298" s="12" t="s">
        <v>482</v>
      </c>
      <c r="Q4298" s="16">
        <v>2023</v>
      </c>
      <c r="R4298" s="16">
        <v>2.2000000000000002</v>
      </c>
      <c r="T4298" s="16">
        <v>0</v>
      </c>
      <c r="U4298" s="16" t="s">
        <v>5157</v>
      </c>
      <c r="V4298" s="12" t="s">
        <v>204</v>
      </c>
      <c r="W4298" s="12" t="s">
        <v>204</v>
      </c>
      <c r="X4298" s="16">
        <v>1</v>
      </c>
      <c r="Z4298" s="16">
        <v>2.2000000000000002</v>
      </c>
      <c r="AA4298" s="16">
        <v>264</v>
      </c>
      <c r="AB4298" s="16" t="s">
        <v>2114</v>
      </c>
      <c r="AC4298" s="16" t="s">
        <v>5145</v>
      </c>
      <c r="AD4298" s="16">
        <v>92400</v>
      </c>
      <c r="AE4298" s="16">
        <v>770.00000000000011</v>
      </c>
      <c r="AF4298" s="16">
        <v>288750.00000000006</v>
      </c>
      <c r="AG4298" s="16">
        <v>220.00000000000003</v>
      </c>
      <c r="AH4298" s="12">
        <v>71720.000000000015</v>
      </c>
      <c r="AI4298" s="16">
        <f t="shared" si="957"/>
        <v>13.200000000000001</v>
      </c>
      <c r="AJ4298" s="16">
        <f t="shared" si="958"/>
        <v>7590.0000000000009</v>
      </c>
      <c r="AK4298" s="16">
        <f t="shared" si="959"/>
        <v>1100</v>
      </c>
      <c r="AL4298" s="16">
        <f t="shared" si="960"/>
        <v>11000</v>
      </c>
      <c r="AM4298" s="16">
        <v>61200.000000000007</v>
      </c>
      <c r="AN4298" s="16">
        <f t="shared" si="961"/>
        <v>460940.00000000006</v>
      </c>
      <c r="AP4298" s="16">
        <v>2.2000000000000002</v>
      </c>
      <c r="AQ4298" s="16" t="s">
        <v>204</v>
      </c>
      <c r="AR4298" s="16" t="s">
        <v>5146</v>
      </c>
      <c r="AS4298" s="16" t="s">
        <v>5147</v>
      </c>
      <c r="AT4298" s="16" t="s">
        <v>5148</v>
      </c>
      <c r="BC4298" s="16">
        <v>2.2000000000000002</v>
      </c>
      <c r="BD4298" s="16">
        <f t="shared" si="962"/>
        <v>7.7000000000000011</v>
      </c>
      <c r="BE4298" s="16">
        <f t="shared" si="963"/>
        <v>2880.8750000000005</v>
      </c>
      <c r="BG4298" s="16">
        <f t="shared" si="964"/>
        <v>2640</v>
      </c>
      <c r="BH4298" s="16">
        <f t="shared" si="965"/>
        <v>1408</v>
      </c>
      <c r="BI4298" s="16">
        <f t="shared" si="966"/>
        <v>17.600000000000001</v>
      </c>
    </row>
    <row r="4299" spans="1:61" x14ac:dyDescent="0.35">
      <c r="A4299">
        <v>4298</v>
      </c>
      <c r="B4299" t="s">
        <v>360</v>
      </c>
      <c r="C4299" t="s">
        <v>6104</v>
      </c>
      <c r="D4299" s="15" t="s">
        <v>4822</v>
      </c>
      <c r="E4299" s="12" t="s">
        <v>98</v>
      </c>
      <c r="G4299" s="12" t="s">
        <v>1453</v>
      </c>
      <c r="H4299" s="12" t="s">
        <v>91</v>
      </c>
      <c r="I4299" s="12" t="s">
        <v>363</v>
      </c>
      <c r="J4299" s="12" t="s">
        <v>5454</v>
      </c>
      <c r="K4299" s="12" t="s">
        <v>5454</v>
      </c>
      <c r="N4299" s="16" t="s">
        <v>206</v>
      </c>
      <c r="O4299" s="16" t="s">
        <v>5156</v>
      </c>
      <c r="P4299" s="12" t="s">
        <v>482</v>
      </c>
      <c r="Q4299" s="16">
        <v>2023</v>
      </c>
      <c r="R4299" s="16">
        <v>1.18</v>
      </c>
      <c r="T4299" s="16">
        <v>0</v>
      </c>
      <c r="U4299" s="16" t="s">
        <v>5157</v>
      </c>
      <c r="V4299" s="12" t="s">
        <v>204</v>
      </c>
      <c r="W4299" s="12" t="s">
        <v>204</v>
      </c>
      <c r="X4299" s="16">
        <v>1</v>
      </c>
      <c r="Z4299" s="16">
        <v>1.18</v>
      </c>
      <c r="AA4299" s="16">
        <v>141.6</v>
      </c>
      <c r="AB4299" s="16" t="s">
        <v>2114</v>
      </c>
      <c r="AC4299" s="16" t="s">
        <v>5145</v>
      </c>
      <c r="AD4299" s="16">
        <v>49560</v>
      </c>
      <c r="AE4299" s="16">
        <v>413</v>
      </c>
      <c r="AF4299" s="16">
        <v>154875</v>
      </c>
      <c r="AG4299" s="16">
        <v>118</v>
      </c>
      <c r="AH4299" s="12">
        <v>38468</v>
      </c>
      <c r="AI4299" s="16">
        <f t="shared" si="957"/>
        <v>7.08</v>
      </c>
      <c r="AJ4299" s="16">
        <f t="shared" si="958"/>
        <v>4071</v>
      </c>
      <c r="AK4299" s="16">
        <f t="shared" si="959"/>
        <v>590</v>
      </c>
      <c r="AL4299" s="16">
        <f t="shared" si="960"/>
        <v>5900</v>
      </c>
      <c r="AM4299" s="16">
        <v>61200.000000000007</v>
      </c>
      <c r="AN4299" s="16">
        <f t="shared" si="961"/>
        <v>275606</v>
      </c>
      <c r="AP4299" s="16">
        <v>1.18</v>
      </c>
      <c r="AQ4299" s="16" t="s">
        <v>204</v>
      </c>
      <c r="AR4299" s="16" t="s">
        <v>5146</v>
      </c>
      <c r="AS4299" s="16" t="s">
        <v>5147</v>
      </c>
      <c r="AT4299" s="16" t="s">
        <v>5148</v>
      </c>
      <c r="BC4299" s="16">
        <v>1.18</v>
      </c>
      <c r="BD4299" s="16">
        <f t="shared" si="962"/>
        <v>4.13</v>
      </c>
      <c r="BE4299" s="16">
        <f t="shared" si="963"/>
        <v>1722.5374999999999</v>
      </c>
      <c r="BG4299" s="16">
        <f t="shared" si="964"/>
        <v>1416</v>
      </c>
      <c r="BH4299" s="16">
        <f t="shared" si="965"/>
        <v>755.19999999999993</v>
      </c>
      <c r="BI4299" s="16">
        <f t="shared" si="966"/>
        <v>9.44</v>
      </c>
    </row>
    <row r="4300" spans="1:61" x14ac:dyDescent="0.35">
      <c r="A4300">
        <v>4299</v>
      </c>
      <c r="B4300" t="s">
        <v>360</v>
      </c>
      <c r="C4300" t="s">
        <v>6105</v>
      </c>
      <c r="D4300" s="15" t="s">
        <v>4823</v>
      </c>
      <c r="E4300" s="12" t="s">
        <v>98</v>
      </c>
      <c r="G4300" s="12" t="s">
        <v>1453</v>
      </c>
      <c r="H4300" s="12" t="s">
        <v>91</v>
      </c>
      <c r="I4300" s="12" t="s">
        <v>363</v>
      </c>
      <c r="J4300" s="12" t="s">
        <v>5454</v>
      </c>
      <c r="K4300" s="12" t="s">
        <v>5454</v>
      </c>
      <c r="N4300" s="16" t="s">
        <v>206</v>
      </c>
      <c r="O4300" s="16" t="s">
        <v>5156</v>
      </c>
      <c r="P4300" s="12" t="s">
        <v>482</v>
      </c>
      <c r="Q4300" s="16">
        <v>2023</v>
      </c>
      <c r="R4300" s="16">
        <v>1.7</v>
      </c>
      <c r="T4300" s="16">
        <v>0</v>
      </c>
      <c r="U4300" s="16" t="s">
        <v>5157</v>
      </c>
      <c r="V4300" s="12" t="s">
        <v>204</v>
      </c>
      <c r="W4300" s="12" t="s">
        <v>204</v>
      </c>
      <c r="X4300" s="16">
        <v>1</v>
      </c>
      <c r="Z4300" s="16">
        <v>1.7</v>
      </c>
      <c r="AA4300" s="16">
        <v>204</v>
      </c>
      <c r="AB4300" s="16" t="s">
        <v>2114</v>
      </c>
      <c r="AC4300" s="16" t="s">
        <v>5145</v>
      </c>
      <c r="AD4300" s="16">
        <v>71400</v>
      </c>
      <c r="AE4300" s="16">
        <v>595</v>
      </c>
      <c r="AF4300" s="16">
        <v>223125</v>
      </c>
      <c r="AG4300" s="16">
        <v>170</v>
      </c>
      <c r="AH4300" s="12">
        <v>55420</v>
      </c>
      <c r="AI4300" s="16">
        <f t="shared" si="957"/>
        <v>10.199999999999999</v>
      </c>
      <c r="AJ4300" s="16">
        <f t="shared" si="958"/>
        <v>5865</v>
      </c>
      <c r="AK4300" s="16">
        <f t="shared" si="959"/>
        <v>850</v>
      </c>
      <c r="AL4300" s="16">
        <f t="shared" si="960"/>
        <v>8500</v>
      </c>
      <c r="AM4300" s="16">
        <v>61200.000000000007</v>
      </c>
      <c r="AN4300" s="16">
        <f t="shared" si="961"/>
        <v>370090</v>
      </c>
      <c r="AP4300" s="16">
        <v>1.7</v>
      </c>
      <c r="AQ4300" s="16" t="s">
        <v>204</v>
      </c>
      <c r="AR4300" s="16" t="s">
        <v>5146</v>
      </c>
      <c r="AS4300" s="16" t="s">
        <v>5147</v>
      </c>
      <c r="AT4300" s="16" t="s">
        <v>5148</v>
      </c>
      <c r="BC4300" s="16">
        <v>1.7</v>
      </c>
      <c r="BD4300" s="16">
        <f t="shared" si="962"/>
        <v>5.95</v>
      </c>
      <c r="BE4300" s="16">
        <f t="shared" si="963"/>
        <v>2313.0625</v>
      </c>
      <c r="BG4300" s="16">
        <f t="shared" si="964"/>
        <v>2040</v>
      </c>
      <c r="BH4300" s="16">
        <f t="shared" si="965"/>
        <v>1088</v>
      </c>
      <c r="BI4300" s="16">
        <f t="shared" si="966"/>
        <v>13.6</v>
      </c>
    </row>
    <row r="4301" spans="1:61" x14ac:dyDescent="0.35">
      <c r="A4301">
        <v>4300</v>
      </c>
      <c r="B4301" t="s">
        <v>360</v>
      </c>
      <c r="C4301" t="s">
        <v>6106</v>
      </c>
      <c r="D4301" s="15" t="s">
        <v>4824</v>
      </c>
      <c r="E4301" s="12" t="s">
        <v>98</v>
      </c>
      <c r="G4301" s="12" t="s">
        <v>1453</v>
      </c>
      <c r="H4301" s="12" t="s">
        <v>91</v>
      </c>
      <c r="I4301" s="12" t="s">
        <v>363</v>
      </c>
      <c r="J4301" s="12" t="s">
        <v>5454</v>
      </c>
      <c r="K4301" s="12" t="s">
        <v>5454</v>
      </c>
      <c r="N4301" s="16" t="s">
        <v>206</v>
      </c>
      <c r="O4301" s="16" t="s">
        <v>5156</v>
      </c>
      <c r="P4301" s="12" t="s">
        <v>482</v>
      </c>
      <c r="Q4301" s="16">
        <v>2023</v>
      </c>
      <c r="R4301" s="16">
        <v>0.63</v>
      </c>
      <c r="T4301" s="16">
        <v>0</v>
      </c>
      <c r="U4301" s="16" t="s">
        <v>5157</v>
      </c>
      <c r="V4301" s="12" t="s">
        <v>204</v>
      </c>
      <c r="W4301" s="12" t="s">
        <v>204</v>
      </c>
      <c r="X4301" s="16">
        <v>1</v>
      </c>
      <c r="Z4301" s="16">
        <v>0.63</v>
      </c>
      <c r="AA4301" s="16">
        <v>75.599999999999994</v>
      </c>
      <c r="AB4301" s="16" t="s">
        <v>2114</v>
      </c>
      <c r="AC4301" s="16" t="s">
        <v>5145</v>
      </c>
      <c r="AD4301" s="16">
        <v>26459.999999999996</v>
      </c>
      <c r="AE4301" s="16">
        <v>220.5</v>
      </c>
      <c r="AF4301" s="16">
        <v>82687.5</v>
      </c>
      <c r="AG4301" s="16">
        <v>63</v>
      </c>
      <c r="AH4301" s="12">
        <v>20538</v>
      </c>
      <c r="AI4301" s="16">
        <f t="shared" si="957"/>
        <v>3.7800000000000002</v>
      </c>
      <c r="AJ4301" s="16">
        <f t="shared" si="958"/>
        <v>2173.5</v>
      </c>
      <c r="AK4301" s="16">
        <f t="shared" si="959"/>
        <v>315</v>
      </c>
      <c r="AL4301" s="16">
        <f t="shared" si="960"/>
        <v>3150</v>
      </c>
      <c r="AM4301" s="16">
        <v>61200.000000000007</v>
      </c>
      <c r="AN4301" s="16">
        <f t="shared" si="961"/>
        <v>175671</v>
      </c>
      <c r="AP4301" s="16">
        <v>0.63</v>
      </c>
      <c r="AQ4301" s="16" t="s">
        <v>204</v>
      </c>
      <c r="AR4301" s="16" t="s">
        <v>5146</v>
      </c>
      <c r="AS4301" s="16" t="s">
        <v>5147</v>
      </c>
      <c r="AT4301" s="16" t="s">
        <v>5148</v>
      </c>
      <c r="BC4301" s="16">
        <v>0.63</v>
      </c>
      <c r="BD4301" s="16">
        <f t="shared" si="962"/>
        <v>2.2050000000000001</v>
      </c>
      <c r="BE4301" s="16">
        <f t="shared" si="963"/>
        <v>1097.9437499999999</v>
      </c>
      <c r="BG4301" s="16">
        <f t="shared" si="964"/>
        <v>756</v>
      </c>
      <c r="BH4301" s="16">
        <f t="shared" si="965"/>
        <v>403.2</v>
      </c>
      <c r="BI4301" s="16">
        <f t="shared" si="966"/>
        <v>5.04</v>
      </c>
    </row>
    <row r="4302" spans="1:61" x14ac:dyDescent="0.35">
      <c r="A4302">
        <v>4301</v>
      </c>
      <c r="B4302" t="s">
        <v>360</v>
      </c>
      <c r="C4302" t="s">
        <v>6107</v>
      </c>
      <c r="D4302" s="15" t="s">
        <v>4825</v>
      </c>
      <c r="E4302" s="12" t="s">
        <v>98</v>
      </c>
      <c r="G4302" s="12" t="s">
        <v>1453</v>
      </c>
      <c r="H4302" s="12" t="s">
        <v>91</v>
      </c>
      <c r="I4302" s="12" t="s">
        <v>363</v>
      </c>
      <c r="J4302" s="12" t="s">
        <v>5454</v>
      </c>
      <c r="K4302" s="12" t="s">
        <v>5454</v>
      </c>
      <c r="N4302" s="16" t="s">
        <v>206</v>
      </c>
      <c r="O4302" s="16" t="s">
        <v>5156</v>
      </c>
      <c r="P4302" s="12" t="s">
        <v>482</v>
      </c>
      <c r="Q4302" s="16">
        <v>2023</v>
      </c>
      <c r="R4302" s="16">
        <v>0.48</v>
      </c>
      <c r="T4302" s="16">
        <v>0</v>
      </c>
      <c r="U4302" s="16" t="s">
        <v>5157</v>
      </c>
      <c r="V4302" s="12" t="s">
        <v>204</v>
      </c>
      <c r="W4302" s="12" t="s">
        <v>204</v>
      </c>
      <c r="X4302" s="16">
        <v>1</v>
      </c>
      <c r="Z4302" s="16">
        <v>0.48</v>
      </c>
      <c r="AA4302" s="16">
        <v>57.599999999999994</v>
      </c>
      <c r="AB4302" s="16" t="s">
        <v>2114</v>
      </c>
      <c r="AC4302" s="16" t="s">
        <v>5145</v>
      </c>
      <c r="AD4302" s="16">
        <v>20159.999999999996</v>
      </c>
      <c r="AE4302" s="16">
        <v>168</v>
      </c>
      <c r="AF4302" s="16">
        <v>63000</v>
      </c>
      <c r="AG4302" s="16">
        <v>48</v>
      </c>
      <c r="AH4302" s="12">
        <v>15648</v>
      </c>
      <c r="AI4302" s="16">
        <f t="shared" si="957"/>
        <v>2.88</v>
      </c>
      <c r="AJ4302" s="16">
        <f t="shared" si="958"/>
        <v>1656</v>
      </c>
      <c r="AK4302" s="16">
        <f t="shared" si="959"/>
        <v>240</v>
      </c>
      <c r="AL4302" s="16">
        <f t="shared" si="960"/>
        <v>2400</v>
      </c>
      <c r="AM4302" s="16">
        <v>61200.000000000007</v>
      </c>
      <c r="AN4302" s="16">
        <f t="shared" si="961"/>
        <v>148416</v>
      </c>
      <c r="AP4302" s="16">
        <v>0.48</v>
      </c>
      <c r="AQ4302" s="16" t="s">
        <v>204</v>
      </c>
      <c r="AR4302" s="16" t="s">
        <v>5146</v>
      </c>
      <c r="AS4302" s="16" t="s">
        <v>5147</v>
      </c>
      <c r="AT4302" s="16" t="s">
        <v>5148</v>
      </c>
      <c r="BC4302" s="16">
        <v>0.48</v>
      </c>
      <c r="BD4302" s="16">
        <f t="shared" si="962"/>
        <v>1.68</v>
      </c>
      <c r="BE4302" s="16">
        <f t="shared" si="963"/>
        <v>927.6</v>
      </c>
      <c r="BG4302" s="16">
        <f t="shared" si="964"/>
        <v>576</v>
      </c>
      <c r="BH4302" s="16">
        <f t="shared" si="965"/>
        <v>307.2</v>
      </c>
      <c r="BI4302" s="16">
        <f t="shared" si="966"/>
        <v>3.84</v>
      </c>
    </row>
    <row r="4303" spans="1:61" x14ac:dyDescent="0.35">
      <c r="A4303">
        <v>4302</v>
      </c>
      <c r="B4303" t="s">
        <v>360</v>
      </c>
      <c r="C4303" t="s">
        <v>6108</v>
      </c>
      <c r="D4303" s="15" t="s">
        <v>4826</v>
      </c>
      <c r="E4303" s="12" t="s">
        <v>93</v>
      </c>
      <c r="G4303" s="12" t="s">
        <v>1453</v>
      </c>
      <c r="H4303" s="12" t="s">
        <v>91</v>
      </c>
      <c r="I4303" s="12" t="s">
        <v>363</v>
      </c>
      <c r="J4303" s="12" t="s">
        <v>5454</v>
      </c>
      <c r="K4303" s="12" t="s">
        <v>5454</v>
      </c>
      <c r="N4303" s="16" t="s">
        <v>206</v>
      </c>
      <c r="O4303" s="16" t="s">
        <v>5156</v>
      </c>
      <c r="P4303" s="12" t="s">
        <v>482</v>
      </c>
      <c r="Q4303" s="16">
        <v>2023</v>
      </c>
      <c r="R4303" s="16">
        <v>1.23</v>
      </c>
      <c r="T4303" s="16">
        <v>0</v>
      </c>
      <c r="U4303" s="16" t="s">
        <v>5157</v>
      </c>
      <c r="V4303" s="12" t="s">
        <v>204</v>
      </c>
      <c r="W4303" s="12" t="s">
        <v>204</v>
      </c>
      <c r="X4303" s="16">
        <v>1</v>
      </c>
      <c r="Z4303" s="16">
        <v>1.23</v>
      </c>
      <c r="AA4303" s="16">
        <v>147.6</v>
      </c>
      <c r="AB4303" s="16" t="s">
        <v>2114</v>
      </c>
      <c r="AC4303" s="16" t="s">
        <v>5145</v>
      </c>
      <c r="AD4303" s="16">
        <v>51660</v>
      </c>
      <c r="AE4303" s="16">
        <v>430.5</v>
      </c>
      <c r="AF4303" s="16">
        <v>161437.5</v>
      </c>
      <c r="AG4303" s="16">
        <v>123</v>
      </c>
      <c r="AH4303" s="12">
        <v>40098</v>
      </c>
      <c r="AI4303" s="16">
        <f t="shared" si="957"/>
        <v>7.38</v>
      </c>
      <c r="AJ4303" s="16">
        <f t="shared" si="958"/>
        <v>4243.5</v>
      </c>
      <c r="AK4303" s="16">
        <f t="shared" si="959"/>
        <v>615</v>
      </c>
      <c r="AL4303" s="16">
        <f t="shared" si="960"/>
        <v>6150</v>
      </c>
      <c r="AM4303" s="16">
        <v>61200.000000000007</v>
      </c>
      <c r="AN4303" s="16">
        <f t="shared" si="961"/>
        <v>284691</v>
      </c>
      <c r="AP4303" s="16">
        <v>1.23</v>
      </c>
      <c r="AQ4303" s="16" t="s">
        <v>204</v>
      </c>
      <c r="AR4303" s="16" t="s">
        <v>5146</v>
      </c>
      <c r="AS4303" s="16" t="s">
        <v>5147</v>
      </c>
      <c r="AT4303" s="16" t="s">
        <v>5148</v>
      </c>
      <c r="BC4303" s="16">
        <v>1.23</v>
      </c>
      <c r="BD4303" s="16">
        <f t="shared" si="962"/>
        <v>4.3049999999999997</v>
      </c>
      <c r="BE4303" s="16">
        <f t="shared" si="963"/>
        <v>1779.3187499999999</v>
      </c>
      <c r="BG4303" s="16">
        <f t="shared" si="964"/>
        <v>1476</v>
      </c>
      <c r="BH4303" s="16">
        <f t="shared" si="965"/>
        <v>787.2</v>
      </c>
      <c r="BI4303" s="16">
        <f t="shared" si="966"/>
        <v>9.84</v>
      </c>
    </row>
    <row r="4304" spans="1:61" x14ac:dyDescent="0.35">
      <c r="A4304">
        <v>4303</v>
      </c>
      <c r="B4304" t="s">
        <v>360</v>
      </c>
      <c r="C4304" t="s">
        <v>6109</v>
      </c>
      <c r="D4304" s="15" t="s">
        <v>4827</v>
      </c>
      <c r="E4304" s="12" t="s">
        <v>98</v>
      </c>
      <c r="G4304" s="12" t="s">
        <v>1453</v>
      </c>
      <c r="H4304" s="12" t="s">
        <v>91</v>
      </c>
      <c r="I4304" s="12" t="s">
        <v>363</v>
      </c>
      <c r="J4304" s="12" t="s">
        <v>5454</v>
      </c>
      <c r="K4304" s="12" t="s">
        <v>5454</v>
      </c>
      <c r="N4304" s="16" t="s">
        <v>206</v>
      </c>
      <c r="O4304" s="16" t="s">
        <v>5156</v>
      </c>
      <c r="P4304" s="12" t="s">
        <v>482</v>
      </c>
      <c r="Q4304" s="16">
        <v>2023</v>
      </c>
      <c r="R4304" s="16">
        <v>0.78</v>
      </c>
      <c r="T4304" s="16">
        <v>0</v>
      </c>
      <c r="U4304" s="16" t="s">
        <v>5157</v>
      </c>
      <c r="V4304" s="12" t="s">
        <v>204</v>
      </c>
      <c r="W4304" s="12" t="s">
        <v>204</v>
      </c>
      <c r="X4304" s="16">
        <v>1</v>
      </c>
      <c r="Z4304" s="16">
        <v>0.78</v>
      </c>
      <c r="AA4304" s="16">
        <v>93.600000000000009</v>
      </c>
      <c r="AB4304" s="16" t="s">
        <v>2114</v>
      </c>
      <c r="AC4304" s="16" t="s">
        <v>5145</v>
      </c>
      <c r="AD4304" s="16">
        <v>32760.000000000004</v>
      </c>
      <c r="AE4304" s="16">
        <v>273</v>
      </c>
      <c r="AF4304" s="16">
        <v>102375</v>
      </c>
      <c r="AG4304" s="16">
        <v>78</v>
      </c>
      <c r="AH4304" s="12">
        <v>25428</v>
      </c>
      <c r="AI4304" s="16">
        <f t="shared" si="957"/>
        <v>4.68</v>
      </c>
      <c r="AJ4304" s="16">
        <f t="shared" si="958"/>
        <v>2691</v>
      </c>
      <c r="AK4304" s="16">
        <f t="shared" si="959"/>
        <v>390</v>
      </c>
      <c r="AL4304" s="16">
        <f t="shared" si="960"/>
        <v>3900</v>
      </c>
      <c r="AM4304" s="16">
        <v>61200.000000000007</v>
      </c>
      <c r="AN4304" s="16">
        <f t="shared" si="961"/>
        <v>202926</v>
      </c>
      <c r="AP4304" s="16">
        <v>0.78</v>
      </c>
      <c r="AQ4304" s="16" t="s">
        <v>204</v>
      </c>
      <c r="AR4304" s="16" t="s">
        <v>5146</v>
      </c>
      <c r="AS4304" s="16" t="s">
        <v>5147</v>
      </c>
      <c r="AT4304" s="16" t="s">
        <v>5148</v>
      </c>
      <c r="BC4304" s="16">
        <v>0.78</v>
      </c>
      <c r="BD4304" s="16">
        <f t="shared" si="962"/>
        <v>2.73</v>
      </c>
      <c r="BE4304" s="16">
        <f t="shared" si="963"/>
        <v>1268.2874999999999</v>
      </c>
      <c r="BG4304" s="16">
        <f t="shared" si="964"/>
        <v>936</v>
      </c>
      <c r="BH4304" s="16">
        <f t="shared" si="965"/>
        <v>499.20000000000005</v>
      </c>
      <c r="BI4304" s="16">
        <f t="shared" si="966"/>
        <v>6.24</v>
      </c>
    </row>
    <row r="4305" spans="1:61" x14ac:dyDescent="0.35">
      <c r="A4305">
        <v>4304</v>
      </c>
      <c r="B4305" t="s">
        <v>360</v>
      </c>
      <c r="C4305" t="s">
        <v>6110</v>
      </c>
      <c r="D4305" s="15" t="s">
        <v>4828</v>
      </c>
      <c r="E4305" s="12" t="s">
        <v>93</v>
      </c>
      <c r="G4305" s="12" t="s">
        <v>1453</v>
      </c>
      <c r="H4305" s="12" t="s">
        <v>91</v>
      </c>
      <c r="I4305" s="12" t="s">
        <v>363</v>
      </c>
      <c r="J4305" s="12" t="s">
        <v>5454</v>
      </c>
      <c r="K4305" s="12" t="s">
        <v>5454</v>
      </c>
      <c r="N4305" s="16" t="s">
        <v>206</v>
      </c>
      <c r="O4305" s="16" t="s">
        <v>5158</v>
      </c>
      <c r="P4305" s="12" t="s">
        <v>482</v>
      </c>
      <c r="Q4305" s="16">
        <v>2023</v>
      </c>
      <c r="R4305" s="16">
        <v>0.15</v>
      </c>
      <c r="T4305" s="16">
        <v>0</v>
      </c>
      <c r="U4305" s="16" t="s">
        <v>5157</v>
      </c>
      <c r="V4305" s="12" t="s">
        <v>204</v>
      </c>
      <c r="W4305" s="12" t="s">
        <v>204</v>
      </c>
      <c r="X4305" s="16">
        <v>1</v>
      </c>
      <c r="Z4305" s="16">
        <v>0.15</v>
      </c>
      <c r="AA4305" s="16">
        <v>18</v>
      </c>
      <c r="AB4305" s="16" t="s">
        <v>2114</v>
      </c>
      <c r="AC4305" s="16" t="s">
        <v>5145</v>
      </c>
      <c r="AD4305" s="16">
        <v>6300</v>
      </c>
      <c r="AE4305" s="16">
        <v>52.5</v>
      </c>
      <c r="AF4305" s="16">
        <v>19687.5</v>
      </c>
      <c r="AG4305" s="16">
        <v>15</v>
      </c>
      <c r="AH4305" s="12">
        <v>4890</v>
      </c>
      <c r="AI4305" s="16">
        <f t="shared" si="957"/>
        <v>0.89999999999999991</v>
      </c>
      <c r="AJ4305" s="16">
        <f t="shared" si="958"/>
        <v>517.5</v>
      </c>
      <c r="AK4305" s="16">
        <f t="shared" si="959"/>
        <v>75</v>
      </c>
      <c r="AL4305" s="16">
        <f t="shared" si="960"/>
        <v>750</v>
      </c>
      <c r="AM4305" s="16">
        <v>61200.000000000007</v>
      </c>
      <c r="AN4305" s="16">
        <f t="shared" si="961"/>
        <v>88455</v>
      </c>
      <c r="AP4305" s="16">
        <v>0.15</v>
      </c>
      <c r="AQ4305" s="16" t="s">
        <v>204</v>
      </c>
      <c r="AR4305" s="16" t="s">
        <v>5146</v>
      </c>
      <c r="AS4305" s="16" t="s">
        <v>5147</v>
      </c>
      <c r="AT4305" s="16" t="s">
        <v>5148</v>
      </c>
      <c r="BC4305" s="16">
        <v>0.15</v>
      </c>
      <c r="BD4305" s="16">
        <f t="shared" si="962"/>
        <v>0.52500000000000002</v>
      </c>
      <c r="BE4305" s="16">
        <f t="shared" si="963"/>
        <v>552.84375</v>
      </c>
      <c r="BG4305" s="16">
        <f t="shared" si="964"/>
        <v>180</v>
      </c>
      <c r="BH4305" s="16">
        <f t="shared" si="965"/>
        <v>96</v>
      </c>
      <c r="BI4305" s="16">
        <f t="shared" si="966"/>
        <v>1.2</v>
      </c>
    </row>
    <row r="4306" spans="1:61" x14ac:dyDescent="0.35">
      <c r="A4306">
        <v>4305</v>
      </c>
      <c r="B4306" t="s">
        <v>360</v>
      </c>
      <c r="C4306" t="s">
        <v>6111</v>
      </c>
      <c r="D4306" s="15" t="s">
        <v>4829</v>
      </c>
      <c r="E4306" s="12" t="s">
        <v>93</v>
      </c>
      <c r="G4306" s="12" t="s">
        <v>1453</v>
      </c>
      <c r="H4306" s="12" t="s">
        <v>91</v>
      </c>
      <c r="I4306" s="12" t="s">
        <v>363</v>
      </c>
      <c r="J4306" s="12" t="s">
        <v>5454</v>
      </c>
      <c r="K4306" s="12" t="s">
        <v>5454</v>
      </c>
      <c r="N4306" s="16" t="s">
        <v>206</v>
      </c>
      <c r="O4306" s="16" t="s">
        <v>5156</v>
      </c>
      <c r="P4306" s="12" t="s">
        <v>482</v>
      </c>
      <c r="Q4306" s="16">
        <v>2023</v>
      </c>
      <c r="R4306" s="16">
        <v>0.45</v>
      </c>
      <c r="T4306" s="16">
        <v>0</v>
      </c>
      <c r="U4306" s="16" t="s">
        <v>5157</v>
      </c>
      <c r="V4306" s="12" t="s">
        <v>204</v>
      </c>
      <c r="W4306" s="12" t="s">
        <v>204</v>
      </c>
      <c r="X4306" s="16">
        <v>1</v>
      </c>
      <c r="Z4306" s="16">
        <v>0.45</v>
      </c>
      <c r="AA4306" s="16">
        <v>54</v>
      </c>
      <c r="AB4306" s="16" t="s">
        <v>2114</v>
      </c>
      <c r="AC4306" s="16" t="s">
        <v>5145</v>
      </c>
      <c r="AD4306" s="16">
        <v>18900</v>
      </c>
      <c r="AE4306" s="16">
        <v>157.5</v>
      </c>
      <c r="AF4306" s="16">
        <v>59062.5</v>
      </c>
      <c r="AG4306" s="16">
        <v>45</v>
      </c>
      <c r="AH4306" s="12">
        <v>14670</v>
      </c>
      <c r="AI4306" s="16">
        <f t="shared" si="957"/>
        <v>2.7</v>
      </c>
      <c r="AJ4306" s="16">
        <f t="shared" si="958"/>
        <v>1552.5</v>
      </c>
      <c r="AK4306" s="16">
        <f t="shared" si="959"/>
        <v>225</v>
      </c>
      <c r="AL4306" s="16">
        <f t="shared" si="960"/>
        <v>2250</v>
      </c>
      <c r="AM4306" s="16">
        <v>61200.000000000007</v>
      </c>
      <c r="AN4306" s="16">
        <f t="shared" si="961"/>
        <v>142965</v>
      </c>
      <c r="AP4306" s="16">
        <v>0.45</v>
      </c>
      <c r="AQ4306" s="16" t="s">
        <v>204</v>
      </c>
      <c r="AR4306" s="16" t="s">
        <v>5146</v>
      </c>
      <c r="AS4306" s="16" t="s">
        <v>5147</v>
      </c>
      <c r="AT4306" s="16" t="s">
        <v>5148</v>
      </c>
      <c r="BC4306" s="16">
        <v>0.45</v>
      </c>
      <c r="BD4306" s="16">
        <f t="shared" si="962"/>
        <v>1.575</v>
      </c>
      <c r="BE4306" s="16">
        <f t="shared" si="963"/>
        <v>893.53125</v>
      </c>
      <c r="BG4306" s="16">
        <f t="shared" si="964"/>
        <v>540</v>
      </c>
      <c r="BH4306" s="16">
        <f t="shared" si="965"/>
        <v>288</v>
      </c>
      <c r="BI4306" s="16">
        <f t="shared" si="966"/>
        <v>3.6</v>
      </c>
    </row>
    <row r="4307" spans="1:61" x14ac:dyDescent="0.35">
      <c r="A4307">
        <v>4306</v>
      </c>
      <c r="B4307" t="s">
        <v>360</v>
      </c>
      <c r="C4307" t="s">
        <v>6112</v>
      </c>
      <c r="D4307" s="15" t="s">
        <v>4830</v>
      </c>
      <c r="E4307" s="12" t="s">
        <v>93</v>
      </c>
      <c r="G4307" s="12" t="s">
        <v>1453</v>
      </c>
      <c r="H4307" s="12" t="s">
        <v>91</v>
      </c>
      <c r="I4307" s="12" t="s">
        <v>363</v>
      </c>
      <c r="J4307" s="12" t="s">
        <v>5454</v>
      </c>
      <c r="K4307" s="12" t="s">
        <v>5454</v>
      </c>
      <c r="N4307" s="16" t="s">
        <v>206</v>
      </c>
      <c r="O4307" s="16" t="s">
        <v>5156</v>
      </c>
      <c r="P4307" s="12" t="s">
        <v>482</v>
      </c>
      <c r="Q4307" s="16">
        <v>2023</v>
      </c>
      <c r="R4307" s="16">
        <v>1.93</v>
      </c>
      <c r="T4307" s="16">
        <v>0</v>
      </c>
      <c r="U4307" s="16" t="s">
        <v>5157</v>
      </c>
      <c r="V4307" s="12" t="s">
        <v>204</v>
      </c>
      <c r="W4307" s="12" t="s">
        <v>204</v>
      </c>
      <c r="X4307" s="16">
        <v>1</v>
      </c>
      <c r="Z4307" s="16">
        <v>1.93</v>
      </c>
      <c r="AA4307" s="16">
        <v>231.6</v>
      </c>
      <c r="AB4307" s="16" t="s">
        <v>2114</v>
      </c>
      <c r="AC4307" s="16" t="s">
        <v>5145</v>
      </c>
      <c r="AD4307" s="16">
        <v>81060</v>
      </c>
      <c r="AE4307" s="16">
        <v>675.5</v>
      </c>
      <c r="AF4307" s="16">
        <v>253312.5</v>
      </c>
      <c r="AG4307" s="16">
        <v>193</v>
      </c>
      <c r="AH4307" s="12">
        <v>62918</v>
      </c>
      <c r="AI4307" s="16">
        <f t="shared" si="957"/>
        <v>11.58</v>
      </c>
      <c r="AJ4307" s="16">
        <f t="shared" si="958"/>
        <v>6658.5</v>
      </c>
      <c r="AK4307" s="16">
        <f t="shared" si="959"/>
        <v>965</v>
      </c>
      <c r="AL4307" s="16">
        <f t="shared" si="960"/>
        <v>9650</v>
      </c>
      <c r="AM4307" s="16">
        <v>61200.000000000007</v>
      </c>
      <c r="AN4307" s="16">
        <f t="shared" si="961"/>
        <v>411881</v>
      </c>
      <c r="AP4307" s="16">
        <v>1.93</v>
      </c>
      <c r="AQ4307" s="16" t="s">
        <v>204</v>
      </c>
      <c r="AR4307" s="16" t="s">
        <v>5146</v>
      </c>
      <c r="AS4307" s="16" t="s">
        <v>5147</v>
      </c>
      <c r="AT4307" s="16" t="s">
        <v>5148</v>
      </c>
      <c r="BC4307" s="16">
        <v>1.93</v>
      </c>
      <c r="BD4307" s="16">
        <f t="shared" si="962"/>
        <v>6.7549999999999999</v>
      </c>
      <c r="BE4307" s="16">
        <f t="shared" si="963"/>
        <v>2574.2562499999999</v>
      </c>
      <c r="BG4307" s="16">
        <f t="shared" si="964"/>
        <v>2316</v>
      </c>
      <c r="BH4307" s="16">
        <f t="shared" si="965"/>
        <v>1235.2</v>
      </c>
      <c r="BI4307" s="16">
        <f t="shared" si="966"/>
        <v>15.440000000000001</v>
      </c>
    </row>
    <row r="4308" spans="1:61" x14ac:dyDescent="0.35">
      <c r="A4308">
        <v>4307</v>
      </c>
      <c r="B4308" t="s">
        <v>360</v>
      </c>
      <c r="C4308" t="s">
        <v>6113</v>
      </c>
      <c r="D4308" s="15" t="s">
        <v>4831</v>
      </c>
      <c r="E4308" s="12" t="s">
        <v>98</v>
      </c>
      <c r="G4308" s="12" t="s">
        <v>1453</v>
      </c>
      <c r="H4308" s="12" t="s">
        <v>91</v>
      </c>
      <c r="I4308" s="12" t="s">
        <v>363</v>
      </c>
      <c r="J4308" s="12" t="s">
        <v>5454</v>
      </c>
      <c r="K4308" s="12" t="s">
        <v>5454</v>
      </c>
      <c r="N4308" s="16" t="s">
        <v>206</v>
      </c>
      <c r="O4308" s="16" t="s">
        <v>5156</v>
      </c>
      <c r="P4308" s="12" t="s">
        <v>482</v>
      </c>
      <c r="Q4308" s="16">
        <v>2023</v>
      </c>
      <c r="R4308" s="16">
        <v>0.45</v>
      </c>
      <c r="T4308" s="16">
        <v>0</v>
      </c>
      <c r="U4308" s="16" t="s">
        <v>5157</v>
      </c>
      <c r="V4308" s="12" t="s">
        <v>204</v>
      </c>
      <c r="W4308" s="12" t="s">
        <v>204</v>
      </c>
      <c r="X4308" s="16">
        <v>1</v>
      </c>
      <c r="Z4308" s="16">
        <v>0.45</v>
      </c>
      <c r="AA4308" s="16">
        <v>54</v>
      </c>
      <c r="AB4308" s="16" t="s">
        <v>2114</v>
      </c>
      <c r="AC4308" s="16" t="s">
        <v>5145</v>
      </c>
      <c r="AD4308" s="16">
        <v>18900</v>
      </c>
      <c r="AE4308" s="16">
        <v>157.5</v>
      </c>
      <c r="AF4308" s="16">
        <v>59062.5</v>
      </c>
      <c r="AG4308" s="16">
        <v>45</v>
      </c>
      <c r="AH4308" s="12">
        <v>14670</v>
      </c>
      <c r="AI4308" s="16">
        <f t="shared" si="957"/>
        <v>2.7</v>
      </c>
      <c r="AJ4308" s="16">
        <f t="shared" si="958"/>
        <v>1552.5</v>
      </c>
      <c r="AK4308" s="16">
        <f t="shared" si="959"/>
        <v>225</v>
      </c>
      <c r="AL4308" s="16">
        <f t="shared" si="960"/>
        <v>2250</v>
      </c>
      <c r="AM4308" s="16">
        <v>61200.000000000007</v>
      </c>
      <c r="AN4308" s="16">
        <f t="shared" si="961"/>
        <v>142965</v>
      </c>
      <c r="AP4308" s="16">
        <v>0.45</v>
      </c>
      <c r="AQ4308" s="16" t="s">
        <v>204</v>
      </c>
      <c r="AR4308" s="16" t="s">
        <v>5146</v>
      </c>
      <c r="AS4308" s="16" t="s">
        <v>5147</v>
      </c>
      <c r="AT4308" s="16" t="s">
        <v>5148</v>
      </c>
      <c r="BC4308" s="16">
        <v>0.45</v>
      </c>
      <c r="BD4308" s="16">
        <f t="shared" si="962"/>
        <v>1.575</v>
      </c>
      <c r="BE4308" s="16">
        <f t="shared" si="963"/>
        <v>893.53125</v>
      </c>
      <c r="BG4308" s="16">
        <f t="shared" si="964"/>
        <v>540</v>
      </c>
      <c r="BH4308" s="16">
        <f t="shared" si="965"/>
        <v>288</v>
      </c>
      <c r="BI4308" s="16">
        <f t="shared" si="966"/>
        <v>3.6</v>
      </c>
    </row>
    <row r="4309" spans="1:61" x14ac:dyDescent="0.35">
      <c r="A4309">
        <v>4308</v>
      </c>
      <c r="B4309" t="s">
        <v>360</v>
      </c>
      <c r="C4309" t="s">
        <v>6114</v>
      </c>
      <c r="D4309" s="15" t="s">
        <v>4832</v>
      </c>
      <c r="E4309" s="12" t="s">
        <v>98</v>
      </c>
      <c r="G4309" s="12" t="s">
        <v>1453</v>
      </c>
      <c r="H4309" s="12" t="s">
        <v>91</v>
      </c>
      <c r="I4309" s="12" t="s">
        <v>363</v>
      </c>
      <c r="J4309" s="12" t="s">
        <v>5454</v>
      </c>
      <c r="K4309" s="12" t="s">
        <v>5454</v>
      </c>
      <c r="N4309" s="16" t="s">
        <v>206</v>
      </c>
      <c r="O4309" s="16" t="s">
        <v>5156</v>
      </c>
      <c r="P4309" s="12" t="s">
        <v>482</v>
      </c>
      <c r="Q4309" s="16">
        <v>2023</v>
      </c>
      <c r="R4309" s="16">
        <v>0.65</v>
      </c>
      <c r="T4309" s="16">
        <v>0</v>
      </c>
      <c r="U4309" s="16" t="s">
        <v>5157</v>
      </c>
      <c r="V4309" s="12" t="s">
        <v>204</v>
      </c>
      <c r="W4309" s="12" t="s">
        <v>204</v>
      </c>
      <c r="X4309" s="16">
        <v>1</v>
      </c>
      <c r="Z4309" s="16">
        <v>0.65</v>
      </c>
      <c r="AA4309" s="16">
        <v>78</v>
      </c>
      <c r="AB4309" s="16" t="s">
        <v>2114</v>
      </c>
      <c r="AC4309" s="16" t="s">
        <v>5145</v>
      </c>
      <c r="AD4309" s="16">
        <v>27300</v>
      </c>
      <c r="AE4309" s="16">
        <v>227.5</v>
      </c>
      <c r="AF4309" s="16">
        <v>85312.5</v>
      </c>
      <c r="AG4309" s="16">
        <v>65</v>
      </c>
      <c r="AH4309" s="12">
        <v>21190</v>
      </c>
      <c r="AI4309" s="16">
        <f t="shared" si="957"/>
        <v>3.9000000000000004</v>
      </c>
      <c r="AJ4309" s="16">
        <f t="shared" si="958"/>
        <v>2242.5</v>
      </c>
      <c r="AK4309" s="16">
        <f t="shared" si="959"/>
        <v>325</v>
      </c>
      <c r="AL4309" s="16">
        <f t="shared" si="960"/>
        <v>3250</v>
      </c>
      <c r="AM4309" s="16">
        <v>61200.000000000007</v>
      </c>
      <c r="AN4309" s="16">
        <f t="shared" si="961"/>
        <v>179305</v>
      </c>
      <c r="AP4309" s="16">
        <v>0.65</v>
      </c>
      <c r="AQ4309" s="16" t="s">
        <v>204</v>
      </c>
      <c r="AR4309" s="16" t="s">
        <v>5146</v>
      </c>
      <c r="AS4309" s="16" t="s">
        <v>5147</v>
      </c>
      <c r="AT4309" s="16" t="s">
        <v>5148</v>
      </c>
      <c r="BC4309" s="16">
        <v>0.65</v>
      </c>
      <c r="BD4309" s="16">
        <f t="shared" si="962"/>
        <v>2.2749999999999999</v>
      </c>
      <c r="BE4309" s="16">
        <f t="shared" si="963"/>
        <v>1120.65625</v>
      </c>
      <c r="BG4309" s="16">
        <f t="shared" si="964"/>
        <v>780</v>
      </c>
      <c r="BH4309" s="16">
        <f t="shared" si="965"/>
        <v>416</v>
      </c>
      <c r="BI4309" s="16">
        <f t="shared" si="966"/>
        <v>5.2</v>
      </c>
    </row>
    <row r="4310" spans="1:61" x14ac:dyDescent="0.35">
      <c r="A4310">
        <v>4309</v>
      </c>
      <c r="B4310" t="s">
        <v>360</v>
      </c>
      <c r="C4310" t="s">
        <v>6115</v>
      </c>
      <c r="D4310" s="15" t="s">
        <v>4833</v>
      </c>
      <c r="E4310" s="12" t="s">
        <v>98</v>
      </c>
      <c r="G4310" s="12" t="s">
        <v>1453</v>
      </c>
      <c r="H4310" s="12" t="s">
        <v>91</v>
      </c>
      <c r="I4310" s="12" t="s">
        <v>363</v>
      </c>
      <c r="J4310" s="12" t="s">
        <v>5454</v>
      </c>
      <c r="K4310" s="12" t="s">
        <v>5454</v>
      </c>
      <c r="N4310" s="16" t="s">
        <v>206</v>
      </c>
      <c r="O4310" s="16" t="s">
        <v>5156</v>
      </c>
      <c r="P4310" s="12" t="s">
        <v>482</v>
      </c>
      <c r="Q4310" s="16">
        <v>2023</v>
      </c>
      <c r="R4310" s="16">
        <v>0.56000000000000005</v>
      </c>
      <c r="T4310" s="16">
        <v>0</v>
      </c>
      <c r="U4310" s="16" t="s">
        <v>5157</v>
      </c>
      <c r="V4310" s="12" t="s">
        <v>204</v>
      </c>
      <c r="W4310" s="12" t="s">
        <v>204</v>
      </c>
      <c r="X4310" s="16">
        <v>1</v>
      </c>
      <c r="Z4310" s="16">
        <v>0.56000000000000005</v>
      </c>
      <c r="AA4310" s="16">
        <v>67.2</v>
      </c>
      <c r="AB4310" s="16" t="s">
        <v>2114</v>
      </c>
      <c r="AC4310" s="16" t="s">
        <v>5145</v>
      </c>
      <c r="AD4310" s="16">
        <v>23520</v>
      </c>
      <c r="AE4310" s="16">
        <v>196.00000000000003</v>
      </c>
      <c r="AF4310" s="16">
        <v>73500.000000000015</v>
      </c>
      <c r="AG4310" s="16">
        <v>56.000000000000007</v>
      </c>
      <c r="AH4310" s="12">
        <v>18256.000000000004</v>
      </c>
      <c r="AI4310" s="16">
        <f t="shared" si="957"/>
        <v>3.3600000000000003</v>
      </c>
      <c r="AJ4310" s="16">
        <f t="shared" si="958"/>
        <v>1932.0000000000002</v>
      </c>
      <c r="AK4310" s="16">
        <f t="shared" si="959"/>
        <v>280</v>
      </c>
      <c r="AL4310" s="16">
        <f t="shared" si="960"/>
        <v>2800.0000000000005</v>
      </c>
      <c r="AM4310" s="16">
        <v>61200.000000000007</v>
      </c>
      <c r="AN4310" s="16">
        <f t="shared" si="961"/>
        <v>162952.00000000003</v>
      </c>
      <c r="AP4310" s="16">
        <v>0.56000000000000005</v>
      </c>
      <c r="AQ4310" s="16" t="s">
        <v>204</v>
      </c>
      <c r="AR4310" s="16" t="s">
        <v>5146</v>
      </c>
      <c r="AS4310" s="16" t="s">
        <v>5147</v>
      </c>
      <c r="AT4310" s="16" t="s">
        <v>5148</v>
      </c>
      <c r="BC4310" s="16">
        <v>0.56000000000000005</v>
      </c>
      <c r="BD4310" s="16">
        <f t="shared" si="962"/>
        <v>1.9600000000000002</v>
      </c>
      <c r="BE4310" s="16">
        <f t="shared" si="963"/>
        <v>1018.4500000000002</v>
      </c>
      <c r="BG4310" s="16">
        <f t="shared" si="964"/>
        <v>672.00000000000011</v>
      </c>
      <c r="BH4310" s="16">
        <f t="shared" si="965"/>
        <v>358.40000000000003</v>
      </c>
      <c r="BI4310" s="16">
        <f t="shared" si="966"/>
        <v>4.4800000000000004</v>
      </c>
    </row>
    <row r="4311" spans="1:61" x14ac:dyDescent="0.35">
      <c r="A4311">
        <v>4310</v>
      </c>
      <c r="B4311" t="s">
        <v>360</v>
      </c>
      <c r="C4311" t="s">
        <v>6116</v>
      </c>
      <c r="D4311" s="15" t="s">
        <v>4834</v>
      </c>
      <c r="E4311" s="12" t="s">
        <v>98</v>
      </c>
      <c r="G4311" s="12" t="s">
        <v>1453</v>
      </c>
      <c r="H4311" s="12" t="s">
        <v>91</v>
      </c>
      <c r="I4311" s="12" t="s">
        <v>363</v>
      </c>
      <c r="J4311" s="12" t="s">
        <v>5454</v>
      </c>
      <c r="K4311" s="12" t="s">
        <v>5454</v>
      </c>
      <c r="N4311" s="16" t="s">
        <v>206</v>
      </c>
      <c r="O4311" s="16" t="s">
        <v>5159</v>
      </c>
      <c r="P4311" s="12" t="s">
        <v>482</v>
      </c>
      <c r="Q4311" s="16">
        <v>2023</v>
      </c>
      <c r="R4311" s="16">
        <v>1.2</v>
      </c>
      <c r="T4311" s="16">
        <v>0</v>
      </c>
      <c r="U4311" s="16" t="s">
        <v>5160</v>
      </c>
      <c r="V4311" s="12" t="s">
        <v>204</v>
      </c>
      <c r="W4311" s="12" t="s">
        <v>204</v>
      </c>
      <c r="X4311" s="16">
        <v>1</v>
      </c>
      <c r="Z4311" s="16">
        <v>1.2</v>
      </c>
      <c r="AA4311" s="16">
        <v>144</v>
      </c>
      <c r="AB4311" s="16" t="s">
        <v>2114</v>
      </c>
      <c r="AC4311" s="16" t="s">
        <v>5145</v>
      </c>
      <c r="AD4311" s="16">
        <v>50400</v>
      </c>
      <c r="AE4311" s="16">
        <v>420</v>
      </c>
      <c r="AF4311" s="16">
        <v>157500</v>
      </c>
      <c r="AG4311" s="16">
        <v>120</v>
      </c>
      <c r="AH4311" s="12">
        <v>39120</v>
      </c>
      <c r="AI4311" s="16">
        <f t="shared" ref="AI4311:AI4374" si="967">Z4311*6</f>
        <v>7.1999999999999993</v>
      </c>
      <c r="AJ4311" s="16">
        <f t="shared" ref="AJ4311:AJ4374" si="968">Z4311*3450</f>
        <v>4140</v>
      </c>
      <c r="AK4311" s="16">
        <f t="shared" ref="AK4311:AK4374" si="969">500*Z4311</f>
        <v>600</v>
      </c>
      <c r="AL4311" s="16">
        <f t="shared" ref="AL4311:AL4374" si="970">1*5000*Z4311</f>
        <v>6000</v>
      </c>
      <c r="AM4311" s="16">
        <v>61200.000000000007</v>
      </c>
      <c r="AN4311" s="16">
        <f t="shared" ref="AN4311:AN4374" si="971">AM4311+AL4311+AJ4311+AF4311+AD4311</f>
        <v>279240</v>
      </c>
      <c r="AP4311" s="16">
        <v>1.2</v>
      </c>
      <c r="AQ4311" s="16" t="s">
        <v>204</v>
      </c>
      <c r="AR4311" s="16" t="s">
        <v>5146</v>
      </c>
      <c r="AS4311" s="16" t="s">
        <v>5147</v>
      </c>
      <c r="AT4311" s="16" t="s">
        <v>5148</v>
      </c>
      <c r="BC4311" s="16">
        <v>1.2</v>
      </c>
      <c r="BD4311" s="16">
        <f t="shared" ref="BD4311:BD4374" si="972">3.5*BC4311</f>
        <v>4.2</v>
      </c>
      <c r="BE4311" s="16">
        <f t="shared" ref="BE4311:BE4374" si="973">AN4311/160</f>
        <v>1745.25</v>
      </c>
      <c r="BG4311" s="16">
        <f t="shared" ref="BG4311:BG4374" si="974">1200*BC4311</f>
        <v>1440</v>
      </c>
      <c r="BH4311" s="16">
        <f t="shared" ref="BH4311:BH4374" si="975">640*BC4311</f>
        <v>768</v>
      </c>
      <c r="BI4311" s="16">
        <f t="shared" ref="BI4311:BI4374" si="976">BH4311/80</f>
        <v>9.6</v>
      </c>
    </row>
    <row r="4312" spans="1:61" x14ac:dyDescent="0.35">
      <c r="A4312">
        <v>4311</v>
      </c>
      <c r="B4312" t="s">
        <v>360</v>
      </c>
      <c r="C4312" t="s">
        <v>6117</v>
      </c>
      <c r="D4312" s="15" t="s">
        <v>4835</v>
      </c>
      <c r="E4312" s="12" t="s">
        <v>98</v>
      </c>
      <c r="G4312" s="12" t="s">
        <v>1453</v>
      </c>
      <c r="H4312" s="12" t="s">
        <v>91</v>
      </c>
      <c r="I4312" s="12" t="s">
        <v>363</v>
      </c>
      <c r="J4312" s="12" t="s">
        <v>5454</v>
      </c>
      <c r="K4312" s="12" t="s">
        <v>5454</v>
      </c>
      <c r="N4312" s="16" t="s">
        <v>206</v>
      </c>
      <c r="O4312" s="16" t="s">
        <v>5159</v>
      </c>
      <c r="P4312" s="12" t="s">
        <v>482</v>
      </c>
      <c r="Q4312" s="16">
        <v>2023</v>
      </c>
      <c r="R4312" s="16">
        <v>0.82</v>
      </c>
      <c r="T4312" s="16">
        <v>0</v>
      </c>
      <c r="U4312" s="16" t="s">
        <v>5160</v>
      </c>
      <c r="V4312" s="12" t="s">
        <v>204</v>
      </c>
      <c r="W4312" s="12" t="s">
        <v>204</v>
      </c>
      <c r="X4312" s="16">
        <v>1</v>
      </c>
      <c r="Z4312" s="16">
        <v>0.82</v>
      </c>
      <c r="AA4312" s="16">
        <v>98.399999999999991</v>
      </c>
      <c r="AB4312" s="16" t="s">
        <v>2114</v>
      </c>
      <c r="AC4312" s="16" t="s">
        <v>5145</v>
      </c>
      <c r="AD4312" s="16">
        <v>34440</v>
      </c>
      <c r="AE4312" s="16">
        <v>287</v>
      </c>
      <c r="AF4312" s="16">
        <v>107625</v>
      </c>
      <c r="AG4312" s="16">
        <v>82</v>
      </c>
      <c r="AH4312" s="12">
        <v>26732</v>
      </c>
      <c r="AI4312" s="16">
        <f t="shared" si="967"/>
        <v>4.92</v>
      </c>
      <c r="AJ4312" s="16">
        <f t="shared" si="968"/>
        <v>2829</v>
      </c>
      <c r="AK4312" s="16">
        <f t="shared" si="969"/>
        <v>410</v>
      </c>
      <c r="AL4312" s="16">
        <f t="shared" si="970"/>
        <v>4100</v>
      </c>
      <c r="AM4312" s="16">
        <v>61200.000000000007</v>
      </c>
      <c r="AN4312" s="16">
        <f t="shared" si="971"/>
        <v>210194</v>
      </c>
      <c r="AP4312" s="16">
        <v>0.82</v>
      </c>
      <c r="AQ4312" s="16" t="s">
        <v>204</v>
      </c>
      <c r="AR4312" s="16" t="s">
        <v>5146</v>
      </c>
      <c r="AS4312" s="16" t="s">
        <v>5147</v>
      </c>
      <c r="AT4312" s="16" t="s">
        <v>5148</v>
      </c>
      <c r="BC4312" s="16">
        <v>0.82</v>
      </c>
      <c r="BD4312" s="16">
        <f t="shared" si="972"/>
        <v>2.8699999999999997</v>
      </c>
      <c r="BE4312" s="16">
        <f t="shared" si="973"/>
        <v>1313.7125000000001</v>
      </c>
      <c r="BG4312" s="16">
        <f t="shared" si="974"/>
        <v>983.99999999999989</v>
      </c>
      <c r="BH4312" s="16">
        <f t="shared" si="975"/>
        <v>524.79999999999995</v>
      </c>
      <c r="BI4312" s="16">
        <f t="shared" si="976"/>
        <v>6.56</v>
      </c>
    </row>
    <row r="4313" spans="1:61" x14ac:dyDescent="0.35">
      <c r="A4313">
        <v>4312</v>
      </c>
      <c r="B4313" t="s">
        <v>360</v>
      </c>
      <c r="C4313" t="s">
        <v>6118</v>
      </c>
      <c r="D4313" s="15" t="s">
        <v>4836</v>
      </c>
      <c r="E4313" s="12" t="s">
        <v>98</v>
      </c>
      <c r="G4313" s="12" t="s">
        <v>1453</v>
      </c>
      <c r="H4313" s="12" t="s">
        <v>91</v>
      </c>
      <c r="I4313" s="12" t="s">
        <v>363</v>
      </c>
      <c r="J4313" s="12" t="s">
        <v>5454</v>
      </c>
      <c r="K4313" s="12" t="s">
        <v>5454</v>
      </c>
      <c r="N4313" s="16" t="s">
        <v>206</v>
      </c>
      <c r="O4313" s="16" t="s">
        <v>5159</v>
      </c>
      <c r="P4313" s="12" t="s">
        <v>482</v>
      </c>
      <c r="Q4313" s="16">
        <v>2023</v>
      </c>
      <c r="R4313" s="16">
        <v>1.68</v>
      </c>
      <c r="T4313" s="16">
        <v>0</v>
      </c>
      <c r="U4313" s="16" t="s">
        <v>5160</v>
      </c>
      <c r="V4313" s="12" t="s">
        <v>204</v>
      </c>
      <c r="W4313" s="12" t="s">
        <v>204</v>
      </c>
      <c r="X4313" s="16">
        <v>1</v>
      </c>
      <c r="Z4313" s="16">
        <v>1.68</v>
      </c>
      <c r="AA4313" s="16">
        <v>201.6</v>
      </c>
      <c r="AB4313" s="16" t="s">
        <v>2114</v>
      </c>
      <c r="AC4313" s="16" t="s">
        <v>5145</v>
      </c>
      <c r="AD4313" s="16">
        <v>70560</v>
      </c>
      <c r="AE4313" s="16">
        <v>588</v>
      </c>
      <c r="AF4313" s="16">
        <v>220500</v>
      </c>
      <c r="AG4313" s="16">
        <v>168</v>
      </c>
      <c r="AH4313" s="12">
        <v>54768</v>
      </c>
      <c r="AI4313" s="16">
        <f t="shared" si="967"/>
        <v>10.08</v>
      </c>
      <c r="AJ4313" s="16">
        <f t="shared" si="968"/>
        <v>5796</v>
      </c>
      <c r="AK4313" s="16">
        <f t="shared" si="969"/>
        <v>840</v>
      </c>
      <c r="AL4313" s="16">
        <f t="shared" si="970"/>
        <v>8400</v>
      </c>
      <c r="AM4313" s="16">
        <v>61200.000000000007</v>
      </c>
      <c r="AN4313" s="16">
        <f t="shared" si="971"/>
        <v>366456</v>
      </c>
      <c r="AP4313" s="16">
        <v>1.68</v>
      </c>
      <c r="AQ4313" s="16" t="s">
        <v>204</v>
      </c>
      <c r="AR4313" s="16" t="s">
        <v>5146</v>
      </c>
      <c r="AS4313" s="16" t="s">
        <v>5147</v>
      </c>
      <c r="AT4313" s="16" t="s">
        <v>5148</v>
      </c>
      <c r="BC4313" s="16">
        <v>1.68</v>
      </c>
      <c r="BD4313" s="16">
        <f t="shared" si="972"/>
        <v>5.88</v>
      </c>
      <c r="BE4313" s="16">
        <f t="shared" si="973"/>
        <v>2290.35</v>
      </c>
      <c r="BG4313" s="16">
        <f t="shared" si="974"/>
        <v>2016</v>
      </c>
      <c r="BH4313" s="16">
        <f t="shared" si="975"/>
        <v>1075.2</v>
      </c>
      <c r="BI4313" s="16">
        <f t="shared" si="976"/>
        <v>13.440000000000001</v>
      </c>
    </row>
    <row r="4314" spans="1:61" x14ac:dyDescent="0.35">
      <c r="A4314">
        <v>4313</v>
      </c>
      <c r="B4314" t="s">
        <v>360</v>
      </c>
      <c r="C4314" t="s">
        <v>6119</v>
      </c>
      <c r="D4314" s="15" t="s">
        <v>4837</v>
      </c>
      <c r="E4314" s="12" t="s">
        <v>98</v>
      </c>
      <c r="G4314" s="12" t="s">
        <v>1453</v>
      </c>
      <c r="H4314" s="12" t="s">
        <v>91</v>
      </c>
      <c r="I4314" s="12" t="s">
        <v>363</v>
      </c>
      <c r="J4314" s="12" t="s">
        <v>5454</v>
      </c>
      <c r="K4314" s="12" t="s">
        <v>5454</v>
      </c>
      <c r="N4314" s="16" t="s">
        <v>206</v>
      </c>
      <c r="O4314" s="16" t="s">
        <v>5159</v>
      </c>
      <c r="P4314" s="12" t="s">
        <v>482</v>
      </c>
      <c r="Q4314" s="16">
        <v>2023</v>
      </c>
      <c r="R4314" s="16">
        <v>0.2</v>
      </c>
      <c r="T4314" s="16">
        <v>0</v>
      </c>
      <c r="U4314" s="16" t="s">
        <v>5160</v>
      </c>
      <c r="V4314" s="12" t="s">
        <v>204</v>
      </c>
      <c r="W4314" s="12" t="s">
        <v>204</v>
      </c>
      <c r="X4314" s="16">
        <v>1</v>
      </c>
      <c r="Z4314" s="16">
        <v>0.2</v>
      </c>
      <c r="AA4314" s="16">
        <v>24</v>
      </c>
      <c r="AB4314" s="16" t="s">
        <v>2114</v>
      </c>
      <c r="AC4314" s="16" t="s">
        <v>5145</v>
      </c>
      <c r="AD4314" s="16">
        <v>8400</v>
      </c>
      <c r="AE4314" s="16">
        <v>70</v>
      </c>
      <c r="AF4314" s="16">
        <v>26250</v>
      </c>
      <c r="AG4314" s="16">
        <v>20</v>
      </c>
      <c r="AH4314" s="12">
        <v>6520</v>
      </c>
      <c r="AI4314" s="16">
        <f t="shared" si="967"/>
        <v>1.2000000000000002</v>
      </c>
      <c r="AJ4314" s="16">
        <f t="shared" si="968"/>
        <v>690</v>
      </c>
      <c r="AK4314" s="16">
        <f t="shared" si="969"/>
        <v>100</v>
      </c>
      <c r="AL4314" s="16">
        <f t="shared" si="970"/>
        <v>1000</v>
      </c>
      <c r="AM4314" s="16">
        <v>61200.000000000007</v>
      </c>
      <c r="AN4314" s="16">
        <f t="shared" si="971"/>
        <v>97540</v>
      </c>
      <c r="AP4314" s="16">
        <v>0.2</v>
      </c>
      <c r="AQ4314" s="16" t="s">
        <v>204</v>
      </c>
      <c r="AR4314" s="16" t="s">
        <v>5146</v>
      </c>
      <c r="AS4314" s="16" t="s">
        <v>5147</v>
      </c>
      <c r="AT4314" s="16" t="s">
        <v>5148</v>
      </c>
      <c r="BC4314" s="16">
        <v>0.2</v>
      </c>
      <c r="BD4314" s="16">
        <f t="shared" si="972"/>
        <v>0.70000000000000007</v>
      </c>
      <c r="BE4314" s="16">
        <f t="shared" si="973"/>
        <v>609.625</v>
      </c>
      <c r="BG4314" s="16">
        <f t="shared" si="974"/>
        <v>240</v>
      </c>
      <c r="BH4314" s="16">
        <f t="shared" si="975"/>
        <v>128</v>
      </c>
      <c r="BI4314" s="16">
        <f t="shared" si="976"/>
        <v>1.6</v>
      </c>
    </row>
    <row r="4315" spans="1:61" x14ac:dyDescent="0.35">
      <c r="A4315">
        <v>4314</v>
      </c>
      <c r="B4315" t="s">
        <v>360</v>
      </c>
      <c r="C4315" t="s">
        <v>6120</v>
      </c>
      <c r="D4315" s="15" t="s">
        <v>4838</v>
      </c>
      <c r="E4315" s="12" t="s">
        <v>98</v>
      </c>
      <c r="G4315" s="12" t="s">
        <v>1453</v>
      </c>
      <c r="H4315" s="12" t="s">
        <v>91</v>
      </c>
      <c r="I4315" s="12" t="s">
        <v>363</v>
      </c>
      <c r="J4315" s="12" t="s">
        <v>5454</v>
      </c>
      <c r="K4315" s="12" t="s">
        <v>5454</v>
      </c>
      <c r="N4315" s="16" t="s">
        <v>206</v>
      </c>
      <c r="O4315" s="16" t="s">
        <v>5159</v>
      </c>
      <c r="P4315" s="12" t="s">
        <v>482</v>
      </c>
      <c r="Q4315" s="16">
        <v>2023</v>
      </c>
      <c r="R4315" s="16">
        <v>0.22</v>
      </c>
      <c r="T4315" s="16">
        <v>0</v>
      </c>
      <c r="U4315" s="16" t="s">
        <v>5160</v>
      </c>
      <c r="V4315" s="12" t="s">
        <v>204</v>
      </c>
      <c r="W4315" s="12" t="s">
        <v>204</v>
      </c>
      <c r="X4315" s="16">
        <v>1</v>
      </c>
      <c r="Z4315" s="16">
        <v>0.22</v>
      </c>
      <c r="AA4315" s="16">
        <v>26.4</v>
      </c>
      <c r="AB4315" s="16" t="s">
        <v>2114</v>
      </c>
      <c r="AC4315" s="16" t="s">
        <v>5145</v>
      </c>
      <c r="AD4315" s="16">
        <v>9240</v>
      </c>
      <c r="AE4315" s="16">
        <v>77</v>
      </c>
      <c r="AF4315" s="16">
        <v>28875</v>
      </c>
      <c r="AG4315" s="16">
        <v>22</v>
      </c>
      <c r="AH4315" s="12">
        <v>7172</v>
      </c>
      <c r="AI4315" s="16">
        <f t="shared" si="967"/>
        <v>1.32</v>
      </c>
      <c r="AJ4315" s="16">
        <f t="shared" si="968"/>
        <v>759</v>
      </c>
      <c r="AK4315" s="16">
        <f t="shared" si="969"/>
        <v>110</v>
      </c>
      <c r="AL4315" s="16">
        <f t="shared" si="970"/>
        <v>1100</v>
      </c>
      <c r="AM4315" s="16">
        <v>61200.000000000007</v>
      </c>
      <c r="AN4315" s="16">
        <f t="shared" si="971"/>
        <v>101174</v>
      </c>
      <c r="AP4315" s="16">
        <v>0.22</v>
      </c>
      <c r="AQ4315" s="16" t="s">
        <v>204</v>
      </c>
      <c r="AR4315" s="16" t="s">
        <v>5146</v>
      </c>
      <c r="AS4315" s="16" t="s">
        <v>5147</v>
      </c>
      <c r="AT4315" s="16" t="s">
        <v>5148</v>
      </c>
      <c r="BC4315" s="16">
        <v>0.22</v>
      </c>
      <c r="BD4315" s="16">
        <f t="shared" si="972"/>
        <v>0.77</v>
      </c>
      <c r="BE4315" s="16">
        <f t="shared" si="973"/>
        <v>632.33749999999998</v>
      </c>
      <c r="BG4315" s="16">
        <f t="shared" si="974"/>
        <v>264</v>
      </c>
      <c r="BH4315" s="16">
        <f t="shared" si="975"/>
        <v>140.80000000000001</v>
      </c>
      <c r="BI4315" s="16">
        <f t="shared" si="976"/>
        <v>1.7600000000000002</v>
      </c>
    </row>
    <row r="4316" spans="1:61" x14ac:dyDescent="0.35">
      <c r="A4316">
        <v>4315</v>
      </c>
      <c r="B4316" t="s">
        <v>360</v>
      </c>
      <c r="C4316" t="s">
        <v>6121</v>
      </c>
      <c r="D4316" s="15" t="s">
        <v>4839</v>
      </c>
      <c r="E4316" s="12" t="s">
        <v>98</v>
      </c>
      <c r="G4316" s="12" t="s">
        <v>1453</v>
      </c>
      <c r="H4316" s="12" t="s">
        <v>91</v>
      </c>
      <c r="I4316" s="12" t="s">
        <v>363</v>
      </c>
      <c r="J4316" s="12" t="s">
        <v>5454</v>
      </c>
      <c r="K4316" s="12" t="s">
        <v>5454</v>
      </c>
      <c r="N4316" s="16" t="s">
        <v>206</v>
      </c>
      <c r="O4316" s="16" t="s">
        <v>5159</v>
      </c>
      <c r="P4316" s="12" t="s">
        <v>482</v>
      </c>
      <c r="Q4316" s="16">
        <v>2023</v>
      </c>
      <c r="R4316" s="16">
        <v>0</v>
      </c>
      <c r="T4316" s="16">
        <v>0</v>
      </c>
      <c r="U4316" s="16" t="s">
        <v>5160</v>
      </c>
      <c r="V4316" s="12" t="s">
        <v>204</v>
      </c>
      <c r="W4316" s="12" t="s">
        <v>204</v>
      </c>
      <c r="X4316" s="16">
        <v>1</v>
      </c>
      <c r="Z4316" s="16">
        <v>0</v>
      </c>
      <c r="AA4316" s="16">
        <v>0</v>
      </c>
      <c r="AB4316" s="16" t="s">
        <v>2114</v>
      </c>
      <c r="AC4316" s="16" t="s">
        <v>5145</v>
      </c>
      <c r="AD4316" s="16">
        <v>0</v>
      </c>
      <c r="AE4316" s="16">
        <v>0</v>
      </c>
      <c r="AF4316" s="16">
        <v>0</v>
      </c>
      <c r="AG4316" s="16">
        <v>0</v>
      </c>
      <c r="AH4316" s="12">
        <v>0</v>
      </c>
      <c r="AI4316" s="16">
        <f t="shared" si="967"/>
        <v>0</v>
      </c>
      <c r="AJ4316" s="16">
        <f t="shared" si="968"/>
        <v>0</v>
      </c>
      <c r="AK4316" s="16">
        <f t="shared" si="969"/>
        <v>0</v>
      </c>
      <c r="AL4316" s="16">
        <f t="shared" si="970"/>
        <v>0</v>
      </c>
      <c r="AM4316" s="16">
        <v>61200.000000000007</v>
      </c>
      <c r="AN4316" s="16">
        <f t="shared" si="971"/>
        <v>61200.000000000007</v>
      </c>
      <c r="AP4316" s="16">
        <v>0</v>
      </c>
      <c r="AQ4316" s="16" t="s">
        <v>204</v>
      </c>
      <c r="AR4316" s="16" t="s">
        <v>5146</v>
      </c>
      <c r="AS4316" s="16" t="s">
        <v>5147</v>
      </c>
      <c r="AT4316" s="16" t="s">
        <v>5148</v>
      </c>
      <c r="BC4316" s="16">
        <v>0</v>
      </c>
      <c r="BD4316" s="16">
        <f t="shared" si="972"/>
        <v>0</v>
      </c>
      <c r="BE4316" s="16">
        <f t="shared" si="973"/>
        <v>382.50000000000006</v>
      </c>
      <c r="BG4316" s="16">
        <f t="shared" si="974"/>
        <v>0</v>
      </c>
      <c r="BH4316" s="16">
        <f t="shared" si="975"/>
        <v>0</v>
      </c>
      <c r="BI4316" s="16">
        <f t="shared" si="976"/>
        <v>0</v>
      </c>
    </row>
    <row r="4317" spans="1:61" x14ac:dyDescent="0.35">
      <c r="A4317">
        <v>4316</v>
      </c>
      <c r="B4317" t="s">
        <v>360</v>
      </c>
      <c r="C4317" t="s">
        <v>6122</v>
      </c>
      <c r="D4317" s="15" t="s">
        <v>4840</v>
      </c>
      <c r="E4317" s="12" t="s">
        <v>98</v>
      </c>
      <c r="G4317" s="12" t="s">
        <v>1453</v>
      </c>
      <c r="H4317" s="12" t="s">
        <v>91</v>
      </c>
      <c r="I4317" s="12" t="s">
        <v>363</v>
      </c>
      <c r="J4317" s="12" t="s">
        <v>5454</v>
      </c>
      <c r="K4317" s="12" t="s">
        <v>5454</v>
      </c>
      <c r="N4317" s="16" t="s">
        <v>206</v>
      </c>
      <c r="O4317" s="16" t="s">
        <v>5159</v>
      </c>
      <c r="P4317" s="12" t="s">
        <v>482</v>
      </c>
      <c r="Q4317" s="16">
        <v>2023</v>
      </c>
      <c r="R4317" s="16">
        <v>0.72</v>
      </c>
      <c r="T4317" s="16">
        <v>0</v>
      </c>
      <c r="U4317" s="16" t="s">
        <v>5160</v>
      </c>
      <c r="V4317" s="12" t="s">
        <v>204</v>
      </c>
      <c r="W4317" s="12" t="s">
        <v>204</v>
      </c>
      <c r="X4317" s="16">
        <v>1</v>
      </c>
      <c r="Z4317" s="16">
        <v>0.72</v>
      </c>
      <c r="AA4317" s="16">
        <v>86.399999999999991</v>
      </c>
      <c r="AB4317" s="16" t="s">
        <v>2114</v>
      </c>
      <c r="AC4317" s="16" t="s">
        <v>5145</v>
      </c>
      <c r="AD4317" s="16">
        <v>30239.999999999996</v>
      </c>
      <c r="AE4317" s="16">
        <v>252</v>
      </c>
      <c r="AF4317" s="16">
        <v>94500</v>
      </c>
      <c r="AG4317" s="16">
        <v>72</v>
      </c>
      <c r="AH4317" s="12">
        <v>23472</v>
      </c>
      <c r="AI4317" s="16">
        <f t="shared" si="967"/>
        <v>4.32</v>
      </c>
      <c r="AJ4317" s="16">
        <f t="shared" si="968"/>
        <v>2484</v>
      </c>
      <c r="AK4317" s="16">
        <f t="shared" si="969"/>
        <v>360</v>
      </c>
      <c r="AL4317" s="16">
        <f t="shared" si="970"/>
        <v>3600</v>
      </c>
      <c r="AM4317" s="16">
        <v>61200.000000000007</v>
      </c>
      <c r="AN4317" s="16">
        <f t="shared" si="971"/>
        <v>192024</v>
      </c>
      <c r="AP4317" s="16">
        <v>0.72</v>
      </c>
      <c r="AQ4317" s="16" t="s">
        <v>204</v>
      </c>
      <c r="AR4317" s="16" t="s">
        <v>5146</v>
      </c>
      <c r="AS4317" s="16" t="s">
        <v>5147</v>
      </c>
      <c r="AT4317" s="16" t="s">
        <v>5148</v>
      </c>
      <c r="BC4317" s="16">
        <v>0.72</v>
      </c>
      <c r="BD4317" s="16">
        <f t="shared" si="972"/>
        <v>2.52</v>
      </c>
      <c r="BE4317" s="16">
        <f t="shared" si="973"/>
        <v>1200.1500000000001</v>
      </c>
      <c r="BG4317" s="16">
        <f t="shared" si="974"/>
        <v>864</v>
      </c>
      <c r="BH4317" s="16">
        <f t="shared" si="975"/>
        <v>460.79999999999995</v>
      </c>
      <c r="BI4317" s="16">
        <f t="shared" si="976"/>
        <v>5.76</v>
      </c>
    </row>
    <row r="4318" spans="1:61" x14ac:dyDescent="0.35">
      <c r="A4318">
        <v>4317</v>
      </c>
      <c r="B4318" t="s">
        <v>360</v>
      </c>
      <c r="C4318" t="s">
        <v>6123</v>
      </c>
      <c r="D4318" s="15" t="s">
        <v>4841</v>
      </c>
      <c r="E4318" s="12" t="s">
        <v>98</v>
      </c>
      <c r="G4318" s="12" t="s">
        <v>1453</v>
      </c>
      <c r="H4318" s="12" t="s">
        <v>91</v>
      </c>
      <c r="I4318" s="12" t="s">
        <v>363</v>
      </c>
      <c r="J4318" s="12" t="s">
        <v>5454</v>
      </c>
      <c r="K4318" s="12" t="s">
        <v>5454</v>
      </c>
      <c r="N4318" s="16" t="s">
        <v>206</v>
      </c>
      <c r="O4318" s="16" t="s">
        <v>5159</v>
      </c>
      <c r="P4318" s="12" t="s">
        <v>482</v>
      </c>
      <c r="Q4318" s="16">
        <v>2023</v>
      </c>
      <c r="R4318" s="16">
        <v>1.3</v>
      </c>
      <c r="T4318" s="16">
        <v>0</v>
      </c>
      <c r="U4318" s="16" t="s">
        <v>5160</v>
      </c>
      <c r="V4318" s="12" t="s">
        <v>204</v>
      </c>
      <c r="W4318" s="12" t="s">
        <v>204</v>
      </c>
      <c r="X4318" s="16">
        <v>1</v>
      </c>
      <c r="Z4318" s="16">
        <v>1.3</v>
      </c>
      <c r="AA4318" s="16">
        <v>156</v>
      </c>
      <c r="AB4318" s="16" t="s">
        <v>2114</v>
      </c>
      <c r="AC4318" s="16" t="s">
        <v>5145</v>
      </c>
      <c r="AD4318" s="16">
        <v>54600</v>
      </c>
      <c r="AE4318" s="16">
        <v>455</v>
      </c>
      <c r="AF4318" s="16">
        <v>170625</v>
      </c>
      <c r="AG4318" s="16">
        <v>130</v>
      </c>
      <c r="AH4318" s="12">
        <v>42380</v>
      </c>
      <c r="AI4318" s="16">
        <f t="shared" si="967"/>
        <v>7.8000000000000007</v>
      </c>
      <c r="AJ4318" s="16">
        <f t="shared" si="968"/>
        <v>4485</v>
      </c>
      <c r="AK4318" s="16">
        <f t="shared" si="969"/>
        <v>650</v>
      </c>
      <c r="AL4318" s="16">
        <f t="shared" si="970"/>
        <v>6500</v>
      </c>
      <c r="AM4318" s="16">
        <v>61200.000000000007</v>
      </c>
      <c r="AN4318" s="16">
        <f t="shared" si="971"/>
        <v>297410</v>
      </c>
      <c r="AP4318" s="16">
        <v>1.3</v>
      </c>
      <c r="AQ4318" s="16" t="s">
        <v>204</v>
      </c>
      <c r="AR4318" s="16" t="s">
        <v>5146</v>
      </c>
      <c r="AS4318" s="16" t="s">
        <v>5147</v>
      </c>
      <c r="AT4318" s="16" t="s">
        <v>5148</v>
      </c>
      <c r="BC4318" s="16">
        <v>1.3</v>
      </c>
      <c r="BD4318" s="16">
        <f t="shared" si="972"/>
        <v>4.55</v>
      </c>
      <c r="BE4318" s="16">
        <f t="shared" si="973"/>
        <v>1858.8125</v>
      </c>
      <c r="BG4318" s="16">
        <f t="shared" si="974"/>
        <v>1560</v>
      </c>
      <c r="BH4318" s="16">
        <f t="shared" si="975"/>
        <v>832</v>
      </c>
      <c r="BI4318" s="16">
        <f t="shared" si="976"/>
        <v>10.4</v>
      </c>
    </row>
    <row r="4319" spans="1:61" x14ac:dyDescent="0.35">
      <c r="A4319">
        <v>4318</v>
      </c>
      <c r="B4319" t="s">
        <v>360</v>
      </c>
      <c r="C4319" t="s">
        <v>6124</v>
      </c>
      <c r="D4319" s="15" t="s">
        <v>4842</v>
      </c>
      <c r="E4319" s="12" t="s">
        <v>98</v>
      </c>
      <c r="G4319" s="12" t="s">
        <v>1453</v>
      </c>
      <c r="H4319" s="12" t="s">
        <v>91</v>
      </c>
      <c r="I4319" s="12" t="s">
        <v>363</v>
      </c>
      <c r="J4319" s="12" t="s">
        <v>5454</v>
      </c>
      <c r="K4319" s="12" t="s">
        <v>5454</v>
      </c>
      <c r="N4319" s="16" t="s">
        <v>206</v>
      </c>
      <c r="O4319" s="16" t="s">
        <v>5159</v>
      </c>
      <c r="P4319" s="12" t="s">
        <v>482</v>
      </c>
      <c r="Q4319" s="16">
        <v>2023</v>
      </c>
      <c r="R4319" s="16">
        <v>0.56000000000000005</v>
      </c>
      <c r="T4319" s="16">
        <v>0</v>
      </c>
      <c r="U4319" s="16" t="s">
        <v>5160</v>
      </c>
      <c r="V4319" s="12" t="s">
        <v>204</v>
      </c>
      <c r="W4319" s="12" t="s">
        <v>204</v>
      </c>
      <c r="X4319" s="16">
        <v>1</v>
      </c>
      <c r="Z4319" s="16">
        <v>0.56000000000000005</v>
      </c>
      <c r="AA4319" s="16">
        <v>67.2</v>
      </c>
      <c r="AB4319" s="16" t="s">
        <v>2114</v>
      </c>
      <c r="AC4319" s="16" t="s">
        <v>5145</v>
      </c>
      <c r="AD4319" s="16">
        <v>23520</v>
      </c>
      <c r="AE4319" s="16">
        <v>196.00000000000003</v>
      </c>
      <c r="AF4319" s="16">
        <v>73500.000000000015</v>
      </c>
      <c r="AG4319" s="16">
        <v>56.000000000000007</v>
      </c>
      <c r="AH4319" s="12">
        <v>18256.000000000004</v>
      </c>
      <c r="AI4319" s="16">
        <f t="shared" si="967"/>
        <v>3.3600000000000003</v>
      </c>
      <c r="AJ4319" s="16">
        <f t="shared" si="968"/>
        <v>1932.0000000000002</v>
      </c>
      <c r="AK4319" s="16">
        <f t="shared" si="969"/>
        <v>280</v>
      </c>
      <c r="AL4319" s="16">
        <f t="shared" si="970"/>
        <v>2800.0000000000005</v>
      </c>
      <c r="AM4319" s="16">
        <v>61200.000000000007</v>
      </c>
      <c r="AN4319" s="16">
        <f t="shared" si="971"/>
        <v>162952.00000000003</v>
      </c>
      <c r="AP4319" s="16">
        <v>0.56000000000000005</v>
      </c>
      <c r="AQ4319" s="16" t="s">
        <v>204</v>
      </c>
      <c r="AR4319" s="16" t="s">
        <v>5146</v>
      </c>
      <c r="AS4319" s="16" t="s">
        <v>5147</v>
      </c>
      <c r="AT4319" s="16" t="s">
        <v>5148</v>
      </c>
      <c r="BC4319" s="16">
        <v>0.56000000000000005</v>
      </c>
      <c r="BD4319" s="16">
        <f t="shared" si="972"/>
        <v>1.9600000000000002</v>
      </c>
      <c r="BE4319" s="16">
        <f t="shared" si="973"/>
        <v>1018.4500000000002</v>
      </c>
      <c r="BG4319" s="16">
        <f t="shared" si="974"/>
        <v>672.00000000000011</v>
      </c>
      <c r="BH4319" s="16">
        <f t="shared" si="975"/>
        <v>358.40000000000003</v>
      </c>
      <c r="BI4319" s="16">
        <f t="shared" si="976"/>
        <v>4.4800000000000004</v>
      </c>
    </row>
    <row r="4320" spans="1:61" x14ac:dyDescent="0.35">
      <c r="A4320">
        <v>4319</v>
      </c>
      <c r="B4320" t="s">
        <v>360</v>
      </c>
      <c r="C4320" t="s">
        <v>6125</v>
      </c>
      <c r="D4320" s="15" t="s">
        <v>4843</v>
      </c>
      <c r="E4320" s="12" t="s">
        <v>98</v>
      </c>
      <c r="G4320" s="12" t="s">
        <v>1453</v>
      </c>
      <c r="H4320" s="12" t="s">
        <v>91</v>
      </c>
      <c r="I4320" s="12" t="s">
        <v>363</v>
      </c>
      <c r="J4320" s="12" t="s">
        <v>5454</v>
      </c>
      <c r="K4320" s="12" t="s">
        <v>5454</v>
      </c>
      <c r="N4320" s="16" t="s">
        <v>206</v>
      </c>
      <c r="O4320" s="16" t="s">
        <v>5159</v>
      </c>
      <c r="P4320" s="12" t="s">
        <v>482</v>
      </c>
      <c r="Q4320" s="16">
        <v>2023</v>
      </c>
      <c r="R4320" s="16">
        <v>0.55000000000000004</v>
      </c>
      <c r="T4320" s="16">
        <v>0</v>
      </c>
      <c r="U4320" s="16" t="s">
        <v>5160</v>
      </c>
      <c r="V4320" s="12" t="s">
        <v>204</v>
      </c>
      <c r="W4320" s="12" t="s">
        <v>204</v>
      </c>
      <c r="X4320" s="16">
        <v>1</v>
      </c>
      <c r="Z4320" s="16">
        <v>0.55000000000000004</v>
      </c>
      <c r="AA4320" s="16">
        <v>66</v>
      </c>
      <c r="AB4320" s="16" t="s">
        <v>2114</v>
      </c>
      <c r="AC4320" s="16" t="s">
        <v>5145</v>
      </c>
      <c r="AD4320" s="16">
        <v>23100</v>
      </c>
      <c r="AE4320" s="16">
        <v>192.50000000000003</v>
      </c>
      <c r="AF4320" s="16">
        <v>72187.500000000015</v>
      </c>
      <c r="AG4320" s="16">
        <v>55.000000000000007</v>
      </c>
      <c r="AH4320" s="12">
        <v>17930.000000000004</v>
      </c>
      <c r="AI4320" s="16">
        <f t="shared" si="967"/>
        <v>3.3000000000000003</v>
      </c>
      <c r="AJ4320" s="16">
        <f t="shared" si="968"/>
        <v>1897.5000000000002</v>
      </c>
      <c r="AK4320" s="16">
        <f t="shared" si="969"/>
        <v>275</v>
      </c>
      <c r="AL4320" s="16">
        <f t="shared" si="970"/>
        <v>2750</v>
      </c>
      <c r="AM4320" s="16">
        <v>61200.000000000007</v>
      </c>
      <c r="AN4320" s="16">
        <f t="shared" si="971"/>
        <v>161135.00000000003</v>
      </c>
      <c r="AP4320" s="16">
        <v>0.55000000000000004</v>
      </c>
      <c r="AQ4320" s="16" t="s">
        <v>204</v>
      </c>
      <c r="AR4320" s="16" t="s">
        <v>5146</v>
      </c>
      <c r="AS4320" s="16" t="s">
        <v>5147</v>
      </c>
      <c r="AT4320" s="16" t="s">
        <v>5148</v>
      </c>
      <c r="BC4320" s="16">
        <v>0.55000000000000004</v>
      </c>
      <c r="BD4320" s="16">
        <f t="shared" si="972"/>
        <v>1.9250000000000003</v>
      </c>
      <c r="BE4320" s="16">
        <f t="shared" si="973"/>
        <v>1007.0937500000002</v>
      </c>
      <c r="BG4320" s="16">
        <f t="shared" si="974"/>
        <v>660</v>
      </c>
      <c r="BH4320" s="16">
        <f t="shared" si="975"/>
        <v>352</v>
      </c>
      <c r="BI4320" s="16">
        <f t="shared" si="976"/>
        <v>4.4000000000000004</v>
      </c>
    </row>
    <row r="4321" spans="1:61" x14ac:dyDescent="0.35">
      <c r="A4321">
        <v>4320</v>
      </c>
      <c r="B4321" t="s">
        <v>360</v>
      </c>
      <c r="C4321" t="s">
        <v>6126</v>
      </c>
      <c r="D4321" s="15" t="s">
        <v>4844</v>
      </c>
      <c r="E4321" s="12" t="s">
        <v>93</v>
      </c>
      <c r="G4321" s="12" t="s">
        <v>1453</v>
      </c>
      <c r="H4321" s="12" t="s">
        <v>91</v>
      </c>
      <c r="I4321" s="12" t="s">
        <v>363</v>
      </c>
      <c r="J4321" s="12" t="s">
        <v>5454</v>
      </c>
      <c r="K4321" s="12" t="s">
        <v>5454</v>
      </c>
      <c r="N4321" s="16" t="s">
        <v>206</v>
      </c>
      <c r="O4321" s="16" t="s">
        <v>5159</v>
      </c>
      <c r="P4321" s="12" t="s">
        <v>482</v>
      </c>
      <c r="Q4321" s="16">
        <v>2023</v>
      </c>
      <c r="R4321" s="16">
        <v>0.2</v>
      </c>
      <c r="T4321" s="16">
        <v>0</v>
      </c>
      <c r="U4321" s="16" t="s">
        <v>5160</v>
      </c>
      <c r="V4321" s="12" t="s">
        <v>204</v>
      </c>
      <c r="W4321" s="12" t="s">
        <v>204</v>
      </c>
      <c r="X4321" s="16">
        <v>1</v>
      </c>
      <c r="Z4321" s="16">
        <v>0.2</v>
      </c>
      <c r="AA4321" s="16">
        <v>24</v>
      </c>
      <c r="AB4321" s="16" t="s">
        <v>2114</v>
      </c>
      <c r="AC4321" s="16" t="s">
        <v>5145</v>
      </c>
      <c r="AD4321" s="16">
        <v>8400</v>
      </c>
      <c r="AE4321" s="16">
        <v>70</v>
      </c>
      <c r="AF4321" s="16">
        <v>26250</v>
      </c>
      <c r="AG4321" s="16">
        <v>20</v>
      </c>
      <c r="AH4321" s="12">
        <v>6520</v>
      </c>
      <c r="AI4321" s="16">
        <f t="shared" si="967"/>
        <v>1.2000000000000002</v>
      </c>
      <c r="AJ4321" s="16">
        <f t="shared" si="968"/>
        <v>690</v>
      </c>
      <c r="AK4321" s="16">
        <f t="shared" si="969"/>
        <v>100</v>
      </c>
      <c r="AL4321" s="16">
        <f t="shared" si="970"/>
        <v>1000</v>
      </c>
      <c r="AM4321" s="16">
        <v>61200.000000000007</v>
      </c>
      <c r="AN4321" s="16">
        <f t="shared" si="971"/>
        <v>97540</v>
      </c>
      <c r="AP4321" s="16">
        <v>0.2</v>
      </c>
      <c r="AQ4321" s="16" t="s">
        <v>204</v>
      </c>
      <c r="AR4321" s="16" t="s">
        <v>5146</v>
      </c>
      <c r="AS4321" s="16" t="s">
        <v>5147</v>
      </c>
      <c r="AT4321" s="16" t="s">
        <v>5148</v>
      </c>
      <c r="BC4321" s="16">
        <v>0.2</v>
      </c>
      <c r="BD4321" s="16">
        <f t="shared" si="972"/>
        <v>0.70000000000000007</v>
      </c>
      <c r="BE4321" s="16">
        <f t="shared" si="973"/>
        <v>609.625</v>
      </c>
      <c r="BG4321" s="16">
        <f t="shared" si="974"/>
        <v>240</v>
      </c>
      <c r="BH4321" s="16">
        <f t="shared" si="975"/>
        <v>128</v>
      </c>
      <c r="BI4321" s="16">
        <f t="shared" si="976"/>
        <v>1.6</v>
      </c>
    </row>
    <row r="4322" spans="1:61" x14ac:dyDescent="0.35">
      <c r="A4322">
        <v>4321</v>
      </c>
      <c r="B4322" t="s">
        <v>360</v>
      </c>
      <c r="C4322" t="s">
        <v>6127</v>
      </c>
      <c r="D4322" s="15" t="s">
        <v>4845</v>
      </c>
      <c r="E4322" s="12" t="s">
        <v>98</v>
      </c>
      <c r="G4322" s="12" t="s">
        <v>1453</v>
      </c>
      <c r="H4322" s="12" t="s">
        <v>91</v>
      </c>
      <c r="I4322" s="12" t="s">
        <v>363</v>
      </c>
      <c r="J4322" s="12" t="s">
        <v>5454</v>
      </c>
      <c r="K4322" s="12" t="s">
        <v>5454</v>
      </c>
      <c r="N4322" s="16" t="s">
        <v>206</v>
      </c>
      <c r="O4322" s="16" t="s">
        <v>5159</v>
      </c>
      <c r="P4322" s="12" t="s">
        <v>482</v>
      </c>
      <c r="Q4322" s="16">
        <v>2023</v>
      </c>
      <c r="R4322" s="16">
        <v>1.33</v>
      </c>
      <c r="T4322" s="16">
        <v>0</v>
      </c>
      <c r="U4322" s="16" t="s">
        <v>5160</v>
      </c>
      <c r="V4322" s="12" t="s">
        <v>204</v>
      </c>
      <c r="W4322" s="12" t="s">
        <v>204</v>
      </c>
      <c r="X4322" s="16">
        <v>1</v>
      </c>
      <c r="Z4322" s="16">
        <v>1.33</v>
      </c>
      <c r="AA4322" s="16">
        <v>159.60000000000002</v>
      </c>
      <c r="AB4322" s="16" t="s">
        <v>2114</v>
      </c>
      <c r="AC4322" s="16" t="s">
        <v>5145</v>
      </c>
      <c r="AD4322" s="16">
        <v>55860.000000000007</v>
      </c>
      <c r="AE4322" s="16">
        <v>465.5</v>
      </c>
      <c r="AF4322" s="16">
        <v>174562.5</v>
      </c>
      <c r="AG4322" s="16">
        <v>133</v>
      </c>
      <c r="AH4322" s="12">
        <v>43358</v>
      </c>
      <c r="AI4322" s="16">
        <f t="shared" si="967"/>
        <v>7.98</v>
      </c>
      <c r="AJ4322" s="16">
        <f t="shared" si="968"/>
        <v>4588.5</v>
      </c>
      <c r="AK4322" s="16">
        <f t="shared" si="969"/>
        <v>665</v>
      </c>
      <c r="AL4322" s="16">
        <f t="shared" si="970"/>
        <v>6650</v>
      </c>
      <c r="AM4322" s="16">
        <v>61200.000000000007</v>
      </c>
      <c r="AN4322" s="16">
        <f t="shared" si="971"/>
        <v>302861</v>
      </c>
      <c r="AP4322" s="16">
        <v>1.33</v>
      </c>
      <c r="AQ4322" s="16" t="s">
        <v>204</v>
      </c>
      <c r="AR4322" s="16" t="s">
        <v>5146</v>
      </c>
      <c r="AS4322" s="16" t="s">
        <v>5147</v>
      </c>
      <c r="AT4322" s="16" t="s">
        <v>5148</v>
      </c>
      <c r="BC4322" s="16">
        <v>1.33</v>
      </c>
      <c r="BD4322" s="16">
        <f t="shared" si="972"/>
        <v>4.6550000000000002</v>
      </c>
      <c r="BE4322" s="16">
        <f t="shared" si="973"/>
        <v>1892.8812499999999</v>
      </c>
      <c r="BG4322" s="16">
        <f t="shared" si="974"/>
        <v>1596</v>
      </c>
      <c r="BH4322" s="16">
        <f t="shared" si="975"/>
        <v>851.2</v>
      </c>
      <c r="BI4322" s="16">
        <f t="shared" si="976"/>
        <v>10.64</v>
      </c>
    </row>
    <row r="4323" spans="1:61" x14ac:dyDescent="0.35">
      <c r="A4323">
        <v>4322</v>
      </c>
      <c r="B4323" t="s">
        <v>360</v>
      </c>
      <c r="C4323" t="s">
        <v>6128</v>
      </c>
      <c r="D4323" s="15" t="s">
        <v>4846</v>
      </c>
      <c r="E4323" s="12" t="s">
        <v>98</v>
      </c>
      <c r="G4323" s="12" t="s">
        <v>1453</v>
      </c>
      <c r="H4323" s="12" t="s">
        <v>91</v>
      </c>
      <c r="I4323" s="12" t="s">
        <v>363</v>
      </c>
      <c r="J4323" s="12" t="s">
        <v>5454</v>
      </c>
      <c r="K4323" s="12" t="s">
        <v>5454</v>
      </c>
      <c r="N4323" s="16" t="s">
        <v>206</v>
      </c>
      <c r="O4323" s="16" t="s">
        <v>5159</v>
      </c>
      <c r="P4323" s="12" t="s">
        <v>482</v>
      </c>
      <c r="Q4323" s="16">
        <v>2023</v>
      </c>
      <c r="R4323" s="16">
        <v>1.7</v>
      </c>
      <c r="T4323" s="16">
        <v>0</v>
      </c>
      <c r="U4323" s="16" t="s">
        <v>5160</v>
      </c>
      <c r="V4323" s="12" t="s">
        <v>204</v>
      </c>
      <c r="W4323" s="12" t="s">
        <v>204</v>
      </c>
      <c r="X4323" s="16">
        <v>1</v>
      </c>
      <c r="Z4323" s="16">
        <v>1.7</v>
      </c>
      <c r="AA4323" s="16">
        <v>204</v>
      </c>
      <c r="AB4323" s="16" t="s">
        <v>2114</v>
      </c>
      <c r="AC4323" s="16" t="s">
        <v>5145</v>
      </c>
      <c r="AD4323" s="16">
        <v>71400</v>
      </c>
      <c r="AE4323" s="16">
        <v>595</v>
      </c>
      <c r="AF4323" s="16">
        <v>223125</v>
      </c>
      <c r="AG4323" s="16">
        <v>170</v>
      </c>
      <c r="AH4323" s="12">
        <v>55420</v>
      </c>
      <c r="AI4323" s="16">
        <f t="shared" si="967"/>
        <v>10.199999999999999</v>
      </c>
      <c r="AJ4323" s="16">
        <f t="shared" si="968"/>
        <v>5865</v>
      </c>
      <c r="AK4323" s="16">
        <f t="shared" si="969"/>
        <v>850</v>
      </c>
      <c r="AL4323" s="16">
        <f t="shared" si="970"/>
        <v>8500</v>
      </c>
      <c r="AM4323" s="16">
        <v>61200.000000000007</v>
      </c>
      <c r="AN4323" s="16">
        <f t="shared" si="971"/>
        <v>370090</v>
      </c>
      <c r="AP4323" s="16">
        <v>1.7</v>
      </c>
      <c r="AQ4323" s="16" t="s">
        <v>204</v>
      </c>
      <c r="AR4323" s="16" t="s">
        <v>5146</v>
      </c>
      <c r="AS4323" s="16" t="s">
        <v>5147</v>
      </c>
      <c r="AT4323" s="16" t="s">
        <v>5148</v>
      </c>
      <c r="BC4323" s="16">
        <v>1.7</v>
      </c>
      <c r="BD4323" s="16">
        <f t="shared" si="972"/>
        <v>5.95</v>
      </c>
      <c r="BE4323" s="16">
        <f t="shared" si="973"/>
        <v>2313.0625</v>
      </c>
      <c r="BG4323" s="16">
        <f t="shared" si="974"/>
        <v>2040</v>
      </c>
      <c r="BH4323" s="16">
        <f t="shared" si="975"/>
        <v>1088</v>
      </c>
      <c r="BI4323" s="16">
        <f t="shared" si="976"/>
        <v>13.6</v>
      </c>
    </row>
    <row r="4324" spans="1:61" x14ac:dyDescent="0.35">
      <c r="A4324">
        <v>4323</v>
      </c>
      <c r="B4324" t="s">
        <v>360</v>
      </c>
      <c r="C4324" t="s">
        <v>6129</v>
      </c>
      <c r="D4324" s="15" t="s">
        <v>4847</v>
      </c>
      <c r="E4324" s="12" t="s">
        <v>98</v>
      </c>
      <c r="G4324" s="12" t="s">
        <v>1453</v>
      </c>
      <c r="H4324" s="12" t="s">
        <v>91</v>
      </c>
      <c r="I4324" s="12" t="s">
        <v>363</v>
      </c>
      <c r="J4324" s="12" t="s">
        <v>5454</v>
      </c>
      <c r="K4324" s="12" t="s">
        <v>5454</v>
      </c>
      <c r="N4324" s="16" t="s">
        <v>206</v>
      </c>
      <c r="O4324" s="16" t="s">
        <v>5159</v>
      </c>
      <c r="P4324" s="12" t="s">
        <v>482</v>
      </c>
      <c r="Q4324" s="16">
        <v>2023</v>
      </c>
      <c r="R4324" s="16">
        <v>0.53</v>
      </c>
      <c r="T4324" s="16">
        <v>0</v>
      </c>
      <c r="U4324" s="16" t="s">
        <v>5160</v>
      </c>
      <c r="V4324" s="12" t="s">
        <v>204</v>
      </c>
      <c r="W4324" s="12" t="s">
        <v>204</v>
      </c>
      <c r="X4324" s="16">
        <v>1</v>
      </c>
      <c r="Z4324" s="16">
        <v>0.53</v>
      </c>
      <c r="AA4324" s="16">
        <v>63.6</v>
      </c>
      <c r="AB4324" s="16" t="s">
        <v>2114</v>
      </c>
      <c r="AC4324" s="16" t="s">
        <v>5145</v>
      </c>
      <c r="AD4324" s="16">
        <v>22260</v>
      </c>
      <c r="AE4324" s="16">
        <v>185.5</v>
      </c>
      <c r="AF4324" s="16">
        <v>69562.5</v>
      </c>
      <c r="AG4324" s="16">
        <v>53</v>
      </c>
      <c r="AH4324" s="12">
        <v>17278</v>
      </c>
      <c r="AI4324" s="16">
        <f t="shared" si="967"/>
        <v>3.18</v>
      </c>
      <c r="AJ4324" s="16">
        <f t="shared" si="968"/>
        <v>1828.5</v>
      </c>
      <c r="AK4324" s="16">
        <f t="shared" si="969"/>
        <v>265</v>
      </c>
      <c r="AL4324" s="16">
        <f t="shared" si="970"/>
        <v>2650</v>
      </c>
      <c r="AM4324" s="16">
        <v>61200.000000000007</v>
      </c>
      <c r="AN4324" s="16">
        <f t="shared" si="971"/>
        <v>157501</v>
      </c>
      <c r="AP4324" s="16">
        <v>0.53</v>
      </c>
      <c r="AQ4324" s="16" t="s">
        <v>204</v>
      </c>
      <c r="AR4324" s="16" t="s">
        <v>5146</v>
      </c>
      <c r="AS4324" s="16" t="s">
        <v>5147</v>
      </c>
      <c r="AT4324" s="16" t="s">
        <v>5148</v>
      </c>
      <c r="BC4324" s="16">
        <v>0.53</v>
      </c>
      <c r="BD4324" s="16">
        <f t="shared" si="972"/>
        <v>1.855</v>
      </c>
      <c r="BE4324" s="16">
        <f t="shared" si="973"/>
        <v>984.38125000000002</v>
      </c>
      <c r="BG4324" s="16">
        <f t="shared" si="974"/>
        <v>636</v>
      </c>
      <c r="BH4324" s="16">
        <f t="shared" si="975"/>
        <v>339.20000000000005</v>
      </c>
      <c r="BI4324" s="16">
        <f t="shared" si="976"/>
        <v>4.24</v>
      </c>
    </row>
    <row r="4325" spans="1:61" x14ac:dyDescent="0.35">
      <c r="A4325">
        <v>4324</v>
      </c>
      <c r="B4325" t="s">
        <v>360</v>
      </c>
      <c r="C4325" t="s">
        <v>6130</v>
      </c>
      <c r="D4325" s="15" t="s">
        <v>4848</v>
      </c>
      <c r="E4325" s="12" t="s">
        <v>98</v>
      </c>
      <c r="G4325" s="12" t="s">
        <v>1453</v>
      </c>
      <c r="H4325" s="12" t="s">
        <v>91</v>
      </c>
      <c r="I4325" s="12" t="s">
        <v>363</v>
      </c>
      <c r="J4325" s="12" t="s">
        <v>5454</v>
      </c>
      <c r="K4325" s="12" t="s">
        <v>5454</v>
      </c>
      <c r="N4325" s="16" t="s">
        <v>206</v>
      </c>
      <c r="O4325" s="16" t="s">
        <v>5159</v>
      </c>
      <c r="P4325" s="12" t="s">
        <v>482</v>
      </c>
      <c r="Q4325" s="16">
        <v>2023</v>
      </c>
      <c r="R4325" s="16">
        <v>2.27</v>
      </c>
      <c r="T4325" s="16">
        <v>0</v>
      </c>
      <c r="U4325" s="16" t="s">
        <v>5160</v>
      </c>
      <c r="V4325" s="12" t="s">
        <v>204</v>
      </c>
      <c r="W4325" s="12" t="s">
        <v>204</v>
      </c>
      <c r="X4325" s="16">
        <v>1</v>
      </c>
      <c r="Z4325" s="16">
        <v>2.27</v>
      </c>
      <c r="AA4325" s="16">
        <v>272.39999999999998</v>
      </c>
      <c r="AB4325" s="16" t="s">
        <v>2114</v>
      </c>
      <c r="AC4325" s="16" t="s">
        <v>5145</v>
      </c>
      <c r="AD4325" s="16">
        <v>95339.999999999985</v>
      </c>
      <c r="AE4325" s="16">
        <v>794.5</v>
      </c>
      <c r="AF4325" s="16">
        <v>297937.5</v>
      </c>
      <c r="AG4325" s="16">
        <v>227</v>
      </c>
      <c r="AH4325" s="12">
        <v>74002</v>
      </c>
      <c r="AI4325" s="16">
        <f t="shared" si="967"/>
        <v>13.620000000000001</v>
      </c>
      <c r="AJ4325" s="16">
        <f t="shared" si="968"/>
        <v>7831.5</v>
      </c>
      <c r="AK4325" s="16">
        <f t="shared" si="969"/>
        <v>1135</v>
      </c>
      <c r="AL4325" s="16">
        <f t="shared" si="970"/>
        <v>11350</v>
      </c>
      <c r="AM4325" s="16">
        <v>61200.000000000007</v>
      </c>
      <c r="AN4325" s="16">
        <f t="shared" si="971"/>
        <v>473659</v>
      </c>
      <c r="AP4325" s="16">
        <v>2.27</v>
      </c>
      <c r="AQ4325" s="16" t="s">
        <v>204</v>
      </c>
      <c r="AR4325" s="16" t="s">
        <v>5146</v>
      </c>
      <c r="AS4325" s="16" t="s">
        <v>5147</v>
      </c>
      <c r="AT4325" s="16" t="s">
        <v>5148</v>
      </c>
      <c r="BC4325" s="16">
        <v>2.27</v>
      </c>
      <c r="BD4325" s="16">
        <f t="shared" si="972"/>
        <v>7.9450000000000003</v>
      </c>
      <c r="BE4325" s="16">
        <f t="shared" si="973"/>
        <v>2960.3687500000001</v>
      </c>
      <c r="BG4325" s="16">
        <f t="shared" si="974"/>
        <v>2724</v>
      </c>
      <c r="BH4325" s="16">
        <f t="shared" si="975"/>
        <v>1452.8</v>
      </c>
      <c r="BI4325" s="16">
        <f t="shared" si="976"/>
        <v>18.16</v>
      </c>
    </row>
    <row r="4326" spans="1:61" x14ac:dyDescent="0.35">
      <c r="A4326">
        <v>4325</v>
      </c>
      <c r="B4326" t="s">
        <v>360</v>
      </c>
      <c r="C4326" t="s">
        <v>6131</v>
      </c>
      <c r="D4326" s="15" t="s">
        <v>4849</v>
      </c>
      <c r="E4326" s="12" t="s">
        <v>98</v>
      </c>
      <c r="G4326" s="12" t="s">
        <v>1453</v>
      </c>
      <c r="H4326" s="12" t="s">
        <v>91</v>
      </c>
      <c r="I4326" s="12" t="s">
        <v>363</v>
      </c>
      <c r="J4326" s="12" t="s">
        <v>5454</v>
      </c>
      <c r="K4326" s="12" t="s">
        <v>5454</v>
      </c>
      <c r="N4326" s="16" t="s">
        <v>206</v>
      </c>
      <c r="O4326" s="16" t="s">
        <v>5159</v>
      </c>
      <c r="P4326" s="12" t="s">
        <v>482</v>
      </c>
      <c r="Q4326" s="16">
        <v>2023</v>
      </c>
      <c r="R4326" s="16">
        <v>0.56999999999999995</v>
      </c>
      <c r="T4326" s="16">
        <v>0</v>
      </c>
      <c r="U4326" s="16" t="s">
        <v>5160</v>
      </c>
      <c r="V4326" s="12" t="s">
        <v>204</v>
      </c>
      <c r="W4326" s="12" t="s">
        <v>204</v>
      </c>
      <c r="X4326" s="16">
        <v>1</v>
      </c>
      <c r="Z4326" s="16">
        <v>0.56999999999999995</v>
      </c>
      <c r="AA4326" s="16">
        <v>68.399999999999991</v>
      </c>
      <c r="AB4326" s="16" t="s">
        <v>2114</v>
      </c>
      <c r="AC4326" s="16" t="s">
        <v>5145</v>
      </c>
      <c r="AD4326" s="16">
        <v>23939.999999999996</v>
      </c>
      <c r="AE4326" s="16">
        <v>199.49999999999997</v>
      </c>
      <c r="AF4326" s="16">
        <v>74812.499999999985</v>
      </c>
      <c r="AG4326" s="16">
        <v>56.999999999999993</v>
      </c>
      <c r="AH4326" s="12">
        <v>18581.999999999996</v>
      </c>
      <c r="AI4326" s="16">
        <f t="shared" si="967"/>
        <v>3.42</v>
      </c>
      <c r="AJ4326" s="16">
        <f t="shared" si="968"/>
        <v>1966.4999999999998</v>
      </c>
      <c r="AK4326" s="16">
        <f t="shared" si="969"/>
        <v>285</v>
      </c>
      <c r="AL4326" s="16">
        <f t="shared" si="970"/>
        <v>2849.9999999999995</v>
      </c>
      <c r="AM4326" s="16">
        <v>61200.000000000007</v>
      </c>
      <c r="AN4326" s="16">
        <f t="shared" si="971"/>
        <v>164769</v>
      </c>
      <c r="AP4326" s="16">
        <v>0.56999999999999995</v>
      </c>
      <c r="AQ4326" s="16" t="s">
        <v>204</v>
      </c>
      <c r="AR4326" s="16" t="s">
        <v>5146</v>
      </c>
      <c r="AS4326" s="16" t="s">
        <v>5147</v>
      </c>
      <c r="AT4326" s="16" t="s">
        <v>5148</v>
      </c>
      <c r="BC4326" s="16">
        <v>0.56999999999999995</v>
      </c>
      <c r="BD4326" s="16">
        <f t="shared" si="972"/>
        <v>1.9949999999999999</v>
      </c>
      <c r="BE4326" s="16">
        <f t="shared" si="973"/>
        <v>1029.8062500000001</v>
      </c>
      <c r="BG4326" s="16">
        <f t="shared" si="974"/>
        <v>683.99999999999989</v>
      </c>
      <c r="BH4326" s="16">
        <f t="shared" si="975"/>
        <v>364.79999999999995</v>
      </c>
      <c r="BI4326" s="16">
        <f t="shared" si="976"/>
        <v>4.5599999999999996</v>
      </c>
    </row>
    <row r="4327" spans="1:61" x14ac:dyDescent="0.35">
      <c r="A4327">
        <v>4326</v>
      </c>
      <c r="B4327" t="s">
        <v>360</v>
      </c>
      <c r="C4327" t="s">
        <v>6132</v>
      </c>
      <c r="D4327" s="15" t="s">
        <v>4850</v>
      </c>
      <c r="E4327" s="12" t="s">
        <v>98</v>
      </c>
      <c r="G4327" s="12" t="s">
        <v>1453</v>
      </c>
      <c r="H4327" s="12" t="s">
        <v>91</v>
      </c>
      <c r="I4327" s="12" t="s">
        <v>363</v>
      </c>
      <c r="J4327" s="12" t="s">
        <v>5454</v>
      </c>
      <c r="K4327" s="12" t="s">
        <v>5454</v>
      </c>
      <c r="N4327" s="16" t="s">
        <v>206</v>
      </c>
      <c r="O4327" s="16" t="s">
        <v>5159</v>
      </c>
      <c r="P4327" s="12" t="s">
        <v>482</v>
      </c>
      <c r="Q4327" s="16">
        <v>2023</v>
      </c>
      <c r="R4327" s="16">
        <v>0.39</v>
      </c>
      <c r="T4327" s="16">
        <v>0</v>
      </c>
      <c r="U4327" s="16" t="s">
        <v>5160</v>
      </c>
      <c r="V4327" s="12" t="s">
        <v>204</v>
      </c>
      <c r="W4327" s="12" t="s">
        <v>204</v>
      </c>
      <c r="X4327" s="16">
        <v>1</v>
      </c>
      <c r="Z4327" s="16">
        <v>0.39</v>
      </c>
      <c r="AA4327" s="16">
        <v>46.800000000000004</v>
      </c>
      <c r="AB4327" s="16" t="s">
        <v>2114</v>
      </c>
      <c r="AC4327" s="16" t="s">
        <v>5145</v>
      </c>
      <c r="AD4327" s="16">
        <v>16380.000000000002</v>
      </c>
      <c r="AE4327" s="16">
        <v>136.5</v>
      </c>
      <c r="AF4327" s="16">
        <v>51187.5</v>
      </c>
      <c r="AG4327" s="16">
        <v>39</v>
      </c>
      <c r="AH4327" s="12">
        <v>12714</v>
      </c>
      <c r="AI4327" s="16">
        <f t="shared" si="967"/>
        <v>2.34</v>
      </c>
      <c r="AJ4327" s="16">
        <f t="shared" si="968"/>
        <v>1345.5</v>
      </c>
      <c r="AK4327" s="16">
        <f t="shared" si="969"/>
        <v>195</v>
      </c>
      <c r="AL4327" s="16">
        <f t="shared" si="970"/>
        <v>1950</v>
      </c>
      <c r="AM4327" s="16">
        <v>61200.000000000007</v>
      </c>
      <c r="AN4327" s="16">
        <f t="shared" si="971"/>
        <v>132063</v>
      </c>
      <c r="AP4327" s="16">
        <v>0.39</v>
      </c>
      <c r="AQ4327" s="16" t="s">
        <v>204</v>
      </c>
      <c r="AR4327" s="16" t="s">
        <v>5146</v>
      </c>
      <c r="AS4327" s="16" t="s">
        <v>5147</v>
      </c>
      <c r="AT4327" s="16" t="s">
        <v>5148</v>
      </c>
      <c r="BC4327" s="16">
        <v>0.39</v>
      </c>
      <c r="BD4327" s="16">
        <f t="shared" si="972"/>
        <v>1.365</v>
      </c>
      <c r="BE4327" s="16">
        <f t="shared" si="973"/>
        <v>825.39374999999995</v>
      </c>
      <c r="BG4327" s="16">
        <f t="shared" si="974"/>
        <v>468</v>
      </c>
      <c r="BH4327" s="16">
        <f t="shared" si="975"/>
        <v>249.60000000000002</v>
      </c>
      <c r="BI4327" s="16">
        <f t="shared" si="976"/>
        <v>3.12</v>
      </c>
    </row>
    <row r="4328" spans="1:61" x14ac:dyDescent="0.35">
      <c r="A4328">
        <v>4327</v>
      </c>
      <c r="B4328" t="s">
        <v>360</v>
      </c>
      <c r="C4328" t="s">
        <v>6133</v>
      </c>
      <c r="D4328" s="15" t="s">
        <v>4851</v>
      </c>
      <c r="E4328" s="12" t="s">
        <v>98</v>
      </c>
      <c r="G4328" s="12" t="s">
        <v>1453</v>
      </c>
      <c r="H4328" s="12" t="s">
        <v>91</v>
      </c>
      <c r="I4328" s="12" t="s">
        <v>363</v>
      </c>
      <c r="J4328" s="12" t="s">
        <v>5454</v>
      </c>
      <c r="K4328" s="12" t="s">
        <v>5454</v>
      </c>
      <c r="N4328" s="16" t="s">
        <v>206</v>
      </c>
      <c r="O4328" s="16" t="s">
        <v>5159</v>
      </c>
      <c r="P4328" s="12" t="s">
        <v>482</v>
      </c>
      <c r="Q4328" s="16">
        <v>2023</v>
      </c>
      <c r="R4328" s="16">
        <v>2.3199999999999998</v>
      </c>
      <c r="T4328" s="16">
        <v>0</v>
      </c>
      <c r="U4328" s="16" t="s">
        <v>5160</v>
      </c>
      <c r="V4328" s="12" t="s">
        <v>204</v>
      </c>
      <c r="W4328" s="12" t="s">
        <v>204</v>
      </c>
      <c r="X4328" s="16">
        <v>1</v>
      </c>
      <c r="Z4328" s="16">
        <v>2.3199999999999998</v>
      </c>
      <c r="AA4328" s="16">
        <v>278.39999999999998</v>
      </c>
      <c r="AB4328" s="16" t="s">
        <v>2114</v>
      </c>
      <c r="AC4328" s="16" t="s">
        <v>5145</v>
      </c>
      <c r="AD4328" s="16">
        <v>97439.999999999985</v>
      </c>
      <c r="AE4328" s="16">
        <v>812</v>
      </c>
      <c r="AF4328" s="16">
        <v>304500</v>
      </c>
      <c r="AG4328" s="16">
        <v>231.99999999999997</v>
      </c>
      <c r="AH4328" s="12">
        <v>75631.999999999985</v>
      </c>
      <c r="AI4328" s="16">
        <f t="shared" si="967"/>
        <v>13.919999999999998</v>
      </c>
      <c r="AJ4328" s="16">
        <f t="shared" si="968"/>
        <v>8003.9999999999991</v>
      </c>
      <c r="AK4328" s="16">
        <f t="shared" si="969"/>
        <v>1160</v>
      </c>
      <c r="AL4328" s="16">
        <f t="shared" si="970"/>
        <v>11600</v>
      </c>
      <c r="AM4328" s="16">
        <v>61200.000000000007</v>
      </c>
      <c r="AN4328" s="16">
        <f t="shared" si="971"/>
        <v>482744</v>
      </c>
      <c r="AP4328" s="16">
        <v>2.3199999999999998</v>
      </c>
      <c r="AQ4328" s="16" t="s">
        <v>204</v>
      </c>
      <c r="AR4328" s="16" t="s">
        <v>5146</v>
      </c>
      <c r="AS4328" s="16" t="s">
        <v>5147</v>
      </c>
      <c r="AT4328" s="16" t="s">
        <v>5148</v>
      </c>
      <c r="BC4328" s="16">
        <v>2.3199999999999998</v>
      </c>
      <c r="BD4328" s="16">
        <f t="shared" si="972"/>
        <v>8.1199999999999992</v>
      </c>
      <c r="BE4328" s="16">
        <f t="shared" si="973"/>
        <v>3017.15</v>
      </c>
      <c r="BG4328" s="16">
        <f t="shared" si="974"/>
        <v>2784</v>
      </c>
      <c r="BH4328" s="16">
        <f t="shared" si="975"/>
        <v>1484.8</v>
      </c>
      <c r="BI4328" s="16">
        <f t="shared" si="976"/>
        <v>18.559999999999999</v>
      </c>
    </row>
    <row r="4329" spans="1:61" x14ac:dyDescent="0.35">
      <c r="A4329">
        <v>4328</v>
      </c>
      <c r="B4329" t="s">
        <v>360</v>
      </c>
      <c r="C4329" t="s">
        <v>6134</v>
      </c>
      <c r="D4329" s="15" t="s">
        <v>4852</v>
      </c>
      <c r="E4329" s="12" t="s">
        <v>98</v>
      </c>
      <c r="G4329" s="12" t="s">
        <v>1453</v>
      </c>
      <c r="H4329" s="12" t="s">
        <v>91</v>
      </c>
      <c r="I4329" s="12" t="s">
        <v>363</v>
      </c>
      <c r="J4329" s="12" t="s">
        <v>5454</v>
      </c>
      <c r="K4329" s="12" t="s">
        <v>5454</v>
      </c>
      <c r="N4329" s="16" t="s">
        <v>206</v>
      </c>
      <c r="O4329" s="16" t="s">
        <v>5159</v>
      </c>
      <c r="P4329" s="12" t="s">
        <v>482</v>
      </c>
      <c r="Q4329" s="16">
        <v>2023</v>
      </c>
      <c r="R4329" s="16">
        <v>1.87</v>
      </c>
      <c r="T4329" s="16">
        <v>0</v>
      </c>
      <c r="U4329" s="16" t="s">
        <v>5160</v>
      </c>
      <c r="V4329" s="12" t="s">
        <v>204</v>
      </c>
      <c r="W4329" s="12" t="s">
        <v>204</v>
      </c>
      <c r="X4329" s="16">
        <v>1</v>
      </c>
      <c r="Z4329" s="16">
        <v>1.87</v>
      </c>
      <c r="AA4329" s="16">
        <v>224.4</v>
      </c>
      <c r="AB4329" s="16" t="s">
        <v>2114</v>
      </c>
      <c r="AC4329" s="16" t="s">
        <v>5145</v>
      </c>
      <c r="AD4329" s="16">
        <v>78540</v>
      </c>
      <c r="AE4329" s="16">
        <v>654.5</v>
      </c>
      <c r="AF4329" s="16">
        <v>245437.5</v>
      </c>
      <c r="AG4329" s="16">
        <v>187</v>
      </c>
      <c r="AH4329" s="12">
        <v>60962</v>
      </c>
      <c r="AI4329" s="16">
        <f t="shared" si="967"/>
        <v>11.22</v>
      </c>
      <c r="AJ4329" s="16">
        <f t="shared" si="968"/>
        <v>6451.5</v>
      </c>
      <c r="AK4329" s="16">
        <f t="shared" si="969"/>
        <v>935</v>
      </c>
      <c r="AL4329" s="16">
        <f t="shared" si="970"/>
        <v>9350</v>
      </c>
      <c r="AM4329" s="16">
        <v>61200.000000000007</v>
      </c>
      <c r="AN4329" s="16">
        <f t="shared" si="971"/>
        <v>400979</v>
      </c>
      <c r="AP4329" s="16">
        <v>1.87</v>
      </c>
      <c r="AQ4329" s="16" t="s">
        <v>204</v>
      </c>
      <c r="AR4329" s="16" t="s">
        <v>5146</v>
      </c>
      <c r="AS4329" s="16" t="s">
        <v>5147</v>
      </c>
      <c r="AT4329" s="16" t="s">
        <v>5148</v>
      </c>
      <c r="BC4329" s="16">
        <v>1.87</v>
      </c>
      <c r="BD4329" s="16">
        <f t="shared" si="972"/>
        <v>6.5449999999999999</v>
      </c>
      <c r="BE4329" s="16">
        <f t="shared" si="973"/>
        <v>2506.1187500000001</v>
      </c>
      <c r="BG4329" s="16">
        <f t="shared" si="974"/>
        <v>2244</v>
      </c>
      <c r="BH4329" s="16">
        <f t="shared" si="975"/>
        <v>1196.8000000000002</v>
      </c>
      <c r="BI4329" s="16">
        <f t="shared" si="976"/>
        <v>14.960000000000003</v>
      </c>
    </row>
    <row r="4330" spans="1:61" x14ac:dyDescent="0.35">
      <c r="A4330">
        <v>4329</v>
      </c>
      <c r="B4330" t="s">
        <v>360</v>
      </c>
      <c r="C4330" t="s">
        <v>6135</v>
      </c>
      <c r="D4330" s="15" t="s">
        <v>4853</v>
      </c>
      <c r="E4330" s="12" t="s">
        <v>98</v>
      </c>
      <c r="G4330" s="12" t="s">
        <v>1453</v>
      </c>
      <c r="H4330" s="12" t="s">
        <v>91</v>
      </c>
      <c r="I4330" s="12" t="s">
        <v>363</v>
      </c>
      <c r="J4330" s="12" t="s">
        <v>5454</v>
      </c>
      <c r="K4330" s="12" t="s">
        <v>5454</v>
      </c>
      <c r="N4330" s="16" t="s">
        <v>206</v>
      </c>
      <c r="O4330" s="16" t="s">
        <v>5159</v>
      </c>
      <c r="P4330" s="12" t="s">
        <v>482</v>
      </c>
      <c r="Q4330" s="16">
        <v>2023</v>
      </c>
      <c r="R4330" s="16">
        <v>2.62</v>
      </c>
      <c r="T4330" s="16">
        <v>0</v>
      </c>
      <c r="U4330" s="16" t="s">
        <v>5160</v>
      </c>
      <c r="V4330" s="12" t="s">
        <v>204</v>
      </c>
      <c r="W4330" s="12" t="s">
        <v>204</v>
      </c>
      <c r="X4330" s="16">
        <v>1</v>
      </c>
      <c r="Z4330" s="16">
        <v>2.62</v>
      </c>
      <c r="AA4330" s="16">
        <v>314.40000000000003</v>
      </c>
      <c r="AB4330" s="16" t="s">
        <v>2114</v>
      </c>
      <c r="AC4330" s="16" t="s">
        <v>5145</v>
      </c>
      <c r="AD4330" s="16">
        <v>110040.00000000001</v>
      </c>
      <c r="AE4330" s="16">
        <v>917</v>
      </c>
      <c r="AF4330" s="16">
        <v>343875</v>
      </c>
      <c r="AG4330" s="16">
        <v>262</v>
      </c>
      <c r="AH4330" s="12">
        <v>85412</v>
      </c>
      <c r="AI4330" s="16">
        <f t="shared" si="967"/>
        <v>15.72</v>
      </c>
      <c r="AJ4330" s="16">
        <f t="shared" si="968"/>
        <v>9039</v>
      </c>
      <c r="AK4330" s="16">
        <f t="shared" si="969"/>
        <v>1310</v>
      </c>
      <c r="AL4330" s="16">
        <f t="shared" si="970"/>
        <v>13100</v>
      </c>
      <c r="AM4330" s="16">
        <v>61200.000000000007</v>
      </c>
      <c r="AN4330" s="16">
        <f t="shared" si="971"/>
        <v>537254</v>
      </c>
      <c r="AP4330" s="16">
        <v>2.62</v>
      </c>
      <c r="AQ4330" s="16" t="s">
        <v>204</v>
      </c>
      <c r="AR4330" s="16" t="s">
        <v>5146</v>
      </c>
      <c r="AS4330" s="16" t="s">
        <v>5147</v>
      </c>
      <c r="AT4330" s="16" t="s">
        <v>5148</v>
      </c>
      <c r="BC4330" s="16">
        <v>2.62</v>
      </c>
      <c r="BD4330" s="16">
        <f t="shared" si="972"/>
        <v>9.17</v>
      </c>
      <c r="BE4330" s="16">
        <f t="shared" si="973"/>
        <v>3357.8375000000001</v>
      </c>
      <c r="BG4330" s="16">
        <f t="shared" si="974"/>
        <v>3144</v>
      </c>
      <c r="BH4330" s="16">
        <f t="shared" si="975"/>
        <v>1676.8000000000002</v>
      </c>
      <c r="BI4330" s="16">
        <f t="shared" si="976"/>
        <v>20.96</v>
      </c>
    </row>
    <row r="4331" spans="1:61" x14ac:dyDescent="0.35">
      <c r="A4331">
        <v>4330</v>
      </c>
      <c r="B4331" t="s">
        <v>360</v>
      </c>
      <c r="C4331" t="s">
        <v>6136</v>
      </c>
      <c r="D4331" s="15" t="s">
        <v>4854</v>
      </c>
      <c r="E4331" s="12" t="s">
        <v>98</v>
      </c>
      <c r="G4331" s="12" t="s">
        <v>1453</v>
      </c>
      <c r="H4331" s="12" t="s">
        <v>91</v>
      </c>
      <c r="I4331" s="12" t="s">
        <v>363</v>
      </c>
      <c r="J4331" s="12" t="s">
        <v>5454</v>
      </c>
      <c r="K4331" s="12" t="s">
        <v>5454</v>
      </c>
      <c r="N4331" s="16" t="s">
        <v>206</v>
      </c>
      <c r="O4331" s="16" t="s">
        <v>5159</v>
      </c>
      <c r="P4331" s="12" t="s">
        <v>482</v>
      </c>
      <c r="Q4331" s="16">
        <v>2023</v>
      </c>
      <c r="R4331" s="16">
        <v>0.4</v>
      </c>
      <c r="T4331" s="16">
        <v>0</v>
      </c>
      <c r="U4331" s="16" t="s">
        <v>5160</v>
      </c>
      <c r="V4331" s="12" t="s">
        <v>204</v>
      </c>
      <c r="W4331" s="12" t="s">
        <v>204</v>
      </c>
      <c r="X4331" s="16">
        <v>1</v>
      </c>
      <c r="Z4331" s="16">
        <v>0.4</v>
      </c>
      <c r="AA4331" s="16">
        <v>48</v>
      </c>
      <c r="AB4331" s="16" t="s">
        <v>2114</v>
      </c>
      <c r="AC4331" s="16" t="s">
        <v>5145</v>
      </c>
      <c r="AD4331" s="16">
        <v>16800</v>
      </c>
      <c r="AE4331" s="16">
        <v>140</v>
      </c>
      <c r="AF4331" s="16">
        <v>52500</v>
      </c>
      <c r="AG4331" s="16">
        <v>40</v>
      </c>
      <c r="AH4331" s="12">
        <v>13040</v>
      </c>
      <c r="AI4331" s="16">
        <f t="shared" si="967"/>
        <v>2.4000000000000004</v>
      </c>
      <c r="AJ4331" s="16">
        <f t="shared" si="968"/>
        <v>1380</v>
      </c>
      <c r="AK4331" s="16">
        <f t="shared" si="969"/>
        <v>200</v>
      </c>
      <c r="AL4331" s="16">
        <f t="shared" si="970"/>
        <v>2000</v>
      </c>
      <c r="AM4331" s="16">
        <v>61200.000000000007</v>
      </c>
      <c r="AN4331" s="16">
        <f t="shared" si="971"/>
        <v>133880</v>
      </c>
      <c r="AP4331" s="16">
        <v>0.4</v>
      </c>
      <c r="AQ4331" s="16" t="s">
        <v>204</v>
      </c>
      <c r="AR4331" s="16" t="s">
        <v>5146</v>
      </c>
      <c r="AS4331" s="16" t="s">
        <v>5147</v>
      </c>
      <c r="AT4331" s="16" t="s">
        <v>5148</v>
      </c>
      <c r="BC4331" s="16">
        <v>0.4</v>
      </c>
      <c r="BD4331" s="16">
        <f t="shared" si="972"/>
        <v>1.4000000000000001</v>
      </c>
      <c r="BE4331" s="16">
        <f t="shared" si="973"/>
        <v>836.75</v>
      </c>
      <c r="BG4331" s="16">
        <f t="shared" si="974"/>
        <v>480</v>
      </c>
      <c r="BH4331" s="16">
        <f t="shared" si="975"/>
        <v>256</v>
      </c>
      <c r="BI4331" s="16">
        <f t="shared" si="976"/>
        <v>3.2</v>
      </c>
    </row>
    <row r="4332" spans="1:61" x14ac:dyDescent="0.35">
      <c r="A4332">
        <v>4331</v>
      </c>
      <c r="B4332" t="s">
        <v>360</v>
      </c>
      <c r="C4332" t="s">
        <v>6137</v>
      </c>
      <c r="D4332" s="15" t="s">
        <v>4855</v>
      </c>
      <c r="E4332" s="12" t="s">
        <v>98</v>
      </c>
      <c r="G4332" s="12" t="s">
        <v>1453</v>
      </c>
      <c r="H4332" s="12" t="s">
        <v>91</v>
      </c>
      <c r="I4332" s="12" t="s">
        <v>363</v>
      </c>
      <c r="J4332" s="12" t="s">
        <v>5454</v>
      </c>
      <c r="K4332" s="12" t="s">
        <v>5454</v>
      </c>
      <c r="N4332" s="16" t="s">
        <v>206</v>
      </c>
      <c r="O4332" s="16" t="s">
        <v>5159</v>
      </c>
      <c r="P4332" s="12" t="s">
        <v>482</v>
      </c>
      <c r="Q4332" s="16">
        <v>2023</v>
      </c>
      <c r="R4332" s="16">
        <v>0.4</v>
      </c>
      <c r="T4332" s="16">
        <v>0</v>
      </c>
      <c r="U4332" s="16" t="s">
        <v>5160</v>
      </c>
      <c r="V4332" s="12" t="s">
        <v>204</v>
      </c>
      <c r="W4332" s="12" t="s">
        <v>204</v>
      </c>
      <c r="X4332" s="16">
        <v>1</v>
      </c>
      <c r="Z4332" s="16">
        <v>0.4</v>
      </c>
      <c r="AA4332" s="16">
        <v>48</v>
      </c>
      <c r="AB4332" s="16" t="s">
        <v>2114</v>
      </c>
      <c r="AC4332" s="16" t="s">
        <v>5145</v>
      </c>
      <c r="AD4332" s="16">
        <v>16800</v>
      </c>
      <c r="AE4332" s="16">
        <v>140</v>
      </c>
      <c r="AF4332" s="16">
        <v>52500</v>
      </c>
      <c r="AG4332" s="16">
        <v>40</v>
      </c>
      <c r="AH4332" s="12">
        <v>13040</v>
      </c>
      <c r="AI4332" s="16">
        <f t="shared" si="967"/>
        <v>2.4000000000000004</v>
      </c>
      <c r="AJ4332" s="16">
        <f t="shared" si="968"/>
        <v>1380</v>
      </c>
      <c r="AK4332" s="16">
        <f t="shared" si="969"/>
        <v>200</v>
      </c>
      <c r="AL4332" s="16">
        <f t="shared" si="970"/>
        <v>2000</v>
      </c>
      <c r="AM4332" s="16">
        <v>61200.000000000007</v>
      </c>
      <c r="AN4332" s="16">
        <f t="shared" si="971"/>
        <v>133880</v>
      </c>
      <c r="AP4332" s="16">
        <v>0.4</v>
      </c>
      <c r="AQ4332" s="16" t="s">
        <v>204</v>
      </c>
      <c r="AR4332" s="16" t="s">
        <v>5146</v>
      </c>
      <c r="AS4332" s="16" t="s">
        <v>5147</v>
      </c>
      <c r="AT4332" s="16" t="s">
        <v>5148</v>
      </c>
      <c r="BC4332" s="16">
        <v>0.4</v>
      </c>
      <c r="BD4332" s="16">
        <f t="shared" si="972"/>
        <v>1.4000000000000001</v>
      </c>
      <c r="BE4332" s="16">
        <f t="shared" si="973"/>
        <v>836.75</v>
      </c>
      <c r="BG4332" s="16">
        <f t="shared" si="974"/>
        <v>480</v>
      </c>
      <c r="BH4332" s="16">
        <f t="shared" si="975"/>
        <v>256</v>
      </c>
      <c r="BI4332" s="16">
        <f t="shared" si="976"/>
        <v>3.2</v>
      </c>
    </row>
    <row r="4333" spans="1:61" x14ac:dyDescent="0.35">
      <c r="A4333">
        <v>4332</v>
      </c>
      <c r="B4333" t="s">
        <v>360</v>
      </c>
      <c r="C4333" t="s">
        <v>6138</v>
      </c>
      <c r="D4333" s="15" t="s">
        <v>4856</v>
      </c>
      <c r="E4333" s="12" t="s">
        <v>98</v>
      </c>
      <c r="G4333" s="12" t="s">
        <v>1453</v>
      </c>
      <c r="H4333" s="12" t="s">
        <v>91</v>
      </c>
      <c r="I4333" s="12" t="s">
        <v>363</v>
      </c>
      <c r="J4333" s="12" t="s">
        <v>5454</v>
      </c>
      <c r="K4333" s="12" t="s">
        <v>5454</v>
      </c>
      <c r="N4333" s="16" t="s">
        <v>206</v>
      </c>
      <c r="O4333" s="16" t="s">
        <v>5159</v>
      </c>
      <c r="P4333" s="12" t="s">
        <v>482</v>
      </c>
      <c r="Q4333" s="16">
        <v>2023</v>
      </c>
      <c r="R4333" s="16">
        <v>0.5</v>
      </c>
      <c r="T4333" s="16">
        <v>0</v>
      </c>
      <c r="U4333" s="16" t="s">
        <v>5160</v>
      </c>
      <c r="V4333" s="12" t="s">
        <v>204</v>
      </c>
      <c r="W4333" s="12" t="s">
        <v>204</v>
      </c>
      <c r="X4333" s="16">
        <v>1</v>
      </c>
      <c r="Z4333" s="16">
        <v>0.5</v>
      </c>
      <c r="AA4333" s="16">
        <v>60</v>
      </c>
      <c r="AB4333" s="16" t="s">
        <v>2114</v>
      </c>
      <c r="AC4333" s="16" t="s">
        <v>5145</v>
      </c>
      <c r="AD4333" s="16">
        <v>21000</v>
      </c>
      <c r="AE4333" s="16">
        <v>175</v>
      </c>
      <c r="AF4333" s="16">
        <v>65625</v>
      </c>
      <c r="AG4333" s="16">
        <v>50</v>
      </c>
      <c r="AH4333" s="12">
        <v>16300</v>
      </c>
      <c r="AI4333" s="16">
        <f t="shared" si="967"/>
        <v>3</v>
      </c>
      <c r="AJ4333" s="16">
        <f t="shared" si="968"/>
        <v>1725</v>
      </c>
      <c r="AK4333" s="16">
        <f t="shared" si="969"/>
        <v>250</v>
      </c>
      <c r="AL4333" s="16">
        <f t="shared" si="970"/>
        <v>2500</v>
      </c>
      <c r="AM4333" s="16">
        <v>61200.000000000007</v>
      </c>
      <c r="AN4333" s="16">
        <f t="shared" si="971"/>
        <v>152050</v>
      </c>
      <c r="AP4333" s="16">
        <v>0.5</v>
      </c>
      <c r="AQ4333" s="16" t="s">
        <v>204</v>
      </c>
      <c r="AR4333" s="16" t="s">
        <v>5146</v>
      </c>
      <c r="AS4333" s="16" t="s">
        <v>5147</v>
      </c>
      <c r="AT4333" s="16" t="s">
        <v>5148</v>
      </c>
      <c r="BC4333" s="16">
        <v>0.5</v>
      </c>
      <c r="BD4333" s="16">
        <f t="shared" si="972"/>
        <v>1.75</v>
      </c>
      <c r="BE4333" s="16">
        <f t="shared" si="973"/>
        <v>950.3125</v>
      </c>
      <c r="BG4333" s="16">
        <f t="shared" si="974"/>
        <v>600</v>
      </c>
      <c r="BH4333" s="16">
        <f t="shared" si="975"/>
        <v>320</v>
      </c>
      <c r="BI4333" s="16">
        <f t="shared" si="976"/>
        <v>4</v>
      </c>
    </row>
    <row r="4334" spans="1:61" x14ac:dyDescent="0.35">
      <c r="A4334">
        <v>4333</v>
      </c>
      <c r="B4334" t="s">
        <v>360</v>
      </c>
      <c r="C4334" t="s">
        <v>6139</v>
      </c>
      <c r="D4334" s="15" t="s">
        <v>4857</v>
      </c>
      <c r="E4334" s="12" t="s">
        <v>98</v>
      </c>
      <c r="G4334" s="12" t="s">
        <v>1453</v>
      </c>
      <c r="H4334" s="12" t="s">
        <v>91</v>
      </c>
      <c r="I4334" s="12" t="s">
        <v>363</v>
      </c>
      <c r="J4334" s="12" t="s">
        <v>5454</v>
      </c>
      <c r="K4334" s="12" t="s">
        <v>5454</v>
      </c>
      <c r="N4334" s="16" t="s">
        <v>206</v>
      </c>
      <c r="O4334" s="16" t="s">
        <v>5159</v>
      </c>
      <c r="P4334" s="12" t="s">
        <v>482</v>
      </c>
      <c r="Q4334" s="16">
        <v>2023</v>
      </c>
      <c r="R4334" s="16">
        <v>1.51</v>
      </c>
      <c r="T4334" s="16">
        <v>0</v>
      </c>
      <c r="U4334" s="16" t="s">
        <v>5160</v>
      </c>
      <c r="V4334" s="12" t="s">
        <v>204</v>
      </c>
      <c r="W4334" s="12" t="s">
        <v>204</v>
      </c>
      <c r="X4334" s="16">
        <v>1</v>
      </c>
      <c r="Z4334" s="16">
        <v>1.51</v>
      </c>
      <c r="AA4334" s="16">
        <v>181.2</v>
      </c>
      <c r="AB4334" s="16" t="s">
        <v>2114</v>
      </c>
      <c r="AC4334" s="16" t="s">
        <v>5145</v>
      </c>
      <c r="AD4334" s="16">
        <v>63419.999999999993</v>
      </c>
      <c r="AE4334" s="16">
        <v>528.5</v>
      </c>
      <c r="AF4334" s="16">
        <v>198187.5</v>
      </c>
      <c r="AG4334" s="16">
        <v>151</v>
      </c>
      <c r="AH4334" s="12">
        <v>49226</v>
      </c>
      <c r="AI4334" s="16">
        <f t="shared" si="967"/>
        <v>9.06</v>
      </c>
      <c r="AJ4334" s="16">
        <f t="shared" si="968"/>
        <v>5209.5</v>
      </c>
      <c r="AK4334" s="16">
        <f t="shared" si="969"/>
        <v>755</v>
      </c>
      <c r="AL4334" s="16">
        <f t="shared" si="970"/>
        <v>7550</v>
      </c>
      <c r="AM4334" s="16">
        <v>61200.000000000007</v>
      </c>
      <c r="AN4334" s="16">
        <f t="shared" si="971"/>
        <v>335567</v>
      </c>
      <c r="AP4334" s="16">
        <v>1.51</v>
      </c>
      <c r="AQ4334" s="16" t="s">
        <v>204</v>
      </c>
      <c r="AR4334" s="16" t="s">
        <v>5146</v>
      </c>
      <c r="AS4334" s="16" t="s">
        <v>5147</v>
      </c>
      <c r="AT4334" s="16" t="s">
        <v>5148</v>
      </c>
      <c r="BC4334" s="16">
        <v>1.51</v>
      </c>
      <c r="BD4334" s="16">
        <f t="shared" si="972"/>
        <v>5.2850000000000001</v>
      </c>
      <c r="BE4334" s="16">
        <f t="shared" si="973"/>
        <v>2097.2937499999998</v>
      </c>
      <c r="BG4334" s="16">
        <f t="shared" si="974"/>
        <v>1812</v>
      </c>
      <c r="BH4334" s="16">
        <f t="shared" si="975"/>
        <v>966.4</v>
      </c>
      <c r="BI4334" s="16">
        <f t="shared" si="976"/>
        <v>12.08</v>
      </c>
    </row>
    <row r="4335" spans="1:61" x14ac:dyDescent="0.35">
      <c r="A4335">
        <v>4334</v>
      </c>
      <c r="B4335" t="s">
        <v>360</v>
      </c>
      <c r="C4335" t="s">
        <v>6140</v>
      </c>
      <c r="D4335" s="15" t="s">
        <v>4858</v>
      </c>
      <c r="E4335" s="12" t="s">
        <v>93</v>
      </c>
      <c r="G4335" s="12" t="s">
        <v>1453</v>
      </c>
      <c r="H4335" s="12" t="s">
        <v>91</v>
      </c>
      <c r="I4335" s="12" t="s">
        <v>363</v>
      </c>
      <c r="J4335" s="12" t="s">
        <v>5454</v>
      </c>
      <c r="K4335" s="12" t="s">
        <v>5454</v>
      </c>
      <c r="N4335" s="16" t="s">
        <v>206</v>
      </c>
      <c r="O4335" s="16" t="s">
        <v>5159</v>
      </c>
      <c r="P4335" s="12" t="s">
        <v>482</v>
      </c>
      <c r="Q4335" s="16">
        <v>2023</v>
      </c>
      <c r="R4335" s="16">
        <v>0.22</v>
      </c>
      <c r="T4335" s="16">
        <v>0</v>
      </c>
      <c r="U4335" s="16" t="s">
        <v>5160</v>
      </c>
      <c r="V4335" s="12" t="s">
        <v>204</v>
      </c>
      <c r="W4335" s="12" t="s">
        <v>204</v>
      </c>
      <c r="X4335" s="16">
        <v>1</v>
      </c>
      <c r="Z4335" s="16">
        <v>0.22</v>
      </c>
      <c r="AA4335" s="16">
        <v>26.4</v>
      </c>
      <c r="AB4335" s="16" t="s">
        <v>2114</v>
      </c>
      <c r="AC4335" s="16" t="s">
        <v>5145</v>
      </c>
      <c r="AD4335" s="16">
        <v>9240</v>
      </c>
      <c r="AE4335" s="16">
        <v>77</v>
      </c>
      <c r="AF4335" s="16">
        <v>28875</v>
      </c>
      <c r="AG4335" s="16">
        <v>22</v>
      </c>
      <c r="AH4335" s="12">
        <v>7172</v>
      </c>
      <c r="AI4335" s="16">
        <f t="shared" si="967"/>
        <v>1.32</v>
      </c>
      <c r="AJ4335" s="16">
        <f t="shared" si="968"/>
        <v>759</v>
      </c>
      <c r="AK4335" s="16">
        <f t="shared" si="969"/>
        <v>110</v>
      </c>
      <c r="AL4335" s="16">
        <f t="shared" si="970"/>
        <v>1100</v>
      </c>
      <c r="AM4335" s="16">
        <v>61200.000000000007</v>
      </c>
      <c r="AN4335" s="16">
        <f t="shared" si="971"/>
        <v>101174</v>
      </c>
      <c r="AP4335" s="16">
        <v>0.22</v>
      </c>
      <c r="AQ4335" s="16" t="s">
        <v>204</v>
      </c>
      <c r="AR4335" s="16" t="s">
        <v>5146</v>
      </c>
      <c r="AS4335" s="16" t="s">
        <v>5147</v>
      </c>
      <c r="AT4335" s="16" t="s">
        <v>5148</v>
      </c>
      <c r="BC4335" s="16">
        <v>0.22</v>
      </c>
      <c r="BD4335" s="16">
        <f t="shared" si="972"/>
        <v>0.77</v>
      </c>
      <c r="BE4335" s="16">
        <f t="shared" si="973"/>
        <v>632.33749999999998</v>
      </c>
      <c r="BG4335" s="16">
        <f t="shared" si="974"/>
        <v>264</v>
      </c>
      <c r="BH4335" s="16">
        <f t="shared" si="975"/>
        <v>140.80000000000001</v>
      </c>
      <c r="BI4335" s="16">
        <f t="shared" si="976"/>
        <v>1.7600000000000002</v>
      </c>
    </row>
    <row r="4336" spans="1:61" x14ac:dyDescent="0.35">
      <c r="A4336">
        <v>4335</v>
      </c>
      <c r="B4336" t="s">
        <v>360</v>
      </c>
      <c r="C4336" t="s">
        <v>6141</v>
      </c>
      <c r="D4336" s="15" t="s">
        <v>4859</v>
      </c>
      <c r="E4336" s="12" t="s">
        <v>98</v>
      </c>
      <c r="G4336" s="12" t="s">
        <v>1453</v>
      </c>
      <c r="H4336" s="12" t="s">
        <v>91</v>
      </c>
      <c r="I4336" s="12" t="s">
        <v>363</v>
      </c>
      <c r="J4336" s="12" t="s">
        <v>5454</v>
      </c>
      <c r="K4336" s="12" t="s">
        <v>5454</v>
      </c>
      <c r="N4336" s="16" t="s">
        <v>206</v>
      </c>
      <c r="O4336" s="16" t="s">
        <v>5159</v>
      </c>
      <c r="P4336" s="12" t="s">
        <v>482</v>
      </c>
      <c r="Q4336" s="16">
        <v>2023</v>
      </c>
      <c r="R4336" s="16">
        <v>0.22</v>
      </c>
      <c r="T4336" s="16">
        <v>0</v>
      </c>
      <c r="U4336" s="16" t="s">
        <v>5160</v>
      </c>
      <c r="V4336" s="12" t="s">
        <v>204</v>
      </c>
      <c r="W4336" s="12" t="s">
        <v>204</v>
      </c>
      <c r="X4336" s="16">
        <v>1</v>
      </c>
      <c r="Z4336" s="16">
        <v>0.22</v>
      </c>
      <c r="AA4336" s="16">
        <v>26.4</v>
      </c>
      <c r="AB4336" s="16" t="s">
        <v>2114</v>
      </c>
      <c r="AC4336" s="16" t="s">
        <v>5145</v>
      </c>
      <c r="AD4336" s="16">
        <v>9240</v>
      </c>
      <c r="AE4336" s="16">
        <v>77</v>
      </c>
      <c r="AF4336" s="16">
        <v>28875</v>
      </c>
      <c r="AG4336" s="16">
        <v>22</v>
      </c>
      <c r="AH4336" s="12">
        <v>7172</v>
      </c>
      <c r="AI4336" s="16">
        <f t="shared" si="967"/>
        <v>1.32</v>
      </c>
      <c r="AJ4336" s="16">
        <f t="shared" si="968"/>
        <v>759</v>
      </c>
      <c r="AK4336" s="16">
        <f t="shared" si="969"/>
        <v>110</v>
      </c>
      <c r="AL4336" s="16">
        <f t="shared" si="970"/>
        <v>1100</v>
      </c>
      <c r="AM4336" s="16">
        <v>61200.000000000007</v>
      </c>
      <c r="AN4336" s="16">
        <f t="shared" si="971"/>
        <v>101174</v>
      </c>
      <c r="AP4336" s="16">
        <v>0.22</v>
      </c>
      <c r="AQ4336" s="16" t="s">
        <v>204</v>
      </c>
      <c r="AR4336" s="16" t="s">
        <v>5146</v>
      </c>
      <c r="AS4336" s="16" t="s">
        <v>5147</v>
      </c>
      <c r="AT4336" s="16" t="s">
        <v>5148</v>
      </c>
      <c r="BC4336" s="16">
        <v>0.22</v>
      </c>
      <c r="BD4336" s="16">
        <f t="shared" si="972"/>
        <v>0.77</v>
      </c>
      <c r="BE4336" s="16">
        <f t="shared" si="973"/>
        <v>632.33749999999998</v>
      </c>
      <c r="BG4336" s="16">
        <f t="shared" si="974"/>
        <v>264</v>
      </c>
      <c r="BH4336" s="16">
        <f t="shared" si="975"/>
        <v>140.80000000000001</v>
      </c>
      <c r="BI4336" s="16">
        <f t="shared" si="976"/>
        <v>1.7600000000000002</v>
      </c>
    </row>
    <row r="4337" spans="1:61" x14ac:dyDescent="0.35">
      <c r="A4337">
        <v>4336</v>
      </c>
      <c r="B4337" t="s">
        <v>360</v>
      </c>
      <c r="C4337" t="s">
        <v>6142</v>
      </c>
      <c r="D4337" s="15" t="s">
        <v>4860</v>
      </c>
      <c r="E4337" s="12" t="s">
        <v>98</v>
      </c>
      <c r="G4337" s="12" t="s">
        <v>1453</v>
      </c>
      <c r="H4337" s="12" t="s">
        <v>91</v>
      </c>
      <c r="I4337" s="12" t="s">
        <v>363</v>
      </c>
      <c r="J4337" s="12" t="s">
        <v>5454</v>
      </c>
      <c r="K4337" s="12" t="s">
        <v>5454</v>
      </c>
      <c r="N4337" s="16" t="s">
        <v>206</v>
      </c>
      <c r="O4337" s="16" t="s">
        <v>5159</v>
      </c>
      <c r="P4337" s="12" t="s">
        <v>482</v>
      </c>
      <c r="Q4337" s="16">
        <v>2023</v>
      </c>
      <c r="R4337" s="16">
        <v>1.04</v>
      </c>
      <c r="T4337" s="16">
        <v>0</v>
      </c>
      <c r="U4337" s="16" t="s">
        <v>5160</v>
      </c>
      <c r="V4337" s="12" t="s">
        <v>204</v>
      </c>
      <c r="W4337" s="12" t="s">
        <v>204</v>
      </c>
      <c r="X4337" s="16">
        <v>1</v>
      </c>
      <c r="Z4337" s="16">
        <v>1.04</v>
      </c>
      <c r="AA4337" s="16">
        <v>124.80000000000001</v>
      </c>
      <c r="AB4337" s="16" t="s">
        <v>2114</v>
      </c>
      <c r="AC4337" s="16" t="s">
        <v>5145</v>
      </c>
      <c r="AD4337" s="16">
        <v>43680.000000000007</v>
      </c>
      <c r="AE4337" s="16">
        <v>364</v>
      </c>
      <c r="AF4337" s="16">
        <v>136500</v>
      </c>
      <c r="AG4337" s="16">
        <v>104</v>
      </c>
      <c r="AH4337" s="12">
        <v>33904</v>
      </c>
      <c r="AI4337" s="16">
        <f t="shared" si="967"/>
        <v>6.24</v>
      </c>
      <c r="AJ4337" s="16">
        <f t="shared" si="968"/>
        <v>3588</v>
      </c>
      <c r="AK4337" s="16">
        <f t="shared" si="969"/>
        <v>520</v>
      </c>
      <c r="AL4337" s="16">
        <f t="shared" si="970"/>
        <v>5200</v>
      </c>
      <c r="AM4337" s="16">
        <v>61200.000000000007</v>
      </c>
      <c r="AN4337" s="16">
        <f t="shared" si="971"/>
        <v>250168</v>
      </c>
      <c r="AP4337" s="16">
        <v>1.04</v>
      </c>
      <c r="AQ4337" s="16" t="s">
        <v>204</v>
      </c>
      <c r="AR4337" s="16" t="s">
        <v>5146</v>
      </c>
      <c r="AS4337" s="16" t="s">
        <v>5147</v>
      </c>
      <c r="AT4337" s="16" t="s">
        <v>5148</v>
      </c>
      <c r="BC4337" s="16">
        <v>1.04</v>
      </c>
      <c r="BD4337" s="16">
        <f t="shared" si="972"/>
        <v>3.64</v>
      </c>
      <c r="BE4337" s="16">
        <f t="shared" si="973"/>
        <v>1563.55</v>
      </c>
      <c r="BG4337" s="16">
        <f t="shared" si="974"/>
        <v>1248</v>
      </c>
      <c r="BH4337" s="16">
        <f t="shared" si="975"/>
        <v>665.6</v>
      </c>
      <c r="BI4337" s="16">
        <f t="shared" si="976"/>
        <v>8.32</v>
      </c>
    </row>
    <row r="4338" spans="1:61" x14ac:dyDescent="0.35">
      <c r="A4338">
        <v>4337</v>
      </c>
      <c r="B4338" t="s">
        <v>360</v>
      </c>
      <c r="C4338" t="s">
        <v>6143</v>
      </c>
      <c r="D4338" s="15" t="s">
        <v>4861</v>
      </c>
      <c r="E4338" s="12" t="s">
        <v>98</v>
      </c>
      <c r="G4338" s="12" t="s">
        <v>1453</v>
      </c>
      <c r="H4338" s="12" t="s">
        <v>91</v>
      </c>
      <c r="I4338" s="12" t="s">
        <v>363</v>
      </c>
      <c r="J4338" s="12" t="s">
        <v>5454</v>
      </c>
      <c r="K4338" s="12" t="s">
        <v>5454</v>
      </c>
      <c r="N4338" s="16" t="s">
        <v>206</v>
      </c>
      <c r="O4338" s="16" t="s">
        <v>5159</v>
      </c>
      <c r="P4338" s="12" t="s">
        <v>482</v>
      </c>
      <c r="Q4338" s="16">
        <v>2023</v>
      </c>
      <c r="R4338" s="16">
        <v>2.97</v>
      </c>
      <c r="T4338" s="16">
        <v>0</v>
      </c>
      <c r="U4338" s="16" t="s">
        <v>5160</v>
      </c>
      <c r="V4338" s="12" t="s">
        <v>204</v>
      </c>
      <c r="W4338" s="12" t="s">
        <v>204</v>
      </c>
      <c r="X4338" s="16">
        <v>1</v>
      </c>
      <c r="Z4338" s="16">
        <v>2.97</v>
      </c>
      <c r="AA4338" s="16">
        <v>356.40000000000003</v>
      </c>
      <c r="AB4338" s="16" t="s">
        <v>2114</v>
      </c>
      <c r="AC4338" s="16" t="s">
        <v>5145</v>
      </c>
      <c r="AD4338" s="16">
        <v>124740.00000000001</v>
      </c>
      <c r="AE4338" s="16">
        <v>1039.5</v>
      </c>
      <c r="AF4338" s="16">
        <v>389812.5</v>
      </c>
      <c r="AG4338" s="16">
        <v>297</v>
      </c>
      <c r="AH4338" s="12">
        <v>96822</v>
      </c>
      <c r="AI4338" s="16">
        <f t="shared" si="967"/>
        <v>17.82</v>
      </c>
      <c r="AJ4338" s="16">
        <f t="shared" si="968"/>
        <v>10246.5</v>
      </c>
      <c r="AK4338" s="16">
        <f t="shared" si="969"/>
        <v>1485</v>
      </c>
      <c r="AL4338" s="16">
        <f t="shared" si="970"/>
        <v>14850.000000000002</v>
      </c>
      <c r="AM4338" s="16">
        <v>61200.000000000007</v>
      </c>
      <c r="AN4338" s="16">
        <f t="shared" si="971"/>
        <v>600849</v>
      </c>
      <c r="AP4338" s="16">
        <v>2.97</v>
      </c>
      <c r="AQ4338" s="16" t="s">
        <v>204</v>
      </c>
      <c r="AR4338" s="16" t="s">
        <v>5146</v>
      </c>
      <c r="AS4338" s="16" t="s">
        <v>5147</v>
      </c>
      <c r="AT4338" s="16" t="s">
        <v>5148</v>
      </c>
      <c r="BC4338" s="16">
        <v>2.97</v>
      </c>
      <c r="BD4338" s="16">
        <f t="shared" si="972"/>
        <v>10.395000000000001</v>
      </c>
      <c r="BE4338" s="16">
        <f t="shared" si="973"/>
        <v>3755.3062500000001</v>
      </c>
      <c r="BG4338" s="16">
        <f t="shared" si="974"/>
        <v>3564.0000000000005</v>
      </c>
      <c r="BH4338" s="16">
        <f t="shared" si="975"/>
        <v>1900.8000000000002</v>
      </c>
      <c r="BI4338" s="16">
        <f t="shared" si="976"/>
        <v>23.76</v>
      </c>
    </row>
    <row r="4339" spans="1:61" x14ac:dyDescent="0.35">
      <c r="A4339">
        <v>4338</v>
      </c>
      <c r="B4339" t="s">
        <v>360</v>
      </c>
      <c r="C4339" t="s">
        <v>6144</v>
      </c>
      <c r="D4339" s="15" t="s">
        <v>4862</v>
      </c>
      <c r="E4339" s="12" t="s">
        <v>98</v>
      </c>
      <c r="G4339" s="12" t="s">
        <v>1453</v>
      </c>
      <c r="H4339" s="12" t="s">
        <v>91</v>
      </c>
      <c r="I4339" s="12" t="s">
        <v>363</v>
      </c>
      <c r="J4339" s="12" t="s">
        <v>5454</v>
      </c>
      <c r="K4339" s="12" t="s">
        <v>5454</v>
      </c>
      <c r="N4339" s="16" t="s">
        <v>206</v>
      </c>
      <c r="O4339" s="16" t="s">
        <v>5159</v>
      </c>
      <c r="P4339" s="12" t="s">
        <v>482</v>
      </c>
      <c r="Q4339" s="16">
        <v>2023</v>
      </c>
      <c r="R4339" s="16">
        <v>1.04</v>
      </c>
      <c r="T4339" s="16">
        <v>0</v>
      </c>
      <c r="U4339" s="16" t="s">
        <v>5160</v>
      </c>
      <c r="V4339" s="12" t="s">
        <v>204</v>
      </c>
      <c r="W4339" s="12" t="s">
        <v>204</v>
      </c>
      <c r="X4339" s="16">
        <v>1</v>
      </c>
      <c r="Z4339" s="16">
        <v>1.04</v>
      </c>
      <c r="AA4339" s="16">
        <v>124.80000000000001</v>
      </c>
      <c r="AB4339" s="16" t="s">
        <v>2114</v>
      </c>
      <c r="AC4339" s="16" t="s">
        <v>5145</v>
      </c>
      <c r="AD4339" s="16">
        <v>43680.000000000007</v>
      </c>
      <c r="AE4339" s="16">
        <v>364</v>
      </c>
      <c r="AF4339" s="16">
        <v>136500</v>
      </c>
      <c r="AG4339" s="16">
        <v>104</v>
      </c>
      <c r="AH4339" s="12">
        <v>33904</v>
      </c>
      <c r="AI4339" s="16">
        <f t="shared" si="967"/>
        <v>6.24</v>
      </c>
      <c r="AJ4339" s="16">
        <f t="shared" si="968"/>
        <v>3588</v>
      </c>
      <c r="AK4339" s="16">
        <f t="shared" si="969"/>
        <v>520</v>
      </c>
      <c r="AL4339" s="16">
        <f t="shared" si="970"/>
        <v>5200</v>
      </c>
      <c r="AM4339" s="16">
        <v>61200.000000000007</v>
      </c>
      <c r="AN4339" s="16">
        <f t="shared" si="971"/>
        <v>250168</v>
      </c>
      <c r="AP4339" s="16">
        <v>1.04</v>
      </c>
      <c r="AQ4339" s="16" t="s">
        <v>204</v>
      </c>
      <c r="AR4339" s="16" t="s">
        <v>5146</v>
      </c>
      <c r="AS4339" s="16" t="s">
        <v>5147</v>
      </c>
      <c r="AT4339" s="16" t="s">
        <v>5148</v>
      </c>
      <c r="BC4339" s="16">
        <v>1.04</v>
      </c>
      <c r="BD4339" s="16">
        <f t="shared" si="972"/>
        <v>3.64</v>
      </c>
      <c r="BE4339" s="16">
        <f t="shared" si="973"/>
        <v>1563.55</v>
      </c>
      <c r="BG4339" s="16">
        <f t="shared" si="974"/>
        <v>1248</v>
      </c>
      <c r="BH4339" s="16">
        <f t="shared" si="975"/>
        <v>665.6</v>
      </c>
      <c r="BI4339" s="16">
        <f t="shared" si="976"/>
        <v>8.32</v>
      </c>
    </row>
    <row r="4340" spans="1:61" x14ac:dyDescent="0.35">
      <c r="A4340">
        <v>4339</v>
      </c>
      <c r="B4340" t="s">
        <v>360</v>
      </c>
      <c r="C4340" t="s">
        <v>6145</v>
      </c>
      <c r="D4340" s="15" t="s">
        <v>4863</v>
      </c>
      <c r="E4340" s="12" t="s">
        <v>98</v>
      </c>
      <c r="G4340" s="12" t="s">
        <v>1453</v>
      </c>
      <c r="H4340" s="12" t="s">
        <v>91</v>
      </c>
      <c r="I4340" s="12" t="s">
        <v>363</v>
      </c>
      <c r="J4340" s="12" t="s">
        <v>5454</v>
      </c>
      <c r="K4340" s="12" t="s">
        <v>5454</v>
      </c>
      <c r="N4340" s="16" t="s">
        <v>206</v>
      </c>
      <c r="O4340" s="16" t="s">
        <v>5159</v>
      </c>
      <c r="P4340" s="12" t="s">
        <v>482</v>
      </c>
      <c r="Q4340" s="16">
        <v>2023</v>
      </c>
      <c r="R4340" s="16">
        <v>0.22</v>
      </c>
      <c r="T4340" s="16">
        <v>0</v>
      </c>
      <c r="U4340" s="16" t="s">
        <v>5160</v>
      </c>
      <c r="V4340" s="12" t="s">
        <v>204</v>
      </c>
      <c r="W4340" s="12" t="s">
        <v>204</v>
      </c>
      <c r="X4340" s="16">
        <v>1</v>
      </c>
      <c r="Z4340" s="16">
        <v>0.22</v>
      </c>
      <c r="AA4340" s="16">
        <v>26.4</v>
      </c>
      <c r="AB4340" s="16" t="s">
        <v>2114</v>
      </c>
      <c r="AC4340" s="16" t="s">
        <v>5145</v>
      </c>
      <c r="AD4340" s="16">
        <v>9240</v>
      </c>
      <c r="AE4340" s="16">
        <v>77</v>
      </c>
      <c r="AF4340" s="16">
        <v>28875</v>
      </c>
      <c r="AG4340" s="16">
        <v>22</v>
      </c>
      <c r="AH4340" s="12">
        <v>7172</v>
      </c>
      <c r="AI4340" s="16">
        <f t="shared" si="967"/>
        <v>1.32</v>
      </c>
      <c r="AJ4340" s="16">
        <f t="shared" si="968"/>
        <v>759</v>
      </c>
      <c r="AK4340" s="16">
        <f t="shared" si="969"/>
        <v>110</v>
      </c>
      <c r="AL4340" s="16">
        <f t="shared" si="970"/>
        <v>1100</v>
      </c>
      <c r="AM4340" s="16">
        <v>61200.000000000007</v>
      </c>
      <c r="AN4340" s="16">
        <f t="shared" si="971"/>
        <v>101174</v>
      </c>
      <c r="AP4340" s="16">
        <v>0.22</v>
      </c>
      <c r="AQ4340" s="16" t="s">
        <v>204</v>
      </c>
      <c r="AR4340" s="16" t="s">
        <v>5146</v>
      </c>
      <c r="AS4340" s="16" t="s">
        <v>5147</v>
      </c>
      <c r="AT4340" s="16" t="s">
        <v>5148</v>
      </c>
      <c r="BC4340" s="16">
        <v>0.22</v>
      </c>
      <c r="BD4340" s="16">
        <f t="shared" si="972"/>
        <v>0.77</v>
      </c>
      <c r="BE4340" s="16">
        <f t="shared" si="973"/>
        <v>632.33749999999998</v>
      </c>
      <c r="BG4340" s="16">
        <f t="shared" si="974"/>
        <v>264</v>
      </c>
      <c r="BH4340" s="16">
        <f t="shared" si="975"/>
        <v>140.80000000000001</v>
      </c>
      <c r="BI4340" s="16">
        <f t="shared" si="976"/>
        <v>1.7600000000000002</v>
      </c>
    </row>
    <row r="4341" spans="1:61" x14ac:dyDescent="0.35">
      <c r="A4341">
        <v>4340</v>
      </c>
      <c r="B4341" t="s">
        <v>360</v>
      </c>
      <c r="C4341" t="s">
        <v>6146</v>
      </c>
      <c r="D4341" s="15" t="s">
        <v>4864</v>
      </c>
      <c r="E4341" s="12" t="s">
        <v>98</v>
      </c>
      <c r="G4341" s="12" t="s">
        <v>1453</v>
      </c>
      <c r="H4341" s="12" t="s">
        <v>91</v>
      </c>
      <c r="I4341" s="12" t="s">
        <v>363</v>
      </c>
      <c r="J4341" s="12" t="s">
        <v>5454</v>
      </c>
      <c r="K4341" s="12" t="s">
        <v>5454</v>
      </c>
      <c r="N4341" s="16" t="s">
        <v>206</v>
      </c>
      <c r="O4341" s="16" t="s">
        <v>5159</v>
      </c>
      <c r="P4341" s="12" t="s">
        <v>482</v>
      </c>
      <c r="Q4341" s="16">
        <v>2023</v>
      </c>
      <c r="R4341" s="16">
        <v>0.38</v>
      </c>
      <c r="T4341" s="16">
        <v>0</v>
      </c>
      <c r="U4341" s="16" t="s">
        <v>5160</v>
      </c>
      <c r="V4341" s="12" t="s">
        <v>204</v>
      </c>
      <c r="W4341" s="12" t="s">
        <v>204</v>
      </c>
      <c r="X4341" s="16">
        <v>1</v>
      </c>
      <c r="Z4341" s="16">
        <v>0.38</v>
      </c>
      <c r="AA4341" s="16">
        <v>45.6</v>
      </c>
      <c r="AB4341" s="16" t="s">
        <v>2114</v>
      </c>
      <c r="AC4341" s="16" t="s">
        <v>5145</v>
      </c>
      <c r="AD4341" s="16">
        <v>15960</v>
      </c>
      <c r="AE4341" s="16">
        <v>133</v>
      </c>
      <c r="AF4341" s="16">
        <v>49875</v>
      </c>
      <c r="AG4341" s="16">
        <v>38</v>
      </c>
      <c r="AH4341" s="12">
        <v>12388</v>
      </c>
      <c r="AI4341" s="16">
        <f t="shared" si="967"/>
        <v>2.2800000000000002</v>
      </c>
      <c r="AJ4341" s="16">
        <f t="shared" si="968"/>
        <v>1311</v>
      </c>
      <c r="AK4341" s="16">
        <f t="shared" si="969"/>
        <v>190</v>
      </c>
      <c r="AL4341" s="16">
        <f t="shared" si="970"/>
        <v>1900</v>
      </c>
      <c r="AM4341" s="16">
        <v>61200.000000000007</v>
      </c>
      <c r="AN4341" s="16">
        <f t="shared" si="971"/>
        <v>130246</v>
      </c>
      <c r="AP4341" s="16">
        <v>0.38</v>
      </c>
      <c r="AQ4341" s="16" t="s">
        <v>204</v>
      </c>
      <c r="AR4341" s="16" t="s">
        <v>5146</v>
      </c>
      <c r="AS4341" s="16" t="s">
        <v>5147</v>
      </c>
      <c r="AT4341" s="16" t="s">
        <v>5148</v>
      </c>
      <c r="BC4341" s="16">
        <v>0.38</v>
      </c>
      <c r="BD4341" s="16">
        <f t="shared" si="972"/>
        <v>1.33</v>
      </c>
      <c r="BE4341" s="16">
        <f t="shared" si="973"/>
        <v>814.03750000000002</v>
      </c>
      <c r="BG4341" s="16">
        <f t="shared" si="974"/>
        <v>456</v>
      </c>
      <c r="BH4341" s="16">
        <f t="shared" si="975"/>
        <v>243.2</v>
      </c>
      <c r="BI4341" s="16">
        <f t="shared" si="976"/>
        <v>3.04</v>
      </c>
    </row>
    <row r="4342" spans="1:61" x14ac:dyDescent="0.35">
      <c r="A4342">
        <v>4341</v>
      </c>
      <c r="B4342" t="s">
        <v>360</v>
      </c>
      <c r="C4342" t="s">
        <v>6147</v>
      </c>
      <c r="D4342" s="15" t="s">
        <v>4865</v>
      </c>
      <c r="E4342" s="12" t="s">
        <v>98</v>
      </c>
      <c r="G4342" s="12" t="s">
        <v>1453</v>
      </c>
      <c r="H4342" s="12" t="s">
        <v>91</v>
      </c>
      <c r="I4342" s="12" t="s">
        <v>363</v>
      </c>
      <c r="J4342" s="12" t="s">
        <v>5454</v>
      </c>
      <c r="K4342" s="12" t="s">
        <v>5454</v>
      </c>
      <c r="N4342" s="16" t="s">
        <v>206</v>
      </c>
      <c r="O4342" s="16" t="s">
        <v>5159</v>
      </c>
      <c r="P4342" s="12" t="s">
        <v>482</v>
      </c>
      <c r="Q4342" s="16">
        <v>2023</v>
      </c>
      <c r="R4342" s="16">
        <v>0.8</v>
      </c>
      <c r="T4342" s="16">
        <v>0</v>
      </c>
      <c r="U4342" s="16" t="s">
        <v>5160</v>
      </c>
      <c r="V4342" s="12" t="s">
        <v>204</v>
      </c>
      <c r="W4342" s="12" t="s">
        <v>204</v>
      </c>
      <c r="X4342" s="16">
        <v>1</v>
      </c>
      <c r="Z4342" s="16">
        <v>0.8</v>
      </c>
      <c r="AA4342" s="16">
        <v>96</v>
      </c>
      <c r="AB4342" s="16" t="s">
        <v>2114</v>
      </c>
      <c r="AC4342" s="16" t="s">
        <v>5145</v>
      </c>
      <c r="AD4342" s="16">
        <v>33600</v>
      </c>
      <c r="AE4342" s="16">
        <v>280</v>
      </c>
      <c r="AF4342" s="16">
        <v>105000</v>
      </c>
      <c r="AG4342" s="16">
        <v>80</v>
      </c>
      <c r="AH4342" s="12">
        <v>26080</v>
      </c>
      <c r="AI4342" s="16">
        <f t="shared" si="967"/>
        <v>4.8000000000000007</v>
      </c>
      <c r="AJ4342" s="16">
        <f t="shared" si="968"/>
        <v>2760</v>
      </c>
      <c r="AK4342" s="16">
        <f t="shared" si="969"/>
        <v>400</v>
      </c>
      <c r="AL4342" s="16">
        <f t="shared" si="970"/>
        <v>4000</v>
      </c>
      <c r="AM4342" s="16">
        <v>61200.000000000007</v>
      </c>
      <c r="AN4342" s="16">
        <f t="shared" si="971"/>
        <v>206560</v>
      </c>
      <c r="AP4342" s="16">
        <v>0.8</v>
      </c>
      <c r="AQ4342" s="16" t="s">
        <v>204</v>
      </c>
      <c r="AR4342" s="16" t="s">
        <v>5146</v>
      </c>
      <c r="AS4342" s="16" t="s">
        <v>5147</v>
      </c>
      <c r="AT4342" s="16" t="s">
        <v>5148</v>
      </c>
      <c r="BC4342" s="16">
        <v>0.8</v>
      </c>
      <c r="BD4342" s="16">
        <f t="shared" si="972"/>
        <v>2.8000000000000003</v>
      </c>
      <c r="BE4342" s="16">
        <f t="shared" si="973"/>
        <v>1291</v>
      </c>
      <c r="BG4342" s="16">
        <f t="shared" si="974"/>
        <v>960</v>
      </c>
      <c r="BH4342" s="16">
        <f t="shared" si="975"/>
        <v>512</v>
      </c>
      <c r="BI4342" s="16">
        <f t="shared" si="976"/>
        <v>6.4</v>
      </c>
    </row>
    <row r="4343" spans="1:61" x14ac:dyDescent="0.35">
      <c r="A4343">
        <v>4342</v>
      </c>
      <c r="B4343" t="s">
        <v>360</v>
      </c>
      <c r="C4343" t="s">
        <v>6148</v>
      </c>
      <c r="D4343" s="15" t="s">
        <v>4866</v>
      </c>
      <c r="E4343" s="12" t="s">
        <v>98</v>
      </c>
      <c r="G4343" s="12" t="s">
        <v>1453</v>
      </c>
      <c r="H4343" s="12" t="s">
        <v>91</v>
      </c>
      <c r="I4343" s="12" t="s">
        <v>363</v>
      </c>
      <c r="J4343" s="12" t="s">
        <v>5454</v>
      </c>
      <c r="K4343" s="12" t="s">
        <v>5454</v>
      </c>
      <c r="N4343" s="16" t="s">
        <v>206</v>
      </c>
      <c r="O4343" s="16" t="s">
        <v>5159</v>
      </c>
      <c r="P4343" s="12" t="s">
        <v>482</v>
      </c>
      <c r="Q4343" s="16">
        <v>2023</v>
      </c>
      <c r="R4343" s="16">
        <v>0.2</v>
      </c>
      <c r="T4343" s="16">
        <v>0</v>
      </c>
      <c r="U4343" s="16" t="s">
        <v>5160</v>
      </c>
      <c r="V4343" s="12" t="s">
        <v>204</v>
      </c>
      <c r="W4343" s="12" t="s">
        <v>204</v>
      </c>
      <c r="X4343" s="16">
        <v>1</v>
      </c>
      <c r="Z4343" s="16">
        <v>0.2</v>
      </c>
      <c r="AA4343" s="16">
        <v>24</v>
      </c>
      <c r="AB4343" s="16" t="s">
        <v>2114</v>
      </c>
      <c r="AC4343" s="16" t="s">
        <v>5145</v>
      </c>
      <c r="AD4343" s="16">
        <v>8400</v>
      </c>
      <c r="AE4343" s="16">
        <v>70</v>
      </c>
      <c r="AF4343" s="16">
        <v>26250</v>
      </c>
      <c r="AG4343" s="16">
        <v>20</v>
      </c>
      <c r="AH4343" s="12">
        <v>6520</v>
      </c>
      <c r="AI4343" s="16">
        <f t="shared" si="967"/>
        <v>1.2000000000000002</v>
      </c>
      <c r="AJ4343" s="16">
        <f t="shared" si="968"/>
        <v>690</v>
      </c>
      <c r="AK4343" s="16">
        <f t="shared" si="969"/>
        <v>100</v>
      </c>
      <c r="AL4343" s="16">
        <f t="shared" si="970"/>
        <v>1000</v>
      </c>
      <c r="AM4343" s="16">
        <v>61200.000000000007</v>
      </c>
      <c r="AN4343" s="16">
        <f t="shared" si="971"/>
        <v>97540</v>
      </c>
      <c r="AP4343" s="16">
        <v>0.2</v>
      </c>
      <c r="AQ4343" s="16" t="s">
        <v>204</v>
      </c>
      <c r="AR4343" s="16" t="s">
        <v>5146</v>
      </c>
      <c r="AS4343" s="16" t="s">
        <v>5147</v>
      </c>
      <c r="AT4343" s="16" t="s">
        <v>5148</v>
      </c>
      <c r="BC4343" s="16">
        <v>0.2</v>
      </c>
      <c r="BD4343" s="16">
        <f t="shared" si="972"/>
        <v>0.70000000000000007</v>
      </c>
      <c r="BE4343" s="16">
        <f t="shared" si="973"/>
        <v>609.625</v>
      </c>
      <c r="BG4343" s="16">
        <f t="shared" si="974"/>
        <v>240</v>
      </c>
      <c r="BH4343" s="16">
        <f t="shared" si="975"/>
        <v>128</v>
      </c>
      <c r="BI4343" s="16">
        <f t="shared" si="976"/>
        <v>1.6</v>
      </c>
    </row>
    <row r="4344" spans="1:61" x14ac:dyDescent="0.35">
      <c r="A4344">
        <v>4343</v>
      </c>
      <c r="B4344" t="s">
        <v>360</v>
      </c>
      <c r="C4344" t="s">
        <v>6149</v>
      </c>
      <c r="D4344" s="15" t="s">
        <v>4867</v>
      </c>
      <c r="E4344" s="12" t="s">
        <v>93</v>
      </c>
      <c r="G4344" s="12" t="s">
        <v>1453</v>
      </c>
      <c r="H4344" s="12" t="s">
        <v>91</v>
      </c>
      <c r="I4344" s="12" t="s">
        <v>363</v>
      </c>
      <c r="J4344" s="12" t="s">
        <v>5454</v>
      </c>
      <c r="K4344" s="12" t="s">
        <v>5454</v>
      </c>
      <c r="N4344" s="16" t="s">
        <v>206</v>
      </c>
      <c r="O4344" s="16" t="s">
        <v>5159</v>
      </c>
      <c r="P4344" s="12" t="s">
        <v>482</v>
      </c>
      <c r="Q4344" s="16">
        <v>2023</v>
      </c>
      <c r="R4344" s="16">
        <v>0.47</v>
      </c>
      <c r="T4344" s="16">
        <v>0</v>
      </c>
      <c r="U4344" s="16" t="s">
        <v>5160</v>
      </c>
      <c r="V4344" s="12" t="s">
        <v>204</v>
      </c>
      <c r="W4344" s="12" t="s">
        <v>204</v>
      </c>
      <c r="X4344" s="16">
        <v>1</v>
      </c>
      <c r="Z4344" s="16">
        <v>0.47</v>
      </c>
      <c r="AA4344" s="16">
        <v>56.4</v>
      </c>
      <c r="AB4344" s="16" t="s">
        <v>2114</v>
      </c>
      <c r="AC4344" s="16" t="s">
        <v>5145</v>
      </c>
      <c r="AD4344" s="16">
        <v>19740</v>
      </c>
      <c r="AE4344" s="16">
        <v>164.5</v>
      </c>
      <c r="AF4344" s="16">
        <v>61687.5</v>
      </c>
      <c r="AG4344" s="16">
        <v>47</v>
      </c>
      <c r="AH4344" s="12">
        <v>15322</v>
      </c>
      <c r="AI4344" s="16">
        <f t="shared" si="967"/>
        <v>2.82</v>
      </c>
      <c r="AJ4344" s="16">
        <f t="shared" si="968"/>
        <v>1621.5</v>
      </c>
      <c r="AK4344" s="16">
        <f t="shared" si="969"/>
        <v>235</v>
      </c>
      <c r="AL4344" s="16">
        <f t="shared" si="970"/>
        <v>2350</v>
      </c>
      <c r="AM4344" s="16">
        <v>61200.000000000007</v>
      </c>
      <c r="AN4344" s="16">
        <f t="shared" si="971"/>
        <v>146599</v>
      </c>
      <c r="AP4344" s="16">
        <v>0.47</v>
      </c>
      <c r="AQ4344" s="16" t="s">
        <v>204</v>
      </c>
      <c r="AR4344" s="16" t="s">
        <v>5146</v>
      </c>
      <c r="AS4344" s="16" t="s">
        <v>5147</v>
      </c>
      <c r="AT4344" s="16" t="s">
        <v>5148</v>
      </c>
      <c r="BC4344" s="16">
        <v>0.47</v>
      </c>
      <c r="BD4344" s="16">
        <f t="shared" si="972"/>
        <v>1.645</v>
      </c>
      <c r="BE4344" s="16">
        <f t="shared" si="973"/>
        <v>916.24374999999998</v>
      </c>
      <c r="BG4344" s="16">
        <f t="shared" si="974"/>
        <v>564</v>
      </c>
      <c r="BH4344" s="16">
        <f t="shared" si="975"/>
        <v>300.79999999999995</v>
      </c>
      <c r="BI4344" s="16">
        <f t="shared" si="976"/>
        <v>3.7599999999999993</v>
      </c>
    </row>
    <row r="4345" spans="1:61" x14ac:dyDescent="0.35">
      <c r="A4345">
        <v>4344</v>
      </c>
      <c r="B4345" t="s">
        <v>360</v>
      </c>
      <c r="C4345" t="s">
        <v>6150</v>
      </c>
      <c r="D4345" s="15" t="s">
        <v>4868</v>
      </c>
      <c r="E4345" s="12" t="s">
        <v>98</v>
      </c>
      <c r="G4345" s="12" t="s">
        <v>1453</v>
      </c>
      <c r="H4345" s="12" t="s">
        <v>91</v>
      </c>
      <c r="I4345" s="12" t="s">
        <v>363</v>
      </c>
      <c r="J4345" s="12" t="s">
        <v>5454</v>
      </c>
      <c r="K4345" s="12" t="s">
        <v>5454</v>
      </c>
      <c r="N4345" s="16" t="s">
        <v>206</v>
      </c>
      <c r="O4345" s="16" t="s">
        <v>5159</v>
      </c>
      <c r="P4345" s="12" t="s">
        <v>482</v>
      </c>
      <c r="Q4345" s="16">
        <v>2023</v>
      </c>
      <c r="R4345" s="16">
        <v>0.6</v>
      </c>
      <c r="T4345" s="16">
        <v>0</v>
      </c>
      <c r="U4345" s="16" t="s">
        <v>5160</v>
      </c>
      <c r="V4345" s="12" t="s">
        <v>204</v>
      </c>
      <c r="W4345" s="12" t="s">
        <v>204</v>
      </c>
      <c r="X4345" s="16">
        <v>1</v>
      </c>
      <c r="Z4345" s="16">
        <v>0.6</v>
      </c>
      <c r="AA4345" s="16">
        <v>72</v>
      </c>
      <c r="AB4345" s="16" t="s">
        <v>2114</v>
      </c>
      <c r="AC4345" s="16" t="s">
        <v>5145</v>
      </c>
      <c r="AD4345" s="16">
        <v>25200</v>
      </c>
      <c r="AE4345" s="16">
        <v>210</v>
      </c>
      <c r="AF4345" s="16">
        <v>78750</v>
      </c>
      <c r="AG4345" s="16">
        <v>60</v>
      </c>
      <c r="AH4345" s="12">
        <v>19560</v>
      </c>
      <c r="AI4345" s="16">
        <f t="shared" si="967"/>
        <v>3.5999999999999996</v>
      </c>
      <c r="AJ4345" s="16">
        <f t="shared" si="968"/>
        <v>2070</v>
      </c>
      <c r="AK4345" s="16">
        <f t="shared" si="969"/>
        <v>300</v>
      </c>
      <c r="AL4345" s="16">
        <f t="shared" si="970"/>
        <v>3000</v>
      </c>
      <c r="AM4345" s="16">
        <v>61200.000000000007</v>
      </c>
      <c r="AN4345" s="16">
        <f t="shared" si="971"/>
        <v>170220</v>
      </c>
      <c r="AP4345" s="16">
        <v>0.6</v>
      </c>
      <c r="AQ4345" s="16" t="s">
        <v>204</v>
      </c>
      <c r="AR4345" s="16" t="s">
        <v>5146</v>
      </c>
      <c r="AS4345" s="16" t="s">
        <v>5147</v>
      </c>
      <c r="AT4345" s="16" t="s">
        <v>5148</v>
      </c>
      <c r="BC4345" s="16">
        <v>0.6</v>
      </c>
      <c r="BD4345" s="16">
        <f t="shared" si="972"/>
        <v>2.1</v>
      </c>
      <c r="BE4345" s="16">
        <f t="shared" si="973"/>
        <v>1063.875</v>
      </c>
      <c r="BG4345" s="16">
        <f t="shared" si="974"/>
        <v>720</v>
      </c>
      <c r="BH4345" s="16">
        <f t="shared" si="975"/>
        <v>384</v>
      </c>
      <c r="BI4345" s="16">
        <f t="shared" si="976"/>
        <v>4.8</v>
      </c>
    </row>
    <row r="4346" spans="1:61" x14ac:dyDescent="0.35">
      <c r="A4346">
        <v>4345</v>
      </c>
      <c r="B4346" t="s">
        <v>360</v>
      </c>
      <c r="C4346" t="s">
        <v>6151</v>
      </c>
      <c r="D4346" s="15" t="s">
        <v>4869</v>
      </c>
      <c r="E4346" s="12" t="s">
        <v>98</v>
      </c>
      <c r="G4346" s="12" t="s">
        <v>1453</v>
      </c>
      <c r="H4346" s="12" t="s">
        <v>91</v>
      </c>
      <c r="I4346" s="12" t="s">
        <v>363</v>
      </c>
      <c r="J4346" s="12" t="s">
        <v>5454</v>
      </c>
      <c r="K4346" s="12" t="s">
        <v>5454</v>
      </c>
      <c r="N4346" s="16" t="s">
        <v>206</v>
      </c>
      <c r="O4346" s="16" t="s">
        <v>5159</v>
      </c>
      <c r="P4346" s="12" t="s">
        <v>482</v>
      </c>
      <c r="Q4346" s="16">
        <v>2023</v>
      </c>
      <c r="R4346" s="16">
        <v>1.29</v>
      </c>
      <c r="T4346" s="16">
        <v>0</v>
      </c>
      <c r="U4346" s="16" t="s">
        <v>5160</v>
      </c>
      <c r="V4346" s="12" t="s">
        <v>204</v>
      </c>
      <c r="W4346" s="12" t="s">
        <v>204</v>
      </c>
      <c r="X4346" s="16">
        <v>1</v>
      </c>
      <c r="Z4346" s="16">
        <v>1.29</v>
      </c>
      <c r="AA4346" s="16">
        <v>154.80000000000001</v>
      </c>
      <c r="AB4346" s="16" t="s">
        <v>2114</v>
      </c>
      <c r="AC4346" s="16" t="s">
        <v>5145</v>
      </c>
      <c r="AD4346" s="16">
        <v>54180.000000000007</v>
      </c>
      <c r="AE4346" s="16">
        <v>451.5</v>
      </c>
      <c r="AF4346" s="16">
        <v>169312.5</v>
      </c>
      <c r="AG4346" s="16">
        <v>129</v>
      </c>
      <c r="AH4346" s="12">
        <v>42054</v>
      </c>
      <c r="AI4346" s="16">
        <f t="shared" si="967"/>
        <v>7.74</v>
      </c>
      <c r="AJ4346" s="16">
        <f t="shared" si="968"/>
        <v>4450.5</v>
      </c>
      <c r="AK4346" s="16">
        <f t="shared" si="969"/>
        <v>645</v>
      </c>
      <c r="AL4346" s="16">
        <f t="shared" si="970"/>
        <v>6450</v>
      </c>
      <c r="AM4346" s="16">
        <v>61200.000000000007</v>
      </c>
      <c r="AN4346" s="16">
        <f t="shared" si="971"/>
        <v>295593</v>
      </c>
      <c r="AP4346" s="16">
        <v>1.29</v>
      </c>
      <c r="AQ4346" s="16" t="s">
        <v>204</v>
      </c>
      <c r="AR4346" s="16" t="s">
        <v>5146</v>
      </c>
      <c r="AS4346" s="16" t="s">
        <v>5147</v>
      </c>
      <c r="AT4346" s="16" t="s">
        <v>5148</v>
      </c>
      <c r="BC4346" s="16">
        <v>1.29</v>
      </c>
      <c r="BD4346" s="16">
        <f t="shared" si="972"/>
        <v>4.5150000000000006</v>
      </c>
      <c r="BE4346" s="16">
        <f t="shared" si="973"/>
        <v>1847.45625</v>
      </c>
      <c r="BG4346" s="16">
        <f t="shared" si="974"/>
        <v>1548</v>
      </c>
      <c r="BH4346" s="16">
        <f t="shared" si="975"/>
        <v>825.6</v>
      </c>
      <c r="BI4346" s="16">
        <f t="shared" si="976"/>
        <v>10.32</v>
      </c>
    </row>
    <row r="4347" spans="1:61" x14ac:dyDescent="0.35">
      <c r="A4347">
        <v>4346</v>
      </c>
      <c r="B4347" t="s">
        <v>360</v>
      </c>
      <c r="C4347" t="s">
        <v>6152</v>
      </c>
      <c r="D4347" s="15" t="s">
        <v>4870</v>
      </c>
      <c r="E4347" s="12" t="s">
        <v>98</v>
      </c>
      <c r="G4347" s="12" t="s">
        <v>1453</v>
      </c>
      <c r="H4347" s="12" t="s">
        <v>91</v>
      </c>
      <c r="I4347" s="12" t="s">
        <v>363</v>
      </c>
      <c r="J4347" s="12" t="s">
        <v>5454</v>
      </c>
      <c r="K4347" s="12" t="s">
        <v>5454</v>
      </c>
      <c r="N4347" s="16" t="s">
        <v>206</v>
      </c>
      <c r="O4347" s="16" t="s">
        <v>5159</v>
      </c>
      <c r="P4347" s="12" t="s">
        <v>482</v>
      </c>
      <c r="Q4347" s="16">
        <v>2023</v>
      </c>
      <c r="R4347" s="16">
        <v>2.06</v>
      </c>
      <c r="T4347" s="16">
        <v>0</v>
      </c>
      <c r="U4347" s="16" t="s">
        <v>5160</v>
      </c>
      <c r="V4347" s="12" t="s">
        <v>204</v>
      </c>
      <c r="W4347" s="12" t="s">
        <v>204</v>
      </c>
      <c r="X4347" s="16">
        <v>1</v>
      </c>
      <c r="Z4347" s="16">
        <v>2.06</v>
      </c>
      <c r="AA4347" s="16">
        <v>247.20000000000002</v>
      </c>
      <c r="AB4347" s="16" t="s">
        <v>2114</v>
      </c>
      <c r="AC4347" s="16" t="s">
        <v>5145</v>
      </c>
      <c r="AD4347" s="16">
        <v>86520</v>
      </c>
      <c r="AE4347" s="16">
        <v>721</v>
      </c>
      <c r="AF4347" s="16">
        <v>270375</v>
      </c>
      <c r="AG4347" s="16">
        <v>206</v>
      </c>
      <c r="AH4347" s="12">
        <v>67156</v>
      </c>
      <c r="AI4347" s="16">
        <f t="shared" si="967"/>
        <v>12.36</v>
      </c>
      <c r="AJ4347" s="16">
        <f t="shared" si="968"/>
        <v>7107</v>
      </c>
      <c r="AK4347" s="16">
        <f t="shared" si="969"/>
        <v>1030</v>
      </c>
      <c r="AL4347" s="16">
        <f t="shared" si="970"/>
        <v>10300</v>
      </c>
      <c r="AM4347" s="16">
        <v>61200.000000000007</v>
      </c>
      <c r="AN4347" s="16">
        <f t="shared" si="971"/>
        <v>435502</v>
      </c>
      <c r="AP4347" s="16">
        <v>2.06</v>
      </c>
      <c r="AQ4347" s="16" t="s">
        <v>204</v>
      </c>
      <c r="AR4347" s="16" t="s">
        <v>5146</v>
      </c>
      <c r="AS4347" s="16" t="s">
        <v>5147</v>
      </c>
      <c r="AT4347" s="16" t="s">
        <v>5148</v>
      </c>
      <c r="BC4347" s="16">
        <v>2.06</v>
      </c>
      <c r="BD4347" s="16">
        <f t="shared" si="972"/>
        <v>7.21</v>
      </c>
      <c r="BE4347" s="16">
        <f t="shared" si="973"/>
        <v>2721.8874999999998</v>
      </c>
      <c r="BG4347" s="16">
        <f t="shared" si="974"/>
        <v>2472</v>
      </c>
      <c r="BH4347" s="16">
        <f t="shared" si="975"/>
        <v>1318.4</v>
      </c>
      <c r="BI4347" s="16">
        <f t="shared" si="976"/>
        <v>16.48</v>
      </c>
    </row>
    <row r="4348" spans="1:61" x14ac:dyDescent="0.35">
      <c r="A4348">
        <v>4347</v>
      </c>
      <c r="B4348" t="s">
        <v>360</v>
      </c>
      <c r="C4348" t="s">
        <v>6153</v>
      </c>
      <c r="D4348" s="15" t="s">
        <v>4871</v>
      </c>
      <c r="E4348" s="12" t="s">
        <v>98</v>
      </c>
      <c r="G4348" s="12" t="s">
        <v>1453</v>
      </c>
      <c r="H4348" s="12" t="s">
        <v>91</v>
      </c>
      <c r="I4348" s="12" t="s">
        <v>363</v>
      </c>
      <c r="J4348" s="12" t="s">
        <v>5454</v>
      </c>
      <c r="K4348" s="12" t="s">
        <v>5454</v>
      </c>
      <c r="N4348" s="16" t="s">
        <v>206</v>
      </c>
      <c r="O4348" s="16" t="s">
        <v>5159</v>
      </c>
      <c r="P4348" s="12" t="s">
        <v>482</v>
      </c>
      <c r="Q4348" s="16">
        <v>2023</v>
      </c>
      <c r="R4348" s="16">
        <v>1.39</v>
      </c>
      <c r="T4348" s="16">
        <v>0</v>
      </c>
      <c r="U4348" s="16" t="s">
        <v>5160</v>
      </c>
      <c r="V4348" s="12" t="s">
        <v>204</v>
      </c>
      <c r="W4348" s="12" t="s">
        <v>204</v>
      </c>
      <c r="X4348" s="16">
        <v>1</v>
      </c>
      <c r="Z4348" s="16">
        <v>1.39</v>
      </c>
      <c r="AA4348" s="16">
        <v>166.79999999999998</v>
      </c>
      <c r="AB4348" s="16" t="s">
        <v>2114</v>
      </c>
      <c r="AC4348" s="16" t="s">
        <v>5145</v>
      </c>
      <c r="AD4348" s="16">
        <v>58379.999999999993</v>
      </c>
      <c r="AE4348" s="16">
        <v>486.49999999999994</v>
      </c>
      <c r="AF4348" s="16">
        <v>182437.49999999997</v>
      </c>
      <c r="AG4348" s="16">
        <v>139</v>
      </c>
      <c r="AH4348" s="12">
        <v>45314</v>
      </c>
      <c r="AI4348" s="16">
        <f t="shared" si="967"/>
        <v>8.34</v>
      </c>
      <c r="AJ4348" s="16">
        <f t="shared" si="968"/>
        <v>4795.5</v>
      </c>
      <c r="AK4348" s="16">
        <f t="shared" si="969"/>
        <v>695</v>
      </c>
      <c r="AL4348" s="16">
        <f t="shared" si="970"/>
        <v>6949.9999999999991</v>
      </c>
      <c r="AM4348" s="16">
        <v>61200.000000000007</v>
      </c>
      <c r="AN4348" s="16">
        <f t="shared" si="971"/>
        <v>313762.99999999994</v>
      </c>
      <c r="AP4348" s="16">
        <v>1.39</v>
      </c>
      <c r="AQ4348" s="16" t="s">
        <v>204</v>
      </c>
      <c r="AR4348" s="16" t="s">
        <v>5146</v>
      </c>
      <c r="AS4348" s="16" t="s">
        <v>5147</v>
      </c>
      <c r="AT4348" s="16" t="s">
        <v>5148</v>
      </c>
      <c r="BC4348" s="16">
        <v>1.39</v>
      </c>
      <c r="BD4348" s="16">
        <f t="shared" si="972"/>
        <v>4.8649999999999993</v>
      </c>
      <c r="BE4348" s="16">
        <f t="shared" si="973"/>
        <v>1961.0187499999997</v>
      </c>
      <c r="BG4348" s="16">
        <f t="shared" si="974"/>
        <v>1667.9999999999998</v>
      </c>
      <c r="BH4348" s="16">
        <f t="shared" si="975"/>
        <v>889.59999999999991</v>
      </c>
      <c r="BI4348" s="16">
        <f t="shared" si="976"/>
        <v>11.12</v>
      </c>
    </row>
    <row r="4349" spans="1:61" x14ac:dyDescent="0.35">
      <c r="A4349">
        <v>4348</v>
      </c>
      <c r="B4349" t="s">
        <v>360</v>
      </c>
      <c r="C4349" t="s">
        <v>6154</v>
      </c>
      <c r="D4349" s="15" t="s">
        <v>4872</v>
      </c>
      <c r="E4349" s="12" t="s">
        <v>98</v>
      </c>
      <c r="G4349" s="12" t="s">
        <v>1453</v>
      </c>
      <c r="H4349" s="12" t="s">
        <v>91</v>
      </c>
      <c r="I4349" s="12" t="s">
        <v>363</v>
      </c>
      <c r="J4349" s="12" t="s">
        <v>5454</v>
      </c>
      <c r="K4349" s="12" t="s">
        <v>5454</v>
      </c>
      <c r="N4349" s="16" t="s">
        <v>206</v>
      </c>
      <c r="O4349" s="16" t="s">
        <v>5159</v>
      </c>
      <c r="P4349" s="12" t="s">
        <v>482</v>
      </c>
      <c r="Q4349" s="16">
        <v>2023</v>
      </c>
      <c r="R4349" s="16">
        <v>2.86</v>
      </c>
      <c r="T4349" s="16">
        <v>0</v>
      </c>
      <c r="U4349" s="16" t="s">
        <v>5160</v>
      </c>
      <c r="V4349" s="12" t="s">
        <v>204</v>
      </c>
      <c r="W4349" s="12" t="s">
        <v>204</v>
      </c>
      <c r="X4349" s="16">
        <v>1</v>
      </c>
      <c r="Z4349" s="16">
        <v>2.86</v>
      </c>
      <c r="AA4349" s="16">
        <v>343.2</v>
      </c>
      <c r="AB4349" s="16" t="s">
        <v>2114</v>
      </c>
      <c r="AC4349" s="16" t="s">
        <v>5145</v>
      </c>
      <c r="AD4349" s="16">
        <v>120120</v>
      </c>
      <c r="AE4349" s="16">
        <v>1001</v>
      </c>
      <c r="AF4349" s="16">
        <v>375375</v>
      </c>
      <c r="AG4349" s="16">
        <v>286</v>
      </c>
      <c r="AH4349" s="12">
        <v>93236</v>
      </c>
      <c r="AI4349" s="16">
        <f t="shared" si="967"/>
        <v>17.16</v>
      </c>
      <c r="AJ4349" s="16">
        <f t="shared" si="968"/>
        <v>9867</v>
      </c>
      <c r="AK4349" s="16">
        <f t="shared" si="969"/>
        <v>1430</v>
      </c>
      <c r="AL4349" s="16">
        <f t="shared" si="970"/>
        <v>14300</v>
      </c>
      <c r="AM4349" s="16">
        <v>61200.000000000007</v>
      </c>
      <c r="AN4349" s="16">
        <f t="shared" si="971"/>
        <v>580862</v>
      </c>
      <c r="AP4349" s="16">
        <v>2.86</v>
      </c>
      <c r="AQ4349" s="16" t="s">
        <v>204</v>
      </c>
      <c r="AR4349" s="16" t="s">
        <v>5146</v>
      </c>
      <c r="AS4349" s="16" t="s">
        <v>5147</v>
      </c>
      <c r="AT4349" s="16" t="s">
        <v>5148</v>
      </c>
      <c r="BC4349" s="16">
        <v>2.86</v>
      </c>
      <c r="BD4349" s="16">
        <f t="shared" si="972"/>
        <v>10.01</v>
      </c>
      <c r="BE4349" s="16">
        <f t="shared" si="973"/>
        <v>3630.3874999999998</v>
      </c>
      <c r="BG4349" s="16">
        <f t="shared" si="974"/>
        <v>3432</v>
      </c>
      <c r="BH4349" s="16">
        <f t="shared" si="975"/>
        <v>1830.3999999999999</v>
      </c>
      <c r="BI4349" s="16">
        <f t="shared" si="976"/>
        <v>22.88</v>
      </c>
    </row>
    <row r="4350" spans="1:61" x14ac:dyDescent="0.35">
      <c r="A4350">
        <v>4349</v>
      </c>
      <c r="B4350" t="s">
        <v>360</v>
      </c>
      <c r="C4350" t="s">
        <v>6155</v>
      </c>
      <c r="D4350" s="15" t="s">
        <v>4873</v>
      </c>
      <c r="E4350" s="12" t="s">
        <v>98</v>
      </c>
      <c r="G4350" s="12" t="s">
        <v>1453</v>
      </c>
      <c r="H4350" s="12" t="s">
        <v>91</v>
      </c>
      <c r="I4350" s="12" t="s">
        <v>363</v>
      </c>
      <c r="J4350" s="12" t="s">
        <v>5454</v>
      </c>
      <c r="K4350" s="12" t="s">
        <v>5454</v>
      </c>
      <c r="N4350" s="16" t="s">
        <v>206</v>
      </c>
      <c r="O4350" s="16" t="s">
        <v>5159</v>
      </c>
      <c r="P4350" s="12" t="s">
        <v>482</v>
      </c>
      <c r="Q4350" s="16">
        <v>2023</v>
      </c>
      <c r="R4350" s="16">
        <v>1.1000000000000001</v>
      </c>
      <c r="T4350" s="16">
        <v>0</v>
      </c>
      <c r="U4350" s="16" t="s">
        <v>5160</v>
      </c>
      <c r="V4350" s="12" t="s">
        <v>204</v>
      </c>
      <c r="W4350" s="12" t="s">
        <v>204</v>
      </c>
      <c r="X4350" s="16">
        <v>1</v>
      </c>
      <c r="Z4350" s="16">
        <v>1.1000000000000001</v>
      </c>
      <c r="AA4350" s="16">
        <v>132</v>
      </c>
      <c r="AB4350" s="16" t="s">
        <v>2114</v>
      </c>
      <c r="AC4350" s="16" t="s">
        <v>5145</v>
      </c>
      <c r="AD4350" s="16">
        <v>46200</v>
      </c>
      <c r="AE4350" s="16">
        <v>385.00000000000006</v>
      </c>
      <c r="AF4350" s="16">
        <v>144375.00000000003</v>
      </c>
      <c r="AG4350" s="16">
        <v>110.00000000000001</v>
      </c>
      <c r="AH4350" s="12">
        <v>35860.000000000007</v>
      </c>
      <c r="AI4350" s="16">
        <f t="shared" si="967"/>
        <v>6.6000000000000005</v>
      </c>
      <c r="AJ4350" s="16">
        <f t="shared" si="968"/>
        <v>3795.0000000000005</v>
      </c>
      <c r="AK4350" s="16">
        <f t="shared" si="969"/>
        <v>550</v>
      </c>
      <c r="AL4350" s="16">
        <f t="shared" si="970"/>
        <v>5500</v>
      </c>
      <c r="AM4350" s="16">
        <v>61200.000000000007</v>
      </c>
      <c r="AN4350" s="16">
        <f t="shared" si="971"/>
        <v>261070.00000000003</v>
      </c>
      <c r="AP4350" s="16">
        <v>1.1000000000000001</v>
      </c>
      <c r="AQ4350" s="16" t="s">
        <v>204</v>
      </c>
      <c r="AR4350" s="16" t="s">
        <v>5146</v>
      </c>
      <c r="AS4350" s="16" t="s">
        <v>5147</v>
      </c>
      <c r="AT4350" s="16" t="s">
        <v>5148</v>
      </c>
      <c r="BC4350" s="16">
        <v>1.1000000000000001</v>
      </c>
      <c r="BD4350" s="16">
        <f t="shared" si="972"/>
        <v>3.8500000000000005</v>
      </c>
      <c r="BE4350" s="16">
        <f t="shared" si="973"/>
        <v>1631.6875000000002</v>
      </c>
      <c r="BG4350" s="16">
        <f t="shared" si="974"/>
        <v>1320</v>
      </c>
      <c r="BH4350" s="16">
        <f t="shared" si="975"/>
        <v>704</v>
      </c>
      <c r="BI4350" s="16">
        <f t="shared" si="976"/>
        <v>8.8000000000000007</v>
      </c>
    </row>
    <row r="4351" spans="1:61" x14ac:dyDescent="0.35">
      <c r="A4351">
        <v>4350</v>
      </c>
      <c r="B4351" t="s">
        <v>360</v>
      </c>
      <c r="C4351" t="s">
        <v>6156</v>
      </c>
      <c r="D4351" s="15" t="s">
        <v>4874</v>
      </c>
      <c r="E4351" s="12" t="s">
        <v>98</v>
      </c>
      <c r="G4351" s="12" t="s">
        <v>1453</v>
      </c>
      <c r="H4351" s="12" t="s">
        <v>91</v>
      </c>
      <c r="I4351" s="12" t="s">
        <v>363</v>
      </c>
      <c r="J4351" s="12" t="s">
        <v>5454</v>
      </c>
      <c r="K4351" s="12" t="s">
        <v>5454</v>
      </c>
      <c r="N4351" s="16" t="s">
        <v>206</v>
      </c>
      <c r="O4351" s="16" t="s">
        <v>5159</v>
      </c>
      <c r="P4351" s="12" t="s">
        <v>482</v>
      </c>
      <c r="Q4351" s="16">
        <v>2023</v>
      </c>
      <c r="R4351" s="16">
        <v>2.97</v>
      </c>
      <c r="T4351" s="16">
        <v>0</v>
      </c>
      <c r="U4351" s="16" t="s">
        <v>5160</v>
      </c>
      <c r="V4351" s="12" t="s">
        <v>204</v>
      </c>
      <c r="W4351" s="12" t="s">
        <v>204</v>
      </c>
      <c r="X4351" s="16">
        <v>1</v>
      </c>
      <c r="Z4351" s="16">
        <v>2.97</v>
      </c>
      <c r="AA4351" s="16">
        <v>356.40000000000003</v>
      </c>
      <c r="AB4351" s="16" t="s">
        <v>2114</v>
      </c>
      <c r="AC4351" s="16" t="s">
        <v>5145</v>
      </c>
      <c r="AD4351" s="16">
        <v>124740.00000000001</v>
      </c>
      <c r="AE4351" s="16">
        <v>1039.5</v>
      </c>
      <c r="AF4351" s="16">
        <v>389812.5</v>
      </c>
      <c r="AG4351" s="16">
        <v>297</v>
      </c>
      <c r="AH4351" s="12">
        <v>96822</v>
      </c>
      <c r="AI4351" s="16">
        <f t="shared" si="967"/>
        <v>17.82</v>
      </c>
      <c r="AJ4351" s="16">
        <f t="shared" si="968"/>
        <v>10246.5</v>
      </c>
      <c r="AK4351" s="16">
        <f t="shared" si="969"/>
        <v>1485</v>
      </c>
      <c r="AL4351" s="16">
        <f t="shared" si="970"/>
        <v>14850.000000000002</v>
      </c>
      <c r="AM4351" s="16">
        <v>61200.000000000007</v>
      </c>
      <c r="AN4351" s="16">
        <f t="shared" si="971"/>
        <v>600849</v>
      </c>
      <c r="AP4351" s="16">
        <v>2.97</v>
      </c>
      <c r="AQ4351" s="16" t="s">
        <v>204</v>
      </c>
      <c r="AR4351" s="16" t="s">
        <v>5146</v>
      </c>
      <c r="AS4351" s="16" t="s">
        <v>5147</v>
      </c>
      <c r="AT4351" s="16" t="s">
        <v>5148</v>
      </c>
      <c r="BC4351" s="16">
        <v>2.97</v>
      </c>
      <c r="BD4351" s="16">
        <f t="shared" si="972"/>
        <v>10.395000000000001</v>
      </c>
      <c r="BE4351" s="16">
        <f t="shared" si="973"/>
        <v>3755.3062500000001</v>
      </c>
      <c r="BG4351" s="16">
        <f t="shared" si="974"/>
        <v>3564.0000000000005</v>
      </c>
      <c r="BH4351" s="16">
        <f t="shared" si="975"/>
        <v>1900.8000000000002</v>
      </c>
      <c r="BI4351" s="16">
        <f t="shared" si="976"/>
        <v>23.76</v>
      </c>
    </row>
    <row r="4352" spans="1:61" x14ac:dyDescent="0.35">
      <c r="A4352">
        <v>4351</v>
      </c>
      <c r="B4352" t="s">
        <v>360</v>
      </c>
      <c r="C4352" t="s">
        <v>6157</v>
      </c>
      <c r="D4352" s="15" t="s">
        <v>4875</v>
      </c>
      <c r="E4352" s="12" t="s">
        <v>93</v>
      </c>
      <c r="G4352" s="12" t="s">
        <v>1453</v>
      </c>
      <c r="H4352" s="12" t="s">
        <v>91</v>
      </c>
      <c r="I4352" s="12" t="s">
        <v>363</v>
      </c>
      <c r="J4352" s="12" t="s">
        <v>5454</v>
      </c>
      <c r="K4352" s="12" t="s">
        <v>5454</v>
      </c>
      <c r="N4352" s="16" t="s">
        <v>206</v>
      </c>
      <c r="O4352" s="16" t="s">
        <v>5159</v>
      </c>
      <c r="P4352" s="12" t="s">
        <v>482</v>
      </c>
      <c r="Q4352" s="16">
        <v>2023</v>
      </c>
      <c r="R4352" s="16">
        <v>1.36</v>
      </c>
      <c r="T4352" s="16">
        <v>0</v>
      </c>
      <c r="U4352" s="16" t="s">
        <v>5160</v>
      </c>
      <c r="V4352" s="12" t="s">
        <v>204</v>
      </c>
      <c r="W4352" s="12" t="s">
        <v>204</v>
      </c>
      <c r="X4352" s="16">
        <v>1</v>
      </c>
      <c r="Z4352" s="16">
        <v>1.36</v>
      </c>
      <c r="AA4352" s="16">
        <v>163.20000000000002</v>
      </c>
      <c r="AB4352" s="16" t="s">
        <v>2114</v>
      </c>
      <c r="AC4352" s="16" t="s">
        <v>5145</v>
      </c>
      <c r="AD4352" s="16">
        <v>57120.000000000007</v>
      </c>
      <c r="AE4352" s="16">
        <v>476.00000000000006</v>
      </c>
      <c r="AF4352" s="16">
        <v>178500.00000000003</v>
      </c>
      <c r="AG4352" s="16">
        <v>136</v>
      </c>
      <c r="AH4352" s="12">
        <v>44336</v>
      </c>
      <c r="AI4352" s="16">
        <f t="shared" si="967"/>
        <v>8.16</v>
      </c>
      <c r="AJ4352" s="16">
        <f t="shared" si="968"/>
        <v>4692</v>
      </c>
      <c r="AK4352" s="16">
        <f t="shared" si="969"/>
        <v>680</v>
      </c>
      <c r="AL4352" s="16">
        <f t="shared" si="970"/>
        <v>6800.0000000000009</v>
      </c>
      <c r="AM4352" s="16">
        <v>61200.000000000007</v>
      </c>
      <c r="AN4352" s="16">
        <f t="shared" si="971"/>
        <v>308312.00000000006</v>
      </c>
      <c r="AP4352" s="16">
        <v>1.36</v>
      </c>
      <c r="AQ4352" s="16" t="s">
        <v>204</v>
      </c>
      <c r="AR4352" s="16" t="s">
        <v>5146</v>
      </c>
      <c r="AS4352" s="16" t="s">
        <v>5147</v>
      </c>
      <c r="AT4352" s="16" t="s">
        <v>5148</v>
      </c>
      <c r="BC4352" s="16">
        <v>1.36</v>
      </c>
      <c r="BD4352" s="16">
        <f t="shared" si="972"/>
        <v>4.7600000000000007</v>
      </c>
      <c r="BE4352" s="16">
        <f t="shared" si="973"/>
        <v>1926.9500000000003</v>
      </c>
      <c r="BG4352" s="16">
        <f t="shared" si="974"/>
        <v>1632.0000000000002</v>
      </c>
      <c r="BH4352" s="16">
        <f t="shared" si="975"/>
        <v>870.40000000000009</v>
      </c>
      <c r="BI4352" s="16">
        <f t="shared" si="976"/>
        <v>10.88</v>
      </c>
    </row>
    <row r="4353" spans="1:61" x14ac:dyDescent="0.35">
      <c r="A4353">
        <v>4352</v>
      </c>
      <c r="B4353" t="s">
        <v>360</v>
      </c>
      <c r="C4353" t="s">
        <v>6158</v>
      </c>
      <c r="D4353" s="15" t="s">
        <v>4876</v>
      </c>
      <c r="E4353" s="12" t="s">
        <v>98</v>
      </c>
      <c r="G4353" s="12" t="s">
        <v>1453</v>
      </c>
      <c r="H4353" s="12" t="s">
        <v>91</v>
      </c>
      <c r="I4353" s="12" t="s">
        <v>363</v>
      </c>
      <c r="J4353" s="12" t="s">
        <v>5454</v>
      </c>
      <c r="K4353" s="12" t="s">
        <v>5454</v>
      </c>
      <c r="N4353" s="16" t="s">
        <v>206</v>
      </c>
      <c r="O4353" s="16" t="s">
        <v>5159</v>
      </c>
      <c r="P4353" s="12" t="s">
        <v>482</v>
      </c>
      <c r="Q4353" s="16">
        <v>2023</v>
      </c>
      <c r="R4353" s="16">
        <v>2.27</v>
      </c>
      <c r="T4353" s="16">
        <v>0</v>
      </c>
      <c r="U4353" s="16" t="s">
        <v>5160</v>
      </c>
      <c r="V4353" s="12" t="s">
        <v>204</v>
      </c>
      <c r="W4353" s="12" t="s">
        <v>204</v>
      </c>
      <c r="X4353" s="16">
        <v>1</v>
      </c>
      <c r="Z4353" s="16">
        <v>2.27</v>
      </c>
      <c r="AA4353" s="16">
        <v>272.39999999999998</v>
      </c>
      <c r="AB4353" s="16" t="s">
        <v>2114</v>
      </c>
      <c r="AC4353" s="16" t="s">
        <v>5145</v>
      </c>
      <c r="AD4353" s="16">
        <v>95339.999999999985</v>
      </c>
      <c r="AE4353" s="16">
        <v>794.5</v>
      </c>
      <c r="AF4353" s="16">
        <v>297937.5</v>
      </c>
      <c r="AG4353" s="16">
        <v>227</v>
      </c>
      <c r="AH4353" s="12">
        <v>74002</v>
      </c>
      <c r="AI4353" s="16">
        <f t="shared" si="967"/>
        <v>13.620000000000001</v>
      </c>
      <c r="AJ4353" s="16">
        <f t="shared" si="968"/>
        <v>7831.5</v>
      </c>
      <c r="AK4353" s="16">
        <f t="shared" si="969"/>
        <v>1135</v>
      </c>
      <c r="AL4353" s="16">
        <f t="shared" si="970"/>
        <v>11350</v>
      </c>
      <c r="AM4353" s="16">
        <v>61200.000000000007</v>
      </c>
      <c r="AN4353" s="16">
        <f t="shared" si="971"/>
        <v>473659</v>
      </c>
      <c r="AP4353" s="16">
        <v>2.27</v>
      </c>
      <c r="AQ4353" s="16" t="s">
        <v>204</v>
      </c>
      <c r="AR4353" s="16" t="s">
        <v>5146</v>
      </c>
      <c r="AS4353" s="16" t="s">
        <v>5147</v>
      </c>
      <c r="AT4353" s="16" t="s">
        <v>5148</v>
      </c>
      <c r="BC4353" s="16">
        <v>2.27</v>
      </c>
      <c r="BD4353" s="16">
        <f t="shared" si="972"/>
        <v>7.9450000000000003</v>
      </c>
      <c r="BE4353" s="16">
        <f t="shared" si="973"/>
        <v>2960.3687500000001</v>
      </c>
      <c r="BG4353" s="16">
        <f t="shared" si="974"/>
        <v>2724</v>
      </c>
      <c r="BH4353" s="16">
        <f t="shared" si="975"/>
        <v>1452.8</v>
      </c>
      <c r="BI4353" s="16">
        <f t="shared" si="976"/>
        <v>18.16</v>
      </c>
    </row>
    <row r="4354" spans="1:61" x14ac:dyDescent="0.35">
      <c r="A4354">
        <v>4353</v>
      </c>
      <c r="B4354" t="s">
        <v>360</v>
      </c>
      <c r="C4354" t="s">
        <v>6159</v>
      </c>
      <c r="D4354" s="15" t="s">
        <v>4877</v>
      </c>
      <c r="E4354" s="12" t="s">
        <v>98</v>
      </c>
      <c r="G4354" s="12" t="s">
        <v>1453</v>
      </c>
      <c r="H4354" s="12" t="s">
        <v>91</v>
      </c>
      <c r="I4354" s="12" t="s">
        <v>363</v>
      </c>
      <c r="J4354" s="12" t="s">
        <v>5454</v>
      </c>
      <c r="K4354" s="12" t="s">
        <v>5454</v>
      </c>
      <c r="N4354" s="16" t="s">
        <v>206</v>
      </c>
      <c r="O4354" s="16" t="s">
        <v>5159</v>
      </c>
      <c r="P4354" s="12" t="s">
        <v>482</v>
      </c>
      <c r="Q4354" s="16">
        <v>2023</v>
      </c>
      <c r="R4354" s="16">
        <v>0.5</v>
      </c>
      <c r="T4354" s="16">
        <v>0</v>
      </c>
      <c r="U4354" s="16" t="s">
        <v>5160</v>
      </c>
      <c r="V4354" s="12" t="s">
        <v>204</v>
      </c>
      <c r="W4354" s="12" t="s">
        <v>204</v>
      </c>
      <c r="X4354" s="16">
        <v>1</v>
      </c>
      <c r="Z4354" s="16">
        <v>0.5</v>
      </c>
      <c r="AA4354" s="16">
        <v>60</v>
      </c>
      <c r="AB4354" s="16" t="s">
        <v>2114</v>
      </c>
      <c r="AC4354" s="16" t="s">
        <v>5145</v>
      </c>
      <c r="AD4354" s="16">
        <v>21000</v>
      </c>
      <c r="AE4354" s="16">
        <v>175</v>
      </c>
      <c r="AF4354" s="16">
        <v>65625</v>
      </c>
      <c r="AG4354" s="16">
        <v>50</v>
      </c>
      <c r="AH4354" s="12">
        <v>16300</v>
      </c>
      <c r="AI4354" s="16">
        <f t="shared" si="967"/>
        <v>3</v>
      </c>
      <c r="AJ4354" s="16">
        <f t="shared" si="968"/>
        <v>1725</v>
      </c>
      <c r="AK4354" s="16">
        <f t="shared" si="969"/>
        <v>250</v>
      </c>
      <c r="AL4354" s="16">
        <f t="shared" si="970"/>
        <v>2500</v>
      </c>
      <c r="AM4354" s="16">
        <v>61200.000000000007</v>
      </c>
      <c r="AN4354" s="16">
        <f t="shared" si="971"/>
        <v>152050</v>
      </c>
      <c r="AP4354" s="16">
        <v>0.5</v>
      </c>
      <c r="AQ4354" s="16" t="s">
        <v>204</v>
      </c>
      <c r="AR4354" s="16" t="s">
        <v>5146</v>
      </c>
      <c r="AS4354" s="16" t="s">
        <v>5147</v>
      </c>
      <c r="AT4354" s="16" t="s">
        <v>5148</v>
      </c>
      <c r="BC4354" s="16">
        <v>0.5</v>
      </c>
      <c r="BD4354" s="16">
        <f t="shared" si="972"/>
        <v>1.75</v>
      </c>
      <c r="BE4354" s="16">
        <f t="shared" si="973"/>
        <v>950.3125</v>
      </c>
      <c r="BG4354" s="16">
        <f t="shared" si="974"/>
        <v>600</v>
      </c>
      <c r="BH4354" s="16">
        <f t="shared" si="975"/>
        <v>320</v>
      </c>
      <c r="BI4354" s="16">
        <f t="shared" si="976"/>
        <v>4</v>
      </c>
    </row>
    <row r="4355" spans="1:61" x14ac:dyDescent="0.35">
      <c r="A4355">
        <v>4354</v>
      </c>
      <c r="B4355" t="s">
        <v>360</v>
      </c>
      <c r="C4355" t="s">
        <v>6160</v>
      </c>
      <c r="D4355" s="15" t="s">
        <v>4878</v>
      </c>
      <c r="E4355" s="12" t="s">
        <v>98</v>
      </c>
      <c r="G4355" s="12" t="s">
        <v>1453</v>
      </c>
      <c r="H4355" s="12" t="s">
        <v>91</v>
      </c>
      <c r="I4355" s="12" t="s">
        <v>363</v>
      </c>
      <c r="J4355" s="12" t="s">
        <v>5454</v>
      </c>
      <c r="K4355" s="12" t="s">
        <v>5454</v>
      </c>
      <c r="N4355" s="16" t="s">
        <v>206</v>
      </c>
      <c r="O4355" s="16" t="s">
        <v>5159</v>
      </c>
      <c r="P4355" s="12" t="s">
        <v>482</v>
      </c>
      <c r="Q4355" s="16">
        <v>2023</v>
      </c>
      <c r="R4355" s="16">
        <v>0.43</v>
      </c>
      <c r="T4355" s="16">
        <v>0</v>
      </c>
      <c r="U4355" s="16" t="s">
        <v>5160</v>
      </c>
      <c r="V4355" s="12" t="s">
        <v>204</v>
      </c>
      <c r="W4355" s="12" t="s">
        <v>204</v>
      </c>
      <c r="X4355" s="16">
        <v>1</v>
      </c>
      <c r="Z4355" s="16">
        <v>0.43</v>
      </c>
      <c r="AA4355" s="16">
        <v>51.6</v>
      </c>
      <c r="AB4355" s="16" t="s">
        <v>2114</v>
      </c>
      <c r="AC4355" s="16" t="s">
        <v>5145</v>
      </c>
      <c r="AD4355" s="16">
        <v>18060</v>
      </c>
      <c r="AE4355" s="16">
        <v>150.5</v>
      </c>
      <c r="AF4355" s="16">
        <v>56437.5</v>
      </c>
      <c r="AG4355" s="16">
        <v>43</v>
      </c>
      <c r="AH4355" s="12">
        <v>14018</v>
      </c>
      <c r="AI4355" s="16">
        <f t="shared" si="967"/>
        <v>2.58</v>
      </c>
      <c r="AJ4355" s="16">
        <f t="shared" si="968"/>
        <v>1483.5</v>
      </c>
      <c r="AK4355" s="16">
        <f t="shared" si="969"/>
        <v>215</v>
      </c>
      <c r="AL4355" s="16">
        <f t="shared" si="970"/>
        <v>2150</v>
      </c>
      <c r="AM4355" s="16">
        <v>61200.000000000007</v>
      </c>
      <c r="AN4355" s="16">
        <f t="shared" si="971"/>
        <v>139331</v>
      </c>
      <c r="AP4355" s="16">
        <v>0.43</v>
      </c>
      <c r="AQ4355" s="16" t="s">
        <v>204</v>
      </c>
      <c r="AR4355" s="16" t="s">
        <v>5146</v>
      </c>
      <c r="AS4355" s="16" t="s">
        <v>5147</v>
      </c>
      <c r="AT4355" s="16" t="s">
        <v>5148</v>
      </c>
      <c r="BC4355" s="16">
        <v>0.43</v>
      </c>
      <c r="BD4355" s="16">
        <f t="shared" si="972"/>
        <v>1.5049999999999999</v>
      </c>
      <c r="BE4355" s="16">
        <f t="shared" si="973"/>
        <v>870.81875000000002</v>
      </c>
      <c r="BG4355" s="16">
        <f t="shared" si="974"/>
        <v>516</v>
      </c>
      <c r="BH4355" s="16">
        <f t="shared" si="975"/>
        <v>275.2</v>
      </c>
      <c r="BI4355" s="16">
        <f t="shared" si="976"/>
        <v>3.44</v>
      </c>
    </row>
    <row r="4356" spans="1:61" x14ac:dyDescent="0.35">
      <c r="A4356">
        <v>4355</v>
      </c>
      <c r="B4356" t="s">
        <v>360</v>
      </c>
      <c r="C4356" t="s">
        <v>6161</v>
      </c>
      <c r="D4356" s="15" t="s">
        <v>4879</v>
      </c>
      <c r="E4356" s="12" t="s">
        <v>98</v>
      </c>
      <c r="G4356" s="12" t="s">
        <v>1453</v>
      </c>
      <c r="H4356" s="12" t="s">
        <v>91</v>
      </c>
      <c r="I4356" s="12" t="s">
        <v>363</v>
      </c>
      <c r="J4356" s="12" t="s">
        <v>5454</v>
      </c>
      <c r="K4356" s="12" t="s">
        <v>5454</v>
      </c>
      <c r="N4356" s="16" t="s">
        <v>206</v>
      </c>
      <c r="O4356" s="16" t="s">
        <v>5159</v>
      </c>
      <c r="P4356" s="12" t="s">
        <v>482</v>
      </c>
      <c r="Q4356" s="16">
        <v>2023</v>
      </c>
      <c r="R4356" s="16">
        <v>0.5</v>
      </c>
      <c r="T4356" s="16">
        <v>0</v>
      </c>
      <c r="U4356" s="16" t="s">
        <v>5160</v>
      </c>
      <c r="V4356" s="12" t="s">
        <v>204</v>
      </c>
      <c r="W4356" s="12" t="s">
        <v>204</v>
      </c>
      <c r="X4356" s="16">
        <v>1</v>
      </c>
      <c r="Z4356" s="16">
        <v>0.5</v>
      </c>
      <c r="AA4356" s="16">
        <v>60</v>
      </c>
      <c r="AB4356" s="16" t="s">
        <v>2114</v>
      </c>
      <c r="AC4356" s="16" t="s">
        <v>5145</v>
      </c>
      <c r="AD4356" s="16">
        <v>21000</v>
      </c>
      <c r="AE4356" s="16">
        <v>175</v>
      </c>
      <c r="AF4356" s="16">
        <v>65625</v>
      </c>
      <c r="AG4356" s="16">
        <v>50</v>
      </c>
      <c r="AH4356" s="12">
        <v>16300</v>
      </c>
      <c r="AI4356" s="16">
        <f t="shared" si="967"/>
        <v>3</v>
      </c>
      <c r="AJ4356" s="16">
        <f t="shared" si="968"/>
        <v>1725</v>
      </c>
      <c r="AK4356" s="16">
        <f t="shared" si="969"/>
        <v>250</v>
      </c>
      <c r="AL4356" s="16">
        <f t="shared" si="970"/>
        <v>2500</v>
      </c>
      <c r="AM4356" s="16">
        <v>61200.000000000007</v>
      </c>
      <c r="AN4356" s="16">
        <f t="shared" si="971"/>
        <v>152050</v>
      </c>
      <c r="AP4356" s="16">
        <v>0.5</v>
      </c>
      <c r="AQ4356" s="16" t="s">
        <v>204</v>
      </c>
      <c r="AR4356" s="16" t="s">
        <v>5146</v>
      </c>
      <c r="AS4356" s="16" t="s">
        <v>5147</v>
      </c>
      <c r="AT4356" s="16" t="s">
        <v>5148</v>
      </c>
      <c r="BC4356" s="16">
        <v>0.5</v>
      </c>
      <c r="BD4356" s="16">
        <f t="shared" si="972"/>
        <v>1.75</v>
      </c>
      <c r="BE4356" s="16">
        <f t="shared" si="973"/>
        <v>950.3125</v>
      </c>
      <c r="BG4356" s="16">
        <f t="shared" si="974"/>
        <v>600</v>
      </c>
      <c r="BH4356" s="16">
        <f t="shared" si="975"/>
        <v>320</v>
      </c>
      <c r="BI4356" s="16">
        <f t="shared" si="976"/>
        <v>4</v>
      </c>
    </row>
    <row r="4357" spans="1:61" x14ac:dyDescent="0.35">
      <c r="A4357">
        <v>4356</v>
      </c>
      <c r="B4357" t="s">
        <v>360</v>
      </c>
      <c r="C4357" t="s">
        <v>6162</v>
      </c>
      <c r="D4357" s="15" t="s">
        <v>4880</v>
      </c>
      <c r="E4357" s="12" t="s">
        <v>98</v>
      </c>
      <c r="G4357" s="12" t="s">
        <v>1453</v>
      </c>
      <c r="H4357" s="12" t="s">
        <v>91</v>
      </c>
      <c r="I4357" s="12" t="s">
        <v>363</v>
      </c>
      <c r="J4357" s="12" t="s">
        <v>5454</v>
      </c>
      <c r="K4357" s="12" t="s">
        <v>5454</v>
      </c>
      <c r="N4357" s="16" t="s">
        <v>206</v>
      </c>
      <c r="O4357" s="16" t="s">
        <v>5159</v>
      </c>
      <c r="P4357" s="12" t="s">
        <v>482</v>
      </c>
      <c r="Q4357" s="16">
        <v>2023</v>
      </c>
      <c r="R4357" s="16">
        <v>0.5</v>
      </c>
      <c r="T4357" s="16">
        <v>0</v>
      </c>
      <c r="U4357" s="16" t="s">
        <v>5160</v>
      </c>
      <c r="V4357" s="12" t="s">
        <v>204</v>
      </c>
      <c r="W4357" s="12" t="s">
        <v>204</v>
      </c>
      <c r="X4357" s="16">
        <v>1</v>
      </c>
      <c r="Z4357" s="16">
        <v>0.5</v>
      </c>
      <c r="AA4357" s="16">
        <v>60</v>
      </c>
      <c r="AB4357" s="16" t="s">
        <v>2114</v>
      </c>
      <c r="AC4357" s="16" t="s">
        <v>5145</v>
      </c>
      <c r="AD4357" s="16">
        <v>21000</v>
      </c>
      <c r="AE4357" s="16">
        <v>175</v>
      </c>
      <c r="AF4357" s="16">
        <v>65625</v>
      </c>
      <c r="AG4357" s="16">
        <v>50</v>
      </c>
      <c r="AH4357" s="12">
        <v>16300</v>
      </c>
      <c r="AI4357" s="16">
        <f t="shared" si="967"/>
        <v>3</v>
      </c>
      <c r="AJ4357" s="16">
        <f t="shared" si="968"/>
        <v>1725</v>
      </c>
      <c r="AK4357" s="16">
        <f t="shared" si="969"/>
        <v>250</v>
      </c>
      <c r="AL4357" s="16">
        <f t="shared" si="970"/>
        <v>2500</v>
      </c>
      <c r="AM4357" s="16">
        <v>61200.000000000007</v>
      </c>
      <c r="AN4357" s="16">
        <f t="shared" si="971"/>
        <v>152050</v>
      </c>
      <c r="AP4357" s="16">
        <v>0.5</v>
      </c>
      <c r="AQ4357" s="16" t="s">
        <v>204</v>
      </c>
      <c r="AR4357" s="16" t="s">
        <v>5146</v>
      </c>
      <c r="AS4357" s="16" t="s">
        <v>5147</v>
      </c>
      <c r="AT4357" s="16" t="s">
        <v>5148</v>
      </c>
      <c r="BC4357" s="16">
        <v>0.5</v>
      </c>
      <c r="BD4357" s="16">
        <f t="shared" si="972"/>
        <v>1.75</v>
      </c>
      <c r="BE4357" s="16">
        <f t="shared" si="973"/>
        <v>950.3125</v>
      </c>
      <c r="BG4357" s="16">
        <f t="shared" si="974"/>
        <v>600</v>
      </c>
      <c r="BH4357" s="16">
        <f t="shared" si="975"/>
        <v>320</v>
      </c>
      <c r="BI4357" s="16">
        <f t="shared" si="976"/>
        <v>4</v>
      </c>
    </row>
    <row r="4358" spans="1:61" x14ac:dyDescent="0.35">
      <c r="A4358">
        <v>4357</v>
      </c>
      <c r="B4358" t="s">
        <v>360</v>
      </c>
      <c r="C4358" t="s">
        <v>6163</v>
      </c>
      <c r="D4358" s="15" t="s">
        <v>4881</v>
      </c>
      <c r="E4358" s="12" t="s">
        <v>98</v>
      </c>
      <c r="G4358" s="12" t="s">
        <v>1453</v>
      </c>
      <c r="H4358" s="12" t="s">
        <v>91</v>
      </c>
      <c r="I4358" s="12" t="s">
        <v>363</v>
      </c>
      <c r="J4358" s="12" t="s">
        <v>5454</v>
      </c>
      <c r="K4358" s="12" t="s">
        <v>5454</v>
      </c>
      <c r="N4358" s="16" t="s">
        <v>206</v>
      </c>
      <c r="O4358" s="16" t="s">
        <v>5159</v>
      </c>
      <c r="P4358" s="12" t="s">
        <v>482</v>
      </c>
      <c r="Q4358" s="16">
        <v>2023</v>
      </c>
      <c r="R4358" s="16">
        <v>2.27</v>
      </c>
      <c r="T4358" s="16">
        <v>0</v>
      </c>
      <c r="U4358" s="16" t="s">
        <v>5160</v>
      </c>
      <c r="V4358" s="12" t="s">
        <v>204</v>
      </c>
      <c r="W4358" s="12" t="s">
        <v>204</v>
      </c>
      <c r="X4358" s="16">
        <v>1</v>
      </c>
      <c r="Z4358" s="16">
        <v>2.27</v>
      </c>
      <c r="AA4358" s="16">
        <v>272.39999999999998</v>
      </c>
      <c r="AB4358" s="16" t="s">
        <v>2114</v>
      </c>
      <c r="AC4358" s="16" t="s">
        <v>5145</v>
      </c>
      <c r="AD4358" s="16">
        <v>95339.999999999985</v>
      </c>
      <c r="AE4358" s="16">
        <v>794.5</v>
      </c>
      <c r="AF4358" s="16">
        <v>297937.5</v>
      </c>
      <c r="AG4358" s="16">
        <v>227</v>
      </c>
      <c r="AH4358" s="12">
        <v>74002</v>
      </c>
      <c r="AI4358" s="16">
        <f t="shared" si="967"/>
        <v>13.620000000000001</v>
      </c>
      <c r="AJ4358" s="16">
        <f t="shared" si="968"/>
        <v>7831.5</v>
      </c>
      <c r="AK4358" s="16">
        <f t="shared" si="969"/>
        <v>1135</v>
      </c>
      <c r="AL4358" s="16">
        <f t="shared" si="970"/>
        <v>11350</v>
      </c>
      <c r="AM4358" s="16">
        <v>61200.000000000007</v>
      </c>
      <c r="AN4358" s="16">
        <f t="shared" si="971"/>
        <v>473659</v>
      </c>
      <c r="AP4358" s="16">
        <v>2.27</v>
      </c>
      <c r="AQ4358" s="16" t="s">
        <v>204</v>
      </c>
      <c r="AR4358" s="16" t="s">
        <v>5146</v>
      </c>
      <c r="AS4358" s="16" t="s">
        <v>5147</v>
      </c>
      <c r="AT4358" s="16" t="s">
        <v>5148</v>
      </c>
      <c r="BC4358" s="16">
        <v>2.27</v>
      </c>
      <c r="BD4358" s="16">
        <f t="shared" si="972"/>
        <v>7.9450000000000003</v>
      </c>
      <c r="BE4358" s="16">
        <f t="shared" si="973"/>
        <v>2960.3687500000001</v>
      </c>
      <c r="BG4358" s="16">
        <f t="shared" si="974"/>
        <v>2724</v>
      </c>
      <c r="BH4358" s="16">
        <f t="shared" si="975"/>
        <v>1452.8</v>
      </c>
      <c r="BI4358" s="16">
        <f t="shared" si="976"/>
        <v>18.16</v>
      </c>
    </row>
    <row r="4359" spans="1:61" x14ac:dyDescent="0.35">
      <c r="A4359">
        <v>4358</v>
      </c>
      <c r="B4359" t="s">
        <v>360</v>
      </c>
      <c r="C4359" t="s">
        <v>6164</v>
      </c>
      <c r="D4359" s="15" t="s">
        <v>4882</v>
      </c>
      <c r="E4359" s="12" t="s">
        <v>98</v>
      </c>
      <c r="G4359" s="12" t="s">
        <v>1453</v>
      </c>
      <c r="H4359" s="12" t="s">
        <v>91</v>
      </c>
      <c r="I4359" s="12" t="s">
        <v>363</v>
      </c>
      <c r="J4359" s="12" t="s">
        <v>5454</v>
      </c>
      <c r="K4359" s="12" t="s">
        <v>5454</v>
      </c>
      <c r="N4359" s="16" t="s">
        <v>206</v>
      </c>
      <c r="O4359" s="16" t="s">
        <v>5159</v>
      </c>
      <c r="P4359" s="12" t="s">
        <v>482</v>
      </c>
      <c r="Q4359" s="16">
        <v>2023</v>
      </c>
      <c r="R4359" s="16">
        <v>1.1100000000000001</v>
      </c>
      <c r="T4359" s="16">
        <v>0</v>
      </c>
      <c r="U4359" s="16" t="s">
        <v>5160</v>
      </c>
      <c r="V4359" s="12" t="s">
        <v>204</v>
      </c>
      <c r="W4359" s="12" t="s">
        <v>204</v>
      </c>
      <c r="X4359" s="16">
        <v>1</v>
      </c>
      <c r="Z4359" s="16">
        <v>1.1100000000000001</v>
      </c>
      <c r="AA4359" s="16">
        <v>133.20000000000002</v>
      </c>
      <c r="AB4359" s="16" t="s">
        <v>2114</v>
      </c>
      <c r="AC4359" s="16" t="s">
        <v>5145</v>
      </c>
      <c r="AD4359" s="16">
        <v>46620.000000000007</v>
      </c>
      <c r="AE4359" s="16">
        <v>388.50000000000006</v>
      </c>
      <c r="AF4359" s="16">
        <v>145687.50000000003</v>
      </c>
      <c r="AG4359" s="16">
        <v>111.00000000000001</v>
      </c>
      <c r="AH4359" s="12">
        <v>36186.000000000007</v>
      </c>
      <c r="AI4359" s="16">
        <f t="shared" si="967"/>
        <v>6.66</v>
      </c>
      <c r="AJ4359" s="16">
        <f t="shared" si="968"/>
        <v>3829.5000000000005</v>
      </c>
      <c r="AK4359" s="16">
        <f t="shared" si="969"/>
        <v>555</v>
      </c>
      <c r="AL4359" s="16">
        <f t="shared" si="970"/>
        <v>5550.0000000000009</v>
      </c>
      <c r="AM4359" s="16">
        <v>61200.000000000007</v>
      </c>
      <c r="AN4359" s="16">
        <f t="shared" si="971"/>
        <v>262887.00000000006</v>
      </c>
      <c r="AP4359" s="16">
        <v>1.1100000000000001</v>
      </c>
      <c r="AQ4359" s="16" t="s">
        <v>204</v>
      </c>
      <c r="AR4359" s="16" t="s">
        <v>5146</v>
      </c>
      <c r="AS4359" s="16" t="s">
        <v>5147</v>
      </c>
      <c r="AT4359" s="16" t="s">
        <v>5148</v>
      </c>
      <c r="BC4359" s="16">
        <v>1.1100000000000001</v>
      </c>
      <c r="BD4359" s="16">
        <f t="shared" si="972"/>
        <v>3.8850000000000002</v>
      </c>
      <c r="BE4359" s="16">
        <f t="shared" si="973"/>
        <v>1643.0437500000003</v>
      </c>
      <c r="BG4359" s="16">
        <f t="shared" si="974"/>
        <v>1332.0000000000002</v>
      </c>
      <c r="BH4359" s="16">
        <f t="shared" si="975"/>
        <v>710.40000000000009</v>
      </c>
      <c r="BI4359" s="16">
        <f t="shared" si="976"/>
        <v>8.8800000000000008</v>
      </c>
    </row>
    <row r="4360" spans="1:61" x14ac:dyDescent="0.35">
      <c r="A4360">
        <v>4359</v>
      </c>
      <c r="B4360" t="s">
        <v>360</v>
      </c>
      <c r="C4360" t="s">
        <v>6165</v>
      </c>
      <c r="D4360" s="15" t="s">
        <v>4883</v>
      </c>
      <c r="E4360" s="12" t="s">
        <v>98</v>
      </c>
      <c r="G4360" s="12" t="s">
        <v>1453</v>
      </c>
      <c r="H4360" s="12" t="s">
        <v>91</v>
      </c>
      <c r="I4360" s="12" t="s">
        <v>363</v>
      </c>
      <c r="J4360" s="12" t="s">
        <v>5454</v>
      </c>
      <c r="K4360" s="12" t="s">
        <v>5454</v>
      </c>
      <c r="N4360" s="16" t="s">
        <v>206</v>
      </c>
      <c r="O4360" s="16" t="s">
        <v>5159</v>
      </c>
      <c r="P4360" s="12" t="s">
        <v>482</v>
      </c>
      <c r="Q4360" s="16">
        <v>2023</v>
      </c>
      <c r="R4360" s="16">
        <v>0.8</v>
      </c>
      <c r="T4360" s="16">
        <v>0</v>
      </c>
      <c r="U4360" s="16" t="s">
        <v>5160</v>
      </c>
      <c r="V4360" s="12" t="s">
        <v>204</v>
      </c>
      <c r="W4360" s="12" t="s">
        <v>204</v>
      </c>
      <c r="X4360" s="16">
        <v>1</v>
      </c>
      <c r="Z4360" s="16">
        <v>0.8</v>
      </c>
      <c r="AA4360" s="16">
        <v>96</v>
      </c>
      <c r="AB4360" s="16" t="s">
        <v>2114</v>
      </c>
      <c r="AC4360" s="16" t="s">
        <v>5145</v>
      </c>
      <c r="AD4360" s="16">
        <v>33600</v>
      </c>
      <c r="AE4360" s="16">
        <v>280</v>
      </c>
      <c r="AF4360" s="16">
        <v>105000</v>
      </c>
      <c r="AG4360" s="16">
        <v>80</v>
      </c>
      <c r="AH4360" s="12">
        <v>26080</v>
      </c>
      <c r="AI4360" s="16">
        <f t="shared" si="967"/>
        <v>4.8000000000000007</v>
      </c>
      <c r="AJ4360" s="16">
        <f t="shared" si="968"/>
        <v>2760</v>
      </c>
      <c r="AK4360" s="16">
        <f t="shared" si="969"/>
        <v>400</v>
      </c>
      <c r="AL4360" s="16">
        <f t="shared" si="970"/>
        <v>4000</v>
      </c>
      <c r="AM4360" s="16">
        <v>61200.000000000007</v>
      </c>
      <c r="AN4360" s="16">
        <f t="shared" si="971"/>
        <v>206560</v>
      </c>
      <c r="AP4360" s="16">
        <v>0.8</v>
      </c>
      <c r="AQ4360" s="16" t="s">
        <v>204</v>
      </c>
      <c r="AR4360" s="16" t="s">
        <v>5146</v>
      </c>
      <c r="AS4360" s="16" t="s">
        <v>5147</v>
      </c>
      <c r="AT4360" s="16" t="s">
        <v>5148</v>
      </c>
      <c r="BC4360" s="16">
        <v>0.8</v>
      </c>
      <c r="BD4360" s="16">
        <f t="shared" si="972"/>
        <v>2.8000000000000003</v>
      </c>
      <c r="BE4360" s="16">
        <f t="shared" si="973"/>
        <v>1291</v>
      </c>
      <c r="BG4360" s="16">
        <f t="shared" si="974"/>
        <v>960</v>
      </c>
      <c r="BH4360" s="16">
        <f t="shared" si="975"/>
        <v>512</v>
      </c>
      <c r="BI4360" s="16">
        <f t="shared" si="976"/>
        <v>6.4</v>
      </c>
    </row>
    <row r="4361" spans="1:61" x14ac:dyDescent="0.35">
      <c r="A4361">
        <v>4360</v>
      </c>
      <c r="B4361" t="s">
        <v>360</v>
      </c>
      <c r="C4361" t="s">
        <v>6166</v>
      </c>
      <c r="D4361" s="15" t="s">
        <v>4884</v>
      </c>
      <c r="E4361" s="12" t="s">
        <v>98</v>
      </c>
      <c r="G4361" s="12" t="s">
        <v>1453</v>
      </c>
      <c r="H4361" s="12" t="s">
        <v>91</v>
      </c>
      <c r="I4361" s="12" t="s">
        <v>363</v>
      </c>
      <c r="J4361" s="12" t="s">
        <v>5454</v>
      </c>
      <c r="K4361" s="12" t="s">
        <v>5454</v>
      </c>
      <c r="N4361" s="16" t="s">
        <v>206</v>
      </c>
      <c r="O4361" s="16" t="s">
        <v>5159</v>
      </c>
      <c r="P4361" s="12" t="s">
        <v>482</v>
      </c>
      <c r="Q4361" s="16">
        <v>2023</v>
      </c>
      <c r="R4361" s="16">
        <v>1.1499999999999999</v>
      </c>
      <c r="T4361" s="16">
        <v>0</v>
      </c>
      <c r="U4361" s="16" t="s">
        <v>5160</v>
      </c>
      <c r="V4361" s="12" t="s">
        <v>204</v>
      </c>
      <c r="W4361" s="12" t="s">
        <v>204</v>
      </c>
      <c r="X4361" s="16">
        <v>1</v>
      </c>
      <c r="Z4361" s="16">
        <v>1.1499999999999999</v>
      </c>
      <c r="AA4361" s="16">
        <v>138</v>
      </c>
      <c r="AB4361" s="16" t="s">
        <v>2114</v>
      </c>
      <c r="AC4361" s="16" t="s">
        <v>5145</v>
      </c>
      <c r="AD4361" s="16">
        <v>48300</v>
      </c>
      <c r="AE4361" s="16">
        <v>402.49999999999994</v>
      </c>
      <c r="AF4361" s="16">
        <v>150937.49999999997</v>
      </c>
      <c r="AG4361" s="16">
        <v>114.99999999999999</v>
      </c>
      <c r="AH4361" s="12">
        <v>37489.999999999993</v>
      </c>
      <c r="AI4361" s="16">
        <f t="shared" si="967"/>
        <v>6.8999999999999995</v>
      </c>
      <c r="AJ4361" s="16">
        <f t="shared" si="968"/>
        <v>3967.4999999999995</v>
      </c>
      <c r="AK4361" s="16">
        <f t="shared" si="969"/>
        <v>575</v>
      </c>
      <c r="AL4361" s="16">
        <f t="shared" si="970"/>
        <v>5750</v>
      </c>
      <c r="AM4361" s="16">
        <v>61200.000000000007</v>
      </c>
      <c r="AN4361" s="16">
        <f t="shared" si="971"/>
        <v>270155</v>
      </c>
      <c r="AP4361" s="16">
        <v>1.1499999999999999</v>
      </c>
      <c r="AQ4361" s="16" t="s">
        <v>204</v>
      </c>
      <c r="AR4361" s="16" t="s">
        <v>5146</v>
      </c>
      <c r="AS4361" s="16" t="s">
        <v>5147</v>
      </c>
      <c r="AT4361" s="16" t="s">
        <v>5148</v>
      </c>
      <c r="BC4361" s="16">
        <v>1.1499999999999999</v>
      </c>
      <c r="BD4361" s="16">
        <f t="shared" si="972"/>
        <v>4.0249999999999995</v>
      </c>
      <c r="BE4361" s="16">
        <f t="shared" si="973"/>
        <v>1688.46875</v>
      </c>
      <c r="BG4361" s="16">
        <f t="shared" si="974"/>
        <v>1380</v>
      </c>
      <c r="BH4361" s="16">
        <f t="shared" si="975"/>
        <v>736</v>
      </c>
      <c r="BI4361" s="16">
        <f t="shared" si="976"/>
        <v>9.1999999999999993</v>
      </c>
    </row>
    <row r="4362" spans="1:61" x14ac:dyDescent="0.35">
      <c r="A4362">
        <v>4361</v>
      </c>
      <c r="B4362" t="s">
        <v>360</v>
      </c>
      <c r="C4362" t="s">
        <v>6167</v>
      </c>
      <c r="D4362" s="15" t="s">
        <v>4885</v>
      </c>
      <c r="E4362" s="12" t="s">
        <v>93</v>
      </c>
      <c r="G4362" s="12" t="s">
        <v>1453</v>
      </c>
      <c r="H4362" s="12" t="s">
        <v>91</v>
      </c>
      <c r="I4362" s="12" t="s">
        <v>363</v>
      </c>
      <c r="J4362" s="12" t="s">
        <v>5454</v>
      </c>
      <c r="K4362" s="12" t="s">
        <v>5454</v>
      </c>
      <c r="N4362" s="16" t="s">
        <v>206</v>
      </c>
      <c r="O4362" s="16" t="s">
        <v>5159</v>
      </c>
      <c r="P4362" s="12" t="s">
        <v>482</v>
      </c>
      <c r="Q4362" s="16">
        <v>2023</v>
      </c>
      <c r="R4362" s="16">
        <v>2.66</v>
      </c>
      <c r="T4362" s="16">
        <v>0</v>
      </c>
      <c r="U4362" s="16" t="s">
        <v>5160</v>
      </c>
      <c r="V4362" s="12" t="s">
        <v>204</v>
      </c>
      <c r="W4362" s="12" t="s">
        <v>204</v>
      </c>
      <c r="X4362" s="16">
        <v>1</v>
      </c>
      <c r="Z4362" s="16">
        <v>2.66</v>
      </c>
      <c r="AA4362" s="16">
        <v>319.20000000000005</v>
      </c>
      <c r="AB4362" s="16" t="s">
        <v>2114</v>
      </c>
      <c r="AC4362" s="16" t="s">
        <v>5145</v>
      </c>
      <c r="AD4362" s="16">
        <v>111720.00000000001</v>
      </c>
      <c r="AE4362" s="16">
        <v>931</v>
      </c>
      <c r="AF4362" s="16">
        <v>349125</v>
      </c>
      <c r="AG4362" s="16">
        <v>266</v>
      </c>
      <c r="AH4362" s="12">
        <v>86716</v>
      </c>
      <c r="AI4362" s="16">
        <f t="shared" si="967"/>
        <v>15.96</v>
      </c>
      <c r="AJ4362" s="16">
        <f t="shared" si="968"/>
        <v>9177</v>
      </c>
      <c r="AK4362" s="16">
        <f t="shared" si="969"/>
        <v>1330</v>
      </c>
      <c r="AL4362" s="16">
        <f t="shared" si="970"/>
        <v>13300</v>
      </c>
      <c r="AM4362" s="16">
        <v>61200.000000000007</v>
      </c>
      <c r="AN4362" s="16">
        <f t="shared" si="971"/>
        <v>544522</v>
      </c>
      <c r="AP4362" s="16">
        <v>2.66</v>
      </c>
      <c r="AQ4362" s="16" t="s">
        <v>204</v>
      </c>
      <c r="AR4362" s="16" t="s">
        <v>5146</v>
      </c>
      <c r="AS4362" s="16" t="s">
        <v>5147</v>
      </c>
      <c r="AT4362" s="16" t="s">
        <v>5148</v>
      </c>
      <c r="BC4362" s="16">
        <v>2.66</v>
      </c>
      <c r="BD4362" s="16">
        <f t="shared" si="972"/>
        <v>9.31</v>
      </c>
      <c r="BE4362" s="16">
        <f t="shared" si="973"/>
        <v>3403.2624999999998</v>
      </c>
      <c r="BG4362" s="16">
        <f t="shared" si="974"/>
        <v>3192</v>
      </c>
      <c r="BH4362" s="16">
        <f t="shared" si="975"/>
        <v>1702.4</v>
      </c>
      <c r="BI4362" s="16">
        <f t="shared" si="976"/>
        <v>21.28</v>
      </c>
    </row>
    <row r="4363" spans="1:61" x14ac:dyDescent="0.35">
      <c r="A4363">
        <v>4362</v>
      </c>
      <c r="B4363" t="s">
        <v>360</v>
      </c>
      <c r="C4363" t="s">
        <v>6168</v>
      </c>
      <c r="D4363" s="15" t="s">
        <v>4886</v>
      </c>
      <c r="E4363" s="12" t="s">
        <v>98</v>
      </c>
      <c r="G4363" s="12" t="s">
        <v>1453</v>
      </c>
      <c r="H4363" s="12" t="s">
        <v>91</v>
      </c>
      <c r="I4363" s="12" t="s">
        <v>363</v>
      </c>
      <c r="J4363" s="12" t="s">
        <v>5454</v>
      </c>
      <c r="K4363" s="12" t="s">
        <v>5454</v>
      </c>
      <c r="N4363" s="16" t="s">
        <v>206</v>
      </c>
      <c r="O4363" s="16" t="s">
        <v>5159</v>
      </c>
      <c r="P4363" s="12" t="s">
        <v>482</v>
      </c>
      <c r="Q4363" s="16">
        <v>2023</v>
      </c>
      <c r="R4363" s="16">
        <v>2.4700000000000002</v>
      </c>
      <c r="T4363" s="16">
        <v>0</v>
      </c>
      <c r="U4363" s="16" t="s">
        <v>5160</v>
      </c>
      <c r="V4363" s="12" t="s">
        <v>204</v>
      </c>
      <c r="W4363" s="12" t="s">
        <v>204</v>
      </c>
      <c r="X4363" s="16">
        <v>1</v>
      </c>
      <c r="Z4363" s="16">
        <v>2.4700000000000002</v>
      </c>
      <c r="AA4363" s="16">
        <v>296.40000000000003</v>
      </c>
      <c r="AB4363" s="16" t="s">
        <v>2114</v>
      </c>
      <c r="AC4363" s="16" t="s">
        <v>5145</v>
      </c>
      <c r="AD4363" s="16">
        <v>103740.00000000001</v>
      </c>
      <c r="AE4363" s="16">
        <v>864.50000000000011</v>
      </c>
      <c r="AF4363" s="16">
        <v>324187.50000000006</v>
      </c>
      <c r="AG4363" s="16">
        <v>247.00000000000003</v>
      </c>
      <c r="AH4363" s="12">
        <v>80522.000000000015</v>
      </c>
      <c r="AI4363" s="16">
        <f t="shared" si="967"/>
        <v>14.82</v>
      </c>
      <c r="AJ4363" s="16">
        <f t="shared" si="968"/>
        <v>8521.5</v>
      </c>
      <c r="AK4363" s="16">
        <f t="shared" si="969"/>
        <v>1235</v>
      </c>
      <c r="AL4363" s="16">
        <f t="shared" si="970"/>
        <v>12350.000000000002</v>
      </c>
      <c r="AM4363" s="16">
        <v>61200.000000000007</v>
      </c>
      <c r="AN4363" s="16">
        <f t="shared" si="971"/>
        <v>509999.00000000006</v>
      </c>
      <c r="AP4363" s="16">
        <v>2.4700000000000002</v>
      </c>
      <c r="AQ4363" s="16" t="s">
        <v>204</v>
      </c>
      <c r="AR4363" s="16" t="s">
        <v>5146</v>
      </c>
      <c r="AS4363" s="16" t="s">
        <v>5147</v>
      </c>
      <c r="AT4363" s="16" t="s">
        <v>5148</v>
      </c>
      <c r="BC4363" s="16">
        <v>2.4700000000000002</v>
      </c>
      <c r="BD4363" s="16">
        <f t="shared" si="972"/>
        <v>8.6450000000000014</v>
      </c>
      <c r="BE4363" s="16">
        <f t="shared" si="973"/>
        <v>3187.4937500000005</v>
      </c>
      <c r="BG4363" s="16">
        <f t="shared" si="974"/>
        <v>2964.0000000000005</v>
      </c>
      <c r="BH4363" s="16">
        <f t="shared" si="975"/>
        <v>1580.8000000000002</v>
      </c>
      <c r="BI4363" s="16">
        <f t="shared" si="976"/>
        <v>19.760000000000002</v>
      </c>
    </row>
    <row r="4364" spans="1:61" x14ac:dyDescent="0.35">
      <c r="A4364">
        <v>4363</v>
      </c>
      <c r="B4364" t="s">
        <v>360</v>
      </c>
      <c r="C4364" t="s">
        <v>6169</v>
      </c>
      <c r="D4364" s="15" t="s">
        <v>4887</v>
      </c>
      <c r="E4364" s="12" t="s">
        <v>98</v>
      </c>
      <c r="G4364" s="12" t="s">
        <v>1453</v>
      </c>
      <c r="H4364" s="12" t="s">
        <v>91</v>
      </c>
      <c r="I4364" s="12" t="s">
        <v>363</v>
      </c>
      <c r="J4364" s="12" t="s">
        <v>5454</v>
      </c>
      <c r="K4364" s="12" t="s">
        <v>5454</v>
      </c>
      <c r="N4364" s="16" t="s">
        <v>206</v>
      </c>
      <c r="O4364" s="16" t="s">
        <v>5159</v>
      </c>
      <c r="P4364" s="12" t="s">
        <v>482</v>
      </c>
      <c r="Q4364" s="16">
        <v>2023</v>
      </c>
      <c r="R4364" s="16">
        <v>0.31</v>
      </c>
      <c r="T4364" s="16">
        <v>0</v>
      </c>
      <c r="U4364" s="16" t="s">
        <v>5160</v>
      </c>
      <c r="V4364" s="12" t="s">
        <v>204</v>
      </c>
      <c r="W4364" s="12" t="s">
        <v>204</v>
      </c>
      <c r="X4364" s="16">
        <v>1</v>
      </c>
      <c r="Z4364" s="16">
        <v>0.31</v>
      </c>
      <c r="AA4364" s="16">
        <v>37.200000000000003</v>
      </c>
      <c r="AB4364" s="16" t="s">
        <v>2114</v>
      </c>
      <c r="AC4364" s="16" t="s">
        <v>5145</v>
      </c>
      <c r="AD4364" s="16">
        <v>13020.000000000002</v>
      </c>
      <c r="AE4364" s="16">
        <v>108.5</v>
      </c>
      <c r="AF4364" s="16">
        <v>40687.5</v>
      </c>
      <c r="AG4364" s="16">
        <v>31</v>
      </c>
      <c r="AH4364" s="12">
        <v>10106</v>
      </c>
      <c r="AI4364" s="16">
        <f t="shared" si="967"/>
        <v>1.8599999999999999</v>
      </c>
      <c r="AJ4364" s="16">
        <f t="shared" si="968"/>
        <v>1069.5</v>
      </c>
      <c r="AK4364" s="16">
        <f t="shared" si="969"/>
        <v>155</v>
      </c>
      <c r="AL4364" s="16">
        <f t="shared" si="970"/>
        <v>1550</v>
      </c>
      <c r="AM4364" s="16">
        <v>61200.000000000007</v>
      </c>
      <c r="AN4364" s="16">
        <f t="shared" si="971"/>
        <v>117527</v>
      </c>
      <c r="AP4364" s="16">
        <v>0.31</v>
      </c>
      <c r="AQ4364" s="16" t="s">
        <v>204</v>
      </c>
      <c r="AR4364" s="16" t="s">
        <v>5146</v>
      </c>
      <c r="AS4364" s="16" t="s">
        <v>5147</v>
      </c>
      <c r="AT4364" s="16" t="s">
        <v>5148</v>
      </c>
      <c r="BC4364" s="16">
        <v>0.31</v>
      </c>
      <c r="BD4364" s="16">
        <f t="shared" si="972"/>
        <v>1.085</v>
      </c>
      <c r="BE4364" s="16">
        <f t="shared" si="973"/>
        <v>734.54375000000005</v>
      </c>
      <c r="BG4364" s="16">
        <f t="shared" si="974"/>
        <v>372</v>
      </c>
      <c r="BH4364" s="16">
        <f t="shared" si="975"/>
        <v>198.4</v>
      </c>
      <c r="BI4364" s="16">
        <f t="shared" si="976"/>
        <v>2.48</v>
      </c>
    </row>
    <row r="4365" spans="1:61" x14ac:dyDescent="0.35">
      <c r="A4365">
        <v>4364</v>
      </c>
      <c r="B4365" t="s">
        <v>360</v>
      </c>
      <c r="C4365" t="s">
        <v>6170</v>
      </c>
      <c r="D4365" s="15" t="s">
        <v>4888</v>
      </c>
      <c r="E4365" s="12" t="s">
        <v>98</v>
      </c>
      <c r="G4365" s="12" t="s">
        <v>1453</v>
      </c>
      <c r="H4365" s="12" t="s">
        <v>91</v>
      </c>
      <c r="I4365" s="12" t="s">
        <v>363</v>
      </c>
      <c r="J4365" s="12" t="s">
        <v>5454</v>
      </c>
      <c r="K4365" s="12" t="s">
        <v>5454</v>
      </c>
      <c r="N4365" s="16" t="s">
        <v>206</v>
      </c>
      <c r="O4365" s="16" t="s">
        <v>5159</v>
      </c>
      <c r="P4365" s="12" t="s">
        <v>482</v>
      </c>
      <c r="Q4365" s="16">
        <v>2023</v>
      </c>
      <c r="R4365" s="16">
        <v>0.93</v>
      </c>
      <c r="T4365" s="16">
        <v>0</v>
      </c>
      <c r="U4365" s="16" t="s">
        <v>5160</v>
      </c>
      <c r="V4365" s="12" t="s">
        <v>204</v>
      </c>
      <c r="W4365" s="12" t="s">
        <v>204</v>
      </c>
      <c r="X4365" s="16">
        <v>1</v>
      </c>
      <c r="Z4365" s="16">
        <v>0.93</v>
      </c>
      <c r="AA4365" s="16">
        <v>111.60000000000001</v>
      </c>
      <c r="AB4365" s="16" t="s">
        <v>2114</v>
      </c>
      <c r="AC4365" s="16" t="s">
        <v>5145</v>
      </c>
      <c r="AD4365" s="16">
        <v>39060</v>
      </c>
      <c r="AE4365" s="16">
        <v>325.5</v>
      </c>
      <c r="AF4365" s="16">
        <v>122062.5</v>
      </c>
      <c r="AG4365" s="16">
        <v>93</v>
      </c>
      <c r="AH4365" s="12">
        <v>30318</v>
      </c>
      <c r="AI4365" s="16">
        <f t="shared" si="967"/>
        <v>5.58</v>
      </c>
      <c r="AJ4365" s="16">
        <f t="shared" si="968"/>
        <v>3208.5</v>
      </c>
      <c r="AK4365" s="16">
        <f t="shared" si="969"/>
        <v>465</v>
      </c>
      <c r="AL4365" s="16">
        <f t="shared" si="970"/>
        <v>4650</v>
      </c>
      <c r="AM4365" s="16">
        <v>61200.000000000007</v>
      </c>
      <c r="AN4365" s="16">
        <f t="shared" si="971"/>
        <v>230181</v>
      </c>
      <c r="AP4365" s="16">
        <v>0.93</v>
      </c>
      <c r="AQ4365" s="16" t="s">
        <v>204</v>
      </c>
      <c r="AR4365" s="16" t="s">
        <v>5146</v>
      </c>
      <c r="AS4365" s="16" t="s">
        <v>5147</v>
      </c>
      <c r="AT4365" s="16" t="s">
        <v>5148</v>
      </c>
      <c r="BC4365" s="16">
        <v>0.93</v>
      </c>
      <c r="BD4365" s="16">
        <f t="shared" si="972"/>
        <v>3.2550000000000003</v>
      </c>
      <c r="BE4365" s="16">
        <f t="shared" si="973"/>
        <v>1438.6312499999999</v>
      </c>
      <c r="BG4365" s="16">
        <f t="shared" si="974"/>
        <v>1116</v>
      </c>
      <c r="BH4365" s="16">
        <f t="shared" si="975"/>
        <v>595.20000000000005</v>
      </c>
      <c r="BI4365" s="16">
        <f t="shared" si="976"/>
        <v>7.44</v>
      </c>
    </row>
    <row r="4366" spans="1:61" x14ac:dyDescent="0.35">
      <c r="A4366">
        <v>4365</v>
      </c>
      <c r="B4366" t="s">
        <v>360</v>
      </c>
      <c r="C4366" t="s">
        <v>6171</v>
      </c>
      <c r="D4366" s="15" t="s">
        <v>4889</v>
      </c>
      <c r="E4366" s="12" t="s">
        <v>98</v>
      </c>
      <c r="G4366" s="12" t="s">
        <v>1453</v>
      </c>
      <c r="H4366" s="12" t="s">
        <v>91</v>
      </c>
      <c r="I4366" s="12" t="s">
        <v>363</v>
      </c>
      <c r="J4366" s="12" t="s">
        <v>5454</v>
      </c>
      <c r="K4366" s="12" t="s">
        <v>5454</v>
      </c>
      <c r="N4366" s="16" t="s">
        <v>206</v>
      </c>
      <c r="O4366" s="16" t="s">
        <v>5159</v>
      </c>
      <c r="P4366" s="12" t="s">
        <v>482</v>
      </c>
      <c r="Q4366" s="16">
        <v>2023</v>
      </c>
      <c r="R4366" s="16">
        <v>0.65</v>
      </c>
      <c r="T4366" s="16">
        <v>0</v>
      </c>
      <c r="U4366" s="16" t="s">
        <v>5160</v>
      </c>
      <c r="V4366" s="12" t="s">
        <v>204</v>
      </c>
      <c r="W4366" s="12" t="s">
        <v>204</v>
      </c>
      <c r="X4366" s="16">
        <v>1</v>
      </c>
      <c r="Z4366" s="16">
        <v>0.65</v>
      </c>
      <c r="AA4366" s="16">
        <v>78</v>
      </c>
      <c r="AB4366" s="16" t="s">
        <v>2114</v>
      </c>
      <c r="AC4366" s="16" t="s">
        <v>5145</v>
      </c>
      <c r="AD4366" s="16">
        <v>27300</v>
      </c>
      <c r="AE4366" s="16">
        <v>227.5</v>
      </c>
      <c r="AF4366" s="16">
        <v>85312.5</v>
      </c>
      <c r="AG4366" s="16">
        <v>65</v>
      </c>
      <c r="AH4366" s="12">
        <v>21190</v>
      </c>
      <c r="AI4366" s="16">
        <f t="shared" si="967"/>
        <v>3.9000000000000004</v>
      </c>
      <c r="AJ4366" s="16">
        <f t="shared" si="968"/>
        <v>2242.5</v>
      </c>
      <c r="AK4366" s="16">
        <f t="shared" si="969"/>
        <v>325</v>
      </c>
      <c r="AL4366" s="16">
        <f t="shared" si="970"/>
        <v>3250</v>
      </c>
      <c r="AM4366" s="16">
        <v>61200.000000000007</v>
      </c>
      <c r="AN4366" s="16">
        <f t="shared" si="971"/>
        <v>179305</v>
      </c>
      <c r="AP4366" s="16">
        <v>0.65</v>
      </c>
      <c r="AQ4366" s="16" t="s">
        <v>204</v>
      </c>
      <c r="AR4366" s="16" t="s">
        <v>5146</v>
      </c>
      <c r="AS4366" s="16" t="s">
        <v>5147</v>
      </c>
      <c r="AT4366" s="16" t="s">
        <v>5148</v>
      </c>
      <c r="BC4366" s="16">
        <v>0.65</v>
      </c>
      <c r="BD4366" s="16">
        <f t="shared" si="972"/>
        <v>2.2749999999999999</v>
      </c>
      <c r="BE4366" s="16">
        <f t="shared" si="973"/>
        <v>1120.65625</v>
      </c>
      <c r="BG4366" s="16">
        <f t="shared" si="974"/>
        <v>780</v>
      </c>
      <c r="BH4366" s="16">
        <f t="shared" si="975"/>
        <v>416</v>
      </c>
      <c r="BI4366" s="16">
        <f t="shared" si="976"/>
        <v>5.2</v>
      </c>
    </row>
    <row r="4367" spans="1:61" x14ac:dyDescent="0.35">
      <c r="A4367">
        <v>4366</v>
      </c>
      <c r="B4367" t="s">
        <v>360</v>
      </c>
      <c r="C4367" t="s">
        <v>6172</v>
      </c>
      <c r="D4367" s="15" t="s">
        <v>4890</v>
      </c>
      <c r="E4367" s="12" t="s">
        <v>98</v>
      </c>
      <c r="G4367" s="12" t="s">
        <v>1453</v>
      </c>
      <c r="H4367" s="12" t="s">
        <v>91</v>
      </c>
      <c r="I4367" s="12" t="s">
        <v>363</v>
      </c>
      <c r="J4367" s="12" t="s">
        <v>5454</v>
      </c>
      <c r="K4367" s="12" t="s">
        <v>5454</v>
      </c>
      <c r="N4367" s="16" t="s">
        <v>206</v>
      </c>
      <c r="O4367" s="16" t="s">
        <v>5159</v>
      </c>
      <c r="P4367" s="12" t="s">
        <v>482</v>
      </c>
      <c r="Q4367" s="16">
        <v>2023</v>
      </c>
      <c r="R4367" s="16">
        <v>0.59</v>
      </c>
      <c r="T4367" s="16">
        <v>0</v>
      </c>
      <c r="U4367" s="16" t="s">
        <v>5160</v>
      </c>
      <c r="V4367" s="12" t="s">
        <v>204</v>
      </c>
      <c r="W4367" s="12" t="s">
        <v>204</v>
      </c>
      <c r="X4367" s="16">
        <v>1</v>
      </c>
      <c r="Z4367" s="16">
        <v>0.59</v>
      </c>
      <c r="AA4367" s="16">
        <v>70.8</v>
      </c>
      <c r="AB4367" s="16" t="s">
        <v>2114</v>
      </c>
      <c r="AC4367" s="16" t="s">
        <v>5145</v>
      </c>
      <c r="AD4367" s="16">
        <v>24780</v>
      </c>
      <c r="AE4367" s="16">
        <v>206.5</v>
      </c>
      <c r="AF4367" s="16">
        <v>77437.5</v>
      </c>
      <c r="AG4367" s="16">
        <v>59</v>
      </c>
      <c r="AH4367" s="12">
        <v>19234</v>
      </c>
      <c r="AI4367" s="16">
        <f t="shared" si="967"/>
        <v>3.54</v>
      </c>
      <c r="AJ4367" s="16">
        <f t="shared" si="968"/>
        <v>2035.5</v>
      </c>
      <c r="AK4367" s="16">
        <f t="shared" si="969"/>
        <v>295</v>
      </c>
      <c r="AL4367" s="16">
        <f t="shared" si="970"/>
        <v>2950</v>
      </c>
      <c r="AM4367" s="16">
        <v>61200.000000000007</v>
      </c>
      <c r="AN4367" s="16">
        <f t="shared" si="971"/>
        <v>168403</v>
      </c>
      <c r="AP4367" s="16">
        <v>0.59</v>
      </c>
      <c r="AQ4367" s="16" t="s">
        <v>204</v>
      </c>
      <c r="AR4367" s="16" t="s">
        <v>5146</v>
      </c>
      <c r="AS4367" s="16" t="s">
        <v>5147</v>
      </c>
      <c r="AT4367" s="16" t="s">
        <v>5148</v>
      </c>
      <c r="BC4367" s="16">
        <v>0.59</v>
      </c>
      <c r="BD4367" s="16">
        <f t="shared" si="972"/>
        <v>2.0649999999999999</v>
      </c>
      <c r="BE4367" s="16">
        <f t="shared" si="973"/>
        <v>1052.51875</v>
      </c>
      <c r="BG4367" s="16">
        <f t="shared" si="974"/>
        <v>708</v>
      </c>
      <c r="BH4367" s="16">
        <f t="shared" si="975"/>
        <v>377.59999999999997</v>
      </c>
      <c r="BI4367" s="16">
        <f t="shared" si="976"/>
        <v>4.72</v>
      </c>
    </row>
    <row r="4368" spans="1:61" x14ac:dyDescent="0.35">
      <c r="A4368">
        <v>4367</v>
      </c>
      <c r="B4368" t="s">
        <v>360</v>
      </c>
      <c r="C4368" t="s">
        <v>6173</v>
      </c>
      <c r="D4368" s="15" t="s">
        <v>4891</v>
      </c>
      <c r="E4368" s="12" t="s">
        <v>98</v>
      </c>
      <c r="G4368" s="12" t="s">
        <v>1453</v>
      </c>
      <c r="H4368" s="12" t="s">
        <v>91</v>
      </c>
      <c r="I4368" s="12" t="s">
        <v>363</v>
      </c>
      <c r="J4368" s="12" t="s">
        <v>5454</v>
      </c>
      <c r="K4368" s="12" t="s">
        <v>5454</v>
      </c>
      <c r="N4368" s="16" t="s">
        <v>206</v>
      </c>
      <c r="O4368" s="16" t="s">
        <v>5159</v>
      </c>
      <c r="P4368" s="12" t="s">
        <v>482</v>
      </c>
      <c r="Q4368" s="16">
        <v>2023</v>
      </c>
      <c r="R4368" s="16">
        <v>1.8</v>
      </c>
      <c r="T4368" s="16">
        <v>0</v>
      </c>
      <c r="U4368" s="16" t="s">
        <v>5160</v>
      </c>
      <c r="V4368" s="12" t="s">
        <v>204</v>
      </c>
      <c r="W4368" s="12" t="s">
        <v>204</v>
      </c>
      <c r="X4368" s="16">
        <v>1</v>
      </c>
      <c r="Z4368" s="16">
        <v>1.8</v>
      </c>
      <c r="AA4368" s="16">
        <v>216</v>
      </c>
      <c r="AB4368" s="16" t="s">
        <v>2114</v>
      </c>
      <c r="AC4368" s="16" t="s">
        <v>5145</v>
      </c>
      <c r="AD4368" s="16">
        <v>75600</v>
      </c>
      <c r="AE4368" s="16">
        <v>630</v>
      </c>
      <c r="AF4368" s="16">
        <v>236250</v>
      </c>
      <c r="AG4368" s="16">
        <v>180</v>
      </c>
      <c r="AH4368" s="12">
        <v>58680</v>
      </c>
      <c r="AI4368" s="16">
        <f t="shared" si="967"/>
        <v>10.8</v>
      </c>
      <c r="AJ4368" s="16">
        <f t="shared" si="968"/>
        <v>6210</v>
      </c>
      <c r="AK4368" s="16">
        <f t="shared" si="969"/>
        <v>900</v>
      </c>
      <c r="AL4368" s="16">
        <f t="shared" si="970"/>
        <v>9000</v>
      </c>
      <c r="AM4368" s="16">
        <v>61200.000000000007</v>
      </c>
      <c r="AN4368" s="16">
        <f t="shared" si="971"/>
        <v>388260</v>
      </c>
      <c r="AP4368" s="16">
        <v>1.8</v>
      </c>
      <c r="AQ4368" s="16" t="s">
        <v>204</v>
      </c>
      <c r="AR4368" s="16" t="s">
        <v>5146</v>
      </c>
      <c r="AS4368" s="16" t="s">
        <v>5147</v>
      </c>
      <c r="AT4368" s="16" t="s">
        <v>5148</v>
      </c>
      <c r="BC4368" s="16">
        <v>1.8</v>
      </c>
      <c r="BD4368" s="16">
        <f t="shared" si="972"/>
        <v>6.3</v>
      </c>
      <c r="BE4368" s="16">
        <f t="shared" si="973"/>
        <v>2426.625</v>
      </c>
      <c r="BG4368" s="16">
        <f t="shared" si="974"/>
        <v>2160</v>
      </c>
      <c r="BH4368" s="16">
        <f t="shared" si="975"/>
        <v>1152</v>
      </c>
      <c r="BI4368" s="16">
        <f t="shared" si="976"/>
        <v>14.4</v>
      </c>
    </row>
    <row r="4369" spans="1:61" x14ac:dyDescent="0.35">
      <c r="A4369">
        <v>4368</v>
      </c>
      <c r="B4369" t="s">
        <v>360</v>
      </c>
      <c r="C4369" t="s">
        <v>6174</v>
      </c>
      <c r="D4369" s="15" t="s">
        <v>4892</v>
      </c>
      <c r="E4369" s="12" t="s">
        <v>98</v>
      </c>
      <c r="G4369" s="12" t="s">
        <v>1453</v>
      </c>
      <c r="H4369" s="12" t="s">
        <v>91</v>
      </c>
      <c r="I4369" s="12" t="s">
        <v>363</v>
      </c>
      <c r="J4369" s="12" t="s">
        <v>5454</v>
      </c>
      <c r="K4369" s="12" t="s">
        <v>5454</v>
      </c>
      <c r="N4369" s="16" t="s">
        <v>206</v>
      </c>
      <c r="O4369" s="16" t="s">
        <v>5159</v>
      </c>
      <c r="P4369" s="12" t="s">
        <v>482</v>
      </c>
      <c r="Q4369" s="16">
        <v>2023</v>
      </c>
      <c r="R4369" s="16">
        <v>1.1599999999999999</v>
      </c>
      <c r="T4369" s="16">
        <v>0</v>
      </c>
      <c r="U4369" s="16" t="s">
        <v>5160</v>
      </c>
      <c r="V4369" s="12" t="s">
        <v>204</v>
      </c>
      <c r="W4369" s="12" t="s">
        <v>204</v>
      </c>
      <c r="X4369" s="16">
        <v>1</v>
      </c>
      <c r="Z4369" s="16">
        <v>1.1599999999999999</v>
      </c>
      <c r="AA4369" s="16">
        <v>139.19999999999999</v>
      </c>
      <c r="AB4369" s="16" t="s">
        <v>2114</v>
      </c>
      <c r="AC4369" s="16" t="s">
        <v>5145</v>
      </c>
      <c r="AD4369" s="16">
        <v>48719.999999999993</v>
      </c>
      <c r="AE4369" s="16">
        <v>406</v>
      </c>
      <c r="AF4369" s="16">
        <v>152250</v>
      </c>
      <c r="AG4369" s="16">
        <v>115.99999999999999</v>
      </c>
      <c r="AH4369" s="12">
        <v>37815.999999999993</v>
      </c>
      <c r="AI4369" s="16">
        <f t="shared" si="967"/>
        <v>6.9599999999999991</v>
      </c>
      <c r="AJ4369" s="16">
        <f t="shared" si="968"/>
        <v>4001.9999999999995</v>
      </c>
      <c r="AK4369" s="16">
        <f t="shared" si="969"/>
        <v>580</v>
      </c>
      <c r="AL4369" s="16">
        <f t="shared" si="970"/>
        <v>5800</v>
      </c>
      <c r="AM4369" s="16">
        <v>61200.000000000007</v>
      </c>
      <c r="AN4369" s="16">
        <f t="shared" si="971"/>
        <v>271972</v>
      </c>
      <c r="AP4369" s="16">
        <v>1.1599999999999999</v>
      </c>
      <c r="AQ4369" s="16" t="s">
        <v>204</v>
      </c>
      <c r="AR4369" s="16" t="s">
        <v>5146</v>
      </c>
      <c r="AS4369" s="16" t="s">
        <v>5147</v>
      </c>
      <c r="AT4369" s="16" t="s">
        <v>5148</v>
      </c>
      <c r="BC4369" s="16">
        <v>1.1599999999999999</v>
      </c>
      <c r="BD4369" s="16">
        <f t="shared" si="972"/>
        <v>4.0599999999999996</v>
      </c>
      <c r="BE4369" s="16">
        <f t="shared" si="973"/>
        <v>1699.825</v>
      </c>
      <c r="BG4369" s="16">
        <f t="shared" si="974"/>
        <v>1392</v>
      </c>
      <c r="BH4369" s="16">
        <f t="shared" si="975"/>
        <v>742.4</v>
      </c>
      <c r="BI4369" s="16">
        <f t="shared" si="976"/>
        <v>9.2799999999999994</v>
      </c>
    </row>
    <row r="4370" spans="1:61" x14ac:dyDescent="0.35">
      <c r="A4370">
        <v>4369</v>
      </c>
      <c r="B4370" t="s">
        <v>360</v>
      </c>
      <c r="C4370" t="s">
        <v>6175</v>
      </c>
      <c r="D4370" s="15" t="s">
        <v>4893</v>
      </c>
      <c r="E4370" s="12" t="s">
        <v>98</v>
      </c>
      <c r="G4370" s="12" t="s">
        <v>1453</v>
      </c>
      <c r="H4370" s="12" t="s">
        <v>91</v>
      </c>
      <c r="I4370" s="12" t="s">
        <v>363</v>
      </c>
      <c r="J4370" s="12" t="s">
        <v>5454</v>
      </c>
      <c r="K4370" s="12" t="s">
        <v>5454</v>
      </c>
      <c r="N4370" s="16" t="s">
        <v>206</v>
      </c>
      <c r="O4370" s="16" t="s">
        <v>5159</v>
      </c>
      <c r="P4370" s="12" t="s">
        <v>482</v>
      </c>
      <c r="Q4370" s="16">
        <v>2023</v>
      </c>
      <c r="R4370" s="16">
        <v>0.78</v>
      </c>
      <c r="T4370" s="16">
        <v>0</v>
      </c>
      <c r="U4370" s="16" t="s">
        <v>5160</v>
      </c>
      <c r="V4370" s="12" t="s">
        <v>204</v>
      </c>
      <c r="W4370" s="12" t="s">
        <v>204</v>
      </c>
      <c r="X4370" s="16">
        <v>1</v>
      </c>
      <c r="Z4370" s="16">
        <v>0.78</v>
      </c>
      <c r="AA4370" s="16">
        <v>93.600000000000009</v>
      </c>
      <c r="AB4370" s="16" t="s">
        <v>2114</v>
      </c>
      <c r="AC4370" s="16" t="s">
        <v>5145</v>
      </c>
      <c r="AD4370" s="16">
        <v>32760.000000000004</v>
      </c>
      <c r="AE4370" s="16">
        <v>273</v>
      </c>
      <c r="AF4370" s="16">
        <v>102375</v>
      </c>
      <c r="AG4370" s="16">
        <v>78</v>
      </c>
      <c r="AH4370" s="12">
        <v>25428</v>
      </c>
      <c r="AI4370" s="16">
        <f t="shared" si="967"/>
        <v>4.68</v>
      </c>
      <c r="AJ4370" s="16">
        <f t="shared" si="968"/>
        <v>2691</v>
      </c>
      <c r="AK4370" s="16">
        <f t="shared" si="969"/>
        <v>390</v>
      </c>
      <c r="AL4370" s="16">
        <f t="shared" si="970"/>
        <v>3900</v>
      </c>
      <c r="AM4370" s="16">
        <v>61200.000000000007</v>
      </c>
      <c r="AN4370" s="16">
        <f t="shared" si="971"/>
        <v>202926</v>
      </c>
      <c r="AP4370" s="16">
        <v>0.78</v>
      </c>
      <c r="AQ4370" s="16" t="s">
        <v>204</v>
      </c>
      <c r="AR4370" s="16" t="s">
        <v>5146</v>
      </c>
      <c r="AS4370" s="16" t="s">
        <v>5147</v>
      </c>
      <c r="AT4370" s="16" t="s">
        <v>5148</v>
      </c>
      <c r="BC4370" s="16">
        <v>0.78</v>
      </c>
      <c r="BD4370" s="16">
        <f t="shared" si="972"/>
        <v>2.73</v>
      </c>
      <c r="BE4370" s="16">
        <f t="shared" si="973"/>
        <v>1268.2874999999999</v>
      </c>
      <c r="BG4370" s="16">
        <f t="shared" si="974"/>
        <v>936</v>
      </c>
      <c r="BH4370" s="16">
        <f t="shared" si="975"/>
        <v>499.20000000000005</v>
      </c>
      <c r="BI4370" s="16">
        <f t="shared" si="976"/>
        <v>6.24</v>
      </c>
    </row>
    <row r="4371" spans="1:61" x14ac:dyDescent="0.35">
      <c r="A4371">
        <v>4370</v>
      </c>
      <c r="B4371" t="s">
        <v>360</v>
      </c>
      <c r="C4371" t="s">
        <v>6176</v>
      </c>
      <c r="D4371" s="15" t="s">
        <v>4894</v>
      </c>
      <c r="E4371" s="12" t="s">
        <v>98</v>
      </c>
      <c r="G4371" s="12" t="s">
        <v>1453</v>
      </c>
      <c r="H4371" s="12" t="s">
        <v>91</v>
      </c>
      <c r="I4371" s="12" t="s">
        <v>363</v>
      </c>
      <c r="J4371" s="12" t="s">
        <v>5454</v>
      </c>
      <c r="K4371" s="12" t="s">
        <v>5454</v>
      </c>
      <c r="N4371" s="16" t="s">
        <v>206</v>
      </c>
      <c r="O4371" s="16" t="s">
        <v>5159</v>
      </c>
      <c r="P4371" s="12" t="s">
        <v>482</v>
      </c>
      <c r="Q4371" s="16">
        <v>2023</v>
      </c>
      <c r="R4371" s="16">
        <v>0.78</v>
      </c>
      <c r="T4371" s="16">
        <v>0</v>
      </c>
      <c r="U4371" s="16" t="s">
        <v>5160</v>
      </c>
      <c r="V4371" s="12" t="s">
        <v>204</v>
      </c>
      <c r="W4371" s="12" t="s">
        <v>204</v>
      </c>
      <c r="X4371" s="16">
        <v>1</v>
      </c>
      <c r="Z4371" s="16">
        <v>0.78</v>
      </c>
      <c r="AA4371" s="16">
        <v>93.600000000000009</v>
      </c>
      <c r="AB4371" s="16" t="s">
        <v>2114</v>
      </c>
      <c r="AC4371" s="16" t="s">
        <v>5145</v>
      </c>
      <c r="AD4371" s="16">
        <v>32760.000000000004</v>
      </c>
      <c r="AE4371" s="16">
        <v>273</v>
      </c>
      <c r="AF4371" s="16">
        <v>102375</v>
      </c>
      <c r="AG4371" s="16">
        <v>78</v>
      </c>
      <c r="AH4371" s="12">
        <v>25428</v>
      </c>
      <c r="AI4371" s="16">
        <f t="shared" si="967"/>
        <v>4.68</v>
      </c>
      <c r="AJ4371" s="16">
        <f t="shared" si="968"/>
        <v>2691</v>
      </c>
      <c r="AK4371" s="16">
        <f t="shared" si="969"/>
        <v>390</v>
      </c>
      <c r="AL4371" s="16">
        <f t="shared" si="970"/>
        <v>3900</v>
      </c>
      <c r="AM4371" s="16">
        <v>61200.000000000007</v>
      </c>
      <c r="AN4371" s="16">
        <f t="shared" si="971"/>
        <v>202926</v>
      </c>
      <c r="AP4371" s="16">
        <v>0.78</v>
      </c>
      <c r="AQ4371" s="16" t="s">
        <v>204</v>
      </c>
      <c r="AR4371" s="16" t="s">
        <v>5146</v>
      </c>
      <c r="AS4371" s="16" t="s">
        <v>5147</v>
      </c>
      <c r="AT4371" s="16" t="s">
        <v>5148</v>
      </c>
      <c r="BC4371" s="16">
        <v>0.78</v>
      </c>
      <c r="BD4371" s="16">
        <f t="shared" si="972"/>
        <v>2.73</v>
      </c>
      <c r="BE4371" s="16">
        <f t="shared" si="973"/>
        <v>1268.2874999999999</v>
      </c>
      <c r="BG4371" s="16">
        <f t="shared" si="974"/>
        <v>936</v>
      </c>
      <c r="BH4371" s="16">
        <f t="shared" si="975"/>
        <v>499.20000000000005</v>
      </c>
      <c r="BI4371" s="16">
        <f t="shared" si="976"/>
        <v>6.24</v>
      </c>
    </row>
    <row r="4372" spans="1:61" x14ac:dyDescent="0.35">
      <c r="A4372">
        <v>4371</v>
      </c>
      <c r="B4372" t="s">
        <v>360</v>
      </c>
      <c r="C4372" t="s">
        <v>6177</v>
      </c>
      <c r="D4372" s="15" t="s">
        <v>4895</v>
      </c>
      <c r="E4372" s="12" t="s">
        <v>98</v>
      </c>
      <c r="G4372" s="12" t="s">
        <v>1453</v>
      </c>
      <c r="H4372" s="12" t="s">
        <v>91</v>
      </c>
      <c r="I4372" s="12" t="s">
        <v>363</v>
      </c>
      <c r="J4372" s="12" t="s">
        <v>5454</v>
      </c>
      <c r="K4372" s="12" t="s">
        <v>5454</v>
      </c>
      <c r="N4372" s="16" t="s">
        <v>206</v>
      </c>
      <c r="O4372" s="16" t="s">
        <v>5159</v>
      </c>
      <c r="P4372" s="12" t="s">
        <v>482</v>
      </c>
      <c r="Q4372" s="16">
        <v>2023</v>
      </c>
      <c r="R4372" s="16">
        <v>2.0699999999999998</v>
      </c>
      <c r="T4372" s="16">
        <v>0</v>
      </c>
      <c r="U4372" s="16" t="s">
        <v>5160</v>
      </c>
      <c r="V4372" s="12" t="s">
        <v>204</v>
      </c>
      <c r="W4372" s="12" t="s">
        <v>204</v>
      </c>
      <c r="X4372" s="16">
        <v>1</v>
      </c>
      <c r="Z4372" s="16">
        <v>2.0699999999999998</v>
      </c>
      <c r="AA4372" s="16">
        <v>248.39999999999998</v>
      </c>
      <c r="AB4372" s="16" t="s">
        <v>2114</v>
      </c>
      <c r="AC4372" s="16" t="s">
        <v>5145</v>
      </c>
      <c r="AD4372" s="16">
        <v>86939.999999999985</v>
      </c>
      <c r="AE4372" s="16">
        <v>724.5</v>
      </c>
      <c r="AF4372" s="16">
        <v>271687.5</v>
      </c>
      <c r="AG4372" s="16">
        <v>206.99999999999997</v>
      </c>
      <c r="AH4372" s="12">
        <v>67481.999999999985</v>
      </c>
      <c r="AI4372" s="16">
        <f t="shared" si="967"/>
        <v>12.419999999999998</v>
      </c>
      <c r="AJ4372" s="16">
        <f t="shared" si="968"/>
        <v>7141.4999999999991</v>
      </c>
      <c r="AK4372" s="16">
        <f t="shared" si="969"/>
        <v>1035</v>
      </c>
      <c r="AL4372" s="16">
        <f t="shared" si="970"/>
        <v>10350</v>
      </c>
      <c r="AM4372" s="16">
        <v>61200.000000000007</v>
      </c>
      <c r="AN4372" s="16">
        <f t="shared" si="971"/>
        <v>437319</v>
      </c>
      <c r="AP4372" s="16">
        <v>2.0699999999999998</v>
      </c>
      <c r="AQ4372" s="16" t="s">
        <v>204</v>
      </c>
      <c r="AR4372" s="16" t="s">
        <v>5146</v>
      </c>
      <c r="AS4372" s="16" t="s">
        <v>5147</v>
      </c>
      <c r="AT4372" s="16" t="s">
        <v>5148</v>
      </c>
      <c r="BC4372" s="16">
        <v>2.0699999999999998</v>
      </c>
      <c r="BD4372" s="16">
        <f t="shared" si="972"/>
        <v>7.2449999999999992</v>
      </c>
      <c r="BE4372" s="16">
        <f t="shared" si="973"/>
        <v>2733.2437500000001</v>
      </c>
      <c r="BG4372" s="16">
        <f t="shared" si="974"/>
        <v>2484</v>
      </c>
      <c r="BH4372" s="16">
        <f t="shared" si="975"/>
        <v>1324.8</v>
      </c>
      <c r="BI4372" s="16">
        <f t="shared" si="976"/>
        <v>16.559999999999999</v>
      </c>
    </row>
    <row r="4373" spans="1:61" x14ac:dyDescent="0.35">
      <c r="A4373">
        <v>4372</v>
      </c>
      <c r="B4373" t="s">
        <v>360</v>
      </c>
      <c r="C4373" t="s">
        <v>6178</v>
      </c>
      <c r="D4373" s="15" t="s">
        <v>4896</v>
      </c>
      <c r="E4373" s="12" t="s">
        <v>98</v>
      </c>
      <c r="G4373" s="12" t="s">
        <v>1453</v>
      </c>
      <c r="H4373" s="12" t="s">
        <v>91</v>
      </c>
      <c r="I4373" s="12" t="s">
        <v>363</v>
      </c>
      <c r="J4373" s="12" t="s">
        <v>5454</v>
      </c>
      <c r="K4373" s="12" t="s">
        <v>5454</v>
      </c>
      <c r="N4373" s="16" t="s">
        <v>206</v>
      </c>
      <c r="O4373" s="16" t="s">
        <v>5159</v>
      </c>
      <c r="P4373" s="12" t="s">
        <v>482</v>
      </c>
      <c r="Q4373" s="16">
        <v>2023</v>
      </c>
      <c r="R4373" s="16">
        <v>2.46</v>
      </c>
      <c r="T4373" s="16">
        <v>0</v>
      </c>
      <c r="U4373" s="16" t="s">
        <v>5160</v>
      </c>
      <c r="V4373" s="12" t="s">
        <v>204</v>
      </c>
      <c r="W4373" s="12" t="s">
        <v>204</v>
      </c>
      <c r="X4373" s="16">
        <v>1</v>
      </c>
      <c r="Z4373" s="16">
        <v>2.46</v>
      </c>
      <c r="AA4373" s="16">
        <v>295.2</v>
      </c>
      <c r="AB4373" s="16" t="s">
        <v>2114</v>
      </c>
      <c r="AC4373" s="16" t="s">
        <v>5145</v>
      </c>
      <c r="AD4373" s="16">
        <v>103320</v>
      </c>
      <c r="AE4373" s="16">
        <v>861</v>
      </c>
      <c r="AF4373" s="16">
        <v>322875</v>
      </c>
      <c r="AG4373" s="16">
        <v>246</v>
      </c>
      <c r="AH4373" s="12">
        <v>80196</v>
      </c>
      <c r="AI4373" s="16">
        <f t="shared" si="967"/>
        <v>14.76</v>
      </c>
      <c r="AJ4373" s="16">
        <f t="shared" si="968"/>
        <v>8487</v>
      </c>
      <c r="AK4373" s="16">
        <f t="shared" si="969"/>
        <v>1230</v>
      </c>
      <c r="AL4373" s="16">
        <f t="shared" si="970"/>
        <v>12300</v>
      </c>
      <c r="AM4373" s="16">
        <v>61200.000000000007</v>
      </c>
      <c r="AN4373" s="16">
        <f t="shared" si="971"/>
        <v>508182</v>
      </c>
      <c r="AP4373" s="16">
        <v>2.46</v>
      </c>
      <c r="AQ4373" s="16" t="s">
        <v>204</v>
      </c>
      <c r="AR4373" s="16" t="s">
        <v>5146</v>
      </c>
      <c r="AS4373" s="16" t="s">
        <v>5147</v>
      </c>
      <c r="AT4373" s="16" t="s">
        <v>5148</v>
      </c>
      <c r="BC4373" s="16">
        <v>2.46</v>
      </c>
      <c r="BD4373" s="16">
        <f t="shared" si="972"/>
        <v>8.61</v>
      </c>
      <c r="BE4373" s="16">
        <f t="shared" si="973"/>
        <v>3176.1374999999998</v>
      </c>
      <c r="BG4373" s="16">
        <f t="shared" si="974"/>
        <v>2952</v>
      </c>
      <c r="BH4373" s="16">
        <f t="shared" si="975"/>
        <v>1574.4</v>
      </c>
      <c r="BI4373" s="16">
        <f t="shared" si="976"/>
        <v>19.68</v>
      </c>
    </row>
    <row r="4374" spans="1:61" x14ac:dyDescent="0.35">
      <c r="A4374">
        <v>4373</v>
      </c>
      <c r="B4374" t="s">
        <v>360</v>
      </c>
      <c r="C4374" t="s">
        <v>6179</v>
      </c>
      <c r="D4374" s="15" t="s">
        <v>4897</v>
      </c>
      <c r="E4374" s="12" t="s">
        <v>98</v>
      </c>
      <c r="G4374" s="12" t="s">
        <v>1453</v>
      </c>
      <c r="H4374" s="12" t="s">
        <v>91</v>
      </c>
      <c r="I4374" s="12" t="s">
        <v>363</v>
      </c>
      <c r="J4374" s="12" t="s">
        <v>5454</v>
      </c>
      <c r="K4374" s="12" t="s">
        <v>5454</v>
      </c>
      <c r="N4374" s="16" t="s">
        <v>206</v>
      </c>
      <c r="O4374" s="16" t="s">
        <v>5159</v>
      </c>
      <c r="P4374" s="12" t="s">
        <v>482</v>
      </c>
      <c r="Q4374" s="16">
        <v>2023</v>
      </c>
      <c r="R4374" s="16">
        <v>0.18</v>
      </c>
      <c r="T4374" s="16">
        <v>0</v>
      </c>
      <c r="U4374" s="16" t="s">
        <v>5160</v>
      </c>
      <c r="V4374" s="12" t="s">
        <v>204</v>
      </c>
      <c r="W4374" s="12" t="s">
        <v>204</v>
      </c>
      <c r="X4374" s="16">
        <v>1</v>
      </c>
      <c r="Z4374" s="16">
        <v>0.18</v>
      </c>
      <c r="AA4374" s="16">
        <v>21.599999999999998</v>
      </c>
      <c r="AB4374" s="16" t="s">
        <v>2114</v>
      </c>
      <c r="AC4374" s="16" t="s">
        <v>5145</v>
      </c>
      <c r="AD4374" s="16">
        <v>7559.9999999999991</v>
      </c>
      <c r="AE4374" s="16">
        <v>63</v>
      </c>
      <c r="AF4374" s="16">
        <v>23625</v>
      </c>
      <c r="AG4374" s="16">
        <v>18</v>
      </c>
      <c r="AH4374" s="12">
        <v>5868</v>
      </c>
      <c r="AI4374" s="16">
        <f t="shared" si="967"/>
        <v>1.08</v>
      </c>
      <c r="AJ4374" s="16">
        <f t="shared" si="968"/>
        <v>621</v>
      </c>
      <c r="AK4374" s="16">
        <f t="shared" si="969"/>
        <v>90</v>
      </c>
      <c r="AL4374" s="16">
        <f t="shared" si="970"/>
        <v>900</v>
      </c>
      <c r="AM4374" s="16">
        <v>61200.000000000007</v>
      </c>
      <c r="AN4374" s="16">
        <f t="shared" si="971"/>
        <v>93906</v>
      </c>
      <c r="AP4374" s="16">
        <v>0.18</v>
      </c>
      <c r="AQ4374" s="16" t="s">
        <v>204</v>
      </c>
      <c r="AR4374" s="16" t="s">
        <v>5146</v>
      </c>
      <c r="AS4374" s="16" t="s">
        <v>5147</v>
      </c>
      <c r="AT4374" s="16" t="s">
        <v>5148</v>
      </c>
      <c r="BC4374" s="16">
        <v>0.18</v>
      </c>
      <c r="BD4374" s="16">
        <f t="shared" si="972"/>
        <v>0.63</v>
      </c>
      <c r="BE4374" s="16">
        <f t="shared" si="973"/>
        <v>586.91250000000002</v>
      </c>
      <c r="BG4374" s="16">
        <f t="shared" si="974"/>
        <v>216</v>
      </c>
      <c r="BH4374" s="16">
        <f t="shared" si="975"/>
        <v>115.19999999999999</v>
      </c>
      <c r="BI4374" s="16">
        <f t="shared" si="976"/>
        <v>1.44</v>
      </c>
    </row>
    <row r="4375" spans="1:61" x14ac:dyDescent="0.35">
      <c r="A4375">
        <v>4374</v>
      </c>
      <c r="B4375" t="s">
        <v>360</v>
      </c>
      <c r="C4375" t="s">
        <v>6180</v>
      </c>
      <c r="D4375" s="15" t="s">
        <v>4898</v>
      </c>
      <c r="E4375" s="12" t="s">
        <v>98</v>
      </c>
      <c r="G4375" s="12" t="s">
        <v>1453</v>
      </c>
      <c r="H4375" s="12" t="s">
        <v>91</v>
      </c>
      <c r="I4375" s="12" t="s">
        <v>363</v>
      </c>
      <c r="J4375" s="12" t="s">
        <v>5454</v>
      </c>
      <c r="K4375" s="12" t="s">
        <v>5454</v>
      </c>
      <c r="N4375" s="16" t="s">
        <v>206</v>
      </c>
      <c r="O4375" s="16" t="s">
        <v>5159</v>
      </c>
      <c r="P4375" s="12" t="s">
        <v>482</v>
      </c>
      <c r="Q4375" s="16">
        <v>2023</v>
      </c>
      <c r="R4375" s="16">
        <v>0.72</v>
      </c>
      <c r="T4375" s="16">
        <v>0</v>
      </c>
      <c r="U4375" s="16" t="s">
        <v>5160</v>
      </c>
      <c r="V4375" s="12" t="s">
        <v>204</v>
      </c>
      <c r="W4375" s="12" t="s">
        <v>204</v>
      </c>
      <c r="X4375" s="16">
        <v>1</v>
      </c>
      <c r="Z4375" s="16">
        <v>0.72</v>
      </c>
      <c r="AA4375" s="16">
        <v>86.399999999999991</v>
      </c>
      <c r="AB4375" s="16" t="s">
        <v>2114</v>
      </c>
      <c r="AC4375" s="16" t="s">
        <v>5145</v>
      </c>
      <c r="AD4375" s="16">
        <v>30239.999999999996</v>
      </c>
      <c r="AE4375" s="16">
        <v>252</v>
      </c>
      <c r="AF4375" s="16">
        <v>94500</v>
      </c>
      <c r="AG4375" s="16">
        <v>72</v>
      </c>
      <c r="AH4375" s="12">
        <v>23472</v>
      </c>
      <c r="AI4375" s="16">
        <f t="shared" ref="AI4375:AI4438" si="977">Z4375*6</f>
        <v>4.32</v>
      </c>
      <c r="AJ4375" s="16">
        <f t="shared" ref="AJ4375:AJ4438" si="978">Z4375*3450</f>
        <v>2484</v>
      </c>
      <c r="AK4375" s="16">
        <f t="shared" ref="AK4375:AK4438" si="979">500*Z4375</f>
        <v>360</v>
      </c>
      <c r="AL4375" s="16">
        <f t="shared" ref="AL4375:AL4438" si="980">1*5000*Z4375</f>
        <v>3600</v>
      </c>
      <c r="AM4375" s="16">
        <v>61200.000000000007</v>
      </c>
      <c r="AN4375" s="16">
        <f t="shared" ref="AN4375:AN4438" si="981">AM4375+AL4375+AJ4375+AF4375+AD4375</f>
        <v>192024</v>
      </c>
      <c r="AP4375" s="16">
        <v>0.72</v>
      </c>
      <c r="AQ4375" s="16" t="s">
        <v>204</v>
      </c>
      <c r="AR4375" s="16" t="s">
        <v>5146</v>
      </c>
      <c r="AS4375" s="16" t="s">
        <v>5147</v>
      </c>
      <c r="AT4375" s="16" t="s">
        <v>5148</v>
      </c>
      <c r="BC4375" s="16">
        <v>0.72</v>
      </c>
      <c r="BD4375" s="16">
        <f t="shared" ref="BD4375:BD4438" si="982">3.5*BC4375</f>
        <v>2.52</v>
      </c>
      <c r="BE4375" s="16">
        <f t="shared" ref="BE4375:BE4438" si="983">AN4375/160</f>
        <v>1200.1500000000001</v>
      </c>
      <c r="BG4375" s="16">
        <f t="shared" ref="BG4375:BG4438" si="984">1200*BC4375</f>
        <v>864</v>
      </c>
      <c r="BH4375" s="16">
        <f t="shared" ref="BH4375:BH4438" si="985">640*BC4375</f>
        <v>460.79999999999995</v>
      </c>
      <c r="BI4375" s="16">
        <f t="shared" ref="BI4375:BI4438" si="986">BH4375/80</f>
        <v>5.76</v>
      </c>
    </row>
    <row r="4376" spans="1:61" x14ac:dyDescent="0.35">
      <c r="A4376">
        <v>4375</v>
      </c>
      <c r="B4376" t="s">
        <v>360</v>
      </c>
      <c r="C4376" t="s">
        <v>6181</v>
      </c>
      <c r="D4376" s="15" t="s">
        <v>4899</v>
      </c>
      <c r="E4376" s="12" t="s">
        <v>98</v>
      </c>
      <c r="G4376" s="12" t="s">
        <v>1453</v>
      </c>
      <c r="H4376" s="12" t="s">
        <v>91</v>
      </c>
      <c r="I4376" s="12" t="s">
        <v>363</v>
      </c>
      <c r="J4376" s="12" t="s">
        <v>5454</v>
      </c>
      <c r="K4376" s="12" t="s">
        <v>5454</v>
      </c>
      <c r="N4376" s="16" t="s">
        <v>206</v>
      </c>
      <c r="O4376" s="16" t="s">
        <v>5159</v>
      </c>
      <c r="P4376" s="12" t="s">
        <v>482</v>
      </c>
      <c r="Q4376" s="16">
        <v>2023</v>
      </c>
      <c r="R4376" s="16">
        <v>0.8</v>
      </c>
      <c r="T4376" s="16">
        <v>0</v>
      </c>
      <c r="U4376" s="16" t="s">
        <v>5160</v>
      </c>
      <c r="V4376" s="12" t="s">
        <v>204</v>
      </c>
      <c r="W4376" s="12" t="s">
        <v>204</v>
      </c>
      <c r="X4376" s="16">
        <v>1</v>
      </c>
      <c r="Z4376" s="16">
        <v>0.8</v>
      </c>
      <c r="AA4376" s="16">
        <v>96</v>
      </c>
      <c r="AB4376" s="16" t="s">
        <v>2114</v>
      </c>
      <c r="AC4376" s="16" t="s">
        <v>5145</v>
      </c>
      <c r="AD4376" s="16">
        <v>33600</v>
      </c>
      <c r="AE4376" s="16">
        <v>280</v>
      </c>
      <c r="AF4376" s="16">
        <v>105000</v>
      </c>
      <c r="AG4376" s="16">
        <v>80</v>
      </c>
      <c r="AH4376" s="12">
        <v>26080</v>
      </c>
      <c r="AI4376" s="16">
        <f t="shared" si="977"/>
        <v>4.8000000000000007</v>
      </c>
      <c r="AJ4376" s="16">
        <f t="shared" si="978"/>
        <v>2760</v>
      </c>
      <c r="AK4376" s="16">
        <f t="shared" si="979"/>
        <v>400</v>
      </c>
      <c r="AL4376" s="16">
        <f t="shared" si="980"/>
        <v>4000</v>
      </c>
      <c r="AM4376" s="16">
        <v>61200.000000000007</v>
      </c>
      <c r="AN4376" s="16">
        <f t="shared" si="981"/>
        <v>206560</v>
      </c>
      <c r="AP4376" s="16">
        <v>0.8</v>
      </c>
      <c r="AQ4376" s="16" t="s">
        <v>204</v>
      </c>
      <c r="AR4376" s="16" t="s">
        <v>5146</v>
      </c>
      <c r="AS4376" s="16" t="s">
        <v>5147</v>
      </c>
      <c r="AT4376" s="16" t="s">
        <v>5148</v>
      </c>
      <c r="BC4376" s="16">
        <v>0.8</v>
      </c>
      <c r="BD4376" s="16">
        <f t="shared" si="982"/>
        <v>2.8000000000000003</v>
      </c>
      <c r="BE4376" s="16">
        <f t="shared" si="983"/>
        <v>1291</v>
      </c>
      <c r="BG4376" s="16">
        <f t="shared" si="984"/>
        <v>960</v>
      </c>
      <c r="BH4376" s="16">
        <f t="shared" si="985"/>
        <v>512</v>
      </c>
      <c r="BI4376" s="16">
        <f t="shared" si="986"/>
        <v>6.4</v>
      </c>
    </row>
    <row r="4377" spans="1:61" x14ac:dyDescent="0.35">
      <c r="A4377">
        <v>4376</v>
      </c>
      <c r="B4377" t="s">
        <v>360</v>
      </c>
      <c r="C4377" t="s">
        <v>6182</v>
      </c>
      <c r="D4377" s="15" t="s">
        <v>4900</v>
      </c>
      <c r="E4377" s="12" t="s">
        <v>98</v>
      </c>
      <c r="G4377" s="12" t="s">
        <v>1453</v>
      </c>
      <c r="H4377" s="12" t="s">
        <v>91</v>
      </c>
      <c r="I4377" s="12" t="s">
        <v>363</v>
      </c>
      <c r="J4377" s="12" t="s">
        <v>5454</v>
      </c>
      <c r="K4377" s="12" t="s">
        <v>5454</v>
      </c>
      <c r="N4377" s="16" t="s">
        <v>206</v>
      </c>
      <c r="O4377" s="16" t="s">
        <v>5159</v>
      </c>
      <c r="P4377" s="12" t="s">
        <v>482</v>
      </c>
      <c r="Q4377" s="16">
        <v>2023</v>
      </c>
      <c r="R4377" s="16">
        <v>2.4900000000000002</v>
      </c>
      <c r="T4377" s="16">
        <v>0</v>
      </c>
      <c r="U4377" s="16" t="s">
        <v>5160</v>
      </c>
      <c r="V4377" s="12" t="s">
        <v>204</v>
      </c>
      <c r="W4377" s="12" t="s">
        <v>204</v>
      </c>
      <c r="X4377" s="16">
        <v>1</v>
      </c>
      <c r="Z4377" s="16">
        <v>2.4900000000000002</v>
      </c>
      <c r="AA4377" s="16">
        <v>298.8</v>
      </c>
      <c r="AB4377" s="16" t="s">
        <v>2114</v>
      </c>
      <c r="AC4377" s="16" t="s">
        <v>5145</v>
      </c>
      <c r="AD4377" s="16">
        <v>104580</v>
      </c>
      <c r="AE4377" s="16">
        <v>871.50000000000011</v>
      </c>
      <c r="AF4377" s="16">
        <v>326812.50000000006</v>
      </c>
      <c r="AG4377" s="16">
        <v>249.00000000000003</v>
      </c>
      <c r="AH4377" s="12">
        <v>81174.000000000015</v>
      </c>
      <c r="AI4377" s="16">
        <f t="shared" si="977"/>
        <v>14.940000000000001</v>
      </c>
      <c r="AJ4377" s="16">
        <f t="shared" si="978"/>
        <v>8590.5</v>
      </c>
      <c r="AK4377" s="16">
        <f t="shared" si="979"/>
        <v>1245</v>
      </c>
      <c r="AL4377" s="16">
        <f t="shared" si="980"/>
        <v>12450.000000000002</v>
      </c>
      <c r="AM4377" s="16">
        <v>61200.000000000007</v>
      </c>
      <c r="AN4377" s="16">
        <f t="shared" si="981"/>
        <v>513633.00000000006</v>
      </c>
      <c r="AP4377" s="16">
        <v>2.4900000000000002</v>
      </c>
      <c r="AQ4377" s="16" t="s">
        <v>204</v>
      </c>
      <c r="AR4377" s="16" t="s">
        <v>5146</v>
      </c>
      <c r="AS4377" s="16" t="s">
        <v>5147</v>
      </c>
      <c r="AT4377" s="16" t="s">
        <v>5148</v>
      </c>
      <c r="BC4377" s="16">
        <v>2.4900000000000002</v>
      </c>
      <c r="BD4377" s="16">
        <f t="shared" si="982"/>
        <v>8.7149999999999999</v>
      </c>
      <c r="BE4377" s="16">
        <f t="shared" si="983"/>
        <v>3210.2062500000002</v>
      </c>
      <c r="BG4377" s="16">
        <f t="shared" si="984"/>
        <v>2988.0000000000005</v>
      </c>
      <c r="BH4377" s="16">
        <f t="shared" si="985"/>
        <v>1593.6000000000001</v>
      </c>
      <c r="BI4377" s="16">
        <f t="shared" si="986"/>
        <v>19.920000000000002</v>
      </c>
    </row>
    <row r="4378" spans="1:61" x14ac:dyDescent="0.35">
      <c r="A4378">
        <v>4377</v>
      </c>
      <c r="B4378" t="s">
        <v>360</v>
      </c>
      <c r="C4378" t="s">
        <v>6183</v>
      </c>
      <c r="D4378" s="15" t="s">
        <v>4901</v>
      </c>
      <c r="E4378" s="12" t="s">
        <v>98</v>
      </c>
      <c r="G4378" s="12" t="s">
        <v>1453</v>
      </c>
      <c r="H4378" s="12" t="s">
        <v>91</v>
      </c>
      <c r="I4378" s="12" t="s">
        <v>363</v>
      </c>
      <c r="J4378" s="12" t="s">
        <v>5454</v>
      </c>
      <c r="K4378" s="12" t="s">
        <v>5454</v>
      </c>
      <c r="N4378" s="16" t="s">
        <v>206</v>
      </c>
      <c r="O4378" s="16" t="s">
        <v>5159</v>
      </c>
      <c r="P4378" s="12" t="s">
        <v>482</v>
      </c>
      <c r="Q4378" s="16">
        <v>2023</v>
      </c>
      <c r="R4378" s="16">
        <v>0.95</v>
      </c>
      <c r="T4378" s="16">
        <v>0</v>
      </c>
      <c r="U4378" s="16" t="s">
        <v>5160</v>
      </c>
      <c r="V4378" s="12" t="s">
        <v>204</v>
      </c>
      <c r="W4378" s="12" t="s">
        <v>204</v>
      </c>
      <c r="X4378" s="16">
        <v>1</v>
      </c>
      <c r="Z4378" s="16">
        <v>0.95</v>
      </c>
      <c r="AA4378" s="16">
        <v>114</v>
      </c>
      <c r="AB4378" s="16" t="s">
        <v>2114</v>
      </c>
      <c r="AC4378" s="16" t="s">
        <v>5145</v>
      </c>
      <c r="AD4378" s="16">
        <v>39900</v>
      </c>
      <c r="AE4378" s="16">
        <v>332.5</v>
      </c>
      <c r="AF4378" s="16">
        <v>124687.5</v>
      </c>
      <c r="AG4378" s="16">
        <v>95</v>
      </c>
      <c r="AH4378" s="12">
        <v>30970</v>
      </c>
      <c r="AI4378" s="16">
        <f t="shared" si="977"/>
        <v>5.6999999999999993</v>
      </c>
      <c r="AJ4378" s="16">
        <f t="shared" si="978"/>
        <v>3277.5</v>
      </c>
      <c r="AK4378" s="16">
        <f t="shared" si="979"/>
        <v>475</v>
      </c>
      <c r="AL4378" s="16">
        <f t="shared" si="980"/>
        <v>4750</v>
      </c>
      <c r="AM4378" s="16">
        <v>61200.000000000007</v>
      </c>
      <c r="AN4378" s="16">
        <f t="shared" si="981"/>
        <v>233815</v>
      </c>
      <c r="AP4378" s="16">
        <v>0.95</v>
      </c>
      <c r="AQ4378" s="16" t="s">
        <v>204</v>
      </c>
      <c r="AR4378" s="16" t="s">
        <v>5146</v>
      </c>
      <c r="AS4378" s="16" t="s">
        <v>5147</v>
      </c>
      <c r="AT4378" s="16" t="s">
        <v>5148</v>
      </c>
      <c r="BC4378" s="16">
        <v>0.95</v>
      </c>
      <c r="BD4378" s="16">
        <f t="shared" si="982"/>
        <v>3.3249999999999997</v>
      </c>
      <c r="BE4378" s="16">
        <f t="shared" si="983"/>
        <v>1461.34375</v>
      </c>
      <c r="BG4378" s="16">
        <f t="shared" si="984"/>
        <v>1140</v>
      </c>
      <c r="BH4378" s="16">
        <f t="shared" si="985"/>
        <v>608</v>
      </c>
      <c r="BI4378" s="16">
        <f t="shared" si="986"/>
        <v>7.6</v>
      </c>
    </row>
    <row r="4379" spans="1:61" x14ac:dyDescent="0.35">
      <c r="A4379">
        <v>4378</v>
      </c>
      <c r="B4379" t="s">
        <v>360</v>
      </c>
      <c r="C4379" t="s">
        <v>6184</v>
      </c>
      <c r="D4379" s="15" t="s">
        <v>4902</v>
      </c>
      <c r="E4379" s="12" t="s">
        <v>98</v>
      </c>
      <c r="G4379" s="12" t="s">
        <v>1453</v>
      </c>
      <c r="H4379" s="12" t="s">
        <v>91</v>
      </c>
      <c r="I4379" s="12" t="s">
        <v>363</v>
      </c>
      <c r="J4379" s="12" t="s">
        <v>5454</v>
      </c>
      <c r="K4379" s="12" t="s">
        <v>5454</v>
      </c>
      <c r="N4379" s="16" t="s">
        <v>206</v>
      </c>
      <c r="O4379" s="16" t="s">
        <v>5159</v>
      </c>
      <c r="P4379" s="12" t="s">
        <v>482</v>
      </c>
      <c r="Q4379" s="16">
        <v>2023</v>
      </c>
      <c r="R4379" s="16">
        <v>0.7</v>
      </c>
      <c r="T4379" s="16">
        <v>0</v>
      </c>
      <c r="U4379" s="16" t="s">
        <v>5160</v>
      </c>
      <c r="V4379" s="12" t="s">
        <v>204</v>
      </c>
      <c r="W4379" s="12" t="s">
        <v>204</v>
      </c>
      <c r="X4379" s="16">
        <v>1</v>
      </c>
      <c r="Z4379" s="16">
        <v>0.7</v>
      </c>
      <c r="AA4379" s="16">
        <v>84</v>
      </c>
      <c r="AB4379" s="16" t="s">
        <v>2114</v>
      </c>
      <c r="AC4379" s="16" t="s">
        <v>5145</v>
      </c>
      <c r="AD4379" s="16">
        <v>29400</v>
      </c>
      <c r="AE4379" s="16">
        <v>244.99999999999997</v>
      </c>
      <c r="AF4379" s="16">
        <v>91874.999999999985</v>
      </c>
      <c r="AG4379" s="16">
        <v>70</v>
      </c>
      <c r="AH4379" s="12">
        <v>22820</v>
      </c>
      <c r="AI4379" s="16">
        <f t="shared" si="977"/>
        <v>4.1999999999999993</v>
      </c>
      <c r="AJ4379" s="16">
        <f t="shared" si="978"/>
        <v>2415</v>
      </c>
      <c r="AK4379" s="16">
        <f t="shared" si="979"/>
        <v>350</v>
      </c>
      <c r="AL4379" s="16">
        <f t="shared" si="980"/>
        <v>3500</v>
      </c>
      <c r="AM4379" s="16">
        <v>61200.000000000007</v>
      </c>
      <c r="AN4379" s="16">
        <f t="shared" si="981"/>
        <v>188390</v>
      </c>
      <c r="AP4379" s="16">
        <v>0.7</v>
      </c>
      <c r="AQ4379" s="16" t="s">
        <v>204</v>
      </c>
      <c r="AR4379" s="16" t="s">
        <v>5146</v>
      </c>
      <c r="AS4379" s="16" t="s">
        <v>5147</v>
      </c>
      <c r="AT4379" s="16" t="s">
        <v>5148</v>
      </c>
      <c r="BC4379" s="16">
        <v>0.7</v>
      </c>
      <c r="BD4379" s="16">
        <f t="shared" si="982"/>
        <v>2.4499999999999997</v>
      </c>
      <c r="BE4379" s="16">
        <f t="shared" si="983"/>
        <v>1177.4375</v>
      </c>
      <c r="BG4379" s="16">
        <f t="shared" si="984"/>
        <v>840</v>
      </c>
      <c r="BH4379" s="16">
        <f t="shared" si="985"/>
        <v>448</v>
      </c>
      <c r="BI4379" s="16">
        <f t="shared" si="986"/>
        <v>5.6</v>
      </c>
    </row>
    <row r="4380" spans="1:61" x14ac:dyDescent="0.35">
      <c r="A4380">
        <v>4379</v>
      </c>
      <c r="B4380" t="s">
        <v>360</v>
      </c>
      <c r="C4380" t="s">
        <v>6185</v>
      </c>
      <c r="D4380" s="15" t="s">
        <v>4903</v>
      </c>
      <c r="E4380" s="12" t="s">
        <v>98</v>
      </c>
      <c r="G4380" s="12" t="s">
        <v>1453</v>
      </c>
      <c r="H4380" s="12" t="s">
        <v>91</v>
      </c>
      <c r="I4380" s="12" t="s">
        <v>363</v>
      </c>
      <c r="J4380" s="12" t="s">
        <v>5454</v>
      </c>
      <c r="K4380" s="12" t="s">
        <v>5454</v>
      </c>
      <c r="N4380" s="16" t="s">
        <v>206</v>
      </c>
      <c r="O4380" s="16" t="s">
        <v>5159</v>
      </c>
      <c r="P4380" s="12" t="s">
        <v>482</v>
      </c>
      <c r="Q4380" s="16">
        <v>2023</v>
      </c>
      <c r="R4380" s="16">
        <v>0.39</v>
      </c>
      <c r="T4380" s="16">
        <v>0</v>
      </c>
      <c r="U4380" s="16" t="s">
        <v>5160</v>
      </c>
      <c r="V4380" s="12" t="s">
        <v>204</v>
      </c>
      <c r="W4380" s="12" t="s">
        <v>204</v>
      </c>
      <c r="X4380" s="16">
        <v>1</v>
      </c>
      <c r="Z4380" s="16">
        <v>0.39</v>
      </c>
      <c r="AA4380" s="16">
        <v>46.800000000000004</v>
      </c>
      <c r="AB4380" s="16" t="s">
        <v>2114</v>
      </c>
      <c r="AC4380" s="16" t="s">
        <v>5145</v>
      </c>
      <c r="AD4380" s="16">
        <v>16380.000000000002</v>
      </c>
      <c r="AE4380" s="16">
        <v>136.5</v>
      </c>
      <c r="AF4380" s="16">
        <v>51187.5</v>
      </c>
      <c r="AG4380" s="16">
        <v>39</v>
      </c>
      <c r="AH4380" s="12">
        <v>12714</v>
      </c>
      <c r="AI4380" s="16">
        <f t="shared" si="977"/>
        <v>2.34</v>
      </c>
      <c r="AJ4380" s="16">
        <f t="shared" si="978"/>
        <v>1345.5</v>
      </c>
      <c r="AK4380" s="16">
        <f t="shared" si="979"/>
        <v>195</v>
      </c>
      <c r="AL4380" s="16">
        <f t="shared" si="980"/>
        <v>1950</v>
      </c>
      <c r="AM4380" s="16">
        <v>61200.000000000007</v>
      </c>
      <c r="AN4380" s="16">
        <f t="shared" si="981"/>
        <v>132063</v>
      </c>
      <c r="AP4380" s="16">
        <v>0.39</v>
      </c>
      <c r="AQ4380" s="16" t="s">
        <v>204</v>
      </c>
      <c r="AR4380" s="16" t="s">
        <v>5146</v>
      </c>
      <c r="AS4380" s="16" t="s">
        <v>5147</v>
      </c>
      <c r="AT4380" s="16" t="s">
        <v>5148</v>
      </c>
      <c r="BC4380" s="16">
        <v>0.39</v>
      </c>
      <c r="BD4380" s="16">
        <f t="shared" si="982"/>
        <v>1.365</v>
      </c>
      <c r="BE4380" s="16">
        <f t="shared" si="983"/>
        <v>825.39374999999995</v>
      </c>
      <c r="BG4380" s="16">
        <f t="shared" si="984"/>
        <v>468</v>
      </c>
      <c r="BH4380" s="16">
        <f t="shared" si="985"/>
        <v>249.60000000000002</v>
      </c>
      <c r="BI4380" s="16">
        <f t="shared" si="986"/>
        <v>3.12</v>
      </c>
    </row>
    <row r="4381" spans="1:61" x14ac:dyDescent="0.35">
      <c r="A4381">
        <v>4380</v>
      </c>
      <c r="B4381" t="s">
        <v>360</v>
      </c>
      <c r="C4381" t="s">
        <v>6186</v>
      </c>
      <c r="D4381" s="15" t="s">
        <v>4904</v>
      </c>
      <c r="E4381" s="12" t="s">
        <v>98</v>
      </c>
      <c r="G4381" s="12" t="s">
        <v>1453</v>
      </c>
      <c r="H4381" s="12" t="s">
        <v>91</v>
      </c>
      <c r="I4381" s="12" t="s">
        <v>363</v>
      </c>
      <c r="J4381" s="12" t="s">
        <v>5454</v>
      </c>
      <c r="K4381" s="12" t="s">
        <v>5454</v>
      </c>
      <c r="N4381" s="16" t="s">
        <v>206</v>
      </c>
      <c r="O4381" s="16" t="s">
        <v>5159</v>
      </c>
      <c r="P4381" s="12" t="s">
        <v>482</v>
      </c>
      <c r="Q4381" s="16">
        <v>2023</v>
      </c>
      <c r="R4381" s="16">
        <v>1.17</v>
      </c>
      <c r="T4381" s="16">
        <v>0</v>
      </c>
      <c r="U4381" s="16" t="s">
        <v>5160</v>
      </c>
      <c r="V4381" s="12" t="s">
        <v>204</v>
      </c>
      <c r="W4381" s="12" t="s">
        <v>204</v>
      </c>
      <c r="X4381" s="16">
        <v>1</v>
      </c>
      <c r="Z4381" s="16">
        <v>1.17</v>
      </c>
      <c r="AA4381" s="16">
        <v>140.39999999999998</v>
      </c>
      <c r="AB4381" s="16" t="s">
        <v>2114</v>
      </c>
      <c r="AC4381" s="16" t="s">
        <v>5145</v>
      </c>
      <c r="AD4381" s="16">
        <v>49139.999999999993</v>
      </c>
      <c r="AE4381" s="16">
        <v>409.5</v>
      </c>
      <c r="AF4381" s="16">
        <v>153562.5</v>
      </c>
      <c r="AG4381" s="16">
        <v>117</v>
      </c>
      <c r="AH4381" s="12">
        <v>38142</v>
      </c>
      <c r="AI4381" s="16">
        <f t="shared" si="977"/>
        <v>7.02</v>
      </c>
      <c r="AJ4381" s="16">
        <f t="shared" si="978"/>
        <v>4036.4999999999995</v>
      </c>
      <c r="AK4381" s="16">
        <f t="shared" si="979"/>
        <v>585</v>
      </c>
      <c r="AL4381" s="16">
        <f t="shared" si="980"/>
        <v>5850</v>
      </c>
      <c r="AM4381" s="16">
        <v>61200.000000000007</v>
      </c>
      <c r="AN4381" s="16">
        <f t="shared" si="981"/>
        <v>273789</v>
      </c>
      <c r="AP4381" s="16">
        <v>1.17</v>
      </c>
      <c r="AQ4381" s="16" t="s">
        <v>204</v>
      </c>
      <c r="AR4381" s="16" t="s">
        <v>5146</v>
      </c>
      <c r="AS4381" s="16" t="s">
        <v>5147</v>
      </c>
      <c r="AT4381" s="16" t="s">
        <v>5148</v>
      </c>
      <c r="BC4381" s="16">
        <v>1.17</v>
      </c>
      <c r="BD4381" s="16">
        <f t="shared" si="982"/>
        <v>4.0949999999999998</v>
      </c>
      <c r="BE4381" s="16">
        <f t="shared" si="983"/>
        <v>1711.1812500000001</v>
      </c>
      <c r="BG4381" s="16">
        <f t="shared" si="984"/>
        <v>1404</v>
      </c>
      <c r="BH4381" s="16">
        <f t="shared" si="985"/>
        <v>748.8</v>
      </c>
      <c r="BI4381" s="16">
        <f t="shared" si="986"/>
        <v>9.36</v>
      </c>
    </row>
    <row r="4382" spans="1:61" x14ac:dyDescent="0.35">
      <c r="A4382">
        <v>4381</v>
      </c>
      <c r="B4382" t="s">
        <v>360</v>
      </c>
      <c r="C4382" t="s">
        <v>6187</v>
      </c>
      <c r="D4382" s="15" t="s">
        <v>4905</v>
      </c>
      <c r="E4382" s="12" t="s">
        <v>98</v>
      </c>
      <c r="G4382" s="12" t="s">
        <v>1453</v>
      </c>
      <c r="H4382" s="12" t="s">
        <v>91</v>
      </c>
      <c r="I4382" s="12" t="s">
        <v>363</v>
      </c>
      <c r="J4382" s="12" t="s">
        <v>5454</v>
      </c>
      <c r="K4382" s="12" t="s">
        <v>5454</v>
      </c>
      <c r="N4382" s="16" t="s">
        <v>206</v>
      </c>
      <c r="O4382" s="16" t="s">
        <v>5159</v>
      </c>
      <c r="P4382" s="12" t="s">
        <v>482</v>
      </c>
      <c r="Q4382" s="16">
        <v>2023</v>
      </c>
      <c r="R4382" s="16">
        <v>1.87</v>
      </c>
      <c r="T4382" s="16">
        <v>0</v>
      </c>
      <c r="U4382" s="16" t="s">
        <v>5160</v>
      </c>
      <c r="V4382" s="12" t="s">
        <v>204</v>
      </c>
      <c r="W4382" s="12" t="s">
        <v>204</v>
      </c>
      <c r="X4382" s="16">
        <v>1</v>
      </c>
      <c r="Z4382" s="16">
        <v>1.87</v>
      </c>
      <c r="AA4382" s="16">
        <v>224.4</v>
      </c>
      <c r="AB4382" s="16" t="s">
        <v>2114</v>
      </c>
      <c r="AC4382" s="16" t="s">
        <v>5145</v>
      </c>
      <c r="AD4382" s="16">
        <v>78540</v>
      </c>
      <c r="AE4382" s="16">
        <v>654.5</v>
      </c>
      <c r="AF4382" s="16">
        <v>245437.5</v>
      </c>
      <c r="AG4382" s="16">
        <v>187</v>
      </c>
      <c r="AH4382" s="12">
        <v>60962</v>
      </c>
      <c r="AI4382" s="16">
        <f t="shared" si="977"/>
        <v>11.22</v>
      </c>
      <c r="AJ4382" s="16">
        <f t="shared" si="978"/>
        <v>6451.5</v>
      </c>
      <c r="AK4382" s="16">
        <f t="shared" si="979"/>
        <v>935</v>
      </c>
      <c r="AL4382" s="16">
        <f t="shared" si="980"/>
        <v>9350</v>
      </c>
      <c r="AM4382" s="16">
        <v>61200.000000000007</v>
      </c>
      <c r="AN4382" s="16">
        <f t="shared" si="981"/>
        <v>400979</v>
      </c>
      <c r="AP4382" s="16">
        <v>1.87</v>
      </c>
      <c r="AQ4382" s="16" t="s">
        <v>204</v>
      </c>
      <c r="AR4382" s="16" t="s">
        <v>5146</v>
      </c>
      <c r="AS4382" s="16" t="s">
        <v>5147</v>
      </c>
      <c r="AT4382" s="16" t="s">
        <v>5148</v>
      </c>
      <c r="BC4382" s="16">
        <v>1.87</v>
      </c>
      <c r="BD4382" s="16">
        <f t="shared" si="982"/>
        <v>6.5449999999999999</v>
      </c>
      <c r="BE4382" s="16">
        <f t="shared" si="983"/>
        <v>2506.1187500000001</v>
      </c>
      <c r="BG4382" s="16">
        <f t="shared" si="984"/>
        <v>2244</v>
      </c>
      <c r="BH4382" s="16">
        <f t="shared" si="985"/>
        <v>1196.8000000000002</v>
      </c>
      <c r="BI4382" s="16">
        <f t="shared" si="986"/>
        <v>14.960000000000003</v>
      </c>
    </row>
    <row r="4383" spans="1:61" x14ac:dyDescent="0.35">
      <c r="A4383">
        <v>4382</v>
      </c>
      <c r="B4383" t="s">
        <v>360</v>
      </c>
      <c r="C4383" t="s">
        <v>6188</v>
      </c>
      <c r="D4383" s="15" t="s">
        <v>4906</v>
      </c>
      <c r="E4383" s="12" t="s">
        <v>98</v>
      </c>
      <c r="G4383" s="12" t="s">
        <v>1453</v>
      </c>
      <c r="H4383" s="12" t="s">
        <v>91</v>
      </c>
      <c r="I4383" s="12" t="s">
        <v>363</v>
      </c>
      <c r="J4383" s="12" t="s">
        <v>5454</v>
      </c>
      <c r="K4383" s="12" t="s">
        <v>5454</v>
      </c>
      <c r="N4383" s="16" t="s">
        <v>206</v>
      </c>
      <c r="O4383" s="16" t="s">
        <v>5159</v>
      </c>
      <c r="P4383" s="12" t="s">
        <v>482</v>
      </c>
      <c r="Q4383" s="16">
        <v>2023</v>
      </c>
      <c r="R4383" s="16">
        <v>1.87</v>
      </c>
      <c r="T4383" s="16">
        <v>0</v>
      </c>
      <c r="U4383" s="16" t="s">
        <v>5160</v>
      </c>
      <c r="V4383" s="12" t="s">
        <v>204</v>
      </c>
      <c r="W4383" s="12" t="s">
        <v>204</v>
      </c>
      <c r="X4383" s="16">
        <v>1</v>
      </c>
      <c r="Z4383" s="16">
        <v>1.87</v>
      </c>
      <c r="AA4383" s="16">
        <v>224.4</v>
      </c>
      <c r="AB4383" s="16" t="s">
        <v>2114</v>
      </c>
      <c r="AC4383" s="16" t="s">
        <v>5145</v>
      </c>
      <c r="AD4383" s="16">
        <v>78540</v>
      </c>
      <c r="AE4383" s="16">
        <v>654.5</v>
      </c>
      <c r="AF4383" s="16">
        <v>245437.5</v>
      </c>
      <c r="AG4383" s="16">
        <v>187</v>
      </c>
      <c r="AH4383" s="12">
        <v>60962</v>
      </c>
      <c r="AI4383" s="16">
        <f t="shared" si="977"/>
        <v>11.22</v>
      </c>
      <c r="AJ4383" s="16">
        <f t="shared" si="978"/>
        <v>6451.5</v>
      </c>
      <c r="AK4383" s="16">
        <f t="shared" si="979"/>
        <v>935</v>
      </c>
      <c r="AL4383" s="16">
        <f t="shared" si="980"/>
        <v>9350</v>
      </c>
      <c r="AM4383" s="16">
        <v>61200.000000000007</v>
      </c>
      <c r="AN4383" s="16">
        <f t="shared" si="981"/>
        <v>400979</v>
      </c>
      <c r="AP4383" s="16">
        <v>1.87</v>
      </c>
      <c r="AQ4383" s="16" t="s">
        <v>204</v>
      </c>
      <c r="AR4383" s="16" t="s">
        <v>5146</v>
      </c>
      <c r="AS4383" s="16" t="s">
        <v>5147</v>
      </c>
      <c r="AT4383" s="16" t="s">
        <v>5148</v>
      </c>
      <c r="BC4383" s="16">
        <v>1.87</v>
      </c>
      <c r="BD4383" s="16">
        <f t="shared" si="982"/>
        <v>6.5449999999999999</v>
      </c>
      <c r="BE4383" s="16">
        <f t="shared" si="983"/>
        <v>2506.1187500000001</v>
      </c>
      <c r="BG4383" s="16">
        <f t="shared" si="984"/>
        <v>2244</v>
      </c>
      <c r="BH4383" s="16">
        <f t="shared" si="985"/>
        <v>1196.8000000000002</v>
      </c>
      <c r="BI4383" s="16">
        <f t="shared" si="986"/>
        <v>14.960000000000003</v>
      </c>
    </row>
    <row r="4384" spans="1:61" x14ac:dyDescent="0.35">
      <c r="A4384">
        <v>4383</v>
      </c>
      <c r="B4384" t="s">
        <v>360</v>
      </c>
      <c r="C4384" t="s">
        <v>6189</v>
      </c>
      <c r="D4384" s="15" t="s">
        <v>4907</v>
      </c>
      <c r="E4384" s="12" t="s">
        <v>98</v>
      </c>
      <c r="G4384" s="12" t="s">
        <v>1453</v>
      </c>
      <c r="H4384" s="12" t="s">
        <v>91</v>
      </c>
      <c r="I4384" s="12" t="s">
        <v>363</v>
      </c>
      <c r="J4384" s="12" t="s">
        <v>5454</v>
      </c>
      <c r="K4384" s="12" t="s">
        <v>5454</v>
      </c>
      <c r="N4384" s="16" t="s">
        <v>206</v>
      </c>
      <c r="O4384" s="16" t="s">
        <v>5159</v>
      </c>
      <c r="P4384" s="12" t="s">
        <v>482</v>
      </c>
      <c r="Q4384" s="16">
        <v>2023</v>
      </c>
      <c r="R4384" s="16">
        <v>0.9</v>
      </c>
      <c r="T4384" s="16">
        <v>0</v>
      </c>
      <c r="U4384" s="16" t="s">
        <v>5160</v>
      </c>
      <c r="V4384" s="12" t="s">
        <v>204</v>
      </c>
      <c r="W4384" s="12" t="s">
        <v>204</v>
      </c>
      <c r="X4384" s="16">
        <v>1</v>
      </c>
      <c r="Z4384" s="16">
        <v>0.9</v>
      </c>
      <c r="AA4384" s="16">
        <v>108</v>
      </c>
      <c r="AB4384" s="16" t="s">
        <v>2114</v>
      </c>
      <c r="AC4384" s="16" t="s">
        <v>5145</v>
      </c>
      <c r="AD4384" s="16">
        <v>37800</v>
      </c>
      <c r="AE4384" s="16">
        <v>315</v>
      </c>
      <c r="AF4384" s="16">
        <v>118125</v>
      </c>
      <c r="AG4384" s="16">
        <v>90</v>
      </c>
      <c r="AH4384" s="12">
        <v>29340</v>
      </c>
      <c r="AI4384" s="16">
        <f t="shared" si="977"/>
        <v>5.4</v>
      </c>
      <c r="AJ4384" s="16">
        <f t="shared" si="978"/>
        <v>3105</v>
      </c>
      <c r="AK4384" s="16">
        <f t="shared" si="979"/>
        <v>450</v>
      </c>
      <c r="AL4384" s="16">
        <f t="shared" si="980"/>
        <v>4500</v>
      </c>
      <c r="AM4384" s="16">
        <v>61200.000000000007</v>
      </c>
      <c r="AN4384" s="16">
        <f t="shared" si="981"/>
        <v>224730</v>
      </c>
      <c r="AP4384" s="16">
        <v>0.9</v>
      </c>
      <c r="AQ4384" s="16" t="s">
        <v>204</v>
      </c>
      <c r="AR4384" s="16" t="s">
        <v>5146</v>
      </c>
      <c r="AS4384" s="16" t="s">
        <v>5147</v>
      </c>
      <c r="AT4384" s="16" t="s">
        <v>5148</v>
      </c>
      <c r="BC4384" s="16">
        <v>0.9</v>
      </c>
      <c r="BD4384" s="16">
        <f t="shared" si="982"/>
        <v>3.15</v>
      </c>
      <c r="BE4384" s="16">
        <f t="shared" si="983"/>
        <v>1404.5625</v>
      </c>
      <c r="BG4384" s="16">
        <f t="shared" si="984"/>
        <v>1080</v>
      </c>
      <c r="BH4384" s="16">
        <f t="shared" si="985"/>
        <v>576</v>
      </c>
      <c r="BI4384" s="16">
        <f t="shared" si="986"/>
        <v>7.2</v>
      </c>
    </row>
    <row r="4385" spans="1:61" x14ac:dyDescent="0.35">
      <c r="A4385">
        <v>4384</v>
      </c>
      <c r="B4385" t="s">
        <v>360</v>
      </c>
      <c r="C4385" t="s">
        <v>6190</v>
      </c>
      <c r="D4385" s="15" t="s">
        <v>4908</v>
      </c>
      <c r="E4385" s="12" t="s">
        <v>98</v>
      </c>
      <c r="G4385" s="12" t="s">
        <v>1453</v>
      </c>
      <c r="H4385" s="12" t="s">
        <v>91</v>
      </c>
      <c r="I4385" s="12" t="s">
        <v>363</v>
      </c>
      <c r="J4385" s="12" t="s">
        <v>5454</v>
      </c>
      <c r="K4385" s="12" t="s">
        <v>5454</v>
      </c>
      <c r="N4385" s="16" t="s">
        <v>206</v>
      </c>
      <c r="O4385" s="16" t="s">
        <v>5159</v>
      </c>
      <c r="P4385" s="12" t="s">
        <v>482</v>
      </c>
      <c r="Q4385" s="16">
        <v>2023</v>
      </c>
      <c r="R4385" s="16">
        <v>0.8</v>
      </c>
      <c r="T4385" s="16">
        <v>0</v>
      </c>
      <c r="U4385" s="16" t="s">
        <v>5160</v>
      </c>
      <c r="V4385" s="12" t="s">
        <v>204</v>
      </c>
      <c r="W4385" s="12" t="s">
        <v>204</v>
      </c>
      <c r="X4385" s="16">
        <v>1</v>
      </c>
      <c r="Z4385" s="16">
        <v>0.8</v>
      </c>
      <c r="AA4385" s="16">
        <v>96</v>
      </c>
      <c r="AB4385" s="16" t="s">
        <v>2114</v>
      </c>
      <c r="AC4385" s="16" t="s">
        <v>5145</v>
      </c>
      <c r="AD4385" s="16">
        <v>33600</v>
      </c>
      <c r="AE4385" s="16">
        <v>280</v>
      </c>
      <c r="AF4385" s="16">
        <v>105000</v>
      </c>
      <c r="AG4385" s="16">
        <v>80</v>
      </c>
      <c r="AH4385" s="12">
        <v>26080</v>
      </c>
      <c r="AI4385" s="16">
        <f t="shared" si="977"/>
        <v>4.8000000000000007</v>
      </c>
      <c r="AJ4385" s="16">
        <f t="shared" si="978"/>
        <v>2760</v>
      </c>
      <c r="AK4385" s="16">
        <f t="shared" si="979"/>
        <v>400</v>
      </c>
      <c r="AL4385" s="16">
        <f t="shared" si="980"/>
        <v>4000</v>
      </c>
      <c r="AM4385" s="16">
        <v>61200.000000000007</v>
      </c>
      <c r="AN4385" s="16">
        <f t="shared" si="981"/>
        <v>206560</v>
      </c>
      <c r="AP4385" s="16">
        <v>0.8</v>
      </c>
      <c r="AQ4385" s="16" t="s">
        <v>204</v>
      </c>
      <c r="AR4385" s="16" t="s">
        <v>5146</v>
      </c>
      <c r="AS4385" s="16" t="s">
        <v>5147</v>
      </c>
      <c r="AT4385" s="16" t="s">
        <v>5148</v>
      </c>
      <c r="BC4385" s="16">
        <v>0.8</v>
      </c>
      <c r="BD4385" s="16">
        <f t="shared" si="982"/>
        <v>2.8000000000000003</v>
      </c>
      <c r="BE4385" s="16">
        <f t="shared" si="983"/>
        <v>1291</v>
      </c>
      <c r="BG4385" s="16">
        <f t="shared" si="984"/>
        <v>960</v>
      </c>
      <c r="BH4385" s="16">
        <f t="shared" si="985"/>
        <v>512</v>
      </c>
      <c r="BI4385" s="16">
        <f t="shared" si="986"/>
        <v>6.4</v>
      </c>
    </row>
    <row r="4386" spans="1:61" x14ac:dyDescent="0.35">
      <c r="A4386">
        <v>4385</v>
      </c>
      <c r="B4386" t="s">
        <v>360</v>
      </c>
      <c r="C4386" t="s">
        <v>6191</v>
      </c>
      <c r="D4386" s="15" t="s">
        <v>4909</v>
      </c>
      <c r="E4386" s="12" t="s">
        <v>98</v>
      </c>
      <c r="G4386" s="12" t="s">
        <v>1453</v>
      </c>
      <c r="H4386" s="12" t="s">
        <v>91</v>
      </c>
      <c r="I4386" s="12" t="s">
        <v>363</v>
      </c>
      <c r="J4386" s="12" t="s">
        <v>5454</v>
      </c>
      <c r="K4386" s="12" t="s">
        <v>5454</v>
      </c>
      <c r="N4386" s="16" t="s">
        <v>206</v>
      </c>
      <c r="O4386" s="16" t="s">
        <v>5159</v>
      </c>
      <c r="P4386" s="12" t="s">
        <v>482</v>
      </c>
      <c r="Q4386" s="16">
        <v>2023</v>
      </c>
      <c r="R4386" s="16">
        <v>0.6</v>
      </c>
      <c r="T4386" s="16">
        <v>0</v>
      </c>
      <c r="U4386" s="16" t="s">
        <v>5160</v>
      </c>
      <c r="V4386" s="12" t="s">
        <v>204</v>
      </c>
      <c r="W4386" s="12" t="s">
        <v>204</v>
      </c>
      <c r="X4386" s="16">
        <v>1</v>
      </c>
      <c r="Z4386" s="16">
        <v>0.6</v>
      </c>
      <c r="AA4386" s="16">
        <v>72</v>
      </c>
      <c r="AB4386" s="16" t="s">
        <v>2114</v>
      </c>
      <c r="AC4386" s="16" t="s">
        <v>5145</v>
      </c>
      <c r="AD4386" s="16">
        <v>25200</v>
      </c>
      <c r="AE4386" s="16">
        <v>210</v>
      </c>
      <c r="AF4386" s="16">
        <v>78750</v>
      </c>
      <c r="AG4386" s="16">
        <v>60</v>
      </c>
      <c r="AH4386" s="12">
        <v>19560</v>
      </c>
      <c r="AI4386" s="16">
        <f t="shared" si="977"/>
        <v>3.5999999999999996</v>
      </c>
      <c r="AJ4386" s="16">
        <f t="shared" si="978"/>
        <v>2070</v>
      </c>
      <c r="AK4386" s="16">
        <f t="shared" si="979"/>
        <v>300</v>
      </c>
      <c r="AL4386" s="16">
        <f t="shared" si="980"/>
        <v>3000</v>
      </c>
      <c r="AM4386" s="16">
        <v>61200.000000000007</v>
      </c>
      <c r="AN4386" s="16">
        <f t="shared" si="981"/>
        <v>170220</v>
      </c>
      <c r="AP4386" s="16">
        <v>0.6</v>
      </c>
      <c r="AQ4386" s="16" t="s">
        <v>204</v>
      </c>
      <c r="AR4386" s="16" t="s">
        <v>5146</v>
      </c>
      <c r="AS4386" s="16" t="s">
        <v>5147</v>
      </c>
      <c r="AT4386" s="16" t="s">
        <v>5148</v>
      </c>
      <c r="BC4386" s="16">
        <v>0.6</v>
      </c>
      <c r="BD4386" s="16">
        <f t="shared" si="982"/>
        <v>2.1</v>
      </c>
      <c r="BE4386" s="16">
        <f t="shared" si="983"/>
        <v>1063.875</v>
      </c>
      <c r="BG4386" s="16">
        <f t="shared" si="984"/>
        <v>720</v>
      </c>
      <c r="BH4386" s="16">
        <f t="shared" si="985"/>
        <v>384</v>
      </c>
      <c r="BI4386" s="16">
        <f t="shared" si="986"/>
        <v>4.8</v>
      </c>
    </row>
    <row r="4387" spans="1:61" x14ac:dyDescent="0.35">
      <c r="A4387">
        <v>4386</v>
      </c>
      <c r="B4387" t="s">
        <v>360</v>
      </c>
      <c r="C4387" t="s">
        <v>6192</v>
      </c>
      <c r="D4387" s="15" t="s">
        <v>4910</v>
      </c>
      <c r="E4387" s="12" t="s">
        <v>98</v>
      </c>
      <c r="G4387" s="12" t="s">
        <v>1453</v>
      </c>
      <c r="H4387" s="12" t="s">
        <v>91</v>
      </c>
      <c r="I4387" s="12" t="s">
        <v>363</v>
      </c>
      <c r="J4387" s="12" t="s">
        <v>5454</v>
      </c>
      <c r="K4387" s="12" t="s">
        <v>5454</v>
      </c>
      <c r="N4387" s="16" t="s">
        <v>206</v>
      </c>
      <c r="O4387" s="16" t="s">
        <v>5159</v>
      </c>
      <c r="P4387" s="12" t="s">
        <v>482</v>
      </c>
      <c r="Q4387" s="16">
        <v>2023</v>
      </c>
      <c r="R4387" s="16">
        <v>0.6</v>
      </c>
      <c r="T4387" s="16">
        <v>0</v>
      </c>
      <c r="U4387" s="16" t="s">
        <v>5160</v>
      </c>
      <c r="V4387" s="12" t="s">
        <v>204</v>
      </c>
      <c r="W4387" s="12" t="s">
        <v>204</v>
      </c>
      <c r="X4387" s="16">
        <v>1</v>
      </c>
      <c r="Z4387" s="16">
        <v>0.6</v>
      </c>
      <c r="AA4387" s="16">
        <v>72</v>
      </c>
      <c r="AB4387" s="16" t="s">
        <v>2114</v>
      </c>
      <c r="AC4387" s="16" t="s">
        <v>5145</v>
      </c>
      <c r="AD4387" s="16">
        <v>25200</v>
      </c>
      <c r="AE4387" s="16">
        <v>210</v>
      </c>
      <c r="AF4387" s="16">
        <v>78750</v>
      </c>
      <c r="AG4387" s="16">
        <v>60</v>
      </c>
      <c r="AH4387" s="12">
        <v>19560</v>
      </c>
      <c r="AI4387" s="16">
        <f t="shared" si="977"/>
        <v>3.5999999999999996</v>
      </c>
      <c r="AJ4387" s="16">
        <f t="shared" si="978"/>
        <v>2070</v>
      </c>
      <c r="AK4387" s="16">
        <f t="shared" si="979"/>
        <v>300</v>
      </c>
      <c r="AL4387" s="16">
        <f t="shared" si="980"/>
        <v>3000</v>
      </c>
      <c r="AM4387" s="16">
        <v>61200.000000000007</v>
      </c>
      <c r="AN4387" s="16">
        <f t="shared" si="981"/>
        <v>170220</v>
      </c>
      <c r="AP4387" s="16">
        <v>0.6</v>
      </c>
      <c r="AQ4387" s="16" t="s">
        <v>204</v>
      </c>
      <c r="AR4387" s="16" t="s">
        <v>5146</v>
      </c>
      <c r="AS4387" s="16" t="s">
        <v>5147</v>
      </c>
      <c r="AT4387" s="16" t="s">
        <v>5148</v>
      </c>
      <c r="BC4387" s="16">
        <v>0.6</v>
      </c>
      <c r="BD4387" s="16">
        <f t="shared" si="982"/>
        <v>2.1</v>
      </c>
      <c r="BE4387" s="16">
        <f t="shared" si="983"/>
        <v>1063.875</v>
      </c>
      <c r="BG4387" s="16">
        <f t="shared" si="984"/>
        <v>720</v>
      </c>
      <c r="BH4387" s="16">
        <f t="shared" si="985"/>
        <v>384</v>
      </c>
      <c r="BI4387" s="16">
        <f t="shared" si="986"/>
        <v>4.8</v>
      </c>
    </row>
    <row r="4388" spans="1:61" x14ac:dyDescent="0.35">
      <c r="A4388">
        <v>4387</v>
      </c>
      <c r="B4388" t="s">
        <v>360</v>
      </c>
      <c r="C4388" t="s">
        <v>6193</v>
      </c>
      <c r="D4388" s="15" t="s">
        <v>4911</v>
      </c>
      <c r="E4388" s="12" t="s">
        <v>98</v>
      </c>
      <c r="G4388" s="12" t="s">
        <v>1453</v>
      </c>
      <c r="H4388" s="12" t="s">
        <v>91</v>
      </c>
      <c r="I4388" s="12" t="s">
        <v>363</v>
      </c>
      <c r="J4388" s="12" t="s">
        <v>5454</v>
      </c>
      <c r="K4388" s="12" t="s">
        <v>5454</v>
      </c>
      <c r="N4388" s="16" t="s">
        <v>206</v>
      </c>
      <c r="O4388" s="16" t="s">
        <v>5159</v>
      </c>
      <c r="P4388" s="12" t="s">
        <v>482</v>
      </c>
      <c r="Q4388" s="16">
        <v>2023</v>
      </c>
      <c r="R4388" s="16">
        <v>0.9</v>
      </c>
      <c r="T4388" s="16">
        <v>0</v>
      </c>
      <c r="U4388" s="16" t="s">
        <v>5160</v>
      </c>
      <c r="V4388" s="12" t="s">
        <v>204</v>
      </c>
      <c r="W4388" s="12" t="s">
        <v>204</v>
      </c>
      <c r="X4388" s="16">
        <v>1</v>
      </c>
      <c r="Z4388" s="16">
        <v>0.9</v>
      </c>
      <c r="AA4388" s="16">
        <v>108</v>
      </c>
      <c r="AB4388" s="16" t="s">
        <v>2114</v>
      </c>
      <c r="AC4388" s="16" t="s">
        <v>5145</v>
      </c>
      <c r="AD4388" s="16">
        <v>37800</v>
      </c>
      <c r="AE4388" s="16">
        <v>315</v>
      </c>
      <c r="AF4388" s="16">
        <v>118125</v>
      </c>
      <c r="AG4388" s="16">
        <v>90</v>
      </c>
      <c r="AH4388" s="12">
        <v>29340</v>
      </c>
      <c r="AI4388" s="16">
        <f t="shared" si="977"/>
        <v>5.4</v>
      </c>
      <c r="AJ4388" s="16">
        <f t="shared" si="978"/>
        <v>3105</v>
      </c>
      <c r="AK4388" s="16">
        <f t="shared" si="979"/>
        <v>450</v>
      </c>
      <c r="AL4388" s="16">
        <f t="shared" si="980"/>
        <v>4500</v>
      </c>
      <c r="AM4388" s="16">
        <v>61200.000000000007</v>
      </c>
      <c r="AN4388" s="16">
        <f t="shared" si="981"/>
        <v>224730</v>
      </c>
      <c r="AP4388" s="16">
        <v>0.9</v>
      </c>
      <c r="AQ4388" s="16" t="s">
        <v>204</v>
      </c>
      <c r="AR4388" s="16" t="s">
        <v>5146</v>
      </c>
      <c r="AS4388" s="16" t="s">
        <v>5147</v>
      </c>
      <c r="AT4388" s="16" t="s">
        <v>5148</v>
      </c>
      <c r="BC4388" s="16">
        <v>0.9</v>
      </c>
      <c r="BD4388" s="16">
        <f t="shared" si="982"/>
        <v>3.15</v>
      </c>
      <c r="BE4388" s="16">
        <f t="shared" si="983"/>
        <v>1404.5625</v>
      </c>
      <c r="BG4388" s="16">
        <f t="shared" si="984"/>
        <v>1080</v>
      </c>
      <c r="BH4388" s="16">
        <f t="shared" si="985"/>
        <v>576</v>
      </c>
      <c r="BI4388" s="16">
        <f t="shared" si="986"/>
        <v>7.2</v>
      </c>
    </row>
    <row r="4389" spans="1:61" x14ac:dyDescent="0.35">
      <c r="A4389">
        <v>4388</v>
      </c>
      <c r="B4389" t="s">
        <v>360</v>
      </c>
      <c r="C4389" t="s">
        <v>6194</v>
      </c>
      <c r="D4389" s="15" t="s">
        <v>4912</v>
      </c>
      <c r="E4389" s="12" t="s">
        <v>98</v>
      </c>
      <c r="G4389" s="12" t="s">
        <v>1453</v>
      </c>
      <c r="H4389" s="12" t="s">
        <v>91</v>
      </c>
      <c r="I4389" s="12" t="s">
        <v>363</v>
      </c>
      <c r="J4389" s="12" t="s">
        <v>5454</v>
      </c>
      <c r="K4389" s="12" t="s">
        <v>5454</v>
      </c>
      <c r="N4389" s="16" t="s">
        <v>206</v>
      </c>
      <c r="O4389" s="16" t="s">
        <v>5159</v>
      </c>
      <c r="P4389" s="12" t="s">
        <v>482</v>
      </c>
      <c r="Q4389" s="16">
        <v>2023</v>
      </c>
      <c r="R4389" s="16">
        <v>2.06</v>
      </c>
      <c r="T4389" s="16">
        <v>0</v>
      </c>
      <c r="U4389" s="16" t="s">
        <v>5160</v>
      </c>
      <c r="V4389" s="12" t="s">
        <v>204</v>
      </c>
      <c r="W4389" s="12" t="s">
        <v>204</v>
      </c>
      <c r="X4389" s="16">
        <v>1</v>
      </c>
      <c r="Z4389" s="16">
        <v>2.06</v>
      </c>
      <c r="AA4389" s="16">
        <v>247.20000000000002</v>
      </c>
      <c r="AB4389" s="16" t="s">
        <v>2114</v>
      </c>
      <c r="AC4389" s="16" t="s">
        <v>5145</v>
      </c>
      <c r="AD4389" s="16">
        <v>86520</v>
      </c>
      <c r="AE4389" s="16">
        <v>721</v>
      </c>
      <c r="AF4389" s="16">
        <v>270375</v>
      </c>
      <c r="AG4389" s="16">
        <v>206</v>
      </c>
      <c r="AH4389" s="12">
        <v>67156</v>
      </c>
      <c r="AI4389" s="16">
        <f t="shared" si="977"/>
        <v>12.36</v>
      </c>
      <c r="AJ4389" s="16">
        <f t="shared" si="978"/>
        <v>7107</v>
      </c>
      <c r="AK4389" s="16">
        <f t="shared" si="979"/>
        <v>1030</v>
      </c>
      <c r="AL4389" s="16">
        <f t="shared" si="980"/>
        <v>10300</v>
      </c>
      <c r="AM4389" s="16">
        <v>61200.000000000007</v>
      </c>
      <c r="AN4389" s="16">
        <f t="shared" si="981"/>
        <v>435502</v>
      </c>
      <c r="AP4389" s="16">
        <v>2.06</v>
      </c>
      <c r="AQ4389" s="16" t="s">
        <v>204</v>
      </c>
      <c r="AR4389" s="16" t="s">
        <v>5146</v>
      </c>
      <c r="AS4389" s="16" t="s">
        <v>5147</v>
      </c>
      <c r="AT4389" s="16" t="s">
        <v>5148</v>
      </c>
      <c r="BC4389" s="16">
        <v>2.06</v>
      </c>
      <c r="BD4389" s="16">
        <f t="shared" si="982"/>
        <v>7.21</v>
      </c>
      <c r="BE4389" s="16">
        <f t="shared" si="983"/>
        <v>2721.8874999999998</v>
      </c>
      <c r="BG4389" s="16">
        <f t="shared" si="984"/>
        <v>2472</v>
      </c>
      <c r="BH4389" s="16">
        <f t="shared" si="985"/>
        <v>1318.4</v>
      </c>
      <c r="BI4389" s="16">
        <f t="shared" si="986"/>
        <v>16.48</v>
      </c>
    </row>
    <row r="4390" spans="1:61" x14ac:dyDescent="0.35">
      <c r="A4390">
        <v>4389</v>
      </c>
      <c r="B4390" t="s">
        <v>360</v>
      </c>
      <c r="C4390" t="s">
        <v>6195</v>
      </c>
      <c r="D4390" s="15" t="s">
        <v>4913</v>
      </c>
      <c r="E4390" s="12" t="s">
        <v>98</v>
      </c>
      <c r="G4390" s="12" t="s">
        <v>1453</v>
      </c>
      <c r="H4390" s="12" t="s">
        <v>91</v>
      </c>
      <c r="I4390" s="12" t="s">
        <v>363</v>
      </c>
      <c r="J4390" s="12" t="s">
        <v>5454</v>
      </c>
      <c r="K4390" s="12" t="s">
        <v>5454</v>
      </c>
      <c r="N4390" s="16" t="s">
        <v>206</v>
      </c>
      <c r="O4390" s="16" t="s">
        <v>5159</v>
      </c>
      <c r="P4390" s="12" t="s">
        <v>482</v>
      </c>
      <c r="Q4390" s="16">
        <v>2023</v>
      </c>
      <c r="R4390" s="16">
        <v>0.97</v>
      </c>
      <c r="T4390" s="16">
        <v>0</v>
      </c>
      <c r="U4390" s="16" t="s">
        <v>5160</v>
      </c>
      <c r="V4390" s="12" t="s">
        <v>204</v>
      </c>
      <c r="W4390" s="12" t="s">
        <v>204</v>
      </c>
      <c r="X4390" s="16">
        <v>1</v>
      </c>
      <c r="Z4390" s="16">
        <v>0.97</v>
      </c>
      <c r="AA4390" s="16">
        <v>116.39999999999999</v>
      </c>
      <c r="AB4390" s="16" t="s">
        <v>2114</v>
      </c>
      <c r="AC4390" s="16" t="s">
        <v>5145</v>
      </c>
      <c r="AD4390" s="16">
        <v>40740</v>
      </c>
      <c r="AE4390" s="16">
        <v>339.5</v>
      </c>
      <c r="AF4390" s="16">
        <v>127312.5</v>
      </c>
      <c r="AG4390" s="16">
        <v>97</v>
      </c>
      <c r="AH4390" s="12">
        <v>31622</v>
      </c>
      <c r="AI4390" s="16">
        <f t="shared" si="977"/>
        <v>5.82</v>
      </c>
      <c r="AJ4390" s="16">
        <f t="shared" si="978"/>
        <v>3346.5</v>
      </c>
      <c r="AK4390" s="16">
        <f t="shared" si="979"/>
        <v>485</v>
      </c>
      <c r="AL4390" s="16">
        <f t="shared" si="980"/>
        <v>4850</v>
      </c>
      <c r="AM4390" s="16">
        <v>61200.000000000007</v>
      </c>
      <c r="AN4390" s="16">
        <f t="shared" si="981"/>
        <v>237449</v>
      </c>
      <c r="AP4390" s="16">
        <v>0.97</v>
      </c>
      <c r="AQ4390" s="16" t="s">
        <v>204</v>
      </c>
      <c r="AR4390" s="16" t="s">
        <v>5146</v>
      </c>
      <c r="AS4390" s="16" t="s">
        <v>5147</v>
      </c>
      <c r="AT4390" s="16" t="s">
        <v>5148</v>
      </c>
      <c r="BC4390" s="16">
        <v>0.97</v>
      </c>
      <c r="BD4390" s="16">
        <f t="shared" si="982"/>
        <v>3.395</v>
      </c>
      <c r="BE4390" s="16">
        <f t="shared" si="983"/>
        <v>1484.0562500000001</v>
      </c>
      <c r="BG4390" s="16">
        <f t="shared" si="984"/>
        <v>1164</v>
      </c>
      <c r="BH4390" s="16">
        <f t="shared" si="985"/>
        <v>620.79999999999995</v>
      </c>
      <c r="BI4390" s="16">
        <f t="shared" si="986"/>
        <v>7.76</v>
      </c>
    </row>
    <row r="4391" spans="1:61" x14ac:dyDescent="0.35">
      <c r="A4391">
        <v>4390</v>
      </c>
      <c r="B4391" t="s">
        <v>360</v>
      </c>
      <c r="C4391" t="s">
        <v>6196</v>
      </c>
      <c r="D4391" s="15" t="s">
        <v>4914</v>
      </c>
      <c r="E4391" s="12" t="s">
        <v>98</v>
      </c>
      <c r="G4391" s="12" t="s">
        <v>1453</v>
      </c>
      <c r="H4391" s="12" t="s">
        <v>91</v>
      </c>
      <c r="I4391" s="12" t="s">
        <v>363</v>
      </c>
      <c r="J4391" s="12" t="s">
        <v>5454</v>
      </c>
      <c r="K4391" s="12" t="s">
        <v>5454</v>
      </c>
      <c r="N4391" s="16" t="s">
        <v>206</v>
      </c>
      <c r="O4391" s="16" t="s">
        <v>5159</v>
      </c>
      <c r="P4391" s="12" t="s">
        <v>482</v>
      </c>
      <c r="Q4391" s="16">
        <v>2023</v>
      </c>
      <c r="R4391" s="16">
        <v>1.48</v>
      </c>
      <c r="T4391" s="16">
        <v>0</v>
      </c>
      <c r="U4391" s="16" t="s">
        <v>5160</v>
      </c>
      <c r="V4391" s="12" t="s">
        <v>204</v>
      </c>
      <c r="W4391" s="12" t="s">
        <v>204</v>
      </c>
      <c r="X4391" s="16">
        <v>1</v>
      </c>
      <c r="Z4391" s="16">
        <v>1.48</v>
      </c>
      <c r="AA4391" s="16">
        <v>177.6</v>
      </c>
      <c r="AB4391" s="16" t="s">
        <v>2114</v>
      </c>
      <c r="AC4391" s="16" t="s">
        <v>5145</v>
      </c>
      <c r="AD4391" s="16">
        <v>62160</v>
      </c>
      <c r="AE4391" s="16">
        <v>518</v>
      </c>
      <c r="AF4391" s="16">
        <v>194250</v>
      </c>
      <c r="AG4391" s="16">
        <v>148</v>
      </c>
      <c r="AH4391" s="12">
        <v>48248</v>
      </c>
      <c r="AI4391" s="16">
        <f t="shared" si="977"/>
        <v>8.879999999999999</v>
      </c>
      <c r="AJ4391" s="16">
        <f t="shared" si="978"/>
        <v>5106</v>
      </c>
      <c r="AK4391" s="16">
        <f t="shared" si="979"/>
        <v>740</v>
      </c>
      <c r="AL4391" s="16">
        <f t="shared" si="980"/>
        <v>7400</v>
      </c>
      <c r="AM4391" s="16">
        <v>61200.000000000007</v>
      </c>
      <c r="AN4391" s="16">
        <f t="shared" si="981"/>
        <v>330116</v>
      </c>
      <c r="AP4391" s="16">
        <v>1.48</v>
      </c>
      <c r="AQ4391" s="16" t="s">
        <v>204</v>
      </c>
      <c r="AR4391" s="16" t="s">
        <v>5146</v>
      </c>
      <c r="AS4391" s="16" t="s">
        <v>5147</v>
      </c>
      <c r="AT4391" s="16" t="s">
        <v>5148</v>
      </c>
      <c r="BC4391" s="16">
        <v>1.48</v>
      </c>
      <c r="BD4391" s="16">
        <f t="shared" si="982"/>
        <v>5.18</v>
      </c>
      <c r="BE4391" s="16">
        <f t="shared" si="983"/>
        <v>2063.2249999999999</v>
      </c>
      <c r="BG4391" s="16">
        <f t="shared" si="984"/>
        <v>1776</v>
      </c>
      <c r="BH4391" s="16">
        <f t="shared" si="985"/>
        <v>947.2</v>
      </c>
      <c r="BI4391" s="16">
        <f t="shared" si="986"/>
        <v>11.84</v>
      </c>
    </row>
    <row r="4392" spans="1:61" x14ac:dyDescent="0.35">
      <c r="A4392">
        <v>4391</v>
      </c>
      <c r="B4392" t="s">
        <v>360</v>
      </c>
      <c r="C4392" t="s">
        <v>6197</v>
      </c>
      <c r="D4392" s="15" t="s">
        <v>4915</v>
      </c>
      <c r="E4392" s="12" t="s">
        <v>98</v>
      </c>
      <c r="G4392" s="12" t="s">
        <v>1453</v>
      </c>
      <c r="H4392" s="12" t="s">
        <v>91</v>
      </c>
      <c r="I4392" s="12" t="s">
        <v>363</v>
      </c>
      <c r="J4392" s="12" t="s">
        <v>5454</v>
      </c>
      <c r="K4392" s="12" t="s">
        <v>5454</v>
      </c>
      <c r="N4392" s="16" t="s">
        <v>206</v>
      </c>
      <c r="O4392" s="16" t="s">
        <v>5159</v>
      </c>
      <c r="P4392" s="12" t="s">
        <v>482</v>
      </c>
      <c r="Q4392" s="16">
        <v>2023</v>
      </c>
      <c r="R4392" s="16">
        <v>0.45</v>
      </c>
      <c r="T4392" s="16">
        <v>0</v>
      </c>
      <c r="U4392" s="16" t="s">
        <v>5160</v>
      </c>
      <c r="V4392" s="12" t="s">
        <v>204</v>
      </c>
      <c r="W4392" s="12" t="s">
        <v>204</v>
      </c>
      <c r="X4392" s="16">
        <v>1</v>
      </c>
      <c r="Z4392" s="16">
        <v>0.45</v>
      </c>
      <c r="AA4392" s="16">
        <v>54</v>
      </c>
      <c r="AB4392" s="16" t="s">
        <v>2114</v>
      </c>
      <c r="AC4392" s="16" t="s">
        <v>5145</v>
      </c>
      <c r="AD4392" s="16">
        <v>18900</v>
      </c>
      <c r="AE4392" s="16">
        <v>157.5</v>
      </c>
      <c r="AF4392" s="16">
        <v>59062.5</v>
      </c>
      <c r="AG4392" s="16">
        <v>45</v>
      </c>
      <c r="AH4392" s="12">
        <v>14670</v>
      </c>
      <c r="AI4392" s="16">
        <f t="shared" si="977"/>
        <v>2.7</v>
      </c>
      <c r="AJ4392" s="16">
        <f t="shared" si="978"/>
        <v>1552.5</v>
      </c>
      <c r="AK4392" s="16">
        <f t="shared" si="979"/>
        <v>225</v>
      </c>
      <c r="AL4392" s="16">
        <f t="shared" si="980"/>
        <v>2250</v>
      </c>
      <c r="AM4392" s="16">
        <v>61200.000000000007</v>
      </c>
      <c r="AN4392" s="16">
        <f t="shared" si="981"/>
        <v>142965</v>
      </c>
      <c r="AP4392" s="16">
        <v>0.45</v>
      </c>
      <c r="AQ4392" s="16" t="s">
        <v>204</v>
      </c>
      <c r="AR4392" s="16" t="s">
        <v>5146</v>
      </c>
      <c r="AS4392" s="16" t="s">
        <v>5147</v>
      </c>
      <c r="AT4392" s="16" t="s">
        <v>5148</v>
      </c>
      <c r="BC4392" s="16">
        <v>0.45</v>
      </c>
      <c r="BD4392" s="16">
        <f t="shared" si="982"/>
        <v>1.575</v>
      </c>
      <c r="BE4392" s="16">
        <f t="shared" si="983"/>
        <v>893.53125</v>
      </c>
      <c r="BG4392" s="16">
        <f t="shared" si="984"/>
        <v>540</v>
      </c>
      <c r="BH4392" s="16">
        <f t="shared" si="985"/>
        <v>288</v>
      </c>
      <c r="BI4392" s="16">
        <f t="shared" si="986"/>
        <v>3.6</v>
      </c>
    </row>
    <row r="4393" spans="1:61" x14ac:dyDescent="0.35">
      <c r="A4393">
        <v>4392</v>
      </c>
      <c r="B4393" t="s">
        <v>360</v>
      </c>
      <c r="C4393" t="s">
        <v>6198</v>
      </c>
      <c r="D4393" s="15" t="s">
        <v>4916</v>
      </c>
      <c r="E4393" s="12" t="s">
        <v>93</v>
      </c>
      <c r="G4393" s="12" t="s">
        <v>1453</v>
      </c>
      <c r="H4393" s="12" t="s">
        <v>91</v>
      </c>
      <c r="I4393" s="12" t="s">
        <v>363</v>
      </c>
      <c r="J4393" s="12" t="s">
        <v>5454</v>
      </c>
      <c r="K4393" s="12" t="s">
        <v>5454</v>
      </c>
      <c r="N4393" s="16" t="s">
        <v>206</v>
      </c>
      <c r="O4393" s="16" t="s">
        <v>5159</v>
      </c>
      <c r="P4393" s="12" t="s">
        <v>482</v>
      </c>
      <c r="Q4393" s="16">
        <v>2023</v>
      </c>
      <c r="R4393" s="16">
        <v>0.3</v>
      </c>
      <c r="T4393" s="16">
        <v>0</v>
      </c>
      <c r="U4393" s="16" t="s">
        <v>5160</v>
      </c>
      <c r="V4393" s="12" t="s">
        <v>204</v>
      </c>
      <c r="W4393" s="12" t="s">
        <v>204</v>
      </c>
      <c r="X4393" s="16">
        <v>1</v>
      </c>
      <c r="Z4393" s="16">
        <v>0.3</v>
      </c>
      <c r="AA4393" s="16">
        <v>36</v>
      </c>
      <c r="AB4393" s="16" t="s">
        <v>2114</v>
      </c>
      <c r="AC4393" s="16" t="s">
        <v>5145</v>
      </c>
      <c r="AD4393" s="16">
        <v>12600</v>
      </c>
      <c r="AE4393" s="16">
        <v>105</v>
      </c>
      <c r="AF4393" s="16">
        <v>39375</v>
      </c>
      <c r="AG4393" s="16">
        <v>30</v>
      </c>
      <c r="AH4393" s="12">
        <v>9780</v>
      </c>
      <c r="AI4393" s="16">
        <f t="shared" si="977"/>
        <v>1.7999999999999998</v>
      </c>
      <c r="AJ4393" s="16">
        <f t="shared" si="978"/>
        <v>1035</v>
      </c>
      <c r="AK4393" s="16">
        <f t="shared" si="979"/>
        <v>150</v>
      </c>
      <c r="AL4393" s="16">
        <f t="shared" si="980"/>
        <v>1500</v>
      </c>
      <c r="AM4393" s="16">
        <v>61200.000000000007</v>
      </c>
      <c r="AN4393" s="16">
        <f t="shared" si="981"/>
        <v>115710</v>
      </c>
      <c r="AP4393" s="16">
        <v>0.3</v>
      </c>
      <c r="AQ4393" s="16" t="s">
        <v>204</v>
      </c>
      <c r="AR4393" s="16" t="s">
        <v>5146</v>
      </c>
      <c r="AS4393" s="16" t="s">
        <v>5147</v>
      </c>
      <c r="AT4393" s="16" t="s">
        <v>5148</v>
      </c>
      <c r="BC4393" s="16">
        <v>0.3</v>
      </c>
      <c r="BD4393" s="16">
        <f t="shared" si="982"/>
        <v>1.05</v>
      </c>
      <c r="BE4393" s="16">
        <f t="shared" si="983"/>
        <v>723.1875</v>
      </c>
      <c r="BG4393" s="16">
        <f t="shared" si="984"/>
        <v>360</v>
      </c>
      <c r="BH4393" s="16">
        <f t="shared" si="985"/>
        <v>192</v>
      </c>
      <c r="BI4393" s="16">
        <f t="shared" si="986"/>
        <v>2.4</v>
      </c>
    </row>
    <row r="4394" spans="1:61" x14ac:dyDescent="0.35">
      <c r="A4394">
        <v>4393</v>
      </c>
      <c r="B4394" t="s">
        <v>360</v>
      </c>
      <c r="C4394" t="s">
        <v>6199</v>
      </c>
      <c r="D4394" s="15" t="s">
        <v>4778</v>
      </c>
      <c r="E4394" s="12" t="s">
        <v>98</v>
      </c>
      <c r="G4394" s="12" t="s">
        <v>1453</v>
      </c>
      <c r="H4394" s="12" t="s">
        <v>91</v>
      </c>
      <c r="I4394" s="12" t="s">
        <v>363</v>
      </c>
      <c r="J4394" s="12" t="s">
        <v>5454</v>
      </c>
      <c r="K4394" s="12" t="s">
        <v>5454</v>
      </c>
      <c r="N4394" s="16" t="s">
        <v>206</v>
      </c>
      <c r="O4394" s="16" t="s">
        <v>5159</v>
      </c>
      <c r="P4394" s="12" t="s">
        <v>482</v>
      </c>
      <c r="Q4394" s="16">
        <v>2023</v>
      </c>
      <c r="R4394" s="16">
        <v>0.15</v>
      </c>
      <c r="T4394" s="16">
        <v>0</v>
      </c>
      <c r="U4394" s="16" t="s">
        <v>5160</v>
      </c>
      <c r="V4394" s="12" t="s">
        <v>204</v>
      </c>
      <c r="W4394" s="12" t="s">
        <v>204</v>
      </c>
      <c r="X4394" s="16">
        <v>1</v>
      </c>
      <c r="Z4394" s="16">
        <v>0.15</v>
      </c>
      <c r="AA4394" s="16">
        <v>18</v>
      </c>
      <c r="AB4394" s="16" t="s">
        <v>2114</v>
      </c>
      <c r="AC4394" s="16" t="s">
        <v>5145</v>
      </c>
      <c r="AD4394" s="16">
        <v>6300</v>
      </c>
      <c r="AE4394" s="16">
        <v>52.5</v>
      </c>
      <c r="AF4394" s="16">
        <v>19687.5</v>
      </c>
      <c r="AG4394" s="16">
        <v>15</v>
      </c>
      <c r="AH4394" s="12">
        <v>4890</v>
      </c>
      <c r="AI4394" s="16">
        <f t="shared" si="977"/>
        <v>0.89999999999999991</v>
      </c>
      <c r="AJ4394" s="16">
        <f t="shared" si="978"/>
        <v>517.5</v>
      </c>
      <c r="AK4394" s="16">
        <f t="shared" si="979"/>
        <v>75</v>
      </c>
      <c r="AL4394" s="16">
        <f t="shared" si="980"/>
        <v>750</v>
      </c>
      <c r="AM4394" s="16">
        <v>61200.000000000007</v>
      </c>
      <c r="AN4394" s="16">
        <f t="shared" si="981"/>
        <v>88455</v>
      </c>
      <c r="AP4394" s="16">
        <v>0.15</v>
      </c>
      <c r="AQ4394" s="16" t="s">
        <v>204</v>
      </c>
      <c r="AR4394" s="16" t="s">
        <v>5146</v>
      </c>
      <c r="AS4394" s="16" t="s">
        <v>5147</v>
      </c>
      <c r="AT4394" s="16" t="s">
        <v>5148</v>
      </c>
      <c r="BC4394" s="16">
        <v>0.15</v>
      </c>
      <c r="BD4394" s="16">
        <f t="shared" si="982"/>
        <v>0.52500000000000002</v>
      </c>
      <c r="BE4394" s="16">
        <f t="shared" si="983"/>
        <v>552.84375</v>
      </c>
      <c r="BG4394" s="16">
        <f t="shared" si="984"/>
        <v>180</v>
      </c>
      <c r="BH4394" s="16">
        <f t="shared" si="985"/>
        <v>96</v>
      </c>
      <c r="BI4394" s="16">
        <f t="shared" si="986"/>
        <v>1.2</v>
      </c>
    </row>
    <row r="4395" spans="1:61" x14ac:dyDescent="0.35">
      <c r="A4395">
        <v>4394</v>
      </c>
      <c r="B4395" t="s">
        <v>360</v>
      </c>
      <c r="C4395" t="s">
        <v>6200</v>
      </c>
      <c r="D4395" s="15" t="s">
        <v>4917</v>
      </c>
      <c r="E4395" s="12" t="s">
        <v>98</v>
      </c>
      <c r="G4395" s="12" t="s">
        <v>1453</v>
      </c>
      <c r="H4395" s="12" t="s">
        <v>91</v>
      </c>
      <c r="I4395" s="12" t="s">
        <v>363</v>
      </c>
      <c r="J4395" s="12" t="s">
        <v>5454</v>
      </c>
      <c r="K4395" s="12" t="s">
        <v>5454</v>
      </c>
      <c r="N4395" s="16" t="s">
        <v>206</v>
      </c>
      <c r="O4395" s="16" t="s">
        <v>5159</v>
      </c>
      <c r="P4395" s="12" t="s">
        <v>482</v>
      </c>
      <c r="Q4395" s="16">
        <v>2023</v>
      </c>
      <c r="R4395" s="16">
        <v>0.1</v>
      </c>
      <c r="T4395" s="16">
        <v>0</v>
      </c>
      <c r="U4395" s="16" t="s">
        <v>5160</v>
      </c>
      <c r="V4395" s="12" t="s">
        <v>204</v>
      </c>
      <c r="W4395" s="12" t="s">
        <v>204</v>
      </c>
      <c r="X4395" s="16">
        <v>1</v>
      </c>
      <c r="Z4395" s="16">
        <v>0.1</v>
      </c>
      <c r="AA4395" s="16">
        <v>12</v>
      </c>
      <c r="AB4395" s="16" t="s">
        <v>2114</v>
      </c>
      <c r="AC4395" s="16" t="s">
        <v>5145</v>
      </c>
      <c r="AD4395" s="16">
        <v>4200</v>
      </c>
      <c r="AE4395" s="16">
        <v>35</v>
      </c>
      <c r="AF4395" s="16">
        <v>13125</v>
      </c>
      <c r="AG4395" s="16">
        <v>10</v>
      </c>
      <c r="AH4395" s="12">
        <v>3260</v>
      </c>
      <c r="AI4395" s="16">
        <f t="shared" si="977"/>
        <v>0.60000000000000009</v>
      </c>
      <c r="AJ4395" s="16">
        <f t="shared" si="978"/>
        <v>345</v>
      </c>
      <c r="AK4395" s="16">
        <f t="shared" si="979"/>
        <v>50</v>
      </c>
      <c r="AL4395" s="16">
        <f t="shared" si="980"/>
        <v>500</v>
      </c>
      <c r="AM4395" s="16">
        <v>61200.000000000007</v>
      </c>
      <c r="AN4395" s="16">
        <f t="shared" si="981"/>
        <v>79370</v>
      </c>
      <c r="AP4395" s="16">
        <v>0.1</v>
      </c>
      <c r="AQ4395" s="16" t="s">
        <v>204</v>
      </c>
      <c r="AR4395" s="16" t="s">
        <v>5146</v>
      </c>
      <c r="AS4395" s="16" t="s">
        <v>5147</v>
      </c>
      <c r="AT4395" s="16" t="s">
        <v>5148</v>
      </c>
      <c r="BC4395" s="16">
        <v>0.1</v>
      </c>
      <c r="BD4395" s="16">
        <f t="shared" si="982"/>
        <v>0.35000000000000003</v>
      </c>
      <c r="BE4395" s="16">
        <f t="shared" si="983"/>
        <v>496.0625</v>
      </c>
      <c r="BG4395" s="16">
        <f t="shared" si="984"/>
        <v>120</v>
      </c>
      <c r="BH4395" s="16">
        <f t="shared" si="985"/>
        <v>64</v>
      </c>
      <c r="BI4395" s="16">
        <f t="shared" si="986"/>
        <v>0.8</v>
      </c>
    </row>
    <row r="4396" spans="1:61" x14ac:dyDescent="0.35">
      <c r="A4396">
        <v>4395</v>
      </c>
      <c r="B4396" t="s">
        <v>360</v>
      </c>
      <c r="C4396" t="s">
        <v>6201</v>
      </c>
      <c r="D4396" s="15" t="s">
        <v>4918</v>
      </c>
      <c r="E4396" s="12" t="s">
        <v>98</v>
      </c>
      <c r="G4396" s="12" t="s">
        <v>1453</v>
      </c>
      <c r="H4396" s="12" t="s">
        <v>91</v>
      </c>
      <c r="I4396" s="12" t="s">
        <v>363</v>
      </c>
      <c r="J4396" s="12" t="s">
        <v>5454</v>
      </c>
      <c r="K4396" s="12" t="s">
        <v>5454</v>
      </c>
      <c r="N4396" s="16" t="s">
        <v>206</v>
      </c>
      <c r="O4396" s="16" t="s">
        <v>5159</v>
      </c>
      <c r="P4396" s="12" t="s">
        <v>482</v>
      </c>
      <c r="Q4396" s="16">
        <v>2023</v>
      </c>
      <c r="R4396" s="16">
        <v>0.5</v>
      </c>
      <c r="T4396" s="16">
        <v>0</v>
      </c>
      <c r="U4396" s="16" t="s">
        <v>5160</v>
      </c>
      <c r="V4396" s="12" t="s">
        <v>204</v>
      </c>
      <c r="W4396" s="12" t="s">
        <v>204</v>
      </c>
      <c r="X4396" s="16">
        <v>1</v>
      </c>
      <c r="Z4396" s="16">
        <v>0.5</v>
      </c>
      <c r="AA4396" s="16">
        <v>60</v>
      </c>
      <c r="AB4396" s="16" t="s">
        <v>2114</v>
      </c>
      <c r="AC4396" s="16" t="s">
        <v>5145</v>
      </c>
      <c r="AD4396" s="16">
        <v>21000</v>
      </c>
      <c r="AE4396" s="16">
        <v>175</v>
      </c>
      <c r="AF4396" s="16">
        <v>65625</v>
      </c>
      <c r="AG4396" s="16">
        <v>50</v>
      </c>
      <c r="AH4396" s="12">
        <v>16300</v>
      </c>
      <c r="AI4396" s="16">
        <f t="shared" si="977"/>
        <v>3</v>
      </c>
      <c r="AJ4396" s="16">
        <f t="shared" si="978"/>
        <v>1725</v>
      </c>
      <c r="AK4396" s="16">
        <f t="shared" si="979"/>
        <v>250</v>
      </c>
      <c r="AL4396" s="16">
        <f t="shared" si="980"/>
        <v>2500</v>
      </c>
      <c r="AM4396" s="16">
        <v>61200.000000000007</v>
      </c>
      <c r="AN4396" s="16">
        <f t="shared" si="981"/>
        <v>152050</v>
      </c>
      <c r="AP4396" s="16">
        <v>0.5</v>
      </c>
      <c r="AQ4396" s="16" t="s">
        <v>204</v>
      </c>
      <c r="AR4396" s="16" t="s">
        <v>5146</v>
      </c>
      <c r="AS4396" s="16" t="s">
        <v>5147</v>
      </c>
      <c r="AT4396" s="16" t="s">
        <v>5148</v>
      </c>
      <c r="BC4396" s="16">
        <v>0.5</v>
      </c>
      <c r="BD4396" s="16">
        <f t="shared" si="982"/>
        <v>1.75</v>
      </c>
      <c r="BE4396" s="16">
        <f t="shared" si="983"/>
        <v>950.3125</v>
      </c>
      <c r="BG4396" s="16">
        <f t="shared" si="984"/>
        <v>600</v>
      </c>
      <c r="BH4396" s="16">
        <f t="shared" si="985"/>
        <v>320</v>
      </c>
      <c r="BI4396" s="16">
        <f t="shared" si="986"/>
        <v>4</v>
      </c>
    </row>
    <row r="4397" spans="1:61" x14ac:dyDescent="0.35">
      <c r="A4397">
        <v>4396</v>
      </c>
      <c r="B4397" t="s">
        <v>360</v>
      </c>
      <c r="C4397" t="s">
        <v>6202</v>
      </c>
      <c r="D4397" s="15" t="s">
        <v>4919</v>
      </c>
      <c r="E4397" s="12" t="s">
        <v>98</v>
      </c>
      <c r="G4397" s="12" t="s">
        <v>1453</v>
      </c>
      <c r="H4397" s="12" t="s">
        <v>91</v>
      </c>
      <c r="I4397" s="12" t="s">
        <v>363</v>
      </c>
      <c r="J4397" s="12" t="s">
        <v>5454</v>
      </c>
      <c r="K4397" s="12" t="s">
        <v>5454</v>
      </c>
      <c r="N4397" s="16" t="s">
        <v>206</v>
      </c>
      <c r="O4397" s="16" t="s">
        <v>5159</v>
      </c>
      <c r="P4397" s="12" t="s">
        <v>482</v>
      </c>
      <c r="Q4397" s="16">
        <v>2023</v>
      </c>
      <c r="R4397" s="16">
        <v>0.2</v>
      </c>
      <c r="T4397" s="16">
        <v>0</v>
      </c>
      <c r="U4397" s="16" t="s">
        <v>5160</v>
      </c>
      <c r="V4397" s="12" t="s">
        <v>204</v>
      </c>
      <c r="W4397" s="12" t="s">
        <v>204</v>
      </c>
      <c r="X4397" s="16">
        <v>1</v>
      </c>
      <c r="Z4397" s="16">
        <v>0.2</v>
      </c>
      <c r="AA4397" s="16">
        <v>24</v>
      </c>
      <c r="AB4397" s="16" t="s">
        <v>2114</v>
      </c>
      <c r="AC4397" s="16" t="s">
        <v>5145</v>
      </c>
      <c r="AD4397" s="16">
        <v>8400</v>
      </c>
      <c r="AE4397" s="16">
        <v>70</v>
      </c>
      <c r="AF4397" s="16">
        <v>26250</v>
      </c>
      <c r="AG4397" s="16">
        <v>20</v>
      </c>
      <c r="AH4397" s="12">
        <v>6520</v>
      </c>
      <c r="AI4397" s="16">
        <f t="shared" si="977"/>
        <v>1.2000000000000002</v>
      </c>
      <c r="AJ4397" s="16">
        <f t="shared" si="978"/>
        <v>690</v>
      </c>
      <c r="AK4397" s="16">
        <f t="shared" si="979"/>
        <v>100</v>
      </c>
      <c r="AL4397" s="16">
        <f t="shared" si="980"/>
        <v>1000</v>
      </c>
      <c r="AM4397" s="16">
        <v>61200.000000000007</v>
      </c>
      <c r="AN4397" s="16">
        <f t="shared" si="981"/>
        <v>97540</v>
      </c>
      <c r="AP4397" s="16">
        <v>0.2</v>
      </c>
      <c r="AQ4397" s="16" t="s">
        <v>204</v>
      </c>
      <c r="AR4397" s="16" t="s">
        <v>5146</v>
      </c>
      <c r="AS4397" s="16" t="s">
        <v>5147</v>
      </c>
      <c r="AT4397" s="16" t="s">
        <v>5148</v>
      </c>
      <c r="BC4397" s="16">
        <v>0.2</v>
      </c>
      <c r="BD4397" s="16">
        <f t="shared" si="982"/>
        <v>0.70000000000000007</v>
      </c>
      <c r="BE4397" s="16">
        <f t="shared" si="983"/>
        <v>609.625</v>
      </c>
      <c r="BG4397" s="16">
        <f t="shared" si="984"/>
        <v>240</v>
      </c>
      <c r="BH4397" s="16">
        <f t="shared" si="985"/>
        <v>128</v>
      </c>
      <c r="BI4397" s="16">
        <f t="shared" si="986"/>
        <v>1.6</v>
      </c>
    </row>
    <row r="4398" spans="1:61" x14ac:dyDescent="0.35">
      <c r="A4398">
        <v>4397</v>
      </c>
      <c r="B4398" t="s">
        <v>360</v>
      </c>
      <c r="C4398" t="s">
        <v>6203</v>
      </c>
      <c r="D4398" s="15" t="s">
        <v>4920</v>
      </c>
      <c r="E4398" s="12" t="s">
        <v>98</v>
      </c>
      <c r="G4398" s="12" t="s">
        <v>1453</v>
      </c>
      <c r="H4398" s="12" t="s">
        <v>91</v>
      </c>
      <c r="I4398" s="12" t="s">
        <v>363</v>
      </c>
      <c r="J4398" s="12" t="s">
        <v>5454</v>
      </c>
      <c r="K4398" s="12" t="s">
        <v>5454</v>
      </c>
      <c r="N4398" s="16" t="s">
        <v>206</v>
      </c>
      <c r="O4398" s="16" t="s">
        <v>5159</v>
      </c>
      <c r="P4398" s="12" t="s">
        <v>482</v>
      </c>
      <c r="Q4398" s="16">
        <v>2023</v>
      </c>
      <c r="R4398" s="16">
        <v>0.72</v>
      </c>
      <c r="T4398" s="16">
        <v>0</v>
      </c>
      <c r="U4398" s="16" t="s">
        <v>5160</v>
      </c>
      <c r="V4398" s="12" t="s">
        <v>204</v>
      </c>
      <c r="W4398" s="12" t="s">
        <v>204</v>
      </c>
      <c r="X4398" s="16">
        <v>1</v>
      </c>
      <c r="Z4398" s="16">
        <v>0.72</v>
      </c>
      <c r="AA4398" s="16">
        <v>86.399999999999991</v>
      </c>
      <c r="AB4398" s="16" t="s">
        <v>2114</v>
      </c>
      <c r="AC4398" s="16" t="s">
        <v>5145</v>
      </c>
      <c r="AD4398" s="16">
        <v>30239.999999999996</v>
      </c>
      <c r="AE4398" s="16">
        <v>252</v>
      </c>
      <c r="AF4398" s="16">
        <v>94500</v>
      </c>
      <c r="AG4398" s="16">
        <v>72</v>
      </c>
      <c r="AH4398" s="12">
        <v>23472</v>
      </c>
      <c r="AI4398" s="16">
        <f t="shared" si="977"/>
        <v>4.32</v>
      </c>
      <c r="AJ4398" s="16">
        <f t="shared" si="978"/>
        <v>2484</v>
      </c>
      <c r="AK4398" s="16">
        <f t="shared" si="979"/>
        <v>360</v>
      </c>
      <c r="AL4398" s="16">
        <f t="shared" si="980"/>
        <v>3600</v>
      </c>
      <c r="AM4398" s="16">
        <v>61200.000000000007</v>
      </c>
      <c r="AN4398" s="16">
        <f t="shared" si="981"/>
        <v>192024</v>
      </c>
      <c r="AP4398" s="16">
        <v>0.72</v>
      </c>
      <c r="AQ4398" s="16" t="s">
        <v>204</v>
      </c>
      <c r="AR4398" s="16" t="s">
        <v>5146</v>
      </c>
      <c r="AS4398" s="16" t="s">
        <v>5147</v>
      </c>
      <c r="AT4398" s="16" t="s">
        <v>5148</v>
      </c>
      <c r="BC4398" s="16">
        <v>0.72</v>
      </c>
      <c r="BD4398" s="16">
        <f t="shared" si="982"/>
        <v>2.52</v>
      </c>
      <c r="BE4398" s="16">
        <f t="shared" si="983"/>
        <v>1200.1500000000001</v>
      </c>
      <c r="BG4398" s="16">
        <f t="shared" si="984"/>
        <v>864</v>
      </c>
      <c r="BH4398" s="16">
        <f t="shared" si="985"/>
        <v>460.79999999999995</v>
      </c>
      <c r="BI4398" s="16">
        <f t="shared" si="986"/>
        <v>5.76</v>
      </c>
    </row>
    <row r="4399" spans="1:61" x14ac:dyDescent="0.35">
      <c r="A4399">
        <v>4398</v>
      </c>
      <c r="B4399" t="s">
        <v>360</v>
      </c>
      <c r="C4399" t="s">
        <v>6204</v>
      </c>
      <c r="D4399" s="15" t="s">
        <v>4921</v>
      </c>
      <c r="E4399" s="12" t="s">
        <v>98</v>
      </c>
      <c r="G4399" s="12" t="s">
        <v>1453</v>
      </c>
      <c r="H4399" s="12" t="s">
        <v>91</v>
      </c>
      <c r="I4399" s="12" t="s">
        <v>363</v>
      </c>
      <c r="J4399" s="12" t="s">
        <v>5454</v>
      </c>
      <c r="K4399" s="12" t="s">
        <v>5454</v>
      </c>
      <c r="N4399" s="16" t="s">
        <v>206</v>
      </c>
      <c r="O4399" s="16" t="s">
        <v>5159</v>
      </c>
      <c r="P4399" s="12" t="s">
        <v>482</v>
      </c>
      <c r="Q4399" s="16">
        <v>2023</v>
      </c>
      <c r="R4399" s="16">
        <v>0.54</v>
      </c>
      <c r="T4399" s="16">
        <v>0</v>
      </c>
      <c r="U4399" s="16" t="s">
        <v>5160</v>
      </c>
      <c r="V4399" s="12" t="s">
        <v>204</v>
      </c>
      <c r="W4399" s="12" t="s">
        <v>204</v>
      </c>
      <c r="X4399" s="16">
        <v>1</v>
      </c>
      <c r="Z4399" s="16">
        <v>0.54</v>
      </c>
      <c r="AA4399" s="16">
        <v>64.800000000000011</v>
      </c>
      <c r="AB4399" s="16" t="s">
        <v>2114</v>
      </c>
      <c r="AC4399" s="16" t="s">
        <v>5145</v>
      </c>
      <c r="AD4399" s="16">
        <v>22680.000000000004</v>
      </c>
      <c r="AE4399" s="16">
        <v>189</v>
      </c>
      <c r="AF4399" s="16">
        <v>70875</v>
      </c>
      <c r="AG4399" s="16">
        <v>54</v>
      </c>
      <c r="AH4399" s="12">
        <v>17604</v>
      </c>
      <c r="AI4399" s="16">
        <f t="shared" si="977"/>
        <v>3.24</v>
      </c>
      <c r="AJ4399" s="16">
        <f t="shared" si="978"/>
        <v>1863.0000000000002</v>
      </c>
      <c r="AK4399" s="16">
        <f t="shared" si="979"/>
        <v>270</v>
      </c>
      <c r="AL4399" s="16">
        <f t="shared" si="980"/>
        <v>2700</v>
      </c>
      <c r="AM4399" s="16">
        <v>61200.000000000007</v>
      </c>
      <c r="AN4399" s="16">
        <f t="shared" si="981"/>
        <v>159318</v>
      </c>
      <c r="AP4399" s="16">
        <v>0.54</v>
      </c>
      <c r="AQ4399" s="16" t="s">
        <v>204</v>
      </c>
      <c r="AR4399" s="16" t="s">
        <v>5146</v>
      </c>
      <c r="AS4399" s="16" t="s">
        <v>5147</v>
      </c>
      <c r="AT4399" s="16" t="s">
        <v>5148</v>
      </c>
      <c r="BC4399" s="16">
        <v>0.54</v>
      </c>
      <c r="BD4399" s="16">
        <f t="shared" si="982"/>
        <v>1.8900000000000001</v>
      </c>
      <c r="BE4399" s="16">
        <f t="shared" si="983"/>
        <v>995.73749999999995</v>
      </c>
      <c r="BG4399" s="16">
        <f t="shared" si="984"/>
        <v>648</v>
      </c>
      <c r="BH4399" s="16">
        <f t="shared" si="985"/>
        <v>345.6</v>
      </c>
      <c r="BI4399" s="16">
        <f t="shared" si="986"/>
        <v>4.32</v>
      </c>
    </row>
    <row r="4400" spans="1:61" x14ac:dyDescent="0.35">
      <c r="A4400">
        <v>4399</v>
      </c>
      <c r="B4400" t="s">
        <v>360</v>
      </c>
      <c r="C4400" t="s">
        <v>6205</v>
      </c>
      <c r="D4400" s="15" t="s">
        <v>4922</v>
      </c>
      <c r="E4400" s="12" t="s">
        <v>98</v>
      </c>
      <c r="G4400" s="12" t="s">
        <v>1453</v>
      </c>
      <c r="H4400" s="12" t="s">
        <v>91</v>
      </c>
      <c r="I4400" s="12" t="s">
        <v>363</v>
      </c>
      <c r="J4400" s="12" t="s">
        <v>5454</v>
      </c>
      <c r="K4400" s="12" t="s">
        <v>5454</v>
      </c>
      <c r="N4400" s="16" t="s">
        <v>206</v>
      </c>
      <c r="O4400" s="16" t="s">
        <v>5159</v>
      </c>
      <c r="P4400" s="12" t="s">
        <v>482</v>
      </c>
      <c r="Q4400" s="16">
        <v>2023</v>
      </c>
      <c r="R4400" s="16">
        <v>0.97</v>
      </c>
      <c r="T4400" s="16">
        <v>0</v>
      </c>
      <c r="U4400" s="16" t="s">
        <v>5160</v>
      </c>
      <c r="V4400" s="12" t="s">
        <v>204</v>
      </c>
      <c r="W4400" s="12" t="s">
        <v>204</v>
      </c>
      <c r="X4400" s="16">
        <v>1</v>
      </c>
      <c r="Z4400" s="16">
        <v>0.97</v>
      </c>
      <c r="AA4400" s="16">
        <v>116.39999999999999</v>
      </c>
      <c r="AB4400" s="16" t="s">
        <v>2114</v>
      </c>
      <c r="AC4400" s="16" t="s">
        <v>5145</v>
      </c>
      <c r="AD4400" s="16">
        <v>40740</v>
      </c>
      <c r="AE4400" s="16">
        <v>339.5</v>
      </c>
      <c r="AF4400" s="16">
        <v>127312.5</v>
      </c>
      <c r="AG4400" s="16">
        <v>97</v>
      </c>
      <c r="AH4400" s="12">
        <v>31622</v>
      </c>
      <c r="AI4400" s="16">
        <f t="shared" si="977"/>
        <v>5.82</v>
      </c>
      <c r="AJ4400" s="16">
        <f t="shared" si="978"/>
        <v>3346.5</v>
      </c>
      <c r="AK4400" s="16">
        <f t="shared" si="979"/>
        <v>485</v>
      </c>
      <c r="AL4400" s="16">
        <f t="shared" si="980"/>
        <v>4850</v>
      </c>
      <c r="AM4400" s="16">
        <v>61200.000000000007</v>
      </c>
      <c r="AN4400" s="16">
        <f t="shared" si="981"/>
        <v>237449</v>
      </c>
      <c r="AP4400" s="16">
        <v>0.97</v>
      </c>
      <c r="AQ4400" s="16" t="s">
        <v>204</v>
      </c>
      <c r="AR4400" s="16" t="s">
        <v>5146</v>
      </c>
      <c r="AS4400" s="16" t="s">
        <v>5147</v>
      </c>
      <c r="AT4400" s="16" t="s">
        <v>5148</v>
      </c>
      <c r="BC4400" s="16">
        <v>0.97</v>
      </c>
      <c r="BD4400" s="16">
        <f t="shared" si="982"/>
        <v>3.395</v>
      </c>
      <c r="BE4400" s="16">
        <f t="shared" si="983"/>
        <v>1484.0562500000001</v>
      </c>
      <c r="BG4400" s="16">
        <f t="shared" si="984"/>
        <v>1164</v>
      </c>
      <c r="BH4400" s="16">
        <f t="shared" si="985"/>
        <v>620.79999999999995</v>
      </c>
      <c r="BI4400" s="16">
        <f t="shared" si="986"/>
        <v>7.76</v>
      </c>
    </row>
    <row r="4401" spans="1:61" x14ac:dyDescent="0.35">
      <c r="A4401">
        <v>4400</v>
      </c>
      <c r="B4401" t="s">
        <v>360</v>
      </c>
      <c r="C4401" t="s">
        <v>6206</v>
      </c>
      <c r="D4401" s="15" t="s">
        <v>4923</v>
      </c>
      <c r="E4401" s="12" t="s">
        <v>93</v>
      </c>
      <c r="G4401" s="12" t="s">
        <v>1453</v>
      </c>
      <c r="H4401" s="12" t="s">
        <v>91</v>
      </c>
      <c r="I4401" s="12" t="s">
        <v>363</v>
      </c>
      <c r="J4401" s="12" t="s">
        <v>5454</v>
      </c>
      <c r="K4401" s="12" t="s">
        <v>5454</v>
      </c>
      <c r="N4401" s="16" t="s">
        <v>206</v>
      </c>
      <c r="O4401" s="16" t="s">
        <v>5159</v>
      </c>
      <c r="P4401" s="12" t="s">
        <v>482</v>
      </c>
      <c r="Q4401" s="16">
        <v>2023</v>
      </c>
      <c r="R4401" s="16">
        <v>0.6</v>
      </c>
      <c r="T4401" s="16">
        <v>0</v>
      </c>
      <c r="U4401" s="16" t="s">
        <v>5160</v>
      </c>
      <c r="V4401" s="12" t="s">
        <v>204</v>
      </c>
      <c r="W4401" s="12" t="s">
        <v>204</v>
      </c>
      <c r="X4401" s="16">
        <v>1</v>
      </c>
      <c r="Z4401" s="16">
        <v>0.6</v>
      </c>
      <c r="AA4401" s="16">
        <v>72</v>
      </c>
      <c r="AB4401" s="16" t="s">
        <v>2114</v>
      </c>
      <c r="AC4401" s="16" t="s">
        <v>5145</v>
      </c>
      <c r="AD4401" s="16">
        <v>25200</v>
      </c>
      <c r="AE4401" s="16">
        <v>210</v>
      </c>
      <c r="AF4401" s="16">
        <v>78750</v>
      </c>
      <c r="AG4401" s="16">
        <v>60</v>
      </c>
      <c r="AH4401" s="12">
        <v>19560</v>
      </c>
      <c r="AI4401" s="16">
        <f t="shared" si="977"/>
        <v>3.5999999999999996</v>
      </c>
      <c r="AJ4401" s="16">
        <f t="shared" si="978"/>
        <v>2070</v>
      </c>
      <c r="AK4401" s="16">
        <f t="shared" si="979"/>
        <v>300</v>
      </c>
      <c r="AL4401" s="16">
        <f t="shared" si="980"/>
        <v>3000</v>
      </c>
      <c r="AM4401" s="16">
        <v>61200.000000000007</v>
      </c>
      <c r="AN4401" s="16">
        <f t="shared" si="981"/>
        <v>170220</v>
      </c>
      <c r="AP4401" s="16">
        <v>0.6</v>
      </c>
      <c r="AQ4401" s="16" t="s">
        <v>204</v>
      </c>
      <c r="AR4401" s="16" t="s">
        <v>5146</v>
      </c>
      <c r="AS4401" s="16" t="s">
        <v>5147</v>
      </c>
      <c r="AT4401" s="16" t="s">
        <v>5148</v>
      </c>
      <c r="BC4401" s="16">
        <v>0.6</v>
      </c>
      <c r="BD4401" s="16">
        <f t="shared" si="982"/>
        <v>2.1</v>
      </c>
      <c r="BE4401" s="16">
        <f t="shared" si="983"/>
        <v>1063.875</v>
      </c>
      <c r="BG4401" s="16">
        <f t="shared" si="984"/>
        <v>720</v>
      </c>
      <c r="BH4401" s="16">
        <f t="shared" si="985"/>
        <v>384</v>
      </c>
      <c r="BI4401" s="16">
        <f t="shared" si="986"/>
        <v>4.8</v>
      </c>
    </row>
    <row r="4402" spans="1:61" x14ac:dyDescent="0.35">
      <c r="A4402">
        <v>4401</v>
      </c>
      <c r="B4402" t="s">
        <v>360</v>
      </c>
      <c r="C4402" t="s">
        <v>6207</v>
      </c>
      <c r="D4402" s="15" t="s">
        <v>4924</v>
      </c>
      <c r="E4402" s="12" t="s">
        <v>93</v>
      </c>
      <c r="G4402" s="12" t="s">
        <v>1453</v>
      </c>
      <c r="H4402" s="12" t="s">
        <v>91</v>
      </c>
      <c r="I4402" s="12" t="s">
        <v>363</v>
      </c>
      <c r="J4402" s="12" t="s">
        <v>5454</v>
      </c>
      <c r="K4402" s="12" t="s">
        <v>5454</v>
      </c>
      <c r="N4402" s="16" t="s">
        <v>206</v>
      </c>
      <c r="O4402" s="16" t="s">
        <v>5161</v>
      </c>
      <c r="P4402" s="12" t="s">
        <v>1187</v>
      </c>
      <c r="Q4402" s="16">
        <v>2023</v>
      </c>
      <c r="T4402" s="16">
        <v>0</v>
      </c>
      <c r="U4402" s="16" t="s">
        <v>5160</v>
      </c>
      <c r="V4402" s="12" t="s">
        <v>204</v>
      </c>
      <c r="W4402" s="12" t="s">
        <v>204</v>
      </c>
      <c r="X4402" s="16">
        <v>1</v>
      </c>
      <c r="AG4402" s="16">
        <v>0</v>
      </c>
      <c r="AH4402" s="12">
        <v>0</v>
      </c>
      <c r="AI4402" s="16">
        <f t="shared" si="977"/>
        <v>0</v>
      </c>
      <c r="AJ4402" s="16">
        <f t="shared" si="978"/>
        <v>0</v>
      </c>
      <c r="AK4402" s="16">
        <f t="shared" si="979"/>
        <v>0</v>
      </c>
      <c r="AL4402" s="16">
        <f t="shared" si="980"/>
        <v>0</v>
      </c>
      <c r="AM4402" s="16">
        <v>61200.000000000007</v>
      </c>
      <c r="AN4402" s="16">
        <f t="shared" si="981"/>
        <v>61200.000000000007</v>
      </c>
      <c r="AQ4402" s="16" t="s">
        <v>204</v>
      </c>
      <c r="AR4402" s="16" t="s">
        <v>5146</v>
      </c>
      <c r="AS4402" s="16" t="s">
        <v>5147</v>
      </c>
      <c r="AT4402" s="16" t="s">
        <v>5148</v>
      </c>
      <c r="BD4402" s="16">
        <f t="shared" si="982"/>
        <v>0</v>
      </c>
      <c r="BE4402" s="16">
        <f t="shared" si="983"/>
        <v>382.50000000000006</v>
      </c>
      <c r="BG4402" s="16">
        <f t="shared" si="984"/>
        <v>0</v>
      </c>
      <c r="BH4402" s="16">
        <f t="shared" si="985"/>
        <v>0</v>
      </c>
      <c r="BI4402" s="16">
        <f t="shared" si="986"/>
        <v>0</v>
      </c>
    </row>
    <row r="4403" spans="1:61" x14ac:dyDescent="0.35">
      <c r="A4403">
        <v>4402</v>
      </c>
      <c r="B4403" t="s">
        <v>360</v>
      </c>
      <c r="C4403" t="s">
        <v>6208</v>
      </c>
      <c r="D4403" s="15" t="s">
        <v>4925</v>
      </c>
      <c r="E4403" s="12" t="s">
        <v>93</v>
      </c>
      <c r="G4403" s="12" t="s">
        <v>1453</v>
      </c>
      <c r="H4403" s="12" t="s">
        <v>91</v>
      </c>
      <c r="I4403" s="12" t="s">
        <v>363</v>
      </c>
      <c r="J4403" s="12" t="s">
        <v>5454</v>
      </c>
      <c r="K4403" s="12" t="s">
        <v>5454</v>
      </c>
      <c r="N4403" s="16" t="s">
        <v>206</v>
      </c>
      <c r="O4403" s="16" t="s">
        <v>5161</v>
      </c>
      <c r="P4403" s="12" t="s">
        <v>1187</v>
      </c>
      <c r="Q4403" s="16">
        <v>2023</v>
      </c>
      <c r="T4403" s="16">
        <v>0</v>
      </c>
      <c r="U4403" s="16" t="s">
        <v>5162</v>
      </c>
      <c r="V4403" s="12" t="s">
        <v>204</v>
      </c>
      <c r="W4403" s="12" t="s">
        <v>204</v>
      </c>
      <c r="X4403" s="16">
        <v>1</v>
      </c>
      <c r="AI4403" s="16">
        <f t="shared" si="977"/>
        <v>0</v>
      </c>
      <c r="AJ4403" s="16">
        <f t="shared" si="978"/>
        <v>0</v>
      </c>
      <c r="AK4403" s="16">
        <f t="shared" si="979"/>
        <v>0</v>
      </c>
      <c r="AL4403" s="16">
        <f t="shared" si="980"/>
        <v>0</v>
      </c>
      <c r="AM4403" s="16">
        <v>61200.000000000007</v>
      </c>
      <c r="AN4403" s="16">
        <f t="shared" si="981"/>
        <v>61200.000000000007</v>
      </c>
      <c r="BD4403" s="16">
        <f t="shared" si="982"/>
        <v>0</v>
      </c>
      <c r="BE4403" s="16">
        <f t="shared" si="983"/>
        <v>382.50000000000006</v>
      </c>
      <c r="BG4403" s="16">
        <f t="shared" si="984"/>
        <v>0</v>
      </c>
      <c r="BH4403" s="16">
        <f t="shared" si="985"/>
        <v>0</v>
      </c>
      <c r="BI4403" s="16">
        <f t="shared" si="986"/>
        <v>0</v>
      </c>
    </row>
    <row r="4404" spans="1:61" x14ac:dyDescent="0.35">
      <c r="A4404">
        <v>4403</v>
      </c>
      <c r="B4404" t="s">
        <v>360</v>
      </c>
      <c r="C4404" t="s">
        <v>6209</v>
      </c>
      <c r="D4404" s="15" t="s">
        <v>4926</v>
      </c>
      <c r="E4404" s="12" t="s">
        <v>93</v>
      </c>
      <c r="G4404" s="12" t="s">
        <v>1453</v>
      </c>
      <c r="H4404" s="12" t="s">
        <v>91</v>
      </c>
      <c r="I4404" s="12" t="s">
        <v>363</v>
      </c>
      <c r="J4404" s="12" t="s">
        <v>5454</v>
      </c>
      <c r="K4404" s="12" t="s">
        <v>5454</v>
      </c>
      <c r="N4404" s="16" t="s">
        <v>206</v>
      </c>
      <c r="O4404" s="16" t="s">
        <v>5161</v>
      </c>
      <c r="P4404" s="12" t="s">
        <v>1187</v>
      </c>
      <c r="Q4404" s="16">
        <v>2023</v>
      </c>
      <c r="T4404" s="16">
        <v>0</v>
      </c>
      <c r="U4404" s="16" t="s">
        <v>5162</v>
      </c>
      <c r="V4404" s="12" t="s">
        <v>204</v>
      </c>
      <c r="W4404" s="12" t="s">
        <v>204</v>
      </c>
      <c r="X4404" s="16">
        <v>1</v>
      </c>
      <c r="AI4404" s="16">
        <f t="shared" si="977"/>
        <v>0</v>
      </c>
      <c r="AJ4404" s="16">
        <f t="shared" si="978"/>
        <v>0</v>
      </c>
      <c r="AK4404" s="16">
        <f t="shared" si="979"/>
        <v>0</v>
      </c>
      <c r="AL4404" s="16">
        <f t="shared" si="980"/>
        <v>0</v>
      </c>
      <c r="AM4404" s="16">
        <v>61200.000000000007</v>
      </c>
      <c r="AN4404" s="16">
        <f t="shared" si="981"/>
        <v>61200.000000000007</v>
      </c>
      <c r="BD4404" s="16">
        <f t="shared" si="982"/>
        <v>0</v>
      </c>
      <c r="BE4404" s="16">
        <f t="shared" si="983"/>
        <v>382.50000000000006</v>
      </c>
      <c r="BG4404" s="16">
        <f t="shared" si="984"/>
        <v>0</v>
      </c>
      <c r="BH4404" s="16">
        <f t="shared" si="985"/>
        <v>0</v>
      </c>
      <c r="BI4404" s="16">
        <f t="shared" si="986"/>
        <v>0</v>
      </c>
    </row>
    <row r="4405" spans="1:61" x14ac:dyDescent="0.35">
      <c r="A4405">
        <v>4404</v>
      </c>
      <c r="B4405" t="s">
        <v>360</v>
      </c>
      <c r="C4405" t="s">
        <v>6210</v>
      </c>
      <c r="D4405" s="15" t="s">
        <v>4927</v>
      </c>
      <c r="E4405" s="12" t="s">
        <v>93</v>
      </c>
      <c r="G4405" s="12" t="s">
        <v>1453</v>
      </c>
      <c r="H4405" s="12" t="s">
        <v>91</v>
      </c>
      <c r="I4405" s="12" t="s">
        <v>363</v>
      </c>
      <c r="J4405" s="12" t="s">
        <v>5454</v>
      </c>
      <c r="K4405" s="12" t="s">
        <v>5454</v>
      </c>
      <c r="N4405" s="16" t="s">
        <v>206</v>
      </c>
      <c r="O4405" s="16" t="s">
        <v>5161</v>
      </c>
      <c r="P4405" s="12" t="s">
        <v>1187</v>
      </c>
      <c r="Q4405" s="16">
        <v>2023</v>
      </c>
      <c r="T4405" s="16">
        <v>0</v>
      </c>
      <c r="U4405" s="16" t="s">
        <v>5162</v>
      </c>
      <c r="V4405" s="12" t="s">
        <v>204</v>
      </c>
      <c r="W4405" s="12" t="s">
        <v>204</v>
      </c>
      <c r="X4405" s="16">
        <v>1</v>
      </c>
      <c r="AI4405" s="16">
        <f t="shared" si="977"/>
        <v>0</v>
      </c>
      <c r="AJ4405" s="16">
        <f t="shared" si="978"/>
        <v>0</v>
      </c>
      <c r="AK4405" s="16">
        <f t="shared" si="979"/>
        <v>0</v>
      </c>
      <c r="AL4405" s="16">
        <f t="shared" si="980"/>
        <v>0</v>
      </c>
      <c r="AM4405" s="16">
        <v>61200.000000000007</v>
      </c>
      <c r="AN4405" s="16">
        <f t="shared" si="981"/>
        <v>61200.000000000007</v>
      </c>
      <c r="BD4405" s="16">
        <f t="shared" si="982"/>
        <v>0</v>
      </c>
      <c r="BE4405" s="16">
        <f t="shared" si="983"/>
        <v>382.50000000000006</v>
      </c>
      <c r="BG4405" s="16">
        <f t="shared" si="984"/>
        <v>0</v>
      </c>
      <c r="BH4405" s="16">
        <f t="shared" si="985"/>
        <v>0</v>
      </c>
      <c r="BI4405" s="16">
        <f t="shared" si="986"/>
        <v>0</v>
      </c>
    </row>
    <row r="4406" spans="1:61" x14ac:dyDescent="0.35">
      <c r="A4406">
        <v>4405</v>
      </c>
      <c r="B4406" t="s">
        <v>360</v>
      </c>
      <c r="C4406" t="s">
        <v>6211</v>
      </c>
      <c r="D4406" s="15" t="s">
        <v>4928</v>
      </c>
      <c r="E4406" s="12" t="s">
        <v>93</v>
      </c>
      <c r="G4406" s="12" t="s">
        <v>1453</v>
      </c>
      <c r="H4406" s="12" t="s">
        <v>91</v>
      </c>
      <c r="I4406" s="12" t="s">
        <v>363</v>
      </c>
      <c r="J4406" s="12" t="s">
        <v>5454</v>
      </c>
      <c r="K4406" s="12" t="s">
        <v>5454</v>
      </c>
      <c r="N4406" s="16" t="s">
        <v>206</v>
      </c>
      <c r="O4406" s="16" t="s">
        <v>5161</v>
      </c>
      <c r="P4406" s="12" t="s">
        <v>1187</v>
      </c>
      <c r="Q4406" s="16">
        <v>2023</v>
      </c>
      <c r="T4406" s="16">
        <v>0</v>
      </c>
      <c r="U4406" s="16" t="s">
        <v>5162</v>
      </c>
      <c r="V4406" s="12" t="s">
        <v>204</v>
      </c>
      <c r="W4406" s="12" t="s">
        <v>204</v>
      </c>
      <c r="X4406" s="16">
        <v>1</v>
      </c>
      <c r="AI4406" s="16">
        <f t="shared" si="977"/>
        <v>0</v>
      </c>
      <c r="AJ4406" s="16">
        <f t="shared" si="978"/>
        <v>0</v>
      </c>
      <c r="AK4406" s="16">
        <f t="shared" si="979"/>
        <v>0</v>
      </c>
      <c r="AL4406" s="16">
        <f t="shared" si="980"/>
        <v>0</v>
      </c>
      <c r="AM4406" s="16">
        <v>61200.000000000007</v>
      </c>
      <c r="AN4406" s="16">
        <f t="shared" si="981"/>
        <v>61200.000000000007</v>
      </c>
      <c r="BD4406" s="16">
        <f t="shared" si="982"/>
        <v>0</v>
      </c>
      <c r="BE4406" s="16">
        <f t="shared" si="983"/>
        <v>382.50000000000006</v>
      </c>
      <c r="BG4406" s="16">
        <f t="shared" si="984"/>
        <v>0</v>
      </c>
      <c r="BH4406" s="16">
        <f t="shared" si="985"/>
        <v>0</v>
      </c>
      <c r="BI4406" s="16">
        <f t="shared" si="986"/>
        <v>0</v>
      </c>
    </row>
    <row r="4407" spans="1:61" x14ac:dyDescent="0.35">
      <c r="A4407">
        <v>4406</v>
      </c>
      <c r="B4407" t="s">
        <v>360</v>
      </c>
      <c r="C4407" t="s">
        <v>6212</v>
      </c>
      <c r="D4407" s="15" t="s">
        <v>4929</v>
      </c>
      <c r="E4407" s="12" t="s">
        <v>93</v>
      </c>
      <c r="G4407" s="12" t="s">
        <v>1453</v>
      </c>
      <c r="H4407" s="12" t="s">
        <v>91</v>
      </c>
      <c r="I4407" s="12" t="s">
        <v>363</v>
      </c>
      <c r="J4407" s="12" t="s">
        <v>5454</v>
      </c>
      <c r="K4407" s="12" t="s">
        <v>5454</v>
      </c>
      <c r="N4407" s="16" t="s">
        <v>206</v>
      </c>
      <c r="O4407" s="16" t="s">
        <v>5161</v>
      </c>
      <c r="P4407" s="12" t="s">
        <v>1187</v>
      </c>
      <c r="Q4407" s="16">
        <v>2023</v>
      </c>
      <c r="T4407" s="16">
        <v>0</v>
      </c>
      <c r="U4407" s="16" t="s">
        <v>5162</v>
      </c>
      <c r="V4407" s="12" t="s">
        <v>204</v>
      </c>
      <c r="W4407" s="12" t="s">
        <v>204</v>
      </c>
      <c r="X4407" s="16">
        <v>1</v>
      </c>
      <c r="AI4407" s="16">
        <f t="shared" si="977"/>
        <v>0</v>
      </c>
      <c r="AJ4407" s="16">
        <f t="shared" si="978"/>
        <v>0</v>
      </c>
      <c r="AK4407" s="16">
        <f t="shared" si="979"/>
        <v>0</v>
      </c>
      <c r="AL4407" s="16">
        <f t="shared" si="980"/>
        <v>0</v>
      </c>
      <c r="AM4407" s="16">
        <v>61200.000000000007</v>
      </c>
      <c r="AN4407" s="16">
        <f t="shared" si="981"/>
        <v>61200.000000000007</v>
      </c>
      <c r="BD4407" s="16">
        <f t="shared" si="982"/>
        <v>0</v>
      </c>
      <c r="BE4407" s="16">
        <f t="shared" si="983"/>
        <v>382.50000000000006</v>
      </c>
      <c r="BG4407" s="16">
        <f t="shared" si="984"/>
        <v>0</v>
      </c>
      <c r="BH4407" s="16">
        <f t="shared" si="985"/>
        <v>0</v>
      </c>
      <c r="BI4407" s="16">
        <f t="shared" si="986"/>
        <v>0</v>
      </c>
    </row>
    <row r="4408" spans="1:61" x14ac:dyDescent="0.35">
      <c r="A4408">
        <v>4407</v>
      </c>
      <c r="B4408" t="s">
        <v>360</v>
      </c>
      <c r="C4408" t="s">
        <v>6213</v>
      </c>
      <c r="D4408" s="15" t="s">
        <v>4930</v>
      </c>
      <c r="E4408" s="12" t="s">
        <v>93</v>
      </c>
      <c r="G4408" s="12" t="s">
        <v>1453</v>
      </c>
      <c r="H4408" s="12" t="s">
        <v>91</v>
      </c>
      <c r="I4408" s="12" t="s">
        <v>363</v>
      </c>
      <c r="J4408" s="12" t="s">
        <v>5454</v>
      </c>
      <c r="K4408" s="12" t="s">
        <v>5454</v>
      </c>
      <c r="N4408" s="16" t="s">
        <v>206</v>
      </c>
      <c r="O4408" s="16" t="s">
        <v>5161</v>
      </c>
      <c r="P4408" s="12" t="s">
        <v>1187</v>
      </c>
      <c r="Q4408" s="16">
        <v>2023</v>
      </c>
      <c r="T4408" s="16">
        <v>0</v>
      </c>
      <c r="U4408" s="16" t="s">
        <v>5162</v>
      </c>
      <c r="V4408" s="12" t="s">
        <v>204</v>
      </c>
      <c r="W4408" s="12" t="s">
        <v>204</v>
      </c>
      <c r="X4408" s="16">
        <v>1</v>
      </c>
      <c r="AI4408" s="16">
        <f t="shared" si="977"/>
        <v>0</v>
      </c>
      <c r="AJ4408" s="16">
        <f t="shared" si="978"/>
        <v>0</v>
      </c>
      <c r="AK4408" s="16">
        <f t="shared" si="979"/>
        <v>0</v>
      </c>
      <c r="AL4408" s="16">
        <f t="shared" si="980"/>
        <v>0</v>
      </c>
      <c r="AM4408" s="16">
        <v>61200.000000000007</v>
      </c>
      <c r="AN4408" s="16">
        <f t="shared" si="981"/>
        <v>61200.000000000007</v>
      </c>
      <c r="BD4408" s="16">
        <f t="shared" si="982"/>
        <v>0</v>
      </c>
      <c r="BE4408" s="16">
        <f t="shared" si="983"/>
        <v>382.50000000000006</v>
      </c>
      <c r="BG4408" s="16">
        <f t="shared" si="984"/>
        <v>0</v>
      </c>
      <c r="BH4408" s="16">
        <f t="shared" si="985"/>
        <v>0</v>
      </c>
      <c r="BI4408" s="16">
        <f t="shared" si="986"/>
        <v>0</v>
      </c>
    </row>
    <row r="4409" spans="1:61" x14ac:dyDescent="0.35">
      <c r="A4409">
        <v>4408</v>
      </c>
      <c r="B4409" t="s">
        <v>360</v>
      </c>
      <c r="C4409" t="s">
        <v>6214</v>
      </c>
      <c r="D4409" s="15" t="s">
        <v>4931</v>
      </c>
      <c r="E4409" s="12" t="s">
        <v>93</v>
      </c>
      <c r="G4409" s="12" t="s">
        <v>1453</v>
      </c>
      <c r="H4409" s="12" t="s">
        <v>91</v>
      </c>
      <c r="I4409" s="12" t="s">
        <v>363</v>
      </c>
      <c r="J4409" s="12" t="s">
        <v>5454</v>
      </c>
      <c r="K4409" s="12" t="s">
        <v>5454</v>
      </c>
      <c r="N4409" s="16" t="s">
        <v>206</v>
      </c>
      <c r="O4409" s="16" t="s">
        <v>5161</v>
      </c>
      <c r="P4409" s="12" t="s">
        <v>1187</v>
      </c>
      <c r="Q4409" s="16">
        <v>2023</v>
      </c>
      <c r="T4409" s="16">
        <v>0</v>
      </c>
      <c r="U4409" s="16" t="s">
        <v>5162</v>
      </c>
      <c r="V4409" s="12" t="s">
        <v>204</v>
      </c>
      <c r="W4409" s="12" t="s">
        <v>204</v>
      </c>
      <c r="X4409" s="16">
        <v>1</v>
      </c>
      <c r="AI4409" s="16">
        <f t="shared" si="977"/>
        <v>0</v>
      </c>
      <c r="AJ4409" s="16">
        <f t="shared" si="978"/>
        <v>0</v>
      </c>
      <c r="AK4409" s="16">
        <f t="shared" si="979"/>
        <v>0</v>
      </c>
      <c r="AL4409" s="16">
        <f t="shared" si="980"/>
        <v>0</v>
      </c>
      <c r="AM4409" s="16">
        <v>61200.000000000007</v>
      </c>
      <c r="AN4409" s="16">
        <f t="shared" si="981"/>
        <v>61200.000000000007</v>
      </c>
      <c r="BD4409" s="16">
        <f t="shared" si="982"/>
        <v>0</v>
      </c>
      <c r="BE4409" s="16">
        <f t="shared" si="983"/>
        <v>382.50000000000006</v>
      </c>
      <c r="BG4409" s="16">
        <f t="shared" si="984"/>
        <v>0</v>
      </c>
      <c r="BH4409" s="16">
        <f t="shared" si="985"/>
        <v>0</v>
      </c>
      <c r="BI4409" s="16">
        <f t="shared" si="986"/>
        <v>0</v>
      </c>
    </row>
    <row r="4410" spans="1:61" x14ac:dyDescent="0.35">
      <c r="A4410">
        <v>4409</v>
      </c>
      <c r="B4410" t="s">
        <v>360</v>
      </c>
      <c r="C4410" t="s">
        <v>6215</v>
      </c>
      <c r="D4410" s="15" t="s">
        <v>4932</v>
      </c>
      <c r="E4410" s="12" t="s">
        <v>93</v>
      </c>
      <c r="G4410" s="12" t="s">
        <v>1453</v>
      </c>
      <c r="H4410" s="12" t="s">
        <v>91</v>
      </c>
      <c r="I4410" s="12" t="s">
        <v>363</v>
      </c>
      <c r="J4410" s="12" t="s">
        <v>5454</v>
      </c>
      <c r="K4410" s="12" t="s">
        <v>5454</v>
      </c>
      <c r="N4410" s="16" t="s">
        <v>206</v>
      </c>
      <c r="O4410" s="16" t="s">
        <v>5161</v>
      </c>
      <c r="P4410" s="12" t="s">
        <v>1187</v>
      </c>
      <c r="Q4410" s="16">
        <v>2023</v>
      </c>
      <c r="T4410" s="16">
        <v>0</v>
      </c>
      <c r="U4410" s="16" t="s">
        <v>5162</v>
      </c>
      <c r="V4410" s="12" t="s">
        <v>204</v>
      </c>
      <c r="W4410" s="12" t="s">
        <v>204</v>
      </c>
      <c r="X4410" s="16">
        <v>1</v>
      </c>
      <c r="AI4410" s="16">
        <f t="shared" si="977"/>
        <v>0</v>
      </c>
      <c r="AJ4410" s="16">
        <f t="shared" si="978"/>
        <v>0</v>
      </c>
      <c r="AK4410" s="16">
        <f t="shared" si="979"/>
        <v>0</v>
      </c>
      <c r="AL4410" s="16">
        <f t="shared" si="980"/>
        <v>0</v>
      </c>
      <c r="AM4410" s="16">
        <v>61200.000000000007</v>
      </c>
      <c r="AN4410" s="16">
        <f t="shared" si="981"/>
        <v>61200.000000000007</v>
      </c>
      <c r="BD4410" s="16">
        <f t="shared" si="982"/>
        <v>0</v>
      </c>
      <c r="BE4410" s="16">
        <f t="shared" si="983"/>
        <v>382.50000000000006</v>
      </c>
      <c r="BG4410" s="16">
        <f t="shared" si="984"/>
        <v>0</v>
      </c>
      <c r="BH4410" s="16">
        <f t="shared" si="985"/>
        <v>0</v>
      </c>
      <c r="BI4410" s="16">
        <f t="shared" si="986"/>
        <v>0</v>
      </c>
    </row>
    <row r="4411" spans="1:61" x14ac:dyDescent="0.35">
      <c r="A4411">
        <v>4410</v>
      </c>
      <c r="B4411" t="s">
        <v>360</v>
      </c>
      <c r="C4411" t="s">
        <v>6216</v>
      </c>
      <c r="D4411" s="15" t="s">
        <v>4933</v>
      </c>
      <c r="E4411" s="12" t="s">
        <v>93</v>
      </c>
      <c r="G4411" s="12" t="s">
        <v>1453</v>
      </c>
      <c r="H4411" s="12" t="s">
        <v>91</v>
      </c>
      <c r="I4411" s="12" t="s">
        <v>363</v>
      </c>
      <c r="J4411" s="12" t="s">
        <v>5454</v>
      </c>
      <c r="K4411" s="12" t="s">
        <v>5454</v>
      </c>
      <c r="N4411" s="16" t="s">
        <v>206</v>
      </c>
      <c r="O4411" s="16" t="s">
        <v>5161</v>
      </c>
      <c r="P4411" s="12" t="s">
        <v>1187</v>
      </c>
      <c r="Q4411" s="16">
        <v>2023</v>
      </c>
      <c r="T4411" s="16">
        <v>0</v>
      </c>
      <c r="U4411" s="16" t="s">
        <v>5162</v>
      </c>
      <c r="V4411" s="12" t="s">
        <v>204</v>
      </c>
      <c r="W4411" s="12" t="s">
        <v>204</v>
      </c>
      <c r="X4411" s="16">
        <v>1</v>
      </c>
      <c r="AI4411" s="16">
        <f t="shared" si="977"/>
        <v>0</v>
      </c>
      <c r="AJ4411" s="16">
        <f t="shared" si="978"/>
        <v>0</v>
      </c>
      <c r="AK4411" s="16">
        <f t="shared" si="979"/>
        <v>0</v>
      </c>
      <c r="AL4411" s="16">
        <f t="shared" si="980"/>
        <v>0</v>
      </c>
      <c r="AM4411" s="16">
        <v>61200.000000000007</v>
      </c>
      <c r="AN4411" s="16">
        <f t="shared" si="981"/>
        <v>61200.000000000007</v>
      </c>
      <c r="BD4411" s="16">
        <f t="shared" si="982"/>
        <v>0</v>
      </c>
      <c r="BE4411" s="16">
        <f t="shared" si="983"/>
        <v>382.50000000000006</v>
      </c>
      <c r="BG4411" s="16">
        <f t="shared" si="984"/>
        <v>0</v>
      </c>
      <c r="BH4411" s="16">
        <f t="shared" si="985"/>
        <v>0</v>
      </c>
      <c r="BI4411" s="16">
        <f t="shared" si="986"/>
        <v>0</v>
      </c>
    </row>
    <row r="4412" spans="1:61" x14ac:dyDescent="0.35">
      <c r="A4412">
        <v>4411</v>
      </c>
      <c r="B4412" t="s">
        <v>360</v>
      </c>
      <c r="C4412" t="s">
        <v>6217</v>
      </c>
      <c r="D4412" s="15" t="s">
        <v>4934</v>
      </c>
      <c r="E4412" s="12" t="s">
        <v>93</v>
      </c>
      <c r="G4412" s="12" t="s">
        <v>1453</v>
      </c>
      <c r="H4412" s="12" t="s">
        <v>91</v>
      </c>
      <c r="I4412" s="12" t="s">
        <v>363</v>
      </c>
      <c r="J4412" s="12" t="s">
        <v>5454</v>
      </c>
      <c r="K4412" s="12" t="s">
        <v>5454</v>
      </c>
      <c r="N4412" s="16" t="s">
        <v>206</v>
      </c>
      <c r="O4412" s="16" t="s">
        <v>5161</v>
      </c>
      <c r="P4412" s="12" t="s">
        <v>1187</v>
      </c>
      <c r="Q4412" s="16">
        <v>2023</v>
      </c>
      <c r="T4412" s="16">
        <v>0</v>
      </c>
      <c r="U4412" s="16" t="s">
        <v>5162</v>
      </c>
      <c r="V4412" s="12" t="s">
        <v>204</v>
      </c>
      <c r="W4412" s="12" t="s">
        <v>204</v>
      </c>
      <c r="X4412" s="16">
        <v>1</v>
      </c>
      <c r="AI4412" s="16">
        <f t="shared" si="977"/>
        <v>0</v>
      </c>
      <c r="AJ4412" s="16">
        <f t="shared" si="978"/>
        <v>0</v>
      </c>
      <c r="AK4412" s="16">
        <f t="shared" si="979"/>
        <v>0</v>
      </c>
      <c r="AL4412" s="16">
        <f t="shared" si="980"/>
        <v>0</v>
      </c>
      <c r="AM4412" s="16">
        <v>61200.000000000007</v>
      </c>
      <c r="AN4412" s="16">
        <f t="shared" si="981"/>
        <v>61200.000000000007</v>
      </c>
      <c r="BD4412" s="16">
        <f t="shared" si="982"/>
        <v>0</v>
      </c>
      <c r="BE4412" s="16">
        <f t="shared" si="983"/>
        <v>382.50000000000006</v>
      </c>
      <c r="BG4412" s="16">
        <f t="shared" si="984"/>
        <v>0</v>
      </c>
      <c r="BH4412" s="16">
        <f t="shared" si="985"/>
        <v>0</v>
      </c>
      <c r="BI4412" s="16">
        <f t="shared" si="986"/>
        <v>0</v>
      </c>
    </row>
    <row r="4413" spans="1:61" x14ac:dyDescent="0.35">
      <c r="A4413">
        <v>4412</v>
      </c>
      <c r="B4413" t="s">
        <v>360</v>
      </c>
      <c r="C4413" t="s">
        <v>6218</v>
      </c>
      <c r="D4413" s="15" t="s">
        <v>4935</v>
      </c>
      <c r="E4413" s="12" t="s">
        <v>93</v>
      </c>
      <c r="G4413" s="12" t="s">
        <v>1453</v>
      </c>
      <c r="H4413" s="12" t="s">
        <v>91</v>
      </c>
      <c r="I4413" s="12" t="s">
        <v>363</v>
      </c>
      <c r="J4413" s="12" t="s">
        <v>5454</v>
      </c>
      <c r="K4413" s="12" t="s">
        <v>5454</v>
      </c>
      <c r="N4413" s="16" t="s">
        <v>206</v>
      </c>
      <c r="O4413" s="16" t="s">
        <v>5161</v>
      </c>
      <c r="P4413" s="12" t="s">
        <v>1187</v>
      </c>
      <c r="Q4413" s="16">
        <v>2023</v>
      </c>
      <c r="T4413" s="16">
        <v>0</v>
      </c>
      <c r="U4413" s="16" t="s">
        <v>5162</v>
      </c>
      <c r="V4413" s="12" t="s">
        <v>204</v>
      </c>
      <c r="W4413" s="12" t="s">
        <v>204</v>
      </c>
      <c r="X4413" s="16">
        <v>1</v>
      </c>
      <c r="AI4413" s="16">
        <f t="shared" si="977"/>
        <v>0</v>
      </c>
      <c r="AJ4413" s="16">
        <f t="shared" si="978"/>
        <v>0</v>
      </c>
      <c r="AK4413" s="16">
        <f t="shared" si="979"/>
        <v>0</v>
      </c>
      <c r="AL4413" s="16">
        <f t="shared" si="980"/>
        <v>0</v>
      </c>
      <c r="AM4413" s="16">
        <v>61200.000000000007</v>
      </c>
      <c r="AN4413" s="16">
        <f t="shared" si="981"/>
        <v>61200.000000000007</v>
      </c>
      <c r="BD4413" s="16">
        <f t="shared" si="982"/>
        <v>0</v>
      </c>
      <c r="BE4413" s="16">
        <f t="shared" si="983"/>
        <v>382.50000000000006</v>
      </c>
      <c r="BG4413" s="16">
        <f t="shared" si="984"/>
        <v>0</v>
      </c>
      <c r="BH4413" s="16">
        <f t="shared" si="985"/>
        <v>0</v>
      </c>
      <c r="BI4413" s="16">
        <f t="shared" si="986"/>
        <v>0</v>
      </c>
    </row>
    <row r="4414" spans="1:61" x14ac:dyDescent="0.35">
      <c r="A4414">
        <v>4413</v>
      </c>
      <c r="B4414" t="s">
        <v>360</v>
      </c>
      <c r="C4414" t="s">
        <v>6219</v>
      </c>
      <c r="D4414" s="15" t="s">
        <v>4936</v>
      </c>
      <c r="E4414" s="12" t="s">
        <v>93</v>
      </c>
      <c r="G4414" s="12" t="s">
        <v>1453</v>
      </c>
      <c r="H4414" s="12" t="s">
        <v>91</v>
      </c>
      <c r="I4414" s="12" t="s">
        <v>363</v>
      </c>
      <c r="J4414" s="12" t="s">
        <v>5454</v>
      </c>
      <c r="K4414" s="12" t="s">
        <v>5454</v>
      </c>
      <c r="N4414" s="16" t="s">
        <v>206</v>
      </c>
      <c r="O4414" s="16" t="s">
        <v>5161</v>
      </c>
      <c r="P4414" s="12" t="s">
        <v>1187</v>
      </c>
      <c r="Q4414" s="16">
        <v>2023</v>
      </c>
      <c r="T4414" s="16">
        <v>0</v>
      </c>
      <c r="U4414" s="16" t="s">
        <v>5162</v>
      </c>
      <c r="V4414" s="12" t="s">
        <v>204</v>
      </c>
      <c r="W4414" s="12" t="s">
        <v>204</v>
      </c>
      <c r="X4414" s="16">
        <v>1</v>
      </c>
      <c r="AI4414" s="16">
        <f t="shared" si="977"/>
        <v>0</v>
      </c>
      <c r="AJ4414" s="16">
        <f t="shared" si="978"/>
        <v>0</v>
      </c>
      <c r="AK4414" s="16">
        <f t="shared" si="979"/>
        <v>0</v>
      </c>
      <c r="AL4414" s="16">
        <f t="shared" si="980"/>
        <v>0</v>
      </c>
      <c r="AM4414" s="16">
        <v>61200.000000000007</v>
      </c>
      <c r="AN4414" s="16">
        <f t="shared" si="981"/>
        <v>61200.000000000007</v>
      </c>
      <c r="BD4414" s="16">
        <f t="shared" si="982"/>
        <v>0</v>
      </c>
      <c r="BE4414" s="16">
        <f t="shared" si="983"/>
        <v>382.50000000000006</v>
      </c>
      <c r="BG4414" s="16">
        <f t="shared" si="984"/>
        <v>0</v>
      </c>
      <c r="BH4414" s="16">
        <f t="shared" si="985"/>
        <v>0</v>
      </c>
      <c r="BI4414" s="16">
        <f t="shared" si="986"/>
        <v>0</v>
      </c>
    </row>
    <row r="4415" spans="1:61" x14ac:dyDescent="0.35">
      <c r="A4415">
        <v>4414</v>
      </c>
      <c r="B4415" t="s">
        <v>360</v>
      </c>
      <c r="C4415" t="s">
        <v>6220</v>
      </c>
      <c r="D4415" s="15" t="s">
        <v>4937</v>
      </c>
      <c r="E4415" s="12" t="s">
        <v>93</v>
      </c>
      <c r="G4415" s="12" t="s">
        <v>1453</v>
      </c>
      <c r="H4415" s="12" t="s">
        <v>91</v>
      </c>
      <c r="I4415" s="12" t="s">
        <v>363</v>
      </c>
      <c r="J4415" s="12" t="s">
        <v>5454</v>
      </c>
      <c r="K4415" s="12" t="s">
        <v>5454</v>
      </c>
      <c r="N4415" s="16" t="s">
        <v>206</v>
      </c>
      <c r="O4415" s="16" t="s">
        <v>5161</v>
      </c>
      <c r="P4415" s="12" t="s">
        <v>1187</v>
      </c>
      <c r="Q4415" s="16">
        <v>2023</v>
      </c>
      <c r="T4415" s="16">
        <v>0</v>
      </c>
      <c r="U4415" s="16" t="s">
        <v>5162</v>
      </c>
      <c r="V4415" s="12" t="s">
        <v>204</v>
      </c>
      <c r="W4415" s="12" t="s">
        <v>204</v>
      </c>
      <c r="X4415" s="16">
        <v>1</v>
      </c>
      <c r="AI4415" s="16">
        <f t="shared" si="977"/>
        <v>0</v>
      </c>
      <c r="AJ4415" s="16">
        <f t="shared" si="978"/>
        <v>0</v>
      </c>
      <c r="AK4415" s="16">
        <f t="shared" si="979"/>
        <v>0</v>
      </c>
      <c r="AL4415" s="16">
        <f t="shared" si="980"/>
        <v>0</v>
      </c>
      <c r="AM4415" s="16">
        <v>61200.000000000007</v>
      </c>
      <c r="AN4415" s="16">
        <f t="shared" si="981"/>
        <v>61200.000000000007</v>
      </c>
      <c r="BD4415" s="16">
        <f t="shared" si="982"/>
        <v>0</v>
      </c>
      <c r="BE4415" s="16">
        <f t="shared" si="983"/>
        <v>382.50000000000006</v>
      </c>
      <c r="BG4415" s="16">
        <f t="shared" si="984"/>
        <v>0</v>
      </c>
      <c r="BH4415" s="16">
        <f t="shared" si="985"/>
        <v>0</v>
      </c>
      <c r="BI4415" s="16">
        <f t="shared" si="986"/>
        <v>0</v>
      </c>
    </row>
    <row r="4416" spans="1:61" x14ac:dyDescent="0.35">
      <c r="A4416">
        <v>4415</v>
      </c>
      <c r="B4416" t="s">
        <v>360</v>
      </c>
      <c r="C4416" t="s">
        <v>6221</v>
      </c>
      <c r="D4416" s="15" t="s">
        <v>4938</v>
      </c>
      <c r="E4416" s="12" t="s">
        <v>93</v>
      </c>
      <c r="G4416" s="12" t="s">
        <v>1453</v>
      </c>
      <c r="H4416" s="12" t="s">
        <v>91</v>
      </c>
      <c r="I4416" s="12" t="s">
        <v>363</v>
      </c>
      <c r="J4416" s="12" t="s">
        <v>5454</v>
      </c>
      <c r="K4416" s="12" t="s">
        <v>5454</v>
      </c>
      <c r="N4416" s="16" t="s">
        <v>206</v>
      </c>
      <c r="O4416" s="16" t="s">
        <v>5161</v>
      </c>
      <c r="P4416" s="12" t="s">
        <v>1187</v>
      </c>
      <c r="Q4416" s="16">
        <v>2023</v>
      </c>
      <c r="T4416" s="16">
        <v>0</v>
      </c>
      <c r="U4416" s="16" t="s">
        <v>5162</v>
      </c>
      <c r="V4416" s="12" t="s">
        <v>204</v>
      </c>
      <c r="W4416" s="12" t="s">
        <v>204</v>
      </c>
      <c r="X4416" s="16">
        <v>1</v>
      </c>
      <c r="AI4416" s="16">
        <f t="shared" si="977"/>
        <v>0</v>
      </c>
      <c r="AJ4416" s="16">
        <f t="shared" si="978"/>
        <v>0</v>
      </c>
      <c r="AK4416" s="16">
        <f t="shared" si="979"/>
        <v>0</v>
      </c>
      <c r="AL4416" s="16">
        <f t="shared" si="980"/>
        <v>0</v>
      </c>
      <c r="AM4416" s="16">
        <v>61200.000000000007</v>
      </c>
      <c r="AN4416" s="16">
        <f t="shared" si="981"/>
        <v>61200.000000000007</v>
      </c>
      <c r="BD4416" s="16">
        <f t="shared" si="982"/>
        <v>0</v>
      </c>
      <c r="BE4416" s="16">
        <f t="shared" si="983"/>
        <v>382.50000000000006</v>
      </c>
      <c r="BG4416" s="16">
        <f t="shared" si="984"/>
        <v>0</v>
      </c>
      <c r="BH4416" s="16">
        <f t="shared" si="985"/>
        <v>0</v>
      </c>
      <c r="BI4416" s="16">
        <f t="shared" si="986"/>
        <v>0</v>
      </c>
    </row>
    <row r="4417" spans="1:61" x14ac:dyDescent="0.35">
      <c r="A4417">
        <v>4416</v>
      </c>
      <c r="B4417" t="s">
        <v>360</v>
      </c>
      <c r="C4417" t="s">
        <v>6222</v>
      </c>
      <c r="D4417" s="15" t="s">
        <v>4939</v>
      </c>
      <c r="E4417" s="12" t="s">
        <v>93</v>
      </c>
      <c r="G4417" s="12" t="s">
        <v>1453</v>
      </c>
      <c r="H4417" s="12" t="s">
        <v>91</v>
      </c>
      <c r="I4417" s="12" t="s">
        <v>363</v>
      </c>
      <c r="J4417" s="12" t="s">
        <v>5454</v>
      </c>
      <c r="K4417" s="12" t="s">
        <v>5454</v>
      </c>
      <c r="N4417" s="16" t="s">
        <v>206</v>
      </c>
      <c r="O4417" s="16" t="s">
        <v>5161</v>
      </c>
      <c r="P4417" s="12" t="s">
        <v>1187</v>
      </c>
      <c r="Q4417" s="16">
        <v>2023</v>
      </c>
      <c r="T4417" s="16">
        <v>0</v>
      </c>
      <c r="U4417" s="16" t="s">
        <v>5162</v>
      </c>
      <c r="V4417" s="12" t="s">
        <v>204</v>
      </c>
      <c r="W4417" s="12" t="s">
        <v>204</v>
      </c>
      <c r="X4417" s="16">
        <v>1</v>
      </c>
      <c r="AI4417" s="16">
        <f t="shared" si="977"/>
        <v>0</v>
      </c>
      <c r="AJ4417" s="16">
        <f t="shared" si="978"/>
        <v>0</v>
      </c>
      <c r="AK4417" s="16">
        <f t="shared" si="979"/>
        <v>0</v>
      </c>
      <c r="AL4417" s="16">
        <f t="shared" si="980"/>
        <v>0</v>
      </c>
      <c r="AM4417" s="16">
        <v>61200.000000000007</v>
      </c>
      <c r="AN4417" s="16">
        <f t="shared" si="981"/>
        <v>61200.000000000007</v>
      </c>
      <c r="BD4417" s="16">
        <f t="shared" si="982"/>
        <v>0</v>
      </c>
      <c r="BE4417" s="16">
        <f t="shared" si="983"/>
        <v>382.50000000000006</v>
      </c>
      <c r="BG4417" s="16">
        <f t="shared" si="984"/>
        <v>0</v>
      </c>
      <c r="BH4417" s="16">
        <f t="shared" si="985"/>
        <v>0</v>
      </c>
      <c r="BI4417" s="16">
        <f t="shared" si="986"/>
        <v>0</v>
      </c>
    </row>
    <row r="4418" spans="1:61" x14ac:dyDescent="0.35">
      <c r="A4418">
        <v>4417</v>
      </c>
      <c r="B4418" t="s">
        <v>360</v>
      </c>
      <c r="C4418" t="s">
        <v>6223</v>
      </c>
      <c r="D4418" s="15" t="s">
        <v>4940</v>
      </c>
      <c r="E4418" s="12" t="s">
        <v>93</v>
      </c>
      <c r="G4418" s="12" t="s">
        <v>1453</v>
      </c>
      <c r="H4418" s="12" t="s">
        <v>91</v>
      </c>
      <c r="I4418" s="12" t="s">
        <v>363</v>
      </c>
      <c r="J4418" s="12" t="s">
        <v>5454</v>
      </c>
      <c r="K4418" s="12" t="s">
        <v>5454</v>
      </c>
      <c r="N4418" s="16" t="s">
        <v>206</v>
      </c>
      <c r="O4418" s="16" t="s">
        <v>5161</v>
      </c>
      <c r="P4418" s="12" t="s">
        <v>1187</v>
      </c>
      <c r="Q4418" s="16">
        <v>2023</v>
      </c>
      <c r="T4418" s="16">
        <v>0</v>
      </c>
      <c r="U4418" s="16" t="s">
        <v>5162</v>
      </c>
      <c r="V4418" s="12" t="s">
        <v>204</v>
      </c>
      <c r="W4418" s="12" t="s">
        <v>204</v>
      </c>
      <c r="X4418" s="16">
        <v>1</v>
      </c>
      <c r="AI4418" s="16">
        <f t="shared" si="977"/>
        <v>0</v>
      </c>
      <c r="AJ4418" s="16">
        <f t="shared" si="978"/>
        <v>0</v>
      </c>
      <c r="AK4418" s="16">
        <f t="shared" si="979"/>
        <v>0</v>
      </c>
      <c r="AL4418" s="16">
        <f t="shared" si="980"/>
        <v>0</v>
      </c>
      <c r="AM4418" s="16">
        <v>61200.000000000007</v>
      </c>
      <c r="AN4418" s="16">
        <f t="shared" si="981"/>
        <v>61200.000000000007</v>
      </c>
      <c r="BD4418" s="16">
        <f t="shared" si="982"/>
        <v>0</v>
      </c>
      <c r="BE4418" s="16">
        <f t="shared" si="983"/>
        <v>382.50000000000006</v>
      </c>
      <c r="BG4418" s="16">
        <f t="shared" si="984"/>
        <v>0</v>
      </c>
      <c r="BH4418" s="16">
        <f t="shared" si="985"/>
        <v>0</v>
      </c>
      <c r="BI4418" s="16">
        <f t="shared" si="986"/>
        <v>0</v>
      </c>
    </row>
    <row r="4419" spans="1:61" x14ac:dyDescent="0.35">
      <c r="A4419">
        <v>4418</v>
      </c>
      <c r="B4419" t="s">
        <v>360</v>
      </c>
      <c r="C4419" t="s">
        <v>6224</v>
      </c>
      <c r="D4419" s="15" t="s">
        <v>4941</v>
      </c>
      <c r="E4419" s="12" t="s">
        <v>93</v>
      </c>
      <c r="G4419" s="12" t="s">
        <v>1453</v>
      </c>
      <c r="H4419" s="12" t="s">
        <v>91</v>
      </c>
      <c r="I4419" s="12" t="s">
        <v>363</v>
      </c>
      <c r="J4419" s="12" t="s">
        <v>5454</v>
      </c>
      <c r="K4419" s="12" t="s">
        <v>5454</v>
      </c>
      <c r="N4419" s="16" t="s">
        <v>206</v>
      </c>
      <c r="O4419" s="16" t="s">
        <v>5161</v>
      </c>
      <c r="P4419" s="12" t="s">
        <v>1187</v>
      </c>
      <c r="Q4419" s="16">
        <v>2023</v>
      </c>
      <c r="T4419" s="16">
        <v>0</v>
      </c>
      <c r="U4419" s="16" t="s">
        <v>5162</v>
      </c>
      <c r="V4419" s="12" t="s">
        <v>204</v>
      </c>
      <c r="W4419" s="12" t="s">
        <v>204</v>
      </c>
      <c r="X4419" s="16">
        <v>1</v>
      </c>
      <c r="AI4419" s="16">
        <f t="shared" si="977"/>
        <v>0</v>
      </c>
      <c r="AJ4419" s="16">
        <f t="shared" si="978"/>
        <v>0</v>
      </c>
      <c r="AK4419" s="16">
        <f t="shared" si="979"/>
        <v>0</v>
      </c>
      <c r="AL4419" s="16">
        <f t="shared" si="980"/>
        <v>0</v>
      </c>
      <c r="AM4419" s="16">
        <v>61200.000000000007</v>
      </c>
      <c r="AN4419" s="16">
        <f t="shared" si="981"/>
        <v>61200.000000000007</v>
      </c>
      <c r="BD4419" s="16">
        <f t="shared" si="982"/>
        <v>0</v>
      </c>
      <c r="BE4419" s="16">
        <f t="shared" si="983"/>
        <v>382.50000000000006</v>
      </c>
      <c r="BG4419" s="16">
        <f t="shared" si="984"/>
        <v>0</v>
      </c>
      <c r="BH4419" s="16">
        <f t="shared" si="985"/>
        <v>0</v>
      </c>
      <c r="BI4419" s="16">
        <f t="shared" si="986"/>
        <v>0</v>
      </c>
    </row>
    <row r="4420" spans="1:61" x14ac:dyDescent="0.35">
      <c r="A4420">
        <v>4419</v>
      </c>
      <c r="B4420" t="s">
        <v>360</v>
      </c>
      <c r="C4420" t="s">
        <v>6225</v>
      </c>
      <c r="D4420" s="15" t="s">
        <v>4942</v>
      </c>
      <c r="E4420" s="12" t="s">
        <v>93</v>
      </c>
      <c r="G4420" s="12" t="s">
        <v>1453</v>
      </c>
      <c r="H4420" s="12" t="s">
        <v>91</v>
      </c>
      <c r="I4420" s="12" t="s">
        <v>363</v>
      </c>
      <c r="J4420" s="12" t="s">
        <v>5454</v>
      </c>
      <c r="K4420" s="12" t="s">
        <v>5454</v>
      </c>
      <c r="N4420" s="16" t="s">
        <v>206</v>
      </c>
      <c r="O4420" s="16" t="s">
        <v>5161</v>
      </c>
      <c r="P4420" s="12" t="s">
        <v>1187</v>
      </c>
      <c r="Q4420" s="16">
        <v>2023</v>
      </c>
      <c r="T4420" s="16">
        <v>0</v>
      </c>
      <c r="U4420" s="16" t="s">
        <v>5162</v>
      </c>
      <c r="V4420" s="12" t="s">
        <v>204</v>
      </c>
      <c r="W4420" s="12" t="s">
        <v>204</v>
      </c>
      <c r="X4420" s="16">
        <v>1</v>
      </c>
      <c r="AI4420" s="16">
        <f t="shared" si="977"/>
        <v>0</v>
      </c>
      <c r="AJ4420" s="16">
        <f t="shared" si="978"/>
        <v>0</v>
      </c>
      <c r="AK4420" s="16">
        <f t="shared" si="979"/>
        <v>0</v>
      </c>
      <c r="AL4420" s="16">
        <f t="shared" si="980"/>
        <v>0</v>
      </c>
      <c r="AM4420" s="16">
        <v>61200.000000000007</v>
      </c>
      <c r="AN4420" s="16">
        <f t="shared" si="981"/>
        <v>61200.000000000007</v>
      </c>
      <c r="BD4420" s="16">
        <f t="shared" si="982"/>
        <v>0</v>
      </c>
      <c r="BE4420" s="16">
        <f t="shared" si="983"/>
        <v>382.50000000000006</v>
      </c>
      <c r="BG4420" s="16">
        <f t="shared" si="984"/>
        <v>0</v>
      </c>
      <c r="BH4420" s="16">
        <f t="shared" si="985"/>
        <v>0</v>
      </c>
      <c r="BI4420" s="16">
        <f t="shared" si="986"/>
        <v>0</v>
      </c>
    </row>
    <row r="4421" spans="1:61" x14ac:dyDescent="0.35">
      <c r="A4421">
        <v>4420</v>
      </c>
      <c r="B4421" t="s">
        <v>360</v>
      </c>
      <c r="C4421" t="s">
        <v>6226</v>
      </c>
      <c r="D4421" s="15" t="s">
        <v>4943</v>
      </c>
      <c r="E4421" s="12" t="s">
        <v>93</v>
      </c>
      <c r="G4421" s="12" t="s">
        <v>1453</v>
      </c>
      <c r="H4421" s="12" t="s">
        <v>91</v>
      </c>
      <c r="I4421" s="12" t="s">
        <v>363</v>
      </c>
      <c r="J4421" s="12" t="s">
        <v>5454</v>
      </c>
      <c r="K4421" s="12" t="s">
        <v>5454</v>
      </c>
      <c r="N4421" s="16" t="s">
        <v>206</v>
      </c>
      <c r="O4421" s="16" t="s">
        <v>5161</v>
      </c>
      <c r="P4421" s="12" t="s">
        <v>1187</v>
      </c>
      <c r="Q4421" s="16">
        <v>2023</v>
      </c>
      <c r="T4421" s="16">
        <v>0</v>
      </c>
      <c r="U4421" s="16" t="s">
        <v>5162</v>
      </c>
      <c r="V4421" s="12" t="s">
        <v>204</v>
      </c>
      <c r="W4421" s="12" t="s">
        <v>204</v>
      </c>
      <c r="X4421" s="16">
        <v>1</v>
      </c>
      <c r="AI4421" s="16">
        <f t="shared" si="977"/>
        <v>0</v>
      </c>
      <c r="AJ4421" s="16">
        <f t="shared" si="978"/>
        <v>0</v>
      </c>
      <c r="AK4421" s="16">
        <f t="shared" si="979"/>
        <v>0</v>
      </c>
      <c r="AL4421" s="16">
        <f t="shared" si="980"/>
        <v>0</v>
      </c>
      <c r="AM4421" s="16">
        <v>61200.000000000007</v>
      </c>
      <c r="AN4421" s="16">
        <f t="shared" si="981"/>
        <v>61200.000000000007</v>
      </c>
      <c r="BD4421" s="16">
        <f t="shared" si="982"/>
        <v>0</v>
      </c>
      <c r="BE4421" s="16">
        <f t="shared" si="983"/>
        <v>382.50000000000006</v>
      </c>
      <c r="BG4421" s="16">
        <f t="shared" si="984"/>
        <v>0</v>
      </c>
      <c r="BH4421" s="16">
        <f t="shared" si="985"/>
        <v>0</v>
      </c>
      <c r="BI4421" s="16">
        <f t="shared" si="986"/>
        <v>0</v>
      </c>
    </row>
    <row r="4422" spans="1:61" x14ac:dyDescent="0.35">
      <c r="A4422">
        <v>4421</v>
      </c>
      <c r="B4422" t="s">
        <v>360</v>
      </c>
      <c r="C4422" t="s">
        <v>6227</v>
      </c>
      <c r="D4422" s="15" t="s">
        <v>4944</v>
      </c>
      <c r="E4422" s="12" t="s">
        <v>93</v>
      </c>
      <c r="G4422" s="12" t="s">
        <v>1453</v>
      </c>
      <c r="H4422" s="12" t="s">
        <v>91</v>
      </c>
      <c r="I4422" s="12" t="s">
        <v>363</v>
      </c>
      <c r="J4422" s="12" t="s">
        <v>5454</v>
      </c>
      <c r="K4422" s="12" t="s">
        <v>5454</v>
      </c>
      <c r="N4422" s="16" t="s">
        <v>206</v>
      </c>
      <c r="O4422" s="16" t="s">
        <v>5161</v>
      </c>
      <c r="P4422" s="12" t="s">
        <v>1187</v>
      </c>
      <c r="Q4422" s="16">
        <v>2023</v>
      </c>
      <c r="T4422" s="16">
        <v>0</v>
      </c>
      <c r="U4422" s="16" t="s">
        <v>5162</v>
      </c>
      <c r="V4422" s="12" t="s">
        <v>204</v>
      </c>
      <c r="W4422" s="12" t="s">
        <v>204</v>
      </c>
      <c r="X4422" s="16">
        <v>1</v>
      </c>
      <c r="AI4422" s="16">
        <f t="shared" si="977"/>
        <v>0</v>
      </c>
      <c r="AJ4422" s="16">
        <f t="shared" si="978"/>
        <v>0</v>
      </c>
      <c r="AK4422" s="16">
        <f t="shared" si="979"/>
        <v>0</v>
      </c>
      <c r="AL4422" s="16">
        <f t="shared" si="980"/>
        <v>0</v>
      </c>
      <c r="AM4422" s="16">
        <v>61200.000000000007</v>
      </c>
      <c r="AN4422" s="16">
        <f t="shared" si="981"/>
        <v>61200.000000000007</v>
      </c>
      <c r="BD4422" s="16">
        <f t="shared" si="982"/>
        <v>0</v>
      </c>
      <c r="BE4422" s="16">
        <f t="shared" si="983"/>
        <v>382.50000000000006</v>
      </c>
      <c r="BG4422" s="16">
        <f t="shared" si="984"/>
        <v>0</v>
      </c>
      <c r="BH4422" s="16">
        <f t="shared" si="985"/>
        <v>0</v>
      </c>
      <c r="BI4422" s="16">
        <f t="shared" si="986"/>
        <v>0</v>
      </c>
    </row>
    <row r="4423" spans="1:61" x14ac:dyDescent="0.35">
      <c r="A4423">
        <v>4422</v>
      </c>
      <c r="B4423" t="s">
        <v>360</v>
      </c>
      <c r="C4423" t="s">
        <v>6228</v>
      </c>
      <c r="D4423" s="15" t="s">
        <v>4945</v>
      </c>
      <c r="E4423" s="12" t="s">
        <v>93</v>
      </c>
      <c r="G4423" s="12" t="s">
        <v>1453</v>
      </c>
      <c r="H4423" s="12" t="s">
        <v>91</v>
      </c>
      <c r="I4423" s="12" t="s">
        <v>363</v>
      </c>
      <c r="J4423" s="12" t="s">
        <v>5454</v>
      </c>
      <c r="K4423" s="12" t="s">
        <v>5454</v>
      </c>
      <c r="N4423" s="16" t="s">
        <v>206</v>
      </c>
      <c r="O4423" s="16" t="s">
        <v>5161</v>
      </c>
      <c r="P4423" s="12" t="s">
        <v>1187</v>
      </c>
      <c r="Q4423" s="16">
        <v>2023</v>
      </c>
      <c r="T4423" s="16">
        <v>0</v>
      </c>
      <c r="U4423" s="16" t="s">
        <v>5162</v>
      </c>
      <c r="V4423" s="12" t="s">
        <v>204</v>
      </c>
      <c r="W4423" s="12" t="s">
        <v>204</v>
      </c>
      <c r="X4423" s="16">
        <v>1</v>
      </c>
      <c r="AI4423" s="16">
        <f t="shared" si="977"/>
        <v>0</v>
      </c>
      <c r="AJ4423" s="16">
        <f t="shared" si="978"/>
        <v>0</v>
      </c>
      <c r="AK4423" s="16">
        <f t="shared" si="979"/>
        <v>0</v>
      </c>
      <c r="AL4423" s="16">
        <f t="shared" si="980"/>
        <v>0</v>
      </c>
      <c r="AM4423" s="16">
        <v>61200.000000000007</v>
      </c>
      <c r="AN4423" s="16">
        <f t="shared" si="981"/>
        <v>61200.000000000007</v>
      </c>
      <c r="BD4423" s="16">
        <f t="shared" si="982"/>
        <v>0</v>
      </c>
      <c r="BE4423" s="16">
        <f t="shared" si="983"/>
        <v>382.50000000000006</v>
      </c>
      <c r="BG4423" s="16">
        <f t="shared" si="984"/>
        <v>0</v>
      </c>
      <c r="BH4423" s="16">
        <f t="shared" si="985"/>
        <v>0</v>
      </c>
      <c r="BI4423" s="16">
        <f t="shared" si="986"/>
        <v>0</v>
      </c>
    </row>
    <row r="4424" spans="1:61" x14ac:dyDescent="0.35">
      <c r="A4424">
        <v>4423</v>
      </c>
      <c r="B4424" t="s">
        <v>360</v>
      </c>
      <c r="C4424" t="s">
        <v>6229</v>
      </c>
      <c r="D4424" s="15" t="s">
        <v>4946</v>
      </c>
      <c r="E4424" s="12" t="s">
        <v>93</v>
      </c>
      <c r="G4424" s="12" t="s">
        <v>1453</v>
      </c>
      <c r="H4424" s="12" t="s">
        <v>91</v>
      </c>
      <c r="I4424" s="12" t="s">
        <v>363</v>
      </c>
      <c r="J4424" s="12" t="s">
        <v>5454</v>
      </c>
      <c r="K4424" s="12" t="s">
        <v>5454</v>
      </c>
      <c r="N4424" s="16" t="s">
        <v>206</v>
      </c>
      <c r="O4424" s="16" t="s">
        <v>5161</v>
      </c>
      <c r="P4424" s="12" t="s">
        <v>1187</v>
      </c>
      <c r="Q4424" s="16">
        <v>2023</v>
      </c>
      <c r="T4424" s="16">
        <v>0</v>
      </c>
      <c r="U4424" s="16" t="s">
        <v>5162</v>
      </c>
      <c r="V4424" s="12" t="s">
        <v>204</v>
      </c>
      <c r="W4424" s="12" t="s">
        <v>204</v>
      </c>
      <c r="X4424" s="16">
        <v>1</v>
      </c>
      <c r="AI4424" s="16">
        <f t="shared" si="977"/>
        <v>0</v>
      </c>
      <c r="AJ4424" s="16">
        <f t="shared" si="978"/>
        <v>0</v>
      </c>
      <c r="AK4424" s="16">
        <f t="shared" si="979"/>
        <v>0</v>
      </c>
      <c r="AL4424" s="16">
        <f t="shared" si="980"/>
        <v>0</v>
      </c>
      <c r="AM4424" s="16">
        <v>61200.000000000007</v>
      </c>
      <c r="AN4424" s="16">
        <f t="shared" si="981"/>
        <v>61200.000000000007</v>
      </c>
      <c r="BD4424" s="16">
        <f t="shared" si="982"/>
        <v>0</v>
      </c>
      <c r="BE4424" s="16">
        <f t="shared" si="983"/>
        <v>382.50000000000006</v>
      </c>
      <c r="BG4424" s="16">
        <f t="shared" si="984"/>
        <v>0</v>
      </c>
      <c r="BH4424" s="16">
        <f t="shared" si="985"/>
        <v>0</v>
      </c>
      <c r="BI4424" s="16">
        <f t="shared" si="986"/>
        <v>0</v>
      </c>
    </row>
    <row r="4425" spans="1:61" x14ac:dyDescent="0.35">
      <c r="A4425">
        <v>4424</v>
      </c>
      <c r="B4425" t="s">
        <v>360</v>
      </c>
      <c r="C4425" t="s">
        <v>6230</v>
      </c>
      <c r="D4425" s="15" t="s">
        <v>4947</v>
      </c>
      <c r="E4425" s="12" t="s">
        <v>93</v>
      </c>
      <c r="G4425" s="12" t="s">
        <v>1453</v>
      </c>
      <c r="H4425" s="12" t="s">
        <v>91</v>
      </c>
      <c r="I4425" s="12" t="s">
        <v>363</v>
      </c>
      <c r="J4425" s="12" t="s">
        <v>5454</v>
      </c>
      <c r="K4425" s="12" t="s">
        <v>5454</v>
      </c>
      <c r="N4425" s="16" t="s">
        <v>206</v>
      </c>
      <c r="O4425" s="16" t="s">
        <v>5161</v>
      </c>
      <c r="P4425" s="12" t="s">
        <v>1187</v>
      </c>
      <c r="Q4425" s="16">
        <v>2023</v>
      </c>
      <c r="T4425" s="16">
        <v>0</v>
      </c>
      <c r="U4425" s="16" t="s">
        <v>5162</v>
      </c>
      <c r="V4425" s="12" t="s">
        <v>204</v>
      </c>
      <c r="W4425" s="12" t="s">
        <v>204</v>
      </c>
      <c r="X4425" s="16">
        <v>1</v>
      </c>
      <c r="AI4425" s="16">
        <f t="shared" si="977"/>
        <v>0</v>
      </c>
      <c r="AJ4425" s="16">
        <f t="shared" si="978"/>
        <v>0</v>
      </c>
      <c r="AK4425" s="16">
        <f t="shared" si="979"/>
        <v>0</v>
      </c>
      <c r="AL4425" s="16">
        <f t="shared" si="980"/>
        <v>0</v>
      </c>
      <c r="AM4425" s="16">
        <v>61200.000000000007</v>
      </c>
      <c r="AN4425" s="16">
        <f t="shared" si="981"/>
        <v>61200.000000000007</v>
      </c>
      <c r="BD4425" s="16">
        <f t="shared" si="982"/>
        <v>0</v>
      </c>
      <c r="BE4425" s="16">
        <f t="shared" si="983"/>
        <v>382.50000000000006</v>
      </c>
      <c r="BG4425" s="16">
        <f t="shared" si="984"/>
        <v>0</v>
      </c>
      <c r="BH4425" s="16">
        <f t="shared" si="985"/>
        <v>0</v>
      </c>
      <c r="BI4425" s="16">
        <f t="shared" si="986"/>
        <v>0</v>
      </c>
    </row>
    <row r="4426" spans="1:61" x14ac:dyDescent="0.35">
      <c r="A4426">
        <v>4425</v>
      </c>
      <c r="B4426" t="s">
        <v>360</v>
      </c>
      <c r="C4426" t="s">
        <v>6231</v>
      </c>
      <c r="D4426" s="15" t="s">
        <v>4948</v>
      </c>
      <c r="E4426" s="12" t="s">
        <v>93</v>
      </c>
      <c r="G4426" s="12" t="s">
        <v>1453</v>
      </c>
      <c r="H4426" s="12" t="s">
        <v>91</v>
      </c>
      <c r="I4426" s="12" t="s">
        <v>363</v>
      </c>
      <c r="J4426" s="12" t="s">
        <v>5454</v>
      </c>
      <c r="K4426" s="12" t="s">
        <v>5454</v>
      </c>
      <c r="N4426" s="16" t="s">
        <v>206</v>
      </c>
      <c r="O4426" s="16" t="s">
        <v>5161</v>
      </c>
      <c r="P4426" s="12" t="s">
        <v>1187</v>
      </c>
      <c r="Q4426" s="16">
        <v>2023</v>
      </c>
      <c r="T4426" s="16">
        <v>0</v>
      </c>
      <c r="U4426" s="16" t="s">
        <v>5162</v>
      </c>
      <c r="V4426" s="12" t="s">
        <v>204</v>
      </c>
      <c r="W4426" s="12" t="s">
        <v>204</v>
      </c>
      <c r="X4426" s="16">
        <v>1</v>
      </c>
      <c r="AI4426" s="16">
        <f t="shared" si="977"/>
        <v>0</v>
      </c>
      <c r="AJ4426" s="16">
        <f t="shared" si="978"/>
        <v>0</v>
      </c>
      <c r="AK4426" s="16">
        <f t="shared" si="979"/>
        <v>0</v>
      </c>
      <c r="AL4426" s="16">
        <f t="shared" si="980"/>
        <v>0</v>
      </c>
      <c r="AM4426" s="16">
        <v>61200.000000000007</v>
      </c>
      <c r="AN4426" s="16">
        <f t="shared" si="981"/>
        <v>61200.000000000007</v>
      </c>
      <c r="BD4426" s="16">
        <f t="shared" si="982"/>
        <v>0</v>
      </c>
      <c r="BE4426" s="16">
        <f t="shared" si="983"/>
        <v>382.50000000000006</v>
      </c>
      <c r="BG4426" s="16">
        <f t="shared" si="984"/>
        <v>0</v>
      </c>
      <c r="BH4426" s="16">
        <f t="shared" si="985"/>
        <v>0</v>
      </c>
      <c r="BI4426" s="16">
        <f t="shared" si="986"/>
        <v>0</v>
      </c>
    </row>
    <row r="4427" spans="1:61" x14ac:dyDescent="0.35">
      <c r="A4427">
        <v>4426</v>
      </c>
      <c r="B4427" t="s">
        <v>360</v>
      </c>
      <c r="C4427" t="s">
        <v>6232</v>
      </c>
      <c r="D4427" s="15" t="s">
        <v>4949</v>
      </c>
      <c r="E4427" s="12" t="s">
        <v>93</v>
      </c>
      <c r="G4427" s="12" t="s">
        <v>1453</v>
      </c>
      <c r="H4427" s="12" t="s">
        <v>91</v>
      </c>
      <c r="I4427" s="12" t="s">
        <v>363</v>
      </c>
      <c r="J4427" s="12" t="s">
        <v>5454</v>
      </c>
      <c r="K4427" s="12" t="s">
        <v>5454</v>
      </c>
      <c r="N4427" s="16" t="s">
        <v>206</v>
      </c>
      <c r="O4427" s="16" t="s">
        <v>5161</v>
      </c>
      <c r="P4427" s="12" t="s">
        <v>1187</v>
      </c>
      <c r="Q4427" s="16">
        <v>2023</v>
      </c>
      <c r="T4427" s="16">
        <v>0</v>
      </c>
      <c r="U4427" s="16" t="s">
        <v>5162</v>
      </c>
      <c r="V4427" s="12" t="s">
        <v>204</v>
      </c>
      <c r="W4427" s="12" t="s">
        <v>204</v>
      </c>
      <c r="X4427" s="16">
        <v>1</v>
      </c>
      <c r="AI4427" s="16">
        <f t="shared" si="977"/>
        <v>0</v>
      </c>
      <c r="AJ4427" s="16">
        <f t="shared" si="978"/>
        <v>0</v>
      </c>
      <c r="AK4427" s="16">
        <f t="shared" si="979"/>
        <v>0</v>
      </c>
      <c r="AL4427" s="16">
        <f t="shared" si="980"/>
        <v>0</v>
      </c>
      <c r="AM4427" s="16">
        <v>61200.000000000007</v>
      </c>
      <c r="AN4427" s="16">
        <f t="shared" si="981"/>
        <v>61200.000000000007</v>
      </c>
      <c r="BD4427" s="16">
        <f t="shared" si="982"/>
        <v>0</v>
      </c>
      <c r="BE4427" s="16">
        <f t="shared" si="983"/>
        <v>382.50000000000006</v>
      </c>
      <c r="BG4427" s="16">
        <f t="shared" si="984"/>
        <v>0</v>
      </c>
      <c r="BH4427" s="16">
        <f t="shared" si="985"/>
        <v>0</v>
      </c>
      <c r="BI4427" s="16">
        <f t="shared" si="986"/>
        <v>0</v>
      </c>
    </row>
    <row r="4428" spans="1:61" x14ac:dyDescent="0.35">
      <c r="A4428">
        <v>4427</v>
      </c>
      <c r="B4428" t="s">
        <v>360</v>
      </c>
      <c r="C4428" t="s">
        <v>6233</v>
      </c>
      <c r="D4428" s="15" t="s">
        <v>4932</v>
      </c>
      <c r="E4428" s="12" t="s">
        <v>93</v>
      </c>
      <c r="G4428" s="12" t="s">
        <v>1453</v>
      </c>
      <c r="H4428" s="12" t="s">
        <v>91</v>
      </c>
      <c r="I4428" s="12" t="s">
        <v>363</v>
      </c>
      <c r="J4428" s="12" t="s">
        <v>5454</v>
      </c>
      <c r="K4428" s="12" t="s">
        <v>5454</v>
      </c>
      <c r="N4428" s="16" t="s">
        <v>206</v>
      </c>
      <c r="O4428" s="16" t="s">
        <v>5161</v>
      </c>
      <c r="P4428" s="12" t="s">
        <v>1187</v>
      </c>
      <c r="Q4428" s="16">
        <v>2023</v>
      </c>
      <c r="T4428" s="16">
        <v>0</v>
      </c>
      <c r="U4428" s="16" t="s">
        <v>5162</v>
      </c>
      <c r="V4428" s="12" t="s">
        <v>204</v>
      </c>
      <c r="W4428" s="12" t="s">
        <v>204</v>
      </c>
      <c r="X4428" s="16">
        <v>1</v>
      </c>
      <c r="AI4428" s="16">
        <f t="shared" si="977"/>
        <v>0</v>
      </c>
      <c r="AJ4428" s="16">
        <f t="shared" si="978"/>
        <v>0</v>
      </c>
      <c r="AK4428" s="16">
        <f t="shared" si="979"/>
        <v>0</v>
      </c>
      <c r="AL4428" s="16">
        <f t="shared" si="980"/>
        <v>0</v>
      </c>
      <c r="AM4428" s="16">
        <v>61200.000000000007</v>
      </c>
      <c r="AN4428" s="16">
        <f t="shared" si="981"/>
        <v>61200.000000000007</v>
      </c>
      <c r="BD4428" s="16">
        <f t="shared" si="982"/>
        <v>0</v>
      </c>
      <c r="BE4428" s="16">
        <f t="shared" si="983"/>
        <v>382.50000000000006</v>
      </c>
      <c r="BG4428" s="16">
        <f t="shared" si="984"/>
        <v>0</v>
      </c>
      <c r="BH4428" s="16">
        <f t="shared" si="985"/>
        <v>0</v>
      </c>
      <c r="BI4428" s="16">
        <f t="shared" si="986"/>
        <v>0</v>
      </c>
    </row>
    <row r="4429" spans="1:61" x14ac:dyDescent="0.35">
      <c r="A4429">
        <v>4428</v>
      </c>
      <c r="B4429" t="s">
        <v>360</v>
      </c>
      <c r="C4429" t="s">
        <v>6234</v>
      </c>
      <c r="D4429" s="15" t="s">
        <v>4950</v>
      </c>
      <c r="E4429" s="12" t="s">
        <v>93</v>
      </c>
      <c r="G4429" s="12" t="s">
        <v>1453</v>
      </c>
      <c r="H4429" s="12" t="s">
        <v>91</v>
      </c>
      <c r="I4429" s="12" t="s">
        <v>363</v>
      </c>
      <c r="J4429" s="12" t="s">
        <v>5454</v>
      </c>
      <c r="K4429" s="12" t="s">
        <v>5454</v>
      </c>
      <c r="N4429" s="16" t="s">
        <v>206</v>
      </c>
      <c r="O4429" s="16" t="s">
        <v>5161</v>
      </c>
      <c r="P4429" s="12" t="s">
        <v>1187</v>
      </c>
      <c r="Q4429" s="16">
        <v>2023</v>
      </c>
      <c r="T4429" s="16">
        <v>0</v>
      </c>
      <c r="U4429" s="16" t="s">
        <v>5162</v>
      </c>
      <c r="V4429" s="12" t="s">
        <v>204</v>
      </c>
      <c r="W4429" s="12" t="s">
        <v>204</v>
      </c>
      <c r="X4429" s="16">
        <v>1</v>
      </c>
      <c r="AI4429" s="16">
        <f t="shared" si="977"/>
        <v>0</v>
      </c>
      <c r="AJ4429" s="16">
        <f t="shared" si="978"/>
        <v>0</v>
      </c>
      <c r="AK4429" s="16">
        <f t="shared" si="979"/>
        <v>0</v>
      </c>
      <c r="AL4429" s="16">
        <f t="shared" si="980"/>
        <v>0</v>
      </c>
      <c r="AM4429" s="16">
        <v>61200.000000000007</v>
      </c>
      <c r="AN4429" s="16">
        <f t="shared" si="981"/>
        <v>61200.000000000007</v>
      </c>
      <c r="BD4429" s="16">
        <f t="shared" si="982"/>
        <v>0</v>
      </c>
      <c r="BE4429" s="16">
        <f t="shared" si="983"/>
        <v>382.50000000000006</v>
      </c>
      <c r="BG4429" s="16">
        <f t="shared" si="984"/>
        <v>0</v>
      </c>
      <c r="BH4429" s="16">
        <f t="shared" si="985"/>
        <v>0</v>
      </c>
      <c r="BI4429" s="16">
        <f t="shared" si="986"/>
        <v>0</v>
      </c>
    </row>
    <row r="4430" spans="1:61" x14ac:dyDescent="0.35">
      <c r="A4430">
        <v>4429</v>
      </c>
      <c r="B4430" t="s">
        <v>360</v>
      </c>
      <c r="C4430" t="s">
        <v>6235</v>
      </c>
      <c r="D4430" s="15" t="s">
        <v>4951</v>
      </c>
      <c r="E4430" s="12" t="s">
        <v>93</v>
      </c>
      <c r="G4430" s="12" t="s">
        <v>1453</v>
      </c>
      <c r="H4430" s="12" t="s">
        <v>91</v>
      </c>
      <c r="I4430" s="12" t="s">
        <v>363</v>
      </c>
      <c r="J4430" s="12" t="s">
        <v>5454</v>
      </c>
      <c r="K4430" s="12" t="s">
        <v>5454</v>
      </c>
      <c r="N4430" s="16" t="s">
        <v>206</v>
      </c>
      <c r="O4430" s="16" t="s">
        <v>5161</v>
      </c>
      <c r="P4430" s="12" t="s">
        <v>1187</v>
      </c>
      <c r="Q4430" s="16">
        <v>2023</v>
      </c>
      <c r="T4430" s="16">
        <v>0</v>
      </c>
      <c r="U4430" s="16" t="s">
        <v>5162</v>
      </c>
      <c r="V4430" s="12" t="s">
        <v>204</v>
      </c>
      <c r="W4430" s="12" t="s">
        <v>204</v>
      </c>
      <c r="X4430" s="16">
        <v>1</v>
      </c>
      <c r="AI4430" s="16">
        <f t="shared" si="977"/>
        <v>0</v>
      </c>
      <c r="AJ4430" s="16">
        <f t="shared" si="978"/>
        <v>0</v>
      </c>
      <c r="AK4430" s="16">
        <f t="shared" si="979"/>
        <v>0</v>
      </c>
      <c r="AL4430" s="16">
        <f t="shared" si="980"/>
        <v>0</v>
      </c>
      <c r="AM4430" s="16">
        <v>61200.000000000007</v>
      </c>
      <c r="AN4430" s="16">
        <f t="shared" si="981"/>
        <v>61200.000000000007</v>
      </c>
      <c r="BD4430" s="16">
        <f t="shared" si="982"/>
        <v>0</v>
      </c>
      <c r="BE4430" s="16">
        <f t="shared" si="983"/>
        <v>382.50000000000006</v>
      </c>
      <c r="BG4430" s="16">
        <f t="shared" si="984"/>
        <v>0</v>
      </c>
      <c r="BH4430" s="16">
        <f t="shared" si="985"/>
        <v>0</v>
      </c>
      <c r="BI4430" s="16">
        <f t="shared" si="986"/>
        <v>0</v>
      </c>
    </row>
    <row r="4431" spans="1:61" x14ac:dyDescent="0.35">
      <c r="A4431">
        <v>4430</v>
      </c>
      <c r="B4431" t="s">
        <v>360</v>
      </c>
      <c r="C4431" t="s">
        <v>6236</v>
      </c>
      <c r="D4431" s="15" t="s">
        <v>4952</v>
      </c>
      <c r="E4431" s="12" t="s">
        <v>93</v>
      </c>
      <c r="G4431" s="12" t="s">
        <v>1453</v>
      </c>
      <c r="H4431" s="12" t="s">
        <v>91</v>
      </c>
      <c r="I4431" s="12" t="s">
        <v>363</v>
      </c>
      <c r="J4431" s="12" t="s">
        <v>5454</v>
      </c>
      <c r="K4431" s="12" t="s">
        <v>5454</v>
      </c>
      <c r="N4431" s="16" t="s">
        <v>206</v>
      </c>
      <c r="O4431" s="16" t="s">
        <v>5161</v>
      </c>
      <c r="P4431" s="12" t="s">
        <v>1187</v>
      </c>
      <c r="Q4431" s="16">
        <v>2023</v>
      </c>
      <c r="T4431" s="16">
        <v>0</v>
      </c>
      <c r="U4431" s="16" t="s">
        <v>5162</v>
      </c>
      <c r="V4431" s="12" t="s">
        <v>204</v>
      </c>
      <c r="W4431" s="12" t="s">
        <v>204</v>
      </c>
      <c r="X4431" s="16">
        <v>1</v>
      </c>
      <c r="AI4431" s="16">
        <f t="shared" si="977"/>
        <v>0</v>
      </c>
      <c r="AJ4431" s="16">
        <f t="shared" si="978"/>
        <v>0</v>
      </c>
      <c r="AK4431" s="16">
        <f t="shared" si="979"/>
        <v>0</v>
      </c>
      <c r="AL4431" s="16">
        <f t="shared" si="980"/>
        <v>0</v>
      </c>
      <c r="AM4431" s="16">
        <v>61200.000000000007</v>
      </c>
      <c r="AN4431" s="16">
        <f t="shared" si="981"/>
        <v>61200.000000000007</v>
      </c>
      <c r="BD4431" s="16">
        <f t="shared" si="982"/>
        <v>0</v>
      </c>
      <c r="BE4431" s="16">
        <f t="shared" si="983"/>
        <v>382.50000000000006</v>
      </c>
      <c r="BG4431" s="16">
        <f t="shared" si="984"/>
        <v>0</v>
      </c>
      <c r="BH4431" s="16">
        <f t="shared" si="985"/>
        <v>0</v>
      </c>
      <c r="BI4431" s="16">
        <f t="shared" si="986"/>
        <v>0</v>
      </c>
    </row>
    <row r="4432" spans="1:61" x14ac:dyDescent="0.35">
      <c r="A4432">
        <v>4431</v>
      </c>
      <c r="B4432" t="s">
        <v>360</v>
      </c>
      <c r="C4432" t="s">
        <v>6237</v>
      </c>
      <c r="D4432" s="15" t="s">
        <v>4953</v>
      </c>
      <c r="E4432" s="12" t="s">
        <v>93</v>
      </c>
      <c r="G4432" s="12" t="s">
        <v>1453</v>
      </c>
      <c r="H4432" s="12" t="s">
        <v>91</v>
      </c>
      <c r="I4432" s="12" t="s">
        <v>363</v>
      </c>
      <c r="J4432" s="12" t="s">
        <v>5454</v>
      </c>
      <c r="K4432" s="12" t="s">
        <v>5454</v>
      </c>
      <c r="N4432" s="16" t="s">
        <v>206</v>
      </c>
      <c r="O4432" s="16" t="s">
        <v>5161</v>
      </c>
      <c r="P4432" s="12" t="s">
        <v>1187</v>
      </c>
      <c r="Q4432" s="16">
        <v>2023</v>
      </c>
      <c r="T4432" s="16">
        <v>0</v>
      </c>
      <c r="U4432" s="16" t="s">
        <v>5162</v>
      </c>
      <c r="V4432" s="12" t="s">
        <v>204</v>
      </c>
      <c r="W4432" s="12" t="s">
        <v>204</v>
      </c>
      <c r="X4432" s="16">
        <v>1</v>
      </c>
      <c r="AI4432" s="16">
        <f t="shared" si="977"/>
        <v>0</v>
      </c>
      <c r="AJ4432" s="16">
        <f t="shared" si="978"/>
        <v>0</v>
      </c>
      <c r="AK4432" s="16">
        <f t="shared" si="979"/>
        <v>0</v>
      </c>
      <c r="AL4432" s="16">
        <f t="shared" si="980"/>
        <v>0</v>
      </c>
      <c r="AM4432" s="16">
        <v>61200.000000000007</v>
      </c>
      <c r="AN4432" s="16">
        <f t="shared" si="981"/>
        <v>61200.000000000007</v>
      </c>
      <c r="BD4432" s="16">
        <f t="shared" si="982"/>
        <v>0</v>
      </c>
      <c r="BE4432" s="16">
        <f t="shared" si="983"/>
        <v>382.50000000000006</v>
      </c>
      <c r="BG4432" s="16">
        <f t="shared" si="984"/>
        <v>0</v>
      </c>
      <c r="BH4432" s="16">
        <f t="shared" si="985"/>
        <v>0</v>
      </c>
      <c r="BI4432" s="16">
        <f t="shared" si="986"/>
        <v>0</v>
      </c>
    </row>
    <row r="4433" spans="1:61" x14ac:dyDescent="0.35">
      <c r="A4433">
        <v>4432</v>
      </c>
      <c r="B4433" t="s">
        <v>360</v>
      </c>
      <c r="C4433" t="s">
        <v>6238</v>
      </c>
      <c r="D4433" s="15" t="s">
        <v>4954</v>
      </c>
      <c r="E4433" s="12" t="s">
        <v>93</v>
      </c>
      <c r="G4433" s="12" t="s">
        <v>1453</v>
      </c>
      <c r="H4433" s="12" t="s">
        <v>91</v>
      </c>
      <c r="I4433" s="12" t="s">
        <v>363</v>
      </c>
      <c r="J4433" s="12" t="s">
        <v>5454</v>
      </c>
      <c r="K4433" s="12" t="s">
        <v>5454</v>
      </c>
      <c r="N4433" s="16" t="s">
        <v>206</v>
      </c>
      <c r="O4433" s="16" t="s">
        <v>5161</v>
      </c>
      <c r="P4433" s="12" t="s">
        <v>1187</v>
      </c>
      <c r="Q4433" s="16">
        <v>2023</v>
      </c>
      <c r="T4433" s="16">
        <v>0</v>
      </c>
      <c r="U4433" s="16" t="s">
        <v>5162</v>
      </c>
      <c r="V4433" s="12" t="s">
        <v>204</v>
      </c>
      <c r="W4433" s="12" t="s">
        <v>204</v>
      </c>
      <c r="X4433" s="16">
        <v>1</v>
      </c>
      <c r="AI4433" s="16">
        <f t="shared" si="977"/>
        <v>0</v>
      </c>
      <c r="AJ4433" s="16">
        <f t="shared" si="978"/>
        <v>0</v>
      </c>
      <c r="AK4433" s="16">
        <f t="shared" si="979"/>
        <v>0</v>
      </c>
      <c r="AL4433" s="16">
        <f t="shared" si="980"/>
        <v>0</v>
      </c>
      <c r="AM4433" s="16">
        <v>61200.000000000007</v>
      </c>
      <c r="AN4433" s="16">
        <f t="shared" si="981"/>
        <v>61200.000000000007</v>
      </c>
      <c r="BD4433" s="16">
        <f t="shared" si="982"/>
        <v>0</v>
      </c>
      <c r="BE4433" s="16">
        <f t="shared" si="983"/>
        <v>382.50000000000006</v>
      </c>
      <c r="BG4433" s="16">
        <f t="shared" si="984"/>
        <v>0</v>
      </c>
      <c r="BH4433" s="16">
        <f t="shared" si="985"/>
        <v>0</v>
      </c>
      <c r="BI4433" s="16">
        <f t="shared" si="986"/>
        <v>0</v>
      </c>
    </row>
    <row r="4434" spans="1:61" x14ac:dyDescent="0.35">
      <c r="A4434">
        <v>4433</v>
      </c>
      <c r="B4434" t="s">
        <v>360</v>
      </c>
      <c r="C4434" t="s">
        <v>6239</v>
      </c>
      <c r="D4434" s="15" t="s">
        <v>4955</v>
      </c>
      <c r="E4434" s="12" t="s">
        <v>93</v>
      </c>
      <c r="G4434" s="12" t="s">
        <v>1453</v>
      </c>
      <c r="H4434" s="12" t="s">
        <v>91</v>
      </c>
      <c r="I4434" s="12" t="s">
        <v>363</v>
      </c>
      <c r="J4434" s="12" t="s">
        <v>5454</v>
      </c>
      <c r="K4434" s="12" t="s">
        <v>5454</v>
      </c>
      <c r="N4434" s="16" t="s">
        <v>206</v>
      </c>
      <c r="O4434" s="16" t="s">
        <v>5161</v>
      </c>
      <c r="P4434" s="12" t="s">
        <v>1187</v>
      </c>
      <c r="Q4434" s="16">
        <v>2023</v>
      </c>
      <c r="T4434" s="16">
        <v>0</v>
      </c>
      <c r="U4434" s="16" t="s">
        <v>5162</v>
      </c>
      <c r="V4434" s="12" t="s">
        <v>204</v>
      </c>
      <c r="W4434" s="12" t="s">
        <v>204</v>
      </c>
      <c r="X4434" s="16">
        <v>1</v>
      </c>
      <c r="AI4434" s="16">
        <f t="shared" si="977"/>
        <v>0</v>
      </c>
      <c r="AJ4434" s="16">
        <f t="shared" si="978"/>
        <v>0</v>
      </c>
      <c r="AK4434" s="16">
        <f t="shared" si="979"/>
        <v>0</v>
      </c>
      <c r="AL4434" s="16">
        <f t="shared" si="980"/>
        <v>0</v>
      </c>
      <c r="AM4434" s="16">
        <v>61200.000000000007</v>
      </c>
      <c r="AN4434" s="16">
        <f t="shared" si="981"/>
        <v>61200.000000000007</v>
      </c>
      <c r="BD4434" s="16">
        <f t="shared" si="982"/>
        <v>0</v>
      </c>
      <c r="BE4434" s="16">
        <f t="shared" si="983"/>
        <v>382.50000000000006</v>
      </c>
      <c r="BG4434" s="16">
        <f t="shared" si="984"/>
        <v>0</v>
      </c>
      <c r="BH4434" s="16">
        <f t="shared" si="985"/>
        <v>0</v>
      </c>
      <c r="BI4434" s="16">
        <f t="shared" si="986"/>
        <v>0</v>
      </c>
    </row>
    <row r="4435" spans="1:61" x14ac:dyDescent="0.35">
      <c r="A4435">
        <v>4434</v>
      </c>
      <c r="B4435" t="s">
        <v>360</v>
      </c>
      <c r="C4435" t="s">
        <v>6240</v>
      </c>
      <c r="D4435" s="15" t="s">
        <v>4956</v>
      </c>
      <c r="E4435" s="12" t="s">
        <v>93</v>
      </c>
      <c r="G4435" s="12" t="s">
        <v>1453</v>
      </c>
      <c r="H4435" s="12" t="s">
        <v>91</v>
      </c>
      <c r="I4435" s="12" t="s">
        <v>363</v>
      </c>
      <c r="J4435" s="12" t="s">
        <v>5454</v>
      </c>
      <c r="K4435" s="12" t="s">
        <v>5454</v>
      </c>
      <c r="N4435" s="16" t="s">
        <v>206</v>
      </c>
      <c r="O4435" s="16" t="s">
        <v>5161</v>
      </c>
      <c r="P4435" s="12" t="s">
        <v>1187</v>
      </c>
      <c r="Q4435" s="16">
        <v>2023</v>
      </c>
      <c r="T4435" s="16">
        <v>0</v>
      </c>
      <c r="U4435" s="16" t="s">
        <v>5162</v>
      </c>
      <c r="V4435" s="12" t="s">
        <v>204</v>
      </c>
      <c r="W4435" s="12" t="s">
        <v>204</v>
      </c>
      <c r="X4435" s="16">
        <v>1</v>
      </c>
      <c r="AI4435" s="16">
        <f t="shared" si="977"/>
        <v>0</v>
      </c>
      <c r="AJ4435" s="16">
        <f t="shared" si="978"/>
        <v>0</v>
      </c>
      <c r="AK4435" s="16">
        <f t="shared" si="979"/>
        <v>0</v>
      </c>
      <c r="AL4435" s="16">
        <f t="shared" si="980"/>
        <v>0</v>
      </c>
      <c r="AM4435" s="16">
        <v>61200.000000000007</v>
      </c>
      <c r="AN4435" s="16">
        <f t="shared" si="981"/>
        <v>61200.000000000007</v>
      </c>
      <c r="BD4435" s="16">
        <f t="shared" si="982"/>
        <v>0</v>
      </c>
      <c r="BE4435" s="16">
        <f t="shared" si="983"/>
        <v>382.50000000000006</v>
      </c>
      <c r="BG4435" s="16">
        <f t="shared" si="984"/>
        <v>0</v>
      </c>
      <c r="BH4435" s="16">
        <f t="shared" si="985"/>
        <v>0</v>
      </c>
      <c r="BI4435" s="16">
        <f t="shared" si="986"/>
        <v>0</v>
      </c>
    </row>
    <row r="4436" spans="1:61" x14ac:dyDescent="0.35">
      <c r="A4436">
        <v>4435</v>
      </c>
      <c r="B4436" t="s">
        <v>360</v>
      </c>
      <c r="C4436" t="s">
        <v>6241</v>
      </c>
      <c r="D4436" s="15" t="s">
        <v>4957</v>
      </c>
      <c r="E4436" s="12" t="s">
        <v>93</v>
      </c>
      <c r="G4436" s="12" t="s">
        <v>1453</v>
      </c>
      <c r="H4436" s="12" t="s">
        <v>91</v>
      </c>
      <c r="I4436" s="12" t="s">
        <v>363</v>
      </c>
      <c r="J4436" s="12" t="s">
        <v>5454</v>
      </c>
      <c r="K4436" s="12" t="s">
        <v>5454</v>
      </c>
      <c r="N4436" s="16" t="s">
        <v>206</v>
      </c>
      <c r="O4436" s="16" t="s">
        <v>5161</v>
      </c>
      <c r="P4436" s="12" t="s">
        <v>1187</v>
      </c>
      <c r="Q4436" s="16">
        <v>2023</v>
      </c>
      <c r="T4436" s="16">
        <v>0</v>
      </c>
      <c r="U4436" s="16" t="s">
        <v>5162</v>
      </c>
      <c r="V4436" s="12" t="s">
        <v>204</v>
      </c>
      <c r="W4436" s="12" t="s">
        <v>204</v>
      </c>
      <c r="X4436" s="16">
        <v>1</v>
      </c>
      <c r="AI4436" s="16">
        <f t="shared" si="977"/>
        <v>0</v>
      </c>
      <c r="AJ4436" s="16">
        <f t="shared" si="978"/>
        <v>0</v>
      </c>
      <c r="AK4436" s="16">
        <f t="shared" si="979"/>
        <v>0</v>
      </c>
      <c r="AL4436" s="16">
        <f t="shared" si="980"/>
        <v>0</v>
      </c>
      <c r="AM4436" s="16">
        <v>61200.000000000007</v>
      </c>
      <c r="AN4436" s="16">
        <f t="shared" si="981"/>
        <v>61200.000000000007</v>
      </c>
      <c r="BD4436" s="16">
        <f t="shared" si="982"/>
        <v>0</v>
      </c>
      <c r="BE4436" s="16">
        <f t="shared" si="983"/>
        <v>382.50000000000006</v>
      </c>
      <c r="BG4436" s="16">
        <f t="shared" si="984"/>
        <v>0</v>
      </c>
      <c r="BH4436" s="16">
        <f t="shared" si="985"/>
        <v>0</v>
      </c>
      <c r="BI4436" s="16">
        <f t="shared" si="986"/>
        <v>0</v>
      </c>
    </row>
    <row r="4437" spans="1:61" x14ac:dyDescent="0.35">
      <c r="A4437">
        <v>4436</v>
      </c>
      <c r="B4437" t="s">
        <v>360</v>
      </c>
      <c r="C4437" t="s">
        <v>6242</v>
      </c>
      <c r="D4437" s="15" t="s">
        <v>4958</v>
      </c>
      <c r="E4437" s="12" t="s">
        <v>93</v>
      </c>
      <c r="G4437" s="12" t="s">
        <v>1453</v>
      </c>
      <c r="H4437" s="12" t="s">
        <v>91</v>
      </c>
      <c r="I4437" s="12" t="s">
        <v>363</v>
      </c>
      <c r="J4437" s="12" t="s">
        <v>5454</v>
      </c>
      <c r="K4437" s="12" t="s">
        <v>5454</v>
      </c>
      <c r="N4437" s="16" t="s">
        <v>206</v>
      </c>
      <c r="O4437" s="16" t="s">
        <v>5161</v>
      </c>
      <c r="P4437" s="12" t="s">
        <v>1187</v>
      </c>
      <c r="Q4437" s="16">
        <v>2023</v>
      </c>
      <c r="T4437" s="16">
        <v>0</v>
      </c>
      <c r="U4437" s="16" t="s">
        <v>5162</v>
      </c>
      <c r="V4437" s="12" t="s">
        <v>204</v>
      </c>
      <c r="W4437" s="12" t="s">
        <v>204</v>
      </c>
      <c r="X4437" s="16">
        <v>1</v>
      </c>
      <c r="AI4437" s="16">
        <f t="shared" si="977"/>
        <v>0</v>
      </c>
      <c r="AJ4437" s="16">
        <f t="shared" si="978"/>
        <v>0</v>
      </c>
      <c r="AK4437" s="16">
        <f t="shared" si="979"/>
        <v>0</v>
      </c>
      <c r="AL4437" s="16">
        <f t="shared" si="980"/>
        <v>0</v>
      </c>
      <c r="AM4437" s="16">
        <v>61200.000000000007</v>
      </c>
      <c r="AN4437" s="16">
        <f t="shared" si="981"/>
        <v>61200.000000000007</v>
      </c>
      <c r="BD4437" s="16">
        <f t="shared" si="982"/>
        <v>0</v>
      </c>
      <c r="BE4437" s="16">
        <f t="shared" si="983"/>
        <v>382.50000000000006</v>
      </c>
      <c r="BG4437" s="16">
        <f t="shared" si="984"/>
        <v>0</v>
      </c>
      <c r="BH4437" s="16">
        <f t="shared" si="985"/>
        <v>0</v>
      </c>
      <c r="BI4437" s="16">
        <f t="shared" si="986"/>
        <v>0</v>
      </c>
    </row>
    <row r="4438" spans="1:61" x14ac:dyDescent="0.35">
      <c r="A4438">
        <v>4437</v>
      </c>
      <c r="B4438" t="s">
        <v>360</v>
      </c>
      <c r="C4438" t="s">
        <v>6243</v>
      </c>
      <c r="D4438" s="15" t="s">
        <v>4959</v>
      </c>
      <c r="E4438" s="12" t="s">
        <v>93</v>
      </c>
      <c r="G4438" s="12" t="s">
        <v>1453</v>
      </c>
      <c r="H4438" s="12" t="s">
        <v>91</v>
      </c>
      <c r="I4438" s="12" t="s">
        <v>363</v>
      </c>
      <c r="J4438" s="12" t="s">
        <v>5454</v>
      </c>
      <c r="K4438" s="12" t="s">
        <v>5454</v>
      </c>
      <c r="N4438" s="16" t="s">
        <v>206</v>
      </c>
      <c r="O4438" s="16" t="s">
        <v>5161</v>
      </c>
      <c r="P4438" s="12" t="s">
        <v>1187</v>
      </c>
      <c r="Q4438" s="16">
        <v>2023</v>
      </c>
      <c r="T4438" s="16">
        <v>0</v>
      </c>
      <c r="U4438" s="16" t="s">
        <v>5162</v>
      </c>
      <c r="V4438" s="12" t="s">
        <v>204</v>
      </c>
      <c r="W4438" s="12" t="s">
        <v>204</v>
      </c>
      <c r="X4438" s="16">
        <v>1</v>
      </c>
      <c r="AI4438" s="16">
        <f t="shared" si="977"/>
        <v>0</v>
      </c>
      <c r="AJ4438" s="16">
        <f t="shared" si="978"/>
        <v>0</v>
      </c>
      <c r="AK4438" s="16">
        <f t="shared" si="979"/>
        <v>0</v>
      </c>
      <c r="AL4438" s="16">
        <f t="shared" si="980"/>
        <v>0</v>
      </c>
      <c r="AM4438" s="16">
        <v>61200.000000000007</v>
      </c>
      <c r="AN4438" s="16">
        <f t="shared" si="981"/>
        <v>61200.000000000007</v>
      </c>
      <c r="BD4438" s="16">
        <f t="shared" si="982"/>
        <v>0</v>
      </c>
      <c r="BE4438" s="16">
        <f t="shared" si="983"/>
        <v>382.50000000000006</v>
      </c>
      <c r="BG4438" s="16">
        <f t="shared" si="984"/>
        <v>0</v>
      </c>
      <c r="BH4438" s="16">
        <f t="shared" si="985"/>
        <v>0</v>
      </c>
      <c r="BI4438" s="16">
        <f t="shared" si="986"/>
        <v>0</v>
      </c>
    </row>
    <row r="4439" spans="1:61" x14ac:dyDescent="0.35">
      <c r="A4439">
        <v>4438</v>
      </c>
      <c r="B4439" t="s">
        <v>360</v>
      </c>
      <c r="C4439" t="s">
        <v>6244</v>
      </c>
      <c r="D4439" s="15" t="s">
        <v>4960</v>
      </c>
      <c r="E4439" s="12" t="s">
        <v>93</v>
      </c>
      <c r="G4439" s="12" t="s">
        <v>1453</v>
      </c>
      <c r="H4439" s="12" t="s">
        <v>91</v>
      </c>
      <c r="I4439" s="12" t="s">
        <v>363</v>
      </c>
      <c r="J4439" s="12" t="s">
        <v>5454</v>
      </c>
      <c r="K4439" s="12" t="s">
        <v>5454</v>
      </c>
      <c r="N4439" s="16" t="s">
        <v>206</v>
      </c>
      <c r="O4439" s="16" t="s">
        <v>5161</v>
      </c>
      <c r="P4439" s="12" t="s">
        <v>1187</v>
      </c>
      <c r="Q4439" s="16">
        <v>2023</v>
      </c>
      <c r="T4439" s="16">
        <v>0</v>
      </c>
      <c r="U4439" s="16" t="s">
        <v>5162</v>
      </c>
      <c r="V4439" s="12" t="s">
        <v>204</v>
      </c>
      <c r="W4439" s="12" t="s">
        <v>204</v>
      </c>
      <c r="X4439" s="16">
        <v>1</v>
      </c>
      <c r="AI4439" s="16">
        <f t="shared" ref="AI4439:AI4502" si="987">Z4439*6</f>
        <v>0</v>
      </c>
      <c r="AJ4439" s="16">
        <f t="shared" ref="AJ4439:AJ4502" si="988">Z4439*3450</f>
        <v>0</v>
      </c>
      <c r="AK4439" s="16">
        <f t="shared" ref="AK4439:AK4502" si="989">500*Z4439</f>
        <v>0</v>
      </c>
      <c r="AL4439" s="16">
        <f t="shared" ref="AL4439:AL4502" si="990">1*5000*Z4439</f>
        <v>0</v>
      </c>
      <c r="AM4439" s="16">
        <v>61200.000000000007</v>
      </c>
      <c r="AN4439" s="16">
        <f t="shared" ref="AN4439:AN4502" si="991">AM4439+AL4439+AJ4439+AF4439+AD4439</f>
        <v>61200.000000000007</v>
      </c>
      <c r="BD4439" s="16">
        <f t="shared" ref="BD4439:BD4502" si="992">3.5*BC4439</f>
        <v>0</v>
      </c>
      <c r="BE4439" s="16">
        <f t="shared" ref="BE4439:BE4502" si="993">AN4439/160</f>
        <v>382.50000000000006</v>
      </c>
      <c r="BG4439" s="16">
        <f t="shared" ref="BG4439:BG4502" si="994">1200*BC4439</f>
        <v>0</v>
      </c>
      <c r="BH4439" s="16">
        <f t="shared" ref="BH4439:BH4502" si="995">640*BC4439</f>
        <v>0</v>
      </c>
      <c r="BI4439" s="16">
        <f t="shared" ref="BI4439:BI4502" si="996">BH4439/80</f>
        <v>0</v>
      </c>
    </row>
    <row r="4440" spans="1:61" x14ac:dyDescent="0.35">
      <c r="A4440">
        <v>4439</v>
      </c>
      <c r="B4440" t="s">
        <v>360</v>
      </c>
      <c r="C4440" t="s">
        <v>6245</v>
      </c>
      <c r="D4440" s="15" t="s">
        <v>4961</v>
      </c>
      <c r="E4440" s="12" t="s">
        <v>93</v>
      </c>
      <c r="G4440" s="12" t="s">
        <v>1453</v>
      </c>
      <c r="H4440" s="12" t="s">
        <v>91</v>
      </c>
      <c r="I4440" s="12" t="s">
        <v>363</v>
      </c>
      <c r="J4440" s="12" t="s">
        <v>5454</v>
      </c>
      <c r="K4440" s="12" t="s">
        <v>5454</v>
      </c>
      <c r="N4440" s="16" t="s">
        <v>206</v>
      </c>
      <c r="O4440" s="16" t="s">
        <v>5161</v>
      </c>
      <c r="P4440" s="12" t="s">
        <v>1187</v>
      </c>
      <c r="Q4440" s="16">
        <v>2023</v>
      </c>
      <c r="T4440" s="16">
        <v>0</v>
      </c>
      <c r="U4440" s="16" t="s">
        <v>5162</v>
      </c>
      <c r="V4440" s="12" t="s">
        <v>204</v>
      </c>
      <c r="W4440" s="12" t="s">
        <v>204</v>
      </c>
      <c r="X4440" s="16">
        <v>1</v>
      </c>
      <c r="AI4440" s="16">
        <f t="shared" si="987"/>
        <v>0</v>
      </c>
      <c r="AJ4440" s="16">
        <f t="shared" si="988"/>
        <v>0</v>
      </c>
      <c r="AK4440" s="16">
        <f t="shared" si="989"/>
        <v>0</v>
      </c>
      <c r="AL4440" s="16">
        <f t="shared" si="990"/>
        <v>0</v>
      </c>
      <c r="AM4440" s="16">
        <v>61200.000000000007</v>
      </c>
      <c r="AN4440" s="16">
        <f t="shared" si="991"/>
        <v>61200.000000000007</v>
      </c>
      <c r="BD4440" s="16">
        <f t="shared" si="992"/>
        <v>0</v>
      </c>
      <c r="BE4440" s="16">
        <f t="shared" si="993"/>
        <v>382.50000000000006</v>
      </c>
      <c r="BG4440" s="16">
        <f t="shared" si="994"/>
        <v>0</v>
      </c>
      <c r="BH4440" s="16">
        <f t="shared" si="995"/>
        <v>0</v>
      </c>
      <c r="BI4440" s="16">
        <f t="shared" si="996"/>
        <v>0</v>
      </c>
    </row>
    <row r="4441" spans="1:61" x14ac:dyDescent="0.35">
      <c r="A4441">
        <v>4440</v>
      </c>
      <c r="B4441" t="s">
        <v>360</v>
      </c>
      <c r="C4441" t="s">
        <v>6246</v>
      </c>
      <c r="D4441" s="15" t="s">
        <v>4962</v>
      </c>
      <c r="E4441" s="12" t="s">
        <v>93</v>
      </c>
      <c r="G4441" s="12" t="s">
        <v>1453</v>
      </c>
      <c r="H4441" s="12" t="s">
        <v>91</v>
      </c>
      <c r="I4441" s="12" t="s">
        <v>363</v>
      </c>
      <c r="J4441" s="12" t="s">
        <v>5454</v>
      </c>
      <c r="K4441" s="12" t="s">
        <v>5454</v>
      </c>
      <c r="N4441" s="16" t="s">
        <v>206</v>
      </c>
      <c r="O4441" s="16" t="s">
        <v>5161</v>
      </c>
      <c r="P4441" s="12" t="s">
        <v>1187</v>
      </c>
      <c r="Q4441" s="16">
        <v>2023</v>
      </c>
      <c r="T4441" s="16">
        <v>0</v>
      </c>
      <c r="U4441" s="16" t="s">
        <v>5162</v>
      </c>
      <c r="V4441" s="12" t="s">
        <v>204</v>
      </c>
      <c r="W4441" s="12" t="s">
        <v>204</v>
      </c>
      <c r="X4441" s="16">
        <v>1</v>
      </c>
      <c r="AI4441" s="16">
        <f t="shared" si="987"/>
        <v>0</v>
      </c>
      <c r="AJ4441" s="16">
        <f t="shared" si="988"/>
        <v>0</v>
      </c>
      <c r="AK4441" s="16">
        <f t="shared" si="989"/>
        <v>0</v>
      </c>
      <c r="AL4441" s="16">
        <f t="shared" si="990"/>
        <v>0</v>
      </c>
      <c r="AM4441" s="16">
        <v>61200.000000000007</v>
      </c>
      <c r="AN4441" s="16">
        <f t="shared" si="991"/>
        <v>61200.000000000007</v>
      </c>
      <c r="BD4441" s="16">
        <f t="shared" si="992"/>
        <v>0</v>
      </c>
      <c r="BE4441" s="16">
        <f t="shared" si="993"/>
        <v>382.50000000000006</v>
      </c>
      <c r="BG4441" s="16">
        <f t="shared" si="994"/>
        <v>0</v>
      </c>
      <c r="BH4441" s="16">
        <f t="shared" si="995"/>
        <v>0</v>
      </c>
      <c r="BI4441" s="16">
        <f t="shared" si="996"/>
        <v>0</v>
      </c>
    </row>
    <row r="4442" spans="1:61" x14ac:dyDescent="0.35">
      <c r="A4442">
        <v>4441</v>
      </c>
      <c r="B4442" t="s">
        <v>360</v>
      </c>
      <c r="C4442" t="s">
        <v>6247</v>
      </c>
      <c r="D4442" s="15" t="s">
        <v>4963</v>
      </c>
      <c r="E4442" s="12" t="s">
        <v>93</v>
      </c>
      <c r="G4442" s="12" t="s">
        <v>1453</v>
      </c>
      <c r="H4442" s="12" t="s">
        <v>91</v>
      </c>
      <c r="I4442" s="12" t="s">
        <v>363</v>
      </c>
      <c r="J4442" s="12" t="s">
        <v>5454</v>
      </c>
      <c r="K4442" s="12" t="s">
        <v>5454</v>
      </c>
      <c r="N4442" s="16" t="s">
        <v>206</v>
      </c>
      <c r="O4442" s="16" t="s">
        <v>5161</v>
      </c>
      <c r="P4442" s="12" t="s">
        <v>1187</v>
      </c>
      <c r="Q4442" s="16">
        <v>2023</v>
      </c>
      <c r="T4442" s="16">
        <v>0</v>
      </c>
      <c r="U4442" s="16" t="s">
        <v>5162</v>
      </c>
      <c r="V4442" s="12" t="s">
        <v>204</v>
      </c>
      <c r="W4442" s="12" t="s">
        <v>204</v>
      </c>
      <c r="X4442" s="16">
        <v>1</v>
      </c>
      <c r="AI4442" s="16">
        <f t="shared" si="987"/>
        <v>0</v>
      </c>
      <c r="AJ4442" s="16">
        <f t="shared" si="988"/>
        <v>0</v>
      </c>
      <c r="AK4442" s="16">
        <f t="shared" si="989"/>
        <v>0</v>
      </c>
      <c r="AL4442" s="16">
        <f t="shared" si="990"/>
        <v>0</v>
      </c>
      <c r="AM4442" s="16">
        <v>61200.000000000007</v>
      </c>
      <c r="AN4442" s="16">
        <f t="shared" si="991"/>
        <v>61200.000000000007</v>
      </c>
      <c r="BD4442" s="16">
        <f t="shared" si="992"/>
        <v>0</v>
      </c>
      <c r="BE4442" s="16">
        <f t="shared" si="993"/>
        <v>382.50000000000006</v>
      </c>
      <c r="BG4442" s="16">
        <f t="shared" si="994"/>
        <v>0</v>
      </c>
      <c r="BH4442" s="16">
        <f t="shared" si="995"/>
        <v>0</v>
      </c>
      <c r="BI4442" s="16">
        <f t="shared" si="996"/>
        <v>0</v>
      </c>
    </row>
    <row r="4443" spans="1:61" x14ac:dyDescent="0.35">
      <c r="A4443">
        <v>4442</v>
      </c>
      <c r="B4443" t="s">
        <v>360</v>
      </c>
      <c r="C4443" t="s">
        <v>6248</v>
      </c>
      <c r="D4443" s="15" t="s">
        <v>4964</v>
      </c>
      <c r="E4443" s="12" t="s">
        <v>93</v>
      </c>
      <c r="G4443" s="12" t="s">
        <v>1453</v>
      </c>
      <c r="H4443" s="12" t="s">
        <v>91</v>
      </c>
      <c r="I4443" s="12" t="s">
        <v>363</v>
      </c>
      <c r="J4443" s="12" t="s">
        <v>5454</v>
      </c>
      <c r="K4443" s="12" t="s">
        <v>5454</v>
      </c>
      <c r="N4443" s="16" t="s">
        <v>206</v>
      </c>
      <c r="O4443" s="16" t="s">
        <v>5161</v>
      </c>
      <c r="P4443" s="12" t="s">
        <v>1187</v>
      </c>
      <c r="Q4443" s="16">
        <v>2023</v>
      </c>
      <c r="T4443" s="16">
        <v>0</v>
      </c>
      <c r="U4443" s="16" t="s">
        <v>5162</v>
      </c>
      <c r="V4443" s="12" t="s">
        <v>204</v>
      </c>
      <c r="W4443" s="12" t="s">
        <v>204</v>
      </c>
      <c r="X4443" s="16">
        <v>1</v>
      </c>
      <c r="AI4443" s="16">
        <f t="shared" si="987"/>
        <v>0</v>
      </c>
      <c r="AJ4443" s="16">
        <f t="shared" si="988"/>
        <v>0</v>
      </c>
      <c r="AK4443" s="16">
        <f t="shared" si="989"/>
        <v>0</v>
      </c>
      <c r="AL4443" s="16">
        <f t="shared" si="990"/>
        <v>0</v>
      </c>
      <c r="AM4443" s="16">
        <v>61200.000000000007</v>
      </c>
      <c r="AN4443" s="16">
        <f t="shared" si="991"/>
        <v>61200.000000000007</v>
      </c>
      <c r="BD4443" s="16">
        <f t="shared" si="992"/>
        <v>0</v>
      </c>
      <c r="BE4443" s="16">
        <f t="shared" si="993"/>
        <v>382.50000000000006</v>
      </c>
      <c r="BG4443" s="16">
        <f t="shared" si="994"/>
        <v>0</v>
      </c>
      <c r="BH4443" s="16">
        <f t="shared" si="995"/>
        <v>0</v>
      </c>
      <c r="BI4443" s="16">
        <f t="shared" si="996"/>
        <v>0</v>
      </c>
    </row>
    <row r="4444" spans="1:61" x14ac:dyDescent="0.35">
      <c r="A4444">
        <v>4443</v>
      </c>
      <c r="B4444" t="s">
        <v>360</v>
      </c>
      <c r="C4444" t="s">
        <v>6249</v>
      </c>
      <c r="D4444" s="15" t="s">
        <v>4965</v>
      </c>
      <c r="E4444" s="12" t="s">
        <v>93</v>
      </c>
      <c r="G4444" s="12" t="s">
        <v>1453</v>
      </c>
      <c r="H4444" s="12" t="s">
        <v>91</v>
      </c>
      <c r="I4444" s="12" t="s">
        <v>363</v>
      </c>
      <c r="J4444" s="12" t="s">
        <v>5454</v>
      </c>
      <c r="K4444" s="12" t="s">
        <v>5454</v>
      </c>
      <c r="N4444" s="16" t="s">
        <v>206</v>
      </c>
      <c r="O4444" s="16" t="s">
        <v>5161</v>
      </c>
      <c r="P4444" s="12" t="s">
        <v>1187</v>
      </c>
      <c r="Q4444" s="16">
        <v>2023</v>
      </c>
      <c r="T4444" s="16">
        <v>0</v>
      </c>
      <c r="U4444" s="16" t="s">
        <v>5162</v>
      </c>
      <c r="V4444" s="12" t="s">
        <v>204</v>
      </c>
      <c r="W4444" s="12" t="s">
        <v>204</v>
      </c>
      <c r="X4444" s="16">
        <v>1</v>
      </c>
      <c r="AI4444" s="16">
        <f t="shared" si="987"/>
        <v>0</v>
      </c>
      <c r="AJ4444" s="16">
        <f t="shared" si="988"/>
        <v>0</v>
      </c>
      <c r="AK4444" s="16">
        <f t="shared" si="989"/>
        <v>0</v>
      </c>
      <c r="AL4444" s="16">
        <f t="shared" si="990"/>
        <v>0</v>
      </c>
      <c r="AM4444" s="16">
        <v>61200.000000000007</v>
      </c>
      <c r="AN4444" s="16">
        <f t="shared" si="991"/>
        <v>61200.000000000007</v>
      </c>
      <c r="BD4444" s="16">
        <f t="shared" si="992"/>
        <v>0</v>
      </c>
      <c r="BE4444" s="16">
        <f t="shared" si="993"/>
        <v>382.50000000000006</v>
      </c>
      <c r="BG4444" s="16">
        <f t="shared" si="994"/>
        <v>0</v>
      </c>
      <c r="BH4444" s="16">
        <f t="shared" si="995"/>
        <v>0</v>
      </c>
      <c r="BI4444" s="16">
        <f t="shared" si="996"/>
        <v>0</v>
      </c>
    </row>
    <row r="4445" spans="1:61" x14ac:dyDescent="0.35">
      <c r="A4445">
        <v>4444</v>
      </c>
      <c r="B4445" t="s">
        <v>360</v>
      </c>
      <c r="C4445" t="s">
        <v>6250</v>
      </c>
      <c r="D4445" s="15" t="s">
        <v>4966</v>
      </c>
      <c r="E4445" s="12" t="s">
        <v>93</v>
      </c>
      <c r="G4445" s="12" t="s">
        <v>1453</v>
      </c>
      <c r="H4445" s="12" t="s">
        <v>91</v>
      </c>
      <c r="I4445" s="12" t="s">
        <v>363</v>
      </c>
      <c r="J4445" s="12" t="s">
        <v>5454</v>
      </c>
      <c r="K4445" s="12" t="s">
        <v>5454</v>
      </c>
      <c r="N4445" s="16" t="s">
        <v>206</v>
      </c>
      <c r="O4445" s="16" t="s">
        <v>5161</v>
      </c>
      <c r="P4445" s="12" t="s">
        <v>1187</v>
      </c>
      <c r="Q4445" s="16">
        <v>2023</v>
      </c>
      <c r="T4445" s="16">
        <v>0</v>
      </c>
      <c r="U4445" s="16" t="s">
        <v>5162</v>
      </c>
      <c r="V4445" s="12" t="s">
        <v>204</v>
      </c>
      <c r="W4445" s="12" t="s">
        <v>204</v>
      </c>
      <c r="X4445" s="16">
        <v>1</v>
      </c>
      <c r="AI4445" s="16">
        <f t="shared" si="987"/>
        <v>0</v>
      </c>
      <c r="AJ4445" s="16">
        <f t="shared" si="988"/>
        <v>0</v>
      </c>
      <c r="AK4445" s="16">
        <f t="shared" si="989"/>
        <v>0</v>
      </c>
      <c r="AL4445" s="16">
        <f t="shared" si="990"/>
        <v>0</v>
      </c>
      <c r="AM4445" s="16">
        <v>61200.000000000007</v>
      </c>
      <c r="AN4445" s="16">
        <f t="shared" si="991"/>
        <v>61200.000000000007</v>
      </c>
      <c r="BD4445" s="16">
        <f t="shared" si="992"/>
        <v>0</v>
      </c>
      <c r="BE4445" s="16">
        <f t="shared" si="993"/>
        <v>382.50000000000006</v>
      </c>
      <c r="BG4445" s="16">
        <f t="shared" si="994"/>
        <v>0</v>
      </c>
      <c r="BH4445" s="16">
        <f t="shared" si="995"/>
        <v>0</v>
      </c>
      <c r="BI4445" s="16">
        <f t="shared" si="996"/>
        <v>0</v>
      </c>
    </row>
    <row r="4446" spans="1:61" x14ac:dyDescent="0.35">
      <c r="A4446">
        <v>4445</v>
      </c>
      <c r="B4446" t="s">
        <v>360</v>
      </c>
      <c r="C4446" t="s">
        <v>6251</v>
      </c>
      <c r="D4446" s="15" t="s">
        <v>4967</v>
      </c>
      <c r="E4446" s="12" t="s">
        <v>93</v>
      </c>
      <c r="G4446" s="12" t="s">
        <v>1453</v>
      </c>
      <c r="H4446" s="12" t="s">
        <v>91</v>
      </c>
      <c r="I4446" s="12" t="s">
        <v>363</v>
      </c>
      <c r="J4446" s="12" t="s">
        <v>5454</v>
      </c>
      <c r="K4446" s="12" t="s">
        <v>5454</v>
      </c>
      <c r="N4446" s="16" t="s">
        <v>206</v>
      </c>
      <c r="O4446" s="16" t="s">
        <v>5161</v>
      </c>
      <c r="P4446" s="12" t="s">
        <v>1187</v>
      </c>
      <c r="Q4446" s="16">
        <v>2023</v>
      </c>
      <c r="T4446" s="16">
        <v>0</v>
      </c>
      <c r="U4446" s="16" t="s">
        <v>5162</v>
      </c>
      <c r="V4446" s="12" t="s">
        <v>204</v>
      </c>
      <c r="W4446" s="12" t="s">
        <v>204</v>
      </c>
      <c r="X4446" s="16">
        <v>1</v>
      </c>
      <c r="AI4446" s="16">
        <f t="shared" si="987"/>
        <v>0</v>
      </c>
      <c r="AJ4446" s="16">
        <f t="shared" si="988"/>
        <v>0</v>
      </c>
      <c r="AK4446" s="16">
        <f t="shared" si="989"/>
        <v>0</v>
      </c>
      <c r="AL4446" s="16">
        <f t="shared" si="990"/>
        <v>0</v>
      </c>
      <c r="AM4446" s="16">
        <v>61200.000000000007</v>
      </c>
      <c r="AN4446" s="16">
        <f t="shared" si="991"/>
        <v>61200.000000000007</v>
      </c>
      <c r="BD4446" s="16">
        <f t="shared" si="992"/>
        <v>0</v>
      </c>
      <c r="BE4446" s="16">
        <f t="shared" si="993"/>
        <v>382.50000000000006</v>
      </c>
      <c r="BG4446" s="16">
        <f t="shared" si="994"/>
        <v>0</v>
      </c>
      <c r="BH4446" s="16">
        <f t="shared" si="995"/>
        <v>0</v>
      </c>
      <c r="BI4446" s="16">
        <f t="shared" si="996"/>
        <v>0</v>
      </c>
    </row>
    <row r="4447" spans="1:61" x14ac:dyDescent="0.35">
      <c r="A4447">
        <v>4446</v>
      </c>
      <c r="B4447" t="s">
        <v>360</v>
      </c>
      <c r="C4447" t="s">
        <v>6252</v>
      </c>
      <c r="D4447" s="15" t="s">
        <v>4968</v>
      </c>
      <c r="E4447" s="12" t="s">
        <v>93</v>
      </c>
      <c r="G4447" s="12" t="s">
        <v>1453</v>
      </c>
      <c r="H4447" s="12" t="s">
        <v>91</v>
      </c>
      <c r="I4447" s="12" t="s">
        <v>363</v>
      </c>
      <c r="J4447" s="12" t="s">
        <v>5454</v>
      </c>
      <c r="K4447" s="12" t="s">
        <v>5454</v>
      </c>
      <c r="N4447" s="16" t="s">
        <v>206</v>
      </c>
      <c r="O4447" s="16" t="s">
        <v>5161</v>
      </c>
      <c r="P4447" s="12" t="s">
        <v>1187</v>
      </c>
      <c r="Q4447" s="16">
        <v>2023</v>
      </c>
      <c r="T4447" s="16">
        <v>0</v>
      </c>
      <c r="U4447" s="16" t="s">
        <v>5162</v>
      </c>
      <c r="V4447" s="12" t="s">
        <v>204</v>
      </c>
      <c r="W4447" s="12" t="s">
        <v>204</v>
      </c>
      <c r="X4447" s="16">
        <v>1</v>
      </c>
      <c r="AI4447" s="16">
        <f t="shared" si="987"/>
        <v>0</v>
      </c>
      <c r="AJ4447" s="16">
        <f t="shared" si="988"/>
        <v>0</v>
      </c>
      <c r="AK4447" s="16">
        <f t="shared" si="989"/>
        <v>0</v>
      </c>
      <c r="AL4447" s="16">
        <f t="shared" si="990"/>
        <v>0</v>
      </c>
      <c r="AM4447" s="16">
        <v>61200.000000000007</v>
      </c>
      <c r="AN4447" s="16">
        <f t="shared" si="991"/>
        <v>61200.000000000007</v>
      </c>
      <c r="BD4447" s="16">
        <f t="shared" si="992"/>
        <v>0</v>
      </c>
      <c r="BE4447" s="16">
        <f t="shared" si="993"/>
        <v>382.50000000000006</v>
      </c>
      <c r="BG4447" s="16">
        <f t="shared" si="994"/>
        <v>0</v>
      </c>
      <c r="BH4447" s="16">
        <f t="shared" si="995"/>
        <v>0</v>
      </c>
      <c r="BI4447" s="16">
        <f t="shared" si="996"/>
        <v>0</v>
      </c>
    </row>
    <row r="4448" spans="1:61" x14ac:dyDescent="0.35">
      <c r="A4448">
        <v>4447</v>
      </c>
      <c r="B4448" t="s">
        <v>360</v>
      </c>
      <c r="C4448" t="s">
        <v>6253</v>
      </c>
      <c r="D4448" s="15" t="s">
        <v>4969</v>
      </c>
      <c r="E4448" s="12" t="s">
        <v>93</v>
      </c>
      <c r="G4448" s="12" t="s">
        <v>1453</v>
      </c>
      <c r="H4448" s="12" t="s">
        <v>91</v>
      </c>
      <c r="I4448" s="12" t="s">
        <v>363</v>
      </c>
      <c r="J4448" s="12" t="s">
        <v>5454</v>
      </c>
      <c r="K4448" s="12" t="s">
        <v>5454</v>
      </c>
      <c r="N4448" s="16" t="s">
        <v>206</v>
      </c>
      <c r="O4448" s="16" t="s">
        <v>5161</v>
      </c>
      <c r="P4448" s="12" t="s">
        <v>1187</v>
      </c>
      <c r="Q4448" s="16">
        <v>2023</v>
      </c>
      <c r="T4448" s="16">
        <v>0</v>
      </c>
      <c r="U4448" s="16" t="s">
        <v>5162</v>
      </c>
      <c r="V4448" s="12" t="s">
        <v>204</v>
      </c>
      <c r="W4448" s="12" t="s">
        <v>204</v>
      </c>
      <c r="X4448" s="16">
        <v>1</v>
      </c>
      <c r="AI4448" s="16">
        <f t="shared" si="987"/>
        <v>0</v>
      </c>
      <c r="AJ4448" s="16">
        <f t="shared" si="988"/>
        <v>0</v>
      </c>
      <c r="AK4448" s="16">
        <f t="shared" si="989"/>
        <v>0</v>
      </c>
      <c r="AL4448" s="16">
        <f t="shared" si="990"/>
        <v>0</v>
      </c>
      <c r="AM4448" s="16">
        <v>61200.000000000007</v>
      </c>
      <c r="AN4448" s="16">
        <f t="shared" si="991"/>
        <v>61200.000000000007</v>
      </c>
      <c r="BD4448" s="16">
        <f t="shared" si="992"/>
        <v>0</v>
      </c>
      <c r="BE4448" s="16">
        <f t="shared" si="993"/>
        <v>382.50000000000006</v>
      </c>
      <c r="BG4448" s="16">
        <f t="shared" si="994"/>
        <v>0</v>
      </c>
      <c r="BH4448" s="16">
        <f t="shared" si="995"/>
        <v>0</v>
      </c>
      <c r="BI4448" s="16">
        <f t="shared" si="996"/>
        <v>0</v>
      </c>
    </row>
    <row r="4449" spans="1:61" x14ac:dyDescent="0.35">
      <c r="A4449">
        <v>4448</v>
      </c>
      <c r="B4449" t="s">
        <v>360</v>
      </c>
      <c r="C4449" t="s">
        <v>6254</v>
      </c>
      <c r="D4449" s="15" t="s">
        <v>4970</v>
      </c>
      <c r="E4449" s="12" t="s">
        <v>93</v>
      </c>
      <c r="G4449" s="12" t="s">
        <v>1453</v>
      </c>
      <c r="H4449" s="12" t="s">
        <v>91</v>
      </c>
      <c r="I4449" s="12" t="s">
        <v>363</v>
      </c>
      <c r="J4449" s="12" t="s">
        <v>5454</v>
      </c>
      <c r="K4449" s="12" t="s">
        <v>5454</v>
      </c>
      <c r="N4449" s="16" t="s">
        <v>206</v>
      </c>
      <c r="O4449" s="16" t="s">
        <v>5161</v>
      </c>
      <c r="P4449" s="12" t="s">
        <v>1187</v>
      </c>
      <c r="Q4449" s="16">
        <v>2023</v>
      </c>
      <c r="T4449" s="16">
        <v>0</v>
      </c>
      <c r="U4449" s="16" t="s">
        <v>5162</v>
      </c>
      <c r="V4449" s="12" t="s">
        <v>204</v>
      </c>
      <c r="W4449" s="12" t="s">
        <v>204</v>
      </c>
      <c r="X4449" s="16">
        <v>1</v>
      </c>
      <c r="AI4449" s="16">
        <f t="shared" si="987"/>
        <v>0</v>
      </c>
      <c r="AJ4449" s="16">
        <f t="shared" si="988"/>
        <v>0</v>
      </c>
      <c r="AK4449" s="16">
        <f t="shared" si="989"/>
        <v>0</v>
      </c>
      <c r="AL4449" s="16">
        <f t="shared" si="990"/>
        <v>0</v>
      </c>
      <c r="AM4449" s="16">
        <v>61200.000000000007</v>
      </c>
      <c r="AN4449" s="16">
        <f t="shared" si="991"/>
        <v>61200.000000000007</v>
      </c>
      <c r="BD4449" s="16">
        <f t="shared" si="992"/>
        <v>0</v>
      </c>
      <c r="BE4449" s="16">
        <f t="shared" si="993"/>
        <v>382.50000000000006</v>
      </c>
      <c r="BG4449" s="16">
        <f t="shared" si="994"/>
        <v>0</v>
      </c>
      <c r="BH4449" s="16">
        <f t="shared" si="995"/>
        <v>0</v>
      </c>
      <c r="BI4449" s="16">
        <f t="shared" si="996"/>
        <v>0</v>
      </c>
    </row>
    <row r="4450" spans="1:61" x14ac:dyDescent="0.35">
      <c r="A4450">
        <v>4449</v>
      </c>
      <c r="B4450" t="s">
        <v>360</v>
      </c>
      <c r="C4450" t="s">
        <v>6255</v>
      </c>
      <c r="D4450" s="15" t="s">
        <v>4971</v>
      </c>
      <c r="E4450" s="12" t="s">
        <v>93</v>
      </c>
      <c r="G4450" s="12" t="s">
        <v>1453</v>
      </c>
      <c r="H4450" s="12" t="s">
        <v>91</v>
      </c>
      <c r="I4450" s="12" t="s">
        <v>363</v>
      </c>
      <c r="J4450" s="12" t="s">
        <v>5454</v>
      </c>
      <c r="K4450" s="12" t="s">
        <v>5454</v>
      </c>
      <c r="N4450" s="16" t="s">
        <v>206</v>
      </c>
      <c r="O4450" s="16" t="s">
        <v>5161</v>
      </c>
      <c r="P4450" s="12" t="s">
        <v>1187</v>
      </c>
      <c r="Q4450" s="16">
        <v>2023</v>
      </c>
      <c r="T4450" s="16">
        <v>0</v>
      </c>
      <c r="U4450" s="16" t="s">
        <v>5162</v>
      </c>
      <c r="V4450" s="12" t="s">
        <v>204</v>
      </c>
      <c r="W4450" s="12" t="s">
        <v>204</v>
      </c>
      <c r="X4450" s="16">
        <v>1</v>
      </c>
      <c r="AI4450" s="16">
        <f t="shared" si="987"/>
        <v>0</v>
      </c>
      <c r="AJ4450" s="16">
        <f t="shared" si="988"/>
        <v>0</v>
      </c>
      <c r="AK4450" s="16">
        <f t="shared" si="989"/>
        <v>0</v>
      </c>
      <c r="AL4450" s="16">
        <f t="shared" si="990"/>
        <v>0</v>
      </c>
      <c r="AM4450" s="16">
        <v>61200.000000000007</v>
      </c>
      <c r="AN4450" s="16">
        <f t="shared" si="991"/>
        <v>61200.000000000007</v>
      </c>
      <c r="BD4450" s="16">
        <f t="shared" si="992"/>
        <v>0</v>
      </c>
      <c r="BE4450" s="16">
        <f t="shared" si="993"/>
        <v>382.50000000000006</v>
      </c>
      <c r="BG4450" s="16">
        <f t="shared" si="994"/>
        <v>0</v>
      </c>
      <c r="BH4450" s="16">
        <f t="shared" si="995"/>
        <v>0</v>
      </c>
      <c r="BI4450" s="16">
        <f t="shared" si="996"/>
        <v>0</v>
      </c>
    </row>
    <row r="4451" spans="1:61" x14ac:dyDescent="0.35">
      <c r="A4451">
        <v>4450</v>
      </c>
      <c r="B4451" t="s">
        <v>360</v>
      </c>
      <c r="C4451" t="s">
        <v>6256</v>
      </c>
      <c r="D4451" s="15" t="s">
        <v>4972</v>
      </c>
      <c r="E4451" s="12" t="s">
        <v>93</v>
      </c>
      <c r="G4451" s="12" t="s">
        <v>1453</v>
      </c>
      <c r="H4451" s="12" t="s">
        <v>91</v>
      </c>
      <c r="I4451" s="12" t="s">
        <v>363</v>
      </c>
      <c r="J4451" s="12" t="s">
        <v>5454</v>
      </c>
      <c r="K4451" s="12" t="s">
        <v>5454</v>
      </c>
      <c r="N4451" s="16" t="s">
        <v>206</v>
      </c>
      <c r="O4451" s="16" t="s">
        <v>5161</v>
      </c>
      <c r="P4451" s="12" t="s">
        <v>1187</v>
      </c>
      <c r="Q4451" s="16">
        <v>2023</v>
      </c>
      <c r="T4451" s="16">
        <v>0</v>
      </c>
      <c r="U4451" s="16" t="s">
        <v>5162</v>
      </c>
      <c r="V4451" s="12" t="s">
        <v>204</v>
      </c>
      <c r="W4451" s="12" t="s">
        <v>204</v>
      </c>
      <c r="X4451" s="16">
        <v>1</v>
      </c>
      <c r="AI4451" s="16">
        <f t="shared" si="987"/>
        <v>0</v>
      </c>
      <c r="AJ4451" s="16">
        <f t="shared" si="988"/>
        <v>0</v>
      </c>
      <c r="AK4451" s="16">
        <f t="shared" si="989"/>
        <v>0</v>
      </c>
      <c r="AL4451" s="16">
        <f t="shared" si="990"/>
        <v>0</v>
      </c>
      <c r="AM4451" s="16">
        <v>61200.000000000007</v>
      </c>
      <c r="AN4451" s="16">
        <f t="shared" si="991"/>
        <v>61200.000000000007</v>
      </c>
      <c r="BD4451" s="16">
        <f t="shared" si="992"/>
        <v>0</v>
      </c>
      <c r="BE4451" s="16">
        <f t="shared" si="993"/>
        <v>382.50000000000006</v>
      </c>
      <c r="BG4451" s="16">
        <f t="shared" si="994"/>
        <v>0</v>
      </c>
      <c r="BH4451" s="16">
        <f t="shared" si="995"/>
        <v>0</v>
      </c>
      <c r="BI4451" s="16">
        <f t="shared" si="996"/>
        <v>0</v>
      </c>
    </row>
    <row r="4452" spans="1:61" x14ac:dyDescent="0.35">
      <c r="A4452">
        <v>4451</v>
      </c>
      <c r="B4452" t="s">
        <v>360</v>
      </c>
      <c r="C4452" t="s">
        <v>6257</v>
      </c>
      <c r="D4452" s="15" t="s">
        <v>4973</v>
      </c>
      <c r="E4452" s="12" t="s">
        <v>93</v>
      </c>
      <c r="G4452" s="12" t="s">
        <v>1453</v>
      </c>
      <c r="H4452" s="12" t="s">
        <v>91</v>
      </c>
      <c r="I4452" s="12" t="s">
        <v>363</v>
      </c>
      <c r="J4452" s="12" t="s">
        <v>5454</v>
      </c>
      <c r="K4452" s="12" t="s">
        <v>5454</v>
      </c>
      <c r="N4452" s="16" t="s">
        <v>206</v>
      </c>
      <c r="O4452" s="16" t="s">
        <v>5161</v>
      </c>
      <c r="P4452" s="12" t="s">
        <v>1187</v>
      </c>
      <c r="Q4452" s="16">
        <v>2023</v>
      </c>
      <c r="T4452" s="16">
        <v>0</v>
      </c>
      <c r="U4452" s="16" t="s">
        <v>5162</v>
      </c>
      <c r="V4452" s="12" t="s">
        <v>204</v>
      </c>
      <c r="W4452" s="12" t="s">
        <v>204</v>
      </c>
      <c r="X4452" s="16">
        <v>1</v>
      </c>
      <c r="AI4452" s="16">
        <f t="shared" si="987"/>
        <v>0</v>
      </c>
      <c r="AJ4452" s="16">
        <f t="shared" si="988"/>
        <v>0</v>
      </c>
      <c r="AK4452" s="16">
        <f t="shared" si="989"/>
        <v>0</v>
      </c>
      <c r="AL4452" s="16">
        <f t="shared" si="990"/>
        <v>0</v>
      </c>
      <c r="AM4452" s="16">
        <v>61200.000000000007</v>
      </c>
      <c r="AN4452" s="16">
        <f t="shared" si="991"/>
        <v>61200.000000000007</v>
      </c>
      <c r="BD4452" s="16">
        <f t="shared" si="992"/>
        <v>0</v>
      </c>
      <c r="BE4452" s="16">
        <f t="shared" si="993"/>
        <v>382.50000000000006</v>
      </c>
      <c r="BG4452" s="16">
        <f t="shared" si="994"/>
        <v>0</v>
      </c>
      <c r="BH4452" s="16">
        <f t="shared" si="995"/>
        <v>0</v>
      </c>
      <c r="BI4452" s="16">
        <f t="shared" si="996"/>
        <v>0</v>
      </c>
    </row>
    <row r="4453" spans="1:61" x14ac:dyDescent="0.35">
      <c r="A4453">
        <v>4452</v>
      </c>
      <c r="B4453" t="s">
        <v>360</v>
      </c>
      <c r="C4453" t="s">
        <v>6258</v>
      </c>
      <c r="D4453" s="15" t="s">
        <v>4974</v>
      </c>
      <c r="E4453" s="12" t="s">
        <v>93</v>
      </c>
      <c r="G4453" s="12" t="s">
        <v>1453</v>
      </c>
      <c r="H4453" s="12" t="s">
        <v>91</v>
      </c>
      <c r="I4453" s="12" t="s">
        <v>363</v>
      </c>
      <c r="J4453" s="12" t="s">
        <v>5454</v>
      </c>
      <c r="K4453" s="12" t="s">
        <v>5454</v>
      </c>
      <c r="N4453" s="16" t="s">
        <v>206</v>
      </c>
      <c r="O4453" s="16" t="s">
        <v>5161</v>
      </c>
      <c r="P4453" s="12" t="s">
        <v>1187</v>
      </c>
      <c r="Q4453" s="16">
        <v>2023</v>
      </c>
      <c r="T4453" s="16">
        <v>0</v>
      </c>
      <c r="U4453" s="16" t="s">
        <v>5162</v>
      </c>
      <c r="V4453" s="12" t="s">
        <v>204</v>
      </c>
      <c r="W4453" s="12" t="s">
        <v>204</v>
      </c>
      <c r="X4453" s="16">
        <v>1</v>
      </c>
      <c r="AI4453" s="16">
        <f t="shared" si="987"/>
        <v>0</v>
      </c>
      <c r="AJ4453" s="16">
        <f t="shared" si="988"/>
        <v>0</v>
      </c>
      <c r="AK4453" s="16">
        <f t="shared" si="989"/>
        <v>0</v>
      </c>
      <c r="AL4453" s="16">
        <f t="shared" si="990"/>
        <v>0</v>
      </c>
      <c r="AM4453" s="16">
        <v>61200.000000000007</v>
      </c>
      <c r="AN4453" s="16">
        <f t="shared" si="991"/>
        <v>61200.000000000007</v>
      </c>
      <c r="BD4453" s="16">
        <f t="shared" si="992"/>
        <v>0</v>
      </c>
      <c r="BE4453" s="16">
        <f t="shared" si="993"/>
        <v>382.50000000000006</v>
      </c>
      <c r="BG4453" s="16">
        <f t="shared" si="994"/>
        <v>0</v>
      </c>
      <c r="BH4453" s="16">
        <f t="shared" si="995"/>
        <v>0</v>
      </c>
      <c r="BI4453" s="16">
        <f t="shared" si="996"/>
        <v>0</v>
      </c>
    </row>
    <row r="4454" spans="1:61" x14ac:dyDescent="0.35">
      <c r="A4454">
        <v>4453</v>
      </c>
      <c r="B4454" t="s">
        <v>360</v>
      </c>
      <c r="C4454" t="s">
        <v>6259</v>
      </c>
      <c r="D4454" s="15" t="s">
        <v>4975</v>
      </c>
      <c r="E4454" s="12" t="s">
        <v>93</v>
      </c>
      <c r="G4454" s="12" t="s">
        <v>1453</v>
      </c>
      <c r="H4454" s="12" t="s">
        <v>91</v>
      </c>
      <c r="I4454" s="12" t="s">
        <v>363</v>
      </c>
      <c r="J4454" s="12" t="s">
        <v>5454</v>
      </c>
      <c r="K4454" s="12" t="s">
        <v>5454</v>
      </c>
      <c r="N4454" s="16" t="s">
        <v>206</v>
      </c>
      <c r="O4454" s="16" t="s">
        <v>5161</v>
      </c>
      <c r="P4454" s="12" t="s">
        <v>1187</v>
      </c>
      <c r="Q4454" s="16">
        <v>2023</v>
      </c>
      <c r="T4454" s="16">
        <v>0</v>
      </c>
      <c r="U4454" s="16" t="s">
        <v>5162</v>
      </c>
      <c r="V4454" s="12" t="s">
        <v>204</v>
      </c>
      <c r="W4454" s="12" t="s">
        <v>204</v>
      </c>
      <c r="X4454" s="16">
        <v>1</v>
      </c>
      <c r="AI4454" s="16">
        <f t="shared" si="987"/>
        <v>0</v>
      </c>
      <c r="AJ4454" s="16">
        <f t="shared" si="988"/>
        <v>0</v>
      </c>
      <c r="AK4454" s="16">
        <f t="shared" si="989"/>
        <v>0</v>
      </c>
      <c r="AL4454" s="16">
        <f t="shared" si="990"/>
        <v>0</v>
      </c>
      <c r="AM4454" s="16">
        <v>61200.000000000007</v>
      </c>
      <c r="AN4454" s="16">
        <f t="shared" si="991"/>
        <v>61200.000000000007</v>
      </c>
      <c r="BD4454" s="16">
        <f t="shared" si="992"/>
        <v>0</v>
      </c>
      <c r="BE4454" s="16">
        <f t="shared" si="993"/>
        <v>382.50000000000006</v>
      </c>
      <c r="BG4454" s="16">
        <f t="shared" si="994"/>
        <v>0</v>
      </c>
      <c r="BH4454" s="16">
        <f t="shared" si="995"/>
        <v>0</v>
      </c>
      <c r="BI4454" s="16">
        <f t="shared" si="996"/>
        <v>0</v>
      </c>
    </row>
    <row r="4455" spans="1:61" x14ac:dyDescent="0.35">
      <c r="A4455">
        <v>4454</v>
      </c>
      <c r="B4455" t="s">
        <v>360</v>
      </c>
      <c r="C4455" t="s">
        <v>6260</v>
      </c>
      <c r="D4455" s="15" t="s">
        <v>4976</v>
      </c>
      <c r="E4455" s="12" t="s">
        <v>93</v>
      </c>
      <c r="G4455" s="12" t="s">
        <v>1453</v>
      </c>
      <c r="H4455" s="12" t="s">
        <v>91</v>
      </c>
      <c r="I4455" s="12" t="s">
        <v>363</v>
      </c>
      <c r="J4455" s="12" t="s">
        <v>5454</v>
      </c>
      <c r="K4455" s="12" t="s">
        <v>5454</v>
      </c>
      <c r="N4455" s="16" t="s">
        <v>206</v>
      </c>
      <c r="O4455" s="16" t="s">
        <v>5161</v>
      </c>
      <c r="P4455" s="12" t="s">
        <v>1187</v>
      </c>
      <c r="Q4455" s="16">
        <v>2023</v>
      </c>
      <c r="T4455" s="16">
        <v>0</v>
      </c>
      <c r="U4455" s="16" t="s">
        <v>5162</v>
      </c>
      <c r="V4455" s="12" t="s">
        <v>204</v>
      </c>
      <c r="W4455" s="12" t="s">
        <v>204</v>
      </c>
      <c r="X4455" s="16">
        <v>1</v>
      </c>
      <c r="AI4455" s="16">
        <f t="shared" si="987"/>
        <v>0</v>
      </c>
      <c r="AJ4455" s="16">
        <f t="shared" si="988"/>
        <v>0</v>
      </c>
      <c r="AK4455" s="16">
        <f t="shared" si="989"/>
        <v>0</v>
      </c>
      <c r="AL4455" s="16">
        <f t="shared" si="990"/>
        <v>0</v>
      </c>
      <c r="AM4455" s="16">
        <v>61200.000000000007</v>
      </c>
      <c r="AN4455" s="16">
        <f t="shared" si="991"/>
        <v>61200.000000000007</v>
      </c>
      <c r="BD4455" s="16">
        <f t="shared" si="992"/>
        <v>0</v>
      </c>
      <c r="BE4455" s="16">
        <f t="shared" si="993"/>
        <v>382.50000000000006</v>
      </c>
      <c r="BG4455" s="16">
        <f t="shared" si="994"/>
        <v>0</v>
      </c>
      <c r="BH4455" s="16">
        <f t="shared" si="995"/>
        <v>0</v>
      </c>
      <c r="BI4455" s="16">
        <f t="shared" si="996"/>
        <v>0</v>
      </c>
    </row>
    <row r="4456" spans="1:61" x14ac:dyDescent="0.35">
      <c r="A4456">
        <v>4455</v>
      </c>
      <c r="B4456" t="s">
        <v>360</v>
      </c>
      <c r="C4456" t="s">
        <v>6261</v>
      </c>
      <c r="D4456" s="15" t="s">
        <v>4977</v>
      </c>
      <c r="E4456" s="12" t="s">
        <v>93</v>
      </c>
      <c r="G4456" s="12" t="s">
        <v>1453</v>
      </c>
      <c r="H4456" s="12" t="s">
        <v>91</v>
      </c>
      <c r="I4456" s="12" t="s">
        <v>363</v>
      </c>
      <c r="J4456" s="12" t="s">
        <v>5454</v>
      </c>
      <c r="K4456" s="12" t="s">
        <v>5454</v>
      </c>
      <c r="N4456" s="16" t="s">
        <v>206</v>
      </c>
      <c r="O4456" s="16" t="s">
        <v>5161</v>
      </c>
      <c r="P4456" s="12" t="s">
        <v>1187</v>
      </c>
      <c r="Q4456" s="16">
        <v>2023</v>
      </c>
      <c r="T4456" s="16">
        <v>0</v>
      </c>
      <c r="U4456" s="16" t="s">
        <v>5162</v>
      </c>
      <c r="V4456" s="12" t="s">
        <v>204</v>
      </c>
      <c r="W4456" s="12" t="s">
        <v>204</v>
      </c>
      <c r="X4456" s="16">
        <v>1</v>
      </c>
      <c r="AI4456" s="16">
        <f t="shared" si="987"/>
        <v>0</v>
      </c>
      <c r="AJ4456" s="16">
        <f t="shared" si="988"/>
        <v>0</v>
      </c>
      <c r="AK4456" s="16">
        <f t="shared" si="989"/>
        <v>0</v>
      </c>
      <c r="AL4456" s="16">
        <f t="shared" si="990"/>
        <v>0</v>
      </c>
      <c r="AM4456" s="16">
        <v>61200.000000000007</v>
      </c>
      <c r="AN4456" s="16">
        <f t="shared" si="991"/>
        <v>61200.000000000007</v>
      </c>
      <c r="BD4456" s="16">
        <f t="shared" si="992"/>
        <v>0</v>
      </c>
      <c r="BE4456" s="16">
        <f t="shared" si="993"/>
        <v>382.50000000000006</v>
      </c>
      <c r="BG4456" s="16">
        <f t="shared" si="994"/>
        <v>0</v>
      </c>
      <c r="BH4456" s="16">
        <f t="shared" si="995"/>
        <v>0</v>
      </c>
      <c r="BI4456" s="16">
        <f t="shared" si="996"/>
        <v>0</v>
      </c>
    </row>
    <row r="4457" spans="1:61" x14ac:dyDescent="0.35">
      <c r="A4457">
        <v>4456</v>
      </c>
      <c r="B4457" t="s">
        <v>360</v>
      </c>
      <c r="C4457" t="s">
        <v>6262</v>
      </c>
      <c r="D4457" s="15" t="s">
        <v>4978</v>
      </c>
      <c r="E4457" s="12" t="s">
        <v>93</v>
      </c>
      <c r="G4457" s="12" t="s">
        <v>1453</v>
      </c>
      <c r="H4457" s="12" t="s">
        <v>91</v>
      </c>
      <c r="I4457" s="12" t="s">
        <v>363</v>
      </c>
      <c r="J4457" s="12" t="s">
        <v>5454</v>
      </c>
      <c r="K4457" s="12" t="s">
        <v>5454</v>
      </c>
      <c r="N4457" s="16" t="s">
        <v>206</v>
      </c>
      <c r="O4457" s="16" t="s">
        <v>5161</v>
      </c>
      <c r="P4457" s="12" t="s">
        <v>1187</v>
      </c>
      <c r="Q4457" s="16">
        <v>2023</v>
      </c>
      <c r="T4457" s="16">
        <v>0</v>
      </c>
      <c r="U4457" s="16" t="s">
        <v>5162</v>
      </c>
      <c r="V4457" s="12" t="s">
        <v>204</v>
      </c>
      <c r="W4457" s="12" t="s">
        <v>204</v>
      </c>
      <c r="X4457" s="16">
        <v>1</v>
      </c>
      <c r="AI4457" s="16">
        <f t="shared" si="987"/>
        <v>0</v>
      </c>
      <c r="AJ4457" s="16">
        <f t="shared" si="988"/>
        <v>0</v>
      </c>
      <c r="AK4457" s="16">
        <f t="shared" si="989"/>
        <v>0</v>
      </c>
      <c r="AL4457" s="16">
        <f t="shared" si="990"/>
        <v>0</v>
      </c>
      <c r="AM4457" s="16">
        <v>61200.000000000007</v>
      </c>
      <c r="AN4457" s="16">
        <f t="shared" si="991"/>
        <v>61200.000000000007</v>
      </c>
      <c r="BD4457" s="16">
        <f t="shared" si="992"/>
        <v>0</v>
      </c>
      <c r="BE4457" s="16">
        <f t="shared" si="993"/>
        <v>382.50000000000006</v>
      </c>
      <c r="BG4457" s="16">
        <f t="shared" si="994"/>
        <v>0</v>
      </c>
      <c r="BH4457" s="16">
        <f t="shared" si="995"/>
        <v>0</v>
      </c>
      <c r="BI4457" s="16">
        <f t="shared" si="996"/>
        <v>0</v>
      </c>
    </row>
    <row r="4458" spans="1:61" x14ac:dyDescent="0.35">
      <c r="A4458">
        <v>4457</v>
      </c>
      <c r="B4458" t="s">
        <v>360</v>
      </c>
      <c r="C4458" t="s">
        <v>6263</v>
      </c>
      <c r="D4458" s="15" t="s">
        <v>4979</v>
      </c>
      <c r="E4458" s="12" t="s">
        <v>93</v>
      </c>
      <c r="G4458" s="12" t="s">
        <v>1453</v>
      </c>
      <c r="H4458" s="12" t="s">
        <v>91</v>
      </c>
      <c r="I4458" s="12" t="s">
        <v>363</v>
      </c>
      <c r="J4458" s="12" t="s">
        <v>5454</v>
      </c>
      <c r="K4458" s="12" t="s">
        <v>5454</v>
      </c>
      <c r="N4458" s="16" t="s">
        <v>206</v>
      </c>
      <c r="O4458" s="16" t="s">
        <v>5161</v>
      </c>
      <c r="P4458" s="12" t="s">
        <v>1187</v>
      </c>
      <c r="Q4458" s="16">
        <v>2023</v>
      </c>
      <c r="T4458" s="16">
        <v>0</v>
      </c>
      <c r="U4458" s="16" t="s">
        <v>5162</v>
      </c>
      <c r="V4458" s="12" t="s">
        <v>204</v>
      </c>
      <c r="W4458" s="12" t="s">
        <v>204</v>
      </c>
      <c r="X4458" s="16">
        <v>1</v>
      </c>
      <c r="AI4458" s="16">
        <f t="shared" si="987"/>
        <v>0</v>
      </c>
      <c r="AJ4458" s="16">
        <f t="shared" si="988"/>
        <v>0</v>
      </c>
      <c r="AK4458" s="16">
        <f t="shared" si="989"/>
        <v>0</v>
      </c>
      <c r="AL4458" s="16">
        <f t="shared" si="990"/>
        <v>0</v>
      </c>
      <c r="AM4458" s="16">
        <v>61200.000000000007</v>
      </c>
      <c r="AN4458" s="16">
        <f t="shared" si="991"/>
        <v>61200.000000000007</v>
      </c>
      <c r="BD4458" s="16">
        <f t="shared" si="992"/>
        <v>0</v>
      </c>
      <c r="BE4458" s="16">
        <f t="shared" si="993"/>
        <v>382.50000000000006</v>
      </c>
      <c r="BG4458" s="16">
        <f t="shared" si="994"/>
        <v>0</v>
      </c>
      <c r="BH4458" s="16">
        <f t="shared" si="995"/>
        <v>0</v>
      </c>
      <c r="BI4458" s="16">
        <f t="shared" si="996"/>
        <v>0</v>
      </c>
    </row>
    <row r="4459" spans="1:61" x14ac:dyDescent="0.35">
      <c r="A4459">
        <v>4458</v>
      </c>
      <c r="B4459" t="s">
        <v>360</v>
      </c>
      <c r="C4459" t="s">
        <v>6264</v>
      </c>
      <c r="D4459" s="15" t="s">
        <v>4980</v>
      </c>
      <c r="E4459" s="12" t="s">
        <v>93</v>
      </c>
      <c r="G4459" s="12" t="s">
        <v>1453</v>
      </c>
      <c r="H4459" s="12" t="s">
        <v>91</v>
      </c>
      <c r="I4459" s="12" t="s">
        <v>363</v>
      </c>
      <c r="J4459" s="12" t="s">
        <v>5454</v>
      </c>
      <c r="K4459" s="12" t="s">
        <v>5454</v>
      </c>
      <c r="N4459" s="16" t="s">
        <v>206</v>
      </c>
      <c r="O4459" s="16" t="s">
        <v>5161</v>
      </c>
      <c r="P4459" s="12" t="s">
        <v>1187</v>
      </c>
      <c r="Q4459" s="16">
        <v>2023</v>
      </c>
      <c r="T4459" s="16">
        <v>0</v>
      </c>
      <c r="U4459" s="16" t="s">
        <v>5162</v>
      </c>
      <c r="V4459" s="12" t="s">
        <v>204</v>
      </c>
      <c r="W4459" s="12" t="s">
        <v>204</v>
      </c>
      <c r="X4459" s="16">
        <v>1</v>
      </c>
      <c r="AI4459" s="16">
        <f t="shared" si="987"/>
        <v>0</v>
      </c>
      <c r="AJ4459" s="16">
        <f t="shared" si="988"/>
        <v>0</v>
      </c>
      <c r="AK4459" s="16">
        <f t="shared" si="989"/>
        <v>0</v>
      </c>
      <c r="AL4459" s="16">
        <f t="shared" si="990"/>
        <v>0</v>
      </c>
      <c r="AM4459" s="16">
        <v>61200.000000000007</v>
      </c>
      <c r="AN4459" s="16">
        <f t="shared" si="991"/>
        <v>61200.000000000007</v>
      </c>
      <c r="BD4459" s="16">
        <f t="shared" si="992"/>
        <v>0</v>
      </c>
      <c r="BE4459" s="16">
        <f t="shared" si="993"/>
        <v>382.50000000000006</v>
      </c>
      <c r="BG4459" s="16">
        <f t="shared" si="994"/>
        <v>0</v>
      </c>
      <c r="BH4459" s="16">
        <f t="shared" si="995"/>
        <v>0</v>
      </c>
      <c r="BI4459" s="16">
        <f t="shared" si="996"/>
        <v>0</v>
      </c>
    </row>
    <row r="4460" spans="1:61" x14ac:dyDescent="0.35">
      <c r="A4460">
        <v>4459</v>
      </c>
      <c r="B4460" t="s">
        <v>360</v>
      </c>
      <c r="C4460" t="s">
        <v>6265</v>
      </c>
      <c r="D4460" s="15" t="s">
        <v>4981</v>
      </c>
      <c r="E4460" s="12" t="s">
        <v>93</v>
      </c>
      <c r="G4460" s="12" t="s">
        <v>1453</v>
      </c>
      <c r="H4460" s="12" t="s">
        <v>91</v>
      </c>
      <c r="I4460" s="12" t="s">
        <v>363</v>
      </c>
      <c r="J4460" s="12" t="s">
        <v>5454</v>
      </c>
      <c r="K4460" s="12" t="s">
        <v>5454</v>
      </c>
      <c r="N4460" s="16" t="s">
        <v>206</v>
      </c>
      <c r="O4460" s="16" t="s">
        <v>5161</v>
      </c>
      <c r="P4460" s="12" t="s">
        <v>1187</v>
      </c>
      <c r="Q4460" s="16">
        <v>2023</v>
      </c>
      <c r="T4460" s="16">
        <v>0</v>
      </c>
      <c r="U4460" s="16" t="s">
        <v>5162</v>
      </c>
      <c r="V4460" s="12" t="s">
        <v>204</v>
      </c>
      <c r="W4460" s="12" t="s">
        <v>204</v>
      </c>
      <c r="X4460" s="16">
        <v>1</v>
      </c>
      <c r="AI4460" s="16">
        <f t="shared" si="987"/>
        <v>0</v>
      </c>
      <c r="AJ4460" s="16">
        <f t="shared" si="988"/>
        <v>0</v>
      </c>
      <c r="AK4460" s="16">
        <f t="shared" si="989"/>
        <v>0</v>
      </c>
      <c r="AL4460" s="16">
        <f t="shared" si="990"/>
        <v>0</v>
      </c>
      <c r="AM4460" s="16">
        <v>61200.000000000007</v>
      </c>
      <c r="AN4460" s="16">
        <f t="shared" si="991"/>
        <v>61200.000000000007</v>
      </c>
      <c r="BD4460" s="16">
        <f t="shared" si="992"/>
        <v>0</v>
      </c>
      <c r="BE4460" s="16">
        <f t="shared" si="993"/>
        <v>382.50000000000006</v>
      </c>
      <c r="BG4460" s="16">
        <f t="shared" si="994"/>
        <v>0</v>
      </c>
      <c r="BH4460" s="16">
        <f t="shared" si="995"/>
        <v>0</v>
      </c>
      <c r="BI4460" s="16">
        <f t="shared" si="996"/>
        <v>0</v>
      </c>
    </row>
    <row r="4461" spans="1:61" x14ac:dyDescent="0.35">
      <c r="A4461">
        <v>4460</v>
      </c>
      <c r="B4461" t="s">
        <v>360</v>
      </c>
      <c r="C4461" t="s">
        <v>6266</v>
      </c>
      <c r="D4461" s="15" t="s">
        <v>4982</v>
      </c>
      <c r="E4461" s="12" t="s">
        <v>93</v>
      </c>
      <c r="G4461" s="12" t="s">
        <v>1453</v>
      </c>
      <c r="H4461" s="12" t="s">
        <v>91</v>
      </c>
      <c r="I4461" s="12" t="s">
        <v>363</v>
      </c>
      <c r="J4461" s="12" t="s">
        <v>5454</v>
      </c>
      <c r="K4461" s="12" t="s">
        <v>5454</v>
      </c>
      <c r="N4461" s="16" t="s">
        <v>206</v>
      </c>
      <c r="O4461" s="16" t="s">
        <v>5161</v>
      </c>
      <c r="P4461" s="12" t="s">
        <v>1187</v>
      </c>
      <c r="Q4461" s="16">
        <v>2023</v>
      </c>
      <c r="T4461" s="16">
        <v>0</v>
      </c>
      <c r="U4461" s="16" t="s">
        <v>5162</v>
      </c>
      <c r="V4461" s="12" t="s">
        <v>204</v>
      </c>
      <c r="W4461" s="12" t="s">
        <v>204</v>
      </c>
      <c r="X4461" s="16">
        <v>1</v>
      </c>
      <c r="AI4461" s="16">
        <f t="shared" si="987"/>
        <v>0</v>
      </c>
      <c r="AJ4461" s="16">
        <f t="shared" si="988"/>
        <v>0</v>
      </c>
      <c r="AK4461" s="16">
        <f t="shared" si="989"/>
        <v>0</v>
      </c>
      <c r="AL4461" s="16">
        <f t="shared" si="990"/>
        <v>0</v>
      </c>
      <c r="AM4461" s="16">
        <v>61200.000000000007</v>
      </c>
      <c r="AN4461" s="16">
        <f t="shared" si="991"/>
        <v>61200.000000000007</v>
      </c>
      <c r="BD4461" s="16">
        <f t="shared" si="992"/>
        <v>0</v>
      </c>
      <c r="BE4461" s="16">
        <f t="shared" si="993"/>
        <v>382.50000000000006</v>
      </c>
      <c r="BG4461" s="16">
        <f t="shared" si="994"/>
        <v>0</v>
      </c>
      <c r="BH4461" s="16">
        <f t="shared" si="995"/>
        <v>0</v>
      </c>
      <c r="BI4461" s="16">
        <f t="shared" si="996"/>
        <v>0</v>
      </c>
    </row>
    <row r="4462" spans="1:61" x14ac:dyDescent="0.35">
      <c r="A4462">
        <v>4461</v>
      </c>
      <c r="B4462" t="s">
        <v>360</v>
      </c>
      <c r="C4462" t="s">
        <v>6267</v>
      </c>
      <c r="D4462" s="15" t="s">
        <v>4983</v>
      </c>
      <c r="E4462" s="12" t="s">
        <v>93</v>
      </c>
      <c r="G4462" s="12" t="s">
        <v>1453</v>
      </c>
      <c r="H4462" s="12" t="s">
        <v>91</v>
      </c>
      <c r="I4462" s="12" t="s">
        <v>363</v>
      </c>
      <c r="J4462" s="12" t="s">
        <v>5454</v>
      </c>
      <c r="K4462" s="12" t="s">
        <v>5454</v>
      </c>
      <c r="N4462" s="16" t="s">
        <v>206</v>
      </c>
      <c r="O4462" s="16" t="s">
        <v>5161</v>
      </c>
      <c r="P4462" s="12" t="s">
        <v>1187</v>
      </c>
      <c r="Q4462" s="16">
        <v>2023</v>
      </c>
      <c r="T4462" s="16">
        <v>0</v>
      </c>
      <c r="U4462" s="16" t="s">
        <v>5162</v>
      </c>
      <c r="V4462" s="12" t="s">
        <v>204</v>
      </c>
      <c r="W4462" s="12" t="s">
        <v>204</v>
      </c>
      <c r="X4462" s="16">
        <v>1</v>
      </c>
      <c r="AI4462" s="16">
        <f t="shared" si="987"/>
        <v>0</v>
      </c>
      <c r="AJ4462" s="16">
        <f t="shared" si="988"/>
        <v>0</v>
      </c>
      <c r="AK4462" s="16">
        <f t="shared" si="989"/>
        <v>0</v>
      </c>
      <c r="AL4462" s="16">
        <f t="shared" si="990"/>
        <v>0</v>
      </c>
      <c r="AM4462" s="16">
        <v>61200.000000000007</v>
      </c>
      <c r="AN4462" s="16">
        <f t="shared" si="991"/>
        <v>61200.000000000007</v>
      </c>
      <c r="BD4462" s="16">
        <f t="shared" si="992"/>
        <v>0</v>
      </c>
      <c r="BE4462" s="16">
        <f t="shared" si="993"/>
        <v>382.50000000000006</v>
      </c>
      <c r="BG4462" s="16">
        <f t="shared" si="994"/>
        <v>0</v>
      </c>
      <c r="BH4462" s="16">
        <f t="shared" si="995"/>
        <v>0</v>
      </c>
      <c r="BI4462" s="16">
        <f t="shared" si="996"/>
        <v>0</v>
      </c>
    </row>
    <row r="4463" spans="1:61" x14ac:dyDescent="0.35">
      <c r="A4463">
        <v>4462</v>
      </c>
      <c r="B4463" t="s">
        <v>360</v>
      </c>
      <c r="C4463" t="s">
        <v>6268</v>
      </c>
      <c r="D4463" s="15" t="s">
        <v>4984</v>
      </c>
      <c r="E4463" s="12" t="s">
        <v>93</v>
      </c>
      <c r="G4463" s="12" t="s">
        <v>1453</v>
      </c>
      <c r="H4463" s="12" t="s">
        <v>91</v>
      </c>
      <c r="I4463" s="12" t="s">
        <v>363</v>
      </c>
      <c r="J4463" s="12" t="s">
        <v>5454</v>
      </c>
      <c r="K4463" s="12" t="s">
        <v>5454</v>
      </c>
      <c r="N4463" s="16" t="s">
        <v>206</v>
      </c>
      <c r="O4463" s="16" t="s">
        <v>5161</v>
      </c>
      <c r="P4463" s="12" t="s">
        <v>1187</v>
      </c>
      <c r="Q4463" s="16">
        <v>2023</v>
      </c>
      <c r="T4463" s="16">
        <v>0</v>
      </c>
      <c r="U4463" s="16" t="s">
        <v>5162</v>
      </c>
      <c r="V4463" s="12" t="s">
        <v>204</v>
      </c>
      <c r="W4463" s="12" t="s">
        <v>204</v>
      </c>
      <c r="X4463" s="16">
        <v>1</v>
      </c>
      <c r="AI4463" s="16">
        <f t="shared" si="987"/>
        <v>0</v>
      </c>
      <c r="AJ4463" s="16">
        <f t="shared" si="988"/>
        <v>0</v>
      </c>
      <c r="AK4463" s="16">
        <f t="shared" si="989"/>
        <v>0</v>
      </c>
      <c r="AL4463" s="16">
        <f t="shared" si="990"/>
        <v>0</v>
      </c>
      <c r="AM4463" s="16">
        <v>61200.000000000007</v>
      </c>
      <c r="AN4463" s="16">
        <f t="shared" si="991"/>
        <v>61200.000000000007</v>
      </c>
      <c r="BD4463" s="16">
        <f t="shared" si="992"/>
        <v>0</v>
      </c>
      <c r="BE4463" s="16">
        <f t="shared" si="993"/>
        <v>382.50000000000006</v>
      </c>
      <c r="BG4463" s="16">
        <f t="shared" si="994"/>
        <v>0</v>
      </c>
      <c r="BH4463" s="16">
        <f t="shared" si="995"/>
        <v>0</v>
      </c>
      <c r="BI4463" s="16">
        <f t="shared" si="996"/>
        <v>0</v>
      </c>
    </row>
    <row r="4464" spans="1:61" x14ac:dyDescent="0.35">
      <c r="A4464">
        <v>4463</v>
      </c>
      <c r="B4464" t="s">
        <v>360</v>
      </c>
      <c r="C4464" t="s">
        <v>6269</v>
      </c>
      <c r="D4464" s="15" t="s">
        <v>4985</v>
      </c>
      <c r="E4464" s="12" t="s">
        <v>93</v>
      </c>
      <c r="G4464" s="12" t="s">
        <v>1453</v>
      </c>
      <c r="H4464" s="12" t="s">
        <v>91</v>
      </c>
      <c r="I4464" s="12" t="s">
        <v>363</v>
      </c>
      <c r="J4464" s="12" t="s">
        <v>5454</v>
      </c>
      <c r="K4464" s="12" t="s">
        <v>5454</v>
      </c>
      <c r="N4464" s="16" t="s">
        <v>206</v>
      </c>
      <c r="O4464" s="16" t="s">
        <v>5161</v>
      </c>
      <c r="P4464" s="12" t="s">
        <v>1187</v>
      </c>
      <c r="Q4464" s="16">
        <v>2023</v>
      </c>
      <c r="T4464" s="16">
        <v>0</v>
      </c>
      <c r="U4464" s="16" t="s">
        <v>5162</v>
      </c>
      <c r="V4464" s="12" t="s">
        <v>204</v>
      </c>
      <c r="W4464" s="12" t="s">
        <v>204</v>
      </c>
      <c r="X4464" s="16">
        <v>1</v>
      </c>
      <c r="AI4464" s="16">
        <f t="shared" si="987"/>
        <v>0</v>
      </c>
      <c r="AJ4464" s="16">
        <f t="shared" si="988"/>
        <v>0</v>
      </c>
      <c r="AK4464" s="16">
        <f t="shared" si="989"/>
        <v>0</v>
      </c>
      <c r="AL4464" s="16">
        <f t="shared" si="990"/>
        <v>0</v>
      </c>
      <c r="AM4464" s="16">
        <v>61200.000000000007</v>
      </c>
      <c r="AN4464" s="16">
        <f t="shared" si="991"/>
        <v>61200.000000000007</v>
      </c>
      <c r="BD4464" s="16">
        <f t="shared" si="992"/>
        <v>0</v>
      </c>
      <c r="BE4464" s="16">
        <f t="shared" si="993"/>
        <v>382.50000000000006</v>
      </c>
      <c r="BG4464" s="16">
        <f t="shared" si="994"/>
        <v>0</v>
      </c>
      <c r="BH4464" s="16">
        <f t="shared" si="995"/>
        <v>0</v>
      </c>
      <c r="BI4464" s="16">
        <f t="shared" si="996"/>
        <v>0</v>
      </c>
    </row>
    <row r="4465" spans="1:61" x14ac:dyDescent="0.35">
      <c r="A4465">
        <v>4464</v>
      </c>
      <c r="B4465" t="s">
        <v>360</v>
      </c>
      <c r="C4465" t="s">
        <v>6270</v>
      </c>
      <c r="D4465" s="15" t="s">
        <v>4986</v>
      </c>
      <c r="E4465" s="12" t="s">
        <v>93</v>
      </c>
      <c r="G4465" s="12" t="s">
        <v>1453</v>
      </c>
      <c r="H4465" s="12" t="s">
        <v>91</v>
      </c>
      <c r="I4465" s="12" t="s">
        <v>363</v>
      </c>
      <c r="J4465" s="12" t="s">
        <v>5454</v>
      </c>
      <c r="K4465" s="12" t="s">
        <v>5454</v>
      </c>
      <c r="N4465" s="16" t="s">
        <v>206</v>
      </c>
      <c r="O4465" s="16" t="s">
        <v>5161</v>
      </c>
      <c r="P4465" s="12" t="s">
        <v>1187</v>
      </c>
      <c r="Q4465" s="16">
        <v>2023</v>
      </c>
      <c r="T4465" s="16">
        <v>0</v>
      </c>
      <c r="U4465" s="16" t="s">
        <v>5162</v>
      </c>
      <c r="V4465" s="12" t="s">
        <v>204</v>
      </c>
      <c r="W4465" s="12" t="s">
        <v>204</v>
      </c>
      <c r="X4465" s="16">
        <v>1</v>
      </c>
      <c r="AI4465" s="16">
        <f t="shared" si="987"/>
        <v>0</v>
      </c>
      <c r="AJ4465" s="16">
        <f t="shared" si="988"/>
        <v>0</v>
      </c>
      <c r="AK4465" s="16">
        <f t="shared" si="989"/>
        <v>0</v>
      </c>
      <c r="AL4465" s="16">
        <f t="shared" si="990"/>
        <v>0</v>
      </c>
      <c r="AM4465" s="16">
        <v>61200.000000000007</v>
      </c>
      <c r="AN4465" s="16">
        <f t="shared" si="991"/>
        <v>61200.000000000007</v>
      </c>
      <c r="BD4465" s="16">
        <f t="shared" si="992"/>
        <v>0</v>
      </c>
      <c r="BE4465" s="16">
        <f t="shared" si="993"/>
        <v>382.50000000000006</v>
      </c>
      <c r="BG4465" s="16">
        <f t="shared" si="994"/>
        <v>0</v>
      </c>
      <c r="BH4465" s="16">
        <f t="shared" si="995"/>
        <v>0</v>
      </c>
      <c r="BI4465" s="16">
        <f t="shared" si="996"/>
        <v>0</v>
      </c>
    </row>
    <row r="4466" spans="1:61" x14ac:dyDescent="0.35">
      <c r="A4466">
        <v>4465</v>
      </c>
      <c r="B4466" t="s">
        <v>360</v>
      </c>
      <c r="C4466" t="s">
        <v>6271</v>
      </c>
      <c r="D4466" s="15" t="s">
        <v>4987</v>
      </c>
      <c r="E4466" s="12" t="s">
        <v>93</v>
      </c>
      <c r="G4466" s="12" t="s">
        <v>1453</v>
      </c>
      <c r="H4466" s="12" t="s">
        <v>91</v>
      </c>
      <c r="I4466" s="12" t="s">
        <v>363</v>
      </c>
      <c r="J4466" s="12" t="s">
        <v>5454</v>
      </c>
      <c r="K4466" s="12" t="s">
        <v>5454</v>
      </c>
      <c r="N4466" s="16" t="s">
        <v>206</v>
      </c>
      <c r="O4466" s="16" t="s">
        <v>5161</v>
      </c>
      <c r="P4466" s="12" t="s">
        <v>1187</v>
      </c>
      <c r="Q4466" s="16">
        <v>2023</v>
      </c>
      <c r="T4466" s="16">
        <v>0</v>
      </c>
      <c r="U4466" s="16" t="s">
        <v>5162</v>
      </c>
      <c r="V4466" s="12" t="s">
        <v>204</v>
      </c>
      <c r="W4466" s="12" t="s">
        <v>204</v>
      </c>
      <c r="X4466" s="16">
        <v>1</v>
      </c>
      <c r="AI4466" s="16">
        <f t="shared" si="987"/>
        <v>0</v>
      </c>
      <c r="AJ4466" s="16">
        <f t="shared" si="988"/>
        <v>0</v>
      </c>
      <c r="AK4466" s="16">
        <f t="shared" si="989"/>
        <v>0</v>
      </c>
      <c r="AL4466" s="16">
        <f t="shared" si="990"/>
        <v>0</v>
      </c>
      <c r="AM4466" s="16">
        <v>61200.000000000007</v>
      </c>
      <c r="AN4466" s="16">
        <f t="shared" si="991"/>
        <v>61200.000000000007</v>
      </c>
      <c r="BD4466" s="16">
        <f t="shared" si="992"/>
        <v>0</v>
      </c>
      <c r="BE4466" s="16">
        <f t="shared" si="993"/>
        <v>382.50000000000006</v>
      </c>
      <c r="BG4466" s="16">
        <f t="shared" si="994"/>
        <v>0</v>
      </c>
      <c r="BH4466" s="16">
        <f t="shared" si="995"/>
        <v>0</v>
      </c>
      <c r="BI4466" s="16">
        <f t="shared" si="996"/>
        <v>0</v>
      </c>
    </row>
    <row r="4467" spans="1:61" x14ac:dyDescent="0.35">
      <c r="A4467">
        <v>4466</v>
      </c>
      <c r="B4467" t="s">
        <v>360</v>
      </c>
      <c r="C4467" t="s">
        <v>6272</v>
      </c>
      <c r="D4467" s="15" t="s">
        <v>4988</v>
      </c>
      <c r="E4467" s="12" t="s">
        <v>93</v>
      </c>
      <c r="G4467" s="12" t="s">
        <v>1453</v>
      </c>
      <c r="H4467" s="12" t="s">
        <v>91</v>
      </c>
      <c r="I4467" s="12" t="s">
        <v>363</v>
      </c>
      <c r="J4467" s="12" t="s">
        <v>5454</v>
      </c>
      <c r="K4467" s="12" t="s">
        <v>5454</v>
      </c>
      <c r="N4467" s="16" t="s">
        <v>206</v>
      </c>
      <c r="O4467" s="16" t="s">
        <v>5161</v>
      </c>
      <c r="P4467" s="12" t="s">
        <v>1187</v>
      </c>
      <c r="Q4467" s="16">
        <v>2023</v>
      </c>
      <c r="T4467" s="16">
        <v>0</v>
      </c>
      <c r="U4467" s="16" t="s">
        <v>5162</v>
      </c>
      <c r="V4467" s="12" t="s">
        <v>204</v>
      </c>
      <c r="W4467" s="12" t="s">
        <v>204</v>
      </c>
      <c r="X4467" s="16">
        <v>1</v>
      </c>
      <c r="AI4467" s="16">
        <f t="shared" si="987"/>
        <v>0</v>
      </c>
      <c r="AJ4467" s="16">
        <f t="shared" si="988"/>
        <v>0</v>
      </c>
      <c r="AK4467" s="16">
        <f t="shared" si="989"/>
        <v>0</v>
      </c>
      <c r="AL4467" s="16">
        <f t="shared" si="990"/>
        <v>0</v>
      </c>
      <c r="AM4467" s="16">
        <v>61200.000000000007</v>
      </c>
      <c r="AN4467" s="16">
        <f t="shared" si="991"/>
        <v>61200.000000000007</v>
      </c>
      <c r="BD4467" s="16">
        <f t="shared" si="992"/>
        <v>0</v>
      </c>
      <c r="BE4467" s="16">
        <f t="shared" si="993"/>
        <v>382.50000000000006</v>
      </c>
      <c r="BG4467" s="16">
        <f t="shared" si="994"/>
        <v>0</v>
      </c>
      <c r="BH4467" s="16">
        <f t="shared" si="995"/>
        <v>0</v>
      </c>
      <c r="BI4467" s="16">
        <f t="shared" si="996"/>
        <v>0</v>
      </c>
    </row>
    <row r="4468" spans="1:61" x14ac:dyDescent="0.35">
      <c r="A4468">
        <v>4467</v>
      </c>
      <c r="B4468" t="s">
        <v>360</v>
      </c>
      <c r="C4468" t="s">
        <v>6273</v>
      </c>
      <c r="D4468" s="15" t="s">
        <v>4989</v>
      </c>
      <c r="E4468" s="12" t="s">
        <v>93</v>
      </c>
      <c r="G4468" s="12" t="s">
        <v>1453</v>
      </c>
      <c r="H4468" s="12" t="s">
        <v>91</v>
      </c>
      <c r="I4468" s="12" t="s">
        <v>363</v>
      </c>
      <c r="J4468" s="12" t="s">
        <v>5454</v>
      </c>
      <c r="K4468" s="12" t="s">
        <v>5454</v>
      </c>
      <c r="N4468" s="16" t="s">
        <v>206</v>
      </c>
      <c r="O4468" s="16" t="s">
        <v>5161</v>
      </c>
      <c r="P4468" s="12" t="s">
        <v>1187</v>
      </c>
      <c r="Q4468" s="16">
        <v>2023</v>
      </c>
      <c r="T4468" s="16">
        <v>0</v>
      </c>
      <c r="U4468" s="16" t="s">
        <v>5162</v>
      </c>
      <c r="V4468" s="12" t="s">
        <v>204</v>
      </c>
      <c r="W4468" s="12" t="s">
        <v>204</v>
      </c>
      <c r="X4468" s="16">
        <v>1</v>
      </c>
      <c r="AI4468" s="16">
        <f t="shared" si="987"/>
        <v>0</v>
      </c>
      <c r="AJ4468" s="16">
        <f t="shared" si="988"/>
        <v>0</v>
      </c>
      <c r="AK4468" s="16">
        <f t="shared" si="989"/>
        <v>0</v>
      </c>
      <c r="AL4468" s="16">
        <f t="shared" si="990"/>
        <v>0</v>
      </c>
      <c r="AM4468" s="16">
        <v>61200.000000000007</v>
      </c>
      <c r="AN4468" s="16">
        <f t="shared" si="991"/>
        <v>61200.000000000007</v>
      </c>
      <c r="BD4468" s="16">
        <f t="shared" si="992"/>
        <v>0</v>
      </c>
      <c r="BE4468" s="16">
        <f t="shared" si="993"/>
        <v>382.50000000000006</v>
      </c>
      <c r="BG4468" s="16">
        <f t="shared" si="994"/>
        <v>0</v>
      </c>
      <c r="BH4468" s="16">
        <f t="shared" si="995"/>
        <v>0</v>
      </c>
      <c r="BI4468" s="16">
        <f t="shared" si="996"/>
        <v>0</v>
      </c>
    </row>
    <row r="4469" spans="1:61" x14ac:dyDescent="0.35">
      <c r="A4469">
        <v>4468</v>
      </c>
      <c r="B4469" t="s">
        <v>360</v>
      </c>
      <c r="C4469" t="s">
        <v>6274</v>
      </c>
      <c r="D4469" s="15" t="s">
        <v>4990</v>
      </c>
      <c r="E4469" s="12" t="s">
        <v>93</v>
      </c>
      <c r="G4469" s="12" t="s">
        <v>1453</v>
      </c>
      <c r="H4469" s="12" t="s">
        <v>91</v>
      </c>
      <c r="I4469" s="12" t="s">
        <v>363</v>
      </c>
      <c r="J4469" s="12" t="s">
        <v>5454</v>
      </c>
      <c r="K4469" s="12" t="s">
        <v>5454</v>
      </c>
      <c r="N4469" s="16" t="s">
        <v>206</v>
      </c>
      <c r="O4469" s="16" t="s">
        <v>5161</v>
      </c>
      <c r="P4469" s="12" t="s">
        <v>1187</v>
      </c>
      <c r="Q4469" s="16">
        <v>2023</v>
      </c>
      <c r="T4469" s="16">
        <v>0</v>
      </c>
      <c r="U4469" s="16" t="s">
        <v>5162</v>
      </c>
      <c r="V4469" s="12" t="s">
        <v>204</v>
      </c>
      <c r="W4469" s="12" t="s">
        <v>204</v>
      </c>
      <c r="X4469" s="16">
        <v>1</v>
      </c>
      <c r="AI4469" s="16">
        <f t="shared" si="987"/>
        <v>0</v>
      </c>
      <c r="AJ4469" s="16">
        <f t="shared" si="988"/>
        <v>0</v>
      </c>
      <c r="AK4469" s="16">
        <f t="shared" si="989"/>
        <v>0</v>
      </c>
      <c r="AL4469" s="16">
        <f t="shared" si="990"/>
        <v>0</v>
      </c>
      <c r="AM4469" s="16">
        <v>61200.000000000007</v>
      </c>
      <c r="AN4469" s="16">
        <f t="shared" si="991"/>
        <v>61200.000000000007</v>
      </c>
      <c r="BD4469" s="16">
        <f t="shared" si="992"/>
        <v>0</v>
      </c>
      <c r="BE4469" s="16">
        <f t="shared" si="993"/>
        <v>382.50000000000006</v>
      </c>
      <c r="BG4469" s="16">
        <f t="shared" si="994"/>
        <v>0</v>
      </c>
      <c r="BH4469" s="16">
        <f t="shared" si="995"/>
        <v>0</v>
      </c>
      <c r="BI4469" s="16">
        <f t="shared" si="996"/>
        <v>0</v>
      </c>
    </row>
    <row r="4470" spans="1:61" x14ac:dyDescent="0.35">
      <c r="A4470">
        <v>4469</v>
      </c>
      <c r="B4470" t="s">
        <v>360</v>
      </c>
      <c r="C4470" t="s">
        <v>6275</v>
      </c>
      <c r="D4470" s="15" t="s">
        <v>4991</v>
      </c>
      <c r="E4470" s="12" t="s">
        <v>93</v>
      </c>
      <c r="G4470" s="12" t="s">
        <v>1453</v>
      </c>
      <c r="H4470" s="12" t="s">
        <v>91</v>
      </c>
      <c r="I4470" s="12" t="s">
        <v>363</v>
      </c>
      <c r="J4470" s="12" t="s">
        <v>5454</v>
      </c>
      <c r="K4470" s="12" t="s">
        <v>5454</v>
      </c>
      <c r="N4470" s="16" t="s">
        <v>206</v>
      </c>
      <c r="O4470" s="16" t="s">
        <v>5161</v>
      </c>
      <c r="P4470" s="12" t="s">
        <v>1187</v>
      </c>
      <c r="Q4470" s="16">
        <v>2023</v>
      </c>
      <c r="T4470" s="16">
        <v>0</v>
      </c>
      <c r="U4470" s="16" t="s">
        <v>5162</v>
      </c>
      <c r="V4470" s="12" t="s">
        <v>204</v>
      </c>
      <c r="W4470" s="12" t="s">
        <v>204</v>
      </c>
      <c r="X4470" s="16">
        <v>1</v>
      </c>
      <c r="AI4470" s="16">
        <f t="shared" si="987"/>
        <v>0</v>
      </c>
      <c r="AJ4470" s="16">
        <f t="shared" si="988"/>
        <v>0</v>
      </c>
      <c r="AK4470" s="16">
        <f t="shared" si="989"/>
        <v>0</v>
      </c>
      <c r="AL4470" s="16">
        <f t="shared" si="990"/>
        <v>0</v>
      </c>
      <c r="AM4470" s="16">
        <v>61200.000000000007</v>
      </c>
      <c r="AN4470" s="16">
        <f t="shared" si="991"/>
        <v>61200.000000000007</v>
      </c>
      <c r="BD4470" s="16">
        <f t="shared" si="992"/>
        <v>0</v>
      </c>
      <c r="BE4470" s="16">
        <f t="shared" si="993"/>
        <v>382.50000000000006</v>
      </c>
      <c r="BG4470" s="16">
        <f t="shared" si="994"/>
        <v>0</v>
      </c>
      <c r="BH4470" s="16">
        <f t="shared" si="995"/>
        <v>0</v>
      </c>
      <c r="BI4470" s="16">
        <f t="shared" si="996"/>
        <v>0</v>
      </c>
    </row>
    <row r="4471" spans="1:61" x14ac:dyDescent="0.35">
      <c r="A4471">
        <v>4470</v>
      </c>
      <c r="B4471" t="s">
        <v>360</v>
      </c>
      <c r="C4471" t="s">
        <v>6276</v>
      </c>
      <c r="D4471" s="15" t="s">
        <v>4992</v>
      </c>
      <c r="E4471" s="12" t="s">
        <v>93</v>
      </c>
      <c r="G4471" s="12" t="s">
        <v>1453</v>
      </c>
      <c r="H4471" s="12" t="s">
        <v>91</v>
      </c>
      <c r="I4471" s="12" t="s">
        <v>363</v>
      </c>
      <c r="J4471" s="12" t="s">
        <v>5454</v>
      </c>
      <c r="K4471" s="12" t="s">
        <v>5454</v>
      </c>
      <c r="N4471" s="16" t="s">
        <v>206</v>
      </c>
      <c r="O4471" s="16" t="s">
        <v>5161</v>
      </c>
      <c r="P4471" s="12" t="s">
        <v>1187</v>
      </c>
      <c r="Q4471" s="16">
        <v>2023</v>
      </c>
      <c r="T4471" s="16">
        <v>0</v>
      </c>
      <c r="U4471" s="16" t="s">
        <v>5162</v>
      </c>
      <c r="V4471" s="12" t="s">
        <v>204</v>
      </c>
      <c r="W4471" s="12" t="s">
        <v>204</v>
      </c>
      <c r="X4471" s="16">
        <v>1</v>
      </c>
      <c r="AI4471" s="16">
        <f t="shared" si="987"/>
        <v>0</v>
      </c>
      <c r="AJ4471" s="16">
        <f t="shared" si="988"/>
        <v>0</v>
      </c>
      <c r="AK4471" s="16">
        <f t="shared" si="989"/>
        <v>0</v>
      </c>
      <c r="AL4471" s="16">
        <f t="shared" si="990"/>
        <v>0</v>
      </c>
      <c r="AM4471" s="16">
        <v>61200.000000000007</v>
      </c>
      <c r="AN4471" s="16">
        <f t="shared" si="991"/>
        <v>61200.000000000007</v>
      </c>
      <c r="BD4471" s="16">
        <f t="shared" si="992"/>
        <v>0</v>
      </c>
      <c r="BE4471" s="16">
        <f t="shared" si="993"/>
        <v>382.50000000000006</v>
      </c>
      <c r="BG4471" s="16">
        <f t="shared" si="994"/>
        <v>0</v>
      </c>
      <c r="BH4471" s="16">
        <f t="shared" si="995"/>
        <v>0</v>
      </c>
      <c r="BI4471" s="16">
        <f t="shared" si="996"/>
        <v>0</v>
      </c>
    </row>
    <row r="4472" spans="1:61" x14ac:dyDescent="0.35">
      <c r="A4472">
        <v>4471</v>
      </c>
      <c r="B4472" t="s">
        <v>360</v>
      </c>
      <c r="C4472" t="s">
        <v>6277</v>
      </c>
      <c r="D4472" s="15" t="s">
        <v>4993</v>
      </c>
      <c r="E4472" s="12" t="s">
        <v>93</v>
      </c>
      <c r="G4472" s="12" t="s">
        <v>1453</v>
      </c>
      <c r="H4472" s="12" t="s">
        <v>91</v>
      </c>
      <c r="I4472" s="12" t="s">
        <v>363</v>
      </c>
      <c r="J4472" s="12" t="s">
        <v>5454</v>
      </c>
      <c r="K4472" s="12" t="s">
        <v>5454</v>
      </c>
      <c r="N4472" s="16" t="s">
        <v>206</v>
      </c>
      <c r="O4472" s="16" t="s">
        <v>5161</v>
      </c>
      <c r="P4472" s="12" t="s">
        <v>1187</v>
      </c>
      <c r="Q4472" s="16">
        <v>2023</v>
      </c>
      <c r="T4472" s="16">
        <v>0</v>
      </c>
      <c r="U4472" s="16" t="s">
        <v>5162</v>
      </c>
      <c r="V4472" s="12" t="s">
        <v>204</v>
      </c>
      <c r="W4472" s="12" t="s">
        <v>204</v>
      </c>
      <c r="X4472" s="16">
        <v>1</v>
      </c>
      <c r="AI4472" s="16">
        <f t="shared" si="987"/>
        <v>0</v>
      </c>
      <c r="AJ4472" s="16">
        <f t="shared" si="988"/>
        <v>0</v>
      </c>
      <c r="AK4472" s="16">
        <f t="shared" si="989"/>
        <v>0</v>
      </c>
      <c r="AL4472" s="16">
        <f t="shared" si="990"/>
        <v>0</v>
      </c>
      <c r="AM4472" s="16">
        <v>61200.000000000007</v>
      </c>
      <c r="AN4472" s="16">
        <f t="shared" si="991"/>
        <v>61200.000000000007</v>
      </c>
      <c r="BD4472" s="16">
        <f t="shared" si="992"/>
        <v>0</v>
      </c>
      <c r="BE4472" s="16">
        <f t="shared" si="993"/>
        <v>382.50000000000006</v>
      </c>
      <c r="BG4472" s="16">
        <f t="shared" si="994"/>
        <v>0</v>
      </c>
      <c r="BH4472" s="16">
        <f t="shared" si="995"/>
        <v>0</v>
      </c>
      <c r="BI4472" s="16">
        <f t="shared" si="996"/>
        <v>0</v>
      </c>
    </row>
    <row r="4473" spans="1:61" x14ac:dyDescent="0.35">
      <c r="A4473">
        <v>4472</v>
      </c>
      <c r="B4473" t="s">
        <v>360</v>
      </c>
      <c r="C4473" t="s">
        <v>6278</v>
      </c>
      <c r="D4473" s="15" t="s">
        <v>4994</v>
      </c>
      <c r="E4473" s="12" t="s">
        <v>93</v>
      </c>
      <c r="G4473" s="12" t="s">
        <v>1453</v>
      </c>
      <c r="H4473" s="12" t="s">
        <v>91</v>
      </c>
      <c r="I4473" s="12" t="s">
        <v>363</v>
      </c>
      <c r="J4473" s="12" t="s">
        <v>5454</v>
      </c>
      <c r="K4473" s="12" t="s">
        <v>5454</v>
      </c>
      <c r="N4473" s="16" t="s">
        <v>206</v>
      </c>
      <c r="O4473" s="16" t="s">
        <v>5161</v>
      </c>
      <c r="P4473" s="12" t="s">
        <v>1187</v>
      </c>
      <c r="Q4473" s="16">
        <v>2023</v>
      </c>
      <c r="T4473" s="16">
        <v>0</v>
      </c>
      <c r="U4473" s="16" t="s">
        <v>5162</v>
      </c>
      <c r="V4473" s="12" t="s">
        <v>204</v>
      </c>
      <c r="W4473" s="12" t="s">
        <v>204</v>
      </c>
      <c r="X4473" s="16">
        <v>1</v>
      </c>
      <c r="AI4473" s="16">
        <f t="shared" si="987"/>
        <v>0</v>
      </c>
      <c r="AJ4473" s="16">
        <f t="shared" si="988"/>
        <v>0</v>
      </c>
      <c r="AK4473" s="16">
        <f t="shared" si="989"/>
        <v>0</v>
      </c>
      <c r="AL4473" s="16">
        <f t="shared" si="990"/>
        <v>0</v>
      </c>
      <c r="AM4473" s="16">
        <v>61200.000000000007</v>
      </c>
      <c r="AN4473" s="16">
        <f t="shared" si="991"/>
        <v>61200.000000000007</v>
      </c>
      <c r="BD4473" s="16">
        <f t="shared" si="992"/>
        <v>0</v>
      </c>
      <c r="BE4473" s="16">
        <f t="shared" si="993"/>
        <v>382.50000000000006</v>
      </c>
      <c r="BG4473" s="16">
        <f t="shared" si="994"/>
        <v>0</v>
      </c>
      <c r="BH4473" s="16">
        <f t="shared" si="995"/>
        <v>0</v>
      </c>
      <c r="BI4473" s="16">
        <f t="shared" si="996"/>
        <v>0</v>
      </c>
    </row>
    <row r="4474" spans="1:61" x14ac:dyDescent="0.35">
      <c r="A4474">
        <v>4473</v>
      </c>
      <c r="B4474" t="s">
        <v>360</v>
      </c>
      <c r="C4474" t="s">
        <v>6279</v>
      </c>
      <c r="D4474" s="15" t="s">
        <v>4995</v>
      </c>
      <c r="E4474" s="12" t="s">
        <v>93</v>
      </c>
      <c r="G4474" s="12" t="s">
        <v>1453</v>
      </c>
      <c r="H4474" s="12" t="s">
        <v>91</v>
      </c>
      <c r="I4474" s="12" t="s">
        <v>363</v>
      </c>
      <c r="J4474" s="12" t="s">
        <v>5454</v>
      </c>
      <c r="K4474" s="12" t="s">
        <v>5454</v>
      </c>
      <c r="N4474" s="16" t="s">
        <v>206</v>
      </c>
      <c r="O4474" s="16" t="s">
        <v>5161</v>
      </c>
      <c r="P4474" s="12" t="s">
        <v>1187</v>
      </c>
      <c r="Q4474" s="16">
        <v>2023</v>
      </c>
      <c r="T4474" s="16">
        <v>0</v>
      </c>
      <c r="U4474" s="16" t="s">
        <v>5162</v>
      </c>
      <c r="V4474" s="12" t="s">
        <v>204</v>
      </c>
      <c r="W4474" s="12" t="s">
        <v>204</v>
      </c>
      <c r="X4474" s="16">
        <v>1</v>
      </c>
      <c r="AI4474" s="16">
        <f t="shared" si="987"/>
        <v>0</v>
      </c>
      <c r="AJ4474" s="16">
        <f t="shared" si="988"/>
        <v>0</v>
      </c>
      <c r="AK4474" s="16">
        <f t="shared" si="989"/>
        <v>0</v>
      </c>
      <c r="AL4474" s="16">
        <f t="shared" si="990"/>
        <v>0</v>
      </c>
      <c r="AM4474" s="16">
        <v>61200.000000000007</v>
      </c>
      <c r="AN4474" s="16">
        <f t="shared" si="991"/>
        <v>61200.000000000007</v>
      </c>
      <c r="BD4474" s="16">
        <f t="shared" si="992"/>
        <v>0</v>
      </c>
      <c r="BE4474" s="16">
        <f t="shared" si="993"/>
        <v>382.50000000000006</v>
      </c>
      <c r="BG4474" s="16">
        <f t="shared" si="994"/>
        <v>0</v>
      </c>
      <c r="BH4474" s="16">
        <f t="shared" si="995"/>
        <v>0</v>
      </c>
      <c r="BI4474" s="16">
        <f t="shared" si="996"/>
        <v>0</v>
      </c>
    </row>
    <row r="4475" spans="1:61" x14ac:dyDescent="0.35">
      <c r="A4475">
        <v>4474</v>
      </c>
      <c r="B4475" t="s">
        <v>360</v>
      </c>
      <c r="C4475" t="s">
        <v>6280</v>
      </c>
      <c r="D4475" s="15" t="s">
        <v>4996</v>
      </c>
      <c r="E4475" s="12" t="s">
        <v>93</v>
      </c>
      <c r="G4475" s="12" t="s">
        <v>1453</v>
      </c>
      <c r="H4475" s="12" t="s">
        <v>91</v>
      </c>
      <c r="I4475" s="12" t="s">
        <v>363</v>
      </c>
      <c r="J4475" s="12" t="s">
        <v>5454</v>
      </c>
      <c r="K4475" s="12" t="s">
        <v>5454</v>
      </c>
      <c r="N4475" s="16" t="s">
        <v>206</v>
      </c>
      <c r="O4475" s="16" t="s">
        <v>5161</v>
      </c>
      <c r="P4475" s="12" t="s">
        <v>1187</v>
      </c>
      <c r="Q4475" s="16">
        <v>2023</v>
      </c>
      <c r="T4475" s="16">
        <v>0</v>
      </c>
      <c r="U4475" s="16" t="s">
        <v>5162</v>
      </c>
      <c r="V4475" s="12" t="s">
        <v>204</v>
      </c>
      <c r="W4475" s="12" t="s">
        <v>204</v>
      </c>
      <c r="X4475" s="16">
        <v>1</v>
      </c>
      <c r="AI4475" s="16">
        <f t="shared" si="987"/>
        <v>0</v>
      </c>
      <c r="AJ4475" s="16">
        <f t="shared" si="988"/>
        <v>0</v>
      </c>
      <c r="AK4475" s="16">
        <f t="shared" si="989"/>
        <v>0</v>
      </c>
      <c r="AL4475" s="16">
        <f t="shared" si="990"/>
        <v>0</v>
      </c>
      <c r="AM4475" s="16">
        <v>61200.000000000007</v>
      </c>
      <c r="AN4475" s="16">
        <f t="shared" si="991"/>
        <v>61200.000000000007</v>
      </c>
      <c r="BD4475" s="16">
        <f t="shared" si="992"/>
        <v>0</v>
      </c>
      <c r="BE4475" s="16">
        <f t="shared" si="993"/>
        <v>382.50000000000006</v>
      </c>
      <c r="BG4475" s="16">
        <f t="shared" si="994"/>
        <v>0</v>
      </c>
      <c r="BH4475" s="16">
        <f t="shared" si="995"/>
        <v>0</v>
      </c>
      <c r="BI4475" s="16">
        <f t="shared" si="996"/>
        <v>0</v>
      </c>
    </row>
    <row r="4476" spans="1:61" x14ac:dyDescent="0.35">
      <c r="A4476">
        <v>4475</v>
      </c>
      <c r="B4476" t="s">
        <v>360</v>
      </c>
      <c r="C4476" t="s">
        <v>6281</v>
      </c>
      <c r="D4476" s="15" t="s">
        <v>4997</v>
      </c>
      <c r="E4476" s="12" t="s">
        <v>93</v>
      </c>
      <c r="G4476" s="12" t="s">
        <v>1453</v>
      </c>
      <c r="H4476" s="12" t="s">
        <v>91</v>
      </c>
      <c r="I4476" s="12" t="s">
        <v>363</v>
      </c>
      <c r="J4476" s="12" t="s">
        <v>5454</v>
      </c>
      <c r="K4476" s="12" t="s">
        <v>5454</v>
      </c>
      <c r="N4476" s="16" t="s">
        <v>206</v>
      </c>
      <c r="O4476" s="16" t="s">
        <v>5161</v>
      </c>
      <c r="P4476" s="12" t="s">
        <v>1187</v>
      </c>
      <c r="Q4476" s="16">
        <v>2023</v>
      </c>
      <c r="T4476" s="16">
        <v>0</v>
      </c>
      <c r="U4476" s="16" t="s">
        <v>5162</v>
      </c>
      <c r="V4476" s="12" t="s">
        <v>204</v>
      </c>
      <c r="W4476" s="12" t="s">
        <v>204</v>
      </c>
      <c r="X4476" s="16">
        <v>1</v>
      </c>
      <c r="AI4476" s="16">
        <f t="shared" si="987"/>
        <v>0</v>
      </c>
      <c r="AJ4476" s="16">
        <f t="shared" si="988"/>
        <v>0</v>
      </c>
      <c r="AK4476" s="16">
        <f t="shared" si="989"/>
        <v>0</v>
      </c>
      <c r="AL4476" s="16">
        <f t="shared" si="990"/>
        <v>0</v>
      </c>
      <c r="AM4476" s="16">
        <v>61200.000000000007</v>
      </c>
      <c r="AN4476" s="16">
        <f t="shared" si="991"/>
        <v>61200.000000000007</v>
      </c>
      <c r="BD4476" s="16">
        <f t="shared" si="992"/>
        <v>0</v>
      </c>
      <c r="BE4476" s="16">
        <f t="shared" si="993"/>
        <v>382.50000000000006</v>
      </c>
      <c r="BG4476" s="16">
        <f t="shared" si="994"/>
        <v>0</v>
      </c>
      <c r="BH4476" s="16">
        <f t="shared" si="995"/>
        <v>0</v>
      </c>
      <c r="BI4476" s="16">
        <f t="shared" si="996"/>
        <v>0</v>
      </c>
    </row>
    <row r="4477" spans="1:61" x14ac:dyDescent="0.35">
      <c r="A4477">
        <v>4476</v>
      </c>
      <c r="B4477" t="s">
        <v>360</v>
      </c>
      <c r="C4477" t="s">
        <v>6282</v>
      </c>
      <c r="D4477" s="15" t="s">
        <v>4998</v>
      </c>
      <c r="E4477" s="12" t="s">
        <v>93</v>
      </c>
      <c r="G4477" s="12" t="s">
        <v>1453</v>
      </c>
      <c r="H4477" s="12" t="s">
        <v>91</v>
      </c>
      <c r="I4477" s="12" t="s">
        <v>363</v>
      </c>
      <c r="J4477" s="12" t="s">
        <v>5454</v>
      </c>
      <c r="K4477" s="12" t="s">
        <v>5454</v>
      </c>
      <c r="N4477" s="16" t="s">
        <v>206</v>
      </c>
      <c r="O4477" s="16" t="s">
        <v>5161</v>
      </c>
      <c r="P4477" s="12" t="s">
        <v>1187</v>
      </c>
      <c r="Q4477" s="16">
        <v>2023</v>
      </c>
      <c r="T4477" s="16">
        <v>0</v>
      </c>
      <c r="U4477" s="16" t="s">
        <v>5162</v>
      </c>
      <c r="V4477" s="12" t="s">
        <v>204</v>
      </c>
      <c r="W4477" s="12" t="s">
        <v>204</v>
      </c>
      <c r="X4477" s="16">
        <v>1</v>
      </c>
      <c r="AI4477" s="16">
        <f t="shared" si="987"/>
        <v>0</v>
      </c>
      <c r="AJ4477" s="16">
        <f t="shared" si="988"/>
        <v>0</v>
      </c>
      <c r="AK4477" s="16">
        <f t="shared" si="989"/>
        <v>0</v>
      </c>
      <c r="AL4477" s="16">
        <f t="shared" si="990"/>
        <v>0</v>
      </c>
      <c r="AM4477" s="16">
        <v>61200.000000000007</v>
      </c>
      <c r="AN4477" s="16">
        <f t="shared" si="991"/>
        <v>61200.000000000007</v>
      </c>
      <c r="BD4477" s="16">
        <f t="shared" si="992"/>
        <v>0</v>
      </c>
      <c r="BE4477" s="16">
        <f t="shared" si="993"/>
        <v>382.50000000000006</v>
      </c>
      <c r="BG4477" s="16">
        <f t="shared" si="994"/>
        <v>0</v>
      </c>
      <c r="BH4477" s="16">
        <f t="shared" si="995"/>
        <v>0</v>
      </c>
      <c r="BI4477" s="16">
        <f t="shared" si="996"/>
        <v>0</v>
      </c>
    </row>
    <row r="4478" spans="1:61" x14ac:dyDescent="0.35">
      <c r="A4478">
        <v>4477</v>
      </c>
      <c r="B4478" t="s">
        <v>360</v>
      </c>
      <c r="C4478" t="s">
        <v>6283</v>
      </c>
      <c r="D4478" s="15" t="s">
        <v>4999</v>
      </c>
      <c r="E4478" s="12" t="s">
        <v>93</v>
      </c>
      <c r="G4478" s="12" t="s">
        <v>1453</v>
      </c>
      <c r="H4478" s="12" t="s">
        <v>91</v>
      </c>
      <c r="I4478" s="12" t="s">
        <v>363</v>
      </c>
      <c r="J4478" s="12" t="s">
        <v>5454</v>
      </c>
      <c r="K4478" s="12" t="s">
        <v>5454</v>
      </c>
      <c r="N4478" s="16" t="s">
        <v>206</v>
      </c>
      <c r="O4478" s="16" t="s">
        <v>5161</v>
      </c>
      <c r="P4478" s="12" t="s">
        <v>1187</v>
      </c>
      <c r="Q4478" s="16">
        <v>2023</v>
      </c>
      <c r="T4478" s="16">
        <v>0</v>
      </c>
      <c r="U4478" s="16" t="s">
        <v>5162</v>
      </c>
      <c r="V4478" s="12" t="s">
        <v>204</v>
      </c>
      <c r="W4478" s="12" t="s">
        <v>204</v>
      </c>
      <c r="X4478" s="16">
        <v>1</v>
      </c>
      <c r="AI4478" s="16">
        <f t="shared" si="987"/>
        <v>0</v>
      </c>
      <c r="AJ4478" s="16">
        <f t="shared" si="988"/>
        <v>0</v>
      </c>
      <c r="AK4478" s="16">
        <f t="shared" si="989"/>
        <v>0</v>
      </c>
      <c r="AL4478" s="16">
        <f t="shared" si="990"/>
        <v>0</v>
      </c>
      <c r="AM4478" s="16">
        <v>61200.000000000007</v>
      </c>
      <c r="AN4478" s="16">
        <f t="shared" si="991"/>
        <v>61200.000000000007</v>
      </c>
      <c r="BD4478" s="16">
        <f t="shared" si="992"/>
        <v>0</v>
      </c>
      <c r="BE4478" s="16">
        <f t="shared" si="993"/>
        <v>382.50000000000006</v>
      </c>
      <c r="BG4478" s="16">
        <f t="shared" si="994"/>
        <v>0</v>
      </c>
      <c r="BH4478" s="16">
        <f t="shared" si="995"/>
        <v>0</v>
      </c>
      <c r="BI4478" s="16">
        <f t="shared" si="996"/>
        <v>0</v>
      </c>
    </row>
    <row r="4479" spans="1:61" x14ac:dyDescent="0.35">
      <c r="A4479">
        <v>4478</v>
      </c>
      <c r="B4479" t="s">
        <v>360</v>
      </c>
      <c r="C4479" t="s">
        <v>6284</v>
      </c>
      <c r="D4479" s="15" t="s">
        <v>5000</v>
      </c>
      <c r="E4479" s="12" t="s">
        <v>93</v>
      </c>
      <c r="G4479" s="12" t="s">
        <v>1453</v>
      </c>
      <c r="H4479" s="12" t="s">
        <v>91</v>
      </c>
      <c r="I4479" s="12" t="s">
        <v>363</v>
      </c>
      <c r="J4479" s="12" t="s">
        <v>5454</v>
      </c>
      <c r="K4479" s="12" t="s">
        <v>5454</v>
      </c>
      <c r="N4479" s="16" t="s">
        <v>206</v>
      </c>
      <c r="O4479" s="16" t="s">
        <v>5161</v>
      </c>
      <c r="P4479" s="12" t="s">
        <v>1187</v>
      </c>
      <c r="Q4479" s="16">
        <v>2023</v>
      </c>
      <c r="T4479" s="16">
        <v>0</v>
      </c>
      <c r="U4479" s="16" t="s">
        <v>5162</v>
      </c>
      <c r="V4479" s="12" t="s">
        <v>204</v>
      </c>
      <c r="W4479" s="12" t="s">
        <v>204</v>
      </c>
      <c r="X4479" s="16">
        <v>1</v>
      </c>
      <c r="AI4479" s="16">
        <f t="shared" si="987"/>
        <v>0</v>
      </c>
      <c r="AJ4479" s="16">
        <f t="shared" si="988"/>
        <v>0</v>
      </c>
      <c r="AK4479" s="16">
        <f t="shared" si="989"/>
        <v>0</v>
      </c>
      <c r="AL4479" s="16">
        <f t="shared" si="990"/>
        <v>0</v>
      </c>
      <c r="AM4479" s="16">
        <v>61200.000000000007</v>
      </c>
      <c r="AN4479" s="16">
        <f t="shared" si="991"/>
        <v>61200.000000000007</v>
      </c>
      <c r="BD4479" s="16">
        <f t="shared" si="992"/>
        <v>0</v>
      </c>
      <c r="BE4479" s="16">
        <f t="shared" si="993"/>
        <v>382.50000000000006</v>
      </c>
      <c r="BG4479" s="16">
        <f t="shared" si="994"/>
        <v>0</v>
      </c>
      <c r="BH4479" s="16">
        <f t="shared" si="995"/>
        <v>0</v>
      </c>
      <c r="BI4479" s="16">
        <f t="shared" si="996"/>
        <v>0</v>
      </c>
    </row>
    <row r="4480" spans="1:61" x14ac:dyDescent="0.35">
      <c r="A4480">
        <v>4479</v>
      </c>
      <c r="B4480" t="s">
        <v>360</v>
      </c>
      <c r="C4480" t="s">
        <v>6285</v>
      </c>
      <c r="D4480" s="15" t="s">
        <v>5001</v>
      </c>
      <c r="E4480" s="12" t="s">
        <v>93</v>
      </c>
      <c r="G4480" s="12" t="s">
        <v>1453</v>
      </c>
      <c r="H4480" s="12" t="s">
        <v>91</v>
      </c>
      <c r="I4480" s="12" t="s">
        <v>363</v>
      </c>
      <c r="J4480" s="12" t="s">
        <v>5454</v>
      </c>
      <c r="K4480" s="12" t="s">
        <v>5454</v>
      </c>
      <c r="N4480" s="16" t="s">
        <v>206</v>
      </c>
      <c r="O4480" s="16" t="s">
        <v>5161</v>
      </c>
      <c r="P4480" s="12" t="s">
        <v>1187</v>
      </c>
      <c r="Q4480" s="16">
        <v>2023</v>
      </c>
      <c r="T4480" s="16">
        <v>0</v>
      </c>
      <c r="U4480" s="16" t="s">
        <v>5162</v>
      </c>
      <c r="V4480" s="12" t="s">
        <v>204</v>
      </c>
      <c r="W4480" s="12" t="s">
        <v>204</v>
      </c>
      <c r="X4480" s="16">
        <v>1</v>
      </c>
      <c r="AI4480" s="16">
        <f t="shared" si="987"/>
        <v>0</v>
      </c>
      <c r="AJ4480" s="16">
        <f t="shared" si="988"/>
        <v>0</v>
      </c>
      <c r="AK4480" s="16">
        <f t="shared" si="989"/>
        <v>0</v>
      </c>
      <c r="AL4480" s="16">
        <f t="shared" si="990"/>
        <v>0</v>
      </c>
      <c r="AM4480" s="16">
        <v>61200.000000000007</v>
      </c>
      <c r="AN4480" s="16">
        <f t="shared" si="991"/>
        <v>61200.000000000007</v>
      </c>
      <c r="BD4480" s="16">
        <f t="shared" si="992"/>
        <v>0</v>
      </c>
      <c r="BE4480" s="16">
        <f t="shared" si="993"/>
        <v>382.50000000000006</v>
      </c>
      <c r="BG4480" s="16">
        <f t="shared" si="994"/>
        <v>0</v>
      </c>
      <c r="BH4480" s="16">
        <f t="shared" si="995"/>
        <v>0</v>
      </c>
      <c r="BI4480" s="16">
        <f t="shared" si="996"/>
        <v>0</v>
      </c>
    </row>
    <row r="4481" spans="1:61" x14ac:dyDescent="0.35">
      <c r="A4481">
        <v>4480</v>
      </c>
      <c r="B4481" t="s">
        <v>360</v>
      </c>
      <c r="C4481" t="s">
        <v>6286</v>
      </c>
      <c r="D4481" s="15" t="s">
        <v>5002</v>
      </c>
      <c r="E4481" s="12" t="s">
        <v>93</v>
      </c>
      <c r="G4481" s="12" t="s">
        <v>1453</v>
      </c>
      <c r="H4481" s="12" t="s">
        <v>91</v>
      </c>
      <c r="I4481" s="12" t="s">
        <v>363</v>
      </c>
      <c r="J4481" s="12" t="s">
        <v>5454</v>
      </c>
      <c r="K4481" s="12" t="s">
        <v>5454</v>
      </c>
      <c r="N4481" s="16" t="s">
        <v>206</v>
      </c>
      <c r="O4481" s="16" t="s">
        <v>5161</v>
      </c>
      <c r="P4481" s="12" t="s">
        <v>1187</v>
      </c>
      <c r="Q4481" s="16">
        <v>2023</v>
      </c>
      <c r="T4481" s="16">
        <v>0</v>
      </c>
      <c r="U4481" s="16" t="s">
        <v>5162</v>
      </c>
      <c r="V4481" s="12" t="s">
        <v>204</v>
      </c>
      <c r="W4481" s="12" t="s">
        <v>204</v>
      </c>
      <c r="X4481" s="16">
        <v>1</v>
      </c>
      <c r="AI4481" s="16">
        <f t="shared" si="987"/>
        <v>0</v>
      </c>
      <c r="AJ4481" s="16">
        <f t="shared" si="988"/>
        <v>0</v>
      </c>
      <c r="AK4481" s="16">
        <f t="shared" si="989"/>
        <v>0</v>
      </c>
      <c r="AL4481" s="16">
        <f t="shared" si="990"/>
        <v>0</v>
      </c>
      <c r="AM4481" s="16">
        <v>61200.000000000007</v>
      </c>
      <c r="AN4481" s="16">
        <f t="shared" si="991"/>
        <v>61200.000000000007</v>
      </c>
      <c r="BD4481" s="16">
        <f t="shared" si="992"/>
        <v>0</v>
      </c>
      <c r="BE4481" s="16">
        <f t="shared" si="993"/>
        <v>382.50000000000006</v>
      </c>
      <c r="BG4481" s="16">
        <f t="shared" si="994"/>
        <v>0</v>
      </c>
      <c r="BH4481" s="16">
        <f t="shared" si="995"/>
        <v>0</v>
      </c>
      <c r="BI4481" s="16">
        <f t="shared" si="996"/>
        <v>0</v>
      </c>
    </row>
    <row r="4482" spans="1:61" x14ac:dyDescent="0.35">
      <c r="A4482">
        <v>4481</v>
      </c>
      <c r="B4482" t="s">
        <v>360</v>
      </c>
      <c r="C4482" t="s">
        <v>6287</v>
      </c>
      <c r="D4482" s="15" t="s">
        <v>5003</v>
      </c>
      <c r="E4482" s="12" t="s">
        <v>93</v>
      </c>
      <c r="G4482" s="12" t="s">
        <v>1453</v>
      </c>
      <c r="H4482" s="12" t="s">
        <v>91</v>
      </c>
      <c r="I4482" s="12" t="s">
        <v>363</v>
      </c>
      <c r="J4482" s="12" t="s">
        <v>5454</v>
      </c>
      <c r="K4482" s="12" t="s">
        <v>5454</v>
      </c>
      <c r="N4482" s="16" t="s">
        <v>206</v>
      </c>
      <c r="O4482" s="16" t="s">
        <v>5161</v>
      </c>
      <c r="P4482" s="12" t="s">
        <v>1187</v>
      </c>
      <c r="Q4482" s="16">
        <v>2023</v>
      </c>
      <c r="T4482" s="16">
        <v>0</v>
      </c>
      <c r="U4482" s="16" t="s">
        <v>5162</v>
      </c>
      <c r="V4482" s="12" t="s">
        <v>204</v>
      </c>
      <c r="W4482" s="12" t="s">
        <v>204</v>
      </c>
      <c r="X4482" s="16">
        <v>1</v>
      </c>
      <c r="AI4482" s="16">
        <f t="shared" si="987"/>
        <v>0</v>
      </c>
      <c r="AJ4482" s="16">
        <f t="shared" si="988"/>
        <v>0</v>
      </c>
      <c r="AK4482" s="16">
        <f t="shared" si="989"/>
        <v>0</v>
      </c>
      <c r="AL4482" s="16">
        <f t="shared" si="990"/>
        <v>0</v>
      </c>
      <c r="AM4482" s="16">
        <v>61200.000000000007</v>
      </c>
      <c r="AN4482" s="16">
        <f t="shared" si="991"/>
        <v>61200.000000000007</v>
      </c>
      <c r="BD4482" s="16">
        <f t="shared" si="992"/>
        <v>0</v>
      </c>
      <c r="BE4482" s="16">
        <f t="shared" si="993"/>
        <v>382.50000000000006</v>
      </c>
      <c r="BG4482" s="16">
        <f t="shared" si="994"/>
        <v>0</v>
      </c>
      <c r="BH4482" s="16">
        <f t="shared" si="995"/>
        <v>0</v>
      </c>
      <c r="BI4482" s="16">
        <f t="shared" si="996"/>
        <v>0</v>
      </c>
    </row>
    <row r="4483" spans="1:61" x14ac:dyDescent="0.35">
      <c r="A4483">
        <v>4482</v>
      </c>
      <c r="B4483" t="s">
        <v>360</v>
      </c>
      <c r="C4483" t="s">
        <v>6288</v>
      </c>
      <c r="D4483" s="15" t="s">
        <v>5004</v>
      </c>
      <c r="E4483" s="12" t="s">
        <v>93</v>
      </c>
      <c r="G4483" s="12" t="s">
        <v>1453</v>
      </c>
      <c r="H4483" s="12" t="s">
        <v>91</v>
      </c>
      <c r="I4483" s="12" t="s">
        <v>363</v>
      </c>
      <c r="J4483" s="12" t="s">
        <v>5454</v>
      </c>
      <c r="K4483" s="12" t="s">
        <v>5454</v>
      </c>
      <c r="N4483" s="16" t="s">
        <v>206</v>
      </c>
      <c r="O4483" s="16" t="s">
        <v>5161</v>
      </c>
      <c r="P4483" s="12" t="s">
        <v>1187</v>
      </c>
      <c r="Q4483" s="16">
        <v>2023</v>
      </c>
      <c r="T4483" s="16">
        <v>0</v>
      </c>
      <c r="U4483" s="16" t="s">
        <v>5162</v>
      </c>
      <c r="V4483" s="12" t="s">
        <v>204</v>
      </c>
      <c r="W4483" s="12" t="s">
        <v>204</v>
      </c>
      <c r="X4483" s="16">
        <v>1</v>
      </c>
      <c r="AI4483" s="16">
        <f t="shared" si="987"/>
        <v>0</v>
      </c>
      <c r="AJ4483" s="16">
        <f t="shared" si="988"/>
        <v>0</v>
      </c>
      <c r="AK4483" s="16">
        <f t="shared" si="989"/>
        <v>0</v>
      </c>
      <c r="AL4483" s="16">
        <f t="shared" si="990"/>
        <v>0</v>
      </c>
      <c r="AM4483" s="16">
        <v>61200.000000000007</v>
      </c>
      <c r="AN4483" s="16">
        <f t="shared" si="991"/>
        <v>61200.000000000007</v>
      </c>
      <c r="BD4483" s="16">
        <f t="shared" si="992"/>
        <v>0</v>
      </c>
      <c r="BE4483" s="16">
        <f t="shared" si="993"/>
        <v>382.50000000000006</v>
      </c>
      <c r="BG4483" s="16">
        <f t="shared" si="994"/>
        <v>0</v>
      </c>
      <c r="BH4483" s="16">
        <f t="shared" si="995"/>
        <v>0</v>
      </c>
      <c r="BI4483" s="16">
        <f t="shared" si="996"/>
        <v>0</v>
      </c>
    </row>
    <row r="4484" spans="1:61" x14ac:dyDescent="0.35">
      <c r="A4484">
        <v>4483</v>
      </c>
      <c r="B4484" t="s">
        <v>360</v>
      </c>
      <c r="C4484" t="s">
        <v>6289</v>
      </c>
      <c r="D4484" s="15" t="s">
        <v>5005</v>
      </c>
      <c r="E4484" s="12" t="s">
        <v>93</v>
      </c>
      <c r="G4484" s="12" t="s">
        <v>1453</v>
      </c>
      <c r="H4484" s="12" t="s">
        <v>91</v>
      </c>
      <c r="I4484" s="12" t="s">
        <v>363</v>
      </c>
      <c r="J4484" s="12" t="s">
        <v>5454</v>
      </c>
      <c r="K4484" s="12" t="s">
        <v>5454</v>
      </c>
      <c r="N4484" s="16" t="s">
        <v>206</v>
      </c>
      <c r="O4484" s="16" t="s">
        <v>5161</v>
      </c>
      <c r="P4484" s="12" t="s">
        <v>1187</v>
      </c>
      <c r="Q4484" s="16">
        <v>2023</v>
      </c>
      <c r="T4484" s="16">
        <v>0</v>
      </c>
      <c r="U4484" s="16" t="s">
        <v>5162</v>
      </c>
      <c r="V4484" s="12" t="s">
        <v>204</v>
      </c>
      <c r="W4484" s="12" t="s">
        <v>204</v>
      </c>
      <c r="X4484" s="16">
        <v>1</v>
      </c>
      <c r="AI4484" s="16">
        <f t="shared" si="987"/>
        <v>0</v>
      </c>
      <c r="AJ4484" s="16">
        <f t="shared" si="988"/>
        <v>0</v>
      </c>
      <c r="AK4484" s="16">
        <f t="shared" si="989"/>
        <v>0</v>
      </c>
      <c r="AL4484" s="16">
        <f t="shared" si="990"/>
        <v>0</v>
      </c>
      <c r="AM4484" s="16">
        <v>61200.000000000007</v>
      </c>
      <c r="AN4484" s="16">
        <f t="shared" si="991"/>
        <v>61200.000000000007</v>
      </c>
      <c r="BD4484" s="16">
        <f t="shared" si="992"/>
        <v>0</v>
      </c>
      <c r="BE4484" s="16">
        <f t="shared" si="993"/>
        <v>382.50000000000006</v>
      </c>
      <c r="BG4484" s="16">
        <f t="shared" si="994"/>
        <v>0</v>
      </c>
      <c r="BH4484" s="16">
        <f t="shared" si="995"/>
        <v>0</v>
      </c>
      <c r="BI4484" s="16">
        <f t="shared" si="996"/>
        <v>0</v>
      </c>
    </row>
    <row r="4485" spans="1:61" x14ac:dyDescent="0.35">
      <c r="A4485">
        <v>4484</v>
      </c>
      <c r="B4485" t="s">
        <v>360</v>
      </c>
      <c r="C4485" t="s">
        <v>6290</v>
      </c>
      <c r="D4485" s="15" t="s">
        <v>5006</v>
      </c>
      <c r="E4485" s="12" t="s">
        <v>93</v>
      </c>
      <c r="G4485" s="12" t="s">
        <v>1453</v>
      </c>
      <c r="H4485" s="12" t="s">
        <v>91</v>
      </c>
      <c r="I4485" s="12" t="s">
        <v>363</v>
      </c>
      <c r="J4485" s="12" t="s">
        <v>5454</v>
      </c>
      <c r="K4485" s="12" t="s">
        <v>5454</v>
      </c>
      <c r="N4485" s="16" t="s">
        <v>206</v>
      </c>
      <c r="O4485" s="16" t="s">
        <v>5161</v>
      </c>
      <c r="P4485" s="12" t="s">
        <v>1187</v>
      </c>
      <c r="Q4485" s="16">
        <v>2023</v>
      </c>
      <c r="T4485" s="16">
        <v>0</v>
      </c>
      <c r="U4485" s="16" t="s">
        <v>5162</v>
      </c>
      <c r="V4485" s="12" t="s">
        <v>204</v>
      </c>
      <c r="W4485" s="12" t="s">
        <v>204</v>
      </c>
      <c r="X4485" s="16">
        <v>1</v>
      </c>
      <c r="AI4485" s="16">
        <f t="shared" si="987"/>
        <v>0</v>
      </c>
      <c r="AJ4485" s="16">
        <f t="shared" si="988"/>
        <v>0</v>
      </c>
      <c r="AK4485" s="16">
        <f t="shared" si="989"/>
        <v>0</v>
      </c>
      <c r="AL4485" s="16">
        <f t="shared" si="990"/>
        <v>0</v>
      </c>
      <c r="AM4485" s="16">
        <v>61200.000000000007</v>
      </c>
      <c r="AN4485" s="16">
        <f t="shared" si="991"/>
        <v>61200.000000000007</v>
      </c>
      <c r="BD4485" s="16">
        <f t="shared" si="992"/>
        <v>0</v>
      </c>
      <c r="BE4485" s="16">
        <f t="shared" si="993"/>
        <v>382.50000000000006</v>
      </c>
      <c r="BG4485" s="16">
        <f t="shared" si="994"/>
        <v>0</v>
      </c>
      <c r="BH4485" s="16">
        <f t="shared" si="995"/>
        <v>0</v>
      </c>
      <c r="BI4485" s="16">
        <f t="shared" si="996"/>
        <v>0</v>
      </c>
    </row>
    <row r="4486" spans="1:61" x14ac:dyDescent="0.35">
      <c r="A4486">
        <v>4485</v>
      </c>
      <c r="B4486" t="s">
        <v>360</v>
      </c>
      <c r="C4486" t="s">
        <v>6291</v>
      </c>
      <c r="D4486" s="15" t="s">
        <v>5007</v>
      </c>
      <c r="E4486" s="12" t="s">
        <v>93</v>
      </c>
      <c r="G4486" s="12" t="s">
        <v>1453</v>
      </c>
      <c r="H4486" s="12" t="s">
        <v>91</v>
      </c>
      <c r="I4486" s="12" t="s">
        <v>363</v>
      </c>
      <c r="J4486" s="12" t="s">
        <v>5454</v>
      </c>
      <c r="K4486" s="12" t="s">
        <v>5454</v>
      </c>
      <c r="N4486" s="16" t="s">
        <v>206</v>
      </c>
      <c r="O4486" s="16" t="s">
        <v>5161</v>
      </c>
      <c r="P4486" s="12" t="s">
        <v>1187</v>
      </c>
      <c r="Q4486" s="16">
        <v>2023</v>
      </c>
      <c r="T4486" s="16">
        <v>0</v>
      </c>
      <c r="U4486" s="16" t="s">
        <v>5162</v>
      </c>
      <c r="V4486" s="12" t="s">
        <v>204</v>
      </c>
      <c r="W4486" s="12" t="s">
        <v>204</v>
      </c>
      <c r="X4486" s="16">
        <v>1</v>
      </c>
      <c r="AI4486" s="16">
        <f t="shared" si="987"/>
        <v>0</v>
      </c>
      <c r="AJ4486" s="16">
        <f t="shared" si="988"/>
        <v>0</v>
      </c>
      <c r="AK4486" s="16">
        <f t="shared" si="989"/>
        <v>0</v>
      </c>
      <c r="AL4486" s="16">
        <f t="shared" si="990"/>
        <v>0</v>
      </c>
      <c r="AM4486" s="16">
        <v>61200.000000000007</v>
      </c>
      <c r="AN4486" s="16">
        <f t="shared" si="991"/>
        <v>61200.000000000007</v>
      </c>
      <c r="BD4486" s="16">
        <f t="shared" si="992"/>
        <v>0</v>
      </c>
      <c r="BE4486" s="16">
        <f t="shared" si="993"/>
        <v>382.50000000000006</v>
      </c>
      <c r="BG4486" s="16">
        <f t="shared" si="994"/>
        <v>0</v>
      </c>
      <c r="BH4486" s="16">
        <f t="shared" si="995"/>
        <v>0</v>
      </c>
      <c r="BI4486" s="16">
        <f t="shared" si="996"/>
        <v>0</v>
      </c>
    </row>
    <row r="4487" spans="1:61" x14ac:dyDescent="0.35">
      <c r="A4487">
        <v>4486</v>
      </c>
      <c r="B4487" t="s">
        <v>360</v>
      </c>
      <c r="C4487" t="s">
        <v>6292</v>
      </c>
      <c r="D4487" s="15" t="s">
        <v>5008</v>
      </c>
      <c r="E4487" s="12" t="s">
        <v>93</v>
      </c>
      <c r="G4487" s="12" t="s">
        <v>1453</v>
      </c>
      <c r="H4487" s="12" t="s">
        <v>91</v>
      </c>
      <c r="I4487" s="12" t="s">
        <v>363</v>
      </c>
      <c r="J4487" s="12" t="s">
        <v>5454</v>
      </c>
      <c r="K4487" s="12" t="s">
        <v>5454</v>
      </c>
      <c r="N4487" s="16" t="s">
        <v>206</v>
      </c>
      <c r="O4487" s="16" t="s">
        <v>5161</v>
      </c>
      <c r="P4487" s="12" t="s">
        <v>1187</v>
      </c>
      <c r="Q4487" s="16">
        <v>2023</v>
      </c>
      <c r="T4487" s="16">
        <v>0</v>
      </c>
      <c r="U4487" s="16" t="s">
        <v>5162</v>
      </c>
      <c r="V4487" s="12" t="s">
        <v>204</v>
      </c>
      <c r="W4487" s="12" t="s">
        <v>204</v>
      </c>
      <c r="X4487" s="16">
        <v>1</v>
      </c>
      <c r="AI4487" s="16">
        <f t="shared" si="987"/>
        <v>0</v>
      </c>
      <c r="AJ4487" s="16">
        <f t="shared" si="988"/>
        <v>0</v>
      </c>
      <c r="AK4487" s="16">
        <f t="shared" si="989"/>
        <v>0</v>
      </c>
      <c r="AL4487" s="16">
        <f t="shared" si="990"/>
        <v>0</v>
      </c>
      <c r="AM4487" s="16">
        <v>61200.000000000007</v>
      </c>
      <c r="AN4487" s="16">
        <f t="shared" si="991"/>
        <v>61200.000000000007</v>
      </c>
      <c r="BD4487" s="16">
        <f t="shared" si="992"/>
        <v>0</v>
      </c>
      <c r="BE4487" s="16">
        <f t="shared" si="993"/>
        <v>382.50000000000006</v>
      </c>
      <c r="BG4487" s="16">
        <f t="shared" si="994"/>
        <v>0</v>
      </c>
      <c r="BH4487" s="16">
        <f t="shared" si="995"/>
        <v>0</v>
      </c>
      <c r="BI4487" s="16">
        <f t="shared" si="996"/>
        <v>0</v>
      </c>
    </row>
    <row r="4488" spans="1:61" x14ac:dyDescent="0.35">
      <c r="A4488">
        <v>4487</v>
      </c>
      <c r="B4488" t="s">
        <v>360</v>
      </c>
      <c r="C4488" t="s">
        <v>6293</v>
      </c>
      <c r="D4488" s="15" t="s">
        <v>5004</v>
      </c>
      <c r="E4488" s="12" t="s">
        <v>93</v>
      </c>
      <c r="G4488" s="12" t="s">
        <v>1453</v>
      </c>
      <c r="H4488" s="12" t="s">
        <v>91</v>
      </c>
      <c r="I4488" s="12" t="s">
        <v>363</v>
      </c>
      <c r="J4488" s="12" t="s">
        <v>5454</v>
      </c>
      <c r="K4488" s="12" t="s">
        <v>5454</v>
      </c>
      <c r="N4488" s="16" t="s">
        <v>206</v>
      </c>
      <c r="O4488" s="16" t="s">
        <v>5161</v>
      </c>
      <c r="P4488" s="12" t="s">
        <v>1187</v>
      </c>
      <c r="Q4488" s="16">
        <v>2023</v>
      </c>
      <c r="T4488" s="16">
        <v>0</v>
      </c>
      <c r="U4488" s="16" t="s">
        <v>5162</v>
      </c>
      <c r="V4488" s="12" t="s">
        <v>204</v>
      </c>
      <c r="W4488" s="12" t="s">
        <v>204</v>
      </c>
      <c r="X4488" s="16">
        <v>1</v>
      </c>
      <c r="AI4488" s="16">
        <f t="shared" si="987"/>
        <v>0</v>
      </c>
      <c r="AJ4488" s="16">
        <f t="shared" si="988"/>
        <v>0</v>
      </c>
      <c r="AK4488" s="16">
        <f t="shared" si="989"/>
        <v>0</v>
      </c>
      <c r="AL4488" s="16">
        <f t="shared" si="990"/>
        <v>0</v>
      </c>
      <c r="AM4488" s="16">
        <v>61200.000000000007</v>
      </c>
      <c r="AN4488" s="16">
        <f t="shared" si="991"/>
        <v>61200.000000000007</v>
      </c>
      <c r="BD4488" s="16">
        <f t="shared" si="992"/>
        <v>0</v>
      </c>
      <c r="BE4488" s="16">
        <f t="shared" si="993"/>
        <v>382.50000000000006</v>
      </c>
      <c r="BG4488" s="16">
        <f t="shared" si="994"/>
        <v>0</v>
      </c>
      <c r="BH4488" s="16">
        <f t="shared" si="995"/>
        <v>0</v>
      </c>
      <c r="BI4488" s="16">
        <f t="shared" si="996"/>
        <v>0</v>
      </c>
    </row>
    <row r="4489" spans="1:61" x14ac:dyDescent="0.35">
      <c r="A4489">
        <v>4488</v>
      </c>
      <c r="B4489" t="s">
        <v>360</v>
      </c>
      <c r="C4489" t="s">
        <v>6294</v>
      </c>
      <c r="D4489" s="15" t="s">
        <v>5009</v>
      </c>
      <c r="E4489" s="12" t="s">
        <v>93</v>
      </c>
      <c r="G4489" s="12" t="s">
        <v>1453</v>
      </c>
      <c r="H4489" s="12" t="s">
        <v>91</v>
      </c>
      <c r="I4489" s="12" t="s">
        <v>363</v>
      </c>
      <c r="J4489" s="12" t="s">
        <v>5454</v>
      </c>
      <c r="K4489" s="12" t="s">
        <v>5454</v>
      </c>
      <c r="N4489" s="16" t="s">
        <v>206</v>
      </c>
      <c r="O4489" s="16" t="s">
        <v>5161</v>
      </c>
      <c r="P4489" s="12" t="s">
        <v>1187</v>
      </c>
      <c r="Q4489" s="16">
        <v>2023</v>
      </c>
      <c r="T4489" s="16">
        <v>0</v>
      </c>
      <c r="U4489" s="16" t="s">
        <v>5162</v>
      </c>
      <c r="V4489" s="12" t="s">
        <v>204</v>
      </c>
      <c r="W4489" s="12" t="s">
        <v>204</v>
      </c>
      <c r="X4489" s="16">
        <v>1</v>
      </c>
      <c r="AI4489" s="16">
        <f t="shared" si="987"/>
        <v>0</v>
      </c>
      <c r="AJ4489" s="16">
        <f t="shared" si="988"/>
        <v>0</v>
      </c>
      <c r="AK4489" s="16">
        <f t="shared" si="989"/>
        <v>0</v>
      </c>
      <c r="AL4489" s="16">
        <f t="shared" si="990"/>
        <v>0</v>
      </c>
      <c r="AM4489" s="16">
        <v>61200.000000000007</v>
      </c>
      <c r="AN4489" s="16">
        <f t="shared" si="991"/>
        <v>61200.000000000007</v>
      </c>
      <c r="BD4489" s="16">
        <f t="shared" si="992"/>
        <v>0</v>
      </c>
      <c r="BE4489" s="16">
        <f t="shared" si="993"/>
        <v>382.50000000000006</v>
      </c>
      <c r="BG4489" s="16">
        <f t="shared" si="994"/>
        <v>0</v>
      </c>
      <c r="BH4489" s="16">
        <f t="shared" si="995"/>
        <v>0</v>
      </c>
      <c r="BI4489" s="16">
        <f t="shared" si="996"/>
        <v>0</v>
      </c>
    </row>
    <row r="4490" spans="1:61" x14ac:dyDescent="0.35">
      <c r="A4490">
        <v>4489</v>
      </c>
      <c r="B4490" t="s">
        <v>360</v>
      </c>
      <c r="C4490" t="s">
        <v>6295</v>
      </c>
      <c r="D4490" s="15" t="s">
        <v>5010</v>
      </c>
      <c r="E4490" s="12" t="s">
        <v>93</v>
      </c>
      <c r="G4490" s="12" t="s">
        <v>1453</v>
      </c>
      <c r="H4490" s="12" t="s">
        <v>91</v>
      </c>
      <c r="I4490" s="12" t="s">
        <v>363</v>
      </c>
      <c r="J4490" s="12" t="s">
        <v>5454</v>
      </c>
      <c r="K4490" s="12" t="s">
        <v>5454</v>
      </c>
      <c r="N4490" s="16" t="s">
        <v>206</v>
      </c>
      <c r="O4490" s="16" t="s">
        <v>5161</v>
      </c>
      <c r="P4490" s="12" t="s">
        <v>1187</v>
      </c>
      <c r="Q4490" s="16">
        <v>2023</v>
      </c>
      <c r="T4490" s="16">
        <v>0</v>
      </c>
      <c r="U4490" s="16" t="s">
        <v>5162</v>
      </c>
      <c r="V4490" s="12" t="s">
        <v>204</v>
      </c>
      <c r="W4490" s="12" t="s">
        <v>204</v>
      </c>
      <c r="X4490" s="16">
        <v>1</v>
      </c>
      <c r="AI4490" s="16">
        <f t="shared" si="987"/>
        <v>0</v>
      </c>
      <c r="AJ4490" s="16">
        <f t="shared" si="988"/>
        <v>0</v>
      </c>
      <c r="AK4490" s="16">
        <f t="shared" si="989"/>
        <v>0</v>
      </c>
      <c r="AL4490" s="16">
        <f t="shared" si="990"/>
        <v>0</v>
      </c>
      <c r="AM4490" s="16">
        <v>61200.000000000007</v>
      </c>
      <c r="AN4490" s="16">
        <f t="shared" si="991"/>
        <v>61200.000000000007</v>
      </c>
      <c r="BD4490" s="16">
        <f t="shared" si="992"/>
        <v>0</v>
      </c>
      <c r="BE4490" s="16">
        <f t="shared" si="993"/>
        <v>382.50000000000006</v>
      </c>
      <c r="BG4490" s="16">
        <f t="shared" si="994"/>
        <v>0</v>
      </c>
      <c r="BH4490" s="16">
        <f t="shared" si="995"/>
        <v>0</v>
      </c>
      <c r="BI4490" s="16">
        <f t="shared" si="996"/>
        <v>0</v>
      </c>
    </row>
    <row r="4491" spans="1:61" x14ac:dyDescent="0.35">
      <c r="A4491">
        <v>4490</v>
      </c>
      <c r="B4491" t="s">
        <v>360</v>
      </c>
      <c r="C4491" t="s">
        <v>6296</v>
      </c>
      <c r="D4491" s="15" t="s">
        <v>5011</v>
      </c>
      <c r="E4491" s="12" t="s">
        <v>93</v>
      </c>
      <c r="G4491" s="12" t="s">
        <v>1453</v>
      </c>
      <c r="H4491" s="12" t="s">
        <v>91</v>
      </c>
      <c r="I4491" s="12" t="s">
        <v>363</v>
      </c>
      <c r="J4491" s="12" t="s">
        <v>5454</v>
      </c>
      <c r="K4491" s="12" t="s">
        <v>5454</v>
      </c>
      <c r="N4491" s="16" t="s">
        <v>206</v>
      </c>
      <c r="O4491" s="16" t="s">
        <v>5161</v>
      </c>
      <c r="P4491" s="12" t="s">
        <v>1187</v>
      </c>
      <c r="Q4491" s="16">
        <v>2023</v>
      </c>
      <c r="T4491" s="16">
        <v>0</v>
      </c>
      <c r="U4491" s="16" t="s">
        <v>5162</v>
      </c>
      <c r="V4491" s="12" t="s">
        <v>204</v>
      </c>
      <c r="W4491" s="12" t="s">
        <v>204</v>
      </c>
      <c r="X4491" s="16">
        <v>1</v>
      </c>
      <c r="AI4491" s="16">
        <f t="shared" si="987"/>
        <v>0</v>
      </c>
      <c r="AJ4491" s="16">
        <f t="shared" si="988"/>
        <v>0</v>
      </c>
      <c r="AK4491" s="16">
        <f t="shared" si="989"/>
        <v>0</v>
      </c>
      <c r="AL4491" s="16">
        <f t="shared" si="990"/>
        <v>0</v>
      </c>
      <c r="AM4491" s="16">
        <v>61200.000000000007</v>
      </c>
      <c r="AN4491" s="16">
        <f t="shared" si="991"/>
        <v>61200.000000000007</v>
      </c>
      <c r="BD4491" s="16">
        <f t="shared" si="992"/>
        <v>0</v>
      </c>
      <c r="BE4491" s="16">
        <f t="shared" si="993"/>
        <v>382.50000000000006</v>
      </c>
      <c r="BG4491" s="16">
        <f t="shared" si="994"/>
        <v>0</v>
      </c>
      <c r="BH4491" s="16">
        <f t="shared" si="995"/>
        <v>0</v>
      </c>
      <c r="BI4491" s="16">
        <f t="shared" si="996"/>
        <v>0</v>
      </c>
    </row>
    <row r="4492" spans="1:61" x14ac:dyDescent="0.35">
      <c r="A4492">
        <v>4491</v>
      </c>
      <c r="B4492" t="s">
        <v>360</v>
      </c>
      <c r="C4492" t="s">
        <v>6297</v>
      </c>
      <c r="D4492" s="15" t="s">
        <v>5012</v>
      </c>
      <c r="E4492" s="12" t="s">
        <v>93</v>
      </c>
      <c r="G4492" s="12" t="s">
        <v>1453</v>
      </c>
      <c r="H4492" s="12" t="s">
        <v>91</v>
      </c>
      <c r="I4492" s="12" t="s">
        <v>363</v>
      </c>
      <c r="J4492" s="12" t="s">
        <v>5454</v>
      </c>
      <c r="K4492" s="12" t="s">
        <v>5454</v>
      </c>
      <c r="N4492" s="16" t="s">
        <v>206</v>
      </c>
      <c r="O4492" s="16" t="s">
        <v>5161</v>
      </c>
      <c r="P4492" s="12" t="s">
        <v>1187</v>
      </c>
      <c r="Q4492" s="16">
        <v>2023</v>
      </c>
      <c r="T4492" s="16">
        <v>0</v>
      </c>
      <c r="U4492" s="16" t="s">
        <v>5162</v>
      </c>
      <c r="V4492" s="12" t="s">
        <v>204</v>
      </c>
      <c r="W4492" s="12" t="s">
        <v>204</v>
      </c>
      <c r="X4492" s="16">
        <v>1</v>
      </c>
      <c r="AI4492" s="16">
        <f t="shared" si="987"/>
        <v>0</v>
      </c>
      <c r="AJ4492" s="16">
        <f t="shared" si="988"/>
        <v>0</v>
      </c>
      <c r="AK4492" s="16">
        <f t="shared" si="989"/>
        <v>0</v>
      </c>
      <c r="AL4492" s="16">
        <f t="shared" si="990"/>
        <v>0</v>
      </c>
      <c r="AM4492" s="16">
        <v>61200.000000000007</v>
      </c>
      <c r="AN4492" s="16">
        <f t="shared" si="991"/>
        <v>61200.000000000007</v>
      </c>
      <c r="BD4492" s="16">
        <f t="shared" si="992"/>
        <v>0</v>
      </c>
      <c r="BE4492" s="16">
        <f t="shared" si="993"/>
        <v>382.50000000000006</v>
      </c>
      <c r="BG4492" s="16">
        <f t="shared" si="994"/>
        <v>0</v>
      </c>
      <c r="BH4492" s="16">
        <f t="shared" si="995"/>
        <v>0</v>
      </c>
      <c r="BI4492" s="16">
        <f t="shared" si="996"/>
        <v>0</v>
      </c>
    </row>
    <row r="4493" spans="1:61" x14ac:dyDescent="0.35">
      <c r="A4493">
        <v>4492</v>
      </c>
      <c r="B4493" t="s">
        <v>360</v>
      </c>
      <c r="C4493" t="s">
        <v>6298</v>
      </c>
      <c r="D4493" s="15" t="s">
        <v>5013</v>
      </c>
      <c r="E4493" s="12" t="s">
        <v>93</v>
      </c>
      <c r="G4493" s="12" t="s">
        <v>1453</v>
      </c>
      <c r="H4493" s="12" t="s">
        <v>91</v>
      </c>
      <c r="I4493" s="12" t="s">
        <v>363</v>
      </c>
      <c r="J4493" s="12" t="s">
        <v>5454</v>
      </c>
      <c r="K4493" s="12" t="s">
        <v>5454</v>
      </c>
      <c r="N4493" s="16" t="s">
        <v>206</v>
      </c>
      <c r="O4493" s="16" t="s">
        <v>5161</v>
      </c>
      <c r="P4493" s="12" t="s">
        <v>1187</v>
      </c>
      <c r="Q4493" s="16">
        <v>2023</v>
      </c>
      <c r="T4493" s="16">
        <v>0</v>
      </c>
      <c r="U4493" s="16" t="s">
        <v>5162</v>
      </c>
      <c r="V4493" s="12" t="s">
        <v>204</v>
      </c>
      <c r="W4493" s="12" t="s">
        <v>204</v>
      </c>
      <c r="X4493" s="16">
        <v>1</v>
      </c>
      <c r="AI4493" s="16">
        <f t="shared" si="987"/>
        <v>0</v>
      </c>
      <c r="AJ4493" s="16">
        <f t="shared" si="988"/>
        <v>0</v>
      </c>
      <c r="AK4493" s="16">
        <f t="shared" si="989"/>
        <v>0</v>
      </c>
      <c r="AL4493" s="16">
        <f t="shared" si="990"/>
        <v>0</v>
      </c>
      <c r="AM4493" s="16">
        <v>61200.000000000007</v>
      </c>
      <c r="AN4493" s="16">
        <f t="shared" si="991"/>
        <v>61200.000000000007</v>
      </c>
      <c r="BD4493" s="16">
        <f t="shared" si="992"/>
        <v>0</v>
      </c>
      <c r="BE4493" s="16">
        <f t="shared" si="993"/>
        <v>382.50000000000006</v>
      </c>
      <c r="BG4493" s="16">
        <f t="shared" si="994"/>
        <v>0</v>
      </c>
      <c r="BH4493" s="16">
        <f t="shared" si="995"/>
        <v>0</v>
      </c>
      <c r="BI4493" s="16">
        <f t="shared" si="996"/>
        <v>0</v>
      </c>
    </row>
    <row r="4494" spans="1:61" x14ac:dyDescent="0.35">
      <c r="A4494">
        <v>4493</v>
      </c>
      <c r="B4494" t="s">
        <v>360</v>
      </c>
      <c r="C4494" t="s">
        <v>6299</v>
      </c>
      <c r="D4494" s="15" t="s">
        <v>5014</v>
      </c>
      <c r="E4494" s="12" t="s">
        <v>93</v>
      </c>
      <c r="G4494" s="12" t="s">
        <v>1453</v>
      </c>
      <c r="H4494" s="12" t="s">
        <v>91</v>
      </c>
      <c r="I4494" s="12" t="s">
        <v>363</v>
      </c>
      <c r="J4494" s="12" t="s">
        <v>5454</v>
      </c>
      <c r="K4494" s="12" t="s">
        <v>5454</v>
      </c>
      <c r="N4494" s="16" t="s">
        <v>206</v>
      </c>
      <c r="O4494" s="16" t="s">
        <v>5161</v>
      </c>
      <c r="P4494" s="12" t="s">
        <v>1187</v>
      </c>
      <c r="Q4494" s="16">
        <v>2023</v>
      </c>
      <c r="T4494" s="16">
        <v>0</v>
      </c>
      <c r="U4494" s="16" t="s">
        <v>5162</v>
      </c>
      <c r="V4494" s="12" t="s">
        <v>204</v>
      </c>
      <c r="W4494" s="12" t="s">
        <v>204</v>
      </c>
      <c r="X4494" s="16">
        <v>1</v>
      </c>
      <c r="AI4494" s="16">
        <f t="shared" si="987"/>
        <v>0</v>
      </c>
      <c r="AJ4494" s="16">
        <f t="shared" si="988"/>
        <v>0</v>
      </c>
      <c r="AK4494" s="16">
        <f t="shared" si="989"/>
        <v>0</v>
      </c>
      <c r="AL4494" s="16">
        <f t="shared" si="990"/>
        <v>0</v>
      </c>
      <c r="AM4494" s="16">
        <v>61200.000000000007</v>
      </c>
      <c r="AN4494" s="16">
        <f t="shared" si="991"/>
        <v>61200.000000000007</v>
      </c>
      <c r="BD4494" s="16">
        <f t="shared" si="992"/>
        <v>0</v>
      </c>
      <c r="BE4494" s="16">
        <f t="shared" si="993"/>
        <v>382.50000000000006</v>
      </c>
      <c r="BG4494" s="16">
        <f t="shared" si="994"/>
        <v>0</v>
      </c>
      <c r="BH4494" s="16">
        <f t="shared" si="995"/>
        <v>0</v>
      </c>
      <c r="BI4494" s="16">
        <f t="shared" si="996"/>
        <v>0</v>
      </c>
    </row>
    <row r="4495" spans="1:61" x14ac:dyDescent="0.35">
      <c r="A4495">
        <v>4494</v>
      </c>
      <c r="B4495" t="s">
        <v>360</v>
      </c>
      <c r="C4495" t="s">
        <v>6300</v>
      </c>
      <c r="D4495" s="15" t="s">
        <v>5015</v>
      </c>
      <c r="E4495" s="12" t="s">
        <v>93</v>
      </c>
      <c r="G4495" s="12" t="s">
        <v>1453</v>
      </c>
      <c r="H4495" s="12" t="s">
        <v>91</v>
      </c>
      <c r="I4495" s="12" t="s">
        <v>363</v>
      </c>
      <c r="J4495" s="12" t="s">
        <v>5454</v>
      </c>
      <c r="K4495" s="12" t="s">
        <v>5454</v>
      </c>
      <c r="N4495" s="16" t="s">
        <v>206</v>
      </c>
      <c r="O4495" s="16" t="s">
        <v>5161</v>
      </c>
      <c r="P4495" s="12" t="s">
        <v>1187</v>
      </c>
      <c r="Q4495" s="16">
        <v>2023</v>
      </c>
      <c r="T4495" s="16">
        <v>0</v>
      </c>
      <c r="U4495" s="16" t="s">
        <v>5162</v>
      </c>
      <c r="V4495" s="12" t="s">
        <v>204</v>
      </c>
      <c r="W4495" s="12" t="s">
        <v>204</v>
      </c>
      <c r="X4495" s="16">
        <v>1</v>
      </c>
      <c r="AI4495" s="16">
        <f t="shared" si="987"/>
        <v>0</v>
      </c>
      <c r="AJ4495" s="16">
        <f t="shared" si="988"/>
        <v>0</v>
      </c>
      <c r="AK4495" s="16">
        <f t="shared" si="989"/>
        <v>0</v>
      </c>
      <c r="AL4495" s="16">
        <f t="shared" si="990"/>
        <v>0</v>
      </c>
      <c r="AM4495" s="16">
        <v>61200.000000000007</v>
      </c>
      <c r="AN4495" s="16">
        <f t="shared" si="991"/>
        <v>61200.000000000007</v>
      </c>
      <c r="BD4495" s="16">
        <f t="shared" si="992"/>
        <v>0</v>
      </c>
      <c r="BE4495" s="16">
        <f t="shared" si="993"/>
        <v>382.50000000000006</v>
      </c>
      <c r="BG4495" s="16">
        <f t="shared" si="994"/>
        <v>0</v>
      </c>
      <c r="BH4495" s="16">
        <f t="shared" si="995"/>
        <v>0</v>
      </c>
      <c r="BI4495" s="16">
        <f t="shared" si="996"/>
        <v>0</v>
      </c>
    </row>
    <row r="4496" spans="1:61" x14ac:dyDescent="0.35">
      <c r="A4496">
        <v>4495</v>
      </c>
      <c r="B4496" t="s">
        <v>360</v>
      </c>
      <c r="C4496" t="s">
        <v>6301</v>
      </c>
      <c r="D4496" s="15" t="s">
        <v>5016</v>
      </c>
      <c r="E4496" s="12" t="s">
        <v>93</v>
      </c>
      <c r="G4496" s="12" t="s">
        <v>1453</v>
      </c>
      <c r="H4496" s="12" t="s">
        <v>91</v>
      </c>
      <c r="I4496" s="12" t="s">
        <v>363</v>
      </c>
      <c r="J4496" s="12" t="s">
        <v>5454</v>
      </c>
      <c r="K4496" s="12" t="s">
        <v>5454</v>
      </c>
      <c r="N4496" s="16" t="s">
        <v>206</v>
      </c>
      <c r="O4496" s="16" t="s">
        <v>5161</v>
      </c>
      <c r="P4496" s="12" t="s">
        <v>1187</v>
      </c>
      <c r="Q4496" s="16">
        <v>2023</v>
      </c>
      <c r="T4496" s="16">
        <v>0</v>
      </c>
      <c r="U4496" s="16" t="s">
        <v>5162</v>
      </c>
      <c r="V4496" s="12" t="s">
        <v>204</v>
      </c>
      <c r="W4496" s="12" t="s">
        <v>204</v>
      </c>
      <c r="X4496" s="16">
        <v>1</v>
      </c>
      <c r="AI4496" s="16">
        <f t="shared" si="987"/>
        <v>0</v>
      </c>
      <c r="AJ4496" s="16">
        <f t="shared" si="988"/>
        <v>0</v>
      </c>
      <c r="AK4496" s="16">
        <f t="shared" si="989"/>
        <v>0</v>
      </c>
      <c r="AL4496" s="16">
        <f t="shared" si="990"/>
        <v>0</v>
      </c>
      <c r="AM4496" s="16">
        <v>61200.000000000007</v>
      </c>
      <c r="AN4496" s="16">
        <f t="shared" si="991"/>
        <v>61200.000000000007</v>
      </c>
      <c r="BD4496" s="16">
        <f t="shared" si="992"/>
        <v>0</v>
      </c>
      <c r="BE4496" s="16">
        <f t="shared" si="993"/>
        <v>382.50000000000006</v>
      </c>
      <c r="BG4496" s="16">
        <f t="shared" si="994"/>
        <v>0</v>
      </c>
      <c r="BH4496" s="16">
        <f t="shared" si="995"/>
        <v>0</v>
      </c>
      <c r="BI4496" s="16">
        <f t="shared" si="996"/>
        <v>0</v>
      </c>
    </row>
    <row r="4497" spans="1:61" x14ac:dyDescent="0.35">
      <c r="A4497">
        <v>4496</v>
      </c>
      <c r="B4497" t="s">
        <v>360</v>
      </c>
      <c r="C4497" t="s">
        <v>6302</v>
      </c>
      <c r="D4497" s="15" t="s">
        <v>5017</v>
      </c>
      <c r="E4497" s="12" t="s">
        <v>93</v>
      </c>
      <c r="G4497" s="12" t="s">
        <v>1453</v>
      </c>
      <c r="H4497" s="12" t="s">
        <v>91</v>
      </c>
      <c r="I4497" s="12" t="s">
        <v>363</v>
      </c>
      <c r="J4497" s="12" t="s">
        <v>5454</v>
      </c>
      <c r="K4497" s="12" t="s">
        <v>5454</v>
      </c>
      <c r="N4497" s="16" t="s">
        <v>206</v>
      </c>
      <c r="O4497" s="16" t="s">
        <v>5161</v>
      </c>
      <c r="P4497" s="12" t="s">
        <v>1187</v>
      </c>
      <c r="Q4497" s="16">
        <v>2023</v>
      </c>
      <c r="T4497" s="16">
        <v>0</v>
      </c>
      <c r="U4497" s="16" t="s">
        <v>5162</v>
      </c>
      <c r="V4497" s="12" t="s">
        <v>204</v>
      </c>
      <c r="W4497" s="12" t="s">
        <v>204</v>
      </c>
      <c r="X4497" s="16">
        <v>1</v>
      </c>
      <c r="AI4497" s="16">
        <f t="shared" si="987"/>
        <v>0</v>
      </c>
      <c r="AJ4497" s="16">
        <f t="shared" si="988"/>
        <v>0</v>
      </c>
      <c r="AK4497" s="16">
        <f t="shared" si="989"/>
        <v>0</v>
      </c>
      <c r="AL4497" s="16">
        <f t="shared" si="990"/>
        <v>0</v>
      </c>
      <c r="AM4497" s="16">
        <v>61200.000000000007</v>
      </c>
      <c r="AN4497" s="16">
        <f t="shared" si="991"/>
        <v>61200.000000000007</v>
      </c>
      <c r="BD4497" s="16">
        <f t="shared" si="992"/>
        <v>0</v>
      </c>
      <c r="BE4497" s="16">
        <f t="shared" si="993"/>
        <v>382.50000000000006</v>
      </c>
      <c r="BG4497" s="16">
        <f t="shared" si="994"/>
        <v>0</v>
      </c>
      <c r="BH4497" s="16">
        <f t="shared" si="995"/>
        <v>0</v>
      </c>
      <c r="BI4497" s="16">
        <f t="shared" si="996"/>
        <v>0</v>
      </c>
    </row>
    <row r="4498" spans="1:61" x14ac:dyDescent="0.35">
      <c r="A4498">
        <v>4497</v>
      </c>
      <c r="B4498" t="s">
        <v>360</v>
      </c>
      <c r="C4498" t="s">
        <v>6303</v>
      </c>
      <c r="D4498" s="15" t="s">
        <v>5018</v>
      </c>
      <c r="E4498" s="12" t="s">
        <v>93</v>
      </c>
      <c r="G4498" s="12" t="s">
        <v>1453</v>
      </c>
      <c r="H4498" s="12" t="s">
        <v>91</v>
      </c>
      <c r="I4498" s="12" t="s">
        <v>363</v>
      </c>
      <c r="J4498" s="12" t="s">
        <v>5454</v>
      </c>
      <c r="K4498" s="12" t="s">
        <v>5454</v>
      </c>
      <c r="N4498" s="16" t="s">
        <v>206</v>
      </c>
      <c r="O4498" s="16" t="s">
        <v>5161</v>
      </c>
      <c r="P4498" s="12" t="s">
        <v>1187</v>
      </c>
      <c r="Q4498" s="16">
        <v>2023</v>
      </c>
      <c r="T4498" s="16">
        <v>0</v>
      </c>
      <c r="U4498" s="16" t="s">
        <v>5162</v>
      </c>
      <c r="V4498" s="12" t="s">
        <v>204</v>
      </c>
      <c r="W4498" s="12" t="s">
        <v>204</v>
      </c>
      <c r="X4498" s="16">
        <v>1</v>
      </c>
      <c r="AI4498" s="16">
        <f t="shared" si="987"/>
        <v>0</v>
      </c>
      <c r="AJ4498" s="16">
        <f t="shared" si="988"/>
        <v>0</v>
      </c>
      <c r="AK4498" s="16">
        <f t="shared" si="989"/>
        <v>0</v>
      </c>
      <c r="AL4498" s="16">
        <f t="shared" si="990"/>
        <v>0</v>
      </c>
      <c r="AM4498" s="16">
        <v>61200.000000000007</v>
      </c>
      <c r="AN4498" s="16">
        <f t="shared" si="991"/>
        <v>61200.000000000007</v>
      </c>
      <c r="BD4498" s="16">
        <f t="shared" si="992"/>
        <v>0</v>
      </c>
      <c r="BE4498" s="16">
        <f t="shared" si="993"/>
        <v>382.50000000000006</v>
      </c>
      <c r="BG4498" s="16">
        <f t="shared" si="994"/>
        <v>0</v>
      </c>
      <c r="BH4498" s="16">
        <f t="shared" si="995"/>
        <v>0</v>
      </c>
      <c r="BI4498" s="16">
        <f t="shared" si="996"/>
        <v>0</v>
      </c>
    </row>
    <row r="4499" spans="1:61" x14ac:dyDescent="0.35">
      <c r="A4499">
        <v>4498</v>
      </c>
      <c r="B4499" t="s">
        <v>360</v>
      </c>
      <c r="C4499" t="s">
        <v>6304</v>
      </c>
      <c r="D4499" s="15" t="s">
        <v>5019</v>
      </c>
      <c r="E4499" s="12" t="s">
        <v>93</v>
      </c>
      <c r="G4499" s="12" t="s">
        <v>1453</v>
      </c>
      <c r="H4499" s="12" t="s">
        <v>91</v>
      </c>
      <c r="I4499" s="12" t="s">
        <v>363</v>
      </c>
      <c r="J4499" s="12" t="s">
        <v>5454</v>
      </c>
      <c r="K4499" s="12" t="s">
        <v>5454</v>
      </c>
      <c r="N4499" s="16" t="s">
        <v>206</v>
      </c>
      <c r="O4499" s="16" t="s">
        <v>5161</v>
      </c>
      <c r="P4499" s="12" t="s">
        <v>1187</v>
      </c>
      <c r="Q4499" s="16">
        <v>2023</v>
      </c>
      <c r="T4499" s="16">
        <v>0</v>
      </c>
      <c r="U4499" s="16" t="s">
        <v>5162</v>
      </c>
      <c r="V4499" s="12" t="s">
        <v>204</v>
      </c>
      <c r="W4499" s="12" t="s">
        <v>204</v>
      </c>
      <c r="X4499" s="16">
        <v>1</v>
      </c>
      <c r="AI4499" s="16">
        <f t="shared" si="987"/>
        <v>0</v>
      </c>
      <c r="AJ4499" s="16">
        <f t="shared" si="988"/>
        <v>0</v>
      </c>
      <c r="AK4499" s="16">
        <f t="shared" si="989"/>
        <v>0</v>
      </c>
      <c r="AL4499" s="16">
        <f t="shared" si="990"/>
        <v>0</v>
      </c>
      <c r="AM4499" s="16">
        <v>61200.000000000007</v>
      </c>
      <c r="AN4499" s="16">
        <f t="shared" si="991"/>
        <v>61200.000000000007</v>
      </c>
      <c r="BD4499" s="16">
        <f t="shared" si="992"/>
        <v>0</v>
      </c>
      <c r="BE4499" s="16">
        <f t="shared" si="993"/>
        <v>382.50000000000006</v>
      </c>
      <c r="BG4499" s="16">
        <f t="shared" si="994"/>
        <v>0</v>
      </c>
      <c r="BH4499" s="16">
        <f t="shared" si="995"/>
        <v>0</v>
      </c>
      <c r="BI4499" s="16">
        <f t="shared" si="996"/>
        <v>0</v>
      </c>
    </row>
    <row r="4500" spans="1:61" x14ac:dyDescent="0.35">
      <c r="A4500">
        <v>4499</v>
      </c>
      <c r="B4500" t="s">
        <v>360</v>
      </c>
      <c r="C4500" t="s">
        <v>6305</v>
      </c>
      <c r="D4500" s="15" t="s">
        <v>5020</v>
      </c>
      <c r="E4500" s="12" t="s">
        <v>93</v>
      </c>
      <c r="G4500" s="12" t="s">
        <v>1453</v>
      </c>
      <c r="H4500" s="12" t="s">
        <v>91</v>
      </c>
      <c r="I4500" s="12" t="s">
        <v>363</v>
      </c>
      <c r="J4500" s="12" t="s">
        <v>5454</v>
      </c>
      <c r="K4500" s="12" t="s">
        <v>5454</v>
      </c>
      <c r="N4500" s="16" t="s">
        <v>206</v>
      </c>
      <c r="O4500" s="16" t="s">
        <v>5161</v>
      </c>
      <c r="P4500" s="12" t="s">
        <v>1187</v>
      </c>
      <c r="Q4500" s="16">
        <v>2023</v>
      </c>
      <c r="T4500" s="16">
        <v>0</v>
      </c>
      <c r="U4500" s="16" t="s">
        <v>5162</v>
      </c>
      <c r="V4500" s="12" t="s">
        <v>204</v>
      </c>
      <c r="W4500" s="12" t="s">
        <v>204</v>
      </c>
      <c r="X4500" s="16">
        <v>1</v>
      </c>
      <c r="AI4500" s="16">
        <f t="shared" si="987"/>
        <v>0</v>
      </c>
      <c r="AJ4500" s="16">
        <f t="shared" si="988"/>
        <v>0</v>
      </c>
      <c r="AK4500" s="16">
        <f t="shared" si="989"/>
        <v>0</v>
      </c>
      <c r="AL4500" s="16">
        <f t="shared" si="990"/>
        <v>0</v>
      </c>
      <c r="AM4500" s="16">
        <v>61200.000000000007</v>
      </c>
      <c r="AN4500" s="16">
        <f t="shared" si="991"/>
        <v>61200.000000000007</v>
      </c>
      <c r="BD4500" s="16">
        <f t="shared" si="992"/>
        <v>0</v>
      </c>
      <c r="BE4500" s="16">
        <f t="shared" si="993"/>
        <v>382.50000000000006</v>
      </c>
      <c r="BG4500" s="16">
        <f t="shared" si="994"/>
        <v>0</v>
      </c>
      <c r="BH4500" s="16">
        <f t="shared" si="995"/>
        <v>0</v>
      </c>
      <c r="BI4500" s="16">
        <f t="shared" si="996"/>
        <v>0</v>
      </c>
    </row>
    <row r="4501" spans="1:61" x14ac:dyDescent="0.35">
      <c r="A4501">
        <v>4500</v>
      </c>
      <c r="B4501" t="s">
        <v>360</v>
      </c>
      <c r="C4501" t="s">
        <v>6306</v>
      </c>
      <c r="D4501" s="15" t="s">
        <v>5021</v>
      </c>
      <c r="E4501" s="12" t="s">
        <v>93</v>
      </c>
      <c r="G4501" s="12" t="s">
        <v>1453</v>
      </c>
      <c r="H4501" s="12" t="s">
        <v>91</v>
      </c>
      <c r="I4501" s="12" t="s">
        <v>363</v>
      </c>
      <c r="J4501" s="12" t="s">
        <v>5454</v>
      </c>
      <c r="K4501" s="12" t="s">
        <v>5454</v>
      </c>
      <c r="N4501" s="16" t="s">
        <v>206</v>
      </c>
      <c r="O4501" s="16" t="s">
        <v>5161</v>
      </c>
      <c r="P4501" s="12" t="s">
        <v>1187</v>
      </c>
      <c r="Q4501" s="16">
        <v>2023</v>
      </c>
      <c r="T4501" s="16">
        <v>0</v>
      </c>
      <c r="U4501" s="16" t="s">
        <v>5162</v>
      </c>
      <c r="V4501" s="12" t="s">
        <v>204</v>
      </c>
      <c r="W4501" s="12" t="s">
        <v>204</v>
      </c>
      <c r="X4501" s="16">
        <v>1</v>
      </c>
      <c r="AI4501" s="16">
        <f t="shared" si="987"/>
        <v>0</v>
      </c>
      <c r="AJ4501" s="16">
        <f t="shared" si="988"/>
        <v>0</v>
      </c>
      <c r="AK4501" s="16">
        <f t="shared" si="989"/>
        <v>0</v>
      </c>
      <c r="AL4501" s="16">
        <f t="shared" si="990"/>
        <v>0</v>
      </c>
      <c r="AM4501" s="16">
        <v>61200.000000000007</v>
      </c>
      <c r="AN4501" s="16">
        <f t="shared" si="991"/>
        <v>61200.000000000007</v>
      </c>
      <c r="BD4501" s="16">
        <f t="shared" si="992"/>
        <v>0</v>
      </c>
      <c r="BE4501" s="16">
        <f t="shared" si="993"/>
        <v>382.50000000000006</v>
      </c>
      <c r="BG4501" s="16">
        <f t="shared" si="994"/>
        <v>0</v>
      </c>
      <c r="BH4501" s="16">
        <f t="shared" si="995"/>
        <v>0</v>
      </c>
      <c r="BI4501" s="16">
        <f t="shared" si="996"/>
        <v>0</v>
      </c>
    </row>
    <row r="4502" spans="1:61" x14ac:dyDescent="0.35">
      <c r="A4502">
        <v>4501</v>
      </c>
      <c r="B4502" t="s">
        <v>360</v>
      </c>
      <c r="C4502" t="s">
        <v>6307</v>
      </c>
      <c r="D4502" s="15" t="s">
        <v>4756</v>
      </c>
      <c r="E4502" s="12" t="s">
        <v>93</v>
      </c>
      <c r="G4502" s="12" t="s">
        <v>1453</v>
      </c>
      <c r="H4502" s="12" t="s">
        <v>91</v>
      </c>
      <c r="I4502" s="12" t="s">
        <v>363</v>
      </c>
      <c r="J4502" s="12" t="s">
        <v>5454</v>
      </c>
      <c r="K4502" s="12" t="s">
        <v>5454</v>
      </c>
      <c r="N4502" s="16" t="s">
        <v>206</v>
      </c>
      <c r="O4502" s="16" t="s">
        <v>5161</v>
      </c>
      <c r="P4502" s="12" t="s">
        <v>1187</v>
      </c>
      <c r="Q4502" s="16">
        <v>2023</v>
      </c>
      <c r="T4502" s="16">
        <v>0</v>
      </c>
      <c r="U4502" s="16" t="s">
        <v>5162</v>
      </c>
      <c r="V4502" s="12" t="s">
        <v>204</v>
      </c>
      <c r="W4502" s="12" t="s">
        <v>204</v>
      </c>
      <c r="X4502" s="16">
        <v>1</v>
      </c>
      <c r="AI4502" s="16">
        <f t="shared" si="987"/>
        <v>0</v>
      </c>
      <c r="AJ4502" s="16">
        <f t="shared" si="988"/>
        <v>0</v>
      </c>
      <c r="AK4502" s="16">
        <f t="shared" si="989"/>
        <v>0</v>
      </c>
      <c r="AL4502" s="16">
        <f t="shared" si="990"/>
        <v>0</v>
      </c>
      <c r="AM4502" s="16">
        <v>61200.000000000007</v>
      </c>
      <c r="AN4502" s="16">
        <f t="shared" si="991"/>
        <v>61200.000000000007</v>
      </c>
      <c r="BD4502" s="16">
        <f t="shared" si="992"/>
        <v>0</v>
      </c>
      <c r="BE4502" s="16">
        <f t="shared" si="993"/>
        <v>382.50000000000006</v>
      </c>
      <c r="BG4502" s="16">
        <f t="shared" si="994"/>
        <v>0</v>
      </c>
      <c r="BH4502" s="16">
        <f t="shared" si="995"/>
        <v>0</v>
      </c>
      <c r="BI4502" s="16">
        <f t="shared" si="996"/>
        <v>0</v>
      </c>
    </row>
    <row r="4503" spans="1:61" x14ac:dyDescent="0.35">
      <c r="A4503">
        <v>4502</v>
      </c>
      <c r="B4503" t="s">
        <v>360</v>
      </c>
      <c r="C4503" t="s">
        <v>6308</v>
      </c>
      <c r="D4503" s="15" t="s">
        <v>5022</v>
      </c>
      <c r="E4503" s="12" t="s">
        <v>93</v>
      </c>
      <c r="G4503" s="12" t="s">
        <v>1453</v>
      </c>
      <c r="H4503" s="12" t="s">
        <v>91</v>
      </c>
      <c r="I4503" s="12" t="s">
        <v>363</v>
      </c>
      <c r="J4503" s="12" t="s">
        <v>5454</v>
      </c>
      <c r="K4503" s="12" t="s">
        <v>5454</v>
      </c>
      <c r="N4503" s="16" t="s">
        <v>206</v>
      </c>
      <c r="O4503" s="16" t="s">
        <v>5161</v>
      </c>
      <c r="P4503" s="12" t="s">
        <v>1187</v>
      </c>
      <c r="Q4503" s="16">
        <v>2023</v>
      </c>
      <c r="T4503" s="16">
        <v>0</v>
      </c>
      <c r="U4503" s="16" t="s">
        <v>5162</v>
      </c>
      <c r="V4503" s="12" t="s">
        <v>204</v>
      </c>
      <c r="W4503" s="12" t="s">
        <v>204</v>
      </c>
      <c r="X4503" s="16">
        <v>1</v>
      </c>
      <c r="AI4503" s="16">
        <f t="shared" ref="AI4503:AI4566" si="997">Z4503*6</f>
        <v>0</v>
      </c>
      <c r="AJ4503" s="16">
        <f t="shared" ref="AJ4503:AJ4566" si="998">Z4503*3450</f>
        <v>0</v>
      </c>
      <c r="AK4503" s="16">
        <f t="shared" ref="AK4503:AK4566" si="999">500*Z4503</f>
        <v>0</v>
      </c>
      <c r="AL4503" s="16">
        <f t="shared" ref="AL4503:AL4566" si="1000">1*5000*Z4503</f>
        <v>0</v>
      </c>
      <c r="AM4503" s="16">
        <v>61200.000000000007</v>
      </c>
      <c r="AN4503" s="16">
        <f t="shared" ref="AN4503:AN4566" si="1001">AM4503+AL4503+AJ4503+AF4503+AD4503</f>
        <v>61200.000000000007</v>
      </c>
      <c r="BD4503" s="16">
        <f t="shared" ref="BD4503:BD4566" si="1002">3.5*BC4503</f>
        <v>0</v>
      </c>
      <c r="BE4503" s="16">
        <f t="shared" ref="BE4503:BE4566" si="1003">AN4503/160</f>
        <v>382.50000000000006</v>
      </c>
      <c r="BG4503" s="16">
        <f t="shared" ref="BG4503:BG4566" si="1004">1200*BC4503</f>
        <v>0</v>
      </c>
      <c r="BH4503" s="16">
        <f t="shared" ref="BH4503:BH4566" si="1005">640*BC4503</f>
        <v>0</v>
      </c>
      <c r="BI4503" s="16">
        <f t="shared" ref="BI4503:BI4566" si="1006">BH4503/80</f>
        <v>0</v>
      </c>
    </row>
    <row r="4504" spans="1:61" x14ac:dyDescent="0.35">
      <c r="A4504">
        <v>4503</v>
      </c>
      <c r="B4504" t="s">
        <v>360</v>
      </c>
      <c r="C4504" t="s">
        <v>6309</v>
      </c>
      <c r="D4504" s="15" t="s">
        <v>5023</v>
      </c>
      <c r="E4504" s="12" t="s">
        <v>93</v>
      </c>
      <c r="G4504" s="12" t="s">
        <v>1453</v>
      </c>
      <c r="H4504" s="12" t="s">
        <v>91</v>
      </c>
      <c r="I4504" s="12" t="s">
        <v>363</v>
      </c>
      <c r="J4504" s="12" t="s">
        <v>5454</v>
      </c>
      <c r="K4504" s="12" t="s">
        <v>5454</v>
      </c>
      <c r="N4504" s="16" t="s">
        <v>206</v>
      </c>
      <c r="O4504" s="16" t="s">
        <v>5161</v>
      </c>
      <c r="P4504" s="12" t="s">
        <v>1187</v>
      </c>
      <c r="Q4504" s="16">
        <v>2023</v>
      </c>
      <c r="T4504" s="16">
        <v>0</v>
      </c>
      <c r="U4504" s="16" t="s">
        <v>5162</v>
      </c>
      <c r="V4504" s="12" t="s">
        <v>204</v>
      </c>
      <c r="W4504" s="12" t="s">
        <v>204</v>
      </c>
      <c r="X4504" s="16">
        <v>1</v>
      </c>
      <c r="AI4504" s="16">
        <f t="shared" si="997"/>
        <v>0</v>
      </c>
      <c r="AJ4504" s="16">
        <f t="shared" si="998"/>
        <v>0</v>
      </c>
      <c r="AK4504" s="16">
        <f t="shared" si="999"/>
        <v>0</v>
      </c>
      <c r="AL4504" s="16">
        <f t="shared" si="1000"/>
        <v>0</v>
      </c>
      <c r="AM4504" s="16">
        <v>61200.000000000007</v>
      </c>
      <c r="AN4504" s="16">
        <f t="shared" si="1001"/>
        <v>61200.000000000007</v>
      </c>
      <c r="BD4504" s="16">
        <f t="shared" si="1002"/>
        <v>0</v>
      </c>
      <c r="BE4504" s="16">
        <f t="shared" si="1003"/>
        <v>382.50000000000006</v>
      </c>
      <c r="BG4504" s="16">
        <f t="shared" si="1004"/>
        <v>0</v>
      </c>
      <c r="BH4504" s="16">
        <f t="shared" si="1005"/>
        <v>0</v>
      </c>
      <c r="BI4504" s="16">
        <f t="shared" si="1006"/>
        <v>0</v>
      </c>
    </row>
    <row r="4505" spans="1:61" x14ac:dyDescent="0.35">
      <c r="A4505">
        <v>4504</v>
      </c>
      <c r="B4505" t="s">
        <v>360</v>
      </c>
      <c r="C4505" t="s">
        <v>6310</v>
      </c>
      <c r="D4505" s="15" t="s">
        <v>5024</v>
      </c>
      <c r="E4505" s="12" t="s">
        <v>93</v>
      </c>
      <c r="G4505" s="12" t="s">
        <v>1453</v>
      </c>
      <c r="H4505" s="12" t="s">
        <v>91</v>
      </c>
      <c r="I4505" s="12" t="s">
        <v>363</v>
      </c>
      <c r="J4505" s="12" t="s">
        <v>5454</v>
      </c>
      <c r="K4505" s="12" t="s">
        <v>5454</v>
      </c>
      <c r="N4505" s="16" t="s">
        <v>206</v>
      </c>
      <c r="O4505" s="16" t="s">
        <v>5161</v>
      </c>
      <c r="P4505" s="12" t="s">
        <v>1187</v>
      </c>
      <c r="Q4505" s="16">
        <v>2023</v>
      </c>
      <c r="T4505" s="16">
        <v>0</v>
      </c>
      <c r="U4505" s="16" t="s">
        <v>5162</v>
      </c>
      <c r="V4505" s="12" t="s">
        <v>204</v>
      </c>
      <c r="W4505" s="12" t="s">
        <v>204</v>
      </c>
      <c r="X4505" s="16">
        <v>1</v>
      </c>
      <c r="AI4505" s="16">
        <f t="shared" si="997"/>
        <v>0</v>
      </c>
      <c r="AJ4505" s="16">
        <f t="shared" si="998"/>
        <v>0</v>
      </c>
      <c r="AK4505" s="16">
        <f t="shared" si="999"/>
        <v>0</v>
      </c>
      <c r="AL4505" s="16">
        <f t="shared" si="1000"/>
        <v>0</v>
      </c>
      <c r="AM4505" s="16">
        <v>61200.000000000007</v>
      </c>
      <c r="AN4505" s="16">
        <f t="shared" si="1001"/>
        <v>61200.000000000007</v>
      </c>
      <c r="BD4505" s="16">
        <f t="shared" si="1002"/>
        <v>0</v>
      </c>
      <c r="BE4505" s="16">
        <f t="shared" si="1003"/>
        <v>382.50000000000006</v>
      </c>
      <c r="BG4505" s="16">
        <f t="shared" si="1004"/>
        <v>0</v>
      </c>
      <c r="BH4505" s="16">
        <f t="shared" si="1005"/>
        <v>0</v>
      </c>
      <c r="BI4505" s="16">
        <f t="shared" si="1006"/>
        <v>0</v>
      </c>
    </row>
    <row r="4506" spans="1:61" x14ac:dyDescent="0.35">
      <c r="A4506">
        <v>4505</v>
      </c>
      <c r="B4506" t="s">
        <v>360</v>
      </c>
      <c r="C4506" t="s">
        <v>6311</v>
      </c>
      <c r="D4506" s="15" t="s">
        <v>5025</v>
      </c>
      <c r="E4506" s="12" t="s">
        <v>93</v>
      </c>
      <c r="G4506" s="12" t="s">
        <v>1453</v>
      </c>
      <c r="H4506" s="12" t="s">
        <v>91</v>
      </c>
      <c r="I4506" s="12" t="s">
        <v>363</v>
      </c>
      <c r="J4506" s="12" t="s">
        <v>5454</v>
      </c>
      <c r="K4506" s="12" t="s">
        <v>5454</v>
      </c>
      <c r="N4506" s="16" t="s">
        <v>206</v>
      </c>
      <c r="O4506" s="16" t="s">
        <v>5161</v>
      </c>
      <c r="P4506" s="12" t="s">
        <v>1187</v>
      </c>
      <c r="Q4506" s="16">
        <v>2023</v>
      </c>
      <c r="T4506" s="16">
        <v>0</v>
      </c>
      <c r="U4506" s="16" t="s">
        <v>5162</v>
      </c>
      <c r="V4506" s="12" t="s">
        <v>204</v>
      </c>
      <c r="W4506" s="12" t="s">
        <v>204</v>
      </c>
      <c r="X4506" s="16">
        <v>1</v>
      </c>
      <c r="AI4506" s="16">
        <f t="shared" si="997"/>
        <v>0</v>
      </c>
      <c r="AJ4506" s="16">
        <f t="shared" si="998"/>
        <v>0</v>
      </c>
      <c r="AK4506" s="16">
        <f t="shared" si="999"/>
        <v>0</v>
      </c>
      <c r="AL4506" s="16">
        <f t="shared" si="1000"/>
        <v>0</v>
      </c>
      <c r="AM4506" s="16">
        <v>61200.000000000007</v>
      </c>
      <c r="AN4506" s="16">
        <f t="shared" si="1001"/>
        <v>61200.000000000007</v>
      </c>
      <c r="BD4506" s="16">
        <f t="shared" si="1002"/>
        <v>0</v>
      </c>
      <c r="BE4506" s="16">
        <f t="shared" si="1003"/>
        <v>382.50000000000006</v>
      </c>
      <c r="BG4506" s="16">
        <f t="shared" si="1004"/>
        <v>0</v>
      </c>
      <c r="BH4506" s="16">
        <f t="shared" si="1005"/>
        <v>0</v>
      </c>
      <c r="BI4506" s="16">
        <f t="shared" si="1006"/>
        <v>0</v>
      </c>
    </row>
    <row r="4507" spans="1:61" x14ac:dyDescent="0.35">
      <c r="A4507">
        <v>4506</v>
      </c>
      <c r="B4507" t="s">
        <v>360</v>
      </c>
      <c r="C4507" t="s">
        <v>6312</v>
      </c>
      <c r="D4507" s="15" t="s">
        <v>5026</v>
      </c>
      <c r="E4507" s="12" t="s">
        <v>93</v>
      </c>
      <c r="G4507" s="12" t="s">
        <v>1453</v>
      </c>
      <c r="H4507" s="12" t="s">
        <v>91</v>
      </c>
      <c r="I4507" s="12" t="s">
        <v>363</v>
      </c>
      <c r="J4507" s="12" t="s">
        <v>5454</v>
      </c>
      <c r="K4507" s="12" t="s">
        <v>5454</v>
      </c>
      <c r="N4507" s="16" t="s">
        <v>206</v>
      </c>
      <c r="O4507" s="16" t="s">
        <v>5161</v>
      </c>
      <c r="P4507" s="12" t="s">
        <v>1187</v>
      </c>
      <c r="Q4507" s="16">
        <v>2023</v>
      </c>
      <c r="T4507" s="16">
        <v>0</v>
      </c>
      <c r="U4507" s="16" t="s">
        <v>5162</v>
      </c>
      <c r="V4507" s="12" t="s">
        <v>204</v>
      </c>
      <c r="W4507" s="12" t="s">
        <v>204</v>
      </c>
      <c r="X4507" s="16">
        <v>1</v>
      </c>
      <c r="AI4507" s="16">
        <f t="shared" si="997"/>
        <v>0</v>
      </c>
      <c r="AJ4507" s="16">
        <f t="shared" si="998"/>
        <v>0</v>
      </c>
      <c r="AK4507" s="16">
        <f t="shared" si="999"/>
        <v>0</v>
      </c>
      <c r="AL4507" s="16">
        <f t="shared" si="1000"/>
        <v>0</v>
      </c>
      <c r="AM4507" s="16">
        <v>61200.000000000007</v>
      </c>
      <c r="AN4507" s="16">
        <f t="shared" si="1001"/>
        <v>61200.000000000007</v>
      </c>
      <c r="BD4507" s="16">
        <f t="shared" si="1002"/>
        <v>0</v>
      </c>
      <c r="BE4507" s="16">
        <f t="shared" si="1003"/>
        <v>382.50000000000006</v>
      </c>
      <c r="BG4507" s="16">
        <f t="shared" si="1004"/>
        <v>0</v>
      </c>
      <c r="BH4507" s="16">
        <f t="shared" si="1005"/>
        <v>0</v>
      </c>
      <c r="BI4507" s="16">
        <f t="shared" si="1006"/>
        <v>0</v>
      </c>
    </row>
    <row r="4508" spans="1:61" x14ac:dyDescent="0.35">
      <c r="A4508">
        <v>4507</v>
      </c>
      <c r="B4508" t="s">
        <v>360</v>
      </c>
      <c r="C4508" t="s">
        <v>6313</v>
      </c>
      <c r="D4508" s="15" t="s">
        <v>5027</v>
      </c>
      <c r="E4508" s="12" t="s">
        <v>93</v>
      </c>
      <c r="G4508" s="12" t="s">
        <v>1453</v>
      </c>
      <c r="H4508" s="12" t="s">
        <v>91</v>
      </c>
      <c r="I4508" s="12" t="s">
        <v>363</v>
      </c>
      <c r="J4508" s="12" t="s">
        <v>5454</v>
      </c>
      <c r="K4508" s="12" t="s">
        <v>5454</v>
      </c>
      <c r="N4508" s="16" t="s">
        <v>206</v>
      </c>
      <c r="O4508" s="16" t="s">
        <v>5161</v>
      </c>
      <c r="P4508" s="12" t="s">
        <v>1187</v>
      </c>
      <c r="Q4508" s="16">
        <v>2023</v>
      </c>
      <c r="T4508" s="16">
        <v>0</v>
      </c>
      <c r="U4508" s="16" t="s">
        <v>5162</v>
      </c>
      <c r="V4508" s="12" t="s">
        <v>204</v>
      </c>
      <c r="W4508" s="12" t="s">
        <v>204</v>
      </c>
      <c r="X4508" s="16">
        <v>1</v>
      </c>
      <c r="AI4508" s="16">
        <f t="shared" si="997"/>
        <v>0</v>
      </c>
      <c r="AJ4508" s="16">
        <f t="shared" si="998"/>
        <v>0</v>
      </c>
      <c r="AK4508" s="16">
        <f t="shared" si="999"/>
        <v>0</v>
      </c>
      <c r="AL4508" s="16">
        <f t="shared" si="1000"/>
        <v>0</v>
      </c>
      <c r="AM4508" s="16">
        <v>61200.000000000007</v>
      </c>
      <c r="AN4508" s="16">
        <f t="shared" si="1001"/>
        <v>61200.000000000007</v>
      </c>
      <c r="BD4508" s="16">
        <f t="shared" si="1002"/>
        <v>0</v>
      </c>
      <c r="BE4508" s="16">
        <f t="shared" si="1003"/>
        <v>382.50000000000006</v>
      </c>
      <c r="BG4508" s="16">
        <f t="shared" si="1004"/>
        <v>0</v>
      </c>
      <c r="BH4508" s="16">
        <f t="shared" si="1005"/>
        <v>0</v>
      </c>
      <c r="BI4508" s="16">
        <f t="shared" si="1006"/>
        <v>0</v>
      </c>
    </row>
    <row r="4509" spans="1:61" x14ac:dyDescent="0.35">
      <c r="A4509">
        <v>4508</v>
      </c>
      <c r="B4509" t="s">
        <v>360</v>
      </c>
      <c r="C4509" t="s">
        <v>6314</v>
      </c>
      <c r="D4509" s="15" t="s">
        <v>5028</v>
      </c>
      <c r="E4509" s="12" t="s">
        <v>93</v>
      </c>
      <c r="G4509" s="12" t="s">
        <v>1453</v>
      </c>
      <c r="H4509" s="12" t="s">
        <v>91</v>
      </c>
      <c r="I4509" s="12" t="s">
        <v>363</v>
      </c>
      <c r="J4509" s="12" t="s">
        <v>5454</v>
      </c>
      <c r="K4509" s="12" t="s">
        <v>5454</v>
      </c>
      <c r="N4509" s="16" t="s">
        <v>206</v>
      </c>
      <c r="O4509" s="16" t="s">
        <v>5161</v>
      </c>
      <c r="P4509" s="12" t="s">
        <v>1187</v>
      </c>
      <c r="Q4509" s="16">
        <v>2023</v>
      </c>
      <c r="T4509" s="16">
        <v>0</v>
      </c>
      <c r="U4509" s="16" t="s">
        <v>5162</v>
      </c>
      <c r="V4509" s="12" t="s">
        <v>204</v>
      </c>
      <c r="W4509" s="12" t="s">
        <v>204</v>
      </c>
      <c r="X4509" s="16">
        <v>1</v>
      </c>
      <c r="AI4509" s="16">
        <f t="shared" si="997"/>
        <v>0</v>
      </c>
      <c r="AJ4509" s="16">
        <f t="shared" si="998"/>
        <v>0</v>
      </c>
      <c r="AK4509" s="16">
        <f t="shared" si="999"/>
        <v>0</v>
      </c>
      <c r="AL4509" s="16">
        <f t="shared" si="1000"/>
        <v>0</v>
      </c>
      <c r="AM4509" s="16">
        <v>61200.000000000007</v>
      </c>
      <c r="AN4509" s="16">
        <f t="shared" si="1001"/>
        <v>61200.000000000007</v>
      </c>
      <c r="BD4509" s="16">
        <f t="shared" si="1002"/>
        <v>0</v>
      </c>
      <c r="BE4509" s="16">
        <f t="shared" si="1003"/>
        <v>382.50000000000006</v>
      </c>
      <c r="BG4509" s="16">
        <f t="shared" si="1004"/>
        <v>0</v>
      </c>
      <c r="BH4509" s="16">
        <f t="shared" si="1005"/>
        <v>0</v>
      </c>
      <c r="BI4509" s="16">
        <f t="shared" si="1006"/>
        <v>0</v>
      </c>
    </row>
    <row r="4510" spans="1:61" x14ac:dyDescent="0.35">
      <c r="A4510">
        <v>4509</v>
      </c>
      <c r="B4510" t="s">
        <v>360</v>
      </c>
      <c r="C4510" t="s">
        <v>6315</v>
      </c>
      <c r="D4510" s="15" t="s">
        <v>5029</v>
      </c>
      <c r="E4510" s="12" t="s">
        <v>93</v>
      </c>
      <c r="G4510" s="12" t="s">
        <v>1453</v>
      </c>
      <c r="H4510" s="12" t="s">
        <v>91</v>
      </c>
      <c r="I4510" s="12" t="s">
        <v>363</v>
      </c>
      <c r="J4510" s="12" t="s">
        <v>5454</v>
      </c>
      <c r="K4510" s="12" t="s">
        <v>5454</v>
      </c>
      <c r="N4510" s="16" t="s">
        <v>206</v>
      </c>
      <c r="O4510" s="16" t="s">
        <v>5161</v>
      </c>
      <c r="P4510" s="12" t="s">
        <v>1187</v>
      </c>
      <c r="Q4510" s="16">
        <v>2023</v>
      </c>
      <c r="T4510" s="16">
        <v>0</v>
      </c>
      <c r="U4510" s="16" t="s">
        <v>5162</v>
      </c>
      <c r="V4510" s="12" t="s">
        <v>204</v>
      </c>
      <c r="W4510" s="12" t="s">
        <v>204</v>
      </c>
      <c r="X4510" s="16">
        <v>1</v>
      </c>
      <c r="AI4510" s="16">
        <f t="shared" si="997"/>
        <v>0</v>
      </c>
      <c r="AJ4510" s="16">
        <f t="shared" si="998"/>
        <v>0</v>
      </c>
      <c r="AK4510" s="16">
        <f t="shared" si="999"/>
        <v>0</v>
      </c>
      <c r="AL4510" s="16">
        <f t="shared" si="1000"/>
        <v>0</v>
      </c>
      <c r="AM4510" s="16">
        <v>61200.000000000007</v>
      </c>
      <c r="AN4510" s="16">
        <f t="shared" si="1001"/>
        <v>61200.000000000007</v>
      </c>
      <c r="BD4510" s="16">
        <f t="shared" si="1002"/>
        <v>0</v>
      </c>
      <c r="BE4510" s="16">
        <f t="shared" si="1003"/>
        <v>382.50000000000006</v>
      </c>
      <c r="BG4510" s="16">
        <f t="shared" si="1004"/>
        <v>0</v>
      </c>
      <c r="BH4510" s="16">
        <f t="shared" si="1005"/>
        <v>0</v>
      </c>
      <c r="BI4510" s="16">
        <f t="shared" si="1006"/>
        <v>0</v>
      </c>
    </row>
    <row r="4511" spans="1:61" x14ac:dyDescent="0.35">
      <c r="A4511">
        <v>4510</v>
      </c>
      <c r="B4511" t="s">
        <v>360</v>
      </c>
      <c r="C4511" t="s">
        <v>6316</v>
      </c>
      <c r="D4511" s="15" t="s">
        <v>5030</v>
      </c>
      <c r="E4511" s="12" t="s">
        <v>93</v>
      </c>
      <c r="G4511" s="12" t="s">
        <v>1453</v>
      </c>
      <c r="H4511" s="12" t="s">
        <v>91</v>
      </c>
      <c r="I4511" s="12" t="s">
        <v>363</v>
      </c>
      <c r="J4511" s="12" t="s">
        <v>5454</v>
      </c>
      <c r="K4511" s="12" t="s">
        <v>5454</v>
      </c>
      <c r="N4511" s="16" t="s">
        <v>206</v>
      </c>
      <c r="O4511" s="16" t="s">
        <v>5161</v>
      </c>
      <c r="P4511" s="12" t="s">
        <v>1187</v>
      </c>
      <c r="Q4511" s="16">
        <v>2023</v>
      </c>
      <c r="T4511" s="16">
        <v>0</v>
      </c>
      <c r="U4511" s="16" t="s">
        <v>5162</v>
      </c>
      <c r="V4511" s="12" t="s">
        <v>204</v>
      </c>
      <c r="W4511" s="12" t="s">
        <v>204</v>
      </c>
      <c r="X4511" s="16">
        <v>1</v>
      </c>
      <c r="AI4511" s="16">
        <f t="shared" si="997"/>
        <v>0</v>
      </c>
      <c r="AJ4511" s="16">
        <f t="shared" si="998"/>
        <v>0</v>
      </c>
      <c r="AK4511" s="16">
        <f t="shared" si="999"/>
        <v>0</v>
      </c>
      <c r="AL4511" s="16">
        <f t="shared" si="1000"/>
        <v>0</v>
      </c>
      <c r="AM4511" s="16">
        <v>61200.000000000007</v>
      </c>
      <c r="AN4511" s="16">
        <f t="shared" si="1001"/>
        <v>61200.000000000007</v>
      </c>
      <c r="BD4511" s="16">
        <f t="shared" si="1002"/>
        <v>0</v>
      </c>
      <c r="BE4511" s="16">
        <f t="shared" si="1003"/>
        <v>382.50000000000006</v>
      </c>
      <c r="BG4511" s="16">
        <f t="shared" si="1004"/>
        <v>0</v>
      </c>
      <c r="BH4511" s="16">
        <f t="shared" si="1005"/>
        <v>0</v>
      </c>
      <c r="BI4511" s="16">
        <f t="shared" si="1006"/>
        <v>0</v>
      </c>
    </row>
    <row r="4512" spans="1:61" x14ac:dyDescent="0.35">
      <c r="A4512">
        <v>4511</v>
      </c>
      <c r="B4512" t="s">
        <v>360</v>
      </c>
      <c r="C4512" t="s">
        <v>6317</v>
      </c>
      <c r="D4512" s="15" t="s">
        <v>5031</v>
      </c>
      <c r="E4512" s="12" t="s">
        <v>93</v>
      </c>
      <c r="G4512" s="12" t="s">
        <v>1453</v>
      </c>
      <c r="H4512" s="12" t="s">
        <v>91</v>
      </c>
      <c r="I4512" s="12" t="s">
        <v>363</v>
      </c>
      <c r="J4512" s="12" t="s">
        <v>5454</v>
      </c>
      <c r="K4512" s="12" t="s">
        <v>5454</v>
      </c>
      <c r="N4512" s="16" t="s">
        <v>206</v>
      </c>
      <c r="O4512" s="16" t="s">
        <v>5161</v>
      </c>
      <c r="P4512" s="12" t="s">
        <v>1187</v>
      </c>
      <c r="Q4512" s="16">
        <v>2023</v>
      </c>
      <c r="T4512" s="16">
        <v>0</v>
      </c>
      <c r="U4512" s="16" t="s">
        <v>5162</v>
      </c>
      <c r="V4512" s="12" t="s">
        <v>204</v>
      </c>
      <c r="W4512" s="12" t="s">
        <v>204</v>
      </c>
      <c r="X4512" s="16">
        <v>1</v>
      </c>
      <c r="AI4512" s="16">
        <f t="shared" si="997"/>
        <v>0</v>
      </c>
      <c r="AJ4512" s="16">
        <f t="shared" si="998"/>
        <v>0</v>
      </c>
      <c r="AK4512" s="16">
        <f t="shared" si="999"/>
        <v>0</v>
      </c>
      <c r="AL4512" s="16">
        <f t="shared" si="1000"/>
        <v>0</v>
      </c>
      <c r="AM4512" s="16">
        <v>61200.000000000007</v>
      </c>
      <c r="AN4512" s="16">
        <f t="shared" si="1001"/>
        <v>61200.000000000007</v>
      </c>
      <c r="BD4512" s="16">
        <f t="shared" si="1002"/>
        <v>0</v>
      </c>
      <c r="BE4512" s="16">
        <f t="shared" si="1003"/>
        <v>382.50000000000006</v>
      </c>
      <c r="BG4512" s="16">
        <f t="shared" si="1004"/>
        <v>0</v>
      </c>
      <c r="BH4512" s="16">
        <f t="shared" si="1005"/>
        <v>0</v>
      </c>
      <c r="BI4512" s="16">
        <f t="shared" si="1006"/>
        <v>0</v>
      </c>
    </row>
    <row r="4513" spans="1:61" x14ac:dyDescent="0.35">
      <c r="A4513">
        <v>4512</v>
      </c>
      <c r="B4513" t="s">
        <v>360</v>
      </c>
      <c r="C4513" t="s">
        <v>6318</v>
      </c>
      <c r="D4513" s="15" t="s">
        <v>5032</v>
      </c>
      <c r="E4513" s="12" t="s">
        <v>93</v>
      </c>
      <c r="G4513" s="12" t="s">
        <v>1453</v>
      </c>
      <c r="H4513" s="12" t="s">
        <v>91</v>
      </c>
      <c r="I4513" s="12" t="s">
        <v>363</v>
      </c>
      <c r="J4513" s="12" t="s">
        <v>5454</v>
      </c>
      <c r="K4513" s="12" t="s">
        <v>5454</v>
      </c>
      <c r="N4513" s="16" t="s">
        <v>206</v>
      </c>
      <c r="O4513" s="16" t="s">
        <v>5161</v>
      </c>
      <c r="P4513" s="12" t="s">
        <v>1187</v>
      </c>
      <c r="Q4513" s="16">
        <v>2023</v>
      </c>
      <c r="T4513" s="16">
        <v>0</v>
      </c>
      <c r="U4513" s="16" t="s">
        <v>5162</v>
      </c>
      <c r="V4513" s="12" t="s">
        <v>204</v>
      </c>
      <c r="W4513" s="12" t="s">
        <v>204</v>
      </c>
      <c r="X4513" s="16">
        <v>1</v>
      </c>
      <c r="AI4513" s="16">
        <f t="shared" si="997"/>
        <v>0</v>
      </c>
      <c r="AJ4513" s="16">
        <f t="shared" si="998"/>
        <v>0</v>
      </c>
      <c r="AK4513" s="16">
        <f t="shared" si="999"/>
        <v>0</v>
      </c>
      <c r="AL4513" s="16">
        <f t="shared" si="1000"/>
        <v>0</v>
      </c>
      <c r="AM4513" s="16">
        <v>61200.000000000007</v>
      </c>
      <c r="AN4513" s="16">
        <f t="shared" si="1001"/>
        <v>61200.000000000007</v>
      </c>
      <c r="BD4513" s="16">
        <f t="shared" si="1002"/>
        <v>0</v>
      </c>
      <c r="BE4513" s="16">
        <f t="shared" si="1003"/>
        <v>382.50000000000006</v>
      </c>
      <c r="BG4513" s="16">
        <f t="shared" si="1004"/>
        <v>0</v>
      </c>
      <c r="BH4513" s="16">
        <f t="shared" si="1005"/>
        <v>0</v>
      </c>
      <c r="BI4513" s="16">
        <f t="shared" si="1006"/>
        <v>0</v>
      </c>
    </row>
    <row r="4514" spans="1:61" x14ac:dyDescent="0.35">
      <c r="A4514">
        <v>4513</v>
      </c>
      <c r="B4514" t="s">
        <v>360</v>
      </c>
      <c r="C4514" t="s">
        <v>6319</v>
      </c>
      <c r="D4514" s="15" t="s">
        <v>5033</v>
      </c>
      <c r="E4514" s="12" t="s">
        <v>93</v>
      </c>
      <c r="G4514" s="12" t="s">
        <v>1453</v>
      </c>
      <c r="H4514" s="12" t="s">
        <v>91</v>
      </c>
      <c r="I4514" s="12" t="s">
        <v>363</v>
      </c>
      <c r="J4514" s="12" t="s">
        <v>5454</v>
      </c>
      <c r="K4514" s="12" t="s">
        <v>5454</v>
      </c>
      <c r="N4514" s="16" t="s">
        <v>206</v>
      </c>
      <c r="O4514" s="16" t="s">
        <v>5161</v>
      </c>
      <c r="P4514" s="12" t="s">
        <v>1187</v>
      </c>
      <c r="Q4514" s="16">
        <v>2023</v>
      </c>
      <c r="T4514" s="16">
        <v>0</v>
      </c>
      <c r="U4514" s="16" t="s">
        <v>5162</v>
      </c>
      <c r="V4514" s="12" t="s">
        <v>204</v>
      </c>
      <c r="W4514" s="12" t="s">
        <v>204</v>
      </c>
      <c r="X4514" s="16">
        <v>1</v>
      </c>
      <c r="AI4514" s="16">
        <f t="shared" si="997"/>
        <v>0</v>
      </c>
      <c r="AJ4514" s="16">
        <f t="shared" si="998"/>
        <v>0</v>
      </c>
      <c r="AK4514" s="16">
        <f t="shared" si="999"/>
        <v>0</v>
      </c>
      <c r="AL4514" s="16">
        <f t="shared" si="1000"/>
        <v>0</v>
      </c>
      <c r="AM4514" s="16">
        <v>61200.000000000007</v>
      </c>
      <c r="AN4514" s="16">
        <f t="shared" si="1001"/>
        <v>61200.000000000007</v>
      </c>
      <c r="BD4514" s="16">
        <f t="shared" si="1002"/>
        <v>0</v>
      </c>
      <c r="BE4514" s="16">
        <f t="shared" si="1003"/>
        <v>382.50000000000006</v>
      </c>
      <c r="BG4514" s="16">
        <f t="shared" si="1004"/>
        <v>0</v>
      </c>
      <c r="BH4514" s="16">
        <f t="shared" si="1005"/>
        <v>0</v>
      </c>
      <c r="BI4514" s="16">
        <f t="shared" si="1006"/>
        <v>0</v>
      </c>
    </row>
    <row r="4515" spans="1:61" x14ac:dyDescent="0.35">
      <c r="A4515">
        <v>4514</v>
      </c>
      <c r="B4515" t="s">
        <v>360</v>
      </c>
      <c r="C4515" t="s">
        <v>6320</v>
      </c>
      <c r="D4515" s="15" t="s">
        <v>5034</v>
      </c>
      <c r="E4515" s="12" t="s">
        <v>93</v>
      </c>
      <c r="G4515" s="12" t="s">
        <v>1453</v>
      </c>
      <c r="H4515" s="12" t="s">
        <v>91</v>
      </c>
      <c r="I4515" s="12" t="s">
        <v>363</v>
      </c>
      <c r="J4515" s="12" t="s">
        <v>5454</v>
      </c>
      <c r="K4515" s="12" t="s">
        <v>5454</v>
      </c>
      <c r="N4515" s="16" t="s">
        <v>206</v>
      </c>
      <c r="O4515" s="16" t="s">
        <v>5161</v>
      </c>
      <c r="P4515" s="12" t="s">
        <v>1187</v>
      </c>
      <c r="Q4515" s="16">
        <v>2023</v>
      </c>
      <c r="T4515" s="16">
        <v>0</v>
      </c>
      <c r="U4515" s="16" t="s">
        <v>5162</v>
      </c>
      <c r="V4515" s="12" t="s">
        <v>204</v>
      </c>
      <c r="W4515" s="12" t="s">
        <v>204</v>
      </c>
      <c r="X4515" s="16">
        <v>1</v>
      </c>
      <c r="AI4515" s="16">
        <f t="shared" si="997"/>
        <v>0</v>
      </c>
      <c r="AJ4515" s="16">
        <f t="shared" si="998"/>
        <v>0</v>
      </c>
      <c r="AK4515" s="16">
        <f t="shared" si="999"/>
        <v>0</v>
      </c>
      <c r="AL4515" s="16">
        <f t="shared" si="1000"/>
        <v>0</v>
      </c>
      <c r="AM4515" s="16">
        <v>61200.000000000007</v>
      </c>
      <c r="AN4515" s="16">
        <f t="shared" si="1001"/>
        <v>61200.000000000007</v>
      </c>
      <c r="BD4515" s="16">
        <f t="shared" si="1002"/>
        <v>0</v>
      </c>
      <c r="BE4515" s="16">
        <f t="shared" si="1003"/>
        <v>382.50000000000006</v>
      </c>
      <c r="BG4515" s="16">
        <f t="shared" si="1004"/>
        <v>0</v>
      </c>
      <c r="BH4515" s="16">
        <f t="shared" si="1005"/>
        <v>0</v>
      </c>
      <c r="BI4515" s="16">
        <f t="shared" si="1006"/>
        <v>0</v>
      </c>
    </row>
    <row r="4516" spans="1:61" x14ac:dyDescent="0.35">
      <c r="A4516">
        <v>4515</v>
      </c>
      <c r="B4516" t="s">
        <v>360</v>
      </c>
      <c r="C4516" t="s">
        <v>6321</v>
      </c>
      <c r="D4516" s="15" t="s">
        <v>5035</v>
      </c>
      <c r="E4516" s="12" t="s">
        <v>93</v>
      </c>
      <c r="G4516" s="12" t="s">
        <v>1453</v>
      </c>
      <c r="H4516" s="12" t="s">
        <v>91</v>
      </c>
      <c r="I4516" s="12" t="s">
        <v>363</v>
      </c>
      <c r="J4516" s="12" t="s">
        <v>5454</v>
      </c>
      <c r="K4516" s="12" t="s">
        <v>5454</v>
      </c>
      <c r="N4516" s="16" t="s">
        <v>206</v>
      </c>
      <c r="O4516" s="16" t="s">
        <v>5161</v>
      </c>
      <c r="P4516" s="12" t="s">
        <v>1187</v>
      </c>
      <c r="Q4516" s="16">
        <v>2023</v>
      </c>
      <c r="T4516" s="16">
        <v>0</v>
      </c>
      <c r="U4516" s="16" t="s">
        <v>5162</v>
      </c>
      <c r="V4516" s="12" t="s">
        <v>204</v>
      </c>
      <c r="W4516" s="12" t="s">
        <v>204</v>
      </c>
      <c r="X4516" s="16">
        <v>1</v>
      </c>
      <c r="AI4516" s="16">
        <f t="shared" si="997"/>
        <v>0</v>
      </c>
      <c r="AJ4516" s="16">
        <f t="shared" si="998"/>
        <v>0</v>
      </c>
      <c r="AK4516" s="16">
        <f t="shared" si="999"/>
        <v>0</v>
      </c>
      <c r="AL4516" s="16">
        <f t="shared" si="1000"/>
        <v>0</v>
      </c>
      <c r="AM4516" s="16">
        <v>61200.000000000007</v>
      </c>
      <c r="AN4516" s="16">
        <f t="shared" si="1001"/>
        <v>61200.000000000007</v>
      </c>
      <c r="BD4516" s="16">
        <f t="shared" si="1002"/>
        <v>0</v>
      </c>
      <c r="BE4516" s="16">
        <f t="shared" si="1003"/>
        <v>382.50000000000006</v>
      </c>
      <c r="BG4516" s="16">
        <f t="shared" si="1004"/>
        <v>0</v>
      </c>
      <c r="BH4516" s="16">
        <f t="shared" si="1005"/>
        <v>0</v>
      </c>
      <c r="BI4516" s="16">
        <f t="shared" si="1006"/>
        <v>0</v>
      </c>
    </row>
    <row r="4517" spans="1:61" x14ac:dyDescent="0.35">
      <c r="A4517">
        <v>4516</v>
      </c>
      <c r="B4517" t="s">
        <v>360</v>
      </c>
      <c r="C4517" t="s">
        <v>6322</v>
      </c>
      <c r="D4517" s="15" t="s">
        <v>5036</v>
      </c>
      <c r="E4517" s="12" t="s">
        <v>93</v>
      </c>
      <c r="G4517" s="12" t="s">
        <v>1453</v>
      </c>
      <c r="H4517" s="12" t="s">
        <v>91</v>
      </c>
      <c r="I4517" s="12" t="s">
        <v>363</v>
      </c>
      <c r="J4517" s="12" t="s">
        <v>5454</v>
      </c>
      <c r="K4517" s="12" t="s">
        <v>5454</v>
      </c>
      <c r="N4517" s="16" t="s">
        <v>206</v>
      </c>
      <c r="O4517" s="16" t="s">
        <v>5161</v>
      </c>
      <c r="P4517" s="12" t="s">
        <v>1187</v>
      </c>
      <c r="Q4517" s="16">
        <v>2023</v>
      </c>
      <c r="T4517" s="16">
        <v>0</v>
      </c>
      <c r="U4517" s="16" t="s">
        <v>5162</v>
      </c>
      <c r="V4517" s="12" t="s">
        <v>204</v>
      </c>
      <c r="W4517" s="12" t="s">
        <v>204</v>
      </c>
      <c r="X4517" s="16">
        <v>1</v>
      </c>
      <c r="AI4517" s="16">
        <f t="shared" si="997"/>
        <v>0</v>
      </c>
      <c r="AJ4517" s="16">
        <f t="shared" si="998"/>
        <v>0</v>
      </c>
      <c r="AK4517" s="16">
        <f t="shared" si="999"/>
        <v>0</v>
      </c>
      <c r="AL4517" s="16">
        <f t="shared" si="1000"/>
        <v>0</v>
      </c>
      <c r="AM4517" s="16">
        <v>61200.000000000007</v>
      </c>
      <c r="AN4517" s="16">
        <f t="shared" si="1001"/>
        <v>61200.000000000007</v>
      </c>
      <c r="BD4517" s="16">
        <f t="shared" si="1002"/>
        <v>0</v>
      </c>
      <c r="BE4517" s="16">
        <f t="shared" si="1003"/>
        <v>382.50000000000006</v>
      </c>
      <c r="BG4517" s="16">
        <f t="shared" si="1004"/>
        <v>0</v>
      </c>
      <c r="BH4517" s="16">
        <f t="shared" si="1005"/>
        <v>0</v>
      </c>
      <c r="BI4517" s="16">
        <f t="shared" si="1006"/>
        <v>0</v>
      </c>
    </row>
    <row r="4518" spans="1:61" x14ac:dyDescent="0.35">
      <c r="A4518">
        <v>4517</v>
      </c>
      <c r="B4518" t="s">
        <v>360</v>
      </c>
      <c r="C4518" t="s">
        <v>6323</v>
      </c>
      <c r="D4518" s="15" t="s">
        <v>5037</v>
      </c>
      <c r="E4518" s="12" t="s">
        <v>93</v>
      </c>
      <c r="G4518" s="12" t="s">
        <v>1453</v>
      </c>
      <c r="H4518" s="12" t="s">
        <v>91</v>
      </c>
      <c r="I4518" s="12" t="s">
        <v>363</v>
      </c>
      <c r="J4518" s="12" t="s">
        <v>5454</v>
      </c>
      <c r="K4518" s="12" t="s">
        <v>5454</v>
      </c>
      <c r="N4518" s="16" t="s">
        <v>206</v>
      </c>
      <c r="O4518" s="16" t="s">
        <v>5161</v>
      </c>
      <c r="P4518" s="12" t="s">
        <v>1187</v>
      </c>
      <c r="Q4518" s="16">
        <v>2023</v>
      </c>
      <c r="T4518" s="16">
        <v>0</v>
      </c>
      <c r="U4518" s="16" t="s">
        <v>5162</v>
      </c>
      <c r="V4518" s="12" t="s">
        <v>204</v>
      </c>
      <c r="W4518" s="12" t="s">
        <v>204</v>
      </c>
      <c r="X4518" s="16">
        <v>1</v>
      </c>
      <c r="AI4518" s="16">
        <f t="shared" si="997"/>
        <v>0</v>
      </c>
      <c r="AJ4518" s="16">
        <f t="shared" si="998"/>
        <v>0</v>
      </c>
      <c r="AK4518" s="16">
        <f t="shared" si="999"/>
        <v>0</v>
      </c>
      <c r="AL4518" s="16">
        <f t="shared" si="1000"/>
        <v>0</v>
      </c>
      <c r="AM4518" s="16">
        <v>61200.000000000007</v>
      </c>
      <c r="AN4518" s="16">
        <f t="shared" si="1001"/>
        <v>61200.000000000007</v>
      </c>
      <c r="BD4518" s="16">
        <f t="shared" si="1002"/>
        <v>0</v>
      </c>
      <c r="BE4518" s="16">
        <f t="shared" si="1003"/>
        <v>382.50000000000006</v>
      </c>
      <c r="BG4518" s="16">
        <f t="shared" si="1004"/>
        <v>0</v>
      </c>
      <c r="BH4518" s="16">
        <f t="shared" si="1005"/>
        <v>0</v>
      </c>
      <c r="BI4518" s="16">
        <f t="shared" si="1006"/>
        <v>0</v>
      </c>
    </row>
    <row r="4519" spans="1:61" x14ac:dyDescent="0.35">
      <c r="A4519">
        <v>4518</v>
      </c>
      <c r="B4519" t="s">
        <v>360</v>
      </c>
      <c r="C4519" t="s">
        <v>6324</v>
      </c>
      <c r="D4519" s="15" t="s">
        <v>5038</v>
      </c>
      <c r="E4519" s="12" t="s">
        <v>93</v>
      </c>
      <c r="G4519" s="12" t="s">
        <v>1453</v>
      </c>
      <c r="H4519" s="12" t="s">
        <v>91</v>
      </c>
      <c r="I4519" s="12" t="s">
        <v>363</v>
      </c>
      <c r="J4519" s="12" t="s">
        <v>5454</v>
      </c>
      <c r="K4519" s="12" t="s">
        <v>5454</v>
      </c>
      <c r="N4519" s="16" t="s">
        <v>206</v>
      </c>
      <c r="O4519" s="16" t="s">
        <v>5161</v>
      </c>
      <c r="P4519" s="12" t="s">
        <v>1187</v>
      </c>
      <c r="Q4519" s="16">
        <v>2023</v>
      </c>
      <c r="T4519" s="16">
        <v>0</v>
      </c>
      <c r="U4519" s="16" t="s">
        <v>5162</v>
      </c>
      <c r="V4519" s="12" t="s">
        <v>204</v>
      </c>
      <c r="W4519" s="12" t="s">
        <v>204</v>
      </c>
      <c r="X4519" s="16">
        <v>1</v>
      </c>
      <c r="AI4519" s="16">
        <f t="shared" si="997"/>
        <v>0</v>
      </c>
      <c r="AJ4519" s="16">
        <f t="shared" si="998"/>
        <v>0</v>
      </c>
      <c r="AK4519" s="16">
        <f t="shared" si="999"/>
        <v>0</v>
      </c>
      <c r="AL4519" s="16">
        <f t="shared" si="1000"/>
        <v>0</v>
      </c>
      <c r="AM4519" s="16">
        <v>61200.000000000007</v>
      </c>
      <c r="AN4519" s="16">
        <f t="shared" si="1001"/>
        <v>61200.000000000007</v>
      </c>
      <c r="BD4519" s="16">
        <f t="shared" si="1002"/>
        <v>0</v>
      </c>
      <c r="BE4519" s="16">
        <f t="shared" si="1003"/>
        <v>382.50000000000006</v>
      </c>
      <c r="BG4519" s="16">
        <f t="shared" si="1004"/>
        <v>0</v>
      </c>
      <c r="BH4519" s="16">
        <f t="shared" si="1005"/>
        <v>0</v>
      </c>
      <c r="BI4519" s="16">
        <f t="shared" si="1006"/>
        <v>0</v>
      </c>
    </row>
    <row r="4520" spans="1:61" x14ac:dyDescent="0.35">
      <c r="A4520">
        <v>4519</v>
      </c>
      <c r="B4520" t="s">
        <v>360</v>
      </c>
      <c r="C4520" t="s">
        <v>6325</v>
      </c>
      <c r="D4520" s="15" t="s">
        <v>5039</v>
      </c>
      <c r="E4520" s="12" t="s">
        <v>93</v>
      </c>
      <c r="G4520" s="12" t="s">
        <v>1453</v>
      </c>
      <c r="H4520" s="12" t="s">
        <v>91</v>
      </c>
      <c r="I4520" s="12" t="s">
        <v>363</v>
      </c>
      <c r="J4520" s="12" t="s">
        <v>5454</v>
      </c>
      <c r="K4520" s="12" t="s">
        <v>5454</v>
      </c>
      <c r="N4520" s="16" t="s">
        <v>206</v>
      </c>
      <c r="O4520" s="16" t="s">
        <v>5161</v>
      </c>
      <c r="P4520" s="12" t="s">
        <v>1187</v>
      </c>
      <c r="Q4520" s="16">
        <v>2023</v>
      </c>
      <c r="T4520" s="16">
        <v>0</v>
      </c>
      <c r="U4520" s="16" t="s">
        <v>5162</v>
      </c>
      <c r="V4520" s="12" t="s">
        <v>204</v>
      </c>
      <c r="W4520" s="12" t="s">
        <v>204</v>
      </c>
      <c r="X4520" s="16">
        <v>1</v>
      </c>
      <c r="AI4520" s="16">
        <f t="shared" si="997"/>
        <v>0</v>
      </c>
      <c r="AJ4520" s="16">
        <f t="shared" si="998"/>
        <v>0</v>
      </c>
      <c r="AK4520" s="16">
        <f t="shared" si="999"/>
        <v>0</v>
      </c>
      <c r="AL4520" s="16">
        <f t="shared" si="1000"/>
        <v>0</v>
      </c>
      <c r="AM4520" s="16">
        <v>61200.000000000007</v>
      </c>
      <c r="AN4520" s="16">
        <f t="shared" si="1001"/>
        <v>61200.000000000007</v>
      </c>
      <c r="BD4520" s="16">
        <f t="shared" si="1002"/>
        <v>0</v>
      </c>
      <c r="BE4520" s="16">
        <f t="shared" si="1003"/>
        <v>382.50000000000006</v>
      </c>
      <c r="BG4520" s="16">
        <f t="shared" si="1004"/>
        <v>0</v>
      </c>
      <c r="BH4520" s="16">
        <f t="shared" si="1005"/>
        <v>0</v>
      </c>
      <c r="BI4520" s="16">
        <f t="shared" si="1006"/>
        <v>0</v>
      </c>
    </row>
    <row r="4521" spans="1:61" x14ac:dyDescent="0.35">
      <c r="A4521">
        <v>4520</v>
      </c>
      <c r="B4521" t="s">
        <v>360</v>
      </c>
      <c r="C4521" t="s">
        <v>6326</v>
      </c>
      <c r="D4521" s="15" t="s">
        <v>5040</v>
      </c>
      <c r="E4521" s="12" t="s">
        <v>93</v>
      </c>
      <c r="G4521" s="12" t="s">
        <v>1453</v>
      </c>
      <c r="H4521" s="12" t="s">
        <v>91</v>
      </c>
      <c r="I4521" s="12" t="s">
        <v>363</v>
      </c>
      <c r="J4521" s="12" t="s">
        <v>5454</v>
      </c>
      <c r="K4521" s="12" t="s">
        <v>5454</v>
      </c>
      <c r="N4521" s="16" t="s">
        <v>206</v>
      </c>
      <c r="O4521" s="16" t="s">
        <v>5161</v>
      </c>
      <c r="P4521" s="12" t="s">
        <v>1187</v>
      </c>
      <c r="Q4521" s="16">
        <v>2023</v>
      </c>
      <c r="T4521" s="16">
        <v>0</v>
      </c>
      <c r="U4521" s="16" t="s">
        <v>5162</v>
      </c>
      <c r="V4521" s="12" t="s">
        <v>204</v>
      </c>
      <c r="W4521" s="12" t="s">
        <v>204</v>
      </c>
      <c r="X4521" s="16">
        <v>1</v>
      </c>
      <c r="AI4521" s="16">
        <f t="shared" si="997"/>
        <v>0</v>
      </c>
      <c r="AJ4521" s="16">
        <f t="shared" si="998"/>
        <v>0</v>
      </c>
      <c r="AK4521" s="16">
        <f t="shared" si="999"/>
        <v>0</v>
      </c>
      <c r="AL4521" s="16">
        <f t="shared" si="1000"/>
        <v>0</v>
      </c>
      <c r="AM4521" s="16">
        <v>61200.000000000007</v>
      </c>
      <c r="AN4521" s="16">
        <f t="shared" si="1001"/>
        <v>61200.000000000007</v>
      </c>
      <c r="BD4521" s="16">
        <f t="shared" si="1002"/>
        <v>0</v>
      </c>
      <c r="BE4521" s="16">
        <f t="shared" si="1003"/>
        <v>382.50000000000006</v>
      </c>
      <c r="BG4521" s="16">
        <f t="shared" si="1004"/>
        <v>0</v>
      </c>
      <c r="BH4521" s="16">
        <f t="shared" si="1005"/>
        <v>0</v>
      </c>
      <c r="BI4521" s="16">
        <f t="shared" si="1006"/>
        <v>0</v>
      </c>
    </row>
    <row r="4522" spans="1:61" x14ac:dyDescent="0.35">
      <c r="A4522">
        <v>4521</v>
      </c>
      <c r="B4522" t="s">
        <v>360</v>
      </c>
      <c r="C4522" t="s">
        <v>6327</v>
      </c>
      <c r="D4522" s="15" t="s">
        <v>5041</v>
      </c>
      <c r="E4522" s="12" t="s">
        <v>93</v>
      </c>
      <c r="G4522" s="12" t="s">
        <v>1453</v>
      </c>
      <c r="H4522" s="12" t="s">
        <v>91</v>
      </c>
      <c r="I4522" s="12" t="s">
        <v>363</v>
      </c>
      <c r="J4522" s="12" t="s">
        <v>5454</v>
      </c>
      <c r="K4522" s="12" t="s">
        <v>5454</v>
      </c>
      <c r="N4522" s="16" t="s">
        <v>206</v>
      </c>
      <c r="O4522" s="16" t="s">
        <v>5161</v>
      </c>
      <c r="P4522" s="12" t="s">
        <v>1187</v>
      </c>
      <c r="Q4522" s="16">
        <v>2023</v>
      </c>
      <c r="T4522" s="16">
        <v>0</v>
      </c>
      <c r="U4522" s="16" t="s">
        <v>5162</v>
      </c>
      <c r="V4522" s="12" t="s">
        <v>204</v>
      </c>
      <c r="W4522" s="12" t="s">
        <v>204</v>
      </c>
      <c r="X4522" s="16">
        <v>1</v>
      </c>
      <c r="AI4522" s="16">
        <f t="shared" si="997"/>
        <v>0</v>
      </c>
      <c r="AJ4522" s="16">
        <f t="shared" si="998"/>
        <v>0</v>
      </c>
      <c r="AK4522" s="16">
        <f t="shared" si="999"/>
        <v>0</v>
      </c>
      <c r="AL4522" s="16">
        <f t="shared" si="1000"/>
        <v>0</v>
      </c>
      <c r="AM4522" s="16">
        <v>61200.000000000007</v>
      </c>
      <c r="AN4522" s="16">
        <f t="shared" si="1001"/>
        <v>61200.000000000007</v>
      </c>
      <c r="BD4522" s="16">
        <f t="shared" si="1002"/>
        <v>0</v>
      </c>
      <c r="BE4522" s="16">
        <f t="shared" si="1003"/>
        <v>382.50000000000006</v>
      </c>
      <c r="BG4522" s="16">
        <f t="shared" si="1004"/>
        <v>0</v>
      </c>
      <c r="BH4522" s="16">
        <f t="shared" si="1005"/>
        <v>0</v>
      </c>
      <c r="BI4522" s="16">
        <f t="shared" si="1006"/>
        <v>0</v>
      </c>
    </row>
    <row r="4523" spans="1:61" x14ac:dyDescent="0.35">
      <c r="A4523">
        <v>4522</v>
      </c>
      <c r="B4523" t="s">
        <v>360</v>
      </c>
      <c r="C4523" t="s">
        <v>6328</v>
      </c>
      <c r="D4523" s="15" t="s">
        <v>5042</v>
      </c>
      <c r="E4523" s="12" t="s">
        <v>93</v>
      </c>
      <c r="G4523" s="12" t="s">
        <v>1453</v>
      </c>
      <c r="H4523" s="12" t="s">
        <v>91</v>
      </c>
      <c r="I4523" s="12" t="s">
        <v>363</v>
      </c>
      <c r="J4523" s="12" t="s">
        <v>5454</v>
      </c>
      <c r="K4523" s="12" t="s">
        <v>5454</v>
      </c>
      <c r="N4523" s="16" t="s">
        <v>206</v>
      </c>
      <c r="O4523" s="16" t="s">
        <v>5161</v>
      </c>
      <c r="P4523" s="12" t="s">
        <v>1187</v>
      </c>
      <c r="Q4523" s="16">
        <v>2023</v>
      </c>
      <c r="T4523" s="16">
        <v>0</v>
      </c>
      <c r="U4523" s="16" t="s">
        <v>5162</v>
      </c>
      <c r="V4523" s="12" t="s">
        <v>204</v>
      </c>
      <c r="W4523" s="12" t="s">
        <v>204</v>
      </c>
      <c r="X4523" s="16">
        <v>1</v>
      </c>
      <c r="AI4523" s="16">
        <f t="shared" si="997"/>
        <v>0</v>
      </c>
      <c r="AJ4523" s="16">
        <f t="shared" si="998"/>
        <v>0</v>
      </c>
      <c r="AK4523" s="16">
        <f t="shared" si="999"/>
        <v>0</v>
      </c>
      <c r="AL4523" s="16">
        <f t="shared" si="1000"/>
        <v>0</v>
      </c>
      <c r="AM4523" s="16">
        <v>61200.000000000007</v>
      </c>
      <c r="AN4523" s="16">
        <f t="shared" si="1001"/>
        <v>61200.000000000007</v>
      </c>
      <c r="BD4523" s="16">
        <f t="shared" si="1002"/>
        <v>0</v>
      </c>
      <c r="BE4523" s="16">
        <f t="shared" si="1003"/>
        <v>382.50000000000006</v>
      </c>
      <c r="BG4523" s="16">
        <f t="shared" si="1004"/>
        <v>0</v>
      </c>
      <c r="BH4523" s="16">
        <f t="shared" si="1005"/>
        <v>0</v>
      </c>
      <c r="BI4523" s="16">
        <f t="shared" si="1006"/>
        <v>0</v>
      </c>
    </row>
    <row r="4524" spans="1:61" x14ac:dyDescent="0.35">
      <c r="A4524">
        <v>4523</v>
      </c>
      <c r="B4524" t="s">
        <v>360</v>
      </c>
      <c r="C4524" t="s">
        <v>6329</v>
      </c>
      <c r="D4524" s="15" t="s">
        <v>5043</v>
      </c>
      <c r="E4524" s="12" t="s">
        <v>93</v>
      </c>
      <c r="G4524" s="12" t="s">
        <v>1453</v>
      </c>
      <c r="H4524" s="12" t="s">
        <v>91</v>
      </c>
      <c r="I4524" s="12" t="s">
        <v>363</v>
      </c>
      <c r="J4524" s="12" t="s">
        <v>5454</v>
      </c>
      <c r="K4524" s="12" t="s">
        <v>5454</v>
      </c>
      <c r="N4524" s="16" t="s">
        <v>206</v>
      </c>
      <c r="O4524" s="16" t="s">
        <v>5161</v>
      </c>
      <c r="P4524" s="12" t="s">
        <v>1187</v>
      </c>
      <c r="Q4524" s="16">
        <v>2023</v>
      </c>
      <c r="T4524" s="16">
        <v>0</v>
      </c>
      <c r="U4524" s="16" t="s">
        <v>5162</v>
      </c>
      <c r="V4524" s="12" t="s">
        <v>204</v>
      </c>
      <c r="W4524" s="12" t="s">
        <v>204</v>
      </c>
      <c r="X4524" s="16">
        <v>1</v>
      </c>
      <c r="AI4524" s="16">
        <f t="shared" si="997"/>
        <v>0</v>
      </c>
      <c r="AJ4524" s="16">
        <f t="shared" si="998"/>
        <v>0</v>
      </c>
      <c r="AK4524" s="16">
        <f t="shared" si="999"/>
        <v>0</v>
      </c>
      <c r="AL4524" s="16">
        <f t="shared" si="1000"/>
        <v>0</v>
      </c>
      <c r="AM4524" s="16">
        <v>61200.000000000007</v>
      </c>
      <c r="AN4524" s="16">
        <f t="shared" si="1001"/>
        <v>61200.000000000007</v>
      </c>
      <c r="BD4524" s="16">
        <f t="shared" si="1002"/>
        <v>0</v>
      </c>
      <c r="BE4524" s="16">
        <f t="shared" si="1003"/>
        <v>382.50000000000006</v>
      </c>
      <c r="BG4524" s="16">
        <f t="shared" si="1004"/>
        <v>0</v>
      </c>
      <c r="BH4524" s="16">
        <f t="shared" si="1005"/>
        <v>0</v>
      </c>
      <c r="BI4524" s="16">
        <f t="shared" si="1006"/>
        <v>0</v>
      </c>
    </row>
    <row r="4525" spans="1:61" x14ac:dyDescent="0.35">
      <c r="A4525">
        <v>4524</v>
      </c>
      <c r="B4525" t="s">
        <v>360</v>
      </c>
      <c r="C4525" t="s">
        <v>6330</v>
      </c>
      <c r="D4525" s="15" t="s">
        <v>5044</v>
      </c>
      <c r="E4525" s="12" t="s">
        <v>93</v>
      </c>
      <c r="G4525" s="12" t="s">
        <v>1453</v>
      </c>
      <c r="H4525" s="12" t="s">
        <v>91</v>
      </c>
      <c r="I4525" s="12" t="s">
        <v>363</v>
      </c>
      <c r="J4525" s="12" t="s">
        <v>5454</v>
      </c>
      <c r="K4525" s="12" t="s">
        <v>5454</v>
      </c>
      <c r="N4525" s="16" t="s">
        <v>206</v>
      </c>
      <c r="O4525" s="16" t="s">
        <v>5161</v>
      </c>
      <c r="P4525" s="12" t="s">
        <v>1187</v>
      </c>
      <c r="Q4525" s="16">
        <v>2023</v>
      </c>
      <c r="T4525" s="16">
        <v>0</v>
      </c>
      <c r="U4525" s="16" t="s">
        <v>5162</v>
      </c>
      <c r="V4525" s="12" t="s">
        <v>204</v>
      </c>
      <c r="W4525" s="12" t="s">
        <v>204</v>
      </c>
      <c r="X4525" s="16">
        <v>1</v>
      </c>
      <c r="AI4525" s="16">
        <f t="shared" si="997"/>
        <v>0</v>
      </c>
      <c r="AJ4525" s="16">
        <f t="shared" si="998"/>
        <v>0</v>
      </c>
      <c r="AK4525" s="16">
        <f t="shared" si="999"/>
        <v>0</v>
      </c>
      <c r="AL4525" s="16">
        <f t="shared" si="1000"/>
        <v>0</v>
      </c>
      <c r="AM4525" s="16">
        <v>61200.000000000007</v>
      </c>
      <c r="AN4525" s="16">
        <f t="shared" si="1001"/>
        <v>61200.000000000007</v>
      </c>
      <c r="BD4525" s="16">
        <f t="shared" si="1002"/>
        <v>0</v>
      </c>
      <c r="BE4525" s="16">
        <f t="shared" si="1003"/>
        <v>382.50000000000006</v>
      </c>
      <c r="BG4525" s="16">
        <f t="shared" si="1004"/>
        <v>0</v>
      </c>
      <c r="BH4525" s="16">
        <f t="shared" si="1005"/>
        <v>0</v>
      </c>
      <c r="BI4525" s="16">
        <f t="shared" si="1006"/>
        <v>0</v>
      </c>
    </row>
    <row r="4526" spans="1:61" x14ac:dyDescent="0.35">
      <c r="A4526">
        <v>4525</v>
      </c>
      <c r="B4526" t="s">
        <v>360</v>
      </c>
      <c r="C4526" t="s">
        <v>6331</v>
      </c>
      <c r="D4526" s="15" t="s">
        <v>5045</v>
      </c>
      <c r="E4526" s="12" t="s">
        <v>93</v>
      </c>
      <c r="G4526" s="12" t="s">
        <v>1453</v>
      </c>
      <c r="H4526" s="12" t="s">
        <v>91</v>
      </c>
      <c r="I4526" s="12" t="s">
        <v>363</v>
      </c>
      <c r="J4526" s="12" t="s">
        <v>5454</v>
      </c>
      <c r="K4526" s="12" t="s">
        <v>5454</v>
      </c>
      <c r="N4526" s="16" t="s">
        <v>206</v>
      </c>
      <c r="O4526" s="16" t="s">
        <v>5161</v>
      </c>
      <c r="P4526" s="12" t="s">
        <v>1187</v>
      </c>
      <c r="Q4526" s="16">
        <v>2023</v>
      </c>
      <c r="T4526" s="16">
        <v>0</v>
      </c>
      <c r="U4526" s="16" t="s">
        <v>5162</v>
      </c>
      <c r="V4526" s="12" t="s">
        <v>204</v>
      </c>
      <c r="W4526" s="12" t="s">
        <v>204</v>
      </c>
      <c r="X4526" s="16">
        <v>1</v>
      </c>
      <c r="AI4526" s="16">
        <f t="shared" si="997"/>
        <v>0</v>
      </c>
      <c r="AJ4526" s="16">
        <f t="shared" si="998"/>
        <v>0</v>
      </c>
      <c r="AK4526" s="16">
        <f t="shared" si="999"/>
        <v>0</v>
      </c>
      <c r="AL4526" s="16">
        <f t="shared" si="1000"/>
        <v>0</v>
      </c>
      <c r="AM4526" s="16">
        <v>61200.000000000007</v>
      </c>
      <c r="AN4526" s="16">
        <f t="shared" si="1001"/>
        <v>61200.000000000007</v>
      </c>
      <c r="BD4526" s="16">
        <f t="shared" si="1002"/>
        <v>0</v>
      </c>
      <c r="BE4526" s="16">
        <f t="shared" si="1003"/>
        <v>382.50000000000006</v>
      </c>
      <c r="BG4526" s="16">
        <f t="shared" si="1004"/>
        <v>0</v>
      </c>
      <c r="BH4526" s="16">
        <f t="shared" si="1005"/>
        <v>0</v>
      </c>
      <c r="BI4526" s="16">
        <f t="shared" si="1006"/>
        <v>0</v>
      </c>
    </row>
    <row r="4527" spans="1:61" x14ac:dyDescent="0.35">
      <c r="A4527">
        <v>4526</v>
      </c>
      <c r="B4527" t="s">
        <v>360</v>
      </c>
      <c r="C4527" t="s">
        <v>6332</v>
      </c>
      <c r="D4527" s="15" t="s">
        <v>5046</v>
      </c>
      <c r="E4527" s="12" t="s">
        <v>93</v>
      </c>
      <c r="G4527" s="12" t="s">
        <v>1453</v>
      </c>
      <c r="H4527" s="12" t="s">
        <v>91</v>
      </c>
      <c r="I4527" s="12" t="s">
        <v>363</v>
      </c>
      <c r="J4527" s="12" t="s">
        <v>5454</v>
      </c>
      <c r="K4527" s="12" t="s">
        <v>5454</v>
      </c>
      <c r="N4527" s="16" t="s">
        <v>206</v>
      </c>
      <c r="O4527" s="16" t="s">
        <v>5161</v>
      </c>
      <c r="P4527" s="12" t="s">
        <v>1187</v>
      </c>
      <c r="Q4527" s="16">
        <v>2023</v>
      </c>
      <c r="T4527" s="16">
        <v>0</v>
      </c>
      <c r="U4527" s="16" t="s">
        <v>5162</v>
      </c>
      <c r="V4527" s="12" t="s">
        <v>204</v>
      </c>
      <c r="W4527" s="12" t="s">
        <v>204</v>
      </c>
      <c r="X4527" s="16">
        <v>1</v>
      </c>
      <c r="AI4527" s="16">
        <f t="shared" si="997"/>
        <v>0</v>
      </c>
      <c r="AJ4527" s="16">
        <f t="shared" si="998"/>
        <v>0</v>
      </c>
      <c r="AK4527" s="16">
        <f t="shared" si="999"/>
        <v>0</v>
      </c>
      <c r="AL4527" s="16">
        <f t="shared" si="1000"/>
        <v>0</v>
      </c>
      <c r="AM4527" s="16">
        <v>61200.000000000007</v>
      </c>
      <c r="AN4527" s="16">
        <f t="shared" si="1001"/>
        <v>61200.000000000007</v>
      </c>
      <c r="BD4527" s="16">
        <f t="shared" si="1002"/>
        <v>0</v>
      </c>
      <c r="BE4527" s="16">
        <f t="shared" si="1003"/>
        <v>382.50000000000006</v>
      </c>
      <c r="BG4527" s="16">
        <f t="shared" si="1004"/>
        <v>0</v>
      </c>
      <c r="BH4527" s="16">
        <f t="shared" si="1005"/>
        <v>0</v>
      </c>
      <c r="BI4527" s="16">
        <f t="shared" si="1006"/>
        <v>0</v>
      </c>
    </row>
    <row r="4528" spans="1:61" x14ac:dyDescent="0.35">
      <c r="A4528">
        <v>4527</v>
      </c>
      <c r="B4528" t="s">
        <v>360</v>
      </c>
      <c r="C4528" t="s">
        <v>6333</v>
      </c>
      <c r="D4528" s="15" t="s">
        <v>5047</v>
      </c>
      <c r="E4528" s="12" t="s">
        <v>93</v>
      </c>
      <c r="G4528" s="12" t="s">
        <v>1453</v>
      </c>
      <c r="H4528" s="12" t="s">
        <v>91</v>
      </c>
      <c r="I4528" s="12" t="s">
        <v>363</v>
      </c>
      <c r="J4528" s="12" t="s">
        <v>5454</v>
      </c>
      <c r="K4528" s="12" t="s">
        <v>5454</v>
      </c>
      <c r="N4528" s="16" t="s">
        <v>206</v>
      </c>
      <c r="O4528" s="16" t="s">
        <v>5161</v>
      </c>
      <c r="P4528" s="12" t="s">
        <v>1187</v>
      </c>
      <c r="Q4528" s="16">
        <v>2023</v>
      </c>
      <c r="T4528" s="16">
        <v>0</v>
      </c>
      <c r="U4528" s="16" t="s">
        <v>5162</v>
      </c>
      <c r="V4528" s="12" t="s">
        <v>204</v>
      </c>
      <c r="W4528" s="12" t="s">
        <v>204</v>
      </c>
      <c r="X4528" s="16">
        <v>1</v>
      </c>
      <c r="AI4528" s="16">
        <f t="shared" si="997"/>
        <v>0</v>
      </c>
      <c r="AJ4528" s="16">
        <f t="shared" si="998"/>
        <v>0</v>
      </c>
      <c r="AK4528" s="16">
        <f t="shared" si="999"/>
        <v>0</v>
      </c>
      <c r="AL4528" s="16">
        <f t="shared" si="1000"/>
        <v>0</v>
      </c>
      <c r="AM4528" s="16">
        <v>61200.000000000007</v>
      </c>
      <c r="AN4528" s="16">
        <f t="shared" si="1001"/>
        <v>61200.000000000007</v>
      </c>
      <c r="BD4528" s="16">
        <f t="shared" si="1002"/>
        <v>0</v>
      </c>
      <c r="BE4528" s="16">
        <f t="shared" si="1003"/>
        <v>382.50000000000006</v>
      </c>
      <c r="BG4528" s="16">
        <f t="shared" si="1004"/>
        <v>0</v>
      </c>
      <c r="BH4528" s="16">
        <f t="shared" si="1005"/>
        <v>0</v>
      </c>
      <c r="BI4528" s="16">
        <f t="shared" si="1006"/>
        <v>0</v>
      </c>
    </row>
    <row r="4529" spans="1:61" x14ac:dyDescent="0.35">
      <c r="A4529">
        <v>4528</v>
      </c>
      <c r="B4529" t="s">
        <v>360</v>
      </c>
      <c r="C4529" t="s">
        <v>6334</v>
      </c>
      <c r="D4529" s="15" t="s">
        <v>5048</v>
      </c>
      <c r="E4529" s="12" t="s">
        <v>93</v>
      </c>
      <c r="G4529" s="12" t="s">
        <v>1453</v>
      </c>
      <c r="H4529" s="12" t="s">
        <v>91</v>
      </c>
      <c r="I4529" s="12" t="s">
        <v>363</v>
      </c>
      <c r="J4529" s="12" t="s">
        <v>5454</v>
      </c>
      <c r="K4529" s="12" t="s">
        <v>5454</v>
      </c>
      <c r="N4529" s="16" t="s">
        <v>206</v>
      </c>
      <c r="O4529" s="16" t="s">
        <v>5161</v>
      </c>
      <c r="P4529" s="12" t="s">
        <v>1187</v>
      </c>
      <c r="Q4529" s="16">
        <v>2023</v>
      </c>
      <c r="T4529" s="16">
        <v>0</v>
      </c>
      <c r="U4529" s="16" t="s">
        <v>5162</v>
      </c>
      <c r="V4529" s="12" t="s">
        <v>204</v>
      </c>
      <c r="W4529" s="12" t="s">
        <v>204</v>
      </c>
      <c r="X4529" s="16">
        <v>1</v>
      </c>
      <c r="AI4529" s="16">
        <f t="shared" si="997"/>
        <v>0</v>
      </c>
      <c r="AJ4529" s="16">
        <f t="shared" si="998"/>
        <v>0</v>
      </c>
      <c r="AK4529" s="16">
        <f t="shared" si="999"/>
        <v>0</v>
      </c>
      <c r="AL4529" s="16">
        <f t="shared" si="1000"/>
        <v>0</v>
      </c>
      <c r="AM4529" s="16">
        <v>61200.000000000007</v>
      </c>
      <c r="AN4529" s="16">
        <f t="shared" si="1001"/>
        <v>61200.000000000007</v>
      </c>
      <c r="BD4529" s="16">
        <f t="shared" si="1002"/>
        <v>0</v>
      </c>
      <c r="BE4529" s="16">
        <f t="shared" si="1003"/>
        <v>382.50000000000006</v>
      </c>
      <c r="BG4529" s="16">
        <f t="shared" si="1004"/>
        <v>0</v>
      </c>
      <c r="BH4529" s="16">
        <f t="shared" si="1005"/>
        <v>0</v>
      </c>
      <c r="BI4529" s="16">
        <f t="shared" si="1006"/>
        <v>0</v>
      </c>
    </row>
    <row r="4530" spans="1:61" x14ac:dyDescent="0.35">
      <c r="A4530">
        <v>4529</v>
      </c>
      <c r="B4530" t="s">
        <v>360</v>
      </c>
      <c r="C4530" t="s">
        <v>6335</v>
      </c>
      <c r="D4530" s="15" t="s">
        <v>5049</v>
      </c>
      <c r="E4530" s="12" t="s">
        <v>93</v>
      </c>
      <c r="G4530" s="12" t="s">
        <v>1453</v>
      </c>
      <c r="H4530" s="12" t="s">
        <v>91</v>
      </c>
      <c r="I4530" s="12" t="s">
        <v>363</v>
      </c>
      <c r="J4530" s="12" t="s">
        <v>5454</v>
      </c>
      <c r="K4530" s="12" t="s">
        <v>5454</v>
      </c>
      <c r="N4530" s="16" t="s">
        <v>206</v>
      </c>
      <c r="O4530" s="16" t="s">
        <v>5161</v>
      </c>
      <c r="P4530" s="12" t="s">
        <v>1187</v>
      </c>
      <c r="Q4530" s="16">
        <v>2023</v>
      </c>
      <c r="T4530" s="16">
        <v>0</v>
      </c>
      <c r="U4530" s="16" t="s">
        <v>5162</v>
      </c>
      <c r="V4530" s="12" t="s">
        <v>204</v>
      </c>
      <c r="W4530" s="12" t="s">
        <v>204</v>
      </c>
      <c r="X4530" s="16">
        <v>1</v>
      </c>
      <c r="AI4530" s="16">
        <f t="shared" si="997"/>
        <v>0</v>
      </c>
      <c r="AJ4530" s="16">
        <f t="shared" si="998"/>
        <v>0</v>
      </c>
      <c r="AK4530" s="16">
        <f t="shared" si="999"/>
        <v>0</v>
      </c>
      <c r="AL4530" s="16">
        <f t="shared" si="1000"/>
        <v>0</v>
      </c>
      <c r="AM4530" s="16">
        <v>61200.000000000007</v>
      </c>
      <c r="AN4530" s="16">
        <f t="shared" si="1001"/>
        <v>61200.000000000007</v>
      </c>
      <c r="BD4530" s="16">
        <f t="shared" si="1002"/>
        <v>0</v>
      </c>
      <c r="BE4530" s="16">
        <f t="shared" si="1003"/>
        <v>382.50000000000006</v>
      </c>
      <c r="BG4530" s="16">
        <f t="shared" si="1004"/>
        <v>0</v>
      </c>
      <c r="BH4530" s="16">
        <f t="shared" si="1005"/>
        <v>0</v>
      </c>
      <c r="BI4530" s="16">
        <f t="shared" si="1006"/>
        <v>0</v>
      </c>
    </row>
    <row r="4531" spans="1:61" x14ac:dyDescent="0.35">
      <c r="A4531">
        <v>4530</v>
      </c>
      <c r="B4531" t="s">
        <v>360</v>
      </c>
      <c r="C4531" t="s">
        <v>6336</v>
      </c>
      <c r="D4531" s="15" t="s">
        <v>5038</v>
      </c>
      <c r="E4531" s="12" t="s">
        <v>93</v>
      </c>
      <c r="G4531" s="12" t="s">
        <v>1453</v>
      </c>
      <c r="H4531" s="12" t="s">
        <v>91</v>
      </c>
      <c r="I4531" s="12" t="s">
        <v>363</v>
      </c>
      <c r="J4531" s="12" t="s">
        <v>5454</v>
      </c>
      <c r="K4531" s="12" t="s">
        <v>5454</v>
      </c>
      <c r="N4531" s="16" t="s">
        <v>206</v>
      </c>
      <c r="O4531" s="16" t="s">
        <v>5161</v>
      </c>
      <c r="P4531" s="12" t="s">
        <v>1187</v>
      </c>
      <c r="Q4531" s="16">
        <v>2023</v>
      </c>
      <c r="T4531" s="16">
        <v>0</v>
      </c>
      <c r="U4531" s="16" t="s">
        <v>5162</v>
      </c>
      <c r="V4531" s="12" t="s">
        <v>204</v>
      </c>
      <c r="W4531" s="12" t="s">
        <v>204</v>
      </c>
      <c r="X4531" s="16">
        <v>1</v>
      </c>
      <c r="AI4531" s="16">
        <f t="shared" si="997"/>
        <v>0</v>
      </c>
      <c r="AJ4531" s="16">
        <f t="shared" si="998"/>
        <v>0</v>
      </c>
      <c r="AK4531" s="16">
        <f t="shared" si="999"/>
        <v>0</v>
      </c>
      <c r="AL4531" s="16">
        <f t="shared" si="1000"/>
        <v>0</v>
      </c>
      <c r="AM4531" s="16">
        <v>61200.000000000007</v>
      </c>
      <c r="AN4531" s="16">
        <f t="shared" si="1001"/>
        <v>61200.000000000007</v>
      </c>
      <c r="BD4531" s="16">
        <f t="shared" si="1002"/>
        <v>0</v>
      </c>
      <c r="BE4531" s="16">
        <f t="shared" si="1003"/>
        <v>382.50000000000006</v>
      </c>
      <c r="BG4531" s="16">
        <f t="shared" si="1004"/>
        <v>0</v>
      </c>
      <c r="BH4531" s="16">
        <f t="shared" si="1005"/>
        <v>0</v>
      </c>
      <c r="BI4531" s="16">
        <f t="shared" si="1006"/>
        <v>0</v>
      </c>
    </row>
    <row r="4532" spans="1:61" x14ac:dyDescent="0.35">
      <c r="A4532">
        <v>4531</v>
      </c>
      <c r="B4532" t="s">
        <v>360</v>
      </c>
      <c r="C4532" t="s">
        <v>6337</v>
      </c>
      <c r="D4532" s="15" t="s">
        <v>5050</v>
      </c>
      <c r="E4532" s="12" t="s">
        <v>93</v>
      </c>
      <c r="G4532" s="12" t="s">
        <v>1453</v>
      </c>
      <c r="H4532" s="12" t="s">
        <v>91</v>
      </c>
      <c r="I4532" s="12" t="s">
        <v>363</v>
      </c>
      <c r="J4532" s="12" t="s">
        <v>5454</v>
      </c>
      <c r="K4532" s="12" t="s">
        <v>5454</v>
      </c>
      <c r="N4532" s="16" t="s">
        <v>206</v>
      </c>
      <c r="O4532" s="16" t="s">
        <v>5161</v>
      </c>
      <c r="P4532" s="12" t="s">
        <v>1187</v>
      </c>
      <c r="Q4532" s="16">
        <v>2023</v>
      </c>
      <c r="T4532" s="16">
        <v>0</v>
      </c>
      <c r="U4532" s="16" t="s">
        <v>5162</v>
      </c>
      <c r="V4532" s="12" t="s">
        <v>204</v>
      </c>
      <c r="W4532" s="12" t="s">
        <v>204</v>
      </c>
      <c r="X4532" s="16">
        <v>1</v>
      </c>
      <c r="AI4532" s="16">
        <f t="shared" si="997"/>
        <v>0</v>
      </c>
      <c r="AJ4532" s="16">
        <f t="shared" si="998"/>
        <v>0</v>
      </c>
      <c r="AK4532" s="16">
        <f t="shared" si="999"/>
        <v>0</v>
      </c>
      <c r="AL4532" s="16">
        <f t="shared" si="1000"/>
        <v>0</v>
      </c>
      <c r="AM4532" s="16">
        <v>61200.000000000007</v>
      </c>
      <c r="AN4532" s="16">
        <f t="shared" si="1001"/>
        <v>61200.000000000007</v>
      </c>
      <c r="BD4532" s="16">
        <f t="shared" si="1002"/>
        <v>0</v>
      </c>
      <c r="BE4532" s="16">
        <f t="shared" si="1003"/>
        <v>382.50000000000006</v>
      </c>
      <c r="BG4532" s="16">
        <f t="shared" si="1004"/>
        <v>0</v>
      </c>
      <c r="BH4532" s="16">
        <f t="shared" si="1005"/>
        <v>0</v>
      </c>
      <c r="BI4532" s="16">
        <f t="shared" si="1006"/>
        <v>0</v>
      </c>
    </row>
    <row r="4533" spans="1:61" x14ac:dyDescent="0.35">
      <c r="A4533">
        <v>4532</v>
      </c>
      <c r="B4533" t="s">
        <v>360</v>
      </c>
      <c r="C4533" t="s">
        <v>6338</v>
      </c>
      <c r="D4533" s="15" t="s">
        <v>5051</v>
      </c>
      <c r="E4533" s="12" t="s">
        <v>93</v>
      </c>
      <c r="G4533" s="12" t="s">
        <v>1453</v>
      </c>
      <c r="H4533" s="12" t="s">
        <v>91</v>
      </c>
      <c r="I4533" s="12" t="s">
        <v>363</v>
      </c>
      <c r="J4533" s="12" t="s">
        <v>5454</v>
      </c>
      <c r="K4533" s="12" t="s">
        <v>5454</v>
      </c>
      <c r="N4533" s="16" t="s">
        <v>206</v>
      </c>
      <c r="O4533" s="16" t="s">
        <v>5161</v>
      </c>
      <c r="P4533" s="12" t="s">
        <v>1187</v>
      </c>
      <c r="Q4533" s="16">
        <v>2023</v>
      </c>
      <c r="T4533" s="16">
        <v>0</v>
      </c>
      <c r="U4533" s="16" t="s">
        <v>5162</v>
      </c>
      <c r="V4533" s="12" t="s">
        <v>204</v>
      </c>
      <c r="W4533" s="12" t="s">
        <v>204</v>
      </c>
      <c r="X4533" s="16">
        <v>1</v>
      </c>
      <c r="AI4533" s="16">
        <f t="shared" si="997"/>
        <v>0</v>
      </c>
      <c r="AJ4533" s="16">
        <f t="shared" si="998"/>
        <v>0</v>
      </c>
      <c r="AK4533" s="16">
        <f t="shared" si="999"/>
        <v>0</v>
      </c>
      <c r="AL4533" s="16">
        <f t="shared" si="1000"/>
        <v>0</v>
      </c>
      <c r="AM4533" s="16">
        <v>61200.000000000007</v>
      </c>
      <c r="AN4533" s="16">
        <f t="shared" si="1001"/>
        <v>61200.000000000007</v>
      </c>
      <c r="BD4533" s="16">
        <f t="shared" si="1002"/>
        <v>0</v>
      </c>
      <c r="BE4533" s="16">
        <f t="shared" si="1003"/>
        <v>382.50000000000006</v>
      </c>
      <c r="BG4533" s="16">
        <f t="shared" si="1004"/>
        <v>0</v>
      </c>
      <c r="BH4533" s="16">
        <f t="shared" si="1005"/>
        <v>0</v>
      </c>
      <c r="BI4533" s="16">
        <f t="shared" si="1006"/>
        <v>0</v>
      </c>
    </row>
    <row r="4534" spans="1:61" x14ac:dyDescent="0.35">
      <c r="A4534">
        <v>4533</v>
      </c>
      <c r="B4534" t="s">
        <v>360</v>
      </c>
      <c r="C4534" t="s">
        <v>6339</v>
      </c>
      <c r="D4534" s="15" t="s">
        <v>5052</v>
      </c>
      <c r="E4534" s="12" t="s">
        <v>93</v>
      </c>
      <c r="G4534" s="12" t="s">
        <v>1453</v>
      </c>
      <c r="H4534" s="12" t="s">
        <v>91</v>
      </c>
      <c r="I4534" s="12" t="s">
        <v>363</v>
      </c>
      <c r="J4534" s="12" t="s">
        <v>5454</v>
      </c>
      <c r="K4534" s="12" t="s">
        <v>5454</v>
      </c>
      <c r="N4534" s="16" t="s">
        <v>206</v>
      </c>
      <c r="O4534" s="16" t="s">
        <v>5161</v>
      </c>
      <c r="P4534" s="12" t="s">
        <v>1187</v>
      </c>
      <c r="Q4534" s="16">
        <v>2023</v>
      </c>
      <c r="T4534" s="16">
        <v>0</v>
      </c>
      <c r="U4534" s="16" t="s">
        <v>5162</v>
      </c>
      <c r="V4534" s="12" t="s">
        <v>204</v>
      </c>
      <c r="W4534" s="12" t="s">
        <v>204</v>
      </c>
      <c r="X4534" s="16">
        <v>1</v>
      </c>
      <c r="AI4534" s="16">
        <f t="shared" si="997"/>
        <v>0</v>
      </c>
      <c r="AJ4534" s="16">
        <f t="shared" si="998"/>
        <v>0</v>
      </c>
      <c r="AK4534" s="16">
        <f t="shared" si="999"/>
        <v>0</v>
      </c>
      <c r="AL4534" s="16">
        <f t="shared" si="1000"/>
        <v>0</v>
      </c>
      <c r="AM4534" s="16">
        <v>61200.000000000007</v>
      </c>
      <c r="AN4534" s="16">
        <f t="shared" si="1001"/>
        <v>61200.000000000007</v>
      </c>
      <c r="BD4534" s="16">
        <f t="shared" si="1002"/>
        <v>0</v>
      </c>
      <c r="BE4534" s="16">
        <f t="shared" si="1003"/>
        <v>382.50000000000006</v>
      </c>
      <c r="BG4534" s="16">
        <f t="shared" si="1004"/>
        <v>0</v>
      </c>
      <c r="BH4534" s="16">
        <f t="shared" si="1005"/>
        <v>0</v>
      </c>
      <c r="BI4534" s="16">
        <f t="shared" si="1006"/>
        <v>0</v>
      </c>
    </row>
    <row r="4535" spans="1:61" x14ac:dyDescent="0.35">
      <c r="A4535">
        <v>4534</v>
      </c>
      <c r="B4535" t="s">
        <v>360</v>
      </c>
      <c r="C4535" t="s">
        <v>6340</v>
      </c>
      <c r="D4535" s="15" t="s">
        <v>5053</v>
      </c>
      <c r="E4535" s="12" t="s">
        <v>93</v>
      </c>
      <c r="G4535" s="12" t="s">
        <v>1453</v>
      </c>
      <c r="H4535" s="12" t="s">
        <v>91</v>
      </c>
      <c r="I4535" s="12" t="s">
        <v>363</v>
      </c>
      <c r="J4535" s="12" t="s">
        <v>5454</v>
      </c>
      <c r="K4535" s="12" t="s">
        <v>5454</v>
      </c>
      <c r="N4535" s="16" t="s">
        <v>206</v>
      </c>
      <c r="O4535" s="16" t="s">
        <v>5161</v>
      </c>
      <c r="P4535" s="12" t="s">
        <v>1187</v>
      </c>
      <c r="Q4535" s="16">
        <v>2023</v>
      </c>
      <c r="T4535" s="16">
        <v>0</v>
      </c>
      <c r="U4535" s="16" t="s">
        <v>5162</v>
      </c>
      <c r="V4535" s="12" t="s">
        <v>204</v>
      </c>
      <c r="W4535" s="12" t="s">
        <v>204</v>
      </c>
      <c r="X4535" s="16">
        <v>1</v>
      </c>
      <c r="AI4535" s="16">
        <f t="shared" si="997"/>
        <v>0</v>
      </c>
      <c r="AJ4535" s="16">
        <f t="shared" si="998"/>
        <v>0</v>
      </c>
      <c r="AK4535" s="16">
        <f t="shared" si="999"/>
        <v>0</v>
      </c>
      <c r="AL4535" s="16">
        <f t="shared" si="1000"/>
        <v>0</v>
      </c>
      <c r="AM4535" s="16">
        <v>61200.000000000007</v>
      </c>
      <c r="AN4535" s="16">
        <f t="shared" si="1001"/>
        <v>61200.000000000007</v>
      </c>
      <c r="BD4535" s="16">
        <f t="shared" si="1002"/>
        <v>0</v>
      </c>
      <c r="BE4535" s="16">
        <f t="shared" si="1003"/>
        <v>382.50000000000006</v>
      </c>
      <c r="BG4535" s="16">
        <f t="shared" si="1004"/>
        <v>0</v>
      </c>
      <c r="BH4535" s="16">
        <f t="shared" si="1005"/>
        <v>0</v>
      </c>
      <c r="BI4535" s="16">
        <f t="shared" si="1006"/>
        <v>0</v>
      </c>
    </row>
    <row r="4536" spans="1:61" x14ac:dyDescent="0.35">
      <c r="A4536">
        <v>4535</v>
      </c>
      <c r="B4536" t="s">
        <v>360</v>
      </c>
      <c r="C4536" t="s">
        <v>6341</v>
      </c>
      <c r="D4536" s="15" t="s">
        <v>4967</v>
      </c>
      <c r="E4536" s="12" t="s">
        <v>93</v>
      </c>
      <c r="G4536" s="12" t="s">
        <v>1453</v>
      </c>
      <c r="H4536" s="12" t="s">
        <v>91</v>
      </c>
      <c r="I4536" s="12" t="s">
        <v>363</v>
      </c>
      <c r="J4536" s="12" t="s">
        <v>5454</v>
      </c>
      <c r="K4536" s="12" t="s">
        <v>5454</v>
      </c>
      <c r="N4536" s="16" t="s">
        <v>206</v>
      </c>
      <c r="O4536" s="16" t="s">
        <v>5161</v>
      </c>
      <c r="P4536" s="12" t="s">
        <v>1187</v>
      </c>
      <c r="Q4536" s="16">
        <v>2023</v>
      </c>
      <c r="T4536" s="16">
        <v>0</v>
      </c>
      <c r="U4536" s="16" t="s">
        <v>5162</v>
      </c>
      <c r="V4536" s="12" t="s">
        <v>204</v>
      </c>
      <c r="W4536" s="12" t="s">
        <v>204</v>
      </c>
      <c r="X4536" s="16">
        <v>1</v>
      </c>
      <c r="AI4536" s="16">
        <f t="shared" si="997"/>
        <v>0</v>
      </c>
      <c r="AJ4536" s="16">
        <f t="shared" si="998"/>
        <v>0</v>
      </c>
      <c r="AK4536" s="16">
        <f t="shared" si="999"/>
        <v>0</v>
      </c>
      <c r="AL4536" s="16">
        <f t="shared" si="1000"/>
        <v>0</v>
      </c>
      <c r="AM4536" s="16">
        <v>61200.000000000007</v>
      </c>
      <c r="AN4536" s="16">
        <f t="shared" si="1001"/>
        <v>61200.000000000007</v>
      </c>
      <c r="BD4536" s="16">
        <f t="shared" si="1002"/>
        <v>0</v>
      </c>
      <c r="BE4536" s="16">
        <f t="shared" si="1003"/>
        <v>382.50000000000006</v>
      </c>
      <c r="BG4536" s="16">
        <f t="shared" si="1004"/>
        <v>0</v>
      </c>
      <c r="BH4536" s="16">
        <f t="shared" si="1005"/>
        <v>0</v>
      </c>
      <c r="BI4536" s="16">
        <f t="shared" si="1006"/>
        <v>0</v>
      </c>
    </row>
    <row r="4537" spans="1:61" x14ac:dyDescent="0.35">
      <c r="A4537">
        <v>4536</v>
      </c>
      <c r="B4537" t="s">
        <v>360</v>
      </c>
      <c r="C4537" t="s">
        <v>6342</v>
      </c>
      <c r="D4537" s="15" t="s">
        <v>5054</v>
      </c>
      <c r="E4537" s="12" t="s">
        <v>93</v>
      </c>
      <c r="G4537" s="12" t="s">
        <v>1453</v>
      </c>
      <c r="H4537" s="12" t="s">
        <v>91</v>
      </c>
      <c r="I4537" s="12" t="s">
        <v>363</v>
      </c>
      <c r="J4537" s="12" t="s">
        <v>5454</v>
      </c>
      <c r="K4537" s="12" t="s">
        <v>5454</v>
      </c>
      <c r="N4537" s="16" t="s">
        <v>206</v>
      </c>
      <c r="O4537" s="16" t="s">
        <v>5161</v>
      </c>
      <c r="P4537" s="12" t="s">
        <v>1187</v>
      </c>
      <c r="Q4537" s="16">
        <v>2023</v>
      </c>
      <c r="T4537" s="16">
        <v>0</v>
      </c>
      <c r="U4537" s="16" t="s">
        <v>5162</v>
      </c>
      <c r="V4537" s="12" t="s">
        <v>204</v>
      </c>
      <c r="W4537" s="12" t="s">
        <v>204</v>
      </c>
      <c r="X4537" s="16">
        <v>1</v>
      </c>
      <c r="AI4537" s="16">
        <f t="shared" si="997"/>
        <v>0</v>
      </c>
      <c r="AJ4537" s="16">
        <f t="shared" si="998"/>
        <v>0</v>
      </c>
      <c r="AK4537" s="16">
        <f t="shared" si="999"/>
        <v>0</v>
      </c>
      <c r="AL4537" s="16">
        <f t="shared" si="1000"/>
        <v>0</v>
      </c>
      <c r="AM4537" s="16">
        <v>61200.000000000007</v>
      </c>
      <c r="AN4537" s="16">
        <f t="shared" si="1001"/>
        <v>61200.000000000007</v>
      </c>
      <c r="BD4537" s="16">
        <f t="shared" si="1002"/>
        <v>0</v>
      </c>
      <c r="BE4537" s="16">
        <f t="shared" si="1003"/>
        <v>382.50000000000006</v>
      </c>
      <c r="BG4537" s="16">
        <f t="shared" si="1004"/>
        <v>0</v>
      </c>
      <c r="BH4537" s="16">
        <f t="shared" si="1005"/>
        <v>0</v>
      </c>
      <c r="BI4537" s="16">
        <f t="shared" si="1006"/>
        <v>0</v>
      </c>
    </row>
    <row r="4538" spans="1:61" x14ac:dyDescent="0.35">
      <c r="A4538">
        <v>4537</v>
      </c>
      <c r="B4538" t="s">
        <v>360</v>
      </c>
      <c r="C4538" t="s">
        <v>6343</v>
      </c>
      <c r="D4538" s="15" t="s">
        <v>5055</v>
      </c>
      <c r="E4538" s="12" t="s">
        <v>93</v>
      </c>
      <c r="G4538" s="12" t="s">
        <v>1453</v>
      </c>
      <c r="H4538" s="12" t="s">
        <v>91</v>
      </c>
      <c r="I4538" s="12" t="s">
        <v>363</v>
      </c>
      <c r="J4538" s="12" t="s">
        <v>5454</v>
      </c>
      <c r="K4538" s="12" t="s">
        <v>5454</v>
      </c>
      <c r="N4538" s="16" t="s">
        <v>206</v>
      </c>
      <c r="O4538" s="16" t="s">
        <v>5161</v>
      </c>
      <c r="P4538" s="12" t="s">
        <v>1187</v>
      </c>
      <c r="Q4538" s="16">
        <v>2023</v>
      </c>
      <c r="T4538" s="16">
        <v>0</v>
      </c>
      <c r="U4538" s="16" t="s">
        <v>5162</v>
      </c>
      <c r="V4538" s="12" t="s">
        <v>204</v>
      </c>
      <c r="W4538" s="12" t="s">
        <v>204</v>
      </c>
      <c r="X4538" s="16">
        <v>1</v>
      </c>
      <c r="AI4538" s="16">
        <f t="shared" si="997"/>
        <v>0</v>
      </c>
      <c r="AJ4538" s="16">
        <f t="shared" si="998"/>
        <v>0</v>
      </c>
      <c r="AK4538" s="16">
        <f t="shared" si="999"/>
        <v>0</v>
      </c>
      <c r="AL4538" s="16">
        <f t="shared" si="1000"/>
        <v>0</v>
      </c>
      <c r="AM4538" s="16">
        <v>61200.000000000007</v>
      </c>
      <c r="AN4538" s="16">
        <f t="shared" si="1001"/>
        <v>61200.000000000007</v>
      </c>
      <c r="BD4538" s="16">
        <f t="shared" si="1002"/>
        <v>0</v>
      </c>
      <c r="BE4538" s="16">
        <f t="shared" si="1003"/>
        <v>382.50000000000006</v>
      </c>
      <c r="BG4538" s="16">
        <f t="shared" si="1004"/>
        <v>0</v>
      </c>
      <c r="BH4538" s="16">
        <f t="shared" si="1005"/>
        <v>0</v>
      </c>
      <c r="BI4538" s="16">
        <f t="shared" si="1006"/>
        <v>0</v>
      </c>
    </row>
    <row r="4539" spans="1:61" x14ac:dyDescent="0.35">
      <c r="A4539">
        <v>4538</v>
      </c>
      <c r="B4539" t="s">
        <v>360</v>
      </c>
      <c r="C4539" t="s">
        <v>6344</v>
      </c>
      <c r="D4539" s="15" t="s">
        <v>5056</v>
      </c>
      <c r="E4539" s="12" t="s">
        <v>93</v>
      </c>
      <c r="G4539" s="12" t="s">
        <v>1453</v>
      </c>
      <c r="H4539" s="12" t="s">
        <v>91</v>
      </c>
      <c r="I4539" s="12" t="s">
        <v>363</v>
      </c>
      <c r="J4539" s="12" t="s">
        <v>5454</v>
      </c>
      <c r="K4539" s="12" t="s">
        <v>5454</v>
      </c>
      <c r="N4539" s="16" t="s">
        <v>206</v>
      </c>
      <c r="O4539" s="16" t="s">
        <v>5161</v>
      </c>
      <c r="P4539" s="12" t="s">
        <v>1187</v>
      </c>
      <c r="Q4539" s="16">
        <v>2023</v>
      </c>
      <c r="T4539" s="16">
        <v>0</v>
      </c>
      <c r="U4539" s="16" t="s">
        <v>5162</v>
      </c>
      <c r="V4539" s="12" t="s">
        <v>204</v>
      </c>
      <c r="W4539" s="12" t="s">
        <v>204</v>
      </c>
      <c r="X4539" s="16">
        <v>1</v>
      </c>
      <c r="AI4539" s="16">
        <f t="shared" si="997"/>
        <v>0</v>
      </c>
      <c r="AJ4539" s="16">
        <f t="shared" si="998"/>
        <v>0</v>
      </c>
      <c r="AK4539" s="16">
        <f t="shared" si="999"/>
        <v>0</v>
      </c>
      <c r="AL4539" s="16">
        <f t="shared" si="1000"/>
        <v>0</v>
      </c>
      <c r="AM4539" s="16">
        <v>61200.000000000007</v>
      </c>
      <c r="AN4539" s="16">
        <f t="shared" si="1001"/>
        <v>61200.000000000007</v>
      </c>
      <c r="BD4539" s="16">
        <f t="shared" si="1002"/>
        <v>0</v>
      </c>
      <c r="BE4539" s="16">
        <f t="shared" si="1003"/>
        <v>382.50000000000006</v>
      </c>
      <c r="BG4539" s="16">
        <f t="shared" si="1004"/>
        <v>0</v>
      </c>
      <c r="BH4539" s="16">
        <f t="shared" si="1005"/>
        <v>0</v>
      </c>
      <c r="BI4539" s="16">
        <f t="shared" si="1006"/>
        <v>0</v>
      </c>
    </row>
    <row r="4540" spans="1:61" x14ac:dyDescent="0.35">
      <c r="A4540">
        <v>4539</v>
      </c>
      <c r="B4540" t="s">
        <v>360</v>
      </c>
      <c r="C4540" t="s">
        <v>6345</v>
      </c>
      <c r="D4540" s="15" t="s">
        <v>5057</v>
      </c>
      <c r="E4540" s="12" t="s">
        <v>93</v>
      </c>
      <c r="G4540" s="12" t="s">
        <v>1453</v>
      </c>
      <c r="H4540" s="12" t="s">
        <v>91</v>
      </c>
      <c r="I4540" s="12" t="s">
        <v>363</v>
      </c>
      <c r="J4540" s="12" t="s">
        <v>5454</v>
      </c>
      <c r="K4540" s="12" t="s">
        <v>5454</v>
      </c>
      <c r="N4540" s="16" t="s">
        <v>206</v>
      </c>
      <c r="O4540" s="16" t="s">
        <v>5161</v>
      </c>
      <c r="P4540" s="12" t="s">
        <v>1187</v>
      </c>
      <c r="Q4540" s="16">
        <v>2023</v>
      </c>
      <c r="T4540" s="16">
        <v>0</v>
      </c>
      <c r="U4540" s="16" t="s">
        <v>5162</v>
      </c>
      <c r="V4540" s="12" t="s">
        <v>204</v>
      </c>
      <c r="W4540" s="12" t="s">
        <v>204</v>
      </c>
      <c r="X4540" s="16">
        <v>1</v>
      </c>
      <c r="AI4540" s="16">
        <f t="shared" si="997"/>
        <v>0</v>
      </c>
      <c r="AJ4540" s="16">
        <f t="shared" si="998"/>
        <v>0</v>
      </c>
      <c r="AK4540" s="16">
        <f t="shared" si="999"/>
        <v>0</v>
      </c>
      <c r="AL4540" s="16">
        <f t="shared" si="1000"/>
        <v>0</v>
      </c>
      <c r="AM4540" s="16">
        <v>61200.000000000007</v>
      </c>
      <c r="AN4540" s="16">
        <f t="shared" si="1001"/>
        <v>61200.000000000007</v>
      </c>
      <c r="BD4540" s="16">
        <f t="shared" si="1002"/>
        <v>0</v>
      </c>
      <c r="BE4540" s="16">
        <f t="shared" si="1003"/>
        <v>382.50000000000006</v>
      </c>
      <c r="BG4540" s="16">
        <f t="shared" si="1004"/>
        <v>0</v>
      </c>
      <c r="BH4540" s="16">
        <f t="shared" si="1005"/>
        <v>0</v>
      </c>
      <c r="BI4540" s="16">
        <f t="shared" si="1006"/>
        <v>0</v>
      </c>
    </row>
    <row r="4541" spans="1:61" x14ac:dyDescent="0.35">
      <c r="A4541">
        <v>4540</v>
      </c>
      <c r="B4541" t="s">
        <v>360</v>
      </c>
      <c r="C4541" t="s">
        <v>6346</v>
      </c>
      <c r="D4541" s="15" t="s">
        <v>5058</v>
      </c>
      <c r="E4541" s="12" t="s">
        <v>93</v>
      </c>
      <c r="G4541" s="12" t="s">
        <v>1453</v>
      </c>
      <c r="H4541" s="12" t="s">
        <v>91</v>
      </c>
      <c r="I4541" s="12" t="s">
        <v>363</v>
      </c>
      <c r="J4541" s="12" t="s">
        <v>5454</v>
      </c>
      <c r="K4541" s="12" t="s">
        <v>5454</v>
      </c>
      <c r="N4541" s="16" t="s">
        <v>206</v>
      </c>
      <c r="O4541" s="16" t="s">
        <v>5161</v>
      </c>
      <c r="P4541" s="12" t="s">
        <v>1187</v>
      </c>
      <c r="Q4541" s="16">
        <v>2023</v>
      </c>
      <c r="T4541" s="16">
        <v>0</v>
      </c>
      <c r="U4541" s="16" t="s">
        <v>5162</v>
      </c>
      <c r="V4541" s="12" t="s">
        <v>204</v>
      </c>
      <c r="W4541" s="12" t="s">
        <v>204</v>
      </c>
      <c r="X4541" s="16">
        <v>1</v>
      </c>
      <c r="AI4541" s="16">
        <f t="shared" si="997"/>
        <v>0</v>
      </c>
      <c r="AJ4541" s="16">
        <f t="shared" si="998"/>
        <v>0</v>
      </c>
      <c r="AK4541" s="16">
        <f t="shared" si="999"/>
        <v>0</v>
      </c>
      <c r="AL4541" s="16">
        <f t="shared" si="1000"/>
        <v>0</v>
      </c>
      <c r="AM4541" s="16">
        <v>61200.000000000007</v>
      </c>
      <c r="AN4541" s="16">
        <f t="shared" si="1001"/>
        <v>61200.000000000007</v>
      </c>
      <c r="BD4541" s="16">
        <f t="shared" si="1002"/>
        <v>0</v>
      </c>
      <c r="BE4541" s="16">
        <f t="shared" si="1003"/>
        <v>382.50000000000006</v>
      </c>
      <c r="BG4541" s="16">
        <f t="shared" si="1004"/>
        <v>0</v>
      </c>
      <c r="BH4541" s="16">
        <f t="shared" si="1005"/>
        <v>0</v>
      </c>
      <c r="BI4541" s="16">
        <f t="shared" si="1006"/>
        <v>0</v>
      </c>
    </row>
    <row r="4542" spans="1:61" x14ac:dyDescent="0.35">
      <c r="A4542">
        <v>4541</v>
      </c>
      <c r="B4542" t="s">
        <v>360</v>
      </c>
      <c r="C4542" t="s">
        <v>6347</v>
      </c>
      <c r="D4542" s="15" t="s">
        <v>5059</v>
      </c>
      <c r="E4542" s="12" t="s">
        <v>93</v>
      </c>
      <c r="G4542" s="12" t="s">
        <v>1453</v>
      </c>
      <c r="H4542" s="12" t="s">
        <v>91</v>
      </c>
      <c r="I4542" s="12" t="s">
        <v>363</v>
      </c>
      <c r="J4542" s="12" t="s">
        <v>5454</v>
      </c>
      <c r="K4542" s="12" t="s">
        <v>5454</v>
      </c>
      <c r="N4542" s="16" t="s">
        <v>206</v>
      </c>
      <c r="O4542" s="16" t="s">
        <v>5161</v>
      </c>
      <c r="P4542" s="12" t="s">
        <v>1187</v>
      </c>
      <c r="Q4542" s="16">
        <v>2023</v>
      </c>
      <c r="T4542" s="16">
        <v>0</v>
      </c>
      <c r="U4542" s="16" t="s">
        <v>5162</v>
      </c>
      <c r="V4542" s="12" t="s">
        <v>204</v>
      </c>
      <c r="W4542" s="12" t="s">
        <v>204</v>
      </c>
      <c r="X4542" s="16">
        <v>1</v>
      </c>
      <c r="AI4542" s="16">
        <f t="shared" si="997"/>
        <v>0</v>
      </c>
      <c r="AJ4542" s="16">
        <f t="shared" si="998"/>
        <v>0</v>
      </c>
      <c r="AK4542" s="16">
        <f t="shared" si="999"/>
        <v>0</v>
      </c>
      <c r="AL4542" s="16">
        <f t="shared" si="1000"/>
        <v>0</v>
      </c>
      <c r="AM4542" s="16">
        <v>61200.000000000007</v>
      </c>
      <c r="AN4542" s="16">
        <f t="shared" si="1001"/>
        <v>61200.000000000007</v>
      </c>
      <c r="BD4542" s="16">
        <f t="shared" si="1002"/>
        <v>0</v>
      </c>
      <c r="BE4542" s="16">
        <f t="shared" si="1003"/>
        <v>382.50000000000006</v>
      </c>
      <c r="BG4542" s="16">
        <f t="shared" si="1004"/>
        <v>0</v>
      </c>
      <c r="BH4542" s="16">
        <f t="shared" si="1005"/>
        <v>0</v>
      </c>
      <c r="BI4542" s="16">
        <f t="shared" si="1006"/>
        <v>0</v>
      </c>
    </row>
    <row r="4543" spans="1:61" x14ac:dyDescent="0.35">
      <c r="A4543">
        <v>4542</v>
      </c>
      <c r="B4543" t="s">
        <v>360</v>
      </c>
      <c r="C4543" t="s">
        <v>6348</v>
      </c>
      <c r="D4543" s="15" t="s">
        <v>5060</v>
      </c>
      <c r="E4543" s="12" t="s">
        <v>93</v>
      </c>
      <c r="G4543" s="12" t="s">
        <v>1453</v>
      </c>
      <c r="H4543" s="12" t="s">
        <v>91</v>
      </c>
      <c r="I4543" s="12" t="s">
        <v>363</v>
      </c>
      <c r="J4543" s="12" t="s">
        <v>5454</v>
      </c>
      <c r="K4543" s="12" t="s">
        <v>5454</v>
      </c>
      <c r="N4543" s="16" t="s">
        <v>206</v>
      </c>
      <c r="O4543" s="16" t="s">
        <v>5161</v>
      </c>
      <c r="P4543" s="12" t="s">
        <v>1187</v>
      </c>
      <c r="Q4543" s="16">
        <v>2023</v>
      </c>
      <c r="T4543" s="16">
        <v>0</v>
      </c>
      <c r="U4543" s="16" t="s">
        <v>5162</v>
      </c>
      <c r="V4543" s="12" t="s">
        <v>204</v>
      </c>
      <c r="W4543" s="12" t="s">
        <v>204</v>
      </c>
      <c r="X4543" s="16">
        <v>1</v>
      </c>
      <c r="AI4543" s="16">
        <f t="shared" si="997"/>
        <v>0</v>
      </c>
      <c r="AJ4543" s="16">
        <f t="shared" si="998"/>
        <v>0</v>
      </c>
      <c r="AK4543" s="16">
        <f t="shared" si="999"/>
        <v>0</v>
      </c>
      <c r="AL4543" s="16">
        <f t="shared" si="1000"/>
        <v>0</v>
      </c>
      <c r="AM4543" s="16">
        <v>61200.000000000007</v>
      </c>
      <c r="AN4543" s="16">
        <f t="shared" si="1001"/>
        <v>61200.000000000007</v>
      </c>
      <c r="BD4543" s="16">
        <f t="shared" si="1002"/>
        <v>0</v>
      </c>
      <c r="BE4543" s="16">
        <f t="shared" si="1003"/>
        <v>382.50000000000006</v>
      </c>
      <c r="BG4543" s="16">
        <f t="shared" si="1004"/>
        <v>0</v>
      </c>
      <c r="BH4543" s="16">
        <f t="shared" si="1005"/>
        <v>0</v>
      </c>
      <c r="BI4543" s="16">
        <f t="shared" si="1006"/>
        <v>0</v>
      </c>
    </row>
    <row r="4544" spans="1:61" x14ac:dyDescent="0.35">
      <c r="A4544">
        <v>4543</v>
      </c>
      <c r="B4544" t="s">
        <v>360</v>
      </c>
      <c r="C4544" t="s">
        <v>6349</v>
      </c>
      <c r="D4544" s="15" t="s">
        <v>5061</v>
      </c>
      <c r="E4544" s="12" t="s">
        <v>93</v>
      </c>
      <c r="G4544" s="12" t="s">
        <v>1453</v>
      </c>
      <c r="H4544" s="12" t="s">
        <v>91</v>
      </c>
      <c r="I4544" s="12" t="s">
        <v>363</v>
      </c>
      <c r="J4544" s="12" t="s">
        <v>5454</v>
      </c>
      <c r="K4544" s="12" t="s">
        <v>5454</v>
      </c>
      <c r="N4544" s="16" t="s">
        <v>206</v>
      </c>
      <c r="O4544" s="16" t="s">
        <v>5161</v>
      </c>
      <c r="P4544" s="12" t="s">
        <v>1187</v>
      </c>
      <c r="Q4544" s="16">
        <v>2023</v>
      </c>
      <c r="T4544" s="16">
        <v>0</v>
      </c>
      <c r="U4544" s="16" t="s">
        <v>5162</v>
      </c>
      <c r="V4544" s="12" t="s">
        <v>204</v>
      </c>
      <c r="W4544" s="12" t="s">
        <v>204</v>
      </c>
      <c r="X4544" s="16">
        <v>1</v>
      </c>
      <c r="AI4544" s="16">
        <f t="shared" si="997"/>
        <v>0</v>
      </c>
      <c r="AJ4544" s="16">
        <f t="shared" si="998"/>
        <v>0</v>
      </c>
      <c r="AK4544" s="16">
        <f t="shared" si="999"/>
        <v>0</v>
      </c>
      <c r="AL4544" s="16">
        <f t="shared" si="1000"/>
        <v>0</v>
      </c>
      <c r="AM4544" s="16">
        <v>61200.000000000007</v>
      </c>
      <c r="AN4544" s="16">
        <f t="shared" si="1001"/>
        <v>61200.000000000007</v>
      </c>
      <c r="BD4544" s="16">
        <f t="shared" si="1002"/>
        <v>0</v>
      </c>
      <c r="BE4544" s="16">
        <f t="shared" si="1003"/>
        <v>382.50000000000006</v>
      </c>
      <c r="BG4544" s="16">
        <f t="shared" si="1004"/>
        <v>0</v>
      </c>
      <c r="BH4544" s="16">
        <f t="shared" si="1005"/>
        <v>0</v>
      </c>
      <c r="BI4544" s="16">
        <f t="shared" si="1006"/>
        <v>0</v>
      </c>
    </row>
    <row r="4545" spans="1:61" x14ac:dyDescent="0.35">
      <c r="A4545">
        <v>4544</v>
      </c>
      <c r="B4545" t="s">
        <v>360</v>
      </c>
      <c r="C4545" t="s">
        <v>6350</v>
      </c>
      <c r="D4545" s="15" t="s">
        <v>5062</v>
      </c>
      <c r="E4545" s="12" t="s">
        <v>93</v>
      </c>
      <c r="G4545" s="12" t="s">
        <v>1453</v>
      </c>
      <c r="H4545" s="12" t="s">
        <v>91</v>
      </c>
      <c r="I4545" s="12" t="s">
        <v>363</v>
      </c>
      <c r="J4545" s="12" t="s">
        <v>5454</v>
      </c>
      <c r="K4545" s="12" t="s">
        <v>5454</v>
      </c>
      <c r="N4545" s="16" t="s">
        <v>206</v>
      </c>
      <c r="O4545" s="16" t="s">
        <v>5161</v>
      </c>
      <c r="P4545" s="12" t="s">
        <v>1187</v>
      </c>
      <c r="Q4545" s="16">
        <v>2023</v>
      </c>
      <c r="T4545" s="16">
        <v>0</v>
      </c>
      <c r="U4545" s="16" t="s">
        <v>5162</v>
      </c>
      <c r="V4545" s="12" t="s">
        <v>204</v>
      </c>
      <c r="W4545" s="12" t="s">
        <v>204</v>
      </c>
      <c r="X4545" s="16">
        <v>1</v>
      </c>
      <c r="AI4545" s="16">
        <f t="shared" si="997"/>
        <v>0</v>
      </c>
      <c r="AJ4545" s="16">
        <f t="shared" si="998"/>
        <v>0</v>
      </c>
      <c r="AK4545" s="16">
        <f t="shared" si="999"/>
        <v>0</v>
      </c>
      <c r="AL4545" s="16">
        <f t="shared" si="1000"/>
        <v>0</v>
      </c>
      <c r="AM4545" s="16">
        <v>61200.000000000007</v>
      </c>
      <c r="AN4545" s="16">
        <f t="shared" si="1001"/>
        <v>61200.000000000007</v>
      </c>
      <c r="BD4545" s="16">
        <f t="shared" si="1002"/>
        <v>0</v>
      </c>
      <c r="BE4545" s="16">
        <f t="shared" si="1003"/>
        <v>382.50000000000006</v>
      </c>
      <c r="BG4545" s="16">
        <f t="shared" si="1004"/>
        <v>0</v>
      </c>
      <c r="BH4545" s="16">
        <f t="shared" si="1005"/>
        <v>0</v>
      </c>
      <c r="BI4545" s="16">
        <f t="shared" si="1006"/>
        <v>0</v>
      </c>
    </row>
    <row r="4546" spans="1:61" x14ac:dyDescent="0.35">
      <c r="A4546">
        <v>4545</v>
      </c>
      <c r="B4546" t="s">
        <v>360</v>
      </c>
      <c r="C4546" t="s">
        <v>6351</v>
      </c>
      <c r="D4546" s="15" t="s">
        <v>5063</v>
      </c>
      <c r="E4546" s="12" t="s">
        <v>93</v>
      </c>
      <c r="G4546" s="12" t="s">
        <v>1453</v>
      </c>
      <c r="H4546" s="12" t="s">
        <v>91</v>
      </c>
      <c r="I4546" s="12" t="s">
        <v>363</v>
      </c>
      <c r="J4546" s="12" t="s">
        <v>5454</v>
      </c>
      <c r="K4546" s="12" t="s">
        <v>5454</v>
      </c>
      <c r="N4546" s="16" t="s">
        <v>206</v>
      </c>
      <c r="O4546" s="16" t="s">
        <v>5161</v>
      </c>
      <c r="P4546" s="12" t="s">
        <v>1187</v>
      </c>
      <c r="Q4546" s="16">
        <v>2023</v>
      </c>
      <c r="T4546" s="16">
        <v>0</v>
      </c>
      <c r="U4546" s="16" t="s">
        <v>5162</v>
      </c>
      <c r="V4546" s="12" t="s">
        <v>204</v>
      </c>
      <c r="W4546" s="12" t="s">
        <v>204</v>
      </c>
      <c r="X4546" s="16">
        <v>1</v>
      </c>
      <c r="AI4546" s="16">
        <f t="shared" si="997"/>
        <v>0</v>
      </c>
      <c r="AJ4546" s="16">
        <f t="shared" si="998"/>
        <v>0</v>
      </c>
      <c r="AK4546" s="16">
        <f t="shared" si="999"/>
        <v>0</v>
      </c>
      <c r="AL4546" s="16">
        <f t="shared" si="1000"/>
        <v>0</v>
      </c>
      <c r="AM4546" s="16">
        <v>61200.000000000007</v>
      </c>
      <c r="AN4546" s="16">
        <f t="shared" si="1001"/>
        <v>61200.000000000007</v>
      </c>
      <c r="BD4546" s="16">
        <f t="shared" si="1002"/>
        <v>0</v>
      </c>
      <c r="BE4546" s="16">
        <f t="shared" si="1003"/>
        <v>382.50000000000006</v>
      </c>
      <c r="BG4546" s="16">
        <f t="shared" si="1004"/>
        <v>0</v>
      </c>
      <c r="BH4546" s="16">
        <f t="shared" si="1005"/>
        <v>0</v>
      </c>
      <c r="BI4546" s="16">
        <f t="shared" si="1006"/>
        <v>0</v>
      </c>
    </row>
    <row r="4547" spans="1:61" x14ac:dyDescent="0.35">
      <c r="A4547">
        <v>4546</v>
      </c>
      <c r="B4547" t="s">
        <v>360</v>
      </c>
      <c r="C4547" t="s">
        <v>6352</v>
      </c>
      <c r="D4547" s="15" t="s">
        <v>5064</v>
      </c>
      <c r="E4547" s="12" t="s">
        <v>93</v>
      </c>
      <c r="G4547" s="12" t="s">
        <v>1453</v>
      </c>
      <c r="H4547" s="12" t="s">
        <v>91</v>
      </c>
      <c r="I4547" s="12" t="s">
        <v>363</v>
      </c>
      <c r="J4547" s="12" t="s">
        <v>5454</v>
      </c>
      <c r="K4547" s="12" t="s">
        <v>5454</v>
      </c>
      <c r="N4547" s="16" t="s">
        <v>206</v>
      </c>
      <c r="O4547" s="16" t="s">
        <v>5161</v>
      </c>
      <c r="P4547" s="12" t="s">
        <v>1187</v>
      </c>
      <c r="Q4547" s="16">
        <v>2023</v>
      </c>
      <c r="T4547" s="16">
        <v>0</v>
      </c>
      <c r="U4547" s="16" t="s">
        <v>5162</v>
      </c>
      <c r="V4547" s="12" t="s">
        <v>204</v>
      </c>
      <c r="W4547" s="12" t="s">
        <v>204</v>
      </c>
      <c r="X4547" s="16">
        <v>1</v>
      </c>
      <c r="AI4547" s="16">
        <f t="shared" si="997"/>
        <v>0</v>
      </c>
      <c r="AJ4547" s="16">
        <f t="shared" si="998"/>
        <v>0</v>
      </c>
      <c r="AK4547" s="16">
        <f t="shared" si="999"/>
        <v>0</v>
      </c>
      <c r="AL4547" s="16">
        <f t="shared" si="1000"/>
        <v>0</v>
      </c>
      <c r="AM4547" s="16">
        <v>61200.000000000007</v>
      </c>
      <c r="AN4547" s="16">
        <f t="shared" si="1001"/>
        <v>61200.000000000007</v>
      </c>
      <c r="BD4547" s="16">
        <f t="shared" si="1002"/>
        <v>0</v>
      </c>
      <c r="BE4547" s="16">
        <f t="shared" si="1003"/>
        <v>382.50000000000006</v>
      </c>
      <c r="BG4547" s="16">
        <f t="shared" si="1004"/>
        <v>0</v>
      </c>
      <c r="BH4547" s="16">
        <f t="shared" si="1005"/>
        <v>0</v>
      </c>
      <c r="BI4547" s="16">
        <f t="shared" si="1006"/>
        <v>0</v>
      </c>
    </row>
    <row r="4548" spans="1:61" x14ac:dyDescent="0.35">
      <c r="A4548">
        <v>4547</v>
      </c>
      <c r="B4548" t="s">
        <v>360</v>
      </c>
      <c r="C4548" t="s">
        <v>6353</v>
      </c>
      <c r="D4548" s="15" t="s">
        <v>5065</v>
      </c>
      <c r="E4548" s="12" t="s">
        <v>93</v>
      </c>
      <c r="G4548" s="12" t="s">
        <v>1453</v>
      </c>
      <c r="H4548" s="12" t="s">
        <v>91</v>
      </c>
      <c r="I4548" s="12" t="s">
        <v>363</v>
      </c>
      <c r="J4548" s="12" t="s">
        <v>5454</v>
      </c>
      <c r="K4548" s="12" t="s">
        <v>5454</v>
      </c>
      <c r="N4548" s="16" t="s">
        <v>206</v>
      </c>
      <c r="O4548" s="16" t="s">
        <v>5161</v>
      </c>
      <c r="P4548" s="12" t="s">
        <v>1187</v>
      </c>
      <c r="Q4548" s="16">
        <v>2023</v>
      </c>
      <c r="T4548" s="16">
        <v>0</v>
      </c>
      <c r="U4548" s="16" t="s">
        <v>5162</v>
      </c>
      <c r="V4548" s="12" t="s">
        <v>204</v>
      </c>
      <c r="W4548" s="12" t="s">
        <v>204</v>
      </c>
      <c r="X4548" s="16">
        <v>1</v>
      </c>
      <c r="AI4548" s="16">
        <f t="shared" si="997"/>
        <v>0</v>
      </c>
      <c r="AJ4548" s="16">
        <f t="shared" si="998"/>
        <v>0</v>
      </c>
      <c r="AK4548" s="16">
        <f t="shared" si="999"/>
        <v>0</v>
      </c>
      <c r="AL4548" s="16">
        <f t="shared" si="1000"/>
        <v>0</v>
      </c>
      <c r="AM4548" s="16">
        <v>61200.000000000007</v>
      </c>
      <c r="AN4548" s="16">
        <f t="shared" si="1001"/>
        <v>61200.000000000007</v>
      </c>
      <c r="BD4548" s="16">
        <f t="shared" si="1002"/>
        <v>0</v>
      </c>
      <c r="BE4548" s="16">
        <f t="shared" si="1003"/>
        <v>382.50000000000006</v>
      </c>
      <c r="BG4548" s="16">
        <f t="shared" si="1004"/>
        <v>0</v>
      </c>
      <c r="BH4548" s="16">
        <f t="shared" si="1005"/>
        <v>0</v>
      </c>
      <c r="BI4548" s="16">
        <f t="shared" si="1006"/>
        <v>0</v>
      </c>
    </row>
    <row r="4549" spans="1:61" x14ac:dyDescent="0.35">
      <c r="A4549">
        <v>4548</v>
      </c>
      <c r="B4549" t="s">
        <v>360</v>
      </c>
      <c r="C4549" t="s">
        <v>6354</v>
      </c>
      <c r="D4549" s="15" t="s">
        <v>4739</v>
      </c>
      <c r="E4549" s="12" t="s">
        <v>93</v>
      </c>
      <c r="G4549" s="12" t="s">
        <v>1453</v>
      </c>
      <c r="H4549" s="12" t="s">
        <v>91</v>
      </c>
      <c r="I4549" s="12" t="s">
        <v>363</v>
      </c>
      <c r="J4549" s="12" t="s">
        <v>5454</v>
      </c>
      <c r="K4549" s="12" t="s">
        <v>5454</v>
      </c>
      <c r="N4549" s="16" t="s">
        <v>206</v>
      </c>
      <c r="O4549" s="16" t="s">
        <v>5161</v>
      </c>
      <c r="P4549" s="12" t="s">
        <v>1187</v>
      </c>
      <c r="Q4549" s="16">
        <v>2023</v>
      </c>
      <c r="T4549" s="16">
        <v>0</v>
      </c>
      <c r="U4549" s="16" t="s">
        <v>5162</v>
      </c>
      <c r="V4549" s="12" t="s">
        <v>204</v>
      </c>
      <c r="W4549" s="12" t="s">
        <v>204</v>
      </c>
      <c r="X4549" s="16">
        <v>1</v>
      </c>
      <c r="AI4549" s="16">
        <f t="shared" si="997"/>
        <v>0</v>
      </c>
      <c r="AJ4549" s="16">
        <f t="shared" si="998"/>
        <v>0</v>
      </c>
      <c r="AK4549" s="16">
        <f t="shared" si="999"/>
        <v>0</v>
      </c>
      <c r="AL4549" s="16">
        <f t="shared" si="1000"/>
        <v>0</v>
      </c>
      <c r="AM4549" s="16">
        <v>61200.000000000007</v>
      </c>
      <c r="AN4549" s="16">
        <f t="shared" si="1001"/>
        <v>61200.000000000007</v>
      </c>
      <c r="BD4549" s="16">
        <f t="shared" si="1002"/>
        <v>0</v>
      </c>
      <c r="BE4549" s="16">
        <f t="shared" si="1003"/>
        <v>382.50000000000006</v>
      </c>
      <c r="BG4549" s="16">
        <f t="shared" si="1004"/>
        <v>0</v>
      </c>
      <c r="BH4549" s="16">
        <f t="shared" si="1005"/>
        <v>0</v>
      </c>
      <c r="BI4549" s="16">
        <f t="shared" si="1006"/>
        <v>0</v>
      </c>
    </row>
    <row r="4550" spans="1:61" x14ac:dyDescent="0.35">
      <c r="A4550">
        <v>4549</v>
      </c>
      <c r="B4550" t="s">
        <v>360</v>
      </c>
      <c r="C4550" t="s">
        <v>6355</v>
      </c>
      <c r="D4550" s="15" t="s">
        <v>5066</v>
      </c>
      <c r="E4550" s="12" t="s">
        <v>93</v>
      </c>
      <c r="G4550" s="12" t="s">
        <v>1453</v>
      </c>
      <c r="H4550" s="12" t="s">
        <v>91</v>
      </c>
      <c r="I4550" s="12" t="s">
        <v>363</v>
      </c>
      <c r="J4550" s="12" t="s">
        <v>5454</v>
      </c>
      <c r="K4550" s="12" t="s">
        <v>5454</v>
      </c>
      <c r="N4550" s="16" t="s">
        <v>206</v>
      </c>
      <c r="O4550" s="16" t="s">
        <v>5161</v>
      </c>
      <c r="P4550" s="12" t="s">
        <v>1187</v>
      </c>
      <c r="Q4550" s="16">
        <v>2023</v>
      </c>
      <c r="T4550" s="16">
        <v>0</v>
      </c>
      <c r="U4550" s="16" t="s">
        <v>5162</v>
      </c>
      <c r="V4550" s="12" t="s">
        <v>204</v>
      </c>
      <c r="W4550" s="12" t="s">
        <v>204</v>
      </c>
      <c r="X4550" s="16">
        <v>1</v>
      </c>
      <c r="AI4550" s="16">
        <f t="shared" si="997"/>
        <v>0</v>
      </c>
      <c r="AJ4550" s="16">
        <f t="shared" si="998"/>
        <v>0</v>
      </c>
      <c r="AK4550" s="16">
        <f t="shared" si="999"/>
        <v>0</v>
      </c>
      <c r="AL4550" s="16">
        <f t="shared" si="1000"/>
        <v>0</v>
      </c>
      <c r="AM4550" s="16">
        <v>61200.000000000007</v>
      </c>
      <c r="AN4550" s="16">
        <f t="shared" si="1001"/>
        <v>61200.000000000007</v>
      </c>
      <c r="BD4550" s="16">
        <f t="shared" si="1002"/>
        <v>0</v>
      </c>
      <c r="BE4550" s="16">
        <f t="shared" si="1003"/>
        <v>382.50000000000006</v>
      </c>
      <c r="BG4550" s="16">
        <f t="shared" si="1004"/>
        <v>0</v>
      </c>
      <c r="BH4550" s="16">
        <f t="shared" si="1005"/>
        <v>0</v>
      </c>
      <c r="BI4550" s="16">
        <f t="shared" si="1006"/>
        <v>0</v>
      </c>
    </row>
    <row r="4551" spans="1:61" x14ac:dyDescent="0.35">
      <c r="A4551">
        <v>4550</v>
      </c>
      <c r="B4551" t="s">
        <v>360</v>
      </c>
      <c r="C4551" t="s">
        <v>6356</v>
      </c>
      <c r="D4551" s="15" t="s">
        <v>5067</v>
      </c>
      <c r="E4551" s="12" t="s">
        <v>93</v>
      </c>
      <c r="G4551" s="12" t="s">
        <v>1453</v>
      </c>
      <c r="H4551" s="12" t="s">
        <v>91</v>
      </c>
      <c r="I4551" s="12" t="s">
        <v>363</v>
      </c>
      <c r="J4551" s="12" t="s">
        <v>5454</v>
      </c>
      <c r="K4551" s="12" t="s">
        <v>5454</v>
      </c>
      <c r="N4551" s="16" t="s">
        <v>206</v>
      </c>
      <c r="O4551" s="16" t="s">
        <v>5161</v>
      </c>
      <c r="P4551" s="12" t="s">
        <v>1187</v>
      </c>
      <c r="Q4551" s="16">
        <v>2023</v>
      </c>
      <c r="T4551" s="16">
        <v>0</v>
      </c>
      <c r="U4551" s="16" t="s">
        <v>5162</v>
      </c>
      <c r="V4551" s="12" t="s">
        <v>204</v>
      </c>
      <c r="W4551" s="12" t="s">
        <v>204</v>
      </c>
      <c r="X4551" s="16">
        <v>1</v>
      </c>
      <c r="AI4551" s="16">
        <f t="shared" si="997"/>
        <v>0</v>
      </c>
      <c r="AJ4551" s="16">
        <f t="shared" si="998"/>
        <v>0</v>
      </c>
      <c r="AK4551" s="16">
        <f t="shared" si="999"/>
        <v>0</v>
      </c>
      <c r="AL4551" s="16">
        <f t="shared" si="1000"/>
        <v>0</v>
      </c>
      <c r="AM4551" s="16">
        <v>61200.000000000007</v>
      </c>
      <c r="AN4551" s="16">
        <f t="shared" si="1001"/>
        <v>61200.000000000007</v>
      </c>
      <c r="BD4551" s="16">
        <f t="shared" si="1002"/>
        <v>0</v>
      </c>
      <c r="BE4551" s="16">
        <f t="shared" si="1003"/>
        <v>382.50000000000006</v>
      </c>
      <c r="BG4551" s="16">
        <f t="shared" si="1004"/>
        <v>0</v>
      </c>
      <c r="BH4551" s="16">
        <f t="shared" si="1005"/>
        <v>0</v>
      </c>
      <c r="BI4551" s="16">
        <f t="shared" si="1006"/>
        <v>0</v>
      </c>
    </row>
    <row r="4552" spans="1:61" x14ac:dyDescent="0.35">
      <c r="A4552">
        <v>4551</v>
      </c>
      <c r="B4552" t="s">
        <v>360</v>
      </c>
      <c r="C4552" t="s">
        <v>6357</v>
      </c>
      <c r="D4552" s="15" t="s">
        <v>5068</v>
      </c>
      <c r="E4552" s="12" t="s">
        <v>93</v>
      </c>
      <c r="G4552" s="12" t="s">
        <v>1453</v>
      </c>
      <c r="H4552" s="12" t="s">
        <v>91</v>
      </c>
      <c r="I4552" s="12" t="s">
        <v>363</v>
      </c>
      <c r="J4552" s="12" t="s">
        <v>5454</v>
      </c>
      <c r="K4552" s="12" t="s">
        <v>5454</v>
      </c>
      <c r="N4552" s="16" t="s">
        <v>206</v>
      </c>
      <c r="O4552" s="16" t="s">
        <v>5161</v>
      </c>
      <c r="P4552" s="12" t="s">
        <v>1187</v>
      </c>
      <c r="Q4552" s="16">
        <v>2023</v>
      </c>
      <c r="T4552" s="16">
        <v>0</v>
      </c>
      <c r="U4552" s="16" t="s">
        <v>5162</v>
      </c>
      <c r="V4552" s="12" t="s">
        <v>204</v>
      </c>
      <c r="W4552" s="12" t="s">
        <v>204</v>
      </c>
      <c r="X4552" s="16">
        <v>1</v>
      </c>
      <c r="AI4552" s="16">
        <f t="shared" si="997"/>
        <v>0</v>
      </c>
      <c r="AJ4552" s="16">
        <f t="shared" si="998"/>
        <v>0</v>
      </c>
      <c r="AK4552" s="16">
        <f t="shared" si="999"/>
        <v>0</v>
      </c>
      <c r="AL4552" s="16">
        <f t="shared" si="1000"/>
        <v>0</v>
      </c>
      <c r="AM4552" s="16">
        <v>61200.000000000007</v>
      </c>
      <c r="AN4552" s="16">
        <f t="shared" si="1001"/>
        <v>61200.000000000007</v>
      </c>
      <c r="BD4552" s="16">
        <f t="shared" si="1002"/>
        <v>0</v>
      </c>
      <c r="BE4552" s="16">
        <f t="shared" si="1003"/>
        <v>382.50000000000006</v>
      </c>
      <c r="BG4552" s="16">
        <f t="shared" si="1004"/>
        <v>0</v>
      </c>
      <c r="BH4552" s="16">
        <f t="shared" si="1005"/>
        <v>0</v>
      </c>
      <c r="BI4552" s="16">
        <f t="shared" si="1006"/>
        <v>0</v>
      </c>
    </row>
    <row r="4553" spans="1:61" x14ac:dyDescent="0.35">
      <c r="A4553">
        <v>4552</v>
      </c>
      <c r="B4553" t="s">
        <v>360</v>
      </c>
      <c r="C4553" t="s">
        <v>6358</v>
      </c>
      <c r="D4553" s="15" t="s">
        <v>5069</v>
      </c>
      <c r="E4553" s="12" t="s">
        <v>93</v>
      </c>
      <c r="G4553" s="12" t="s">
        <v>1453</v>
      </c>
      <c r="H4553" s="12" t="s">
        <v>91</v>
      </c>
      <c r="I4553" s="12" t="s">
        <v>363</v>
      </c>
      <c r="J4553" s="12" t="s">
        <v>5454</v>
      </c>
      <c r="K4553" s="12" t="s">
        <v>5454</v>
      </c>
      <c r="N4553" s="16" t="s">
        <v>206</v>
      </c>
      <c r="O4553" s="16" t="s">
        <v>5161</v>
      </c>
      <c r="P4553" s="12" t="s">
        <v>1187</v>
      </c>
      <c r="Q4553" s="16">
        <v>2023</v>
      </c>
      <c r="T4553" s="16">
        <v>0</v>
      </c>
      <c r="U4553" s="16" t="s">
        <v>5162</v>
      </c>
      <c r="V4553" s="12" t="s">
        <v>204</v>
      </c>
      <c r="W4553" s="12" t="s">
        <v>204</v>
      </c>
      <c r="X4553" s="16">
        <v>1</v>
      </c>
      <c r="AI4553" s="16">
        <f t="shared" si="997"/>
        <v>0</v>
      </c>
      <c r="AJ4553" s="16">
        <f t="shared" si="998"/>
        <v>0</v>
      </c>
      <c r="AK4553" s="16">
        <f t="shared" si="999"/>
        <v>0</v>
      </c>
      <c r="AL4553" s="16">
        <f t="shared" si="1000"/>
        <v>0</v>
      </c>
      <c r="AM4553" s="16">
        <v>61200.000000000007</v>
      </c>
      <c r="AN4553" s="16">
        <f t="shared" si="1001"/>
        <v>61200.000000000007</v>
      </c>
      <c r="BD4553" s="16">
        <f t="shared" si="1002"/>
        <v>0</v>
      </c>
      <c r="BE4553" s="16">
        <f t="shared" si="1003"/>
        <v>382.50000000000006</v>
      </c>
      <c r="BG4553" s="16">
        <f t="shared" si="1004"/>
        <v>0</v>
      </c>
      <c r="BH4553" s="16">
        <f t="shared" si="1005"/>
        <v>0</v>
      </c>
      <c r="BI4553" s="16">
        <f t="shared" si="1006"/>
        <v>0</v>
      </c>
    </row>
    <row r="4554" spans="1:61" x14ac:dyDescent="0.35">
      <c r="A4554">
        <v>4553</v>
      </c>
      <c r="B4554" t="s">
        <v>360</v>
      </c>
      <c r="C4554" t="s">
        <v>6359</v>
      </c>
      <c r="D4554" s="15" t="s">
        <v>5070</v>
      </c>
      <c r="E4554" s="12" t="s">
        <v>93</v>
      </c>
      <c r="G4554" s="12" t="s">
        <v>1453</v>
      </c>
      <c r="H4554" s="12" t="s">
        <v>91</v>
      </c>
      <c r="I4554" s="12" t="s">
        <v>363</v>
      </c>
      <c r="J4554" s="12" t="s">
        <v>5454</v>
      </c>
      <c r="K4554" s="12" t="s">
        <v>5454</v>
      </c>
      <c r="N4554" s="16" t="s">
        <v>206</v>
      </c>
      <c r="O4554" s="16" t="s">
        <v>5161</v>
      </c>
      <c r="P4554" s="12" t="s">
        <v>1187</v>
      </c>
      <c r="Q4554" s="16">
        <v>2023</v>
      </c>
      <c r="T4554" s="16">
        <v>0</v>
      </c>
      <c r="U4554" s="16" t="s">
        <v>5162</v>
      </c>
      <c r="V4554" s="12" t="s">
        <v>204</v>
      </c>
      <c r="W4554" s="12" t="s">
        <v>204</v>
      </c>
      <c r="X4554" s="16">
        <v>1</v>
      </c>
      <c r="AI4554" s="16">
        <f t="shared" si="997"/>
        <v>0</v>
      </c>
      <c r="AJ4554" s="16">
        <f t="shared" si="998"/>
        <v>0</v>
      </c>
      <c r="AK4554" s="16">
        <f t="shared" si="999"/>
        <v>0</v>
      </c>
      <c r="AL4554" s="16">
        <f t="shared" si="1000"/>
        <v>0</v>
      </c>
      <c r="AM4554" s="16">
        <v>61200.000000000007</v>
      </c>
      <c r="AN4554" s="16">
        <f t="shared" si="1001"/>
        <v>61200.000000000007</v>
      </c>
      <c r="BD4554" s="16">
        <f t="shared" si="1002"/>
        <v>0</v>
      </c>
      <c r="BE4554" s="16">
        <f t="shared" si="1003"/>
        <v>382.50000000000006</v>
      </c>
      <c r="BG4554" s="16">
        <f t="shared" si="1004"/>
        <v>0</v>
      </c>
      <c r="BH4554" s="16">
        <f t="shared" si="1005"/>
        <v>0</v>
      </c>
      <c r="BI4554" s="16">
        <f t="shared" si="1006"/>
        <v>0</v>
      </c>
    </row>
    <row r="4555" spans="1:61" x14ac:dyDescent="0.35">
      <c r="A4555">
        <v>4554</v>
      </c>
      <c r="B4555" t="s">
        <v>360</v>
      </c>
      <c r="C4555" t="s">
        <v>6360</v>
      </c>
      <c r="D4555" s="15" t="s">
        <v>5071</v>
      </c>
      <c r="E4555" s="12" t="s">
        <v>93</v>
      </c>
      <c r="G4555" s="12" t="s">
        <v>1453</v>
      </c>
      <c r="H4555" s="12" t="s">
        <v>91</v>
      </c>
      <c r="I4555" s="12" t="s">
        <v>363</v>
      </c>
      <c r="J4555" s="12" t="s">
        <v>5454</v>
      </c>
      <c r="K4555" s="12" t="s">
        <v>5454</v>
      </c>
      <c r="N4555" s="16" t="s">
        <v>206</v>
      </c>
      <c r="O4555" s="16" t="s">
        <v>5161</v>
      </c>
      <c r="P4555" s="12" t="s">
        <v>1187</v>
      </c>
      <c r="Q4555" s="16">
        <v>2023</v>
      </c>
      <c r="T4555" s="16">
        <v>0</v>
      </c>
      <c r="U4555" s="16" t="s">
        <v>5162</v>
      </c>
      <c r="V4555" s="12" t="s">
        <v>204</v>
      </c>
      <c r="W4555" s="12" t="s">
        <v>204</v>
      </c>
      <c r="X4555" s="16">
        <v>1</v>
      </c>
      <c r="AI4555" s="16">
        <f t="shared" si="997"/>
        <v>0</v>
      </c>
      <c r="AJ4555" s="16">
        <f t="shared" si="998"/>
        <v>0</v>
      </c>
      <c r="AK4555" s="16">
        <f t="shared" si="999"/>
        <v>0</v>
      </c>
      <c r="AL4555" s="16">
        <f t="shared" si="1000"/>
        <v>0</v>
      </c>
      <c r="AM4555" s="16">
        <v>61200.000000000007</v>
      </c>
      <c r="AN4555" s="16">
        <f t="shared" si="1001"/>
        <v>61200.000000000007</v>
      </c>
      <c r="BD4555" s="16">
        <f t="shared" si="1002"/>
        <v>0</v>
      </c>
      <c r="BE4555" s="16">
        <f t="shared" si="1003"/>
        <v>382.50000000000006</v>
      </c>
      <c r="BG4555" s="16">
        <f t="shared" si="1004"/>
        <v>0</v>
      </c>
      <c r="BH4555" s="16">
        <f t="shared" si="1005"/>
        <v>0</v>
      </c>
      <c r="BI4555" s="16">
        <f t="shared" si="1006"/>
        <v>0</v>
      </c>
    </row>
    <row r="4556" spans="1:61" x14ac:dyDescent="0.35">
      <c r="A4556">
        <v>4555</v>
      </c>
      <c r="B4556" t="s">
        <v>360</v>
      </c>
      <c r="C4556" t="s">
        <v>6361</v>
      </c>
      <c r="D4556" s="15" t="s">
        <v>5072</v>
      </c>
      <c r="E4556" s="12" t="s">
        <v>93</v>
      </c>
      <c r="G4556" s="12" t="s">
        <v>1453</v>
      </c>
      <c r="H4556" s="12" t="s">
        <v>91</v>
      </c>
      <c r="I4556" s="12" t="s">
        <v>363</v>
      </c>
      <c r="J4556" s="12" t="s">
        <v>5454</v>
      </c>
      <c r="K4556" s="12" t="s">
        <v>5454</v>
      </c>
      <c r="N4556" s="16" t="s">
        <v>206</v>
      </c>
      <c r="O4556" s="16" t="s">
        <v>5161</v>
      </c>
      <c r="P4556" s="12" t="s">
        <v>1187</v>
      </c>
      <c r="Q4556" s="16">
        <v>2023</v>
      </c>
      <c r="T4556" s="16">
        <v>0</v>
      </c>
      <c r="U4556" s="16" t="s">
        <v>5162</v>
      </c>
      <c r="V4556" s="12" t="s">
        <v>204</v>
      </c>
      <c r="W4556" s="12" t="s">
        <v>204</v>
      </c>
      <c r="X4556" s="16">
        <v>1</v>
      </c>
      <c r="AI4556" s="16">
        <f t="shared" si="997"/>
        <v>0</v>
      </c>
      <c r="AJ4556" s="16">
        <f t="shared" si="998"/>
        <v>0</v>
      </c>
      <c r="AK4556" s="16">
        <f t="shared" si="999"/>
        <v>0</v>
      </c>
      <c r="AL4556" s="16">
        <f t="shared" si="1000"/>
        <v>0</v>
      </c>
      <c r="AM4556" s="16">
        <v>61200.000000000007</v>
      </c>
      <c r="AN4556" s="16">
        <f t="shared" si="1001"/>
        <v>61200.000000000007</v>
      </c>
      <c r="BD4556" s="16">
        <f t="shared" si="1002"/>
        <v>0</v>
      </c>
      <c r="BE4556" s="16">
        <f t="shared" si="1003"/>
        <v>382.50000000000006</v>
      </c>
      <c r="BG4556" s="16">
        <f t="shared" si="1004"/>
        <v>0</v>
      </c>
      <c r="BH4556" s="16">
        <f t="shared" si="1005"/>
        <v>0</v>
      </c>
      <c r="BI4556" s="16">
        <f t="shared" si="1006"/>
        <v>0</v>
      </c>
    </row>
    <row r="4557" spans="1:61" x14ac:dyDescent="0.35">
      <c r="A4557">
        <v>4556</v>
      </c>
      <c r="B4557" t="s">
        <v>360</v>
      </c>
      <c r="C4557" t="s">
        <v>6362</v>
      </c>
      <c r="D4557" s="15" t="s">
        <v>5073</v>
      </c>
      <c r="E4557" s="12" t="s">
        <v>93</v>
      </c>
      <c r="G4557" s="12" t="s">
        <v>1453</v>
      </c>
      <c r="H4557" s="12" t="s">
        <v>91</v>
      </c>
      <c r="I4557" s="12" t="s">
        <v>363</v>
      </c>
      <c r="J4557" s="12" t="s">
        <v>5454</v>
      </c>
      <c r="K4557" s="12" t="s">
        <v>5454</v>
      </c>
      <c r="N4557" s="16" t="s">
        <v>206</v>
      </c>
      <c r="O4557" s="16" t="s">
        <v>5161</v>
      </c>
      <c r="P4557" s="12" t="s">
        <v>1187</v>
      </c>
      <c r="Q4557" s="16">
        <v>2023</v>
      </c>
      <c r="T4557" s="16">
        <v>0</v>
      </c>
      <c r="U4557" s="16" t="s">
        <v>5162</v>
      </c>
      <c r="V4557" s="12" t="s">
        <v>204</v>
      </c>
      <c r="W4557" s="12" t="s">
        <v>204</v>
      </c>
      <c r="X4557" s="16">
        <v>1</v>
      </c>
      <c r="AI4557" s="16">
        <f t="shared" si="997"/>
        <v>0</v>
      </c>
      <c r="AJ4557" s="16">
        <f t="shared" si="998"/>
        <v>0</v>
      </c>
      <c r="AK4557" s="16">
        <f t="shared" si="999"/>
        <v>0</v>
      </c>
      <c r="AL4557" s="16">
        <f t="shared" si="1000"/>
        <v>0</v>
      </c>
      <c r="AM4557" s="16">
        <v>61200.000000000007</v>
      </c>
      <c r="AN4557" s="16">
        <f t="shared" si="1001"/>
        <v>61200.000000000007</v>
      </c>
      <c r="BD4557" s="16">
        <f t="shared" si="1002"/>
        <v>0</v>
      </c>
      <c r="BE4557" s="16">
        <f t="shared" si="1003"/>
        <v>382.50000000000006</v>
      </c>
      <c r="BG4557" s="16">
        <f t="shared" si="1004"/>
        <v>0</v>
      </c>
      <c r="BH4557" s="16">
        <f t="shared" si="1005"/>
        <v>0</v>
      </c>
      <c r="BI4557" s="16">
        <f t="shared" si="1006"/>
        <v>0</v>
      </c>
    </row>
    <row r="4558" spans="1:61" x14ac:dyDescent="0.35">
      <c r="A4558">
        <v>4557</v>
      </c>
      <c r="B4558" t="s">
        <v>360</v>
      </c>
      <c r="C4558" t="s">
        <v>6363</v>
      </c>
      <c r="D4558" s="15" t="s">
        <v>5074</v>
      </c>
      <c r="E4558" s="12" t="s">
        <v>93</v>
      </c>
      <c r="G4558" s="12" t="s">
        <v>1453</v>
      </c>
      <c r="H4558" s="12" t="s">
        <v>91</v>
      </c>
      <c r="I4558" s="12" t="s">
        <v>363</v>
      </c>
      <c r="J4558" s="12" t="s">
        <v>5454</v>
      </c>
      <c r="K4558" s="12" t="s">
        <v>5454</v>
      </c>
      <c r="N4558" s="16" t="s">
        <v>206</v>
      </c>
      <c r="O4558" s="16" t="s">
        <v>5161</v>
      </c>
      <c r="P4558" s="12" t="s">
        <v>1187</v>
      </c>
      <c r="Q4558" s="16">
        <v>2023</v>
      </c>
      <c r="T4558" s="16">
        <v>0</v>
      </c>
      <c r="U4558" s="16" t="s">
        <v>5162</v>
      </c>
      <c r="V4558" s="12" t="s">
        <v>204</v>
      </c>
      <c r="W4558" s="12" t="s">
        <v>204</v>
      </c>
      <c r="X4558" s="16">
        <v>1</v>
      </c>
      <c r="AI4558" s="16">
        <f t="shared" si="997"/>
        <v>0</v>
      </c>
      <c r="AJ4558" s="16">
        <f t="shared" si="998"/>
        <v>0</v>
      </c>
      <c r="AK4558" s="16">
        <f t="shared" si="999"/>
        <v>0</v>
      </c>
      <c r="AL4558" s="16">
        <f t="shared" si="1000"/>
        <v>0</v>
      </c>
      <c r="AM4558" s="16">
        <v>61200.000000000007</v>
      </c>
      <c r="AN4558" s="16">
        <f t="shared" si="1001"/>
        <v>61200.000000000007</v>
      </c>
      <c r="BD4558" s="16">
        <f t="shared" si="1002"/>
        <v>0</v>
      </c>
      <c r="BE4558" s="16">
        <f t="shared" si="1003"/>
        <v>382.50000000000006</v>
      </c>
      <c r="BG4558" s="16">
        <f t="shared" si="1004"/>
        <v>0</v>
      </c>
      <c r="BH4558" s="16">
        <f t="shared" si="1005"/>
        <v>0</v>
      </c>
      <c r="BI4558" s="16">
        <f t="shared" si="1006"/>
        <v>0</v>
      </c>
    </row>
    <row r="4559" spans="1:61" x14ac:dyDescent="0.35">
      <c r="A4559">
        <v>4558</v>
      </c>
      <c r="B4559" t="s">
        <v>360</v>
      </c>
      <c r="C4559" t="s">
        <v>6364</v>
      </c>
      <c r="D4559" s="15" t="s">
        <v>5075</v>
      </c>
      <c r="E4559" s="12" t="s">
        <v>93</v>
      </c>
      <c r="G4559" s="12" t="s">
        <v>1453</v>
      </c>
      <c r="H4559" s="12" t="s">
        <v>91</v>
      </c>
      <c r="I4559" s="12" t="s">
        <v>363</v>
      </c>
      <c r="J4559" s="12" t="s">
        <v>5454</v>
      </c>
      <c r="K4559" s="12" t="s">
        <v>5454</v>
      </c>
      <c r="N4559" s="16" t="s">
        <v>206</v>
      </c>
      <c r="O4559" s="16" t="s">
        <v>5161</v>
      </c>
      <c r="P4559" s="12" t="s">
        <v>1187</v>
      </c>
      <c r="Q4559" s="16">
        <v>2023</v>
      </c>
      <c r="T4559" s="16">
        <v>0</v>
      </c>
      <c r="U4559" s="16" t="s">
        <v>5162</v>
      </c>
      <c r="V4559" s="12" t="s">
        <v>204</v>
      </c>
      <c r="W4559" s="12" t="s">
        <v>204</v>
      </c>
      <c r="X4559" s="16">
        <v>1</v>
      </c>
      <c r="AI4559" s="16">
        <f t="shared" si="997"/>
        <v>0</v>
      </c>
      <c r="AJ4559" s="16">
        <f t="shared" si="998"/>
        <v>0</v>
      </c>
      <c r="AK4559" s="16">
        <f t="shared" si="999"/>
        <v>0</v>
      </c>
      <c r="AL4559" s="16">
        <f t="shared" si="1000"/>
        <v>0</v>
      </c>
      <c r="AM4559" s="16">
        <v>61200.000000000007</v>
      </c>
      <c r="AN4559" s="16">
        <f t="shared" si="1001"/>
        <v>61200.000000000007</v>
      </c>
      <c r="BD4559" s="16">
        <f t="shared" si="1002"/>
        <v>0</v>
      </c>
      <c r="BE4559" s="16">
        <f t="shared" si="1003"/>
        <v>382.50000000000006</v>
      </c>
      <c r="BG4559" s="16">
        <f t="shared" si="1004"/>
        <v>0</v>
      </c>
      <c r="BH4559" s="16">
        <f t="shared" si="1005"/>
        <v>0</v>
      </c>
      <c r="BI4559" s="16">
        <f t="shared" si="1006"/>
        <v>0</v>
      </c>
    </row>
    <row r="4560" spans="1:61" x14ac:dyDescent="0.35">
      <c r="A4560">
        <v>4559</v>
      </c>
      <c r="B4560" t="s">
        <v>360</v>
      </c>
      <c r="C4560" t="s">
        <v>6365</v>
      </c>
      <c r="D4560" s="15" t="s">
        <v>5076</v>
      </c>
      <c r="E4560" s="12" t="s">
        <v>93</v>
      </c>
      <c r="G4560" s="12" t="s">
        <v>1453</v>
      </c>
      <c r="H4560" s="12" t="s">
        <v>91</v>
      </c>
      <c r="I4560" s="12" t="s">
        <v>363</v>
      </c>
      <c r="J4560" s="12" t="s">
        <v>5454</v>
      </c>
      <c r="K4560" s="12" t="s">
        <v>5454</v>
      </c>
      <c r="N4560" s="16" t="s">
        <v>206</v>
      </c>
      <c r="O4560" s="16" t="s">
        <v>5161</v>
      </c>
      <c r="P4560" s="12" t="s">
        <v>1187</v>
      </c>
      <c r="Q4560" s="16">
        <v>2023</v>
      </c>
      <c r="T4560" s="16">
        <v>0</v>
      </c>
      <c r="U4560" s="16" t="s">
        <v>5162</v>
      </c>
      <c r="V4560" s="12" t="s">
        <v>204</v>
      </c>
      <c r="W4560" s="12" t="s">
        <v>204</v>
      </c>
      <c r="X4560" s="16">
        <v>1</v>
      </c>
      <c r="AI4560" s="16">
        <f t="shared" si="997"/>
        <v>0</v>
      </c>
      <c r="AJ4560" s="16">
        <f t="shared" si="998"/>
        <v>0</v>
      </c>
      <c r="AK4560" s="16">
        <f t="shared" si="999"/>
        <v>0</v>
      </c>
      <c r="AL4560" s="16">
        <f t="shared" si="1000"/>
        <v>0</v>
      </c>
      <c r="AM4560" s="16">
        <v>61200.000000000007</v>
      </c>
      <c r="AN4560" s="16">
        <f t="shared" si="1001"/>
        <v>61200.000000000007</v>
      </c>
      <c r="BD4560" s="16">
        <f t="shared" si="1002"/>
        <v>0</v>
      </c>
      <c r="BE4560" s="16">
        <f t="shared" si="1003"/>
        <v>382.50000000000006</v>
      </c>
      <c r="BG4560" s="16">
        <f t="shared" si="1004"/>
        <v>0</v>
      </c>
      <c r="BH4560" s="16">
        <f t="shared" si="1005"/>
        <v>0</v>
      </c>
      <c r="BI4560" s="16">
        <f t="shared" si="1006"/>
        <v>0</v>
      </c>
    </row>
    <row r="4561" spans="1:61" x14ac:dyDescent="0.35">
      <c r="A4561">
        <v>4560</v>
      </c>
      <c r="B4561" t="s">
        <v>360</v>
      </c>
      <c r="C4561" t="s">
        <v>6366</v>
      </c>
      <c r="D4561" s="15" t="s">
        <v>5077</v>
      </c>
      <c r="E4561" s="12" t="s">
        <v>93</v>
      </c>
      <c r="G4561" s="12" t="s">
        <v>1453</v>
      </c>
      <c r="H4561" s="12" t="s">
        <v>91</v>
      </c>
      <c r="I4561" s="12" t="s">
        <v>363</v>
      </c>
      <c r="J4561" s="12" t="s">
        <v>5454</v>
      </c>
      <c r="K4561" s="12" t="s">
        <v>5454</v>
      </c>
      <c r="N4561" s="16" t="s">
        <v>206</v>
      </c>
      <c r="O4561" s="16" t="s">
        <v>5161</v>
      </c>
      <c r="P4561" s="12" t="s">
        <v>1187</v>
      </c>
      <c r="Q4561" s="16">
        <v>2023</v>
      </c>
      <c r="T4561" s="16">
        <v>0</v>
      </c>
      <c r="U4561" s="16" t="s">
        <v>5162</v>
      </c>
      <c r="V4561" s="12" t="s">
        <v>204</v>
      </c>
      <c r="W4561" s="12" t="s">
        <v>204</v>
      </c>
      <c r="X4561" s="16">
        <v>1</v>
      </c>
      <c r="AI4561" s="16">
        <f t="shared" si="997"/>
        <v>0</v>
      </c>
      <c r="AJ4561" s="16">
        <f t="shared" si="998"/>
        <v>0</v>
      </c>
      <c r="AK4561" s="16">
        <f t="shared" si="999"/>
        <v>0</v>
      </c>
      <c r="AL4561" s="16">
        <f t="shared" si="1000"/>
        <v>0</v>
      </c>
      <c r="AM4561" s="16">
        <v>61200.000000000007</v>
      </c>
      <c r="AN4561" s="16">
        <f t="shared" si="1001"/>
        <v>61200.000000000007</v>
      </c>
      <c r="BD4561" s="16">
        <f t="shared" si="1002"/>
        <v>0</v>
      </c>
      <c r="BE4561" s="16">
        <f t="shared" si="1003"/>
        <v>382.50000000000006</v>
      </c>
      <c r="BG4561" s="16">
        <f t="shared" si="1004"/>
        <v>0</v>
      </c>
      <c r="BH4561" s="16">
        <f t="shared" si="1005"/>
        <v>0</v>
      </c>
      <c r="BI4561" s="16">
        <f t="shared" si="1006"/>
        <v>0</v>
      </c>
    </row>
    <row r="4562" spans="1:61" x14ac:dyDescent="0.35">
      <c r="A4562">
        <v>4561</v>
      </c>
      <c r="B4562" t="s">
        <v>360</v>
      </c>
      <c r="C4562" t="s">
        <v>6367</v>
      </c>
      <c r="D4562" s="15" t="s">
        <v>5078</v>
      </c>
      <c r="E4562" s="12" t="s">
        <v>93</v>
      </c>
      <c r="G4562" s="12" t="s">
        <v>1453</v>
      </c>
      <c r="H4562" s="12" t="s">
        <v>91</v>
      </c>
      <c r="I4562" s="12" t="s">
        <v>363</v>
      </c>
      <c r="J4562" s="12" t="s">
        <v>5454</v>
      </c>
      <c r="K4562" s="12" t="s">
        <v>5454</v>
      </c>
      <c r="N4562" s="16" t="s">
        <v>206</v>
      </c>
      <c r="O4562" s="16" t="s">
        <v>5161</v>
      </c>
      <c r="P4562" s="12" t="s">
        <v>1187</v>
      </c>
      <c r="Q4562" s="16">
        <v>2023</v>
      </c>
      <c r="T4562" s="16">
        <v>0</v>
      </c>
      <c r="U4562" s="16" t="s">
        <v>5162</v>
      </c>
      <c r="V4562" s="12" t="s">
        <v>204</v>
      </c>
      <c r="W4562" s="12" t="s">
        <v>204</v>
      </c>
      <c r="X4562" s="16">
        <v>1</v>
      </c>
      <c r="AI4562" s="16">
        <f t="shared" si="997"/>
        <v>0</v>
      </c>
      <c r="AJ4562" s="16">
        <f t="shared" si="998"/>
        <v>0</v>
      </c>
      <c r="AK4562" s="16">
        <f t="shared" si="999"/>
        <v>0</v>
      </c>
      <c r="AL4562" s="16">
        <f t="shared" si="1000"/>
        <v>0</v>
      </c>
      <c r="AM4562" s="16">
        <v>61200.000000000007</v>
      </c>
      <c r="AN4562" s="16">
        <f t="shared" si="1001"/>
        <v>61200.000000000007</v>
      </c>
      <c r="BD4562" s="16">
        <f t="shared" si="1002"/>
        <v>0</v>
      </c>
      <c r="BE4562" s="16">
        <f t="shared" si="1003"/>
        <v>382.50000000000006</v>
      </c>
      <c r="BG4562" s="16">
        <f t="shared" si="1004"/>
        <v>0</v>
      </c>
      <c r="BH4562" s="16">
        <f t="shared" si="1005"/>
        <v>0</v>
      </c>
      <c r="BI4562" s="16">
        <f t="shared" si="1006"/>
        <v>0</v>
      </c>
    </row>
    <row r="4563" spans="1:61" x14ac:dyDescent="0.35">
      <c r="A4563">
        <v>4562</v>
      </c>
      <c r="B4563" t="s">
        <v>360</v>
      </c>
      <c r="C4563" t="s">
        <v>6368</v>
      </c>
      <c r="D4563" s="15" t="s">
        <v>5079</v>
      </c>
      <c r="E4563" s="12" t="s">
        <v>93</v>
      </c>
      <c r="G4563" s="12" t="s">
        <v>1453</v>
      </c>
      <c r="H4563" s="12" t="s">
        <v>91</v>
      </c>
      <c r="I4563" s="12" t="s">
        <v>363</v>
      </c>
      <c r="J4563" s="12" t="s">
        <v>5454</v>
      </c>
      <c r="K4563" s="12" t="s">
        <v>5454</v>
      </c>
      <c r="N4563" s="16" t="s">
        <v>206</v>
      </c>
      <c r="O4563" s="16" t="s">
        <v>5161</v>
      </c>
      <c r="P4563" s="12" t="s">
        <v>1187</v>
      </c>
      <c r="Q4563" s="16">
        <v>2023</v>
      </c>
      <c r="T4563" s="16">
        <v>0</v>
      </c>
      <c r="U4563" s="16" t="s">
        <v>5162</v>
      </c>
      <c r="V4563" s="12" t="s">
        <v>204</v>
      </c>
      <c r="W4563" s="12" t="s">
        <v>204</v>
      </c>
      <c r="X4563" s="16">
        <v>1</v>
      </c>
      <c r="AI4563" s="16">
        <f t="shared" si="997"/>
        <v>0</v>
      </c>
      <c r="AJ4563" s="16">
        <f t="shared" si="998"/>
        <v>0</v>
      </c>
      <c r="AK4563" s="16">
        <f t="shared" si="999"/>
        <v>0</v>
      </c>
      <c r="AL4563" s="16">
        <f t="shared" si="1000"/>
        <v>0</v>
      </c>
      <c r="AM4563" s="16">
        <v>61200.000000000007</v>
      </c>
      <c r="AN4563" s="16">
        <f t="shared" si="1001"/>
        <v>61200.000000000007</v>
      </c>
      <c r="BD4563" s="16">
        <f t="shared" si="1002"/>
        <v>0</v>
      </c>
      <c r="BE4563" s="16">
        <f t="shared" si="1003"/>
        <v>382.50000000000006</v>
      </c>
      <c r="BG4563" s="16">
        <f t="shared" si="1004"/>
        <v>0</v>
      </c>
      <c r="BH4563" s="16">
        <f t="shared" si="1005"/>
        <v>0</v>
      </c>
      <c r="BI4563" s="16">
        <f t="shared" si="1006"/>
        <v>0</v>
      </c>
    </row>
    <row r="4564" spans="1:61" x14ac:dyDescent="0.35">
      <c r="A4564">
        <v>4563</v>
      </c>
      <c r="B4564" t="s">
        <v>360</v>
      </c>
      <c r="C4564" t="s">
        <v>6369</v>
      </c>
      <c r="D4564" s="15" t="s">
        <v>5080</v>
      </c>
      <c r="E4564" s="12" t="s">
        <v>93</v>
      </c>
      <c r="G4564" s="12" t="s">
        <v>1453</v>
      </c>
      <c r="H4564" s="12" t="s">
        <v>91</v>
      </c>
      <c r="I4564" s="12" t="s">
        <v>363</v>
      </c>
      <c r="J4564" s="12" t="s">
        <v>5454</v>
      </c>
      <c r="K4564" s="12" t="s">
        <v>5454</v>
      </c>
      <c r="N4564" s="16" t="s">
        <v>206</v>
      </c>
      <c r="O4564" s="16" t="s">
        <v>5161</v>
      </c>
      <c r="P4564" s="12" t="s">
        <v>1187</v>
      </c>
      <c r="Q4564" s="16">
        <v>2023</v>
      </c>
      <c r="T4564" s="16">
        <v>0</v>
      </c>
      <c r="U4564" s="16" t="s">
        <v>5162</v>
      </c>
      <c r="V4564" s="12" t="s">
        <v>204</v>
      </c>
      <c r="W4564" s="12" t="s">
        <v>204</v>
      </c>
      <c r="X4564" s="16">
        <v>1</v>
      </c>
      <c r="AI4564" s="16">
        <f t="shared" si="997"/>
        <v>0</v>
      </c>
      <c r="AJ4564" s="16">
        <f t="shared" si="998"/>
        <v>0</v>
      </c>
      <c r="AK4564" s="16">
        <f t="shared" si="999"/>
        <v>0</v>
      </c>
      <c r="AL4564" s="16">
        <f t="shared" si="1000"/>
        <v>0</v>
      </c>
      <c r="AM4564" s="16">
        <v>61200.000000000007</v>
      </c>
      <c r="AN4564" s="16">
        <f t="shared" si="1001"/>
        <v>61200.000000000007</v>
      </c>
      <c r="BD4564" s="16">
        <f t="shared" si="1002"/>
        <v>0</v>
      </c>
      <c r="BE4564" s="16">
        <f t="shared" si="1003"/>
        <v>382.50000000000006</v>
      </c>
      <c r="BG4564" s="16">
        <f t="shared" si="1004"/>
        <v>0</v>
      </c>
      <c r="BH4564" s="16">
        <f t="shared" si="1005"/>
        <v>0</v>
      </c>
      <c r="BI4564" s="16">
        <f t="shared" si="1006"/>
        <v>0</v>
      </c>
    </row>
    <row r="4565" spans="1:61" x14ac:dyDescent="0.35">
      <c r="A4565">
        <v>4564</v>
      </c>
      <c r="B4565" t="s">
        <v>360</v>
      </c>
      <c r="C4565" t="s">
        <v>6370</v>
      </c>
      <c r="D4565" s="15" t="s">
        <v>5081</v>
      </c>
      <c r="E4565" s="12" t="s">
        <v>93</v>
      </c>
      <c r="G4565" s="12" t="s">
        <v>1453</v>
      </c>
      <c r="H4565" s="12" t="s">
        <v>91</v>
      </c>
      <c r="I4565" s="12" t="s">
        <v>363</v>
      </c>
      <c r="J4565" s="12" t="s">
        <v>5454</v>
      </c>
      <c r="K4565" s="12" t="s">
        <v>5454</v>
      </c>
      <c r="N4565" s="16" t="s">
        <v>206</v>
      </c>
      <c r="O4565" s="16" t="s">
        <v>5161</v>
      </c>
      <c r="P4565" s="12" t="s">
        <v>1187</v>
      </c>
      <c r="Q4565" s="16">
        <v>2023</v>
      </c>
      <c r="T4565" s="16">
        <v>0</v>
      </c>
      <c r="U4565" s="16" t="s">
        <v>5162</v>
      </c>
      <c r="V4565" s="12" t="s">
        <v>204</v>
      </c>
      <c r="W4565" s="12" t="s">
        <v>204</v>
      </c>
      <c r="X4565" s="16">
        <v>1</v>
      </c>
      <c r="AI4565" s="16">
        <f t="shared" si="997"/>
        <v>0</v>
      </c>
      <c r="AJ4565" s="16">
        <f t="shared" si="998"/>
        <v>0</v>
      </c>
      <c r="AK4565" s="16">
        <f t="shared" si="999"/>
        <v>0</v>
      </c>
      <c r="AL4565" s="16">
        <f t="shared" si="1000"/>
        <v>0</v>
      </c>
      <c r="AM4565" s="16">
        <v>61200.000000000007</v>
      </c>
      <c r="AN4565" s="16">
        <f t="shared" si="1001"/>
        <v>61200.000000000007</v>
      </c>
      <c r="BD4565" s="16">
        <f t="shared" si="1002"/>
        <v>0</v>
      </c>
      <c r="BE4565" s="16">
        <f t="shared" si="1003"/>
        <v>382.50000000000006</v>
      </c>
      <c r="BG4565" s="16">
        <f t="shared" si="1004"/>
        <v>0</v>
      </c>
      <c r="BH4565" s="16">
        <f t="shared" si="1005"/>
        <v>0</v>
      </c>
      <c r="BI4565" s="16">
        <f t="shared" si="1006"/>
        <v>0</v>
      </c>
    </row>
    <row r="4566" spans="1:61" x14ac:dyDescent="0.35">
      <c r="A4566">
        <v>4565</v>
      </c>
      <c r="B4566" t="s">
        <v>360</v>
      </c>
      <c r="C4566" t="s">
        <v>6371</v>
      </c>
      <c r="D4566" s="15" t="s">
        <v>5082</v>
      </c>
      <c r="E4566" s="12" t="s">
        <v>93</v>
      </c>
      <c r="G4566" s="12" t="s">
        <v>1453</v>
      </c>
      <c r="H4566" s="12" t="s">
        <v>91</v>
      </c>
      <c r="I4566" s="12" t="s">
        <v>363</v>
      </c>
      <c r="J4566" s="12" t="s">
        <v>5454</v>
      </c>
      <c r="K4566" s="12" t="s">
        <v>5454</v>
      </c>
      <c r="N4566" s="16" t="s">
        <v>206</v>
      </c>
      <c r="O4566" s="16" t="s">
        <v>5161</v>
      </c>
      <c r="P4566" s="12" t="s">
        <v>1187</v>
      </c>
      <c r="Q4566" s="16">
        <v>2023</v>
      </c>
      <c r="T4566" s="16">
        <v>0</v>
      </c>
      <c r="U4566" s="16" t="s">
        <v>5162</v>
      </c>
      <c r="V4566" s="12" t="s">
        <v>204</v>
      </c>
      <c r="W4566" s="12" t="s">
        <v>204</v>
      </c>
      <c r="X4566" s="16">
        <v>1</v>
      </c>
      <c r="AI4566" s="16">
        <f t="shared" si="997"/>
        <v>0</v>
      </c>
      <c r="AJ4566" s="16">
        <f t="shared" si="998"/>
        <v>0</v>
      </c>
      <c r="AK4566" s="16">
        <f t="shared" si="999"/>
        <v>0</v>
      </c>
      <c r="AL4566" s="16">
        <f t="shared" si="1000"/>
        <v>0</v>
      </c>
      <c r="AM4566" s="16">
        <v>61200.000000000007</v>
      </c>
      <c r="AN4566" s="16">
        <f t="shared" si="1001"/>
        <v>61200.000000000007</v>
      </c>
      <c r="BD4566" s="16">
        <f t="shared" si="1002"/>
        <v>0</v>
      </c>
      <c r="BE4566" s="16">
        <f t="shared" si="1003"/>
        <v>382.50000000000006</v>
      </c>
      <c r="BG4566" s="16">
        <f t="shared" si="1004"/>
        <v>0</v>
      </c>
      <c r="BH4566" s="16">
        <f t="shared" si="1005"/>
        <v>0</v>
      </c>
      <c r="BI4566" s="16">
        <f t="shared" si="1006"/>
        <v>0</v>
      </c>
    </row>
    <row r="4567" spans="1:61" x14ac:dyDescent="0.35">
      <c r="A4567">
        <v>4566</v>
      </c>
      <c r="B4567" t="s">
        <v>360</v>
      </c>
      <c r="C4567" t="s">
        <v>6372</v>
      </c>
      <c r="D4567" s="15" t="s">
        <v>5083</v>
      </c>
      <c r="E4567" s="12" t="s">
        <v>93</v>
      </c>
      <c r="G4567" s="12" t="s">
        <v>1453</v>
      </c>
      <c r="H4567" s="12" t="s">
        <v>91</v>
      </c>
      <c r="I4567" s="12" t="s">
        <v>363</v>
      </c>
      <c r="J4567" s="12" t="s">
        <v>5454</v>
      </c>
      <c r="K4567" s="12" t="s">
        <v>5454</v>
      </c>
      <c r="N4567" s="16" t="s">
        <v>206</v>
      </c>
      <c r="O4567" s="16" t="s">
        <v>5161</v>
      </c>
      <c r="P4567" s="12" t="s">
        <v>1187</v>
      </c>
      <c r="Q4567" s="16">
        <v>2023</v>
      </c>
      <c r="T4567" s="16">
        <v>0</v>
      </c>
      <c r="U4567" s="16" t="s">
        <v>5162</v>
      </c>
      <c r="V4567" s="12" t="s">
        <v>204</v>
      </c>
      <c r="W4567" s="12" t="s">
        <v>204</v>
      </c>
      <c r="X4567" s="16">
        <v>1</v>
      </c>
      <c r="AI4567" s="16">
        <f t="shared" ref="AI4567:AI4630" si="1007">Z4567*6</f>
        <v>0</v>
      </c>
      <c r="AJ4567" s="16">
        <f t="shared" ref="AJ4567:AJ4630" si="1008">Z4567*3450</f>
        <v>0</v>
      </c>
      <c r="AK4567" s="16">
        <f t="shared" ref="AK4567:AK4630" si="1009">500*Z4567</f>
        <v>0</v>
      </c>
      <c r="AL4567" s="16">
        <f t="shared" ref="AL4567:AL4630" si="1010">1*5000*Z4567</f>
        <v>0</v>
      </c>
      <c r="AM4567" s="16">
        <v>61200.000000000007</v>
      </c>
      <c r="AN4567" s="16">
        <f t="shared" ref="AN4567:AN4630" si="1011">AM4567+AL4567+AJ4567+AF4567+AD4567</f>
        <v>61200.000000000007</v>
      </c>
      <c r="BD4567" s="16">
        <f t="shared" ref="BD4567:BD4630" si="1012">3.5*BC4567</f>
        <v>0</v>
      </c>
      <c r="BE4567" s="16">
        <f t="shared" ref="BE4567:BE4630" si="1013">AN4567/160</f>
        <v>382.50000000000006</v>
      </c>
      <c r="BG4567" s="16">
        <f t="shared" ref="BG4567:BG4630" si="1014">1200*BC4567</f>
        <v>0</v>
      </c>
      <c r="BH4567" s="16">
        <f t="shared" ref="BH4567:BH4630" si="1015">640*BC4567</f>
        <v>0</v>
      </c>
      <c r="BI4567" s="16">
        <f t="shared" ref="BI4567:BI4630" si="1016">BH4567/80</f>
        <v>0</v>
      </c>
    </row>
    <row r="4568" spans="1:61" x14ac:dyDescent="0.35">
      <c r="A4568">
        <v>4567</v>
      </c>
      <c r="B4568" t="s">
        <v>360</v>
      </c>
      <c r="C4568" t="s">
        <v>6373</v>
      </c>
      <c r="D4568" s="15" t="s">
        <v>5084</v>
      </c>
      <c r="E4568" s="12" t="s">
        <v>93</v>
      </c>
      <c r="G4568" s="12" t="s">
        <v>1453</v>
      </c>
      <c r="H4568" s="12" t="s">
        <v>91</v>
      </c>
      <c r="I4568" s="12" t="s">
        <v>363</v>
      </c>
      <c r="J4568" s="12" t="s">
        <v>5454</v>
      </c>
      <c r="K4568" s="12" t="s">
        <v>5454</v>
      </c>
      <c r="N4568" s="16" t="s">
        <v>206</v>
      </c>
      <c r="O4568" s="16" t="s">
        <v>5161</v>
      </c>
      <c r="P4568" s="12" t="s">
        <v>1187</v>
      </c>
      <c r="Q4568" s="16">
        <v>2023</v>
      </c>
      <c r="T4568" s="16">
        <v>0</v>
      </c>
      <c r="U4568" s="16" t="s">
        <v>5162</v>
      </c>
      <c r="V4568" s="12" t="s">
        <v>204</v>
      </c>
      <c r="W4568" s="12" t="s">
        <v>204</v>
      </c>
      <c r="X4568" s="16">
        <v>1</v>
      </c>
      <c r="AI4568" s="16">
        <f t="shared" si="1007"/>
        <v>0</v>
      </c>
      <c r="AJ4568" s="16">
        <f t="shared" si="1008"/>
        <v>0</v>
      </c>
      <c r="AK4568" s="16">
        <f t="shared" si="1009"/>
        <v>0</v>
      </c>
      <c r="AL4568" s="16">
        <f t="shared" si="1010"/>
        <v>0</v>
      </c>
      <c r="AM4568" s="16">
        <v>61200.000000000007</v>
      </c>
      <c r="AN4568" s="16">
        <f t="shared" si="1011"/>
        <v>61200.000000000007</v>
      </c>
      <c r="BD4568" s="16">
        <f t="shared" si="1012"/>
        <v>0</v>
      </c>
      <c r="BE4568" s="16">
        <f t="shared" si="1013"/>
        <v>382.50000000000006</v>
      </c>
      <c r="BG4568" s="16">
        <f t="shared" si="1014"/>
        <v>0</v>
      </c>
      <c r="BH4568" s="16">
        <f t="shared" si="1015"/>
        <v>0</v>
      </c>
      <c r="BI4568" s="16">
        <f t="shared" si="1016"/>
        <v>0</v>
      </c>
    </row>
    <row r="4569" spans="1:61" x14ac:dyDescent="0.35">
      <c r="A4569">
        <v>4568</v>
      </c>
      <c r="B4569" t="s">
        <v>360</v>
      </c>
      <c r="C4569" t="s">
        <v>6374</v>
      </c>
      <c r="D4569" s="15" t="s">
        <v>5085</v>
      </c>
      <c r="E4569" s="12" t="s">
        <v>93</v>
      </c>
      <c r="G4569" s="12" t="s">
        <v>1453</v>
      </c>
      <c r="H4569" s="12" t="s">
        <v>91</v>
      </c>
      <c r="I4569" s="12" t="s">
        <v>363</v>
      </c>
      <c r="J4569" s="12" t="s">
        <v>5454</v>
      </c>
      <c r="K4569" s="12" t="s">
        <v>5454</v>
      </c>
      <c r="N4569" s="16" t="s">
        <v>206</v>
      </c>
      <c r="O4569" s="16" t="s">
        <v>5161</v>
      </c>
      <c r="P4569" s="12" t="s">
        <v>1187</v>
      </c>
      <c r="Q4569" s="16">
        <v>2023</v>
      </c>
      <c r="T4569" s="16">
        <v>0</v>
      </c>
      <c r="U4569" s="16" t="s">
        <v>5162</v>
      </c>
      <c r="V4569" s="12" t="s">
        <v>204</v>
      </c>
      <c r="W4569" s="12" t="s">
        <v>204</v>
      </c>
      <c r="X4569" s="16">
        <v>1</v>
      </c>
      <c r="AI4569" s="16">
        <f t="shared" si="1007"/>
        <v>0</v>
      </c>
      <c r="AJ4569" s="16">
        <f t="shared" si="1008"/>
        <v>0</v>
      </c>
      <c r="AK4569" s="16">
        <f t="shared" si="1009"/>
        <v>0</v>
      </c>
      <c r="AL4569" s="16">
        <f t="shared" si="1010"/>
        <v>0</v>
      </c>
      <c r="AM4569" s="16">
        <v>61200.000000000007</v>
      </c>
      <c r="AN4569" s="16">
        <f t="shared" si="1011"/>
        <v>61200.000000000007</v>
      </c>
      <c r="BD4569" s="16">
        <f t="shared" si="1012"/>
        <v>0</v>
      </c>
      <c r="BE4569" s="16">
        <f t="shared" si="1013"/>
        <v>382.50000000000006</v>
      </c>
      <c r="BG4569" s="16">
        <f t="shared" si="1014"/>
        <v>0</v>
      </c>
      <c r="BH4569" s="16">
        <f t="shared" si="1015"/>
        <v>0</v>
      </c>
      <c r="BI4569" s="16">
        <f t="shared" si="1016"/>
        <v>0</v>
      </c>
    </row>
    <row r="4570" spans="1:61" x14ac:dyDescent="0.35">
      <c r="A4570">
        <v>4569</v>
      </c>
      <c r="B4570" t="s">
        <v>360</v>
      </c>
      <c r="C4570" t="s">
        <v>6375</v>
      </c>
      <c r="D4570" s="15" t="s">
        <v>5086</v>
      </c>
      <c r="E4570" s="12" t="s">
        <v>93</v>
      </c>
      <c r="G4570" s="12" t="s">
        <v>1453</v>
      </c>
      <c r="H4570" s="12" t="s">
        <v>91</v>
      </c>
      <c r="I4570" s="12" t="s">
        <v>363</v>
      </c>
      <c r="J4570" s="12" t="s">
        <v>5454</v>
      </c>
      <c r="K4570" s="12" t="s">
        <v>5454</v>
      </c>
      <c r="N4570" s="16" t="s">
        <v>206</v>
      </c>
      <c r="O4570" s="16" t="s">
        <v>5161</v>
      </c>
      <c r="P4570" s="12" t="s">
        <v>1187</v>
      </c>
      <c r="Q4570" s="16">
        <v>2023</v>
      </c>
      <c r="T4570" s="16">
        <v>0</v>
      </c>
      <c r="U4570" s="16" t="s">
        <v>5162</v>
      </c>
      <c r="V4570" s="12" t="s">
        <v>204</v>
      </c>
      <c r="W4570" s="12" t="s">
        <v>204</v>
      </c>
      <c r="X4570" s="16">
        <v>1</v>
      </c>
      <c r="AI4570" s="16">
        <f t="shared" si="1007"/>
        <v>0</v>
      </c>
      <c r="AJ4570" s="16">
        <f t="shared" si="1008"/>
        <v>0</v>
      </c>
      <c r="AK4570" s="16">
        <f t="shared" si="1009"/>
        <v>0</v>
      </c>
      <c r="AL4570" s="16">
        <f t="shared" si="1010"/>
        <v>0</v>
      </c>
      <c r="AM4570" s="16">
        <v>61200.000000000007</v>
      </c>
      <c r="AN4570" s="16">
        <f t="shared" si="1011"/>
        <v>61200.000000000007</v>
      </c>
      <c r="BD4570" s="16">
        <f t="shared" si="1012"/>
        <v>0</v>
      </c>
      <c r="BE4570" s="16">
        <f t="shared" si="1013"/>
        <v>382.50000000000006</v>
      </c>
      <c r="BG4570" s="16">
        <f t="shared" si="1014"/>
        <v>0</v>
      </c>
      <c r="BH4570" s="16">
        <f t="shared" si="1015"/>
        <v>0</v>
      </c>
      <c r="BI4570" s="16">
        <f t="shared" si="1016"/>
        <v>0</v>
      </c>
    </row>
    <row r="4571" spans="1:61" x14ac:dyDescent="0.35">
      <c r="A4571">
        <v>4570</v>
      </c>
      <c r="B4571" t="s">
        <v>360</v>
      </c>
      <c r="C4571" t="s">
        <v>6376</v>
      </c>
      <c r="D4571" s="15" t="s">
        <v>5087</v>
      </c>
      <c r="E4571" s="12" t="s">
        <v>93</v>
      </c>
      <c r="G4571" s="12" t="s">
        <v>1453</v>
      </c>
      <c r="H4571" s="12" t="s">
        <v>91</v>
      </c>
      <c r="I4571" s="12" t="s">
        <v>363</v>
      </c>
      <c r="J4571" s="12" t="s">
        <v>5454</v>
      </c>
      <c r="K4571" s="12" t="s">
        <v>5454</v>
      </c>
      <c r="N4571" s="16" t="s">
        <v>206</v>
      </c>
      <c r="O4571" s="16" t="s">
        <v>5161</v>
      </c>
      <c r="P4571" s="12" t="s">
        <v>1187</v>
      </c>
      <c r="Q4571" s="16">
        <v>2023</v>
      </c>
      <c r="T4571" s="16">
        <v>0</v>
      </c>
      <c r="U4571" s="16" t="s">
        <v>5162</v>
      </c>
      <c r="V4571" s="12" t="s">
        <v>204</v>
      </c>
      <c r="W4571" s="12" t="s">
        <v>204</v>
      </c>
      <c r="X4571" s="16">
        <v>1</v>
      </c>
      <c r="AI4571" s="16">
        <f t="shared" si="1007"/>
        <v>0</v>
      </c>
      <c r="AJ4571" s="16">
        <f t="shared" si="1008"/>
        <v>0</v>
      </c>
      <c r="AK4571" s="16">
        <f t="shared" si="1009"/>
        <v>0</v>
      </c>
      <c r="AL4571" s="16">
        <f t="shared" si="1010"/>
        <v>0</v>
      </c>
      <c r="AM4571" s="16">
        <v>61200.000000000007</v>
      </c>
      <c r="AN4571" s="16">
        <f t="shared" si="1011"/>
        <v>61200.000000000007</v>
      </c>
      <c r="BD4571" s="16">
        <f t="shared" si="1012"/>
        <v>0</v>
      </c>
      <c r="BE4571" s="16">
        <f t="shared" si="1013"/>
        <v>382.50000000000006</v>
      </c>
      <c r="BG4571" s="16">
        <f t="shared" si="1014"/>
        <v>0</v>
      </c>
      <c r="BH4571" s="16">
        <f t="shared" si="1015"/>
        <v>0</v>
      </c>
      <c r="BI4571" s="16">
        <f t="shared" si="1016"/>
        <v>0</v>
      </c>
    </row>
    <row r="4572" spans="1:61" x14ac:dyDescent="0.35">
      <c r="A4572">
        <v>4571</v>
      </c>
      <c r="B4572" t="s">
        <v>360</v>
      </c>
      <c r="C4572" t="s">
        <v>6377</v>
      </c>
      <c r="D4572" s="15" t="s">
        <v>5088</v>
      </c>
      <c r="E4572" s="12" t="s">
        <v>93</v>
      </c>
      <c r="G4572" s="12" t="s">
        <v>1453</v>
      </c>
      <c r="H4572" s="12" t="s">
        <v>91</v>
      </c>
      <c r="I4572" s="12" t="s">
        <v>363</v>
      </c>
      <c r="J4572" s="12" t="s">
        <v>5454</v>
      </c>
      <c r="K4572" s="12" t="s">
        <v>5454</v>
      </c>
      <c r="N4572" s="16" t="s">
        <v>206</v>
      </c>
      <c r="O4572" s="16" t="s">
        <v>5161</v>
      </c>
      <c r="P4572" s="12" t="s">
        <v>1187</v>
      </c>
      <c r="Q4572" s="16">
        <v>2023</v>
      </c>
      <c r="T4572" s="16">
        <v>0</v>
      </c>
      <c r="U4572" s="16" t="s">
        <v>5162</v>
      </c>
      <c r="V4572" s="12" t="s">
        <v>204</v>
      </c>
      <c r="W4572" s="12" t="s">
        <v>204</v>
      </c>
      <c r="X4572" s="16">
        <v>1</v>
      </c>
      <c r="AI4572" s="16">
        <f t="shared" si="1007"/>
        <v>0</v>
      </c>
      <c r="AJ4572" s="16">
        <f t="shared" si="1008"/>
        <v>0</v>
      </c>
      <c r="AK4572" s="16">
        <f t="shared" si="1009"/>
        <v>0</v>
      </c>
      <c r="AL4572" s="16">
        <f t="shared" si="1010"/>
        <v>0</v>
      </c>
      <c r="AM4572" s="16">
        <v>61200.000000000007</v>
      </c>
      <c r="AN4572" s="16">
        <f t="shared" si="1011"/>
        <v>61200.000000000007</v>
      </c>
      <c r="BD4572" s="16">
        <f t="shared" si="1012"/>
        <v>0</v>
      </c>
      <c r="BE4572" s="16">
        <f t="shared" si="1013"/>
        <v>382.50000000000006</v>
      </c>
      <c r="BG4572" s="16">
        <f t="shared" si="1014"/>
        <v>0</v>
      </c>
      <c r="BH4572" s="16">
        <f t="shared" si="1015"/>
        <v>0</v>
      </c>
      <c r="BI4572" s="16">
        <f t="shared" si="1016"/>
        <v>0</v>
      </c>
    </row>
    <row r="4573" spans="1:61" x14ac:dyDescent="0.35">
      <c r="A4573">
        <v>4572</v>
      </c>
      <c r="B4573" t="s">
        <v>360</v>
      </c>
      <c r="C4573" t="s">
        <v>6378</v>
      </c>
      <c r="D4573" s="15" t="s">
        <v>4826</v>
      </c>
      <c r="E4573" s="12" t="s">
        <v>93</v>
      </c>
      <c r="G4573" s="12" t="s">
        <v>1453</v>
      </c>
      <c r="H4573" s="12" t="s">
        <v>91</v>
      </c>
      <c r="I4573" s="12" t="s">
        <v>363</v>
      </c>
      <c r="J4573" s="12" t="s">
        <v>5454</v>
      </c>
      <c r="K4573" s="12" t="s">
        <v>5454</v>
      </c>
      <c r="N4573" s="16" t="s">
        <v>206</v>
      </c>
      <c r="O4573" s="16" t="s">
        <v>5161</v>
      </c>
      <c r="P4573" s="12" t="s">
        <v>1187</v>
      </c>
      <c r="Q4573" s="16">
        <v>2023</v>
      </c>
      <c r="T4573" s="16">
        <v>0</v>
      </c>
      <c r="U4573" s="16" t="s">
        <v>5162</v>
      </c>
      <c r="V4573" s="12" t="s">
        <v>204</v>
      </c>
      <c r="W4573" s="12" t="s">
        <v>204</v>
      </c>
      <c r="X4573" s="16">
        <v>1</v>
      </c>
      <c r="AI4573" s="16">
        <f t="shared" si="1007"/>
        <v>0</v>
      </c>
      <c r="AJ4573" s="16">
        <f t="shared" si="1008"/>
        <v>0</v>
      </c>
      <c r="AK4573" s="16">
        <f t="shared" si="1009"/>
        <v>0</v>
      </c>
      <c r="AL4573" s="16">
        <f t="shared" si="1010"/>
        <v>0</v>
      </c>
      <c r="AM4573" s="16">
        <v>61200.000000000007</v>
      </c>
      <c r="AN4573" s="16">
        <f t="shared" si="1011"/>
        <v>61200.000000000007</v>
      </c>
      <c r="BD4573" s="16">
        <f t="shared" si="1012"/>
        <v>0</v>
      </c>
      <c r="BE4573" s="16">
        <f t="shared" si="1013"/>
        <v>382.50000000000006</v>
      </c>
      <c r="BG4573" s="16">
        <f t="shared" si="1014"/>
        <v>0</v>
      </c>
      <c r="BH4573" s="16">
        <f t="shared" si="1015"/>
        <v>0</v>
      </c>
      <c r="BI4573" s="16">
        <f t="shared" si="1016"/>
        <v>0</v>
      </c>
    </row>
    <row r="4574" spans="1:61" x14ac:dyDescent="0.35">
      <c r="A4574">
        <v>4573</v>
      </c>
      <c r="B4574" t="s">
        <v>360</v>
      </c>
      <c r="C4574" t="s">
        <v>6379</v>
      </c>
      <c r="D4574" s="15" t="s">
        <v>5089</v>
      </c>
      <c r="E4574" s="12" t="s">
        <v>93</v>
      </c>
      <c r="G4574" s="12" t="s">
        <v>1453</v>
      </c>
      <c r="H4574" s="12" t="s">
        <v>91</v>
      </c>
      <c r="I4574" s="12" t="s">
        <v>363</v>
      </c>
      <c r="J4574" s="12" t="s">
        <v>5454</v>
      </c>
      <c r="K4574" s="12" t="s">
        <v>5454</v>
      </c>
      <c r="N4574" s="16" t="s">
        <v>206</v>
      </c>
      <c r="O4574" s="16" t="s">
        <v>5161</v>
      </c>
      <c r="P4574" s="12" t="s">
        <v>1187</v>
      </c>
      <c r="Q4574" s="16">
        <v>2023</v>
      </c>
      <c r="T4574" s="16">
        <v>0</v>
      </c>
      <c r="U4574" s="16" t="s">
        <v>5162</v>
      </c>
      <c r="V4574" s="12" t="s">
        <v>204</v>
      </c>
      <c r="W4574" s="12" t="s">
        <v>204</v>
      </c>
      <c r="X4574" s="16">
        <v>1</v>
      </c>
      <c r="AI4574" s="16">
        <f t="shared" si="1007"/>
        <v>0</v>
      </c>
      <c r="AJ4574" s="16">
        <f t="shared" si="1008"/>
        <v>0</v>
      </c>
      <c r="AK4574" s="16">
        <f t="shared" si="1009"/>
        <v>0</v>
      </c>
      <c r="AL4574" s="16">
        <f t="shared" si="1010"/>
        <v>0</v>
      </c>
      <c r="AM4574" s="16">
        <v>61200.000000000007</v>
      </c>
      <c r="AN4574" s="16">
        <f t="shared" si="1011"/>
        <v>61200.000000000007</v>
      </c>
      <c r="BD4574" s="16">
        <f t="shared" si="1012"/>
        <v>0</v>
      </c>
      <c r="BE4574" s="16">
        <f t="shared" si="1013"/>
        <v>382.50000000000006</v>
      </c>
      <c r="BG4574" s="16">
        <f t="shared" si="1014"/>
        <v>0</v>
      </c>
      <c r="BH4574" s="16">
        <f t="shared" si="1015"/>
        <v>0</v>
      </c>
      <c r="BI4574" s="16">
        <f t="shared" si="1016"/>
        <v>0</v>
      </c>
    </row>
    <row r="4575" spans="1:61" x14ac:dyDescent="0.35">
      <c r="A4575">
        <v>4574</v>
      </c>
      <c r="B4575" t="s">
        <v>360</v>
      </c>
      <c r="C4575" t="s">
        <v>6380</v>
      </c>
      <c r="D4575" s="15" t="s">
        <v>5090</v>
      </c>
      <c r="E4575" s="12" t="s">
        <v>93</v>
      </c>
      <c r="G4575" s="12" t="s">
        <v>1453</v>
      </c>
      <c r="H4575" s="12" t="s">
        <v>91</v>
      </c>
      <c r="I4575" s="12" t="s">
        <v>363</v>
      </c>
      <c r="J4575" s="12" t="s">
        <v>5454</v>
      </c>
      <c r="K4575" s="12" t="s">
        <v>5454</v>
      </c>
      <c r="N4575" s="16" t="s">
        <v>206</v>
      </c>
      <c r="O4575" s="16" t="s">
        <v>5161</v>
      </c>
      <c r="P4575" s="12" t="s">
        <v>1187</v>
      </c>
      <c r="Q4575" s="16">
        <v>2023</v>
      </c>
      <c r="T4575" s="16">
        <v>0</v>
      </c>
      <c r="U4575" s="16" t="s">
        <v>5162</v>
      </c>
      <c r="V4575" s="12" t="s">
        <v>204</v>
      </c>
      <c r="W4575" s="12" t="s">
        <v>204</v>
      </c>
      <c r="X4575" s="16">
        <v>1</v>
      </c>
      <c r="AI4575" s="16">
        <f t="shared" si="1007"/>
        <v>0</v>
      </c>
      <c r="AJ4575" s="16">
        <f t="shared" si="1008"/>
        <v>0</v>
      </c>
      <c r="AK4575" s="16">
        <f t="shared" si="1009"/>
        <v>0</v>
      </c>
      <c r="AL4575" s="16">
        <f t="shared" si="1010"/>
        <v>0</v>
      </c>
      <c r="AM4575" s="16">
        <v>61200.000000000007</v>
      </c>
      <c r="AN4575" s="16">
        <f t="shared" si="1011"/>
        <v>61200.000000000007</v>
      </c>
      <c r="BD4575" s="16">
        <f t="shared" si="1012"/>
        <v>0</v>
      </c>
      <c r="BE4575" s="16">
        <f t="shared" si="1013"/>
        <v>382.50000000000006</v>
      </c>
      <c r="BG4575" s="16">
        <f t="shared" si="1014"/>
        <v>0</v>
      </c>
      <c r="BH4575" s="16">
        <f t="shared" si="1015"/>
        <v>0</v>
      </c>
      <c r="BI4575" s="16">
        <f t="shared" si="1016"/>
        <v>0</v>
      </c>
    </row>
    <row r="4576" spans="1:61" x14ac:dyDescent="0.35">
      <c r="A4576">
        <v>4575</v>
      </c>
      <c r="B4576" t="s">
        <v>360</v>
      </c>
      <c r="C4576" t="s">
        <v>6381</v>
      </c>
      <c r="D4576" s="15" t="s">
        <v>5091</v>
      </c>
      <c r="E4576" s="12" t="s">
        <v>93</v>
      </c>
      <c r="G4576" s="12" t="s">
        <v>1453</v>
      </c>
      <c r="H4576" s="12" t="s">
        <v>91</v>
      </c>
      <c r="I4576" s="12" t="s">
        <v>363</v>
      </c>
      <c r="J4576" s="12" t="s">
        <v>5454</v>
      </c>
      <c r="K4576" s="12" t="s">
        <v>5454</v>
      </c>
      <c r="N4576" s="16" t="s">
        <v>206</v>
      </c>
      <c r="O4576" s="16" t="s">
        <v>5161</v>
      </c>
      <c r="P4576" s="12" t="s">
        <v>1187</v>
      </c>
      <c r="Q4576" s="16">
        <v>2023</v>
      </c>
      <c r="T4576" s="16">
        <v>0</v>
      </c>
      <c r="U4576" s="16" t="s">
        <v>5162</v>
      </c>
      <c r="V4576" s="12" t="s">
        <v>204</v>
      </c>
      <c r="W4576" s="12" t="s">
        <v>204</v>
      </c>
      <c r="X4576" s="16">
        <v>1</v>
      </c>
      <c r="AI4576" s="16">
        <f t="shared" si="1007"/>
        <v>0</v>
      </c>
      <c r="AJ4576" s="16">
        <f t="shared" si="1008"/>
        <v>0</v>
      </c>
      <c r="AK4576" s="16">
        <f t="shared" si="1009"/>
        <v>0</v>
      </c>
      <c r="AL4576" s="16">
        <f t="shared" si="1010"/>
        <v>0</v>
      </c>
      <c r="AM4576" s="16">
        <v>61200.000000000007</v>
      </c>
      <c r="AN4576" s="16">
        <f t="shared" si="1011"/>
        <v>61200.000000000007</v>
      </c>
      <c r="BD4576" s="16">
        <f t="shared" si="1012"/>
        <v>0</v>
      </c>
      <c r="BE4576" s="16">
        <f t="shared" si="1013"/>
        <v>382.50000000000006</v>
      </c>
      <c r="BG4576" s="16">
        <f t="shared" si="1014"/>
        <v>0</v>
      </c>
      <c r="BH4576" s="16">
        <f t="shared" si="1015"/>
        <v>0</v>
      </c>
      <c r="BI4576" s="16">
        <f t="shared" si="1016"/>
        <v>0</v>
      </c>
    </row>
    <row r="4577" spans="1:61" x14ac:dyDescent="0.35">
      <c r="A4577">
        <v>4576</v>
      </c>
      <c r="B4577" t="s">
        <v>360</v>
      </c>
      <c r="C4577" t="s">
        <v>6382</v>
      </c>
      <c r="D4577" s="15" t="s">
        <v>5092</v>
      </c>
      <c r="E4577" s="12" t="s">
        <v>93</v>
      </c>
      <c r="G4577" s="12" t="s">
        <v>1453</v>
      </c>
      <c r="H4577" s="12" t="s">
        <v>91</v>
      </c>
      <c r="I4577" s="12" t="s">
        <v>363</v>
      </c>
      <c r="J4577" s="12" t="s">
        <v>5454</v>
      </c>
      <c r="K4577" s="12" t="s">
        <v>5454</v>
      </c>
      <c r="N4577" s="16" t="s">
        <v>206</v>
      </c>
      <c r="O4577" s="16" t="s">
        <v>5161</v>
      </c>
      <c r="P4577" s="12" t="s">
        <v>1187</v>
      </c>
      <c r="Q4577" s="16">
        <v>2023</v>
      </c>
      <c r="T4577" s="16">
        <v>0</v>
      </c>
      <c r="U4577" s="16" t="s">
        <v>5162</v>
      </c>
      <c r="V4577" s="12" t="s">
        <v>204</v>
      </c>
      <c r="W4577" s="12" t="s">
        <v>204</v>
      </c>
      <c r="X4577" s="16">
        <v>1</v>
      </c>
      <c r="AI4577" s="16">
        <f t="shared" si="1007"/>
        <v>0</v>
      </c>
      <c r="AJ4577" s="16">
        <f t="shared" si="1008"/>
        <v>0</v>
      </c>
      <c r="AK4577" s="16">
        <f t="shared" si="1009"/>
        <v>0</v>
      </c>
      <c r="AL4577" s="16">
        <f t="shared" si="1010"/>
        <v>0</v>
      </c>
      <c r="AM4577" s="16">
        <v>61200.000000000007</v>
      </c>
      <c r="AN4577" s="16">
        <f t="shared" si="1011"/>
        <v>61200.000000000007</v>
      </c>
      <c r="BD4577" s="16">
        <f t="shared" si="1012"/>
        <v>0</v>
      </c>
      <c r="BE4577" s="16">
        <f t="shared" si="1013"/>
        <v>382.50000000000006</v>
      </c>
      <c r="BG4577" s="16">
        <f t="shared" si="1014"/>
        <v>0</v>
      </c>
      <c r="BH4577" s="16">
        <f t="shared" si="1015"/>
        <v>0</v>
      </c>
      <c r="BI4577" s="16">
        <f t="shared" si="1016"/>
        <v>0</v>
      </c>
    </row>
    <row r="4578" spans="1:61" x14ac:dyDescent="0.35">
      <c r="A4578">
        <v>4577</v>
      </c>
      <c r="B4578" t="s">
        <v>360</v>
      </c>
      <c r="C4578" t="s">
        <v>6383</v>
      </c>
      <c r="D4578" s="15" t="s">
        <v>5093</v>
      </c>
      <c r="E4578" s="12" t="s">
        <v>93</v>
      </c>
      <c r="G4578" s="12" t="s">
        <v>1453</v>
      </c>
      <c r="H4578" s="12" t="s">
        <v>91</v>
      </c>
      <c r="I4578" s="12" t="s">
        <v>363</v>
      </c>
      <c r="J4578" s="12" t="s">
        <v>5454</v>
      </c>
      <c r="K4578" s="12" t="s">
        <v>5454</v>
      </c>
      <c r="N4578" s="16" t="s">
        <v>206</v>
      </c>
      <c r="O4578" s="16" t="s">
        <v>5161</v>
      </c>
      <c r="P4578" s="12" t="s">
        <v>1187</v>
      </c>
      <c r="Q4578" s="16">
        <v>2023</v>
      </c>
      <c r="T4578" s="16">
        <v>0</v>
      </c>
      <c r="U4578" s="16" t="s">
        <v>5162</v>
      </c>
      <c r="V4578" s="12" t="s">
        <v>204</v>
      </c>
      <c r="W4578" s="12" t="s">
        <v>204</v>
      </c>
      <c r="X4578" s="16">
        <v>1</v>
      </c>
      <c r="AI4578" s="16">
        <f t="shared" si="1007"/>
        <v>0</v>
      </c>
      <c r="AJ4578" s="16">
        <f t="shared" si="1008"/>
        <v>0</v>
      </c>
      <c r="AK4578" s="16">
        <f t="shared" si="1009"/>
        <v>0</v>
      </c>
      <c r="AL4578" s="16">
        <f t="shared" si="1010"/>
        <v>0</v>
      </c>
      <c r="AM4578" s="16">
        <v>61200.000000000007</v>
      </c>
      <c r="AN4578" s="16">
        <f t="shared" si="1011"/>
        <v>61200.000000000007</v>
      </c>
      <c r="BD4578" s="16">
        <f t="shared" si="1012"/>
        <v>0</v>
      </c>
      <c r="BE4578" s="16">
        <f t="shared" si="1013"/>
        <v>382.50000000000006</v>
      </c>
      <c r="BG4578" s="16">
        <f t="shared" si="1014"/>
        <v>0</v>
      </c>
      <c r="BH4578" s="16">
        <f t="shared" si="1015"/>
        <v>0</v>
      </c>
      <c r="BI4578" s="16">
        <f t="shared" si="1016"/>
        <v>0</v>
      </c>
    </row>
    <row r="4579" spans="1:61" x14ac:dyDescent="0.35">
      <c r="A4579">
        <v>4578</v>
      </c>
      <c r="B4579" t="s">
        <v>360</v>
      </c>
      <c r="C4579" t="s">
        <v>6384</v>
      </c>
      <c r="D4579" s="15" t="s">
        <v>5094</v>
      </c>
      <c r="E4579" s="12" t="s">
        <v>93</v>
      </c>
      <c r="G4579" s="12" t="s">
        <v>1453</v>
      </c>
      <c r="H4579" s="12" t="s">
        <v>91</v>
      </c>
      <c r="I4579" s="12" t="s">
        <v>363</v>
      </c>
      <c r="J4579" s="12" t="s">
        <v>5454</v>
      </c>
      <c r="K4579" s="12" t="s">
        <v>5454</v>
      </c>
      <c r="N4579" s="16" t="s">
        <v>206</v>
      </c>
      <c r="O4579" s="16" t="s">
        <v>5161</v>
      </c>
      <c r="P4579" s="12" t="s">
        <v>1187</v>
      </c>
      <c r="Q4579" s="16">
        <v>2023</v>
      </c>
      <c r="T4579" s="16">
        <v>0</v>
      </c>
      <c r="U4579" s="16" t="s">
        <v>5162</v>
      </c>
      <c r="V4579" s="12" t="s">
        <v>204</v>
      </c>
      <c r="W4579" s="12" t="s">
        <v>204</v>
      </c>
      <c r="X4579" s="16">
        <v>1</v>
      </c>
      <c r="AI4579" s="16">
        <f t="shared" si="1007"/>
        <v>0</v>
      </c>
      <c r="AJ4579" s="16">
        <f t="shared" si="1008"/>
        <v>0</v>
      </c>
      <c r="AK4579" s="16">
        <f t="shared" si="1009"/>
        <v>0</v>
      </c>
      <c r="AL4579" s="16">
        <f t="shared" si="1010"/>
        <v>0</v>
      </c>
      <c r="AM4579" s="16">
        <v>61200.000000000007</v>
      </c>
      <c r="AN4579" s="16">
        <f t="shared" si="1011"/>
        <v>61200.000000000007</v>
      </c>
      <c r="BD4579" s="16">
        <f t="shared" si="1012"/>
        <v>0</v>
      </c>
      <c r="BE4579" s="16">
        <f t="shared" si="1013"/>
        <v>382.50000000000006</v>
      </c>
      <c r="BG4579" s="16">
        <f t="shared" si="1014"/>
        <v>0</v>
      </c>
      <c r="BH4579" s="16">
        <f t="shared" si="1015"/>
        <v>0</v>
      </c>
      <c r="BI4579" s="16">
        <f t="shared" si="1016"/>
        <v>0</v>
      </c>
    </row>
    <row r="4580" spans="1:61" x14ac:dyDescent="0.35">
      <c r="A4580">
        <v>4579</v>
      </c>
      <c r="B4580" t="s">
        <v>360</v>
      </c>
      <c r="C4580" t="s">
        <v>6385</v>
      </c>
      <c r="D4580" s="15" t="s">
        <v>5095</v>
      </c>
      <c r="E4580" s="12" t="s">
        <v>93</v>
      </c>
      <c r="G4580" s="12" t="s">
        <v>1453</v>
      </c>
      <c r="H4580" s="12" t="s">
        <v>91</v>
      </c>
      <c r="I4580" s="12" t="s">
        <v>363</v>
      </c>
      <c r="J4580" s="12" t="s">
        <v>5454</v>
      </c>
      <c r="K4580" s="12" t="s">
        <v>5454</v>
      </c>
      <c r="N4580" s="16" t="s">
        <v>206</v>
      </c>
      <c r="O4580" s="16" t="s">
        <v>5161</v>
      </c>
      <c r="P4580" s="12" t="s">
        <v>1187</v>
      </c>
      <c r="Q4580" s="16">
        <v>2023</v>
      </c>
      <c r="T4580" s="16">
        <v>0</v>
      </c>
      <c r="U4580" s="16" t="s">
        <v>5162</v>
      </c>
      <c r="V4580" s="12" t="s">
        <v>204</v>
      </c>
      <c r="W4580" s="12" t="s">
        <v>204</v>
      </c>
      <c r="X4580" s="16">
        <v>1</v>
      </c>
      <c r="AI4580" s="16">
        <f t="shared" si="1007"/>
        <v>0</v>
      </c>
      <c r="AJ4580" s="16">
        <f t="shared" si="1008"/>
        <v>0</v>
      </c>
      <c r="AK4580" s="16">
        <f t="shared" si="1009"/>
        <v>0</v>
      </c>
      <c r="AL4580" s="16">
        <f t="shared" si="1010"/>
        <v>0</v>
      </c>
      <c r="AM4580" s="16">
        <v>61200.000000000007</v>
      </c>
      <c r="AN4580" s="16">
        <f t="shared" si="1011"/>
        <v>61200.000000000007</v>
      </c>
      <c r="BD4580" s="16">
        <f t="shared" si="1012"/>
        <v>0</v>
      </c>
      <c r="BE4580" s="16">
        <f t="shared" si="1013"/>
        <v>382.50000000000006</v>
      </c>
      <c r="BG4580" s="16">
        <f t="shared" si="1014"/>
        <v>0</v>
      </c>
      <c r="BH4580" s="16">
        <f t="shared" si="1015"/>
        <v>0</v>
      </c>
      <c r="BI4580" s="16">
        <f t="shared" si="1016"/>
        <v>0</v>
      </c>
    </row>
    <row r="4581" spans="1:61" x14ac:dyDescent="0.35">
      <c r="A4581">
        <v>4580</v>
      </c>
      <c r="B4581" t="s">
        <v>360</v>
      </c>
      <c r="C4581" t="s">
        <v>6386</v>
      </c>
      <c r="D4581" s="15" t="s">
        <v>5096</v>
      </c>
      <c r="E4581" s="12" t="s">
        <v>93</v>
      </c>
      <c r="G4581" s="12" t="s">
        <v>1453</v>
      </c>
      <c r="H4581" s="12" t="s">
        <v>91</v>
      </c>
      <c r="I4581" s="12" t="s">
        <v>363</v>
      </c>
      <c r="J4581" s="12" t="s">
        <v>5454</v>
      </c>
      <c r="K4581" s="12" t="s">
        <v>5454</v>
      </c>
      <c r="N4581" s="16" t="s">
        <v>206</v>
      </c>
      <c r="O4581" s="16" t="s">
        <v>5161</v>
      </c>
      <c r="P4581" s="12" t="s">
        <v>1187</v>
      </c>
      <c r="Q4581" s="16">
        <v>2023</v>
      </c>
      <c r="T4581" s="16">
        <v>0</v>
      </c>
      <c r="U4581" s="16" t="s">
        <v>5162</v>
      </c>
      <c r="V4581" s="12" t="s">
        <v>204</v>
      </c>
      <c r="W4581" s="12" t="s">
        <v>204</v>
      </c>
      <c r="X4581" s="16">
        <v>1</v>
      </c>
      <c r="AI4581" s="16">
        <f t="shared" si="1007"/>
        <v>0</v>
      </c>
      <c r="AJ4581" s="16">
        <f t="shared" si="1008"/>
        <v>0</v>
      </c>
      <c r="AK4581" s="16">
        <f t="shared" si="1009"/>
        <v>0</v>
      </c>
      <c r="AL4581" s="16">
        <f t="shared" si="1010"/>
        <v>0</v>
      </c>
      <c r="AM4581" s="16">
        <v>61200.000000000007</v>
      </c>
      <c r="AN4581" s="16">
        <f t="shared" si="1011"/>
        <v>61200.000000000007</v>
      </c>
      <c r="BD4581" s="16">
        <f t="shared" si="1012"/>
        <v>0</v>
      </c>
      <c r="BE4581" s="16">
        <f t="shared" si="1013"/>
        <v>382.50000000000006</v>
      </c>
      <c r="BG4581" s="16">
        <f t="shared" si="1014"/>
        <v>0</v>
      </c>
      <c r="BH4581" s="16">
        <f t="shared" si="1015"/>
        <v>0</v>
      </c>
      <c r="BI4581" s="16">
        <f t="shared" si="1016"/>
        <v>0</v>
      </c>
    </row>
    <row r="4582" spans="1:61" x14ac:dyDescent="0.35">
      <c r="A4582">
        <v>4581</v>
      </c>
      <c r="B4582" t="s">
        <v>360</v>
      </c>
      <c r="C4582" t="s">
        <v>6387</v>
      </c>
      <c r="D4582" s="15" t="s">
        <v>5097</v>
      </c>
      <c r="E4582" s="12" t="s">
        <v>93</v>
      </c>
      <c r="G4582" s="12" t="s">
        <v>1453</v>
      </c>
      <c r="H4582" s="12" t="s">
        <v>91</v>
      </c>
      <c r="I4582" s="12" t="s">
        <v>363</v>
      </c>
      <c r="J4582" s="12" t="s">
        <v>5454</v>
      </c>
      <c r="K4582" s="12" t="s">
        <v>5454</v>
      </c>
      <c r="N4582" s="16" t="s">
        <v>206</v>
      </c>
      <c r="O4582" s="16" t="s">
        <v>5161</v>
      </c>
      <c r="P4582" s="12" t="s">
        <v>1187</v>
      </c>
      <c r="Q4582" s="16">
        <v>2023</v>
      </c>
      <c r="T4582" s="16">
        <v>0</v>
      </c>
      <c r="U4582" s="16" t="s">
        <v>5162</v>
      </c>
      <c r="V4582" s="12" t="s">
        <v>204</v>
      </c>
      <c r="W4582" s="12" t="s">
        <v>204</v>
      </c>
      <c r="X4582" s="16">
        <v>1</v>
      </c>
      <c r="AI4582" s="16">
        <f t="shared" si="1007"/>
        <v>0</v>
      </c>
      <c r="AJ4582" s="16">
        <f t="shared" si="1008"/>
        <v>0</v>
      </c>
      <c r="AK4582" s="16">
        <f t="shared" si="1009"/>
        <v>0</v>
      </c>
      <c r="AL4582" s="16">
        <f t="shared" si="1010"/>
        <v>0</v>
      </c>
      <c r="AM4582" s="16">
        <v>61200.000000000007</v>
      </c>
      <c r="AN4582" s="16">
        <f t="shared" si="1011"/>
        <v>61200.000000000007</v>
      </c>
      <c r="BD4582" s="16">
        <f t="shared" si="1012"/>
        <v>0</v>
      </c>
      <c r="BE4582" s="16">
        <f t="shared" si="1013"/>
        <v>382.50000000000006</v>
      </c>
      <c r="BG4582" s="16">
        <f t="shared" si="1014"/>
        <v>0</v>
      </c>
      <c r="BH4582" s="16">
        <f t="shared" si="1015"/>
        <v>0</v>
      </c>
      <c r="BI4582" s="16">
        <f t="shared" si="1016"/>
        <v>0</v>
      </c>
    </row>
    <row r="4583" spans="1:61" x14ac:dyDescent="0.35">
      <c r="A4583">
        <v>4582</v>
      </c>
      <c r="B4583" t="s">
        <v>360</v>
      </c>
      <c r="C4583" t="s">
        <v>6388</v>
      </c>
      <c r="D4583" s="15" t="s">
        <v>4765</v>
      </c>
      <c r="E4583" s="12" t="s">
        <v>93</v>
      </c>
      <c r="G4583" s="12" t="s">
        <v>1453</v>
      </c>
      <c r="H4583" s="12" t="s">
        <v>91</v>
      </c>
      <c r="I4583" s="12" t="s">
        <v>363</v>
      </c>
      <c r="J4583" s="12" t="s">
        <v>5454</v>
      </c>
      <c r="K4583" s="12" t="s">
        <v>5454</v>
      </c>
      <c r="N4583" s="16" t="s">
        <v>206</v>
      </c>
      <c r="O4583" s="16" t="s">
        <v>5161</v>
      </c>
      <c r="P4583" s="12" t="s">
        <v>1187</v>
      </c>
      <c r="Q4583" s="16">
        <v>2023</v>
      </c>
      <c r="T4583" s="16">
        <v>0</v>
      </c>
      <c r="U4583" s="16" t="s">
        <v>5162</v>
      </c>
      <c r="V4583" s="12" t="s">
        <v>204</v>
      </c>
      <c r="W4583" s="12" t="s">
        <v>204</v>
      </c>
      <c r="X4583" s="16">
        <v>1</v>
      </c>
      <c r="AI4583" s="16">
        <f t="shared" si="1007"/>
        <v>0</v>
      </c>
      <c r="AJ4583" s="16">
        <f t="shared" si="1008"/>
        <v>0</v>
      </c>
      <c r="AK4583" s="16">
        <f t="shared" si="1009"/>
        <v>0</v>
      </c>
      <c r="AL4583" s="16">
        <f t="shared" si="1010"/>
        <v>0</v>
      </c>
      <c r="AM4583" s="16">
        <v>61200.000000000007</v>
      </c>
      <c r="AN4583" s="16">
        <f t="shared" si="1011"/>
        <v>61200.000000000007</v>
      </c>
      <c r="BD4583" s="16">
        <f t="shared" si="1012"/>
        <v>0</v>
      </c>
      <c r="BE4583" s="16">
        <f t="shared" si="1013"/>
        <v>382.50000000000006</v>
      </c>
      <c r="BG4583" s="16">
        <f t="shared" si="1014"/>
        <v>0</v>
      </c>
      <c r="BH4583" s="16">
        <f t="shared" si="1015"/>
        <v>0</v>
      </c>
      <c r="BI4583" s="16">
        <f t="shared" si="1016"/>
        <v>0</v>
      </c>
    </row>
    <row r="4584" spans="1:61" x14ac:dyDescent="0.35">
      <c r="A4584">
        <v>4583</v>
      </c>
      <c r="B4584" t="s">
        <v>360</v>
      </c>
      <c r="C4584" t="s">
        <v>6389</v>
      </c>
      <c r="D4584" s="15" t="s">
        <v>5098</v>
      </c>
      <c r="E4584" s="12" t="s">
        <v>93</v>
      </c>
      <c r="G4584" s="12" t="s">
        <v>1453</v>
      </c>
      <c r="H4584" s="12" t="s">
        <v>91</v>
      </c>
      <c r="I4584" s="12" t="s">
        <v>363</v>
      </c>
      <c r="J4584" s="12" t="s">
        <v>5454</v>
      </c>
      <c r="K4584" s="12" t="s">
        <v>5454</v>
      </c>
      <c r="N4584" s="16" t="s">
        <v>206</v>
      </c>
      <c r="O4584" s="16" t="s">
        <v>5161</v>
      </c>
      <c r="P4584" s="12" t="s">
        <v>1187</v>
      </c>
      <c r="Q4584" s="16">
        <v>2023</v>
      </c>
      <c r="T4584" s="16">
        <v>0</v>
      </c>
      <c r="U4584" s="16" t="s">
        <v>5162</v>
      </c>
      <c r="V4584" s="12" t="s">
        <v>204</v>
      </c>
      <c r="W4584" s="12" t="s">
        <v>204</v>
      </c>
      <c r="X4584" s="16">
        <v>1</v>
      </c>
      <c r="AI4584" s="16">
        <f t="shared" si="1007"/>
        <v>0</v>
      </c>
      <c r="AJ4584" s="16">
        <f t="shared" si="1008"/>
        <v>0</v>
      </c>
      <c r="AK4584" s="16">
        <f t="shared" si="1009"/>
        <v>0</v>
      </c>
      <c r="AL4584" s="16">
        <f t="shared" si="1010"/>
        <v>0</v>
      </c>
      <c r="AM4584" s="16">
        <v>61200.000000000007</v>
      </c>
      <c r="AN4584" s="16">
        <f t="shared" si="1011"/>
        <v>61200.000000000007</v>
      </c>
      <c r="BD4584" s="16">
        <f t="shared" si="1012"/>
        <v>0</v>
      </c>
      <c r="BE4584" s="16">
        <f t="shared" si="1013"/>
        <v>382.50000000000006</v>
      </c>
      <c r="BG4584" s="16">
        <f t="shared" si="1014"/>
        <v>0</v>
      </c>
      <c r="BH4584" s="16">
        <f t="shared" si="1015"/>
        <v>0</v>
      </c>
      <c r="BI4584" s="16">
        <f t="shared" si="1016"/>
        <v>0</v>
      </c>
    </row>
    <row r="4585" spans="1:61" x14ac:dyDescent="0.35">
      <c r="A4585">
        <v>4584</v>
      </c>
      <c r="B4585" t="s">
        <v>360</v>
      </c>
      <c r="C4585" t="s">
        <v>6390</v>
      </c>
      <c r="D4585" s="15" t="s">
        <v>5099</v>
      </c>
      <c r="E4585" s="12" t="s">
        <v>93</v>
      </c>
      <c r="G4585" s="12" t="s">
        <v>1453</v>
      </c>
      <c r="H4585" s="12" t="s">
        <v>91</v>
      </c>
      <c r="I4585" s="12" t="s">
        <v>363</v>
      </c>
      <c r="J4585" s="12" t="s">
        <v>5454</v>
      </c>
      <c r="K4585" s="12" t="s">
        <v>5454</v>
      </c>
      <c r="N4585" s="16" t="s">
        <v>206</v>
      </c>
      <c r="O4585" s="16" t="s">
        <v>5161</v>
      </c>
      <c r="P4585" s="12" t="s">
        <v>1187</v>
      </c>
      <c r="Q4585" s="16">
        <v>2023</v>
      </c>
      <c r="T4585" s="16">
        <v>0</v>
      </c>
      <c r="U4585" s="16" t="s">
        <v>5162</v>
      </c>
      <c r="V4585" s="12" t="s">
        <v>204</v>
      </c>
      <c r="W4585" s="12" t="s">
        <v>204</v>
      </c>
      <c r="X4585" s="16">
        <v>1</v>
      </c>
      <c r="AI4585" s="16">
        <f t="shared" si="1007"/>
        <v>0</v>
      </c>
      <c r="AJ4585" s="16">
        <f t="shared" si="1008"/>
        <v>0</v>
      </c>
      <c r="AK4585" s="16">
        <f t="shared" si="1009"/>
        <v>0</v>
      </c>
      <c r="AL4585" s="16">
        <f t="shared" si="1010"/>
        <v>0</v>
      </c>
      <c r="AM4585" s="16">
        <v>61200.000000000007</v>
      </c>
      <c r="AN4585" s="16">
        <f t="shared" si="1011"/>
        <v>61200.000000000007</v>
      </c>
      <c r="BD4585" s="16">
        <f t="shared" si="1012"/>
        <v>0</v>
      </c>
      <c r="BE4585" s="16">
        <f t="shared" si="1013"/>
        <v>382.50000000000006</v>
      </c>
      <c r="BG4585" s="16">
        <f t="shared" si="1014"/>
        <v>0</v>
      </c>
      <c r="BH4585" s="16">
        <f t="shared" si="1015"/>
        <v>0</v>
      </c>
      <c r="BI4585" s="16">
        <f t="shared" si="1016"/>
        <v>0</v>
      </c>
    </row>
    <row r="4586" spans="1:61" x14ac:dyDescent="0.35">
      <c r="A4586">
        <v>4585</v>
      </c>
      <c r="B4586" t="s">
        <v>360</v>
      </c>
      <c r="C4586" t="s">
        <v>6391</v>
      </c>
      <c r="D4586" s="15" t="s">
        <v>5100</v>
      </c>
      <c r="E4586" s="12" t="s">
        <v>93</v>
      </c>
      <c r="G4586" s="12" t="s">
        <v>1453</v>
      </c>
      <c r="H4586" s="12" t="s">
        <v>91</v>
      </c>
      <c r="I4586" s="12" t="s">
        <v>363</v>
      </c>
      <c r="J4586" s="12" t="s">
        <v>5454</v>
      </c>
      <c r="K4586" s="12" t="s">
        <v>5454</v>
      </c>
      <c r="N4586" s="16" t="s">
        <v>206</v>
      </c>
      <c r="O4586" s="16" t="s">
        <v>5161</v>
      </c>
      <c r="P4586" s="12" t="s">
        <v>1187</v>
      </c>
      <c r="Q4586" s="16">
        <v>2023</v>
      </c>
      <c r="T4586" s="16">
        <v>0</v>
      </c>
      <c r="U4586" s="16" t="s">
        <v>5162</v>
      </c>
      <c r="V4586" s="12" t="s">
        <v>204</v>
      </c>
      <c r="W4586" s="12" t="s">
        <v>204</v>
      </c>
      <c r="X4586" s="16">
        <v>1</v>
      </c>
      <c r="AI4586" s="16">
        <f t="shared" si="1007"/>
        <v>0</v>
      </c>
      <c r="AJ4586" s="16">
        <f t="shared" si="1008"/>
        <v>0</v>
      </c>
      <c r="AK4586" s="16">
        <f t="shared" si="1009"/>
        <v>0</v>
      </c>
      <c r="AL4586" s="16">
        <f t="shared" si="1010"/>
        <v>0</v>
      </c>
      <c r="AM4586" s="16">
        <v>61200.000000000007</v>
      </c>
      <c r="AN4586" s="16">
        <f t="shared" si="1011"/>
        <v>61200.000000000007</v>
      </c>
      <c r="BD4586" s="16">
        <f t="shared" si="1012"/>
        <v>0</v>
      </c>
      <c r="BE4586" s="16">
        <f t="shared" si="1013"/>
        <v>382.50000000000006</v>
      </c>
      <c r="BG4586" s="16">
        <f t="shared" si="1014"/>
        <v>0</v>
      </c>
      <c r="BH4586" s="16">
        <f t="shared" si="1015"/>
        <v>0</v>
      </c>
      <c r="BI4586" s="16">
        <f t="shared" si="1016"/>
        <v>0</v>
      </c>
    </row>
    <row r="4587" spans="1:61" x14ac:dyDescent="0.35">
      <c r="A4587">
        <v>4586</v>
      </c>
      <c r="B4587" t="s">
        <v>360</v>
      </c>
      <c r="C4587" t="s">
        <v>6392</v>
      </c>
      <c r="D4587" s="15" t="s">
        <v>5101</v>
      </c>
      <c r="E4587" s="12" t="s">
        <v>93</v>
      </c>
      <c r="G4587" s="12" t="s">
        <v>1453</v>
      </c>
      <c r="H4587" s="12" t="s">
        <v>91</v>
      </c>
      <c r="I4587" s="12" t="s">
        <v>363</v>
      </c>
      <c r="J4587" s="12" t="s">
        <v>5454</v>
      </c>
      <c r="K4587" s="12" t="s">
        <v>5454</v>
      </c>
      <c r="N4587" s="16" t="s">
        <v>206</v>
      </c>
      <c r="O4587" s="16" t="s">
        <v>5161</v>
      </c>
      <c r="P4587" s="12" t="s">
        <v>1187</v>
      </c>
      <c r="Q4587" s="16">
        <v>2023</v>
      </c>
      <c r="T4587" s="16">
        <v>0</v>
      </c>
      <c r="U4587" s="16" t="s">
        <v>5162</v>
      </c>
      <c r="V4587" s="12" t="s">
        <v>204</v>
      </c>
      <c r="W4587" s="12" t="s">
        <v>204</v>
      </c>
      <c r="X4587" s="16">
        <v>1</v>
      </c>
      <c r="AI4587" s="16">
        <f t="shared" si="1007"/>
        <v>0</v>
      </c>
      <c r="AJ4587" s="16">
        <f t="shared" si="1008"/>
        <v>0</v>
      </c>
      <c r="AK4587" s="16">
        <f t="shared" si="1009"/>
        <v>0</v>
      </c>
      <c r="AL4587" s="16">
        <f t="shared" si="1010"/>
        <v>0</v>
      </c>
      <c r="AM4587" s="16">
        <v>61200.000000000007</v>
      </c>
      <c r="AN4587" s="16">
        <f t="shared" si="1011"/>
        <v>61200.000000000007</v>
      </c>
      <c r="BD4587" s="16">
        <f t="shared" si="1012"/>
        <v>0</v>
      </c>
      <c r="BE4587" s="16">
        <f t="shared" si="1013"/>
        <v>382.50000000000006</v>
      </c>
      <c r="BG4587" s="16">
        <f t="shared" si="1014"/>
        <v>0</v>
      </c>
      <c r="BH4587" s="16">
        <f t="shared" si="1015"/>
        <v>0</v>
      </c>
      <c r="BI4587" s="16">
        <f t="shared" si="1016"/>
        <v>0</v>
      </c>
    </row>
    <row r="4588" spans="1:61" x14ac:dyDescent="0.35">
      <c r="A4588">
        <v>4587</v>
      </c>
      <c r="B4588" t="s">
        <v>360</v>
      </c>
      <c r="C4588" t="s">
        <v>6393</v>
      </c>
      <c r="D4588" s="15" t="s">
        <v>5102</v>
      </c>
      <c r="E4588" s="12" t="s">
        <v>93</v>
      </c>
      <c r="G4588" s="12" t="s">
        <v>1453</v>
      </c>
      <c r="H4588" s="12" t="s">
        <v>91</v>
      </c>
      <c r="I4588" s="12" t="s">
        <v>363</v>
      </c>
      <c r="J4588" s="12" t="s">
        <v>5454</v>
      </c>
      <c r="K4588" s="12" t="s">
        <v>5454</v>
      </c>
      <c r="N4588" s="16" t="s">
        <v>206</v>
      </c>
      <c r="O4588" s="16" t="s">
        <v>5161</v>
      </c>
      <c r="P4588" s="12" t="s">
        <v>1187</v>
      </c>
      <c r="Q4588" s="16">
        <v>2023</v>
      </c>
      <c r="T4588" s="16">
        <v>0</v>
      </c>
      <c r="U4588" s="16" t="s">
        <v>5162</v>
      </c>
      <c r="V4588" s="12" t="s">
        <v>204</v>
      </c>
      <c r="W4588" s="12" t="s">
        <v>204</v>
      </c>
      <c r="X4588" s="16">
        <v>1</v>
      </c>
      <c r="AI4588" s="16">
        <f t="shared" si="1007"/>
        <v>0</v>
      </c>
      <c r="AJ4588" s="16">
        <f t="shared" si="1008"/>
        <v>0</v>
      </c>
      <c r="AK4588" s="16">
        <f t="shared" si="1009"/>
        <v>0</v>
      </c>
      <c r="AL4588" s="16">
        <f t="shared" si="1010"/>
        <v>0</v>
      </c>
      <c r="AM4588" s="16">
        <v>61200.000000000007</v>
      </c>
      <c r="AN4588" s="16">
        <f t="shared" si="1011"/>
        <v>61200.000000000007</v>
      </c>
      <c r="BD4588" s="16">
        <f t="shared" si="1012"/>
        <v>0</v>
      </c>
      <c r="BE4588" s="16">
        <f t="shared" si="1013"/>
        <v>382.50000000000006</v>
      </c>
      <c r="BG4588" s="16">
        <f t="shared" si="1014"/>
        <v>0</v>
      </c>
      <c r="BH4588" s="16">
        <f t="shared" si="1015"/>
        <v>0</v>
      </c>
      <c r="BI4588" s="16">
        <f t="shared" si="1016"/>
        <v>0</v>
      </c>
    </row>
    <row r="4589" spans="1:61" x14ac:dyDescent="0.35">
      <c r="A4589">
        <v>4588</v>
      </c>
      <c r="B4589" t="s">
        <v>360</v>
      </c>
      <c r="C4589" t="s">
        <v>6394</v>
      </c>
      <c r="D4589" s="15" t="s">
        <v>5103</v>
      </c>
      <c r="E4589" s="12" t="s">
        <v>93</v>
      </c>
      <c r="G4589" s="12" t="s">
        <v>1453</v>
      </c>
      <c r="H4589" s="12" t="s">
        <v>91</v>
      </c>
      <c r="I4589" s="12" t="s">
        <v>363</v>
      </c>
      <c r="J4589" s="12" t="s">
        <v>5454</v>
      </c>
      <c r="K4589" s="12" t="s">
        <v>5454</v>
      </c>
      <c r="N4589" s="16" t="s">
        <v>206</v>
      </c>
      <c r="O4589" s="16" t="s">
        <v>5161</v>
      </c>
      <c r="P4589" s="12" t="s">
        <v>1187</v>
      </c>
      <c r="Q4589" s="16">
        <v>2023</v>
      </c>
      <c r="T4589" s="16">
        <v>0</v>
      </c>
      <c r="U4589" s="16" t="s">
        <v>5162</v>
      </c>
      <c r="V4589" s="12" t="s">
        <v>204</v>
      </c>
      <c r="W4589" s="12" t="s">
        <v>204</v>
      </c>
      <c r="X4589" s="16">
        <v>1</v>
      </c>
      <c r="AI4589" s="16">
        <f t="shared" si="1007"/>
        <v>0</v>
      </c>
      <c r="AJ4589" s="16">
        <f t="shared" si="1008"/>
        <v>0</v>
      </c>
      <c r="AK4589" s="16">
        <f t="shared" si="1009"/>
        <v>0</v>
      </c>
      <c r="AL4589" s="16">
        <f t="shared" si="1010"/>
        <v>0</v>
      </c>
      <c r="AM4589" s="16">
        <v>61200.000000000007</v>
      </c>
      <c r="AN4589" s="16">
        <f t="shared" si="1011"/>
        <v>61200.000000000007</v>
      </c>
      <c r="BD4589" s="16">
        <f t="shared" si="1012"/>
        <v>0</v>
      </c>
      <c r="BE4589" s="16">
        <f t="shared" si="1013"/>
        <v>382.50000000000006</v>
      </c>
      <c r="BG4589" s="16">
        <f t="shared" si="1014"/>
        <v>0</v>
      </c>
      <c r="BH4589" s="16">
        <f t="shared" si="1015"/>
        <v>0</v>
      </c>
      <c r="BI4589" s="16">
        <f t="shared" si="1016"/>
        <v>0</v>
      </c>
    </row>
    <row r="4590" spans="1:61" x14ac:dyDescent="0.35">
      <c r="A4590">
        <v>4589</v>
      </c>
      <c r="B4590" t="s">
        <v>360</v>
      </c>
      <c r="C4590" t="s">
        <v>6395</v>
      </c>
      <c r="D4590" s="15" t="s">
        <v>5104</v>
      </c>
      <c r="E4590" s="12" t="s">
        <v>93</v>
      </c>
      <c r="G4590" s="12" t="s">
        <v>1453</v>
      </c>
      <c r="H4590" s="12" t="s">
        <v>91</v>
      </c>
      <c r="I4590" s="12" t="s">
        <v>363</v>
      </c>
      <c r="J4590" s="12" t="s">
        <v>5454</v>
      </c>
      <c r="K4590" s="12" t="s">
        <v>5454</v>
      </c>
      <c r="N4590" s="16" t="s">
        <v>206</v>
      </c>
      <c r="O4590" s="16" t="s">
        <v>5161</v>
      </c>
      <c r="P4590" s="12" t="s">
        <v>1187</v>
      </c>
      <c r="Q4590" s="16">
        <v>2023</v>
      </c>
      <c r="T4590" s="16">
        <v>0</v>
      </c>
      <c r="U4590" s="16" t="s">
        <v>5162</v>
      </c>
      <c r="V4590" s="12" t="s">
        <v>204</v>
      </c>
      <c r="W4590" s="12" t="s">
        <v>204</v>
      </c>
      <c r="X4590" s="16">
        <v>1</v>
      </c>
      <c r="AI4590" s="16">
        <f t="shared" si="1007"/>
        <v>0</v>
      </c>
      <c r="AJ4590" s="16">
        <f t="shared" si="1008"/>
        <v>0</v>
      </c>
      <c r="AK4590" s="16">
        <f t="shared" si="1009"/>
        <v>0</v>
      </c>
      <c r="AL4590" s="16">
        <f t="shared" si="1010"/>
        <v>0</v>
      </c>
      <c r="AM4590" s="16">
        <v>61200.000000000007</v>
      </c>
      <c r="AN4590" s="16">
        <f t="shared" si="1011"/>
        <v>61200.000000000007</v>
      </c>
      <c r="BD4590" s="16">
        <f t="shared" si="1012"/>
        <v>0</v>
      </c>
      <c r="BE4590" s="16">
        <f t="shared" si="1013"/>
        <v>382.50000000000006</v>
      </c>
      <c r="BG4590" s="16">
        <f t="shared" si="1014"/>
        <v>0</v>
      </c>
      <c r="BH4590" s="16">
        <f t="shared" si="1015"/>
        <v>0</v>
      </c>
      <c r="BI4590" s="16">
        <f t="shared" si="1016"/>
        <v>0</v>
      </c>
    </row>
    <row r="4591" spans="1:61" x14ac:dyDescent="0.35">
      <c r="A4591">
        <v>4590</v>
      </c>
      <c r="B4591" t="s">
        <v>360</v>
      </c>
      <c r="C4591" t="s">
        <v>6396</v>
      </c>
      <c r="D4591" s="15" t="s">
        <v>5105</v>
      </c>
      <c r="E4591" s="12" t="s">
        <v>93</v>
      </c>
      <c r="G4591" s="12" t="s">
        <v>1453</v>
      </c>
      <c r="H4591" s="12" t="s">
        <v>91</v>
      </c>
      <c r="I4591" s="12" t="s">
        <v>363</v>
      </c>
      <c r="J4591" s="12" t="s">
        <v>5454</v>
      </c>
      <c r="K4591" s="12" t="s">
        <v>5454</v>
      </c>
      <c r="N4591" s="16" t="s">
        <v>206</v>
      </c>
      <c r="O4591" s="16" t="s">
        <v>5161</v>
      </c>
      <c r="P4591" s="12" t="s">
        <v>1187</v>
      </c>
      <c r="Q4591" s="16">
        <v>2023</v>
      </c>
      <c r="T4591" s="16">
        <v>0</v>
      </c>
      <c r="U4591" s="16" t="s">
        <v>5162</v>
      </c>
      <c r="V4591" s="12" t="s">
        <v>204</v>
      </c>
      <c r="W4591" s="12" t="s">
        <v>204</v>
      </c>
      <c r="X4591" s="16">
        <v>1</v>
      </c>
      <c r="AI4591" s="16">
        <f t="shared" si="1007"/>
        <v>0</v>
      </c>
      <c r="AJ4591" s="16">
        <f t="shared" si="1008"/>
        <v>0</v>
      </c>
      <c r="AK4591" s="16">
        <f t="shared" si="1009"/>
        <v>0</v>
      </c>
      <c r="AL4591" s="16">
        <f t="shared" si="1010"/>
        <v>0</v>
      </c>
      <c r="AM4591" s="16">
        <v>61200.000000000007</v>
      </c>
      <c r="AN4591" s="16">
        <f t="shared" si="1011"/>
        <v>61200.000000000007</v>
      </c>
      <c r="BD4591" s="16">
        <f t="shared" si="1012"/>
        <v>0</v>
      </c>
      <c r="BE4591" s="16">
        <f t="shared" si="1013"/>
        <v>382.50000000000006</v>
      </c>
      <c r="BG4591" s="16">
        <f t="shared" si="1014"/>
        <v>0</v>
      </c>
      <c r="BH4591" s="16">
        <f t="shared" si="1015"/>
        <v>0</v>
      </c>
      <c r="BI4591" s="16">
        <f t="shared" si="1016"/>
        <v>0</v>
      </c>
    </row>
    <row r="4592" spans="1:61" x14ac:dyDescent="0.35">
      <c r="A4592">
        <v>4591</v>
      </c>
      <c r="B4592" t="s">
        <v>360</v>
      </c>
      <c r="C4592" t="s">
        <v>6397</v>
      </c>
      <c r="D4592" s="15" t="s">
        <v>5106</v>
      </c>
      <c r="E4592" s="12" t="s">
        <v>93</v>
      </c>
      <c r="G4592" s="12" t="s">
        <v>1453</v>
      </c>
      <c r="H4592" s="12" t="s">
        <v>91</v>
      </c>
      <c r="I4592" s="12" t="s">
        <v>363</v>
      </c>
      <c r="J4592" s="12" t="s">
        <v>5454</v>
      </c>
      <c r="K4592" s="12" t="s">
        <v>5454</v>
      </c>
      <c r="N4592" s="16" t="s">
        <v>206</v>
      </c>
      <c r="O4592" s="16" t="s">
        <v>5161</v>
      </c>
      <c r="P4592" s="12" t="s">
        <v>1187</v>
      </c>
      <c r="Q4592" s="16">
        <v>2023</v>
      </c>
      <c r="T4592" s="16">
        <v>0</v>
      </c>
      <c r="U4592" s="16" t="s">
        <v>5162</v>
      </c>
      <c r="V4592" s="12" t="s">
        <v>204</v>
      </c>
      <c r="W4592" s="12" t="s">
        <v>204</v>
      </c>
      <c r="X4592" s="16">
        <v>1</v>
      </c>
      <c r="AI4592" s="16">
        <f t="shared" si="1007"/>
        <v>0</v>
      </c>
      <c r="AJ4592" s="16">
        <f t="shared" si="1008"/>
        <v>0</v>
      </c>
      <c r="AK4592" s="16">
        <f t="shared" si="1009"/>
        <v>0</v>
      </c>
      <c r="AL4592" s="16">
        <f t="shared" si="1010"/>
        <v>0</v>
      </c>
      <c r="AM4592" s="16">
        <v>61200.000000000007</v>
      </c>
      <c r="AN4592" s="16">
        <f t="shared" si="1011"/>
        <v>61200.000000000007</v>
      </c>
      <c r="BD4592" s="16">
        <f t="shared" si="1012"/>
        <v>0</v>
      </c>
      <c r="BE4592" s="16">
        <f t="shared" si="1013"/>
        <v>382.50000000000006</v>
      </c>
      <c r="BG4592" s="16">
        <f t="shared" si="1014"/>
        <v>0</v>
      </c>
      <c r="BH4592" s="16">
        <f t="shared" si="1015"/>
        <v>0</v>
      </c>
      <c r="BI4592" s="16">
        <f t="shared" si="1016"/>
        <v>0</v>
      </c>
    </row>
    <row r="4593" spans="1:61" x14ac:dyDescent="0.35">
      <c r="A4593">
        <v>4592</v>
      </c>
      <c r="B4593" t="s">
        <v>360</v>
      </c>
      <c r="C4593" t="s">
        <v>6398</v>
      </c>
      <c r="D4593" s="15" t="s">
        <v>4916</v>
      </c>
      <c r="E4593" s="12" t="s">
        <v>93</v>
      </c>
      <c r="G4593" s="12" t="s">
        <v>1453</v>
      </c>
      <c r="H4593" s="12" t="s">
        <v>91</v>
      </c>
      <c r="I4593" s="12" t="s">
        <v>363</v>
      </c>
      <c r="J4593" s="12" t="s">
        <v>5454</v>
      </c>
      <c r="K4593" s="12" t="s">
        <v>5454</v>
      </c>
      <c r="N4593" s="16" t="s">
        <v>206</v>
      </c>
      <c r="O4593" s="16" t="s">
        <v>5161</v>
      </c>
      <c r="P4593" s="12" t="s">
        <v>1187</v>
      </c>
      <c r="Q4593" s="16">
        <v>2023</v>
      </c>
      <c r="T4593" s="16">
        <v>0</v>
      </c>
      <c r="U4593" s="16" t="s">
        <v>5162</v>
      </c>
      <c r="V4593" s="12" t="s">
        <v>204</v>
      </c>
      <c r="W4593" s="12" t="s">
        <v>204</v>
      </c>
      <c r="X4593" s="16">
        <v>1</v>
      </c>
      <c r="AI4593" s="16">
        <f t="shared" si="1007"/>
        <v>0</v>
      </c>
      <c r="AJ4593" s="16">
        <f t="shared" si="1008"/>
        <v>0</v>
      </c>
      <c r="AK4593" s="16">
        <f t="shared" si="1009"/>
        <v>0</v>
      </c>
      <c r="AL4593" s="16">
        <f t="shared" si="1010"/>
        <v>0</v>
      </c>
      <c r="AM4593" s="16">
        <v>61200.000000000007</v>
      </c>
      <c r="AN4593" s="16">
        <f t="shared" si="1011"/>
        <v>61200.000000000007</v>
      </c>
      <c r="BD4593" s="16">
        <f t="shared" si="1012"/>
        <v>0</v>
      </c>
      <c r="BE4593" s="16">
        <f t="shared" si="1013"/>
        <v>382.50000000000006</v>
      </c>
      <c r="BG4593" s="16">
        <f t="shared" si="1014"/>
        <v>0</v>
      </c>
      <c r="BH4593" s="16">
        <f t="shared" si="1015"/>
        <v>0</v>
      </c>
      <c r="BI4593" s="16">
        <f t="shared" si="1016"/>
        <v>0</v>
      </c>
    </row>
    <row r="4594" spans="1:61" x14ac:dyDescent="0.35">
      <c r="A4594">
        <v>4593</v>
      </c>
      <c r="B4594" t="s">
        <v>360</v>
      </c>
      <c r="C4594" t="s">
        <v>6399</v>
      </c>
      <c r="D4594" s="15" t="s">
        <v>5107</v>
      </c>
      <c r="E4594" s="12" t="s">
        <v>93</v>
      </c>
      <c r="G4594" s="12" t="s">
        <v>1453</v>
      </c>
      <c r="H4594" s="12" t="s">
        <v>91</v>
      </c>
      <c r="I4594" s="12" t="s">
        <v>363</v>
      </c>
      <c r="J4594" s="12" t="s">
        <v>5454</v>
      </c>
      <c r="K4594" s="12" t="s">
        <v>5454</v>
      </c>
      <c r="N4594" s="16" t="s">
        <v>206</v>
      </c>
      <c r="O4594" s="16" t="s">
        <v>5161</v>
      </c>
      <c r="P4594" s="12" t="s">
        <v>1187</v>
      </c>
      <c r="Q4594" s="16">
        <v>2023</v>
      </c>
      <c r="T4594" s="16">
        <v>0</v>
      </c>
      <c r="U4594" s="16" t="s">
        <v>5162</v>
      </c>
      <c r="V4594" s="12" t="s">
        <v>204</v>
      </c>
      <c r="W4594" s="12" t="s">
        <v>204</v>
      </c>
      <c r="X4594" s="16">
        <v>1</v>
      </c>
      <c r="AI4594" s="16">
        <f t="shared" si="1007"/>
        <v>0</v>
      </c>
      <c r="AJ4594" s="16">
        <f t="shared" si="1008"/>
        <v>0</v>
      </c>
      <c r="AK4594" s="16">
        <f t="shared" si="1009"/>
        <v>0</v>
      </c>
      <c r="AL4594" s="16">
        <f t="shared" si="1010"/>
        <v>0</v>
      </c>
      <c r="AM4594" s="16">
        <v>61200.000000000007</v>
      </c>
      <c r="AN4594" s="16">
        <f t="shared" si="1011"/>
        <v>61200.000000000007</v>
      </c>
      <c r="BD4594" s="16">
        <f t="shared" si="1012"/>
        <v>0</v>
      </c>
      <c r="BE4594" s="16">
        <f t="shared" si="1013"/>
        <v>382.50000000000006</v>
      </c>
      <c r="BG4594" s="16">
        <f t="shared" si="1014"/>
        <v>0</v>
      </c>
      <c r="BH4594" s="16">
        <f t="shared" si="1015"/>
        <v>0</v>
      </c>
      <c r="BI4594" s="16">
        <f t="shared" si="1016"/>
        <v>0</v>
      </c>
    </row>
    <row r="4595" spans="1:61" x14ac:dyDescent="0.35">
      <c r="A4595">
        <v>4594</v>
      </c>
      <c r="B4595" t="s">
        <v>360</v>
      </c>
      <c r="C4595" t="s">
        <v>6400</v>
      </c>
      <c r="D4595" s="15" t="s">
        <v>5108</v>
      </c>
      <c r="E4595" s="12" t="s">
        <v>93</v>
      </c>
      <c r="G4595" s="12" t="s">
        <v>1453</v>
      </c>
      <c r="H4595" s="12" t="s">
        <v>91</v>
      </c>
      <c r="I4595" s="12" t="s">
        <v>363</v>
      </c>
      <c r="J4595" s="12" t="s">
        <v>5454</v>
      </c>
      <c r="K4595" s="12" t="s">
        <v>5454</v>
      </c>
      <c r="N4595" s="16" t="s">
        <v>206</v>
      </c>
      <c r="O4595" s="16" t="s">
        <v>5161</v>
      </c>
      <c r="P4595" s="12" t="s">
        <v>1187</v>
      </c>
      <c r="Q4595" s="16">
        <v>2023</v>
      </c>
      <c r="T4595" s="16">
        <v>0</v>
      </c>
      <c r="U4595" s="16" t="s">
        <v>5162</v>
      </c>
      <c r="V4595" s="12" t="s">
        <v>204</v>
      </c>
      <c r="W4595" s="12" t="s">
        <v>204</v>
      </c>
      <c r="X4595" s="16">
        <v>1</v>
      </c>
      <c r="AI4595" s="16">
        <f t="shared" si="1007"/>
        <v>0</v>
      </c>
      <c r="AJ4595" s="16">
        <f t="shared" si="1008"/>
        <v>0</v>
      </c>
      <c r="AK4595" s="16">
        <f t="shared" si="1009"/>
        <v>0</v>
      </c>
      <c r="AL4595" s="16">
        <f t="shared" si="1010"/>
        <v>0</v>
      </c>
      <c r="AM4595" s="16">
        <v>61200.000000000007</v>
      </c>
      <c r="AN4595" s="16">
        <f t="shared" si="1011"/>
        <v>61200.000000000007</v>
      </c>
      <c r="BD4595" s="16">
        <f t="shared" si="1012"/>
        <v>0</v>
      </c>
      <c r="BE4595" s="16">
        <f t="shared" si="1013"/>
        <v>382.50000000000006</v>
      </c>
      <c r="BG4595" s="16">
        <f t="shared" si="1014"/>
        <v>0</v>
      </c>
      <c r="BH4595" s="16">
        <f t="shared" si="1015"/>
        <v>0</v>
      </c>
      <c r="BI4595" s="16">
        <f t="shared" si="1016"/>
        <v>0</v>
      </c>
    </row>
    <row r="4596" spans="1:61" x14ac:dyDescent="0.35">
      <c r="A4596">
        <v>4595</v>
      </c>
      <c r="B4596" t="s">
        <v>360</v>
      </c>
      <c r="C4596" t="s">
        <v>6401</v>
      </c>
      <c r="D4596" s="15" t="s">
        <v>5109</v>
      </c>
      <c r="E4596" s="12" t="s">
        <v>93</v>
      </c>
      <c r="G4596" s="12" t="s">
        <v>1453</v>
      </c>
      <c r="H4596" s="12" t="s">
        <v>91</v>
      </c>
      <c r="I4596" s="12" t="s">
        <v>363</v>
      </c>
      <c r="J4596" s="12" t="s">
        <v>5454</v>
      </c>
      <c r="K4596" s="12" t="s">
        <v>5454</v>
      </c>
      <c r="N4596" s="16" t="s">
        <v>206</v>
      </c>
      <c r="O4596" s="16" t="s">
        <v>5161</v>
      </c>
      <c r="P4596" s="12" t="s">
        <v>1187</v>
      </c>
      <c r="Q4596" s="16">
        <v>2023</v>
      </c>
      <c r="T4596" s="16">
        <v>0</v>
      </c>
      <c r="U4596" s="16" t="s">
        <v>5162</v>
      </c>
      <c r="V4596" s="12" t="s">
        <v>204</v>
      </c>
      <c r="W4596" s="12" t="s">
        <v>204</v>
      </c>
      <c r="X4596" s="16">
        <v>1</v>
      </c>
      <c r="AI4596" s="16">
        <f t="shared" si="1007"/>
        <v>0</v>
      </c>
      <c r="AJ4596" s="16">
        <f t="shared" si="1008"/>
        <v>0</v>
      </c>
      <c r="AK4596" s="16">
        <f t="shared" si="1009"/>
        <v>0</v>
      </c>
      <c r="AL4596" s="16">
        <f t="shared" si="1010"/>
        <v>0</v>
      </c>
      <c r="AM4596" s="16">
        <v>61200.000000000007</v>
      </c>
      <c r="AN4596" s="16">
        <f t="shared" si="1011"/>
        <v>61200.000000000007</v>
      </c>
      <c r="BD4596" s="16">
        <f t="shared" si="1012"/>
        <v>0</v>
      </c>
      <c r="BE4596" s="16">
        <f t="shared" si="1013"/>
        <v>382.50000000000006</v>
      </c>
      <c r="BG4596" s="16">
        <f t="shared" si="1014"/>
        <v>0</v>
      </c>
      <c r="BH4596" s="16">
        <f t="shared" si="1015"/>
        <v>0</v>
      </c>
      <c r="BI4596" s="16">
        <f t="shared" si="1016"/>
        <v>0</v>
      </c>
    </row>
    <row r="4597" spans="1:61" x14ac:dyDescent="0.35">
      <c r="A4597">
        <v>4596</v>
      </c>
      <c r="B4597" t="s">
        <v>360</v>
      </c>
      <c r="C4597" t="s">
        <v>6402</v>
      </c>
      <c r="D4597" s="15" t="s">
        <v>5110</v>
      </c>
      <c r="E4597" s="12" t="s">
        <v>93</v>
      </c>
      <c r="G4597" s="12" t="s">
        <v>1453</v>
      </c>
      <c r="H4597" s="12" t="s">
        <v>91</v>
      </c>
      <c r="I4597" s="12" t="s">
        <v>363</v>
      </c>
      <c r="J4597" s="12" t="s">
        <v>5454</v>
      </c>
      <c r="K4597" s="12" t="s">
        <v>5454</v>
      </c>
      <c r="N4597" s="16" t="s">
        <v>206</v>
      </c>
      <c r="O4597" s="16" t="s">
        <v>5161</v>
      </c>
      <c r="P4597" s="12" t="s">
        <v>1187</v>
      </c>
      <c r="Q4597" s="16">
        <v>2023</v>
      </c>
      <c r="T4597" s="16">
        <v>0</v>
      </c>
      <c r="U4597" s="16" t="s">
        <v>5162</v>
      </c>
      <c r="V4597" s="12" t="s">
        <v>204</v>
      </c>
      <c r="W4597" s="12" t="s">
        <v>204</v>
      </c>
      <c r="X4597" s="16">
        <v>1</v>
      </c>
      <c r="AI4597" s="16">
        <f t="shared" si="1007"/>
        <v>0</v>
      </c>
      <c r="AJ4597" s="16">
        <f t="shared" si="1008"/>
        <v>0</v>
      </c>
      <c r="AK4597" s="16">
        <f t="shared" si="1009"/>
        <v>0</v>
      </c>
      <c r="AL4597" s="16">
        <f t="shared" si="1010"/>
        <v>0</v>
      </c>
      <c r="AM4597" s="16">
        <v>61200.000000000007</v>
      </c>
      <c r="AN4597" s="16">
        <f t="shared" si="1011"/>
        <v>61200.000000000007</v>
      </c>
      <c r="BD4597" s="16">
        <f t="shared" si="1012"/>
        <v>0</v>
      </c>
      <c r="BE4597" s="16">
        <f t="shared" si="1013"/>
        <v>382.50000000000006</v>
      </c>
      <c r="BG4597" s="16">
        <f t="shared" si="1014"/>
        <v>0</v>
      </c>
      <c r="BH4597" s="16">
        <f t="shared" si="1015"/>
        <v>0</v>
      </c>
      <c r="BI4597" s="16">
        <f t="shared" si="1016"/>
        <v>0</v>
      </c>
    </row>
    <row r="4598" spans="1:61" x14ac:dyDescent="0.35">
      <c r="A4598">
        <v>4597</v>
      </c>
      <c r="B4598" t="s">
        <v>360</v>
      </c>
      <c r="C4598" t="s">
        <v>6403</v>
      </c>
      <c r="D4598" s="15" t="s">
        <v>5111</v>
      </c>
      <c r="E4598" s="12" t="s">
        <v>93</v>
      </c>
      <c r="G4598" s="12" t="s">
        <v>1453</v>
      </c>
      <c r="H4598" s="12" t="s">
        <v>91</v>
      </c>
      <c r="I4598" s="12" t="s">
        <v>363</v>
      </c>
      <c r="J4598" s="12" t="s">
        <v>5454</v>
      </c>
      <c r="K4598" s="12" t="s">
        <v>5454</v>
      </c>
      <c r="N4598" s="16" t="s">
        <v>206</v>
      </c>
      <c r="O4598" s="16" t="s">
        <v>5161</v>
      </c>
      <c r="P4598" s="12" t="s">
        <v>1187</v>
      </c>
      <c r="Q4598" s="16">
        <v>2023</v>
      </c>
      <c r="T4598" s="16">
        <v>0</v>
      </c>
      <c r="U4598" s="16" t="s">
        <v>5162</v>
      </c>
      <c r="V4598" s="12" t="s">
        <v>204</v>
      </c>
      <c r="W4598" s="12" t="s">
        <v>204</v>
      </c>
      <c r="X4598" s="16">
        <v>1</v>
      </c>
      <c r="AI4598" s="16">
        <f t="shared" si="1007"/>
        <v>0</v>
      </c>
      <c r="AJ4598" s="16">
        <f t="shared" si="1008"/>
        <v>0</v>
      </c>
      <c r="AK4598" s="16">
        <f t="shared" si="1009"/>
        <v>0</v>
      </c>
      <c r="AL4598" s="16">
        <f t="shared" si="1010"/>
        <v>0</v>
      </c>
      <c r="AM4598" s="16">
        <v>61200.000000000007</v>
      </c>
      <c r="AN4598" s="16">
        <f t="shared" si="1011"/>
        <v>61200.000000000007</v>
      </c>
      <c r="BD4598" s="16">
        <f t="shared" si="1012"/>
        <v>0</v>
      </c>
      <c r="BE4598" s="16">
        <f t="shared" si="1013"/>
        <v>382.50000000000006</v>
      </c>
      <c r="BG4598" s="16">
        <f t="shared" si="1014"/>
        <v>0</v>
      </c>
      <c r="BH4598" s="16">
        <f t="shared" si="1015"/>
        <v>0</v>
      </c>
      <c r="BI4598" s="16">
        <f t="shared" si="1016"/>
        <v>0</v>
      </c>
    </row>
    <row r="4599" spans="1:61" x14ac:dyDescent="0.35">
      <c r="A4599">
        <v>4598</v>
      </c>
      <c r="B4599" t="s">
        <v>360</v>
      </c>
      <c r="C4599" t="s">
        <v>6404</v>
      </c>
      <c r="D4599" s="15" t="s">
        <v>5112</v>
      </c>
      <c r="E4599" s="12" t="s">
        <v>93</v>
      </c>
      <c r="G4599" s="12" t="s">
        <v>1453</v>
      </c>
      <c r="H4599" s="12" t="s">
        <v>91</v>
      </c>
      <c r="I4599" s="12" t="s">
        <v>363</v>
      </c>
      <c r="J4599" s="12" t="s">
        <v>5454</v>
      </c>
      <c r="K4599" s="12" t="s">
        <v>5454</v>
      </c>
      <c r="N4599" s="16" t="s">
        <v>206</v>
      </c>
      <c r="O4599" s="16" t="s">
        <v>5161</v>
      </c>
      <c r="P4599" s="12" t="s">
        <v>1187</v>
      </c>
      <c r="Q4599" s="16">
        <v>2023</v>
      </c>
      <c r="T4599" s="16">
        <v>0</v>
      </c>
      <c r="U4599" s="16" t="s">
        <v>5162</v>
      </c>
      <c r="V4599" s="12" t="s">
        <v>204</v>
      </c>
      <c r="W4599" s="12" t="s">
        <v>204</v>
      </c>
      <c r="X4599" s="16">
        <v>1</v>
      </c>
      <c r="AI4599" s="16">
        <f t="shared" si="1007"/>
        <v>0</v>
      </c>
      <c r="AJ4599" s="16">
        <f t="shared" si="1008"/>
        <v>0</v>
      </c>
      <c r="AK4599" s="16">
        <f t="shared" si="1009"/>
        <v>0</v>
      </c>
      <c r="AL4599" s="16">
        <f t="shared" si="1010"/>
        <v>0</v>
      </c>
      <c r="AM4599" s="16">
        <v>61200.000000000007</v>
      </c>
      <c r="AN4599" s="16">
        <f t="shared" si="1011"/>
        <v>61200.000000000007</v>
      </c>
      <c r="BD4599" s="16">
        <f t="shared" si="1012"/>
        <v>0</v>
      </c>
      <c r="BE4599" s="16">
        <f t="shared" si="1013"/>
        <v>382.50000000000006</v>
      </c>
      <c r="BG4599" s="16">
        <f t="shared" si="1014"/>
        <v>0</v>
      </c>
      <c r="BH4599" s="16">
        <f t="shared" si="1015"/>
        <v>0</v>
      </c>
      <c r="BI4599" s="16">
        <f t="shared" si="1016"/>
        <v>0</v>
      </c>
    </row>
    <row r="4600" spans="1:61" x14ac:dyDescent="0.35">
      <c r="A4600">
        <v>4599</v>
      </c>
      <c r="B4600" t="s">
        <v>360</v>
      </c>
      <c r="C4600" t="s">
        <v>6405</v>
      </c>
      <c r="D4600" s="15" t="s">
        <v>5113</v>
      </c>
      <c r="E4600" s="12" t="s">
        <v>93</v>
      </c>
      <c r="G4600" s="12" t="s">
        <v>1453</v>
      </c>
      <c r="H4600" s="12" t="s">
        <v>91</v>
      </c>
      <c r="I4600" s="12" t="s">
        <v>363</v>
      </c>
      <c r="J4600" s="12" t="s">
        <v>5454</v>
      </c>
      <c r="K4600" s="12" t="s">
        <v>5454</v>
      </c>
      <c r="N4600" s="16" t="s">
        <v>206</v>
      </c>
      <c r="O4600" s="16" t="s">
        <v>5161</v>
      </c>
      <c r="P4600" s="12" t="s">
        <v>1187</v>
      </c>
      <c r="Q4600" s="16">
        <v>2023</v>
      </c>
      <c r="T4600" s="16">
        <v>0</v>
      </c>
      <c r="U4600" s="16" t="s">
        <v>5162</v>
      </c>
      <c r="V4600" s="12" t="s">
        <v>204</v>
      </c>
      <c r="W4600" s="12" t="s">
        <v>204</v>
      </c>
      <c r="X4600" s="16">
        <v>1</v>
      </c>
      <c r="AI4600" s="16">
        <f t="shared" si="1007"/>
        <v>0</v>
      </c>
      <c r="AJ4600" s="16">
        <f t="shared" si="1008"/>
        <v>0</v>
      </c>
      <c r="AK4600" s="16">
        <f t="shared" si="1009"/>
        <v>0</v>
      </c>
      <c r="AL4600" s="16">
        <f t="shared" si="1010"/>
        <v>0</v>
      </c>
      <c r="AM4600" s="16">
        <v>61200.000000000007</v>
      </c>
      <c r="AN4600" s="16">
        <f t="shared" si="1011"/>
        <v>61200.000000000007</v>
      </c>
      <c r="BD4600" s="16">
        <f t="shared" si="1012"/>
        <v>0</v>
      </c>
      <c r="BE4600" s="16">
        <f t="shared" si="1013"/>
        <v>382.50000000000006</v>
      </c>
      <c r="BG4600" s="16">
        <f t="shared" si="1014"/>
        <v>0</v>
      </c>
      <c r="BH4600" s="16">
        <f t="shared" si="1015"/>
        <v>0</v>
      </c>
      <c r="BI4600" s="16">
        <f t="shared" si="1016"/>
        <v>0</v>
      </c>
    </row>
    <row r="4601" spans="1:61" x14ac:dyDescent="0.35">
      <c r="A4601">
        <v>4600</v>
      </c>
      <c r="B4601" t="s">
        <v>360</v>
      </c>
      <c r="C4601" t="s">
        <v>6406</v>
      </c>
      <c r="D4601" s="15" t="s">
        <v>5114</v>
      </c>
      <c r="E4601" s="12" t="s">
        <v>93</v>
      </c>
      <c r="G4601" s="12" t="s">
        <v>1453</v>
      </c>
      <c r="H4601" s="12" t="s">
        <v>91</v>
      </c>
      <c r="I4601" s="12" t="s">
        <v>363</v>
      </c>
      <c r="J4601" s="12" t="s">
        <v>5454</v>
      </c>
      <c r="K4601" s="12" t="s">
        <v>5454</v>
      </c>
      <c r="N4601" s="16" t="s">
        <v>206</v>
      </c>
      <c r="O4601" s="16" t="s">
        <v>5161</v>
      </c>
      <c r="P4601" s="12" t="s">
        <v>1187</v>
      </c>
      <c r="Q4601" s="16">
        <v>2023</v>
      </c>
      <c r="T4601" s="16">
        <v>0</v>
      </c>
      <c r="U4601" s="16" t="s">
        <v>5162</v>
      </c>
      <c r="V4601" s="12" t="s">
        <v>204</v>
      </c>
      <c r="W4601" s="12" t="s">
        <v>204</v>
      </c>
      <c r="X4601" s="16">
        <v>1</v>
      </c>
      <c r="AI4601" s="16">
        <f t="shared" si="1007"/>
        <v>0</v>
      </c>
      <c r="AJ4601" s="16">
        <f t="shared" si="1008"/>
        <v>0</v>
      </c>
      <c r="AK4601" s="16">
        <f t="shared" si="1009"/>
        <v>0</v>
      </c>
      <c r="AL4601" s="16">
        <f t="shared" si="1010"/>
        <v>0</v>
      </c>
      <c r="AM4601" s="16">
        <v>61200.000000000007</v>
      </c>
      <c r="AN4601" s="16">
        <f t="shared" si="1011"/>
        <v>61200.000000000007</v>
      </c>
      <c r="BD4601" s="16">
        <f t="shared" si="1012"/>
        <v>0</v>
      </c>
      <c r="BE4601" s="16">
        <f t="shared" si="1013"/>
        <v>382.50000000000006</v>
      </c>
      <c r="BG4601" s="16">
        <f t="shared" si="1014"/>
        <v>0</v>
      </c>
      <c r="BH4601" s="16">
        <f t="shared" si="1015"/>
        <v>0</v>
      </c>
      <c r="BI4601" s="16">
        <f t="shared" si="1016"/>
        <v>0</v>
      </c>
    </row>
    <row r="4602" spans="1:61" x14ac:dyDescent="0.35">
      <c r="A4602">
        <v>4601</v>
      </c>
      <c r="B4602" t="s">
        <v>360</v>
      </c>
      <c r="C4602" t="s">
        <v>6407</v>
      </c>
      <c r="D4602" s="15" t="s">
        <v>5115</v>
      </c>
      <c r="E4602" s="12" t="s">
        <v>93</v>
      </c>
      <c r="G4602" s="12" t="s">
        <v>1453</v>
      </c>
      <c r="H4602" s="12" t="s">
        <v>91</v>
      </c>
      <c r="I4602" s="12" t="s">
        <v>363</v>
      </c>
      <c r="J4602" s="12" t="s">
        <v>5454</v>
      </c>
      <c r="K4602" s="12" t="s">
        <v>5454</v>
      </c>
      <c r="N4602" s="16" t="s">
        <v>206</v>
      </c>
      <c r="O4602" s="16" t="s">
        <v>5161</v>
      </c>
      <c r="P4602" s="12" t="s">
        <v>1187</v>
      </c>
      <c r="Q4602" s="16">
        <v>2023</v>
      </c>
      <c r="T4602" s="16">
        <v>0</v>
      </c>
      <c r="U4602" s="16" t="s">
        <v>5162</v>
      </c>
      <c r="V4602" s="12" t="s">
        <v>204</v>
      </c>
      <c r="W4602" s="12" t="s">
        <v>204</v>
      </c>
      <c r="X4602" s="16">
        <v>1</v>
      </c>
      <c r="AI4602" s="16">
        <f t="shared" si="1007"/>
        <v>0</v>
      </c>
      <c r="AJ4602" s="16">
        <f t="shared" si="1008"/>
        <v>0</v>
      </c>
      <c r="AK4602" s="16">
        <f t="shared" si="1009"/>
        <v>0</v>
      </c>
      <c r="AL4602" s="16">
        <f t="shared" si="1010"/>
        <v>0</v>
      </c>
      <c r="AM4602" s="16">
        <v>61200.000000000007</v>
      </c>
      <c r="AN4602" s="16">
        <f t="shared" si="1011"/>
        <v>61200.000000000007</v>
      </c>
      <c r="BD4602" s="16">
        <f t="shared" si="1012"/>
        <v>0</v>
      </c>
      <c r="BE4602" s="16">
        <f t="shared" si="1013"/>
        <v>382.50000000000006</v>
      </c>
      <c r="BG4602" s="16">
        <f t="shared" si="1014"/>
        <v>0</v>
      </c>
      <c r="BH4602" s="16">
        <f t="shared" si="1015"/>
        <v>0</v>
      </c>
      <c r="BI4602" s="16">
        <f t="shared" si="1016"/>
        <v>0</v>
      </c>
    </row>
    <row r="4603" spans="1:61" x14ac:dyDescent="0.35">
      <c r="A4603">
        <v>4602</v>
      </c>
      <c r="B4603" t="s">
        <v>360</v>
      </c>
      <c r="C4603" t="s">
        <v>6408</v>
      </c>
      <c r="D4603" s="15" t="s">
        <v>5116</v>
      </c>
      <c r="E4603" s="12" t="s">
        <v>93</v>
      </c>
      <c r="G4603" s="12" t="s">
        <v>1453</v>
      </c>
      <c r="H4603" s="12" t="s">
        <v>91</v>
      </c>
      <c r="I4603" s="12" t="s">
        <v>363</v>
      </c>
      <c r="J4603" s="12" t="s">
        <v>5454</v>
      </c>
      <c r="K4603" s="12" t="s">
        <v>5454</v>
      </c>
      <c r="N4603" s="16" t="s">
        <v>206</v>
      </c>
      <c r="O4603" s="16" t="s">
        <v>5161</v>
      </c>
      <c r="P4603" s="12" t="s">
        <v>1187</v>
      </c>
      <c r="Q4603" s="16">
        <v>2023</v>
      </c>
      <c r="T4603" s="16">
        <v>0</v>
      </c>
      <c r="U4603" s="16" t="s">
        <v>5162</v>
      </c>
      <c r="V4603" s="12" t="s">
        <v>204</v>
      </c>
      <c r="W4603" s="12" t="s">
        <v>204</v>
      </c>
      <c r="X4603" s="16">
        <v>1</v>
      </c>
      <c r="AI4603" s="16">
        <f t="shared" si="1007"/>
        <v>0</v>
      </c>
      <c r="AJ4603" s="16">
        <f t="shared" si="1008"/>
        <v>0</v>
      </c>
      <c r="AK4603" s="16">
        <f t="shared" si="1009"/>
        <v>0</v>
      </c>
      <c r="AL4603" s="16">
        <f t="shared" si="1010"/>
        <v>0</v>
      </c>
      <c r="AM4603" s="16">
        <v>61200.000000000007</v>
      </c>
      <c r="AN4603" s="16">
        <f t="shared" si="1011"/>
        <v>61200.000000000007</v>
      </c>
      <c r="BD4603" s="16">
        <f t="shared" si="1012"/>
        <v>0</v>
      </c>
      <c r="BE4603" s="16">
        <f t="shared" si="1013"/>
        <v>382.50000000000006</v>
      </c>
      <c r="BG4603" s="16">
        <f t="shared" si="1014"/>
        <v>0</v>
      </c>
      <c r="BH4603" s="16">
        <f t="shared" si="1015"/>
        <v>0</v>
      </c>
      <c r="BI4603" s="16">
        <f t="shared" si="1016"/>
        <v>0</v>
      </c>
    </row>
    <row r="4604" spans="1:61" x14ac:dyDescent="0.35">
      <c r="A4604">
        <v>4603</v>
      </c>
      <c r="B4604" t="s">
        <v>360</v>
      </c>
      <c r="C4604" t="s">
        <v>6409</v>
      </c>
      <c r="D4604" s="15" t="s">
        <v>5117</v>
      </c>
      <c r="E4604" s="12" t="s">
        <v>93</v>
      </c>
      <c r="G4604" s="12" t="s">
        <v>1453</v>
      </c>
      <c r="H4604" s="12" t="s">
        <v>91</v>
      </c>
      <c r="I4604" s="12" t="s">
        <v>363</v>
      </c>
      <c r="J4604" s="12" t="s">
        <v>5454</v>
      </c>
      <c r="K4604" s="12" t="s">
        <v>5454</v>
      </c>
      <c r="N4604" s="16" t="s">
        <v>206</v>
      </c>
      <c r="O4604" s="16" t="s">
        <v>5161</v>
      </c>
      <c r="P4604" s="12" t="s">
        <v>1187</v>
      </c>
      <c r="Q4604" s="16">
        <v>2023</v>
      </c>
      <c r="T4604" s="16">
        <v>0</v>
      </c>
      <c r="U4604" s="16" t="s">
        <v>5162</v>
      </c>
      <c r="V4604" s="12" t="s">
        <v>204</v>
      </c>
      <c r="W4604" s="12" t="s">
        <v>204</v>
      </c>
      <c r="X4604" s="16">
        <v>1</v>
      </c>
      <c r="AI4604" s="16">
        <f t="shared" si="1007"/>
        <v>0</v>
      </c>
      <c r="AJ4604" s="16">
        <f t="shared" si="1008"/>
        <v>0</v>
      </c>
      <c r="AK4604" s="16">
        <f t="shared" si="1009"/>
        <v>0</v>
      </c>
      <c r="AL4604" s="16">
        <f t="shared" si="1010"/>
        <v>0</v>
      </c>
      <c r="AM4604" s="16">
        <v>61200.000000000007</v>
      </c>
      <c r="AN4604" s="16">
        <f t="shared" si="1011"/>
        <v>61200.000000000007</v>
      </c>
      <c r="BD4604" s="16">
        <f t="shared" si="1012"/>
        <v>0</v>
      </c>
      <c r="BE4604" s="16">
        <f t="shared" si="1013"/>
        <v>382.50000000000006</v>
      </c>
      <c r="BG4604" s="16">
        <f t="shared" si="1014"/>
        <v>0</v>
      </c>
      <c r="BH4604" s="16">
        <f t="shared" si="1015"/>
        <v>0</v>
      </c>
      <c r="BI4604" s="16">
        <f t="shared" si="1016"/>
        <v>0</v>
      </c>
    </row>
    <row r="4605" spans="1:61" x14ac:dyDescent="0.35">
      <c r="A4605">
        <v>4604</v>
      </c>
      <c r="B4605" t="s">
        <v>360</v>
      </c>
      <c r="C4605" t="s">
        <v>6410</v>
      </c>
      <c r="D4605" s="15" t="s">
        <v>4775</v>
      </c>
      <c r="E4605" s="12" t="s">
        <v>93</v>
      </c>
      <c r="G4605" s="12" t="s">
        <v>1453</v>
      </c>
      <c r="H4605" s="12" t="s">
        <v>91</v>
      </c>
      <c r="I4605" s="12" t="s">
        <v>363</v>
      </c>
      <c r="J4605" s="12" t="s">
        <v>5454</v>
      </c>
      <c r="K4605" s="12" t="s">
        <v>5454</v>
      </c>
      <c r="N4605" s="16" t="s">
        <v>206</v>
      </c>
      <c r="O4605" s="16" t="s">
        <v>5161</v>
      </c>
      <c r="P4605" s="12" t="s">
        <v>1187</v>
      </c>
      <c r="Q4605" s="16">
        <v>2023</v>
      </c>
      <c r="T4605" s="16">
        <v>0</v>
      </c>
      <c r="U4605" s="16" t="s">
        <v>5162</v>
      </c>
      <c r="V4605" s="12" t="s">
        <v>204</v>
      </c>
      <c r="W4605" s="12" t="s">
        <v>204</v>
      </c>
      <c r="X4605" s="16">
        <v>1</v>
      </c>
      <c r="AI4605" s="16">
        <f t="shared" si="1007"/>
        <v>0</v>
      </c>
      <c r="AJ4605" s="16">
        <f t="shared" si="1008"/>
        <v>0</v>
      </c>
      <c r="AK4605" s="16">
        <f t="shared" si="1009"/>
        <v>0</v>
      </c>
      <c r="AL4605" s="16">
        <f t="shared" si="1010"/>
        <v>0</v>
      </c>
      <c r="AM4605" s="16">
        <v>61200.000000000007</v>
      </c>
      <c r="AN4605" s="16">
        <f t="shared" si="1011"/>
        <v>61200.000000000007</v>
      </c>
      <c r="BD4605" s="16">
        <f t="shared" si="1012"/>
        <v>0</v>
      </c>
      <c r="BE4605" s="16">
        <f t="shared" si="1013"/>
        <v>382.50000000000006</v>
      </c>
      <c r="BG4605" s="16">
        <f t="shared" si="1014"/>
        <v>0</v>
      </c>
      <c r="BH4605" s="16">
        <f t="shared" si="1015"/>
        <v>0</v>
      </c>
      <c r="BI4605" s="16">
        <f t="shared" si="1016"/>
        <v>0</v>
      </c>
    </row>
    <row r="4606" spans="1:61" x14ac:dyDescent="0.35">
      <c r="A4606">
        <v>4605</v>
      </c>
      <c r="B4606" t="s">
        <v>360</v>
      </c>
      <c r="C4606" t="s">
        <v>6411</v>
      </c>
      <c r="D4606" s="15" t="s">
        <v>5118</v>
      </c>
      <c r="E4606" s="12" t="s">
        <v>93</v>
      </c>
      <c r="G4606" s="12" t="s">
        <v>1453</v>
      </c>
      <c r="H4606" s="12" t="s">
        <v>91</v>
      </c>
      <c r="I4606" s="12" t="s">
        <v>363</v>
      </c>
      <c r="J4606" s="12" t="s">
        <v>5454</v>
      </c>
      <c r="K4606" s="12" t="s">
        <v>5454</v>
      </c>
      <c r="N4606" s="16" t="s">
        <v>206</v>
      </c>
      <c r="O4606" s="16" t="s">
        <v>5161</v>
      </c>
      <c r="P4606" s="12" t="s">
        <v>1187</v>
      </c>
      <c r="Q4606" s="16">
        <v>2023</v>
      </c>
      <c r="T4606" s="16">
        <v>0</v>
      </c>
      <c r="U4606" s="16" t="s">
        <v>5162</v>
      </c>
      <c r="V4606" s="12" t="s">
        <v>204</v>
      </c>
      <c r="W4606" s="12" t="s">
        <v>204</v>
      </c>
      <c r="X4606" s="16">
        <v>1</v>
      </c>
      <c r="AI4606" s="16">
        <f t="shared" si="1007"/>
        <v>0</v>
      </c>
      <c r="AJ4606" s="16">
        <f t="shared" si="1008"/>
        <v>0</v>
      </c>
      <c r="AK4606" s="16">
        <f t="shared" si="1009"/>
        <v>0</v>
      </c>
      <c r="AL4606" s="16">
        <f t="shared" si="1010"/>
        <v>0</v>
      </c>
      <c r="AM4606" s="16">
        <v>61200.000000000007</v>
      </c>
      <c r="AN4606" s="16">
        <f t="shared" si="1011"/>
        <v>61200.000000000007</v>
      </c>
      <c r="BD4606" s="16">
        <f t="shared" si="1012"/>
        <v>0</v>
      </c>
      <c r="BE4606" s="16">
        <f t="shared" si="1013"/>
        <v>382.50000000000006</v>
      </c>
      <c r="BG4606" s="16">
        <f t="shared" si="1014"/>
        <v>0</v>
      </c>
      <c r="BH4606" s="16">
        <f t="shared" si="1015"/>
        <v>0</v>
      </c>
      <c r="BI4606" s="16">
        <f t="shared" si="1016"/>
        <v>0</v>
      </c>
    </row>
    <row r="4607" spans="1:61" x14ac:dyDescent="0.35">
      <c r="A4607">
        <v>4606</v>
      </c>
      <c r="B4607" t="s">
        <v>360</v>
      </c>
      <c r="C4607" t="s">
        <v>6412</v>
      </c>
      <c r="D4607" s="15" t="s">
        <v>5119</v>
      </c>
      <c r="E4607" s="12" t="s">
        <v>93</v>
      </c>
      <c r="G4607" s="12" t="s">
        <v>1453</v>
      </c>
      <c r="H4607" s="12" t="s">
        <v>91</v>
      </c>
      <c r="I4607" s="12" t="s">
        <v>363</v>
      </c>
      <c r="J4607" s="12" t="s">
        <v>5454</v>
      </c>
      <c r="K4607" s="12" t="s">
        <v>5454</v>
      </c>
      <c r="N4607" s="16" t="s">
        <v>206</v>
      </c>
      <c r="O4607" s="16" t="s">
        <v>5161</v>
      </c>
      <c r="P4607" s="12" t="s">
        <v>1187</v>
      </c>
      <c r="Q4607" s="16">
        <v>2023</v>
      </c>
      <c r="T4607" s="16">
        <v>0</v>
      </c>
      <c r="U4607" s="16" t="s">
        <v>5162</v>
      </c>
      <c r="V4607" s="12" t="s">
        <v>204</v>
      </c>
      <c r="W4607" s="12" t="s">
        <v>204</v>
      </c>
      <c r="X4607" s="16">
        <v>1</v>
      </c>
      <c r="AI4607" s="16">
        <f t="shared" si="1007"/>
        <v>0</v>
      </c>
      <c r="AJ4607" s="16">
        <f t="shared" si="1008"/>
        <v>0</v>
      </c>
      <c r="AK4607" s="16">
        <f t="shared" si="1009"/>
        <v>0</v>
      </c>
      <c r="AL4607" s="16">
        <f t="shared" si="1010"/>
        <v>0</v>
      </c>
      <c r="AM4607" s="16">
        <v>61200.000000000007</v>
      </c>
      <c r="AN4607" s="16">
        <f t="shared" si="1011"/>
        <v>61200.000000000007</v>
      </c>
      <c r="BD4607" s="16">
        <f t="shared" si="1012"/>
        <v>0</v>
      </c>
      <c r="BE4607" s="16">
        <f t="shared" si="1013"/>
        <v>382.50000000000006</v>
      </c>
      <c r="BG4607" s="16">
        <f t="shared" si="1014"/>
        <v>0</v>
      </c>
      <c r="BH4607" s="16">
        <f t="shared" si="1015"/>
        <v>0</v>
      </c>
      <c r="BI4607" s="16">
        <f t="shared" si="1016"/>
        <v>0</v>
      </c>
    </row>
    <row r="4608" spans="1:61" x14ac:dyDescent="0.35">
      <c r="A4608">
        <v>4607</v>
      </c>
      <c r="B4608" t="s">
        <v>360</v>
      </c>
      <c r="C4608" t="s">
        <v>6413</v>
      </c>
      <c r="D4608" s="15" t="s">
        <v>5097</v>
      </c>
      <c r="E4608" s="12" t="s">
        <v>93</v>
      </c>
      <c r="G4608" s="12" t="s">
        <v>1453</v>
      </c>
      <c r="H4608" s="12" t="s">
        <v>91</v>
      </c>
      <c r="I4608" s="12" t="s">
        <v>363</v>
      </c>
      <c r="J4608" s="12" t="s">
        <v>5454</v>
      </c>
      <c r="K4608" s="12" t="s">
        <v>5454</v>
      </c>
      <c r="N4608" s="16" t="s">
        <v>206</v>
      </c>
      <c r="O4608" s="16" t="s">
        <v>5161</v>
      </c>
      <c r="P4608" s="12" t="s">
        <v>1187</v>
      </c>
      <c r="Q4608" s="16">
        <v>2023</v>
      </c>
      <c r="T4608" s="16">
        <v>0</v>
      </c>
      <c r="U4608" s="16" t="s">
        <v>5162</v>
      </c>
      <c r="V4608" s="12" t="s">
        <v>204</v>
      </c>
      <c r="W4608" s="12" t="s">
        <v>204</v>
      </c>
      <c r="X4608" s="16">
        <v>1</v>
      </c>
      <c r="AI4608" s="16">
        <f t="shared" si="1007"/>
        <v>0</v>
      </c>
      <c r="AJ4608" s="16">
        <f t="shared" si="1008"/>
        <v>0</v>
      </c>
      <c r="AK4608" s="16">
        <f t="shared" si="1009"/>
        <v>0</v>
      </c>
      <c r="AL4608" s="16">
        <f t="shared" si="1010"/>
        <v>0</v>
      </c>
      <c r="AM4608" s="16">
        <v>61200.000000000007</v>
      </c>
      <c r="AN4608" s="16">
        <f t="shared" si="1011"/>
        <v>61200.000000000007</v>
      </c>
      <c r="BD4608" s="16">
        <f t="shared" si="1012"/>
        <v>0</v>
      </c>
      <c r="BE4608" s="16">
        <f t="shared" si="1013"/>
        <v>382.50000000000006</v>
      </c>
      <c r="BG4608" s="16">
        <f t="shared" si="1014"/>
        <v>0</v>
      </c>
      <c r="BH4608" s="16">
        <f t="shared" si="1015"/>
        <v>0</v>
      </c>
      <c r="BI4608" s="16">
        <f t="shared" si="1016"/>
        <v>0</v>
      </c>
    </row>
    <row r="4609" spans="1:61" x14ac:dyDescent="0.35">
      <c r="A4609">
        <v>4608</v>
      </c>
      <c r="B4609" t="s">
        <v>360</v>
      </c>
      <c r="C4609" t="s">
        <v>6414</v>
      </c>
      <c r="D4609" s="15" t="s">
        <v>4672</v>
      </c>
      <c r="E4609" s="12" t="s">
        <v>93</v>
      </c>
      <c r="G4609" s="12" t="s">
        <v>1453</v>
      </c>
      <c r="H4609" s="12" t="s">
        <v>91</v>
      </c>
      <c r="I4609" s="12" t="s">
        <v>363</v>
      </c>
      <c r="J4609" s="12" t="s">
        <v>5454</v>
      </c>
      <c r="K4609" s="12" t="s">
        <v>5454</v>
      </c>
      <c r="N4609" s="16" t="s">
        <v>206</v>
      </c>
      <c r="O4609" s="16" t="s">
        <v>5161</v>
      </c>
      <c r="P4609" s="12" t="s">
        <v>1187</v>
      </c>
      <c r="Q4609" s="16">
        <v>2023</v>
      </c>
      <c r="T4609" s="16">
        <v>0</v>
      </c>
      <c r="U4609" s="16" t="s">
        <v>5162</v>
      </c>
      <c r="V4609" s="12" t="s">
        <v>204</v>
      </c>
      <c r="W4609" s="12" t="s">
        <v>204</v>
      </c>
      <c r="X4609" s="16">
        <v>1</v>
      </c>
      <c r="AI4609" s="16">
        <f t="shared" si="1007"/>
        <v>0</v>
      </c>
      <c r="AJ4609" s="16">
        <f t="shared" si="1008"/>
        <v>0</v>
      </c>
      <c r="AK4609" s="16">
        <f t="shared" si="1009"/>
        <v>0</v>
      </c>
      <c r="AL4609" s="16">
        <f t="shared" si="1010"/>
        <v>0</v>
      </c>
      <c r="AM4609" s="16">
        <v>61200.000000000007</v>
      </c>
      <c r="AN4609" s="16">
        <f t="shared" si="1011"/>
        <v>61200.000000000007</v>
      </c>
      <c r="BD4609" s="16">
        <f t="shared" si="1012"/>
        <v>0</v>
      </c>
      <c r="BE4609" s="16">
        <f t="shared" si="1013"/>
        <v>382.50000000000006</v>
      </c>
      <c r="BG4609" s="16">
        <f t="shared" si="1014"/>
        <v>0</v>
      </c>
      <c r="BH4609" s="16">
        <f t="shared" si="1015"/>
        <v>0</v>
      </c>
      <c r="BI4609" s="16">
        <f t="shared" si="1016"/>
        <v>0</v>
      </c>
    </row>
    <row r="4610" spans="1:61" x14ac:dyDescent="0.35">
      <c r="A4610">
        <v>4609</v>
      </c>
      <c r="B4610" t="s">
        <v>360</v>
      </c>
      <c r="C4610" t="s">
        <v>6415</v>
      </c>
      <c r="D4610" s="15" t="s">
        <v>5120</v>
      </c>
      <c r="E4610" s="12" t="s">
        <v>93</v>
      </c>
      <c r="G4610" s="12" t="s">
        <v>1453</v>
      </c>
      <c r="H4610" s="12" t="s">
        <v>91</v>
      </c>
      <c r="I4610" s="12" t="s">
        <v>363</v>
      </c>
      <c r="J4610" s="12" t="s">
        <v>5454</v>
      </c>
      <c r="K4610" s="12" t="s">
        <v>5454</v>
      </c>
      <c r="N4610" s="16" t="s">
        <v>206</v>
      </c>
      <c r="O4610" s="16" t="s">
        <v>5161</v>
      </c>
      <c r="P4610" s="12" t="s">
        <v>1187</v>
      </c>
      <c r="Q4610" s="16">
        <v>2023</v>
      </c>
      <c r="T4610" s="16">
        <v>0</v>
      </c>
      <c r="U4610" s="16" t="s">
        <v>5162</v>
      </c>
      <c r="V4610" s="12" t="s">
        <v>204</v>
      </c>
      <c r="W4610" s="12" t="s">
        <v>204</v>
      </c>
      <c r="X4610" s="16">
        <v>1</v>
      </c>
      <c r="AI4610" s="16">
        <f t="shared" si="1007"/>
        <v>0</v>
      </c>
      <c r="AJ4610" s="16">
        <f t="shared" si="1008"/>
        <v>0</v>
      </c>
      <c r="AK4610" s="16">
        <f t="shared" si="1009"/>
        <v>0</v>
      </c>
      <c r="AL4610" s="16">
        <f t="shared" si="1010"/>
        <v>0</v>
      </c>
      <c r="AM4610" s="16">
        <v>61200.000000000007</v>
      </c>
      <c r="AN4610" s="16">
        <f t="shared" si="1011"/>
        <v>61200.000000000007</v>
      </c>
      <c r="BD4610" s="16">
        <f t="shared" si="1012"/>
        <v>0</v>
      </c>
      <c r="BE4610" s="16">
        <f t="shared" si="1013"/>
        <v>382.50000000000006</v>
      </c>
      <c r="BG4610" s="16">
        <f t="shared" si="1014"/>
        <v>0</v>
      </c>
      <c r="BH4610" s="16">
        <f t="shared" si="1015"/>
        <v>0</v>
      </c>
      <c r="BI4610" s="16">
        <f t="shared" si="1016"/>
        <v>0</v>
      </c>
    </row>
    <row r="4611" spans="1:61" x14ac:dyDescent="0.35">
      <c r="A4611">
        <v>4610</v>
      </c>
      <c r="B4611" t="s">
        <v>360</v>
      </c>
      <c r="C4611" t="s">
        <v>6416</v>
      </c>
      <c r="D4611" s="15" t="s">
        <v>5121</v>
      </c>
      <c r="E4611" s="12" t="s">
        <v>93</v>
      </c>
      <c r="G4611" s="12" t="s">
        <v>1453</v>
      </c>
      <c r="H4611" s="12" t="s">
        <v>91</v>
      </c>
      <c r="I4611" s="12" t="s">
        <v>363</v>
      </c>
      <c r="J4611" s="12" t="s">
        <v>5454</v>
      </c>
      <c r="K4611" s="12" t="s">
        <v>5454</v>
      </c>
      <c r="N4611" s="16" t="s">
        <v>206</v>
      </c>
      <c r="O4611" s="16" t="s">
        <v>5161</v>
      </c>
      <c r="P4611" s="12" t="s">
        <v>1187</v>
      </c>
      <c r="Q4611" s="16">
        <v>2023</v>
      </c>
      <c r="T4611" s="16">
        <v>0</v>
      </c>
      <c r="U4611" s="16" t="s">
        <v>5162</v>
      </c>
      <c r="V4611" s="12" t="s">
        <v>204</v>
      </c>
      <c r="W4611" s="12" t="s">
        <v>204</v>
      </c>
      <c r="X4611" s="16">
        <v>1</v>
      </c>
      <c r="AI4611" s="16">
        <f t="shared" si="1007"/>
        <v>0</v>
      </c>
      <c r="AJ4611" s="16">
        <f t="shared" si="1008"/>
        <v>0</v>
      </c>
      <c r="AK4611" s="16">
        <f t="shared" si="1009"/>
        <v>0</v>
      </c>
      <c r="AL4611" s="16">
        <f t="shared" si="1010"/>
        <v>0</v>
      </c>
      <c r="AM4611" s="16">
        <v>61200.000000000007</v>
      </c>
      <c r="AN4611" s="16">
        <f t="shared" si="1011"/>
        <v>61200.000000000007</v>
      </c>
      <c r="BD4611" s="16">
        <f t="shared" si="1012"/>
        <v>0</v>
      </c>
      <c r="BE4611" s="16">
        <f t="shared" si="1013"/>
        <v>382.50000000000006</v>
      </c>
      <c r="BG4611" s="16">
        <f t="shared" si="1014"/>
        <v>0</v>
      </c>
      <c r="BH4611" s="16">
        <f t="shared" si="1015"/>
        <v>0</v>
      </c>
      <c r="BI4611" s="16">
        <f t="shared" si="1016"/>
        <v>0</v>
      </c>
    </row>
    <row r="4612" spans="1:61" x14ac:dyDescent="0.35">
      <c r="A4612">
        <v>4611</v>
      </c>
      <c r="B4612" t="s">
        <v>360</v>
      </c>
      <c r="C4612" t="s">
        <v>6417</v>
      </c>
      <c r="D4612" s="15" t="s">
        <v>5122</v>
      </c>
      <c r="E4612" s="12" t="s">
        <v>93</v>
      </c>
      <c r="G4612" s="12" t="s">
        <v>1453</v>
      </c>
      <c r="H4612" s="12" t="s">
        <v>91</v>
      </c>
      <c r="I4612" s="12" t="s">
        <v>363</v>
      </c>
      <c r="J4612" s="12" t="s">
        <v>5454</v>
      </c>
      <c r="K4612" s="12" t="s">
        <v>5454</v>
      </c>
      <c r="N4612" s="16" t="s">
        <v>206</v>
      </c>
      <c r="O4612" s="16" t="s">
        <v>5161</v>
      </c>
      <c r="P4612" s="12" t="s">
        <v>1187</v>
      </c>
      <c r="Q4612" s="16">
        <v>2023</v>
      </c>
      <c r="T4612" s="16">
        <v>0</v>
      </c>
      <c r="U4612" s="16" t="s">
        <v>5162</v>
      </c>
      <c r="V4612" s="12" t="s">
        <v>204</v>
      </c>
      <c r="W4612" s="12" t="s">
        <v>204</v>
      </c>
      <c r="X4612" s="16">
        <v>1</v>
      </c>
      <c r="AI4612" s="16">
        <f t="shared" si="1007"/>
        <v>0</v>
      </c>
      <c r="AJ4612" s="16">
        <f t="shared" si="1008"/>
        <v>0</v>
      </c>
      <c r="AK4612" s="16">
        <f t="shared" si="1009"/>
        <v>0</v>
      </c>
      <c r="AL4612" s="16">
        <f t="shared" si="1010"/>
        <v>0</v>
      </c>
      <c r="AM4612" s="16">
        <v>61200.000000000007</v>
      </c>
      <c r="AN4612" s="16">
        <f t="shared" si="1011"/>
        <v>61200.000000000007</v>
      </c>
      <c r="BD4612" s="16">
        <f t="shared" si="1012"/>
        <v>0</v>
      </c>
      <c r="BE4612" s="16">
        <f t="shared" si="1013"/>
        <v>382.50000000000006</v>
      </c>
      <c r="BG4612" s="16">
        <f t="shared" si="1014"/>
        <v>0</v>
      </c>
      <c r="BH4612" s="16">
        <f t="shared" si="1015"/>
        <v>0</v>
      </c>
      <c r="BI4612" s="16">
        <f t="shared" si="1016"/>
        <v>0</v>
      </c>
    </row>
    <row r="4613" spans="1:61" x14ac:dyDescent="0.35">
      <c r="A4613">
        <v>4612</v>
      </c>
      <c r="B4613" t="s">
        <v>360</v>
      </c>
      <c r="C4613" t="s">
        <v>6418</v>
      </c>
      <c r="D4613" s="15" t="s">
        <v>5123</v>
      </c>
      <c r="E4613" s="12" t="s">
        <v>93</v>
      </c>
      <c r="G4613" s="12" t="s">
        <v>1453</v>
      </c>
      <c r="H4613" s="12" t="s">
        <v>91</v>
      </c>
      <c r="I4613" s="12" t="s">
        <v>363</v>
      </c>
      <c r="J4613" s="12" t="s">
        <v>5454</v>
      </c>
      <c r="K4613" s="12" t="s">
        <v>5454</v>
      </c>
      <c r="N4613" s="16" t="s">
        <v>206</v>
      </c>
      <c r="O4613" s="16" t="s">
        <v>5161</v>
      </c>
      <c r="P4613" s="12" t="s">
        <v>1187</v>
      </c>
      <c r="Q4613" s="16">
        <v>2023</v>
      </c>
      <c r="T4613" s="16">
        <v>0</v>
      </c>
      <c r="U4613" s="16" t="s">
        <v>5162</v>
      </c>
      <c r="V4613" s="12" t="s">
        <v>204</v>
      </c>
      <c r="W4613" s="12" t="s">
        <v>204</v>
      </c>
      <c r="X4613" s="16">
        <v>1</v>
      </c>
      <c r="AI4613" s="16">
        <f t="shared" si="1007"/>
        <v>0</v>
      </c>
      <c r="AJ4613" s="16">
        <f t="shared" si="1008"/>
        <v>0</v>
      </c>
      <c r="AK4613" s="16">
        <f t="shared" si="1009"/>
        <v>0</v>
      </c>
      <c r="AL4613" s="16">
        <f t="shared" si="1010"/>
        <v>0</v>
      </c>
      <c r="AM4613" s="16">
        <v>61200.000000000007</v>
      </c>
      <c r="AN4613" s="16">
        <f t="shared" si="1011"/>
        <v>61200.000000000007</v>
      </c>
      <c r="BD4613" s="16">
        <f t="shared" si="1012"/>
        <v>0</v>
      </c>
      <c r="BE4613" s="16">
        <f t="shared" si="1013"/>
        <v>382.50000000000006</v>
      </c>
      <c r="BG4613" s="16">
        <f t="shared" si="1014"/>
        <v>0</v>
      </c>
      <c r="BH4613" s="16">
        <f t="shared" si="1015"/>
        <v>0</v>
      </c>
      <c r="BI4613" s="16">
        <f t="shared" si="1016"/>
        <v>0</v>
      </c>
    </row>
    <row r="4614" spans="1:61" x14ac:dyDescent="0.35">
      <c r="A4614">
        <v>4613</v>
      </c>
      <c r="B4614" t="s">
        <v>360</v>
      </c>
      <c r="C4614" t="s">
        <v>6419</v>
      </c>
      <c r="D4614" s="15" t="s">
        <v>5124</v>
      </c>
      <c r="E4614" s="12" t="s">
        <v>93</v>
      </c>
      <c r="G4614" s="12" t="s">
        <v>1453</v>
      </c>
      <c r="H4614" s="12" t="s">
        <v>91</v>
      </c>
      <c r="I4614" s="12" t="s">
        <v>363</v>
      </c>
      <c r="J4614" s="12" t="s">
        <v>5454</v>
      </c>
      <c r="K4614" s="12" t="s">
        <v>5454</v>
      </c>
      <c r="N4614" s="16" t="s">
        <v>206</v>
      </c>
      <c r="O4614" s="16" t="s">
        <v>5161</v>
      </c>
      <c r="P4614" s="12" t="s">
        <v>1187</v>
      </c>
      <c r="Q4614" s="16">
        <v>2023</v>
      </c>
      <c r="T4614" s="16">
        <v>0</v>
      </c>
      <c r="U4614" s="16" t="s">
        <v>5162</v>
      </c>
      <c r="V4614" s="12" t="s">
        <v>204</v>
      </c>
      <c r="W4614" s="12" t="s">
        <v>204</v>
      </c>
      <c r="X4614" s="16">
        <v>1</v>
      </c>
      <c r="AI4614" s="16">
        <f t="shared" si="1007"/>
        <v>0</v>
      </c>
      <c r="AJ4614" s="16">
        <f t="shared" si="1008"/>
        <v>0</v>
      </c>
      <c r="AK4614" s="16">
        <f t="shared" si="1009"/>
        <v>0</v>
      </c>
      <c r="AL4614" s="16">
        <f t="shared" si="1010"/>
        <v>0</v>
      </c>
      <c r="AM4614" s="16">
        <v>61200.000000000007</v>
      </c>
      <c r="AN4614" s="16">
        <f t="shared" si="1011"/>
        <v>61200.000000000007</v>
      </c>
      <c r="BD4614" s="16">
        <f t="shared" si="1012"/>
        <v>0</v>
      </c>
      <c r="BE4614" s="16">
        <f t="shared" si="1013"/>
        <v>382.50000000000006</v>
      </c>
      <c r="BG4614" s="16">
        <f t="shared" si="1014"/>
        <v>0</v>
      </c>
      <c r="BH4614" s="16">
        <f t="shared" si="1015"/>
        <v>0</v>
      </c>
      <c r="BI4614" s="16">
        <f t="shared" si="1016"/>
        <v>0</v>
      </c>
    </row>
    <row r="4615" spans="1:61" x14ac:dyDescent="0.35">
      <c r="A4615">
        <v>4614</v>
      </c>
      <c r="B4615" t="s">
        <v>360</v>
      </c>
      <c r="C4615" t="s">
        <v>6420</v>
      </c>
      <c r="D4615" s="15" t="s">
        <v>5125</v>
      </c>
      <c r="E4615" s="12" t="s">
        <v>93</v>
      </c>
      <c r="G4615" s="12" t="s">
        <v>1453</v>
      </c>
      <c r="H4615" s="12" t="s">
        <v>91</v>
      </c>
      <c r="I4615" s="12" t="s">
        <v>363</v>
      </c>
      <c r="J4615" s="12" t="s">
        <v>5454</v>
      </c>
      <c r="K4615" s="12" t="s">
        <v>5454</v>
      </c>
      <c r="N4615" s="16" t="s">
        <v>206</v>
      </c>
      <c r="O4615" s="16" t="s">
        <v>5161</v>
      </c>
      <c r="P4615" s="12" t="s">
        <v>1187</v>
      </c>
      <c r="Q4615" s="16">
        <v>2023</v>
      </c>
      <c r="T4615" s="16">
        <v>0</v>
      </c>
      <c r="U4615" s="16" t="s">
        <v>5162</v>
      </c>
      <c r="V4615" s="12" t="s">
        <v>204</v>
      </c>
      <c r="W4615" s="12" t="s">
        <v>204</v>
      </c>
      <c r="X4615" s="16">
        <v>1</v>
      </c>
      <c r="AI4615" s="16">
        <f t="shared" si="1007"/>
        <v>0</v>
      </c>
      <c r="AJ4615" s="16">
        <f t="shared" si="1008"/>
        <v>0</v>
      </c>
      <c r="AK4615" s="16">
        <f t="shared" si="1009"/>
        <v>0</v>
      </c>
      <c r="AL4615" s="16">
        <f t="shared" si="1010"/>
        <v>0</v>
      </c>
      <c r="AM4615" s="16">
        <v>61200.000000000007</v>
      </c>
      <c r="AN4615" s="16">
        <f t="shared" si="1011"/>
        <v>61200.000000000007</v>
      </c>
      <c r="BD4615" s="16">
        <f t="shared" si="1012"/>
        <v>0</v>
      </c>
      <c r="BE4615" s="16">
        <f t="shared" si="1013"/>
        <v>382.50000000000006</v>
      </c>
      <c r="BG4615" s="16">
        <f t="shared" si="1014"/>
        <v>0</v>
      </c>
      <c r="BH4615" s="16">
        <f t="shared" si="1015"/>
        <v>0</v>
      </c>
      <c r="BI4615" s="16">
        <f t="shared" si="1016"/>
        <v>0</v>
      </c>
    </row>
    <row r="4616" spans="1:61" x14ac:dyDescent="0.35">
      <c r="A4616">
        <v>4615</v>
      </c>
      <c r="B4616" t="s">
        <v>360</v>
      </c>
      <c r="C4616" t="s">
        <v>6421</v>
      </c>
      <c r="D4616" s="15" t="s">
        <v>5126</v>
      </c>
      <c r="E4616" s="12" t="s">
        <v>93</v>
      </c>
      <c r="G4616" s="12" t="s">
        <v>1453</v>
      </c>
      <c r="H4616" s="12" t="s">
        <v>91</v>
      </c>
      <c r="I4616" s="12" t="s">
        <v>363</v>
      </c>
      <c r="J4616" s="12" t="s">
        <v>5454</v>
      </c>
      <c r="K4616" s="12" t="s">
        <v>5454</v>
      </c>
      <c r="N4616" s="16" t="s">
        <v>206</v>
      </c>
      <c r="O4616" s="16" t="s">
        <v>5161</v>
      </c>
      <c r="P4616" s="12" t="s">
        <v>1187</v>
      </c>
      <c r="Q4616" s="16">
        <v>2023</v>
      </c>
      <c r="T4616" s="16">
        <v>0</v>
      </c>
      <c r="U4616" s="16" t="s">
        <v>5162</v>
      </c>
      <c r="V4616" s="12" t="s">
        <v>204</v>
      </c>
      <c r="W4616" s="12" t="s">
        <v>204</v>
      </c>
      <c r="X4616" s="16">
        <v>1</v>
      </c>
      <c r="AI4616" s="16">
        <f t="shared" si="1007"/>
        <v>0</v>
      </c>
      <c r="AJ4616" s="16">
        <f t="shared" si="1008"/>
        <v>0</v>
      </c>
      <c r="AK4616" s="16">
        <f t="shared" si="1009"/>
        <v>0</v>
      </c>
      <c r="AL4616" s="16">
        <f t="shared" si="1010"/>
        <v>0</v>
      </c>
      <c r="AM4616" s="16">
        <v>61200.000000000007</v>
      </c>
      <c r="AN4616" s="16">
        <f t="shared" si="1011"/>
        <v>61200.000000000007</v>
      </c>
      <c r="BD4616" s="16">
        <f t="shared" si="1012"/>
        <v>0</v>
      </c>
      <c r="BE4616" s="16">
        <f t="shared" si="1013"/>
        <v>382.50000000000006</v>
      </c>
      <c r="BG4616" s="16">
        <f t="shared" si="1014"/>
        <v>0</v>
      </c>
      <c r="BH4616" s="16">
        <f t="shared" si="1015"/>
        <v>0</v>
      </c>
      <c r="BI4616" s="16">
        <f t="shared" si="1016"/>
        <v>0</v>
      </c>
    </row>
    <row r="4617" spans="1:61" x14ac:dyDescent="0.35">
      <c r="A4617">
        <v>4616</v>
      </c>
      <c r="B4617" t="s">
        <v>360</v>
      </c>
      <c r="C4617" t="s">
        <v>6422</v>
      </c>
      <c r="D4617" s="15" t="s">
        <v>5127</v>
      </c>
      <c r="E4617" s="12" t="s">
        <v>93</v>
      </c>
      <c r="G4617" s="12" t="s">
        <v>1453</v>
      </c>
      <c r="H4617" s="12" t="s">
        <v>91</v>
      </c>
      <c r="I4617" s="12" t="s">
        <v>363</v>
      </c>
      <c r="J4617" s="12" t="s">
        <v>5454</v>
      </c>
      <c r="K4617" s="12" t="s">
        <v>5454</v>
      </c>
      <c r="N4617" s="16" t="s">
        <v>206</v>
      </c>
      <c r="O4617" s="16" t="s">
        <v>5161</v>
      </c>
      <c r="P4617" s="12" t="s">
        <v>1187</v>
      </c>
      <c r="Q4617" s="16">
        <v>2023</v>
      </c>
      <c r="T4617" s="16">
        <v>0</v>
      </c>
      <c r="U4617" s="16" t="s">
        <v>5162</v>
      </c>
      <c r="V4617" s="12" t="s">
        <v>204</v>
      </c>
      <c r="W4617" s="12" t="s">
        <v>204</v>
      </c>
      <c r="X4617" s="16">
        <v>1</v>
      </c>
      <c r="AI4617" s="16">
        <f t="shared" si="1007"/>
        <v>0</v>
      </c>
      <c r="AJ4617" s="16">
        <f t="shared" si="1008"/>
        <v>0</v>
      </c>
      <c r="AK4617" s="16">
        <f t="shared" si="1009"/>
        <v>0</v>
      </c>
      <c r="AL4617" s="16">
        <f t="shared" si="1010"/>
        <v>0</v>
      </c>
      <c r="AM4617" s="16">
        <v>61200.000000000007</v>
      </c>
      <c r="AN4617" s="16">
        <f t="shared" si="1011"/>
        <v>61200.000000000007</v>
      </c>
      <c r="BD4617" s="16">
        <f t="shared" si="1012"/>
        <v>0</v>
      </c>
      <c r="BE4617" s="16">
        <f t="shared" si="1013"/>
        <v>382.50000000000006</v>
      </c>
      <c r="BG4617" s="16">
        <f t="shared" si="1014"/>
        <v>0</v>
      </c>
      <c r="BH4617" s="16">
        <f t="shared" si="1015"/>
        <v>0</v>
      </c>
      <c r="BI4617" s="16">
        <f t="shared" si="1016"/>
        <v>0</v>
      </c>
    </row>
    <row r="4618" spans="1:61" x14ac:dyDescent="0.35">
      <c r="A4618">
        <v>4617</v>
      </c>
      <c r="B4618" t="s">
        <v>360</v>
      </c>
      <c r="C4618" t="s">
        <v>6423</v>
      </c>
      <c r="D4618" s="15" t="s">
        <v>5128</v>
      </c>
      <c r="E4618" s="12" t="s">
        <v>93</v>
      </c>
      <c r="G4618" s="12" t="s">
        <v>1453</v>
      </c>
      <c r="H4618" s="12" t="s">
        <v>91</v>
      </c>
      <c r="I4618" s="12" t="s">
        <v>363</v>
      </c>
      <c r="J4618" s="12" t="s">
        <v>5454</v>
      </c>
      <c r="K4618" s="12" t="s">
        <v>5454</v>
      </c>
      <c r="N4618" s="16" t="s">
        <v>206</v>
      </c>
      <c r="O4618" s="16" t="s">
        <v>5161</v>
      </c>
      <c r="P4618" s="12" t="s">
        <v>1187</v>
      </c>
      <c r="Q4618" s="16">
        <v>2023</v>
      </c>
      <c r="T4618" s="16">
        <v>0</v>
      </c>
      <c r="U4618" s="16" t="s">
        <v>5162</v>
      </c>
      <c r="V4618" s="12" t="s">
        <v>204</v>
      </c>
      <c r="W4618" s="12" t="s">
        <v>204</v>
      </c>
      <c r="X4618" s="16">
        <v>1</v>
      </c>
      <c r="AI4618" s="16">
        <f t="shared" si="1007"/>
        <v>0</v>
      </c>
      <c r="AJ4618" s="16">
        <f t="shared" si="1008"/>
        <v>0</v>
      </c>
      <c r="AK4618" s="16">
        <f t="shared" si="1009"/>
        <v>0</v>
      </c>
      <c r="AL4618" s="16">
        <f t="shared" si="1010"/>
        <v>0</v>
      </c>
      <c r="AM4618" s="16">
        <v>61200.000000000007</v>
      </c>
      <c r="AN4618" s="16">
        <f t="shared" si="1011"/>
        <v>61200.000000000007</v>
      </c>
      <c r="BD4618" s="16">
        <f t="shared" si="1012"/>
        <v>0</v>
      </c>
      <c r="BE4618" s="16">
        <f t="shared" si="1013"/>
        <v>382.50000000000006</v>
      </c>
      <c r="BG4618" s="16">
        <f t="shared" si="1014"/>
        <v>0</v>
      </c>
      <c r="BH4618" s="16">
        <f t="shared" si="1015"/>
        <v>0</v>
      </c>
      <c r="BI4618" s="16">
        <f t="shared" si="1016"/>
        <v>0</v>
      </c>
    </row>
    <row r="4619" spans="1:61" x14ac:dyDescent="0.35">
      <c r="A4619">
        <v>4618</v>
      </c>
      <c r="B4619" t="s">
        <v>360</v>
      </c>
      <c r="C4619" t="s">
        <v>6424</v>
      </c>
      <c r="D4619" s="15" t="s">
        <v>5129</v>
      </c>
      <c r="E4619" s="12" t="s">
        <v>93</v>
      </c>
      <c r="G4619" s="12" t="s">
        <v>1453</v>
      </c>
      <c r="H4619" s="12" t="s">
        <v>91</v>
      </c>
      <c r="I4619" s="12" t="s">
        <v>363</v>
      </c>
      <c r="J4619" s="12" t="s">
        <v>5454</v>
      </c>
      <c r="K4619" s="12" t="s">
        <v>5454</v>
      </c>
      <c r="N4619" s="16" t="s">
        <v>206</v>
      </c>
      <c r="O4619" s="16" t="s">
        <v>5161</v>
      </c>
      <c r="P4619" s="12" t="s">
        <v>1187</v>
      </c>
      <c r="Q4619" s="16">
        <v>2023</v>
      </c>
      <c r="T4619" s="16">
        <v>0</v>
      </c>
      <c r="U4619" s="16" t="s">
        <v>5162</v>
      </c>
      <c r="V4619" s="12" t="s">
        <v>204</v>
      </c>
      <c r="W4619" s="12" t="s">
        <v>204</v>
      </c>
      <c r="X4619" s="16">
        <v>1</v>
      </c>
      <c r="AI4619" s="16">
        <f t="shared" si="1007"/>
        <v>0</v>
      </c>
      <c r="AJ4619" s="16">
        <f t="shared" si="1008"/>
        <v>0</v>
      </c>
      <c r="AK4619" s="16">
        <f t="shared" si="1009"/>
        <v>0</v>
      </c>
      <c r="AL4619" s="16">
        <f t="shared" si="1010"/>
        <v>0</v>
      </c>
      <c r="AM4619" s="16">
        <v>61200.000000000007</v>
      </c>
      <c r="AN4619" s="16">
        <f t="shared" si="1011"/>
        <v>61200.000000000007</v>
      </c>
      <c r="BD4619" s="16">
        <f t="shared" si="1012"/>
        <v>0</v>
      </c>
      <c r="BE4619" s="16">
        <f t="shared" si="1013"/>
        <v>382.50000000000006</v>
      </c>
      <c r="BG4619" s="16">
        <f t="shared" si="1014"/>
        <v>0</v>
      </c>
      <c r="BH4619" s="16">
        <f t="shared" si="1015"/>
        <v>0</v>
      </c>
      <c r="BI4619" s="16">
        <f t="shared" si="1016"/>
        <v>0</v>
      </c>
    </row>
    <row r="4620" spans="1:61" x14ac:dyDescent="0.35">
      <c r="A4620">
        <v>4619</v>
      </c>
      <c r="B4620" t="s">
        <v>360</v>
      </c>
      <c r="C4620" t="s">
        <v>6425</v>
      </c>
      <c r="D4620" s="15" t="s">
        <v>5130</v>
      </c>
      <c r="E4620" s="12" t="s">
        <v>93</v>
      </c>
      <c r="G4620" s="12" t="s">
        <v>1453</v>
      </c>
      <c r="H4620" s="12" t="s">
        <v>91</v>
      </c>
      <c r="I4620" s="12" t="s">
        <v>363</v>
      </c>
      <c r="J4620" s="12" t="s">
        <v>5454</v>
      </c>
      <c r="K4620" s="12" t="s">
        <v>5454</v>
      </c>
      <c r="N4620" s="16" t="s">
        <v>206</v>
      </c>
      <c r="O4620" s="16" t="s">
        <v>5161</v>
      </c>
      <c r="P4620" s="12" t="s">
        <v>1187</v>
      </c>
      <c r="Q4620" s="16">
        <v>2023</v>
      </c>
      <c r="T4620" s="16">
        <v>0</v>
      </c>
      <c r="U4620" s="16" t="s">
        <v>5162</v>
      </c>
      <c r="V4620" s="12" t="s">
        <v>204</v>
      </c>
      <c r="W4620" s="12" t="s">
        <v>204</v>
      </c>
      <c r="X4620" s="16">
        <v>1</v>
      </c>
      <c r="AI4620" s="16">
        <f t="shared" si="1007"/>
        <v>0</v>
      </c>
      <c r="AJ4620" s="16">
        <f t="shared" si="1008"/>
        <v>0</v>
      </c>
      <c r="AK4620" s="16">
        <f t="shared" si="1009"/>
        <v>0</v>
      </c>
      <c r="AL4620" s="16">
        <f t="shared" si="1010"/>
        <v>0</v>
      </c>
      <c r="AM4620" s="16">
        <v>61200.000000000007</v>
      </c>
      <c r="AN4620" s="16">
        <f t="shared" si="1011"/>
        <v>61200.000000000007</v>
      </c>
      <c r="BD4620" s="16">
        <f t="shared" si="1012"/>
        <v>0</v>
      </c>
      <c r="BE4620" s="16">
        <f t="shared" si="1013"/>
        <v>382.50000000000006</v>
      </c>
      <c r="BG4620" s="16">
        <f t="shared" si="1014"/>
        <v>0</v>
      </c>
      <c r="BH4620" s="16">
        <f t="shared" si="1015"/>
        <v>0</v>
      </c>
      <c r="BI4620" s="16">
        <f t="shared" si="1016"/>
        <v>0</v>
      </c>
    </row>
    <row r="4621" spans="1:61" x14ac:dyDescent="0.35">
      <c r="A4621">
        <v>4620</v>
      </c>
      <c r="B4621" t="s">
        <v>360</v>
      </c>
      <c r="C4621" t="s">
        <v>6426</v>
      </c>
      <c r="D4621" s="15" t="s">
        <v>5131</v>
      </c>
      <c r="E4621" s="12" t="s">
        <v>93</v>
      </c>
      <c r="G4621" s="12" t="s">
        <v>1453</v>
      </c>
      <c r="H4621" s="12" t="s">
        <v>91</v>
      </c>
      <c r="I4621" s="12" t="s">
        <v>363</v>
      </c>
      <c r="J4621" s="12" t="s">
        <v>5454</v>
      </c>
      <c r="K4621" s="12" t="s">
        <v>5454</v>
      </c>
      <c r="N4621" s="16" t="s">
        <v>206</v>
      </c>
      <c r="O4621" s="16" t="s">
        <v>5161</v>
      </c>
      <c r="P4621" s="12" t="s">
        <v>1187</v>
      </c>
      <c r="Q4621" s="16">
        <v>2023</v>
      </c>
      <c r="T4621" s="16">
        <v>0</v>
      </c>
      <c r="U4621" s="16" t="s">
        <v>5162</v>
      </c>
      <c r="V4621" s="12" t="s">
        <v>204</v>
      </c>
      <c r="W4621" s="12" t="s">
        <v>204</v>
      </c>
      <c r="X4621" s="16">
        <v>1</v>
      </c>
      <c r="AI4621" s="16">
        <f t="shared" si="1007"/>
        <v>0</v>
      </c>
      <c r="AJ4621" s="16">
        <f t="shared" si="1008"/>
        <v>0</v>
      </c>
      <c r="AK4621" s="16">
        <f t="shared" si="1009"/>
        <v>0</v>
      </c>
      <c r="AL4621" s="16">
        <f t="shared" si="1010"/>
        <v>0</v>
      </c>
      <c r="AM4621" s="16">
        <v>61200.000000000007</v>
      </c>
      <c r="AN4621" s="16">
        <f t="shared" si="1011"/>
        <v>61200.000000000007</v>
      </c>
      <c r="BD4621" s="16">
        <f t="shared" si="1012"/>
        <v>0</v>
      </c>
      <c r="BE4621" s="16">
        <f t="shared" si="1013"/>
        <v>382.50000000000006</v>
      </c>
      <c r="BG4621" s="16">
        <f t="shared" si="1014"/>
        <v>0</v>
      </c>
      <c r="BH4621" s="16">
        <f t="shared" si="1015"/>
        <v>0</v>
      </c>
      <c r="BI4621" s="16">
        <f t="shared" si="1016"/>
        <v>0</v>
      </c>
    </row>
    <row r="4622" spans="1:61" x14ac:dyDescent="0.35">
      <c r="A4622">
        <v>4621</v>
      </c>
      <c r="B4622" t="s">
        <v>360</v>
      </c>
      <c r="C4622" t="s">
        <v>6427</v>
      </c>
      <c r="D4622" s="15" t="s">
        <v>5130</v>
      </c>
      <c r="E4622" s="12" t="s">
        <v>93</v>
      </c>
      <c r="G4622" s="12" t="s">
        <v>1453</v>
      </c>
      <c r="H4622" s="12" t="s">
        <v>91</v>
      </c>
      <c r="I4622" s="12" t="s">
        <v>363</v>
      </c>
      <c r="J4622" s="12" t="s">
        <v>5454</v>
      </c>
      <c r="K4622" s="12" t="s">
        <v>5454</v>
      </c>
      <c r="N4622" s="16" t="s">
        <v>206</v>
      </c>
      <c r="O4622" s="16" t="s">
        <v>5161</v>
      </c>
      <c r="P4622" s="12" t="s">
        <v>1187</v>
      </c>
      <c r="Q4622" s="16">
        <v>2023</v>
      </c>
      <c r="T4622" s="16">
        <v>0</v>
      </c>
      <c r="U4622" s="16" t="s">
        <v>5162</v>
      </c>
      <c r="V4622" s="12" t="s">
        <v>204</v>
      </c>
      <c r="W4622" s="12" t="s">
        <v>204</v>
      </c>
      <c r="X4622" s="16">
        <v>1</v>
      </c>
      <c r="AI4622" s="16">
        <f t="shared" si="1007"/>
        <v>0</v>
      </c>
      <c r="AJ4622" s="16">
        <f t="shared" si="1008"/>
        <v>0</v>
      </c>
      <c r="AK4622" s="16">
        <f t="shared" si="1009"/>
        <v>0</v>
      </c>
      <c r="AL4622" s="16">
        <f t="shared" si="1010"/>
        <v>0</v>
      </c>
      <c r="AM4622" s="16">
        <v>61200.000000000007</v>
      </c>
      <c r="AN4622" s="16">
        <f t="shared" si="1011"/>
        <v>61200.000000000007</v>
      </c>
      <c r="BD4622" s="16">
        <f t="shared" si="1012"/>
        <v>0</v>
      </c>
      <c r="BE4622" s="16">
        <f t="shared" si="1013"/>
        <v>382.50000000000006</v>
      </c>
      <c r="BG4622" s="16">
        <f t="shared" si="1014"/>
        <v>0</v>
      </c>
      <c r="BH4622" s="16">
        <f t="shared" si="1015"/>
        <v>0</v>
      </c>
      <c r="BI4622" s="16">
        <f t="shared" si="1016"/>
        <v>0</v>
      </c>
    </row>
    <row r="4623" spans="1:61" x14ac:dyDescent="0.35">
      <c r="A4623">
        <v>4622</v>
      </c>
      <c r="B4623" t="s">
        <v>360</v>
      </c>
      <c r="C4623" t="s">
        <v>6428</v>
      </c>
      <c r="D4623" s="15" t="s">
        <v>5132</v>
      </c>
      <c r="E4623" s="12" t="s">
        <v>93</v>
      </c>
      <c r="G4623" s="12" t="s">
        <v>1453</v>
      </c>
      <c r="H4623" s="12" t="s">
        <v>91</v>
      </c>
      <c r="I4623" s="12" t="s">
        <v>363</v>
      </c>
      <c r="J4623" s="12" t="s">
        <v>5454</v>
      </c>
      <c r="K4623" s="12" t="s">
        <v>5454</v>
      </c>
      <c r="N4623" s="16" t="s">
        <v>206</v>
      </c>
      <c r="O4623" s="16" t="s">
        <v>5161</v>
      </c>
      <c r="P4623" s="12" t="s">
        <v>1187</v>
      </c>
      <c r="Q4623" s="16">
        <v>2023</v>
      </c>
      <c r="T4623" s="16">
        <v>0</v>
      </c>
      <c r="U4623" s="16" t="s">
        <v>5162</v>
      </c>
      <c r="V4623" s="12" t="s">
        <v>204</v>
      </c>
      <c r="W4623" s="12" t="s">
        <v>204</v>
      </c>
      <c r="X4623" s="16">
        <v>1</v>
      </c>
      <c r="AI4623" s="16">
        <f t="shared" si="1007"/>
        <v>0</v>
      </c>
      <c r="AJ4623" s="16">
        <f t="shared" si="1008"/>
        <v>0</v>
      </c>
      <c r="AK4623" s="16">
        <f t="shared" si="1009"/>
        <v>0</v>
      </c>
      <c r="AL4623" s="16">
        <f t="shared" si="1010"/>
        <v>0</v>
      </c>
      <c r="AM4623" s="16">
        <v>61200.000000000007</v>
      </c>
      <c r="AN4623" s="16">
        <f t="shared" si="1011"/>
        <v>61200.000000000007</v>
      </c>
      <c r="BD4623" s="16">
        <f t="shared" si="1012"/>
        <v>0</v>
      </c>
      <c r="BE4623" s="16">
        <f t="shared" si="1013"/>
        <v>382.50000000000006</v>
      </c>
      <c r="BG4623" s="16">
        <f t="shared" si="1014"/>
        <v>0</v>
      </c>
      <c r="BH4623" s="16">
        <f t="shared" si="1015"/>
        <v>0</v>
      </c>
      <c r="BI4623" s="16">
        <f t="shared" si="1016"/>
        <v>0</v>
      </c>
    </row>
    <row r="4624" spans="1:61" x14ac:dyDescent="0.35">
      <c r="A4624">
        <v>4623</v>
      </c>
      <c r="B4624" t="s">
        <v>360</v>
      </c>
      <c r="C4624" t="s">
        <v>6429</v>
      </c>
      <c r="D4624" s="15" t="s">
        <v>5133</v>
      </c>
      <c r="E4624" s="12" t="s">
        <v>93</v>
      </c>
      <c r="G4624" s="12" t="s">
        <v>1453</v>
      </c>
      <c r="H4624" s="12" t="s">
        <v>91</v>
      </c>
      <c r="I4624" s="12" t="s">
        <v>363</v>
      </c>
      <c r="J4624" s="12" t="s">
        <v>5454</v>
      </c>
      <c r="K4624" s="12" t="s">
        <v>5454</v>
      </c>
      <c r="N4624" s="16" t="s">
        <v>206</v>
      </c>
      <c r="O4624" s="16" t="s">
        <v>5161</v>
      </c>
      <c r="P4624" s="12" t="s">
        <v>1187</v>
      </c>
      <c r="Q4624" s="16">
        <v>2023</v>
      </c>
      <c r="T4624" s="16">
        <v>0</v>
      </c>
      <c r="U4624" s="16" t="s">
        <v>5162</v>
      </c>
      <c r="V4624" s="12" t="s">
        <v>204</v>
      </c>
      <c r="W4624" s="12" t="s">
        <v>204</v>
      </c>
      <c r="X4624" s="16">
        <v>1</v>
      </c>
      <c r="AI4624" s="16">
        <f t="shared" si="1007"/>
        <v>0</v>
      </c>
      <c r="AJ4624" s="16">
        <f t="shared" si="1008"/>
        <v>0</v>
      </c>
      <c r="AK4624" s="16">
        <f t="shared" si="1009"/>
        <v>0</v>
      </c>
      <c r="AL4624" s="16">
        <f t="shared" si="1010"/>
        <v>0</v>
      </c>
      <c r="AM4624" s="16">
        <v>61200.000000000007</v>
      </c>
      <c r="AN4624" s="16">
        <f t="shared" si="1011"/>
        <v>61200.000000000007</v>
      </c>
      <c r="BD4624" s="16">
        <f t="shared" si="1012"/>
        <v>0</v>
      </c>
      <c r="BE4624" s="16">
        <f t="shared" si="1013"/>
        <v>382.50000000000006</v>
      </c>
      <c r="BG4624" s="16">
        <f t="shared" si="1014"/>
        <v>0</v>
      </c>
      <c r="BH4624" s="16">
        <f t="shared" si="1015"/>
        <v>0</v>
      </c>
      <c r="BI4624" s="16">
        <f t="shared" si="1016"/>
        <v>0</v>
      </c>
    </row>
    <row r="4625" spans="1:61" x14ac:dyDescent="0.35">
      <c r="A4625">
        <v>4624</v>
      </c>
      <c r="B4625" t="s">
        <v>360</v>
      </c>
      <c r="C4625" t="s">
        <v>6430</v>
      </c>
      <c r="D4625" s="15" t="s">
        <v>5053</v>
      </c>
      <c r="E4625" s="12" t="s">
        <v>93</v>
      </c>
      <c r="G4625" s="12" t="s">
        <v>1453</v>
      </c>
      <c r="H4625" s="12" t="s">
        <v>91</v>
      </c>
      <c r="I4625" s="12" t="s">
        <v>363</v>
      </c>
      <c r="J4625" s="12" t="s">
        <v>5454</v>
      </c>
      <c r="K4625" s="12" t="s">
        <v>5454</v>
      </c>
      <c r="N4625" s="16" t="s">
        <v>206</v>
      </c>
      <c r="O4625" s="16" t="s">
        <v>5161</v>
      </c>
      <c r="P4625" s="12" t="s">
        <v>1187</v>
      </c>
      <c r="Q4625" s="16">
        <v>2023</v>
      </c>
      <c r="T4625" s="16">
        <v>0</v>
      </c>
      <c r="U4625" s="16" t="s">
        <v>5162</v>
      </c>
      <c r="V4625" s="12" t="s">
        <v>204</v>
      </c>
      <c r="W4625" s="12" t="s">
        <v>204</v>
      </c>
      <c r="X4625" s="16">
        <v>1</v>
      </c>
      <c r="AI4625" s="16">
        <f t="shared" si="1007"/>
        <v>0</v>
      </c>
      <c r="AJ4625" s="16">
        <f t="shared" si="1008"/>
        <v>0</v>
      </c>
      <c r="AK4625" s="16">
        <f t="shared" si="1009"/>
        <v>0</v>
      </c>
      <c r="AL4625" s="16">
        <f t="shared" si="1010"/>
        <v>0</v>
      </c>
      <c r="AM4625" s="16">
        <v>61200.000000000007</v>
      </c>
      <c r="AN4625" s="16">
        <f t="shared" si="1011"/>
        <v>61200.000000000007</v>
      </c>
      <c r="BD4625" s="16">
        <f t="shared" si="1012"/>
        <v>0</v>
      </c>
      <c r="BE4625" s="16">
        <f t="shared" si="1013"/>
        <v>382.50000000000006</v>
      </c>
      <c r="BG4625" s="16">
        <f t="shared" si="1014"/>
        <v>0</v>
      </c>
      <c r="BH4625" s="16">
        <f t="shared" si="1015"/>
        <v>0</v>
      </c>
      <c r="BI4625" s="16">
        <f t="shared" si="1016"/>
        <v>0</v>
      </c>
    </row>
    <row r="4626" spans="1:61" x14ac:dyDescent="0.35">
      <c r="A4626">
        <v>4625</v>
      </c>
      <c r="B4626" t="s">
        <v>360</v>
      </c>
      <c r="C4626" t="s">
        <v>6431</v>
      </c>
      <c r="D4626" s="15" t="s">
        <v>5134</v>
      </c>
      <c r="E4626" s="12" t="s">
        <v>93</v>
      </c>
      <c r="G4626" s="12" t="s">
        <v>1453</v>
      </c>
      <c r="H4626" s="12" t="s">
        <v>91</v>
      </c>
      <c r="I4626" s="12" t="s">
        <v>363</v>
      </c>
      <c r="J4626" s="12" t="s">
        <v>5454</v>
      </c>
      <c r="K4626" s="12" t="s">
        <v>5454</v>
      </c>
      <c r="N4626" s="16" t="s">
        <v>206</v>
      </c>
      <c r="O4626" s="16" t="s">
        <v>5161</v>
      </c>
      <c r="P4626" s="12" t="s">
        <v>1187</v>
      </c>
      <c r="Q4626" s="16">
        <v>2023</v>
      </c>
      <c r="T4626" s="16">
        <v>0</v>
      </c>
      <c r="U4626" s="16" t="s">
        <v>5162</v>
      </c>
      <c r="V4626" s="12" t="s">
        <v>204</v>
      </c>
      <c r="W4626" s="12" t="s">
        <v>204</v>
      </c>
      <c r="X4626" s="16">
        <v>1</v>
      </c>
      <c r="AI4626" s="16">
        <f t="shared" si="1007"/>
        <v>0</v>
      </c>
      <c r="AJ4626" s="16">
        <f t="shared" si="1008"/>
        <v>0</v>
      </c>
      <c r="AK4626" s="16">
        <f t="shared" si="1009"/>
        <v>0</v>
      </c>
      <c r="AL4626" s="16">
        <f t="shared" si="1010"/>
        <v>0</v>
      </c>
      <c r="AM4626" s="16">
        <v>61200.000000000007</v>
      </c>
      <c r="AN4626" s="16">
        <f t="shared" si="1011"/>
        <v>61200.000000000007</v>
      </c>
      <c r="BD4626" s="16">
        <f t="shared" si="1012"/>
        <v>0</v>
      </c>
      <c r="BE4626" s="16">
        <f t="shared" si="1013"/>
        <v>382.50000000000006</v>
      </c>
      <c r="BG4626" s="16">
        <f t="shared" si="1014"/>
        <v>0</v>
      </c>
      <c r="BH4626" s="16">
        <f t="shared" si="1015"/>
        <v>0</v>
      </c>
      <c r="BI4626" s="16">
        <f t="shared" si="1016"/>
        <v>0</v>
      </c>
    </row>
    <row r="4627" spans="1:61" x14ac:dyDescent="0.35">
      <c r="A4627">
        <v>4626</v>
      </c>
      <c r="B4627" t="s">
        <v>360</v>
      </c>
      <c r="C4627" t="s">
        <v>6432</v>
      </c>
      <c r="D4627" s="15" t="s">
        <v>5135</v>
      </c>
      <c r="E4627" s="12" t="s">
        <v>93</v>
      </c>
      <c r="G4627" s="12" t="s">
        <v>1453</v>
      </c>
      <c r="H4627" s="12" t="s">
        <v>91</v>
      </c>
      <c r="I4627" s="12" t="s">
        <v>363</v>
      </c>
      <c r="J4627" s="12" t="s">
        <v>5454</v>
      </c>
      <c r="K4627" s="12" t="s">
        <v>5454</v>
      </c>
      <c r="N4627" s="16" t="s">
        <v>206</v>
      </c>
      <c r="O4627" s="16" t="s">
        <v>5161</v>
      </c>
      <c r="P4627" s="12" t="s">
        <v>1187</v>
      </c>
      <c r="Q4627" s="16">
        <v>2023</v>
      </c>
      <c r="T4627" s="16">
        <v>0</v>
      </c>
      <c r="U4627" s="16" t="s">
        <v>5162</v>
      </c>
      <c r="V4627" s="12" t="s">
        <v>204</v>
      </c>
      <c r="W4627" s="12" t="s">
        <v>204</v>
      </c>
      <c r="X4627" s="16">
        <v>1</v>
      </c>
      <c r="AI4627" s="16">
        <f t="shared" si="1007"/>
        <v>0</v>
      </c>
      <c r="AJ4627" s="16">
        <f t="shared" si="1008"/>
        <v>0</v>
      </c>
      <c r="AK4627" s="16">
        <f t="shared" si="1009"/>
        <v>0</v>
      </c>
      <c r="AL4627" s="16">
        <f t="shared" si="1010"/>
        <v>0</v>
      </c>
      <c r="AM4627" s="16">
        <v>61200.000000000007</v>
      </c>
      <c r="AN4627" s="16">
        <f t="shared" si="1011"/>
        <v>61200.000000000007</v>
      </c>
      <c r="BD4627" s="16">
        <f t="shared" si="1012"/>
        <v>0</v>
      </c>
      <c r="BE4627" s="16">
        <f t="shared" si="1013"/>
        <v>382.50000000000006</v>
      </c>
      <c r="BG4627" s="16">
        <f t="shared" si="1014"/>
        <v>0</v>
      </c>
      <c r="BH4627" s="16">
        <f t="shared" si="1015"/>
        <v>0</v>
      </c>
      <c r="BI4627" s="16">
        <f t="shared" si="1016"/>
        <v>0</v>
      </c>
    </row>
    <row r="4628" spans="1:61" x14ac:dyDescent="0.35">
      <c r="A4628">
        <v>4627</v>
      </c>
      <c r="B4628" t="s">
        <v>360</v>
      </c>
      <c r="C4628" t="s">
        <v>6433</v>
      </c>
      <c r="D4628" s="15" t="s">
        <v>5136</v>
      </c>
      <c r="E4628" s="12" t="s">
        <v>93</v>
      </c>
      <c r="G4628" s="12" t="s">
        <v>1453</v>
      </c>
      <c r="H4628" s="12" t="s">
        <v>91</v>
      </c>
      <c r="I4628" s="12" t="s">
        <v>363</v>
      </c>
      <c r="J4628" s="12" t="s">
        <v>5454</v>
      </c>
      <c r="K4628" s="12" t="s">
        <v>5454</v>
      </c>
      <c r="N4628" s="16" t="s">
        <v>206</v>
      </c>
      <c r="O4628" s="16" t="s">
        <v>5161</v>
      </c>
      <c r="P4628" s="12" t="s">
        <v>1187</v>
      </c>
      <c r="Q4628" s="16">
        <v>2023</v>
      </c>
      <c r="T4628" s="16">
        <v>0</v>
      </c>
      <c r="U4628" s="16" t="s">
        <v>5162</v>
      </c>
      <c r="V4628" s="12" t="s">
        <v>204</v>
      </c>
      <c r="W4628" s="12" t="s">
        <v>204</v>
      </c>
      <c r="X4628" s="16">
        <v>1</v>
      </c>
      <c r="AI4628" s="16">
        <f t="shared" si="1007"/>
        <v>0</v>
      </c>
      <c r="AJ4628" s="16">
        <f t="shared" si="1008"/>
        <v>0</v>
      </c>
      <c r="AK4628" s="16">
        <f t="shared" si="1009"/>
        <v>0</v>
      </c>
      <c r="AL4628" s="16">
        <f t="shared" si="1010"/>
        <v>0</v>
      </c>
      <c r="AM4628" s="16">
        <v>61200.000000000007</v>
      </c>
      <c r="AN4628" s="16">
        <f t="shared" si="1011"/>
        <v>61200.000000000007</v>
      </c>
      <c r="BD4628" s="16">
        <f t="shared" si="1012"/>
        <v>0</v>
      </c>
      <c r="BE4628" s="16">
        <f t="shared" si="1013"/>
        <v>382.50000000000006</v>
      </c>
      <c r="BG4628" s="16">
        <f t="shared" si="1014"/>
        <v>0</v>
      </c>
      <c r="BH4628" s="16">
        <f t="shared" si="1015"/>
        <v>0</v>
      </c>
      <c r="BI4628" s="16">
        <f t="shared" si="1016"/>
        <v>0</v>
      </c>
    </row>
    <row r="4629" spans="1:61" x14ac:dyDescent="0.35">
      <c r="A4629">
        <v>4628</v>
      </c>
      <c r="B4629" t="s">
        <v>360</v>
      </c>
      <c r="C4629" t="s">
        <v>6434</v>
      </c>
      <c r="D4629" s="15" t="s">
        <v>4661</v>
      </c>
      <c r="E4629" s="12" t="s">
        <v>93</v>
      </c>
      <c r="G4629" s="12" t="s">
        <v>1453</v>
      </c>
      <c r="H4629" s="12" t="s">
        <v>91</v>
      </c>
      <c r="I4629" s="12" t="s">
        <v>363</v>
      </c>
      <c r="J4629" s="12" t="s">
        <v>5454</v>
      </c>
      <c r="K4629" s="12" t="s">
        <v>5454</v>
      </c>
      <c r="N4629" s="16" t="s">
        <v>206</v>
      </c>
      <c r="O4629" s="16" t="s">
        <v>5161</v>
      </c>
      <c r="P4629" s="12" t="s">
        <v>1187</v>
      </c>
      <c r="Q4629" s="16">
        <v>2023</v>
      </c>
      <c r="T4629" s="16">
        <v>0</v>
      </c>
      <c r="U4629" s="16" t="s">
        <v>5162</v>
      </c>
      <c r="V4629" s="12" t="s">
        <v>204</v>
      </c>
      <c r="W4629" s="12" t="s">
        <v>204</v>
      </c>
      <c r="X4629" s="16">
        <v>1</v>
      </c>
      <c r="AI4629" s="16">
        <f t="shared" si="1007"/>
        <v>0</v>
      </c>
      <c r="AJ4629" s="16">
        <f t="shared" si="1008"/>
        <v>0</v>
      </c>
      <c r="AK4629" s="16">
        <f t="shared" si="1009"/>
        <v>0</v>
      </c>
      <c r="AL4629" s="16">
        <f t="shared" si="1010"/>
        <v>0</v>
      </c>
      <c r="AM4629" s="16">
        <v>61200.000000000007</v>
      </c>
      <c r="AN4629" s="16">
        <f t="shared" si="1011"/>
        <v>61200.000000000007</v>
      </c>
      <c r="BD4629" s="16">
        <f t="shared" si="1012"/>
        <v>0</v>
      </c>
      <c r="BE4629" s="16">
        <f t="shared" si="1013"/>
        <v>382.50000000000006</v>
      </c>
      <c r="BG4629" s="16">
        <f t="shared" si="1014"/>
        <v>0</v>
      </c>
      <c r="BH4629" s="16">
        <f t="shared" si="1015"/>
        <v>0</v>
      </c>
      <c r="BI4629" s="16">
        <f t="shared" si="1016"/>
        <v>0</v>
      </c>
    </row>
    <row r="4630" spans="1:61" x14ac:dyDescent="0.35">
      <c r="A4630">
        <v>4629</v>
      </c>
      <c r="B4630" t="s">
        <v>360</v>
      </c>
      <c r="C4630" t="s">
        <v>6435</v>
      </c>
      <c r="D4630" s="15" t="s">
        <v>5137</v>
      </c>
      <c r="E4630" s="12" t="s">
        <v>93</v>
      </c>
      <c r="G4630" s="12" t="s">
        <v>1453</v>
      </c>
      <c r="H4630" s="12" t="s">
        <v>91</v>
      </c>
      <c r="I4630" s="12" t="s">
        <v>363</v>
      </c>
      <c r="J4630" s="12" t="s">
        <v>5454</v>
      </c>
      <c r="K4630" s="12" t="s">
        <v>5454</v>
      </c>
      <c r="N4630" s="16" t="s">
        <v>206</v>
      </c>
      <c r="O4630" s="16" t="s">
        <v>5161</v>
      </c>
      <c r="P4630" s="12" t="s">
        <v>1187</v>
      </c>
      <c r="Q4630" s="16">
        <v>2023</v>
      </c>
      <c r="T4630" s="16">
        <v>0</v>
      </c>
      <c r="U4630" s="16" t="s">
        <v>5162</v>
      </c>
      <c r="V4630" s="12" t="s">
        <v>204</v>
      </c>
      <c r="W4630" s="12" t="s">
        <v>204</v>
      </c>
      <c r="X4630" s="16">
        <v>1</v>
      </c>
      <c r="AI4630" s="16">
        <f t="shared" si="1007"/>
        <v>0</v>
      </c>
      <c r="AJ4630" s="16">
        <f t="shared" si="1008"/>
        <v>0</v>
      </c>
      <c r="AK4630" s="16">
        <f t="shared" si="1009"/>
        <v>0</v>
      </c>
      <c r="AL4630" s="16">
        <f t="shared" si="1010"/>
        <v>0</v>
      </c>
      <c r="AM4630" s="16">
        <v>61200.000000000007</v>
      </c>
      <c r="AN4630" s="16">
        <f t="shared" si="1011"/>
        <v>61200.000000000007</v>
      </c>
      <c r="BD4630" s="16">
        <f t="shared" si="1012"/>
        <v>0</v>
      </c>
      <c r="BE4630" s="16">
        <f t="shared" si="1013"/>
        <v>382.50000000000006</v>
      </c>
      <c r="BG4630" s="16">
        <f t="shared" si="1014"/>
        <v>0</v>
      </c>
      <c r="BH4630" s="16">
        <f t="shared" si="1015"/>
        <v>0</v>
      </c>
      <c r="BI4630" s="16">
        <f t="shared" si="1016"/>
        <v>0</v>
      </c>
    </row>
    <row r="4631" spans="1:61" x14ac:dyDescent="0.35">
      <c r="A4631">
        <v>4630</v>
      </c>
      <c r="B4631" t="s">
        <v>360</v>
      </c>
      <c r="C4631" t="s">
        <v>6436</v>
      </c>
      <c r="D4631" s="15" t="s">
        <v>5138</v>
      </c>
      <c r="E4631" s="12" t="s">
        <v>93</v>
      </c>
      <c r="G4631" s="12" t="s">
        <v>1453</v>
      </c>
      <c r="H4631" s="12" t="s">
        <v>91</v>
      </c>
      <c r="I4631" s="12" t="s">
        <v>363</v>
      </c>
      <c r="J4631" s="12" t="s">
        <v>5454</v>
      </c>
      <c r="K4631" s="12" t="s">
        <v>5454</v>
      </c>
      <c r="N4631" s="16" t="s">
        <v>206</v>
      </c>
      <c r="O4631" s="16" t="s">
        <v>5161</v>
      </c>
      <c r="P4631" s="12" t="s">
        <v>1187</v>
      </c>
      <c r="Q4631" s="16">
        <v>2023</v>
      </c>
      <c r="T4631" s="16">
        <v>0</v>
      </c>
      <c r="U4631" s="16" t="s">
        <v>5162</v>
      </c>
      <c r="V4631" s="12" t="s">
        <v>204</v>
      </c>
      <c r="W4631" s="12" t="s">
        <v>204</v>
      </c>
      <c r="X4631" s="16">
        <v>1</v>
      </c>
      <c r="AI4631" s="16">
        <f t="shared" ref="AI4631:AI4638" si="1017">Z4631*6</f>
        <v>0</v>
      </c>
      <c r="AJ4631" s="16">
        <f t="shared" ref="AJ4631:AJ4638" si="1018">Z4631*3450</f>
        <v>0</v>
      </c>
      <c r="AK4631" s="16">
        <f t="shared" ref="AK4631:AK4638" si="1019">500*Z4631</f>
        <v>0</v>
      </c>
      <c r="AL4631" s="16">
        <f t="shared" ref="AL4631:AL4638" si="1020">1*5000*Z4631</f>
        <v>0</v>
      </c>
      <c r="AM4631" s="16">
        <v>61200.000000000007</v>
      </c>
      <c r="AN4631" s="16">
        <f t="shared" ref="AN4631:AN4638" si="1021">AM4631+AL4631+AJ4631+AF4631+AD4631</f>
        <v>61200.000000000007</v>
      </c>
      <c r="BD4631" s="16">
        <f t="shared" ref="BD4631:BD4638" si="1022">3.5*BC4631</f>
        <v>0</v>
      </c>
      <c r="BE4631" s="16">
        <f t="shared" ref="BE4631:BE4638" si="1023">AN4631/160</f>
        <v>382.50000000000006</v>
      </c>
      <c r="BG4631" s="16">
        <f t="shared" ref="BG4631:BG4638" si="1024">1200*BC4631</f>
        <v>0</v>
      </c>
      <c r="BH4631" s="16">
        <f t="shared" ref="BH4631:BH4638" si="1025">640*BC4631</f>
        <v>0</v>
      </c>
      <c r="BI4631" s="16">
        <f t="shared" ref="BI4631:BI4638" si="1026">BH4631/80</f>
        <v>0</v>
      </c>
    </row>
    <row r="4632" spans="1:61" x14ac:dyDescent="0.35">
      <c r="A4632">
        <v>4631</v>
      </c>
      <c r="B4632" t="s">
        <v>360</v>
      </c>
      <c r="C4632" t="s">
        <v>6437</v>
      </c>
      <c r="D4632" s="15" t="s">
        <v>4661</v>
      </c>
      <c r="E4632" s="12" t="s">
        <v>93</v>
      </c>
      <c r="G4632" s="12" t="s">
        <v>1453</v>
      </c>
      <c r="H4632" s="12" t="s">
        <v>91</v>
      </c>
      <c r="I4632" s="12" t="s">
        <v>363</v>
      </c>
      <c r="J4632" s="12" t="s">
        <v>5454</v>
      </c>
      <c r="K4632" s="12" t="s">
        <v>5454</v>
      </c>
      <c r="N4632" s="16" t="s">
        <v>206</v>
      </c>
      <c r="O4632" s="16" t="s">
        <v>5161</v>
      </c>
      <c r="P4632" s="12" t="s">
        <v>1187</v>
      </c>
      <c r="Q4632" s="16">
        <v>2023</v>
      </c>
      <c r="T4632" s="16">
        <v>0</v>
      </c>
      <c r="U4632" s="16" t="s">
        <v>5162</v>
      </c>
      <c r="V4632" s="12" t="s">
        <v>204</v>
      </c>
      <c r="W4632" s="12" t="s">
        <v>204</v>
      </c>
      <c r="X4632" s="16">
        <v>1</v>
      </c>
      <c r="AI4632" s="16">
        <f t="shared" si="1017"/>
        <v>0</v>
      </c>
      <c r="AJ4632" s="16">
        <f t="shared" si="1018"/>
        <v>0</v>
      </c>
      <c r="AK4632" s="16">
        <f t="shared" si="1019"/>
        <v>0</v>
      </c>
      <c r="AL4632" s="16">
        <f t="shared" si="1020"/>
        <v>0</v>
      </c>
      <c r="AM4632" s="16">
        <v>61200.000000000007</v>
      </c>
      <c r="AN4632" s="16">
        <f t="shared" si="1021"/>
        <v>61200.000000000007</v>
      </c>
      <c r="BD4632" s="16">
        <f t="shared" si="1022"/>
        <v>0</v>
      </c>
      <c r="BE4632" s="16">
        <f t="shared" si="1023"/>
        <v>382.50000000000006</v>
      </c>
      <c r="BG4632" s="16">
        <f t="shared" si="1024"/>
        <v>0</v>
      </c>
      <c r="BH4632" s="16">
        <f t="shared" si="1025"/>
        <v>0</v>
      </c>
      <c r="BI4632" s="16">
        <f t="shared" si="1026"/>
        <v>0</v>
      </c>
    </row>
    <row r="4633" spans="1:61" x14ac:dyDescent="0.35">
      <c r="A4633">
        <v>4632</v>
      </c>
      <c r="B4633" t="s">
        <v>360</v>
      </c>
      <c r="C4633" t="s">
        <v>6438</v>
      </c>
      <c r="D4633" s="15" t="s">
        <v>5139</v>
      </c>
      <c r="E4633" s="12" t="s">
        <v>93</v>
      </c>
      <c r="G4633" s="12" t="s">
        <v>1453</v>
      </c>
      <c r="H4633" s="12" t="s">
        <v>91</v>
      </c>
      <c r="I4633" s="12" t="s">
        <v>363</v>
      </c>
      <c r="J4633" s="12" t="s">
        <v>5454</v>
      </c>
      <c r="K4633" s="12" t="s">
        <v>5454</v>
      </c>
      <c r="N4633" s="16" t="s">
        <v>206</v>
      </c>
      <c r="O4633" s="16" t="s">
        <v>5161</v>
      </c>
      <c r="P4633" s="12" t="s">
        <v>1187</v>
      </c>
      <c r="Q4633" s="16">
        <v>2023</v>
      </c>
      <c r="T4633" s="16">
        <v>0</v>
      </c>
      <c r="U4633" s="16" t="s">
        <v>5162</v>
      </c>
      <c r="V4633" s="12" t="s">
        <v>204</v>
      </c>
      <c r="W4633" s="12" t="s">
        <v>204</v>
      </c>
      <c r="X4633" s="16">
        <v>1</v>
      </c>
      <c r="AI4633" s="16">
        <f t="shared" si="1017"/>
        <v>0</v>
      </c>
      <c r="AJ4633" s="16">
        <f t="shared" si="1018"/>
        <v>0</v>
      </c>
      <c r="AK4633" s="16">
        <f t="shared" si="1019"/>
        <v>0</v>
      </c>
      <c r="AL4633" s="16">
        <f t="shared" si="1020"/>
        <v>0</v>
      </c>
      <c r="AM4633" s="16">
        <v>61200.000000000007</v>
      </c>
      <c r="AN4633" s="16">
        <f t="shared" si="1021"/>
        <v>61200.000000000007</v>
      </c>
      <c r="BD4633" s="16">
        <f t="shared" si="1022"/>
        <v>0</v>
      </c>
      <c r="BE4633" s="16">
        <f t="shared" si="1023"/>
        <v>382.50000000000006</v>
      </c>
      <c r="BG4633" s="16">
        <f t="shared" si="1024"/>
        <v>0</v>
      </c>
      <c r="BH4633" s="16">
        <f t="shared" si="1025"/>
        <v>0</v>
      </c>
      <c r="BI4633" s="16">
        <f t="shared" si="1026"/>
        <v>0</v>
      </c>
    </row>
    <row r="4634" spans="1:61" x14ac:dyDescent="0.35">
      <c r="A4634">
        <v>4633</v>
      </c>
      <c r="B4634" t="s">
        <v>360</v>
      </c>
      <c r="C4634" t="s">
        <v>6439</v>
      </c>
      <c r="D4634" s="15" t="s">
        <v>5140</v>
      </c>
      <c r="E4634" s="12" t="s">
        <v>93</v>
      </c>
      <c r="G4634" s="12" t="s">
        <v>1453</v>
      </c>
      <c r="H4634" s="12" t="s">
        <v>91</v>
      </c>
      <c r="I4634" s="12" t="s">
        <v>363</v>
      </c>
      <c r="J4634" s="12" t="s">
        <v>5454</v>
      </c>
      <c r="K4634" s="12" t="s">
        <v>5454</v>
      </c>
      <c r="N4634" s="16" t="s">
        <v>206</v>
      </c>
      <c r="O4634" s="16" t="s">
        <v>5161</v>
      </c>
      <c r="P4634" s="12" t="s">
        <v>1187</v>
      </c>
      <c r="Q4634" s="16">
        <v>2023</v>
      </c>
      <c r="T4634" s="16">
        <v>0</v>
      </c>
      <c r="U4634" s="16" t="s">
        <v>5162</v>
      </c>
      <c r="V4634" s="12" t="s">
        <v>204</v>
      </c>
      <c r="W4634" s="12" t="s">
        <v>204</v>
      </c>
      <c r="X4634" s="16">
        <v>1</v>
      </c>
      <c r="AI4634" s="16">
        <f t="shared" si="1017"/>
        <v>0</v>
      </c>
      <c r="AJ4634" s="16">
        <f t="shared" si="1018"/>
        <v>0</v>
      </c>
      <c r="AK4634" s="16">
        <f t="shared" si="1019"/>
        <v>0</v>
      </c>
      <c r="AL4634" s="16">
        <f t="shared" si="1020"/>
        <v>0</v>
      </c>
      <c r="AM4634" s="16">
        <v>61200.000000000007</v>
      </c>
      <c r="AN4634" s="16">
        <f t="shared" si="1021"/>
        <v>61200.000000000007</v>
      </c>
      <c r="BD4634" s="16">
        <f t="shared" si="1022"/>
        <v>0</v>
      </c>
      <c r="BE4634" s="16">
        <f t="shared" si="1023"/>
        <v>382.50000000000006</v>
      </c>
      <c r="BG4634" s="16">
        <f t="shared" si="1024"/>
        <v>0</v>
      </c>
      <c r="BH4634" s="16">
        <f t="shared" si="1025"/>
        <v>0</v>
      </c>
      <c r="BI4634" s="16">
        <f t="shared" si="1026"/>
        <v>0</v>
      </c>
    </row>
    <row r="4635" spans="1:61" x14ac:dyDescent="0.35">
      <c r="A4635">
        <v>4634</v>
      </c>
      <c r="B4635" t="s">
        <v>360</v>
      </c>
      <c r="C4635" t="s">
        <v>6440</v>
      </c>
      <c r="D4635" s="15" t="s">
        <v>5102</v>
      </c>
      <c r="E4635" s="12" t="s">
        <v>93</v>
      </c>
      <c r="G4635" s="12" t="s">
        <v>1453</v>
      </c>
      <c r="H4635" s="12" t="s">
        <v>91</v>
      </c>
      <c r="I4635" s="12" t="s">
        <v>363</v>
      </c>
      <c r="J4635" s="12" t="s">
        <v>5454</v>
      </c>
      <c r="K4635" s="12" t="s">
        <v>5454</v>
      </c>
      <c r="N4635" s="16" t="s">
        <v>206</v>
      </c>
      <c r="O4635" s="16" t="s">
        <v>5161</v>
      </c>
      <c r="P4635" s="12" t="s">
        <v>1187</v>
      </c>
      <c r="Q4635" s="16">
        <v>2023</v>
      </c>
      <c r="T4635" s="16">
        <v>0</v>
      </c>
      <c r="U4635" s="16" t="s">
        <v>5162</v>
      </c>
      <c r="V4635" s="12" t="s">
        <v>204</v>
      </c>
      <c r="W4635" s="12" t="s">
        <v>204</v>
      </c>
      <c r="X4635" s="16">
        <v>1</v>
      </c>
      <c r="AI4635" s="16">
        <f t="shared" si="1017"/>
        <v>0</v>
      </c>
      <c r="AJ4635" s="16">
        <f t="shared" si="1018"/>
        <v>0</v>
      </c>
      <c r="AK4635" s="16">
        <f t="shared" si="1019"/>
        <v>0</v>
      </c>
      <c r="AL4635" s="16">
        <f t="shared" si="1020"/>
        <v>0</v>
      </c>
      <c r="AM4635" s="16">
        <v>61200.000000000007</v>
      </c>
      <c r="AN4635" s="16">
        <f t="shared" si="1021"/>
        <v>61200.000000000007</v>
      </c>
      <c r="BD4635" s="16">
        <f t="shared" si="1022"/>
        <v>0</v>
      </c>
      <c r="BE4635" s="16">
        <f t="shared" si="1023"/>
        <v>382.50000000000006</v>
      </c>
      <c r="BG4635" s="16">
        <f t="shared" si="1024"/>
        <v>0</v>
      </c>
      <c r="BH4635" s="16">
        <f t="shared" si="1025"/>
        <v>0</v>
      </c>
      <c r="BI4635" s="16">
        <f t="shared" si="1026"/>
        <v>0</v>
      </c>
    </row>
    <row r="4636" spans="1:61" x14ac:dyDescent="0.35">
      <c r="A4636">
        <v>4635</v>
      </c>
      <c r="B4636" t="s">
        <v>360</v>
      </c>
      <c r="C4636" t="s">
        <v>6441</v>
      </c>
      <c r="D4636" s="15" t="s">
        <v>5141</v>
      </c>
      <c r="E4636" s="12" t="s">
        <v>93</v>
      </c>
      <c r="G4636" s="12" t="s">
        <v>1453</v>
      </c>
      <c r="H4636" s="12" t="s">
        <v>91</v>
      </c>
      <c r="I4636" s="12" t="s">
        <v>363</v>
      </c>
      <c r="J4636" s="12" t="s">
        <v>5454</v>
      </c>
      <c r="K4636" s="12" t="s">
        <v>5454</v>
      </c>
      <c r="N4636" s="16" t="s">
        <v>206</v>
      </c>
      <c r="O4636" s="16" t="s">
        <v>5161</v>
      </c>
      <c r="P4636" s="12" t="s">
        <v>1187</v>
      </c>
      <c r="Q4636" s="16">
        <v>2023</v>
      </c>
      <c r="T4636" s="16">
        <v>0</v>
      </c>
      <c r="U4636" s="16" t="s">
        <v>5162</v>
      </c>
      <c r="V4636" s="12" t="s">
        <v>204</v>
      </c>
      <c r="W4636" s="12" t="s">
        <v>204</v>
      </c>
      <c r="X4636" s="16">
        <v>1</v>
      </c>
      <c r="AI4636" s="16">
        <f t="shared" si="1017"/>
        <v>0</v>
      </c>
      <c r="AJ4636" s="16">
        <f t="shared" si="1018"/>
        <v>0</v>
      </c>
      <c r="AK4636" s="16">
        <f t="shared" si="1019"/>
        <v>0</v>
      </c>
      <c r="AL4636" s="16">
        <f t="shared" si="1020"/>
        <v>0</v>
      </c>
      <c r="AM4636" s="16">
        <v>61200.000000000007</v>
      </c>
      <c r="AN4636" s="16">
        <f t="shared" si="1021"/>
        <v>61200.000000000007</v>
      </c>
      <c r="BD4636" s="16">
        <f t="shared" si="1022"/>
        <v>0</v>
      </c>
      <c r="BE4636" s="16">
        <f t="shared" si="1023"/>
        <v>382.50000000000006</v>
      </c>
      <c r="BG4636" s="16">
        <f t="shared" si="1024"/>
        <v>0</v>
      </c>
      <c r="BH4636" s="16">
        <f t="shared" si="1025"/>
        <v>0</v>
      </c>
      <c r="BI4636" s="16">
        <f t="shared" si="1026"/>
        <v>0</v>
      </c>
    </row>
    <row r="4637" spans="1:61" x14ac:dyDescent="0.35">
      <c r="A4637">
        <v>4636</v>
      </c>
      <c r="B4637" t="s">
        <v>360</v>
      </c>
      <c r="C4637" t="s">
        <v>6442</v>
      </c>
      <c r="D4637" s="15" t="s">
        <v>4990</v>
      </c>
      <c r="E4637" s="12" t="s">
        <v>93</v>
      </c>
      <c r="G4637" s="12" t="s">
        <v>1453</v>
      </c>
      <c r="H4637" s="12" t="s">
        <v>91</v>
      </c>
      <c r="I4637" s="12" t="s">
        <v>363</v>
      </c>
      <c r="J4637" s="12" t="s">
        <v>5454</v>
      </c>
      <c r="K4637" s="12" t="s">
        <v>5454</v>
      </c>
      <c r="N4637" s="16" t="s">
        <v>206</v>
      </c>
      <c r="O4637" s="16" t="s">
        <v>5161</v>
      </c>
      <c r="P4637" s="12" t="s">
        <v>1187</v>
      </c>
      <c r="Q4637" s="16">
        <v>2023</v>
      </c>
      <c r="T4637" s="16">
        <v>0</v>
      </c>
      <c r="U4637" s="16" t="s">
        <v>5162</v>
      </c>
      <c r="V4637" s="12" t="s">
        <v>204</v>
      </c>
      <c r="W4637" s="12" t="s">
        <v>204</v>
      </c>
      <c r="X4637" s="16">
        <v>1</v>
      </c>
      <c r="AI4637" s="16">
        <f t="shared" si="1017"/>
        <v>0</v>
      </c>
      <c r="AJ4637" s="16">
        <f t="shared" si="1018"/>
        <v>0</v>
      </c>
      <c r="AK4637" s="16">
        <f t="shared" si="1019"/>
        <v>0</v>
      </c>
      <c r="AL4637" s="16">
        <f t="shared" si="1020"/>
        <v>0</v>
      </c>
      <c r="AM4637" s="16">
        <v>61200.000000000007</v>
      </c>
      <c r="AN4637" s="16">
        <f t="shared" si="1021"/>
        <v>61200.000000000007</v>
      </c>
      <c r="BD4637" s="16">
        <f t="shared" si="1022"/>
        <v>0</v>
      </c>
      <c r="BE4637" s="16">
        <f t="shared" si="1023"/>
        <v>382.50000000000006</v>
      </c>
      <c r="BG4637" s="16">
        <f t="shared" si="1024"/>
        <v>0</v>
      </c>
      <c r="BH4637" s="16">
        <f t="shared" si="1025"/>
        <v>0</v>
      </c>
      <c r="BI4637" s="16">
        <f t="shared" si="1026"/>
        <v>0</v>
      </c>
    </row>
    <row r="4638" spans="1:61" x14ac:dyDescent="0.35">
      <c r="A4638">
        <v>4637</v>
      </c>
      <c r="B4638" t="s">
        <v>360</v>
      </c>
      <c r="C4638" t="s">
        <v>6443</v>
      </c>
      <c r="D4638" s="15" t="s">
        <v>5142</v>
      </c>
      <c r="E4638" s="12" t="s">
        <v>93</v>
      </c>
      <c r="G4638" s="12" t="s">
        <v>1453</v>
      </c>
      <c r="H4638" s="12" t="s">
        <v>91</v>
      </c>
      <c r="I4638" s="12" t="s">
        <v>363</v>
      </c>
      <c r="J4638" s="12" t="s">
        <v>5454</v>
      </c>
      <c r="K4638" s="12" t="s">
        <v>5454</v>
      </c>
      <c r="N4638" s="16" t="s">
        <v>206</v>
      </c>
      <c r="O4638" s="16" t="s">
        <v>5161</v>
      </c>
      <c r="P4638" s="12" t="s">
        <v>1187</v>
      </c>
      <c r="Q4638" s="16">
        <v>2023</v>
      </c>
      <c r="T4638" s="16">
        <v>0</v>
      </c>
      <c r="U4638" s="16" t="s">
        <v>5162</v>
      </c>
      <c r="V4638" s="12" t="s">
        <v>204</v>
      </c>
      <c r="W4638" s="12" t="s">
        <v>204</v>
      </c>
      <c r="X4638" s="16">
        <v>1</v>
      </c>
      <c r="AI4638" s="16">
        <f t="shared" si="1017"/>
        <v>0</v>
      </c>
      <c r="AJ4638" s="16">
        <f t="shared" si="1018"/>
        <v>0</v>
      </c>
      <c r="AK4638" s="16">
        <f t="shared" si="1019"/>
        <v>0</v>
      </c>
      <c r="AL4638" s="16">
        <f t="shared" si="1020"/>
        <v>0</v>
      </c>
      <c r="AM4638" s="16">
        <v>61200.000000000007</v>
      </c>
      <c r="AN4638" s="16">
        <f t="shared" si="1021"/>
        <v>61200.000000000007</v>
      </c>
      <c r="BD4638" s="16">
        <f t="shared" si="1022"/>
        <v>0</v>
      </c>
      <c r="BE4638" s="16">
        <f t="shared" si="1023"/>
        <v>382.50000000000006</v>
      </c>
      <c r="BG4638" s="16">
        <f t="shared" si="1024"/>
        <v>0</v>
      </c>
      <c r="BH4638" s="16">
        <f t="shared" si="1025"/>
        <v>0</v>
      </c>
      <c r="BI4638" s="16">
        <f t="shared" si="1026"/>
        <v>0</v>
      </c>
    </row>
    <row r="4639" spans="1:61" x14ac:dyDescent="0.35">
      <c r="A4639">
        <v>4638</v>
      </c>
      <c r="B4639" t="s">
        <v>360</v>
      </c>
      <c r="C4639" t="s">
        <v>6444</v>
      </c>
      <c r="D4639" s="15" t="s">
        <v>5163</v>
      </c>
      <c r="E4639" s="12" t="s">
        <v>98</v>
      </c>
      <c r="G4639" s="12" t="s">
        <v>1453</v>
      </c>
      <c r="H4639" s="12" t="s">
        <v>91</v>
      </c>
      <c r="I4639" s="12" t="s">
        <v>363</v>
      </c>
      <c r="J4639" s="12" t="s">
        <v>5164</v>
      </c>
      <c r="K4639" s="12" t="s">
        <v>5164</v>
      </c>
      <c r="N4639" s="16" t="s">
        <v>205</v>
      </c>
      <c r="O4639" s="16" t="s">
        <v>5165</v>
      </c>
      <c r="P4639" s="12" t="s">
        <v>482</v>
      </c>
      <c r="Q4639" s="16">
        <v>2023</v>
      </c>
      <c r="R4639" s="16">
        <v>2.88</v>
      </c>
      <c r="T4639" s="16">
        <v>0</v>
      </c>
      <c r="U4639" s="16" t="s">
        <v>5163</v>
      </c>
      <c r="V4639" s="12" t="s">
        <v>207</v>
      </c>
      <c r="W4639" s="12" t="s">
        <v>204</v>
      </c>
      <c r="X4639" s="16">
        <v>1</v>
      </c>
      <c r="Z4639" s="16">
        <v>2.88</v>
      </c>
      <c r="AA4639" s="16">
        <v>345.6</v>
      </c>
      <c r="AB4639" s="16" t="s">
        <v>2114</v>
      </c>
      <c r="AC4639" s="16" t="s">
        <v>5166</v>
      </c>
      <c r="AD4639" s="16">
        <v>120959.99999999999</v>
      </c>
      <c r="AE4639" s="16">
        <v>1080</v>
      </c>
      <c r="AF4639" s="16">
        <v>405000</v>
      </c>
      <c r="AG4639" s="16">
        <v>288</v>
      </c>
      <c r="AH4639" s="12">
        <f>0*AG4639</f>
        <v>0</v>
      </c>
      <c r="AI4639" s="16">
        <v>14.4</v>
      </c>
      <c r="AJ4639" s="16">
        <v>50399.999999999993</v>
      </c>
      <c r="AK4639" s="16">
        <f>500*Z4639</f>
        <v>1440</v>
      </c>
      <c r="AL4639" s="16">
        <f>1*5000*Z4639</f>
        <v>14400</v>
      </c>
      <c r="AM4639" s="16">
        <v>259200</v>
      </c>
      <c r="AN4639" s="16">
        <f>AM4639+AL4639+AJ4639+AF4639+AD4639</f>
        <v>849960</v>
      </c>
      <c r="AQ4639" s="16" t="s">
        <v>204</v>
      </c>
      <c r="AS4639" s="16" t="s">
        <v>2422</v>
      </c>
      <c r="AT4639" s="16" t="s">
        <v>2418</v>
      </c>
      <c r="AU4639" t="s">
        <v>2384</v>
      </c>
      <c r="AV4639" s="15" t="s">
        <v>2420</v>
      </c>
      <c r="AX4639" s="16" t="s">
        <v>204</v>
      </c>
      <c r="AY4639" s="16" t="s">
        <v>207</v>
      </c>
      <c r="AZ4639" s="16" t="s">
        <v>207</v>
      </c>
      <c r="BA4639" s="16" t="s">
        <v>207</v>
      </c>
      <c r="BB4639" s="16" t="s">
        <v>207</v>
      </c>
      <c r="BC4639" s="16">
        <v>2.88</v>
      </c>
      <c r="BD4639" s="16">
        <f>6*BC4639</f>
        <v>17.28</v>
      </c>
      <c r="BE4639" s="16">
        <f>AN4639/160</f>
        <v>5312.25</v>
      </c>
      <c r="BG4639" s="16">
        <f>2400*BC4639</f>
        <v>6912</v>
      </c>
      <c r="BH4639" s="16">
        <f>1200*BC4639</f>
        <v>3456</v>
      </c>
      <c r="BI4639" s="16">
        <f>BH4639/80</f>
        <v>43.2</v>
      </c>
    </row>
    <row r="4640" spans="1:61" ht="20.149999999999999" customHeight="1" x14ac:dyDescent="0.35">
      <c r="A4640">
        <v>4639</v>
      </c>
      <c r="B4640" t="s">
        <v>360</v>
      </c>
      <c r="C4640" t="s">
        <v>6445</v>
      </c>
      <c r="D4640" s="15" t="s">
        <v>5167</v>
      </c>
      <c r="E4640" s="12" t="s">
        <v>98</v>
      </c>
      <c r="G4640" s="12" t="s">
        <v>1453</v>
      </c>
      <c r="H4640" s="12" t="s">
        <v>91</v>
      </c>
      <c r="I4640" s="12" t="s">
        <v>363</v>
      </c>
      <c r="J4640" s="12" t="s">
        <v>5164</v>
      </c>
      <c r="K4640" s="12" t="s">
        <v>5164</v>
      </c>
      <c r="N4640" s="16" t="s">
        <v>206</v>
      </c>
      <c r="O4640" s="16" t="s">
        <v>5165</v>
      </c>
      <c r="P4640" s="12" t="s">
        <v>482</v>
      </c>
      <c r="Q4640" s="16">
        <v>2023</v>
      </c>
      <c r="R4640" s="16">
        <v>2.34</v>
      </c>
      <c r="T4640" s="16">
        <v>0</v>
      </c>
      <c r="U4640" s="16" t="s">
        <v>5163</v>
      </c>
      <c r="V4640" s="12" t="s">
        <v>204</v>
      </c>
      <c r="W4640" s="12" t="s">
        <v>204</v>
      </c>
      <c r="X4640" s="16">
        <v>1</v>
      </c>
      <c r="Z4640" s="16">
        <v>2.34</v>
      </c>
      <c r="AA4640" s="16">
        <v>280.79999999999995</v>
      </c>
      <c r="AB4640" s="16" t="s">
        <v>2114</v>
      </c>
      <c r="AC4640" s="16" t="s">
        <v>5166</v>
      </c>
      <c r="AD4640" s="16">
        <v>98279.999999999985</v>
      </c>
      <c r="AE4640" s="16">
        <v>877.5</v>
      </c>
      <c r="AF4640" s="16">
        <v>329062.5</v>
      </c>
      <c r="AG4640" s="16">
        <v>234</v>
      </c>
      <c r="AH4640" s="12">
        <f t="shared" ref="AH4640:AH4703" si="1027">0*AG4640</f>
        <v>0</v>
      </c>
      <c r="AI4640" s="16">
        <v>11.7</v>
      </c>
      <c r="AJ4640" s="16">
        <v>40950</v>
      </c>
      <c r="AK4640" s="16">
        <f t="shared" ref="AK4640:AK4703" si="1028">500*Z4640</f>
        <v>1170</v>
      </c>
      <c r="AL4640" s="16">
        <f t="shared" ref="AL4640:AL4703" si="1029">1*5000*Z4640</f>
        <v>11700</v>
      </c>
      <c r="AM4640" s="16">
        <v>210600</v>
      </c>
      <c r="AN4640" s="16">
        <f t="shared" ref="AN4640:AN4703" si="1030">AM4640+AL4640+AJ4640+AF4640+AD4640</f>
        <v>690592.5</v>
      </c>
      <c r="AQ4640" s="16" t="s">
        <v>204</v>
      </c>
      <c r="AS4640" s="16" t="s">
        <v>2422</v>
      </c>
      <c r="AT4640" s="16" t="s">
        <v>2418</v>
      </c>
      <c r="AU4640" t="s">
        <v>2384</v>
      </c>
      <c r="AV4640" s="15" t="s">
        <v>2420</v>
      </c>
      <c r="AX4640" s="16" t="s">
        <v>204</v>
      </c>
      <c r="AY4640" s="16" t="s">
        <v>207</v>
      </c>
      <c r="AZ4640" s="16" t="s">
        <v>207</v>
      </c>
      <c r="BA4640" s="16" t="s">
        <v>207</v>
      </c>
      <c r="BB4640" s="16" t="s">
        <v>207</v>
      </c>
      <c r="BC4640" s="16">
        <v>2.34</v>
      </c>
      <c r="BD4640" s="16">
        <f t="shared" ref="BD4640:BD4703" si="1031">6*BC4640</f>
        <v>14.04</v>
      </c>
      <c r="BE4640" s="16">
        <f t="shared" ref="BE4640:BE4703" si="1032">AN4640/160</f>
        <v>4316.203125</v>
      </c>
      <c r="BG4640" s="16">
        <f t="shared" ref="BG4640:BG4703" si="1033">2400*BC4640</f>
        <v>5616</v>
      </c>
      <c r="BH4640" s="16">
        <f t="shared" ref="BH4640:BH4703" si="1034">1200*BC4640</f>
        <v>2808</v>
      </c>
      <c r="BI4640" s="16">
        <f t="shared" ref="BI4640:BI4703" si="1035">BH4640/80</f>
        <v>35.1</v>
      </c>
    </row>
    <row r="4641" spans="1:61" ht="20.149999999999999" customHeight="1" x14ac:dyDescent="0.35">
      <c r="A4641">
        <v>4640</v>
      </c>
      <c r="B4641" t="s">
        <v>360</v>
      </c>
      <c r="C4641" t="s">
        <v>6446</v>
      </c>
      <c r="D4641" s="15" t="s">
        <v>412</v>
      </c>
      <c r="E4641" s="12" t="s">
        <v>98</v>
      </c>
      <c r="G4641" s="12" t="s">
        <v>1453</v>
      </c>
      <c r="H4641" s="12" t="s">
        <v>91</v>
      </c>
      <c r="I4641" s="12" t="s">
        <v>363</v>
      </c>
      <c r="J4641" s="12" t="s">
        <v>5164</v>
      </c>
      <c r="K4641" s="12" t="s">
        <v>5164</v>
      </c>
      <c r="N4641" s="16" t="s">
        <v>206</v>
      </c>
      <c r="O4641" s="16" t="s">
        <v>5165</v>
      </c>
      <c r="P4641" s="12" t="s">
        <v>482</v>
      </c>
      <c r="Q4641" s="16">
        <v>2023</v>
      </c>
      <c r="R4641" s="16">
        <v>3.84</v>
      </c>
      <c r="T4641" s="16">
        <v>0</v>
      </c>
      <c r="U4641" s="16" t="s">
        <v>5163</v>
      </c>
      <c r="V4641" s="12" t="s">
        <v>204</v>
      </c>
      <c r="W4641" s="12" t="s">
        <v>204</v>
      </c>
      <c r="X4641" s="16">
        <v>1</v>
      </c>
      <c r="Z4641" s="16">
        <v>3.84</v>
      </c>
      <c r="AA4641" s="16">
        <v>460.79999999999995</v>
      </c>
      <c r="AB4641" s="16" t="s">
        <v>2114</v>
      </c>
      <c r="AC4641" s="16" t="s">
        <v>5166</v>
      </c>
      <c r="AD4641" s="16">
        <v>161279.99999999997</v>
      </c>
      <c r="AE4641" s="16">
        <v>1440</v>
      </c>
      <c r="AF4641" s="16">
        <v>540000</v>
      </c>
      <c r="AG4641" s="16">
        <v>384</v>
      </c>
      <c r="AH4641" s="12">
        <f t="shared" si="1027"/>
        <v>0</v>
      </c>
      <c r="AI4641" s="16">
        <v>19.2</v>
      </c>
      <c r="AJ4641" s="16">
        <v>67200</v>
      </c>
      <c r="AK4641" s="16">
        <f t="shared" si="1028"/>
        <v>1920</v>
      </c>
      <c r="AL4641" s="16">
        <f t="shared" si="1029"/>
        <v>19200</v>
      </c>
      <c r="AM4641" s="16">
        <v>345600</v>
      </c>
      <c r="AN4641" s="16">
        <f t="shared" si="1030"/>
        <v>1133280</v>
      </c>
      <c r="AQ4641" s="16" t="s">
        <v>204</v>
      </c>
      <c r="AS4641" s="16" t="s">
        <v>2422</v>
      </c>
      <c r="AT4641" s="16" t="s">
        <v>2418</v>
      </c>
      <c r="AU4641" t="s">
        <v>2384</v>
      </c>
      <c r="AV4641" s="15" t="s">
        <v>2420</v>
      </c>
      <c r="AX4641" s="16" t="s">
        <v>204</v>
      </c>
      <c r="AY4641" s="16" t="s">
        <v>207</v>
      </c>
      <c r="AZ4641" s="16" t="s">
        <v>207</v>
      </c>
      <c r="BA4641" s="16" t="s">
        <v>207</v>
      </c>
      <c r="BB4641" s="16" t="s">
        <v>207</v>
      </c>
      <c r="BC4641" s="16">
        <v>3.84</v>
      </c>
      <c r="BD4641" s="16">
        <f t="shared" si="1031"/>
        <v>23.04</v>
      </c>
      <c r="BE4641" s="16">
        <f t="shared" si="1032"/>
        <v>7083</v>
      </c>
      <c r="BG4641" s="16">
        <f t="shared" si="1033"/>
        <v>9216</v>
      </c>
      <c r="BH4641" s="16">
        <f t="shared" si="1034"/>
        <v>4608</v>
      </c>
      <c r="BI4641" s="16">
        <f t="shared" si="1035"/>
        <v>57.6</v>
      </c>
    </row>
    <row r="4642" spans="1:61" ht="20.149999999999999" customHeight="1" x14ac:dyDescent="0.35">
      <c r="A4642">
        <v>4641</v>
      </c>
      <c r="B4642" t="s">
        <v>360</v>
      </c>
      <c r="C4642" t="s">
        <v>6447</v>
      </c>
      <c r="D4642" s="15" t="s">
        <v>5168</v>
      </c>
      <c r="E4642" s="12" t="s">
        <v>98</v>
      </c>
      <c r="G4642" s="12" t="s">
        <v>1453</v>
      </c>
      <c r="H4642" s="12" t="s">
        <v>91</v>
      </c>
      <c r="I4642" s="12" t="s">
        <v>363</v>
      </c>
      <c r="J4642" s="12" t="s">
        <v>5164</v>
      </c>
      <c r="K4642" s="12" t="s">
        <v>5164</v>
      </c>
      <c r="N4642" s="16" t="s">
        <v>206</v>
      </c>
      <c r="O4642" s="16" t="s">
        <v>5165</v>
      </c>
      <c r="P4642" s="12" t="s">
        <v>482</v>
      </c>
      <c r="Q4642" s="16">
        <v>2023</v>
      </c>
      <c r="R4642" s="16">
        <v>1.5</v>
      </c>
      <c r="T4642" s="16">
        <v>0</v>
      </c>
      <c r="U4642" s="16" t="s">
        <v>5163</v>
      </c>
      <c r="V4642" s="12" t="s">
        <v>204</v>
      </c>
      <c r="W4642" s="12" t="s">
        <v>204</v>
      </c>
      <c r="X4642" s="16">
        <v>1</v>
      </c>
      <c r="Z4642" s="16">
        <v>1.5</v>
      </c>
      <c r="AA4642" s="16">
        <v>180</v>
      </c>
      <c r="AB4642" s="16" t="s">
        <v>2114</v>
      </c>
      <c r="AC4642" s="16" t="s">
        <v>5166</v>
      </c>
      <c r="AD4642" s="16">
        <v>63000</v>
      </c>
      <c r="AE4642" s="16">
        <v>562.5</v>
      </c>
      <c r="AF4642" s="16">
        <v>210937.5</v>
      </c>
      <c r="AG4642" s="16">
        <v>150</v>
      </c>
      <c r="AH4642" s="12">
        <f t="shared" si="1027"/>
        <v>0</v>
      </c>
      <c r="AI4642" s="16">
        <v>7.5</v>
      </c>
      <c r="AJ4642" s="16">
        <v>26250</v>
      </c>
      <c r="AK4642" s="16">
        <f t="shared" si="1028"/>
        <v>750</v>
      </c>
      <c r="AL4642" s="16">
        <f t="shared" si="1029"/>
        <v>7500</v>
      </c>
      <c r="AM4642" s="16">
        <v>135000</v>
      </c>
      <c r="AN4642" s="16">
        <f t="shared" si="1030"/>
        <v>442687.5</v>
      </c>
      <c r="AQ4642" s="16" t="s">
        <v>204</v>
      </c>
      <c r="AS4642" s="16" t="s">
        <v>2422</v>
      </c>
      <c r="AT4642" s="16" t="s">
        <v>2418</v>
      </c>
      <c r="AU4642" t="s">
        <v>2384</v>
      </c>
      <c r="AV4642" s="15" t="s">
        <v>2420</v>
      </c>
      <c r="AX4642" s="16" t="s">
        <v>204</v>
      </c>
      <c r="AY4642" s="16" t="s">
        <v>207</v>
      </c>
      <c r="AZ4642" s="16" t="s">
        <v>207</v>
      </c>
      <c r="BA4642" s="16" t="s">
        <v>207</v>
      </c>
      <c r="BB4642" s="16" t="s">
        <v>207</v>
      </c>
      <c r="BC4642" s="16">
        <v>1.5</v>
      </c>
      <c r="BD4642" s="16">
        <f t="shared" si="1031"/>
        <v>9</v>
      </c>
      <c r="BE4642" s="16">
        <f t="shared" si="1032"/>
        <v>2766.796875</v>
      </c>
      <c r="BG4642" s="16">
        <f t="shared" si="1033"/>
        <v>3600</v>
      </c>
      <c r="BH4642" s="16">
        <f t="shared" si="1034"/>
        <v>1800</v>
      </c>
      <c r="BI4642" s="16">
        <f t="shared" si="1035"/>
        <v>22.5</v>
      </c>
    </row>
    <row r="4643" spans="1:61" ht="20.149999999999999" customHeight="1" x14ac:dyDescent="0.35">
      <c r="A4643">
        <v>4642</v>
      </c>
      <c r="B4643" t="s">
        <v>360</v>
      </c>
      <c r="C4643" t="s">
        <v>6448</v>
      </c>
      <c r="D4643" s="15" t="s">
        <v>5169</v>
      </c>
      <c r="E4643" s="12" t="s">
        <v>98</v>
      </c>
      <c r="G4643" s="12" t="s">
        <v>1453</v>
      </c>
      <c r="H4643" s="12" t="s">
        <v>91</v>
      </c>
      <c r="I4643" s="12" t="s">
        <v>363</v>
      </c>
      <c r="J4643" s="12" t="s">
        <v>5164</v>
      </c>
      <c r="K4643" s="12" t="s">
        <v>5164</v>
      </c>
      <c r="N4643" s="16" t="s">
        <v>206</v>
      </c>
      <c r="O4643" s="16" t="s">
        <v>5165</v>
      </c>
      <c r="P4643" s="12" t="s">
        <v>482</v>
      </c>
      <c r="Q4643" s="16">
        <v>2023</v>
      </c>
      <c r="R4643" s="16">
        <v>2.88</v>
      </c>
      <c r="T4643" s="16">
        <v>0</v>
      </c>
      <c r="U4643" s="16" t="s">
        <v>5163</v>
      </c>
      <c r="V4643" s="12" t="s">
        <v>204</v>
      </c>
      <c r="W4643" s="12" t="s">
        <v>204</v>
      </c>
      <c r="X4643" s="16">
        <v>1</v>
      </c>
      <c r="Z4643" s="16">
        <v>2.88</v>
      </c>
      <c r="AA4643" s="16">
        <v>345.59999999999997</v>
      </c>
      <c r="AB4643" s="16" t="s">
        <v>2114</v>
      </c>
      <c r="AC4643" s="16" t="s">
        <v>5166</v>
      </c>
      <c r="AD4643" s="16">
        <v>120959.99999999999</v>
      </c>
      <c r="AE4643" s="16">
        <v>1080</v>
      </c>
      <c r="AF4643" s="16">
        <v>405000</v>
      </c>
      <c r="AG4643" s="16">
        <v>288</v>
      </c>
      <c r="AH4643" s="12">
        <f t="shared" si="1027"/>
        <v>0</v>
      </c>
      <c r="AI4643" s="16">
        <v>14.399999999999999</v>
      </c>
      <c r="AJ4643" s="16">
        <v>50399.999999999993</v>
      </c>
      <c r="AK4643" s="16">
        <f t="shared" si="1028"/>
        <v>1440</v>
      </c>
      <c r="AL4643" s="16">
        <f t="shared" si="1029"/>
        <v>14400</v>
      </c>
      <c r="AM4643" s="16">
        <v>259200</v>
      </c>
      <c r="AN4643" s="16">
        <f t="shared" si="1030"/>
        <v>849960</v>
      </c>
      <c r="AQ4643" s="16" t="s">
        <v>204</v>
      </c>
      <c r="AS4643" s="16" t="s">
        <v>2422</v>
      </c>
      <c r="AT4643" s="16" t="s">
        <v>2418</v>
      </c>
      <c r="AU4643" t="s">
        <v>2384</v>
      </c>
      <c r="AV4643" s="15" t="s">
        <v>2420</v>
      </c>
      <c r="AX4643" s="16" t="s">
        <v>204</v>
      </c>
      <c r="AY4643" s="16" t="s">
        <v>207</v>
      </c>
      <c r="AZ4643" s="16" t="s">
        <v>207</v>
      </c>
      <c r="BA4643" s="16" t="s">
        <v>207</v>
      </c>
      <c r="BB4643" s="16" t="s">
        <v>207</v>
      </c>
      <c r="BC4643" s="16">
        <v>2.88</v>
      </c>
      <c r="BD4643" s="16">
        <f t="shared" si="1031"/>
        <v>17.28</v>
      </c>
      <c r="BE4643" s="16">
        <f t="shared" si="1032"/>
        <v>5312.25</v>
      </c>
      <c r="BG4643" s="16">
        <f t="shared" si="1033"/>
        <v>6912</v>
      </c>
      <c r="BH4643" s="16">
        <f t="shared" si="1034"/>
        <v>3456</v>
      </c>
      <c r="BI4643" s="16">
        <f t="shared" si="1035"/>
        <v>43.2</v>
      </c>
    </row>
    <row r="4644" spans="1:61" ht="20.149999999999999" customHeight="1" x14ac:dyDescent="0.35">
      <c r="A4644">
        <v>4643</v>
      </c>
      <c r="B4644" t="s">
        <v>360</v>
      </c>
      <c r="C4644" t="s">
        <v>6449</v>
      </c>
      <c r="D4644" s="15" t="s">
        <v>5170</v>
      </c>
      <c r="E4644" s="12" t="s">
        <v>93</v>
      </c>
      <c r="G4644" s="12" t="s">
        <v>1453</v>
      </c>
      <c r="H4644" s="12" t="s">
        <v>91</v>
      </c>
      <c r="I4644" s="12" t="s">
        <v>363</v>
      </c>
      <c r="J4644" s="12" t="s">
        <v>5164</v>
      </c>
      <c r="K4644" s="12" t="s">
        <v>5164</v>
      </c>
      <c r="N4644" s="16" t="s">
        <v>206</v>
      </c>
      <c r="O4644" s="16" t="s">
        <v>5165</v>
      </c>
      <c r="P4644" s="12" t="s">
        <v>482</v>
      </c>
      <c r="Q4644" s="16">
        <v>2023</v>
      </c>
      <c r="R4644" s="16">
        <v>0.5</v>
      </c>
      <c r="T4644" s="16">
        <v>0</v>
      </c>
      <c r="U4644" s="16" t="s">
        <v>5163</v>
      </c>
      <c r="V4644" s="12" t="s">
        <v>207</v>
      </c>
      <c r="W4644" s="12" t="s">
        <v>207</v>
      </c>
      <c r="X4644" s="16">
        <v>1</v>
      </c>
      <c r="Z4644" s="16">
        <v>0.5</v>
      </c>
      <c r="AA4644" s="16">
        <v>60</v>
      </c>
      <c r="AB4644" s="16" t="s">
        <v>2114</v>
      </c>
      <c r="AC4644" s="16" t="s">
        <v>5166</v>
      </c>
      <c r="AD4644" s="16">
        <v>21000</v>
      </c>
      <c r="AE4644" s="16">
        <v>187.5</v>
      </c>
      <c r="AF4644" s="16">
        <v>70312.5</v>
      </c>
      <c r="AG4644" s="16">
        <v>50</v>
      </c>
      <c r="AH4644" s="12">
        <f t="shared" si="1027"/>
        <v>0</v>
      </c>
      <c r="AI4644" s="16">
        <v>2.5</v>
      </c>
      <c r="AJ4644" s="16">
        <v>8750</v>
      </c>
      <c r="AK4644" s="16">
        <f t="shared" si="1028"/>
        <v>250</v>
      </c>
      <c r="AL4644" s="16">
        <f t="shared" si="1029"/>
        <v>2500</v>
      </c>
      <c r="AM4644" s="16">
        <v>45000</v>
      </c>
      <c r="AN4644" s="16">
        <f t="shared" si="1030"/>
        <v>147562.5</v>
      </c>
      <c r="AQ4644" s="16" t="s">
        <v>204</v>
      </c>
      <c r="AS4644" s="16" t="s">
        <v>2422</v>
      </c>
      <c r="AT4644" s="16" t="s">
        <v>2418</v>
      </c>
      <c r="AU4644" t="s">
        <v>2384</v>
      </c>
      <c r="AV4644" s="15" t="s">
        <v>2420</v>
      </c>
      <c r="AX4644" s="16" t="s">
        <v>204</v>
      </c>
      <c r="AY4644" s="16" t="s">
        <v>207</v>
      </c>
      <c r="AZ4644" s="16" t="s">
        <v>207</v>
      </c>
      <c r="BA4644" s="16" t="s">
        <v>207</v>
      </c>
      <c r="BB4644" s="16" t="s">
        <v>207</v>
      </c>
      <c r="BC4644" s="16">
        <v>0.5</v>
      </c>
      <c r="BD4644" s="16">
        <f t="shared" si="1031"/>
        <v>3</v>
      </c>
      <c r="BE4644" s="16">
        <f t="shared" si="1032"/>
        <v>922.265625</v>
      </c>
      <c r="BG4644" s="16">
        <f t="shared" si="1033"/>
        <v>1200</v>
      </c>
      <c r="BH4644" s="16">
        <f t="shared" si="1034"/>
        <v>600</v>
      </c>
      <c r="BI4644" s="16">
        <f t="shared" si="1035"/>
        <v>7.5</v>
      </c>
    </row>
    <row r="4645" spans="1:61" ht="20.149999999999999" customHeight="1" x14ac:dyDescent="0.35">
      <c r="A4645">
        <v>4644</v>
      </c>
      <c r="B4645" t="s">
        <v>360</v>
      </c>
      <c r="C4645" t="s">
        <v>6450</v>
      </c>
      <c r="D4645" s="15" t="s">
        <v>5171</v>
      </c>
      <c r="E4645" s="12" t="s">
        <v>93</v>
      </c>
      <c r="G4645" s="12" t="s">
        <v>1453</v>
      </c>
      <c r="H4645" s="12" t="s">
        <v>91</v>
      </c>
      <c r="I4645" s="12" t="s">
        <v>363</v>
      </c>
      <c r="J4645" s="12" t="s">
        <v>5164</v>
      </c>
      <c r="K4645" s="12" t="s">
        <v>5164</v>
      </c>
      <c r="N4645" s="16" t="s">
        <v>206</v>
      </c>
      <c r="O4645" s="16" t="s">
        <v>5165</v>
      </c>
      <c r="P4645" s="12" t="s">
        <v>482</v>
      </c>
      <c r="Q4645" s="16">
        <v>2023</v>
      </c>
      <c r="R4645" s="16">
        <v>0.3</v>
      </c>
      <c r="T4645" s="16">
        <v>0</v>
      </c>
      <c r="U4645" s="16" t="s">
        <v>5163</v>
      </c>
      <c r="V4645" s="12" t="s">
        <v>207</v>
      </c>
      <c r="W4645" s="12" t="s">
        <v>204</v>
      </c>
      <c r="X4645" s="16">
        <v>1</v>
      </c>
      <c r="Z4645" s="16">
        <v>0.3</v>
      </c>
      <c r="AA4645" s="16">
        <v>36</v>
      </c>
      <c r="AB4645" s="16" t="s">
        <v>2114</v>
      </c>
      <c r="AC4645" s="16" t="s">
        <v>5166</v>
      </c>
      <c r="AD4645" s="16">
        <v>12600</v>
      </c>
      <c r="AE4645" s="16">
        <v>112.5</v>
      </c>
      <c r="AF4645" s="16">
        <v>42187.5</v>
      </c>
      <c r="AG4645" s="16">
        <v>30</v>
      </c>
      <c r="AH4645" s="12">
        <f t="shared" si="1027"/>
        <v>0</v>
      </c>
      <c r="AI4645" s="16">
        <v>1.5</v>
      </c>
      <c r="AJ4645" s="16">
        <v>5250</v>
      </c>
      <c r="AK4645" s="16">
        <f t="shared" si="1028"/>
        <v>150</v>
      </c>
      <c r="AL4645" s="16">
        <f t="shared" si="1029"/>
        <v>1500</v>
      </c>
      <c r="AM4645" s="16">
        <v>27000</v>
      </c>
      <c r="AN4645" s="16">
        <f t="shared" si="1030"/>
        <v>88537.5</v>
      </c>
      <c r="AQ4645" s="16" t="s">
        <v>204</v>
      </c>
      <c r="AS4645" s="16" t="s">
        <v>2422</v>
      </c>
      <c r="AT4645" s="16" t="s">
        <v>2418</v>
      </c>
      <c r="AU4645" t="s">
        <v>2384</v>
      </c>
      <c r="AV4645" s="15" t="s">
        <v>2420</v>
      </c>
      <c r="AX4645" s="16" t="s">
        <v>204</v>
      </c>
      <c r="AY4645" s="16" t="s">
        <v>207</v>
      </c>
      <c r="AZ4645" s="16" t="s">
        <v>207</v>
      </c>
      <c r="BA4645" s="16" t="s">
        <v>207</v>
      </c>
      <c r="BB4645" s="16" t="s">
        <v>207</v>
      </c>
      <c r="BC4645" s="16">
        <v>0.3</v>
      </c>
      <c r="BD4645" s="16">
        <f t="shared" si="1031"/>
        <v>1.7999999999999998</v>
      </c>
      <c r="BE4645" s="16">
        <f t="shared" si="1032"/>
        <v>553.359375</v>
      </c>
      <c r="BG4645" s="16">
        <f t="shared" si="1033"/>
        <v>720</v>
      </c>
      <c r="BH4645" s="16">
        <f t="shared" si="1034"/>
        <v>360</v>
      </c>
      <c r="BI4645" s="16">
        <f t="shared" si="1035"/>
        <v>4.5</v>
      </c>
    </row>
    <row r="4646" spans="1:61" ht="20.149999999999999" customHeight="1" x14ac:dyDescent="0.35">
      <c r="A4646">
        <v>4645</v>
      </c>
      <c r="B4646" t="s">
        <v>360</v>
      </c>
      <c r="C4646" t="s">
        <v>6451</v>
      </c>
      <c r="D4646" s="15" t="s">
        <v>5172</v>
      </c>
      <c r="E4646" s="12" t="s">
        <v>93</v>
      </c>
      <c r="G4646" s="12" t="s">
        <v>1453</v>
      </c>
      <c r="H4646" s="12" t="s">
        <v>91</v>
      </c>
      <c r="I4646" s="12" t="s">
        <v>363</v>
      </c>
      <c r="J4646" s="12" t="s">
        <v>5164</v>
      </c>
      <c r="K4646" s="12" t="s">
        <v>5164</v>
      </c>
      <c r="N4646" s="16" t="s">
        <v>206</v>
      </c>
      <c r="O4646" s="16" t="s">
        <v>5165</v>
      </c>
      <c r="P4646" s="12" t="s">
        <v>482</v>
      </c>
      <c r="Q4646" s="16">
        <v>2023</v>
      </c>
      <c r="R4646" s="16">
        <v>0.3</v>
      </c>
      <c r="T4646" s="16">
        <v>0</v>
      </c>
      <c r="U4646" s="16" t="s">
        <v>5163</v>
      </c>
      <c r="V4646" s="12" t="s">
        <v>204</v>
      </c>
      <c r="W4646" s="12" t="s">
        <v>204</v>
      </c>
      <c r="X4646" s="16">
        <v>1</v>
      </c>
      <c r="Z4646" s="16">
        <v>0.3</v>
      </c>
      <c r="AA4646" s="16">
        <v>36</v>
      </c>
      <c r="AB4646" s="16" t="s">
        <v>2114</v>
      </c>
      <c r="AC4646" s="16" t="s">
        <v>5166</v>
      </c>
      <c r="AD4646" s="16">
        <v>12600</v>
      </c>
      <c r="AE4646" s="16">
        <v>112.5</v>
      </c>
      <c r="AF4646" s="16">
        <v>42187.5</v>
      </c>
      <c r="AG4646" s="16">
        <v>30</v>
      </c>
      <c r="AH4646" s="12">
        <f t="shared" si="1027"/>
        <v>0</v>
      </c>
      <c r="AI4646" s="16">
        <v>1.5</v>
      </c>
      <c r="AJ4646" s="16">
        <v>5250</v>
      </c>
      <c r="AK4646" s="16">
        <f t="shared" si="1028"/>
        <v>150</v>
      </c>
      <c r="AL4646" s="16">
        <f t="shared" si="1029"/>
        <v>1500</v>
      </c>
      <c r="AM4646" s="16">
        <v>27000</v>
      </c>
      <c r="AN4646" s="16">
        <f t="shared" si="1030"/>
        <v>88537.5</v>
      </c>
      <c r="AQ4646" s="16" t="s">
        <v>204</v>
      </c>
      <c r="AS4646" s="16" t="s">
        <v>2422</v>
      </c>
      <c r="AT4646" s="16" t="s">
        <v>2418</v>
      </c>
      <c r="AU4646" t="s">
        <v>2384</v>
      </c>
      <c r="AV4646" s="15" t="s">
        <v>2420</v>
      </c>
      <c r="AX4646" s="16" t="s">
        <v>204</v>
      </c>
      <c r="AY4646" s="16" t="s">
        <v>207</v>
      </c>
      <c r="AZ4646" s="16" t="s">
        <v>207</v>
      </c>
      <c r="BA4646" s="16" t="s">
        <v>207</v>
      </c>
      <c r="BB4646" s="16" t="s">
        <v>207</v>
      </c>
      <c r="BC4646" s="16">
        <v>0.3</v>
      </c>
      <c r="BD4646" s="16">
        <f t="shared" si="1031"/>
        <v>1.7999999999999998</v>
      </c>
      <c r="BE4646" s="16">
        <f t="shared" si="1032"/>
        <v>553.359375</v>
      </c>
      <c r="BG4646" s="16">
        <f t="shared" si="1033"/>
        <v>720</v>
      </c>
      <c r="BH4646" s="16">
        <f t="shared" si="1034"/>
        <v>360</v>
      </c>
      <c r="BI4646" s="16">
        <f t="shared" si="1035"/>
        <v>4.5</v>
      </c>
    </row>
    <row r="4647" spans="1:61" ht="20.149999999999999" customHeight="1" x14ac:dyDescent="0.35">
      <c r="A4647">
        <v>4646</v>
      </c>
      <c r="B4647" t="s">
        <v>360</v>
      </c>
      <c r="C4647" t="s">
        <v>6452</v>
      </c>
      <c r="D4647" s="15" t="s">
        <v>5173</v>
      </c>
      <c r="E4647" s="12" t="s">
        <v>98</v>
      </c>
      <c r="G4647" s="12" t="s">
        <v>1453</v>
      </c>
      <c r="H4647" s="12" t="s">
        <v>91</v>
      </c>
      <c r="I4647" s="12" t="s">
        <v>363</v>
      </c>
      <c r="J4647" s="12" t="s">
        <v>5164</v>
      </c>
      <c r="K4647" s="12" t="s">
        <v>5164</v>
      </c>
      <c r="N4647" s="16" t="s">
        <v>206</v>
      </c>
      <c r="O4647" s="16" t="s">
        <v>5165</v>
      </c>
      <c r="P4647" s="12" t="s">
        <v>482</v>
      </c>
      <c r="Q4647" s="16">
        <v>2023</v>
      </c>
      <c r="R4647" s="16">
        <v>2.86</v>
      </c>
      <c r="T4647" s="16">
        <v>0</v>
      </c>
      <c r="U4647" s="16" t="s">
        <v>5163</v>
      </c>
      <c r="V4647" s="12" t="s">
        <v>204</v>
      </c>
      <c r="W4647" s="12" t="s">
        <v>204</v>
      </c>
      <c r="X4647" s="16">
        <v>1</v>
      </c>
      <c r="Z4647" s="16">
        <v>2.86</v>
      </c>
      <c r="AA4647" s="16">
        <v>343.2</v>
      </c>
      <c r="AB4647" s="16" t="s">
        <v>2114</v>
      </c>
      <c r="AC4647" s="16" t="s">
        <v>5166</v>
      </c>
      <c r="AD4647" s="16">
        <v>120120</v>
      </c>
      <c r="AE4647" s="16">
        <v>1072.5</v>
      </c>
      <c r="AF4647" s="16">
        <v>402187.5</v>
      </c>
      <c r="AG4647" s="16">
        <v>286</v>
      </c>
      <c r="AH4647" s="12">
        <f t="shared" si="1027"/>
        <v>0</v>
      </c>
      <c r="AI4647" s="16">
        <v>14.299999999999999</v>
      </c>
      <c r="AJ4647" s="16">
        <v>50049.999999999993</v>
      </c>
      <c r="AK4647" s="16">
        <f t="shared" si="1028"/>
        <v>1430</v>
      </c>
      <c r="AL4647" s="16">
        <f t="shared" si="1029"/>
        <v>14300</v>
      </c>
      <c r="AM4647" s="16">
        <v>257400</v>
      </c>
      <c r="AN4647" s="16">
        <f t="shared" si="1030"/>
        <v>844057.5</v>
      </c>
      <c r="AQ4647" s="16" t="s">
        <v>204</v>
      </c>
      <c r="AS4647" s="16" t="s">
        <v>2422</v>
      </c>
      <c r="AT4647" s="16" t="s">
        <v>2418</v>
      </c>
      <c r="AU4647" t="s">
        <v>2384</v>
      </c>
      <c r="AV4647" s="15" t="s">
        <v>2420</v>
      </c>
      <c r="AX4647" s="16" t="s">
        <v>204</v>
      </c>
      <c r="AY4647" s="16" t="s">
        <v>207</v>
      </c>
      <c r="AZ4647" s="16" t="s">
        <v>207</v>
      </c>
      <c r="BA4647" s="16" t="s">
        <v>207</v>
      </c>
      <c r="BB4647" s="16" t="s">
        <v>207</v>
      </c>
      <c r="BC4647" s="16">
        <v>2.86</v>
      </c>
      <c r="BD4647" s="16">
        <f t="shared" si="1031"/>
        <v>17.16</v>
      </c>
      <c r="BE4647" s="16">
        <f t="shared" si="1032"/>
        <v>5275.359375</v>
      </c>
      <c r="BG4647" s="16">
        <f t="shared" si="1033"/>
        <v>6864</v>
      </c>
      <c r="BH4647" s="16">
        <f t="shared" si="1034"/>
        <v>3432</v>
      </c>
      <c r="BI4647" s="16">
        <f t="shared" si="1035"/>
        <v>42.9</v>
      </c>
    </row>
    <row r="4648" spans="1:61" ht="20.149999999999999" customHeight="1" x14ac:dyDescent="0.35">
      <c r="A4648">
        <v>4647</v>
      </c>
      <c r="B4648" t="s">
        <v>360</v>
      </c>
      <c r="C4648" t="s">
        <v>6453</v>
      </c>
      <c r="D4648" s="15" t="s">
        <v>5174</v>
      </c>
      <c r="E4648" s="12" t="s">
        <v>93</v>
      </c>
      <c r="G4648" s="12" t="s">
        <v>1453</v>
      </c>
      <c r="H4648" s="12" t="s">
        <v>91</v>
      </c>
      <c r="I4648" s="12" t="s">
        <v>363</v>
      </c>
      <c r="J4648" s="12" t="s">
        <v>5164</v>
      </c>
      <c r="K4648" s="12" t="s">
        <v>5164</v>
      </c>
      <c r="N4648" s="16" t="s">
        <v>206</v>
      </c>
      <c r="O4648" s="16" t="s">
        <v>5165</v>
      </c>
      <c r="P4648" s="12" t="s">
        <v>482</v>
      </c>
      <c r="Q4648" s="16">
        <v>2023</v>
      </c>
      <c r="R4648" s="16">
        <v>0.83</v>
      </c>
      <c r="T4648" s="16">
        <v>0</v>
      </c>
      <c r="U4648" s="16" t="s">
        <v>5163</v>
      </c>
      <c r="V4648" s="12" t="s">
        <v>207</v>
      </c>
      <c r="W4648" s="12" t="s">
        <v>204</v>
      </c>
      <c r="X4648" s="16">
        <v>1</v>
      </c>
      <c r="Z4648" s="16">
        <v>0.83</v>
      </c>
      <c r="AA4648" s="16">
        <v>99.6</v>
      </c>
      <c r="AB4648" s="16" t="s">
        <v>2114</v>
      </c>
      <c r="AC4648" s="16" t="s">
        <v>5166</v>
      </c>
      <c r="AD4648" s="16">
        <v>34860</v>
      </c>
      <c r="AE4648" s="16">
        <v>311.25</v>
      </c>
      <c r="AF4648" s="16">
        <v>116718.75</v>
      </c>
      <c r="AG4648" s="16">
        <v>83</v>
      </c>
      <c r="AH4648" s="12">
        <f t="shared" si="1027"/>
        <v>0</v>
      </c>
      <c r="AI4648" s="16">
        <v>4.1499999999999995</v>
      </c>
      <c r="AJ4648" s="16">
        <v>14524.999999999998</v>
      </c>
      <c r="AK4648" s="16">
        <f t="shared" si="1028"/>
        <v>415</v>
      </c>
      <c r="AL4648" s="16">
        <f t="shared" si="1029"/>
        <v>4150</v>
      </c>
      <c r="AM4648" s="16">
        <v>74700</v>
      </c>
      <c r="AN4648" s="16">
        <f t="shared" si="1030"/>
        <v>244953.75</v>
      </c>
      <c r="AQ4648" s="16" t="s">
        <v>204</v>
      </c>
      <c r="AS4648" s="16" t="s">
        <v>2422</v>
      </c>
      <c r="AT4648" s="16" t="s">
        <v>2418</v>
      </c>
      <c r="AU4648" t="s">
        <v>2384</v>
      </c>
      <c r="AV4648" s="15" t="s">
        <v>2420</v>
      </c>
      <c r="AX4648" s="16" t="s">
        <v>204</v>
      </c>
      <c r="AY4648" s="16" t="s">
        <v>207</v>
      </c>
      <c r="AZ4648" s="16" t="s">
        <v>207</v>
      </c>
      <c r="BA4648" s="16" t="s">
        <v>207</v>
      </c>
      <c r="BB4648" s="16" t="s">
        <v>207</v>
      </c>
      <c r="BC4648" s="16">
        <v>0.83</v>
      </c>
      <c r="BD4648" s="16">
        <f t="shared" si="1031"/>
        <v>4.9799999999999995</v>
      </c>
      <c r="BE4648" s="16">
        <f t="shared" si="1032"/>
        <v>1530.9609375</v>
      </c>
      <c r="BG4648" s="16">
        <f t="shared" si="1033"/>
        <v>1992</v>
      </c>
      <c r="BH4648" s="16">
        <f t="shared" si="1034"/>
        <v>996</v>
      </c>
      <c r="BI4648" s="16">
        <f t="shared" si="1035"/>
        <v>12.45</v>
      </c>
    </row>
    <row r="4649" spans="1:61" ht="20.149999999999999" customHeight="1" x14ac:dyDescent="0.35">
      <c r="A4649">
        <v>4648</v>
      </c>
      <c r="B4649" t="s">
        <v>360</v>
      </c>
      <c r="C4649" t="s">
        <v>6454</v>
      </c>
      <c r="D4649" s="15" t="s">
        <v>5175</v>
      </c>
      <c r="E4649" s="12" t="s">
        <v>98</v>
      </c>
      <c r="G4649" s="12" t="s">
        <v>1453</v>
      </c>
      <c r="H4649" s="12" t="s">
        <v>91</v>
      </c>
      <c r="I4649" s="12" t="s">
        <v>363</v>
      </c>
      <c r="J4649" s="12" t="s">
        <v>5164</v>
      </c>
      <c r="K4649" s="12" t="s">
        <v>5164</v>
      </c>
      <c r="N4649" s="16" t="s">
        <v>206</v>
      </c>
      <c r="O4649" s="16" t="s">
        <v>5165</v>
      </c>
      <c r="P4649" s="12" t="s">
        <v>482</v>
      </c>
      <c r="Q4649" s="16">
        <v>2023</v>
      </c>
      <c r="R4649" s="16">
        <v>3.96</v>
      </c>
      <c r="T4649" s="16">
        <v>0</v>
      </c>
      <c r="U4649" s="16" t="s">
        <v>5163</v>
      </c>
      <c r="V4649" s="12" t="s">
        <v>204</v>
      </c>
      <c r="W4649" s="12" t="s">
        <v>204</v>
      </c>
      <c r="X4649" s="16">
        <v>1</v>
      </c>
      <c r="Z4649" s="16">
        <v>3.96</v>
      </c>
      <c r="AA4649" s="16">
        <v>475.2</v>
      </c>
      <c r="AB4649" s="16" t="s">
        <v>2114</v>
      </c>
      <c r="AC4649" s="16" t="s">
        <v>5166</v>
      </c>
      <c r="AD4649" s="16">
        <v>166320</v>
      </c>
      <c r="AE4649" s="16">
        <v>1485</v>
      </c>
      <c r="AF4649" s="16">
        <v>556875</v>
      </c>
      <c r="AG4649" s="16">
        <v>396</v>
      </c>
      <c r="AH4649" s="12">
        <f t="shared" si="1027"/>
        <v>0</v>
      </c>
      <c r="AI4649" s="16">
        <v>19.8</v>
      </c>
      <c r="AJ4649" s="16">
        <v>69300</v>
      </c>
      <c r="AK4649" s="16">
        <f t="shared" si="1028"/>
        <v>1980</v>
      </c>
      <c r="AL4649" s="16">
        <f t="shared" si="1029"/>
        <v>19800</v>
      </c>
      <c r="AM4649" s="16">
        <v>356400</v>
      </c>
      <c r="AN4649" s="16">
        <f t="shared" si="1030"/>
        <v>1168695</v>
      </c>
      <c r="AQ4649" s="16" t="s">
        <v>204</v>
      </c>
      <c r="AS4649" s="16" t="s">
        <v>2422</v>
      </c>
      <c r="AT4649" s="16" t="s">
        <v>2418</v>
      </c>
      <c r="AU4649" t="s">
        <v>2384</v>
      </c>
      <c r="AV4649" s="15" t="s">
        <v>2420</v>
      </c>
      <c r="AX4649" s="16" t="s">
        <v>204</v>
      </c>
      <c r="AY4649" s="16" t="s">
        <v>207</v>
      </c>
      <c r="AZ4649" s="16" t="s">
        <v>207</v>
      </c>
      <c r="BA4649" s="16" t="s">
        <v>207</v>
      </c>
      <c r="BB4649" s="16" t="s">
        <v>207</v>
      </c>
      <c r="BC4649" s="16">
        <v>3.96</v>
      </c>
      <c r="BD4649" s="16">
        <f t="shared" si="1031"/>
        <v>23.759999999999998</v>
      </c>
      <c r="BE4649" s="16">
        <f t="shared" si="1032"/>
        <v>7304.34375</v>
      </c>
      <c r="BG4649" s="16">
        <f t="shared" si="1033"/>
        <v>9504</v>
      </c>
      <c r="BH4649" s="16">
        <f t="shared" si="1034"/>
        <v>4752</v>
      </c>
      <c r="BI4649" s="16">
        <f t="shared" si="1035"/>
        <v>59.4</v>
      </c>
    </row>
    <row r="4650" spans="1:61" ht="20.149999999999999" customHeight="1" x14ac:dyDescent="0.35">
      <c r="A4650">
        <v>4649</v>
      </c>
      <c r="B4650" t="s">
        <v>360</v>
      </c>
      <c r="C4650" t="s">
        <v>6455</v>
      </c>
      <c r="D4650" s="15" t="s">
        <v>5176</v>
      </c>
      <c r="E4650" s="12" t="s">
        <v>98</v>
      </c>
      <c r="G4650" s="12" t="s">
        <v>1453</v>
      </c>
      <c r="H4650" s="12" t="s">
        <v>91</v>
      </c>
      <c r="I4650" s="12" t="s">
        <v>363</v>
      </c>
      <c r="J4650" s="12" t="s">
        <v>5164</v>
      </c>
      <c r="K4650" s="12" t="s">
        <v>5164</v>
      </c>
      <c r="N4650" s="16" t="s">
        <v>206</v>
      </c>
      <c r="O4650" s="16" t="s">
        <v>5165</v>
      </c>
      <c r="P4650" s="12" t="s">
        <v>482</v>
      </c>
      <c r="Q4650" s="16">
        <v>2023</v>
      </c>
      <c r="R4650" s="16">
        <v>0.4</v>
      </c>
      <c r="T4650" s="16">
        <v>0</v>
      </c>
      <c r="U4650" s="16" t="s">
        <v>5163</v>
      </c>
      <c r="V4650" s="12" t="s">
        <v>204</v>
      </c>
      <c r="W4650" s="12" t="s">
        <v>204</v>
      </c>
      <c r="X4650" s="16">
        <v>1</v>
      </c>
      <c r="Z4650" s="16">
        <v>0.4</v>
      </c>
      <c r="AA4650" s="16">
        <v>48</v>
      </c>
      <c r="AB4650" s="16" t="s">
        <v>2114</v>
      </c>
      <c r="AC4650" s="16" t="s">
        <v>5166</v>
      </c>
      <c r="AD4650" s="16">
        <v>16800</v>
      </c>
      <c r="AE4650" s="16">
        <v>150</v>
      </c>
      <c r="AF4650" s="16">
        <v>56250</v>
      </c>
      <c r="AG4650" s="16">
        <v>40</v>
      </c>
      <c r="AH4650" s="12">
        <f t="shared" si="1027"/>
        <v>0</v>
      </c>
      <c r="AI4650" s="16">
        <v>2</v>
      </c>
      <c r="AJ4650" s="16">
        <v>7000</v>
      </c>
      <c r="AK4650" s="16">
        <f t="shared" si="1028"/>
        <v>200</v>
      </c>
      <c r="AL4650" s="16">
        <f t="shared" si="1029"/>
        <v>2000</v>
      </c>
      <c r="AM4650" s="16">
        <v>36000</v>
      </c>
      <c r="AN4650" s="16">
        <f t="shared" si="1030"/>
        <v>118050</v>
      </c>
      <c r="AQ4650" s="16" t="s">
        <v>204</v>
      </c>
      <c r="AS4650" s="16" t="s">
        <v>2422</v>
      </c>
      <c r="AT4650" s="16" t="s">
        <v>2418</v>
      </c>
      <c r="AU4650" t="s">
        <v>2384</v>
      </c>
      <c r="AV4650" s="15" t="s">
        <v>2420</v>
      </c>
      <c r="AX4650" s="16" t="s">
        <v>204</v>
      </c>
      <c r="AY4650" s="16" t="s">
        <v>207</v>
      </c>
      <c r="AZ4650" s="16" t="s">
        <v>207</v>
      </c>
      <c r="BA4650" s="16" t="s">
        <v>207</v>
      </c>
      <c r="BB4650" s="16" t="s">
        <v>207</v>
      </c>
      <c r="BC4650" s="16">
        <v>0.4</v>
      </c>
      <c r="BD4650" s="16">
        <f t="shared" si="1031"/>
        <v>2.4000000000000004</v>
      </c>
      <c r="BE4650" s="16">
        <f t="shared" si="1032"/>
        <v>737.8125</v>
      </c>
      <c r="BG4650" s="16">
        <f t="shared" si="1033"/>
        <v>960</v>
      </c>
      <c r="BH4650" s="16">
        <f t="shared" si="1034"/>
        <v>480</v>
      </c>
      <c r="BI4650" s="16">
        <f t="shared" si="1035"/>
        <v>6</v>
      </c>
    </row>
    <row r="4651" spans="1:61" ht="20.149999999999999" customHeight="1" x14ac:dyDescent="0.35">
      <c r="A4651">
        <v>4650</v>
      </c>
      <c r="B4651" t="s">
        <v>360</v>
      </c>
      <c r="C4651" t="s">
        <v>6456</v>
      </c>
      <c r="D4651" s="15" t="s">
        <v>5031</v>
      </c>
      <c r="E4651" s="12" t="s">
        <v>93</v>
      </c>
      <c r="G4651" s="12" t="s">
        <v>1453</v>
      </c>
      <c r="H4651" s="12" t="s">
        <v>91</v>
      </c>
      <c r="I4651" s="12" t="s">
        <v>363</v>
      </c>
      <c r="J4651" s="12" t="s">
        <v>5164</v>
      </c>
      <c r="K4651" s="12" t="s">
        <v>5164</v>
      </c>
      <c r="N4651" s="16" t="s">
        <v>206</v>
      </c>
      <c r="O4651" s="16" t="s">
        <v>5165</v>
      </c>
      <c r="P4651" s="12" t="s">
        <v>482</v>
      </c>
      <c r="Q4651" s="16">
        <v>2023</v>
      </c>
      <c r="R4651" s="16">
        <v>2.0499999999999998</v>
      </c>
      <c r="T4651" s="16">
        <v>0</v>
      </c>
      <c r="U4651" s="16" t="s">
        <v>5163</v>
      </c>
      <c r="V4651" s="12" t="s">
        <v>207</v>
      </c>
      <c r="W4651" s="12" t="s">
        <v>204</v>
      </c>
      <c r="X4651" s="16">
        <v>1</v>
      </c>
      <c r="Z4651" s="16">
        <v>2.0499999999999998</v>
      </c>
      <c r="AA4651" s="16">
        <v>245.99999999999997</v>
      </c>
      <c r="AB4651" s="16" t="s">
        <v>2114</v>
      </c>
      <c r="AC4651" s="16" t="s">
        <v>5166</v>
      </c>
      <c r="AD4651" s="16">
        <v>86099.999999999985</v>
      </c>
      <c r="AE4651" s="16">
        <v>768.74999999999989</v>
      </c>
      <c r="AF4651" s="16">
        <v>288281.24999999994</v>
      </c>
      <c r="AG4651" s="16">
        <v>204.99999999999997</v>
      </c>
      <c r="AH4651" s="12">
        <f t="shared" si="1027"/>
        <v>0</v>
      </c>
      <c r="AI4651" s="16">
        <v>10.25</v>
      </c>
      <c r="AJ4651" s="16">
        <v>35875</v>
      </c>
      <c r="AK4651" s="16">
        <f t="shared" si="1028"/>
        <v>1025</v>
      </c>
      <c r="AL4651" s="16">
        <f t="shared" si="1029"/>
        <v>10250</v>
      </c>
      <c r="AM4651" s="16">
        <v>184499.99999999997</v>
      </c>
      <c r="AN4651" s="16">
        <f t="shared" si="1030"/>
        <v>605006.24999999988</v>
      </c>
      <c r="AQ4651" s="16" t="s">
        <v>204</v>
      </c>
      <c r="AS4651" s="16" t="s">
        <v>2422</v>
      </c>
      <c r="AT4651" s="16" t="s">
        <v>2418</v>
      </c>
      <c r="AU4651" t="s">
        <v>2384</v>
      </c>
      <c r="AV4651" s="15" t="s">
        <v>2420</v>
      </c>
      <c r="AX4651" s="16" t="s">
        <v>204</v>
      </c>
      <c r="AY4651" s="16" t="s">
        <v>207</v>
      </c>
      <c r="AZ4651" s="16" t="s">
        <v>207</v>
      </c>
      <c r="BA4651" s="16" t="s">
        <v>207</v>
      </c>
      <c r="BB4651" s="16" t="s">
        <v>207</v>
      </c>
      <c r="BC4651" s="16">
        <v>2.0499999999999998</v>
      </c>
      <c r="BD4651" s="16">
        <f t="shared" si="1031"/>
        <v>12.299999999999999</v>
      </c>
      <c r="BE4651" s="16">
        <f t="shared" si="1032"/>
        <v>3781.2890624999991</v>
      </c>
      <c r="BG4651" s="16">
        <f t="shared" si="1033"/>
        <v>4920</v>
      </c>
      <c r="BH4651" s="16">
        <f t="shared" si="1034"/>
        <v>2460</v>
      </c>
      <c r="BI4651" s="16">
        <f t="shared" si="1035"/>
        <v>30.75</v>
      </c>
    </row>
    <row r="4652" spans="1:61" ht="20.149999999999999" customHeight="1" x14ac:dyDescent="0.35">
      <c r="A4652">
        <v>4651</v>
      </c>
      <c r="B4652" t="s">
        <v>360</v>
      </c>
      <c r="C4652" t="s">
        <v>6457</v>
      </c>
      <c r="D4652" s="15" t="s">
        <v>5177</v>
      </c>
      <c r="E4652" s="12" t="s">
        <v>98</v>
      </c>
      <c r="G4652" s="12" t="s">
        <v>1453</v>
      </c>
      <c r="H4652" s="12" t="s">
        <v>91</v>
      </c>
      <c r="I4652" s="12" t="s">
        <v>363</v>
      </c>
      <c r="J4652" s="12" t="s">
        <v>5164</v>
      </c>
      <c r="K4652" s="12" t="s">
        <v>5164</v>
      </c>
      <c r="N4652" s="16" t="s">
        <v>206</v>
      </c>
      <c r="O4652" s="16" t="s">
        <v>5165</v>
      </c>
      <c r="P4652" s="12" t="s">
        <v>482</v>
      </c>
      <c r="Q4652" s="16">
        <v>2023</v>
      </c>
      <c r="R4652" s="16">
        <v>0.5</v>
      </c>
      <c r="T4652" s="16">
        <v>0</v>
      </c>
      <c r="U4652" s="16" t="s">
        <v>5163</v>
      </c>
      <c r="V4652" s="12" t="s">
        <v>204</v>
      </c>
      <c r="W4652" s="12" t="s">
        <v>204</v>
      </c>
      <c r="X4652" s="16">
        <v>1</v>
      </c>
      <c r="Z4652" s="16">
        <v>0.5</v>
      </c>
      <c r="AA4652" s="16">
        <v>60</v>
      </c>
      <c r="AB4652" s="16" t="s">
        <v>2114</v>
      </c>
      <c r="AC4652" s="16" t="s">
        <v>5166</v>
      </c>
      <c r="AD4652" s="16">
        <v>21000</v>
      </c>
      <c r="AE4652" s="16">
        <v>187.5</v>
      </c>
      <c r="AF4652" s="16">
        <v>70312.5</v>
      </c>
      <c r="AG4652" s="16">
        <v>50</v>
      </c>
      <c r="AH4652" s="12">
        <f t="shared" si="1027"/>
        <v>0</v>
      </c>
      <c r="AI4652" s="16">
        <v>2.5</v>
      </c>
      <c r="AJ4652" s="16">
        <v>8750</v>
      </c>
      <c r="AK4652" s="16">
        <f t="shared" si="1028"/>
        <v>250</v>
      </c>
      <c r="AL4652" s="16">
        <f t="shared" si="1029"/>
        <v>2500</v>
      </c>
      <c r="AM4652" s="16">
        <v>45000</v>
      </c>
      <c r="AN4652" s="16">
        <f t="shared" si="1030"/>
        <v>147562.5</v>
      </c>
      <c r="AQ4652" s="16" t="s">
        <v>204</v>
      </c>
      <c r="AS4652" s="16" t="s">
        <v>2422</v>
      </c>
      <c r="AT4652" s="16" t="s">
        <v>2418</v>
      </c>
      <c r="AU4652" t="s">
        <v>2384</v>
      </c>
      <c r="AV4652" s="15" t="s">
        <v>2420</v>
      </c>
      <c r="AX4652" s="16" t="s">
        <v>204</v>
      </c>
      <c r="AY4652" s="16" t="s">
        <v>207</v>
      </c>
      <c r="AZ4652" s="16" t="s">
        <v>207</v>
      </c>
      <c r="BA4652" s="16" t="s">
        <v>207</v>
      </c>
      <c r="BB4652" s="16" t="s">
        <v>207</v>
      </c>
      <c r="BC4652" s="16">
        <v>0.5</v>
      </c>
      <c r="BD4652" s="16">
        <f t="shared" si="1031"/>
        <v>3</v>
      </c>
      <c r="BE4652" s="16">
        <f t="shared" si="1032"/>
        <v>922.265625</v>
      </c>
      <c r="BG4652" s="16">
        <f t="shared" si="1033"/>
        <v>1200</v>
      </c>
      <c r="BH4652" s="16">
        <f t="shared" si="1034"/>
        <v>600</v>
      </c>
      <c r="BI4652" s="16">
        <f t="shared" si="1035"/>
        <v>7.5</v>
      </c>
    </row>
    <row r="4653" spans="1:61" ht="20.149999999999999" customHeight="1" x14ac:dyDescent="0.35">
      <c r="A4653">
        <v>4652</v>
      </c>
      <c r="B4653" t="s">
        <v>360</v>
      </c>
      <c r="C4653" t="s">
        <v>6458</v>
      </c>
      <c r="D4653" s="15" t="s">
        <v>417</v>
      </c>
      <c r="E4653" s="12" t="s">
        <v>98</v>
      </c>
      <c r="G4653" s="12" t="s">
        <v>1453</v>
      </c>
      <c r="H4653" s="12" t="s">
        <v>91</v>
      </c>
      <c r="I4653" s="12" t="s">
        <v>363</v>
      </c>
      <c r="J4653" s="12" t="s">
        <v>5164</v>
      </c>
      <c r="K4653" s="12" t="s">
        <v>5164</v>
      </c>
      <c r="N4653" s="16" t="s">
        <v>206</v>
      </c>
      <c r="O4653" s="16" t="s">
        <v>5165</v>
      </c>
      <c r="P4653" s="12" t="s">
        <v>482</v>
      </c>
      <c r="Q4653" s="16">
        <v>2023</v>
      </c>
      <c r="R4653" s="16">
        <v>0.4</v>
      </c>
      <c r="T4653" s="16">
        <v>0</v>
      </c>
      <c r="U4653" s="16" t="s">
        <v>5163</v>
      </c>
      <c r="V4653" s="12" t="s">
        <v>207</v>
      </c>
      <c r="W4653" s="12" t="s">
        <v>204</v>
      </c>
      <c r="X4653" s="16">
        <v>1</v>
      </c>
      <c r="Z4653" s="16">
        <v>0.4</v>
      </c>
      <c r="AA4653" s="16">
        <v>48</v>
      </c>
      <c r="AB4653" s="16" t="s">
        <v>2114</v>
      </c>
      <c r="AC4653" s="16" t="s">
        <v>5166</v>
      </c>
      <c r="AD4653" s="16">
        <v>16800</v>
      </c>
      <c r="AE4653" s="16">
        <v>150</v>
      </c>
      <c r="AF4653" s="16">
        <v>56250</v>
      </c>
      <c r="AG4653" s="16">
        <v>40</v>
      </c>
      <c r="AH4653" s="12">
        <f t="shared" si="1027"/>
        <v>0</v>
      </c>
      <c r="AI4653" s="16">
        <v>2</v>
      </c>
      <c r="AJ4653" s="16">
        <v>7000</v>
      </c>
      <c r="AK4653" s="16">
        <f t="shared" si="1028"/>
        <v>200</v>
      </c>
      <c r="AL4653" s="16">
        <f t="shared" si="1029"/>
        <v>2000</v>
      </c>
      <c r="AM4653" s="16">
        <v>36000</v>
      </c>
      <c r="AN4653" s="16">
        <f t="shared" si="1030"/>
        <v>118050</v>
      </c>
      <c r="AQ4653" s="16" t="s">
        <v>204</v>
      </c>
      <c r="AS4653" s="16" t="s">
        <v>2422</v>
      </c>
      <c r="AT4653" s="16" t="s">
        <v>2418</v>
      </c>
      <c r="AU4653" t="s">
        <v>2384</v>
      </c>
      <c r="AV4653" s="15" t="s">
        <v>2420</v>
      </c>
      <c r="AX4653" s="16" t="s">
        <v>204</v>
      </c>
      <c r="AY4653" s="16" t="s">
        <v>207</v>
      </c>
      <c r="AZ4653" s="16" t="s">
        <v>207</v>
      </c>
      <c r="BA4653" s="16" t="s">
        <v>207</v>
      </c>
      <c r="BB4653" s="16" t="s">
        <v>207</v>
      </c>
      <c r="BC4653" s="16">
        <v>0.4</v>
      </c>
      <c r="BD4653" s="16">
        <f t="shared" si="1031"/>
        <v>2.4000000000000004</v>
      </c>
      <c r="BE4653" s="16">
        <f t="shared" si="1032"/>
        <v>737.8125</v>
      </c>
      <c r="BG4653" s="16">
        <f t="shared" si="1033"/>
        <v>960</v>
      </c>
      <c r="BH4653" s="16">
        <f t="shared" si="1034"/>
        <v>480</v>
      </c>
      <c r="BI4653" s="16">
        <f t="shared" si="1035"/>
        <v>6</v>
      </c>
    </row>
    <row r="4654" spans="1:61" ht="20.149999999999999" customHeight="1" x14ac:dyDescent="0.35">
      <c r="A4654">
        <v>4653</v>
      </c>
      <c r="B4654" t="s">
        <v>360</v>
      </c>
      <c r="C4654" t="s">
        <v>6459</v>
      </c>
      <c r="D4654" s="15" t="s">
        <v>5178</v>
      </c>
      <c r="E4654" s="12" t="s">
        <v>98</v>
      </c>
      <c r="G4654" s="12" t="s">
        <v>1453</v>
      </c>
      <c r="H4654" s="12" t="s">
        <v>91</v>
      </c>
      <c r="I4654" s="12" t="s">
        <v>363</v>
      </c>
      <c r="J4654" s="12" t="s">
        <v>5164</v>
      </c>
      <c r="K4654" s="12" t="s">
        <v>5164</v>
      </c>
      <c r="N4654" s="16" t="s">
        <v>206</v>
      </c>
      <c r="O4654" s="16" t="s">
        <v>5165</v>
      </c>
      <c r="P4654" s="12" t="s">
        <v>482</v>
      </c>
      <c r="Q4654" s="16">
        <v>2023</v>
      </c>
      <c r="R4654" s="16">
        <v>2.5</v>
      </c>
      <c r="T4654" s="16">
        <v>0</v>
      </c>
      <c r="U4654" s="16" t="s">
        <v>5163</v>
      </c>
      <c r="V4654" s="12" t="s">
        <v>207</v>
      </c>
      <c r="W4654" s="12" t="s">
        <v>204</v>
      </c>
      <c r="X4654" s="16">
        <v>1</v>
      </c>
      <c r="Z4654" s="16">
        <v>2.5</v>
      </c>
      <c r="AA4654" s="16">
        <v>300</v>
      </c>
      <c r="AB4654" s="16" t="s">
        <v>2114</v>
      </c>
      <c r="AC4654" s="16" t="s">
        <v>5166</v>
      </c>
      <c r="AD4654" s="16">
        <v>105000</v>
      </c>
      <c r="AE4654" s="16">
        <v>937.5</v>
      </c>
      <c r="AF4654" s="16">
        <v>351562.5</v>
      </c>
      <c r="AG4654" s="16">
        <v>250</v>
      </c>
      <c r="AH4654" s="12">
        <f t="shared" si="1027"/>
        <v>0</v>
      </c>
      <c r="AI4654" s="16">
        <v>12.5</v>
      </c>
      <c r="AJ4654" s="16">
        <v>43750</v>
      </c>
      <c r="AK4654" s="16">
        <f t="shared" si="1028"/>
        <v>1250</v>
      </c>
      <c r="AL4654" s="16">
        <f t="shared" si="1029"/>
        <v>12500</v>
      </c>
      <c r="AM4654" s="16">
        <v>225000</v>
      </c>
      <c r="AN4654" s="16">
        <f t="shared" si="1030"/>
        <v>737812.5</v>
      </c>
      <c r="AQ4654" s="16" t="s">
        <v>204</v>
      </c>
      <c r="AS4654" s="16" t="s">
        <v>2422</v>
      </c>
      <c r="AT4654" s="16" t="s">
        <v>2418</v>
      </c>
      <c r="AU4654" t="s">
        <v>2384</v>
      </c>
      <c r="AV4654" s="15" t="s">
        <v>2420</v>
      </c>
      <c r="AX4654" s="16" t="s">
        <v>204</v>
      </c>
      <c r="AY4654" s="16" t="s">
        <v>207</v>
      </c>
      <c r="AZ4654" s="16" t="s">
        <v>207</v>
      </c>
      <c r="BA4654" s="16" t="s">
        <v>207</v>
      </c>
      <c r="BB4654" s="16" t="s">
        <v>207</v>
      </c>
      <c r="BC4654" s="16">
        <v>2.5</v>
      </c>
      <c r="BD4654" s="16">
        <f t="shared" si="1031"/>
        <v>15</v>
      </c>
      <c r="BE4654" s="16">
        <f t="shared" si="1032"/>
        <v>4611.328125</v>
      </c>
      <c r="BG4654" s="16">
        <f t="shared" si="1033"/>
        <v>6000</v>
      </c>
      <c r="BH4654" s="16">
        <f t="shared" si="1034"/>
        <v>3000</v>
      </c>
      <c r="BI4654" s="16">
        <f t="shared" si="1035"/>
        <v>37.5</v>
      </c>
    </row>
    <row r="4655" spans="1:61" ht="20.149999999999999" customHeight="1" x14ac:dyDescent="0.35">
      <c r="A4655">
        <v>4654</v>
      </c>
      <c r="B4655" t="s">
        <v>360</v>
      </c>
      <c r="C4655" t="s">
        <v>6460</v>
      </c>
      <c r="D4655" s="15" t="s">
        <v>5179</v>
      </c>
      <c r="E4655" s="12" t="s">
        <v>98</v>
      </c>
      <c r="G4655" s="12" t="s">
        <v>1453</v>
      </c>
      <c r="H4655" s="12" t="s">
        <v>91</v>
      </c>
      <c r="I4655" s="12" t="s">
        <v>363</v>
      </c>
      <c r="J4655" s="12" t="s">
        <v>5164</v>
      </c>
      <c r="K4655" s="12" t="s">
        <v>5164</v>
      </c>
      <c r="N4655" s="16" t="s">
        <v>206</v>
      </c>
      <c r="O4655" s="16" t="s">
        <v>5165</v>
      </c>
      <c r="P4655" s="12" t="s">
        <v>482</v>
      </c>
      <c r="Q4655" s="16">
        <v>2023</v>
      </c>
      <c r="R4655" s="16">
        <v>1.45</v>
      </c>
      <c r="T4655" s="16">
        <v>0</v>
      </c>
      <c r="U4655" s="16" t="s">
        <v>5163</v>
      </c>
      <c r="V4655" s="12" t="s">
        <v>204</v>
      </c>
      <c r="W4655" s="12" t="s">
        <v>207</v>
      </c>
      <c r="X4655" s="16">
        <v>1</v>
      </c>
      <c r="Z4655" s="16">
        <v>1.45</v>
      </c>
      <c r="AA4655" s="16">
        <v>174</v>
      </c>
      <c r="AB4655" s="16" t="s">
        <v>2114</v>
      </c>
      <c r="AC4655" s="16" t="s">
        <v>5166</v>
      </c>
      <c r="AD4655" s="16">
        <v>60900</v>
      </c>
      <c r="AE4655" s="16">
        <v>543.75</v>
      </c>
      <c r="AF4655" s="16">
        <v>203906.25</v>
      </c>
      <c r="AG4655" s="16">
        <v>145</v>
      </c>
      <c r="AH4655" s="12">
        <f t="shared" si="1027"/>
        <v>0</v>
      </c>
      <c r="AI4655" s="16">
        <v>7.25</v>
      </c>
      <c r="AJ4655" s="16">
        <v>25375</v>
      </c>
      <c r="AK4655" s="16">
        <f t="shared" si="1028"/>
        <v>725</v>
      </c>
      <c r="AL4655" s="16">
        <f t="shared" si="1029"/>
        <v>7250</v>
      </c>
      <c r="AM4655" s="16">
        <v>130500</v>
      </c>
      <c r="AN4655" s="16">
        <f t="shared" si="1030"/>
        <v>427931.25</v>
      </c>
      <c r="AQ4655" s="16" t="s">
        <v>204</v>
      </c>
      <c r="AS4655" s="16" t="s">
        <v>2422</v>
      </c>
      <c r="AT4655" s="16" t="s">
        <v>2418</v>
      </c>
      <c r="AU4655" t="s">
        <v>2384</v>
      </c>
      <c r="AV4655" s="15" t="s">
        <v>2420</v>
      </c>
      <c r="AX4655" s="16" t="s">
        <v>204</v>
      </c>
      <c r="AY4655" s="16" t="s">
        <v>207</v>
      </c>
      <c r="AZ4655" s="16" t="s">
        <v>207</v>
      </c>
      <c r="BA4655" s="16" t="s">
        <v>207</v>
      </c>
      <c r="BB4655" s="16" t="s">
        <v>207</v>
      </c>
      <c r="BC4655" s="16">
        <v>1.45</v>
      </c>
      <c r="BD4655" s="16">
        <f t="shared" si="1031"/>
        <v>8.6999999999999993</v>
      </c>
      <c r="BE4655" s="16">
        <f t="shared" si="1032"/>
        <v>2674.5703125</v>
      </c>
      <c r="BG4655" s="16">
        <f t="shared" si="1033"/>
        <v>3480</v>
      </c>
      <c r="BH4655" s="16">
        <f t="shared" si="1034"/>
        <v>1740</v>
      </c>
      <c r="BI4655" s="16">
        <f t="shared" si="1035"/>
        <v>21.75</v>
      </c>
    </row>
    <row r="4656" spans="1:61" ht="20.149999999999999" customHeight="1" x14ac:dyDescent="0.35">
      <c r="A4656">
        <v>4655</v>
      </c>
      <c r="B4656" t="s">
        <v>360</v>
      </c>
      <c r="C4656" t="s">
        <v>6461</v>
      </c>
      <c r="D4656" s="15" t="s">
        <v>5180</v>
      </c>
      <c r="E4656" s="12" t="s">
        <v>93</v>
      </c>
      <c r="G4656" s="12" t="s">
        <v>1453</v>
      </c>
      <c r="H4656" s="12" t="s">
        <v>91</v>
      </c>
      <c r="I4656" s="12" t="s">
        <v>363</v>
      </c>
      <c r="J4656" s="12" t="s">
        <v>5164</v>
      </c>
      <c r="K4656" s="12" t="s">
        <v>5164</v>
      </c>
      <c r="N4656" s="16" t="s">
        <v>206</v>
      </c>
      <c r="O4656" s="16" t="s">
        <v>5165</v>
      </c>
      <c r="P4656" s="12" t="s">
        <v>482</v>
      </c>
      <c r="Q4656" s="16">
        <v>2023</v>
      </c>
      <c r="R4656" s="16">
        <v>2.5499999999999998</v>
      </c>
      <c r="T4656" s="16">
        <v>0</v>
      </c>
      <c r="U4656" s="16" t="s">
        <v>5163</v>
      </c>
      <c r="V4656" s="12" t="s">
        <v>207</v>
      </c>
      <c r="W4656" s="12" t="s">
        <v>204</v>
      </c>
      <c r="X4656" s="16">
        <v>1</v>
      </c>
      <c r="Z4656" s="16">
        <v>2.5499999999999998</v>
      </c>
      <c r="AA4656" s="16">
        <v>306</v>
      </c>
      <c r="AB4656" s="16" t="s">
        <v>2114</v>
      </c>
      <c r="AC4656" s="16" t="s">
        <v>5166</v>
      </c>
      <c r="AD4656" s="16">
        <v>107100</v>
      </c>
      <c r="AE4656" s="16">
        <v>956.24999999999989</v>
      </c>
      <c r="AF4656" s="16">
        <v>358593.74999999994</v>
      </c>
      <c r="AG4656" s="16">
        <v>254.99999999999997</v>
      </c>
      <c r="AH4656" s="12">
        <f t="shared" si="1027"/>
        <v>0</v>
      </c>
      <c r="AI4656" s="16">
        <v>12.75</v>
      </c>
      <c r="AJ4656" s="16">
        <v>44625</v>
      </c>
      <c r="AK4656" s="16">
        <f t="shared" si="1028"/>
        <v>1275</v>
      </c>
      <c r="AL4656" s="16">
        <f t="shared" si="1029"/>
        <v>12750</v>
      </c>
      <c r="AM4656" s="16">
        <v>229499.99999999997</v>
      </c>
      <c r="AN4656" s="16">
        <f t="shared" si="1030"/>
        <v>752568.75</v>
      </c>
      <c r="AQ4656" s="16" t="s">
        <v>204</v>
      </c>
      <c r="AS4656" s="16" t="s">
        <v>2422</v>
      </c>
      <c r="AT4656" s="16" t="s">
        <v>2418</v>
      </c>
      <c r="AU4656" t="s">
        <v>2384</v>
      </c>
      <c r="AV4656" s="15" t="s">
        <v>2420</v>
      </c>
      <c r="AX4656" s="16" t="s">
        <v>204</v>
      </c>
      <c r="AY4656" s="16" t="s">
        <v>207</v>
      </c>
      <c r="AZ4656" s="16" t="s">
        <v>207</v>
      </c>
      <c r="BA4656" s="16" t="s">
        <v>207</v>
      </c>
      <c r="BB4656" s="16" t="s">
        <v>207</v>
      </c>
      <c r="BC4656" s="16">
        <v>2.5499999999999998</v>
      </c>
      <c r="BD4656" s="16">
        <f t="shared" si="1031"/>
        <v>15.299999999999999</v>
      </c>
      <c r="BE4656" s="16">
        <f t="shared" si="1032"/>
        <v>4703.5546875</v>
      </c>
      <c r="BG4656" s="16">
        <f t="shared" si="1033"/>
        <v>6120</v>
      </c>
      <c r="BH4656" s="16">
        <f t="shared" si="1034"/>
        <v>3060</v>
      </c>
      <c r="BI4656" s="16">
        <f t="shared" si="1035"/>
        <v>38.25</v>
      </c>
    </row>
    <row r="4657" spans="1:61" ht="20.149999999999999" customHeight="1" x14ac:dyDescent="0.35">
      <c r="A4657">
        <v>4656</v>
      </c>
      <c r="B4657" t="s">
        <v>360</v>
      </c>
      <c r="C4657" t="s">
        <v>6462</v>
      </c>
      <c r="D4657" s="15" t="s">
        <v>5181</v>
      </c>
      <c r="E4657" s="12" t="s">
        <v>98</v>
      </c>
      <c r="G4657" s="12" t="s">
        <v>1453</v>
      </c>
      <c r="H4657" s="12" t="s">
        <v>91</v>
      </c>
      <c r="I4657" s="12" t="s">
        <v>363</v>
      </c>
      <c r="J4657" s="12" t="s">
        <v>5164</v>
      </c>
      <c r="K4657" s="12" t="s">
        <v>5164</v>
      </c>
      <c r="N4657" s="16" t="s">
        <v>206</v>
      </c>
      <c r="O4657" s="16" t="s">
        <v>5165</v>
      </c>
      <c r="P4657" s="12" t="s">
        <v>482</v>
      </c>
      <c r="Q4657" s="16">
        <v>2023</v>
      </c>
      <c r="R4657" s="16">
        <v>1.19</v>
      </c>
      <c r="T4657" s="16">
        <v>0</v>
      </c>
      <c r="U4657" s="16" t="s">
        <v>5163</v>
      </c>
      <c r="V4657" s="12" t="s">
        <v>204</v>
      </c>
      <c r="W4657" s="12" t="s">
        <v>204</v>
      </c>
      <c r="X4657" s="16">
        <v>1</v>
      </c>
      <c r="Z4657" s="16">
        <v>1.19</v>
      </c>
      <c r="AA4657" s="16">
        <v>142.79999999999998</v>
      </c>
      <c r="AB4657" s="16" t="s">
        <v>2114</v>
      </c>
      <c r="AC4657" s="16" t="s">
        <v>5166</v>
      </c>
      <c r="AD4657" s="16">
        <v>49979.999999999993</v>
      </c>
      <c r="AE4657" s="16">
        <v>446.25</v>
      </c>
      <c r="AF4657" s="16">
        <v>167343.75</v>
      </c>
      <c r="AG4657" s="16">
        <v>119</v>
      </c>
      <c r="AH4657" s="12">
        <f t="shared" si="1027"/>
        <v>0</v>
      </c>
      <c r="AI4657" s="16">
        <v>5.9499999999999993</v>
      </c>
      <c r="AJ4657" s="16">
        <v>20824.999999999996</v>
      </c>
      <c r="AK4657" s="16">
        <f t="shared" si="1028"/>
        <v>595</v>
      </c>
      <c r="AL4657" s="16">
        <f t="shared" si="1029"/>
        <v>5950</v>
      </c>
      <c r="AM4657" s="16">
        <v>107100</v>
      </c>
      <c r="AN4657" s="16">
        <f t="shared" si="1030"/>
        <v>351198.75</v>
      </c>
      <c r="AQ4657" s="16" t="s">
        <v>204</v>
      </c>
      <c r="AS4657" s="16" t="s">
        <v>2422</v>
      </c>
      <c r="AT4657" s="16" t="s">
        <v>2418</v>
      </c>
      <c r="AU4657" t="s">
        <v>2384</v>
      </c>
      <c r="AV4657" s="15" t="s">
        <v>2420</v>
      </c>
      <c r="AX4657" s="16" t="s">
        <v>204</v>
      </c>
      <c r="AY4657" s="16" t="s">
        <v>207</v>
      </c>
      <c r="AZ4657" s="16" t="s">
        <v>207</v>
      </c>
      <c r="BA4657" s="16" t="s">
        <v>207</v>
      </c>
      <c r="BB4657" s="16" t="s">
        <v>207</v>
      </c>
      <c r="BC4657" s="16">
        <v>1.19</v>
      </c>
      <c r="BD4657" s="16">
        <f t="shared" si="1031"/>
        <v>7.14</v>
      </c>
      <c r="BE4657" s="16">
        <f t="shared" si="1032"/>
        <v>2194.9921875</v>
      </c>
      <c r="BG4657" s="16">
        <f t="shared" si="1033"/>
        <v>2856</v>
      </c>
      <c r="BH4657" s="16">
        <f t="shared" si="1034"/>
        <v>1428</v>
      </c>
      <c r="BI4657" s="16">
        <f t="shared" si="1035"/>
        <v>17.850000000000001</v>
      </c>
    </row>
    <row r="4658" spans="1:61" ht="20.149999999999999" customHeight="1" x14ac:dyDescent="0.35">
      <c r="A4658">
        <v>4657</v>
      </c>
      <c r="B4658" t="s">
        <v>360</v>
      </c>
      <c r="C4658" t="s">
        <v>6463</v>
      </c>
      <c r="D4658" s="15" t="s">
        <v>5182</v>
      </c>
      <c r="E4658" s="12" t="s">
        <v>98</v>
      </c>
      <c r="G4658" s="12" t="s">
        <v>1453</v>
      </c>
      <c r="H4658" s="12" t="s">
        <v>91</v>
      </c>
      <c r="I4658" s="12" t="s">
        <v>363</v>
      </c>
      <c r="J4658" s="12" t="s">
        <v>5164</v>
      </c>
      <c r="K4658" s="12" t="s">
        <v>5164</v>
      </c>
      <c r="N4658" s="16" t="s">
        <v>206</v>
      </c>
      <c r="O4658" s="16" t="s">
        <v>5165</v>
      </c>
      <c r="P4658" s="12" t="s">
        <v>482</v>
      </c>
      <c r="Q4658" s="16">
        <v>2023</v>
      </c>
      <c r="R4658" s="16">
        <v>1.1000000000000001</v>
      </c>
      <c r="T4658" s="16">
        <v>0</v>
      </c>
      <c r="U4658" s="16" t="s">
        <v>5163</v>
      </c>
      <c r="V4658" s="12" t="s">
        <v>204</v>
      </c>
      <c r="W4658" s="12" t="s">
        <v>204</v>
      </c>
      <c r="X4658" s="16">
        <v>1</v>
      </c>
      <c r="Z4658" s="16">
        <v>1.1000000000000001</v>
      </c>
      <c r="AA4658" s="16">
        <v>132</v>
      </c>
      <c r="AB4658" s="16" t="s">
        <v>2114</v>
      </c>
      <c r="AC4658" s="16" t="s">
        <v>5166</v>
      </c>
      <c r="AD4658" s="16">
        <v>46200</v>
      </c>
      <c r="AE4658" s="16">
        <v>412.50000000000006</v>
      </c>
      <c r="AF4658" s="16">
        <v>154687.50000000003</v>
      </c>
      <c r="AG4658" s="16">
        <v>110.00000000000001</v>
      </c>
      <c r="AH4658" s="12">
        <f t="shared" si="1027"/>
        <v>0</v>
      </c>
      <c r="AI4658" s="16">
        <v>5.5</v>
      </c>
      <c r="AJ4658" s="16">
        <v>19250</v>
      </c>
      <c r="AK4658" s="16">
        <f t="shared" si="1028"/>
        <v>550</v>
      </c>
      <c r="AL4658" s="16">
        <f t="shared" si="1029"/>
        <v>5500</v>
      </c>
      <c r="AM4658" s="16">
        <v>99000.000000000015</v>
      </c>
      <c r="AN4658" s="16">
        <f t="shared" si="1030"/>
        <v>324637.50000000006</v>
      </c>
      <c r="AQ4658" s="16" t="s">
        <v>204</v>
      </c>
      <c r="AS4658" s="16" t="s">
        <v>2422</v>
      </c>
      <c r="AT4658" s="16" t="s">
        <v>2418</v>
      </c>
      <c r="AU4658" t="s">
        <v>2384</v>
      </c>
      <c r="AV4658" s="15" t="s">
        <v>2420</v>
      </c>
      <c r="AX4658" s="16" t="s">
        <v>204</v>
      </c>
      <c r="AY4658" s="16" t="s">
        <v>207</v>
      </c>
      <c r="AZ4658" s="16" t="s">
        <v>207</v>
      </c>
      <c r="BA4658" s="16" t="s">
        <v>207</v>
      </c>
      <c r="BB4658" s="16" t="s">
        <v>207</v>
      </c>
      <c r="BC4658" s="16">
        <v>1.1000000000000001</v>
      </c>
      <c r="BD4658" s="16">
        <f t="shared" si="1031"/>
        <v>6.6000000000000005</v>
      </c>
      <c r="BE4658" s="16">
        <f t="shared" si="1032"/>
        <v>2028.9843750000005</v>
      </c>
      <c r="BG4658" s="16">
        <f t="shared" si="1033"/>
        <v>2640</v>
      </c>
      <c r="BH4658" s="16">
        <f t="shared" si="1034"/>
        <v>1320</v>
      </c>
      <c r="BI4658" s="16">
        <f t="shared" si="1035"/>
        <v>16.5</v>
      </c>
    </row>
    <row r="4659" spans="1:61" ht="20.149999999999999" customHeight="1" x14ac:dyDescent="0.35">
      <c r="A4659">
        <v>4658</v>
      </c>
      <c r="B4659" t="s">
        <v>360</v>
      </c>
      <c r="C4659" t="s">
        <v>6464</v>
      </c>
      <c r="D4659" s="15" t="s">
        <v>5183</v>
      </c>
      <c r="E4659" s="12" t="s">
        <v>98</v>
      </c>
      <c r="G4659" s="12" t="s">
        <v>1453</v>
      </c>
      <c r="H4659" s="12" t="s">
        <v>91</v>
      </c>
      <c r="I4659" s="12" t="s">
        <v>363</v>
      </c>
      <c r="J4659" s="12" t="s">
        <v>5164</v>
      </c>
      <c r="K4659" s="12" t="s">
        <v>5164</v>
      </c>
      <c r="N4659" s="16" t="s">
        <v>206</v>
      </c>
      <c r="O4659" s="16" t="s">
        <v>5165</v>
      </c>
      <c r="P4659" s="12" t="s">
        <v>482</v>
      </c>
      <c r="Q4659" s="16">
        <v>2023</v>
      </c>
      <c r="R4659" s="16">
        <v>1.57</v>
      </c>
      <c r="T4659" s="16">
        <v>0</v>
      </c>
      <c r="U4659" s="16" t="s">
        <v>5163</v>
      </c>
      <c r="V4659" s="12" t="s">
        <v>204</v>
      </c>
      <c r="W4659" s="12" t="s">
        <v>204</v>
      </c>
      <c r="X4659" s="16">
        <v>1</v>
      </c>
      <c r="Z4659" s="16">
        <v>1.57</v>
      </c>
      <c r="AA4659" s="16">
        <v>188.4</v>
      </c>
      <c r="AB4659" s="16" t="s">
        <v>2114</v>
      </c>
      <c r="AC4659" s="16" t="s">
        <v>5166</v>
      </c>
      <c r="AD4659" s="16">
        <v>65940</v>
      </c>
      <c r="AE4659" s="16">
        <v>588.75</v>
      </c>
      <c r="AF4659" s="16">
        <v>220781.25</v>
      </c>
      <c r="AG4659" s="16">
        <v>157</v>
      </c>
      <c r="AH4659" s="12">
        <f t="shared" si="1027"/>
        <v>0</v>
      </c>
      <c r="AI4659" s="16">
        <v>7.8500000000000005</v>
      </c>
      <c r="AJ4659" s="16">
        <v>27475.000000000004</v>
      </c>
      <c r="AK4659" s="16">
        <f t="shared" si="1028"/>
        <v>785</v>
      </c>
      <c r="AL4659" s="16">
        <f t="shared" si="1029"/>
        <v>7850</v>
      </c>
      <c r="AM4659" s="16">
        <v>141300</v>
      </c>
      <c r="AN4659" s="16">
        <f t="shared" si="1030"/>
        <v>463346.25</v>
      </c>
      <c r="AQ4659" s="16" t="s">
        <v>204</v>
      </c>
      <c r="AS4659" s="16" t="s">
        <v>2422</v>
      </c>
      <c r="AT4659" s="16" t="s">
        <v>2418</v>
      </c>
      <c r="AU4659" t="s">
        <v>2384</v>
      </c>
      <c r="AV4659" s="15" t="s">
        <v>2420</v>
      </c>
      <c r="AX4659" s="16" t="s">
        <v>204</v>
      </c>
      <c r="AY4659" s="16" t="s">
        <v>207</v>
      </c>
      <c r="AZ4659" s="16" t="s">
        <v>207</v>
      </c>
      <c r="BA4659" s="16" t="s">
        <v>207</v>
      </c>
      <c r="BB4659" s="16" t="s">
        <v>207</v>
      </c>
      <c r="BC4659" s="16">
        <v>1.57</v>
      </c>
      <c r="BD4659" s="16">
        <f t="shared" si="1031"/>
        <v>9.42</v>
      </c>
      <c r="BE4659" s="16">
        <f t="shared" si="1032"/>
        <v>2895.9140625</v>
      </c>
      <c r="BG4659" s="16">
        <f t="shared" si="1033"/>
        <v>3768</v>
      </c>
      <c r="BH4659" s="16">
        <f t="shared" si="1034"/>
        <v>1884</v>
      </c>
      <c r="BI4659" s="16">
        <f t="shared" si="1035"/>
        <v>23.55</v>
      </c>
    </row>
    <row r="4660" spans="1:61" ht="20.149999999999999" customHeight="1" x14ac:dyDescent="0.35">
      <c r="A4660">
        <v>4659</v>
      </c>
      <c r="B4660" t="s">
        <v>360</v>
      </c>
      <c r="C4660" t="s">
        <v>6465</v>
      </c>
      <c r="D4660" s="15" t="s">
        <v>5184</v>
      </c>
      <c r="E4660" s="12" t="s">
        <v>93</v>
      </c>
      <c r="G4660" s="12" t="s">
        <v>1453</v>
      </c>
      <c r="H4660" s="12" t="s">
        <v>91</v>
      </c>
      <c r="I4660" s="12" t="s">
        <v>363</v>
      </c>
      <c r="J4660" s="12" t="s">
        <v>5164</v>
      </c>
      <c r="K4660" s="12" t="s">
        <v>5164</v>
      </c>
      <c r="N4660" s="16" t="s">
        <v>206</v>
      </c>
      <c r="O4660" s="16" t="s">
        <v>5165</v>
      </c>
      <c r="P4660" s="12" t="s">
        <v>482</v>
      </c>
      <c r="Q4660" s="16">
        <v>2023</v>
      </c>
      <c r="R4660" s="16">
        <v>0.6</v>
      </c>
      <c r="T4660" s="16">
        <v>0</v>
      </c>
      <c r="U4660" s="16" t="s">
        <v>5163</v>
      </c>
      <c r="V4660" s="12" t="s">
        <v>207</v>
      </c>
      <c r="W4660" s="12" t="s">
        <v>204</v>
      </c>
      <c r="X4660" s="16">
        <v>1</v>
      </c>
      <c r="Z4660" s="16">
        <v>0.6</v>
      </c>
      <c r="AA4660" s="16">
        <v>72</v>
      </c>
      <c r="AB4660" s="16" t="s">
        <v>2114</v>
      </c>
      <c r="AC4660" s="16" t="s">
        <v>5166</v>
      </c>
      <c r="AD4660" s="16">
        <v>25200</v>
      </c>
      <c r="AE4660" s="16">
        <v>225</v>
      </c>
      <c r="AF4660" s="16">
        <v>84375</v>
      </c>
      <c r="AG4660" s="16">
        <v>60</v>
      </c>
      <c r="AH4660" s="12">
        <f t="shared" si="1027"/>
        <v>0</v>
      </c>
      <c r="AI4660" s="16">
        <v>3</v>
      </c>
      <c r="AJ4660" s="16">
        <v>10500</v>
      </c>
      <c r="AK4660" s="16">
        <f t="shared" si="1028"/>
        <v>300</v>
      </c>
      <c r="AL4660" s="16">
        <f t="shared" si="1029"/>
        <v>3000</v>
      </c>
      <c r="AM4660" s="16">
        <v>54000</v>
      </c>
      <c r="AN4660" s="16">
        <f t="shared" si="1030"/>
        <v>177075</v>
      </c>
      <c r="AQ4660" s="16" t="s">
        <v>204</v>
      </c>
      <c r="AS4660" s="16" t="s">
        <v>2422</v>
      </c>
      <c r="AT4660" s="16" t="s">
        <v>2418</v>
      </c>
      <c r="AU4660" t="s">
        <v>2384</v>
      </c>
      <c r="AV4660" s="15" t="s">
        <v>2420</v>
      </c>
      <c r="AX4660" s="16" t="s">
        <v>204</v>
      </c>
      <c r="AY4660" s="16" t="s">
        <v>207</v>
      </c>
      <c r="AZ4660" s="16" t="s">
        <v>207</v>
      </c>
      <c r="BA4660" s="16" t="s">
        <v>207</v>
      </c>
      <c r="BB4660" s="16" t="s">
        <v>207</v>
      </c>
      <c r="BC4660" s="16">
        <v>0.6</v>
      </c>
      <c r="BD4660" s="16">
        <f t="shared" si="1031"/>
        <v>3.5999999999999996</v>
      </c>
      <c r="BE4660" s="16">
        <f t="shared" si="1032"/>
        <v>1106.71875</v>
      </c>
      <c r="BG4660" s="16">
        <f t="shared" si="1033"/>
        <v>1440</v>
      </c>
      <c r="BH4660" s="16">
        <f t="shared" si="1034"/>
        <v>720</v>
      </c>
      <c r="BI4660" s="16">
        <f t="shared" si="1035"/>
        <v>9</v>
      </c>
    </row>
    <row r="4661" spans="1:61" ht="20.149999999999999" customHeight="1" x14ac:dyDescent="0.35">
      <c r="A4661">
        <v>4660</v>
      </c>
      <c r="B4661" t="s">
        <v>360</v>
      </c>
      <c r="C4661" t="s">
        <v>6466</v>
      </c>
      <c r="D4661" s="15" t="s">
        <v>5185</v>
      </c>
      <c r="E4661" s="12" t="s">
        <v>93</v>
      </c>
      <c r="G4661" s="12" t="s">
        <v>1453</v>
      </c>
      <c r="H4661" s="12" t="s">
        <v>91</v>
      </c>
      <c r="I4661" s="12" t="s">
        <v>363</v>
      </c>
      <c r="J4661" s="12" t="s">
        <v>5164</v>
      </c>
      <c r="K4661" s="12" t="s">
        <v>5164</v>
      </c>
      <c r="N4661" s="16" t="s">
        <v>206</v>
      </c>
      <c r="O4661" s="16" t="s">
        <v>5165</v>
      </c>
      <c r="P4661" s="12" t="s">
        <v>482</v>
      </c>
      <c r="Q4661" s="16">
        <v>2023</v>
      </c>
      <c r="R4661" s="16">
        <v>0.72</v>
      </c>
      <c r="T4661" s="16">
        <v>0</v>
      </c>
      <c r="U4661" s="16" t="s">
        <v>5163</v>
      </c>
      <c r="V4661" s="12" t="s">
        <v>207</v>
      </c>
      <c r="W4661" s="12" t="s">
        <v>204</v>
      </c>
      <c r="X4661" s="16">
        <v>1</v>
      </c>
      <c r="Z4661" s="16">
        <v>0.72</v>
      </c>
      <c r="AA4661" s="16">
        <v>86.399999999999991</v>
      </c>
      <c r="AB4661" s="16" t="s">
        <v>2114</v>
      </c>
      <c r="AC4661" s="16" t="s">
        <v>5166</v>
      </c>
      <c r="AD4661" s="16">
        <v>30239.999999999996</v>
      </c>
      <c r="AE4661" s="16">
        <v>270</v>
      </c>
      <c r="AF4661" s="16">
        <v>101250</v>
      </c>
      <c r="AG4661" s="16">
        <v>72</v>
      </c>
      <c r="AH4661" s="12">
        <f t="shared" si="1027"/>
        <v>0</v>
      </c>
      <c r="AI4661" s="16">
        <v>3.5999999999999996</v>
      </c>
      <c r="AJ4661" s="16">
        <v>12599.999999999998</v>
      </c>
      <c r="AK4661" s="16">
        <f t="shared" si="1028"/>
        <v>360</v>
      </c>
      <c r="AL4661" s="16">
        <f t="shared" si="1029"/>
        <v>3600</v>
      </c>
      <c r="AM4661" s="16">
        <v>64800</v>
      </c>
      <c r="AN4661" s="16">
        <f t="shared" si="1030"/>
        <v>212490</v>
      </c>
      <c r="AQ4661" s="16" t="s">
        <v>204</v>
      </c>
      <c r="AS4661" s="16" t="s">
        <v>2422</v>
      </c>
      <c r="AT4661" s="16" t="s">
        <v>2418</v>
      </c>
      <c r="AU4661" t="s">
        <v>2384</v>
      </c>
      <c r="AV4661" s="15" t="s">
        <v>2420</v>
      </c>
      <c r="AX4661" s="16" t="s">
        <v>204</v>
      </c>
      <c r="AY4661" s="16" t="s">
        <v>207</v>
      </c>
      <c r="AZ4661" s="16" t="s">
        <v>207</v>
      </c>
      <c r="BA4661" s="16" t="s">
        <v>207</v>
      </c>
      <c r="BB4661" s="16" t="s">
        <v>207</v>
      </c>
      <c r="BC4661" s="16">
        <v>0.72</v>
      </c>
      <c r="BD4661" s="16">
        <f t="shared" si="1031"/>
        <v>4.32</v>
      </c>
      <c r="BE4661" s="16">
        <f t="shared" si="1032"/>
        <v>1328.0625</v>
      </c>
      <c r="BG4661" s="16">
        <f t="shared" si="1033"/>
        <v>1728</v>
      </c>
      <c r="BH4661" s="16">
        <f t="shared" si="1034"/>
        <v>864</v>
      </c>
      <c r="BI4661" s="16">
        <f t="shared" si="1035"/>
        <v>10.8</v>
      </c>
    </row>
    <row r="4662" spans="1:61" ht="20.149999999999999" customHeight="1" x14ac:dyDescent="0.35">
      <c r="A4662">
        <v>4661</v>
      </c>
      <c r="B4662" t="s">
        <v>360</v>
      </c>
      <c r="C4662" t="s">
        <v>6467</v>
      </c>
      <c r="D4662" s="15" t="s">
        <v>5186</v>
      </c>
      <c r="E4662" s="12" t="s">
        <v>98</v>
      </c>
      <c r="G4662" s="12" t="s">
        <v>1453</v>
      </c>
      <c r="H4662" s="12" t="s">
        <v>91</v>
      </c>
      <c r="I4662" s="12" t="s">
        <v>363</v>
      </c>
      <c r="J4662" s="12" t="s">
        <v>5164</v>
      </c>
      <c r="K4662" s="12" t="s">
        <v>5164</v>
      </c>
      <c r="N4662" s="16" t="s">
        <v>206</v>
      </c>
      <c r="O4662" s="16" t="s">
        <v>5165</v>
      </c>
      <c r="P4662" s="12" t="s">
        <v>482</v>
      </c>
      <c r="Q4662" s="16">
        <v>2023</v>
      </c>
      <c r="R4662" s="16">
        <v>1.58</v>
      </c>
      <c r="T4662" s="16">
        <v>0</v>
      </c>
      <c r="U4662" s="16" t="s">
        <v>5163</v>
      </c>
      <c r="V4662" s="12" t="s">
        <v>204</v>
      </c>
      <c r="W4662" s="12" t="s">
        <v>204</v>
      </c>
      <c r="X4662" s="16">
        <v>1</v>
      </c>
      <c r="Z4662" s="16">
        <v>1.58</v>
      </c>
      <c r="AA4662" s="16">
        <v>189.60000000000002</v>
      </c>
      <c r="AB4662" s="16" t="s">
        <v>2114</v>
      </c>
      <c r="AC4662" s="16" t="s">
        <v>5166</v>
      </c>
      <c r="AD4662" s="16">
        <v>66360.000000000015</v>
      </c>
      <c r="AE4662" s="16">
        <v>592.5</v>
      </c>
      <c r="AF4662" s="16">
        <v>222187.5</v>
      </c>
      <c r="AG4662" s="16">
        <v>158</v>
      </c>
      <c r="AH4662" s="12">
        <f t="shared" si="1027"/>
        <v>0</v>
      </c>
      <c r="AI4662" s="16">
        <v>7.9</v>
      </c>
      <c r="AJ4662" s="16">
        <v>27650</v>
      </c>
      <c r="AK4662" s="16">
        <f t="shared" si="1028"/>
        <v>790</v>
      </c>
      <c r="AL4662" s="16">
        <f t="shared" si="1029"/>
        <v>7900</v>
      </c>
      <c r="AM4662" s="16">
        <v>142200</v>
      </c>
      <c r="AN4662" s="16">
        <f t="shared" si="1030"/>
        <v>466297.5</v>
      </c>
      <c r="AQ4662" s="16" t="s">
        <v>204</v>
      </c>
      <c r="AS4662" s="16" t="s">
        <v>2422</v>
      </c>
      <c r="AT4662" s="16" t="s">
        <v>2418</v>
      </c>
      <c r="AU4662" t="s">
        <v>2384</v>
      </c>
      <c r="AV4662" s="15" t="s">
        <v>2420</v>
      </c>
      <c r="AX4662" s="16" t="s">
        <v>204</v>
      </c>
      <c r="AY4662" s="16" t="s">
        <v>207</v>
      </c>
      <c r="AZ4662" s="16" t="s">
        <v>207</v>
      </c>
      <c r="BA4662" s="16" t="s">
        <v>207</v>
      </c>
      <c r="BB4662" s="16" t="s">
        <v>207</v>
      </c>
      <c r="BC4662" s="16">
        <v>1.58</v>
      </c>
      <c r="BD4662" s="16">
        <f t="shared" si="1031"/>
        <v>9.48</v>
      </c>
      <c r="BE4662" s="16">
        <f t="shared" si="1032"/>
        <v>2914.359375</v>
      </c>
      <c r="BG4662" s="16">
        <f t="shared" si="1033"/>
        <v>3792</v>
      </c>
      <c r="BH4662" s="16">
        <f t="shared" si="1034"/>
        <v>1896</v>
      </c>
      <c r="BI4662" s="16">
        <f t="shared" si="1035"/>
        <v>23.7</v>
      </c>
    </row>
    <row r="4663" spans="1:61" ht="20.149999999999999" customHeight="1" x14ac:dyDescent="0.35">
      <c r="A4663">
        <v>4662</v>
      </c>
      <c r="B4663" t="s">
        <v>360</v>
      </c>
      <c r="C4663" t="s">
        <v>6468</v>
      </c>
      <c r="D4663" s="15" t="s">
        <v>5187</v>
      </c>
      <c r="E4663" s="12" t="s">
        <v>93</v>
      </c>
      <c r="G4663" s="12" t="s">
        <v>1453</v>
      </c>
      <c r="H4663" s="12" t="s">
        <v>91</v>
      </c>
      <c r="I4663" s="12" t="s">
        <v>363</v>
      </c>
      <c r="J4663" s="12" t="s">
        <v>5164</v>
      </c>
      <c r="K4663" s="12" t="s">
        <v>5164</v>
      </c>
      <c r="N4663" s="16" t="s">
        <v>206</v>
      </c>
      <c r="O4663" s="16" t="s">
        <v>5165</v>
      </c>
      <c r="P4663" s="12" t="s">
        <v>482</v>
      </c>
      <c r="Q4663" s="16">
        <v>2023</v>
      </c>
      <c r="R4663" s="16">
        <v>1.72</v>
      </c>
      <c r="T4663" s="16">
        <v>0</v>
      </c>
      <c r="U4663" s="16" t="s">
        <v>5163</v>
      </c>
      <c r="V4663" s="12" t="s">
        <v>204</v>
      </c>
      <c r="W4663" s="12" t="s">
        <v>204</v>
      </c>
      <c r="X4663" s="16">
        <v>1</v>
      </c>
      <c r="Z4663" s="16">
        <v>1.72</v>
      </c>
      <c r="AA4663" s="16">
        <v>206.4</v>
      </c>
      <c r="AB4663" s="16" t="s">
        <v>2114</v>
      </c>
      <c r="AC4663" s="16" t="s">
        <v>5166</v>
      </c>
      <c r="AD4663" s="16">
        <v>72240</v>
      </c>
      <c r="AE4663" s="16">
        <v>645</v>
      </c>
      <c r="AF4663" s="16">
        <v>241875</v>
      </c>
      <c r="AG4663" s="16">
        <v>172</v>
      </c>
      <c r="AH4663" s="12">
        <f t="shared" si="1027"/>
        <v>0</v>
      </c>
      <c r="AI4663" s="16">
        <v>8.6</v>
      </c>
      <c r="AJ4663" s="16">
        <v>30100</v>
      </c>
      <c r="AK4663" s="16">
        <f t="shared" si="1028"/>
        <v>860</v>
      </c>
      <c r="AL4663" s="16">
        <f t="shared" si="1029"/>
        <v>8600</v>
      </c>
      <c r="AM4663" s="16">
        <v>154800</v>
      </c>
      <c r="AN4663" s="16">
        <f t="shared" si="1030"/>
        <v>507615</v>
      </c>
      <c r="AQ4663" s="16" t="s">
        <v>204</v>
      </c>
      <c r="AS4663" s="16" t="s">
        <v>2422</v>
      </c>
      <c r="AT4663" s="16" t="s">
        <v>2418</v>
      </c>
      <c r="AU4663" t="s">
        <v>2384</v>
      </c>
      <c r="AV4663" s="15" t="s">
        <v>2420</v>
      </c>
      <c r="AX4663" s="16" t="s">
        <v>204</v>
      </c>
      <c r="AY4663" s="16" t="s">
        <v>207</v>
      </c>
      <c r="AZ4663" s="16" t="s">
        <v>207</v>
      </c>
      <c r="BA4663" s="16" t="s">
        <v>207</v>
      </c>
      <c r="BB4663" s="16" t="s">
        <v>207</v>
      </c>
      <c r="BC4663" s="16">
        <v>1.72</v>
      </c>
      <c r="BD4663" s="16">
        <f t="shared" si="1031"/>
        <v>10.32</v>
      </c>
      <c r="BE4663" s="16">
        <f t="shared" si="1032"/>
        <v>3172.59375</v>
      </c>
      <c r="BG4663" s="16">
        <f t="shared" si="1033"/>
        <v>4128</v>
      </c>
      <c r="BH4663" s="16">
        <f t="shared" si="1034"/>
        <v>2064</v>
      </c>
      <c r="BI4663" s="16">
        <f t="shared" si="1035"/>
        <v>25.8</v>
      </c>
    </row>
    <row r="4664" spans="1:61" ht="20.149999999999999" customHeight="1" x14ac:dyDescent="0.35">
      <c r="A4664">
        <v>4663</v>
      </c>
      <c r="B4664" t="s">
        <v>360</v>
      </c>
      <c r="C4664" t="s">
        <v>6469</v>
      </c>
      <c r="D4664" s="15" t="s">
        <v>5188</v>
      </c>
      <c r="E4664" s="12" t="s">
        <v>98</v>
      </c>
      <c r="G4664" s="12" t="s">
        <v>1453</v>
      </c>
      <c r="H4664" s="12" t="s">
        <v>91</v>
      </c>
      <c r="I4664" s="12" t="s">
        <v>363</v>
      </c>
      <c r="J4664" s="12" t="s">
        <v>5164</v>
      </c>
      <c r="K4664" s="12" t="s">
        <v>5164</v>
      </c>
      <c r="N4664" s="16" t="s">
        <v>206</v>
      </c>
      <c r="O4664" s="16" t="s">
        <v>5165</v>
      </c>
      <c r="P4664" s="12" t="s">
        <v>482</v>
      </c>
      <c r="Q4664" s="16">
        <v>2023</v>
      </c>
      <c r="R4664" s="16">
        <v>1.25</v>
      </c>
      <c r="T4664" s="16">
        <v>0</v>
      </c>
      <c r="U4664" s="16" t="s">
        <v>5163</v>
      </c>
      <c r="V4664" s="12" t="s">
        <v>207</v>
      </c>
      <c r="W4664" s="12" t="s">
        <v>204</v>
      </c>
      <c r="X4664" s="16">
        <v>1</v>
      </c>
      <c r="Z4664" s="16">
        <v>1.25</v>
      </c>
      <c r="AA4664" s="16">
        <v>150</v>
      </c>
      <c r="AB4664" s="16" t="s">
        <v>2114</v>
      </c>
      <c r="AC4664" s="16" t="s">
        <v>5166</v>
      </c>
      <c r="AD4664" s="16">
        <v>52500</v>
      </c>
      <c r="AE4664" s="16">
        <v>468.75</v>
      </c>
      <c r="AF4664" s="16">
        <v>175781.25</v>
      </c>
      <c r="AG4664" s="16">
        <v>125</v>
      </c>
      <c r="AH4664" s="12">
        <f t="shared" si="1027"/>
        <v>0</v>
      </c>
      <c r="AI4664" s="16">
        <v>6.25</v>
      </c>
      <c r="AJ4664" s="16">
        <v>21875</v>
      </c>
      <c r="AK4664" s="16">
        <f t="shared" si="1028"/>
        <v>625</v>
      </c>
      <c r="AL4664" s="16">
        <f t="shared" si="1029"/>
        <v>6250</v>
      </c>
      <c r="AM4664" s="16">
        <v>112500</v>
      </c>
      <c r="AN4664" s="16">
        <f t="shared" si="1030"/>
        <v>368906.25</v>
      </c>
      <c r="AQ4664" s="16" t="s">
        <v>204</v>
      </c>
      <c r="AS4664" s="16" t="s">
        <v>2422</v>
      </c>
      <c r="AT4664" s="16" t="s">
        <v>2418</v>
      </c>
      <c r="AU4664" t="s">
        <v>2384</v>
      </c>
      <c r="AV4664" s="15" t="s">
        <v>2420</v>
      </c>
      <c r="AX4664" s="16" t="s">
        <v>204</v>
      </c>
      <c r="AY4664" s="16" t="s">
        <v>207</v>
      </c>
      <c r="AZ4664" s="16" t="s">
        <v>207</v>
      </c>
      <c r="BA4664" s="16" t="s">
        <v>207</v>
      </c>
      <c r="BB4664" s="16" t="s">
        <v>207</v>
      </c>
      <c r="BC4664" s="16">
        <v>1.25</v>
      </c>
      <c r="BD4664" s="16">
        <f t="shared" si="1031"/>
        <v>7.5</v>
      </c>
      <c r="BE4664" s="16">
        <f t="shared" si="1032"/>
        <v>2305.6640625</v>
      </c>
      <c r="BG4664" s="16">
        <f t="shared" si="1033"/>
        <v>3000</v>
      </c>
      <c r="BH4664" s="16">
        <f t="shared" si="1034"/>
        <v>1500</v>
      </c>
      <c r="BI4664" s="16">
        <f t="shared" si="1035"/>
        <v>18.75</v>
      </c>
    </row>
    <row r="4665" spans="1:61" ht="20.149999999999999" customHeight="1" x14ac:dyDescent="0.35">
      <c r="A4665">
        <v>4664</v>
      </c>
      <c r="B4665" t="s">
        <v>360</v>
      </c>
      <c r="C4665" t="s">
        <v>6470</v>
      </c>
      <c r="D4665" s="15" t="s">
        <v>5189</v>
      </c>
      <c r="E4665" s="12" t="s">
        <v>93</v>
      </c>
      <c r="G4665" s="12" t="s">
        <v>1453</v>
      </c>
      <c r="H4665" s="12" t="s">
        <v>91</v>
      </c>
      <c r="I4665" s="12" t="s">
        <v>363</v>
      </c>
      <c r="J4665" s="12" t="s">
        <v>5164</v>
      </c>
      <c r="K4665" s="12" t="s">
        <v>5164</v>
      </c>
      <c r="N4665" s="16" t="s">
        <v>206</v>
      </c>
      <c r="O4665" s="16" t="s">
        <v>5165</v>
      </c>
      <c r="P4665" s="12" t="s">
        <v>482</v>
      </c>
      <c r="Q4665" s="16">
        <v>2023</v>
      </c>
      <c r="R4665" s="16">
        <v>0.52</v>
      </c>
      <c r="T4665" s="16">
        <v>0</v>
      </c>
      <c r="U4665" s="16" t="s">
        <v>5163</v>
      </c>
      <c r="V4665" s="12" t="s">
        <v>207</v>
      </c>
      <c r="W4665" s="12" t="s">
        <v>204</v>
      </c>
      <c r="X4665" s="16">
        <v>1</v>
      </c>
      <c r="Z4665" s="16">
        <v>0.52</v>
      </c>
      <c r="AA4665" s="16">
        <v>62.400000000000006</v>
      </c>
      <c r="AB4665" s="16" t="s">
        <v>2114</v>
      </c>
      <c r="AC4665" s="16" t="s">
        <v>5166</v>
      </c>
      <c r="AD4665" s="16">
        <v>21840.000000000004</v>
      </c>
      <c r="AE4665" s="16">
        <v>195</v>
      </c>
      <c r="AF4665" s="16">
        <v>73125</v>
      </c>
      <c r="AG4665" s="16">
        <v>52</v>
      </c>
      <c r="AH4665" s="12">
        <f t="shared" si="1027"/>
        <v>0</v>
      </c>
      <c r="AI4665" s="16">
        <v>2.6</v>
      </c>
      <c r="AJ4665" s="16">
        <v>9100</v>
      </c>
      <c r="AK4665" s="16">
        <f t="shared" si="1028"/>
        <v>260</v>
      </c>
      <c r="AL4665" s="16">
        <f t="shared" si="1029"/>
        <v>2600</v>
      </c>
      <c r="AM4665" s="16">
        <v>46800</v>
      </c>
      <c r="AN4665" s="16">
        <f t="shared" si="1030"/>
        <v>153465</v>
      </c>
      <c r="AQ4665" s="16" t="s">
        <v>204</v>
      </c>
      <c r="AS4665" s="16" t="s">
        <v>2422</v>
      </c>
      <c r="AT4665" s="16" t="s">
        <v>2418</v>
      </c>
      <c r="AU4665" t="s">
        <v>2384</v>
      </c>
      <c r="AV4665" s="15" t="s">
        <v>2420</v>
      </c>
      <c r="AX4665" s="16" t="s">
        <v>204</v>
      </c>
      <c r="AY4665" s="16" t="s">
        <v>207</v>
      </c>
      <c r="AZ4665" s="16" t="s">
        <v>207</v>
      </c>
      <c r="BA4665" s="16" t="s">
        <v>207</v>
      </c>
      <c r="BB4665" s="16" t="s">
        <v>207</v>
      </c>
      <c r="BC4665" s="16">
        <v>0.52</v>
      </c>
      <c r="BD4665" s="16">
        <f t="shared" si="1031"/>
        <v>3.12</v>
      </c>
      <c r="BE4665" s="16">
        <f t="shared" si="1032"/>
        <v>959.15625</v>
      </c>
      <c r="BG4665" s="16">
        <f t="shared" si="1033"/>
        <v>1248</v>
      </c>
      <c r="BH4665" s="16">
        <f t="shared" si="1034"/>
        <v>624</v>
      </c>
      <c r="BI4665" s="16">
        <f t="shared" si="1035"/>
        <v>7.8</v>
      </c>
    </row>
    <row r="4666" spans="1:61" ht="20.149999999999999" customHeight="1" x14ac:dyDescent="0.35">
      <c r="A4666">
        <v>4665</v>
      </c>
      <c r="B4666" t="s">
        <v>360</v>
      </c>
      <c r="C4666" t="s">
        <v>6471</v>
      </c>
      <c r="D4666" s="15" t="s">
        <v>5190</v>
      </c>
      <c r="E4666" s="12" t="s">
        <v>98</v>
      </c>
      <c r="G4666" s="12" t="s">
        <v>1453</v>
      </c>
      <c r="H4666" s="12" t="s">
        <v>91</v>
      </c>
      <c r="I4666" s="12" t="s">
        <v>363</v>
      </c>
      <c r="J4666" s="12" t="s">
        <v>5164</v>
      </c>
      <c r="K4666" s="12" t="s">
        <v>5164</v>
      </c>
      <c r="N4666" s="16" t="s">
        <v>206</v>
      </c>
      <c r="O4666" s="16" t="s">
        <v>5165</v>
      </c>
      <c r="P4666" s="12" t="s">
        <v>482</v>
      </c>
      <c r="Q4666" s="16">
        <v>2023</v>
      </c>
      <c r="R4666" s="16">
        <v>3.83</v>
      </c>
      <c r="T4666" s="16">
        <v>0</v>
      </c>
      <c r="U4666" s="16" t="s">
        <v>5163</v>
      </c>
      <c r="V4666" s="12" t="s">
        <v>207</v>
      </c>
      <c r="W4666" s="12" t="s">
        <v>204</v>
      </c>
      <c r="X4666" s="16">
        <v>1</v>
      </c>
      <c r="Z4666" s="16">
        <v>3.83</v>
      </c>
      <c r="AA4666" s="16">
        <v>459.6</v>
      </c>
      <c r="AB4666" s="16" t="s">
        <v>2114</v>
      </c>
      <c r="AC4666" s="16" t="s">
        <v>5166</v>
      </c>
      <c r="AD4666" s="16">
        <v>160860</v>
      </c>
      <c r="AE4666" s="16">
        <v>1436.25</v>
      </c>
      <c r="AF4666" s="16">
        <v>538593.75</v>
      </c>
      <c r="AG4666" s="16">
        <v>383</v>
      </c>
      <c r="AH4666" s="12">
        <f t="shared" si="1027"/>
        <v>0</v>
      </c>
      <c r="AI4666" s="16">
        <v>19.149999999999999</v>
      </c>
      <c r="AJ4666" s="16">
        <v>67025</v>
      </c>
      <c r="AK4666" s="16">
        <f t="shared" si="1028"/>
        <v>1915</v>
      </c>
      <c r="AL4666" s="16">
        <f t="shared" si="1029"/>
        <v>19150</v>
      </c>
      <c r="AM4666" s="16">
        <v>344700</v>
      </c>
      <c r="AN4666" s="16">
        <f t="shared" si="1030"/>
        <v>1130328.75</v>
      </c>
      <c r="AQ4666" s="16" t="s">
        <v>204</v>
      </c>
      <c r="AS4666" s="16" t="s">
        <v>2422</v>
      </c>
      <c r="AT4666" s="16" t="s">
        <v>2418</v>
      </c>
      <c r="AU4666" t="s">
        <v>2384</v>
      </c>
      <c r="AV4666" s="15" t="s">
        <v>2420</v>
      </c>
      <c r="AX4666" s="16" t="s">
        <v>204</v>
      </c>
      <c r="AY4666" s="16" t="s">
        <v>207</v>
      </c>
      <c r="AZ4666" s="16" t="s">
        <v>207</v>
      </c>
      <c r="BA4666" s="16" t="s">
        <v>207</v>
      </c>
      <c r="BB4666" s="16" t="s">
        <v>207</v>
      </c>
      <c r="BC4666" s="16">
        <v>3.83</v>
      </c>
      <c r="BD4666" s="16">
        <f t="shared" si="1031"/>
        <v>22.98</v>
      </c>
      <c r="BE4666" s="16">
        <f t="shared" si="1032"/>
        <v>7064.5546875</v>
      </c>
      <c r="BG4666" s="16">
        <f t="shared" si="1033"/>
        <v>9192</v>
      </c>
      <c r="BH4666" s="16">
        <f t="shared" si="1034"/>
        <v>4596</v>
      </c>
      <c r="BI4666" s="16">
        <f t="shared" si="1035"/>
        <v>57.45</v>
      </c>
    </row>
    <row r="4667" spans="1:61" ht="20.149999999999999" customHeight="1" x14ac:dyDescent="0.35">
      <c r="A4667">
        <v>4666</v>
      </c>
      <c r="B4667" t="s">
        <v>360</v>
      </c>
      <c r="C4667" t="s">
        <v>6472</v>
      </c>
      <c r="D4667" s="15" t="s">
        <v>5191</v>
      </c>
      <c r="E4667" s="12" t="s">
        <v>98</v>
      </c>
      <c r="G4667" s="12" t="s">
        <v>1453</v>
      </c>
      <c r="H4667" s="12" t="s">
        <v>91</v>
      </c>
      <c r="I4667" s="12" t="s">
        <v>363</v>
      </c>
      <c r="J4667" s="12" t="s">
        <v>5164</v>
      </c>
      <c r="K4667" s="12" t="s">
        <v>5164</v>
      </c>
      <c r="N4667" s="16" t="s">
        <v>206</v>
      </c>
      <c r="O4667" s="16" t="s">
        <v>5165</v>
      </c>
      <c r="P4667" s="12" t="s">
        <v>482</v>
      </c>
      <c r="Q4667" s="16">
        <v>2023</v>
      </c>
      <c r="R4667" s="16">
        <v>3.92</v>
      </c>
      <c r="T4667" s="16">
        <v>0</v>
      </c>
      <c r="U4667" s="16" t="s">
        <v>5163</v>
      </c>
      <c r="V4667" s="12" t="s">
        <v>204</v>
      </c>
      <c r="W4667" s="12" t="s">
        <v>204</v>
      </c>
      <c r="X4667" s="16">
        <v>1</v>
      </c>
      <c r="Z4667" s="16">
        <v>3.92</v>
      </c>
      <c r="AA4667" s="16">
        <v>470.4</v>
      </c>
      <c r="AB4667" s="16" t="s">
        <v>2114</v>
      </c>
      <c r="AC4667" s="16" t="s">
        <v>5166</v>
      </c>
      <c r="AD4667" s="16">
        <v>164640</v>
      </c>
      <c r="AE4667" s="16">
        <v>1470</v>
      </c>
      <c r="AF4667" s="16">
        <v>551250</v>
      </c>
      <c r="AG4667" s="16">
        <v>392</v>
      </c>
      <c r="AH4667" s="12">
        <f t="shared" si="1027"/>
        <v>0</v>
      </c>
      <c r="AI4667" s="16">
        <v>19.600000000000001</v>
      </c>
      <c r="AJ4667" s="16">
        <v>68600</v>
      </c>
      <c r="AK4667" s="16">
        <f t="shared" si="1028"/>
        <v>1960</v>
      </c>
      <c r="AL4667" s="16">
        <f t="shared" si="1029"/>
        <v>19600</v>
      </c>
      <c r="AM4667" s="16">
        <v>352800</v>
      </c>
      <c r="AN4667" s="16">
        <f t="shared" si="1030"/>
        <v>1156890</v>
      </c>
      <c r="AQ4667" s="16" t="s">
        <v>204</v>
      </c>
      <c r="AS4667" s="16" t="s">
        <v>2422</v>
      </c>
      <c r="AT4667" s="16" t="s">
        <v>2418</v>
      </c>
      <c r="AU4667" t="s">
        <v>2384</v>
      </c>
      <c r="AV4667" s="15" t="s">
        <v>2420</v>
      </c>
      <c r="AX4667" s="16" t="s">
        <v>204</v>
      </c>
      <c r="AY4667" s="16" t="s">
        <v>207</v>
      </c>
      <c r="AZ4667" s="16" t="s">
        <v>207</v>
      </c>
      <c r="BA4667" s="16" t="s">
        <v>207</v>
      </c>
      <c r="BB4667" s="16" t="s">
        <v>207</v>
      </c>
      <c r="BC4667" s="16">
        <v>3.92</v>
      </c>
      <c r="BD4667" s="16">
        <f t="shared" si="1031"/>
        <v>23.52</v>
      </c>
      <c r="BE4667" s="16">
        <f t="shared" si="1032"/>
        <v>7230.5625</v>
      </c>
      <c r="BG4667" s="16">
        <f t="shared" si="1033"/>
        <v>9408</v>
      </c>
      <c r="BH4667" s="16">
        <f t="shared" si="1034"/>
        <v>4704</v>
      </c>
      <c r="BI4667" s="16">
        <f t="shared" si="1035"/>
        <v>58.8</v>
      </c>
    </row>
    <row r="4668" spans="1:61" ht="20.149999999999999" customHeight="1" x14ac:dyDescent="0.35">
      <c r="A4668">
        <v>4667</v>
      </c>
      <c r="B4668" t="s">
        <v>360</v>
      </c>
      <c r="C4668" t="s">
        <v>6473</v>
      </c>
      <c r="D4668" s="15" t="s">
        <v>5192</v>
      </c>
      <c r="E4668" s="12" t="s">
        <v>98</v>
      </c>
      <c r="G4668" s="12" t="s">
        <v>1453</v>
      </c>
      <c r="H4668" s="12" t="s">
        <v>91</v>
      </c>
      <c r="I4668" s="12" t="s">
        <v>363</v>
      </c>
      <c r="J4668" s="12" t="s">
        <v>5164</v>
      </c>
      <c r="K4668" s="12" t="s">
        <v>5164</v>
      </c>
      <c r="N4668" s="16" t="s">
        <v>206</v>
      </c>
      <c r="O4668" s="16" t="s">
        <v>5165</v>
      </c>
      <c r="P4668" s="12" t="s">
        <v>482</v>
      </c>
      <c r="Q4668" s="16">
        <v>2023</v>
      </c>
      <c r="R4668" s="16">
        <v>2.85</v>
      </c>
      <c r="T4668" s="16">
        <v>0</v>
      </c>
      <c r="U4668" s="16" t="s">
        <v>5163</v>
      </c>
      <c r="V4668" s="12" t="s">
        <v>204</v>
      </c>
      <c r="W4668" s="12" t="s">
        <v>204</v>
      </c>
      <c r="X4668" s="16">
        <v>1</v>
      </c>
      <c r="Z4668" s="16">
        <v>2.85</v>
      </c>
      <c r="AA4668" s="16">
        <v>342</v>
      </c>
      <c r="AB4668" s="16" t="s">
        <v>2114</v>
      </c>
      <c r="AC4668" s="16" t="s">
        <v>5166</v>
      </c>
      <c r="AD4668" s="16">
        <v>119700</v>
      </c>
      <c r="AE4668" s="16">
        <v>1068.75</v>
      </c>
      <c r="AF4668" s="16">
        <v>400781.25</v>
      </c>
      <c r="AG4668" s="16">
        <v>285</v>
      </c>
      <c r="AH4668" s="12">
        <f t="shared" si="1027"/>
        <v>0</v>
      </c>
      <c r="AI4668" s="16">
        <v>14.25</v>
      </c>
      <c r="AJ4668" s="16">
        <v>49875</v>
      </c>
      <c r="AK4668" s="16">
        <f t="shared" si="1028"/>
        <v>1425</v>
      </c>
      <c r="AL4668" s="16">
        <f t="shared" si="1029"/>
        <v>14250</v>
      </c>
      <c r="AM4668" s="16">
        <v>256500</v>
      </c>
      <c r="AN4668" s="16">
        <f t="shared" si="1030"/>
        <v>841106.25</v>
      </c>
      <c r="AQ4668" s="16" t="s">
        <v>204</v>
      </c>
      <c r="AS4668" s="16" t="s">
        <v>2422</v>
      </c>
      <c r="AT4668" s="16" t="s">
        <v>2418</v>
      </c>
      <c r="AU4668" t="s">
        <v>2384</v>
      </c>
      <c r="AV4668" s="15" t="s">
        <v>2420</v>
      </c>
      <c r="AX4668" s="16" t="s">
        <v>204</v>
      </c>
      <c r="AY4668" s="16" t="s">
        <v>207</v>
      </c>
      <c r="AZ4668" s="16" t="s">
        <v>207</v>
      </c>
      <c r="BA4668" s="16" t="s">
        <v>207</v>
      </c>
      <c r="BB4668" s="16" t="s">
        <v>207</v>
      </c>
      <c r="BC4668" s="16">
        <v>2.85</v>
      </c>
      <c r="BD4668" s="16">
        <f t="shared" si="1031"/>
        <v>17.100000000000001</v>
      </c>
      <c r="BE4668" s="16">
        <f t="shared" si="1032"/>
        <v>5256.9140625</v>
      </c>
      <c r="BG4668" s="16">
        <f t="shared" si="1033"/>
        <v>6840</v>
      </c>
      <c r="BH4668" s="16">
        <f t="shared" si="1034"/>
        <v>3420</v>
      </c>
      <c r="BI4668" s="16">
        <f t="shared" si="1035"/>
        <v>42.75</v>
      </c>
    </row>
    <row r="4669" spans="1:61" ht="20.149999999999999" customHeight="1" x14ac:dyDescent="0.35">
      <c r="A4669">
        <v>4668</v>
      </c>
      <c r="B4669" t="s">
        <v>360</v>
      </c>
      <c r="C4669" t="s">
        <v>6474</v>
      </c>
      <c r="D4669" s="15" t="s">
        <v>5184</v>
      </c>
      <c r="E4669" s="12" t="s">
        <v>93</v>
      </c>
      <c r="G4669" s="12" t="s">
        <v>1453</v>
      </c>
      <c r="H4669" s="12" t="s">
        <v>91</v>
      </c>
      <c r="I4669" s="12" t="s">
        <v>363</v>
      </c>
      <c r="J4669" s="12" t="s">
        <v>5164</v>
      </c>
      <c r="K4669" s="12" t="s">
        <v>5164</v>
      </c>
      <c r="N4669" s="16" t="s">
        <v>206</v>
      </c>
      <c r="O4669" s="16" t="s">
        <v>5193</v>
      </c>
      <c r="P4669" s="12" t="s">
        <v>482</v>
      </c>
      <c r="Q4669" s="16">
        <v>2023</v>
      </c>
      <c r="R4669" s="16">
        <v>0.18</v>
      </c>
      <c r="T4669" s="16">
        <v>0</v>
      </c>
      <c r="U4669" s="16" t="s">
        <v>5194</v>
      </c>
      <c r="V4669" s="12" t="s">
        <v>204</v>
      </c>
      <c r="W4669" s="12" t="s">
        <v>204</v>
      </c>
      <c r="X4669" s="16">
        <v>1</v>
      </c>
      <c r="Z4669" s="16">
        <v>0.18</v>
      </c>
      <c r="AA4669" s="16">
        <v>21.599999999999998</v>
      </c>
      <c r="AB4669" s="16" t="s">
        <v>2114</v>
      </c>
      <c r="AC4669" s="16" t="s">
        <v>5166</v>
      </c>
      <c r="AD4669" s="16">
        <v>7559.9999999999991</v>
      </c>
      <c r="AE4669" s="16">
        <v>67.5</v>
      </c>
      <c r="AF4669" s="16">
        <v>25312.5</v>
      </c>
      <c r="AG4669" s="16">
        <v>18</v>
      </c>
      <c r="AH4669" s="12">
        <f t="shared" si="1027"/>
        <v>0</v>
      </c>
      <c r="AI4669" s="16">
        <v>0.89999999999999991</v>
      </c>
      <c r="AJ4669" s="16">
        <v>3149.9999999999995</v>
      </c>
      <c r="AK4669" s="16">
        <f t="shared" si="1028"/>
        <v>90</v>
      </c>
      <c r="AL4669" s="16">
        <f t="shared" si="1029"/>
        <v>900</v>
      </c>
      <c r="AM4669" s="16">
        <v>16200</v>
      </c>
      <c r="AN4669" s="16">
        <f t="shared" si="1030"/>
        <v>53122.5</v>
      </c>
      <c r="AQ4669" s="16" t="s">
        <v>204</v>
      </c>
      <c r="AS4669" s="16" t="s">
        <v>2422</v>
      </c>
      <c r="AT4669" s="16" t="s">
        <v>2418</v>
      </c>
      <c r="AU4669" t="s">
        <v>2384</v>
      </c>
      <c r="AV4669" s="15" t="s">
        <v>2420</v>
      </c>
      <c r="AX4669" s="16" t="s">
        <v>204</v>
      </c>
      <c r="AY4669" s="16" t="s">
        <v>207</v>
      </c>
      <c r="AZ4669" s="16" t="s">
        <v>207</v>
      </c>
      <c r="BA4669" s="16" t="s">
        <v>207</v>
      </c>
      <c r="BB4669" s="16" t="s">
        <v>207</v>
      </c>
      <c r="BC4669" s="16">
        <v>0.18</v>
      </c>
      <c r="BD4669" s="16">
        <f t="shared" si="1031"/>
        <v>1.08</v>
      </c>
      <c r="BE4669" s="16">
        <f t="shared" si="1032"/>
        <v>332.015625</v>
      </c>
      <c r="BG4669" s="16">
        <f t="shared" si="1033"/>
        <v>432</v>
      </c>
      <c r="BH4669" s="16">
        <f t="shared" si="1034"/>
        <v>216</v>
      </c>
      <c r="BI4669" s="16">
        <f t="shared" si="1035"/>
        <v>2.7</v>
      </c>
    </row>
    <row r="4670" spans="1:61" ht="20.149999999999999" customHeight="1" x14ac:dyDescent="0.35">
      <c r="A4670">
        <v>4669</v>
      </c>
      <c r="B4670" t="s">
        <v>360</v>
      </c>
      <c r="C4670" t="s">
        <v>6475</v>
      </c>
      <c r="D4670" s="15" t="s">
        <v>5195</v>
      </c>
      <c r="E4670" s="12" t="s">
        <v>98</v>
      </c>
      <c r="G4670" s="12" t="s">
        <v>1453</v>
      </c>
      <c r="H4670" s="12" t="s">
        <v>91</v>
      </c>
      <c r="I4670" s="12" t="s">
        <v>363</v>
      </c>
      <c r="J4670" s="12" t="s">
        <v>5164</v>
      </c>
      <c r="K4670" s="12" t="s">
        <v>5164</v>
      </c>
      <c r="N4670" s="16" t="s">
        <v>206</v>
      </c>
      <c r="O4670" s="16" t="s">
        <v>5193</v>
      </c>
      <c r="P4670" s="12" t="s">
        <v>482</v>
      </c>
      <c r="Q4670" s="16">
        <v>2023</v>
      </c>
      <c r="R4670" s="16">
        <v>1</v>
      </c>
      <c r="T4670" s="16">
        <v>0</v>
      </c>
      <c r="U4670" s="16" t="s">
        <v>5194</v>
      </c>
      <c r="V4670" s="12" t="s">
        <v>204</v>
      </c>
      <c r="W4670" s="12" t="s">
        <v>204</v>
      </c>
      <c r="X4670" s="16">
        <v>1</v>
      </c>
      <c r="Z4670" s="16">
        <v>1</v>
      </c>
      <c r="AA4670" s="16">
        <v>120</v>
      </c>
      <c r="AB4670" s="16" t="s">
        <v>2114</v>
      </c>
      <c r="AC4670" s="16" t="s">
        <v>5166</v>
      </c>
      <c r="AD4670" s="16">
        <v>42000</v>
      </c>
      <c r="AE4670" s="16">
        <v>375</v>
      </c>
      <c r="AF4670" s="16">
        <v>140625</v>
      </c>
      <c r="AG4670" s="16">
        <v>100</v>
      </c>
      <c r="AH4670" s="12">
        <f t="shared" si="1027"/>
        <v>0</v>
      </c>
      <c r="AI4670" s="16">
        <v>5</v>
      </c>
      <c r="AJ4670" s="16">
        <v>17500</v>
      </c>
      <c r="AK4670" s="16">
        <f t="shared" si="1028"/>
        <v>500</v>
      </c>
      <c r="AL4670" s="16">
        <f t="shared" si="1029"/>
        <v>5000</v>
      </c>
      <c r="AM4670" s="16">
        <v>90000</v>
      </c>
      <c r="AN4670" s="16">
        <f t="shared" si="1030"/>
        <v>295125</v>
      </c>
      <c r="AQ4670" s="16" t="s">
        <v>204</v>
      </c>
      <c r="AS4670" s="16" t="s">
        <v>2422</v>
      </c>
      <c r="AT4670" s="16" t="s">
        <v>2418</v>
      </c>
      <c r="AU4670" t="s">
        <v>2384</v>
      </c>
      <c r="AV4670" s="15" t="s">
        <v>2420</v>
      </c>
      <c r="AX4670" s="16" t="s">
        <v>204</v>
      </c>
      <c r="AY4670" s="16" t="s">
        <v>207</v>
      </c>
      <c r="AZ4670" s="16" t="s">
        <v>207</v>
      </c>
      <c r="BA4670" s="16" t="s">
        <v>207</v>
      </c>
      <c r="BB4670" s="16" t="s">
        <v>207</v>
      </c>
      <c r="BC4670" s="16">
        <v>1</v>
      </c>
      <c r="BD4670" s="16">
        <f t="shared" si="1031"/>
        <v>6</v>
      </c>
      <c r="BE4670" s="16">
        <f t="shared" si="1032"/>
        <v>1844.53125</v>
      </c>
      <c r="BG4670" s="16">
        <f t="shared" si="1033"/>
        <v>2400</v>
      </c>
      <c r="BH4670" s="16">
        <f t="shared" si="1034"/>
        <v>1200</v>
      </c>
      <c r="BI4670" s="16">
        <f t="shared" si="1035"/>
        <v>15</v>
      </c>
    </row>
    <row r="4671" spans="1:61" ht="20.149999999999999" customHeight="1" x14ac:dyDescent="0.35">
      <c r="A4671">
        <v>4670</v>
      </c>
      <c r="B4671" t="s">
        <v>360</v>
      </c>
      <c r="C4671" t="s">
        <v>6476</v>
      </c>
      <c r="D4671" s="15" t="s">
        <v>5196</v>
      </c>
      <c r="E4671" s="12" t="s">
        <v>93</v>
      </c>
      <c r="G4671" s="12" t="s">
        <v>1453</v>
      </c>
      <c r="H4671" s="12" t="s">
        <v>91</v>
      </c>
      <c r="I4671" s="12" t="s">
        <v>363</v>
      </c>
      <c r="J4671" s="12" t="s">
        <v>5164</v>
      </c>
      <c r="K4671" s="12" t="s">
        <v>5164</v>
      </c>
      <c r="N4671" s="16" t="s">
        <v>206</v>
      </c>
      <c r="O4671" s="16" t="s">
        <v>5193</v>
      </c>
      <c r="P4671" s="12" t="s">
        <v>482</v>
      </c>
      <c r="Q4671" s="16">
        <v>2023</v>
      </c>
      <c r="R4671" s="16">
        <v>1.21</v>
      </c>
      <c r="T4671" s="16">
        <v>0</v>
      </c>
      <c r="U4671" s="16" t="s">
        <v>5194</v>
      </c>
      <c r="V4671" s="12" t="s">
        <v>204</v>
      </c>
      <c r="W4671" s="12" t="s">
        <v>204</v>
      </c>
      <c r="X4671" s="16">
        <v>1</v>
      </c>
      <c r="Z4671" s="16">
        <v>1.21</v>
      </c>
      <c r="AA4671" s="16">
        <v>145.19999999999999</v>
      </c>
      <c r="AB4671" s="16" t="s">
        <v>2114</v>
      </c>
      <c r="AC4671" s="16" t="s">
        <v>5166</v>
      </c>
      <c r="AD4671" s="16">
        <v>50819.999999999993</v>
      </c>
      <c r="AE4671" s="16">
        <v>453.75</v>
      </c>
      <c r="AF4671" s="16">
        <v>170156.25</v>
      </c>
      <c r="AG4671" s="16">
        <v>121</v>
      </c>
      <c r="AH4671" s="12">
        <f t="shared" si="1027"/>
        <v>0</v>
      </c>
      <c r="AI4671" s="16">
        <v>6.05</v>
      </c>
      <c r="AJ4671" s="16">
        <v>21175</v>
      </c>
      <c r="AK4671" s="16">
        <f t="shared" si="1028"/>
        <v>605</v>
      </c>
      <c r="AL4671" s="16">
        <f t="shared" si="1029"/>
        <v>6050</v>
      </c>
      <c r="AM4671" s="16">
        <v>108900</v>
      </c>
      <c r="AN4671" s="16">
        <f t="shared" si="1030"/>
        <v>357101.25</v>
      </c>
      <c r="AQ4671" s="16" t="s">
        <v>204</v>
      </c>
      <c r="AS4671" s="16" t="s">
        <v>2422</v>
      </c>
      <c r="AT4671" s="16" t="s">
        <v>2418</v>
      </c>
      <c r="AU4671" t="s">
        <v>2384</v>
      </c>
      <c r="AV4671" s="15" t="s">
        <v>2420</v>
      </c>
      <c r="AX4671" s="16" t="s">
        <v>204</v>
      </c>
      <c r="AY4671" s="16" t="s">
        <v>207</v>
      </c>
      <c r="AZ4671" s="16" t="s">
        <v>207</v>
      </c>
      <c r="BA4671" s="16" t="s">
        <v>207</v>
      </c>
      <c r="BB4671" s="16" t="s">
        <v>207</v>
      </c>
      <c r="BC4671" s="16">
        <v>1.21</v>
      </c>
      <c r="BD4671" s="16">
        <f t="shared" si="1031"/>
        <v>7.26</v>
      </c>
      <c r="BE4671" s="16">
        <f t="shared" si="1032"/>
        <v>2231.8828125</v>
      </c>
      <c r="BG4671" s="16">
        <f t="shared" si="1033"/>
        <v>2904</v>
      </c>
      <c r="BH4671" s="16">
        <f t="shared" si="1034"/>
        <v>1452</v>
      </c>
      <c r="BI4671" s="16">
        <f t="shared" si="1035"/>
        <v>18.149999999999999</v>
      </c>
    </row>
    <row r="4672" spans="1:61" ht="20.149999999999999" customHeight="1" x14ac:dyDescent="0.35">
      <c r="A4672">
        <v>4671</v>
      </c>
      <c r="B4672" t="s">
        <v>360</v>
      </c>
      <c r="C4672" t="s">
        <v>6477</v>
      </c>
      <c r="D4672" s="15" t="s">
        <v>5197</v>
      </c>
      <c r="E4672" s="12" t="s">
        <v>98</v>
      </c>
      <c r="G4672" s="12" t="s">
        <v>1453</v>
      </c>
      <c r="H4672" s="12" t="s">
        <v>91</v>
      </c>
      <c r="I4672" s="12" t="s">
        <v>363</v>
      </c>
      <c r="J4672" s="12" t="s">
        <v>5164</v>
      </c>
      <c r="K4672" s="12" t="s">
        <v>5164</v>
      </c>
      <c r="N4672" s="16" t="s">
        <v>206</v>
      </c>
      <c r="O4672" s="16" t="s">
        <v>5193</v>
      </c>
      <c r="P4672" s="12" t="s">
        <v>482</v>
      </c>
      <c r="Q4672" s="16">
        <v>2023</v>
      </c>
      <c r="R4672" s="16">
        <v>0.5</v>
      </c>
      <c r="T4672" s="16">
        <v>0</v>
      </c>
      <c r="U4672" s="16" t="s">
        <v>5194</v>
      </c>
      <c r="V4672" s="12" t="s">
        <v>204</v>
      </c>
      <c r="W4672" s="12" t="s">
        <v>204</v>
      </c>
      <c r="X4672" s="16">
        <v>1</v>
      </c>
      <c r="Z4672" s="16">
        <v>0.5</v>
      </c>
      <c r="AA4672" s="16">
        <v>60</v>
      </c>
      <c r="AB4672" s="16" t="s">
        <v>2114</v>
      </c>
      <c r="AC4672" s="16" t="s">
        <v>5166</v>
      </c>
      <c r="AD4672" s="16">
        <v>21000</v>
      </c>
      <c r="AE4672" s="16">
        <v>187.5</v>
      </c>
      <c r="AF4672" s="16">
        <v>70312.5</v>
      </c>
      <c r="AG4672" s="16">
        <v>50</v>
      </c>
      <c r="AH4672" s="12">
        <f t="shared" si="1027"/>
        <v>0</v>
      </c>
      <c r="AI4672" s="16">
        <v>2.5</v>
      </c>
      <c r="AJ4672" s="16">
        <v>8750</v>
      </c>
      <c r="AK4672" s="16">
        <f t="shared" si="1028"/>
        <v>250</v>
      </c>
      <c r="AL4672" s="16">
        <f t="shared" si="1029"/>
        <v>2500</v>
      </c>
      <c r="AM4672" s="16">
        <v>45000</v>
      </c>
      <c r="AN4672" s="16">
        <f t="shared" si="1030"/>
        <v>147562.5</v>
      </c>
      <c r="AQ4672" s="16" t="s">
        <v>204</v>
      </c>
      <c r="AS4672" s="16" t="s">
        <v>2422</v>
      </c>
      <c r="AT4672" s="16" t="s">
        <v>2418</v>
      </c>
      <c r="AU4672" t="s">
        <v>2384</v>
      </c>
      <c r="AV4672" s="15" t="s">
        <v>2420</v>
      </c>
      <c r="AX4672" s="16" t="s">
        <v>204</v>
      </c>
      <c r="AY4672" s="16" t="s">
        <v>207</v>
      </c>
      <c r="AZ4672" s="16" t="s">
        <v>207</v>
      </c>
      <c r="BA4672" s="16" t="s">
        <v>207</v>
      </c>
      <c r="BB4672" s="16" t="s">
        <v>207</v>
      </c>
      <c r="BC4672" s="16">
        <v>0.5</v>
      </c>
      <c r="BD4672" s="16">
        <f t="shared" si="1031"/>
        <v>3</v>
      </c>
      <c r="BE4672" s="16">
        <f t="shared" si="1032"/>
        <v>922.265625</v>
      </c>
      <c r="BG4672" s="16">
        <f t="shared" si="1033"/>
        <v>1200</v>
      </c>
      <c r="BH4672" s="16">
        <f t="shared" si="1034"/>
        <v>600</v>
      </c>
      <c r="BI4672" s="16">
        <f t="shared" si="1035"/>
        <v>7.5</v>
      </c>
    </row>
    <row r="4673" spans="1:61" ht="20.149999999999999" customHeight="1" x14ac:dyDescent="0.35">
      <c r="A4673">
        <v>4672</v>
      </c>
      <c r="B4673" t="s">
        <v>360</v>
      </c>
      <c r="C4673" t="s">
        <v>6478</v>
      </c>
      <c r="D4673" s="15" t="s">
        <v>5198</v>
      </c>
      <c r="E4673" s="12" t="s">
        <v>98</v>
      </c>
      <c r="G4673" s="12" t="s">
        <v>1453</v>
      </c>
      <c r="H4673" s="12" t="s">
        <v>91</v>
      </c>
      <c r="I4673" s="12" t="s">
        <v>363</v>
      </c>
      <c r="J4673" s="12" t="s">
        <v>5164</v>
      </c>
      <c r="K4673" s="12" t="s">
        <v>5164</v>
      </c>
      <c r="N4673" s="16" t="s">
        <v>206</v>
      </c>
      <c r="O4673" s="16" t="s">
        <v>5193</v>
      </c>
      <c r="P4673" s="12" t="s">
        <v>482</v>
      </c>
      <c r="Q4673" s="16">
        <v>2023</v>
      </c>
      <c r="R4673" s="16">
        <v>3.33</v>
      </c>
      <c r="T4673" s="16">
        <v>0</v>
      </c>
      <c r="U4673" s="16" t="s">
        <v>5194</v>
      </c>
      <c r="V4673" s="12" t="s">
        <v>204</v>
      </c>
      <c r="W4673" s="12" t="s">
        <v>204</v>
      </c>
      <c r="X4673" s="16">
        <v>1</v>
      </c>
      <c r="Z4673" s="16">
        <v>3.33</v>
      </c>
      <c r="AA4673" s="16">
        <v>399.6</v>
      </c>
      <c r="AB4673" s="16" t="s">
        <v>2114</v>
      </c>
      <c r="AC4673" s="16" t="s">
        <v>5166</v>
      </c>
      <c r="AD4673" s="16">
        <v>139860</v>
      </c>
      <c r="AE4673" s="16">
        <v>1248.75</v>
      </c>
      <c r="AF4673" s="16">
        <v>468281.25</v>
      </c>
      <c r="AG4673" s="16">
        <v>333</v>
      </c>
      <c r="AH4673" s="12">
        <f t="shared" si="1027"/>
        <v>0</v>
      </c>
      <c r="AI4673" s="16">
        <v>16.649999999999999</v>
      </c>
      <c r="AJ4673" s="16">
        <v>58274.999999999993</v>
      </c>
      <c r="AK4673" s="16">
        <f t="shared" si="1028"/>
        <v>1665</v>
      </c>
      <c r="AL4673" s="16">
        <f t="shared" si="1029"/>
        <v>16650</v>
      </c>
      <c r="AM4673" s="16">
        <v>299700</v>
      </c>
      <c r="AN4673" s="16">
        <f t="shared" si="1030"/>
        <v>982766.25</v>
      </c>
      <c r="AQ4673" s="16" t="s">
        <v>204</v>
      </c>
      <c r="AS4673" s="16" t="s">
        <v>2422</v>
      </c>
      <c r="AT4673" s="16" t="s">
        <v>2418</v>
      </c>
      <c r="AU4673" t="s">
        <v>2384</v>
      </c>
      <c r="AV4673" s="15" t="s">
        <v>2420</v>
      </c>
      <c r="AX4673" s="16" t="s">
        <v>204</v>
      </c>
      <c r="AY4673" s="16" t="s">
        <v>207</v>
      </c>
      <c r="AZ4673" s="16" t="s">
        <v>207</v>
      </c>
      <c r="BA4673" s="16" t="s">
        <v>207</v>
      </c>
      <c r="BB4673" s="16" t="s">
        <v>207</v>
      </c>
      <c r="BC4673" s="16">
        <v>3.33</v>
      </c>
      <c r="BD4673" s="16">
        <f t="shared" si="1031"/>
        <v>19.98</v>
      </c>
      <c r="BE4673" s="16">
        <f t="shared" si="1032"/>
        <v>6142.2890625</v>
      </c>
      <c r="BG4673" s="16">
        <f t="shared" si="1033"/>
        <v>7992</v>
      </c>
      <c r="BH4673" s="16">
        <f t="shared" si="1034"/>
        <v>3996</v>
      </c>
      <c r="BI4673" s="16">
        <f t="shared" si="1035"/>
        <v>49.95</v>
      </c>
    </row>
    <row r="4674" spans="1:61" ht="20.149999999999999" customHeight="1" x14ac:dyDescent="0.35">
      <c r="A4674">
        <v>4673</v>
      </c>
      <c r="B4674" t="s">
        <v>360</v>
      </c>
      <c r="C4674" t="s">
        <v>6479</v>
      </c>
      <c r="D4674" s="15" t="s">
        <v>5199</v>
      </c>
      <c r="E4674" s="12" t="s">
        <v>98</v>
      </c>
      <c r="G4674" s="12" t="s">
        <v>1453</v>
      </c>
      <c r="H4674" s="12" t="s">
        <v>91</v>
      </c>
      <c r="I4674" s="12" t="s">
        <v>363</v>
      </c>
      <c r="J4674" s="12" t="s">
        <v>5164</v>
      </c>
      <c r="K4674" s="12" t="s">
        <v>5164</v>
      </c>
      <c r="N4674" s="16" t="s">
        <v>206</v>
      </c>
      <c r="O4674" s="16" t="s">
        <v>5193</v>
      </c>
      <c r="P4674" s="12" t="s">
        <v>482</v>
      </c>
      <c r="Q4674" s="16">
        <v>2023</v>
      </c>
      <c r="R4674" s="16">
        <v>4.21</v>
      </c>
      <c r="T4674" s="16">
        <v>0</v>
      </c>
      <c r="U4674" s="16" t="s">
        <v>5194</v>
      </c>
      <c r="V4674" s="12" t="s">
        <v>204</v>
      </c>
      <c r="W4674" s="12" t="s">
        <v>204</v>
      </c>
      <c r="X4674" s="16">
        <v>1</v>
      </c>
      <c r="Z4674" s="16">
        <v>4.21</v>
      </c>
      <c r="AA4674" s="16">
        <v>505.2</v>
      </c>
      <c r="AB4674" s="16" t="s">
        <v>2114</v>
      </c>
      <c r="AC4674" s="16" t="s">
        <v>5166</v>
      </c>
      <c r="AD4674" s="16">
        <v>176820</v>
      </c>
      <c r="AE4674" s="16">
        <v>1578.75</v>
      </c>
      <c r="AF4674" s="16">
        <v>592031.25</v>
      </c>
      <c r="AG4674" s="16">
        <v>421</v>
      </c>
      <c r="AH4674" s="12">
        <f t="shared" si="1027"/>
        <v>0</v>
      </c>
      <c r="AI4674" s="16">
        <v>21.05</v>
      </c>
      <c r="AJ4674" s="16">
        <v>73675</v>
      </c>
      <c r="AK4674" s="16">
        <f t="shared" si="1028"/>
        <v>2105</v>
      </c>
      <c r="AL4674" s="16">
        <f t="shared" si="1029"/>
        <v>21050</v>
      </c>
      <c r="AM4674" s="16">
        <v>378900</v>
      </c>
      <c r="AN4674" s="16">
        <f t="shared" si="1030"/>
        <v>1242476.25</v>
      </c>
      <c r="AQ4674" s="16" t="s">
        <v>204</v>
      </c>
      <c r="AS4674" s="16" t="s">
        <v>2422</v>
      </c>
      <c r="AT4674" s="16" t="s">
        <v>2418</v>
      </c>
      <c r="AU4674" t="s">
        <v>2384</v>
      </c>
      <c r="AV4674" s="15" t="s">
        <v>2420</v>
      </c>
      <c r="AX4674" s="16" t="s">
        <v>204</v>
      </c>
      <c r="AY4674" s="16" t="s">
        <v>207</v>
      </c>
      <c r="AZ4674" s="16" t="s">
        <v>207</v>
      </c>
      <c r="BA4674" s="16" t="s">
        <v>207</v>
      </c>
      <c r="BB4674" s="16" t="s">
        <v>207</v>
      </c>
      <c r="BC4674" s="16">
        <v>4.21</v>
      </c>
      <c r="BD4674" s="16">
        <f t="shared" si="1031"/>
        <v>25.259999999999998</v>
      </c>
      <c r="BE4674" s="16">
        <f t="shared" si="1032"/>
        <v>7765.4765625</v>
      </c>
      <c r="BG4674" s="16">
        <f t="shared" si="1033"/>
        <v>10104</v>
      </c>
      <c r="BH4674" s="16">
        <f t="shared" si="1034"/>
        <v>5052</v>
      </c>
      <c r="BI4674" s="16">
        <f t="shared" si="1035"/>
        <v>63.15</v>
      </c>
    </row>
    <row r="4675" spans="1:61" ht="20.149999999999999" customHeight="1" x14ac:dyDescent="0.35">
      <c r="A4675">
        <v>4674</v>
      </c>
      <c r="B4675" t="s">
        <v>360</v>
      </c>
      <c r="C4675" t="s">
        <v>6480</v>
      </c>
      <c r="D4675" s="15" t="s">
        <v>5200</v>
      </c>
      <c r="E4675" s="12" t="s">
        <v>98</v>
      </c>
      <c r="G4675" s="12" t="s">
        <v>1453</v>
      </c>
      <c r="H4675" s="12" t="s">
        <v>91</v>
      </c>
      <c r="I4675" s="12" t="s">
        <v>363</v>
      </c>
      <c r="J4675" s="12" t="s">
        <v>5164</v>
      </c>
      <c r="K4675" s="12" t="s">
        <v>5164</v>
      </c>
      <c r="N4675" s="16" t="s">
        <v>206</v>
      </c>
      <c r="O4675" s="16" t="s">
        <v>5193</v>
      </c>
      <c r="P4675" s="12" t="s">
        <v>482</v>
      </c>
      <c r="R4675" s="16">
        <v>1.1399999999999999</v>
      </c>
      <c r="T4675" s="16">
        <v>0</v>
      </c>
      <c r="U4675" s="16" t="s">
        <v>5194</v>
      </c>
      <c r="V4675" s="12" t="s">
        <v>204</v>
      </c>
      <c r="W4675" s="12" t="s">
        <v>204</v>
      </c>
      <c r="X4675" s="16">
        <v>1</v>
      </c>
      <c r="Z4675" s="16">
        <v>1.1399999999999999</v>
      </c>
      <c r="AA4675" s="16">
        <v>136.79999999999998</v>
      </c>
      <c r="AB4675" s="16" t="s">
        <v>2114</v>
      </c>
      <c r="AC4675" s="16" t="s">
        <v>5166</v>
      </c>
      <c r="AD4675" s="16">
        <v>47879.999999999993</v>
      </c>
      <c r="AE4675" s="16">
        <v>427.49999999999994</v>
      </c>
      <c r="AF4675" s="16">
        <v>160312.49999999997</v>
      </c>
      <c r="AG4675" s="16">
        <v>113.99999999999999</v>
      </c>
      <c r="AH4675" s="12">
        <f t="shared" si="1027"/>
        <v>0</v>
      </c>
      <c r="AI4675" s="16">
        <v>5.6999999999999993</v>
      </c>
      <c r="AJ4675" s="16">
        <v>19949.999999999996</v>
      </c>
      <c r="AK4675" s="16">
        <f t="shared" si="1028"/>
        <v>570</v>
      </c>
      <c r="AL4675" s="16">
        <f t="shared" si="1029"/>
        <v>5699.9999999999991</v>
      </c>
      <c r="AM4675" s="16">
        <v>102599.99999999999</v>
      </c>
      <c r="AN4675" s="16">
        <f t="shared" si="1030"/>
        <v>336442.49999999994</v>
      </c>
      <c r="AQ4675" s="16" t="s">
        <v>204</v>
      </c>
      <c r="AS4675" s="16" t="s">
        <v>2422</v>
      </c>
      <c r="AT4675" s="16" t="s">
        <v>2418</v>
      </c>
      <c r="AU4675" t="s">
        <v>2384</v>
      </c>
      <c r="AV4675" s="15" t="s">
        <v>2420</v>
      </c>
      <c r="AX4675" s="16" t="s">
        <v>204</v>
      </c>
      <c r="AY4675" s="16" t="s">
        <v>207</v>
      </c>
      <c r="AZ4675" s="16" t="s">
        <v>207</v>
      </c>
      <c r="BA4675" s="16" t="s">
        <v>207</v>
      </c>
      <c r="BB4675" s="16" t="s">
        <v>207</v>
      </c>
      <c r="BC4675" s="16">
        <v>1.1399999999999999</v>
      </c>
      <c r="BD4675" s="16">
        <f t="shared" si="1031"/>
        <v>6.84</v>
      </c>
      <c r="BE4675" s="16">
        <f t="shared" si="1032"/>
        <v>2102.7656249999995</v>
      </c>
      <c r="BG4675" s="16">
        <f t="shared" si="1033"/>
        <v>2735.9999999999995</v>
      </c>
      <c r="BH4675" s="16">
        <f t="shared" si="1034"/>
        <v>1367.9999999999998</v>
      </c>
      <c r="BI4675" s="16">
        <f t="shared" si="1035"/>
        <v>17.099999999999998</v>
      </c>
    </row>
    <row r="4676" spans="1:61" ht="20.149999999999999" customHeight="1" x14ac:dyDescent="0.35">
      <c r="A4676">
        <v>4675</v>
      </c>
      <c r="B4676" t="s">
        <v>360</v>
      </c>
      <c r="C4676" t="s">
        <v>6481</v>
      </c>
      <c r="D4676" s="15" t="s">
        <v>5201</v>
      </c>
      <c r="E4676" s="12" t="s">
        <v>98</v>
      </c>
      <c r="G4676" s="12" t="s">
        <v>1453</v>
      </c>
      <c r="H4676" s="12" t="s">
        <v>91</v>
      </c>
      <c r="I4676" s="12" t="s">
        <v>363</v>
      </c>
      <c r="J4676" s="12" t="s">
        <v>5164</v>
      </c>
      <c r="K4676" s="12" t="s">
        <v>5164</v>
      </c>
      <c r="N4676" s="16" t="s">
        <v>206</v>
      </c>
      <c r="O4676" s="16" t="s">
        <v>5193</v>
      </c>
      <c r="P4676" s="12" t="s">
        <v>482</v>
      </c>
      <c r="Q4676" s="16">
        <v>2023</v>
      </c>
      <c r="R4676" s="16">
        <v>1.86</v>
      </c>
      <c r="T4676" s="16">
        <v>0</v>
      </c>
      <c r="U4676" s="16" t="s">
        <v>5194</v>
      </c>
      <c r="V4676" s="12" t="s">
        <v>204</v>
      </c>
      <c r="W4676" s="12" t="s">
        <v>204</v>
      </c>
      <c r="X4676" s="16">
        <v>1</v>
      </c>
      <c r="Z4676" s="16">
        <v>1.86</v>
      </c>
      <c r="AA4676" s="16">
        <v>223.20000000000002</v>
      </c>
      <c r="AB4676" s="16" t="s">
        <v>2114</v>
      </c>
      <c r="AC4676" s="16" t="s">
        <v>5166</v>
      </c>
      <c r="AD4676" s="16">
        <v>78120</v>
      </c>
      <c r="AE4676" s="16">
        <v>697.5</v>
      </c>
      <c r="AF4676" s="16">
        <v>261562.5</v>
      </c>
      <c r="AG4676" s="16">
        <v>186</v>
      </c>
      <c r="AH4676" s="12">
        <f t="shared" si="1027"/>
        <v>0</v>
      </c>
      <c r="AI4676" s="16">
        <v>9.3000000000000007</v>
      </c>
      <c r="AJ4676" s="16">
        <v>32550.000000000004</v>
      </c>
      <c r="AK4676" s="16">
        <f t="shared" si="1028"/>
        <v>930</v>
      </c>
      <c r="AL4676" s="16">
        <f t="shared" si="1029"/>
        <v>9300</v>
      </c>
      <c r="AM4676" s="16">
        <v>167400</v>
      </c>
      <c r="AN4676" s="16">
        <f t="shared" si="1030"/>
        <v>548932.5</v>
      </c>
      <c r="AQ4676" s="16" t="s">
        <v>204</v>
      </c>
      <c r="AS4676" s="16" t="s">
        <v>2422</v>
      </c>
      <c r="AT4676" s="16" t="s">
        <v>2418</v>
      </c>
      <c r="AU4676" t="s">
        <v>2384</v>
      </c>
      <c r="AV4676" s="15" t="s">
        <v>2420</v>
      </c>
      <c r="AX4676" s="16" t="s">
        <v>204</v>
      </c>
      <c r="AY4676" s="16" t="s">
        <v>207</v>
      </c>
      <c r="AZ4676" s="16" t="s">
        <v>207</v>
      </c>
      <c r="BA4676" s="16" t="s">
        <v>207</v>
      </c>
      <c r="BB4676" s="16" t="s">
        <v>207</v>
      </c>
      <c r="BC4676" s="16">
        <v>1.86</v>
      </c>
      <c r="BD4676" s="16">
        <f t="shared" si="1031"/>
        <v>11.16</v>
      </c>
      <c r="BE4676" s="16">
        <f t="shared" si="1032"/>
        <v>3430.828125</v>
      </c>
      <c r="BG4676" s="16">
        <f t="shared" si="1033"/>
        <v>4464</v>
      </c>
      <c r="BH4676" s="16">
        <f t="shared" si="1034"/>
        <v>2232</v>
      </c>
      <c r="BI4676" s="16">
        <f t="shared" si="1035"/>
        <v>27.9</v>
      </c>
    </row>
    <row r="4677" spans="1:61" ht="20.149999999999999" customHeight="1" x14ac:dyDescent="0.35">
      <c r="A4677">
        <v>4676</v>
      </c>
      <c r="B4677" t="s">
        <v>360</v>
      </c>
      <c r="C4677" t="s">
        <v>6482</v>
      </c>
      <c r="D4677" s="15" t="s">
        <v>5202</v>
      </c>
      <c r="E4677" s="12" t="s">
        <v>98</v>
      </c>
      <c r="G4677" s="12" t="s">
        <v>1453</v>
      </c>
      <c r="H4677" s="12" t="s">
        <v>91</v>
      </c>
      <c r="I4677" s="12" t="s">
        <v>363</v>
      </c>
      <c r="J4677" s="12" t="s">
        <v>5164</v>
      </c>
      <c r="K4677" s="12" t="s">
        <v>5164</v>
      </c>
      <c r="N4677" s="16" t="s">
        <v>206</v>
      </c>
      <c r="O4677" s="16" t="s">
        <v>5193</v>
      </c>
      <c r="P4677" s="12" t="s">
        <v>482</v>
      </c>
      <c r="Q4677" s="16">
        <v>2023</v>
      </c>
      <c r="R4677" s="16">
        <v>1.79</v>
      </c>
      <c r="T4677" s="16">
        <v>0</v>
      </c>
      <c r="U4677" s="16" t="s">
        <v>5194</v>
      </c>
      <c r="V4677" s="12" t="s">
        <v>204</v>
      </c>
      <c r="W4677" s="12" t="s">
        <v>204</v>
      </c>
      <c r="X4677" s="16">
        <v>1</v>
      </c>
      <c r="Z4677" s="16">
        <v>1.79</v>
      </c>
      <c r="AA4677" s="16">
        <v>214.8</v>
      </c>
      <c r="AB4677" s="16" t="s">
        <v>2114</v>
      </c>
      <c r="AC4677" s="16" t="s">
        <v>5166</v>
      </c>
      <c r="AD4677" s="16">
        <v>75180</v>
      </c>
      <c r="AE4677" s="16">
        <v>671.25</v>
      </c>
      <c r="AF4677" s="16">
        <v>251718.75</v>
      </c>
      <c r="AG4677" s="16">
        <v>179</v>
      </c>
      <c r="AH4677" s="12">
        <f t="shared" si="1027"/>
        <v>0</v>
      </c>
      <c r="AI4677" s="16">
        <v>8.9499999999999993</v>
      </c>
      <c r="AJ4677" s="16">
        <v>31324.999999999996</v>
      </c>
      <c r="AK4677" s="16">
        <f t="shared" si="1028"/>
        <v>895</v>
      </c>
      <c r="AL4677" s="16">
        <f t="shared" si="1029"/>
        <v>8950</v>
      </c>
      <c r="AM4677" s="16">
        <v>161100</v>
      </c>
      <c r="AN4677" s="16">
        <f t="shared" si="1030"/>
        <v>528273.75</v>
      </c>
      <c r="AQ4677" s="16" t="s">
        <v>204</v>
      </c>
      <c r="AS4677" s="16" t="s">
        <v>2422</v>
      </c>
      <c r="AT4677" s="16" t="s">
        <v>2418</v>
      </c>
      <c r="AU4677" t="s">
        <v>2384</v>
      </c>
      <c r="AV4677" s="15" t="s">
        <v>2420</v>
      </c>
      <c r="AX4677" s="16" t="s">
        <v>204</v>
      </c>
      <c r="AY4677" s="16" t="s">
        <v>207</v>
      </c>
      <c r="AZ4677" s="16" t="s">
        <v>207</v>
      </c>
      <c r="BA4677" s="16" t="s">
        <v>207</v>
      </c>
      <c r="BB4677" s="16" t="s">
        <v>207</v>
      </c>
      <c r="BC4677" s="16">
        <v>1.79</v>
      </c>
      <c r="BD4677" s="16">
        <f t="shared" si="1031"/>
        <v>10.74</v>
      </c>
      <c r="BE4677" s="16">
        <f t="shared" si="1032"/>
        <v>3301.7109375</v>
      </c>
      <c r="BG4677" s="16">
        <f t="shared" si="1033"/>
        <v>4296</v>
      </c>
      <c r="BH4677" s="16">
        <f t="shared" si="1034"/>
        <v>2148</v>
      </c>
      <c r="BI4677" s="16">
        <f t="shared" si="1035"/>
        <v>26.85</v>
      </c>
    </row>
    <row r="4678" spans="1:61" ht="20.149999999999999" customHeight="1" x14ac:dyDescent="0.35">
      <c r="A4678">
        <v>4677</v>
      </c>
      <c r="B4678" t="s">
        <v>360</v>
      </c>
      <c r="C4678" t="s">
        <v>6483</v>
      </c>
      <c r="D4678" s="15" t="s">
        <v>5203</v>
      </c>
      <c r="E4678" s="12" t="s">
        <v>98</v>
      </c>
      <c r="G4678" s="12" t="s">
        <v>1453</v>
      </c>
      <c r="H4678" s="12" t="s">
        <v>91</v>
      </c>
      <c r="I4678" s="12" t="s">
        <v>363</v>
      </c>
      <c r="J4678" s="12" t="s">
        <v>5164</v>
      </c>
      <c r="K4678" s="12" t="s">
        <v>5164</v>
      </c>
      <c r="N4678" s="16" t="s">
        <v>206</v>
      </c>
      <c r="O4678" s="16" t="s">
        <v>5193</v>
      </c>
      <c r="P4678" s="12" t="s">
        <v>482</v>
      </c>
      <c r="Q4678" s="16">
        <v>2023</v>
      </c>
      <c r="R4678" s="16">
        <v>3</v>
      </c>
      <c r="T4678" s="16">
        <v>0</v>
      </c>
      <c r="U4678" s="16" t="s">
        <v>5194</v>
      </c>
      <c r="V4678" s="12" t="s">
        <v>204</v>
      </c>
      <c r="W4678" s="12" t="s">
        <v>204</v>
      </c>
      <c r="X4678" s="16">
        <v>1</v>
      </c>
      <c r="Z4678" s="16">
        <v>3</v>
      </c>
      <c r="AA4678" s="16">
        <v>360</v>
      </c>
      <c r="AB4678" s="16" t="s">
        <v>2114</v>
      </c>
      <c r="AC4678" s="16" t="s">
        <v>5166</v>
      </c>
      <c r="AD4678" s="16">
        <v>126000</v>
      </c>
      <c r="AE4678" s="16">
        <v>1125</v>
      </c>
      <c r="AF4678" s="16">
        <v>421875</v>
      </c>
      <c r="AG4678" s="16">
        <v>300</v>
      </c>
      <c r="AH4678" s="12">
        <f t="shared" si="1027"/>
        <v>0</v>
      </c>
      <c r="AI4678" s="16">
        <v>15</v>
      </c>
      <c r="AJ4678" s="16">
        <v>52500</v>
      </c>
      <c r="AK4678" s="16">
        <f t="shared" si="1028"/>
        <v>1500</v>
      </c>
      <c r="AL4678" s="16">
        <f t="shared" si="1029"/>
        <v>15000</v>
      </c>
      <c r="AM4678" s="16">
        <v>270000</v>
      </c>
      <c r="AN4678" s="16">
        <f t="shared" si="1030"/>
        <v>885375</v>
      </c>
      <c r="AQ4678" s="16" t="s">
        <v>204</v>
      </c>
      <c r="AS4678" s="16" t="s">
        <v>2422</v>
      </c>
      <c r="AT4678" s="16" t="s">
        <v>2418</v>
      </c>
      <c r="AU4678" t="s">
        <v>2384</v>
      </c>
      <c r="AV4678" s="15" t="s">
        <v>2420</v>
      </c>
      <c r="AX4678" s="16" t="s">
        <v>204</v>
      </c>
      <c r="AY4678" s="16" t="s">
        <v>207</v>
      </c>
      <c r="AZ4678" s="16" t="s">
        <v>207</v>
      </c>
      <c r="BA4678" s="16" t="s">
        <v>207</v>
      </c>
      <c r="BB4678" s="16" t="s">
        <v>207</v>
      </c>
      <c r="BC4678" s="16">
        <v>3</v>
      </c>
      <c r="BD4678" s="16">
        <f t="shared" si="1031"/>
        <v>18</v>
      </c>
      <c r="BE4678" s="16">
        <f t="shared" si="1032"/>
        <v>5533.59375</v>
      </c>
      <c r="BG4678" s="16">
        <f t="shared" si="1033"/>
        <v>7200</v>
      </c>
      <c r="BH4678" s="16">
        <f t="shared" si="1034"/>
        <v>3600</v>
      </c>
      <c r="BI4678" s="16">
        <f t="shared" si="1035"/>
        <v>45</v>
      </c>
    </row>
    <row r="4679" spans="1:61" ht="20.149999999999999" customHeight="1" x14ac:dyDescent="0.35">
      <c r="A4679">
        <v>4678</v>
      </c>
      <c r="B4679" t="s">
        <v>360</v>
      </c>
      <c r="C4679" t="s">
        <v>6484</v>
      </c>
      <c r="D4679" s="15" t="s">
        <v>5204</v>
      </c>
      <c r="E4679" s="12" t="s">
        <v>98</v>
      </c>
      <c r="G4679" s="12" t="s">
        <v>1453</v>
      </c>
      <c r="H4679" s="12" t="s">
        <v>91</v>
      </c>
      <c r="I4679" s="12" t="s">
        <v>363</v>
      </c>
      <c r="J4679" s="12" t="s">
        <v>5164</v>
      </c>
      <c r="K4679" s="12" t="s">
        <v>5164</v>
      </c>
      <c r="N4679" s="16" t="s">
        <v>206</v>
      </c>
      <c r="O4679" s="16" t="s">
        <v>5193</v>
      </c>
      <c r="P4679" s="12" t="s">
        <v>482</v>
      </c>
      <c r="Q4679" s="16">
        <v>2023</v>
      </c>
      <c r="R4679" s="16">
        <v>1.68</v>
      </c>
      <c r="T4679" s="16">
        <v>0</v>
      </c>
      <c r="U4679" s="16" t="s">
        <v>5194</v>
      </c>
      <c r="V4679" s="12" t="s">
        <v>204</v>
      </c>
      <c r="W4679" s="12" t="s">
        <v>204</v>
      </c>
      <c r="X4679" s="16">
        <v>1</v>
      </c>
      <c r="Z4679" s="16">
        <v>1.68</v>
      </c>
      <c r="AA4679" s="16">
        <v>201.6</v>
      </c>
      <c r="AB4679" s="16" t="s">
        <v>2114</v>
      </c>
      <c r="AC4679" s="16" t="s">
        <v>5166</v>
      </c>
      <c r="AD4679" s="16">
        <v>70560</v>
      </c>
      <c r="AE4679" s="16">
        <v>630</v>
      </c>
      <c r="AF4679" s="16">
        <v>236250</v>
      </c>
      <c r="AG4679" s="16">
        <v>168</v>
      </c>
      <c r="AH4679" s="12">
        <f t="shared" si="1027"/>
        <v>0</v>
      </c>
      <c r="AI4679" s="16">
        <v>8.4</v>
      </c>
      <c r="AJ4679" s="16">
        <v>29400</v>
      </c>
      <c r="AK4679" s="16">
        <f t="shared" si="1028"/>
        <v>840</v>
      </c>
      <c r="AL4679" s="16">
        <f t="shared" si="1029"/>
        <v>8400</v>
      </c>
      <c r="AM4679" s="16">
        <v>151200</v>
      </c>
      <c r="AN4679" s="16">
        <f t="shared" si="1030"/>
        <v>495810</v>
      </c>
      <c r="AQ4679" s="16" t="s">
        <v>204</v>
      </c>
      <c r="AS4679" s="16" t="s">
        <v>2422</v>
      </c>
      <c r="AT4679" s="16" t="s">
        <v>2418</v>
      </c>
      <c r="AU4679" t="s">
        <v>2384</v>
      </c>
      <c r="AV4679" s="15" t="s">
        <v>2420</v>
      </c>
      <c r="AX4679" s="16" t="s">
        <v>204</v>
      </c>
      <c r="AY4679" s="16" t="s">
        <v>207</v>
      </c>
      <c r="AZ4679" s="16" t="s">
        <v>207</v>
      </c>
      <c r="BA4679" s="16" t="s">
        <v>207</v>
      </c>
      <c r="BB4679" s="16" t="s">
        <v>207</v>
      </c>
      <c r="BC4679" s="16">
        <v>1.68</v>
      </c>
      <c r="BD4679" s="16">
        <f t="shared" si="1031"/>
        <v>10.08</v>
      </c>
      <c r="BE4679" s="16">
        <f t="shared" si="1032"/>
        <v>3098.8125</v>
      </c>
      <c r="BG4679" s="16">
        <f t="shared" si="1033"/>
        <v>4032</v>
      </c>
      <c r="BH4679" s="16">
        <f t="shared" si="1034"/>
        <v>2016</v>
      </c>
      <c r="BI4679" s="16">
        <f t="shared" si="1035"/>
        <v>25.2</v>
      </c>
    </row>
    <row r="4680" spans="1:61" ht="20.149999999999999" customHeight="1" x14ac:dyDescent="0.35">
      <c r="A4680">
        <v>4679</v>
      </c>
      <c r="B4680" t="s">
        <v>360</v>
      </c>
      <c r="C4680" t="s">
        <v>6485</v>
      </c>
      <c r="D4680" s="15" t="s">
        <v>5205</v>
      </c>
      <c r="E4680" s="12" t="s">
        <v>98</v>
      </c>
      <c r="G4680" s="12" t="s">
        <v>1453</v>
      </c>
      <c r="H4680" s="12" t="s">
        <v>91</v>
      </c>
      <c r="I4680" s="12" t="s">
        <v>363</v>
      </c>
      <c r="J4680" s="12" t="s">
        <v>5164</v>
      </c>
      <c r="K4680" s="12" t="s">
        <v>5164</v>
      </c>
      <c r="N4680" s="16" t="s">
        <v>206</v>
      </c>
      <c r="O4680" s="16" t="s">
        <v>5193</v>
      </c>
      <c r="P4680" s="12" t="s">
        <v>482</v>
      </c>
      <c r="Q4680" s="16">
        <v>2023</v>
      </c>
      <c r="R4680" s="16">
        <v>0.78</v>
      </c>
      <c r="T4680" s="16">
        <v>0</v>
      </c>
      <c r="U4680" s="16" t="s">
        <v>5194</v>
      </c>
      <c r="V4680" s="12" t="s">
        <v>204</v>
      </c>
      <c r="W4680" s="12" t="s">
        <v>204</v>
      </c>
      <c r="X4680" s="16">
        <v>1</v>
      </c>
      <c r="Z4680" s="16">
        <v>0.78</v>
      </c>
      <c r="AA4680" s="16">
        <v>93.600000000000009</v>
      </c>
      <c r="AB4680" s="16" t="s">
        <v>2114</v>
      </c>
      <c r="AC4680" s="16" t="s">
        <v>5166</v>
      </c>
      <c r="AD4680" s="16">
        <v>32760.000000000004</v>
      </c>
      <c r="AE4680" s="16">
        <v>292.5</v>
      </c>
      <c r="AF4680" s="16">
        <v>109687.5</v>
      </c>
      <c r="AG4680" s="16">
        <v>78</v>
      </c>
      <c r="AH4680" s="12">
        <f t="shared" si="1027"/>
        <v>0</v>
      </c>
      <c r="AI4680" s="16">
        <v>3.9000000000000004</v>
      </c>
      <c r="AJ4680" s="16">
        <v>13650.000000000002</v>
      </c>
      <c r="AK4680" s="16">
        <f t="shared" si="1028"/>
        <v>390</v>
      </c>
      <c r="AL4680" s="16">
        <f t="shared" si="1029"/>
        <v>3900</v>
      </c>
      <c r="AM4680" s="16">
        <v>70200</v>
      </c>
      <c r="AN4680" s="16">
        <f t="shared" si="1030"/>
        <v>230197.5</v>
      </c>
      <c r="AQ4680" s="16" t="s">
        <v>204</v>
      </c>
      <c r="AS4680" s="16" t="s">
        <v>2422</v>
      </c>
      <c r="AT4680" s="16" t="s">
        <v>2418</v>
      </c>
      <c r="AU4680" t="s">
        <v>2384</v>
      </c>
      <c r="AV4680" s="15" t="s">
        <v>2420</v>
      </c>
      <c r="AX4680" s="16" t="s">
        <v>204</v>
      </c>
      <c r="AY4680" s="16" t="s">
        <v>207</v>
      </c>
      <c r="AZ4680" s="16" t="s">
        <v>207</v>
      </c>
      <c r="BA4680" s="16" t="s">
        <v>207</v>
      </c>
      <c r="BB4680" s="16" t="s">
        <v>207</v>
      </c>
      <c r="BC4680" s="16">
        <v>0.78</v>
      </c>
      <c r="BD4680" s="16">
        <f t="shared" si="1031"/>
        <v>4.68</v>
      </c>
      <c r="BE4680" s="16">
        <f t="shared" si="1032"/>
        <v>1438.734375</v>
      </c>
      <c r="BG4680" s="16">
        <f t="shared" si="1033"/>
        <v>1872</v>
      </c>
      <c r="BH4680" s="16">
        <f t="shared" si="1034"/>
        <v>936</v>
      </c>
      <c r="BI4680" s="16">
        <f t="shared" si="1035"/>
        <v>11.7</v>
      </c>
    </row>
    <row r="4681" spans="1:61" ht="20.149999999999999" customHeight="1" x14ac:dyDescent="0.35">
      <c r="A4681">
        <v>4680</v>
      </c>
      <c r="B4681" t="s">
        <v>360</v>
      </c>
      <c r="C4681" t="s">
        <v>6486</v>
      </c>
      <c r="D4681" s="15" t="s">
        <v>5206</v>
      </c>
      <c r="E4681" s="12" t="s">
        <v>98</v>
      </c>
      <c r="G4681" s="12" t="s">
        <v>1453</v>
      </c>
      <c r="H4681" s="12" t="s">
        <v>91</v>
      </c>
      <c r="I4681" s="12" t="s">
        <v>363</v>
      </c>
      <c r="J4681" s="12" t="s">
        <v>5164</v>
      </c>
      <c r="K4681" s="12" t="s">
        <v>5164</v>
      </c>
      <c r="N4681" s="16" t="s">
        <v>206</v>
      </c>
      <c r="O4681" s="16" t="s">
        <v>5193</v>
      </c>
      <c r="P4681" s="12" t="s">
        <v>482</v>
      </c>
      <c r="Q4681" s="16">
        <v>2023</v>
      </c>
      <c r="R4681" s="16">
        <v>0.24</v>
      </c>
      <c r="T4681" s="16">
        <v>0</v>
      </c>
      <c r="U4681" s="16" t="s">
        <v>5194</v>
      </c>
      <c r="V4681" s="12" t="s">
        <v>204</v>
      </c>
      <c r="W4681" s="12" t="s">
        <v>204</v>
      </c>
      <c r="X4681" s="16">
        <v>1</v>
      </c>
      <c r="Z4681" s="16">
        <v>0.24</v>
      </c>
      <c r="AA4681" s="16">
        <v>28.799999999999997</v>
      </c>
      <c r="AB4681" s="16" t="s">
        <v>2114</v>
      </c>
      <c r="AC4681" s="16" t="s">
        <v>5166</v>
      </c>
      <c r="AD4681" s="16">
        <v>10079.999999999998</v>
      </c>
      <c r="AE4681" s="16">
        <v>90</v>
      </c>
      <c r="AF4681" s="16">
        <v>33750</v>
      </c>
      <c r="AG4681" s="16">
        <v>24</v>
      </c>
      <c r="AH4681" s="12">
        <f t="shared" si="1027"/>
        <v>0</v>
      </c>
      <c r="AI4681" s="16">
        <v>1.2</v>
      </c>
      <c r="AJ4681" s="16">
        <v>4200</v>
      </c>
      <c r="AK4681" s="16">
        <f t="shared" si="1028"/>
        <v>120</v>
      </c>
      <c r="AL4681" s="16">
        <f t="shared" si="1029"/>
        <v>1200</v>
      </c>
      <c r="AM4681" s="16">
        <v>21600</v>
      </c>
      <c r="AN4681" s="16">
        <f t="shared" si="1030"/>
        <v>70830</v>
      </c>
      <c r="AQ4681" s="16" t="s">
        <v>204</v>
      </c>
      <c r="AS4681" s="16" t="s">
        <v>2422</v>
      </c>
      <c r="AT4681" s="16" t="s">
        <v>2418</v>
      </c>
      <c r="AU4681" t="s">
        <v>2384</v>
      </c>
      <c r="AV4681" s="15" t="s">
        <v>2420</v>
      </c>
      <c r="AX4681" s="16" t="s">
        <v>204</v>
      </c>
      <c r="AY4681" s="16" t="s">
        <v>207</v>
      </c>
      <c r="AZ4681" s="16" t="s">
        <v>207</v>
      </c>
      <c r="BA4681" s="16" t="s">
        <v>207</v>
      </c>
      <c r="BB4681" s="16" t="s">
        <v>207</v>
      </c>
      <c r="BC4681" s="16">
        <v>0.24</v>
      </c>
      <c r="BD4681" s="16">
        <f t="shared" si="1031"/>
        <v>1.44</v>
      </c>
      <c r="BE4681" s="16">
        <f t="shared" si="1032"/>
        <v>442.6875</v>
      </c>
      <c r="BG4681" s="16">
        <f t="shared" si="1033"/>
        <v>576</v>
      </c>
      <c r="BH4681" s="16">
        <f t="shared" si="1034"/>
        <v>288</v>
      </c>
      <c r="BI4681" s="16">
        <f t="shared" si="1035"/>
        <v>3.6</v>
      </c>
    </row>
    <row r="4682" spans="1:61" ht="20.149999999999999" customHeight="1" x14ac:dyDescent="0.35">
      <c r="A4682">
        <v>4681</v>
      </c>
      <c r="B4682" t="s">
        <v>360</v>
      </c>
      <c r="C4682" t="s">
        <v>6487</v>
      </c>
      <c r="D4682" s="15" t="s">
        <v>5207</v>
      </c>
      <c r="E4682" s="12" t="s">
        <v>93</v>
      </c>
      <c r="G4682" s="12" t="s">
        <v>1453</v>
      </c>
      <c r="H4682" s="12" t="s">
        <v>91</v>
      </c>
      <c r="I4682" s="12" t="s">
        <v>363</v>
      </c>
      <c r="J4682" s="12" t="s">
        <v>5164</v>
      </c>
      <c r="K4682" s="12" t="s">
        <v>5164</v>
      </c>
      <c r="N4682" s="16" t="s">
        <v>206</v>
      </c>
      <c r="O4682" s="16" t="s">
        <v>5193</v>
      </c>
      <c r="P4682" s="12" t="s">
        <v>482</v>
      </c>
      <c r="Q4682" s="16">
        <v>2023</v>
      </c>
      <c r="R4682" s="16">
        <v>0.72</v>
      </c>
      <c r="T4682" s="16">
        <v>0</v>
      </c>
      <c r="U4682" s="16" t="s">
        <v>5194</v>
      </c>
      <c r="V4682" s="12" t="s">
        <v>204</v>
      </c>
      <c r="W4682" s="12" t="s">
        <v>204</v>
      </c>
      <c r="X4682" s="16">
        <v>1</v>
      </c>
      <c r="Z4682" s="16">
        <v>0.72</v>
      </c>
      <c r="AA4682" s="16">
        <v>86.399999999999991</v>
      </c>
      <c r="AB4682" s="16" t="s">
        <v>2114</v>
      </c>
      <c r="AC4682" s="16" t="s">
        <v>5166</v>
      </c>
      <c r="AD4682" s="16">
        <v>30239.999999999996</v>
      </c>
      <c r="AE4682" s="16">
        <v>270</v>
      </c>
      <c r="AF4682" s="16">
        <v>101250</v>
      </c>
      <c r="AG4682" s="16">
        <v>72</v>
      </c>
      <c r="AH4682" s="12">
        <f t="shared" si="1027"/>
        <v>0</v>
      </c>
      <c r="AI4682" s="16">
        <v>3.5999999999999996</v>
      </c>
      <c r="AJ4682" s="16">
        <v>12599.999999999998</v>
      </c>
      <c r="AK4682" s="16">
        <f t="shared" si="1028"/>
        <v>360</v>
      </c>
      <c r="AL4682" s="16">
        <f t="shared" si="1029"/>
        <v>3600</v>
      </c>
      <c r="AM4682" s="16">
        <v>64800</v>
      </c>
      <c r="AN4682" s="16">
        <f t="shared" si="1030"/>
        <v>212490</v>
      </c>
      <c r="AQ4682" s="16" t="s">
        <v>204</v>
      </c>
      <c r="AS4682" s="16" t="s">
        <v>2422</v>
      </c>
      <c r="AT4682" s="16" t="s">
        <v>2418</v>
      </c>
      <c r="AU4682" t="s">
        <v>2384</v>
      </c>
      <c r="AV4682" s="15" t="s">
        <v>2420</v>
      </c>
      <c r="AX4682" s="16" t="s">
        <v>204</v>
      </c>
      <c r="AY4682" s="16" t="s">
        <v>207</v>
      </c>
      <c r="AZ4682" s="16" t="s">
        <v>207</v>
      </c>
      <c r="BA4682" s="16" t="s">
        <v>207</v>
      </c>
      <c r="BB4682" s="16" t="s">
        <v>207</v>
      </c>
      <c r="BC4682" s="16">
        <v>0.72</v>
      </c>
      <c r="BD4682" s="16">
        <f t="shared" si="1031"/>
        <v>4.32</v>
      </c>
      <c r="BE4682" s="16">
        <f t="shared" si="1032"/>
        <v>1328.0625</v>
      </c>
      <c r="BG4682" s="16">
        <f t="shared" si="1033"/>
        <v>1728</v>
      </c>
      <c r="BH4682" s="16">
        <f t="shared" si="1034"/>
        <v>864</v>
      </c>
      <c r="BI4682" s="16">
        <f t="shared" si="1035"/>
        <v>10.8</v>
      </c>
    </row>
    <row r="4683" spans="1:61" ht="20.149999999999999" customHeight="1" x14ac:dyDescent="0.35">
      <c r="A4683">
        <v>4682</v>
      </c>
      <c r="B4683" t="s">
        <v>360</v>
      </c>
      <c r="C4683" t="s">
        <v>6488</v>
      </c>
      <c r="D4683" s="15" t="s">
        <v>5208</v>
      </c>
      <c r="E4683" s="12" t="s">
        <v>98</v>
      </c>
      <c r="G4683" s="12" t="s">
        <v>1453</v>
      </c>
      <c r="H4683" s="12" t="s">
        <v>91</v>
      </c>
      <c r="I4683" s="12" t="s">
        <v>363</v>
      </c>
      <c r="J4683" s="12" t="s">
        <v>5164</v>
      </c>
      <c r="K4683" s="12" t="s">
        <v>5164</v>
      </c>
      <c r="N4683" s="16" t="s">
        <v>206</v>
      </c>
      <c r="O4683" s="16" t="s">
        <v>5193</v>
      </c>
      <c r="P4683" s="12" t="s">
        <v>482</v>
      </c>
      <c r="Q4683" s="16">
        <v>2023</v>
      </c>
      <c r="R4683" s="16">
        <v>1.67</v>
      </c>
      <c r="T4683" s="16">
        <v>0</v>
      </c>
      <c r="U4683" s="16" t="s">
        <v>5194</v>
      </c>
      <c r="V4683" s="12" t="s">
        <v>204</v>
      </c>
      <c r="W4683" s="12" t="s">
        <v>204</v>
      </c>
      <c r="X4683" s="16">
        <v>1</v>
      </c>
      <c r="Z4683" s="16">
        <v>1.67</v>
      </c>
      <c r="AA4683" s="16">
        <v>200.39999999999998</v>
      </c>
      <c r="AB4683" s="16" t="s">
        <v>2114</v>
      </c>
      <c r="AC4683" s="16" t="s">
        <v>5166</v>
      </c>
      <c r="AD4683" s="16">
        <v>70139.999999999985</v>
      </c>
      <c r="AE4683" s="16">
        <v>626.25</v>
      </c>
      <c r="AF4683" s="16">
        <v>234843.75</v>
      </c>
      <c r="AG4683" s="16">
        <v>167</v>
      </c>
      <c r="AH4683" s="12">
        <f t="shared" si="1027"/>
        <v>0</v>
      </c>
      <c r="AI4683" s="16">
        <v>8.35</v>
      </c>
      <c r="AJ4683" s="16">
        <v>29225</v>
      </c>
      <c r="AK4683" s="16">
        <f t="shared" si="1028"/>
        <v>835</v>
      </c>
      <c r="AL4683" s="16">
        <f t="shared" si="1029"/>
        <v>8350</v>
      </c>
      <c r="AM4683" s="16">
        <v>150300</v>
      </c>
      <c r="AN4683" s="16">
        <f t="shared" si="1030"/>
        <v>492858.75</v>
      </c>
      <c r="AQ4683" s="16" t="s">
        <v>204</v>
      </c>
      <c r="AS4683" s="16" t="s">
        <v>2422</v>
      </c>
      <c r="AT4683" s="16" t="s">
        <v>2418</v>
      </c>
      <c r="AU4683" t="s">
        <v>2384</v>
      </c>
      <c r="AV4683" s="15" t="s">
        <v>2420</v>
      </c>
      <c r="AX4683" s="16" t="s">
        <v>204</v>
      </c>
      <c r="AY4683" s="16" t="s">
        <v>207</v>
      </c>
      <c r="AZ4683" s="16" t="s">
        <v>207</v>
      </c>
      <c r="BA4683" s="16" t="s">
        <v>207</v>
      </c>
      <c r="BB4683" s="16" t="s">
        <v>207</v>
      </c>
      <c r="BC4683" s="16">
        <v>1.67</v>
      </c>
      <c r="BD4683" s="16">
        <f t="shared" si="1031"/>
        <v>10.02</v>
      </c>
      <c r="BE4683" s="16">
        <f t="shared" si="1032"/>
        <v>3080.3671875</v>
      </c>
      <c r="BG4683" s="16">
        <f t="shared" si="1033"/>
        <v>4008</v>
      </c>
      <c r="BH4683" s="16">
        <f t="shared" si="1034"/>
        <v>2004</v>
      </c>
      <c r="BI4683" s="16">
        <f t="shared" si="1035"/>
        <v>25.05</v>
      </c>
    </row>
    <row r="4684" spans="1:61" ht="20.149999999999999" customHeight="1" x14ac:dyDescent="0.35">
      <c r="A4684">
        <v>4683</v>
      </c>
      <c r="B4684" t="s">
        <v>360</v>
      </c>
      <c r="C4684" t="s">
        <v>6489</v>
      </c>
      <c r="D4684" s="15" t="s">
        <v>5209</v>
      </c>
      <c r="E4684" s="12" t="s">
        <v>98</v>
      </c>
      <c r="G4684" s="12" t="s">
        <v>1453</v>
      </c>
      <c r="H4684" s="12" t="s">
        <v>91</v>
      </c>
      <c r="I4684" s="12" t="s">
        <v>363</v>
      </c>
      <c r="J4684" s="12" t="s">
        <v>5164</v>
      </c>
      <c r="K4684" s="12" t="s">
        <v>5164</v>
      </c>
      <c r="N4684" s="16" t="s">
        <v>206</v>
      </c>
      <c r="O4684" s="16" t="s">
        <v>5193</v>
      </c>
      <c r="P4684" s="12" t="s">
        <v>482</v>
      </c>
      <c r="Q4684" s="16">
        <v>2023</v>
      </c>
      <c r="R4684" s="16">
        <v>1.24</v>
      </c>
      <c r="T4684" s="16">
        <v>0</v>
      </c>
      <c r="U4684" s="16" t="s">
        <v>5194</v>
      </c>
      <c r="V4684" s="12" t="s">
        <v>204</v>
      </c>
      <c r="W4684" s="12" t="s">
        <v>204</v>
      </c>
      <c r="X4684" s="16">
        <v>1</v>
      </c>
      <c r="Z4684" s="16">
        <v>1.24</v>
      </c>
      <c r="AA4684" s="16">
        <v>148.80000000000001</v>
      </c>
      <c r="AB4684" s="16" t="s">
        <v>2114</v>
      </c>
      <c r="AC4684" s="16" t="s">
        <v>5166</v>
      </c>
      <c r="AD4684" s="16">
        <v>52080.000000000007</v>
      </c>
      <c r="AE4684" s="16">
        <v>465</v>
      </c>
      <c r="AF4684" s="16">
        <v>174375</v>
      </c>
      <c r="AG4684" s="16">
        <v>124</v>
      </c>
      <c r="AH4684" s="12">
        <f t="shared" si="1027"/>
        <v>0</v>
      </c>
      <c r="AI4684" s="16">
        <v>6.2</v>
      </c>
      <c r="AJ4684" s="16">
        <v>21700</v>
      </c>
      <c r="AK4684" s="16">
        <f t="shared" si="1028"/>
        <v>620</v>
      </c>
      <c r="AL4684" s="16">
        <f t="shared" si="1029"/>
        <v>6200</v>
      </c>
      <c r="AM4684" s="16">
        <v>111600</v>
      </c>
      <c r="AN4684" s="16">
        <f t="shared" si="1030"/>
        <v>365955</v>
      </c>
      <c r="AQ4684" s="16" t="s">
        <v>204</v>
      </c>
      <c r="AS4684" s="16" t="s">
        <v>2422</v>
      </c>
      <c r="AT4684" s="16" t="s">
        <v>2418</v>
      </c>
      <c r="AU4684" t="s">
        <v>2384</v>
      </c>
      <c r="AV4684" s="15" t="s">
        <v>2420</v>
      </c>
      <c r="AX4684" s="16" t="s">
        <v>204</v>
      </c>
      <c r="AY4684" s="16" t="s">
        <v>207</v>
      </c>
      <c r="AZ4684" s="16" t="s">
        <v>207</v>
      </c>
      <c r="BA4684" s="16" t="s">
        <v>207</v>
      </c>
      <c r="BB4684" s="16" t="s">
        <v>207</v>
      </c>
      <c r="BC4684" s="16">
        <v>1.24</v>
      </c>
      <c r="BD4684" s="16">
        <f t="shared" si="1031"/>
        <v>7.4399999999999995</v>
      </c>
      <c r="BE4684" s="16">
        <f t="shared" si="1032"/>
        <v>2287.21875</v>
      </c>
      <c r="BG4684" s="16">
        <f t="shared" si="1033"/>
        <v>2976</v>
      </c>
      <c r="BH4684" s="16">
        <f t="shared" si="1034"/>
        <v>1488</v>
      </c>
      <c r="BI4684" s="16">
        <f t="shared" si="1035"/>
        <v>18.600000000000001</v>
      </c>
    </row>
    <row r="4685" spans="1:61" ht="20.149999999999999" customHeight="1" x14ac:dyDescent="0.35">
      <c r="A4685">
        <v>4684</v>
      </c>
      <c r="B4685" t="s">
        <v>360</v>
      </c>
      <c r="C4685" t="s">
        <v>6490</v>
      </c>
      <c r="D4685" s="15" t="s">
        <v>5167</v>
      </c>
      <c r="E4685" s="12" t="s">
        <v>98</v>
      </c>
      <c r="G4685" s="12" t="s">
        <v>1453</v>
      </c>
      <c r="H4685" s="12" t="s">
        <v>91</v>
      </c>
      <c r="I4685" s="12" t="s">
        <v>363</v>
      </c>
      <c r="J4685" s="12" t="s">
        <v>5164</v>
      </c>
      <c r="K4685" s="12" t="s">
        <v>5164</v>
      </c>
      <c r="N4685" s="16" t="s">
        <v>206</v>
      </c>
      <c r="O4685" s="16" t="s">
        <v>5193</v>
      </c>
      <c r="P4685" s="12" t="s">
        <v>482</v>
      </c>
      <c r="Q4685" s="16">
        <v>2023</v>
      </c>
      <c r="R4685" s="16">
        <v>1.28</v>
      </c>
      <c r="T4685" s="16">
        <v>0</v>
      </c>
      <c r="U4685" s="16" t="s">
        <v>5194</v>
      </c>
      <c r="V4685" s="12" t="s">
        <v>204</v>
      </c>
      <c r="W4685" s="12" t="s">
        <v>204</v>
      </c>
      <c r="X4685" s="16">
        <v>1</v>
      </c>
      <c r="Z4685" s="16">
        <v>1.28</v>
      </c>
      <c r="AA4685" s="16">
        <v>153.6</v>
      </c>
      <c r="AB4685" s="16" t="s">
        <v>2114</v>
      </c>
      <c r="AC4685" s="16" t="s">
        <v>5166</v>
      </c>
      <c r="AD4685" s="16">
        <v>53760</v>
      </c>
      <c r="AE4685" s="16">
        <v>480</v>
      </c>
      <c r="AF4685" s="16">
        <v>180000</v>
      </c>
      <c r="AG4685" s="16">
        <v>128</v>
      </c>
      <c r="AH4685" s="12">
        <f t="shared" si="1027"/>
        <v>0</v>
      </c>
      <c r="AI4685" s="16">
        <v>6.4</v>
      </c>
      <c r="AJ4685" s="16">
        <v>22400</v>
      </c>
      <c r="AK4685" s="16">
        <f t="shared" si="1028"/>
        <v>640</v>
      </c>
      <c r="AL4685" s="16">
        <f t="shared" si="1029"/>
        <v>6400</v>
      </c>
      <c r="AM4685" s="16">
        <v>115200</v>
      </c>
      <c r="AN4685" s="16">
        <f t="shared" si="1030"/>
        <v>377760</v>
      </c>
      <c r="AQ4685" s="16" t="s">
        <v>204</v>
      </c>
      <c r="AS4685" s="16" t="s">
        <v>2422</v>
      </c>
      <c r="AT4685" s="16" t="s">
        <v>2418</v>
      </c>
      <c r="AU4685" t="s">
        <v>2384</v>
      </c>
      <c r="AV4685" s="15" t="s">
        <v>2420</v>
      </c>
      <c r="AX4685" s="16" t="s">
        <v>204</v>
      </c>
      <c r="AY4685" s="16" t="s">
        <v>207</v>
      </c>
      <c r="AZ4685" s="16" t="s">
        <v>207</v>
      </c>
      <c r="BA4685" s="16" t="s">
        <v>207</v>
      </c>
      <c r="BB4685" s="16" t="s">
        <v>207</v>
      </c>
      <c r="BC4685" s="16">
        <v>1.28</v>
      </c>
      <c r="BD4685" s="16">
        <f t="shared" si="1031"/>
        <v>7.68</v>
      </c>
      <c r="BE4685" s="16">
        <f t="shared" si="1032"/>
        <v>2361</v>
      </c>
      <c r="BG4685" s="16">
        <f t="shared" si="1033"/>
        <v>3072</v>
      </c>
      <c r="BH4685" s="16">
        <f t="shared" si="1034"/>
        <v>1536</v>
      </c>
      <c r="BI4685" s="16">
        <f t="shared" si="1035"/>
        <v>19.2</v>
      </c>
    </row>
    <row r="4686" spans="1:61" ht="20.149999999999999" customHeight="1" x14ac:dyDescent="0.35">
      <c r="A4686">
        <v>4685</v>
      </c>
      <c r="B4686" t="s">
        <v>360</v>
      </c>
      <c r="C4686" t="s">
        <v>6491</v>
      </c>
      <c r="D4686" s="15" t="s">
        <v>5210</v>
      </c>
      <c r="E4686" s="12" t="s">
        <v>93</v>
      </c>
      <c r="G4686" s="12" t="s">
        <v>1453</v>
      </c>
      <c r="H4686" s="12" t="s">
        <v>91</v>
      </c>
      <c r="I4686" s="12" t="s">
        <v>363</v>
      </c>
      <c r="J4686" s="12" t="s">
        <v>5164</v>
      </c>
      <c r="K4686" s="12" t="s">
        <v>5164</v>
      </c>
      <c r="N4686" s="16" t="s">
        <v>206</v>
      </c>
      <c r="O4686" s="16" t="s">
        <v>5193</v>
      </c>
      <c r="P4686" s="12" t="s">
        <v>482</v>
      </c>
      <c r="Q4686" s="16">
        <v>2023</v>
      </c>
      <c r="R4686" s="16">
        <v>1.19</v>
      </c>
      <c r="T4686" s="16">
        <v>0</v>
      </c>
      <c r="U4686" s="16" t="s">
        <v>5194</v>
      </c>
      <c r="V4686" s="12" t="s">
        <v>204</v>
      </c>
      <c r="W4686" s="12" t="s">
        <v>204</v>
      </c>
      <c r="X4686" s="16">
        <v>1</v>
      </c>
      <c r="Z4686" s="16">
        <v>1.19</v>
      </c>
      <c r="AA4686" s="16">
        <v>142.79999999999998</v>
      </c>
      <c r="AB4686" s="16" t="s">
        <v>2114</v>
      </c>
      <c r="AC4686" s="16" t="s">
        <v>5166</v>
      </c>
      <c r="AD4686" s="16">
        <v>49979.999999999993</v>
      </c>
      <c r="AE4686" s="16">
        <v>446.25</v>
      </c>
      <c r="AF4686" s="16">
        <v>167343.75</v>
      </c>
      <c r="AG4686" s="16">
        <v>119</v>
      </c>
      <c r="AH4686" s="12">
        <f t="shared" si="1027"/>
        <v>0</v>
      </c>
      <c r="AI4686" s="16">
        <v>5.9499999999999993</v>
      </c>
      <c r="AJ4686" s="16">
        <v>20824.999999999996</v>
      </c>
      <c r="AK4686" s="16">
        <f t="shared" si="1028"/>
        <v>595</v>
      </c>
      <c r="AL4686" s="16">
        <f t="shared" si="1029"/>
        <v>5950</v>
      </c>
      <c r="AM4686" s="16">
        <v>107100</v>
      </c>
      <c r="AN4686" s="16">
        <f t="shared" si="1030"/>
        <v>351198.75</v>
      </c>
      <c r="AQ4686" s="16" t="s">
        <v>204</v>
      </c>
      <c r="AS4686" s="16" t="s">
        <v>2422</v>
      </c>
      <c r="AT4686" s="16" t="s">
        <v>2418</v>
      </c>
      <c r="AU4686" t="s">
        <v>2384</v>
      </c>
      <c r="AV4686" s="15" t="s">
        <v>2420</v>
      </c>
      <c r="AX4686" s="16" t="s">
        <v>204</v>
      </c>
      <c r="AY4686" s="16" t="s">
        <v>207</v>
      </c>
      <c r="AZ4686" s="16" t="s">
        <v>207</v>
      </c>
      <c r="BA4686" s="16" t="s">
        <v>207</v>
      </c>
      <c r="BB4686" s="16" t="s">
        <v>207</v>
      </c>
      <c r="BC4686" s="16">
        <v>1.19</v>
      </c>
      <c r="BD4686" s="16">
        <f t="shared" si="1031"/>
        <v>7.14</v>
      </c>
      <c r="BE4686" s="16">
        <f t="shared" si="1032"/>
        <v>2194.9921875</v>
      </c>
      <c r="BG4686" s="16">
        <f t="shared" si="1033"/>
        <v>2856</v>
      </c>
      <c r="BH4686" s="16">
        <f t="shared" si="1034"/>
        <v>1428</v>
      </c>
      <c r="BI4686" s="16">
        <f t="shared" si="1035"/>
        <v>17.850000000000001</v>
      </c>
    </row>
    <row r="4687" spans="1:61" ht="20.149999999999999" customHeight="1" x14ac:dyDescent="0.35">
      <c r="A4687">
        <v>4686</v>
      </c>
      <c r="B4687" t="s">
        <v>360</v>
      </c>
      <c r="C4687" t="s">
        <v>6492</v>
      </c>
      <c r="D4687" s="15" t="s">
        <v>5194</v>
      </c>
      <c r="E4687" s="12" t="s">
        <v>98</v>
      </c>
      <c r="G4687" s="12" t="s">
        <v>1453</v>
      </c>
      <c r="H4687" s="12" t="s">
        <v>91</v>
      </c>
      <c r="I4687" s="12" t="s">
        <v>363</v>
      </c>
      <c r="J4687" s="12" t="s">
        <v>5164</v>
      </c>
      <c r="K4687" s="12" t="s">
        <v>5164</v>
      </c>
      <c r="N4687" s="16" t="s">
        <v>205</v>
      </c>
      <c r="O4687" s="16" t="s">
        <v>5193</v>
      </c>
      <c r="P4687" s="12" t="s">
        <v>482</v>
      </c>
      <c r="Q4687" s="16">
        <v>2023</v>
      </c>
      <c r="R4687" s="16">
        <v>1.03</v>
      </c>
      <c r="T4687" s="16">
        <v>0</v>
      </c>
      <c r="U4687" s="16" t="s">
        <v>5194</v>
      </c>
      <c r="V4687" s="12" t="s">
        <v>204</v>
      </c>
      <c r="W4687" s="12" t="s">
        <v>204</v>
      </c>
      <c r="X4687" s="16">
        <v>1</v>
      </c>
      <c r="Z4687" s="16">
        <v>1.03</v>
      </c>
      <c r="AA4687" s="16">
        <v>123.60000000000001</v>
      </c>
      <c r="AB4687" s="16" t="s">
        <v>2114</v>
      </c>
      <c r="AC4687" s="16" t="s">
        <v>5166</v>
      </c>
      <c r="AD4687" s="16">
        <v>43260</v>
      </c>
      <c r="AE4687" s="16">
        <v>386.25</v>
      </c>
      <c r="AF4687" s="16">
        <v>144843.75</v>
      </c>
      <c r="AG4687" s="16">
        <v>103</v>
      </c>
      <c r="AH4687" s="12">
        <f t="shared" si="1027"/>
        <v>0</v>
      </c>
      <c r="AI4687" s="16">
        <v>5.15</v>
      </c>
      <c r="AJ4687" s="16">
        <v>18025</v>
      </c>
      <c r="AK4687" s="16">
        <f t="shared" si="1028"/>
        <v>515</v>
      </c>
      <c r="AL4687" s="16">
        <f t="shared" si="1029"/>
        <v>5150</v>
      </c>
      <c r="AM4687" s="16">
        <v>92700</v>
      </c>
      <c r="AN4687" s="16">
        <f t="shared" si="1030"/>
        <v>303978.75</v>
      </c>
      <c r="AQ4687" s="16" t="s">
        <v>204</v>
      </c>
      <c r="AS4687" s="16" t="s">
        <v>2422</v>
      </c>
      <c r="AT4687" s="16" t="s">
        <v>2418</v>
      </c>
      <c r="AU4687" t="s">
        <v>2384</v>
      </c>
      <c r="AV4687" s="15" t="s">
        <v>2420</v>
      </c>
      <c r="AX4687" s="16" t="s">
        <v>204</v>
      </c>
      <c r="AY4687" s="16" t="s">
        <v>207</v>
      </c>
      <c r="AZ4687" s="16" t="s">
        <v>207</v>
      </c>
      <c r="BA4687" s="16" t="s">
        <v>207</v>
      </c>
      <c r="BB4687" s="16" t="s">
        <v>207</v>
      </c>
      <c r="BC4687" s="16">
        <v>1.03</v>
      </c>
      <c r="BD4687" s="16">
        <f t="shared" si="1031"/>
        <v>6.18</v>
      </c>
      <c r="BE4687" s="16">
        <f t="shared" si="1032"/>
        <v>1899.8671875</v>
      </c>
      <c r="BG4687" s="16">
        <f t="shared" si="1033"/>
        <v>2472</v>
      </c>
      <c r="BH4687" s="16">
        <f t="shared" si="1034"/>
        <v>1236</v>
      </c>
      <c r="BI4687" s="16">
        <f t="shared" si="1035"/>
        <v>15.45</v>
      </c>
    </row>
    <row r="4688" spans="1:61" ht="20.149999999999999" customHeight="1" x14ac:dyDescent="0.35">
      <c r="A4688">
        <v>4687</v>
      </c>
      <c r="B4688" t="s">
        <v>360</v>
      </c>
      <c r="C4688" t="s">
        <v>6493</v>
      </c>
      <c r="D4688" s="15" t="s">
        <v>5211</v>
      </c>
      <c r="E4688" s="12" t="s">
        <v>98</v>
      </c>
      <c r="G4688" s="12" t="s">
        <v>1453</v>
      </c>
      <c r="H4688" s="12" t="s">
        <v>91</v>
      </c>
      <c r="I4688" s="12" t="s">
        <v>363</v>
      </c>
      <c r="J4688" s="12" t="s">
        <v>5164</v>
      </c>
      <c r="K4688" s="12" t="s">
        <v>5164</v>
      </c>
      <c r="N4688" s="16" t="s">
        <v>206</v>
      </c>
      <c r="O4688" s="16" t="s">
        <v>5193</v>
      </c>
      <c r="P4688" s="12" t="s">
        <v>482</v>
      </c>
      <c r="Q4688" s="16">
        <v>2023</v>
      </c>
      <c r="R4688" s="16">
        <v>0.18</v>
      </c>
      <c r="T4688" s="16">
        <v>0</v>
      </c>
      <c r="U4688" s="16" t="s">
        <v>5194</v>
      </c>
      <c r="V4688" s="12" t="s">
        <v>204</v>
      </c>
      <c r="W4688" s="12" t="s">
        <v>204</v>
      </c>
      <c r="X4688" s="16">
        <v>1</v>
      </c>
      <c r="Z4688" s="16">
        <v>0.18</v>
      </c>
      <c r="AA4688" s="16">
        <v>21.599999999999998</v>
      </c>
      <c r="AB4688" s="16" t="s">
        <v>2114</v>
      </c>
      <c r="AC4688" s="16" t="s">
        <v>5166</v>
      </c>
      <c r="AD4688" s="16">
        <v>7559.9999999999991</v>
      </c>
      <c r="AE4688" s="16">
        <v>67.5</v>
      </c>
      <c r="AF4688" s="16">
        <v>25312.5</v>
      </c>
      <c r="AG4688" s="16">
        <v>18</v>
      </c>
      <c r="AH4688" s="12">
        <f t="shared" si="1027"/>
        <v>0</v>
      </c>
      <c r="AI4688" s="16">
        <v>0.89999999999999991</v>
      </c>
      <c r="AJ4688" s="16">
        <v>3149.9999999999995</v>
      </c>
      <c r="AK4688" s="16">
        <f t="shared" si="1028"/>
        <v>90</v>
      </c>
      <c r="AL4688" s="16">
        <f t="shared" si="1029"/>
        <v>900</v>
      </c>
      <c r="AM4688" s="16">
        <v>16200</v>
      </c>
      <c r="AN4688" s="16">
        <f t="shared" si="1030"/>
        <v>53122.5</v>
      </c>
      <c r="AQ4688" s="16" t="s">
        <v>204</v>
      </c>
      <c r="AS4688" s="16" t="s">
        <v>2422</v>
      </c>
      <c r="AT4688" s="16" t="s">
        <v>2418</v>
      </c>
      <c r="AU4688" t="s">
        <v>2384</v>
      </c>
      <c r="AV4688" s="15" t="s">
        <v>2420</v>
      </c>
      <c r="AX4688" s="16" t="s">
        <v>204</v>
      </c>
      <c r="AY4688" s="16" t="s">
        <v>207</v>
      </c>
      <c r="AZ4688" s="16" t="s">
        <v>207</v>
      </c>
      <c r="BA4688" s="16" t="s">
        <v>207</v>
      </c>
      <c r="BB4688" s="16" t="s">
        <v>207</v>
      </c>
      <c r="BC4688" s="16">
        <v>0.18</v>
      </c>
      <c r="BD4688" s="16">
        <f t="shared" si="1031"/>
        <v>1.08</v>
      </c>
      <c r="BE4688" s="16">
        <f t="shared" si="1032"/>
        <v>332.015625</v>
      </c>
      <c r="BG4688" s="16">
        <f t="shared" si="1033"/>
        <v>432</v>
      </c>
      <c r="BH4688" s="16">
        <f t="shared" si="1034"/>
        <v>216</v>
      </c>
      <c r="BI4688" s="16">
        <f t="shared" si="1035"/>
        <v>2.7</v>
      </c>
    </row>
    <row r="4689" spans="1:61" ht="20.149999999999999" customHeight="1" x14ac:dyDescent="0.35">
      <c r="A4689">
        <v>4688</v>
      </c>
      <c r="B4689" t="s">
        <v>360</v>
      </c>
      <c r="C4689" t="s">
        <v>6494</v>
      </c>
      <c r="D4689" s="15" t="s">
        <v>5212</v>
      </c>
      <c r="E4689" s="12" t="s">
        <v>98</v>
      </c>
      <c r="G4689" s="12" t="s">
        <v>1453</v>
      </c>
      <c r="H4689" s="12" t="s">
        <v>91</v>
      </c>
      <c r="I4689" s="12" t="s">
        <v>363</v>
      </c>
      <c r="J4689" s="12" t="s">
        <v>5164</v>
      </c>
      <c r="K4689" s="12" t="s">
        <v>5164</v>
      </c>
      <c r="N4689" s="16" t="s">
        <v>206</v>
      </c>
      <c r="O4689" s="16" t="s">
        <v>5193</v>
      </c>
      <c r="P4689" s="12" t="s">
        <v>482</v>
      </c>
      <c r="Q4689" s="16">
        <v>2023</v>
      </c>
      <c r="R4689" s="16">
        <v>0.3</v>
      </c>
      <c r="T4689" s="16">
        <v>0</v>
      </c>
      <c r="U4689" s="16" t="s">
        <v>5194</v>
      </c>
      <c r="V4689" s="12" t="s">
        <v>204</v>
      </c>
      <c r="W4689" s="12" t="s">
        <v>204</v>
      </c>
      <c r="X4689" s="16">
        <v>1</v>
      </c>
      <c r="Z4689" s="16">
        <v>0.3</v>
      </c>
      <c r="AA4689" s="16">
        <v>36</v>
      </c>
      <c r="AB4689" s="16" t="s">
        <v>2114</v>
      </c>
      <c r="AC4689" s="16" t="s">
        <v>5166</v>
      </c>
      <c r="AD4689" s="16">
        <v>12600</v>
      </c>
      <c r="AE4689" s="16">
        <v>112.5</v>
      </c>
      <c r="AF4689" s="16">
        <v>42187.5</v>
      </c>
      <c r="AG4689" s="16">
        <v>30</v>
      </c>
      <c r="AH4689" s="12">
        <f t="shared" si="1027"/>
        <v>0</v>
      </c>
      <c r="AI4689" s="16">
        <v>1.5</v>
      </c>
      <c r="AJ4689" s="16">
        <v>5250</v>
      </c>
      <c r="AK4689" s="16">
        <f t="shared" si="1028"/>
        <v>150</v>
      </c>
      <c r="AL4689" s="16">
        <f t="shared" si="1029"/>
        <v>1500</v>
      </c>
      <c r="AM4689" s="16">
        <v>27000</v>
      </c>
      <c r="AN4689" s="16">
        <f t="shared" si="1030"/>
        <v>88537.5</v>
      </c>
      <c r="AQ4689" s="16" t="s">
        <v>204</v>
      </c>
      <c r="AS4689" s="16" t="s">
        <v>2422</v>
      </c>
      <c r="AT4689" s="16" t="s">
        <v>2418</v>
      </c>
      <c r="AU4689" t="s">
        <v>2384</v>
      </c>
      <c r="AV4689" s="15" t="s">
        <v>2420</v>
      </c>
      <c r="AX4689" s="16" t="s">
        <v>204</v>
      </c>
      <c r="AY4689" s="16" t="s">
        <v>207</v>
      </c>
      <c r="AZ4689" s="16" t="s">
        <v>207</v>
      </c>
      <c r="BA4689" s="16" t="s">
        <v>207</v>
      </c>
      <c r="BB4689" s="16" t="s">
        <v>207</v>
      </c>
      <c r="BC4689" s="16">
        <v>0.3</v>
      </c>
      <c r="BD4689" s="16">
        <f t="shared" si="1031"/>
        <v>1.7999999999999998</v>
      </c>
      <c r="BE4689" s="16">
        <f t="shared" si="1032"/>
        <v>553.359375</v>
      </c>
      <c r="BG4689" s="16">
        <f t="shared" si="1033"/>
        <v>720</v>
      </c>
      <c r="BH4689" s="16">
        <f t="shared" si="1034"/>
        <v>360</v>
      </c>
      <c r="BI4689" s="16">
        <f t="shared" si="1035"/>
        <v>4.5</v>
      </c>
    </row>
    <row r="4690" spans="1:61" ht="20.149999999999999" customHeight="1" x14ac:dyDescent="0.35">
      <c r="A4690">
        <v>4689</v>
      </c>
      <c r="B4690" t="s">
        <v>360</v>
      </c>
      <c r="C4690" t="s">
        <v>6495</v>
      </c>
      <c r="D4690" s="15" t="s">
        <v>5213</v>
      </c>
      <c r="E4690" s="12" t="s">
        <v>98</v>
      </c>
      <c r="G4690" s="12" t="s">
        <v>1453</v>
      </c>
      <c r="H4690" s="12" t="s">
        <v>91</v>
      </c>
      <c r="I4690" s="12" t="s">
        <v>363</v>
      </c>
      <c r="J4690" s="12" t="s">
        <v>5164</v>
      </c>
      <c r="K4690" s="12" t="s">
        <v>5164</v>
      </c>
      <c r="N4690" s="16" t="s">
        <v>206</v>
      </c>
      <c r="O4690" s="16" t="s">
        <v>5193</v>
      </c>
      <c r="P4690" s="12" t="s">
        <v>482</v>
      </c>
      <c r="Q4690" s="16">
        <v>2023</v>
      </c>
      <c r="R4690" s="16">
        <v>1.51</v>
      </c>
      <c r="T4690" s="16">
        <v>0</v>
      </c>
      <c r="U4690" s="16" t="s">
        <v>5194</v>
      </c>
      <c r="V4690" s="12" t="s">
        <v>204</v>
      </c>
      <c r="W4690" s="12" t="s">
        <v>204</v>
      </c>
      <c r="X4690" s="16">
        <v>1</v>
      </c>
      <c r="Z4690" s="16">
        <v>1.51</v>
      </c>
      <c r="AA4690" s="16">
        <v>181.2</v>
      </c>
      <c r="AB4690" s="16" t="s">
        <v>2114</v>
      </c>
      <c r="AC4690" s="16" t="s">
        <v>5166</v>
      </c>
      <c r="AD4690" s="16">
        <v>63419.999999999993</v>
      </c>
      <c r="AE4690" s="16">
        <v>566.25</v>
      </c>
      <c r="AF4690" s="16">
        <v>212343.75</v>
      </c>
      <c r="AG4690" s="16">
        <v>151</v>
      </c>
      <c r="AH4690" s="12">
        <f t="shared" si="1027"/>
        <v>0</v>
      </c>
      <c r="AI4690" s="16">
        <v>7.55</v>
      </c>
      <c r="AJ4690" s="16">
        <v>26425</v>
      </c>
      <c r="AK4690" s="16">
        <f t="shared" si="1028"/>
        <v>755</v>
      </c>
      <c r="AL4690" s="16">
        <f t="shared" si="1029"/>
        <v>7550</v>
      </c>
      <c r="AM4690" s="16">
        <v>135900</v>
      </c>
      <c r="AN4690" s="16">
        <f t="shared" si="1030"/>
        <v>445638.75</v>
      </c>
      <c r="AQ4690" s="16" t="s">
        <v>204</v>
      </c>
      <c r="AS4690" s="16" t="s">
        <v>2422</v>
      </c>
      <c r="AT4690" s="16" t="s">
        <v>2418</v>
      </c>
      <c r="AU4690" t="s">
        <v>2384</v>
      </c>
      <c r="AV4690" s="15" t="s">
        <v>2420</v>
      </c>
      <c r="AX4690" s="16" t="s">
        <v>204</v>
      </c>
      <c r="AY4690" s="16" t="s">
        <v>207</v>
      </c>
      <c r="AZ4690" s="16" t="s">
        <v>207</v>
      </c>
      <c r="BA4690" s="16" t="s">
        <v>207</v>
      </c>
      <c r="BB4690" s="16" t="s">
        <v>207</v>
      </c>
      <c r="BC4690" s="16">
        <v>1.51</v>
      </c>
      <c r="BD4690" s="16">
        <f t="shared" si="1031"/>
        <v>9.06</v>
      </c>
      <c r="BE4690" s="16">
        <f t="shared" si="1032"/>
        <v>2785.2421875</v>
      </c>
      <c r="BG4690" s="16">
        <f t="shared" si="1033"/>
        <v>3624</v>
      </c>
      <c r="BH4690" s="16">
        <f t="shared" si="1034"/>
        <v>1812</v>
      </c>
      <c r="BI4690" s="16">
        <f t="shared" si="1035"/>
        <v>22.65</v>
      </c>
    </row>
    <row r="4691" spans="1:61" ht="20.149999999999999" customHeight="1" x14ac:dyDescent="0.35">
      <c r="A4691">
        <v>4690</v>
      </c>
      <c r="B4691" t="s">
        <v>360</v>
      </c>
      <c r="C4691" t="s">
        <v>6496</v>
      </c>
      <c r="D4691" s="15" t="s">
        <v>5214</v>
      </c>
      <c r="E4691" s="12" t="s">
        <v>93</v>
      </c>
      <c r="G4691" s="12" t="s">
        <v>1453</v>
      </c>
      <c r="H4691" s="12" t="s">
        <v>91</v>
      </c>
      <c r="I4691" s="12" t="s">
        <v>363</v>
      </c>
      <c r="J4691" s="12" t="s">
        <v>5164</v>
      </c>
      <c r="K4691" s="12" t="s">
        <v>5164</v>
      </c>
      <c r="N4691" s="16" t="s">
        <v>206</v>
      </c>
      <c r="O4691" s="16" t="s">
        <v>5193</v>
      </c>
      <c r="P4691" s="12" t="s">
        <v>482</v>
      </c>
      <c r="Q4691" s="16">
        <v>2023</v>
      </c>
      <c r="R4691" s="16">
        <v>4.8</v>
      </c>
      <c r="T4691" s="16">
        <v>0</v>
      </c>
      <c r="U4691" s="16" t="s">
        <v>5194</v>
      </c>
      <c r="V4691" s="12" t="s">
        <v>204</v>
      </c>
      <c r="W4691" s="12" t="s">
        <v>204</v>
      </c>
      <c r="X4691" s="16">
        <v>1</v>
      </c>
      <c r="Z4691" s="16">
        <v>4.8</v>
      </c>
      <c r="AA4691" s="16">
        <v>576</v>
      </c>
      <c r="AB4691" s="16" t="s">
        <v>2114</v>
      </c>
      <c r="AC4691" s="16" t="s">
        <v>5166</v>
      </c>
      <c r="AD4691" s="16">
        <v>201600</v>
      </c>
      <c r="AE4691" s="16">
        <v>1800</v>
      </c>
      <c r="AF4691" s="16">
        <v>675000</v>
      </c>
      <c r="AG4691" s="16">
        <v>480</v>
      </c>
      <c r="AH4691" s="12">
        <f t="shared" si="1027"/>
        <v>0</v>
      </c>
      <c r="AI4691" s="16">
        <v>24</v>
      </c>
      <c r="AJ4691" s="16">
        <v>84000</v>
      </c>
      <c r="AK4691" s="16">
        <f t="shared" si="1028"/>
        <v>2400</v>
      </c>
      <c r="AL4691" s="16">
        <f t="shared" si="1029"/>
        <v>24000</v>
      </c>
      <c r="AM4691" s="16">
        <v>432000</v>
      </c>
      <c r="AN4691" s="16">
        <f t="shared" si="1030"/>
        <v>1416600</v>
      </c>
      <c r="AQ4691" s="16" t="s">
        <v>204</v>
      </c>
      <c r="AS4691" s="16" t="s">
        <v>2422</v>
      </c>
      <c r="AT4691" s="16" t="s">
        <v>2418</v>
      </c>
      <c r="AU4691" t="s">
        <v>2384</v>
      </c>
      <c r="AV4691" s="15" t="s">
        <v>2420</v>
      </c>
      <c r="AX4691" s="16" t="s">
        <v>204</v>
      </c>
      <c r="AY4691" s="16" t="s">
        <v>207</v>
      </c>
      <c r="AZ4691" s="16" t="s">
        <v>207</v>
      </c>
      <c r="BA4691" s="16" t="s">
        <v>207</v>
      </c>
      <c r="BB4691" s="16" t="s">
        <v>207</v>
      </c>
      <c r="BC4691" s="16">
        <v>4.8</v>
      </c>
      <c r="BD4691" s="16">
        <f t="shared" si="1031"/>
        <v>28.799999999999997</v>
      </c>
      <c r="BE4691" s="16">
        <f t="shared" si="1032"/>
        <v>8853.75</v>
      </c>
      <c r="BG4691" s="16">
        <f t="shared" si="1033"/>
        <v>11520</v>
      </c>
      <c r="BH4691" s="16">
        <f t="shared" si="1034"/>
        <v>5760</v>
      </c>
      <c r="BI4691" s="16">
        <f t="shared" si="1035"/>
        <v>72</v>
      </c>
    </row>
    <row r="4692" spans="1:61" ht="20.149999999999999" customHeight="1" x14ac:dyDescent="0.35">
      <c r="A4692">
        <v>4691</v>
      </c>
      <c r="B4692" t="s">
        <v>360</v>
      </c>
      <c r="C4692" t="s">
        <v>6497</v>
      </c>
      <c r="D4692" s="15" t="s">
        <v>5215</v>
      </c>
      <c r="E4692" s="12" t="s">
        <v>98</v>
      </c>
      <c r="G4692" s="12" t="s">
        <v>1453</v>
      </c>
      <c r="H4692" s="12" t="s">
        <v>91</v>
      </c>
      <c r="I4692" s="12" t="s">
        <v>363</v>
      </c>
      <c r="J4692" s="12" t="s">
        <v>5164</v>
      </c>
      <c r="K4692" s="12" t="s">
        <v>5164</v>
      </c>
      <c r="N4692" s="16" t="s">
        <v>206</v>
      </c>
      <c r="O4692" s="16" t="s">
        <v>5193</v>
      </c>
      <c r="P4692" s="12" t="s">
        <v>482</v>
      </c>
      <c r="Q4692" s="16">
        <v>2023</v>
      </c>
      <c r="R4692" s="16">
        <v>1.44</v>
      </c>
      <c r="T4692" s="16">
        <v>0</v>
      </c>
      <c r="U4692" s="16" t="s">
        <v>5194</v>
      </c>
      <c r="V4692" s="12" t="s">
        <v>204</v>
      </c>
      <c r="W4692" s="12" t="s">
        <v>204</v>
      </c>
      <c r="X4692" s="16">
        <v>1</v>
      </c>
      <c r="Z4692" s="16">
        <v>1.44</v>
      </c>
      <c r="AA4692" s="16">
        <v>172.79999999999998</v>
      </c>
      <c r="AB4692" s="16" t="s">
        <v>2114</v>
      </c>
      <c r="AC4692" s="16" t="s">
        <v>5166</v>
      </c>
      <c r="AD4692" s="16">
        <v>60479.999999999993</v>
      </c>
      <c r="AE4692" s="16">
        <v>540</v>
      </c>
      <c r="AF4692" s="16">
        <v>202500</v>
      </c>
      <c r="AG4692" s="16">
        <v>144</v>
      </c>
      <c r="AH4692" s="12">
        <f t="shared" si="1027"/>
        <v>0</v>
      </c>
      <c r="AI4692" s="16">
        <v>7.1999999999999993</v>
      </c>
      <c r="AJ4692" s="16">
        <v>25199.999999999996</v>
      </c>
      <c r="AK4692" s="16">
        <f t="shared" si="1028"/>
        <v>720</v>
      </c>
      <c r="AL4692" s="16">
        <f t="shared" si="1029"/>
        <v>7200</v>
      </c>
      <c r="AM4692" s="16">
        <v>129600</v>
      </c>
      <c r="AN4692" s="16">
        <f t="shared" si="1030"/>
        <v>424980</v>
      </c>
      <c r="AQ4692" s="16" t="s">
        <v>204</v>
      </c>
      <c r="AS4692" s="16" t="s">
        <v>2422</v>
      </c>
      <c r="AT4692" s="16" t="s">
        <v>2418</v>
      </c>
      <c r="AU4692" t="s">
        <v>2384</v>
      </c>
      <c r="AV4692" s="15" t="s">
        <v>2420</v>
      </c>
      <c r="AX4692" s="16" t="s">
        <v>204</v>
      </c>
      <c r="AY4692" s="16" t="s">
        <v>207</v>
      </c>
      <c r="AZ4692" s="16" t="s">
        <v>207</v>
      </c>
      <c r="BA4692" s="16" t="s">
        <v>207</v>
      </c>
      <c r="BB4692" s="16" t="s">
        <v>207</v>
      </c>
      <c r="BC4692" s="16">
        <v>1.44</v>
      </c>
      <c r="BD4692" s="16">
        <f t="shared" si="1031"/>
        <v>8.64</v>
      </c>
      <c r="BE4692" s="16">
        <f t="shared" si="1032"/>
        <v>2656.125</v>
      </c>
      <c r="BG4692" s="16">
        <f t="shared" si="1033"/>
        <v>3456</v>
      </c>
      <c r="BH4692" s="16">
        <f t="shared" si="1034"/>
        <v>1728</v>
      </c>
      <c r="BI4692" s="16">
        <f t="shared" si="1035"/>
        <v>21.6</v>
      </c>
    </row>
    <row r="4693" spans="1:61" ht="20.149999999999999" customHeight="1" x14ac:dyDescent="0.35">
      <c r="A4693">
        <v>4692</v>
      </c>
      <c r="B4693" t="s">
        <v>360</v>
      </c>
      <c r="C4693" t="s">
        <v>6498</v>
      </c>
      <c r="D4693" s="15" t="s">
        <v>5216</v>
      </c>
      <c r="E4693" s="12" t="s">
        <v>98</v>
      </c>
      <c r="G4693" s="12" t="s">
        <v>1453</v>
      </c>
      <c r="H4693" s="12" t="s">
        <v>91</v>
      </c>
      <c r="I4693" s="12" t="s">
        <v>363</v>
      </c>
      <c r="J4693" s="12" t="s">
        <v>5164</v>
      </c>
      <c r="K4693" s="12" t="s">
        <v>5164</v>
      </c>
      <c r="N4693" s="16" t="s">
        <v>206</v>
      </c>
      <c r="O4693" s="16" t="s">
        <v>5193</v>
      </c>
      <c r="P4693" s="12" t="s">
        <v>482</v>
      </c>
      <c r="Q4693" s="16">
        <v>2023</v>
      </c>
      <c r="R4693" s="16">
        <v>0.4</v>
      </c>
      <c r="T4693" s="16">
        <v>0</v>
      </c>
      <c r="U4693" s="16" t="s">
        <v>5194</v>
      </c>
      <c r="V4693" s="12" t="s">
        <v>204</v>
      </c>
      <c r="W4693" s="12" t="s">
        <v>204</v>
      </c>
      <c r="X4693" s="16">
        <v>1</v>
      </c>
      <c r="Z4693" s="16">
        <v>0.4</v>
      </c>
      <c r="AA4693" s="16">
        <v>48</v>
      </c>
      <c r="AB4693" s="16" t="s">
        <v>2114</v>
      </c>
      <c r="AC4693" s="16" t="s">
        <v>5166</v>
      </c>
      <c r="AD4693" s="16">
        <v>16800</v>
      </c>
      <c r="AE4693" s="16">
        <v>150</v>
      </c>
      <c r="AF4693" s="16">
        <v>56250</v>
      </c>
      <c r="AG4693" s="16">
        <v>40</v>
      </c>
      <c r="AH4693" s="12">
        <f t="shared" si="1027"/>
        <v>0</v>
      </c>
      <c r="AI4693" s="16">
        <v>2</v>
      </c>
      <c r="AJ4693" s="16">
        <v>7000</v>
      </c>
      <c r="AK4693" s="16">
        <f t="shared" si="1028"/>
        <v>200</v>
      </c>
      <c r="AL4693" s="16">
        <f t="shared" si="1029"/>
        <v>2000</v>
      </c>
      <c r="AM4693" s="16">
        <v>36000</v>
      </c>
      <c r="AN4693" s="16">
        <f t="shared" si="1030"/>
        <v>118050</v>
      </c>
      <c r="AQ4693" s="16" t="s">
        <v>204</v>
      </c>
      <c r="AS4693" s="16" t="s">
        <v>2422</v>
      </c>
      <c r="AT4693" s="16" t="s">
        <v>2418</v>
      </c>
      <c r="AU4693" t="s">
        <v>2384</v>
      </c>
      <c r="AV4693" s="15" t="s">
        <v>2420</v>
      </c>
      <c r="AX4693" s="16" t="s">
        <v>204</v>
      </c>
      <c r="AY4693" s="16" t="s">
        <v>207</v>
      </c>
      <c r="AZ4693" s="16" t="s">
        <v>207</v>
      </c>
      <c r="BA4693" s="16" t="s">
        <v>207</v>
      </c>
      <c r="BB4693" s="16" t="s">
        <v>207</v>
      </c>
      <c r="BC4693" s="16">
        <v>0.4</v>
      </c>
      <c r="BD4693" s="16">
        <f t="shared" si="1031"/>
        <v>2.4000000000000004</v>
      </c>
      <c r="BE4693" s="16">
        <f t="shared" si="1032"/>
        <v>737.8125</v>
      </c>
      <c r="BG4693" s="16">
        <f t="shared" si="1033"/>
        <v>960</v>
      </c>
      <c r="BH4693" s="16">
        <f t="shared" si="1034"/>
        <v>480</v>
      </c>
      <c r="BI4693" s="16">
        <f t="shared" si="1035"/>
        <v>6</v>
      </c>
    </row>
    <row r="4694" spans="1:61" ht="20.149999999999999" customHeight="1" x14ac:dyDescent="0.35">
      <c r="A4694">
        <v>4693</v>
      </c>
      <c r="B4694" t="s">
        <v>360</v>
      </c>
      <c r="C4694" t="s">
        <v>6499</v>
      </c>
      <c r="D4694" s="15" t="s">
        <v>5217</v>
      </c>
      <c r="E4694" s="12" t="s">
        <v>98</v>
      </c>
      <c r="G4694" s="12" t="s">
        <v>1453</v>
      </c>
      <c r="H4694" s="12" t="s">
        <v>91</v>
      </c>
      <c r="I4694" s="12" t="s">
        <v>363</v>
      </c>
      <c r="J4694" s="12" t="s">
        <v>5164</v>
      </c>
      <c r="K4694" s="12" t="s">
        <v>5164</v>
      </c>
      <c r="N4694" s="16" t="s">
        <v>206</v>
      </c>
      <c r="O4694" s="16" t="s">
        <v>5193</v>
      </c>
      <c r="P4694" s="12" t="s">
        <v>482</v>
      </c>
      <c r="Q4694" s="16">
        <v>2023</v>
      </c>
      <c r="R4694" s="16">
        <v>0.66</v>
      </c>
      <c r="T4694" s="16">
        <v>0</v>
      </c>
      <c r="U4694" s="16" t="s">
        <v>5194</v>
      </c>
      <c r="V4694" s="12" t="s">
        <v>204</v>
      </c>
      <c r="W4694" s="12" t="s">
        <v>204</v>
      </c>
      <c r="X4694" s="16">
        <v>1</v>
      </c>
      <c r="Z4694" s="16">
        <v>0.66</v>
      </c>
      <c r="AA4694" s="16">
        <v>79.2</v>
      </c>
      <c r="AB4694" s="16" t="s">
        <v>2114</v>
      </c>
      <c r="AC4694" s="16" t="s">
        <v>5166</v>
      </c>
      <c r="AD4694" s="16">
        <v>27720</v>
      </c>
      <c r="AE4694" s="16">
        <v>247.5</v>
      </c>
      <c r="AF4694" s="16">
        <v>92812.5</v>
      </c>
      <c r="AG4694" s="16">
        <v>66</v>
      </c>
      <c r="AH4694" s="12">
        <f t="shared" si="1027"/>
        <v>0</v>
      </c>
      <c r="AI4694" s="16">
        <v>3.3000000000000003</v>
      </c>
      <c r="AJ4694" s="16">
        <v>11550.000000000002</v>
      </c>
      <c r="AK4694" s="16">
        <f t="shared" si="1028"/>
        <v>330</v>
      </c>
      <c r="AL4694" s="16">
        <f t="shared" si="1029"/>
        <v>3300</v>
      </c>
      <c r="AM4694" s="16">
        <v>59400</v>
      </c>
      <c r="AN4694" s="16">
        <f t="shared" si="1030"/>
        <v>194782.5</v>
      </c>
      <c r="AQ4694" s="16" t="s">
        <v>204</v>
      </c>
      <c r="AS4694" s="16" t="s">
        <v>2422</v>
      </c>
      <c r="AT4694" s="16" t="s">
        <v>2418</v>
      </c>
      <c r="AU4694" t="s">
        <v>2384</v>
      </c>
      <c r="AV4694" s="15" t="s">
        <v>2420</v>
      </c>
      <c r="AX4694" s="16" t="s">
        <v>204</v>
      </c>
      <c r="AY4694" s="16" t="s">
        <v>207</v>
      </c>
      <c r="AZ4694" s="16" t="s">
        <v>207</v>
      </c>
      <c r="BA4694" s="16" t="s">
        <v>207</v>
      </c>
      <c r="BB4694" s="16" t="s">
        <v>207</v>
      </c>
      <c r="BC4694" s="16">
        <v>0.66</v>
      </c>
      <c r="BD4694" s="16">
        <f t="shared" si="1031"/>
        <v>3.96</v>
      </c>
      <c r="BE4694" s="16">
        <f t="shared" si="1032"/>
        <v>1217.390625</v>
      </c>
      <c r="BG4694" s="16">
        <f t="shared" si="1033"/>
        <v>1584</v>
      </c>
      <c r="BH4694" s="16">
        <f t="shared" si="1034"/>
        <v>792</v>
      </c>
      <c r="BI4694" s="16">
        <f t="shared" si="1035"/>
        <v>9.9</v>
      </c>
    </row>
    <row r="4695" spans="1:61" ht="20.149999999999999" customHeight="1" x14ac:dyDescent="0.35">
      <c r="A4695">
        <v>4694</v>
      </c>
      <c r="B4695" t="s">
        <v>360</v>
      </c>
      <c r="C4695" t="s">
        <v>6500</v>
      </c>
      <c r="D4695" s="15" t="s">
        <v>5218</v>
      </c>
      <c r="E4695" s="12" t="s">
        <v>98</v>
      </c>
      <c r="G4695" s="12" t="s">
        <v>1453</v>
      </c>
      <c r="H4695" s="12" t="s">
        <v>91</v>
      </c>
      <c r="I4695" s="12" t="s">
        <v>363</v>
      </c>
      <c r="J4695" s="12" t="s">
        <v>5164</v>
      </c>
      <c r="K4695" s="12" t="s">
        <v>5164</v>
      </c>
      <c r="N4695" s="16" t="s">
        <v>206</v>
      </c>
      <c r="O4695" s="16" t="s">
        <v>5193</v>
      </c>
      <c r="P4695" s="12" t="s">
        <v>482</v>
      </c>
      <c r="Q4695" s="16">
        <v>2023</v>
      </c>
      <c r="R4695" s="16">
        <v>0.06</v>
      </c>
      <c r="T4695" s="16">
        <v>0</v>
      </c>
      <c r="U4695" s="16" t="s">
        <v>5194</v>
      </c>
      <c r="V4695" s="12" t="s">
        <v>204</v>
      </c>
      <c r="W4695" s="12" t="s">
        <v>204</v>
      </c>
      <c r="X4695" s="16">
        <v>1</v>
      </c>
      <c r="Z4695" s="16">
        <v>0.06</v>
      </c>
      <c r="AA4695" s="16">
        <v>7.1999999999999993</v>
      </c>
      <c r="AB4695" s="16" t="s">
        <v>2114</v>
      </c>
      <c r="AC4695" s="16" t="s">
        <v>5166</v>
      </c>
      <c r="AD4695" s="16">
        <v>2519.9999999999995</v>
      </c>
      <c r="AE4695" s="16">
        <v>22.5</v>
      </c>
      <c r="AF4695" s="16">
        <v>8437.5</v>
      </c>
      <c r="AG4695" s="16">
        <v>6</v>
      </c>
      <c r="AH4695" s="12">
        <f t="shared" si="1027"/>
        <v>0</v>
      </c>
      <c r="AI4695" s="16">
        <v>0.3</v>
      </c>
      <c r="AJ4695" s="16">
        <v>1050</v>
      </c>
      <c r="AK4695" s="16">
        <f t="shared" si="1028"/>
        <v>30</v>
      </c>
      <c r="AL4695" s="16">
        <f t="shared" si="1029"/>
        <v>300</v>
      </c>
      <c r="AM4695" s="16">
        <v>5400</v>
      </c>
      <c r="AN4695" s="16">
        <f t="shared" si="1030"/>
        <v>17707.5</v>
      </c>
      <c r="AQ4695" s="16" t="s">
        <v>204</v>
      </c>
      <c r="AS4695" s="16" t="s">
        <v>2422</v>
      </c>
      <c r="AT4695" s="16" t="s">
        <v>2418</v>
      </c>
      <c r="AU4695" t="s">
        <v>2384</v>
      </c>
      <c r="AV4695" s="15" t="s">
        <v>2420</v>
      </c>
      <c r="AX4695" s="16" t="s">
        <v>204</v>
      </c>
      <c r="AY4695" s="16" t="s">
        <v>207</v>
      </c>
      <c r="AZ4695" s="16" t="s">
        <v>207</v>
      </c>
      <c r="BA4695" s="16" t="s">
        <v>207</v>
      </c>
      <c r="BB4695" s="16" t="s">
        <v>207</v>
      </c>
      <c r="BC4695" s="16">
        <v>0.06</v>
      </c>
      <c r="BD4695" s="16">
        <f t="shared" si="1031"/>
        <v>0.36</v>
      </c>
      <c r="BE4695" s="16">
        <f t="shared" si="1032"/>
        <v>110.671875</v>
      </c>
      <c r="BG4695" s="16">
        <f t="shared" si="1033"/>
        <v>144</v>
      </c>
      <c r="BH4695" s="16">
        <f t="shared" si="1034"/>
        <v>72</v>
      </c>
      <c r="BI4695" s="16">
        <f t="shared" si="1035"/>
        <v>0.9</v>
      </c>
    </row>
    <row r="4696" spans="1:61" ht="20.149999999999999" customHeight="1" x14ac:dyDescent="0.35">
      <c r="A4696">
        <v>4695</v>
      </c>
      <c r="B4696" t="s">
        <v>360</v>
      </c>
      <c r="C4696" t="s">
        <v>6501</v>
      </c>
      <c r="D4696" s="15" t="s">
        <v>5219</v>
      </c>
      <c r="E4696" s="12" t="s">
        <v>98</v>
      </c>
      <c r="G4696" s="12" t="s">
        <v>1453</v>
      </c>
      <c r="H4696" s="12" t="s">
        <v>91</v>
      </c>
      <c r="I4696" s="12" t="s">
        <v>363</v>
      </c>
      <c r="J4696" s="12" t="s">
        <v>5164</v>
      </c>
      <c r="K4696" s="12" t="s">
        <v>5164</v>
      </c>
      <c r="N4696" s="16" t="s">
        <v>206</v>
      </c>
      <c r="O4696" s="16" t="s">
        <v>5220</v>
      </c>
      <c r="P4696" s="12" t="s">
        <v>482</v>
      </c>
      <c r="Q4696" s="16">
        <v>2023</v>
      </c>
      <c r="R4696" s="16">
        <v>7.44</v>
      </c>
      <c r="T4696" s="16">
        <v>0</v>
      </c>
      <c r="U4696" s="16" t="s">
        <v>5221</v>
      </c>
      <c r="V4696" s="12" t="s">
        <v>204</v>
      </c>
      <c r="W4696" s="12" t="s">
        <v>204</v>
      </c>
      <c r="X4696" s="16">
        <v>1</v>
      </c>
      <c r="Z4696" s="16">
        <v>7.44</v>
      </c>
      <c r="AA4696" s="16">
        <v>892.80000000000007</v>
      </c>
      <c r="AB4696" s="16" t="s">
        <v>2114</v>
      </c>
      <c r="AC4696" s="16" t="s">
        <v>5166</v>
      </c>
      <c r="AD4696" s="16">
        <v>312480</v>
      </c>
      <c r="AE4696" s="16">
        <v>2790</v>
      </c>
      <c r="AF4696" s="16">
        <v>1046250</v>
      </c>
      <c r="AG4696" s="16">
        <v>744</v>
      </c>
      <c r="AH4696" s="12">
        <f t="shared" si="1027"/>
        <v>0</v>
      </c>
      <c r="AI4696" s="16">
        <v>37.200000000000003</v>
      </c>
      <c r="AJ4696" s="16">
        <v>130200.00000000001</v>
      </c>
      <c r="AK4696" s="16">
        <f t="shared" si="1028"/>
        <v>3720</v>
      </c>
      <c r="AL4696" s="16">
        <f t="shared" si="1029"/>
        <v>37200</v>
      </c>
      <c r="AM4696" s="16">
        <v>669600</v>
      </c>
      <c r="AN4696" s="16">
        <f t="shared" si="1030"/>
        <v>2195730</v>
      </c>
      <c r="AQ4696" s="16" t="s">
        <v>204</v>
      </c>
      <c r="AS4696" s="16" t="s">
        <v>2422</v>
      </c>
      <c r="AT4696" s="16" t="s">
        <v>2418</v>
      </c>
      <c r="AU4696" t="s">
        <v>2384</v>
      </c>
      <c r="AV4696" s="15" t="s">
        <v>2420</v>
      </c>
      <c r="AX4696" s="16" t="s">
        <v>204</v>
      </c>
      <c r="AY4696" s="16" t="s">
        <v>207</v>
      </c>
      <c r="AZ4696" s="16" t="s">
        <v>207</v>
      </c>
      <c r="BA4696" s="16" t="s">
        <v>207</v>
      </c>
      <c r="BB4696" s="16" t="s">
        <v>207</v>
      </c>
      <c r="BC4696" s="16">
        <v>7.44</v>
      </c>
      <c r="BD4696" s="16">
        <f t="shared" si="1031"/>
        <v>44.64</v>
      </c>
      <c r="BE4696" s="16">
        <f t="shared" si="1032"/>
        <v>13723.3125</v>
      </c>
      <c r="BG4696" s="16">
        <f t="shared" si="1033"/>
        <v>17856</v>
      </c>
      <c r="BH4696" s="16">
        <f t="shared" si="1034"/>
        <v>8928</v>
      </c>
      <c r="BI4696" s="16">
        <f t="shared" si="1035"/>
        <v>111.6</v>
      </c>
    </row>
    <row r="4697" spans="1:61" ht="20.149999999999999" customHeight="1" x14ac:dyDescent="0.35">
      <c r="A4697">
        <v>4696</v>
      </c>
      <c r="B4697" t="s">
        <v>360</v>
      </c>
      <c r="C4697" t="s">
        <v>6502</v>
      </c>
      <c r="D4697" s="15" t="s">
        <v>5222</v>
      </c>
      <c r="E4697" s="12" t="s">
        <v>98</v>
      </c>
      <c r="G4697" s="12" t="s">
        <v>1453</v>
      </c>
      <c r="H4697" s="12" t="s">
        <v>91</v>
      </c>
      <c r="I4697" s="12" t="s">
        <v>363</v>
      </c>
      <c r="J4697" s="12" t="s">
        <v>5164</v>
      </c>
      <c r="K4697" s="12" t="s">
        <v>5164</v>
      </c>
      <c r="N4697" s="16" t="s">
        <v>206</v>
      </c>
      <c r="O4697" s="16" t="s">
        <v>5220</v>
      </c>
      <c r="P4697" s="12" t="s">
        <v>482</v>
      </c>
      <c r="Q4697" s="16">
        <v>2023</v>
      </c>
      <c r="R4697" s="16">
        <v>2.98</v>
      </c>
      <c r="T4697" s="16">
        <v>0</v>
      </c>
      <c r="U4697" s="16" t="s">
        <v>5221</v>
      </c>
      <c r="V4697" s="12" t="s">
        <v>204</v>
      </c>
      <c r="W4697" s="12" t="s">
        <v>204</v>
      </c>
      <c r="X4697" s="16">
        <v>1</v>
      </c>
      <c r="Z4697" s="16">
        <v>2.98</v>
      </c>
      <c r="AA4697" s="16">
        <v>357.6</v>
      </c>
      <c r="AB4697" s="16" t="s">
        <v>2114</v>
      </c>
      <c r="AC4697" s="16" t="s">
        <v>5166</v>
      </c>
      <c r="AD4697" s="16">
        <v>125160.00000000001</v>
      </c>
      <c r="AE4697" s="16">
        <v>1117.5</v>
      </c>
      <c r="AF4697" s="16">
        <v>419062.5</v>
      </c>
      <c r="AG4697" s="16">
        <v>298</v>
      </c>
      <c r="AH4697" s="12">
        <f t="shared" si="1027"/>
        <v>0</v>
      </c>
      <c r="AI4697" s="16">
        <v>14.9</v>
      </c>
      <c r="AJ4697" s="16">
        <v>52150</v>
      </c>
      <c r="AK4697" s="16">
        <f t="shared" si="1028"/>
        <v>1490</v>
      </c>
      <c r="AL4697" s="16">
        <f t="shared" si="1029"/>
        <v>14900</v>
      </c>
      <c r="AM4697" s="16">
        <v>268200</v>
      </c>
      <c r="AN4697" s="16">
        <f t="shared" si="1030"/>
        <v>879472.5</v>
      </c>
      <c r="AQ4697" s="16" t="s">
        <v>204</v>
      </c>
      <c r="AS4697" s="16" t="s">
        <v>2422</v>
      </c>
      <c r="AT4697" s="16" t="s">
        <v>2418</v>
      </c>
      <c r="AU4697" t="s">
        <v>2384</v>
      </c>
      <c r="AV4697" s="15" t="s">
        <v>2420</v>
      </c>
      <c r="AX4697" s="16" t="s">
        <v>204</v>
      </c>
      <c r="AY4697" s="16" t="s">
        <v>207</v>
      </c>
      <c r="AZ4697" s="16" t="s">
        <v>207</v>
      </c>
      <c r="BA4697" s="16" t="s">
        <v>207</v>
      </c>
      <c r="BB4697" s="16" t="s">
        <v>207</v>
      </c>
      <c r="BC4697" s="16">
        <v>2.98</v>
      </c>
      <c r="BD4697" s="16">
        <f t="shared" si="1031"/>
        <v>17.88</v>
      </c>
      <c r="BE4697" s="16">
        <f t="shared" si="1032"/>
        <v>5496.703125</v>
      </c>
      <c r="BG4697" s="16">
        <f t="shared" si="1033"/>
        <v>7152</v>
      </c>
      <c r="BH4697" s="16">
        <f t="shared" si="1034"/>
        <v>3576</v>
      </c>
      <c r="BI4697" s="16">
        <f t="shared" si="1035"/>
        <v>44.7</v>
      </c>
    </row>
    <row r="4698" spans="1:61" ht="20.149999999999999" customHeight="1" x14ac:dyDescent="0.35">
      <c r="A4698">
        <v>4697</v>
      </c>
      <c r="B4698" t="s">
        <v>360</v>
      </c>
      <c r="C4698" t="s">
        <v>6503</v>
      </c>
      <c r="D4698" s="15" t="s">
        <v>5223</v>
      </c>
      <c r="E4698" s="12" t="s">
        <v>98</v>
      </c>
      <c r="G4698" s="12" t="s">
        <v>1453</v>
      </c>
      <c r="H4698" s="12" t="s">
        <v>91</v>
      </c>
      <c r="I4698" s="12" t="s">
        <v>363</v>
      </c>
      <c r="J4698" s="12" t="s">
        <v>5164</v>
      </c>
      <c r="K4698" s="12" t="s">
        <v>5164</v>
      </c>
      <c r="N4698" s="16" t="s">
        <v>206</v>
      </c>
      <c r="O4698" s="16" t="s">
        <v>5220</v>
      </c>
      <c r="P4698" s="12" t="s">
        <v>482</v>
      </c>
      <c r="Q4698" s="16">
        <v>2023</v>
      </c>
      <c r="R4698" s="16">
        <v>1.24</v>
      </c>
      <c r="T4698" s="16">
        <v>0</v>
      </c>
      <c r="U4698" s="16" t="s">
        <v>5221</v>
      </c>
      <c r="V4698" s="12" t="s">
        <v>204</v>
      </c>
      <c r="W4698" s="12" t="s">
        <v>204</v>
      </c>
      <c r="X4698" s="16">
        <v>1</v>
      </c>
      <c r="Z4698" s="16">
        <v>1.24</v>
      </c>
      <c r="AA4698" s="16">
        <v>148.80000000000001</v>
      </c>
      <c r="AB4698" s="16" t="s">
        <v>2114</v>
      </c>
      <c r="AC4698" s="16" t="s">
        <v>5166</v>
      </c>
      <c r="AD4698" s="16">
        <v>52080.000000000007</v>
      </c>
      <c r="AE4698" s="16">
        <v>465</v>
      </c>
      <c r="AF4698" s="16">
        <v>174375</v>
      </c>
      <c r="AG4698" s="16">
        <v>124</v>
      </c>
      <c r="AH4698" s="12">
        <f t="shared" si="1027"/>
        <v>0</v>
      </c>
      <c r="AI4698" s="16">
        <v>6.2</v>
      </c>
      <c r="AJ4698" s="16">
        <v>21700</v>
      </c>
      <c r="AK4698" s="16">
        <f t="shared" si="1028"/>
        <v>620</v>
      </c>
      <c r="AL4698" s="16">
        <f t="shared" si="1029"/>
        <v>6200</v>
      </c>
      <c r="AM4698" s="16">
        <v>111600</v>
      </c>
      <c r="AN4698" s="16">
        <f t="shared" si="1030"/>
        <v>365955</v>
      </c>
      <c r="AQ4698" s="16" t="s">
        <v>204</v>
      </c>
      <c r="AS4698" s="16" t="s">
        <v>2422</v>
      </c>
      <c r="AT4698" s="16" t="s">
        <v>2418</v>
      </c>
      <c r="AU4698" t="s">
        <v>2384</v>
      </c>
      <c r="AV4698" s="15" t="s">
        <v>2420</v>
      </c>
      <c r="AX4698" s="16" t="s">
        <v>204</v>
      </c>
      <c r="AY4698" s="16" t="s">
        <v>207</v>
      </c>
      <c r="AZ4698" s="16" t="s">
        <v>207</v>
      </c>
      <c r="BA4698" s="16" t="s">
        <v>207</v>
      </c>
      <c r="BB4698" s="16" t="s">
        <v>207</v>
      </c>
      <c r="BC4698" s="16">
        <v>1.24</v>
      </c>
      <c r="BD4698" s="16">
        <f t="shared" si="1031"/>
        <v>7.4399999999999995</v>
      </c>
      <c r="BE4698" s="16">
        <f t="shared" si="1032"/>
        <v>2287.21875</v>
      </c>
      <c r="BG4698" s="16">
        <f t="shared" si="1033"/>
        <v>2976</v>
      </c>
      <c r="BH4698" s="16">
        <f t="shared" si="1034"/>
        <v>1488</v>
      </c>
      <c r="BI4698" s="16">
        <f t="shared" si="1035"/>
        <v>18.600000000000001</v>
      </c>
    </row>
    <row r="4699" spans="1:61" ht="20.149999999999999" customHeight="1" x14ac:dyDescent="0.35">
      <c r="A4699">
        <v>4698</v>
      </c>
      <c r="B4699" t="s">
        <v>360</v>
      </c>
      <c r="C4699" t="s">
        <v>6504</v>
      </c>
      <c r="D4699" s="15" t="s">
        <v>5224</v>
      </c>
      <c r="E4699" s="12" t="s">
        <v>93</v>
      </c>
      <c r="G4699" s="12" t="s">
        <v>1453</v>
      </c>
      <c r="H4699" s="12" t="s">
        <v>91</v>
      </c>
      <c r="I4699" s="12" t="s">
        <v>363</v>
      </c>
      <c r="J4699" s="12" t="s">
        <v>5164</v>
      </c>
      <c r="K4699" s="12" t="s">
        <v>5164</v>
      </c>
      <c r="N4699" s="16" t="s">
        <v>206</v>
      </c>
      <c r="O4699" s="16" t="s">
        <v>5220</v>
      </c>
      <c r="P4699" s="12" t="s">
        <v>482</v>
      </c>
      <c r="Q4699" s="16">
        <v>2023</v>
      </c>
      <c r="R4699" s="16">
        <v>0.74</v>
      </c>
      <c r="T4699" s="16">
        <v>0</v>
      </c>
      <c r="U4699" s="16" t="s">
        <v>5221</v>
      </c>
      <c r="V4699" s="12" t="s">
        <v>204</v>
      </c>
      <c r="W4699" s="12" t="s">
        <v>204</v>
      </c>
      <c r="X4699" s="16">
        <v>1</v>
      </c>
      <c r="Z4699" s="16">
        <v>0.74</v>
      </c>
      <c r="AA4699" s="16">
        <v>88.8</v>
      </c>
      <c r="AB4699" s="16" t="s">
        <v>2114</v>
      </c>
      <c r="AC4699" s="16" t="s">
        <v>5166</v>
      </c>
      <c r="AD4699" s="16">
        <v>31080</v>
      </c>
      <c r="AE4699" s="16">
        <v>277.5</v>
      </c>
      <c r="AF4699" s="16">
        <v>104062.5</v>
      </c>
      <c r="AG4699" s="16">
        <v>74</v>
      </c>
      <c r="AH4699" s="12">
        <f t="shared" si="1027"/>
        <v>0</v>
      </c>
      <c r="AI4699" s="16">
        <v>3.7</v>
      </c>
      <c r="AJ4699" s="16">
        <v>12950</v>
      </c>
      <c r="AK4699" s="16">
        <f t="shared" si="1028"/>
        <v>370</v>
      </c>
      <c r="AL4699" s="16">
        <f t="shared" si="1029"/>
        <v>3700</v>
      </c>
      <c r="AM4699" s="16">
        <v>66600</v>
      </c>
      <c r="AN4699" s="16">
        <f t="shared" si="1030"/>
        <v>218392.5</v>
      </c>
      <c r="AQ4699" s="16" t="s">
        <v>204</v>
      </c>
      <c r="AS4699" s="16" t="s">
        <v>2422</v>
      </c>
      <c r="AT4699" s="16" t="s">
        <v>2418</v>
      </c>
      <c r="AU4699" t="s">
        <v>2384</v>
      </c>
      <c r="AV4699" s="15" t="s">
        <v>2420</v>
      </c>
      <c r="AX4699" s="16" t="s">
        <v>204</v>
      </c>
      <c r="AY4699" s="16" t="s">
        <v>207</v>
      </c>
      <c r="AZ4699" s="16" t="s">
        <v>207</v>
      </c>
      <c r="BA4699" s="16" t="s">
        <v>207</v>
      </c>
      <c r="BB4699" s="16" t="s">
        <v>207</v>
      </c>
      <c r="BC4699" s="16">
        <v>0.74</v>
      </c>
      <c r="BD4699" s="16">
        <f t="shared" si="1031"/>
        <v>4.4399999999999995</v>
      </c>
      <c r="BE4699" s="16">
        <f t="shared" si="1032"/>
        <v>1364.953125</v>
      </c>
      <c r="BG4699" s="16">
        <f t="shared" si="1033"/>
        <v>1776</v>
      </c>
      <c r="BH4699" s="16">
        <f t="shared" si="1034"/>
        <v>888</v>
      </c>
      <c r="BI4699" s="16">
        <f t="shared" si="1035"/>
        <v>11.1</v>
      </c>
    </row>
    <row r="4700" spans="1:61" ht="20.149999999999999" customHeight="1" x14ac:dyDescent="0.35">
      <c r="A4700">
        <v>4699</v>
      </c>
      <c r="B4700" t="s">
        <v>360</v>
      </c>
      <c r="C4700" t="s">
        <v>6505</v>
      </c>
      <c r="D4700" s="15" t="s">
        <v>5225</v>
      </c>
      <c r="E4700" s="12" t="s">
        <v>98</v>
      </c>
      <c r="G4700" s="12" t="s">
        <v>1453</v>
      </c>
      <c r="H4700" s="12" t="s">
        <v>91</v>
      </c>
      <c r="I4700" s="12" t="s">
        <v>363</v>
      </c>
      <c r="J4700" s="12" t="s">
        <v>5164</v>
      </c>
      <c r="K4700" s="12" t="s">
        <v>5164</v>
      </c>
      <c r="N4700" s="16" t="s">
        <v>206</v>
      </c>
      <c r="O4700" s="16" t="s">
        <v>5220</v>
      </c>
      <c r="P4700" s="12" t="s">
        <v>482</v>
      </c>
      <c r="Q4700" s="16">
        <v>2023</v>
      </c>
      <c r="R4700" s="16">
        <v>0.54</v>
      </c>
      <c r="T4700" s="16">
        <v>0</v>
      </c>
      <c r="U4700" s="16" t="s">
        <v>5221</v>
      </c>
      <c r="V4700" s="12" t="s">
        <v>204</v>
      </c>
      <c r="W4700" s="12" t="s">
        <v>204</v>
      </c>
      <c r="X4700" s="16">
        <v>1</v>
      </c>
      <c r="Z4700" s="16">
        <v>0.54</v>
      </c>
      <c r="AA4700" s="16">
        <v>64.800000000000011</v>
      </c>
      <c r="AB4700" s="16" t="s">
        <v>2114</v>
      </c>
      <c r="AC4700" s="16" t="s">
        <v>5166</v>
      </c>
      <c r="AD4700" s="16">
        <v>22680.000000000004</v>
      </c>
      <c r="AE4700" s="16">
        <v>202.5</v>
      </c>
      <c r="AF4700" s="16">
        <v>75937.5</v>
      </c>
      <c r="AG4700" s="16">
        <v>54</v>
      </c>
      <c r="AH4700" s="12">
        <f t="shared" si="1027"/>
        <v>0</v>
      </c>
      <c r="AI4700" s="16">
        <v>2.7</v>
      </c>
      <c r="AJ4700" s="16">
        <v>9450</v>
      </c>
      <c r="AK4700" s="16">
        <f t="shared" si="1028"/>
        <v>270</v>
      </c>
      <c r="AL4700" s="16">
        <f t="shared" si="1029"/>
        <v>2700</v>
      </c>
      <c r="AM4700" s="16">
        <v>48600</v>
      </c>
      <c r="AN4700" s="16">
        <f t="shared" si="1030"/>
        <v>159367.5</v>
      </c>
      <c r="AQ4700" s="16" t="s">
        <v>204</v>
      </c>
      <c r="AS4700" s="16" t="s">
        <v>2422</v>
      </c>
      <c r="AT4700" s="16" t="s">
        <v>2418</v>
      </c>
      <c r="AU4700" t="s">
        <v>2384</v>
      </c>
      <c r="AV4700" s="15" t="s">
        <v>2420</v>
      </c>
      <c r="AX4700" s="16" t="s">
        <v>204</v>
      </c>
      <c r="AY4700" s="16" t="s">
        <v>207</v>
      </c>
      <c r="AZ4700" s="16" t="s">
        <v>207</v>
      </c>
      <c r="BA4700" s="16" t="s">
        <v>207</v>
      </c>
      <c r="BB4700" s="16" t="s">
        <v>207</v>
      </c>
      <c r="BC4700" s="16">
        <v>0.54</v>
      </c>
      <c r="BD4700" s="16">
        <f t="shared" si="1031"/>
        <v>3.24</v>
      </c>
      <c r="BE4700" s="16">
        <f t="shared" si="1032"/>
        <v>996.046875</v>
      </c>
      <c r="BG4700" s="16">
        <f t="shared" si="1033"/>
        <v>1296</v>
      </c>
      <c r="BH4700" s="16">
        <f t="shared" si="1034"/>
        <v>648</v>
      </c>
      <c r="BI4700" s="16">
        <f t="shared" si="1035"/>
        <v>8.1</v>
      </c>
    </row>
    <row r="4701" spans="1:61" ht="20.149999999999999" customHeight="1" x14ac:dyDescent="0.35">
      <c r="A4701">
        <v>4700</v>
      </c>
      <c r="B4701" t="s">
        <v>360</v>
      </c>
      <c r="C4701" t="s">
        <v>6506</v>
      </c>
      <c r="D4701" s="15" t="s">
        <v>5226</v>
      </c>
      <c r="E4701" s="12" t="s">
        <v>98</v>
      </c>
      <c r="G4701" s="12" t="s">
        <v>1453</v>
      </c>
      <c r="H4701" s="12" t="s">
        <v>91</v>
      </c>
      <c r="I4701" s="12" t="s">
        <v>363</v>
      </c>
      <c r="J4701" s="12" t="s">
        <v>5164</v>
      </c>
      <c r="K4701" s="12" t="s">
        <v>5164</v>
      </c>
      <c r="N4701" s="16" t="s">
        <v>206</v>
      </c>
      <c r="O4701" s="16" t="s">
        <v>5220</v>
      </c>
      <c r="P4701" s="12" t="s">
        <v>482</v>
      </c>
      <c r="Q4701" s="16">
        <v>2023</v>
      </c>
      <c r="R4701" s="16">
        <v>0.4</v>
      </c>
      <c r="T4701" s="16">
        <v>0</v>
      </c>
      <c r="U4701" s="16" t="s">
        <v>5221</v>
      </c>
      <c r="V4701" s="12" t="s">
        <v>204</v>
      </c>
      <c r="W4701" s="12" t="s">
        <v>204</v>
      </c>
      <c r="X4701" s="16">
        <v>1</v>
      </c>
      <c r="Z4701" s="16">
        <v>0.4</v>
      </c>
      <c r="AA4701" s="16">
        <v>48</v>
      </c>
      <c r="AB4701" s="16" t="s">
        <v>2114</v>
      </c>
      <c r="AC4701" s="16" t="s">
        <v>5166</v>
      </c>
      <c r="AD4701" s="16">
        <v>16800</v>
      </c>
      <c r="AE4701" s="16">
        <v>150</v>
      </c>
      <c r="AF4701" s="16">
        <v>56250</v>
      </c>
      <c r="AG4701" s="16">
        <v>40</v>
      </c>
      <c r="AH4701" s="12">
        <f t="shared" si="1027"/>
        <v>0</v>
      </c>
      <c r="AI4701" s="16">
        <v>2</v>
      </c>
      <c r="AJ4701" s="16">
        <v>7000</v>
      </c>
      <c r="AK4701" s="16">
        <f t="shared" si="1028"/>
        <v>200</v>
      </c>
      <c r="AL4701" s="16">
        <f t="shared" si="1029"/>
        <v>2000</v>
      </c>
      <c r="AM4701" s="16">
        <v>36000</v>
      </c>
      <c r="AN4701" s="16">
        <f t="shared" si="1030"/>
        <v>118050</v>
      </c>
      <c r="AQ4701" s="16" t="s">
        <v>204</v>
      </c>
      <c r="AS4701" s="16" t="s">
        <v>2422</v>
      </c>
      <c r="AT4701" s="16" t="s">
        <v>2418</v>
      </c>
      <c r="AU4701" t="s">
        <v>2384</v>
      </c>
      <c r="AV4701" s="15" t="s">
        <v>2420</v>
      </c>
      <c r="AX4701" s="16" t="s">
        <v>204</v>
      </c>
      <c r="AY4701" s="16" t="s">
        <v>207</v>
      </c>
      <c r="AZ4701" s="16" t="s">
        <v>207</v>
      </c>
      <c r="BA4701" s="16" t="s">
        <v>207</v>
      </c>
      <c r="BB4701" s="16" t="s">
        <v>207</v>
      </c>
      <c r="BC4701" s="16">
        <v>0.4</v>
      </c>
      <c r="BD4701" s="16">
        <f t="shared" si="1031"/>
        <v>2.4000000000000004</v>
      </c>
      <c r="BE4701" s="16">
        <f t="shared" si="1032"/>
        <v>737.8125</v>
      </c>
      <c r="BG4701" s="16">
        <f t="shared" si="1033"/>
        <v>960</v>
      </c>
      <c r="BH4701" s="16">
        <f t="shared" si="1034"/>
        <v>480</v>
      </c>
      <c r="BI4701" s="16">
        <f t="shared" si="1035"/>
        <v>6</v>
      </c>
    </row>
    <row r="4702" spans="1:61" ht="20.149999999999999" customHeight="1" x14ac:dyDescent="0.35">
      <c r="A4702">
        <v>4701</v>
      </c>
      <c r="B4702" t="s">
        <v>360</v>
      </c>
      <c r="C4702" t="s">
        <v>6507</v>
      </c>
      <c r="D4702" s="15" t="s">
        <v>4113</v>
      </c>
      <c r="E4702" s="12" t="s">
        <v>98</v>
      </c>
      <c r="G4702" s="12" t="s">
        <v>1453</v>
      </c>
      <c r="H4702" s="12" t="s">
        <v>91</v>
      </c>
      <c r="I4702" s="12" t="s">
        <v>363</v>
      </c>
      <c r="J4702" s="12" t="s">
        <v>5164</v>
      </c>
      <c r="K4702" s="12" t="s">
        <v>5164</v>
      </c>
      <c r="N4702" s="16" t="s">
        <v>206</v>
      </c>
      <c r="O4702" s="16" t="s">
        <v>5220</v>
      </c>
      <c r="P4702" s="12" t="s">
        <v>482</v>
      </c>
      <c r="Q4702" s="16">
        <v>2023</v>
      </c>
      <c r="R4702" s="16">
        <v>2.17</v>
      </c>
      <c r="T4702" s="16">
        <v>0</v>
      </c>
      <c r="U4702" s="16" t="s">
        <v>5221</v>
      </c>
      <c r="V4702" s="12" t="s">
        <v>204</v>
      </c>
      <c r="W4702" s="12" t="s">
        <v>204</v>
      </c>
      <c r="X4702" s="16">
        <v>1</v>
      </c>
      <c r="Z4702" s="16">
        <v>2.17</v>
      </c>
      <c r="AA4702" s="16">
        <v>260.39999999999998</v>
      </c>
      <c r="AB4702" s="16" t="s">
        <v>2114</v>
      </c>
      <c r="AC4702" s="16" t="s">
        <v>5166</v>
      </c>
      <c r="AD4702" s="16">
        <v>91139.999999999985</v>
      </c>
      <c r="AE4702" s="16">
        <v>813.75</v>
      </c>
      <c r="AF4702" s="16">
        <v>305156.25</v>
      </c>
      <c r="AG4702" s="16">
        <v>217</v>
      </c>
      <c r="AH4702" s="12">
        <f t="shared" si="1027"/>
        <v>0</v>
      </c>
      <c r="AI4702" s="16">
        <v>10.85</v>
      </c>
      <c r="AJ4702" s="16">
        <v>37975</v>
      </c>
      <c r="AK4702" s="16">
        <f t="shared" si="1028"/>
        <v>1085</v>
      </c>
      <c r="AL4702" s="16">
        <f t="shared" si="1029"/>
        <v>10850</v>
      </c>
      <c r="AM4702" s="16">
        <v>195300</v>
      </c>
      <c r="AN4702" s="16">
        <f t="shared" si="1030"/>
        <v>640421.25</v>
      </c>
      <c r="AQ4702" s="16" t="s">
        <v>204</v>
      </c>
      <c r="AS4702" s="16" t="s">
        <v>2422</v>
      </c>
      <c r="AT4702" s="16" t="s">
        <v>2418</v>
      </c>
      <c r="AU4702" t="s">
        <v>2384</v>
      </c>
      <c r="AV4702" s="15" t="s">
        <v>2420</v>
      </c>
      <c r="AX4702" s="16" t="s">
        <v>204</v>
      </c>
      <c r="AY4702" s="16" t="s">
        <v>207</v>
      </c>
      <c r="AZ4702" s="16" t="s">
        <v>207</v>
      </c>
      <c r="BA4702" s="16" t="s">
        <v>207</v>
      </c>
      <c r="BB4702" s="16" t="s">
        <v>207</v>
      </c>
      <c r="BC4702" s="16">
        <v>2.17</v>
      </c>
      <c r="BD4702" s="16">
        <f t="shared" si="1031"/>
        <v>13.02</v>
      </c>
      <c r="BE4702" s="16">
        <f t="shared" si="1032"/>
        <v>4002.6328125</v>
      </c>
      <c r="BG4702" s="16">
        <f t="shared" si="1033"/>
        <v>5208</v>
      </c>
      <c r="BH4702" s="16">
        <f t="shared" si="1034"/>
        <v>2604</v>
      </c>
      <c r="BI4702" s="16">
        <f t="shared" si="1035"/>
        <v>32.549999999999997</v>
      </c>
    </row>
    <row r="4703" spans="1:61" ht="20.149999999999999" customHeight="1" x14ac:dyDescent="0.35">
      <c r="A4703">
        <v>4702</v>
      </c>
      <c r="B4703" t="s">
        <v>360</v>
      </c>
      <c r="C4703" t="s">
        <v>6508</v>
      </c>
      <c r="D4703" s="15" t="s">
        <v>5227</v>
      </c>
      <c r="E4703" s="12" t="s">
        <v>98</v>
      </c>
      <c r="G4703" s="12" t="s">
        <v>1453</v>
      </c>
      <c r="H4703" s="12" t="s">
        <v>91</v>
      </c>
      <c r="I4703" s="12" t="s">
        <v>363</v>
      </c>
      <c r="J4703" s="12" t="s">
        <v>5164</v>
      </c>
      <c r="K4703" s="12" t="s">
        <v>5164</v>
      </c>
      <c r="N4703" s="16" t="s">
        <v>206</v>
      </c>
      <c r="O4703" s="16" t="s">
        <v>5220</v>
      </c>
      <c r="P4703" s="12" t="s">
        <v>482</v>
      </c>
      <c r="Q4703" s="16">
        <v>2023</v>
      </c>
      <c r="R4703" s="16">
        <v>1.8</v>
      </c>
      <c r="T4703" s="16">
        <v>0</v>
      </c>
      <c r="U4703" s="16" t="s">
        <v>5221</v>
      </c>
      <c r="V4703" s="12" t="s">
        <v>204</v>
      </c>
      <c r="W4703" s="12" t="s">
        <v>204</v>
      </c>
      <c r="X4703" s="16">
        <v>1</v>
      </c>
      <c r="Z4703" s="16">
        <v>1.8</v>
      </c>
      <c r="AA4703" s="16">
        <v>216</v>
      </c>
      <c r="AB4703" s="16" t="s">
        <v>2114</v>
      </c>
      <c r="AC4703" s="16" t="s">
        <v>5166</v>
      </c>
      <c r="AD4703" s="16">
        <v>75600</v>
      </c>
      <c r="AE4703" s="16">
        <v>675</v>
      </c>
      <c r="AF4703" s="16">
        <v>253125</v>
      </c>
      <c r="AG4703" s="16">
        <v>180</v>
      </c>
      <c r="AH4703" s="12">
        <f t="shared" si="1027"/>
        <v>0</v>
      </c>
      <c r="AI4703" s="16">
        <v>9</v>
      </c>
      <c r="AJ4703" s="16">
        <v>31500</v>
      </c>
      <c r="AK4703" s="16">
        <f t="shared" si="1028"/>
        <v>900</v>
      </c>
      <c r="AL4703" s="16">
        <f t="shared" si="1029"/>
        <v>9000</v>
      </c>
      <c r="AM4703" s="16">
        <v>162000</v>
      </c>
      <c r="AN4703" s="16">
        <f t="shared" si="1030"/>
        <v>531225</v>
      </c>
      <c r="AQ4703" s="16" t="s">
        <v>204</v>
      </c>
      <c r="AS4703" s="16" t="s">
        <v>2422</v>
      </c>
      <c r="AT4703" s="16" t="s">
        <v>2418</v>
      </c>
      <c r="AU4703" t="s">
        <v>2384</v>
      </c>
      <c r="AV4703" s="15" t="s">
        <v>2420</v>
      </c>
      <c r="AX4703" s="16" t="s">
        <v>204</v>
      </c>
      <c r="AY4703" s="16" t="s">
        <v>207</v>
      </c>
      <c r="AZ4703" s="16" t="s">
        <v>207</v>
      </c>
      <c r="BA4703" s="16" t="s">
        <v>207</v>
      </c>
      <c r="BB4703" s="16" t="s">
        <v>207</v>
      </c>
      <c r="BC4703" s="16">
        <v>1.8</v>
      </c>
      <c r="BD4703" s="16">
        <f t="shared" si="1031"/>
        <v>10.8</v>
      </c>
      <c r="BE4703" s="16">
        <f t="shared" si="1032"/>
        <v>3320.15625</v>
      </c>
      <c r="BG4703" s="16">
        <f t="shared" si="1033"/>
        <v>4320</v>
      </c>
      <c r="BH4703" s="16">
        <f t="shared" si="1034"/>
        <v>2160</v>
      </c>
      <c r="BI4703" s="16">
        <f t="shared" si="1035"/>
        <v>27</v>
      </c>
    </row>
    <row r="4704" spans="1:61" ht="20.149999999999999" customHeight="1" x14ac:dyDescent="0.35">
      <c r="A4704">
        <v>4703</v>
      </c>
      <c r="B4704" t="s">
        <v>360</v>
      </c>
      <c r="C4704" t="s">
        <v>6509</v>
      </c>
      <c r="D4704" s="15" t="s">
        <v>5228</v>
      </c>
      <c r="E4704" s="12" t="s">
        <v>98</v>
      </c>
      <c r="G4704" s="12" t="s">
        <v>1453</v>
      </c>
      <c r="H4704" s="12" t="s">
        <v>91</v>
      </c>
      <c r="I4704" s="12" t="s">
        <v>363</v>
      </c>
      <c r="J4704" s="12" t="s">
        <v>5164</v>
      </c>
      <c r="K4704" s="12" t="s">
        <v>5164</v>
      </c>
      <c r="N4704" s="16" t="s">
        <v>206</v>
      </c>
      <c r="O4704" s="16" t="s">
        <v>5220</v>
      </c>
      <c r="P4704" s="12" t="s">
        <v>482</v>
      </c>
      <c r="Q4704" s="16">
        <v>2023</v>
      </c>
      <c r="R4704" s="16">
        <v>0.8</v>
      </c>
      <c r="T4704" s="16">
        <v>0</v>
      </c>
      <c r="U4704" s="16" t="s">
        <v>5221</v>
      </c>
      <c r="V4704" s="12" t="s">
        <v>204</v>
      </c>
      <c r="W4704" s="12" t="s">
        <v>204</v>
      </c>
      <c r="X4704" s="16">
        <v>1</v>
      </c>
      <c r="Z4704" s="16">
        <v>0.8</v>
      </c>
      <c r="AA4704" s="16">
        <v>96</v>
      </c>
      <c r="AB4704" s="16" t="s">
        <v>2114</v>
      </c>
      <c r="AC4704" s="16" t="s">
        <v>5166</v>
      </c>
      <c r="AD4704" s="16">
        <v>33600</v>
      </c>
      <c r="AE4704" s="16">
        <v>300</v>
      </c>
      <c r="AF4704" s="16">
        <v>112500</v>
      </c>
      <c r="AG4704" s="16">
        <v>80</v>
      </c>
      <c r="AH4704" s="12">
        <f t="shared" ref="AH4704:AH4767" si="1036">0*AG4704</f>
        <v>0</v>
      </c>
      <c r="AI4704" s="16">
        <v>4</v>
      </c>
      <c r="AJ4704" s="16">
        <v>14000</v>
      </c>
      <c r="AK4704" s="16">
        <f t="shared" ref="AK4704:AK4767" si="1037">500*Z4704</f>
        <v>400</v>
      </c>
      <c r="AL4704" s="16">
        <f t="shared" ref="AL4704:AL4767" si="1038">1*5000*Z4704</f>
        <v>4000</v>
      </c>
      <c r="AM4704" s="16">
        <v>72000</v>
      </c>
      <c r="AN4704" s="16">
        <f t="shared" ref="AN4704:AN4767" si="1039">AM4704+AL4704+AJ4704+AF4704+AD4704</f>
        <v>236100</v>
      </c>
      <c r="AQ4704" s="16" t="s">
        <v>204</v>
      </c>
      <c r="AS4704" s="16" t="s">
        <v>2422</v>
      </c>
      <c r="AT4704" s="16" t="s">
        <v>2418</v>
      </c>
      <c r="AU4704" t="s">
        <v>2384</v>
      </c>
      <c r="AV4704" s="15" t="s">
        <v>2420</v>
      </c>
      <c r="AX4704" s="16" t="s">
        <v>204</v>
      </c>
      <c r="AY4704" s="16" t="s">
        <v>207</v>
      </c>
      <c r="AZ4704" s="16" t="s">
        <v>207</v>
      </c>
      <c r="BA4704" s="16" t="s">
        <v>207</v>
      </c>
      <c r="BB4704" s="16" t="s">
        <v>207</v>
      </c>
      <c r="BC4704" s="16">
        <v>0.8</v>
      </c>
      <c r="BD4704" s="16">
        <f t="shared" ref="BD4704:BD4767" si="1040">6*BC4704</f>
        <v>4.8000000000000007</v>
      </c>
      <c r="BE4704" s="16">
        <f t="shared" ref="BE4704:BE4767" si="1041">AN4704/160</f>
        <v>1475.625</v>
      </c>
      <c r="BG4704" s="16">
        <f t="shared" ref="BG4704:BG4767" si="1042">2400*BC4704</f>
        <v>1920</v>
      </c>
      <c r="BH4704" s="16">
        <f t="shared" ref="BH4704:BH4767" si="1043">1200*BC4704</f>
        <v>960</v>
      </c>
      <c r="BI4704" s="16">
        <f t="shared" ref="BI4704:BI4767" si="1044">BH4704/80</f>
        <v>12</v>
      </c>
    </row>
    <row r="4705" spans="1:61" ht="20.149999999999999" customHeight="1" x14ac:dyDescent="0.35">
      <c r="A4705">
        <v>4704</v>
      </c>
      <c r="B4705" t="s">
        <v>360</v>
      </c>
      <c r="C4705" t="s">
        <v>6510</v>
      </c>
      <c r="D4705" s="15" t="s">
        <v>5229</v>
      </c>
      <c r="E4705" s="12" t="s">
        <v>98</v>
      </c>
      <c r="G4705" s="12" t="s">
        <v>1453</v>
      </c>
      <c r="H4705" s="12" t="s">
        <v>91</v>
      </c>
      <c r="I4705" s="12" t="s">
        <v>363</v>
      </c>
      <c r="J4705" s="12" t="s">
        <v>5164</v>
      </c>
      <c r="K4705" s="12" t="s">
        <v>5164</v>
      </c>
      <c r="N4705" s="16" t="s">
        <v>206</v>
      </c>
      <c r="O4705" s="16" t="s">
        <v>5220</v>
      </c>
      <c r="P4705" s="12" t="s">
        <v>482</v>
      </c>
      <c r="Q4705" s="16">
        <v>2023</v>
      </c>
      <c r="R4705" s="16">
        <v>0.84</v>
      </c>
      <c r="T4705" s="16">
        <v>0</v>
      </c>
      <c r="U4705" s="16" t="s">
        <v>5221</v>
      </c>
      <c r="V4705" s="12" t="s">
        <v>204</v>
      </c>
      <c r="W4705" s="12" t="s">
        <v>204</v>
      </c>
      <c r="X4705" s="16">
        <v>1</v>
      </c>
      <c r="Z4705" s="16">
        <v>0.84</v>
      </c>
      <c r="AA4705" s="16">
        <v>100.8</v>
      </c>
      <c r="AB4705" s="16" t="s">
        <v>2114</v>
      </c>
      <c r="AC4705" s="16" t="s">
        <v>5166</v>
      </c>
      <c r="AD4705" s="16">
        <v>35280</v>
      </c>
      <c r="AE4705" s="16">
        <v>315</v>
      </c>
      <c r="AF4705" s="16">
        <v>118125</v>
      </c>
      <c r="AG4705" s="16">
        <v>84</v>
      </c>
      <c r="AH4705" s="12">
        <f t="shared" si="1036"/>
        <v>0</v>
      </c>
      <c r="AI4705" s="16">
        <v>4.2</v>
      </c>
      <c r="AJ4705" s="16">
        <v>14700</v>
      </c>
      <c r="AK4705" s="16">
        <f t="shared" si="1037"/>
        <v>420</v>
      </c>
      <c r="AL4705" s="16">
        <f t="shared" si="1038"/>
        <v>4200</v>
      </c>
      <c r="AM4705" s="16">
        <v>75600</v>
      </c>
      <c r="AN4705" s="16">
        <f t="shared" si="1039"/>
        <v>247905</v>
      </c>
      <c r="AQ4705" s="16" t="s">
        <v>204</v>
      </c>
      <c r="AS4705" s="16" t="s">
        <v>2422</v>
      </c>
      <c r="AT4705" s="16" t="s">
        <v>2418</v>
      </c>
      <c r="AU4705" t="s">
        <v>2384</v>
      </c>
      <c r="AV4705" s="15" t="s">
        <v>2420</v>
      </c>
      <c r="AX4705" s="16" t="s">
        <v>204</v>
      </c>
      <c r="AY4705" s="16" t="s">
        <v>207</v>
      </c>
      <c r="AZ4705" s="16" t="s">
        <v>207</v>
      </c>
      <c r="BA4705" s="16" t="s">
        <v>207</v>
      </c>
      <c r="BB4705" s="16" t="s">
        <v>207</v>
      </c>
      <c r="BC4705" s="16">
        <v>0.84</v>
      </c>
      <c r="BD4705" s="16">
        <f t="shared" si="1040"/>
        <v>5.04</v>
      </c>
      <c r="BE4705" s="16">
        <f t="shared" si="1041"/>
        <v>1549.40625</v>
      </c>
      <c r="BG4705" s="16">
        <f t="shared" si="1042"/>
        <v>2016</v>
      </c>
      <c r="BH4705" s="16">
        <f t="shared" si="1043"/>
        <v>1008</v>
      </c>
      <c r="BI4705" s="16">
        <f t="shared" si="1044"/>
        <v>12.6</v>
      </c>
    </row>
    <row r="4706" spans="1:61" ht="20.149999999999999" customHeight="1" x14ac:dyDescent="0.35">
      <c r="A4706">
        <v>4705</v>
      </c>
      <c r="B4706" t="s">
        <v>360</v>
      </c>
      <c r="C4706" t="s">
        <v>6511</v>
      </c>
      <c r="D4706" s="15" t="s">
        <v>5230</v>
      </c>
      <c r="E4706" s="12" t="s">
        <v>98</v>
      </c>
      <c r="G4706" s="12" t="s">
        <v>1453</v>
      </c>
      <c r="H4706" s="12" t="s">
        <v>91</v>
      </c>
      <c r="I4706" s="12" t="s">
        <v>363</v>
      </c>
      <c r="J4706" s="12" t="s">
        <v>5164</v>
      </c>
      <c r="K4706" s="12" t="s">
        <v>5164</v>
      </c>
      <c r="N4706" s="16" t="s">
        <v>206</v>
      </c>
      <c r="O4706" s="16" t="s">
        <v>5220</v>
      </c>
      <c r="P4706" s="12" t="s">
        <v>482</v>
      </c>
      <c r="Q4706" s="16">
        <v>2023</v>
      </c>
      <c r="R4706" s="16">
        <v>1.73</v>
      </c>
      <c r="T4706" s="16">
        <v>0</v>
      </c>
      <c r="U4706" s="16" t="s">
        <v>5221</v>
      </c>
      <c r="V4706" s="12" t="s">
        <v>204</v>
      </c>
      <c r="W4706" s="12" t="s">
        <v>204</v>
      </c>
      <c r="X4706" s="16">
        <v>1</v>
      </c>
      <c r="Z4706" s="16">
        <v>1.73</v>
      </c>
      <c r="AA4706" s="16">
        <v>207.6</v>
      </c>
      <c r="AB4706" s="16" t="s">
        <v>2114</v>
      </c>
      <c r="AC4706" s="16" t="s">
        <v>5166</v>
      </c>
      <c r="AD4706" s="16">
        <v>72660</v>
      </c>
      <c r="AE4706" s="16">
        <v>648.75</v>
      </c>
      <c r="AF4706" s="16">
        <v>243281.25</v>
      </c>
      <c r="AG4706" s="16">
        <v>173</v>
      </c>
      <c r="AH4706" s="12">
        <f t="shared" si="1036"/>
        <v>0</v>
      </c>
      <c r="AI4706" s="16">
        <v>8.65</v>
      </c>
      <c r="AJ4706" s="16">
        <v>30275</v>
      </c>
      <c r="AK4706" s="16">
        <f t="shared" si="1037"/>
        <v>865</v>
      </c>
      <c r="AL4706" s="16">
        <f t="shared" si="1038"/>
        <v>8650</v>
      </c>
      <c r="AM4706" s="16">
        <v>155700</v>
      </c>
      <c r="AN4706" s="16">
        <f t="shared" si="1039"/>
        <v>510566.25</v>
      </c>
      <c r="AQ4706" s="16" t="s">
        <v>204</v>
      </c>
      <c r="AS4706" s="16" t="s">
        <v>2422</v>
      </c>
      <c r="AT4706" s="16" t="s">
        <v>2418</v>
      </c>
      <c r="AU4706" t="s">
        <v>2384</v>
      </c>
      <c r="AV4706" s="15" t="s">
        <v>2420</v>
      </c>
      <c r="AX4706" s="16" t="s">
        <v>204</v>
      </c>
      <c r="AY4706" s="16" t="s">
        <v>207</v>
      </c>
      <c r="AZ4706" s="16" t="s">
        <v>207</v>
      </c>
      <c r="BA4706" s="16" t="s">
        <v>207</v>
      </c>
      <c r="BB4706" s="16" t="s">
        <v>207</v>
      </c>
      <c r="BC4706" s="16">
        <v>1.73</v>
      </c>
      <c r="BD4706" s="16">
        <f t="shared" si="1040"/>
        <v>10.379999999999999</v>
      </c>
      <c r="BE4706" s="16">
        <f t="shared" si="1041"/>
        <v>3191.0390625</v>
      </c>
      <c r="BG4706" s="16">
        <f t="shared" si="1042"/>
        <v>4152</v>
      </c>
      <c r="BH4706" s="16">
        <f t="shared" si="1043"/>
        <v>2076</v>
      </c>
      <c r="BI4706" s="16">
        <f t="shared" si="1044"/>
        <v>25.95</v>
      </c>
    </row>
    <row r="4707" spans="1:61" ht="20.149999999999999" customHeight="1" x14ac:dyDescent="0.35">
      <c r="A4707">
        <v>4706</v>
      </c>
      <c r="B4707" t="s">
        <v>360</v>
      </c>
      <c r="C4707" t="s">
        <v>6512</v>
      </c>
      <c r="D4707" s="15" t="s">
        <v>5231</v>
      </c>
      <c r="E4707" s="12" t="s">
        <v>98</v>
      </c>
      <c r="G4707" s="12" t="s">
        <v>1453</v>
      </c>
      <c r="H4707" s="12" t="s">
        <v>91</v>
      </c>
      <c r="I4707" s="12" t="s">
        <v>363</v>
      </c>
      <c r="J4707" s="12" t="s">
        <v>5164</v>
      </c>
      <c r="K4707" s="12" t="s">
        <v>5164</v>
      </c>
      <c r="N4707" s="16" t="s">
        <v>206</v>
      </c>
      <c r="O4707" s="16" t="s">
        <v>5220</v>
      </c>
      <c r="P4707" s="12" t="s">
        <v>482</v>
      </c>
      <c r="Q4707" s="16">
        <v>2023</v>
      </c>
      <c r="R4707" s="16">
        <v>0.35</v>
      </c>
      <c r="T4707" s="16">
        <v>0</v>
      </c>
      <c r="U4707" s="16" t="s">
        <v>5221</v>
      </c>
      <c r="V4707" s="12" t="s">
        <v>204</v>
      </c>
      <c r="W4707" s="12" t="s">
        <v>204</v>
      </c>
      <c r="X4707" s="16">
        <v>1</v>
      </c>
      <c r="Z4707" s="16">
        <v>0.35</v>
      </c>
      <c r="AA4707" s="16">
        <v>42</v>
      </c>
      <c r="AB4707" s="16" t="s">
        <v>2114</v>
      </c>
      <c r="AC4707" s="16" t="s">
        <v>5166</v>
      </c>
      <c r="AD4707" s="16">
        <v>14700</v>
      </c>
      <c r="AE4707" s="16">
        <v>131.25</v>
      </c>
      <c r="AF4707" s="16">
        <v>49218.75</v>
      </c>
      <c r="AG4707" s="16">
        <v>35</v>
      </c>
      <c r="AH4707" s="12">
        <f t="shared" si="1036"/>
        <v>0</v>
      </c>
      <c r="AI4707" s="16">
        <v>1.75</v>
      </c>
      <c r="AJ4707" s="16">
        <v>6125</v>
      </c>
      <c r="AK4707" s="16">
        <f t="shared" si="1037"/>
        <v>175</v>
      </c>
      <c r="AL4707" s="16">
        <f t="shared" si="1038"/>
        <v>1750</v>
      </c>
      <c r="AM4707" s="16">
        <v>31499.999999999996</v>
      </c>
      <c r="AN4707" s="16">
        <f t="shared" si="1039"/>
        <v>103293.75</v>
      </c>
      <c r="AQ4707" s="16" t="s">
        <v>204</v>
      </c>
      <c r="AS4707" s="16" t="s">
        <v>2422</v>
      </c>
      <c r="AT4707" s="16" t="s">
        <v>2418</v>
      </c>
      <c r="AU4707" t="s">
        <v>2384</v>
      </c>
      <c r="AV4707" s="15" t="s">
        <v>2420</v>
      </c>
      <c r="AX4707" s="16" t="s">
        <v>204</v>
      </c>
      <c r="AY4707" s="16" t="s">
        <v>207</v>
      </c>
      <c r="AZ4707" s="16" t="s">
        <v>207</v>
      </c>
      <c r="BA4707" s="16" t="s">
        <v>207</v>
      </c>
      <c r="BB4707" s="16" t="s">
        <v>207</v>
      </c>
      <c r="BC4707" s="16">
        <v>0.35</v>
      </c>
      <c r="BD4707" s="16">
        <f t="shared" si="1040"/>
        <v>2.0999999999999996</v>
      </c>
      <c r="BE4707" s="16">
        <f t="shared" si="1041"/>
        <v>645.5859375</v>
      </c>
      <c r="BG4707" s="16">
        <f t="shared" si="1042"/>
        <v>840</v>
      </c>
      <c r="BH4707" s="16">
        <f t="shared" si="1043"/>
        <v>420</v>
      </c>
      <c r="BI4707" s="16">
        <f t="shared" si="1044"/>
        <v>5.25</v>
      </c>
    </row>
    <row r="4708" spans="1:61" ht="20.149999999999999" customHeight="1" x14ac:dyDescent="0.35">
      <c r="A4708">
        <v>4707</v>
      </c>
      <c r="B4708" t="s">
        <v>360</v>
      </c>
      <c r="C4708" t="s">
        <v>6513</v>
      </c>
      <c r="D4708" s="15" t="s">
        <v>5232</v>
      </c>
      <c r="E4708" s="12" t="s">
        <v>98</v>
      </c>
      <c r="G4708" s="12" t="s">
        <v>1453</v>
      </c>
      <c r="H4708" s="12" t="s">
        <v>91</v>
      </c>
      <c r="I4708" s="12" t="s">
        <v>363</v>
      </c>
      <c r="J4708" s="12" t="s">
        <v>5164</v>
      </c>
      <c r="K4708" s="12" t="s">
        <v>5164</v>
      </c>
      <c r="N4708" s="16" t="s">
        <v>206</v>
      </c>
      <c r="O4708" s="16" t="s">
        <v>5220</v>
      </c>
      <c r="P4708" s="12" t="s">
        <v>482</v>
      </c>
      <c r="Q4708" s="16">
        <v>2023</v>
      </c>
      <c r="R4708" s="16">
        <v>3.46</v>
      </c>
      <c r="T4708" s="16">
        <v>0</v>
      </c>
      <c r="U4708" s="16" t="s">
        <v>5221</v>
      </c>
      <c r="V4708" s="12" t="s">
        <v>204</v>
      </c>
      <c r="W4708" s="12" t="s">
        <v>204</v>
      </c>
      <c r="X4708" s="16">
        <v>1</v>
      </c>
      <c r="Z4708" s="16">
        <v>3.46</v>
      </c>
      <c r="AA4708" s="16">
        <v>415.2</v>
      </c>
      <c r="AB4708" s="16" t="s">
        <v>2114</v>
      </c>
      <c r="AC4708" s="16" t="s">
        <v>5166</v>
      </c>
      <c r="AD4708" s="16">
        <v>145320</v>
      </c>
      <c r="AE4708" s="16">
        <v>1297.5</v>
      </c>
      <c r="AF4708" s="16">
        <v>486562.5</v>
      </c>
      <c r="AG4708" s="16">
        <v>346</v>
      </c>
      <c r="AH4708" s="12">
        <f t="shared" si="1036"/>
        <v>0</v>
      </c>
      <c r="AI4708" s="16">
        <v>17.3</v>
      </c>
      <c r="AJ4708" s="16">
        <v>60550</v>
      </c>
      <c r="AK4708" s="16">
        <f t="shared" si="1037"/>
        <v>1730</v>
      </c>
      <c r="AL4708" s="16">
        <f t="shared" si="1038"/>
        <v>17300</v>
      </c>
      <c r="AM4708" s="16">
        <v>311400</v>
      </c>
      <c r="AN4708" s="16">
        <f t="shared" si="1039"/>
        <v>1021132.5</v>
      </c>
      <c r="AQ4708" s="16" t="s">
        <v>204</v>
      </c>
      <c r="AS4708" s="16" t="s">
        <v>2422</v>
      </c>
      <c r="AT4708" s="16" t="s">
        <v>2418</v>
      </c>
      <c r="AU4708" t="s">
        <v>2384</v>
      </c>
      <c r="AV4708" s="15" t="s">
        <v>2420</v>
      </c>
      <c r="AX4708" s="16" t="s">
        <v>204</v>
      </c>
      <c r="AY4708" s="16" t="s">
        <v>207</v>
      </c>
      <c r="AZ4708" s="16" t="s">
        <v>207</v>
      </c>
      <c r="BA4708" s="16" t="s">
        <v>207</v>
      </c>
      <c r="BB4708" s="16" t="s">
        <v>207</v>
      </c>
      <c r="BC4708" s="16">
        <v>3.46</v>
      </c>
      <c r="BD4708" s="16">
        <f t="shared" si="1040"/>
        <v>20.759999999999998</v>
      </c>
      <c r="BE4708" s="16">
        <f t="shared" si="1041"/>
        <v>6382.078125</v>
      </c>
      <c r="BG4708" s="16">
        <f t="shared" si="1042"/>
        <v>8304</v>
      </c>
      <c r="BH4708" s="16">
        <f t="shared" si="1043"/>
        <v>4152</v>
      </c>
      <c r="BI4708" s="16">
        <f t="shared" si="1044"/>
        <v>51.9</v>
      </c>
    </row>
    <row r="4709" spans="1:61" ht="20.149999999999999" customHeight="1" x14ac:dyDescent="0.35">
      <c r="A4709">
        <v>4708</v>
      </c>
      <c r="B4709" t="s">
        <v>360</v>
      </c>
      <c r="C4709" t="s">
        <v>6514</v>
      </c>
      <c r="D4709" s="15" t="s">
        <v>5233</v>
      </c>
      <c r="E4709" s="12" t="s">
        <v>98</v>
      </c>
      <c r="G4709" s="12" t="s">
        <v>1453</v>
      </c>
      <c r="H4709" s="12" t="s">
        <v>91</v>
      </c>
      <c r="I4709" s="12" t="s">
        <v>363</v>
      </c>
      <c r="J4709" s="12" t="s">
        <v>5164</v>
      </c>
      <c r="K4709" s="12" t="s">
        <v>5164</v>
      </c>
      <c r="N4709" s="16" t="s">
        <v>206</v>
      </c>
      <c r="O4709" s="16" t="s">
        <v>5220</v>
      </c>
      <c r="P4709" s="12" t="s">
        <v>482</v>
      </c>
      <c r="Q4709" s="16">
        <v>2023</v>
      </c>
      <c r="R4709" s="16">
        <v>0.75</v>
      </c>
      <c r="T4709" s="16">
        <v>0</v>
      </c>
      <c r="U4709" s="16" t="s">
        <v>5221</v>
      </c>
      <c r="V4709" s="12" t="s">
        <v>204</v>
      </c>
      <c r="W4709" s="12" t="s">
        <v>204</v>
      </c>
      <c r="X4709" s="16">
        <v>1</v>
      </c>
      <c r="Z4709" s="16">
        <v>0.75</v>
      </c>
      <c r="AA4709" s="16">
        <v>90</v>
      </c>
      <c r="AB4709" s="16" t="s">
        <v>2114</v>
      </c>
      <c r="AC4709" s="16" t="s">
        <v>5166</v>
      </c>
      <c r="AD4709" s="16">
        <v>31500</v>
      </c>
      <c r="AE4709" s="16">
        <v>281.25</v>
      </c>
      <c r="AF4709" s="16">
        <v>105468.75</v>
      </c>
      <c r="AG4709" s="16">
        <v>75</v>
      </c>
      <c r="AH4709" s="12">
        <f t="shared" si="1036"/>
        <v>0</v>
      </c>
      <c r="AI4709" s="16">
        <v>3.75</v>
      </c>
      <c r="AJ4709" s="16">
        <v>13125</v>
      </c>
      <c r="AK4709" s="16">
        <f t="shared" si="1037"/>
        <v>375</v>
      </c>
      <c r="AL4709" s="16">
        <f t="shared" si="1038"/>
        <v>3750</v>
      </c>
      <c r="AM4709" s="16">
        <v>67500</v>
      </c>
      <c r="AN4709" s="16">
        <f t="shared" si="1039"/>
        <v>221343.75</v>
      </c>
      <c r="AQ4709" s="16" t="s">
        <v>204</v>
      </c>
      <c r="AS4709" s="16" t="s">
        <v>2422</v>
      </c>
      <c r="AT4709" s="16" t="s">
        <v>2418</v>
      </c>
      <c r="AU4709" t="s">
        <v>2384</v>
      </c>
      <c r="AV4709" s="15" t="s">
        <v>2420</v>
      </c>
      <c r="AX4709" s="16" t="s">
        <v>204</v>
      </c>
      <c r="AY4709" s="16" t="s">
        <v>207</v>
      </c>
      <c r="AZ4709" s="16" t="s">
        <v>207</v>
      </c>
      <c r="BA4709" s="16" t="s">
        <v>207</v>
      </c>
      <c r="BB4709" s="16" t="s">
        <v>207</v>
      </c>
      <c r="BC4709" s="16">
        <v>0.75</v>
      </c>
      <c r="BD4709" s="16">
        <f t="shared" si="1040"/>
        <v>4.5</v>
      </c>
      <c r="BE4709" s="16">
        <f t="shared" si="1041"/>
        <v>1383.3984375</v>
      </c>
      <c r="BG4709" s="16">
        <f t="shared" si="1042"/>
        <v>1800</v>
      </c>
      <c r="BH4709" s="16">
        <f t="shared" si="1043"/>
        <v>900</v>
      </c>
      <c r="BI4709" s="16">
        <f t="shared" si="1044"/>
        <v>11.25</v>
      </c>
    </row>
    <row r="4710" spans="1:61" ht="20.149999999999999" customHeight="1" x14ac:dyDescent="0.35">
      <c r="A4710">
        <v>4709</v>
      </c>
      <c r="B4710" t="s">
        <v>360</v>
      </c>
      <c r="C4710" t="s">
        <v>6515</v>
      </c>
      <c r="D4710" s="15" t="s">
        <v>3342</v>
      </c>
      <c r="E4710" s="12" t="s">
        <v>98</v>
      </c>
      <c r="G4710" s="12" t="s">
        <v>1453</v>
      </c>
      <c r="H4710" s="12" t="s">
        <v>91</v>
      </c>
      <c r="I4710" s="12" t="s">
        <v>363</v>
      </c>
      <c r="J4710" s="12" t="s">
        <v>5164</v>
      </c>
      <c r="K4710" s="12" t="s">
        <v>5164</v>
      </c>
      <c r="N4710" s="16" t="s">
        <v>206</v>
      </c>
      <c r="O4710" s="16" t="s">
        <v>5220</v>
      </c>
      <c r="P4710" s="12" t="s">
        <v>482</v>
      </c>
      <c r="Q4710" s="16">
        <v>2023</v>
      </c>
      <c r="R4710" s="16">
        <v>0.14000000000000001</v>
      </c>
      <c r="T4710" s="16">
        <v>0</v>
      </c>
      <c r="U4710" s="16" t="s">
        <v>5221</v>
      </c>
      <c r="V4710" s="12" t="s">
        <v>204</v>
      </c>
      <c r="W4710" s="12" t="s">
        <v>204</v>
      </c>
      <c r="X4710" s="16">
        <v>1</v>
      </c>
      <c r="Z4710" s="16">
        <v>0.14000000000000001</v>
      </c>
      <c r="AA4710" s="16">
        <v>16.8</v>
      </c>
      <c r="AB4710" s="16" t="s">
        <v>2114</v>
      </c>
      <c r="AC4710" s="16" t="s">
        <v>5166</v>
      </c>
      <c r="AD4710" s="16">
        <v>5880</v>
      </c>
      <c r="AE4710" s="16">
        <v>52.500000000000007</v>
      </c>
      <c r="AF4710" s="16">
        <v>19687.500000000004</v>
      </c>
      <c r="AG4710" s="16">
        <v>14.000000000000002</v>
      </c>
      <c r="AH4710" s="12">
        <f t="shared" si="1036"/>
        <v>0</v>
      </c>
      <c r="AI4710" s="16">
        <v>0.70000000000000007</v>
      </c>
      <c r="AJ4710" s="16">
        <v>2450.0000000000005</v>
      </c>
      <c r="AK4710" s="16">
        <f t="shared" si="1037"/>
        <v>70</v>
      </c>
      <c r="AL4710" s="16">
        <f t="shared" si="1038"/>
        <v>700.00000000000011</v>
      </c>
      <c r="AM4710" s="16">
        <v>12600.000000000002</v>
      </c>
      <c r="AN4710" s="16">
        <f t="shared" si="1039"/>
        <v>41317.500000000007</v>
      </c>
      <c r="AQ4710" s="16" t="s">
        <v>204</v>
      </c>
      <c r="AS4710" s="16" t="s">
        <v>2422</v>
      </c>
      <c r="AT4710" s="16" t="s">
        <v>2418</v>
      </c>
      <c r="AU4710" t="s">
        <v>2384</v>
      </c>
      <c r="AV4710" s="15" t="s">
        <v>2420</v>
      </c>
      <c r="AX4710" s="16" t="s">
        <v>204</v>
      </c>
      <c r="AY4710" s="16" t="s">
        <v>207</v>
      </c>
      <c r="AZ4710" s="16" t="s">
        <v>207</v>
      </c>
      <c r="BA4710" s="16" t="s">
        <v>207</v>
      </c>
      <c r="BB4710" s="16" t="s">
        <v>207</v>
      </c>
      <c r="BC4710" s="16">
        <v>0.14000000000000001</v>
      </c>
      <c r="BD4710" s="16">
        <f t="shared" si="1040"/>
        <v>0.84000000000000008</v>
      </c>
      <c r="BE4710" s="16">
        <f t="shared" si="1041"/>
        <v>258.23437500000006</v>
      </c>
      <c r="BG4710" s="16">
        <f t="shared" si="1042"/>
        <v>336.00000000000006</v>
      </c>
      <c r="BH4710" s="16">
        <f t="shared" si="1043"/>
        <v>168.00000000000003</v>
      </c>
      <c r="BI4710" s="16">
        <f t="shared" si="1044"/>
        <v>2.1000000000000005</v>
      </c>
    </row>
    <row r="4711" spans="1:61" ht="20.149999999999999" customHeight="1" x14ac:dyDescent="0.35">
      <c r="A4711">
        <v>4710</v>
      </c>
      <c r="B4711" t="s">
        <v>360</v>
      </c>
      <c r="C4711" t="s">
        <v>6516</v>
      </c>
      <c r="D4711" s="15" t="s">
        <v>2150</v>
      </c>
      <c r="E4711" s="12" t="s">
        <v>98</v>
      </c>
      <c r="G4711" s="12" t="s">
        <v>1453</v>
      </c>
      <c r="H4711" s="12" t="s">
        <v>91</v>
      </c>
      <c r="I4711" s="12" t="s">
        <v>363</v>
      </c>
      <c r="J4711" s="12" t="s">
        <v>5164</v>
      </c>
      <c r="K4711" s="12" t="s">
        <v>5164</v>
      </c>
      <c r="N4711" s="16" t="s">
        <v>206</v>
      </c>
      <c r="O4711" s="16" t="s">
        <v>5220</v>
      </c>
      <c r="P4711" s="12" t="s">
        <v>482</v>
      </c>
      <c r="Q4711" s="16">
        <v>2023</v>
      </c>
      <c r="R4711" s="16">
        <v>2.31</v>
      </c>
      <c r="T4711" s="16">
        <v>0</v>
      </c>
      <c r="U4711" s="16" t="s">
        <v>5221</v>
      </c>
      <c r="V4711" s="12" t="s">
        <v>204</v>
      </c>
      <c r="W4711" s="12" t="s">
        <v>204</v>
      </c>
      <c r="X4711" s="16">
        <v>1</v>
      </c>
      <c r="Z4711" s="16">
        <v>2.31</v>
      </c>
      <c r="AA4711" s="16">
        <v>277.2</v>
      </c>
      <c r="AB4711" s="16" t="s">
        <v>2114</v>
      </c>
      <c r="AC4711" s="16" t="s">
        <v>5166</v>
      </c>
      <c r="AD4711" s="16">
        <v>97020</v>
      </c>
      <c r="AE4711" s="16">
        <v>866.25</v>
      </c>
      <c r="AF4711" s="16">
        <v>324843.75</v>
      </c>
      <c r="AG4711" s="16">
        <v>231</v>
      </c>
      <c r="AH4711" s="12">
        <f t="shared" si="1036"/>
        <v>0</v>
      </c>
      <c r="AI4711" s="16">
        <v>11.55</v>
      </c>
      <c r="AJ4711" s="16">
        <v>40425</v>
      </c>
      <c r="AK4711" s="16">
        <f t="shared" si="1037"/>
        <v>1155</v>
      </c>
      <c r="AL4711" s="16">
        <f t="shared" si="1038"/>
        <v>11550</v>
      </c>
      <c r="AM4711" s="16">
        <v>207900</v>
      </c>
      <c r="AN4711" s="16">
        <f t="shared" si="1039"/>
        <v>681738.75</v>
      </c>
      <c r="AQ4711" s="16" t="s">
        <v>204</v>
      </c>
      <c r="AS4711" s="16" t="s">
        <v>2422</v>
      </c>
      <c r="AT4711" s="16" t="s">
        <v>2418</v>
      </c>
      <c r="AU4711" t="s">
        <v>2384</v>
      </c>
      <c r="AV4711" s="15" t="s">
        <v>2420</v>
      </c>
      <c r="AX4711" s="16" t="s">
        <v>204</v>
      </c>
      <c r="AY4711" s="16" t="s">
        <v>207</v>
      </c>
      <c r="AZ4711" s="16" t="s">
        <v>207</v>
      </c>
      <c r="BA4711" s="16" t="s">
        <v>207</v>
      </c>
      <c r="BB4711" s="16" t="s">
        <v>207</v>
      </c>
      <c r="BC4711" s="16">
        <v>2.31</v>
      </c>
      <c r="BD4711" s="16">
        <f t="shared" si="1040"/>
        <v>13.86</v>
      </c>
      <c r="BE4711" s="16">
        <f t="shared" si="1041"/>
        <v>4260.8671875</v>
      </c>
      <c r="BG4711" s="16">
        <f t="shared" si="1042"/>
        <v>5544</v>
      </c>
      <c r="BH4711" s="16">
        <f t="shared" si="1043"/>
        <v>2772</v>
      </c>
      <c r="BI4711" s="16">
        <f t="shared" si="1044"/>
        <v>34.65</v>
      </c>
    </row>
    <row r="4712" spans="1:61" ht="20.149999999999999" customHeight="1" x14ac:dyDescent="0.35">
      <c r="A4712">
        <v>4711</v>
      </c>
      <c r="B4712" t="s">
        <v>360</v>
      </c>
      <c r="C4712" t="s">
        <v>6517</v>
      </c>
      <c r="D4712" s="15" t="s">
        <v>2126</v>
      </c>
      <c r="E4712" s="12" t="s">
        <v>98</v>
      </c>
      <c r="G4712" s="12" t="s">
        <v>1453</v>
      </c>
      <c r="H4712" s="12" t="s">
        <v>91</v>
      </c>
      <c r="I4712" s="12" t="s">
        <v>363</v>
      </c>
      <c r="J4712" s="12" t="s">
        <v>5164</v>
      </c>
      <c r="K4712" s="12" t="s">
        <v>5164</v>
      </c>
      <c r="N4712" s="16" t="s">
        <v>206</v>
      </c>
      <c r="O4712" s="16" t="s">
        <v>5220</v>
      </c>
      <c r="P4712" s="12" t="s">
        <v>482</v>
      </c>
      <c r="Q4712" s="16">
        <v>2023</v>
      </c>
      <c r="R4712" s="16">
        <v>3.51</v>
      </c>
      <c r="T4712" s="16">
        <v>0</v>
      </c>
      <c r="U4712" s="16" t="s">
        <v>5221</v>
      </c>
      <c r="V4712" s="12" t="s">
        <v>204</v>
      </c>
      <c r="W4712" s="12" t="s">
        <v>204</v>
      </c>
      <c r="X4712" s="16">
        <v>1</v>
      </c>
      <c r="Z4712" s="16">
        <v>3.51</v>
      </c>
      <c r="AA4712" s="16">
        <v>421.2</v>
      </c>
      <c r="AB4712" s="16" t="s">
        <v>2114</v>
      </c>
      <c r="AC4712" s="16" t="s">
        <v>5166</v>
      </c>
      <c r="AD4712" s="16">
        <v>147420</v>
      </c>
      <c r="AE4712" s="16">
        <v>1316.25</v>
      </c>
      <c r="AF4712" s="16">
        <v>493593.75</v>
      </c>
      <c r="AG4712" s="16">
        <v>351</v>
      </c>
      <c r="AH4712" s="12">
        <f t="shared" si="1036"/>
        <v>0</v>
      </c>
      <c r="AI4712" s="16">
        <v>17.549999999999997</v>
      </c>
      <c r="AJ4712" s="16">
        <v>61424.999999999993</v>
      </c>
      <c r="AK4712" s="16">
        <f t="shared" si="1037"/>
        <v>1755</v>
      </c>
      <c r="AL4712" s="16">
        <f t="shared" si="1038"/>
        <v>17550</v>
      </c>
      <c r="AM4712" s="16">
        <v>315900</v>
      </c>
      <c r="AN4712" s="16">
        <f t="shared" si="1039"/>
        <v>1035888.75</v>
      </c>
      <c r="AQ4712" s="16" t="s">
        <v>204</v>
      </c>
      <c r="AS4712" s="16" t="s">
        <v>2422</v>
      </c>
      <c r="AT4712" s="16" t="s">
        <v>2418</v>
      </c>
      <c r="AU4712" t="s">
        <v>2384</v>
      </c>
      <c r="AV4712" s="15" t="s">
        <v>2420</v>
      </c>
      <c r="AX4712" s="16" t="s">
        <v>204</v>
      </c>
      <c r="AY4712" s="16" t="s">
        <v>207</v>
      </c>
      <c r="AZ4712" s="16" t="s">
        <v>207</v>
      </c>
      <c r="BA4712" s="16" t="s">
        <v>207</v>
      </c>
      <c r="BB4712" s="16" t="s">
        <v>207</v>
      </c>
      <c r="BC4712" s="16">
        <v>3.51</v>
      </c>
      <c r="BD4712" s="16">
        <f t="shared" si="1040"/>
        <v>21.06</v>
      </c>
      <c r="BE4712" s="16">
        <f t="shared" si="1041"/>
        <v>6474.3046875</v>
      </c>
      <c r="BG4712" s="16">
        <f t="shared" si="1042"/>
        <v>8424</v>
      </c>
      <c r="BH4712" s="16">
        <f t="shared" si="1043"/>
        <v>4212</v>
      </c>
      <c r="BI4712" s="16">
        <f t="shared" si="1044"/>
        <v>52.65</v>
      </c>
    </row>
    <row r="4713" spans="1:61" ht="20.149999999999999" customHeight="1" x14ac:dyDescent="0.35">
      <c r="A4713">
        <v>4712</v>
      </c>
      <c r="B4713" t="s">
        <v>360</v>
      </c>
      <c r="C4713" t="s">
        <v>6518</v>
      </c>
      <c r="D4713" s="15" t="s">
        <v>5234</v>
      </c>
      <c r="E4713" s="12" t="s">
        <v>98</v>
      </c>
      <c r="G4713" s="12" t="s">
        <v>1453</v>
      </c>
      <c r="H4713" s="12" t="s">
        <v>91</v>
      </c>
      <c r="I4713" s="12" t="s">
        <v>363</v>
      </c>
      <c r="J4713" s="12" t="s">
        <v>5164</v>
      </c>
      <c r="K4713" s="12" t="s">
        <v>5164</v>
      </c>
      <c r="N4713" s="16" t="s">
        <v>206</v>
      </c>
      <c r="O4713" s="16" t="s">
        <v>5220</v>
      </c>
      <c r="P4713" s="12" t="s">
        <v>482</v>
      </c>
      <c r="Q4713" s="16">
        <v>2023</v>
      </c>
      <c r="R4713" s="16">
        <v>1.62</v>
      </c>
      <c r="T4713" s="16">
        <v>0</v>
      </c>
      <c r="U4713" s="16" t="s">
        <v>5221</v>
      </c>
      <c r="V4713" s="12" t="s">
        <v>204</v>
      </c>
      <c r="W4713" s="12" t="s">
        <v>204</v>
      </c>
      <c r="X4713" s="16">
        <v>1</v>
      </c>
      <c r="Z4713" s="16">
        <v>1.62</v>
      </c>
      <c r="AA4713" s="16">
        <v>194.4</v>
      </c>
      <c r="AB4713" s="16" t="s">
        <v>2114</v>
      </c>
      <c r="AC4713" s="16" t="s">
        <v>5166</v>
      </c>
      <c r="AD4713" s="16">
        <v>68040</v>
      </c>
      <c r="AE4713" s="16">
        <v>607.5</v>
      </c>
      <c r="AF4713" s="16">
        <v>227812.5</v>
      </c>
      <c r="AG4713" s="16">
        <v>162</v>
      </c>
      <c r="AH4713" s="12">
        <f t="shared" si="1036"/>
        <v>0</v>
      </c>
      <c r="AI4713" s="16">
        <v>8.1000000000000014</v>
      </c>
      <c r="AJ4713" s="16">
        <v>28350.000000000004</v>
      </c>
      <c r="AK4713" s="16">
        <f t="shared" si="1037"/>
        <v>810</v>
      </c>
      <c r="AL4713" s="16">
        <f t="shared" si="1038"/>
        <v>8100.0000000000009</v>
      </c>
      <c r="AM4713" s="16">
        <v>145800</v>
      </c>
      <c r="AN4713" s="16">
        <f t="shared" si="1039"/>
        <v>478102.5</v>
      </c>
      <c r="AQ4713" s="16" t="s">
        <v>204</v>
      </c>
      <c r="AS4713" s="16" t="s">
        <v>2422</v>
      </c>
      <c r="AT4713" s="16" t="s">
        <v>2418</v>
      </c>
      <c r="AU4713" t="s">
        <v>2384</v>
      </c>
      <c r="AV4713" s="15" t="s">
        <v>2420</v>
      </c>
      <c r="AX4713" s="16" t="s">
        <v>204</v>
      </c>
      <c r="AY4713" s="16" t="s">
        <v>207</v>
      </c>
      <c r="AZ4713" s="16" t="s">
        <v>207</v>
      </c>
      <c r="BA4713" s="16" t="s">
        <v>207</v>
      </c>
      <c r="BB4713" s="16" t="s">
        <v>207</v>
      </c>
      <c r="BC4713" s="16">
        <v>1.62</v>
      </c>
      <c r="BD4713" s="16">
        <f t="shared" si="1040"/>
        <v>9.7200000000000006</v>
      </c>
      <c r="BE4713" s="16">
        <f t="shared" si="1041"/>
        <v>2988.140625</v>
      </c>
      <c r="BG4713" s="16">
        <f t="shared" si="1042"/>
        <v>3888.0000000000005</v>
      </c>
      <c r="BH4713" s="16">
        <f t="shared" si="1043"/>
        <v>1944.0000000000002</v>
      </c>
      <c r="BI4713" s="16">
        <f t="shared" si="1044"/>
        <v>24.300000000000004</v>
      </c>
    </row>
    <row r="4714" spans="1:61" ht="20.149999999999999" customHeight="1" x14ac:dyDescent="0.35">
      <c r="A4714">
        <v>4713</v>
      </c>
      <c r="B4714" t="s">
        <v>360</v>
      </c>
      <c r="C4714" t="s">
        <v>6519</v>
      </c>
      <c r="D4714" s="15" t="s">
        <v>5235</v>
      </c>
      <c r="E4714" s="12" t="s">
        <v>98</v>
      </c>
      <c r="G4714" s="12" t="s">
        <v>1453</v>
      </c>
      <c r="H4714" s="12" t="s">
        <v>91</v>
      </c>
      <c r="I4714" s="12" t="s">
        <v>363</v>
      </c>
      <c r="J4714" s="12" t="s">
        <v>5164</v>
      </c>
      <c r="K4714" s="12" t="s">
        <v>5164</v>
      </c>
      <c r="N4714" s="16" t="s">
        <v>206</v>
      </c>
      <c r="O4714" s="16" t="s">
        <v>5220</v>
      </c>
      <c r="P4714" s="12" t="s">
        <v>482</v>
      </c>
      <c r="Q4714" s="16">
        <v>2023</v>
      </c>
      <c r="R4714" s="16">
        <v>1.26</v>
      </c>
      <c r="T4714" s="16">
        <v>0</v>
      </c>
      <c r="U4714" s="16" t="s">
        <v>5221</v>
      </c>
      <c r="V4714" s="12" t="s">
        <v>204</v>
      </c>
      <c r="W4714" s="12" t="s">
        <v>204</v>
      </c>
      <c r="X4714" s="16">
        <v>1</v>
      </c>
      <c r="Z4714" s="16">
        <v>1.26</v>
      </c>
      <c r="AA4714" s="16">
        <v>151.19999999999999</v>
      </c>
      <c r="AB4714" s="16" t="s">
        <v>2114</v>
      </c>
      <c r="AC4714" s="16" t="s">
        <v>5166</v>
      </c>
      <c r="AD4714" s="16">
        <v>52919.999999999993</v>
      </c>
      <c r="AE4714" s="16">
        <v>472.5</v>
      </c>
      <c r="AF4714" s="16">
        <v>177187.5</v>
      </c>
      <c r="AG4714" s="16">
        <v>126</v>
      </c>
      <c r="AH4714" s="12">
        <f t="shared" si="1036"/>
        <v>0</v>
      </c>
      <c r="AI4714" s="16">
        <v>6.3</v>
      </c>
      <c r="AJ4714" s="16">
        <v>22050</v>
      </c>
      <c r="AK4714" s="16">
        <f t="shared" si="1037"/>
        <v>630</v>
      </c>
      <c r="AL4714" s="16">
        <f t="shared" si="1038"/>
        <v>6300</v>
      </c>
      <c r="AM4714" s="16">
        <v>113400</v>
      </c>
      <c r="AN4714" s="16">
        <f t="shared" si="1039"/>
        <v>371857.5</v>
      </c>
      <c r="AQ4714" s="16" t="s">
        <v>204</v>
      </c>
      <c r="AS4714" s="16" t="s">
        <v>2422</v>
      </c>
      <c r="AT4714" s="16" t="s">
        <v>2418</v>
      </c>
      <c r="AU4714" t="s">
        <v>2384</v>
      </c>
      <c r="AV4714" s="15" t="s">
        <v>2420</v>
      </c>
      <c r="AX4714" s="16" t="s">
        <v>204</v>
      </c>
      <c r="AY4714" s="16" t="s">
        <v>207</v>
      </c>
      <c r="AZ4714" s="16" t="s">
        <v>207</v>
      </c>
      <c r="BA4714" s="16" t="s">
        <v>207</v>
      </c>
      <c r="BB4714" s="16" t="s">
        <v>207</v>
      </c>
      <c r="BC4714" s="16">
        <v>1.26</v>
      </c>
      <c r="BD4714" s="16">
        <f t="shared" si="1040"/>
        <v>7.5600000000000005</v>
      </c>
      <c r="BE4714" s="16">
        <f t="shared" si="1041"/>
        <v>2324.109375</v>
      </c>
      <c r="BG4714" s="16">
        <f t="shared" si="1042"/>
        <v>3024</v>
      </c>
      <c r="BH4714" s="16">
        <f t="shared" si="1043"/>
        <v>1512</v>
      </c>
      <c r="BI4714" s="16">
        <f t="shared" si="1044"/>
        <v>18.899999999999999</v>
      </c>
    </row>
    <row r="4715" spans="1:61" ht="20.149999999999999" customHeight="1" x14ac:dyDescent="0.35">
      <c r="A4715">
        <v>4714</v>
      </c>
      <c r="B4715" t="s">
        <v>360</v>
      </c>
      <c r="C4715" t="s">
        <v>6520</v>
      </c>
      <c r="D4715" s="15" t="s">
        <v>5236</v>
      </c>
      <c r="E4715" s="12" t="s">
        <v>98</v>
      </c>
      <c r="G4715" s="12" t="s">
        <v>1453</v>
      </c>
      <c r="H4715" s="12" t="s">
        <v>91</v>
      </c>
      <c r="I4715" s="12" t="s">
        <v>363</v>
      </c>
      <c r="J4715" s="12" t="s">
        <v>5164</v>
      </c>
      <c r="K4715" s="12" t="s">
        <v>5164</v>
      </c>
      <c r="N4715" s="16" t="s">
        <v>206</v>
      </c>
      <c r="O4715" s="16" t="s">
        <v>5220</v>
      </c>
      <c r="P4715" s="12" t="s">
        <v>482</v>
      </c>
      <c r="Q4715" s="16">
        <v>2023</v>
      </c>
      <c r="R4715" s="16">
        <v>0.57999999999999996</v>
      </c>
      <c r="T4715" s="16">
        <v>0</v>
      </c>
      <c r="U4715" s="16" t="s">
        <v>5221</v>
      </c>
      <c r="V4715" s="12" t="s">
        <v>204</v>
      </c>
      <c r="W4715" s="12" t="s">
        <v>204</v>
      </c>
      <c r="X4715" s="16">
        <v>1</v>
      </c>
      <c r="Z4715" s="16">
        <v>0.57999999999999996</v>
      </c>
      <c r="AA4715" s="16">
        <v>69.599999999999994</v>
      </c>
      <c r="AB4715" s="16" t="s">
        <v>2114</v>
      </c>
      <c r="AC4715" s="16" t="s">
        <v>5166</v>
      </c>
      <c r="AD4715" s="16">
        <v>24359.999999999996</v>
      </c>
      <c r="AE4715" s="16">
        <v>217.49999999999997</v>
      </c>
      <c r="AF4715" s="16">
        <v>81562.499999999985</v>
      </c>
      <c r="AG4715" s="16">
        <v>57.999999999999993</v>
      </c>
      <c r="AH4715" s="12">
        <f t="shared" si="1036"/>
        <v>0</v>
      </c>
      <c r="AI4715" s="16">
        <v>2.9</v>
      </c>
      <c r="AJ4715" s="16">
        <v>10150</v>
      </c>
      <c r="AK4715" s="16">
        <f t="shared" si="1037"/>
        <v>290</v>
      </c>
      <c r="AL4715" s="16">
        <f t="shared" si="1038"/>
        <v>2900</v>
      </c>
      <c r="AM4715" s="16">
        <v>52200</v>
      </c>
      <c r="AN4715" s="16">
        <f t="shared" si="1039"/>
        <v>171172.5</v>
      </c>
      <c r="AQ4715" s="16" t="s">
        <v>204</v>
      </c>
      <c r="AS4715" s="16" t="s">
        <v>2422</v>
      </c>
      <c r="AT4715" s="16" t="s">
        <v>2418</v>
      </c>
      <c r="AU4715" t="s">
        <v>2384</v>
      </c>
      <c r="AV4715" s="15" t="s">
        <v>2420</v>
      </c>
      <c r="AX4715" s="16" t="s">
        <v>204</v>
      </c>
      <c r="AY4715" s="16" t="s">
        <v>207</v>
      </c>
      <c r="AZ4715" s="16" t="s">
        <v>207</v>
      </c>
      <c r="BA4715" s="16" t="s">
        <v>207</v>
      </c>
      <c r="BB4715" s="16" t="s">
        <v>207</v>
      </c>
      <c r="BC4715" s="16">
        <v>0.57999999999999996</v>
      </c>
      <c r="BD4715" s="16">
        <f t="shared" si="1040"/>
        <v>3.4799999999999995</v>
      </c>
      <c r="BE4715" s="16">
        <f t="shared" si="1041"/>
        <v>1069.828125</v>
      </c>
      <c r="BG4715" s="16">
        <f t="shared" si="1042"/>
        <v>1392</v>
      </c>
      <c r="BH4715" s="16">
        <f t="shared" si="1043"/>
        <v>696</v>
      </c>
      <c r="BI4715" s="16">
        <f t="shared" si="1044"/>
        <v>8.6999999999999993</v>
      </c>
    </row>
    <row r="4716" spans="1:61" ht="20.149999999999999" customHeight="1" x14ac:dyDescent="0.35">
      <c r="A4716">
        <v>4715</v>
      </c>
      <c r="B4716" t="s">
        <v>360</v>
      </c>
      <c r="C4716" t="s">
        <v>6521</v>
      </c>
      <c r="D4716" s="15" t="s">
        <v>5237</v>
      </c>
      <c r="E4716" s="12" t="s">
        <v>98</v>
      </c>
      <c r="G4716" s="12" t="s">
        <v>1453</v>
      </c>
      <c r="H4716" s="12" t="s">
        <v>91</v>
      </c>
      <c r="I4716" s="12" t="s">
        <v>363</v>
      </c>
      <c r="J4716" s="12" t="s">
        <v>5164</v>
      </c>
      <c r="K4716" s="12" t="s">
        <v>5164</v>
      </c>
      <c r="N4716" s="16" t="s">
        <v>206</v>
      </c>
      <c r="O4716" s="16" t="s">
        <v>5220</v>
      </c>
      <c r="P4716" s="12" t="s">
        <v>482</v>
      </c>
      <c r="Q4716" s="16">
        <v>2023</v>
      </c>
      <c r="R4716" s="16">
        <v>0.14000000000000001</v>
      </c>
      <c r="T4716" s="16">
        <v>0</v>
      </c>
      <c r="U4716" s="16" t="s">
        <v>5221</v>
      </c>
      <c r="V4716" s="12" t="s">
        <v>204</v>
      </c>
      <c r="W4716" s="12" t="s">
        <v>204</v>
      </c>
      <c r="X4716" s="16">
        <v>1</v>
      </c>
      <c r="Z4716" s="16">
        <v>0.14000000000000001</v>
      </c>
      <c r="AA4716" s="16">
        <v>16.8</v>
      </c>
      <c r="AB4716" s="16" t="s">
        <v>2114</v>
      </c>
      <c r="AC4716" s="16" t="s">
        <v>5166</v>
      </c>
      <c r="AD4716" s="16">
        <v>5880</v>
      </c>
      <c r="AE4716" s="16">
        <v>52.500000000000007</v>
      </c>
      <c r="AF4716" s="16">
        <v>19687.500000000004</v>
      </c>
      <c r="AG4716" s="16">
        <v>14.000000000000002</v>
      </c>
      <c r="AH4716" s="12">
        <f t="shared" si="1036"/>
        <v>0</v>
      </c>
      <c r="AI4716" s="16">
        <v>0.70000000000000007</v>
      </c>
      <c r="AJ4716" s="16">
        <v>2450.0000000000005</v>
      </c>
      <c r="AK4716" s="16">
        <f t="shared" si="1037"/>
        <v>70</v>
      </c>
      <c r="AL4716" s="16">
        <f t="shared" si="1038"/>
        <v>700.00000000000011</v>
      </c>
      <c r="AM4716" s="16">
        <v>12600.000000000002</v>
      </c>
      <c r="AN4716" s="16">
        <f t="shared" si="1039"/>
        <v>41317.500000000007</v>
      </c>
      <c r="AQ4716" s="16" t="s">
        <v>204</v>
      </c>
      <c r="AS4716" s="16" t="s">
        <v>2422</v>
      </c>
      <c r="AT4716" s="16" t="s">
        <v>2418</v>
      </c>
      <c r="AU4716" t="s">
        <v>2384</v>
      </c>
      <c r="AV4716" s="15" t="s">
        <v>2420</v>
      </c>
      <c r="AX4716" s="16" t="s">
        <v>204</v>
      </c>
      <c r="AY4716" s="16" t="s">
        <v>207</v>
      </c>
      <c r="AZ4716" s="16" t="s">
        <v>207</v>
      </c>
      <c r="BA4716" s="16" t="s">
        <v>207</v>
      </c>
      <c r="BB4716" s="16" t="s">
        <v>207</v>
      </c>
      <c r="BC4716" s="16">
        <v>0.14000000000000001</v>
      </c>
      <c r="BD4716" s="16">
        <f t="shared" si="1040"/>
        <v>0.84000000000000008</v>
      </c>
      <c r="BE4716" s="16">
        <f t="shared" si="1041"/>
        <v>258.23437500000006</v>
      </c>
      <c r="BG4716" s="16">
        <f t="shared" si="1042"/>
        <v>336.00000000000006</v>
      </c>
      <c r="BH4716" s="16">
        <f t="shared" si="1043"/>
        <v>168.00000000000003</v>
      </c>
      <c r="BI4716" s="16">
        <f t="shared" si="1044"/>
        <v>2.1000000000000005</v>
      </c>
    </row>
    <row r="4717" spans="1:61" ht="20.149999999999999" customHeight="1" x14ac:dyDescent="0.35">
      <c r="A4717">
        <v>4716</v>
      </c>
      <c r="B4717" t="s">
        <v>360</v>
      </c>
      <c r="C4717" t="s">
        <v>6522</v>
      </c>
      <c r="D4717" s="15" t="s">
        <v>5238</v>
      </c>
      <c r="E4717" s="12" t="s">
        <v>98</v>
      </c>
      <c r="G4717" s="12" t="s">
        <v>1453</v>
      </c>
      <c r="H4717" s="12" t="s">
        <v>91</v>
      </c>
      <c r="I4717" s="12" t="s">
        <v>363</v>
      </c>
      <c r="J4717" s="12" t="s">
        <v>5164</v>
      </c>
      <c r="K4717" s="12" t="s">
        <v>5164</v>
      </c>
      <c r="N4717" s="16" t="s">
        <v>206</v>
      </c>
      <c r="O4717" s="16" t="s">
        <v>5220</v>
      </c>
      <c r="P4717" s="12" t="s">
        <v>482</v>
      </c>
      <c r="Q4717" s="16">
        <v>2023</v>
      </c>
      <c r="R4717" s="16">
        <v>1.78</v>
      </c>
      <c r="T4717" s="16">
        <v>0</v>
      </c>
      <c r="U4717" s="16" t="s">
        <v>5221</v>
      </c>
      <c r="V4717" s="12" t="s">
        <v>204</v>
      </c>
      <c r="W4717" s="12" t="s">
        <v>204</v>
      </c>
      <c r="X4717" s="16">
        <v>1</v>
      </c>
      <c r="Z4717" s="16">
        <v>1.78</v>
      </c>
      <c r="AA4717" s="16">
        <v>213.6</v>
      </c>
      <c r="AB4717" s="16" t="s">
        <v>2114</v>
      </c>
      <c r="AC4717" s="16" t="s">
        <v>5166</v>
      </c>
      <c r="AD4717" s="16">
        <v>74760</v>
      </c>
      <c r="AE4717" s="16">
        <v>667.5</v>
      </c>
      <c r="AF4717" s="16">
        <v>250312.5</v>
      </c>
      <c r="AG4717" s="16">
        <v>178</v>
      </c>
      <c r="AH4717" s="12">
        <f t="shared" si="1036"/>
        <v>0</v>
      </c>
      <c r="AI4717" s="16">
        <v>8.9</v>
      </c>
      <c r="AJ4717" s="16">
        <v>31150</v>
      </c>
      <c r="AK4717" s="16">
        <f t="shared" si="1037"/>
        <v>890</v>
      </c>
      <c r="AL4717" s="16">
        <f t="shared" si="1038"/>
        <v>8900</v>
      </c>
      <c r="AM4717" s="16">
        <v>160200</v>
      </c>
      <c r="AN4717" s="16">
        <f t="shared" si="1039"/>
        <v>525322.5</v>
      </c>
      <c r="AQ4717" s="16" t="s">
        <v>204</v>
      </c>
      <c r="AS4717" s="16" t="s">
        <v>2422</v>
      </c>
      <c r="AT4717" s="16" t="s">
        <v>2418</v>
      </c>
      <c r="AU4717" t="s">
        <v>2384</v>
      </c>
      <c r="AV4717" s="15" t="s">
        <v>2420</v>
      </c>
      <c r="AX4717" s="16" t="s">
        <v>204</v>
      </c>
      <c r="AY4717" s="16" t="s">
        <v>207</v>
      </c>
      <c r="AZ4717" s="16" t="s">
        <v>207</v>
      </c>
      <c r="BA4717" s="16" t="s">
        <v>207</v>
      </c>
      <c r="BB4717" s="16" t="s">
        <v>207</v>
      </c>
      <c r="BC4717" s="16">
        <v>1.78</v>
      </c>
      <c r="BD4717" s="16">
        <f t="shared" si="1040"/>
        <v>10.68</v>
      </c>
      <c r="BE4717" s="16">
        <f t="shared" si="1041"/>
        <v>3283.265625</v>
      </c>
      <c r="BG4717" s="16">
        <f t="shared" si="1042"/>
        <v>4272</v>
      </c>
      <c r="BH4717" s="16">
        <f t="shared" si="1043"/>
        <v>2136</v>
      </c>
      <c r="BI4717" s="16">
        <f t="shared" si="1044"/>
        <v>26.7</v>
      </c>
    </row>
    <row r="4718" spans="1:61" ht="20.149999999999999" customHeight="1" x14ac:dyDescent="0.35">
      <c r="A4718">
        <v>4717</v>
      </c>
      <c r="B4718" t="s">
        <v>360</v>
      </c>
      <c r="C4718" t="s">
        <v>6523</v>
      </c>
      <c r="D4718" s="15" t="s">
        <v>5239</v>
      </c>
      <c r="E4718" s="12" t="s">
        <v>98</v>
      </c>
      <c r="G4718" s="12" t="s">
        <v>1453</v>
      </c>
      <c r="H4718" s="12" t="s">
        <v>91</v>
      </c>
      <c r="I4718" s="12" t="s">
        <v>363</v>
      </c>
      <c r="J4718" s="12" t="s">
        <v>5164</v>
      </c>
      <c r="K4718" s="12" t="s">
        <v>5164</v>
      </c>
      <c r="N4718" s="16" t="s">
        <v>206</v>
      </c>
      <c r="O4718" s="16" t="s">
        <v>5220</v>
      </c>
      <c r="P4718" s="12" t="s">
        <v>482</v>
      </c>
      <c r="Q4718" s="16">
        <v>2023</v>
      </c>
      <c r="R4718" s="16">
        <v>1.6</v>
      </c>
      <c r="T4718" s="16">
        <v>0</v>
      </c>
      <c r="U4718" s="16" t="s">
        <v>5221</v>
      </c>
      <c r="V4718" s="12" t="s">
        <v>204</v>
      </c>
      <c r="W4718" s="12" t="s">
        <v>204</v>
      </c>
      <c r="X4718" s="16">
        <v>1</v>
      </c>
      <c r="Z4718" s="16">
        <v>1.6</v>
      </c>
      <c r="AA4718" s="16">
        <v>192</v>
      </c>
      <c r="AB4718" s="16" t="s">
        <v>2114</v>
      </c>
      <c r="AC4718" s="16" t="s">
        <v>5166</v>
      </c>
      <c r="AD4718" s="16">
        <v>67200</v>
      </c>
      <c r="AE4718" s="16">
        <v>600</v>
      </c>
      <c r="AF4718" s="16">
        <v>225000</v>
      </c>
      <c r="AG4718" s="16">
        <v>160</v>
      </c>
      <c r="AH4718" s="12">
        <f t="shared" si="1036"/>
        <v>0</v>
      </c>
      <c r="AI4718" s="16">
        <v>8</v>
      </c>
      <c r="AJ4718" s="16">
        <v>28000</v>
      </c>
      <c r="AK4718" s="16">
        <f t="shared" si="1037"/>
        <v>800</v>
      </c>
      <c r="AL4718" s="16">
        <f t="shared" si="1038"/>
        <v>8000</v>
      </c>
      <c r="AM4718" s="16">
        <v>144000</v>
      </c>
      <c r="AN4718" s="16">
        <f t="shared" si="1039"/>
        <v>472200</v>
      </c>
      <c r="AQ4718" s="16" t="s">
        <v>204</v>
      </c>
      <c r="AS4718" s="16" t="s">
        <v>2422</v>
      </c>
      <c r="AT4718" s="16" t="s">
        <v>2418</v>
      </c>
      <c r="AU4718" t="s">
        <v>2384</v>
      </c>
      <c r="AV4718" s="15" t="s">
        <v>2420</v>
      </c>
      <c r="AX4718" s="16" t="s">
        <v>204</v>
      </c>
      <c r="AY4718" s="16" t="s">
        <v>207</v>
      </c>
      <c r="AZ4718" s="16" t="s">
        <v>207</v>
      </c>
      <c r="BA4718" s="16" t="s">
        <v>207</v>
      </c>
      <c r="BB4718" s="16" t="s">
        <v>207</v>
      </c>
      <c r="BC4718" s="16">
        <v>1.6</v>
      </c>
      <c r="BD4718" s="16">
        <f t="shared" si="1040"/>
        <v>9.6000000000000014</v>
      </c>
      <c r="BE4718" s="16">
        <f t="shared" si="1041"/>
        <v>2951.25</v>
      </c>
      <c r="BG4718" s="16">
        <f t="shared" si="1042"/>
        <v>3840</v>
      </c>
      <c r="BH4718" s="16">
        <f t="shared" si="1043"/>
        <v>1920</v>
      </c>
      <c r="BI4718" s="16">
        <f t="shared" si="1044"/>
        <v>24</v>
      </c>
    </row>
    <row r="4719" spans="1:61" ht="20.149999999999999" customHeight="1" x14ac:dyDescent="0.35">
      <c r="A4719">
        <v>4718</v>
      </c>
      <c r="B4719" t="s">
        <v>360</v>
      </c>
      <c r="C4719" t="s">
        <v>6524</v>
      </c>
      <c r="D4719" s="15" t="s">
        <v>5240</v>
      </c>
      <c r="E4719" s="12" t="s">
        <v>93</v>
      </c>
      <c r="G4719" s="12" t="s">
        <v>1453</v>
      </c>
      <c r="H4719" s="12" t="s">
        <v>91</v>
      </c>
      <c r="I4719" s="12" t="s">
        <v>363</v>
      </c>
      <c r="J4719" s="12" t="s">
        <v>5164</v>
      </c>
      <c r="K4719" s="12" t="s">
        <v>5164</v>
      </c>
      <c r="N4719" s="16" t="s">
        <v>206</v>
      </c>
      <c r="O4719" s="16" t="s">
        <v>5220</v>
      </c>
      <c r="P4719" s="12" t="s">
        <v>482</v>
      </c>
      <c r="Q4719" s="16">
        <v>2023</v>
      </c>
      <c r="R4719" s="16">
        <v>0.38</v>
      </c>
      <c r="T4719" s="16">
        <v>0</v>
      </c>
      <c r="U4719" s="16" t="s">
        <v>5221</v>
      </c>
      <c r="V4719" s="12" t="s">
        <v>204</v>
      </c>
      <c r="W4719" s="12" t="s">
        <v>204</v>
      </c>
      <c r="X4719" s="16">
        <v>1</v>
      </c>
      <c r="Z4719" s="16">
        <v>0.38</v>
      </c>
      <c r="AA4719" s="16">
        <v>45.6</v>
      </c>
      <c r="AB4719" s="16" t="s">
        <v>2114</v>
      </c>
      <c r="AC4719" s="16" t="s">
        <v>5166</v>
      </c>
      <c r="AD4719" s="16">
        <v>15960</v>
      </c>
      <c r="AE4719" s="16">
        <v>142.5</v>
      </c>
      <c r="AF4719" s="16">
        <v>53437.5</v>
      </c>
      <c r="AG4719" s="16">
        <v>38</v>
      </c>
      <c r="AH4719" s="12">
        <f t="shared" si="1036"/>
        <v>0</v>
      </c>
      <c r="AI4719" s="16">
        <v>1.9</v>
      </c>
      <c r="AJ4719" s="16">
        <v>6650</v>
      </c>
      <c r="AK4719" s="16">
        <f t="shared" si="1037"/>
        <v>190</v>
      </c>
      <c r="AL4719" s="16">
        <f t="shared" si="1038"/>
        <v>1900</v>
      </c>
      <c r="AM4719" s="16">
        <v>34200</v>
      </c>
      <c r="AN4719" s="16">
        <f t="shared" si="1039"/>
        <v>112147.5</v>
      </c>
      <c r="AQ4719" s="16" t="s">
        <v>204</v>
      </c>
      <c r="AS4719" s="16" t="s">
        <v>2422</v>
      </c>
      <c r="AT4719" s="16" t="s">
        <v>2418</v>
      </c>
      <c r="AU4719" t="s">
        <v>2384</v>
      </c>
      <c r="AV4719" s="15" t="s">
        <v>2420</v>
      </c>
      <c r="AX4719" s="16" t="s">
        <v>204</v>
      </c>
      <c r="AY4719" s="16" t="s">
        <v>207</v>
      </c>
      <c r="AZ4719" s="16" t="s">
        <v>207</v>
      </c>
      <c r="BA4719" s="16" t="s">
        <v>207</v>
      </c>
      <c r="BB4719" s="16" t="s">
        <v>207</v>
      </c>
      <c r="BC4719" s="16">
        <v>0.38</v>
      </c>
      <c r="BD4719" s="16">
        <f t="shared" si="1040"/>
        <v>2.2800000000000002</v>
      </c>
      <c r="BE4719" s="16">
        <f t="shared" si="1041"/>
        <v>700.921875</v>
      </c>
      <c r="BG4719" s="16">
        <f t="shared" si="1042"/>
        <v>912</v>
      </c>
      <c r="BH4719" s="16">
        <f t="shared" si="1043"/>
        <v>456</v>
      </c>
      <c r="BI4719" s="16">
        <f t="shared" si="1044"/>
        <v>5.7</v>
      </c>
    </row>
    <row r="4720" spans="1:61" ht="20.149999999999999" customHeight="1" x14ac:dyDescent="0.35">
      <c r="A4720">
        <v>4719</v>
      </c>
      <c r="B4720" t="s">
        <v>360</v>
      </c>
      <c r="C4720" t="s">
        <v>6525</v>
      </c>
      <c r="D4720" s="15" t="s">
        <v>5241</v>
      </c>
      <c r="E4720" s="12" t="s">
        <v>98</v>
      </c>
      <c r="G4720" s="12" t="s">
        <v>1453</v>
      </c>
      <c r="H4720" s="12" t="s">
        <v>91</v>
      </c>
      <c r="I4720" s="12" t="s">
        <v>363</v>
      </c>
      <c r="J4720" s="12" t="s">
        <v>5164</v>
      </c>
      <c r="K4720" s="12" t="s">
        <v>5164</v>
      </c>
      <c r="N4720" s="16" t="s">
        <v>206</v>
      </c>
      <c r="O4720" s="16" t="s">
        <v>5220</v>
      </c>
      <c r="P4720" s="12" t="s">
        <v>482</v>
      </c>
      <c r="Q4720" s="16">
        <v>2023</v>
      </c>
      <c r="R4720" s="16">
        <v>0.4</v>
      </c>
      <c r="T4720" s="16">
        <v>0</v>
      </c>
      <c r="U4720" s="16" t="s">
        <v>5221</v>
      </c>
      <c r="V4720" s="12" t="s">
        <v>204</v>
      </c>
      <c r="W4720" s="12" t="s">
        <v>204</v>
      </c>
      <c r="X4720" s="16">
        <v>1</v>
      </c>
      <c r="Z4720" s="16">
        <v>0.4</v>
      </c>
      <c r="AA4720" s="16">
        <v>48</v>
      </c>
      <c r="AB4720" s="16" t="s">
        <v>2114</v>
      </c>
      <c r="AC4720" s="16" t="s">
        <v>5166</v>
      </c>
      <c r="AD4720" s="16">
        <v>16800</v>
      </c>
      <c r="AE4720" s="16">
        <v>150</v>
      </c>
      <c r="AF4720" s="16">
        <v>56250</v>
      </c>
      <c r="AG4720" s="16">
        <v>40</v>
      </c>
      <c r="AH4720" s="12">
        <f t="shared" si="1036"/>
        <v>0</v>
      </c>
      <c r="AI4720" s="16">
        <v>2</v>
      </c>
      <c r="AJ4720" s="16">
        <v>7000</v>
      </c>
      <c r="AK4720" s="16">
        <f t="shared" si="1037"/>
        <v>200</v>
      </c>
      <c r="AL4720" s="16">
        <f t="shared" si="1038"/>
        <v>2000</v>
      </c>
      <c r="AM4720" s="16">
        <v>36000</v>
      </c>
      <c r="AN4720" s="16">
        <f t="shared" si="1039"/>
        <v>118050</v>
      </c>
      <c r="AQ4720" s="16" t="s">
        <v>204</v>
      </c>
      <c r="AS4720" s="16" t="s">
        <v>2422</v>
      </c>
      <c r="AT4720" s="16" t="s">
        <v>2418</v>
      </c>
      <c r="AU4720" t="s">
        <v>2384</v>
      </c>
      <c r="AV4720" s="15" t="s">
        <v>2420</v>
      </c>
      <c r="AX4720" s="16" t="s">
        <v>204</v>
      </c>
      <c r="AY4720" s="16" t="s">
        <v>207</v>
      </c>
      <c r="AZ4720" s="16" t="s">
        <v>207</v>
      </c>
      <c r="BA4720" s="16" t="s">
        <v>207</v>
      </c>
      <c r="BB4720" s="16" t="s">
        <v>207</v>
      </c>
      <c r="BC4720" s="16">
        <v>0.4</v>
      </c>
      <c r="BD4720" s="16">
        <f t="shared" si="1040"/>
        <v>2.4000000000000004</v>
      </c>
      <c r="BE4720" s="16">
        <f t="shared" si="1041"/>
        <v>737.8125</v>
      </c>
      <c r="BG4720" s="16">
        <f t="shared" si="1042"/>
        <v>960</v>
      </c>
      <c r="BH4720" s="16">
        <f t="shared" si="1043"/>
        <v>480</v>
      </c>
      <c r="BI4720" s="16">
        <f t="shared" si="1044"/>
        <v>6</v>
      </c>
    </row>
    <row r="4721" spans="1:61" ht="20.149999999999999" customHeight="1" x14ac:dyDescent="0.35">
      <c r="A4721">
        <v>4720</v>
      </c>
      <c r="B4721" t="s">
        <v>360</v>
      </c>
      <c r="C4721" t="s">
        <v>6526</v>
      </c>
      <c r="D4721" s="15" t="s">
        <v>5242</v>
      </c>
      <c r="E4721" s="12" t="s">
        <v>98</v>
      </c>
      <c r="G4721" s="12" t="s">
        <v>1453</v>
      </c>
      <c r="H4721" s="12" t="s">
        <v>91</v>
      </c>
      <c r="I4721" s="12" t="s">
        <v>363</v>
      </c>
      <c r="J4721" s="12" t="s">
        <v>5164</v>
      </c>
      <c r="K4721" s="12" t="s">
        <v>5164</v>
      </c>
      <c r="N4721" s="16" t="s">
        <v>206</v>
      </c>
      <c r="O4721" s="16" t="s">
        <v>5220</v>
      </c>
      <c r="P4721" s="12" t="s">
        <v>482</v>
      </c>
      <c r="Q4721" s="16">
        <v>2023</v>
      </c>
      <c r="R4721" s="16">
        <v>0.8</v>
      </c>
      <c r="T4721" s="16">
        <v>0</v>
      </c>
      <c r="U4721" s="16" t="s">
        <v>5221</v>
      </c>
      <c r="V4721" s="12" t="s">
        <v>204</v>
      </c>
      <c r="W4721" s="12" t="s">
        <v>204</v>
      </c>
      <c r="X4721" s="16">
        <v>1</v>
      </c>
      <c r="Z4721" s="16">
        <v>0.8</v>
      </c>
      <c r="AA4721" s="16">
        <v>96</v>
      </c>
      <c r="AB4721" s="16" t="s">
        <v>2114</v>
      </c>
      <c r="AC4721" s="16" t="s">
        <v>5166</v>
      </c>
      <c r="AD4721" s="16">
        <v>33600</v>
      </c>
      <c r="AE4721" s="16">
        <v>300</v>
      </c>
      <c r="AF4721" s="16">
        <v>112500</v>
      </c>
      <c r="AG4721" s="16">
        <v>80</v>
      </c>
      <c r="AH4721" s="12">
        <f t="shared" si="1036"/>
        <v>0</v>
      </c>
      <c r="AI4721" s="16">
        <v>4</v>
      </c>
      <c r="AJ4721" s="16">
        <v>14000</v>
      </c>
      <c r="AK4721" s="16">
        <f t="shared" si="1037"/>
        <v>400</v>
      </c>
      <c r="AL4721" s="16">
        <f t="shared" si="1038"/>
        <v>4000</v>
      </c>
      <c r="AM4721" s="16">
        <v>72000</v>
      </c>
      <c r="AN4721" s="16">
        <f t="shared" si="1039"/>
        <v>236100</v>
      </c>
      <c r="AQ4721" s="16" t="s">
        <v>204</v>
      </c>
      <c r="AS4721" s="16" t="s">
        <v>2422</v>
      </c>
      <c r="AT4721" s="16" t="s">
        <v>2418</v>
      </c>
      <c r="AU4721" t="s">
        <v>2384</v>
      </c>
      <c r="AV4721" s="15" t="s">
        <v>2420</v>
      </c>
      <c r="AX4721" s="16" t="s">
        <v>204</v>
      </c>
      <c r="AY4721" s="16" t="s">
        <v>207</v>
      </c>
      <c r="AZ4721" s="16" t="s">
        <v>207</v>
      </c>
      <c r="BA4721" s="16" t="s">
        <v>207</v>
      </c>
      <c r="BB4721" s="16" t="s">
        <v>207</v>
      </c>
      <c r="BC4721" s="16">
        <v>0.8</v>
      </c>
      <c r="BD4721" s="16">
        <f t="shared" si="1040"/>
        <v>4.8000000000000007</v>
      </c>
      <c r="BE4721" s="16">
        <f t="shared" si="1041"/>
        <v>1475.625</v>
      </c>
      <c r="BG4721" s="16">
        <f t="shared" si="1042"/>
        <v>1920</v>
      </c>
      <c r="BH4721" s="16">
        <f t="shared" si="1043"/>
        <v>960</v>
      </c>
      <c r="BI4721" s="16">
        <f t="shared" si="1044"/>
        <v>12</v>
      </c>
    </row>
    <row r="4722" spans="1:61" ht="20.149999999999999" customHeight="1" x14ac:dyDescent="0.35">
      <c r="A4722">
        <v>4721</v>
      </c>
      <c r="B4722" t="s">
        <v>360</v>
      </c>
      <c r="C4722" t="s">
        <v>6527</v>
      </c>
      <c r="D4722" s="15" t="s">
        <v>5243</v>
      </c>
      <c r="E4722" s="12" t="s">
        <v>93</v>
      </c>
      <c r="G4722" s="12" t="s">
        <v>1453</v>
      </c>
      <c r="H4722" s="12" t="s">
        <v>91</v>
      </c>
      <c r="I4722" s="12" t="s">
        <v>363</v>
      </c>
      <c r="J4722" s="12" t="s">
        <v>5164</v>
      </c>
      <c r="K4722" s="12" t="s">
        <v>5164</v>
      </c>
      <c r="N4722" s="16" t="s">
        <v>206</v>
      </c>
      <c r="O4722" s="16" t="s">
        <v>5220</v>
      </c>
      <c r="P4722" s="12" t="s">
        <v>482</v>
      </c>
      <c r="Q4722" s="16">
        <v>2023</v>
      </c>
      <c r="R4722" s="16">
        <v>1.39</v>
      </c>
      <c r="T4722" s="16">
        <v>0</v>
      </c>
      <c r="U4722" s="16" t="s">
        <v>5221</v>
      </c>
      <c r="V4722" s="12" t="s">
        <v>204</v>
      </c>
      <c r="W4722" s="12" t="s">
        <v>204</v>
      </c>
      <c r="X4722" s="16">
        <v>1</v>
      </c>
      <c r="Z4722" s="16">
        <v>1.39</v>
      </c>
      <c r="AA4722" s="16">
        <v>166.79999999999998</v>
      </c>
      <c r="AB4722" s="16" t="s">
        <v>2114</v>
      </c>
      <c r="AC4722" s="16" t="s">
        <v>5166</v>
      </c>
      <c r="AD4722" s="16">
        <v>58379.999999999993</v>
      </c>
      <c r="AE4722" s="16">
        <v>521.25</v>
      </c>
      <c r="AF4722" s="16">
        <v>195468.75</v>
      </c>
      <c r="AG4722" s="16">
        <v>139</v>
      </c>
      <c r="AH4722" s="12">
        <f t="shared" si="1036"/>
        <v>0</v>
      </c>
      <c r="AI4722" s="16">
        <v>6.9499999999999993</v>
      </c>
      <c r="AJ4722" s="16">
        <v>24324.999999999996</v>
      </c>
      <c r="AK4722" s="16">
        <f t="shared" si="1037"/>
        <v>695</v>
      </c>
      <c r="AL4722" s="16">
        <f t="shared" si="1038"/>
        <v>6949.9999999999991</v>
      </c>
      <c r="AM4722" s="16">
        <v>125099.99999999999</v>
      </c>
      <c r="AN4722" s="16">
        <f t="shared" si="1039"/>
        <v>410223.75</v>
      </c>
      <c r="AQ4722" s="16" t="s">
        <v>204</v>
      </c>
      <c r="AS4722" s="16" t="s">
        <v>2422</v>
      </c>
      <c r="AT4722" s="16" t="s">
        <v>2418</v>
      </c>
      <c r="AU4722" t="s">
        <v>2384</v>
      </c>
      <c r="AV4722" s="15" t="s">
        <v>2420</v>
      </c>
      <c r="AX4722" s="16" t="s">
        <v>204</v>
      </c>
      <c r="AY4722" s="16" t="s">
        <v>207</v>
      </c>
      <c r="AZ4722" s="16" t="s">
        <v>207</v>
      </c>
      <c r="BA4722" s="16" t="s">
        <v>207</v>
      </c>
      <c r="BB4722" s="16" t="s">
        <v>207</v>
      </c>
      <c r="BC4722" s="16">
        <v>1.39</v>
      </c>
      <c r="BD4722" s="16">
        <f t="shared" si="1040"/>
        <v>8.34</v>
      </c>
      <c r="BE4722" s="16">
        <f t="shared" si="1041"/>
        <v>2563.8984375</v>
      </c>
      <c r="BG4722" s="16">
        <f t="shared" si="1042"/>
        <v>3335.9999999999995</v>
      </c>
      <c r="BH4722" s="16">
        <f t="shared" si="1043"/>
        <v>1667.9999999999998</v>
      </c>
      <c r="BI4722" s="16">
        <f t="shared" si="1044"/>
        <v>20.849999999999998</v>
      </c>
    </row>
    <row r="4723" spans="1:61" ht="20.149999999999999" customHeight="1" x14ac:dyDescent="0.35">
      <c r="A4723">
        <v>4722</v>
      </c>
      <c r="B4723" t="s">
        <v>360</v>
      </c>
      <c r="C4723" t="s">
        <v>6528</v>
      </c>
      <c r="D4723" s="15" t="s">
        <v>5244</v>
      </c>
      <c r="E4723" s="12" t="s">
        <v>98</v>
      </c>
      <c r="G4723" s="12" t="s">
        <v>1453</v>
      </c>
      <c r="H4723" s="12" t="s">
        <v>91</v>
      </c>
      <c r="I4723" s="12" t="s">
        <v>363</v>
      </c>
      <c r="J4723" s="12" t="s">
        <v>5164</v>
      </c>
      <c r="K4723" s="12" t="s">
        <v>5164</v>
      </c>
      <c r="N4723" s="16" t="s">
        <v>206</v>
      </c>
      <c r="O4723" s="16" t="s">
        <v>5220</v>
      </c>
      <c r="P4723" s="12" t="s">
        <v>482</v>
      </c>
      <c r="Q4723" s="16">
        <v>2023</v>
      </c>
      <c r="R4723" s="16">
        <v>0.28000000000000003</v>
      </c>
      <c r="T4723" s="16">
        <v>0</v>
      </c>
      <c r="U4723" s="16" t="s">
        <v>5221</v>
      </c>
      <c r="V4723" s="12" t="s">
        <v>204</v>
      </c>
      <c r="W4723" s="12" t="s">
        <v>204</v>
      </c>
      <c r="X4723" s="16">
        <v>1</v>
      </c>
      <c r="Z4723" s="16">
        <v>0.28000000000000003</v>
      </c>
      <c r="AA4723" s="16">
        <v>33.6</v>
      </c>
      <c r="AB4723" s="16" t="s">
        <v>2114</v>
      </c>
      <c r="AC4723" s="16" t="s">
        <v>5166</v>
      </c>
      <c r="AD4723" s="16">
        <v>11760</v>
      </c>
      <c r="AE4723" s="16">
        <v>105.00000000000001</v>
      </c>
      <c r="AF4723" s="16">
        <v>39375.000000000007</v>
      </c>
      <c r="AG4723" s="16">
        <v>28.000000000000004</v>
      </c>
      <c r="AH4723" s="12">
        <f t="shared" si="1036"/>
        <v>0</v>
      </c>
      <c r="AI4723" s="16">
        <v>1.4000000000000001</v>
      </c>
      <c r="AJ4723" s="16">
        <v>4900.0000000000009</v>
      </c>
      <c r="AK4723" s="16">
        <f t="shared" si="1037"/>
        <v>140</v>
      </c>
      <c r="AL4723" s="16">
        <f t="shared" si="1038"/>
        <v>1400.0000000000002</v>
      </c>
      <c r="AM4723" s="16">
        <v>25200.000000000004</v>
      </c>
      <c r="AN4723" s="16">
        <f t="shared" si="1039"/>
        <v>82635.000000000015</v>
      </c>
      <c r="AQ4723" s="16" t="s">
        <v>204</v>
      </c>
      <c r="AS4723" s="16" t="s">
        <v>2422</v>
      </c>
      <c r="AT4723" s="16" t="s">
        <v>2418</v>
      </c>
      <c r="AU4723" t="s">
        <v>2384</v>
      </c>
      <c r="AV4723" s="15" t="s">
        <v>2420</v>
      </c>
      <c r="AX4723" s="16" t="s">
        <v>204</v>
      </c>
      <c r="AY4723" s="16" t="s">
        <v>207</v>
      </c>
      <c r="AZ4723" s="16" t="s">
        <v>207</v>
      </c>
      <c r="BA4723" s="16" t="s">
        <v>207</v>
      </c>
      <c r="BB4723" s="16" t="s">
        <v>207</v>
      </c>
      <c r="BC4723" s="16">
        <v>0.28000000000000003</v>
      </c>
      <c r="BD4723" s="16">
        <f t="shared" si="1040"/>
        <v>1.6800000000000002</v>
      </c>
      <c r="BE4723" s="16">
        <f t="shared" si="1041"/>
        <v>516.46875000000011</v>
      </c>
      <c r="BG4723" s="16">
        <f t="shared" si="1042"/>
        <v>672.00000000000011</v>
      </c>
      <c r="BH4723" s="16">
        <f t="shared" si="1043"/>
        <v>336.00000000000006</v>
      </c>
      <c r="BI4723" s="16">
        <f t="shared" si="1044"/>
        <v>4.2000000000000011</v>
      </c>
    </row>
    <row r="4724" spans="1:61" ht="20.149999999999999" customHeight="1" x14ac:dyDescent="0.35">
      <c r="A4724">
        <v>4723</v>
      </c>
      <c r="B4724" t="s">
        <v>360</v>
      </c>
      <c r="C4724" t="s">
        <v>6529</v>
      </c>
      <c r="D4724" s="15" t="s">
        <v>5245</v>
      </c>
      <c r="E4724" s="12" t="s">
        <v>98</v>
      </c>
      <c r="G4724" s="12" t="s">
        <v>1453</v>
      </c>
      <c r="H4724" s="12" t="s">
        <v>91</v>
      </c>
      <c r="I4724" s="12" t="s">
        <v>363</v>
      </c>
      <c r="J4724" s="12" t="s">
        <v>5164</v>
      </c>
      <c r="K4724" s="12" t="s">
        <v>5164</v>
      </c>
      <c r="N4724" s="16" t="s">
        <v>206</v>
      </c>
      <c r="O4724" s="16" t="s">
        <v>5246</v>
      </c>
      <c r="P4724" s="12" t="s">
        <v>482</v>
      </c>
      <c r="Q4724" s="16">
        <v>2023</v>
      </c>
      <c r="R4724" s="16">
        <v>5.44</v>
      </c>
      <c r="T4724" s="16">
        <v>0</v>
      </c>
      <c r="X4724" s="16">
        <v>1</v>
      </c>
      <c r="Z4724" s="16">
        <v>5.44</v>
      </c>
      <c r="AA4724" s="16">
        <v>652.80000000000007</v>
      </c>
      <c r="AB4724" s="16" t="s">
        <v>2114</v>
      </c>
      <c r="AC4724" s="16" t="s">
        <v>5166</v>
      </c>
      <c r="AD4724" s="16">
        <v>228480.00000000003</v>
      </c>
      <c r="AE4724" s="16">
        <v>2040.0000000000002</v>
      </c>
      <c r="AF4724" s="16">
        <v>765000.00000000012</v>
      </c>
      <c r="AG4724" s="16">
        <v>544</v>
      </c>
      <c r="AH4724" s="12">
        <f t="shared" si="1036"/>
        <v>0</v>
      </c>
      <c r="AI4724" s="16">
        <v>27.200000000000003</v>
      </c>
      <c r="AJ4724" s="16">
        <v>95200.000000000015</v>
      </c>
      <c r="AK4724" s="16">
        <f t="shared" si="1037"/>
        <v>2720</v>
      </c>
      <c r="AL4724" s="16">
        <f t="shared" si="1038"/>
        <v>27200.000000000004</v>
      </c>
      <c r="AM4724" s="16">
        <v>489600.00000000006</v>
      </c>
      <c r="AN4724" s="16">
        <f t="shared" si="1039"/>
        <v>1605480.0000000002</v>
      </c>
      <c r="AQ4724" s="16" t="s">
        <v>204</v>
      </c>
      <c r="AS4724" s="16" t="s">
        <v>2422</v>
      </c>
      <c r="AT4724" s="16" t="s">
        <v>2418</v>
      </c>
      <c r="AU4724" t="s">
        <v>2384</v>
      </c>
      <c r="AV4724" s="15" t="s">
        <v>2420</v>
      </c>
      <c r="AX4724" s="16" t="s">
        <v>204</v>
      </c>
      <c r="AY4724" s="16" t="s">
        <v>207</v>
      </c>
      <c r="AZ4724" s="16" t="s">
        <v>207</v>
      </c>
      <c r="BA4724" s="16" t="s">
        <v>207</v>
      </c>
      <c r="BB4724" s="16" t="s">
        <v>207</v>
      </c>
      <c r="BC4724" s="16">
        <v>5.44</v>
      </c>
      <c r="BD4724" s="16">
        <f t="shared" si="1040"/>
        <v>32.64</v>
      </c>
      <c r="BE4724" s="16">
        <f t="shared" si="1041"/>
        <v>10034.250000000002</v>
      </c>
      <c r="BG4724" s="16">
        <f t="shared" si="1042"/>
        <v>13056.000000000002</v>
      </c>
      <c r="BH4724" s="16">
        <f t="shared" si="1043"/>
        <v>6528.0000000000009</v>
      </c>
      <c r="BI4724" s="16">
        <f t="shared" si="1044"/>
        <v>81.600000000000009</v>
      </c>
    </row>
    <row r="4725" spans="1:61" ht="20.149999999999999" customHeight="1" x14ac:dyDescent="0.35">
      <c r="A4725">
        <v>4724</v>
      </c>
      <c r="B4725" t="s">
        <v>360</v>
      </c>
      <c r="C4725" t="s">
        <v>6530</v>
      </c>
      <c r="D4725" s="15" t="s">
        <v>5247</v>
      </c>
      <c r="E4725" s="12" t="s">
        <v>93</v>
      </c>
      <c r="G4725" s="12" t="s">
        <v>1453</v>
      </c>
      <c r="H4725" s="12" t="s">
        <v>91</v>
      </c>
      <c r="I4725" s="12" t="s">
        <v>363</v>
      </c>
      <c r="J4725" s="12" t="s">
        <v>5164</v>
      </c>
      <c r="K4725" s="12" t="s">
        <v>5164</v>
      </c>
      <c r="N4725" s="16" t="s">
        <v>206</v>
      </c>
      <c r="O4725" s="16" t="s">
        <v>5246</v>
      </c>
      <c r="P4725" s="12" t="s">
        <v>482</v>
      </c>
      <c r="Q4725" s="16">
        <v>2023</v>
      </c>
      <c r="R4725" s="16">
        <v>2.82</v>
      </c>
      <c r="T4725" s="16">
        <v>0</v>
      </c>
      <c r="X4725" s="16">
        <v>1</v>
      </c>
      <c r="Z4725" s="16">
        <v>2.82</v>
      </c>
      <c r="AA4725" s="16">
        <v>338.4</v>
      </c>
      <c r="AB4725" s="16" t="s">
        <v>2114</v>
      </c>
      <c r="AC4725" s="16" t="s">
        <v>5166</v>
      </c>
      <c r="AD4725" s="16">
        <v>118439.99999999999</v>
      </c>
      <c r="AE4725" s="16">
        <v>1057.5</v>
      </c>
      <c r="AF4725" s="16">
        <v>396562.5</v>
      </c>
      <c r="AG4725" s="16">
        <v>282</v>
      </c>
      <c r="AH4725" s="12">
        <f t="shared" si="1036"/>
        <v>0</v>
      </c>
      <c r="AI4725" s="16">
        <v>14.1</v>
      </c>
      <c r="AJ4725" s="16">
        <v>49350</v>
      </c>
      <c r="AK4725" s="16">
        <f t="shared" si="1037"/>
        <v>1410</v>
      </c>
      <c r="AL4725" s="16">
        <f t="shared" si="1038"/>
        <v>14100</v>
      </c>
      <c r="AM4725" s="16">
        <v>253800</v>
      </c>
      <c r="AN4725" s="16">
        <f t="shared" si="1039"/>
        <v>832252.5</v>
      </c>
      <c r="AQ4725" s="16" t="s">
        <v>204</v>
      </c>
      <c r="AS4725" s="16" t="s">
        <v>2422</v>
      </c>
      <c r="AT4725" s="16" t="s">
        <v>2418</v>
      </c>
      <c r="AU4725" t="s">
        <v>2384</v>
      </c>
      <c r="AV4725" s="15" t="s">
        <v>2420</v>
      </c>
      <c r="AX4725" s="16" t="s">
        <v>204</v>
      </c>
      <c r="AY4725" s="16" t="s">
        <v>207</v>
      </c>
      <c r="AZ4725" s="16" t="s">
        <v>207</v>
      </c>
      <c r="BA4725" s="16" t="s">
        <v>207</v>
      </c>
      <c r="BB4725" s="16" t="s">
        <v>207</v>
      </c>
      <c r="BC4725" s="16">
        <v>2.82</v>
      </c>
      <c r="BD4725" s="16">
        <f t="shared" si="1040"/>
        <v>16.919999999999998</v>
      </c>
      <c r="BE4725" s="16">
        <f t="shared" si="1041"/>
        <v>5201.578125</v>
      </c>
      <c r="BG4725" s="16">
        <f t="shared" si="1042"/>
        <v>6768</v>
      </c>
      <c r="BH4725" s="16">
        <f t="shared" si="1043"/>
        <v>3384</v>
      </c>
      <c r="BI4725" s="16">
        <f t="shared" si="1044"/>
        <v>42.3</v>
      </c>
    </row>
    <row r="4726" spans="1:61" ht="20.149999999999999" customHeight="1" x14ac:dyDescent="0.35">
      <c r="A4726">
        <v>4725</v>
      </c>
      <c r="B4726" t="s">
        <v>360</v>
      </c>
      <c r="C4726" t="s">
        <v>6531</v>
      </c>
      <c r="D4726" s="15" t="s">
        <v>5176</v>
      </c>
      <c r="E4726" s="12" t="s">
        <v>98</v>
      </c>
      <c r="G4726" s="12" t="s">
        <v>1453</v>
      </c>
      <c r="H4726" s="12" t="s">
        <v>91</v>
      </c>
      <c r="I4726" s="12" t="s">
        <v>363</v>
      </c>
      <c r="J4726" s="12" t="s">
        <v>5164</v>
      </c>
      <c r="K4726" s="12" t="s">
        <v>5164</v>
      </c>
      <c r="N4726" s="16" t="s">
        <v>206</v>
      </c>
      <c r="O4726" s="16" t="s">
        <v>5246</v>
      </c>
      <c r="P4726" s="12" t="s">
        <v>482</v>
      </c>
      <c r="R4726" s="16">
        <v>2.97</v>
      </c>
      <c r="T4726" s="16">
        <v>0</v>
      </c>
      <c r="X4726" s="16">
        <v>1</v>
      </c>
      <c r="Z4726" s="16">
        <v>2.97</v>
      </c>
      <c r="AA4726" s="16">
        <v>356.40000000000003</v>
      </c>
      <c r="AB4726" s="16" t="s">
        <v>2114</v>
      </c>
      <c r="AC4726" s="16" t="s">
        <v>5166</v>
      </c>
      <c r="AD4726" s="16">
        <v>124740.00000000001</v>
      </c>
      <c r="AE4726" s="16">
        <v>1113.75</v>
      </c>
      <c r="AF4726" s="16">
        <v>417656.25</v>
      </c>
      <c r="AG4726" s="16">
        <v>297</v>
      </c>
      <c r="AH4726" s="12">
        <f t="shared" si="1036"/>
        <v>0</v>
      </c>
      <c r="AI4726" s="16">
        <v>14.850000000000001</v>
      </c>
      <c r="AJ4726" s="16">
        <v>51975.000000000007</v>
      </c>
      <c r="AK4726" s="16">
        <f t="shared" si="1037"/>
        <v>1485</v>
      </c>
      <c r="AL4726" s="16">
        <f t="shared" si="1038"/>
        <v>14850.000000000002</v>
      </c>
      <c r="AM4726" s="16">
        <v>267300</v>
      </c>
      <c r="AN4726" s="16">
        <f t="shared" si="1039"/>
        <v>876521.25</v>
      </c>
      <c r="AQ4726" s="16" t="s">
        <v>204</v>
      </c>
      <c r="AS4726" s="16" t="s">
        <v>2422</v>
      </c>
      <c r="AT4726" s="16" t="s">
        <v>2418</v>
      </c>
      <c r="AU4726" t="s">
        <v>2384</v>
      </c>
      <c r="AV4726" s="15" t="s">
        <v>2420</v>
      </c>
      <c r="AX4726" s="16" t="s">
        <v>204</v>
      </c>
      <c r="AY4726" s="16" t="s">
        <v>207</v>
      </c>
      <c r="AZ4726" s="16" t="s">
        <v>207</v>
      </c>
      <c r="BA4726" s="16" t="s">
        <v>207</v>
      </c>
      <c r="BB4726" s="16" t="s">
        <v>207</v>
      </c>
      <c r="BC4726" s="16">
        <v>2.97</v>
      </c>
      <c r="BD4726" s="16">
        <f t="shared" si="1040"/>
        <v>17.82</v>
      </c>
      <c r="BE4726" s="16">
        <f t="shared" si="1041"/>
        <v>5478.2578125</v>
      </c>
      <c r="BG4726" s="16">
        <f t="shared" si="1042"/>
        <v>7128.0000000000009</v>
      </c>
      <c r="BH4726" s="16">
        <f t="shared" si="1043"/>
        <v>3564.0000000000005</v>
      </c>
      <c r="BI4726" s="16">
        <f t="shared" si="1044"/>
        <v>44.550000000000004</v>
      </c>
    </row>
    <row r="4727" spans="1:61" ht="20.149999999999999" customHeight="1" x14ac:dyDescent="0.35">
      <c r="A4727">
        <v>4726</v>
      </c>
      <c r="B4727" t="s">
        <v>360</v>
      </c>
      <c r="C4727" t="s">
        <v>6532</v>
      </c>
      <c r="D4727" s="15" t="s">
        <v>5248</v>
      </c>
      <c r="E4727" s="12" t="s">
        <v>98</v>
      </c>
      <c r="G4727" s="12" t="s">
        <v>1453</v>
      </c>
      <c r="H4727" s="12" t="s">
        <v>91</v>
      </c>
      <c r="I4727" s="12" t="s">
        <v>363</v>
      </c>
      <c r="J4727" s="12" t="s">
        <v>5164</v>
      </c>
      <c r="K4727" s="12" t="s">
        <v>5164</v>
      </c>
      <c r="N4727" s="16" t="s">
        <v>206</v>
      </c>
      <c r="O4727" s="16" t="s">
        <v>5246</v>
      </c>
      <c r="P4727" s="12" t="s">
        <v>482</v>
      </c>
      <c r="R4727" s="16">
        <v>2.44</v>
      </c>
      <c r="T4727" s="16">
        <v>0</v>
      </c>
      <c r="Z4727" s="16">
        <v>2.44</v>
      </c>
      <c r="AA4727" s="16">
        <v>292.8</v>
      </c>
      <c r="AB4727" s="16" t="s">
        <v>2114</v>
      </c>
      <c r="AC4727" s="16" t="s">
        <v>5166</v>
      </c>
      <c r="AD4727" s="16">
        <v>102480</v>
      </c>
      <c r="AE4727" s="16">
        <v>915</v>
      </c>
      <c r="AF4727" s="16">
        <v>343125</v>
      </c>
      <c r="AG4727" s="16">
        <v>244</v>
      </c>
      <c r="AH4727" s="12">
        <f t="shared" si="1036"/>
        <v>0</v>
      </c>
      <c r="AI4727" s="16">
        <v>12.2</v>
      </c>
      <c r="AJ4727" s="16">
        <v>42700</v>
      </c>
      <c r="AK4727" s="16">
        <f t="shared" si="1037"/>
        <v>1220</v>
      </c>
      <c r="AL4727" s="16">
        <f t="shared" si="1038"/>
        <v>12200</v>
      </c>
      <c r="AM4727" s="16">
        <v>219600</v>
      </c>
      <c r="AN4727" s="16">
        <f t="shared" si="1039"/>
        <v>720105</v>
      </c>
      <c r="AQ4727" s="16" t="s">
        <v>204</v>
      </c>
      <c r="AS4727" s="16" t="s">
        <v>2422</v>
      </c>
      <c r="AT4727" s="16" t="s">
        <v>2418</v>
      </c>
      <c r="AU4727" t="s">
        <v>2384</v>
      </c>
      <c r="AV4727" s="15" t="s">
        <v>2420</v>
      </c>
      <c r="AX4727" s="16" t="s">
        <v>204</v>
      </c>
      <c r="AY4727" s="16" t="s">
        <v>207</v>
      </c>
      <c r="AZ4727" s="16" t="s">
        <v>207</v>
      </c>
      <c r="BA4727" s="16" t="s">
        <v>207</v>
      </c>
      <c r="BB4727" s="16" t="s">
        <v>207</v>
      </c>
      <c r="BC4727" s="16">
        <v>2.44</v>
      </c>
      <c r="BD4727" s="16">
        <f t="shared" si="1040"/>
        <v>14.64</v>
      </c>
      <c r="BE4727" s="16">
        <f t="shared" si="1041"/>
        <v>4500.65625</v>
      </c>
      <c r="BG4727" s="16">
        <f t="shared" si="1042"/>
        <v>5856</v>
      </c>
      <c r="BH4727" s="16">
        <f t="shared" si="1043"/>
        <v>2928</v>
      </c>
      <c r="BI4727" s="16">
        <f t="shared" si="1044"/>
        <v>36.6</v>
      </c>
    </row>
    <row r="4728" spans="1:61" ht="20.149999999999999" customHeight="1" x14ac:dyDescent="0.35">
      <c r="A4728">
        <v>4727</v>
      </c>
      <c r="B4728" t="s">
        <v>360</v>
      </c>
      <c r="C4728" t="s">
        <v>6533</v>
      </c>
      <c r="D4728" s="15" t="s">
        <v>5249</v>
      </c>
      <c r="E4728" s="12" t="s">
        <v>98</v>
      </c>
      <c r="G4728" s="12" t="s">
        <v>1453</v>
      </c>
      <c r="H4728" s="12" t="s">
        <v>91</v>
      </c>
      <c r="I4728" s="12" t="s">
        <v>363</v>
      </c>
      <c r="J4728" s="12" t="s">
        <v>5164</v>
      </c>
      <c r="K4728" s="12" t="s">
        <v>5164</v>
      </c>
      <c r="N4728" s="16" t="s">
        <v>206</v>
      </c>
      <c r="O4728" s="16" t="s">
        <v>5246</v>
      </c>
      <c r="P4728" s="12" t="s">
        <v>482</v>
      </c>
      <c r="R4728" s="16">
        <v>1.08</v>
      </c>
      <c r="T4728" s="16">
        <v>0</v>
      </c>
      <c r="Z4728" s="16">
        <v>1.08</v>
      </c>
      <c r="AA4728" s="16">
        <v>129.60000000000002</v>
      </c>
      <c r="AB4728" s="16" t="s">
        <v>2114</v>
      </c>
      <c r="AC4728" s="16" t="s">
        <v>5166</v>
      </c>
      <c r="AD4728" s="16">
        <v>45360.000000000007</v>
      </c>
      <c r="AE4728" s="16">
        <v>405</v>
      </c>
      <c r="AF4728" s="16">
        <v>151875</v>
      </c>
      <c r="AG4728" s="16">
        <v>108</v>
      </c>
      <c r="AH4728" s="12">
        <f t="shared" si="1036"/>
        <v>0</v>
      </c>
      <c r="AI4728" s="16">
        <v>5.4</v>
      </c>
      <c r="AJ4728" s="16">
        <v>18900</v>
      </c>
      <c r="AK4728" s="16">
        <f t="shared" si="1037"/>
        <v>540</v>
      </c>
      <c r="AL4728" s="16">
        <f t="shared" si="1038"/>
        <v>5400</v>
      </c>
      <c r="AM4728" s="16">
        <v>97200</v>
      </c>
      <c r="AN4728" s="16">
        <f t="shared" si="1039"/>
        <v>318735</v>
      </c>
      <c r="AQ4728" s="16" t="s">
        <v>204</v>
      </c>
      <c r="AS4728" s="16" t="s">
        <v>2422</v>
      </c>
      <c r="AT4728" s="16" t="s">
        <v>2418</v>
      </c>
      <c r="AU4728" t="s">
        <v>2384</v>
      </c>
      <c r="AV4728" s="15" t="s">
        <v>2420</v>
      </c>
      <c r="AX4728" s="16" t="s">
        <v>204</v>
      </c>
      <c r="AY4728" s="16" t="s">
        <v>207</v>
      </c>
      <c r="AZ4728" s="16" t="s">
        <v>207</v>
      </c>
      <c r="BA4728" s="16" t="s">
        <v>207</v>
      </c>
      <c r="BB4728" s="16" t="s">
        <v>207</v>
      </c>
      <c r="BC4728" s="16">
        <v>1.08</v>
      </c>
      <c r="BD4728" s="16">
        <f t="shared" si="1040"/>
        <v>6.48</v>
      </c>
      <c r="BE4728" s="16">
        <f t="shared" si="1041"/>
        <v>1992.09375</v>
      </c>
      <c r="BG4728" s="16">
        <f t="shared" si="1042"/>
        <v>2592</v>
      </c>
      <c r="BH4728" s="16">
        <f t="shared" si="1043"/>
        <v>1296</v>
      </c>
      <c r="BI4728" s="16">
        <f t="shared" si="1044"/>
        <v>16.2</v>
      </c>
    </row>
    <row r="4729" spans="1:61" ht="20.149999999999999" customHeight="1" x14ac:dyDescent="0.35">
      <c r="A4729">
        <v>4728</v>
      </c>
      <c r="B4729" t="s">
        <v>360</v>
      </c>
      <c r="C4729" t="s">
        <v>6534</v>
      </c>
      <c r="D4729" s="15" t="s">
        <v>157</v>
      </c>
      <c r="E4729" s="12" t="s">
        <v>98</v>
      </c>
      <c r="G4729" s="12" t="s">
        <v>1453</v>
      </c>
      <c r="H4729" s="12" t="s">
        <v>91</v>
      </c>
      <c r="I4729" s="12" t="s">
        <v>363</v>
      </c>
      <c r="J4729" s="12" t="s">
        <v>5164</v>
      </c>
      <c r="K4729" s="12" t="s">
        <v>5164</v>
      </c>
      <c r="N4729" s="16" t="s">
        <v>206</v>
      </c>
      <c r="O4729" s="16" t="s">
        <v>5246</v>
      </c>
      <c r="P4729" s="12" t="s">
        <v>482</v>
      </c>
      <c r="R4729" s="16">
        <v>1.07</v>
      </c>
      <c r="T4729" s="16">
        <v>0</v>
      </c>
      <c r="Z4729" s="16">
        <v>1.07</v>
      </c>
      <c r="AA4729" s="16">
        <v>128.4</v>
      </c>
      <c r="AB4729" s="16" t="s">
        <v>2114</v>
      </c>
      <c r="AC4729" s="16" t="s">
        <v>5166</v>
      </c>
      <c r="AD4729" s="16">
        <v>44940</v>
      </c>
      <c r="AE4729" s="16">
        <v>401.25</v>
      </c>
      <c r="AF4729" s="16">
        <v>150468.75</v>
      </c>
      <c r="AG4729" s="16">
        <v>107</v>
      </c>
      <c r="AH4729" s="12">
        <f t="shared" si="1036"/>
        <v>0</v>
      </c>
      <c r="AI4729" s="16">
        <v>5.3500000000000005</v>
      </c>
      <c r="AJ4729" s="16">
        <v>18725.000000000004</v>
      </c>
      <c r="AK4729" s="16">
        <f t="shared" si="1037"/>
        <v>535</v>
      </c>
      <c r="AL4729" s="16">
        <f t="shared" si="1038"/>
        <v>5350</v>
      </c>
      <c r="AM4729" s="16">
        <v>96300</v>
      </c>
      <c r="AN4729" s="16">
        <f t="shared" si="1039"/>
        <v>315783.75</v>
      </c>
      <c r="AQ4729" s="16" t="s">
        <v>204</v>
      </c>
      <c r="AS4729" s="16" t="s">
        <v>2422</v>
      </c>
      <c r="AT4729" s="16" t="s">
        <v>2418</v>
      </c>
      <c r="AU4729" t="s">
        <v>2384</v>
      </c>
      <c r="AV4729" s="15" t="s">
        <v>2420</v>
      </c>
      <c r="AX4729" s="16" t="s">
        <v>204</v>
      </c>
      <c r="AY4729" s="16" t="s">
        <v>207</v>
      </c>
      <c r="AZ4729" s="16" t="s">
        <v>207</v>
      </c>
      <c r="BA4729" s="16" t="s">
        <v>207</v>
      </c>
      <c r="BB4729" s="16" t="s">
        <v>207</v>
      </c>
      <c r="BC4729" s="16">
        <v>1.07</v>
      </c>
      <c r="BD4729" s="16">
        <f t="shared" si="1040"/>
        <v>6.42</v>
      </c>
      <c r="BE4729" s="16">
        <f t="shared" si="1041"/>
        <v>1973.6484375</v>
      </c>
      <c r="BG4729" s="16">
        <f t="shared" si="1042"/>
        <v>2568</v>
      </c>
      <c r="BH4729" s="16">
        <f t="shared" si="1043"/>
        <v>1284</v>
      </c>
      <c r="BI4729" s="16">
        <f t="shared" si="1044"/>
        <v>16.05</v>
      </c>
    </row>
    <row r="4730" spans="1:61" ht="20.149999999999999" customHeight="1" x14ac:dyDescent="0.35">
      <c r="A4730">
        <v>4729</v>
      </c>
      <c r="B4730" t="s">
        <v>360</v>
      </c>
      <c r="C4730" t="s">
        <v>6535</v>
      </c>
      <c r="D4730" s="15" t="s">
        <v>5250</v>
      </c>
      <c r="E4730" s="12" t="s">
        <v>98</v>
      </c>
      <c r="G4730" s="12" t="s">
        <v>1453</v>
      </c>
      <c r="H4730" s="12" t="s">
        <v>91</v>
      </c>
      <c r="I4730" s="12" t="s">
        <v>363</v>
      </c>
      <c r="J4730" s="12" t="s">
        <v>5164</v>
      </c>
      <c r="K4730" s="12" t="s">
        <v>5164</v>
      </c>
      <c r="N4730" s="16" t="s">
        <v>206</v>
      </c>
      <c r="O4730" s="16" t="s">
        <v>5246</v>
      </c>
      <c r="P4730" s="12" t="s">
        <v>482</v>
      </c>
      <c r="R4730" s="16">
        <v>1.06</v>
      </c>
      <c r="Z4730" s="16">
        <v>1.06</v>
      </c>
      <c r="AA4730" s="16">
        <v>127.2</v>
      </c>
      <c r="AB4730" s="16" t="s">
        <v>2114</v>
      </c>
      <c r="AC4730" s="16" t="s">
        <v>5166</v>
      </c>
      <c r="AD4730" s="16">
        <v>44520</v>
      </c>
      <c r="AE4730" s="16">
        <v>397.5</v>
      </c>
      <c r="AF4730" s="16">
        <v>149062.5</v>
      </c>
      <c r="AG4730" s="16">
        <v>106</v>
      </c>
      <c r="AH4730" s="12">
        <f t="shared" si="1036"/>
        <v>0</v>
      </c>
      <c r="AI4730" s="16">
        <v>5.3000000000000007</v>
      </c>
      <c r="AJ4730" s="16">
        <v>18550.000000000004</v>
      </c>
      <c r="AK4730" s="16">
        <f t="shared" si="1037"/>
        <v>530</v>
      </c>
      <c r="AL4730" s="16">
        <f t="shared" si="1038"/>
        <v>5300</v>
      </c>
      <c r="AM4730" s="16">
        <v>95400</v>
      </c>
      <c r="AN4730" s="16">
        <f t="shared" si="1039"/>
        <v>312832.5</v>
      </c>
      <c r="AQ4730" s="16" t="s">
        <v>204</v>
      </c>
      <c r="AS4730" s="16" t="s">
        <v>2422</v>
      </c>
      <c r="AT4730" s="16" t="s">
        <v>2418</v>
      </c>
      <c r="AU4730" t="s">
        <v>2384</v>
      </c>
      <c r="AV4730" s="15" t="s">
        <v>2420</v>
      </c>
      <c r="AX4730" s="16" t="s">
        <v>204</v>
      </c>
      <c r="AY4730" s="16" t="s">
        <v>207</v>
      </c>
      <c r="AZ4730" s="16" t="s">
        <v>207</v>
      </c>
      <c r="BA4730" s="16" t="s">
        <v>207</v>
      </c>
      <c r="BB4730" s="16" t="s">
        <v>207</v>
      </c>
      <c r="BC4730" s="16">
        <v>1.06</v>
      </c>
      <c r="BD4730" s="16">
        <f t="shared" si="1040"/>
        <v>6.36</v>
      </c>
      <c r="BE4730" s="16">
        <f t="shared" si="1041"/>
        <v>1955.203125</v>
      </c>
      <c r="BG4730" s="16">
        <f t="shared" si="1042"/>
        <v>2544</v>
      </c>
      <c r="BH4730" s="16">
        <f t="shared" si="1043"/>
        <v>1272</v>
      </c>
      <c r="BI4730" s="16">
        <f t="shared" si="1044"/>
        <v>15.9</v>
      </c>
    </row>
    <row r="4731" spans="1:61" ht="20.149999999999999" customHeight="1" x14ac:dyDescent="0.35">
      <c r="A4731">
        <v>4730</v>
      </c>
      <c r="B4731" t="s">
        <v>360</v>
      </c>
      <c r="C4731" t="s">
        <v>6536</v>
      </c>
      <c r="D4731" s="15" t="s">
        <v>5251</v>
      </c>
      <c r="E4731" s="12" t="s">
        <v>98</v>
      </c>
      <c r="G4731" s="12" t="s">
        <v>1453</v>
      </c>
      <c r="H4731" s="12" t="s">
        <v>91</v>
      </c>
      <c r="I4731" s="12" t="s">
        <v>363</v>
      </c>
      <c r="J4731" s="12" t="s">
        <v>5164</v>
      </c>
      <c r="K4731" s="12" t="s">
        <v>5164</v>
      </c>
      <c r="N4731" s="16" t="s">
        <v>206</v>
      </c>
      <c r="O4731" s="16" t="s">
        <v>5246</v>
      </c>
      <c r="P4731" s="12" t="s">
        <v>482</v>
      </c>
      <c r="R4731" s="16">
        <v>1</v>
      </c>
      <c r="T4731" s="16">
        <v>0</v>
      </c>
      <c r="Z4731" s="16">
        <v>1</v>
      </c>
      <c r="AA4731" s="16">
        <v>120</v>
      </c>
      <c r="AB4731" s="16" t="s">
        <v>2114</v>
      </c>
      <c r="AC4731" s="16" t="s">
        <v>5166</v>
      </c>
      <c r="AD4731" s="16">
        <v>42000</v>
      </c>
      <c r="AE4731" s="16">
        <v>375</v>
      </c>
      <c r="AF4731" s="16">
        <v>140625</v>
      </c>
      <c r="AG4731" s="16">
        <v>100</v>
      </c>
      <c r="AH4731" s="12">
        <f t="shared" si="1036"/>
        <v>0</v>
      </c>
      <c r="AI4731" s="16">
        <v>5</v>
      </c>
      <c r="AJ4731" s="16">
        <v>17500</v>
      </c>
      <c r="AK4731" s="16">
        <f t="shared" si="1037"/>
        <v>500</v>
      </c>
      <c r="AL4731" s="16">
        <f t="shared" si="1038"/>
        <v>5000</v>
      </c>
      <c r="AM4731" s="16">
        <v>90000</v>
      </c>
      <c r="AN4731" s="16">
        <f t="shared" si="1039"/>
        <v>295125</v>
      </c>
      <c r="AQ4731" s="16" t="s">
        <v>204</v>
      </c>
      <c r="AS4731" s="16" t="s">
        <v>2422</v>
      </c>
      <c r="AT4731" s="16" t="s">
        <v>2418</v>
      </c>
      <c r="AU4731" t="s">
        <v>2384</v>
      </c>
      <c r="AV4731" s="15" t="s">
        <v>2420</v>
      </c>
      <c r="AX4731" s="16" t="s">
        <v>204</v>
      </c>
      <c r="AY4731" s="16" t="s">
        <v>207</v>
      </c>
      <c r="AZ4731" s="16" t="s">
        <v>207</v>
      </c>
      <c r="BA4731" s="16" t="s">
        <v>207</v>
      </c>
      <c r="BB4731" s="16" t="s">
        <v>207</v>
      </c>
      <c r="BC4731" s="16">
        <v>1</v>
      </c>
      <c r="BD4731" s="16">
        <f t="shared" si="1040"/>
        <v>6</v>
      </c>
      <c r="BE4731" s="16">
        <f t="shared" si="1041"/>
        <v>1844.53125</v>
      </c>
      <c r="BG4731" s="16">
        <f t="shared" si="1042"/>
        <v>2400</v>
      </c>
      <c r="BH4731" s="16">
        <f t="shared" si="1043"/>
        <v>1200</v>
      </c>
      <c r="BI4731" s="16">
        <f t="shared" si="1044"/>
        <v>15</v>
      </c>
    </row>
    <row r="4732" spans="1:61" ht="20.149999999999999" customHeight="1" x14ac:dyDescent="0.35">
      <c r="A4732">
        <v>4731</v>
      </c>
      <c r="B4732" t="s">
        <v>360</v>
      </c>
      <c r="C4732" t="s">
        <v>6537</v>
      </c>
      <c r="D4732" s="15" t="s">
        <v>5252</v>
      </c>
      <c r="E4732" s="12" t="s">
        <v>98</v>
      </c>
      <c r="G4732" s="12" t="s">
        <v>1453</v>
      </c>
      <c r="H4732" s="12" t="s">
        <v>91</v>
      </c>
      <c r="I4732" s="12" t="s">
        <v>363</v>
      </c>
      <c r="J4732" s="12" t="s">
        <v>5164</v>
      </c>
      <c r="K4732" s="12" t="s">
        <v>5164</v>
      </c>
      <c r="N4732" s="16" t="s">
        <v>206</v>
      </c>
      <c r="O4732" s="16" t="s">
        <v>5246</v>
      </c>
      <c r="P4732" s="12" t="s">
        <v>482</v>
      </c>
      <c r="R4732" s="16">
        <v>1.1200000000000001</v>
      </c>
      <c r="Z4732" s="16">
        <v>1.1200000000000001</v>
      </c>
      <c r="AA4732" s="16">
        <v>134.4</v>
      </c>
      <c r="AB4732" s="16" t="s">
        <v>2114</v>
      </c>
      <c r="AC4732" s="16" t="s">
        <v>5166</v>
      </c>
      <c r="AD4732" s="16">
        <v>47040</v>
      </c>
      <c r="AE4732" s="16">
        <v>420.00000000000006</v>
      </c>
      <c r="AF4732" s="16">
        <v>157500.00000000003</v>
      </c>
      <c r="AG4732" s="16">
        <v>112.00000000000001</v>
      </c>
      <c r="AH4732" s="12">
        <f t="shared" si="1036"/>
        <v>0</v>
      </c>
      <c r="AI4732" s="16">
        <v>5.6000000000000005</v>
      </c>
      <c r="AJ4732" s="16">
        <v>19600.000000000004</v>
      </c>
      <c r="AK4732" s="16">
        <f t="shared" si="1037"/>
        <v>560</v>
      </c>
      <c r="AL4732" s="16">
        <f t="shared" si="1038"/>
        <v>5600.0000000000009</v>
      </c>
      <c r="AM4732" s="16">
        <v>100800.00000000001</v>
      </c>
      <c r="AN4732" s="16">
        <f t="shared" si="1039"/>
        <v>330540.00000000006</v>
      </c>
      <c r="AQ4732" s="16" t="s">
        <v>204</v>
      </c>
      <c r="AS4732" s="16" t="s">
        <v>2422</v>
      </c>
      <c r="AT4732" s="16" t="s">
        <v>2418</v>
      </c>
      <c r="AU4732" t="s">
        <v>2384</v>
      </c>
      <c r="AV4732" s="15" t="s">
        <v>2420</v>
      </c>
      <c r="AX4732" s="16" t="s">
        <v>204</v>
      </c>
      <c r="AY4732" s="16" t="s">
        <v>207</v>
      </c>
      <c r="AZ4732" s="16" t="s">
        <v>207</v>
      </c>
      <c r="BA4732" s="16" t="s">
        <v>207</v>
      </c>
      <c r="BB4732" s="16" t="s">
        <v>207</v>
      </c>
      <c r="BC4732" s="16">
        <v>1.1200000000000001</v>
      </c>
      <c r="BD4732" s="16">
        <f t="shared" si="1040"/>
        <v>6.7200000000000006</v>
      </c>
      <c r="BE4732" s="16">
        <f t="shared" si="1041"/>
        <v>2065.8750000000005</v>
      </c>
      <c r="BG4732" s="16">
        <f t="shared" si="1042"/>
        <v>2688.0000000000005</v>
      </c>
      <c r="BH4732" s="16">
        <f t="shared" si="1043"/>
        <v>1344.0000000000002</v>
      </c>
      <c r="BI4732" s="16">
        <f t="shared" si="1044"/>
        <v>16.800000000000004</v>
      </c>
    </row>
    <row r="4733" spans="1:61" ht="20.149999999999999" customHeight="1" x14ac:dyDescent="0.35">
      <c r="A4733">
        <v>4732</v>
      </c>
      <c r="B4733" t="s">
        <v>360</v>
      </c>
      <c r="C4733" t="s">
        <v>6538</v>
      </c>
      <c r="D4733" s="15" t="s">
        <v>5253</v>
      </c>
      <c r="E4733" s="12" t="s">
        <v>93</v>
      </c>
      <c r="G4733" s="12" t="s">
        <v>1453</v>
      </c>
      <c r="H4733" s="12" t="s">
        <v>91</v>
      </c>
      <c r="I4733" s="12" t="s">
        <v>363</v>
      </c>
      <c r="J4733" s="12" t="s">
        <v>5164</v>
      </c>
      <c r="K4733" s="12" t="s">
        <v>5164</v>
      </c>
      <c r="N4733" s="16" t="s">
        <v>206</v>
      </c>
      <c r="O4733" s="16" t="s">
        <v>5246</v>
      </c>
      <c r="P4733" s="12" t="s">
        <v>482</v>
      </c>
      <c r="R4733" s="16">
        <v>1</v>
      </c>
      <c r="Z4733" s="16">
        <v>1</v>
      </c>
      <c r="AA4733" s="16">
        <v>120</v>
      </c>
      <c r="AB4733" s="16" t="s">
        <v>2114</v>
      </c>
      <c r="AC4733" s="16" t="s">
        <v>5166</v>
      </c>
      <c r="AD4733" s="16">
        <v>42000</v>
      </c>
      <c r="AE4733" s="16">
        <v>375</v>
      </c>
      <c r="AF4733" s="16">
        <v>140625</v>
      </c>
      <c r="AG4733" s="16">
        <v>100</v>
      </c>
      <c r="AH4733" s="12">
        <f t="shared" si="1036"/>
        <v>0</v>
      </c>
      <c r="AI4733" s="16">
        <v>5</v>
      </c>
      <c r="AJ4733" s="16">
        <v>17500</v>
      </c>
      <c r="AK4733" s="16">
        <f t="shared" si="1037"/>
        <v>500</v>
      </c>
      <c r="AL4733" s="16">
        <f t="shared" si="1038"/>
        <v>5000</v>
      </c>
      <c r="AM4733" s="16">
        <v>90000</v>
      </c>
      <c r="AN4733" s="16">
        <f t="shared" si="1039"/>
        <v>295125</v>
      </c>
      <c r="AQ4733" s="16" t="s">
        <v>204</v>
      </c>
      <c r="AS4733" s="16" t="s">
        <v>2422</v>
      </c>
      <c r="AT4733" s="16" t="s">
        <v>2418</v>
      </c>
      <c r="AU4733" t="s">
        <v>2384</v>
      </c>
      <c r="AV4733" s="15" t="s">
        <v>2420</v>
      </c>
      <c r="AX4733" s="16" t="s">
        <v>204</v>
      </c>
      <c r="AY4733" s="16" t="s">
        <v>207</v>
      </c>
      <c r="AZ4733" s="16" t="s">
        <v>207</v>
      </c>
      <c r="BA4733" s="16" t="s">
        <v>207</v>
      </c>
      <c r="BB4733" s="16" t="s">
        <v>207</v>
      </c>
      <c r="BC4733" s="16">
        <v>1</v>
      </c>
      <c r="BD4733" s="16">
        <f t="shared" si="1040"/>
        <v>6</v>
      </c>
      <c r="BE4733" s="16">
        <f t="shared" si="1041"/>
        <v>1844.53125</v>
      </c>
      <c r="BG4733" s="16">
        <f t="shared" si="1042"/>
        <v>2400</v>
      </c>
      <c r="BH4733" s="16">
        <f t="shared" si="1043"/>
        <v>1200</v>
      </c>
      <c r="BI4733" s="16">
        <f t="shared" si="1044"/>
        <v>15</v>
      </c>
    </row>
    <row r="4734" spans="1:61" ht="20.149999999999999" customHeight="1" x14ac:dyDescent="0.35">
      <c r="A4734">
        <v>4733</v>
      </c>
      <c r="B4734" t="s">
        <v>360</v>
      </c>
      <c r="C4734" t="s">
        <v>6539</v>
      </c>
      <c r="D4734" s="15" t="s">
        <v>5254</v>
      </c>
      <c r="E4734" s="12" t="s">
        <v>98</v>
      </c>
      <c r="G4734" s="12" t="s">
        <v>1453</v>
      </c>
      <c r="H4734" s="12" t="s">
        <v>91</v>
      </c>
      <c r="I4734" s="12" t="s">
        <v>363</v>
      </c>
      <c r="J4734" s="12" t="s">
        <v>5164</v>
      </c>
      <c r="K4734" s="12" t="s">
        <v>5164</v>
      </c>
      <c r="N4734" s="16" t="s">
        <v>206</v>
      </c>
      <c r="O4734" s="16" t="s">
        <v>5246</v>
      </c>
      <c r="P4734" s="12" t="s">
        <v>482</v>
      </c>
      <c r="R4734" s="16">
        <v>3.05</v>
      </c>
      <c r="Z4734" s="16">
        <v>3.05</v>
      </c>
      <c r="AA4734" s="16">
        <v>366</v>
      </c>
      <c r="AB4734" s="16" t="s">
        <v>2114</v>
      </c>
      <c r="AC4734" s="16" t="s">
        <v>5166</v>
      </c>
      <c r="AD4734" s="16">
        <v>128100</v>
      </c>
      <c r="AE4734" s="16">
        <v>1143.75</v>
      </c>
      <c r="AF4734" s="16">
        <v>428906.25</v>
      </c>
      <c r="AG4734" s="16">
        <v>305</v>
      </c>
      <c r="AH4734" s="12">
        <f t="shared" si="1036"/>
        <v>0</v>
      </c>
      <c r="AI4734" s="16">
        <v>15.25</v>
      </c>
      <c r="AJ4734" s="16">
        <v>53375</v>
      </c>
      <c r="AK4734" s="16">
        <f t="shared" si="1037"/>
        <v>1525</v>
      </c>
      <c r="AL4734" s="16">
        <f t="shared" si="1038"/>
        <v>15250</v>
      </c>
      <c r="AM4734" s="16">
        <v>274500</v>
      </c>
      <c r="AN4734" s="16">
        <f t="shared" si="1039"/>
        <v>900131.25</v>
      </c>
      <c r="AQ4734" s="16" t="s">
        <v>204</v>
      </c>
      <c r="AS4734" s="16" t="s">
        <v>2422</v>
      </c>
      <c r="AT4734" s="16" t="s">
        <v>2418</v>
      </c>
      <c r="AU4734" t="s">
        <v>2384</v>
      </c>
      <c r="AV4734" s="15" t="s">
        <v>2420</v>
      </c>
      <c r="AX4734" s="16" t="s">
        <v>204</v>
      </c>
      <c r="AY4734" s="16" t="s">
        <v>207</v>
      </c>
      <c r="AZ4734" s="16" t="s">
        <v>207</v>
      </c>
      <c r="BA4734" s="16" t="s">
        <v>207</v>
      </c>
      <c r="BB4734" s="16" t="s">
        <v>207</v>
      </c>
      <c r="BC4734" s="16">
        <v>3.05</v>
      </c>
      <c r="BD4734" s="16">
        <f t="shared" si="1040"/>
        <v>18.299999999999997</v>
      </c>
      <c r="BE4734" s="16">
        <f t="shared" si="1041"/>
        <v>5625.8203125</v>
      </c>
      <c r="BG4734" s="16">
        <f t="shared" si="1042"/>
        <v>7320</v>
      </c>
      <c r="BH4734" s="16">
        <f t="shared" si="1043"/>
        <v>3660</v>
      </c>
      <c r="BI4734" s="16">
        <f t="shared" si="1044"/>
        <v>45.75</v>
      </c>
    </row>
    <row r="4735" spans="1:61" ht="20.149999999999999" customHeight="1" x14ac:dyDescent="0.35">
      <c r="A4735">
        <v>4734</v>
      </c>
      <c r="B4735" t="s">
        <v>360</v>
      </c>
      <c r="C4735" t="s">
        <v>6540</v>
      </c>
      <c r="D4735" s="15" t="s">
        <v>5255</v>
      </c>
      <c r="E4735" s="12" t="s">
        <v>98</v>
      </c>
      <c r="G4735" s="12" t="s">
        <v>1453</v>
      </c>
      <c r="H4735" s="12" t="s">
        <v>91</v>
      </c>
      <c r="I4735" s="12" t="s">
        <v>363</v>
      </c>
      <c r="J4735" s="12" t="s">
        <v>5164</v>
      </c>
      <c r="K4735" s="12" t="s">
        <v>5164</v>
      </c>
      <c r="N4735" s="16" t="s">
        <v>206</v>
      </c>
      <c r="O4735" s="16" t="s">
        <v>5246</v>
      </c>
      <c r="P4735" s="12" t="s">
        <v>482</v>
      </c>
      <c r="R4735" s="16">
        <v>0.2</v>
      </c>
      <c r="Z4735" s="16">
        <v>0.2</v>
      </c>
      <c r="AA4735" s="16">
        <v>24</v>
      </c>
      <c r="AB4735" s="16" t="s">
        <v>2114</v>
      </c>
      <c r="AC4735" s="16" t="s">
        <v>5166</v>
      </c>
      <c r="AD4735" s="16">
        <v>8400</v>
      </c>
      <c r="AE4735" s="16">
        <v>75</v>
      </c>
      <c r="AF4735" s="16">
        <v>28125</v>
      </c>
      <c r="AG4735" s="16">
        <v>20</v>
      </c>
      <c r="AH4735" s="12">
        <f t="shared" si="1036"/>
        <v>0</v>
      </c>
      <c r="AI4735" s="16">
        <v>1</v>
      </c>
      <c r="AJ4735" s="16">
        <v>3500</v>
      </c>
      <c r="AK4735" s="16">
        <f t="shared" si="1037"/>
        <v>100</v>
      </c>
      <c r="AL4735" s="16">
        <f t="shared" si="1038"/>
        <v>1000</v>
      </c>
      <c r="AM4735" s="16">
        <v>18000</v>
      </c>
      <c r="AN4735" s="16">
        <f t="shared" si="1039"/>
        <v>59025</v>
      </c>
      <c r="AQ4735" s="16" t="s">
        <v>204</v>
      </c>
      <c r="AS4735" s="16" t="s">
        <v>2422</v>
      </c>
      <c r="AT4735" s="16" t="s">
        <v>2418</v>
      </c>
      <c r="AU4735" t="s">
        <v>2384</v>
      </c>
      <c r="AV4735" s="15" t="s">
        <v>2420</v>
      </c>
      <c r="AX4735" s="16" t="s">
        <v>204</v>
      </c>
      <c r="AY4735" s="16" t="s">
        <v>207</v>
      </c>
      <c r="AZ4735" s="16" t="s">
        <v>207</v>
      </c>
      <c r="BA4735" s="16" t="s">
        <v>207</v>
      </c>
      <c r="BB4735" s="16" t="s">
        <v>207</v>
      </c>
      <c r="BC4735" s="16">
        <v>0.2</v>
      </c>
      <c r="BD4735" s="16">
        <f t="shared" si="1040"/>
        <v>1.2000000000000002</v>
      </c>
      <c r="BE4735" s="16">
        <f t="shared" si="1041"/>
        <v>368.90625</v>
      </c>
      <c r="BG4735" s="16">
        <f t="shared" si="1042"/>
        <v>480</v>
      </c>
      <c r="BH4735" s="16">
        <f t="shared" si="1043"/>
        <v>240</v>
      </c>
      <c r="BI4735" s="16">
        <f t="shared" si="1044"/>
        <v>3</v>
      </c>
    </row>
    <row r="4736" spans="1:61" ht="20.149999999999999" customHeight="1" x14ac:dyDescent="0.35">
      <c r="A4736">
        <v>4735</v>
      </c>
      <c r="B4736" t="s">
        <v>360</v>
      </c>
      <c r="C4736" t="s">
        <v>6541</v>
      </c>
      <c r="D4736" s="15" t="s">
        <v>5256</v>
      </c>
      <c r="E4736" s="12" t="s">
        <v>98</v>
      </c>
      <c r="G4736" s="12" t="s">
        <v>1453</v>
      </c>
      <c r="H4736" s="12" t="s">
        <v>91</v>
      </c>
      <c r="I4736" s="12" t="s">
        <v>363</v>
      </c>
      <c r="J4736" s="12" t="s">
        <v>5164</v>
      </c>
      <c r="K4736" s="12" t="s">
        <v>5164</v>
      </c>
      <c r="N4736" s="16" t="s">
        <v>206</v>
      </c>
      <c r="O4736" s="16" t="s">
        <v>5246</v>
      </c>
      <c r="P4736" s="12" t="s">
        <v>482</v>
      </c>
      <c r="R4736" s="16">
        <v>0.2</v>
      </c>
      <c r="Z4736" s="16">
        <v>0.2</v>
      </c>
      <c r="AA4736" s="16">
        <v>24</v>
      </c>
      <c r="AB4736" s="16" t="s">
        <v>2114</v>
      </c>
      <c r="AC4736" s="16" t="s">
        <v>5166</v>
      </c>
      <c r="AD4736" s="16">
        <v>8400</v>
      </c>
      <c r="AE4736" s="16">
        <v>75</v>
      </c>
      <c r="AF4736" s="16">
        <v>28125</v>
      </c>
      <c r="AG4736" s="16">
        <v>20</v>
      </c>
      <c r="AH4736" s="12">
        <f t="shared" si="1036"/>
        <v>0</v>
      </c>
      <c r="AI4736" s="16">
        <v>1</v>
      </c>
      <c r="AJ4736" s="16">
        <v>3500</v>
      </c>
      <c r="AK4736" s="16">
        <f t="shared" si="1037"/>
        <v>100</v>
      </c>
      <c r="AL4736" s="16">
        <f t="shared" si="1038"/>
        <v>1000</v>
      </c>
      <c r="AM4736" s="16">
        <v>18000</v>
      </c>
      <c r="AN4736" s="16">
        <f t="shared" si="1039"/>
        <v>59025</v>
      </c>
      <c r="AQ4736" s="16" t="s">
        <v>204</v>
      </c>
      <c r="AS4736" s="16" t="s">
        <v>2422</v>
      </c>
      <c r="AT4736" s="16" t="s">
        <v>2418</v>
      </c>
      <c r="AU4736" t="s">
        <v>2384</v>
      </c>
      <c r="AV4736" s="15" t="s">
        <v>2420</v>
      </c>
      <c r="AX4736" s="16" t="s">
        <v>204</v>
      </c>
      <c r="AY4736" s="16" t="s">
        <v>207</v>
      </c>
      <c r="AZ4736" s="16" t="s">
        <v>207</v>
      </c>
      <c r="BA4736" s="16" t="s">
        <v>207</v>
      </c>
      <c r="BB4736" s="16" t="s">
        <v>207</v>
      </c>
      <c r="BC4736" s="16">
        <v>0.2</v>
      </c>
      <c r="BD4736" s="16">
        <f t="shared" si="1040"/>
        <v>1.2000000000000002</v>
      </c>
      <c r="BE4736" s="16">
        <f t="shared" si="1041"/>
        <v>368.90625</v>
      </c>
      <c r="BG4736" s="16">
        <f t="shared" si="1042"/>
        <v>480</v>
      </c>
      <c r="BH4736" s="16">
        <f t="shared" si="1043"/>
        <v>240</v>
      </c>
      <c r="BI4736" s="16">
        <f t="shared" si="1044"/>
        <v>3</v>
      </c>
    </row>
    <row r="4737" spans="1:61" ht="20.149999999999999" customHeight="1" x14ac:dyDescent="0.35">
      <c r="A4737">
        <v>4736</v>
      </c>
      <c r="B4737" t="s">
        <v>360</v>
      </c>
      <c r="C4737" t="s">
        <v>6542</v>
      </c>
      <c r="D4737" s="15" t="s">
        <v>5257</v>
      </c>
      <c r="E4737" s="12" t="s">
        <v>98</v>
      </c>
      <c r="G4737" s="12" t="s">
        <v>1453</v>
      </c>
      <c r="H4737" s="12" t="s">
        <v>91</v>
      </c>
      <c r="I4737" s="12" t="s">
        <v>363</v>
      </c>
      <c r="J4737" s="12" t="s">
        <v>5164</v>
      </c>
      <c r="K4737" s="12" t="s">
        <v>5164</v>
      </c>
      <c r="N4737" s="16" t="s">
        <v>205</v>
      </c>
      <c r="O4737" s="16" t="s">
        <v>5246</v>
      </c>
      <c r="P4737" s="12" t="s">
        <v>482</v>
      </c>
      <c r="R4737" s="16">
        <v>0.16</v>
      </c>
      <c r="Z4737" s="16">
        <v>0.16</v>
      </c>
      <c r="AA4737" s="16">
        <v>19.2</v>
      </c>
      <c r="AB4737" s="16" t="s">
        <v>2114</v>
      </c>
      <c r="AC4737" s="16" t="s">
        <v>5166</v>
      </c>
      <c r="AD4737" s="16">
        <v>6720</v>
      </c>
      <c r="AE4737" s="16">
        <v>60</v>
      </c>
      <c r="AF4737" s="16">
        <v>22500</v>
      </c>
      <c r="AG4737" s="16">
        <v>16</v>
      </c>
      <c r="AH4737" s="12">
        <f t="shared" si="1036"/>
        <v>0</v>
      </c>
      <c r="AI4737" s="16">
        <v>0.8</v>
      </c>
      <c r="AJ4737" s="16">
        <v>2800</v>
      </c>
      <c r="AK4737" s="16">
        <f t="shared" si="1037"/>
        <v>80</v>
      </c>
      <c r="AL4737" s="16">
        <f t="shared" si="1038"/>
        <v>800</v>
      </c>
      <c r="AM4737" s="16">
        <v>14400</v>
      </c>
      <c r="AN4737" s="16">
        <f t="shared" si="1039"/>
        <v>47220</v>
      </c>
      <c r="AQ4737" s="16" t="s">
        <v>204</v>
      </c>
      <c r="AS4737" s="16" t="s">
        <v>2422</v>
      </c>
      <c r="AT4737" s="16" t="s">
        <v>2418</v>
      </c>
      <c r="AU4737" t="s">
        <v>2384</v>
      </c>
      <c r="AV4737" s="15" t="s">
        <v>2420</v>
      </c>
      <c r="AX4737" s="16" t="s">
        <v>204</v>
      </c>
      <c r="AY4737" s="16" t="s">
        <v>207</v>
      </c>
      <c r="AZ4737" s="16" t="s">
        <v>207</v>
      </c>
      <c r="BA4737" s="16" t="s">
        <v>207</v>
      </c>
      <c r="BB4737" s="16" t="s">
        <v>207</v>
      </c>
      <c r="BC4737" s="16">
        <v>0.16</v>
      </c>
      <c r="BD4737" s="16">
        <f t="shared" si="1040"/>
        <v>0.96</v>
      </c>
      <c r="BE4737" s="16">
        <f t="shared" si="1041"/>
        <v>295.125</v>
      </c>
      <c r="BG4737" s="16">
        <f t="shared" si="1042"/>
        <v>384</v>
      </c>
      <c r="BH4737" s="16">
        <f t="shared" si="1043"/>
        <v>192</v>
      </c>
      <c r="BI4737" s="16">
        <f t="shared" si="1044"/>
        <v>2.4</v>
      </c>
    </row>
    <row r="4738" spans="1:61" ht="20.149999999999999" customHeight="1" x14ac:dyDescent="0.35">
      <c r="A4738">
        <v>4737</v>
      </c>
      <c r="B4738" t="s">
        <v>360</v>
      </c>
      <c r="C4738" t="s">
        <v>6543</v>
      </c>
      <c r="D4738" s="15" t="s">
        <v>5258</v>
      </c>
      <c r="E4738" s="12" t="s">
        <v>98</v>
      </c>
      <c r="G4738" s="12" t="s">
        <v>1453</v>
      </c>
      <c r="H4738" s="12" t="s">
        <v>91</v>
      </c>
      <c r="I4738" s="12" t="s">
        <v>363</v>
      </c>
      <c r="J4738" s="12" t="s">
        <v>5164</v>
      </c>
      <c r="K4738" s="12" t="s">
        <v>5164</v>
      </c>
      <c r="N4738" s="16" t="s">
        <v>206</v>
      </c>
      <c r="O4738" s="16" t="s">
        <v>5246</v>
      </c>
      <c r="P4738" s="12" t="s">
        <v>482</v>
      </c>
      <c r="R4738" s="16">
        <v>0.39</v>
      </c>
      <c r="Z4738" s="16">
        <v>0.39</v>
      </c>
      <c r="AA4738" s="16">
        <v>46.800000000000004</v>
      </c>
      <c r="AB4738" s="16" t="s">
        <v>2114</v>
      </c>
      <c r="AC4738" s="16" t="s">
        <v>5166</v>
      </c>
      <c r="AD4738" s="16">
        <v>16380.000000000002</v>
      </c>
      <c r="AE4738" s="16">
        <v>146.25</v>
      </c>
      <c r="AF4738" s="16">
        <v>54843.75</v>
      </c>
      <c r="AG4738" s="16">
        <v>39</v>
      </c>
      <c r="AH4738" s="12">
        <f t="shared" si="1036"/>
        <v>0</v>
      </c>
      <c r="AI4738" s="16">
        <v>1.9500000000000002</v>
      </c>
      <c r="AJ4738" s="16">
        <v>6825.0000000000009</v>
      </c>
      <c r="AK4738" s="16">
        <f t="shared" si="1037"/>
        <v>195</v>
      </c>
      <c r="AL4738" s="16">
        <f t="shared" si="1038"/>
        <v>1950</v>
      </c>
      <c r="AM4738" s="16">
        <v>35100</v>
      </c>
      <c r="AN4738" s="16">
        <f t="shared" si="1039"/>
        <v>115098.75</v>
      </c>
      <c r="AQ4738" s="16" t="s">
        <v>204</v>
      </c>
      <c r="AS4738" s="16" t="s">
        <v>2422</v>
      </c>
      <c r="AT4738" s="16" t="s">
        <v>2418</v>
      </c>
      <c r="AU4738" t="s">
        <v>2384</v>
      </c>
      <c r="AV4738" s="15" t="s">
        <v>2420</v>
      </c>
      <c r="AX4738" s="16" t="s">
        <v>204</v>
      </c>
      <c r="AY4738" s="16" t="s">
        <v>207</v>
      </c>
      <c r="AZ4738" s="16" t="s">
        <v>207</v>
      </c>
      <c r="BA4738" s="16" t="s">
        <v>207</v>
      </c>
      <c r="BB4738" s="16" t="s">
        <v>207</v>
      </c>
      <c r="BC4738" s="16">
        <v>0.39</v>
      </c>
      <c r="BD4738" s="16">
        <f t="shared" si="1040"/>
        <v>2.34</v>
      </c>
      <c r="BE4738" s="16">
        <f t="shared" si="1041"/>
        <v>719.3671875</v>
      </c>
      <c r="BG4738" s="16">
        <f t="shared" si="1042"/>
        <v>936</v>
      </c>
      <c r="BH4738" s="16">
        <f t="shared" si="1043"/>
        <v>468</v>
      </c>
      <c r="BI4738" s="16">
        <f t="shared" si="1044"/>
        <v>5.85</v>
      </c>
    </row>
    <row r="4739" spans="1:61" ht="20.149999999999999" customHeight="1" x14ac:dyDescent="0.35">
      <c r="A4739">
        <v>4738</v>
      </c>
      <c r="B4739" t="s">
        <v>360</v>
      </c>
      <c r="C4739" t="s">
        <v>6544</v>
      </c>
      <c r="D4739" s="15" t="s">
        <v>5259</v>
      </c>
      <c r="E4739" s="12" t="s">
        <v>93</v>
      </c>
      <c r="G4739" s="12" t="s">
        <v>1453</v>
      </c>
      <c r="H4739" s="12" t="s">
        <v>91</v>
      </c>
      <c r="I4739" s="12" t="s">
        <v>363</v>
      </c>
      <c r="J4739" s="12" t="s">
        <v>5164</v>
      </c>
      <c r="K4739" s="12" t="s">
        <v>5164</v>
      </c>
      <c r="N4739" s="16" t="s">
        <v>206</v>
      </c>
      <c r="O4739" s="16" t="s">
        <v>5246</v>
      </c>
      <c r="P4739" s="12" t="s">
        <v>482</v>
      </c>
      <c r="R4739" s="16">
        <v>1.8</v>
      </c>
      <c r="Z4739" s="16">
        <v>1.8</v>
      </c>
      <c r="AA4739" s="16">
        <v>216</v>
      </c>
      <c r="AB4739" s="16" t="s">
        <v>2114</v>
      </c>
      <c r="AC4739" s="16" t="s">
        <v>5166</v>
      </c>
      <c r="AD4739" s="16">
        <v>75600</v>
      </c>
      <c r="AE4739" s="16">
        <v>675</v>
      </c>
      <c r="AF4739" s="16">
        <v>253125</v>
      </c>
      <c r="AG4739" s="16">
        <v>180</v>
      </c>
      <c r="AH4739" s="12">
        <f t="shared" si="1036"/>
        <v>0</v>
      </c>
      <c r="AI4739" s="16">
        <v>9</v>
      </c>
      <c r="AJ4739" s="16">
        <v>31500</v>
      </c>
      <c r="AK4739" s="16">
        <f t="shared" si="1037"/>
        <v>900</v>
      </c>
      <c r="AL4739" s="16">
        <f t="shared" si="1038"/>
        <v>9000</v>
      </c>
      <c r="AM4739" s="16">
        <v>162000</v>
      </c>
      <c r="AN4739" s="16">
        <f t="shared" si="1039"/>
        <v>531225</v>
      </c>
      <c r="AQ4739" s="16" t="s">
        <v>204</v>
      </c>
      <c r="AS4739" s="16" t="s">
        <v>2422</v>
      </c>
      <c r="AT4739" s="16" t="s">
        <v>2418</v>
      </c>
      <c r="AU4739" t="s">
        <v>2384</v>
      </c>
      <c r="AV4739" s="15" t="s">
        <v>2420</v>
      </c>
      <c r="AX4739" s="16" t="s">
        <v>204</v>
      </c>
      <c r="AY4739" s="16" t="s">
        <v>207</v>
      </c>
      <c r="AZ4739" s="16" t="s">
        <v>207</v>
      </c>
      <c r="BA4739" s="16" t="s">
        <v>207</v>
      </c>
      <c r="BB4739" s="16" t="s">
        <v>207</v>
      </c>
      <c r="BC4739" s="16">
        <v>1.8</v>
      </c>
      <c r="BD4739" s="16">
        <f t="shared" si="1040"/>
        <v>10.8</v>
      </c>
      <c r="BE4739" s="16">
        <f t="shared" si="1041"/>
        <v>3320.15625</v>
      </c>
      <c r="BG4739" s="16">
        <f t="shared" si="1042"/>
        <v>4320</v>
      </c>
      <c r="BH4739" s="16">
        <f t="shared" si="1043"/>
        <v>2160</v>
      </c>
      <c r="BI4739" s="16">
        <f t="shared" si="1044"/>
        <v>27</v>
      </c>
    </row>
    <row r="4740" spans="1:61" ht="20.149999999999999" customHeight="1" x14ac:dyDescent="0.35">
      <c r="A4740">
        <v>4739</v>
      </c>
      <c r="B4740" t="s">
        <v>360</v>
      </c>
      <c r="C4740" t="s">
        <v>6545</v>
      </c>
      <c r="D4740" s="15" t="s">
        <v>5260</v>
      </c>
      <c r="E4740" s="12" t="s">
        <v>98</v>
      </c>
      <c r="G4740" s="12" t="s">
        <v>1453</v>
      </c>
      <c r="H4740" s="12" t="s">
        <v>91</v>
      </c>
      <c r="I4740" s="12" t="s">
        <v>363</v>
      </c>
      <c r="J4740" s="12" t="s">
        <v>5164</v>
      </c>
      <c r="K4740" s="12" t="s">
        <v>5164</v>
      </c>
      <c r="N4740" s="16" t="s">
        <v>206</v>
      </c>
      <c r="O4740" s="16" t="s">
        <v>5246</v>
      </c>
      <c r="P4740" s="12" t="s">
        <v>482</v>
      </c>
      <c r="R4740" s="16">
        <v>3.38</v>
      </c>
      <c r="Z4740" s="16">
        <v>3.38</v>
      </c>
      <c r="AA4740" s="16">
        <v>405.59999999999997</v>
      </c>
      <c r="AB4740" s="16" t="s">
        <v>2114</v>
      </c>
      <c r="AC4740" s="16" t="s">
        <v>5166</v>
      </c>
      <c r="AD4740" s="16">
        <v>141960</v>
      </c>
      <c r="AE4740" s="16">
        <v>1267.5</v>
      </c>
      <c r="AF4740" s="16">
        <v>475312.5</v>
      </c>
      <c r="AG4740" s="16">
        <v>338</v>
      </c>
      <c r="AH4740" s="12">
        <f t="shared" si="1036"/>
        <v>0</v>
      </c>
      <c r="AI4740" s="16">
        <v>16.899999999999999</v>
      </c>
      <c r="AJ4740" s="16">
        <v>59149.999999999993</v>
      </c>
      <c r="AK4740" s="16">
        <f t="shared" si="1037"/>
        <v>1690</v>
      </c>
      <c r="AL4740" s="16">
        <f t="shared" si="1038"/>
        <v>16900</v>
      </c>
      <c r="AM4740" s="16">
        <v>304200</v>
      </c>
      <c r="AN4740" s="16">
        <f t="shared" si="1039"/>
        <v>997522.5</v>
      </c>
      <c r="AQ4740" s="16" t="s">
        <v>204</v>
      </c>
      <c r="AS4740" s="16" t="s">
        <v>2422</v>
      </c>
      <c r="AT4740" s="16" t="s">
        <v>2418</v>
      </c>
      <c r="AU4740" t="s">
        <v>2384</v>
      </c>
      <c r="AV4740" s="15" t="s">
        <v>2420</v>
      </c>
      <c r="AX4740" s="16" t="s">
        <v>204</v>
      </c>
      <c r="AY4740" s="16" t="s">
        <v>207</v>
      </c>
      <c r="AZ4740" s="16" t="s">
        <v>207</v>
      </c>
      <c r="BA4740" s="16" t="s">
        <v>207</v>
      </c>
      <c r="BB4740" s="16" t="s">
        <v>207</v>
      </c>
      <c r="BC4740" s="16">
        <v>3.38</v>
      </c>
      <c r="BD4740" s="16">
        <f t="shared" si="1040"/>
        <v>20.28</v>
      </c>
      <c r="BE4740" s="16">
        <f t="shared" si="1041"/>
        <v>6234.515625</v>
      </c>
      <c r="BG4740" s="16">
        <f t="shared" si="1042"/>
        <v>8112</v>
      </c>
      <c r="BH4740" s="16">
        <f t="shared" si="1043"/>
        <v>4056</v>
      </c>
      <c r="BI4740" s="16">
        <f t="shared" si="1044"/>
        <v>50.7</v>
      </c>
    </row>
    <row r="4741" spans="1:61" ht="20.149999999999999" customHeight="1" x14ac:dyDescent="0.35">
      <c r="A4741">
        <v>4740</v>
      </c>
      <c r="B4741" t="s">
        <v>360</v>
      </c>
      <c r="C4741" t="s">
        <v>6546</v>
      </c>
      <c r="D4741" s="15" t="s">
        <v>5261</v>
      </c>
      <c r="E4741" s="12" t="s">
        <v>98</v>
      </c>
      <c r="G4741" s="12" t="s">
        <v>1453</v>
      </c>
      <c r="H4741" s="12" t="s">
        <v>91</v>
      </c>
      <c r="I4741" s="12" t="s">
        <v>363</v>
      </c>
      <c r="J4741" s="12" t="s">
        <v>5164</v>
      </c>
      <c r="K4741" s="12" t="s">
        <v>5164</v>
      </c>
      <c r="N4741" s="16" t="s">
        <v>206</v>
      </c>
      <c r="O4741" s="16" t="s">
        <v>5246</v>
      </c>
      <c r="P4741" s="12" t="s">
        <v>482</v>
      </c>
      <c r="R4741" s="16">
        <v>4.79</v>
      </c>
      <c r="Z4741" s="16">
        <v>4.79</v>
      </c>
      <c r="AA4741" s="16">
        <v>574.79999999999995</v>
      </c>
      <c r="AB4741" s="16" t="s">
        <v>2114</v>
      </c>
      <c r="AC4741" s="16" t="s">
        <v>5166</v>
      </c>
      <c r="AD4741" s="16">
        <v>201179.99999999997</v>
      </c>
      <c r="AE4741" s="16">
        <v>1796.25</v>
      </c>
      <c r="AF4741" s="16">
        <v>673593.75</v>
      </c>
      <c r="AG4741" s="16">
        <v>479</v>
      </c>
      <c r="AH4741" s="12">
        <f t="shared" si="1036"/>
        <v>0</v>
      </c>
      <c r="AI4741" s="16">
        <v>23.95</v>
      </c>
      <c r="AJ4741" s="16">
        <v>83825</v>
      </c>
      <c r="AK4741" s="16">
        <f t="shared" si="1037"/>
        <v>2395</v>
      </c>
      <c r="AL4741" s="16">
        <f t="shared" si="1038"/>
        <v>23950</v>
      </c>
      <c r="AM4741" s="16">
        <v>431100</v>
      </c>
      <c r="AN4741" s="16">
        <f t="shared" si="1039"/>
        <v>1413648.75</v>
      </c>
      <c r="AQ4741" s="16" t="s">
        <v>204</v>
      </c>
      <c r="AS4741" s="16" t="s">
        <v>2422</v>
      </c>
      <c r="AT4741" s="16" t="s">
        <v>2418</v>
      </c>
      <c r="AU4741" t="s">
        <v>2384</v>
      </c>
      <c r="AV4741" s="15" t="s">
        <v>2420</v>
      </c>
      <c r="AX4741" s="16" t="s">
        <v>204</v>
      </c>
      <c r="AY4741" s="16" t="s">
        <v>207</v>
      </c>
      <c r="AZ4741" s="16" t="s">
        <v>207</v>
      </c>
      <c r="BA4741" s="16" t="s">
        <v>207</v>
      </c>
      <c r="BB4741" s="16" t="s">
        <v>207</v>
      </c>
      <c r="BC4741" s="16">
        <v>4.79</v>
      </c>
      <c r="BD4741" s="16">
        <f t="shared" si="1040"/>
        <v>28.740000000000002</v>
      </c>
      <c r="BE4741" s="16">
        <f t="shared" si="1041"/>
        <v>8835.3046875</v>
      </c>
      <c r="BG4741" s="16">
        <f t="shared" si="1042"/>
        <v>11496</v>
      </c>
      <c r="BH4741" s="16">
        <f t="shared" si="1043"/>
        <v>5748</v>
      </c>
      <c r="BI4741" s="16">
        <f t="shared" si="1044"/>
        <v>71.849999999999994</v>
      </c>
    </row>
    <row r="4742" spans="1:61" ht="20.149999999999999" customHeight="1" x14ac:dyDescent="0.35">
      <c r="A4742">
        <v>4741</v>
      </c>
      <c r="B4742" t="s">
        <v>360</v>
      </c>
      <c r="C4742" t="s">
        <v>6547</v>
      </c>
      <c r="D4742" s="15" t="s">
        <v>5262</v>
      </c>
      <c r="E4742" s="12" t="s">
        <v>98</v>
      </c>
      <c r="G4742" s="12" t="s">
        <v>1453</v>
      </c>
      <c r="H4742" s="12" t="s">
        <v>91</v>
      </c>
      <c r="I4742" s="12" t="s">
        <v>363</v>
      </c>
      <c r="J4742" s="12" t="s">
        <v>5164</v>
      </c>
      <c r="K4742" s="12" t="s">
        <v>5164</v>
      </c>
      <c r="N4742" s="16" t="s">
        <v>206</v>
      </c>
      <c r="O4742" s="16" t="s">
        <v>5246</v>
      </c>
      <c r="P4742" s="12" t="s">
        <v>482</v>
      </c>
      <c r="R4742" s="16">
        <v>3.38</v>
      </c>
      <c r="Z4742" s="16">
        <v>3.38</v>
      </c>
      <c r="AA4742" s="16">
        <v>405.59999999999997</v>
      </c>
      <c r="AB4742" s="16" t="s">
        <v>2114</v>
      </c>
      <c r="AC4742" s="16" t="s">
        <v>5166</v>
      </c>
      <c r="AD4742" s="16">
        <v>141960</v>
      </c>
      <c r="AE4742" s="16">
        <v>1267.5</v>
      </c>
      <c r="AF4742" s="16">
        <v>475312.5</v>
      </c>
      <c r="AG4742" s="16">
        <v>338</v>
      </c>
      <c r="AH4742" s="12">
        <f t="shared" si="1036"/>
        <v>0</v>
      </c>
      <c r="AI4742" s="16">
        <v>16.899999999999999</v>
      </c>
      <c r="AJ4742" s="16">
        <v>59149.999999999993</v>
      </c>
      <c r="AK4742" s="16">
        <f t="shared" si="1037"/>
        <v>1690</v>
      </c>
      <c r="AL4742" s="16">
        <f t="shared" si="1038"/>
        <v>16900</v>
      </c>
      <c r="AM4742" s="16">
        <v>304200</v>
      </c>
      <c r="AN4742" s="16">
        <f t="shared" si="1039"/>
        <v>997522.5</v>
      </c>
      <c r="AQ4742" s="16" t="s">
        <v>204</v>
      </c>
      <c r="AS4742" s="16" t="s">
        <v>2422</v>
      </c>
      <c r="AT4742" s="16" t="s">
        <v>2418</v>
      </c>
      <c r="AU4742" t="s">
        <v>2384</v>
      </c>
      <c r="AV4742" s="15" t="s">
        <v>2420</v>
      </c>
      <c r="AX4742" s="16" t="s">
        <v>204</v>
      </c>
      <c r="AY4742" s="16" t="s">
        <v>207</v>
      </c>
      <c r="AZ4742" s="16" t="s">
        <v>207</v>
      </c>
      <c r="BA4742" s="16" t="s">
        <v>207</v>
      </c>
      <c r="BB4742" s="16" t="s">
        <v>207</v>
      </c>
      <c r="BC4742" s="16">
        <v>3.38</v>
      </c>
      <c r="BD4742" s="16">
        <f t="shared" si="1040"/>
        <v>20.28</v>
      </c>
      <c r="BE4742" s="16">
        <f t="shared" si="1041"/>
        <v>6234.515625</v>
      </c>
      <c r="BG4742" s="16">
        <f t="shared" si="1042"/>
        <v>8112</v>
      </c>
      <c r="BH4742" s="16">
        <f t="shared" si="1043"/>
        <v>4056</v>
      </c>
      <c r="BI4742" s="16">
        <f t="shared" si="1044"/>
        <v>50.7</v>
      </c>
    </row>
    <row r="4743" spans="1:61" ht="20.149999999999999" customHeight="1" x14ac:dyDescent="0.35">
      <c r="A4743">
        <v>4742</v>
      </c>
      <c r="B4743" t="s">
        <v>360</v>
      </c>
      <c r="C4743" t="s">
        <v>6548</v>
      </c>
      <c r="D4743" s="15" t="s">
        <v>5263</v>
      </c>
      <c r="E4743" s="12" t="s">
        <v>98</v>
      </c>
      <c r="G4743" s="12" t="s">
        <v>1453</v>
      </c>
      <c r="H4743" s="12" t="s">
        <v>91</v>
      </c>
      <c r="I4743" s="12" t="s">
        <v>363</v>
      </c>
      <c r="J4743" s="12" t="s">
        <v>5164</v>
      </c>
      <c r="K4743" s="12" t="s">
        <v>5164</v>
      </c>
      <c r="N4743" s="16" t="s">
        <v>206</v>
      </c>
      <c r="O4743" s="16" t="s">
        <v>5246</v>
      </c>
      <c r="P4743" s="12" t="s">
        <v>482</v>
      </c>
      <c r="R4743" s="16">
        <v>2.41</v>
      </c>
      <c r="Z4743" s="16">
        <v>2.41</v>
      </c>
      <c r="AA4743" s="16">
        <v>289.20000000000005</v>
      </c>
      <c r="AB4743" s="16" t="s">
        <v>2114</v>
      </c>
      <c r="AC4743" s="16" t="s">
        <v>5166</v>
      </c>
      <c r="AD4743" s="16">
        <v>101220.00000000001</v>
      </c>
      <c r="AE4743" s="16">
        <v>903.75</v>
      </c>
      <c r="AF4743" s="16">
        <v>338906.25</v>
      </c>
      <c r="AG4743" s="16">
        <v>241</v>
      </c>
      <c r="AH4743" s="12">
        <f t="shared" si="1036"/>
        <v>0</v>
      </c>
      <c r="AI4743" s="16">
        <v>12.05</v>
      </c>
      <c r="AJ4743" s="16">
        <v>42175</v>
      </c>
      <c r="AK4743" s="16">
        <f t="shared" si="1037"/>
        <v>1205</v>
      </c>
      <c r="AL4743" s="16">
        <f t="shared" si="1038"/>
        <v>12050</v>
      </c>
      <c r="AM4743" s="16">
        <v>216900</v>
      </c>
      <c r="AN4743" s="16">
        <f t="shared" si="1039"/>
        <v>711251.25</v>
      </c>
      <c r="AQ4743" s="16" t="s">
        <v>204</v>
      </c>
      <c r="AS4743" s="16" t="s">
        <v>2422</v>
      </c>
      <c r="AT4743" s="16" t="s">
        <v>2418</v>
      </c>
      <c r="AU4743" t="s">
        <v>2384</v>
      </c>
      <c r="AV4743" s="15" t="s">
        <v>2420</v>
      </c>
      <c r="AX4743" s="16" t="s">
        <v>204</v>
      </c>
      <c r="AY4743" s="16" t="s">
        <v>207</v>
      </c>
      <c r="AZ4743" s="16" t="s">
        <v>207</v>
      </c>
      <c r="BA4743" s="16" t="s">
        <v>207</v>
      </c>
      <c r="BB4743" s="16" t="s">
        <v>207</v>
      </c>
      <c r="BC4743" s="16">
        <v>2.41</v>
      </c>
      <c r="BD4743" s="16">
        <f t="shared" si="1040"/>
        <v>14.46</v>
      </c>
      <c r="BE4743" s="16">
        <f t="shared" si="1041"/>
        <v>4445.3203125</v>
      </c>
      <c r="BG4743" s="16">
        <f t="shared" si="1042"/>
        <v>5784</v>
      </c>
      <c r="BH4743" s="16">
        <f t="shared" si="1043"/>
        <v>2892</v>
      </c>
      <c r="BI4743" s="16">
        <f t="shared" si="1044"/>
        <v>36.15</v>
      </c>
    </row>
    <row r="4744" spans="1:61" ht="20.149999999999999" customHeight="1" x14ac:dyDescent="0.35">
      <c r="A4744">
        <v>4743</v>
      </c>
      <c r="B4744" t="s">
        <v>360</v>
      </c>
      <c r="C4744" t="s">
        <v>6549</v>
      </c>
      <c r="D4744" s="15" t="s">
        <v>5264</v>
      </c>
      <c r="E4744" s="12" t="s">
        <v>98</v>
      </c>
      <c r="G4744" s="12" t="s">
        <v>1453</v>
      </c>
      <c r="H4744" s="12" t="s">
        <v>91</v>
      </c>
      <c r="I4744" s="12" t="s">
        <v>363</v>
      </c>
      <c r="J4744" s="12" t="s">
        <v>5164</v>
      </c>
      <c r="K4744" s="12" t="s">
        <v>5164</v>
      </c>
      <c r="N4744" s="16" t="s">
        <v>206</v>
      </c>
      <c r="O4744" s="16" t="s">
        <v>5246</v>
      </c>
      <c r="P4744" s="12" t="s">
        <v>482</v>
      </c>
      <c r="R4744" s="16">
        <v>0.08</v>
      </c>
      <c r="Z4744" s="16">
        <v>0.08</v>
      </c>
      <c r="AA4744" s="16">
        <v>9.6</v>
      </c>
      <c r="AB4744" s="16" t="s">
        <v>2114</v>
      </c>
      <c r="AC4744" s="16" t="s">
        <v>5166</v>
      </c>
      <c r="AD4744" s="16">
        <v>3360</v>
      </c>
      <c r="AE4744" s="16">
        <v>30</v>
      </c>
      <c r="AF4744" s="16">
        <v>11250</v>
      </c>
      <c r="AG4744" s="16">
        <v>8</v>
      </c>
      <c r="AH4744" s="12">
        <f t="shared" si="1036"/>
        <v>0</v>
      </c>
      <c r="AI4744" s="16">
        <v>0.4</v>
      </c>
      <c r="AJ4744" s="16">
        <v>1400</v>
      </c>
      <c r="AK4744" s="16">
        <f t="shared" si="1037"/>
        <v>40</v>
      </c>
      <c r="AL4744" s="16">
        <f t="shared" si="1038"/>
        <v>400</v>
      </c>
      <c r="AM4744" s="16">
        <v>7200</v>
      </c>
      <c r="AN4744" s="16">
        <f t="shared" si="1039"/>
        <v>23610</v>
      </c>
      <c r="AQ4744" s="16" t="s">
        <v>204</v>
      </c>
      <c r="AS4744" s="16" t="s">
        <v>2422</v>
      </c>
      <c r="AT4744" s="16" t="s">
        <v>2418</v>
      </c>
      <c r="AU4744" t="s">
        <v>2384</v>
      </c>
      <c r="AV4744" s="15" t="s">
        <v>2420</v>
      </c>
      <c r="AX4744" s="16" t="s">
        <v>204</v>
      </c>
      <c r="AY4744" s="16" t="s">
        <v>207</v>
      </c>
      <c r="AZ4744" s="16" t="s">
        <v>207</v>
      </c>
      <c r="BA4744" s="16" t="s">
        <v>207</v>
      </c>
      <c r="BB4744" s="16" t="s">
        <v>207</v>
      </c>
      <c r="BC4744" s="16">
        <v>0.08</v>
      </c>
      <c r="BD4744" s="16">
        <f t="shared" si="1040"/>
        <v>0.48</v>
      </c>
      <c r="BE4744" s="16">
        <f t="shared" si="1041"/>
        <v>147.5625</v>
      </c>
      <c r="BG4744" s="16">
        <f t="shared" si="1042"/>
        <v>192</v>
      </c>
      <c r="BH4744" s="16">
        <f t="shared" si="1043"/>
        <v>96</v>
      </c>
      <c r="BI4744" s="16">
        <f t="shared" si="1044"/>
        <v>1.2</v>
      </c>
    </row>
    <row r="4745" spans="1:61" ht="20.149999999999999" customHeight="1" x14ac:dyDescent="0.35">
      <c r="A4745">
        <v>4744</v>
      </c>
      <c r="B4745" t="s">
        <v>360</v>
      </c>
      <c r="C4745" t="s">
        <v>6550</v>
      </c>
      <c r="D4745" s="15" t="s">
        <v>5265</v>
      </c>
      <c r="E4745" s="12" t="s">
        <v>98</v>
      </c>
      <c r="G4745" s="12" t="s">
        <v>1453</v>
      </c>
      <c r="H4745" s="12" t="s">
        <v>91</v>
      </c>
      <c r="I4745" s="12" t="s">
        <v>363</v>
      </c>
      <c r="J4745" s="12" t="s">
        <v>5164</v>
      </c>
      <c r="K4745" s="12" t="s">
        <v>5164</v>
      </c>
      <c r="N4745" s="16" t="s">
        <v>206</v>
      </c>
      <c r="O4745" s="16" t="s">
        <v>5246</v>
      </c>
      <c r="P4745" s="12" t="s">
        <v>482</v>
      </c>
      <c r="R4745" s="16">
        <v>0.87</v>
      </c>
      <c r="Z4745" s="16">
        <v>0.87</v>
      </c>
      <c r="AA4745" s="16">
        <v>104.4</v>
      </c>
      <c r="AB4745" s="16" t="s">
        <v>2114</v>
      </c>
      <c r="AC4745" s="16" t="s">
        <v>5166</v>
      </c>
      <c r="AD4745" s="16">
        <v>36540</v>
      </c>
      <c r="AE4745" s="16">
        <v>326.25</v>
      </c>
      <c r="AF4745" s="16">
        <v>122343.75</v>
      </c>
      <c r="AG4745" s="16">
        <v>87</v>
      </c>
      <c r="AH4745" s="12">
        <f t="shared" si="1036"/>
        <v>0</v>
      </c>
      <c r="AI4745" s="16">
        <v>4.3499999999999996</v>
      </c>
      <c r="AJ4745" s="16">
        <v>15224.999999999998</v>
      </c>
      <c r="AK4745" s="16">
        <f t="shared" si="1037"/>
        <v>435</v>
      </c>
      <c r="AL4745" s="16">
        <f t="shared" si="1038"/>
        <v>4350</v>
      </c>
      <c r="AM4745" s="16">
        <v>78300</v>
      </c>
      <c r="AN4745" s="16">
        <f t="shared" si="1039"/>
        <v>256758.75</v>
      </c>
      <c r="AQ4745" s="16" t="s">
        <v>204</v>
      </c>
      <c r="AS4745" s="16" t="s">
        <v>2422</v>
      </c>
      <c r="AT4745" s="16" t="s">
        <v>2418</v>
      </c>
      <c r="AU4745" t="s">
        <v>2384</v>
      </c>
      <c r="AV4745" s="15" t="s">
        <v>2420</v>
      </c>
      <c r="AX4745" s="16" t="s">
        <v>204</v>
      </c>
      <c r="AY4745" s="16" t="s">
        <v>207</v>
      </c>
      <c r="AZ4745" s="16" t="s">
        <v>207</v>
      </c>
      <c r="BA4745" s="16" t="s">
        <v>207</v>
      </c>
      <c r="BB4745" s="16" t="s">
        <v>207</v>
      </c>
      <c r="BC4745" s="16">
        <v>0.87</v>
      </c>
      <c r="BD4745" s="16">
        <f t="shared" si="1040"/>
        <v>5.22</v>
      </c>
      <c r="BE4745" s="16">
        <f t="shared" si="1041"/>
        <v>1604.7421875</v>
      </c>
      <c r="BG4745" s="16">
        <f t="shared" si="1042"/>
        <v>2088</v>
      </c>
      <c r="BH4745" s="16">
        <f t="shared" si="1043"/>
        <v>1044</v>
      </c>
      <c r="BI4745" s="16">
        <f t="shared" si="1044"/>
        <v>13.05</v>
      </c>
    </row>
    <row r="4746" spans="1:61" ht="20.149999999999999" customHeight="1" x14ac:dyDescent="0.35">
      <c r="A4746">
        <v>4745</v>
      </c>
      <c r="B4746" t="s">
        <v>360</v>
      </c>
      <c r="C4746" t="s">
        <v>6551</v>
      </c>
      <c r="D4746" s="15" t="s">
        <v>5266</v>
      </c>
      <c r="E4746" s="12" t="s">
        <v>93</v>
      </c>
      <c r="G4746" s="12" t="s">
        <v>1453</v>
      </c>
      <c r="H4746" s="12" t="s">
        <v>91</v>
      </c>
      <c r="I4746" s="12" t="s">
        <v>363</v>
      </c>
      <c r="J4746" s="12" t="s">
        <v>5164</v>
      </c>
      <c r="K4746" s="12" t="s">
        <v>5164</v>
      </c>
      <c r="N4746" s="16" t="s">
        <v>206</v>
      </c>
      <c r="O4746" s="16" t="s">
        <v>5246</v>
      </c>
      <c r="P4746" s="12" t="s">
        <v>482</v>
      </c>
      <c r="R4746" s="16">
        <v>2.6</v>
      </c>
      <c r="Z4746" s="16">
        <v>2.6</v>
      </c>
      <c r="AA4746" s="16">
        <v>312</v>
      </c>
      <c r="AB4746" s="16" t="s">
        <v>2114</v>
      </c>
      <c r="AC4746" s="16" t="s">
        <v>5166</v>
      </c>
      <c r="AD4746" s="16">
        <v>109200</v>
      </c>
      <c r="AE4746" s="16">
        <v>975</v>
      </c>
      <c r="AF4746" s="16">
        <v>365625</v>
      </c>
      <c r="AG4746" s="16">
        <v>260</v>
      </c>
      <c r="AH4746" s="12">
        <f t="shared" si="1036"/>
        <v>0</v>
      </c>
      <c r="AI4746" s="16">
        <v>13</v>
      </c>
      <c r="AJ4746" s="16">
        <v>45500</v>
      </c>
      <c r="AK4746" s="16">
        <f t="shared" si="1037"/>
        <v>1300</v>
      </c>
      <c r="AL4746" s="16">
        <f t="shared" si="1038"/>
        <v>13000</v>
      </c>
      <c r="AM4746" s="16">
        <v>234000</v>
      </c>
      <c r="AN4746" s="16">
        <f t="shared" si="1039"/>
        <v>767325</v>
      </c>
      <c r="AQ4746" s="16" t="s">
        <v>204</v>
      </c>
      <c r="AS4746" s="16" t="s">
        <v>2422</v>
      </c>
      <c r="AT4746" s="16" t="s">
        <v>2418</v>
      </c>
      <c r="AU4746" t="s">
        <v>2384</v>
      </c>
      <c r="AV4746" s="15" t="s">
        <v>2420</v>
      </c>
      <c r="AX4746" s="16" t="s">
        <v>204</v>
      </c>
      <c r="AY4746" s="16" t="s">
        <v>207</v>
      </c>
      <c r="AZ4746" s="16" t="s">
        <v>207</v>
      </c>
      <c r="BA4746" s="16" t="s">
        <v>207</v>
      </c>
      <c r="BB4746" s="16" t="s">
        <v>207</v>
      </c>
      <c r="BC4746" s="16">
        <v>2.6</v>
      </c>
      <c r="BD4746" s="16">
        <f t="shared" si="1040"/>
        <v>15.600000000000001</v>
      </c>
      <c r="BE4746" s="16">
        <f t="shared" si="1041"/>
        <v>4795.78125</v>
      </c>
      <c r="BG4746" s="16">
        <f t="shared" si="1042"/>
        <v>6240</v>
      </c>
      <c r="BH4746" s="16">
        <f t="shared" si="1043"/>
        <v>3120</v>
      </c>
      <c r="BI4746" s="16">
        <f t="shared" si="1044"/>
        <v>39</v>
      </c>
    </row>
    <row r="4747" spans="1:61" ht="20.149999999999999" customHeight="1" x14ac:dyDescent="0.35">
      <c r="A4747">
        <v>4746</v>
      </c>
      <c r="B4747" t="s">
        <v>360</v>
      </c>
      <c r="C4747" t="s">
        <v>6552</v>
      </c>
      <c r="D4747" s="15" t="s">
        <v>5267</v>
      </c>
      <c r="E4747" s="12" t="s">
        <v>93</v>
      </c>
      <c r="G4747" s="12" t="s">
        <v>1453</v>
      </c>
      <c r="H4747" s="12" t="s">
        <v>91</v>
      </c>
      <c r="I4747" s="12" t="s">
        <v>363</v>
      </c>
      <c r="J4747" s="12" t="s">
        <v>5164</v>
      </c>
      <c r="K4747" s="12" t="s">
        <v>5164</v>
      </c>
      <c r="N4747" s="16" t="s">
        <v>206</v>
      </c>
      <c r="O4747" s="16" t="s">
        <v>5246</v>
      </c>
      <c r="P4747" s="12" t="s">
        <v>482</v>
      </c>
      <c r="R4747" s="16">
        <v>1.49</v>
      </c>
      <c r="Z4747" s="16">
        <v>1.49</v>
      </c>
      <c r="AA4747" s="16">
        <v>178.8</v>
      </c>
      <c r="AB4747" s="16" t="s">
        <v>2114</v>
      </c>
      <c r="AC4747" s="16" t="s">
        <v>5166</v>
      </c>
      <c r="AD4747" s="16">
        <v>62580.000000000007</v>
      </c>
      <c r="AE4747" s="16">
        <v>558.75</v>
      </c>
      <c r="AF4747" s="16">
        <v>209531.25</v>
      </c>
      <c r="AG4747" s="16">
        <v>149</v>
      </c>
      <c r="AH4747" s="12">
        <f t="shared" si="1036"/>
        <v>0</v>
      </c>
      <c r="AI4747" s="16">
        <v>7.45</v>
      </c>
      <c r="AJ4747" s="16">
        <v>26075</v>
      </c>
      <c r="AK4747" s="16">
        <f t="shared" si="1037"/>
        <v>745</v>
      </c>
      <c r="AL4747" s="16">
        <f t="shared" si="1038"/>
        <v>7450</v>
      </c>
      <c r="AM4747" s="16">
        <v>134100</v>
      </c>
      <c r="AN4747" s="16">
        <f t="shared" si="1039"/>
        <v>439736.25</v>
      </c>
      <c r="AQ4747" s="16" t="s">
        <v>204</v>
      </c>
      <c r="AS4747" s="16" t="s">
        <v>2422</v>
      </c>
      <c r="AT4747" s="16" t="s">
        <v>2418</v>
      </c>
      <c r="AU4747" t="s">
        <v>2384</v>
      </c>
      <c r="AV4747" s="15" t="s">
        <v>2420</v>
      </c>
      <c r="AX4747" s="16" t="s">
        <v>204</v>
      </c>
      <c r="AY4747" s="16" t="s">
        <v>207</v>
      </c>
      <c r="AZ4747" s="16" t="s">
        <v>207</v>
      </c>
      <c r="BA4747" s="16" t="s">
        <v>207</v>
      </c>
      <c r="BB4747" s="16" t="s">
        <v>207</v>
      </c>
      <c r="BC4747" s="16">
        <v>1.49</v>
      </c>
      <c r="BD4747" s="16">
        <f t="shared" si="1040"/>
        <v>8.94</v>
      </c>
      <c r="BE4747" s="16">
        <f t="shared" si="1041"/>
        <v>2748.3515625</v>
      </c>
      <c r="BG4747" s="16">
        <f t="shared" si="1042"/>
        <v>3576</v>
      </c>
      <c r="BH4747" s="16">
        <f t="shared" si="1043"/>
        <v>1788</v>
      </c>
      <c r="BI4747" s="16">
        <f t="shared" si="1044"/>
        <v>22.35</v>
      </c>
    </row>
    <row r="4748" spans="1:61" ht="20.149999999999999" customHeight="1" x14ac:dyDescent="0.35">
      <c r="A4748">
        <v>4747</v>
      </c>
      <c r="B4748" t="s">
        <v>360</v>
      </c>
      <c r="C4748" t="s">
        <v>6553</v>
      </c>
      <c r="D4748" s="15" t="s">
        <v>5268</v>
      </c>
      <c r="E4748" s="12" t="s">
        <v>93</v>
      </c>
      <c r="G4748" s="12" t="s">
        <v>1453</v>
      </c>
      <c r="H4748" s="12" t="s">
        <v>91</v>
      </c>
      <c r="I4748" s="12" t="s">
        <v>363</v>
      </c>
      <c r="J4748" s="12" t="s">
        <v>5164</v>
      </c>
      <c r="K4748" s="12" t="s">
        <v>5164</v>
      </c>
      <c r="N4748" s="16" t="s">
        <v>206</v>
      </c>
      <c r="O4748" s="16" t="s">
        <v>5246</v>
      </c>
      <c r="P4748" s="12" t="s">
        <v>482</v>
      </c>
      <c r="R4748" s="16">
        <v>3.24</v>
      </c>
      <c r="Z4748" s="16">
        <v>3.24</v>
      </c>
      <c r="AA4748" s="16">
        <v>388.8</v>
      </c>
      <c r="AB4748" s="16" t="s">
        <v>2114</v>
      </c>
      <c r="AC4748" s="16" t="s">
        <v>5166</v>
      </c>
      <c r="AD4748" s="16">
        <v>136080</v>
      </c>
      <c r="AE4748" s="16">
        <v>1215</v>
      </c>
      <c r="AF4748" s="16">
        <v>455625</v>
      </c>
      <c r="AG4748" s="16">
        <v>324</v>
      </c>
      <c r="AH4748" s="12">
        <f t="shared" si="1036"/>
        <v>0</v>
      </c>
      <c r="AI4748" s="16">
        <v>16.200000000000003</v>
      </c>
      <c r="AJ4748" s="16">
        <v>56700.000000000007</v>
      </c>
      <c r="AK4748" s="16">
        <f t="shared" si="1037"/>
        <v>1620</v>
      </c>
      <c r="AL4748" s="16">
        <f t="shared" si="1038"/>
        <v>16200.000000000002</v>
      </c>
      <c r="AM4748" s="16">
        <v>291600</v>
      </c>
      <c r="AN4748" s="16">
        <f t="shared" si="1039"/>
        <v>956205</v>
      </c>
      <c r="AQ4748" s="16" t="s">
        <v>204</v>
      </c>
      <c r="AS4748" s="16" t="s">
        <v>2422</v>
      </c>
      <c r="AT4748" s="16" t="s">
        <v>2418</v>
      </c>
      <c r="AU4748" t="s">
        <v>2384</v>
      </c>
      <c r="AV4748" s="15" t="s">
        <v>2420</v>
      </c>
      <c r="AX4748" s="16" t="s">
        <v>204</v>
      </c>
      <c r="AY4748" s="16" t="s">
        <v>207</v>
      </c>
      <c r="AZ4748" s="16" t="s">
        <v>207</v>
      </c>
      <c r="BA4748" s="16" t="s">
        <v>207</v>
      </c>
      <c r="BB4748" s="16" t="s">
        <v>207</v>
      </c>
      <c r="BC4748" s="16">
        <v>3.24</v>
      </c>
      <c r="BD4748" s="16">
        <f t="shared" si="1040"/>
        <v>19.440000000000001</v>
      </c>
      <c r="BE4748" s="16">
        <f t="shared" si="1041"/>
        <v>5976.28125</v>
      </c>
      <c r="BG4748" s="16">
        <f t="shared" si="1042"/>
        <v>7776.0000000000009</v>
      </c>
      <c r="BH4748" s="16">
        <f t="shared" si="1043"/>
        <v>3888.0000000000005</v>
      </c>
      <c r="BI4748" s="16">
        <f t="shared" si="1044"/>
        <v>48.600000000000009</v>
      </c>
    </row>
    <row r="4749" spans="1:61" ht="20.149999999999999" customHeight="1" x14ac:dyDescent="0.35">
      <c r="A4749">
        <v>4748</v>
      </c>
      <c r="B4749" t="s">
        <v>360</v>
      </c>
      <c r="C4749" t="s">
        <v>6554</v>
      </c>
      <c r="D4749" s="15" t="s">
        <v>5269</v>
      </c>
      <c r="E4749" s="12" t="s">
        <v>93</v>
      </c>
      <c r="G4749" s="12" t="s">
        <v>1453</v>
      </c>
      <c r="H4749" s="12" t="s">
        <v>91</v>
      </c>
      <c r="I4749" s="12" t="s">
        <v>363</v>
      </c>
      <c r="J4749" s="12" t="s">
        <v>5164</v>
      </c>
      <c r="K4749" s="12" t="s">
        <v>5164</v>
      </c>
      <c r="N4749" s="16" t="s">
        <v>206</v>
      </c>
      <c r="O4749" s="16" t="s">
        <v>5246</v>
      </c>
      <c r="P4749" s="12" t="s">
        <v>482</v>
      </c>
      <c r="R4749" s="16">
        <v>1.91</v>
      </c>
      <c r="Z4749" s="16">
        <v>1.91</v>
      </c>
      <c r="AA4749" s="16">
        <v>229.2</v>
      </c>
      <c r="AB4749" s="16" t="s">
        <v>2114</v>
      </c>
      <c r="AC4749" s="16" t="s">
        <v>5166</v>
      </c>
      <c r="AD4749" s="16">
        <v>80220</v>
      </c>
      <c r="AE4749" s="16">
        <v>716.25</v>
      </c>
      <c r="AF4749" s="16">
        <v>268593.75</v>
      </c>
      <c r="AG4749" s="16">
        <v>191</v>
      </c>
      <c r="AH4749" s="12">
        <f t="shared" si="1036"/>
        <v>0</v>
      </c>
      <c r="AI4749" s="16">
        <v>9.5499999999999989</v>
      </c>
      <c r="AJ4749" s="16">
        <v>33424.999999999993</v>
      </c>
      <c r="AK4749" s="16">
        <f t="shared" si="1037"/>
        <v>955</v>
      </c>
      <c r="AL4749" s="16">
        <f t="shared" si="1038"/>
        <v>9550</v>
      </c>
      <c r="AM4749" s="16">
        <v>171900</v>
      </c>
      <c r="AN4749" s="16">
        <f t="shared" si="1039"/>
        <v>563688.75</v>
      </c>
      <c r="AQ4749" s="16" t="s">
        <v>204</v>
      </c>
      <c r="AS4749" s="16" t="s">
        <v>2422</v>
      </c>
      <c r="AT4749" s="16" t="s">
        <v>2418</v>
      </c>
      <c r="AU4749" t="s">
        <v>2384</v>
      </c>
      <c r="AV4749" s="15" t="s">
        <v>2420</v>
      </c>
      <c r="AX4749" s="16" t="s">
        <v>204</v>
      </c>
      <c r="AY4749" s="16" t="s">
        <v>207</v>
      </c>
      <c r="AZ4749" s="16" t="s">
        <v>207</v>
      </c>
      <c r="BA4749" s="16" t="s">
        <v>207</v>
      </c>
      <c r="BB4749" s="16" t="s">
        <v>207</v>
      </c>
      <c r="BC4749" s="16">
        <v>1.91</v>
      </c>
      <c r="BD4749" s="16">
        <f t="shared" si="1040"/>
        <v>11.459999999999999</v>
      </c>
      <c r="BE4749" s="16">
        <f t="shared" si="1041"/>
        <v>3523.0546875</v>
      </c>
      <c r="BG4749" s="16">
        <f t="shared" si="1042"/>
        <v>4584</v>
      </c>
      <c r="BH4749" s="16">
        <f t="shared" si="1043"/>
        <v>2292</v>
      </c>
      <c r="BI4749" s="16">
        <f t="shared" si="1044"/>
        <v>28.65</v>
      </c>
    </row>
    <row r="4750" spans="1:61" ht="20.149999999999999" customHeight="1" x14ac:dyDescent="0.35">
      <c r="A4750">
        <v>4749</v>
      </c>
      <c r="B4750" t="s">
        <v>360</v>
      </c>
      <c r="C4750" t="s">
        <v>6555</v>
      </c>
      <c r="D4750" s="15" t="s">
        <v>2323</v>
      </c>
      <c r="E4750" s="12" t="s">
        <v>98</v>
      </c>
      <c r="G4750" s="12" t="s">
        <v>1453</v>
      </c>
      <c r="H4750" s="12" t="s">
        <v>91</v>
      </c>
      <c r="I4750" s="12" t="s">
        <v>363</v>
      </c>
      <c r="J4750" s="12" t="s">
        <v>5164</v>
      </c>
      <c r="K4750" s="12" t="s">
        <v>5164</v>
      </c>
      <c r="N4750" s="16" t="s">
        <v>206</v>
      </c>
      <c r="O4750" s="16" t="s">
        <v>5246</v>
      </c>
      <c r="P4750" s="12" t="s">
        <v>482</v>
      </c>
      <c r="R4750" s="16">
        <v>2.2999999999999998</v>
      </c>
      <c r="Z4750" s="16">
        <v>2.2999999999999998</v>
      </c>
      <c r="AA4750" s="16">
        <v>276</v>
      </c>
      <c r="AB4750" s="16" t="s">
        <v>2114</v>
      </c>
      <c r="AC4750" s="16" t="s">
        <v>5166</v>
      </c>
      <c r="AD4750" s="16">
        <v>96600</v>
      </c>
      <c r="AE4750" s="16">
        <v>862.49999999999989</v>
      </c>
      <c r="AF4750" s="16">
        <v>323437.49999999994</v>
      </c>
      <c r="AG4750" s="16">
        <v>229.99999999999997</v>
      </c>
      <c r="AH4750" s="12">
        <f t="shared" si="1036"/>
        <v>0</v>
      </c>
      <c r="AI4750" s="16">
        <v>11.5</v>
      </c>
      <c r="AJ4750" s="16">
        <v>40250</v>
      </c>
      <c r="AK4750" s="16">
        <f t="shared" si="1037"/>
        <v>1150</v>
      </c>
      <c r="AL4750" s="16">
        <f t="shared" si="1038"/>
        <v>11500</v>
      </c>
      <c r="AM4750" s="16">
        <v>206999.99999999997</v>
      </c>
      <c r="AN4750" s="16">
        <f t="shared" si="1039"/>
        <v>678787.49999999988</v>
      </c>
      <c r="AQ4750" s="16" t="s">
        <v>204</v>
      </c>
      <c r="AS4750" s="16" t="s">
        <v>2422</v>
      </c>
      <c r="AT4750" s="16" t="s">
        <v>2418</v>
      </c>
      <c r="AU4750" t="s">
        <v>2384</v>
      </c>
      <c r="AV4750" s="15" t="s">
        <v>2420</v>
      </c>
      <c r="AX4750" s="16" t="s">
        <v>204</v>
      </c>
      <c r="AY4750" s="16" t="s">
        <v>207</v>
      </c>
      <c r="AZ4750" s="16" t="s">
        <v>207</v>
      </c>
      <c r="BA4750" s="16" t="s">
        <v>207</v>
      </c>
      <c r="BB4750" s="16" t="s">
        <v>207</v>
      </c>
      <c r="BC4750" s="16">
        <v>2.2999999999999998</v>
      </c>
      <c r="BD4750" s="16">
        <f t="shared" si="1040"/>
        <v>13.799999999999999</v>
      </c>
      <c r="BE4750" s="16">
        <f t="shared" si="1041"/>
        <v>4242.4218749999991</v>
      </c>
      <c r="BG4750" s="16">
        <f t="shared" si="1042"/>
        <v>5520</v>
      </c>
      <c r="BH4750" s="16">
        <f t="shared" si="1043"/>
        <v>2760</v>
      </c>
      <c r="BI4750" s="16">
        <f t="shared" si="1044"/>
        <v>34.5</v>
      </c>
    </row>
    <row r="4751" spans="1:61" ht="20.149999999999999" customHeight="1" x14ac:dyDescent="0.35">
      <c r="A4751">
        <v>4750</v>
      </c>
      <c r="B4751" t="s">
        <v>360</v>
      </c>
      <c r="C4751" t="s">
        <v>6556</v>
      </c>
      <c r="D4751" s="15" t="s">
        <v>5270</v>
      </c>
      <c r="E4751" s="12" t="s">
        <v>98</v>
      </c>
      <c r="G4751" s="12" t="s">
        <v>1453</v>
      </c>
      <c r="H4751" s="12" t="s">
        <v>91</v>
      </c>
      <c r="I4751" s="12" t="s">
        <v>363</v>
      </c>
      <c r="J4751" s="12" t="s">
        <v>5164</v>
      </c>
      <c r="K4751" s="12" t="s">
        <v>5164</v>
      </c>
      <c r="N4751" s="16" t="s">
        <v>206</v>
      </c>
      <c r="O4751" s="16" t="s">
        <v>5246</v>
      </c>
      <c r="P4751" s="12" t="s">
        <v>482</v>
      </c>
      <c r="R4751" s="16">
        <v>0.6</v>
      </c>
      <c r="Z4751" s="16">
        <v>0.6</v>
      </c>
      <c r="AA4751" s="16">
        <v>72</v>
      </c>
      <c r="AB4751" s="16" t="s">
        <v>2114</v>
      </c>
      <c r="AC4751" s="16" t="s">
        <v>5166</v>
      </c>
      <c r="AD4751" s="16">
        <v>25200</v>
      </c>
      <c r="AE4751" s="16">
        <v>225</v>
      </c>
      <c r="AF4751" s="16">
        <v>84375</v>
      </c>
      <c r="AG4751" s="16">
        <v>60</v>
      </c>
      <c r="AH4751" s="12">
        <f t="shared" si="1036"/>
        <v>0</v>
      </c>
      <c r="AI4751" s="16">
        <v>3</v>
      </c>
      <c r="AJ4751" s="16">
        <v>10500</v>
      </c>
      <c r="AK4751" s="16">
        <f t="shared" si="1037"/>
        <v>300</v>
      </c>
      <c r="AL4751" s="16">
        <f t="shared" si="1038"/>
        <v>3000</v>
      </c>
      <c r="AM4751" s="16">
        <v>54000</v>
      </c>
      <c r="AN4751" s="16">
        <f t="shared" si="1039"/>
        <v>177075</v>
      </c>
      <c r="AQ4751" s="16" t="s">
        <v>204</v>
      </c>
      <c r="AS4751" s="16" t="s">
        <v>2422</v>
      </c>
      <c r="AT4751" s="16" t="s">
        <v>2418</v>
      </c>
      <c r="AU4751" t="s">
        <v>2384</v>
      </c>
      <c r="AV4751" s="15" t="s">
        <v>2420</v>
      </c>
      <c r="AX4751" s="16" t="s">
        <v>204</v>
      </c>
      <c r="AY4751" s="16" t="s">
        <v>207</v>
      </c>
      <c r="AZ4751" s="16" t="s">
        <v>207</v>
      </c>
      <c r="BA4751" s="16" t="s">
        <v>207</v>
      </c>
      <c r="BB4751" s="16" t="s">
        <v>207</v>
      </c>
      <c r="BC4751" s="16">
        <v>0.6</v>
      </c>
      <c r="BD4751" s="16">
        <f t="shared" si="1040"/>
        <v>3.5999999999999996</v>
      </c>
      <c r="BE4751" s="16">
        <f t="shared" si="1041"/>
        <v>1106.71875</v>
      </c>
      <c r="BG4751" s="16">
        <f t="shared" si="1042"/>
        <v>1440</v>
      </c>
      <c r="BH4751" s="16">
        <f t="shared" si="1043"/>
        <v>720</v>
      </c>
      <c r="BI4751" s="16">
        <f t="shared" si="1044"/>
        <v>9</v>
      </c>
    </row>
    <row r="4752" spans="1:61" ht="20.149999999999999" customHeight="1" x14ac:dyDescent="0.35">
      <c r="A4752">
        <v>4751</v>
      </c>
      <c r="B4752" t="s">
        <v>360</v>
      </c>
      <c r="C4752" t="s">
        <v>6557</v>
      </c>
      <c r="D4752" s="15" t="s">
        <v>181</v>
      </c>
      <c r="E4752" s="12" t="s">
        <v>98</v>
      </c>
      <c r="G4752" s="12" t="s">
        <v>1453</v>
      </c>
      <c r="H4752" s="12" t="s">
        <v>91</v>
      </c>
      <c r="I4752" s="12" t="s">
        <v>363</v>
      </c>
      <c r="J4752" s="12" t="s">
        <v>5164</v>
      </c>
      <c r="K4752" s="12" t="s">
        <v>5164</v>
      </c>
      <c r="N4752" s="16" t="s">
        <v>205</v>
      </c>
      <c r="O4752" s="16" t="s">
        <v>5271</v>
      </c>
      <c r="P4752" s="12" t="s">
        <v>482</v>
      </c>
      <c r="R4752" s="16">
        <v>2.48</v>
      </c>
      <c r="Z4752" s="16">
        <v>2.48</v>
      </c>
      <c r="AA4752" s="16">
        <v>297.60000000000002</v>
      </c>
      <c r="AB4752" s="16" t="s">
        <v>2114</v>
      </c>
      <c r="AC4752" s="16" t="s">
        <v>5166</v>
      </c>
      <c r="AD4752" s="16">
        <v>104160.00000000001</v>
      </c>
      <c r="AE4752" s="16">
        <v>930</v>
      </c>
      <c r="AF4752" s="16">
        <v>348750</v>
      </c>
      <c r="AG4752" s="16">
        <v>248</v>
      </c>
      <c r="AH4752" s="12">
        <f t="shared" si="1036"/>
        <v>0</v>
      </c>
      <c r="AI4752" s="16">
        <v>12.4</v>
      </c>
      <c r="AJ4752" s="16">
        <v>43400</v>
      </c>
      <c r="AK4752" s="16">
        <f t="shared" si="1037"/>
        <v>1240</v>
      </c>
      <c r="AL4752" s="16">
        <f t="shared" si="1038"/>
        <v>12400</v>
      </c>
      <c r="AM4752" s="16">
        <v>223200</v>
      </c>
      <c r="AN4752" s="16">
        <f t="shared" si="1039"/>
        <v>731910</v>
      </c>
      <c r="AQ4752" s="16" t="s">
        <v>204</v>
      </c>
      <c r="AS4752" s="16" t="s">
        <v>2422</v>
      </c>
      <c r="AT4752" s="16" t="s">
        <v>2418</v>
      </c>
      <c r="AU4752" t="s">
        <v>2384</v>
      </c>
      <c r="AV4752" s="15" t="s">
        <v>2420</v>
      </c>
      <c r="AX4752" s="16" t="s">
        <v>204</v>
      </c>
      <c r="AY4752" s="16" t="s">
        <v>207</v>
      </c>
      <c r="AZ4752" s="16" t="s">
        <v>207</v>
      </c>
      <c r="BA4752" s="16" t="s">
        <v>207</v>
      </c>
      <c r="BB4752" s="16" t="s">
        <v>207</v>
      </c>
      <c r="BC4752" s="16">
        <v>2.48</v>
      </c>
      <c r="BD4752" s="16">
        <f t="shared" si="1040"/>
        <v>14.879999999999999</v>
      </c>
      <c r="BE4752" s="16">
        <f t="shared" si="1041"/>
        <v>4574.4375</v>
      </c>
      <c r="BG4752" s="16">
        <f t="shared" si="1042"/>
        <v>5952</v>
      </c>
      <c r="BH4752" s="16">
        <f t="shared" si="1043"/>
        <v>2976</v>
      </c>
      <c r="BI4752" s="16">
        <f t="shared" si="1044"/>
        <v>37.200000000000003</v>
      </c>
    </row>
    <row r="4753" spans="1:61" ht="20.149999999999999" customHeight="1" x14ac:dyDescent="0.35">
      <c r="A4753">
        <v>4752</v>
      </c>
      <c r="B4753" t="s">
        <v>360</v>
      </c>
      <c r="C4753" t="s">
        <v>6558</v>
      </c>
      <c r="D4753" s="15" t="s">
        <v>5272</v>
      </c>
      <c r="E4753" s="12" t="s">
        <v>98</v>
      </c>
      <c r="G4753" s="12" t="s">
        <v>1453</v>
      </c>
      <c r="H4753" s="12" t="s">
        <v>91</v>
      </c>
      <c r="I4753" s="12" t="s">
        <v>363</v>
      </c>
      <c r="J4753" s="12" t="s">
        <v>5164</v>
      </c>
      <c r="K4753" s="12" t="s">
        <v>5164</v>
      </c>
      <c r="N4753" s="16" t="s">
        <v>206</v>
      </c>
      <c r="O4753" s="16" t="s">
        <v>5271</v>
      </c>
      <c r="P4753" s="12" t="s">
        <v>482</v>
      </c>
      <c r="R4753" s="16">
        <v>2.4</v>
      </c>
      <c r="Z4753" s="16">
        <v>2.4</v>
      </c>
      <c r="AA4753" s="16">
        <v>288</v>
      </c>
      <c r="AB4753" s="16" t="s">
        <v>2114</v>
      </c>
      <c r="AC4753" s="16" t="s">
        <v>5166</v>
      </c>
      <c r="AD4753" s="16">
        <v>100800</v>
      </c>
      <c r="AE4753" s="16">
        <v>900</v>
      </c>
      <c r="AF4753" s="16">
        <v>337500</v>
      </c>
      <c r="AG4753" s="16">
        <v>240</v>
      </c>
      <c r="AH4753" s="12">
        <f t="shared" si="1036"/>
        <v>0</v>
      </c>
      <c r="AI4753" s="16">
        <v>12</v>
      </c>
      <c r="AJ4753" s="16">
        <v>42000</v>
      </c>
      <c r="AK4753" s="16">
        <f t="shared" si="1037"/>
        <v>1200</v>
      </c>
      <c r="AL4753" s="16">
        <f t="shared" si="1038"/>
        <v>12000</v>
      </c>
      <c r="AM4753" s="16">
        <v>216000</v>
      </c>
      <c r="AN4753" s="16">
        <f t="shared" si="1039"/>
        <v>708300</v>
      </c>
      <c r="AQ4753" s="16" t="s">
        <v>204</v>
      </c>
      <c r="AS4753" s="16" t="s">
        <v>2422</v>
      </c>
      <c r="AT4753" s="16" t="s">
        <v>2418</v>
      </c>
      <c r="AU4753" t="s">
        <v>2384</v>
      </c>
      <c r="AV4753" s="15" t="s">
        <v>2420</v>
      </c>
      <c r="AX4753" s="16" t="s">
        <v>204</v>
      </c>
      <c r="AY4753" s="16" t="s">
        <v>207</v>
      </c>
      <c r="AZ4753" s="16" t="s">
        <v>207</v>
      </c>
      <c r="BA4753" s="16" t="s">
        <v>207</v>
      </c>
      <c r="BB4753" s="16" t="s">
        <v>207</v>
      </c>
      <c r="BC4753" s="16">
        <v>2.4</v>
      </c>
      <c r="BD4753" s="16">
        <f t="shared" si="1040"/>
        <v>14.399999999999999</v>
      </c>
      <c r="BE4753" s="16">
        <f t="shared" si="1041"/>
        <v>4426.875</v>
      </c>
      <c r="BG4753" s="16">
        <f t="shared" si="1042"/>
        <v>5760</v>
      </c>
      <c r="BH4753" s="16">
        <f t="shared" si="1043"/>
        <v>2880</v>
      </c>
      <c r="BI4753" s="16">
        <f t="shared" si="1044"/>
        <v>36</v>
      </c>
    </row>
    <row r="4754" spans="1:61" ht="20.149999999999999" customHeight="1" x14ac:dyDescent="0.35">
      <c r="A4754">
        <v>4753</v>
      </c>
      <c r="B4754" t="s">
        <v>360</v>
      </c>
      <c r="C4754" t="s">
        <v>6559</v>
      </c>
      <c r="D4754" s="15" t="s">
        <v>5273</v>
      </c>
      <c r="E4754" s="12" t="s">
        <v>98</v>
      </c>
      <c r="G4754" s="12" t="s">
        <v>1453</v>
      </c>
      <c r="H4754" s="12" t="s">
        <v>91</v>
      </c>
      <c r="I4754" s="12" t="s">
        <v>363</v>
      </c>
      <c r="J4754" s="12" t="s">
        <v>5164</v>
      </c>
      <c r="K4754" s="12" t="s">
        <v>5164</v>
      </c>
      <c r="N4754" s="16" t="s">
        <v>206</v>
      </c>
      <c r="O4754" s="16" t="s">
        <v>5271</v>
      </c>
      <c r="P4754" s="12" t="s">
        <v>482</v>
      </c>
      <c r="R4754" s="16">
        <v>1.69</v>
      </c>
      <c r="Z4754" s="16">
        <v>1.69</v>
      </c>
      <c r="AA4754" s="16">
        <v>202.79999999999998</v>
      </c>
      <c r="AB4754" s="16" t="s">
        <v>2114</v>
      </c>
      <c r="AC4754" s="16" t="s">
        <v>5166</v>
      </c>
      <c r="AD4754" s="16">
        <v>70980</v>
      </c>
      <c r="AE4754" s="16">
        <v>633.75</v>
      </c>
      <c r="AF4754" s="16">
        <v>237656.25</v>
      </c>
      <c r="AG4754" s="16">
        <v>169</v>
      </c>
      <c r="AH4754" s="12">
        <f t="shared" si="1036"/>
        <v>0</v>
      </c>
      <c r="AI4754" s="16">
        <v>8.4499999999999993</v>
      </c>
      <c r="AJ4754" s="16">
        <v>29574.999999999996</v>
      </c>
      <c r="AK4754" s="16">
        <f t="shared" si="1037"/>
        <v>845</v>
      </c>
      <c r="AL4754" s="16">
        <f t="shared" si="1038"/>
        <v>8450</v>
      </c>
      <c r="AM4754" s="16">
        <v>152100</v>
      </c>
      <c r="AN4754" s="16">
        <f t="shared" si="1039"/>
        <v>498761.25</v>
      </c>
      <c r="AQ4754" s="16" t="s">
        <v>204</v>
      </c>
      <c r="AS4754" s="16" t="s">
        <v>2422</v>
      </c>
      <c r="AT4754" s="16" t="s">
        <v>2418</v>
      </c>
      <c r="AU4754" t="s">
        <v>2384</v>
      </c>
      <c r="AV4754" s="15" t="s">
        <v>2420</v>
      </c>
      <c r="AX4754" s="16" t="s">
        <v>204</v>
      </c>
      <c r="AY4754" s="16" t="s">
        <v>207</v>
      </c>
      <c r="AZ4754" s="16" t="s">
        <v>207</v>
      </c>
      <c r="BA4754" s="16" t="s">
        <v>207</v>
      </c>
      <c r="BB4754" s="16" t="s">
        <v>207</v>
      </c>
      <c r="BC4754" s="16">
        <v>1.69</v>
      </c>
      <c r="BD4754" s="16">
        <f t="shared" si="1040"/>
        <v>10.14</v>
      </c>
      <c r="BE4754" s="16">
        <f t="shared" si="1041"/>
        <v>3117.2578125</v>
      </c>
      <c r="BG4754" s="16">
        <f t="shared" si="1042"/>
        <v>4056</v>
      </c>
      <c r="BH4754" s="16">
        <f t="shared" si="1043"/>
        <v>2028</v>
      </c>
      <c r="BI4754" s="16">
        <f t="shared" si="1044"/>
        <v>25.35</v>
      </c>
    </row>
    <row r="4755" spans="1:61" ht="20.149999999999999" customHeight="1" x14ac:dyDescent="0.35">
      <c r="A4755">
        <v>4754</v>
      </c>
      <c r="B4755" t="s">
        <v>360</v>
      </c>
      <c r="C4755" t="s">
        <v>6560</v>
      </c>
      <c r="D4755" s="15" t="s">
        <v>5274</v>
      </c>
      <c r="E4755" s="12" t="s">
        <v>98</v>
      </c>
      <c r="G4755" s="12" t="s">
        <v>1453</v>
      </c>
      <c r="H4755" s="12" t="s">
        <v>91</v>
      </c>
      <c r="I4755" s="12" t="s">
        <v>363</v>
      </c>
      <c r="J4755" s="12" t="s">
        <v>5164</v>
      </c>
      <c r="K4755" s="12" t="s">
        <v>5164</v>
      </c>
      <c r="N4755" s="16" t="s">
        <v>206</v>
      </c>
      <c r="O4755" s="16" t="s">
        <v>5271</v>
      </c>
      <c r="P4755" s="12" t="s">
        <v>482</v>
      </c>
      <c r="R4755" s="16">
        <v>0.86</v>
      </c>
      <c r="Z4755" s="16">
        <v>0.86</v>
      </c>
      <c r="AA4755" s="16">
        <v>103.2</v>
      </c>
      <c r="AB4755" s="16" t="s">
        <v>2114</v>
      </c>
      <c r="AC4755" s="16" t="s">
        <v>5166</v>
      </c>
      <c r="AD4755" s="16">
        <v>36120</v>
      </c>
      <c r="AE4755" s="16">
        <v>322.5</v>
      </c>
      <c r="AF4755" s="16">
        <v>120937.5</v>
      </c>
      <c r="AG4755" s="16">
        <v>86</v>
      </c>
      <c r="AH4755" s="12">
        <f t="shared" si="1036"/>
        <v>0</v>
      </c>
      <c r="AI4755" s="16">
        <v>4.3</v>
      </c>
      <c r="AJ4755" s="16">
        <v>15050</v>
      </c>
      <c r="AK4755" s="16">
        <f t="shared" si="1037"/>
        <v>430</v>
      </c>
      <c r="AL4755" s="16">
        <f t="shared" si="1038"/>
        <v>4300</v>
      </c>
      <c r="AM4755" s="16">
        <v>77400</v>
      </c>
      <c r="AN4755" s="16">
        <f t="shared" si="1039"/>
        <v>253807.5</v>
      </c>
      <c r="AQ4755" s="16" t="s">
        <v>204</v>
      </c>
      <c r="AS4755" s="16" t="s">
        <v>2422</v>
      </c>
      <c r="AT4755" s="16" t="s">
        <v>2418</v>
      </c>
      <c r="AU4755" t="s">
        <v>2384</v>
      </c>
      <c r="AV4755" s="15" t="s">
        <v>2420</v>
      </c>
      <c r="AX4755" s="16" t="s">
        <v>204</v>
      </c>
      <c r="AY4755" s="16" t="s">
        <v>207</v>
      </c>
      <c r="AZ4755" s="16" t="s">
        <v>207</v>
      </c>
      <c r="BA4755" s="16" t="s">
        <v>207</v>
      </c>
      <c r="BB4755" s="16" t="s">
        <v>207</v>
      </c>
      <c r="BC4755" s="16">
        <v>0.86</v>
      </c>
      <c r="BD4755" s="16">
        <f t="shared" si="1040"/>
        <v>5.16</v>
      </c>
      <c r="BE4755" s="16">
        <f t="shared" si="1041"/>
        <v>1586.296875</v>
      </c>
      <c r="BG4755" s="16">
        <f t="shared" si="1042"/>
        <v>2064</v>
      </c>
      <c r="BH4755" s="16">
        <f t="shared" si="1043"/>
        <v>1032</v>
      </c>
      <c r="BI4755" s="16">
        <f t="shared" si="1044"/>
        <v>12.9</v>
      </c>
    </row>
    <row r="4756" spans="1:61" ht="20.149999999999999" customHeight="1" x14ac:dyDescent="0.35">
      <c r="A4756">
        <v>4755</v>
      </c>
      <c r="B4756" t="s">
        <v>360</v>
      </c>
      <c r="C4756" t="s">
        <v>6561</v>
      </c>
      <c r="D4756" s="15" t="s">
        <v>5275</v>
      </c>
      <c r="E4756" s="12" t="s">
        <v>98</v>
      </c>
      <c r="G4756" s="12" t="s">
        <v>1453</v>
      </c>
      <c r="H4756" s="12" t="s">
        <v>91</v>
      </c>
      <c r="I4756" s="12" t="s">
        <v>363</v>
      </c>
      <c r="J4756" s="12" t="s">
        <v>5164</v>
      </c>
      <c r="K4756" s="12" t="s">
        <v>5164</v>
      </c>
      <c r="N4756" s="16" t="s">
        <v>206</v>
      </c>
      <c r="O4756" s="16" t="s">
        <v>5271</v>
      </c>
      <c r="P4756" s="12" t="s">
        <v>482</v>
      </c>
      <c r="R4756" s="16">
        <v>0.95</v>
      </c>
      <c r="Z4756" s="16">
        <v>0.95</v>
      </c>
      <c r="AA4756" s="16">
        <v>114</v>
      </c>
      <c r="AB4756" s="16" t="s">
        <v>2114</v>
      </c>
      <c r="AC4756" s="16" t="s">
        <v>5166</v>
      </c>
      <c r="AD4756" s="16">
        <v>39900</v>
      </c>
      <c r="AE4756" s="16">
        <v>356.25</v>
      </c>
      <c r="AF4756" s="16">
        <v>133593.75</v>
      </c>
      <c r="AG4756" s="16">
        <v>95</v>
      </c>
      <c r="AH4756" s="12">
        <f t="shared" si="1036"/>
        <v>0</v>
      </c>
      <c r="AI4756" s="16">
        <v>4.75</v>
      </c>
      <c r="AJ4756" s="16">
        <v>16625</v>
      </c>
      <c r="AK4756" s="16">
        <f t="shared" si="1037"/>
        <v>475</v>
      </c>
      <c r="AL4756" s="16">
        <f t="shared" si="1038"/>
        <v>4750</v>
      </c>
      <c r="AM4756" s="16">
        <v>85500</v>
      </c>
      <c r="AN4756" s="16">
        <f t="shared" si="1039"/>
        <v>280368.75</v>
      </c>
      <c r="AQ4756" s="16" t="s">
        <v>204</v>
      </c>
      <c r="AS4756" s="16" t="s">
        <v>2422</v>
      </c>
      <c r="AT4756" s="16" t="s">
        <v>2418</v>
      </c>
      <c r="AU4756" t="s">
        <v>2384</v>
      </c>
      <c r="AV4756" s="15" t="s">
        <v>2420</v>
      </c>
      <c r="AX4756" s="16" t="s">
        <v>204</v>
      </c>
      <c r="AY4756" s="16" t="s">
        <v>207</v>
      </c>
      <c r="AZ4756" s="16" t="s">
        <v>207</v>
      </c>
      <c r="BA4756" s="16" t="s">
        <v>207</v>
      </c>
      <c r="BB4756" s="16" t="s">
        <v>207</v>
      </c>
      <c r="BC4756" s="16">
        <v>0.95</v>
      </c>
      <c r="BD4756" s="16">
        <f t="shared" si="1040"/>
        <v>5.6999999999999993</v>
      </c>
      <c r="BE4756" s="16">
        <f t="shared" si="1041"/>
        <v>1752.3046875</v>
      </c>
      <c r="BG4756" s="16">
        <f t="shared" si="1042"/>
        <v>2280</v>
      </c>
      <c r="BH4756" s="16">
        <f t="shared" si="1043"/>
        <v>1140</v>
      </c>
      <c r="BI4756" s="16">
        <f t="shared" si="1044"/>
        <v>14.25</v>
      </c>
    </row>
    <row r="4757" spans="1:61" ht="20.149999999999999" customHeight="1" x14ac:dyDescent="0.35">
      <c r="A4757">
        <v>4756</v>
      </c>
      <c r="B4757" t="s">
        <v>360</v>
      </c>
      <c r="C4757" t="s">
        <v>6562</v>
      </c>
      <c r="D4757" s="15" t="s">
        <v>5276</v>
      </c>
      <c r="E4757" s="12" t="s">
        <v>98</v>
      </c>
      <c r="G4757" s="12" t="s">
        <v>1453</v>
      </c>
      <c r="H4757" s="12" t="s">
        <v>91</v>
      </c>
      <c r="I4757" s="12" t="s">
        <v>363</v>
      </c>
      <c r="J4757" s="12" t="s">
        <v>5164</v>
      </c>
      <c r="K4757" s="12" t="s">
        <v>5164</v>
      </c>
      <c r="N4757" s="16" t="s">
        <v>206</v>
      </c>
      <c r="O4757" s="16" t="s">
        <v>5271</v>
      </c>
      <c r="P4757" s="12" t="s">
        <v>482</v>
      </c>
      <c r="R4757" s="16">
        <v>0.7</v>
      </c>
      <c r="Z4757" s="16">
        <v>0.7</v>
      </c>
      <c r="AA4757" s="16">
        <v>84</v>
      </c>
      <c r="AB4757" s="16" t="s">
        <v>2114</v>
      </c>
      <c r="AC4757" s="16" t="s">
        <v>5166</v>
      </c>
      <c r="AD4757" s="16">
        <v>29400</v>
      </c>
      <c r="AE4757" s="16">
        <v>262.5</v>
      </c>
      <c r="AF4757" s="16">
        <v>98437.5</v>
      </c>
      <c r="AG4757" s="16">
        <v>70</v>
      </c>
      <c r="AH4757" s="12">
        <f t="shared" si="1036"/>
        <v>0</v>
      </c>
      <c r="AI4757" s="16">
        <v>3.5</v>
      </c>
      <c r="AJ4757" s="16">
        <v>12250</v>
      </c>
      <c r="AK4757" s="16">
        <f t="shared" si="1037"/>
        <v>350</v>
      </c>
      <c r="AL4757" s="16">
        <f t="shared" si="1038"/>
        <v>3500</v>
      </c>
      <c r="AM4757" s="16">
        <v>62999.999999999993</v>
      </c>
      <c r="AN4757" s="16">
        <f t="shared" si="1039"/>
        <v>206587.5</v>
      </c>
      <c r="AQ4757" s="16" t="s">
        <v>204</v>
      </c>
      <c r="AS4757" s="16" t="s">
        <v>2422</v>
      </c>
      <c r="AT4757" s="16" t="s">
        <v>2418</v>
      </c>
      <c r="AU4757" t="s">
        <v>2384</v>
      </c>
      <c r="AV4757" s="15" t="s">
        <v>2420</v>
      </c>
      <c r="AX4757" s="16" t="s">
        <v>204</v>
      </c>
      <c r="AY4757" s="16" t="s">
        <v>207</v>
      </c>
      <c r="AZ4757" s="16" t="s">
        <v>207</v>
      </c>
      <c r="BA4757" s="16" t="s">
        <v>207</v>
      </c>
      <c r="BB4757" s="16" t="s">
        <v>207</v>
      </c>
      <c r="BC4757" s="16">
        <v>0.7</v>
      </c>
      <c r="BD4757" s="16">
        <f t="shared" si="1040"/>
        <v>4.1999999999999993</v>
      </c>
      <c r="BE4757" s="16">
        <f t="shared" si="1041"/>
        <v>1291.171875</v>
      </c>
      <c r="BG4757" s="16">
        <f t="shared" si="1042"/>
        <v>1680</v>
      </c>
      <c r="BH4757" s="16">
        <f t="shared" si="1043"/>
        <v>840</v>
      </c>
      <c r="BI4757" s="16">
        <f t="shared" si="1044"/>
        <v>10.5</v>
      </c>
    </row>
    <row r="4758" spans="1:61" ht="20.149999999999999" customHeight="1" x14ac:dyDescent="0.35">
      <c r="A4758">
        <v>4757</v>
      </c>
      <c r="B4758" t="s">
        <v>360</v>
      </c>
      <c r="C4758" t="s">
        <v>6563</v>
      </c>
      <c r="D4758" s="15" t="s">
        <v>5277</v>
      </c>
      <c r="E4758" s="12" t="s">
        <v>93</v>
      </c>
      <c r="G4758" s="12" t="s">
        <v>1453</v>
      </c>
      <c r="H4758" s="12" t="s">
        <v>91</v>
      </c>
      <c r="I4758" s="12" t="s">
        <v>363</v>
      </c>
      <c r="J4758" s="12" t="s">
        <v>5164</v>
      </c>
      <c r="K4758" s="12" t="s">
        <v>5164</v>
      </c>
      <c r="N4758" s="16" t="s">
        <v>206</v>
      </c>
      <c r="O4758" s="16" t="s">
        <v>5271</v>
      </c>
      <c r="P4758" s="12" t="s">
        <v>482</v>
      </c>
      <c r="R4758" s="16">
        <v>0.43</v>
      </c>
      <c r="Z4758" s="16">
        <v>0.43</v>
      </c>
      <c r="AA4758" s="16">
        <v>51.6</v>
      </c>
      <c r="AB4758" s="16" t="s">
        <v>2114</v>
      </c>
      <c r="AC4758" s="16" t="s">
        <v>5166</v>
      </c>
      <c r="AD4758" s="16">
        <v>18060</v>
      </c>
      <c r="AE4758" s="16">
        <v>161.25</v>
      </c>
      <c r="AF4758" s="16">
        <v>60468.75</v>
      </c>
      <c r="AG4758" s="16">
        <v>43</v>
      </c>
      <c r="AH4758" s="12">
        <f t="shared" si="1036"/>
        <v>0</v>
      </c>
      <c r="AI4758" s="16">
        <v>2.15</v>
      </c>
      <c r="AJ4758" s="16">
        <v>7525</v>
      </c>
      <c r="AK4758" s="16">
        <f t="shared" si="1037"/>
        <v>215</v>
      </c>
      <c r="AL4758" s="16">
        <f t="shared" si="1038"/>
        <v>2150</v>
      </c>
      <c r="AM4758" s="16">
        <v>38700</v>
      </c>
      <c r="AN4758" s="16">
        <f t="shared" si="1039"/>
        <v>126903.75</v>
      </c>
      <c r="AQ4758" s="16" t="s">
        <v>204</v>
      </c>
      <c r="AS4758" s="16" t="s">
        <v>2422</v>
      </c>
      <c r="AT4758" s="16" t="s">
        <v>2418</v>
      </c>
      <c r="AU4758" t="s">
        <v>2384</v>
      </c>
      <c r="AV4758" s="15" t="s">
        <v>2420</v>
      </c>
      <c r="AX4758" s="16" t="s">
        <v>204</v>
      </c>
      <c r="AY4758" s="16" t="s">
        <v>207</v>
      </c>
      <c r="AZ4758" s="16" t="s">
        <v>207</v>
      </c>
      <c r="BA4758" s="16" t="s">
        <v>207</v>
      </c>
      <c r="BB4758" s="16" t="s">
        <v>207</v>
      </c>
      <c r="BC4758" s="16">
        <v>0.43</v>
      </c>
      <c r="BD4758" s="16">
        <f t="shared" si="1040"/>
        <v>2.58</v>
      </c>
      <c r="BE4758" s="16">
        <f t="shared" si="1041"/>
        <v>793.1484375</v>
      </c>
      <c r="BG4758" s="16">
        <f t="shared" si="1042"/>
        <v>1032</v>
      </c>
      <c r="BH4758" s="16">
        <f t="shared" si="1043"/>
        <v>516</v>
      </c>
      <c r="BI4758" s="16">
        <f t="shared" si="1044"/>
        <v>6.45</v>
      </c>
    </row>
    <row r="4759" spans="1:61" ht="20.149999999999999" customHeight="1" x14ac:dyDescent="0.35">
      <c r="A4759">
        <v>4758</v>
      </c>
      <c r="B4759" t="s">
        <v>360</v>
      </c>
      <c r="C4759" t="s">
        <v>6564</v>
      </c>
      <c r="D4759" s="15" t="s">
        <v>5278</v>
      </c>
      <c r="E4759" s="12" t="s">
        <v>98</v>
      </c>
      <c r="G4759" s="12" t="s">
        <v>1453</v>
      </c>
      <c r="H4759" s="12" t="s">
        <v>91</v>
      </c>
      <c r="I4759" s="12" t="s">
        <v>363</v>
      </c>
      <c r="J4759" s="12" t="s">
        <v>5164</v>
      </c>
      <c r="K4759" s="12" t="s">
        <v>5164</v>
      </c>
      <c r="N4759" s="16" t="s">
        <v>206</v>
      </c>
      <c r="O4759" s="16" t="s">
        <v>5271</v>
      </c>
      <c r="P4759" s="12" t="s">
        <v>482</v>
      </c>
      <c r="R4759" s="16">
        <v>1.3</v>
      </c>
      <c r="Z4759" s="16">
        <v>1.3</v>
      </c>
      <c r="AA4759" s="16">
        <v>156</v>
      </c>
      <c r="AB4759" s="16" t="s">
        <v>2114</v>
      </c>
      <c r="AC4759" s="16" t="s">
        <v>5166</v>
      </c>
      <c r="AD4759" s="16">
        <v>54600</v>
      </c>
      <c r="AE4759" s="16">
        <v>487.5</v>
      </c>
      <c r="AF4759" s="16">
        <v>182812.5</v>
      </c>
      <c r="AG4759" s="16">
        <v>130</v>
      </c>
      <c r="AH4759" s="12">
        <f t="shared" si="1036"/>
        <v>0</v>
      </c>
      <c r="AI4759" s="16">
        <v>6.5</v>
      </c>
      <c r="AJ4759" s="16">
        <v>22750</v>
      </c>
      <c r="AK4759" s="16">
        <f t="shared" si="1037"/>
        <v>650</v>
      </c>
      <c r="AL4759" s="16">
        <f t="shared" si="1038"/>
        <v>6500</v>
      </c>
      <c r="AM4759" s="16">
        <v>117000</v>
      </c>
      <c r="AN4759" s="16">
        <f t="shared" si="1039"/>
        <v>383662.5</v>
      </c>
      <c r="AQ4759" s="16" t="s">
        <v>204</v>
      </c>
      <c r="AS4759" s="16" t="s">
        <v>2422</v>
      </c>
      <c r="AT4759" s="16" t="s">
        <v>2418</v>
      </c>
      <c r="AU4759" t="s">
        <v>2384</v>
      </c>
      <c r="AV4759" s="15" t="s">
        <v>2420</v>
      </c>
      <c r="AX4759" s="16" t="s">
        <v>204</v>
      </c>
      <c r="AY4759" s="16" t="s">
        <v>207</v>
      </c>
      <c r="AZ4759" s="16" t="s">
        <v>207</v>
      </c>
      <c r="BA4759" s="16" t="s">
        <v>207</v>
      </c>
      <c r="BB4759" s="16" t="s">
        <v>207</v>
      </c>
      <c r="BC4759" s="16">
        <v>1.3</v>
      </c>
      <c r="BD4759" s="16">
        <f t="shared" si="1040"/>
        <v>7.8000000000000007</v>
      </c>
      <c r="BE4759" s="16">
        <f t="shared" si="1041"/>
        <v>2397.890625</v>
      </c>
      <c r="BG4759" s="16">
        <f t="shared" si="1042"/>
        <v>3120</v>
      </c>
      <c r="BH4759" s="16">
        <f t="shared" si="1043"/>
        <v>1560</v>
      </c>
      <c r="BI4759" s="16">
        <f t="shared" si="1044"/>
        <v>19.5</v>
      </c>
    </row>
    <row r="4760" spans="1:61" ht="20.149999999999999" customHeight="1" x14ac:dyDescent="0.35">
      <c r="A4760">
        <v>4759</v>
      </c>
      <c r="B4760" t="s">
        <v>360</v>
      </c>
      <c r="C4760" t="s">
        <v>6565</v>
      </c>
      <c r="D4760" s="15" t="s">
        <v>5279</v>
      </c>
      <c r="E4760" s="12" t="s">
        <v>98</v>
      </c>
      <c r="G4760" s="12" t="s">
        <v>1453</v>
      </c>
      <c r="H4760" s="12" t="s">
        <v>91</v>
      </c>
      <c r="I4760" s="12" t="s">
        <v>363</v>
      </c>
      <c r="J4760" s="12" t="s">
        <v>5164</v>
      </c>
      <c r="K4760" s="12" t="s">
        <v>5164</v>
      </c>
      <c r="N4760" s="16" t="s">
        <v>206</v>
      </c>
      <c r="O4760" s="16" t="s">
        <v>5271</v>
      </c>
      <c r="P4760" s="12" t="s">
        <v>482</v>
      </c>
      <c r="R4760" s="16">
        <v>0.3</v>
      </c>
      <c r="Z4760" s="16">
        <v>0.3</v>
      </c>
      <c r="AA4760" s="16">
        <v>36</v>
      </c>
      <c r="AB4760" s="16" t="s">
        <v>2114</v>
      </c>
      <c r="AC4760" s="16" t="s">
        <v>5166</v>
      </c>
      <c r="AD4760" s="16">
        <v>12600</v>
      </c>
      <c r="AE4760" s="16">
        <v>112.5</v>
      </c>
      <c r="AF4760" s="16">
        <v>42187.5</v>
      </c>
      <c r="AG4760" s="16">
        <v>30</v>
      </c>
      <c r="AH4760" s="12">
        <f t="shared" si="1036"/>
        <v>0</v>
      </c>
      <c r="AI4760" s="16">
        <v>1.5</v>
      </c>
      <c r="AJ4760" s="16">
        <v>5250</v>
      </c>
      <c r="AK4760" s="16">
        <f t="shared" si="1037"/>
        <v>150</v>
      </c>
      <c r="AL4760" s="16">
        <f t="shared" si="1038"/>
        <v>1500</v>
      </c>
      <c r="AM4760" s="16">
        <v>27000</v>
      </c>
      <c r="AN4760" s="16">
        <f t="shared" si="1039"/>
        <v>88537.5</v>
      </c>
      <c r="AQ4760" s="16" t="s">
        <v>204</v>
      </c>
      <c r="AS4760" s="16" t="s">
        <v>2422</v>
      </c>
      <c r="AT4760" s="16" t="s">
        <v>2418</v>
      </c>
      <c r="AU4760" t="s">
        <v>2384</v>
      </c>
      <c r="AV4760" s="15" t="s">
        <v>2420</v>
      </c>
      <c r="AX4760" s="16" t="s">
        <v>204</v>
      </c>
      <c r="AY4760" s="16" t="s">
        <v>207</v>
      </c>
      <c r="AZ4760" s="16" t="s">
        <v>207</v>
      </c>
      <c r="BA4760" s="16" t="s">
        <v>207</v>
      </c>
      <c r="BB4760" s="16" t="s">
        <v>207</v>
      </c>
      <c r="BC4760" s="16">
        <v>0.3</v>
      </c>
      <c r="BD4760" s="16">
        <f t="shared" si="1040"/>
        <v>1.7999999999999998</v>
      </c>
      <c r="BE4760" s="16">
        <f t="shared" si="1041"/>
        <v>553.359375</v>
      </c>
      <c r="BG4760" s="16">
        <f t="shared" si="1042"/>
        <v>720</v>
      </c>
      <c r="BH4760" s="16">
        <f t="shared" si="1043"/>
        <v>360</v>
      </c>
      <c r="BI4760" s="16">
        <f t="shared" si="1044"/>
        <v>4.5</v>
      </c>
    </row>
    <row r="4761" spans="1:61" ht="20.149999999999999" customHeight="1" x14ac:dyDescent="0.35">
      <c r="A4761">
        <v>4760</v>
      </c>
      <c r="B4761" t="s">
        <v>360</v>
      </c>
      <c r="C4761" t="s">
        <v>6566</v>
      </c>
      <c r="D4761" s="15" t="s">
        <v>5280</v>
      </c>
      <c r="E4761" s="12" t="s">
        <v>98</v>
      </c>
      <c r="G4761" s="12" t="s">
        <v>1453</v>
      </c>
      <c r="H4761" s="12" t="s">
        <v>91</v>
      </c>
      <c r="I4761" s="12" t="s">
        <v>363</v>
      </c>
      <c r="J4761" s="12" t="s">
        <v>5164</v>
      </c>
      <c r="K4761" s="12" t="s">
        <v>5164</v>
      </c>
      <c r="N4761" s="16" t="s">
        <v>206</v>
      </c>
      <c r="O4761" s="16" t="s">
        <v>5271</v>
      </c>
      <c r="P4761" s="12" t="s">
        <v>482</v>
      </c>
      <c r="R4761" s="16">
        <v>0.48</v>
      </c>
      <c r="Z4761" s="16">
        <v>0.48</v>
      </c>
      <c r="AA4761" s="16">
        <v>57.599999999999994</v>
      </c>
      <c r="AB4761" s="16" t="s">
        <v>2114</v>
      </c>
      <c r="AC4761" s="16" t="s">
        <v>5166</v>
      </c>
      <c r="AD4761" s="16">
        <v>20159.999999999996</v>
      </c>
      <c r="AE4761" s="16">
        <v>180</v>
      </c>
      <c r="AF4761" s="16">
        <v>67500</v>
      </c>
      <c r="AG4761" s="16">
        <v>48</v>
      </c>
      <c r="AH4761" s="12">
        <f t="shared" si="1036"/>
        <v>0</v>
      </c>
      <c r="AI4761" s="16">
        <v>2.4</v>
      </c>
      <c r="AJ4761" s="16">
        <v>8400</v>
      </c>
      <c r="AK4761" s="16">
        <f t="shared" si="1037"/>
        <v>240</v>
      </c>
      <c r="AL4761" s="16">
        <f t="shared" si="1038"/>
        <v>2400</v>
      </c>
      <c r="AM4761" s="16">
        <v>43200</v>
      </c>
      <c r="AN4761" s="16">
        <f t="shared" si="1039"/>
        <v>141660</v>
      </c>
      <c r="AQ4761" s="16" t="s">
        <v>204</v>
      </c>
      <c r="AS4761" s="16" t="s">
        <v>2422</v>
      </c>
      <c r="AT4761" s="16" t="s">
        <v>2418</v>
      </c>
      <c r="AU4761" t="s">
        <v>2384</v>
      </c>
      <c r="AV4761" s="15" t="s">
        <v>2420</v>
      </c>
      <c r="AX4761" s="16" t="s">
        <v>204</v>
      </c>
      <c r="AY4761" s="16" t="s">
        <v>207</v>
      </c>
      <c r="AZ4761" s="16" t="s">
        <v>207</v>
      </c>
      <c r="BA4761" s="16" t="s">
        <v>207</v>
      </c>
      <c r="BB4761" s="16" t="s">
        <v>207</v>
      </c>
      <c r="BC4761" s="16">
        <v>0.48</v>
      </c>
      <c r="BD4761" s="16">
        <f t="shared" si="1040"/>
        <v>2.88</v>
      </c>
      <c r="BE4761" s="16">
        <f t="shared" si="1041"/>
        <v>885.375</v>
      </c>
      <c r="BG4761" s="16">
        <f t="shared" si="1042"/>
        <v>1152</v>
      </c>
      <c r="BH4761" s="16">
        <f t="shared" si="1043"/>
        <v>576</v>
      </c>
      <c r="BI4761" s="16">
        <f t="shared" si="1044"/>
        <v>7.2</v>
      </c>
    </row>
    <row r="4762" spans="1:61" ht="20.149999999999999" customHeight="1" x14ac:dyDescent="0.35">
      <c r="A4762">
        <v>4761</v>
      </c>
      <c r="B4762" t="s">
        <v>360</v>
      </c>
      <c r="C4762" t="s">
        <v>6567</v>
      </c>
      <c r="D4762" s="15" t="s">
        <v>5281</v>
      </c>
      <c r="E4762" s="12" t="s">
        <v>98</v>
      </c>
      <c r="G4762" s="12" t="s">
        <v>1453</v>
      </c>
      <c r="H4762" s="12" t="s">
        <v>91</v>
      </c>
      <c r="I4762" s="12" t="s">
        <v>363</v>
      </c>
      <c r="J4762" s="12" t="s">
        <v>5164</v>
      </c>
      <c r="K4762" s="12" t="s">
        <v>5164</v>
      </c>
      <c r="N4762" s="16" t="s">
        <v>206</v>
      </c>
      <c r="O4762" s="16" t="s">
        <v>5271</v>
      </c>
      <c r="P4762" s="12" t="s">
        <v>482</v>
      </c>
      <c r="R4762" s="16">
        <v>1.48</v>
      </c>
      <c r="Z4762" s="16">
        <v>1.48</v>
      </c>
      <c r="AA4762" s="16">
        <v>177.6</v>
      </c>
      <c r="AB4762" s="16" t="s">
        <v>2114</v>
      </c>
      <c r="AC4762" s="16" t="s">
        <v>5166</v>
      </c>
      <c r="AD4762" s="16">
        <v>62160</v>
      </c>
      <c r="AE4762" s="16">
        <v>555</v>
      </c>
      <c r="AF4762" s="16">
        <v>208125</v>
      </c>
      <c r="AG4762" s="16">
        <v>148</v>
      </c>
      <c r="AH4762" s="12">
        <f t="shared" si="1036"/>
        <v>0</v>
      </c>
      <c r="AI4762" s="16">
        <v>7.4</v>
      </c>
      <c r="AJ4762" s="16">
        <v>25900</v>
      </c>
      <c r="AK4762" s="16">
        <f t="shared" si="1037"/>
        <v>740</v>
      </c>
      <c r="AL4762" s="16">
        <f t="shared" si="1038"/>
        <v>7400</v>
      </c>
      <c r="AM4762" s="16">
        <v>133200</v>
      </c>
      <c r="AN4762" s="16">
        <f t="shared" si="1039"/>
        <v>436785</v>
      </c>
      <c r="AQ4762" s="16" t="s">
        <v>204</v>
      </c>
      <c r="AS4762" s="16" t="s">
        <v>2422</v>
      </c>
      <c r="AT4762" s="16" t="s">
        <v>2418</v>
      </c>
      <c r="AU4762" t="s">
        <v>2384</v>
      </c>
      <c r="AV4762" s="15" t="s">
        <v>2420</v>
      </c>
      <c r="AX4762" s="16" t="s">
        <v>204</v>
      </c>
      <c r="AY4762" s="16" t="s">
        <v>207</v>
      </c>
      <c r="AZ4762" s="16" t="s">
        <v>207</v>
      </c>
      <c r="BA4762" s="16" t="s">
        <v>207</v>
      </c>
      <c r="BB4762" s="16" t="s">
        <v>207</v>
      </c>
      <c r="BC4762" s="16">
        <v>1.48</v>
      </c>
      <c r="BD4762" s="16">
        <f t="shared" si="1040"/>
        <v>8.879999999999999</v>
      </c>
      <c r="BE4762" s="16">
        <f t="shared" si="1041"/>
        <v>2729.90625</v>
      </c>
      <c r="BG4762" s="16">
        <f t="shared" si="1042"/>
        <v>3552</v>
      </c>
      <c r="BH4762" s="16">
        <f t="shared" si="1043"/>
        <v>1776</v>
      </c>
      <c r="BI4762" s="16">
        <f t="shared" si="1044"/>
        <v>22.2</v>
      </c>
    </row>
    <row r="4763" spans="1:61" ht="20.149999999999999" customHeight="1" x14ac:dyDescent="0.35">
      <c r="A4763">
        <v>4762</v>
      </c>
      <c r="B4763" t="s">
        <v>360</v>
      </c>
      <c r="C4763" t="s">
        <v>6568</v>
      </c>
      <c r="D4763" s="15" t="s">
        <v>5282</v>
      </c>
      <c r="E4763" s="12" t="s">
        <v>98</v>
      </c>
      <c r="G4763" s="12" t="s">
        <v>1453</v>
      </c>
      <c r="H4763" s="12" t="s">
        <v>91</v>
      </c>
      <c r="I4763" s="12" t="s">
        <v>363</v>
      </c>
      <c r="J4763" s="12" t="s">
        <v>5164</v>
      </c>
      <c r="K4763" s="12" t="s">
        <v>5164</v>
      </c>
      <c r="N4763" s="16" t="s">
        <v>206</v>
      </c>
      <c r="O4763" s="16" t="s">
        <v>5271</v>
      </c>
      <c r="P4763" s="12" t="s">
        <v>482</v>
      </c>
      <c r="R4763" s="16">
        <v>0.62</v>
      </c>
      <c r="Z4763" s="16">
        <v>0.62</v>
      </c>
      <c r="AA4763" s="16">
        <v>74.400000000000006</v>
      </c>
      <c r="AB4763" s="16" t="s">
        <v>2114</v>
      </c>
      <c r="AC4763" s="16" t="s">
        <v>5166</v>
      </c>
      <c r="AD4763" s="16">
        <v>26040.000000000004</v>
      </c>
      <c r="AE4763" s="16">
        <v>232.5</v>
      </c>
      <c r="AF4763" s="16">
        <v>87187.5</v>
      </c>
      <c r="AG4763" s="16">
        <v>62</v>
      </c>
      <c r="AH4763" s="12">
        <f t="shared" si="1036"/>
        <v>0</v>
      </c>
      <c r="AI4763" s="16">
        <v>3.1</v>
      </c>
      <c r="AJ4763" s="16">
        <v>10850</v>
      </c>
      <c r="AK4763" s="16">
        <f t="shared" si="1037"/>
        <v>310</v>
      </c>
      <c r="AL4763" s="16">
        <f t="shared" si="1038"/>
        <v>3100</v>
      </c>
      <c r="AM4763" s="16">
        <v>55800</v>
      </c>
      <c r="AN4763" s="16">
        <f t="shared" si="1039"/>
        <v>182977.5</v>
      </c>
      <c r="AQ4763" s="16" t="s">
        <v>204</v>
      </c>
      <c r="AS4763" s="16" t="s">
        <v>2422</v>
      </c>
      <c r="AT4763" s="16" t="s">
        <v>2418</v>
      </c>
      <c r="AU4763" t="s">
        <v>2384</v>
      </c>
      <c r="AV4763" s="15" t="s">
        <v>2420</v>
      </c>
      <c r="AX4763" s="16" t="s">
        <v>204</v>
      </c>
      <c r="AY4763" s="16" t="s">
        <v>207</v>
      </c>
      <c r="AZ4763" s="16" t="s">
        <v>207</v>
      </c>
      <c r="BA4763" s="16" t="s">
        <v>207</v>
      </c>
      <c r="BB4763" s="16" t="s">
        <v>207</v>
      </c>
      <c r="BC4763" s="16">
        <v>0.62</v>
      </c>
      <c r="BD4763" s="16">
        <f t="shared" si="1040"/>
        <v>3.7199999999999998</v>
      </c>
      <c r="BE4763" s="16">
        <f t="shared" si="1041"/>
        <v>1143.609375</v>
      </c>
      <c r="BG4763" s="16">
        <f t="shared" si="1042"/>
        <v>1488</v>
      </c>
      <c r="BH4763" s="16">
        <f t="shared" si="1043"/>
        <v>744</v>
      </c>
      <c r="BI4763" s="16">
        <f t="shared" si="1044"/>
        <v>9.3000000000000007</v>
      </c>
    </row>
    <row r="4764" spans="1:61" ht="20.149999999999999" customHeight="1" x14ac:dyDescent="0.35">
      <c r="A4764">
        <v>4763</v>
      </c>
      <c r="B4764" t="s">
        <v>360</v>
      </c>
      <c r="C4764" t="s">
        <v>6569</v>
      </c>
      <c r="D4764" s="15" t="s">
        <v>5283</v>
      </c>
      <c r="E4764" s="12" t="s">
        <v>98</v>
      </c>
      <c r="G4764" s="12" t="s">
        <v>1453</v>
      </c>
      <c r="H4764" s="12" t="s">
        <v>91</v>
      </c>
      <c r="I4764" s="12" t="s">
        <v>363</v>
      </c>
      <c r="J4764" s="12" t="s">
        <v>5164</v>
      </c>
      <c r="K4764" s="12" t="s">
        <v>5164</v>
      </c>
      <c r="N4764" s="16" t="s">
        <v>206</v>
      </c>
      <c r="O4764" s="16" t="s">
        <v>5271</v>
      </c>
      <c r="P4764" s="12" t="s">
        <v>482</v>
      </c>
      <c r="R4764" s="16">
        <v>0.86</v>
      </c>
      <c r="Z4764" s="16">
        <v>0.86</v>
      </c>
      <c r="AA4764" s="16">
        <v>103.2</v>
      </c>
      <c r="AB4764" s="16" t="s">
        <v>2114</v>
      </c>
      <c r="AC4764" s="16" t="s">
        <v>5166</v>
      </c>
      <c r="AD4764" s="16">
        <v>36120</v>
      </c>
      <c r="AE4764" s="16">
        <v>322.5</v>
      </c>
      <c r="AF4764" s="16">
        <v>120937.5</v>
      </c>
      <c r="AG4764" s="16">
        <v>86</v>
      </c>
      <c r="AH4764" s="12">
        <f t="shared" si="1036"/>
        <v>0</v>
      </c>
      <c r="AI4764" s="16">
        <v>4.3</v>
      </c>
      <c r="AJ4764" s="16">
        <v>15050</v>
      </c>
      <c r="AK4764" s="16">
        <f t="shared" si="1037"/>
        <v>430</v>
      </c>
      <c r="AL4764" s="16">
        <f t="shared" si="1038"/>
        <v>4300</v>
      </c>
      <c r="AM4764" s="16">
        <v>77400</v>
      </c>
      <c r="AN4764" s="16">
        <f t="shared" si="1039"/>
        <v>253807.5</v>
      </c>
      <c r="AQ4764" s="16" t="s">
        <v>204</v>
      </c>
      <c r="AS4764" s="16" t="s">
        <v>2422</v>
      </c>
      <c r="AT4764" s="16" t="s">
        <v>2418</v>
      </c>
      <c r="AU4764" t="s">
        <v>2384</v>
      </c>
      <c r="AV4764" s="15" t="s">
        <v>2420</v>
      </c>
      <c r="AX4764" s="16" t="s">
        <v>204</v>
      </c>
      <c r="AY4764" s="16" t="s">
        <v>207</v>
      </c>
      <c r="AZ4764" s="16" t="s">
        <v>207</v>
      </c>
      <c r="BA4764" s="16" t="s">
        <v>207</v>
      </c>
      <c r="BB4764" s="16" t="s">
        <v>207</v>
      </c>
      <c r="BC4764" s="16">
        <v>0.86</v>
      </c>
      <c r="BD4764" s="16">
        <f t="shared" si="1040"/>
        <v>5.16</v>
      </c>
      <c r="BE4764" s="16">
        <f t="shared" si="1041"/>
        <v>1586.296875</v>
      </c>
      <c r="BG4764" s="16">
        <f t="shared" si="1042"/>
        <v>2064</v>
      </c>
      <c r="BH4764" s="16">
        <f t="shared" si="1043"/>
        <v>1032</v>
      </c>
      <c r="BI4764" s="16">
        <f t="shared" si="1044"/>
        <v>12.9</v>
      </c>
    </row>
    <row r="4765" spans="1:61" ht="20.149999999999999" customHeight="1" x14ac:dyDescent="0.35">
      <c r="A4765">
        <v>4764</v>
      </c>
      <c r="B4765" t="s">
        <v>360</v>
      </c>
      <c r="C4765" t="s">
        <v>6570</v>
      </c>
      <c r="D4765" s="15" t="s">
        <v>5284</v>
      </c>
      <c r="E4765" s="12" t="s">
        <v>98</v>
      </c>
      <c r="G4765" s="12" t="s">
        <v>1453</v>
      </c>
      <c r="H4765" s="12" t="s">
        <v>91</v>
      </c>
      <c r="I4765" s="12" t="s">
        <v>363</v>
      </c>
      <c r="J4765" s="12" t="s">
        <v>5164</v>
      </c>
      <c r="K4765" s="12" t="s">
        <v>5164</v>
      </c>
      <c r="N4765" s="16" t="s">
        <v>206</v>
      </c>
      <c r="O4765" s="16" t="s">
        <v>5271</v>
      </c>
      <c r="P4765" s="12" t="s">
        <v>482</v>
      </c>
      <c r="R4765" s="16">
        <v>0.7</v>
      </c>
      <c r="Z4765" s="16">
        <v>0.7</v>
      </c>
      <c r="AA4765" s="16">
        <v>84</v>
      </c>
      <c r="AB4765" s="16" t="s">
        <v>2114</v>
      </c>
      <c r="AC4765" s="16" t="s">
        <v>5166</v>
      </c>
      <c r="AD4765" s="16">
        <v>29400</v>
      </c>
      <c r="AE4765" s="16">
        <v>262.5</v>
      </c>
      <c r="AF4765" s="16">
        <v>98437.5</v>
      </c>
      <c r="AG4765" s="16">
        <v>70</v>
      </c>
      <c r="AH4765" s="12">
        <f t="shared" si="1036"/>
        <v>0</v>
      </c>
      <c r="AI4765" s="16">
        <v>3.5</v>
      </c>
      <c r="AJ4765" s="16">
        <v>12250</v>
      </c>
      <c r="AK4765" s="16">
        <f t="shared" si="1037"/>
        <v>350</v>
      </c>
      <c r="AL4765" s="16">
        <f t="shared" si="1038"/>
        <v>3500</v>
      </c>
      <c r="AM4765" s="16">
        <v>62999.999999999993</v>
      </c>
      <c r="AN4765" s="16">
        <f t="shared" si="1039"/>
        <v>206587.5</v>
      </c>
      <c r="AQ4765" s="16" t="s">
        <v>204</v>
      </c>
      <c r="AS4765" s="16" t="s">
        <v>2422</v>
      </c>
      <c r="AT4765" s="16" t="s">
        <v>2418</v>
      </c>
      <c r="AU4765" t="s">
        <v>2384</v>
      </c>
      <c r="AV4765" s="15" t="s">
        <v>2420</v>
      </c>
      <c r="AX4765" s="16" t="s">
        <v>204</v>
      </c>
      <c r="AY4765" s="16" t="s">
        <v>207</v>
      </c>
      <c r="AZ4765" s="16" t="s">
        <v>207</v>
      </c>
      <c r="BA4765" s="16" t="s">
        <v>207</v>
      </c>
      <c r="BB4765" s="16" t="s">
        <v>207</v>
      </c>
      <c r="BC4765" s="16">
        <v>0.7</v>
      </c>
      <c r="BD4765" s="16">
        <f t="shared" si="1040"/>
        <v>4.1999999999999993</v>
      </c>
      <c r="BE4765" s="16">
        <f t="shared" si="1041"/>
        <v>1291.171875</v>
      </c>
      <c r="BG4765" s="16">
        <f t="shared" si="1042"/>
        <v>1680</v>
      </c>
      <c r="BH4765" s="16">
        <f t="shared" si="1043"/>
        <v>840</v>
      </c>
      <c r="BI4765" s="16">
        <f t="shared" si="1044"/>
        <v>10.5</v>
      </c>
    </row>
    <row r="4766" spans="1:61" ht="20.149999999999999" customHeight="1" x14ac:dyDescent="0.35">
      <c r="A4766">
        <v>4765</v>
      </c>
      <c r="B4766" t="s">
        <v>360</v>
      </c>
      <c r="C4766" t="s">
        <v>6571</v>
      </c>
      <c r="D4766" s="15" t="s">
        <v>5285</v>
      </c>
      <c r="E4766" s="12" t="s">
        <v>93</v>
      </c>
      <c r="G4766" s="12" t="s">
        <v>1453</v>
      </c>
      <c r="H4766" s="12" t="s">
        <v>91</v>
      </c>
      <c r="I4766" s="12" t="s">
        <v>363</v>
      </c>
      <c r="J4766" s="12" t="s">
        <v>5164</v>
      </c>
      <c r="K4766" s="12" t="s">
        <v>5164</v>
      </c>
      <c r="N4766" s="16" t="s">
        <v>206</v>
      </c>
      <c r="O4766" s="16" t="s">
        <v>5271</v>
      </c>
      <c r="P4766" s="12" t="s">
        <v>482</v>
      </c>
      <c r="R4766" s="16">
        <v>0.48</v>
      </c>
      <c r="Z4766" s="16">
        <v>0.48</v>
      </c>
      <c r="AA4766" s="16">
        <v>57.599999999999994</v>
      </c>
      <c r="AB4766" s="16" t="s">
        <v>2114</v>
      </c>
      <c r="AC4766" s="16" t="s">
        <v>5166</v>
      </c>
      <c r="AD4766" s="16">
        <v>20159.999999999996</v>
      </c>
      <c r="AE4766" s="16">
        <v>180</v>
      </c>
      <c r="AF4766" s="16">
        <v>67500</v>
      </c>
      <c r="AG4766" s="16">
        <v>48</v>
      </c>
      <c r="AH4766" s="12">
        <f t="shared" si="1036"/>
        <v>0</v>
      </c>
      <c r="AI4766" s="16">
        <v>2.4</v>
      </c>
      <c r="AJ4766" s="16">
        <v>8400</v>
      </c>
      <c r="AK4766" s="16">
        <f t="shared" si="1037"/>
        <v>240</v>
      </c>
      <c r="AL4766" s="16">
        <f t="shared" si="1038"/>
        <v>2400</v>
      </c>
      <c r="AM4766" s="16">
        <v>43200</v>
      </c>
      <c r="AN4766" s="16">
        <f t="shared" si="1039"/>
        <v>141660</v>
      </c>
      <c r="AQ4766" s="16" t="s">
        <v>204</v>
      </c>
      <c r="AS4766" s="16" t="s">
        <v>2422</v>
      </c>
      <c r="AT4766" s="16" t="s">
        <v>2418</v>
      </c>
      <c r="AU4766" t="s">
        <v>2384</v>
      </c>
      <c r="AV4766" s="15" t="s">
        <v>2420</v>
      </c>
      <c r="AX4766" s="16" t="s">
        <v>204</v>
      </c>
      <c r="AY4766" s="16" t="s">
        <v>207</v>
      </c>
      <c r="AZ4766" s="16" t="s">
        <v>207</v>
      </c>
      <c r="BA4766" s="16" t="s">
        <v>207</v>
      </c>
      <c r="BB4766" s="16" t="s">
        <v>207</v>
      </c>
      <c r="BC4766" s="16">
        <v>0.48</v>
      </c>
      <c r="BD4766" s="16">
        <f t="shared" si="1040"/>
        <v>2.88</v>
      </c>
      <c r="BE4766" s="16">
        <f t="shared" si="1041"/>
        <v>885.375</v>
      </c>
      <c r="BG4766" s="16">
        <f t="shared" si="1042"/>
        <v>1152</v>
      </c>
      <c r="BH4766" s="16">
        <f t="shared" si="1043"/>
        <v>576</v>
      </c>
      <c r="BI4766" s="16">
        <f t="shared" si="1044"/>
        <v>7.2</v>
      </c>
    </row>
    <row r="4767" spans="1:61" ht="20.149999999999999" customHeight="1" x14ac:dyDescent="0.35">
      <c r="A4767">
        <v>4766</v>
      </c>
      <c r="B4767" t="s">
        <v>360</v>
      </c>
      <c r="C4767" t="s">
        <v>6572</v>
      </c>
      <c r="D4767" s="15" t="s">
        <v>5286</v>
      </c>
      <c r="E4767" s="12" t="s">
        <v>98</v>
      </c>
      <c r="G4767" s="12" t="s">
        <v>1453</v>
      </c>
      <c r="H4767" s="12" t="s">
        <v>91</v>
      </c>
      <c r="I4767" s="12" t="s">
        <v>363</v>
      </c>
      <c r="J4767" s="12" t="s">
        <v>5164</v>
      </c>
      <c r="K4767" s="12" t="s">
        <v>5164</v>
      </c>
      <c r="N4767" s="16" t="s">
        <v>206</v>
      </c>
      <c r="O4767" s="16" t="s">
        <v>5271</v>
      </c>
      <c r="P4767" s="12" t="s">
        <v>482</v>
      </c>
      <c r="R4767" s="16">
        <v>1.87</v>
      </c>
      <c r="Z4767" s="16">
        <v>1.87</v>
      </c>
      <c r="AA4767" s="16">
        <v>224.4</v>
      </c>
      <c r="AB4767" s="16" t="s">
        <v>2114</v>
      </c>
      <c r="AC4767" s="16" t="s">
        <v>5166</v>
      </c>
      <c r="AD4767" s="16">
        <v>78540</v>
      </c>
      <c r="AE4767" s="16">
        <v>701.25</v>
      </c>
      <c r="AF4767" s="16">
        <v>262968.75</v>
      </c>
      <c r="AG4767" s="16">
        <v>187</v>
      </c>
      <c r="AH4767" s="12">
        <f t="shared" si="1036"/>
        <v>0</v>
      </c>
      <c r="AI4767" s="16">
        <v>9.3500000000000014</v>
      </c>
      <c r="AJ4767" s="16">
        <v>32725.000000000004</v>
      </c>
      <c r="AK4767" s="16">
        <f t="shared" si="1037"/>
        <v>935</v>
      </c>
      <c r="AL4767" s="16">
        <f t="shared" si="1038"/>
        <v>9350</v>
      </c>
      <c r="AM4767" s="16">
        <v>168300</v>
      </c>
      <c r="AN4767" s="16">
        <f t="shared" si="1039"/>
        <v>551883.75</v>
      </c>
      <c r="AQ4767" s="16" t="s">
        <v>204</v>
      </c>
      <c r="AS4767" s="16" t="s">
        <v>2422</v>
      </c>
      <c r="AT4767" s="16" t="s">
        <v>2418</v>
      </c>
      <c r="AU4767" t="s">
        <v>2384</v>
      </c>
      <c r="AV4767" s="15" t="s">
        <v>2420</v>
      </c>
      <c r="AX4767" s="16" t="s">
        <v>204</v>
      </c>
      <c r="AY4767" s="16" t="s">
        <v>207</v>
      </c>
      <c r="AZ4767" s="16" t="s">
        <v>207</v>
      </c>
      <c r="BA4767" s="16" t="s">
        <v>207</v>
      </c>
      <c r="BB4767" s="16" t="s">
        <v>207</v>
      </c>
      <c r="BC4767" s="16">
        <v>1.87</v>
      </c>
      <c r="BD4767" s="16">
        <f t="shared" si="1040"/>
        <v>11.22</v>
      </c>
      <c r="BE4767" s="16">
        <f t="shared" si="1041"/>
        <v>3449.2734375</v>
      </c>
      <c r="BG4767" s="16">
        <f t="shared" si="1042"/>
        <v>4488</v>
      </c>
      <c r="BH4767" s="16">
        <f t="shared" si="1043"/>
        <v>2244</v>
      </c>
      <c r="BI4767" s="16">
        <f t="shared" si="1044"/>
        <v>28.05</v>
      </c>
    </row>
    <row r="4768" spans="1:61" ht="20.149999999999999" customHeight="1" x14ac:dyDescent="0.35">
      <c r="A4768">
        <v>4767</v>
      </c>
      <c r="B4768" t="s">
        <v>360</v>
      </c>
      <c r="C4768" t="s">
        <v>6573</v>
      </c>
      <c r="D4768" s="15" t="s">
        <v>5287</v>
      </c>
      <c r="E4768" s="12" t="s">
        <v>98</v>
      </c>
      <c r="G4768" s="12" t="s">
        <v>1453</v>
      </c>
      <c r="H4768" s="12" t="s">
        <v>91</v>
      </c>
      <c r="I4768" s="12" t="s">
        <v>363</v>
      </c>
      <c r="J4768" s="12" t="s">
        <v>5164</v>
      </c>
      <c r="K4768" s="12" t="s">
        <v>5164</v>
      </c>
      <c r="N4768" s="16" t="s">
        <v>206</v>
      </c>
      <c r="O4768" s="16" t="s">
        <v>5271</v>
      </c>
      <c r="P4768" s="12" t="s">
        <v>482</v>
      </c>
      <c r="R4768" s="16">
        <v>0.42</v>
      </c>
      <c r="Z4768" s="16">
        <v>0.42</v>
      </c>
      <c r="AA4768" s="16">
        <v>50.4</v>
      </c>
      <c r="AB4768" s="16" t="s">
        <v>2114</v>
      </c>
      <c r="AC4768" s="16" t="s">
        <v>5166</v>
      </c>
      <c r="AD4768" s="16">
        <v>17640</v>
      </c>
      <c r="AE4768" s="16">
        <v>157.5</v>
      </c>
      <c r="AF4768" s="16">
        <v>59062.5</v>
      </c>
      <c r="AG4768" s="16">
        <v>42</v>
      </c>
      <c r="AH4768" s="12">
        <f t="shared" ref="AH4768:AH4831" si="1045">0*AG4768</f>
        <v>0</v>
      </c>
      <c r="AI4768" s="16">
        <v>2.1</v>
      </c>
      <c r="AJ4768" s="16">
        <v>7350</v>
      </c>
      <c r="AK4768" s="16">
        <f t="shared" ref="AK4768:AK4831" si="1046">500*Z4768</f>
        <v>210</v>
      </c>
      <c r="AL4768" s="16">
        <f t="shared" ref="AL4768:AL4831" si="1047">1*5000*Z4768</f>
        <v>2100</v>
      </c>
      <c r="AM4768" s="16">
        <v>37800</v>
      </c>
      <c r="AN4768" s="16">
        <f t="shared" ref="AN4768:AN4831" si="1048">AM4768+AL4768+AJ4768+AF4768+AD4768</f>
        <v>123952.5</v>
      </c>
      <c r="AQ4768" s="16" t="s">
        <v>204</v>
      </c>
      <c r="AS4768" s="16" t="s">
        <v>2422</v>
      </c>
      <c r="AT4768" s="16" t="s">
        <v>2418</v>
      </c>
      <c r="AU4768" t="s">
        <v>2384</v>
      </c>
      <c r="AV4768" s="15" t="s">
        <v>2420</v>
      </c>
      <c r="AX4768" s="16" t="s">
        <v>204</v>
      </c>
      <c r="AY4768" s="16" t="s">
        <v>207</v>
      </c>
      <c r="AZ4768" s="16" t="s">
        <v>207</v>
      </c>
      <c r="BA4768" s="16" t="s">
        <v>207</v>
      </c>
      <c r="BB4768" s="16" t="s">
        <v>207</v>
      </c>
      <c r="BC4768" s="16">
        <v>0.42</v>
      </c>
      <c r="BD4768" s="16">
        <f t="shared" ref="BD4768:BD4831" si="1049">6*BC4768</f>
        <v>2.52</v>
      </c>
      <c r="BE4768" s="16">
        <f t="shared" ref="BE4768:BE4831" si="1050">AN4768/160</f>
        <v>774.703125</v>
      </c>
      <c r="BG4768" s="16">
        <f t="shared" ref="BG4768:BG4831" si="1051">2400*BC4768</f>
        <v>1008</v>
      </c>
      <c r="BH4768" s="16">
        <f t="shared" ref="BH4768:BH4831" si="1052">1200*BC4768</f>
        <v>504</v>
      </c>
      <c r="BI4768" s="16">
        <f t="shared" ref="BI4768:BI4831" si="1053">BH4768/80</f>
        <v>6.3</v>
      </c>
    </row>
    <row r="4769" spans="1:61" ht="20.149999999999999" customHeight="1" x14ac:dyDescent="0.35">
      <c r="A4769">
        <v>4768</v>
      </c>
      <c r="B4769" t="s">
        <v>360</v>
      </c>
      <c r="C4769" t="s">
        <v>6574</v>
      </c>
      <c r="D4769" s="15" t="s">
        <v>5288</v>
      </c>
      <c r="E4769" s="12" t="s">
        <v>98</v>
      </c>
      <c r="G4769" s="12" t="s">
        <v>1453</v>
      </c>
      <c r="H4769" s="12" t="s">
        <v>91</v>
      </c>
      <c r="I4769" s="12" t="s">
        <v>363</v>
      </c>
      <c r="J4769" s="12" t="s">
        <v>5164</v>
      </c>
      <c r="K4769" s="12" t="s">
        <v>5164</v>
      </c>
      <c r="N4769" s="16" t="s">
        <v>206</v>
      </c>
      <c r="O4769" s="16" t="s">
        <v>5271</v>
      </c>
      <c r="P4769" s="12" t="s">
        <v>482</v>
      </c>
      <c r="R4769" s="16">
        <v>2.1</v>
      </c>
      <c r="Z4769" s="16">
        <v>2.1</v>
      </c>
      <c r="AA4769" s="16">
        <v>252</v>
      </c>
      <c r="AB4769" s="16" t="s">
        <v>2114</v>
      </c>
      <c r="AC4769" s="16" t="s">
        <v>5166</v>
      </c>
      <c r="AD4769" s="16">
        <v>88200</v>
      </c>
      <c r="AE4769" s="16">
        <v>787.5</v>
      </c>
      <c r="AF4769" s="16">
        <v>295312.5</v>
      </c>
      <c r="AG4769" s="16">
        <v>210</v>
      </c>
      <c r="AH4769" s="12">
        <f t="shared" si="1045"/>
        <v>0</v>
      </c>
      <c r="AI4769" s="16">
        <v>10.5</v>
      </c>
      <c r="AJ4769" s="16">
        <v>36750</v>
      </c>
      <c r="AK4769" s="16">
        <f t="shared" si="1046"/>
        <v>1050</v>
      </c>
      <c r="AL4769" s="16">
        <f t="shared" si="1047"/>
        <v>10500</v>
      </c>
      <c r="AM4769" s="16">
        <v>189000</v>
      </c>
      <c r="AN4769" s="16">
        <f t="shared" si="1048"/>
        <v>619762.5</v>
      </c>
      <c r="AQ4769" s="16" t="s">
        <v>204</v>
      </c>
      <c r="AS4769" s="16" t="s">
        <v>2422</v>
      </c>
      <c r="AT4769" s="16" t="s">
        <v>2418</v>
      </c>
      <c r="AU4769" t="s">
        <v>2384</v>
      </c>
      <c r="AV4769" s="15" t="s">
        <v>2420</v>
      </c>
      <c r="AX4769" s="16" t="s">
        <v>204</v>
      </c>
      <c r="AY4769" s="16" t="s">
        <v>207</v>
      </c>
      <c r="AZ4769" s="16" t="s">
        <v>207</v>
      </c>
      <c r="BA4769" s="16" t="s">
        <v>207</v>
      </c>
      <c r="BB4769" s="16" t="s">
        <v>207</v>
      </c>
      <c r="BC4769" s="16">
        <v>2.1</v>
      </c>
      <c r="BD4769" s="16">
        <f t="shared" si="1049"/>
        <v>12.600000000000001</v>
      </c>
      <c r="BE4769" s="16">
        <f t="shared" si="1050"/>
        <v>3873.515625</v>
      </c>
      <c r="BG4769" s="16">
        <f t="shared" si="1051"/>
        <v>5040</v>
      </c>
      <c r="BH4769" s="16">
        <f t="shared" si="1052"/>
        <v>2520</v>
      </c>
      <c r="BI4769" s="16">
        <f t="shared" si="1053"/>
        <v>31.5</v>
      </c>
    </row>
    <row r="4770" spans="1:61" ht="20.149999999999999" customHeight="1" x14ac:dyDescent="0.35">
      <c r="A4770">
        <v>4769</v>
      </c>
      <c r="B4770" t="s">
        <v>360</v>
      </c>
      <c r="C4770" t="s">
        <v>6575</v>
      </c>
      <c r="D4770" s="15" t="s">
        <v>5289</v>
      </c>
      <c r="E4770" s="12" t="s">
        <v>93</v>
      </c>
      <c r="G4770" s="12" t="s">
        <v>1453</v>
      </c>
      <c r="H4770" s="12" t="s">
        <v>91</v>
      </c>
      <c r="I4770" s="12" t="s">
        <v>363</v>
      </c>
      <c r="J4770" s="12" t="s">
        <v>5164</v>
      </c>
      <c r="K4770" s="12" t="s">
        <v>5164</v>
      </c>
      <c r="N4770" s="16" t="s">
        <v>206</v>
      </c>
      <c r="O4770" s="16" t="s">
        <v>5271</v>
      </c>
      <c r="P4770" s="12" t="s">
        <v>482</v>
      </c>
      <c r="R4770" s="16">
        <v>0.5</v>
      </c>
      <c r="Z4770" s="16">
        <v>0.5</v>
      </c>
      <c r="AA4770" s="16">
        <v>60</v>
      </c>
      <c r="AB4770" s="16" t="s">
        <v>2114</v>
      </c>
      <c r="AC4770" s="16" t="s">
        <v>5166</v>
      </c>
      <c r="AD4770" s="16">
        <v>21000</v>
      </c>
      <c r="AE4770" s="16">
        <v>187.5</v>
      </c>
      <c r="AF4770" s="16">
        <v>70312.5</v>
      </c>
      <c r="AG4770" s="16">
        <v>50</v>
      </c>
      <c r="AH4770" s="12">
        <f t="shared" si="1045"/>
        <v>0</v>
      </c>
      <c r="AI4770" s="16">
        <v>2.5</v>
      </c>
      <c r="AJ4770" s="16">
        <v>8750</v>
      </c>
      <c r="AK4770" s="16">
        <f t="shared" si="1046"/>
        <v>250</v>
      </c>
      <c r="AL4770" s="16">
        <f t="shared" si="1047"/>
        <v>2500</v>
      </c>
      <c r="AM4770" s="16">
        <v>45000</v>
      </c>
      <c r="AN4770" s="16">
        <f t="shared" si="1048"/>
        <v>147562.5</v>
      </c>
      <c r="AQ4770" s="16" t="s">
        <v>204</v>
      </c>
      <c r="AS4770" s="16" t="s">
        <v>2422</v>
      </c>
      <c r="AT4770" s="16" t="s">
        <v>2418</v>
      </c>
      <c r="AU4770" t="s">
        <v>2384</v>
      </c>
      <c r="AV4770" s="15" t="s">
        <v>2420</v>
      </c>
      <c r="AX4770" s="16" t="s">
        <v>204</v>
      </c>
      <c r="AY4770" s="16" t="s">
        <v>207</v>
      </c>
      <c r="AZ4770" s="16" t="s">
        <v>207</v>
      </c>
      <c r="BA4770" s="16" t="s">
        <v>207</v>
      </c>
      <c r="BB4770" s="16" t="s">
        <v>207</v>
      </c>
      <c r="BC4770" s="16">
        <v>0.5</v>
      </c>
      <c r="BD4770" s="16">
        <f t="shared" si="1049"/>
        <v>3</v>
      </c>
      <c r="BE4770" s="16">
        <f t="shared" si="1050"/>
        <v>922.265625</v>
      </c>
      <c r="BG4770" s="16">
        <f t="shared" si="1051"/>
        <v>1200</v>
      </c>
      <c r="BH4770" s="16">
        <f t="shared" si="1052"/>
        <v>600</v>
      </c>
      <c r="BI4770" s="16">
        <f t="shared" si="1053"/>
        <v>7.5</v>
      </c>
    </row>
    <row r="4771" spans="1:61" ht="20.149999999999999" customHeight="1" x14ac:dyDescent="0.35">
      <c r="A4771">
        <v>4770</v>
      </c>
      <c r="B4771" t="s">
        <v>360</v>
      </c>
      <c r="C4771" t="s">
        <v>6576</v>
      </c>
      <c r="D4771" s="15" t="s">
        <v>5290</v>
      </c>
      <c r="E4771" s="12" t="s">
        <v>93</v>
      </c>
      <c r="G4771" s="12" t="s">
        <v>1453</v>
      </c>
      <c r="H4771" s="12" t="s">
        <v>91</v>
      </c>
      <c r="I4771" s="12" t="s">
        <v>363</v>
      </c>
      <c r="J4771" s="12" t="s">
        <v>5164</v>
      </c>
      <c r="K4771" s="12" t="s">
        <v>5164</v>
      </c>
      <c r="N4771" s="16" t="s">
        <v>206</v>
      </c>
      <c r="O4771" s="16" t="s">
        <v>5271</v>
      </c>
      <c r="P4771" s="12" t="s">
        <v>482</v>
      </c>
      <c r="R4771" s="16">
        <v>0.56000000000000005</v>
      </c>
      <c r="Z4771" s="16">
        <v>0.56000000000000005</v>
      </c>
      <c r="AA4771" s="16">
        <v>67.2</v>
      </c>
      <c r="AB4771" s="16" t="s">
        <v>2114</v>
      </c>
      <c r="AC4771" s="16" t="s">
        <v>5166</v>
      </c>
      <c r="AD4771" s="16">
        <v>23520</v>
      </c>
      <c r="AE4771" s="16">
        <v>210.00000000000003</v>
      </c>
      <c r="AF4771" s="16">
        <v>78750.000000000015</v>
      </c>
      <c r="AG4771" s="16">
        <v>56.000000000000007</v>
      </c>
      <c r="AH4771" s="12">
        <f t="shared" si="1045"/>
        <v>0</v>
      </c>
      <c r="AI4771" s="16">
        <v>2.8000000000000003</v>
      </c>
      <c r="AJ4771" s="16">
        <v>9800.0000000000018</v>
      </c>
      <c r="AK4771" s="16">
        <f t="shared" si="1046"/>
        <v>280</v>
      </c>
      <c r="AL4771" s="16">
        <f t="shared" si="1047"/>
        <v>2800.0000000000005</v>
      </c>
      <c r="AM4771" s="16">
        <v>50400.000000000007</v>
      </c>
      <c r="AN4771" s="16">
        <f t="shared" si="1048"/>
        <v>165270.00000000003</v>
      </c>
      <c r="AQ4771" s="16" t="s">
        <v>204</v>
      </c>
      <c r="AS4771" s="16" t="s">
        <v>2422</v>
      </c>
      <c r="AT4771" s="16" t="s">
        <v>2418</v>
      </c>
      <c r="AU4771" t="s">
        <v>2384</v>
      </c>
      <c r="AV4771" s="15" t="s">
        <v>2420</v>
      </c>
      <c r="AX4771" s="16" t="s">
        <v>204</v>
      </c>
      <c r="AY4771" s="16" t="s">
        <v>207</v>
      </c>
      <c r="AZ4771" s="16" t="s">
        <v>207</v>
      </c>
      <c r="BA4771" s="16" t="s">
        <v>207</v>
      </c>
      <c r="BB4771" s="16" t="s">
        <v>207</v>
      </c>
      <c r="BC4771" s="16">
        <v>0.56000000000000005</v>
      </c>
      <c r="BD4771" s="16">
        <f t="shared" si="1049"/>
        <v>3.3600000000000003</v>
      </c>
      <c r="BE4771" s="16">
        <f t="shared" si="1050"/>
        <v>1032.9375000000002</v>
      </c>
      <c r="BG4771" s="16">
        <f t="shared" si="1051"/>
        <v>1344.0000000000002</v>
      </c>
      <c r="BH4771" s="16">
        <f t="shared" si="1052"/>
        <v>672.00000000000011</v>
      </c>
      <c r="BI4771" s="16">
        <f t="shared" si="1053"/>
        <v>8.4000000000000021</v>
      </c>
    </row>
    <row r="4772" spans="1:61" ht="20.149999999999999" customHeight="1" x14ac:dyDescent="0.35">
      <c r="A4772">
        <v>4771</v>
      </c>
      <c r="B4772" t="s">
        <v>360</v>
      </c>
      <c r="C4772" t="s">
        <v>6577</v>
      </c>
      <c r="D4772" s="15" t="s">
        <v>5291</v>
      </c>
      <c r="E4772" s="12" t="s">
        <v>98</v>
      </c>
      <c r="G4772" s="12" t="s">
        <v>1453</v>
      </c>
      <c r="H4772" s="12" t="s">
        <v>91</v>
      </c>
      <c r="I4772" s="12" t="s">
        <v>363</v>
      </c>
      <c r="J4772" s="12" t="s">
        <v>5164</v>
      </c>
      <c r="K4772" s="12" t="s">
        <v>5164</v>
      </c>
      <c r="N4772" s="16" t="s">
        <v>206</v>
      </c>
      <c r="O4772" s="16" t="s">
        <v>5271</v>
      </c>
      <c r="P4772" s="12" t="s">
        <v>482</v>
      </c>
      <c r="R4772" s="16">
        <v>0.62</v>
      </c>
      <c r="Z4772" s="16">
        <v>0.62</v>
      </c>
      <c r="AA4772" s="16">
        <v>74.400000000000006</v>
      </c>
      <c r="AB4772" s="16" t="s">
        <v>2114</v>
      </c>
      <c r="AC4772" s="16" t="s">
        <v>5166</v>
      </c>
      <c r="AD4772" s="16">
        <v>26040.000000000004</v>
      </c>
      <c r="AE4772" s="16">
        <v>232.5</v>
      </c>
      <c r="AF4772" s="16">
        <v>87187.5</v>
      </c>
      <c r="AG4772" s="16">
        <v>62</v>
      </c>
      <c r="AH4772" s="12">
        <f t="shared" si="1045"/>
        <v>0</v>
      </c>
      <c r="AI4772" s="16">
        <v>3.1</v>
      </c>
      <c r="AJ4772" s="16">
        <v>10850</v>
      </c>
      <c r="AK4772" s="16">
        <f t="shared" si="1046"/>
        <v>310</v>
      </c>
      <c r="AL4772" s="16">
        <f t="shared" si="1047"/>
        <v>3100</v>
      </c>
      <c r="AM4772" s="16">
        <v>55800</v>
      </c>
      <c r="AN4772" s="16">
        <f t="shared" si="1048"/>
        <v>182977.5</v>
      </c>
      <c r="AQ4772" s="16" t="s">
        <v>204</v>
      </c>
      <c r="AS4772" s="16" t="s">
        <v>2422</v>
      </c>
      <c r="AT4772" s="16" t="s">
        <v>2418</v>
      </c>
      <c r="AU4772" t="s">
        <v>2384</v>
      </c>
      <c r="AV4772" s="15" t="s">
        <v>2420</v>
      </c>
      <c r="AX4772" s="16" t="s">
        <v>204</v>
      </c>
      <c r="AY4772" s="16" t="s">
        <v>207</v>
      </c>
      <c r="AZ4772" s="16" t="s">
        <v>207</v>
      </c>
      <c r="BA4772" s="16" t="s">
        <v>207</v>
      </c>
      <c r="BB4772" s="16" t="s">
        <v>207</v>
      </c>
      <c r="BC4772" s="16">
        <v>0.62</v>
      </c>
      <c r="BD4772" s="16">
        <f t="shared" si="1049"/>
        <v>3.7199999999999998</v>
      </c>
      <c r="BE4772" s="16">
        <f t="shared" si="1050"/>
        <v>1143.609375</v>
      </c>
      <c r="BG4772" s="16">
        <f t="shared" si="1051"/>
        <v>1488</v>
      </c>
      <c r="BH4772" s="16">
        <f t="shared" si="1052"/>
        <v>744</v>
      </c>
      <c r="BI4772" s="16">
        <f t="shared" si="1053"/>
        <v>9.3000000000000007</v>
      </c>
    </row>
    <row r="4773" spans="1:61" ht="20.149999999999999" customHeight="1" x14ac:dyDescent="0.35">
      <c r="A4773">
        <v>4772</v>
      </c>
      <c r="B4773" t="s">
        <v>360</v>
      </c>
      <c r="C4773" t="s">
        <v>6578</v>
      </c>
      <c r="D4773" s="15" t="s">
        <v>5292</v>
      </c>
      <c r="E4773" s="12" t="s">
        <v>98</v>
      </c>
      <c r="G4773" s="12" t="s">
        <v>1453</v>
      </c>
      <c r="H4773" s="12" t="s">
        <v>91</v>
      </c>
      <c r="I4773" s="12" t="s">
        <v>363</v>
      </c>
      <c r="J4773" s="12" t="s">
        <v>5164</v>
      </c>
      <c r="K4773" s="12" t="s">
        <v>5164</v>
      </c>
      <c r="N4773" s="16" t="s">
        <v>206</v>
      </c>
      <c r="O4773" s="16" t="s">
        <v>5271</v>
      </c>
      <c r="P4773" s="12" t="s">
        <v>482</v>
      </c>
      <c r="R4773" s="16">
        <v>0.42</v>
      </c>
      <c r="Z4773" s="16">
        <v>0.42</v>
      </c>
      <c r="AA4773" s="16">
        <v>50.4</v>
      </c>
      <c r="AB4773" s="16" t="s">
        <v>2114</v>
      </c>
      <c r="AC4773" s="16" t="s">
        <v>5166</v>
      </c>
      <c r="AD4773" s="16">
        <v>17640</v>
      </c>
      <c r="AE4773" s="16">
        <v>157.5</v>
      </c>
      <c r="AF4773" s="16">
        <v>59062.5</v>
      </c>
      <c r="AG4773" s="16">
        <v>42</v>
      </c>
      <c r="AH4773" s="12">
        <f t="shared" si="1045"/>
        <v>0</v>
      </c>
      <c r="AI4773" s="16">
        <v>2.1</v>
      </c>
      <c r="AJ4773" s="16">
        <v>7350</v>
      </c>
      <c r="AK4773" s="16">
        <f t="shared" si="1046"/>
        <v>210</v>
      </c>
      <c r="AL4773" s="16">
        <f t="shared" si="1047"/>
        <v>2100</v>
      </c>
      <c r="AM4773" s="16">
        <v>37800</v>
      </c>
      <c r="AN4773" s="16">
        <f t="shared" si="1048"/>
        <v>123952.5</v>
      </c>
      <c r="AQ4773" s="16" t="s">
        <v>204</v>
      </c>
      <c r="AS4773" s="16" t="s">
        <v>2422</v>
      </c>
      <c r="AT4773" s="16" t="s">
        <v>2418</v>
      </c>
      <c r="AU4773" t="s">
        <v>2384</v>
      </c>
      <c r="AV4773" s="15" t="s">
        <v>2420</v>
      </c>
      <c r="AX4773" s="16" t="s">
        <v>204</v>
      </c>
      <c r="AY4773" s="16" t="s">
        <v>207</v>
      </c>
      <c r="AZ4773" s="16" t="s">
        <v>207</v>
      </c>
      <c r="BA4773" s="16" t="s">
        <v>207</v>
      </c>
      <c r="BB4773" s="16" t="s">
        <v>207</v>
      </c>
      <c r="BC4773" s="16">
        <v>0.42</v>
      </c>
      <c r="BD4773" s="16">
        <f t="shared" si="1049"/>
        <v>2.52</v>
      </c>
      <c r="BE4773" s="16">
        <f t="shared" si="1050"/>
        <v>774.703125</v>
      </c>
      <c r="BG4773" s="16">
        <f t="shared" si="1051"/>
        <v>1008</v>
      </c>
      <c r="BH4773" s="16">
        <f t="shared" si="1052"/>
        <v>504</v>
      </c>
      <c r="BI4773" s="16">
        <f t="shared" si="1053"/>
        <v>6.3</v>
      </c>
    </row>
    <row r="4774" spans="1:61" ht="20.149999999999999" customHeight="1" x14ac:dyDescent="0.35">
      <c r="A4774">
        <v>4773</v>
      </c>
      <c r="B4774" t="s">
        <v>360</v>
      </c>
      <c r="C4774" t="s">
        <v>6579</v>
      </c>
      <c r="D4774" s="15" t="s">
        <v>5293</v>
      </c>
      <c r="E4774" s="12" t="s">
        <v>98</v>
      </c>
      <c r="G4774" s="12" t="s">
        <v>1453</v>
      </c>
      <c r="H4774" s="12" t="s">
        <v>91</v>
      </c>
      <c r="I4774" s="12" t="s">
        <v>363</v>
      </c>
      <c r="J4774" s="12" t="s">
        <v>5164</v>
      </c>
      <c r="K4774" s="12" t="s">
        <v>5164</v>
      </c>
      <c r="N4774" s="16" t="s">
        <v>206</v>
      </c>
      <c r="O4774" s="16" t="s">
        <v>5271</v>
      </c>
      <c r="P4774" s="12" t="s">
        <v>482</v>
      </c>
      <c r="R4774" s="16">
        <v>1.36</v>
      </c>
      <c r="Z4774" s="16">
        <v>1.36</v>
      </c>
      <c r="AA4774" s="16">
        <v>163.20000000000002</v>
      </c>
      <c r="AB4774" s="16" t="s">
        <v>2114</v>
      </c>
      <c r="AC4774" s="16" t="s">
        <v>5166</v>
      </c>
      <c r="AD4774" s="16">
        <v>57120.000000000007</v>
      </c>
      <c r="AE4774" s="16">
        <v>510.00000000000006</v>
      </c>
      <c r="AF4774" s="16">
        <v>191250.00000000003</v>
      </c>
      <c r="AG4774" s="16">
        <v>136</v>
      </c>
      <c r="AH4774" s="12">
        <f t="shared" si="1045"/>
        <v>0</v>
      </c>
      <c r="AI4774" s="16">
        <v>6.8000000000000007</v>
      </c>
      <c r="AJ4774" s="16">
        <v>23800.000000000004</v>
      </c>
      <c r="AK4774" s="16">
        <f t="shared" si="1046"/>
        <v>680</v>
      </c>
      <c r="AL4774" s="16">
        <f t="shared" si="1047"/>
        <v>6800.0000000000009</v>
      </c>
      <c r="AM4774" s="16">
        <v>122400.00000000001</v>
      </c>
      <c r="AN4774" s="16">
        <f t="shared" si="1048"/>
        <v>401370.00000000006</v>
      </c>
      <c r="AQ4774" s="16" t="s">
        <v>204</v>
      </c>
      <c r="AS4774" s="16" t="s">
        <v>2422</v>
      </c>
      <c r="AT4774" s="16" t="s">
        <v>2418</v>
      </c>
      <c r="AU4774" t="s">
        <v>2384</v>
      </c>
      <c r="AV4774" s="15" t="s">
        <v>2420</v>
      </c>
      <c r="AX4774" s="16" t="s">
        <v>204</v>
      </c>
      <c r="AY4774" s="16" t="s">
        <v>207</v>
      </c>
      <c r="AZ4774" s="16" t="s">
        <v>207</v>
      </c>
      <c r="BA4774" s="16" t="s">
        <v>207</v>
      </c>
      <c r="BB4774" s="16" t="s">
        <v>207</v>
      </c>
      <c r="BC4774" s="16">
        <v>1.36</v>
      </c>
      <c r="BD4774" s="16">
        <f t="shared" si="1049"/>
        <v>8.16</v>
      </c>
      <c r="BE4774" s="16">
        <f t="shared" si="1050"/>
        <v>2508.5625000000005</v>
      </c>
      <c r="BG4774" s="16">
        <f t="shared" si="1051"/>
        <v>3264.0000000000005</v>
      </c>
      <c r="BH4774" s="16">
        <f t="shared" si="1052"/>
        <v>1632.0000000000002</v>
      </c>
      <c r="BI4774" s="16">
        <f t="shared" si="1053"/>
        <v>20.400000000000002</v>
      </c>
    </row>
    <row r="4775" spans="1:61" ht="20.149999999999999" customHeight="1" x14ac:dyDescent="0.35">
      <c r="A4775">
        <v>4774</v>
      </c>
      <c r="B4775" t="s">
        <v>360</v>
      </c>
      <c r="C4775" t="s">
        <v>6580</v>
      </c>
      <c r="D4775" s="15" t="s">
        <v>5294</v>
      </c>
      <c r="E4775" s="12" t="s">
        <v>98</v>
      </c>
      <c r="G4775" s="12" t="s">
        <v>1453</v>
      </c>
      <c r="H4775" s="12" t="s">
        <v>91</v>
      </c>
      <c r="I4775" s="12" t="s">
        <v>363</v>
      </c>
      <c r="J4775" s="12" t="s">
        <v>5164</v>
      </c>
      <c r="K4775" s="12" t="s">
        <v>5164</v>
      </c>
      <c r="N4775" s="16" t="s">
        <v>206</v>
      </c>
      <c r="O4775" s="16" t="s">
        <v>5271</v>
      </c>
      <c r="P4775" s="12" t="s">
        <v>482</v>
      </c>
      <c r="R4775" s="16">
        <v>1.65</v>
      </c>
      <c r="Z4775" s="16">
        <v>1.65</v>
      </c>
      <c r="AA4775" s="16">
        <v>198</v>
      </c>
      <c r="AB4775" s="16" t="s">
        <v>2114</v>
      </c>
      <c r="AC4775" s="16" t="s">
        <v>5166</v>
      </c>
      <c r="AD4775" s="16">
        <v>69300</v>
      </c>
      <c r="AE4775" s="16">
        <v>618.75</v>
      </c>
      <c r="AF4775" s="16">
        <v>232031.25</v>
      </c>
      <c r="AG4775" s="16">
        <v>165</v>
      </c>
      <c r="AH4775" s="12">
        <f t="shared" si="1045"/>
        <v>0</v>
      </c>
      <c r="AI4775" s="16">
        <v>8.25</v>
      </c>
      <c r="AJ4775" s="16">
        <v>28875</v>
      </c>
      <c r="AK4775" s="16">
        <f t="shared" si="1046"/>
        <v>825</v>
      </c>
      <c r="AL4775" s="16">
        <f t="shared" si="1047"/>
        <v>8250</v>
      </c>
      <c r="AM4775" s="16">
        <v>148500</v>
      </c>
      <c r="AN4775" s="16">
        <f t="shared" si="1048"/>
        <v>486956.25</v>
      </c>
      <c r="AQ4775" s="16" t="s">
        <v>204</v>
      </c>
      <c r="AS4775" s="16" t="s">
        <v>2422</v>
      </c>
      <c r="AT4775" s="16" t="s">
        <v>2418</v>
      </c>
      <c r="AU4775" t="s">
        <v>2384</v>
      </c>
      <c r="AV4775" s="15" t="s">
        <v>2420</v>
      </c>
      <c r="AX4775" s="16" t="s">
        <v>204</v>
      </c>
      <c r="AY4775" s="16" t="s">
        <v>207</v>
      </c>
      <c r="AZ4775" s="16" t="s">
        <v>207</v>
      </c>
      <c r="BA4775" s="16" t="s">
        <v>207</v>
      </c>
      <c r="BB4775" s="16" t="s">
        <v>207</v>
      </c>
      <c r="BC4775" s="16">
        <v>1.65</v>
      </c>
      <c r="BD4775" s="16">
        <f t="shared" si="1049"/>
        <v>9.8999999999999986</v>
      </c>
      <c r="BE4775" s="16">
        <f t="shared" si="1050"/>
        <v>3043.4765625</v>
      </c>
      <c r="BG4775" s="16">
        <f t="shared" si="1051"/>
        <v>3960</v>
      </c>
      <c r="BH4775" s="16">
        <f t="shared" si="1052"/>
        <v>1980</v>
      </c>
      <c r="BI4775" s="16">
        <f t="shared" si="1053"/>
        <v>24.75</v>
      </c>
    </row>
    <row r="4776" spans="1:61" ht="20.149999999999999" customHeight="1" x14ac:dyDescent="0.35">
      <c r="A4776">
        <v>4775</v>
      </c>
      <c r="B4776" t="s">
        <v>360</v>
      </c>
      <c r="C4776" t="s">
        <v>6581</v>
      </c>
      <c r="D4776" s="15" t="s">
        <v>5295</v>
      </c>
      <c r="E4776" s="12" t="s">
        <v>98</v>
      </c>
      <c r="G4776" s="12" t="s">
        <v>1453</v>
      </c>
      <c r="H4776" s="12" t="s">
        <v>91</v>
      </c>
      <c r="I4776" s="12" t="s">
        <v>363</v>
      </c>
      <c r="J4776" s="12" t="s">
        <v>5164</v>
      </c>
      <c r="K4776" s="12" t="s">
        <v>5164</v>
      </c>
      <c r="N4776" s="16" t="s">
        <v>206</v>
      </c>
      <c r="O4776" s="16" t="s">
        <v>5271</v>
      </c>
      <c r="P4776" s="12" t="s">
        <v>482</v>
      </c>
      <c r="R4776" s="16">
        <v>0.12</v>
      </c>
      <c r="Z4776" s="16">
        <v>0.12</v>
      </c>
      <c r="AA4776" s="16">
        <v>14.399999999999999</v>
      </c>
      <c r="AB4776" s="16" t="s">
        <v>2114</v>
      </c>
      <c r="AC4776" s="16" t="s">
        <v>5166</v>
      </c>
      <c r="AD4776" s="16">
        <v>5039.9999999999991</v>
      </c>
      <c r="AE4776" s="16">
        <v>45</v>
      </c>
      <c r="AF4776" s="16">
        <v>16875</v>
      </c>
      <c r="AG4776" s="16">
        <v>12</v>
      </c>
      <c r="AH4776" s="12">
        <f t="shared" si="1045"/>
        <v>0</v>
      </c>
      <c r="AI4776" s="16">
        <v>0.6</v>
      </c>
      <c r="AJ4776" s="16">
        <v>2100</v>
      </c>
      <c r="AK4776" s="16">
        <f t="shared" si="1046"/>
        <v>60</v>
      </c>
      <c r="AL4776" s="16">
        <f t="shared" si="1047"/>
        <v>600</v>
      </c>
      <c r="AM4776" s="16">
        <v>10800</v>
      </c>
      <c r="AN4776" s="16">
        <f t="shared" si="1048"/>
        <v>35415</v>
      </c>
      <c r="AQ4776" s="16" t="s">
        <v>204</v>
      </c>
      <c r="AS4776" s="16" t="s">
        <v>2422</v>
      </c>
      <c r="AT4776" s="16" t="s">
        <v>2418</v>
      </c>
      <c r="AU4776" t="s">
        <v>2384</v>
      </c>
      <c r="AV4776" s="15" t="s">
        <v>2420</v>
      </c>
      <c r="AX4776" s="16" t="s">
        <v>204</v>
      </c>
      <c r="AY4776" s="16" t="s">
        <v>207</v>
      </c>
      <c r="AZ4776" s="16" t="s">
        <v>207</v>
      </c>
      <c r="BA4776" s="16" t="s">
        <v>207</v>
      </c>
      <c r="BB4776" s="16" t="s">
        <v>207</v>
      </c>
      <c r="BC4776" s="16">
        <v>0.12</v>
      </c>
      <c r="BD4776" s="16">
        <f t="shared" si="1049"/>
        <v>0.72</v>
      </c>
      <c r="BE4776" s="16">
        <f t="shared" si="1050"/>
        <v>221.34375</v>
      </c>
      <c r="BG4776" s="16">
        <f t="shared" si="1051"/>
        <v>288</v>
      </c>
      <c r="BH4776" s="16">
        <f t="shared" si="1052"/>
        <v>144</v>
      </c>
      <c r="BI4776" s="16">
        <f t="shared" si="1053"/>
        <v>1.8</v>
      </c>
    </row>
    <row r="4777" spans="1:61" ht="20.149999999999999" customHeight="1" x14ac:dyDescent="0.35">
      <c r="A4777">
        <v>4776</v>
      </c>
      <c r="B4777" t="s">
        <v>360</v>
      </c>
      <c r="C4777" t="s">
        <v>6582</v>
      </c>
      <c r="D4777" s="15" t="s">
        <v>5296</v>
      </c>
      <c r="E4777" s="12" t="s">
        <v>93</v>
      </c>
      <c r="G4777" s="12" t="s">
        <v>1453</v>
      </c>
      <c r="H4777" s="12" t="s">
        <v>91</v>
      </c>
      <c r="I4777" s="12" t="s">
        <v>363</v>
      </c>
      <c r="J4777" s="12" t="s">
        <v>5164</v>
      </c>
      <c r="K4777" s="12" t="s">
        <v>5164</v>
      </c>
      <c r="N4777" s="16" t="s">
        <v>206</v>
      </c>
      <c r="O4777" s="16" t="s">
        <v>5271</v>
      </c>
      <c r="P4777" s="12" t="s">
        <v>482</v>
      </c>
      <c r="R4777" s="16">
        <v>0.7</v>
      </c>
      <c r="Z4777" s="16">
        <v>0.7</v>
      </c>
      <c r="AA4777" s="16">
        <v>84</v>
      </c>
      <c r="AB4777" s="16" t="s">
        <v>2114</v>
      </c>
      <c r="AC4777" s="16" t="s">
        <v>5166</v>
      </c>
      <c r="AD4777" s="16">
        <v>29400</v>
      </c>
      <c r="AE4777" s="16">
        <v>262.5</v>
      </c>
      <c r="AF4777" s="16">
        <v>98437.5</v>
      </c>
      <c r="AG4777" s="16">
        <v>70</v>
      </c>
      <c r="AH4777" s="12">
        <f t="shared" si="1045"/>
        <v>0</v>
      </c>
      <c r="AI4777" s="16">
        <v>3.5</v>
      </c>
      <c r="AJ4777" s="16">
        <v>12250</v>
      </c>
      <c r="AK4777" s="16">
        <f t="shared" si="1046"/>
        <v>350</v>
      </c>
      <c r="AL4777" s="16">
        <f t="shared" si="1047"/>
        <v>3500</v>
      </c>
      <c r="AM4777" s="16">
        <v>62999.999999999993</v>
      </c>
      <c r="AN4777" s="16">
        <f t="shared" si="1048"/>
        <v>206587.5</v>
      </c>
      <c r="AQ4777" s="16" t="s">
        <v>204</v>
      </c>
      <c r="AS4777" s="16" t="s">
        <v>2422</v>
      </c>
      <c r="AT4777" s="16" t="s">
        <v>2418</v>
      </c>
      <c r="AU4777" t="s">
        <v>2384</v>
      </c>
      <c r="AV4777" s="15" t="s">
        <v>2420</v>
      </c>
      <c r="AX4777" s="16" t="s">
        <v>204</v>
      </c>
      <c r="AY4777" s="16" t="s">
        <v>207</v>
      </c>
      <c r="AZ4777" s="16" t="s">
        <v>207</v>
      </c>
      <c r="BA4777" s="16" t="s">
        <v>207</v>
      </c>
      <c r="BB4777" s="16" t="s">
        <v>207</v>
      </c>
      <c r="BC4777" s="16">
        <v>0.7</v>
      </c>
      <c r="BD4777" s="16">
        <f t="shared" si="1049"/>
        <v>4.1999999999999993</v>
      </c>
      <c r="BE4777" s="16">
        <f t="shared" si="1050"/>
        <v>1291.171875</v>
      </c>
      <c r="BG4777" s="16">
        <f t="shared" si="1051"/>
        <v>1680</v>
      </c>
      <c r="BH4777" s="16">
        <f t="shared" si="1052"/>
        <v>840</v>
      </c>
      <c r="BI4777" s="16">
        <f t="shared" si="1053"/>
        <v>10.5</v>
      </c>
    </row>
    <row r="4778" spans="1:61" ht="20.149999999999999" customHeight="1" x14ac:dyDescent="0.35">
      <c r="A4778">
        <v>4777</v>
      </c>
      <c r="B4778" t="s">
        <v>360</v>
      </c>
      <c r="C4778" t="s">
        <v>6583</v>
      </c>
      <c r="D4778" s="15" t="s">
        <v>5297</v>
      </c>
      <c r="E4778" s="12" t="s">
        <v>93</v>
      </c>
      <c r="G4778" s="12" t="s">
        <v>1453</v>
      </c>
      <c r="H4778" s="12" t="s">
        <v>91</v>
      </c>
      <c r="I4778" s="12" t="s">
        <v>363</v>
      </c>
      <c r="J4778" s="12" t="s">
        <v>5164</v>
      </c>
      <c r="K4778" s="12" t="s">
        <v>5164</v>
      </c>
      <c r="N4778" s="16" t="s">
        <v>206</v>
      </c>
      <c r="O4778" s="16" t="s">
        <v>5271</v>
      </c>
      <c r="P4778" s="12" t="s">
        <v>482</v>
      </c>
      <c r="R4778" s="16">
        <v>1</v>
      </c>
      <c r="Z4778" s="16">
        <v>1</v>
      </c>
      <c r="AA4778" s="16">
        <v>120</v>
      </c>
      <c r="AB4778" s="16" t="s">
        <v>2114</v>
      </c>
      <c r="AC4778" s="16" t="s">
        <v>5166</v>
      </c>
      <c r="AD4778" s="16">
        <v>42000</v>
      </c>
      <c r="AE4778" s="16">
        <v>375</v>
      </c>
      <c r="AF4778" s="16">
        <v>140625</v>
      </c>
      <c r="AG4778" s="16">
        <v>100</v>
      </c>
      <c r="AH4778" s="12">
        <f t="shared" si="1045"/>
        <v>0</v>
      </c>
      <c r="AI4778" s="16">
        <v>5</v>
      </c>
      <c r="AJ4778" s="16">
        <v>17500</v>
      </c>
      <c r="AK4778" s="16">
        <f t="shared" si="1046"/>
        <v>500</v>
      </c>
      <c r="AL4778" s="16">
        <f t="shared" si="1047"/>
        <v>5000</v>
      </c>
      <c r="AM4778" s="16">
        <v>90000</v>
      </c>
      <c r="AN4778" s="16">
        <f t="shared" si="1048"/>
        <v>295125</v>
      </c>
      <c r="AQ4778" s="16" t="s">
        <v>204</v>
      </c>
      <c r="AS4778" s="16" t="s">
        <v>2422</v>
      </c>
      <c r="AT4778" s="16" t="s">
        <v>2418</v>
      </c>
      <c r="AU4778" t="s">
        <v>2384</v>
      </c>
      <c r="AV4778" s="15" t="s">
        <v>2420</v>
      </c>
      <c r="AX4778" s="16" t="s">
        <v>204</v>
      </c>
      <c r="AY4778" s="16" t="s">
        <v>207</v>
      </c>
      <c r="AZ4778" s="16" t="s">
        <v>207</v>
      </c>
      <c r="BA4778" s="16" t="s">
        <v>207</v>
      </c>
      <c r="BB4778" s="16" t="s">
        <v>207</v>
      </c>
      <c r="BC4778" s="16">
        <v>1</v>
      </c>
      <c r="BD4778" s="16">
        <f t="shared" si="1049"/>
        <v>6</v>
      </c>
      <c r="BE4778" s="16">
        <f t="shared" si="1050"/>
        <v>1844.53125</v>
      </c>
      <c r="BG4778" s="16">
        <f t="shared" si="1051"/>
        <v>2400</v>
      </c>
      <c r="BH4778" s="16">
        <f t="shared" si="1052"/>
        <v>1200</v>
      </c>
      <c r="BI4778" s="16">
        <f t="shared" si="1053"/>
        <v>15</v>
      </c>
    </row>
    <row r="4779" spans="1:61" ht="20.149999999999999" customHeight="1" x14ac:dyDescent="0.35">
      <c r="A4779">
        <v>4778</v>
      </c>
      <c r="B4779" t="s">
        <v>360</v>
      </c>
      <c r="C4779" t="s">
        <v>6584</v>
      </c>
      <c r="D4779" s="15" t="s">
        <v>5274</v>
      </c>
      <c r="E4779" s="12" t="s">
        <v>98</v>
      </c>
      <c r="G4779" s="12" t="s">
        <v>1453</v>
      </c>
      <c r="H4779" s="12" t="s">
        <v>91</v>
      </c>
      <c r="I4779" s="12" t="s">
        <v>363</v>
      </c>
      <c r="J4779" s="12" t="s">
        <v>5164</v>
      </c>
      <c r="K4779" s="12" t="s">
        <v>5164</v>
      </c>
      <c r="N4779" s="16" t="s">
        <v>206</v>
      </c>
      <c r="O4779" s="16" t="s">
        <v>5271</v>
      </c>
      <c r="P4779" s="12" t="s">
        <v>482</v>
      </c>
      <c r="R4779" s="16">
        <v>0.8</v>
      </c>
      <c r="Z4779" s="16">
        <v>0.8</v>
      </c>
      <c r="AA4779" s="16">
        <v>96</v>
      </c>
      <c r="AB4779" s="16" t="s">
        <v>2114</v>
      </c>
      <c r="AC4779" s="16" t="s">
        <v>5166</v>
      </c>
      <c r="AD4779" s="16">
        <v>33600</v>
      </c>
      <c r="AE4779" s="16">
        <v>300</v>
      </c>
      <c r="AF4779" s="16">
        <v>112500</v>
      </c>
      <c r="AG4779" s="16">
        <v>80</v>
      </c>
      <c r="AH4779" s="12">
        <f t="shared" si="1045"/>
        <v>0</v>
      </c>
      <c r="AI4779" s="16">
        <v>4</v>
      </c>
      <c r="AJ4779" s="16">
        <v>14000</v>
      </c>
      <c r="AK4779" s="16">
        <f t="shared" si="1046"/>
        <v>400</v>
      </c>
      <c r="AL4779" s="16">
        <f t="shared" si="1047"/>
        <v>4000</v>
      </c>
      <c r="AM4779" s="16">
        <v>72000</v>
      </c>
      <c r="AN4779" s="16">
        <f t="shared" si="1048"/>
        <v>236100</v>
      </c>
      <c r="AQ4779" s="16" t="s">
        <v>204</v>
      </c>
      <c r="AS4779" s="16" t="s">
        <v>2422</v>
      </c>
      <c r="AT4779" s="16" t="s">
        <v>2418</v>
      </c>
      <c r="AU4779" t="s">
        <v>2384</v>
      </c>
      <c r="AV4779" s="15" t="s">
        <v>2420</v>
      </c>
      <c r="AX4779" s="16" t="s">
        <v>204</v>
      </c>
      <c r="AY4779" s="16" t="s">
        <v>207</v>
      </c>
      <c r="AZ4779" s="16" t="s">
        <v>207</v>
      </c>
      <c r="BA4779" s="16" t="s">
        <v>207</v>
      </c>
      <c r="BB4779" s="16" t="s">
        <v>207</v>
      </c>
      <c r="BC4779" s="16">
        <v>0.8</v>
      </c>
      <c r="BD4779" s="16">
        <f t="shared" si="1049"/>
        <v>4.8000000000000007</v>
      </c>
      <c r="BE4779" s="16">
        <f t="shared" si="1050"/>
        <v>1475.625</v>
      </c>
      <c r="BG4779" s="16">
        <f t="shared" si="1051"/>
        <v>1920</v>
      </c>
      <c r="BH4779" s="16">
        <f t="shared" si="1052"/>
        <v>960</v>
      </c>
      <c r="BI4779" s="16">
        <f t="shared" si="1053"/>
        <v>12</v>
      </c>
    </row>
    <row r="4780" spans="1:61" ht="20.149999999999999" customHeight="1" x14ac:dyDescent="0.35">
      <c r="A4780">
        <v>4779</v>
      </c>
      <c r="B4780" t="s">
        <v>360</v>
      </c>
      <c r="C4780" t="s">
        <v>6585</v>
      </c>
      <c r="D4780" s="15" t="s">
        <v>5298</v>
      </c>
      <c r="E4780" s="12" t="s">
        <v>98</v>
      </c>
      <c r="G4780" s="12" t="s">
        <v>1453</v>
      </c>
      <c r="H4780" s="12" t="s">
        <v>91</v>
      </c>
      <c r="I4780" s="12" t="s">
        <v>363</v>
      </c>
      <c r="J4780" s="12" t="s">
        <v>5164</v>
      </c>
      <c r="K4780" s="12" t="s">
        <v>5164</v>
      </c>
      <c r="N4780" s="16" t="s">
        <v>206</v>
      </c>
      <c r="O4780" s="16" t="s">
        <v>5271</v>
      </c>
      <c r="P4780" s="12" t="s">
        <v>482</v>
      </c>
      <c r="R4780" s="16">
        <v>2.08</v>
      </c>
      <c r="Z4780" s="16">
        <v>2.08</v>
      </c>
      <c r="AA4780" s="16">
        <v>249.60000000000002</v>
      </c>
      <c r="AB4780" s="16" t="s">
        <v>2114</v>
      </c>
      <c r="AC4780" s="16" t="s">
        <v>5166</v>
      </c>
      <c r="AD4780" s="16">
        <v>87360.000000000015</v>
      </c>
      <c r="AE4780" s="16">
        <v>780</v>
      </c>
      <c r="AF4780" s="16">
        <v>292500</v>
      </c>
      <c r="AG4780" s="16">
        <v>208</v>
      </c>
      <c r="AH4780" s="12">
        <f t="shared" si="1045"/>
        <v>0</v>
      </c>
      <c r="AI4780" s="16">
        <v>10.4</v>
      </c>
      <c r="AJ4780" s="16">
        <v>36400</v>
      </c>
      <c r="AK4780" s="16">
        <f t="shared" si="1046"/>
        <v>1040</v>
      </c>
      <c r="AL4780" s="16">
        <f t="shared" si="1047"/>
        <v>10400</v>
      </c>
      <c r="AM4780" s="16">
        <v>187200</v>
      </c>
      <c r="AN4780" s="16">
        <f t="shared" si="1048"/>
        <v>613860</v>
      </c>
      <c r="AQ4780" s="16" t="s">
        <v>204</v>
      </c>
      <c r="AS4780" s="16" t="s">
        <v>2422</v>
      </c>
      <c r="AT4780" s="16" t="s">
        <v>2418</v>
      </c>
      <c r="AU4780" t="s">
        <v>2384</v>
      </c>
      <c r="AV4780" s="15" t="s">
        <v>2420</v>
      </c>
      <c r="AX4780" s="16" t="s">
        <v>204</v>
      </c>
      <c r="AY4780" s="16" t="s">
        <v>207</v>
      </c>
      <c r="AZ4780" s="16" t="s">
        <v>207</v>
      </c>
      <c r="BA4780" s="16" t="s">
        <v>207</v>
      </c>
      <c r="BB4780" s="16" t="s">
        <v>207</v>
      </c>
      <c r="BC4780" s="16">
        <v>2.08</v>
      </c>
      <c r="BD4780" s="16">
        <f t="shared" si="1049"/>
        <v>12.48</v>
      </c>
      <c r="BE4780" s="16">
        <f t="shared" si="1050"/>
        <v>3836.625</v>
      </c>
      <c r="BG4780" s="16">
        <f t="shared" si="1051"/>
        <v>4992</v>
      </c>
      <c r="BH4780" s="16">
        <f t="shared" si="1052"/>
        <v>2496</v>
      </c>
      <c r="BI4780" s="16">
        <f t="shared" si="1053"/>
        <v>31.2</v>
      </c>
    </row>
    <row r="4781" spans="1:61" ht="20.149999999999999" customHeight="1" x14ac:dyDescent="0.35">
      <c r="A4781">
        <v>4780</v>
      </c>
      <c r="B4781" t="s">
        <v>360</v>
      </c>
      <c r="C4781" t="s">
        <v>6586</v>
      </c>
      <c r="D4781" s="15" t="s">
        <v>5299</v>
      </c>
      <c r="E4781" s="12" t="s">
        <v>98</v>
      </c>
      <c r="G4781" s="12" t="s">
        <v>1453</v>
      </c>
      <c r="H4781" s="12" t="s">
        <v>91</v>
      </c>
      <c r="I4781" s="12" t="s">
        <v>363</v>
      </c>
      <c r="J4781" s="12" t="s">
        <v>5164</v>
      </c>
      <c r="K4781" s="12" t="s">
        <v>5164</v>
      </c>
      <c r="N4781" s="16" t="s">
        <v>206</v>
      </c>
      <c r="O4781" s="16" t="s">
        <v>5271</v>
      </c>
      <c r="P4781" s="12" t="s">
        <v>482</v>
      </c>
      <c r="R4781" s="16">
        <v>0.3</v>
      </c>
      <c r="Z4781" s="16">
        <v>0.3</v>
      </c>
      <c r="AA4781" s="16">
        <v>36</v>
      </c>
      <c r="AB4781" s="16" t="s">
        <v>2114</v>
      </c>
      <c r="AC4781" s="16" t="s">
        <v>5166</v>
      </c>
      <c r="AD4781" s="16">
        <v>12600</v>
      </c>
      <c r="AE4781" s="16">
        <v>112.5</v>
      </c>
      <c r="AF4781" s="16">
        <v>42187.5</v>
      </c>
      <c r="AG4781" s="16">
        <v>30</v>
      </c>
      <c r="AH4781" s="12">
        <f t="shared" si="1045"/>
        <v>0</v>
      </c>
      <c r="AI4781" s="16">
        <v>1.5</v>
      </c>
      <c r="AJ4781" s="16">
        <v>5250</v>
      </c>
      <c r="AK4781" s="16">
        <f t="shared" si="1046"/>
        <v>150</v>
      </c>
      <c r="AL4781" s="16">
        <f t="shared" si="1047"/>
        <v>1500</v>
      </c>
      <c r="AM4781" s="16">
        <v>27000</v>
      </c>
      <c r="AN4781" s="16">
        <f t="shared" si="1048"/>
        <v>88537.5</v>
      </c>
      <c r="AQ4781" s="16" t="s">
        <v>204</v>
      </c>
      <c r="AS4781" s="16" t="s">
        <v>2422</v>
      </c>
      <c r="AT4781" s="16" t="s">
        <v>2418</v>
      </c>
      <c r="AU4781" t="s">
        <v>2384</v>
      </c>
      <c r="AV4781" s="15" t="s">
        <v>2420</v>
      </c>
      <c r="AX4781" s="16" t="s">
        <v>204</v>
      </c>
      <c r="AY4781" s="16" t="s">
        <v>207</v>
      </c>
      <c r="AZ4781" s="16" t="s">
        <v>207</v>
      </c>
      <c r="BA4781" s="16" t="s">
        <v>207</v>
      </c>
      <c r="BB4781" s="16" t="s">
        <v>207</v>
      </c>
      <c r="BC4781" s="16">
        <v>0.3</v>
      </c>
      <c r="BD4781" s="16">
        <f t="shared" si="1049"/>
        <v>1.7999999999999998</v>
      </c>
      <c r="BE4781" s="16">
        <f t="shared" si="1050"/>
        <v>553.359375</v>
      </c>
      <c r="BG4781" s="16">
        <f t="shared" si="1051"/>
        <v>720</v>
      </c>
      <c r="BH4781" s="16">
        <f t="shared" si="1052"/>
        <v>360</v>
      </c>
      <c r="BI4781" s="16">
        <f t="shared" si="1053"/>
        <v>4.5</v>
      </c>
    </row>
    <row r="4782" spans="1:61" ht="20.149999999999999" customHeight="1" x14ac:dyDescent="0.35">
      <c r="A4782">
        <v>4781</v>
      </c>
      <c r="B4782" t="s">
        <v>360</v>
      </c>
      <c r="C4782" t="s">
        <v>6587</v>
      </c>
      <c r="D4782" s="15" t="s">
        <v>5300</v>
      </c>
      <c r="E4782" s="12" t="s">
        <v>98</v>
      </c>
      <c r="G4782" s="12" t="s">
        <v>1453</v>
      </c>
      <c r="H4782" s="12" t="s">
        <v>91</v>
      </c>
      <c r="I4782" s="12" t="s">
        <v>363</v>
      </c>
      <c r="J4782" s="12" t="s">
        <v>5164</v>
      </c>
      <c r="K4782" s="12" t="s">
        <v>5164</v>
      </c>
      <c r="N4782" s="16" t="s">
        <v>206</v>
      </c>
      <c r="O4782" s="16" t="s">
        <v>5271</v>
      </c>
      <c r="P4782" s="12" t="s">
        <v>482</v>
      </c>
      <c r="R4782" s="16">
        <v>0.3</v>
      </c>
      <c r="Z4782" s="16">
        <v>0.3</v>
      </c>
      <c r="AA4782" s="16">
        <v>36</v>
      </c>
      <c r="AB4782" s="16" t="s">
        <v>2114</v>
      </c>
      <c r="AC4782" s="16" t="s">
        <v>5166</v>
      </c>
      <c r="AD4782" s="16">
        <v>12600</v>
      </c>
      <c r="AE4782" s="16">
        <v>112.5</v>
      </c>
      <c r="AF4782" s="16">
        <v>42187.5</v>
      </c>
      <c r="AG4782" s="16">
        <v>30</v>
      </c>
      <c r="AH4782" s="12">
        <f t="shared" si="1045"/>
        <v>0</v>
      </c>
      <c r="AI4782" s="16">
        <v>1.5</v>
      </c>
      <c r="AJ4782" s="16">
        <v>5250</v>
      </c>
      <c r="AK4782" s="16">
        <f t="shared" si="1046"/>
        <v>150</v>
      </c>
      <c r="AL4782" s="16">
        <f t="shared" si="1047"/>
        <v>1500</v>
      </c>
      <c r="AM4782" s="16">
        <v>27000</v>
      </c>
      <c r="AN4782" s="16">
        <f t="shared" si="1048"/>
        <v>88537.5</v>
      </c>
      <c r="AQ4782" s="16" t="s">
        <v>204</v>
      </c>
      <c r="AS4782" s="16" t="s">
        <v>2422</v>
      </c>
      <c r="AT4782" s="16" t="s">
        <v>2418</v>
      </c>
      <c r="AU4782" t="s">
        <v>2384</v>
      </c>
      <c r="AV4782" s="15" t="s">
        <v>2420</v>
      </c>
      <c r="AX4782" s="16" t="s">
        <v>204</v>
      </c>
      <c r="AY4782" s="16" t="s">
        <v>207</v>
      </c>
      <c r="AZ4782" s="16" t="s">
        <v>207</v>
      </c>
      <c r="BA4782" s="16" t="s">
        <v>207</v>
      </c>
      <c r="BB4782" s="16" t="s">
        <v>207</v>
      </c>
      <c r="BC4782" s="16">
        <v>0.3</v>
      </c>
      <c r="BD4782" s="16">
        <f t="shared" si="1049"/>
        <v>1.7999999999999998</v>
      </c>
      <c r="BE4782" s="16">
        <f t="shared" si="1050"/>
        <v>553.359375</v>
      </c>
      <c r="BG4782" s="16">
        <f t="shared" si="1051"/>
        <v>720</v>
      </c>
      <c r="BH4782" s="16">
        <f t="shared" si="1052"/>
        <v>360</v>
      </c>
      <c r="BI4782" s="16">
        <f t="shared" si="1053"/>
        <v>4.5</v>
      </c>
    </row>
    <row r="4783" spans="1:61" ht="20.149999999999999" customHeight="1" x14ac:dyDescent="0.35">
      <c r="A4783">
        <v>4782</v>
      </c>
      <c r="B4783" t="s">
        <v>360</v>
      </c>
      <c r="C4783" t="s">
        <v>6588</v>
      </c>
      <c r="D4783" s="15" t="s">
        <v>5301</v>
      </c>
      <c r="E4783" s="12" t="s">
        <v>98</v>
      </c>
      <c r="G4783" s="12" t="s">
        <v>1453</v>
      </c>
      <c r="H4783" s="12" t="s">
        <v>91</v>
      </c>
      <c r="I4783" s="12" t="s">
        <v>363</v>
      </c>
      <c r="J4783" s="12" t="s">
        <v>5164</v>
      </c>
      <c r="K4783" s="12" t="s">
        <v>5164</v>
      </c>
      <c r="N4783" s="16" t="s">
        <v>206</v>
      </c>
      <c r="O4783" s="16" t="s">
        <v>5271</v>
      </c>
      <c r="P4783" s="12" t="s">
        <v>482</v>
      </c>
      <c r="R4783" s="16">
        <v>0.3</v>
      </c>
      <c r="Z4783" s="16">
        <v>0.3</v>
      </c>
      <c r="AA4783" s="16">
        <v>36</v>
      </c>
      <c r="AB4783" s="16" t="s">
        <v>2114</v>
      </c>
      <c r="AC4783" s="16" t="s">
        <v>5166</v>
      </c>
      <c r="AD4783" s="16">
        <v>12600</v>
      </c>
      <c r="AE4783" s="16">
        <v>112.5</v>
      </c>
      <c r="AF4783" s="16">
        <v>42187.5</v>
      </c>
      <c r="AG4783" s="16">
        <v>30</v>
      </c>
      <c r="AH4783" s="12">
        <f t="shared" si="1045"/>
        <v>0</v>
      </c>
      <c r="AI4783" s="16">
        <v>1.5</v>
      </c>
      <c r="AJ4783" s="16">
        <v>5250</v>
      </c>
      <c r="AK4783" s="16">
        <f t="shared" si="1046"/>
        <v>150</v>
      </c>
      <c r="AL4783" s="16">
        <f t="shared" si="1047"/>
        <v>1500</v>
      </c>
      <c r="AM4783" s="16">
        <v>27000</v>
      </c>
      <c r="AN4783" s="16">
        <f t="shared" si="1048"/>
        <v>88537.5</v>
      </c>
      <c r="AQ4783" s="16" t="s">
        <v>204</v>
      </c>
      <c r="AS4783" s="16" t="s">
        <v>2422</v>
      </c>
      <c r="AT4783" s="16" t="s">
        <v>2418</v>
      </c>
      <c r="AU4783" t="s">
        <v>2384</v>
      </c>
      <c r="AV4783" s="15" t="s">
        <v>2420</v>
      </c>
      <c r="AX4783" s="16" t="s">
        <v>204</v>
      </c>
      <c r="AY4783" s="16" t="s">
        <v>207</v>
      </c>
      <c r="AZ4783" s="16" t="s">
        <v>207</v>
      </c>
      <c r="BA4783" s="16" t="s">
        <v>207</v>
      </c>
      <c r="BB4783" s="16" t="s">
        <v>207</v>
      </c>
      <c r="BC4783" s="16">
        <v>0.3</v>
      </c>
      <c r="BD4783" s="16">
        <f t="shared" si="1049"/>
        <v>1.7999999999999998</v>
      </c>
      <c r="BE4783" s="16">
        <f t="shared" si="1050"/>
        <v>553.359375</v>
      </c>
      <c r="BG4783" s="16">
        <f t="shared" si="1051"/>
        <v>720</v>
      </c>
      <c r="BH4783" s="16">
        <f t="shared" si="1052"/>
        <v>360</v>
      </c>
      <c r="BI4783" s="16">
        <f t="shared" si="1053"/>
        <v>4.5</v>
      </c>
    </row>
    <row r="4784" spans="1:61" ht="20.149999999999999" customHeight="1" x14ac:dyDescent="0.35">
      <c r="A4784">
        <v>4783</v>
      </c>
      <c r="B4784" t="s">
        <v>360</v>
      </c>
      <c r="C4784" t="s">
        <v>6589</v>
      </c>
      <c r="D4784" s="15" t="s">
        <v>5302</v>
      </c>
      <c r="E4784" s="12" t="s">
        <v>98</v>
      </c>
      <c r="G4784" s="12" t="s">
        <v>1453</v>
      </c>
      <c r="H4784" s="12" t="s">
        <v>91</v>
      </c>
      <c r="I4784" s="12" t="s">
        <v>363</v>
      </c>
      <c r="J4784" s="12" t="s">
        <v>5164</v>
      </c>
      <c r="K4784" s="12" t="s">
        <v>5164</v>
      </c>
      <c r="N4784" s="16" t="s">
        <v>206</v>
      </c>
      <c r="O4784" s="16" t="s">
        <v>5271</v>
      </c>
      <c r="P4784" s="12" t="s">
        <v>482</v>
      </c>
      <c r="R4784" s="16">
        <v>0.24</v>
      </c>
      <c r="Z4784" s="16">
        <v>0.24</v>
      </c>
      <c r="AA4784" s="16">
        <v>28.799999999999997</v>
      </c>
      <c r="AB4784" s="16" t="s">
        <v>2114</v>
      </c>
      <c r="AC4784" s="16" t="s">
        <v>5166</v>
      </c>
      <c r="AD4784" s="16">
        <v>10079.999999999998</v>
      </c>
      <c r="AE4784" s="16">
        <v>90</v>
      </c>
      <c r="AF4784" s="16">
        <v>33750</v>
      </c>
      <c r="AG4784" s="16">
        <v>24</v>
      </c>
      <c r="AH4784" s="12">
        <f t="shared" si="1045"/>
        <v>0</v>
      </c>
      <c r="AI4784" s="16">
        <v>1.2</v>
      </c>
      <c r="AJ4784" s="16">
        <v>4200</v>
      </c>
      <c r="AK4784" s="16">
        <f t="shared" si="1046"/>
        <v>120</v>
      </c>
      <c r="AL4784" s="16">
        <f t="shared" si="1047"/>
        <v>1200</v>
      </c>
      <c r="AM4784" s="16">
        <v>21600</v>
      </c>
      <c r="AN4784" s="16">
        <f t="shared" si="1048"/>
        <v>70830</v>
      </c>
      <c r="AQ4784" s="16" t="s">
        <v>204</v>
      </c>
      <c r="AS4784" s="16" t="s">
        <v>2422</v>
      </c>
      <c r="AT4784" s="16" t="s">
        <v>2418</v>
      </c>
      <c r="AU4784" t="s">
        <v>2384</v>
      </c>
      <c r="AV4784" s="15" t="s">
        <v>2420</v>
      </c>
      <c r="AX4784" s="16" t="s">
        <v>204</v>
      </c>
      <c r="AY4784" s="16" t="s">
        <v>207</v>
      </c>
      <c r="AZ4784" s="16" t="s">
        <v>207</v>
      </c>
      <c r="BA4784" s="16" t="s">
        <v>207</v>
      </c>
      <c r="BB4784" s="16" t="s">
        <v>207</v>
      </c>
      <c r="BC4784" s="16">
        <v>0.24</v>
      </c>
      <c r="BD4784" s="16">
        <f t="shared" si="1049"/>
        <v>1.44</v>
      </c>
      <c r="BE4784" s="16">
        <f t="shared" si="1050"/>
        <v>442.6875</v>
      </c>
      <c r="BG4784" s="16">
        <f t="shared" si="1051"/>
        <v>576</v>
      </c>
      <c r="BH4784" s="16">
        <f t="shared" si="1052"/>
        <v>288</v>
      </c>
      <c r="BI4784" s="16">
        <f t="shared" si="1053"/>
        <v>3.6</v>
      </c>
    </row>
    <row r="4785" spans="1:61" ht="20.149999999999999" customHeight="1" x14ac:dyDescent="0.35">
      <c r="A4785">
        <v>4784</v>
      </c>
      <c r="B4785" t="s">
        <v>360</v>
      </c>
      <c r="C4785" t="s">
        <v>6590</v>
      </c>
      <c r="D4785" s="15" t="s">
        <v>5303</v>
      </c>
      <c r="E4785" s="12" t="s">
        <v>98</v>
      </c>
      <c r="G4785" s="12" t="s">
        <v>1453</v>
      </c>
      <c r="H4785" s="12" t="s">
        <v>91</v>
      </c>
      <c r="I4785" s="12" t="s">
        <v>363</v>
      </c>
      <c r="J4785" s="12" t="s">
        <v>5164</v>
      </c>
      <c r="K4785" s="12" t="s">
        <v>5164</v>
      </c>
      <c r="N4785" s="16" t="s">
        <v>205</v>
      </c>
      <c r="O4785" s="16" t="s">
        <v>5304</v>
      </c>
      <c r="P4785" s="12" t="s">
        <v>482</v>
      </c>
      <c r="R4785" s="16">
        <v>1.03</v>
      </c>
      <c r="Z4785" s="16">
        <v>1.03</v>
      </c>
      <c r="AA4785" s="16">
        <v>123.60000000000001</v>
      </c>
      <c r="AB4785" s="16" t="s">
        <v>2114</v>
      </c>
      <c r="AC4785" s="16" t="s">
        <v>5166</v>
      </c>
      <c r="AD4785" s="16">
        <v>43260</v>
      </c>
      <c r="AE4785" s="16">
        <v>386.25</v>
      </c>
      <c r="AF4785" s="16">
        <v>144843.75</v>
      </c>
      <c r="AG4785" s="16">
        <v>103</v>
      </c>
      <c r="AH4785" s="12">
        <f t="shared" si="1045"/>
        <v>0</v>
      </c>
      <c r="AI4785" s="16">
        <v>5.15</v>
      </c>
      <c r="AJ4785" s="16">
        <v>18025</v>
      </c>
      <c r="AK4785" s="16">
        <f t="shared" si="1046"/>
        <v>515</v>
      </c>
      <c r="AL4785" s="16">
        <f t="shared" si="1047"/>
        <v>5150</v>
      </c>
      <c r="AM4785" s="16">
        <v>92700</v>
      </c>
      <c r="AN4785" s="16">
        <f t="shared" si="1048"/>
        <v>303978.75</v>
      </c>
      <c r="AQ4785" s="16" t="s">
        <v>204</v>
      </c>
      <c r="AS4785" s="16" t="s">
        <v>2422</v>
      </c>
      <c r="AT4785" s="16" t="s">
        <v>2418</v>
      </c>
      <c r="AU4785" t="s">
        <v>2384</v>
      </c>
      <c r="AV4785" s="15" t="s">
        <v>2420</v>
      </c>
      <c r="AX4785" s="16" t="s">
        <v>204</v>
      </c>
      <c r="AY4785" s="16" t="s">
        <v>207</v>
      </c>
      <c r="AZ4785" s="16" t="s">
        <v>207</v>
      </c>
      <c r="BA4785" s="16" t="s">
        <v>207</v>
      </c>
      <c r="BB4785" s="16" t="s">
        <v>207</v>
      </c>
      <c r="BC4785" s="16">
        <v>1.03</v>
      </c>
      <c r="BD4785" s="16">
        <f t="shared" si="1049"/>
        <v>6.18</v>
      </c>
      <c r="BE4785" s="16">
        <f t="shared" si="1050"/>
        <v>1899.8671875</v>
      </c>
      <c r="BG4785" s="16">
        <f t="shared" si="1051"/>
        <v>2472</v>
      </c>
      <c r="BH4785" s="16">
        <f t="shared" si="1052"/>
        <v>1236</v>
      </c>
      <c r="BI4785" s="16">
        <f t="shared" si="1053"/>
        <v>15.45</v>
      </c>
    </row>
    <row r="4786" spans="1:61" ht="20.149999999999999" customHeight="1" x14ac:dyDescent="0.35">
      <c r="A4786">
        <v>4785</v>
      </c>
      <c r="B4786" t="s">
        <v>360</v>
      </c>
      <c r="C4786" t="s">
        <v>6591</v>
      </c>
      <c r="D4786" s="15" t="s">
        <v>5305</v>
      </c>
      <c r="E4786" s="12" t="s">
        <v>98</v>
      </c>
      <c r="G4786" s="12" t="s">
        <v>1453</v>
      </c>
      <c r="H4786" s="12" t="s">
        <v>91</v>
      </c>
      <c r="I4786" s="12" t="s">
        <v>363</v>
      </c>
      <c r="J4786" s="12" t="s">
        <v>5164</v>
      </c>
      <c r="K4786" s="12" t="s">
        <v>5164</v>
      </c>
      <c r="N4786" s="16" t="s">
        <v>206</v>
      </c>
      <c r="O4786" s="16" t="s">
        <v>5304</v>
      </c>
      <c r="P4786" s="12" t="s">
        <v>482</v>
      </c>
      <c r="R4786" s="16">
        <v>1.9</v>
      </c>
      <c r="Z4786" s="16">
        <v>1.9</v>
      </c>
      <c r="AA4786" s="16">
        <v>228</v>
      </c>
      <c r="AB4786" s="16" t="s">
        <v>2114</v>
      </c>
      <c r="AC4786" s="16" t="s">
        <v>5166</v>
      </c>
      <c r="AD4786" s="16">
        <v>79800</v>
      </c>
      <c r="AE4786" s="16">
        <v>712.5</v>
      </c>
      <c r="AF4786" s="16">
        <v>267187.5</v>
      </c>
      <c r="AG4786" s="16">
        <v>190</v>
      </c>
      <c r="AH4786" s="12">
        <f t="shared" si="1045"/>
        <v>0</v>
      </c>
      <c r="AI4786" s="16">
        <v>9.5</v>
      </c>
      <c r="AJ4786" s="16">
        <v>33250</v>
      </c>
      <c r="AK4786" s="16">
        <f t="shared" si="1046"/>
        <v>950</v>
      </c>
      <c r="AL4786" s="16">
        <f t="shared" si="1047"/>
        <v>9500</v>
      </c>
      <c r="AM4786" s="16">
        <v>171000</v>
      </c>
      <c r="AN4786" s="16">
        <f t="shared" si="1048"/>
        <v>560737.5</v>
      </c>
      <c r="AQ4786" s="16" t="s">
        <v>204</v>
      </c>
      <c r="AS4786" s="16" t="s">
        <v>2422</v>
      </c>
      <c r="AT4786" s="16" t="s">
        <v>2418</v>
      </c>
      <c r="AU4786" t="s">
        <v>2384</v>
      </c>
      <c r="AV4786" s="15" t="s">
        <v>2420</v>
      </c>
      <c r="AX4786" s="16" t="s">
        <v>204</v>
      </c>
      <c r="AY4786" s="16" t="s">
        <v>207</v>
      </c>
      <c r="AZ4786" s="16" t="s">
        <v>207</v>
      </c>
      <c r="BA4786" s="16" t="s">
        <v>207</v>
      </c>
      <c r="BB4786" s="16" t="s">
        <v>207</v>
      </c>
      <c r="BC4786" s="16">
        <v>1.9</v>
      </c>
      <c r="BD4786" s="16">
        <f t="shared" si="1049"/>
        <v>11.399999999999999</v>
      </c>
      <c r="BE4786" s="16">
        <f t="shared" si="1050"/>
        <v>3504.609375</v>
      </c>
      <c r="BG4786" s="16">
        <f t="shared" si="1051"/>
        <v>4560</v>
      </c>
      <c r="BH4786" s="16">
        <f t="shared" si="1052"/>
        <v>2280</v>
      </c>
      <c r="BI4786" s="16">
        <f t="shared" si="1053"/>
        <v>28.5</v>
      </c>
    </row>
    <row r="4787" spans="1:61" ht="20.149999999999999" customHeight="1" x14ac:dyDescent="0.35">
      <c r="A4787">
        <v>4786</v>
      </c>
      <c r="B4787" t="s">
        <v>360</v>
      </c>
      <c r="C4787" t="s">
        <v>6592</v>
      </c>
      <c r="D4787" s="15" t="s">
        <v>5306</v>
      </c>
      <c r="E4787" s="12" t="s">
        <v>98</v>
      </c>
      <c r="G4787" s="12" t="s">
        <v>1453</v>
      </c>
      <c r="H4787" s="12" t="s">
        <v>91</v>
      </c>
      <c r="I4787" s="12" t="s">
        <v>363</v>
      </c>
      <c r="J4787" s="12" t="s">
        <v>5164</v>
      </c>
      <c r="K4787" s="12" t="s">
        <v>5164</v>
      </c>
      <c r="N4787" s="16" t="s">
        <v>206</v>
      </c>
      <c r="O4787" s="16" t="s">
        <v>5304</v>
      </c>
      <c r="P4787" s="12" t="s">
        <v>482</v>
      </c>
      <c r="R4787" s="16">
        <v>5.19</v>
      </c>
      <c r="Z4787" s="16">
        <v>5.19</v>
      </c>
      <c r="AA4787" s="16">
        <v>622.80000000000007</v>
      </c>
      <c r="AB4787" s="16" t="s">
        <v>2114</v>
      </c>
      <c r="AC4787" s="16" t="s">
        <v>5166</v>
      </c>
      <c r="AD4787" s="16">
        <v>217980.00000000003</v>
      </c>
      <c r="AE4787" s="16">
        <v>1946.2500000000002</v>
      </c>
      <c r="AF4787" s="16">
        <v>729843.75000000012</v>
      </c>
      <c r="AG4787" s="16">
        <v>519</v>
      </c>
      <c r="AH4787" s="12">
        <f t="shared" si="1045"/>
        <v>0</v>
      </c>
      <c r="AI4787" s="16">
        <v>25.950000000000003</v>
      </c>
      <c r="AJ4787" s="16">
        <v>90825.000000000015</v>
      </c>
      <c r="AK4787" s="16">
        <f t="shared" si="1046"/>
        <v>2595</v>
      </c>
      <c r="AL4787" s="16">
        <f t="shared" si="1047"/>
        <v>25950.000000000004</v>
      </c>
      <c r="AM4787" s="16">
        <v>467100.00000000006</v>
      </c>
      <c r="AN4787" s="16">
        <f t="shared" si="1048"/>
        <v>1531698.7500000002</v>
      </c>
      <c r="AQ4787" s="16" t="s">
        <v>204</v>
      </c>
      <c r="AS4787" s="16" t="s">
        <v>2422</v>
      </c>
      <c r="AT4787" s="16" t="s">
        <v>2418</v>
      </c>
      <c r="AU4787" t="s">
        <v>2384</v>
      </c>
      <c r="AV4787" s="15" t="s">
        <v>2420</v>
      </c>
      <c r="AX4787" s="16" t="s">
        <v>204</v>
      </c>
      <c r="AY4787" s="16" t="s">
        <v>207</v>
      </c>
      <c r="AZ4787" s="16" t="s">
        <v>207</v>
      </c>
      <c r="BA4787" s="16" t="s">
        <v>207</v>
      </c>
      <c r="BB4787" s="16" t="s">
        <v>207</v>
      </c>
      <c r="BC4787" s="16">
        <v>5.19</v>
      </c>
      <c r="BD4787" s="16">
        <f t="shared" si="1049"/>
        <v>31.14</v>
      </c>
      <c r="BE4787" s="16">
        <f t="shared" si="1050"/>
        <v>9573.1171875000018</v>
      </c>
      <c r="BG4787" s="16">
        <f t="shared" si="1051"/>
        <v>12456.000000000002</v>
      </c>
      <c r="BH4787" s="16">
        <f t="shared" si="1052"/>
        <v>6228.0000000000009</v>
      </c>
      <c r="BI4787" s="16">
        <f t="shared" si="1053"/>
        <v>77.850000000000009</v>
      </c>
    </row>
    <row r="4788" spans="1:61" ht="20.149999999999999" customHeight="1" x14ac:dyDescent="0.35">
      <c r="A4788">
        <v>4787</v>
      </c>
      <c r="B4788" t="s">
        <v>360</v>
      </c>
      <c r="C4788" t="s">
        <v>6593</v>
      </c>
      <c r="D4788" s="15" t="s">
        <v>5144</v>
      </c>
      <c r="E4788" s="12" t="s">
        <v>98</v>
      </c>
      <c r="G4788" s="12" t="s">
        <v>1453</v>
      </c>
      <c r="H4788" s="12" t="s">
        <v>91</v>
      </c>
      <c r="I4788" s="12" t="s">
        <v>363</v>
      </c>
      <c r="J4788" s="12" t="s">
        <v>5164</v>
      </c>
      <c r="K4788" s="12" t="s">
        <v>5164</v>
      </c>
      <c r="N4788" s="16" t="s">
        <v>206</v>
      </c>
      <c r="O4788" s="16" t="s">
        <v>5304</v>
      </c>
      <c r="P4788" s="12" t="s">
        <v>482</v>
      </c>
      <c r="R4788" s="16">
        <v>1.71</v>
      </c>
      <c r="Z4788" s="16">
        <v>1.71</v>
      </c>
      <c r="AA4788" s="16">
        <v>205.2</v>
      </c>
      <c r="AB4788" s="16" t="s">
        <v>2114</v>
      </c>
      <c r="AC4788" s="16" t="s">
        <v>5166</v>
      </c>
      <c r="AD4788" s="16">
        <v>71820</v>
      </c>
      <c r="AE4788" s="16">
        <v>641.25</v>
      </c>
      <c r="AF4788" s="16">
        <v>240468.75</v>
      </c>
      <c r="AG4788" s="16">
        <v>171</v>
      </c>
      <c r="AH4788" s="12">
        <f t="shared" si="1045"/>
        <v>0</v>
      </c>
      <c r="AI4788" s="16">
        <v>8.5500000000000007</v>
      </c>
      <c r="AJ4788" s="16">
        <v>29925.000000000004</v>
      </c>
      <c r="AK4788" s="16">
        <f t="shared" si="1046"/>
        <v>855</v>
      </c>
      <c r="AL4788" s="16">
        <f t="shared" si="1047"/>
        <v>8550</v>
      </c>
      <c r="AM4788" s="16">
        <v>153900</v>
      </c>
      <c r="AN4788" s="16">
        <f t="shared" si="1048"/>
        <v>504663.75</v>
      </c>
      <c r="AQ4788" s="16" t="s">
        <v>204</v>
      </c>
      <c r="AS4788" s="16" t="s">
        <v>2422</v>
      </c>
      <c r="AT4788" s="16" t="s">
        <v>2418</v>
      </c>
      <c r="AU4788" t="s">
        <v>2384</v>
      </c>
      <c r="AV4788" s="15" t="s">
        <v>2420</v>
      </c>
      <c r="AX4788" s="16" t="s">
        <v>204</v>
      </c>
      <c r="AY4788" s="16" t="s">
        <v>207</v>
      </c>
      <c r="AZ4788" s="16" t="s">
        <v>207</v>
      </c>
      <c r="BA4788" s="16" t="s">
        <v>207</v>
      </c>
      <c r="BB4788" s="16" t="s">
        <v>207</v>
      </c>
      <c r="BC4788" s="16">
        <v>1.71</v>
      </c>
      <c r="BD4788" s="16">
        <f t="shared" si="1049"/>
        <v>10.26</v>
      </c>
      <c r="BE4788" s="16">
        <f t="shared" si="1050"/>
        <v>3154.1484375</v>
      </c>
      <c r="BG4788" s="16">
        <f t="shared" si="1051"/>
        <v>4104</v>
      </c>
      <c r="BH4788" s="16">
        <f t="shared" si="1052"/>
        <v>2052</v>
      </c>
      <c r="BI4788" s="16">
        <f t="shared" si="1053"/>
        <v>25.65</v>
      </c>
    </row>
    <row r="4789" spans="1:61" ht="20.149999999999999" customHeight="1" x14ac:dyDescent="0.35">
      <c r="A4789">
        <v>4788</v>
      </c>
      <c r="B4789" t="s">
        <v>360</v>
      </c>
      <c r="C4789" t="s">
        <v>6594</v>
      </c>
      <c r="D4789" s="15" t="s">
        <v>5307</v>
      </c>
      <c r="E4789" s="12" t="s">
        <v>98</v>
      </c>
      <c r="G4789" s="12" t="s">
        <v>1453</v>
      </c>
      <c r="H4789" s="12" t="s">
        <v>91</v>
      </c>
      <c r="I4789" s="12" t="s">
        <v>363</v>
      </c>
      <c r="J4789" s="12" t="s">
        <v>5164</v>
      </c>
      <c r="K4789" s="12" t="s">
        <v>5164</v>
      </c>
      <c r="N4789" s="16" t="s">
        <v>206</v>
      </c>
      <c r="O4789" s="16" t="s">
        <v>5304</v>
      </c>
      <c r="P4789" s="12" t="s">
        <v>482</v>
      </c>
      <c r="R4789" s="16">
        <v>0.59</v>
      </c>
      <c r="Z4789" s="16">
        <v>0.59</v>
      </c>
      <c r="AA4789" s="16">
        <v>70.8</v>
      </c>
      <c r="AB4789" s="16" t="s">
        <v>2114</v>
      </c>
      <c r="AC4789" s="16" t="s">
        <v>5166</v>
      </c>
      <c r="AD4789" s="16">
        <v>24780</v>
      </c>
      <c r="AE4789" s="16">
        <v>221.25</v>
      </c>
      <c r="AF4789" s="16">
        <v>82968.75</v>
      </c>
      <c r="AG4789" s="16">
        <v>59</v>
      </c>
      <c r="AH4789" s="12">
        <f t="shared" si="1045"/>
        <v>0</v>
      </c>
      <c r="AI4789" s="16">
        <v>2.9499999999999997</v>
      </c>
      <c r="AJ4789" s="16">
        <v>10324.999999999998</v>
      </c>
      <c r="AK4789" s="16">
        <f t="shared" si="1046"/>
        <v>295</v>
      </c>
      <c r="AL4789" s="16">
        <f t="shared" si="1047"/>
        <v>2950</v>
      </c>
      <c r="AM4789" s="16">
        <v>53100</v>
      </c>
      <c r="AN4789" s="16">
        <f t="shared" si="1048"/>
        <v>174123.75</v>
      </c>
      <c r="AQ4789" s="16" t="s">
        <v>204</v>
      </c>
      <c r="AS4789" s="16" t="s">
        <v>2422</v>
      </c>
      <c r="AT4789" s="16" t="s">
        <v>2418</v>
      </c>
      <c r="AU4789" t="s">
        <v>2384</v>
      </c>
      <c r="AV4789" s="15" t="s">
        <v>2420</v>
      </c>
      <c r="AX4789" s="16" t="s">
        <v>204</v>
      </c>
      <c r="AY4789" s="16" t="s">
        <v>207</v>
      </c>
      <c r="AZ4789" s="16" t="s">
        <v>207</v>
      </c>
      <c r="BA4789" s="16" t="s">
        <v>207</v>
      </c>
      <c r="BB4789" s="16" t="s">
        <v>207</v>
      </c>
      <c r="BC4789" s="16">
        <v>0.59</v>
      </c>
      <c r="BD4789" s="16">
        <f t="shared" si="1049"/>
        <v>3.54</v>
      </c>
      <c r="BE4789" s="16">
        <f t="shared" si="1050"/>
        <v>1088.2734375</v>
      </c>
      <c r="BG4789" s="16">
        <f t="shared" si="1051"/>
        <v>1416</v>
      </c>
      <c r="BH4789" s="16">
        <f t="shared" si="1052"/>
        <v>708</v>
      </c>
      <c r="BI4789" s="16">
        <f t="shared" si="1053"/>
        <v>8.85</v>
      </c>
    </row>
    <row r="4790" spans="1:61" ht="20.149999999999999" customHeight="1" x14ac:dyDescent="0.35">
      <c r="A4790">
        <v>4789</v>
      </c>
      <c r="B4790" t="s">
        <v>360</v>
      </c>
      <c r="C4790" t="s">
        <v>6595</v>
      </c>
      <c r="D4790" s="15" t="s">
        <v>5308</v>
      </c>
      <c r="E4790" s="12" t="s">
        <v>98</v>
      </c>
      <c r="G4790" s="12" t="s">
        <v>1453</v>
      </c>
      <c r="H4790" s="12" t="s">
        <v>91</v>
      </c>
      <c r="I4790" s="12" t="s">
        <v>363</v>
      </c>
      <c r="J4790" s="12" t="s">
        <v>5164</v>
      </c>
      <c r="K4790" s="12" t="s">
        <v>5164</v>
      </c>
      <c r="N4790" s="16" t="s">
        <v>206</v>
      </c>
      <c r="O4790" s="16" t="s">
        <v>5304</v>
      </c>
      <c r="P4790" s="12" t="s">
        <v>482</v>
      </c>
      <c r="R4790" s="16">
        <v>0.8</v>
      </c>
      <c r="Z4790" s="16">
        <v>0.8</v>
      </c>
      <c r="AA4790" s="16">
        <v>96</v>
      </c>
      <c r="AB4790" s="16" t="s">
        <v>2114</v>
      </c>
      <c r="AC4790" s="16" t="s">
        <v>5166</v>
      </c>
      <c r="AD4790" s="16">
        <v>33600</v>
      </c>
      <c r="AE4790" s="16">
        <v>300</v>
      </c>
      <c r="AF4790" s="16">
        <v>112500</v>
      </c>
      <c r="AG4790" s="16">
        <v>80</v>
      </c>
      <c r="AH4790" s="12">
        <f t="shared" si="1045"/>
        <v>0</v>
      </c>
      <c r="AI4790" s="16">
        <v>4</v>
      </c>
      <c r="AJ4790" s="16">
        <v>14000</v>
      </c>
      <c r="AK4790" s="16">
        <f t="shared" si="1046"/>
        <v>400</v>
      </c>
      <c r="AL4790" s="16">
        <f t="shared" si="1047"/>
        <v>4000</v>
      </c>
      <c r="AM4790" s="16">
        <v>72000</v>
      </c>
      <c r="AN4790" s="16">
        <f t="shared" si="1048"/>
        <v>236100</v>
      </c>
      <c r="AQ4790" s="16" t="s">
        <v>204</v>
      </c>
      <c r="AS4790" s="16" t="s">
        <v>2422</v>
      </c>
      <c r="AT4790" s="16" t="s">
        <v>2418</v>
      </c>
      <c r="AU4790" t="s">
        <v>2384</v>
      </c>
      <c r="AV4790" s="15" t="s">
        <v>2420</v>
      </c>
      <c r="AX4790" s="16" t="s">
        <v>204</v>
      </c>
      <c r="AY4790" s="16" t="s">
        <v>207</v>
      </c>
      <c r="AZ4790" s="16" t="s">
        <v>207</v>
      </c>
      <c r="BA4790" s="16" t="s">
        <v>207</v>
      </c>
      <c r="BB4790" s="16" t="s">
        <v>207</v>
      </c>
      <c r="BC4790" s="16">
        <v>0.8</v>
      </c>
      <c r="BD4790" s="16">
        <f t="shared" si="1049"/>
        <v>4.8000000000000007</v>
      </c>
      <c r="BE4790" s="16">
        <f t="shared" si="1050"/>
        <v>1475.625</v>
      </c>
      <c r="BG4790" s="16">
        <f t="shared" si="1051"/>
        <v>1920</v>
      </c>
      <c r="BH4790" s="16">
        <f t="shared" si="1052"/>
        <v>960</v>
      </c>
      <c r="BI4790" s="16">
        <f t="shared" si="1053"/>
        <v>12</v>
      </c>
    </row>
    <row r="4791" spans="1:61" ht="20.149999999999999" customHeight="1" x14ac:dyDescent="0.35">
      <c r="A4791">
        <v>4790</v>
      </c>
      <c r="B4791" t="s">
        <v>360</v>
      </c>
      <c r="C4791" t="s">
        <v>6596</v>
      </c>
      <c r="D4791" s="15" t="s">
        <v>5309</v>
      </c>
      <c r="E4791" s="12" t="s">
        <v>98</v>
      </c>
      <c r="G4791" s="12" t="s">
        <v>1453</v>
      </c>
      <c r="H4791" s="12" t="s">
        <v>91</v>
      </c>
      <c r="I4791" s="12" t="s">
        <v>363</v>
      </c>
      <c r="J4791" s="12" t="s">
        <v>5164</v>
      </c>
      <c r="K4791" s="12" t="s">
        <v>5164</v>
      </c>
      <c r="N4791" s="16" t="s">
        <v>206</v>
      </c>
      <c r="O4791" s="16" t="s">
        <v>5304</v>
      </c>
      <c r="P4791" s="12" t="s">
        <v>482</v>
      </c>
      <c r="R4791" s="16">
        <v>0.85</v>
      </c>
      <c r="Z4791" s="16">
        <v>0.85</v>
      </c>
      <c r="AA4791" s="16">
        <v>102</v>
      </c>
      <c r="AB4791" s="16" t="s">
        <v>2114</v>
      </c>
      <c r="AC4791" s="16" t="s">
        <v>5166</v>
      </c>
      <c r="AD4791" s="16">
        <v>35700</v>
      </c>
      <c r="AE4791" s="16">
        <v>318.75</v>
      </c>
      <c r="AF4791" s="16">
        <v>119531.25</v>
      </c>
      <c r="AG4791" s="16">
        <v>85</v>
      </c>
      <c r="AH4791" s="12">
        <f t="shared" si="1045"/>
        <v>0</v>
      </c>
      <c r="AI4791" s="16">
        <v>4.25</v>
      </c>
      <c r="AJ4791" s="16">
        <v>14875</v>
      </c>
      <c r="AK4791" s="16">
        <f t="shared" si="1046"/>
        <v>425</v>
      </c>
      <c r="AL4791" s="16">
        <f t="shared" si="1047"/>
        <v>4250</v>
      </c>
      <c r="AM4791" s="16">
        <v>76500</v>
      </c>
      <c r="AN4791" s="16">
        <f t="shared" si="1048"/>
        <v>250856.25</v>
      </c>
      <c r="AQ4791" s="16" t="s">
        <v>204</v>
      </c>
      <c r="AS4791" s="16" t="s">
        <v>2422</v>
      </c>
      <c r="AT4791" s="16" t="s">
        <v>2418</v>
      </c>
      <c r="AU4791" t="s">
        <v>2384</v>
      </c>
      <c r="AV4791" s="15" t="s">
        <v>2420</v>
      </c>
      <c r="AX4791" s="16" t="s">
        <v>204</v>
      </c>
      <c r="AY4791" s="16" t="s">
        <v>207</v>
      </c>
      <c r="AZ4791" s="16" t="s">
        <v>207</v>
      </c>
      <c r="BA4791" s="16" t="s">
        <v>207</v>
      </c>
      <c r="BB4791" s="16" t="s">
        <v>207</v>
      </c>
      <c r="BC4791" s="16">
        <v>0.85</v>
      </c>
      <c r="BD4791" s="16">
        <f t="shared" si="1049"/>
        <v>5.0999999999999996</v>
      </c>
      <c r="BE4791" s="16">
        <f t="shared" si="1050"/>
        <v>1567.8515625</v>
      </c>
      <c r="BG4791" s="16">
        <f t="shared" si="1051"/>
        <v>2040</v>
      </c>
      <c r="BH4791" s="16">
        <f t="shared" si="1052"/>
        <v>1020</v>
      </c>
      <c r="BI4791" s="16">
        <f t="shared" si="1053"/>
        <v>12.75</v>
      </c>
    </row>
    <row r="4792" spans="1:61" ht="20.149999999999999" customHeight="1" x14ac:dyDescent="0.35">
      <c r="A4792">
        <v>4791</v>
      </c>
      <c r="B4792" t="s">
        <v>360</v>
      </c>
      <c r="C4792" t="s">
        <v>6597</v>
      </c>
      <c r="D4792" s="15" t="s">
        <v>455</v>
      </c>
      <c r="E4792" s="12" t="s">
        <v>98</v>
      </c>
      <c r="G4792" s="12" t="s">
        <v>1453</v>
      </c>
      <c r="H4792" s="12" t="s">
        <v>91</v>
      </c>
      <c r="I4792" s="12" t="s">
        <v>363</v>
      </c>
      <c r="J4792" s="12" t="s">
        <v>5164</v>
      </c>
      <c r="K4792" s="12" t="s">
        <v>5164</v>
      </c>
      <c r="N4792" s="16" t="s">
        <v>206</v>
      </c>
      <c r="O4792" s="16" t="s">
        <v>5304</v>
      </c>
      <c r="P4792" s="12" t="s">
        <v>482</v>
      </c>
      <c r="R4792" s="16">
        <v>1.33</v>
      </c>
      <c r="Z4792" s="16">
        <v>1.33</v>
      </c>
      <c r="AA4792" s="16">
        <v>159.60000000000002</v>
      </c>
      <c r="AB4792" s="16" t="s">
        <v>2114</v>
      </c>
      <c r="AC4792" s="16" t="s">
        <v>5166</v>
      </c>
      <c r="AD4792" s="16">
        <v>55860.000000000007</v>
      </c>
      <c r="AE4792" s="16">
        <v>498.75</v>
      </c>
      <c r="AF4792" s="16">
        <v>187031.25</v>
      </c>
      <c r="AG4792" s="16">
        <v>133</v>
      </c>
      <c r="AH4792" s="12">
        <f t="shared" si="1045"/>
        <v>0</v>
      </c>
      <c r="AI4792" s="16">
        <v>6.65</v>
      </c>
      <c r="AJ4792" s="16">
        <v>23275</v>
      </c>
      <c r="AK4792" s="16">
        <f t="shared" si="1046"/>
        <v>665</v>
      </c>
      <c r="AL4792" s="16">
        <f t="shared" si="1047"/>
        <v>6650</v>
      </c>
      <c r="AM4792" s="16">
        <v>119700</v>
      </c>
      <c r="AN4792" s="16">
        <f t="shared" si="1048"/>
        <v>392516.25</v>
      </c>
      <c r="AQ4792" s="16" t="s">
        <v>204</v>
      </c>
      <c r="AS4792" s="16" t="s">
        <v>2422</v>
      </c>
      <c r="AT4792" s="16" t="s">
        <v>2418</v>
      </c>
      <c r="AU4792" t="s">
        <v>2384</v>
      </c>
      <c r="AV4792" s="15" t="s">
        <v>2420</v>
      </c>
      <c r="AX4792" s="16" t="s">
        <v>204</v>
      </c>
      <c r="AY4792" s="16" t="s">
        <v>207</v>
      </c>
      <c r="AZ4792" s="16" t="s">
        <v>207</v>
      </c>
      <c r="BA4792" s="16" t="s">
        <v>207</v>
      </c>
      <c r="BB4792" s="16" t="s">
        <v>207</v>
      </c>
      <c r="BC4792" s="16">
        <v>1.33</v>
      </c>
      <c r="BD4792" s="16">
        <f t="shared" si="1049"/>
        <v>7.98</v>
      </c>
      <c r="BE4792" s="16">
        <f t="shared" si="1050"/>
        <v>2453.2265625</v>
      </c>
      <c r="BG4792" s="16">
        <f t="shared" si="1051"/>
        <v>3192</v>
      </c>
      <c r="BH4792" s="16">
        <f t="shared" si="1052"/>
        <v>1596</v>
      </c>
      <c r="BI4792" s="16">
        <f t="shared" si="1053"/>
        <v>19.95</v>
      </c>
    </row>
    <row r="4793" spans="1:61" ht="20.149999999999999" customHeight="1" x14ac:dyDescent="0.35">
      <c r="A4793">
        <v>4792</v>
      </c>
      <c r="B4793" t="s">
        <v>360</v>
      </c>
      <c r="C4793" t="s">
        <v>6598</v>
      </c>
      <c r="D4793" s="15" t="s">
        <v>5310</v>
      </c>
      <c r="E4793" s="12" t="s">
        <v>98</v>
      </c>
      <c r="G4793" s="12" t="s">
        <v>1453</v>
      </c>
      <c r="H4793" s="12" t="s">
        <v>91</v>
      </c>
      <c r="I4793" s="12" t="s">
        <v>363</v>
      </c>
      <c r="J4793" s="12" t="s">
        <v>5164</v>
      </c>
      <c r="K4793" s="12" t="s">
        <v>5164</v>
      </c>
      <c r="N4793" s="16" t="s">
        <v>206</v>
      </c>
      <c r="O4793" s="16" t="s">
        <v>5304</v>
      </c>
      <c r="P4793" s="12" t="s">
        <v>482</v>
      </c>
      <c r="R4793" s="16">
        <v>0.4</v>
      </c>
      <c r="Z4793" s="16">
        <v>0.4</v>
      </c>
      <c r="AA4793" s="16">
        <v>48</v>
      </c>
      <c r="AB4793" s="16" t="s">
        <v>2114</v>
      </c>
      <c r="AC4793" s="16" t="s">
        <v>5166</v>
      </c>
      <c r="AD4793" s="16">
        <v>16800</v>
      </c>
      <c r="AE4793" s="16">
        <v>150</v>
      </c>
      <c r="AF4793" s="16">
        <v>56250</v>
      </c>
      <c r="AG4793" s="16">
        <v>40</v>
      </c>
      <c r="AH4793" s="12">
        <f t="shared" si="1045"/>
        <v>0</v>
      </c>
      <c r="AI4793" s="16">
        <v>2</v>
      </c>
      <c r="AJ4793" s="16">
        <v>7000</v>
      </c>
      <c r="AK4793" s="16">
        <f t="shared" si="1046"/>
        <v>200</v>
      </c>
      <c r="AL4793" s="16">
        <f t="shared" si="1047"/>
        <v>2000</v>
      </c>
      <c r="AM4793" s="16">
        <v>36000</v>
      </c>
      <c r="AN4793" s="16">
        <f t="shared" si="1048"/>
        <v>118050</v>
      </c>
      <c r="AQ4793" s="16" t="s">
        <v>204</v>
      </c>
      <c r="AS4793" s="16" t="s">
        <v>2422</v>
      </c>
      <c r="AT4793" s="16" t="s">
        <v>2418</v>
      </c>
      <c r="AU4793" t="s">
        <v>2384</v>
      </c>
      <c r="AV4793" s="15" t="s">
        <v>2420</v>
      </c>
      <c r="AX4793" s="16" t="s">
        <v>204</v>
      </c>
      <c r="AY4793" s="16" t="s">
        <v>207</v>
      </c>
      <c r="AZ4793" s="16" t="s">
        <v>207</v>
      </c>
      <c r="BA4793" s="16" t="s">
        <v>207</v>
      </c>
      <c r="BB4793" s="16" t="s">
        <v>207</v>
      </c>
      <c r="BC4793" s="16">
        <v>0.4</v>
      </c>
      <c r="BD4793" s="16">
        <f t="shared" si="1049"/>
        <v>2.4000000000000004</v>
      </c>
      <c r="BE4793" s="16">
        <f t="shared" si="1050"/>
        <v>737.8125</v>
      </c>
      <c r="BG4793" s="16">
        <f t="shared" si="1051"/>
        <v>960</v>
      </c>
      <c r="BH4793" s="16">
        <f t="shared" si="1052"/>
        <v>480</v>
      </c>
      <c r="BI4793" s="16">
        <f t="shared" si="1053"/>
        <v>6</v>
      </c>
    </row>
    <row r="4794" spans="1:61" ht="20.149999999999999" customHeight="1" x14ac:dyDescent="0.35">
      <c r="A4794">
        <v>4793</v>
      </c>
      <c r="B4794" t="s">
        <v>360</v>
      </c>
      <c r="C4794" t="s">
        <v>6599</v>
      </c>
      <c r="D4794" s="15" t="s">
        <v>5311</v>
      </c>
      <c r="E4794" s="12" t="s">
        <v>98</v>
      </c>
      <c r="G4794" s="12" t="s">
        <v>1453</v>
      </c>
      <c r="H4794" s="12" t="s">
        <v>91</v>
      </c>
      <c r="I4794" s="12" t="s">
        <v>363</v>
      </c>
      <c r="J4794" s="12" t="s">
        <v>5164</v>
      </c>
      <c r="K4794" s="12" t="s">
        <v>5164</v>
      </c>
      <c r="N4794" s="16" t="s">
        <v>206</v>
      </c>
      <c r="O4794" s="16" t="s">
        <v>5304</v>
      </c>
      <c r="P4794" s="12" t="s">
        <v>482</v>
      </c>
      <c r="R4794" s="16">
        <v>1.04</v>
      </c>
      <c r="Z4794" s="16">
        <v>1.04</v>
      </c>
      <c r="AA4794" s="16">
        <v>124.80000000000001</v>
      </c>
      <c r="AB4794" s="16" t="s">
        <v>2114</v>
      </c>
      <c r="AC4794" s="16" t="s">
        <v>5166</v>
      </c>
      <c r="AD4794" s="16">
        <v>43680.000000000007</v>
      </c>
      <c r="AE4794" s="16">
        <v>390</v>
      </c>
      <c r="AF4794" s="16">
        <v>146250</v>
      </c>
      <c r="AG4794" s="16">
        <v>104</v>
      </c>
      <c r="AH4794" s="12">
        <f t="shared" si="1045"/>
        <v>0</v>
      </c>
      <c r="AI4794" s="16">
        <v>5.2</v>
      </c>
      <c r="AJ4794" s="16">
        <v>18200</v>
      </c>
      <c r="AK4794" s="16">
        <f t="shared" si="1046"/>
        <v>520</v>
      </c>
      <c r="AL4794" s="16">
        <f t="shared" si="1047"/>
        <v>5200</v>
      </c>
      <c r="AM4794" s="16">
        <v>93600</v>
      </c>
      <c r="AN4794" s="16">
        <f t="shared" si="1048"/>
        <v>306930</v>
      </c>
      <c r="AQ4794" s="16" t="s">
        <v>204</v>
      </c>
      <c r="AS4794" s="16" t="s">
        <v>2422</v>
      </c>
      <c r="AT4794" s="16" t="s">
        <v>2418</v>
      </c>
      <c r="AU4794" t="s">
        <v>2384</v>
      </c>
      <c r="AV4794" s="15" t="s">
        <v>2420</v>
      </c>
      <c r="AX4794" s="16" t="s">
        <v>204</v>
      </c>
      <c r="AY4794" s="16" t="s">
        <v>207</v>
      </c>
      <c r="AZ4794" s="16" t="s">
        <v>207</v>
      </c>
      <c r="BA4794" s="16" t="s">
        <v>207</v>
      </c>
      <c r="BB4794" s="16" t="s">
        <v>207</v>
      </c>
      <c r="BC4794" s="16">
        <v>1.04</v>
      </c>
      <c r="BD4794" s="16">
        <f t="shared" si="1049"/>
        <v>6.24</v>
      </c>
      <c r="BE4794" s="16">
        <f t="shared" si="1050"/>
        <v>1918.3125</v>
      </c>
      <c r="BG4794" s="16">
        <f t="shared" si="1051"/>
        <v>2496</v>
      </c>
      <c r="BH4794" s="16">
        <f t="shared" si="1052"/>
        <v>1248</v>
      </c>
      <c r="BI4794" s="16">
        <f t="shared" si="1053"/>
        <v>15.6</v>
      </c>
    </row>
    <row r="4795" spans="1:61" ht="20.149999999999999" customHeight="1" x14ac:dyDescent="0.35">
      <c r="A4795">
        <v>4794</v>
      </c>
      <c r="B4795" t="s">
        <v>360</v>
      </c>
      <c r="C4795" t="s">
        <v>6600</v>
      </c>
      <c r="D4795" s="15" t="s">
        <v>5312</v>
      </c>
      <c r="E4795" s="12" t="s">
        <v>98</v>
      </c>
      <c r="G4795" s="12" t="s">
        <v>1453</v>
      </c>
      <c r="H4795" s="12" t="s">
        <v>91</v>
      </c>
      <c r="I4795" s="12" t="s">
        <v>363</v>
      </c>
      <c r="J4795" s="12" t="s">
        <v>5164</v>
      </c>
      <c r="K4795" s="12" t="s">
        <v>5164</v>
      </c>
      <c r="N4795" s="16" t="s">
        <v>206</v>
      </c>
      <c r="O4795" s="16" t="s">
        <v>5304</v>
      </c>
      <c r="P4795" s="12" t="s">
        <v>482</v>
      </c>
      <c r="R4795" s="16">
        <v>1</v>
      </c>
      <c r="Z4795" s="16">
        <v>1</v>
      </c>
      <c r="AA4795" s="16">
        <v>120</v>
      </c>
      <c r="AB4795" s="16" t="s">
        <v>2114</v>
      </c>
      <c r="AC4795" s="16" t="s">
        <v>5166</v>
      </c>
      <c r="AD4795" s="16">
        <v>42000</v>
      </c>
      <c r="AE4795" s="16">
        <v>375</v>
      </c>
      <c r="AF4795" s="16">
        <v>140625</v>
      </c>
      <c r="AG4795" s="16">
        <v>100</v>
      </c>
      <c r="AH4795" s="12">
        <f t="shared" si="1045"/>
        <v>0</v>
      </c>
      <c r="AI4795" s="16">
        <v>5</v>
      </c>
      <c r="AJ4795" s="16">
        <v>17500</v>
      </c>
      <c r="AK4795" s="16">
        <f t="shared" si="1046"/>
        <v>500</v>
      </c>
      <c r="AL4795" s="16">
        <f t="shared" si="1047"/>
        <v>5000</v>
      </c>
      <c r="AM4795" s="16">
        <v>90000</v>
      </c>
      <c r="AN4795" s="16">
        <f t="shared" si="1048"/>
        <v>295125</v>
      </c>
      <c r="AQ4795" s="16" t="s">
        <v>204</v>
      </c>
      <c r="AS4795" s="16" t="s">
        <v>2422</v>
      </c>
      <c r="AT4795" s="16" t="s">
        <v>2418</v>
      </c>
      <c r="AU4795" t="s">
        <v>2384</v>
      </c>
      <c r="AV4795" s="15" t="s">
        <v>2420</v>
      </c>
      <c r="AX4795" s="16" t="s">
        <v>204</v>
      </c>
      <c r="AY4795" s="16" t="s">
        <v>207</v>
      </c>
      <c r="AZ4795" s="16" t="s">
        <v>207</v>
      </c>
      <c r="BA4795" s="16" t="s">
        <v>207</v>
      </c>
      <c r="BB4795" s="16" t="s">
        <v>207</v>
      </c>
      <c r="BC4795" s="16">
        <v>1</v>
      </c>
      <c r="BD4795" s="16">
        <f t="shared" si="1049"/>
        <v>6</v>
      </c>
      <c r="BE4795" s="16">
        <f t="shared" si="1050"/>
        <v>1844.53125</v>
      </c>
      <c r="BG4795" s="16">
        <f t="shared" si="1051"/>
        <v>2400</v>
      </c>
      <c r="BH4795" s="16">
        <f t="shared" si="1052"/>
        <v>1200</v>
      </c>
      <c r="BI4795" s="16">
        <f t="shared" si="1053"/>
        <v>15</v>
      </c>
    </row>
    <row r="4796" spans="1:61" ht="20.149999999999999" customHeight="1" x14ac:dyDescent="0.35">
      <c r="A4796">
        <v>4795</v>
      </c>
      <c r="B4796" t="s">
        <v>360</v>
      </c>
      <c r="C4796" t="s">
        <v>6601</v>
      </c>
      <c r="D4796" s="15" t="s">
        <v>5313</v>
      </c>
      <c r="E4796" s="12" t="s">
        <v>98</v>
      </c>
      <c r="G4796" s="12" t="s">
        <v>1453</v>
      </c>
      <c r="H4796" s="12" t="s">
        <v>91</v>
      </c>
      <c r="I4796" s="12" t="s">
        <v>363</v>
      </c>
      <c r="J4796" s="12" t="s">
        <v>5164</v>
      </c>
      <c r="K4796" s="12" t="s">
        <v>5164</v>
      </c>
      <c r="N4796" s="16" t="s">
        <v>206</v>
      </c>
      <c r="O4796" s="16" t="s">
        <v>5304</v>
      </c>
      <c r="P4796" s="12" t="s">
        <v>482</v>
      </c>
      <c r="R4796" s="16">
        <v>0.64</v>
      </c>
      <c r="Z4796" s="16">
        <v>0.64</v>
      </c>
      <c r="AA4796" s="16">
        <v>76.8</v>
      </c>
      <c r="AB4796" s="16" t="s">
        <v>2114</v>
      </c>
      <c r="AC4796" s="16" t="s">
        <v>5166</v>
      </c>
      <c r="AD4796" s="16">
        <v>26880</v>
      </c>
      <c r="AE4796" s="16">
        <v>240</v>
      </c>
      <c r="AF4796" s="16">
        <v>90000</v>
      </c>
      <c r="AG4796" s="16">
        <v>64</v>
      </c>
      <c r="AH4796" s="12">
        <f t="shared" si="1045"/>
        <v>0</v>
      </c>
      <c r="AI4796" s="16">
        <v>3.2</v>
      </c>
      <c r="AJ4796" s="16">
        <v>11200</v>
      </c>
      <c r="AK4796" s="16">
        <f t="shared" si="1046"/>
        <v>320</v>
      </c>
      <c r="AL4796" s="16">
        <f t="shared" si="1047"/>
        <v>3200</v>
      </c>
      <c r="AM4796" s="16">
        <v>57600</v>
      </c>
      <c r="AN4796" s="16">
        <f t="shared" si="1048"/>
        <v>188880</v>
      </c>
      <c r="AQ4796" s="16" t="s">
        <v>204</v>
      </c>
      <c r="AS4796" s="16" t="s">
        <v>2422</v>
      </c>
      <c r="AT4796" s="16" t="s">
        <v>2418</v>
      </c>
      <c r="AU4796" t="s">
        <v>2384</v>
      </c>
      <c r="AV4796" s="15" t="s">
        <v>2420</v>
      </c>
      <c r="AX4796" s="16" t="s">
        <v>204</v>
      </c>
      <c r="AY4796" s="16" t="s">
        <v>207</v>
      </c>
      <c r="AZ4796" s="16" t="s">
        <v>207</v>
      </c>
      <c r="BA4796" s="16" t="s">
        <v>207</v>
      </c>
      <c r="BB4796" s="16" t="s">
        <v>207</v>
      </c>
      <c r="BC4796" s="16">
        <v>0.64</v>
      </c>
      <c r="BD4796" s="16">
        <f t="shared" si="1049"/>
        <v>3.84</v>
      </c>
      <c r="BE4796" s="16">
        <f t="shared" si="1050"/>
        <v>1180.5</v>
      </c>
      <c r="BG4796" s="16">
        <f t="shared" si="1051"/>
        <v>1536</v>
      </c>
      <c r="BH4796" s="16">
        <f t="shared" si="1052"/>
        <v>768</v>
      </c>
      <c r="BI4796" s="16">
        <f t="shared" si="1053"/>
        <v>9.6</v>
      </c>
    </row>
    <row r="4797" spans="1:61" ht="20.149999999999999" customHeight="1" x14ac:dyDescent="0.35">
      <c r="A4797">
        <v>4796</v>
      </c>
      <c r="B4797" t="s">
        <v>360</v>
      </c>
      <c r="C4797" t="s">
        <v>6602</v>
      </c>
      <c r="D4797" s="15" t="s">
        <v>5314</v>
      </c>
      <c r="E4797" s="12" t="s">
        <v>98</v>
      </c>
      <c r="G4797" s="12" t="s">
        <v>1453</v>
      </c>
      <c r="H4797" s="12" t="s">
        <v>91</v>
      </c>
      <c r="I4797" s="12" t="s">
        <v>363</v>
      </c>
      <c r="J4797" s="12" t="s">
        <v>5164</v>
      </c>
      <c r="K4797" s="12" t="s">
        <v>5164</v>
      </c>
      <c r="N4797" s="16" t="s">
        <v>206</v>
      </c>
      <c r="O4797" s="16" t="s">
        <v>5304</v>
      </c>
      <c r="P4797" s="12" t="s">
        <v>482</v>
      </c>
      <c r="R4797" s="16">
        <v>1.05</v>
      </c>
      <c r="Z4797" s="16">
        <v>1.05</v>
      </c>
      <c r="AA4797" s="16">
        <v>126</v>
      </c>
      <c r="AB4797" s="16" t="s">
        <v>2114</v>
      </c>
      <c r="AC4797" s="16" t="s">
        <v>5166</v>
      </c>
      <c r="AD4797" s="16">
        <v>44100</v>
      </c>
      <c r="AE4797" s="16">
        <v>393.75</v>
      </c>
      <c r="AF4797" s="16">
        <v>147656.25</v>
      </c>
      <c r="AG4797" s="16">
        <v>105</v>
      </c>
      <c r="AH4797" s="12">
        <f t="shared" si="1045"/>
        <v>0</v>
      </c>
      <c r="AI4797" s="16">
        <v>5.25</v>
      </c>
      <c r="AJ4797" s="16">
        <v>18375</v>
      </c>
      <c r="AK4797" s="16">
        <f t="shared" si="1046"/>
        <v>525</v>
      </c>
      <c r="AL4797" s="16">
        <f t="shared" si="1047"/>
        <v>5250</v>
      </c>
      <c r="AM4797" s="16">
        <v>94500</v>
      </c>
      <c r="AN4797" s="16">
        <f t="shared" si="1048"/>
        <v>309881.25</v>
      </c>
      <c r="AQ4797" s="16" t="s">
        <v>204</v>
      </c>
      <c r="AS4797" s="16" t="s">
        <v>2422</v>
      </c>
      <c r="AT4797" s="16" t="s">
        <v>2418</v>
      </c>
      <c r="AU4797" t="s">
        <v>2384</v>
      </c>
      <c r="AV4797" s="15" t="s">
        <v>2420</v>
      </c>
      <c r="AX4797" s="16" t="s">
        <v>204</v>
      </c>
      <c r="AY4797" s="16" t="s">
        <v>207</v>
      </c>
      <c r="AZ4797" s="16" t="s">
        <v>207</v>
      </c>
      <c r="BA4797" s="16" t="s">
        <v>207</v>
      </c>
      <c r="BB4797" s="16" t="s">
        <v>207</v>
      </c>
      <c r="BC4797" s="16">
        <v>1.05</v>
      </c>
      <c r="BD4797" s="16">
        <f t="shared" si="1049"/>
        <v>6.3000000000000007</v>
      </c>
      <c r="BE4797" s="16">
        <f t="shared" si="1050"/>
        <v>1936.7578125</v>
      </c>
      <c r="BG4797" s="16">
        <f t="shared" si="1051"/>
        <v>2520</v>
      </c>
      <c r="BH4797" s="16">
        <f t="shared" si="1052"/>
        <v>1260</v>
      </c>
      <c r="BI4797" s="16">
        <f t="shared" si="1053"/>
        <v>15.75</v>
      </c>
    </row>
    <row r="4798" spans="1:61" ht="20.149999999999999" customHeight="1" x14ac:dyDescent="0.35">
      <c r="A4798">
        <v>4797</v>
      </c>
      <c r="B4798" t="s">
        <v>360</v>
      </c>
      <c r="C4798" t="s">
        <v>6603</v>
      </c>
      <c r="D4798" s="15" t="s">
        <v>5315</v>
      </c>
      <c r="E4798" s="12" t="s">
        <v>93</v>
      </c>
      <c r="G4798" s="12" t="s">
        <v>1453</v>
      </c>
      <c r="H4798" s="12" t="s">
        <v>91</v>
      </c>
      <c r="I4798" s="12" t="s">
        <v>363</v>
      </c>
      <c r="J4798" s="12" t="s">
        <v>5164</v>
      </c>
      <c r="K4798" s="12" t="s">
        <v>5164</v>
      </c>
      <c r="N4798" s="16" t="s">
        <v>206</v>
      </c>
      <c r="O4798" s="16" t="s">
        <v>5304</v>
      </c>
      <c r="P4798" s="12" t="s">
        <v>482</v>
      </c>
      <c r="R4798" s="16">
        <v>0.4</v>
      </c>
      <c r="Z4798" s="16">
        <v>0.4</v>
      </c>
      <c r="AA4798" s="16">
        <v>48</v>
      </c>
      <c r="AB4798" s="16" t="s">
        <v>2114</v>
      </c>
      <c r="AC4798" s="16" t="s">
        <v>5166</v>
      </c>
      <c r="AD4798" s="16">
        <v>16800</v>
      </c>
      <c r="AE4798" s="16">
        <v>150</v>
      </c>
      <c r="AF4798" s="16">
        <v>56250</v>
      </c>
      <c r="AG4798" s="16">
        <v>40</v>
      </c>
      <c r="AH4798" s="12">
        <f t="shared" si="1045"/>
        <v>0</v>
      </c>
      <c r="AI4798" s="16">
        <v>2</v>
      </c>
      <c r="AJ4798" s="16">
        <v>7000</v>
      </c>
      <c r="AK4798" s="16">
        <f t="shared" si="1046"/>
        <v>200</v>
      </c>
      <c r="AL4798" s="16">
        <f t="shared" si="1047"/>
        <v>2000</v>
      </c>
      <c r="AM4798" s="16">
        <v>36000</v>
      </c>
      <c r="AN4798" s="16">
        <f t="shared" si="1048"/>
        <v>118050</v>
      </c>
      <c r="AQ4798" s="16" t="s">
        <v>204</v>
      </c>
      <c r="AS4798" s="16" t="s">
        <v>2422</v>
      </c>
      <c r="AT4798" s="16" t="s">
        <v>2418</v>
      </c>
      <c r="AU4798" t="s">
        <v>2384</v>
      </c>
      <c r="AV4798" s="15" t="s">
        <v>2420</v>
      </c>
      <c r="AX4798" s="16" t="s">
        <v>204</v>
      </c>
      <c r="AY4798" s="16" t="s">
        <v>207</v>
      </c>
      <c r="AZ4798" s="16" t="s">
        <v>207</v>
      </c>
      <c r="BA4798" s="16" t="s">
        <v>207</v>
      </c>
      <c r="BB4798" s="16" t="s">
        <v>207</v>
      </c>
      <c r="BC4798" s="16">
        <v>0.4</v>
      </c>
      <c r="BD4798" s="16">
        <f t="shared" si="1049"/>
        <v>2.4000000000000004</v>
      </c>
      <c r="BE4798" s="16">
        <f t="shared" si="1050"/>
        <v>737.8125</v>
      </c>
      <c r="BG4798" s="16">
        <f t="shared" si="1051"/>
        <v>960</v>
      </c>
      <c r="BH4798" s="16">
        <f t="shared" si="1052"/>
        <v>480</v>
      </c>
      <c r="BI4798" s="16">
        <f t="shared" si="1053"/>
        <v>6</v>
      </c>
    </row>
    <row r="4799" spans="1:61" ht="20.149999999999999" customHeight="1" x14ac:dyDescent="0.35">
      <c r="A4799">
        <v>4798</v>
      </c>
      <c r="B4799" t="s">
        <v>360</v>
      </c>
      <c r="C4799" t="s">
        <v>6604</v>
      </c>
      <c r="D4799" s="15" t="s">
        <v>5316</v>
      </c>
      <c r="E4799" s="12" t="s">
        <v>98</v>
      </c>
      <c r="G4799" s="12" t="s">
        <v>1453</v>
      </c>
      <c r="H4799" s="12" t="s">
        <v>91</v>
      </c>
      <c r="I4799" s="12" t="s">
        <v>363</v>
      </c>
      <c r="J4799" s="12" t="s">
        <v>5164</v>
      </c>
      <c r="K4799" s="12" t="s">
        <v>5164</v>
      </c>
      <c r="N4799" s="16" t="s">
        <v>206</v>
      </c>
      <c r="O4799" s="16" t="s">
        <v>5304</v>
      </c>
      <c r="P4799" s="12" t="s">
        <v>482</v>
      </c>
      <c r="R4799" s="16">
        <v>0.89</v>
      </c>
      <c r="Z4799" s="16">
        <v>0.89</v>
      </c>
      <c r="AA4799" s="16">
        <v>106.8</v>
      </c>
      <c r="AB4799" s="16" t="s">
        <v>2114</v>
      </c>
      <c r="AC4799" s="16" t="s">
        <v>5166</v>
      </c>
      <c r="AD4799" s="16">
        <v>37380</v>
      </c>
      <c r="AE4799" s="16">
        <v>333.75</v>
      </c>
      <c r="AF4799" s="16">
        <v>125156.25</v>
      </c>
      <c r="AG4799" s="16">
        <v>89</v>
      </c>
      <c r="AH4799" s="12">
        <f t="shared" si="1045"/>
        <v>0</v>
      </c>
      <c r="AI4799" s="16">
        <v>4.45</v>
      </c>
      <c r="AJ4799" s="16">
        <v>15575</v>
      </c>
      <c r="AK4799" s="16">
        <f t="shared" si="1046"/>
        <v>445</v>
      </c>
      <c r="AL4799" s="16">
        <f t="shared" si="1047"/>
        <v>4450</v>
      </c>
      <c r="AM4799" s="16">
        <v>80100</v>
      </c>
      <c r="AN4799" s="16">
        <f t="shared" si="1048"/>
        <v>262661.25</v>
      </c>
      <c r="AQ4799" s="16" t="s">
        <v>204</v>
      </c>
      <c r="AS4799" s="16" t="s">
        <v>2422</v>
      </c>
      <c r="AT4799" s="16" t="s">
        <v>2418</v>
      </c>
      <c r="AU4799" t="s">
        <v>2384</v>
      </c>
      <c r="AV4799" s="15" t="s">
        <v>2420</v>
      </c>
      <c r="AX4799" s="16" t="s">
        <v>204</v>
      </c>
      <c r="AY4799" s="16" t="s">
        <v>207</v>
      </c>
      <c r="AZ4799" s="16" t="s">
        <v>207</v>
      </c>
      <c r="BA4799" s="16" t="s">
        <v>207</v>
      </c>
      <c r="BB4799" s="16" t="s">
        <v>207</v>
      </c>
      <c r="BC4799" s="16">
        <v>0.89</v>
      </c>
      <c r="BD4799" s="16">
        <f t="shared" si="1049"/>
        <v>5.34</v>
      </c>
      <c r="BE4799" s="16">
        <f t="shared" si="1050"/>
        <v>1641.6328125</v>
      </c>
      <c r="BG4799" s="16">
        <f t="shared" si="1051"/>
        <v>2136</v>
      </c>
      <c r="BH4799" s="16">
        <f t="shared" si="1052"/>
        <v>1068</v>
      </c>
      <c r="BI4799" s="16">
        <f t="shared" si="1053"/>
        <v>13.35</v>
      </c>
    </row>
    <row r="4800" spans="1:61" ht="20.149999999999999" customHeight="1" x14ac:dyDescent="0.35">
      <c r="A4800">
        <v>4799</v>
      </c>
      <c r="B4800" t="s">
        <v>360</v>
      </c>
      <c r="C4800" t="s">
        <v>6605</v>
      </c>
      <c r="D4800" s="15" t="s">
        <v>5317</v>
      </c>
      <c r="E4800" s="12" t="s">
        <v>98</v>
      </c>
      <c r="G4800" s="12" t="s">
        <v>1453</v>
      </c>
      <c r="H4800" s="12" t="s">
        <v>91</v>
      </c>
      <c r="I4800" s="12" t="s">
        <v>363</v>
      </c>
      <c r="J4800" s="12" t="s">
        <v>5164</v>
      </c>
      <c r="K4800" s="12" t="s">
        <v>5164</v>
      </c>
      <c r="N4800" s="16" t="s">
        <v>206</v>
      </c>
      <c r="O4800" s="16" t="s">
        <v>5304</v>
      </c>
      <c r="P4800" s="12" t="s">
        <v>482</v>
      </c>
      <c r="R4800" s="16">
        <v>0.6</v>
      </c>
      <c r="Z4800" s="16">
        <v>0.6</v>
      </c>
      <c r="AA4800" s="16">
        <v>72</v>
      </c>
      <c r="AB4800" s="16" t="s">
        <v>2114</v>
      </c>
      <c r="AC4800" s="16" t="s">
        <v>5166</v>
      </c>
      <c r="AD4800" s="16">
        <v>25200</v>
      </c>
      <c r="AE4800" s="16">
        <v>225</v>
      </c>
      <c r="AF4800" s="16">
        <v>84375</v>
      </c>
      <c r="AG4800" s="16">
        <v>60</v>
      </c>
      <c r="AH4800" s="12">
        <f t="shared" si="1045"/>
        <v>0</v>
      </c>
      <c r="AI4800" s="16">
        <v>3</v>
      </c>
      <c r="AJ4800" s="16">
        <v>10500</v>
      </c>
      <c r="AK4800" s="16">
        <f t="shared" si="1046"/>
        <v>300</v>
      </c>
      <c r="AL4800" s="16">
        <f t="shared" si="1047"/>
        <v>3000</v>
      </c>
      <c r="AM4800" s="16">
        <v>54000</v>
      </c>
      <c r="AN4800" s="16">
        <f t="shared" si="1048"/>
        <v>177075</v>
      </c>
      <c r="AQ4800" s="16" t="s">
        <v>204</v>
      </c>
      <c r="AS4800" s="16" t="s">
        <v>2422</v>
      </c>
      <c r="AT4800" s="16" t="s">
        <v>2418</v>
      </c>
      <c r="AU4800" t="s">
        <v>2384</v>
      </c>
      <c r="AV4800" s="15" t="s">
        <v>2420</v>
      </c>
      <c r="AX4800" s="16" t="s">
        <v>204</v>
      </c>
      <c r="AY4800" s="16" t="s">
        <v>207</v>
      </c>
      <c r="AZ4800" s="16" t="s">
        <v>207</v>
      </c>
      <c r="BA4800" s="16" t="s">
        <v>207</v>
      </c>
      <c r="BB4800" s="16" t="s">
        <v>207</v>
      </c>
      <c r="BC4800" s="16">
        <v>0.6</v>
      </c>
      <c r="BD4800" s="16">
        <f t="shared" si="1049"/>
        <v>3.5999999999999996</v>
      </c>
      <c r="BE4800" s="16">
        <f t="shared" si="1050"/>
        <v>1106.71875</v>
      </c>
      <c r="BG4800" s="16">
        <f t="shared" si="1051"/>
        <v>1440</v>
      </c>
      <c r="BH4800" s="16">
        <f t="shared" si="1052"/>
        <v>720</v>
      </c>
      <c r="BI4800" s="16">
        <f t="shared" si="1053"/>
        <v>9</v>
      </c>
    </row>
    <row r="4801" spans="1:61" ht="20.149999999999999" customHeight="1" x14ac:dyDescent="0.35">
      <c r="A4801">
        <v>4800</v>
      </c>
      <c r="B4801" t="s">
        <v>360</v>
      </c>
      <c r="C4801" t="s">
        <v>6606</v>
      </c>
      <c r="D4801" s="15" t="s">
        <v>5286</v>
      </c>
      <c r="E4801" s="12" t="s">
        <v>98</v>
      </c>
      <c r="G4801" s="12" t="s">
        <v>1453</v>
      </c>
      <c r="H4801" s="12" t="s">
        <v>91</v>
      </c>
      <c r="I4801" s="12" t="s">
        <v>363</v>
      </c>
      <c r="J4801" s="12" t="s">
        <v>5164</v>
      </c>
      <c r="K4801" s="12" t="s">
        <v>5164</v>
      </c>
      <c r="N4801" s="16" t="s">
        <v>206</v>
      </c>
      <c r="O4801" s="16" t="s">
        <v>5304</v>
      </c>
      <c r="P4801" s="12" t="s">
        <v>482</v>
      </c>
      <c r="R4801" s="16">
        <v>0.41</v>
      </c>
      <c r="Z4801" s="16">
        <v>0.41</v>
      </c>
      <c r="AA4801" s="16">
        <v>49.199999999999996</v>
      </c>
      <c r="AB4801" s="16" t="s">
        <v>2114</v>
      </c>
      <c r="AC4801" s="16" t="s">
        <v>5166</v>
      </c>
      <c r="AD4801" s="16">
        <v>17220</v>
      </c>
      <c r="AE4801" s="16">
        <v>153.75</v>
      </c>
      <c r="AF4801" s="16">
        <v>57656.25</v>
      </c>
      <c r="AG4801" s="16">
        <v>41</v>
      </c>
      <c r="AH4801" s="12">
        <f t="shared" si="1045"/>
        <v>0</v>
      </c>
      <c r="AI4801" s="16">
        <v>2.0499999999999998</v>
      </c>
      <c r="AJ4801" s="16">
        <v>7174.9999999999991</v>
      </c>
      <c r="AK4801" s="16">
        <f t="shared" si="1046"/>
        <v>205</v>
      </c>
      <c r="AL4801" s="16">
        <f t="shared" si="1047"/>
        <v>2050</v>
      </c>
      <c r="AM4801" s="16">
        <v>36900</v>
      </c>
      <c r="AN4801" s="16">
        <f t="shared" si="1048"/>
        <v>121001.25</v>
      </c>
      <c r="AQ4801" s="16" t="s">
        <v>204</v>
      </c>
      <c r="AS4801" s="16" t="s">
        <v>2422</v>
      </c>
      <c r="AT4801" s="16" t="s">
        <v>2418</v>
      </c>
      <c r="AU4801" t="s">
        <v>2384</v>
      </c>
      <c r="AV4801" s="15" t="s">
        <v>2420</v>
      </c>
      <c r="AX4801" s="16" t="s">
        <v>204</v>
      </c>
      <c r="AY4801" s="16" t="s">
        <v>207</v>
      </c>
      <c r="AZ4801" s="16" t="s">
        <v>207</v>
      </c>
      <c r="BA4801" s="16" t="s">
        <v>207</v>
      </c>
      <c r="BB4801" s="16" t="s">
        <v>207</v>
      </c>
      <c r="BC4801" s="16">
        <v>0.41</v>
      </c>
      <c r="BD4801" s="16">
        <f t="shared" si="1049"/>
        <v>2.46</v>
      </c>
      <c r="BE4801" s="16">
        <f t="shared" si="1050"/>
        <v>756.2578125</v>
      </c>
      <c r="BG4801" s="16">
        <f t="shared" si="1051"/>
        <v>983.99999999999989</v>
      </c>
      <c r="BH4801" s="16">
        <f t="shared" si="1052"/>
        <v>491.99999999999994</v>
      </c>
      <c r="BI4801" s="16">
        <f t="shared" si="1053"/>
        <v>6.1499999999999995</v>
      </c>
    </row>
    <row r="4802" spans="1:61" ht="20.149999999999999" customHeight="1" x14ac:dyDescent="0.35">
      <c r="A4802">
        <v>4801</v>
      </c>
      <c r="B4802" t="s">
        <v>360</v>
      </c>
      <c r="C4802" t="s">
        <v>6607</v>
      </c>
      <c r="D4802" s="15" t="s">
        <v>5318</v>
      </c>
      <c r="E4802" s="12" t="s">
        <v>93</v>
      </c>
      <c r="G4802" s="12" t="s">
        <v>1453</v>
      </c>
      <c r="H4802" s="12" t="s">
        <v>91</v>
      </c>
      <c r="I4802" s="12" t="s">
        <v>363</v>
      </c>
      <c r="J4802" s="12" t="s">
        <v>5164</v>
      </c>
      <c r="K4802" s="12" t="s">
        <v>5164</v>
      </c>
      <c r="N4802" s="16" t="s">
        <v>206</v>
      </c>
      <c r="O4802" s="16" t="s">
        <v>5304</v>
      </c>
      <c r="P4802" s="12" t="s">
        <v>482</v>
      </c>
      <c r="R4802" s="16">
        <v>0.5</v>
      </c>
      <c r="Z4802" s="16">
        <v>0.5</v>
      </c>
      <c r="AA4802" s="16">
        <v>60</v>
      </c>
      <c r="AB4802" s="16" t="s">
        <v>2114</v>
      </c>
      <c r="AC4802" s="16" t="s">
        <v>5166</v>
      </c>
      <c r="AD4802" s="16">
        <v>21000</v>
      </c>
      <c r="AE4802" s="16">
        <v>187.5</v>
      </c>
      <c r="AF4802" s="16">
        <v>70312.5</v>
      </c>
      <c r="AG4802" s="16">
        <v>50</v>
      </c>
      <c r="AH4802" s="12">
        <f t="shared" si="1045"/>
        <v>0</v>
      </c>
      <c r="AI4802" s="16">
        <v>2.5</v>
      </c>
      <c r="AJ4802" s="16">
        <v>8750</v>
      </c>
      <c r="AK4802" s="16">
        <f t="shared" si="1046"/>
        <v>250</v>
      </c>
      <c r="AL4802" s="16">
        <f t="shared" si="1047"/>
        <v>2500</v>
      </c>
      <c r="AM4802" s="16">
        <v>45000</v>
      </c>
      <c r="AN4802" s="16">
        <f t="shared" si="1048"/>
        <v>147562.5</v>
      </c>
      <c r="AQ4802" s="16" t="s">
        <v>204</v>
      </c>
      <c r="AS4802" s="16" t="s">
        <v>2422</v>
      </c>
      <c r="AT4802" s="16" t="s">
        <v>2418</v>
      </c>
      <c r="AU4802" t="s">
        <v>2384</v>
      </c>
      <c r="AV4802" s="15" t="s">
        <v>2420</v>
      </c>
      <c r="AX4802" s="16" t="s">
        <v>204</v>
      </c>
      <c r="AY4802" s="16" t="s">
        <v>207</v>
      </c>
      <c r="AZ4802" s="16" t="s">
        <v>207</v>
      </c>
      <c r="BA4802" s="16" t="s">
        <v>207</v>
      </c>
      <c r="BB4802" s="16" t="s">
        <v>207</v>
      </c>
      <c r="BC4802" s="16">
        <v>0.5</v>
      </c>
      <c r="BD4802" s="16">
        <f t="shared" si="1049"/>
        <v>3</v>
      </c>
      <c r="BE4802" s="16">
        <f t="shared" si="1050"/>
        <v>922.265625</v>
      </c>
      <c r="BG4802" s="16">
        <f t="shared" si="1051"/>
        <v>1200</v>
      </c>
      <c r="BH4802" s="16">
        <f t="shared" si="1052"/>
        <v>600</v>
      </c>
      <c r="BI4802" s="16">
        <f t="shared" si="1053"/>
        <v>7.5</v>
      </c>
    </row>
    <row r="4803" spans="1:61" ht="20.149999999999999" customHeight="1" x14ac:dyDescent="0.35">
      <c r="A4803">
        <v>4802</v>
      </c>
      <c r="B4803" t="s">
        <v>360</v>
      </c>
      <c r="C4803" t="s">
        <v>6608</v>
      </c>
      <c r="D4803" s="15" t="s">
        <v>5319</v>
      </c>
      <c r="E4803" s="12" t="s">
        <v>93</v>
      </c>
      <c r="G4803" s="12" t="s">
        <v>1453</v>
      </c>
      <c r="H4803" s="12" t="s">
        <v>91</v>
      </c>
      <c r="I4803" s="12" t="s">
        <v>363</v>
      </c>
      <c r="J4803" s="12" t="s">
        <v>5164</v>
      </c>
      <c r="K4803" s="12" t="s">
        <v>5164</v>
      </c>
      <c r="N4803" s="16" t="s">
        <v>206</v>
      </c>
      <c r="O4803" s="16" t="s">
        <v>5304</v>
      </c>
      <c r="P4803" s="12" t="s">
        <v>482</v>
      </c>
      <c r="R4803" s="16">
        <v>0.23</v>
      </c>
      <c r="Z4803" s="16">
        <v>0.23</v>
      </c>
      <c r="AA4803" s="16">
        <v>27.6</v>
      </c>
      <c r="AB4803" s="16" t="s">
        <v>2114</v>
      </c>
      <c r="AC4803" s="16" t="s">
        <v>5166</v>
      </c>
      <c r="AD4803" s="16">
        <v>9660</v>
      </c>
      <c r="AE4803" s="16">
        <v>86.25</v>
      </c>
      <c r="AF4803" s="16">
        <v>32343.75</v>
      </c>
      <c r="AG4803" s="16">
        <v>23</v>
      </c>
      <c r="AH4803" s="12">
        <f t="shared" si="1045"/>
        <v>0</v>
      </c>
      <c r="AI4803" s="16">
        <v>1.1500000000000001</v>
      </c>
      <c r="AJ4803" s="16">
        <v>4025.0000000000005</v>
      </c>
      <c r="AK4803" s="16">
        <f t="shared" si="1046"/>
        <v>115</v>
      </c>
      <c r="AL4803" s="16">
        <f t="shared" si="1047"/>
        <v>1150</v>
      </c>
      <c r="AM4803" s="16">
        <v>20700</v>
      </c>
      <c r="AN4803" s="16">
        <f t="shared" si="1048"/>
        <v>67878.75</v>
      </c>
      <c r="AQ4803" s="16" t="s">
        <v>204</v>
      </c>
      <c r="AS4803" s="16" t="s">
        <v>2422</v>
      </c>
      <c r="AT4803" s="16" t="s">
        <v>2418</v>
      </c>
      <c r="AU4803" t="s">
        <v>2384</v>
      </c>
      <c r="AV4803" s="15" t="s">
        <v>2420</v>
      </c>
      <c r="AX4803" s="16" t="s">
        <v>204</v>
      </c>
      <c r="AY4803" s="16" t="s">
        <v>207</v>
      </c>
      <c r="AZ4803" s="16" t="s">
        <v>207</v>
      </c>
      <c r="BA4803" s="16" t="s">
        <v>207</v>
      </c>
      <c r="BB4803" s="16" t="s">
        <v>207</v>
      </c>
      <c r="BC4803" s="16">
        <v>0.23</v>
      </c>
      <c r="BD4803" s="16">
        <f t="shared" si="1049"/>
        <v>1.3800000000000001</v>
      </c>
      <c r="BE4803" s="16">
        <f t="shared" si="1050"/>
        <v>424.2421875</v>
      </c>
      <c r="BG4803" s="16">
        <f t="shared" si="1051"/>
        <v>552</v>
      </c>
      <c r="BH4803" s="16">
        <f t="shared" si="1052"/>
        <v>276</v>
      </c>
      <c r="BI4803" s="16">
        <f t="shared" si="1053"/>
        <v>3.45</v>
      </c>
    </row>
    <row r="4804" spans="1:61" ht="20.149999999999999" customHeight="1" x14ac:dyDescent="0.35">
      <c r="A4804">
        <v>4803</v>
      </c>
      <c r="B4804" t="s">
        <v>360</v>
      </c>
      <c r="C4804" t="s">
        <v>6609</v>
      </c>
      <c r="D4804" s="15" t="s">
        <v>5320</v>
      </c>
      <c r="E4804" s="12" t="s">
        <v>98</v>
      </c>
      <c r="G4804" s="12" t="s">
        <v>1453</v>
      </c>
      <c r="H4804" s="12" t="s">
        <v>91</v>
      </c>
      <c r="I4804" s="12" t="s">
        <v>363</v>
      </c>
      <c r="J4804" s="12" t="s">
        <v>5164</v>
      </c>
      <c r="K4804" s="12" t="s">
        <v>5164</v>
      </c>
      <c r="N4804" s="16" t="s">
        <v>206</v>
      </c>
      <c r="O4804" s="16" t="s">
        <v>5304</v>
      </c>
      <c r="P4804" s="12" t="s">
        <v>482</v>
      </c>
      <c r="R4804" s="16">
        <v>0.9</v>
      </c>
      <c r="Z4804" s="16">
        <v>0.9</v>
      </c>
      <c r="AA4804" s="16">
        <v>108</v>
      </c>
      <c r="AB4804" s="16" t="s">
        <v>2114</v>
      </c>
      <c r="AC4804" s="16" t="s">
        <v>5166</v>
      </c>
      <c r="AD4804" s="16">
        <v>37800</v>
      </c>
      <c r="AE4804" s="16">
        <v>337.5</v>
      </c>
      <c r="AF4804" s="16">
        <v>126562.5</v>
      </c>
      <c r="AG4804" s="16">
        <v>90</v>
      </c>
      <c r="AH4804" s="12">
        <f t="shared" si="1045"/>
        <v>0</v>
      </c>
      <c r="AI4804" s="16">
        <v>4.5</v>
      </c>
      <c r="AJ4804" s="16">
        <v>15750</v>
      </c>
      <c r="AK4804" s="16">
        <f t="shared" si="1046"/>
        <v>450</v>
      </c>
      <c r="AL4804" s="16">
        <f t="shared" si="1047"/>
        <v>4500</v>
      </c>
      <c r="AM4804" s="16">
        <v>81000</v>
      </c>
      <c r="AN4804" s="16">
        <f t="shared" si="1048"/>
        <v>265612.5</v>
      </c>
      <c r="AQ4804" s="16" t="s">
        <v>204</v>
      </c>
      <c r="AS4804" s="16" t="s">
        <v>2422</v>
      </c>
      <c r="AT4804" s="16" t="s">
        <v>2418</v>
      </c>
      <c r="AU4804" t="s">
        <v>2384</v>
      </c>
      <c r="AV4804" s="15" t="s">
        <v>2420</v>
      </c>
      <c r="AX4804" s="16" t="s">
        <v>204</v>
      </c>
      <c r="AY4804" s="16" t="s">
        <v>207</v>
      </c>
      <c r="AZ4804" s="16" t="s">
        <v>207</v>
      </c>
      <c r="BA4804" s="16" t="s">
        <v>207</v>
      </c>
      <c r="BB4804" s="16" t="s">
        <v>207</v>
      </c>
      <c r="BC4804" s="16">
        <v>0.9</v>
      </c>
      <c r="BD4804" s="16">
        <f t="shared" si="1049"/>
        <v>5.4</v>
      </c>
      <c r="BE4804" s="16">
        <f t="shared" si="1050"/>
        <v>1660.078125</v>
      </c>
      <c r="BG4804" s="16">
        <f t="shared" si="1051"/>
        <v>2160</v>
      </c>
      <c r="BH4804" s="16">
        <f t="shared" si="1052"/>
        <v>1080</v>
      </c>
      <c r="BI4804" s="16">
        <f t="shared" si="1053"/>
        <v>13.5</v>
      </c>
    </row>
    <row r="4805" spans="1:61" ht="20.149999999999999" customHeight="1" x14ac:dyDescent="0.35">
      <c r="A4805">
        <v>4804</v>
      </c>
      <c r="B4805" t="s">
        <v>360</v>
      </c>
      <c r="C4805" t="s">
        <v>6610</v>
      </c>
      <c r="D4805" s="15" t="s">
        <v>5321</v>
      </c>
      <c r="E4805" s="12" t="s">
        <v>98</v>
      </c>
      <c r="G4805" s="12" t="s">
        <v>1453</v>
      </c>
      <c r="H4805" s="12" t="s">
        <v>91</v>
      </c>
      <c r="I4805" s="12" t="s">
        <v>363</v>
      </c>
      <c r="J4805" s="12" t="s">
        <v>5164</v>
      </c>
      <c r="K4805" s="12" t="s">
        <v>5164</v>
      </c>
      <c r="N4805" s="16" t="s">
        <v>206</v>
      </c>
      <c r="O4805" s="16" t="s">
        <v>5304</v>
      </c>
      <c r="P4805" s="12" t="s">
        <v>482</v>
      </c>
      <c r="R4805" s="16">
        <v>0.3</v>
      </c>
      <c r="Z4805" s="16">
        <v>0.3</v>
      </c>
      <c r="AA4805" s="16">
        <v>36</v>
      </c>
      <c r="AB4805" s="16" t="s">
        <v>2114</v>
      </c>
      <c r="AC4805" s="16" t="s">
        <v>5166</v>
      </c>
      <c r="AD4805" s="16">
        <v>12600</v>
      </c>
      <c r="AE4805" s="16">
        <v>112.5</v>
      </c>
      <c r="AF4805" s="16">
        <v>42187.5</v>
      </c>
      <c r="AG4805" s="16">
        <v>30</v>
      </c>
      <c r="AH4805" s="12">
        <f t="shared" si="1045"/>
        <v>0</v>
      </c>
      <c r="AI4805" s="16">
        <v>1.5</v>
      </c>
      <c r="AJ4805" s="16">
        <v>5250</v>
      </c>
      <c r="AK4805" s="16">
        <f t="shared" si="1046"/>
        <v>150</v>
      </c>
      <c r="AL4805" s="16">
        <f t="shared" si="1047"/>
        <v>1500</v>
      </c>
      <c r="AM4805" s="16">
        <v>27000</v>
      </c>
      <c r="AN4805" s="16">
        <f t="shared" si="1048"/>
        <v>88537.5</v>
      </c>
      <c r="AQ4805" s="16" t="s">
        <v>204</v>
      </c>
      <c r="AS4805" s="16" t="s">
        <v>2422</v>
      </c>
      <c r="AT4805" s="16" t="s">
        <v>2418</v>
      </c>
      <c r="AU4805" t="s">
        <v>2384</v>
      </c>
      <c r="AV4805" s="15" t="s">
        <v>2420</v>
      </c>
      <c r="AX4805" s="16" t="s">
        <v>204</v>
      </c>
      <c r="AY4805" s="16" t="s">
        <v>207</v>
      </c>
      <c r="AZ4805" s="16" t="s">
        <v>207</v>
      </c>
      <c r="BA4805" s="16" t="s">
        <v>207</v>
      </c>
      <c r="BB4805" s="16" t="s">
        <v>207</v>
      </c>
      <c r="BC4805" s="16">
        <v>0.3</v>
      </c>
      <c r="BD4805" s="16">
        <f t="shared" si="1049"/>
        <v>1.7999999999999998</v>
      </c>
      <c r="BE4805" s="16">
        <f t="shared" si="1050"/>
        <v>553.359375</v>
      </c>
      <c r="BG4805" s="16">
        <f t="shared" si="1051"/>
        <v>720</v>
      </c>
      <c r="BH4805" s="16">
        <f t="shared" si="1052"/>
        <v>360</v>
      </c>
      <c r="BI4805" s="16">
        <f t="shared" si="1053"/>
        <v>4.5</v>
      </c>
    </row>
    <row r="4806" spans="1:61" ht="20.149999999999999" customHeight="1" x14ac:dyDescent="0.35">
      <c r="A4806">
        <v>4805</v>
      </c>
      <c r="B4806" t="s">
        <v>360</v>
      </c>
      <c r="C4806" t="s">
        <v>6611</v>
      </c>
      <c r="D4806" s="15" t="s">
        <v>5322</v>
      </c>
      <c r="E4806" s="12" t="s">
        <v>98</v>
      </c>
      <c r="G4806" s="12" t="s">
        <v>1453</v>
      </c>
      <c r="H4806" s="12" t="s">
        <v>91</v>
      </c>
      <c r="I4806" s="12" t="s">
        <v>363</v>
      </c>
      <c r="J4806" s="12" t="s">
        <v>5164</v>
      </c>
      <c r="K4806" s="12" t="s">
        <v>5164</v>
      </c>
      <c r="N4806" s="16" t="s">
        <v>206</v>
      </c>
      <c r="O4806" s="16" t="s">
        <v>5304</v>
      </c>
      <c r="P4806" s="12" t="s">
        <v>482</v>
      </c>
      <c r="R4806" s="16">
        <v>0.5</v>
      </c>
      <c r="Z4806" s="16">
        <v>0.5</v>
      </c>
      <c r="AA4806" s="16">
        <v>60</v>
      </c>
      <c r="AB4806" s="16" t="s">
        <v>2114</v>
      </c>
      <c r="AC4806" s="16" t="s">
        <v>5166</v>
      </c>
      <c r="AD4806" s="16">
        <v>21000</v>
      </c>
      <c r="AE4806" s="16">
        <v>187.5</v>
      </c>
      <c r="AF4806" s="16">
        <v>70312.5</v>
      </c>
      <c r="AG4806" s="16">
        <v>50</v>
      </c>
      <c r="AH4806" s="12">
        <f t="shared" si="1045"/>
        <v>0</v>
      </c>
      <c r="AI4806" s="16">
        <v>2.5</v>
      </c>
      <c r="AJ4806" s="16">
        <v>8750</v>
      </c>
      <c r="AK4806" s="16">
        <f t="shared" si="1046"/>
        <v>250</v>
      </c>
      <c r="AL4806" s="16">
        <f t="shared" si="1047"/>
        <v>2500</v>
      </c>
      <c r="AM4806" s="16">
        <v>45000</v>
      </c>
      <c r="AN4806" s="16">
        <f t="shared" si="1048"/>
        <v>147562.5</v>
      </c>
      <c r="AQ4806" s="16" t="s">
        <v>204</v>
      </c>
      <c r="AS4806" s="16" t="s">
        <v>2422</v>
      </c>
      <c r="AT4806" s="16" t="s">
        <v>2418</v>
      </c>
      <c r="AU4806" t="s">
        <v>2384</v>
      </c>
      <c r="AV4806" s="15" t="s">
        <v>2420</v>
      </c>
      <c r="AX4806" s="16" t="s">
        <v>204</v>
      </c>
      <c r="AY4806" s="16" t="s">
        <v>207</v>
      </c>
      <c r="AZ4806" s="16" t="s">
        <v>207</v>
      </c>
      <c r="BA4806" s="16" t="s">
        <v>207</v>
      </c>
      <c r="BB4806" s="16" t="s">
        <v>207</v>
      </c>
      <c r="BC4806" s="16">
        <v>0.5</v>
      </c>
      <c r="BD4806" s="16">
        <f t="shared" si="1049"/>
        <v>3</v>
      </c>
      <c r="BE4806" s="16">
        <f t="shared" si="1050"/>
        <v>922.265625</v>
      </c>
      <c r="BG4806" s="16">
        <f t="shared" si="1051"/>
        <v>1200</v>
      </c>
      <c r="BH4806" s="16">
        <f t="shared" si="1052"/>
        <v>600</v>
      </c>
      <c r="BI4806" s="16">
        <f t="shared" si="1053"/>
        <v>7.5</v>
      </c>
    </row>
    <row r="4807" spans="1:61" ht="20.149999999999999" customHeight="1" x14ac:dyDescent="0.35">
      <c r="A4807">
        <v>4806</v>
      </c>
      <c r="B4807" t="s">
        <v>360</v>
      </c>
      <c r="C4807" t="s">
        <v>6612</v>
      </c>
      <c r="D4807" s="15" t="s">
        <v>5323</v>
      </c>
      <c r="E4807" s="12" t="s">
        <v>98</v>
      </c>
      <c r="G4807" s="12" t="s">
        <v>1453</v>
      </c>
      <c r="H4807" s="12" t="s">
        <v>91</v>
      </c>
      <c r="I4807" s="12" t="s">
        <v>363</v>
      </c>
      <c r="J4807" s="12" t="s">
        <v>5164</v>
      </c>
      <c r="K4807" s="12" t="s">
        <v>5164</v>
      </c>
      <c r="N4807" s="16" t="s">
        <v>206</v>
      </c>
      <c r="O4807" s="16" t="s">
        <v>5304</v>
      </c>
      <c r="P4807" s="12" t="s">
        <v>482</v>
      </c>
      <c r="R4807" s="16">
        <v>0.57999999999999996</v>
      </c>
      <c r="Z4807" s="16">
        <v>0.57999999999999996</v>
      </c>
      <c r="AA4807" s="16">
        <v>69.599999999999994</v>
      </c>
      <c r="AB4807" s="16" t="s">
        <v>2114</v>
      </c>
      <c r="AC4807" s="16" t="s">
        <v>5166</v>
      </c>
      <c r="AD4807" s="16">
        <v>24359.999999999996</v>
      </c>
      <c r="AE4807" s="16">
        <v>217.49999999999997</v>
      </c>
      <c r="AF4807" s="16">
        <v>81562.499999999985</v>
      </c>
      <c r="AG4807" s="16">
        <v>57.999999999999993</v>
      </c>
      <c r="AH4807" s="12">
        <f t="shared" si="1045"/>
        <v>0</v>
      </c>
      <c r="AI4807" s="16">
        <v>2.9</v>
      </c>
      <c r="AJ4807" s="16">
        <v>10150</v>
      </c>
      <c r="AK4807" s="16">
        <f t="shared" si="1046"/>
        <v>290</v>
      </c>
      <c r="AL4807" s="16">
        <f t="shared" si="1047"/>
        <v>2900</v>
      </c>
      <c r="AM4807" s="16">
        <v>52200</v>
      </c>
      <c r="AN4807" s="16">
        <f t="shared" si="1048"/>
        <v>171172.5</v>
      </c>
      <c r="AQ4807" s="16" t="s">
        <v>204</v>
      </c>
      <c r="AS4807" s="16" t="s">
        <v>2422</v>
      </c>
      <c r="AT4807" s="16" t="s">
        <v>2418</v>
      </c>
      <c r="AU4807" t="s">
        <v>2384</v>
      </c>
      <c r="AV4807" s="15" t="s">
        <v>2420</v>
      </c>
      <c r="AX4807" s="16" t="s">
        <v>204</v>
      </c>
      <c r="AY4807" s="16" t="s">
        <v>207</v>
      </c>
      <c r="AZ4807" s="16" t="s">
        <v>207</v>
      </c>
      <c r="BA4807" s="16" t="s">
        <v>207</v>
      </c>
      <c r="BB4807" s="16" t="s">
        <v>207</v>
      </c>
      <c r="BC4807" s="16">
        <v>0.57999999999999996</v>
      </c>
      <c r="BD4807" s="16">
        <f t="shared" si="1049"/>
        <v>3.4799999999999995</v>
      </c>
      <c r="BE4807" s="16">
        <f t="shared" si="1050"/>
        <v>1069.828125</v>
      </c>
      <c r="BG4807" s="16">
        <f t="shared" si="1051"/>
        <v>1392</v>
      </c>
      <c r="BH4807" s="16">
        <f t="shared" si="1052"/>
        <v>696</v>
      </c>
      <c r="BI4807" s="16">
        <f t="shared" si="1053"/>
        <v>8.6999999999999993</v>
      </c>
    </row>
    <row r="4808" spans="1:61" ht="20.149999999999999" customHeight="1" x14ac:dyDescent="0.35">
      <c r="A4808">
        <v>4807</v>
      </c>
      <c r="B4808" t="s">
        <v>360</v>
      </c>
      <c r="C4808" t="s">
        <v>6613</v>
      </c>
      <c r="D4808" s="15" t="s">
        <v>5324</v>
      </c>
      <c r="E4808" s="12" t="s">
        <v>98</v>
      </c>
      <c r="G4808" s="12" t="s">
        <v>1453</v>
      </c>
      <c r="H4808" s="12" t="s">
        <v>91</v>
      </c>
      <c r="I4808" s="12" t="s">
        <v>363</v>
      </c>
      <c r="J4808" s="12" t="s">
        <v>5164</v>
      </c>
      <c r="K4808" s="12" t="s">
        <v>5164</v>
      </c>
      <c r="N4808" s="16" t="s">
        <v>206</v>
      </c>
      <c r="O4808" s="16" t="s">
        <v>5304</v>
      </c>
      <c r="P4808" s="12" t="s">
        <v>482</v>
      </c>
      <c r="R4808" s="16">
        <v>0.24</v>
      </c>
      <c r="Z4808" s="16">
        <v>0.24</v>
      </c>
      <c r="AA4808" s="16">
        <v>28.799999999999997</v>
      </c>
      <c r="AB4808" s="16" t="s">
        <v>2114</v>
      </c>
      <c r="AC4808" s="16" t="s">
        <v>5166</v>
      </c>
      <c r="AD4808" s="16">
        <v>10079.999999999998</v>
      </c>
      <c r="AE4808" s="16">
        <v>90</v>
      </c>
      <c r="AF4808" s="16">
        <v>33750</v>
      </c>
      <c r="AG4808" s="16">
        <v>24</v>
      </c>
      <c r="AH4808" s="12">
        <f t="shared" si="1045"/>
        <v>0</v>
      </c>
      <c r="AI4808" s="16">
        <v>1.2</v>
      </c>
      <c r="AJ4808" s="16">
        <v>4200</v>
      </c>
      <c r="AK4808" s="16">
        <f t="shared" si="1046"/>
        <v>120</v>
      </c>
      <c r="AL4808" s="16">
        <f t="shared" si="1047"/>
        <v>1200</v>
      </c>
      <c r="AM4808" s="16">
        <v>21600</v>
      </c>
      <c r="AN4808" s="16">
        <f t="shared" si="1048"/>
        <v>70830</v>
      </c>
      <c r="AQ4808" s="16" t="s">
        <v>204</v>
      </c>
      <c r="AS4808" s="16" t="s">
        <v>2422</v>
      </c>
      <c r="AT4808" s="16" t="s">
        <v>2418</v>
      </c>
      <c r="AU4808" t="s">
        <v>2384</v>
      </c>
      <c r="AV4808" s="15" t="s">
        <v>2420</v>
      </c>
      <c r="AX4808" s="16" t="s">
        <v>204</v>
      </c>
      <c r="AY4808" s="16" t="s">
        <v>207</v>
      </c>
      <c r="AZ4808" s="16" t="s">
        <v>207</v>
      </c>
      <c r="BA4808" s="16" t="s">
        <v>207</v>
      </c>
      <c r="BB4808" s="16" t="s">
        <v>207</v>
      </c>
      <c r="BC4808" s="16">
        <v>0.24</v>
      </c>
      <c r="BD4808" s="16">
        <f t="shared" si="1049"/>
        <v>1.44</v>
      </c>
      <c r="BE4808" s="16">
        <f t="shared" si="1050"/>
        <v>442.6875</v>
      </c>
      <c r="BG4808" s="16">
        <f t="shared" si="1051"/>
        <v>576</v>
      </c>
      <c r="BH4808" s="16">
        <f t="shared" si="1052"/>
        <v>288</v>
      </c>
      <c r="BI4808" s="16">
        <f t="shared" si="1053"/>
        <v>3.6</v>
      </c>
    </row>
    <row r="4809" spans="1:61" ht="20.149999999999999" customHeight="1" x14ac:dyDescent="0.35">
      <c r="A4809">
        <v>4808</v>
      </c>
      <c r="B4809" t="s">
        <v>360</v>
      </c>
      <c r="C4809" t="s">
        <v>6614</v>
      </c>
      <c r="D4809" s="15" t="s">
        <v>5325</v>
      </c>
      <c r="E4809" s="12" t="s">
        <v>98</v>
      </c>
      <c r="G4809" s="12" t="s">
        <v>1453</v>
      </c>
      <c r="H4809" s="12" t="s">
        <v>91</v>
      </c>
      <c r="I4809" s="12" t="s">
        <v>363</v>
      </c>
      <c r="J4809" s="12" t="s">
        <v>5164</v>
      </c>
      <c r="K4809" s="12" t="s">
        <v>5164</v>
      </c>
      <c r="N4809" s="16" t="s">
        <v>206</v>
      </c>
      <c r="O4809" s="16" t="s">
        <v>5304</v>
      </c>
      <c r="P4809" s="12" t="s">
        <v>482</v>
      </c>
      <c r="R4809" s="16">
        <v>0.4</v>
      </c>
      <c r="Z4809" s="16">
        <v>0.4</v>
      </c>
      <c r="AA4809" s="16">
        <v>48</v>
      </c>
      <c r="AB4809" s="16" t="s">
        <v>2114</v>
      </c>
      <c r="AC4809" s="16" t="s">
        <v>5166</v>
      </c>
      <c r="AD4809" s="16">
        <v>16800</v>
      </c>
      <c r="AE4809" s="16">
        <v>150</v>
      </c>
      <c r="AF4809" s="16">
        <v>56250</v>
      </c>
      <c r="AG4809" s="16">
        <v>40</v>
      </c>
      <c r="AH4809" s="12">
        <f t="shared" si="1045"/>
        <v>0</v>
      </c>
      <c r="AI4809" s="16">
        <v>2</v>
      </c>
      <c r="AJ4809" s="16">
        <v>7000</v>
      </c>
      <c r="AK4809" s="16">
        <f t="shared" si="1046"/>
        <v>200</v>
      </c>
      <c r="AL4809" s="16">
        <f t="shared" si="1047"/>
        <v>2000</v>
      </c>
      <c r="AM4809" s="16">
        <v>36000</v>
      </c>
      <c r="AN4809" s="16">
        <f t="shared" si="1048"/>
        <v>118050</v>
      </c>
      <c r="AQ4809" s="16" t="s">
        <v>204</v>
      </c>
      <c r="AS4809" s="16" t="s">
        <v>2422</v>
      </c>
      <c r="AT4809" s="16" t="s">
        <v>2418</v>
      </c>
      <c r="AU4809" t="s">
        <v>2384</v>
      </c>
      <c r="AV4809" s="15" t="s">
        <v>2420</v>
      </c>
      <c r="AX4809" s="16" t="s">
        <v>204</v>
      </c>
      <c r="AY4809" s="16" t="s">
        <v>207</v>
      </c>
      <c r="AZ4809" s="16" t="s">
        <v>207</v>
      </c>
      <c r="BA4809" s="16" t="s">
        <v>207</v>
      </c>
      <c r="BB4809" s="16" t="s">
        <v>207</v>
      </c>
      <c r="BC4809" s="16">
        <v>0.4</v>
      </c>
      <c r="BD4809" s="16">
        <f t="shared" si="1049"/>
        <v>2.4000000000000004</v>
      </c>
      <c r="BE4809" s="16">
        <f t="shared" si="1050"/>
        <v>737.8125</v>
      </c>
      <c r="BG4809" s="16">
        <f t="shared" si="1051"/>
        <v>960</v>
      </c>
      <c r="BH4809" s="16">
        <f t="shared" si="1052"/>
        <v>480</v>
      </c>
      <c r="BI4809" s="16">
        <f t="shared" si="1053"/>
        <v>6</v>
      </c>
    </row>
    <row r="4810" spans="1:61" ht="20.149999999999999" customHeight="1" x14ac:dyDescent="0.35">
      <c r="A4810">
        <v>4809</v>
      </c>
      <c r="B4810" t="s">
        <v>360</v>
      </c>
      <c r="C4810" t="s">
        <v>6615</v>
      </c>
      <c r="D4810" s="15" t="s">
        <v>5326</v>
      </c>
      <c r="E4810" s="12" t="s">
        <v>98</v>
      </c>
      <c r="G4810" s="12" t="s">
        <v>1453</v>
      </c>
      <c r="H4810" s="12" t="s">
        <v>91</v>
      </c>
      <c r="I4810" s="12" t="s">
        <v>363</v>
      </c>
      <c r="J4810" s="12" t="s">
        <v>5164</v>
      </c>
      <c r="K4810" s="12" t="s">
        <v>5164</v>
      </c>
      <c r="N4810" s="16" t="s">
        <v>205</v>
      </c>
      <c r="O4810" s="16" t="s">
        <v>5327</v>
      </c>
      <c r="P4810" s="12" t="s">
        <v>482</v>
      </c>
      <c r="R4810" s="16">
        <v>0.8</v>
      </c>
      <c r="Z4810" s="16">
        <v>0.8</v>
      </c>
      <c r="AA4810" s="16">
        <v>96</v>
      </c>
      <c r="AB4810" s="16" t="s">
        <v>2114</v>
      </c>
      <c r="AC4810" s="16" t="s">
        <v>5166</v>
      </c>
      <c r="AD4810" s="16">
        <v>33600</v>
      </c>
      <c r="AE4810" s="16">
        <v>300</v>
      </c>
      <c r="AF4810" s="16">
        <v>112500</v>
      </c>
      <c r="AG4810" s="16">
        <v>80</v>
      </c>
      <c r="AH4810" s="12">
        <f t="shared" si="1045"/>
        <v>0</v>
      </c>
      <c r="AI4810" s="16">
        <v>4</v>
      </c>
      <c r="AJ4810" s="16">
        <v>14000</v>
      </c>
      <c r="AK4810" s="16">
        <f t="shared" si="1046"/>
        <v>400</v>
      </c>
      <c r="AL4810" s="16">
        <f t="shared" si="1047"/>
        <v>4000</v>
      </c>
      <c r="AM4810" s="16">
        <v>72000</v>
      </c>
      <c r="AN4810" s="16">
        <f t="shared" si="1048"/>
        <v>236100</v>
      </c>
      <c r="AQ4810" s="16" t="s">
        <v>204</v>
      </c>
      <c r="AS4810" s="16" t="s">
        <v>2422</v>
      </c>
      <c r="AT4810" s="16" t="s">
        <v>2418</v>
      </c>
      <c r="AU4810" t="s">
        <v>2384</v>
      </c>
      <c r="AV4810" s="15" t="s">
        <v>2420</v>
      </c>
      <c r="AX4810" s="16" t="s">
        <v>204</v>
      </c>
      <c r="AY4810" s="16" t="s">
        <v>207</v>
      </c>
      <c r="AZ4810" s="16" t="s">
        <v>207</v>
      </c>
      <c r="BA4810" s="16" t="s">
        <v>207</v>
      </c>
      <c r="BB4810" s="16" t="s">
        <v>207</v>
      </c>
      <c r="BC4810" s="16">
        <v>0.8</v>
      </c>
      <c r="BD4810" s="16">
        <f t="shared" si="1049"/>
        <v>4.8000000000000007</v>
      </c>
      <c r="BE4810" s="16">
        <f t="shared" si="1050"/>
        <v>1475.625</v>
      </c>
      <c r="BG4810" s="16">
        <f t="shared" si="1051"/>
        <v>1920</v>
      </c>
      <c r="BH4810" s="16">
        <f t="shared" si="1052"/>
        <v>960</v>
      </c>
      <c r="BI4810" s="16">
        <f t="shared" si="1053"/>
        <v>12</v>
      </c>
    </row>
    <row r="4811" spans="1:61" ht="20.149999999999999" customHeight="1" x14ac:dyDescent="0.35">
      <c r="A4811">
        <v>4810</v>
      </c>
      <c r="B4811" t="s">
        <v>360</v>
      </c>
      <c r="C4811" t="s">
        <v>6616</v>
      </c>
      <c r="D4811" s="15" t="s">
        <v>2323</v>
      </c>
      <c r="E4811" s="12" t="s">
        <v>98</v>
      </c>
      <c r="G4811" s="12" t="s">
        <v>1453</v>
      </c>
      <c r="H4811" s="12" t="s">
        <v>91</v>
      </c>
      <c r="I4811" s="12" t="s">
        <v>363</v>
      </c>
      <c r="J4811" s="12" t="s">
        <v>5164</v>
      </c>
      <c r="K4811" s="12" t="s">
        <v>5164</v>
      </c>
      <c r="N4811" s="16" t="s">
        <v>206</v>
      </c>
      <c r="O4811" s="16" t="s">
        <v>5327</v>
      </c>
      <c r="P4811" s="12" t="s">
        <v>482</v>
      </c>
      <c r="R4811" s="16">
        <v>0.97</v>
      </c>
      <c r="Z4811" s="16">
        <v>0.97</v>
      </c>
      <c r="AA4811" s="16">
        <v>116.39999999999999</v>
      </c>
      <c r="AB4811" s="16" t="s">
        <v>2114</v>
      </c>
      <c r="AC4811" s="16" t="s">
        <v>5166</v>
      </c>
      <c r="AD4811" s="16">
        <v>40740</v>
      </c>
      <c r="AE4811" s="16">
        <v>363.75</v>
      </c>
      <c r="AF4811" s="16">
        <v>136406.25</v>
      </c>
      <c r="AG4811" s="16">
        <v>97</v>
      </c>
      <c r="AH4811" s="12">
        <f t="shared" si="1045"/>
        <v>0</v>
      </c>
      <c r="AI4811" s="16">
        <v>4.8499999999999996</v>
      </c>
      <c r="AJ4811" s="16">
        <v>16975</v>
      </c>
      <c r="AK4811" s="16">
        <f t="shared" si="1046"/>
        <v>485</v>
      </c>
      <c r="AL4811" s="16">
        <f t="shared" si="1047"/>
        <v>4850</v>
      </c>
      <c r="AM4811" s="16">
        <v>87300</v>
      </c>
      <c r="AN4811" s="16">
        <f t="shared" si="1048"/>
        <v>286271.25</v>
      </c>
      <c r="AQ4811" s="16" t="s">
        <v>204</v>
      </c>
      <c r="AS4811" s="16" t="s">
        <v>2422</v>
      </c>
      <c r="AT4811" s="16" t="s">
        <v>2418</v>
      </c>
      <c r="AU4811" t="s">
        <v>2384</v>
      </c>
      <c r="AV4811" s="15" t="s">
        <v>2420</v>
      </c>
      <c r="AX4811" s="16" t="s">
        <v>204</v>
      </c>
      <c r="AY4811" s="16" t="s">
        <v>207</v>
      </c>
      <c r="AZ4811" s="16" t="s">
        <v>207</v>
      </c>
      <c r="BA4811" s="16" t="s">
        <v>207</v>
      </c>
      <c r="BB4811" s="16" t="s">
        <v>207</v>
      </c>
      <c r="BC4811" s="16">
        <v>0.97</v>
      </c>
      <c r="BD4811" s="16">
        <f t="shared" si="1049"/>
        <v>5.82</v>
      </c>
      <c r="BE4811" s="16">
        <f t="shared" si="1050"/>
        <v>1789.1953125</v>
      </c>
      <c r="BG4811" s="16">
        <f t="shared" si="1051"/>
        <v>2328</v>
      </c>
      <c r="BH4811" s="16">
        <f t="shared" si="1052"/>
        <v>1164</v>
      </c>
      <c r="BI4811" s="16">
        <f t="shared" si="1053"/>
        <v>14.55</v>
      </c>
    </row>
    <row r="4812" spans="1:61" ht="20.149999999999999" customHeight="1" x14ac:dyDescent="0.35">
      <c r="A4812">
        <v>4811</v>
      </c>
      <c r="B4812" t="s">
        <v>360</v>
      </c>
      <c r="C4812" t="s">
        <v>6617</v>
      </c>
      <c r="D4812" s="15" t="s">
        <v>5328</v>
      </c>
      <c r="E4812" s="12" t="s">
        <v>98</v>
      </c>
      <c r="G4812" s="12" t="s">
        <v>1453</v>
      </c>
      <c r="H4812" s="12" t="s">
        <v>91</v>
      </c>
      <c r="I4812" s="12" t="s">
        <v>363</v>
      </c>
      <c r="J4812" s="12" t="s">
        <v>5164</v>
      </c>
      <c r="K4812" s="12" t="s">
        <v>5164</v>
      </c>
      <c r="N4812" s="16" t="s">
        <v>206</v>
      </c>
      <c r="O4812" s="16" t="s">
        <v>5327</v>
      </c>
      <c r="P4812" s="12" t="s">
        <v>482</v>
      </c>
      <c r="R4812" s="16">
        <v>0.65</v>
      </c>
      <c r="Z4812" s="16">
        <v>0.65</v>
      </c>
      <c r="AA4812" s="16">
        <v>78</v>
      </c>
      <c r="AB4812" s="16" t="s">
        <v>2114</v>
      </c>
      <c r="AC4812" s="16" t="s">
        <v>5166</v>
      </c>
      <c r="AD4812" s="16">
        <v>27300</v>
      </c>
      <c r="AE4812" s="16">
        <v>243.75</v>
      </c>
      <c r="AF4812" s="16">
        <v>91406.25</v>
      </c>
      <c r="AG4812" s="16">
        <v>65</v>
      </c>
      <c r="AH4812" s="12">
        <f t="shared" si="1045"/>
        <v>0</v>
      </c>
      <c r="AI4812" s="16">
        <v>3.25</v>
      </c>
      <c r="AJ4812" s="16">
        <v>11375</v>
      </c>
      <c r="AK4812" s="16">
        <f t="shared" si="1046"/>
        <v>325</v>
      </c>
      <c r="AL4812" s="16">
        <f t="shared" si="1047"/>
        <v>3250</v>
      </c>
      <c r="AM4812" s="16">
        <v>58500</v>
      </c>
      <c r="AN4812" s="16">
        <f t="shared" si="1048"/>
        <v>191831.25</v>
      </c>
      <c r="AQ4812" s="16" t="s">
        <v>204</v>
      </c>
      <c r="AS4812" s="16" t="s">
        <v>2422</v>
      </c>
      <c r="AT4812" s="16" t="s">
        <v>2418</v>
      </c>
      <c r="AU4812" t="s">
        <v>2384</v>
      </c>
      <c r="AV4812" s="15" t="s">
        <v>2420</v>
      </c>
      <c r="AX4812" s="16" t="s">
        <v>204</v>
      </c>
      <c r="AY4812" s="16" t="s">
        <v>207</v>
      </c>
      <c r="AZ4812" s="16" t="s">
        <v>207</v>
      </c>
      <c r="BA4812" s="16" t="s">
        <v>207</v>
      </c>
      <c r="BB4812" s="16" t="s">
        <v>207</v>
      </c>
      <c r="BC4812" s="16">
        <v>0.65</v>
      </c>
      <c r="BD4812" s="16">
        <f t="shared" si="1049"/>
        <v>3.9000000000000004</v>
      </c>
      <c r="BE4812" s="16">
        <f t="shared" si="1050"/>
        <v>1198.9453125</v>
      </c>
      <c r="BG4812" s="16">
        <f t="shared" si="1051"/>
        <v>1560</v>
      </c>
      <c r="BH4812" s="16">
        <f t="shared" si="1052"/>
        <v>780</v>
      </c>
      <c r="BI4812" s="16">
        <f t="shared" si="1053"/>
        <v>9.75</v>
      </c>
    </row>
    <row r="4813" spans="1:61" ht="20.149999999999999" customHeight="1" x14ac:dyDescent="0.35">
      <c r="A4813">
        <v>4812</v>
      </c>
      <c r="B4813" t="s">
        <v>360</v>
      </c>
      <c r="C4813" t="s">
        <v>6618</v>
      </c>
      <c r="D4813" s="15" t="s">
        <v>5329</v>
      </c>
      <c r="E4813" s="12" t="s">
        <v>98</v>
      </c>
      <c r="G4813" s="12" t="s">
        <v>1453</v>
      </c>
      <c r="H4813" s="12" t="s">
        <v>91</v>
      </c>
      <c r="I4813" s="12" t="s">
        <v>363</v>
      </c>
      <c r="J4813" s="12" t="s">
        <v>5164</v>
      </c>
      <c r="K4813" s="12" t="s">
        <v>5164</v>
      </c>
      <c r="N4813" s="16" t="s">
        <v>206</v>
      </c>
      <c r="O4813" s="16" t="s">
        <v>5327</v>
      </c>
      <c r="P4813" s="12" t="s">
        <v>482</v>
      </c>
      <c r="R4813" s="16">
        <v>0.3</v>
      </c>
      <c r="Z4813" s="16">
        <v>0.3</v>
      </c>
      <c r="AA4813" s="16">
        <v>36</v>
      </c>
      <c r="AB4813" s="16" t="s">
        <v>2114</v>
      </c>
      <c r="AC4813" s="16" t="s">
        <v>5166</v>
      </c>
      <c r="AD4813" s="16">
        <v>12600</v>
      </c>
      <c r="AE4813" s="16">
        <v>112.5</v>
      </c>
      <c r="AF4813" s="16">
        <v>42187.5</v>
      </c>
      <c r="AG4813" s="16">
        <v>30</v>
      </c>
      <c r="AH4813" s="12">
        <f t="shared" si="1045"/>
        <v>0</v>
      </c>
      <c r="AI4813" s="16">
        <v>1.5</v>
      </c>
      <c r="AJ4813" s="16">
        <v>5250</v>
      </c>
      <c r="AK4813" s="16">
        <f t="shared" si="1046"/>
        <v>150</v>
      </c>
      <c r="AL4813" s="16">
        <f t="shared" si="1047"/>
        <v>1500</v>
      </c>
      <c r="AM4813" s="16">
        <v>27000</v>
      </c>
      <c r="AN4813" s="16">
        <f t="shared" si="1048"/>
        <v>88537.5</v>
      </c>
      <c r="AQ4813" s="16" t="s">
        <v>204</v>
      </c>
      <c r="AS4813" s="16" t="s">
        <v>2422</v>
      </c>
      <c r="AT4813" s="16" t="s">
        <v>2418</v>
      </c>
      <c r="AU4813" t="s">
        <v>2384</v>
      </c>
      <c r="AV4813" s="15" t="s">
        <v>2420</v>
      </c>
      <c r="AX4813" s="16" t="s">
        <v>204</v>
      </c>
      <c r="AY4813" s="16" t="s">
        <v>207</v>
      </c>
      <c r="AZ4813" s="16" t="s">
        <v>207</v>
      </c>
      <c r="BA4813" s="16" t="s">
        <v>207</v>
      </c>
      <c r="BB4813" s="16" t="s">
        <v>207</v>
      </c>
      <c r="BC4813" s="16">
        <v>0.3</v>
      </c>
      <c r="BD4813" s="16">
        <f t="shared" si="1049"/>
        <v>1.7999999999999998</v>
      </c>
      <c r="BE4813" s="16">
        <f t="shared" si="1050"/>
        <v>553.359375</v>
      </c>
      <c r="BG4813" s="16">
        <f t="shared" si="1051"/>
        <v>720</v>
      </c>
      <c r="BH4813" s="16">
        <f t="shared" si="1052"/>
        <v>360</v>
      </c>
      <c r="BI4813" s="16">
        <f t="shared" si="1053"/>
        <v>4.5</v>
      </c>
    </row>
    <row r="4814" spans="1:61" ht="20.149999999999999" customHeight="1" x14ac:dyDescent="0.35">
      <c r="A4814">
        <v>4813</v>
      </c>
      <c r="B4814" t="s">
        <v>360</v>
      </c>
      <c r="C4814" t="s">
        <v>6619</v>
      </c>
      <c r="D4814" s="15" t="s">
        <v>5330</v>
      </c>
      <c r="E4814" s="12" t="s">
        <v>98</v>
      </c>
      <c r="G4814" s="12" t="s">
        <v>1453</v>
      </c>
      <c r="H4814" s="12" t="s">
        <v>91</v>
      </c>
      <c r="I4814" s="12" t="s">
        <v>363</v>
      </c>
      <c r="J4814" s="12" t="s">
        <v>5164</v>
      </c>
      <c r="K4814" s="12" t="s">
        <v>5164</v>
      </c>
      <c r="N4814" s="16" t="s">
        <v>206</v>
      </c>
      <c r="O4814" s="16" t="s">
        <v>5327</v>
      </c>
      <c r="P4814" s="12" t="s">
        <v>482</v>
      </c>
      <c r="R4814" s="16">
        <v>0.51</v>
      </c>
      <c r="Z4814" s="16">
        <v>0.51</v>
      </c>
      <c r="AA4814" s="16">
        <v>61.2</v>
      </c>
      <c r="AB4814" s="16" t="s">
        <v>2114</v>
      </c>
      <c r="AC4814" s="16" t="s">
        <v>5166</v>
      </c>
      <c r="AD4814" s="16">
        <v>21420</v>
      </c>
      <c r="AE4814" s="16">
        <v>191.25</v>
      </c>
      <c r="AF4814" s="16">
        <v>71718.75</v>
      </c>
      <c r="AG4814" s="16">
        <v>51</v>
      </c>
      <c r="AH4814" s="12">
        <f t="shared" si="1045"/>
        <v>0</v>
      </c>
      <c r="AI4814" s="16">
        <v>2.5499999999999998</v>
      </c>
      <c r="AJ4814" s="16">
        <v>8925</v>
      </c>
      <c r="AK4814" s="16">
        <f t="shared" si="1046"/>
        <v>255</v>
      </c>
      <c r="AL4814" s="16">
        <f t="shared" si="1047"/>
        <v>2550</v>
      </c>
      <c r="AM4814" s="16">
        <v>45900</v>
      </c>
      <c r="AN4814" s="16">
        <f t="shared" si="1048"/>
        <v>150513.75</v>
      </c>
      <c r="AQ4814" s="16" t="s">
        <v>204</v>
      </c>
      <c r="AS4814" s="16" t="s">
        <v>2422</v>
      </c>
      <c r="AT4814" s="16" t="s">
        <v>2418</v>
      </c>
      <c r="AU4814" t="s">
        <v>2384</v>
      </c>
      <c r="AV4814" s="15" t="s">
        <v>2420</v>
      </c>
      <c r="AX4814" s="16" t="s">
        <v>204</v>
      </c>
      <c r="AY4814" s="16" t="s">
        <v>207</v>
      </c>
      <c r="AZ4814" s="16" t="s">
        <v>207</v>
      </c>
      <c r="BA4814" s="16" t="s">
        <v>207</v>
      </c>
      <c r="BB4814" s="16" t="s">
        <v>207</v>
      </c>
      <c r="BC4814" s="16">
        <v>0.51</v>
      </c>
      <c r="BD4814" s="16">
        <f t="shared" si="1049"/>
        <v>3.06</v>
      </c>
      <c r="BE4814" s="16">
        <f t="shared" si="1050"/>
        <v>940.7109375</v>
      </c>
      <c r="BG4814" s="16">
        <f t="shared" si="1051"/>
        <v>1224</v>
      </c>
      <c r="BH4814" s="16">
        <f t="shared" si="1052"/>
        <v>612</v>
      </c>
      <c r="BI4814" s="16">
        <f t="shared" si="1053"/>
        <v>7.65</v>
      </c>
    </row>
    <row r="4815" spans="1:61" ht="20.149999999999999" customHeight="1" x14ac:dyDescent="0.35">
      <c r="A4815">
        <v>4814</v>
      </c>
      <c r="B4815" t="s">
        <v>360</v>
      </c>
      <c r="C4815" t="s">
        <v>6620</v>
      </c>
      <c r="D4815" s="15" t="s">
        <v>2323</v>
      </c>
      <c r="E4815" s="12" t="s">
        <v>98</v>
      </c>
      <c r="G4815" s="12" t="s">
        <v>1453</v>
      </c>
      <c r="H4815" s="12" t="s">
        <v>91</v>
      </c>
      <c r="I4815" s="12" t="s">
        <v>363</v>
      </c>
      <c r="J4815" s="12" t="s">
        <v>5164</v>
      </c>
      <c r="K4815" s="12" t="s">
        <v>5164</v>
      </c>
      <c r="N4815" s="16" t="s">
        <v>206</v>
      </c>
      <c r="O4815" s="16" t="s">
        <v>5327</v>
      </c>
      <c r="P4815" s="12" t="s">
        <v>482</v>
      </c>
      <c r="R4815" s="16">
        <v>0.2</v>
      </c>
      <c r="Z4815" s="16">
        <v>0.2</v>
      </c>
      <c r="AA4815" s="16">
        <v>24</v>
      </c>
      <c r="AB4815" s="16" t="s">
        <v>2114</v>
      </c>
      <c r="AC4815" s="16" t="s">
        <v>5166</v>
      </c>
      <c r="AD4815" s="16">
        <v>8400</v>
      </c>
      <c r="AE4815" s="16">
        <v>75</v>
      </c>
      <c r="AF4815" s="16">
        <v>28125</v>
      </c>
      <c r="AG4815" s="16">
        <v>20</v>
      </c>
      <c r="AH4815" s="12">
        <f t="shared" si="1045"/>
        <v>0</v>
      </c>
      <c r="AI4815" s="16">
        <v>1</v>
      </c>
      <c r="AJ4815" s="16">
        <v>3500</v>
      </c>
      <c r="AK4815" s="16">
        <f t="shared" si="1046"/>
        <v>100</v>
      </c>
      <c r="AL4815" s="16">
        <f t="shared" si="1047"/>
        <v>1000</v>
      </c>
      <c r="AM4815" s="16">
        <v>18000</v>
      </c>
      <c r="AN4815" s="16">
        <f t="shared" si="1048"/>
        <v>59025</v>
      </c>
      <c r="AQ4815" s="16" t="s">
        <v>204</v>
      </c>
      <c r="AS4815" s="16" t="s">
        <v>2422</v>
      </c>
      <c r="AT4815" s="16" t="s">
        <v>2418</v>
      </c>
      <c r="AU4815" t="s">
        <v>2384</v>
      </c>
      <c r="AV4815" s="15" t="s">
        <v>2420</v>
      </c>
      <c r="AX4815" s="16" t="s">
        <v>204</v>
      </c>
      <c r="AY4815" s="16" t="s">
        <v>207</v>
      </c>
      <c r="AZ4815" s="16" t="s">
        <v>207</v>
      </c>
      <c r="BA4815" s="16" t="s">
        <v>207</v>
      </c>
      <c r="BB4815" s="16" t="s">
        <v>207</v>
      </c>
      <c r="BC4815" s="16">
        <v>0.2</v>
      </c>
      <c r="BD4815" s="16">
        <f t="shared" si="1049"/>
        <v>1.2000000000000002</v>
      </c>
      <c r="BE4815" s="16">
        <f t="shared" si="1050"/>
        <v>368.90625</v>
      </c>
      <c r="BG4815" s="16">
        <f t="shared" si="1051"/>
        <v>480</v>
      </c>
      <c r="BH4815" s="16">
        <f t="shared" si="1052"/>
        <v>240</v>
      </c>
      <c r="BI4815" s="16">
        <f t="shared" si="1053"/>
        <v>3</v>
      </c>
    </row>
    <row r="4816" spans="1:61" ht="20.149999999999999" customHeight="1" x14ac:dyDescent="0.35">
      <c r="A4816">
        <v>4815</v>
      </c>
      <c r="B4816" t="s">
        <v>360</v>
      </c>
      <c r="C4816" t="s">
        <v>6621</v>
      </c>
      <c r="D4816" s="15" t="s">
        <v>5331</v>
      </c>
      <c r="E4816" s="12" t="s">
        <v>98</v>
      </c>
      <c r="G4816" s="12" t="s">
        <v>1453</v>
      </c>
      <c r="H4816" s="12" t="s">
        <v>91</v>
      </c>
      <c r="I4816" s="12" t="s">
        <v>363</v>
      </c>
      <c r="J4816" s="12" t="s">
        <v>5164</v>
      </c>
      <c r="K4816" s="12" t="s">
        <v>5164</v>
      </c>
      <c r="N4816" s="16" t="s">
        <v>206</v>
      </c>
      <c r="O4816" s="16" t="s">
        <v>5327</v>
      </c>
      <c r="P4816" s="12" t="s">
        <v>482</v>
      </c>
      <c r="R4816" s="16">
        <v>0.9</v>
      </c>
      <c r="Z4816" s="16">
        <v>0.9</v>
      </c>
      <c r="AA4816" s="16">
        <v>108</v>
      </c>
      <c r="AB4816" s="16" t="s">
        <v>2114</v>
      </c>
      <c r="AC4816" s="16" t="s">
        <v>5166</v>
      </c>
      <c r="AD4816" s="16">
        <v>37800</v>
      </c>
      <c r="AE4816" s="16">
        <v>337.5</v>
      </c>
      <c r="AF4816" s="16">
        <v>126562.5</v>
      </c>
      <c r="AG4816" s="16">
        <v>90</v>
      </c>
      <c r="AH4816" s="12">
        <f t="shared" si="1045"/>
        <v>0</v>
      </c>
      <c r="AI4816" s="16">
        <v>4.5</v>
      </c>
      <c r="AJ4816" s="16">
        <v>15750</v>
      </c>
      <c r="AK4816" s="16">
        <f t="shared" si="1046"/>
        <v>450</v>
      </c>
      <c r="AL4816" s="16">
        <f t="shared" si="1047"/>
        <v>4500</v>
      </c>
      <c r="AM4816" s="16">
        <v>81000</v>
      </c>
      <c r="AN4816" s="16">
        <f t="shared" si="1048"/>
        <v>265612.5</v>
      </c>
      <c r="AQ4816" s="16" t="s">
        <v>204</v>
      </c>
      <c r="AS4816" s="16" t="s">
        <v>2422</v>
      </c>
      <c r="AT4816" s="16" t="s">
        <v>2418</v>
      </c>
      <c r="AU4816" t="s">
        <v>2384</v>
      </c>
      <c r="AV4816" s="15" t="s">
        <v>2420</v>
      </c>
      <c r="AX4816" s="16" t="s">
        <v>204</v>
      </c>
      <c r="AY4816" s="16" t="s">
        <v>207</v>
      </c>
      <c r="AZ4816" s="16" t="s">
        <v>207</v>
      </c>
      <c r="BA4816" s="16" t="s">
        <v>207</v>
      </c>
      <c r="BB4816" s="16" t="s">
        <v>207</v>
      </c>
      <c r="BC4816" s="16">
        <v>0.9</v>
      </c>
      <c r="BD4816" s="16">
        <f t="shared" si="1049"/>
        <v>5.4</v>
      </c>
      <c r="BE4816" s="16">
        <f t="shared" si="1050"/>
        <v>1660.078125</v>
      </c>
      <c r="BG4816" s="16">
        <f t="shared" si="1051"/>
        <v>2160</v>
      </c>
      <c r="BH4816" s="16">
        <f t="shared" si="1052"/>
        <v>1080</v>
      </c>
      <c r="BI4816" s="16">
        <f t="shared" si="1053"/>
        <v>13.5</v>
      </c>
    </row>
    <row r="4817" spans="1:61" ht="20.149999999999999" customHeight="1" x14ac:dyDescent="0.35">
      <c r="A4817">
        <v>4816</v>
      </c>
      <c r="B4817" t="s">
        <v>360</v>
      </c>
      <c r="C4817" t="s">
        <v>6622</v>
      </c>
      <c r="D4817" s="15" t="s">
        <v>5332</v>
      </c>
      <c r="E4817" s="12" t="s">
        <v>98</v>
      </c>
      <c r="G4817" s="12" t="s">
        <v>1453</v>
      </c>
      <c r="H4817" s="12" t="s">
        <v>91</v>
      </c>
      <c r="I4817" s="12" t="s">
        <v>363</v>
      </c>
      <c r="J4817" s="12" t="s">
        <v>5164</v>
      </c>
      <c r="K4817" s="12" t="s">
        <v>5164</v>
      </c>
      <c r="N4817" s="16" t="s">
        <v>206</v>
      </c>
      <c r="O4817" s="16" t="s">
        <v>5327</v>
      </c>
      <c r="P4817" s="12" t="s">
        <v>482</v>
      </c>
      <c r="R4817" s="16">
        <v>0.2</v>
      </c>
      <c r="Z4817" s="16">
        <v>0.2</v>
      </c>
      <c r="AA4817" s="16">
        <v>24</v>
      </c>
      <c r="AB4817" s="16" t="s">
        <v>2114</v>
      </c>
      <c r="AC4817" s="16" t="s">
        <v>5166</v>
      </c>
      <c r="AD4817" s="16">
        <v>8400</v>
      </c>
      <c r="AE4817" s="16">
        <v>75</v>
      </c>
      <c r="AF4817" s="16">
        <v>28125</v>
      </c>
      <c r="AG4817" s="16">
        <v>20</v>
      </c>
      <c r="AH4817" s="12">
        <f t="shared" si="1045"/>
        <v>0</v>
      </c>
      <c r="AI4817" s="16">
        <v>1</v>
      </c>
      <c r="AJ4817" s="16">
        <v>3500</v>
      </c>
      <c r="AK4817" s="16">
        <f t="shared" si="1046"/>
        <v>100</v>
      </c>
      <c r="AL4817" s="16">
        <f t="shared" si="1047"/>
        <v>1000</v>
      </c>
      <c r="AM4817" s="16">
        <v>18000</v>
      </c>
      <c r="AN4817" s="16">
        <f t="shared" si="1048"/>
        <v>59025</v>
      </c>
      <c r="AQ4817" s="16" t="s">
        <v>204</v>
      </c>
      <c r="AS4817" s="16" t="s">
        <v>2422</v>
      </c>
      <c r="AT4817" s="16" t="s">
        <v>2418</v>
      </c>
      <c r="AU4817" t="s">
        <v>2384</v>
      </c>
      <c r="AV4817" s="15" t="s">
        <v>2420</v>
      </c>
      <c r="AX4817" s="16" t="s">
        <v>204</v>
      </c>
      <c r="AY4817" s="16" t="s">
        <v>207</v>
      </c>
      <c r="AZ4817" s="16" t="s">
        <v>207</v>
      </c>
      <c r="BA4817" s="16" t="s">
        <v>207</v>
      </c>
      <c r="BB4817" s="16" t="s">
        <v>207</v>
      </c>
      <c r="BC4817" s="16">
        <v>0.2</v>
      </c>
      <c r="BD4817" s="16">
        <f t="shared" si="1049"/>
        <v>1.2000000000000002</v>
      </c>
      <c r="BE4817" s="16">
        <f t="shared" si="1050"/>
        <v>368.90625</v>
      </c>
      <c r="BG4817" s="16">
        <f t="shared" si="1051"/>
        <v>480</v>
      </c>
      <c r="BH4817" s="16">
        <f t="shared" si="1052"/>
        <v>240</v>
      </c>
      <c r="BI4817" s="16">
        <f t="shared" si="1053"/>
        <v>3</v>
      </c>
    </row>
    <row r="4818" spans="1:61" ht="20.149999999999999" customHeight="1" x14ac:dyDescent="0.35">
      <c r="A4818">
        <v>4817</v>
      </c>
      <c r="B4818" t="s">
        <v>360</v>
      </c>
      <c r="C4818" t="s">
        <v>6623</v>
      </c>
      <c r="D4818" s="15" t="s">
        <v>5333</v>
      </c>
      <c r="E4818" s="12" t="s">
        <v>98</v>
      </c>
      <c r="G4818" s="12" t="s">
        <v>1453</v>
      </c>
      <c r="H4818" s="12" t="s">
        <v>91</v>
      </c>
      <c r="I4818" s="12" t="s">
        <v>363</v>
      </c>
      <c r="J4818" s="12" t="s">
        <v>5164</v>
      </c>
      <c r="K4818" s="12" t="s">
        <v>5164</v>
      </c>
      <c r="N4818" s="16" t="s">
        <v>206</v>
      </c>
      <c r="O4818" s="16" t="s">
        <v>5327</v>
      </c>
      <c r="P4818" s="12" t="s">
        <v>482</v>
      </c>
      <c r="R4818" s="16">
        <v>1.1000000000000001</v>
      </c>
      <c r="Z4818" s="16">
        <v>1.1000000000000001</v>
      </c>
      <c r="AA4818" s="16">
        <v>132</v>
      </c>
      <c r="AB4818" s="16" t="s">
        <v>2114</v>
      </c>
      <c r="AC4818" s="16" t="s">
        <v>5166</v>
      </c>
      <c r="AD4818" s="16">
        <v>46200</v>
      </c>
      <c r="AE4818" s="16">
        <v>412.50000000000006</v>
      </c>
      <c r="AF4818" s="16">
        <v>154687.50000000003</v>
      </c>
      <c r="AG4818" s="16">
        <v>110.00000000000001</v>
      </c>
      <c r="AH4818" s="12">
        <f t="shared" si="1045"/>
        <v>0</v>
      </c>
      <c r="AI4818" s="16">
        <v>5.5</v>
      </c>
      <c r="AJ4818" s="16">
        <v>19250</v>
      </c>
      <c r="AK4818" s="16">
        <f t="shared" si="1046"/>
        <v>550</v>
      </c>
      <c r="AL4818" s="16">
        <f t="shared" si="1047"/>
        <v>5500</v>
      </c>
      <c r="AM4818" s="16">
        <v>99000.000000000015</v>
      </c>
      <c r="AN4818" s="16">
        <f t="shared" si="1048"/>
        <v>324637.50000000006</v>
      </c>
      <c r="AQ4818" s="16" t="s">
        <v>204</v>
      </c>
      <c r="AS4818" s="16" t="s">
        <v>2422</v>
      </c>
      <c r="AT4818" s="16" t="s">
        <v>2418</v>
      </c>
      <c r="AU4818" t="s">
        <v>2384</v>
      </c>
      <c r="AV4818" s="15" t="s">
        <v>2420</v>
      </c>
      <c r="AX4818" s="16" t="s">
        <v>204</v>
      </c>
      <c r="AY4818" s="16" t="s">
        <v>207</v>
      </c>
      <c r="AZ4818" s="16" t="s">
        <v>207</v>
      </c>
      <c r="BA4818" s="16" t="s">
        <v>207</v>
      </c>
      <c r="BB4818" s="16" t="s">
        <v>207</v>
      </c>
      <c r="BC4818" s="16">
        <v>1.1000000000000001</v>
      </c>
      <c r="BD4818" s="16">
        <f t="shared" si="1049"/>
        <v>6.6000000000000005</v>
      </c>
      <c r="BE4818" s="16">
        <f t="shared" si="1050"/>
        <v>2028.9843750000005</v>
      </c>
      <c r="BG4818" s="16">
        <f t="shared" si="1051"/>
        <v>2640</v>
      </c>
      <c r="BH4818" s="16">
        <f t="shared" si="1052"/>
        <v>1320</v>
      </c>
      <c r="BI4818" s="16">
        <f t="shared" si="1053"/>
        <v>16.5</v>
      </c>
    </row>
    <row r="4819" spans="1:61" ht="20.149999999999999" customHeight="1" x14ac:dyDescent="0.35">
      <c r="A4819">
        <v>4818</v>
      </c>
      <c r="B4819" t="s">
        <v>360</v>
      </c>
      <c r="C4819" t="s">
        <v>6624</v>
      </c>
      <c r="D4819" s="15" t="s">
        <v>5334</v>
      </c>
      <c r="E4819" s="12" t="s">
        <v>98</v>
      </c>
      <c r="G4819" s="12" t="s">
        <v>1453</v>
      </c>
      <c r="H4819" s="12" t="s">
        <v>91</v>
      </c>
      <c r="I4819" s="12" t="s">
        <v>363</v>
      </c>
      <c r="J4819" s="12" t="s">
        <v>5164</v>
      </c>
      <c r="K4819" s="12" t="s">
        <v>5164</v>
      </c>
      <c r="N4819" s="16" t="s">
        <v>206</v>
      </c>
      <c r="O4819" s="16" t="s">
        <v>5327</v>
      </c>
      <c r="P4819" s="12" t="s">
        <v>482</v>
      </c>
      <c r="R4819" s="16">
        <v>0.2</v>
      </c>
      <c r="Z4819" s="16">
        <v>0.2</v>
      </c>
      <c r="AA4819" s="16">
        <v>24</v>
      </c>
      <c r="AB4819" s="16" t="s">
        <v>2114</v>
      </c>
      <c r="AC4819" s="16" t="s">
        <v>5166</v>
      </c>
      <c r="AD4819" s="16">
        <v>8400</v>
      </c>
      <c r="AE4819" s="16">
        <v>75</v>
      </c>
      <c r="AF4819" s="16">
        <v>28125</v>
      </c>
      <c r="AG4819" s="16">
        <v>20</v>
      </c>
      <c r="AH4819" s="12">
        <f t="shared" si="1045"/>
        <v>0</v>
      </c>
      <c r="AI4819" s="16">
        <v>1</v>
      </c>
      <c r="AJ4819" s="16">
        <v>3500</v>
      </c>
      <c r="AK4819" s="16">
        <f t="shared" si="1046"/>
        <v>100</v>
      </c>
      <c r="AL4819" s="16">
        <f t="shared" si="1047"/>
        <v>1000</v>
      </c>
      <c r="AM4819" s="16">
        <v>18000</v>
      </c>
      <c r="AN4819" s="16">
        <f t="shared" si="1048"/>
        <v>59025</v>
      </c>
      <c r="AQ4819" s="16" t="s">
        <v>204</v>
      </c>
      <c r="AS4819" s="16" t="s">
        <v>2422</v>
      </c>
      <c r="AT4819" s="16" t="s">
        <v>2418</v>
      </c>
      <c r="AU4819" t="s">
        <v>2384</v>
      </c>
      <c r="AV4819" s="15" t="s">
        <v>2420</v>
      </c>
      <c r="AX4819" s="16" t="s">
        <v>204</v>
      </c>
      <c r="AY4819" s="16" t="s">
        <v>207</v>
      </c>
      <c r="AZ4819" s="16" t="s">
        <v>207</v>
      </c>
      <c r="BA4819" s="16" t="s">
        <v>207</v>
      </c>
      <c r="BB4819" s="16" t="s">
        <v>207</v>
      </c>
      <c r="BC4819" s="16">
        <v>0.2</v>
      </c>
      <c r="BD4819" s="16">
        <f t="shared" si="1049"/>
        <v>1.2000000000000002</v>
      </c>
      <c r="BE4819" s="16">
        <f t="shared" si="1050"/>
        <v>368.90625</v>
      </c>
      <c r="BG4819" s="16">
        <f t="shared" si="1051"/>
        <v>480</v>
      </c>
      <c r="BH4819" s="16">
        <f t="shared" si="1052"/>
        <v>240</v>
      </c>
      <c r="BI4819" s="16">
        <f t="shared" si="1053"/>
        <v>3</v>
      </c>
    </row>
    <row r="4820" spans="1:61" ht="20.149999999999999" customHeight="1" x14ac:dyDescent="0.35">
      <c r="A4820">
        <v>4819</v>
      </c>
      <c r="B4820" t="s">
        <v>360</v>
      </c>
      <c r="C4820" t="s">
        <v>6625</v>
      </c>
      <c r="D4820" s="15" t="s">
        <v>455</v>
      </c>
      <c r="E4820" s="12" t="s">
        <v>98</v>
      </c>
      <c r="G4820" s="12" t="s">
        <v>1453</v>
      </c>
      <c r="H4820" s="12" t="s">
        <v>91</v>
      </c>
      <c r="I4820" s="12" t="s">
        <v>363</v>
      </c>
      <c r="J4820" s="12" t="s">
        <v>5164</v>
      </c>
      <c r="K4820" s="12" t="s">
        <v>5164</v>
      </c>
      <c r="N4820" s="16" t="s">
        <v>206</v>
      </c>
      <c r="O4820" s="16" t="s">
        <v>5327</v>
      </c>
      <c r="P4820" s="12" t="s">
        <v>482</v>
      </c>
      <c r="R4820" s="16">
        <v>0.4</v>
      </c>
      <c r="Z4820" s="16">
        <v>0.4</v>
      </c>
      <c r="AA4820" s="16">
        <v>48</v>
      </c>
      <c r="AB4820" s="16" t="s">
        <v>2114</v>
      </c>
      <c r="AC4820" s="16" t="s">
        <v>5166</v>
      </c>
      <c r="AD4820" s="16">
        <v>16800</v>
      </c>
      <c r="AE4820" s="16">
        <v>150</v>
      </c>
      <c r="AF4820" s="16">
        <v>56250</v>
      </c>
      <c r="AG4820" s="16">
        <v>40</v>
      </c>
      <c r="AH4820" s="12">
        <f t="shared" si="1045"/>
        <v>0</v>
      </c>
      <c r="AI4820" s="16">
        <v>2</v>
      </c>
      <c r="AJ4820" s="16">
        <v>7000</v>
      </c>
      <c r="AK4820" s="16">
        <f t="shared" si="1046"/>
        <v>200</v>
      </c>
      <c r="AL4820" s="16">
        <f t="shared" si="1047"/>
        <v>2000</v>
      </c>
      <c r="AM4820" s="16">
        <v>36000</v>
      </c>
      <c r="AN4820" s="16">
        <f t="shared" si="1048"/>
        <v>118050</v>
      </c>
      <c r="AQ4820" s="16" t="s">
        <v>204</v>
      </c>
      <c r="AS4820" s="16" t="s">
        <v>2422</v>
      </c>
      <c r="AT4820" s="16" t="s">
        <v>2418</v>
      </c>
      <c r="AU4820" t="s">
        <v>2384</v>
      </c>
      <c r="AV4820" s="15" t="s">
        <v>2420</v>
      </c>
      <c r="AX4820" s="16" t="s">
        <v>204</v>
      </c>
      <c r="AY4820" s="16" t="s">
        <v>207</v>
      </c>
      <c r="AZ4820" s="16" t="s">
        <v>207</v>
      </c>
      <c r="BA4820" s="16" t="s">
        <v>207</v>
      </c>
      <c r="BB4820" s="16" t="s">
        <v>207</v>
      </c>
      <c r="BC4820" s="16">
        <v>0.4</v>
      </c>
      <c r="BD4820" s="16">
        <f t="shared" si="1049"/>
        <v>2.4000000000000004</v>
      </c>
      <c r="BE4820" s="16">
        <f t="shared" si="1050"/>
        <v>737.8125</v>
      </c>
      <c r="BG4820" s="16">
        <f t="shared" si="1051"/>
        <v>960</v>
      </c>
      <c r="BH4820" s="16">
        <f t="shared" si="1052"/>
        <v>480</v>
      </c>
      <c r="BI4820" s="16">
        <f t="shared" si="1053"/>
        <v>6</v>
      </c>
    </row>
    <row r="4821" spans="1:61" ht="20.149999999999999" customHeight="1" x14ac:dyDescent="0.35">
      <c r="A4821">
        <v>4820</v>
      </c>
      <c r="B4821" t="s">
        <v>360</v>
      </c>
      <c r="C4821" t="s">
        <v>6626</v>
      </c>
      <c r="D4821" s="15" t="s">
        <v>5260</v>
      </c>
      <c r="E4821" s="12" t="s">
        <v>98</v>
      </c>
      <c r="G4821" s="12" t="s">
        <v>1453</v>
      </c>
      <c r="H4821" s="12" t="s">
        <v>91</v>
      </c>
      <c r="I4821" s="12" t="s">
        <v>363</v>
      </c>
      <c r="J4821" s="12" t="s">
        <v>5164</v>
      </c>
      <c r="K4821" s="12" t="s">
        <v>5164</v>
      </c>
      <c r="N4821" s="16" t="s">
        <v>206</v>
      </c>
      <c r="O4821" s="16" t="s">
        <v>5327</v>
      </c>
      <c r="P4821" s="12" t="s">
        <v>482</v>
      </c>
      <c r="R4821" s="16">
        <v>1.1000000000000001</v>
      </c>
      <c r="Z4821" s="16">
        <v>1.1000000000000001</v>
      </c>
      <c r="AA4821" s="16">
        <v>132</v>
      </c>
      <c r="AB4821" s="16" t="s">
        <v>2114</v>
      </c>
      <c r="AC4821" s="16" t="s">
        <v>5166</v>
      </c>
      <c r="AD4821" s="16">
        <v>46200</v>
      </c>
      <c r="AE4821" s="16">
        <v>412.50000000000006</v>
      </c>
      <c r="AF4821" s="16">
        <v>154687.50000000003</v>
      </c>
      <c r="AG4821" s="16">
        <v>110.00000000000001</v>
      </c>
      <c r="AH4821" s="12">
        <f t="shared" si="1045"/>
        <v>0</v>
      </c>
      <c r="AI4821" s="16">
        <v>5.5</v>
      </c>
      <c r="AJ4821" s="16">
        <v>19250</v>
      </c>
      <c r="AK4821" s="16">
        <f t="shared" si="1046"/>
        <v>550</v>
      </c>
      <c r="AL4821" s="16">
        <f t="shared" si="1047"/>
        <v>5500</v>
      </c>
      <c r="AM4821" s="16">
        <v>99000.000000000015</v>
      </c>
      <c r="AN4821" s="16">
        <f t="shared" si="1048"/>
        <v>324637.50000000006</v>
      </c>
      <c r="AQ4821" s="16" t="s">
        <v>204</v>
      </c>
      <c r="AS4821" s="16" t="s">
        <v>2422</v>
      </c>
      <c r="AT4821" s="16" t="s">
        <v>2418</v>
      </c>
      <c r="AU4821" t="s">
        <v>2384</v>
      </c>
      <c r="AV4821" s="15" t="s">
        <v>2420</v>
      </c>
      <c r="AX4821" s="16" t="s">
        <v>204</v>
      </c>
      <c r="AY4821" s="16" t="s">
        <v>207</v>
      </c>
      <c r="AZ4821" s="16" t="s">
        <v>207</v>
      </c>
      <c r="BA4821" s="16" t="s">
        <v>207</v>
      </c>
      <c r="BB4821" s="16" t="s">
        <v>207</v>
      </c>
      <c r="BC4821" s="16">
        <v>1.1000000000000001</v>
      </c>
      <c r="BD4821" s="16">
        <f t="shared" si="1049"/>
        <v>6.6000000000000005</v>
      </c>
      <c r="BE4821" s="16">
        <f t="shared" si="1050"/>
        <v>2028.9843750000005</v>
      </c>
      <c r="BG4821" s="16">
        <f t="shared" si="1051"/>
        <v>2640</v>
      </c>
      <c r="BH4821" s="16">
        <f t="shared" si="1052"/>
        <v>1320</v>
      </c>
      <c r="BI4821" s="16">
        <f t="shared" si="1053"/>
        <v>16.5</v>
      </c>
    </row>
    <row r="4822" spans="1:61" ht="20.149999999999999" customHeight="1" x14ac:dyDescent="0.35">
      <c r="A4822">
        <v>4821</v>
      </c>
      <c r="B4822" t="s">
        <v>360</v>
      </c>
      <c r="C4822" t="s">
        <v>6627</v>
      </c>
      <c r="D4822" s="15" t="s">
        <v>5335</v>
      </c>
      <c r="E4822" s="12" t="s">
        <v>98</v>
      </c>
      <c r="G4822" s="12" t="s">
        <v>1453</v>
      </c>
      <c r="H4822" s="12" t="s">
        <v>91</v>
      </c>
      <c r="I4822" s="12" t="s">
        <v>363</v>
      </c>
      <c r="J4822" s="12" t="s">
        <v>5164</v>
      </c>
      <c r="K4822" s="12" t="s">
        <v>5164</v>
      </c>
      <c r="N4822" s="16" t="s">
        <v>206</v>
      </c>
      <c r="O4822" s="16" t="s">
        <v>5327</v>
      </c>
      <c r="P4822" s="12" t="s">
        <v>482</v>
      </c>
      <c r="R4822" s="16">
        <v>0.77</v>
      </c>
      <c r="Z4822" s="16">
        <v>0.77</v>
      </c>
      <c r="AA4822" s="16">
        <v>92.4</v>
      </c>
      <c r="AB4822" s="16" t="s">
        <v>2114</v>
      </c>
      <c r="AC4822" s="16" t="s">
        <v>5166</v>
      </c>
      <c r="AD4822" s="16">
        <v>32340.000000000004</v>
      </c>
      <c r="AE4822" s="16">
        <v>288.75</v>
      </c>
      <c r="AF4822" s="16">
        <v>108281.25</v>
      </c>
      <c r="AG4822" s="16">
        <v>77</v>
      </c>
      <c r="AH4822" s="12">
        <f t="shared" si="1045"/>
        <v>0</v>
      </c>
      <c r="AI4822" s="16">
        <v>3.85</v>
      </c>
      <c r="AJ4822" s="16">
        <v>13475</v>
      </c>
      <c r="AK4822" s="16">
        <f t="shared" si="1046"/>
        <v>385</v>
      </c>
      <c r="AL4822" s="16">
        <f t="shared" si="1047"/>
        <v>3850</v>
      </c>
      <c r="AM4822" s="16">
        <v>69300</v>
      </c>
      <c r="AN4822" s="16">
        <f t="shared" si="1048"/>
        <v>227246.25</v>
      </c>
      <c r="AQ4822" s="16" t="s">
        <v>204</v>
      </c>
      <c r="AS4822" s="16" t="s">
        <v>2422</v>
      </c>
      <c r="AT4822" s="16" t="s">
        <v>2418</v>
      </c>
      <c r="AU4822" t="s">
        <v>2384</v>
      </c>
      <c r="AV4822" s="15" t="s">
        <v>2420</v>
      </c>
      <c r="AX4822" s="16" t="s">
        <v>204</v>
      </c>
      <c r="AY4822" s="16" t="s">
        <v>207</v>
      </c>
      <c r="AZ4822" s="16" t="s">
        <v>207</v>
      </c>
      <c r="BA4822" s="16" t="s">
        <v>207</v>
      </c>
      <c r="BB4822" s="16" t="s">
        <v>207</v>
      </c>
      <c r="BC4822" s="16">
        <v>0.77</v>
      </c>
      <c r="BD4822" s="16">
        <f t="shared" si="1049"/>
        <v>4.62</v>
      </c>
      <c r="BE4822" s="16">
        <f t="shared" si="1050"/>
        <v>1420.2890625</v>
      </c>
      <c r="BG4822" s="16">
        <f t="shared" si="1051"/>
        <v>1848</v>
      </c>
      <c r="BH4822" s="16">
        <f t="shared" si="1052"/>
        <v>924</v>
      </c>
      <c r="BI4822" s="16">
        <f t="shared" si="1053"/>
        <v>11.55</v>
      </c>
    </row>
    <row r="4823" spans="1:61" ht="20.149999999999999" customHeight="1" x14ac:dyDescent="0.35">
      <c r="A4823">
        <v>4822</v>
      </c>
      <c r="B4823" t="s">
        <v>360</v>
      </c>
      <c r="C4823" t="s">
        <v>6628</v>
      </c>
      <c r="D4823" s="15" t="s">
        <v>5336</v>
      </c>
      <c r="E4823" s="12" t="s">
        <v>93</v>
      </c>
      <c r="G4823" s="12" t="s">
        <v>1453</v>
      </c>
      <c r="H4823" s="12" t="s">
        <v>91</v>
      </c>
      <c r="I4823" s="12" t="s">
        <v>363</v>
      </c>
      <c r="J4823" s="12" t="s">
        <v>5164</v>
      </c>
      <c r="K4823" s="12" t="s">
        <v>5164</v>
      </c>
      <c r="N4823" s="16" t="s">
        <v>206</v>
      </c>
      <c r="O4823" s="16" t="s">
        <v>5327</v>
      </c>
      <c r="P4823" s="12" t="s">
        <v>482</v>
      </c>
      <c r="R4823" s="16">
        <v>0.97</v>
      </c>
      <c r="Z4823" s="16">
        <v>0.97</v>
      </c>
      <c r="AA4823" s="16">
        <v>116.39999999999999</v>
      </c>
      <c r="AB4823" s="16" t="s">
        <v>2114</v>
      </c>
      <c r="AC4823" s="16" t="s">
        <v>5166</v>
      </c>
      <c r="AD4823" s="16">
        <v>40740</v>
      </c>
      <c r="AE4823" s="16">
        <v>363.75</v>
      </c>
      <c r="AF4823" s="16">
        <v>136406.25</v>
      </c>
      <c r="AG4823" s="16">
        <v>97</v>
      </c>
      <c r="AH4823" s="12">
        <f t="shared" si="1045"/>
        <v>0</v>
      </c>
      <c r="AI4823" s="16">
        <v>4.8499999999999996</v>
      </c>
      <c r="AJ4823" s="16">
        <v>16975</v>
      </c>
      <c r="AK4823" s="16">
        <f t="shared" si="1046"/>
        <v>485</v>
      </c>
      <c r="AL4823" s="16">
        <f t="shared" si="1047"/>
        <v>4850</v>
      </c>
      <c r="AM4823" s="16">
        <v>87300</v>
      </c>
      <c r="AN4823" s="16">
        <f t="shared" si="1048"/>
        <v>286271.25</v>
      </c>
      <c r="AQ4823" s="16" t="s">
        <v>204</v>
      </c>
      <c r="AS4823" s="16" t="s">
        <v>2422</v>
      </c>
      <c r="AT4823" s="16" t="s">
        <v>2418</v>
      </c>
      <c r="AU4823" t="s">
        <v>2384</v>
      </c>
      <c r="AV4823" s="15" t="s">
        <v>2420</v>
      </c>
      <c r="AX4823" s="16" t="s">
        <v>204</v>
      </c>
      <c r="AY4823" s="16" t="s">
        <v>207</v>
      </c>
      <c r="AZ4823" s="16" t="s">
        <v>207</v>
      </c>
      <c r="BA4823" s="16" t="s">
        <v>207</v>
      </c>
      <c r="BB4823" s="16" t="s">
        <v>207</v>
      </c>
      <c r="BC4823" s="16">
        <v>0.97</v>
      </c>
      <c r="BD4823" s="16">
        <f t="shared" si="1049"/>
        <v>5.82</v>
      </c>
      <c r="BE4823" s="16">
        <f t="shared" si="1050"/>
        <v>1789.1953125</v>
      </c>
      <c r="BG4823" s="16">
        <f t="shared" si="1051"/>
        <v>2328</v>
      </c>
      <c r="BH4823" s="16">
        <f t="shared" si="1052"/>
        <v>1164</v>
      </c>
      <c r="BI4823" s="16">
        <f t="shared" si="1053"/>
        <v>14.55</v>
      </c>
    </row>
    <row r="4824" spans="1:61" ht="20.149999999999999" customHeight="1" x14ac:dyDescent="0.35">
      <c r="A4824">
        <v>4823</v>
      </c>
      <c r="B4824" t="s">
        <v>360</v>
      </c>
      <c r="C4824" t="s">
        <v>6629</v>
      </c>
      <c r="D4824" s="15" t="s">
        <v>5303</v>
      </c>
      <c r="E4824" s="12" t="s">
        <v>98</v>
      </c>
      <c r="G4824" s="12" t="s">
        <v>1453</v>
      </c>
      <c r="H4824" s="12" t="s">
        <v>91</v>
      </c>
      <c r="I4824" s="12" t="s">
        <v>363</v>
      </c>
      <c r="J4824" s="12" t="s">
        <v>5164</v>
      </c>
      <c r="K4824" s="12" t="s">
        <v>5164</v>
      </c>
      <c r="N4824" s="16" t="s">
        <v>206</v>
      </c>
      <c r="O4824" s="16" t="s">
        <v>5327</v>
      </c>
      <c r="P4824" s="12" t="s">
        <v>482</v>
      </c>
      <c r="R4824" s="16">
        <v>0.5</v>
      </c>
      <c r="Z4824" s="16">
        <v>0.5</v>
      </c>
      <c r="AA4824" s="16">
        <v>60</v>
      </c>
      <c r="AB4824" s="16" t="s">
        <v>2114</v>
      </c>
      <c r="AC4824" s="16" t="s">
        <v>5166</v>
      </c>
      <c r="AD4824" s="16">
        <v>21000</v>
      </c>
      <c r="AE4824" s="16">
        <v>187.5</v>
      </c>
      <c r="AF4824" s="16">
        <v>70312.5</v>
      </c>
      <c r="AG4824" s="16">
        <v>50</v>
      </c>
      <c r="AH4824" s="12">
        <f t="shared" si="1045"/>
        <v>0</v>
      </c>
      <c r="AI4824" s="16">
        <v>2.5</v>
      </c>
      <c r="AJ4824" s="16">
        <v>8750</v>
      </c>
      <c r="AK4824" s="16">
        <f t="shared" si="1046"/>
        <v>250</v>
      </c>
      <c r="AL4824" s="16">
        <f t="shared" si="1047"/>
        <v>2500</v>
      </c>
      <c r="AM4824" s="16">
        <v>45000</v>
      </c>
      <c r="AN4824" s="16">
        <f t="shared" si="1048"/>
        <v>147562.5</v>
      </c>
      <c r="AQ4824" s="16" t="s">
        <v>204</v>
      </c>
      <c r="AS4824" s="16" t="s">
        <v>2422</v>
      </c>
      <c r="AT4824" s="16" t="s">
        <v>2418</v>
      </c>
      <c r="AU4824" t="s">
        <v>2384</v>
      </c>
      <c r="AV4824" s="15" t="s">
        <v>2420</v>
      </c>
      <c r="AX4824" s="16" t="s">
        <v>204</v>
      </c>
      <c r="AY4824" s="16" t="s">
        <v>207</v>
      </c>
      <c r="AZ4824" s="16" t="s">
        <v>207</v>
      </c>
      <c r="BA4824" s="16" t="s">
        <v>207</v>
      </c>
      <c r="BB4824" s="16" t="s">
        <v>207</v>
      </c>
      <c r="BC4824" s="16">
        <v>0.5</v>
      </c>
      <c r="BD4824" s="16">
        <f t="shared" si="1049"/>
        <v>3</v>
      </c>
      <c r="BE4824" s="16">
        <f t="shared" si="1050"/>
        <v>922.265625</v>
      </c>
      <c r="BG4824" s="16">
        <f t="shared" si="1051"/>
        <v>1200</v>
      </c>
      <c r="BH4824" s="16">
        <f t="shared" si="1052"/>
        <v>600</v>
      </c>
      <c r="BI4824" s="16">
        <f t="shared" si="1053"/>
        <v>7.5</v>
      </c>
    </row>
    <row r="4825" spans="1:61" ht="20.149999999999999" customHeight="1" x14ac:dyDescent="0.35">
      <c r="A4825">
        <v>4824</v>
      </c>
      <c r="B4825" t="s">
        <v>360</v>
      </c>
      <c r="C4825" t="s">
        <v>6630</v>
      </c>
      <c r="D4825" s="15" t="s">
        <v>5311</v>
      </c>
      <c r="E4825" s="12" t="s">
        <v>98</v>
      </c>
      <c r="G4825" s="12" t="s">
        <v>1453</v>
      </c>
      <c r="H4825" s="12" t="s">
        <v>91</v>
      </c>
      <c r="I4825" s="12" t="s">
        <v>363</v>
      </c>
      <c r="J4825" s="12" t="s">
        <v>5164</v>
      </c>
      <c r="K4825" s="12" t="s">
        <v>5164</v>
      </c>
      <c r="N4825" s="16" t="s">
        <v>206</v>
      </c>
      <c r="O4825" s="16" t="s">
        <v>5327</v>
      </c>
      <c r="P4825" s="12" t="s">
        <v>482</v>
      </c>
      <c r="R4825" s="16">
        <v>0.4</v>
      </c>
      <c r="Z4825" s="16">
        <v>0.4</v>
      </c>
      <c r="AA4825" s="16">
        <v>48</v>
      </c>
      <c r="AB4825" s="16" t="s">
        <v>2114</v>
      </c>
      <c r="AC4825" s="16" t="s">
        <v>5166</v>
      </c>
      <c r="AD4825" s="16">
        <v>16800</v>
      </c>
      <c r="AE4825" s="16">
        <v>150</v>
      </c>
      <c r="AF4825" s="16">
        <v>56250</v>
      </c>
      <c r="AG4825" s="16">
        <v>40</v>
      </c>
      <c r="AH4825" s="12">
        <f t="shared" si="1045"/>
        <v>0</v>
      </c>
      <c r="AI4825" s="16">
        <v>2</v>
      </c>
      <c r="AJ4825" s="16">
        <v>7000</v>
      </c>
      <c r="AK4825" s="16">
        <f t="shared" si="1046"/>
        <v>200</v>
      </c>
      <c r="AL4825" s="16">
        <f t="shared" si="1047"/>
        <v>2000</v>
      </c>
      <c r="AM4825" s="16">
        <v>36000</v>
      </c>
      <c r="AN4825" s="16">
        <f t="shared" si="1048"/>
        <v>118050</v>
      </c>
      <c r="AQ4825" s="16" t="s">
        <v>204</v>
      </c>
      <c r="AS4825" s="16" t="s">
        <v>2422</v>
      </c>
      <c r="AT4825" s="16" t="s">
        <v>2418</v>
      </c>
      <c r="AU4825" t="s">
        <v>2384</v>
      </c>
      <c r="AV4825" s="15" t="s">
        <v>2420</v>
      </c>
      <c r="AX4825" s="16" t="s">
        <v>204</v>
      </c>
      <c r="AY4825" s="16" t="s">
        <v>207</v>
      </c>
      <c r="AZ4825" s="16" t="s">
        <v>207</v>
      </c>
      <c r="BA4825" s="16" t="s">
        <v>207</v>
      </c>
      <c r="BB4825" s="16" t="s">
        <v>207</v>
      </c>
      <c r="BC4825" s="16">
        <v>0.4</v>
      </c>
      <c r="BD4825" s="16">
        <f t="shared" si="1049"/>
        <v>2.4000000000000004</v>
      </c>
      <c r="BE4825" s="16">
        <f t="shared" si="1050"/>
        <v>737.8125</v>
      </c>
      <c r="BG4825" s="16">
        <f t="shared" si="1051"/>
        <v>960</v>
      </c>
      <c r="BH4825" s="16">
        <f t="shared" si="1052"/>
        <v>480</v>
      </c>
      <c r="BI4825" s="16">
        <f t="shared" si="1053"/>
        <v>6</v>
      </c>
    </row>
    <row r="4826" spans="1:61" ht="20.149999999999999" customHeight="1" x14ac:dyDescent="0.35">
      <c r="A4826">
        <v>4825</v>
      </c>
      <c r="B4826" t="s">
        <v>360</v>
      </c>
      <c r="C4826" t="s">
        <v>6631</v>
      </c>
      <c r="D4826" s="15" t="s">
        <v>5337</v>
      </c>
      <c r="E4826" s="12" t="s">
        <v>98</v>
      </c>
      <c r="G4826" s="12" t="s">
        <v>1453</v>
      </c>
      <c r="H4826" s="12" t="s">
        <v>91</v>
      </c>
      <c r="I4826" s="12" t="s">
        <v>363</v>
      </c>
      <c r="J4826" s="12" t="s">
        <v>5164</v>
      </c>
      <c r="K4826" s="12" t="s">
        <v>5164</v>
      </c>
      <c r="N4826" s="16" t="s">
        <v>206</v>
      </c>
      <c r="O4826" s="16" t="s">
        <v>5327</v>
      </c>
      <c r="P4826" s="12" t="s">
        <v>482</v>
      </c>
      <c r="R4826" s="16">
        <v>0.85</v>
      </c>
      <c r="Z4826" s="16">
        <v>0.85</v>
      </c>
      <c r="AA4826" s="16">
        <v>102</v>
      </c>
      <c r="AB4826" s="16" t="s">
        <v>2114</v>
      </c>
      <c r="AC4826" s="16" t="s">
        <v>5166</v>
      </c>
      <c r="AD4826" s="16">
        <v>35700</v>
      </c>
      <c r="AE4826" s="16">
        <v>318.75</v>
      </c>
      <c r="AF4826" s="16">
        <v>119531.25</v>
      </c>
      <c r="AG4826" s="16">
        <v>85</v>
      </c>
      <c r="AH4826" s="12">
        <f t="shared" si="1045"/>
        <v>0</v>
      </c>
      <c r="AI4826" s="16">
        <v>4.25</v>
      </c>
      <c r="AJ4826" s="16">
        <v>14875</v>
      </c>
      <c r="AK4826" s="16">
        <f t="shared" si="1046"/>
        <v>425</v>
      </c>
      <c r="AL4826" s="16">
        <f t="shared" si="1047"/>
        <v>4250</v>
      </c>
      <c r="AM4826" s="16">
        <v>76500</v>
      </c>
      <c r="AN4826" s="16">
        <f t="shared" si="1048"/>
        <v>250856.25</v>
      </c>
      <c r="AQ4826" s="16" t="s">
        <v>204</v>
      </c>
      <c r="AS4826" s="16" t="s">
        <v>2422</v>
      </c>
      <c r="AT4826" s="16" t="s">
        <v>2418</v>
      </c>
      <c r="AU4826" t="s">
        <v>2384</v>
      </c>
      <c r="AV4826" s="15" t="s">
        <v>2420</v>
      </c>
      <c r="AX4826" s="16" t="s">
        <v>204</v>
      </c>
      <c r="AY4826" s="16" t="s">
        <v>207</v>
      </c>
      <c r="AZ4826" s="16" t="s">
        <v>207</v>
      </c>
      <c r="BA4826" s="16" t="s">
        <v>207</v>
      </c>
      <c r="BB4826" s="16" t="s">
        <v>207</v>
      </c>
      <c r="BC4826" s="16">
        <v>0.85</v>
      </c>
      <c r="BD4826" s="16">
        <f t="shared" si="1049"/>
        <v>5.0999999999999996</v>
      </c>
      <c r="BE4826" s="16">
        <f t="shared" si="1050"/>
        <v>1567.8515625</v>
      </c>
      <c r="BG4826" s="16">
        <f t="shared" si="1051"/>
        <v>2040</v>
      </c>
      <c r="BH4826" s="16">
        <f t="shared" si="1052"/>
        <v>1020</v>
      </c>
      <c r="BI4826" s="16">
        <f t="shared" si="1053"/>
        <v>12.75</v>
      </c>
    </row>
    <row r="4827" spans="1:61" ht="20.149999999999999" customHeight="1" x14ac:dyDescent="0.35">
      <c r="A4827">
        <v>4826</v>
      </c>
      <c r="B4827" t="s">
        <v>360</v>
      </c>
      <c r="C4827" t="s">
        <v>6632</v>
      </c>
      <c r="D4827" s="15" t="s">
        <v>5338</v>
      </c>
      <c r="E4827" s="12" t="s">
        <v>98</v>
      </c>
      <c r="G4827" s="12" t="s">
        <v>1453</v>
      </c>
      <c r="H4827" s="12" t="s">
        <v>91</v>
      </c>
      <c r="I4827" s="12" t="s">
        <v>363</v>
      </c>
      <c r="J4827" s="12" t="s">
        <v>5164</v>
      </c>
      <c r="K4827" s="12" t="s">
        <v>5164</v>
      </c>
      <c r="N4827" s="16" t="s">
        <v>206</v>
      </c>
      <c r="O4827" s="16" t="s">
        <v>5327</v>
      </c>
      <c r="P4827" s="12" t="s">
        <v>482</v>
      </c>
      <c r="R4827" s="16">
        <v>1</v>
      </c>
      <c r="Z4827" s="16">
        <v>1</v>
      </c>
      <c r="AA4827" s="16">
        <v>120</v>
      </c>
      <c r="AB4827" s="16" t="s">
        <v>2114</v>
      </c>
      <c r="AC4827" s="16" t="s">
        <v>5166</v>
      </c>
      <c r="AD4827" s="16">
        <v>42000</v>
      </c>
      <c r="AE4827" s="16">
        <v>375</v>
      </c>
      <c r="AF4827" s="16">
        <v>140625</v>
      </c>
      <c r="AG4827" s="16">
        <v>100</v>
      </c>
      <c r="AH4827" s="12">
        <f t="shared" si="1045"/>
        <v>0</v>
      </c>
      <c r="AI4827" s="16">
        <v>5</v>
      </c>
      <c r="AJ4827" s="16">
        <v>17500</v>
      </c>
      <c r="AK4827" s="16">
        <f t="shared" si="1046"/>
        <v>500</v>
      </c>
      <c r="AL4827" s="16">
        <f t="shared" si="1047"/>
        <v>5000</v>
      </c>
      <c r="AM4827" s="16">
        <v>90000</v>
      </c>
      <c r="AN4827" s="16">
        <f t="shared" si="1048"/>
        <v>295125</v>
      </c>
      <c r="AQ4827" s="16" t="s">
        <v>204</v>
      </c>
      <c r="AS4827" s="16" t="s">
        <v>2422</v>
      </c>
      <c r="AT4827" s="16" t="s">
        <v>2418</v>
      </c>
      <c r="AU4827" t="s">
        <v>2384</v>
      </c>
      <c r="AV4827" s="15" t="s">
        <v>2420</v>
      </c>
      <c r="AX4827" s="16" t="s">
        <v>204</v>
      </c>
      <c r="AY4827" s="16" t="s">
        <v>207</v>
      </c>
      <c r="AZ4827" s="16" t="s">
        <v>207</v>
      </c>
      <c r="BA4827" s="16" t="s">
        <v>207</v>
      </c>
      <c r="BB4827" s="16" t="s">
        <v>207</v>
      </c>
      <c r="BC4827" s="16">
        <v>1</v>
      </c>
      <c r="BD4827" s="16">
        <f t="shared" si="1049"/>
        <v>6</v>
      </c>
      <c r="BE4827" s="16">
        <f t="shared" si="1050"/>
        <v>1844.53125</v>
      </c>
      <c r="BG4827" s="16">
        <f t="shared" si="1051"/>
        <v>2400</v>
      </c>
      <c r="BH4827" s="16">
        <f t="shared" si="1052"/>
        <v>1200</v>
      </c>
      <c r="BI4827" s="16">
        <f t="shared" si="1053"/>
        <v>15</v>
      </c>
    </row>
    <row r="4828" spans="1:61" ht="20.149999999999999" customHeight="1" x14ac:dyDescent="0.35">
      <c r="A4828">
        <v>4827</v>
      </c>
      <c r="B4828" t="s">
        <v>360</v>
      </c>
      <c r="C4828" t="s">
        <v>6633</v>
      </c>
      <c r="D4828" s="15" t="s">
        <v>5339</v>
      </c>
      <c r="E4828" s="12" t="s">
        <v>98</v>
      </c>
      <c r="G4828" s="12" t="s">
        <v>1453</v>
      </c>
      <c r="H4828" s="12" t="s">
        <v>91</v>
      </c>
      <c r="I4828" s="12" t="s">
        <v>363</v>
      </c>
      <c r="J4828" s="12" t="s">
        <v>5164</v>
      </c>
      <c r="K4828" s="12" t="s">
        <v>5164</v>
      </c>
      <c r="N4828" s="16" t="s">
        <v>206</v>
      </c>
      <c r="O4828" s="16" t="s">
        <v>5327</v>
      </c>
      <c r="P4828" s="12" t="s">
        <v>482</v>
      </c>
      <c r="R4828" s="16">
        <v>0.1</v>
      </c>
      <c r="Z4828" s="16">
        <v>0.1</v>
      </c>
      <c r="AA4828" s="16">
        <v>12</v>
      </c>
      <c r="AB4828" s="16" t="s">
        <v>2114</v>
      </c>
      <c r="AC4828" s="16" t="s">
        <v>5166</v>
      </c>
      <c r="AD4828" s="16">
        <v>4200</v>
      </c>
      <c r="AE4828" s="16">
        <v>37.5</v>
      </c>
      <c r="AF4828" s="16">
        <v>14062.5</v>
      </c>
      <c r="AG4828" s="16">
        <v>10</v>
      </c>
      <c r="AH4828" s="12">
        <f t="shared" si="1045"/>
        <v>0</v>
      </c>
      <c r="AI4828" s="16">
        <v>0.5</v>
      </c>
      <c r="AJ4828" s="16">
        <v>1750</v>
      </c>
      <c r="AK4828" s="16">
        <f t="shared" si="1046"/>
        <v>50</v>
      </c>
      <c r="AL4828" s="16">
        <f t="shared" si="1047"/>
        <v>500</v>
      </c>
      <c r="AM4828" s="16">
        <v>9000</v>
      </c>
      <c r="AN4828" s="16">
        <f t="shared" si="1048"/>
        <v>29512.5</v>
      </c>
      <c r="AQ4828" s="16" t="s">
        <v>204</v>
      </c>
      <c r="AS4828" s="16" t="s">
        <v>2422</v>
      </c>
      <c r="AT4828" s="16" t="s">
        <v>2418</v>
      </c>
      <c r="AU4828" t="s">
        <v>2384</v>
      </c>
      <c r="AV4828" s="15" t="s">
        <v>2420</v>
      </c>
      <c r="AX4828" s="16" t="s">
        <v>204</v>
      </c>
      <c r="AY4828" s="16" t="s">
        <v>207</v>
      </c>
      <c r="AZ4828" s="16" t="s">
        <v>207</v>
      </c>
      <c r="BA4828" s="16" t="s">
        <v>207</v>
      </c>
      <c r="BB4828" s="16" t="s">
        <v>207</v>
      </c>
      <c r="BC4828" s="16">
        <v>0.1</v>
      </c>
      <c r="BD4828" s="16">
        <f t="shared" si="1049"/>
        <v>0.60000000000000009</v>
      </c>
      <c r="BE4828" s="16">
        <f t="shared" si="1050"/>
        <v>184.453125</v>
      </c>
      <c r="BG4828" s="16">
        <f t="shared" si="1051"/>
        <v>240</v>
      </c>
      <c r="BH4828" s="16">
        <f t="shared" si="1052"/>
        <v>120</v>
      </c>
      <c r="BI4828" s="16">
        <f t="shared" si="1053"/>
        <v>1.5</v>
      </c>
    </row>
    <row r="4829" spans="1:61" ht="20.149999999999999" customHeight="1" x14ac:dyDescent="0.35">
      <c r="A4829">
        <v>4828</v>
      </c>
      <c r="B4829" t="s">
        <v>360</v>
      </c>
      <c r="C4829" t="s">
        <v>6634</v>
      </c>
      <c r="D4829" s="15" t="s">
        <v>2230</v>
      </c>
      <c r="E4829" s="12" t="s">
        <v>98</v>
      </c>
      <c r="G4829" s="12" t="s">
        <v>1453</v>
      </c>
      <c r="H4829" s="12" t="s">
        <v>91</v>
      </c>
      <c r="I4829" s="12" t="s">
        <v>363</v>
      </c>
      <c r="J4829" s="12" t="s">
        <v>5164</v>
      </c>
      <c r="K4829" s="12" t="s">
        <v>5164</v>
      </c>
      <c r="N4829" s="16" t="s">
        <v>206</v>
      </c>
      <c r="O4829" s="16" t="s">
        <v>5327</v>
      </c>
      <c r="P4829" s="12" t="s">
        <v>482</v>
      </c>
      <c r="R4829" s="16">
        <v>0.2</v>
      </c>
      <c r="Z4829" s="16">
        <v>0.2</v>
      </c>
      <c r="AA4829" s="16">
        <v>24</v>
      </c>
      <c r="AB4829" s="16" t="s">
        <v>2114</v>
      </c>
      <c r="AC4829" s="16" t="s">
        <v>5166</v>
      </c>
      <c r="AD4829" s="16">
        <v>8400</v>
      </c>
      <c r="AE4829" s="16">
        <v>75</v>
      </c>
      <c r="AF4829" s="16">
        <v>28125</v>
      </c>
      <c r="AG4829" s="16">
        <v>20</v>
      </c>
      <c r="AH4829" s="12">
        <f t="shared" si="1045"/>
        <v>0</v>
      </c>
      <c r="AI4829" s="16">
        <v>1</v>
      </c>
      <c r="AJ4829" s="16">
        <v>3500</v>
      </c>
      <c r="AK4829" s="16">
        <f t="shared" si="1046"/>
        <v>100</v>
      </c>
      <c r="AL4829" s="16">
        <f t="shared" si="1047"/>
        <v>1000</v>
      </c>
      <c r="AM4829" s="16">
        <v>18000</v>
      </c>
      <c r="AN4829" s="16">
        <f t="shared" si="1048"/>
        <v>59025</v>
      </c>
      <c r="AQ4829" s="16" t="s">
        <v>204</v>
      </c>
      <c r="AS4829" s="16" t="s">
        <v>2422</v>
      </c>
      <c r="AT4829" s="16" t="s">
        <v>2418</v>
      </c>
      <c r="AU4829" t="s">
        <v>2384</v>
      </c>
      <c r="AV4829" s="15" t="s">
        <v>2420</v>
      </c>
      <c r="AX4829" s="16" t="s">
        <v>204</v>
      </c>
      <c r="AY4829" s="16" t="s">
        <v>207</v>
      </c>
      <c r="AZ4829" s="16" t="s">
        <v>207</v>
      </c>
      <c r="BA4829" s="16" t="s">
        <v>207</v>
      </c>
      <c r="BB4829" s="16" t="s">
        <v>207</v>
      </c>
      <c r="BC4829" s="16">
        <v>0.2</v>
      </c>
      <c r="BD4829" s="16">
        <f t="shared" si="1049"/>
        <v>1.2000000000000002</v>
      </c>
      <c r="BE4829" s="16">
        <f t="shared" si="1050"/>
        <v>368.90625</v>
      </c>
      <c r="BG4829" s="16">
        <f t="shared" si="1051"/>
        <v>480</v>
      </c>
      <c r="BH4829" s="16">
        <f t="shared" si="1052"/>
        <v>240</v>
      </c>
      <c r="BI4829" s="16">
        <f t="shared" si="1053"/>
        <v>3</v>
      </c>
    </row>
    <row r="4830" spans="1:61" ht="20.149999999999999" customHeight="1" x14ac:dyDescent="0.35">
      <c r="A4830">
        <v>4829</v>
      </c>
      <c r="B4830" t="s">
        <v>360</v>
      </c>
      <c r="C4830" t="s">
        <v>6635</v>
      </c>
      <c r="D4830" s="15" t="s">
        <v>192</v>
      </c>
      <c r="E4830" s="12" t="s">
        <v>98</v>
      </c>
      <c r="G4830" s="12" t="s">
        <v>1453</v>
      </c>
      <c r="H4830" s="12" t="s">
        <v>91</v>
      </c>
      <c r="I4830" s="12" t="s">
        <v>363</v>
      </c>
      <c r="J4830" s="12" t="s">
        <v>5164</v>
      </c>
      <c r="K4830" s="12" t="s">
        <v>5164</v>
      </c>
      <c r="N4830" s="16" t="s">
        <v>206</v>
      </c>
      <c r="O4830" s="16" t="s">
        <v>5327</v>
      </c>
      <c r="P4830" s="12" t="s">
        <v>482</v>
      </c>
      <c r="R4830" s="16">
        <v>0.3</v>
      </c>
      <c r="Z4830" s="16">
        <v>0.3</v>
      </c>
      <c r="AA4830" s="16">
        <v>36</v>
      </c>
      <c r="AB4830" s="16" t="s">
        <v>2114</v>
      </c>
      <c r="AC4830" s="16" t="s">
        <v>5166</v>
      </c>
      <c r="AD4830" s="16">
        <v>12600</v>
      </c>
      <c r="AE4830" s="16">
        <v>112.5</v>
      </c>
      <c r="AF4830" s="16">
        <v>42187.5</v>
      </c>
      <c r="AG4830" s="16">
        <v>30</v>
      </c>
      <c r="AH4830" s="12">
        <f t="shared" si="1045"/>
        <v>0</v>
      </c>
      <c r="AI4830" s="16">
        <v>1.5</v>
      </c>
      <c r="AJ4830" s="16">
        <v>5250</v>
      </c>
      <c r="AK4830" s="16">
        <f t="shared" si="1046"/>
        <v>150</v>
      </c>
      <c r="AL4830" s="16">
        <f t="shared" si="1047"/>
        <v>1500</v>
      </c>
      <c r="AM4830" s="16">
        <v>27000</v>
      </c>
      <c r="AN4830" s="16">
        <f t="shared" si="1048"/>
        <v>88537.5</v>
      </c>
      <c r="AQ4830" s="16" t="s">
        <v>204</v>
      </c>
      <c r="AS4830" s="16" t="s">
        <v>2422</v>
      </c>
      <c r="AT4830" s="16" t="s">
        <v>2418</v>
      </c>
      <c r="AU4830" t="s">
        <v>2384</v>
      </c>
      <c r="AV4830" s="15" t="s">
        <v>2420</v>
      </c>
      <c r="AX4830" s="16" t="s">
        <v>204</v>
      </c>
      <c r="AY4830" s="16" t="s">
        <v>207</v>
      </c>
      <c r="AZ4830" s="16" t="s">
        <v>207</v>
      </c>
      <c r="BA4830" s="16" t="s">
        <v>207</v>
      </c>
      <c r="BB4830" s="16" t="s">
        <v>207</v>
      </c>
      <c r="BC4830" s="16">
        <v>0.3</v>
      </c>
      <c r="BD4830" s="16">
        <f t="shared" si="1049"/>
        <v>1.7999999999999998</v>
      </c>
      <c r="BE4830" s="16">
        <f t="shared" si="1050"/>
        <v>553.359375</v>
      </c>
      <c r="BG4830" s="16">
        <f t="shared" si="1051"/>
        <v>720</v>
      </c>
      <c r="BH4830" s="16">
        <f t="shared" si="1052"/>
        <v>360</v>
      </c>
      <c r="BI4830" s="16">
        <f t="shared" si="1053"/>
        <v>4.5</v>
      </c>
    </row>
    <row r="4831" spans="1:61" ht="20.149999999999999" customHeight="1" x14ac:dyDescent="0.35">
      <c r="A4831">
        <v>4830</v>
      </c>
      <c r="B4831" t="s">
        <v>360</v>
      </c>
      <c r="C4831" t="s">
        <v>6636</v>
      </c>
      <c r="D4831" s="15" t="s">
        <v>5340</v>
      </c>
      <c r="E4831" s="12" t="s">
        <v>98</v>
      </c>
      <c r="G4831" s="12" t="s">
        <v>1453</v>
      </c>
      <c r="H4831" s="12" t="s">
        <v>91</v>
      </c>
      <c r="I4831" s="12" t="s">
        <v>363</v>
      </c>
      <c r="J4831" s="12" t="s">
        <v>5164</v>
      </c>
      <c r="K4831" s="12" t="s">
        <v>5164</v>
      </c>
      <c r="N4831" s="16" t="s">
        <v>206</v>
      </c>
      <c r="O4831" s="16" t="s">
        <v>5327</v>
      </c>
      <c r="P4831" s="12" t="s">
        <v>482</v>
      </c>
      <c r="R4831" s="16">
        <v>0.26</v>
      </c>
      <c r="Z4831" s="16">
        <v>0.26</v>
      </c>
      <c r="AA4831" s="16">
        <v>31.200000000000003</v>
      </c>
      <c r="AB4831" s="16" t="s">
        <v>2114</v>
      </c>
      <c r="AC4831" s="16" t="s">
        <v>5166</v>
      </c>
      <c r="AD4831" s="16">
        <v>10920.000000000002</v>
      </c>
      <c r="AE4831" s="16">
        <v>97.5</v>
      </c>
      <c r="AF4831" s="16">
        <v>36562.5</v>
      </c>
      <c r="AG4831" s="16">
        <v>26</v>
      </c>
      <c r="AH4831" s="12">
        <f t="shared" si="1045"/>
        <v>0</v>
      </c>
      <c r="AI4831" s="16">
        <v>1.3</v>
      </c>
      <c r="AJ4831" s="16">
        <v>4550</v>
      </c>
      <c r="AK4831" s="16">
        <f t="shared" si="1046"/>
        <v>130</v>
      </c>
      <c r="AL4831" s="16">
        <f t="shared" si="1047"/>
        <v>1300</v>
      </c>
      <c r="AM4831" s="16">
        <v>23400</v>
      </c>
      <c r="AN4831" s="16">
        <f t="shared" si="1048"/>
        <v>76732.5</v>
      </c>
      <c r="AQ4831" s="16" t="s">
        <v>204</v>
      </c>
      <c r="AS4831" s="16" t="s">
        <v>2422</v>
      </c>
      <c r="AT4831" s="16" t="s">
        <v>2418</v>
      </c>
      <c r="AU4831" t="s">
        <v>2384</v>
      </c>
      <c r="AV4831" s="15" t="s">
        <v>2420</v>
      </c>
      <c r="AX4831" s="16" t="s">
        <v>204</v>
      </c>
      <c r="AY4831" s="16" t="s">
        <v>207</v>
      </c>
      <c r="AZ4831" s="16" t="s">
        <v>207</v>
      </c>
      <c r="BA4831" s="16" t="s">
        <v>207</v>
      </c>
      <c r="BB4831" s="16" t="s">
        <v>207</v>
      </c>
      <c r="BC4831" s="16">
        <v>0.26</v>
      </c>
      <c r="BD4831" s="16">
        <f t="shared" si="1049"/>
        <v>1.56</v>
      </c>
      <c r="BE4831" s="16">
        <f t="shared" si="1050"/>
        <v>479.578125</v>
      </c>
      <c r="BG4831" s="16">
        <f t="shared" si="1051"/>
        <v>624</v>
      </c>
      <c r="BH4831" s="16">
        <f t="shared" si="1052"/>
        <v>312</v>
      </c>
      <c r="BI4831" s="16">
        <f t="shared" si="1053"/>
        <v>3.9</v>
      </c>
    </row>
    <row r="4832" spans="1:61" ht="20.149999999999999" customHeight="1" x14ac:dyDescent="0.35">
      <c r="A4832">
        <v>4831</v>
      </c>
      <c r="B4832" t="s">
        <v>360</v>
      </c>
      <c r="C4832" t="s">
        <v>6637</v>
      </c>
      <c r="D4832" s="15" t="s">
        <v>5341</v>
      </c>
      <c r="E4832" s="12" t="s">
        <v>98</v>
      </c>
      <c r="G4832" s="12" t="s">
        <v>1453</v>
      </c>
      <c r="H4832" s="12" t="s">
        <v>91</v>
      </c>
      <c r="I4832" s="12" t="s">
        <v>363</v>
      </c>
      <c r="J4832" s="12" t="s">
        <v>5164</v>
      </c>
      <c r="K4832" s="12" t="s">
        <v>5164</v>
      </c>
      <c r="N4832" s="16" t="s">
        <v>206</v>
      </c>
      <c r="O4832" s="16" t="s">
        <v>5327</v>
      </c>
      <c r="P4832" s="12" t="s">
        <v>482</v>
      </c>
      <c r="R4832" s="16">
        <v>0.73</v>
      </c>
      <c r="Z4832" s="16">
        <v>0.73</v>
      </c>
      <c r="AA4832" s="16">
        <v>87.6</v>
      </c>
      <c r="AB4832" s="16" t="s">
        <v>2114</v>
      </c>
      <c r="AC4832" s="16" t="s">
        <v>5166</v>
      </c>
      <c r="AD4832" s="16">
        <v>30659.999999999996</v>
      </c>
      <c r="AE4832" s="16">
        <v>273.75</v>
      </c>
      <c r="AF4832" s="16">
        <v>102656.25</v>
      </c>
      <c r="AG4832" s="16">
        <v>73</v>
      </c>
      <c r="AH4832" s="12">
        <f t="shared" ref="AH4832:AH4895" si="1054">0*AG4832</f>
        <v>0</v>
      </c>
      <c r="AI4832" s="16">
        <v>3.65</v>
      </c>
      <c r="AJ4832" s="16">
        <v>12775</v>
      </c>
      <c r="AK4832" s="16">
        <f t="shared" ref="AK4832:AK4895" si="1055">500*Z4832</f>
        <v>365</v>
      </c>
      <c r="AL4832" s="16">
        <f t="shared" ref="AL4832:AL4895" si="1056">1*5000*Z4832</f>
        <v>3650</v>
      </c>
      <c r="AM4832" s="16">
        <v>65700</v>
      </c>
      <c r="AN4832" s="16">
        <f t="shared" ref="AN4832:AN4895" si="1057">AM4832+AL4832+AJ4832+AF4832+AD4832</f>
        <v>215441.25</v>
      </c>
      <c r="AQ4832" s="16" t="s">
        <v>204</v>
      </c>
      <c r="AS4832" s="16" t="s">
        <v>2422</v>
      </c>
      <c r="AT4832" s="16" t="s">
        <v>2418</v>
      </c>
      <c r="AU4832" t="s">
        <v>2384</v>
      </c>
      <c r="AV4832" s="15" t="s">
        <v>2420</v>
      </c>
      <c r="AX4832" s="16" t="s">
        <v>204</v>
      </c>
      <c r="AY4832" s="16" t="s">
        <v>207</v>
      </c>
      <c r="AZ4832" s="16" t="s">
        <v>207</v>
      </c>
      <c r="BA4832" s="16" t="s">
        <v>207</v>
      </c>
      <c r="BB4832" s="16" t="s">
        <v>207</v>
      </c>
      <c r="BC4832" s="16">
        <v>0.73</v>
      </c>
      <c r="BD4832" s="16">
        <f t="shared" ref="BD4832:BD4895" si="1058">6*BC4832</f>
        <v>4.38</v>
      </c>
      <c r="BE4832" s="16">
        <f t="shared" ref="BE4832:BE4895" si="1059">AN4832/160</f>
        <v>1346.5078125</v>
      </c>
      <c r="BG4832" s="16">
        <f t="shared" ref="BG4832:BG4895" si="1060">2400*BC4832</f>
        <v>1752</v>
      </c>
      <c r="BH4832" s="16">
        <f t="shared" ref="BH4832:BH4895" si="1061">1200*BC4832</f>
        <v>876</v>
      </c>
      <c r="BI4832" s="16">
        <f t="shared" ref="BI4832:BI4895" si="1062">BH4832/80</f>
        <v>10.95</v>
      </c>
    </row>
    <row r="4833" spans="1:61" ht="20.149999999999999" customHeight="1" x14ac:dyDescent="0.35">
      <c r="A4833">
        <v>4832</v>
      </c>
      <c r="B4833" t="s">
        <v>360</v>
      </c>
      <c r="C4833" t="s">
        <v>6638</v>
      </c>
      <c r="D4833" s="15" t="s">
        <v>5342</v>
      </c>
      <c r="E4833" s="12" t="s">
        <v>93</v>
      </c>
      <c r="G4833" s="12" t="s">
        <v>1453</v>
      </c>
      <c r="H4833" s="12" t="s">
        <v>91</v>
      </c>
      <c r="I4833" s="12" t="s">
        <v>363</v>
      </c>
      <c r="J4833" s="12" t="s">
        <v>5164</v>
      </c>
      <c r="K4833" s="12" t="s">
        <v>5164</v>
      </c>
      <c r="N4833" s="16" t="s">
        <v>206</v>
      </c>
      <c r="O4833" s="16" t="s">
        <v>5327</v>
      </c>
      <c r="P4833" s="12" t="s">
        <v>482</v>
      </c>
      <c r="R4833" s="16">
        <v>0.12</v>
      </c>
      <c r="Z4833" s="16">
        <v>0.12</v>
      </c>
      <c r="AA4833" s="16">
        <v>14.399999999999999</v>
      </c>
      <c r="AB4833" s="16" t="s">
        <v>2114</v>
      </c>
      <c r="AC4833" s="16" t="s">
        <v>5166</v>
      </c>
      <c r="AD4833" s="16">
        <v>5039.9999999999991</v>
      </c>
      <c r="AE4833" s="16">
        <v>45</v>
      </c>
      <c r="AF4833" s="16">
        <v>16875</v>
      </c>
      <c r="AG4833" s="16">
        <v>12</v>
      </c>
      <c r="AH4833" s="12">
        <f t="shared" si="1054"/>
        <v>0</v>
      </c>
      <c r="AI4833" s="16">
        <v>0.6</v>
      </c>
      <c r="AJ4833" s="16">
        <v>2100</v>
      </c>
      <c r="AK4833" s="16">
        <f t="shared" si="1055"/>
        <v>60</v>
      </c>
      <c r="AL4833" s="16">
        <f t="shared" si="1056"/>
        <v>600</v>
      </c>
      <c r="AM4833" s="16">
        <v>10800</v>
      </c>
      <c r="AN4833" s="16">
        <f t="shared" si="1057"/>
        <v>35415</v>
      </c>
      <c r="AQ4833" s="16" t="s">
        <v>204</v>
      </c>
      <c r="AS4833" s="16" t="s">
        <v>2422</v>
      </c>
      <c r="AT4833" s="16" t="s">
        <v>2418</v>
      </c>
      <c r="AU4833" t="s">
        <v>2384</v>
      </c>
      <c r="AV4833" s="15" t="s">
        <v>2420</v>
      </c>
      <c r="AX4833" s="16" t="s">
        <v>204</v>
      </c>
      <c r="AY4833" s="16" t="s">
        <v>207</v>
      </c>
      <c r="AZ4833" s="16" t="s">
        <v>207</v>
      </c>
      <c r="BA4833" s="16" t="s">
        <v>207</v>
      </c>
      <c r="BB4833" s="16" t="s">
        <v>207</v>
      </c>
      <c r="BC4833" s="16">
        <v>0.12</v>
      </c>
      <c r="BD4833" s="16">
        <f t="shared" si="1058"/>
        <v>0.72</v>
      </c>
      <c r="BE4833" s="16">
        <f t="shared" si="1059"/>
        <v>221.34375</v>
      </c>
      <c r="BG4833" s="16">
        <f t="shared" si="1060"/>
        <v>288</v>
      </c>
      <c r="BH4833" s="16">
        <f t="shared" si="1061"/>
        <v>144</v>
      </c>
      <c r="BI4833" s="16">
        <f t="shared" si="1062"/>
        <v>1.8</v>
      </c>
    </row>
    <row r="4834" spans="1:61" ht="20.149999999999999" customHeight="1" x14ac:dyDescent="0.35">
      <c r="A4834">
        <v>4833</v>
      </c>
      <c r="B4834" t="s">
        <v>360</v>
      </c>
      <c r="C4834" t="s">
        <v>6639</v>
      </c>
      <c r="D4834" s="15" t="s">
        <v>5343</v>
      </c>
      <c r="E4834" s="12" t="s">
        <v>98</v>
      </c>
      <c r="G4834" s="12" t="s">
        <v>1453</v>
      </c>
      <c r="H4834" s="12" t="s">
        <v>91</v>
      </c>
      <c r="I4834" s="12" t="s">
        <v>363</v>
      </c>
      <c r="J4834" s="12" t="s">
        <v>5164</v>
      </c>
      <c r="K4834" s="12" t="s">
        <v>5164</v>
      </c>
      <c r="N4834" s="16" t="s">
        <v>206</v>
      </c>
      <c r="O4834" s="16" t="s">
        <v>5327</v>
      </c>
      <c r="P4834" s="12" t="s">
        <v>482</v>
      </c>
      <c r="R4834" s="16">
        <v>0.5</v>
      </c>
      <c r="Z4834" s="16">
        <v>0.5</v>
      </c>
      <c r="AA4834" s="16">
        <v>60</v>
      </c>
      <c r="AB4834" s="16" t="s">
        <v>2114</v>
      </c>
      <c r="AC4834" s="16" t="s">
        <v>5166</v>
      </c>
      <c r="AD4834" s="16">
        <v>21000</v>
      </c>
      <c r="AE4834" s="16">
        <v>187.5</v>
      </c>
      <c r="AF4834" s="16">
        <v>70312.5</v>
      </c>
      <c r="AG4834" s="16">
        <v>50</v>
      </c>
      <c r="AH4834" s="12">
        <f t="shared" si="1054"/>
        <v>0</v>
      </c>
      <c r="AI4834" s="16">
        <v>2.5</v>
      </c>
      <c r="AJ4834" s="16">
        <v>8750</v>
      </c>
      <c r="AK4834" s="16">
        <f t="shared" si="1055"/>
        <v>250</v>
      </c>
      <c r="AL4834" s="16">
        <f t="shared" si="1056"/>
        <v>2500</v>
      </c>
      <c r="AM4834" s="16">
        <v>45000</v>
      </c>
      <c r="AN4834" s="16">
        <f t="shared" si="1057"/>
        <v>147562.5</v>
      </c>
      <c r="AQ4834" s="16" t="s">
        <v>204</v>
      </c>
      <c r="AS4834" s="16" t="s">
        <v>2422</v>
      </c>
      <c r="AT4834" s="16" t="s">
        <v>2418</v>
      </c>
      <c r="AU4834" t="s">
        <v>2384</v>
      </c>
      <c r="AV4834" s="15" t="s">
        <v>2420</v>
      </c>
      <c r="AX4834" s="16" t="s">
        <v>204</v>
      </c>
      <c r="AY4834" s="16" t="s">
        <v>207</v>
      </c>
      <c r="AZ4834" s="16" t="s">
        <v>207</v>
      </c>
      <c r="BA4834" s="16" t="s">
        <v>207</v>
      </c>
      <c r="BB4834" s="16" t="s">
        <v>207</v>
      </c>
      <c r="BC4834" s="16">
        <v>0.5</v>
      </c>
      <c r="BD4834" s="16">
        <f t="shared" si="1058"/>
        <v>3</v>
      </c>
      <c r="BE4834" s="16">
        <f t="shared" si="1059"/>
        <v>922.265625</v>
      </c>
      <c r="BG4834" s="16">
        <f t="shared" si="1060"/>
        <v>1200</v>
      </c>
      <c r="BH4834" s="16">
        <f t="shared" si="1061"/>
        <v>600</v>
      </c>
      <c r="BI4834" s="16">
        <f t="shared" si="1062"/>
        <v>7.5</v>
      </c>
    </row>
    <row r="4835" spans="1:61" ht="20.149999999999999" customHeight="1" x14ac:dyDescent="0.35">
      <c r="A4835">
        <v>4834</v>
      </c>
      <c r="B4835" t="s">
        <v>360</v>
      </c>
      <c r="C4835" t="s">
        <v>6640</v>
      </c>
      <c r="D4835" s="15" t="s">
        <v>5344</v>
      </c>
      <c r="E4835" s="12" t="s">
        <v>98</v>
      </c>
      <c r="G4835" s="12" t="s">
        <v>1453</v>
      </c>
      <c r="H4835" s="12" t="s">
        <v>91</v>
      </c>
      <c r="I4835" s="12" t="s">
        <v>363</v>
      </c>
      <c r="J4835" s="12" t="s">
        <v>5164</v>
      </c>
      <c r="K4835" s="12" t="s">
        <v>5164</v>
      </c>
      <c r="N4835" s="16" t="s">
        <v>206</v>
      </c>
      <c r="O4835" s="16" t="s">
        <v>5327</v>
      </c>
      <c r="P4835" s="12" t="s">
        <v>482</v>
      </c>
      <c r="R4835" s="16">
        <v>0.81</v>
      </c>
      <c r="Z4835" s="16">
        <v>0.81</v>
      </c>
      <c r="AA4835" s="16">
        <v>97.2</v>
      </c>
      <c r="AB4835" s="16" t="s">
        <v>2114</v>
      </c>
      <c r="AC4835" s="16" t="s">
        <v>5166</v>
      </c>
      <c r="AD4835" s="16">
        <v>34020</v>
      </c>
      <c r="AE4835" s="16">
        <v>303.75</v>
      </c>
      <c r="AF4835" s="16">
        <v>113906.25</v>
      </c>
      <c r="AG4835" s="16">
        <v>81</v>
      </c>
      <c r="AH4835" s="12">
        <f t="shared" si="1054"/>
        <v>0</v>
      </c>
      <c r="AI4835" s="16">
        <v>4.0500000000000007</v>
      </c>
      <c r="AJ4835" s="16">
        <v>14175.000000000002</v>
      </c>
      <c r="AK4835" s="16">
        <f t="shared" si="1055"/>
        <v>405</v>
      </c>
      <c r="AL4835" s="16">
        <f t="shared" si="1056"/>
        <v>4050.0000000000005</v>
      </c>
      <c r="AM4835" s="16">
        <v>72900</v>
      </c>
      <c r="AN4835" s="16">
        <f t="shared" si="1057"/>
        <v>239051.25</v>
      </c>
      <c r="AQ4835" s="16" t="s">
        <v>204</v>
      </c>
      <c r="AS4835" s="16" t="s">
        <v>2422</v>
      </c>
      <c r="AT4835" s="16" t="s">
        <v>2418</v>
      </c>
      <c r="AU4835" t="s">
        <v>2384</v>
      </c>
      <c r="AV4835" s="15" t="s">
        <v>2420</v>
      </c>
      <c r="AX4835" s="16" t="s">
        <v>204</v>
      </c>
      <c r="AY4835" s="16" t="s">
        <v>207</v>
      </c>
      <c r="AZ4835" s="16" t="s">
        <v>207</v>
      </c>
      <c r="BA4835" s="16" t="s">
        <v>207</v>
      </c>
      <c r="BB4835" s="16" t="s">
        <v>207</v>
      </c>
      <c r="BC4835" s="16">
        <v>0.81</v>
      </c>
      <c r="BD4835" s="16">
        <f t="shared" si="1058"/>
        <v>4.8600000000000003</v>
      </c>
      <c r="BE4835" s="16">
        <f t="shared" si="1059"/>
        <v>1494.0703125</v>
      </c>
      <c r="BG4835" s="16">
        <f t="shared" si="1060"/>
        <v>1944.0000000000002</v>
      </c>
      <c r="BH4835" s="16">
        <f t="shared" si="1061"/>
        <v>972.00000000000011</v>
      </c>
      <c r="BI4835" s="16">
        <f t="shared" si="1062"/>
        <v>12.150000000000002</v>
      </c>
    </row>
    <row r="4836" spans="1:61" ht="20.149999999999999" customHeight="1" x14ac:dyDescent="0.35">
      <c r="A4836">
        <v>4835</v>
      </c>
      <c r="B4836" t="s">
        <v>360</v>
      </c>
      <c r="C4836" t="s">
        <v>6641</v>
      </c>
      <c r="D4836" s="15" t="s">
        <v>5345</v>
      </c>
      <c r="E4836" s="12" t="s">
        <v>93</v>
      </c>
      <c r="G4836" s="12" t="s">
        <v>1453</v>
      </c>
      <c r="H4836" s="12" t="s">
        <v>91</v>
      </c>
      <c r="I4836" s="12" t="s">
        <v>363</v>
      </c>
      <c r="J4836" s="12" t="s">
        <v>5164</v>
      </c>
      <c r="K4836" s="12" t="s">
        <v>5164</v>
      </c>
      <c r="N4836" s="16" t="s">
        <v>206</v>
      </c>
      <c r="O4836" s="16" t="s">
        <v>5327</v>
      </c>
      <c r="P4836" s="12" t="s">
        <v>482</v>
      </c>
      <c r="R4836" s="16">
        <v>1</v>
      </c>
      <c r="Z4836" s="16">
        <v>1</v>
      </c>
      <c r="AA4836" s="16">
        <v>120</v>
      </c>
      <c r="AB4836" s="16" t="s">
        <v>2114</v>
      </c>
      <c r="AC4836" s="16" t="s">
        <v>5166</v>
      </c>
      <c r="AD4836" s="16">
        <v>42000</v>
      </c>
      <c r="AE4836" s="16">
        <v>375</v>
      </c>
      <c r="AF4836" s="16">
        <v>140625</v>
      </c>
      <c r="AG4836" s="16">
        <v>100</v>
      </c>
      <c r="AH4836" s="12">
        <f t="shared" si="1054"/>
        <v>0</v>
      </c>
      <c r="AI4836" s="16">
        <v>5</v>
      </c>
      <c r="AJ4836" s="16">
        <v>17500</v>
      </c>
      <c r="AK4836" s="16">
        <f t="shared" si="1055"/>
        <v>500</v>
      </c>
      <c r="AL4836" s="16">
        <f t="shared" si="1056"/>
        <v>5000</v>
      </c>
      <c r="AM4836" s="16">
        <v>90000</v>
      </c>
      <c r="AN4836" s="16">
        <f t="shared" si="1057"/>
        <v>295125</v>
      </c>
      <c r="AQ4836" s="16" t="s">
        <v>204</v>
      </c>
      <c r="AS4836" s="16" t="s">
        <v>2422</v>
      </c>
      <c r="AT4836" s="16" t="s">
        <v>2418</v>
      </c>
      <c r="AU4836" t="s">
        <v>2384</v>
      </c>
      <c r="AV4836" s="15" t="s">
        <v>2420</v>
      </c>
      <c r="AX4836" s="16" t="s">
        <v>204</v>
      </c>
      <c r="AY4836" s="16" t="s">
        <v>207</v>
      </c>
      <c r="AZ4836" s="16" t="s">
        <v>207</v>
      </c>
      <c r="BA4836" s="16" t="s">
        <v>207</v>
      </c>
      <c r="BB4836" s="16" t="s">
        <v>207</v>
      </c>
      <c r="BC4836" s="16">
        <v>1</v>
      </c>
      <c r="BD4836" s="16">
        <f t="shared" si="1058"/>
        <v>6</v>
      </c>
      <c r="BE4836" s="16">
        <f t="shared" si="1059"/>
        <v>1844.53125</v>
      </c>
      <c r="BG4836" s="16">
        <f t="shared" si="1060"/>
        <v>2400</v>
      </c>
      <c r="BH4836" s="16">
        <f t="shared" si="1061"/>
        <v>1200</v>
      </c>
      <c r="BI4836" s="16">
        <f t="shared" si="1062"/>
        <v>15</v>
      </c>
    </row>
    <row r="4837" spans="1:61" ht="20.149999999999999" customHeight="1" x14ac:dyDescent="0.35">
      <c r="A4837">
        <v>4836</v>
      </c>
      <c r="B4837" t="s">
        <v>360</v>
      </c>
      <c r="C4837" t="s">
        <v>6642</v>
      </c>
      <c r="D4837" s="15" t="s">
        <v>5346</v>
      </c>
      <c r="E4837" s="12" t="s">
        <v>98</v>
      </c>
      <c r="G4837" s="12" t="s">
        <v>1453</v>
      </c>
      <c r="H4837" s="12" t="s">
        <v>91</v>
      </c>
      <c r="I4837" s="12" t="s">
        <v>363</v>
      </c>
      <c r="J4837" s="12" t="s">
        <v>5164</v>
      </c>
      <c r="K4837" s="12" t="s">
        <v>5164</v>
      </c>
      <c r="N4837" s="16" t="s">
        <v>206</v>
      </c>
      <c r="O4837" s="16" t="s">
        <v>5327</v>
      </c>
      <c r="P4837" s="12" t="s">
        <v>482</v>
      </c>
      <c r="R4837" s="16">
        <v>0.97</v>
      </c>
      <c r="Z4837" s="16">
        <v>0.97</v>
      </c>
      <c r="AA4837" s="16">
        <v>116.39999999999999</v>
      </c>
      <c r="AB4837" s="16" t="s">
        <v>2114</v>
      </c>
      <c r="AC4837" s="16" t="s">
        <v>5166</v>
      </c>
      <c r="AD4837" s="16">
        <v>40740</v>
      </c>
      <c r="AE4837" s="16">
        <v>363.75</v>
      </c>
      <c r="AF4837" s="16">
        <v>136406.25</v>
      </c>
      <c r="AG4837" s="16">
        <v>97</v>
      </c>
      <c r="AH4837" s="12">
        <f t="shared" si="1054"/>
        <v>0</v>
      </c>
      <c r="AI4837" s="16">
        <v>4.8499999999999996</v>
      </c>
      <c r="AJ4837" s="16">
        <v>16975</v>
      </c>
      <c r="AK4837" s="16">
        <f t="shared" si="1055"/>
        <v>485</v>
      </c>
      <c r="AL4837" s="16">
        <f t="shared" si="1056"/>
        <v>4850</v>
      </c>
      <c r="AM4837" s="16">
        <v>87300</v>
      </c>
      <c r="AN4837" s="16">
        <f t="shared" si="1057"/>
        <v>286271.25</v>
      </c>
      <c r="AQ4837" s="16" t="s">
        <v>204</v>
      </c>
      <c r="AS4837" s="16" t="s">
        <v>2422</v>
      </c>
      <c r="AT4837" s="16" t="s">
        <v>2418</v>
      </c>
      <c r="AU4837" t="s">
        <v>2384</v>
      </c>
      <c r="AV4837" s="15" t="s">
        <v>2420</v>
      </c>
      <c r="AX4837" s="16" t="s">
        <v>204</v>
      </c>
      <c r="AY4837" s="16" t="s">
        <v>207</v>
      </c>
      <c r="AZ4837" s="16" t="s">
        <v>207</v>
      </c>
      <c r="BA4837" s="16" t="s">
        <v>207</v>
      </c>
      <c r="BB4837" s="16" t="s">
        <v>207</v>
      </c>
      <c r="BC4837" s="16">
        <v>0.97</v>
      </c>
      <c r="BD4837" s="16">
        <f t="shared" si="1058"/>
        <v>5.82</v>
      </c>
      <c r="BE4837" s="16">
        <f t="shared" si="1059"/>
        <v>1789.1953125</v>
      </c>
      <c r="BG4837" s="16">
        <f t="shared" si="1060"/>
        <v>2328</v>
      </c>
      <c r="BH4837" s="16">
        <f t="shared" si="1061"/>
        <v>1164</v>
      </c>
      <c r="BI4837" s="16">
        <f t="shared" si="1062"/>
        <v>14.55</v>
      </c>
    </row>
    <row r="4838" spans="1:61" ht="20.149999999999999" customHeight="1" x14ac:dyDescent="0.35">
      <c r="A4838">
        <v>4837</v>
      </c>
      <c r="B4838" t="s">
        <v>360</v>
      </c>
      <c r="C4838" t="s">
        <v>6643</v>
      </c>
      <c r="D4838" s="15" t="s">
        <v>1856</v>
      </c>
      <c r="E4838" s="12" t="s">
        <v>98</v>
      </c>
      <c r="G4838" s="12" t="s">
        <v>1453</v>
      </c>
      <c r="H4838" s="12" t="s">
        <v>91</v>
      </c>
      <c r="I4838" s="12" t="s">
        <v>363</v>
      </c>
      <c r="J4838" s="12" t="s">
        <v>5164</v>
      </c>
      <c r="K4838" s="12" t="s">
        <v>5164</v>
      </c>
      <c r="N4838" s="16" t="s">
        <v>206</v>
      </c>
      <c r="O4838" s="16" t="s">
        <v>5327</v>
      </c>
      <c r="P4838" s="12" t="s">
        <v>482</v>
      </c>
      <c r="R4838" s="16">
        <v>0.38</v>
      </c>
      <c r="Z4838" s="16">
        <v>0.38</v>
      </c>
      <c r="AA4838" s="16">
        <v>45.6</v>
      </c>
      <c r="AB4838" s="16" t="s">
        <v>2114</v>
      </c>
      <c r="AC4838" s="16" t="s">
        <v>5166</v>
      </c>
      <c r="AD4838" s="16">
        <v>15960</v>
      </c>
      <c r="AE4838" s="16">
        <v>142.5</v>
      </c>
      <c r="AF4838" s="16">
        <v>53437.5</v>
      </c>
      <c r="AG4838" s="16">
        <v>38</v>
      </c>
      <c r="AH4838" s="12">
        <f t="shared" si="1054"/>
        <v>0</v>
      </c>
      <c r="AI4838" s="16">
        <v>1.9</v>
      </c>
      <c r="AJ4838" s="16">
        <v>6650</v>
      </c>
      <c r="AK4838" s="16">
        <f t="shared" si="1055"/>
        <v>190</v>
      </c>
      <c r="AL4838" s="16">
        <f t="shared" si="1056"/>
        <v>1900</v>
      </c>
      <c r="AM4838" s="16">
        <v>34200</v>
      </c>
      <c r="AN4838" s="16">
        <f t="shared" si="1057"/>
        <v>112147.5</v>
      </c>
      <c r="AQ4838" s="16" t="s">
        <v>204</v>
      </c>
      <c r="AS4838" s="16" t="s">
        <v>2422</v>
      </c>
      <c r="AT4838" s="16" t="s">
        <v>2418</v>
      </c>
      <c r="AU4838" t="s">
        <v>2384</v>
      </c>
      <c r="AV4838" s="15" t="s">
        <v>2420</v>
      </c>
      <c r="AX4838" s="16" t="s">
        <v>204</v>
      </c>
      <c r="AY4838" s="16" t="s">
        <v>207</v>
      </c>
      <c r="AZ4838" s="16" t="s">
        <v>207</v>
      </c>
      <c r="BA4838" s="16" t="s">
        <v>207</v>
      </c>
      <c r="BB4838" s="16" t="s">
        <v>207</v>
      </c>
      <c r="BC4838" s="16">
        <v>0.38</v>
      </c>
      <c r="BD4838" s="16">
        <f t="shared" si="1058"/>
        <v>2.2800000000000002</v>
      </c>
      <c r="BE4838" s="16">
        <f t="shared" si="1059"/>
        <v>700.921875</v>
      </c>
      <c r="BG4838" s="16">
        <f t="shared" si="1060"/>
        <v>912</v>
      </c>
      <c r="BH4838" s="16">
        <f t="shared" si="1061"/>
        <v>456</v>
      </c>
      <c r="BI4838" s="16">
        <f t="shared" si="1062"/>
        <v>5.7</v>
      </c>
    </row>
    <row r="4839" spans="1:61" x14ac:dyDescent="0.35">
      <c r="A4839">
        <v>4838</v>
      </c>
      <c r="B4839" t="s">
        <v>360</v>
      </c>
      <c r="C4839" t="s">
        <v>6644</v>
      </c>
      <c r="D4839" s="15" t="s">
        <v>5347</v>
      </c>
      <c r="E4839" s="12" t="s">
        <v>98</v>
      </c>
      <c r="G4839" s="12" t="s">
        <v>1453</v>
      </c>
      <c r="H4839" s="12" t="s">
        <v>91</v>
      </c>
      <c r="I4839" s="12" t="s">
        <v>363</v>
      </c>
      <c r="J4839" s="12" t="s">
        <v>5164</v>
      </c>
      <c r="K4839" s="12" t="s">
        <v>5164</v>
      </c>
      <c r="N4839" s="16" t="s">
        <v>206</v>
      </c>
      <c r="O4839" s="16" t="s">
        <v>5327</v>
      </c>
      <c r="P4839" s="12" t="s">
        <v>482</v>
      </c>
      <c r="R4839" s="16">
        <v>0.5</v>
      </c>
      <c r="Z4839" s="16">
        <v>0.5</v>
      </c>
      <c r="AA4839" s="16">
        <v>60</v>
      </c>
      <c r="AB4839" s="16" t="s">
        <v>2114</v>
      </c>
      <c r="AC4839" s="16" t="s">
        <v>5166</v>
      </c>
      <c r="AD4839" s="16">
        <v>21000</v>
      </c>
      <c r="AE4839" s="16">
        <v>187.5</v>
      </c>
      <c r="AF4839" s="16">
        <v>70312.5</v>
      </c>
      <c r="AG4839" s="16">
        <v>50</v>
      </c>
      <c r="AH4839" s="12">
        <f t="shared" si="1054"/>
        <v>0</v>
      </c>
      <c r="AI4839" s="16">
        <v>2.5</v>
      </c>
      <c r="AJ4839" s="16">
        <v>8750</v>
      </c>
      <c r="AK4839" s="16">
        <f t="shared" si="1055"/>
        <v>250</v>
      </c>
      <c r="AL4839" s="16">
        <f t="shared" si="1056"/>
        <v>2500</v>
      </c>
      <c r="AM4839" s="16">
        <v>45000</v>
      </c>
      <c r="AN4839" s="16">
        <f t="shared" si="1057"/>
        <v>147562.5</v>
      </c>
      <c r="AQ4839" s="16" t="s">
        <v>204</v>
      </c>
      <c r="AS4839" s="16" t="s">
        <v>2422</v>
      </c>
      <c r="AT4839" s="16" t="s">
        <v>2418</v>
      </c>
      <c r="AU4839" t="s">
        <v>2384</v>
      </c>
      <c r="AV4839" s="15" t="s">
        <v>2420</v>
      </c>
      <c r="AX4839" s="16" t="s">
        <v>204</v>
      </c>
      <c r="AY4839" s="16" t="s">
        <v>207</v>
      </c>
      <c r="AZ4839" s="16" t="s">
        <v>207</v>
      </c>
      <c r="BA4839" s="16" t="s">
        <v>207</v>
      </c>
      <c r="BB4839" s="16" t="s">
        <v>207</v>
      </c>
      <c r="BC4839" s="16">
        <v>0.5</v>
      </c>
      <c r="BD4839" s="16">
        <f t="shared" si="1058"/>
        <v>3</v>
      </c>
      <c r="BE4839" s="16">
        <f t="shared" si="1059"/>
        <v>922.265625</v>
      </c>
      <c r="BG4839" s="16">
        <f t="shared" si="1060"/>
        <v>1200</v>
      </c>
      <c r="BH4839" s="16">
        <f t="shared" si="1061"/>
        <v>600</v>
      </c>
      <c r="BI4839" s="16">
        <f t="shared" si="1062"/>
        <v>7.5</v>
      </c>
    </row>
    <row r="4840" spans="1:61" x14ac:dyDescent="0.35">
      <c r="A4840">
        <v>4839</v>
      </c>
      <c r="B4840" t="s">
        <v>360</v>
      </c>
      <c r="C4840" t="s">
        <v>6645</v>
      </c>
      <c r="D4840" s="15" t="s">
        <v>2323</v>
      </c>
      <c r="E4840" s="12" t="s">
        <v>98</v>
      </c>
      <c r="G4840" s="12" t="s">
        <v>1453</v>
      </c>
      <c r="H4840" s="12" t="s">
        <v>91</v>
      </c>
      <c r="I4840" s="12" t="s">
        <v>363</v>
      </c>
      <c r="J4840" s="12" t="s">
        <v>5164</v>
      </c>
      <c r="K4840" s="12" t="s">
        <v>5164</v>
      </c>
      <c r="N4840" s="16" t="s">
        <v>206</v>
      </c>
      <c r="O4840" s="16" t="s">
        <v>5327</v>
      </c>
      <c r="P4840" s="12" t="s">
        <v>482</v>
      </c>
      <c r="R4840" s="16">
        <v>0.75</v>
      </c>
      <c r="Z4840" s="16">
        <v>0.75</v>
      </c>
      <c r="AA4840" s="16">
        <v>90</v>
      </c>
      <c r="AB4840" s="16" t="s">
        <v>2114</v>
      </c>
      <c r="AC4840" s="16" t="s">
        <v>5166</v>
      </c>
      <c r="AD4840" s="16">
        <v>31500</v>
      </c>
      <c r="AE4840" s="16">
        <v>281.25</v>
      </c>
      <c r="AF4840" s="16">
        <v>105468.75</v>
      </c>
      <c r="AG4840" s="16">
        <v>75</v>
      </c>
      <c r="AH4840" s="12">
        <f t="shared" si="1054"/>
        <v>0</v>
      </c>
      <c r="AI4840" s="16">
        <v>3.75</v>
      </c>
      <c r="AJ4840" s="16">
        <v>13125</v>
      </c>
      <c r="AK4840" s="16">
        <f t="shared" si="1055"/>
        <v>375</v>
      </c>
      <c r="AL4840" s="16">
        <f t="shared" si="1056"/>
        <v>3750</v>
      </c>
      <c r="AM4840" s="16">
        <v>67500</v>
      </c>
      <c r="AN4840" s="16">
        <f t="shared" si="1057"/>
        <v>221343.75</v>
      </c>
      <c r="AQ4840" s="16" t="s">
        <v>204</v>
      </c>
      <c r="AS4840" s="16" t="s">
        <v>2422</v>
      </c>
      <c r="AT4840" s="16" t="s">
        <v>2418</v>
      </c>
      <c r="AU4840" t="s">
        <v>2384</v>
      </c>
      <c r="AV4840" s="15" t="s">
        <v>2420</v>
      </c>
      <c r="AX4840" s="16" t="s">
        <v>204</v>
      </c>
      <c r="AY4840" s="16" t="s">
        <v>207</v>
      </c>
      <c r="AZ4840" s="16" t="s">
        <v>207</v>
      </c>
      <c r="BA4840" s="16" t="s">
        <v>207</v>
      </c>
      <c r="BB4840" s="16" t="s">
        <v>207</v>
      </c>
      <c r="BC4840" s="16">
        <v>0.75</v>
      </c>
      <c r="BD4840" s="16">
        <f t="shared" si="1058"/>
        <v>4.5</v>
      </c>
      <c r="BE4840" s="16">
        <f t="shared" si="1059"/>
        <v>1383.3984375</v>
      </c>
      <c r="BG4840" s="16">
        <f t="shared" si="1060"/>
        <v>1800</v>
      </c>
      <c r="BH4840" s="16">
        <f t="shared" si="1061"/>
        <v>900</v>
      </c>
      <c r="BI4840" s="16">
        <f t="shared" si="1062"/>
        <v>11.25</v>
      </c>
    </row>
    <row r="4841" spans="1:61" x14ac:dyDescent="0.35">
      <c r="A4841">
        <v>4840</v>
      </c>
      <c r="B4841" t="s">
        <v>360</v>
      </c>
      <c r="C4841" t="s">
        <v>6646</v>
      </c>
      <c r="D4841" s="15" t="s">
        <v>5348</v>
      </c>
      <c r="E4841" s="12" t="s">
        <v>98</v>
      </c>
      <c r="G4841" s="12" t="s">
        <v>1453</v>
      </c>
      <c r="H4841" s="12" t="s">
        <v>91</v>
      </c>
      <c r="I4841" s="12" t="s">
        <v>363</v>
      </c>
      <c r="J4841" s="12" t="s">
        <v>5164</v>
      </c>
      <c r="K4841" s="12" t="s">
        <v>5164</v>
      </c>
      <c r="N4841" s="16" t="s">
        <v>206</v>
      </c>
      <c r="O4841" s="16" t="s">
        <v>5327</v>
      </c>
      <c r="P4841" s="12" t="s">
        <v>482</v>
      </c>
      <c r="R4841" s="16">
        <v>0.35</v>
      </c>
      <c r="Z4841" s="16">
        <v>0.35</v>
      </c>
      <c r="AA4841" s="16">
        <v>42</v>
      </c>
      <c r="AB4841" s="16" t="s">
        <v>2114</v>
      </c>
      <c r="AC4841" s="16" t="s">
        <v>5166</v>
      </c>
      <c r="AD4841" s="16">
        <v>14700</v>
      </c>
      <c r="AE4841" s="16">
        <v>131.25</v>
      </c>
      <c r="AF4841" s="16">
        <v>49218.75</v>
      </c>
      <c r="AG4841" s="16">
        <v>35</v>
      </c>
      <c r="AH4841" s="12">
        <f t="shared" si="1054"/>
        <v>0</v>
      </c>
      <c r="AI4841" s="16">
        <v>1.75</v>
      </c>
      <c r="AJ4841" s="16">
        <v>6125</v>
      </c>
      <c r="AK4841" s="16">
        <f t="shared" si="1055"/>
        <v>175</v>
      </c>
      <c r="AL4841" s="16">
        <f t="shared" si="1056"/>
        <v>1750</v>
      </c>
      <c r="AM4841" s="16">
        <v>31499.999999999996</v>
      </c>
      <c r="AN4841" s="16">
        <f t="shared" si="1057"/>
        <v>103293.75</v>
      </c>
      <c r="AQ4841" s="16" t="s">
        <v>204</v>
      </c>
      <c r="AS4841" s="16" t="s">
        <v>2422</v>
      </c>
      <c r="AT4841" s="16" t="s">
        <v>2418</v>
      </c>
      <c r="AU4841" t="s">
        <v>2384</v>
      </c>
      <c r="AV4841" s="15" t="s">
        <v>2420</v>
      </c>
      <c r="AX4841" s="16" t="s">
        <v>204</v>
      </c>
      <c r="AY4841" s="16" t="s">
        <v>207</v>
      </c>
      <c r="AZ4841" s="16" t="s">
        <v>207</v>
      </c>
      <c r="BA4841" s="16" t="s">
        <v>207</v>
      </c>
      <c r="BB4841" s="16" t="s">
        <v>207</v>
      </c>
      <c r="BC4841" s="16">
        <v>0.35</v>
      </c>
      <c r="BD4841" s="16">
        <f t="shared" si="1058"/>
        <v>2.0999999999999996</v>
      </c>
      <c r="BE4841" s="16">
        <f t="shared" si="1059"/>
        <v>645.5859375</v>
      </c>
      <c r="BG4841" s="16">
        <f t="shared" si="1060"/>
        <v>840</v>
      </c>
      <c r="BH4841" s="16">
        <f t="shared" si="1061"/>
        <v>420</v>
      </c>
      <c r="BI4841" s="16">
        <f t="shared" si="1062"/>
        <v>5.25</v>
      </c>
    </row>
    <row r="4842" spans="1:61" x14ac:dyDescent="0.35">
      <c r="A4842">
        <v>4841</v>
      </c>
      <c r="B4842" t="s">
        <v>360</v>
      </c>
      <c r="C4842" t="s">
        <v>6647</v>
      </c>
      <c r="D4842" s="15" t="s">
        <v>5349</v>
      </c>
      <c r="E4842" s="12" t="s">
        <v>98</v>
      </c>
      <c r="G4842" s="12" t="s">
        <v>1453</v>
      </c>
      <c r="H4842" s="12" t="s">
        <v>91</v>
      </c>
      <c r="I4842" s="12" t="s">
        <v>363</v>
      </c>
      <c r="J4842" s="12" t="s">
        <v>5164</v>
      </c>
      <c r="K4842" s="12" t="s">
        <v>5164</v>
      </c>
      <c r="N4842" s="16" t="s">
        <v>206</v>
      </c>
      <c r="O4842" s="16" t="s">
        <v>5350</v>
      </c>
      <c r="P4842" s="12" t="s">
        <v>482</v>
      </c>
      <c r="R4842" s="16">
        <v>1.8</v>
      </c>
      <c r="Z4842" s="16">
        <v>1.8</v>
      </c>
      <c r="AA4842" s="16">
        <v>216</v>
      </c>
      <c r="AB4842" s="16" t="s">
        <v>2114</v>
      </c>
      <c r="AC4842" s="16" t="s">
        <v>5166</v>
      </c>
      <c r="AD4842" s="16">
        <v>75600</v>
      </c>
      <c r="AE4842" s="16">
        <v>675</v>
      </c>
      <c r="AF4842" s="16">
        <v>253125</v>
      </c>
      <c r="AG4842" s="16">
        <v>180</v>
      </c>
      <c r="AH4842" s="12">
        <f t="shared" si="1054"/>
        <v>0</v>
      </c>
      <c r="AI4842" s="16">
        <v>9</v>
      </c>
      <c r="AJ4842" s="16">
        <v>31500</v>
      </c>
      <c r="AK4842" s="16">
        <f t="shared" si="1055"/>
        <v>900</v>
      </c>
      <c r="AL4842" s="16">
        <f t="shared" si="1056"/>
        <v>9000</v>
      </c>
      <c r="AM4842" s="16">
        <v>162000</v>
      </c>
      <c r="AN4842" s="16">
        <f t="shared" si="1057"/>
        <v>531225</v>
      </c>
      <c r="AQ4842" s="16" t="s">
        <v>204</v>
      </c>
      <c r="AS4842" s="16" t="s">
        <v>2422</v>
      </c>
      <c r="AT4842" s="16" t="s">
        <v>2418</v>
      </c>
      <c r="AU4842" t="s">
        <v>2384</v>
      </c>
      <c r="AV4842" s="15" t="s">
        <v>2420</v>
      </c>
      <c r="AX4842" s="16" t="s">
        <v>204</v>
      </c>
      <c r="AY4842" s="16" t="s">
        <v>207</v>
      </c>
      <c r="AZ4842" s="16" t="s">
        <v>207</v>
      </c>
      <c r="BA4842" s="16" t="s">
        <v>207</v>
      </c>
      <c r="BB4842" s="16" t="s">
        <v>207</v>
      </c>
      <c r="BC4842" s="16">
        <v>1.8</v>
      </c>
      <c r="BD4842" s="16">
        <f t="shared" si="1058"/>
        <v>10.8</v>
      </c>
      <c r="BE4842" s="16">
        <f t="shared" si="1059"/>
        <v>3320.15625</v>
      </c>
      <c r="BG4842" s="16">
        <f t="shared" si="1060"/>
        <v>4320</v>
      </c>
      <c r="BH4842" s="16">
        <f t="shared" si="1061"/>
        <v>2160</v>
      </c>
      <c r="BI4842" s="16">
        <f t="shared" si="1062"/>
        <v>27</v>
      </c>
    </row>
    <row r="4843" spans="1:61" x14ac:dyDescent="0.35">
      <c r="A4843">
        <v>4842</v>
      </c>
      <c r="B4843" t="s">
        <v>360</v>
      </c>
      <c r="C4843" t="s">
        <v>6648</v>
      </c>
      <c r="D4843" s="15" t="s">
        <v>5351</v>
      </c>
      <c r="E4843" s="12" t="s">
        <v>98</v>
      </c>
      <c r="G4843" s="12" t="s">
        <v>1453</v>
      </c>
      <c r="H4843" s="12" t="s">
        <v>91</v>
      </c>
      <c r="I4843" s="12" t="s">
        <v>363</v>
      </c>
      <c r="J4843" s="12" t="s">
        <v>5164</v>
      </c>
      <c r="K4843" s="12" t="s">
        <v>5164</v>
      </c>
      <c r="N4843" s="16" t="s">
        <v>206</v>
      </c>
      <c r="O4843" s="16" t="s">
        <v>5350</v>
      </c>
      <c r="P4843" s="12" t="s">
        <v>482</v>
      </c>
      <c r="R4843" s="16">
        <v>3</v>
      </c>
      <c r="Z4843" s="16">
        <v>3</v>
      </c>
      <c r="AA4843" s="16">
        <v>360</v>
      </c>
      <c r="AB4843" s="16" t="s">
        <v>2114</v>
      </c>
      <c r="AC4843" s="16" t="s">
        <v>5166</v>
      </c>
      <c r="AD4843" s="16">
        <v>126000</v>
      </c>
      <c r="AE4843" s="16">
        <v>1125</v>
      </c>
      <c r="AF4843" s="16">
        <v>421875</v>
      </c>
      <c r="AG4843" s="16">
        <v>300</v>
      </c>
      <c r="AH4843" s="12">
        <f t="shared" si="1054"/>
        <v>0</v>
      </c>
      <c r="AI4843" s="16">
        <v>15</v>
      </c>
      <c r="AJ4843" s="16">
        <v>52500</v>
      </c>
      <c r="AK4843" s="16">
        <f t="shared" si="1055"/>
        <v>1500</v>
      </c>
      <c r="AL4843" s="16">
        <f t="shared" si="1056"/>
        <v>15000</v>
      </c>
      <c r="AM4843" s="16">
        <v>270000</v>
      </c>
      <c r="AN4843" s="16">
        <f t="shared" si="1057"/>
        <v>885375</v>
      </c>
      <c r="AQ4843" s="16" t="s">
        <v>204</v>
      </c>
      <c r="AS4843" s="16" t="s">
        <v>2422</v>
      </c>
      <c r="AT4843" s="16" t="s">
        <v>2418</v>
      </c>
      <c r="AU4843" t="s">
        <v>2384</v>
      </c>
      <c r="AV4843" s="15" t="s">
        <v>2420</v>
      </c>
      <c r="AX4843" s="16" t="s">
        <v>204</v>
      </c>
      <c r="AY4843" s="16" t="s">
        <v>207</v>
      </c>
      <c r="AZ4843" s="16" t="s">
        <v>207</v>
      </c>
      <c r="BA4843" s="16" t="s">
        <v>207</v>
      </c>
      <c r="BB4843" s="16" t="s">
        <v>207</v>
      </c>
      <c r="BC4843" s="16">
        <v>3</v>
      </c>
      <c r="BD4843" s="16">
        <f t="shared" si="1058"/>
        <v>18</v>
      </c>
      <c r="BE4843" s="16">
        <f t="shared" si="1059"/>
        <v>5533.59375</v>
      </c>
      <c r="BG4843" s="16">
        <f t="shared" si="1060"/>
        <v>7200</v>
      </c>
      <c r="BH4843" s="16">
        <f t="shared" si="1061"/>
        <v>3600</v>
      </c>
      <c r="BI4843" s="16">
        <f t="shared" si="1062"/>
        <v>45</v>
      </c>
    </row>
    <row r="4844" spans="1:61" x14ac:dyDescent="0.35">
      <c r="A4844">
        <v>4843</v>
      </c>
      <c r="B4844" t="s">
        <v>360</v>
      </c>
      <c r="C4844" t="s">
        <v>6649</v>
      </c>
      <c r="D4844" s="15" t="s">
        <v>5352</v>
      </c>
      <c r="E4844" s="12" t="s">
        <v>98</v>
      </c>
      <c r="G4844" s="12" t="s">
        <v>1453</v>
      </c>
      <c r="H4844" s="12" t="s">
        <v>91</v>
      </c>
      <c r="I4844" s="12" t="s">
        <v>363</v>
      </c>
      <c r="J4844" s="12" t="s">
        <v>5164</v>
      </c>
      <c r="K4844" s="12" t="s">
        <v>5164</v>
      </c>
      <c r="N4844" s="16" t="s">
        <v>206</v>
      </c>
      <c r="O4844" s="16" t="s">
        <v>5350</v>
      </c>
      <c r="P4844" s="12" t="s">
        <v>482</v>
      </c>
      <c r="R4844" s="16">
        <v>3.38</v>
      </c>
      <c r="Z4844" s="16">
        <v>3.38</v>
      </c>
      <c r="AA4844" s="16">
        <v>405.59999999999997</v>
      </c>
      <c r="AB4844" s="16" t="s">
        <v>2114</v>
      </c>
      <c r="AC4844" s="16" t="s">
        <v>5166</v>
      </c>
      <c r="AD4844" s="16">
        <v>141960</v>
      </c>
      <c r="AE4844" s="16">
        <v>1267.5</v>
      </c>
      <c r="AF4844" s="16">
        <v>475312.5</v>
      </c>
      <c r="AG4844" s="16">
        <v>338</v>
      </c>
      <c r="AH4844" s="12">
        <f t="shared" si="1054"/>
        <v>0</v>
      </c>
      <c r="AI4844" s="16">
        <v>16.899999999999999</v>
      </c>
      <c r="AJ4844" s="16">
        <v>59149.999999999993</v>
      </c>
      <c r="AK4844" s="16">
        <f t="shared" si="1055"/>
        <v>1690</v>
      </c>
      <c r="AL4844" s="16">
        <f t="shared" si="1056"/>
        <v>16900</v>
      </c>
      <c r="AM4844" s="16">
        <v>304200</v>
      </c>
      <c r="AN4844" s="16">
        <f t="shared" si="1057"/>
        <v>997522.5</v>
      </c>
      <c r="AQ4844" s="16" t="s">
        <v>204</v>
      </c>
      <c r="AS4844" s="16" t="s">
        <v>2422</v>
      </c>
      <c r="AT4844" s="16" t="s">
        <v>2418</v>
      </c>
      <c r="AU4844" t="s">
        <v>2384</v>
      </c>
      <c r="AV4844" s="15" t="s">
        <v>2420</v>
      </c>
      <c r="AX4844" s="16" t="s">
        <v>204</v>
      </c>
      <c r="AY4844" s="16" t="s">
        <v>207</v>
      </c>
      <c r="AZ4844" s="16" t="s">
        <v>207</v>
      </c>
      <c r="BA4844" s="16" t="s">
        <v>207</v>
      </c>
      <c r="BB4844" s="16" t="s">
        <v>207</v>
      </c>
      <c r="BC4844" s="16">
        <v>3.38</v>
      </c>
      <c r="BD4844" s="16">
        <f t="shared" si="1058"/>
        <v>20.28</v>
      </c>
      <c r="BE4844" s="16">
        <f t="shared" si="1059"/>
        <v>6234.515625</v>
      </c>
      <c r="BG4844" s="16">
        <f t="shared" si="1060"/>
        <v>8112</v>
      </c>
      <c r="BH4844" s="16">
        <f t="shared" si="1061"/>
        <v>4056</v>
      </c>
      <c r="BI4844" s="16">
        <f t="shared" si="1062"/>
        <v>50.7</v>
      </c>
    </row>
    <row r="4845" spans="1:61" x14ac:dyDescent="0.35">
      <c r="A4845">
        <v>4844</v>
      </c>
      <c r="B4845" t="s">
        <v>360</v>
      </c>
      <c r="C4845" t="s">
        <v>6650</v>
      </c>
      <c r="D4845" s="15" t="s">
        <v>5353</v>
      </c>
      <c r="E4845" s="12" t="s">
        <v>98</v>
      </c>
      <c r="G4845" s="12" t="s">
        <v>1453</v>
      </c>
      <c r="H4845" s="12" t="s">
        <v>91</v>
      </c>
      <c r="I4845" s="12" t="s">
        <v>363</v>
      </c>
      <c r="J4845" s="12" t="s">
        <v>5164</v>
      </c>
      <c r="K4845" s="12" t="s">
        <v>5164</v>
      </c>
      <c r="N4845" s="16" t="s">
        <v>206</v>
      </c>
      <c r="O4845" s="16" t="s">
        <v>5350</v>
      </c>
      <c r="P4845" s="12" t="s">
        <v>482</v>
      </c>
      <c r="R4845" s="16">
        <v>1.66</v>
      </c>
      <c r="Z4845" s="16">
        <v>1.66</v>
      </c>
      <c r="AA4845" s="16">
        <v>199.2</v>
      </c>
      <c r="AB4845" s="16" t="s">
        <v>2114</v>
      </c>
      <c r="AC4845" s="16" t="s">
        <v>5166</v>
      </c>
      <c r="AD4845" s="16">
        <v>69720</v>
      </c>
      <c r="AE4845" s="16">
        <v>622.5</v>
      </c>
      <c r="AF4845" s="16">
        <v>233437.5</v>
      </c>
      <c r="AG4845" s="16">
        <v>166</v>
      </c>
      <c r="AH4845" s="12">
        <f t="shared" si="1054"/>
        <v>0</v>
      </c>
      <c r="AI4845" s="16">
        <v>8.2999999999999989</v>
      </c>
      <c r="AJ4845" s="16">
        <v>29049.999999999996</v>
      </c>
      <c r="AK4845" s="16">
        <f t="shared" si="1055"/>
        <v>830</v>
      </c>
      <c r="AL4845" s="16">
        <f t="shared" si="1056"/>
        <v>8300</v>
      </c>
      <c r="AM4845" s="16">
        <v>149400</v>
      </c>
      <c r="AN4845" s="16">
        <f t="shared" si="1057"/>
        <v>489907.5</v>
      </c>
      <c r="AQ4845" s="16" t="s">
        <v>204</v>
      </c>
      <c r="AS4845" s="16" t="s">
        <v>2422</v>
      </c>
      <c r="AT4845" s="16" t="s">
        <v>2418</v>
      </c>
      <c r="AU4845" t="s">
        <v>2384</v>
      </c>
      <c r="AV4845" s="15" t="s">
        <v>2420</v>
      </c>
      <c r="AX4845" s="16" t="s">
        <v>204</v>
      </c>
      <c r="AY4845" s="16" t="s">
        <v>207</v>
      </c>
      <c r="AZ4845" s="16" t="s">
        <v>207</v>
      </c>
      <c r="BA4845" s="16" t="s">
        <v>207</v>
      </c>
      <c r="BB4845" s="16" t="s">
        <v>207</v>
      </c>
      <c r="BC4845" s="16">
        <v>1.66</v>
      </c>
      <c r="BD4845" s="16">
        <f t="shared" si="1058"/>
        <v>9.9599999999999991</v>
      </c>
      <c r="BE4845" s="16">
        <f t="shared" si="1059"/>
        <v>3061.921875</v>
      </c>
      <c r="BG4845" s="16">
        <f t="shared" si="1060"/>
        <v>3984</v>
      </c>
      <c r="BH4845" s="16">
        <f t="shared" si="1061"/>
        <v>1992</v>
      </c>
      <c r="BI4845" s="16">
        <f t="shared" si="1062"/>
        <v>24.9</v>
      </c>
    </row>
    <row r="4846" spans="1:61" x14ac:dyDescent="0.35">
      <c r="A4846">
        <v>4845</v>
      </c>
      <c r="B4846" t="s">
        <v>360</v>
      </c>
      <c r="C4846" t="s">
        <v>6651</v>
      </c>
      <c r="D4846" s="15" t="s">
        <v>5354</v>
      </c>
      <c r="E4846" s="12" t="s">
        <v>98</v>
      </c>
      <c r="G4846" s="12" t="s">
        <v>1453</v>
      </c>
      <c r="H4846" s="12" t="s">
        <v>91</v>
      </c>
      <c r="I4846" s="12" t="s">
        <v>363</v>
      </c>
      <c r="J4846" s="12" t="s">
        <v>5164</v>
      </c>
      <c r="K4846" s="12" t="s">
        <v>5164</v>
      </c>
      <c r="N4846" s="16" t="s">
        <v>206</v>
      </c>
      <c r="O4846" s="16" t="s">
        <v>5350</v>
      </c>
      <c r="P4846" s="12" t="s">
        <v>482</v>
      </c>
      <c r="R4846" s="16">
        <v>2.44</v>
      </c>
      <c r="Z4846" s="16">
        <v>2.44</v>
      </c>
      <c r="AA4846" s="16">
        <v>292.8</v>
      </c>
      <c r="AB4846" s="16" t="s">
        <v>2114</v>
      </c>
      <c r="AC4846" s="16" t="s">
        <v>5166</v>
      </c>
      <c r="AD4846" s="16">
        <v>102480</v>
      </c>
      <c r="AE4846" s="16">
        <v>915</v>
      </c>
      <c r="AF4846" s="16">
        <v>343125</v>
      </c>
      <c r="AG4846" s="16">
        <v>244</v>
      </c>
      <c r="AH4846" s="12">
        <f t="shared" si="1054"/>
        <v>0</v>
      </c>
      <c r="AI4846" s="16">
        <v>12.2</v>
      </c>
      <c r="AJ4846" s="16">
        <v>42700</v>
      </c>
      <c r="AK4846" s="16">
        <f t="shared" si="1055"/>
        <v>1220</v>
      </c>
      <c r="AL4846" s="16">
        <f t="shared" si="1056"/>
        <v>12200</v>
      </c>
      <c r="AM4846" s="16">
        <v>219600</v>
      </c>
      <c r="AN4846" s="16">
        <f t="shared" si="1057"/>
        <v>720105</v>
      </c>
      <c r="AQ4846" s="16" t="s">
        <v>204</v>
      </c>
      <c r="AS4846" s="16" t="s">
        <v>2422</v>
      </c>
      <c r="AT4846" s="16" t="s">
        <v>2418</v>
      </c>
      <c r="AU4846" t="s">
        <v>2384</v>
      </c>
      <c r="AV4846" s="15" t="s">
        <v>2420</v>
      </c>
      <c r="AX4846" s="16" t="s">
        <v>204</v>
      </c>
      <c r="AY4846" s="16" t="s">
        <v>207</v>
      </c>
      <c r="AZ4846" s="16" t="s">
        <v>207</v>
      </c>
      <c r="BA4846" s="16" t="s">
        <v>207</v>
      </c>
      <c r="BB4846" s="16" t="s">
        <v>207</v>
      </c>
      <c r="BC4846" s="16">
        <v>2.44</v>
      </c>
      <c r="BD4846" s="16">
        <f t="shared" si="1058"/>
        <v>14.64</v>
      </c>
      <c r="BE4846" s="16">
        <f t="shared" si="1059"/>
        <v>4500.65625</v>
      </c>
      <c r="BG4846" s="16">
        <f t="shared" si="1060"/>
        <v>5856</v>
      </c>
      <c r="BH4846" s="16">
        <f t="shared" si="1061"/>
        <v>2928</v>
      </c>
      <c r="BI4846" s="16">
        <f t="shared" si="1062"/>
        <v>36.6</v>
      </c>
    </row>
    <row r="4847" spans="1:61" x14ac:dyDescent="0.35">
      <c r="A4847">
        <v>4846</v>
      </c>
      <c r="B4847" t="s">
        <v>360</v>
      </c>
      <c r="C4847" t="s">
        <v>6652</v>
      </c>
      <c r="D4847" s="15" t="s">
        <v>5355</v>
      </c>
      <c r="E4847" s="12" t="s">
        <v>98</v>
      </c>
      <c r="G4847" s="12" t="s">
        <v>1453</v>
      </c>
      <c r="H4847" s="12" t="s">
        <v>91</v>
      </c>
      <c r="I4847" s="12" t="s">
        <v>363</v>
      </c>
      <c r="J4847" s="12" t="s">
        <v>5164</v>
      </c>
      <c r="K4847" s="12" t="s">
        <v>5164</v>
      </c>
      <c r="N4847" s="16" t="s">
        <v>206</v>
      </c>
      <c r="O4847" s="16" t="s">
        <v>5350</v>
      </c>
      <c r="P4847" s="12" t="s">
        <v>482</v>
      </c>
      <c r="R4847" s="16">
        <v>0.2</v>
      </c>
      <c r="Z4847" s="16">
        <v>0.2</v>
      </c>
      <c r="AA4847" s="16">
        <v>24</v>
      </c>
      <c r="AB4847" s="16" t="s">
        <v>2114</v>
      </c>
      <c r="AC4847" s="16" t="s">
        <v>5166</v>
      </c>
      <c r="AD4847" s="16">
        <v>8400</v>
      </c>
      <c r="AE4847" s="16">
        <v>75</v>
      </c>
      <c r="AF4847" s="16">
        <v>28125</v>
      </c>
      <c r="AG4847" s="16">
        <v>20</v>
      </c>
      <c r="AH4847" s="12">
        <f t="shared" si="1054"/>
        <v>0</v>
      </c>
      <c r="AI4847" s="16">
        <v>1</v>
      </c>
      <c r="AJ4847" s="16">
        <v>3500</v>
      </c>
      <c r="AK4847" s="16">
        <f t="shared" si="1055"/>
        <v>100</v>
      </c>
      <c r="AL4847" s="16">
        <f t="shared" si="1056"/>
        <v>1000</v>
      </c>
      <c r="AM4847" s="16">
        <v>18000</v>
      </c>
      <c r="AN4847" s="16">
        <f t="shared" si="1057"/>
        <v>59025</v>
      </c>
      <c r="AQ4847" s="16" t="s">
        <v>204</v>
      </c>
      <c r="AS4847" s="16" t="s">
        <v>2422</v>
      </c>
      <c r="AT4847" s="16" t="s">
        <v>2418</v>
      </c>
      <c r="AU4847" t="s">
        <v>2384</v>
      </c>
      <c r="AV4847" s="15" t="s">
        <v>2420</v>
      </c>
      <c r="AX4847" s="16" t="s">
        <v>204</v>
      </c>
      <c r="AY4847" s="16" t="s">
        <v>207</v>
      </c>
      <c r="AZ4847" s="16" t="s">
        <v>207</v>
      </c>
      <c r="BA4847" s="16" t="s">
        <v>207</v>
      </c>
      <c r="BB4847" s="16" t="s">
        <v>207</v>
      </c>
      <c r="BC4847" s="16">
        <v>0.2</v>
      </c>
      <c r="BD4847" s="16">
        <f t="shared" si="1058"/>
        <v>1.2000000000000002</v>
      </c>
      <c r="BE4847" s="16">
        <f t="shared" si="1059"/>
        <v>368.90625</v>
      </c>
      <c r="BG4847" s="16">
        <f t="shared" si="1060"/>
        <v>480</v>
      </c>
      <c r="BH4847" s="16">
        <f t="shared" si="1061"/>
        <v>240</v>
      </c>
      <c r="BI4847" s="16">
        <f t="shared" si="1062"/>
        <v>3</v>
      </c>
    </row>
    <row r="4848" spans="1:61" x14ac:dyDescent="0.35">
      <c r="A4848">
        <v>4847</v>
      </c>
      <c r="B4848" t="s">
        <v>360</v>
      </c>
      <c r="C4848" t="s">
        <v>6653</v>
      </c>
      <c r="D4848" s="15" t="s">
        <v>5356</v>
      </c>
      <c r="E4848" s="12" t="s">
        <v>93</v>
      </c>
      <c r="G4848" s="12" t="s">
        <v>1453</v>
      </c>
      <c r="H4848" s="12" t="s">
        <v>91</v>
      </c>
      <c r="I4848" s="12" t="s">
        <v>363</v>
      </c>
      <c r="J4848" s="12" t="s">
        <v>5164</v>
      </c>
      <c r="K4848" s="12" t="s">
        <v>5164</v>
      </c>
      <c r="N4848" s="16" t="s">
        <v>206</v>
      </c>
      <c r="O4848" s="16" t="s">
        <v>5350</v>
      </c>
      <c r="P4848" s="12" t="s">
        <v>482</v>
      </c>
      <c r="R4848" s="16">
        <v>1.1599999999999999</v>
      </c>
      <c r="Z4848" s="16">
        <v>1.1599999999999999</v>
      </c>
      <c r="AA4848" s="16">
        <v>139.19999999999999</v>
      </c>
      <c r="AB4848" s="16" t="s">
        <v>2114</v>
      </c>
      <c r="AC4848" s="16" t="s">
        <v>5166</v>
      </c>
      <c r="AD4848" s="16">
        <v>48719.999999999993</v>
      </c>
      <c r="AE4848" s="16">
        <v>434.99999999999994</v>
      </c>
      <c r="AF4848" s="16">
        <v>163124.99999999997</v>
      </c>
      <c r="AG4848" s="16">
        <v>115.99999999999999</v>
      </c>
      <c r="AH4848" s="12">
        <f t="shared" si="1054"/>
        <v>0</v>
      </c>
      <c r="AI4848" s="16">
        <v>5.8</v>
      </c>
      <c r="AJ4848" s="16">
        <v>20300</v>
      </c>
      <c r="AK4848" s="16">
        <f t="shared" si="1055"/>
        <v>580</v>
      </c>
      <c r="AL4848" s="16">
        <f t="shared" si="1056"/>
        <v>5800</v>
      </c>
      <c r="AM4848" s="16">
        <v>104400</v>
      </c>
      <c r="AN4848" s="16">
        <f t="shared" si="1057"/>
        <v>342345</v>
      </c>
      <c r="AQ4848" s="16" t="s">
        <v>204</v>
      </c>
      <c r="AS4848" s="16" t="s">
        <v>2422</v>
      </c>
      <c r="AT4848" s="16" t="s">
        <v>2418</v>
      </c>
      <c r="AU4848" t="s">
        <v>2384</v>
      </c>
      <c r="AV4848" s="15" t="s">
        <v>2420</v>
      </c>
      <c r="AX4848" s="16" t="s">
        <v>204</v>
      </c>
      <c r="AY4848" s="16" t="s">
        <v>207</v>
      </c>
      <c r="AZ4848" s="16" t="s">
        <v>207</v>
      </c>
      <c r="BA4848" s="16" t="s">
        <v>207</v>
      </c>
      <c r="BB4848" s="16" t="s">
        <v>207</v>
      </c>
      <c r="BC4848" s="16">
        <v>1.1599999999999999</v>
      </c>
      <c r="BD4848" s="16">
        <f t="shared" si="1058"/>
        <v>6.9599999999999991</v>
      </c>
      <c r="BE4848" s="16">
        <f t="shared" si="1059"/>
        <v>2139.65625</v>
      </c>
      <c r="BG4848" s="16">
        <f t="shared" si="1060"/>
        <v>2784</v>
      </c>
      <c r="BH4848" s="16">
        <f t="shared" si="1061"/>
        <v>1392</v>
      </c>
      <c r="BI4848" s="16">
        <f t="shared" si="1062"/>
        <v>17.399999999999999</v>
      </c>
    </row>
    <row r="4849" spans="1:61" x14ac:dyDescent="0.35">
      <c r="A4849">
        <v>4848</v>
      </c>
      <c r="B4849" t="s">
        <v>360</v>
      </c>
      <c r="C4849" t="s">
        <v>6654</v>
      </c>
      <c r="D4849" s="15" t="s">
        <v>2323</v>
      </c>
      <c r="E4849" s="12" t="s">
        <v>98</v>
      </c>
      <c r="G4849" s="12" t="s">
        <v>1453</v>
      </c>
      <c r="H4849" s="12" t="s">
        <v>91</v>
      </c>
      <c r="I4849" s="12" t="s">
        <v>363</v>
      </c>
      <c r="J4849" s="12" t="s">
        <v>5164</v>
      </c>
      <c r="K4849" s="12" t="s">
        <v>5164</v>
      </c>
      <c r="N4849" s="16" t="s">
        <v>206</v>
      </c>
      <c r="O4849" s="16" t="s">
        <v>5350</v>
      </c>
      <c r="P4849" s="12" t="s">
        <v>482</v>
      </c>
      <c r="R4849" s="16">
        <v>2.2200000000000002</v>
      </c>
      <c r="Z4849" s="16">
        <v>2.2200000000000002</v>
      </c>
      <c r="AA4849" s="16">
        <v>266.40000000000003</v>
      </c>
      <c r="AB4849" s="16" t="s">
        <v>2114</v>
      </c>
      <c r="AC4849" s="16" t="s">
        <v>5166</v>
      </c>
      <c r="AD4849" s="16">
        <v>93240.000000000015</v>
      </c>
      <c r="AE4849" s="16">
        <v>832.50000000000011</v>
      </c>
      <c r="AF4849" s="16">
        <v>312187.50000000006</v>
      </c>
      <c r="AG4849" s="16">
        <v>222.00000000000003</v>
      </c>
      <c r="AH4849" s="12">
        <f t="shared" si="1054"/>
        <v>0</v>
      </c>
      <c r="AI4849" s="16">
        <v>11.100000000000001</v>
      </c>
      <c r="AJ4849" s="16">
        <v>38850.000000000007</v>
      </c>
      <c r="AK4849" s="16">
        <f t="shared" si="1055"/>
        <v>1110</v>
      </c>
      <c r="AL4849" s="16">
        <f t="shared" si="1056"/>
        <v>11100.000000000002</v>
      </c>
      <c r="AM4849" s="16">
        <v>199800.00000000003</v>
      </c>
      <c r="AN4849" s="16">
        <f t="shared" si="1057"/>
        <v>655177.50000000012</v>
      </c>
      <c r="AQ4849" s="16" t="s">
        <v>204</v>
      </c>
      <c r="AS4849" s="16" t="s">
        <v>2422</v>
      </c>
      <c r="AT4849" s="16" t="s">
        <v>2418</v>
      </c>
      <c r="AU4849" t="s">
        <v>2384</v>
      </c>
      <c r="AV4849" s="15" t="s">
        <v>2420</v>
      </c>
      <c r="AX4849" s="16" t="s">
        <v>204</v>
      </c>
      <c r="AY4849" s="16" t="s">
        <v>207</v>
      </c>
      <c r="AZ4849" s="16" t="s">
        <v>207</v>
      </c>
      <c r="BA4849" s="16" t="s">
        <v>207</v>
      </c>
      <c r="BB4849" s="16" t="s">
        <v>207</v>
      </c>
      <c r="BC4849" s="16">
        <v>2.2200000000000002</v>
      </c>
      <c r="BD4849" s="16">
        <f t="shared" si="1058"/>
        <v>13.32</v>
      </c>
      <c r="BE4849" s="16">
        <f t="shared" si="1059"/>
        <v>4094.8593750000009</v>
      </c>
      <c r="BG4849" s="16">
        <f t="shared" si="1060"/>
        <v>5328.0000000000009</v>
      </c>
      <c r="BH4849" s="16">
        <f t="shared" si="1061"/>
        <v>2664.0000000000005</v>
      </c>
      <c r="BI4849" s="16">
        <f t="shared" si="1062"/>
        <v>33.300000000000004</v>
      </c>
    </row>
    <row r="4850" spans="1:61" x14ac:dyDescent="0.35">
      <c r="A4850">
        <v>4849</v>
      </c>
      <c r="B4850" t="s">
        <v>360</v>
      </c>
      <c r="C4850" t="s">
        <v>6655</v>
      </c>
      <c r="D4850" s="15" t="s">
        <v>5357</v>
      </c>
      <c r="E4850" s="12" t="s">
        <v>98</v>
      </c>
      <c r="G4850" s="12" t="s">
        <v>1453</v>
      </c>
      <c r="H4850" s="12" t="s">
        <v>91</v>
      </c>
      <c r="I4850" s="12" t="s">
        <v>363</v>
      </c>
      <c r="J4850" s="12" t="s">
        <v>5164</v>
      </c>
      <c r="K4850" s="12" t="s">
        <v>5164</v>
      </c>
      <c r="N4850" s="16" t="s">
        <v>206</v>
      </c>
      <c r="O4850" s="16" t="s">
        <v>5350</v>
      </c>
      <c r="P4850" s="12" t="s">
        <v>482</v>
      </c>
      <c r="R4850" s="16">
        <v>2.06</v>
      </c>
      <c r="Z4850" s="16">
        <v>2.06</v>
      </c>
      <c r="AA4850" s="16">
        <v>247.20000000000002</v>
      </c>
      <c r="AB4850" s="16" t="s">
        <v>2114</v>
      </c>
      <c r="AC4850" s="16" t="s">
        <v>5166</v>
      </c>
      <c r="AD4850" s="16">
        <v>86520</v>
      </c>
      <c r="AE4850" s="16">
        <v>772.5</v>
      </c>
      <c r="AF4850" s="16">
        <v>289687.5</v>
      </c>
      <c r="AG4850" s="16">
        <v>206</v>
      </c>
      <c r="AH4850" s="12">
        <f t="shared" si="1054"/>
        <v>0</v>
      </c>
      <c r="AI4850" s="16">
        <v>10.3</v>
      </c>
      <c r="AJ4850" s="16">
        <v>36050</v>
      </c>
      <c r="AK4850" s="16">
        <f t="shared" si="1055"/>
        <v>1030</v>
      </c>
      <c r="AL4850" s="16">
        <f t="shared" si="1056"/>
        <v>10300</v>
      </c>
      <c r="AM4850" s="16">
        <v>185400</v>
      </c>
      <c r="AN4850" s="16">
        <f t="shared" si="1057"/>
        <v>607957.5</v>
      </c>
      <c r="AQ4850" s="16" t="s">
        <v>204</v>
      </c>
      <c r="AS4850" s="16" t="s">
        <v>2422</v>
      </c>
      <c r="AT4850" s="16" t="s">
        <v>2418</v>
      </c>
      <c r="AU4850" t="s">
        <v>2384</v>
      </c>
      <c r="AV4850" s="15" t="s">
        <v>2420</v>
      </c>
      <c r="AX4850" s="16" t="s">
        <v>204</v>
      </c>
      <c r="AY4850" s="16" t="s">
        <v>207</v>
      </c>
      <c r="AZ4850" s="16" t="s">
        <v>207</v>
      </c>
      <c r="BA4850" s="16" t="s">
        <v>207</v>
      </c>
      <c r="BB4850" s="16" t="s">
        <v>207</v>
      </c>
      <c r="BC4850" s="16">
        <v>2.06</v>
      </c>
      <c r="BD4850" s="16">
        <f t="shared" si="1058"/>
        <v>12.36</v>
      </c>
      <c r="BE4850" s="16">
        <f t="shared" si="1059"/>
        <v>3799.734375</v>
      </c>
      <c r="BG4850" s="16">
        <f t="shared" si="1060"/>
        <v>4944</v>
      </c>
      <c r="BH4850" s="16">
        <f t="shared" si="1061"/>
        <v>2472</v>
      </c>
      <c r="BI4850" s="16">
        <f t="shared" si="1062"/>
        <v>30.9</v>
      </c>
    </row>
    <row r="4851" spans="1:61" x14ac:dyDescent="0.35">
      <c r="A4851">
        <v>4850</v>
      </c>
      <c r="B4851" t="s">
        <v>360</v>
      </c>
      <c r="C4851" t="s">
        <v>6656</v>
      </c>
      <c r="D4851" s="15" t="s">
        <v>5358</v>
      </c>
      <c r="E4851" s="12" t="s">
        <v>98</v>
      </c>
      <c r="G4851" s="12" t="s">
        <v>1453</v>
      </c>
      <c r="H4851" s="12" t="s">
        <v>91</v>
      </c>
      <c r="I4851" s="12" t="s">
        <v>363</v>
      </c>
      <c r="J4851" s="12" t="s">
        <v>5164</v>
      </c>
      <c r="K4851" s="12" t="s">
        <v>5164</v>
      </c>
      <c r="N4851" s="16" t="s">
        <v>206</v>
      </c>
      <c r="O4851" s="16" t="s">
        <v>5350</v>
      </c>
      <c r="P4851" s="12" t="s">
        <v>482</v>
      </c>
      <c r="R4851" s="16">
        <v>1</v>
      </c>
      <c r="Z4851" s="16">
        <v>1</v>
      </c>
      <c r="AA4851" s="16">
        <v>120</v>
      </c>
      <c r="AB4851" s="16" t="s">
        <v>2114</v>
      </c>
      <c r="AC4851" s="16" t="s">
        <v>5166</v>
      </c>
      <c r="AD4851" s="16">
        <v>42000</v>
      </c>
      <c r="AE4851" s="16">
        <v>375</v>
      </c>
      <c r="AF4851" s="16">
        <v>140625</v>
      </c>
      <c r="AG4851" s="16">
        <v>100</v>
      </c>
      <c r="AH4851" s="12">
        <f t="shared" si="1054"/>
        <v>0</v>
      </c>
      <c r="AI4851" s="16">
        <v>5</v>
      </c>
      <c r="AJ4851" s="16">
        <v>17500</v>
      </c>
      <c r="AK4851" s="16">
        <f t="shared" si="1055"/>
        <v>500</v>
      </c>
      <c r="AL4851" s="16">
        <f t="shared" si="1056"/>
        <v>5000</v>
      </c>
      <c r="AM4851" s="16">
        <v>90000</v>
      </c>
      <c r="AN4851" s="16">
        <f t="shared" si="1057"/>
        <v>295125</v>
      </c>
      <c r="AQ4851" s="16" t="s">
        <v>204</v>
      </c>
      <c r="AS4851" s="16" t="s">
        <v>2422</v>
      </c>
      <c r="AT4851" s="16" t="s">
        <v>2418</v>
      </c>
      <c r="AU4851" t="s">
        <v>2384</v>
      </c>
      <c r="AV4851" s="15" t="s">
        <v>2420</v>
      </c>
      <c r="AX4851" s="16" t="s">
        <v>204</v>
      </c>
      <c r="AY4851" s="16" t="s">
        <v>207</v>
      </c>
      <c r="AZ4851" s="16" t="s">
        <v>207</v>
      </c>
      <c r="BA4851" s="16" t="s">
        <v>207</v>
      </c>
      <c r="BB4851" s="16" t="s">
        <v>207</v>
      </c>
      <c r="BC4851" s="16">
        <v>1</v>
      </c>
      <c r="BD4851" s="16">
        <f t="shared" si="1058"/>
        <v>6</v>
      </c>
      <c r="BE4851" s="16">
        <f t="shared" si="1059"/>
        <v>1844.53125</v>
      </c>
      <c r="BG4851" s="16">
        <f t="shared" si="1060"/>
        <v>2400</v>
      </c>
      <c r="BH4851" s="16">
        <f t="shared" si="1061"/>
        <v>1200</v>
      </c>
      <c r="BI4851" s="16">
        <f t="shared" si="1062"/>
        <v>15</v>
      </c>
    </row>
    <row r="4852" spans="1:61" x14ac:dyDescent="0.35">
      <c r="A4852">
        <v>4851</v>
      </c>
      <c r="B4852" t="s">
        <v>360</v>
      </c>
      <c r="C4852" t="s">
        <v>6657</v>
      </c>
      <c r="D4852" s="15" t="s">
        <v>5201</v>
      </c>
      <c r="E4852" s="12" t="s">
        <v>98</v>
      </c>
      <c r="G4852" s="12" t="s">
        <v>1453</v>
      </c>
      <c r="H4852" s="12" t="s">
        <v>91</v>
      </c>
      <c r="I4852" s="12" t="s">
        <v>363</v>
      </c>
      <c r="J4852" s="12" t="s">
        <v>5164</v>
      </c>
      <c r="K4852" s="12" t="s">
        <v>5164</v>
      </c>
      <c r="N4852" s="16" t="s">
        <v>206</v>
      </c>
      <c r="O4852" s="16" t="s">
        <v>5350</v>
      </c>
      <c r="P4852" s="12" t="s">
        <v>482</v>
      </c>
      <c r="R4852" s="16">
        <v>2.1800000000000002</v>
      </c>
      <c r="Z4852" s="16">
        <v>2.1800000000000002</v>
      </c>
      <c r="AA4852" s="16">
        <v>261.60000000000002</v>
      </c>
      <c r="AB4852" s="16" t="s">
        <v>2114</v>
      </c>
      <c r="AC4852" s="16" t="s">
        <v>5166</v>
      </c>
      <c r="AD4852" s="16">
        <v>91560.000000000015</v>
      </c>
      <c r="AE4852" s="16">
        <v>817.50000000000011</v>
      </c>
      <c r="AF4852" s="16">
        <v>306562.50000000006</v>
      </c>
      <c r="AG4852" s="16">
        <v>218.00000000000003</v>
      </c>
      <c r="AH4852" s="12">
        <f t="shared" si="1054"/>
        <v>0</v>
      </c>
      <c r="AI4852" s="16">
        <v>10.9</v>
      </c>
      <c r="AJ4852" s="16">
        <v>38150</v>
      </c>
      <c r="AK4852" s="16">
        <f t="shared" si="1055"/>
        <v>1090</v>
      </c>
      <c r="AL4852" s="16">
        <f t="shared" si="1056"/>
        <v>10900</v>
      </c>
      <c r="AM4852" s="16">
        <v>196200</v>
      </c>
      <c r="AN4852" s="16">
        <f t="shared" si="1057"/>
        <v>643372.5</v>
      </c>
      <c r="AQ4852" s="16" t="s">
        <v>204</v>
      </c>
      <c r="AS4852" s="16" t="s">
        <v>2422</v>
      </c>
      <c r="AT4852" s="16" t="s">
        <v>2418</v>
      </c>
      <c r="AU4852" t="s">
        <v>2384</v>
      </c>
      <c r="AV4852" s="15" t="s">
        <v>2420</v>
      </c>
      <c r="AX4852" s="16" t="s">
        <v>204</v>
      </c>
      <c r="AY4852" s="16" t="s">
        <v>207</v>
      </c>
      <c r="AZ4852" s="16" t="s">
        <v>207</v>
      </c>
      <c r="BA4852" s="16" t="s">
        <v>207</v>
      </c>
      <c r="BB4852" s="16" t="s">
        <v>207</v>
      </c>
      <c r="BC4852" s="16">
        <v>2.1800000000000002</v>
      </c>
      <c r="BD4852" s="16">
        <f t="shared" si="1058"/>
        <v>13.080000000000002</v>
      </c>
      <c r="BE4852" s="16">
        <f t="shared" si="1059"/>
        <v>4021.078125</v>
      </c>
      <c r="BG4852" s="16">
        <f t="shared" si="1060"/>
        <v>5232</v>
      </c>
      <c r="BH4852" s="16">
        <f t="shared" si="1061"/>
        <v>2616</v>
      </c>
      <c r="BI4852" s="16">
        <f t="shared" si="1062"/>
        <v>32.700000000000003</v>
      </c>
    </row>
    <row r="4853" spans="1:61" x14ac:dyDescent="0.35">
      <c r="A4853">
        <v>4852</v>
      </c>
      <c r="B4853" t="s">
        <v>360</v>
      </c>
      <c r="C4853" t="s">
        <v>6658</v>
      </c>
      <c r="D4853" s="15" t="s">
        <v>5359</v>
      </c>
      <c r="E4853" s="12" t="s">
        <v>93</v>
      </c>
      <c r="G4853" s="12" t="s">
        <v>1453</v>
      </c>
      <c r="H4853" s="12" t="s">
        <v>91</v>
      </c>
      <c r="I4853" s="12" t="s">
        <v>363</v>
      </c>
      <c r="J4853" s="12" t="s">
        <v>5164</v>
      </c>
      <c r="K4853" s="12" t="s">
        <v>5164</v>
      </c>
      <c r="N4853" s="16" t="s">
        <v>206</v>
      </c>
      <c r="O4853" s="16" t="s">
        <v>5350</v>
      </c>
      <c r="P4853" s="12" t="s">
        <v>482</v>
      </c>
      <c r="R4853" s="16">
        <v>1</v>
      </c>
      <c r="Z4853" s="16">
        <v>1</v>
      </c>
      <c r="AA4853" s="16">
        <v>120</v>
      </c>
      <c r="AB4853" s="16" t="s">
        <v>2114</v>
      </c>
      <c r="AC4853" s="16" t="s">
        <v>5166</v>
      </c>
      <c r="AD4853" s="16">
        <v>42000</v>
      </c>
      <c r="AE4853" s="16">
        <v>375</v>
      </c>
      <c r="AF4853" s="16">
        <v>140625</v>
      </c>
      <c r="AG4853" s="16">
        <v>100</v>
      </c>
      <c r="AH4853" s="12">
        <f t="shared" si="1054"/>
        <v>0</v>
      </c>
      <c r="AI4853" s="16">
        <v>5</v>
      </c>
      <c r="AJ4853" s="16">
        <v>17500</v>
      </c>
      <c r="AK4853" s="16">
        <f t="shared" si="1055"/>
        <v>500</v>
      </c>
      <c r="AL4853" s="16">
        <f t="shared" si="1056"/>
        <v>5000</v>
      </c>
      <c r="AM4853" s="16">
        <v>90000</v>
      </c>
      <c r="AN4853" s="16">
        <f t="shared" si="1057"/>
        <v>295125</v>
      </c>
      <c r="AQ4853" s="16" t="s">
        <v>204</v>
      </c>
      <c r="AS4853" s="16" t="s">
        <v>2422</v>
      </c>
      <c r="AT4853" s="16" t="s">
        <v>2418</v>
      </c>
      <c r="AU4853" t="s">
        <v>2384</v>
      </c>
      <c r="AV4853" s="15" t="s">
        <v>2420</v>
      </c>
      <c r="AX4853" s="16" t="s">
        <v>204</v>
      </c>
      <c r="AY4853" s="16" t="s">
        <v>207</v>
      </c>
      <c r="AZ4853" s="16" t="s">
        <v>207</v>
      </c>
      <c r="BA4853" s="16" t="s">
        <v>207</v>
      </c>
      <c r="BB4853" s="16" t="s">
        <v>207</v>
      </c>
      <c r="BC4853" s="16">
        <v>1</v>
      </c>
      <c r="BD4853" s="16">
        <f t="shared" si="1058"/>
        <v>6</v>
      </c>
      <c r="BE4853" s="16">
        <f t="shared" si="1059"/>
        <v>1844.53125</v>
      </c>
      <c r="BG4853" s="16">
        <f t="shared" si="1060"/>
        <v>2400</v>
      </c>
      <c r="BH4853" s="16">
        <f t="shared" si="1061"/>
        <v>1200</v>
      </c>
      <c r="BI4853" s="16">
        <f t="shared" si="1062"/>
        <v>15</v>
      </c>
    </row>
    <row r="4854" spans="1:61" x14ac:dyDescent="0.35">
      <c r="A4854">
        <v>4853</v>
      </c>
      <c r="B4854" t="s">
        <v>360</v>
      </c>
      <c r="C4854" t="s">
        <v>6659</v>
      </c>
      <c r="D4854" s="15" t="s">
        <v>5267</v>
      </c>
      <c r="E4854" s="12" t="s">
        <v>93</v>
      </c>
      <c r="G4854" s="12" t="s">
        <v>1453</v>
      </c>
      <c r="H4854" s="12" t="s">
        <v>91</v>
      </c>
      <c r="I4854" s="12" t="s">
        <v>363</v>
      </c>
      <c r="J4854" s="12" t="s">
        <v>5164</v>
      </c>
      <c r="K4854" s="12" t="s">
        <v>5164</v>
      </c>
      <c r="N4854" s="16" t="s">
        <v>206</v>
      </c>
      <c r="O4854" s="16" t="s">
        <v>5350</v>
      </c>
      <c r="P4854" s="12" t="s">
        <v>482</v>
      </c>
      <c r="R4854" s="16">
        <v>0.4</v>
      </c>
      <c r="Z4854" s="16">
        <v>0.4</v>
      </c>
      <c r="AA4854" s="16">
        <v>48</v>
      </c>
      <c r="AB4854" s="16" t="s">
        <v>2114</v>
      </c>
      <c r="AC4854" s="16" t="s">
        <v>5166</v>
      </c>
      <c r="AD4854" s="16">
        <v>16800</v>
      </c>
      <c r="AE4854" s="16">
        <v>150</v>
      </c>
      <c r="AF4854" s="16">
        <v>56250</v>
      </c>
      <c r="AG4854" s="16">
        <v>40</v>
      </c>
      <c r="AH4854" s="12">
        <f t="shared" si="1054"/>
        <v>0</v>
      </c>
      <c r="AI4854" s="16">
        <v>2</v>
      </c>
      <c r="AJ4854" s="16">
        <v>7000</v>
      </c>
      <c r="AK4854" s="16">
        <f t="shared" si="1055"/>
        <v>200</v>
      </c>
      <c r="AL4854" s="16">
        <f t="shared" si="1056"/>
        <v>2000</v>
      </c>
      <c r="AM4854" s="16">
        <v>36000</v>
      </c>
      <c r="AN4854" s="16">
        <f t="shared" si="1057"/>
        <v>118050</v>
      </c>
      <c r="AQ4854" s="16" t="s">
        <v>204</v>
      </c>
      <c r="AS4854" s="16" t="s">
        <v>2422</v>
      </c>
      <c r="AT4854" s="16" t="s">
        <v>2418</v>
      </c>
      <c r="AU4854" t="s">
        <v>2384</v>
      </c>
      <c r="AV4854" s="15" t="s">
        <v>2420</v>
      </c>
      <c r="AX4854" s="16" t="s">
        <v>204</v>
      </c>
      <c r="AY4854" s="16" t="s">
        <v>207</v>
      </c>
      <c r="AZ4854" s="16" t="s">
        <v>207</v>
      </c>
      <c r="BA4854" s="16" t="s">
        <v>207</v>
      </c>
      <c r="BB4854" s="16" t="s">
        <v>207</v>
      </c>
      <c r="BC4854" s="16">
        <v>0.4</v>
      </c>
      <c r="BD4854" s="16">
        <f t="shared" si="1058"/>
        <v>2.4000000000000004</v>
      </c>
      <c r="BE4854" s="16">
        <f t="shared" si="1059"/>
        <v>737.8125</v>
      </c>
      <c r="BG4854" s="16">
        <f t="shared" si="1060"/>
        <v>960</v>
      </c>
      <c r="BH4854" s="16">
        <f t="shared" si="1061"/>
        <v>480</v>
      </c>
      <c r="BI4854" s="16">
        <f t="shared" si="1062"/>
        <v>6</v>
      </c>
    </row>
    <row r="4855" spans="1:61" x14ac:dyDescent="0.35">
      <c r="A4855">
        <v>4854</v>
      </c>
      <c r="B4855" t="s">
        <v>360</v>
      </c>
      <c r="C4855" t="s">
        <v>6660</v>
      </c>
      <c r="D4855" s="15" t="s">
        <v>157</v>
      </c>
      <c r="E4855" s="12" t="s">
        <v>98</v>
      </c>
      <c r="G4855" s="12" t="s">
        <v>1453</v>
      </c>
      <c r="H4855" s="12" t="s">
        <v>91</v>
      </c>
      <c r="I4855" s="12" t="s">
        <v>363</v>
      </c>
      <c r="J4855" s="12" t="s">
        <v>5164</v>
      </c>
      <c r="K4855" s="12" t="s">
        <v>5164</v>
      </c>
      <c r="N4855" s="16" t="s">
        <v>206</v>
      </c>
      <c r="O4855" s="16" t="s">
        <v>5350</v>
      </c>
      <c r="P4855" s="12" t="s">
        <v>482</v>
      </c>
      <c r="R4855" s="16">
        <v>0.2</v>
      </c>
      <c r="Z4855" s="16">
        <v>0.2</v>
      </c>
      <c r="AA4855" s="16">
        <v>24</v>
      </c>
      <c r="AB4855" s="16" t="s">
        <v>2114</v>
      </c>
      <c r="AC4855" s="16" t="s">
        <v>5166</v>
      </c>
      <c r="AD4855" s="16">
        <v>8400</v>
      </c>
      <c r="AE4855" s="16">
        <v>75</v>
      </c>
      <c r="AF4855" s="16">
        <v>28125</v>
      </c>
      <c r="AG4855" s="16">
        <v>20</v>
      </c>
      <c r="AH4855" s="12">
        <f t="shared" si="1054"/>
        <v>0</v>
      </c>
      <c r="AI4855" s="16">
        <v>1</v>
      </c>
      <c r="AJ4855" s="16">
        <v>3500</v>
      </c>
      <c r="AK4855" s="16">
        <f t="shared" si="1055"/>
        <v>100</v>
      </c>
      <c r="AL4855" s="16">
        <f t="shared" si="1056"/>
        <v>1000</v>
      </c>
      <c r="AM4855" s="16">
        <v>18000</v>
      </c>
      <c r="AN4855" s="16">
        <f t="shared" si="1057"/>
        <v>59025</v>
      </c>
      <c r="AQ4855" s="16" t="s">
        <v>204</v>
      </c>
      <c r="AS4855" s="16" t="s">
        <v>2422</v>
      </c>
      <c r="AT4855" s="16" t="s">
        <v>2418</v>
      </c>
      <c r="AU4855" t="s">
        <v>2384</v>
      </c>
      <c r="AV4855" s="15" t="s">
        <v>2420</v>
      </c>
      <c r="AX4855" s="16" t="s">
        <v>204</v>
      </c>
      <c r="AY4855" s="16" t="s">
        <v>207</v>
      </c>
      <c r="AZ4855" s="16" t="s">
        <v>207</v>
      </c>
      <c r="BA4855" s="16" t="s">
        <v>207</v>
      </c>
      <c r="BB4855" s="16" t="s">
        <v>207</v>
      </c>
      <c r="BC4855" s="16">
        <v>0.2</v>
      </c>
      <c r="BD4855" s="16">
        <f t="shared" si="1058"/>
        <v>1.2000000000000002</v>
      </c>
      <c r="BE4855" s="16">
        <f t="shared" si="1059"/>
        <v>368.90625</v>
      </c>
      <c r="BG4855" s="16">
        <f t="shared" si="1060"/>
        <v>480</v>
      </c>
      <c r="BH4855" s="16">
        <f t="shared" si="1061"/>
        <v>240</v>
      </c>
      <c r="BI4855" s="16">
        <f t="shared" si="1062"/>
        <v>3</v>
      </c>
    </row>
    <row r="4856" spans="1:61" x14ac:dyDescent="0.35">
      <c r="A4856">
        <v>4855</v>
      </c>
      <c r="B4856" t="s">
        <v>360</v>
      </c>
      <c r="C4856" t="s">
        <v>6661</v>
      </c>
      <c r="D4856" s="15" t="s">
        <v>5360</v>
      </c>
      <c r="E4856" s="12" t="s">
        <v>93</v>
      </c>
      <c r="G4856" s="12" t="s">
        <v>1453</v>
      </c>
      <c r="H4856" s="12" t="s">
        <v>91</v>
      </c>
      <c r="I4856" s="12" t="s">
        <v>363</v>
      </c>
      <c r="J4856" s="12" t="s">
        <v>5164</v>
      </c>
      <c r="K4856" s="12" t="s">
        <v>5164</v>
      </c>
      <c r="N4856" s="16" t="s">
        <v>206</v>
      </c>
      <c r="O4856" s="16" t="s">
        <v>5350</v>
      </c>
      <c r="P4856" s="12" t="s">
        <v>482</v>
      </c>
      <c r="R4856" s="16">
        <v>1.68</v>
      </c>
      <c r="Z4856" s="16">
        <v>1.68</v>
      </c>
      <c r="AA4856" s="16">
        <v>201.6</v>
      </c>
      <c r="AB4856" s="16" t="s">
        <v>2114</v>
      </c>
      <c r="AC4856" s="16" t="s">
        <v>5166</v>
      </c>
      <c r="AD4856" s="16">
        <v>70560</v>
      </c>
      <c r="AE4856" s="16">
        <v>630</v>
      </c>
      <c r="AF4856" s="16">
        <v>236250</v>
      </c>
      <c r="AG4856" s="16">
        <v>168</v>
      </c>
      <c r="AH4856" s="12">
        <f t="shared" si="1054"/>
        <v>0</v>
      </c>
      <c r="AI4856" s="16">
        <v>8.4</v>
      </c>
      <c r="AJ4856" s="16">
        <v>29400</v>
      </c>
      <c r="AK4856" s="16">
        <f t="shared" si="1055"/>
        <v>840</v>
      </c>
      <c r="AL4856" s="16">
        <f t="shared" si="1056"/>
        <v>8400</v>
      </c>
      <c r="AM4856" s="16">
        <v>151200</v>
      </c>
      <c r="AN4856" s="16">
        <f t="shared" si="1057"/>
        <v>495810</v>
      </c>
      <c r="AQ4856" s="16" t="s">
        <v>204</v>
      </c>
      <c r="AS4856" s="16" t="s">
        <v>2422</v>
      </c>
      <c r="AT4856" s="16" t="s">
        <v>2418</v>
      </c>
      <c r="AU4856" t="s">
        <v>2384</v>
      </c>
      <c r="AV4856" s="15" t="s">
        <v>2420</v>
      </c>
      <c r="AX4856" s="16" t="s">
        <v>204</v>
      </c>
      <c r="AY4856" s="16" t="s">
        <v>207</v>
      </c>
      <c r="AZ4856" s="16" t="s">
        <v>207</v>
      </c>
      <c r="BA4856" s="16" t="s">
        <v>207</v>
      </c>
      <c r="BB4856" s="16" t="s">
        <v>207</v>
      </c>
      <c r="BC4856" s="16">
        <v>1.68</v>
      </c>
      <c r="BD4856" s="16">
        <f t="shared" si="1058"/>
        <v>10.08</v>
      </c>
      <c r="BE4856" s="16">
        <f t="shared" si="1059"/>
        <v>3098.8125</v>
      </c>
      <c r="BG4856" s="16">
        <f t="shared" si="1060"/>
        <v>4032</v>
      </c>
      <c r="BH4856" s="16">
        <f t="shared" si="1061"/>
        <v>2016</v>
      </c>
      <c r="BI4856" s="16">
        <f t="shared" si="1062"/>
        <v>25.2</v>
      </c>
    </row>
    <row r="4857" spans="1:61" x14ac:dyDescent="0.35">
      <c r="A4857">
        <v>4856</v>
      </c>
      <c r="B4857" t="s">
        <v>360</v>
      </c>
      <c r="C4857" t="s">
        <v>6662</v>
      </c>
      <c r="D4857" s="15" t="s">
        <v>5361</v>
      </c>
      <c r="E4857" s="12" t="s">
        <v>98</v>
      </c>
      <c r="G4857" s="12" t="s">
        <v>1453</v>
      </c>
      <c r="H4857" s="12" t="s">
        <v>91</v>
      </c>
      <c r="I4857" s="12" t="s">
        <v>363</v>
      </c>
      <c r="J4857" s="12" t="s">
        <v>5164</v>
      </c>
      <c r="K4857" s="12" t="s">
        <v>5164</v>
      </c>
      <c r="N4857" s="16" t="s">
        <v>206</v>
      </c>
      <c r="O4857" s="16" t="s">
        <v>5350</v>
      </c>
      <c r="P4857" s="12" t="s">
        <v>482</v>
      </c>
      <c r="R4857" s="16">
        <v>0.8</v>
      </c>
      <c r="Z4857" s="16">
        <v>0.8</v>
      </c>
      <c r="AA4857" s="16">
        <v>96</v>
      </c>
      <c r="AB4857" s="16" t="s">
        <v>2114</v>
      </c>
      <c r="AC4857" s="16" t="s">
        <v>5166</v>
      </c>
      <c r="AD4857" s="16">
        <v>33600</v>
      </c>
      <c r="AE4857" s="16">
        <v>300</v>
      </c>
      <c r="AF4857" s="16">
        <v>112500</v>
      </c>
      <c r="AG4857" s="16">
        <v>80</v>
      </c>
      <c r="AH4857" s="12">
        <f t="shared" si="1054"/>
        <v>0</v>
      </c>
      <c r="AI4857" s="16">
        <v>4</v>
      </c>
      <c r="AJ4857" s="16">
        <v>14000</v>
      </c>
      <c r="AK4857" s="16">
        <f t="shared" si="1055"/>
        <v>400</v>
      </c>
      <c r="AL4857" s="16">
        <f t="shared" si="1056"/>
        <v>4000</v>
      </c>
      <c r="AM4857" s="16">
        <v>72000</v>
      </c>
      <c r="AN4857" s="16">
        <f t="shared" si="1057"/>
        <v>236100</v>
      </c>
      <c r="AQ4857" s="16" t="s">
        <v>204</v>
      </c>
      <c r="AS4857" s="16" t="s">
        <v>2422</v>
      </c>
      <c r="AT4857" s="16" t="s">
        <v>2418</v>
      </c>
      <c r="AU4857" t="s">
        <v>2384</v>
      </c>
      <c r="AV4857" s="15" t="s">
        <v>2420</v>
      </c>
      <c r="AX4857" s="16" t="s">
        <v>204</v>
      </c>
      <c r="AY4857" s="16" t="s">
        <v>207</v>
      </c>
      <c r="AZ4857" s="16" t="s">
        <v>207</v>
      </c>
      <c r="BA4857" s="16" t="s">
        <v>207</v>
      </c>
      <c r="BB4857" s="16" t="s">
        <v>207</v>
      </c>
      <c r="BC4857" s="16">
        <v>0.8</v>
      </c>
      <c r="BD4857" s="16">
        <f t="shared" si="1058"/>
        <v>4.8000000000000007</v>
      </c>
      <c r="BE4857" s="16">
        <f t="shared" si="1059"/>
        <v>1475.625</v>
      </c>
      <c r="BG4857" s="16">
        <f t="shared" si="1060"/>
        <v>1920</v>
      </c>
      <c r="BH4857" s="16">
        <f t="shared" si="1061"/>
        <v>960</v>
      </c>
      <c r="BI4857" s="16">
        <f t="shared" si="1062"/>
        <v>12</v>
      </c>
    </row>
    <row r="4858" spans="1:61" x14ac:dyDescent="0.35">
      <c r="A4858">
        <v>4857</v>
      </c>
      <c r="B4858" t="s">
        <v>360</v>
      </c>
      <c r="C4858" t="s">
        <v>6663</v>
      </c>
      <c r="D4858" s="15" t="s">
        <v>5144</v>
      </c>
      <c r="E4858" s="12" t="s">
        <v>98</v>
      </c>
      <c r="G4858" s="12" t="s">
        <v>1453</v>
      </c>
      <c r="H4858" s="12" t="s">
        <v>91</v>
      </c>
      <c r="I4858" s="12" t="s">
        <v>363</v>
      </c>
      <c r="J4858" s="12" t="s">
        <v>5164</v>
      </c>
      <c r="K4858" s="12" t="s">
        <v>5164</v>
      </c>
      <c r="N4858" s="16" t="s">
        <v>206</v>
      </c>
      <c r="O4858" s="16" t="s">
        <v>5350</v>
      </c>
      <c r="P4858" s="12" t="s">
        <v>482</v>
      </c>
      <c r="R4858" s="16">
        <v>0.94</v>
      </c>
      <c r="Z4858" s="16">
        <v>0.94</v>
      </c>
      <c r="AA4858" s="16">
        <v>112.8</v>
      </c>
      <c r="AB4858" s="16" t="s">
        <v>2114</v>
      </c>
      <c r="AC4858" s="16" t="s">
        <v>5166</v>
      </c>
      <c r="AD4858" s="16">
        <v>39480</v>
      </c>
      <c r="AE4858" s="16">
        <v>352.5</v>
      </c>
      <c r="AF4858" s="16">
        <v>132187.5</v>
      </c>
      <c r="AG4858" s="16">
        <v>94</v>
      </c>
      <c r="AH4858" s="12">
        <f t="shared" si="1054"/>
        <v>0</v>
      </c>
      <c r="AI4858" s="16">
        <v>4.6999999999999993</v>
      </c>
      <c r="AJ4858" s="16">
        <v>16449.999999999996</v>
      </c>
      <c r="AK4858" s="16">
        <f t="shared" si="1055"/>
        <v>470</v>
      </c>
      <c r="AL4858" s="16">
        <f t="shared" si="1056"/>
        <v>4700</v>
      </c>
      <c r="AM4858" s="16">
        <v>84600</v>
      </c>
      <c r="AN4858" s="16">
        <f t="shared" si="1057"/>
        <v>277417.5</v>
      </c>
      <c r="AQ4858" s="16" t="s">
        <v>204</v>
      </c>
      <c r="AS4858" s="16" t="s">
        <v>2422</v>
      </c>
      <c r="AT4858" s="16" t="s">
        <v>2418</v>
      </c>
      <c r="AU4858" t="s">
        <v>2384</v>
      </c>
      <c r="AV4858" s="15" t="s">
        <v>2420</v>
      </c>
      <c r="AX4858" s="16" t="s">
        <v>204</v>
      </c>
      <c r="AY4858" s="16" t="s">
        <v>207</v>
      </c>
      <c r="AZ4858" s="16" t="s">
        <v>207</v>
      </c>
      <c r="BA4858" s="16" t="s">
        <v>207</v>
      </c>
      <c r="BB4858" s="16" t="s">
        <v>207</v>
      </c>
      <c r="BC4858" s="16">
        <v>0.94</v>
      </c>
      <c r="BD4858" s="16">
        <f t="shared" si="1058"/>
        <v>5.64</v>
      </c>
      <c r="BE4858" s="16">
        <f t="shared" si="1059"/>
        <v>1733.859375</v>
      </c>
      <c r="BG4858" s="16">
        <f t="shared" si="1060"/>
        <v>2256</v>
      </c>
      <c r="BH4858" s="16">
        <f t="shared" si="1061"/>
        <v>1128</v>
      </c>
      <c r="BI4858" s="16">
        <f t="shared" si="1062"/>
        <v>14.1</v>
      </c>
    </row>
    <row r="4859" spans="1:61" x14ac:dyDescent="0.35">
      <c r="A4859">
        <v>4858</v>
      </c>
      <c r="B4859" t="s">
        <v>360</v>
      </c>
      <c r="C4859" t="s">
        <v>6664</v>
      </c>
      <c r="D4859" s="15" t="s">
        <v>5362</v>
      </c>
      <c r="E4859" s="12" t="s">
        <v>98</v>
      </c>
      <c r="G4859" s="12" t="s">
        <v>1453</v>
      </c>
      <c r="H4859" s="12" t="s">
        <v>91</v>
      </c>
      <c r="I4859" s="12" t="s">
        <v>363</v>
      </c>
      <c r="J4859" s="12" t="s">
        <v>5164</v>
      </c>
      <c r="K4859" s="12" t="s">
        <v>5164</v>
      </c>
      <c r="N4859" s="16" t="s">
        <v>206</v>
      </c>
      <c r="O4859" s="16" t="s">
        <v>5350</v>
      </c>
      <c r="P4859" s="12" t="s">
        <v>482</v>
      </c>
      <c r="R4859" s="16">
        <v>1.6</v>
      </c>
      <c r="Z4859" s="16">
        <v>1.6</v>
      </c>
      <c r="AA4859" s="16">
        <v>192</v>
      </c>
      <c r="AB4859" s="16" t="s">
        <v>2114</v>
      </c>
      <c r="AC4859" s="16" t="s">
        <v>5166</v>
      </c>
      <c r="AD4859" s="16">
        <v>67200</v>
      </c>
      <c r="AE4859" s="16">
        <v>600</v>
      </c>
      <c r="AF4859" s="16">
        <v>225000</v>
      </c>
      <c r="AG4859" s="16">
        <v>160</v>
      </c>
      <c r="AH4859" s="12">
        <f t="shared" si="1054"/>
        <v>0</v>
      </c>
      <c r="AI4859" s="16">
        <v>8</v>
      </c>
      <c r="AJ4859" s="16">
        <v>28000</v>
      </c>
      <c r="AK4859" s="16">
        <f t="shared" si="1055"/>
        <v>800</v>
      </c>
      <c r="AL4859" s="16">
        <f t="shared" si="1056"/>
        <v>8000</v>
      </c>
      <c r="AM4859" s="16">
        <v>144000</v>
      </c>
      <c r="AN4859" s="16">
        <f t="shared" si="1057"/>
        <v>472200</v>
      </c>
      <c r="AQ4859" s="16" t="s">
        <v>204</v>
      </c>
      <c r="AS4859" s="16" t="s">
        <v>2422</v>
      </c>
      <c r="AT4859" s="16" t="s">
        <v>2418</v>
      </c>
      <c r="AU4859" t="s">
        <v>2384</v>
      </c>
      <c r="AV4859" s="15" t="s">
        <v>2420</v>
      </c>
      <c r="AX4859" s="16" t="s">
        <v>204</v>
      </c>
      <c r="AY4859" s="16" t="s">
        <v>207</v>
      </c>
      <c r="AZ4859" s="16" t="s">
        <v>207</v>
      </c>
      <c r="BA4859" s="16" t="s">
        <v>207</v>
      </c>
      <c r="BB4859" s="16" t="s">
        <v>207</v>
      </c>
      <c r="BC4859" s="16">
        <v>1.6</v>
      </c>
      <c r="BD4859" s="16">
        <f t="shared" si="1058"/>
        <v>9.6000000000000014</v>
      </c>
      <c r="BE4859" s="16">
        <f t="shared" si="1059"/>
        <v>2951.25</v>
      </c>
      <c r="BG4859" s="16">
        <f t="shared" si="1060"/>
        <v>3840</v>
      </c>
      <c r="BH4859" s="16">
        <f t="shared" si="1061"/>
        <v>1920</v>
      </c>
      <c r="BI4859" s="16">
        <f t="shared" si="1062"/>
        <v>24</v>
      </c>
    </row>
    <row r="4860" spans="1:61" x14ac:dyDescent="0.35">
      <c r="A4860">
        <v>4859</v>
      </c>
      <c r="B4860" t="s">
        <v>360</v>
      </c>
      <c r="C4860" t="s">
        <v>6665</v>
      </c>
      <c r="D4860" s="15" t="s">
        <v>5363</v>
      </c>
      <c r="E4860" s="12" t="s">
        <v>93</v>
      </c>
      <c r="G4860" s="12" t="s">
        <v>1453</v>
      </c>
      <c r="H4860" s="12" t="s">
        <v>91</v>
      </c>
      <c r="I4860" s="12" t="s">
        <v>363</v>
      </c>
      <c r="J4860" s="12" t="s">
        <v>5164</v>
      </c>
      <c r="K4860" s="12" t="s">
        <v>5164</v>
      </c>
      <c r="N4860" s="16" t="s">
        <v>206</v>
      </c>
      <c r="O4860" s="16" t="s">
        <v>5350</v>
      </c>
      <c r="P4860" s="12" t="s">
        <v>482</v>
      </c>
      <c r="R4860" s="16">
        <v>1.3</v>
      </c>
      <c r="Z4860" s="16">
        <v>1.3</v>
      </c>
      <c r="AA4860" s="16">
        <v>156</v>
      </c>
      <c r="AB4860" s="16" t="s">
        <v>2114</v>
      </c>
      <c r="AC4860" s="16" t="s">
        <v>5166</v>
      </c>
      <c r="AD4860" s="16">
        <v>54600</v>
      </c>
      <c r="AE4860" s="16">
        <v>487.5</v>
      </c>
      <c r="AF4860" s="16">
        <v>182812.5</v>
      </c>
      <c r="AG4860" s="16">
        <v>130</v>
      </c>
      <c r="AH4860" s="12">
        <f t="shared" si="1054"/>
        <v>0</v>
      </c>
      <c r="AI4860" s="16">
        <v>6.5</v>
      </c>
      <c r="AJ4860" s="16">
        <v>22750</v>
      </c>
      <c r="AK4860" s="16">
        <f t="shared" si="1055"/>
        <v>650</v>
      </c>
      <c r="AL4860" s="16">
        <f t="shared" si="1056"/>
        <v>6500</v>
      </c>
      <c r="AM4860" s="16">
        <v>117000</v>
      </c>
      <c r="AN4860" s="16">
        <f t="shared" si="1057"/>
        <v>383662.5</v>
      </c>
      <c r="AQ4860" s="16" t="s">
        <v>204</v>
      </c>
      <c r="AS4860" s="16" t="s">
        <v>2422</v>
      </c>
      <c r="AT4860" s="16" t="s">
        <v>2418</v>
      </c>
      <c r="AU4860" t="s">
        <v>2384</v>
      </c>
      <c r="AV4860" s="15" t="s">
        <v>2420</v>
      </c>
      <c r="AX4860" s="16" t="s">
        <v>204</v>
      </c>
      <c r="AY4860" s="16" t="s">
        <v>207</v>
      </c>
      <c r="AZ4860" s="16" t="s">
        <v>207</v>
      </c>
      <c r="BA4860" s="16" t="s">
        <v>207</v>
      </c>
      <c r="BB4860" s="16" t="s">
        <v>207</v>
      </c>
      <c r="BC4860" s="16">
        <v>1.3</v>
      </c>
      <c r="BD4860" s="16">
        <f t="shared" si="1058"/>
        <v>7.8000000000000007</v>
      </c>
      <c r="BE4860" s="16">
        <f t="shared" si="1059"/>
        <v>2397.890625</v>
      </c>
      <c r="BG4860" s="16">
        <f t="shared" si="1060"/>
        <v>3120</v>
      </c>
      <c r="BH4860" s="16">
        <f t="shared" si="1061"/>
        <v>1560</v>
      </c>
      <c r="BI4860" s="16">
        <f t="shared" si="1062"/>
        <v>19.5</v>
      </c>
    </row>
    <row r="4861" spans="1:61" x14ac:dyDescent="0.35">
      <c r="A4861">
        <v>4860</v>
      </c>
      <c r="B4861" t="s">
        <v>360</v>
      </c>
      <c r="C4861" t="s">
        <v>6666</v>
      </c>
      <c r="D4861" s="15" t="s">
        <v>5364</v>
      </c>
      <c r="E4861" s="12" t="s">
        <v>98</v>
      </c>
      <c r="G4861" s="12" t="s">
        <v>1453</v>
      </c>
      <c r="H4861" s="12" t="s">
        <v>91</v>
      </c>
      <c r="I4861" s="12" t="s">
        <v>363</v>
      </c>
      <c r="J4861" s="12" t="s">
        <v>5164</v>
      </c>
      <c r="K4861" s="12" t="s">
        <v>5164</v>
      </c>
      <c r="N4861" s="16" t="s">
        <v>206</v>
      </c>
      <c r="O4861" s="16" t="s">
        <v>5350</v>
      </c>
      <c r="P4861" s="12" t="s">
        <v>482</v>
      </c>
      <c r="R4861" s="16">
        <v>2.2999999999999998</v>
      </c>
      <c r="Z4861" s="16">
        <v>2.2999999999999998</v>
      </c>
      <c r="AA4861" s="16">
        <v>276</v>
      </c>
      <c r="AB4861" s="16" t="s">
        <v>2114</v>
      </c>
      <c r="AC4861" s="16" t="s">
        <v>5166</v>
      </c>
      <c r="AD4861" s="16">
        <v>96600</v>
      </c>
      <c r="AE4861" s="16">
        <v>862.49999999999989</v>
      </c>
      <c r="AF4861" s="16">
        <v>323437.49999999994</v>
      </c>
      <c r="AG4861" s="16">
        <v>229.99999999999997</v>
      </c>
      <c r="AH4861" s="12">
        <f t="shared" si="1054"/>
        <v>0</v>
      </c>
      <c r="AI4861" s="16">
        <v>11.5</v>
      </c>
      <c r="AJ4861" s="16">
        <v>40250</v>
      </c>
      <c r="AK4861" s="16">
        <f t="shared" si="1055"/>
        <v>1150</v>
      </c>
      <c r="AL4861" s="16">
        <f t="shared" si="1056"/>
        <v>11500</v>
      </c>
      <c r="AM4861" s="16">
        <v>206999.99999999997</v>
      </c>
      <c r="AN4861" s="16">
        <f t="shared" si="1057"/>
        <v>678787.49999999988</v>
      </c>
      <c r="AQ4861" s="16" t="s">
        <v>204</v>
      </c>
      <c r="AS4861" s="16" t="s">
        <v>2422</v>
      </c>
      <c r="AT4861" s="16" t="s">
        <v>2418</v>
      </c>
      <c r="AU4861" t="s">
        <v>2384</v>
      </c>
      <c r="AV4861" s="15" t="s">
        <v>2420</v>
      </c>
      <c r="AX4861" s="16" t="s">
        <v>204</v>
      </c>
      <c r="AY4861" s="16" t="s">
        <v>207</v>
      </c>
      <c r="AZ4861" s="16" t="s">
        <v>207</v>
      </c>
      <c r="BA4861" s="16" t="s">
        <v>207</v>
      </c>
      <c r="BB4861" s="16" t="s">
        <v>207</v>
      </c>
      <c r="BC4861" s="16">
        <v>2.2999999999999998</v>
      </c>
      <c r="BD4861" s="16">
        <f t="shared" si="1058"/>
        <v>13.799999999999999</v>
      </c>
      <c r="BE4861" s="16">
        <f t="shared" si="1059"/>
        <v>4242.4218749999991</v>
      </c>
      <c r="BG4861" s="16">
        <f t="shared" si="1060"/>
        <v>5520</v>
      </c>
      <c r="BH4861" s="16">
        <f t="shared" si="1061"/>
        <v>2760</v>
      </c>
      <c r="BI4861" s="16">
        <f t="shared" si="1062"/>
        <v>34.5</v>
      </c>
    </row>
    <row r="4862" spans="1:61" x14ac:dyDescent="0.35">
      <c r="A4862">
        <v>4861</v>
      </c>
      <c r="B4862" t="s">
        <v>360</v>
      </c>
      <c r="C4862" t="s">
        <v>6667</v>
      </c>
      <c r="D4862" s="15" t="s">
        <v>5260</v>
      </c>
      <c r="E4862" s="12" t="s">
        <v>98</v>
      </c>
      <c r="G4862" s="12" t="s">
        <v>1453</v>
      </c>
      <c r="H4862" s="12" t="s">
        <v>91</v>
      </c>
      <c r="I4862" s="12" t="s">
        <v>363</v>
      </c>
      <c r="J4862" s="12" t="s">
        <v>5164</v>
      </c>
      <c r="K4862" s="12" t="s">
        <v>5164</v>
      </c>
      <c r="N4862" s="16" t="s">
        <v>206</v>
      </c>
      <c r="O4862" s="16" t="s">
        <v>5350</v>
      </c>
      <c r="P4862" s="12" t="s">
        <v>482</v>
      </c>
      <c r="R4862" s="16">
        <v>2.4</v>
      </c>
      <c r="Z4862" s="16">
        <v>2.4</v>
      </c>
      <c r="AA4862" s="16">
        <v>288</v>
      </c>
      <c r="AB4862" s="16" t="s">
        <v>2114</v>
      </c>
      <c r="AC4862" s="16" t="s">
        <v>5166</v>
      </c>
      <c r="AD4862" s="16">
        <v>100800</v>
      </c>
      <c r="AE4862" s="16">
        <v>900</v>
      </c>
      <c r="AF4862" s="16">
        <v>337500</v>
      </c>
      <c r="AG4862" s="16">
        <v>240</v>
      </c>
      <c r="AH4862" s="12">
        <f t="shared" si="1054"/>
        <v>0</v>
      </c>
      <c r="AI4862" s="16">
        <v>12</v>
      </c>
      <c r="AJ4862" s="16">
        <v>42000</v>
      </c>
      <c r="AK4862" s="16">
        <f t="shared" si="1055"/>
        <v>1200</v>
      </c>
      <c r="AL4862" s="16">
        <f t="shared" si="1056"/>
        <v>12000</v>
      </c>
      <c r="AM4862" s="16">
        <v>216000</v>
      </c>
      <c r="AN4862" s="16">
        <f t="shared" si="1057"/>
        <v>708300</v>
      </c>
      <c r="AQ4862" s="16" t="s">
        <v>204</v>
      </c>
      <c r="AS4862" s="16" t="s">
        <v>2422</v>
      </c>
      <c r="AT4862" s="16" t="s">
        <v>2418</v>
      </c>
      <c r="AU4862" t="s">
        <v>2384</v>
      </c>
      <c r="AV4862" s="15" t="s">
        <v>2420</v>
      </c>
      <c r="AX4862" s="16" t="s">
        <v>204</v>
      </c>
      <c r="AY4862" s="16" t="s">
        <v>207</v>
      </c>
      <c r="AZ4862" s="16" t="s">
        <v>207</v>
      </c>
      <c r="BA4862" s="16" t="s">
        <v>207</v>
      </c>
      <c r="BB4862" s="16" t="s">
        <v>207</v>
      </c>
      <c r="BC4862" s="16">
        <v>2.4</v>
      </c>
      <c r="BD4862" s="16">
        <f t="shared" si="1058"/>
        <v>14.399999999999999</v>
      </c>
      <c r="BE4862" s="16">
        <f t="shared" si="1059"/>
        <v>4426.875</v>
      </c>
      <c r="BG4862" s="16">
        <f t="shared" si="1060"/>
        <v>5760</v>
      </c>
      <c r="BH4862" s="16">
        <f t="shared" si="1061"/>
        <v>2880</v>
      </c>
      <c r="BI4862" s="16">
        <f t="shared" si="1062"/>
        <v>36</v>
      </c>
    </row>
    <row r="4863" spans="1:61" x14ac:dyDescent="0.35">
      <c r="A4863">
        <v>4862</v>
      </c>
      <c r="B4863" t="s">
        <v>360</v>
      </c>
      <c r="C4863" t="s">
        <v>6668</v>
      </c>
      <c r="D4863" s="15" t="s">
        <v>5168</v>
      </c>
      <c r="E4863" s="12" t="s">
        <v>98</v>
      </c>
      <c r="G4863" s="12" t="s">
        <v>1453</v>
      </c>
      <c r="H4863" s="12" t="s">
        <v>91</v>
      </c>
      <c r="I4863" s="12" t="s">
        <v>363</v>
      </c>
      <c r="J4863" s="12" t="s">
        <v>5164</v>
      </c>
      <c r="K4863" s="12" t="s">
        <v>5164</v>
      </c>
      <c r="N4863" s="16" t="s">
        <v>206</v>
      </c>
      <c r="O4863" s="16" t="s">
        <v>5350</v>
      </c>
      <c r="P4863" s="12" t="s">
        <v>482</v>
      </c>
      <c r="R4863" s="16">
        <v>0.5</v>
      </c>
      <c r="Z4863" s="16">
        <v>0.5</v>
      </c>
      <c r="AA4863" s="16">
        <v>60</v>
      </c>
      <c r="AB4863" s="16" t="s">
        <v>2114</v>
      </c>
      <c r="AC4863" s="16" t="s">
        <v>5166</v>
      </c>
      <c r="AD4863" s="16">
        <v>21000</v>
      </c>
      <c r="AE4863" s="16">
        <v>187.5</v>
      </c>
      <c r="AF4863" s="16">
        <v>70312.5</v>
      </c>
      <c r="AG4863" s="16">
        <v>50</v>
      </c>
      <c r="AH4863" s="12">
        <f t="shared" si="1054"/>
        <v>0</v>
      </c>
      <c r="AI4863" s="16">
        <v>2.5</v>
      </c>
      <c r="AJ4863" s="16">
        <v>8750</v>
      </c>
      <c r="AK4863" s="16">
        <f t="shared" si="1055"/>
        <v>250</v>
      </c>
      <c r="AL4863" s="16">
        <f t="shared" si="1056"/>
        <v>2500</v>
      </c>
      <c r="AM4863" s="16">
        <v>45000</v>
      </c>
      <c r="AN4863" s="16">
        <f t="shared" si="1057"/>
        <v>147562.5</v>
      </c>
      <c r="AQ4863" s="16" t="s">
        <v>204</v>
      </c>
      <c r="AS4863" s="16" t="s">
        <v>2422</v>
      </c>
      <c r="AT4863" s="16" t="s">
        <v>2418</v>
      </c>
      <c r="AU4863" t="s">
        <v>2384</v>
      </c>
      <c r="AV4863" s="15" t="s">
        <v>2420</v>
      </c>
      <c r="AX4863" s="16" t="s">
        <v>204</v>
      </c>
      <c r="AY4863" s="16" t="s">
        <v>207</v>
      </c>
      <c r="AZ4863" s="16" t="s">
        <v>207</v>
      </c>
      <c r="BA4863" s="16" t="s">
        <v>207</v>
      </c>
      <c r="BB4863" s="16" t="s">
        <v>207</v>
      </c>
      <c r="BC4863" s="16">
        <v>0.5</v>
      </c>
      <c r="BD4863" s="16">
        <f t="shared" si="1058"/>
        <v>3</v>
      </c>
      <c r="BE4863" s="16">
        <f t="shared" si="1059"/>
        <v>922.265625</v>
      </c>
      <c r="BG4863" s="16">
        <f t="shared" si="1060"/>
        <v>1200</v>
      </c>
      <c r="BH4863" s="16">
        <f t="shared" si="1061"/>
        <v>600</v>
      </c>
      <c r="BI4863" s="16">
        <f t="shared" si="1062"/>
        <v>7.5</v>
      </c>
    </row>
    <row r="4864" spans="1:61" x14ac:dyDescent="0.35">
      <c r="A4864">
        <v>4863</v>
      </c>
      <c r="B4864" t="s">
        <v>360</v>
      </c>
      <c r="C4864" t="s">
        <v>6669</v>
      </c>
      <c r="D4864" s="15" t="s">
        <v>5365</v>
      </c>
      <c r="E4864" s="12" t="s">
        <v>98</v>
      </c>
      <c r="G4864" s="12" t="s">
        <v>1453</v>
      </c>
      <c r="H4864" s="12" t="s">
        <v>91</v>
      </c>
      <c r="I4864" s="12" t="s">
        <v>363</v>
      </c>
      <c r="J4864" s="12" t="s">
        <v>5164</v>
      </c>
      <c r="K4864" s="12" t="s">
        <v>5164</v>
      </c>
      <c r="N4864" s="16" t="s">
        <v>206</v>
      </c>
      <c r="O4864" s="16" t="s">
        <v>5350</v>
      </c>
      <c r="P4864" s="12" t="s">
        <v>482</v>
      </c>
      <c r="R4864" s="16">
        <v>0.4</v>
      </c>
      <c r="Z4864" s="16">
        <v>0.4</v>
      </c>
      <c r="AA4864" s="16">
        <v>48</v>
      </c>
      <c r="AB4864" s="16" t="s">
        <v>2114</v>
      </c>
      <c r="AC4864" s="16" t="s">
        <v>5166</v>
      </c>
      <c r="AD4864" s="16">
        <v>16800</v>
      </c>
      <c r="AE4864" s="16">
        <v>150</v>
      </c>
      <c r="AF4864" s="16">
        <v>56250</v>
      </c>
      <c r="AG4864" s="16">
        <v>40</v>
      </c>
      <c r="AH4864" s="12">
        <f t="shared" si="1054"/>
        <v>0</v>
      </c>
      <c r="AI4864" s="16">
        <v>2</v>
      </c>
      <c r="AJ4864" s="16">
        <v>7000</v>
      </c>
      <c r="AK4864" s="16">
        <f t="shared" si="1055"/>
        <v>200</v>
      </c>
      <c r="AL4864" s="16">
        <f t="shared" si="1056"/>
        <v>2000</v>
      </c>
      <c r="AM4864" s="16">
        <v>36000</v>
      </c>
      <c r="AN4864" s="16">
        <f t="shared" si="1057"/>
        <v>118050</v>
      </c>
      <c r="AQ4864" s="16" t="s">
        <v>204</v>
      </c>
      <c r="AS4864" s="16" t="s">
        <v>2422</v>
      </c>
      <c r="AT4864" s="16" t="s">
        <v>2418</v>
      </c>
      <c r="AU4864" t="s">
        <v>2384</v>
      </c>
      <c r="AV4864" s="15" t="s">
        <v>2420</v>
      </c>
      <c r="AX4864" s="16" t="s">
        <v>204</v>
      </c>
      <c r="AY4864" s="16" t="s">
        <v>207</v>
      </c>
      <c r="AZ4864" s="16" t="s">
        <v>207</v>
      </c>
      <c r="BA4864" s="16" t="s">
        <v>207</v>
      </c>
      <c r="BB4864" s="16" t="s">
        <v>207</v>
      </c>
      <c r="BC4864" s="16">
        <v>0.4</v>
      </c>
      <c r="BD4864" s="16">
        <f t="shared" si="1058"/>
        <v>2.4000000000000004</v>
      </c>
      <c r="BE4864" s="16">
        <f t="shared" si="1059"/>
        <v>737.8125</v>
      </c>
      <c r="BG4864" s="16">
        <f t="shared" si="1060"/>
        <v>960</v>
      </c>
      <c r="BH4864" s="16">
        <f t="shared" si="1061"/>
        <v>480</v>
      </c>
      <c r="BI4864" s="16">
        <f t="shared" si="1062"/>
        <v>6</v>
      </c>
    </row>
    <row r="4865" spans="1:61" x14ac:dyDescent="0.35">
      <c r="A4865">
        <v>4864</v>
      </c>
      <c r="B4865" t="s">
        <v>360</v>
      </c>
      <c r="C4865" t="s">
        <v>6670</v>
      </c>
      <c r="D4865" s="15" t="s">
        <v>5226</v>
      </c>
      <c r="E4865" s="12" t="s">
        <v>98</v>
      </c>
      <c r="G4865" s="12" t="s">
        <v>1453</v>
      </c>
      <c r="H4865" s="12" t="s">
        <v>91</v>
      </c>
      <c r="I4865" s="12" t="s">
        <v>363</v>
      </c>
      <c r="J4865" s="12" t="s">
        <v>5164</v>
      </c>
      <c r="K4865" s="12" t="s">
        <v>5164</v>
      </c>
      <c r="N4865" s="16" t="s">
        <v>206</v>
      </c>
      <c r="O4865" s="16" t="s">
        <v>5350</v>
      </c>
      <c r="P4865" s="12" t="s">
        <v>482</v>
      </c>
      <c r="R4865" s="16">
        <v>0.94</v>
      </c>
      <c r="Z4865" s="16">
        <v>0.94</v>
      </c>
      <c r="AA4865" s="16">
        <v>112.8</v>
      </c>
      <c r="AB4865" s="16" t="s">
        <v>2114</v>
      </c>
      <c r="AC4865" s="16" t="s">
        <v>5166</v>
      </c>
      <c r="AD4865" s="16">
        <v>39480</v>
      </c>
      <c r="AE4865" s="16">
        <v>352.5</v>
      </c>
      <c r="AF4865" s="16">
        <v>132187.5</v>
      </c>
      <c r="AG4865" s="16">
        <v>94</v>
      </c>
      <c r="AH4865" s="12">
        <f t="shared" si="1054"/>
        <v>0</v>
      </c>
      <c r="AI4865" s="16">
        <v>4.6999999999999993</v>
      </c>
      <c r="AJ4865" s="16">
        <v>16449.999999999996</v>
      </c>
      <c r="AK4865" s="16">
        <f t="shared" si="1055"/>
        <v>470</v>
      </c>
      <c r="AL4865" s="16">
        <f t="shared" si="1056"/>
        <v>4700</v>
      </c>
      <c r="AM4865" s="16">
        <v>84600</v>
      </c>
      <c r="AN4865" s="16">
        <f t="shared" si="1057"/>
        <v>277417.5</v>
      </c>
      <c r="AQ4865" s="16" t="s">
        <v>204</v>
      </c>
      <c r="AS4865" s="16" t="s">
        <v>2422</v>
      </c>
      <c r="AT4865" s="16" t="s">
        <v>2418</v>
      </c>
      <c r="AU4865" t="s">
        <v>2384</v>
      </c>
      <c r="AV4865" s="15" t="s">
        <v>2420</v>
      </c>
      <c r="AX4865" s="16" t="s">
        <v>204</v>
      </c>
      <c r="AY4865" s="16" t="s">
        <v>207</v>
      </c>
      <c r="AZ4865" s="16" t="s">
        <v>207</v>
      </c>
      <c r="BA4865" s="16" t="s">
        <v>207</v>
      </c>
      <c r="BB4865" s="16" t="s">
        <v>207</v>
      </c>
      <c r="BC4865" s="16">
        <v>0.94</v>
      </c>
      <c r="BD4865" s="16">
        <f t="shared" si="1058"/>
        <v>5.64</v>
      </c>
      <c r="BE4865" s="16">
        <f t="shared" si="1059"/>
        <v>1733.859375</v>
      </c>
      <c r="BG4865" s="16">
        <f t="shared" si="1060"/>
        <v>2256</v>
      </c>
      <c r="BH4865" s="16">
        <f t="shared" si="1061"/>
        <v>1128</v>
      </c>
      <c r="BI4865" s="16">
        <f t="shared" si="1062"/>
        <v>14.1</v>
      </c>
    </row>
    <row r="4866" spans="1:61" x14ac:dyDescent="0.35">
      <c r="A4866">
        <v>4865</v>
      </c>
      <c r="B4866" t="s">
        <v>360</v>
      </c>
      <c r="C4866" t="s">
        <v>6671</v>
      </c>
      <c r="D4866" s="15" t="s">
        <v>5366</v>
      </c>
      <c r="E4866" s="12" t="s">
        <v>98</v>
      </c>
      <c r="G4866" s="12" t="s">
        <v>1453</v>
      </c>
      <c r="H4866" s="12" t="s">
        <v>91</v>
      </c>
      <c r="I4866" s="12" t="s">
        <v>363</v>
      </c>
      <c r="J4866" s="12" t="s">
        <v>5164</v>
      </c>
      <c r="K4866" s="12" t="s">
        <v>5164</v>
      </c>
      <c r="N4866" s="16" t="s">
        <v>206</v>
      </c>
      <c r="O4866" s="16" t="s">
        <v>5350</v>
      </c>
      <c r="P4866" s="12" t="s">
        <v>482</v>
      </c>
      <c r="R4866" s="16">
        <v>0.8</v>
      </c>
      <c r="Z4866" s="16">
        <v>0.8</v>
      </c>
      <c r="AA4866" s="16">
        <v>96</v>
      </c>
      <c r="AB4866" s="16" t="s">
        <v>2114</v>
      </c>
      <c r="AC4866" s="16" t="s">
        <v>5166</v>
      </c>
      <c r="AD4866" s="16">
        <v>33600</v>
      </c>
      <c r="AE4866" s="16">
        <v>300</v>
      </c>
      <c r="AF4866" s="16">
        <v>112500</v>
      </c>
      <c r="AG4866" s="16">
        <v>80</v>
      </c>
      <c r="AH4866" s="12">
        <f t="shared" si="1054"/>
        <v>0</v>
      </c>
      <c r="AI4866" s="16">
        <v>4</v>
      </c>
      <c r="AJ4866" s="16">
        <v>14000</v>
      </c>
      <c r="AK4866" s="16">
        <f t="shared" si="1055"/>
        <v>400</v>
      </c>
      <c r="AL4866" s="16">
        <f t="shared" si="1056"/>
        <v>4000</v>
      </c>
      <c r="AM4866" s="16">
        <v>72000</v>
      </c>
      <c r="AN4866" s="16">
        <f t="shared" si="1057"/>
        <v>236100</v>
      </c>
      <c r="AQ4866" s="16" t="s">
        <v>204</v>
      </c>
      <c r="AS4866" s="16" t="s">
        <v>2422</v>
      </c>
      <c r="AT4866" s="16" t="s">
        <v>2418</v>
      </c>
      <c r="AU4866" t="s">
        <v>2384</v>
      </c>
      <c r="AV4866" s="15" t="s">
        <v>2420</v>
      </c>
      <c r="AX4866" s="16" t="s">
        <v>204</v>
      </c>
      <c r="AY4866" s="16" t="s">
        <v>207</v>
      </c>
      <c r="AZ4866" s="16" t="s">
        <v>207</v>
      </c>
      <c r="BA4866" s="16" t="s">
        <v>207</v>
      </c>
      <c r="BB4866" s="16" t="s">
        <v>207</v>
      </c>
      <c r="BC4866" s="16">
        <v>0.8</v>
      </c>
      <c r="BD4866" s="16">
        <f t="shared" si="1058"/>
        <v>4.8000000000000007</v>
      </c>
      <c r="BE4866" s="16">
        <f t="shared" si="1059"/>
        <v>1475.625</v>
      </c>
      <c r="BG4866" s="16">
        <f t="shared" si="1060"/>
        <v>1920</v>
      </c>
      <c r="BH4866" s="16">
        <f t="shared" si="1061"/>
        <v>960</v>
      </c>
      <c r="BI4866" s="16">
        <f t="shared" si="1062"/>
        <v>12</v>
      </c>
    </row>
    <row r="4867" spans="1:61" x14ac:dyDescent="0.35">
      <c r="A4867">
        <v>4866</v>
      </c>
      <c r="B4867" t="s">
        <v>360</v>
      </c>
      <c r="C4867" t="s">
        <v>6672</v>
      </c>
      <c r="D4867" s="15" t="s">
        <v>5367</v>
      </c>
      <c r="E4867" s="12" t="s">
        <v>98</v>
      </c>
      <c r="G4867" s="12" t="s">
        <v>1453</v>
      </c>
      <c r="H4867" s="12" t="s">
        <v>91</v>
      </c>
      <c r="I4867" s="12" t="s">
        <v>363</v>
      </c>
      <c r="J4867" s="12" t="s">
        <v>5164</v>
      </c>
      <c r="K4867" s="12" t="s">
        <v>5164</v>
      </c>
      <c r="N4867" s="16" t="s">
        <v>206</v>
      </c>
      <c r="O4867" s="16" t="s">
        <v>5368</v>
      </c>
      <c r="P4867" s="12" t="s">
        <v>482</v>
      </c>
      <c r="R4867" s="16">
        <v>0.86</v>
      </c>
      <c r="Z4867" s="16">
        <v>0.86</v>
      </c>
      <c r="AA4867" s="16">
        <v>103.2</v>
      </c>
      <c r="AB4867" s="16" t="s">
        <v>2114</v>
      </c>
      <c r="AC4867" s="16" t="s">
        <v>5166</v>
      </c>
      <c r="AD4867" s="16">
        <v>36120</v>
      </c>
      <c r="AE4867" s="16">
        <v>322.5</v>
      </c>
      <c r="AF4867" s="16">
        <v>120937.5</v>
      </c>
      <c r="AG4867" s="16">
        <v>86</v>
      </c>
      <c r="AH4867" s="12">
        <f t="shared" si="1054"/>
        <v>0</v>
      </c>
      <c r="AI4867" s="16">
        <v>4.3</v>
      </c>
      <c r="AJ4867" s="16">
        <v>15050</v>
      </c>
      <c r="AK4867" s="16">
        <f t="shared" si="1055"/>
        <v>430</v>
      </c>
      <c r="AL4867" s="16">
        <f t="shared" si="1056"/>
        <v>4300</v>
      </c>
      <c r="AM4867" s="16">
        <v>77400</v>
      </c>
      <c r="AN4867" s="16">
        <f t="shared" si="1057"/>
        <v>253807.5</v>
      </c>
      <c r="AQ4867" s="16" t="s">
        <v>204</v>
      </c>
      <c r="AS4867" s="16" t="s">
        <v>2422</v>
      </c>
      <c r="AT4867" s="16" t="s">
        <v>2418</v>
      </c>
      <c r="AU4867" t="s">
        <v>2384</v>
      </c>
      <c r="AV4867" s="15" t="s">
        <v>2420</v>
      </c>
      <c r="AX4867" s="16" t="s">
        <v>204</v>
      </c>
      <c r="AY4867" s="16" t="s">
        <v>207</v>
      </c>
      <c r="AZ4867" s="16" t="s">
        <v>207</v>
      </c>
      <c r="BA4867" s="16" t="s">
        <v>207</v>
      </c>
      <c r="BB4867" s="16" t="s">
        <v>207</v>
      </c>
      <c r="BC4867" s="16">
        <v>0.86</v>
      </c>
      <c r="BD4867" s="16">
        <f t="shared" si="1058"/>
        <v>5.16</v>
      </c>
      <c r="BE4867" s="16">
        <f t="shared" si="1059"/>
        <v>1586.296875</v>
      </c>
      <c r="BG4867" s="16">
        <f t="shared" si="1060"/>
        <v>2064</v>
      </c>
      <c r="BH4867" s="16">
        <f t="shared" si="1061"/>
        <v>1032</v>
      </c>
      <c r="BI4867" s="16">
        <f t="shared" si="1062"/>
        <v>12.9</v>
      </c>
    </row>
    <row r="4868" spans="1:61" x14ac:dyDescent="0.35">
      <c r="A4868">
        <v>4867</v>
      </c>
      <c r="B4868" t="s">
        <v>360</v>
      </c>
      <c r="C4868" t="s">
        <v>6673</v>
      </c>
      <c r="D4868" s="15" t="s">
        <v>5369</v>
      </c>
      <c r="E4868" s="12" t="s">
        <v>98</v>
      </c>
      <c r="G4868" s="12" t="s">
        <v>1453</v>
      </c>
      <c r="H4868" s="12" t="s">
        <v>91</v>
      </c>
      <c r="I4868" s="12" t="s">
        <v>363</v>
      </c>
      <c r="J4868" s="12" t="s">
        <v>5164</v>
      </c>
      <c r="K4868" s="12" t="s">
        <v>5164</v>
      </c>
      <c r="N4868" s="16" t="s">
        <v>206</v>
      </c>
      <c r="O4868" s="16" t="s">
        <v>5368</v>
      </c>
      <c r="P4868" s="12" t="s">
        <v>482</v>
      </c>
      <c r="R4868" s="16">
        <v>1.53</v>
      </c>
      <c r="Z4868" s="16">
        <v>1.53</v>
      </c>
      <c r="AA4868" s="16">
        <v>183.6</v>
      </c>
      <c r="AB4868" s="16" t="s">
        <v>2114</v>
      </c>
      <c r="AC4868" s="16" t="s">
        <v>5166</v>
      </c>
      <c r="AD4868" s="16">
        <v>64260</v>
      </c>
      <c r="AE4868" s="16">
        <v>573.75</v>
      </c>
      <c r="AF4868" s="16">
        <v>215156.25</v>
      </c>
      <c r="AG4868" s="16">
        <v>153</v>
      </c>
      <c r="AH4868" s="12">
        <f t="shared" si="1054"/>
        <v>0</v>
      </c>
      <c r="AI4868" s="16">
        <v>7.65</v>
      </c>
      <c r="AJ4868" s="16">
        <v>26775</v>
      </c>
      <c r="AK4868" s="16">
        <f t="shared" si="1055"/>
        <v>765</v>
      </c>
      <c r="AL4868" s="16">
        <f t="shared" si="1056"/>
        <v>7650</v>
      </c>
      <c r="AM4868" s="16">
        <v>137700</v>
      </c>
      <c r="AN4868" s="16">
        <f t="shared" si="1057"/>
        <v>451541.25</v>
      </c>
      <c r="AQ4868" s="16" t="s">
        <v>204</v>
      </c>
      <c r="AS4868" s="16" t="s">
        <v>2422</v>
      </c>
      <c r="AT4868" s="16" t="s">
        <v>2418</v>
      </c>
      <c r="AU4868" t="s">
        <v>2384</v>
      </c>
      <c r="AV4868" s="15" t="s">
        <v>2420</v>
      </c>
      <c r="AX4868" s="16" t="s">
        <v>204</v>
      </c>
      <c r="AY4868" s="16" t="s">
        <v>207</v>
      </c>
      <c r="AZ4868" s="16" t="s">
        <v>207</v>
      </c>
      <c r="BA4868" s="16" t="s">
        <v>207</v>
      </c>
      <c r="BB4868" s="16" t="s">
        <v>207</v>
      </c>
      <c r="BC4868" s="16">
        <v>1.53</v>
      </c>
      <c r="BD4868" s="16">
        <f t="shared" si="1058"/>
        <v>9.18</v>
      </c>
      <c r="BE4868" s="16">
        <f t="shared" si="1059"/>
        <v>2822.1328125</v>
      </c>
      <c r="BG4868" s="16">
        <f t="shared" si="1060"/>
        <v>3672</v>
      </c>
      <c r="BH4868" s="16">
        <f t="shared" si="1061"/>
        <v>1836</v>
      </c>
      <c r="BI4868" s="16">
        <f t="shared" si="1062"/>
        <v>22.95</v>
      </c>
    </row>
    <row r="4869" spans="1:61" x14ac:dyDescent="0.35">
      <c r="A4869">
        <v>4868</v>
      </c>
      <c r="B4869" t="s">
        <v>360</v>
      </c>
      <c r="C4869" t="s">
        <v>6674</v>
      </c>
      <c r="D4869" s="15" t="s">
        <v>5237</v>
      </c>
      <c r="E4869" s="12" t="s">
        <v>98</v>
      </c>
      <c r="G4869" s="12" t="s">
        <v>1453</v>
      </c>
      <c r="H4869" s="12" t="s">
        <v>91</v>
      </c>
      <c r="I4869" s="12" t="s">
        <v>363</v>
      </c>
      <c r="J4869" s="12" t="s">
        <v>5164</v>
      </c>
      <c r="K4869" s="12" t="s">
        <v>5164</v>
      </c>
      <c r="N4869" s="16" t="s">
        <v>206</v>
      </c>
      <c r="O4869" s="16" t="s">
        <v>5368</v>
      </c>
      <c r="P4869" s="12" t="s">
        <v>482</v>
      </c>
      <c r="R4869" s="16">
        <v>1.28</v>
      </c>
      <c r="Z4869" s="16">
        <v>1.28</v>
      </c>
      <c r="AA4869" s="16">
        <v>153.6</v>
      </c>
      <c r="AB4869" s="16" t="s">
        <v>2114</v>
      </c>
      <c r="AC4869" s="16" t="s">
        <v>5166</v>
      </c>
      <c r="AD4869" s="16">
        <v>53760</v>
      </c>
      <c r="AE4869" s="16">
        <v>480</v>
      </c>
      <c r="AF4869" s="16">
        <v>180000</v>
      </c>
      <c r="AG4869" s="16">
        <v>128</v>
      </c>
      <c r="AH4869" s="12">
        <f t="shared" si="1054"/>
        <v>0</v>
      </c>
      <c r="AI4869" s="16">
        <v>6.4</v>
      </c>
      <c r="AJ4869" s="16">
        <v>22400</v>
      </c>
      <c r="AK4869" s="16">
        <f t="shared" si="1055"/>
        <v>640</v>
      </c>
      <c r="AL4869" s="16">
        <f t="shared" si="1056"/>
        <v>6400</v>
      </c>
      <c r="AM4869" s="16">
        <v>115200</v>
      </c>
      <c r="AN4869" s="16">
        <f t="shared" si="1057"/>
        <v>377760</v>
      </c>
      <c r="AQ4869" s="16" t="s">
        <v>204</v>
      </c>
      <c r="AS4869" s="16" t="s">
        <v>2422</v>
      </c>
      <c r="AT4869" s="16" t="s">
        <v>2418</v>
      </c>
      <c r="AU4869" t="s">
        <v>2384</v>
      </c>
      <c r="AV4869" s="15" t="s">
        <v>2420</v>
      </c>
      <c r="AX4869" s="16" t="s">
        <v>204</v>
      </c>
      <c r="AY4869" s="16" t="s">
        <v>207</v>
      </c>
      <c r="AZ4869" s="16" t="s">
        <v>207</v>
      </c>
      <c r="BA4869" s="16" t="s">
        <v>207</v>
      </c>
      <c r="BB4869" s="16" t="s">
        <v>207</v>
      </c>
      <c r="BC4869" s="16">
        <v>1.28</v>
      </c>
      <c r="BD4869" s="16">
        <f t="shared" si="1058"/>
        <v>7.68</v>
      </c>
      <c r="BE4869" s="16">
        <f t="shared" si="1059"/>
        <v>2361</v>
      </c>
      <c r="BG4869" s="16">
        <f t="shared" si="1060"/>
        <v>3072</v>
      </c>
      <c r="BH4869" s="16">
        <f t="shared" si="1061"/>
        <v>1536</v>
      </c>
      <c r="BI4869" s="16">
        <f t="shared" si="1062"/>
        <v>19.2</v>
      </c>
    </row>
    <row r="4870" spans="1:61" x14ac:dyDescent="0.35">
      <c r="A4870">
        <v>4869</v>
      </c>
      <c r="B4870" t="s">
        <v>360</v>
      </c>
      <c r="C4870" t="s">
        <v>6675</v>
      </c>
      <c r="D4870" s="15" t="s">
        <v>5370</v>
      </c>
      <c r="E4870" s="12" t="s">
        <v>98</v>
      </c>
      <c r="G4870" s="12" t="s">
        <v>1453</v>
      </c>
      <c r="H4870" s="12" t="s">
        <v>91</v>
      </c>
      <c r="I4870" s="12" t="s">
        <v>363</v>
      </c>
      <c r="J4870" s="12" t="s">
        <v>5164</v>
      </c>
      <c r="K4870" s="12" t="s">
        <v>5164</v>
      </c>
      <c r="N4870" s="16" t="s">
        <v>206</v>
      </c>
      <c r="O4870" s="16" t="s">
        <v>5368</v>
      </c>
      <c r="P4870" s="12" t="s">
        <v>482</v>
      </c>
      <c r="R4870" s="16">
        <v>3.34</v>
      </c>
      <c r="Z4870" s="16">
        <v>3.34</v>
      </c>
      <c r="AA4870" s="16">
        <v>400.79999999999995</v>
      </c>
      <c r="AB4870" s="16" t="s">
        <v>2114</v>
      </c>
      <c r="AC4870" s="16" t="s">
        <v>5166</v>
      </c>
      <c r="AD4870" s="16">
        <v>140279.99999999997</v>
      </c>
      <c r="AE4870" s="16">
        <v>1252.5</v>
      </c>
      <c r="AF4870" s="16">
        <v>469687.5</v>
      </c>
      <c r="AG4870" s="16">
        <v>334</v>
      </c>
      <c r="AH4870" s="12">
        <f t="shared" si="1054"/>
        <v>0</v>
      </c>
      <c r="AI4870" s="16">
        <v>16.7</v>
      </c>
      <c r="AJ4870" s="16">
        <v>58450</v>
      </c>
      <c r="AK4870" s="16">
        <f t="shared" si="1055"/>
        <v>1670</v>
      </c>
      <c r="AL4870" s="16">
        <f t="shared" si="1056"/>
        <v>16700</v>
      </c>
      <c r="AM4870" s="16">
        <v>300600</v>
      </c>
      <c r="AN4870" s="16">
        <f t="shared" si="1057"/>
        <v>985717.5</v>
      </c>
      <c r="AQ4870" s="16" t="s">
        <v>204</v>
      </c>
      <c r="AS4870" s="16" t="s">
        <v>2422</v>
      </c>
      <c r="AT4870" s="16" t="s">
        <v>2418</v>
      </c>
      <c r="AU4870" t="s">
        <v>2384</v>
      </c>
      <c r="AV4870" s="15" t="s">
        <v>2420</v>
      </c>
      <c r="AX4870" s="16" t="s">
        <v>204</v>
      </c>
      <c r="AY4870" s="16" t="s">
        <v>207</v>
      </c>
      <c r="AZ4870" s="16" t="s">
        <v>207</v>
      </c>
      <c r="BA4870" s="16" t="s">
        <v>207</v>
      </c>
      <c r="BB4870" s="16" t="s">
        <v>207</v>
      </c>
      <c r="BC4870" s="16">
        <v>3.34</v>
      </c>
      <c r="BD4870" s="16">
        <f t="shared" si="1058"/>
        <v>20.04</v>
      </c>
      <c r="BE4870" s="16">
        <f t="shared" si="1059"/>
        <v>6160.734375</v>
      </c>
      <c r="BG4870" s="16">
        <f t="shared" si="1060"/>
        <v>8016</v>
      </c>
      <c r="BH4870" s="16">
        <f t="shared" si="1061"/>
        <v>4008</v>
      </c>
      <c r="BI4870" s="16">
        <f t="shared" si="1062"/>
        <v>50.1</v>
      </c>
    </row>
    <row r="4871" spans="1:61" x14ac:dyDescent="0.35">
      <c r="A4871">
        <v>4870</v>
      </c>
      <c r="B4871" t="s">
        <v>360</v>
      </c>
      <c r="C4871" t="s">
        <v>6676</v>
      </c>
      <c r="D4871" s="15" t="s">
        <v>5371</v>
      </c>
      <c r="E4871" s="12" t="s">
        <v>93</v>
      </c>
      <c r="G4871" s="12" t="s">
        <v>1453</v>
      </c>
      <c r="H4871" s="12" t="s">
        <v>91</v>
      </c>
      <c r="I4871" s="12" t="s">
        <v>363</v>
      </c>
      <c r="J4871" s="12" t="s">
        <v>5164</v>
      </c>
      <c r="K4871" s="12" t="s">
        <v>5164</v>
      </c>
      <c r="N4871" s="16" t="s">
        <v>206</v>
      </c>
      <c r="O4871" s="16" t="s">
        <v>5368</v>
      </c>
      <c r="P4871" s="12" t="s">
        <v>482</v>
      </c>
      <c r="R4871" s="16">
        <v>0.62</v>
      </c>
      <c r="Z4871" s="16">
        <v>0.62</v>
      </c>
      <c r="AA4871" s="16">
        <v>74.400000000000006</v>
      </c>
      <c r="AB4871" s="16" t="s">
        <v>2114</v>
      </c>
      <c r="AC4871" s="16" t="s">
        <v>5166</v>
      </c>
      <c r="AD4871" s="16">
        <v>26040.000000000004</v>
      </c>
      <c r="AE4871" s="16">
        <v>232.5</v>
      </c>
      <c r="AF4871" s="16">
        <v>87187.5</v>
      </c>
      <c r="AG4871" s="16">
        <v>62</v>
      </c>
      <c r="AH4871" s="12">
        <f t="shared" si="1054"/>
        <v>0</v>
      </c>
      <c r="AI4871" s="16">
        <v>3.1</v>
      </c>
      <c r="AJ4871" s="16">
        <v>10850</v>
      </c>
      <c r="AK4871" s="16">
        <f t="shared" si="1055"/>
        <v>310</v>
      </c>
      <c r="AL4871" s="16">
        <f t="shared" si="1056"/>
        <v>3100</v>
      </c>
      <c r="AM4871" s="16">
        <v>55800</v>
      </c>
      <c r="AN4871" s="16">
        <f t="shared" si="1057"/>
        <v>182977.5</v>
      </c>
      <c r="AQ4871" s="16" t="s">
        <v>204</v>
      </c>
      <c r="AS4871" s="16" t="s">
        <v>2422</v>
      </c>
      <c r="AT4871" s="16" t="s">
        <v>2418</v>
      </c>
      <c r="AU4871" t="s">
        <v>2384</v>
      </c>
      <c r="AV4871" s="15" t="s">
        <v>2420</v>
      </c>
      <c r="AX4871" s="16" t="s">
        <v>204</v>
      </c>
      <c r="AY4871" s="16" t="s">
        <v>207</v>
      </c>
      <c r="AZ4871" s="16" t="s">
        <v>207</v>
      </c>
      <c r="BA4871" s="16" t="s">
        <v>207</v>
      </c>
      <c r="BB4871" s="16" t="s">
        <v>207</v>
      </c>
      <c r="BC4871" s="16">
        <v>0.62</v>
      </c>
      <c r="BD4871" s="16">
        <f t="shared" si="1058"/>
        <v>3.7199999999999998</v>
      </c>
      <c r="BE4871" s="16">
        <f t="shared" si="1059"/>
        <v>1143.609375</v>
      </c>
      <c r="BG4871" s="16">
        <f t="shared" si="1060"/>
        <v>1488</v>
      </c>
      <c r="BH4871" s="16">
        <f t="shared" si="1061"/>
        <v>744</v>
      </c>
      <c r="BI4871" s="16">
        <f t="shared" si="1062"/>
        <v>9.3000000000000007</v>
      </c>
    </row>
    <row r="4872" spans="1:61" x14ac:dyDescent="0.35">
      <c r="A4872">
        <v>4871</v>
      </c>
      <c r="B4872" t="s">
        <v>360</v>
      </c>
      <c r="C4872" t="s">
        <v>6677</v>
      </c>
      <c r="D4872" s="15" t="s">
        <v>5372</v>
      </c>
      <c r="E4872" s="12" t="s">
        <v>98</v>
      </c>
      <c r="G4872" s="12" t="s">
        <v>1453</v>
      </c>
      <c r="H4872" s="12" t="s">
        <v>91</v>
      </c>
      <c r="I4872" s="12" t="s">
        <v>363</v>
      </c>
      <c r="J4872" s="12" t="s">
        <v>5164</v>
      </c>
      <c r="K4872" s="12" t="s">
        <v>5164</v>
      </c>
      <c r="N4872" s="16" t="s">
        <v>206</v>
      </c>
      <c r="O4872" s="16" t="s">
        <v>5368</v>
      </c>
      <c r="P4872" s="12" t="s">
        <v>482</v>
      </c>
      <c r="R4872" s="16">
        <v>1.89</v>
      </c>
      <c r="Z4872" s="16">
        <v>1.89</v>
      </c>
      <c r="AA4872" s="16">
        <v>226.79999999999998</v>
      </c>
      <c r="AB4872" s="16" t="s">
        <v>2114</v>
      </c>
      <c r="AC4872" s="16" t="s">
        <v>5166</v>
      </c>
      <c r="AD4872" s="16">
        <v>79380</v>
      </c>
      <c r="AE4872" s="16">
        <v>708.75</v>
      </c>
      <c r="AF4872" s="16">
        <v>265781.25</v>
      </c>
      <c r="AG4872" s="16">
        <v>189</v>
      </c>
      <c r="AH4872" s="12">
        <f t="shared" si="1054"/>
        <v>0</v>
      </c>
      <c r="AI4872" s="16">
        <v>9.4499999999999993</v>
      </c>
      <c r="AJ4872" s="16">
        <v>33075</v>
      </c>
      <c r="AK4872" s="16">
        <f t="shared" si="1055"/>
        <v>945</v>
      </c>
      <c r="AL4872" s="16">
        <f t="shared" si="1056"/>
        <v>9450</v>
      </c>
      <c r="AM4872" s="16">
        <v>170100</v>
      </c>
      <c r="AN4872" s="16">
        <f t="shared" si="1057"/>
        <v>557786.25</v>
      </c>
      <c r="AQ4872" s="16" t="s">
        <v>204</v>
      </c>
      <c r="AS4872" s="16" t="s">
        <v>2422</v>
      </c>
      <c r="AT4872" s="16" t="s">
        <v>2418</v>
      </c>
      <c r="AU4872" t="s">
        <v>2384</v>
      </c>
      <c r="AV4872" s="15" t="s">
        <v>2420</v>
      </c>
      <c r="AX4872" s="16" t="s">
        <v>204</v>
      </c>
      <c r="AY4872" s="16" t="s">
        <v>207</v>
      </c>
      <c r="AZ4872" s="16" t="s">
        <v>207</v>
      </c>
      <c r="BA4872" s="16" t="s">
        <v>207</v>
      </c>
      <c r="BB4872" s="16" t="s">
        <v>207</v>
      </c>
      <c r="BC4872" s="16">
        <v>1.89</v>
      </c>
      <c r="BD4872" s="16">
        <f t="shared" si="1058"/>
        <v>11.34</v>
      </c>
      <c r="BE4872" s="16">
        <f t="shared" si="1059"/>
        <v>3486.1640625</v>
      </c>
      <c r="BG4872" s="16">
        <f t="shared" si="1060"/>
        <v>4536</v>
      </c>
      <c r="BH4872" s="16">
        <f t="shared" si="1061"/>
        <v>2268</v>
      </c>
      <c r="BI4872" s="16">
        <f t="shared" si="1062"/>
        <v>28.35</v>
      </c>
    </row>
    <row r="4873" spans="1:61" x14ac:dyDescent="0.35">
      <c r="A4873">
        <v>4872</v>
      </c>
      <c r="B4873" t="s">
        <v>360</v>
      </c>
      <c r="C4873" t="s">
        <v>6678</v>
      </c>
      <c r="D4873" s="15" t="s">
        <v>5373</v>
      </c>
      <c r="E4873" s="12" t="s">
        <v>98</v>
      </c>
      <c r="G4873" s="12" t="s">
        <v>1453</v>
      </c>
      <c r="H4873" s="12" t="s">
        <v>91</v>
      </c>
      <c r="I4873" s="12" t="s">
        <v>363</v>
      </c>
      <c r="J4873" s="12" t="s">
        <v>5164</v>
      </c>
      <c r="K4873" s="12" t="s">
        <v>5164</v>
      </c>
      <c r="N4873" s="16" t="s">
        <v>206</v>
      </c>
      <c r="O4873" s="16" t="s">
        <v>5368</v>
      </c>
      <c r="P4873" s="12" t="s">
        <v>482</v>
      </c>
      <c r="R4873" s="16">
        <v>0.39</v>
      </c>
      <c r="Z4873" s="16">
        <v>0.39</v>
      </c>
      <c r="AA4873" s="16">
        <v>46.800000000000004</v>
      </c>
      <c r="AB4873" s="16" t="s">
        <v>2114</v>
      </c>
      <c r="AC4873" s="16" t="s">
        <v>5166</v>
      </c>
      <c r="AD4873" s="16">
        <v>16380.000000000002</v>
      </c>
      <c r="AE4873" s="16">
        <v>146.25</v>
      </c>
      <c r="AF4873" s="16">
        <v>54843.75</v>
      </c>
      <c r="AG4873" s="16">
        <v>39</v>
      </c>
      <c r="AH4873" s="12">
        <f t="shared" si="1054"/>
        <v>0</v>
      </c>
      <c r="AI4873" s="16">
        <v>1.9500000000000002</v>
      </c>
      <c r="AJ4873" s="16">
        <v>6825.0000000000009</v>
      </c>
      <c r="AK4873" s="16">
        <f t="shared" si="1055"/>
        <v>195</v>
      </c>
      <c r="AL4873" s="16">
        <f t="shared" si="1056"/>
        <v>1950</v>
      </c>
      <c r="AM4873" s="16">
        <v>35100</v>
      </c>
      <c r="AN4873" s="16">
        <f t="shared" si="1057"/>
        <v>115098.75</v>
      </c>
      <c r="AQ4873" s="16" t="s">
        <v>204</v>
      </c>
      <c r="AS4873" s="16" t="s">
        <v>2422</v>
      </c>
      <c r="AT4873" s="16" t="s">
        <v>2418</v>
      </c>
      <c r="AU4873" t="s">
        <v>2384</v>
      </c>
      <c r="AV4873" s="15" t="s">
        <v>2420</v>
      </c>
      <c r="AX4873" s="16" t="s">
        <v>204</v>
      </c>
      <c r="AY4873" s="16" t="s">
        <v>207</v>
      </c>
      <c r="AZ4873" s="16" t="s">
        <v>207</v>
      </c>
      <c r="BA4873" s="16" t="s">
        <v>207</v>
      </c>
      <c r="BB4873" s="16" t="s">
        <v>207</v>
      </c>
      <c r="BC4873" s="16">
        <v>0.39</v>
      </c>
      <c r="BD4873" s="16">
        <f t="shared" si="1058"/>
        <v>2.34</v>
      </c>
      <c r="BE4873" s="16">
        <f t="shared" si="1059"/>
        <v>719.3671875</v>
      </c>
      <c r="BG4873" s="16">
        <f t="shared" si="1060"/>
        <v>936</v>
      </c>
      <c r="BH4873" s="16">
        <f t="shared" si="1061"/>
        <v>468</v>
      </c>
      <c r="BI4873" s="16">
        <f t="shared" si="1062"/>
        <v>5.85</v>
      </c>
    </row>
    <row r="4874" spans="1:61" x14ac:dyDescent="0.35">
      <c r="A4874">
        <v>4873</v>
      </c>
      <c r="B4874" t="s">
        <v>360</v>
      </c>
      <c r="C4874" t="s">
        <v>6679</v>
      </c>
      <c r="D4874" s="15" t="s">
        <v>5374</v>
      </c>
      <c r="E4874" s="12" t="s">
        <v>98</v>
      </c>
      <c r="G4874" s="12" t="s">
        <v>1453</v>
      </c>
      <c r="H4874" s="12" t="s">
        <v>91</v>
      </c>
      <c r="I4874" s="12" t="s">
        <v>363</v>
      </c>
      <c r="J4874" s="12" t="s">
        <v>5164</v>
      </c>
      <c r="K4874" s="12" t="s">
        <v>5164</v>
      </c>
      <c r="N4874" s="16" t="s">
        <v>206</v>
      </c>
      <c r="O4874" s="16" t="s">
        <v>5368</v>
      </c>
      <c r="P4874" s="12" t="s">
        <v>482</v>
      </c>
      <c r="R4874" s="16">
        <v>0.41</v>
      </c>
      <c r="Z4874" s="16">
        <v>0.41</v>
      </c>
      <c r="AA4874" s="16">
        <v>49.199999999999996</v>
      </c>
      <c r="AB4874" s="16" t="s">
        <v>2114</v>
      </c>
      <c r="AC4874" s="16" t="s">
        <v>5166</v>
      </c>
      <c r="AD4874" s="16">
        <v>17220</v>
      </c>
      <c r="AE4874" s="16">
        <v>153.75</v>
      </c>
      <c r="AF4874" s="16">
        <v>57656.25</v>
      </c>
      <c r="AG4874" s="16">
        <v>41</v>
      </c>
      <c r="AH4874" s="12">
        <f t="shared" si="1054"/>
        <v>0</v>
      </c>
      <c r="AI4874" s="16">
        <v>2.0499999999999998</v>
      </c>
      <c r="AJ4874" s="16">
        <v>7174.9999999999991</v>
      </c>
      <c r="AK4874" s="16">
        <f t="shared" si="1055"/>
        <v>205</v>
      </c>
      <c r="AL4874" s="16">
        <f t="shared" si="1056"/>
        <v>2050</v>
      </c>
      <c r="AM4874" s="16">
        <v>36900</v>
      </c>
      <c r="AN4874" s="16">
        <f t="shared" si="1057"/>
        <v>121001.25</v>
      </c>
      <c r="AQ4874" s="16" t="s">
        <v>204</v>
      </c>
      <c r="AS4874" s="16" t="s">
        <v>2422</v>
      </c>
      <c r="AT4874" s="16" t="s">
        <v>2418</v>
      </c>
      <c r="AU4874" t="s">
        <v>2384</v>
      </c>
      <c r="AV4874" s="15" t="s">
        <v>2420</v>
      </c>
      <c r="AX4874" s="16" t="s">
        <v>204</v>
      </c>
      <c r="AY4874" s="16" t="s">
        <v>207</v>
      </c>
      <c r="AZ4874" s="16" t="s">
        <v>207</v>
      </c>
      <c r="BA4874" s="16" t="s">
        <v>207</v>
      </c>
      <c r="BB4874" s="16" t="s">
        <v>207</v>
      </c>
      <c r="BC4874" s="16">
        <v>0.41</v>
      </c>
      <c r="BD4874" s="16">
        <f t="shared" si="1058"/>
        <v>2.46</v>
      </c>
      <c r="BE4874" s="16">
        <f t="shared" si="1059"/>
        <v>756.2578125</v>
      </c>
      <c r="BG4874" s="16">
        <f t="shared" si="1060"/>
        <v>983.99999999999989</v>
      </c>
      <c r="BH4874" s="16">
        <f t="shared" si="1061"/>
        <v>491.99999999999994</v>
      </c>
      <c r="BI4874" s="16">
        <f t="shared" si="1062"/>
        <v>6.1499999999999995</v>
      </c>
    </row>
    <row r="4875" spans="1:61" x14ac:dyDescent="0.35">
      <c r="A4875">
        <v>4874</v>
      </c>
      <c r="B4875" t="s">
        <v>360</v>
      </c>
      <c r="C4875" t="s">
        <v>6680</v>
      </c>
      <c r="D4875" s="15" t="s">
        <v>5375</v>
      </c>
      <c r="E4875" s="12" t="s">
        <v>98</v>
      </c>
      <c r="G4875" s="12" t="s">
        <v>1453</v>
      </c>
      <c r="H4875" s="12" t="s">
        <v>91</v>
      </c>
      <c r="I4875" s="12" t="s">
        <v>363</v>
      </c>
      <c r="J4875" s="12" t="s">
        <v>5164</v>
      </c>
      <c r="K4875" s="12" t="s">
        <v>5164</v>
      </c>
      <c r="N4875" s="16" t="s">
        <v>206</v>
      </c>
      <c r="O4875" s="16" t="s">
        <v>5368</v>
      </c>
      <c r="P4875" s="12" t="s">
        <v>482</v>
      </c>
      <c r="R4875" s="16">
        <v>2.75</v>
      </c>
      <c r="Z4875" s="16">
        <v>2.75</v>
      </c>
      <c r="AA4875" s="16">
        <v>330</v>
      </c>
      <c r="AB4875" s="16" t="s">
        <v>2114</v>
      </c>
      <c r="AC4875" s="16" t="s">
        <v>5166</v>
      </c>
      <c r="AD4875" s="16">
        <v>115500</v>
      </c>
      <c r="AE4875" s="16">
        <v>1031.25</v>
      </c>
      <c r="AF4875" s="16">
        <v>386718.75</v>
      </c>
      <c r="AG4875" s="16">
        <v>275</v>
      </c>
      <c r="AH4875" s="12">
        <f t="shared" si="1054"/>
        <v>0</v>
      </c>
      <c r="AI4875" s="16">
        <v>13.75</v>
      </c>
      <c r="AJ4875" s="16">
        <v>48125</v>
      </c>
      <c r="AK4875" s="16">
        <f t="shared" si="1055"/>
        <v>1375</v>
      </c>
      <c r="AL4875" s="16">
        <f t="shared" si="1056"/>
        <v>13750</v>
      </c>
      <c r="AM4875" s="16">
        <v>247500</v>
      </c>
      <c r="AN4875" s="16">
        <f t="shared" si="1057"/>
        <v>811593.75</v>
      </c>
      <c r="AQ4875" s="16" t="s">
        <v>204</v>
      </c>
      <c r="AS4875" s="16" t="s">
        <v>2422</v>
      </c>
      <c r="AT4875" s="16" t="s">
        <v>2418</v>
      </c>
      <c r="AU4875" t="s">
        <v>2384</v>
      </c>
      <c r="AV4875" s="15" t="s">
        <v>2420</v>
      </c>
      <c r="AX4875" s="16" t="s">
        <v>204</v>
      </c>
      <c r="AY4875" s="16" t="s">
        <v>207</v>
      </c>
      <c r="AZ4875" s="16" t="s">
        <v>207</v>
      </c>
      <c r="BA4875" s="16" t="s">
        <v>207</v>
      </c>
      <c r="BB4875" s="16" t="s">
        <v>207</v>
      </c>
      <c r="BC4875" s="16">
        <v>2.75</v>
      </c>
      <c r="BD4875" s="16">
        <f t="shared" si="1058"/>
        <v>16.5</v>
      </c>
      <c r="BE4875" s="16">
        <f t="shared" si="1059"/>
        <v>5072.4609375</v>
      </c>
      <c r="BG4875" s="16">
        <f t="shared" si="1060"/>
        <v>6600</v>
      </c>
      <c r="BH4875" s="16">
        <f t="shared" si="1061"/>
        <v>3300</v>
      </c>
      <c r="BI4875" s="16">
        <f t="shared" si="1062"/>
        <v>41.25</v>
      </c>
    </row>
    <row r="4876" spans="1:61" x14ac:dyDescent="0.35">
      <c r="A4876">
        <v>4875</v>
      </c>
      <c r="B4876" t="s">
        <v>360</v>
      </c>
      <c r="C4876" t="s">
        <v>6681</v>
      </c>
      <c r="D4876" s="15" t="s">
        <v>5376</v>
      </c>
      <c r="E4876" s="12" t="s">
        <v>93</v>
      </c>
      <c r="G4876" s="12" t="s">
        <v>1453</v>
      </c>
      <c r="H4876" s="12" t="s">
        <v>91</v>
      </c>
      <c r="I4876" s="12" t="s">
        <v>363</v>
      </c>
      <c r="J4876" s="12" t="s">
        <v>5164</v>
      </c>
      <c r="K4876" s="12" t="s">
        <v>5164</v>
      </c>
      <c r="N4876" s="16" t="s">
        <v>206</v>
      </c>
      <c r="O4876" s="16" t="s">
        <v>5368</v>
      </c>
      <c r="P4876" s="12" t="s">
        <v>482</v>
      </c>
      <c r="R4876" s="16">
        <v>1.64</v>
      </c>
      <c r="Z4876" s="16">
        <v>1.64</v>
      </c>
      <c r="AA4876" s="16">
        <v>196.79999999999998</v>
      </c>
      <c r="AB4876" s="16" t="s">
        <v>2114</v>
      </c>
      <c r="AC4876" s="16" t="s">
        <v>5166</v>
      </c>
      <c r="AD4876" s="16">
        <v>68880</v>
      </c>
      <c r="AE4876" s="16">
        <v>615</v>
      </c>
      <c r="AF4876" s="16">
        <v>230625</v>
      </c>
      <c r="AG4876" s="16">
        <v>164</v>
      </c>
      <c r="AH4876" s="12">
        <f t="shared" si="1054"/>
        <v>0</v>
      </c>
      <c r="AI4876" s="16">
        <v>8.1999999999999993</v>
      </c>
      <c r="AJ4876" s="16">
        <v>28699.999999999996</v>
      </c>
      <c r="AK4876" s="16">
        <f t="shared" si="1055"/>
        <v>820</v>
      </c>
      <c r="AL4876" s="16">
        <f t="shared" si="1056"/>
        <v>8200</v>
      </c>
      <c r="AM4876" s="16">
        <v>147600</v>
      </c>
      <c r="AN4876" s="16">
        <f t="shared" si="1057"/>
        <v>484005</v>
      </c>
      <c r="AQ4876" s="16" t="s">
        <v>204</v>
      </c>
      <c r="AS4876" s="16" t="s">
        <v>2422</v>
      </c>
      <c r="AT4876" s="16" t="s">
        <v>2418</v>
      </c>
      <c r="AU4876" t="s">
        <v>2384</v>
      </c>
      <c r="AV4876" s="15" t="s">
        <v>2420</v>
      </c>
      <c r="AX4876" s="16" t="s">
        <v>204</v>
      </c>
      <c r="AY4876" s="16" t="s">
        <v>207</v>
      </c>
      <c r="AZ4876" s="16" t="s">
        <v>207</v>
      </c>
      <c r="BA4876" s="16" t="s">
        <v>207</v>
      </c>
      <c r="BB4876" s="16" t="s">
        <v>207</v>
      </c>
      <c r="BC4876" s="16">
        <v>1.64</v>
      </c>
      <c r="BD4876" s="16">
        <f t="shared" si="1058"/>
        <v>9.84</v>
      </c>
      <c r="BE4876" s="16">
        <f t="shared" si="1059"/>
        <v>3025.03125</v>
      </c>
      <c r="BG4876" s="16">
        <f t="shared" si="1060"/>
        <v>3935.9999999999995</v>
      </c>
      <c r="BH4876" s="16">
        <f t="shared" si="1061"/>
        <v>1967.9999999999998</v>
      </c>
      <c r="BI4876" s="16">
        <f t="shared" si="1062"/>
        <v>24.599999999999998</v>
      </c>
    </row>
    <row r="4877" spans="1:61" x14ac:dyDescent="0.35">
      <c r="A4877">
        <v>4876</v>
      </c>
      <c r="B4877" t="s">
        <v>360</v>
      </c>
      <c r="C4877" t="s">
        <v>6682</v>
      </c>
      <c r="D4877" s="15" t="s">
        <v>5377</v>
      </c>
      <c r="E4877" s="12" t="s">
        <v>98</v>
      </c>
      <c r="G4877" s="12" t="s">
        <v>1453</v>
      </c>
      <c r="H4877" s="12" t="s">
        <v>91</v>
      </c>
      <c r="I4877" s="12" t="s">
        <v>363</v>
      </c>
      <c r="J4877" s="12" t="s">
        <v>5164</v>
      </c>
      <c r="K4877" s="12" t="s">
        <v>5164</v>
      </c>
      <c r="N4877" s="16" t="s">
        <v>206</v>
      </c>
      <c r="O4877" s="16" t="s">
        <v>5368</v>
      </c>
      <c r="P4877" s="12" t="s">
        <v>482</v>
      </c>
      <c r="R4877" s="16">
        <v>1.31</v>
      </c>
      <c r="Z4877" s="16">
        <v>1.31</v>
      </c>
      <c r="AA4877" s="16">
        <v>157.20000000000002</v>
      </c>
      <c r="AB4877" s="16" t="s">
        <v>2114</v>
      </c>
      <c r="AC4877" s="16" t="s">
        <v>5166</v>
      </c>
      <c r="AD4877" s="16">
        <v>55020.000000000007</v>
      </c>
      <c r="AE4877" s="16">
        <v>491.25</v>
      </c>
      <c r="AF4877" s="16">
        <v>184218.75</v>
      </c>
      <c r="AG4877" s="16">
        <v>131</v>
      </c>
      <c r="AH4877" s="12">
        <f t="shared" si="1054"/>
        <v>0</v>
      </c>
      <c r="AI4877" s="16">
        <v>6.5500000000000007</v>
      </c>
      <c r="AJ4877" s="16">
        <v>22925.000000000004</v>
      </c>
      <c r="AK4877" s="16">
        <f t="shared" si="1055"/>
        <v>655</v>
      </c>
      <c r="AL4877" s="16">
        <f t="shared" si="1056"/>
        <v>6550</v>
      </c>
      <c r="AM4877" s="16">
        <v>117900</v>
      </c>
      <c r="AN4877" s="16">
        <f t="shared" si="1057"/>
        <v>386613.75</v>
      </c>
      <c r="AQ4877" s="16" t="s">
        <v>204</v>
      </c>
      <c r="AS4877" s="16" t="s">
        <v>2422</v>
      </c>
      <c r="AT4877" s="16" t="s">
        <v>2418</v>
      </c>
      <c r="AU4877" t="s">
        <v>2384</v>
      </c>
      <c r="AV4877" s="15" t="s">
        <v>2420</v>
      </c>
      <c r="AX4877" s="16" t="s">
        <v>204</v>
      </c>
      <c r="AY4877" s="16" t="s">
        <v>207</v>
      </c>
      <c r="AZ4877" s="16" t="s">
        <v>207</v>
      </c>
      <c r="BA4877" s="16" t="s">
        <v>207</v>
      </c>
      <c r="BB4877" s="16" t="s">
        <v>207</v>
      </c>
      <c r="BC4877" s="16">
        <v>1.31</v>
      </c>
      <c r="BD4877" s="16">
        <f t="shared" si="1058"/>
        <v>7.86</v>
      </c>
      <c r="BE4877" s="16">
        <f t="shared" si="1059"/>
        <v>2416.3359375</v>
      </c>
      <c r="BG4877" s="16">
        <f t="shared" si="1060"/>
        <v>3144</v>
      </c>
      <c r="BH4877" s="16">
        <f t="shared" si="1061"/>
        <v>1572</v>
      </c>
      <c r="BI4877" s="16">
        <f t="shared" si="1062"/>
        <v>19.649999999999999</v>
      </c>
    </row>
    <row r="4878" spans="1:61" x14ac:dyDescent="0.35">
      <c r="A4878">
        <v>4877</v>
      </c>
      <c r="B4878" t="s">
        <v>360</v>
      </c>
      <c r="C4878" t="s">
        <v>6683</v>
      </c>
      <c r="D4878" s="15" t="s">
        <v>5378</v>
      </c>
      <c r="E4878" s="12" t="s">
        <v>98</v>
      </c>
      <c r="G4878" s="12" t="s">
        <v>1453</v>
      </c>
      <c r="H4878" s="12" t="s">
        <v>91</v>
      </c>
      <c r="I4878" s="12" t="s">
        <v>363</v>
      </c>
      <c r="J4878" s="12" t="s">
        <v>5164</v>
      </c>
      <c r="K4878" s="12" t="s">
        <v>5164</v>
      </c>
      <c r="N4878" s="16" t="s">
        <v>206</v>
      </c>
      <c r="O4878" s="16" t="s">
        <v>5368</v>
      </c>
      <c r="P4878" s="12" t="s">
        <v>482</v>
      </c>
      <c r="R4878" s="16">
        <v>2.86</v>
      </c>
      <c r="Z4878" s="16">
        <v>2.86</v>
      </c>
      <c r="AA4878" s="16">
        <v>343.2</v>
      </c>
      <c r="AB4878" s="16" t="s">
        <v>2114</v>
      </c>
      <c r="AC4878" s="16" t="s">
        <v>5166</v>
      </c>
      <c r="AD4878" s="16">
        <v>120120</v>
      </c>
      <c r="AE4878" s="16">
        <v>1072.5</v>
      </c>
      <c r="AF4878" s="16">
        <v>402187.5</v>
      </c>
      <c r="AG4878" s="16">
        <v>286</v>
      </c>
      <c r="AH4878" s="12">
        <f t="shared" si="1054"/>
        <v>0</v>
      </c>
      <c r="AI4878" s="16">
        <v>14.299999999999999</v>
      </c>
      <c r="AJ4878" s="16">
        <v>50049.999999999993</v>
      </c>
      <c r="AK4878" s="16">
        <f t="shared" si="1055"/>
        <v>1430</v>
      </c>
      <c r="AL4878" s="16">
        <f t="shared" si="1056"/>
        <v>14300</v>
      </c>
      <c r="AM4878" s="16">
        <v>257400</v>
      </c>
      <c r="AN4878" s="16">
        <f t="shared" si="1057"/>
        <v>844057.5</v>
      </c>
      <c r="AQ4878" s="16" t="s">
        <v>204</v>
      </c>
      <c r="AS4878" s="16" t="s">
        <v>2422</v>
      </c>
      <c r="AT4878" s="16" t="s">
        <v>2418</v>
      </c>
      <c r="AU4878" t="s">
        <v>2384</v>
      </c>
      <c r="AV4878" s="15" t="s">
        <v>2420</v>
      </c>
      <c r="AX4878" s="16" t="s">
        <v>204</v>
      </c>
      <c r="AY4878" s="16" t="s">
        <v>207</v>
      </c>
      <c r="AZ4878" s="16" t="s">
        <v>207</v>
      </c>
      <c r="BA4878" s="16" t="s">
        <v>207</v>
      </c>
      <c r="BB4878" s="16" t="s">
        <v>207</v>
      </c>
      <c r="BC4878" s="16">
        <v>2.86</v>
      </c>
      <c r="BD4878" s="16">
        <f t="shared" si="1058"/>
        <v>17.16</v>
      </c>
      <c r="BE4878" s="16">
        <f t="shared" si="1059"/>
        <v>5275.359375</v>
      </c>
      <c r="BG4878" s="16">
        <f t="shared" si="1060"/>
        <v>6864</v>
      </c>
      <c r="BH4878" s="16">
        <f t="shared" si="1061"/>
        <v>3432</v>
      </c>
      <c r="BI4878" s="16">
        <f t="shared" si="1062"/>
        <v>42.9</v>
      </c>
    </row>
    <row r="4879" spans="1:61" x14ac:dyDescent="0.35">
      <c r="A4879">
        <v>4878</v>
      </c>
      <c r="B4879" t="s">
        <v>360</v>
      </c>
      <c r="C4879" t="s">
        <v>6684</v>
      </c>
      <c r="D4879" s="15" t="s">
        <v>5379</v>
      </c>
      <c r="E4879" s="12" t="s">
        <v>93</v>
      </c>
      <c r="G4879" s="12" t="s">
        <v>1453</v>
      </c>
      <c r="H4879" s="12" t="s">
        <v>91</v>
      </c>
      <c r="I4879" s="12" t="s">
        <v>363</v>
      </c>
      <c r="J4879" s="12" t="s">
        <v>5164</v>
      </c>
      <c r="K4879" s="12" t="s">
        <v>5164</v>
      </c>
      <c r="N4879" s="16" t="s">
        <v>206</v>
      </c>
      <c r="O4879" s="16" t="s">
        <v>5368</v>
      </c>
      <c r="P4879" s="12" t="s">
        <v>482</v>
      </c>
      <c r="R4879" s="16">
        <v>0.45</v>
      </c>
      <c r="Z4879" s="16">
        <v>0.45</v>
      </c>
      <c r="AA4879" s="16">
        <v>54</v>
      </c>
      <c r="AB4879" s="16" t="s">
        <v>2114</v>
      </c>
      <c r="AC4879" s="16" t="s">
        <v>5166</v>
      </c>
      <c r="AD4879" s="16">
        <v>18900</v>
      </c>
      <c r="AE4879" s="16">
        <v>168.75</v>
      </c>
      <c r="AF4879" s="16">
        <v>63281.25</v>
      </c>
      <c r="AG4879" s="16">
        <v>45</v>
      </c>
      <c r="AH4879" s="12">
        <f t="shared" si="1054"/>
        <v>0</v>
      </c>
      <c r="AI4879" s="16">
        <v>2.25</v>
      </c>
      <c r="AJ4879" s="16">
        <v>7875</v>
      </c>
      <c r="AK4879" s="16">
        <f t="shared" si="1055"/>
        <v>225</v>
      </c>
      <c r="AL4879" s="16">
        <f t="shared" si="1056"/>
        <v>2250</v>
      </c>
      <c r="AM4879" s="16">
        <v>40500</v>
      </c>
      <c r="AN4879" s="16">
        <f t="shared" si="1057"/>
        <v>132806.25</v>
      </c>
      <c r="AQ4879" s="16" t="s">
        <v>204</v>
      </c>
      <c r="AS4879" s="16" t="s">
        <v>2422</v>
      </c>
      <c r="AT4879" s="16" t="s">
        <v>2418</v>
      </c>
      <c r="AU4879" t="s">
        <v>2384</v>
      </c>
      <c r="AV4879" s="15" t="s">
        <v>2420</v>
      </c>
      <c r="AX4879" s="16" t="s">
        <v>204</v>
      </c>
      <c r="AY4879" s="16" t="s">
        <v>207</v>
      </c>
      <c r="AZ4879" s="16" t="s">
        <v>207</v>
      </c>
      <c r="BA4879" s="16" t="s">
        <v>207</v>
      </c>
      <c r="BB4879" s="16" t="s">
        <v>207</v>
      </c>
      <c r="BC4879" s="16">
        <v>0.45</v>
      </c>
      <c r="BD4879" s="16">
        <f t="shared" si="1058"/>
        <v>2.7</v>
      </c>
      <c r="BE4879" s="16">
        <f t="shared" si="1059"/>
        <v>830.0390625</v>
      </c>
      <c r="BG4879" s="16">
        <f t="shared" si="1060"/>
        <v>1080</v>
      </c>
      <c r="BH4879" s="16">
        <f t="shared" si="1061"/>
        <v>540</v>
      </c>
      <c r="BI4879" s="16">
        <f t="shared" si="1062"/>
        <v>6.75</v>
      </c>
    </row>
    <row r="4880" spans="1:61" x14ac:dyDescent="0.35">
      <c r="A4880">
        <v>4879</v>
      </c>
      <c r="B4880" t="s">
        <v>360</v>
      </c>
      <c r="C4880" t="s">
        <v>6685</v>
      </c>
      <c r="D4880" s="15" t="s">
        <v>5380</v>
      </c>
      <c r="E4880" s="12" t="s">
        <v>98</v>
      </c>
      <c r="G4880" s="12" t="s">
        <v>1453</v>
      </c>
      <c r="H4880" s="12" t="s">
        <v>91</v>
      </c>
      <c r="I4880" s="12" t="s">
        <v>363</v>
      </c>
      <c r="J4880" s="12" t="s">
        <v>5164</v>
      </c>
      <c r="K4880" s="12" t="s">
        <v>5164</v>
      </c>
      <c r="O4880" s="16" t="s">
        <v>5368</v>
      </c>
      <c r="P4880" s="12" t="s">
        <v>482</v>
      </c>
      <c r="R4880" s="16">
        <v>6.76</v>
      </c>
      <c r="Z4880" s="16">
        <v>6.76</v>
      </c>
      <c r="AA4880" s="16">
        <v>811.19999999999993</v>
      </c>
      <c r="AB4880" s="16" t="s">
        <v>2114</v>
      </c>
      <c r="AC4880" s="16" t="s">
        <v>5166</v>
      </c>
      <c r="AD4880" s="16">
        <v>283920</v>
      </c>
      <c r="AE4880" s="16">
        <v>2535</v>
      </c>
      <c r="AF4880" s="16">
        <v>950625</v>
      </c>
      <c r="AG4880" s="16">
        <v>676</v>
      </c>
      <c r="AH4880" s="12">
        <f t="shared" si="1054"/>
        <v>0</v>
      </c>
      <c r="AI4880" s="16">
        <v>33.799999999999997</v>
      </c>
      <c r="AJ4880" s="16">
        <v>118299.99999999999</v>
      </c>
      <c r="AK4880" s="16">
        <f t="shared" si="1055"/>
        <v>3380</v>
      </c>
      <c r="AL4880" s="16">
        <f t="shared" si="1056"/>
        <v>33800</v>
      </c>
      <c r="AM4880" s="16">
        <v>608400</v>
      </c>
      <c r="AN4880" s="16">
        <f t="shared" si="1057"/>
        <v>1995045</v>
      </c>
      <c r="AQ4880" s="16" t="s">
        <v>204</v>
      </c>
      <c r="AS4880" s="16" t="s">
        <v>2422</v>
      </c>
      <c r="AT4880" s="16" t="s">
        <v>2418</v>
      </c>
      <c r="AU4880" t="s">
        <v>2384</v>
      </c>
      <c r="AV4880" s="15" t="s">
        <v>2420</v>
      </c>
      <c r="AX4880" s="16" t="s">
        <v>204</v>
      </c>
      <c r="AY4880" s="16" t="s">
        <v>207</v>
      </c>
      <c r="AZ4880" s="16" t="s">
        <v>207</v>
      </c>
      <c r="BA4880" s="16" t="s">
        <v>207</v>
      </c>
      <c r="BB4880" s="16" t="s">
        <v>207</v>
      </c>
      <c r="BC4880" s="16">
        <v>6.76</v>
      </c>
      <c r="BD4880" s="16">
        <f t="shared" si="1058"/>
        <v>40.56</v>
      </c>
      <c r="BE4880" s="16">
        <f t="shared" si="1059"/>
        <v>12469.03125</v>
      </c>
      <c r="BG4880" s="16">
        <f t="shared" si="1060"/>
        <v>16224</v>
      </c>
      <c r="BH4880" s="16">
        <f t="shared" si="1061"/>
        <v>8112</v>
      </c>
      <c r="BI4880" s="16">
        <f t="shared" si="1062"/>
        <v>101.4</v>
      </c>
    </row>
    <row r="4881" spans="1:61" x14ac:dyDescent="0.35">
      <c r="A4881">
        <v>4880</v>
      </c>
      <c r="B4881" t="s">
        <v>360</v>
      </c>
      <c r="C4881" t="s">
        <v>6686</v>
      </c>
      <c r="D4881" s="15" t="s">
        <v>5381</v>
      </c>
      <c r="E4881" s="12" t="s">
        <v>98</v>
      </c>
      <c r="G4881" s="12" t="s">
        <v>1453</v>
      </c>
      <c r="H4881" s="12" t="s">
        <v>91</v>
      </c>
      <c r="I4881" s="12" t="s">
        <v>363</v>
      </c>
      <c r="J4881" s="12" t="s">
        <v>5164</v>
      </c>
      <c r="K4881" s="12" t="s">
        <v>5164</v>
      </c>
      <c r="N4881" s="16" t="s">
        <v>206</v>
      </c>
      <c r="O4881" s="16" t="s">
        <v>5368</v>
      </c>
      <c r="P4881" s="12" t="s">
        <v>482</v>
      </c>
      <c r="R4881" s="16">
        <v>2.15</v>
      </c>
      <c r="Z4881" s="16">
        <v>2.15</v>
      </c>
      <c r="AA4881" s="16">
        <v>258</v>
      </c>
      <c r="AB4881" s="16" t="s">
        <v>2114</v>
      </c>
      <c r="AC4881" s="16" t="s">
        <v>5166</v>
      </c>
      <c r="AD4881" s="16">
        <v>90300</v>
      </c>
      <c r="AE4881" s="16">
        <v>806.25</v>
      </c>
      <c r="AF4881" s="16">
        <v>302343.75</v>
      </c>
      <c r="AG4881" s="16">
        <v>215</v>
      </c>
      <c r="AH4881" s="12">
        <f t="shared" si="1054"/>
        <v>0</v>
      </c>
      <c r="AI4881" s="16">
        <v>10.75</v>
      </c>
      <c r="AJ4881" s="16">
        <v>37625</v>
      </c>
      <c r="AK4881" s="16">
        <f t="shared" si="1055"/>
        <v>1075</v>
      </c>
      <c r="AL4881" s="16">
        <f t="shared" si="1056"/>
        <v>10750</v>
      </c>
      <c r="AM4881" s="16">
        <v>193500</v>
      </c>
      <c r="AN4881" s="16">
        <f t="shared" si="1057"/>
        <v>634518.75</v>
      </c>
      <c r="AQ4881" s="16" t="s">
        <v>204</v>
      </c>
      <c r="AS4881" s="16" t="s">
        <v>2422</v>
      </c>
      <c r="AT4881" s="16" t="s">
        <v>2418</v>
      </c>
      <c r="AU4881" t="s">
        <v>2384</v>
      </c>
      <c r="AV4881" s="15" t="s">
        <v>2420</v>
      </c>
      <c r="AX4881" s="16" t="s">
        <v>204</v>
      </c>
      <c r="AY4881" s="16" t="s">
        <v>207</v>
      </c>
      <c r="AZ4881" s="16" t="s">
        <v>207</v>
      </c>
      <c r="BA4881" s="16" t="s">
        <v>207</v>
      </c>
      <c r="BB4881" s="16" t="s">
        <v>207</v>
      </c>
      <c r="BC4881" s="16">
        <v>2.15</v>
      </c>
      <c r="BD4881" s="16">
        <f t="shared" si="1058"/>
        <v>12.899999999999999</v>
      </c>
      <c r="BE4881" s="16">
        <f t="shared" si="1059"/>
        <v>3965.7421875</v>
      </c>
      <c r="BG4881" s="16">
        <f t="shared" si="1060"/>
        <v>5160</v>
      </c>
      <c r="BH4881" s="16">
        <f t="shared" si="1061"/>
        <v>2580</v>
      </c>
      <c r="BI4881" s="16">
        <f t="shared" si="1062"/>
        <v>32.25</v>
      </c>
    </row>
    <row r="4882" spans="1:61" x14ac:dyDescent="0.35">
      <c r="A4882">
        <v>4881</v>
      </c>
      <c r="B4882" t="s">
        <v>360</v>
      </c>
      <c r="C4882" t="s">
        <v>6687</v>
      </c>
      <c r="D4882" s="15" t="s">
        <v>5382</v>
      </c>
      <c r="E4882" s="12" t="s">
        <v>93</v>
      </c>
      <c r="G4882" s="12" t="s">
        <v>1453</v>
      </c>
      <c r="H4882" s="12" t="s">
        <v>91</v>
      </c>
      <c r="I4882" s="12" t="s">
        <v>363</v>
      </c>
      <c r="J4882" s="12" t="s">
        <v>5164</v>
      </c>
      <c r="K4882" s="12" t="s">
        <v>5164</v>
      </c>
      <c r="N4882" s="16" t="s">
        <v>206</v>
      </c>
      <c r="O4882" s="16" t="s">
        <v>5368</v>
      </c>
      <c r="P4882" s="12" t="s">
        <v>482</v>
      </c>
      <c r="R4882" s="16">
        <v>0.36</v>
      </c>
      <c r="Z4882" s="16">
        <v>0.36</v>
      </c>
      <c r="AA4882" s="16">
        <v>43.199999999999996</v>
      </c>
      <c r="AB4882" s="16" t="s">
        <v>2114</v>
      </c>
      <c r="AC4882" s="16" t="s">
        <v>5166</v>
      </c>
      <c r="AD4882" s="16">
        <v>15119.999999999998</v>
      </c>
      <c r="AE4882" s="16">
        <v>135</v>
      </c>
      <c r="AF4882" s="16">
        <v>50625</v>
      </c>
      <c r="AG4882" s="16">
        <v>36</v>
      </c>
      <c r="AH4882" s="12">
        <f t="shared" si="1054"/>
        <v>0</v>
      </c>
      <c r="AI4882" s="16">
        <v>1.7999999999999998</v>
      </c>
      <c r="AJ4882" s="16">
        <v>6299.9999999999991</v>
      </c>
      <c r="AK4882" s="16">
        <f t="shared" si="1055"/>
        <v>180</v>
      </c>
      <c r="AL4882" s="16">
        <f t="shared" si="1056"/>
        <v>1800</v>
      </c>
      <c r="AM4882" s="16">
        <v>32400</v>
      </c>
      <c r="AN4882" s="16">
        <f t="shared" si="1057"/>
        <v>106245</v>
      </c>
      <c r="AQ4882" s="16" t="s">
        <v>204</v>
      </c>
      <c r="AS4882" s="16" t="s">
        <v>2422</v>
      </c>
      <c r="AT4882" s="16" t="s">
        <v>2418</v>
      </c>
      <c r="AU4882" t="s">
        <v>2384</v>
      </c>
      <c r="AV4882" s="15" t="s">
        <v>2420</v>
      </c>
      <c r="AX4882" s="16" t="s">
        <v>204</v>
      </c>
      <c r="AY4882" s="16" t="s">
        <v>207</v>
      </c>
      <c r="AZ4882" s="16" t="s">
        <v>207</v>
      </c>
      <c r="BA4882" s="16" t="s">
        <v>207</v>
      </c>
      <c r="BB4882" s="16" t="s">
        <v>207</v>
      </c>
      <c r="BC4882" s="16">
        <v>0.36</v>
      </c>
      <c r="BD4882" s="16">
        <f t="shared" si="1058"/>
        <v>2.16</v>
      </c>
      <c r="BE4882" s="16">
        <f t="shared" si="1059"/>
        <v>664.03125</v>
      </c>
      <c r="BG4882" s="16">
        <f t="shared" si="1060"/>
        <v>864</v>
      </c>
      <c r="BH4882" s="16">
        <f t="shared" si="1061"/>
        <v>432</v>
      </c>
      <c r="BI4882" s="16">
        <f t="shared" si="1062"/>
        <v>5.4</v>
      </c>
    </row>
    <row r="4883" spans="1:61" x14ac:dyDescent="0.35">
      <c r="A4883">
        <v>4882</v>
      </c>
      <c r="B4883" t="s">
        <v>360</v>
      </c>
      <c r="C4883" t="s">
        <v>6688</v>
      </c>
      <c r="D4883" s="15" t="s">
        <v>5383</v>
      </c>
      <c r="E4883" s="12" t="s">
        <v>98</v>
      </c>
      <c r="G4883" s="12" t="s">
        <v>1453</v>
      </c>
      <c r="H4883" s="12" t="s">
        <v>91</v>
      </c>
      <c r="I4883" s="12" t="s">
        <v>363</v>
      </c>
      <c r="J4883" s="12" t="s">
        <v>5164</v>
      </c>
      <c r="K4883" s="12" t="s">
        <v>5164</v>
      </c>
      <c r="N4883" s="16" t="s">
        <v>206</v>
      </c>
      <c r="O4883" s="16" t="s">
        <v>5368</v>
      </c>
      <c r="P4883" s="12" t="s">
        <v>482</v>
      </c>
      <c r="R4883" s="16">
        <v>0.73</v>
      </c>
      <c r="Z4883" s="16">
        <v>0.73</v>
      </c>
      <c r="AA4883" s="16">
        <v>87.6</v>
      </c>
      <c r="AB4883" s="16" t="s">
        <v>2114</v>
      </c>
      <c r="AC4883" s="16" t="s">
        <v>5166</v>
      </c>
      <c r="AD4883" s="16">
        <v>30659.999999999996</v>
      </c>
      <c r="AE4883" s="16">
        <v>273.75</v>
      </c>
      <c r="AF4883" s="16">
        <v>102656.25</v>
      </c>
      <c r="AG4883" s="16">
        <v>73</v>
      </c>
      <c r="AH4883" s="12">
        <f t="shared" si="1054"/>
        <v>0</v>
      </c>
      <c r="AI4883" s="16">
        <v>3.65</v>
      </c>
      <c r="AJ4883" s="16">
        <v>12775</v>
      </c>
      <c r="AK4883" s="16">
        <f t="shared" si="1055"/>
        <v>365</v>
      </c>
      <c r="AL4883" s="16">
        <f t="shared" si="1056"/>
        <v>3650</v>
      </c>
      <c r="AM4883" s="16">
        <v>65700</v>
      </c>
      <c r="AN4883" s="16">
        <f t="shared" si="1057"/>
        <v>215441.25</v>
      </c>
      <c r="AQ4883" s="16" t="s">
        <v>204</v>
      </c>
      <c r="AS4883" s="16" t="s">
        <v>2422</v>
      </c>
      <c r="AT4883" s="16" t="s">
        <v>2418</v>
      </c>
      <c r="AU4883" t="s">
        <v>2384</v>
      </c>
      <c r="AV4883" s="15" t="s">
        <v>2420</v>
      </c>
      <c r="AX4883" s="16" t="s">
        <v>204</v>
      </c>
      <c r="AY4883" s="16" t="s">
        <v>207</v>
      </c>
      <c r="AZ4883" s="16" t="s">
        <v>207</v>
      </c>
      <c r="BA4883" s="16" t="s">
        <v>207</v>
      </c>
      <c r="BB4883" s="16" t="s">
        <v>207</v>
      </c>
      <c r="BC4883" s="16">
        <v>0.73</v>
      </c>
      <c r="BD4883" s="16">
        <f t="shared" si="1058"/>
        <v>4.38</v>
      </c>
      <c r="BE4883" s="16">
        <f t="shared" si="1059"/>
        <v>1346.5078125</v>
      </c>
      <c r="BG4883" s="16">
        <f t="shared" si="1060"/>
        <v>1752</v>
      </c>
      <c r="BH4883" s="16">
        <f t="shared" si="1061"/>
        <v>876</v>
      </c>
      <c r="BI4883" s="16">
        <f t="shared" si="1062"/>
        <v>10.95</v>
      </c>
    </row>
    <row r="4884" spans="1:61" x14ac:dyDescent="0.35">
      <c r="A4884">
        <v>4883</v>
      </c>
      <c r="B4884" t="s">
        <v>360</v>
      </c>
      <c r="C4884" t="s">
        <v>6689</v>
      </c>
      <c r="D4884" s="15" t="s">
        <v>5384</v>
      </c>
      <c r="E4884" s="12" t="s">
        <v>98</v>
      </c>
      <c r="G4884" s="12" t="s">
        <v>1453</v>
      </c>
      <c r="H4884" s="12" t="s">
        <v>91</v>
      </c>
      <c r="I4884" s="12" t="s">
        <v>363</v>
      </c>
      <c r="J4884" s="12" t="s">
        <v>5164</v>
      </c>
      <c r="K4884" s="12" t="s">
        <v>5164</v>
      </c>
      <c r="N4884" s="16" t="s">
        <v>206</v>
      </c>
      <c r="O4884" s="16" t="s">
        <v>5368</v>
      </c>
      <c r="P4884" s="12" t="s">
        <v>482</v>
      </c>
      <c r="R4884" s="16">
        <v>2.5499999999999998</v>
      </c>
      <c r="Z4884" s="16">
        <v>2.5499999999999998</v>
      </c>
      <c r="AA4884" s="16">
        <v>306</v>
      </c>
      <c r="AB4884" s="16" t="s">
        <v>2114</v>
      </c>
      <c r="AC4884" s="16" t="s">
        <v>5166</v>
      </c>
      <c r="AD4884" s="16">
        <v>107100</v>
      </c>
      <c r="AE4884" s="16">
        <v>956.24999999999989</v>
      </c>
      <c r="AF4884" s="16">
        <v>358593.74999999994</v>
      </c>
      <c r="AG4884" s="16">
        <v>254.99999999999997</v>
      </c>
      <c r="AH4884" s="12">
        <f t="shared" si="1054"/>
        <v>0</v>
      </c>
      <c r="AI4884" s="16">
        <v>12.75</v>
      </c>
      <c r="AJ4884" s="16">
        <v>44625</v>
      </c>
      <c r="AK4884" s="16">
        <f t="shared" si="1055"/>
        <v>1275</v>
      </c>
      <c r="AL4884" s="16">
        <f t="shared" si="1056"/>
        <v>12750</v>
      </c>
      <c r="AM4884" s="16">
        <v>229499.99999999997</v>
      </c>
      <c r="AN4884" s="16">
        <f t="shared" si="1057"/>
        <v>752568.75</v>
      </c>
      <c r="AQ4884" s="16" t="s">
        <v>204</v>
      </c>
      <c r="AS4884" s="16" t="s">
        <v>2422</v>
      </c>
      <c r="AT4884" s="16" t="s">
        <v>2418</v>
      </c>
      <c r="AU4884" t="s">
        <v>2384</v>
      </c>
      <c r="AV4884" s="15" t="s">
        <v>2420</v>
      </c>
      <c r="AX4884" s="16" t="s">
        <v>204</v>
      </c>
      <c r="AY4884" s="16" t="s">
        <v>207</v>
      </c>
      <c r="AZ4884" s="16" t="s">
        <v>207</v>
      </c>
      <c r="BA4884" s="16" t="s">
        <v>207</v>
      </c>
      <c r="BB4884" s="16" t="s">
        <v>207</v>
      </c>
      <c r="BC4884" s="16">
        <v>2.5499999999999998</v>
      </c>
      <c r="BD4884" s="16">
        <f t="shared" si="1058"/>
        <v>15.299999999999999</v>
      </c>
      <c r="BE4884" s="16">
        <f t="shared" si="1059"/>
        <v>4703.5546875</v>
      </c>
      <c r="BG4884" s="16">
        <f t="shared" si="1060"/>
        <v>6120</v>
      </c>
      <c r="BH4884" s="16">
        <f t="shared" si="1061"/>
        <v>3060</v>
      </c>
      <c r="BI4884" s="16">
        <f t="shared" si="1062"/>
        <v>38.25</v>
      </c>
    </row>
    <row r="4885" spans="1:61" x14ac:dyDescent="0.35">
      <c r="A4885">
        <v>4884</v>
      </c>
      <c r="B4885" t="s">
        <v>360</v>
      </c>
      <c r="C4885" t="s">
        <v>6690</v>
      </c>
      <c r="D4885" s="15" t="s">
        <v>5222</v>
      </c>
      <c r="E4885" s="12" t="s">
        <v>98</v>
      </c>
      <c r="G4885" s="12" t="s">
        <v>1453</v>
      </c>
      <c r="H4885" s="12" t="s">
        <v>91</v>
      </c>
      <c r="I4885" s="12" t="s">
        <v>363</v>
      </c>
      <c r="J4885" s="12" t="s">
        <v>5164</v>
      </c>
      <c r="K4885" s="12" t="s">
        <v>5164</v>
      </c>
      <c r="N4885" s="16" t="s">
        <v>206</v>
      </c>
      <c r="O4885" s="16" t="s">
        <v>5368</v>
      </c>
      <c r="P4885" s="12" t="s">
        <v>482</v>
      </c>
      <c r="R4885" s="16">
        <v>1.5</v>
      </c>
      <c r="Z4885" s="16">
        <v>1.5</v>
      </c>
      <c r="AA4885" s="16">
        <v>180</v>
      </c>
      <c r="AB4885" s="16" t="s">
        <v>2114</v>
      </c>
      <c r="AC4885" s="16" t="s">
        <v>5166</v>
      </c>
      <c r="AD4885" s="16">
        <v>63000</v>
      </c>
      <c r="AE4885" s="16">
        <v>562.5</v>
      </c>
      <c r="AF4885" s="16">
        <v>210937.5</v>
      </c>
      <c r="AG4885" s="16">
        <v>150</v>
      </c>
      <c r="AH4885" s="12">
        <f t="shared" si="1054"/>
        <v>0</v>
      </c>
      <c r="AI4885" s="16">
        <v>7.5</v>
      </c>
      <c r="AJ4885" s="16">
        <v>26250</v>
      </c>
      <c r="AK4885" s="16">
        <f t="shared" si="1055"/>
        <v>750</v>
      </c>
      <c r="AL4885" s="16">
        <f t="shared" si="1056"/>
        <v>7500</v>
      </c>
      <c r="AM4885" s="16">
        <v>135000</v>
      </c>
      <c r="AN4885" s="16">
        <f t="shared" si="1057"/>
        <v>442687.5</v>
      </c>
      <c r="AQ4885" s="16" t="s">
        <v>204</v>
      </c>
      <c r="AS4885" s="16" t="s">
        <v>2422</v>
      </c>
      <c r="AT4885" s="16" t="s">
        <v>2418</v>
      </c>
      <c r="AU4885" t="s">
        <v>2384</v>
      </c>
      <c r="AV4885" s="15" t="s">
        <v>2420</v>
      </c>
      <c r="AX4885" s="16" t="s">
        <v>204</v>
      </c>
      <c r="AY4885" s="16" t="s">
        <v>207</v>
      </c>
      <c r="AZ4885" s="16" t="s">
        <v>207</v>
      </c>
      <c r="BA4885" s="16" t="s">
        <v>207</v>
      </c>
      <c r="BB4885" s="16" t="s">
        <v>207</v>
      </c>
      <c r="BC4885" s="16">
        <v>1.5</v>
      </c>
      <c r="BD4885" s="16">
        <f t="shared" si="1058"/>
        <v>9</v>
      </c>
      <c r="BE4885" s="16">
        <f t="shared" si="1059"/>
        <v>2766.796875</v>
      </c>
      <c r="BG4885" s="16">
        <f t="shared" si="1060"/>
        <v>3600</v>
      </c>
      <c r="BH4885" s="16">
        <f t="shared" si="1061"/>
        <v>1800</v>
      </c>
      <c r="BI4885" s="16">
        <f t="shared" si="1062"/>
        <v>22.5</v>
      </c>
    </row>
    <row r="4886" spans="1:61" x14ac:dyDescent="0.35">
      <c r="A4886">
        <v>4885</v>
      </c>
      <c r="B4886" t="s">
        <v>360</v>
      </c>
      <c r="C4886" t="s">
        <v>6691</v>
      </c>
      <c r="D4886" s="15" t="s">
        <v>5356</v>
      </c>
      <c r="E4886" s="12" t="s">
        <v>93</v>
      </c>
      <c r="G4886" s="12" t="s">
        <v>1453</v>
      </c>
      <c r="H4886" s="12" t="s">
        <v>91</v>
      </c>
      <c r="I4886" s="12" t="s">
        <v>363</v>
      </c>
      <c r="J4886" s="12" t="s">
        <v>5164</v>
      </c>
      <c r="K4886" s="12" t="s">
        <v>5164</v>
      </c>
      <c r="N4886" s="16" t="s">
        <v>206</v>
      </c>
      <c r="O4886" s="16" t="s">
        <v>5368</v>
      </c>
      <c r="P4886" s="12" t="s">
        <v>482</v>
      </c>
      <c r="R4886" s="16">
        <v>1.32</v>
      </c>
      <c r="Z4886" s="16">
        <v>1.32</v>
      </c>
      <c r="AA4886" s="16">
        <v>158.4</v>
      </c>
      <c r="AB4886" s="16" t="s">
        <v>2114</v>
      </c>
      <c r="AC4886" s="16" t="s">
        <v>5166</v>
      </c>
      <c r="AD4886" s="16">
        <v>55440</v>
      </c>
      <c r="AE4886" s="16">
        <v>495</v>
      </c>
      <c r="AF4886" s="16">
        <v>185625</v>
      </c>
      <c r="AG4886" s="16">
        <v>132</v>
      </c>
      <c r="AH4886" s="12">
        <f t="shared" si="1054"/>
        <v>0</v>
      </c>
      <c r="AI4886" s="16">
        <v>6.6000000000000005</v>
      </c>
      <c r="AJ4886" s="16">
        <v>23100.000000000004</v>
      </c>
      <c r="AK4886" s="16">
        <f t="shared" si="1055"/>
        <v>660</v>
      </c>
      <c r="AL4886" s="16">
        <f t="shared" si="1056"/>
        <v>6600</v>
      </c>
      <c r="AM4886" s="16">
        <v>118800</v>
      </c>
      <c r="AN4886" s="16">
        <f t="shared" si="1057"/>
        <v>389565</v>
      </c>
      <c r="AQ4886" s="16" t="s">
        <v>204</v>
      </c>
      <c r="AS4886" s="16" t="s">
        <v>2422</v>
      </c>
      <c r="AT4886" s="16" t="s">
        <v>2418</v>
      </c>
      <c r="AU4886" t="s">
        <v>2384</v>
      </c>
      <c r="AV4886" s="15" t="s">
        <v>2420</v>
      </c>
      <c r="AX4886" s="16" t="s">
        <v>204</v>
      </c>
      <c r="AY4886" s="16" t="s">
        <v>207</v>
      </c>
      <c r="AZ4886" s="16" t="s">
        <v>207</v>
      </c>
      <c r="BA4886" s="16" t="s">
        <v>207</v>
      </c>
      <c r="BB4886" s="16" t="s">
        <v>207</v>
      </c>
      <c r="BC4886" s="16">
        <v>1.32</v>
      </c>
      <c r="BD4886" s="16">
        <f t="shared" si="1058"/>
        <v>7.92</v>
      </c>
      <c r="BE4886" s="16">
        <f t="shared" si="1059"/>
        <v>2434.78125</v>
      </c>
      <c r="BG4886" s="16">
        <f t="shared" si="1060"/>
        <v>3168</v>
      </c>
      <c r="BH4886" s="16">
        <f t="shared" si="1061"/>
        <v>1584</v>
      </c>
      <c r="BI4886" s="16">
        <f t="shared" si="1062"/>
        <v>19.8</v>
      </c>
    </row>
    <row r="4887" spans="1:61" x14ac:dyDescent="0.35">
      <c r="A4887">
        <v>4886</v>
      </c>
      <c r="B4887" t="s">
        <v>360</v>
      </c>
      <c r="C4887" t="s">
        <v>6692</v>
      </c>
      <c r="D4887" s="15" t="s">
        <v>5385</v>
      </c>
      <c r="E4887" s="12" t="s">
        <v>98</v>
      </c>
      <c r="G4887" s="12" t="s">
        <v>1453</v>
      </c>
      <c r="H4887" s="12" t="s">
        <v>91</v>
      </c>
      <c r="I4887" s="12" t="s">
        <v>363</v>
      </c>
      <c r="J4887" s="12" t="s">
        <v>5164</v>
      </c>
      <c r="K4887" s="12" t="s">
        <v>5164</v>
      </c>
      <c r="N4887" s="16" t="s">
        <v>206</v>
      </c>
      <c r="O4887" s="16" t="s">
        <v>5368</v>
      </c>
      <c r="P4887" s="12" t="s">
        <v>482</v>
      </c>
      <c r="R4887" s="16">
        <v>0.78</v>
      </c>
      <c r="Z4887" s="16">
        <v>0.78</v>
      </c>
      <c r="AA4887" s="16">
        <v>93.600000000000009</v>
      </c>
      <c r="AB4887" s="16" t="s">
        <v>2114</v>
      </c>
      <c r="AC4887" s="16" t="s">
        <v>5166</v>
      </c>
      <c r="AD4887" s="16">
        <v>32760.000000000004</v>
      </c>
      <c r="AE4887" s="16">
        <v>292.5</v>
      </c>
      <c r="AF4887" s="16">
        <v>109687.5</v>
      </c>
      <c r="AG4887" s="16">
        <v>78</v>
      </c>
      <c r="AH4887" s="12">
        <f t="shared" si="1054"/>
        <v>0</v>
      </c>
      <c r="AI4887" s="16">
        <v>3.9000000000000004</v>
      </c>
      <c r="AJ4887" s="16">
        <v>13650.000000000002</v>
      </c>
      <c r="AK4887" s="16">
        <f t="shared" si="1055"/>
        <v>390</v>
      </c>
      <c r="AL4887" s="16">
        <f t="shared" si="1056"/>
        <v>3900</v>
      </c>
      <c r="AM4887" s="16">
        <v>70200</v>
      </c>
      <c r="AN4887" s="16">
        <f t="shared" si="1057"/>
        <v>230197.5</v>
      </c>
      <c r="AQ4887" s="16" t="s">
        <v>204</v>
      </c>
      <c r="AS4887" s="16" t="s">
        <v>2422</v>
      </c>
      <c r="AT4887" s="16" t="s">
        <v>2418</v>
      </c>
      <c r="AU4887" t="s">
        <v>2384</v>
      </c>
      <c r="AV4887" s="15" t="s">
        <v>2420</v>
      </c>
      <c r="AX4887" s="16" t="s">
        <v>204</v>
      </c>
      <c r="AY4887" s="16" t="s">
        <v>207</v>
      </c>
      <c r="AZ4887" s="16" t="s">
        <v>207</v>
      </c>
      <c r="BA4887" s="16" t="s">
        <v>207</v>
      </c>
      <c r="BB4887" s="16" t="s">
        <v>207</v>
      </c>
      <c r="BC4887" s="16">
        <v>0.78</v>
      </c>
      <c r="BD4887" s="16">
        <f t="shared" si="1058"/>
        <v>4.68</v>
      </c>
      <c r="BE4887" s="16">
        <f t="shared" si="1059"/>
        <v>1438.734375</v>
      </c>
      <c r="BG4887" s="16">
        <f t="shared" si="1060"/>
        <v>1872</v>
      </c>
      <c r="BH4887" s="16">
        <f t="shared" si="1061"/>
        <v>936</v>
      </c>
      <c r="BI4887" s="16">
        <f t="shared" si="1062"/>
        <v>11.7</v>
      </c>
    </row>
    <row r="4888" spans="1:61" x14ac:dyDescent="0.35">
      <c r="A4888">
        <v>4887</v>
      </c>
      <c r="B4888" t="s">
        <v>360</v>
      </c>
      <c r="C4888" t="s">
        <v>6693</v>
      </c>
      <c r="D4888" s="15" t="s">
        <v>5386</v>
      </c>
      <c r="E4888" s="12" t="s">
        <v>93</v>
      </c>
      <c r="G4888" s="12" t="s">
        <v>1453</v>
      </c>
      <c r="H4888" s="12" t="s">
        <v>91</v>
      </c>
      <c r="I4888" s="12" t="s">
        <v>363</v>
      </c>
      <c r="J4888" s="12" t="s">
        <v>5164</v>
      </c>
      <c r="K4888" s="12" t="s">
        <v>5164</v>
      </c>
      <c r="N4888" s="16" t="s">
        <v>206</v>
      </c>
      <c r="O4888" s="16" t="s">
        <v>5368</v>
      </c>
      <c r="P4888" s="12" t="s">
        <v>482</v>
      </c>
      <c r="R4888" s="16">
        <v>1.95</v>
      </c>
      <c r="Z4888" s="16">
        <v>1.95</v>
      </c>
      <c r="AA4888" s="16">
        <v>234</v>
      </c>
      <c r="AB4888" s="16" t="s">
        <v>2114</v>
      </c>
      <c r="AC4888" s="16" t="s">
        <v>5166</v>
      </c>
      <c r="AD4888" s="16">
        <v>81900</v>
      </c>
      <c r="AE4888" s="16">
        <v>731.25</v>
      </c>
      <c r="AF4888" s="16">
        <v>274218.75</v>
      </c>
      <c r="AG4888" s="16">
        <v>195</v>
      </c>
      <c r="AH4888" s="12">
        <f t="shared" si="1054"/>
        <v>0</v>
      </c>
      <c r="AI4888" s="16">
        <v>9.75</v>
      </c>
      <c r="AJ4888" s="16">
        <v>34125</v>
      </c>
      <c r="AK4888" s="16">
        <f t="shared" si="1055"/>
        <v>975</v>
      </c>
      <c r="AL4888" s="16">
        <f t="shared" si="1056"/>
        <v>9750</v>
      </c>
      <c r="AM4888" s="16">
        <v>175500</v>
      </c>
      <c r="AN4888" s="16">
        <f t="shared" si="1057"/>
        <v>575493.75</v>
      </c>
      <c r="AQ4888" s="16" t="s">
        <v>204</v>
      </c>
      <c r="AS4888" s="16" t="s">
        <v>2422</v>
      </c>
      <c r="AT4888" s="16" t="s">
        <v>2418</v>
      </c>
      <c r="AU4888" t="s">
        <v>2384</v>
      </c>
      <c r="AV4888" s="15" t="s">
        <v>2420</v>
      </c>
      <c r="AX4888" s="16" t="s">
        <v>204</v>
      </c>
      <c r="AY4888" s="16" t="s">
        <v>207</v>
      </c>
      <c r="AZ4888" s="16" t="s">
        <v>207</v>
      </c>
      <c r="BA4888" s="16" t="s">
        <v>207</v>
      </c>
      <c r="BB4888" s="16" t="s">
        <v>207</v>
      </c>
      <c r="BC4888" s="16">
        <v>1.95</v>
      </c>
      <c r="BD4888" s="16">
        <f t="shared" si="1058"/>
        <v>11.7</v>
      </c>
      <c r="BE4888" s="16">
        <f t="shared" si="1059"/>
        <v>3596.8359375</v>
      </c>
      <c r="BG4888" s="16">
        <f t="shared" si="1060"/>
        <v>4680</v>
      </c>
      <c r="BH4888" s="16">
        <f t="shared" si="1061"/>
        <v>2340</v>
      </c>
      <c r="BI4888" s="16">
        <f t="shared" si="1062"/>
        <v>29.25</v>
      </c>
    </row>
    <row r="4889" spans="1:61" x14ac:dyDescent="0.35">
      <c r="A4889">
        <v>4888</v>
      </c>
      <c r="B4889" t="s">
        <v>360</v>
      </c>
      <c r="C4889" t="s">
        <v>6694</v>
      </c>
      <c r="D4889" s="15" t="s">
        <v>5387</v>
      </c>
      <c r="E4889" s="12" t="s">
        <v>98</v>
      </c>
      <c r="G4889" s="12" t="s">
        <v>1453</v>
      </c>
      <c r="H4889" s="12" t="s">
        <v>91</v>
      </c>
      <c r="I4889" s="12" t="s">
        <v>363</v>
      </c>
      <c r="J4889" s="12" t="s">
        <v>5164</v>
      </c>
      <c r="K4889" s="12" t="s">
        <v>5164</v>
      </c>
      <c r="N4889" s="16" t="s">
        <v>206</v>
      </c>
      <c r="O4889" s="16" t="s">
        <v>5368</v>
      </c>
      <c r="P4889" s="12" t="s">
        <v>482</v>
      </c>
      <c r="R4889" s="16">
        <v>0.94</v>
      </c>
      <c r="Z4889" s="16">
        <v>0.94</v>
      </c>
      <c r="AA4889" s="16">
        <v>112.8</v>
      </c>
      <c r="AB4889" s="16" t="s">
        <v>2114</v>
      </c>
      <c r="AC4889" s="16" t="s">
        <v>5166</v>
      </c>
      <c r="AD4889" s="16">
        <v>39480</v>
      </c>
      <c r="AE4889" s="16">
        <v>352.5</v>
      </c>
      <c r="AF4889" s="16">
        <v>132187.5</v>
      </c>
      <c r="AG4889" s="16">
        <v>94</v>
      </c>
      <c r="AH4889" s="12">
        <f t="shared" si="1054"/>
        <v>0</v>
      </c>
      <c r="AI4889" s="16">
        <v>4.6999999999999993</v>
      </c>
      <c r="AJ4889" s="16">
        <v>16449.999999999996</v>
      </c>
      <c r="AK4889" s="16">
        <f t="shared" si="1055"/>
        <v>470</v>
      </c>
      <c r="AL4889" s="16">
        <f t="shared" si="1056"/>
        <v>4700</v>
      </c>
      <c r="AM4889" s="16">
        <v>84600</v>
      </c>
      <c r="AN4889" s="16">
        <f t="shared" si="1057"/>
        <v>277417.5</v>
      </c>
      <c r="AQ4889" s="16" t="s">
        <v>204</v>
      </c>
      <c r="AS4889" s="16" t="s">
        <v>2422</v>
      </c>
      <c r="AT4889" s="16" t="s">
        <v>2418</v>
      </c>
      <c r="AU4889" t="s">
        <v>2384</v>
      </c>
      <c r="AV4889" s="15" t="s">
        <v>2420</v>
      </c>
      <c r="AX4889" s="16" t="s">
        <v>204</v>
      </c>
      <c r="AY4889" s="16" t="s">
        <v>207</v>
      </c>
      <c r="AZ4889" s="16" t="s">
        <v>207</v>
      </c>
      <c r="BA4889" s="16" t="s">
        <v>207</v>
      </c>
      <c r="BB4889" s="16" t="s">
        <v>207</v>
      </c>
      <c r="BC4889" s="16">
        <v>0.94</v>
      </c>
      <c r="BD4889" s="16">
        <f t="shared" si="1058"/>
        <v>5.64</v>
      </c>
      <c r="BE4889" s="16">
        <f t="shared" si="1059"/>
        <v>1733.859375</v>
      </c>
      <c r="BG4889" s="16">
        <f t="shared" si="1060"/>
        <v>2256</v>
      </c>
      <c r="BH4889" s="16">
        <f t="shared" si="1061"/>
        <v>1128</v>
      </c>
      <c r="BI4889" s="16">
        <f t="shared" si="1062"/>
        <v>14.1</v>
      </c>
    </row>
    <row r="4890" spans="1:61" x14ac:dyDescent="0.35">
      <c r="A4890">
        <v>4889</v>
      </c>
      <c r="B4890" t="s">
        <v>360</v>
      </c>
      <c r="C4890" t="s">
        <v>6695</v>
      </c>
      <c r="D4890" s="15" t="s">
        <v>5388</v>
      </c>
      <c r="E4890" s="12" t="s">
        <v>98</v>
      </c>
      <c r="G4890" s="12" t="s">
        <v>1453</v>
      </c>
      <c r="H4890" s="12" t="s">
        <v>91</v>
      </c>
      <c r="I4890" s="12" t="s">
        <v>363</v>
      </c>
      <c r="J4890" s="12" t="s">
        <v>5164</v>
      </c>
      <c r="K4890" s="12" t="s">
        <v>5164</v>
      </c>
      <c r="N4890" s="16" t="s">
        <v>206</v>
      </c>
      <c r="O4890" s="16" t="s">
        <v>5368</v>
      </c>
      <c r="P4890" s="12" t="s">
        <v>482</v>
      </c>
      <c r="R4890" s="16">
        <v>1.01</v>
      </c>
      <c r="Z4890" s="16">
        <v>1.01</v>
      </c>
      <c r="AA4890" s="16">
        <v>121.2</v>
      </c>
      <c r="AB4890" s="16" t="s">
        <v>2114</v>
      </c>
      <c r="AC4890" s="16" t="s">
        <v>5166</v>
      </c>
      <c r="AD4890" s="16">
        <v>42420</v>
      </c>
      <c r="AE4890" s="16">
        <v>378.75</v>
      </c>
      <c r="AF4890" s="16">
        <v>142031.25</v>
      </c>
      <c r="AG4890" s="16">
        <v>101</v>
      </c>
      <c r="AH4890" s="12">
        <f t="shared" si="1054"/>
        <v>0</v>
      </c>
      <c r="AI4890" s="16">
        <v>5.05</v>
      </c>
      <c r="AJ4890" s="16">
        <v>17675</v>
      </c>
      <c r="AK4890" s="16">
        <f t="shared" si="1055"/>
        <v>505</v>
      </c>
      <c r="AL4890" s="16">
        <f t="shared" si="1056"/>
        <v>5050</v>
      </c>
      <c r="AM4890" s="16">
        <v>90900</v>
      </c>
      <c r="AN4890" s="16">
        <f t="shared" si="1057"/>
        <v>298076.25</v>
      </c>
      <c r="AQ4890" s="16" t="s">
        <v>204</v>
      </c>
      <c r="AS4890" s="16" t="s">
        <v>2422</v>
      </c>
      <c r="AT4890" s="16" t="s">
        <v>2418</v>
      </c>
      <c r="AU4890" t="s">
        <v>2384</v>
      </c>
      <c r="AV4890" s="15" t="s">
        <v>2420</v>
      </c>
      <c r="AX4890" s="16" t="s">
        <v>204</v>
      </c>
      <c r="AY4890" s="16" t="s">
        <v>207</v>
      </c>
      <c r="AZ4890" s="16" t="s">
        <v>207</v>
      </c>
      <c r="BA4890" s="16" t="s">
        <v>207</v>
      </c>
      <c r="BB4890" s="16" t="s">
        <v>207</v>
      </c>
      <c r="BC4890" s="16">
        <v>1.01</v>
      </c>
      <c r="BD4890" s="16">
        <f t="shared" si="1058"/>
        <v>6.0600000000000005</v>
      </c>
      <c r="BE4890" s="16">
        <f t="shared" si="1059"/>
        <v>1862.9765625</v>
      </c>
      <c r="BG4890" s="16">
        <f t="shared" si="1060"/>
        <v>2424</v>
      </c>
      <c r="BH4890" s="16">
        <f t="shared" si="1061"/>
        <v>1212</v>
      </c>
      <c r="BI4890" s="16">
        <f t="shared" si="1062"/>
        <v>15.15</v>
      </c>
    </row>
    <row r="4891" spans="1:61" x14ac:dyDescent="0.35">
      <c r="A4891">
        <v>4890</v>
      </c>
      <c r="B4891" t="s">
        <v>360</v>
      </c>
      <c r="C4891" t="s">
        <v>6696</v>
      </c>
      <c r="D4891" s="15" t="s">
        <v>1674</v>
      </c>
      <c r="E4891" s="12" t="s">
        <v>98</v>
      </c>
      <c r="G4891" s="12" t="s">
        <v>1453</v>
      </c>
      <c r="H4891" s="12" t="s">
        <v>91</v>
      </c>
      <c r="I4891" s="12" t="s">
        <v>363</v>
      </c>
      <c r="J4891" s="12" t="s">
        <v>5164</v>
      </c>
      <c r="K4891" s="12" t="s">
        <v>5164</v>
      </c>
      <c r="N4891" s="16" t="s">
        <v>206</v>
      </c>
      <c r="O4891" s="16" t="s">
        <v>5368</v>
      </c>
      <c r="P4891" s="12" t="s">
        <v>482</v>
      </c>
      <c r="R4891" s="16">
        <v>1.5</v>
      </c>
      <c r="Z4891" s="16">
        <v>1.5</v>
      </c>
      <c r="AA4891" s="16">
        <v>180</v>
      </c>
      <c r="AB4891" s="16" t="s">
        <v>2114</v>
      </c>
      <c r="AC4891" s="16" t="s">
        <v>5166</v>
      </c>
      <c r="AD4891" s="16">
        <v>63000</v>
      </c>
      <c r="AE4891" s="16">
        <v>562.5</v>
      </c>
      <c r="AF4891" s="16">
        <v>210937.5</v>
      </c>
      <c r="AG4891" s="16">
        <v>150</v>
      </c>
      <c r="AH4891" s="12">
        <f t="shared" si="1054"/>
        <v>0</v>
      </c>
      <c r="AI4891" s="16">
        <v>7.5</v>
      </c>
      <c r="AJ4891" s="16">
        <v>26250</v>
      </c>
      <c r="AK4891" s="16">
        <f t="shared" si="1055"/>
        <v>750</v>
      </c>
      <c r="AL4891" s="16">
        <f t="shared" si="1056"/>
        <v>7500</v>
      </c>
      <c r="AM4891" s="16">
        <v>135000</v>
      </c>
      <c r="AN4891" s="16">
        <f t="shared" si="1057"/>
        <v>442687.5</v>
      </c>
      <c r="AQ4891" s="16" t="s">
        <v>204</v>
      </c>
      <c r="AS4891" s="16" t="s">
        <v>2422</v>
      </c>
      <c r="AT4891" s="16" t="s">
        <v>2418</v>
      </c>
      <c r="AU4891" t="s">
        <v>2384</v>
      </c>
      <c r="AV4891" s="15" t="s">
        <v>2420</v>
      </c>
      <c r="AX4891" s="16" t="s">
        <v>204</v>
      </c>
      <c r="AY4891" s="16" t="s">
        <v>207</v>
      </c>
      <c r="AZ4891" s="16" t="s">
        <v>207</v>
      </c>
      <c r="BA4891" s="16" t="s">
        <v>207</v>
      </c>
      <c r="BB4891" s="16" t="s">
        <v>207</v>
      </c>
      <c r="BC4891" s="16">
        <v>1.5</v>
      </c>
      <c r="BD4891" s="16">
        <f t="shared" si="1058"/>
        <v>9</v>
      </c>
      <c r="BE4891" s="16">
        <f t="shared" si="1059"/>
        <v>2766.796875</v>
      </c>
      <c r="BG4891" s="16">
        <f t="shared" si="1060"/>
        <v>3600</v>
      </c>
      <c r="BH4891" s="16">
        <f t="shared" si="1061"/>
        <v>1800</v>
      </c>
      <c r="BI4891" s="16">
        <f t="shared" si="1062"/>
        <v>22.5</v>
      </c>
    </row>
    <row r="4892" spans="1:61" x14ac:dyDescent="0.35">
      <c r="A4892">
        <v>4891</v>
      </c>
      <c r="B4892" t="s">
        <v>360</v>
      </c>
      <c r="C4892" t="s">
        <v>6697</v>
      </c>
      <c r="D4892" s="15" t="s">
        <v>5389</v>
      </c>
      <c r="E4892" s="12" t="s">
        <v>98</v>
      </c>
      <c r="G4892" s="12" t="s">
        <v>1453</v>
      </c>
      <c r="H4892" s="12" t="s">
        <v>91</v>
      </c>
      <c r="I4892" s="12" t="s">
        <v>363</v>
      </c>
      <c r="J4892" s="12" t="s">
        <v>5164</v>
      </c>
      <c r="K4892" s="12" t="s">
        <v>5164</v>
      </c>
      <c r="N4892" s="16" t="s">
        <v>206</v>
      </c>
      <c r="O4892" s="16" t="s">
        <v>5368</v>
      </c>
      <c r="P4892" s="12" t="s">
        <v>482</v>
      </c>
      <c r="R4892" s="16">
        <v>0.52</v>
      </c>
      <c r="Z4892" s="16">
        <v>0.52</v>
      </c>
      <c r="AA4892" s="16">
        <v>62.400000000000006</v>
      </c>
      <c r="AB4892" s="16" t="s">
        <v>2114</v>
      </c>
      <c r="AC4892" s="16" t="s">
        <v>5166</v>
      </c>
      <c r="AD4892" s="16">
        <v>21840.000000000004</v>
      </c>
      <c r="AE4892" s="16">
        <v>195</v>
      </c>
      <c r="AF4892" s="16">
        <v>73125</v>
      </c>
      <c r="AG4892" s="16">
        <v>52</v>
      </c>
      <c r="AH4892" s="12">
        <f t="shared" si="1054"/>
        <v>0</v>
      </c>
      <c r="AI4892" s="16">
        <v>2.6</v>
      </c>
      <c r="AJ4892" s="16">
        <v>9100</v>
      </c>
      <c r="AK4892" s="16">
        <f t="shared" si="1055"/>
        <v>260</v>
      </c>
      <c r="AL4892" s="16">
        <f t="shared" si="1056"/>
        <v>2600</v>
      </c>
      <c r="AM4892" s="16">
        <v>46800</v>
      </c>
      <c r="AN4892" s="16">
        <f t="shared" si="1057"/>
        <v>153465</v>
      </c>
      <c r="AQ4892" s="16" t="s">
        <v>204</v>
      </c>
      <c r="AS4892" s="16" t="s">
        <v>2422</v>
      </c>
      <c r="AT4892" s="16" t="s">
        <v>2418</v>
      </c>
      <c r="AU4892" t="s">
        <v>2384</v>
      </c>
      <c r="AV4892" s="15" t="s">
        <v>2420</v>
      </c>
      <c r="AX4892" s="16" t="s">
        <v>204</v>
      </c>
      <c r="AY4892" s="16" t="s">
        <v>207</v>
      </c>
      <c r="AZ4892" s="16" t="s">
        <v>207</v>
      </c>
      <c r="BA4892" s="16" t="s">
        <v>207</v>
      </c>
      <c r="BB4892" s="16" t="s">
        <v>207</v>
      </c>
      <c r="BC4892" s="16">
        <v>0.52</v>
      </c>
      <c r="BD4892" s="16">
        <f t="shared" si="1058"/>
        <v>3.12</v>
      </c>
      <c r="BE4892" s="16">
        <f t="shared" si="1059"/>
        <v>959.15625</v>
      </c>
      <c r="BG4892" s="16">
        <f t="shared" si="1060"/>
        <v>1248</v>
      </c>
      <c r="BH4892" s="16">
        <f t="shared" si="1061"/>
        <v>624</v>
      </c>
      <c r="BI4892" s="16">
        <f t="shared" si="1062"/>
        <v>7.8</v>
      </c>
    </row>
    <row r="4893" spans="1:61" x14ac:dyDescent="0.35">
      <c r="A4893">
        <v>4892</v>
      </c>
      <c r="B4893" t="s">
        <v>360</v>
      </c>
      <c r="C4893" t="s">
        <v>6698</v>
      </c>
      <c r="D4893" s="15" t="s">
        <v>5390</v>
      </c>
      <c r="E4893" s="12" t="s">
        <v>98</v>
      </c>
      <c r="G4893" s="12" t="s">
        <v>1453</v>
      </c>
      <c r="H4893" s="12" t="s">
        <v>91</v>
      </c>
      <c r="I4893" s="12" t="s">
        <v>363</v>
      </c>
      <c r="J4893" s="12" t="s">
        <v>5164</v>
      </c>
      <c r="K4893" s="12" t="s">
        <v>5164</v>
      </c>
      <c r="N4893" s="16" t="s">
        <v>206</v>
      </c>
      <c r="O4893" s="16" t="s">
        <v>5368</v>
      </c>
      <c r="P4893" s="12" t="s">
        <v>482</v>
      </c>
      <c r="R4893" s="16">
        <v>1.39</v>
      </c>
      <c r="Z4893" s="16">
        <v>1.39</v>
      </c>
      <c r="AA4893" s="16">
        <v>166.79999999999998</v>
      </c>
      <c r="AB4893" s="16" t="s">
        <v>2114</v>
      </c>
      <c r="AC4893" s="16" t="s">
        <v>5166</v>
      </c>
      <c r="AD4893" s="16">
        <v>58380</v>
      </c>
      <c r="AE4893" s="16">
        <v>521.25</v>
      </c>
      <c r="AF4893" s="16">
        <v>195468.75</v>
      </c>
      <c r="AG4893" s="16">
        <v>139</v>
      </c>
      <c r="AH4893" s="12">
        <f t="shared" si="1054"/>
        <v>0</v>
      </c>
      <c r="AI4893" s="16">
        <v>6.9499999999999993</v>
      </c>
      <c r="AJ4893" s="16">
        <v>24324.999999999996</v>
      </c>
      <c r="AK4893" s="16">
        <f t="shared" si="1055"/>
        <v>695</v>
      </c>
      <c r="AL4893" s="16">
        <f t="shared" si="1056"/>
        <v>6949.9999999999991</v>
      </c>
      <c r="AM4893" s="16">
        <v>125099.99999999999</v>
      </c>
      <c r="AN4893" s="16">
        <f t="shared" si="1057"/>
        <v>410223.75</v>
      </c>
      <c r="AQ4893" s="16" t="s">
        <v>204</v>
      </c>
      <c r="AS4893" s="16" t="s">
        <v>2422</v>
      </c>
      <c r="AT4893" s="16" t="s">
        <v>2418</v>
      </c>
      <c r="AU4893" t="s">
        <v>2384</v>
      </c>
      <c r="AV4893" s="15" t="s">
        <v>2420</v>
      </c>
      <c r="AX4893" s="16" t="s">
        <v>204</v>
      </c>
      <c r="AY4893" s="16" t="s">
        <v>207</v>
      </c>
      <c r="AZ4893" s="16" t="s">
        <v>207</v>
      </c>
      <c r="BA4893" s="16" t="s">
        <v>207</v>
      </c>
      <c r="BB4893" s="16" t="s">
        <v>207</v>
      </c>
      <c r="BC4893" s="16">
        <v>1.39</v>
      </c>
      <c r="BD4893" s="16">
        <f t="shared" si="1058"/>
        <v>8.34</v>
      </c>
      <c r="BE4893" s="16">
        <f t="shared" si="1059"/>
        <v>2563.8984375</v>
      </c>
      <c r="BG4893" s="16">
        <f t="shared" si="1060"/>
        <v>3335.9999999999995</v>
      </c>
      <c r="BH4893" s="16">
        <f t="shared" si="1061"/>
        <v>1667.9999999999998</v>
      </c>
      <c r="BI4893" s="16">
        <f t="shared" si="1062"/>
        <v>20.849999999999998</v>
      </c>
    </row>
    <row r="4894" spans="1:61" x14ac:dyDescent="0.35">
      <c r="A4894">
        <v>4893</v>
      </c>
      <c r="B4894" t="s">
        <v>360</v>
      </c>
      <c r="C4894" t="s">
        <v>6699</v>
      </c>
      <c r="D4894" s="15" t="s">
        <v>5391</v>
      </c>
      <c r="E4894" s="12" t="s">
        <v>98</v>
      </c>
      <c r="G4894" s="12" t="s">
        <v>1453</v>
      </c>
      <c r="H4894" s="12" t="s">
        <v>91</v>
      </c>
      <c r="I4894" s="12" t="s">
        <v>363</v>
      </c>
      <c r="J4894" s="12" t="s">
        <v>5164</v>
      </c>
      <c r="K4894" s="12" t="s">
        <v>5164</v>
      </c>
      <c r="N4894" s="16" t="s">
        <v>206</v>
      </c>
      <c r="O4894" s="16" t="s">
        <v>5368</v>
      </c>
      <c r="P4894" s="12" t="s">
        <v>482</v>
      </c>
      <c r="R4894" s="16">
        <v>0.72</v>
      </c>
      <c r="Z4894" s="16">
        <v>0.72</v>
      </c>
      <c r="AA4894" s="16">
        <v>86.399999999999991</v>
      </c>
      <c r="AB4894" s="16" t="s">
        <v>2114</v>
      </c>
      <c r="AC4894" s="16" t="s">
        <v>5166</v>
      </c>
      <c r="AD4894" s="16">
        <v>30239.999999999996</v>
      </c>
      <c r="AE4894" s="16">
        <v>270</v>
      </c>
      <c r="AF4894" s="16">
        <v>101250</v>
      </c>
      <c r="AG4894" s="16">
        <v>72</v>
      </c>
      <c r="AH4894" s="12">
        <f t="shared" si="1054"/>
        <v>0</v>
      </c>
      <c r="AI4894" s="16">
        <v>3.5999999999999996</v>
      </c>
      <c r="AJ4894" s="16">
        <v>12599.999999999998</v>
      </c>
      <c r="AK4894" s="16">
        <f t="shared" si="1055"/>
        <v>360</v>
      </c>
      <c r="AL4894" s="16">
        <f t="shared" si="1056"/>
        <v>3600</v>
      </c>
      <c r="AM4894" s="16">
        <v>64800</v>
      </c>
      <c r="AN4894" s="16">
        <f t="shared" si="1057"/>
        <v>212490</v>
      </c>
      <c r="AQ4894" s="16" t="s">
        <v>204</v>
      </c>
      <c r="AS4894" s="16" t="s">
        <v>2422</v>
      </c>
      <c r="AT4894" s="16" t="s">
        <v>2418</v>
      </c>
      <c r="AU4894" t="s">
        <v>2384</v>
      </c>
      <c r="AV4894" s="15" t="s">
        <v>2420</v>
      </c>
      <c r="AX4894" s="16" t="s">
        <v>204</v>
      </c>
      <c r="AY4894" s="16" t="s">
        <v>207</v>
      </c>
      <c r="AZ4894" s="16" t="s">
        <v>207</v>
      </c>
      <c r="BA4894" s="16" t="s">
        <v>207</v>
      </c>
      <c r="BB4894" s="16" t="s">
        <v>207</v>
      </c>
      <c r="BC4894" s="16">
        <v>0.72</v>
      </c>
      <c r="BD4894" s="16">
        <f t="shared" si="1058"/>
        <v>4.32</v>
      </c>
      <c r="BE4894" s="16">
        <f t="shared" si="1059"/>
        <v>1328.0625</v>
      </c>
      <c r="BG4894" s="16">
        <f t="shared" si="1060"/>
        <v>1728</v>
      </c>
      <c r="BH4894" s="16">
        <f t="shared" si="1061"/>
        <v>864</v>
      </c>
      <c r="BI4894" s="16">
        <f t="shared" si="1062"/>
        <v>10.8</v>
      </c>
    </row>
    <row r="4895" spans="1:61" x14ac:dyDescent="0.35">
      <c r="A4895">
        <v>4894</v>
      </c>
      <c r="B4895" t="s">
        <v>360</v>
      </c>
      <c r="C4895" t="s">
        <v>6700</v>
      </c>
      <c r="D4895" s="15" t="s">
        <v>5392</v>
      </c>
      <c r="E4895" s="12" t="s">
        <v>98</v>
      </c>
      <c r="G4895" s="12" t="s">
        <v>1453</v>
      </c>
      <c r="H4895" s="12" t="s">
        <v>91</v>
      </c>
      <c r="I4895" s="12" t="s">
        <v>363</v>
      </c>
      <c r="J4895" s="12" t="s">
        <v>5164</v>
      </c>
      <c r="K4895" s="12" t="s">
        <v>5164</v>
      </c>
      <c r="N4895" s="16" t="s">
        <v>206</v>
      </c>
      <c r="O4895" s="16" t="s">
        <v>5368</v>
      </c>
      <c r="P4895" s="12" t="s">
        <v>482</v>
      </c>
      <c r="R4895" s="16">
        <v>1.36</v>
      </c>
      <c r="Z4895" s="16">
        <v>1.36</v>
      </c>
      <c r="AA4895" s="16">
        <v>163.20000000000002</v>
      </c>
      <c r="AB4895" s="16" t="s">
        <v>2114</v>
      </c>
      <c r="AC4895" s="16" t="s">
        <v>5166</v>
      </c>
      <c r="AD4895" s="16">
        <v>57120.000000000007</v>
      </c>
      <c r="AE4895" s="16">
        <v>510.00000000000006</v>
      </c>
      <c r="AF4895" s="16">
        <v>191250.00000000003</v>
      </c>
      <c r="AG4895" s="16">
        <v>136</v>
      </c>
      <c r="AH4895" s="12">
        <f t="shared" si="1054"/>
        <v>0</v>
      </c>
      <c r="AI4895" s="16">
        <v>6.8000000000000007</v>
      </c>
      <c r="AJ4895" s="16">
        <v>23800.000000000004</v>
      </c>
      <c r="AK4895" s="16">
        <f t="shared" si="1055"/>
        <v>680</v>
      </c>
      <c r="AL4895" s="16">
        <f t="shared" si="1056"/>
        <v>6800.0000000000009</v>
      </c>
      <c r="AM4895" s="16">
        <v>122400.00000000001</v>
      </c>
      <c r="AN4895" s="16">
        <f t="shared" si="1057"/>
        <v>401370.00000000006</v>
      </c>
      <c r="AQ4895" s="16" t="s">
        <v>204</v>
      </c>
      <c r="AS4895" s="16" t="s">
        <v>2422</v>
      </c>
      <c r="AT4895" s="16" t="s">
        <v>2418</v>
      </c>
      <c r="AU4895" t="s">
        <v>2384</v>
      </c>
      <c r="AV4895" s="15" t="s">
        <v>2420</v>
      </c>
      <c r="AX4895" s="16" t="s">
        <v>204</v>
      </c>
      <c r="AY4895" s="16" t="s">
        <v>207</v>
      </c>
      <c r="AZ4895" s="16" t="s">
        <v>207</v>
      </c>
      <c r="BA4895" s="16" t="s">
        <v>207</v>
      </c>
      <c r="BB4895" s="16" t="s">
        <v>207</v>
      </c>
      <c r="BC4895" s="16">
        <v>1.36</v>
      </c>
      <c r="BD4895" s="16">
        <f t="shared" si="1058"/>
        <v>8.16</v>
      </c>
      <c r="BE4895" s="16">
        <f t="shared" si="1059"/>
        <v>2508.5625000000005</v>
      </c>
      <c r="BG4895" s="16">
        <f t="shared" si="1060"/>
        <v>3264.0000000000005</v>
      </c>
      <c r="BH4895" s="16">
        <f t="shared" si="1061"/>
        <v>1632.0000000000002</v>
      </c>
      <c r="BI4895" s="16">
        <f t="shared" si="1062"/>
        <v>20.400000000000002</v>
      </c>
    </row>
    <row r="4896" spans="1:61" x14ac:dyDescent="0.35">
      <c r="A4896">
        <v>4895</v>
      </c>
      <c r="B4896" t="s">
        <v>360</v>
      </c>
      <c r="C4896" t="s">
        <v>6701</v>
      </c>
      <c r="D4896" s="15" t="s">
        <v>5393</v>
      </c>
      <c r="E4896" s="12" t="s">
        <v>98</v>
      </c>
      <c r="G4896" s="12" t="s">
        <v>1453</v>
      </c>
      <c r="H4896" s="12" t="s">
        <v>91</v>
      </c>
      <c r="I4896" s="12" t="s">
        <v>363</v>
      </c>
      <c r="J4896" s="12" t="s">
        <v>5164</v>
      </c>
      <c r="K4896" s="12" t="s">
        <v>5164</v>
      </c>
      <c r="N4896" s="16" t="s">
        <v>206</v>
      </c>
      <c r="O4896" s="16" t="s">
        <v>5368</v>
      </c>
      <c r="P4896" s="12" t="s">
        <v>482</v>
      </c>
      <c r="R4896" s="16">
        <v>1.5</v>
      </c>
      <c r="Z4896" s="16">
        <v>1.5</v>
      </c>
      <c r="AA4896" s="16">
        <v>180</v>
      </c>
      <c r="AB4896" s="16" t="s">
        <v>2114</v>
      </c>
      <c r="AC4896" s="16" t="s">
        <v>5166</v>
      </c>
      <c r="AD4896" s="16">
        <v>63000</v>
      </c>
      <c r="AE4896" s="16">
        <v>562.5</v>
      </c>
      <c r="AF4896" s="16">
        <v>210937.5</v>
      </c>
      <c r="AG4896" s="16">
        <v>150</v>
      </c>
      <c r="AH4896" s="12">
        <f t="shared" ref="AH4896:AH4959" si="1063">0*AG4896</f>
        <v>0</v>
      </c>
      <c r="AI4896" s="16">
        <v>7.5</v>
      </c>
      <c r="AJ4896" s="16">
        <v>26250</v>
      </c>
      <c r="AK4896" s="16">
        <f t="shared" ref="AK4896:AK4959" si="1064">500*Z4896</f>
        <v>750</v>
      </c>
      <c r="AL4896" s="16">
        <f t="shared" ref="AL4896:AL4959" si="1065">1*5000*Z4896</f>
        <v>7500</v>
      </c>
      <c r="AM4896" s="16">
        <v>135000</v>
      </c>
      <c r="AN4896" s="16">
        <f t="shared" ref="AN4896:AN4959" si="1066">AM4896+AL4896+AJ4896+AF4896+AD4896</f>
        <v>442687.5</v>
      </c>
      <c r="AQ4896" s="16" t="s">
        <v>204</v>
      </c>
      <c r="AS4896" s="16" t="s">
        <v>2422</v>
      </c>
      <c r="AT4896" s="16" t="s">
        <v>2418</v>
      </c>
      <c r="AU4896" t="s">
        <v>2384</v>
      </c>
      <c r="AV4896" s="15" t="s">
        <v>2420</v>
      </c>
      <c r="AX4896" s="16" t="s">
        <v>204</v>
      </c>
      <c r="AY4896" s="16" t="s">
        <v>207</v>
      </c>
      <c r="AZ4896" s="16" t="s">
        <v>207</v>
      </c>
      <c r="BA4896" s="16" t="s">
        <v>207</v>
      </c>
      <c r="BB4896" s="16" t="s">
        <v>207</v>
      </c>
      <c r="BC4896" s="16">
        <v>1.5</v>
      </c>
      <c r="BD4896" s="16">
        <f t="shared" ref="BD4896:BD4959" si="1067">6*BC4896</f>
        <v>9</v>
      </c>
      <c r="BE4896" s="16">
        <f t="shared" ref="BE4896:BE4959" si="1068">AN4896/160</f>
        <v>2766.796875</v>
      </c>
      <c r="BG4896" s="16">
        <f t="shared" ref="BG4896:BG4959" si="1069">2400*BC4896</f>
        <v>3600</v>
      </c>
      <c r="BH4896" s="16">
        <f t="shared" ref="BH4896:BH4959" si="1070">1200*BC4896</f>
        <v>1800</v>
      </c>
      <c r="BI4896" s="16">
        <f t="shared" ref="BI4896:BI4959" si="1071">BH4896/80</f>
        <v>22.5</v>
      </c>
    </row>
    <row r="4897" spans="1:61" x14ac:dyDescent="0.35">
      <c r="A4897">
        <v>4896</v>
      </c>
      <c r="B4897" t="s">
        <v>360</v>
      </c>
      <c r="C4897" t="s">
        <v>6702</v>
      </c>
      <c r="D4897" s="15" t="s">
        <v>5394</v>
      </c>
      <c r="E4897" s="12" t="s">
        <v>98</v>
      </c>
      <c r="G4897" s="12" t="s">
        <v>1453</v>
      </c>
      <c r="H4897" s="12" t="s">
        <v>91</v>
      </c>
      <c r="I4897" s="12" t="s">
        <v>363</v>
      </c>
      <c r="J4897" s="12" t="s">
        <v>5164</v>
      </c>
      <c r="K4897" s="12" t="s">
        <v>5164</v>
      </c>
      <c r="N4897" s="16" t="s">
        <v>206</v>
      </c>
      <c r="O4897" s="16" t="s">
        <v>5368</v>
      </c>
      <c r="P4897" s="12" t="s">
        <v>482</v>
      </c>
      <c r="R4897" s="16">
        <v>1.5</v>
      </c>
      <c r="Z4897" s="16">
        <v>1.5</v>
      </c>
      <c r="AA4897" s="16">
        <v>180</v>
      </c>
      <c r="AB4897" s="16" t="s">
        <v>2114</v>
      </c>
      <c r="AC4897" s="16" t="s">
        <v>5166</v>
      </c>
      <c r="AD4897" s="16">
        <v>63000</v>
      </c>
      <c r="AE4897" s="16">
        <v>562.5</v>
      </c>
      <c r="AF4897" s="16">
        <v>210937.5</v>
      </c>
      <c r="AG4897" s="16">
        <v>150</v>
      </c>
      <c r="AH4897" s="12">
        <f t="shared" si="1063"/>
        <v>0</v>
      </c>
      <c r="AI4897" s="16">
        <v>7.5</v>
      </c>
      <c r="AJ4897" s="16">
        <v>26250</v>
      </c>
      <c r="AK4897" s="16">
        <f t="shared" si="1064"/>
        <v>750</v>
      </c>
      <c r="AL4897" s="16">
        <f t="shared" si="1065"/>
        <v>7500</v>
      </c>
      <c r="AM4897" s="16">
        <v>135000</v>
      </c>
      <c r="AN4897" s="16">
        <f t="shared" si="1066"/>
        <v>442687.5</v>
      </c>
      <c r="AQ4897" s="16" t="s">
        <v>204</v>
      </c>
      <c r="AS4897" s="16" t="s">
        <v>2422</v>
      </c>
      <c r="AT4897" s="16" t="s">
        <v>2418</v>
      </c>
      <c r="AU4897" t="s">
        <v>2384</v>
      </c>
      <c r="AV4897" s="15" t="s">
        <v>2420</v>
      </c>
      <c r="AX4897" s="16" t="s">
        <v>204</v>
      </c>
      <c r="AY4897" s="16" t="s">
        <v>207</v>
      </c>
      <c r="AZ4897" s="16" t="s">
        <v>207</v>
      </c>
      <c r="BA4897" s="16" t="s">
        <v>207</v>
      </c>
      <c r="BB4897" s="16" t="s">
        <v>207</v>
      </c>
      <c r="BC4897" s="16">
        <v>1.5</v>
      </c>
      <c r="BD4897" s="16">
        <f t="shared" si="1067"/>
        <v>9</v>
      </c>
      <c r="BE4897" s="16">
        <f t="shared" si="1068"/>
        <v>2766.796875</v>
      </c>
      <c r="BG4897" s="16">
        <f t="shared" si="1069"/>
        <v>3600</v>
      </c>
      <c r="BH4897" s="16">
        <f t="shared" si="1070"/>
        <v>1800</v>
      </c>
      <c r="BI4897" s="16">
        <f t="shared" si="1071"/>
        <v>22.5</v>
      </c>
    </row>
    <row r="4898" spans="1:61" x14ac:dyDescent="0.35">
      <c r="A4898">
        <v>4897</v>
      </c>
      <c r="B4898" t="s">
        <v>360</v>
      </c>
      <c r="C4898" t="s">
        <v>6703</v>
      </c>
      <c r="D4898" s="15" t="s">
        <v>5395</v>
      </c>
      <c r="E4898" s="12" t="s">
        <v>98</v>
      </c>
      <c r="G4898" s="12" t="s">
        <v>1453</v>
      </c>
      <c r="H4898" s="12" t="s">
        <v>91</v>
      </c>
      <c r="I4898" s="12" t="s">
        <v>363</v>
      </c>
      <c r="J4898" s="12" t="s">
        <v>5164</v>
      </c>
      <c r="K4898" s="12" t="s">
        <v>5164</v>
      </c>
      <c r="N4898" s="16" t="s">
        <v>206</v>
      </c>
      <c r="O4898" s="16" t="s">
        <v>5368</v>
      </c>
      <c r="P4898" s="12" t="s">
        <v>482</v>
      </c>
      <c r="R4898" s="16">
        <v>1.5</v>
      </c>
      <c r="Z4898" s="16">
        <v>1.5</v>
      </c>
      <c r="AA4898" s="16">
        <v>180</v>
      </c>
      <c r="AB4898" s="16" t="s">
        <v>2114</v>
      </c>
      <c r="AC4898" s="16" t="s">
        <v>5166</v>
      </c>
      <c r="AD4898" s="16">
        <v>63000</v>
      </c>
      <c r="AE4898" s="16">
        <v>562.5</v>
      </c>
      <c r="AF4898" s="16">
        <v>210937.5</v>
      </c>
      <c r="AG4898" s="16">
        <v>150</v>
      </c>
      <c r="AH4898" s="12">
        <f t="shared" si="1063"/>
        <v>0</v>
      </c>
      <c r="AI4898" s="16">
        <v>7.5</v>
      </c>
      <c r="AJ4898" s="16">
        <v>26250</v>
      </c>
      <c r="AK4898" s="16">
        <f t="shared" si="1064"/>
        <v>750</v>
      </c>
      <c r="AL4898" s="16">
        <f t="shared" si="1065"/>
        <v>7500</v>
      </c>
      <c r="AM4898" s="16">
        <v>135000</v>
      </c>
      <c r="AN4898" s="16">
        <f t="shared" si="1066"/>
        <v>442687.5</v>
      </c>
      <c r="AQ4898" s="16" t="s">
        <v>204</v>
      </c>
      <c r="AS4898" s="16" t="s">
        <v>2422</v>
      </c>
      <c r="AT4898" s="16" t="s">
        <v>2418</v>
      </c>
      <c r="AU4898" t="s">
        <v>2384</v>
      </c>
      <c r="AV4898" s="15" t="s">
        <v>2420</v>
      </c>
      <c r="AX4898" s="16" t="s">
        <v>204</v>
      </c>
      <c r="AY4898" s="16" t="s">
        <v>207</v>
      </c>
      <c r="AZ4898" s="16" t="s">
        <v>207</v>
      </c>
      <c r="BA4898" s="16" t="s">
        <v>207</v>
      </c>
      <c r="BB4898" s="16" t="s">
        <v>207</v>
      </c>
      <c r="BC4898" s="16">
        <v>1.5</v>
      </c>
      <c r="BD4898" s="16">
        <f t="shared" si="1067"/>
        <v>9</v>
      </c>
      <c r="BE4898" s="16">
        <f t="shared" si="1068"/>
        <v>2766.796875</v>
      </c>
      <c r="BG4898" s="16">
        <f t="shared" si="1069"/>
        <v>3600</v>
      </c>
      <c r="BH4898" s="16">
        <f t="shared" si="1070"/>
        <v>1800</v>
      </c>
      <c r="BI4898" s="16">
        <f t="shared" si="1071"/>
        <v>22.5</v>
      </c>
    </row>
    <row r="4899" spans="1:61" x14ac:dyDescent="0.35">
      <c r="A4899">
        <v>4898</v>
      </c>
      <c r="B4899" t="s">
        <v>360</v>
      </c>
      <c r="C4899" t="s">
        <v>6704</v>
      </c>
      <c r="D4899" s="15" t="s">
        <v>5396</v>
      </c>
      <c r="E4899" s="12" t="s">
        <v>98</v>
      </c>
      <c r="G4899" s="12" t="s">
        <v>1453</v>
      </c>
      <c r="H4899" s="12" t="s">
        <v>91</v>
      </c>
      <c r="I4899" s="12" t="s">
        <v>363</v>
      </c>
      <c r="J4899" s="12" t="s">
        <v>5164</v>
      </c>
      <c r="K4899" s="12" t="s">
        <v>5164</v>
      </c>
      <c r="N4899" s="16" t="s">
        <v>206</v>
      </c>
      <c r="O4899" s="16" t="s">
        <v>5368</v>
      </c>
      <c r="P4899" s="12" t="s">
        <v>482</v>
      </c>
      <c r="R4899" s="16">
        <v>2.2200000000000002</v>
      </c>
      <c r="Z4899" s="16">
        <v>2.2200000000000002</v>
      </c>
      <c r="AA4899" s="16">
        <v>266.40000000000003</v>
      </c>
      <c r="AB4899" s="16" t="s">
        <v>2114</v>
      </c>
      <c r="AC4899" s="16" t="s">
        <v>5166</v>
      </c>
      <c r="AD4899" s="16">
        <v>93240.000000000015</v>
      </c>
      <c r="AE4899" s="16">
        <v>832.50000000000011</v>
      </c>
      <c r="AF4899" s="16">
        <v>312187.50000000006</v>
      </c>
      <c r="AG4899" s="16">
        <v>222.00000000000003</v>
      </c>
      <c r="AH4899" s="12">
        <f t="shared" si="1063"/>
        <v>0</v>
      </c>
      <c r="AI4899" s="16">
        <v>11.100000000000001</v>
      </c>
      <c r="AJ4899" s="16">
        <v>38850.000000000007</v>
      </c>
      <c r="AK4899" s="16">
        <f t="shared" si="1064"/>
        <v>1110</v>
      </c>
      <c r="AL4899" s="16">
        <f t="shared" si="1065"/>
        <v>11100.000000000002</v>
      </c>
      <c r="AM4899" s="16">
        <v>199800.00000000003</v>
      </c>
      <c r="AN4899" s="16">
        <f t="shared" si="1066"/>
        <v>655177.50000000012</v>
      </c>
      <c r="AQ4899" s="16" t="s">
        <v>204</v>
      </c>
      <c r="AS4899" s="16" t="s">
        <v>2422</v>
      </c>
      <c r="AT4899" s="16" t="s">
        <v>2418</v>
      </c>
      <c r="AU4899" t="s">
        <v>2384</v>
      </c>
      <c r="AV4899" s="15" t="s">
        <v>2420</v>
      </c>
      <c r="AX4899" s="16" t="s">
        <v>204</v>
      </c>
      <c r="AY4899" s="16" t="s">
        <v>207</v>
      </c>
      <c r="AZ4899" s="16" t="s">
        <v>207</v>
      </c>
      <c r="BA4899" s="16" t="s">
        <v>207</v>
      </c>
      <c r="BB4899" s="16" t="s">
        <v>207</v>
      </c>
      <c r="BC4899" s="16">
        <v>2.2200000000000002</v>
      </c>
      <c r="BD4899" s="16">
        <f t="shared" si="1067"/>
        <v>13.32</v>
      </c>
      <c r="BE4899" s="16">
        <f t="shared" si="1068"/>
        <v>4094.8593750000009</v>
      </c>
      <c r="BG4899" s="16">
        <f t="shared" si="1069"/>
        <v>5328.0000000000009</v>
      </c>
      <c r="BH4899" s="16">
        <f t="shared" si="1070"/>
        <v>2664.0000000000005</v>
      </c>
      <c r="BI4899" s="16">
        <f t="shared" si="1071"/>
        <v>33.300000000000004</v>
      </c>
    </row>
    <row r="4900" spans="1:61" x14ac:dyDescent="0.35">
      <c r="A4900">
        <v>4899</v>
      </c>
      <c r="B4900" t="s">
        <v>360</v>
      </c>
      <c r="C4900" t="s">
        <v>6705</v>
      </c>
      <c r="D4900" s="15" t="s">
        <v>5397</v>
      </c>
      <c r="E4900" s="12" t="s">
        <v>98</v>
      </c>
      <c r="G4900" s="12" t="s">
        <v>1453</v>
      </c>
      <c r="H4900" s="12" t="s">
        <v>91</v>
      </c>
      <c r="I4900" s="12" t="s">
        <v>363</v>
      </c>
      <c r="J4900" s="12" t="s">
        <v>5164</v>
      </c>
      <c r="K4900" s="12" t="s">
        <v>5164</v>
      </c>
      <c r="N4900" s="16" t="s">
        <v>206</v>
      </c>
      <c r="O4900" s="16" t="s">
        <v>5368</v>
      </c>
      <c r="P4900" s="12" t="s">
        <v>482</v>
      </c>
      <c r="R4900" s="16">
        <v>1.43</v>
      </c>
      <c r="Z4900" s="16">
        <v>1.43</v>
      </c>
      <c r="AA4900" s="16">
        <v>171.6</v>
      </c>
      <c r="AB4900" s="16" t="s">
        <v>2114</v>
      </c>
      <c r="AC4900" s="16" t="s">
        <v>5166</v>
      </c>
      <c r="AD4900" s="16">
        <v>60060</v>
      </c>
      <c r="AE4900" s="16">
        <v>536.25</v>
      </c>
      <c r="AF4900" s="16">
        <v>201093.75</v>
      </c>
      <c r="AG4900" s="16">
        <v>143</v>
      </c>
      <c r="AH4900" s="12">
        <f t="shared" si="1063"/>
        <v>0</v>
      </c>
      <c r="AI4900" s="16">
        <v>7.1499999999999995</v>
      </c>
      <c r="AJ4900" s="16">
        <v>25024.999999999996</v>
      </c>
      <c r="AK4900" s="16">
        <f t="shared" si="1064"/>
        <v>715</v>
      </c>
      <c r="AL4900" s="16">
        <f t="shared" si="1065"/>
        <v>7150</v>
      </c>
      <c r="AM4900" s="16">
        <v>128700</v>
      </c>
      <c r="AN4900" s="16">
        <f t="shared" si="1066"/>
        <v>422028.75</v>
      </c>
      <c r="AQ4900" s="16" t="s">
        <v>204</v>
      </c>
      <c r="AS4900" s="16" t="s">
        <v>2422</v>
      </c>
      <c r="AT4900" s="16" t="s">
        <v>2418</v>
      </c>
      <c r="AU4900" t="s">
        <v>2384</v>
      </c>
      <c r="AV4900" s="15" t="s">
        <v>2420</v>
      </c>
      <c r="AX4900" s="16" t="s">
        <v>204</v>
      </c>
      <c r="AY4900" s="16" t="s">
        <v>207</v>
      </c>
      <c r="AZ4900" s="16" t="s">
        <v>207</v>
      </c>
      <c r="BA4900" s="16" t="s">
        <v>207</v>
      </c>
      <c r="BB4900" s="16" t="s">
        <v>207</v>
      </c>
      <c r="BC4900" s="16">
        <v>1.43</v>
      </c>
      <c r="BD4900" s="16">
        <f t="shared" si="1067"/>
        <v>8.58</v>
      </c>
      <c r="BE4900" s="16">
        <f t="shared" si="1068"/>
        <v>2637.6796875</v>
      </c>
      <c r="BG4900" s="16">
        <f t="shared" si="1069"/>
        <v>3432</v>
      </c>
      <c r="BH4900" s="16">
        <f t="shared" si="1070"/>
        <v>1716</v>
      </c>
      <c r="BI4900" s="16">
        <f t="shared" si="1071"/>
        <v>21.45</v>
      </c>
    </row>
    <row r="4901" spans="1:61" x14ac:dyDescent="0.35">
      <c r="A4901">
        <v>4900</v>
      </c>
      <c r="B4901" t="s">
        <v>360</v>
      </c>
      <c r="C4901" t="s">
        <v>6706</v>
      </c>
      <c r="D4901" s="15" t="s">
        <v>5398</v>
      </c>
      <c r="E4901" s="12" t="s">
        <v>98</v>
      </c>
      <c r="G4901" s="12" t="s">
        <v>1453</v>
      </c>
      <c r="H4901" s="12" t="s">
        <v>91</v>
      </c>
      <c r="I4901" s="12" t="s">
        <v>363</v>
      </c>
      <c r="J4901" s="12" t="s">
        <v>5164</v>
      </c>
      <c r="K4901" s="12" t="s">
        <v>5164</v>
      </c>
      <c r="N4901" s="16" t="s">
        <v>206</v>
      </c>
      <c r="O4901" s="16" t="s">
        <v>5368</v>
      </c>
      <c r="P4901" s="12" t="s">
        <v>482</v>
      </c>
      <c r="R4901" s="16">
        <v>3.84</v>
      </c>
      <c r="Z4901" s="16">
        <v>3.84</v>
      </c>
      <c r="AA4901" s="16">
        <v>460.79999999999995</v>
      </c>
      <c r="AB4901" s="16" t="s">
        <v>2114</v>
      </c>
      <c r="AC4901" s="16" t="s">
        <v>5166</v>
      </c>
      <c r="AD4901" s="16">
        <v>161279.99999999997</v>
      </c>
      <c r="AE4901" s="16">
        <v>1440</v>
      </c>
      <c r="AF4901" s="16">
        <v>540000</v>
      </c>
      <c r="AG4901" s="16">
        <v>384</v>
      </c>
      <c r="AH4901" s="12">
        <f t="shared" si="1063"/>
        <v>0</v>
      </c>
      <c r="AI4901" s="16">
        <v>19.2</v>
      </c>
      <c r="AJ4901" s="16">
        <v>67200</v>
      </c>
      <c r="AK4901" s="16">
        <f t="shared" si="1064"/>
        <v>1920</v>
      </c>
      <c r="AL4901" s="16">
        <f t="shared" si="1065"/>
        <v>19200</v>
      </c>
      <c r="AM4901" s="16">
        <v>345600</v>
      </c>
      <c r="AN4901" s="16">
        <f t="shared" si="1066"/>
        <v>1133280</v>
      </c>
      <c r="AQ4901" s="16" t="s">
        <v>204</v>
      </c>
      <c r="AS4901" s="16" t="s">
        <v>2422</v>
      </c>
      <c r="AT4901" s="16" t="s">
        <v>2418</v>
      </c>
      <c r="AU4901" t="s">
        <v>2384</v>
      </c>
      <c r="AV4901" s="15" t="s">
        <v>2420</v>
      </c>
      <c r="AX4901" s="16" t="s">
        <v>204</v>
      </c>
      <c r="AY4901" s="16" t="s">
        <v>207</v>
      </c>
      <c r="AZ4901" s="16" t="s">
        <v>207</v>
      </c>
      <c r="BA4901" s="16" t="s">
        <v>207</v>
      </c>
      <c r="BB4901" s="16" t="s">
        <v>207</v>
      </c>
      <c r="BC4901" s="16">
        <v>3.84</v>
      </c>
      <c r="BD4901" s="16">
        <f t="shared" si="1067"/>
        <v>23.04</v>
      </c>
      <c r="BE4901" s="16">
        <f t="shared" si="1068"/>
        <v>7083</v>
      </c>
      <c r="BG4901" s="16">
        <f t="shared" si="1069"/>
        <v>9216</v>
      </c>
      <c r="BH4901" s="16">
        <f t="shared" si="1070"/>
        <v>4608</v>
      </c>
      <c r="BI4901" s="16">
        <f t="shared" si="1071"/>
        <v>57.6</v>
      </c>
    </row>
    <row r="4902" spans="1:61" x14ac:dyDescent="0.35">
      <c r="A4902">
        <v>4901</v>
      </c>
      <c r="B4902" t="s">
        <v>360</v>
      </c>
      <c r="C4902" t="s">
        <v>6707</v>
      </c>
      <c r="D4902" s="15" t="s">
        <v>5399</v>
      </c>
      <c r="E4902" s="12" t="s">
        <v>98</v>
      </c>
      <c r="G4902" s="12" t="s">
        <v>1453</v>
      </c>
      <c r="H4902" s="12" t="s">
        <v>91</v>
      </c>
      <c r="I4902" s="12" t="s">
        <v>363</v>
      </c>
      <c r="J4902" s="12" t="s">
        <v>5164</v>
      </c>
      <c r="K4902" s="12" t="s">
        <v>5164</v>
      </c>
      <c r="N4902" s="16" t="s">
        <v>206</v>
      </c>
      <c r="O4902" s="16" t="s">
        <v>5368</v>
      </c>
      <c r="P4902" s="12" t="s">
        <v>482</v>
      </c>
      <c r="R4902" s="16">
        <v>3.36</v>
      </c>
      <c r="Z4902" s="16">
        <v>3.36</v>
      </c>
      <c r="AA4902" s="16">
        <v>403.2</v>
      </c>
      <c r="AB4902" s="16" t="s">
        <v>2114</v>
      </c>
      <c r="AC4902" s="16" t="s">
        <v>5166</v>
      </c>
      <c r="AD4902" s="16">
        <v>141120</v>
      </c>
      <c r="AE4902" s="16">
        <v>1260</v>
      </c>
      <c r="AF4902" s="16">
        <v>472500</v>
      </c>
      <c r="AG4902" s="16">
        <v>336</v>
      </c>
      <c r="AH4902" s="12">
        <f t="shared" si="1063"/>
        <v>0</v>
      </c>
      <c r="AI4902" s="16">
        <v>16.8</v>
      </c>
      <c r="AJ4902" s="16">
        <v>58800</v>
      </c>
      <c r="AK4902" s="16">
        <f t="shared" si="1064"/>
        <v>1680</v>
      </c>
      <c r="AL4902" s="16">
        <f t="shared" si="1065"/>
        <v>16800</v>
      </c>
      <c r="AM4902" s="16">
        <v>302400</v>
      </c>
      <c r="AN4902" s="16">
        <f t="shared" si="1066"/>
        <v>991620</v>
      </c>
      <c r="AQ4902" s="16" t="s">
        <v>204</v>
      </c>
      <c r="AS4902" s="16" t="s">
        <v>2422</v>
      </c>
      <c r="AT4902" s="16" t="s">
        <v>2418</v>
      </c>
      <c r="AU4902" t="s">
        <v>2384</v>
      </c>
      <c r="AV4902" s="15" t="s">
        <v>2420</v>
      </c>
      <c r="AX4902" s="16" t="s">
        <v>204</v>
      </c>
      <c r="AY4902" s="16" t="s">
        <v>207</v>
      </c>
      <c r="AZ4902" s="16" t="s">
        <v>207</v>
      </c>
      <c r="BA4902" s="16" t="s">
        <v>207</v>
      </c>
      <c r="BB4902" s="16" t="s">
        <v>207</v>
      </c>
      <c r="BC4902" s="16">
        <v>3.36</v>
      </c>
      <c r="BD4902" s="16">
        <f t="shared" si="1067"/>
        <v>20.16</v>
      </c>
      <c r="BE4902" s="16">
        <f t="shared" si="1068"/>
        <v>6197.625</v>
      </c>
      <c r="BG4902" s="16">
        <f t="shared" si="1069"/>
        <v>8064</v>
      </c>
      <c r="BH4902" s="16">
        <f t="shared" si="1070"/>
        <v>4032</v>
      </c>
      <c r="BI4902" s="16">
        <f t="shared" si="1071"/>
        <v>50.4</v>
      </c>
    </row>
    <row r="4903" spans="1:61" x14ac:dyDescent="0.35">
      <c r="A4903">
        <v>4902</v>
      </c>
      <c r="B4903" t="s">
        <v>360</v>
      </c>
      <c r="C4903" t="s">
        <v>6708</v>
      </c>
      <c r="D4903" s="15" t="s">
        <v>5400</v>
      </c>
      <c r="E4903" s="12" t="s">
        <v>98</v>
      </c>
      <c r="G4903" s="12" t="s">
        <v>1453</v>
      </c>
      <c r="H4903" s="12" t="s">
        <v>91</v>
      </c>
      <c r="I4903" s="12" t="s">
        <v>363</v>
      </c>
      <c r="J4903" s="12" t="s">
        <v>5164</v>
      </c>
      <c r="K4903" s="12" t="s">
        <v>5164</v>
      </c>
      <c r="N4903" s="16" t="s">
        <v>206</v>
      </c>
      <c r="O4903" s="16" t="s">
        <v>5368</v>
      </c>
      <c r="P4903" s="12" t="s">
        <v>482</v>
      </c>
      <c r="R4903" s="16">
        <v>2.04</v>
      </c>
      <c r="Z4903" s="16">
        <v>2.04</v>
      </c>
      <c r="AA4903" s="16">
        <v>244.8</v>
      </c>
      <c r="AB4903" s="16" t="s">
        <v>2114</v>
      </c>
      <c r="AC4903" s="16" t="s">
        <v>5166</v>
      </c>
      <c r="AD4903" s="16">
        <v>85680</v>
      </c>
      <c r="AE4903" s="16">
        <v>765</v>
      </c>
      <c r="AF4903" s="16">
        <v>286875</v>
      </c>
      <c r="AG4903" s="16">
        <v>204</v>
      </c>
      <c r="AH4903" s="12">
        <f t="shared" si="1063"/>
        <v>0</v>
      </c>
      <c r="AI4903" s="16">
        <v>10.199999999999999</v>
      </c>
      <c r="AJ4903" s="16">
        <v>35700</v>
      </c>
      <c r="AK4903" s="16">
        <f t="shared" si="1064"/>
        <v>1020</v>
      </c>
      <c r="AL4903" s="16">
        <f t="shared" si="1065"/>
        <v>10200</v>
      </c>
      <c r="AM4903" s="16">
        <v>183600</v>
      </c>
      <c r="AN4903" s="16">
        <f t="shared" si="1066"/>
        <v>602055</v>
      </c>
      <c r="AQ4903" s="16" t="s">
        <v>204</v>
      </c>
      <c r="AS4903" s="16" t="s">
        <v>2422</v>
      </c>
      <c r="AT4903" s="16" t="s">
        <v>2418</v>
      </c>
      <c r="AU4903" t="s">
        <v>2384</v>
      </c>
      <c r="AV4903" s="15" t="s">
        <v>2420</v>
      </c>
      <c r="AX4903" s="16" t="s">
        <v>204</v>
      </c>
      <c r="AY4903" s="16" t="s">
        <v>207</v>
      </c>
      <c r="AZ4903" s="16" t="s">
        <v>207</v>
      </c>
      <c r="BA4903" s="16" t="s">
        <v>207</v>
      </c>
      <c r="BB4903" s="16" t="s">
        <v>207</v>
      </c>
      <c r="BC4903" s="16">
        <v>2.04</v>
      </c>
      <c r="BD4903" s="16">
        <f t="shared" si="1067"/>
        <v>12.24</v>
      </c>
      <c r="BE4903" s="16">
        <f t="shared" si="1068"/>
        <v>3762.84375</v>
      </c>
      <c r="BG4903" s="16">
        <f t="shared" si="1069"/>
        <v>4896</v>
      </c>
      <c r="BH4903" s="16">
        <f t="shared" si="1070"/>
        <v>2448</v>
      </c>
      <c r="BI4903" s="16">
        <f t="shared" si="1071"/>
        <v>30.6</v>
      </c>
    </row>
    <row r="4904" spans="1:61" x14ac:dyDescent="0.35">
      <c r="A4904">
        <v>4903</v>
      </c>
      <c r="B4904" t="s">
        <v>360</v>
      </c>
      <c r="C4904" t="s">
        <v>6709</v>
      </c>
      <c r="D4904" s="15" t="s">
        <v>5401</v>
      </c>
      <c r="E4904" s="12" t="s">
        <v>98</v>
      </c>
      <c r="G4904" s="12" t="s">
        <v>1453</v>
      </c>
      <c r="H4904" s="12" t="s">
        <v>91</v>
      </c>
      <c r="I4904" s="12" t="s">
        <v>363</v>
      </c>
      <c r="J4904" s="12" t="s">
        <v>5164</v>
      </c>
      <c r="K4904" s="12" t="s">
        <v>5164</v>
      </c>
      <c r="N4904" s="16" t="s">
        <v>206</v>
      </c>
      <c r="O4904" s="16" t="s">
        <v>5368</v>
      </c>
      <c r="P4904" s="12" t="s">
        <v>482</v>
      </c>
      <c r="R4904" s="16">
        <v>0.3</v>
      </c>
      <c r="Z4904" s="16">
        <v>0.3</v>
      </c>
      <c r="AA4904" s="16">
        <v>36</v>
      </c>
      <c r="AB4904" s="16" t="s">
        <v>2114</v>
      </c>
      <c r="AC4904" s="16" t="s">
        <v>5166</v>
      </c>
      <c r="AD4904" s="16">
        <v>12600</v>
      </c>
      <c r="AE4904" s="16">
        <v>112.5</v>
      </c>
      <c r="AF4904" s="16">
        <v>42187.5</v>
      </c>
      <c r="AG4904" s="16">
        <v>30</v>
      </c>
      <c r="AH4904" s="12">
        <f t="shared" si="1063"/>
        <v>0</v>
      </c>
      <c r="AI4904" s="16">
        <v>1.5</v>
      </c>
      <c r="AJ4904" s="16">
        <v>5250</v>
      </c>
      <c r="AK4904" s="16">
        <f t="shared" si="1064"/>
        <v>150</v>
      </c>
      <c r="AL4904" s="16">
        <f t="shared" si="1065"/>
        <v>1500</v>
      </c>
      <c r="AM4904" s="16">
        <v>27000</v>
      </c>
      <c r="AN4904" s="16">
        <f t="shared" si="1066"/>
        <v>88537.5</v>
      </c>
      <c r="AQ4904" s="16" t="s">
        <v>204</v>
      </c>
      <c r="AS4904" s="16" t="s">
        <v>2422</v>
      </c>
      <c r="AT4904" s="16" t="s">
        <v>2418</v>
      </c>
      <c r="AU4904" t="s">
        <v>2384</v>
      </c>
      <c r="AV4904" s="15" t="s">
        <v>2420</v>
      </c>
      <c r="AX4904" s="16" t="s">
        <v>204</v>
      </c>
      <c r="AY4904" s="16" t="s">
        <v>207</v>
      </c>
      <c r="AZ4904" s="16" t="s">
        <v>207</v>
      </c>
      <c r="BA4904" s="16" t="s">
        <v>207</v>
      </c>
      <c r="BB4904" s="16" t="s">
        <v>207</v>
      </c>
      <c r="BC4904" s="16">
        <v>0.3</v>
      </c>
      <c r="BD4904" s="16">
        <f t="shared" si="1067"/>
        <v>1.7999999999999998</v>
      </c>
      <c r="BE4904" s="16">
        <f t="shared" si="1068"/>
        <v>553.359375</v>
      </c>
      <c r="BG4904" s="16">
        <f t="shared" si="1069"/>
        <v>720</v>
      </c>
      <c r="BH4904" s="16">
        <f t="shared" si="1070"/>
        <v>360</v>
      </c>
      <c r="BI4904" s="16">
        <f t="shared" si="1071"/>
        <v>4.5</v>
      </c>
    </row>
    <row r="4905" spans="1:61" x14ac:dyDescent="0.35">
      <c r="A4905">
        <v>4904</v>
      </c>
      <c r="B4905" t="s">
        <v>360</v>
      </c>
      <c r="C4905" t="s">
        <v>6710</v>
      </c>
      <c r="D4905" s="15" t="s">
        <v>5194</v>
      </c>
      <c r="E4905" s="12" t="s">
        <v>98</v>
      </c>
      <c r="G4905" s="12" t="s">
        <v>1453</v>
      </c>
      <c r="H4905" s="12" t="s">
        <v>91</v>
      </c>
      <c r="I4905" s="12" t="s">
        <v>363</v>
      </c>
      <c r="J4905" s="12" t="s">
        <v>5164</v>
      </c>
      <c r="K4905" s="12" t="s">
        <v>5164</v>
      </c>
      <c r="N4905" s="16" t="s">
        <v>206</v>
      </c>
      <c r="O4905" s="16" t="s">
        <v>5368</v>
      </c>
      <c r="P4905" s="12" t="s">
        <v>482</v>
      </c>
      <c r="R4905" s="16">
        <v>1.55</v>
      </c>
      <c r="Z4905" s="16">
        <v>1.55</v>
      </c>
      <c r="AA4905" s="16">
        <v>186</v>
      </c>
      <c r="AB4905" s="16" t="s">
        <v>2114</v>
      </c>
      <c r="AC4905" s="16" t="s">
        <v>5166</v>
      </c>
      <c r="AD4905" s="16">
        <v>65100</v>
      </c>
      <c r="AE4905" s="16">
        <v>581.25</v>
      </c>
      <c r="AF4905" s="16">
        <v>217968.75</v>
      </c>
      <c r="AG4905" s="16">
        <v>155</v>
      </c>
      <c r="AH4905" s="12">
        <f t="shared" si="1063"/>
        <v>0</v>
      </c>
      <c r="AI4905" s="16">
        <v>7.75</v>
      </c>
      <c r="AJ4905" s="16">
        <v>27125</v>
      </c>
      <c r="AK4905" s="16">
        <f t="shared" si="1064"/>
        <v>775</v>
      </c>
      <c r="AL4905" s="16">
        <f t="shared" si="1065"/>
        <v>7750</v>
      </c>
      <c r="AM4905" s="16">
        <v>139500</v>
      </c>
      <c r="AN4905" s="16">
        <f t="shared" si="1066"/>
        <v>457443.75</v>
      </c>
      <c r="AQ4905" s="16" t="s">
        <v>204</v>
      </c>
      <c r="AS4905" s="16" t="s">
        <v>2422</v>
      </c>
      <c r="AT4905" s="16" t="s">
        <v>2418</v>
      </c>
      <c r="AU4905" t="s">
        <v>2384</v>
      </c>
      <c r="AV4905" s="15" t="s">
        <v>2420</v>
      </c>
      <c r="AX4905" s="16" t="s">
        <v>204</v>
      </c>
      <c r="AY4905" s="16" t="s">
        <v>207</v>
      </c>
      <c r="AZ4905" s="16" t="s">
        <v>207</v>
      </c>
      <c r="BA4905" s="16" t="s">
        <v>207</v>
      </c>
      <c r="BB4905" s="16" t="s">
        <v>207</v>
      </c>
      <c r="BC4905" s="16">
        <v>1.55</v>
      </c>
      <c r="BD4905" s="16">
        <f t="shared" si="1067"/>
        <v>9.3000000000000007</v>
      </c>
      <c r="BE4905" s="16">
        <f t="shared" si="1068"/>
        <v>2859.0234375</v>
      </c>
      <c r="BG4905" s="16">
        <f t="shared" si="1069"/>
        <v>3720</v>
      </c>
      <c r="BH4905" s="16">
        <f t="shared" si="1070"/>
        <v>1860</v>
      </c>
      <c r="BI4905" s="16">
        <f t="shared" si="1071"/>
        <v>23.25</v>
      </c>
    </row>
    <row r="4906" spans="1:61" x14ac:dyDescent="0.35">
      <c r="A4906">
        <v>4905</v>
      </c>
      <c r="B4906" t="s">
        <v>360</v>
      </c>
      <c r="C4906" t="s">
        <v>6711</v>
      </c>
      <c r="D4906" s="15" t="s">
        <v>5402</v>
      </c>
      <c r="E4906" s="12" t="s">
        <v>98</v>
      </c>
      <c r="G4906" s="12" t="s">
        <v>1453</v>
      </c>
      <c r="H4906" s="12" t="s">
        <v>91</v>
      </c>
      <c r="I4906" s="12" t="s">
        <v>363</v>
      </c>
      <c r="J4906" s="12" t="s">
        <v>5164</v>
      </c>
      <c r="K4906" s="12" t="s">
        <v>5164</v>
      </c>
      <c r="N4906" s="16" t="s">
        <v>206</v>
      </c>
      <c r="O4906" s="16" t="s">
        <v>5368</v>
      </c>
      <c r="P4906" s="12" t="s">
        <v>482</v>
      </c>
      <c r="R4906" s="16">
        <v>0.24</v>
      </c>
      <c r="Z4906" s="16">
        <v>0.24</v>
      </c>
      <c r="AA4906" s="16">
        <v>28.799999999999997</v>
      </c>
      <c r="AB4906" s="16" t="s">
        <v>2114</v>
      </c>
      <c r="AC4906" s="16" t="s">
        <v>5166</v>
      </c>
      <c r="AD4906" s="16">
        <v>10079.999999999998</v>
      </c>
      <c r="AE4906" s="16">
        <v>90</v>
      </c>
      <c r="AF4906" s="16">
        <v>33750</v>
      </c>
      <c r="AG4906" s="16">
        <v>24</v>
      </c>
      <c r="AH4906" s="12">
        <f t="shared" si="1063"/>
        <v>0</v>
      </c>
      <c r="AI4906" s="16">
        <v>1.2</v>
      </c>
      <c r="AJ4906" s="16">
        <v>4200</v>
      </c>
      <c r="AK4906" s="16">
        <f t="shared" si="1064"/>
        <v>120</v>
      </c>
      <c r="AL4906" s="16">
        <f t="shared" si="1065"/>
        <v>1200</v>
      </c>
      <c r="AM4906" s="16">
        <v>21600</v>
      </c>
      <c r="AN4906" s="16">
        <f t="shared" si="1066"/>
        <v>70830</v>
      </c>
      <c r="AQ4906" s="16" t="s">
        <v>204</v>
      </c>
      <c r="AS4906" s="16" t="s">
        <v>2422</v>
      </c>
      <c r="AT4906" s="16" t="s">
        <v>2418</v>
      </c>
      <c r="AU4906" t="s">
        <v>2384</v>
      </c>
      <c r="AV4906" s="15" t="s">
        <v>2420</v>
      </c>
      <c r="AX4906" s="16" t="s">
        <v>204</v>
      </c>
      <c r="AY4906" s="16" t="s">
        <v>207</v>
      </c>
      <c r="AZ4906" s="16" t="s">
        <v>207</v>
      </c>
      <c r="BA4906" s="16" t="s">
        <v>207</v>
      </c>
      <c r="BB4906" s="16" t="s">
        <v>207</v>
      </c>
      <c r="BC4906" s="16">
        <v>0.24</v>
      </c>
      <c r="BD4906" s="16">
        <f t="shared" si="1067"/>
        <v>1.44</v>
      </c>
      <c r="BE4906" s="16">
        <f t="shared" si="1068"/>
        <v>442.6875</v>
      </c>
      <c r="BG4906" s="16">
        <f t="shared" si="1069"/>
        <v>576</v>
      </c>
      <c r="BH4906" s="16">
        <f t="shared" si="1070"/>
        <v>288</v>
      </c>
      <c r="BI4906" s="16">
        <f t="shared" si="1071"/>
        <v>3.6</v>
      </c>
    </row>
    <row r="4907" spans="1:61" x14ac:dyDescent="0.35">
      <c r="A4907">
        <v>4906</v>
      </c>
      <c r="B4907" t="s">
        <v>360</v>
      </c>
      <c r="C4907" t="s">
        <v>6712</v>
      </c>
      <c r="D4907" s="15" t="s">
        <v>5403</v>
      </c>
      <c r="E4907" s="12" t="s">
        <v>93</v>
      </c>
      <c r="G4907" s="12" t="s">
        <v>1453</v>
      </c>
      <c r="H4907" s="12" t="s">
        <v>91</v>
      </c>
      <c r="I4907" s="12" t="s">
        <v>363</v>
      </c>
      <c r="J4907" s="12" t="s">
        <v>5164</v>
      </c>
      <c r="K4907" s="12" t="s">
        <v>5164</v>
      </c>
      <c r="N4907" s="16" t="s">
        <v>206</v>
      </c>
      <c r="O4907" s="16" t="s">
        <v>5368</v>
      </c>
      <c r="P4907" s="12" t="s">
        <v>482</v>
      </c>
      <c r="R4907" s="16">
        <v>0.3</v>
      </c>
      <c r="Z4907" s="16">
        <v>0.3</v>
      </c>
      <c r="AA4907" s="16">
        <v>36</v>
      </c>
      <c r="AB4907" s="16" t="s">
        <v>2114</v>
      </c>
      <c r="AC4907" s="16" t="s">
        <v>5166</v>
      </c>
      <c r="AD4907" s="16">
        <v>12600</v>
      </c>
      <c r="AE4907" s="16">
        <v>112.5</v>
      </c>
      <c r="AF4907" s="16">
        <v>42187.5</v>
      </c>
      <c r="AG4907" s="16">
        <v>30</v>
      </c>
      <c r="AH4907" s="12">
        <f t="shared" si="1063"/>
        <v>0</v>
      </c>
      <c r="AI4907" s="16">
        <v>1.5</v>
      </c>
      <c r="AJ4907" s="16">
        <v>5250</v>
      </c>
      <c r="AK4907" s="16">
        <f t="shared" si="1064"/>
        <v>150</v>
      </c>
      <c r="AL4907" s="16">
        <f t="shared" si="1065"/>
        <v>1500</v>
      </c>
      <c r="AM4907" s="16">
        <v>27000</v>
      </c>
      <c r="AN4907" s="16">
        <f t="shared" si="1066"/>
        <v>88537.5</v>
      </c>
      <c r="AQ4907" s="16" t="s">
        <v>204</v>
      </c>
      <c r="AS4907" s="16" t="s">
        <v>2422</v>
      </c>
      <c r="AT4907" s="16" t="s">
        <v>2418</v>
      </c>
      <c r="AU4907" t="s">
        <v>2384</v>
      </c>
      <c r="AV4907" s="15" t="s">
        <v>2420</v>
      </c>
      <c r="AX4907" s="16" t="s">
        <v>204</v>
      </c>
      <c r="AY4907" s="16" t="s">
        <v>207</v>
      </c>
      <c r="AZ4907" s="16" t="s">
        <v>207</v>
      </c>
      <c r="BA4907" s="16" t="s">
        <v>207</v>
      </c>
      <c r="BB4907" s="16" t="s">
        <v>207</v>
      </c>
      <c r="BC4907" s="16">
        <v>0.3</v>
      </c>
      <c r="BD4907" s="16">
        <f t="shared" si="1067"/>
        <v>1.7999999999999998</v>
      </c>
      <c r="BE4907" s="16">
        <f t="shared" si="1068"/>
        <v>553.359375</v>
      </c>
      <c r="BG4907" s="16">
        <f t="shared" si="1069"/>
        <v>720</v>
      </c>
      <c r="BH4907" s="16">
        <f t="shared" si="1070"/>
        <v>360</v>
      </c>
      <c r="BI4907" s="16">
        <f t="shared" si="1071"/>
        <v>4.5</v>
      </c>
    </row>
    <row r="4908" spans="1:61" x14ac:dyDescent="0.35">
      <c r="A4908">
        <v>4907</v>
      </c>
      <c r="B4908" t="s">
        <v>360</v>
      </c>
      <c r="C4908" t="s">
        <v>6713</v>
      </c>
      <c r="D4908" s="15" t="s">
        <v>5233</v>
      </c>
      <c r="E4908" s="12" t="s">
        <v>98</v>
      </c>
      <c r="G4908" s="12" t="s">
        <v>1453</v>
      </c>
      <c r="H4908" s="12" t="s">
        <v>91</v>
      </c>
      <c r="I4908" s="12" t="s">
        <v>363</v>
      </c>
      <c r="J4908" s="12" t="s">
        <v>5164</v>
      </c>
      <c r="K4908" s="12" t="s">
        <v>5164</v>
      </c>
      <c r="N4908" s="16" t="s">
        <v>206</v>
      </c>
      <c r="O4908" s="16" t="s">
        <v>5368</v>
      </c>
      <c r="P4908" s="12" t="s">
        <v>482</v>
      </c>
      <c r="R4908" s="16">
        <v>0.4</v>
      </c>
      <c r="Z4908" s="16">
        <v>0.4</v>
      </c>
      <c r="AA4908" s="16">
        <v>48</v>
      </c>
      <c r="AB4908" s="16" t="s">
        <v>2114</v>
      </c>
      <c r="AC4908" s="16" t="s">
        <v>5166</v>
      </c>
      <c r="AD4908" s="16">
        <v>16800</v>
      </c>
      <c r="AE4908" s="16">
        <v>150</v>
      </c>
      <c r="AF4908" s="16">
        <v>56250</v>
      </c>
      <c r="AG4908" s="16">
        <v>40</v>
      </c>
      <c r="AH4908" s="12">
        <f t="shared" si="1063"/>
        <v>0</v>
      </c>
      <c r="AI4908" s="16">
        <v>2</v>
      </c>
      <c r="AJ4908" s="16">
        <v>7000</v>
      </c>
      <c r="AK4908" s="16">
        <f t="shared" si="1064"/>
        <v>200</v>
      </c>
      <c r="AL4908" s="16">
        <f t="shared" si="1065"/>
        <v>2000</v>
      </c>
      <c r="AM4908" s="16">
        <v>36000</v>
      </c>
      <c r="AN4908" s="16">
        <f t="shared" si="1066"/>
        <v>118050</v>
      </c>
      <c r="AQ4908" s="16" t="s">
        <v>204</v>
      </c>
      <c r="AS4908" s="16" t="s">
        <v>2422</v>
      </c>
      <c r="AT4908" s="16" t="s">
        <v>2418</v>
      </c>
      <c r="AU4908" t="s">
        <v>2384</v>
      </c>
      <c r="AV4908" s="15" t="s">
        <v>2420</v>
      </c>
      <c r="AX4908" s="16" t="s">
        <v>204</v>
      </c>
      <c r="AY4908" s="16" t="s">
        <v>207</v>
      </c>
      <c r="AZ4908" s="16" t="s">
        <v>207</v>
      </c>
      <c r="BA4908" s="16" t="s">
        <v>207</v>
      </c>
      <c r="BB4908" s="16" t="s">
        <v>207</v>
      </c>
      <c r="BC4908" s="16">
        <v>0.4</v>
      </c>
      <c r="BD4908" s="16">
        <f t="shared" si="1067"/>
        <v>2.4000000000000004</v>
      </c>
      <c r="BE4908" s="16">
        <f t="shared" si="1068"/>
        <v>737.8125</v>
      </c>
      <c r="BG4908" s="16">
        <f t="shared" si="1069"/>
        <v>960</v>
      </c>
      <c r="BH4908" s="16">
        <f t="shared" si="1070"/>
        <v>480</v>
      </c>
      <c r="BI4908" s="16">
        <f t="shared" si="1071"/>
        <v>6</v>
      </c>
    </row>
    <row r="4909" spans="1:61" x14ac:dyDescent="0.35">
      <c r="A4909">
        <v>4908</v>
      </c>
      <c r="B4909" t="s">
        <v>360</v>
      </c>
      <c r="C4909" t="s">
        <v>6714</v>
      </c>
      <c r="D4909" s="15" t="s">
        <v>5404</v>
      </c>
      <c r="E4909" s="12" t="s">
        <v>93</v>
      </c>
      <c r="G4909" s="12" t="s">
        <v>1453</v>
      </c>
      <c r="H4909" s="12" t="s">
        <v>91</v>
      </c>
      <c r="I4909" s="12" t="s">
        <v>363</v>
      </c>
      <c r="J4909" s="12" t="s">
        <v>5164</v>
      </c>
      <c r="K4909" s="12" t="s">
        <v>5164</v>
      </c>
      <c r="N4909" s="16" t="s">
        <v>206</v>
      </c>
      <c r="O4909" s="16" t="s">
        <v>5368</v>
      </c>
      <c r="P4909" s="12" t="s">
        <v>482</v>
      </c>
      <c r="R4909" s="16">
        <v>5.42</v>
      </c>
      <c r="Z4909" s="16">
        <v>5.42</v>
      </c>
      <c r="AA4909" s="16">
        <v>650.4</v>
      </c>
      <c r="AB4909" s="16" t="s">
        <v>2114</v>
      </c>
      <c r="AC4909" s="16" t="s">
        <v>5166</v>
      </c>
      <c r="AD4909" s="16">
        <v>227640</v>
      </c>
      <c r="AE4909" s="16">
        <v>2032.5</v>
      </c>
      <c r="AF4909" s="16">
        <v>762187.5</v>
      </c>
      <c r="AG4909" s="16">
        <v>542</v>
      </c>
      <c r="AH4909" s="12">
        <f t="shared" si="1063"/>
        <v>0</v>
      </c>
      <c r="AI4909" s="16">
        <v>27.1</v>
      </c>
      <c r="AJ4909" s="16">
        <v>94850</v>
      </c>
      <c r="AK4909" s="16">
        <f t="shared" si="1064"/>
        <v>2710</v>
      </c>
      <c r="AL4909" s="16">
        <f t="shared" si="1065"/>
        <v>27100</v>
      </c>
      <c r="AM4909" s="16">
        <v>487800</v>
      </c>
      <c r="AN4909" s="16">
        <f t="shared" si="1066"/>
        <v>1599577.5</v>
      </c>
      <c r="AQ4909" s="16" t="s">
        <v>204</v>
      </c>
      <c r="AS4909" s="16" t="s">
        <v>2422</v>
      </c>
      <c r="AT4909" s="16" t="s">
        <v>2418</v>
      </c>
      <c r="AU4909" t="s">
        <v>2384</v>
      </c>
      <c r="AV4909" s="15" t="s">
        <v>2420</v>
      </c>
      <c r="AX4909" s="16" t="s">
        <v>204</v>
      </c>
      <c r="AY4909" s="16" t="s">
        <v>207</v>
      </c>
      <c r="AZ4909" s="16" t="s">
        <v>207</v>
      </c>
      <c r="BA4909" s="16" t="s">
        <v>207</v>
      </c>
      <c r="BB4909" s="16" t="s">
        <v>207</v>
      </c>
      <c r="BC4909" s="16">
        <v>5.42</v>
      </c>
      <c r="BD4909" s="16">
        <f t="shared" si="1067"/>
        <v>32.519999999999996</v>
      </c>
      <c r="BE4909" s="16">
        <f t="shared" si="1068"/>
        <v>9997.359375</v>
      </c>
      <c r="BG4909" s="16">
        <f t="shared" si="1069"/>
        <v>13008</v>
      </c>
      <c r="BH4909" s="16">
        <f t="shared" si="1070"/>
        <v>6504</v>
      </c>
      <c r="BI4909" s="16">
        <f t="shared" si="1071"/>
        <v>81.3</v>
      </c>
    </row>
    <row r="4910" spans="1:61" x14ac:dyDescent="0.35">
      <c r="A4910">
        <v>4909</v>
      </c>
      <c r="B4910" t="s">
        <v>360</v>
      </c>
      <c r="C4910" t="s">
        <v>6715</v>
      </c>
      <c r="D4910" s="15" t="s">
        <v>5405</v>
      </c>
      <c r="E4910" s="12" t="s">
        <v>98</v>
      </c>
      <c r="G4910" s="12" t="s">
        <v>1453</v>
      </c>
      <c r="H4910" s="12" t="s">
        <v>91</v>
      </c>
      <c r="I4910" s="12" t="s">
        <v>363</v>
      </c>
      <c r="J4910" s="12" t="s">
        <v>5164</v>
      </c>
      <c r="K4910" s="12" t="s">
        <v>5164</v>
      </c>
      <c r="N4910" s="16" t="s">
        <v>206</v>
      </c>
      <c r="O4910" s="16" t="s">
        <v>5368</v>
      </c>
      <c r="P4910" s="12" t="s">
        <v>482</v>
      </c>
      <c r="R4910" s="16">
        <v>1.1200000000000001</v>
      </c>
      <c r="Z4910" s="16">
        <v>1.1200000000000001</v>
      </c>
      <c r="AA4910" s="16">
        <v>134.4</v>
      </c>
      <c r="AB4910" s="16" t="s">
        <v>2114</v>
      </c>
      <c r="AC4910" s="16" t="s">
        <v>5166</v>
      </c>
      <c r="AD4910" s="16">
        <v>47040</v>
      </c>
      <c r="AE4910" s="16">
        <v>420.00000000000006</v>
      </c>
      <c r="AF4910" s="16">
        <v>157500.00000000003</v>
      </c>
      <c r="AG4910" s="16">
        <v>112.00000000000001</v>
      </c>
      <c r="AH4910" s="12">
        <f t="shared" si="1063"/>
        <v>0</v>
      </c>
      <c r="AI4910" s="16">
        <v>5.6000000000000005</v>
      </c>
      <c r="AJ4910" s="16">
        <v>19600.000000000004</v>
      </c>
      <c r="AK4910" s="16">
        <f t="shared" si="1064"/>
        <v>560</v>
      </c>
      <c r="AL4910" s="16">
        <f t="shared" si="1065"/>
        <v>5600.0000000000009</v>
      </c>
      <c r="AM4910" s="16">
        <v>100800.00000000001</v>
      </c>
      <c r="AN4910" s="16">
        <f t="shared" si="1066"/>
        <v>330540.00000000006</v>
      </c>
      <c r="AQ4910" s="16" t="s">
        <v>204</v>
      </c>
      <c r="AS4910" s="16" t="s">
        <v>2422</v>
      </c>
      <c r="AT4910" s="16" t="s">
        <v>2418</v>
      </c>
      <c r="AU4910" t="s">
        <v>2384</v>
      </c>
      <c r="AV4910" s="15" t="s">
        <v>2420</v>
      </c>
      <c r="AX4910" s="16" t="s">
        <v>204</v>
      </c>
      <c r="AY4910" s="16" t="s">
        <v>207</v>
      </c>
      <c r="AZ4910" s="16" t="s">
        <v>207</v>
      </c>
      <c r="BA4910" s="16" t="s">
        <v>207</v>
      </c>
      <c r="BB4910" s="16" t="s">
        <v>207</v>
      </c>
      <c r="BC4910" s="16">
        <v>1.1200000000000001</v>
      </c>
      <c r="BD4910" s="16">
        <f t="shared" si="1067"/>
        <v>6.7200000000000006</v>
      </c>
      <c r="BE4910" s="16">
        <f t="shared" si="1068"/>
        <v>2065.8750000000005</v>
      </c>
      <c r="BG4910" s="16">
        <f t="shared" si="1069"/>
        <v>2688.0000000000005</v>
      </c>
      <c r="BH4910" s="16">
        <f t="shared" si="1070"/>
        <v>1344.0000000000002</v>
      </c>
      <c r="BI4910" s="16">
        <f t="shared" si="1071"/>
        <v>16.800000000000004</v>
      </c>
    </row>
    <row r="4911" spans="1:61" x14ac:dyDescent="0.35">
      <c r="A4911">
        <v>4910</v>
      </c>
      <c r="B4911" t="s">
        <v>360</v>
      </c>
      <c r="C4911" t="s">
        <v>6716</v>
      </c>
      <c r="D4911" s="15" t="s">
        <v>5406</v>
      </c>
      <c r="E4911" s="12" t="s">
        <v>98</v>
      </c>
      <c r="G4911" s="12" t="s">
        <v>1453</v>
      </c>
      <c r="H4911" s="12" t="s">
        <v>91</v>
      </c>
      <c r="I4911" s="12" t="s">
        <v>363</v>
      </c>
      <c r="J4911" s="12" t="s">
        <v>5164</v>
      </c>
      <c r="K4911" s="12" t="s">
        <v>5164</v>
      </c>
      <c r="N4911" s="16" t="s">
        <v>206</v>
      </c>
      <c r="O4911" s="16" t="s">
        <v>5407</v>
      </c>
      <c r="P4911" s="12" t="s">
        <v>482</v>
      </c>
      <c r="R4911" s="16">
        <v>2.78</v>
      </c>
      <c r="Z4911" s="16">
        <v>2.78</v>
      </c>
      <c r="AA4911" s="16">
        <v>333.59999999999997</v>
      </c>
      <c r="AB4911" s="16" t="s">
        <v>2114</v>
      </c>
      <c r="AC4911" s="16" t="s">
        <v>5166</v>
      </c>
      <c r="AD4911" s="16">
        <v>116759.99999999999</v>
      </c>
      <c r="AE4911" s="16">
        <v>1042.5</v>
      </c>
      <c r="AF4911" s="16">
        <v>390937.5</v>
      </c>
      <c r="AG4911" s="16">
        <v>278</v>
      </c>
      <c r="AH4911" s="12">
        <f t="shared" si="1063"/>
        <v>0</v>
      </c>
      <c r="AI4911" s="16">
        <v>13.899999999999999</v>
      </c>
      <c r="AJ4911" s="16">
        <v>48649.999999999993</v>
      </c>
      <c r="AK4911" s="16">
        <f t="shared" si="1064"/>
        <v>1390</v>
      </c>
      <c r="AL4911" s="16">
        <f t="shared" si="1065"/>
        <v>13899.999999999998</v>
      </c>
      <c r="AM4911" s="16">
        <v>250199.99999999997</v>
      </c>
      <c r="AN4911" s="16">
        <f t="shared" si="1066"/>
        <v>820447.5</v>
      </c>
      <c r="AQ4911" s="16" t="s">
        <v>204</v>
      </c>
      <c r="AS4911" s="16" t="s">
        <v>2422</v>
      </c>
      <c r="AT4911" s="16" t="s">
        <v>2418</v>
      </c>
      <c r="AU4911" t="s">
        <v>2384</v>
      </c>
      <c r="AV4911" s="15" t="s">
        <v>2420</v>
      </c>
      <c r="AX4911" s="16" t="s">
        <v>204</v>
      </c>
      <c r="AY4911" s="16" t="s">
        <v>207</v>
      </c>
      <c r="AZ4911" s="16" t="s">
        <v>207</v>
      </c>
      <c r="BA4911" s="16" t="s">
        <v>207</v>
      </c>
      <c r="BB4911" s="16" t="s">
        <v>207</v>
      </c>
      <c r="BC4911" s="16">
        <v>2.78</v>
      </c>
      <c r="BD4911" s="16">
        <f t="shared" si="1067"/>
        <v>16.68</v>
      </c>
      <c r="BE4911" s="16">
        <f t="shared" si="1068"/>
        <v>5127.796875</v>
      </c>
      <c r="BG4911" s="16">
        <f t="shared" si="1069"/>
        <v>6671.9999999999991</v>
      </c>
      <c r="BH4911" s="16">
        <f t="shared" si="1070"/>
        <v>3335.9999999999995</v>
      </c>
      <c r="BI4911" s="16">
        <f t="shared" si="1071"/>
        <v>41.699999999999996</v>
      </c>
    </row>
    <row r="4912" spans="1:61" x14ac:dyDescent="0.35">
      <c r="A4912">
        <v>4911</v>
      </c>
      <c r="B4912" t="s">
        <v>360</v>
      </c>
      <c r="C4912" t="s">
        <v>6717</v>
      </c>
      <c r="D4912" s="15" t="s">
        <v>5408</v>
      </c>
      <c r="E4912" s="12" t="s">
        <v>98</v>
      </c>
      <c r="G4912" s="12" t="s">
        <v>1453</v>
      </c>
      <c r="H4912" s="12" t="s">
        <v>91</v>
      </c>
      <c r="I4912" s="12" t="s">
        <v>363</v>
      </c>
      <c r="J4912" s="12" t="s">
        <v>5164</v>
      </c>
      <c r="K4912" s="12" t="s">
        <v>5164</v>
      </c>
      <c r="N4912" s="16" t="s">
        <v>206</v>
      </c>
      <c r="O4912" s="16" t="s">
        <v>5407</v>
      </c>
      <c r="P4912" s="12" t="s">
        <v>482</v>
      </c>
      <c r="R4912" s="16">
        <v>1.44</v>
      </c>
      <c r="Z4912" s="16">
        <v>1.44</v>
      </c>
      <c r="AA4912" s="16">
        <v>172.79999999999998</v>
      </c>
      <c r="AB4912" s="16" t="s">
        <v>2114</v>
      </c>
      <c r="AC4912" s="16" t="s">
        <v>5166</v>
      </c>
      <c r="AD4912" s="16">
        <v>60479.999999999993</v>
      </c>
      <c r="AE4912" s="16">
        <v>540</v>
      </c>
      <c r="AF4912" s="16">
        <v>202500</v>
      </c>
      <c r="AG4912" s="16">
        <v>144</v>
      </c>
      <c r="AH4912" s="12">
        <f t="shared" si="1063"/>
        <v>0</v>
      </c>
      <c r="AI4912" s="16">
        <v>7.1999999999999993</v>
      </c>
      <c r="AJ4912" s="16">
        <v>25199.999999999996</v>
      </c>
      <c r="AK4912" s="16">
        <f t="shared" si="1064"/>
        <v>720</v>
      </c>
      <c r="AL4912" s="16">
        <f t="shared" si="1065"/>
        <v>7200</v>
      </c>
      <c r="AM4912" s="16">
        <v>129600</v>
      </c>
      <c r="AN4912" s="16">
        <f t="shared" si="1066"/>
        <v>424980</v>
      </c>
      <c r="AQ4912" s="16" t="s">
        <v>204</v>
      </c>
      <c r="AS4912" s="16" t="s">
        <v>2422</v>
      </c>
      <c r="AT4912" s="16" t="s">
        <v>2418</v>
      </c>
      <c r="AU4912" t="s">
        <v>2384</v>
      </c>
      <c r="AV4912" s="15" t="s">
        <v>2420</v>
      </c>
      <c r="AX4912" s="16" t="s">
        <v>204</v>
      </c>
      <c r="AY4912" s="16" t="s">
        <v>207</v>
      </c>
      <c r="AZ4912" s="16" t="s">
        <v>207</v>
      </c>
      <c r="BA4912" s="16" t="s">
        <v>207</v>
      </c>
      <c r="BB4912" s="16" t="s">
        <v>207</v>
      </c>
      <c r="BC4912" s="16">
        <v>1.44</v>
      </c>
      <c r="BD4912" s="16">
        <f t="shared" si="1067"/>
        <v>8.64</v>
      </c>
      <c r="BE4912" s="16">
        <f t="shared" si="1068"/>
        <v>2656.125</v>
      </c>
      <c r="BG4912" s="16">
        <f t="shared" si="1069"/>
        <v>3456</v>
      </c>
      <c r="BH4912" s="16">
        <f t="shared" si="1070"/>
        <v>1728</v>
      </c>
      <c r="BI4912" s="16">
        <f t="shared" si="1071"/>
        <v>21.6</v>
      </c>
    </row>
    <row r="4913" spans="1:61" x14ac:dyDescent="0.35">
      <c r="A4913">
        <v>4912</v>
      </c>
      <c r="B4913" t="s">
        <v>360</v>
      </c>
      <c r="C4913" t="s">
        <v>6718</v>
      </c>
      <c r="D4913" s="15" t="s">
        <v>5409</v>
      </c>
      <c r="E4913" s="12" t="s">
        <v>98</v>
      </c>
      <c r="G4913" s="12" t="s">
        <v>1453</v>
      </c>
      <c r="H4913" s="12" t="s">
        <v>91</v>
      </c>
      <c r="I4913" s="12" t="s">
        <v>363</v>
      </c>
      <c r="J4913" s="12" t="s">
        <v>5164</v>
      </c>
      <c r="K4913" s="12" t="s">
        <v>5164</v>
      </c>
      <c r="N4913" s="16" t="s">
        <v>205</v>
      </c>
      <c r="O4913" s="16" t="s">
        <v>5407</v>
      </c>
      <c r="P4913" s="12" t="s">
        <v>482</v>
      </c>
      <c r="R4913" s="16">
        <v>0.65</v>
      </c>
      <c r="Z4913" s="16">
        <v>0.65</v>
      </c>
      <c r="AA4913" s="16">
        <v>78</v>
      </c>
      <c r="AB4913" s="16" t="s">
        <v>2114</v>
      </c>
      <c r="AC4913" s="16" t="s">
        <v>5166</v>
      </c>
      <c r="AD4913" s="16">
        <v>27300</v>
      </c>
      <c r="AE4913" s="16">
        <v>243.75</v>
      </c>
      <c r="AF4913" s="16">
        <v>91406.25</v>
      </c>
      <c r="AG4913" s="16">
        <v>65</v>
      </c>
      <c r="AH4913" s="12">
        <f t="shared" si="1063"/>
        <v>0</v>
      </c>
      <c r="AI4913" s="16">
        <v>3.25</v>
      </c>
      <c r="AJ4913" s="16">
        <v>11375</v>
      </c>
      <c r="AK4913" s="16">
        <f t="shared" si="1064"/>
        <v>325</v>
      </c>
      <c r="AL4913" s="16">
        <f t="shared" si="1065"/>
        <v>3250</v>
      </c>
      <c r="AM4913" s="16">
        <v>58500</v>
      </c>
      <c r="AN4913" s="16">
        <f t="shared" si="1066"/>
        <v>191831.25</v>
      </c>
      <c r="AQ4913" s="16" t="s">
        <v>204</v>
      </c>
      <c r="AS4913" s="16" t="s">
        <v>2422</v>
      </c>
      <c r="AT4913" s="16" t="s">
        <v>2418</v>
      </c>
      <c r="AU4913" t="s">
        <v>2384</v>
      </c>
      <c r="AV4913" s="15" t="s">
        <v>2420</v>
      </c>
      <c r="AX4913" s="16" t="s">
        <v>204</v>
      </c>
      <c r="AY4913" s="16" t="s">
        <v>207</v>
      </c>
      <c r="AZ4913" s="16" t="s">
        <v>207</v>
      </c>
      <c r="BA4913" s="16" t="s">
        <v>207</v>
      </c>
      <c r="BB4913" s="16" t="s">
        <v>207</v>
      </c>
      <c r="BC4913" s="16">
        <v>0.65</v>
      </c>
      <c r="BD4913" s="16">
        <f t="shared" si="1067"/>
        <v>3.9000000000000004</v>
      </c>
      <c r="BE4913" s="16">
        <f t="shared" si="1068"/>
        <v>1198.9453125</v>
      </c>
      <c r="BG4913" s="16">
        <f t="shared" si="1069"/>
        <v>1560</v>
      </c>
      <c r="BH4913" s="16">
        <f t="shared" si="1070"/>
        <v>780</v>
      </c>
      <c r="BI4913" s="16">
        <f t="shared" si="1071"/>
        <v>9.75</v>
      </c>
    </row>
    <row r="4914" spans="1:61" x14ac:dyDescent="0.35">
      <c r="A4914">
        <v>4913</v>
      </c>
      <c r="B4914" t="s">
        <v>360</v>
      </c>
      <c r="C4914" t="s">
        <v>6719</v>
      </c>
      <c r="D4914" s="15" t="s">
        <v>5410</v>
      </c>
      <c r="E4914" s="12" t="s">
        <v>98</v>
      </c>
      <c r="G4914" s="12" t="s">
        <v>1453</v>
      </c>
      <c r="H4914" s="12" t="s">
        <v>91</v>
      </c>
      <c r="I4914" s="12" t="s">
        <v>363</v>
      </c>
      <c r="J4914" s="12" t="s">
        <v>5164</v>
      </c>
      <c r="K4914" s="12" t="s">
        <v>5164</v>
      </c>
      <c r="N4914" s="16" t="s">
        <v>206</v>
      </c>
      <c r="O4914" s="16" t="s">
        <v>5407</v>
      </c>
      <c r="P4914" s="12" t="s">
        <v>482</v>
      </c>
      <c r="R4914" s="16">
        <v>0.7</v>
      </c>
      <c r="Z4914" s="16">
        <v>0.7</v>
      </c>
      <c r="AA4914" s="16">
        <v>84</v>
      </c>
      <c r="AB4914" s="16" t="s">
        <v>2114</v>
      </c>
      <c r="AC4914" s="16" t="s">
        <v>5166</v>
      </c>
      <c r="AD4914" s="16">
        <v>29400</v>
      </c>
      <c r="AE4914" s="16">
        <v>262.5</v>
      </c>
      <c r="AF4914" s="16">
        <v>98437.5</v>
      </c>
      <c r="AG4914" s="16">
        <v>70</v>
      </c>
      <c r="AH4914" s="12">
        <f t="shared" si="1063"/>
        <v>0</v>
      </c>
      <c r="AI4914" s="16">
        <v>3.5</v>
      </c>
      <c r="AJ4914" s="16">
        <v>12250</v>
      </c>
      <c r="AK4914" s="16">
        <f t="shared" si="1064"/>
        <v>350</v>
      </c>
      <c r="AL4914" s="16">
        <f t="shared" si="1065"/>
        <v>3500</v>
      </c>
      <c r="AM4914" s="16">
        <v>62999.999999999993</v>
      </c>
      <c r="AN4914" s="16">
        <f t="shared" si="1066"/>
        <v>206587.5</v>
      </c>
      <c r="AQ4914" s="16" t="s">
        <v>204</v>
      </c>
      <c r="AS4914" s="16" t="s">
        <v>2422</v>
      </c>
      <c r="AT4914" s="16" t="s">
        <v>2418</v>
      </c>
      <c r="AU4914" t="s">
        <v>2384</v>
      </c>
      <c r="AV4914" s="15" t="s">
        <v>2420</v>
      </c>
      <c r="AX4914" s="16" t="s">
        <v>204</v>
      </c>
      <c r="AY4914" s="16" t="s">
        <v>207</v>
      </c>
      <c r="AZ4914" s="16" t="s">
        <v>207</v>
      </c>
      <c r="BA4914" s="16" t="s">
        <v>207</v>
      </c>
      <c r="BB4914" s="16" t="s">
        <v>207</v>
      </c>
      <c r="BC4914" s="16">
        <v>0.7</v>
      </c>
      <c r="BD4914" s="16">
        <f t="shared" si="1067"/>
        <v>4.1999999999999993</v>
      </c>
      <c r="BE4914" s="16">
        <f t="shared" si="1068"/>
        <v>1291.171875</v>
      </c>
      <c r="BG4914" s="16">
        <f t="shared" si="1069"/>
        <v>1680</v>
      </c>
      <c r="BH4914" s="16">
        <f t="shared" si="1070"/>
        <v>840</v>
      </c>
      <c r="BI4914" s="16">
        <f t="shared" si="1071"/>
        <v>10.5</v>
      </c>
    </row>
    <row r="4915" spans="1:61" x14ac:dyDescent="0.35">
      <c r="A4915">
        <v>4914</v>
      </c>
      <c r="B4915" t="s">
        <v>360</v>
      </c>
      <c r="C4915" t="s">
        <v>6720</v>
      </c>
      <c r="D4915" s="15" t="s">
        <v>5411</v>
      </c>
      <c r="E4915" s="12" t="s">
        <v>98</v>
      </c>
      <c r="G4915" s="12" t="s">
        <v>1453</v>
      </c>
      <c r="H4915" s="12" t="s">
        <v>91</v>
      </c>
      <c r="I4915" s="12" t="s">
        <v>363</v>
      </c>
      <c r="J4915" s="12" t="s">
        <v>5164</v>
      </c>
      <c r="K4915" s="12" t="s">
        <v>5164</v>
      </c>
      <c r="N4915" s="16" t="s">
        <v>206</v>
      </c>
      <c r="O4915" s="16" t="s">
        <v>5407</v>
      </c>
      <c r="P4915" s="12" t="s">
        <v>482</v>
      </c>
      <c r="R4915" s="16">
        <v>1.08</v>
      </c>
      <c r="Z4915" s="16">
        <v>1.08</v>
      </c>
      <c r="AA4915" s="16">
        <v>129.60000000000002</v>
      </c>
      <c r="AB4915" s="16" t="s">
        <v>2114</v>
      </c>
      <c r="AC4915" s="16" t="s">
        <v>5166</v>
      </c>
      <c r="AD4915" s="16">
        <v>45360.000000000007</v>
      </c>
      <c r="AE4915" s="16">
        <v>405</v>
      </c>
      <c r="AF4915" s="16">
        <v>151875</v>
      </c>
      <c r="AG4915" s="16">
        <v>108</v>
      </c>
      <c r="AH4915" s="12">
        <f t="shared" si="1063"/>
        <v>0</v>
      </c>
      <c r="AI4915" s="16">
        <v>5.4</v>
      </c>
      <c r="AJ4915" s="16">
        <v>18900</v>
      </c>
      <c r="AK4915" s="16">
        <f t="shared" si="1064"/>
        <v>540</v>
      </c>
      <c r="AL4915" s="16">
        <f t="shared" si="1065"/>
        <v>5400</v>
      </c>
      <c r="AM4915" s="16">
        <v>97200</v>
      </c>
      <c r="AN4915" s="16">
        <f t="shared" si="1066"/>
        <v>318735</v>
      </c>
      <c r="AQ4915" s="16" t="s">
        <v>204</v>
      </c>
      <c r="AS4915" s="16" t="s">
        <v>2422</v>
      </c>
      <c r="AT4915" s="16" t="s">
        <v>2418</v>
      </c>
      <c r="AU4915" t="s">
        <v>2384</v>
      </c>
      <c r="AV4915" s="15" t="s">
        <v>2420</v>
      </c>
      <c r="AX4915" s="16" t="s">
        <v>204</v>
      </c>
      <c r="AY4915" s="16" t="s">
        <v>207</v>
      </c>
      <c r="AZ4915" s="16" t="s">
        <v>207</v>
      </c>
      <c r="BA4915" s="16" t="s">
        <v>207</v>
      </c>
      <c r="BB4915" s="16" t="s">
        <v>207</v>
      </c>
      <c r="BC4915" s="16">
        <v>1.08</v>
      </c>
      <c r="BD4915" s="16">
        <f t="shared" si="1067"/>
        <v>6.48</v>
      </c>
      <c r="BE4915" s="16">
        <f t="shared" si="1068"/>
        <v>1992.09375</v>
      </c>
      <c r="BG4915" s="16">
        <f t="shared" si="1069"/>
        <v>2592</v>
      </c>
      <c r="BH4915" s="16">
        <f t="shared" si="1070"/>
        <v>1296</v>
      </c>
      <c r="BI4915" s="16">
        <f t="shared" si="1071"/>
        <v>16.2</v>
      </c>
    </row>
    <row r="4916" spans="1:61" x14ac:dyDescent="0.35">
      <c r="A4916">
        <v>4915</v>
      </c>
      <c r="B4916" t="s">
        <v>360</v>
      </c>
      <c r="C4916" t="s">
        <v>6721</v>
      </c>
      <c r="D4916" s="15" t="s">
        <v>5412</v>
      </c>
      <c r="E4916" s="12" t="s">
        <v>98</v>
      </c>
      <c r="G4916" s="12" t="s">
        <v>1453</v>
      </c>
      <c r="H4916" s="12" t="s">
        <v>91</v>
      </c>
      <c r="I4916" s="12" t="s">
        <v>363</v>
      </c>
      <c r="J4916" s="12" t="s">
        <v>5164</v>
      </c>
      <c r="K4916" s="12" t="s">
        <v>5164</v>
      </c>
      <c r="N4916" s="16" t="s">
        <v>206</v>
      </c>
      <c r="O4916" s="16" t="s">
        <v>5407</v>
      </c>
      <c r="P4916" s="12" t="s">
        <v>482</v>
      </c>
      <c r="R4916" s="16">
        <v>1.07</v>
      </c>
      <c r="Z4916" s="16">
        <v>1.07</v>
      </c>
      <c r="AA4916" s="16">
        <v>128.4</v>
      </c>
      <c r="AB4916" s="16" t="s">
        <v>2114</v>
      </c>
      <c r="AC4916" s="16" t="s">
        <v>5166</v>
      </c>
      <c r="AD4916" s="16">
        <v>44940</v>
      </c>
      <c r="AE4916" s="16">
        <v>401.25</v>
      </c>
      <c r="AF4916" s="16">
        <v>150468.75</v>
      </c>
      <c r="AG4916" s="16">
        <v>107</v>
      </c>
      <c r="AH4916" s="12">
        <f t="shared" si="1063"/>
        <v>0</v>
      </c>
      <c r="AI4916" s="16">
        <v>5.3500000000000005</v>
      </c>
      <c r="AJ4916" s="16">
        <v>18725.000000000004</v>
      </c>
      <c r="AK4916" s="16">
        <f t="shared" si="1064"/>
        <v>535</v>
      </c>
      <c r="AL4916" s="16">
        <f t="shared" si="1065"/>
        <v>5350</v>
      </c>
      <c r="AM4916" s="16">
        <v>96300</v>
      </c>
      <c r="AN4916" s="16">
        <f t="shared" si="1066"/>
        <v>315783.75</v>
      </c>
      <c r="AQ4916" s="16" t="s">
        <v>204</v>
      </c>
      <c r="AS4916" s="16" t="s">
        <v>2422</v>
      </c>
      <c r="AT4916" s="16" t="s">
        <v>2418</v>
      </c>
      <c r="AU4916" t="s">
        <v>2384</v>
      </c>
      <c r="AV4916" s="15" t="s">
        <v>2420</v>
      </c>
      <c r="AX4916" s="16" t="s">
        <v>204</v>
      </c>
      <c r="AY4916" s="16" t="s">
        <v>207</v>
      </c>
      <c r="AZ4916" s="16" t="s">
        <v>207</v>
      </c>
      <c r="BA4916" s="16" t="s">
        <v>207</v>
      </c>
      <c r="BB4916" s="16" t="s">
        <v>207</v>
      </c>
      <c r="BC4916" s="16">
        <v>1.07</v>
      </c>
      <c r="BD4916" s="16">
        <f t="shared" si="1067"/>
        <v>6.42</v>
      </c>
      <c r="BE4916" s="16">
        <f t="shared" si="1068"/>
        <v>1973.6484375</v>
      </c>
      <c r="BG4916" s="16">
        <f t="shared" si="1069"/>
        <v>2568</v>
      </c>
      <c r="BH4916" s="16">
        <f t="shared" si="1070"/>
        <v>1284</v>
      </c>
      <c r="BI4916" s="16">
        <f t="shared" si="1071"/>
        <v>16.05</v>
      </c>
    </row>
    <row r="4917" spans="1:61" x14ac:dyDescent="0.35">
      <c r="A4917">
        <v>4916</v>
      </c>
      <c r="B4917" t="s">
        <v>360</v>
      </c>
      <c r="C4917" t="s">
        <v>6722</v>
      </c>
      <c r="D4917" s="15" t="s">
        <v>5413</v>
      </c>
      <c r="E4917" s="12" t="s">
        <v>98</v>
      </c>
      <c r="G4917" s="12" t="s">
        <v>1453</v>
      </c>
      <c r="H4917" s="12" t="s">
        <v>91</v>
      </c>
      <c r="I4917" s="12" t="s">
        <v>363</v>
      </c>
      <c r="J4917" s="12" t="s">
        <v>5164</v>
      </c>
      <c r="K4917" s="12" t="s">
        <v>5164</v>
      </c>
      <c r="N4917" s="16" t="s">
        <v>206</v>
      </c>
      <c r="O4917" s="16" t="s">
        <v>5407</v>
      </c>
      <c r="P4917" s="12" t="s">
        <v>482</v>
      </c>
      <c r="R4917" s="16">
        <v>1.53</v>
      </c>
      <c r="Z4917" s="16">
        <v>1.53</v>
      </c>
      <c r="AA4917" s="16">
        <v>183.6</v>
      </c>
      <c r="AB4917" s="16" t="s">
        <v>2114</v>
      </c>
      <c r="AC4917" s="16" t="s">
        <v>5166</v>
      </c>
      <c r="AD4917" s="16">
        <v>64260</v>
      </c>
      <c r="AE4917" s="16">
        <v>573.75</v>
      </c>
      <c r="AF4917" s="16">
        <v>215156.25</v>
      </c>
      <c r="AG4917" s="16">
        <v>153</v>
      </c>
      <c r="AH4917" s="12">
        <f t="shared" si="1063"/>
        <v>0</v>
      </c>
      <c r="AI4917" s="16">
        <v>7.65</v>
      </c>
      <c r="AJ4917" s="16">
        <v>26775</v>
      </c>
      <c r="AK4917" s="16">
        <f t="shared" si="1064"/>
        <v>765</v>
      </c>
      <c r="AL4917" s="16">
        <f t="shared" si="1065"/>
        <v>7650</v>
      </c>
      <c r="AM4917" s="16">
        <v>137700</v>
      </c>
      <c r="AN4917" s="16">
        <f t="shared" si="1066"/>
        <v>451541.25</v>
      </c>
      <c r="AQ4917" s="16" t="s">
        <v>204</v>
      </c>
      <c r="AS4917" s="16" t="s">
        <v>2422</v>
      </c>
      <c r="AT4917" s="16" t="s">
        <v>2418</v>
      </c>
      <c r="AU4917" t="s">
        <v>2384</v>
      </c>
      <c r="AV4917" s="15" t="s">
        <v>2420</v>
      </c>
      <c r="AX4917" s="16" t="s">
        <v>204</v>
      </c>
      <c r="AY4917" s="16" t="s">
        <v>207</v>
      </c>
      <c r="AZ4917" s="16" t="s">
        <v>207</v>
      </c>
      <c r="BA4917" s="16" t="s">
        <v>207</v>
      </c>
      <c r="BB4917" s="16" t="s">
        <v>207</v>
      </c>
      <c r="BC4917" s="16">
        <v>1.53</v>
      </c>
      <c r="BD4917" s="16">
        <f t="shared" si="1067"/>
        <v>9.18</v>
      </c>
      <c r="BE4917" s="16">
        <f t="shared" si="1068"/>
        <v>2822.1328125</v>
      </c>
      <c r="BG4917" s="16">
        <f t="shared" si="1069"/>
        <v>3672</v>
      </c>
      <c r="BH4917" s="16">
        <f t="shared" si="1070"/>
        <v>1836</v>
      </c>
      <c r="BI4917" s="16">
        <f t="shared" si="1071"/>
        <v>22.95</v>
      </c>
    </row>
    <row r="4918" spans="1:61" x14ac:dyDescent="0.35">
      <c r="A4918">
        <v>4917</v>
      </c>
      <c r="B4918" t="s">
        <v>360</v>
      </c>
      <c r="C4918" t="s">
        <v>6723</v>
      </c>
      <c r="D4918" s="15" t="s">
        <v>5414</v>
      </c>
      <c r="E4918" s="12" t="s">
        <v>98</v>
      </c>
      <c r="G4918" s="12" t="s">
        <v>1453</v>
      </c>
      <c r="H4918" s="12" t="s">
        <v>91</v>
      </c>
      <c r="I4918" s="12" t="s">
        <v>363</v>
      </c>
      <c r="J4918" s="12" t="s">
        <v>5164</v>
      </c>
      <c r="K4918" s="12" t="s">
        <v>5164</v>
      </c>
      <c r="N4918" s="16" t="s">
        <v>206</v>
      </c>
      <c r="O4918" s="16" t="s">
        <v>5407</v>
      </c>
      <c r="P4918" s="12" t="s">
        <v>482</v>
      </c>
      <c r="R4918" s="16">
        <v>2.13</v>
      </c>
      <c r="Z4918" s="16">
        <v>2.13</v>
      </c>
      <c r="AA4918" s="16">
        <v>255.6</v>
      </c>
      <c r="AB4918" s="16" t="s">
        <v>2114</v>
      </c>
      <c r="AC4918" s="16" t="s">
        <v>5166</v>
      </c>
      <c r="AD4918" s="16">
        <v>89460</v>
      </c>
      <c r="AE4918" s="16">
        <v>798.75</v>
      </c>
      <c r="AF4918" s="16">
        <v>299531.25</v>
      </c>
      <c r="AG4918" s="16">
        <v>213</v>
      </c>
      <c r="AH4918" s="12">
        <f t="shared" si="1063"/>
        <v>0</v>
      </c>
      <c r="AI4918" s="16">
        <v>10.649999999999999</v>
      </c>
      <c r="AJ4918" s="16">
        <v>37274.999999999993</v>
      </c>
      <c r="AK4918" s="16">
        <f t="shared" si="1064"/>
        <v>1065</v>
      </c>
      <c r="AL4918" s="16">
        <f t="shared" si="1065"/>
        <v>10650</v>
      </c>
      <c r="AM4918" s="16">
        <v>191700</v>
      </c>
      <c r="AN4918" s="16">
        <f t="shared" si="1066"/>
        <v>628616.25</v>
      </c>
      <c r="AQ4918" s="16" t="s">
        <v>204</v>
      </c>
      <c r="AS4918" s="16" t="s">
        <v>2422</v>
      </c>
      <c r="AT4918" s="16" t="s">
        <v>2418</v>
      </c>
      <c r="AU4918" t="s">
        <v>2384</v>
      </c>
      <c r="AV4918" s="15" t="s">
        <v>2420</v>
      </c>
      <c r="AX4918" s="16" t="s">
        <v>204</v>
      </c>
      <c r="AY4918" s="16" t="s">
        <v>207</v>
      </c>
      <c r="AZ4918" s="16" t="s">
        <v>207</v>
      </c>
      <c r="BA4918" s="16" t="s">
        <v>207</v>
      </c>
      <c r="BB4918" s="16" t="s">
        <v>207</v>
      </c>
      <c r="BC4918" s="16">
        <v>2.13</v>
      </c>
      <c r="BD4918" s="16">
        <f t="shared" si="1067"/>
        <v>12.78</v>
      </c>
      <c r="BE4918" s="16">
        <f t="shared" si="1068"/>
        <v>3928.8515625</v>
      </c>
      <c r="BG4918" s="16">
        <f t="shared" si="1069"/>
        <v>5112</v>
      </c>
      <c r="BH4918" s="16">
        <f t="shared" si="1070"/>
        <v>2556</v>
      </c>
      <c r="BI4918" s="16">
        <f t="shared" si="1071"/>
        <v>31.95</v>
      </c>
    </row>
    <row r="4919" spans="1:61" x14ac:dyDescent="0.35">
      <c r="A4919">
        <v>4918</v>
      </c>
      <c r="B4919" t="s">
        <v>360</v>
      </c>
      <c r="C4919" t="s">
        <v>6724</v>
      </c>
      <c r="D4919" s="15" t="s">
        <v>5415</v>
      </c>
      <c r="E4919" s="12" t="s">
        <v>98</v>
      </c>
      <c r="G4919" s="12" t="s">
        <v>1453</v>
      </c>
      <c r="H4919" s="12" t="s">
        <v>91</v>
      </c>
      <c r="I4919" s="12" t="s">
        <v>363</v>
      </c>
      <c r="J4919" s="12" t="s">
        <v>5164</v>
      </c>
      <c r="K4919" s="12" t="s">
        <v>5164</v>
      </c>
      <c r="N4919" s="16" t="s">
        <v>206</v>
      </c>
      <c r="O4919" s="16" t="s">
        <v>5407</v>
      </c>
      <c r="P4919" s="12" t="s">
        <v>482</v>
      </c>
      <c r="R4919" s="16">
        <v>2.12</v>
      </c>
      <c r="Z4919" s="16">
        <v>2.12</v>
      </c>
      <c r="AA4919" s="16">
        <v>254.4</v>
      </c>
      <c r="AB4919" s="16" t="s">
        <v>2114</v>
      </c>
      <c r="AC4919" s="16" t="s">
        <v>5166</v>
      </c>
      <c r="AD4919" s="16">
        <v>89040</v>
      </c>
      <c r="AE4919" s="16">
        <v>795</v>
      </c>
      <c r="AF4919" s="16">
        <v>298125</v>
      </c>
      <c r="AG4919" s="16">
        <v>212</v>
      </c>
      <c r="AH4919" s="12">
        <f t="shared" si="1063"/>
        <v>0</v>
      </c>
      <c r="AI4919" s="16">
        <v>10.600000000000001</v>
      </c>
      <c r="AJ4919" s="16">
        <v>37100.000000000007</v>
      </c>
      <c r="AK4919" s="16">
        <f t="shared" si="1064"/>
        <v>1060</v>
      </c>
      <c r="AL4919" s="16">
        <f t="shared" si="1065"/>
        <v>10600</v>
      </c>
      <c r="AM4919" s="16">
        <v>190800</v>
      </c>
      <c r="AN4919" s="16">
        <f t="shared" si="1066"/>
        <v>625665</v>
      </c>
      <c r="AQ4919" s="16" t="s">
        <v>204</v>
      </c>
      <c r="AS4919" s="16" t="s">
        <v>2422</v>
      </c>
      <c r="AT4919" s="16" t="s">
        <v>2418</v>
      </c>
      <c r="AU4919" t="s">
        <v>2384</v>
      </c>
      <c r="AV4919" s="15" t="s">
        <v>2420</v>
      </c>
      <c r="AX4919" s="16" t="s">
        <v>204</v>
      </c>
      <c r="AY4919" s="16" t="s">
        <v>207</v>
      </c>
      <c r="AZ4919" s="16" t="s">
        <v>207</v>
      </c>
      <c r="BA4919" s="16" t="s">
        <v>207</v>
      </c>
      <c r="BB4919" s="16" t="s">
        <v>207</v>
      </c>
      <c r="BC4919" s="16">
        <v>2.12</v>
      </c>
      <c r="BD4919" s="16">
        <f t="shared" si="1067"/>
        <v>12.72</v>
      </c>
      <c r="BE4919" s="16">
        <f t="shared" si="1068"/>
        <v>3910.40625</v>
      </c>
      <c r="BG4919" s="16">
        <f t="shared" si="1069"/>
        <v>5088</v>
      </c>
      <c r="BH4919" s="16">
        <f t="shared" si="1070"/>
        <v>2544</v>
      </c>
      <c r="BI4919" s="16">
        <f t="shared" si="1071"/>
        <v>31.8</v>
      </c>
    </row>
    <row r="4920" spans="1:61" x14ac:dyDescent="0.35">
      <c r="A4920">
        <v>4919</v>
      </c>
      <c r="B4920" t="s">
        <v>360</v>
      </c>
      <c r="C4920" t="s">
        <v>6725</v>
      </c>
      <c r="D4920" s="15" t="s">
        <v>5416</v>
      </c>
      <c r="E4920" s="12" t="s">
        <v>98</v>
      </c>
      <c r="G4920" s="12" t="s">
        <v>1453</v>
      </c>
      <c r="H4920" s="12" t="s">
        <v>91</v>
      </c>
      <c r="I4920" s="12" t="s">
        <v>363</v>
      </c>
      <c r="J4920" s="12" t="s">
        <v>5164</v>
      </c>
      <c r="K4920" s="12" t="s">
        <v>5164</v>
      </c>
      <c r="N4920" s="16" t="s">
        <v>206</v>
      </c>
      <c r="O4920" s="16" t="s">
        <v>5407</v>
      </c>
      <c r="P4920" s="12" t="s">
        <v>482</v>
      </c>
      <c r="R4920" s="16">
        <v>0.71</v>
      </c>
      <c r="Z4920" s="16">
        <v>0.71</v>
      </c>
      <c r="AA4920" s="16">
        <v>85.199999999999989</v>
      </c>
      <c r="AB4920" s="16" t="s">
        <v>2114</v>
      </c>
      <c r="AC4920" s="16" t="s">
        <v>5166</v>
      </c>
      <c r="AD4920" s="16">
        <v>29819.999999999996</v>
      </c>
      <c r="AE4920" s="16">
        <v>266.25</v>
      </c>
      <c r="AF4920" s="16">
        <v>99843.75</v>
      </c>
      <c r="AG4920" s="16">
        <v>71</v>
      </c>
      <c r="AH4920" s="12">
        <f t="shared" si="1063"/>
        <v>0</v>
      </c>
      <c r="AI4920" s="16">
        <v>3.55</v>
      </c>
      <c r="AJ4920" s="16">
        <v>12425</v>
      </c>
      <c r="AK4920" s="16">
        <f t="shared" si="1064"/>
        <v>355</v>
      </c>
      <c r="AL4920" s="16">
        <f t="shared" si="1065"/>
        <v>3550</v>
      </c>
      <c r="AM4920" s="16">
        <v>63900</v>
      </c>
      <c r="AN4920" s="16">
        <f t="shared" si="1066"/>
        <v>209538.75</v>
      </c>
      <c r="AQ4920" s="16" t="s">
        <v>204</v>
      </c>
      <c r="AS4920" s="16" t="s">
        <v>2422</v>
      </c>
      <c r="AT4920" s="16" t="s">
        <v>2418</v>
      </c>
      <c r="AU4920" t="s">
        <v>2384</v>
      </c>
      <c r="AV4920" s="15" t="s">
        <v>2420</v>
      </c>
      <c r="AX4920" s="16" t="s">
        <v>204</v>
      </c>
      <c r="AY4920" s="16" t="s">
        <v>207</v>
      </c>
      <c r="AZ4920" s="16" t="s">
        <v>207</v>
      </c>
      <c r="BA4920" s="16" t="s">
        <v>207</v>
      </c>
      <c r="BB4920" s="16" t="s">
        <v>207</v>
      </c>
      <c r="BC4920" s="16">
        <v>0.71</v>
      </c>
      <c r="BD4920" s="16">
        <f t="shared" si="1067"/>
        <v>4.26</v>
      </c>
      <c r="BE4920" s="16">
        <f t="shared" si="1068"/>
        <v>1309.6171875</v>
      </c>
      <c r="BG4920" s="16">
        <f t="shared" si="1069"/>
        <v>1704</v>
      </c>
      <c r="BH4920" s="16">
        <f t="shared" si="1070"/>
        <v>852</v>
      </c>
      <c r="BI4920" s="16">
        <f t="shared" si="1071"/>
        <v>10.65</v>
      </c>
    </row>
    <row r="4921" spans="1:61" x14ac:dyDescent="0.35">
      <c r="A4921">
        <v>4920</v>
      </c>
      <c r="B4921" t="s">
        <v>360</v>
      </c>
      <c r="C4921" t="s">
        <v>6726</v>
      </c>
      <c r="D4921" s="15" t="s">
        <v>5417</v>
      </c>
      <c r="E4921" s="12" t="s">
        <v>98</v>
      </c>
      <c r="G4921" s="12" t="s">
        <v>1453</v>
      </c>
      <c r="H4921" s="12" t="s">
        <v>91</v>
      </c>
      <c r="I4921" s="12" t="s">
        <v>363</v>
      </c>
      <c r="J4921" s="12" t="s">
        <v>5164</v>
      </c>
      <c r="K4921" s="12" t="s">
        <v>5164</v>
      </c>
      <c r="N4921" s="16" t="s">
        <v>206</v>
      </c>
      <c r="O4921" s="16" t="s">
        <v>5407</v>
      </c>
      <c r="P4921" s="12" t="s">
        <v>482</v>
      </c>
      <c r="R4921" s="16">
        <v>0.42</v>
      </c>
      <c r="Z4921" s="16">
        <v>0.42</v>
      </c>
      <c r="AA4921" s="16">
        <v>50.4</v>
      </c>
      <c r="AB4921" s="16" t="s">
        <v>2114</v>
      </c>
      <c r="AC4921" s="16" t="s">
        <v>5166</v>
      </c>
      <c r="AD4921" s="16">
        <v>17640</v>
      </c>
      <c r="AE4921" s="16">
        <v>157.5</v>
      </c>
      <c r="AF4921" s="16">
        <v>59062.5</v>
      </c>
      <c r="AG4921" s="16">
        <v>42</v>
      </c>
      <c r="AH4921" s="12">
        <f t="shared" si="1063"/>
        <v>0</v>
      </c>
      <c r="AI4921" s="16">
        <v>2.1</v>
      </c>
      <c r="AJ4921" s="16">
        <v>7350</v>
      </c>
      <c r="AK4921" s="16">
        <f t="shared" si="1064"/>
        <v>210</v>
      </c>
      <c r="AL4921" s="16">
        <f t="shared" si="1065"/>
        <v>2100</v>
      </c>
      <c r="AM4921" s="16">
        <v>37800</v>
      </c>
      <c r="AN4921" s="16">
        <f t="shared" si="1066"/>
        <v>123952.5</v>
      </c>
      <c r="AQ4921" s="16" t="s">
        <v>204</v>
      </c>
      <c r="AS4921" s="16" t="s">
        <v>2422</v>
      </c>
      <c r="AT4921" s="16" t="s">
        <v>2418</v>
      </c>
      <c r="AU4921" t="s">
        <v>2384</v>
      </c>
      <c r="AV4921" s="15" t="s">
        <v>2420</v>
      </c>
      <c r="AX4921" s="16" t="s">
        <v>204</v>
      </c>
      <c r="AY4921" s="16" t="s">
        <v>207</v>
      </c>
      <c r="AZ4921" s="16" t="s">
        <v>207</v>
      </c>
      <c r="BA4921" s="16" t="s">
        <v>207</v>
      </c>
      <c r="BB4921" s="16" t="s">
        <v>207</v>
      </c>
      <c r="BC4921" s="16">
        <v>0.42</v>
      </c>
      <c r="BD4921" s="16">
        <f t="shared" si="1067"/>
        <v>2.52</v>
      </c>
      <c r="BE4921" s="16">
        <f t="shared" si="1068"/>
        <v>774.703125</v>
      </c>
      <c r="BG4921" s="16">
        <f t="shared" si="1069"/>
        <v>1008</v>
      </c>
      <c r="BH4921" s="16">
        <f t="shared" si="1070"/>
        <v>504</v>
      </c>
      <c r="BI4921" s="16">
        <f t="shared" si="1071"/>
        <v>6.3</v>
      </c>
    </row>
    <row r="4922" spans="1:61" x14ac:dyDescent="0.35">
      <c r="A4922">
        <v>4921</v>
      </c>
      <c r="B4922" t="s">
        <v>360</v>
      </c>
      <c r="C4922" t="s">
        <v>6727</v>
      </c>
      <c r="D4922" s="15" t="s">
        <v>5418</v>
      </c>
      <c r="E4922" s="12" t="s">
        <v>98</v>
      </c>
      <c r="G4922" s="12" t="s">
        <v>1453</v>
      </c>
      <c r="H4922" s="12" t="s">
        <v>91</v>
      </c>
      <c r="I4922" s="12" t="s">
        <v>363</v>
      </c>
      <c r="J4922" s="12" t="s">
        <v>5164</v>
      </c>
      <c r="K4922" s="12" t="s">
        <v>5164</v>
      </c>
      <c r="N4922" s="16" t="s">
        <v>206</v>
      </c>
      <c r="O4922" s="16" t="s">
        <v>5407</v>
      </c>
      <c r="P4922" s="12" t="s">
        <v>482</v>
      </c>
      <c r="R4922" s="16">
        <v>2.4700000000000002</v>
      </c>
      <c r="Z4922" s="16">
        <v>2.4700000000000002</v>
      </c>
      <c r="AA4922" s="16">
        <v>296.40000000000003</v>
      </c>
      <c r="AB4922" s="16" t="s">
        <v>2114</v>
      </c>
      <c r="AC4922" s="16" t="s">
        <v>5166</v>
      </c>
      <c r="AD4922" s="16">
        <v>103740.00000000001</v>
      </c>
      <c r="AE4922" s="16">
        <v>926.25000000000011</v>
      </c>
      <c r="AF4922" s="16">
        <v>347343.75000000006</v>
      </c>
      <c r="AG4922" s="16">
        <v>247.00000000000003</v>
      </c>
      <c r="AH4922" s="12">
        <f t="shared" si="1063"/>
        <v>0</v>
      </c>
      <c r="AI4922" s="16">
        <v>12.350000000000001</v>
      </c>
      <c r="AJ4922" s="16">
        <v>43225.000000000007</v>
      </c>
      <c r="AK4922" s="16">
        <f t="shared" si="1064"/>
        <v>1235</v>
      </c>
      <c r="AL4922" s="16">
        <f t="shared" si="1065"/>
        <v>12350.000000000002</v>
      </c>
      <c r="AM4922" s="16">
        <v>222300.00000000003</v>
      </c>
      <c r="AN4922" s="16">
        <f t="shared" si="1066"/>
        <v>728958.75000000012</v>
      </c>
      <c r="AQ4922" s="16" t="s">
        <v>204</v>
      </c>
      <c r="AS4922" s="16" t="s">
        <v>2422</v>
      </c>
      <c r="AT4922" s="16" t="s">
        <v>2418</v>
      </c>
      <c r="AU4922" t="s">
        <v>2384</v>
      </c>
      <c r="AV4922" s="15" t="s">
        <v>2420</v>
      </c>
      <c r="AX4922" s="16" t="s">
        <v>204</v>
      </c>
      <c r="AY4922" s="16" t="s">
        <v>207</v>
      </c>
      <c r="AZ4922" s="16" t="s">
        <v>207</v>
      </c>
      <c r="BA4922" s="16" t="s">
        <v>207</v>
      </c>
      <c r="BB4922" s="16" t="s">
        <v>207</v>
      </c>
      <c r="BC4922" s="16">
        <v>2.4700000000000002</v>
      </c>
      <c r="BD4922" s="16">
        <f t="shared" si="1067"/>
        <v>14.82</v>
      </c>
      <c r="BE4922" s="16">
        <f t="shared" si="1068"/>
        <v>4555.9921875000009</v>
      </c>
      <c r="BG4922" s="16">
        <f t="shared" si="1069"/>
        <v>5928.0000000000009</v>
      </c>
      <c r="BH4922" s="16">
        <f t="shared" si="1070"/>
        <v>2964.0000000000005</v>
      </c>
      <c r="BI4922" s="16">
        <f t="shared" si="1071"/>
        <v>37.050000000000004</v>
      </c>
    </row>
    <row r="4923" spans="1:61" x14ac:dyDescent="0.35">
      <c r="A4923">
        <v>4922</v>
      </c>
      <c r="B4923" t="s">
        <v>360</v>
      </c>
      <c r="C4923" t="s">
        <v>6728</v>
      </c>
      <c r="D4923" s="15" t="s">
        <v>5419</v>
      </c>
      <c r="E4923" s="12" t="s">
        <v>98</v>
      </c>
      <c r="G4923" s="12" t="s">
        <v>1453</v>
      </c>
      <c r="H4923" s="12" t="s">
        <v>91</v>
      </c>
      <c r="I4923" s="12" t="s">
        <v>363</v>
      </c>
      <c r="J4923" s="12" t="s">
        <v>5164</v>
      </c>
      <c r="K4923" s="12" t="s">
        <v>5164</v>
      </c>
      <c r="N4923" s="16" t="s">
        <v>206</v>
      </c>
      <c r="O4923" s="16" t="s">
        <v>5407</v>
      </c>
      <c r="P4923" s="12" t="s">
        <v>482</v>
      </c>
      <c r="R4923" s="16">
        <v>0.96</v>
      </c>
      <c r="Z4923" s="16">
        <v>0.96</v>
      </c>
      <c r="AA4923" s="16">
        <v>115.19999999999999</v>
      </c>
      <c r="AB4923" s="16" t="s">
        <v>2114</v>
      </c>
      <c r="AC4923" s="16" t="s">
        <v>5166</v>
      </c>
      <c r="AD4923" s="16">
        <v>40319.999999999993</v>
      </c>
      <c r="AE4923" s="16">
        <v>360</v>
      </c>
      <c r="AF4923" s="16">
        <v>135000</v>
      </c>
      <c r="AG4923" s="16">
        <v>96</v>
      </c>
      <c r="AH4923" s="12">
        <f t="shared" si="1063"/>
        <v>0</v>
      </c>
      <c r="AI4923" s="16">
        <v>4.8</v>
      </c>
      <c r="AJ4923" s="16">
        <v>16800</v>
      </c>
      <c r="AK4923" s="16">
        <f t="shared" si="1064"/>
        <v>480</v>
      </c>
      <c r="AL4923" s="16">
        <f t="shared" si="1065"/>
        <v>4800</v>
      </c>
      <c r="AM4923" s="16">
        <v>86400</v>
      </c>
      <c r="AN4923" s="16">
        <f t="shared" si="1066"/>
        <v>283320</v>
      </c>
      <c r="AQ4923" s="16" t="s">
        <v>204</v>
      </c>
      <c r="AS4923" s="16" t="s">
        <v>2422</v>
      </c>
      <c r="AT4923" s="16" t="s">
        <v>2418</v>
      </c>
      <c r="AU4923" t="s">
        <v>2384</v>
      </c>
      <c r="AV4923" s="15" t="s">
        <v>2420</v>
      </c>
      <c r="AX4923" s="16" t="s">
        <v>204</v>
      </c>
      <c r="AY4923" s="16" t="s">
        <v>207</v>
      </c>
      <c r="AZ4923" s="16" t="s">
        <v>207</v>
      </c>
      <c r="BA4923" s="16" t="s">
        <v>207</v>
      </c>
      <c r="BB4923" s="16" t="s">
        <v>207</v>
      </c>
      <c r="BC4923" s="16">
        <v>0.96</v>
      </c>
      <c r="BD4923" s="16">
        <f t="shared" si="1067"/>
        <v>5.76</v>
      </c>
      <c r="BE4923" s="16">
        <f t="shared" si="1068"/>
        <v>1770.75</v>
      </c>
      <c r="BG4923" s="16">
        <f t="shared" si="1069"/>
        <v>2304</v>
      </c>
      <c r="BH4923" s="16">
        <f t="shared" si="1070"/>
        <v>1152</v>
      </c>
      <c r="BI4923" s="16">
        <f t="shared" si="1071"/>
        <v>14.4</v>
      </c>
    </row>
    <row r="4924" spans="1:61" x14ac:dyDescent="0.35">
      <c r="A4924">
        <v>4923</v>
      </c>
      <c r="B4924" t="s">
        <v>360</v>
      </c>
      <c r="C4924" t="s">
        <v>6729</v>
      </c>
      <c r="D4924" s="15" t="s">
        <v>5420</v>
      </c>
      <c r="E4924" s="12" t="s">
        <v>98</v>
      </c>
      <c r="G4924" s="12" t="s">
        <v>1453</v>
      </c>
      <c r="H4924" s="12" t="s">
        <v>91</v>
      </c>
      <c r="I4924" s="12" t="s">
        <v>363</v>
      </c>
      <c r="J4924" s="12" t="s">
        <v>5164</v>
      </c>
      <c r="K4924" s="12" t="s">
        <v>5164</v>
      </c>
      <c r="N4924" s="16" t="s">
        <v>206</v>
      </c>
      <c r="O4924" s="16" t="s">
        <v>5407</v>
      </c>
      <c r="P4924" s="12" t="s">
        <v>482</v>
      </c>
      <c r="R4924" s="16">
        <v>1.48</v>
      </c>
      <c r="Z4924" s="16">
        <v>1.48</v>
      </c>
      <c r="AA4924" s="16">
        <v>177.6</v>
      </c>
      <c r="AB4924" s="16" t="s">
        <v>2114</v>
      </c>
      <c r="AC4924" s="16" t="s">
        <v>5166</v>
      </c>
      <c r="AD4924" s="16">
        <v>62160</v>
      </c>
      <c r="AE4924" s="16">
        <v>555</v>
      </c>
      <c r="AF4924" s="16">
        <v>208125</v>
      </c>
      <c r="AG4924" s="16">
        <v>148</v>
      </c>
      <c r="AH4924" s="12">
        <f t="shared" si="1063"/>
        <v>0</v>
      </c>
      <c r="AI4924" s="16">
        <v>7.4</v>
      </c>
      <c r="AJ4924" s="16">
        <v>25900</v>
      </c>
      <c r="AK4924" s="16">
        <f t="shared" si="1064"/>
        <v>740</v>
      </c>
      <c r="AL4924" s="16">
        <f t="shared" si="1065"/>
        <v>7400</v>
      </c>
      <c r="AM4924" s="16">
        <v>133200</v>
      </c>
      <c r="AN4924" s="16">
        <f t="shared" si="1066"/>
        <v>436785</v>
      </c>
      <c r="AQ4924" s="16" t="s">
        <v>204</v>
      </c>
      <c r="AS4924" s="16" t="s">
        <v>2422</v>
      </c>
      <c r="AT4924" s="16" t="s">
        <v>2418</v>
      </c>
      <c r="AU4924" t="s">
        <v>2384</v>
      </c>
      <c r="AV4924" s="15" t="s">
        <v>2420</v>
      </c>
      <c r="AX4924" s="16" t="s">
        <v>204</v>
      </c>
      <c r="AY4924" s="16" t="s">
        <v>207</v>
      </c>
      <c r="AZ4924" s="16" t="s">
        <v>207</v>
      </c>
      <c r="BA4924" s="16" t="s">
        <v>207</v>
      </c>
      <c r="BB4924" s="16" t="s">
        <v>207</v>
      </c>
      <c r="BC4924" s="16">
        <v>1.48</v>
      </c>
      <c r="BD4924" s="16">
        <f t="shared" si="1067"/>
        <v>8.879999999999999</v>
      </c>
      <c r="BE4924" s="16">
        <f t="shared" si="1068"/>
        <v>2729.90625</v>
      </c>
      <c r="BG4924" s="16">
        <f t="shared" si="1069"/>
        <v>3552</v>
      </c>
      <c r="BH4924" s="16">
        <f t="shared" si="1070"/>
        <v>1776</v>
      </c>
      <c r="BI4924" s="16">
        <f t="shared" si="1071"/>
        <v>22.2</v>
      </c>
    </row>
    <row r="4925" spans="1:61" x14ac:dyDescent="0.35">
      <c r="A4925">
        <v>4924</v>
      </c>
      <c r="B4925" t="s">
        <v>360</v>
      </c>
      <c r="C4925" t="s">
        <v>6730</v>
      </c>
      <c r="D4925" s="15" t="s">
        <v>5421</v>
      </c>
      <c r="E4925" s="12" t="s">
        <v>98</v>
      </c>
      <c r="G4925" s="12" t="s">
        <v>1453</v>
      </c>
      <c r="H4925" s="12" t="s">
        <v>91</v>
      </c>
      <c r="I4925" s="12" t="s">
        <v>363</v>
      </c>
      <c r="J4925" s="12" t="s">
        <v>5164</v>
      </c>
      <c r="K4925" s="12" t="s">
        <v>5164</v>
      </c>
      <c r="N4925" s="16" t="s">
        <v>206</v>
      </c>
      <c r="O4925" s="16" t="s">
        <v>5407</v>
      </c>
      <c r="P4925" s="12" t="s">
        <v>482</v>
      </c>
      <c r="R4925" s="16">
        <v>0.98</v>
      </c>
      <c r="Z4925" s="16">
        <v>0.98</v>
      </c>
      <c r="AA4925" s="16">
        <v>117.6</v>
      </c>
      <c r="AB4925" s="16" t="s">
        <v>2114</v>
      </c>
      <c r="AC4925" s="16" t="s">
        <v>5166</v>
      </c>
      <c r="AD4925" s="16">
        <v>41160</v>
      </c>
      <c r="AE4925" s="16">
        <v>367.5</v>
      </c>
      <c r="AF4925" s="16">
        <v>137812.5</v>
      </c>
      <c r="AG4925" s="16">
        <v>98</v>
      </c>
      <c r="AH4925" s="12">
        <f t="shared" si="1063"/>
        <v>0</v>
      </c>
      <c r="AI4925" s="16">
        <v>4.9000000000000004</v>
      </c>
      <c r="AJ4925" s="16">
        <v>17150</v>
      </c>
      <c r="AK4925" s="16">
        <f t="shared" si="1064"/>
        <v>490</v>
      </c>
      <c r="AL4925" s="16">
        <f t="shared" si="1065"/>
        <v>4900</v>
      </c>
      <c r="AM4925" s="16">
        <v>88200</v>
      </c>
      <c r="AN4925" s="16">
        <f t="shared" si="1066"/>
        <v>289222.5</v>
      </c>
      <c r="AQ4925" s="16" t="s">
        <v>204</v>
      </c>
      <c r="AS4925" s="16" t="s">
        <v>2422</v>
      </c>
      <c r="AT4925" s="16" t="s">
        <v>2418</v>
      </c>
      <c r="AU4925" t="s">
        <v>2384</v>
      </c>
      <c r="AV4925" s="15" t="s">
        <v>2420</v>
      </c>
      <c r="AX4925" s="16" t="s">
        <v>204</v>
      </c>
      <c r="AY4925" s="16" t="s">
        <v>207</v>
      </c>
      <c r="AZ4925" s="16" t="s">
        <v>207</v>
      </c>
      <c r="BA4925" s="16" t="s">
        <v>207</v>
      </c>
      <c r="BB4925" s="16" t="s">
        <v>207</v>
      </c>
      <c r="BC4925" s="16">
        <v>0.98</v>
      </c>
      <c r="BD4925" s="16">
        <f t="shared" si="1067"/>
        <v>5.88</v>
      </c>
      <c r="BE4925" s="16">
        <f t="shared" si="1068"/>
        <v>1807.640625</v>
      </c>
      <c r="BG4925" s="16">
        <f t="shared" si="1069"/>
        <v>2352</v>
      </c>
      <c r="BH4925" s="16">
        <f t="shared" si="1070"/>
        <v>1176</v>
      </c>
      <c r="BI4925" s="16">
        <f t="shared" si="1071"/>
        <v>14.7</v>
      </c>
    </row>
    <row r="4926" spans="1:61" x14ac:dyDescent="0.35">
      <c r="A4926">
        <v>4925</v>
      </c>
      <c r="B4926" t="s">
        <v>360</v>
      </c>
      <c r="C4926" t="s">
        <v>6731</v>
      </c>
      <c r="D4926" s="15" t="s">
        <v>5422</v>
      </c>
      <c r="E4926" s="12" t="s">
        <v>98</v>
      </c>
      <c r="G4926" s="12" t="s">
        <v>1453</v>
      </c>
      <c r="H4926" s="12" t="s">
        <v>91</v>
      </c>
      <c r="I4926" s="12" t="s">
        <v>363</v>
      </c>
      <c r="J4926" s="12" t="s">
        <v>5164</v>
      </c>
      <c r="K4926" s="12" t="s">
        <v>5164</v>
      </c>
      <c r="N4926" s="16" t="s">
        <v>206</v>
      </c>
      <c r="O4926" s="16" t="s">
        <v>5407</v>
      </c>
      <c r="P4926" s="12" t="s">
        <v>482</v>
      </c>
      <c r="R4926" s="16">
        <v>0.8</v>
      </c>
      <c r="Z4926" s="16">
        <v>0.8</v>
      </c>
      <c r="AA4926" s="16">
        <v>96</v>
      </c>
      <c r="AB4926" s="16" t="s">
        <v>2114</v>
      </c>
      <c r="AC4926" s="16" t="s">
        <v>5166</v>
      </c>
      <c r="AD4926" s="16">
        <v>33600</v>
      </c>
      <c r="AE4926" s="16">
        <v>300</v>
      </c>
      <c r="AF4926" s="16">
        <v>112500</v>
      </c>
      <c r="AG4926" s="16">
        <v>80</v>
      </c>
      <c r="AH4926" s="12">
        <f t="shared" si="1063"/>
        <v>0</v>
      </c>
      <c r="AI4926" s="16">
        <v>4</v>
      </c>
      <c r="AJ4926" s="16">
        <v>14000</v>
      </c>
      <c r="AK4926" s="16">
        <f t="shared" si="1064"/>
        <v>400</v>
      </c>
      <c r="AL4926" s="16">
        <f t="shared" si="1065"/>
        <v>4000</v>
      </c>
      <c r="AM4926" s="16">
        <v>72000</v>
      </c>
      <c r="AN4926" s="16">
        <f t="shared" si="1066"/>
        <v>236100</v>
      </c>
      <c r="AQ4926" s="16" t="s">
        <v>204</v>
      </c>
      <c r="AS4926" s="16" t="s">
        <v>2422</v>
      </c>
      <c r="AT4926" s="16" t="s">
        <v>2418</v>
      </c>
      <c r="AU4926" t="s">
        <v>2384</v>
      </c>
      <c r="AV4926" s="15" t="s">
        <v>2420</v>
      </c>
      <c r="AX4926" s="16" t="s">
        <v>204</v>
      </c>
      <c r="AY4926" s="16" t="s">
        <v>207</v>
      </c>
      <c r="AZ4926" s="16" t="s">
        <v>207</v>
      </c>
      <c r="BA4926" s="16" t="s">
        <v>207</v>
      </c>
      <c r="BB4926" s="16" t="s">
        <v>207</v>
      </c>
      <c r="BC4926" s="16">
        <v>0.8</v>
      </c>
      <c r="BD4926" s="16">
        <f t="shared" si="1067"/>
        <v>4.8000000000000007</v>
      </c>
      <c r="BE4926" s="16">
        <f t="shared" si="1068"/>
        <v>1475.625</v>
      </c>
      <c r="BG4926" s="16">
        <f t="shared" si="1069"/>
        <v>1920</v>
      </c>
      <c r="BH4926" s="16">
        <f t="shared" si="1070"/>
        <v>960</v>
      </c>
      <c r="BI4926" s="16">
        <f t="shared" si="1071"/>
        <v>12</v>
      </c>
    </row>
    <row r="4927" spans="1:61" x14ac:dyDescent="0.35">
      <c r="A4927">
        <v>4926</v>
      </c>
      <c r="B4927" t="s">
        <v>360</v>
      </c>
      <c r="C4927" t="s">
        <v>6732</v>
      </c>
      <c r="D4927" s="15" t="s">
        <v>5423</v>
      </c>
      <c r="E4927" s="12" t="s">
        <v>98</v>
      </c>
      <c r="G4927" s="12" t="s">
        <v>1453</v>
      </c>
      <c r="H4927" s="12" t="s">
        <v>91</v>
      </c>
      <c r="I4927" s="12" t="s">
        <v>363</v>
      </c>
      <c r="J4927" s="12" t="s">
        <v>5164</v>
      </c>
      <c r="K4927" s="12" t="s">
        <v>5164</v>
      </c>
      <c r="N4927" s="16" t="s">
        <v>206</v>
      </c>
      <c r="O4927" s="16" t="s">
        <v>5407</v>
      </c>
      <c r="P4927" s="12" t="s">
        <v>482</v>
      </c>
      <c r="R4927" s="16">
        <v>0.5</v>
      </c>
      <c r="Z4927" s="16">
        <v>0.5</v>
      </c>
      <c r="AA4927" s="16">
        <v>60</v>
      </c>
      <c r="AB4927" s="16" t="s">
        <v>2114</v>
      </c>
      <c r="AC4927" s="16" t="s">
        <v>5166</v>
      </c>
      <c r="AD4927" s="16">
        <v>21000</v>
      </c>
      <c r="AE4927" s="16">
        <v>187.5</v>
      </c>
      <c r="AF4927" s="16">
        <v>70312.5</v>
      </c>
      <c r="AG4927" s="16">
        <v>50</v>
      </c>
      <c r="AH4927" s="12">
        <f t="shared" si="1063"/>
        <v>0</v>
      </c>
      <c r="AI4927" s="16">
        <v>2.5</v>
      </c>
      <c r="AJ4927" s="16">
        <v>8750</v>
      </c>
      <c r="AK4927" s="16">
        <f t="shared" si="1064"/>
        <v>250</v>
      </c>
      <c r="AL4927" s="16">
        <f t="shared" si="1065"/>
        <v>2500</v>
      </c>
      <c r="AM4927" s="16">
        <v>45000</v>
      </c>
      <c r="AN4927" s="16">
        <f t="shared" si="1066"/>
        <v>147562.5</v>
      </c>
      <c r="AQ4927" s="16" t="s">
        <v>204</v>
      </c>
      <c r="AS4927" s="16" t="s">
        <v>2422</v>
      </c>
      <c r="AT4927" s="16" t="s">
        <v>2418</v>
      </c>
      <c r="AU4927" t="s">
        <v>2384</v>
      </c>
      <c r="AV4927" s="15" t="s">
        <v>2420</v>
      </c>
      <c r="AX4927" s="16" t="s">
        <v>204</v>
      </c>
      <c r="AY4927" s="16" t="s">
        <v>207</v>
      </c>
      <c r="AZ4927" s="16" t="s">
        <v>207</v>
      </c>
      <c r="BA4927" s="16" t="s">
        <v>207</v>
      </c>
      <c r="BB4927" s="16" t="s">
        <v>207</v>
      </c>
      <c r="BC4927" s="16">
        <v>0.5</v>
      </c>
      <c r="BD4927" s="16">
        <f t="shared" si="1067"/>
        <v>3</v>
      </c>
      <c r="BE4927" s="16">
        <f t="shared" si="1068"/>
        <v>922.265625</v>
      </c>
      <c r="BG4927" s="16">
        <f t="shared" si="1069"/>
        <v>1200</v>
      </c>
      <c r="BH4927" s="16">
        <f t="shared" si="1070"/>
        <v>600</v>
      </c>
      <c r="BI4927" s="16">
        <f t="shared" si="1071"/>
        <v>7.5</v>
      </c>
    </row>
    <row r="4928" spans="1:61" x14ac:dyDescent="0.35">
      <c r="A4928">
        <v>4927</v>
      </c>
      <c r="B4928" t="s">
        <v>360</v>
      </c>
      <c r="C4928" t="s">
        <v>6733</v>
      </c>
      <c r="D4928" s="15" t="s">
        <v>5424</v>
      </c>
      <c r="E4928" s="12" t="s">
        <v>98</v>
      </c>
      <c r="G4928" s="12" t="s">
        <v>1453</v>
      </c>
      <c r="H4928" s="12" t="s">
        <v>91</v>
      </c>
      <c r="I4928" s="12" t="s">
        <v>363</v>
      </c>
      <c r="J4928" s="12" t="s">
        <v>5164</v>
      </c>
      <c r="K4928" s="12" t="s">
        <v>5164</v>
      </c>
      <c r="N4928" s="16" t="s">
        <v>206</v>
      </c>
      <c r="O4928" s="16" t="s">
        <v>5407</v>
      </c>
      <c r="P4928" s="12" t="s">
        <v>482</v>
      </c>
      <c r="R4928" s="16">
        <v>1.2</v>
      </c>
      <c r="Z4928" s="16">
        <v>1.2</v>
      </c>
      <c r="AA4928" s="16">
        <v>144</v>
      </c>
      <c r="AB4928" s="16" t="s">
        <v>2114</v>
      </c>
      <c r="AC4928" s="16" t="s">
        <v>5166</v>
      </c>
      <c r="AD4928" s="16">
        <v>50400</v>
      </c>
      <c r="AE4928" s="16">
        <v>450</v>
      </c>
      <c r="AF4928" s="16">
        <v>168750</v>
      </c>
      <c r="AG4928" s="16">
        <v>120</v>
      </c>
      <c r="AH4928" s="12">
        <f t="shared" si="1063"/>
        <v>0</v>
      </c>
      <c r="AI4928" s="16">
        <v>6</v>
      </c>
      <c r="AJ4928" s="16">
        <v>21000</v>
      </c>
      <c r="AK4928" s="16">
        <f t="shared" si="1064"/>
        <v>600</v>
      </c>
      <c r="AL4928" s="16">
        <f t="shared" si="1065"/>
        <v>6000</v>
      </c>
      <c r="AM4928" s="16">
        <v>108000</v>
      </c>
      <c r="AN4928" s="16">
        <f t="shared" si="1066"/>
        <v>354150</v>
      </c>
      <c r="AQ4928" s="16" t="s">
        <v>204</v>
      </c>
      <c r="AS4928" s="16" t="s">
        <v>2422</v>
      </c>
      <c r="AT4928" s="16" t="s">
        <v>2418</v>
      </c>
      <c r="AU4928" t="s">
        <v>2384</v>
      </c>
      <c r="AV4928" s="15" t="s">
        <v>2420</v>
      </c>
      <c r="AX4928" s="16" t="s">
        <v>204</v>
      </c>
      <c r="AY4928" s="16" t="s">
        <v>207</v>
      </c>
      <c r="AZ4928" s="16" t="s">
        <v>207</v>
      </c>
      <c r="BA4928" s="16" t="s">
        <v>207</v>
      </c>
      <c r="BB4928" s="16" t="s">
        <v>207</v>
      </c>
      <c r="BC4928" s="16">
        <v>1.2</v>
      </c>
      <c r="BD4928" s="16">
        <f t="shared" si="1067"/>
        <v>7.1999999999999993</v>
      </c>
      <c r="BE4928" s="16">
        <f t="shared" si="1068"/>
        <v>2213.4375</v>
      </c>
      <c r="BG4928" s="16">
        <f t="shared" si="1069"/>
        <v>2880</v>
      </c>
      <c r="BH4928" s="16">
        <f t="shared" si="1070"/>
        <v>1440</v>
      </c>
      <c r="BI4928" s="16">
        <f t="shared" si="1071"/>
        <v>18</v>
      </c>
    </row>
    <row r="4929" spans="1:61" x14ac:dyDescent="0.35">
      <c r="A4929">
        <v>4928</v>
      </c>
      <c r="B4929" t="s">
        <v>360</v>
      </c>
      <c r="C4929" t="s">
        <v>6734</v>
      </c>
      <c r="D4929" s="15" t="s">
        <v>5425</v>
      </c>
      <c r="E4929" s="12" t="s">
        <v>98</v>
      </c>
      <c r="G4929" s="12" t="s">
        <v>1453</v>
      </c>
      <c r="H4929" s="12" t="s">
        <v>91</v>
      </c>
      <c r="I4929" s="12" t="s">
        <v>363</v>
      </c>
      <c r="J4929" s="12" t="s">
        <v>5164</v>
      </c>
      <c r="K4929" s="12" t="s">
        <v>5164</v>
      </c>
      <c r="N4929" s="16" t="s">
        <v>206</v>
      </c>
      <c r="O4929" s="16" t="s">
        <v>5407</v>
      </c>
      <c r="P4929" s="12" t="s">
        <v>482</v>
      </c>
      <c r="R4929" s="16">
        <v>0.34</v>
      </c>
      <c r="Z4929" s="16">
        <v>0.34</v>
      </c>
      <c r="AA4929" s="16">
        <v>40.800000000000004</v>
      </c>
      <c r="AB4929" s="16" t="s">
        <v>2114</v>
      </c>
      <c r="AC4929" s="16" t="s">
        <v>5166</v>
      </c>
      <c r="AD4929" s="16">
        <v>14280.000000000002</v>
      </c>
      <c r="AE4929" s="16">
        <v>127.50000000000001</v>
      </c>
      <c r="AF4929" s="16">
        <v>47812.500000000007</v>
      </c>
      <c r="AG4929" s="16">
        <v>34</v>
      </c>
      <c r="AH4929" s="12">
        <f t="shared" si="1063"/>
        <v>0</v>
      </c>
      <c r="AI4929" s="16">
        <v>1.7000000000000002</v>
      </c>
      <c r="AJ4929" s="16">
        <v>5950.0000000000009</v>
      </c>
      <c r="AK4929" s="16">
        <f t="shared" si="1064"/>
        <v>170</v>
      </c>
      <c r="AL4929" s="16">
        <f t="shared" si="1065"/>
        <v>1700.0000000000002</v>
      </c>
      <c r="AM4929" s="16">
        <v>30600.000000000004</v>
      </c>
      <c r="AN4929" s="16">
        <f t="shared" si="1066"/>
        <v>100342.50000000001</v>
      </c>
      <c r="AQ4929" s="16" t="s">
        <v>204</v>
      </c>
      <c r="AS4929" s="16" t="s">
        <v>2422</v>
      </c>
      <c r="AT4929" s="16" t="s">
        <v>2418</v>
      </c>
      <c r="AU4929" t="s">
        <v>2384</v>
      </c>
      <c r="AV4929" s="15" t="s">
        <v>2420</v>
      </c>
      <c r="AX4929" s="16" t="s">
        <v>204</v>
      </c>
      <c r="AY4929" s="16" t="s">
        <v>207</v>
      </c>
      <c r="AZ4929" s="16" t="s">
        <v>207</v>
      </c>
      <c r="BA4929" s="16" t="s">
        <v>207</v>
      </c>
      <c r="BB4929" s="16" t="s">
        <v>207</v>
      </c>
      <c r="BC4929" s="16">
        <v>0.34</v>
      </c>
      <c r="BD4929" s="16">
        <f t="shared" si="1067"/>
        <v>2.04</v>
      </c>
      <c r="BE4929" s="16">
        <f t="shared" si="1068"/>
        <v>627.14062500000011</v>
      </c>
      <c r="BG4929" s="16">
        <f t="shared" si="1069"/>
        <v>816.00000000000011</v>
      </c>
      <c r="BH4929" s="16">
        <f t="shared" si="1070"/>
        <v>408.00000000000006</v>
      </c>
      <c r="BI4929" s="16">
        <f t="shared" si="1071"/>
        <v>5.1000000000000005</v>
      </c>
    </row>
    <row r="4930" spans="1:61" x14ac:dyDescent="0.35">
      <c r="A4930">
        <v>4929</v>
      </c>
      <c r="B4930" t="s">
        <v>360</v>
      </c>
      <c r="C4930" t="s">
        <v>6735</v>
      </c>
      <c r="D4930" s="15" t="s">
        <v>5426</v>
      </c>
      <c r="E4930" s="12" t="s">
        <v>98</v>
      </c>
      <c r="G4930" s="12" t="s">
        <v>1453</v>
      </c>
      <c r="H4930" s="12" t="s">
        <v>91</v>
      </c>
      <c r="I4930" s="12" t="s">
        <v>363</v>
      </c>
      <c r="J4930" s="12" t="s">
        <v>5164</v>
      </c>
      <c r="K4930" s="12" t="s">
        <v>5164</v>
      </c>
      <c r="N4930" s="16" t="s">
        <v>206</v>
      </c>
      <c r="O4930" s="16" t="s">
        <v>5407</v>
      </c>
      <c r="P4930" s="12" t="s">
        <v>482</v>
      </c>
      <c r="R4930" s="16">
        <v>1.45</v>
      </c>
      <c r="Z4930" s="16">
        <v>1.45</v>
      </c>
      <c r="AA4930" s="16">
        <v>174</v>
      </c>
      <c r="AB4930" s="16" t="s">
        <v>2114</v>
      </c>
      <c r="AC4930" s="16" t="s">
        <v>5166</v>
      </c>
      <c r="AD4930" s="16">
        <v>60900</v>
      </c>
      <c r="AE4930" s="16">
        <v>543.75</v>
      </c>
      <c r="AF4930" s="16">
        <v>203906.25</v>
      </c>
      <c r="AG4930" s="16">
        <v>145</v>
      </c>
      <c r="AH4930" s="12">
        <f t="shared" si="1063"/>
        <v>0</v>
      </c>
      <c r="AI4930" s="16">
        <v>7.25</v>
      </c>
      <c r="AJ4930" s="16">
        <v>25375</v>
      </c>
      <c r="AK4930" s="16">
        <f t="shared" si="1064"/>
        <v>725</v>
      </c>
      <c r="AL4930" s="16">
        <f t="shared" si="1065"/>
        <v>7250</v>
      </c>
      <c r="AM4930" s="16">
        <v>130500</v>
      </c>
      <c r="AN4930" s="16">
        <f t="shared" si="1066"/>
        <v>427931.25</v>
      </c>
      <c r="AQ4930" s="16" t="s">
        <v>204</v>
      </c>
      <c r="AS4930" s="16" t="s">
        <v>2422</v>
      </c>
      <c r="AT4930" s="16" t="s">
        <v>2418</v>
      </c>
      <c r="AU4930" t="s">
        <v>2384</v>
      </c>
      <c r="AV4930" s="15" t="s">
        <v>2420</v>
      </c>
      <c r="AX4930" s="16" t="s">
        <v>204</v>
      </c>
      <c r="AY4930" s="16" t="s">
        <v>207</v>
      </c>
      <c r="AZ4930" s="16" t="s">
        <v>207</v>
      </c>
      <c r="BA4930" s="16" t="s">
        <v>207</v>
      </c>
      <c r="BB4930" s="16" t="s">
        <v>207</v>
      </c>
      <c r="BC4930" s="16">
        <v>1.45</v>
      </c>
      <c r="BD4930" s="16">
        <f t="shared" si="1067"/>
        <v>8.6999999999999993</v>
      </c>
      <c r="BE4930" s="16">
        <f t="shared" si="1068"/>
        <v>2674.5703125</v>
      </c>
      <c r="BG4930" s="16">
        <f t="shared" si="1069"/>
        <v>3480</v>
      </c>
      <c r="BH4930" s="16">
        <f t="shared" si="1070"/>
        <v>1740</v>
      </c>
      <c r="BI4930" s="16">
        <f t="shared" si="1071"/>
        <v>21.75</v>
      </c>
    </row>
    <row r="4931" spans="1:61" x14ac:dyDescent="0.35">
      <c r="A4931">
        <v>4930</v>
      </c>
      <c r="B4931" t="s">
        <v>360</v>
      </c>
      <c r="C4931" t="s">
        <v>6736</v>
      </c>
      <c r="D4931" s="15" t="s">
        <v>5313</v>
      </c>
      <c r="E4931" s="12" t="s">
        <v>98</v>
      </c>
      <c r="G4931" s="12" t="s">
        <v>1453</v>
      </c>
      <c r="H4931" s="12" t="s">
        <v>91</v>
      </c>
      <c r="I4931" s="12" t="s">
        <v>363</v>
      </c>
      <c r="J4931" s="12" t="s">
        <v>5164</v>
      </c>
      <c r="K4931" s="12" t="s">
        <v>5164</v>
      </c>
      <c r="N4931" s="16" t="s">
        <v>205</v>
      </c>
      <c r="O4931" s="16" t="s">
        <v>5427</v>
      </c>
      <c r="P4931" s="12" t="s">
        <v>482</v>
      </c>
      <c r="R4931" s="16">
        <v>1.8</v>
      </c>
      <c r="Z4931" s="16">
        <v>1.8</v>
      </c>
      <c r="AA4931" s="16">
        <v>216</v>
      </c>
      <c r="AB4931" s="16" t="s">
        <v>2114</v>
      </c>
      <c r="AC4931" s="16" t="s">
        <v>5166</v>
      </c>
      <c r="AD4931" s="16">
        <v>75600</v>
      </c>
      <c r="AE4931" s="16">
        <v>675</v>
      </c>
      <c r="AF4931" s="16">
        <v>253125</v>
      </c>
      <c r="AG4931" s="16">
        <v>180</v>
      </c>
      <c r="AH4931" s="12">
        <f t="shared" si="1063"/>
        <v>0</v>
      </c>
      <c r="AI4931" s="16">
        <v>9</v>
      </c>
      <c r="AJ4931" s="16">
        <v>31500</v>
      </c>
      <c r="AK4931" s="16">
        <f t="shared" si="1064"/>
        <v>900</v>
      </c>
      <c r="AL4931" s="16">
        <f t="shared" si="1065"/>
        <v>9000</v>
      </c>
      <c r="AM4931" s="16">
        <v>162000</v>
      </c>
      <c r="AN4931" s="16">
        <f t="shared" si="1066"/>
        <v>531225</v>
      </c>
      <c r="AQ4931" s="16" t="s">
        <v>204</v>
      </c>
      <c r="AS4931" s="16" t="s">
        <v>2422</v>
      </c>
      <c r="AT4931" s="16" t="s">
        <v>2418</v>
      </c>
      <c r="AU4931" t="s">
        <v>2384</v>
      </c>
      <c r="AV4931" s="15" t="s">
        <v>2420</v>
      </c>
      <c r="AX4931" s="16" t="s">
        <v>204</v>
      </c>
      <c r="AY4931" s="16" t="s">
        <v>207</v>
      </c>
      <c r="AZ4931" s="16" t="s">
        <v>207</v>
      </c>
      <c r="BA4931" s="16" t="s">
        <v>207</v>
      </c>
      <c r="BB4931" s="16" t="s">
        <v>207</v>
      </c>
      <c r="BC4931" s="16">
        <v>1.8</v>
      </c>
      <c r="BD4931" s="16">
        <f t="shared" si="1067"/>
        <v>10.8</v>
      </c>
      <c r="BE4931" s="16">
        <f t="shared" si="1068"/>
        <v>3320.15625</v>
      </c>
      <c r="BG4931" s="16">
        <f t="shared" si="1069"/>
        <v>4320</v>
      </c>
      <c r="BH4931" s="16">
        <f t="shared" si="1070"/>
        <v>2160</v>
      </c>
      <c r="BI4931" s="16">
        <f t="shared" si="1071"/>
        <v>27</v>
      </c>
    </row>
    <row r="4932" spans="1:61" x14ac:dyDescent="0.35">
      <c r="A4932">
        <v>4931</v>
      </c>
      <c r="B4932" t="s">
        <v>360</v>
      </c>
      <c r="C4932" t="s">
        <v>6737</v>
      </c>
      <c r="D4932" s="15" t="s">
        <v>5428</v>
      </c>
      <c r="E4932" s="12" t="s">
        <v>98</v>
      </c>
      <c r="G4932" s="12" t="s">
        <v>1453</v>
      </c>
      <c r="H4932" s="12" t="s">
        <v>91</v>
      </c>
      <c r="I4932" s="12" t="s">
        <v>363</v>
      </c>
      <c r="J4932" s="12" t="s">
        <v>5164</v>
      </c>
      <c r="K4932" s="12" t="s">
        <v>5164</v>
      </c>
      <c r="N4932" s="16" t="s">
        <v>206</v>
      </c>
      <c r="O4932" s="16" t="s">
        <v>5427</v>
      </c>
      <c r="P4932" s="12" t="s">
        <v>482</v>
      </c>
      <c r="R4932" s="16">
        <v>1.54</v>
      </c>
      <c r="Z4932" s="16">
        <v>1.54</v>
      </c>
      <c r="AA4932" s="16">
        <v>184.8</v>
      </c>
      <c r="AB4932" s="16" t="s">
        <v>2114</v>
      </c>
      <c r="AC4932" s="16" t="s">
        <v>5166</v>
      </c>
      <c r="AD4932" s="16">
        <v>64680.000000000007</v>
      </c>
      <c r="AE4932" s="16">
        <v>577.5</v>
      </c>
      <c r="AF4932" s="16">
        <v>216562.5</v>
      </c>
      <c r="AG4932" s="16">
        <v>154</v>
      </c>
      <c r="AH4932" s="12">
        <f t="shared" si="1063"/>
        <v>0</v>
      </c>
      <c r="AI4932" s="16">
        <v>7.7</v>
      </c>
      <c r="AJ4932" s="16">
        <v>26950</v>
      </c>
      <c r="AK4932" s="16">
        <f t="shared" si="1064"/>
        <v>770</v>
      </c>
      <c r="AL4932" s="16">
        <f t="shared" si="1065"/>
        <v>7700</v>
      </c>
      <c r="AM4932" s="16">
        <v>138600</v>
      </c>
      <c r="AN4932" s="16">
        <f t="shared" si="1066"/>
        <v>454492.5</v>
      </c>
      <c r="AQ4932" s="16" t="s">
        <v>204</v>
      </c>
      <c r="AS4932" s="16" t="s">
        <v>2422</v>
      </c>
      <c r="AT4932" s="16" t="s">
        <v>2418</v>
      </c>
      <c r="AU4932" t="s">
        <v>2384</v>
      </c>
      <c r="AV4932" s="15" t="s">
        <v>2420</v>
      </c>
      <c r="AX4932" s="16" t="s">
        <v>204</v>
      </c>
      <c r="AY4932" s="16" t="s">
        <v>207</v>
      </c>
      <c r="AZ4932" s="16" t="s">
        <v>207</v>
      </c>
      <c r="BA4932" s="16" t="s">
        <v>207</v>
      </c>
      <c r="BB4932" s="16" t="s">
        <v>207</v>
      </c>
      <c r="BC4932" s="16">
        <v>1.54</v>
      </c>
      <c r="BD4932" s="16">
        <f t="shared" si="1067"/>
        <v>9.24</v>
      </c>
      <c r="BE4932" s="16">
        <f t="shared" si="1068"/>
        <v>2840.578125</v>
      </c>
      <c r="BG4932" s="16">
        <f t="shared" si="1069"/>
        <v>3696</v>
      </c>
      <c r="BH4932" s="16">
        <f t="shared" si="1070"/>
        <v>1848</v>
      </c>
      <c r="BI4932" s="16">
        <f t="shared" si="1071"/>
        <v>23.1</v>
      </c>
    </row>
    <row r="4933" spans="1:61" x14ac:dyDescent="0.35">
      <c r="A4933">
        <v>4932</v>
      </c>
      <c r="B4933" t="s">
        <v>360</v>
      </c>
      <c r="C4933" t="s">
        <v>6738</v>
      </c>
      <c r="D4933" s="15" t="s">
        <v>5429</v>
      </c>
      <c r="E4933" s="12" t="s">
        <v>98</v>
      </c>
      <c r="G4933" s="12" t="s">
        <v>1453</v>
      </c>
      <c r="H4933" s="12" t="s">
        <v>91</v>
      </c>
      <c r="I4933" s="12" t="s">
        <v>363</v>
      </c>
      <c r="J4933" s="12" t="s">
        <v>5164</v>
      </c>
      <c r="K4933" s="12" t="s">
        <v>5164</v>
      </c>
      <c r="N4933" s="16" t="s">
        <v>206</v>
      </c>
      <c r="O4933" s="16" t="s">
        <v>5427</v>
      </c>
      <c r="P4933" s="12" t="s">
        <v>482</v>
      </c>
      <c r="AA4933" s="16">
        <v>0</v>
      </c>
      <c r="AB4933" s="16" t="s">
        <v>2114</v>
      </c>
      <c r="AC4933" s="16" t="s">
        <v>5166</v>
      </c>
      <c r="AD4933" s="16">
        <v>0</v>
      </c>
      <c r="AE4933" s="16">
        <v>0</v>
      </c>
      <c r="AF4933" s="16">
        <v>0</v>
      </c>
      <c r="AG4933" s="16">
        <v>0</v>
      </c>
      <c r="AH4933" s="12">
        <f t="shared" si="1063"/>
        <v>0</v>
      </c>
      <c r="AI4933" s="16">
        <v>0</v>
      </c>
      <c r="AJ4933" s="16">
        <v>0</v>
      </c>
      <c r="AK4933" s="16">
        <f t="shared" si="1064"/>
        <v>0</v>
      </c>
      <c r="AL4933" s="16">
        <f t="shared" si="1065"/>
        <v>0</v>
      </c>
      <c r="AM4933" s="16">
        <v>0</v>
      </c>
      <c r="AN4933" s="16">
        <f t="shared" si="1066"/>
        <v>0</v>
      </c>
      <c r="AQ4933" s="16" t="s">
        <v>204</v>
      </c>
      <c r="AS4933" s="16" t="s">
        <v>2422</v>
      </c>
      <c r="AT4933" s="16" t="s">
        <v>2418</v>
      </c>
      <c r="AU4933" t="s">
        <v>2384</v>
      </c>
      <c r="AV4933" s="15" t="s">
        <v>2420</v>
      </c>
      <c r="AX4933" s="16" t="s">
        <v>204</v>
      </c>
      <c r="AY4933" s="16" t="s">
        <v>207</v>
      </c>
      <c r="AZ4933" s="16" t="s">
        <v>207</v>
      </c>
      <c r="BA4933" s="16" t="s">
        <v>207</v>
      </c>
      <c r="BB4933" s="16" t="s">
        <v>207</v>
      </c>
      <c r="BD4933" s="16">
        <f t="shared" si="1067"/>
        <v>0</v>
      </c>
      <c r="BE4933" s="16">
        <f t="shared" si="1068"/>
        <v>0</v>
      </c>
      <c r="BG4933" s="16">
        <f t="shared" si="1069"/>
        <v>0</v>
      </c>
      <c r="BH4933" s="16">
        <f t="shared" si="1070"/>
        <v>0</v>
      </c>
      <c r="BI4933" s="16">
        <f t="shared" si="1071"/>
        <v>0</v>
      </c>
    </row>
    <row r="4934" spans="1:61" x14ac:dyDescent="0.35">
      <c r="A4934">
        <v>4933</v>
      </c>
      <c r="B4934" t="s">
        <v>360</v>
      </c>
      <c r="C4934" t="s">
        <v>6739</v>
      </c>
      <c r="D4934" s="15" t="s">
        <v>5430</v>
      </c>
      <c r="E4934" s="12" t="s">
        <v>98</v>
      </c>
      <c r="G4934" s="12" t="s">
        <v>1453</v>
      </c>
      <c r="H4934" s="12" t="s">
        <v>91</v>
      </c>
      <c r="I4934" s="12" t="s">
        <v>363</v>
      </c>
      <c r="J4934" s="12" t="s">
        <v>5164</v>
      </c>
      <c r="K4934" s="12" t="s">
        <v>5164</v>
      </c>
      <c r="N4934" s="16" t="s">
        <v>206</v>
      </c>
      <c r="O4934" s="16" t="s">
        <v>5427</v>
      </c>
      <c r="P4934" s="12" t="s">
        <v>482</v>
      </c>
      <c r="R4934" s="16">
        <v>1.04</v>
      </c>
      <c r="Z4934" s="16">
        <v>1.04</v>
      </c>
      <c r="AA4934" s="16">
        <v>124.80000000000001</v>
      </c>
      <c r="AB4934" s="16" t="s">
        <v>2114</v>
      </c>
      <c r="AC4934" s="16" t="s">
        <v>5166</v>
      </c>
      <c r="AD4934" s="16">
        <v>43680.000000000007</v>
      </c>
      <c r="AE4934" s="16">
        <v>390</v>
      </c>
      <c r="AF4934" s="16">
        <v>146250</v>
      </c>
      <c r="AG4934" s="16">
        <v>104</v>
      </c>
      <c r="AH4934" s="12">
        <f t="shared" si="1063"/>
        <v>0</v>
      </c>
      <c r="AI4934" s="16">
        <v>5.2</v>
      </c>
      <c r="AJ4934" s="16">
        <v>18200</v>
      </c>
      <c r="AK4934" s="16">
        <f t="shared" si="1064"/>
        <v>520</v>
      </c>
      <c r="AL4934" s="16">
        <f t="shared" si="1065"/>
        <v>5200</v>
      </c>
      <c r="AM4934" s="16">
        <v>93600</v>
      </c>
      <c r="AN4934" s="16">
        <f t="shared" si="1066"/>
        <v>306930</v>
      </c>
      <c r="AQ4934" s="16" t="s">
        <v>204</v>
      </c>
      <c r="AS4934" s="16" t="s">
        <v>2422</v>
      </c>
      <c r="AT4934" s="16" t="s">
        <v>2418</v>
      </c>
      <c r="AU4934" t="s">
        <v>2384</v>
      </c>
      <c r="AV4934" s="15" t="s">
        <v>2420</v>
      </c>
      <c r="AX4934" s="16" t="s">
        <v>204</v>
      </c>
      <c r="AY4934" s="16" t="s">
        <v>207</v>
      </c>
      <c r="AZ4934" s="16" t="s">
        <v>207</v>
      </c>
      <c r="BA4934" s="16" t="s">
        <v>207</v>
      </c>
      <c r="BB4934" s="16" t="s">
        <v>207</v>
      </c>
      <c r="BC4934" s="16">
        <v>1.04</v>
      </c>
      <c r="BD4934" s="16">
        <f t="shared" si="1067"/>
        <v>6.24</v>
      </c>
      <c r="BE4934" s="16">
        <f t="shared" si="1068"/>
        <v>1918.3125</v>
      </c>
      <c r="BG4934" s="16">
        <f t="shared" si="1069"/>
        <v>2496</v>
      </c>
      <c r="BH4934" s="16">
        <f t="shared" si="1070"/>
        <v>1248</v>
      </c>
      <c r="BI4934" s="16">
        <f t="shared" si="1071"/>
        <v>15.6</v>
      </c>
    </row>
    <row r="4935" spans="1:61" x14ac:dyDescent="0.35">
      <c r="A4935">
        <v>4934</v>
      </c>
      <c r="B4935" t="s">
        <v>360</v>
      </c>
      <c r="C4935" t="s">
        <v>6740</v>
      </c>
      <c r="D4935" s="15" t="s">
        <v>5431</v>
      </c>
      <c r="E4935" s="12" t="s">
        <v>98</v>
      </c>
      <c r="G4935" s="12" t="s">
        <v>1453</v>
      </c>
      <c r="H4935" s="12" t="s">
        <v>91</v>
      </c>
      <c r="I4935" s="12" t="s">
        <v>363</v>
      </c>
      <c r="J4935" s="12" t="s">
        <v>5164</v>
      </c>
      <c r="K4935" s="12" t="s">
        <v>5164</v>
      </c>
      <c r="N4935" s="16" t="s">
        <v>206</v>
      </c>
      <c r="O4935" s="16" t="s">
        <v>5427</v>
      </c>
      <c r="P4935" s="12" t="s">
        <v>482</v>
      </c>
      <c r="R4935" s="16">
        <v>1.96</v>
      </c>
      <c r="Z4935" s="16">
        <v>1.96</v>
      </c>
      <c r="AA4935" s="16">
        <v>235.2</v>
      </c>
      <c r="AB4935" s="16" t="s">
        <v>2114</v>
      </c>
      <c r="AC4935" s="16" t="s">
        <v>5166</v>
      </c>
      <c r="AD4935" s="16">
        <v>82320</v>
      </c>
      <c r="AE4935" s="16">
        <v>735</v>
      </c>
      <c r="AF4935" s="16">
        <v>275625</v>
      </c>
      <c r="AG4935" s="16">
        <v>196</v>
      </c>
      <c r="AH4935" s="12">
        <f t="shared" si="1063"/>
        <v>0</v>
      </c>
      <c r="AI4935" s="16">
        <v>9.8000000000000007</v>
      </c>
      <c r="AJ4935" s="16">
        <v>34300</v>
      </c>
      <c r="AK4935" s="16">
        <f t="shared" si="1064"/>
        <v>980</v>
      </c>
      <c r="AL4935" s="16">
        <f t="shared" si="1065"/>
        <v>9800</v>
      </c>
      <c r="AM4935" s="16">
        <v>176400</v>
      </c>
      <c r="AN4935" s="16">
        <f t="shared" si="1066"/>
        <v>578445</v>
      </c>
      <c r="AQ4935" s="16" t="s">
        <v>204</v>
      </c>
      <c r="AS4935" s="16" t="s">
        <v>2422</v>
      </c>
      <c r="AT4935" s="16" t="s">
        <v>2418</v>
      </c>
      <c r="AU4935" t="s">
        <v>2384</v>
      </c>
      <c r="AV4935" s="15" t="s">
        <v>2420</v>
      </c>
      <c r="AX4935" s="16" t="s">
        <v>204</v>
      </c>
      <c r="AY4935" s="16" t="s">
        <v>207</v>
      </c>
      <c r="AZ4935" s="16" t="s">
        <v>207</v>
      </c>
      <c r="BA4935" s="16" t="s">
        <v>207</v>
      </c>
      <c r="BB4935" s="16" t="s">
        <v>207</v>
      </c>
      <c r="BC4935" s="16">
        <v>1.96</v>
      </c>
      <c r="BD4935" s="16">
        <f t="shared" si="1067"/>
        <v>11.76</v>
      </c>
      <c r="BE4935" s="16">
        <f t="shared" si="1068"/>
        <v>3615.28125</v>
      </c>
      <c r="BG4935" s="16">
        <f t="shared" si="1069"/>
        <v>4704</v>
      </c>
      <c r="BH4935" s="16">
        <f t="shared" si="1070"/>
        <v>2352</v>
      </c>
      <c r="BI4935" s="16">
        <f t="shared" si="1071"/>
        <v>29.4</v>
      </c>
    </row>
    <row r="4936" spans="1:61" x14ac:dyDescent="0.35">
      <c r="A4936">
        <v>4935</v>
      </c>
      <c r="B4936" t="s">
        <v>360</v>
      </c>
      <c r="C4936" t="s">
        <v>6741</v>
      </c>
      <c r="D4936" s="15" t="s">
        <v>5432</v>
      </c>
      <c r="E4936" s="12" t="s">
        <v>98</v>
      </c>
      <c r="G4936" s="12" t="s">
        <v>1453</v>
      </c>
      <c r="H4936" s="12" t="s">
        <v>91</v>
      </c>
      <c r="I4936" s="12" t="s">
        <v>363</v>
      </c>
      <c r="J4936" s="12" t="s">
        <v>5164</v>
      </c>
      <c r="K4936" s="12" t="s">
        <v>5164</v>
      </c>
      <c r="N4936" s="16" t="s">
        <v>206</v>
      </c>
      <c r="O4936" s="16" t="s">
        <v>5427</v>
      </c>
      <c r="P4936" s="12" t="s">
        <v>482</v>
      </c>
      <c r="R4936" s="16">
        <v>2</v>
      </c>
      <c r="Z4936" s="16">
        <v>2</v>
      </c>
      <c r="AA4936" s="16">
        <v>240</v>
      </c>
      <c r="AB4936" s="16" t="s">
        <v>2114</v>
      </c>
      <c r="AC4936" s="16" t="s">
        <v>5166</v>
      </c>
      <c r="AD4936" s="16">
        <v>84000</v>
      </c>
      <c r="AE4936" s="16">
        <v>750</v>
      </c>
      <c r="AF4936" s="16">
        <v>281250</v>
      </c>
      <c r="AG4936" s="16">
        <v>200</v>
      </c>
      <c r="AH4936" s="12">
        <f t="shared" si="1063"/>
        <v>0</v>
      </c>
      <c r="AI4936" s="16">
        <v>10</v>
      </c>
      <c r="AJ4936" s="16">
        <v>35000</v>
      </c>
      <c r="AK4936" s="16">
        <f t="shared" si="1064"/>
        <v>1000</v>
      </c>
      <c r="AL4936" s="16">
        <f t="shared" si="1065"/>
        <v>10000</v>
      </c>
      <c r="AM4936" s="16">
        <v>180000</v>
      </c>
      <c r="AN4936" s="16">
        <f t="shared" si="1066"/>
        <v>590250</v>
      </c>
      <c r="AQ4936" s="16" t="s">
        <v>204</v>
      </c>
      <c r="AS4936" s="16" t="s">
        <v>2422</v>
      </c>
      <c r="AT4936" s="16" t="s">
        <v>2418</v>
      </c>
      <c r="AU4936" t="s">
        <v>2384</v>
      </c>
      <c r="AV4936" s="15" t="s">
        <v>2420</v>
      </c>
      <c r="AX4936" s="16" t="s">
        <v>204</v>
      </c>
      <c r="AY4936" s="16" t="s">
        <v>207</v>
      </c>
      <c r="AZ4936" s="16" t="s">
        <v>207</v>
      </c>
      <c r="BA4936" s="16" t="s">
        <v>207</v>
      </c>
      <c r="BB4936" s="16" t="s">
        <v>207</v>
      </c>
      <c r="BC4936" s="16">
        <v>2</v>
      </c>
      <c r="BD4936" s="16">
        <f t="shared" si="1067"/>
        <v>12</v>
      </c>
      <c r="BE4936" s="16">
        <f t="shared" si="1068"/>
        <v>3689.0625</v>
      </c>
      <c r="BG4936" s="16">
        <f t="shared" si="1069"/>
        <v>4800</v>
      </c>
      <c r="BH4936" s="16">
        <f t="shared" si="1070"/>
        <v>2400</v>
      </c>
      <c r="BI4936" s="16">
        <f t="shared" si="1071"/>
        <v>30</v>
      </c>
    </row>
    <row r="4937" spans="1:61" x14ac:dyDescent="0.35">
      <c r="A4937">
        <v>4936</v>
      </c>
      <c r="B4937" t="s">
        <v>360</v>
      </c>
      <c r="C4937" t="s">
        <v>6742</v>
      </c>
      <c r="D4937" s="15" t="s">
        <v>5433</v>
      </c>
      <c r="E4937" s="12" t="s">
        <v>98</v>
      </c>
      <c r="G4937" s="12" t="s">
        <v>1453</v>
      </c>
      <c r="H4937" s="12" t="s">
        <v>91</v>
      </c>
      <c r="I4937" s="12" t="s">
        <v>363</v>
      </c>
      <c r="J4937" s="12" t="s">
        <v>5164</v>
      </c>
      <c r="K4937" s="12" t="s">
        <v>5164</v>
      </c>
      <c r="N4937" s="16" t="s">
        <v>206</v>
      </c>
      <c r="O4937" s="16" t="s">
        <v>5427</v>
      </c>
      <c r="P4937" s="12" t="s">
        <v>482</v>
      </c>
      <c r="R4937" s="16">
        <v>1.6</v>
      </c>
      <c r="Z4937" s="16">
        <v>1.6</v>
      </c>
      <c r="AA4937" s="16">
        <v>192</v>
      </c>
      <c r="AB4937" s="16" t="s">
        <v>2114</v>
      </c>
      <c r="AC4937" s="16" t="s">
        <v>5166</v>
      </c>
      <c r="AD4937" s="16">
        <v>67200</v>
      </c>
      <c r="AE4937" s="16">
        <v>600</v>
      </c>
      <c r="AF4937" s="16">
        <v>225000</v>
      </c>
      <c r="AG4937" s="16">
        <v>160</v>
      </c>
      <c r="AH4937" s="12">
        <f t="shared" si="1063"/>
        <v>0</v>
      </c>
      <c r="AI4937" s="16">
        <v>8</v>
      </c>
      <c r="AJ4937" s="16">
        <v>28000</v>
      </c>
      <c r="AK4937" s="16">
        <f t="shared" si="1064"/>
        <v>800</v>
      </c>
      <c r="AL4937" s="16">
        <f t="shared" si="1065"/>
        <v>8000</v>
      </c>
      <c r="AM4937" s="16">
        <v>144000</v>
      </c>
      <c r="AN4937" s="16">
        <f t="shared" si="1066"/>
        <v>472200</v>
      </c>
      <c r="AQ4937" s="16" t="s">
        <v>204</v>
      </c>
      <c r="AS4937" s="16" t="s">
        <v>2422</v>
      </c>
      <c r="AT4937" s="16" t="s">
        <v>2418</v>
      </c>
      <c r="AU4937" t="s">
        <v>2384</v>
      </c>
      <c r="AV4937" s="15" t="s">
        <v>2420</v>
      </c>
      <c r="AX4937" s="16" t="s">
        <v>204</v>
      </c>
      <c r="AY4937" s="16" t="s">
        <v>207</v>
      </c>
      <c r="AZ4937" s="16" t="s">
        <v>207</v>
      </c>
      <c r="BA4937" s="16" t="s">
        <v>207</v>
      </c>
      <c r="BB4937" s="16" t="s">
        <v>207</v>
      </c>
      <c r="BC4937" s="16">
        <v>1.6</v>
      </c>
      <c r="BD4937" s="16">
        <f t="shared" si="1067"/>
        <v>9.6000000000000014</v>
      </c>
      <c r="BE4937" s="16">
        <f t="shared" si="1068"/>
        <v>2951.25</v>
      </c>
      <c r="BG4937" s="16">
        <f t="shared" si="1069"/>
        <v>3840</v>
      </c>
      <c r="BH4937" s="16">
        <f t="shared" si="1070"/>
        <v>1920</v>
      </c>
      <c r="BI4937" s="16">
        <f t="shared" si="1071"/>
        <v>24</v>
      </c>
    </row>
    <row r="4938" spans="1:61" x14ac:dyDescent="0.35">
      <c r="A4938">
        <v>4937</v>
      </c>
      <c r="B4938" t="s">
        <v>360</v>
      </c>
      <c r="C4938" t="s">
        <v>6743</v>
      </c>
      <c r="D4938" s="15" t="s">
        <v>5434</v>
      </c>
      <c r="E4938" s="12" t="s">
        <v>98</v>
      </c>
      <c r="G4938" s="12" t="s">
        <v>1453</v>
      </c>
      <c r="H4938" s="12" t="s">
        <v>91</v>
      </c>
      <c r="I4938" s="12" t="s">
        <v>363</v>
      </c>
      <c r="J4938" s="12" t="s">
        <v>5164</v>
      </c>
      <c r="K4938" s="12" t="s">
        <v>5164</v>
      </c>
      <c r="N4938" s="16" t="s">
        <v>206</v>
      </c>
      <c r="O4938" s="16" t="s">
        <v>5427</v>
      </c>
      <c r="P4938" s="12" t="s">
        <v>482</v>
      </c>
      <c r="R4938" s="16">
        <v>1.88</v>
      </c>
      <c r="Z4938" s="16">
        <v>1.88</v>
      </c>
      <c r="AA4938" s="16">
        <v>225.6</v>
      </c>
      <c r="AB4938" s="16" t="s">
        <v>2114</v>
      </c>
      <c r="AC4938" s="16" t="s">
        <v>5166</v>
      </c>
      <c r="AD4938" s="16">
        <v>78960</v>
      </c>
      <c r="AE4938" s="16">
        <v>705</v>
      </c>
      <c r="AF4938" s="16">
        <v>264375</v>
      </c>
      <c r="AG4938" s="16">
        <v>188</v>
      </c>
      <c r="AH4938" s="12">
        <f t="shared" si="1063"/>
        <v>0</v>
      </c>
      <c r="AI4938" s="16">
        <v>9.3999999999999986</v>
      </c>
      <c r="AJ4938" s="16">
        <v>32899.999999999993</v>
      </c>
      <c r="AK4938" s="16">
        <f t="shared" si="1064"/>
        <v>940</v>
      </c>
      <c r="AL4938" s="16">
        <f t="shared" si="1065"/>
        <v>9400</v>
      </c>
      <c r="AM4938" s="16">
        <v>169200</v>
      </c>
      <c r="AN4938" s="16">
        <f t="shared" si="1066"/>
        <v>554835</v>
      </c>
      <c r="AQ4938" s="16" t="s">
        <v>204</v>
      </c>
      <c r="AS4938" s="16" t="s">
        <v>2422</v>
      </c>
      <c r="AT4938" s="16" t="s">
        <v>2418</v>
      </c>
      <c r="AU4938" t="s">
        <v>2384</v>
      </c>
      <c r="AV4938" s="15" t="s">
        <v>2420</v>
      </c>
      <c r="AX4938" s="16" t="s">
        <v>204</v>
      </c>
      <c r="AY4938" s="16" t="s">
        <v>207</v>
      </c>
      <c r="AZ4938" s="16" t="s">
        <v>207</v>
      </c>
      <c r="BA4938" s="16" t="s">
        <v>207</v>
      </c>
      <c r="BB4938" s="16" t="s">
        <v>207</v>
      </c>
      <c r="BC4938" s="16">
        <v>1.88</v>
      </c>
      <c r="BD4938" s="16">
        <f t="shared" si="1067"/>
        <v>11.28</v>
      </c>
      <c r="BE4938" s="16">
        <f t="shared" si="1068"/>
        <v>3467.71875</v>
      </c>
      <c r="BG4938" s="16">
        <f t="shared" si="1069"/>
        <v>4512</v>
      </c>
      <c r="BH4938" s="16">
        <f t="shared" si="1070"/>
        <v>2256</v>
      </c>
      <c r="BI4938" s="16">
        <f t="shared" si="1071"/>
        <v>28.2</v>
      </c>
    </row>
    <row r="4939" spans="1:61" x14ac:dyDescent="0.35">
      <c r="A4939">
        <v>4938</v>
      </c>
      <c r="B4939" t="s">
        <v>360</v>
      </c>
      <c r="C4939" t="s">
        <v>6744</v>
      </c>
      <c r="D4939" s="15" t="s">
        <v>5435</v>
      </c>
      <c r="E4939" s="12" t="s">
        <v>98</v>
      </c>
      <c r="G4939" s="12" t="s">
        <v>1453</v>
      </c>
      <c r="H4939" s="12" t="s">
        <v>91</v>
      </c>
      <c r="I4939" s="12" t="s">
        <v>363</v>
      </c>
      <c r="J4939" s="12" t="s">
        <v>5164</v>
      </c>
      <c r="K4939" s="12" t="s">
        <v>5164</v>
      </c>
      <c r="N4939" s="16" t="s">
        <v>206</v>
      </c>
      <c r="O4939" s="16" t="s">
        <v>5427</v>
      </c>
      <c r="P4939" s="12" t="s">
        <v>482</v>
      </c>
      <c r="R4939" s="16">
        <v>1.5</v>
      </c>
      <c r="Z4939" s="16">
        <v>1.5</v>
      </c>
      <c r="AA4939" s="16">
        <v>180</v>
      </c>
      <c r="AB4939" s="16" t="s">
        <v>2114</v>
      </c>
      <c r="AC4939" s="16" t="s">
        <v>5166</v>
      </c>
      <c r="AD4939" s="16">
        <v>63000</v>
      </c>
      <c r="AE4939" s="16">
        <v>562.5</v>
      </c>
      <c r="AF4939" s="16">
        <v>210937.5</v>
      </c>
      <c r="AG4939" s="16">
        <v>150</v>
      </c>
      <c r="AH4939" s="12">
        <f t="shared" si="1063"/>
        <v>0</v>
      </c>
      <c r="AI4939" s="16">
        <v>7.5</v>
      </c>
      <c r="AJ4939" s="16">
        <v>26250</v>
      </c>
      <c r="AK4939" s="16">
        <f t="shared" si="1064"/>
        <v>750</v>
      </c>
      <c r="AL4939" s="16">
        <f t="shared" si="1065"/>
        <v>7500</v>
      </c>
      <c r="AM4939" s="16">
        <v>135000</v>
      </c>
      <c r="AN4939" s="16">
        <f t="shared" si="1066"/>
        <v>442687.5</v>
      </c>
      <c r="AQ4939" s="16" t="s">
        <v>204</v>
      </c>
      <c r="AS4939" s="16" t="s">
        <v>2422</v>
      </c>
      <c r="AT4939" s="16" t="s">
        <v>2418</v>
      </c>
      <c r="AU4939" t="s">
        <v>2384</v>
      </c>
      <c r="AV4939" s="15" t="s">
        <v>2420</v>
      </c>
      <c r="AX4939" s="16" t="s">
        <v>204</v>
      </c>
      <c r="AY4939" s="16" t="s">
        <v>207</v>
      </c>
      <c r="AZ4939" s="16" t="s">
        <v>207</v>
      </c>
      <c r="BA4939" s="16" t="s">
        <v>207</v>
      </c>
      <c r="BB4939" s="16" t="s">
        <v>207</v>
      </c>
      <c r="BC4939" s="16">
        <v>1.5</v>
      </c>
      <c r="BD4939" s="16">
        <f t="shared" si="1067"/>
        <v>9</v>
      </c>
      <c r="BE4939" s="16">
        <f t="shared" si="1068"/>
        <v>2766.796875</v>
      </c>
      <c r="BG4939" s="16">
        <f t="shared" si="1069"/>
        <v>3600</v>
      </c>
      <c r="BH4939" s="16">
        <f t="shared" si="1070"/>
        <v>1800</v>
      </c>
      <c r="BI4939" s="16">
        <f t="shared" si="1071"/>
        <v>22.5</v>
      </c>
    </row>
    <row r="4940" spans="1:61" x14ac:dyDescent="0.35">
      <c r="A4940">
        <v>4939</v>
      </c>
      <c r="B4940" t="s">
        <v>360</v>
      </c>
      <c r="C4940" t="s">
        <v>6745</v>
      </c>
      <c r="D4940" s="15" t="s">
        <v>5436</v>
      </c>
      <c r="E4940" s="12" t="s">
        <v>98</v>
      </c>
      <c r="G4940" s="12" t="s">
        <v>1453</v>
      </c>
      <c r="H4940" s="12" t="s">
        <v>91</v>
      </c>
      <c r="I4940" s="12" t="s">
        <v>363</v>
      </c>
      <c r="J4940" s="12" t="s">
        <v>5164</v>
      </c>
      <c r="K4940" s="12" t="s">
        <v>5164</v>
      </c>
      <c r="N4940" s="16" t="s">
        <v>206</v>
      </c>
      <c r="O4940" s="16" t="s">
        <v>5427</v>
      </c>
      <c r="P4940" s="12" t="s">
        <v>482</v>
      </c>
      <c r="R4940" s="16">
        <v>1.5</v>
      </c>
      <c r="Z4940" s="16">
        <v>1.5</v>
      </c>
      <c r="AA4940" s="16">
        <v>180</v>
      </c>
      <c r="AB4940" s="16" t="s">
        <v>2114</v>
      </c>
      <c r="AC4940" s="16" t="s">
        <v>5166</v>
      </c>
      <c r="AD4940" s="16">
        <v>63000</v>
      </c>
      <c r="AE4940" s="16">
        <v>562.5</v>
      </c>
      <c r="AF4940" s="16">
        <v>210937.5</v>
      </c>
      <c r="AG4940" s="16">
        <v>150</v>
      </c>
      <c r="AH4940" s="12">
        <f t="shared" si="1063"/>
        <v>0</v>
      </c>
      <c r="AI4940" s="16">
        <v>7.5</v>
      </c>
      <c r="AJ4940" s="16">
        <v>26250</v>
      </c>
      <c r="AK4940" s="16">
        <f t="shared" si="1064"/>
        <v>750</v>
      </c>
      <c r="AL4940" s="16">
        <f t="shared" si="1065"/>
        <v>7500</v>
      </c>
      <c r="AM4940" s="16">
        <v>135000</v>
      </c>
      <c r="AN4940" s="16">
        <f t="shared" si="1066"/>
        <v>442687.5</v>
      </c>
      <c r="AQ4940" s="16" t="s">
        <v>204</v>
      </c>
      <c r="AS4940" s="16" t="s">
        <v>2422</v>
      </c>
      <c r="AT4940" s="16" t="s">
        <v>2418</v>
      </c>
      <c r="AU4940" t="s">
        <v>2384</v>
      </c>
      <c r="AV4940" s="15" t="s">
        <v>2420</v>
      </c>
      <c r="AX4940" s="16" t="s">
        <v>204</v>
      </c>
      <c r="AY4940" s="16" t="s">
        <v>207</v>
      </c>
      <c r="AZ4940" s="16" t="s">
        <v>207</v>
      </c>
      <c r="BA4940" s="16" t="s">
        <v>207</v>
      </c>
      <c r="BB4940" s="16" t="s">
        <v>207</v>
      </c>
      <c r="BC4940" s="16">
        <v>1.5</v>
      </c>
      <c r="BD4940" s="16">
        <f t="shared" si="1067"/>
        <v>9</v>
      </c>
      <c r="BE4940" s="16">
        <f t="shared" si="1068"/>
        <v>2766.796875</v>
      </c>
      <c r="BG4940" s="16">
        <f t="shared" si="1069"/>
        <v>3600</v>
      </c>
      <c r="BH4940" s="16">
        <f t="shared" si="1070"/>
        <v>1800</v>
      </c>
      <c r="BI4940" s="16">
        <f t="shared" si="1071"/>
        <v>22.5</v>
      </c>
    </row>
    <row r="4941" spans="1:61" x14ac:dyDescent="0.35">
      <c r="A4941">
        <v>4940</v>
      </c>
      <c r="B4941" t="s">
        <v>360</v>
      </c>
      <c r="C4941" t="s">
        <v>6746</v>
      </c>
      <c r="D4941" s="15" t="s">
        <v>5437</v>
      </c>
      <c r="E4941" s="12" t="s">
        <v>98</v>
      </c>
      <c r="G4941" s="12" t="s">
        <v>1453</v>
      </c>
      <c r="H4941" s="12" t="s">
        <v>91</v>
      </c>
      <c r="I4941" s="12" t="s">
        <v>363</v>
      </c>
      <c r="J4941" s="12" t="s">
        <v>5164</v>
      </c>
      <c r="K4941" s="12" t="s">
        <v>5164</v>
      </c>
      <c r="N4941" s="16" t="s">
        <v>206</v>
      </c>
      <c r="O4941" s="16" t="s">
        <v>5427</v>
      </c>
      <c r="P4941" s="12" t="s">
        <v>482</v>
      </c>
      <c r="R4941" s="16">
        <v>1</v>
      </c>
      <c r="Z4941" s="16">
        <v>1</v>
      </c>
      <c r="AA4941" s="16">
        <v>120</v>
      </c>
      <c r="AB4941" s="16" t="s">
        <v>2114</v>
      </c>
      <c r="AC4941" s="16" t="s">
        <v>5166</v>
      </c>
      <c r="AD4941" s="16">
        <v>42000</v>
      </c>
      <c r="AE4941" s="16">
        <v>375</v>
      </c>
      <c r="AF4941" s="16">
        <v>140625</v>
      </c>
      <c r="AG4941" s="16">
        <v>100</v>
      </c>
      <c r="AH4941" s="12">
        <f t="shared" si="1063"/>
        <v>0</v>
      </c>
      <c r="AI4941" s="16">
        <v>5</v>
      </c>
      <c r="AJ4941" s="16">
        <v>17500</v>
      </c>
      <c r="AK4941" s="16">
        <f t="shared" si="1064"/>
        <v>500</v>
      </c>
      <c r="AL4941" s="16">
        <f t="shared" si="1065"/>
        <v>5000</v>
      </c>
      <c r="AM4941" s="16">
        <v>90000</v>
      </c>
      <c r="AN4941" s="16">
        <f t="shared" si="1066"/>
        <v>295125</v>
      </c>
      <c r="AQ4941" s="16" t="s">
        <v>204</v>
      </c>
      <c r="AS4941" s="16" t="s">
        <v>2422</v>
      </c>
      <c r="AT4941" s="16" t="s">
        <v>2418</v>
      </c>
      <c r="AU4941" t="s">
        <v>2384</v>
      </c>
      <c r="AV4941" s="15" t="s">
        <v>2420</v>
      </c>
      <c r="AX4941" s="16" t="s">
        <v>204</v>
      </c>
      <c r="AY4941" s="16" t="s">
        <v>207</v>
      </c>
      <c r="AZ4941" s="16" t="s">
        <v>207</v>
      </c>
      <c r="BA4941" s="16" t="s">
        <v>207</v>
      </c>
      <c r="BB4941" s="16" t="s">
        <v>207</v>
      </c>
      <c r="BC4941" s="16">
        <v>1</v>
      </c>
      <c r="BD4941" s="16">
        <f t="shared" si="1067"/>
        <v>6</v>
      </c>
      <c r="BE4941" s="16">
        <f t="shared" si="1068"/>
        <v>1844.53125</v>
      </c>
      <c r="BG4941" s="16">
        <f t="shared" si="1069"/>
        <v>2400</v>
      </c>
      <c r="BH4941" s="16">
        <f t="shared" si="1070"/>
        <v>1200</v>
      </c>
      <c r="BI4941" s="16">
        <f t="shared" si="1071"/>
        <v>15</v>
      </c>
    </row>
    <row r="4942" spans="1:61" x14ac:dyDescent="0.35">
      <c r="A4942">
        <v>4941</v>
      </c>
      <c r="B4942" t="s">
        <v>360</v>
      </c>
      <c r="C4942" t="s">
        <v>6747</v>
      </c>
      <c r="D4942" s="15" t="s">
        <v>5438</v>
      </c>
      <c r="E4942" s="12" t="s">
        <v>98</v>
      </c>
      <c r="G4942" s="12" t="s">
        <v>1453</v>
      </c>
      <c r="H4942" s="12" t="s">
        <v>91</v>
      </c>
      <c r="I4942" s="12" t="s">
        <v>363</v>
      </c>
      <c r="J4942" s="12" t="s">
        <v>5164</v>
      </c>
      <c r="K4942" s="12" t="s">
        <v>5164</v>
      </c>
      <c r="N4942" s="16" t="s">
        <v>206</v>
      </c>
      <c r="O4942" s="16" t="s">
        <v>5427</v>
      </c>
      <c r="P4942" s="12" t="s">
        <v>482</v>
      </c>
      <c r="R4942" s="16">
        <v>0.5</v>
      </c>
      <c r="Z4942" s="16">
        <v>0.5</v>
      </c>
      <c r="AA4942" s="16">
        <v>60</v>
      </c>
      <c r="AB4942" s="16" t="s">
        <v>2114</v>
      </c>
      <c r="AC4942" s="16" t="s">
        <v>5166</v>
      </c>
      <c r="AD4942" s="16">
        <v>21000</v>
      </c>
      <c r="AE4942" s="16">
        <v>187.5</v>
      </c>
      <c r="AF4942" s="16">
        <v>70312.5</v>
      </c>
      <c r="AG4942" s="16">
        <v>50</v>
      </c>
      <c r="AH4942" s="12">
        <f t="shared" si="1063"/>
        <v>0</v>
      </c>
      <c r="AI4942" s="16">
        <v>2.5</v>
      </c>
      <c r="AJ4942" s="16">
        <v>8750</v>
      </c>
      <c r="AK4942" s="16">
        <f t="shared" si="1064"/>
        <v>250</v>
      </c>
      <c r="AL4942" s="16">
        <f t="shared" si="1065"/>
        <v>2500</v>
      </c>
      <c r="AM4942" s="16">
        <v>45000</v>
      </c>
      <c r="AN4942" s="16">
        <f t="shared" si="1066"/>
        <v>147562.5</v>
      </c>
      <c r="AQ4942" s="16" t="s">
        <v>204</v>
      </c>
      <c r="AS4942" s="16" t="s">
        <v>2422</v>
      </c>
      <c r="AT4942" s="16" t="s">
        <v>2418</v>
      </c>
      <c r="AU4942" t="s">
        <v>2384</v>
      </c>
      <c r="AV4942" s="15" t="s">
        <v>2420</v>
      </c>
      <c r="AX4942" s="16" t="s">
        <v>204</v>
      </c>
      <c r="AY4942" s="16" t="s">
        <v>207</v>
      </c>
      <c r="AZ4942" s="16" t="s">
        <v>207</v>
      </c>
      <c r="BA4942" s="16" t="s">
        <v>207</v>
      </c>
      <c r="BB4942" s="16" t="s">
        <v>207</v>
      </c>
      <c r="BC4942" s="16">
        <v>0.5</v>
      </c>
      <c r="BD4942" s="16">
        <f t="shared" si="1067"/>
        <v>3</v>
      </c>
      <c r="BE4942" s="16">
        <f t="shared" si="1068"/>
        <v>922.265625</v>
      </c>
      <c r="BG4942" s="16">
        <f t="shared" si="1069"/>
        <v>1200</v>
      </c>
      <c r="BH4942" s="16">
        <f t="shared" si="1070"/>
        <v>600</v>
      </c>
      <c r="BI4942" s="16">
        <f t="shared" si="1071"/>
        <v>7.5</v>
      </c>
    </row>
    <row r="4943" spans="1:61" x14ac:dyDescent="0.35">
      <c r="A4943">
        <v>4942</v>
      </c>
      <c r="B4943" t="s">
        <v>360</v>
      </c>
      <c r="C4943" t="s">
        <v>6748</v>
      </c>
      <c r="D4943" s="15" t="s">
        <v>5439</v>
      </c>
      <c r="E4943" s="12" t="s">
        <v>98</v>
      </c>
      <c r="G4943" s="12" t="s">
        <v>1453</v>
      </c>
      <c r="H4943" s="12" t="s">
        <v>91</v>
      </c>
      <c r="I4943" s="12" t="s">
        <v>363</v>
      </c>
      <c r="J4943" s="12" t="s">
        <v>5164</v>
      </c>
      <c r="K4943" s="12" t="s">
        <v>5164</v>
      </c>
      <c r="N4943" s="16" t="s">
        <v>206</v>
      </c>
      <c r="O4943" s="16" t="s">
        <v>5427</v>
      </c>
      <c r="P4943" s="12" t="s">
        <v>482</v>
      </c>
      <c r="R4943" s="16">
        <v>1.5</v>
      </c>
      <c r="Z4943" s="16">
        <v>1.5</v>
      </c>
      <c r="AA4943" s="16">
        <v>180</v>
      </c>
      <c r="AB4943" s="16" t="s">
        <v>2114</v>
      </c>
      <c r="AC4943" s="16" t="s">
        <v>5166</v>
      </c>
      <c r="AD4943" s="16">
        <v>63000</v>
      </c>
      <c r="AE4943" s="16">
        <v>562.5</v>
      </c>
      <c r="AF4943" s="16">
        <v>210937.5</v>
      </c>
      <c r="AG4943" s="16">
        <v>150</v>
      </c>
      <c r="AH4943" s="12">
        <f t="shared" si="1063"/>
        <v>0</v>
      </c>
      <c r="AI4943" s="16">
        <v>7.5</v>
      </c>
      <c r="AJ4943" s="16">
        <v>26250</v>
      </c>
      <c r="AK4943" s="16">
        <f t="shared" si="1064"/>
        <v>750</v>
      </c>
      <c r="AL4943" s="16">
        <f t="shared" si="1065"/>
        <v>7500</v>
      </c>
      <c r="AM4943" s="16">
        <v>135000</v>
      </c>
      <c r="AN4943" s="16">
        <f t="shared" si="1066"/>
        <v>442687.5</v>
      </c>
      <c r="AQ4943" s="16" t="s">
        <v>204</v>
      </c>
      <c r="AS4943" s="16" t="s">
        <v>2422</v>
      </c>
      <c r="AT4943" s="16" t="s">
        <v>2418</v>
      </c>
      <c r="AU4943" t="s">
        <v>2384</v>
      </c>
      <c r="AV4943" s="15" t="s">
        <v>2420</v>
      </c>
      <c r="AX4943" s="16" t="s">
        <v>204</v>
      </c>
      <c r="AY4943" s="16" t="s">
        <v>207</v>
      </c>
      <c r="AZ4943" s="16" t="s">
        <v>207</v>
      </c>
      <c r="BA4943" s="16" t="s">
        <v>207</v>
      </c>
      <c r="BB4943" s="16" t="s">
        <v>207</v>
      </c>
      <c r="BC4943" s="16">
        <v>1.5</v>
      </c>
      <c r="BD4943" s="16">
        <f t="shared" si="1067"/>
        <v>9</v>
      </c>
      <c r="BE4943" s="16">
        <f t="shared" si="1068"/>
        <v>2766.796875</v>
      </c>
      <c r="BG4943" s="16">
        <f t="shared" si="1069"/>
        <v>3600</v>
      </c>
      <c r="BH4943" s="16">
        <f t="shared" si="1070"/>
        <v>1800</v>
      </c>
      <c r="BI4943" s="16">
        <f t="shared" si="1071"/>
        <v>22.5</v>
      </c>
    </row>
    <row r="4944" spans="1:61" x14ac:dyDescent="0.35">
      <c r="A4944">
        <v>4943</v>
      </c>
      <c r="B4944" t="s">
        <v>360</v>
      </c>
      <c r="C4944" t="s">
        <v>6749</v>
      </c>
      <c r="D4944" s="15" t="s">
        <v>5440</v>
      </c>
      <c r="E4944" s="12" t="s">
        <v>98</v>
      </c>
      <c r="G4944" s="12" t="s">
        <v>1453</v>
      </c>
      <c r="H4944" s="12" t="s">
        <v>91</v>
      </c>
      <c r="I4944" s="12" t="s">
        <v>363</v>
      </c>
      <c r="J4944" s="12" t="s">
        <v>5164</v>
      </c>
      <c r="K4944" s="12" t="s">
        <v>5164</v>
      </c>
      <c r="N4944" s="16" t="s">
        <v>206</v>
      </c>
      <c r="O4944" s="16" t="s">
        <v>5427</v>
      </c>
      <c r="P4944" s="12" t="s">
        <v>482</v>
      </c>
      <c r="R4944" s="16">
        <v>1.4</v>
      </c>
      <c r="Z4944" s="16">
        <v>1.4</v>
      </c>
      <c r="AA4944" s="16">
        <v>168</v>
      </c>
      <c r="AB4944" s="16" t="s">
        <v>2114</v>
      </c>
      <c r="AC4944" s="16" t="s">
        <v>5166</v>
      </c>
      <c r="AD4944" s="16">
        <v>58800</v>
      </c>
      <c r="AE4944" s="16">
        <v>525</v>
      </c>
      <c r="AF4944" s="16">
        <v>196875</v>
      </c>
      <c r="AG4944" s="16">
        <v>140</v>
      </c>
      <c r="AH4944" s="12">
        <f t="shared" si="1063"/>
        <v>0</v>
      </c>
      <c r="AI4944" s="16">
        <v>7</v>
      </c>
      <c r="AJ4944" s="16">
        <v>24500</v>
      </c>
      <c r="AK4944" s="16">
        <f t="shared" si="1064"/>
        <v>700</v>
      </c>
      <c r="AL4944" s="16">
        <f t="shared" si="1065"/>
        <v>7000</v>
      </c>
      <c r="AM4944" s="16">
        <v>125999.99999999999</v>
      </c>
      <c r="AN4944" s="16">
        <f t="shared" si="1066"/>
        <v>413175</v>
      </c>
      <c r="AQ4944" s="16" t="s">
        <v>204</v>
      </c>
      <c r="AS4944" s="16" t="s">
        <v>2422</v>
      </c>
      <c r="AT4944" s="16" t="s">
        <v>2418</v>
      </c>
      <c r="AU4944" t="s">
        <v>2384</v>
      </c>
      <c r="AV4944" s="15" t="s">
        <v>2420</v>
      </c>
      <c r="AX4944" s="16" t="s">
        <v>204</v>
      </c>
      <c r="AY4944" s="16" t="s">
        <v>207</v>
      </c>
      <c r="AZ4944" s="16" t="s">
        <v>207</v>
      </c>
      <c r="BA4944" s="16" t="s">
        <v>207</v>
      </c>
      <c r="BB4944" s="16" t="s">
        <v>207</v>
      </c>
      <c r="BC4944" s="16">
        <v>1.4</v>
      </c>
      <c r="BD4944" s="16">
        <f t="shared" si="1067"/>
        <v>8.3999999999999986</v>
      </c>
      <c r="BE4944" s="16">
        <f t="shared" si="1068"/>
        <v>2582.34375</v>
      </c>
      <c r="BG4944" s="16">
        <f t="shared" si="1069"/>
        <v>3360</v>
      </c>
      <c r="BH4944" s="16">
        <f t="shared" si="1070"/>
        <v>1680</v>
      </c>
      <c r="BI4944" s="16">
        <f t="shared" si="1071"/>
        <v>21</v>
      </c>
    </row>
    <row r="4945" spans="1:61" x14ac:dyDescent="0.35">
      <c r="A4945">
        <v>4944</v>
      </c>
      <c r="B4945" t="s">
        <v>360</v>
      </c>
      <c r="C4945" t="s">
        <v>6750</v>
      </c>
      <c r="D4945" s="15" t="s">
        <v>5441</v>
      </c>
      <c r="E4945" s="12" t="s">
        <v>98</v>
      </c>
      <c r="G4945" s="12" t="s">
        <v>1453</v>
      </c>
      <c r="H4945" s="12" t="s">
        <v>91</v>
      </c>
      <c r="I4945" s="12" t="s">
        <v>363</v>
      </c>
      <c r="J4945" s="12" t="s">
        <v>5164</v>
      </c>
      <c r="K4945" s="12" t="s">
        <v>5164</v>
      </c>
      <c r="N4945" s="16" t="s">
        <v>206</v>
      </c>
      <c r="O4945" s="16" t="s">
        <v>5427</v>
      </c>
      <c r="P4945" s="12" t="s">
        <v>482</v>
      </c>
      <c r="R4945" s="16">
        <v>0.5</v>
      </c>
      <c r="Z4945" s="16">
        <v>0.5</v>
      </c>
      <c r="AA4945" s="16">
        <v>60</v>
      </c>
      <c r="AB4945" s="16" t="s">
        <v>2114</v>
      </c>
      <c r="AC4945" s="16" t="s">
        <v>5166</v>
      </c>
      <c r="AD4945" s="16">
        <v>21000</v>
      </c>
      <c r="AE4945" s="16">
        <v>187.5</v>
      </c>
      <c r="AF4945" s="16">
        <v>70312.5</v>
      </c>
      <c r="AG4945" s="16">
        <v>50</v>
      </c>
      <c r="AH4945" s="12">
        <f t="shared" si="1063"/>
        <v>0</v>
      </c>
      <c r="AI4945" s="16">
        <v>2.5</v>
      </c>
      <c r="AJ4945" s="16">
        <v>8750</v>
      </c>
      <c r="AK4945" s="16">
        <f t="shared" si="1064"/>
        <v>250</v>
      </c>
      <c r="AL4945" s="16">
        <f t="shared" si="1065"/>
        <v>2500</v>
      </c>
      <c r="AM4945" s="16">
        <v>45000</v>
      </c>
      <c r="AN4945" s="16">
        <f t="shared" si="1066"/>
        <v>147562.5</v>
      </c>
      <c r="AQ4945" s="16" t="s">
        <v>204</v>
      </c>
      <c r="AS4945" s="16" t="s">
        <v>2422</v>
      </c>
      <c r="AT4945" s="16" t="s">
        <v>2418</v>
      </c>
      <c r="AU4945" t="s">
        <v>2384</v>
      </c>
      <c r="AV4945" s="15" t="s">
        <v>2420</v>
      </c>
      <c r="AX4945" s="16" t="s">
        <v>204</v>
      </c>
      <c r="AY4945" s="16" t="s">
        <v>207</v>
      </c>
      <c r="AZ4945" s="16" t="s">
        <v>207</v>
      </c>
      <c r="BA4945" s="16" t="s">
        <v>207</v>
      </c>
      <c r="BB4945" s="16" t="s">
        <v>207</v>
      </c>
      <c r="BC4945" s="16">
        <v>0.5</v>
      </c>
      <c r="BD4945" s="16">
        <f t="shared" si="1067"/>
        <v>3</v>
      </c>
      <c r="BE4945" s="16">
        <f t="shared" si="1068"/>
        <v>922.265625</v>
      </c>
      <c r="BG4945" s="16">
        <f t="shared" si="1069"/>
        <v>1200</v>
      </c>
      <c r="BH4945" s="16">
        <f t="shared" si="1070"/>
        <v>600</v>
      </c>
      <c r="BI4945" s="16">
        <f t="shared" si="1071"/>
        <v>7.5</v>
      </c>
    </row>
    <row r="4946" spans="1:61" x14ac:dyDescent="0.35">
      <c r="A4946">
        <v>4945</v>
      </c>
      <c r="B4946" t="s">
        <v>360</v>
      </c>
      <c r="C4946" t="s">
        <v>6751</v>
      </c>
      <c r="D4946" s="15" t="s">
        <v>5442</v>
      </c>
      <c r="E4946" s="12" t="s">
        <v>98</v>
      </c>
      <c r="G4946" s="12" t="s">
        <v>1453</v>
      </c>
      <c r="H4946" s="12" t="s">
        <v>91</v>
      </c>
      <c r="I4946" s="12" t="s">
        <v>363</v>
      </c>
      <c r="J4946" s="12" t="s">
        <v>5164</v>
      </c>
      <c r="K4946" s="12" t="s">
        <v>5164</v>
      </c>
      <c r="N4946" s="16" t="s">
        <v>206</v>
      </c>
      <c r="O4946" s="16" t="s">
        <v>5427</v>
      </c>
      <c r="P4946" s="12" t="s">
        <v>482</v>
      </c>
      <c r="R4946" s="16">
        <v>1.52</v>
      </c>
      <c r="Z4946" s="16">
        <v>1.52</v>
      </c>
      <c r="AA4946" s="16">
        <v>182.4</v>
      </c>
      <c r="AB4946" s="16" t="s">
        <v>2114</v>
      </c>
      <c r="AC4946" s="16" t="s">
        <v>5166</v>
      </c>
      <c r="AD4946" s="16">
        <v>63840</v>
      </c>
      <c r="AE4946" s="16">
        <v>570</v>
      </c>
      <c r="AF4946" s="16">
        <v>213750</v>
      </c>
      <c r="AG4946" s="16">
        <v>152</v>
      </c>
      <c r="AH4946" s="12">
        <f t="shared" si="1063"/>
        <v>0</v>
      </c>
      <c r="AI4946" s="16">
        <v>7.6</v>
      </c>
      <c r="AJ4946" s="16">
        <v>26600</v>
      </c>
      <c r="AK4946" s="16">
        <f t="shared" si="1064"/>
        <v>760</v>
      </c>
      <c r="AL4946" s="16">
        <f t="shared" si="1065"/>
        <v>7600</v>
      </c>
      <c r="AM4946" s="16">
        <v>136800</v>
      </c>
      <c r="AN4946" s="16">
        <f t="shared" si="1066"/>
        <v>448590</v>
      </c>
      <c r="AQ4946" s="16" t="s">
        <v>204</v>
      </c>
      <c r="AS4946" s="16" t="s">
        <v>2422</v>
      </c>
      <c r="AT4946" s="16" t="s">
        <v>2418</v>
      </c>
      <c r="AU4946" t="s">
        <v>2384</v>
      </c>
      <c r="AV4946" s="15" t="s">
        <v>2420</v>
      </c>
      <c r="AX4946" s="16" t="s">
        <v>204</v>
      </c>
      <c r="AY4946" s="16" t="s">
        <v>207</v>
      </c>
      <c r="AZ4946" s="16" t="s">
        <v>207</v>
      </c>
      <c r="BA4946" s="16" t="s">
        <v>207</v>
      </c>
      <c r="BB4946" s="16" t="s">
        <v>207</v>
      </c>
      <c r="BC4946" s="16">
        <v>1.52</v>
      </c>
      <c r="BD4946" s="16">
        <f t="shared" si="1067"/>
        <v>9.120000000000001</v>
      </c>
      <c r="BE4946" s="16">
        <f t="shared" si="1068"/>
        <v>2803.6875</v>
      </c>
      <c r="BG4946" s="16">
        <f t="shared" si="1069"/>
        <v>3648</v>
      </c>
      <c r="BH4946" s="16">
        <f t="shared" si="1070"/>
        <v>1824</v>
      </c>
      <c r="BI4946" s="16">
        <f t="shared" si="1071"/>
        <v>22.8</v>
      </c>
    </row>
    <row r="4947" spans="1:61" x14ac:dyDescent="0.35">
      <c r="A4947">
        <v>4946</v>
      </c>
      <c r="B4947" t="s">
        <v>360</v>
      </c>
      <c r="C4947" t="s">
        <v>6752</v>
      </c>
      <c r="D4947" s="15" t="s">
        <v>5443</v>
      </c>
      <c r="E4947" s="12" t="s">
        <v>98</v>
      </c>
      <c r="G4947" s="12" t="s">
        <v>1453</v>
      </c>
      <c r="H4947" s="12" t="s">
        <v>91</v>
      </c>
      <c r="I4947" s="12" t="s">
        <v>363</v>
      </c>
      <c r="J4947" s="12" t="s">
        <v>5164</v>
      </c>
      <c r="K4947" s="12" t="s">
        <v>5164</v>
      </c>
      <c r="N4947" s="16" t="s">
        <v>206</v>
      </c>
      <c r="O4947" s="16" t="s">
        <v>5427</v>
      </c>
      <c r="P4947" s="12" t="s">
        <v>482</v>
      </c>
      <c r="R4947" s="16">
        <v>1.49</v>
      </c>
      <c r="Z4947" s="16">
        <v>1.49</v>
      </c>
      <c r="AA4947" s="16">
        <v>178.8</v>
      </c>
      <c r="AB4947" s="16" t="s">
        <v>2114</v>
      </c>
      <c r="AC4947" s="16" t="s">
        <v>5166</v>
      </c>
      <c r="AD4947" s="16">
        <v>62580.000000000007</v>
      </c>
      <c r="AE4947" s="16">
        <v>558.75</v>
      </c>
      <c r="AF4947" s="16">
        <v>209531.25</v>
      </c>
      <c r="AG4947" s="16">
        <v>149</v>
      </c>
      <c r="AH4947" s="12">
        <f t="shared" si="1063"/>
        <v>0</v>
      </c>
      <c r="AI4947" s="16">
        <v>7.45</v>
      </c>
      <c r="AJ4947" s="16">
        <v>26075</v>
      </c>
      <c r="AK4947" s="16">
        <f t="shared" si="1064"/>
        <v>745</v>
      </c>
      <c r="AL4947" s="16">
        <f t="shared" si="1065"/>
        <v>7450</v>
      </c>
      <c r="AM4947" s="16">
        <v>134100</v>
      </c>
      <c r="AN4947" s="16">
        <f t="shared" si="1066"/>
        <v>439736.25</v>
      </c>
      <c r="AQ4947" s="16" t="s">
        <v>204</v>
      </c>
      <c r="AS4947" s="16" t="s">
        <v>2422</v>
      </c>
      <c r="AT4947" s="16" t="s">
        <v>2418</v>
      </c>
      <c r="AU4947" t="s">
        <v>2384</v>
      </c>
      <c r="AV4947" s="15" t="s">
        <v>2420</v>
      </c>
      <c r="AX4947" s="16" t="s">
        <v>204</v>
      </c>
      <c r="AY4947" s="16" t="s">
        <v>207</v>
      </c>
      <c r="AZ4947" s="16" t="s">
        <v>207</v>
      </c>
      <c r="BA4947" s="16" t="s">
        <v>207</v>
      </c>
      <c r="BB4947" s="16" t="s">
        <v>207</v>
      </c>
      <c r="BC4947" s="16">
        <v>1.49</v>
      </c>
      <c r="BD4947" s="16">
        <f t="shared" si="1067"/>
        <v>8.94</v>
      </c>
      <c r="BE4947" s="16">
        <f t="shared" si="1068"/>
        <v>2748.3515625</v>
      </c>
      <c r="BG4947" s="16">
        <f t="shared" si="1069"/>
        <v>3576</v>
      </c>
      <c r="BH4947" s="16">
        <f t="shared" si="1070"/>
        <v>1788</v>
      </c>
      <c r="BI4947" s="16">
        <f t="shared" si="1071"/>
        <v>22.35</v>
      </c>
    </row>
    <row r="4948" spans="1:61" x14ac:dyDescent="0.35">
      <c r="A4948">
        <v>4947</v>
      </c>
      <c r="B4948" t="s">
        <v>360</v>
      </c>
      <c r="C4948" t="s">
        <v>6753</v>
      </c>
      <c r="D4948" s="15" t="s">
        <v>5444</v>
      </c>
      <c r="E4948" s="12" t="s">
        <v>98</v>
      </c>
      <c r="G4948" s="12" t="s">
        <v>1453</v>
      </c>
      <c r="H4948" s="12" t="s">
        <v>91</v>
      </c>
      <c r="I4948" s="12" t="s">
        <v>363</v>
      </c>
      <c r="J4948" s="12" t="s">
        <v>5164</v>
      </c>
      <c r="K4948" s="12" t="s">
        <v>5164</v>
      </c>
      <c r="N4948" s="16" t="s">
        <v>206</v>
      </c>
      <c r="O4948" s="16" t="s">
        <v>5427</v>
      </c>
      <c r="P4948" s="12" t="s">
        <v>482</v>
      </c>
      <c r="R4948" s="16">
        <v>1.7</v>
      </c>
      <c r="Z4948" s="16">
        <v>1.7</v>
      </c>
      <c r="AA4948" s="16">
        <v>204</v>
      </c>
      <c r="AB4948" s="16" t="s">
        <v>2114</v>
      </c>
      <c r="AC4948" s="16" t="s">
        <v>5166</v>
      </c>
      <c r="AD4948" s="16">
        <v>71400</v>
      </c>
      <c r="AE4948" s="16">
        <v>637.5</v>
      </c>
      <c r="AF4948" s="16">
        <v>239062.5</v>
      </c>
      <c r="AG4948" s="16">
        <v>170</v>
      </c>
      <c r="AH4948" s="12">
        <f t="shared" si="1063"/>
        <v>0</v>
      </c>
      <c r="AI4948" s="16">
        <v>8.5</v>
      </c>
      <c r="AJ4948" s="16">
        <v>29750</v>
      </c>
      <c r="AK4948" s="16">
        <f t="shared" si="1064"/>
        <v>850</v>
      </c>
      <c r="AL4948" s="16">
        <f t="shared" si="1065"/>
        <v>8500</v>
      </c>
      <c r="AM4948" s="16">
        <v>153000</v>
      </c>
      <c r="AN4948" s="16">
        <f t="shared" si="1066"/>
        <v>501712.5</v>
      </c>
      <c r="AQ4948" s="16" t="s">
        <v>204</v>
      </c>
      <c r="AS4948" s="16" t="s">
        <v>2422</v>
      </c>
      <c r="AT4948" s="16" t="s">
        <v>2418</v>
      </c>
      <c r="AU4948" t="s">
        <v>2384</v>
      </c>
      <c r="AV4948" s="15" t="s">
        <v>2420</v>
      </c>
      <c r="AX4948" s="16" t="s">
        <v>204</v>
      </c>
      <c r="AY4948" s="16" t="s">
        <v>207</v>
      </c>
      <c r="AZ4948" s="16" t="s">
        <v>207</v>
      </c>
      <c r="BA4948" s="16" t="s">
        <v>207</v>
      </c>
      <c r="BB4948" s="16" t="s">
        <v>207</v>
      </c>
      <c r="BC4948" s="16">
        <v>1.7</v>
      </c>
      <c r="BD4948" s="16">
        <f t="shared" si="1067"/>
        <v>10.199999999999999</v>
      </c>
      <c r="BE4948" s="16">
        <f t="shared" si="1068"/>
        <v>3135.703125</v>
      </c>
      <c r="BG4948" s="16">
        <f t="shared" si="1069"/>
        <v>4080</v>
      </c>
      <c r="BH4948" s="16">
        <f t="shared" si="1070"/>
        <v>2040</v>
      </c>
      <c r="BI4948" s="16">
        <f t="shared" si="1071"/>
        <v>25.5</v>
      </c>
    </row>
    <row r="4949" spans="1:61" x14ac:dyDescent="0.35">
      <c r="A4949">
        <v>4948</v>
      </c>
      <c r="B4949" t="s">
        <v>360</v>
      </c>
      <c r="C4949" t="s">
        <v>6754</v>
      </c>
      <c r="D4949" s="15" t="s">
        <v>5445</v>
      </c>
      <c r="E4949" s="12" t="s">
        <v>98</v>
      </c>
      <c r="G4949" s="12" t="s">
        <v>1453</v>
      </c>
      <c r="H4949" s="12" t="s">
        <v>91</v>
      </c>
      <c r="I4949" s="12" t="s">
        <v>363</v>
      </c>
      <c r="J4949" s="12" t="s">
        <v>5164</v>
      </c>
      <c r="K4949" s="12" t="s">
        <v>5164</v>
      </c>
      <c r="N4949" s="16" t="s">
        <v>206</v>
      </c>
      <c r="O4949" s="16" t="s">
        <v>5427</v>
      </c>
      <c r="P4949" s="12" t="s">
        <v>482</v>
      </c>
      <c r="R4949" s="16">
        <v>1.3</v>
      </c>
      <c r="Z4949" s="16">
        <v>1.3</v>
      </c>
      <c r="AA4949" s="16">
        <v>156</v>
      </c>
      <c r="AB4949" s="16" t="s">
        <v>2114</v>
      </c>
      <c r="AC4949" s="16" t="s">
        <v>5166</v>
      </c>
      <c r="AD4949" s="16">
        <v>54600</v>
      </c>
      <c r="AE4949" s="16">
        <v>487.5</v>
      </c>
      <c r="AF4949" s="16">
        <v>182812.5</v>
      </c>
      <c r="AG4949" s="16">
        <v>130</v>
      </c>
      <c r="AH4949" s="12">
        <f t="shared" si="1063"/>
        <v>0</v>
      </c>
      <c r="AI4949" s="16">
        <v>6.5</v>
      </c>
      <c r="AJ4949" s="16">
        <v>22750</v>
      </c>
      <c r="AK4949" s="16">
        <f t="shared" si="1064"/>
        <v>650</v>
      </c>
      <c r="AL4949" s="16">
        <f t="shared" si="1065"/>
        <v>6500</v>
      </c>
      <c r="AM4949" s="16">
        <v>117000</v>
      </c>
      <c r="AN4949" s="16">
        <f t="shared" si="1066"/>
        <v>383662.5</v>
      </c>
      <c r="AQ4949" s="16" t="s">
        <v>204</v>
      </c>
      <c r="AS4949" s="16" t="s">
        <v>2422</v>
      </c>
      <c r="AT4949" s="16" t="s">
        <v>2418</v>
      </c>
      <c r="AU4949" t="s">
        <v>2384</v>
      </c>
      <c r="AV4949" s="15" t="s">
        <v>2420</v>
      </c>
      <c r="AX4949" s="16" t="s">
        <v>204</v>
      </c>
      <c r="AY4949" s="16" t="s">
        <v>207</v>
      </c>
      <c r="AZ4949" s="16" t="s">
        <v>207</v>
      </c>
      <c r="BA4949" s="16" t="s">
        <v>207</v>
      </c>
      <c r="BB4949" s="16" t="s">
        <v>207</v>
      </c>
      <c r="BC4949" s="16">
        <v>1.3</v>
      </c>
      <c r="BD4949" s="16">
        <f t="shared" si="1067"/>
        <v>7.8000000000000007</v>
      </c>
      <c r="BE4949" s="16">
        <f t="shared" si="1068"/>
        <v>2397.890625</v>
      </c>
      <c r="BG4949" s="16">
        <f t="shared" si="1069"/>
        <v>3120</v>
      </c>
      <c r="BH4949" s="16">
        <f t="shared" si="1070"/>
        <v>1560</v>
      </c>
      <c r="BI4949" s="16">
        <f t="shared" si="1071"/>
        <v>19.5</v>
      </c>
    </row>
    <row r="4950" spans="1:61" x14ac:dyDescent="0.35">
      <c r="A4950">
        <v>4949</v>
      </c>
      <c r="B4950" t="s">
        <v>360</v>
      </c>
      <c r="C4950" t="s">
        <v>6755</v>
      </c>
      <c r="D4950" s="15" t="s">
        <v>5446</v>
      </c>
      <c r="E4950" s="12" t="s">
        <v>98</v>
      </c>
      <c r="G4950" s="12" t="s">
        <v>1453</v>
      </c>
      <c r="H4950" s="12" t="s">
        <v>91</v>
      </c>
      <c r="I4950" s="12" t="s">
        <v>363</v>
      </c>
      <c r="J4950" s="12" t="s">
        <v>5164</v>
      </c>
      <c r="K4950" s="12" t="s">
        <v>5164</v>
      </c>
      <c r="N4950" s="16" t="s">
        <v>206</v>
      </c>
      <c r="O4950" s="16" t="s">
        <v>5427</v>
      </c>
      <c r="P4950" s="12" t="s">
        <v>482</v>
      </c>
      <c r="R4950" s="16">
        <v>0.5</v>
      </c>
      <c r="Z4950" s="16">
        <v>0.5</v>
      </c>
      <c r="AA4950" s="16">
        <v>60</v>
      </c>
      <c r="AB4950" s="16" t="s">
        <v>2114</v>
      </c>
      <c r="AC4950" s="16" t="s">
        <v>5166</v>
      </c>
      <c r="AD4950" s="16">
        <v>21000</v>
      </c>
      <c r="AE4950" s="16">
        <v>187.5</v>
      </c>
      <c r="AF4950" s="16">
        <v>70312.5</v>
      </c>
      <c r="AG4950" s="16">
        <v>50</v>
      </c>
      <c r="AH4950" s="12">
        <f t="shared" si="1063"/>
        <v>0</v>
      </c>
      <c r="AI4950" s="16">
        <v>2.5</v>
      </c>
      <c r="AJ4950" s="16">
        <v>8750</v>
      </c>
      <c r="AK4950" s="16">
        <f t="shared" si="1064"/>
        <v>250</v>
      </c>
      <c r="AL4950" s="16">
        <f t="shared" si="1065"/>
        <v>2500</v>
      </c>
      <c r="AM4950" s="16">
        <v>45000</v>
      </c>
      <c r="AN4950" s="16">
        <f t="shared" si="1066"/>
        <v>147562.5</v>
      </c>
      <c r="AQ4950" s="16" t="s">
        <v>204</v>
      </c>
      <c r="AS4950" s="16" t="s">
        <v>2422</v>
      </c>
      <c r="AT4950" s="16" t="s">
        <v>2418</v>
      </c>
      <c r="AU4950" t="s">
        <v>2384</v>
      </c>
      <c r="AV4950" s="15" t="s">
        <v>2420</v>
      </c>
      <c r="AX4950" s="16" t="s">
        <v>204</v>
      </c>
      <c r="AY4950" s="16" t="s">
        <v>207</v>
      </c>
      <c r="AZ4950" s="16" t="s">
        <v>207</v>
      </c>
      <c r="BA4950" s="16" t="s">
        <v>207</v>
      </c>
      <c r="BB4950" s="16" t="s">
        <v>207</v>
      </c>
      <c r="BC4950" s="16">
        <v>0.5</v>
      </c>
      <c r="BD4950" s="16">
        <f t="shared" si="1067"/>
        <v>3</v>
      </c>
      <c r="BE4950" s="16">
        <f t="shared" si="1068"/>
        <v>922.265625</v>
      </c>
      <c r="BG4950" s="16">
        <f t="shared" si="1069"/>
        <v>1200</v>
      </c>
      <c r="BH4950" s="16">
        <f t="shared" si="1070"/>
        <v>600</v>
      </c>
      <c r="BI4950" s="16">
        <f t="shared" si="1071"/>
        <v>7.5</v>
      </c>
    </row>
    <row r="4951" spans="1:61" x14ac:dyDescent="0.35">
      <c r="A4951">
        <v>4950</v>
      </c>
      <c r="B4951" t="s">
        <v>360</v>
      </c>
      <c r="C4951" t="s">
        <v>6756</v>
      </c>
      <c r="D4951" s="15" t="s">
        <v>5447</v>
      </c>
      <c r="E4951" s="12" t="s">
        <v>98</v>
      </c>
      <c r="G4951" s="12" t="s">
        <v>1453</v>
      </c>
      <c r="H4951" s="12" t="s">
        <v>91</v>
      </c>
      <c r="I4951" s="12" t="s">
        <v>363</v>
      </c>
      <c r="J4951" s="12" t="s">
        <v>5164</v>
      </c>
      <c r="K4951" s="12" t="s">
        <v>5164</v>
      </c>
      <c r="N4951" s="16" t="s">
        <v>206</v>
      </c>
      <c r="O4951" s="16" t="s">
        <v>5427</v>
      </c>
      <c r="P4951" s="12" t="s">
        <v>482</v>
      </c>
      <c r="R4951" s="16">
        <v>1.2</v>
      </c>
      <c r="Z4951" s="16">
        <v>1.2</v>
      </c>
      <c r="AA4951" s="16">
        <v>144</v>
      </c>
      <c r="AB4951" s="16" t="s">
        <v>2114</v>
      </c>
      <c r="AC4951" s="16" t="s">
        <v>5166</v>
      </c>
      <c r="AD4951" s="16">
        <v>50400</v>
      </c>
      <c r="AE4951" s="16">
        <v>450</v>
      </c>
      <c r="AF4951" s="16">
        <v>168750</v>
      </c>
      <c r="AG4951" s="16">
        <v>120</v>
      </c>
      <c r="AH4951" s="12">
        <f t="shared" si="1063"/>
        <v>0</v>
      </c>
      <c r="AI4951" s="16">
        <v>6</v>
      </c>
      <c r="AJ4951" s="16">
        <v>21000</v>
      </c>
      <c r="AK4951" s="16">
        <f t="shared" si="1064"/>
        <v>600</v>
      </c>
      <c r="AL4951" s="16">
        <f t="shared" si="1065"/>
        <v>6000</v>
      </c>
      <c r="AM4951" s="16">
        <v>108000</v>
      </c>
      <c r="AN4951" s="16">
        <f t="shared" si="1066"/>
        <v>354150</v>
      </c>
      <c r="AQ4951" s="16" t="s">
        <v>204</v>
      </c>
      <c r="AS4951" s="16" t="s">
        <v>2422</v>
      </c>
      <c r="AT4951" s="16" t="s">
        <v>2418</v>
      </c>
      <c r="AU4951" t="s">
        <v>2384</v>
      </c>
      <c r="AV4951" s="15" t="s">
        <v>2420</v>
      </c>
      <c r="AX4951" s="16" t="s">
        <v>204</v>
      </c>
      <c r="AY4951" s="16" t="s">
        <v>207</v>
      </c>
      <c r="AZ4951" s="16" t="s">
        <v>207</v>
      </c>
      <c r="BA4951" s="16" t="s">
        <v>207</v>
      </c>
      <c r="BB4951" s="16" t="s">
        <v>207</v>
      </c>
      <c r="BC4951" s="16">
        <v>1.2</v>
      </c>
      <c r="BD4951" s="16">
        <f t="shared" si="1067"/>
        <v>7.1999999999999993</v>
      </c>
      <c r="BE4951" s="16">
        <f t="shared" si="1068"/>
        <v>2213.4375</v>
      </c>
      <c r="BG4951" s="16">
        <f t="shared" si="1069"/>
        <v>2880</v>
      </c>
      <c r="BH4951" s="16">
        <f t="shared" si="1070"/>
        <v>1440</v>
      </c>
      <c r="BI4951" s="16">
        <f t="shared" si="1071"/>
        <v>18</v>
      </c>
    </row>
    <row r="4952" spans="1:61" x14ac:dyDescent="0.35">
      <c r="A4952">
        <v>4951</v>
      </c>
      <c r="B4952" t="s">
        <v>360</v>
      </c>
      <c r="C4952" t="s">
        <v>6757</v>
      </c>
      <c r="D4952" s="15" t="s">
        <v>5448</v>
      </c>
      <c r="E4952" s="12" t="s">
        <v>98</v>
      </c>
      <c r="G4952" s="12" t="s">
        <v>1453</v>
      </c>
      <c r="H4952" s="12" t="s">
        <v>91</v>
      </c>
      <c r="I4952" s="12" t="s">
        <v>363</v>
      </c>
      <c r="J4952" s="12" t="s">
        <v>5164</v>
      </c>
      <c r="K4952" s="12" t="s">
        <v>5164</v>
      </c>
      <c r="N4952" s="16" t="s">
        <v>206</v>
      </c>
      <c r="O4952" s="16" t="s">
        <v>5427</v>
      </c>
      <c r="P4952" s="12" t="s">
        <v>482</v>
      </c>
      <c r="R4952" s="16">
        <v>0.49</v>
      </c>
      <c r="Z4952" s="16">
        <v>0.49</v>
      </c>
      <c r="AA4952" s="16">
        <v>58.8</v>
      </c>
      <c r="AB4952" s="16" t="s">
        <v>2114</v>
      </c>
      <c r="AC4952" s="16" t="s">
        <v>5166</v>
      </c>
      <c r="AD4952" s="16">
        <v>20580</v>
      </c>
      <c r="AE4952" s="16">
        <v>183.75</v>
      </c>
      <c r="AF4952" s="16">
        <v>68906.25</v>
      </c>
      <c r="AG4952" s="16">
        <v>49</v>
      </c>
      <c r="AH4952" s="12">
        <f t="shared" si="1063"/>
        <v>0</v>
      </c>
      <c r="AI4952" s="16">
        <v>2.4500000000000002</v>
      </c>
      <c r="AJ4952" s="16">
        <v>8575</v>
      </c>
      <c r="AK4952" s="16">
        <f t="shared" si="1064"/>
        <v>245</v>
      </c>
      <c r="AL4952" s="16">
        <f t="shared" si="1065"/>
        <v>2450</v>
      </c>
      <c r="AM4952" s="16">
        <v>44100</v>
      </c>
      <c r="AN4952" s="16">
        <f t="shared" si="1066"/>
        <v>144611.25</v>
      </c>
      <c r="AQ4952" s="16" t="s">
        <v>204</v>
      </c>
      <c r="AS4952" s="16" t="s">
        <v>2422</v>
      </c>
      <c r="AT4952" s="16" t="s">
        <v>2418</v>
      </c>
      <c r="AU4952" t="s">
        <v>2384</v>
      </c>
      <c r="AV4952" s="15" t="s">
        <v>2420</v>
      </c>
      <c r="AX4952" s="16" t="s">
        <v>204</v>
      </c>
      <c r="AY4952" s="16" t="s">
        <v>207</v>
      </c>
      <c r="AZ4952" s="16" t="s">
        <v>207</v>
      </c>
      <c r="BA4952" s="16" t="s">
        <v>207</v>
      </c>
      <c r="BB4952" s="16" t="s">
        <v>207</v>
      </c>
      <c r="BC4952" s="16">
        <v>0.49</v>
      </c>
      <c r="BD4952" s="16">
        <f t="shared" si="1067"/>
        <v>2.94</v>
      </c>
      <c r="BE4952" s="16">
        <f t="shared" si="1068"/>
        <v>903.8203125</v>
      </c>
      <c r="BG4952" s="16">
        <f t="shared" si="1069"/>
        <v>1176</v>
      </c>
      <c r="BH4952" s="16">
        <f t="shared" si="1070"/>
        <v>588</v>
      </c>
      <c r="BI4952" s="16">
        <f t="shared" si="1071"/>
        <v>7.35</v>
      </c>
    </row>
    <row r="4953" spans="1:61" x14ac:dyDescent="0.35">
      <c r="A4953">
        <v>4952</v>
      </c>
      <c r="B4953" t="s">
        <v>360</v>
      </c>
      <c r="C4953" t="s">
        <v>6758</v>
      </c>
      <c r="D4953" s="15" t="s">
        <v>2115</v>
      </c>
      <c r="E4953" s="12" t="s">
        <v>98</v>
      </c>
      <c r="G4953" s="12" t="s">
        <v>1453</v>
      </c>
      <c r="H4953" s="12" t="s">
        <v>91</v>
      </c>
      <c r="I4953" s="12" t="s">
        <v>363</v>
      </c>
      <c r="J4953" s="12" t="s">
        <v>5164</v>
      </c>
      <c r="K4953" s="12" t="s">
        <v>5164</v>
      </c>
      <c r="N4953" s="16" t="s">
        <v>206</v>
      </c>
      <c r="O4953" s="16" t="s">
        <v>5427</v>
      </c>
      <c r="P4953" s="12" t="s">
        <v>482</v>
      </c>
      <c r="R4953" s="16">
        <v>0.6</v>
      </c>
      <c r="Z4953" s="16">
        <v>0.6</v>
      </c>
      <c r="AA4953" s="16">
        <v>72</v>
      </c>
      <c r="AB4953" s="16" t="s">
        <v>2114</v>
      </c>
      <c r="AC4953" s="16" t="s">
        <v>5166</v>
      </c>
      <c r="AD4953" s="16">
        <v>25200</v>
      </c>
      <c r="AE4953" s="16">
        <v>225</v>
      </c>
      <c r="AF4953" s="16">
        <v>84375</v>
      </c>
      <c r="AG4953" s="16">
        <v>60</v>
      </c>
      <c r="AH4953" s="12">
        <f t="shared" si="1063"/>
        <v>0</v>
      </c>
      <c r="AI4953" s="16">
        <v>3</v>
      </c>
      <c r="AJ4953" s="16">
        <v>10500</v>
      </c>
      <c r="AK4953" s="16">
        <f t="shared" si="1064"/>
        <v>300</v>
      </c>
      <c r="AL4953" s="16">
        <f t="shared" si="1065"/>
        <v>3000</v>
      </c>
      <c r="AM4953" s="16">
        <v>54000</v>
      </c>
      <c r="AN4953" s="16">
        <f t="shared" si="1066"/>
        <v>177075</v>
      </c>
      <c r="AQ4953" s="16" t="s">
        <v>204</v>
      </c>
      <c r="AS4953" s="16" t="s">
        <v>2422</v>
      </c>
      <c r="AT4953" s="16" t="s">
        <v>2418</v>
      </c>
      <c r="AU4953" t="s">
        <v>2384</v>
      </c>
      <c r="AV4953" s="15" t="s">
        <v>2420</v>
      </c>
      <c r="AX4953" s="16" t="s">
        <v>204</v>
      </c>
      <c r="AY4953" s="16" t="s">
        <v>207</v>
      </c>
      <c r="AZ4953" s="16" t="s">
        <v>207</v>
      </c>
      <c r="BA4953" s="16" t="s">
        <v>207</v>
      </c>
      <c r="BB4953" s="16" t="s">
        <v>207</v>
      </c>
      <c r="BC4953" s="16">
        <v>0.6</v>
      </c>
      <c r="BD4953" s="16">
        <f t="shared" si="1067"/>
        <v>3.5999999999999996</v>
      </c>
      <c r="BE4953" s="16">
        <f t="shared" si="1068"/>
        <v>1106.71875</v>
      </c>
      <c r="BG4953" s="16">
        <f t="shared" si="1069"/>
        <v>1440</v>
      </c>
      <c r="BH4953" s="16">
        <f t="shared" si="1070"/>
        <v>720</v>
      </c>
      <c r="BI4953" s="16">
        <f t="shared" si="1071"/>
        <v>9</v>
      </c>
    </row>
    <row r="4954" spans="1:61" x14ac:dyDescent="0.35">
      <c r="A4954">
        <v>4953</v>
      </c>
      <c r="B4954" t="s">
        <v>360</v>
      </c>
      <c r="C4954" t="s">
        <v>6759</v>
      </c>
      <c r="D4954" s="15" t="s">
        <v>5449</v>
      </c>
      <c r="E4954" s="12" t="s">
        <v>98</v>
      </c>
      <c r="G4954" s="12" t="s">
        <v>1453</v>
      </c>
      <c r="H4954" s="12" t="s">
        <v>91</v>
      </c>
      <c r="I4954" s="12" t="s">
        <v>363</v>
      </c>
      <c r="J4954" s="12" t="s">
        <v>5164</v>
      </c>
      <c r="K4954" s="12" t="s">
        <v>5164</v>
      </c>
      <c r="N4954" s="16" t="s">
        <v>206</v>
      </c>
      <c r="O4954" s="16" t="s">
        <v>5427</v>
      </c>
      <c r="P4954" s="12" t="s">
        <v>482</v>
      </c>
      <c r="R4954" s="16">
        <v>1.06</v>
      </c>
      <c r="Z4954" s="16">
        <v>1.06</v>
      </c>
      <c r="AA4954" s="16">
        <v>127.2</v>
      </c>
      <c r="AB4954" s="16" t="s">
        <v>2114</v>
      </c>
      <c r="AC4954" s="16" t="s">
        <v>5166</v>
      </c>
      <c r="AD4954" s="16">
        <v>44520</v>
      </c>
      <c r="AE4954" s="16">
        <v>397.5</v>
      </c>
      <c r="AF4954" s="16">
        <v>149062.5</v>
      </c>
      <c r="AG4954" s="16">
        <v>106</v>
      </c>
      <c r="AH4954" s="12">
        <f t="shared" si="1063"/>
        <v>0</v>
      </c>
      <c r="AI4954" s="16">
        <v>5.3000000000000007</v>
      </c>
      <c r="AJ4954" s="16">
        <v>18550.000000000004</v>
      </c>
      <c r="AK4954" s="16">
        <f t="shared" si="1064"/>
        <v>530</v>
      </c>
      <c r="AL4954" s="16">
        <f t="shared" si="1065"/>
        <v>5300</v>
      </c>
      <c r="AM4954" s="16">
        <v>95400</v>
      </c>
      <c r="AN4954" s="16">
        <f t="shared" si="1066"/>
        <v>312832.5</v>
      </c>
      <c r="AQ4954" s="16" t="s">
        <v>204</v>
      </c>
      <c r="AS4954" s="16" t="s">
        <v>2422</v>
      </c>
      <c r="AT4954" s="16" t="s">
        <v>2418</v>
      </c>
      <c r="AU4954" t="s">
        <v>2384</v>
      </c>
      <c r="AV4954" s="15" t="s">
        <v>2420</v>
      </c>
      <c r="AX4954" s="16" t="s">
        <v>204</v>
      </c>
      <c r="AY4954" s="16" t="s">
        <v>207</v>
      </c>
      <c r="AZ4954" s="16" t="s">
        <v>207</v>
      </c>
      <c r="BA4954" s="16" t="s">
        <v>207</v>
      </c>
      <c r="BB4954" s="16" t="s">
        <v>207</v>
      </c>
      <c r="BC4954" s="16">
        <v>1.06</v>
      </c>
      <c r="BD4954" s="16">
        <f t="shared" si="1067"/>
        <v>6.36</v>
      </c>
      <c r="BE4954" s="16">
        <f t="shared" si="1068"/>
        <v>1955.203125</v>
      </c>
      <c r="BG4954" s="16">
        <f t="shared" si="1069"/>
        <v>2544</v>
      </c>
      <c r="BH4954" s="16">
        <f t="shared" si="1070"/>
        <v>1272</v>
      </c>
      <c r="BI4954" s="16">
        <f t="shared" si="1071"/>
        <v>15.9</v>
      </c>
    </row>
    <row r="4955" spans="1:61" x14ac:dyDescent="0.35">
      <c r="A4955">
        <v>4954</v>
      </c>
      <c r="B4955" t="s">
        <v>360</v>
      </c>
      <c r="C4955" t="s">
        <v>6760</v>
      </c>
      <c r="D4955" s="15" t="s">
        <v>5450</v>
      </c>
      <c r="E4955" s="12" t="s">
        <v>98</v>
      </c>
      <c r="G4955" s="12" t="s">
        <v>1453</v>
      </c>
      <c r="H4955" s="12" t="s">
        <v>91</v>
      </c>
      <c r="I4955" s="12" t="s">
        <v>363</v>
      </c>
      <c r="J4955" s="12" t="s">
        <v>5164</v>
      </c>
      <c r="K4955" s="12" t="s">
        <v>5164</v>
      </c>
      <c r="N4955" s="16" t="s">
        <v>206</v>
      </c>
      <c r="O4955" s="16" t="s">
        <v>5427</v>
      </c>
      <c r="P4955" s="12" t="s">
        <v>482</v>
      </c>
      <c r="R4955" s="16">
        <v>0.3</v>
      </c>
      <c r="Z4955" s="16">
        <v>0.3</v>
      </c>
      <c r="AA4955" s="16">
        <v>36</v>
      </c>
      <c r="AB4955" s="16" t="s">
        <v>2114</v>
      </c>
      <c r="AC4955" s="16" t="s">
        <v>5166</v>
      </c>
      <c r="AD4955" s="16">
        <v>12600</v>
      </c>
      <c r="AE4955" s="16">
        <v>112.5</v>
      </c>
      <c r="AF4955" s="16">
        <v>42187.5</v>
      </c>
      <c r="AG4955" s="16">
        <v>30</v>
      </c>
      <c r="AH4955" s="12">
        <f t="shared" si="1063"/>
        <v>0</v>
      </c>
      <c r="AI4955" s="16">
        <v>1.5</v>
      </c>
      <c r="AJ4955" s="16">
        <v>5250</v>
      </c>
      <c r="AK4955" s="16">
        <f t="shared" si="1064"/>
        <v>150</v>
      </c>
      <c r="AL4955" s="16">
        <f t="shared" si="1065"/>
        <v>1500</v>
      </c>
      <c r="AM4955" s="16">
        <v>27000</v>
      </c>
      <c r="AN4955" s="16">
        <f t="shared" si="1066"/>
        <v>88537.5</v>
      </c>
      <c r="AQ4955" s="16" t="s">
        <v>204</v>
      </c>
      <c r="AS4955" s="16" t="s">
        <v>2422</v>
      </c>
      <c r="AT4955" s="16" t="s">
        <v>2418</v>
      </c>
      <c r="AU4955" t="s">
        <v>2384</v>
      </c>
      <c r="AV4955" s="15" t="s">
        <v>2420</v>
      </c>
      <c r="AX4955" s="16" t="s">
        <v>204</v>
      </c>
      <c r="AY4955" s="16" t="s">
        <v>207</v>
      </c>
      <c r="AZ4955" s="16" t="s">
        <v>207</v>
      </c>
      <c r="BA4955" s="16" t="s">
        <v>207</v>
      </c>
      <c r="BB4955" s="16" t="s">
        <v>207</v>
      </c>
      <c r="BC4955" s="16">
        <v>0.3</v>
      </c>
      <c r="BD4955" s="16">
        <f t="shared" si="1067"/>
        <v>1.7999999999999998</v>
      </c>
      <c r="BE4955" s="16">
        <f t="shared" si="1068"/>
        <v>553.359375</v>
      </c>
      <c r="BG4955" s="16">
        <f t="shared" si="1069"/>
        <v>720</v>
      </c>
      <c r="BH4955" s="16">
        <f t="shared" si="1070"/>
        <v>360</v>
      </c>
      <c r="BI4955" s="16">
        <f t="shared" si="1071"/>
        <v>4.5</v>
      </c>
    </row>
    <row r="4956" spans="1:61" x14ac:dyDescent="0.35">
      <c r="A4956">
        <v>4955</v>
      </c>
      <c r="B4956" t="s">
        <v>360</v>
      </c>
      <c r="C4956" t="s">
        <v>6761</v>
      </c>
      <c r="D4956" s="15" t="s">
        <v>5451</v>
      </c>
      <c r="E4956" s="12" t="s">
        <v>98</v>
      </c>
      <c r="G4956" s="12" t="s">
        <v>1453</v>
      </c>
      <c r="H4956" s="12" t="s">
        <v>91</v>
      </c>
      <c r="I4956" s="12" t="s">
        <v>363</v>
      </c>
      <c r="J4956" s="12" t="s">
        <v>5164</v>
      </c>
      <c r="K4956" s="12" t="s">
        <v>5164</v>
      </c>
      <c r="N4956" s="16" t="s">
        <v>206</v>
      </c>
      <c r="O4956" s="16" t="s">
        <v>5427</v>
      </c>
      <c r="P4956" s="12" t="s">
        <v>482</v>
      </c>
      <c r="R4956" s="16">
        <v>0.24</v>
      </c>
      <c r="Z4956" s="16">
        <v>0.24</v>
      </c>
      <c r="AA4956" s="16">
        <v>28.799999999999997</v>
      </c>
      <c r="AB4956" s="16" t="s">
        <v>2114</v>
      </c>
      <c r="AC4956" s="16" t="s">
        <v>5166</v>
      </c>
      <c r="AD4956" s="16">
        <v>10079.999999999998</v>
      </c>
      <c r="AE4956" s="16">
        <v>90</v>
      </c>
      <c r="AF4956" s="16">
        <v>33750</v>
      </c>
      <c r="AG4956" s="16">
        <v>24</v>
      </c>
      <c r="AH4956" s="12">
        <f t="shared" si="1063"/>
        <v>0</v>
      </c>
      <c r="AI4956" s="16">
        <v>1.2</v>
      </c>
      <c r="AJ4956" s="16">
        <v>4200</v>
      </c>
      <c r="AK4956" s="16">
        <f t="shared" si="1064"/>
        <v>120</v>
      </c>
      <c r="AL4956" s="16">
        <f t="shared" si="1065"/>
        <v>1200</v>
      </c>
      <c r="AM4956" s="16">
        <v>21600</v>
      </c>
      <c r="AN4956" s="16">
        <f t="shared" si="1066"/>
        <v>70830</v>
      </c>
      <c r="AQ4956" s="16" t="s">
        <v>204</v>
      </c>
      <c r="AS4956" s="16" t="s">
        <v>2422</v>
      </c>
      <c r="AT4956" s="16" t="s">
        <v>2418</v>
      </c>
      <c r="AU4956" t="s">
        <v>2384</v>
      </c>
      <c r="AV4956" s="15" t="s">
        <v>2420</v>
      </c>
      <c r="AX4956" s="16" t="s">
        <v>204</v>
      </c>
      <c r="AY4956" s="16" t="s">
        <v>207</v>
      </c>
      <c r="AZ4956" s="16" t="s">
        <v>207</v>
      </c>
      <c r="BA4956" s="16" t="s">
        <v>207</v>
      </c>
      <c r="BB4956" s="16" t="s">
        <v>207</v>
      </c>
      <c r="BC4956" s="16">
        <v>0.24</v>
      </c>
      <c r="BD4956" s="16">
        <f t="shared" si="1067"/>
        <v>1.44</v>
      </c>
      <c r="BE4956" s="16">
        <f t="shared" si="1068"/>
        <v>442.6875</v>
      </c>
      <c r="BG4956" s="16">
        <f t="shared" si="1069"/>
        <v>576</v>
      </c>
      <c r="BH4956" s="16">
        <f t="shared" si="1070"/>
        <v>288</v>
      </c>
      <c r="BI4956" s="16">
        <f t="shared" si="1071"/>
        <v>3.6</v>
      </c>
    </row>
    <row r="4957" spans="1:61" x14ac:dyDescent="0.35">
      <c r="A4957">
        <v>4956</v>
      </c>
      <c r="B4957" t="s">
        <v>360</v>
      </c>
      <c r="C4957" t="s">
        <v>6762</v>
      </c>
      <c r="D4957" s="15" t="s">
        <v>1864</v>
      </c>
      <c r="E4957" s="12" t="s">
        <v>98</v>
      </c>
      <c r="G4957" s="12" t="s">
        <v>1453</v>
      </c>
      <c r="H4957" s="12" t="s">
        <v>91</v>
      </c>
      <c r="I4957" s="12" t="s">
        <v>363</v>
      </c>
      <c r="J4957" s="12" t="s">
        <v>5164</v>
      </c>
      <c r="K4957" s="12" t="s">
        <v>5164</v>
      </c>
      <c r="N4957" s="16" t="s">
        <v>206</v>
      </c>
      <c r="O4957" s="16" t="s">
        <v>5427</v>
      </c>
      <c r="P4957" s="12" t="s">
        <v>482</v>
      </c>
      <c r="R4957" s="16">
        <v>1.22</v>
      </c>
      <c r="Z4957" s="16">
        <v>1.22</v>
      </c>
      <c r="AA4957" s="16">
        <v>146.4</v>
      </c>
      <c r="AB4957" s="16" t="s">
        <v>2114</v>
      </c>
      <c r="AC4957" s="16" t="s">
        <v>5166</v>
      </c>
      <c r="AD4957" s="16">
        <v>51240</v>
      </c>
      <c r="AE4957" s="16">
        <v>457.5</v>
      </c>
      <c r="AF4957" s="16">
        <v>171562.5</v>
      </c>
      <c r="AG4957" s="16">
        <v>122</v>
      </c>
      <c r="AH4957" s="12">
        <f t="shared" si="1063"/>
        <v>0</v>
      </c>
      <c r="AI4957" s="16">
        <v>6.1</v>
      </c>
      <c r="AJ4957" s="16">
        <v>21350</v>
      </c>
      <c r="AK4957" s="16">
        <f t="shared" si="1064"/>
        <v>610</v>
      </c>
      <c r="AL4957" s="16">
        <f t="shared" si="1065"/>
        <v>6100</v>
      </c>
      <c r="AM4957" s="16">
        <v>109800</v>
      </c>
      <c r="AN4957" s="16">
        <f t="shared" si="1066"/>
        <v>360052.5</v>
      </c>
      <c r="AQ4957" s="16" t="s">
        <v>204</v>
      </c>
      <c r="AS4957" s="16" t="s">
        <v>2422</v>
      </c>
      <c r="AT4957" s="16" t="s">
        <v>2418</v>
      </c>
      <c r="AU4957" t="s">
        <v>2384</v>
      </c>
      <c r="AV4957" s="15" t="s">
        <v>2420</v>
      </c>
      <c r="AX4957" s="16" t="s">
        <v>204</v>
      </c>
      <c r="AY4957" s="16" t="s">
        <v>207</v>
      </c>
      <c r="AZ4957" s="16" t="s">
        <v>207</v>
      </c>
      <c r="BA4957" s="16" t="s">
        <v>207</v>
      </c>
      <c r="BB4957" s="16" t="s">
        <v>207</v>
      </c>
      <c r="BC4957" s="16">
        <v>1.22</v>
      </c>
      <c r="BD4957" s="16">
        <f t="shared" si="1067"/>
        <v>7.32</v>
      </c>
      <c r="BE4957" s="16">
        <f t="shared" si="1068"/>
        <v>2250.328125</v>
      </c>
      <c r="BG4957" s="16">
        <f t="shared" si="1069"/>
        <v>2928</v>
      </c>
      <c r="BH4957" s="16">
        <f t="shared" si="1070"/>
        <v>1464</v>
      </c>
      <c r="BI4957" s="16">
        <f t="shared" si="1071"/>
        <v>18.3</v>
      </c>
    </row>
    <row r="4958" spans="1:61" x14ac:dyDescent="0.35">
      <c r="A4958">
        <v>4957</v>
      </c>
      <c r="B4958" t="s">
        <v>360</v>
      </c>
      <c r="C4958" t="s">
        <v>6763</v>
      </c>
      <c r="D4958" s="15" t="s">
        <v>5452</v>
      </c>
      <c r="E4958" s="12" t="s">
        <v>98</v>
      </c>
      <c r="G4958" s="12" t="s">
        <v>1453</v>
      </c>
      <c r="H4958" s="12" t="s">
        <v>91</v>
      </c>
      <c r="I4958" s="12" t="s">
        <v>363</v>
      </c>
      <c r="J4958" s="12" t="s">
        <v>5164</v>
      </c>
      <c r="K4958" s="12" t="s">
        <v>5164</v>
      </c>
      <c r="N4958" s="16" t="s">
        <v>206</v>
      </c>
      <c r="O4958" s="16" t="s">
        <v>5427</v>
      </c>
      <c r="P4958" s="12" t="s">
        <v>482</v>
      </c>
      <c r="R4958" s="16">
        <v>2.2999999999999998</v>
      </c>
      <c r="Z4958" s="16">
        <v>2.2999999999999998</v>
      </c>
      <c r="AA4958" s="16">
        <v>276</v>
      </c>
      <c r="AB4958" s="16" t="s">
        <v>2114</v>
      </c>
      <c r="AC4958" s="16" t="s">
        <v>5166</v>
      </c>
      <c r="AD4958" s="16">
        <v>96600</v>
      </c>
      <c r="AE4958" s="16">
        <v>862.49999999999989</v>
      </c>
      <c r="AF4958" s="16">
        <v>323437.49999999994</v>
      </c>
      <c r="AG4958" s="16">
        <v>229.99999999999997</v>
      </c>
      <c r="AH4958" s="12">
        <f t="shared" si="1063"/>
        <v>0</v>
      </c>
      <c r="AI4958" s="16">
        <v>11.5</v>
      </c>
      <c r="AJ4958" s="16">
        <v>40250</v>
      </c>
      <c r="AK4958" s="16">
        <f t="shared" si="1064"/>
        <v>1150</v>
      </c>
      <c r="AL4958" s="16">
        <f t="shared" si="1065"/>
        <v>11500</v>
      </c>
      <c r="AM4958" s="16">
        <v>206999.99999999997</v>
      </c>
      <c r="AN4958" s="16">
        <f t="shared" si="1066"/>
        <v>678787.49999999988</v>
      </c>
      <c r="AQ4958" s="16" t="s">
        <v>204</v>
      </c>
      <c r="AS4958" s="16" t="s">
        <v>2422</v>
      </c>
      <c r="AT4958" s="16" t="s">
        <v>2418</v>
      </c>
      <c r="AU4958" t="s">
        <v>2384</v>
      </c>
      <c r="AV4958" s="15" t="s">
        <v>2420</v>
      </c>
      <c r="AX4958" s="16" t="s">
        <v>204</v>
      </c>
      <c r="AY4958" s="16" t="s">
        <v>207</v>
      </c>
      <c r="AZ4958" s="16" t="s">
        <v>207</v>
      </c>
      <c r="BA4958" s="16" t="s">
        <v>207</v>
      </c>
      <c r="BB4958" s="16" t="s">
        <v>207</v>
      </c>
      <c r="BC4958" s="16">
        <v>2.2999999999999998</v>
      </c>
      <c r="BD4958" s="16">
        <f t="shared" si="1067"/>
        <v>13.799999999999999</v>
      </c>
      <c r="BE4958" s="16">
        <f t="shared" si="1068"/>
        <v>4242.4218749999991</v>
      </c>
      <c r="BG4958" s="16">
        <f t="shared" si="1069"/>
        <v>5520</v>
      </c>
      <c r="BH4958" s="16">
        <f t="shared" si="1070"/>
        <v>2760</v>
      </c>
      <c r="BI4958" s="16">
        <f t="shared" si="1071"/>
        <v>34.5</v>
      </c>
    </row>
    <row r="4959" spans="1:61" x14ac:dyDescent="0.35">
      <c r="A4959">
        <v>4958</v>
      </c>
      <c r="B4959" t="s">
        <v>360</v>
      </c>
      <c r="C4959" t="s">
        <v>6764</v>
      </c>
      <c r="D4959" s="15" t="s">
        <v>5453</v>
      </c>
      <c r="E4959" s="12" t="s">
        <v>98</v>
      </c>
      <c r="G4959" s="12" t="s">
        <v>1453</v>
      </c>
      <c r="H4959" s="12" t="s">
        <v>91</v>
      </c>
      <c r="I4959" s="12" t="s">
        <v>363</v>
      </c>
      <c r="J4959" s="12" t="s">
        <v>5164</v>
      </c>
      <c r="K4959" s="12" t="s">
        <v>5164</v>
      </c>
      <c r="N4959" s="16" t="s">
        <v>206</v>
      </c>
      <c r="O4959" s="16" t="s">
        <v>5427</v>
      </c>
      <c r="P4959" s="12" t="s">
        <v>482</v>
      </c>
      <c r="R4959" s="16">
        <v>0.4</v>
      </c>
      <c r="Z4959" s="16">
        <v>0.4</v>
      </c>
      <c r="AA4959" s="16">
        <v>48</v>
      </c>
      <c r="AB4959" s="16" t="s">
        <v>2114</v>
      </c>
      <c r="AC4959" s="16" t="s">
        <v>5166</v>
      </c>
      <c r="AD4959" s="16">
        <v>16800</v>
      </c>
      <c r="AE4959" s="16">
        <v>150</v>
      </c>
      <c r="AF4959" s="16">
        <v>56250</v>
      </c>
      <c r="AG4959" s="16">
        <v>40</v>
      </c>
      <c r="AH4959" s="12">
        <f t="shared" si="1063"/>
        <v>0</v>
      </c>
      <c r="AI4959" s="16">
        <v>2</v>
      </c>
      <c r="AJ4959" s="16">
        <v>7000</v>
      </c>
      <c r="AK4959" s="16">
        <f t="shared" si="1064"/>
        <v>200</v>
      </c>
      <c r="AL4959" s="16">
        <f t="shared" si="1065"/>
        <v>2000</v>
      </c>
      <c r="AM4959" s="16">
        <v>36000</v>
      </c>
      <c r="AN4959" s="16">
        <f t="shared" si="1066"/>
        <v>118050</v>
      </c>
      <c r="AQ4959" s="16" t="s">
        <v>204</v>
      </c>
      <c r="AS4959" s="16" t="s">
        <v>2422</v>
      </c>
      <c r="AT4959" s="16" t="s">
        <v>2418</v>
      </c>
      <c r="AU4959" t="s">
        <v>2384</v>
      </c>
      <c r="AV4959" s="15" t="s">
        <v>2420</v>
      </c>
      <c r="AX4959" s="16" t="s">
        <v>204</v>
      </c>
      <c r="AY4959" s="16" t="s">
        <v>207</v>
      </c>
      <c r="AZ4959" s="16" t="s">
        <v>207</v>
      </c>
      <c r="BA4959" s="16" t="s">
        <v>207</v>
      </c>
      <c r="BB4959" s="16" t="s">
        <v>207</v>
      </c>
      <c r="BC4959" s="16">
        <v>0.4</v>
      </c>
      <c r="BD4959" s="16">
        <f t="shared" si="1067"/>
        <v>2.4000000000000004</v>
      </c>
      <c r="BE4959" s="16">
        <f t="shared" si="1068"/>
        <v>737.8125</v>
      </c>
      <c r="BG4959" s="16">
        <f t="shared" si="1069"/>
        <v>960</v>
      </c>
      <c r="BH4959" s="16">
        <f t="shared" si="1070"/>
        <v>480</v>
      </c>
      <c r="BI4959" s="16">
        <f t="shared" si="1071"/>
        <v>6</v>
      </c>
    </row>
    <row r="4960" spans="1:61" x14ac:dyDescent="0.35">
      <c r="A4960">
        <v>4959</v>
      </c>
      <c r="B4960" t="s">
        <v>360</v>
      </c>
      <c r="C4960" t="s">
        <v>6765</v>
      </c>
      <c r="D4960" s="15" t="s">
        <v>5456</v>
      </c>
      <c r="E4960" s="12" t="s">
        <v>98</v>
      </c>
      <c r="G4960" s="12" t="s">
        <v>3316</v>
      </c>
      <c r="H4960" s="12" t="s">
        <v>589</v>
      </c>
      <c r="I4960" s="12" t="s">
        <v>589</v>
      </c>
      <c r="J4960" s="12" t="s">
        <v>5602</v>
      </c>
      <c r="K4960" s="12" t="s">
        <v>589</v>
      </c>
      <c r="N4960" s="16" t="s">
        <v>205</v>
      </c>
      <c r="O4960" s="16" t="s">
        <v>5457</v>
      </c>
      <c r="P4960" s="12" t="s">
        <v>131</v>
      </c>
      <c r="Q4960" s="16">
        <v>2023</v>
      </c>
      <c r="R4960" s="16">
        <v>1.4</v>
      </c>
      <c r="V4960" s="12" t="s">
        <v>204</v>
      </c>
      <c r="W4960" s="12" t="s">
        <v>204</v>
      </c>
      <c r="X4960" s="16">
        <v>1</v>
      </c>
      <c r="Z4960" s="16">
        <v>1.4</v>
      </c>
      <c r="AA4960" s="16">
        <f>Z4960*120</f>
        <v>168</v>
      </c>
      <c r="AD4960" s="16">
        <f>AA4960*350</f>
        <v>58800</v>
      </c>
      <c r="AE4960" s="16">
        <f>Z4960*350</f>
        <v>489.99999999999994</v>
      </c>
      <c r="AF4960" s="16">
        <f>AE4960*375</f>
        <v>183749.99999999997</v>
      </c>
      <c r="AG4960" s="16">
        <f>100*Z4960</f>
        <v>140</v>
      </c>
      <c r="AH4960" s="12">
        <f>AG4960*0</f>
        <v>0</v>
      </c>
      <c r="AI4960" s="16">
        <f>7*Z4960</f>
        <v>9.7999999999999989</v>
      </c>
      <c r="AJ4960" s="16">
        <f>AI4960*4000</f>
        <v>39199.999999999993</v>
      </c>
      <c r="AK4960" s="16">
        <f>Z4960*500</f>
        <v>700</v>
      </c>
      <c r="AL4960" s="16">
        <f>1*5000*Z4960</f>
        <v>7000</v>
      </c>
      <c r="AM4960" s="16">
        <f>Z4960*95000</f>
        <v>133000</v>
      </c>
      <c r="AN4960" s="16">
        <f>AM4960+AL4960+AJ4960+AF4960+AD4960</f>
        <v>421750</v>
      </c>
      <c r="AO4960" s="12" t="s">
        <v>1486</v>
      </c>
      <c r="AP4960" s="16">
        <v>1.4</v>
      </c>
      <c r="AQ4960" s="16" t="s">
        <v>204</v>
      </c>
      <c r="AS4960" s="16" t="s">
        <v>2422</v>
      </c>
      <c r="AT4960" s="16" t="s">
        <v>2418</v>
      </c>
      <c r="AU4960" t="s">
        <v>5458</v>
      </c>
      <c r="AV4960" s="15" t="s">
        <v>5459</v>
      </c>
      <c r="AW4960" s="16" t="s">
        <v>593</v>
      </c>
      <c r="AX4960" s="16" t="s">
        <v>204</v>
      </c>
      <c r="AY4960" s="16" t="s">
        <v>207</v>
      </c>
      <c r="AZ4960" s="16" t="s">
        <v>207</v>
      </c>
      <c r="BA4960" s="16" t="s">
        <v>207</v>
      </c>
      <c r="BB4960" s="16" t="s">
        <v>207</v>
      </c>
      <c r="BC4960" s="16">
        <v>1.4</v>
      </c>
      <c r="BD4960" s="16">
        <f>5.5*BC4960</f>
        <v>7.6999999999999993</v>
      </c>
      <c r="BE4960" s="16">
        <f>AN4960/160</f>
        <v>2635.9375</v>
      </c>
      <c r="BG4960" s="16">
        <f>2100*BC4960</f>
        <v>2940</v>
      </c>
      <c r="BH4960" s="16">
        <f>2000*BC4960</f>
        <v>2800</v>
      </c>
      <c r="BI4960" s="16">
        <f>BH4960/80</f>
        <v>35</v>
      </c>
    </row>
    <row r="4961" spans="1:61" ht="20.149999999999999" customHeight="1" x14ac:dyDescent="0.35">
      <c r="A4961">
        <v>4960</v>
      </c>
      <c r="B4961" t="s">
        <v>360</v>
      </c>
      <c r="C4961" t="s">
        <v>6766</v>
      </c>
      <c r="D4961" s="15" t="s">
        <v>5460</v>
      </c>
      <c r="E4961" s="12" t="s">
        <v>98</v>
      </c>
      <c r="G4961" s="12" t="s">
        <v>3316</v>
      </c>
      <c r="H4961" s="12" t="s">
        <v>589</v>
      </c>
      <c r="I4961" s="12" t="s">
        <v>589</v>
      </c>
      <c r="J4961" s="12" t="s">
        <v>5602</v>
      </c>
      <c r="K4961" s="12" t="s">
        <v>589</v>
      </c>
      <c r="N4961" s="16" t="s">
        <v>205</v>
      </c>
      <c r="O4961" s="16" t="s">
        <v>5457</v>
      </c>
      <c r="P4961" s="12" t="s">
        <v>131</v>
      </c>
      <c r="Q4961" s="16">
        <v>2023</v>
      </c>
      <c r="R4961" s="16">
        <v>2</v>
      </c>
      <c r="V4961" s="12" t="s">
        <v>204</v>
      </c>
      <c r="W4961" s="12" t="s">
        <v>204</v>
      </c>
      <c r="X4961" s="16">
        <v>1</v>
      </c>
      <c r="Z4961" s="16">
        <v>2</v>
      </c>
      <c r="AA4961" s="16">
        <f t="shared" ref="AA4961:AA5024" si="1072">Z4961*120</f>
        <v>240</v>
      </c>
      <c r="AD4961" s="16">
        <f t="shared" ref="AD4961:AD5024" si="1073">AA4961*350</f>
        <v>84000</v>
      </c>
      <c r="AE4961" s="16">
        <v>600</v>
      </c>
      <c r="AF4961" s="16">
        <f t="shared" ref="AF4961:AF5024" si="1074">AE4961*375</f>
        <v>225000</v>
      </c>
      <c r="AG4961" s="16">
        <f t="shared" ref="AG4961:AG5024" si="1075">100*Z4961</f>
        <v>200</v>
      </c>
      <c r="AH4961" s="12">
        <f t="shared" ref="AH4961:AH5024" si="1076">AG4961*0</f>
        <v>0</v>
      </c>
      <c r="AI4961" s="16">
        <f t="shared" ref="AI4961:AI5024" si="1077">7*Z4961</f>
        <v>14</v>
      </c>
      <c r="AJ4961" s="16">
        <f t="shared" ref="AJ4961:AJ5024" si="1078">AI4961*4000</f>
        <v>56000</v>
      </c>
      <c r="AK4961" s="16">
        <f t="shared" ref="AK4961:AK5024" si="1079">Z4961*500</f>
        <v>1000</v>
      </c>
      <c r="AL4961" s="16">
        <f t="shared" ref="AL4961:AL5024" si="1080">1*5000*Z4961</f>
        <v>10000</v>
      </c>
      <c r="AM4961" s="16">
        <f t="shared" ref="AM4961:AM5024" si="1081">Z4961*95000</f>
        <v>190000</v>
      </c>
      <c r="AN4961" s="16">
        <f t="shared" ref="AN4961:AN5024" si="1082">AM4961+AL4961+AJ4961+AF4961+AD4961</f>
        <v>565000</v>
      </c>
      <c r="AO4961" s="12" t="s">
        <v>1486</v>
      </c>
      <c r="AP4961" s="16">
        <v>2</v>
      </c>
      <c r="AQ4961" s="16" t="s">
        <v>204</v>
      </c>
      <c r="AS4961" s="16" t="s">
        <v>2422</v>
      </c>
      <c r="AT4961" s="16" t="s">
        <v>2418</v>
      </c>
      <c r="AU4961" t="s">
        <v>5458</v>
      </c>
      <c r="AV4961" s="15" t="s">
        <v>5459</v>
      </c>
      <c r="AW4961" s="16" t="s">
        <v>593</v>
      </c>
      <c r="AX4961" s="16" t="s">
        <v>204</v>
      </c>
      <c r="AY4961" s="16" t="s">
        <v>207</v>
      </c>
      <c r="AZ4961" s="16" t="s">
        <v>207</v>
      </c>
      <c r="BA4961" s="16" t="s">
        <v>207</v>
      </c>
      <c r="BB4961" s="16" t="s">
        <v>207</v>
      </c>
      <c r="BC4961" s="16">
        <v>2</v>
      </c>
      <c r="BD4961" s="16">
        <f t="shared" ref="BD4961:BD5024" si="1083">5.5*BC4961</f>
        <v>11</v>
      </c>
      <c r="BE4961" s="16">
        <f t="shared" ref="BE4961:BE5024" si="1084">AN4961/160</f>
        <v>3531.25</v>
      </c>
      <c r="BG4961" s="16">
        <f t="shared" ref="BG4961:BG5024" si="1085">2100*BC4961</f>
        <v>4200</v>
      </c>
      <c r="BH4961" s="16">
        <f t="shared" ref="BH4961:BH5024" si="1086">2000*BC4961</f>
        <v>4000</v>
      </c>
      <c r="BI4961" s="16">
        <f t="shared" ref="BI4961:BI5024" si="1087">BH4961/80</f>
        <v>50</v>
      </c>
    </row>
    <row r="4962" spans="1:61" ht="20.149999999999999" customHeight="1" x14ac:dyDescent="0.35">
      <c r="A4962">
        <v>4961</v>
      </c>
      <c r="B4962" t="s">
        <v>360</v>
      </c>
      <c r="C4962" t="s">
        <v>6767</v>
      </c>
      <c r="D4962" s="15" t="s">
        <v>5461</v>
      </c>
      <c r="E4962" s="12" t="s">
        <v>98</v>
      </c>
      <c r="G4962" s="12" t="s">
        <v>3316</v>
      </c>
      <c r="H4962" s="12" t="s">
        <v>589</v>
      </c>
      <c r="I4962" s="12" t="s">
        <v>589</v>
      </c>
      <c r="J4962" s="12" t="s">
        <v>5602</v>
      </c>
      <c r="K4962" s="12" t="s">
        <v>589</v>
      </c>
      <c r="N4962" s="16" t="s">
        <v>206</v>
      </c>
      <c r="O4962" s="16" t="s">
        <v>5457</v>
      </c>
      <c r="P4962" s="12" t="s">
        <v>131</v>
      </c>
      <c r="Q4962" s="16">
        <v>2023</v>
      </c>
      <c r="R4962" s="16">
        <v>0.7</v>
      </c>
      <c r="V4962" s="12" t="s">
        <v>204</v>
      </c>
      <c r="W4962" s="12" t="s">
        <v>204</v>
      </c>
      <c r="X4962" s="16">
        <v>1</v>
      </c>
      <c r="Z4962" s="16">
        <v>0.7</v>
      </c>
      <c r="AA4962" s="16">
        <f t="shared" si="1072"/>
        <v>84</v>
      </c>
      <c r="AD4962" s="16">
        <f t="shared" si="1073"/>
        <v>29400</v>
      </c>
      <c r="AE4962" s="16">
        <v>150</v>
      </c>
      <c r="AF4962" s="16">
        <f t="shared" si="1074"/>
        <v>56250</v>
      </c>
      <c r="AG4962" s="16">
        <f t="shared" si="1075"/>
        <v>70</v>
      </c>
      <c r="AH4962" s="12">
        <f t="shared" si="1076"/>
        <v>0</v>
      </c>
      <c r="AI4962" s="16">
        <f t="shared" si="1077"/>
        <v>4.8999999999999995</v>
      </c>
      <c r="AJ4962" s="16">
        <f t="shared" si="1078"/>
        <v>19599.999999999996</v>
      </c>
      <c r="AK4962" s="16">
        <f t="shared" si="1079"/>
        <v>350</v>
      </c>
      <c r="AL4962" s="16">
        <f t="shared" si="1080"/>
        <v>3500</v>
      </c>
      <c r="AM4962" s="16">
        <f t="shared" si="1081"/>
        <v>66500</v>
      </c>
      <c r="AN4962" s="16">
        <f t="shared" si="1082"/>
        <v>175250</v>
      </c>
      <c r="AO4962" s="12" t="s">
        <v>1486</v>
      </c>
      <c r="AP4962" s="16">
        <v>0.7</v>
      </c>
      <c r="AQ4962" s="16" t="s">
        <v>204</v>
      </c>
      <c r="AS4962" s="16" t="s">
        <v>2422</v>
      </c>
      <c r="AT4962" s="16" t="s">
        <v>2418</v>
      </c>
      <c r="AU4962" t="s">
        <v>5458</v>
      </c>
      <c r="AV4962" s="15" t="s">
        <v>5459</v>
      </c>
      <c r="AW4962" s="16" t="s">
        <v>593</v>
      </c>
      <c r="AX4962" s="16" t="s">
        <v>204</v>
      </c>
      <c r="AY4962" s="16" t="s">
        <v>207</v>
      </c>
      <c r="AZ4962" s="16" t="s">
        <v>207</v>
      </c>
      <c r="BA4962" s="16" t="s">
        <v>207</v>
      </c>
      <c r="BB4962" s="16" t="s">
        <v>207</v>
      </c>
      <c r="BC4962" s="16">
        <v>0.7</v>
      </c>
      <c r="BD4962" s="16">
        <f t="shared" si="1083"/>
        <v>3.8499999999999996</v>
      </c>
      <c r="BE4962" s="16">
        <f t="shared" si="1084"/>
        <v>1095.3125</v>
      </c>
      <c r="BG4962" s="16">
        <f t="shared" si="1085"/>
        <v>1470</v>
      </c>
      <c r="BH4962" s="16">
        <f t="shared" si="1086"/>
        <v>1400</v>
      </c>
      <c r="BI4962" s="16">
        <f t="shared" si="1087"/>
        <v>17.5</v>
      </c>
    </row>
    <row r="4963" spans="1:61" ht="20.149999999999999" customHeight="1" x14ac:dyDescent="0.35">
      <c r="A4963">
        <v>4962</v>
      </c>
      <c r="B4963" t="s">
        <v>360</v>
      </c>
      <c r="C4963" t="s">
        <v>6768</v>
      </c>
      <c r="D4963" s="15" t="s">
        <v>5462</v>
      </c>
      <c r="E4963" s="12" t="s">
        <v>98</v>
      </c>
      <c r="G4963" s="12" t="s">
        <v>3316</v>
      </c>
      <c r="H4963" s="12" t="s">
        <v>589</v>
      </c>
      <c r="I4963" s="12" t="s">
        <v>589</v>
      </c>
      <c r="J4963" s="12" t="s">
        <v>5602</v>
      </c>
      <c r="K4963" s="12" t="s">
        <v>589</v>
      </c>
      <c r="N4963" s="16" t="s">
        <v>206</v>
      </c>
      <c r="O4963" s="16" t="s">
        <v>5457</v>
      </c>
      <c r="P4963" s="12" t="s">
        <v>131</v>
      </c>
      <c r="Q4963" s="16">
        <v>2023</v>
      </c>
      <c r="R4963" s="16">
        <v>1</v>
      </c>
      <c r="V4963" s="12" t="s">
        <v>204</v>
      </c>
      <c r="W4963" s="12" t="s">
        <v>204</v>
      </c>
      <c r="X4963" s="16">
        <v>1</v>
      </c>
      <c r="Z4963" s="16">
        <v>1</v>
      </c>
      <c r="AA4963" s="16">
        <f t="shared" si="1072"/>
        <v>120</v>
      </c>
      <c r="AD4963" s="16">
        <f t="shared" si="1073"/>
        <v>42000</v>
      </c>
      <c r="AE4963" s="16">
        <v>300</v>
      </c>
      <c r="AF4963" s="16">
        <f t="shared" si="1074"/>
        <v>112500</v>
      </c>
      <c r="AG4963" s="16">
        <f t="shared" si="1075"/>
        <v>100</v>
      </c>
      <c r="AH4963" s="12">
        <f t="shared" si="1076"/>
        <v>0</v>
      </c>
      <c r="AI4963" s="16">
        <f t="shared" si="1077"/>
        <v>7</v>
      </c>
      <c r="AJ4963" s="16">
        <f t="shared" si="1078"/>
        <v>28000</v>
      </c>
      <c r="AK4963" s="16">
        <f t="shared" si="1079"/>
        <v>500</v>
      </c>
      <c r="AL4963" s="16">
        <f t="shared" si="1080"/>
        <v>5000</v>
      </c>
      <c r="AM4963" s="16">
        <f t="shared" si="1081"/>
        <v>95000</v>
      </c>
      <c r="AN4963" s="16">
        <f t="shared" si="1082"/>
        <v>282500</v>
      </c>
      <c r="AO4963" s="12" t="s">
        <v>1486</v>
      </c>
      <c r="AP4963" s="16">
        <v>1</v>
      </c>
      <c r="AQ4963" s="16" t="s">
        <v>204</v>
      </c>
      <c r="AS4963" s="16" t="s">
        <v>2422</v>
      </c>
      <c r="AT4963" s="16" t="s">
        <v>2418</v>
      </c>
      <c r="AU4963" t="s">
        <v>5458</v>
      </c>
      <c r="AV4963" s="15" t="s">
        <v>5459</v>
      </c>
      <c r="AW4963" s="16" t="s">
        <v>593</v>
      </c>
      <c r="AX4963" s="16" t="s">
        <v>204</v>
      </c>
      <c r="AY4963" s="16" t="s">
        <v>207</v>
      </c>
      <c r="AZ4963" s="16" t="s">
        <v>207</v>
      </c>
      <c r="BA4963" s="16" t="s">
        <v>207</v>
      </c>
      <c r="BB4963" s="16" t="s">
        <v>207</v>
      </c>
      <c r="BC4963" s="16">
        <v>1</v>
      </c>
      <c r="BD4963" s="16">
        <f t="shared" si="1083"/>
        <v>5.5</v>
      </c>
      <c r="BE4963" s="16">
        <f t="shared" si="1084"/>
        <v>1765.625</v>
      </c>
      <c r="BG4963" s="16">
        <f t="shared" si="1085"/>
        <v>2100</v>
      </c>
      <c r="BH4963" s="16">
        <f t="shared" si="1086"/>
        <v>2000</v>
      </c>
      <c r="BI4963" s="16">
        <f t="shared" si="1087"/>
        <v>25</v>
      </c>
    </row>
    <row r="4964" spans="1:61" ht="20.149999999999999" customHeight="1" x14ac:dyDescent="0.35">
      <c r="A4964">
        <v>4963</v>
      </c>
      <c r="B4964" t="s">
        <v>360</v>
      </c>
      <c r="C4964" t="s">
        <v>6769</v>
      </c>
      <c r="D4964" s="15" t="s">
        <v>5463</v>
      </c>
      <c r="E4964" s="12" t="s">
        <v>98</v>
      </c>
      <c r="G4964" s="12" t="s">
        <v>3316</v>
      </c>
      <c r="H4964" s="12" t="s">
        <v>589</v>
      </c>
      <c r="I4964" s="12" t="s">
        <v>589</v>
      </c>
      <c r="J4964" s="12" t="s">
        <v>5602</v>
      </c>
      <c r="K4964" s="12" t="s">
        <v>589</v>
      </c>
      <c r="N4964" s="16" t="s">
        <v>206</v>
      </c>
      <c r="O4964" s="16" t="s">
        <v>5457</v>
      </c>
      <c r="P4964" s="12" t="s">
        <v>131</v>
      </c>
      <c r="Q4964" s="16">
        <v>2023</v>
      </c>
      <c r="R4964" s="16">
        <v>0.5</v>
      </c>
      <c r="V4964" s="12" t="s">
        <v>204</v>
      </c>
      <c r="W4964" s="12" t="s">
        <v>204</v>
      </c>
      <c r="X4964" s="16">
        <v>1</v>
      </c>
      <c r="Z4964" s="16">
        <v>0.5</v>
      </c>
      <c r="AA4964" s="16">
        <f t="shared" si="1072"/>
        <v>60</v>
      </c>
      <c r="AD4964" s="16">
        <f t="shared" si="1073"/>
        <v>21000</v>
      </c>
      <c r="AE4964" s="16">
        <v>150</v>
      </c>
      <c r="AF4964" s="16">
        <f t="shared" si="1074"/>
        <v>56250</v>
      </c>
      <c r="AG4964" s="16">
        <f t="shared" si="1075"/>
        <v>50</v>
      </c>
      <c r="AH4964" s="12">
        <f t="shared" si="1076"/>
        <v>0</v>
      </c>
      <c r="AI4964" s="16">
        <f t="shared" si="1077"/>
        <v>3.5</v>
      </c>
      <c r="AJ4964" s="16">
        <f t="shared" si="1078"/>
        <v>14000</v>
      </c>
      <c r="AK4964" s="16">
        <f t="shared" si="1079"/>
        <v>250</v>
      </c>
      <c r="AL4964" s="16">
        <f t="shared" si="1080"/>
        <v>2500</v>
      </c>
      <c r="AM4964" s="16">
        <f t="shared" si="1081"/>
        <v>47500</v>
      </c>
      <c r="AN4964" s="16">
        <f t="shared" si="1082"/>
        <v>141250</v>
      </c>
      <c r="AO4964" s="12" t="s">
        <v>1486</v>
      </c>
      <c r="AP4964" s="16">
        <v>0.5</v>
      </c>
      <c r="AQ4964" s="16" t="s">
        <v>204</v>
      </c>
      <c r="AS4964" s="16" t="s">
        <v>2422</v>
      </c>
      <c r="AT4964" s="16" t="s">
        <v>2418</v>
      </c>
      <c r="AU4964" t="s">
        <v>5458</v>
      </c>
      <c r="AV4964" s="15" t="s">
        <v>5459</v>
      </c>
      <c r="AW4964" s="16" t="s">
        <v>593</v>
      </c>
      <c r="AX4964" s="16" t="s">
        <v>204</v>
      </c>
      <c r="AY4964" s="16" t="s">
        <v>207</v>
      </c>
      <c r="AZ4964" s="16" t="s">
        <v>207</v>
      </c>
      <c r="BA4964" s="16" t="s">
        <v>207</v>
      </c>
      <c r="BB4964" s="16" t="s">
        <v>207</v>
      </c>
      <c r="BC4964" s="16">
        <v>0.5</v>
      </c>
      <c r="BD4964" s="16">
        <f t="shared" si="1083"/>
        <v>2.75</v>
      </c>
      <c r="BE4964" s="16">
        <f t="shared" si="1084"/>
        <v>882.8125</v>
      </c>
      <c r="BG4964" s="16">
        <f t="shared" si="1085"/>
        <v>1050</v>
      </c>
      <c r="BH4964" s="16">
        <f t="shared" si="1086"/>
        <v>1000</v>
      </c>
      <c r="BI4964" s="16">
        <f t="shared" si="1087"/>
        <v>12.5</v>
      </c>
    </row>
    <row r="4965" spans="1:61" ht="20.149999999999999" customHeight="1" x14ac:dyDescent="0.35">
      <c r="A4965">
        <v>4964</v>
      </c>
      <c r="B4965" t="s">
        <v>360</v>
      </c>
      <c r="C4965" t="s">
        <v>6770</v>
      </c>
      <c r="D4965" s="15" t="s">
        <v>5464</v>
      </c>
      <c r="E4965" s="12" t="s">
        <v>98</v>
      </c>
      <c r="G4965" s="12" t="s">
        <v>3316</v>
      </c>
      <c r="H4965" s="12" t="s">
        <v>589</v>
      </c>
      <c r="I4965" s="12" t="s">
        <v>589</v>
      </c>
      <c r="J4965" s="12" t="s">
        <v>5602</v>
      </c>
      <c r="K4965" s="12" t="s">
        <v>589</v>
      </c>
      <c r="N4965" s="16" t="s">
        <v>206</v>
      </c>
      <c r="O4965" s="16" t="s">
        <v>5457</v>
      </c>
      <c r="P4965" s="12" t="s">
        <v>131</v>
      </c>
      <c r="Q4965" s="16">
        <v>2023</v>
      </c>
      <c r="R4965" s="16">
        <v>0.5</v>
      </c>
      <c r="V4965" s="12" t="s">
        <v>204</v>
      </c>
      <c r="W4965" s="12" t="s">
        <v>204</v>
      </c>
      <c r="X4965" s="16">
        <v>1</v>
      </c>
      <c r="Z4965" s="16">
        <v>0.5</v>
      </c>
      <c r="AA4965" s="16">
        <f t="shared" si="1072"/>
        <v>60</v>
      </c>
      <c r="AD4965" s="16">
        <f t="shared" si="1073"/>
        <v>21000</v>
      </c>
      <c r="AE4965" s="16">
        <v>150</v>
      </c>
      <c r="AF4965" s="16">
        <f t="shared" si="1074"/>
        <v>56250</v>
      </c>
      <c r="AG4965" s="16">
        <f t="shared" si="1075"/>
        <v>50</v>
      </c>
      <c r="AH4965" s="12">
        <f t="shared" si="1076"/>
        <v>0</v>
      </c>
      <c r="AI4965" s="16">
        <f t="shared" si="1077"/>
        <v>3.5</v>
      </c>
      <c r="AJ4965" s="16">
        <f t="shared" si="1078"/>
        <v>14000</v>
      </c>
      <c r="AK4965" s="16">
        <f t="shared" si="1079"/>
        <v>250</v>
      </c>
      <c r="AL4965" s="16">
        <f t="shared" si="1080"/>
        <v>2500</v>
      </c>
      <c r="AM4965" s="16">
        <f t="shared" si="1081"/>
        <v>47500</v>
      </c>
      <c r="AN4965" s="16">
        <f t="shared" si="1082"/>
        <v>141250</v>
      </c>
      <c r="AO4965" s="12" t="s">
        <v>1486</v>
      </c>
      <c r="AP4965" s="16">
        <v>0.5</v>
      </c>
      <c r="AQ4965" s="16" t="s">
        <v>204</v>
      </c>
      <c r="AS4965" s="16" t="s">
        <v>2422</v>
      </c>
      <c r="AT4965" s="16" t="s">
        <v>2418</v>
      </c>
      <c r="AU4965" t="s">
        <v>5458</v>
      </c>
      <c r="AV4965" s="15" t="s">
        <v>5459</v>
      </c>
      <c r="AW4965" s="16" t="s">
        <v>593</v>
      </c>
      <c r="AX4965" s="16" t="s">
        <v>204</v>
      </c>
      <c r="AY4965" s="16" t="s">
        <v>207</v>
      </c>
      <c r="AZ4965" s="16" t="s">
        <v>207</v>
      </c>
      <c r="BA4965" s="16" t="s">
        <v>207</v>
      </c>
      <c r="BB4965" s="16" t="s">
        <v>207</v>
      </c>
      <c r="BC4965" s="16">
        <v>0.5</v>
      </c>
      <c r="BD4965" s="16">
        <f t="shared" si="1083"/>
        <v>2.75</v>
      </c>
      <c r="BE4965" s="16">
        <f t="shared" si="1084"/>
        <v>882.8125</v>
      </c>
      <c r="BG4965" s="16">
        <f t="shared" si="1085"/>
        <v>1050</v>
      </c>
      <c r="BH4965" s="16">
        <f t="shared" si="1086"/>
        <v>1000</v>
      </c>
      <c r="BI4965" s="16">
        <f t="shared" si="1087"/>
        <v>12.5</v>
      </c>
    </row>
    <row r="4966" spans="1:61" ht="20.149999999999999" customHeight="1" x14ac:dyDescent="0.35">
      <c r="A4966">
        <v>4965</v>
      </c>
      <c r="B4966" t="s">
        <v>360</v>
      </c>
      <c r="C4966" t="s">
        <v>6771</v>
      </c>
      <c r="D4966" s="15" t="s">
        <v>5465</v>
      </c>
      <c r="E4966" s="12" t="s">
        <v>98</v>
      </c>
      <c r="G4966" s="12" t="s">
        <v>3316</v>
      </c>
      <c r="H4966" s="12" t="s">
        <v>589</v>
      </c>
      <c r="I4966" s="12" t="s">
        <v>589</v>
      </c>
      <c r="J4966" s="12" t="s">
        <v>5602</v>
      </c>
      <c r="K4966" s="12" t="s">
        <v>589</v>
      </c>
      <c r="N4966" s="16" t="s">
        <v>206</v>
      </c>
      <c r="O4966" s="16" t="s">
        <v>5457</v>
      </c>
      <c r="P4966" s="12" t="s">
        <v>131</v>
      </c>
      <c r="Q4966" s="16">
        <v>2023</v>
      </c>
      <c r="R4966" s="16">
        <v>1</v>
      </c>
      <c r="V4966" s="12" t="s">
        <v>204</v>
      </c>
      <c r="W4966" s="12" t="s">
        <v>204</v>
      </c>
      <c r="X4966" s="16">
        <v>1</v>
      </c>
      <c r="Z4966" s="16">
        <v>1</v>
      </c>
      <c r="AA4966" s="16">
        <f t="shared" si="1072"/>
        <v>120</v>
      </c>
      <c r="AD4966" s="16">
        <f t="shared" si="1073"/>
        <v>42000</v>
      </c>
      <c r="AE4966" s="16">
        <v>300</v>
      </c>
      <c r="AF4966" s="16">
        <f t="shared" si="1074"/>
        <v>112500</v>
      </c>
      <c r="AG4966" s="16">
        <f t="shared" si="1075"/>
        <v>100</v>
      </c>
      <c r="AH4966" s="12">
        <f t="shared" si="1076"/>
        <v>0</v>
      </c>
      <c r="AI4966" s="16">
        <f t="shared" si="1077"/>
        <v>7</v>
      </c>
      <c r="AJ4966" s="16">
        <f t="shared" si="1078"/>
        <v>28000</v>
      </c>
      <c r="AK4966" s="16">
        <f t="shared" si="1079"/>
        <v>500</v>
      </c>
      <c r="AL4966" s="16">
        <f t="shared" si="1080"/>
        <v>5000</v>
      </c>
      <c r="AM4966" s="16">
        <f t="shared" si="1081"/>
        <v>95000</v>
      </c>
      <c r="AN4966" s="16">
        <f t="shared" si="1082"/>
        <v>282500</v>
      </c>
      <c r="AO4966" s="12" t="s">
        <v>1486</v>
      </c>
      <c r="AP4966" s="16">
        <v>1</v>
      </c>
      <c r="AQ4966" s="16" t="s">
        <v>204</v>
      </c>
      <c r="AS4966" s="16" t="s">
        <v>2422</v>
      </c>
      <c r="AT4966" s="16" t="s">
        <v>2418</v>
      </c>
      <c r="AU4966" t="s">
        <v>5458</v>
      </c>
      <c r="AV4966" s="15" t="s">
        <v>5459</v>
      </c>
      <c r="AX4966" s="16" t="s">
        <v>207</v>
      </c>
      <c r="AY4966" s="16" t="s">
        <v>207</v>
      </c>
      <c r="AZ4966" s="16" t="s">
        <v>207</v>
      </c>
      <c r="BA4966" s="16" t="s">
        <v>207</v>
      </c>
      <c r="BB4966" s="16" t="s">
        <v>207</v>
      </c>
      <c r="BC4966" s="16">
        <v>1</v>
      </c>
      <c r="BD4966" s="16">
        <f t="shared" si="1083"/>
        <v>5.5</v>
      </c>
      <c r="BE4966" s="16">
        <f t="shared" si="1084"/>
        <v>1765.625</v>
      </c>
      <c r="BG4966" s="16">
        <f t="shared" si="1085"/>
        <v>2100</v>
      </c>
      <c r="BH4966" s="16">
        <f t="shared" si="1086"/>
        <v>2000</v>
      </c>
      <c r="BI4966" s="16">
        <f t="shared" si="1087"/>
        <v>25</v>
      </c>
    </row>
    <row r="4967" spans="1:61" ht="20.149999999999999" customHeight="1" x14ac:dyDescent="0.35">
      <c r="A4967">
        <v>4966</v>
      </c>
      <c r="B4967" t="s">
        <v>360</v>
      </c>
      <c r="C4967" t="s">
        <v>6772</v>
      </c>
      <c r="D4967" s="15" t="s">
        <v>5466</v>
      </c>
      <c r="E4967" s="12" t="s">
        <v>98</v>
      </c>
      <c r="G4967" s="12" t="s">
        <v>3316</v>
      </c>
      <c r="H4967" s="12" t="s">
        <v>589</v>
      </c>
      <c r="I4967" s="12" t="s">
        <v>589</v>
      </c>
      <c r="J4967" s="12" t="s">
        <v>5602</v>
      </c>
      <c r="K4967" s="12" t="s">
        <v>589</v>
      </c>
      <c r="N4967" s="16" t="s">
        <v>206</v>
      </c>
      <c r="O4967" s="16" t="s">
        <v>5457</v>
      </c>
      <c r="P4967" s="12" t="s">
        <v>131</v>
      </c>
      <c r="Q4967" s="16">
        <v>2023</v>
      </c>
      <c r="R4967" s="16">
        <v>0.7</v>
      </c>
      <c r="V4967" s="12" t="s">
        <v>204</v>
      </c>
      <c r="W4967" s="12" t="s">
        <v>204</v>
      </c>
      <c r="X4967" s="16">
        <v>1</v>
      </c>
      <c r="Z4967" s="16">
        <v>0.7</v>
      </c>
      <c r="AA4967" s="16">
        <f t="shared" si="1072"/>
        <v>84</v>
      </c>
      <c r="AD4967" s="16">
        <f t="shared" si="1073"/>
        <v>29400</v>
      </c>
      <c r="AE4967" s="16">
        <v>200</v>
      </c>
      <c r="AF4967" s="16">
        <f t="shared" si="1074"/>
        <v>75000</v>
      </c>
      <c r="AG4967" s="16">
        <f t="shared" si="1075"/>
        <v>70</v>
      </c>
      <c r="AH4967" s="12">
        <f t="shared" si="1076"/>
        <v>0</v>
      </c>
      <c r="AI4967" s="16">
        <f t="shared" si="1077"/>
        <v>4.8999999999999995</v>
      </c>
      <c r="AJ4967" s="16">
        <f t="shared" si="1078"/>
        <v>19599.999999999996</v>
      </c>
      <c r="AK4967" s="16">
        <f t="shared" si="1079"/>
        <v>350</v>
      </c>
      <c r="AL4967" s="16">
        <f t="shared" si="1080"/>
        <v>3500</v>
      </c>
      <c r="AM4967" s="16">
        <f t="shared" si="1081"/>
        <v>66500</v>
      </c>
      <c r="AN4967" s="16">
        <f t="shared" si="1082"/>
        <v>194000</v>
      </c>
      <c r="AO4967" s="12" t="s">
        <v>1486</v>
      </c>
      <c r="AP4967" s="16">
        <v>0.7</v>
      </c>
      <c r="AQ4967" s="16" t="s">
        <v>204</v>
      </c>
      <c r="AS4967" s="16" t="s">
        <v>2422</v>
      </c>
      <c r="AT4967" s="16" t="s">
        <v>2418</v>
      </c>
      <c r="AU4967" t="s">
        <v>5458</v>
      </c>
      <c r="AV4967" s="15" t="s">
        <v>5459</v>
      </c>
      <c r="AX4967" s="16" t="s">
        <v>207</v>
      </c>
      <c r="AY4967" s="16" t="s">
        <v>207</v>
      </c>
      <c r="AZ4967" s="16" t="s">
        <v>207</v>
      </c>
      <c r="BA4967" s="16" t="s">
        <v>207</v>
      </c>
      <c r="BB4967" s="16" t="s">
        <v>207</v>
      </c>
      <c r="BC4967" s="16">
        <v>0.7</v>
      </c>
      <c r="BD4967" s="16">
        <f t="shared" si="1083"/>
        <v>3.8499999999999996</v>
      </c>
      <c r="BE4967" s="16">
        <f t="shared" si="1084"/>
        <v>1212.5</v>
      </c>
      <c r="BG4967" s="16">
        <f t="shared" si="1085"/>
        <v>1470</v>
      </c>
      <c r="BH4967" s="16">
        <f t="shared" si="1086"/>
        <v>1400</v>
      </c>
      <c r="BI4967" s="16">
        <f t="shared" si="1087"/>
        <v>17.5</v>
      </c>
    </row>
    <row r="4968" spans="1:61" ht="20.149999999999999" customHeight="1" x14ac:dyDescent="0.35">
      <c r="A4968">
        <v>4967</v>
      </c>
      <c r="B4968" t="s">
        <v>360</v>
      </c>
      <c r="C4968" t="s">
        <v>6773</v>
      </c>
      <c r="D4968" s="15" t="s">
        <v>5467</v>
      </c>
      <c r="E4968" s="12" t="s">
        <v>98</v>
      </c>
      <c r="G4968" s="12" t="s">
        <v>3316</v>
      </c>
      <c r="H4968" s="12" t="s">
        <v>589</v>
      </c>
      <c r="I4968" s="12" t="s">
        <v>589</v>
      </c>
      <c r="J4968" s="12" t="s">
        <v>5602</v>
      </c>
      <c r="K4968" s="12" t="s">
        <v>589</v>
      </c>
      <c r="N4968" s="16" t="s">
        <v>206</v>
      </c>
      <c r="O4968" s="16" t="s">
        <v>5457</v>
      </c>
      <c r="P4968" s="12" t="s">
        <v>131</v>
      </c>
      <c r="Q4968" s="16">
        <v>2023</v>
      </c>
      <c r="R4968" s="16">
        <v>1.1000000000000001</v>
      </c>
      <c r="V4968" s="12" t="s">
        <v>204</v>
      </c>
      <c r="W4968" s="12" t="s">
        <v>204</v>
      </c>
      <c r="X4968" s="16">
        <v>1</v>
      </c>
      <c r="Z4968" s="16">
        <v>1.1000000000000001</v>
      </c>
      <c r="AA4968" s="16">
        <f t="shared" si="1072"/>
        <v>132</v>
      </c>
      <c r="AD4968" s="16">
        <f t="shared" si="1073"/>
        <v>46200</v>
      </c>
      <c r="AE4968" s="16">
        <v>300</v>
      </c>
      <c r="AF4968" s="16">
        <f t="shared" si="1074"/>
        <v>112500</v>
      </c>
      <c r="AG4968" s="16">
        <f t="shared" si="1075"/>
        <v>110.00000000000001</v>
      </c>
      <c r="AH4968" s="12">
        <f t="shared" si="1076"/>
        <v>0</v>
      </c>
      <c r="AI4968" s="16">
        <f t="shared" si="1077"/>
        <v>7.7000000000000011</v>
      </c>
      <c r="AJ4968" s="16">
        <f t="shared" si="1078"/>
        <v>30800.000000000004</v>
      </c>
      <c r="AK4968" s="16">
        <f t="shared" si="1079"/>
        <v>550</v>
      </c>
      <c r="AL4968" s="16">
        <f t="shared" si="1080"/>
        <v>5500</v>
      </c>
      <c r="AM4968" s="16">
        <f t="shared" si="1081"/>
        <v>104500.00000000001</v>
      </c>
      <c r="AN4968" s="16">
        <f t="shared" si="1082"/>
        <v>299500</v>
      </c>
      <c r="AO4968" s="12" t="s">
        <v>1486</v>
      </c>
      <c r="AP4968" s="16">
        <v>1.1000000000000001</v>
      </c>
      <c r="AQ4968" s="16" t="s">
        <v>204</v>
      </c>
      <c r="AS4968" s="16" t="s">
        <v>2422</v>
      </c>
      <c r="AT4968" s="16" t="s">
        <v>2418</v>
      </c>
      <c r="AU4968" t="s">
        <v>5458</v>
      </c>
      <c r="AV4968" s="15" t="s">
        <v>5459</v>
      </c>
      <c r="AX4968" s="16" t="s">
        <v>207</v>
      </c>
      <c r="AY4968" s="16" t="s">
        <v>207</v>
      </c>
      <c r="AZ4968" s="16" t="s">
        <v>207</v>
      </c>
      <c r="BA4968" s="16" t="s">
        <v>207</v>
      </c>
      <c r="BB4968" s="16" t="s">
        <v>207</v>
      </c>
      <c r="BC4968" s="16">
        <v>1.1000000000000001</v>
      </c>
      <c r="BD4968" s="16">
        <f t="shared" si="1083"/>
        <v>6.0500000000000007</v>
      </c>
      <c r="BE4968" s="16">
        <f t="shared" si="1084"/>
        <v>1871.875</v>
      </c>
      <c r="BG4968" s="16">
        <f t="shared" si="1085"/>
        <v>2310</v>
      </c>
      <c r="BH4968" s="16">
        <f t="shared" si="1086"/>
        <v>2200</v>
      </c>
      <c r="BI4968" s="16">
        <f t="shared" si="1087"/>
        <v>27.5</v>
      </c>
    </row>
    <row r="4969" spans="1:61" ht="20.149999999999999" customHeight="1" x14ac:dyDescent="0.35">
      <c r="A4969">
        <v>4968</v>
      </c>
      <c r="B4969" t="s">
        <v>360</v>
      </c>
      <c r="C4969" t="s">
        <v>6774</v>
      </c>
      <c r="D4969" s="15" t="s">
        <v>5468</v>
      </c>
      <c r="E4969" s="12" t="s">
        <v>98</v>
      </c>
      <c r="G4969" s="12" t="s">
        <v>3316</v>
      </c>
      <c r="H4969" s="12" t="s">
        <v>589</v>
      </c>
      <c r="I4969" s="12" t="s">
        <v>589</v>
      </c>
      <c r="J4969" s="12" t="s">
        <v>5602</v>
      </c>
      <c r="K4969" s="12" t="s">
        <v>589</v>
      </c>
      <c r="N4969" s="16" t="s">
        <v>206</v>
      </c>
      <c r="O4969" s="16" t="s">
        <v>5457</v>
      </c>
      <c r="P4969" s="12" t="s">
        <v>131</v>
      </c>
      <c r="Q4969" s="16">
        <v>2023</v>
      </c>
      <c r="R4969" s="16">
        <v>0.8</v>
      </c>
      <c r="V4969" s="12" t="s">
        <v>204</v>
      </c>
      <c r="W4969" s="12" t="s">
        <v>204</v>
      </c>
      <c r="X4969" s="16">
        <v>1</v>
      </c>
      <c r="Z4969" s="16">
        <v>0.8</v>
      </c>
      <c r="AA4969" s="16">
        <f t="shared" si="1072"/>
        <v>96</v>
      </c>
      <c r="AD4969" s="16">
        <f t="shared" si="1073"/>
        <v>33600</v>
      </c>
      <c r="AE4969" s="16">
        <v>300</v>
      </c>
      <c r="AF4969" s="16">
        <f t="shared" si="1074"/>
        <v>112500</v>
      </c>
      <c r="AG4969" s="16">
        <f t="shared" si="1075"/>
        <v>80</v>
      </c>
      <c r="AH4969" s="12">
        <f t="shared" si="1076"/>
        <v>0</v>
      </c>
      <c r="AI4969" s="16">
        <f t="shared" si="1077"/>
        <v>5.6000000000000005</v>
      </c>
      <c r="AJ4969" s="16">
        <f t="shared" si="1078"/>
        <v>22400.000000000004</v>
      </c>
      <c r="AK4969" s="16">
        <f t="shared" si="1079"/>
        <v>400</v>
      </c>
      <c r="AL4969" s="16">
        <f t="shared" si="1080"/>
        <v>4000</v>
      </c>
      <c r="AM4969" s="16">
        <f t="shared" si="1081"/>
        <v>76000</v>
      </c>
      <c r="AN4969" s="16">
        <f t="shared" si="1082"/>
        <v>248500</v>
      </c>
      <c r="AO4969" s="12" t="s">
        <v>1486</v>
      </c>
      <c r="AP4969" s="16">
        <v>0.8</v>
      </c>
      <c r="AQ4969" s="16" t="s">
        <v>204</v>
      </c>
      <c r="AS4969" s="16" t="s">
        <v>2422</v>
      </c>
      <c r="AT4969" s="16" t="s">
        <v>2418</v>
      </c>
      <c r="AU4969" t="s">
        <v>5458</v>
      </c>
      <c r="AV4969" s="15" t="s">
        <v>5459</v>
      </c>
      <c r="AX4969" s="16" t="s">
        <v>207</v>
      </c>
      <c r="AY4969" s="16" t="s">
        <v>207</v>
      </c>
      <c r="AZ4969" s="16" t="s">
        <v>207</v>
      </c>
      <c r="BA4969" s="16" t="s">
        <v>207</v>
      </c>
      <c r="BB4969" s="16" t="s">
        <v>207</v>
      </c>
      <c r="BC4969" s="16">
        <v>0.8</v>
      </c>
      <c r="BD4969" s="16">
        <f t="shared" si="1083"/>
        <v>4.4000000000000004</v>
      </c>
      <c r="BE4969" s="16">
        <f t="shared" si="1084"/>
        <v>1553.125</v>
      </c>
      <c r="BG4969" s="16">
        <f t="shared" si="1085"/>
        <v>1680</v>
      </c>
      <c r="BH4969" s="16">
        <f t="shared" si="1086"/>
        <v>1600</v>
      </c>
      <c r="BI4969" s="16">
        <f t="shared" si="1087"/>
        <v>20</v>
      </c>
    </row>
    <row r="4970" spans="1:61" ht="20.149999999999999" customHeight="1" x14ac:dyDescent="0.35">
      <c r="A4970">
        <v>4969</v>
      </c>
      <c r="B4970" t="s">
        <v>360</v>
      </c>
      <c r="C4970" t="s">
        <v>6775</v>
      </c>
      <c r="D4970" s="15" t="s">
        <v>5469</v>
      </c>
      <c r="E4970" s="12" t="s">
        <v>98</v>
      </c>
      <c r="G4970" s="12" t="s">
        <v>3316</v>
      </c>
      <c r="H4970" s="12" t="s">
        <v>589</v>
      </c>
      <c r="I4970" s="12" t="s">
        <v>589</v>
      </c>
      <c r="J4970" s="12" t="s">
        <v>5602</v>
      </c>
      <c r="K4970" s="12" t="s">
        <v>589</v>
      </c>
      <c r="N4970" s="16" t="s">
        <v>206</v>
      </c>
      <c r="O4970" s="16" t="s">
        <v>5457</v>
      </c>
      <c r="P4970" s="12" t="s">
        <v>131</v>
      </c>
      <c r="Q4970" s="16">
        <v>2023</v>
      </c>
      <c r="R4970" s="16">
        <v>0.8</v>
      </c>
      <c r="V4970" s="12" t="s">
        <v>204</v>
      </c>
      <c r="W4970" s="12" t="s">
        <v>204</v>
      </c>
      <c r="X4970" s="16">
        <v>1</v>
      </c>
      <c r="Z4970" s="16">
        <v>0.8</v>
      </c>
      <c r="AA4970" s="16">
        <f t="shared" si="1072"/>
        <v>96</v>
      </c>
      <c r="AD4970" s="16">
        <f t="shared" si="1073"/>
        <v>33600</v>
      </c>
      <c r="AE4970" s="16">
        <v>150</v>
      </c>
      <c r="AF4970" s="16">
        <f t="shared" si="1074"/>
        <v>56250</v>
      </c>
      <c r="AG4970" s="16">
        <f t="shared" si="1075"/>
        <v>80</v>
      </c>
      <c r="AH4970" s="12">
        <f t="shared" si="1076"/>
        <v>0</v>
      </c>
      <c r="AI4970" s="16">
        <f t="shared" si="1077"/>
        <v>5.6000000000000005</v>
      </c>
      <c r="AJ4970" s="16">
        <f t="shared" si="1078"/>
        <v>22400.000000000004</v>
      </c>
      <c r="AK4970" s="16">
        <f t="shared" si="1079"/>
        <v>400</v>
      </c>
      <c r="AL4970" s="16">
        <f t="shared" si="1080"/>
        <v>4000</v>
      </c>
      <c r="AM4970" s="16">
        <f t="shared" si="1081"/>
        <v>76000</v>
      </c>
      <c r="AN4970" s="16">
        <f t="shared" si="1082"/>
        <v>192250</v>
      </c>
      <c r="AO4970" s="12" t="s">
        <v>1486</v>
      </c>
      <c r="AP4970" s="16">
        <v>0.8</v>
      </c>
      <c r="AQ4970" s="16" t="s">
        <v>204</v>
      </c>
      <c r="AS4970" s="16" t="s">
        <v>2422</v>
      </c>
      <c r="AT4970" s="16" t="s">
        <v>2418</v>
      </c>
      <c r="AU4970" t="s">
        <v>5458</v>
      </c>
      <c r="AV4970" s="15" t="s">
        <v>5459</v>
      </c>
      <c r="AX4970" s="16" t="s">
        <v>207</v>
      </c>
      <c r="AY4970" s="16" t="s">
        <v>207</v>
      </c>
      <c r="AZ4970" s="16" t="s">
        <v>207</v>
      </c>
      <c r="BA4970" s="16" t="s">
        <v>207</v>
      </c>
      <c r="BB4970" s="16" t="s">
        <v>207</v>
      </c>
      <c r="BC4970" s="16">
        <v>0.8</v>
      </c>
      <c r="BD4970" s="16">
        <f t="shared" si="1083"/>
        <v>4.4000000000000004</v>
      </c>
      <c r="BE4970" s="16">
        <f t="shared" si="1084"/>
        <v>1201.5625</v>
      </c>
      <c r="BG4970" s="16">
        <f t="shared" si="1085"/>
        <v>1680</v>
      </c>
      <c r="BH4970" s="16">
        <f t="shared" si="1086"/>
        <v>1600</v>
      </c>
      <c r="BI4970" s="16">
        <f t="shared" si="1087"/>
        <v>20</v>
      </c>
    </row>
    <row r="4971" spans="1:61" ht="20.149999999999999" customHeight="1" x14ac:dyDescent="0.35">
      <c r="A4971">
        <v>4970</v>
      </c>
      <c r="B4971" t="s">
        <v>360</v>
      </c>
      <c r="C4971" t="s">
        <v>6776</v>
      </c>
      <c r="D4971" s="15" t="s">
        <v>5470</v>
      </c>
      <c r="E4971" s="12" t="s">
        <v>98</v>
      </c>
      <c r="G4971" s="12" t="s">
        <v>3316</v>
      </c>
      <c r="H4971" s="12" t="s">
        <v>589</v>
      </c>
      <c r="I4971" s="12" t="s">
        <v>589</v>
      </c>
      <c r="J4971" s="12" t="s">
        <v>5602</v>
      </c>
      <c r="K4971" s="12" t="s">
        <v>589</v>
      </c>
      <c r="N4971" s="16" t="s">
        <v>206</v>
      </c>
      <c r="O4971" s="16" t="s">
        <v>5457</v>
      </c>
      <c r="P4971" s="12" t="s">
        <v>131</v>
      </c>
      <c r="Q4971" s="16">
        <v>2023</v>
      </c>
      <c r="R4971" s="16">
        <v>3.6</v>
      </c>
      <c r="V4971" s="12" t="s">
        <v>204</v>
      </c>
      <c r="W4971" s="12" t="s">
        <v>204</v>
      </c>
      <c r="X4971" s="16">
        <v>1</v>
      </c>
      <c r="Z4971" s="16">
        <v>3.6</v>
      </c>
      <c r="AA4971" s="16">
        <f t="shared" si="1072"/>
        <v>432</v>
      </c>
      <c r="AD4971" s="16">
        <f t="shared" si="1073"/>
        <v>151200</v>
      </c>
      <c r="AE4971" s="16">
        <v>2000</v>
      </c>
      <c r="AF4971" s="16">
        <f t="shared" si="1074"/>
        <v>750000</v>
      </c>
      <c r="AG4971" s="16">
        <f t="shared" si="1075"/>
        <v>360</v>
      </c>
      <c r="AH4971" s="12">
        <f t="shared" si="1076"/>
        <v>0</v>
      </c>
      <c r="AI4971" s="16">
        <f t="shared" si="1077"/>
        <v>25.2</v>
      </c>
      <c r="AJ4971" s="16">
        <f t="shared" si="1078"/>
        <v>100800</v>
      </c>
      <c r="AK4971" s="16">
        <f t="shared" si="1079"/>
        <v>1800</v>
      </c>
      <c r="AL4971" s="16">
        <f t="shared" si="1080"/>
        <v>18000</v>
      </c>
      <c r="AM4971" s="16">
        <f t="shared" si="1081"/>
        <v>342000</v>
      </c>
      <c r="AN4971" s="16">
        <f t="shared" si="1082"/>
        <v>1362000</v>
      </c>
      <c r="AO4971" s="12" t="s">
        <v>1486</v>
      </c>
      <c r="AP4971" s="16">
        <v>3.6</v>
      </c>
      <c r="AQ4971" s="16" t="s">
        <v>204</v>
      </c>
      <c r="AS4971" s="16" t="s">
        <v>2422</v>
      </c>
      <c r="AT4971" s="16" t="s">
        <v>2418</v>
      </c>
      <c r="AU4971" t="s">
        <v>5458</v>
      </c>
      <c r="AV4971" s="15" t="s">
        <v>5459</v>
      </c>
      <c r="AX4971" s="16" t="s">
        <v>204</v>
      </c>
      <c r="AY4971" s="16" t="s">
        <v>207</v>
      </c>
      <c r="AZ4971" s="16" t="s">
        <v>207</v>
      </c>
      <c r="BA4971" s="16" t="s">
        <v>207</v>
      </c>
      <c r="BB4971" s="16" t="s">
        <v>207</v>
      </c>
      <c r="BC4971" s="16">
        <v>3.6</v>
      </c>
      <c r="BD4971" s="16">
        <f t="shared" si="1083"/>
        <v>19.8</v>
      </c>
      <c r="BE4971" s="16">
        <f t="shared" si="1084"/>
        <v>8512.5</v>
      </c>
      <c r="BG4971" s="16">
        <f t="shared" si="1085"/>
        <v>7560</v>
      </c>
      <c r="BH4971" s="16">
        <f t="shared" si="1086"/>
        <v>7200</v>
      </c>
      <c r="BI4971" s="16">
        <f t="shared" si="1087"/>
        <v>90</v>
      </c>
    </row>
    <row r="4972" spans="1:61" ht="20.149999999999999" customHeight="1" x14ac:dyDescent="0.35">
      <c r="A4972">
        <v>4971</v>
      </c>
      <c r="B4972" t="s">
        <v>360</v>
      </c>
      <c r="C4972" t="s">
        <v>6777</v>
      </c>
      <c r="D4972" s="15" t="s">
        <v>5471</v>
      </c>
      <c r="E4972" s="12" t="s">
        <v>98</v>
      </c>
      <c r="G4972" s="12" t="s">
        <v>3316</v>
      </c>
      <c r="H4972" s="12" t="s">
        <v>589</v>
      </c>
      <c r="I4972" s="12" t="s">
        <v>589</v>
      </c>
      <c r="J4972" s="12" t="s">
        <v>5602</v>
      </c>
      <c r="K4972" s="12" t="s">
        <v>589</v>
      </c>
      <c r="N4972" s="16" t="s">
        <v>205</v>
      </c>
      <c r="O4972" s="16" t="s">
        <v>5457</v>
      </c>
      <c r="P4972" s="12" t="s">
        <v>131</v>
      </c>
      <c r="Q4972" s="16">
        <v>2023</v>
      </c>
      <c r="R4972" s="16">
        <v>1</v>
      </c>
      <c r="V4972" s="12" t="s">
        <v>204</v>
      </c>
      <c r="W4972" s="12" t="s">
        <v>204</v>
      </c>
      <c r="X4972" s="16">
        <v>1</v>
      </c>
      <c r="Z4972" s="16">
        <v>1</v>
      </c>
      <c r="AA4972" s="16">
        <f t="shared" si="1072"/>
        <v>120</v>
      </c>
      <c r="AD4972" s="16">
        <f t="shared" si="1073"/>
        <v>42000</v>
      </c>
      <c r="AE4972" s="16">
        <v>300</v>
      </c>
      <c r="AF4972" s="16">
        <f t="shared" si="1074"/>
        <v>112500</v>
      </c>
      <c r="AG4972" s="16">
        <f t="shared" si="1075"/>
        <v>100</v>
      </c>
      <c r="AH4972" s="12">
        <f t="shared" si="1076"/>
        <v>0</v>
      </c>
      <c r="AI4972" s="16">
        <f t="shared" si="1077"/>
        <v>7</v>
      </c>
      <c r="AJ4972" s="16">
        <f t="shared" si="1078"/>
        <v>28000</v>
      </c>
      <c r="AK4972" s="16">
        <f t="shared" si="1079"/>
        <v>500</v>
      </c>
      <c r="AL4972" s="16">
        <f t="shared" si="1080"/>
        <v>5000</v>
      </c>
      <c r="AM4972" s="16">
        <f t="shared" si="1081"/>
        <v>95000</v>
      </c>
      <c r="AN4972" s="16">
        <f t="shared" si="1082"/>
        <v>282500</v>
      </c>
      <c r="AO4972" s="12" t="s">
        <v>1486</v>
      </c>
      <c r="AP4972" s="16">
        <v>1</v>
      </c>
      <c r="AQ4972" s="16" t="s">
        <v>204</v>
      </c>
      <c r="AS4972" s="16" t="s">
        <v>2422</v>
      </c>
      <c r="AT4972" s="16" t="s">
        <v>2418</v>
      </c>
      <c r="AU4972" t="s">
        <v>5458</v>
      </c>
      <c r="AV4972" s="15" t="s">
        <v>5459</v>
      </c>
      <c r="AX4972" s="16" t="s">
        <v>204</v>
      </c>
      <c r="AY4972" s="16" t="s">
        <v>207</v>
      </c>
      <c r="AZ4972" s="16" t="s">
        <v>207</v>
      </c>
      <c r="BA4972" s="16" t="s">
        <v>207</v>
      </c>
      <c r="BB4972" s="16" t="s">
        <v>207</v>
      </c>
      <c r="BC4972" s="16">
        <v>1</v>
      </c>
      <c r="BD4972" s="16">
        <f t="shared" si="1083"/>
        <v>5.5</v>
      </c>
      <c r="BE4972" s="16">
        <f t="shared" si="1084"/>
        <v>1765.625</v>
      </c>
      <c r="BG4972" s="16">
        <f t="shared" si="1085"/>
        <v>2100</v>
      </c>
      <c r="BH4972" s="16">
        <f t="shared" si="1086"/>
        <v>2000</v>
      </c>
      <c r="BI4972" s="16">
        <f t="shared" si="1087"/>
        <v>25</v>
      </c>
    </row>
    <row r="4973" spans="1:61" ht="20.149999999999999" customHeight="1" x14ac:dyDescent="0.35">
      <c r="A4973">
        <v>4972</v>
      </c>
      <c r="B4973" t="s">
        <v>360</v>
      </c>
      <c r="C4973" t="s">
        <v>6778</v>
      </c>
      <c r="D4973" s="15" t="s">
        <v>5472</v>
      </c>
      <c r="E4973" s="12" t="s">
        <v>98</v>
      </c>
      <c r="G4973" s="12" t="s">
        <v>3316</v>
      </c>
      <c r="H4973" s="12" t="s">
        <v>589</v>
      </c>
      <c r="I4973" s="12" t="s">
        <v>589</v>
      </c>
      <c r="J4973" s="12" t="s">
        <v>5602</v>
      </c>
      <c r="K4973" s="12" t="s">
        <v>589</v>
      </c>
      <c r="N4973" s="16" t="s">
        <v>206</v>
      </c>
      <c r="O4973" s="16" t="s">
        <v>5457</v>
      </c>
      <c r="P4973" s="12" t="s">
        <v>131</v>
      </c>
      <c r="Q4973" s="16">
        <v>2023</v>
      </c>
      <c r="R4973" s="16">
        <v>1.2</v>
      </c>
      <c r="V4973" s="12" t="s">
        <v>204</v>
      </c>
      <c r="W4973" s="12" t="s">
        <v>204</v>
      </c>
      <c r="X4973" s="16">
        <v>1</v>
      </c>
      <c r="Z4973" s="16">
        <v>1.2</v>
      </c>
      <c r="AA4973" s="16">
        <f t="shared" si="1072"/>
        <v>144</v>
      </c>
      <c r="AD4973" s="16">
        <f t="shared" si="1073"/>
        <v>50400</v>
      </c>
      <c r="AE4973" s="16">
        <v>300</v>
      </c>
      <c r="AF4973" s="16">
        <f t="shared" si="1074"/>
        <v>112500</v>
      </c>
      <c r="AG4973" s="16">
        <f t="shared" si="1075"/>
        <v>120</v>
      </c>
      <c r="AH4973" s="12">
        <f t="shared" si="1076"/>
        <v>0</v>
      </c>
      <c r="AI4973" s="16">
        <f t="shared" si="1077"/>
        <v>8.4</v>
      </c>
      <c r="AJ4973" s="16">
        <f t="shared" si="1078"/>
        <v>33600</v>
      </c>
      <c r="AK4973" s="16">
        <f t="shared" si="1079"/>
        <v>600</v>
      </c>
      <c r="AL4973" s="16">
        <f t="shared" si="1080"/>
        <v>6000</v>
      </c>
      <c r="AM4973" s="16">
        <f t="shared" si="1081"/>
        <v>114000</v>
      </c>
      <c r="AN4973" s="16">
        <f t="shared" si="1082"/>
        <v>316500</v>
      </c>
      <c r="AO4973" s="12" t="s">
        <v>1486</v>
      </c>
      <c r="AP4973" s="16">
        <v>1.2</v>
      </c>
      <c r="AQ4973" s="16" t="s">
        <v>204</v>
      </c>
      <c r="AS4973" s="16" t="s">
        <v>2422</v>
      </c>
      <c r="AT4973" s="16" t="s">
        <v>2418</v>
      </c>
      <c r="AU4973" t="s">
        <v>5458</v>
      </c>
      <c r="AV4973" s="15" t="s">
        <v>5459</v>
      </c>
      <c r="AX4973" s="16" t="s">
        <v>204</v>
      </c>
      <c r="AY4973" s="16" t="s">
        <v>207</v>
      </c>
      <c r="AZ4973" s="16" t="s">
        <v>207</v>
      </c>
      <c r="BA4973" s="16" t="s">
        <v>207</v>
      </c>
      <c r="BB4973" s="16" t="s">
        <v>207</v>
      </c>
      <c r="BC4973" s="16">
        <v>1.2</v>
      </c>
      <c r="BD4973" s="16">
        <f t="shared" si="1083"/>
        <v>6.6</v>
      </c>
      <c r="BE4973" s="16">
        <f t="shared" si="1084"/>
        <v>1978.125</v>
      </c>
      <c r="BG4973" s="16">
        <f t="shared" si="1085"/>
        <v>2520</v>
      </c>
      <c r="BH4973" s="16">
        <f t="shared" si="1086"/>
        <v>2400</v>
      </c>
      <c r="BI4973" s="16">
        <f t="shared" si="1087"/>
        <v>30</v>
      </c>
    </row>
    <row r="4974" spans="1:61" ht="20.149999999999999" customHeight="1" x14ac:dyDescent="0.35">
      <c r="A4974">
        <v>4973</v>
      </c>
      <c r="B4974" t="s">
        <v>360</v>
      </c>
      <c r="C4974" t="s">
        <v>6779</v>
      </c>
      <c r="D4974" s="15" t="s">
        <v>5473</v>
      </c>
      <c r="E4974" s="12" t="s">
        <v>98</v>
      </c>
      <c r="G4974" s="12" t="s">
        <v>3316</v>
      </c>
      <c r="H4974" s="12" t="s">
        <v>589</v>
      </c>
      <c r="I4974" s="12" t="s">
        <v>589</v>
      </c>
      <c r="J4974" s="12" t="s">
        <v>5602</v>
      </c>
      <c r="K4974" s="12" t="s">
        <v>589</v>
      </c>
      <c r="N4974" s="16" t="s">
        <v>206</v>
      </c>
      <c r="O4974" s="16" t="s">
        <v>5457</v>
      </c>
      <c r="P4974" s="12" t="s">
        <v>131</v>
      </c>
      <c r="Q4974" s="16">
        <v>2023</v>
      </c>
      <c r="R4974" s="16">
        <v>0.7</v>
      </c>
      <c r="V4974" s="12" t="s">
        <v>204</v>
      </c>
      <c r="W4974" s="12" t="s">
        <v>204</v>
      </c>
      <c r="X4974" s="16">
        <v>1</v>
      </c>
      <c r="Z4974" s="16">
        <v>0.7</v>
      </c>
      <c r="AA4974" s="16">
        <f t="shared" si="1072"/>
        <v>84</v>
      </c>
      <c r="AD4974" s="16">
        <f t="shared" si="1073"/>
        <v>29400</v>
      </c>
      <c r="AE4974" s="16">
        <v>150</v>
      </c>
      <c r="AF4974" s="16">
        <f t="shared" si="1074"/>
        <v>56250</v>
      </c>
      <c r="AG4974" s="16">
        <f t="shared" si="1075"/>
        <v>70</v>
      </c>
      <c r="AH4974" s="12">
        <f t="shared" si="1076"/>
        <v>0</v>
      </c>
      <c r="AI4974" s="16">
        <f t="shared" si="1077"/>
        <v>4.8999999999999995</v>
      </c>
      <c r="AJ4974" s="16">
        <f t="shared" si="1078"/>
        <v>19599.999999999996</v>
      </c>
      <c r="AK4974" s="16">
        <f t="shared" si="1079"/>
        <v>350</v>
      </c>
      <c r="AL4974" s="16">
        <f t="shared" si="1080"/>
        <v>3500</v>
      </c>
      <c r="AM4974" s="16">
        <f t="shared" si="1081"/>
        <v>66500</v>
      </c>
      <c r="AN4974" s="16">
        <f t="shared" si="1082"/>
        <v>175250</v>
      </c>
      <c r="AO4974" s="12" t="s">
        <v>1486</v>
      </c>
      <c r="AP4974" s="16">
        <v>0.7</v>
      </c>
      <c r="AQ4974" s="16" t="s">
        <v>204</v>
      </c>
      <c r="AS4974" s="16" t="s">
        <v>2422</v>
      </c>
      <c r="AT4974" s="16" t="s">
        <v>2418</v>
      </c>
      <c r="AU4974" t="s">
        <v>5458</v>
      </c>
      <c r="AV4974" s="15" t="s">
        <v>5459</v>
      </c>
      <c r="AX4974" s="16" t="s">
        <v>204</v>
      </c>
      <c r="AY4974" s="16" t="s">
        <v>207</v>
      </c>
      <c r="AZ4974" s="16" t="s">
        <v>207</v>
      </c>
      <c r="BA4974" s="16" t="s">
        <v>207</v>
      </c>
      <c r="BB4974" s="16" t="s">
        <v>207</v>
      </c>
      <c r="BC4974" s="16">
        <v>0.7</v>
      </c>
      <c r="BD4974" s="16">
        <f t="shared" si="1083"/>
        <v>3.8499999999999996</v>
      </c>
      <c r="BE4974" s="16">
        <f t="shared" si="1084"/>
        <v>1095.3125</v>
      </c>
      <c r="BG4974" s="16">
        <f t="shared" si="1085"/>
        <v>1470</v>
      </c>
      <c r="BH4974" s="16">
        <f t="shared" si="1086"/>
        <v>1400</v>
      </c>
      <c r="BI4974" s="16">
        <f t="shared" si="1087"/>
        <v>17.5</v>
      </c>
    </row>
    <row r="4975" spans="1:61" ht="20.149999999999999" customHeight="1" x14ac:dyDescent="0.35">
      <c r="A4975">
        <v>4974</v>
      </c>
      <c r="B4975" t="s">
        <v>360</v>
      </c>
      <c r="C4975" t="s">
        <v>6780</v>
      </c>
      <c r="D4975" s="15" t="s">
        <v>5474</v>
      </c>
      <c r="E4975" s="12" t="s">
        <v>98</v>
      </c>
      <c r="G4975" s="12" t="s">
        <v>3316</v>
      </c>
      <c r="H4975" s="12" t="s">
        <v>589</v>
      </c>
      <c r="I4975" s="12" t="s">
        <v>589</v>
      </c>
      <c r="J4975" s="12" t="s">
        <v>5602</v>
      </c>
      <c r="K4975" s="12" t="s">
        <v>589</v>
      </c>
      <c r="N4975" s="16" t="s">
        <v>206</v>
      </c>
      <c r="O4975" s="16" t="s">
        <v>5457</v>
      </c>
      <c r="P4975" s="12" t="s">
        <v>131</v>
      </c>
      <c r="Q4975" s="16">
        <v>2023</v>
      </c>
      <c r="R4975" s="16">
        <v>0.69</v>
      </c>
      <c r="V4975" s="12" t="s">
        <v>204</v>
      </c>
      <c r="W4975" s="12" t="s">
        <v>204</v>
      </c>
      <c r="X4975" s="16">
        <v>1</v>
      </c>
      <c r="Z4975" s="16">
        <v>0.69</v>
      </c>
      <c r="AA4975" s="16">
        <f t="shared" si="1072"/>
        <v>82.8</v>
      </c>
      <c r="AD4975" s="16">
        <f t="shared" si="1073"/>
        <v>28980</v>
      </c>
      <c r="AE4975" s="16">
        <v>150</v>
      </c>
      <c r="AF4975" s="16">
        <f t="shared" si="1074"/>
        <v>56250</v>
      </c>
      <c r="AG4975" s="16">
        <f t="shared" si="1075"/>
        <v>69</v>
      </c>
      <c r="AH4975" s="12">
        <f t="shared" si="1076"/>
        <v>0</v>
      </c>
      <c r="AI4975" s="16">
        <f t="shared" si="1077"/>
        <v>4.83</v>
      </c>
      <c r="AJ4975" s="16">
        <f t="shared" si="1078"/>
        <v>19320</v>
      </c>
      <c r="AK4975" s="16">
        <f t="shared" si="1079"/>
        <v>345</v>
      </c>
      <c r="AL4975" s="16">
        <f t="shared" si="1080"/>
        <v>3449.9999999999995</v>
      </c>
      <c r="AM4975" s="16">
        <f t="shared" si="1081"/>
        <v>65550</v>
      </c>
      <c r="AN4975" s="16">
        <f t="shared" si="1082"/>
        <v>173550</v>
      </c>
      <c r="AO4975" s="12" t="s">
        <v>1486</v>
      </c>
      <c r="AP4975" s="16">
        <v>0.69</v>
      </c>
      <c r="AQ4975" s="16" t="s">
        <v>204</v>
      </c>
      <c r="AS4975" s="16" t="s">
        <v>2422</v>
      </c>
      <c r="AT4975" s="16" t="s">
        <v>2418</v>
      </c>
      <c r="AU4975" t="s">
        <v>5458</v>
      </c>
      <c r="AV4975" s="15" t="s">
        <v>5459</v>
      </c>
      <c r="AX4975" s="16" t="s">
        <v>204</v>
      </c>
      <c r="AY4975" s="16" t="s">
        <v>207</v>
      </c>
      <c r="AZ4975" s="16" t="s">
        <v>207</v>
      </c>
      <c r="BA4975" s="16" t="s">
        <v>207</v>
      </c>
      <c r="BB4975" s="16" t="s">
        <v>207</v>
      </c>
      <c r="BC4975" s="16">
        <v>0.69</v>
      </c>
      <c r="BD4975" s="16">
        <f t="shared" si="1083"/>
        <v>3.7949999999999999</v>
      </c>
      <c r="BE4975" s="16">
        <f t="shared" si="1084"/>
        <v>1084.6875</v>
      </c>
      <c r="BG4975" s="16">
        <f t="shared" si="1085"/>
        <v>1449</v>
      </c>
      <c r="BH4975" s="16">
        <f t="shared" si="1086"/>
        <v>1380</v>
      </c>
      <c r="BI4975" s="16">
        <f t="shared" si="1087"/>
        <v>17.25</v>
      </c>
    </row>
    <row r="4976" spans="1:61" ht="20.149999999999999" customHeight="1" x14ac:dyDescent="0.35">
      <c r="A4976">
        <v>4975</v>
      </c>
      <c r="B4976" t="s">
        <v>360</v>
      </c>
      <c r="C4976" t="s">
        <v>6781</v>
      </c>
      <c r="D4976" s="15" t="s">
        <v>5475</v>
      </c>
      <c r="E4976" s="12" t="s">
        <v>98</v>
      </c>
      <c r="G4976" s="12" t="s">
        <v>3316</v>
      </c>
      <c r="H4976" s="12" t="s">
        <v>589</v>
      </c>
      <c r="I4976" s="12" t="s">
        <v>589</v>
      </c>
      <c r="J4976" s="12" t="s">
        <v>5602</v>
      </c>
      <c r="K4976" s="12" t="s">
        <v>589</v>
      </c>
      <c r="N4976" s="16" t="s">
        <v>206</v>
      </c>
      <c r="O4976" s="16" t="s">
        <v>5457</v>
      </c>
      <c r="P4976" s="12" t="s">
        <v>131</v>
      </c>
      <c r="Q4976" s="16">
        <v>2023</v>
      </c>
      <c r="R4976" s="16">
        <v>1</v>
      </c>
      <c r="V4976" s="12" t="s">
        <v>204</v>
      </c>
      <c r="W4976" s="12" t="s">
        <v>204</v>
      </c>
      <c r="X4976" s="16">
        <v>1</v>
      </c>
      <c r="Z4976" s="16">
        <v>1</v>
      </c>
      <c r="AA4976" s="16">
        <f t="shared" si="1072"/>
        <v>120</v>
      </c>
      <c r="AD4976" s="16">
        <f t="shared" si="1073"/>
        <v>42000</v>
      </c>
      <c r="AE4976" s="16">
        <v>300</v>
      </c>
      <c r="AF4976" s="16">
        <f t="shared" si="1074"/>
        <v>112500</v>
      </c>
      <c r="AG4976" s="16">
        <f t="shared" si="1075"/>
        <v>100</v>
      </c>
      <c r="AH4976" s="12">
        <f t="shared" si="1076"/>
        <v>0</v>
      </c>
      <c r="AI4976" s="16">
        <f t="shared" si="1077"/>
        <v>7</v>
      </c>
      <c r="AJ4976" s="16">
        <f t="shared" si="1078"/>
        <v>28000</v>
      </c>
      <c r="AK4976" s="16">
        <f t="shared" si="1079"/>
        <v>500</v>
      </c>
      <c r="AL4976" s="16">
        <f t="shared" si="1080"/>
        <v>5000</v>
      </c>
      <c r="AM4976" s="16">
        <f t="shared" si="1081"/>
        <v>95000</v>
      </c>
      <c r="AN4976" s="16">
        <f t="shared" si="1082"/>
        <v>282500</v>
      </c>
      <c r="AO4976" s="12" t="s">
        <v>1486</v>
      </c>
      <c r="AP4976" s="16">
        <v>1</v>
      </c>
      <c r="AQ4976" s="16" t="s">
        <v>204</v>
      </c>
      <c r="AS4976" s="16" t="s">
        <v>2422</v>
      </c>
      <c r="AT4976" s="16" t="s">
        <v>2418</v>
      </c>
      <c r="AU4976" t="s">
        <v>5458</v>
      </c>
      <c r="AV4976" s="15" t="s">
        <v>5459</v>
      </c>
      <c r="AX4976" s="16" t="s">
        <v>204</v>
      </c>
      <c r="AY4976" s="16" t="s">
        <v>207</v>
      </c>
      <c r="AZ4976" s="16" t="s">
        <v>207</v>
      </c>
      <c r="BA4976" s="16" t="s">
        <v>207</v>
      </c>
      <c r="BB4976" s="16" t="s">
        <v>207</v>
      </c>
      <c r="BC4976" s="16">
        <v>1</v>
      </c>
      <c r="BD4976" s="16">
        <f t="shared" si="1083"/>
        <v>5.5</v>
      </c>
      <c r="BE4976" s="16">
        <f t="shared" si="1084"/>
        <v>1765.625</v>
      </c>
      <c r="BG4976" s="16">
        <f t="shared" si="1085"/>
        <v>2100</v>
      </c>
      <c r="BH4976" s="16">
        <f t="shared" si="1086"/>
        <v>2000</v>
      </c>
      <c r="BI4976" s="16">
        <f t="shared" si="1087"/>
        <v>25</v>
      </c>
    </row>
    <row r="4977" spans="1:61" ht="20.149999999999999" customHeight="1" x14ac:dyDescent="0.35">
      <c r="A4977">
        <v>4976</v>
      </c>
      <c r="B4977" t="s">
        <v>360</v>
      </c>
      <c r="C4977" t="s">
        <v>6782</v>
      </c>
      <c r="D4977" s="15" t="s">
        <v>5476</v>
      </c>
      <c r="E4977" s="12" t="s">
        <v>98</v>
      </c>
      <c r="G4977" s="12" t="s">
        <v>3316</v>
      </c>
      <c r="H4977" s="12" t="s">
        <v>589</v>
      </c>
      <c r="I4977" s="12" t="s">
        <v>589</v>
      </c>
      <c r="J4977" s="12" t="s">
        <v>5602</v>
      </c>
      <c r="K4977" s="12" t="s">
        <v>589</v>
      </c>
      <c r="N4977" s="16" t="s">
        <v>206</v>
      </c>
      <c r="O4977" s="16" t="s">
        <v>5457</v>
      </c>
      <c r="P4977" s="12" t="s">
        <v>131</v>
      </c>
      <c r="Q4977" s="16">
        <v>2023</v>
      </c>
      <c r="R4977" s="16">
        <v>1.8</v>
      </c>
      <c r="V4977" s="12" t="s">
        <v>204</v>
      </c>
      <c r="W4977" s="12" t="s">
        <v>204</v>
      </c>
      <c r="X4977" s="16">
        <v>1</v>
      </c>
      <c r="Z4977" s="16">
        <v>1.8</v>
      </c>
      <c r="AA4977" s="16">
        <f t="shared" si="1072"/>
        <v>216</v>
      </c>
      <c r="AD4977" s="16">
        <f t="shared" si="1073"/>
        <v>75600</v>
      </c>
      <c r="AE4977" s="16">
        <v>600</v>
      </c>
      <c r="AF4977" s="16">
        <f t="shared" si="1074"/>
        <v>225000</v>
      </c>
      <c r="AG4977" s="16">
        <f t="shared" si="1075"/>
        <v>180</v>
      </c>
      <c r="AH4977" s="12">
        <f t="shared" si="1076"/>
        <v>0</v>
      </c>
      <c r="AI4977" s="16">
        <f t="shared" si="1077"/>
        <v>12.6</v>
      </c>
      <c r="AJ4977" s="16">
        <f t="shared" si="1078"/>
        <v>50400</v>
      </c>
      <c r="AK4977" s="16">
        <f t="shared" si="1079"/>
        <v>900</v>
      </c>
      <c r="AL4977" s="16">
        <f t="shared" si="1080"/>
        <v>9000</v>
      </c>
      <c r="AM4977" s="16">
        <f t="shared" si="1081"/>
        <v>171000</v>
      </c>
      <c r="AN4977" s="16">
        <f t="shared" si="1082"/>
        <v>531000</v>
      </c>
      <c r="AO4977" s="12" t="s">
        <v>1486</v>
      </c>
      <c r="AP4977" s="16">
        <v>1.8</v>
      </c>
      <c r="AQ4977" s="16" t="s">
        <v>204</v>
      </c>
      <c r="AS4977" s="16" t="s">
        <v>2422</v>
      </c>
      <c r="AT4977" s="16" t="s">
        <v>2418</v>
      </c>
      <c r="AU4977" t="s">
        <v>5458</v>
      </c>
      <c r="AV4977" s="15" t="s">
        <v>5459</v>
      </c>
      <c r="AX4977" s="16" t="s">
        <v>204</v>
      </c>
      <c r="AY4977" s="16" t="s">
        <v>207</v>
      </c>
      <c r="AZ4977" s="16" t="s">
        <v>207</v>
      </c>
      <c r="BA4977" s="16" t="s">
        <v>207</v>
      </c>
      <c r="BB4977" s="16" t="s">
        <v>207</v>
      </c>
      <c r="BC4977" s="16">
        <v>1.8</v>
      </c>
      <c r="BD4977" s="16">
        <f t="shared" si="1083"/>
        <v>9.9</v>
      </c>
      <c r="BE4977" s="16">
        <f t="shared" si="1084"/>
        <v>3318.75</v>
      </c>
      <c r="BG4977" s="16">
        <f t="shared" si="1085"/>
        <v>3780</v>
      </c>
      <c r="BH4977" s="16">
        <f t="shared" si="1086"/>
        <v>3600</v>
      </c>
      <c r="BI4977" s="16">
        <f t="shared" si="1087"/>
        <v>45</v>
      </c>
    </row>
    <row r="4978" spans="1:61" ht="20.149999999999999" customHeight="1" x14ac:dyDescent="0.35">
      <c r="A4978">
        <v>4977</v>
      </c>
      <c r="B4978" t="s">
        <v>360</v>
      </c>
      <c r="C4978" t="s">
        <v>6783</v>
      </c>
      <c r="D4978" s="15" t="s">
        <v>5477</v>
      </c>
      <c r="E4978" s="12" t="s">
        <v>98</v>
      </c>
      <c r="G4978" s="12" t="s">
        <v>3316</v>
      </c>
      <c r="H4978" s="12" t="s">
        <v>589</v>
      </c>
      <c r="I4978" s="12" t="s">
        <v>589</v>
      </c>
      <c r="J4978" s="12" t="s">
        <v>5602</v>
      </c>
      <c r="K4978" s="12" t="s">
        <v>589</v>
      </c>
      <c r="N4978" s="16" t="s">
        <v>206</v>
      </c>
      <c r="O4978" s="16" t="s">
        <v>5457</v>
      </c>
      <c r="P4978" s="12" t="s">
        <v>131</v>
      </c>
      <c r="Q4978" s="16">
        <v>2023</v>
      </c>
      <c r="R4978" s="16">
        <v>2</v>
      </c>
      <c r="V4978" s="12" t="s">
        <v>204</v>
      </c>
      <c r="W4978" s="12" t="s">
        <v>204</v>
      </c>
      <c r="X4978" s="16">
        <v>1</v>
      </c>
      <c r="Z4978" s="16">
        <v>2</v>
      </c>
      <c r="AA4978" s="16">
        <f t="shared" si="1072"/>
        <v>240</v>
      </c>
      <c r="AD4978" s="16">
        <f t="shared" si="1073"/>
        <v>84000</v>
      </c>
      <c r="AE4978" s="16">
        <v>600</v>
      </c>
      <c r="AF4978" s="16">
        <f t="shared" si="1074"/>
        <v>225000</v>
      </c>
      <c r="AG4978" s="16">
        <f t="shared" si="1075"/>
        <v>200</v>
      </c>
      <c r="AH4978" s="12">
        <f t="shared" si="1076"/>
        <v>0</v>
      </c>
      <c r="AI4978" s="16">
        <f t="shared" si="1077"/>
        <v>14</v>
      </c>
      <c r="AJ4978" s="16">
        <f t="shared" si="1078"/>
        <v>56000</v>
      </c>
      <c r="AK4978" s="16">
        <f t="shared" si="1079"/>
        <v>1000</v>
      </c>
      <c r="AL4978" s="16">
        <f t="shared" si="1080"/>
        <v>10000</v>
      </c>
      <c r="AM4978" s="16">
        <f t="shared" si="1081"/>
        <v>190000</v>
      </c>
      <c r="AN4978" s="16">
        <f t="shared" si="1082"/>
        <v>565000</v>
      </c>
      <c r="AO4978" s="12" t="s">
        <v>1486</v>
      </c>
      <c r="AP4978" s="16">
        <v>2</v>
      </c>
      <c r="AQ4978" s="16" t="s">
        <v>204</v>
      </c>
      <c r="AS4978" s="16" t="s">
        <v>2422</v>
      </c>
      <c r="AT4978" s="16" t="s">
        <v>2418</v>
      </c>
      <c r="AU4978" t="s">
        <v>5458</v>
      </c>
      <c r="AV4978" s="15" t="s">
        <v>5459</v>
      </c>
      <c r="AX4978" s="16" t="s">
        <v>207</v>
      </c>
      <c r="AY4978" s="16" t="s">
        <v>207</v>
      </c>
      <c r="AZ4978" s="16" t="s">
        <v>207</v>
      </c>
      <c r="BA4978" s="16" t="s">
        <v>207</v>
      </c>
      <c r="BB4978" s="16" t="s">
        <v>207</v>
      </c>
      <c r="BC4978" s="16">
        <v>2</v>
      </c>
      <c r="BD4978" s="16">
        <f t="shared" si="1083"/>
        <v>11</v>
      </c>
      <c r="BE4978" s="16">
        <f t="shared" si="1084"/>
        <v>3531.25</v>
      </c>
      <c r="BG4978" s="16">
        <f t="shared" si="1085"/>
        <v>4200</v>
      </c>
      <c r="BH4978" s="16">
        <f t="shared" si="1086"/>
        <v>4000</v>
      </c>
      <c r="BI4978" s="16">
        <f t="shared" si="1087"/>
        <v>50</v>
      </c>
    </row>
    <row r="4979" spans="1:61" ht="20.149999999999999" customHeight="1" x14ac:dyDescent="0.35">
      <c r="A4979">
        <v>4978</v>
      </c>
      <c r="B4979" t="s">
        <v>360</v>
      </c>
      <c r="C4979" t="s">
        <v>6784</v>
      </c>
      <c r="D4979" s="15" t="s">
        <v>5478</v>
      </c>
      <c r="E4979" s="12" t="s">
        <v>98</v>
      </c>
      <c r="G4979" s="12" t="s">
        <v>3316</v>
      </c>
      <c r="H4979" s="12" t="s">
        <v>589</v>
      </c>
      <c r="I4979" s="12" t="s">
        <v>589</v>
      </c>
      <c r="J4979" s="12" t="s">
        <v>5602</v>
      </c>
      <c r="K4979" s="12" t="s">
        <v>589</v>
      </c>
      <c r="N4979" s="16" t="s">
        <v>206</v>
      </c>
      <c r="O4979" s="16" t="s">
        <v>5457</v>
      </c>
      <c r="P4979" s="12" t="s">
        <v>131</v>
      </c>
      <c r="Q4979" s="16">
        <v>2023</v>
      </c>
      <c r="R4979" s="16">
        <v>0.5</v>
      </c>
      <c r="V4979" s="12" t="s">
        <v>204</v>
      </c>
      <c r="W4979" s="12" t="s">
        <v>204</v>
      </c>
      <c r="X4979" s="16">
        <v>1</v>
      </c>
      <c r="Z4979" s="16">
        <v>0.5</v>
      </c>
      <c r="AA4979" s="16">
        <f t="shared" si="1072"/>
        <v>60</v>
      </c>
      <c r="AD4979" s="16">
        <f t="shared" si="1073"/>
        <v>21000</v>
      </c>
      <c r="AE4979" s="16">
        <v>150</v>
      </c>
      <c r="AF4979" s="16">
        <f t="shared" si="1074"/>
        <v>56250</v>
      </c>
      <c r="AG4979" s="16">
        <f t="shared" si="1075"/>
        <v>50</v>
      </c>
      <c r="AH4979" s="12">
        <f t="shared" si="1076"/>
        <v>0</v>
      </c>
      <c r="AI4979" s="16">
        <f t="shared" si="1077"/>
        <v>3.5</v>
      </c>
      <c r="AJ4979" s="16">
        <f t="shared" si="1078"/>
        <v>14000</v>
      </c>
      <c r="AK4979" s="16">
        <f t="shared" si="1079"/>
        <v>250</v>
      </c>
      <c r="AL4979" s="16">
        <f t="shared" si="1080"/>
        <v>2500</v>
      </c>
      <c r="AM4979" s="16">
        <f t="shared" si="1081"/>
        <v>47500</v>
      </c>
      <c r="AN4979" s="16">
        <f t="shared" si="1082"/>
        <v>141250</v>
      </c>
      <c r="AO4979" s="12" t="s">
        <v>1486</v>
      </c>
      <c r="AP4979" s="16">
        <v>0.5</v>
      </c>
      <c r="AQ4979" s="16" t="s">
        <v>204</v>
      </c>
      <c r="AS4979" s="16" t="s">
        <v>2422</v>
      </c>
      <c r="AT4979" s="16" t="s">
        <v>2418</v>
      </c>
      <c r="AU4979" t="s">
        <v>5458</v>
      </c>
      <c r="AV4979" s="15" t="s">
        <v>5459</v>
      </c>
      <c r="AX4979" s="16" t="s">
        <v>207</v>
      </c>
      <c r="AY4979" s="16" t="s">
        <v>207</v>
      </c>
      <c r="AZ4979" s="16" t="s">
        <v>207</v>
      </c>
      <c r="BA4979" s="16" t="s">
        <v>207</v>
      </c>
      <c r="BB4979" s="16" t="s">
        <v>207</v>
      </c>
      <c r="BC4979" s="16">
        <v>0.5</v>
      </c>
      <c r="BD4979" s="16">
        <f t="shared" si="1083"/>
        <v>2.75</v>
      </c>
      <c r="BE4979" s="16">
        <f t="shared" si="1084"/>
        <v>882.8125</v>
      </c>
      <c r="BG4979" s="16">
        <f t="shared" si="1085"/>
        <v>1050</v>
      </c>
      <c r="BH4979" s="16">
        <f t="shared" si="1086"/>
        <v>1000</v>
      </c>
      <c r="BI4979" s="16">
        <f t="shared" si="1087"/>
        <v>12.5</v>
      </c>
    </row>
    <row r="4980" spans="1:61" ht="20.149999999999999" customHeight="1" x14ac:dyDescent="0.35">
      <c r="A4980">
        <v>4979</v>
      </c>
      <c r="B4980" t="s">
        <v>360</v>
      </c>
      <c r="C4980" t="s">
        <v>6785</v>
      </c>
      <c r="D4980" s="15" t="s">
        <v>5479</v>
      </c>
      <c r="E4980" s="12" t="s">
        <v>98</v>
      </c>
      <c r="G4980" s="12" t="s">
        <v>3316</v>
      </c>
      <c r="H4980" s="12" t="s">
        <v>589</v>
      </c>
      <c r="I4980" s="12" t="s">
        <v>589</v>
      </c>
      <c r="J4980" s="12" t="s">
        <v>5602</v>
      </c>
      <c r="K4980" s="12" t="s">
        <v>589</v>
      </c>
      <c r="N4980" s="16" t="s">
        <v>206</v>
      </c>
      <c r="O4980" s="16" t="s">
        <v>5457</v>
      </c>
      <c r="P4980" s="12" t="s">
        <v>131</v>
      </c>
      <c r="Q4980" s="16">
        <v>2023</v>
      </c>
      <c r="R4980" s="16">
        <v>0.8</v>
      </c>
      <c r="V4980" s="12" t="s">
        <v>204</v>
      </c>
      <c r="W4980" s="12" t="s">
        <v>204</v>
      </c>
      <c r="X4980" s="16">
        <v>1</v>
      </c>
      <c r="Z4980" s="16">
        <v>0.8</v>
      </c>
      <c r="AA4980" s="16">
        <f t="shared" si="1072"/>
        <v>96</v>
      </c>
      <c r="AD4980" s="16">
        <f t="shared" si="1073"/>
        <v>33600</v>
      </c>
      <c r="AE4980" s="16">
        <v>300</v>
      </c>
      <c r="AF4980" s="16">
        <f t="shared" si="1074"/>
        <v>112500</v>
      </c>
      <c r="AG4980" s="16">
        <f t="shared" si="1075"/>
        <v>80</v>
      </c>
      <c r="AH4980" s="12">
        <f t="shared" si="1076"/>
        <v>0</v>
      </c>
      <c r="AI4980" s="16">
        <f t="shared" si="1077"/>
        <v>5.6000000000000005</v>
      </c>
      <c r="AJ4980" s="16">
        <f t="shared" si="1078"/>
        <v>22400.000000000004</v>
      </c>
      <c r="AK4980" s="16">
        <f t="shared" si="1079"/>
        <v>400</v>
      </c>
      <c r="AL4980" s="16">
        <f t="shared" si="1080"/>
        <v>4000</v>
      </c>
      <c r="AM4980" s="16">
        <f t="shared" si="1081"/>
        <v>76000</v>
      </c>
      <c r="AN4980" s="16">
        <f t="shared" si="1082"/>
        <v>248500</v>
      </c>
      <c r="AO4980" s="12" t="s">
        <v>1486</v>
      </c>
      <c r="AP4980" s="16">
        <v>0.8</v>
      </c>
      <c r="AQ4980" s="16" t="s">
        <v>204</v>
      </c>
      <c r="AS4980" s="16" t="s">
        <v>2422</v>
      </c>
      <c r="AT4980" s="16" t="s">
        <v>2418</v>
      </c>
      <c r="AU4980" t="s">
        <v>5458</v>
      </c>
      <c r="AV4980" s="15" t="s">
        <v>5459</v>
      </c>
      <c r="AX4980" s="16" t="s">
        <v>207</v>
      </c>
      <c r="AY4980" s="16" t="s">
        <v>207</v>
      </c>
      <c r="AZ4980" s="16" t="s">
        <v>207</v>
      </c>
      <c r="BA4980" s="16" t="s">
        <v>207</v>
      </c>
      <c r="BB4980" s="16" t="s">
        <v>207</v>
      </c>
      <c r="BC4980" s="16">
        <v>0.8</v>
      </c>
      <c r="BD4980" s="16">
        <f t="shared" si="1083"/>
        <v>4.4000000000000004</v>
      </c>
      <c r="BE4980" s="16">
        <f t="shared" si="1084"/>
        <v>1553.125</v>
      </c>
      <c r="BG4980" s="16">
        <f t="shared" si="1085"/>
        <v>1680</v>
      </c>
      <c r="BH4980" s="16">
        <f t="shared" si="1086"/>
        <v>1600</v>
      </c>
      <c r="BI4980" s="16">
        <f t="shared" si="1087"/>
        <v>20</v>
      </c>
    </row>
    <row r="4981" spans="1:61" ht="20.149999999999999" customHeight="1" x14ac:dyDescent="0.35">
      <c r="A4981">
        <v>4980</v>
      </c>
      <c r="B4981" t="s">
        <v>360</v>
      </c>
      <c r="C4981" t="s">
        <v>6786</v>
      </c>
      <c r="D4981" s="15" t="s">
        <v>5480</v>
      </c>
      <c r="E4981" s="12" t="s">
        <v>98</v>
      </c>
      <c r="G4981" s="12" t="s">
        <v>3316</v>
      </c>
      <c r="H4981" s="12" t="s">
        <v>589</v>
      </c>
      <c r="I4981" s="12" t="s">
        <v>589</v>
      </c>
      <c r="J4981" s="12" t="s">
        <v>5602</v>
      </c>
      <c r="K4981" s="12" t="s">
        <v>589</v>
      </c>
      <c r="N4981" s="16" t="s">
        <v>206</v>
      </c>
      <c r="O4981" s="16" t="s">
        <v>5457</v>
      </c>
      <c r="P4981" s="12" t="s">
        <v>131</v>
      </c>
      <c r="Q4981" s="16">
        <v>2023</v>
      </c>
      <c r="R4981" s="16">
        <v>1.1000000000000001</v>
      </c>
      <c r="V4981" s="12" t="s">
        <v>204</v>
      </c>
      <c r="W4981" s="12" t="s">
        <v>204</v>
      </c>
      <c r="X4981" s="16">
        <v>1</v>
      </c>
      <c r="Z4981" s="16">
        <v>1.1000000000000001</v>
      </c>
      <c r="AA4981" s="16">
        <f t="shared" si="1072"/>
        <v>132</v>
      </c>
      <c r="AD4981" s="16">
        <f t="shared" si="1073"/>
        <v>46200</v>
      </c>
      <c r="AE4981" s="16">
        <v>300</v>
      </c>
      <c r="AF4981" s="16">
        <f t="shared" si="1074"/>
        <v>112500</v>
      </c>
      <c r="AG4981" s="16">
        <f t="shared" si="1075"/>
        <v>110.00000000000001</v>
      </c>
      <c r="AH4981" s="12">
        <f t="shared" si="1076"/>
        <v>0</v>
      </c>
      <c r="AI4981" s="16">
        <f t="shared" si="1077"/>
        <v>7.7000000000000011</v>
      </c>
      <c r="AJ4981" s="16">
        <f t="shared" si="1078"/>
        <v>30800.000000000004</v>
      </c>
      <c r="AK4981" s="16">
        <f t="shared" si="1079"/>
        <v>550</v>
      </c>
      <c r="AL4981" s="16">
        <f t="shared" si="1080"/>
        <v>5500</v>
      </c>
      <c r="AM4981" s="16">
        <f t="shared" si="1081"/>
        <v>104500.00000000001</v>
      </c>
      <c r="AN4981" s="16">
        <f t="shared" si="1082"/>
        <v>299500</v>
      </c>
      <c r="AO4981" s="12" t="s">
        <v>1486</v>
      </c>
      <c r="AP4981" s="16">
        <v>1.1000000000000001</v>
      </c>
      <c r="AQ4981" s="16" t="s">
        <v>204</v>
      </c>
      <c r="AS4981" s="16" t="s">
        <v>2422</v>
      </c>
      <c r="AT4981" s="16" t="s">
        <v>2418</v>
      </c>
      <c r="AU4981" t="s">
        <v>5458</v>
      </c>
      <c r="AV4981" s="15" t="s">
        <v>5459</v>
      </c>
      <c r="AX4981" s="16" t="s">
        <v>204</v>
      </c>
      <c r="AY4981" s="16" t="s">
        <v>207</v>
      </c>
      <c r="AZ4981" s="16" t="s">
        <v>207</v>
      </c>
      <c r="BA4981" s="16" t="s">
        <v>207</v>
      </c>
      <c r="BB4981" s="16" t="s">
        <v>207</v>
      </c>
      <c r="BC4981" s="16">
        <v>1.1000000000000001</v>
      </c>
      <c r="BD4981" s="16">
        <f t="shared" si="1083"/>
        <v>6.0500000000000007</v>
      </c>
      <c r="BE4981" s="16">
        <f t="shared" si="1084"/>
        <v>1871.875</v>
      </c>
      <c r="BG4981" s="16">
        <f t="shared" si="1085"/>
        <v>2310</v>
      </c>
      <c r="BH4981" s="16">
        <f t="shared" si="1086"/>
        <v>2200</v>
      </c>
      <c r="BI4981" s="16">
        <f t="shared" si="1087"/>
        <v>27.5</v>
      </c>
    </row>
    <row r="4982" spans="1:61" ht="20.149999999999999" customHeight="1" x14ac:dyDescent="0.35">
      <c r="A4982">
        <v>4981</v>
      </c>
      <c r="B4982" t="s">
        <v>360</v>
      </c>
      <c r="C4982" t="s">
        <v>6787</v>
      </c>
      <c r="D4982" s="15" t="s">
        <v>5481</v>
      </c>
      <c r="E4982" s="12" t="s">
        <v>98</v>
      </c>
      <c r="G4982" s="12" t="s">
        <v>3316</v>
      </c>
      <c r="H4982" s="12" t="s">
        <v>589</v>
      </c>
      <c r="I4982" s="12" t="s">
        <v>589</v>
      </c>
      <c r="J4982" s="12" t="s">
        <v>5602</v>
      </c>
      <c r="K4982" s="12" t="s">
        <v>589</v>
      </c>
      <c r="N4982" s="16" t="s">
        <v>206</v>
      </c>
      <c r="O4982" s="16" t="s">
        <v>5457</v>
      </c>
      <c r="P4982" s="12" t="s">
        <v>131</v>
      </c>
      <c r="Q4982" s="16">
        <v>2023</v>
      </c>
      <c r="R4982" s="16">
        <v>0.8</v>
      </c>
      <c r="V4982" s="12" t="s">
        <v>204</v>
      </c>
      <c r="W4982" s="12" t="s">
        <v>204</v>
      </c>
      <c r="X4982" s="16">
        <v>1</v>
      </c>
      <c r="Z4982" s="16">
        <v>0.8</v>
      </c>
      <c r="AA4982" s="16">
        <f t="shared" si="1072"/>
        <v>96</v>
      </c>
      <c r="AD4982" s="16">
        <f t="shared" si="1073"/>
        <v>33600</v>
      </c>
      <c r="AE4982" s="16">
        <v>300</v>
      </c>
      <c r="AF4982" s="16">
        <f t="shared" si="1074"/>
        <v>112500</v>
      </c>
      <c r="AG4982" s="16">
        <f t="shared" si="1075"/>
        <v>80</v>
      </c>
      <c r="AH4982" s="12">
        <f t="shared" si="1076"/>
        <v>0</v>
      </c>
      <c r="AI4982" s="16">
        <f t="shared" si="1077"/>
        <v>5.6000000000000005</v>
      </c>
      <c r="AJ4982" s="16">
        <f t="shared" si="1078"/>
        <v>22400.000000000004</v>
      </c>
      <c r="AK4982" s="16">
        <f t="shared" si="1079"/>
        <v>400</v>
      </c>
      <c r="AL4982" s="16">
        <f t="shared" si="1080"/>
        <v>4000</v>
      </c>
      <c r="AM4982" s="16">
        <f t="shared" si="1081"/>
        <v>76000</v>
      </c>
      <c r="AN4982" s="16">
        <f t="shared" si="1082"/>
        <v>248500</v>
      </c>
      <c r="AO4982" s="12" t="s">
        <v>1486</v>
      </c>
      <c r="AP4982" s="16">
        <v>0.8</v>
      </c>
      <c r="AQ4982" s="16" t="s">
        <v>204</v>
      </c>
      <c r="AS4982" s="16" t="s">
        <v>2422</v>
      </c>
      <c r="AT4982" s="16" t="s">
        <v>2418</v>
      </c>
      <c r="AU4982" t="s">
        <v>5458</v>
      </c>
      <c r="AV4982" s="15" t="s">
        <v>5459</v>
      </c>
      <c r="AX4982" s="16" t="s">
        <v>204</v>
      </c>
      <c r="AY4982" s="16" t="s">
        <v>207</v>
      </c>
      <c r="AZ4982" s="16" t="s">
        <v>207</v>
      </c>
      <c r="BA4982" s="16" t="s">
        <v>207</v>
      </c>
      <c r="BB4982" s="16" t="s">
        <v>207</v>
      </c>
      <c r="BC4982" s="16">
        <v>0.8</v>
      </c>
      <c r="BD4982" s="16">
        <f t="shared" si="1083"/>
        <v>4.4000000000000004</v>
      </c>
      <c r="BE4982" s="16">
        <f t="shared" si="1084"/>
        <v>1553.125</v>
      </c>
      <c r="BG4982" s="16">
        <f t="shared" si="1085"/>
        <v>1680</v>
      </c>
      <c r="BH4982" s="16">
        <f t="shared" si="1086"/>
        <v>1600</v>
      </c>
      <c r="BI4982" s="16">
        <f t="shared" si="1087"/>
        <v>20</v>
      </c>
    </row>
    <row r="4983" spans="1:61" ht="20.149999999999999" customHeight="1" x14ac:dyDescent="0.35">
      <c r="A4983">
        <v>4982</v>
      </c>
      <c r="B4983" t="s">
        <v>360</v>
      </c>
      <c r="C4983" t="s">
        <v>6788</v>
      </c>
      <c r="D4983" s="15" t="s">
        <v>5482</v>
      </c>
      <c r="E4983" s="12" t="s">
        <v>98</v>
      </c>
      <c r="G4983" s="12" t="s">
        <v>3316</v>
      </c>
      <c r="H4983" s="12" t="s">
        <v>589</v>
      </c>
      <c r="I4983" s="12" t="s">
        <v>589</v>
      </c>
      <c r="J4983" s="12" t="s">
        <v>5602</v>
      </c>
      <c r="K4983" s="12" t="s">
        <v>589</v>
      </c>
      <c r="N4983" s="16" t="s">
        <v>206</v>
      </c>
      <c r="O4983" s="16" t="s">
        <v>5457</v>
      </c>
      <c r="P4983" s="12" t="s">
        <v>131</v>
      </c>
      <c r="Q4983" s="16">
        <v>2023</v>
      </c>
      <c r="R4983" s="16">
        <v>1</v>
      </c>
      <c r="V4983" s="12" t="s">
        <v>204</v>
      </c>
      <c r="W4983" s="12" t="s">
        <v>204</v>
      </c>
      <c r="X4983" s="16">
        <v>1</v>
      </c>
      <c r="Z4983" s="16">
        <v>1</v>
      </c>
      <c r="AA4983" s="16">
        <f t="shared" si="1072"/>
        <v>120</v>
      </c>
      <c r="AD4983" s="16">
        <f t="shared" si="1073"/>
        <v>42000</v>
      </c>
      <c r="AE4983" s="16">
        <v>300</v>
      </c>
      <c r="AF4983" s="16">
        <f t="shared" si="1074"/>
        <v>112500</v>
      </c>
      <c r="AG4983" s="16">
        <f t="shared" si="1075"/>
        <v>100</v>
      </c>
      <c r="AH4983" s="12">
        <f t="shared" si="1076"/>
        <v>0</v>
      </c>
      <c r="AI4983" s="16">
        <f t="shared" si="1077"/>
        <v>7</v>
      </c>
      <c r="AJ4983" s="16">
        <f t="shared" si="1078"/>
        <v>28000</v>
      </c>
      <c r="AK4983" s="16">
        <f t="shared" si="1079"/>
        <v>500</v>
      </c>
      <c r="AL4983" s="16">
        <f t="shared" si="1080"/>
        <v>5000</v>
      </c>
      <c r="AM4983" s="16">
        <f t="shared" si="1081"/>
        <v>95000</v>
      </c>
      <c r="AN4983" s="16">
        <f t="shared" si="1082"/>
        <v>282500</v>
      </c>
      <c r="AO4983" s="12" t="s">
        <v>1486</v>
      </c>
      <c r="AP4983" s="16">
        <v>1</v>
      </c>
      <c r="AQ4983" s="16" t="s">
        <v>204</v>
      </c>
      <c r="AS4983" s="16" t="s">
        <v>2422</v>
      </c>
      <c r="AT4983" s="16" t="s">
        <v>2418</v>
      </c>
      <c r="AU4983" t="s">
        <v>5458</v>
      </c>
      <c r="AV4983" s="15" t="s">
        <v>5459</v>
      </c>
      <c r="AX4983" s="16" t="s">
        <v>204</v>
      </c>
      <c r="AY4983" s="16" t="s">
        <v>207</v>
      </c>
      <c r="AZ4983" s="16" t="s">
        <v>207</v>
      </c>
      <c r="BA4983" s="16" t="s">
        <v>207</v>
      </c>
      <c r="BB4983" s="16" t="s">
        <v>207</v>
      </c>
      <c r="BC4983" s="16">
        <v>1</v>
      </c>
      <c r="BD4983" s="16">
        <f t="shared" si="1083"/>
        <v>5.5</v>
      </c>
      <c r="BE4983" s="16">
        <f t="shared" si="1084"/>
        <v>1765.625</v>
      </c>
      <c r="BG4983" s="16">
        <f t="shared" si="1085"/>
        <v>2100</v>
      </c>
      <c r="BH4983" s="16">
        <f t="shared" si="1086"/>
        <v>2000</v>
      </c>
      <c r="BI4983" s="16">
        <f t="shared" si="1087"/>
        <v>25</v>
      </c>
    </row>
    <row r="4984" spans="1:61" ht="20.149999999999999" customHeight="1" x14ac:dyDescent="0.35">
      <c r="A4984">
        <v>4983</v>
      </c>
      <c r="B4984" t="s">
        <v>360</v>
      </c>
      <c r="C4984" t="s">
        <v>6789</v>
      </c>
      <c r="D4984" s="15" t="s">
        <v>5483</v>
      </c>
      <c r="E4984" s="12" t="s">
        <v>98</v>
      </c>
      <c r="G4984" s="12" t="s">
        <v>3316</v>
      </c>
      <c r="H4984" s="12" t="s">
        <v>589</v>
      </c>
      <c r="I4984" s="12" t="s">
        <v>589</v>
      </c>
      <c r="J4984" s="12" t="s">
        <v>5602</v>
      </c>
      <c r="K4984" s="12" t="s">
        <v>589</v>
      </c>
      <c r="N4984" s="16" t="s">
        <v>206</v>
      </c>
      <c r="O4984" s="16" t="s">
        <v>5457</v>
      </c>
      <c r="P4984" s="12" t="s">
        <v>131</v>
      </c>
      <c r="Q4984" s="16">
        <v>2023</v>
      </c>
      <c r="R4984" s="16">
        <v>1</v>
      </c>
      <c r="V4984" s="12" t="s">
        <v>204</v>
      </c>
      <c r="W4984" s="12" t="s">
        <v>204</v>
      </c>
      <c r="X4984" s="16">
        <v>1</v>
      </c>
      <c r="Z4984" s="16">
        <v>1</v>
      </c>
      <c r="AA4984" s="16">
        <f t="shared" si="1072"/>
        <v>120</v>
      </c>
      <c r="AD4984" s="16">
        <f t="shared" si="1073"/>
        <v>42000</v>
      </c>
      <c r="AE4984" s="16">
        <v>300</v>
      </c>
      <c r="AF4984" s="16">
        <f t="shared" si="1074"/>
        <v>112500</v>
      </c>
      <c r="AG4984" s="16">
        <f t="shared" si="1075"/>
        <v>100</v>
      </c>
      <c r="AH4984" s="12">
        <f t="shared" si="1076"/>
        <v>0</v>
      </c>
      <c r="AI4984" s="16">
        <f t="shared" si="1077"/>
        <v>7</v>
      </c>
      <c r="AJ4984" s="16">
        <f t="shared" si="1078"/>
        <v>28000</v>
      </c>
      <c r="AK4984" s="16">
        <f t="shared" si="1079"/>
        <v>500</v>
      </c>
      <c r="AL4984" s="16">
        <f t="shared" si="1080"/>
        <v>5000</v>
      </c>
      <c r="AM4984" s="16">
        <f t="shared" si="1081"/>
        <v>95000</v>
      </c>
      <c r="AN4984" s="16">
        <f t="shared" si="1082"/>
        <v>282500</v>
      </c>
      <c r="AO4984" s="12" t="s">
        <v>1486</v>
      </c>
      <c r="AP4984" s="16">
        <v>1</v>
      </c>
      <c r="AQ4984" s="16" t="s">
        <v>204</v>
      </c>
      <c r="AS4984" s="16" t="s">
        <v>2422</v>
      </c>
      <c r="AT4984" s="16" t="s">
        <v>2418</v>
      </c>
      <c r="AU4984" t="s">
        <v>5458</v>
      </c>
      <c r="AV4984" s="15" t="s">
        <v>5459</v>
      </c>
      <c r="AX4984" s="16" t="s">
        <v>204</v>
      </c>
      <c r="AY4984" s="16" t="s">
        <v>207</v>
      </c>
      <c r="AZ4984" s="16" t="s">
        <v>207</v>
      </c>
      <c r="BA4984" s="16" t="s">
        <v>207</v>
      </c>
      <c r="BB4984" s="16" t="s">
        <v>207</v>
      </c>
      <c r="BC4984" s="16">
        <v>1</v>
      </c>
      <c r="BD4984" s="16">
        <f t="shared" si="1083"/>
        <v>5.5</v>
      </c>
      <c r="BE4984" s="16">
        <f t="shared" si="1084"/>
        <v>1765.625</v>
      </c>
      <c r="BG4984" s="16">
        <f t="shared" si="1085"/>
        <v>2100</v>
      </c>
      <c r="BH4984" s="16">
        <f t="shared" si="1086"/>
        <v>2000</v>
      </c>
      <c r="BI4984" s="16">
        <f t="shared" si="1087"/>
        <v>25</v>
      </c>
    </row>
    <row r="4985" spans="1:61" ht="20.149999999999999" customHeight="1" x14ac:dyDescent="0.35">
      <c r="A4985">
        <v>4984</v>
      </c>
      <c r="B4985" t="s">
        <v>360</v>
      </c>
      <c r="C4985" t="s">
        <v>6790</v>
      </c>
      <c r="D4985" s="15" t="s">
        <v>5484</v>
      </c>
      <c r="E4985" s="12" t="s">
        <v>98</v>
      </c>
      <c r="G4985" s="12" t="s">
        <v>3316</v>
      </c>
      <c r="H4985" s="12" t="s">
        <v>589</v>
      </c>
      <c r="I4985" s="12" t="s">
        <v>589</v>
      </c>
      <c r="J4985" s="12" t="s">
        <v>5602</v>
      </c>
      <c r="K4985" s="12" t="s">
        <v>589</v>
      </c>
      <c r="N4985" s="16" t="s">
        <v>206</v>
      </c>
      <c r="O4985" s="16" t="s">
        <v>5457</v>
      </c>
      <c r="P4985" s="12" t="s">
        <v>131</v>
      </c>
      <c r="Q4985" s="16">
        <v>2023</v>
      </c>
      <c r="R4985" s="16">
        <v>1.05</v>
      </c>
      <c r="V4985" s="12" t="s">
        <v>204</v>
      </c>
      <c r="W4985" s="12" t="s">
        <v>204</v>
      </c>
      <c r="X4985" s="16">
        <v>1</v>
      </c>
      <c r="Z4985" s="16">
        <v>1.05</v>
      </c>
      <c r="AA4985" s="16">
        <f t="shared" si="1072"/>
        <v>126</v>
      </c>
      <c r="AD4985" s="16">
        <f t="shared" si="1073"/>
        <v>44100</v>
      </c>
      <c r="AE4985" s="16">
        <v>300</v>
      </c>
      <c r="AF4985" s="16">
        <f t="shared" si="1074"/>
        <v>112500</v>
      </c>
      <c r="AG4985" s="16">
        <f t="shared" si="1075"/>
        <v>105</v>
      </c>
      <c r="AH4985" s="12">
        <f t="shared" si="1076"/>
        <v>0</v>
      </c>
      <c r="AI4985" s="16">
        <f t="shared" si="1077"/>
        <v>7.3500000000000005</v>
      </c>
      <c r="AJ4985" s="16">
        <f t="shared" si="1078"/>
        <v>29400.000000000004</v>
      </c>
      <c r="AK4985" s="16">
        <f t="shared" si="1079"/>
        <v>525</v>
      </c>
      <c r="AL4985" s="16">
        <f t="shared" si="1080"/>
        <v>5250</v>
      </c>
      <c r="AM4985" s="16">
        <f t="shared" si="1081"/>
        <v>99750</v>
      </c>
      <c r="AN4985" s="16">
        <f t="shared" si="1082"/>
        <v>291000</v>
      </c>
      <c r="AO4985" s="12" t="s">
        <v>1486</v>
      </c>
      <c r="AP4985" s="16">
        <v>1.05</v>
      </c>
      <c r="AQ4985" s="16" t="s">
        <v>204</v>
      </c>
      <c r="AS4985" s="16" t="s">
        <v>2422</v>
      </c>
      <c r="AT4985" s="16" t="s">
        <v>2418</v>
      </c>
      <c r="AU4985" t="s">
        <v>5458</v>
      </c>
      <c r="AV4985" s="15" t="s">
        <v>5459</v>
      </c>
      <c r="AX4985" s="16" t="s">
        <v>204</v>
      </c>
      <c r="AY4985" s="16" t="s">
        <v>207</v>
      </c>
      <c r="AZ4985" s="16" t="s">
        <v>207</v>
      </c>
      <c r="BA4985" s="16" t="s">
        <v>207</v>
      </c>
      <c r="BB4985" s="16" t="s">
        <v>207</v>
      </c>
      <c r="BC4985" s="16">
        <v>1.05</v>
      </c>
      <c r="BD4985" s="16">
        <f t="shared" si="1083"/>
        <v>5.7750000000000004</v>
      </c>
      <c r="BE4985" s="16">
        <f t="shared" si="1084"/>
        <v>1818.75</v>
      </c>
      <c r="BG4985" s="16">
        <f t="shared" si="1085"/>
        <v>2205</v>
      </c>
      <c r="BH4985" s="16">
        <f t="shared" si="1086"/>
        <v>2100</v>
      </c>
      <c r="BI4985" s="16">
        <f t="shared" si="1087"/>
        <v>26.25</v>
      </c>
    </row>
    <row r="4986" spans="1:61" ht="20.149999999999999" customHeight="1" x14ac:dyDescent="0.35">
      <c r="A4986">
        <v>4985</v>
      </c>
      <c r="B4986" t="s">
        <v>360</v>
      </c>
      <c r="C4986" t="s">
        <v>6791</v>
      </c>
      <c r="D4986" s="15" t="s">
        <v>5485</v>
      </c>
      <c r="E4986" s="12" t="s">
        <v>98</v>
      </c>
      <c r="G4986" s="12" t="s">
        <v>3316</v>
      </c>
      <c r="H4986" s="12" t="s">
        <v>589</v>
      </c>
      <c r="I4986" s="12" t="s">
        <v>589</v>
      </c>
      <c r="J4986" s="12" t="s">
        <v>5602</v>
      </c>
      <c r="K4986" s="12" t="s">
        <v>589</v>
      </c>
      <c r="N4986" s="16" t="s">
        <v>206</v>
      </c>
      <c r="O4986" s="16" t="s">
        <v>5457</v>
      </c>
      <c r="P4986" s="12" t="s">
        <v>131</v>
      </c>
      <c r="Q4986" s="16">
        <v>2023</v>
      </c>
      <c r="R4986" s="16">
        <v>0.78</v>
      </c>
      <c r="V4986" s="12" t="s">
        <v>204</v>
      </c>
      <c r="W4986" s="12" t="s">
        <v>204</v>
      </c>
      <c r="X4986" s="16">
        <v>1</v>
      </c>
      <c r="Z4986" s="16">
        <v>0.78</v>
      </c>
      <c r="AA4986" s="16">
        <f t="shared" si="1072"/>
        <v>93.600000000000009</v>
      </c>
      <c r="AD4986" s="16">
        <f t="shared" si="1073"/>
        <v>32760.000000000004</v>
      </c>
      <c r="AE4986" s="16">
        <v>150</v>
      </c>
      <c r="AF4986" s="16">
        <f t="shared" si="1074"/>
        <v>56250</v>
      </c>
      <c r="AG4986" s="16">
        <f t="shared" si="1075"/>
        <v>78</v>
      </c>
      <c r="AH4986" s="12">
        <f t="shared" si="1076"/>
        <v>0</v>
      </c>
      <c r="AI4986" s="16">
        <f t="shared" si="1077"/>
        <v>5.46</v>
      </c>
      <c r="AJ4986" s="16">
        <f t="shared" si="1078"/>
        <v>21840</v>
      </c>
      <c r="AK4986" s="16">
        <f t="shared" si="1079"/>
        <v>390</v>
      </c>
      <c r="AL4986" s="16">
        <f t="shared" si="1080"/>
        <v>3900</v>
      </c>
      <c r="AM4986" s="16">
        <f t="shared" si="1081"/>
        <v>74100</v>
      </c>
      <c r="AN4986" s="16">
        <f t="shared" si="1082"/>
        <v>188850</v>
      </c>
      <c r="AO4986" s="12" t="s">
        <v>1486</v>
      </c>
      <c r="AP4986" s="16">
        <v>0.78</v>
      </c>
      <c r="AQ4986" s="16" t="s">
        <v>204</v>
      </c>
      <c r="AS4986" s="16" t="s">
        <v>2422</v>
      </c>
      <c r="AT4986" s="16" t="s">
        <v>2418</v>
      </c>
      <c r="AU4986" t="s">
        <v>5458</v>
      </c>
      <c r="AV4986" s="15" t="s">
        <v>5459</v>
      </c>
      <c r="AX4986" s="16" t="s">
        <v>204</v>
      </c>
      <c r="AY4986" s="16" t="s">
        <v>207</v>
      </c>
      <c r="AZ4986" s="16" t="s">
        <v>207</v>
      </c>
      <c r="BA4986" s="16" t="s">
        <v>207</v>
      </c>
      <c r="BB4986" s="16" t="s">
        <v>207</v>
      </c>
      <c r="BC4986" s="16">
        <v>0.78</v>
      </c>
      <c r="BD4986" s="16">
        <f t="shared" si="1083"/>
        <v>4.29</v>
      </c>
      <c r="BE4986" s="16">
        <f t="shared" si="1084"/>
        <v>1180.3125</v>
      </c>
      <c r="BG4986" s="16">
        <f t="shared" si="1085"/>
        <v>1638</v>
      </c>
      <c r="BH4986" s="16">
        <f t="shared" si="1086"/>
        <v>1560</v>
      </c>
      <c r="BI4986" s="16">
        <f t="shared" si="1087"/>
        <v>19.5</v>
      </c>
    </row>
    <row r="4987" spans="1:61" ht="20.149999999999999" customHeight="1" x14ac:dyDescent="0.35">
      <c r="A4987">
        <v>4986</v>
      </c>
      <c r="B4987" t="s">
        <v>360</v>
      </c>
      <c r="C4987" t="s">
        <v>6792</v>
      </c>
      <c r="D4987" s="15" t="s">
        <v>5486</v>
      </c>
      <c r="E4987" s="12" t="s">
        <v>98</v>
      </c>
      <c r="G4987" s="12" t="s">
        <v>3316</v>
      </c>
      <c r="H4987" s="12" t="s">
        <v>589</v>
      </c>
      <c r="I4987" s="12" t="s">
        <v>589</v>
      </c>
      <c r="J4987" s="12" t="s">
        <v>5602</v>
      </c>
      <c r="K4987" s="12" t="s">
        <v>589</v>
      </c>
      <c r="N4987" s="16" t="s">
        <v>206</v>
      </c>
      <c r="O4987" s="16" t="s">
        <v>5457</v>
      </c>
      <c r="P4987" s="12" t="s">
        <v>131</v>
      </c>
      <c r="Q4987" s="16">
        <v>2023</v>
      </c>
      <c r="R4987" s="16">
        <v>1.2</v>
      </c>
      <c r="V4987" s="12" t="s">
        <v>204</v>
      </c>
      <c r="W4987" s="12" t="s">
        <v>204</v>
      </c>
      <c r="X4987" s="16">
        <v>1</v>
      </c>
      <c r="Z4987" s="16">
        <v>1.2</v>
      </c>
      <c r="AA4987" s="16">
        <f t="shared" si="1072"/>
        <v>144</v>
      </c>
      <c r="AD4987" s="16">
        <f t="shared" si="1073"/>
        <v>50400</v>
      </c>
      <c r="AE4987" s="16">
        <v>600</v>
      </c>
      <c r="AF4987" s="16">
        <f t="shared" si="1074"/>
        <v>225000</v>
      </c>
      <c r="AG4987" s="16">
        <f t="shared" si="1075"/>
        <v>120</v>
      </c>
      <c r="AH4987" s="12">
        <f t="shared" si="1076"/>
        <v>0</v>
      </c>
      <c r="AI4987" s="16">
        <f t="shared" si="1077"/>
        <v>8.4</v>
      </c>
      <c r="AJ4987" s="16">
        <f t="shared" si="1078"/>
        <v>33600</v>
      </c>
      <c r="AK4987" s="16">
        <f t="shared" si="1079"/>
        <v>600</v>
      </c>
      <c r="AL4987" s="16">
        <f t="shared" si="1080"/>
        <v>6000</v>
      </c>
      <c r="AM4987" s="16">
        <f t="shared" si="1081"/>
        <v>114000</v>
      </c>
      <c r="AN4987" s="16">
        <f t="shared" si="1082"/>
        <v>429000</v>
      </c>
      <c r="AO4987" s="12" t="s">
        <v>1486</v>
      </c>
      <c r="AP4987" s="16">
        <v>1.2</v>
      </c>
      <c r="AQ4987" s="16" t="s">
        <v>204</v>
      </c>
      <c r="AS4987" s="16" t="s">
        <v>2422</v>
      </c>
      <c r="AT4987" s="16" t="s">
        <v>2418</v>
      </c>
      <c r="AU4987" t="s">
        <v>5458</v>
      </c>
      <c r="AV4987" s="15" t="s">
        <v>5459</v>
      </c>
      <c r="AX4987" s="16" t="s">
        <v>207</v>
      </c>
      <c r="AY4987" s="16" t="s">
        <v>207</v>
      </c>
      <c r="AZ4987" s="16" t="s">
        <v>207</v>
      </c>
      <c r="BA4987" s="16" t="s">
        <v>207</v>
      </c>
      <c r="BB4987" s="16" t="s">
        <v>207</v>
      </c>
      <c r="BC4987" s="16">
        <v>1.2</v>
      </c>
      <c r="BD4987" s="16">
        <f t="shared" si="1083"/>
        <v>6.6</v>
      </c>
      <c r="BE4987" s="16">
        <f t="shared" si="1084"/>
        <v>2681.25</v>
      </c>
      <c r="BG4987" s="16">
        <f t="shared" si="1085"/>
        <v>2520</v>
      </c>
      <c r="BH4987" s="16">
        <f t="shared" si="1086"/>
        <v>2400</v>
      </c>
      <c r="BI4987" s="16">
        <f t="shared" si="1087"/>
        <v>30</v>
      </c>
    </row>
    <row r="4988" spans="1:61" ht="20.149999999999999" customHeight="1" x14ac:dyDescent="0.35">
      <c r="A4988">
        <v>4987</v>
      </c>
      <c r="B4988" t="s">
        <v>360</v>
      </c>
      <c r="C4988" t="s">
        <v>6793</v>
      </c>
      <c r="D4988" s="15" t="s">
        <v>5487</v>
      </c>
      <c r="E4988" s="12" t="s">
        <v>98</v>
      </c>
      <c r="G4988" s="12" t="s">
        <v>3316</v>
      </c>
      <c r="H4988" s="12" t="s">
        <v>589</v>
      </c>
      <c r="I4988" s="12" t="s">
        <v>589</v>
      </c>
      <c r="J4988" s="12" t="s">
        <v>5602</v>
      </c>
      <c r="K4988" s="12" t="s">
        <v>589</v>
      </c>
      <c r="N4988" s="16" t="s">
        <v>206</v>
      </c>
      <c r="O4988" s="16" t="s">
        <v>5457</v>
      </c>
      <c r="P4988" s="12" t="s">
        <v>131</v>
      </c>
      <c r="Q4988" s="16">
        <v>2023</v>
      </c>
      <c r="R4988" s="16">
        <v>2</v>
      </c>
      <c r="V4988" s="12" t="s">
        <v>204</v>
      </c>
      <c r="W4988" s="12" t="s">
        <v>204</v>
      </c>
      <c r="X4988" s="16">
        <v>1</v>
      </c>
      <c r="Z4988" s="16">
        <v>2</v>
      </c>
      <c r="AA4988" s="16">
        <f t="shared" si="1072"/>
        <v>240</v>
      </c>
      <c r="AD4988" s="16">
        <f t="shared" si="1073"/>
        <v>84000</v>
      </c>
      <c r="AE4988" s="16">
        <v>600</v>
      </c>
      <c r="AF4988" s="16">
        <f t="shared" si="1074"/>
        <v>225000</v>
      </c>
      <c r="AG4988" s="16">
        <f t="shared" si="1075"/>
        <v>200</v>
      </c>
      <c r="AH4988" s="12">
        <f t="shared" si="1076"/>
        <v>0</v>
      </c>
      <c r="AI4988" s="16">
        <f t="shared" si="1077"/>
        <v>14</v>
      </c>
      <c r="AJ4988" s="16">
        <f t="shared" si="1078"/>
        <v>56000</v>
      </c>
      <c r="AK4988" s="16">
        <f t="shared" si="1079"/>
        <v>1000</v>
      </c>
      <c r="AL4988" s="16">
        <f t="shared" si="1080"/>
        <v>10000</v>
      </c>
      <c r="AM4988" s="16">
        <f t="shared" si="1081"/>
        <v>190000</v>
      </c>
      <c r="AN4988" s="16">
        <f t="shared" si="1082"/>
        <v>565000</v>
      </c>
      <c r="AO4988" s="12" t="s">
        <v>1486</v>
      </c>
      <c r="AP4988" s="16">
        <v>2</v>
      </c>
      <c r="AQ4988" s="16" t="s">
        <v>204</v>
      </c>
      <c r="AS4988" s="16" t="s">
        <v>2422</v>
      </c>
      <c r="AT4988" s="16" t="s">
        <v>2418</v>
      </c>
      <c r="AU4988" t="s">
        <v>5458</v>
      </c>
      <c r="AV4988" s="15" t="s">
        <v>5459</v>
      </c>
      <c r="AX4988" s="16" t="s">
        <v>207</v>
      </c>
      <c r="AY4988" s="16" t="s">
        <v>207</v>
      </c>
      <c r="AZ4988" s="16" t="s">
        <v>207</v>
      </c>
      <c r="BA4988" s="16" t="s">
        <v>207</v>
      </c>
      <c r="BB4988" s="16" t="s">
        <v>207</v>
      </c>
      <c r="BC4988" s="16">
        <v>2</v>
      </c>
      <c r="BD4988" s="16">
        <f t="shared" si="1083"/>
        <v>11</v>
      </c>
      <c r="BE4988" s="16">
        <f t="shared" si="1084"/>
        <v>3531.25</v>
      </c>
      <c r="BG4988" s="16">
        <f t="shared" si="1085"/>
        <v>4200</v>
      </c>
      <c r="BH4988" s="16">
        <f t="shared" si="1086"/>
        <v>4000</v>
      </c>
      <c r="BI4988" s="16">
        <f t="shared" si="1087"/>
        <v>50</v>
      </c>
    </row>
    <row r="4989" spans="1:61" ht="20.149999999999999" customHeight="1" x14ac:dyDescent="0.35">
      <c r="A4989">
        <v>4988</v>
      </c>
      <c r="B4989" t="s">
        <v>360</v>
      </c>
      <c r="C4989" t="s">
        <v>6794</v>
      </c>
      <c r="D4989" s="15" t="s">
        <v>5488</v>
      </c>
      <c r="E4989" s="12" t="s">
        <v>98</v>
      </c>
      <c r="G4989" s="12" t="s">
        <v>3316</v>
      </c>
      <c r="H4989" s="12" t="s">
        <v>589</v>
      </c>
      <c r="I4989" s="12" t="s">
        <v>589</v>
      </c>
      <c r="J4989" s="12" t="s">
        <v>5602</v>
      </c>
      <c r="K4989" s="12" t="s">
        <v>589</v>
      </c>
      <c r="N4989" s="16" t="s">
        <v>205</v>
      </c>
      <c r="O4989" s="16" t="s">
        <v>5489</v>
      </c>
      <c r="P4989" s="12" t="s">
        <v>131</v>
      </c>
      <c r="Q4989" s="16">
        <v>2023</v>
      </c>
      <c r="R4989" s="16">
        <v>0.99</v>
      </c>
      <c r="V4989" s="12" t="s">
        <v>204</v>
      </c>
      <c r="W4989" s="12" t="s">
        <v>204</v>
      </c>
      <c r="X4989" s="16">
        <v>1</v>
      </c>
      <c r="Z4989" s="16">
        <v>0.99</v>
      </c>
      <c r="AA4989" s="16">
        <f t="shared" si="1072"/>
        <v>118.8</v>
      </c>
      <c r="AD4989" s="16">
        <f t="shared" si="1073"/>
        <v>41580</v>
      </c>
      <c r="AE4989" s="16">
        <v>300</v>
      </c>
      <c r="AF4989" s="16">
        <f t="shared" si="1074"/>
        <v>112500</v>
      </c>
      <c r="AG4989" s="16">
        <f t="shared" si="1075"/>
        <v>99</v>
      </c>
      <c r="AH4989" s="12">
        <f t="shared" si="1076"/>
        <v>0</v>
      </c>
      <c r="AI4989" s="16">
        <f t="shared" si="1077"/>
        <v>6.93</v>
      </c>
      <c r="AJ4989" s="16">
        <f t="shared" si="1078"/>
        <v>27720</v>
      </c>
      <c r="AK4989" s="16">
        <f t="shared" si="1079"/>
        <v>495</v>
      </c>
      <c r="AL4989" s="16">
        <f t="shared" si="1080"/>
        <v>4950</v>
      </c>
      <c r="AM4989" s="16">
        <f t="shared" si="1081"/>
        <v>94050</v>
      </c>
      <c r="AN4989" s="16">
        <f t="shared" si="1082"/>
        <v>280800</v>
      </c>
      <c r="AO4989" s="12" t="s">
        <v>1486</v>
      </c>
      <c r="AP4989" s="16">
        <v>0.99</v>
      </c>
      <c r="AQ4989" s="16" t="s">
        <v>204</v>
      </c>
      <c r="AS4989" s="16" t="s">
        <v>2422</v>
      </c>
      <c r="AT4989" s="16" t="s">
        <v>2418</v>
      </c>
      <c r="AU4989" t="s">
        <v>5458</v>
      </c>
      <c r="AV4989" s="15" t="s">
        <v>5459</v>
      </c>
      <c r="AX4989" s="16" t="s">
        <v>207</v>
      </c>
      <c r="AY4989" s="16" t="s">
        <v>207</v>
      </c>
      <c r="AZ4989" s="16" t="s">
        <v>207</v>
      </c>
      <c r="BA4989" s="16" t="s">
        <v>207</v>
      </c>
      <c r="BB4989" s="16" t="s">
        <v>207</v>
      </c>
      <c r="BC4989" s="16">
        <v>0.99</v>
      </c>
      <c r="BD4989" s="16">
        <f t="shared" si="1083"/>
        <v>5.4450000000000003</v>
      </c>
      <c r="BE4989" s="16">
        <f t="shared" si="1084"/>
        <v>1755</v>
      </c>
      <c r="BG4989" s="16">
        <f t="shared" si="1085"/>
        <v>2079</v>
      </c>
      <c r="BH4989" s="16">
        <f t="shared" si="1086"/>
        <v>1980</v>
      </c>
      <c r="BI4989" s="16">
        <f t="shared" si="1087"/>
        <v>24.75</v>
      </c>
    </row>
    <row r="4990" spans="1:61" ht="20.149999999999999" customHeight="1" x14ac:dyDescent="0.35">
      <c r="A4990">
        <v>4989</v>
      </c>
      <c r="B4990" t="s">
        <v>360</v>
      </c>
      <c r="C4990" t="s">
        <v>6795</v>
      </c>
      <c r="D4990" s="15" t="s">
        <v>5490</v>
      </c>
      <c r="E4990" s="12" t="s">
        <v>98</v>
      </c>
      <c r="G4990" s="12" t="s">
        <v>3316</v>
      </c>
      <c r="H4990" s="12" t="s">
        <v>589</v>
      </c>
      <c r="I4990" s="12" t="s">
        <v>589</v>
      </c>
      <c r="J4990" s="12" t="s">
        <v>5602</v>
      </c>
      <c r="K4990" s="12" t="s">
        <v>589</v>
      </c>
      <c r="N4990" s="16" t="s">
        <v>205</v>
      </c>
      <c r="O4990" s="16" t="s">
        <v>5489</v>
      </c>
      <c r="P4990" s="12" t="s">
        <v>131</v>
      </c>
      <c r="Q4990" s="16">
        <v>2023</v>
      </c>
      <c r="R4990" s="16">
        <v>1.3</v>
      </c>
      <c r="V4990" s="12" t="s">
        <v>204</v>
      </c>
      <c r="W4990" s="12" t="s">
        <v>204</v>
      </c>
      <c r="X4990" s="16">
        <v>1</v>
      </c>
      <c r="Z4990" s="16">
        <v>1.3</v>
      </c>
      <c r="AA4990" s="16">
        <f t="shared" si="1072"/>
        <v>156</v>
      </c>
      <c r="AD4990" s="16">
        <f t="shared" si="1073"/>
        <v>54600</v>
      </c>
      <c r="AE4990" s="16">
        <v>350</v>
      </c>
      <c r="AF4990" s="16">
        <f t="shared" si="1074"/>
        <v>131250</v>
      </c>
      <c r="AG4990" s="16">
        <f t="shared" si="1075"/>
        <v>130</v>
      </c>
      <c r="AH4990" s="12">
        <f t="shared" si="1076"/>
        <v>0</v>
      </c>
      <c r="AI4990" s="16">
        <f t="shared" si="1077"/>
        <v>9.1</v>
      </c>
      <c r="AJ4990" s="16">
        <f t="shared" si="1078"/>
        <v>36400</v>
      </c>
      <c r="AK4990" s="16">
        <f t="shared" si="1079"/>
        <v>650</v>
      </c>
      <c r="AL4990" s="16">
        <f t="shared" si="1080"/>
        <v>6500</v>
      </c>
      <c r="AM4990" s="16">
        <f t="shared" si="1081"/>
        <v>123500</v>
      </c>
      <c r="AN4990" s="16">
        <f t="shared" si="1082"/>
        <v>352250</v>
      </c>
      <c r="AO4990" s="12" t="s">
        <v>1486</v>
      </c>
      <c r="AP4990" s="16">
        <v>1.3</v>
      </c>
      <c r="AQ4990" s="16" t="s">
        <v>204</v>
      </c>
      <c r="AS4990" s="16" t="s">
        <v>2422</v>
      </c>
      <c r="AT4990" s="16" t="s">
        <v>2418</v>
      </c>
      <c r="AU4990" t="s">
        <v>5458</v>
      </c>
      <c r="AV4990" s="15" t="s">
        <v>5459</v>
      </c>
      <c r="AX4990" s="16" t="s">
        <v>207</v>
      </c>
      <c r="AY4990" s="16" t="s">
        <v>207</v>
      </c>
      <c r="AZ4990" s="16" t="s">
        <v>207</v>
      </c>
      <c r="BA4990" s="16" t="s">
        <v>207</v>
      </c>
      <c r="BB4990" s="16" t="s">
        <v>207</v>
      </c>
      <c r="BC4990" s="16">
        <v>1.3</v>
      </c>
      <c r="BD4990" s="16">
        <f t="shared" si="1083"/>
        <v>7.15</v>
      </c>
      <c r="BE4990" s="16">
        <f t="shared" si="1084"/>
        <v>2201.5625</v>
      </c>
      <c r="BG4990" s="16">
        <f t="shared" si="1085"/>
        <v>2730</v>
      </c>
      <c r="BH4990" s="16">
        <f t="shared" si="1086"/>
        <v>2600</v>
      </c>
      <c r="BI4990" s="16">
        <f t="shared" si="1087"/>
        <v>32.5</v>
      </c>
    </row>
    <row r="4991" spans="1:61" ht="20.149999999999999" customHeight="1" x14ac:dyDescent="0.35">
      <c r="A4991">
        <v>4990</v>
      </c>
      <c r="B4991" t="s">
        <v>360</v>
      </c>
      <c r="C4991" t="s">
        <v>6796</v>
      </c>
      <c r="D4991" s="15" t="s">
        <v>5491</v>
      </c>
      <c r="E4991" s="12" t="s">
        <v>98</v>
      </c>
      <c r="G4991" s="12" t="s">
        <v>3316</v>
      </c>
      <c r="H4991" s="12" t="s">
        <v>589</v>
      </c>
      <c r="I4991" s="12" t="s">
        <v>589</v>
      </c>
      <c r="J4991" s="12" t="s">
        <v>5602</v>
      </c>
      <c r="K4991" s="12" t="s">
        <v>589</v>
      </c>
      <c r="N4991" s="16" t="s">
        <v>205</v>
      </c>
      <c r="O4991" s="16" t="s">
        <v>5489</v>
      </c>
      <c r="P4991" s="12" t="s">
        <v>131</v>
      </c>
      <c r="Q4991" s="16">
        <v>2023</v>
      </c>
      <c r="R4991" s="16">
        <v>3.4</v>
      </c>
      <c r="V4991" s="12" t="s">
        <v>204</v>
      </c>
      <c r="W4991" s="12" t="s">
        <v>204</v>
      </c>
      <c r="X4991" s="16">
        <v>1</v>
      </c>
      <c r="Z4991" s="16">
        <v>3.4</v>
      </c>
      <c r="AA4991" s="16">
        <f t="shared" si="1072"/>
        <v>408</v>
      </c>
      <c r="AD4991" s="16">
        <f t="shared" si="1073"/>
        <v>142800</v>
      </c>
      <c r="AE4991" s="16">
        <v>950</v>
      </c>
      <c r="AF4991" s="16">
        <f t="shared" si="1074"/>
        <v>356250</v>
      </c>
      <c r="AG4991" s="16">
        <f t="shared" si="1075"/>
        <v>340</v>
      </c>
      <c r="AH4991" s="12">
        <f t="shared" si="1076"/>
        <v>0</v>
      </c>
      <c r="AI4991" s="16">
        <f t="shared" si="1077"/>
        <v>23.8</v>
      </c>
      <c r="AJ4991" s="16">
        <f t="shared" si="1078"/>
        <v>95200</v>
      </c>
      <c r="AK4991" s="16">
        <f t="shared" si="1079"/>
        <v>1700</v>
      </c>
      <c r="AL4991" s="16">
        <f t="shared" si="1080"/>
        <v>17000</v>
      </c>
      <c r="AM4991" s="16">
        <f t="shared" si="1081"/>
        <v>323000</v>
      </c>
      <c r="AN4991" s="16">
        <f t="shared" si="1082"/>
        <v>934250</v>
      </c>
      <c r="AO4991" s="12" t="s">
        <v>1486</v>
      </c>
      <c r="AP4991" s="16">
        <v>3.4</v>
      </c>
      <c r="AQ4991" s="16" t="s">
        <v>204</v>
      </c>
      <c r="AS4991" s="16" t="s">
        <v>2422</v>
      </c>
      <c r="AT4991" s="16" t="s">
        <v>2418</v>
      </c>
      <c r="AU4991" t="s">
        <v>5458</v>
      </c>
      <c r="AV4991" s="15" t="s">
        <v>5459</v>
      </c>
      <c r="AX4991" s="16" t="s">
        <v>207</v>
      </c>
      <c r="AY4991" s="16" t="s">
        <v>207</v>
      </c>
      <c r="AZ4991" s="16" t="s">
        <v>207</v>
      </c>
      <c r="BA4991" s="16" t="s">
        <v>207</v>
      </c>
      <c r="BB4991" s="16" t="s">
        <v>207</v>
      </c>
      <c r="BC4991" s="16">
        <v>3.4</v>
      </c>
      <c r="BD4991" s="16">
        <f t="shared" si="1083"/>
        <v>18.7</v>
      </c>
      <c r="BE4991" s="16">
        <f t="shared" si="1084"/>
        <v>5839.0625</v>
      </c>
      <c r="BG4991" s="16">
        <f t="shared" si="1085"/>
        <v>7140</v>
      </c>
      <c r="BH4991" s="16">
        <f t="shared" si="1086"/>
        <v>6800</v>
      </c>
      <c r="BI4991" s="16">
        <f t="shared" si="1087"/>
        <v>85</v>
      </c>
    </row>
    <row r="4992" spans="1:61" ht="20.149999999999999" customHeight="1" x14ac:dyDescent="0.35">
      <c r="A4992">
        <v>4991</v>
      </c>
      <c r="B4992" t="s">
        <v>360</v>
      </c>
      <c r="C4992" t="s">
        <v>6797</v>
      </c>
      <c r="D4992" s="15" t="s">
        <v>5492</v>
      </c>
      <c r="E4992" s="12" t="s">
        <v>98</v>
      </c>
      <c r="G4992" s="12" t="s">
        <v>3316</v>
      </c>
      <c r="H4992" s="12" t="s">
        <v>589</v>
      </c>
      <c r="I4992" s="12" t="s">
        <v>589</v>
      </c>
      <c r="J4992" s="12" t="s">
        <v>5602</v>
      </c>
      <c r="K4992" s="12" t="s">
        <v>589</v>
      </c>
      <c r="N4992" s="16" t="s">
        <v>206</v>
      </c>
      <c r="O4992" s="16" t="s">
        <v>5489</v>
      </c>
      <c r="P4992" s="12" t="s">
        <v>131</v>
      </c>
      <c r="Q4992" s="16">
        <v>2023</v>
      </c>
      <c r="R4992" s="16">
        <v>1.1399999999999999</v>
      </c>
      <c r="V4992" s="12" t="s">
        <v>204</v>
      </c>
      <c r="W4992" s="12" t="s">
        <v>204</v>
      </c>
      <c r="X4992" s="16">
        <v>1</v>
      </c>
      <c r="Z4992" s="16">
        <v>1.1399999999999999</v>
      </c>
      <c r="AA4992" s="16">
        <f t="shared" si="1072"/>
        <v>136.79999999999998</v>
      </c>
      <c r="AD4992" s="16">
        <f t="shared" si="1073"/>
        <v>47879.999999999993</v>
      </c>
      <c r="AE4992" s="16">
        <v>300</v>
      </c>
      <c r="AF4992" s="16">
        <f t="shared" si="1074"/>
        <v>112500</v>
      </c>
      <c r="AG4992" s="16">
        <f t="shared" si="1075"/>
        <v>113.99999999999999</v>
      </c>
      <c r="AH4992" s="12">
        <f t="shared" si="1076"/>
        <v>0</v>
      </c>
      <c r="AI4992" s="16">
        <f t="shared" si="1077"/>
        <v>7.9799999999999995</v>
      </c>
      <c r="AJ4992" s="16">
        <f t="shared" si="1078"/>
        <v>31919.999999999996</v>
      </c>
      <c r="AK4992" s="16">
        <f t="shared" si="1079"/>
        <v>570</v>
      </c>
      <c r="AL4992" s="16">
        <f t="shared" si="1080"/>
        <v>5699.9999999999991</v>
      </c>
      <c r="AM4992" s="16">
        <f t="shared" si="1081"/>
        <v>108299.99999999999</v>
      </c>
      <c r="AN4992" s="16">
        <f t="shared" si="1082"/>
        <v>306299.99999999994</v>
      </c>
      <c r="AO4992" s="12" t="s">
        <v>1486</v>
      </c>
      <c r="AP4992" s="16">
        <v>1.1399999999999999</v>
      </c>
      <c r="AQ4992" s="16" t="s">
        <v>204</v>
      </c>
      <c r="AS4992" s="16" t="s">
        <v>2422</v>
      </c>
      <c r="AT4992" s="16" t="s">
        <v>2418</v>
      </c>
      <c r="AU4992" t="s">
        <v>5458</v>
      </c>
      <c r="AV4992" s="15" t="s">
        <v>5459</v>
      </c>
      <c r="AX4992" s="16" t="s">
        <v>207</v>
      </c>
      <c r="AY4992" s="16" t="s">
        <v>207</v>
      </c>
      <c r="AZ4992" s="16" t="s">
        <v>207</v>
      </c>
      <c r="BA4992" s="16" t="s">
        <v>207</v>
      </c>
      <c r="BB4992" s="16" t="s">
        <v>207</v>
      </c>
      <c r="BC4992" s="16">
        <v>1.1399999999999999</v>
      </c>
      <c r="BD4992" s="16">
        <f t="shared" si="1083"/>
        <v>6.27</v>
      </c>
      <c r="BE4992" s="16">
        <f t="shared" si="1084"/>
        <v>1914.3749999999995</v>
      </c>
      <c r="BG4992" s="16">
        <f t="shared" si="1085"/>
        <v>2394</v>
      </c>
      <c r="BH4992" s="16">
        <f t="shared" si="1086"/>
        <v>2280</v>
      </c>
      <c r="BI4992" s="16">
        <f t="shared" si="1087"/>
        <v>28.5</v>
      </c>
    </row>
    <row r="4993" spans="1:61" ht="20.149999999999999" customHeight="1" x14ac:dyDescent="0.35">
      <c r="A4993">
        <v>4992</v>
      </c>
      <c r="B4993" t="s">
        <v>360</v>
      </c>
      <c r="C4993" t="s">
        <v>6798</v>
      </c>
      <c r="D4993" s="15" t="s">
        <v>5493</v>
      </c>
      <c r="E4993" s="12" t="s">
        <v>98</v>
      </c>
      <c r="G4993" s="12" t="s">
        <v>3316</v>
      </c>
      <c r="H4993" s="12" t="s">
        <v>589</v>
      </c>
      <c r="I4993" s="12" t="s">
        <v>589</v>
      </c>
      <c r="J4993" s="12" t="s">
        <v>5602</v>
      </c>
      <c r="K4993" s="12" t="s">
        <v>589</v>
      </c>
      <c r="N4993" s="16" t="s">
        <v>206</v>
      </c>
      <c r="O4993" s="16" t="s">
        <v>5489</v>
      </c>
      <c r="P4993" s="12" t="s">
        <v>131</v>
      </c>
      <c r="Q4993" s="16">
        <v>2023</v>
      </c>
      <c r="R4993" s="16">
        <v>1.77</v>
      </c>
      <c r="V4993" s="12" t="s">
        <v>204</v>
      </c>
      <c r="W4993" s="12" t="s">
        <v>204</v>
      </c>
      <c r="X4993" s="16">
        <v>1</v>
      </c>
      <c r="Z4993" s="16">
        <v>1.77</v>
      </c>
      <c r="AA4993" s="16">
        <f t="shared" si="1072"/>
        <v>212.4</v>
      </c>
      <c r="AD4993" s="16">
        <f t="shared" si="1073"/>
        <v>74340</v>
      </c>
      <c r="AE4993" s="16">
        <v>700</v>
      </c>
      <c r="AF4993" s="16">
        <f t="shared" si="1074"/>
        <v>262500</v>
      </c>
      <c r="AG4993" s="16">
        <f t="shared" si="1075"/>
        <v>177</v>
      </c>
      <c r="AH4993" s="12">
        <f t="shared" si="1076"/>
        <v>0</v>
      </c>
      <c r="AI4993" s="16">
        <f t="shared" si="1077"/>
        <v>12.39</v>
      </c>
      <c r="AJ4993" s="16">
        <f t="shared" si="1078"/>
        <v>49560</v>
      </c>
      <c r="AK4993" s="16">
        <f t="shared" si="1079"/>
        <v>885</v>
      </c>
      <c r="AL4993" s="16">
        <f t="shared" si="1080"/>
        <v>8850</v>
      </c>
      <c r="AM4993" s="16">
        <f t="shared" si="1081"/>
        <v>168150</v>
      </c>
      <c r="AN4993" s="16">
        <f t="shared" si="1082"/>
        <v>563400</v>
      </c>
      <c r="AO4993" s="12" t="s">
        <v>1486</v>
      </c>
      <c r="AP4993" s="16">
        <v>1.77</v>
      </c>
      <c r="AQ4993" s="16" t="s">
        <v>204</v>
      </c>
      <c r="AS4993" s="16" t="s">
        <v>2422</v>
      </c>
      <c r="AT4993" s="16" t="s">
        <v>2418</v>
      </c>
      <c r="AU4993" t="s">
        <v>5458</v>
      </c>
      <c r="AV4993" s="15" t="s">
        <v>5459</v>
      </c>
      <c r="AX4993" s="16" t="s">
        <v>207</v>
      </c>
      <c r="AY4993" s="16" t="s">
        <v>207</v>
      </c>
      <c r="AZ4993" s="16" t="s">
        <v>207</v>
      </c>
      <c r="BA4993" s="16" t="s">
        <v>207</v>
      </c>
      <c r="BB4993" s="16" t="s">
        <v>207</v>
      </c>
      <c r="BC4993" s="16">
        <v>1.77</v>
      </c>
      <c r="BD4993" s="16">
        <f t="shared" si="1083"/>
        <v>9.7349999999999994</v>
      </c>
      <c r="BE4993" s="16">
        <f t="shared" si="1084"/>
        <v>3521.25</v>
      </c>
      <c r="BG4993" s="16">
        <f t="shared" si="1085"/>
        <v>3717</v>
      </c>
      <c r="BH4993" s="16">
        <f t="shared" si="1086"/>
        <v>3540</v>
      </c>
      <c r="BI4993" s="16">
        <f t="shared" si="1087"/>
        <v>44.25</v>
      </c>
    </row>
    <row r="4994" spans="1:61" ht="20.149999999999999" customHeight="1" x14ac:dyDescent="0.35">
      <c r="A4994">
        <v>4993</v>
      </c>
      <c r="B4994" t="s">
        <v>360</v>
      </c>
      <c r="C4994" t="s">
        <v>6799</v>
      </c>
      <c r="D4994" s="15" t="s">
        <v>614</v>
      </c>
      <c r="E4994" s="12" t="s">
        <v>98</v>
      </c>
      <c r="G4994" s="12" t="s">
        <v>3316</v>
      </c>
      <c r="H4994" s="12" t="s">
        <v>589</v>
      </c>
      <c r="I4994" s="12" t="s">
        <v>589</v>
      </c>
      <c r="J4994" s="12" t="s">
        <v>5602</v>
      </c>
      <c r="K4994" s="12" t="s">
        <v>589</v>
      </c>
      <c r="N4994" s="16" t="s">
        <v>206</v>
      </c>
      <c r="O4994" s="16" t="s">
        <v>5489</v>
      </c>
      <c r="P4994" s="12" t="s">
        <v>131</v>
      </c>
      <c r="Q4994" s="16">
        <v>2023</v>
      </c>
      <c r="R4994" s="16">
        <v>1.4</v>
      </c>
      <c r="V4994" s="12" t="s">
        <v>204</v>
      </c>
      <c r="W4994" s="12" t="s">
        <v>204</v>
      </c>
      <c r="X4994" s="16">
        <v>1</v>
      </c>
      <c r="Z4994" s="16">
        <v>1.4</v>
      </c>
      <c r="AA4994" s="16">
        <f t="shared" si="1072"/>
        <v>168</v>
      </c>
      <c r="AD4994" s="16">
        <f t="shared" si="1073"/>
        <v>58800</v>
      </c>
      <c r="AE4994" s="16">
        <v>350</v>
      </c>
      <c r="AF4994" s="16">
        <f t="shared" si="1074"/>
        <v>131250</v>
      </c>
      <c r="AG4994" s="16">
        <f t="shared" si="1075"/>
        <v>140</v>
      </c>
      <c r="AH4994" s="12">
        <f t="shared" si="1076"/>
        <v>0</v>
      </c>
      <c r="AI4994" s="16">
        <f t="shared" si="1077"/>
        <v>9.7999999999999989</v>
      </c>
      <c r="AJ4994" s="16">
        <f t="shared" si="1078"/>
        <v>39199.999999999993</v>
      </c>
      <c r="AK4994" s="16">
        <f t="shared" si="1079"/>
        <v>700</v>
      </c>
      <c r="AL4994" s="16">
        <f t="shared" si="1080"/>
        <v>7000</v>
      </c>
      <c r="AM4994" s="16">
        <f t="shared" si="1081"/>
        <v>133000</v>
      </c>
      <c r="AN4994" s="16">
        <f t="shared" si="1082"/>
        <v>369250</v>
      </c>
      <c r="AO4994" s="12" t="s">
        <v>1486</v>
      </c>
      <c r="AP4994" s="16">
        <v>1.4</v>
      </c>
      <c r="AQ4994" s="16" t="s">
        <v>204</v>
      </c>
      <c r="AS4994" s="16" t="s">
        <v>2422</v>
      </c>
      <c r="AT4994" s="16" t="s">
        <v>2418</v>
      </c>
      <c r="AU4994" t="s">
        <v>5458</v>
      </c>
      <c r="AV4994" s="15" t="s">
        <v>5459</v>
      </c>
      <c r="AX4994" s="16" t="s">
        <v>207</v>
      </c>
      <c r="AY4994" s="16" t="s">
        <v>207</v>
      </c>
      <c r="AZ4994" s="16" t="s">
        <v>207</v>
      </c>
      <c r="BA4994" s="16" t="s">
        <v>207</v>
      </c>
      <c r="BB4994" s="16" t="s">
        <v>207</v>
      </c>
      <c r="BC4994" s="16">
        <v>1.4</v>
      </c>
      <c r="BD4994" s="16">
        <f t="shared" si="1083"/>
        <v>7.6999999999999993</v>
      </c>
      <c r="BE4994" s="16">
        <f t="shared" si="1084"/>
        <v>2307.8125</v>
      </c>
      <c r="BG4994" s="16">
        <f t="shared" si="1085"/>
        <v>2940</v>
      </c>
      <c r="BH4994" s="16">
        <f t="shared" si="1086"/>
        <v>2800</v>
      </c>
      <c r="BI4994" s="16">
        <f t="shared" si="1087"/>
        <v>35</v>
      </c>
    </row>
    <row r="4995" spans="1:61" ht="20.149999999999999" customHeight="1" x14ac:dyDescent="0.35">
      <c r="A4995">
        <v>4994</v>
      </c>
      <c r="B4995" t="s">
        <v>360</v>
      </c>
      <c r="C4995" t="s">
        <v>6800</v>
      </c>
      <c r="D4995" s="15" t="s">
        <v>5494</v>
      </c>
      <c r="E4995" s="12" t="s">
        <v>98</v>
      </c>
      <c r="G4995" s="12" t="s">
        <v>3316</v>
      </c>
      <c r="H4995" s="12" t="s">
        <v>589</v>
      </c>
      <c r="I4995" s="12" t="s">
        <v>589</v>
      </c>
      <c r="J4995" s="12" t="s">
        <v>5602</v>
      </c>
      <c r="K4995" s="12" t="s">
        <v>589</v>
      </c>
      <c r="N4995" s="16" t="s">
        <v>206</v>
      </c>
      <c r="O4995" s="16" t="s">
        <v>5489</v>
      </c>
      <c r="P4995" s="12" t="s">
        <v>131</v>
      </c>
      <c r="Q4995" s="16">
        <v>2023</v>
      </c>
      <c r="R4995" s="16">
        <v>0.96</v>
      </c>
      <c r="V4995" s="12" t="s">
        <v>204</v>
      </c>
      <c r="W4995" s="12" t="s">
        <v>204</v>
      </c>
      <c r="X4995" s="16">
        <v>1</v>
      </c>
      <c r="Z4995" s="16">
        <v>0.96</v>
      </c>
      <c r="AA4995" s="16">
        <f t="shared" si="1072"/>
        <v>115.19999999999999</v>
      </c>
      <c r="AD4995" s="16">
        <f t="shared" si="1073"/>
        <v>40319.999999999993</v>
      </c>
      <c r="AE4995" s="16">
        <v>300</v>
      </c>
      <c r="AF4995" s="16">
        <f t="shared" si="1074"/>
        <v>112500</v>
      </c>
      <c r="AG4995" s="16">
        <f t="shared" si="1075"/>
        <v>96</v>
      </c>
      <c r="AH4995" s="12">
        <f t="shared" si="1076"/>
        <v>0</v>
      </c>
      <c r="AI4995" s="16">
        <f t="shared" si="1077"/>
        <v>6.72</v>
      </c>
      <c r="AJ4995" s="16">
        <f t="shared" si="1078"/>
        <v>26880</v>
      </c>
      <c r="AK4995" s="16">
        <f t="shared" si="1079"/>
        <v>480</v>
      </c>
      <c r="AL4995" s="16">
        <f t="shared" si="1080"/>
        <v>4800</v>
      </c>
      <c r="AM4995" s="16">
        <f t="shared" si="1081"/>
        <v>91200</v>
      </c>
      <c r="AN4995" s="16">
        <f t="shared" si="1082"/>
        <v>275700</v>
      </c>
      <c r="AO4995" s="12" t="s">
        <v>1486</v>
      </c>
      <c r="AP4995" s="16">
        <v>0.96</v>
      </c>
      <c r="AQ4995" s="16" t="s">
        <v>204</v>
      </c>
      <c r="AS4995" s="16" t="s">
        <v>2422</v>
      </c>
      <c r="AT4995" s="16" t="s">
        <v>2418</v>
      </c>
      <c r="AU4995" t="s">
        <v>5458</v>
      </c>
      <c r="AV4995" s="15" t="s">
        <v>5459</v>
      </c>
      <c r="AX4995" s="16" t="s">
        <v>207</v>
      </c>
      <c r="AY4995" s="16" t="s">
        <v>207</v>
      </c>
      <c r="AZ4995" s="16" t="s">
        <v>207</v>
      </c>
      <c r="BA4995" s="16" t="s">
        <v>207</v>
      </c>
      <c r="BB4995" s="16" t="s">
        <v>207</v>
      </c>
      <c r="BC4995" s="16">
        <v>0.96</v>
      </c>
      <c r="BD4995" s="16">
        <f t="shared" si="1083"/>
        <v>5.2799999999999994</v>
      </c>
      <c r="BE4995" s="16">
        <f t="shared" si="1084"/>
        <v>1723.125</v>
      </c>
      <c r="BG4995" s="16">
        <f t="shared" si="1085"/>
        <v>2016</v>
      </c>
      <c r="BH4995" s="16">
        <f t="shared" si="1086"/>
        <v>1920</v>
      </c>
      <c r="BI4995" s="16">
        <f t="shared" si="1087"/>
        <v>24</v>
      </c>
    </row>
    <row r="4996" spans="1:61" ht="20.149999999999999" customHeight="1" x14ac:dyDescent="0.35">
      <c r="A4996">
        <v>4995</v>
      </c>
      <c r="B4996" t="s">
        <v>360</v>
      </c>
      <c r="C4996" t="s">
        <v>6801</v>
      </c>
      <c r="D4996" s="15" t="s">
        <v>5495</v>
      </c>
      <c r="E4996" s="12" t="s">
        <v>98</v>
      </c>
      <c r="G4996" s="12" t="s">
        <v>3316</v>
      </c>
      <c r="H4996" s="12" t="s">
        <v>589</v>
      </c>
      <c r="I4996" s="12" t="s">
        <v>589</v>
      </c>
      <c r="J4996" s="12" t="s">
        <v>5602</v>
      </c>
      <c r="K4996" s="12" t="s">
        <v>589</v>
      </c>
      <c r="N4996" s="16" t="s">
        <v>206</v>
      </c>
      <c r="O4996" s="16" t="s">
        <v>5489</v>
      </c>
      <c r="P4996" s="12" t="s">
        <v>131</v>
      </c>
      <c r="Q4996" s="16">
        <v>2023</v>
      </c>
      <c r="R4996" s="16">
        <v>2.7</v>
      </c>
      <c r="V4996" s="12" t="s">
        <v>204</v>
      </c>
      <c r="W4996" s="12" t="s">
        <v>204</v>
      </c>
      <c r="X4996" s="16">
        <v>1</v>
      </c>
      <c r="Z4996" s="16">
        <v>2.7</v>
      </c>
      <c r="AA4996" s="16">
        <f t="shared" si="1072"/>
        <v>324</v>
      </c>
      <c r="AD4996" s="16">
        <f t="shared" si="1073"/>
        <v>113400</v>
      </c>
      <c r="AE4996" s="16">
        <v>800</v>
      </c>
      <c r="AF4996" s="16">
        <f t="shared" si="1074"/>
        <v>300000</v>
      </c>
      <c r="AG4996" s="16">
        <f t="shared" si="1075"/>
        <v>270</v>
      </c>
      <c r="AH4996" s="12">
        <f t="shared" si="1076"/>
        <v>0</v>
      </c>
      <c r="AI4996" s="16">
        <f t="shared" si="1077"/>
        <v>18.900000000000002</v>
      </c>
      <c r="AJ4996" s="16">
        <f t="shared" si="1078"/>
        <v>75600.000000000015</v>
      </c>
      <c r="AK4996" s="16">
        <f t="shared" si="1079"/>
        <v>1350</v>
      </c>
      <c r="AL4996" s="16">
        <f t="shared" si="1080"/>
        <v>13500</v>
      </c>
      <c r="AM4996" s="16">
        <f t="shared" si="1081"/>
        <v>256500.00000000003</v>
      </c>
      <c r="AN4996" s="16">
        <f t="shared" si="1082"/>
        <v>759000</v>
      </c>
      <c r="AO4996" s="12" t="s">
        <v>1486</v>
      </c>
      <c r="AP4996" s="16">
        <v>2.7</v>
      </c>
      <c r="AQ4996" s="16" t="s">
        <v>204</v>
      </c>
      <c r="AS4996" s="16" t="s">
        <v>2422</v>
      </c>
      <c r="AT4996" s="16" t="s">
        <v>2418</v>
      </c>
      <c r="AU4996" t="s">
        <v>5458</v>
      </c>
      <c r="AV4996" s="15" t="s">
        <v>5459</v>
      </c>
      <c r="AX4996" s="16" t="s">
        <v>207</v>
      </c>
      <c r="AY4996" s="16" t="s">
        <v>207</v>
      </c>
      <c r="AZ4996" s="16" t="s">
        <v>207</v>
      </c>
      <c r="BA4996" s="16" t="s">
        <v>207</v>
      </c>
      <c r="BB4996" s="16" t="s">
        <v>207</v>
      </c>
      <c r="BC4996" s="16">
        <v>2.7</v>
      </c>
      <c r="BD4996" s="16">
        <f t="shared" si="1083"/>
        <v>14.850000000000001</v>
      </c>
      <c r="BE4996" s="16">
        <f t="shared" si="1084"/>
        <v>4743.75</v>
      </c>
      <c r="BG4996" s="16">
        <f t="shared" si="1085"/>
        <v>5670</v>
      </c>
      <c r="BH4996" s="16">
        <f t="shared" si="1086"/>
        <v>5400</v>
      </c>
      <c r="BI4996" s="16">
        <f t="shared" si="1087"/>
        <v>67.5</v>
      </c>
    </row>
    <row r="4997" spans="1:61" ht="20.149999999999999" customHeight="1" x14ac:dyDescent="0.35">
      <c r="A4997">
        <v>4996</v>
      </c>
      <c r="B4997" t="s">
        <v>360</v>
      </c>
      <c r="C4997" t="s">
        <v>6802</v>
      </c>
      <c r="D4997" s="15" t="s">
        <v>5496</v>
      </c>
      <c r="E4997" s="12" t="s">
        <v>98</v>
      </c>
      <c r="G4997" s="12" t="s">
        <v>3316</v>
      </c>
      <c r="H4997" s="12" t="s">
        <v>589</v>
      </c>
      <c r="I4997" s="12" t="s">
        <v>589</v>
      </c>
      <c r="J4997" s="12" t="s">
        <v>5602</v>
      </c>
      <c r="K4997" s="12" t="s">
        <v>589</v>
      </c>
      <c r="N4997" s="16" t="s">
        <v>206</v>
      </c>
      <c r="O4997" s="16" t="s">
        <v>5489</v>
      </c>
      <c r="P4997" s="12" t="s">
        <v>131</v>
      </c>
      <c r="Q4997" s="16">
        <v>2023</v>
      </c>
      <c r="R4997" s="16">
        <v>0.91</v>
      </c>
      <c r="V4997" s="12" t="s">
        <v>204</v>
      </c>
      <c r="W4997" s="12" t="s">
        <v>204</v>
      </c>
      <c r="X4997" s="16">
        <v>1</v>
      </c>
      <c r="Z4997" s="16">
        <v>0.91</v>
      </c>
      <c r="AA4997" s="16">
        <f t="shared" si="1072"/>
        <v>109.2</v>
      </c>
      <c r="AD4997" s="16">
        <f t="shared" si="1073"/>
        <v>38220</v>
      </c>
      <c r="AE4997" s="16">
        <v>300</v>
      </c>
      <c r="AF4997" s="16">
        <f t="shared" si="1074"/>
        <v>112500</v>
      </c>
      <c r="AG4997" s="16">
        <f t="shared" si="1075"/>
        <v>91</v>
      </c>
      <c r="AH4997" s="12">
        <f t="shared" si="1076"/>
        <v>0</v>
      </c>
      <c r="AI4997" s="16">
        <f t="shared" si="1077"/>
        <v>6.37</v>
      </c>
      <c r="AJ4997" s="16">
        <f t="shared" si="1078"/>
        <v>25480</v>
      </c>
      <c r="AK4997" s="16">
        <f t="shared" si="1079"/>
        <v>455</v>
      </c>
      <c r="AL4997" s="16">
        <f t="shared" si="1080"/>
        <v>4550</v>
      </c>
      <c r="AM4997" s="16">
        <f t="shared" si="1081"/>
        <v>86450</v>
      </c>
      <c r="AN4997" s="16">
        <f t="shared" si="1082"/>
        <v>267200</v>
      </c>
      <c r="AO4997" s="12" t="s">
        <v>1486</v>
      </c>
      <c r="AP4997" s="16">
        <v>0.91</v>
      </c>
      <c r="AQ4997" s="16" t="s">
        <v>204</v>
      </c>
      <c r="AS4997" s="16" t="s">
        <v>2422</v>
      </c>
      <c r="AT4997" s="16" t="s">
        <v>2418</v>
      </c>
      <c r="AU4997" t="s">
        <v>5458</v>
      </c>
      <c r="AV4997" s="15" t="s">
        <v>5459</v>
      </c>
      <c r="AX4997" s="16" t="s">
        <v>207</v>
      </c>
      <c r="AY4997" s="16" t="s">
        <v>207</v>
      </c>
      <c r="AZ4997" s="16" t="s">
        <v>207</v>
      </c>
      <c r="BA4997" s="16" t="s">
        <v>207</v>
      </c>
      <c r="BB4997" s="16" t="s">
        <v>207</v>
      </c>
      <c r="BC4997" s="16">
        <v>0.91</v>
      </c>
      <c r="BD4997" s="16">
        <f t="shared" si="1083"/>
        <v>5.0049999999999999</v>
      </c>
      <c r="BE4997" s="16">
        <f t="shared" si="1084"/>
        <v>1670</v>
      </c>
      <c r="BG4997" s="16">
        <f t="shared" si="1085"/>
        <v>1911</v>
      </c>
      <c r="BH4997" s="16">
        <f t="shared" si="1086"/>
        <v>1820</v>
      </c>
      <c r="BI4997" s="16">
        <f t="shared" si="1087"/>
        <v>22.75</v>
      </c>
    </row>
    <row r="4998" spans="1:61" ht="20.149999999999999" customHeight="1" x14ac:dyDescent="0.35">
      <c r="A4998">
        <v>4997</v>
      </c>
      <c r="B4998" t="s">
        <v>360</v>
      </c>
      <c r="C4998" t="s">
        <v>6803</v>
      </c>
      <c r="D4998" s="15" t="s">
        <v>5497</v>
      </c>
      <c r="E4998" s="12" t="s">
        <v>98</v>
      </c>
      <c r="G4998" s="12" t="s">
        <v>3316</v>
      </c>
      <c r="H4998" s="12" t="s">
        <v>589</v>
      </c>
      <c r="I4998" s="12" t="s">
        <v>589</v>
      </c>
      <c r="J4998" s="12" t="s">
        <v>5602</v>
      </c>
      <c r="K4998" s="12" t="s">
        <v>589</v>
      </c>
      <c r="N4998" s="16" t="s">
        <v>206</v>
      </c>
      <c r="O4998" s="16" t="s">
        <v>5489</v>
      </c>
      <c r="P4998" s="12" t="s">
        <v>131</v>
      </c>
      <c r="Q4998" s="16">
        <v>2023</v>
      </c>
      <c r="R4998" s="16">
        <v>1.73</v>
      </c>
      <c r="V4998" s="12" t="s">
        <v>204</v>
      </c>
      <c r="W4998" s="12" t="s">
        <v>204</v>
      </c>
      <c r="X4998" s="16">
        <v>1</v>
      </c>
      <c r="Z4998" s="16">
        <v>1.73</v>
      </c>
      <c r="AA4998" s="16">
        <f t="shared" si="1072"/>
        <v>207.6</v>
      </c>
      <c r="AD4998" s="16">
        <f t="shared" si="1073"/>
        <v>72660</v>
      </c>
      <c r="AE4998" s="16">
        <v>500</v>
      </c>
      <c r="AF4998" s="16">
        <f t="shared" si="1074"/>
        <v>187500</v>
      </c>
      <c r="AG4998" s="16">
        <f t="shared" si="1075"/>
        <v>173</v>
      </c>
      <c r="AH4998" s="12">
        <f t="shared" si="1076"/>
        <v>0</v>
      </c>
      <c r="AI4998" s="16">
        <f t="shared" si="1077"/>
        <v>12.11</v>
      </c>
      <c r="AJ4998" s="16">
        <f t="shared" si="1078"/>
        <v>48440</v>
      </c>
      <c r="AK4998" s="16">
        <f t="shared" si="1079"/>
        <v>865</v>
      </c>
      <c r="AL4998" s="16">
        <f t="shared" si="1080"/>
        <v>8650</v>
      </c>
      <c r="AM4998" s="16">
        <f t="shared" si="1081"/>
        <v>164350</v>
      </c>
      <c r="AN4998" s="16">
        <f t="shared" si="1082"/>
        <v>481600</v>
      </c>
      <c r="AO4998" s="12" t="s">
        <v>1486</v>
      </c>
      <c r="AP4998" s="16">
        <v>1.73</v>
      </c>
      <c r="AQ4998" s="16" t="s">
        <v>204</v>
      </c>
      <c r="AS4998" s="16" t="s">
        <v>2422</v>
      </c>
      <c r="AT4998" s="16" t="s">
        <v>2418</v>
      </c>
      <c r="AU4998" t="s">
        <v>5458</v>
      </c>
      <c r="AV4998" s="15" t="s">
        <v>5459</v>
      </c>
      <c r="AX4998" s="16" t="s">
        <v>207</v>
      </c>
      <c r="AY4998" s="16" t="s">
        <v>207</v>
      </c>
      <c r="AZ4998" s="16" t="s">
        <v>207</v>
      </c>
      <c r="BA4998" s="16" t="s">
        <v>207</v>
      </c>
      <c r="BB4998" s="16" t="s">
        <v>207</v>
      </c>
      <c r="BC4998" s="16">
        <v>1.73</v>
      </c>
      <c r="BD4998" s="16">
        <f t="shared" si="1083"/>
        <v>9.5150000000000006</v>
      </c>
      <c r="BE4998" s="16">
        <f t="shared" si="1084"/>
        <v>3010</v>
      </c>
      <c r="BG4998" s="16">
        <f t="shared" si="1085"/>
        <v>3633</v>
      </c>
      <c r="BH4998" s="16">
        <f t="shared" si="1086"/>
        <v>3460</v>
      </c>
      <c r="BI4998" s="16">
        <f t="shared" si="1087"/>
        <v>43.25</v>
      </c>
    </row>
    <row r="4999" spans="1:61" ht="20.149999999999999" customHeight="1" x14ac:dyDescent="0.35">
      <c r="A4999">
        <v>4998</v>
      </c>
      <c r="B4999" t="s">
        <v>360</v>
      </c>
      <c r="C4999" t="s">
        <v>6804</v>
      </c>
      <c r="D4999" s="15" t="s">
        <v>1110</v>
      </c>
      <c r="E4999" s="12" t="s">
        <v>98</v>
      </c>
      <c r="G4999" s="12" t="s">
        <v>3316</v>
      </c>
      <c r="H4999" s="12" t="s">
        <v>589</v>
      </c>
      <c r="I4999" s="12" t="s">
        <v>589</v>
      </c>
      <c r="J4999" s="12" t="s">
        <v>5602</v>
      </c>
      <c r="K4999" s="12" t="s">
        <v>589</v>
      </c>
      <c r="N4999" s="16" t="s">
        <v>206</v>
      </c>
      <c r="O4999" s="16" t="s">
        <v>5489</v>
      </c>
      <c r="P4999" s="12" t="s">
        <v>131</v>
      </c>
      <c r="Q4999" s="16">
        <v>2023</v>
      </c>
      <c r="R4999" s="16">
        <v>1.62</v>
      </c>
      <c r="V4999" s="12" t="s">
        <v>204</v>
      </c>
      <c r="W4999" s="12" t="s">
        <v>204</v>
      </c>
      <c r="X4999" s="16">
        <v>1</v>
      </c>
      <c r="Z4999" s="16">
        <v>1.62</v>
      </c>
      <c r="AA4999" s="16">
        <f t="shared" si="1072"/>
        <v>194.4</v>
      </c>
      <c r="AD4999" s="16">
        <f t="shared" si="1073"/>
        <v>68040</v>
      </c>
      <c r="AE4999" s="16">
        <v>450</v>
      </c>
      <c r="AF4999" s="16">
        <f t="shared" si="1074"/>
        <v>168750</v>
      </c>
      <c r="AG4999" s="16">
        <f t="shared" si="1075"/>
        <v>162</v>
      </c>
      <c r="AH4999" s="12">
        <f t="shared" si="1076"/>
        <v>0</v>
      </c>
      <c r="AI4999" s="16">
        <f t="shared" si="1077"/>
        <v>11.34</v>
      </c>
      <c r="AJ4999" s="16">
        <f t="shared" si="1078"/>
        <v>45360</v>
      </c>
      <c r="AK4999" s="16">
        <f t="shared" si="1079"/>
        <v>810</v>
      </c>
      <c r="AL4999" s="16">
        <f t="shared" si="1080"/>
        <v>8100.0000000000009</v>
      </c>
      <c r="AM4999" s="16">
        <f t="shared" si="1081"/>
        <v>153900</v>
      </c>
      <c r="AN4999" s="16">
        <f t="shared" si="1082"/>
        <v>444150</v>
      </c>
      <c r="AO4999" s="12" t="s">
        <v>1486</v>
      </c>
      <c r="AP4999" s="16">
        <v>1.62</v>
      </c>
      <c r="AQ4999" s="16" t="s">
        <v>204</v>
      </c>
      <c r="AS4999" s="16" t="s">
        <v>2422</v>
      </c>
      <c r="AT4999" s="16" t="s">
        <v>2418</v>
      </c>
      <c r="AU4999" t="s">
        <v>5458</v>
      </c>
      <c r="AV4999" s="15" t="s">
        <v>5459</v>
      </c>
      <c r="AX4999" s="16" t="s">
        <v>204</v>
      </c>
      <c r="AY4999" s="16" t="s">
        <v>207</v>
      </c>
      <c r="AZ4999" s="16" t="s">
        <v>207</v>
      </c>
      <c r="BA4999" s="16" t="s">
        <v>207</v>
      </c>
      <c r="BB4999" s="16" t="s">
        <v>207</v>
      </c>
      <c r="BC4999" s="16">
        <v>1.62</v>
      </c>
      <c r="BD4999" s="16">
        <f t="shared" si="1083"/>
        <v>8.91</v>
      </c>
      <c r="BE4999" s="16">
        <f t="shared" si="1084"/>
        <v>2775.9375</v>
      </c>
      <c r="BG4999" s="16">
        <f t="shared" si="1085"/>
        <v>3402</v>
      </c>
      <c r="BH4999" s="16">
        <f t="shared" si="1086"/>
        <v>3240</v>
      </c>
      <c r="BI4999" s="16">
        <f t="shared" si="1087"/>
        <v>40.5</v>
      </c>
    </row>
    <row r="5000" spans="1:61" ht="20.149999999999999" customHeight="1" x14ac:dyDescent="0.35">
      <c r="A5000">
        <v>4999</v>
      </c>
      <c r="B5000" t="s">
        <v>360</v>
      </c>
      <c r="C5000" t="s">
        <v>6805</v>
      </c>
      <c r="D5000" s="15" t="s">
        <v>5498</v>
      </c>
      <c r="E5000" s="12" t="s">
        <v>98</v>
      </c>
      <c r="G5000" s="12" t="s">
        <v>3316</v>
      </c>
      <c r="H5000" s="12" t="s">
        <v>589</v>
      </c>
      <c r="I5000" s="12" t="s">
        <v>589</v>
      </c>
      <c r="J5000" s="12" t="s">
        <v>5602</v>
      </c>
      <c r="K5000" s="12" t="s">
        <v>589</v>
      </c>
      <c r="N5000" s="16" t="s">
        <v>206</v>
      </c>
      <c r="O5000" s="16" t="s">
        <v>5489</v>
      </c>
      <c r="P5000" s="12" t="s">
        <v>131</v>
      </c>
      <c r="Q5000" s="16">
        <v>2023</v>
      </c>
      <c r="R5000" s="16">
        <v>1.91</v>
      </c>
      <c r="V5000" s="12" t="s">
        <v>204</v>
      </c>
      <c r="W5000" s="12" t="s">
        <v>204</v>
      </c>
      <c r="X5000" s="16">
        <v>1</v>
      </c>
      <c r="Z5000" s="16">
        <v>1.91</v>
      </c>
      <c r="AA5000" s="16">
        <f t="shared" si="1072"/>
        <v>229.2</v>
      </c>
      <c r="AD5000" s="16">
        <f t="shared" si="1073"/>
        <v>80220</v>
      </c>
      <c r="AE5000" s="16">
        <v>600</v>
      </c>
      <c r="AF5000" s="16">
        <f t="shared" si="1074"/>
        <v>225000</v>
      </c>
      <c r="AG5000" s="16">
        <f t="shared" si="1075"/>
        <v>191</v>
      </c>
      <c r="AH5000" s="12">
        <f t="shared" si="1076"/>
        <v>0</v>
      </c>
      <c r="AI5000" s="16">
        <f t="shared" si="1077"/>
        <v>13.37</v>
      </c>
      <c r="AJ5000" s="16">
        <f t="shared" si="1078"/>
        <v>53480</v>
      </c>
      <c r="AK5000" s="16">
        <f t="shared" si="1079"/>
        <v>955</v>
      </c>
      <c r="AL5000" s="16">
        <f t="shared" si="1080"/>
        <v>9550</v>
      </c>
      <c r="AM5000" s="16">
        <f t="shared" si="1081"/>
        <v>181450</v>
      </c>
      <c r="AN5000" s="16">
        <f t="shared" si="1082"/>
        <v>549700</v>
      </c>
      <c r="AO5000" s="12" t="s">
        <v>1486</v>
      </c>
      <c r="AP5000" s="16">
        <v>1.91</v>
      </c>
      <c r="AQ5000" s="16" t="s">
        <v>204</v>
      </c>
      <c r="AS5000" s="16" t="s">
        <v>2422</v>
      </c>
      <c r="AT5000" s="16" t="s">
        <v>2418</v>
      </c>
      <c r="AU5000" t="s">
        <v>5458</v>
      </c>
      <c r="AV5000" s="15" t="s">
        <v>5459</v>
      </c>
      <c r="AX5000" s="16" t="s">
        <v>204</v>
      </c>
      <c r="AY5000" s="16" t="s">
        <v>207</v>
      </c>
      <c r="AZ5000" s="16" t="s">
        <v>207</v>
      </c>
      <c r="BA5000" s="16" t="s">
        <v>207</v>
      </c>
      <c r="BB5000" s="16" t="s">
        <v>207</v>
      </c>
      <c r="BC5000" s="16">
        <v>1.91</v>
      </c>
      <c r="BD5000" s="16">
        <f t="shared" si="1083"/>
        <v>10.504999999999999</v>
      </c>
      <c r="BE5000" s="16">
        <f t="shared" si="1084"/>
        <v>3435.625</v>
      </c>
      <c r="BG5000" s="16">
        <f t="shared" si="1085"/>
        <v>4011</v>
      </c>
      <c r="BH5000" s="16">
        <f t="shared" si="1086"/>
        <v>3820</v>
      </c>
      <c r="BI5000" s="16">
        <f t="shared" si="1087"/>
        <v>47.75</v>
      </c>
    </row>
    <row r="5001" spans="1:61" ht="20.149999999999999" customHeight="1" x14ac:dyDescent="0.35">
      <c r="A5001">
        <v>5000</v>
      </c>
      <c r="B5001" t="s">
        <v>360</v>
      </c>
      <c r="C5001" t="s">
        <v>6806</v>
      </c>
      <c r="D5001" s="15" t="s">
        <v>5499</v>
      </c>
      <c r="E5001" s="12" t="s">
        <v>98</v>
      </c>
      <c r="G5001" s="12" t="s">
        <v>3316</v>
      </c>
      <c r="H5001" s="12" t="s">
        <v>589</v>
      </c>
      <c r="I5001" s="12" t="s">
        <v>589</v>
      </c>
      <c r="J5001" s="12" t="s">
        <v>5602</v>
      </c>
      <c r="K5001" s="12" t="s">
        <v>589</v>
      </c>
      <c r="N5001" s="16" t="s">
        <v>206</v>
      </c>
      <c r="O5001" s="16" t="s">
        <v>5489</v>
      </c>
      <c r="P5001" s="12" t="s">
        <v>131</v>
      </c>
      <c r="Q5001" s="16">
        <v>2023</v>
      </c>
      <c r="R5001" s="16">
        <v>0.88</v>
      </c>
      <c r="V5001" s="12" t="s">
        <v>204</v>
      </c>
      <c r="W5001" s="12" t="s">
        <v>204</v>
      </c>
      <c r="X5001" s="16">
        <v>1</v>
      </c>
      <c r="Z5001" s="16">
        <v>0.88</v>
      </c>
      <c r="AA5001" s="16">
        <f t="shared" si="1072"/>
        <v>105.6</v>
      </c>
      <c r="AD5001" s="16">
        <f t="shared" si="1073"/>
        <v>36960</v>
      </c>
      <c r="AE5001" s="16">
        <v>300</v>
      </c>
      <c r="AF5001" s="16">
        <f t="shared" si="1074"/>
        <v>112500</v>
      </c>
      <c r="AG5001" s="16">
        <f t="shared" si="1075"/>
        <v>88</v>
      </c>
      <c r="AH5001" s="12">
        <f t="shared" si="1076"/>
        <v>0</v>
      </c>
      <c r="AI5001" s="16">
        <f t="shared" si="1077"/>
        <v>6.16</v>
      </c>
      <c r="AJ5001" s="16">
        <f t="shared" si="1078"/>
        <v>24640</v>
      </c>
      <c r="AK5001" s="16">
        <f t="shared" si="1079"/>
        <v>440</v>
      </c>
      <c r="AL5001" s="16">
        <f t="shared" si="1080"/>
        <v>4400</v>
      </c>
      <c r="AM5001" s="16">
        <f t="shared" si="1081"/>
        <v>83600</v>
      </c>
      <c r="AN5001" s="16">
        <f t="shared" si="1082"/>
        <v>262100</v>
      </c>
      <c r="AO5001" s="12" t="s">
        <v>1486</v>
      </c>
      <c r="AP5001" s="16">
        <v>0.88</v>
      </c>
      <c r="AQ5001" s="16" t="s">
        <v>204</v>
      </c>
      <c r="AS5001" s="16" t="s">
        <v>2422</v>
      </c>
      <c r="AT5001" s="16" t="s">
        <v>2418</v>
      </c>
      <c r="AU5001" t="s">
        <v>5458</v>
      </c>
      <c r="AV5001" s="15" t="s">
        <v>5459</v>
      </c>
      <c r="AX5001" s="16" t="s">
        <v>207</v>
      </c>
      <c r="AY5001" s="16" t="s">
        <v>207</v>
      </c>
      <c r="AZ5001" s="16" t="s">
        <v>207</v>
      </c>
      <c r="BA5001" s="16" t="s">
        <v>207</v>
      </c>
      <c r="BB5001" s="16" t="s">
        <v>207</v>
      </c>
      <c r="BC5001" s="16">
        <v>0.88</v>
      </c>
      <c r="BD5001" s="16">
        <f t="shared" si="1083"/>
        <v>4.84</v>
      </c>
      <c r="BE5001" s="16">
        <f t="shared" si="1084"/>
        <v>1638.125</v>
      </c>
      <c r="BG5001" s="16">
        <f t="shared" si="1085"/>
        <v>1848</v>
      </c>
      <c r="BH5001" s="16">
        <f t="shared" si="1086"/>
        <v>1760</v>
      </c>
      <c r="BI5001" s="16">
        <f t="shared" si="1087"/>
        <v>22</v>
      </c>
    </row>
    <row r="5002" spans="1:61" ht="20.149999999999999" customHeight="1" x14ac:dyDescent="0.35">
      <c r="A5002">
        <v>5001</v>
      </c>
      <c r="B5002" t="s">
        <v>360</v>
      </c>
      <c r="C5002" t="s">
        <v>6807</v>
      </c>
      <c r="D5002" s="15" t="s">
        <v>5500</v>
      </c>
      <c r="E5002" s="12" t="s">
        <v>98</v>
      </c>
      <c r="G5002" s="12" t="s">
        <v>3316</v>
      </c>
      <c r="H5002" s="12" t="s">
        <v>589</v>
      </c>
      <c r="I5002" s="12" t="s">
        <v>589</v>
      </c>
      <c r="J5002" s="12" t="s">
        <v>5602</v>
      </c>
      <c r="K5002" s="12" t="s">
        <v>589</v>
      </c>
      <c r="N5002" s="16" t="s">
        <v>206</v>
      </c>
      <c r="O5002" s="16" t="s">
        <v>5489</v>
      </c>
      <c r="P5002" s="12" t="s">
        <v>131</v>
      </c>
      <c r="Q5002" s="16">
        <v>2023</v>
      </c>
      <c r="R5002" s="16">
        <v>2.36</v>
      </c>
      <c r="V5002" s="12" t="s">
        <v>204</v>
      </c>
      <c r="W5002" s="12" t="s">
        <v>204</v>
      </c>
      <c r="X5002" s="16">
        <v>1</v>
      </c>
      <c r="Z5002" s="16">
        <v>2.36</v>
      </c>
      <c r="AA5002" s="16">
        <f t="shared" si="1072"/>
        <v>283.2</v>
      </c>
      <c r="AD5002" s="16">
        <f t="shared" si="1073"/>
        <v>99120</v>
      </c>
      <c r="AE5002" s="16">
        <v>600</v>
      </c>
      <c r="AF5002" s="16">
        <f t="shared" si="1074"/>
        <v>225000</v>
      </c>
      <c r="AG5002" s="16">
        <f t="shared" si="1075"/>
        <v>236</v>
      </c>
      <c r="AH5002" s="12">
        <f t="shared" si="1076"/>
        <v>0</v>
      </c>
      <c r="AI5002" s="16">
        <f t="shared" si="1077"/>
        <v>16.52</v>
      </c>
      <c r="AJ5002" s="16">
        <f t="shared" si="1078"/>
        <v>66080</v>
      </c>
      <c r="AK5002" s="16">
        <f t="shared" si="1079"/>
        <v>1180</v>
      </c>
      <c r="AL5002" s="16">
        <f t="shared" si="1080"/>
        <v>11800</v>
      </c>
      <c r="AM5002" s="16">
        <f t="shared" si="1081"/>
        <v>224200</v>
      </c>
      <c r="AN5002" s="16">
        <f t="shared" si="1082"/>
        <v>626200</v>
      </c>
      <c r="AO5002" s="12" t="s">
        <v>1486</v>
      </c>
      <c r="AP5002" s="16">
        <v>2.36</v>
      </c>
      <c r="AQ5002" s="16" t="s">
        <v>204</v>
      </c>
      <c r="AS5002" s="16" t="s">
        <v>2422</v>
      </c>
      <c r="AT5002" s="16" t="s">
        <v>2418</v>
      </c>
      <c r="AU5002" t="s">
        <v>5458</v>
      </c>
      <c r="AV5002" s="15" t="s">
        <v>5459</v>
      </c>
      <c r="AX5002" s="16" t="s">
        <v>204</v>
      </c>
      <c r="AY5002" s="16" t="s">
        <v>207</v>
      </c>
      <c r="AZ5002" s="16" t="s">
        <v>207</v>
      </c>
      <c r="BA5002" s="16" t="s">
        <v>207</v>
      </c>
      <c r="BB5002" s="16" t="s">
        <v>207</v>
      </c>
      <c r="BC5002" s="16">
        <v>2.36</v>
      </c>
      <c r="BD5002" s="16">
        <f t="shared" si="1083"/>
        <v>12.979999999999999</v>
      </c>
      <c r="BE5002" s="16">
        <f t="shared" si="1084"/>
        <v>3913.75</v>
      </c>
      <c r="BG5002" s="16">
        <f t="shared" si="1085"/>
        <v>4956</v>
      </c>
      <c r="BH5002" s="16">
        <f t="shared" si="1086"/>
        <v>4720</v>
      </c>
      <c r="BI5002" s="16">
        <f t="shared" si="1087"/>
        <v>59</v>
      </c>
    </row>
    <row r="5003" spans="1:61" ht="20.149999999999999" customHeight="1" x14ac:dyDescent="0.35">
      <c r="A5003">
        <v>5002</v>
      </c>
      <c r="B5003" t="s">
        <v>360</v>
      </c>
      <c r="C5003" t="s">
        <v>6808</v>
      </c>
      <c r="D5003" s="15" t="s">
        <v>5501</v>
      </c>
      <c r="E5003" s="12" t="s">
        <v>98</v>
      </c>
      <c r="G5003" s="12" t="s">
        <v>3316</v>
      </c>
      <c r="H5003" s="12" t="s">
        <v>589</v>
      </c>
      <c r="I5003" s="12" t="s">
        <v>589</v>
      </c>
      <c r="J5003" s="12" t="s">
        <v>5602</v>
      </c>
      <c r="K5003" s="12" t="s">
        <v>589</v>
      </c>
      <c r="N5003" s="16" t="s">
        <v>206</v>
      </c>
      <c r="O5003" s="16" t="s">
        <v>5489</v>
      </c>
      <c r="P5003" s="12" t="s">
        <v>131</v>
      </c>
      <c r="Q5003" s="16">
        <v>2023</v>
      </c>
      <c r="R5003" s="16">
        <v>1.01</v>
      </c>
      <c r="V5003" s="12" t="s">
        <v>204</v>
      </c>
      <c r="W5003" s="12" t="s">
        <v>204</v>
      </c>
      <c r="X5003" s="16">
        <v>1</v>
      </c>
      <c r="Z5003" s="16">
        <v>1.01</v>
      </c>
      <c r="AA5003" s="16">
        <f t="shared" si="1072"/>
        <v>121.2</v>
      </c>
      <c r="AD5003" s="16">
        <f t="shared" si="1073"/>
        <v>42420</v>
      </c>
      <c r="AE5003" s="16">
        <v>300</v>
      </c>
      <c r="AF5003" s="16">
        <f t="shared" si="1074"/>
        <v>112500</v>
      </c>
      <c r="AG5003" s="16">
        <f t="shared" si="1075"/>
        <v>101</v>
      </c>
      <c r="AH5003" s="12">
        <f t="shared" si="1076"/>
        <v>0</v>
      </c>
      <c r="AI5003" s="16">
        <f t="shared" si="1077"/>
        <v>7.07</v>
      </c>
      <c r="AJ5003" s="16">
        <f t="shared" si="1078"/>
        <v>28280</v>
      </c>
      <c r="AK5003" s="16">
        <f t="shared" si="1079"/>
        <v>505</v>
      </c>
      <c r="AL5003" s="16">
        <f t="shared" si="1080"/>
        <v>5050</v>
      </c>
      <c r="AM5003" s="16">
        <f t="shared" si="1081"/>
        <v>95950</v>
      </c>
      <c r="AN5003" s="16">
        <f t="shared" si="1082"/>
        <v>284200</v>
      </c>
      <c r="AO5003" s="12" t="s">
        <v>1486</v>
      </c>
      <c r="AP5003" s="16">
        <v>1.01</v>
      </c>
      <c r="AQ5003" s="16" t="s">
        <v>204</v>
      </c>
      <c r="AS5003" s="16" t="s">
        <v>2422</v>
      </c>
      <c r="AT5003" s="16" t="s">
        <v>2418</v>
      </c>
      <c r="AU5003" t="s">
        <v>5458</v>
      </c>
      <c r="AV5003" s="15" t="s">
        <v>5459</v>
      </c>
      <c r="AX5003" s="16" t="s">
        <v>204</v>
      </c>
      <c r="AY5003" s="16" t="s">
        <v>207</v>
      </c>
      <c r="AZ5003" s="16" t="s">
        <v>207</v>
      </c>
      <c r="BA5003" s="16" t="s">
        <v>207</v>
      </c>
      <c r="BB5003" s="16" t="s">
        <v>207</v>
      </c>
      <c r="BC5003" s="16">
        <v>1.01</v>
      </c>
      <c r="BD5003" s="16">
        <f t="shared" si="1083"/>
        <v>5.5549999999999997</v>
      </c>
      <c r="BE5003" s="16">
        <f t="shared" si="1084"/>
        <v>1776.25</v>
      </c>
      <c r="BG5003" s="16">
        <f t="shared" si="1085"/>
        <v>2121</v>
      </c>
      <c r="BH5003" s="16">
        <f t="shared" si="1086"/>
        <v>2020</v>
      </c>
      <c r="BI5003" s="16">
        <f t="shared" si="1087"/>
        <v>25.25</v>
      </c>
    </row>
    <row r="5004" spans="1:61" ht="20.149999999999999" customHeight="1" x14ac:dyDescent="0.35">
      <c r="A5004">
        <v>5003</v>
      </c>
      <c r="B5004" t="s">
        <v>360</v>
      </c>
      <c r="C5004" t="s">
        <v>6809</v>
      </c>
      <c r="D5004" s="15" t="s">
        <v>5502</v>
      </c>
      <c r="E5004" s="12" t="s">
        <v>98</v>
      </c>
      <c r="G5004" s="12" t="s">
        <v>3316</v>
      </c>
      <c r="H5004" s="12" t="s">
        <v>589</v>
      </c>
      <c r="I5004" s="12" t="s">
        <v>589</v>
      </c>
      <c r="J5004" s="12" t="s">
        <v>5602</v>
      </c>
      <c r="K5004" s="12" t="s">
        <v>589</v>
      </c>
      <c r="N5004" s="16" t="s">
        <v>205</v>
      </c>
      <c r="O5004" s="16" t="s">
        <v>5503</v>
      </c>
      <c r="P5004" s="12" t="s">
        <v>131</v>
      </c>
      <c r="Q5004" s="16">
        <v>2023</v>
      </c>
      <c r="R5004" s="16">
        <v>2</v>
      </c>
      <c r="V5004" s="12" t="s">
        <v>204</v>
      </c>
      <c r="W5004" s="12" t="s">
        <v>204</v>
      </c>
      <c r="X5004" s="16">
        <v>1</v>
      </c>
      <c r="Z5004" s="16">
        <v>2</v>
      </c>
      <c r="AA5004" s="16">
        <f t="shared" si="1072"/>
        <v>240</v>
      </c>
      <c r="AD5004" s="16">
        <f t="shared" si="1073"/>
        <v>84000</v>
      </c>
      <c r="AE5004" s="16">
        <v>900</v>
      </c>
      <c r="AF5004" s="16">
        <f t="shared" si="1074"/>
        <v>337500</v>
      </c>
      <c r="AG5004" s="16">
        <f t="shared" si="1075"/>
        <v>200</v>
      </c>
      <c r="AH5004" s="12">
        <f t="shared" si="1076"/>
        <v>0</v>
      </c>
      <c r="AI5004" s="16">
        <f t="shared" si="1077"/>
        <v>14</v>
      </c>
      <c r="AJ5004" s="16">
        <f t="shared" si="1078"/>
        <v>56000</v>
      </c>
      <c r="AK5004" s="16">
        <f t="shared" si="1079"/>
        <v>1000</v>
      </c>
      <c r="AL5004" s="16">
        <f t="shared" si="1080"/>
        <v>10000</v>
      </c>
      <c r="AM5004" s="16">
        <f t="shared" si="1081"/>
        <v>190000</v>
      </c>
      <c r="AN5004" s="16">
        <f t="shared" si="1082"/>
        <v>677500</v>
      </c>
      <c r="AO5004" s="12" t="s">
        <v>1486</v>
      </c>
      <c r="AP5004" s="16">
        <v>2</v>
      </c>
      <c r="AQ5004" s="16" t="s">
        <v>204</v>
      </c>
      <c r="AS5004" s="16" t="s">
        <v>2422</v>
      </c>
      <c r="AT5004" s="16" t="s">
        <v>2418</v>
      </c>
      <c r="AU5004" t="s">
        <v>5458</v>
      </c>
      <c r="AV5004" s="15" t="s">
        <v>5459</v>
      </c>
      <c r="AX5004" s="16" t="s">
        <v>207</v>
      </c>
      <c r="AY5004" s="16" t="s">
        <v>207</v>
      </c>
      <c r="AZ5004" s="16" t="s">
        <v>207</v>
      </c>
      <c r="BA5004" s="16" t="s">
        <v>207</v>
      </c>
      <c r="BB5004" s="16" t="s">
        <v>207</v>
      </c>
      <c r="BC5004" s="16">
        <v>2</v>
      </c>
      <c r="BD5004" s="16">
        <f t="shared" si="1083"/>
        <v>11</v>
      </c>
      <c r="BE5004" s="16">
        <f t="shared" si="1084"/>
        <v>4234.375</v>
      </c>
      <c r="BG5004" s="16">
        <f t="shared" si="1085"/>
        <v>4200</v>
      </c>
      <c r="BH5004" s="16">
        <f t="shared" si="1086"/>
        <v>4000</v>
      </c>
      <c r="BI5004" s="16">
        <f t="shared" si="1087"/>
        <v>50</v>
      </c>
    </row>
    <row r="5005" spans="1:61" ht="20.149999999999999" customHeight="1" x14ac:dyDescent="0.35">
      <c r="A5005">
        <v>5004</v>
      </c>
      <c r="B5005" t="s">
        <v>360</v>
      </c>
      <c r="C5005" t="s">
        <v>6810</v>
      </c>
      <c r="D5005" s="15" t="s">
        <v>5504</v>
      </c>
      <c r="E5005" s="12" t="s">
        <v>98</v>
      </c>
      <c r="G5005" s="12" t="s">
        <v>3316</v>
      </c>
      <c r="H5005" s="12" t="s">
        <v>589</v>
      </c>
      <c r="I5005" s="12" t="s">
        <v>589</v>
      </c>
      <c r="J5005" s="12" t="s">
        <v>5602</v>
      </c>
      <c r="K5005" s="12" t="s">
        <v>589</v>
      </c>
      <c r="N5005" s="16" t="s">
        <v>205</v>
      </c>
      <c r="O5005" s="16" t="s">
        <v>5503</v>
      </c>
      <c r="P5005" s="12" t="s">
        <v>131</v>
      </c>
      <c r="Q5005" s="16">
        <v>2023</v>
      </c>
      <c r="R5005" s="16">
        <v>1</v>
      </c>
      <c r="V5005" s="12" t="s">
        <v>204</v>
      </c>
      <c r="W5005" s="12" t="s">
        <v>204</v>
      </c>
      <c r="X5005" s="16">
        <v>1</v>
      </c>
      <c r="Z5005" s="16">
        <v>1</v>
      </c>
      <c r="AA5005" s="16">
        <f t="shared" si="1072"/>
        <v>120</v>
      </c>
      <c r="AD5005" s="16">
        <f t="shared" si="1073"/>
        <v>42000</v>
      </c>
      <c r="AE5005" s="16">
        <v>300</v>
      </c>
      <c r="AF5005" s="16">
        <f t="shared" si="1074"/>
        <v>112500</v>
      </c>
      <c r="AG5005" s="16">
        <f t="shared" si="1075"/>
        <v>100</v>
      </c>
      <c r="AH5005" s="12">
        <f t="shared" si="1076"/>
        <v>0</v>
      </c>
      <c r="AI5005" s="16">
        <f t="shared" si="1077"/>
        <v>7</v>
      </c>
      <c r="AJ5005" s="16">
        <f t="shared" si="1078"/>
        <v>28000</v>
      </c>
      <c r="AK5005" s="16">
        <f t="shared" si="1079"/>
        <v>500</v>
      </c>
      <c r="AL5005" s="16">
        <f t="shared" si="1080"/>
        <v>5000</v>
      </c>
      <c r="AM5005" s="16">
        <f t="shared" si="1081"/>
        <v>95000</v>
      </c>
      <c r="AN5005" s="16">
        <f t="shared" si="1082"/>
        <v>282500</v>
      </c>
      <c r="AO5005" s="12" t="s">
        <v>1486</v>
      </c>
      <c r="AP5005" s="16">
        <v>1</v>
      </c>
      <c r="AQ5005" s="16" t="s">
        <v>204</v>
      </c>
      <c r="AS5005" s="16" t="s">
        <v>2422</v>
      </c>
      <c r="AT5005" s="16" t="s">
        <v>2418</v>
      </c>
      <c r="AU5005" t="s">
        <v>5458</v>
      </c>
      <c r="AV5005" s="15" t="s">
        <v>5459</v>
      </c>
      <c r="AX5005" s="16" t="s">
        <v>204</v>
      </c>
      <c r="AY5005" s="16" t="s">
        <v>207</v>
      </c>
      <c r="AZ5005" s="16" t="s">
        <v>207</v>
      </c>
      <c r="BA5005" s="16" t="s">
        <v>207</v>
      </c>
      <c r="BB5005" s="16" t="s">
        <v>207</v>
      </c>
      <c r="BC5005" s="16">
        <v>1</v>
      </c>
      <c r="BD5005" s="16">
        <f t="shared" si="1083"/>
        <v>5.5</v>
      </c>
      <c r="BE5005" s="16">
        <f t="shared" si="1084"/>
        <v>1765.625</v>
      </c>
      <c r="BG5005" s="16">
        <f t="shared" si="1085"/>
        <v>2100</v>
      </c>
      <c r="BH5005" s="16">
        <f t="shared" si="1086"/>
        <v>2000</v>
      </c>
      <c r="BI5005" s="16">
        <f t="shared" si="1087"/>
        <v>25</v>
      </c>
    </row>
    <row r="5006" spans="1:61" ht="20.149999999999999" customHeight="1" x14ac:dyDescent="0.35">
      <c r="A5006">
        <v>5005</v>
      </c>
      <c r="B5006" t="s">
        <v>360</v>
      </c>
      <c r="C5006" t="s">
        <v>6811</v>
      </c>
      <c r="D5006" s="15" t="s">
        <v>5505</v>
      </c>
      <c r="E5006" s="12" t="s">
        <v>98</v>
      </c>
      <c r="G5006" s="12" t="s">
        <v>3316</v>
      </c>
      <c r="H5006" s="12" t="s">
        <v>589</v>
      </c>
      <c r="I5006" s="12" t="s">
        <v>589</v>
      </c>
      <c r="J5006" s="12" t="s">
        <v>5602</v>
      </c>
      <c r="K5006" s="12" t="s">
        <v>589</v>
      </c>
      <c r="N5006" s="16" t="s">
        <v>206</v>
      </c>
      <c r="O5006" s="16" t="s">
        <v>5503</v>
      </c>
      <c r="P5006" s="12" t="s">
        <v>131</v>
      </c>
      <c r="Q5006" s="16">
        <v>2023</v>
      </c>
      <c r="R5006" s="16">
        <v>1</v>
      </c>
      <c r="V5006" s="12" t="s">
        <v>204</v>
      </c>
      <c r="W5006" s="12" t="s">
        <v>204</v>
      </c>
      <c r="X5006" s="16">
        <v>1</v>
      </c>
      <c r="Z5006" s="16">
        <v>1</v>
      </c>
      <c r="AA5006" s="16">
        <f t="shared" si="1072"/>
        <v>120</v>
      </c>
      <c r="AD5006" s="16">
        <f t="shared" si="1073"/>
        <v>42000</v>
      </c>
      <c r="AE5006" s="16">
        <v>300</v>
      </c>
      <c r="AF5006" s="16">
        <f t="shared" si="1074"/>
        <v>112500</v>
      </c>
      <c r="AG5006" s="16">
        <f t="shared" si="1075"/>
        <v>100</v>
      </c>
      <c r="AH5006" s="12">
        <f t="shared" si="1076"/>
        <v>0</v>
      </c>
      <c r="AI5006" s="16">
        <f t="shared" si="1077"/>
        <v>7</v>
      </c>
      <c r="AJ5006" s="16">
        <f t="shared" si="1078"/>
        <v>28000</v>
      </c>
      <c r="AK5006" s="16">
        <f t="shared" si="1079"/>
        <v>500</v>
      </c>
      <c r="AL5006" s="16">
        <f t="shared" si="1080"/>
        <v>5000</v>
      </c>
      <c r="AM5006" s="16">
        <f t="shared" si="1081"/>
        <v>95000</v>
      </c>
      <c r="AN5006" s="16">
        <f t="shared" si="1082"/>
        <v>282500</v>
      </c>
      <c r="AO5006" s="12" t="s">
        <v>1486</v>
      </c>
      <c r="AP5006" s="16">
        <v>1</v>
      </c>
      <c r="AQ5006" s="16" t="s">
        <v>204</v>
      </c>
      <c r="AS5006" s="16" t="s">
        <v>2422</v>
      </c>
      <c r="AT5006" s="16" t="s">
        <v>2418</v>
      </c>
      <c r="AU5006" t="s">
        <v>5458</v>
      </c>
      <c r="AV5006" s="15" t="s">
        <v>5459</v>
      </c>
      <c r="AX5006" s="16" t="s">
        <v>204</v>
      </c>
      <c r="AY5006" s="16" t="s">
        <v>207</v>
      </c>
      <c r="AZ5006" s="16" t="s">
        <v>207</v>
      </c>
      <c r="BA5006" s="16" t="s">
        <v>207</v>
      </c>
      <c r="BB5006" s="16" t="s">
        <v>207</v>
      </c>
      <c r="BC5006" s="16">
        <v>1</v>
      </c>
      <c r="BD5006" s="16">
        <f t="shared" si="1083"/>
        <v>5.5</v>
      </c>
      <c r="BE5006" s="16">
        <f t="shared" si="1084"/>
        <v>1765.625</v>
      </c>
      <c r="BG5006" s="16">
        <f t="shared" si="1085"/>
        <v>2100</v>
      </c>
      <c r="BH5006" s="16">
        <f t="shared" si="1086"/>
        <v>2000</v>
      </c>
      <c r="BI5006" s="16">
        <f t="shared" si="1087"/>
        <v>25</v>
      </c>
    </row>
    <row r="5007" spans="1:61" ht="20.149999999999999" customHeight="1" x14ac:dyDescent="0.35">
      <c r="A5007">
        <v>5006</v>
      </c>
      <c r="B5007" t="s">
        <v>360</v>
      </c>
      <c r="C5007" t="s">
        <v>6812</v>
      </c>
      <c r="D5007" s="15" t="s">
        <v>5506</v>
      </c>
      <c r="E5007" s="12" t="s">
        <v>98</v>
      </c>
      <c r="G5007" s="12" t="s">
        <v>3316</v>
      </c>
      <c r="H5007" s="12" t="s">
        <v>589</v>
      </c>
      <c r="I5007" s="12" t="s">
        <v>589</v>
      </c>
      <c r="J5007" s="12" t="s">
        <v>5602</v>
      </c>
      <c r="K5007" s="12" t="s">
        <v>589</v>
      </c>
      <c r="N5007" s="16" t="s">
        <v>206</v>
      </c>
      <c r="O5007" s="16" t="s">
        <v>5503</v>
      </c>
      <c r="P5007" s="12" t="s">
        <v>131</v>
      </c>
      <c r="Q5007" s="16">
        <v>2023</v>
      </c>
      <c r="R5007" s="16">
        <v>3.6</v>
      </c>
      <c r="V5007" s="12" t="s">
        <v>204</v>
      </c>
      <c r="W5007" s="12" t="s">
        <v>204</v>
      </c>
      <c r="X5007" s="16">
        <v>1</v>
      </c>
      <c r="Z5007" s="16">
        <v>3.6</v>
      </c>
      <c r="AA5007" s="16">
        <f t="shared" si="1072"/>
        <v>432</v>
      </c>
      <c r="AD5007" s="16">
        <f t="shared" si="1073"/>
        <v>151200</v>
      </c>
      <c r="AE5007" s="16">
        <v>1050</v>
      </c>
      <c r="AF5007" s="16">
        <f t="shared" si="1074"/>
        <v>393750</v>
      </c>
      <c r="AG5007" s="16">
        <f t="shared" si="1075"/>
        <v>360</v>
      </c>
      <c r="AH5007" s="12">
        <f t="shared" si="1076"/>
        <v>0</v>
      </c>
      <c r="AI5007" s="16">
        <f t="shared" si="1077"/>
        <v>25.2</v>
      </c>
      <c r="AJ5007" s="16">
        <f t="shared" si="1078"/>
        <v>100800</v>
      </c>
      <c r="AK5007" s="16">
        <f t="shared" si="1079"/>
        <v>1800</v>
      </c>
      <c r="AL5007" s="16">
        <f t="shared" si="1080"/>
        <v>18000</v>
      </c>
      <c r="AM5007" s="16">
        <f t="shared" si="1081"/>
        <v>342000</v>
      </c>
      <c r="AN5007" s="16">
        <f t="shared" si="1082"/>
        <v>1005750</v>
      </c>
      <c r="AO5007" s="12" t="s">
        <v>1486</v>
      </c>
      <c r="AP5007" s="16">
        <v>3.6</v>
      </c>
      <c r="AQ5007" s="16" t="s">
        <v>204</v>
      </c>
      <c r="AS5007" s="16" t="s">
        <v>2422</v>
      </c>
      <c r="AT5007" s="16" t="s">
        <v>2418</v>
      </c>
      <c r="AU5007" t="s">
        <v>5458</v>
      </c>
      <c r="AV5007" s="15" t="s">
        <v>5459</v>
      </c>
      <c r="AX5007" s="16" t="s">
        <v>207</v>
      </c>
      <c r="AY5007" s="16" t="s">
        <v>207</v>
      </c>
      <c r="AZ5007" s="16" t="s">
        <v>207</v>
      </c>
      <c r="BA5007" s="16" t="s">
        <v>207</v>
      </c>
      <c r="BB5007" s="16" t="s">
        <v>207</v>
      </c>
      <c r="BC5007" s="16">
        <v>3.6</v>
      </c>
      <c r="BD5007" s="16">
        <f t="shared" si="1083"/>
        <v>19.8</v>
      </c>
      <c r="BE5007" s="16">
        <f t="shared" si="1084"/>
        <v>6285.9375</v>
      </c>
      <c r="BG5007" s="16">
        <f t="shared" si="1085"/>
        <v>7560</v>
      </c>
      <c r="BH5007" s="16">
        <f t="shared" si="1086"/>
        <v>7200</v>
      </c>
      <c r="BI5007" s="16">
        <f t="shared" si="1087"/>
        <v>90</v>
      </c>
    </row>
    <row r="5008" spans="1:61" ht="20.149999999999999" customHeight="1" x14ac:dyDescent="0.35">
      <c r="A5008">
        <v>5007</v>
      </c>
      <c r="B5008" t="s">
        <v>360</v>
      </c>
      <c r="C5008" t="s">
        <v>6813</v>
      </c>
      <c r="D5008" s="15" t="s">
        <v>5507</v>
      </c>
      <c r="E5008" s="12" t="s">
        <v>98</v>
      </c>
      <c r="G5008" s="12" t="s">
        <v>3316</v>
      </c>
      <c r="H5008" s="12" t="s">
        <v>589</v>
      </c>
      <c r="I5008" s="12" t="s">
        <v>589</v>
      </c>
      <c r="J5008" s="12" t="s">
        <v>5602</v>
      </c>
      <c r="K5008" s="12" t="s">
        <v>589</v>
      </c>
      <c r="N5008" s="16" t="s">
        <v>206</v>
      </c>
      <c r="O5008" s="16" t="s">
        <v>5503</v>
      </c>
      <c r="P5008" s="12" t="s">
        <v>131</v>
      </c>
      <c r="Q5008" s="16">
        <v>2023</v>
      </c>
      <c r="R5008" s="16">
        <v>1.2</v>
      </c>
      <c r="V5008" s="12" t="s">
        <v>204</v>
      </c>
      <c r="W5008" s="12" t="s">
        <v>204</v>
      </c>
      <c r="X5008" s="16">
        <v>1</v>
      </c>
      <c r="Z5008" s="16">
        <v>1.2</v>
      </c>
      <c r="AA5008" s="16">
        <f t="shared" si="1072"/>
        <v>144</v>
      </c>
      <c r="AD5008" s="16">
        <f t="shared" si="1073"/>
        <v>50400</v>
      </c>
      <c r="AE5008" s="16">
        <v>350</v>
      </c>
      <c r="AF5008" s="16">
        <f t="shared" si="1074"/>
        <v>131250</v>
      </c>
      <c r="AG5008" s="16">
        <f t="shared" si="1075"/>
        <v>120</v>
      </c>
      <c r="AH5008" s="12">
        <f t="shared" si="1076"/>
        <v>0</v>
      </c>
      <c r="AI5008" s="16">
        <f t="shared" si="1077"/>
        <v>8.4</v>
      </c>
      <c r="AJ5008" s="16">
        <f t="shared" si="1078"/>
        <v>33600</v>
      </c>
      <c r="AK5008" s="16">
        <f t="shared" si="1079"/>
        <v>600</v>
      </c>
      <c r="AL5008" s="16">
        <f t="shared" si="1080"/>
        <v>6000</v>
      </c>
      <c r="AM5008" s="16">
        <f t="shared" si="1081"/>
        <v>114000</v>
      </c>
      <c r="AN5008" s="16">
        <f t="shared" si="1082"/>
        <v>335250</v>
      </c>
      <c r="AO5008" s="12" t="s">
        <v>1486</v>
      </c>
      <c r="AP5008" s="16">
        <v>1.2</v>
      </c>
      <c r="AQ5008" s="16" t="s">
        <v>204</v>
      </c>
      <c r="AS5008" s="16" t="s">
        <v>2422</v>
      </c>
      <c r="AT5008" s="16" t="s">
        <v>2418</v>
      </c>
      <c r="AU5008" t="s">
        <v>5458</v>
      </c>
      <c r="AV5008" s="15" t="s">
        <v>5459</v>
      </c>
      <c r="AX5008" s="16" t="s">
        <v>207</v>
      </c>
      <c r="AY5008" s="16" t="s">
        <v>207</v>
      </c>
      <c r="AZ5008" s="16" t="s">
        <v>207</v>
      </c>
      <c r="BA5008" s="16" t="s">
        <v>207</v>
      </c>
      <c r="BB5008" s="16" t="s">
        <v>207</v>
      </c>
      <c r="BC5008" s="16">
        <v>1.2</v>
      </c>
      <c r="BD5008" s="16">
        <f t="shared" si="1083"/>
        <v>6.6</v>
      </c>
      <c r="BE5008" s="16">
        <f t="shared" si="1084"/>
        <v>2095.3125</v>
      </c>
      <c r="BG5008" s="16">
        <f t="shared" si="1085"/>
        <v>2520</v>
      </c>
      <c r="BH5008" s="16">
        <f t="shared" si="1086"/>
        <v>2400</v>
      </c>
      <c r="BI5008" s="16">
        <f t="shared" si="1087"/>
        <v>30</v>
      </c>
    </row>
    <row r="5009" spans="1:61" ht="20.149999999999999" customHeight="1" x14ac:dyDescent="0.35">
      <c r="A5009">
        <v>5008</v>
      </c>
      <c r="B5009" t="s">
        <v>360</v>
      </c>
      <c r="C5009" t="s">
        <v>6814</v>
      </c>
      <c r="D5009" s="15" t="s">
        <v>5508</v>
      </c>
      <c r="E5009" s="12" t="s">
        <v>98</v>
      </c>
      <c r="G5009" s="12" t="s">
        <v>3316</v>
      </c>
      <c r="H5009" s="12" t="s">
        <v>589</v>
      </c>
      <c r="I5009" s="12" t="s">
        <v>589</v>
      </c>
      <c r="J5009" s="12" t="s">
        <v>5602</v>
      </c>
      <c r="K5009" s="12" t="s">
        <v>589</v>
      </c>
      <c r="N5009" s="16" t="s">
        <v>206</v>
      </c>
      <c r="O5009" s="16" t="s">
        <v>5503</v>
      </c>
      <c r="P5009" s="12" t="s">
        <v>131</v>
      </c>
      <c r="Q5009" s="16">
        <v>2023</v>
      </c>
      <c r="R5009" s="16">
        <v>0.9</v>
      </c>
      <c r="V5009" s="12" t="s">
        <v>204</v>
      </c>
      <c r="W5009" s="12" t="s">
        <v>204</v>
      </c>
      <c r="X5009" s="16">
        <v>1</v>
      </c>
      <c r="Z5009" s="16">
        <v>0.9</v>
      </c>
      <c r="AA5009" s="16">
        <f t="shared" si="1072"/>
        <v>108</v>
      </c>
      <c r="AD5009" s="16">
        <f t="shared" si="1073"/>
        <v>37800</v>
      </c>
      <c r="AE5009" s="16">
        <v>300</v>
      </c>
      <c r="AF5009" s="16">
        <f t="shared" si="1074"/>
        <v>112500</v>
      </c>
      <c r="AG5009" s="16">
        <f t="shared" si="1075"/>
        <v>90</v>
      </c>
      <c r="AH5009" s="12">
        <f t="shared" si="1076"/>
        <v>0</v>
      </c>
      <c r="AI5009" s="16">
        <f t="shared" si="1077"/>
        <v>6.3</v>
      </c>
      <c r="AJ5009" s="16">
        <f t="shared" si="1078"/>
        <v>25200</v>
      </c>
      <c r="AK5009" s="16">
        <f t="shared" si="1079"/>
        <v>450</v>
      </c>
      <c r="AL5009" s="16">
        <f t="shared" si="1080"/>
        <v>4500</v>
      </c>
      <c r="AM5009" s="16">
        <f t="shared" si="1081"/>
        <v>85500</v>
      </c>
      <c r="AN5009" s="16">
        <f t="shared" si="1082"/>
        <v>265500</v>
      </c>
      <c r="AO5009" s="12" t="s">
        <v>1486</v>
      </c>
      <c r="AP5009" s="16">
        <v>0.9</v>
      </c>
      <c r="AQ5009" s="16" t="s">
        <v>204</v>
      </c>
      <c r="AS5009" s="16" t="s">
        <v>2422</v>
      </c>
      <c r="AT5009" s="16" t="s">
        <v>2418</v>
      </c>
      <c r="AU5009" t="s">
        <v>5458</v>
      </c>
      <c r="AV5009" s="15" t="s">
        <v>5459</v>
      </c>
      <c r="AX5009" s="16" t="s">
        <v>204</v>
      </c>
      <c r="AY5009" s="16" t="s">
        <v>207</v>
      </c>
      <c r="AZ5009" s="16" t="s">
        <v>207</v>
      </c>
      <c r="BA5009" s="16" t="s">
        <v>207</v>
      </c>
      <c r="BB5009" s="16" t="s">
        <v>207</v>
      </c>
      <c r="BC5009" s="16">
        <v>0.9</v>
      </c>
      <c r="BD5009" s="16">
        <f t="shared" si="1083"/>
        <v>4.95</v>
      </c>
      <c r="BE5009" s="16">
        <f t="shared" si="1084"/>
        <v>1659.375</v>
      </c>
      <c r="BG5009" s="16">
        <f t="shared" si="1085"/>
        <v>1890</v>
      </c>
      <c r="BH5009" s="16">
        <f t="shared" si="1086"/>
        <v>1800</v>
      </c>
      <c r="BI5009" s="16">
        <f t="shared" si="1087"/>
        <v>22.5</v>
      </c>
    </row>
    <row r="5010" spans="1:61" ht="20.149999999999999" customHeight="1" x14ac:dyDescent="0.35">
      <c r="A5010">
        <v>5009</v>
      </c>
      <c r="B5010" t="s">
        <v>360</v>
      </c>
      <c r="C5010" t="s">
        <v>6815</v>
      </c>
      <c r="D5010" s="15" t="s">
        <v>5509</v>
      </c>
      <c r="E5010" s="12" t="s">
        <v>98</v>
      </c>
      <c r="G5010" s="12" t="s">
        <v>3316</v>
      </c>
      <c r="H5010" s="12" t="s">
        <v>589</v>
      </c>
      <c r="I5010" s="12" t="s">
        <v>589</v>
      </c>
      <c r="J5010" s="12" t="s">
        <v>5602</v>
      </c>
      <c r="K5010" s="12" t="s">
        <v>589</v>
      </c>
      <c r="N5010" s="16" t="s">
        <v>206</v>
      </c>
      <c r="O5010" s="16" t="s">
        <v>5503</v>
      </c>
      <c r="P5010" s="12" t="s">
        <v>131</v>
      </c>
      <c r="Q5010" s="16">
        <v>2023</v>
      </c>
      <c r="R5010" s="16">
        <v>0.88</v>
      </c>
      <c r="V5010" s="12" t="s">
        <v>204</v>
      </c>
      <c r="W5010" s="12" t="s">
        <v>204</v>
      </c>
      <c r="X5010" s="16">
        <v>1</v>
      </c>
      <c r="Z5010" s="16">
        <v>0.88</v>
      </c>
      <c r="AA5010" s="16">
        <f t="shared" si="1072"/>
        <v>105.6</v>
      </c>
      <c r="AD5010" s="16">
        <f t="shared" si="1073"/>
        <v>36960</v>
      </c>
      <c r="AE5010" s="16">
        <v>300</v>
      </c>
      <c r="AF5010" s="16">
        <f t="shared" si="1074"/>
        <v>112500</v>
      </c>
      <c r="AG5010" s="16">
        <f t="shared" si="1075"/>
        <v>88</v>
      </c>
      <c r="AH5010" s="12">
        <f t="shared" si="1076"/>
        <v>0</v>
      </c>
      <c r="AI5010" s="16">
        <f t="shared" si="1077"/>
        <v>6.16</v>
      </c>
      <c r="AJ5010" s="16">
        <f t="shared" si="1078"/>
        <v>24640</v>
      </c>
      <c r="AK5010" s="16">
        <f t="shared" si="1079"/>
        <v>440</v>
      </c>
      <c r="AL5010" s="16">
        <f t="shared" si="1080"/>
        <v>4400</v>
      </c>
      <c r="AM5010" s="16">
        <f t="shared" si="1081"/>
        <v>83600</v>
      </c>
      <c r="AN5010" s="16">
        <f t="shared" si="1082"/>
        <v>262100</v>
      </c>
      <c r="AO5010" s="12" t="s">
        <v>1486</v>
      </c>
      <c r="AP5010" s="16">
        <v>0.88</v>
      </c>
      <c r="AQ5010" s="16" t="s">
        <v>204</v>
      </c>
      <c r="AS5010" s="16" t="s">
        <v>2422</v>
      </c>
      <c r="AT5010" s="16" t="s">
        <v>2418</v>
      </c>
      <c r="AU5010" t="s">
        <v>5458</v>
      </c>
      <c r="AV5010" s="15" t="s">
        <v>5459</v>
      </c>
      <c r="AX5010" s="16" t="s">
        <v>204</v>
      </c>
      <c r="AY5010" s="16" t="s">
        <v>207</v>
      </c>
      <c r="AZ5010" s="16" t="s">
        <v>207</v>
      </c>
      <c r="BA5010" s="16" t="s">
        <v>207</v>
      </c>
      <c r="BB5010" s="16" t="s">
        <v>207</v>
      </c>
      <c r="BC5010" s="16">
        <v>0.88</v>
      </c>
      <c r="BD5010" s="16">
        <f t="shared" si="1083"/>
        <v>4.84</v>
      </c>
      <c r="BE5010" s="16">
        <f t="shared" si="1084"/>
        <v>1638.125</v>
      </c>
      <c r="BG5010" s="16">
        <f t="shared" si="1085"/>
        <v>1848</v>
      </c>
      <c r="BH5010" s="16">
        <f t="shared" si="1086"/>
        <v>1760</v>
      </c>
      <c r="BI5010" s="16">
        <f t="shared" si="1087"/>
        <v>22</v>
      </c>
    </row>
    <row r="5011" spans="1:61" ht="20.149999999999999" customHeight="1" x14ac:dyDescent="0.35">
      <c r="A5011">
        <v>5010</v>
      </c>
      <c r="B5011" t="s">
        <v>360</v>
      </c>
      <c r="C5011" t="s">
        <v>6816</v>
      </c>
      <c r="D5011" s="15" t="s">
        <v>1830</v>
      </c>
      <c r="E5011" s="12" t="s">
        <v>98</v>
      </c>
      <c r="G5011" s="12" t="s">
        <v>3316</v>
      </c>
      <c r="H5011" s="12" t="s">
        <v>589</v>
      </c>
      <c r="I5011" s="12" t="s">
        <v>589</v>
      </c>
      <c r="J5011" s="12" t="s">
        <v>5602</v>
      </c>
      <c r="K5011" s="12" t="s">
        <v>589</v>
      </c>
      <c r="N5011" s="16" t="s">
        <v>206</v>
      </c>
      <c r="O5011" s="16" t="s">
        <v>5503</v>
      </c>
      <c r="P5011" s="12" t="s">
        <v>131</v>
      </c>
      <c r="Q5011" s="16">
        <v>2023</v>
      </c>
      <c r="R5011" s="16">
        <v>1.1399999999999999</v>
      </c>
      <c r="V5011" s="12" t="s">
        <v>204</v>
      </c>
      <c r="W5011" s="12" t="s">
        <v>204</v>
      </c>
      <c r="X5011" s="16">
        <v>1</v>
      </c>
      <c r="Z5011" s="16">
        <v>1.1399999999999999</v>
      </c>
      <c r="AA5011" s="16">
        <f t="shared" si="1072"/>
        <v>136.79999999999998</v>
      </c>
      <c r="AD5011" s="16">
        <f t="shared" si="1073"/>
        <v>47879.999999999993</v>
      </c>
      <c r="AE5011" s="16">
        <v>300</v>
      </c>
      <c r="AF5011" s="16">
        <f t="shared" si="1074"/>
        <v>112500</v>
      </c>
      <c r="AG5011" s="16">
        <f t="shared" si="1075"/>
        <v>113.99999999999999</v>
      </c>
      <c r="AH5011" s="12">
        <f t="shared" si="1076"/>
        <v>0</v>
      </c>
      <c r="AI5011" s="16">
        <f t="shared" si="1077"/>
        <v>7.9799999999999995</v>
      </c>
      <c r="AJ5011" s="16">
        <f t="shared" si="1078"/>
        <v>31919.999999999996</v>
      </c>
      <c r="AK5011" s="16">
        <f t="shared" si="1079"/>
        <v>570</v>
      </c>
      <c r="AL5011" s="16">
        <f t="shared" si="1080"/>
        <v>5699.9999999999991</v>
      </c>
      <c r="AM5011" s="16">
        <f t="shared" si="1081"/>
        <v>108299.99999999999</v>
      </c>
      <c r="AN5011" s="16">
        <f t="shared" si="1082"/>
        <v>306299.99999999994</v>
      </c>
      <c r="AO5011" s="12" t="s">
        <v>1486</v>
      </c>
      <c r="AP5011" s="16">
        <v>1.1399999999999999</v>
      </c>
      <c r="AQ5011" s="16" t="s">
        <v>204</v>
      </c>
      <c r="AS5011" s="16" t="s">
        <v>2422</v>
      </c>
      <c r="AT5011" s="16" t="s">
        <v>2418</v>
      </c>
      <c r="AU5011" t="s">
        <v>5458</v>
      </c>
      <c r="AV5011" s="15" t="s">
        <v>5459</v>
      </c>
      <c r="AX5011" s="16" t="s">
        <v>207</v>
      </c>
      <c r="AY5011" s="16" t="s">
        <v>207</v>
      </c>
      <c r="AZ5011" s="16" t="s">
        <v>207</v>
      </c>
      <c r="BA5011" s="16" t="s">
        <v>207</v>
      </c>
      <c r="BB5011" s="16" t="s">
        <v>207</v>
      </c>
      <c r="BC5011" s="16">
        <v>1.1399999999999999</v>
      </c>
      <c r="BD5011" s="16">
        <f t="shared" si="1083"/>
        <v>6.27</v>
      </c>
      <c r="BE5011" s="16">
        <f t="shared" si="1084"/>
        <v>1914.3749999999995</v>
      </c>
      <c r="BG5011" s="16">
        <f t="shared" si="1085"/>
        <v>2394</v>
      </c>
      <c r="BH5011" s="16">
        <f t="shared" si="1086"/>
        <v>2280</v>
      </c>
      <c r="BI5011" s="16">
        <f t="shared" si="1087"/>
        <v>28.5</v>
      </c>
    </row>
    <row r="5012" spans="1:61" ht="20.149999999999999" customHeight="1" x14ac:dyDescent="0.35">
      <c r="A5012">
        <v>5011</v>
      </c>
      <c r="B5012" t="s">
        <v>360</v>
      </c>
      <c r="C5012" t="s">
        <v>6817</v>
      </c>
      <c r="D5012" s="15" t="s">
        <v>5510</v>
      </c>
      <c r="E5012" s="12" t="s">
        <v>98</v>
      </c>
      <c r="G5012" s="12" t="s">
        <v>3316</v>
      </c>
      <c r="H5012" s="12" t="s">
        <v>589</v>
      </c>
      <c r="I5012" s="12" t="s">
        <v>589</v>
      </c>
      <c r="J5012" s="12" t="s">
        <v>5602</v>
      </c>
      <c r="K5012" s="12" t="s">
        <v>589</v>
      </c>
      <c r="N5012" s="16" t="s">
        <v>206</v>
      </c>
      <c r="O5012" s="16" t="s">
        <v>5503</v>
      </c>
      <c r="P5012" s="12" t="s">
        <v>131</v>
      </c>
      <c r="Q5012" s="16">
        <v>2023</v>
      </c>
      <c r="R5012" s="16">
        <v>1</v>
      </c>
      <c r="V5012" s="12" t="s">
        <v>204</v>
      </c>
      <c r="W5012" s="12" t="s">
        <v>204</v>
      </c>
      <c r="X5012" s="16">
        <v>1</v>
      </c>
      <c r="Z5012" s="16">
        <v>1</v>
      </c>
      <c r="AA5012" s="16">
        <f t="shared" si="1072"/>
        <v>120</v>
      </c>
      <c r="AD5012" s="16">
        <f t="shared" si="1073"/>
        <v>42000</v>
      </c>
      <c r="AE5012" s="16">
        <v>300</v>
      </c>
      <c r="AF5012" s="16">
        <f t="shared" si="1074"/>
        <v>112500</v>
      </c>
      <c r="AG5012" s="16">
        <f t="shared" si="1075"/>
        <v>100</v>
      </c>
      <c r="AH5012" s="12">
        <f t="shared" si="1076"/>
        <v>0</v>
      </c>
      <c r="AI5012" s="16">
        <f t="shared" si="1077"/>
        <v>7</v>
      </c>
      <c r="AJ5012" s="16">
        <f t="shared" si="1078"/>
        <v>28000</v>
      </c>
      <c r="AK5012" s="16">
        <f t="shared" si="1079"/>
        <v>500</v>
      </c>
      <c r="AL5012" s="16">
        <f t="shared" si="1080"/>
        <v>5000</v>
      </c>
      <c r="AM5012" s="16">
        <f t="shared" si="1081"/>
        <v>95000</v>
      </c>
      <c r="AN5012" s="16">
        <f t="shared" si="1082"/>
        <v>282500</v>
      </c>
      <c r="AO5012" s="12" t="s">
        <v>1486</v>
      </c>
      <c r="AP5012" s="16">
        <v>1</v>
      </c>
      <c r="AQ5012" s="16" t="s">
        <v>204</v>
      </c>
      <c r="AS5012" s="16" t="s">
        <v>2422</v>
      </c>
      <c r="AT5012" s="16" t="s">
        <v>2418</v>
      </c>
      <c r="AU5012" t="s">
        <v>5458</v>
      </c>
      <c r="AV5012" s="15" t="s">
        <v>5459</v>
      </c>
      <c r="AX5012" s="16" t="s">
        <v>204</v>
      </c>
      <c r="AY5012" s="16" t="s">
        <v>207</v>
      </c>
      <c r="AZ5012" s="16" t="s">
        <v>207</v>
      </c>
      <c r="BA5012" s="16" t="s">
        <v>207</v>
      </c>
      <c r="BB5012" s="16" t="s">
        <v>207</v>
      </c>
      <c r="BC5012" s="16">
        <v>1</v>
      </c>
      <c r="BD5012" s="16">
        <f t="shared" si="1083"/>
        <v>5.5</v>
      </c>
      <c r="BE5012" s="16">
        <f t="shared" si="1084"/>
        <v>1765.625</v>
      </c>
      <c r="BG5012" s="16">
        <f t="shared" si="1085"/>
        <v>2100</v>
      </c>
      <c r="BH5012" s="16">
        <f t="shared" si="1086"/>
        <v>2000</v>
      </c>
      <c r="BI5012" s="16">
        <f t="shared" si="1087"/>
        <v>25</v>
      </c>
    </row>
    <row r="5013" spans="1:61" ht="20.149999999999999" customHeight="1" x14ac:dyDescent="0.35">
      <c r="A5013">
        <v>5012</v>
      </c>
      <c r="B5013" t="s">
        <v>360</v>
      </c>
      <c r="C5013" t="s">
        <v>6818</v>
      </c>
      <c r="D5013" s="15" t="s">
        <v>5511</v>
      </c>
      <c r="E5013" s="12" t="s">
        <v>98</v>
      </c>
      <c r="G5013" s="12" t="s">
        <v>3316</v>
      </c>
      <c r="H5013" s="12" t="s">
        <v>589</v>
      </c>
      <c r="I5013" s="12" t="s">
        <v>589</v>
      </c>
      <c r="J5013" s="12" t="s">
        <v>5602</v>
      </c>
      <c r="K5013" s="12" t="s">
        <v>589</v>
      </c>
      <c r="N5013" s="16" t="s">
        <v>206</v>
      </c>
      <c r="O5013" s="16" t="s">
        <v>5503</v>
      </c>
      <c r="P5013" s="12" t="s">
        <v>131</v>
      </c>
      <c r="Q5013" s="16">
        <v>2023</v>
      </c>
      <c r="R5013" s="16">
        <v>0.9</v>
      </c>
      <c r="V5013" s="12" t="s">
        <v>204</v>
      </c>
      <c r="W5013" s="12" t="s">
        <v>204</v>
      </c>
      <c r="X5013" s="16">
        <v>1</v>
      </c>
      <c r="Z5013" s="16">
        <v>0.9</v>
      </c>
      <c r="AA5013" s="16">
        <f t="shared" si="1072"/>
        <v>108</v>
      </c>
      <c r="AD5013" s="16">
        <f t="shared" si="1073"/>
        <v>37800</v>
      </c>
      <c r="AE5013" s="16">
        <v>300</v>
      </c>
      <c r="AF5013" s="16">
        <f t="shared" si="1074"/>
        <v>112500</v>
      </c>
      <c r="AG5013" s="16">
        <f t="shared" si="1075"/>
        <v>90</v>
      </c>
      <c r="AH5013" s="12">
        <f t="shared" si="1076"/>
        <v>0</v>
      </c>
      <c r="AI5013" s="16">
        <f t="shared" si="1077"/>
        <v>6.3</v>
      </c>
      <c r="AJ5013" s="16">
        <f t="shared" si="1078"/>
        <v>25200</v>
      </c>
      <c r="AK5013" s="16">
        <f t="shared" si="1079"/>
        <v>450</v>
      </c>
      <c r="AL5013" s="16">
        <f t="shared" si="1080"/>
        <v>4500</v>
      </c>
      <c r="AM5013" s="16">
        <f t="shared" si="1081"/>
        <v>85500</v>
      </c>
      <c r="AN5013" s="16">
        <f t="shared" si="1082"/>
        <v>265500</v>
      </c>
      <c r="AO5013" s="12" t="s">
        <v>1486</v>
      </c>
      <c r="AP5013" s="16">
        <v>0.9</v>
      </c>
      <c r="AQ5013" s="16" t="s">
        <v>204</v>
      </c>
      <c r="AS5013" s="16" t="s">
        <v>2422</v>
      </c>
      <c r="AT5013" s="16" t="s">
        <v>2418</v>
      </c>
      <c r="AU5013" t="s">
        <v>5458</v>
      </c>
      <c r="AV5013" s="15" t="s">
        <v>5459</v>
      </c>
      <c r="AX5013" s="16" t="s">
        <v>207</v>
      </c>
      <c r="AY5013" s="16" t="s">
        <v>207</v>
      </c>
      <c r="AZ5013" s="16" t="s">
        <v>207</v>
      </c>
      <c r="BA5013" s="16" t="s">
        <v>207</v>
      </c>
      <c r="BB5013" s="16" t="s">
        <v>207</v>
      </c>
      <c r="BC5013" s="16">
        <v>0.9</v>
      </c>
      <c r="BD5013" s="16">
        <f t="shared" si="1083"/>
        <v>4.95</v>
      </c>
      <c r="BE5013" s="16">
        <f t="shared" si="1084"/>
        <v>1659.375</v>
      </c>
      <c r="BG5013" s="16">
        <f t="shared" si="1085"/>
        <v>1890</v>
      </c>
      <c r="BH5013" s="16">
        <f t="shared" si="1086"/>
        <v>1800</v>
      </c>
      <c r="BI5013" s="16">
        <f t="shared" si="1087"/>
        <v>22.5</v>
      </c>
    </row>
    <row r="5014" spans="1:61" ht="20.149999999999999" customHeight="1" x14ac:dyDescent="0.35">
      <c r="A5014">
        <v>5013</v>
      </c>
      <c r="B5014" t="s">
        <v>360</v>
      </c>
      <c r="C5014" t="s">
        <v>6819</v>
      </c>
      <c r="D5014" s="15" t="s">
        <v>5512</v>
      </c>
      <c r="E5014" s="12" t="s">
        <v>98</v>
      </c>
      <c r="G5014" s="12" t="s">
        <v>3316</v>
      </c>
      <c r="H5014" s="12" t="s">
        <v>589</v>
      </c>
      <c r="I5014" s="12" t="s">
        <v>589</v>
      </c>
      <c r="J5014" s="12" t="s">
        <v>5602</v>
      </c>
      <c r="K5014" s="12" t="s">
        <v>589</v>
      </c>
      <c r="N5014" s="16" t="s">
        <v>206</v>
      </c>
      <c r="O5014" s="16" t="s">
        <v>5503</v>
      </c>
      <c r="P5014" s="12" t="s">
        <v>131</v>
      </c>
      <c r="Q5014" s="16">
        <v>2023</v>
      </c>
      <c r="R5014" s="16">
        <v>1</v>
      </c>
      <c r="V5014" s="12" t="s">
        <v>204</v>
      </c>
      <c r="W5014" s="12" t="s">
        <v>204</v>
      </c>
      <c r="X5014" s="16">
        <v>1</v>
      </c>
      <c r="Z5014" s="16">
        <v>1</v>
      </c>
      <c r="AA5014" s="16">
        <f t="shared" si="1072"/>
        <v>120</v>
      </c>
      <c r="AD5014" s="16">
        <f t="shared" si="1073"/>
        <v>42000</v>
      </c>
      <c r="AE5014" s="16">
        <v>300</v>
      </c>
      <c r="AF5014" s="16">
        <f t="shared" si="1074"/>
        <v>112500</v>
      </c>
      <c r="AG5014" s="16">
        <f t="shared" si="1075"/>
        <v>100</v>
      </c>
      <c r="AH5014" s="12">
        <f t="shared" si="1076"/>
        <v>0</v>
      </c>
      <c r="AI5014" s="16">
        <f t="shared" si="1077"/>
        <v>7</v>
      </c>
      <c r="AJ5014" s="16">
        <f t="shared" si="1078"/>
        <v>28000</v>
      </c>
      <c r="AK5014" s="16">
        <f t="shared" si="1079"/>
        <v>500</v>
      </c>
      <c r="AL5014" s="16">
        <f t="shared" si="1080"/>
        <v>5000</v>
      </c>
      <c r="AM5014" s="16">
        <f t="shared" si="1081"/>
        <v>95000</v>
      </c>
      <c r="AN5014" s="16">
        <f t="shared" si="1082"/>
        <v>282500</v>
      </c>
      <c r="AO5014" s="12" t="s">
        <v>1486</v>
      </c>
      <c r="AP5014" s="16">
        <v>1</v>
      </c>
      <c r="AQ5014" s="16" t="s">
        <v>204</v>
      </c>
      <c r="AS5014" s="16" t="s">
        <v>2422</v>
      </c>
      <c r="AT5014" s="16" t="s">
        <v>2418</v>
      </c>
      <c r="AU5014" t="s">
        <v>5458</v>
      </c>
      <c r="AV5014" s="15" t="s">
        <v>5459</v>
      </c>
      <c r="AX5014" s="16" t="s">
        <v>207</v>
      </c>
      <c r="AY5014" s="16" t="s">
        <v>207</v>
      </c>
      <c r="AZ5014" s="16" t="s">
        <v>207</v>
      </c>
      <c r="BA5014" s="16" t="s">
        <v>207</v>
      </c>
      <c r="BB5014" s="16" t="s">
        <v>207</v>
      </c>
      <c r="BC5014" s="16">
        <v>1</v>
      </c>
      <c r="BD5014" s="16">
        <f t="shared" si="1083"/>
        <v>5.5</v>
      </c>
      <c r="BE5014" s="16">
        <f t="shared" si="1084"/>
        <v>1765.625</v>
      </c>
      <c r="BG5014" s="16">
        <f t="shared" si="1085"/>
        <v>2100</v>
      </c>
      <c r="BH5014" s="16">
        <f t="shared" si="1086"/>
        <v>2000</v>
      </c>
      <c r="BI5014" s="16">
        <f t="shared" si="1087"/>
        <v>25</v>
      </c>
    </row>
    <row r="5015" spans="1:61" ht="20.149999999999999" customHeight="1" x14ac:dyDescent="0.35">
      <c r="A5015">
        <v>5014</v>
      </c>
      <c r="B5015" t="s">
        <v>360</v>
      </c>
      <c r="C5015" t="s">
        <v>6820</v>
      </c>
      <c r="D5015" s="15" t="s">
        <v>5513</v>
      </c>
      <c r="E5015" s="12" t="s">
        <v>98</v>
      </c>
      <c r="G5015" s="12" t="s">
        <v>3316</v>
      </c>
      <c r="H5015" s="12" t="s">
        <v>589</v>
      </c>
      <c r="I5015" s="12" t="s">
        <v>589</v>
      </c>
      <c r="J5015" s="12" t="s">
        <v>5602</v>
      </c>
      <c r="K5015" s="12" t="s">
        <v>589</v>
      </c>
      <c r="N5015" s="16" t="s">
        <v>206</v>
      </c>
      <c r="O5015" s="16" t="s">
        <v>5503</v>
      </c>
      <c r="P5015" s="12" t="s">
        <v>131</v>
      </c>
      <c r="Q5015" s="16">
        <v>2023</v>
      </c>
      <c r="R5015" s="16">
        <v>0.9</v>
      </c>
      <c r="V5015" s="12" t="s">
        <v>204</v>
      </c>
      <c r="W5015" s="12" t="s">
        <v>204</v>
      </c>
      <c r="X5015" s="16">
        <v>1</v>
      </c>
      <c r="Z5015" s="16">
        <v>0.9</v>
      </c>
      <c r="AA5015" s="16">
        <f t="shared" si="1072"/>
        <v>108</v>
      </c>
      <c r="AD5015" s="16">
        <f t="shared" si="1073"/>
        <v>37800</v>
      </c>
      <c r="AE5015" s="16">
        <v>300</v>
      </c>
      <c r="AF5015" s="16">
        <f t="shared" si="1074"/>
        <v>112500</v>
      </c>
      <c r="AG5015" s="16">
        <f t="shared" si="1075"/>
        <v>90</v>
      </c>
      <c r="AH5015" s="12">
        <f t="shared" si="1076"/>
        <v>0</v>
      </c>
      <c r="AI5015" s="16">
        <f t="shared" si="1077"/>
        <v>6.3</v>
      </c>
      <c r="AJ5015" s="16">
        <f t="shared" si="1078"/>
        <v>25200</v>
      </c>
      <c r="AK5015" s="16">
        <f t="shared" si="1079"/>
        <v>450</v>
      </c>
      <c r="AL5015" s="16">
        <f t="shared" si="1080"/>
        <v>4500</v>
      </c>
      <c r="AM5015" s="16">
        <f t="shared" si="1081"/>
        <v>85500</v>
      </c>
      <c r="AN5015" s="16">
        <f t="shared" si="1082"/>
        <v>265500</v>
      </c>
      <c r="AO5015" s="12" t="s">
        <v>1486</v>
      </c>
      <c r="AP5015" s="16">
        <v>0.9</v>
      </c>
      <c r="AQ5015" s="16" t="s">
        <v>207</v>
      </c>
      <c r="AS5015" s="16" t="s">
        <v>2422</v>
      </c>
      <c r="AT5015" s="16" t="s">
        <v>2418</v>
      </c>
      <c r="AU5015" t="s">
        <v>5458</v>
      </c>
      <c r="AV5015" s="15" t="s">
        <v>5459</v>
      </c>
      <c r="AX5015" s="16" t="s">
        <v>207</v>
      </c>
      <c r="AY5015" s="16" t="s">
        <v>207</v>
      </c>
      <c r="AZ5015" s="16" t="s">
        <v>207</v>
      </c>
      <c r="BA5015" s="16" t="s">
        <v>207</v>
      </c>
      <c r="BB5015" s="16" t="s">
        <v>207</v>
      </c>
      <c r="BC5015" s="16">
        <v>0.9</v>
      </c>
      <c r="BD5015" s="16">
        <f t="shared" si="1083"/>
        <v>4.95</v>
      </c>
      <c r="BE5015" s="16">
        <f t="shared" si="1084"/>
        <v>1659.375</v>
      </c>
      <c r="BG5015" s="16">
        <f t="shared" si="1085"/>
        <v>1890</v>
      </c>
      <c r="BH5015" s="16">
        <f t="shared" si="1086"/>
        <v>1800</v>
      </c>
      <c r="BI5015" s="16">
        <f t="shared" si="1087"/>
        <v>22.5</v>
      </c>
    </row>
    <row r="5016" spans="1:61" ht="20.149999999999999" customHeight="1" x14ac:dyDescent="0.35">
      <c r="A5016">
        <v>5015</v>
      </c>
      <c r="B5016" t="s">
        <v>360</v>
      </c>
      <c r="C5016" t="s">
        <v>6821</v>
      </c>
      <c r="D5016" s="15" t="s">
        <v>5514</v>
      </c>
      <c r="E5016" s="12" t="s">
        <v>98</v>
      </c>
      <c r="G5016" s="12" t="s">
        <v>3316</v>
      </c>
      <c r="H5016" s="12" t="s">
        <v>589</v>
      </c>
      <c r="I5016" s="12" t="s">
        <v>589</v>
      </c>
      <c r="J5016" s="12" t="s">
        <v>5602</v>
      </c>
      <c r="K5016" s="12" t="s">
        <v>589</v>
      </c>
      <c r="N5016" s="16" t="s">
        <v>206</v>
      </c>
      <c r="O5016" s="16" t="s">
        <v>5503</v>
      </c>
      <c r="P5016" s="12" t="s">
        <v>131</v>
      </c>
      <c r="Q5016" s="16">
        <v>2023</v>
      </c>
      <c r="R5016" s="16">
        <v>1</v>
      </c>
      <c r="V5016" s="12" t="s">
        <v>204</v>
      </c>
      <c r="W5016" s="12" t="s">
        <v>204</v>
      </c>
      <c r="X5016" s="16">
        <v>1</v>
      </c>
      <c r="Z5016" s="16">
        <v>1</v>
      </c>
      <c r="AA5016" s="16">
        <f t="shared" si="1072"/>
        <v>120</v>
      </c>
      <c r="AD5016" s="16">
        <f t="shared" si="1073"/>
        <v>42000</v>
      </c>
      <c r="AE5016" s="16">
        <v>300</v>
      </c>
      <c r="AF5016" s="16">
        <f t="shared" si="1074"/>
        <v>112500</v>
      </c>
      <c r="AG5016" s="16">
        <f t="shared" si="1075"/>
        <v>100</v>
      </c>
      <c r="AH5016" s="12">
        <f t="shared" si="1076"/>
        <v>0</v>
      </c>
      <c r="AI5016" s="16">
        <f t="shared" si="1077"/>
        <v>7</v>
      </c>
      <c r="AJ5016" s="16">
        <f t="shared" si="1078"/>
        <v>28000</v>
      </c>
      <c r="AK5016" s="16">
        <f t="shared" si="1079"/>
        <v>500</v>
      </c>
      <c r="AL5016" s="16">
        <f t="shared" si="1080"/>
        <v>5000</v>
      </c>
      <c r="AM5016" s="16">
        <f t="shared" si="1081"/>
        <v>95000</v>
      </c>
      <c r="AN5016" s="16">
        <f t="shared" si="1082"/>
        <v>282500</v>
      </c>
      <c r="AO5016" s="12" t="s">
        <v>1486</v>
      </c>
      <c r="AP5016" s="16">
        <v>1</v>
      </c>
      <c r="AQ5016" s="16" t="s">
        <v>207</v>
      </c>
      <c r="AS5016" s="16" t="s">
        <v>2422</v>
      </c>
      <c r="AT5016" s="16" t="s">
        <v>2418</v>
      </c>
      <c r="AU5016" t="s">
        <v>5458</v>
      </c>
      <c r="AV5016" s="15" t="s">
        <v>5459</v>
      </c>
      <c r="AX5016" s="16" t="s">
        <v>207</v>
      </c>
      <c r="AY5016" s="16" t="s">
        <v>207</v>
      </c>
      <c r="AZ5016" s="16" t="s">
        <v>207</v>
      </c>
      <c r="BA5016" s="16" t="s">
        <v>207</v>
      </c>
      <c r="BB5016" s="16" t="s">
        <v>207</v>
      </c>
      <c r="BC5016" s="16">
        <v>1</v>
      </c>
      <c r="BD5016" s="16">
        <f t="shared" si="1083"/>
        <v>5.5</v>
      </c>
      <c r="BE5016" s="16">
        <f t="shared" si="1084"/>
        <v>1765.625</v>
      </c>
      <c r="BG5016" s="16">
        <f t="shared" si="1085"/>
        <v>2100</v>
      </c>
      <c r="BH5016" s="16">
        <f t="shared" si="1086"/>
        <v>2000</v>
      </c>
      <c r="BI5016" s="16">
        <f t="shared" si="1087"/>
        <v>25</v>
      </c>
    </row>
    <row r="5017" spans="1:61" ht="20.149999999999999" customHeight="1" x14ac:dyDescent="0.35">
      <c r="A5017">
        <v>5016</v>
      </c>
      <c r="B5017" t="s">
        <v>360</v>
      </c>
      <c r="C5017" t="s">
        <v>6822</v>
      </c>
      <c r="D5017" s="15" t="s">
        <v>5515</v>
      </c>
      <c r="E5017" s="12" t="s">
        <v>98</v>
      </c>
      <c r="G5017" s="12" t="s">
        <v>3316</v>
      </c>
      <c r="H5017" s="12" t="s">
        <v>589</v>
      </c>
      <c r="I5017" s="12" t="s">
        <v>589</v>
      </c>
      <c r="J5017" s="12" t="s">
        <v>5602</v>
      </c>
      <c r="K5017" s="12" t="s">
        <v>589</v>
      </c>
      <c r="N5017" s="16" t="s">
        <v>206</v>
      </c>
      <c r="O5017" s="16" t="s">
        <v>5503</v>
      </c>
      <c r="P5017" s="12" t="s">
        <v>131</v>
      </c>
      <c r="Q5017" s="16">
        <v>2023</v>
      </c>
      <c r="R5017" s="16">
        <v>1</v>
      </c>
      <c r="V5017" s="12" t="s">
        <v>204</v>
      </c>
      <c r="W5017" s="12" t="s">
        <v>204</v>
      </c>
      <c r="X5017" s="16">
        <v>1</v>
      </c>
      <c r="Z5017" s="16">
        <v>1</v>
      </c>
      <c r="AA5017" s="16">
        <f t="shared" si="1072"/>
        <v>120</v>
      </c>
      <c r="AD5017" s="16">
        <f t="shared" si="1073"/>
        <v>42000</v>
      </c>
      <c r="AE5017" s="16">
        <v>300</v>
      </c>
      <c r="AF5017" s="16">
        <f t="shared" si="1074"/>
        <v>112500</v>
      </c>
      <c r="AG5017" s="16">
        <f t="shared" si="1075"/>
        <v>100</v>
      </c>
      <c r="AH5017" s="12">
        <f t="shared" si="1076"/>
        <v>0</v>
      </c>
      <c r="AI5017" s="16">
        <f t="shared" si="1077"/>
        <v>7</v>
      </c>
      <c r="AJ5017" s="16">
        <f t="shared" si="1078"/>
        <v>28000</v>
      </c>
      <c r="AK5017" s="16">
        <f t="shared" si="1079"/>
        <v>500</v>
      </c>
      <c r="AL5017" s="16">
        <f t="shared" si="1080"/>
        <v>5000</v>
      </c>
      <c r="AM5017" s="16">
        <f t="shared" si="1081"/>
        <v>95000</v>
      </c>
      <c r="AN5017" s="16">
        <f t="shared" si="1082"/>
        <v>282500</v>
      </c>
      <c r="AO5017" s="12" t="s">
        <v>1486</v>
      </c>
      <c r="AP5017" s="16">
        <v>1</v>
      </c>
      <c r="AQ5017" s="16" t="s">
        <v>204</v>
      </c>
      <c r="AS5017" s="16" t="s">
        <v>2422</v>
      </c>
      <c r="AT5017" s="16" t="s">
        <v>2418</v>
      </c>
      <c r="AU5017" t="s">
        <v>5458</v>
      </c>
      <c r="AV5017" s="15" t="s">
        <v>5459</v>
      </c>
      <c r="AX5017" s="16" t="s">
        <v>207</v>
      </c>
      <c r="AY5017" s="16" t="s">
        <v>207</v>
      </c>
      <c r="AZ5017" s="16" t="s">
        <v>207</v>
      </c>
      <c r="BA5017" s="16" t="s">
        <v>207</v>
      </c>
      <c r="BB5017" s="16" t="s">
        <v>207</v>
      </c>
      <c r="BC5017" s="16">
        <v>1</v>
      </c>
      <c r="BD5017" s="16">
        <f t="shared" si="1083"/>
        <v>5.5</v>
      </c>
      <c r="BE5017" s="16">
        <f t="shared" si="1084"/>
        <v>1765.625</v>
      </c>
      <c r="BG5017" s="16">
        <f t="shared" si="1085"/>
        <v>2100</v>
      </c>
      <c r="BH5017" s="16">
        <f t="shared" si="1086"/>
        <v>2000</v>
      </c>
      <c r="BI5017" s="16">
        <f t="shared" si="1087"/>
        <v>25</v>
      </c>
    </row>
    <row r="5018" spans="1:61" ht="20.149999999999999" customHeight="1" x14ac:dyDescent="0.35">
      <c r="A5018">
        <v>5017</v>
      </c>
      <c r="B5018" t="s">
        <v>360</v>
      </c>
      <c r="C5018" t="s">
        <v>6823</v>
      </c>
      <c r="D5018" s="15" t="s">
        <v>5516</v>
      </c>
      <c r="E5018" s="12" t="s">
        <v>98</v>
      </c>
      <c r="G5018" s="12" t="s">
        <v>3316</v>
      </c>
      <c r="H5018" s="12" t="s">
        <v>589</v>
      </c>
      <c r="I5018" s="12" t="s">
        <v>589</v>
      </c>
      <c r="J5018" s="12" t="s">
        <v>5602</v>
      </c>
      <c r="K5018" s="12" t="s">
        <v>589</v>
      </c>
      <c r="N5018" s="16" t="s">
        <v>206</v>
      </c>
      <c r="O5018" s="16" t="s">
        <v>5503</v>
      </c>
      <c r="P5018" s="12" t="s">
        <v>131</v>
      </c>
      <c r="Q5018" s="16">
        <v>2023</v>
      </c>
      <c r="R5018" s="16">
        <v>0.7</v>
      </c>
      <c r="V5018" s="12" t="s">
        <v>204</v>
      </c>
      <c r="W5018" s="12" t="s">
        <v>204</v>
      </c>
      <c r="X5018" s="16">
        <v>1</v>
      </c>
      <c r="Z5018" s="16">
        <v>0.7</v>
      </c>
      <c r="AA5018" s="16">
        <f t="shared" si="1072"/>
        <v>84</v>
      </c>
      <c r="AD5018" s="16">
        <f t="shared" si="1073"/>
        <v>29400</v>
      </c>
      <c r="AE5018" s="16">
        <v>250</v>
      </c>
      <c r="AF5018" s="16">
        <f t="shared" si="1074"/>
        <v>93750</v>
      </c>
      <c r="AG5018" s="16">
        <f t="shared" si="1075"/>
        <v>70</v>
      </c>
      <c r="AH5018" s="12">
        <f t="shared" si="1076"/>
        <v>0</v>
      </c>
      <c r="AI5018" s="16">
        <f t="shared" si="1077"/>
        <v>4.8999999999999995</v>
      </c>
      <c r="AJ5018" s="16">
        <f t="shared" si="1078"/>
        <v>19599.999999999996</v>
      </c>
      <c r="AK5018" s="16">
        <f t="shared" si="1079"/>
        <v>350</v>
      </c>
      <c r="AL5018" s="16">
        <f t="shared" si="1080"/>
        <v>3500</v>
      </c>
      <c r="AM5018" s="16">
        <f t="shared" si="1081"/>
        <v>66500</v>
      </c>
      <c r="AN5018" s="16">
        <f t="shared" si="1082"/>
        <v>212750</v>
      </c>
      <c r="AO5018" s="12" t="s">
        <v>1486</v>
      </c>
      <c r="AP5018" s="16">
        <v>0.7</v>
      </c>
      <c r="AQ5018" s="16" t="s">
        <v>207</v>
      </c>
      <c r="AS5018" s="16" t="s">
        <v>2422</v>
      </c>
      <c r="AT5018" s="16" t="s">
        <v>2418</v>
      </c>
      <c r="AU5018" t="s">
        <v>5458</v>
      </c>
      <c r="AV5018" s="15" t="s">
        <v>5459</v>
      </c>
      <c r="AX5018" s="16" t="s">
        <v>207</v>
      </c>
      <c r="AY5018" s="16" t="s">
        <v>207</v>
      </c>
      <c r="AZ5018" s="16" t="s">
        <v>207</v>
      </c>
      <c r="BA5018" s="16" t="s">
        <v>207</v>
      </c>
      <c r="BB5018" s="16" t="s">
        <v>207</v>
      </c>
      <c r="BC5018" s="16">
        <v>0.7</v>
      </c>
      <c r="BD5018" s="16">
        <f t="shared" si="1083"/>
        <v>3.8499999999999996</v>
      </c>
      <c r="BE5018" s="16">
        <f t="shared" si="1084"/>
        <v>1329.6875</v>
      </c>
      <c r="BG5018" s="16">
        <f t="shared" si="1085"/>
        <v>1470</v>
      </c>
      <c r="BH5018" s="16">
        <f t="shared" si="1086"/>
        <v>1400</v>
      </c>
      <c r="BI5018" s="16">
        <f t="shared" si="1087"/>
        <v>17.5</v>
      </c>
    </row>
    <row r="5019" spans="1:61" ht="20.149999999999999" customHeight="1" x14ac:dyDescent="0.35">
      <c r="A5019">
        <v>5018</v>
      </c>
      <c r="B5019" t="s">
        <v>360</v>
      </c>
      <c r="C5019" t="s">
        <v>6824</v>
      </c>
      <c r="D5019" s="15" t="s">
        <v>5517</v>
      </c>
      <c r="E5019" s="12" t="s">
        <v>98</v>
      </c>
      <c r="G5019" s="12" t="s">
        <v>3316</v>
      </c>
      <c r="H5019" s="12" t="s">
        <v>589</v>
      </c>
      <c r="I5019" s="12" t="s">
        <v>589</v>
      </c>
      <c r="J5019" s="12" t="s">
        <v>5602</v>
      </c>
      <c r="K5019" s="12" t="s">
        <v>589</v>
      </c>
      <c r="N5019" s="16" t="s">
        <v>206</v>
      </c>
      <c r="O5019" s="16" t="s">
        <v>5503</v>
      </c>
      <c r="P5019" s="12" t="s">
        <v>131</v>
      </c>
      <c r="Q5019" s="16">
        <v>2023</v>
      </c>
      <c r="R5019" s="16">
        <v>1</v>
      </c>
      <c r="V5019" s="12" t="s">
        <v>204</v>
      </c>
      <c r="W5019" s="12" t="s">
        <v>204</v>
      </c>
      <c r="X5019" s="16">
        <v>1</v>
      </c>
      <c r="Z5019" s="16">
        <v>1</v>
      </c>
      <c r="AA5019" s="16">
        <f t="shared" si="1072"/>
        <v>120</v>
      </c>
      <c r="AD5019" s="16">
        <f t="shared" si="1073"/>
        <v>42000</v>
      </c>
      <c r="AE5019" s="16">
        <v>300</v>
      </c>
      <c r="AF5019" s="16">
        <f t="shared" si="1074"/>
        <v>112500</v>
      </c>
      <c r="AG5019" s="16">
        <f t="shared" si="1075"/>
        <v>100</v>
      </c>
      <c r="AH5019" s="12">
        <f t="shared" si="1076"/>
        <v>0</v>
      </c>
      <c r="AI5019" s="16">
        <f t="shared" si="1077"/>
        <v>7</v>
      </c>
      <c r="AJ5019" s="16">
        <f t="shared" si="1078"/>
        <v>28000</v>
      </c>
      <c r="AK5019" s="16">
        <f t="shared" si="1079"/>
        <v>500</v>
      </c>
      <c r="AL5019" s="16">
        <f t="shared" si="1080"/>
        <v>5000</v>
      </c>
      <c r="AM5019" s="16">
        <f t="shared" si="1081"/>
        <v>95000</v>
      </c>
      <c r="AN5019" s="16">
        <f t="shared" si="1082"/>
        <v>282500</v>
      </c>
      <c r="AO5019" s="12" t="s">
        <v>1486</v>
      </c>
      <c r="AP5019" s="16">
        <v>1</v>
      </c>
      <c r="AQ5019" s="16" t="s">
        <v>204</v>
      </c>
      <c r="AS5019" s="16" t="s">
        <v>2422</v>
      </c>
      <c r="AT5019" s="16" t="s">
        <v>2418</v>
      </c>
      <c r="AU5019" t="s">
        <v>5458</v>
      </c>
      <c r="AV5019" s="15" t="s">
        <v>5459</v>
      </c>
      <c r="AX5019" s="16" t="s">
        <v>207</v>
      </c>
      <c r="AY5019" s="16" t="s">
        <v>207</v>
      </c>
      <c r="AZ5019" s="16" t="s">
        <v>207</v>
      </c>
      <c r="BA5019" s="16" t="s">
        <v>207</v>
      </c>
      <c r="BB5019" s="16" t="s">
        <v>207</v>
      </c>
      <c r="BC5019" s="16">
        <v>1</v>
      </c>
      <c r="BD5019" s="16">
        <f t="shared" si="1083"/>
        <v>5.5</v>
      </c>
      <c r="BE5019" s="16">
        <f t="shared" si="1084"/>
        <v>1765.625</v>
      </c>
      <c r="BG5019" s="16">
        <f t="shared" si="1085"/>
        <v>2100</v>
      </c>
      <c r="BH5019" s="16">
        <f t="shared" si="1086"/>
        <v>2000</v>
      </c>
      <c r="BI5019" s="16">
        <f t="shared" si="1087"/>
        <v>25</v>
      </c>
    </row>
    <row r="5020" spans="1:61" ht="20.149999999999999" customHeight="1" x14ac:dyDescent="0.35">
      <c r="A5020">
        <v>5019</v>
      </c>
      <c r="B5020" t="s">
        <v>360</v>
      </c>
      <c r="C5020" t="s">
        <v>6825</v>
      </c>
      <c r="D5020" s="15" t="s">
        <v>5518</v>
      </c>
      <c r="E5020" s="12" t="s">
        <v>98</v>
      </c>
      <c r="G5020" s="12" t="s">
        <v>3316</v>
      </c>
      <c r="H5020" s="12" t="s">
        <v>589</v>
      </c>
      <c r="I5020" s="12" t="s">
        <v>589</v>
      </c>
      <c r="J5020" s="12" t="s">
        <v>5602</v>
      </c>
      <c r="K5020" s="12" t="s">
        <v>589</v>
      </c>
      <c r="N5020" s="16" t="s">
        <v>206</v>
      </c>
      <c r="O5020" s="16" t="s">
        <v>5503</v>
      </c>
      <c r="P5020" s="12" t="s">
        <v>131</v>
      </c>
      <c r="Q5020" s="16">
        <v>2023</v>
      </c>
      <c r="R5020" s="16">
        <v>0.84</v>
      </c>
      <c r="V5020" s="12" t="s">
        <v>204</v>
      </c>
      <c r="W5020" s="12" t="s">
        <v>204</v>
      </c>
      <c r="X5020" s="16">
        <v>1</v>
      </c>
      <c r="Z5020" s="16">
        <v>0.84</v>
      </c>
      <c r="AA5020" s="16">
        <f t="shared" si="1072"/>
        <v>100.8</v>
      </c>
      <c r="AD5020" s="16">
        <f t="shared" si="1073"/>
        <v>35280</v>
      </c>
      <c r="AE5020" s="16">
        <v>300</v>
      </c>
      <c r="AF5020" s="16">
        <f t="shared" si="1074"/>
        <v>112500</v>
      </c>
      <c r="AG5020" s="16">
        <f t="shared" si="1075"/>
        <v>84</v>
      </c>
      <c r="AH5020" s="12">
        <f t="shared" si="1076"/>
        <v>0</v>
      </c>
      <c r="AI5020" s="16">
        <f t="shared" si="1077"/>
        <v>5.88</v>
      </c>
      <c r="AJ5020" s="16">
        <f t="shared" si="1078"/>
        <v>23520</v>
      </c>
      <c r="AK5020" s="16">
        <f t="shared" si="1079"/>
        <v>420</v>
      </c>
      <c r="AL5020" s="16">
        <f t="shared" si="1080"/>
        <v>4200</v>
      </c>
      <c r="AM5020" s="16">
        <f t="shared" si="1081"/>
        <v>79800</v>
      </c>
      <c r="AN5020" s="16">
        <f t="shared" si="1082"/>
        <v>255300</v>
      </c>
      <c r="AO5020" s="12" t="s">
        <v>1486</v>
      </c>
      <c r="AP5020" s="16">
        <v>0.84</v>
      </c>
      <c r="AQ5020" s="16" t="s">
        <v>204</v>
      </c>
      <c r="AS5020" s="16" t="s">
        <v>2422</v>
      </c>
      <c r="AT5020" s="16" t="s">
        <v>2418</v>
      </c>
      <c r="AU5020" t="s">
        <v>5458</v>
      </c>
      <c r="AV5020" s="15" t="s">
        <v>5459</v>
      </c>
      <c r="AX5020" s="16" t="s">
        <v>207</v>
      </c>
      <c r="AY5020" s="16" t="s">
        <v>207</v>
      </c>
      <c r="AZ5020" s="16" t="s">
        <v>207</v>
      </c>
      <c r="BA5020" s="16" t="s">
        <v>207</v>
      </c>
      <c r="BB5020" s="16" t="s">
        <v>207</v>
      </c>
      <c r="BC5020" s="16">
        <v>0.84</v>
      </c>
      <c r="BD5020" s="16">
        <f t="shared" si="1083"/>
        <v>4.62</v>
      </c>
      <c r="BE5020" s="16">
        <f t="shared" si="1084"/>
        <v>1595.625</v>
      </c>
      <c r="BG5020" s="16">
        <f t="shared" si="1085"/>
        <v>1764</v>
      </c>
      <c r="BH5020" s="16">
        <f t="shared" si="1086"/>
        <v>1680</v>
      </c>
      <c r="BI5020" s="16">
        <f t="shared" si="1087"/>
        <v>21</v>
      </c>
    </row>
    <row r="5021" spans="1:61" ht="20.149999999999999" customHeight="1" x14ac:dyDescent="0.35">
      <c r="A5021">
        <v>5020</v>
      </c>
      <c r="B5021" t="s">
        <v>360</v>
      </c>
      <c r="C5021" t="s">
        <v>6826</v>
      </c>
      <c r="D5021" s="15" t="s">
        <v>5519</v>
      </c>
      <c r="E5021" s="12" t="s">
        <v>98</v>
      </c>
      <c r="G5021" s="12" t="s">
        <v>3316</v>
      </c>
      <c r="H5021" s="12" t="s">
        <v>589</v>
      </c>
      <c r="I5021" s="12" t="s">
        <v>589</v>
      </c>
      <c r="J5021" s="12" t="s">
        <v>5602</v>
      </c>
      <c r="K5021" s="12" t="s">
        <v>589</v>
      </c>
      <c r="N5021" s="16" t="s">
        <v>206</v>
      </c>
      <c r="O5021" s="16" t="s">
        <v>5503</v>
      </c>
      <c r="P5021" s="12" t="s">
        <v>131</v>
      </c>
      <c r="Q5021" s="16">
        <v>2023</v>
      </c>
      <c r="R5021" s="16">
        <v>0.9</v>
      </c>
      <c r="V5021" s="12" t="s">
        <v>204</v>
      </c>
      <c r="W5021" s="12" t="s">
        <v>204</v>
      </c>
      <c r="X5021" s="16">
        <v>1</v>
      </c>
      <c r="Z5021" s="16">
        <v>0.9</v>
      </c>
      <c r="AA5021" s="16">
        <f t="shared" si="1072"/>
        <v>108</v>
      </c>
      <c r="AD5021" s="16">
        <f t="shared" si="1073"/>
        <v>37800</v>
      </c>
      <c r="AE5021" s="16">
        <v>300</v>
      </c>
      <c r="AF5021" s="16">
        <f t="shared" si="1074"/>
        <v>112500</v>
      </c>
      <c r="AG5021" s="16">
        <f t="shared" si="1075"/>
        <v>90</v>
      </c>
      <c r="AH5021" s="12">
        <f t="shared" si="1076"/>
        <v>0</v>
      </c>
      <c r="AI5021" s="16">
        <f t="shared" si="1077"/>
        <v>6.3</v>
      </c>
      <c r="AJ5021" s="16">
        <f t="shared" si="1078"/>
        <v>25200</v>
      </c>
      <c r="AK5021" s="16">
        <f t="shared" si="1079"/>
        <v>450</v>
      </c>
      <c r="AL5021" s="16">
        <f t="shared" si="1080"/>
        <v>4500</v>
      </c>
      <c r="AM5021" s="16">
        <f t="shared" si="1081"/>
        <v>85500</v>
      </c>
      <c r="AN5021" s="16">
        <f t="shared" si="1082"/>
        <v>265500</v>
      </c>
      <c r="AO5021" s="12" t="s">
        <v>1486</v>
      </c>
      <c r="AP5021" s="16">
        <v>0.9</v>
      </c>
      <c r="AQ5021" s="16" t="s">
        <v>207</v>
      </c>
      <c r="AS5021" s="16" t="s">
        <v>2422</v>
      </c>
      <c r="AT5021" s="16" t="s">
        <v>2418</v>
      </c>
      <c r="AU5021" t="s">
        <v>5458</v>
      </c>
      <c r="AV5021" s="15" t="s">
        <v>5459</v>
      </c>
      <c r="AX5021" s="16" t="s">
        <v>207</v>
      </c>
      <c r="AY5021" s="16" t="s">
        <v>207</v>
      </c>
      <c r="AZ5021" s="16" t="s">
        <v>207</v>
      </c>
      <c r="BA5021" s="16" t="s">
        <v>207</v>
      </c>
      <c r="BB5021" s="16" t="s">
        <v>207</v>
      </c>
      <c r="BC5021" s="16">
        <v>0.9</v>
      </c>
      <c r="BD5021" s="16">
        <f t="shared" si="1083"/>
        <v>4.95</v>
      </c>
      <c r="BE5021" s="16">
        <f t="shared" si="1084"/>
        <v>1659.375</v>
      </c>
      <c r="BG5021" s="16">
        <f t="shared" si="1085"/>
        <v>1890</v>
      </c>
      <c r="BH5021" s="16">
        <f t="shared" si="1086"/>
        <v>1800</v>
      </c>
      <c r="BI5021" s="16">
        <f t="shared" si="1087"/>
        <v>22.5</v>
      </c>
    </row>
    <row r="5022" spans="1:61" ht="20.149999999999999" customHeight="1" x14ac:dyDescent="0.35">
      <c r="A5022">
        <v>5021</v>
      </c>
      <c r="B5022" t="s">
        <v>360</v>
      </c>
      <c r="C5022" t="s">
        <v>6827</v>
      </c>
      <c r="D5022" s="15" t="s">
        <v>5520</v>
      </c>
      <c r="E5022" s="12" t="s">
        <v>98</v>
      </c>
      <c r="G5022" s="12" t="s">
        <v>3316</v>
      </c>
      <c r="H5022" s="12" t="s">
        <v>589</v>
      </c>
      <c r="I5022" s="12" t="s">
        <v>589</v>
      </c>
      <c r="J5022" s="12" t="s">
        <v>5602</v>
      </c>
      <c r="K5022" s="12" t="s">
        <v>589</v>
      </c>
      <c r="N5022" s="16" t="s">
        <v>206</v>
      </c>
      <c r="O5022" s="16" t="s">
        <v>5503</v>
      </c>
      <c r="P5022" s="12" t="s">
        <v>131</v>
      </c>
      <c r="Q5022" s="16">
        <v>2023</v>
      </c>
      <c r="R5022" s="16">
        <v>1</v>
      </c>
      <c r="V5022" s="12" t="s">
        <v>204</v>
      </c>
      <c r="W5022" s="12" t="s">
        <v>204</v>
      </c>
      <c r="X5022" s="16">
        <v>1</v>
      </c>
      <c r="Z5022" s="16">
        <v>1</v>
      </c>
      <c r="AA5022" s="16">
        <f t="shared" si="1072"/>
        <v>120</v>
      </c>
      <c r="AD5022" s="16">
        <f t="shared" si="1073"/>
        <v>42000</v>
      </c>
      <c r="AE5022" s="16">
        <v>300</v>
      </c>
      <c r="AF5022" s="16">
        <f t="shared" si="1074"/>
        <v>112500</v>
      </c>
      <c r="AG5022" s="16">
        <f t="shared" si="1075"/>
        <v>100</v>
      </c>
      <c r="AH5022" s="12">
        <f t="shared" si="1076"/>
        <v>0</v>
      </c>
      <c r="AI5022" s="16">
        <f t="shared" si="1077"/>
        <v>7</v>
      </c>
      <c r="AJ5022" s="16">
        <f t="shared" si="1078"/>
        <v>28000</v>
      </c>
      <c r="AK5022" s="16">
        <f t="shared" si="1079"/>
        <v>500</v>
      </c>
      <c r="AL5022" s="16">
        <f t="shared" si="1080"/>
        <v>5000</v>
      </c>
      <c r="AM5022" s="16">
        <f t="shared" si="1081"/>
        <v>95000</v>
      </c>
      <c r="AN5022" s="16">
        <f t="shared" si="1082"/>
        <v>282500</v>
      </c>
      <c r="AO5022" s="12" t="s">
        <v>1486</v>
      </c>
      <c r="AP5022" s="16">
        <v>1</v>
      </c>
      <c r="AQ5022" s="16" t="s">
        <v>207</v>
      </c>
      <c r="AS5022" s="16" t="s">
        <v>2422</v>
      </c>
      <c r="AT5022" s="16" t="s">
        <v>2418</v>
      </c>
      <c r="AU5022" t="s">
        <v>5458</v>
      </c>
      <c r="AV5022" s="15" t="s">
        <v>5459</v>
      </c>
      <c r="AX5022" s="16" t="s">
        <v>207</v>
      </c>
      <c r="AY5022" s="16" t="s">
        <v>207</v>
      </c>
      <c r="AZ5022" s="16" t="s">
        <v>207</v>
      </c>
      <c r="BA5022" s="16" t="s">
        <v>207</v>
      </c>
      <c r="BB5022" s="16" t="s">
        <v>207</v>
      </c>
      <c r="BC5022" s="16">
        <v>1</v>
      </c>
      <c r="BD5022" s="16">
        <f t="shared" si="1083"/>
        <v>5.5</v>
      </c>
      <c r="BE5022" s="16">
        <f t="shared" si="1084"/>
        <v>1765.625</v>
      </c>
      <c r="BG5022" s="16">
        <f t="shared" si="1085"/>
        <v>2100</v>
      </c>
      <c r="BH5022" s="16">
        <f t="shared" si="1086"/>
        <v>2000</v>
      </c>
      <c r="BI5022" s="16">
        <f t="shared" si="1087"/>
        <v>25</v>
      </c>
    </row>
    <row r="5023" spans="1:61" ht="20.149999999999999" customHeight="1" x14ac:dyDescent="0.35">
      <c r="A5023">
        <v>5022</v>
      </c>
      <c r="B5023" t="s">
        <v>360</v>
      </c>
      <c r="C5023" t="s">
        <v>6828</v>
      </c>
      <c r="D5023" s="15" t="s">
        <v>5521</v>
      </c>
      <c r="E5023" s="12" t="s">
        <v>98</v>
      </c>
      <c r="G5023" s="12" t="s">
        <v>3316</v>
      </c>
      <c r="H5023" s="12" t="s">
        <v>589</v>
      </c>
      <c r="I5023" s="12" t="s">
        <v>589</v>
      </c>
      <c r="J5023" s="12" t="s">
        <v>5602</v>
      </c>
      <c r="K5023" s="12" t="s">
        <v>589</v>
      </c>
      <c r="N5023" s="16" t="s">
        <v>206</v>
      </c>
      <c r="O5023" s="16" t="s">
        <v>5503</v>
      </c>
      <c r="P5023" s="12" t="s">
        <v>131</v>
      </c>
      <c r="Q5023" s="16">
        <v>2023</v>
      </c>
      <c r="R5023" s="16">
        <v>0.8</v>
      </c>
      <c r="V5023" s="12" t="s">
        <v>204</v>
      </c>
      <c r="W5023" s="12" t="s">
        <v>204</v>
      </c>
      <c r="X5023" s="16">
        <v>1</v>
      </c>
      <c r="Z5023" s="16">
        <v>0.8</v>
      </c>
      <c r="AA5023" s="16">
        <f t="shared" si="1072"/>
        <v>96</v>
      </c>
      <c r="AD5023" s="16">
        <f t="shared" si="1073"/>
        <v>33600</v>
      </c>
      <c r="AE5023" s="16">
        <v>300</v>
      </c>
      <c r="AF5023" s="16">
        <f t="shared" si="1074"/>
        <v>112500</v>
      </c>
      <c r="AG5023" s="16">
        <f t="shared" si="1075"/>
        <v>80</v>
      </c>
      <c r="AH5023" s="12">
        <f t="shared" si="1076"/>
        <v>0</v>
      </c>
      <c r="AI5023" s="16">
        <f t="shared" si="1077"/>
        <v>5.6000000000000005</v>
      </c>
      <c r="AJ5023" s="16">
        <f t="shared" si="1078"/>
        <v>22400.000000000004</v>
      </c>
      <c r="AK5023" s="16">
        <f t="shared" si="1079"/>
        <v>400</v>
      </c>
      <c r="AL5023" s="16">
        <f t="shared" si="1080"/>
        <v>4000</v>
      </c>
      <c r="AM5023" s="16">
        <f t="shared" si="1081"/>
        <v>76000</v>
      </c>
      <c r="AN5023" s="16">
        <f t="shared" si="1082"/>
        <v>248500</v>
      </c>
      <c r="AO5023" s="12" t="s">
        <v>1486</v>
      </c>
      <c r="AP5023" s="16">
        <v>0.8</v>
      </c>
      <c r="AQ5023" s="16" t="s">
        <v>204</v>
      </c>
      <c r="AS5023" s="16" t="s">
        <v>2422</v>
      </c>
      <c r="AT5023" s="16" t="s">
        <v>2418</v>
      </c>
      <c r="AU5023" t="s">
        <v>5458</v>
      </c>
      <c r="AV5023" s="15" t="s">
        <v>5459</v>
      </c>
      <c r="AX5023" s="16" t="s">
        <v>207</v>
      </c>
      <c r="AY5023" s="16" t="s">
        <v>207</v>
      </c>
      <c r="AZ5023" s="16" t="s">
        <v>207</v>
      </c>
      <c r="BA5023" s="16" t="s">
        <v>207</v>
      </c>
      <c r="BB5023" s="16" t="s">
        <v>207</v>
      </c>
      <c r="BC5023" s="16">
        <v>0.8</v>
      </c>
      <c r="BD5023" s="16">
        <f t="shared" si="1083"/>
        <v>4.4000000000000004</v>
      </c>
      <c r="BE5023" s="16">
        <f t="shared" si="1084"/>
        <v>1553.125</v>
      </c>
      <c r="BG5023" s="16">
        <f t="shared" si="1085"/>
        <v>1680</v>
      </c>
      <c r="BH5023" s="16">
        <f t="shared" si="1086"/>
        <v>1600</v>
      </c>
      <c r="BI5023" s="16">
        <f t="shared" si="1087"/>
        <v>20</v>
      </c>
    </row>
    <row r="5024" spans="1:61" ht="20.149999999999999" customHeight="1" x14ac:dyDescent="0.35">
      <c r="A5024">
        <v>5023</v>
      </c>
      <c r="B5024" t="s">
        <v>360</v>
      </c>
      <c r="C5024" t="s">
        <v>6829</v>
      </c>
      <c r="D5024" s="15" t="s">
        <v>5522</v>
      </c>
      <c r="E5024" s="12" t="s">
        <v>98</v>
      </c>
      <c r="G5024" s="12" t="s">
        <v>3316</v>
      </c>
      <c r="H5024" s="12" t="s">
        <v>589</v>
      </c>
      <c r="I5024" s="12" t="s">
        <v>589</v>
      </c>
      <c r="J5024" s="12" t="s">
        <v>5602</v>
      </c>
      <c r="K5024" s="12" t="s">
        <v>589</v>
      </c>
      <c r="N5024" s="16" t="s">
        <v>206</v>
      </c>
      <c r="O5024" s="16" t="s">
        <v>5503</v>
      </c>
      <c r="P5024" s="12" t="s">
        <v>131</v>
      </c>
      <c r="Q5024" s="16">
        <v>2023</v>
      </c>
      <c r="R5024" s="16">
        <v>2.4</v>
      </c>
      <c r="V5024" s="12" t="s">
        <v>204</v>
      </c>
      <c r="W5024" s="12" t="s">
        <v>204</v>
      </c>
      <c r="X5024" s="16">
        <v>1</v>
      </c>
      <c r="Z5024" s="16">
        <v>2.4</v>
      </c>
      <c r="AA5024" s="16">
        <f t="shared" si="1072"/>
        <v>288</v>
      </c>
      <c r="AD5024" s="16">
        <f t="shared" si="1073"/>
        <v>100800</v>
      </c>
      <c r="AE5024" s="16">
        <v>650</v>
      </c>
      <c r="AF5024" s="16">
        <f t="shared" si="1074"/>
        <v>243750</v>
      </c>
      <c r="AG5024" s="16">
        <f t="shared" si="1075"/>
        <v>240</v>
      </c>
      <c r="AH5024" s="12">
        <f t="shared" si="1076"/>
        <v>0</v>
      </c>
      <c r="AI5024" s="16">
        <f t="shared" si="1077"/>
        <v>16.8</v>
      </c>
      <c r="AJ5024" s="16">
        <f t="shared" si="1078"/>
        <v>67200</v>
      </c>
      <c r="AK5024" s="16">
        <f t="shared" si="1079"/>
        <v>1200</v>
      </c>
      <c r="AL5024" s="16">
        <f t="shared" si="1080"/>
        <v>12000</v>
      </c>
      <c r="AM5024" s="16">
        <f t="shared" si="1081"/>
        <v>228000</v>
      </c>
      <c r="AN5024" s="16">
        <f t="shared" si="1082"/>
        <v>651750</v>
      </c>
      <c r="AO5024" s="12" t="s">
        <v>1486</v>
      </c>
      <c r="AP5024" s="16">
        <v>2.4</v>
      </c>
      <c r="AQ5024" s="16" t="s">
        <v>204</v>
      </c>
      <c r="AS5024" s="16" t="s">
        <v>2422</v>
      </c>
      <c r="AT5024" s="16" t="s">
        <v>2418</v>
      </c>
      <c r="AU5024" t="s">
        <v>5458</v>
      </c>
      <c r="AV5024" s="15" t="s">
        <v>5459</v>
      </c>
      <c r="AX5024" s="16" t="s">
        <v>207</v>
      </c>
      <c r="AY5024" s="16" t="s">
        <v>207</v>
      </c>
      <c r="AZ5024" s="16" t="s">
        <v>207</v>
      </c>
      <c r="BA5024" s="16" t="s">
        <v>207</v>
      </c>
      <c r="BB5024" s="16" t="s">
        <v>207</v>
      </c>
      <c r="BC5024" s="16">
        <v>2.4</v>
      </c>
      <c r="BD5024" s="16">
        <f t="shared" si="1083"/>
        <v>13.2</v>
      </c>
      <c r="BE5024" s="16">
        <f t="shared" si="1084"/>
        <v>4073.4375</v>
      </c>
      <c r="BG5024" s="16">
        <f t="shared" si="1085"/>
        <v>5040</v>
      </c>
      <c r="BH5024" s="16">
        <f t="shared" si="1086"/>
        <v>4800</v>
      </c>
      <c r="BI5024" s="16">
        <f t="shared" si="1087"/>
        <v>60</v>
      </c>
    </row>
    <row r="5025" spans="1:61" ht="20.149999999999999" customHeight="1" x14ac:dyDescent="0.35">
      <c r="A5025">
        <v>5024</v>
      </c>
      <c r="B5025" t="s">
        <v>360</v>
      </c>
      <c r="C5025" t="s">
        <v>6830</v>
      </c>
      <c r="D5025" s="15" t="s">
        <v>5523</v>
      </c>
      <c r="E5025" s="12" t="s">
        <v>98</v>
      </c>
      <c r="G5025" s="12" t="s">
        <v>3316</v>
      </c>
      <c r="H5025" s="12" t="s">
        <v>589</v>
      </c>
      <c r="I5025" s="12" t="s">
        <v>589</v>
      </c>
      <c r="J5025" s="12" t="s">
        <v>5602</v>
      </c>
      <c r="K5025" s="12" t="s">
        <v>589</v>
      </c>
      <c r="N5025" s="16" t="s">
        <v>205</v>
      </c>
      <c r="O5025" s="16" t="s">
        <v>5524</v>
      </c>
      <c r="P5025" s="12" t="s">
        <v>131</v>
      </c>
      <c r="Q5025" s="16">
        <v>2023</v>
      </c>
      <c r="R5025" s="16">
        <v>1.82</v>
      </c>
      <c r="V5025" s="12" t="s">
        <v>204</v>
      </c>
      <c r="W5025" s="12" t="s">
        <v>204</v>
      </c>
      <c r="X5025" s="16">
        <v>1</v>
      </c>
      <c r="Z5025" s="16">
        <v>1.82</v>
      </c>
      <c r="AA5025" s="16">
        <f t="shared" ref="AA5025:AA5088" si="1088">Z5025*120</f>
        <v>218.4</v>
      </c>
      <c r="AD5025" s="16">
        <f t="shared" ref="AD5025:AD5088" si="1089">AA5025*350</f>
        <v>76440</v>
      </c>
      <c r="AE5025" s="16">
        <v>600</v>
      </c>
      <c r="AF5025" s="16">
        <f t="shared" ref="AF5025:AF5088" si="1090">AE5025*375</f>
        <v>225000</v>
      </c>
      <c r="AG5025" s="16">
        <f t="shared" ref="AG5025:AG5088" si="1091">100*Z5025</f>
        <v>182</v>
      </c>
      <c r="AH5025" s="12">
        <f t="shared" ref="AH5025:AH5088" si="1092">AG5025*0</f>
        <v>0</v>
      </c>
      <c r="AI5025" s="16">
        <f t="shared" ref="AI5025:AI5088" si="1093">7*Z5025</f>
        <v>12.74</v>
      </c>
      <c r="AJ5025" s="16">
        <f t="shared" ref="AJ5025:AJ5088" si="1094">AI5025*4000</f>
        <v>50960</v>
      </c>
      <c r="AK5025" s="16">
        <f t="shared" ref="AK5025:AK5088" si="1095">Z5025*500</f>
        <v>910</v>
      </c>
      <c r="AL5025" s="16">
        <f t="shared" ref="AL5025:AL5088" si="1096">1*5000*Z5025</f>
        <v>9100</v>
      </c>
      <c r="AM5025" s="16">
        <f t="shared" ref="AM5025:AM5088" si="1097">Z5025*95000</f>
        <v>172900</v>
      </c>
      <c r="AN5025" s="16">
        <f t="shared" ref="AN5025:AN5088" si="1098">AM5025+AL5025+AJ5025+AF5025+AD5025</f>
        <v>534400</v>
      </c>
      <c r="AO5025" s="12" t="s">
        <v>1486</v>
      </c>
      <c r="AP5025" s="16">
        <v>1.82</v>
      </c>
      <c r="AQ5025" s="16" t="s">
        <v>204</v>
      </c>
      <c r="AS5025" s="16" t="s">
        <v>2422</v>
      </c>
      <c r="AT5025" s="16" t="s">
        <v>2418</v>
      </c>
      <c r="AU5025" t="s">
        <v>5458</v>
      </c>
      <c r="AV5025" s="15" t="s">
        <v>5459</v>
      </c>
      <c r="AX5025" s="16" t="s">
        <v>207</v>
      </c>
      <c r="AY5025" s="16" t="s">
        <v>207</v>
      </c>
      <c r="AZ5025" s="16" t="s">
        <v>207</v>
      </c>
      <c r="BA5025" s="16" t="s">
        <v>207</v>
      </c>
      <c r="BB5025" s="16" t="s">
        <v>207</v>
      </c>
      <c r="BC5025" s="16">
        <v>1.82</v>
      </c>
      <c r="BD5025" s="16">
        <f t="shared" ref="BD5025:BD5088" si="1099">5.5*BC5025</f>
        <v>10.01</v>
      </c>
      <c r="BE5025" s="16">
        <f t="shared" ref="BE5025:BE5088" si="1100">AN5025/160</f>
        <v>3340</v>
      </c>
      <c r="BG5025" s="16">
        <f t="shared" ref="BG5025:BG5088" si="1101">2100*BC5025</f>
        <v>3822</v>
      </c>
      <c r="BH5025" s="16">
        <f t="shared" ref="BH5025:BH5088" si="1102">2000*BC5025</f>
        <v>3640</v>
      </c>
      <c r="BI5025" s="16">
        <f t="shared" ref="BI5025:BI5088" si="1103">BH5025/80</f>
        <v>45.5</v>
      </c>
    </row>
    <row r="5026" spans="1:61" ht="20.149999999999999" customHeight="1" x14ac:dyDescent="0.35">
      <c r="A5026">
        <v>5025</v>
      </c>
      <c r="B5026" t="s">
        <v>360</v>
      </c>
      <c r="C5026" t="s">
        <v>6831</v>
      </c>
      <c r="D5026" s="15" t="s">
        <v>5507</v>
      </c>
      <c r="E5026" s="12" t="s">
        <v>98</v>
      </c>
      <c r="G5026" s="12" t="s">
        <v>3316</v>
      </c>
      <c r="H5026" s="12" t="s">
        <v>589</v>
      </c>
      <c r="I5026" s="12" t="s">
        <v>589</v>
      </c>
      <c r="J5026" s="12" t="s">
        <v>5602</v>
      </c>
      <c r="K5026" s="12" t="s">
        <v>589</v>
      </c>
      <c r="N5026" s="16" t="s">
        <v>206</v>
      </c>
      <c r="O5026" s="16" t="s">
        <v>5524</v>
      </c>
      <c r="P5026" s="12" t="s">
        <v>131</v>
      </c>
      <c r="Q5026" s="16">
        <v>2023</v>
      </c>
      <c r="V5026" s="12" t="s">
        <v>204</v>
      </c>
      <c r="W5026" s="12" t="s">
        <v>204</v>
      </c>
      <c r="X5026" s="16">
        <v>1</v>
      </c>
      <c r="AA5026" s="16">
        <f t="shared" si="1088"/>
        <v>0</v>
      </c>
      <c r="AD5026" s="16">
        <f t="shared" si="1089"/>
        <v>0</v>
      </c>
      <c r="AF5026" s="16">
        <f t="shared" si="1090"/>
        <v>0</v>
      </c>
      <c r="AG5026" s="16">
        <f t="shared" si="1091"/>
        <v>0</v>
      </c>
      <c r="AH5026" s="12">
        <f t="shared" si="1092"/>
        <v>0</v>
      </c>
      <c r="AI5026" s="16">
        <f t="shared" si="1093"/>
        <v>0</v>
      </c>
      <c r="AJ5026" s="16">
        <f t="shared" si="1094"/>
        <v>0</v>
      </c>
      <c r="AK5026" s="16">
        <f t="shared" si="1095"/>
        <v>0</v>
      </c>
      <c r="AL5026" s="16">
        <f t="shared" si="1096"/>
        <v>0</v>
      </c>
      <c r="AM5026" s="16">
        <f t="shared" si="1097"/>
        <v>0</v>
      </c>
      <c r="AN5026" s="16">
        <f t="shared" si="1098"/>
        <v>0</v>
      </c>
      <c r="AO5026" s="12" t="s">
        <v>1486</v>
      </c>
      <c r="AQ5026" s="16" t="s">
        <v>204</v>
      </c>
      <c r="AS5026" s="16" t="s">
        <v>2422</v>
      </c>
      <c r="AT5026" s="16" t="s">
        <v>2418</v>
      </c>
      <c r="AU5026" t="s">
        <v>5458</v>
      </c>
      <c r="AV5026" s="15" t="s">
        <v>5459</v>
      </c>
      <c r="AX5026" s="16" t="s">
        <v>207</v>
      </c>
      <c r="AY5026" s="16" t="s">
        <v>207</v>
      </c>
      <c r="AZ5026" s="16" t="s">
        <v>207</v>
      </c>
      <c r="BA5026" s="16" t="s">
        <v>207</v>
      </c>
      <c r="BB5026" s="16" t="s">
        <v>207</v>
      </c>
      <c r="BD5026" s="16">
        <f t="shared" si="1099"/>
        <v>0</v>
      </c>
      <c r="BE5026" s="16">
        <f t="shared" si="1100"/>
        <v>0</v>
      </c>
      <c r="BG5026" s="16">
        <f t="shared" si="1101"/>
        <v>0</v>
      </c>
      <c r="BH5026" s="16">
        <f t="shared" si="1102"/>
        <v>0</v>
      </c>
      <c r="BI5026" s="16">
        <f t="shared" si="1103"/>
        <v>0</v>
      </c>
    </row>
    <row r="5027" spans="1:61" ht="20.149999999999999" customHeight="1" x14ac:dyDescent="0.35">
      <c r="A5027">
        <v>5026</v>
      </c>
      <c r="B5027" t="s">
        <v>360</v>
      </c>
      <c r="C5027" t="s">
        <v>6832</v>
      </c>
      <c r="D5027" s="15" t="s">
        <v>5525</v>
      </c>
      <c r="E5027" s="12" t="s">
        <v>98</v>
      </c>
      <c r="G5027" s="12" t="s">
        <v>3316</v>
      </c>
      <c r="H5027" s="12" t="s">
        <v>589</v>
      </c>
      <c r="I5027" s="12" t="s">
        <v>589</v>
      </c>
      <c r="J5027" s="12" t="s">
        <v>5602</v>
      </c>
      <c r="K5027" s="12" t="s">
        <v>589</v>
      </c>
      <c r="N5027" s="16" t="s">
        <v>205</v>
      </c>
      <c r="O5027" s="16" t="s">
        <v>5524</v>
      </c>
      <c r="P5027" s="12" t="s">
        <v>131</v>
      </c>
      <c r="Q5027" s="16">
        <v>2023</v>
      </c>
      <c r="R5027" s="16">
        <v>1.35</v>
      </c>
      <c r="V5027" s="12" t="s">
        <v>204</v>
      </c>
      <c r="W5027" s="12" t="s">
        <v>204</v>
      </c>
      <c r="X5027" s="16">
        <v>1</v>
      </c>
      <c r="Z5027" s="16">
        <v>1.35</v>
      </c>
      <c r="AA5027" s="16">
        <f t="shared" si="1088"/>
        <v>162</v>
      </c>
      <c r="AD5027" s="16">
        <f t="shared" si="1089"/>
        <v>56700</v>
      </c>
      <c r="AE5027" s="16">
        <v>350</v>
      </c>
      <c r="AF5027" s="16">
        <f t="shared" si="1090"/>
        <v>131250</v>
      </c>
      <c r="AG5027" s="16">
        <f t="shared" si="1091"/>
        <v>135</v>
      </c>
      <c r="AH5027" s="12">
        <f t="shared" si="1092"/>
        <v>0</v>
      </c>
      <c r="AI5027" s="16">
        <f t="shared" si="1093"/>
        <v>9.4500000000000011</v>
      </c>
      <c r="AJ5027" s="16">
        <f t="shared" si="1094"/>
        <v>37800.000000000007</v>
      </c>
      <c r="AK5027" s="16">
        <f t="shared" si="1095"/>
        <v>675</v>
      </c>
      <c r="AL5027" s="16">
        <f t="shared" si="1096"/>
        <v>6750</v>
      </c>
      <c r="AM5027" s="16">
        <f t="shared" si="1097"/>
        <v>128250.00000000001</v>
      </c>
      <c r="AN5027" s="16">
        <f t="shared" si="1098"/>
        <v>360750</v>
      </c>
      <c r="AO5027" s="12" t="s">
        <v>1486</v>
      </c>
      <c r="AP5027" s="16">
        <v>1.35</v>
      </c>
      <c r="AQ5027" s="16" t="s">
        <v>204</v>
      </c>
      <c r="AS5027" s="16" t="s">
        <v>2422</v>
      </c>
      <c r="AT5027" s="16" t="s">
        <v>2418</v>
      </c>
      <c r="AU5027" t="s">
        <v>5458</v>
      </c>
      <c r="AV5027" s="15" t="s">
        <v>5459</v>
      </c>
      <c r="AX5027" s="16" t="s">
        <v>207</v>
      </c>
      <c r="AY5027" s="16" t="s">
        <v>207</v>
      </c>
      <c r="AZ5027" s="16" t="s">
        <v>207</v>
      </c>
      <c r="BA5027" s="16" t="s">
        <v>207</v>
      </c>
      <c r="BB5027" s="16" t="s">
        <v>207</v>
      </c>
      <c r="BC5027" s="16">
        <v>1.35</v>
      </c>
      <c r="BD5027" s="16">
        <f t="shared" si="1099"/>
        <v>7.4250000000000007</v>
      </c>
      <c r="BE5027" s="16">
        <f t="shared" si="1100"/>
        <v>2254.6875</v>
      </c>
      <c r="BG5027" s="16">
        <f t="shared" si="1101"/>
        <v>2835</v>
      </c>
      <c r="BH5027" s="16">
        <f t="shared" si="1102"/>
        <v>2700</v>
      </c>
      <c r="BI5027" s="16">
        <f t="shared" si="1103"/>
        <v>33.75</v>
      </c>
    </row>
    <row r="5028" spans="1:61" ht="20.149999999999999" customHeight="1" x14ac:dyDescent="0.35">
      <c r="A5028">
        <v>5027</v>
      </c>
      <c r="B5028" t="s">
        <v>360</v>
      </c>
      <c r="C5028" t="s">
        <v>6833</v>
      </c>
      <c r="D5028" s="15" t="s">
        <v>5526</v>
      </c>
      <c r="E5028" s="12" t="s">
        <v>98</v>
      </c>
      <c r="G5028" s="12" t="s">
        <v>3316</v>
      </c>
      <c r="H5028" s="12" t="s">
        <v>589</v>
      </c>
      <c r="I5028" s="12" t="s">
        <v>589</v>
      </c>
      <c r="J5028" s="12" t="s">
        <v>5602</v>
      </c>
      <c r="K5028" s="12" t="s">
        <v>589</v>
      </c>
      <c r="N5028" s="16" t="s">
        <v>205</v>
      </c>
      <c r="O5028" s="16" t="s">
        <v>5524</v>
      </c>
      <c r="P5028" s="12" t="s">
        <v>131</v>
      </c>
      <c r="Q5028" s="16">
        <v>2023</v>
      </c>
      <c r="R5028" s="16">
        <v>0.88</v>
      </c>
      <c r="V5028" s="12" t="s">
        <v>204</v>
      </c>
      <c r="W5028" s="12" t="s">
        <v>204</v>
      </c>
      <c r="X5028" s="16">
        <v>1</v>
      </c>
      <c r="Z5028" s="16">
        <v>0.88</v>
      </c>
      <c r="AA5028" s="16">
        <f t="shared" si="1088"/>
        <v>105.6</v>
      </c>
      <c r="AD5028" s="16">
        <f t="shared" si="1089"/>
        <v>36960</v>
      </c>
      <c r="AE5028" s="16">
        <v>350</v>
      </c>
      <c r="AF5028" s="16">
        <f t="shared" si="1090"/>
        <v>131250</v>
      </c>
      <c r="AG5028" s="16">
        <f t="shared" si="1091"/>
        <v>88</v>
      </c>
      <c r="AH5028" s="12">
        <f t="shared" si="1092"/>
        <v>0</v>
      </c>
      <c r="AI5028" s="16">
        <f t="shared" si="1093"/>
        <v>6.16</v>
      </c>
      <c r="AJ5028" s="16">
        <f t="shared" si="1094"/>
        <v>24640</v>
      </c>
      <c r="AK5028" s="16">
        <f t="shared" si="1095"/>
        <v>440</v>
      </c>
      <c r="AL5028" s="16">
        <f t="shared" si="1096"/>
        <v>4400</v>
      </c>
      <c r="AM5028" s="16">
        <f t="shared" si="1097"/>
        <v>83600</v>
      </c>
      <c r="AN5028" s="16">
        <f t="shared" si="1098"/>
        <v>280850</v>
      </c>
      <c r="AO5028" s="12" t="s">
        <v>1486</v>
      </c>
      <c r="AP5028" s="16">
        <v>0.88</v>
      </c>
      <c r="AQ5028" s="16" t="s">
        <v>204</v>
      </c>
      <c r="AS5028" s="16" t="s">
        <v>2422</v>
      </c>
      <c r="AT5028" s="16" t="s">
        <v>2418</v>
      </c>
      <c r="AU5028" t="s">
        <v>5458</v>
      </c>
      <c r="AV5028" s="15" t="s">
        <v>5459</v>
      </c>
      <c r="AX5028" s="16" t="s">
        <v>207</v>
      </c>
      <c r="AY5028" s="16" t="s">
        <v>207</v>
      </c>
      <c r="AZ5028" s="16" t="s">
        <v>207</v>
      </c>
      <c r="BA5028" s="16" t="s">
        <v>207</v>
      </c>
      <c r="BB5028" s="16" t="s">
        <v>207</v>
      </c>
      <c r="BC5028" s="16">
        <v>0.88</v>
      </c>
      <c r="BD5028" s="16">
        <f t="shared" si="1099"/>
        <v>4.84</v>
      </c>
      <c r="BE5028" s="16">
        <f t="shared" si="1100"/>
        <v>1755.3125</v>
      </c>
      <c r="BG5028" s="16">
        <f t="shared" si="1101"/>
        <v>1848</v>
      </c>
      <c r="BH5028" s="16">
        <f t="shared" si="1102"/>
        <v>1760</v>
      </c>
      <c r="BI5028" s="16">
        <f t="shared" si="1103"/>
        <v>22</v>
      </c>
    </row>
    <row r="5029" spans="1:61" ht="20.149999999999999" customHeight="1" x14ac:dyDescent="0.35">
      <c r="A5029">
        <v>5028</v>
      </c>
      <c r="B5029" t="s">
        <v>360</v>
      </c>
      <c r="C5029" t="s">
        <v>6834</v>
      </c>
      <c r="D5029" s="15" t="s">
        <v>5465</v>
      </c>
      <c r="E5029" s="12" t="s">
        <v>98</v>
      </c>
      <c r="G5029" s="12" t="s">
        <v>3316</v>
      </c>
      <c r="H5029" s="12" t="s">
        <v>589</v>
      </c>
      <c r="I5029" s="12" t="s">
        <v>589</v>
      </c>
      <c r="J5029" s="12" t="s">
        <v>5602</v>
      </c>
      <c r="K5029" s="12" t="s">
        <v>589</v>
      </c>
      <c r="N5029" s="16" t="s">
        <v>206</v>
      </c>
      <c r="O5029" s="16" t="s">
        <v>5524</v>
      </c>
      <c r="P5029" s="12" t="s">
        <v>131</v>
      </c>
      <c r="Q5029" s="16">
        <v>2023</v>
      </c>
      <c r="R5029" s="16">
        <v>1.5</v>
      </c>
      <c r="V5029" s="12" t="s">
        <v>204</v>
      </c>
      <c r="W5029" s="12" t="s">
        <v>204</v>
      </c>
      <c r="X5029" s="16">
        <v>1</v>
      </c>
      <c r="Z5029" s="16">
        <v>1.5</v>
      </c>
      <c r="AA5029" s="16">
        <f t="shared" si="1088"/>
        <v>180</v>
      </c>
      <c r="AD5029" s="16">
        <f t="shared" si="1089"/>
        <v>63000</v>
      </c>
      <c r="AE5029" s="16">
        <v>700</v>
      </c>
      <c r="AF5029" s="16">
        <f t="shared" si="1090"/>
        <v>262500</v>
      </c>
      <c r="AG5029" s="16">
        <f t="shared" si="1091"/>
        <v>150</v>
      </c>
      <c r="AH5029" s="12">
        <f t="shared" si="1092"/>
        <v>0</v>
      </c>
      <c r="AI5029" s="16">
        <f t="shared" si="1093"/>
        <v>10.5</v>
      </c>
      <c r="AJ5029" s="16">
        <f t="shared" si="1094"/>
        <v>42000</v>
      </c>
      <c r="AK5029" s="16">
        <f t="shared" si="1095"/>
        <v>750</v>
      </c>
      <c r="AL5029" s="16">
        <f t="shared" si="1096"/>
        <v>7500</v>
      </c>
      <c r="AM5029" s="16">
        <f t="shared" si="1097"/>
        <v>142500</v>
      </c>
      <c r="AN5029" s="16">
        <f t="shared" si="1098"/>
        <v>517500</v>
      </c>
      <c r="AO5029" s="12" t="s">
        <v>1486</v>
      </c>
      <c r="AP5029" s="16">
        <v>1.5</v>
      </c>
      <c r="AQ5029" s="16" t="s">
        <v>204</v>
      </c>
      <c r="AS5029" s="16" t="s">
        <v>2422</v>
      </c>
      <c r="AT5029" s="16" t="s">
        <v>2418</v>
      </c>
      <c r="AU5029" t="s">
        <v>5458</v>
      </c>
      <c r="AV5029" s="15" t="s">
        <v>5459</v>
      </c>
      <c r="AX5029" s="16" t="s">
        <v>207</v>
      </c>
      <c r="AY5029" s="16" t="s">
        <v>207</v>
      </c>
      <c r="AZ5029" s="16" t="s">
        <v>207</v>
      </c>
      <c r="BA5029" s="16" t="s">
        <v>207</v>
      </c>
      <c r="BB5029" s="16" t="s">
        <v>207</v>
      </c>
      <c r="BC5029" s="16">
        <v>1.5</v>
      </c>
      <c r="BD5029" s="16">
        <f t="shared" si="1099"/>
        <v>8.25</v>
      </c>
      <c r="BE5029" s="16">
        <f t="shared" si="1100"/>
        <v>3234.375</v>
      </c>
      <c r="BG5029" s="16">
        <f t="shared" si="1101"/>
        <v>3150</v>
      </c>
      <c r="BH5029" s="16">
        <f t="shared" si="1102"/>
        <v>3000</v>
      </c>
      <c r="BI5029" s="16">
        <f t="shared" si="1103"/>
        <v>37.5</v>
      </c>
    </row>
    <row r="5030" spans="1:61" ht="20.149999999999999" customHeight="1" x14ac:dyDescent="0.35">
      <c r="A5030">
        <v>5029</v>
      </c>
      <c r="B5030" t="s">
        <v>360</v>
      </c>
      <c r="C5030" t="s">
        <v>6835</v>
      </c>
      <c r="D5030" s="15" t="s">
        <v>5527</v>
      </c>
      <c r="E5030" s="12" t="s">
        <v>98</v>
      </c>
      <c r="G5030" s="12" t="s">
        <v>3316</v>
      </c>
      <c r="H5030" s="12" t="s">
        <v>589</v>
      </c>
      <c r="I5030" s="12" t="s">
        <v>589</v>
      </c>
      <c r="J5030" s="12" t="s">
        <v>5602</v>
      </c>
      <c r="K5030" s="12" t="s">
        <v>589</v>
      </c>
      <c r="N5030" s="16" t="s">
        <v>206</v>
      </c>
      <c r="O5030" s="16" t="s">
        <v>5524</v>
      </c>
      <c r="P5030" s="12" t="s">
        <v>131</v>
      </c>
      <c r="Q5030" s="16">
        <v>2023</v>
      </c>
      <c r="R5030" s="16">
        <v>3.6</v>
      </c>
      <c r="V5030" s="12" t="s">
        <v>204</v>
      </c>
      <c r="W5030" s="12" t="s">
        <v>204</v>
      </c>
      <c r="X5030" s="16">
        <v>1</v>
      </c>
      <c r="Z5030" s="16">
        <v>3.6</v>
      </c>
      <c r="AA5030" s="16">
        <f t="shared" si="1088"/>
        <v>432</v>
      </c>
      <c r="AD5030" s="16">
        <f t="shared" si="1089"/>
        <v>151200</v>
      </c>
      <c r="AE5030" s="16">
        <v>1000</v>
      </c>
      <c r="AF5030" s="16">
        <f t="shared" si="1090"/>
        <v>375000</v>
      </c>
      <c r="AG5030" s="16">
        <f t="shared" si="1091"/>
        <v>360</v>
      </c>
      <c r="AH5030" s="12">
        <f t="shared" si="1092"/>
        <v>0</v>
      </c>
      <c r="AI5030" s="16">
        <f t="shared" si="1093"/>
        <v>25.2</v>
      </c>
      <c r="AJ5030" s="16">
        <f t="shared" si="1094"/>
        <v>100800</v>
      </c>
      <c r="AK5030" s="16">
        <f t="shared" si="1095"/>
        <v>1800</v>
      </c>
      <c r="AL5030" s="16">
        <f t="shared" si="1096"/>
        <v>18000</v>
      </c>
      <c r="AM5030" s="16">
        <f t="shared" si="1097"/>
        <v>342000</v>
      </c>
      <c r="AN5030" s="16">
        <f t="shared" si="1098"/>
        <v>987000</v>
      </c>
      <c r="AO5030" s="12" t="s">
        <v>1486</v>
      </c>
      <c r="AP5030" s="16">
        <v>3.6</v>
      </c>
      <c r="AQ5030" s="16" t="s">
        <v>204</v>
      </c>
      <c r="AS5030" s="16" t="s">
        <v>2422</v>
      </c>
      <c r="AT5030" s="16" t="s">
        <v>2418</v>
      </c>
      <c r="AU5030" t="s">
        <v>5458</v>
      </c>
      <c r="AV5030" s="15" t="s">
        <v>5459</v>
      </c>
      <c r="AX5030" s="16" t="s">
        <v>207</v>
      </c>
      <c r="AY5030" s="16" t="s">
        <v>207</v>
      </c>
      <c r="AZ5030" s="16" t="s">
        <v>207</v>
      </c>
      <c r="BA5030" s="16" t="s">
        <v>207</v>
      </c>
      <c r="BB5030" s="16" t="s">
        <v>207</v>
      </c>
      <c r="BC5030" s="16">
        <v>3.6</v>
      </c>
      <c r="BD5030" s="16">
        <f t="shared" si="1099"/>
        <v>19.8</v>
      </c>
      <c r="BE5030" s="16">
        <f t="shared" si="1100"/>
        <v>6168.75</v>
      </c>
      <c r="BG5030" s="16">
        <f t="shared" si="1101"/>
        <v>7560</v>
      </c>
      <c r="BH5030" s="16">
        <f t="shared" si="1102"/>
        <v>7200</v>
      </c>
      <c r="BI5030" s="16">
        <f t="shared" si="1103"/>
        <v>90</v>
      </c>
    </row>
    <row r="5031" spans="1:61" ht="20.149999999999999" customHeight="1" x14ac:dyDescent="0.35">
      <c r="A5031">
        <v>5030</v>
      </c>
      <c r="B5031" t="s">
        <v>360</v>
      </c>
      <c r="C5031" t="s">
        <v>6836</v>
      </c>
      <c r="D5031" s="15" t="s">
        <v>5528</v>
      </c>
      <c r="E5031" s="12" t="s">
        <v>98</v>
      </c>
      <c r="G5031" s="12" t="s">
        <v>3316</v>
      </c>
      <c r="H5031" s="12" t="s">
        <v>589</v>
      </c>
      <c r="I5031" s="12" t="s">
        <v>589</v>
      </c>
      <c r="J5031" s="12" t="s">
        <v>5602</v>
      </c>
      <c r="K5031" s="12" t="s">
        <v>589</v>
      </c>
      <c r="N5031" s="16" t="s">
        <v>206</v>
      </c>
      <c r="O5031" s="16" t="s">
        <v>5524</v>
      </c>
      <c r="P5031" s="12" t="s">
        <v>131</v>
      </c>
      <c r="Q5031" s="16">
        <v>2023</v>
      </c>
      <c r="R5031" s="16">
        <v>1.5</v>
      </c>
      <c r="V5031" s="12" t="s">
        <v>204</v>
      </c>
      <c r="W5031" s="12" t="s">
        <v>204</v>
      </c>
      <c r="X5031" s="16">
        <v>1</v>
      </c>
      <c r="Z5031" s="16">
        <v>1.5</v>
      </c>
      <c r="AA5031" s="16">
        <f t="shared" si="1088"/>
        <v>180</v>
      </c>
      <c r="AD5031" s="16">
        <f t="shared" si="1089"/>
        <v>63000</v>
      </c>
      <c r="AE5031" s="16">
        <v>400</v>
      </c>
      <c r="AF5031" s="16">
        <f t="shared" si="1090"/>
        <v>150000</v>
      </c>
      <c r="AG5031" s="16">
        <f t="shared" si="1091"/>
        <v>150</v>
      </c>
      <c r="AH5031" s="12">
        <f t="shared" si="1092"/>
        <v>0</v>
      </c>
      <c r="AI5031" s="16">
        <f t="shared" si="1093"/>
        <v>10.5</v>
      </c>
      <c r="AJ5031" s="16">
        <f t="shared" si="1094"/>
        <v>42000</v>
      </c>
      <c r="AK5031" s="16">
        <f t="shared" si="1095"/>
        <v>750</v>
      </c>
      <c r="AL5031" s="16">
        <f t="shared" si="1096"/>
        <v>7500</v>
      </c>
      <c r="AM5031" s="16">
        <f t="shared" si="1097"/>
        <v>142500</v>
      </c>
      <c r="AN5031" s="16">
        <f t="shared" si="1098"/>
        <v>405000</v>
      </c>
      <c r="AO5031" s="12" t="s">
        <v>1486</v>
      </c>
      <c r="AP5031" s="16">
        <v>1.5</v>
      </c>
      <c r="AQ5031" s="16" t="s">
        <v>204</v>
      </c>
      <c r="AS5031" s="16" t="s">
        <v>2422</v>
      </c>
      <c r="AT5031" s="16" t="s">
        <v>2418</v>
      </c>
      <c r="AU5031" t="s">
        <v>5458</v>
      </c>
      <c r="AV5031" s="15" t="s">
        <v>5459</v>
      </c>
      <c r="AX5031" s="16" t="s">
        <v>207</v>
      </c>
      <c r="AY5031" s="16" t="s">
        <v>207</v>
      </c>
      <c r="AZ5031" s="16" t="s">
        <v>207</v>
      </c>
      <c r="BA5031" s="16" t="s">
        <v>207</v>
      </c>
      <c r="BB5031" s="16" t="s">
        <v>207</v>
      </c>
      <c r="BC5031" s="16">
        <v>1.5</v>
      </c>
      <c r="BD5031" s="16">
        <f t="shared" si="1099"/>
        <v>8.25</v>
      </c>
      <c r="BE5031" s="16">
        <f t="shared" si="1100"/>
        <v>2531.25</v>
      </c>
      <c r="BG5031" s="16">
        <f t="shared" si="1101"/>
        <v>3150</v>
      </c>
      <c r="BH5031" s="16">
        <f t="shared" si="1102"/>
        <v>3000</v>
      </c>
      <c r="BI5031" s="16">
        <f t="shared" si="1103"/>
        <v>37.5</v>
      </c>
    </row>
    <row r="5032" spans="1:61" ht="20.149999999999999" customHeight="1" x14ac:dyDescent="0.35">
      <c r="A5032">
        <v>5031</v>
      </c>
      <c r="B5032" t="s">
        <v>360</v>
      </c>
      <c r="C5032" t="s">
        <v>6837</v>
      </c>
      <c r="D5032" s="15" t="s">
        <v>5529</v>
      </c>
      <c r="E5032" s="12" t="s">
        <v>98</v>
      </c>
      <c r="G5032" s="12" t="s">
        <v>3316</v>
      </c>
      <c r="H5032" s="12" t="s">
        <v>589</v>
      </c>
      <c r="I5032" s="12" t="s">
        <v>589</v>
      </c>
      <c r="J5032" s="12" t="s">
        <v>5602</v>
      </c>
      <c r="K5032" s="12" t="s">
        <v>589</v>
      </c>
      <c r="N5032" s="16" t="s">
        <v>206</v>
      </c>
      <c r="O5032" s="16" t="s">
        <v>5524</v>
      </c>
      <c r="P5032" s="12" t="s">
        <v>131</v>
      </c>
      <c r="Q5032" s="16">
        <v>2023</v>
      </c>
      <c r="R5032" s="16">
        <v>1.4</v>
      </c>
      <c r="V5032" s="12" t="s">
        <v>204</v>
      </c>
      <c r="W5032" s="12" t="s">
        <v>204</v>
      </c>
      <c r="X5032" s="16">
        <v>1</v>
      </c>
      <c r="Z5032" s="16">
        <v>1.4</v>
      </c>
      <c r="AA5032" s="16">
        <f t="shared" si="1088"/>
        <v>168</v>
      </c>
      <c r="AD5032" s="16">
        <f t="shared" si="1089"/>
        <v>58800</v>
      </c>
      <c r="AE5032" s="16">
        <v>400</v>
      </c>
      <c r="AF5032" s="16">
        <f t="shared" si="1090"/>
        <v>150000</v>
      </c>
      <c r="AG5032" s="16">
        <f t="shared" si="1091"/>
        <v>140</v>
      </c>
      <c r="AH5032" s="12">
        <f t="shared" si="1092"/>
        <v>0</v>
      </c>
      <c r="AI5032" s="16">
        <f t="shared" si="1093"/>
        <v>9.7999999999999989</v>
      </c>
      <c r="AJ5032" s="16">
        <f t="shared" si="1094"/>
        <v>39199.999999999993</v>
      </c>
      <c r="AK5032" s="16">
        <f t="shared" si="1095"/>
        <v>700</v>
      </c>
      <c r="AL5032" s="16">
        <f t="shared" si="1096"/>
        <v>7000</v>
      </c>
      <c r="AM5032" s="16">
        <f t="shared" si="1097"/>
        <v>133000</v>
      </c>
      <c r="AN5032" s="16">
        <f t="shared" si="1098"/>
        <v>388000</v>
      </c>
      <c r="AO5032" s="12" t="s">
        <v>1486</v>
      </c>
      <c r="AP5032" s="16">
        <v>1.4</v>
      </c>
      <c r="AQ5032" s="16" t="s">
        <v>204</v>
      </c>
      <c r="AS5032" s="16" t="s">
        <v>2422</v>
      </c>
      <c r="AT5032" s="16" t="s">
        <v>2418</v>
      </c>
      <c r="AU5032" t="s">
        <v>5458</v>
      </c>
      <c r="AV5032" s="15" t="s">
        <v>5459</v>
      </c>
      <c r="AX5032" s="16" t="s">
        <v>207</v>
      </c>
      <c r="AY5032" s="16" t="s">
        <v>207</v>
      </c>
      <c r="AZ5032" s="16" t="s">
        <v>207</v>
      </c>
      <c r="BA5032" s="16" t="s">
        <v>207</v>
      </c>
      <c r="BB5032" s="16" t="s">
        <v>207</v>
      </c>
      <c r="BC5032" s="16">
        <v>1.4</v>
      </c>
      <c r="BD5032" s="16">
        <f t="shared" si="1099"/>
        <v>7.6999999999999993</v>
      </c>
      <c r="BE5032" s="16">
        <f t="shared" si="1100"/>
        <v>2425</v>
      </c>
      <c r="BG5032" s="16">
        <f t="shared" si="1101"/>
        <v>2940</v>
      </c>
      <c r="BH5032" s="16">
        <f t="shared" si="1102"/>
        <v>2800</v>
      </c>
      <c r="BI5032" s="16">
        <f t="shared" si="1103"/>
        <v>35</v>
      </c>
    </row>
    <row r="5033" spans="1:61" ht="20.149999999999999" customHeight="1" x14ac:dyDescent="0.35">
      <c r="A5033">
        <v>5032</v>
      </c>
      <c r="B5033" t="s">
        <v>360</v>
      </c>
      <c r="C5033" t="s">
        <v>6838</v>
      </c>
      <c r="D5033" s="15" t="s">
        <v>5530</v>
      </c>
      <c r="E5033" s="12" t="s">
        <v>98</v>
      </c>
      <c r="G5033" s="12" t="s">
        <v>3316</v>
      </c>
      <c r="H5033" s="12" t="s">
        <v>589</v>
      </c>
      <c r="I5033" s="12" t="s">
        <v>589</v>
      </c>
      <c r="J5033" s="12" t="s">
        <v>5602</v>
      </c>
      <c r="K5033" s="12" t="s">
        <v>589</v>
      </c>
      <c r="N5033" s="16" t="s">
        <v>206</v>
      </c>
      <c r="O5033" s="16" t="s">
        <v>5524</v>
      </c>
      <c r="P5033" s="12" t="s">
        <v>131</v>
      </c>
      <c r="Q5033" s="16">
        <v>2023</v>
      </c>
      <c r="R5033" s="16">
        <v>0.7</v>
      </c>
      <c r="V5033" s="12" t="s">
        <v>204</v>
      </c>
      <c r="W5033" s="12" t="s">
        <v>204</v>
      </c>
      <c r="X5033" s="16">
        <v>1</v>
      </c>
      <c r="Z5033" s="16">
        <v>0.7</v>
      </c>
      <c r="AA5033" s="16">
        <f t="shared" si="1088"/>
        <v>84</v>
      </c>
      <c r="AD5033" s="16">
        <f t="shared" si="1089"/>
        <v>29400</v>
      </c>
      <c r="AE5033" s="16">
        <v>400</v>
      </c>
      <c r="AF5033" s="16">
        <f t="shared" si="1090"/>
        <v>150000</v>
      </c>
      <c r="AG5033" s="16">
        <f t="shared" si="1091"/>
        <v>70</v>
      </c>
      <c r="AH5033" s="12">
        <f t="shared" si="1092"/>
        <v>0</v>
      </c>
      <c r="AI5033" s="16">
        <f t="shared" si="1093"/>
        <v>4.8999999999999995</v>
      </c>
      <c r="AJ5033" s="16">
        <f t="shared" si="1094"/>
        <v>19599.999999999996</v>
      </c>
      <c r="AK5033" s="16">
        <f t="shared" si="1095"/>
        <v>350</v>
      </c>
      <c r="AL5033" s="16">
        <f t="shared" si="1096"/>
        <v>3500</v>
      </c>
      <c r="AM5033" s="16">
        <f t="shared" si="1097"/>
        <v>66500</v>
      </c>
      <c r="AN5033" s="16">
        <f t="shared" si="1098"/>
        <v>269000</v>
      </c>
      <c r="AO5033" s="12" t="s">
        <v>1486</v>
      </c>
      <c r="AP5033" s="16">
        <v>0.7</v>
      </c>
      <c r="AQ5033" s="16" t="s">
        <v>204</v>
      </c>
      <c r="AS5033" s="16" t="s">
        <v>2422</v>
      </c>
      <c r="AT5033" s="16" t="s">
        <v>2418</v>
      </c>
      <c r="AU5033" t="s">
        <v>5458</v>
      </c>
      <c r="AV5033" s="15" t="s">
        <v>5459</v>
      </c>
      <c r="AX5033" s="16" t="s">
        <v>207</v>
      </c>
      <c r="AY5033" s="16" t="s">
        <v>207</v>
      </c>
      <c r="AZ5033" s="16" t="s">
        <v>207</v>
      </c>
      <c r="BA5033" s="16" t="s">
        <v>207</v>
      </c>
      <c r="BB5033" s="16" t="s">
        <v>207</v>
      </c>
      <c r="BC5033" s="16">
        <v>0.7</v>
      </c>
      <c r="BD5033" s="16">
        <f t="shared" si="1099"/>
        <v>3.8499999999999996</v>
      </c>
      <c r="BE5033" s="16">
        <f t="shared" si="1100"/>
        <v>1681.25</v>
      </c>
      <c r="BG5033" s="16">
        <f t="shared" si="1101"/>
        <v>1470</v>
      </c>
      <c r="BH5033" s="16">
        <f t="shared" si="1102"/>
        <v>1400</v>
      </c>
      <c r="BI5033" s="16">
        <f t="shared" si="1103"/>
        <v>17.5</v>
      </c>
    </row>
    <row r="5034" spans="1:61" ht="20.149999999999999" customHeight="1" x14ac:dyDescent="0.35">
      <c r="A5034">
        <v>5033</v>
      </c>
      <c r="B5034" t="s">
        <v>360</v>
      </c>
      <c r="C5034" t="s">
        <v>6839</v>
      </c>
      <c r="D5034" s="15" t="s">
        <v>5531</v>
      </c>
      <c r="E5034" s="12" t="s">
        <v>98</v>
      </c>
      <c r="G5034" s="12" t="s">
        <v>3316</v>
      </c>
      <c r="H5034" s="12" t="s">
        <v>589</v>
      </c>
      <c r="I5034" s="12" t="s">
        <v>589</v>
      </c>
      <c r="J5034" s="12" t="s">
        <v>5602</v>
      </c>
      <c r="K5034" s="12" t="s">
        <v>589</v>
      </c>
      <c r="N5034" s="16" t="s">
        <v>206</v>
      </c>
      <c r="O5034" s="16" t="s">
        <v>5524</v>
      </c>
      <c r="P5034" s="12" t="s">
        <v>131</v>
      </c>
      <c r="Q5034" s="16">
        <v>2023</v>
      </c>
      <c r="R5034" s="16">
        <v>0.8</v>
      </c>
      <c r="V5034" s="12" t="s">
        <v>204</v>
      </c>
      <c r="W5034" s="12" t="s">
        <v>204</v>
      </c>
      <c r="X5034" s="16">
        <v>1</v>
      </c>
      <c r="Z5034" s="16">
        <v>0.8</v>
      </c>
      <c r="AA5034" s="16">
        <f t="shared" si="1088"/>
        <v>96</v>
      </c>
      <c r="AD5034" s="16">
        <f t="shared" si="1089"/>
        <v>33600</v>
      </c>
      <c r="AE5034" s="16">
        <v>400</v>
      </c>
      <c r="AF5034" s="16">
        <f t="shared" si="1090"/>
        <v>150000</v>
      </c>
      <c r="AG5034" s="16">
        <f t="shared" si="1091"/>
        <v>80</v>
      </c>
      <c r="AH5034" s="12">
        <f t="shared" si="1092"/>
        <v>0</v>
      </c>
      <c r="AI5034" s="16">
        <f t="shared" si="1093"/>
        <v>5.6000000000000005</v>
      </c>
      <c r="AJ5034" s="16">
        <f t="shared" si="1094"/>
        <v>22400.000000000004</v>
      </c>
      <c r="AK5034" s="16">
        <f t="shared" si="1095"/>
        <v>400</v>
      </c>
      <c r="AL5034" s="16">
        <f t="shared" si="1096"/>
        <v>4000</v>
      </c>
      <c r="AM5034" s="16">
        <f t="shared" si="1097"/>
        <v>76000</v>
      </c>
      <c r="AN5034" s="16">
        <f t="shared" si="1098"/>
        <v>286000</v>
      </c>
      <c r="AO5034" s="12" t="s">
        <v>1486</v>
      </c>
      <c r="AP5034" s="16">
        <v>0.8</v>
      </c>
      <c r="AQ5034" s="16" t="s">
        <v>204</v>
      </c>
      <c r="AS5034" s="16" t="s">
        <v>2422</v>
      </c>
      <c r="AT5034" s="16" t="s">
        <v>2418</v>
      </c>
      <c r="AU5034" t="s">
        <v>5458</v>
      </c>
      <c r="AV5034" s="15" t="s">
        <v>5459</v>
      </c>
      <c r="AX5034" s="16" t="s">
        <v>207</v>
      </c>
      <c r="AY5034" s="16" t="s">
        <v>207</v>
      </c>
      <c r="AZ5034" s="16" t="s">
        <v>207</v>
      </c>
      <c r="BA5034" s="16" t="s">
        <v>207</v>
      </c>
      <c r="BB5034" s="16" t="s">
        <v>207</v>
      </c>
      <c r="BC5034" s="16">
        <v>0.8</v>
      </c>
      <c r="BD5034" s="16">
        <f t="shared" si="1099"/>
        <v>4.4000000000000004</v>
      </c>
      <c r="BE5034" s="16">
        <f t="shared" si="1100"/>
        <v>1787.5</v>
      </c>
      <c r="BG5034" s="16">
        <f t="shared" si="1101"/>
        <v>1680</v>
      </c>
      <c r="BH5034" s="16">
        <f t="shared" si="1102"/>
        <v>1600</v>
      </c>
      <c r="BI5034" s="16">
        <f t="shared" si="1103"/>
        <v>20</v>
      </c>
    </row>
    <row r="5035" spans="1:61" ht="20.149999999999999" customHeight="1" x14ac:dyDescent="0.35">
      <c r="A5035">
        <v>5034</v>
      </c>
      <c r="B5035" t="s">
        <v>360</v>
      </c>
      <c r="C5035" t="s">
        <v>6840</v>
      </c>
      <c r="D5035" s="15" t="s">
        <v>5532</v>
      </c>
      <c r="E5035" s="12" t="s">
        <v>98</v>
      </c>
      <c r="G5035" s="12" t="s">
        <v>3316</v>
      </c>
      <c r="H5035" s="12" t="s">
        <v>589</v>
      </c>
      <c r="I5035" s="12" t="s">
        <v>589</v>
      </c>
      <c r="J5035" s="12" t="s">
        <v>5602</v>
      </c>
      <c r="K5035" s="12" t="s">
        <v>589</v>
      </c>
      <c r="N5035" s="16" t="s">
        <v>206</v>
      </c>
      <c r="O5035" s="16" t="s">
        <v>5524</v>
      </c>
      <c r="P5035" s="12" t="s">
        <v>131</v>
      </c>
      <c r="Q5035" s="16">
        <v>2023</v>
      </c>
      <c r="R5035" s="16">
        <v>1.5</v>
      </c>
      <c r="V5035" s="12" t="s">
        <v>204</v>
      </c>
      <c r="W5035" s="12" t="s">
        <v>204</v>
      </c>
      <c r="X5035" s="16">
        <v>1</v>
      </c>
      <c r="Z5035" s="16">
        <v>1.5</v>
      </c>
      <c r="AA5035" s="16">
        <f t="shared" si="1088"/>
        <v>180</v>
      </c>
      <c r="AD5035" s="16">
        <f t="shared" si="1089"/>
        <v>63000</v>
      </c>
      <c r="AE5035" s="16">
        <v>700</v>
      </c>
      <c r="AF5035" s="16">
        <f t="shared" si="1090"/>
        <v>262500</v>
      </c>
      <c r="AG5035" s="16">
        <f t="shared" si="1091"/>
        <v>150</v>
      </c>
      <c r="AH5035" s="12">
        <f t="shared" si="1092"/>
        <v>0</v>
      </c>
      <c r="AI5035" s="16">
        <f t="shared" si="1093"/>
        <v>10.5</v>
      </c>
      <c r="AJ5035" s="16">
        <f t="shared" si="1094"/>
        <v>42000</v>
      </c>
      <c r="AK5035" s="16">
        <f t="shared" si="1095"/>
        <v>750</v>
      </c>
      <c r="AL5035" s="16">
        <f t="shared" si="1096"/>
        <v>7500</v>
      </c>
      <c r="AM5035" s="16">
        <f t="shared" si="1097"/>
        <v>142500</v>
      </c>
      <c r="AN5035" s="16">
        <f t="shared" si="1098"/>
        <v>517500</v>
      </c>
      <c r="AO5035" s="12" t="s">
        <v>1486</v>
      </c>
      <c r="AP5035" s="16">
        <v>1.5</v>
      </c>
      <c r="AQ5035" s="16" t="s">
        <v>204</v>
      </c>
      <c r="AS5035" s="16" t="s">
        <v>2422</v>
      </c>
      <c r="AT5035" s="16" t="s">
        <v>2418</v>
      </c>
      <c r="AU5035" t="s">
        <v>5458</v>
      </c>
      <c r="AV5035" s="15" t="s">
        <v>5459</v>
      </c>
      <c r="AX5035" s="16" t="s">
        <v>207</v>
      </c>
      <c r="AY5035" s="16" t="s">
        <v>207</v>
      </c>
      <c r="AZ5035" s="16" t="s">
        <v>207</v>
      </c>
      <c r="BA5035" s="16" t="s">
        <v>207</v>
      </c>
      <c r="BB5035" s="16" t="s">
        <v>207</v>
      </c>
      <c r="BC5035" s="16">
        <v>1.5</v>
      </c>
      <c r="BD5035" s="16">
        <f t="shared" si="1099"/>
        <v>8.25</v>
      </c>
      <c r="BE5035" s="16">
        <f t="shared" si="1100"/>
        <v>3234.375</v>
      </c>
      <c r="BG5035" s="16">
        <f t="shared" si="1101"/>
        <v>3150</v>
      </c>
      <c r="BH5035" s="16">
        <f t="shared" si="1102"/>
        <v>3000</v>
      </c>
      <c r="BI5035" s="16">
        <f t="shared" si="1103"/>
        <v>37.5</v>
      </c>
    </row>
    <row r="5036" spans="1:61" ht="20.149999999999999" customHeight="1" x14ac:dyDescent="0.35">
      <c r="A5036">
        <v>5035</v>
      </c>
      <c r="B5036" t="s">
        <v>360</v>
      </c>
      <c r="C5036" t="s">
        <v>6841</v>
      </c>
      <c r="D5036" s="15" t="s">
        <v>5533</v>
      </c>
      <c r="E5036" s="12" t="s">
        <v>98</v>
      </c>
      <c r="G5036" s="12" t="s">
        <v>3316</v>
      </c>
      <c r="H5036" s="12" t="s">
        <v>589</v>
      </c>
      <c r="I5036" s="12" t="s">
        <v>589</v>
      </c>
      <c r="J5036" s="12" t="s">
        <v>5602</v>
      </c>
      <c r="K5036" s="12" t="s">
        <v>589</v>
      </c>
      <c r="N5036" s="16" t="s">
        <v>206</v>
      </c>
      <c r="O5036" s="16" t="s">
        <v>5524</v>
      </c>
      <c r="P5036" s="12" t="s">
        <v>131</v>
      </c>
      <c r="Q5036" s="16">
        <v>2023</v>
      </c>
      <c r="R5036" s="16">
        <v>0.72</v>
      </c>
      <c r="V5036" s="12" t="s">
        <v>204</v>
      </c>
      <c r="W5036" s="12" t="s">
        <v>204</v>
      </c>
      <c r="X5036" s="16">
        <v>1</v>
      </c>
      <c r="Z5036" s="16">
        <v>0.72</v>
      </c>
      <c r="AA5036" s="16">
        <f t="shared" si="1088"/>
        <v>86.399999999999991</v>
      </c>
      <c r="AD5036" s="16">
        <f t="shared" si="1089"/>
        <v>30239.999999999996</v>
      </c>
      <c r="AE5036" s="16">
        <v>400</v>
      </c>
      <c r="AF5036" s="16">
        <f t="shared" si="1090"/>
        <v>150000</v>
      </c>
      <c r="AG5036" s="16">
        <f t="shared" si="1091"/>
        <v>72</v>
      </c>
      <c r="AH5036" s="12">
        <f t="shared" si="1092"/>
        <v>0</v>
      </c>
      <c r="AI5036" s="16">
        <f t="shared" si="1093"/>
        <v>5.04</v>
      </c>
      <c r="AJ5036" s="16">
        <f t="shared" si="1094"/>
        <v>20160</v>
      </c>
      <c r="AK5036" s="16">
        <f t="shared" si="1095"/>
        <v>360</v>
      </c>
      <c r="AL5036" s="16">
        <f t="shared" si="1096"/>
        <v>3600</v>
      </c>
      <c r="AM5036" s="16">
        <f t="shared" si="1097"/>
        <v>68400</v>
      </c>
      <c r="AN5036" s="16">
        <f t="shared" si="1098"/>
        <v>272400</v>
      </c>
      <c r="AO5036" s="12" t="s">
        <v>1486</v>
      </c>
      <c r="AP5036" s="16">
        <v>0.72</v>
      </c>
      <c r="AQ5036" s="16" t="s">
        <v>204</v>
      </c>
      <c r="AS5036" s="16" t="s">
        <v>2422</v>
      </c>
      <c r="AT5036" s="16" t="s">
        <v>2418</v>
      </c>
      <c r="AU5036" t="s">
        <v>5458</v>
      </c>
      <c r="AV5036" s="15" t="s">
        <v>5459</v>
      </c>
      <c r="AX5036" s="16" t="s">
        <v>207</v>
      </c>
      <c r="AY5036" s="16" t="s">
        <v>207</v>
      </c>
      <c r="AZ5036" s="16" t="s">
        <v>207</v>
      </c>
      <c r="BA5036" s="16" t="s">
        <v>207</v>
      </c>
      <c r="BB5036" s="16" t="s">
        <v>207</v>
      </c>
      <c r="BC5036" s="16">
        <v>0.72</v>
      </c>
      <c r="BD5036" s="16">
        <f t="shared" si="1099"/>
        <v>3.96</v>
      </c>
      <c r="BE5036" s="16">
        <f t="shared" si="1100"/>
        <v>1702.5</v>
      </c>
      <c r="BG5036" s="16">
        <f t="shared" si="1101"/>
        <v>1512</v>
      </c>
      <c r="BH5036" s="16">
        <f t="shared" si="1102"/>
        <v>1440</v>
      </c>
      <c r="BI5036" s="16">
        <f t="shared" si="1103"/>
        <v>18</v>
      </c>
    </row>
    <row r="5037" spans="1:61" ht="20.149999999999999" customHeight="1" x14ac:dyDescent="0.35">
      <c r="A5037">
        <v>5036</v>
      </c>
      <c r="B5037" t="s">
        <v>360</v>
      </c>
      <c r="C5037" t="s">
        <v>6842</v>
      </c>
      <c r="D5037" s="15" t="s">
        <v>5534</v>
      </c>
      <c r="E5037" s="12" t="s">
        <v>98</v>
      </c>
      <c r="G5037" s="12" t="s">
        <v>3316</v>
      </c>
      <c r="H5037" s="12" t="s">
        <v>589</v>
      </c>
      <c r="I5037" s="12" t="s">
        <v>589</v>
      </c>
      <c r="J5037" s="12" t="s">
        <v>5602</v>
      </c>
      <c r="K5037" s="12" t="s">
        <v>589</v>
      </c>
      <c r="N5037" s="16" t="s">
        <v>205</v>
      </c>
      <c r="O5037" s="16" t="s">
        <v>5535</v>
      </c>
      <c r="P5037" s="12" t="s">
        <v>131</v>
      </c>
      <c r="Q5037" s="16">
        <v>2023</v>
      </c>
      <c r="R5037" s="16">
        <v>1.65</v>
      </c>
      <c r="V5037" s="12" t="s">
        <v>204</v>
      </c>
      <c r="W5037" s="12" t="s">
        <v>204</v>
      </c>
      <c r="X5037" s="16">
        <v>1</v>
      </c>
      <c r="Z5037" s="16">
        <v>1.65</v>
      </c>
      <c r="AA5037" s="16">
        <f t="shared" si="1088"/>
        <v>198</v>
      </c>
      <c r="AD5037" s="16">
        <f t="shared" si="1089"/>
        <v>69300</v>
      </c>
      <c r="AE5037" s="16">
        <v>350</v>
      </c>
      <c r="AF5037" s="16">
        <f t="shared" si="1090"/>
        <v>131250</v>
      </c>
      <c r="AG5037" s="16">
        <f t="shared" si="1091"/>
        <v>165</v>
      </c>
      <c r="AH5037" s="12">
        <f t="shared" si="1092"/>
        <v>0</v>
      </c>
      <c r="AI5037" s="16">
        <f t="shared" si="1093"/>
        <v>11.549999999999999</v>
      </c>
      <c r="AJ5037" s="16">
        <f t="shared" si="1094"/>
        <v>46199.999999999993</v>
      </c>
      <c r="AK5037" s="16">
        <f t="shared" si="1095"/>
        <v>825</v>
      </c>
      <c r="AL5037" s="16">
        <f t="shared" si="1096"/>
        <v>8250</v>
      </c>
      <c r="AM5037" s="16">
        <f t="shared" si="1097"/>
        <v>156750</v>
      </c>
      <c r="AN5037" s="16">
        <f t="shared" si="1098"/>
        <v>411750</v>
      </c>
      <c r="AO5037" s="12" t="s">
        <v>1486</v>
      </c>
      <c r="AP5037" s="16">
        <v>1.65</v>
      </c>
      <c r="AQ5037" s="16" t="s">
        <v>204</v>
      </c>
      <c r="AS5037" s="16" t="s">
        <v>2422</v>
      </c>
      <c r="AT5037" s="16" t="s">
        <v>2418</v>
      </c>
      <c r="AU5037" t="s">
        <v>5458</v>
      </c>
      <c r="AV5037" s="15" t="s">
        <v>5459</v>
      </c>
      <c r="AX5037" s="16" t="s">
        <v>207</v>
      </c>
      <c r="AY5037" s="16" t="s">
        <v>207</v>
      </c>
      <c r="AZ5037" s="16" t="s">
        <v>207</v>
      </c>
      <c r="BA5037" s="16" t="s">
        <v>207</v>
      </c>
      <c r="BB5037" s="16" t="s">
        <v>207</v>
      </c>
      <c r="BC5037" s="16">
        <v>1.65</v>
      </c>
      <c r="BD5037" s="16">
        <f t="shared" si="1099"/>
        <v>9.0749999999999993</v>
      </c>
      <c r="BE5037" s="16">
        <f t="shared" si="1100"/>
        <v>2573.4375</v>
      </c>
      <c r="BG5037" s="16">
        <f t="shared" si="1101"/>
        <v>3465</v>
      </c>
      <c r="BH5037" s="16">
        <f t="shared" si="1102"/>
        <v>3300</v>
      </c>
      <c r="BI5037" s="16">
        <f t="shared" si="1103"/>
        <v>41.25</v>
      </c>
    </row>
    <row r="5038" spans="1:61" ht="20.149999999999999" customHeight="1" x14ac:dyDescent="0.35">
      <c r="A5038">
        <v>5037</v>
      </c>
      <c r="B5038" t="s">
        <v>360</v>
      </c>
      <c r="C5038" t="s">
        <v>6843</v>
      </c>
      <c r="D5038" s="15" t="s">
        <v>5536</v>
      </c>
      <c r="E5038" s="12" t="s">
        <v>98</v>
      </c>
      <c r="G5038" s="12" t="s">
        <v>3316</v>
      </c>
      <c r="H5038" s="12" t="s">
        <v>589</v>
      </c>
      <c r="I5038" s="12" t="s">
        <v>589</v>
      </c>
      <c r="J5038" s="12" t="s">
        <v>5602</v>
      </c>
      <c r="K5038" s="12" t="s">
        <v>589</v>
      </c>
      <c r="N5038" s="16" t="s">
        <v>205</v>
      </c>
      <c r="O5038" s="16" t="s">
        <v>5535</v>
      </c>
      <c r="P5038" s="12" t="s">
        <v>131</v>
      </c>
      <c r="Q5038" s="16">
        <v>2023</v>
      </c>
      <c r="R5038" s="16">
        <v>1.8</v>
      </c>
      <c r="V5038" s="12" t="s">
        <v>204</v>
      </c>
      <c r="W5038" s="12" t="s">
        <v>204</v>
      </c>
      <c r="X5038" s="16">
        <v>1</v>
      </c>
      <c r="Z5038" s="16">
        <v>1.8</v>
      </c>
      <c r="AA5038" s="16">
        <f t="shared" si="1088"/>
        <v>216</v>
      </c>
      <c r="AD5038" s="16">
        <f t="shared" si="1089"/>
        <v>75600</v>
      </c>
      <c r="AE5038" s="16">
        <v>600</v>
      </c>
      <c r="AF5038" s="16">
        <f t="shared" si="1090"/>
        <v>225000</v>
      </c>
      <c r="AG5038" s="16">
        <f t="shared" si="1091"/>
        <v>180</v>
      </c>
      <c r="AH5038" s="12">
        <f t="shared" si="1092"/>
        <v>0</v>
      </c>
      <c r="AI5038" s="16">
        <f t="shared" si="1093"/>
        <v>12.6</v>
      </c>
      <c r="AJ5038" s="16">
        <f t="shared" si="1094"/>
        <v>50400</v>
      </c>
      <c r="AK5038" s="16">
        <f t="shared" si="1095"/>
        <v>900</v>
      </c>
      <c r="AL5038" s="16">
        <f t="shared" si="1096"/>
        <v>9000</v>
      </c>
      <c r="AM5038" s="16">
        <f t="shared" si="1097"/>
        <v>171000</v>
      </c>
      <c r="AN5038" s="16">
        <f t="shared" si="1098"/>
        <v>531000</v>
      </c>
      <c r="AO5038" s="12" t="s">
        <v>1486</v>
      </c>
      <c r="AP5038" s="16">
        <v>1.8</v>
      </c>
      <c r="AQ5038" s="16" t="s">
        <v>204</v>
      </c>
      <c r="AS5038" s="16" t="s">
        <v>2422</v>
      </c>
      <c r="AT5038" s="16" t="s">
        <v>2418</v>
      </c>
      <c r="AU5038" t="s">
        <v>5458</v>
      </c>
      <c r="AV5038" s="15" t="s">
        <v>5459</v>
      </c>
      <c r="AX5038" s="16" t="s">
        <v>207</v>
      </c>
      <c r="AY5038" s="16" t="s">
        <v>207</v>
      </c>
      <c r="AZ5038" s="16" t="s">
        <v>207</v>
      </c>
      <c r="BA5038" s="16" t="s">
        <v>207</v>
      </c>
      <c r="BB5038" s="16" t="s">
        <v>207</v>
      </c>
      <c r="BC5038" s="16">
        <v>1.8</v>
      </c>
      <c r="BD5038" s="16">
        <f t="shared" si="1099"/>
        <v>9.9</v>
      </c>
      <c r="BE5038" s="16">
        <f t="shared" si="1100"/>
        <v>3318.75</v>
      </c>
      <c r="BG5038" s="16">
        <f t="shared" si="1101"/>
        <v>3780</v>
      </c>
      <c r="BH5038" s="16">
        <f t="shared" si="1102"/>
        <v>3600</v>
      </c>
      <c r="BI5038" s="16">
        <f t="shared" si="1103"/>
        <v>45</v>
      </c>
    </row>
    <row r="5039" spans="1:61" ht="20.149999999999999" customHeight="1" x14ac:dyDescent="0.35">
      <c r="A5039">
        <v>5038</v>
      </c>
      <c r="B5039" t="s">
        <v>360</v>
      </c>
      <c r="C5039" t="s">
        <v>6844</v>
      </c>
      <c r="D5039" s="15" t="s">
        <v>5537</v>
      </c>
      <c r="E5039" s="12" t="s">
        <v>98</v>
      </c>
      <c r="G5039" s="12" t="s">
        <v>3316</v>
      </c>
      <c r="H5039" s="12" t="s">
        <v>589</v>
      </c>
      <c r="I5039" s="12" t="s">
        <v>589</v>
      </c>
      <c r="J5039" s="12" t="s">
        <v>5602</v>
      </c>
      <c r="K5039" s="12" t="s">
        <v>589</v>
      </c>
      <c r="N5039" s="16" t="s">
        <v>206</v>
      </c>
      <c r="O5039" s="16" t="s">
        <v>5535</v>
      </c>
      <c r="P5039" s="12" t="s">
        <v>131</v>
      </c>
      <c r="Q5039" s="16">
        <v>2023</v>
      </c>
      <c r="R5039" s="16">
        <v>1.9</v>
      </c>
      <c r="V5039" s="12" t="s">
        <v>204</v>
      </c>
      <c r="W5039" s="12" t="s">
        <v>204</v>
      </c>
      <c r="X5039" s="16">
        <v>1</v>
      </c>
      <c r="Z5039" s="16">
        <v>1.9</v>
      </c>
      <c r="AA5039" s="16">
        <f t="shared" si="1088"/>
        <v>228</v>
      </c>
      <c r="AD5039" s="16">
        <f t="shared" si="1089"/>
        <v>79800</v>
      </c>
      <c r="AE5039" s="16">
        <v>600</v>
      </c>
      <c r="AF5039" s="16">
        <f t="shared" si="1090"/>
        <v>225000</v>
      </c>
      <c r="AG5039" s="16">
        <f t="shared" si="1091"/>
        <v>190</v>
      </c>
      <c r="AH5039" s="12">
        <f t="shared" si="1092"/>
        <v>0</v>
      </c>
      <c r="AI5039" s="16">
        <f t="shared" si="1093"/>
        <v>13.299999999999999</v>
      </c>
      <c r="AJ5039" s="16">
        <f t="shared" si="1094"/>
        <v>53199.999999999993</v>
      </c>
      <c r="AK5039" s="16">
        <f t="shared" si="1095"/>
        <v>950</v>
      </c>
      <c r="AL5039" s="16">
        <f t="shared" si="1096"/>
        <v>9500</v>
      </c>
      <c r="AM5039" s="16">
        <f t="shared" si="1097"/>
        <v>180500</v>
      </c>
      <c r="AN5039" s="16">
        <f t="shared" si="1098"/>
        <v>548000</v>
      </c>
      <c r="AO5039" s="12" t="s">
        <v>1486</v>
      </c>
      <c r="AP5039" s="16">
        <v>1.9</v>
      </c>
      <c r="AQ5039" s="16" t="s">
        <v>204</v>
      </c>
      <c r="AS5039" s="16" t="s">
        <v>2422</v>
      </c>
      <c r="AT5039" s="16" t="s">
        <v>2418</v>
      </c>
      <c r="AU5039" t="s">
        <v>5458</v>
      </c>
      <c r="AV5039" s="15" t="s">
        <v>5459</v>
      </c>
      <c r="AX5039" s="16" t="s">
        <v>207</v>
      </c>
      <c r="AY5039" s="16" t="s">
        <v>207</v>
      </c>
      <c r="AZ5039" s="16" t="s">
        <v>207</v>
      </c>
      <c r="BA5039" s="16" t="s">
        <v>207</v>
      </c>
      <c r="BB5039" s="16" t="s">
        <v>207</v>
      </c>
      <c r="BC5039" s="16">
        <v>1.9</v>
      </c>
      <c r="BD5039" s="16">
        <f t="shared" si="1099"/>
        <v>10.45</v>
      </c>
      <c r="BE5039" s="16">
        <f t="shared" si="1100"/>
        <v>3425</v>
      </c>
      <c r="BG5039" s="16">
        <f t="shared" si="1101"/>
        <v>3990</v>
      </c>
      <c r="BH5039" s="16">
        <f t="shared" si="1102"/>
        <v>3800</v>
      </c>
      <c r="BI5039" s="16">
        <f t="shared" si="1103"/>
        <v>47.5</v>
      </c>
    </row>
    <row r="5040" spans="1:61" ht="20.149999999999999" customHeight="1" x14ac:dyDescent="0.35">
      <c r="A5040">
        <v>5039</v>
      </c>
      <c r="B5040" t="s">
        <v>360</v>
      </c>
      <c r="C5040" t="s">
        <v>6845</v>
      </c>
      <c r="D5040" s="15" t="s">
        <v>5538</v>
      </c>
      <c r="E5040" s="12" t="s">
        <v>98</v>
      </c>
      <c r="G5040" s="12" t="s">
        <v>3316</v>
      </c>
      <c r="H5040" s="12" t="s">
        <v>589</v>
      </c>
      <c r="I5040" s="12" t="s">
        <v>589</v>
      </c>
      <c r="J5040" s="12" t="s">
        <v>5602</v>
      </c>
      <c r="K5040" s="12" t="s">
        <v>589</v>
      </c>
      <c r="N5040" s="16" t="s">
        <v>206</v>
      </c>
      <c r="O5040" s="16" t="s">
        <v>5535</v>
      </c>
      <c r="P5040" s="12" t="s">
        <v>131</v>
      </c>
      <c r="Q5040" s="16">
        <v>2023</v>
      </c>
      <c r="R5040" s="16">
        <v>0.61</v>
      </c>
      <c r="V5040" s="12" t="s">
        <v>204</v>
      </c>
      <c r="W5040" s="12" t="s">
        <v>204</v>
      </c>
      <c r="X5040" s="16">
        <v>1</v>
      </c>
      <c r="Z5040" s="16">
        <v>0.61</v>
      </c>
      <c r="AA5040" s="16">
        <f t="shared" si="1088"/>
        <v>73.2</v>
      </c>
      <c r="AD5040" s="16">
        <f t="shared" si="1089"/>
        <v>25620</v>
      </c>
      <c r="AE5040" s="16">
        <v>150</v>
      </c>
      <c r="AF5040" s="16">
        <f t="shared" si="1090"/>
        <v>56250</v>
      </c>
      <c r="AG5040" s="16">
        <f t="shared" si="1091"/>
        <v>61</v>
      </c>
      <c r="AH5040" s="12">
        <f t="shared" si="1092"/>
        <v>0</v>
      </c>
      <c r="AI5040" s="16">
        <f t="shared" si="1093"/>
        <v>4.2699999999999996</v>
      </c>
      <c r="AJ5040" s="16">
        <f t="shared" si="1094"/>
        <v>17080</v>
      </c>
      <c r="AK5040" s="16">
        <f t="shared" si="1095"/>
        <v>305</v>
      </c>
      <c r="AL5040" s="16">
        <f t="shared" si="1096"/>
        <v>3050</v>
      </c>
      <c r="AM5040" s="16">
        <f t="shared" si="1097"/>
        <v>57950</v>
      </c>
      <c r="AN5040" s="16">
        <f t="shared" si="1098"/>
        <v>159950</v>
      </c>
      <c r="AO5040" s="12" t="s">
        <v>1486</v>
      </c>
      <c r="AP5040" s="16">
        <v>0.61</v>
      </c>
      <c r="AQ5040" s="16" t="s">
        <v>204</v>
      </c>
      <c r="AS5040" s="16" t="s">
        <v>2422</v>
      </c>
      <c r="AT5040" s="16" t="s">
        <v>2418</v>
      </c>
      <c r="AU5040" t="s">
        <v>5458</v>
      </c>
      <c r="AV5040" s="15" t="s">
        <v>5459</v>
      </c>
      <c r="AX5040" s="16" t="s">
        <v>207</v>
      </c>
      <c r="AY5040" s="16" t="s">
        <v>207</v>
      </c>
      <c r="AZ5040" s="16" t="s">
        <v>207</v>
      </c>
      <c r="BA5040" s="16" t="s">
        <v>207</v>
      </c>
      <c r="BB5040" s="16" t="s">
        <v>207</v>
      </c>
      <c r="BC5040" s="16">
        <v>0.61</v>
      </c>
      <c r="BD5040" s="16">
        <f t="shared" si="1099"/>
        <v>3.355</v>
      </c>
      <c r="BE5040" s="16">
        <f t="shared" si="1100"/>
        <v>999.6875</v>
      </c>
      <c r="BG5040" s="16">
        <f t="shared" si="1101"/>
        <v>1281</v>
      </c>
      <c r="BH5040" s="16">
        <f t="shared" si="1102"/>
        <v>1220</v>
      </c>
      <c r="BI5040" s="16">
        <f t="shared" si="1103"/>
        <v>15.25</v>
      </c>
    </row>
    <row r="5041" spans="1:61" ht="20.149999999999999" customHeight="1" x14ac:dyDescent="0.35">
      <c r="A5041">
        <v>5040</v>
      </c>
      <c r="B5041" t="s">
        <v>360</v>
      </c>
      <c r="C5041" t="s">
        <v>6846</v>
      </c>
      <c r="D5041" s="15" t="s">
        <v>5539</v>
      </c>
      <c r="E5041" s="12" t="s">
        <v>98</v>
      </c>
      <c r="G5041" s="12" t="s">
        <v>3316</v>
      </c>
      <c r="H5041" s="12" t="s">
        <v>589</v>
      </c>
      <c r="I5041" s="12" t="s">
        <v>589</v>
      </c>
      <c r="J5041" s="12" t="s">
        <v>5602</v>
      </c>
      <c r="K5041" s="12" t="s">
        <v>589</v>
      </c>
      <c r="N5041" s="16" t="s">
        <v>206</v>
      </c>
      <c r="O5041" s="16" t="s">
        <v>5535</v>
      </c>
      <c r="P5041" s="12" t="s">
        <v>131</v>
      </c>
      <c r="Q5041" s="16">
        <v>2023</v>
      </c>
      <c r="R5041" s="16">
        <v>0.93</v>
      </c>
      <c r="V5041" s="12" t="s">
        <v>204</v>
      </c>
      <c r="W5041" s="12" t="s">
        <v>204</v>
      </c>
      <c r="X5041" s="16">
        <v>1</v>
      </c>
      <c r="Z5041" s="16">
        <v>0.93</v>
      </c>
      <c r="AA5041" s="16">
        <f t="shared" si="1088"/>
        <v>111.60000000000001</v>
      </c>
      <c r="AD5041" s="16">
        <f t="shared" si="1089"/>
        <v>39060</v>
      </c>
      <c r="AE5041" s="16">
        <v>300</v>
      </c>
      <c r="AF5041" s="16">
        <f t="shared" si="1090"/>
        <v>112500</v>
      </c>
      <c r="AG5041" s="16">
        <f t="shared" si="1091"/>
        <v>93</v>
      </c>
      <c r="AH5041" s="12">
        <f t="shared" si="1092"/>
        <v>0</v>
      </c>
      <c r="AI5041" s="16">
        <f t="shared" si="1093"/>
        <v>6.5100000000000007</v>
      </c>
      <c r="AJ5041" s="16">
        <f t="shared" si="1094"/>
        <v>26040.000000000004</v>
      </c>
      <c r="AK5041" s="16">
        <f t="shared" si="1095"/>
        <v>465</v>
      </c>
      <c r="AL5041" s="16">
        <f t="shared" si="1096"/>
        <v>4650</v>
      </c>
      <c r="AM5041" s="16">
        <f t="shared" si="1097"/>
        <v>88350</v>
      </c>
      <c r="AN5041" s="16">
        <f t="shared" si="1098"/>
        <v>270600</v>
      </c>
      <c r="AO5041" s="12" t="s">
        <v>1486</v>
      </c>
      <c r="AP5041" s="16">
        <v>0.93</v>
      </c>
      <c r="AQ5041" s="16" t="s">
        <v>204</v>
      </c>
      <c r="AS5041" s="16" t="s">
        <v>2422</v>
      </c>
      <c r="AT5041" s="16" t="s">
        <v>2418</v>
      </c>
      <c r="AU5041" t="s">
        <v>5458</v>
      </c>
      <c r="AV5041" s="15" t="s">
        <v>5459</v>
      </c>
      <c r="AX5041" s="16" t="s">
        <v>207</v>
      </c>
      <c r="AY5041" s="16" t="s">
        <v>207</v>
      </c>
      <c r="AZ5041" s="16" t="s">
        <v>207</v>
      </c>
      <c r="BA5041" s="16" t="s">
        <v>207</v>
      </c>
      <c r="BB5041" s="16" t="s">
        <v>207</v>
      </c>
      <c r="BC5041" s="16">
        <v>0.93</v>
      </c>
      <c r="BD5041" s="16">
        <f t="shared" si="1099"/>
        <v>5.1150000000000002</v>
      </c>
      <c r="BE5041" s="16">
        <f t="shared" si="1100"/>
        <v>1691.25</v>
      </c>
      <c r="BG5041" s="16">
        <f t="shared" si="1101"/>
        <v>1953</v>
      </c>
      <c r="BH5041" s="16">
        <f t="shared" si="1102"/>
        <v>1860</v>
      </c>
      <c r="BI5041" s="16">
        <f t="shared" si="1103"/>
        <v>23.25</v>
      </c>
    </row>
    <row r="5042" spans="1:61" ht="20.149999999999999" customHeight="1" x14ac:dyDescent="0.35">
      <c r="A5042">
        <v>5041</v>
      </c>
      <c r="B5042" t="s">
        <v>360</v>
      </c>
      <c r="C5042" t="s">
        <v>6847</v>
      </c>
      <c r="D5042" s="15" t="s">
        <v>5540</v>
      </c>
      <c r="E5042" s="12" t="s">
        <v>98</v>
      </c>
      <c r="G5042" s="12" t="s">
        <v>3316</v>
      </c>
      <c r="H5042" s="12" t="s">
        <v>589</v>
      </c>
      <c r="I5042" s="12" t="s">
        <v>589</v>
      </c>
      <c r="J5042" s="12" t="s">
        <v>5602</v>
      </c>
      <c r="K5042" s="12" t="s">
        <v>589</v>
      </c>
      <c r="N5042" s="16" t="s">
        <v>206</v>
      </c>
      <c r="O5042" s="16" t="s">
        <v>5535</v>
      </c>
      <c r="P5042" s="12" t="s">
        <v>131</v>
      </c>
      <c r="Q5042" s="16">
        <v>2023</v>
      </c>
      <c r="R5042" s="16">
        <v>0.7</v>
      </c>
      <c r="V5042" s="12" t="s">
        <v>204</v>
      </c>
      <c r="W5042" s="12" t="s">
        <v>204</v>
      </c>
      <c r="X5042" s="16">
        <v>1</v>
      </c>
      <c r="Z5042" s="16">
        <v>0.7</v>
      </c>
      <c r="AA5042" s="16">
        <f t="shared" si="1088"/>
        <v>84</v>
      </c>
      <c r="AD5042" s="16">
        <f t="shared" si="1089"/>
        <v>29400</v>
      </c>
      <c r="AE5042" s="16">
        <v>250</v>
      </c>
      <c r="AF5042" s="16">
        <f t="shared" si="1090"/>
        <v>93750</v>
      </c>
      <c r="AG5042" s="16">
        <f t="shared" si="1091"/>
        <v>70</v>
      </c>
      <c r="AH5042" s="12">
        <f t="shared" si="1092"/>
        <v>0</v>
      </c>
      <c r="AI5042" s="16">
        <f t="shared" si="1093"/>
        <v>4.8999999999999995</v>
      </c>
      <c r="AJ5042" s="16">
        <f t="shared" si="1094"/>
        <v>19599.999999999996</v>
      </c>
      <c r="AK5042" s="16">
        <f t="shared" si="1095"/>
        <v>350</v>
      </c>
      <c r="AL5042" s="16">
        <f t="shared" si="1096"/>
        <v>3500</v>
      </c>
      <c r="AM5042" s="16">
        <f t="shared" si="1097"/>
        <v>66500</v>
      </c>
      <c r="AN5042" s="16">
        <f t="shared" si="1098"/>
        <v>212750</v>
      </c>
      <c r="AO5042" s="12" t="s">
        <v>1486</v>
      </c>
      <c r="AP5042" s="16">
        <v>0.7</v>
      </c>
      <c r="AQ5042" s="16" t="s">
        <v>204</v>
      </c>
      <c r="AS5042" s="16" t="s">
        <v>2422</v>
      </c>
      <c r="AT5042" s="16" t="s">
        <v>2418</v>
      </c>
      <c r="AU5042" t="s">
        <v>5458</v>
      </c>
      <c r="AV5042" s="15" t="s">
        <v>5459</v>
      </c>
      <c r="AX5042" s="16" t="s">
        <v>207</v>
      </c>
      <c r="AY5042" s="16" t="s">
        <v>207</v>
      </c>
      <c r="AZ5042" s="16" t="s">
        <v>207</v>
      </c>
      <c r="BA5042" s="16" t="s">
        <v>207</v>
      </c>
      <c r="BB5042" s="16" t="s">
        <v>207</v>
      </c>
      <c r="BC5042" s="16">
        <v>0.7</v>
      </c>
      <c r="BD5042" s="16">
        <f t="shared" si="1099"/>
        <v>3.8499999999999996</v>
      </c>
      <c r="BE5042" s="16">
        <f t="shared" si="1100"/>
        <v>1329.6875</v>
      </c>
      <c r="BG5042" s="16">
        <f t="shared" si="1101"/>
        <v>1470</v>
      </c>
      <c r="BH5042" s="16">
        <f t="shared" si="1102"/>
        <v>1400</v>
      </c>
      <c r="BI5042" s="16">
        <f t="shared" si="1103"/>
        <v>17.5</v>
      </c>
    </row>
    <row r="5043" spans="1:61" ht="20.149999999999999" customHeight="1" x14ac:dyDescent="0.35">
      <c r="A5043">
        <v>5042</v>
      </c>
      <c r="B5043" t="s">
        <v>360</v>
      </c>
      <c r="C5043" t="s">
        <v>6848</v>
      </c>
      <c r="D5043" s="15" t="s">
        <v>5541</v>
      </c>
      <c r="E5043" s="12" t="s">
        <v>98</v>
      </c>
      <c r="G5043" s="12" t="s">
        <v>3316</v>
      </c>
      <c r="H5043" s="12" t="s">
        <v>589</v>
      </c>
      <c r="I5043" s="12" t="s">
        <v>589</v>
      </c>
      <c r="J5043" s="12" t="s">
        <v>5602</v>
      </c>
      <c r="K5043" s="12" t="s">
        <v>589</v>
      </c>
      <c r="N5043" s="16" t="s">
        <v>206</v>
      </c>
      <c r="O5043" s="16" t="s">
        <v>5535</v>
      </c>
      <c r="P5043" s="12" t="s">
        <v>131</v>
      </c>
      <c r="Q5043" s="16">
        <v>2023</v>
      </c>
      <c r="R5043" s="16">
        <v>1.93</v>
      </c>
      <c r="V5043" s="12" t="s">
        <v>204</v>
      </c>
      <c r="W5043" s="12" t="s">
        <v>204</v>
      </c>
      <c r="X5043" s="16">
        <v>1</v>
      </c>
      <c r="Z5043" s="16">
        <v>1.93</v>
      </c>
      <c r="AA5043" s="16">
        <f t="shared" si="1088"/>
        <v>231.6</v>
      </c>
      <c r="AD5043" s="16">
        <f t="shared" si="1089"/>
        <v>81060</v>
      </c>
      <c r="AE5043" s="16">
        <v>600</v>
      </c>
      <c r="AF5043" s="16">
        <f t="shared" si="1090"/>
        <v>225000</v>
      </c>
      <c r="AG5043" s="16">
        <f t="shared" si="1091"/>
        <v>193</v>
      </c>
      <c r="AH5043" s="12">
        <f t="shared" si="1092"/>
        <v>0</v>
      </c>
      <c r="AI5043" s="16">
        <f t="shared" si="1093"/>
        <v>13.51</v>
      </c>
      <c r="AJ5043" s="16">
        <f t="shared" si="1094"/>
        <v>54040</v>
      </c>
      <c r="AK5043" s="16">
        <f t="shared" si="1095"/>
        <v>965</v>
      </c>
      <c r="AL5043" s="16">
        <f t="shared" si="1096"/>
        <v>9650</v>
      </c>
      <c r="AM5043" s="16">
        <f t="shared" si="1097"/>
        <v>183350</v>
      </c>
      <c r="AN5043" s="16">
        <f t="shared" si="1098"/>
        <v>553100</v>
      </c>
      <c r="AO5043" s="12" t="s">
        <v>1486</v>
      </c>
      <c r="AP5043" s="16">
        <v>1.93</v>
      </c>
      <c r="AQ5043" s="16" t="s">
        <v>204</v>
      </c>
      <c r="AS5043" s="16" t="s">
        <v>2422</v>
      </c>
      <c r="AT5043" s="16" t="s">
        <v>2418</v>
      </c>
      <c r="AU5043" t="s">
        <v>5458</v>
      </c>
      <c r="AV5043" s="15" t="s">
        <v>5459</v>
      </c>
      <c r="AX5043" s="16" t="s">
        <v>207</v>
      </c>
      <c r="AY5043" s="16" t="s">
        <v>207</v>
      </c>
      <c r="AZ5043" s="16" t="s">
        <v>207</v>
      </c>
      <c r="BA5043" s="16" t="s">
        <v>207</v>
      </c>
      <c r="BB5043" s="16" t="s">
        <v>207</v>
      </c>
      <c r="BC5043" s="16">
        <v>1.93</v>
      </c>
      <c r="BD5043" s="16">
        <f t="shared" si="1099"/>
        <v>10.615</v>
      </c>
      <c r="BE5043" s="16">
        <f t="shared" si="1100"/>
        <v>3456.875</v>
      </c>
      <c r="BG5043" s="16">
        <f t="shared" si="1101"/>
        <v>4053</v>
      </c>
      <c r="BH5043" s="16">
        <f t="shared" si="1102"/>
        <v>3860</v>
      </c>
      <c r="BI5043" s="16">
        <f t="shared" si="1103"/>
        <v>48.25</v>
      </c>
    </row>
    <row r="5044" spans="1:61" ht="20.149999999999999" customHeight="1" x14ac:dyDescent="0.35">
      <c r="A5044">
        <v>5043</v>
      </c>
      <c r="B5044" t="s">
        <v>360</v>
      </c>
      <c r="C5044" t="s">
        <v>6849</v>
      </c>
      <c r="D5044" s="15" t="s">
        <v>5542</v>
      </c>
      <c r="E5044" s="12" t="s">
        <v>98</v>
      </c>
      <c r="G5044" s="12" t="s">
        <v>3316</v>
      </c>
      <c r="H5044" s="12" t="s">
        <v>589</v>
      </c>
      <c r="I5044" s="12" t="s">
        <v>589</v>
      </c>
      <c r="J5044" s="12" t="s">
        <v>5602</v>
      </c>
      <c r="K5044" s="12" t="s">
        <v>589</v>
      </c>
      <c r="N5044" s="16" t="s">
        <v>206</v>
      </c>
      <c r="O5044" s="16" t="s">
        <v>5535</v>
      </c>
      <c r="P5044" s="12" t="s">
        <v>131</v>
      </c>
      <c r="Q5044" s="16">
        <v>2023</v>
      </c>
      <c r="R5044" s="16">
        <v>1.4</v>
      </c>
      <c r="V5044" s="12" t="s">
        <v>204</v>
      </c>
      <c r="W5044" s="12" t="s">
        <v>204</v>
      </c>
      <c r="X5044" s="16">
        <v>1</v>
      </c>
      <c r="Z5044" s="16">
        <v>1.4</v>
      </c>
      <c r="AA5044" s="16">
        <f t="shared" si="1088"/>
        <v>168</v>
      </c>
      <c r="AD5044" s="16">
        <f t="shared" si="1089"/>
        <v>58800</v>
      </c>
      <c r="AE5044" s="16">
        <v>350</v>
      </c>
      <c r="AF5044" s="16">
        <f t="shared" si="1090"/>
        <v>131250</v>
      </c>
      <c r="AG5044" s="16">
        <f t="shared" si="1091"/>
        <v>140</v>
      </c>
      <c r="AH5044" s="12">
        <f t="shared" si="1092"/>
        <v>0</v>
      </c>
      <c r="AI5044" s="16">
        <f t="shared" si="1093"/>
        <v>9.7999999999999989</v>
      </c>
      <c r="AJ5044" s="16">
        <f t="shared" si="1094"/>
        <v>39199.999999999993</v>
      </c>
      <c r="AK5044" s="16">
        <f t="shared" si="1095"/>
        <v>700</v>
      </c>
      <c r="AL5044" s="16">
        <f t="shared" si="1096"/>
        <v>7000</v>
      </c>
      <c r="AM5044" s="16">
        <f t="shared" si="1097"/>
        <v>133000</v>
      </c>
      <c r="AN5044" s="16">
        <f t="shared" si="1098"/>
        <v>369250</v>
      </c>
      <c r="AO5044" s="12" t="s">
        <v>1486</v>
      </c>
      <c r="AP5044" s="16">
        <v>1.4</v>
      </c>
      <c r="AQ5044" s="16" t="s">
        <v>204</v>
      </c>
      <c r="AS5044" s="16" t="s">
        <v>2422</v>
      </c>
      <c r="AT5044" s="16" t="s">
        <v>2418</v>
      </c>
      <c r="AU5044" t="s">
        <v>5458</v>
      </c>
      <c r="AV5044" s="15" t="s">
        <v>5459</v>
      </c>
      <c r="AX5044" s="16" t="s">
        <v>207</v>
      </c>
      <c r="AY5044" s="16" t="s">
        <v>207</v>
      </c>
      <c r="AZ5044" s="16" t="s">
        <v>207</v>
      </c>
      <c r="BA5044" s="16" t="s">
        <v>207</v>
      </c>
      <c r="BB5044" s="16" t="s">
        <v>207</v>
      </c>
      <c r="BC5044" s="16">
        <v>1.4</v>
      </c>
      <c r="BD5044" s="16">
        <f t="shared" si="1099"/>
        <v>7.6999999999999993</v>
      </c>
      <c r="BE5044" s="16">
        <f t="shared" si="1100"/>
        <v>2307.8125</v>
      </c>
      <c r="BG5044" s="16">
        <f t="shared" si="1101"/>
        <v>2940</v>
      </c>
      <c r="BH5044" s="16">
        <f t="shared" si="1102"/>
        <v>2800</v>
      </c>
      <c r="BI5044" s="16">
        <f t="shared" si="1103"/>
        <v>35</v>
      </c>
    </row>
    <row r="5045" spans="1:61" ht="20.149999999999999" customHeight="1" x14ac:dyDescent="0.35">
      <c r="A5045">
        <v>5044</v>
      </c>
      <c r="B5045" t="s">
        <v>360</v>
      </c>
      <c r="C5045" t="s">
        <v>6850</v>
      </c>
      <c r="D5045" s="15" t="s">
        <v>5543</v>
      </c>
      <c r="E5045" s="12" t="s">
        <v>98</v>
      </c>
      <c r="G5045" s="12" t="s">
        <v>3316</v>
      </c>
      <c r="H5045" s="12" t="s">
        <v>589</v>
      </c>
      <c r="I5045" s="12" t="s">
        <v>589</v>
      </c>
      <c r="J5045" s="12" t="s">
        <v>5602</v>
      </c>
      <c r="K5045" s="12" t="s">
        <v>589</v>
      </c>
      <c r="N5045" s="16" t="s">
        <v>206</v>
      </c>
      <c r="O5045" s="16" t="s">
        <v>5535</v>
      </c>
      <c r="P5045" s="12" t="s">
        <v>131</v>
      </c>
      <c r="Q5045" s="16">
        <v>2023</v>
      </c>
      <c r="R5045" s="16">
        <v>1.83</v>
      </c>
      <c r="V5045" s="12" t="s">
        <v>204</v>
      </c>
      <c r="W5045" s="12" t="s">
        <v>204</v>
      </c>
      <c r="X5045" s="16">
        <v>1</v>
      </c>
      <c r="Z5045" s="16">
        <v>1.83</v>
      </c>
      <c r="AA5045" s="16">
        <f t="shared" si="1088"/>
        <v>219.60000000000002</v>
      </c>
      <c r="AD5045" s="16">
        <f t="shared" si="1089"/>
        <v>76860.000000000015</v>
      </c>
      <c r="AE5045" s="16">
        <v>400</v>
      </c>
      <c r="AF5045" s="16">
        <f t="shared" si="1090"/>
        <v>150000</v>
      </c>
      <c r="AG5045" s="16">
        <f t="shared" si="1091"/>
        <v>183</v>
      </c>
      <c r="AH5045" s="12">
        <f t="shared" si="1092"/>
        <v>0</v>
      </c>
      <c r="AI5045" s="16">
        <f t="shared" si="1093"/>
        <v>12.81</v>
      </c>
      <c r="AJ5045" s="16">
        <f t="shared" si="1094"/>
        <v>51240</v>
      </c>
      <c r="AK5045" s="16">
        <f t="shared" si="1095"/>
        <v>915</v>
      </c>
      <c r="AL5045" s="16">
        <f t="shared" si="1096"/>
        <v>9150</v>
      </c>
      <c r="AM5045" s="16">
        <f t="shared" si="1097"/>
        <v>173850</v>
      </c>
      <c r="AN5045" s="16">
        <f t="shared" si="1098"/>
        <v>461100</v>
      </c>
      <c r="AO5045" s="12" t="s">
        <v>1486</v>
      </c>
      <c r="AP5045" s="16">
        <v>1.83</v>
      </c>
      <c r="AQ5045" s="16" t="s">
        <v>204</v>
      </c>
      <c r="AS5045" s="16" t="s">
        <v>2422</v>
      </c>
      <c r="AT5045" s="16" t="s">
        <v>2418</v>
      </c>
      <c r="AU5045" t="s">
        <v>5458</v>
      </c>
      <c r="AV5045" s="15" t="s">
        <v>5459</v>
      </c>
      <c r="AX5045" s="16" t="s">
        <v>207</v>
      </c>
      <c r="AY5045" s="16" t="s">
        <v>207</v>
      </c>
      <c r="AZ5045" s="16" t="s">
        <v>207</v>
      </c>
      <c r="BA5045" s="16" t="s">
        <v>207</v>
      </c>
      <c r="BB5045" s="16" t="s">
        <v>207</v>
      </c>
      <c r="BC5045" s="16">
        <v>1.83</v>
      </c>
      <c r="BD5045" s="16">
        <f t="shared" si="1099"/>
        <v>10.065000000000001</v>
      </c>
      <c r="BE5045" s="16">
        <f t="shared" si="1100"/>
        <v>2881.875</v>
      </c>
      <c r="BG5045" s="16">
        <f t="shared" si="1101"/>
        <v>3843</v>
      </c>
      <c r="BH5045" s="16">
        <f t="shared" si="1102"/>
        <v>3660</v>
      </c>
      <c r="BI5045" s="16">
        <f t="shared" si="1103"/>
        <v>45.75</v>
      </c>
    </row>
    <row r="5046" spans="1:61" ht="20.149999999999999" customHeight="1" x14ac:dyDescent="0.35">
      <c r="A5046">
        <v>5045</v>
      </c>
      <c r="B5046" t="s">
        <v>360</v>
      </c>
      <c r="C5046" t="s">
        <v>6851</v>
      </c>
      <c r="D5046" s="15" t="s">
        <v>5544</v>
      </c>
      <c r="E5046" s="12" t="s">
        <v>98</v>
      </c>
      <c r="G5046" s="12" t="s">
        <v>3316</v>
      </c>
      <c r="H5046" s="12" t="s">
        <v>589</v>
      </c>
      <c r="I5046" s="12" t="s">
        <v>589</v>
      </c>
      <c r="J5046" s="12" t="s">
        <v>5602</v>
      </c>
      <c r="K5046" s="12" t="s">
        <v>589</v>
      </c>
      <c r="N5046" s="16" t="s">
        <v>206</v>
      </c>
      <c r="O5046" s="16" t="s">
        <v>5535</v>
      </c>
      <c r="P5046" s="12" t="s">
        <v>131</v>
      </c>
      <c r="Q5046" s="16">
        <v>2023</v>
      </c>
      <c r="R5046" s="16">
        <v>0.5</v>
      </c>
      <c r="V5046" s="12" t="s">
        <v>204</v>
      </c>
      <c r="W5046" s="12" t="s">
        <v>204</v>
      </c>
      <c r="X5046" s="16">
        <v>1</v>
      </c>
      <c r="Z5046" s="16">
        <v>0.5</v>
      </c>
      <c r="AA5046" s="16">
        <f t="shared" si="1088"/>
        <v>60</v>
      </c>
      <c r="AD5046" s="16">
        <f t="shared" si="1089"/>
        <v>21000</v>
      </c>
      <c r="AE5046" s="16">
        <v>150</v>
      </c>
      <c r="AF5046" s="16">
        <f t="shared" si="1090"/>
        <v>56250</v>
      </c>
      <c r="AG5046" s="16">
        <f t="shared" si="1091"/>
        <v>50</v>
      </c>
      <c r="AH5046" s="12">
        <f t="shared" si="1092"/>
        <v>0</v>
      </c>
      <c r="AI5046" s="16">
        <f t="shared" si="1093"/>
        <v>3.5</v>
      </c>
      <c r="AJ5046" s="16">
        <f t="shared" si="1094"/>
        <v>14000</v>
      </c>
      <c r="AK5046" s="16">
        <f t="shared" si="1095"/>
        <v>250</v>
      </c>
      <c r="AL5046" s="16">
        <f t="shared" si="1096"/>
        <v>2500</v>
      </c>
      <c r="AM5046" s="16">
        <f t="shared" si="1097"/>
        <v>47500</v>
      </c>
      <c r="AN5046" s="16">
        <f t="shared" si="1098"/>
        <v>141250</v>
      </c>
      <c r="AO5046" s="12" t="s">
        <v>1486</v>
      </c>
      <c r="AP5046" s="16">
        <v>0.5</v>
      </c>
      <c r="AQ5046" s="16" t="s">
        <v>204</v>
      </c>
      <c r="AS5046" s="16" t="s">
        <v>2422</v>
      </c>
      <c r="AT5046" s="16" t="s">
        <v>2418</v>
      </c>
      <c r="AU5046" t="s">
        <v>5458</v>
      </c>
      <c r="AV5046" s="15" t="s">
        <v>5459</v>
      </c>
      <c r="AX5046" s="16" t="s">
        <v>207</v>
      </c>
      <c r="AY5046" s="16" t="s">
        <v>207</v>
      </c>
      <c r="AZ5046" s="16" t="s">
        <v>207</v>
      </c>
      <c r="BA5046" s="16" t="s">
        <v>207</v>
      </c>
      <c r="BB5046" s="16" t="s">
        <v>207</v>
      </c>
      <c r="BC5046" s="16">
        <v>0.5</v>
      </c>
      <c r="BD5046" s="16">
        <f t="shared" si="1099"/>
        <v>2.75</v>
      </c>
      <c r="BE5046" s="16">
        <f t="shared" si="1100"/>
        <v>882.8125</v>
      </c>
      <c r="BG5046" s="16">
        <f t="shared" si="1101"/>
        <v>1050</v>
      </c>
      <c r="BH5046" s="16">
        <f t="shared" si="1102"/>
        <v>1000</v>
      </c>
      <c r="BI5046" s="16">
        <f t="shared" si="1103"/>
        <v>12.5</v>
      </c>
    </row>
    <row r="5047" spans="1:61" ht="20.149999999999999" customHeight="1" x14ac:dyDescent="0.35">
      <c r="A5047">
        <v>5046</v>
      </c>
      <c r="B5047" t="s">
        <v>360</v>
      </c>
      <c r="C5047" t="s">
        <v>6852</v>
      </c>
      <c r="D5047" s="15" t="s">
        <v>5545</v>
      </c>
      <c r="E5047" s="12" t="s">
        <v>98</v>
      </c>
      <c r="G5047" s="12" t="s">
        <v>3316</v>
      </c>
      <c r="H5047" s="12" t="s">
        <v>589</v>
      </c>
      <c r="I5047" s="12" t="s">
        <v>589</v>
      </c>
      <c r="J5047" s="12" t="s">
        <v>5602</v>
      </c>
      <c r="K5047" s="12" t="s">
        <v>589</v>
      </c>
      <c r="N5047" s="16" t="s">
        <v>206</v>
      </c>
      <c r="O5047" s="16" t="s">
        <v>5535</v>
      </c>
      <c r="P5047" s="12" t="s">
        <v>131</v>
      </c>
      <c r="Q5047" s="16">
        <v>2023</v>
      </c>
      <c r="R5047" s="16">
        <v>1</v>
      </c>
      <c r="V5047" s="12" t="s">
        <v>204</v>
      </c>
      <c r="W5047" s="12" t="s">
        <v>204</v>
      </c>
      <c r="X5047" s="16">
        <v>1</v>
      </c>
      <c r="Z5047" s="16">
        <v>1</v>
      </c>
      <c r="AA5047" s="16">
        <f t="shared" si="1088"/>
        <v>120</v>
      </c>
      <c r="AD5047" s="16">
        <f t="shared" si="1089"/>
        <v>42000</v>
      </c>
      <c r="AE5047" s="16">
        <v>300</v>
      </c>
      <c r="AF5047" s="16">
        <f t="shared" si="1090"/>
        <v>112500</v>
      </c>
      <c r="AG5047" s="16">
        <f t="shared" si="1091"/>
        <v>100</v>
      </c>
      <c r="AH5047" s="12">
        <f t="shared" si="1092"/>
        <v>0</v>
      </c>
      <c r="AI5047" s="16">
        <f t="shared" si="1093"/>
        <v>7</v>
      </c>
      <c r="AJ5047" s="16">
        <f t="shared" si="1094"/>
        <v>28000</v>
      </c>
      <c r="AK5047" s="16">
        <f t="shared" si="1095"/>
        <v>500</v>
      </c>
      <c r="AL5047" s="16">
        <f t="shared" si="1096"/>
        <v>5000</v>
      </c>
      <c r="AM5047" s="16">
        <f t="shared" si="1097"/>
        <v>95000</v>
      </c>
      <c r="AN5047" s="16">
        <f t="shared" si="1098"/>
        <v>282500</v>
      </c>
      <c r="AO5047" s="12" t="s">
        <v>1486</v>
      </c>
      <c r="AP5047" s="16">
        <v>1</v>
      </c>
      <c r="AQ5047" s="16" t="s">
        <v>204</v>
      </c>
      <c r="AS5047" s="16" t="s">
        <v>2422</v>
      </c>
      <c r="AT5047" s="16" t="s">
        <v>2418</v>
      </c>
      <c r="AU5047" t="s">
        <v>5458</v>
      </c>
      <c r="AV5047" s="15" t="s">
        <v>5459</v>
      </c>
      <c r="AX5047" s="16" t="s">
        <v>207</v>
      </c>
      <c r="AY5047" s="16" t="s">
        <v>207</v>
      </c>
      <c r="AZ5047" s="16" t="s">
        <v>207</v>
      </c>
      <c r="BA5047" s="16" t="s">
        <v>207</v>
      </c>
      <c r="BB5047" s="16" t="s">
        <v>207</v>
      </c>
      <c r="BC5047" s="16">
        <v>1</v>
      </c>
      <c r="BD5047" s="16">
        <f t="shared" si="1099"/>
        <v>5.5</v>
      </c>
      <c r="BE5047" s="16">
        <f t="shared" si="1100"/>
        <v>1765.625</v>
      </c>
      <c r="BG5047" s="16">
        <f t="shared" si="1101"/>
        <v>2100</v>
      </c>
      <c r="BH5047" s="16">
        <f t="shared" si="1102"/>
        <v>2000</v>
      </c>
      <c r="BI5047" s="16">
        <f t="shared" si="1103"/>
        <v>25</v>
      </c>
    </row>
    <row r="5048" spans="1:61" ht="20.149999999999999" customHeight="1" x14ac:dyDescent="0.35">
      <c r="A5048">
        <v>5047</v>
      </c>
      <c r="B5048" t="s">
        <v>360</v>
      </c>
      <c r="C5048" t="s">
        <v>6853</v>
      </c>
      <c r="D5048" s="15" t="s">
        <v>5539</v>
      </c>
      <c r="E5048" s="12" t="s">
        <v>98</v>
      </c>
      <c r="G5048" s="12" t="s">
        <v>3316</v>
      </c>
      <c r="H5048" s="12" t="s">
        <v>589</v>
      </c>
      <c r="I5048" s="12" t="s">
        <v>589</v>
      </c>
      <c r="J5048" s="12" t="s">
        <v>5602</v>
      </c>
      <c r="K5048" s="12" t="s">
        <v>589</v>
      </c>
      <c r="N5048" s="16" t="s">
        <v>206</v>
      </c>
      <c r="O5048" s="16" t="s">
        <v>5535</v>
      </c>
      <c r="P5048" s="12" t="s">
        <v>131</v>
      </c>
      <c r="Q5048" s="16">
        <v>2023</v>
      </c>
      <c r="R5048" s="16">
        <v>0.93</v>
      </c>
      <c r="V5048" s="12" t="s">
        <v>204</v>
      </c>
      <c r="W5048" s="12" t="s">
        <v>204</v>
      </c>
      <c r="X5048" s="16">
        <v>1</v>
      </c>
      <c r="Z5048" s="16">
        <v>0.93</v>
      </c>
      <c r="AA5048" s="16">
        <f t="shared" si="1088"/>
        <v>111.60000000000001</v>
      </c>
      <c r="AD5048" s="16">
        <f t="shared" si="1089"/>
        <v>39060</v>
      </c>
      <c r="AE5048" s="16">
        <v>300</v>
      </c>
      <c r="AF5048" s="16">
        <f t="shared" si="1090"/>
        <v>112500</v>
      </c>
      <c r="AG5048" s="16">
        <f t="shared" si="1091"/>
        <v>93</v>
      </c>
      <c r="AH5048" s="12">
        <f t="shared" si="1092"/>
        <v>0</v>
      </c>
      <c r="AI5048" s="16">
        <f t="shared" si="1093"/>
        <v>6.5100000000000007</v>
      </c>
      <c r="AJ5048" s="16">
        <f t="shared" si="1094"/>
        <v>26040.000000000004</v>
      </c>
      <c r="AK5048" s="16">
        <f t="shared" si="1095"/>
        <v>465</v>
      </c>
      <c r="AL5048" s="16">
        <f t="shared" si="1096"/>
        <v>4650</v>
      </c>
      <c r="AM5048" s="16">
        <f t="shared" si="1097"/>
        <v>88350</v>
      </c>
      <c r="AN5048" s="16">
        <f t="shared" si="1098"/>
        <v>270600</v>
      </c>
      <c r="AO5048" s="12" t="s">
        <v>1486</v>
      </c>
      <c r="AP5048" s="16">
        <v>0.93</v>
      </c>
      <c r="AQ5048" s="16" t="s">
        <v>204</v>
      </c>
      <c r="AS5048" s="16" t="s">
        <v>2422</v>
      </c>
      <c r="AT5048" s="16" t="s">
        <v>2418</v>
      </c>
      <c r="AU5048" t="s">
        <v>5458</v>
      </c>
      <c r="AV5048" s="15" t="s">
        <v>5459</v>
      </c>
      <c r="AX5048" s="16" t="s">
        <v>207</v>
      </c>
      <c r="AY5048" s="16" t="s">
        <v>207</v>
      </c>
      <c r="AZ5048" s="16" t="s">
        <v>207</v>
      </c>
      <c r="BA5048" s="16" t="s">
        <v>207</v>
      </c>
      <c r="BB5048" s="16" t="s">
        <v>207</v>
      </c>
      <c r="BC5048" s="16">
        <v>0.93</v>
      </c>
      <c r="BD5048" s="16">
        <f t="shared" si="1099"/>
        <v>5.1150000000000002</v>
      </c>
      <c r="BE5048" s="16">
        <f t="shared" si="1100"/>
        <v>1691.25</v>
      </c>
      <c r="BG5048" s="16">
        <f t="shared" si="1101"/>
        <v>1953</v>
      </c>
      <c r="BH5048" s="16">
        <f t="shared" si="1102"/>
        <v>1860</v>
      </c>
      <c r="BI5048" s="16">
        <f t="shared" si="1103"/>
        <v>23.25</v>
      </c>
    </row>
    <row r="5049" spans="1:61" ht="20.149999999999999" customHeight="1" x14ac:dyDescent="0.35">
      <c r="A5049">
        <v>5048</v>
      </c>
      <c r="B5049" t="s">
        <v>360</v>
      </c>
      <c r="C5049" t="s">
        <v>6854</v>
      </c>
      <c r="D5049" s="15" t="s">
        <v>5546</v>
      </c>
      <c r="E5049" s="12" t="s">
        <v>98</v>
      </c>
      <c r="G5049" s="12" t="s">
        <v>3316</v>
      </c>
      <c r="H5049" s="12" t="s">
        <v>589</v>
      </c>
      <c r="I5049" s="12" t="s">
        <v>589</v>
      </c>
      <c r="J5049" s="12" t="s">
        <v>5602</v>
      </c>
      <c r="K5049" s="12" t="s">
        <v>589</v>
      </c>
      <c r="N5049" s="16" t="s">
        <v>205</v>
      </c>
      <c r="O5049" s="16" t="s">
        <v>5547</v>
      </c>
      <c r="P5049" s="12" t="s">
        <v>131</v>
      </c>
      <c r="Q5049" s="16">
        <v>2023</v>
      </c>
      <c r="R5049" s="16">
        <v>1.5</v>
      </c>
      <c r="V5049" s="12" t="s">
        <v>204</v>
      </c>
      <c r="W5049" s="12" t="s">
        <v>204</v>
      </c>
      <c r="X5049" s="16">
        <v>1</v>
      </c>
      <c r="Z5049" s="16">
        <v>1.5</v>
      </c>
      <c r="AA5049" s="16">
        <f t="shared" si="1088"/>
        <v>180</v>
      </c>
      <c r="AD5049" s="16">
        <f t="shared" si="1089"/>
        <v>63000</v>
      </c>
      <c r="AE5049" s="16">
        <v>450</v>
      </c>
      <c r="AF5049" s="16">
        <f t="shared" si="1090"/>
        <v>168750</v>
      </c>
      <c r="AG5049" s="16">
        <f t="shared" si="1091"/>
        <v>150</v>
      </c>
      <c r="AH5049" s="12">
        <f t="shared" si="1092"/>
        <v>0</v>
      </c>
      <c r="AI5049" s="16">
        <f t="shared" si="1093"/>
        <v>10.5</v>
      </c>
      <c r="AJ5049" s="16">
        <f t="shared" si="1094"/>
        <v>42000</v>
      </c>
      <c r="AK5049" s="16">
        <f t="shared" si="1095"/>
        <v>750</v>
      </c>
      <c r="AL5049" s="16">
        <f t="shared" si="1096"/>
        <v>7500</v>
      </c>
      <c r="AM5049" s="16">
        <f t="shared" si="1097"/>
        <v>142500</v>
      </c>
      <c r="AN5049" s="16">
        <f t="shared" si="1098"/>
        <v>423750</v>
      </c>
      <c r="AO5049" s="12" t="s">
        <v>1486</v>
      </c>
      <c r="AP5049" s="16">
        <v>1.5</v>
      </c>
      <c r="AQ5049" s="16" t="s">
        <v>204</v>
      </c>
      <c r="AS5049" s="16" t="s">
        <v>2422</v>
      </c>
      <c r="AT5049" s="16" t="s">
        <v>2418</v>
      </c>
      <c r="AU5049" t="s">
        <v>5458</v>
      </c>
      <c r="AV5049" s="15" t="s">
        <v>5459</v>
      </c>
      <c r="AX5049" s="16" t="s">
        <v>207</v>
      </c>
      <c r="AY5049" s="16" t="s">
        <v>207</v>
      </c>
      <c r="AZ5049" s="16" t="s">
        <v>207</v>
      </c>
      <c r="BA5049" s="16" t="s">
        <v>207</v>
      </c>
      <c r="BB5049" s="16" t="s">
        <v>207</v>
      </c>
      <c r="BC5049" s="16">
        <v>1.5</v>
      </c>
      <c r="BD5049" s="16">
        <f t="shared" si="1099"/>
        <v>8.25</v>
      </c>
      <c r="BE5049" s="16">
        <f t="shared" si="1100"/>
        <v>2648.4375</v>
      </c>
      <c r="BG5049" s="16">
        <f t="shared" si="1101"/>
        <v>3150</v>
      </c>
      <c r="BH5049" s="16">
        <f t="shared" si="1102"/>
        <v>3000</v>
      </c>
      <c r="BI5049" s="16">
        <f t="shared" si="1103"/>
        <v>37.5</v>
      </c>
    </row>
    <row r="5050" spans="1:61" ht="20.149999999999999" customHeight="1" x14ac:dyDescent="0.35">
      <c r="A5050">
        <v>5049</v>
      </c>
      <c r="B5050" t="s">
        <v>360</v>
      </c>
      <c r="C5050" t="s">
        <v>6855</v>
      </c>
      <c r="D5050" s="15" t="s">
        <v>5461</v>
      </c>
      <c r="E5050" s="12" t="s">
        <v>98</v>
      </c>
      <c r="G5050" s="12" t="s">
        <v>3316</v>
      </c>
      <c r="H5050" s="12" t="s">
        <v>589</v>
      </c>
      <c r="I5050" s="12" t="s">
        <v>589</v>
      </c>
      <c r="J5050" s="12" t="s">
        <v>5602</v>
      </c>
      <c r="K5050" s="12" t="s">
        <v>589</v>
      </c>
      <c r="N5050" s="16" t="s">
        <v>206</v>
      </c>
      <c r="O5050" s="16" t="s">
        <v>5547</v>
      </c>
      <c r="P5050" s="12" t="s">
        <v>131</v>
      </c>
      <c r="Q5050" s="16">
        <v>2023</v>
      </c>
      <c r="R5050" s="16">
        <v>2</v>
      </c>
      <c r="V5050" s="12" t="s">
        <v>204</v>
      </c>
      <c r="W5050" s="12" t="s">
        <v>204</v>
      </c>
      <c r="X5050" s="16">
        <v>1</v>
      </c>
      <c r="Z5050" s="16">
        <v>2</v>
      </c>
      <c r="AA5050" s="16">
        <f t="shared" si="1088"/>
        <v>240</v>
      </c>
      <c r="AD5050" s="16">
        <f t="shared" si="1089"/>
        <v>84000</v>
      </c>
      <c r="AE5050" s="16">
        <v>600</v>
      </c>
      <c r="AF5050" s="16">
        <f t="shared" si="1090"/>
        <v>225000</v>
      </c>
      <c r="AG5050" s="16">
        <f t="shared" si="1091"/>
        <v>200</v>
      </c>
      <c r="AH5050" s="12">
        <f t="shared" si="1092"/>
        <v>0</v>
      </c>
      <c r="AI5050" s="16">
        <f t="shared" si="1093"/>
        <v>14</v>
      </c>
      <c r="AJ5050" s="16">
        <f t="shared" si="1094"/>
        <v>56000</v>
      </c>
      <c r="AK5050" s="16">
        <f t="shared" si="1095"/>
        <v>1000</v>
      </c>
      <c r="AL5050" s="16">
        <f t="shared" si="1096"/>
        <v>10000</v>
      </c>
      <c r="AM5050" s="16">
        <f t="shared" si="1097"/>
        <v>190000</v>
      </c>
      <c r="AN5050" s="16">
        <f t="shared" si="1098"/>
        <v>565000</v>
      </c>
      <c r="AO5050" s="12" t="s">
        <v>1486</v>
      </c>
      <c r="AP5050" s="16">
        <v>2</v>
      </c>
      <c r="AQ5050" s="16" t="s">
        <v>204</v>
      </c>
      <c r="AS5050" s="16" t="s">
        <v>2422</v>
      </c>
      <c r="AT5050" s="16" t="s">
        <v>2418</v>
      </c>
      <c r="AU5050" t="s">
        <v>5458</v>
      </c>
      <c r="AV5050" s="15" t="s">
        <v>5459</v>
      </c>
      <c r="AX5050" s="16" t="s">
        <v>207</v>
      </c>
      <c r="AY5050" s="16" t="s">
        <v>207</v>
      </c>
      <c r="AZ5050" s="16" t="s">
        <v>207</v>
      </c>
      <c r="BA5050" s="16" t="s">
        <v>207</v>
      </c>
      <c r="BB5050" s="16" t="s">
        <v>207</v>
      </c>
      <c r="BC5050" s="16">
        <v>2</v>
      </c>
      <c r="BD5050" s="16">
        <f t="shared" si="1099"/>
        <v>11</v>
      </c>
      <c r="BE5050" s="16">
        <f t="shared" si="1100"/>
        <v>3531.25</v>
      </c>
      <c r="BG5050" s="16">
        <f t="shared" si="1101"/>
        <v>4200</v>
      </c>
      <c r="BH5050" s="16">
        <f t="shared" si="1102"/>
        <v>4000</v>
      </c>
      <c r="BI5050" s="16">
        <f t="shared" si="1103"/>
        <v>50</v>
      </c>
    </row>
    <row r="5051" spans="1:61" ht="20.149999999999999" customHeight="1" x14ac:dyDescent="0.35">
      <c r="A5051">
        <v>5050</v>
      </c>
      <c r="B5051" t="s">
        <v>360</v>
      </c>
      <c r="C5051" t="s">
        <v>6856</v>
      </c>
      <c r="D5051" s="15" t="s">
        <v>5548</v>
      </c>
      <c r="E5051" s="12" t="s">
        <v>98</v>
      </c>
      <c r="G5051" s="12" t="s">
        <v>3316</v>
      </c>
      <c r="H5051" s="12" t="s">
        <v>589</v>
      </c>
      <c r="I5051" s="12" t="s">
        <v>589</v>
      </c>
      <c r="J5051" s="12" t="s">
        <v>5602</v>
      </c>
      <c r="K5051" s="12" t="s">
        <v>589</v>
      </c>
      <c r="N5051" s="16" t="s">
        <v>206</v>
      </c>
      <c r="O5051" s="16" t="s">
        <v>5547</v>
      </c>
      <c r="P5051" s="12" t="s">
        <v>131</v>
      </c>
      <c r="Q5051" s="16">
        <v>2023</v>
      </c>
      <c r="R5051" s="16">
        <v>1.5</v>
      </c>
      <c r="V5051" s="12" t="s">
        <v>204</v>
      </c>
      <c r="W5051" s="12" t="s">
        <v>204</v>
      </c>
      <c r="X5051" s="16">
        <v>1</v>
      </c>
      <c r="Z5051" s="16">
        <v>1.5</v>
      </c>
      <c r="AA5051" s="16">
        <f t="shared" si="1088"/>
        <v>180</v>
      </c>
      <c r="AD5051" s="16">
        <f t="shared" si="1089"/>
        <v>63000</v>
      </c>
      <c r="AE5051" s="16">
        <v>450</v>
      </c>
      <c r="AF5051" s="16">
        <f t="shared" si="1090"/>
        <v>168750</v>
      </c>
      <c r="AG5051" s="16">
        <f t="shared" si="1091"/>
        <v>150</v>
      </c>
      <c r="AH5051" s="12">
        <f t="shared" si="1092"/>
        <v>0</v>
      </c>
      <c r="AI5051" s="16">
        <f t="shared" si="1093"/>
        <v>10.5</v>
      </c>
      <c r="AJ5051" s="16">
        <f t="shared" si="1094"/>
        <v>42000</v>
      </c>
      <c r="AK5051" s="16">
        <f t="shared" si="1095"/>
        <v>750</v>
      </c>
      <c r="AL5051" s="16">
        <f t="shared" si="1096"/>
        <v>7500</v>
      </c>
      <c r="AM5051" s="16">
        <f t="shared" si="1097"/>
        <v>142500</v>
      </c>
      <c r="AN5051" s="16">
        <f t="shared" si="1098"/>
        <v>423750</v>
      </c>
      <c r="AO5051" s="12" t="s">
        <v>1486</v>
      </c>
      <c r="AP5051" s="16">
        <v>1.5</v>
      </c>
      <c r="AQ5051" s="16" t="s">
        <v>204</v>
      </c>
      <c r="AS5051" s="16" t="s">
        <v>2422</v>
      </c>
      <c r="AT5051" s="16" t="s">
        <v>2418</v>
      </c>
      <c r="AU5051" t="s">
        <v>5458</v>
      </c>
      <c r="AV5051" s="15" t="s">
        <v>5459</v>
      </c>
      <c r="AX5051" s="16" t="s">
        <v>207</v>
      </c>
      <c r="AY5051" s="16" t="s">
        <v>207</v>
      </c>
      <c r="AZ5051" s="16" t="s">
        <v>207</v>
      </c>
      <c r="BA5051" s="16" t="s">
        <v>207</v>
      </c>
      <c r="BB5051" s="16" t="s">
        <v>207</v>
      </c>
      <c r="BC5051" s="16">
        <v>1.5</v>
      </c>
      <c r="BD5051" s="16">
        <f t="shared" si="1099"/>
        <v>8.25</v>
      </c>
      <c r="BE5051" s="16">
        <f t="shared" si="1100"/>
        <v>2648.4375</v>
      </c>
      <c r="BG5051" s="16">
        <f t="shared" si="1101"/>
        <v>3150</v>
      </c>
      <c r="BH5051" s="16">
        <f t="shared" si="1102"/>
        <v>3000</v>
      </c>
      <c r="BI5051" s="16">
        <f t="shared" si="1103"/>
        <v>37.5</v>
      </c>
    </row>
    <row r="5052" spans="1:61" ht="20.149999999999999" customHeight="1" x14ac:dyDescent="0.35">
      <c r="A5052">
        <v>5051</v>
      </c>
      <c r="B5052" t="s">
        <v>360</v>
      </c>
      <c r="C5052" t="s">
        <v>6857</v>
      </c>
      <c r="D5052" s="15" t="s">
        <v>5549</v>
      </c>
      <c r="E5052" s="12" t="s">
        <v>98</v>
      </c>
      <c r="G5052" s="12" t="s">
        <v>3316</v>
      </c>
      <c r="H5052" s="12" t="s">
        <v>589</v>
      </c>
      <c r="I5052" s="12" t="s">
        <v>589</v>
      </c>
      <c r="J5052" s="12" t="s">
        <v>5602</v>
      </c>
      <c r="K5052" s="12" t="s">
        <v>589</v>
      </c>
      <c r="N5052" s="16" t="s">
        <v>206</v>
      </c>
      <c r="O5052" s="16" t="s">
        <v>5547</v>
      </c>
      <c r="P5052" s="12" t="s">
        <v>131</v>
      </c>
      <c r="Q5052" s="16">
        <v>2023</v>
      </c>
      <c r="R5052" s="16">
        <v>0.8</v>
      </c>
      <c r="V5052" s="12" t="s">
        <v>204</v>
      </c>
      <c r="W5052" s="12" t="s">
        <v>204</v>
      </c>
      <c r="X5052" s="16">
        <v>1</v>
      </c>
      <c r="Z5052" s="16">
        <v>0.8</v>
      </c>
      <c r="AA5052" s="16">
        <f t="shared" si="1088"/>
        <v>96</v>
      </c>
      <c r="AD5052" s="16">
        <f t="shared" si="1089"/>
        <v>33600</v>
      </c>
      <c r="AE5052" s="16">
        <v>275</v>
      </c>
      <c r="AF5052" s="16">
        <f t="shared" si="1090"/>
        <v>103125</v>
      </c>
      <c r="AG5052" s="16">
        <f t="shared" si="1091"/>
        <v>80</v>
      </c>
      <c r="AH5052" s="12">
        <f t="shared" si="1092"/>
        <v>0</v>
      </c>
      <c r="AI5052" s="16">
        <f t="shared" si="1093"/>
        <v>5.6000000000000005</v>
      </c>
      <c r="AJ5052" s="16">
        <f t="shared" si="1094"/>
        <v>22400.000000000004</v>
      </c>
      <c r="AK5052" s="16">
        <f t="shared" si="1095"/>
        <v>400</v>
      </c>
      <c r="AL5052" s="16">
        <f t="shared" si="1096"/>
        <v>4000</v>
      </c>
      <c r="AM5052" s="16">
        <f t="shared" si="1097"/>
        <v>76000</v>
      </c>
      <c r="AN5052" s="16">
        <f t="shared" si="1098"/>
        <v>239125</v>
      </c>
      <c r="AO5052" s="12" t="s">
        <v>1486</v>
      </c>
      <c r="AP5052" s="16">
        <v>0.8</v>
      </c>
      <c r="AQ5052" s="16" t="s">
        <v>204</v>
      </c>
      <c r="AS5052" s="16" t="s">
        <v>2422</v>
      </c>
      <c r="AT5052" s="16" t="s">
        <v>2418</v>
      </c>
      <c r="AU5052" t="s">
        <v>5458</v>
      </c>
      <c r="AV5052" s="15" t="s">
        <v>5459</v>
      </c>
      <c r="AX5052" s="16" t="s">
        <v>207</v>
      </c>
      <c r="AY5052" s="16" t="s">
        <v>207</v>
      </c>
      <c r="AZ5052" s="16" t="s">
        <v>207</v>
      </c>
      <c r="BA5052" s="16" t="s">
        <v>207</v>
      </c>
      <c r="BB5052" s="16" t="s">
        <v>207</v>
      </c>
      <c r="BC5052" s="16">
        <v>0.8</v>
      </c>
      <c r="BD5052" s="16">
        <f t="shared" si="1099"/>
        <v>4.4000000000000004</v>
      </c>
      <c r="BE5052" s="16">
        <f t="shared" si="1100"/>
        <v>1494.53125</v>
      </c>
      <c r="BG5052" s="16">
        <f t="shared" si="1101"/>
        <v>1680</v>
      </c>
      <c r="BH5052" s="16">
        <f t="shared" si="1102"/>
        <v>1600</v>
      </c>
      <c r="BI5052" s="16">
        <f t="shared" si="1103"/>
        <v>20</v>
      </c>
    </row>
    <row r="5053" spans="1:61" ht="20.149999999999999" customHeight="1" x14ac:dyDescent="0.35">
      <c r="A5053">
        <v>5052</v>
      </c>
      <c r="B5053" t="s">
        <v>360</v>
      </c>
      <c r="C5053" t="s">
        <v>6858</v>
      </c>
      <c r="D5053" s="15" t="s">
        <v>5550</v>
      </c>
      <c r="E5053" s="12" t="s">
        <v>98</v>
      </c>
      <c r="G5053" s="12" t="s">
        <v>3316</v>
      </c>
      <c r="H5053" s="12" t="s">
        <v>589</v>
      </c>
      <c r="I5053" s="12" t="s">
        <v>589</v>
      </c>
      <c r="J5053" s="12" t="s">
        <v>5602</v>
      </c>
      <c r="K5053" s="12" t="s">
        <v>589</v>
      </c>
      <c r="N5053" s="16" t="s">
        <v>206</v>
      </c>
      <c r="O5053" s="16" t="s">
        <v>5547</v>
      </c>
      <c r="P5053" s="12" t="s">
        <v>131</v>
      </c>
      <c r="Q5053" s="16">
        <v>2023</v>
      </c>
      <c r="R5053" s="16">
        <v>0.5</v>
      </c>
      <c r="V5053" s="12" t="s">
        <v>204</v>
      </c>
      <c r="W5053" s="12" t="s">
        <v>204</v>
      </c>
      <c r="X5053" s="16">
        <v>1</v>
      </c>
      <c r="Z5053" s="16">
        <v>0.5</v>
      </c>
      <c r="AA5053" s="16">
        <f t="shared" si="1088"/>
        <v>60</v>
      </c>
      <c r="AD5053" s="16">
        <f t="shared" si="1089"/>
        <v>21000</v>
      </c>
      <c r="AE5053" s="16">
        <v>150</v>
      </c>
      <c r="AF5053" s="16">
        <f t="shared" si="1090"/>
        <v>56250</v>
      </c>
      <c r="AG5053" s="16">
        <f t="shared" si="1091"/>
        <v>50</v>
      </c>
      <c r="AH5053" s="12">
        <f t="shared" si="1092"/>
        <v>0</v>
      </c>
      <c r="AI5053" s="16">
        <f t="shared" si="1093"/>
        <v>3.5</v>
      </c>
      <c r="AJ5053" s="16">
        <f t="shared" si="1094"/>
        <v>14000</v>
      </c>
      <c r="AK5053" s="16">
        <f t="shared" si="1095"/>
        <v>250</v>
      </c>
      <c r="AL5053" s="16">
        <f t="shared" si="1096"/>
        <v>2500</v>
      </c>
      <c r="AM5053" s="16">
        <f t="shared" si="1097"/>
        <v>47500</v>
      </c>
      <c r="AN5053" s="16">
        <f t="shared" si="1098"/>
        <v>141250</v>
      </c>
      <c r="AO5053" s="12" t="s">
        <v>1486</v>
      </c>
      <c r="AP5053" s="16">
        <v>0.5</v>
      </c>
      <c r="AQ5053" s="16" t="s">
        <v>204</v>
      </c>
      <c r="AS5053" s="16" t="s">
        <v>2422</v>
      </c>
      <c r="AT5053" s="16" t="s">
        <v>2418</v>
      </c>
      <c r="AU5053" t="s">
        <v>5458</v>
      </c>
      <c r="AV5053" s="15" t="s">
        <v>5459</v>
      </c>
      <c r="AX5053" s="16" t="s">
        <v>207</v>
      </c>
      <c r="AY5053" s="16" t="s">
        <v>207</v>
      </c>
      <c r="AZ5053" s="16" t="s">
        <v>207</v>
      </c>
      <c r="BA5053" s="16" t="s">
        <v>207</v>
      </c>
      <c r="BB5053" s="16" t="s">
        <v>207</v>
      </c>
      <c r="BC5053" s="16">
        <v>0.5</v>
      </c>
      <c r="BD5053" s="16">
        <f t="shared" si="1099"/>
        <v>2.75</v>
      </c>
      <c r="BE5053" s="16">
        <f t="shared" si="1100"/>
        <v>882.8125</v>
      </c>
      <c r="BG5053" s="16">
        <f t="shared" si="1101"/>
        <v>1050</v>
      </c>
      <c r="BH5053" s="16">
        <f t="shared" si="1102"/>
        <v>1000</v>
      </c>
      <c r="BI5053" s="16">
        <f t="shared" si="1103"/>
        <v>12.5</v>
      </c>
    </row>
    <row r="5054" spans="1:61" ht="20.149999999999999" customHeight="1" x14ac:dyDescent="0.35">
      <c r="A5054">
        <v>5053</v>
      </c>
      <c r="B5054" t="s">
        <v>360</v>
      </c>
      <c r="C5054" t="s">
        <v>6859</v>
      </c>
      <c r="D5054" s="15" t="s">
        <v>5551</v>
      </c>
      <c r="E5054" s="12" t="s">
        <v>98</v>
      </c>
      <c r="G5054" s="12" t="s">
        <v>3316</v>
      </c>
      <c r="H5054" s="12" t="s">
        <v>589</v>
      </c>
      <c r="I5054" s="12" t="s">
        <v>589</v>
      </c>
      <c r="J5054" s="12" t="s">
        <v>5602</v>
      </c>
      <c r="K5054" s="12" t="s">
        <v>589</v>
      </c>
      <c r="N5054" s="16" t="s">
        <v>206</v>
      </c>
      <c r="O5054" s="16" t="s">
        <v>5547</v>
      </c>
      <c r="P5054" s="12" t="s">
        <v>131</v>
      </c>
      <c r="Q5054" s="16">
        <v>2023</v>
      </c>
      <c r="R5054" s="16">
        <v>0.7</v>
      </c>
      <c r="V5054" s="12" t="s">
        <v>204</v>
      </c>
      <c r="W5054" s="12" t="s">
        <v>204</v>
      </c>
      <c r="X5054" s="16">
        <v>1</v>
      </c>
      <c r="Z5054" s="16">
        <v>0.7</v>
      </c>
      <c r="AA5054" s="16">
        <f t="shared" si="1088"/>
        <v>84</v>
      </c>
      <c r="AD5054" s="16">
        <f t="shared" si="1089"/>
        <v>29400</v>
      </c>
      <c r="AE5054" s="16">
        <v>250</v>
      </c>
      <c r="AF5054" s="16">
        <f t="shared" si="1090"/>
        <v>93750</v>
      </c>
      <c r="AG5054" s="16">
        <f t="shared" si="1091"/>
        <v>70</v>
      </c>
      <c r="AH5054" s="12">
        <f t="shared" si="1092"/>
        <v>0</v>
      </c>
      <c r="AI5054" s="16">
        <f t="shared" si="1093"/>
        <v>4.8999999999999995</v>
      </c>
      <c r="AJ5054" s="16">
        <f t="shared" si="1094"/>
        <v>19599.999999999996</v>
      </c>
      <c r="AK5054" s="16">
        <f t="shared" si="1095"/>
        <v>350</v>
      </c>
      <c r="AL5054" s="16">
        <f t="shared" si="1096"/>
        <v>3500</v>
      </c>
      <c r="AM5054" s="16">
        <f t="shared" si="1097"/>
        <v>66500</v>
      </c>
      <c r="AN5054" s="16">
        <f t="shared" si="1098"/>
        <v>212750</v>
      </c>
      <c r="AO5054" s="12" t="s">
        <v>1486</v>
      </c>
      <c r="AP5054" s="16">
        <v>0.7</v>
      </c>
      <c r="AQ5054" s="16" t="s">
        <v>204</v>
      </c>
      <c r="AS5054" s="16" t="s">
        <v>2422</v>
      </c>
      <c r="AT5054" s="16" t="s">
        <v>2418</v>
      </c>
      <c r="AU5054" t="s">
        <v>5458</v>
      </c>
      <c r="AV5054" s="15" t="s">
        <v>5459</v>
      </c>
      <c r="AX5054" s="16" t="s">
        <v>207</v>
      </c>
      <c r="AY5054" s="16" t="s">
        <v>207</v>
      </c>
      <c r="AZ5054" s="16" t="s">
        <v>207</v>
      </c>
      <c r="BA5054" s="16" t="s">
        <v>207</v>
      </c>
      <c r="BB5054" s="16" t="s">
        <v>207</v>
      </c>
      <c r="BC5054" s="16">
        <v>0.7</v>
      </c>
      <c r="BD5054" s="16">
        <f t="shared" si="1099"/>
        <v>3.8499999999999996</v>
      </c>
      <c r="BE5054" s="16">
        <f t="shared" si="1100"/>
        <v>1329.6875</v>
      </c>
      <c r="BG5054" s="16">
        <f t="shared" si="1101"/>
        <v>1470</v>
      </c>
      <c r="BH5054" s="16">
        <f t="shared" si="1102"/>
        <v>1400</v>
      </c>
      <c r="BI5054" s="16">
        <f t="shared" si="1103"/>
        <v>17.5</v>
      </c>
    </row>
    <row r="5055" spans="1:61" ht="20.149999999999999" customHeight="1" x14ac:dyDescent="0.35">
      <c r="A5055">
        <v>5054</v>
      </c>
      <c r="B5055" t="s">
        <v>360</v>
      </c>
      <c r="C5055" t="s">
        <v>6860</v>
      </c>
      <c r="D5055" s="15" t="s">
        <v>5552</v>
      </c>
      <c r="E5055" s="12" t="s">
        <v>98</v>
      </c>
      <c r="G5055" s="12" t="s">
        <v>3316</v>
      </c>
      <c r="H5055" s="12" t="s">
        <v>589</v>
      </c>
      <c r="I5055" s="12" t="s">
        <v>589</v>
      </c>
      <c r="J5055" s="12" t="s">
        <v>5602</v>
      </c>
      <c r="K5055" s="12" t="s">
        <v>589</v>
      </c>
      <c r="N5055" s="16" t="s">
        <v>206</v>
      </c>
      <c r="O5055" s="16" t="s">
        <v>5547</v>
      </c>
      <c r="P5055" s="12" t="s">
        <v>131</v>
      </c>
      <c r="Q5055" s="16">
        <v>2023</v>
      </c>
      <c r="R5055" s="16">
        <v>2</v>
      </c>
      <c r="V5055" s="12" t="s">
        <v>204</v>
      </c>
      <c r="W5055" s="12" t="s">
        <v>204</v>
      </c>
      <c r="X5055" s="16">
        <v>1</v>
      </c>
      <c r="Z5055" s="16">
        <v>2</v>
      </c>
      <c r="AA5055" s="16">
        <f t="shared" si="1088"/>
        <v>240</v>
      </c>
      <c r="AD5055" s="16">
        <f t="shared" si="1089"/>
        <v>84000</v>
      </c>
      <c r="AE5055" s="16">
        <v>600</v>
      </c>
      <c r="AF5055" s="16">
        <f t="shared" si="1090"/>
        <v>225000</v>
      </c>
      <c r="AG5055" s="16">
        <f t="shared" si="1091"/>
        <v>200</v>
      </c>
      <c r="AH5055" s="12">
        <f t="shared" si="1092"/>
        <v>0</v>
      </c>
      <c r="AI5055" s="16">
        <f t="shared" si="1093"/>
        <v>14</v>
      </c>
      <c r="AJ5055" s="16">
        <f t="shared" si="1094"/>
        <v>56000</v>
      </c>
      <c r="AK5055" s="16">
        <f t="shared" si="1095"/>
        <v>1000</v>
      </c>
      <c r="AL5055" s="16">
        <f t="shared" si="1096"/>
        <v>10000</v>
      </c>
      <c r="AM5055" s="16">
        <f t="shared" si="1097"/>
        <v>190000</v>
      </c>
      <c r="AN5055" s="16">
        <f t="shared" si="1098"/>
        <v>565000</v>
      </c>
      <c r="AO5055" s="12" t="s">
        <v>1486</v>
      </c>
      <c r="AP5055" s="16">
        <v>2</v>
      </c>
      <c r="AQ5055" s="16" t="s">
        <v>204</v>
      </c>
      <c r="AS5055" s="16" t="s">
        <v>2422</v>
      </c>
      <c r="AT5055" s="16" t="s">
        <v>2418</v>
      </c>
      <c r="AU5055" t="s">
        <v>5458</v>
      </c>
      <c r="AV5055" s="15" t="s">
        <v>5459</v>
      </c>
      <c r="AX5055" s="16" t="s">
        <v>207</v>
      </c>
      <c r="AY5055" s="16" t="s">
        <v>207</v>
      </c>
      <c r="AZ5055" s="16" t="s">
        <v>207</v>
      </c>
      <c r="BA5055" s="16" t="s">
        <v>207</v>
      </c>
      <c r="BB5055" s="16" t="s">
        <v>207</v>
      </c>
      <c r="BC5055" s="16">
        <v>2</v>
      </c>
      <c r="BD5055" s="16">
        <f t="shared" si="1099"/>
        <v>11</v>
      </c>
      <c r="BE5055" s="16">
        <f t="shared" si="1100"/>
        <v>3531.25</v>
      </c>
      <c r="BG5055" s="16">
        <f t="shared" si="1101"/>
        <v>4200</v>
      </c>
      <c r="BH5055" s="16">
        <f t="shared" si="1102"/>
        <v>4000</v>
      </c>
      <c r="BI5055" s="16">
        <f t="shared" si="1103"/>
        <v>50</v>
      </c>
    </row>
    <row r="5056" spans="1:61" ht="20.149999999999999" customHeight="1" x14ac:dyDescent="0.35">
      <c r="A5056">
        <v>5055</v>
      </c>
      <c r="B5056" t="s">
        <v>360</v>
      </c>
      <c r="C5056" t="s">
        <v>6861</v>
      </c>
      <c r="D5056" s="15" t="s">
        <v>5553</v>
      </c>
      <c r="E5056" s="12" t="s">
        <v>98</v>
      </c>
      <c r="G5056" s="12" t="s">
        <v>3316</v>
      </c>
      <c r="H5056" s="12" t="s">
        <v>589</v>
      </c>
      <c r="I5056" s="12" t="s">
        <v>589</v>
      </c>
      <c r="J5056" s="12" t="s">
        <v>5602</v>
      </c>
      <c r="K5056" s="12" t="s">
        <v>589</v>
      </c>
      <c r="N5056" s="16" t="s">
        <v>205</v>
      </c>
      <c r="O5056" s="16" t="s">
        <v>5547</v>
      </c>
      <c r="P5056" s="12" t="s">
        <v>131</v>
      </c>
      <c r="Q5056" s="16">
        <v>2023</v>
      </c>
      <c r="R5056" s="16">
        <v>0.5</v>
      </c>
      <c r="V5056" s="12" t="s">
        <v>204</v>
      </c>
      <c r="W5056" s="12" t="s">
        <v>204</v>
      </c>
      <c r="X5056" s="16">
        <v>1</v>
      </c>
      <c r="Z5056" s="16">
        <v>0.5</v>
      </c>
      <c r="AA5056" s="16">
        <f t="shared" si="1088"/>
        <v>60</v>
      </c>
      <c r="AD5056" s="16">
        <f t="shared" si="1089"/>
        <v>21000</v>
      </c>
      <c r="AE5056" s="16">
        <v>150</v>
      </c>
      <c r="AF5056" s="16">
        <f t="shared" si="1090"/>
        <v>56250</v>
      </c>
      <c r="AG5056" s="16">
        <f t="shared" si="1091"/>
        <v>50</v>
      </c>
      <c r="AH5056" s="12">
        <f t="shared" si="1092"/>
        <v>0</v>
      </c>
      <c r="AI5056" s="16">
        <f t="shared" si="1093"/>
        <v>3.5</v>
      </c>
      <c r="AJ5056" s="16">
        <f t="shared" si="1094"/>
        <v>14000</v>
      </c>
      <c r="AK5056" s="16">
        <f t="shared" si="1095"/>
        <v>250</v>
      </c>
      <c r="AL5056" s="16">
        <f t="shared" si="1096"/>
        <v>2500</v>
      </c>
      <c r="AM5056" s="16">
        <f t="shared" si="1097"/>
        <v>47500</v>
      </c>
      <c r="AN5056" s="16">
        <f t="shared" si="1098"/>
        <v>141250</v>
      </c>
      <c r="AO5056" s="12" t="s">
        <v>1486</v>
      </c>
      <c r="AP5056" s="16">
        <v>0.5</v>
      </c>
      <c r="AQ5056" s="16" t="s">
        <v>204</v>
      </c>
      <c r="AS5056" s="16" t="s">
        <v>2422</v>
      </c>
      <c r="AT5056" s="16" t="s">
        <v>2418</v>
      </c>
      <c r="AU5056" t="s">
        <v>5458</v>
      </c>
      <c r="AV5056" s="15" t="s">
        <v>5459</v>
      </c>
      <c r="AX5056" s="16" t="s">
        <v>207</v>
      </c>
      <c r="AY5056" s="16" t="s">
        <v>207</v>
      </c>
      <c r="AZ5056" s="16" t="s">
        <v>207</v>
      </c>
      <c r="BA5056" s="16" t="s">
        <v>207</v>
      </c>
      <c r="BB5056" s="16" t="s">
        <v>207</v>
      </c>
      <c r="BC5056" s="16">
        <v>0.5</v>
      </c>
      <c r="BD5056" s="16">
        <f t="shared" si="1099"/>
        <v>2.75</v>
      </c>
      <c r="BE5056" s="16">
        <f t="shared" si="1100"/>
        <v>882.8125</v>
      </c>
      <c r="BG5056" s="16">
        <f t="shared" si="1101"/>
        <v>1050</v>
      </c>
      <c r="BH5056" s="16">
        <f t="shared" si="1102"/>
        <v>1000</v>
      </c>
      <c r="BI5056" s="16">
        <f t="shared" si="1103"/>
        <v>12.5</v>
      </c>
    </row>
    <row r="5057" spans="1:61" ht="20.149999999999999" customHeight="1" x14ac:dyDescent="0.35">
      <c r="A5057">
        <v>5056</v>
      </c>
      <c r="B5057" t="s">
        <v>360</v>
      </c>
      <c r="C5057" t="s">
        <v>6862</v>
      </c>
      <c r="D5057" s="15" t="s">
        <v>5554</v>
      </c>
      <c r="E5057" s="12" t="s">
        <v>98</v>
      </c>
      <c r="G5057" s="12" t="s">
        <v>3316</v>
      </c>
      <c r="H5057" s="12" t="s">
        <v>589</v>
      </c>
      <c r="I5057" s="12" t="s">
        <v>589</v>
      </c>
      <c r="J5057" s="12" t="s">
        <v>5602</v>
      </c>
      <c r="K5057" s="12" t="s">
        <v>589</v>
      </c>
      <c r="N5057" s="16" t="s">
        <v>206</v>
      </c>
      <c r="O5057" s="16" t="s">
        <v>5547</v>
      </c>
      <c r="P5057" s="12" t="s">
        <v>131</v>
      </c>
      <c r="Q5057" s="16">
        <v>2023</v>
      </c>
      <c r="R5057" s="16">
        <v>1.2</v>
      </c>
      <c r="V5057" s="12" t="s">
        <v>204</v>
      </c>
      <c r="W5057" s="12" t="s">
        <v>204</v>
      </c>
      <c r="X5057" s="16">
        <v>1</v>
      </c>
      <c r="Z5057" s="16">
        <v>1.2</v>
      </c>
      <c r="AA5057" s="16">
        <f t="shared" si="1088"/>
        <v>144</v>
      </c>
      <c r="AD5057" s="16">
        <f t="shared" si="1089"/>
        <v>50400</v>
      </c>
      <c r="AE5057" s="16">
        <v>300</v>
      </c>
      <c r="AF5057" s="16">
        <f t="shared" si="1090"/>
        <v>112500</v>
      </c>
      <c r="AG5057" s="16">
        <f t="shared" si="1091"/>
        <v>120</v>
      </c>
      <c r="AH5057" s="12">
        <f t="shared" si="1092"/>
        <v>0</v>
      </c>
      <c r="AI5057" s="16">
        <f t="shared" si="1093"/>
        <v>8.4</v>
      </c>
      <c r="AJ5057" s="16">
        <f t="shared" si="1094"/>
        <v>33600</v>
      </c>
      <c r="AK5057" s="16">
        <f t="shared" si="1095"/>
        <v>600</v>
      </c>
      <c r="AL5057" s="16">
        <f t="shared" si="1096"/>
        <v>6000</v>
      </c>
      <c r="AM5057" s="16">
        <f t="shared" si="1097"/>
        <v>114000</v>
      </c>
      <c r="AN5057" s="16">
        <f t="shared" si="1098"/>
        <v>316500</v>
      </c>
      <c r="AO5057" s="12" t="s">
        <v>1486</v>
      </c>
      <c r="AP5057" s="16">
        <v>1.2</v>
      </c>
      <c r="AQ5057" s="16" t="s">
        <v>204</v>
      </c>
      <c r="AS5057" s="16" t="s">
        <v>2422</v>
      </c>
      <c r="AT5057" s="16" t="s">
        <v>2418</v>
      </c>
      <c r="AU5057" t="s">
        <v>5458</v>
      </c>
      <c r="AV5057" s="15" t="s">
        <v>5459</v>
      </c>
      <c r="AX5057" s="16" t="s">
        <v>207</v>
      </c>
      <c r="AY5057" s="16" t="s">
        <v>207</v>
      </c>
      <c r="AZ5057" s="16" t="s">
        <v>207</v>
      </c>
      <c r="BA5057" s="16" t="s">
        <v>207</v>
      </c>
      <c r="BB5057" s="16" t="s">
        <v>207</v>
      </c>
      <c r="BC5057" s="16">
        <v>1.2</v>
      </c>
      <c r="BD5057" s="16">
        <f t="shared" si="1099"/>
        <v>6.6</v>
      </c>
      <c r="BE5057" s="16">
        <f t="shared" si="1100"/>
        <v>1978.125</v>
      </c>
      <c r="BG5057" s="16">
        <f t="shared" si="1101"/>
        <v>2520</v>
      </c>
      <c r="BH5057" s="16">
        <f t="shared" si="1102"/>
        <v>2400</v>
      </c>
      <c r="BI5057" s="16">
        <f t="shared" si="1103"/>
        <v>30</v>
      </c>
    </row>
    <row r="5058" spans="1:61" ht="20.149999999999999" customHeight="1" x14ac:dyDescent="0.35">
      <c r="A5058">
        <v>5057</v>
      </c>
      <c r="B5058" t="s">
        <v>360</v>
      </c>
      <c r="C5058" t="s">
        <v>6863</v>
      </c>
      <c r="D5058" s="15" t="s">
        <v>651</v>
      </c>
      <c r="E5058" s="12" t="s">
        <v>98</v>
      </c>
      <c r="G5058" s="12" t="s">
        <v>3316</v>
      </c>
      <c r="H5058" s="12" t="s">
        <v>589</v>
      </c>
      <c r="I5058" s="12" t="s">
        <v>589</v>
      </c>
      <c r="J5058" s="12" t="s">
        <v>5602</v>
      </c>
      <c r="K5058" s="12" t="s">
        <v>589</v>
      </c>
      <c r="N5058" s="16" t="s">
        <v>205</v>
      </c>
      <c r="O5058" s="16" t="s">
        <v>5555</v>
      </c>
      <c r="P5058" s="12" t="s">
        <v>131</v>
      </c>
      <c r="Q5058" s="16">
        <v>2023</v>
      </c>
      <c r="R5058" s="16">
        <v>3</v>
      </c>
      <c r="V5058" s="12" t="s">
        <v>204</v>
      </c>
      <c r="W5058" s="12" t="s">
        <v>204</v>
      </c>
      <c r="X5058" s="16">
        <v>1</v>
      </c>
      <c r="Z5058" s="16">
        <v>3</v>
      </c>
      <c r="AA5058" s="16">
        <f t="shared" si="1088"/>
        <v>360</v>
      </c>
      <c r="AD5058" s="16">
        <f t="shared" si="1089"/>
        <v>126000</v>
      </c>
      <c r="AE5058" s="16">
        <v>1200</v>
      </c>
      <c r="AF5058" s="16">
        <f t="shared" si="1090"/>
        <v>450000</v>
      </c>
      <c r="AG5058" s="16">
        <f t="shared" si="1091"/>
        <v>300</v>
      </c>
      <c r="AH5058" s="12">
        <f t="shared" si="1092"/>
        <v>0</v>
      </c>
      <c r="AI5058" s="16">
        <f t="shared" si="1093"/>
        <v>21</v>
      </c>
      <c r="AJ5058" s="16">
        <f t="shared" si="1094"/>
        <v>84000</v>
      </c>
      <c r="AK5058" s="16">
        <f t="shared" si="1095"/>
        <v>1500</v>
      </c>
      <c r="AL5058" s="16">
        <f t="shared" si="1096"/>
        <v>15000</v>
      </c>
      <c r="AM5058" s="16">
        <f t="shared" si="1097"/>
        <v>285000</v>
      </c>
      <c r="AN5058" s="16">
        <f t="shared" si="1098"/>
        <v>960000</v>
      </c>
      <c r="AO5058" s="12" t="s">
        <v>1486</v>
      </c>
      <c r="AP5058" s="16">
        <v>3</v>
      </c>
      <c r="AQ5058" s="16" t="s">
        <v>204</v>
      </c>
      <c r="AS5058" s="16" t="s">
        <v>2422</v>
      </c>
      <c r="AT5058" s="16" t="s">
        <v>2418</v>
      </c>
      <c r="AU5058" t="s">
        <v>5458</v>
      </c>
      <c r="AV5058" s="15" t="s">
        <v>5459</v>
      </c>
      <c r="AX5058" s="16" t="s">
        <v>207</v>
      </c>
      <c r="AY5058" s="16" t="s">
        <v>207</v>
      </c>
      <c r="AZ5058" s="16" t="s">
        <v>207</v>
      </c>
      <c r="BA5058" s="16" t="s">
        <v>207</v>
      </c>
      <c r="BB5058" s="16" t="s">
        <v>207</v>
      </c>
      <c r="BC5058" s="16">
        <v>3</v>
      </c>
      <c r="BD5058" s="16">
        <f t="shared" si="1099"/>
        <v>16.5</v>
      </c>
      <c r="BE5058" s="16">
        <f t="shared" si="1100"/>
        <v>6000</v>
      </c>
      <c r="BG5058" s="16">
        <f t="shared" si="1101"/>
        <v>6300</v>
      </c>
      <c r="BH5058" s="16">
        <f t="shared" si="1102"/>
        <v>6000</v>
      </c>
      <c r="BI5058" s="16">
        <f t="shared" si="1103"/>
        <v>75</v>
      </c>
    </row>
    <row r="5059" spans="1:61" ht="20.149999999999999" customHeight="1" x14ac:dyDescent="0.35">
      <c r="A5059">
        <v>5058</v>
      </c>
      <c r="B5059" t="s">
        <v>360</v>
      </c>
      <c r="C5059" t="s">
        <v>6864</v>
      </c>
      <c r="D5059" s="15" t="s">
        <v>5556</v>
      </c>
      <c r="E5059" s="12" t="s">
        <v>98</v>
      </c>
      <c r="G5059" s="12" t="s">
        <v>3316</v>
      </c>
      <c r="H5059" s="12" t="s">
        <v>589</v>
      </c>
      <c r="I5059" s="12" t="s">
        <v>589</v>
      </c>
      <c r="J5059" s="12" t="s">
        <v>5602</v>
      </c>
      <c r="K5059" s="12" t="s">
        <v>589</v>
      </c>
      <c r="N5059" s="16" t="s">
        <v>206</v>
      </c>
      <c r="O5059" s="16" t="s">
        <v>5555</v>
      </c>
      <c r="P5059" s="12" t="s">
        <v>131</v>
      </c>
      <c r="Q5059" s="16">
        <v>2023</v>
      </c>
      <c r="R5059" s="16">
        <v>0.92</v>
      </c>
      <c r="V5059" s="12" t="s">
        <v>204</v>
      </c>
      <c r="W5059" s="12" t="s">
        <v>204</v>
      </c>
      <c r="X5059" s="16">
        <v>1</v>
      </c>
      <c r="Z5059" s="16">
        <v>0.92</v>
      </c>
      <c r="AA5059" s="16">
        <f t="shared" si="1088"/>
        <v>110.4</v>
      </c>
      <c r="AD5059" s="16">
        <f t="shared" si="1089"/>
        <v>38640</v>
      </c>
      <c r="AE5059" s="16">
        <v>300</v>
      </c>
      <c r="AF5059" s="16">
        <f t="shared" si="1090"/>
        <v>112500</v>
      </c>
      <c r="AG5059" s="16">
        <f t="shared" si="1091"/>
        <v>92</v>
      </c>
      <c r="AH5059" s="12">
        <f t="shared" si="1092"/>
        <v>0</v>
      </c>
      <c r="AI5059" s="16">
        <f t="shared" si="1093"/>
        <v>6.44</v>
      </c>
      <c r="AJ5059" s="16">
        <f t="shared" si="1094"/>
        <v>25760</v>
      </c>
      <c r="AK5059" s="16">
        <f t="shared" si="1095"/>
        <v>460</v>
      </c>
      <c r="AL5059" s="16">
        <f t="shared" si="1096"/>
        <v>4600</v>
      </c>
      <c r="AM5059" s="16">
        <f t="shared" si="1097"/>
        <v>87400</v>
      </c>
      <c r="AN5059" s="16">
        <f t="shared" si="1098"/>
        <v>268900</v>
      </c>
      <c r="AO5059" s="12" t="s">
        <v>1486</v>
      </c>
      <c r="AP5059" s="16">
        <v>0.92</v>
      </c>
      <c r="AQ5059" s="16" t="s">
        <v>204</v>
      </c>
      <c r="AS5059" s="16" t="s">
        <v>2422</v>
      </c>
      <c r="AT5059" s="16" t="s">
        <v>2418</v>
      </c>
      <c r="AU5059" t="s">
        <v>5458</v>
      </c>
      <c r="AV5059" s="15" t="s">
        <v>5459</v>
      </c>
      <c r="AX5059" s="16" t="s">
        <v>207</v>
      </c>
      <c r="AY5059" s="16" t="s">
        <v>207</v>
      </c>
      <c r="AZ5059" s="16" t="s">
        <v>207</v>
      </c>
      <c r="BA5059" s="16" t="s">
        <v>207</v>
      </c>
      <c r="BB5059" s="16" t="s">
        <v>207</v>
      </c>
      <c r="BC5059" s="16">
        <v>0.92</v>
      </c>
      <c r="BD5059" s="16">
        <f t="shared" si="1099"/>
        <v>5.0600000000000005</v>
      </c>
      <c r="BE5059" s="16">
        <f t="shared" si="1100"/>
        <v>1680.625</v>
      </c>
      <c r="BG5059" s="16">
        <f t="shared" si="1101"/>
        <v>1932</v>
      </c>
      <c r="BH5059" s="16">
        <f t="shared" si="1102"/>
        <v>1840</v>
      </c>
      <c r="BI5059" s="16">
        <f t="shared" si="1103"/>
        <v>23</v>
      </c>
    </row>
    <row r="5060" spans="1:61" ht="20.149999999999999" customHeight="1" x14ac:dyDescent="0.35">
      <c r="A5060">
        <v>5059</v>
      </c>
      <c r="B5060" t="s">
        <v>360</v>
      </c>
      <c r="C5060" t="s">
        <v>6865</v>
      </c>
      <c r="D5060" s="15" t="s">
        <v>5557</v>
      </c>
      <c r="E5060" s="12" t="s">
        <v>98</v>
      </c>
      <c r="G5060" s="12" t="s">
        <v>3316</v>
      </c>
      <c r="H5060" s="12" t="s">
        <v>589</v>
      </c>
      <c r="I5060" s="12" t="s">
        <v>589</v>
      </c>
      <c r="J5060" s="12" t="s">
        <v>5602</v>
      </c>
      <c r="K5060" s="12" t="s">
        <v>589</v>
      </c>
      <c r="N5060" s="16" t="s">
        <v>206</v>
      </c>
      <c r="O5060" s="16" t="s">
        <v>5555</v>
      </c>
      <c r="P5060" s="12" t="s">
        <v>131</v>
      </c>
      <c r="Q5060" s="16">
        <v>2023</v>
      </c>
      <c r="R5060" s="16">
        <v>1.2</v>
      </c>
      <c r="V5060" s="12" t="s">
        <v>204</v>
      </c>
      <c r="W5060" s="12" t="s">
        <v>204</v>
      </c>
      <c r="X5060" s="16">
        <v>1</v>
      </c>
      <c r="Z5060" s="16">
        <v>1.2</v>
      </c>
      <c r="AA5060" s="16">
        <f t="shared" si="1088"/>
        <v>144</v>
      </c>
      <c r="AD5060" s="16">
        <f t="shared" si="1089"/>
        <v>50400</v>
      </c>
      <c r="AE5060" s="16">
        <v>300</v>
      </c>
      <c r="AF5060" s="16">
        <f t="shared" si="1090"/>
        <v>112500</v>
      </c>
      <c r="AG5060" s="16">
        <f t="shared" si="1091"/>
        <v>120</v>
      </c>
      <c r="AH5060" s="12">
        <f t="shared" si="1092"/>
        <v>0</v>
      </c>
      <c r="AI5060" s="16">
        <f t="shared" si="1093"/>
        <v>8.4</v>
      </c>
      <c r="AJ5060" s="16">
        <f t="shared" si="1094"/>
        <v>33600</v>
      </c>
      <c r="AK5060" s="16">
        <f t="shared" si="1095"/>
        <v>600</v>
      </c>
      <c r="AL5060" s="16">
        <f t="shared" si="1096"/>
        <v>6000</v>
      </c>
      <c r="AM5060" s="16">
        <f t="shared" si="1097"/>
        <v>114000</v>
      </c>
      <c r="AN5060" s="16">
        <f t="shared" si="1098"/>
        <v>316500</v>
      </c>
      <c r="AO5060" s="12" t="s">
        <v>1486</v>
      </c>
      <c r="AP5060" s="16">
        <v>1.2</v>
      </c>
      <c r="AQ5060" s="16" t="s">
        <v>204</v>
      </c>
      <c r="AS5060" s="16" t="s">
        <v>2422</v>
      </c>
      <c r="AT5060" s="16" t="s">
        <v>2418</v>
      </c>
      <c r="AU5060" t="s">
        <v>5458</v>
      </c>
      <c r="AV5060" s="15" t="s">
        <v>5459</v>
      </c>
      <c r="AX5060" s="16" t="s">
        <v>207</v>
      </c>
      <c r="AY5060" s="16" t="s">
        <v>207</v>
      </c>
      <c r="AZ5060" s="16" t="s">
        <v>207</v>
      </c>
      <c r="BA5060" s="16" t="s">
        <v>207</v>
      </c>
      <c r="BB5060" s="16" t="s">
        <v>207</v>
      </c>
      <c r="BC5060" s="16">
        <v>1.2</v>
      </c>
      <c r="BD5060" s="16">
        <f t="shared" si="1099"/>
        <v>6.6</v>
      </c>
      <c r="BE5060" s="16">
        <f t="shared" si="1100"/>
        <v>1978.125</v>
      </c>
      <c r="BG5060" s="16">
        <f t="shared" si="1101"/>
        <v>2520</v>
      </c>
      <c r="BH5060" s="16">
        <f t="shared" si="1102"/>
        <v>2400</v>
      </c>
      <c r="BI5060" s="16">
        <f t="shared" si="1103"/>
        <v>30</v>
      </c>
    </row>
    <row r="5061" spans="1:61" ht="20.149999999999999" customHeight="1" x14ac:dyDescent="0.35">
      <c r="A5061">
        <v>5060</v>
      </c>
      <c r="B5061" t="s">
        <v>360</v>
      </c>
      <c r="C5061" t="s">
        <v>6866</v>
      </c>
      <c r="D5061" s="15" t="s">
        <v>739</v>
      </c>
      <c r="E5061" s="12" t="s">
        <v>98</v>
      </c>
      <c r="G5061" s="12" t="s">
        <v>3316</v>
      </c>
      <c r="H5061" s="12" t="s">
        <v>589</v>
      </c>
      <c r="I5061" s="12" t="s">
        <v>589</v>
      </c>
      <c r="J5061" s="12" t="s">
        <v>5602</v>
      </c>
      <c r="K5061" s="12" t="s">
        <v>589</v>
      </c>
      <c r="N5061" s="16" t="s">
        <v>205</v>
      </c>
      <c r="O5061" s="16" t="s">
        <v>5555</v>
      </c>
      <c r="P5061" s="12" t="s">
        <v>131</v>
      </c>
      <c r="Q5061" s="16">
        <v>2023</v>
      </c>
      <c r="R5061" s="16">
        <v>0.5</v>
      </c>
      <c r="V5061" s="12" t="s">
        <v>204</v>
      </c>
      <c r="W5061" s="12" t="s">
        <v>204</v>
      </c>
      <c r="X5061" s="16">
        <v>1</v>
      </c>
      <c r="Z5061" s="16">
        <v>0.5</v>
      </c>
      <c r="AA5061" s="16">
        <f t="shared" si="1088"/>
        <v>60</v>
      </c>
      <c r="AD5061" s="16">
        <f t="shared" si="1089"/>
        <v>21000</v>
      </c>
      <c r="AE5061" s="16">
        <v>100</v>
      </c>
      <c r="AF5061" s="16">
        <f t="shared" si="1090"/>
        <v>37500</v>
      </c>
      <c r="AG5061" s="16">
        <f t="shared" si="1091"/>
        <v>50</v>
      </c>
      <c r="AH5061" s="12">
        <f t="shared" si="1092"/>
        <v>0</v>
      </c>
      <c r="AI5061" s="16">
        <f t="shared" si="1093"/>
        <v>3.5</v>
      </c>
      <c r="AJ5061" s="16">
        <f t="shared" si="1094"/>
        <v>14000</v>
      </c>
      <c r="AK5061" s="16">
        <f t="shared" si="1095"/>
        <v>250</v>
      </c>
      <c r="AL5061" s="16">
        <f t="shared" si="1096"/>
        <v>2500</v>
      </c>
      <c r="AM5061" s="16">
        <f t="shared" si="1097"/>
        <v>47500</v>
      </c>
      <c r="AN5061" s="16">
        <f t="shared" si="1098"/>
        <v>122500</v>
      </c>
      <c r="AO5061" s="12" t="s">
        <v>1486</v>
      </c>
      <c r="AP5061" s="16">
        <v>0.5</v>
      </c>
      <c r="AQ5061" s="16" t="s">
        <v>204</v>
      </c>
      <c r="AS5061" s="16" t="s">
        <v>2422</v>
      </c>
      <c r="AT5061" s="16" t="s">
        <v>2418</v>
      </c>
      <c r="AU5061" t="s">
        <v>5458</v>
      </c>
      <c r="AV5061" s="15" t="s">
        <v>5459</v>
      </c>
      <c r="AX5061" s="16" t="s">
        <v>207</v>
      </c>
      <c r="AY5061" s="16" t="s">
        <v>207</v>
      </c>
      <c r="AZ5061" s="16" t="s">
        <v>207</v>
      </c>
      <c r="BA5061" s="16" t="s">
        <v>207</v>
      </c>
      <c r="BB5061" s="16" t="s">
        <v>207</v>
      </c>
      <c r="BC5061" s="16">
        <v>0.5</v>
      </c>
      <c r="BD5061" s="16">
        <f t="shared" si="1099"/>
        <v>2.75</v>
      </c>
      <c r="BE5061" s="16">
        <f t="shared" si="1100"/>
        <v>765.625</v>
      </c>
      <c r="BG5061" s="16">
        <f t="shared" si="1101"/>
        <v>1050</v>
      </c>
      <c r="BH5061" s="16">
        <f t="shared" si="1102"/>
        <v>1000</v>
      </c>
      <c r="BI5061" s="16">
        <f t="shared" si="1103"/>
        <v>12.5</v>
      </c>
    </row>
    <row r="5062" spans="1:61" ht="20.149999999999999" customHeight="1" x14ac:dyDescent="0.35">
      <c r="A5062">
        <v>5061</v>
      </c>
      <c r="B5062" t="s">
        <v>360</v>
      </c>
      <c r="C5062" t="s">
        <v>6867</v>
      </c>
      <c r="D5062" s="15" t="s">
        <v>5558</v>
      </c>
      <c r="E5062" s="12" t="s">
        <v>98</v>
      </c>
      <c r="G5062" s="12" t="s">
        <v>3316</v>
      </c>
      <c r="H5062" s="12" t="s">
        <v>589</v>
      </c>
      <c r="I5062" s="12" t="s">
        <v>589</v>
      </c>
      <c r="J5062" s="12" t="s">
        <v>5602</v>
      </c>
      <c r="K5062" s="12" t="s">
        <v>589</v>
      </c>
      <c r="N5062" s="16" t="s">
        <v>206</v>
      </c>
      <c r="O5062" s="16" t="s">
        <v>5555</v>
      </c>
      <c r="P5062" s="12" t="s">
        <v>131</v>
      </c>
      <c r="Q5062" s="16">
        <v>2023</v>
      </c>
      <c r="R5062" s="16">
        <v>1.88</v>
      </c>
      <c r="V5062" s="12" t="s">
        <v>204</v>
      </c>
      <c r="W5062" s="12" t="s">
        <v>204</v>
      </c>
      <c r="X5062" s="16">
        <v>1</v>
      </c>
      <c r="Z5062" s="16">
        <v>1.88</v>
      </c>
      <c r="AA5062" s="16">
        <f t="shared" si="1088"/>
        <v>225.6</v>
      </c>
      <c r="AD5062" s="16">
        <f t="shared" si="1089"/>
        <v>78960</v>
      </c>
      <c r="AE5062" s="16">
        <v>600</v>
      </c>
      <c r="AF5062" s="16">
        <f t="shared" si="1090"/>
        <v>225000</v>
      </c>
      <c r="AG5062" s="16">
        <f t="shared" si="1091"/>
        <v>188</v>
      </c>
      <c r="AH5062" s="12">
        <f t="shared" si="1092"/>
        <v>0</v>
      </c>
      <c r="AI5062" s="16">
        <f t="shared" si="1093"/>
        <v>13.16</v>
      </c>
      <c r="AJ5062" s="16">
        <f t="shared" si="1094"/>
        <v>52640</v>
      </c>
      <c r="AK5062" s="16">
        <f t="shared" si="1095"/>
        <v>940</v>
      </c>
      <c r="AL5062" s="16">
        <f t="shared" si="1096"/>
        <v>9400</v>
      </c>
      <c r="AM5062" s="16">
        <f t="shared" si="1097"/>
        <v>178600</v>
      </c>
      <c r="AN5062" s="16">
        <f t="shared" si="1098"/>
        <v>544600</v>
      </c>
      <c r="AO5062" s="12" t="s">
        <v>1486</v>
      </c>
      <c r="AP5062" s="16">
        <v>1.88</v>
      </c>
      <c r="AQ5062" s="16" t="s">
        <v>204</v>
      </c>
      <c r="AS5062" s="16" t="s">
        <v>2422</v>
      </c>
      <c r="AT5062" s="16" t="s">
        <v>2418</v>
      </c>
      <c r="AU5062" t="s">
        <v>5458</v>
      </c>
      <c r="AV5062" s="15" t="s">
        <v>5459</v>
      </c>
      <c r="AX5062" s="16" t="s">
        <v>207</v>
      </c>
      <c r="AY5062" s="16" t="s">
        <v>207</v>
      </c>
      <c r="AZ5062" s="16" t="s">
        <v>207</v>
      </c>
      <c r="BA5062" s="16" t="s">
        <v>207</v>
      </c>
      <c r="BB5062" s="16" t="s">
        <v>207</v>
      </c>
      <c r="BC5062" s="16">
        <v>1.88</v>
      </c>
      <c r="BD5062" s="16">
        <f t="shared" si="1099"/>
        <v>10.34</v>
      </c>
      <c r="BE5062" s="16">
        <f t="shared" si="1100"/>
        <v>3403.75</v>
      </c>
      <c r="BG5062" s="16">
        <f t="shared" si="1101"/>
        <v>3948</v>
      </c>
      <c r="BH5062" s="16">
        <f t="shared" si="1102"/>
        <v>3760</v>
      </c>
      <c r="BI5062" s="16">
        <f t="shared" si="1103"/>
        <v>47</v>
      </c>
    </row>
    <row r="5063" spans="1:61" ht="20.149999999999999" customHeight="1" x14ac:dyDescent="0.35">
      <c r="A5063">
        <v>5062</v>
      </c>
      <c r="B5063" t="s">
        <v>360</v>
      </c>
      <c r="C5063" t="s">
        <v>6868</v>
      </c>
      <c r="D5063" s="15" t="s">
        <v>5559</v>
      </c>
      <c r="E5063" s="12" t="s">
        <v>98</v>
      </c>
      <c r="G5063" s="12" t="s">
        <v>3316</v>
      </c>
      <c r="H5063" s="12" t="s">
        <v>589</v>
      </c>
      <c r="I5063" s="12" t="s">
        <v>589</v>
      </c>
      <c r="J5063" s="12" t="s">
        <v>5602</v>
      </c>
      <c r="K5063" s="12" t="s">
        <v>589</v>
      </c>
      <c r="N5063" s="16" t="s">
        <v>206</v>
      </c>
      <c r="O5063" s="16" t="s">
        <v>5555</v>
      </c>
      <c r="P5063" s="12" t="s">
        <v>131</v>
      </c>
      <c r="Q5063" s="16">
        <v>2023</v>
      </c>
      <c r="R5063" s="16">
        <v>0.5</v>
      </c>
      <c r="V5063" s="12" t="s">
        <v>204</v>
      </c>
      <c r="W5063" s="12" t="s">
        <v>204</v>
      </c>
      <c r="X5063" s="16">
        <v>1</v>
      </c>
      <c r="Z5063" s="16">
        <v>0.5</v>
      </c>
      <c r="AA5063" s="16">
        <f t="shared" si="1088"/>
        <v>60</v>
      </c>
      <c r="AD5063" s="16">
        <f t="shared" si="1089"/>
        <v>21000</v>
      </c>
      <c r="AE5063" s="16">
        <v>150</v>
      </c>
      <c r="AF5063" s="16">
        <f t="shared" si="1090"/>
        <v>56250</v>
      </c>
      <c r="AG5063" s="16">
        <f t="shared" si="1091"/>
        <v>50</v>
      </c>
      <c r="AH5063" s="12">
        <f t="shared" si="1092"/>
        <v>0</v>
      </c>
      <c r="AI5063" s="16">
        <f t="shared" si="1093"/>
        <v>3.5</v>
      </c>
      <c r="AJ5063" s="16">
        <f t="shared" si="1094"/>
        <v>14000</v>
      </c>
      <c r="AK5063" s="16">
        <f t="shared" si="1095"/>
        <v>250</v>
      </c>
      <c r="AL5063" s="16">
        <f t="shared" si="1096"/>
        <v>2500</v>
      </c>
      <c r="AM5063" s="16">
        <f t="shared" si="1097"/>
        <v>47500</v>
      </c>
      <c r="AN5063" s="16">
        <f t="shared" si="1098"/>
        <v>141250</v>
      </c>
      <c r="AO5063" s="12" t="s">
        <v>1486</v>
      </c>
      <c r="AP5063" s="16">
        <v>0.5</v>
      </c>
      <c r="AQ5063" s="16" t="s">
        <v>204</v>
      </c>
      <c r="AS5063" s="16" t="s">
        <v>2422</v>
      </c>
      <c r="AT5063" s="16" t="s">
        <v>2418</v>
      </c>
      <c r="AU5063" t="s">
        <v>5458</v>
      </c>
      <c r="AV5063" s="15" t="s">
        <v>5459</v>
      </c>
      <c r="AX5063" s="16" t="s">
        <v>207</v>
      </c>
      <c r="AY5063" s="16" t="s">
        <v>207</v>
      </c>
      <c r="AZ5063" s="16" t="s">
        <v>207</v>
      </c>
      <c r="BA5063" s="16" t="s">
        <v>207</v>
      </c>
      <c r="BB5063" s="16" t="s">
        <v>207</v>
      </c>
      <c r="BC5063" s="16">
        <v>0.5</v>
      </c>
      <c r="BD5063" s="16">
        <f t="shared" si="1099"/>
        <v>2.75</v>
      </c>
      <c r="BE5063" s="16">
        <f t="shared" si="1100"/>
        <v>882.8125</v>
      </c>
      <c r="BG5063" s="16">
        <f t="shared" si="1101"/>
        <v>1050</v>
      </c>
      <c r="BH5063" s="16">
        <f t="shared" si="1102"/>
        <v>1000</v>
      </c>
      <c r="BI5063" s="16">
        <f t="shared" si="1103"/>
        <v>12.5</v>
      </c>
    </row>
    <row r="5064" spans="1:61" ht="20.149999999999999" customHeight="1" x14ac:dyDescent="0.35">
      <c r="A5064">
        <v>5063</v>
      </c>
      <c r="B5064" t="s">
        <v>360</v>
      </c>
      <c r="C5064" t="s">
        <v>6869</v>
      </c>
      <c r="D5064" s="15" t="s">
        <v>5560</v>
      </c>
      <c r="E5064" s="12" t="s">
        <v>98</v>
      </c>
      <c r="G5064" s="12" t="s">
        <v>3316</v>
      </c>
      <c r="H5064" s="12" t="s">
        <v>589</v>
      </c>
      <c r="I5064" s="12" t="s">
        <v>589</v>
      </c>
      <c r="J5064" s="12" t="s">
        <v>5602</v>
      </c>
      <c r="K5064" s="12" t="s">
        <v>589</v>
      </c>
      <c r="N5064" s="16" t="s">
        <v>206</v>
      </c>
      <c r="O5064" s="16" t="s">
        <v>5555</v>
      </c>
      <c r="P5064" s="12" t="s">
        <v>131</v>
      </c>
      <c r="Q5064" s="16">
        <v>2023</v>
      </c>
      <c r="R5064" s="16">
        <v>1.25</v>
      </c>
      <c r="V5064" s="12" t="s">
        <v>204</v>
      </c>
      <c r="W5064" s="12" t="s">
        <v>204</v>
      </c>
      <c r="X5064" s="16">
        <v>1</v>
      </c>
      <c r="Z5064" s="16">
        <v>1.25</v>
      </c>
      <c r="AA5064" s="16">
        <f t="shared" si="1088"/>
        <v>150</v>
      </c>
      <c r="AD5064" s="16">
        <f t="shared" si="1089"/>
        <v>52500</v>
      </c>
      <c r="AE5064" s="16">
        <v>325</v>
      </c>
      <c r="AF5064" s="16">
        <f t="shared" si="1090"/>
        <v>121875</v>
      </c>
      <c r="AG5064" s="16">
        <f t="shared" si="1091"/>
        <v>125</v>
      </c>
      <c r="AH5064" s="12">
        <f t="shared" si="1092"/>
        <v>0</v>
      </c>
      <c r="AI5064" s="16">
        <f t="shared" si="1093"/>
        <v>8.75</v>
      </c>
      <c r="AJ5064" s="16">
        <f t="shared" si="1094"/>
        <v>35000</v>
      </c>
      <c r="AK5064" s="16">
        <f t="shared" si="1095"/>
        <v>625</v>
      </c>
      <c r="AL5064" s="16">
        <f t="shared" si="1096"/>
        <v>6250</v>
      </c>
      <c r="AM5064" s="16">
        <f t="shared" si="1097"/>
        <v>118750</v>
      </c>
      <c r="AN5064" s="16">
        <f t="shared" si="1098"/>
        <v>334375</v>
      </c>
      <c r="AO5064" s="12" t="s">
        <v>1486</v>
      </c>
      <c r="AP5064" s="16">
        <v>1.25</v>
      </c>
      <c r="AQ5064" s="16" t="s">
        <v>204</v>
      </c>
      <c r="AS5064" s="16" t="s">
        <v>2422</v>
      </c>
      <c r="AT5064" s="16" t="s">
        <v>2418</v>
      </c>
      <c r="AU5064" t="s">
        <v>5458</v>
      </c>
      <c r="AV5064" s="15" t="s">
        <v>5459</v>
      </c>
      <c r="AX5064" s="16" t="s">
        <v>207</v>
      </c>
      <c r="AY5064" s="16" t="s">
        <v>207</v>
      </c>
      <c r="AZ5064" s="16" t="s">
        <v>207</v>
      </c>
      <c r="BA5064" s="16" t="s">
        <v>207</v>
      </c>
      <c r="BB5064" s="16" t="s">
        <v>207</v>
      </c>
      <c r="BC5064" s="16">
        <v>1.25</v>
      </c>
      <c r="BD5064" s="16">
        <f t="shared" si="1099"/>
        <v>6.875</v>
      </c>
      <c r="BE5064" s="16">
        <f t="shared" si="1100"/>
        <v>2089.84375</v>
      </c>
      <c r="BG5064" s="16">
        <f t="shared" si="1101"/>
        <v>2625</v>
      </c>
      <c r="BH5064" s="16">
        <f t="shared" si="1102"/>
        <v>2500</v>
      </c>
      <c r="BI5064" s="16">
        <f t="shared" si="1103"/>
        <v>31.25</v>
      </c>
    </row>
    <row r="5065" spans="1:61" ht="20.149999999999999" customHeight="1" x14ac:dyDescent="0.35">
      <c r="A5065">
        <v>5064</v>
      </c>
      <c r="B5065" t="s">
        <v>360</v>
      </c>
      <c r="C5065" t="s">
        <v>6870</v>
      </c>
      <c r="D5065" s="15" t="s">
        <v>5561</v>
      </c>
      <c r="E5065" s="12" t="s">
        <v>98</v>
      </c>
      <c r="G5065" s="12" t="s">
        <v>3316</v>
      </c>
      <c r="H5065" s="12" t="s">
        <v>589</v>
      </c>
      <c r="I5065" s="12" t="s">
        <v>589</v>
      </c>
      <c r="J5065" s="12" t="s">
        <v>5602</v>
      </c>
      <c r="K5065" s="12" t="s">
        <v>589</v>
      </c>
      <c r="N5065" s="16" t="s">
        <v>206</v>
      </c>
      <c r="O5065" s="16" t="s">
        <v>5555</v>
      </c>
      <c r="P5065" s="12" t="s">
        <v>131</v>
      </c>
      <c r="Q5065" s="16">
        <v>2023</v>
      </c>
      <c r="R5065" s="16">
        <v>1</v>
      </c>
      <c r="V5065" s="12" t="s">
        <v>204</v>
      </c>
      <c r="W5065" s="12" t="s">
        <v>204</v>
      </c>
      <c r="X5065" s="16">
        <v>1</v>
      </c>
      <c r="Z5065" s="16">
        <v>1</v>
      </c>
      <c r="AA5065" s="16">
        <f t="shared" si="1088"/>
        <v>120</v>
      </c>
      <c r="AD5065" s="16">
        <f t="shared" si="1089"/>
        <v>42000</v>
      </c>
      <c r="AE5065" s="16">
        <v>300</v>
      </c>
      <c r="AF5065" s="16">
        <f t="shared" si="1090"/>
        <v>112500</v>
      </c>
      <c r="AG5065" s="16">
        <f t="shared" si="1091"/>
        <v>100</v>
      </c>
      <c r="AH5065" s="12">
        <f t="shared" si="1092"/>
        <v>0</v>
      </c>
      <c r="AI5065" s="16">
        <f t="shared" si="1093"/>
        <v>7</v>
      </c>
      <c r="AJ5065" s="16">
        <f t="shared" si="1094"/>
        <v>28000</v>
      </c>
      <c r="AK5065" s="16">
        <f t="shared" si="1095"/>
        <v>500</v>
      </c>
      <c r="AL5065" s="16">
        <f t="shared" si="1096"/>
        <v>5000</v>
      </c>
      <c r="AM5065" s="16">
        <f t="shared" si="1097"/>
        <v>95000</v>
      </c>
      <c r="AN5065" s="16">
        <f t="shared" si="1098"/>
        <v>282500</v>
      </c>
      <c r="AO5065" s="12" t="s">
        <v>1486</v>
      </c>
      <c r="AP5065" s="16">
        <v>1</v>
      </c>
      <c r="AQ5065" s="16" t="s">
        <v>204</v>
      </c>
      <c r="AS5065" s="16" t="s">
        <v>2422</v>
      </c>
      <c r="AT5065" s="16" t="s">
        <v>2418</v>
      </c>
      <c r="AU5065" t="s">
        <v>5458</v>
      </c>
      <c r="AV5065" s="15" t="s">
        <v>5459</v>
      </c>
      <c r="AX5065" s="16" t="s">
        <v>207</v>
      </c>
      <c r="AY5065" s="16" t="s">
        <v>207</v>
      </c>
      <c r="AZ5065" s="16" t="s">
        <v>207</v>
      </c>
      <c r="BA5065" s="16" t="s">
        <v>207</v>
      </c>
      <c r="BB5065" s="16" t="s">
        <v>207</v>
      </c>
      <c r="BC5065" s="16">
        <v>1</v>
      </c>
      <c r="BD5065" s="16">
        <f t="shared" si="1099"/>
        <v>5.5</v>
      </c>
      <c r="BE5065" s="16">
        <f t="shared" si="1100"/>
        <v>1765.625</v>
      </c>
      <c r="BG5065" s="16">
        <f t="shared" si="1101"/>
        <v>2100</v>
      </c>
      <c r="BH5065" s="16">
        <f t="shared" si="1102"/>
        <v>2000</v>
      </c>
      <c r="BI5065" s="16">
        <f t="shared" si="1103"/>
        <v>25</v>
      </c>
    </row>
    <row r="5066" spans="1:61" ht="20.149999999999999" customHeight="1" x14ac:dyDescent="0.35">
      <c r="A5066">
        <v>5065</v>
      </c>
      <c r="B5066" t="s">
        <v>360</v>
      </c>
      <c r="C5066" t="s">
        <v>6871</v>
      </c>
      <c r="D5066" s="15" t="s">
        <v>5562</v>
      </c>
      <c r="E5066" s="12" t="s">
        <v>98</v>
      </c>
      <c r="G5066" s="12" t="s">
        <v>3316</v>
      </c>
      <c r="H5066" s="12" t="s">
        <v>589</v>
      </c>
      <c r="I5066" s="12" t="s">
        <v>589</v>
      </c>
      <c r="J5066" s="12" t="s">
        <v>5602</v>
      </c>
      <c r="K5066" s="12" t="s">
        <v>589</v>
      </c>
      <c r="N5066" s="16" t="s">
        <v>206</v>
      </c>
      <c r="O5066" s="16" t="s">
        <v>5555</v>
      </c>
      <c r="P5066" s="12" t="s">
        <v>131</v>
      </c>
      <c r="Q5066" s="16">
        <v>2023</v>
      </c>
      <c r="R5066" s="16">
        <v>0.6</v>
      </c>
      <c r="V5066" s="12" t="s">
        <v>204</v>
      </c>
      <c r="W5066" s="12" t="s">
        <v>204</v>
      </c>
      <c r="X5066" s="16">
        <v>1</v>
      </c>
      <c r="Z5066" s="16">
        <v>0.6</v>
      </c>
      <c r="AA5066" s="16">
        <f t="shared" si="1088"/>
        <v>72</v>
      </c>
      <c r="AD5066" s="16">
        <f t="shared" si="1089"/>
        <v>25200</v>
      </c>
      <c r="AE5066" s="16">
        <v>150</v>
      </c>
      <c r="AF5066" s="16">
        <f t="shared" si="1090"/>
        <v>56250</v>
      </c>
      <c r="AG5066" s="16">
        <f t="shared" si="1091"/>
        <v>60</v>
      </c>
      <c r="AH5066" s="12">
        <f t="shared" si="1092"/>
        <v>0</v>
      </c>
      <c r="AI5066" s="16">
        <f t="shared" si="1093"/>
        <v>4.2</v>
      </c>
      <c r="AJ5066" s="16">
        <f t="shared" si="1094"/>
        <v>16800</v>
      </c>
      <c r="AK5066" s="16">
        <f t="shared" si="1095"/>
        <v>300</v>
      </c>
      <c r="AL5066" s="16">
        <f t="shared" si="1096"/>
        <v>3000</v>
      </c>
      <c r="AM5066" s="16">
        <f t="shared" si="1097"/>
        <v>57000</v>
      </c>
      <c r="AN5066" s="16">
        <f t="shared" si="1098"/>
        <v>158250</v>
      </c>
      <c r="AO5066" s="12" t="s">
        <v>1486</v>
      </c>
      <c r="AP5066" s="16">
        <v>0.6</v>
      </c>
      <c r="AQ5066" s="16" t="s">
        <v>204</v>
      </c>
      <c r="AS5066" s="16" t="s">
        <v>2422</v>
      </c>
      <c r="AT5066" s="16" t="s">
        <v>2418</v>
      </c>
      <c r="AU5066" t="s">
        <v>5458</v>
      </c>
      <c r="AV5066" s="15" t="s">
        <v>5459</v>
      </c>
      <c r="AX5066" s="16" t="s">
        <v>207</v>
      </c>
      <c r="AY5066" s="16" t="s">
        <v>207</v>
      </c>
      <c r="AZ5066" s="16" t="s">
        <v>207</v>
      </c>
      <c r="BA5066" s="16" t="s">
        <v>207</v>
      </c>
      <c r="BB5066" s="16" t="s">
        <v>207</v>
      </c>
      <c r="BC5066" s="16">
        <v>0.6</v>
      </c>
      <c r="BD5066" s="16">
        <f t="shared" si="1099"/>
        <v>3.3</v>
      </c>
      <c r="BE5066" s="16">
        <f t="shared" si="1100"/>
        <v>989.0625</v>
      </c>
      <c r="BG5066" s="16">
        <f t="shared" si="1101"/>
        <v>1260</v>
      </c>
      <c r="BH5066" s="16">
        <f t="shared" si="1102"/>
        <v>1200</v>
      </c>
      <c r="BI5066" s="16">
        <f t="shared" si="1103"/>
        <v>15</v>
      </c>
    </row>
    <row r="5067" spans="1:61" ht="20.149999999999999" customHeight="1" x14ac:dyDescent="0.35">
      <c r="A5067">
        <v>5066</v>
      </c>
      <c r="B5067" t="s">
        <v>360</v>
      </c>
      <c r="C5067" t="s">
        <v>6872</v>
      </c>
      <c r="D5067" s="15" t="s">
        <v>5563</v>
      </c>
      <c r="E5067" s="12" t="s">
        <v>98</v>
      </c>
      <c r="G5067" s="12" t="s">
        <v>3316</v>
      </c>
      <c r="H5067" s="12" t="s">
        <v>589</v>
      </c>
      <c r="I5067" s="12" t="s">
        <v>589</v>
      </c>
      <c r="J5067" s="12" t="s">
        <v>5602</v>
      </c>
      <c r="K5067" s="12" t="s">
        <v>589</v>
      </c>
      <c r="N5067" s="16" t="s">
        <v>206</v>
      </c>
      <c r="O5067" s="16" t="s">
        <v>5555</v>
      </c>
      <c r="P5067" s="12" t="s">
        <v>131</v>
      </c>
      <c r="Q5067" s="16">
        <v>2023</v>
      </c>
      <c r="R5067" s="16">
        <v>0.5</v>
      </c>
      <c r="V5067" s="12" t="s">
        <v>204</v>
      </c>
      <c r="W5067" s="12" t="s">
        <v>204</v>
      </c>
      <c r="X5067" s="16">
        <v>1</v>
      </c>
      <c r="Z5067" s="16">
        <v>0.5</v>
      </c>
      <c r="AA5067" s="16">
        <f t="shared" si="1088"/>
        <v>60</v>
      </c>
      <c r="AD5067" s="16">
        <f t="shared" si="1089"/>
        <v>21000</v>
      </c>
      <c r="AE5067" s="16">
        <v>150</v>
      </c>
      <c r="AF5067" s="16">
        <f t="shared" si="1090"/>
        <v>56250</v>
      </c>
      <c r="AG5067" s="16">
        <f t="shared" si="1091"/>
        <v>50</v>
      </c>
      <c r="AH5067" s="12">
        <f t="shared" si="1092"/>
        <v>0</v>
      </c>
      <c r="AI5067" s="16">
        <f t="shared" si="1093"/>
        <v>3.5</v>
      </c>
      <c r="AJ5067" s="16">
        <f t="shared" si="1094"/>
        <v>14000</v>
      </c>
      <c r="AK5067" s="16">
        <f t="shared" si="1095"/>
        <v>250</v>
      </c>
      <c r="AL5067" s="16">
        <f t="shared" si="1096"/>
        <v>2500</v>
      </c>
      <c r="AM5067" s="16">
        <f t="shared" si="1097"/>
        <v>47500</v>
      </c>
      <c r="AN5067" s="16">
        <f t="shared" si="1098"/>
        <v>141250</v>
      </c>
      <c r="AO5067" s="12" t="s">
        <v>1486</v>
      </c>
      <c r="AP5067" s="16">
        <v>0.5</v>
      </c>
      <c r="AQ5067" s="16" t="s">
        <v>204</v>
      </c>
      <c r="AS5067" s="16" t="s">
        <v>2422</v>
      </c>
      <c r="AT5067" s="16" t="s">
        <v>2418</v>
      </c>
      <c r="AU5067" t="s">
        <v>5458</v>
      </c>
      <c r="AV5067" s="15" t="s">
        <v>5459</v>
      </c>
      <c r="AX5067" s="16" t="s">
        <v>207</v>
      </c>
      <c r="AY5067" s="16" t="s">
        <v>207</v>
      </c>
      <c r="AZ5067" s="16" t="s">
        <v>207</v>
      </c>
      <c r="BA5067" s="16" t="s">
        <v>207</v>
      </c>
      <c r="BB5067" s="16" t="s">
        <v>207</v>
      </c>
      <c r="BC5067" s="16">
        <v>0.5</v>
      </c>
      <c r="BD5067" s="16">
        <f t="shared" si="1099"/>
        <v>2.75</v>
      </c>
      <c r="BE5067" s="16">
        <f t="shared" si="1100"/>
        <v>882.8125</v>
      </c>
      <c r="BG5067" s="16">
        <f t="shared" si="1101"/>
        <v>1050</v>
      </c>
      <c r="BH5067" s="16">
        <f t="shared" si="1102"/>
        <v>1000</v>
      </c>
      <c r="BI5067" s="16">
        <f t="shared" si="1103"/>
        <v>12.5</v>
      </c>
    </row>
    <row r="5068" spans="1:61" ht="20.149999999999999" customHeight="1" x14ac:dyDescent="0.35">
      <c r="A5068">
        <v>5067</v>
      </c>
      <c r="B5068" t="s">
        <v>360</v>
      </c>
      <c r="C5068" t="s">
        <v>6873</v>
      </c>
      <c r="D5068" s="15" t="s">
        <v>5564</v>
      </c>
      <c r="E5068" s="12" t="s">
        <v>98</v>
      </c>
      <c r="G5068" s="12" t="s">
        <v>3316</v>
      </c>
      <c r="H5068" s="12" t="s">
        <v>589</v>
      </c>
      <c r="I5068" s="12" t="s">
        <v>589</v>
      </c>
      <c r="J5068" s="12" t="s">
        <v>5602</v>
      </c>
      <c r="K5068" s="12" t="s">
        <v>589</v>
      </c>
      <c r="N5068" s="16" t="s">
        <v>206</v>
      </c>
      <c r="O5068" s="16" t="s">
        <v>5555</v>
      </c>
      <c r="P5068" s="12" t="s">
        <v>131</v>
      </c>
      <c r="Q5068" s="16">
        <v>2023</v>
      </c>
      <c r="R5068" s="16">
        <v>1</v>
      </c>
      <c r="V5068" s="12" t="s">
        <v>204</v>
      </c>
      <c r="W5068" s="12" t="s">
        <v>204</v>
      </c>
      <c r="X5068" s="16">
        <v>1</v>
      </c>
      <c r="Z5068" s="16">
        <v>1</v>
      </c>
      <c r="AA5068" s="16">
        <f t="shared" si="1088"/>
        <v>120</v>
      </c>
      <c r="AD5068" s="16">
        <f t="shared" si="1089"/>
        <v>42000</v>
      </c>
      <c r="AE5068" s="16">
        <v>300</v>
      </c>
      <c r="AF5068" s="16">
        <f t="shared" si="1090"/>
        <v>112500</v>
      </c>
      <c r="AG5068" s="16">
        <f t="shared" si="1091"/>
        <v>100</v>
      </c>
      <c r="AH5068" s="12">
        <f t="shared" si="1092"/>
        <v>0</v>
      </c>
      <c r="AI5068" s="16">
        <f t="shared" si="1093"/>
        <v>7</v>
      </c>
      <c r="AJ5068" s="16">
        <f t="shared" si="1094"/>
        <v>28000</v>
      </c>
      <c r="AK5068" s="16">
        <f t="shared" si="1095"/>
        <v>500</v>
      </c>
      <c r="AL5068" s="16">
        <f t="shared" si="1096"/>
        <v>5000</v>
      </c>
      <c r="AM5068" s="16">
        <f t="shared" si="1097"/>
        <v>95000</v>
      </c>
      <c r="AN5068" s="16">
        <f t="shared" si="1098"/>
        <v>282500</v>
      </c>
      <c r="AO5068" s="12" t="s">
        <v>1486</v>
      </c>
      <c r="AP5068" s="16">
        <v>1</v>
      </c>
      <c r="AQ5068" s="16" t="s">
        <v>204</v>
      </c>
      <c r="AS5068" s="16" t="s">
        <v>2422</v>
      </c>
      <c r="AT5068" s="16" t="s">
        <v>2418</v>
      </c>
      <c r="AU5068" t="s">
        <v>5458</v>
      </c>
      <c r="AV5068" s="15" t="s">
        <v>5459</v>
      </c>
      <c r="AX5068" s="16" t="s">
        <v>207</v>
      </c>
      <c r="AY5068" s="16" t="s">
        <v>207</v>
      </c>
      <c r="AZ5068" s="16" t="s">
        <v>207</v>
      </c>
      <c r="BA5068" s="16" t="s">
        <v>207</v>
      </c>
      <c r="BB5068" s="16" t="s">
        <v>207</v>
      </c>
      <c r="BC5068" s="16">
        <v>1</v>
      </c>
      <c r="BD5068" s="16">
        <f t="shared" si="1099"/>
        <v>5.5</v>
      </c>
      <c r="BE5068" s="16">
        <f t="shared" si="1100"/>
        <v>1765.625</v>
      </c>
      <c r="BG5068" s="16">
        <f t="shared" si="1101"/>
        <v>2100</v>
      </c>
      <c r="BH5068" s="16">
        <f t="shared" si="1102"/>
        <v>2000</v>
      </c>
      <c r="BI5068" s="16">
        <f t="shared" si="1103"/>
        <v>25</v>
      </c>
    </row>
    <row r="5069" spans="1:61" ht="20.149999999999999" customHeight="1" x14ac:dyDescent="0.35">
      <c r="A5069">
        <v>5068</v>
      </c>
      <c r="B5069" t="s">
        <v>360</v>
      </c>
      <c r="C5069" t="s">
        <v>6874</v>
      </c>
      <c r="D5069" s="15" t="s">
        <v>5565</v>
      </c>
      <c r="E5069" s="12" t="s">
        <v>98</v>
      </c>
      <c r="G5069" s="12" t="s">
        <v>3316</v>
      </c>
      <c r="H5069" s="12" t="s">
        <v>589</v>
      </c>
      <c r="I5069" s="12" t="s">
        <v>589</v>
      </c>
      <c r="J5069" s="12" t="s">
        <v>5602</v>
      </c>
      <c r="K5069" s="12" t="s">
        <v>589</v>
      </c>
      <c r="N5069" s="16" t="s">
        <v>206</v>
      </c>
      <c r="O5069" s="16" t="s">
        <v>5555</v>
      </c>
      <c r="P5069" s="12" t="s">
        <v>131</v>
      </c>
      <c r="Q5069" s="16">
        <v>2023</v>
      </c>
      <c r="R5069" s="16">
        <v>1.17</v>
      </c>
      <c r="V5069" s="12" t="s">
        <v>204</v>
      </c>
      <c r="W5069" s="12" t="s">
        <v>204</v>
      </c>
      <c r="X5069" s="16">
        <v>1</v>
      </c>
      <c r="Z5069" s="16">
        <v>1.17</v>
      </c>
      <c r="AA5069" s="16">
        <f t="shared" si="1088"/>
        <v>140.39999999999998</v>
      </c>
      <c r="AD5069" s="16">
        <f t="shared" si="1089"/>
        <v>49139.999999999993</v>
      </c>
      <c r="AE5069" s="16">
        <v>300</v>
      </c>
      <c r="AF5069" s="16">
        <f t="shared" si="1090"/>
        <v>112500</v>
      </c>
      <c r="AG5069" s="16">
        <f t="shared" si="1091"/>
        <v>117</v>
      </c>
      <c r="AH5069" s="12">
        <f t="shared" si="1092"/>
        <v>0</v>
      </c>
      <c r="AI5069" s="16">
        <f t="shared" si="1093"/>
        <v>8.19</v>
      </c>
      <c r="AJ5069" s="16">
        <f t="shared" si="1094"/>
        <v>32759.999999999996</v>
      </c>
      <c r="AK5069" s="16">
        <f t="shared" si="1095"/>
        <v>585</v>
      </c>
      <c r="AL5069" s="16">
        <f t="shared" si="1096"/>
        <v>5850</v>
      </c>
      <c r="AM5069" s="16">
        <f t="shared" si="1097"/>
        <v>111150</v>
      </c>
      <c r="AN5069" s="16">
        <f t="shared" si="1098"/>
        <v>311400</v>
      </c>
      <c r="AO5069" s="12" t="s">
        <v>1486</v>
      </c>
      <c r="AP5069" s="16">
        <v>1.17</v>
      </c>
      <c r="AQ5069" s="16" t="s">
        <v>204</v>
      </c>
      <c r="AS5069" s="16" t="s">
        <v>2422</v>
      </c>
      <c r="AT5069" s="16" t="s">
        <v>2418</v>
      </c>
      <c r="AU5069" t="s">
        <v>5458</v>
      </c>
      <c r="AV5069" s="15" t="s">
        <v>5459</v>
      </c>
      <c r="AX5069" s="16" t="s">
        <v>207</v>
      </c>
      <c r="AY5069" s="16" t="s">
        <v>207</v>
      </c>
      <c r="AZ5069" s="16" t="s">
        <v>207</v>
      </c>
      <c r="BA5069" s="16" t="s">
        <v>207</v>
      </c>
      <c r="BB5069" s="16" t="s">
        <v>207</v>
      </c>
      <c r="BC5069" s="16">
        <v>1.17</v>
      </c>
      <c r="BD5069" s="16">
        <f t="shared" si="1099"/>
        <v>6.4349999999999996</v>
      </c>
      <c r="BE5069" s="16">
        <f t="shared" si="1100"/>
        <v>1946.25</v>
      </c>
      <c r="BG5069" s="16">
        <f t="shared" si="1101"/>
        <v>2457</v>
      </c>
      <c r="BH5069" s="16">
        <f t="shared" si="1102"/>
        <v>2340</v>
      </c>
      <c r="BI5069" s="16">
        <f t="shared" si="1103"/>
        <v>29.25</v>
      </c>
    </row>
    <row r="5070" spans="1:61" ht="20.149999999999999" customHeight="1" x14ac:dyDescent="0.35">
      <c r="A5070">
        <v>5069</v>
      </c>
      <c r="B5070" t="s">
        <v>360</v>
      </c>
      <c r="C5070" t="s">
        <v>6875</v>
      </c>
      <c r="D5070" s="15" t="s">
        <v>5566</v>
      </c>
      <c r="E5070" s="12" t="s">
        <v>98</v>
      </c>
      <c r="G5070" s="12" t="s">
        <v>3316</v>
      </c>
      <c r="H5070" s="12" t="s">
        <v>589</v>
      </c>
      <c r="I5070" s="12" t="s">
        <v>589</v>
      </c>
      <c r="J5070" s="12" t="s">
        <v>5602</v>
      </c>
      <c r="K5070" s="12" t="s">
        <v>589</v>
      </c>
      <c r="N5070" s="16" t="s">
        <v>206</v>
      </c>
      <c r="O5070" s="16" t="s">
        <v>5555</v>
      </c>
      <c r="P5070" s="12" t="s">
        <v>131</v>
      </c>
      <c r="Q5070" s="16">
        <v>2023</v>
      </c>
      <c r="R5070" s="16">
        <v>0.5</v>
      </c>
      <c r="V5070" s="12" t="s">
        <v>204</v>
      </c>
      <c r="W5070" s="12" t="s">
        <v>204</v>
      </c>
      <c r="X5070" s="16">
        <v>1</v>
      </c>
      <c r="Z5070" s="16">
        <v>0.5</v>
      </c>
      <c r="AA5070" s="16">
        <f t="shared" si="1088"/>
        <v>60</v>
      </c>
      <c r="AD5070" s="16">
        <f t="shared" si="1089"/>
        <v>21000</v>
      </c>
      <c r="AE5070" s="16">
        <v>150</v>
      </c>
      <c r="AF5070" s="16">
        <f t="shared" si="1090"/>
        <v>56250</v>
      </c>
      <c r="AG5070" s="16">
        <f t="shared" si="1091"/>
        <v>50</v>
      </c>
      <c r="AH5070" s="12">
        <f t="shared" si="1092"/>
        <v>0</v>
      </c>
      <c r="AI5070" s="16">
        <f t="shared" si="1093"/>
        <v>3.5</v>
      </c>
      <c r="AJ5070" s="16">
        <f t="shared" si="1094"/>
        <v>14000</v>
      </c>
      <c r="AK5070" s="16">
        <f t="shared" si="1095"/>
        <v>250</v>
      </c>
      <c r="AL5070" s="16">
        <f t="shared" si="1096"/>
        <v>2500</v>
      </c>
      <c r="AM5070" s="16">
        <f t="shared" si="1097"/>
        <v>47500</v>
      </c>
      <c r="AN5070" s="16">
        <f t="shared" si="1098"/>
        <v>141250</v>
      </c>
      <c r="AO5070" s="12" t="s">
        <v>1486</v>
      </c>
      <c r="AP5070" s="16">
        <v>0.5</v>
      </c>
      <c r="AQ5070" s="16" t="s">
        <v>204</v>
      </c>
      <c r="AS5070" s="16" t="s">
        <v>2422</v>
      </c>
      <c r="AT5070" s="16" t="s">
        <v>2418</v>
      </c>
      <c r="AU5070" t="s">
        <v>5458</v>
      </c>
      <c r="AV5070" s="15" t="s">
        <v>5459</v>
      </c>
      <c r="AX5070" s="16" t="s">
        <v>207</v>
      </c>
      <c r="AY5070" s="16" t="s">
        <v>207</v>
      </c>
      <c r="AZ5070" s="16" t="s">
        <v>207</v>
      </c>
      <c r="BA5070" s="16" t="s">
        <v>207</v>
      </c>
      <c r="BB5070" s="16" t="s">
        <v>207</v>
      </c>
      <c r="BC5070" s="16">
        <v>0.5</v>
      </c>
      <c r="BD5070" s="16">
        <f t="shared" si="1099"/>
        <v>2.75</v>
      </c>
      <c r="BE5070" s="16">
        <f t="shared" si="1100"/>
        <v>882.8125</v>
      </c>
      <c r="BG5070" s="16">
        <f t="shared" si="1101"/>
        <v>1050</v>
      </c>
      <c r="BH5070" s="16">
        <f t="shared" si="1102"/>
        <v>1000</v>
      </c>
      <c r="BI5070" s="16">
        <f t="shared" si="1103"/>
        <v>12.5</v>
      </c>
    </row>
    <row r="5071" spans="1:61" ht="20.149999999999999" customHeight="1" x14ac:dyDescent="0.35">
      <c r="A5071">
        <v>5070</v>
      </c>
      <c r="B5071" t="s">
        <v>360</v>
      </c>
      <c r="C5071" t="s">
        <v>6876</v>
      </c>
      <c r="D5071" s="15" t="s">
        <v>5567</v>
      </c>
      <c r="E5071" s="12" t="s">
        <v>98</v>
      </c>
      <c r="G5071" s="12" t="s">
        <v>3316</v>
      </c>
      <c r="H5071" s="12" t="s">
        <v>589</v>
      </c>
      <c r="I5071" s="12" t="s">
        <v>589</v>
      </c>
      <c r="J5071" s="12" t="s">
        <v>5602</v>
      </c>
      <c r="K5071" s="12" t="s">
        <v>589</v>
      </c>
      <c r="N5071" s="16" t="s">
        <v>206</v>
      </c>
      <c r="O5071" s="16" t="s">
        <v>5555</v>
      </c>
      <c r="P5071" s="12" t="s">
        <v>131</v>
      </c>
      <c r="Q5071" s="16">
        <v>2023</v>
      </c>
      <c r="R5071" s="16">
        <v>0.5</v>
      </c>
      <c r="V5071" s="12" t="s">
        <v>204</v>
      </c>
      <c r="W5071" s="12" t="s">
        <v>204</v>
      </c>
      <c r="X5071" s="16">
        <v>1</v>
      </c>
      <c r="Z5071" s="16">
        <v>0.5</v>
      </c>
      <c r="AA5071" s="16">
        <f t="shared" si="1088"/>
        <v>60</v>
      </c>
      <c r="AD5071" s="16">
        <f t="shared" si="1089"/>
        <v>21000</v>
      </c>
      <c r="AE5071" s="16">
        <v>150</v>
      </c>
      <c r="AF5071" s="16">
        <f t="shared" si="1090"/>
        <v>56250</v>
      </c>
      <c r="AG5071" s="16">
        <f t="shared" si="1091"/>
        <v>50</v>
      </c>
      <c r="AH5071" s="12">
        <f t="shared" si="1092"/>
        <v>0</v>
      </c>
      <c r="AI5071" s="16">
        <f t="shared" si="1093"/>
        <v>3.5</v>
      </c>
      <c r="AJ5071" s="16">
        <f t="shared" si="1094"/>
        <v>14000</v>
      </c>
      <c r="AK5071" s="16">
        <f t="shared" si="1095"/>
        <v>250</v>
      </c>
      <c r="AL5071" s="16">
        <f t="shared" si="1096"/>
        <v>2500</v>
      </c>
      <c r="AM5071" s="16">
        <f t="shared" si="1097"/>
        <v>47500</v>
      </c>
      <c r="AN5071" s="16">
        <f t="shared" si="1098"/>
        <v>141250</v>
      </c>
      <c r="AO5071" s="12" t="s">
        <v>1486</v>
      </c>
      <c r="AP5071" s="16">
        <v>0.5</v>
      </c>
      <c r="AQ5071" s="16" t="s">
        <v>204</v>
      </c>
      <c r="AS5071" s="16" t="s">
        <v>2422</v>
      </c>
      <c r="AT5071" s="16" t="s">
        <v>2418</v>
      </c>
      <c r="AU5071" t="s">
        <v>5458</v>
      </c>
      <c r="AV5071" s="15" t="s">
        <v>5459</v>
      </c>
      <c r="AX5071" s="16" t="s">
        <v>207</v>
      </c>
      <c r="AY5071" s="16" t="s">
        <v>207</v>
      </c>
      <c r="AZ5071" s="16" t="s">
        <v>207</v>
      </c>
      <c r="BA5071" s="16" t="s">
        <v>207</v>
      </c>
      <c r="BB5071" s="16" t="s">
        <v>207</v>
      </c>
      <c r="BC5071" s="16">
        <v>0.5</v>
      </c>
      <c r="BD5071" s="16">
        <f t="shared" si="1099"/>
        <v>2.75</v>
      </c>
      <c r="BE5071" s="16">
        <f t="shared" si="1100"/>
        <v>882.8125</v>
      </c>
      <c r="BG5071" s="16">
        <f t="shared" si="1101"/>
        <v>1050</v>
      </c>
      <c r="BH5071" s="16">
        <f t="shared" si="1102"/>
        <v>1000</v>
      </c>
      <c r="BI5071" s="16">
        <f t="shared" si="1103"/>
        <v>12.5</v>
      </c>
    </row>
    <row r="5072" spans="1:61" ht="20.149999999999999" customHeight="1" x14ac:dyDescent="0.35">
      <c r="A5072">
        <v>5071</v>
      </c>
      <c r="B5072" t="s">
        <v>360</v>
      </c>
      <c r="C5072" t="s">
        <v>6877</v>
      </c>
      <c r="D5072" s="15" t="s">
        <v>5568</v>
      </c>
      <c r="E5072" s="12" t="s">
        <v>98</v>
      </c>
      <c r="G5072" s="12" t="s">
        <v>3316</v>
      </c>
      <c r="H5072" s="12" t="s">
        <v>589</v>
      </c>
      <c r="I5072" s="12" t="s">
        <v>589</v>
      </c>
      <c r="J5072" s="12" t="s">
        <v>5602</v>
      </c>
      <c r="K5072" s="12" t="s">
        <v>589</v>
      </c>
      <c r="N5072" s="16" t="s">
        <v>206</v>
      </c>
      <c r="O5072" s="16" t="s">
        <v>5555</v>
      </c>
      <c r="P5072" s="12" t="s">
        <v>131</v>
      </c>
      <c r="Q5072" s="16">
        <v>2023</v>
      </c>
      <c r="R5072" s="16">
        <v>0.5</v>
      </c>
      <c r="V5072" s="12" t="s">
        <v>204</v>
      </c>
      <c r="W5072" s="12" t="s">
        <v>204</v>
      </c>
      <c r="X5072" s="16">
        <v>1</v>
      </c>
      <c r="Z5072" s="16">
        <v>0.5</v>
      </c>
      <c r="AA5072" s="16">
        <f t="shared" si="1088"/>
        <v>60</v>
      </c>
      <c r="AD5072" s="16">
        <f t="shared" si="1089"/>
        <v>21000</v>
      </c>
      <c r="AE5072" s="16">
        <v>150</v>
      </c>
      <c r="AF5072" s="16">
        <f t="shared" si="1090"/>
        <v>56250</v>
      </c>
      <c r="AG5072" s="16">
        <f t="shared" si="1091"/>
        <v>50</v>
      </c>
      <c r="AH5072" s="12">
        <f t="shared" si="1092"/>
        <v>0</v>
      </c>
      <c r="AI5072" s="16">
        <f t="shared" si="1093"/>
        <v>3.5</v>
      </c>
      <c r="AJ5072" s="16">
        <f t="shared" si="1094"/>
        <v>14000</v>
      </c>
      <c r="AK5072" s="16">
        <f t="shared" si="1095"/>
        <v>250</v>
      </c>
      <c r="AL5072" s="16">
        <f t="shared" si="1096"/>
        <v>2500</v>
      </c>
      <c r="AM5072" s="16">
        <f t="shared" si="1097"/>
        <v>47500</v>
      </c>
      <c r="AN5072" s="16">
        <f t="shared" si="1098"/>
        <v>141250</v>
      </c>
      <c r="AO5072" s="12" t="s">
        <v>1486</v>
      </c>
      <c r="AP5072" s="16">
        <v>0.5</v>
      </c>
      <c r="AQ5072" s="16" t="s">
        <v>204</v>
      </c>
      <c r="AS5072" s="16" t="s">
        <v>2422</v>
      </c>
      <c r="AT5072" s="16" t="s">
        <v>2418</v>
      </c>
      <c r="AU5072" t="s">
        <v>5458</v>
      </c>
      <c r="AV5072" s="15" t="s">
        <v>5459</v>
      </c>
      <c r="AX5072" s="16" t="s">
        <v>207</v>
      </c>
      <c r="AY5072" s="16" t="s">
        <v>207</v>
      </c>
      <c r="AZ5072" s="16" t="s">
        <v>207</v>
      </c>
      <c r="BA5072" s="16" t="s">
        <v>207</v>
      </c>
      <c r="BB5072" s="16" t="s">
        <v>207</v>
      </c>
      <c r="BC5072" s="16">
        <v>0.5</v>
      </c>
      <c r="BD5072" s="16">
        <f t="shared" si="1099"/>
        <v>2.75</v>
      </c>
      <c r="BE5072" s="16">
        <f t="shared" si="1100"/>
        <v>882.8125</v>
      </c>
      <c r="BG5072" s="16">
        <f t="shared" si="1101"/>
        <v>1050</v>
      </c>
      <c r="BH5072" s="16">
        <f t="shared" si="1102"/>
        <v>1000</v>
      </c>
      <c r="BI5072" s="16">
        <f t="shared" si="1103"/>
        <v>12.5</v>
      </c>
    </row>
    <row r="5073" spans="1:61" ht="20.149999999999999" customHeight="1" x14ac:dyDescent="0.35">
      <c r="A5073">
        <v>5072</v>
      </c>
      <c r="B5073" t="s">
        <v>360</v>
      </c>
      <c r="C5073" t="s">
        <v>6878</v>
      </c>
      <c r="D5073" s="15" t="s">
        <v>5569</v>
      </c>
      <c r="E5073" s="12" t="s">
        <v>98</v>
      </c>
      <c r="G5073" s="12" t="s">
        <v>3316</v>
      </c>
      <c r="H5073" s="12" t="s">
        <v>589</v>
      </c>
      <c r="I5073" s="12" t="s">
        <v>589</v>
      </c>
      <c r="J5073" s="12" t="s">
        <v>5602</v>
      </c>
      <c r="K5073" s="12" t="s">
        <v>589</v>
      </c>
      <c r="N5073" s="16" t="s">
        <v>206</v>
      </c>
      <c r="O5073" s="16" t="s">
        <v>5555</v>
      </c>
      <c r="P5073" s="12" t="s">
        <v>131</v>
      </c>
      <c r="Q5073" s="16">
        <v>2023</v>
      </c>
      <c r="R5073" s="16">
        <v>0.5</v>
      </c>
      <c r="V5073" s="12" t="s">
        <v>204</v>
      </c>
      <c r="W5073" s="12" t="s">
        <v>204</v>
      </c>
      <c r="X5073" s="16">
        <v>1</v>
      </c>
      <c r="Z5073" s="16">
        <v>0.5</v>
      </c>
      <c r="AA5073" s="16">
        <f t="shared" si="1088"/>
        <v>60</v>
      </c>
      <c r="AD5073" s="16">
        <f t="shared" si="1089"/>
        <v>21000</v>
      </c>
      <c r="AE5073" s="16">
        <v>150</v>
      </c>
      <c r="AF5073" s="16">
        <f t="shared" si="1090"/>
        <v>56250</v>
      </c>
      <c r="AG5073" s="16">
        <f t="shared" si="1091"/>
        <v>50</v>
      </c>
      <c r="AH5073" s="12">
        <f t="shared" si="1092"/>
        <v>0</v>
      </c>
      <c r="AI5073" s="16">
        <f t="shared" si="1093"/>
        <v>3.5</v>
      </c>
      <c r="AJ5073" s="16">
        <f t="shared" si="1094"/>
        <v>14000</v>
      </c>
      <c r="AK5073" s="16">
        <f t="shared" si="1095"/>
        <v>250</v>
      </c>
      <c r="AL5073" s="16">
        <f t="shared" si="1096"/>
        <v>2500</v>
      </c>
      <c r="AM5073" s="16">
        <f t="shared" si="1097"/>
        <v>47500</v>
      </c>
      <c r="AN5073" s="16">
        <f t="shared" si="1098"/>
        <v>141250</v>
      </c>
      <c r="AO5073" s="12" t="s">
        <v>1486</v>
      </c>
      <c r="AP5073" s="16">
        <v>0.5</v>
      </c>
      <c r="AQ5073" s="16" t="s">
        <v>204</v>
      </c>
      <c r="AS5073" s="16" t="s">
        <v>2422</v>
      </c>
      <c r="AT5073" s="16" t="s">
        <v>2418</v>
      </c>
      <c r="AU5073" t="s">
        <v>5458</v>
      </c>
      <c r="AV5073" s="15" t="s">
        <v>5459</v>
      </c>
      <c r="AX5073" s="16" t="s">
        <v>207</v>
      </c>
      <c r="AY5073" s="16" t="s">
        <v>207</v>
      </c>
      <c r="AZ5073" s="16" t="s">
        <v>207</v>
      </c>
      <c r="BA5073" s="16" t="s">
        <v>207</v>
      </c>
      <c r="BB5073" s="16" t="s">
        <v>207</v>
      </c>
      <c r="BC5073" s="16">
        <v>0.5</v>
      </c>
      <c r="BD5073" s="16">
        <f t="shared" si="1099"/>
        <v>2.75</v>
      </c>
      <c r="BE5073" s="16">
        <f t="shared" si="1100"/>
        <v>882.8125</v>
      </c>
      <c r="BG5073" s="16">
        <f t="shared" si="1101"/>
        <v>1050</v>
      </c>
      <c r="BH5073" s="16">
        <f t="shared" si="1102"/>
        <v>1000</v>
      </c>
      <c r="BI5073" s="16">
        <f t="shared" si="1103"/>
        <v>12.5</v>
      </c>
    </row>
    <row r="5074" spans="1:61" ht="20.149999999999999" customHeight="1" x14ac:dyDescent="0.35">
      <c r="A5074">
        <v>5073</v>
      </c>
      <c r="B5074" t="s">
        <v>360</v>
      </c>
      <c r="C5074" t="s">
        <v>6879</v>
      </c>
      <c r="D5074" s="15" t="s">
        <v>5562</v>
      </c>
      <c r="E5074" s="12" t="s">
        <v>98</v>
      </c>
      <c r="G5074" s="12" t="s">
        <v>3316</v>
      </c>
      <c r="H5074" s="12" t="s">
        <v>589</v>
      </c>
      <c r="I5074" s="12" t="s">
        <v>589</v>
      </c>
      <c r="J5074" s="12" t="s">
        <v>5602</v>
      </c>
      <c r="K5074" s="12" t="s">
        <v>589</v>
      </c>
      <c r="N5074" s="16" t="s">
        <v>205</v>
      </c>
      <c r="O5074" s="16" t="s">
        <v>5570</v>
      </c>
      <c r="P5074" s="12" t="s">
        <v>131</v>
      </c>
      <c r="Q5074" s="16">
        <v>2023</v>
      </c>
      <c r="R5074" s="16">
        <v>3</v>
      </c>
      <c r="V5074" s="12" t="s">
        <v>204</v>
      </c>
      <c r="W5074" s="12" t="s">
        <v>204</v>
      </c>
      <c r="X5074" s="16">
        <v>1</v>
      </c>
      <c r="Z5074" s="16">
        <v>3</v>
      </c>
      <c r="AA5074" s="16">
        <f t="shared" si="1088"/>
        <v>360</v>
      </c>
      <c r="AD5074" s="16">
        <f t="shared" si="1089"/>
        <v>126000</v>
      </c>
      <c r="AE5074" s="16">
        <v>900</v>
      </c>
      <c r="AF5074" s="16">
        <f t="shared" si="1090"/>
        <v>337500</v>
      </c>
      <c r="AG5074" s="16">
        <f t="shared" si="1091"/>
        <v>300</v>
      </c>
      <c r="AH5074" s="12">
        <f t="shared" si="1092"/>
        <v>0</v>
      </c>
      <c r="AI5074" s="16">
        <f t="shared" si="1093"/>
        <v>21</v>
      </c>
      <c r="AJ5074" s="16">
        <f t="shared" si="1094"/>
        <v>84000</v>
      </c>
      <c r="AK5074" s="16">
        <f t="shared" si="1095"/>
        <v>1500</v>
      </c>
      <c r="AL5074" s="16">
        <f t="shared" si="1096"/>
        <v>15000</v>
      </c>
      <c r="AM5074" s="16">
        <f t="shared" si="1097"/>
        <v>285000</v>
      </c>
      <c r="AN5074" s="16">
        <f t="shared" si="1098"/>
        <v>847500</v>
      </c>
      <c r="AO5074" s="12" t="s">
        <v>1486</v>
      </c>
      <c r="AP5074" s="16">
        <v>3</v>
      </c>
      <c r="AQ5074" s="16" t="s">
        <v>204</v>
      </c>
      <c r="AS5074" s="16" t="s">
        <v>2422</v>
      </c>
      <c r="AT5074" s="16" t="s">
        <v>2418</v>
      </c>
      <c r="AU5074" t="s">
        <v>5458</v>
      </c>
      <c r="AV5074" s="15" t="s">
        <v>5459</v>
      </c>
      <c r="AX5074" s="16" t="s">
        <v>207</v>
      </c>
      <c r="AY5074" s="16" t="s">
        <v>207</v>
      </c>
      <c r="AZ5074" s="16" t="s">
        <v>207</v>
      </c>
      <c r="BA5074" s="16" t="s">
        <v>207</v>
      </c>
      <c r="BB5074" s="16" t="s">
        <v>207</v>
      </c>
      <c r="BC5074" s="16">
        <v>3</v>
      </c>
      <c r="BD5074" s="16">
        <f t="shared" si="1099"/>
        <v>16.5</v>
      </c>
      <c r="BE5074" s="16">
        <f t="shared" si="1100"/>
        <v>5296.875</v>
      </c>
      <c r="BG5074" s="16">
        <f t="shared" si="1101"/>
        <v>6300</v>
      </c>
      <c r="BH5074" s="16">
        <f t="shared" si="1102"/>
        <v>6000</v>
      </c>
      <c r="BI5074" s="16">
        <f t="shared" si="1103"/>
        <v>75</v>
      </c>
    </row>
    <row r="5075" spans="1:61" ht="20.149999999999999" customHeight="1" x14ac:dyDescent="0.35">
      <c r="A5075">
        <v>5074</v>
      </c>
      <c r="B5075" t="s">
        <v>360</v>
      </c>
      <c r="C5075" t="s">
        <v>6880</v>
      </c>
      <c r="D5075" s="15" t="s">
        <v>5571</v>
      </c>
      <c r="E5075" s="12" t="s">
        <v>98</v>
      </c>
      <c r="G5075" s="12" t="s">
        <v>3316</v>
      </c>
      <c r="H5075" s="12" t="s">
        <v>589</v>
      </c>
      <c r="I5075" s="12" t="s">
        <v>589</v>
      </c>
      <c r="J5075" s="12" t="s">
        <v>5602</v>
      </c>
      <c r="K5075" s="12" t="s">
        <v>589</v>
      </c>
      <c r="N5075" s="16" t="s">
        <v>205</v>
      </c>
      <c r="O5075" s="16" t="s">
        <v>5570</v>
      </c>
      <c r="P5075" s="12" t="s">
        <v>131</v>
      </c>
      <c r="Q5075" s="16">
        <v>2023</v>
      </c>
      <c r="R5075" s="16">
        <v>1.08</v>
      </c>
      <c r="V5075" s="12" t="s">
        <v>204</v>
      </c>
      <c r="W5075" s="12" t="s">
        <v>204</v>
      </c>
      <c r="X5075" s="16">
        <v>1</v>
      </c>
      <c r="Z5075" s="16">
        <v>1.08</v>
      </c>
      <c r="AA5075" s="16">
        <f t="shared" si="1088"/>
        <v>129.60000000000002</v>
      </c>
      <c r="AD5075" s="16">
        <f t="shared" si="1089"/>
        <v>45360.000000000007</v>
      </c>
      <c r="AE5075" s="16">
        <v>350</v>
      </c>
      <c r="AF5075" s="16">
        <f t="shared" si="1090"/>
        <v>131250</v>
      </c>
      <c r="AG5075" s="16">
        <f t="shared" si="1091"/>
        <v>108</v>
      </c>
      <c r="AH5075" s="12">
        <f t="shared" si="1092"/>
        <v>0</v>
      </c>
      <c r="AI5075" s="16">
        <f t="shared" si="1093"/>
        <v>7.5600000000000005</v>
      </c>
      <c r="AJ5075" s="16">
        <f t="shared" si="1094"/>
        <v>30240.000000000004</v>
      </c>
      <c r="AK5075" s="16">
        <f t="shared" si="1095"/>
        <v>540</v>
      </c>
      <c r="AL5075" s="16">
        <f t="shared" si="1096"/>
        <v>5400</v>
      </c>
      <c r="AM5075" s="16">
        <f t="shared" si="1097"/>
        <v>102600</v>
      </c>
      <c r="AN5075" s="16">
        <f t="shared" si="1098"/>
        <v>314850</v>
      </c>
      <c r="AO5075" s="12" t="s">
        <v>1486</v>
      </c>
      <c r="AP5075" s="16">
        <v>1.08</v>
      </c>
      <c r="AQ5075" s="16" t="s">
        <v>204</v>
      </c>
      <c r="AS5075" s="16" t="s">
        <v>2422</v>
      </c>
      <c r="AT5075" s="16" t="s">
        <v>2418</v>
      </c>
      <c r="AU5075" t="s">
        <v>5458</v>
      </c>
      <c r="AV5075" s="15" t="s">
        <v>5459</v>
      </c>
      <c r="AX5075" s="16" t="s">
        <v>207</v>
      </c>
      <c r="AY5075" s="16" t="s">
        <v>207</v>
      </c>
      <c r="AZ5075" s="16" t="s">
        <v>207</v>
      </c>
      <c r="BA5075" s="16" t="s">
        <v>207</v>
      </c>
      <c r="BB5075" s="16" t="s">
        <v>207</v>
      </c>
      <c r="BC5075" s="16">
        <v>1.08</v>
      </c>
      <c r="BD5075" s="16">
        <f t="shared" si="1099"/>
        <v>5.94</v>
      </c>
      <c r="BE5075" s="16">
        <f t="shared" si="1100"/>
        <v>1967.8125</v>
      </c>
      <c r="BG5075" s="16">
        <f t="shared" si="1101"/>
        <v>2268</v>
      </c>
      <c r="BH5075" s="16">
        <f t="shared" si="1102"/>
        <v>2160</v>
      </c>
      <c r="BI5075" s="16">
        <f t="shared" si="1103"/>
        <v>27</v>
      </c>
    </row>
    <row r="5076" spans="1:61" ht="20.149999999999999" customHeight="1" x14ac:dyDescent="0.35">
      <c r="A5076">
        <v>5075</v>
      </c>
      <c r="B5076" t="s">
        <v>360</v>
      </c>
      <c r="C5076" t="s">
        <v>6881</v>
      </c>
      <c r="D5076" s="15" t="s">
        <v>5572</v>
      </c>
      <c r="E5076" s="12" t="s">
        <v>98</v>
      </c>
      <c r="G5076" s="12" t="s">
        <v>3316</v>
      </c>
      <c r="H5076" s="12" t="s">
        <v>589</v>
      </c>
      <c r="I5076" s="12" t="s">
        <v>589</v>
      </c>
      <c r="J5076" s="12" t="s">
        <v>5602</v>
      </c>
      <c r="K5076" s="12" t="s">
        <v>589</v>
      </c>
      <c r="N5076" s="16" t="s">
        <v>205</v>
      </c>
      <c r="O5076" s="16" t="s">
        <v>5570</v>
      </c>
      <c r="P5076" s="12" t="s">
        <v>131</v>
      </c>
      <c r="Q5076" s="16">
        <v>2023</v>
      </c>
      <c r="R5076" s="16">
        <v>1</v>
      </c>
      <c r="V5076" s="12" t="s">
        <v>204</v>
      </c>
      <c r="W5076" s="12" t="s">
        <v>204</v>
      </c>
      <c r="X5076" s="16">
        <v>1</v>
      </c>
      <c r="Z5076" s="16">
        <v>1</v>
      </c>
      <c r="AA5076" s="16">
        <f t="shared" si="1088"/>
        <v>120</v>
      </c>
      <c r="AD5076" s="16">
        <f t="shared" si="1089"/>
        <v>42000</v>
      </c>
      <c r="AE5076" s="16">
        <v>300</v>
      </c>
      <c r="AF5076" s="16">
        <f t="shared" si="1090"/>
        <v>112500</v>
      </c>
      <c r="AG5076" s="16">
        <f t="shared" si="1091"/>
        <v>100</v>
      </c>
      <c r="AH5076" s="12">
        <f t="shared" si="1092"/>
        <v>0</v>
      </c>
      <c r="AI5076" s="16">
        <f t="shared" si="1093"/>
        <v>7</v>
      </c>
      <c r="AJ5076" s="16">
        <f t="shared" si="1094"/>
        <v>28000</v>
      </c>
      <c r="AK5076" s="16">
        <f t="shared" si="1095"/>
        <v>500</v>
      </c>
      <c r="AL5076" s="16">
        <f t="shared" si="1096"/>
        <v>5000</v>
      </c>
      <c r="AM5076" s="16">
        <f t="shared" si="1097"/>
        <v>95000</v>
      </c>
      <c r="AN5076" s="16">
        <f t="shared" si="1098"/>
        <v>282500</v>
      </c>
      <c r="AO5076" s="12" t="s">
        <v>1486</v>
      </c>
      <c r="AP5076" s="16">
        <v>1</v>
      </c>
      <c r="AQ5076" s="16" t="s">
        <v>204</v>
      </c>
      <c r="AS5076" s="16" t="s">
        <v>2422</v>
      </c>
      <c r="AT5076" s="16" t="s">
        <v>2418</v>
      </c>
      <c r="AU5076" t="s">
        <v>5458</v>
      </c>
      <c r="AV5076" s="15" t="s">
        <v>5459</v>
      </c>
      <c r="AX5076" s="16" t="s">
        <v>207</v>
      </c>
      <c r="AY5076" s="16" t="s">
        <v>207</v>
      </c>
      <c r="AZ5076" s="16" t="s">
        <v>207</v>
      </c>
      <c r="BA5076" s="16" t="s">
        <v>207</v>
      </c>
      <c r="BB5076" s="16" t="s">
        <v>207</v>
      </c>
      <c r="BC5076" s="16">
        <v>1</v>
      </c>
      <c r="BD5076" s="16">
        <f t="shared" si="1099"/>
        <v>5.5</v>
      </c>
      <c r="BE5076" s="16">
        <f t="shared" si="1100"/>
        <v>1765.625</v>
      </c>
      <c r="BG5076" s="16">
        <f t="shared" si="1101"/>
        <v>2100</v>
      </c>
      <c r="BH5076" s="16">
        <f t="shared" si="1102"/>
        <v>2000</v>
      </c>
      <c r="BI5076" s="16">
        <f t="shared" si="1103"/>
        <v>25</v>
      </c>
    </row>
    <row r="5077" spans="1:61" ht="20.149999999999999" customHeight="1" x14ac:dyDescent="0.35">
      <c r="A5077">
        <v>5076</v>
      </c>
      <c r="B5077" t="s">
        <v>360</v>
      </c>
      <c r="C5077" t="s">
        <v>6882</v>
      </c>
      <c r="D5077" s="15" t="s">
        <v>5573</v>
      </c>
      <c r="E5077" s="12" t="s">
        <v>98</v>
      </c>
      <c r="G5077" s="12" t="s">
        <v>3316</v>
      </c>
      <c r="H5077" s="12" t="s">
        <v>589</v>
      </c>
      <c r="I5077" s="12" t="s">
        <v>589</v>
      </c>
      <c r="J5077" s="12" t="s">
        <v>5602</v>
      </c>
      <c r="K5077" s="12" t="s">
        <v>589</v>
      </c>
      <c r="N5077" s="16" t="s">
        <v>206</v>
      </c>
      <c r="O5077" s="16" t="s">
        <v>5570</v>
      </c>
      <c r="P5077" s="12" t="s">
        <v>131</v>
      </c>
      <c r="Q5077" s="16">
        <v>2023</v>
      </c>
      <c r="R5077" s="16">
        <v>0.8</v>
      </c>
      <c r="V5077" s="12" t="s">
        <v>204</v>
      </c>
      <c r="W5077" s="12" t="s">
        <v>204</v>
      </c>
      <c r="X5077" s="16">
        <v>1</v>
      </c>
      <c r="Z5077" s="16">
        <v>0.8</v>
      </c>
      <c r="AA5077" s="16">
        <f t="shared" si="1088"/>
        <v>96</v>
      </c>
      <c r="AD5077" s="16">
        <f t="shared" si="1089"/>
        <v>33600</v>
      </c>
      <c r="AE5077" s="16">
        <v>300</v>
      </c>
      <c r="AF5077" s="16">
        <f t="shared" si="1090"/>
        <v>112500</v>
      </c>
      <c r="AG5077" s="16">
        <f t="shared" si="1091"/>
        <v>80</v>
      </c>
      <c r="AH5077" s="12">
        <f t="shared" si="1092"/>
        <v>0</v>
      </c>
      <c r="AI5077" s="16">
        <f t="shared" si="1093"/>
        <v>5.6000000000000005</v>
      </c>
      <c r="AJ5077" s="16">
        <f t="shared" si="1094"/>
        <v>22400.000000000004</v>
      </c>
      <c r="AK5077" s="16">
        <f t="shared" si="1095"/>
        <v>400</v>
      </c>
      <c r="AL5077" s="16">
        <f t="shared" si="1096"/>
        <v>4000</v>
      </c>
      <c r="AM5077" s="16">
        <f t="shared" si="1097"/>
        <v>76000</v>
      </c>
      <c r="AN5077" s="16">
        <f t="shared" si="1098"/>
        <v>248500</v>
      </c>
      <c r="AO5077" s="12" t="s">
        <v>1486</v>
      </c>
      <c r="AP5077" s="16">
        <v>0.8</v>
      </c>
      <c r="AQ5077" s="16" t="s">
        <v>204</v>
      </c>
      <c r="AS5077" s="16" t="s">
        <v>2422</v>
      </c>
      <c r="AT5077" s="16" t="s">
        <v>2418</v>
      </c>
      <c r="AU5077" t="s">
        <v>5458</v>
      </c>
      <c r="AV5077" s="15" t="s">
        <v>5459</v>
      </c>
      <c r="AX5077" s="16" t="s">
        <v>207</v>
      </c>
      <c r="AY5077" s="16" t="s">
        <v>207</v>
      </c>
      <c r="AZ5077" s="16" t="s">
        <v>207</v>
      </c>
      <c r="BA5077" s="16" t="s">
        <v>207</v>
      </c>
      <c r="BB5077" s="16" t="s">
        <v>207</v>
      </c>
      <c r="BC5077" s="16">
        <v>0.8</v>
      </c>
      <c r="BD5077" s="16">
        <f t="shared" si="1099"/>
        <v>4.4000000000000004</v>
      </c>
      <c r="BE5077" s="16">
        <f t="shared" si="1100"/>
        <v>1553.125</v>
      </c>
      <c r="BG5077" s="16">
        <f t="shared" si="1101"/>
        <v>1680</v>
      </c>
      <c r="BH5077" s="16">
        <f t="shared" si="1102"/>
        <v>1600</v>
      </c>
      <c r="BI5077" s="16">
        <f t="shared" si="1103"/>
        <v>20</v>
      </c>
    </row>
    <row r="5078" spans="1:61" ht="20.149999999999999" customHeight="1" x14ac:dyDescent="0.35">
      <c r="A5078">
        <v>5077</v>
      </c>
      <c r="B5078" t="s">
        <v>360</v>
      </c>
      <c r="C5078" t="s">
        <v>6883</v>
      </c>
      <c r="D5078" s="15" t="s">
        <v>5574</v>
      </c>
      <c r="E5078" s="12" t="s">
        <v>98</v>
      </c>
      <c r="G5078" s="12" t="s">
        <v>3316</v>
      </c>
      <c r="H5078" s="12" t="s">
        <v>589</v>
      </c>
      <c r="I5078" s="12" t="s">
        <v>589</v>
      </c>
      <c r="J5078" s="12" t="s">
        <v>5602</v>
      </c>
      <c r="K5078" s="12" t="s">
        <v>589</v>
      </c>
      <c r="N5078" s="16" t="s">
        <v>206</v>
      </c>
      <c r="O5078" s="16" t="s">
        <v>5570</v>
      </c>
      <c r="P5078" s="12" t="s">
        <v>131</v>
      </c>
      <c r="Q5078" s="16">
        <v>2023</v>
      </c>
      <c r="R5078" s="16">
        <v>1</v>
      </c>
      <c r="V5078" s="12" t="s">
        <v>204</v>
      </c>
      <c r="W5078" s="12" t="s">
        <v>204</v>
      </c>
      <c r="X5078" s="16">
        <v>1</v>
      </c>
      <c r="Z5078" s="16">
        <v>1</v>
      </c>
      <c r="AA5078" s="16">
        <f t="shared" si="1088"/>
        <v>120</v>
      </c>
      <c r="AD5078" s="16">
        <f t="shared" si="1089"/>
        <v>42000</v>
      </c>
      <c r="AE5078" s="16">
        <v>300</v>
      </c>
      <c r="AF5078" s="16">
        <f t="shared" si="1090"/>
        <v>112500</v>
      </c>
      <c r="AG5078" s="16">
        <f t="shared" si="1091"/>
        <v>100</v>
      </c>
      <c r="AH5078" s="12">
        <f t="shared" si="1092"/>
        <v>0</v>
      </c>
      <c r="AI5078" s="16">
        <f t="shared" si="1093"/>
        <v>7</v>
      </c>
      <c r="AJ5078" s="16">
        <f t="shared" si="1094"/>
        <v>28000</v>
      </c>
      <c r="AK5078" s="16">
        <f t="shared" si="1095"/>
        <v>500</v>
      </c>
      <c r="AL5078" s="16">
        <f t="shared" si="1096"/>
        <v>5000</v>
      </c>
      <c r="AM5078" s="16">
        <f t="shared" si="1097"/>
        <v>95000</v>
      </c>
      <c r="AN5078" s="16">
        <f t="shared" si="1098"/>
        <v>282500</v>
      </c>
      <c r="AO5078" s="12" t="s">
        <v>1486</v>
      </c>
      <c r="AP5078" s="16">
        <v>1</v>
      </c>
      <c r="AQ5078" s="16" t="s">
        <v>204</v>
      </c>
      <c r="AS5078" s="16" t="s">
        <v>2422</v>
      </c>
      <c r="AT5078" s="16" t="s">
        <v>2418</v>
      </c>
      <c r="AU5078" t="s">
        <v>5458</v>
      </c>
      <c r="AV5078" s="15" t="s">
        <v>5459</v>
      </c>
      <c r="AX5078" s="16" t="s">
        <v>207</v>
      </c>
      <c r="AY5078" s="16" t="s">
        <v>207</v>
      </c>
      <c r="AZ5078" s="16" t="s">
        <v>207</v>
      </c>
      <c r="BA5078" s="16" t="s">
        <v>207</v>
      </c>
      <c r="BB5078" s="16" t="s">
        <v>207</v>
      </c>
      <c r="BC5078" s="16">
        <v>1</v>
      </c>
      <c r="BD5078" s="16">
        <f t="shared" si="1099"/>
        <v>5.5</v>
      </c>
      <c r="BE5078" s="16">
        <f t="shared" si="1100"/>
        <v>1765.625</v>
      </c>
      <c r="BG5078" s="16">
        <f t="shared" si="1101"/>
        <v>2100</v>
      </c>
      <c r="BH5078" s="16">
        <f t="shared" si="1102"/>
        <v>2000</v>
      </c>
      <c r="BI5078" s="16">
        <f t="shared" si="1103"/>
        <v>25</v>
      </c>
    </row>
    <row r="5079" spans="1:61" ht="20.149999999999999" customHeight="1" x14ac:dyDescent="0.35">
      <c r="A5079">
        <v>5078</v>
      </c>
      <c r="B5079" t="s">
        <v>360</v>
      </c>
      <c r="C5079" t="s">
        <v>6884</v>
      </c>
      <c r="D5079" s="15" t="s">
        <v>5575</v>
      </c>
      <c r="E5079" s="12" t="s">
        <v>98</v>
      </c>
      <c r="G5079" s="12" t="s">
        <v>3316</v>
      </c>
      <c r="H5079" s="12" t="s">
        <v>589</v>
      </c>
      <c r="I5079" s="12" t="s">
        <v>589</v>
      </c>
      <c r="J5079" s="12" t="s">
        <v>5602</v>
      </c>
      <c r="K5079" s="12" t="s">
        <v>589</v>
      </c>
      <c r="N5079" s="16" t="s">
        <v>206</v>
      </c>
      <c r="O5079" s="16" t="s">
        <v>5570</v>
      </c>
      <c r="P5079" s="12" t="s">
        <v>131</v>
      </c>
      <c r="Q5079" s="16">
        <v>2023</v>
      </c>
      <c r="R5079" s="16">
        <v>0.8</v>
      </c>
      <c r="V5079" s="12" t="s">
        <v>204</v>
      </c>
      <c r="W5079" s="12" t="s">
        <v>204</v>
      </c>
      <c r="X5079" s="16">
        <v>1</v>
      </c>
      <c r="Z5079" s="16">
        <v>0.8</v>
      </c>
      <c r="AA5079" s="16">
        <f t="shared" si="1088"/>
        <v>96</v>
      </c>
      <c r="AD5079" s="16">
        <f t="shared" si="1089"/>
        <v>33600</v>
      </c>
      <c r="AE5079" s="16">
        <v>300</v>
      </c>
      <c r="AF5079" s="16">
        <f t="shared" si="1090"/>
        <v>112500</v>
      </c>
      <c r="AG5079" s="16">
        <f t="shared" si="1091"/>
        <v>80</v>
      </c>
      <c r="AH5079" s="12">
        <f t="shared" si="1092"/>
        <v>0</v>
      </c>
      <c r="AI5079" s="16">
        <f t="shared" si="1093"/>
        <v>5.6000000000000005</v>
      </c>
      <c r="AJ5079" s="16">
        <f t="shared" si="1094"/>
        <v>22400.000000000004</v>
      </c>
      <c r="AK5079" s="16">
        <f t="shared" si="1095"/>
        <v>400</v>
      </c>
      <c r="AL5079" s="16">
        <f t="shared" si="1096"/>
        <v>4000</v>
      </c>
      <c r="AM5079" s="16">
        <f t="shared" si="1097"/>
        <v>76000</v>
      </c>
      <c r="AN5079" s="16">
        <f t="shared" si="1098"/>
        <v>248500</v>
      </c>
      <c r="AO5079" s="12" t="s">
        <v>1486</v>
      </c>
      <c r="AP5079" s="16">
        <v>0.8</v>
      </c>
      <c r="AQ5079" s="16" t="s">
        <v>204</v>
      </c>
      <c r="AS5079" s="16" t="s">
        <v>2422</v>
      </c>
      <c r="AT5079" s="16" t="s">
        <v>2418</v>
      </c>
      <c r="AU5079" t="s">
        <v>5458</v>
      </c>
      <c r="AV5079" s="15" t="s">
        <v>5459</v>
      </c>
      <c r="AX5079" s="16" t="s">
        <v>207</v>
      </c>
      <c r="AY5079" s="16" t="s">
        <v>207</v>
      </c>
      <c r="AZ5079" s="16" t="s">
        <v>207</v>
      </c>
      <c r="BA5079" s="16" t="s">
        <v>207</v>
      </c>
      <c r="BB5079" s="16" t="s">
        <v>207</v>
      </c>
      <c r="BC5079" s="16">
        <v>0.8</v>
      </c>
      <c r="BD5079" s="16">
        <f t="shared" si="1099"/>
        <v>4.4000000000000004</v>
      </c>
      <c r="BE5079" s="16">
        <f t="shared" si="1100"/>
        <v>1553.125</v>
      </c>
      <c r="BG5079" s="16">
        <f t="shared" si="1101"/>
        <v>1680</v>
      </c>
      <c r="BH5079" s="16">
        <f t="shared" si="1102"/>
        <v>1600</v>
      </c>
      <c r="BI5079" s="16">
        <f t="shared" si="1103"/>
        <v>20</v>
      </c>
    </row>
    <row r="5080" spans="1:61" ht="20.149999999999999" customHeight="1" x14ac:dyDescent="0.35">
      <c r="A5080">
        <v>5079</v>
      </c>
      <c r="B5080" t="s">
        <v>360</v>
      </c>
      <c r="C5080" t="s">
        <v>6885</v>
      </c>
      <c r="D5080" s="15" t="s">
        <v>1800</v>
      </c>
      <c r="E5080" s="12" t="s">
        <v>98</v>
      </c>
      <c r="G5080" s="12" t="s">
        <v>3316</v>
      </c>
      <c r="H5080" s="12" t="s">
        <v>589</v>
      </c>
      <c r="I5080" s="12" t="s">
        <v>589</v>
      </c>
      <c r="J5080" s="12" t="s">
        <v>5602</v>
      </c>
      <c r="K5080" s="12" t="s">
        <v>589</v>
      </c>
      <c r="N5080" s="16" t="s">
        <v>206</v>
      </c>
      <c r="O5080" s="16" t="s">
        <v>5570</v>
      </c>
      <c r="P5080" s="12" t="s">
        <v>131</v>
      </c>
      <c r="Q5080" s="16">
        <v>2023</v>
      </c>
      <c r="R5080" s="16">
        <v>1</v>
      </c>
      <c r="V5080" s="12" t="s">
        <v>204</v>
      </c>
      <c r="W5080" s="12" t="s">
        <v>204</v>
      </c>
      <c r="X5080" s="16">
        <v>1</v>
      </c>
      <c r="Z5080" s="16">
        <v>1</v>
      </c>
      <c r="AA5080" s="16">
        <f t="shared" si="1088"/>
        <v>120</v>
      </c>
      <c r="AD5080" s="16">
        <f t="shared" si="1089"/>
        <v>42000</v>
      </c>
      <c r="AE5080" s="16">
        <v>300</v>
      </c>
      <c r="AF5080" s="16">
        <f t="shared" si="1090"/>
        <v>112500</v>
      </c>
      <c r="AG5080" s="16">
        <f t="shared" si="1091"/>
        <v>100</v>
      </c>
      <c r="AH5080" s="12">
        <f t="shared" si="1092"/>
        <v>0</v>
      </c>
      <c r="AI5080" s="16">
        <f t="shared" si="1093"/>
        <v>7</v>
      </c>
      <c r="AJ5080" s="16">
        <f t="shared" si="1094"/>
        <v>28000</v>
      </c>
      <c r="AK5080" s="16">
        <f t="shared" si="1095"/>
        <v>500</v>
      </c>
      <c r="AL5080" s="16">
        <f t="shared" si="1096"/>
        <v>5000</v>
      </c>
      <c r="AM5080" s="16">
        <f t="shared" si="1097"/>
        <v>95000</v>
      </c>
      <c r="AN5080" s="16">
        <f t="shared" si="1098"/>
        <v>282500</v>
      </c>
      <c r="AO5080" s="12" t="s">
        <v>1486</v>
      </c>
      <c r="AP5080" s="16">
        <v>1</v>
      </c>
      <c r="AQ5080" s="16" t="s">
        <v>204</v>
      </c>
      <c r="AS5080" s="16" t="s">
        <v>2422</v>
      </c>
      <c r="AT5080" s="16" t="s">
        <v>2418</v>
      </c>
      <c r="AU5080" t="s">
        <v>5458</v>
      </c>
      <c r="AV5080" s="15" t="s">
        <v>5459</v>
      </c>
      <c r="AX5080" s="16" t="s">
        <v>207</v>
      </c>
      <c r="AY5080" s="16" t="s">
        <v>207</v>
      </c>
      <c r="AZ5080" s="16" t="s">
        <v>207</v>
      </c>
      <c r="BA5080" s="16" t="s">
        <v>207</v>
      </c>
      <c r="BB5080" s="16" t="s">
        <v>207</v>
      </c>
      <c r="BC5080" s="16">
        <v>1</v>
      </c>
      <c r="BD5080" s="16">
        <f t="shared" si="1099"/>
        <v>5.5</v>
      </c>
      <c r="BE5080" s="16">
        <f t="shared" si="1100"/>
        <v>1765.625</v>
      </c>
      <c r="BG5080" s="16">
        <f t="shared" si="1101"/>
        <v>2100</v>
      </c>
      <c r="BH5080" s="16">
        <f t="shared" si="1102"/>
        <v>2000</v>
      </c>
      <c r="BI5080" s="16">
        <f t="shared" si="1103"/>
        <v>25</v>
      </c>
    </row>
    <row r="5081" spans="1:61" ht="20.149999999999999" customHeight="1" x14ac:dyDescent="0.35">
      <c r="A5081">
        <v>5080</v>
      </c>
      <c r="B5081" t="s">
        <v>360</v>
      </c>
      <c r="C5081" t="s">
        <v>6886</v>
      </c>
      <c r="D5081" s="15" t="s">
        <v>5576</v>
      </c>
      <c r="E5081" s="12" t="s">
        <v>98</v>
      </c>
      <c r="G5081" s="12" t="s">
        <v>3316</v>
      </c>
      <c r="H5081" s="12" t="s">
        <v>589</v>
      </c>
      <c r="I5081" s="12" t="s">
        <v>589</v>
      </c>
      <c r="J5081" s="12" t="s">
        <v>5602</v>
      </c>
      <c r="K5081" s="12" t="s">
        <v>589</v>
      </c>
      <c r="N5081" s="16" t="s">
        <v>206</v>
      </c>
      <c r="O5081" s="16" t="s">
        <v>5570</v>
      </c>
      <c r="P5081" s="12" t="s">
        <v>131</v>
      </c>
      <c r="Q5081" s="16">
        <v>2023</v>
      </c>
      <c r="R5081" s="16">
        <v>2</v>
      </c>
      <c r="V5081" s="12" t="s">
        <v>204</v>
      </c>
      <c r="W5081" s="12" t="s">
        <v>204</v>
      </c>
      <c r="X5081" s="16">
        <v>1</v>
      </c>
      <c r="Z5081" s="16">
        <v>2</v>
      </c>
      <c r="AA5081" s="16">
        <f t="shared" si="1088"/>
        <v>240</v>
      </c>
      <c r="AD5081" s="16">
        <f t="shared" si="1089"/>
        <v>84000</v>
      </c>
      <c r="AE5081" s="16">
        <v>700</v>
      </c>
      <c r="AF5081" s="16">
        <f t="shared" si="1090"/>
        <v>262500</v>
      </c>
      <c r="AG5081" s="16">
        <f t="shared" si="1091"/>
        <v>200</v>
      </c>
      <c r="AH5081" s="12">
        <f t="shared" si="1092"/>
        <v>0</v>
      </c>
      <c r="AI5081" s="16">
        <f t="shared" si="1093"/>
        <v>14</v>
      </c>
      <c r="AJ5081" s="16">
        <f t="shared" si="1094"/>
        <v>56000</v>
      </c>
      <c r="AK5081" s="16">
        <f t="shared" si="1095"/>
        <v>1000</v>
      </c>
      <c r="AL5081" s="16">
        <f t="shared" si="1096"/>
        <v>10000</v>
      </c>
      <c r="AM5081" s="16">
        <f t="shared" si="1097"/>
        <v>190000</v>
      </c>
      <c r="AN5081" s="16">
        <f t="shared" si="1098"/>
        <v>602500</v>
      </c>
      <c r="AO5081" s="12" t="s">
        <v>1486</v>
      </c>
      <c r="AP5081" s="16">
        <v>2</v>
      </c>
      <c r="AQ5081" s="16" t="s">
        <v>204</v>
      </c>
      <c r="AS5081" s="16" t="s">
        <v>2422</v>
      </c>
      <c r="AT5081" s="16" t="s">
        <v>2418</v>
      </c>
      <c r="AU5081" t="s">
        <v>5458</v>
      </c>
      <c r="AV5081" s="15" t="s">
        <v>5459</v>
      </c>
      <c r="AX5081" s="16" t="s">
        <v>207</v>
      </c>
      <c r="AY5081" s="16" t="s">
        <v>207</v>
      </c>
      <c r="AZ5081" s="16" t="s">
        <v>207</v>
      </c>
      <c r="BA5081" s="16" t="s">
        <v>207</v>
      </c>
      <c r="BB5081" s="16" t="s">
        <v>207</v>
      </c>
      <c r="BC5081" s="16">
        <v>2</v>
      </c>
      <c r="BD5081" s="16">
        <f t="shared" si="1099"/>
        <v>11</v>
      </c>
      <c r="BE5081" s="16">
        <f t="shared" si="1100"/>
        <v>3765.625</v>
      </c>
      <c r="BG5081" s="16">
        <f t="shared" si="1101"/>
        <v>4200</v>
      </c>
      <c r="BH5081" s="16">
        <f t="shared" si="1102"/>
        <v>4000</v>
      </c>
      <c r="BI5081" s="16">
        <f t="shared" si="1103"/>
        <v>50</v>
      </c>
    </row>
    <row r="5082" spans="1:61" ht="20.149999999999999" customHeight="1" x14ac:dyDescent="0.35">
      <c r="A5082">
        <v>5081</v>
      </c>
      <c r="B5082" t="s">
        <v>360</v>
      </c>
      <c r="C5082" t="s">
        <v>6887</v>
      </c>
      <c r="D5082" s="15" t="s">
        <v>5577</v>
      </c>
      <c r="E5082" s="12" t="s">
        <v>98</v>
      </c>
      <c r="G5082" s="12" t="s">
        <v>3316</v>
      </c>
      <c r="H5082" s="12" t="s">
        <v>589</v>
      </c>
      <c r="I5082" s="12" t="s">
        <v>589</v>
      </c>
      <c r="J5082" s="12" t="s">
        <v>5602</v>
      </c>
      <c r="K5082" s="12" t="s">
        <v>589</v>
      </c>
      <c r="N5082" s="16" t="s">
        <v>206</v>
      </c>
      <c r="O5082" s="16" t="s">
        <v>5570</v>
      </c>
      <c r="P5082" s="12" t="s">
        <v>131</v>
      </c>
      <c r="Q5082" s="16">
        <v>2023</v>
      </c>
      <c r="R5082" s="16">
        <v>1</v>
      </c>
      <c r="V5082" s="12" t="s">
        <v>204</v>
      </c>
      <c r="W5082" s="12" t="s">
        <v>204</v>
      </c>
      <c r="X5082" s="16">
        <v>1</v>
      </c>
      <c r="Z5082" s="16">
        <v>1</v>
      </c>
      <c r="AA5082" s="16">
        <f t="shared" si="1088"/>
        <v>120</v>
      </c>
      <c r="AD5082" s="16">
        <f t="shared" si="1089"/>
        <v>42000</v>
      </c>
      <c r="AE5082" s="16">
        <v>300</v>
      </c>
      <c r="AF5082" s="16">
        <f t="shared" si="1090"/>
        <v>112500</v>
      </c>
      <c r="AG5082" s="16">
        <f t="shared" si="1091"/>
        <v>100</v>
      </c>
      <c r="AH5082" s="12">
        <f t="shared" si="1092"/>
        <v>0</v>
      </c>
      <c r="AI5082" s="16">
        <f t="shared" si="1093"/>
        <v>7</v>
      </c>
      <c r="AJ5082" s="16">
        <f t="shared" si="1094"/>
        <v>28000</v>
      </c>
      <c r="AK5082" s="16">
        <f t="shared" si="1095"/>
        <v>500</v>
      </c>
      <c r="AL5082" s="16">
        <f t="shared" si="1096"/>
        <v>5000</v>
      </c>
      <c r="AM5082" s="16">
        <f t="shared" si="1097"/>
        <v>95000</v>
      </c>
      <c r="AN5082" s="16">
        <f t="shared" si="1098"/>
        <v>282500</v>
      </c>
      <c r="AO5082" s="12" t="s">
        <v>1486</v>
      </c>
      <c r="AP5082" s="16">
        <v>1</v>
      </c>
      <c r="AQ5082" s="16" t="s">
        <v>204</v>
      </c>
      <c r="AS5082" s="16" t="s">
        <v>2422</v>
      </c>
      <c r="AT5082" s="16" t="s">
        <v>2418</v>
      </c>
      <c r="AU5082" t="s">
        <v>5458</v>
      </c>
      <c r="AV5082" s="15" t="s">
        <v>5459</v>
      </c>
      <c r="AX5082" s="16" t="s">
        <v>207</v>
      </c>
      <c r="AY5082" s="16" t="s">
        <v>207</v>
      </c>
      <c r="AZ5082" s="16" t="s">
        <v>207</v>
      </c>
      <c r="BA5082" s="16" t="s">
        <v>207</v>
      </c>
      <c r="BB5082" s="16" t="s">
        <v>207</v>
      </c>
      <c r="BC5082" s="16">
        <v>1</v>
      </c>
      <c r="BD5082" s="16">
        <f t="shared" si="1099"/>
        <v>5.5</v>
      </c>
      <c r="BE5082" s="16">
        <f t="shared" si="1100"/>
        <v>1765.625</v>
      </c>
      <c r="BG5082" s="16">
        <f t="shared" si="1101"/>
        <v>2100</v>
      </c>
      <c r="BH5082" s="16">
        <f t="shared" si="1102"/>
        <v>2000</v>
      </c>
      <c r="BI5082" s="16">
        <f t="shared" si="1103"/>
        <v>25</v>
      </c>
    </row>
    <row r="5083" spans="1:61" ht="20.149999999999999" customHeight="1" x14ac:dyDescent="0.35">
      <c r="A5083">
        <v>5082</v>
      </c>
      <c r="B5083" t="s">
        <v>360</v>
      </c>
      <c r="C5083" t="s">
        <v>6888</v>
      </c>
      <c r="D5083" s="15" t="s">
        <v>5578</v>
      </c>
      <c r="E5083" s="12" t="s">
        <v>98</v>
      </c>
      <c r="G5083" s="12" t="s">
        <v>3316</v>
      </c>
      <c r="H5083" s="12" t="s">
        <v>589</v>
      </c>
      <c r="I5083" s="12" t="s">
        <v>589</v>
      </c>
      <c r="J5083" s="12" t="s">
        <v>5602</v>
      </c>
      <c r="K5083" s="12" t="s">
        <v>589</v>
      </c>
      <c r="N5083" s="16" t="s">
        <v>206</v>
      </c>
      <c r="O5083" s="16" t="s">
        <v>5570</v>
      </c>
      <c r="P5083" s="12" t="s">
        <v>131</v>
      </c>
      <c r="Q5083" s="16">
        <v>2023</v>
      </c>
      <c r="R5083" s="16">
        <v>0.6</v>
      </c>
      <c r="V5083" s="12" t="s">
        <v>204</v>
      </c>
      <c r="W5083" s="12" t="s">
        <v>204</v>
      </c>
      <c r="X5083" s="16">
        <v>1</v>
      </c>
      <c r="Z5083" s="16">
        <v>0.6</v>
      </c>
      <c r="AA5083" s="16">
        <f t="shared" si="1088"/>
        <v>72</v>
      </c>
      <c r="AD5083" s="16">
        <f t="shared" si="1089"/>
        <v>25200</v>
      </c>
      <c r="AE5083" s="16">
        <v>200</v>
      </c>
      <c r="AF5083" s="16">
        <f t="shared" si="1090"/>
        <v>75000</v>
      </c>
      <c r="AG5083" s="16">
        <f t="shared" si="1091"/>
        <v>60</v>
      </c>
      <c r="AH5083" s="12">
        <f t="shared" si="1092"/>
        <v>0</v>
      </c>
      <c r="AI5083" s="16">
        <f t="shared" si="1093"/>
        <v>4.2</v>
      </c>
      <c r="AJ5083" s="16">
        <f t="shared" si="1094"/>
        <v>16800</v>
      </c>
      <c r="AK5083" s="16">
        <f t="shared" si="1095"/>
        <v>300</v>
      </c>
      <c r="AL5083" s="16">
        <f t="shared" si="1096"/>
        <v>3000</v>
      </c>
      <c r="AM5083" s="16">
        <f t="shared" si="1097"/>
        <v>57000</v>
      </c>
      <c r="AN5083" s="16">
        <f t="shared" si="1098"/>
        <v>177000</v>
      </c>
      <c r="AO5083" s="12" t="s">
        <v>1486</v>
      </c>
      <c r="AP5083" s="16">
        <v>0.6</v>
      </c>
      <c r="AQ5083" s="16" t="s">
        <v>204</v>
      </c>
      <c r="AS5083" s="16" t="s">
        <v>2422</v>
      </c>
      <c r="AT5083" s="16" t="s">
        <v>2418</v>
      </c>
      <c r="AU5083" t="s">
        <v>5458</v>
      </c>
      <c r="AV5083" s="15" t="s">
        <v>5459</v>
      </c>
      <c r="AX5083" s="16" t="s">
        <v>207</v>
      </c>
      <c r="AY5083" s="16" t="s">
        <v>207</v>
      </c>
      <c r="AZ5083" s="16" t="s">
        <v>207</v>
      </c>
      <c r="BA5083" s="16" t="s">
        <v>207</v>
      </c>
      <c r="BB5083" s="16" t="s">
        <v>207</v>
      </c>
      <c r="BC5083" s="16">
        <v>0.6</v>
      </c>
      <c r="BD5083" s="16">
        <f t="shared" si="1099"/>
        <v>3.3</v>
      </c>
      <c r="BE5083" s="16">
        <f t="shared" si="1100"/>
        <v>1106.25</v>
      </c>
      <c r="BG5083" s="16">
        <f t="shared" si="1101"/>
        <v>1260</v>
      </c>
      <c r="BH5083" s="16">
        <f t="shared" si="1102"/>
        <v>1200</v>
      </c>
      <c r="BI5083" s="16">
        <f t="shared" si="1103"/>
        <v>15</v>
      </c>
    </row>
    <row r="5084" spans="1:61" ht="20.149999999999999" customHeight="1" x14ac:dyDescent="0.35">
      <c r="A5084">
        <v>5083</v>
      </c>
      <c r="B5084" t="s">
        <v>360</v>
      </c>
      <c r="C5084" t="s">
        <v>6889</v>
      </c>
      <c r="D5084" s="15" t="s">
        <v>5579</v>
      </c>
      <c r="E5084" s="12" t="s">
        <v>98</v>
      </c>
      <c r="G5084" s="12" t="s">
        <v>3316</v>
      </c>
      <c r="H5084" s="12" t="s">
        <v>589</v>
      </c>
      <c r="I5084" s="12" t="s">
        <v>589</v>
      </c>
      <c r="J5084" s="12" t="s">
        <v>5602</v>
      </c>
      <c r="K5084" s="12" t="s">
        <v>589</v>
      </c>
      <c r="N5084" s="16" t="s">
        <v>206</v>
      </c>
      <c r="O5084" s="16" t="s">
        <v>5570</v>
      </c>
      <c r="P5084" s="12" t="s">
        <v>131</v>
      </c>
      <c r="Q5084" s="16">
        <v>2023</v>
      </c>
      <c r="R5084" s="16">
        <v>1.2</v>
      </c>
      <c r="V5084" s="12" t="s">
        <v>204</v>
      </c>
      <c r="W5084" s="12" t="s">
        <v>204</v>
      </c>
      <c r="X5084" s="16">
        <v>1</v>
      </c>
      <c r="Z5084" s="16">
        <v>1.2</v>
      </c>
      <c r="AA5084" s="16">
        <f t="shared" si="1088"/>
        <v>144</v>
      </c>
      <c r="AD5084" s="16">
        <f t="shared" si="1089"/>
        <v>50400</v>
      </c>
      <c r="AE5084" s="16">
        <v>350</v>
      </c>
      <c r="AF5084" s="16">
        <f t="shared" si="1090"/>
        <v>131250</v>
      </c>
      <c r="AG5084" s="16">
        <f t="shared" si="1091"/>
        <v>120</v>
      </c>
      <c r="AH5084" s="12">
        <f t="shared" si="1092"/>
        <v>0</v>
      </c>
      <c r="AI5084" s="16">
        <f t="shared" si="1093"/>
        <v>8.4</v>
      </c>
      <c r="AJ5084" s="16">
        <f t="shared" si="1094"/>
        <v>33600</v>
      </c>
      <c r="AK5084" s="16">
        <f t="shared" si="1095"/>
        <v>600</v>
      </c>
      <c r="AL5084" s="16">
        <f t="shared" si="1096"/>
        <v>6000</v>
      </c>
      <c r="AM5084" s="16">
        <f t="shared" si="1097"/>
        <v>114000</v>
      </c>
      <c r="AN5084" s="16">
        <f t="shared" si="1098"/>
        <v>335250</v>
      </c>
      <c r="AO5084" s="12" t="s">
        <v>1486</v>
      </c>
      <c r="AP5084" s="16">
        <v>1.2</v>
      </c>
      <c r="AQ5084" s="16" t="s">
        <v>204</v>
      </c>
      <c r="AS5084" s="16" t="s">
        <v>2422</v>
      </c>
      <c r="AT5084" s="16" t="s">
        <v>2418</v>
      </c>
      <c r="AU5084" t="s">
        <v>5458</v>
      </c>
      <c r="AV5084" s="15" t="s">
        <v>5459</v>
      </c>
      <c r="AX5084" s="16" t="s">
        <v>207</v>
      </c>
      <c r="AY5084" s="16" t="s">
        <v>207</v>
      </c>
      <c r="AZ5084" s="16" t="s">
        <v>207</v>
      </c>
      <c r="BA5084" s="16" t="s">
        <v>207</v>
      </c>
      <c r="BB5084" s="16" t="s">
        <v>207</v>
      </c>
      <c r="BC5084" s="16">
        <v>1.2</v>
      </c>
      <c r="BD5084" s="16">
        <f t="shared" si="1099"/>
        <v>6.6</v>
      </c>
      <c r="BE5084" s="16">
        <f t="shared" si="1100"/>
        <v>2095.3125</v>
      </c>
      <c r="BG5084" s="16">
        <f t="shared" si="1101"/>
        <v>2520</v>
      </c>
      <c r="BH5084" s="16">
        <f t="shared" si="1102"/>
        <v>2400</v>
      </c>
      <c r="BI5084" s="16">
        <f t="shared" si="1103"/>
        <v>30</v>
      </c>
    </row>
    <row r="5085" spans="1:61" ht="20.149999999999999" customHeight="1" x14ac:dyDescent="0.35">
      <c r="A5085">
        <v>5084</v>
      </c>
      <c r="B5085" t="s">
        <v>360</v>
      </c>
      <c r="C5085" t="s">
        <v>6890</v>
      </c>
      <c r="D5085" s="15" t="s">
        <v>5580</v>
      </c>
      <c r="E5085" s="12" t="s">
        <v>98</v>
      </c>
      <c r="G5085" s="12" t="s">
        <v>3316</v>
      </c>
      <c r="H5085" s="12" t="s">
        <v>589</v>
      </c>
      <c r="I5085" s="12" t="s">
        <v>589</v>
      </c>
      <c r="J5085" s="12" t="s">
        <v>5602</v>
      </c>
      <c r="K5085" s="12" t="s">
        <v>589</v>
      </c>
      <c r="N5085" s="16" t="s">
        <v>206</v>
      </c>
      <c r="O5085" s="16" t="s">
        <v>5570</v>
      </c>
      <c r="P5085" s="12" t="s">
        <v>131</v>
      </c>
      <c r="Q5085" s="16">
        <v>2023</v>
      </c>
      <c r="R5085" s="16">
        <v>0.8</v>
      </c>
      <c r="V5085" s="12" t="s">
        <v>204</v>
      </c>
      <c r="W5085" s="12" t="s">
        <v>204</v>
      </c>
      <c r="X5085" s="16">
        <v>1</v>
      </c>
      <c r="Z5085" s="16">
        <v>0.8</v>
      </c>
      <c r="AA5085" s="16">
        <f t="shared" si="1088"/>
        <v>96</v>
      </c>
      <c r="AD5085" s="16">
        <f t="shared" si="1089"/>
        <v>33600</v>
      </c>
      <c r="AE5085" s="16">
        <v>300</v>
      </c>
      <c r="AF5085" s="16">
        <f t="shared" si="1090"/>
        <v>112500</v>
      </c>
      <c r="AG5085" s="16">
        <f t="shared" si="1091"/>
        <v>80</v>
      </c>
      <c r="AH5085" s="12">
        <f t="shared" si="1092"/>
        <v>0</v>
      </c>
      <c r="AI5085" s="16">
        <f t="shared" si="1093"/>
        <v>5.6000000000000005</v>
      </c>
      <c r="AJ5085" s="16">
        <f t="shared" si="1094"/>
        <v>22400.000000000004</v>
      </c>
      <c r="AK5085" s="16">
        <f t="shared" si="1095"/>
        <v>400</v>
      </c>
      <c r="AL5085" s="16">
        <f t="shared" si="1096"/>
        <v>4000</v>
      </c>
      <c r="AM5085" s="16">
        <f t="shared" si="1097"/>
        <v>76000</v>
      </c>
      <c r="AN5085" s="16">
        <f t="shared" si="1098"/>
        <v>248500</v>
      </c>
      <c r="AO5085" s="12" t="s">
        <v>1486</v>
      </c>
      <c r="AP5085" s="16">
        <v>0.8</v>
      </c>
      <c r="AQ5085" s="16" t="s">
        <v>204</v>
      </c>
      <c r="AS5085" s="16" t="s">
        <v>2422</v>
      </c>
      <c r="AT5085" s="16" t="s">
        <v>2418</v>
      </c>
      <c r="AU5085" t="s">
        <v>5458</v>
      </c>
      <c r="AV5085" s="15" t="s">
        <v>5459</v>
      </c>
      <c r="AX5085" s="16" t="s">
        <v>207</v>
      </c>
      <c r="AY5085" s="16" t="s">
        <v>207</v>
      </c>
      <c r="AZ5085" s="16" t="s">
        <v>207</v>
      </c>
      <c r="BA5085" s="16" t="s">
        <v>207</v>
      </c>
      <c r="BB5085" s="16" t="s">
        <v>207</v>
      </c>
      <c r="BC5085" s="16">
        <v>0.8</v>
      </c>
      <c r="BD5085" s="16">
        <f t="shared" si="1099"/>
        <v>4.4000000000000004</v>
      </c>
      <c r="BE5085" s="16">
        <f t="shared" si="1100"/>
        <v>1553.125</v>
      </c>
      <c r="BG5085" s="16">
        <f t="shared" si="1101"/>
        <v>1680</v>
      </c>
      <c r="BH5085" s="16">
        <f t="shared" si="1102"/>
        <v>1600</v>
      </c>
      <c r="BI5085" s="16">
        <f t="shared" si="1103"/>
        <v>20</v>
      </c>
    </row>
    <row r="5086" spans="1:61" ht="20.149999999999999" customHeight="1" x14ac:dyDescent="0.35">
      <c r="A5086">
        <v>5085</v>
      </c>
      <c r="B5086" t="s">
        <v>360</v>
      </c>
      <c r="C5086" t="s">
        <v>6891</v>
      </c>
      <c r="D5086" s="15" t="s">
        <v>5581</v>
      </c>
      <c r="E5086" s="12" t="s">
        <v>98</v>
      </c>
      <c r="G5086" s="12" t="s">
        <v>3316</v>
      </c>
      <c r="H5086" s="12" t="s">
        <v>589</v>
      </c>
      <c r="I5086" s="12" t="s">
        <v>589</v>
      </c>
      <c r="J5086" s="12" t="s">
        <v>5602</v>
      </c>
      <c r="K5086" s="12" t="s">
        <v>589</v>
      </c>
      <c r="N5086" s="16" t="s">
        <v>206</v>
      </c>
      <c r="O5086" s="16" t="s">
        <v>5570</v>
      </c>
      <c r="P5086" s="12" t="s">
        <v>131</v>
      </c>
      <c r="Q5086" s="16">
        <v>2023</v>
      </c>
      <c r="R5086" s="16">
        <v>0.7</v>
      </c>
      <c r="V5086" s="12" t="s">
        <v>204</v>
      </c>
      <c r="W5086" s="12" t="s">
        <v>204</v>
      </c>
      <c r="X5086" s="16">
        <v>1</v>
      </c>
      <c r="Z5086" s="16">
        <v>0.7</v>
      </c>
      <c r="AA5086" s="16">
        <f t="shared" si="1088"/>
        <v>84</v>
      </c>
      <c r="AD5086" s="16">
        <f t="shared" si="1089"/>
        <v>29400</v>
      </c>
      <c r="AE5086" s="16">
        <v>250</v>
      </c>
      <c r="AF5086" s="16">
        <f t="shared" si="1090"/>
        <v>93750</v>
      </c>
      <c r="AG5086" s="16">
        <f t="shared" si="1091"/>
        <v>70</v>
      </c>
      <c r="AH5086" s="12">
        <f t="shared" si="1092"/>
        <v>0</v>
      </c>
      <c r="AI5086" s="16">
        <f t="shared" si="1093"/>
        <v>4.8999999999999995</v>
      </c>
      <c r="AJ5086" s="16">
        <f t="shared" si="1094"/>
        <v>19599.999999999996</v>
      </c>
      <c r="AK5086" s="16">
        <f t="shared" si="1095"/>
        <v>350</v>
      </c>
      <c r="AL5086" s="16">
        <f t="shared" si="1096"/>
        <v>3500</v>
      </c>
      <c r="AM5086" s="16">
        <f t="shared" si="1097"/>
        <v>66500</v>
      </c>
      <c r="AN5086" s="16">
        <f t="shared" si="1098"/>
        <v>212750</v>
      </c>
      <c r="AO5086" s="12" t="s">
        <v>1486</v>
      </c>
      <c r="AP5086" s="16">
        <v>0.7</v>
      </c>
      <c r="AQ5086" s="16" t="s">
        <v>204</v>
      </c>
      <c r="AS5086" s="16" t="s">
        <v>2422</v>
      </c>
      <c r="AT5086" s="16" t="s">
        <v>2418</v>
      </c>
      <c r="AU5086" t="s">
        <v>5458</v>
      </c>
      <c r="AV5086" s="15" t="s">
        <v>5459</v>
      </c>
      <c r="AX5086" s="16" t="s">
        <v>207</v>
      </c>
      <c r="AY5086" s="16" t="s">
        <v>207</v>
      </c>
      <c r="AZ5086" s="16" t="s">
        <v>207</v>
      </c>
      <c r="BA5086" s="16" t="s">
        <v>207</v>
      </c>
      <c r="BB5086" s="16" t="s">
        <v>207</v>
      </c>
      <c r="BC5086" s="16">
        <v>0.7</v>
      </c>
      <c r="BD5086" s="16">
        <f t="shared" si="1099"/>
        <v>3.8499999999999996</v>
      </c>
      <c r="BE5086" s="16">
        <f t="shared" si="1100"/>
        <v>1329.6875</v>
      </c>
      <c r="BG5086" s="16">
        <f t="shared" si="1101"/>
        <v>1470</v>
      </c>
      <c r="BH5086" s="16">
        <f t="shared" si="1102"/>
        <v>1400</v>
      </c>
      <c r="BI5086" s="16">
        <f t="shared" si="1103"/>
        <v>17.5</v>
      </c>
    </row>
    <row r="5087" spans="1:61" ht="20.149999999999999" customHeight="1" x14ac:dyDescent="0.35">
      <c r="A5087">
        <v>5086</v>
      </c>
      <c r="B5087" t="s">
        <v>360</v>
      </c>
      <c r="C5087" t="s">
        <v>6892</v>
      </c>
      <c r="D5087" s="15" t="s">
        <v>5582</v>
      </c>
      <c r="E5087" s="12" t="s">
        <v>98</v>
      </c>
      <c r="G5087" s="12" t="s">
        <v>3316</v>
      </c>
      <c r="H5087" s="12" t="s">
        <v>589</v>
      </c>
      <c r="I5087" s="12" t="s">
        <v>589</v>
      </c>
      <c r="J5087" s="12" t="s">
        <v>5602</v>
      </c>
      <c r="K5087" s="12" t="s">
        <v>589</v>
      </c>
      <c r="N5087" s="16" t="s">
        <v>206</v>
      </c>
      <c r="O5087" s="16" t="s">
        <v>5570</v>
      </c>
      <c r="P5087" s="12" t="s">
        <v>131</v>
      </c>
      <c r="Q5087" s="16">
        <v>2023</v>
      </c>
      <c r="R5087" s="16">
        <v>0.7</v>
      </c>
      <c r="V5087" s="12" t="s">
        <v>204</v>
      </c>
      <c r="W5087" s="12" t="s">
        <v>204</v>
      </c>
      <c r="X5087" s="16">
        <v>1</v>
      </c>
      <c r="Z5087" s="16">
        <v>0.7</v>
      </c>
      <c r="AA5087" s="16">
        <f t="shared" si="1088"/>
        <v>84</v>
      </c>
      <c r="AD5087" s="16">
        <f t="shared" si="1089"/>
        <v>29400</v>
      </c>
      <c r="AE5087" s="16">
        <v>250</v>
      </c>
      <c r="AF5087" s="16">
        <f t="shared" si="1090"/>
        <v>93750</v>
      </c>
      <c r="AG5087" s="16">
        <f t="shared" si="1091"/>
        <v>70</v>
      </c>
      <c r="AH5087" s="12">
        <f t="shared" si="1092"/>
        <v>0</v>
      </c>
      <c r="AI5087" s="16">
        <f t="shared" si="1093"/>
        <v>4.8999999999999995</v>
      </c>
      <c r="AJ5087" s="16">
        <f t="shared" si="1094"/>
        <v>19599.999999999996</v>
      </c>
      <c r="AK5087" s="16">
        <f t="shared" si="1095"/>
        <v>350</v>
      </c>
      <c r="AL5087" s="16">
        <f t="shared" si="1096"/>
        <v>3500</v>
      </c>
      <c r="AM5087" s="16">
        <f t="shared" si="1097"/>
        <v>66500</v>
      </c>
      <c r="AN5087" s="16">
        <f t="shared" si="1098"/>
        <v>212750</v>
      </c>
      <c r="AO5087" s="12" t="s">
        <v>1486</v>
      </c>
      <c r="AP5087" s="16">
        <v>0.7</v>
      </c>
      <c r="AQ5087" s="16" t="s">
        <v>204</v>
      </c>
      <c r="AS5087" s="16" t="s">
        <v>2422</v>
      </c>
      <c r="AT5087" s="16" t="s">
        <v>2418</v>
      </c>
      <c r="AU5087" t="s">
        <v>5458</v>
      </c>
      <c r="AV5087" s="15" t="s">
        <v>5459</v>
      </c>
      <c r="AX5087" s="16" t="s">
        <v>207</v>
      </c>
      <c r="AY5087" s="16" t="s">
        <v>207</v>
      </c>
      <c r="AZ5087" s="16" t="s">
        <v>207</v>
      </c>
      <c r="BA5087" s="16" t="s">
        <v>207</v>
      </c>
      <c r="BB5087" s="16" t="s">
        <v>207</v>
      </c>
      <c r="BC5087" s="16">
        <v>0.7</v>
      </c>
      <c r="BD5087" s="16">
        <f t="shared" si="1099"/>
        <v>3.8499999999999996</v>
      </c>
      <c r="BE5087" s="16">
        <f t="shared" si="1100"/>
        <v>1329.6875</v>
      </c>
      <c r="BG5087" s="16">
        <f t="shared" si="1101"/>
        <v>1470</v>
      </c>
      <c r="BH5087" s="16">
        <f t="shared" si="1102"/>
        <v>1400</v>
      </c>
      <c r="BI5087" s="16">
        <f t="shared" si="1103"/>
        <v>17.5</v>
      </c>
    </row>
    <row r="5088" spans="1:61" ht="20.149999999999999" customHeight="1" x14ac:dyDescent="0.35">
      <c r="A5088">
        <v>5087</v>
      </c>
      <c r="B5088" t="s">
        <v>360</v>
      </c>
      <c r="C5088" t="s">
        <v>6893</v>
      </c>
      <c r="D5088" s="15" t="s">
        <v>808</v>
      </c>
      <c r="E5088" s="12" t="s">
        <v>98</v>
      </c>
      <c r="G5088" s="12" t="s">
        <v>3316</v>
      </c>
      <c r="H5088" s="12" t="s">
        <v>589</v>
      </c>
      <c r="I5088" s="12" t="s">
        <v>589</v>
      </c>
      <c r="J5088" s="12" t="s">
        <v>5602</v>
      </c>
      <c r="K5088" s="12" t="s">
        <v>589</v>
      </c>
      <c r="N5088" s="16" t="s">
        <v>206</v>
      </c>
      <c r="O5088" s="16" t="s">
        <v>5570</v>
      </c>
      <c r="P5088" s="12" t="s">
        <v>131</v>
      </c>
      <c r="Q5088" s="16">
        <v>2023</v>
      </c>
      <c r="R5088" s="16">
        <v>0.7</v>
      </c>
      <c r="V5088" s="12" t="s">
        <v>204</v>
      </c>
      <c r="W5088" s="12" t="s">
        <v>204</v>
      </c>
      <c r="X5088" s="16">
        <v>1</v>
      </c>
      <c r="Z5088" s="16">
        <v>0.7</v>
      </c>
      <c r="AA5088" s="16">
        <f t="shared" si="1088"/>
        <v>84</v>
      </c>
      <c r="AD5088" s="16">
        <f t="shared" si="1089"/>
        <v>29400</v>
      </c>
      <c r="AE5088" s="16">
        <v>250</v>
      </c>
      <c r="AF5088" s="16">
        <f t="shared" si="1090"/>
        <v>93750</v>
      </c>
      <c r="AG5088" s="16">
        <f t="shared" si="1091"/>
        <v>70</v>
      </c>
      <c r="AH5088" s="12">
        <f t="shared" si="1092"/>
        <v>0</v>
      </c>
      <c r="AI5088" s="16">
        <f t="shared" si="1093"/>
        <v>4.8999999999999995</v>
      </c>
      <c r="AJ5088" s="16">
        <f t="shared" si="1094"/>
        <v>19599.999999999996</v>
      </c>
      <c r="AK5088" s="16">
        <f t="shared" si="1095"/>
        <v>350</v>
      </c>
      <c r="AL5088" s="16">
        <f t="shared" si="1096"/>
        <v>3500</v>
      </c>
      <c r="AM5088" s="16">
        <f t="shared" si="1097"/>
        <v>66500</v>
      </c>
      <c r="AN5088" s="16">
        <f t="shared" si="1098"/>
        <v>212750</v>
      </c>
      <c r="AO5088" s="12" t="s">
        <v>1486</v>
      </c>
      <c r="AP5088" s="16">
        <v>0.7</v>
      </c>
      <c r="AQ5088" s="16" t="s">
        <v>204</v>
      </c>
      <c r="AS5088" s="16" t="s">
        <v>2422</v>
      </c>
      <c r="AT5088" s="16" t="s">
        <v>2418</v>
      </c>
      <c r="AU5088" t="s">
        <v>5458</v>
      </c>
      <c r="AV5088" s="15" t="s">
        <v>5459</v>
      </c>
      <c r="AX5088" s="16" t="s">
        <v>207</v>
      </c>
      <c r="AY5088" s="16" t="s">
        <v>207</v>
      </c>
      <c r="AZ5088" s="16" t="s">
        <v>207</v>
      </c>
      <c r="BA5088" s="16" t="s">
        <v>207</v>
      </c>
      <c r="BB5088" s="16" t="s">
        <v>207</v>
      </c>
      <c r="BC5088" s="16">
        <v>0.7</v>
      </c>
      <c r="BD5088" s="16">
        <f t="shared" si="1099"/>
        <v>3.8499999999999996</v>
      </c>
      <c r="BE5088" s="16">
        <f t="shared" si="1100"/>
        <v>1329.6875</v>
      </c>
      <c r="BG5088" s="16">
        <f t="shared" si="1101"/>
        <v>1470</v>
      </c>
      <c r="BH5088" s="16">
        <f t="shared" si="1102"/>
        <v>1400</v>
      </c>
      <c r="BI5088" s="16">
        <f t="shared" si="1103"/>
        <v>17.5</v>
      </c>
    </row>
    <row r="5089" spans="1:61" ht="20.149999999999999" customHeight="1" x14ac:dyDescent="0.35">
      <c r="A5089">
        <v>5088</v>
      </c>
      <c r="B5089" t="s">
        <v>360</v>
      </c>
      <c r="C5089" t="s">
        <v>6894</v>
      </c>
      <c r="D5089" s="15" t="s">
        <v>5583</v>
      </c>
      <c r="E5089" s="12" t="s">
        <v>98</v>
      </c>
      <c r="G5089" s="12" t="s">
        <v>3316</v>
      </c>
      <c r="H5089" s="12" t="s">
        <v>589</v>
      </c>
      <c r="I5089" s="12" t="s">
        <v>589</v>
      </c>
      <c r="J5089" s="12" t="s">
        <v>5602</v>
      </c>
      <c r="K5089" s="12" t="s">
        <v>589</v>
      </c>
      <c r="N5089" s="16" t="s">
        <v>205</v>
      </c>
      <c r="O5089" s="16" t="s">
        <v>5584</v>
      </c>
      <c r="P5089" s="12" t="s">
        <v>131</v>
      </c>
      <c r="Q5089" s="16">
        <v>2023</v>
      </c>
      <c r="R5089" s="16">
        <v>3</v>
      </c>
      <c r="V5089" s="12" t="s">
        <v>204</v>
      </c>
      <c r="W5089" s="12" t="s">
        <v>204</v>
      </c>
      <c r="X5089" s="16">
        <v>1</v>
      </c>
      <c r="Z5089" s="16">
        <v>3</v>
      </c>
      <c r="AA5089" s="16">
        <f t="shared" ref="AA5089:AA5109" si="1104">Z5089*120</f>
        <v>360</v>
      </c>
      <c r="AD5089" s="16">
        <f t="shared" ref="AD5089:AD5109" si="1105">AA5089*350</f>
        <v>126000</v>
      </c>
      <c r="AE5089" s="16">
        <v>900</v>
      </c>
      <c r="AF5089" s="16">
        <f t="shared" ref="AF5089:AF5109" si="1106">AE5089*375</f>
        <v>337500</v>
      </c>
      <c r="AG5089" s="16">
        <f t="shared" ref="AG5089:AG5109" si="1107">100*Z5089</f>
        <v>300</v>
      </c>
      <c r="AH5089" s="12">
        <f t="shared" ref="AH5089:AH5109" si="1108">AG5089*0</f>
        <v>0</v>
      </c>
      <c r="AI5089" s="16">
        <f t="shared" ref="AI5089:AI5109" si="1109">7*Z5089</f>
        <v>21</v>
      </c>
      <c r="AJ5089" s="16">
        <f t="shared" ref="AJ5089:AJ5109" si="1110">AI5089*4000</f>
        <v>84000</v>
      </c>
      <c r="AK5089" s="16">
        <f t="shared" ref="AK5089:AK5109" si="1111">Z5089*500</f>
        <v>1500</v>
      </c>
      <c r="AL5089" s="16">
        <f t="shared" ref="AL5089:AL5109" si="1112">1*5000*Z5089</f>
        <v>15000</v>
      </c>
      <c r="AM5089" s="16">
        <f t="shared" ref="AM5089:AM5109" si="1113">Z5089*95000</f>
        <v>285000</v>
      </c>
      <c r="AN5089" s="16">
        <f t="shared" ref="AN5089:AN5109" si="1114">AM5089+AL5089+AJ5089+AF5089+AD5089</f>
        <v>847500</v>
      </c>
      <c r="AO5089" s="12" t="s">
        <v>1486</v>
      </c>
      <c r="AP5089" s="16">
        <v>3</v>
      </c>
      <c r="AQ5089" s="16" t="s">
        <v>204</v>
      </c>
      <c r="AS5089" s="16" t="s">
        <v>2422</v>
      </c>
      <c r="AT5089" s="16" t="s">
        <v>2418</v>
      </c>
      <c r="AU5089" t="s">
        <v>5458</v>
      </c>
      <c r="AV5089" s="15" t="s">
        <v>5459</v>
      </c>
      <c r="AX5089" s="16" t="s">
        <v>207</v>
      </c>
      <c r="AY5089" s="16" t="s">
        <v>207</v>
      </c>
      <c r="AZ5089" s="16" t="s">
        <v>207</v>
      </c>
      <c r="BA5089" s="16" t="s">
        <v>207</v>
      </c>
      <c r="BB5089" s="16" t="s">
        <v>207</v>
      </c>
      <c r="BC5089" s="16">
        <v>3</v>
      </c>
      <c r="BD5089" s="16">
        <f t="shared" ref="BD5089:BD5109" si="1115">5.5*BC5089</f>
        <v>16.5</v>
      </c>
      <c r="BE5089" s="16">
        <f t="shared" ref="BE5089:BE5109" si="1116">AN5089/160</f>
        <v>5296.875</v>
      </c>
      <c r="BG5089" s="16">
        <f t="shared" ref="BG5089:BG5109" si="1117">2100*BC5089</f>
        <v>6300</v>
      </c>
      <c r="BH5089" s="16">
        <f t="shared" ref="BH5089:BH5109" si="1118">2000*BC5089</f>
        <v>6000</v>
      </c>
      <c r="BI5089" s="16">
        <f t="shared" ref="BI5089:BI5109" si="1119">BH5089/80</f>
        <v>75</v>
      </c>
    </row>
    <row r="5090" spans="1:61" ht="20.149999999999999" customHeight="1" x14ac:dyDescent="0.35">
      <c r="A5090">
        <v>5089</v>
      </c>
      <c r="B5090" t="s">
        <v>360</v>
      </c>
      <c r="C5090" t="s">
        <v>6895</v>
      </c>
      <c r="D5090" s="15" t="s">
        <v>5585</v>
      </c>
      <c r="E5090" s="12" t="s">
        <v>98</v>
      </c>
      <c r="G5090" s="12" t="s">
        <v>3316</v>
      </c>
      <c r="H5090" s="12" t="s">
        <v>589</v>
      </c>
      <c r="I5090" s="12" t="s">
        <v>589</v>
      </c>
      <c r="J5090" s="12" t="s">
        <v>5602</v>
      </c>
      <c r="K5090" s="12" t="s">
        <v>589</v>
      </c>
      <c r="N5090" s="16" t="s">
        <v>205</v>
      </c>
      <c r="O5090" s="16" t="s">
        <v>5584</v>
      </c>
      <c r="P5090" s="12" t="s">
        <v>131</v>
      </c>
      <c r="Q5090" s="16">
        <v>2023</v>
      </c>
      <c r="R5090" s="16">
        <v>2.5</v>
      </c>
      <c r="V5090" s="12" t="s">
        <v>204</v>
      </c>
      <c r="W5090" s="12" t="s">
        <v>204</v>
      </c>
      <c r="X5090" s="16">
        <v>1</v>
      </c>
      <c r="Z5090" s="16">
        <v>2.5</v>
      </c>
      <c r="AA5090" s="16">
        <f t="shared" si="1104"/>
        <v>300</v>
      </c>
      <c r="AD5090" s="16">
        <f t="shared" si="1105"/>
        <v>105000</v>
      </c>
      <c r="AE5090" s="16">
        <v>850</v>
      </c>
      <c r="AF5090" s="16">
        <f t="shared" si="1106"/>
        <v>318750</v>
      </c>
      <c r="AG5090" s="16">
        <f t="shared" si="1107"/>
        <v>250</v>
      </c>
      <c r="AH5090" s="12">
        <f t="shared" si="1108"/>
        <v>0</v>
      </c>
      <c r="AI5090" s="16">
        <f t="shared" si="1109"/>
        <v>17.5</v>
      </c>
      <c r="AJ5090" s="16">
        <f t="shared" si="1110"/>
        <v>70000</v>
      </c>
      <c r="AK5090" s="16">
        <f t="shared" si="1111"/>
        <v>1250</v>
      </c>
      <c r="AL5090" s="16">
        <f t="shared" si="1112"/>
        <v>12500</v>
      </c>
      <c r="AM5090" s="16">
        <f t="shared" si="1113"/>
        <v>237500</v>
      </c>
      <c r="AN5090" s="16">
        <f t="shared" si="1114"/>
        <v>743750</v>
      </c>
      <c r="AO5090" s="12" t="s">
        <v>1486</v>
      </c>
      <c r="AP5090" s="16">
        <v>2.5</v>
      </c>
      <c r="AQ5090" s="16" t="s">
        <v>204</v>
      </c>
      <c r="AS5090" s="16" t="s">
        <v>2422</v>
      </c>
      <c r="AT5090" s="16" t="s">
        <v>2418</v>
      </c>
      <c r="AU5090" t="s">
        <v>5458</v>
      </c>
      <c r="AV5090" s="15" t="s">
        <v>5459</v>
      </c>
      <c r="AX5090" s="16" t="s">
        <v>207</v>
      </c>
      <c r="AY5090" s="16" t="s">
        <v>207</v>
      </c>
      <c r="AZ5090" s="16" t="s">
        <v>207</v>
      </c>
      <c r="BA5090" s="16" t="s">
        <v>207</v>
      </c>
      <c r="BB5090" s="16" t="s">
        <v>207</v>
      </c>
      <c r="BC5090" s="16">
        <v>2.5</v>
      </c>
      <c r="BD5090" s="16">
        <f t="shared" si="1115"/>
        <v>13.75</v>
      </c>
      <c r="BE5090" s="16">
        <f t="shared" si="1116"/>
        <v>4648.4375</v>
      </c>
      <c r="BG5090" s="16">
        <f t="shared" si="1117"/>
        <v>5250</v>
      </c>
      <c r="BH5090" s="16">
        <f t="shared" si="1118"/>
        <v>5000</v>
      </c>
      <c r="BI5090" s="16">
        <f t="shared" si="1119"/>
        <v>62.5</v>
      </c>
    </row>
    <row r="5091" spans="1:61" ht="20.149999999999999" customHeight="1" x14ac:dyDescent="0.35">
      <c r="A5091">
        <v>5090</v>
      </c>
      <c r="B5091" t="s">
        <v>360</v>
      </c>
      <c r="C5091" t="s">
        <v>6896</v>
      </c>
      <c r="D5091" s="15" t="s">
        <v>5586</v>
      </c>
      <c r="E5091" s="12" t="s">
        <v>98</v>
      </c>
      <c r="G5091" s="12" t="s">
        <v>3316</v>
      </c>
      <c r="H5091" s="12" t="s">
        <v>589</v>
      </c>
      <c r="I5091" s="12" t="s">
        <v>589</v>
      </c>
      <c r="J5091" s="12" t="s">
        <v>5602</v>
      </c>
      <c r="K5091" s="12" t="s">
        <v>589</v>
      </c>
      <c r="N5091" s="16" t="s">
        <v>206</v>
      </c>
      <c r="O5091" s="16" t="s">
        <v>5584</v>
      </c>
      <c r="P5091" s="12" t="s">
        <v>131</v>
      </c>
      <c r="Q5091" s="16">
        <v>2023</v>
      </c>
      <c r="R5091" s="16">
        <v>2</v>
      </c>
      <c r="V5091" s="12" t="s">
        <v>204</v>
      </c>
      <c r="W5091" s="12" t="s">
        <v>204</v>
      </c>
      <c r="X5091" s="16">
        <v>1</v>
      </c>
      <c r="Z5091" s="16">
        <v>2</v>
      </c>
      <c r="AA5091" s="16">
        <f t="shared" si="1104"/>
        <v>240</v>
      </c>
      <c r="AD5091" s="16">
        <f t="shared" si="1105"/>
        <v>84000</v>
      </c>
      <c r="AE5091" s="16">
        <v>600</v>
      </c>
      <c r="AF5091" s="16">
        <f t="shared" si="1106"/>
        <v>225000</v>
      </c>
      <c r="AG5091" s="16">
        <f t="shared" si="1107"/>
        <v>200</v>
      </c>
      <c r="AH5091" s="12">
        <f t="shared" si="1108"/>
        <v>0</v>
      </c>
      <c r="AI5091" s="16">
        <f t="shared" si="1109"/>
        <v>14</v>
      </c>
      <c r="AJ5091" s="16">
        <f t="shared" si="1110"/>
        <v>56000</v>
      </c>
      <c r="AK5091" s="16">
        <f t="shared" si="1111"/>
        <v>1000</v>
      </c>
      <c r="AL5091" s="16">
        <f t="shared" si="1112"/>
        <v>10000</v>
      </c>
      <c r="AM5091" s="16">
        <f t="shared" si="1113"/>
        <v>190000</v>
      </c>
      <c r="AN5091" s="16">
        <f t="shared" si="1114"/>
        <v>565000</v>
      </c>
      <c r="AO5091" s="12" t="s">
        <v>1486</v>
      </c>
      <c r="AP5091" s="16">
        <v>2</v>
      </c>
      <c r="AQ5091" s="16" t="s">
        <v>204</v>
      </c>
      <c r="AS5091" s="16" t="s">
        <v>2422</v>
      </c>
      <c r="AT5091" s="16" t="s">
        <v>2418</v>
      </c>
      <c r="AU5091" t="s">
        <v>5458</v>
      </c>
      <c r="AV5091" s="15" t="s">
        <v>5459</v>
      </c>
      <c r="AX5091" s="16" t="s">
        <v>207</v>
      </c>
      <c r="AY5091" s="16" t="s">
        <v>207</v>
      </c>
      <c r="AZ5091" s="16" t="s">
        <v>207</v>
      </c>
      <c r="BA5091" s="16" t="s">
        <v>207</v>
      </c>
      <c r="BB5091" s="16" t="s">
        <v>207</v>
      </c>
      <c r="BC5091" s="16">
        <v>2</v>
      </c>
      <c r="BD5091" s="16">
        <f t="shared" si="1115"/>
        <v>11</v>
      </c>
      <c r="BE5091" s="16">
        <f t="shared" si="1116"/>
        <v>3531.25</v>
      </c>
      <c r="BG5091" s="16">
        <f t="shared" si="1117"/>
        <v>4200</v>
      </c>
      <c r="BH5091" s="16">
        <f t="shared" si="1118"/>
        <v>4000</v>
      </c>
      <c r="BI5091" s="16">
        <f t="shared" si="1119"/>
        <v>50</v>
      </c>
    </row>
    <row r="5092" spans="1:61" ht="20.149999999999999" customHeight="1" x14ac:dyDescent="0.35">
      <c r="A5092">
        <v>5091</v>
      </c>
      <c r="B5092" t="s">
        <v>360</v>
      </c>
      <c r="C5092" t="s">
        <v>6897</v>
      </c>
      <c r="D5092" s="15" t="s">
        <v>5581</v>
      </c>
      <c r="E5092" s="12" t="s">
        <v>98</v>
      </c>
      <c r="G5092" s="12" t="s">
        <v>3316</v>
      </c>
      <c r="H5092" s="12" t="s">
        <v>589</v>
      </c>
      <c r="I5092" s="12" t="s">
        <v>589</v>
      </c>
      <c r="J5092" s="12" t="s">
        <v>5602</v>
      </c>
      <c r="K5092" s="12" t="s">
        <v>589</v>
      </c>
      <c r="N5092" s="16" t="s">
        <v>206</v>
      </c>
      <c r="O5092" s="16" t="s">
        <v>5584</v>
      </c>
      <c r="P5092" s="12" t="s">
        <v>131</v>
      </c>
      <c r="Q5092" s="16">
        <v>2023</v>
      </c>
      <c r="R5092" s="16">
        <v>1</v>
      </c>
      <c r="V5092" s="12" t="s">
        <v>204</v>
      </c>
      <c r="W5092" s="12" t="s">
        <v>204</v>
      </c>
      <c r="X5092" s="16">
        <v>1</v>
      </c>
      <c r="Z5092" s="16">
        <v>1</v>
      </c>
      <c r="AA5092" s="16">
        <f t="shared" si="1104"/>
        <v>120</v>
      </c>
      <c r="AD5092" s="16">
        <f t="shared" si="1105"/>
        <v>42000</v>
      </c>
      <c r="AE5092" s="16">
        <v>300</v>
      </c>
      <c r="AF5092" s="16">
        <f t="shared" si="1106"/>
        <v>112500</v>
      </c>
      <c r="AG5092" s="16">
        <f t="shared" si="1107"/>
        <v>100</v>
      </c>
      <c r="AH5092" s="12">
        <f t="shared" si="1108"/>
        <v>0</v>
      </c>
      <c r="AI5092" s="16">
        <f t="shared" si="1109"/>
        <v>7</v>
      </c>
      <c r="AJ5092" s="16">
        <f t="shared" si="1110"/>
        <v>28000</v>
      </c>
      <c r="AK5092" s="16">
        <f t="shared" si="1111"/>
        <v>500</v>
      </c>
      <c r="AL5092" s="16">
        <f t="shared" si="1112"/>
        <v>5000</v>
      </c>
      <c r="AM5092" s="16">
        <f t="shared" si="1113"/>
        <v>95000</v>
      </c>
      <c r="AN5092" s="16">
        <f t="shared" si="1114"/>
        <v>282500</v>
      </c>
      <c r="AO5092" s="12" t="s">
        <v>1486</v>
      </c>
      <c r="AP5092" s="16">
        <v>1</v>
      </c>
      <c r="AQ5092" s="16" t="s">
        <v>204</v>
      </c>
      <c r="AS5092" s="16" t="s">
        <v>2422</v>
      </c>
      <c r="AT5092" s="16" t="s">
        <v>2418</v>
      </c>
      <c r="AU5092" t="s">
        <v>5458</v>
      </c>
      <c r="AV5092" s="15" t="s">
        <v>5459</v>
      </c>
      <c r="AX5092" s="16" t="s">
        <v>207</v>
      </c>
      <c r="AY5092" s="16" t="s">
        <v>207</v>
      </c>
      <c r="AZ5092" s="16" t="s">
        <v>207</v>
      </c>
      <c r="BA5092" s="16" t="s">
        <v>207</v>
      </c>
      <c r="BB5092" s="16" t="s">
        <v>207</v>
      </c>
      <c r="BC5092" s="16">
        <v>1</v>
      </c>
      <c r="BD5092" s="16">
        <f t="shared" si="1115"/>
        <v>5.5</v>
      </c>
      <c r="BE5092" s="16">
        <f t="shared" si="1116"/>
        <v>1765.625</v>
      </c>
      <c r="BG5092" s="16">
        <f t="shared" si="1117"/>
        <v>2100</v>
      </c>
      <c r="BH5092" s="16">
        <f t="shared" si="1118"/>
        <v>2000</v>
      </c>
      <c r="BI5092" s="16">
        <f t="shared" si="1119"/>
        <v>25</v>
      </c>
    </row>
    <row r="5093" spans="1:61" ht="20.149999999999999" customHeight="1" x14ac:dyDescent="0.35">
      <c r="A5093">
        <v>5092</v>
      </c>
      <c r="B5093" t="s">
        <v>360</v>
      </c>
      <c r="C5093" t="s">
        <v>6898</v>
      </c>
      <c r="D5093" s="15" t="s">
        <v>5587</v>
      </c>
      <c r="E5093" s="12" t="s">
        <v>98</v>
      </c>
      <c r="G5093" s="12" t="s">
        <v>3316</v>
      </c>
      <c r="H5093" s="12" t="s">
        <v>589</v>
      </c>
      <c r="I5093" s="12" t="s">
        <v>589</v>
      </c>
      <c r="J5093" s="12" t="s">
        <v>5602</v>
      </c>
      <c r="K5093" s="12" t="s">
        <v>589</v>
      </c>
      <c r="N5093" s="16" t="s">
        <v>206</v>
      </c>
      <c r="O5093" s="16" t="s">
        <v>5584</v>
      </c>
      <c r="P5093" s="12" t="s">
        <v>131</v>
      </c>
      <c r="Q5093" s="16">
        <v>2023</v>
      </c>
      <c r="R5093" s="16">
        <v>2.5</v>
      </c>
      <c r="V5093" s="12" t="s">
        <v>204</v>
      </c>
      <c r="W5093" s="12" t="s">
        <v>204</v>
      </c>
      <c r="X5093" s="16">
        <v>1</v>
      </c>
      <c r="Z5093" s="16">
        <v>2.5</v>
      </c>
      <c r="AA5093" s="16">
        <f t="shared" si="1104"/>
        <v>300</v>
      </c>
      <c r="AD5093" s="16">
        <f t="shared" si="1105"/>
        <v>105000</v>
      </c>
      <c r="AE5093" s="16">
        <v>650</v>
      </c>
      <c r="AF5093" s="16">
        <f t="shared" si="1106"/>
        <v>243750</v>
      </c>
      <c r="AG5093" s="16">
        <f t="shared" si="1107"/>
        <v>250</v>
      </c>
      <c r="AH5093" s="12">
        <f t="shared" si="1108"/>
        <v>0</v>
      </c>
      <c r="AI5093" s="16">
        <f t="shared" si="1109"/>
        <v>17.5</v>
      </c>
      <c r="AJ5093" s="16">
        <f t="shared" si="1110"/>
        <v>70000</v>
      </c>
      <c r="AK5093" s="16">
        <f t="shared" si="1111"/>
        <v>1250</v>
      </c>
      <c r="AL5093" s="16">
        <f t="shared" si="1112"/>
        <v>12500</v>
      </c>
      <c r="AM5093" s="16">
        <f t="shared" si="1113"/>
        <v>237500</v>
      </c>
      <c r="AN5093" s="16">
        <f t="shared" si="1114"/>
        <v>668750</v>
      </c>
      <c r="AO5093" s="12" t="s">
        <v>1486</v>
      </c>
      <c r="AP5093" s="16">
        <v>2.5</v>
      </c>
      <c r="AQ5093" s="16" t="s">
        <v>204</v>
      </c>
      <c r="AS5093" s="16" t="s">
        <v>2422</v>
      </c>
      <c r="AT5093" s="16" t="s">
        <v>2418</v>
      </c>
      <c r="AU5093" t="s">
        <v>5458</v>
      </c>
      <c r="AV5093" s="15" t="s">
        <v>5459</v>
      </c>
      <c r="AX5093" s="16" t="s">
        <v>207</v>
      </c>
      <c r="AY5093" s="16" t="s">
        <v>207</v>
      </c>
      <c r="AZ5093" s="16" t="s">
        <v>207</v>
      </c>
      <c r="BA5093" s="16" t="s">
        <v>207</v>
      </c>
      <c r="BB5093" s="16" t="s">
        <v>207</v>
      </c>
      <c r="BC5093" s="16">
        <v>2.5</v>
      </c>
      <c r="BD5093" s="16">
        <f t="shared" si="1115"/>
        <v>13.75</v>
      </c>
      <c r="BE5093" s="16">
        <f t="shared" si="1116"/>
        <v>4179.6875</v>
      </c>
      <c r="BG5093" s="16">
        <f t="shared" si="1117"/>
        <v>5250</v>
      </c>
      <c r="BH5093" s="16">
        <f t="shared" si="1118"/>
        <v>5000</v>
      </c>
      <c r="BI5093" s="16">
        <f t="shared" si="1119"/>
        <v>62.5</v>
      </c>
    </row>
    <row r="5094" spans="1:61" ht="20.149999999999999" customHeight="1" x14ac:dyDescent="0.35">
      <c r="A5094">
        <v>5093</v>
      </c>
      <c r="B5094" t="s">
        <v>360</v>
      </c>
      <c r="C5094" t="s">
        <v>6899</v>
      </c>
      <c r="D5094" s="15" t="s">
        <v>5588</v>
      </c>
      <c r="E5094" s="12" t="s">
        <v>98</v>
      </c>
      <c r="G5094" s="12" t="s">
        <v>3316</v>
      </c>
      <c r="H5094" s="12" t="s">
        <v>589</v>
      </c>
      <c r="I5094" s="12" t="s">
        <v>589</v>
      </c>
      <c r="J5094" s="12" t="s">
        <v>5602</v>
      </c>
      <c r="K5094" s="12" t="s">
        <v>589</v>
      </c>
      <c r="N5094" s="16" t="s">
        <v>206</v>
      </c>
      <c r="O5094" s="16" t="s">
        <v>5584</v>
      </c>
      <c r="P5094" s="12" t="s">
        <v>131</v>
      </c>
      <c r="Q5094" s="16">
        <v>2023</v>
      </c>
      <c r="R5094" s="16">
        <v>0.9</v>
      </c>
      <c r="V5094" s="12" t="s">
        <v>204</v>
      </c>
      <c r="W5094" s="12" t="s">
        <v>204</v>
      </c>
      <c r="X5094" s="16">
        <v>1</v>
      </c>
      <c r="Z5094" s="16">
        <v>0.9</v>
      </c>
      <c r="AA5094" s="16">
        <f t="shared" si="1104"/>
        <v>108</v>
      </c>
      <c r="AD5094" s="16">
        <f t="shared" si="1105"/>
        <v>37800</v>
      </c>
      <c r="AE5094" s="16">
        <v>300</v>
      </c>
      <c r="AF5094" s="16">
        <f t="shared" si="1106"/>
        <v>112500</v>
      </c>
      <c r="AG5094" s="16">
        <f t="shared" si="1107"/>
        <v>90</v>
      </c>
      <c r="AH5094" s="12">
        <f t="shared" si="1108"/>
        <v>0</v>
      </c>
      <c r="AI5094" s="16">
        <f t="shared" si="1109"/>
        <v>6.3</v>
      </c>
      <c r="AJ5094" s="16">
        <f t="shared" si="1110"/>
        <v>25200</v>
      </c>
      <c r="AK5094" s="16">
        <f t="shared" si="1111"/>
        <v>450</v>
      </c>
      <c r="AL5094" s="16">
        <f t="shared" si="1112"/>
        <v>4500</v>
      </c>
      <c r="AM5094" s="16">
        <f t="shared" si="1113"/>
        <v>85500</v>
      </c>
      <c r="AN5094" s="16">
        <f t="shared" si="1114"/>
        <v>265500</v>
      </c>
      <c r="AO5094" s="12" t="s">
        <v>1486</v>
      </c>
      <c r="AP5094" s="16">
        <v>0.9</v>
      </c>
      <c r="AQ5094" s="16" t="s">
        <v>204</v>
      </c>
      <c r="AS5094" s="16" t="s">
        <v>2422</v>
      </c>
      <c r="AT5094" s="16" t="s">
        <v>2418</v>
      </c>
      <c r="AU5094" t="s">
        <v>5458</v>
      </c>
      <c r="AV5094" s="15" t="s">
        <v>5459</v>
      </c>
      <c r="AX5094" s="16" t="s">
        <v>207</v>
      </c>
      <c r="AY5094" s="16" t="s">
        <v>207</v>
      </c>
      <c r="AZ5094" s="16" t="s">
        <v>207</v>
      </c>
      <c r="BA5094" s="16" t="s">
        <v>207</v>
      </c>
      <c r="BB5094" s="16" t="s">
        <v>207</v>
      </c>
      <c r="BC5094" s="16">
        <v>0.9</v>
      </c>
      <c r="BD5094" s="16">
        <f t="shared" si="1115"/>
        <v>4.95</v>
      </c>
      <c r="BE5094" s="16">
        <f t="shared" si="1116"/>
        <v>1659.375</v>
      </c>
      <c r="BG5094" s="16">
        <f t="shared" si="1117"/>
        <v>1890</v>
      </c>
      <c r="BH5094" s="16">
        <f t="shared" si="1118"/>
        <v>1800</v>
      </c>
      <c r="BI5094" s="16">
        <f t="shared" si="1119"/>
        <v>22.5</v>
      </c>
    </row>
    <row r="5095" spans="1:61" ht="20.149999999999999" customHeight="1" x14ac:dyDescent="0.35">
      <c r="A5095">
        <v>5094</v>
      </c>
      <c r="B5095" t="s">
        <v>360</v>
      </c>
      <c r="C5095" t="s">
        <v>6900</v>
      </c>
      <c r="D5095" s="15" t="s">
        <v>5589</v>
      </c>
      <c r="E5095" s="12" t="s">
        <v>98</v>
      </c>
      <c r="G5095" s="12" t="s">
        <v>3316</v>
      </c>
      <c r="H5095" s="12" t="s">
        <v>589</v>
      </c>
      <c r="I5095" s="12" t="s">
        <v>589</v>
      </c>
      <c r="J5095" s="12" t="s">
        <v>5602</v>
      </c>
      <c r="K5095" s="12" t="s">
        <v>589</v>
      </c>
      <c r="N5095" s="16" t="s">
        <v>206</v>
      </c>
      <c r="O5095" s="16" t="s">
        <v>5584</v>
      </c>
      <c r="P5095" s="12" t="s">
        <v>131</v>
      </c>
      <c r="Q5095" s="16">
        <v>2023</v>
      </c>
      <c r="R5095" s="16">
        <v>0.4</v>
      </c>
      <c r="V5095" s="12" t="s">
        <v>204</v>
      </c>
      <c r="W5095" s="12" t="s">
        <v>204</v>
      </c>
      <c r="X5095" s="16">
        <v>1</v>
      </c>
      <c r="Z5095" s="16">
        <v>0.4</v>
      </c>
      <c r="AA5095" s="16">
        <f t="shared" si="1104"/>
        <v>48</v>
      </c>
      <c r="AD5095" s="16">
        <f t="shared" si="1105"/>
        <v>16800</v>
      </c>
      <c r="AE5095" s="16">
        <v>150</v>
      </c>
      <c r="AF5095" s="16">
        <f t="shared" si="1106"/>
        <v>56250</v>
      </c>
      <c r="AG5095" s="16">
        <f t="shared" si="1107"/>
        <v>40</v>
      </c>
      <c r="AH5095" s="12">
        <f t="shared" si="1108"/>
        <v>0</v>
      </c>
      <c r="AI5095" s="16">
        <f t="shared" si="1109"/>
        <v>2.8000000000000003</v>
      </c>
      <c r="AJ5095" s="16">
        <f t="shared" si="1110"/>
        <v>11200.000000000002</v>
      </c>
      <c r="AK5095" s="16">
        <f t="shared" si="1111"/>
        <v>200</v>
      </c>
      <c r="AL5095" s="16">
        <f t="shared" si="1112"/>
        <v>2000</v>
      </c>
      <c r="AM5095" s="16">
        <f t="shared" si="1113"/>
        <v>38000</v>
      </c>
      <c r="AN5095" s="16">
        <f t="shared" si="1114"/>
        <v>124250</v>
      </c>
      <c r="AO5095" s="12" t="s">
        <v>1486</v>
      </c>
      <c r="AP5095" s="16">
        <v>0.4</v>
      </c>
      <c r="AQ5095" s="16" t="s">
        <v>204</v>
      </c>
      <c r="AS5095" s="16" t="s">
        <v>2422</v>
      </c>
      <c r="AT5095" s="16" t="s">
        <v>2418</v>
      </c>
      <c r="AU5095" t="s">
        <v>5458</v>
      </c>
      <c r="AV5095" s="15" t="s">
        <v>5459</v>
      </c>
      <c r="AX5095" s="16" t="s">
        <v>207</v>
      </c>
      <c r="AY5095" s="16" t="s">
        <v>207</v>
      </c>
      <c r="AZ5095" s="16" t="s">
        <v>207</v>
      </c>
      <c r="BA5095" s="16" t="s">
        <v>207</v>
      </c>
      <c r="BB5095" s="16" t="s">
        <v>207</v>
      </c>
      <c r="BC5095" s="16">
        <v>0.4</v>
      </c>
      <c r="BD5095" s="16">
        <f t="shared" si="1115"/>
        <v>2.2000000000000002</v>
      </c>
      <c r="BE5095" s="16">
        <f t="shared" si="1116"/>
        <v>776.5625</v>
      </c>
      <c r="BG5095" s="16">
        <f t="shared" si="1117"/>
        <v>840</v>
      </c>
      <c r="BH5095" s="16">
        <f t="shared" si="1118"/>
        <v>800</v>
      </c>
      <c r="BI5095" s="16">
        <f t="shared" si="1119"/>
        <v>10</v>
      </c>
    </row>
    <row r="5096" spans="1:61" ht="20.149999999999999" customHeight="1" x14ac:dyDescent="0.35">
      <c r="A5096">
        <v>5095</v>
      </c>
      <c r="B5096" t="s">
        <v>360</v>
      </c>
      <c r="C5096" t="s">
        <v>6901</v>
      </c>
      <c r="D5096" s="15" t="s">
        <v>5590</v>
      </c>
      <c r="E5096" s="12" t="s">
        <v>98</v>
      </c>
      <c r="G5096" s="12" t="s">
        <v>3316</v>
      </c>
      <c r="H5096" s="12" t="s">
        <v>589</v>
      </c>
      <c r="I5096" s="12" t="s">
        <v>589</v>
      </c>
      <c r="J5096" s="12" t="s">
        <v>5602</v>
      </c>
      <c r="K5096" s="12" t="s">
        <v>589</v>
      </c>
      <c r="N5096" s="16" t="s">
        <v>206</v>
      </c>
      <c r="O5096" s="16" t="s">
        <v>5584</v>
      </c>
      <c r="P5096" s="12" t="s">
        <v>131</v>
      </c>
      <c r="Q5096" s="16">
        <v>2023</v>
      </c>
      <c r="R5096" s="16">
        <v>0.8</v>
      </c>
      <c r="V5096" s="12" t="s">
        <v>204</v>
      </c>
      <c r="W5096" s="12" t="s">
        <v>204</v>
      </c>
      <c r="X5096" s="16">
        <v>1</v>
      </c>
      <c r="Z5096" s="16">
        <v>0.8</v>
      </c>
      <c r="AA5096" s="16">
        <f t="shared" si="1104"/>
        <v>96</v>
      </c>
      <c r="AD5096" s="16">
        <f t="shared" si="1105"/>
        <v>33600</v>
      </c>
      <c r="AE5096" s="16">
        <v>250</v>
      </c>
      <c r="AF5096" s="16">
        <f t="shared" si="1106"/>
        <v>93750</v>
      </c>
      <c r="AG5096" s="16">
        <f t="shared" si="1107"/>
        <v>80</v>
      </c>
      <c r="AH5096" s="12">
        <f t="shared" si="1108"/>
        <v>0</v>
      </c>
      <c r="AI5096" s="16">
        <f t="shared" si="1109"/>
        <v>5.6000000000000005</v>
      </c>
      <c r="AJ5096" s="16">
        <f t="shared" si="1110"/>
        <v>22400.000000000004</v>
      </c>
      <c r="AK5096" s="16">
        <f t="shared" si="1111"/>
        <v>400</v>
      </c>
      <c r="AL5096" s="16">
        <f t="shared" si="1112"/>
        <v>4000</v>
      </c>
      <c r="AM5096" s="16">
        <f t="shared" si="1113"/>
        <v>76000</v>
      </c>
      <c r="AN5096" s="16">
        <f t="shared" si="1114"/>
        <v>229750</v>
      </c>
      <c r="AO5096" s="12" t="s">
        <v>1486</v>
      </c>
      <c r="AP5096" s="16">
        <v>0.8</v>
      </c>
      <c r="AQ5096" s="16" t="s">
        <v>204</v>
      </c>
      <c r="AS5096" s="16" t="s">
        <v>2422</v>
      </c>
      <c r="AT5096" s="16" t="s">
        <v>2418</v>
      </c>
      <c r="AU5096" t="s">
        <v>5458</v>
      </c>
      <c r="AV5096" s="15" t="s">
        <v>5459</v>
      </c>
      <c r="AX5096" s="16" t="s">
        <v>207</v>
      </c>
      <c r="AY5096" s="16" t="s">
        <v>207</v>
      </c>
      <c r="AZ5096" s="16" t="s">
        <v>207</v>
      </c>
      <c r="BA5096" s="16" t="s">
        <v>207</v>
      </c>
      <c r="BB5096" s="16" t="s">
        <v>207</v>
      </c>
      <c r="BC5096" s="16">
        <v>0.8</v>
      </c>
      <c r="BD5096" s="16">
        <f t="shared" si="1115"/>
        <v>4.4000000000000004</v>
      </c>
      <c r="BE5096" s="16">
        <f t="shared" si="1116"/>
        <v>1435.9375</v>
      </c>
      <c r="BG5096" s="16">
        <f t="shared" si="1117"/>
        <v>1680</v>
      </c>
      <c r="BH5096" s="16">
        <f t="shared" si="1118"/>
        <v>1600</v>
      </c>
      <c r="BI5096" s="16">
        <f t="shared" si="1119"/>
        <v>20</v>
      </c>
    </row>
    <row r="5097" spans="1:61" ht="20.149999999999999" customHeight="1" x14ac:dyDescent="0.35">
      <c r="A5097">
        <v>5096</v>
      </c>
      <c r="B5097" t="s">
        <v>360</v>
      </c>
      <c r="C5097" t="s">
        <v>6902</v>
      </c>
      <c r="D5097" s="15" t="s">
        <v>5591</v>
      </c>
      <c r="E5097" s="12" t="s">
        <v>98</v>
      </c>
      <c r="G5097" s="12" t="s">
        <v>3316</v>
      </c>
      <c r="H5097" s="12" t="s">
        <v>589</v>
      </c>
      <c r="I5097" s="12" t="s">
        <v>589</v>
      </c>
      <c r="J5097" s="12" t="s">
        <v>5602</v>
      </c>
      <c r="K5097" s="12" t="s">
        <v>589</v>
      </c>
      <c r="N5097" s="16" t="s">
        <v>206</v>
      </c>
      <c r="O5097" s="16" t="s">
        <v>5584</v>
      </c>
      <c r="P5097" s="12" t="s">
        <v>131</v>
      </c>
      <c r="Q5097" s="16">
        <v>2023</v>
      </c>
      <c r="R5097" s="16">
        <v>1</v>
      </c>
      <c r="V5097" s="12" t="s">
        <v>204</v>
      </c>
      <c r="W5097" s="12" t="s">
        <v>204</v>
      </c>
      <c r="X5097" s="16">
        <v>1</v>
      </c>
      <c r="Z5097" s="16">
        <v>1</v>
      </c>
      <c r="AA5097" s="16">
        <f t="shared" si="1104"/>
        <v>120</v>
      </c>
      <c r="AD5097" s="16">
        <f t="shared" si="1105"/>
        <v>42000</v>
      </c>
      <c r="AE5097" s="16">
        <v>300</v>
      </c>
      <c r="AF5097" s="16">
        <f t="shared" si="1106"/>
        <v>112500</v>
      </c>
      <c r="AG5097" s="16">
        <f t="shared" si="1107"/>
        <v>100</v>
      </c>
      <c r="AH5097" s="12">
        <f t="shared" si="1108"/>
        <v>0</v>
      </c>
      <c r="AI5097" s="16">
        <f t="shared" si="1109"/>
        <v>7</v>
      </c>
      <c r="AJ5097" s="16">
        <f t="shared" si="1110"/>
        <v>28000</v>
      </c>
      <c r="AK5097" s="16">
        <f t="shared" si="1111"/>
        <v>500</v>
      </c>
      <c r="AL5097" s="16">
        <f t="shared" si="1112"/>
        <v>5000</v>
      </c>
      <c r="AM5097" s="16">
        <f t="shared" si="1113"/>
        <v>95000</v>
      </c>
      <c r="AN5097" s="16">
        <f t="shared" si="1114"/>
        <v>282500</v>
      </c>
      <c r="AO5097" s="12" t="s">
        <v>1486</v>
      </c>
      <c r="AP5097" s="16">
        <v>1</v>
      </c>
      <c r="AQ5097" s="16" t="s">
        <v>204</v>
      </c>
      <c r="AS5097" s="16" t="s">
        <v>2422</v>
      </c>
      <c r="AT5097" s="16" t="s">
        <v>2418</v>
      </c>
      <c r="AU5097" t="s">
        <v>5458</v>
      </c>
      <c r="AV5097" s="15" t="s">
        <v>5459</v>
      </c>
      <c r="AX5097" s="16" t="s">
        <v>207</v>
      </c>
      <c r="AY5097" s="16" t="s">
        <v>207</v>
      </c>
      <c r="AZ5097" s="16" t="s">
        <v>207</v>
      </c>
      <c r="BA5097" s="16" t="s">
        <v>207</v>
      </c>
      <c r="BB5097" s="16" t="s">
        <v>207</v>
      </c>
      <c r="BC5097" s="16">
        <v>1</v>
      </c>
      <c r="BD5097" s="16">
        <f t="shared" si="1115"/>
        <v>5.5</v>
      </c>
      <c r="BE5097" s="16">
        <f t="shared" si="1116"/>
        <v>1765.625</v>
      </c>
      <c r="BG5097" s="16">
        <f t="shared" si="1117"/>
        <v>2100</v>
      </c>
      <c r="BH5097" s="16">
        <f t="shared" si="1118"/>
        <v>2000</v>
      </c>
      <c r="BI5097" s="16">
        <f t="shared" si="1119"/>
        <v>25</v>
      </c>
    </row>
    <row r="5098" spans="1:61" ht="20.149999999999999" customHeight="1" x14ac:dyDescent="0.35">
      <c r="A5098">
        <v>5097</v>
      </c>
      <c r="B5098" t="s">
        <v>360</v>
      </c>
      <c r="C5098" t="s">
        <v>6903</v>
      </c>
      <c r="D5098" s="15" t="s">
        <v>5592</v>
      </c>
      <c r="E5098" s="12" t="s">
        <v>98</v>
      </c>
      <c r="G5098" s="12" t="s">
        <v>3316</v>
      </c>
      <c r="H5098" s="12" t="s">
        <v>589</v>
      </c>
      <c r="I5098" s="12" t="s">
        <v>589</v>
      </c>
      <c r="J5098" s="12" t="s">
        <v>5602</v>
      </c>
      <c r="K5098" s="12" t="s">
        <v>589</v>
      </c>
      <c r="N5098" s="16" t="s">
        <v>206</v>
      </c>
      <c r="O5098" s="16" t="s">
        <v>5584</v>
      </c>
      <c r="P5098" s="12" t="s">
        <v>131</v>
      </c>
      <c r="Q5098" s="16">
        <v>2023</v>
      </c>
      <c r="R5098" s="16">
        <v>2</v>
      </c>
      <c r="V5098" s="12" t="s">
        <v>204</v>
      </c>
      <c r="W5098" s="12" t="s">
        <v>204</v>
      </c>
      <c r="X5098" s="16">
        <v>1</v>
      </c>
      <c r="Z5098" s="16">
        <v>2</v>
      </c>
      <c r="AA5098" s="16">
        <f t="shared" si="1104"/>
        <v>240</v>
      </c>
      <c r="AD5098" s="16">
        <f t="shared" si="1105"/>
        <v>84000</v>
      </c>
      <c r="AE5098" s="16">
        <v>600</v>
      </c>
      <c r="AF5098" s="16">
        <f t="shared" si="1106"/>
        <v>225000</v>
      </c>
      <c r="AG5098" s="16">
        <f t="shared" si="1107"/>
        <v>200</v>
      </c>
      <c r="AH5098" s="12">
        <f t="shared" si="1108"/>
        <v>0</v>
      </c>
      <c r="AI5098" s="16">
        <f t="shared" si="1109"/>
        <v>14</v>
      </c>
      <c r="AJ5098" s="16">
        <f t="shared" si="1110"/>
        <v>56000</v>
      </c>
      <c r="AK5098" s="16">
        <f t="shared" si="1111"/>
        <v>1000</v>
      </c>
      <c r="AL5098" s="16">
        <f t="shared" si="1112"/>
        <v>10000</v>
      </c>
      <c r="AM5098" s="16">
        <f t="shared" si="1113"/>
        <v>190000</v>
      </c>
      <c r="AN5098" s="16">
        <f t="shared" si="1114"/>
        <v>565000</v>
      </c>
      <c r="AO5098" s="12" t="s">
        <v>1486</v>
      </c>
      <c r="AP5098" s="16">
        <v>2</v>
      </c>
      <c r="AQ5098" s="16" t="s">
        <v>204</v>
      </c>
      <c r="AS5098" s="16" t="s">
        <v>2422</v>
      </c>
      <c r="AT5098" s="16" t="s">
        <v>2418</v>
      </c>
      <c r="AU5098" t="s">
        <v>5458</v>
      </c>
      <c r="AV5098" s="15" t="s">
        <v>5459</v>
      </c>
      <c r="AX5098" s="16" t="s">
        <v>207</v>
      </c>
      <c r="AY5098" s="16" t="s">
        <v>207</v>
      </c>
      <c r="AZ5098" s="16" t="s">
        <v>207</v>
      </c>
      <c r="BA5098" s="16" t="s">
        <v>207</v>
      </c>
      <c r="BB5098" s="16" t="s">
        <v>207</v>
      </c>
      <c r="BC5098" s="16">
        <v>2</v>
      </c>
      <c r="BD5098" s="16">
        <f t="shared" si="1115"/>
        <v>11</v>
      </c>
      <c r="BE5098" s="16">
        <f t="shared" si="1116"/>
        <v>3531.25</v>
      </c>
      <c r="BG5098" s="16">
        <f t="shared" si="1117"/>
        <v>4200</v>
      </c>
      <c r="BH5098" s="16">
        <f t="shared" si="1118"/>
        <v>4000</v>
      </c>
      <c r="BI5098" s="16">
        <f t="shared" si="1119"/>
        <v>50</v>
      </c>
    </row>
    <row r="5099" spans="1:61" ht="20.149999999999999" customHeight="1" x14ac:dyDescent="0.35">
      <c r="A5099">
        <v>5098</v>
      </c>
      <c r="B5099" t="s">
        <v>360</v>
      </c>
      <c r="C5099" t="s">
        <v>6904</v>
      </c>
      <c r="D5099" s="15" t="s">
        <v>5593</v>
      </c>
      <c r="E5099" s="12" t="s">
        <v>98</v>
      </c>
      <c r="G5099" s="12" t="s">
        <v>3316</v>
      </c>
      <c r="H5099" s="12" t="s">
        <v>589</v>
      </c>
      <c r="I5099" s="12" t="s">
        <v>589</v>
      </c>
      <c r="J5099" s="12" t="s">
        <v>5602</v>
      </c>
      <c r="K5099" s="12" t="s">
        <v>589</v>
      </c>
      <c r="N5099" s="16" t="s">
        <v>206</v>
      </c>
      <c r="O5099" s="16" t="s">
        <v>5584</v>
      </c>
      <c r="P5099" s="12" t="s">
        <v>131</v>
      </c>
      <c r="Q5099" s="16">
        <v>2023</v>
      </c>
      <c r="R5099" s="16">
        <v>1.2</v>
      </c>
      <c r="V5099" s="12" t="s">
        <v>204</v>
      </c>
      <c r="W5099" s="12" t="s">
        <v>204</v>
      </c>
      <c r="X5099" s="16">
        <v>1</v>
      </c>
      <c r="Z5099" s="16">
        <v>1.2</v>
      </c>
      <c r="AA5099" s="16">
        <f t="shared" si="1104"/>
        <v>144</v>
      </c>
      <c r="AD5099" s="16">
        <f t="shared" si="1105"/>
        <v>50400</v>
      </c>
      <c r="AE5099" s="16">
        <v>300</v>
      </c>
      <c r="AF5099" s="16">
        <f t="shared" si="1106"/>
        <v>112500</v>
      </c>
      <c r="AG5099" s="16">
        <f t="shared" si="1107"/>
        <v>120</v>
      </c>
      <c r="AH5099" s="12">
        <f t="shared" si="1108"/>
        <v>0</v>
      </c>
      <c r="AI5099" s="16">
        <f t="shared" si="1109"/>
        <v>8.4</v>
      </c>
      <c r="AJ5099" s="16">
        <f t="shared" si="1110"/>
        <v>33600</v>
      </c>
      <c r="AK5099" s="16">
        <f t="shared" si="1111"/>
        <v>600</v>
      </c>
      <c r="AL5099" s="16">
        <f t="shared" si="1112"/>
        <v>6000</v>
      </c>
      <c r="AM5099" s="16">
        <f t="shared" si="1113"/>
        <v>114000</v>
      </c>
      <c r="AN5099" s="16">
        <f t="shared" si="1114"/>
        <v>316500</v>
      </c>
      <c r="AO5099" s="12" t="s">
        <v>1486</v>
      </c>
      <c r="AP5099" s="16">
        <v>1.2</v>
      </c>
      <c r="AQ5099" s="16" t="s">
        <v>204</v>
      </c>
      <c r="AS5099" s="16" t="s">
        <v>2422</v>
      </c>
      <c r="AT5099" s="16" t="s">
        <v>2418</v>
      </c>
      <c r="AU5099" t="s">
        <v>5458</v>
      </c>
      <c r="AV5099" s="15" t="s">
        <v>5459</v>
      </c>
      <c r="AX5099" s="16" t="s">
        <v>207</v>
      </c>
      <c r="AY5099" s="16" t="s">
        <v>207</v>
      </c>
      <c r="AZ5099" s="16" t="s">
        <v>207</v>
      </c>
      <c r="BA5099" s="16" t="s">
        <v>207</v>
      </c>
      <c r="BB5099" s="16" t="s">
        <v>207</v>
      </c>
      <c r="BC5099" s="16">
        <v>1.2</v>
      </c>
      <c r="BD5099" s="16">
        <f t="shared" si="1115"/>
        <v>6.6</v>
      </c>
      <c r="BE5099" s="16">
        <f t="shared" si="1116"/>
        <v>1978.125</v>
      </c>
      <c r="BG5099" s="16">
        <f t="shared" si="1117"/>
        <v>2520</v>
      </c>
      <c r="BH5099" s="16">
        <f t="shared" si="1118"/>
        <v>2400</v>
      </c>
      <c r="BI5099" s="16">
        <f t="shared" si="1119"/>
        <v>30</v>
      </c>
    </row>
    <row r="5100" spans="1:61" ht="20.149999999999999" customHeight="1" x14ac:dyDescent="0.35">
      <c r="A5100">
        <v>5099</v>
      </c>
      <c r="B5100" t="s">
        <v>360</v>
      </c>
      <c r="C5100" t="s">
        <v>6905</v>
      </c>
      <c r="D5100" s="15" t="s">
        <v>5594</v>
      </c>
      <c r="E5100" s="12" t="s">
        <v>98</v>
      </c>
      <c r="G5100" s="12" t="s">
        <v>3316</v>
      </c>
      <c r="H5100" s="12" t="s">
        <v>589</v>
      </c>
      <c r="I5100" s="12" t="s">
        <v>589</v>
      </c>
      <c r="J5100" s="12" t="s">
        <v>5602</v>
      </c>
      <c r="K5100" s="12" t="s">
        <v>589</v>
      </c>
      <c r="N5100" s="16" t="s">
        <v>206</v>
      </c>
      <c r="O5100" s="16" t="s">
        <v>5584</v>
      </c>
      <c r="P5100" s="12" t="s">
        <v>131</v>
      </c>
      <c r="Q5100" s="16">
        <v>2023</v>
      </c>
      <c r="R5100" s="16">
        <v>0.8</v>
      </c>
      <c r="V5100" s="12" t="s">
        <v>204</v>
      </c>
      <c r="W5100" s="12" t="s">
        <v>204</v>
      </c>
      <c r="X5100" s="16">
        <v>1</v>
      </c>
      <c r="Z5100" s="16">
        <v>0.8</v>
      </c>
      <c r="AA5100" s="16">
        <f t="shared" si="1104"/>
        <v>96</v>
      </c>
      <c r="AD5100" s="16">
        <f t="shared" si="1105"/>
        <v>33600</v>
      </c>
      <c r="AE5100" s="16">
        <v>250</v>
      </c>
      <c r="AF5100" s="16">
        <f t="shared" si="1106"/>
        <v>93750</v>
      </c>
      <c r="AG5100" s="16">
        <f t="shared" si="1107"/>
        <v>80</v>
      </c>
      <c r="AH5100" s="12">
        <f t="shared" si="1108"/>
        <v>0</v>
      </c>
      <c r="AI5100" s="16">
        <f t="shared" si="1109"/>
        <v>5.6000000000000005</v>
      </c>
      <c r="AJ5100" s="16">
        <f t="shared" si="1110"/>
        <v>22400.000000000004</v>
      </c>
      <c r="AK5100" s="16">
        <f t="shared" si="1111"/>
        <v>400</v>
      </c>
      <c r="AL5100" s="16">
        <f t="shared" si="1112"/>
        <v>4000</v>
      </c>
      <c r="AM5100" s="16">
        <f t="shared" si="1113"/>
        <v>76000</v>
      </c>
      <c r="AN5100" s="16">
        <f t="shared" si="1114"/>
        <v>229750</v>
      </c>
      <c r="AO5100" s="12" t="s">
        <v>1486</v>
      </c>
      <c r="AP5100" s="16">
        <v>0.8</v>
      </c>
      <c r="AQ5100" s="16" t="s">
        <v>204</v>
      </c>
      <c r="AS5100" s="16" t="s">
        <v>2422</v>
      </c>
      <c r="AT5100" s="16" t="s">
        <v>2418</v>
      </c>
      <c r="AU5100" t="s">
        <v>5458</v>
      </c>
      <c r="AV5100" s="15" t="s">
        <v>5459</v>
      </c>
      <c r="AX5100" s="16" t="s">
        <v>207</v>
      </c>
      <c r="AY5100" s="16" t="s">
        <v>207</v>
      </c>
      <c r="AZ5100" s="16" t="s">
        <v>207</v>
      </c>
      <c r="BA5100" s="16" t="s">
        <v>207</v>
      </c>
      <c r="BB5100" s="16" t="s">
        <v>207</v>
      </c>
      <c r="BC5100" s="16">
        <v>0.8</v>
      </c>
      <c r="BD5100" s="16">
        <f t="shared" si="1115"/>
        <v>4.4000000000000004</v>
      </c>
      <c r="BE5100" s="16">
        <f t="shared" si="1116"/>
        <v>1435.9375</v>
      </c>
      <c r="BG5100" s="16">
        <f t="shared" si="1117"/>
        <v>1680</v>
      </c>
      <c r="BH5100" s="16">
        <f t="shared" si="1118"/>
        <v>1600</v>
      </c>
      <c r="BI5100" s="16">
        <f t="shared" si="1119"/>
        <v>20</v>
      </c>
    </row>
    <row r="5101" spans="1:61" ht="20.149999999999999" customHeight="1" x14ac:dyDescent="0.35">
      <c r="A5101">
        <v>5100</v>
      </c>
      <c r="B5101" t="s">
        <v>360</v>
      </c>
      <c r="C5101" t="s">
        <v>6906</v>
      </c>
      <c r="D5101" s="15" t="s">
        <v>5528</v>
      </c>
      <c r="E5101" s="12" t="s">
        <v>98</v>
      </c>
      <c r="G5101" s="12" t="s">
        <v>3316</v>
      </c>
      <c r="H5101" s="12" t="s">
        <v>589</v>
      </c>
      <c r="I5101" s="12" t="s">
        <v>589</v>
      </c>
      <c r="J5101" s="12" t="s">
        <v>5602</v>
      </c>
      <c r="K5101" s="12" t="s">
        <v>589</v>
      </c>
      <c r="N5101" s="16" t="s">
        <v>206</v>
      </c>
      <c r="O5101" s="16" t="s">
        <v>5584</v>
      </c>
      <c r="P5101" s="12" t="s">
        <v>131</v>
      </c>
      <c r="Q5101" s="16">
        <v>2023</v>
      </c>
      <c r="R5101" s="16">
        <v>0.8</v>
      </c>
      <c r="V5101" s="12" t="s">
        <v>204</v>
      </c>
      <c r="W5101" s="12" t="s">
        <v>204</v>
      </c>
      <c r="X5101" s="16">
        <v>1</v>
      </c>
      <c r="Z5101" s="16">
        <v>0.8</v>
      </c>
      <c r="AA5101" s="16">
        <f t="shared" si="1104"/>
        <v>96</v>
      </c>
      <c r="AD5101" s="16">
        <f t="shared" si="1105"/>
        <v>33600</v>
      </c>
      <c r="AE5101" s="16">
        <v>250</v>
      </c>
      <c r="AF5101" s="16">
        <f t="shared" si="1106"/>
        <v>93750</v>
      </c>
      <c r="AG5101" s="16">
        <f t="shared" si="1107"/>
        <v>80</v>
      </c>
      <c r="AH5101" s="12">
        <f t="shared" si="1108"/>
        <v>0</v>
      </c>
      <c r="AI5101" s="16">
        <f t="shared" si="1109"/>
        <v>5.6000000000000005</v>
      </c>
      <c r="AJ5101" s="16">
        <f t="shared" si="1110"/>
        <v>22400.000000000004</v>
      </c>
      <c r="AK5101" s="16">
        <f t="shared" si="1111"/>
        <v>400</v>
      </c>
      <c r="AL5101" s="16">
        <f t="shared" si="1112"/>
        <v>4000</v>
      </c>
      <c r="AM5101" s="16">
        <f t="shared" si="1113"/>
        <v>76000</v>
      </c>
      <c r="AN5101" s="16">
        <f t="shared" si="1114"/>
        <v>229750</v>
      </c>
      <c r="AO5101" s="12" t="s">
        <v>1486</v>
      </c>
      <c r="AP5101" s="16">
        <v>0.8</v>
      </c>
      <c r="AQ5101" s="16" t="s">
        <v>204</v>
      </c>
      <c r="AS5101" s="16" t="s">
        <v>2422</v>
      </c>
      <c r="AT5101" s="16" t="s">
        <v>2418</v>
      </c>
      <c r="AU5101" t="s">
        <v>5458</v>
      </c>
      <c r="AV5101" s="15" t="s">
        <v>5459</v>
      </c>
      <c r="AX5101" s="16" t="s">
        <v>207</v>
      </c>
      <c r="AY5101" s="16" t="s">
        <v>207</v>
      </c>
      <c r="AZ5101" s="16" t="s">
        <v>207</v>
      </c>
      <c r="BA5101" s="16" t="s">
        <v>207</v>
      </c>
      <c r="BB5101" s="16" t="s">
        <v>207</v>
      </c>
      <c r="BC5101" s="16">
        <v>0.8</v>
      </c>
      <c r="BD5101" s="16">
        <f t="shared" si="1115"/>
        <v>4.4000000000000004</v>
      </c>
      <c r="BE5101" s="16">
        <f t="shared" si="1116"/>
        <v>1435.9375</v>
      </c>
      <c r="BG5101" s="16">
        <f t="shared" si="1117"/>
        <v>1680</v>
      </c>
      <c r="BH5101" s="16">
        <f t="shared" si="1118"/>
        <v>1600</v>
      </c>
      <c r="BI5101" s="16">
        <f t="shared" si="1119"/>
        <v>20</v>
      </c>
    </row>
    <row r="5102" spans="1:61" ht="20.149999999999999" customHeight="1" x14ac:dyDescent="0.35">
      <c r="A5102">
        <v>5101</v>
      </c>
      <c r="B5102" t="s">
        <v>360</v>
      </c>
      <c r="C5102" t="s">
        <v>6907</v>
      </c>
      <c r="D5102" s="15" t="s">
        <v>5595</v>
      </c>
      <c r="E5102" s="12" t="s">
        <v>98</v>
      </c>
      <c r="G5102" s="12" t="s">
        <v>3316</v>
      </c>
      <c r="H5102" s="12" t="s">
        <v>589</v>
      </c>
      <c r="I5102" s="12" t="s">
        <v>589</v>
      </c>
      <c r="J5102" s="12" t="s">
        <v>5602</v>
      </c>
      <c r="K5102" s="12" t="s">
        <v>589</v>
      </c>
      <c r="N5102" s="16" t="s">
        <v>206</v>
      </c>
      <c r="O5102" s="16" t="s">
        <v>5584</v>
      </c>
      <c r="P5102" s="12" t="s">
        <v>131</v>
      </c>
      <c r="Q5102" s="16">
        <v>2023</v>
      </c>
      <c r="R5102" s="16">
        <v>0.8</v>
      </c>
      <c r="V5102" s="12" t="s">
        <v>204</v>
      </c>
      <c r="W5102" s="12" t="s">
        <v>204</v>
      </c>
      <c r="X5102" s="16">
        <v>1</v>
      </c>
      <c r="Z5102" s="16">
        <v>0.8</v>
      </c>
      <c r="AA5102" s="16">
        <f t="shared" si="1104"/>
        <v>96</v>
      </c>
      <c r="AD5102" s="16">
        <f t="shared" si="1105"/>
        <v>33600</v>
      </c>
      <c r="AE5102" s="16">
        <v>250</v>
      </c>
      <c r="AF5102" s="16">
        <f t="shared" si="1106"/>
        <v>93750</v>
      </c>
      <c r="AG5102" s="16">
        <f t="shared" si="1107"/>
        <v>80</v>
      </c>
      <c r="AH5102" s="12">
        <f t="shared" si="1108"/>
        <v>0</v>
      </c>
      <c r="AI5102" s="16">
        <f t="shared" si="1109"/>
        <v>5.6000000000000005</v>
      </c>
      <c r="AJ5102" s="16">
        <f t="shared" si="1110"/>
        <v>22400.000000000004</v>
      </c>
      <c r="AK5102" s="16">
        <f t="shared" si="1111"/>
        <v>400</v>
      </c>
      <c r="AL5102" s="16">
        <f t="shared" si="1112"/>
        <v>4000</v>
      </c>
      <c r="AM5102" s="16">
        <f t="shared" si="1113"/>
        <v>76000</v>
      </c>
      <c r="AN5102" s="16">
        <f t="shared" si="1114"/>
        <v>229750</v>
      </c>
      <c r="AO5102" s="12" t="s">
        <v>1486</v>
      </c>
      <c r="AP5102" s="16">
        <v>0.8</v>
      </c>
      <c r="AQ5102" s="16" t="s">
        <v>204</v>
      </c>
      <c r="AS5102" s="16" t="s">
        <v>2422</v>
      </c>
      <c r="AT5102" s="16" t="s">
        <v>2418</v>
      </c>
      <c r="AU5102" t="s">
        <v>5458</v>
      </c>
      <c r="AV5102" s="15" t="s">
        <v>5459</v>
      </c>
      <c r="AX5102" s="16" t="s">
        <v>207</v>
      </c>
      <c r="AY5102" s="16" t="s">
        <v>207</v>
      </c>
      <c r="AZ5102" s="16" t="s">
        <v>207</v>
      </c>
      <c r="BA5102" s="16" t="s">
        <v>207</v>
      </c>
      <c r="BB5102" s="16" t="s">
        <v>207</v>
      </c>
      <c r="BC5102" s="16">
        <v>0.8</v>
      </c>
      <c r="BD5102" s="16">
        <f t="shared" si="1115"/>
        <v>4.4000000000000004</v>
      </c>
      <c r="BE5102" s="16">
        <f t="shared" si="1116"/>
        <v>1435.9375</v>
      </c>
      <c r="BG5102" s="16">
        <f t="shared" si="1117"/>
        <v>1680</v>
      </c>
      <c r="BH5102" s="16">
        <f t="shared" si="1118"/>
        <v>1600</v>
      </c>
      <c r="BI5102" s="16">
        <f t="shared" si="1119"/>
        <v>20</v>
      </c>
    </row>
    <row r="5103" spans="1:61" ht="20.149999999999999" customHeight="1" x14ac:dyDescent="0.35">
      <c r="A5103">
        <v>5102</v>
      </c>
      <c r="B5103" t="s">
        <v>360</v>
      </c>
      <c r="C5103" t="s">
        <v>6908</v>
      </c>
      <c r="D5103" s="15" t="s">
        <v>5596</v>
      </c>
      <c r="E5103" s="12" t="s">
        <v>98</v>
      </c>
      <c r="G5103" s="12" t="s">
        <v>3316</v>
      </c>
      <c r="H5103" s="12" t="s">
        <v>589</v>
      </c>
      <c r="I5103" s="12" t="s">
        <v>589</v>
      </c>
      <c r="J5103" s="12" t="s">
        <v>5602</v>
      </c>
      <c r="K5103" s="12" t="s">
        <v>589</v>
      </c>
      <c r="N5103" s="16" t="s">
        <v>206</v>
      </c>
      <c r="O5103" s="16" t="s">
        <v>5584</v>
      </c>
      <c r="P5103" s="12" t="s">
        <v>131</v>
      </c>
      <c r="Q5103" s="16">
        <v>2023</v>
      </c>
      <c r="R5103" s="16">
        <v>1</v>
      </c>
      <c r="V5103" s="12" t="s">
        <v>204</v>
      </c>
      <c r="W5103" s="12" t="s">
        <v>204</v>
      </c>
      <c r="X5103" s="16">
        <v>1</v>
      </c>
      <c r="Z5103" s="16">
        <v>1</v>
      </c>
      <c r="AA5103" s="16">
        <f t="shared" si="1104"/>
        <v>120</v>
      </c>
      <c r="AD5103" s="16">
        <f t="shared" si="1105"/>
        <v>42000</v>
      </c>
      <c r="AE5103" s="16">
        <v>300</v>
      </c>
      <c r="AF5103" s="16">
        <f t="shared" si="1106"/>
        <v>112500</v>
      </c>
      <c r="AG5103" s="16">
        <f t="shared" si="1107"/>
        <v>100</v>
      </c>
      <c r="AH5103" s="12">
        <f t="shared" si="1108"/>
        <v>0</v>
      </c>
      <c r="AI5103" s="16">
        <f t="shared" si="1109"/>
        <v>7</v>
      </c>
      <c r="AJ5103" s="16">
        <f t="shared" si="1110"/>
        <v>28000</v>
      </c>
      <c r="AK5103" s="16">
        <f t="shared" si="1111"/>
        <v>500</v>
      </c>
      <c r="AL5103" s="16">
        <f t="shared" si="1112"/>
        <v>5000</v>
      </c>
      <c r="AM5103" s="16">
        <f t="shared" si="1113"/>
        <v>95000</v>
      </c>
      <c r="AN5103" s="16">
        <f t="shared" si="1114"/>
        <v>282500</v>
      </c>
      <c r="AO5103" s="12" t="s">
        <v>1486</v>
      </c>
      <c r="AP5103" s="16">
        <v>1</v>
      </c>
      <c r="AQ5103" s="16" t="s">
        <v>207</v>
      </c>
      <c r="AS5103" s="16" t="s">
        <v>2422</v>
      </c>
      <c r="AT5103" s="16" t="s">
        <v>2418</v>
      </c>
      <c r="AU5103" t="s">
        <v>5458</v>
      </c>
      <c r="AV5103" s="15" t="s">
        <v>5459</v>
      </c>
      <c r="AX5103" s="16" t="s">
        <v>207</v>
      </c>
      <c r="AY5103" s="16" t="s">
        <v>207</v>
      </c>
      <c r="AZ5103" s="16" t="s">
        <v>207</v>
      </c>
      <c r="BA5103" s="16" t="s">
        <v>207</v>
      </c>
      <c r="BB5103" s="16" t="s">
        <v>207</v>
      </c>
      <c r="BC5103" s="16">
        <v>1</v>
      </c>
      <c r="BD5103" s="16">
        <f t="shared" si="1115"/>
        <v>5.5</v>
      </c>
      <c r="BE5103" s="16">
        <f t="shared" si="1116"/>
        <v>1765.625</v>
      </c>
      <c r="BG5103" s="16">
        <f t="shared" si="1117"/>
        <v>2100</v>
      </c>
      <c r="BH5103" s="16">
        <f t="shared" si="1118"/>
        <v>2000</v>
      </c>
      <c r="BI5103" s="16">
        <f t="shared" si="1119"/>
        <v>25</v>
      </c>
    </row>
    <row r="5104" spans="1:61" ht="20.149999999999999" customHeight="1" x14ac:dyDescent="0.35">
      <c r="A5104">
        <v>5103</v>
      </c>
      <c r="B5104" t="s">
        <v>360</v>
      </c>
      <c r="C5104" t="s">
        <v>6909</v>
      </c>
      <c r="D5104" s="15" t="s">
        <v>5470</v>
      </c>
      <c r="E5104" s="12" t="s">
        <v>98</v>
      </c>
      <c r="G5104" s="12" t="s">
        <v>3316</v>
      </c>
      <c r="H5104" s="12" t="s">
        <v>589</v>
      </c>
      <c r="I5104" s="12" t="s">
        <v>589</v>
      </c>
      <c r="J5104" s="12" t="s">
        <v>5602</v>
      </c>
      <c r="K5104" s="12" t="s">
        <v>589</v>
      </c>
      <c r="N5104" s="16" t="s">
        <v>206</v>
      </c>
      <c r="O5104" s="16" t="s">
        <v>5584</v>
      </c>
      <c r="P5104" s="12" t="s">
        <v>131</v>
      </c>
      <c r="Q5104" s="16">
        <v>2023</v>
      </c>
      <c r="R5104" s="16">
        <v>4</v>
      </c>
      <c r="V5104" s="12" t="s">
        <v>204</v>
      </c>
      <c r="W5104" s="12" t="s">
        <v>204</v>
      </c>
      <c r="X5104" s="16">
        <v>1</v>
      </c>
      <c r="Z5104" s="16">
        <v>4</v>
      </c>
      <c r="AA5104" s="16">
        <f t="shared" si="1104"/>
        <v>480</v>
      </c>
      <c r="AD5104" s="16">
        <f t="shared" si="1105"/>
        <v>168000</v>
      </c>
      <c r="AE5104" s="16">
        <v>1200</v>
      </c>
      <c r="AF5104" s="16">
        <f t="shared" si="1106"/>
        <v>450000</v>
      </c>
      <c r="AG5104" s="16">
        <f t="shared" si="1107"/>
        <v>400</v>
      </c>
      <c r="AH5104" s="12">
        <f t="shared" si="1108"/>
        <v>0</v>
      </c>
      <c r="AI5104" s="16">
        <f t="shared" si="1109"/>
        <v>28</v>
      </c>
      <c r="AJ5104" s="16">
        <f t="shared" si="1110"/>
        <v>112000</v>
      </c>
      <c r="AK5104" s="16">
        <f t="shared" si="1111"/>
        <v>2000</v>
      </c>
      <c r="AL5104" s="16">
        <f t="shared" si="1112"/>
        <v>20000</v>
      </c>
      <c r="AM5104" s="16">
        <f t="shared" si="1113"/>
        <v>380000</v>
      </c>
      <c r="AN5104" s="16">
        <f t="shared" si="1114"/>
        <v>1130000</v>
      </c>
      <c r="AO5104" s="12" t="s">
        <v>1486</v>
      </c>
      <c r="AP5104" s="16">
        <v>4</v>
      </c>
      <c r="AQ5104" s="16" t="s">
        <v>207</v>
      </c>
      <c r="AS5104" s="16" t="s">
        <v>2422</v>
      </c>
      <c r="AT5104" s="16" t="s">
        <v>2418</v>
      </c>
      <c r="AU5104" t="s">
        <v>5458</v>
      </c>
      <c r="AV5104" s="15" t="s">
        <v>5459</v>
      </c>
      <c r="AX5104" s="16" t="s">
        <v>207</v>
      </c>
      <c r="AY5104" s="16" t="s">
        <v>207</v>
      </c>
      <c r="AZ5104" s="16" t="s">
        <v>207</v>
      </c>
      <c r="BA5104" s="16" t="s">
        <v>207</v>
      </c>
      <c r="BB5104" s="16" t="s">
        <v>207</v>
      </c>
      <c r="BC5104" s="16">
        <v>4</v>
      </c>
      <c r="BD5104" s="16">
        <f t="shared" si="1115"/>
        <v>22</v>
      </c>
      <c r="BE5104" s="16">
        <f t="shared" si="1116"/>
        <v>7062.5</v>
      </c>
      <c r="BG5104" s="16">
        <f t="shared" si="1117"/>
        <v>8400</v>
      </c>
      <c r="BH5104" s="16">
        <f t="shared" si="1118"/>
        <v>8000</v>
      </c>
      <c r="BI5104" s="16">
        <f t="shared" si="1119"/>
        <v>100</v>
      </c>
    </row>
    <row r="5105" spans="1:61" ht="20.149999999999999" customHeight="1" x14ac:dyDescent="0.35">
      <c r="A5105">
        <v>5104</v>
      </c>
      <c r="B5105" t="s">
        <v>360</v>
      </c>
      <c r="C5105" t="s">
        <v>6910</v>
      </c>
      <c r="D5105" s="15" t="s">
        <v>5597</v>
      </c>
      <c r="E5105" s="12" t="s">
        <v>98</v>
      </c>
      <c r="G5105" s="12" t="s">
        <v>3316</v>
      </c>
      <c r="H5105" s="12" t="s">
        <v>589</v>
      </c>
      <c r="I5105" s="12" t="s">
        <v>589</v>
      </c>
      <c r="J5105" s="12" t="s">
        <v>5602</v>
      </c>
      <c r="K5105" s="12" t="s">
        <v>589</v>
      </c>
      <c r="N5105" s="16" t="s">
        <v>206</v>
      </c>
      <c r="O5105" s="16" t="s">
        <v>5584</v>
      </c>
      <c r="P5105" s="12" t="s">
        <v>131</v>
      </c>
      <c r="Q5105" s="16">
        <v>2023</v>
      </c>
      <c r="R5105" s="16">
        <v>1.5</v>
      </c>
      <c r="V5105" s="12" t="s">
        <v>204</v>
      </c>
      <c r="W5105" s="12" t="s">
        <v>204</v>
      </c>
      <c r="X5105" s="16">
        <v>1</v>
      </c>
      <c r="Z5105" s="16">
        <v>1.5</v>
      </c>
      <c r="AA5105" s="16">
        <f t="shared" si="1104"/>
        <v>180</v>
      </c>
      <c r="AD5105" s="16">
        <f t="shared" si="1105"/>
        <v>63000</v>
      </c>
      <c r="AE5105" s="16">
        <v>450</v>
      </c>
      <c r="AF5105" s="16">
        <f t="shared" si="1106"/>
        <v>168750</v>
      </c>
      <c r="AG5105" s="16">
        <f t="shared" si="1107"/>
        <v>150</v>
      </c>
      <c r="AH5105" s="12">
        <f t="shared" si="1108"/>
        <v>0</v>
      </c>
      <c r="AI5105" s="16">
        <f t="shared" si="1109"/>
        <v>10.5</v>
      </c>
      <c r="AJ5105" s="16">
        <f t="shared" si="1110"/>
        <v>42000</v>
      </c>
      <c r="AK5105" s="16">
        <f t="shared" si="1111"/>
        <v>750</v>
      </c>
      <c r="AL5105" s="16">
        <f t="shared" si="1112"/>
        <v>7500</v>
      </c>
      <c r="AM5105" s="16">
        <f t="shared" si="1113"/>
        <v>142500</v>
      </c>
      <c r="AN5105" s="16">
        <f t="shared" si="1114"/>
        <v>423750</v>
      </c>
      <c r="AO5105" s="12" t="s">
        <v>1486</v>
      </c>
      <c r="AP5105" s="16">
        <v>1.5</v>
      </c>
      <c r="AQ5105" s="16" t="s">
        <v>207</v>
      </c>
      <c r="AS5105" s="16" t="s">
        <v>2422</v>
      </c>
      <c r="AT5105" s="16" t="s">
        <v>2418</v>
      </c>
      <c r="AU5105" t="s">
        <v>5458</v>
      </c>
      <c r="AV5105" s="15" t="s">
        <v>5459</v>
      </c>
      <c r="AX5105" s="16" t="s">
        <v>207</v>
      </c>
      <c r="AY5105" s="16" t="s">
        <v>207</v>
      </c>
      <c r="AZ5105" s="16" t="s">
        <v>207</v>
      </c>
      <c r="BA5105" s="16" t="s">
        <v>207</v>
      </c>
      <c r="BB5105" s="16" t="s">
        <v>207</v>
      </c>
      <c r="BC5105" s="16">
        <v>1.5</v>
      </c>
      <c r="BD5105" s="16">
        <f t="shared" si="1115"/>
        <v>8.25</v>
      </c>
      <c r="BE5105" s="16">
        <f t="shared" si="1116"/>
        <v>2648.4375</v>
      </c>
      <c r="BG5105" s="16">
        <f t="shared" si="1117"/>
        <v>3150</v>
      </c>
      <c r="BH5105" s="16">
        <f t="shared" si="1118"/>
        <v>3000</v>
      </c>
      <c r="BI5105" s="16">
        <f t="shared" si="1119"/>
        <v>37.5</v>
      </c>
    </row>
    <row r="5106" spans="1:61" ht="20.149999999999999" customHeight="1" x14ac:dyDescent="0.35">
      <c r="A5106">
        <v>5105</v>
      </c>
      <c r="B5106" t="s">
        <v>360</v>
      </c>
      <c r="C5106" t="s">
        <v>6911</v>
      </c>
      <c r="D5106" s="15" t="s">
        <v>5598</v>
      </c>
      <c r="E5106" s="12" t="s">
        <v>98</v>
      </c>
      <c r="G5106" s="12" t="s">
        <v>3316</v>
      </c>
      <c r="H5106" s="12" t="s">
        <v>589</v>
      </c>
      <c r="I5106" s="12" t="s">
        <v>589</v>
      </c>
      <c r="J5106" s="12" t="s">
        <v>5602</v>
      </c>
      <c r="K5106" s="12" t="s">
        <v>589</v>
      </c>
      <c r="N5106" s="16" t="s">
        <v>206</v>
      </c>
      <c r="O5106" s="16" t="s">
        <v>5584</v>
      </c>
      <c r="P5106" s="12" t="s">
        <v>131</v>
      </c>
      <c r="Q5106" s="16">
        <v>2023</v>
      </c>
      <c r="R5106" s="16">
        <v>0.8</v>
      </c>
      <c r="V5106" s="12" t="s">
        <v>204</v>
      </c>
      <c r="W5106" s="12" t="s">
        <v>204</v>
      </c>
      <c r="X5106" s="16">
        <v>1</v>
      </c>
      <c r="Z5106" s="16">
        <v>0.8</v>
      </c>
      <c r="AA5106" s="16">
        <f t="shared" si="1104"/>
        <v>96</v>
      </c>
      <c r="AD5106" s="16">
        <f t="shared" si="1105"/>
        <v>33600</v>
      </c>
      <c r="AE5106" s="16">
        <v>250</v>
      </c>
      <c r="AF5106" s="16">
        <f t="shared" si="1106"/>
        <v>93750</v>
      </c>
      <c r="AG5106" s="16">
        <f t="shared" si="1107"/>
        <v>80</v>
      </c>
      <c r="AH5106" s="12">
        <f t="shared" si="1108"/>
        <v>0</v>
      </c>
      <c r="AI5106" s="16">
        <f t="shared" si="1109"/>
        <v>5.6000000000000005</v>
      </c>
      <c r="AJ5106" s="16">
        <f t="shared" si="1110"/>
        <v>22400.000000000004</v>
      </c>
      <c r="AK5106" s="16">
        <f t="shared" si="1111"/>
        <v>400</v>
      </c>
      <c r="AL5106" s="16">
        <f t="shared" si="1112"/>
        <v>4000</v>
      </c>
      <c r="AM5106" s="16">
        <f t="shared" si="1113"/>
        <v>76000</v>
      </c>
      <c r="AN5106" s="16">
        <f t="shared" si="1114"/>
        <v>229750</v>
      </c>
      <c r="AO5106" s="12" t="s">
        <v>1486</v>
      </c>
      <c r="AP5106" s="16">
        <v>0.8</v>
      </c>
      <c r="AQ5106" s="16" t="s">
        <v>204</v>
      </c>
      <c r="AS5106" s="16" t="s">
        <v>2422</v>
      </c>
      <c r="AT5106" s="16" t="s">
        <v>2418</v>
      </c>
      <c r="AU5106" t="s">
        <v>5458</v>
      </c>
      <c r="AV5106" s="15" t="s">
        <v>5459</v>
      </c>
      <c r="AX5106" s="16" t="s">
        <v>207</v>
      </c>
      <c r="AY5106" s="16" t="s">
        <v>207</v>
      </c>
      <c r="AZ5106" s="16" t="s">
        <v>207</v>
      </c>
      <c r="BA5106" s="16" t="s">
        <v>207</v>
      </c>
      <c r="BB5106" s="16" t="s">
        <v>207</v>
      </c>
      <c r="BC5106" s="16">
        <v>0.8</v>
      </c>
      <c r="BD5106" s="16">
        <f t="shared" si="1115"/>
        <v>4.4000000000000004</v>
      </c>
      <c r="BE5106" s="16">
        <f t="shared" si="1116"/>
        <v>1435.9375</v>
      </c>
      <c r="BG5106" s="16">
        <f t="shared" si="1117"/>
        <v>1680</v>
      </c>
      <c r="BH5106" s="16">
        <f t="shared" si="1118"/>
        <v>1600</v>
      </c>
      <c r="BI5106" s="16">
        <f t="shared" si="1119"/>
        <v>20</v>
      </c>
    </row>
    <row r="5107" spans="1:61" ht="20.149999999999999" customHeight="1" x14ac:dyDescent="0.35">
      <c r="A5107">
        <v>5106</v>
      </c>
      <c r="B5107" t="s">
        <v>360</v>
      </c>
      <c r="C5107" t="s">
        <v>6912</v>
      </c>
      <c r="D5107" s="15" t="s">
        <v>5599</v>
      </c>
      <c r="E5107" s="12" t="s">
        <v>98</v>
      </c>
      <c r="G5107" s="12" t="s">
        <v>3316</v>
      </c>
      <c r="H5107" s="12" t="s">
        <v>589</v>
      </c>
      <c r="I5107" s="12" t="s">
        <v>589</v>
      </c>
      <c r="J5107" s="12" t="s">
        <v>5602</v>
      </c>
      <c r="K5107" s="12" t="s">
        <v>589</v>
      </c>
      <c r="N5107" s="16" t="s">
        <v>206</v>
      </c>
      <c r="O5107" s="16" t="s">
        <v>5584</v>
      </c>
      <c r="P5107" s="12" t="s">
        <v>131</v>
      </c>
      <c r="Q5107" s="16">
        <v>2023</v>
      </c>
      <c r="R5107" s="16">
        <v>0.9</v>
      </c>
      <c r="V5107" s="12" t="s">
        <v>204</v>
      </c>
      <c r="W5107" s="12" t="s">
        <v>204</v>
      </c>
      <c r="X5107" s="16">
        <v>1</v>
      </c>
      <c r="Z5107" s="16">
        <v>0.9</v>
      </c>
      <c r="AA5107" s="16">
        <f t="shared" si="1104"/>
        <v>108</v>
      </c>
      <c r="AD5107" s="16">
        <f t="shared" si="1105"/>
        <v>37800</v>
      </c>
      <c r="AE5107" s="16">
        <v>300</v>
      </c>
      <c r="AF5107" s="16">
        <f t="shared" si="1106"/>
        <v>112500</v>
      </c>
      <c r="AG5107" s="16">
        <f t="shared" si="1107"/>
        <v>90</v>
      </c>
      <c r="AH5107" s="12">
        <f t="shared" si="1108"/>
        <v>0</v>
      </c>
      <c r="AI5107" s="16">
        <f t="shared" si="1109"/>
        <v>6.3</v>
      </c>
      <c r="AJ5107" s="16">
        <f t="shared" si="1110"/>
        <v>25200</v>
      </c>
      <c r="AK5107" s="16">
        <f t="shared" si="1111"/>
        <v>450</v>
      </c>
      <c r="AL5107" s="16">
        <f t="shared" si="1112"/>
        <v>4500</v>
      </c>
      <c r="AM5107" s="16">
        <f t="shared" si="1113"/>
        <v>85500</v>
      </c>
      <c r="AN5107" s="16">
        <f t="shared" si="1114"/>
        <v>265500</v>
      </c>
      <c r="AO5107" s="12" t="s">
        <v>1486</v>
      </c>
      <c r="AP5107" s="16">
        <v>0.9</v>
      </c>
      <c r="AQ5107" s="16" t="s">
        <v>204</v>
      </c>
      <c r="AS5107" s="16" t="s">
        <v>2422</v>
      </c>
      <c r="AT5107" s="16" t="s">
        <v>2418</v>
      </c>
      <c r="AU5107" t="s">
        <v>5458</v>
      </c>
      <c r="AV5107" s="15" t="s">
        <v>5459</v>
      </c>
      <c r="AX5107" s="16" t="s">
        <v>207</v>
      </c>
      <c r="AY5107" s="16" t="s">
        <v>207</v>
      </c>
      <c r="AZ5107" s="16" t="s">
        <v>207</v>
      </c>
      <c r="BA5107" s="16" t="s">
        <v>207</v>
      </c>
      <c r="BB5107" s="16" t="s">
        <v>207</v>
      </c>
      <c r="BC5107" s="16">
        <v>0.9</v>
      </c>
      <c r="BD5107" s="16">
        <f t="shared" si="1115"/>
        <v>4.95</v>
      </c>
      <c r="BE5107" s="16">
        <f t="shared" si="1116"/>
        <v>1659.375</v>
      </c>
      <c r="BG5107" s="16">
        <f t="shared" si="1117"/>
        <v>1890</v>
      </c>
      <c r="BH5107" s="16">
        <f t="shared" si="1118"/>
        <v>1800</v>
      </c>
      <c r="BI5107" s="16">
        <f t="shared" si="1119"/>
        <v>22.5</v>
      </c>
    </row>
    <row r="5108" spans="1:61" ht="20.149999999999999" customHeight="1" x14ac:dyDescent="0.35">
      <c r="A5108">
        <v>5107</v>
      </c>
      <c r="B5108" t="s">
        <v>360</v>
      </c>
      <c r="C5108" t="s">
        <v>6913</v>
      </c>
      <c r="D5108" s="15" t="s">
        <v>5600</v>
      </c>
      <c r="E5108" s="12" t="s">
        <v>98</v>
      </c>
      <c r="G5108" s="12" t="s">
        <v>3316</v>
      </c>
      <c r="H5108" s="12" t="s">
        <v>589</v>
      </c>
      <c r="I5108" s="12" t="s">
        <v>589</v>
      </c>
      <c r="J5108" s="12" t="s">
        <v>5602</v>
      </c>
      <c r="K5108" s="12" t="s">
        <v>589</v>
      </c>
      <c r="N5108" s="16" t="s">
        <v>206</v>
      </c>
      <c r="O5108" s="16" t="s">
        <v>5584</v>
      </c>
      <c r="P5108" s="12" t="s">
        <v>131</v>
      </c>
      <c r="Q5108" s="16">
        <v>2023</v>
      </c>
      <c r="R5108" s="16">
        <v>2</v>
      </c>
      <c r="V5108" s="12" t="s">
        <v>204</v>
      </c>
      <c r="W5108" s="12" t="s">
        <v>204</v>
      </c>
      <c r="X5108" s="16">
        <v>1</v>
      </c>
      <c r="Z5108" s="16">
        <v>2</v>
      </c>
      <c r="AA5108" s="16">
        <f t="shared" si="1104"/>
        <v>240</v>
      </c>
      <c r="AD5108" s="16">
        <f t="shared" si="1105"/>
        <v>84000</v>
      </c>
      <c r="AE5108" s="16">
        <v>600</v>
      </c>
      <c r="AF5108" s="16">
        <f t="shared" si="1106"/>
        <v>225000</v>
      </c>
      <c r="AG5108" s="16">
        <f t="shared" si="1107"/>
        <v>200</v>
      </c>
      <c r="AH5108" s="12">
        <f t="shared" si="1108"/>
        <v>0</v>
      </c>
      <c r="AI5108" s="16">
        <f t="shared" si="1109"/>
        <v>14</v>
      </c>
      <c r="AJ5108" s="16">
        <f t="shared" si="1110"/>
        <v>56000</v>
      </c>
      <c r="AK5108" s="16">
        <f t="shared" si="1111"/>
        <v>1000</v>
      </c>
      <c r="AL5108" s="16">
        <f t="shared" si="1112"/>
        <v>10000</v>
      </c>
      <c r="AM5108" s="16">
        <f t="shared" si="1113"/>
        <v>190000</v>
      </c>
      <c r="AN5108" s="16">
        <f t="shared" si="1114"/>
        <v>565000</v>
      </c>
      <c r="AO5108" s="12" t="s">
        <v>1486</v>
      </c>
      <c r="AP5108" s="16">
        <v>2</v>
      </c>
      <c r="AQ5108" s="16" t="s">
        <v>204</v>
      </c>
      <c r="AS5108" s="16" t="s">
        <v>2422</v>
      </c>
      <c r="AT5108" s="16" t="s">
        <v>2418</v>
      </c>
      <c r="AU5108" t="s">
        <v>5458</v>
      </c>
      <c r="AV5108" s="15" t="s">
        <v>5459</v>
      </c>
      <c r="AX5108" s="16" t="s">
        <v>207</v>
      </c>
      <c r="AY5108" s="16" t="s">
        <v>207</v>
      </c>
      <c r="AZ5108" s="16" t="s">
        <v>207</v>
      </c>
      <c r="BA5108" s="16" t="s">
        <v>207</v>
      </c>
      <c r="BB5108" s="16" t="s">
        <v>207</v>
      </c>
      <c r="BC5108" s="16">
        <v>2</v>
      </c>
      <c r="BD5108" s="16">
        <f t="shared" si="1115"/>
        <v>11</v>
      </c>
      <c r="BE5108" s="16">
        <f t="shared" si="1116"/>
        <v>3531.25</v>
      </c>
      <c r="BG5108" s="16">
        <f t="shared" si="1117"/>
        <v>4200</v>
      </c>
      <c r="BH5108" s="16">
        <f t="shared" si="1118"/>
        <v>4000</v>
      </c>
      <c r="BI5108" s="16">
        <f t="shared" si="1119"/>
        <v>50</v>
      </c>
    </row>
    <row r="5109" spans="1:61" ht="20.149999999999999" customHeight="1" x14ac:dyDescent="0.35">
      <c r="A5109">
        <v>5108</v>
      </c>
      <c r="B5109" t="s">
        <v>360</v>
      </c>
      <c r="C5109" t="s">
        <v>6914</v>
      </c>
      <c r="D5109" s="15" t="s">
        <v>5601</v>
      </c>
      <c r="E5109" s="12" t="s">
        <v>98</v>
      </c>
      <c r="G5109" s="12" t="s">
        <v>3316</v>
      </c>
      <c r="H5109" s="12" t="s">
        <v>589</v>
      </c>
      <c r="I5109" s="12" t="s">
        <v>589</v>
      </c>
      <c r="J5109" s="12" t="s">
        <v>5602</v>
      </c>
      <c r="K5109" s="12" t="s">
        <v>589</v>
      </c>
      <c r="N5109" s="16" t="s">
        <v>206</v>
      </c>
      <c r="O5109" s="16" t="s">
        <v>5584</v>
      </c>
      <c r="P5109" s="12" t="s">
        <v>131</v>
      </c>
      <c r="Q5109" s="16">
        <v>2023</v>
      </c>
      <c r="R5109" s="16">
        <v>1.02</v>
      </c>
      <c r="V5109" s="12" t="s">
        <v>204</v>
      </c>
      <c r="W5109" s="12" t="s">
        <v>204</v>
      </c>
      <c r="X5109" s="16">
        <v>1</v>
      </c>
      <c r="Z5109" s="16">
        <v>1.02</v>
      </c>
      <c r="AA5109" s="16">
        <f t="shared" si="1104"/>
        <v>122.4</v>
      </c>
      <c r="AD5109" s="16">
        <f t="shared" si="1105"/>
        <v>42840</v>
      </c>
      <c r="AE5109" s="16">
        <v>300</v>
      </c>
      <c r="AF5109" s="16">
        <f t="shared" si="1106"/>
        <v>112500</v>
      </c>
      <c r="AG5109" s="16">
        <f t="shared" si="1107"/>
        <v>102</v>
      </c>
      <c r="AH5109" s="12">
        <f t="shared" si="1108"/>
        <v>0</v>
      </c>
      <c r="AI5109" s="16">
        <f t="shared" si="1109"/>
        <v>7.1400000000000006</v>
      </c>
      <c r="AJ5109" s="16">
        <f t="shared" si="1110"/>
        <v>28560.000000000004</v>
      </c>
      <c r="AK5109" s="16">
        <f t="shared" si="1111"/>
        <v>510</v>
      </c>
      <c r="AL5109" s="16">
        <f t="shared" si="1112"/>
        <v>5100</v>
      </c>
      <c r="AM5109" s="16">
        <f t="shared" si="1113"/>
        <v>96900</v>
      </c>
      <c r="AN5109" s="16">
        <f t="shared" si="1114"/>
        <v>285900</v>
      </c>
      <c r="AO5109" s="12" t="s">
        <v>1486</v>
      </c>
      <c r="AP5109" s="16">
        <v>1.02</v>
      </c>
      <c r="AQ5109" s="16" t="s">
        <v>204</v>
      </c>
      <c r="AS5109" s="16" t="s">
        <v>2422</v>
      </c>
      <c r="AT5109" s="16" t="s">
        <v>2418</v>
      </c>
      <c r="AU5109" t="s">
        <v>5458</v>
      </c>
      <c r="AV5109" s="15" t="s">
        <v>5459</v>
      </c>
      <c r="AX5109" s="16" t="s">
        <v>207</v>
      </c>
      <c r="AY5109" s="16" t="s">
        <v>207</v>
      </c>
      <c r="AZ5109" s="16" t="s">
        <v>207</v>
      </c>
      <c r="BA5109" s="16" t="s">
        <v>207</v>
      </c>
      <c r="BB5109" s="16" t="s">
        <v>207</v>
      </c>
      <c r="BC5109" s="16">
        <v>1.02</v>
      </c>
      <c r="BD5109" s="16">
        <f t="shared" si="1115"/>
        <v>5.61</v>
      </c>
      <c r="BE5109" s="16">
        <f t="shared" si="1116"/>
        <v>1786.875</v>
      </c>
      <c r="BG5109" s="16">
        <f t="shared" si="1117"/>
        <v>2142</v>
      </c>
      <c r="BH5109" s="16">
        <f t="shared" si="1118"/>
        <v>2040</v>
      </c>
      <c r="BI5109" s="16">
        <f t="shared" si="1119"/>
        <v>25.5</v>
      </c>
    </row>
    <row r="5110" spans="1:61" ht="20.149999999999999" customHeight="1" x14ac:dyDescent="0.35"/>
  </sheetData>
  <dataConsolidate topLabels="1"/>
  <phoneticPr fontId="6" type="noConversion"/>
  <dataValidations xWindow="238" yWindow="490" count="23">
    <dataValidation type="whole" allowBlank="1" showInputMessage="1" showErrorMessage="1" sqref="Y1663" xr:uid="{E5897441-E712-44DB-8FD0-833C0FAC54D2}">
      <formula1>111111111</formula1>
      <formula2>999999999</formula2>
    </dataValidation>
    <dataValidation type="decimal" allowBlank="1" showInputMessage="1" showErrorMessage="1" errorTitle="ATTENTION!!!" error="Vérifiez l'année" sqref="AP940:AP1011 Z940:Z1011 BC940:BC1011 AP3870:AP4117 Z3870:Z4117 BC3870:BC4139 BC4141:BC4401 R4141:R4959 R5110:R1048576 R940:R1780 Z1272:Z1590 Z1694:Z1711 Z1605:Z1617 Z1619:Z1629 Z1632 Z1634:Z1638 Z1640:Z1660 Z1662:Z1666 Z1669:Z1674 Z1676:Z1687 Z1690:Z1692 Z1782:Z1803 Z1779:Z1780 BC1694:BC1711 BC1573:BC1590 BC1605:BC1617 BC1619:BC1629 BC1632 BC1634:BC1638 BC1640:BC1660 BC1662:BC1666 BC1669:BC1674 BC1676:BC1687 BC1690:BC1692 BC1782:BC1803 BC1779:BC1780 AP1694:AP1711 AP1573:AP1590 AP1605:AP1617 AP1619:AP1629 AP1632 AP1634:AP1638 AP1640:AP1660 AP1662:AP1666 AP1669:AP1674 AP1676:AP1687 AP1690:AP1692 AP1782:AP1803 AP1779:AP1780 R1:R592 Z4149:Z4404 Z4639:Z4959 BC4639:BC4959 Z2793:Z3117 BC1838:BC2792 Z1838:Z2056 AP1838:AP2054 R1782:R4139 BC2:BC592" xr:uid="{9F7F6ECE-F209-4AAC-B7DC-A10B48D8E92C}">
      <formula1>0.000001</formula1>
      <formula2>100000</formula2>
    </dataValidation>
    <dataValidation type="list" allowBlank="1" showInputMessage="1" showErrorMessage="1" sqref="P1012:P1581 P2:P879 P1584:P1048576" xr:uid="{AB06BD2D-100D-4517-BDC7-C9B1C5F5F3AD}">
      <formula1>"GPF, GIE, Association, SV, Autre"</formula1>
    </dataValidation>
    <dataValidation type="whole" allowBlank="1" showInputMessage="1" showErrorMessage="1" sqref="F822:F879 F2793:F3869 F4118:F4638 F4838:F4959 F5110:F1048576 F1835" xr:uid="{C5EF40EE-E44B-4249-9365-D9B0908F872F}">
      <formula1>15</formula1>
      <formula2>90</formula2>
    </dataValidation>
    <dataValidation type="list" operator="greaterThanOrEqual" allowBlank="1" showInputMessage="1" showErrorMessage="1" errorTitle="ATTENTION" error="Vérifiez la valeur saisie." sqref="W1492 V1358:W1491 W1012:W1357 U2:U879 V2:V1356 V3870:W5109 V1492:V1572 V1573:W2792" xr:uid="{5B69783E-A1A2-4D59-863E-C9520D39D987}">
      <formula1>"Oui, Non"</formula1>
    </dataValidation>
    <dataValidation type="decimal" operator="greaterThanOrEqual" allowBlank="1" showInputMessage="1" showErrorMessage="1" errorTitle="ATTENTION!!!" error="Vérifiez la valeur saisie." sqref="Z764:Z879 AL2:AM1011 AM1012:AN1572 AM3870:AN5109 AN1573:AN3869" xr:uid="{6B262E7C-2581-4352-94EA-0DD26228C83F}">
      <formula1>0</formula1>
    </dataValidation>
    <dataValidation type="list" allowBlank="1" showInputMessage="1" showErrorMessage="1" sqref="AX880:BA1011 BA1273:BA1571 AX1272:BA1272 AX1273:AY1571 AZ1571 AZ1274:AZ1275 AZ1277:AZ1278 AZ1280:AZ1281 AZ1283:AZ1284 AZ1286:AZ1287 AZ1289:AZ1290 AZ1292:AZ1293 AZ1295:AZ1296 AZ1298:AZ1299 AZ1301:AZ1302 AZ1304:AZ1305 AZ1307:AZ1308 AZ1310:AZ1311 AZ1313:AZ1314 AZ1316:AZ1317 AZ1319:AZ1320 AZ1322:AZ1323 AZ1325:AZ1326 AZ1328:AZ1329 AZ1331:AZ1332 AZ1334:AZ1335 AZ1337:AZ1338 AZ1340:AZ1341 AZ1343:AZ1344 AZ1346:AZ1347 AZ1349:AZ1350 AZ1352:AZ1353 AZ1355:AZ1356 AZ1358:AZ1359 AZ1361:AZ1362 AZ1364:AZ1365 AZ1367:AZ1368 AZ1370:AZ1371 AZ1373:AZ1374 AZ1376:AZ1377 AZ1379:AZ1380 AZ1382:AZ1383 AZ1385:AZ1386 AZ1388:AZ1389 AZ1391:AZ1392 AZ1394:AZ1395 AZ1397:AZ1398 AZ1400:AZ1401 AZ1403:AZ1404 AZ1406:AZ1407 AZ1409:AZ1410 AZ1412:AZ1413 AZ1415:AZ1416 AZ1418:AZ1419 AZ1421:AZ1422 AZ1424:AZ1425 AZ1427:AZ1428 AZ1430:AZ1431 AZ1433:AZ1434 AZ1436:AZ1437 AZ1439:AZ1440 AZ1442:AZ1443 AZ1445:AZ1446 AZ1448:AZ1449 AZ1451:AZ1452 AZ1454:AZ1455 AZ1457:AZ1458 AZ1460:AZ1461 AZ1463:AZ1464 AZ1466:AZ1467 AZ1469:AZ1470 AZ1472:AZ1473 AZ1475:AZ1476 AZ1478:AZ1479 AZ1481:AZ1482 AZ1484:AZ1485 AZ1487:AZ1488 AZ1490:AZ1491 AZ1493:AZ1494 AZ1496:AZ1497 AZ1499:AZ1500 AZ1502:AZ1503 AZ1505:AZ1506 AZ1508:AZ1509 AZ1511:AZ1512 AZ1514:AZ1515 AZ1517:AZ1518 AZ1520:AZ1521 AZ1523:AZ1524 AZ1526:AZ1527 AZ1529:AZ1530 AZ1532:AZ1533 AZ1535:AZ1536 AZ1538:AZ1539 AZ1541:AZ1542 AZ1544:AZ1545 AZ1547:AZ1548 AZ1550:AZ1551 AZ1553:AZ1554 AZ1556:AZ1557 AZ1559:AZ1560 AZ1562:AZ1563 AZ1565:AZ1566 AZ1568:AZ1569 AX1012:BB1271 AX3870:BB5109 BB1272:BB1572 AX2:BB879 AX1572:BB2792" xr:uid="{EA8F6913-25EE-452F-B7D7-0CF3505B4383}">
      <formula1>"Oui,Non"</formula1>
    </dataValidation>
    <dataValidation allowBlank="1" showInputMessage="1" showErrorMessage="1" errorTitle="ATTENTION!!!" error="Sélectionnez la bonne réponse dans la liste prédéfinie à partir du bouton qui apparait à l'angle de la cellule sélectionnée." sqref="BB880:BB1011 BI880:BK1011 BC1012:BC1271 BE1012:BF1271 BD2:BF592 BD1573:BE3869 BC4402:BC4638 BC1272:BF1572 BD3870:BF5109 BF1573:BF2792 BD593:BG1011 BC878:BC879" xr:uid="{7D5562F8-1F8F-46F5-895D-9C17E3649DE3}"/>
    <dataValidation type="decimal" allowBlank="1" showInputMessage="1" showErrorMessage="1" errorTitle="ATTENTION!!!" error="Vérifiez l'année" sqref="S5110:S1048576 S1 S880:S4959" xr:uid="{A27B0F63-BD02-4895-9ACB-5672952212E1}">
      <formula1>0.00001</formula1>
      <formula2>10000</formula2>
    </dataValidation>
    <dataValidation type="whole" allowBlank="1" showInputMessage="1" showErrorMessage="1" errorTitle="ATTENTION!!!" error="Vérifiez l'année" sqref="S2:T879 R593:R879 T880:T1835 T1837:T1048576 BC593:BC877" xr:uid="{5FF50767-A71B-4E41-9E67-A98A29BD6A4F}">
      <formula1>0</formula1>
      <formula2>100000000</formula2>
    </dataValidation>
    <dataValidation type="whole" allowBlank="1" showInputMessage="1" showErrorMessage="1" sqref="AC806:AC879 AD1012:AD1572 AD4118:AD1048576" xr:uid="{738DF2F4-8326-49ED-8C41-00DCB2C6B98A}">
      <formula1>0</formula1>
      <formula2>100000000</formula2>
    </dataValidation>
    <dataValidation type="decimal" allowBlank="1" showInputMessage="1" showErrorMessage="1" errorTitle="ATTENTION!!!" error="Sélectionnez la bonne réponse dans la liste prédéfinie à partir du bouton qui apparait à l'angle de la cellule sélectionnée." sqref="AP1159:AP1196 AP4118:AP4959 AP5110:AP1048576 AP1260:AP1572 AP1 AP2055:AP3869" xr:uid="{11A1B75F-A059-4ADE-A4D3-40F066CFB395}">
      <formula1>0.000001</formula1>
      <formula2>10000</formula2>
    </dataValidation>
    <dataValidation type="list" allowBlank="1" showInputMessage="1" showErrorMessage="1" sqref="AP2:AP879 AQ593:AQ1048576" xr:uid="{E89FFF8F-2258-42EA-805B-E68474468BCE}">
      <formula1>"Oui, Non"</formula1>
    </dataValidation>
    <dataValidation type="list" allowBlank="1" showInputMessage="1" showErrorMessage="1" errorTitle="ATTENTION!!!" error="Sélectionnez le statut de l'organisation à partir du bouton qui apparait à l'angle de la cellule sélectionnée." sqref="P880:P1011" xr:uid="{F42CB77B-D153-4771-AC4F-235100B705AC}">
      <formula1>"GIE, GPF, Association, Coopérative, Section, Union, Autre"</formula1>
    </dataValidation>
    <dataValidation type="whole" allowBlank="1" showInputMessage="1" showErrorMessage="1" errorTitle="ATTENTION!!!" error="Vérifiez la valeur saisie." sqref="Y880:Y939" xr:uid="{6877A1BC-5294-4F63-97D5-84D77C48F588}">
      <formula1>1</formula1>
      <formula2>50</formula2>
    </dataValidation>
    <dataValidation type="decimal" operator="greaterThanOrEqual" allowBlank="1" showInputMessage="1" showErrorMessage="1" errorTitle="ATTENTION" error="Vérifiez la valeur saisie." sqref="R880:R939 Z880:Z939 AP880:AP939 BC880:BC939" xr:uid="{57584B50-7A13-41CB-A8A3-A1D97E2ADB5C}">
      <formula1>0</formula1>
    </dataValidation>
    <dataValidation type="list" allowBlank="1" showInputMessage="1" showErrorMessage="1" sqref="B1836:B2792 B2:B1271 B3870:B5109" xr:uid="{F8A9AF0F-1259-4727-B317-4F091F43C9FB}">
      <formula1>"Hivernage, Contre saison"</formula1>
    </dataValidation>
    <dataValidation type="list" allowBlank="1" showInputMessage="1" showErrorMessage="1" errorTitle="ATTENTION!!!" error="Sélectionnez le genre du producteur sur la liste prédéfinie avec le bouton qui apparait à l'angle de la cellule sélectionnée." sqref="E2:E2792 E3870:E5109" xr:uid="{067EE225-1754-441E-8C10-0447B17DC5FA}">
      <formula1>"Homme, Femme"</formula1>
    </dataValidation>
    <dataValidation type="list" allowBlank="1" showInputMessage="1" showErrorMessage="1" errorTitle="ATTENTION!!!" error="Sélectionnez le statut du producteur à partir du bouton qui apparait à l'angle de la cellule sélectionnée." sqref="N3870:N5109 N2:N2792" xr:uid="{3EF06842-F4D9-4B57-B299-1536819C3964}">
      <formula1>"Leader, Satellite"</formula1>
    </dataValidation>
    <dataValidation type="whole" allowBlank="1" showInputMessage="1" showErrorMessage="1" errorTitle="ATTENTION!!!" error="Vérifiez l'année" sqref="Q3870:Q5109 Q2:Q2792" xr:uid="{88EA6FC5-3B80-46DA-989E-B081BF5A6ADA}">
      <formula1>1985</formula1>
      <formula2>2023</formula2>
    </dataValidation>
    <dataValidation type="list" operator="greaterThanOrEqual" allowBlank="1" showInputMessage="1" showErrorMessage="1" errorTitle="ATTENTION" error="Vérifiez la valeur saisie." sqref="X3870:X5109" xr:uid="{D4116FFD-2689-4D92-B5C1-A286D555415B}">
      <formula1>"1, 2,3"</formula1>
    </dataValidation>
    <dataValidation type="whole" allowBlank="1" showInputMessage="1" showErrorMessage="1" promptTitle="RAPPEL" prompt="Donner l'année de naissance du producteur !!!" sqref="F1" xr:uid="{FEE4039F-90AD-433D-ACC2-0DA09204B14C}">
      <formula1>1930</formula1>
      <formula2>2022</formula2>
    </dataValidation>
    <dataValidation type="list" allowBlank="1" showInputMessage="1" showErrorMessage="1" sqref="AW2:AW1048576" xr:uid="{9AEC6161-96EE-4A4A-9C7D-981E2596C305}">
      <formula1>"Satisfait, Non Satisfait, Non approprié"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DA8F7-D5C1-49A0-B1EF-F72A52A63752}">
  <sheetPr>
    <tabColor theme="4" tint="-0.499984740745262"/>
  </sheetPr>
  <dimension ref="A1:AU1546"/>
  <sheetViews>
    <sheetView workbookViewId="0">
      <selection activeCell="AB4" sqref="AB4"/>
    </sheetView>
  </sheetViews>
  <sheetFormatPr baseColWidth="10" defaultColWidth="11.453125" defaultRowHeight="14.5" x14ac:dyDescent="0.35"/>
  <cols>
    <col min="1" max="1" width="17.6328125" customWidth="1"/>
    <col min="2" max="2" width="13" customWidth="1"/>
    <col min="3" max="3" width="18.1796875" customWidth="1"/>
    <col min="4" max="4" width="23.7265625" customWidth="1"/>
    <col min="5" max="5" width="25.54296875" customWidth="1"/>
    <col min="6" max="6" width="21.08984375" customWidth="1"/>
    <col min="7" max="7" width="14.6328125" customWidth="1"/>
    <col min="8" max="8" width="15" customWidth="1"/>
    <col min="9" max="9" width="14.26953125" customWidth="1"/>
    <col min="10" max="10" width="22.08984375" customWidth="1"/>
    <col min="11" max="11" width="31.26953125" customWidth="1"/>
    <col min="12" max="12" width="15.1796875" customWidth="1"/>
    <col min="13" max="13" width="24.1796875" customWidth="1"/>
    <col min="14" max="14" width="24.36328125" customWidth="1"/>
    <col min="15" max="15" width="24.54296875" customWidth="1"/>
    <col min="16" max="16" width="16.6328125" customWidth="1"/>
    <col min="17" max="17" width="16.54296875" customWidth="1"/>
    <col min="18" max="18" width="17.81640625" style="14" customWidth="1"/>
    <col min="19" max="19" width="16.26953125" customWidth="1"/>
    <col min="20" max="20" width="28" style="14" customWidth="1"/>
    <col min="21" max="21" width="18" style="16" customWidth="1"/>
    <col min="22" max="22" width="33.08984375" style="16" customWidth="1"/>
    <col min="23" max="23" width="15.36328125" style="16" customWidth="1"/>
    <col min="24" max="24" width="23.81640625" customWidth="1"/>
    <col min="25" max="25" width="24.81640625" style="16" customWidth="1"/>
    <col min="26" max="26" width="31.54296875" style="16" customWidth="1"/>
    <col min="27" max="27" width="19.7265625" style="14" customWidth="1"/>
    <col min="28" max="28" width="28.26953125" style="23" customWidth="1"/>
    <col min="29" max="29" width="23.81640625" style="13" customWidth="1"/>
    <col min="30" max="30" width="31.6328125" customWidth="1"/>
    <col min="31" max="31" width="28.54296875" style="13" customWidth="1"/>
    <col min="32" max="32" width="30.7265625" customWidth="1"/>
    <col min="33" max="33" width="28.1796875" style="20" customWidth="1"/>
    <col min="34" max="34" width="42.08984375" customWidth="1"/>
    <col min="35" max="35" width="36.453125" style="13" customWidth="1"/>
    <col min="36" max="36" width="30.7265625" style="13" customWidth="1"/>
    <col min="37" max="37" width="25.81640625" customWidth="1"/>
    <col min="38" max="38" width="42" customWidth="1"/>
    <col min="39" max="39" width="19" customWidth="1"/>
    <col min="40" max="40" width="16.90625" customWidth="1"/>
    <col min="41" max="41" width="22.7265625" customWidth="1"/>
    <col min="42" max="42" width="22.453125" style="13" customWidth="1"/>
    <col min="43" max="43" width="19.54296875" style="13" customWidth="1"/>
    <col min="44" max="44" width="20" style="13" customWidth="1"/>
    <col min="45" max="45" width="29.08984375" customWidth="1"/>
    <col min="46" max="46" width="16.81640625" customWidth="1"/>
    <col min="47" max="47" width="20.1796875" customWidth="1"/>
    <col min="48" max="48" width="21.1796875" customWidth="1"/>
  </cols>
  <sheetData>
    <row r="1" spans="1:47" s="18" customFormat="1" ht="28.5" customHeight="1" x14ac:dyDescent="0.35">
      <c r="A1" s="18" t="s">
        <v>39</v>
      </c>
      <c r="B1" s="18" t="s">
        <v>2</v>
      </c>
      <c r="C1" s="18" t="s">
        <v>3</v>
      </c>
      <c r="D1" s="18" t="s">
        <v>4</v>
      </c>
      <c r="E1" s="18" t="s">
        <v>12257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79</v>
      </c>
      <c r="L1" s="18" t="s">
        <v>40</v>
      </c>
      <c r="M1" s="18" t="s">
        <v>80</v>
      </c>
      <c r="N1" s="18" t="s">
        <v>41</v>
      </c>
      <c r="O1" s="18" t="s">
        <v>42</v>
      </c>
      <c r="P1" s="18" t="s">
        <v>43</v>
      </c>
      <c r="Q1" s="18" t="s">
        <v>44</v>
      </c>
      <c r="R1" s="21" t="s">
        <v>45</v>
      </c>
      <c r="S1" s="18" t="s">
        <v>46</v>
      </c>
      <c r="T1" s="21" t="s">
        <v>48</v>
      </c>
      <c r="U1" s="22" t="s">
        <v>49</v>
      </c>
      <c r="V1" s="22" t="s">
        <v>81</v>
      </c>
      <c r="W1" s="22" t="s">
        <v>82</v>
      </c>
      <c r="X1" s="18" t="s">
        <v>83</v>
      </c>
      <c r="Y1" s="22" t="s">
        <v>84</v>
      </c>
      <c r="Z1" s="22" t="s">
        <v>85</v>
      </c>
      <c r="AA1" s="21" t="s">
        <v>47</v>
      </c>
      <c r="AB1" s="30" t="s">
        <v>12267</v>
      </c>
      <c r="AC1" s="19" t="s">
        <v>86</v>
      </c>
      <c r="AD1" s="18" t="s">
        <v>12258</v>
      </c>
      <c r="AE1" s="18" t="s">
        <v>12265</v>
      </c>
      <c r="AF1" s="18" t="s">
        <v>12270</v>
      </c>
      <c r="AG1" s="19" t="s">
        <v>12259</v>
      </c>
      <c r="AH1" s="18" t="s">
        <v>51</v>
      </c>
      <c r="AI1" s="19" t="s">
        <v>12266</v>
      </c>
      <c r="AJ1" s="19" t="s">
        <v>50</v>
      </c>
      <c r="AK1" s="18" t="s">
        <v>12260</v>
      </c>
      <c r="AL1" s="18" t="s">
        <v>12261</v>
      </c>
      <c r="AM1" s="18" t="s">
        <v>52</v>
      </c>
      <c r="AN1" s="18" t="s">
        <v>87</v>
      </c>
      <c r="AO1" s="18" t="s">
        <v>53</v>
      </c>
      <c r="AP1" s="19" t="s">
        <v>88</v>
      </c>
      <c r="AQ1" s="19" t="s">
        <v>89</v>
      </c>
      <c r="AR1" s="19" t="s">
        <v>12262</v>
      </c>
      <c r="AS1" s="18" t="s">
        <v>12263</v>
      </c>
      <c r="AT1" s="18" t="s">
        <v>12264</v>
      </c>
      <c r="AU1" s="18" t="s">
        <v>0</v>
      </c>
    </row>
    <row r="2" spans="1:47" x14ac:dyDescent="0.35">
      <c r="A2">
        <v>1</v>
      </c>
      <c r="B2" t="s">
        <v>360</v>
      </c>
      <c r="C2" t="s">
        <v>10730</v>
      </c>
      <c r="D2" t="s">
        <v>2117</v>
      </c>
      <c r="E2" t="s">
        <v>98</v>
      </c>
      <c r="F2">
        <v>1960</v>
      </c>
      <c r="G2" t="s">
        <v>1453</v>
      </c>
      <c r="H2" t="s">
        <v>91</v>
      </c>
      <c r="I2" t="s">
        <v>92</v>
      </c>
      <c r="J2" t="s">
        <v>2369</v>
      </c>
      <c r="K2" t="s">
        <v>2369</v>
      </c>
      <c r="M2" t="s">
        <v>204</v>
      </c>
      <c r="N2">
        <v>1</v>
      </c>
      <c r="R2" s="14">
        <v>44982</v>
      </c>
      <c r="S2" t="s">
        <v>204</v>
      </c>
      <c r="T2" s="14">
        <v>45000</v>
      </c>
      <c r="U2" s="16" t="s">
        <v>1872</v>
      </c>
      <c r="V2" s="16">
        <v>120</v>
      </c>
      <c r="W2" s="16" t="s">
        <v>2373</v>
      </c>
      <c r="Y2" s="16" t="s">
        <v>2372</v>
      </c>
      <c r="Z2" s="16" t="s">
        <v>204</v>
      </c>
      <c r="AB2" s="17">
        <f>N2*100</f>
        <v>100</v>
      </c>
      <c r="AC2" s="13">
        <v>45041</v>
      </c>
      <c r="AD2">
        <v>100</v>
      </c>
      <c r="AE2" s="13">
        <v>45041</v>
      </c>
      <c r="AF2">
        <v>100</v>
      </c>
      <c r="AG2" s="13">
        <v>45041</v>
      </c>
      <c r="AH2">
        <v>7</v>
      </c>
      <c r="AI2" s="13">
        <v>45035</v>
      </c>
      <c r="AJ2"/>
      <c r="AK2" s="13"/>
      <c r="AL2">
        <v>8</v>
      </c>
      <c r="AM2" t="s">
        <v>2406</v>
      </c>
      <c r="AN2" t="s">
        <v>204</v>
      </c>
      <c r="AO2" s="13">
        <v>45102</v>
      </c>
      <c r="AP2" s="13">
        <v>45112</v>
      </c>
      <c r="AQ2" s="13">
        <v>45124</v>
      </c>
      <c r="AR2">
        <v>5.6</v>
      </c>
      <c r="AS2">
        <v>5.6</v>
      </c>
      <c r="AT2" t="s">
        <v>1874</v>
      </c>
    </row>
    <row r="3" spans="1:47" x14ac:dyDescent="0.35">
      <c r="A3">
        <v>2</v>
      </c>
      <c r="B3" t="s">
        <v>360</v>
      </c>
      <c r="C3" t="s">
        <v>10731</v>
      </c>
      <c r="D3" t="s">
        <v>2128</v>
      </c>
      <c r="E3" t="s">
        <v>98</v>
      </c>
      <c r="F3">
        <v>1976</v>
      </c>
      <c r="G3" t="s">
        <v>1453</v>
      </c>
      <c r="H3" t="s">
        <v>91</v>
      </c>
      <c r="I3" t="s">
        <v>92</v>
      </c>
      <c r="J3" t="s">
        <v>2369</v>
      </c>
      <c r="K3" t="s">
        <v>2369</v>
      </c>
      <c r="M3" t="s">
        <v>207</v>
      </c>
      <c r="N3">
        <v>1.79</v>
      </c>
      <c r="R3" s="14">
        <v>44985</v>
      </c>
      <c r="S3" t="s">
        <v>204</v>
      </c>
      <c r="T3" s="14">
        <v>45003</v>
      </c>
      <c r="U3" s="16" t="s">
        <v>1872</v>
      </c>
      <c r="V3" s="16">
        <v>250</v>
      </c>
      <c r="W3" s="16" t="s">
        <v>2373</v>
      </c>
      <c r="Y3" s="16" t="s">
        <v>2374</v>
      </c>
      <c r="Z3" s="16" t="s">
        <v>207</v>
      </c>
      <c r="AB3" s="17">
        <f>N3*100</f>
        <v>179</v>
      </c>
      <c r="AC3" s="13">
        <v>45041</v>
      </c>
      <c r="AD3">
        <v>100</v>
      </c>
      <c r="AE3" s="13">
        <v>45041</v>
      </c>
      <c r="AF3">
        <v>225</v>
      </c>
      <c r="AG3" s="13">
        <v>45041</v>
      </c>
      <c r="AH3">
        <v>7</v>
      </c>
      <c r="AI3" s="13">
        <v>45036</v>
      </c>
      <c r="AJ3"/>
      <c r="AK3" s="13"/>
      <c r="AL3">
        <v>5</v>
      </c>
      <c r="AM3" t="s">
        <v>2406</v>
      </c>
      <c r="AN3" t="s">
        <v>204</v>
      </c>
      <c r="AO3" s="13">
        <v>45108</v>
      </c>
      <c r="AP3" s="13">
        <v>45116</v>
      </c>
      <c r="AQ3" s="13">
        <v>45126</v>
      </c>
      <c r="AR3">
        <v>4.0199999999999996</v>
      </c>
      <c r="AS3">
        <v>7.2</v>
      </c>
      <c r="AT3" t="s">
        <v>1874</v>
      </c>
    </row>
    <row r="4" spans="1:47" x14ac:dyDescent="0.35">
      <c r="A4">
        <v>3</v>
      </c>
      <c r="B4" t="s">
        <v>360</v>
      </c>
      <c r="C4" t="s">
        <v>10732</v>
      </c>
      <c r="D4" t="s">
        <v>2131</v>
      </c>
      <c r="E4" t="s">
        <v>98</v>
      </c>
      <c r="F4">
        <v>1965</v>
      </c>
      <c r="G4" t="s">
        <v>1453</v>
      </c>
      <c r="H4" t="s">
        <v>91</v>
      </c>
      <c r="I4" t="s">
        <v>92</v>
      </c>
      <c r="J4" t="s">
        <v>2369</v>
      </c>
      <c r="K4" t="s">
        <v>2369</v>
      </c>
      <c r="M4" t="s">
        <v>207</v>
      </c>
      <c r="N4">
        <v>1.24</v>
      </c>
      <c r="R4" s="14">
        <v>44982</v>
      </c>
      <c r="S4" t="s">
        <v>204</v>
      </c>
      <c r="T4" s="14">
        <v>45005</v>
      </c>
      <c r="U4" s="16" t="s">
        <v>1872</v>
      </c>
      <c r="V4" s="16">
        <v>173</v>
      </c>
      <c r="W4" s="16" t="s">
        <v>2373</v>
      </c>
      <c r="Y4" s="16" t="s">
        <v>2374</v>
      </c>
      <c r="Z4" s="16" t="s">
        <v>207</v>
      </c>
      <c r="AB4" s="17">
        <f t="shared" ref="AB4:AB67" si="0">N4*100</f>
        <v>124</v>
      </c>
      <c r="AC4" s="13">
        <v>45038</v>
      </c>
      <c r="AD4">
        <v>100</v>
      </c>
      <c r="AE4" s="13">
        <v>45038</v>
      </c>
      <c r="AF4">
        <v>225</v>
      </c>
      <c r="AG4" s="13">
        <v>45038</v>
      </c>
      <c r="AH4">
        <v>7</v>
      </c>
      <c r="AI4" s="13">
        <v>45031</v>
      </c>
      <c r="AJ4"/>
      <c r="AK4" s="13"/>
      <c r="AL4">
        <v>7</v>
      </c>
      <c r="AM4" t="s">
        <v>2406</v>
      </c>
      <c r="AN4" t="s">
        <v>204</v>
      </c>
      <c r="AO4" s="13">
        <v>45114</v>
      </c>
      <c r="AP4" s="13">
        <v>45119</v>
      </c>
      <c r="AQ4" s="13">
        <v>45129</v>
      </c>
      <c r="AR4">
        <v>5.61</v>
      </c>
      <c r="AS4">
        <v>6.96</v>
      </c>
      <c r="AT4" t="s">
        <v>1874</v>
      </c>
    </row>
    <row r="5" spans="1:47" x14ac:dyDescent="0.35">
      <c r="A5">
        <v>4</v>
      </c>
      <c r="B5" t="s">
        <v>360</v>
      </c>
      <c r="C5" t="s">
        <v>10733</v>
      </c>
      <c r="D5" t="s">
        <v>2132</v>
      </c>
      <c r="E5" t="s">
        <v>98</v>
      </c>
      <c r="F5">
        <v>1985</v>
      </c>
      <c r="G5" t="s">
        <v>1453</v>
      </c>
      <c r="H5" t="s">
        <v>91</v>
      </c>
      <c r="I5" t="s">
        <v>92</v>
      </c>
      <c r="J5" t="s">
        <v>2369</v>
      </c>
      <c r="K5" t="s">
        <v>2369</v>
      </c>
      <c r="M5" t="s">
        <v>207</v>
      </c>
      <c r="N5">
        <v>0.99</v>
      </c>
      <c r="R5" s="14">
        <v>44986</v>
      </c>
      <c r="S5" t="s">
        <v>204</v>
      </c>
      <c r="T5" s="14">
        <v>45003</v>
      </c>
      <c r="U5" s="16" t="s">
        <v>1872</v>
      </c>
      <c r="V5" s="16">
        <v>138</v>
      </c>
      <c r="W5" s="16" t="s">
        <v>2373</v>
      </c>
      <c r="Y5" s="16" t="s">
        <v>2374</v>
      </c>
      <c r="Z5" s="16" t="s">
        <v>207</v>
      </c>
      <c r="AB5" s="17">
        <f t="shared" si="0"/>
        <v>99</v>
      </c>
      <c r="AC5" s="13">
        <v>45043</v>
      </c>
      <c r="AD5">
        <v>37</v>
      </c>
      <c r="AE5" s="13">
        <v>45043</v>
      </c>
      <c r="AF5">
        <v>100</v>
      </c>
      <c r="AG5" s="13">
        <v>45043</v>
      </c>
      <c r="AH5">
        <v>3</v>
      </c>
      <c r="AI5" s="13">
        <v>45034</v>
      </c>
      <c r="AJ5"/>
      <c r="AK5" s="13"/>
      <c r="AL5">
        <v>4</v>
      </c>
      <c r="AM5" t="s">
        <v>2406</v>
      </c>
      <c r="AN5" t="s">
        <v>204</v>
      </c>
      <c r="AO5" s="13">
        <v>45111</v>
      </c>
      <c r="AP5" s="13">
        <v>45123</v>
      </c>
      <c r="AQ5" s="13">
        <v>45135</v>
      </c>
      <c r="AR5">
        <v>5.89</v>
      </c>
      <c r="AS5">
        <v>5.84</v>
      </c>
      <c r="AT5" t="s">
        <v>1874</v>
      </c>
    </row>
    <row r="6" spans="1:47" x14ac:dyDescent="0.35">
      <c r="A6">
        <v>5</v>
      </c>
      <c r="B6" t="s">
        <v>360</v>
      </c>
      <c r="C6" t="s">
        <v>10734</v>
      </c>
      <c r="D6" t="s">
        <v>2135</v>
      </c>
      <c r="E6" t="s">
        <v>98</v>
      </c>
      <c r="F6">
        <v>1974</v>
      </c>
      <c r="G6" t="s">
        <v>1453</v>
      </c>
      <c r="H6" t="s">
        <v>91</v>
      </c>
      <c r="I6" t="s">
        <v>92</v>
      </c>
      <c r="J6" t="s">
        <v>2369</v>
      </c>
      <c r="K6" t="s">
        <v>2369</v>
      </c>
      <c r="M6" t="s">
        <v>207</v>
      </c>
      <c r="N6">
        <v>0.62</v>
      </c>
      <c r="R6" s="14">
        <v>44986</v>
      </c>
      <c r="S6" t="s">
        <v>204</v>
      </c>
      <c r="T6" s="14">
        <v>45005</v>
      </c>
      <c r="U6" s="16" t="s">
        <v>1872</v>
      </c>
      <c r="V6" s="16">
        <v>90</v>
      </c>
      <c r="W6" s="16" t="s">
        <v>2373</v>
      </c>
      <c r="Y6" s="16" t="s">
        <v>2374</v>
      </c>
      <c r="Z6" s="16" t="s">
        <v>207</v>
      </c>
      <c r="AB6" s="17">
        <f t="shared" si="0"/>
        <v>62</v>
      </c>
      <c r="AC6" s="13">
        <v>45047</v>
      </c>
      <c r="AD6">
        <v>45</v>
      </c>
      <c r="AE6" s="13">
        <v>45047</v>
      </c>
      <c r="AF6">
        <v>100</v>
      </c>
      <c r="AG6" s="13">
        <v>45047</v>
      </c>
      <c r="AH6">
        <v>3</v>
      </c>
      <c r="AI6" s="13">
        <v>45043</v>
      </c>
      <c r="AJ6"/>
      <c r="AK6" s="13"/>
      <c r="AL6">
        <v>3</v>
      </c>
      <c r="AM6" t="s">
        <v>2406</v>
      </c>
      <c r="AN6" t="s">
        <v>204</v>
      </c>
      <c r="AO6" s="13">
        <v>45122</v>
      </c>
      <c r="AP6" s="13">
        <v>45129</v>
      </c>
      <c r="AQ6" s="13">
        <v>45137</v>
      </c>
      <c r="AR6">
        <v>5.41</v>
      </c>
      <c r="AS6">
        <v>3.36</v>
      </c>
      <c r="AT6" t="s">
        <v>1874</v>
      </c>
    </row>
    <row r="7" spans="1:47" x14ac:dyDescent="0.35">
      <c r="A7">
        <v>6</v>
      </c>
      <c r="B7" t="s">
        <v>360</v>
      </c>
      <c r="C7" t="s">
        <v>10735</v>
      </c>
      <c r="D7" t="s">
        <v>2140</v>
      </c>
      <c r="E7" t="s">
        <v>98</v>
      </c>
      <c r="F7">
        <v>1972</v>
      </c>
      <c r="G7" t="s">
        <v>1453</v>
      </c>
      <c r="H7" t="s">
        <v>91</v>
      </c>
      <c r="I7" t="s">
        <v>92</v>
      </c>
      <c r="J7" t="s">
        <v>2369</v>
      </c>
      <c r="K7" t="s">
        <v>2369</v>
      </c>
      <c r="M7" t="s">
        <v>207</v>
      </c>
      <c r="N7">
        <v>0.73</v>
      </c>
      <c r="R7" s="14">
        <v>44977</v>
      </c>
      <c r="S7" t="s">
        <v>204</v>
      </c>
      <c r="T7" s="14">
        <v>45002</v>
      </c>
      <c r="U7" s="16" t="s">
        <v>1872</v>
      </c>
      <c r="V7" s="16">
        <v>102</v>
      </c>
      <c r="W7" s="16" t="s">
        <v>2373</v>
      </c>
      <c r="Y7" s="16" t="s">
        <v>2374</v>
      </c>
      <c r="Z7" s="16" t="s">
        <v>207</v>
      </c>
      <c r="AB7" s="17">
        <f t="shared" si="0"/>
        <v>73</v>
      </c>
      <c r="AC7" s="13">
        <v>45043</v>
      </c>
      <c r="AD7">
        <v>175</v>
      </c>
      <c r="AE7" s="13">
        <v>45043</v>
      </c>
      <c r="AF7">
        <v>425</v>
      </c>
      <c r="AG7" s="13">
        <v>45043</v>
      </c>
      <c r="AH7">
        <v>12</v>
      </c>
      <c r="AI7" s="13">
        <v>45036</v>
      </c>
      <c r="AJ7"/>
      <c r="AK7" s="13"/>
      <c r="AL7">
        <v>4</v>
      </c>
      <c r="AM7" t="s">
        <v>2406</v>
      </c>
      <c r="AN7" t="s">
        <v>204</v>
      </c>
      <c r="AO7" s="13">
        <v>45117</v>
      </c>
      <c r="AP7" s="13">
        <v>45125</v>
      </c>
      <c r="AQ7" s="13">
        <v>45133</v>
      </c>
      <c r="AR7">
        <v>6.35</v>
      </c>
      <c r="AS7">
        <v>4.6399999999999997</v>
      </c>
      <c r="AT7" t="s">
        <v>1874</v>
      </c>
    </row>
    <row r="8" spans="1:47" x14ac:dyDescent="0.35">
      <c r="A8">
        <v>7</v>
      </c>
      <c r="B8" t="s">
        <v>360</v>
      </c>
      <c r="C8" t="s">
        <v>10736</v>
      </c>
      <c r="D8" t="s">
        <v>2145</v>
      </c>
      <c r="E8" t="s">
        <v>98</v>
      </c>
      <c r="F8">
        <v>1988</v>
      </c>
      <c r="G8" t="s">
        <v>1453</v>
      </c>
      <c r="H8" t="s">
        <v>91</v>
      </c>
      <c r="I8" t="s">
        <v>92</v>
      </c>
      <c r="J8" t="s">
        <v>2369</v>
      </c>
      <c r="K8" t="s">
        <v>2369</v>
      </c>
      <c r="M8" t="s">
        <v>207</v>
      </c>
      <c r="N8">
        <v>0.23</v>
      </c>
      <c r="R8" s="14">
        <v>44981</v>
      </c>
      <c r="S8" t="s">
        <v>204</v>
      </c>
      <c r="T8" s="14">
        <v>45006</v>
      </c>
      <c r="U8" s="16" t="s">
        <v>1872</v>
      </c>
      <c r="V8" s="16">
        <v>40</v>
      </c>
      <c r="W8" s="16" t="s">
        <v>2373</v>
      </c>
      <c r="Y8" s="16" t="s">
        <v>2374</v>
      </c>
      <c r="Z8" s="16" t="s">
        <v>207</v>
      </c>
      <c r="AB8" s="17">
        <f t="shared" si="0"/>
        <v>23</v>
      </c>
      <c r="AC8" s="13">
        <v>45045</v>
      </c>
      <c r="AD8">
        <v>100</v>
      </c>
      <c r="AE8" s="13">
        <v>45045</v>
      </c>
      <c r="AF8">
        <v>225</v>
      </c>
      <c r="AG8" s="13">
        <v>45045</v>
      </c>
      <c r="AH8">
        <v>7</v>
      </c>
      <c r="AI8" s="13">
        <v>45036</v>
      </c>
      <c r="AJ8"/>
      <c r="AK8" s="13"/>
      <c r="AL8">
        <v>2</v>
      </c>
      <c r="AM8" t="s">
        <v>2406</v>
      </c>
      <c r="AN8" t="s">
        <v>204</v>
      </c>
      <c r="AO8" s="13">
        <v>45163</v>
      </c>
      <c r="AP8" s="13">
        <v>45143</v>
      </c>
      <c r="AQ8" s="13">
        <v>45148</v>
      </c>
      <c r="AR8">
        <v>5.21</v>
      </c>
      <c r="AS8">
        <v>1.2</v>
      </c>
      <c r="AT8" t="s">
        <v>1874</v>
      </c>
    </row>
    <row r="9" spans="1:47" x14ac:dyDescent="0.35">
      <c r="A9">
        <v>8</v>
      </c>
      <c r="B9" t="s">
        <v>360</v>
      </c>
      <c r="C9" t="s">
        <v>10737</v>
      </c>
      <c r="D9" t="s">
        <v>2148</v>
      </c>
      <c r="E9" t="s">
        <v>98</v>
      </c>
      <c r="F9">
        <v>1993</v>
      </c>
      <c r="G9" t="s">
        <v>1453</v>
      </c>
      <c r="H9" t="s">
        <v>91</v>
      </c>
      <c r="I9" t="s">
        <v>92</v>
      </c>
      <c r="J9" t="s">
        <v>2369</v>
      </c>
      <c r="K9" t="s">
        <v>2369</v>
      </c>
      <c r="M9" t="s">
        <v>207</v>
      </c>
      <c r="N9">
        <v>0.88</v>
      </c>
      <c r="R9" s="14">
        <v>44985</v>
      </c>
      <c r="S9" t="s">
        <v>204</v>
      </c>
      <c r="T9" s="14">
        <v>45004</v>
      </c>
      <c r="U9" s="16" t="s">
        <v>1872</v>
      </c>
      <c r="V9" s="16">
        <v>120</v>
      </c>
      <c r="W9" s="16" t="s">
        <v>2373</v>
      </c>
      <c r="Y9" s="16" t="s">
        <v>2374</v>
      </c>
      <c r="Z9" s="16" t="s">
        <v>207</v>
      </c>
      <c r="AB9" s="17">
        <f t="shared" si="0"/>
        <v>88</v>
      </c>
      <c r="AC9" s="13">
        <v>45039</v>
      </c>
      <c r="AD9">
        <v>50</v>
      </c>
      <c r="AE9" s="13">
        <v>45039</v>
      </c>
      <c r="AF9">
        <v>100</v>
      </c>
      <c r="AG9" s="13">
        <v>45039</v>
      </c>
      <c r="AH9">
        <v>3</v>
      </c>
      <c r="AI9" s="13">
        <v>45034</v>
      </c>
      <c r="AJ9"/>
      <c r="AK9" s="13"/>
      <c r="AL9">
        <v>8</v>
      </c>
      <c r="AM9" t="s">
        <v>2406</v>
      </c>
      <c r="AN9" t="s">
        <v>204</v>
      </c>
      <c r="AO9" s="13">
        <v>45112</v>
      </c>
      <c r="AP9" s="13">
        <v>45118</v>
      </c>
      <c r="AQ9" s="13">
        <v>45129</v>
      </c>
      <c r="AR9">
        <v>5</v>
      </c>
      <c r="AS9">
        <v>4.4000000000000004</v>
      </c>
      <c r="AT9" t="s">
        <v>1874</v>
      </c>
    </row>
    <row r="10" spans="1:47" x14ac:dyDescent="0.35">
      <c r="A10">
        <v>9</v>
      </c>
      <c r="B10" t="s">
        <v>360</v>
      </c>
      <c r="C10" t="s">
        <v>10738</v>
      </c>
      <c r="D10" t="s">
        <v>2155</v>
      </c>
      <c r="E10" t="s">
        <v>98</v>
      </c>
      <c r="F10">
        <v>1971</v>
      </c>
      <c r="G10" t="s">
        <v>1453</v>
      </c>
      <c r="H10" t="s">
        <v>91</v>
      </c>
      <c r="I10" t="s">
        <v>92</v>
      </c>
      <c r="J10" t="s">
        <v>2369</v>
      </c>
      <c r="K10" t="s">
        <v>2369</v>
      </c>
      <c r="M10" t="s">
        <v>207</v>
      </c>
      <c r="N10">
        <v>0.94</v>
      </c>
      <c r="R10" s="14">
        <v>44985</v>
      </c>
      <c r="S10" t="s">
        <v>204</v>
      </c>
      <c r="T10" s="14">
        <v>45004</v>
      </c>
      <c r="U10" s="16" t="s">
        <v>1872</v>
      </c>
      <c r="V10" s="16">
        <v>130</v>
      </c>
      <c r="W10" s="16" t="s">
        <v>2373</v>
      </c>
      <c r="Y10" s="16" t="s">
        <v>2374</v>
      </c>
      <c r="Z10" s="16" t="s">
        <v>207</v>
      </c>
      <c r="AB10" s="17">
        <f t="shared" si="0"/>
        <v>94</v>
      </c>
      <c r="AC10" s="13">
        <v>45041</v>
      </c>
      <c r="AD10">
        <v>50</v>
      </c>
      <c r="AE10" s="13">
        <v>45041</v>
      </c>
      <c r="AF10">
        <v>100</v>
      </c>
      <c r="AG10" s="13">
        <v>45041</v>
      </c>
      <c r="AH10">
        <v>3</v>
      </c>
      <c r="AI10" s="13">
        <v>45033</v>
      </c>
      <c r="AJ10"/>
      <c r="AK10" s="13"/>
      <c r="AL10">
        <v>6</v>
      </c>
      <c r="AM10" t="s">
        <v>2406</v>
      </c>
      <c r="AN10" t="s">
        <v>204</v>
      </c>
      <c r="AO10" s="13">
        <v>45125</v>
      </c>
      <c r="AP10" s="13">
        <v>45132</v>
      </c>
      <c r="AQ10" s="13">
        <v>45143</v>
      </c>
      <c r="AR10">
        <v>6.21</v>
      </c>
      <c r="AS10">
        <v>5.84</v>
      </c>
      <c r="AT10" t="s">
        <v>1874</v>
      </c>
    </row>
    <row r="11" spans="1:47" x14ac:dyDescent="0.35">
      <c r="A11">
        <v>10</v>
      </c>
      <c r="B11" t="s">
        <v>360</v>
      </c>
      <c r="C11" t="s">
        <v>10739</v>
      </c>
      <c r="D11" t="s">
        <v>2375</v>
      </c>
      <c r="E11" t="s">
        <v>98</v>
      </c>
      <c r="F11">
        <v>1960</v>
      </c>
      <c r="G11" t="s">
        <v>1453</v>
      </c>
      <c r="H11" t="s">
        <v>91</v>
      </c>
      <c r="I11" t="s">
        <v>92</v>
      </c>
      <c r="J11" t="s">
        <v>2369</v>
      </c>
      <c r="K11" t="s">
        <v>2369</v>
      </c>
      <c r="M11" t="s">
        <v>207</v>
      </c>
      <c r="N11">
        <v>1.68</v>
      </c>
      <c r="R11" s="14">
        <v>44985</v>
      </c>
      <c r="S11" t="s">
        <v>204</v>
      </c>
      <c r="T11" s="14">
        <v>45003</v>
      </c>
      <c r="U11" s="16" t="s">
        <v>1872</v>
      </c>
      <c r="V11" s="16">
        <v>230</v>
      </c>
      <c r="W11" s="16" t="s">
        <v>2373</v>
      </c>
      <c r="Y11" s="16" t="s">
        <v>2374</v>
      </c>
      <c r="Z11" s="16" t="s">
        <v>207</v>
      </c>
      <c r="AB11" s="17">
        <f t="shared" si="0"/>
        <v>168</v>
      </c>
      <c r="AC11" s="13">
        <v>45038</v>
      </c>
      <c r="AD11">
        <v>125</v>
      </c>
      <c r="AE11" s="13">
        <v>45038</v>
      </c>
      <c r="AF11">
        <v>300</v>
      </c>
      <c r="AG11" s="13">
        <v>45038</v>
      </c>
      <c r="AH11">
        <v>9</v>
      </c>
      <c r="AI11" s="13">
        <v>45031</v>
      </c>
      <c r="AJ11"/>
      <c r="AK11" s="13"/>
      <c r="AL11">
        <v>11</v>
      </c>
      <c r="AM11" t="s">
        <v>2406</v>
      </c>
      <c r="AN11" t="s">
        <v>204</v>
      </c>
      <c r="AO11" s="13">
        <v>45132</v>
      </c>
      <c r="AP11" s="13">
        <v>45135</v>
      </c>
      <c r="AQ11" s="13">
        <v>45148</v>
      </c>
      <c r="AR11">
        <v>4.66</v>
      </c>
      <c r="AS11">
        <v>7.84</v>
      </c>
      <c r="AT11" t="s">
        <v>1874</v>
      </c>
    </row>
    <row r="12" spans="1:47" x14ac:dyDescent="0.35">
      <c r="A12">
        <v>11</v>
      </c>
      <c r="B12" t="s">
        <v>360</v>
      </c>
      <c r="C12" t="s">
        <v>10740</v>
      </c>
      <c r="D12" t="s">
        <v>2163</v>
      </c>
      <c r="E12" t="s">
        <v>98</v>
      </c>
      <c r="F12">
        <v>1984</v>
      </c>
      <c r="G12" t="s">
        <v>1453</v>
      </c>
      <c r="H12" t="s">
        <v>91</v>
      </c>
      <c r="I12" t="s">
        <v>92</v>
      </c>
      <c r="J12" t="s">
        <v>2369</v>
      </c>
      <c r="K12" t="s">
        <v>2369</v>
      </c>
      <c r="M12" t="s">
        <v>207</v>
      </c>
      <c r="N12">
        <v>0.31</v>
      </c>
      <c r="R12" s="14">
        <v>44977</v>
      </c>
      <c r="S12" t="s">
        <v>204</v>
      </c>
      <c r="T12" s="14">
        <v>45003</v>
      </c>
      <c r="U12" s="16" t="s">
        <v>1872</v>
      </c>
      <c r="V12" s="16">
        <v>235</v>
      </c>
      <c r="W12" s="16" t="s">
        <v>2373</v>
      </c>
      <c r="Y12" s="16" t="s">
        <v>2374</v>
      </c>
      <c r="Z12" s="16" t="s">
        <v>207</v>
      </c>
      <c r="AB12" s="17">
        <f t="shared" si="0"/>
        <v>31</v>
      </c>
      <c r="AC12" s="13">
        <v>45017</v>
      </c>
      <c r="AD12">
        <v>100</v>
      </c>
      <c r="AE12" s="13">
        <v>45017</v>
      </c>
      <c r="AF12">
        <v>250</v>
      </c>
      <c r="AG12" s="13">
        <v>45017</v>
      </c>
      <c r="AH12">
        <v>7</v>
      </c>
      <c r="AI12" s="13">
        <v>45010</v>
      </c>
      <c r="AJ12"/>
      <c r="AK12" s="13"/>
      <c r="AL12">
        <v>5</v>
      </c>
      <c r="AM12" t="s">
        <v>2406</v>
      </c>
      <c r="AN12" t="s">
        <v>204</v>
      </c>
      <c r="AO12" s="13">
        <v>45139</v>
      </c>
      <c r="AP12" s="13">
        <v>45149</v>
      </c>
      <c r="AQ12" s="13">
        <v>45154</v>
      </c>
      <c r="AR12">
        <v>5.41</v>
      </c>
      <c r="AS12">
        <v>1.68</v>
      </c>
      <c r="AT12" t="s">
        <v>1874</v>
      </c>
    </row>
    <row r="13" spans="1:47" x14ac:dyDescent="0.35">
      <c r="A13">
        <v>12</v>
      </c>
      <c r="B13" t="s">
        <v>360</v>
      </c>
      <c r="C13" t="s">
        <v>10741</v>
      </c>
      <c r="D13" t="s">
        <v>2165</v>
      </c>
      <c r="E13" t="s">
        <v>98</v>
      </c>
      <c r="F13">
        <v>1954</v>
      </c>
      <c r="G13" t="s">
        <v>1453</v>
      </c>
      <c r="H13" t="s">
        <v>91</v>
      </c>
      <c r="I13" t="s">
        <v>92</v>
      </c>
      <c r="J13" t="s">
        <v>2369</v>
      </c>
      <c r="K13" t="s">
        <v>2369</v>
      </c>
      <c r="M13" t="s">
        <v>207</v>
      </c>
      <c r="N13">
        <v>0.47</v>
      </c>
      <c r="R13" s="14">
        <v>44986</v>
      </c>
      <c r="S13" t="s">
        <v>204</v>
      </c>
      <c r="T13" s="14">
        <v>45006</v>
      </c>
      <c r="U13" s="16" t="s">
        <v>1872</v>
      </c>
      <c r="V13" s="16">
        <v>65</v>
      </c>
      <c r="W13" s="16" t="s">
        <v>2373</v>
      </c>
      <c r="Y13" s="16" t="s">
        <v>2374</v>
      </c>
      <c r="Z13" s="16" t="s">
        <v>207</v>
      </c>
      <c r="AB13" s="17">
        <f t="shared" si="0"/>
        <v>47</v>
      </c>
      <c r="AC13" s="13">
        <v>45046</v>
      </c>
      <c r="AD13">
        <v>300</v>
      </c>
      <c r="AE13" s="13">
        <v>45046</v>
      </c>
      <c r="AF13">
        <v>700</v>
      </c>
      <c r="AG13" s="13">
        <v>45046</v>
      </c>
      <c r="AH13">
        <v>20</v>
      </c>
      <c r="AI13" s="13">
        <v>45041</v>
      </c>
      <c r="AJ13"/>
      <c r="AK13" s="13"/>
      <c r="AL13">
        <v>4</v>
      </c>
      <c r="AM13" t="s">
        <v>2406</v>
      </c>
      <c r="AN13" t="s">
        <v>204</v>
      </c>
      <c r="AO13" s="13">
        <v>45135</v>
      </c>
      <c r="AP13" s="13">
        <v>45143</v>
      </c>
      <c r="AQ13" s="13">
        <v>45151</v>
      </c>
      <c r="AR13">
        <v>5.95</v>
      </c>
      <c r="AS13">
        <v>2.8</v>
      </c>
      <c r="AT13" t="s">
        <v>1874</v>
      </c>
    </row>
    <row r="14" spans="1:47" x14ac:dyDescent="0.35">
      <c r="A14">
        <v>13</v>
      </c>
      <c r="B14" t="s">
        <v>360</v>
      </c>
      <c r="C14" t="s">
        <v>10742</v>
      </c>
      <c r="D14" t="s">
        <v>2168</v>
      </c>
      <c r="E14" t="s">
        <v>93</v>
      </c>
      <c r="F14">
        <v>1968</v>
      </c>
      <c r="G14" t="s">
        <v>1453</v>
      </c>
      <c r="H14" t="s">
        <v>91</v>
      </c>
      <c r="I14" t="s">
        <v>92</v>
      </c>
      <c r="J14" t="s">
        <v>2369</v>
      </c>
      <c r="K14" t="s">
        <v>2369</v>
      </c>
      <c r="M14" t="s">
        <v>207</v>
      </c>
      <c r="N14">
        <v>0.38</v>
      </c>
      <c r="R14" s="14">
        <v>44982</v>
      </c>
      <c r="S14" t="s">
        <v>204</v>
      </c>
      <c r="T14" s="14">
        <v>45004</v>
      </c>
      <c r="U14" s="16" t="s">
        <v>1872</v>
      </c>
      <c r="V14" s="16">
        <v>53</v>
      </c>
      <c r="W14" s="16" t="s">
        <v>2373</v>
      </c>
      <c r="Y14" s="16" t="s">
        <v>2374</v>
      </c>
      <c r="Z14" s="16" t="s">
        <v>207</v>
      </c>
      <c r="AB14" s="17">
        <f t="shared" si="0"/>
        <v>38</v>
      </c>
      <c r="AC14" s="13">
        <v>45041</v>
      </c>
      <c r="AD14">
        <v>75</v>
      </c>
      <c r="AE14" s="13">
        <v>45041</v>
      </c>
      <c r="AF14">
        <v>150</v>
      </c>
      <c r="AG14" s="13">
        <v>45041</v>
      </c>
      <c r="AH14">
        <v>5</v>
      </c>
      <c r="AI14" s="13">
        <v>45034</v>
      </c>
      <c r="AJ14"/>
      <c r="AK14" s="13"/>
      <c r="AL14">
        <v>9</v>
      </c>
      <c r="AM14" t="s">
        <v>2406</v>
      </c>
      <c r="AN14" t="s">
        <v>204</v>
      </c>
      <c r="AO14" s="13">
        <v>45114</v>
      </c>
      <c r="AP14" s="13">
        <v>45122</v>
      </c>
      <c r="AQ14" s="13">
        <v>45130</v>
      </c>
      <c r="AR14">
        <v>4</v>
      </c>
      <c r="AS14">
        <v>1.52</v>
      </c>
      <c r="AT14" t="s">
        <v>1874</v>
      </c>
    </row>
    <row r="15" spans="1:47" x14ac:dyDescent="0.35">
      <c r="A15">
        <v>14</v>
      </c>
      <c r="B15" t="s">
        <v>360</v>
      </c>
      <c r="C15" t="s">
        <v>10743</v>
      </c>
      <c r="D15" t="s">
        <v>2176</v>
      </c>
      <c r="E15" t="s">
        <v>98</v>
      </c>
      <c r="F15">
        <v>1976</v>
      </c>
      <c r="G15" t="s">
        <v>1453</v>
      </c>
      <c r="H15" t="s">
        <v>91</v>
      </c>
      <c r="I15" t="s">
        <v>92</v>
      </c>
      <c r="J15" t="s">
        <v>2369</v>
      </c>
      <c r="K15" t="s">
        <v>2369</v>
      </c>
      <c r="M15" t="s">
        <v>204</v>
      </c>
      <c r="N15">
        <v>2</v>
      </c>
      <c r="R15" s="14">
        <v>44982</v>
      </c>
      <c r="S15" t="s">
        <v>204</v>
      </c>
      <c r="T15" s="14">
        <v>45003</v>
      </c>
      <c r="U15" s="16" t="s">
        <v>1872</v>
      </c>
      <c r="V15" s="16">
        <v>180</v>
      </c>
      <c r="W15" s="16" t="s">
        <v>2373</v>
      </c>
      <c r="Y15" s="16" t="s">
        <v>2376</v>
      </c>
      <c r="Z15" s="16" t="s">
        <v>204</v>
      </c>
      <c r="AB15" s="17">
        <f t="shared" si="0"/>
        <v>200</v>
      </c>
      <c r="AC15" s="13">
        <v>45046</v>
      </c>
      <c r="AD15">
        <v>60</v>
      </c>
      <c r="AE15" s="13">
        <v>45046</v>
      </c>
      <c r="AF15">
        <v>150</v>
      </c>
      <c r="AG15" s="13">
        <v>45046</v>
      </c>
      <c r="AH15">
        <v>4</v>
      </c>
      <c r="AI15" s="13">
        <v>45041</v>
      </c>
      <c r="AJ15"/>
      <c r="AK15" s="13"/>
      <c r="AL15">
        <v>11</v>
      </c>
      <c r="AM15" t="s">
        <v>2406</v>
      </c>
      <c r="AN15" t="s">
        <v>204</v>
      </c>
      <c r="AO15" s="13">
        <v>45111</v>
      </c>
      <c r="AP15" s="13">
        <v>45112</v>
      </c>
      <c r="AQ15" s="13">
        <v>45127</v>
      </c>
      <c r="AR15">
        <v>5.4</v>
      </c>
      <c r="AS15">
        <v>10.8</v>
      </c>
      <c r="AT15" t="s">
        <v>1874</v>
      </c>
    </row>
    <row r="16" spans="1:47" x14ac:dyDescent="0.35">
      <c r="A16">
        <v>15</v>
      </c>
      <c r="B16" t="s">
        <v>360</v>
      </c>
      <c r="C16" t="s">
        <v>10744</v>
      </c>
      <c r="D16" t="s">
        <v>2151</v>
      </c>
      <c r="E16" t="s">
        <v>98</v>
      </c>
      <c r="F16">
        <v>1960</v>
      </c>
      <c r="G16" t="s">
        <v>1453</v>
      </c>
      <c r="H16" t="s">
        <v>91</v>
      </c>
      <c r="I16" t="s">
        <v>92</v>
      </c>
      <c r="J16" t="s">
        <v>2369</v>
      </c>
      <c r="K16" t="s">
        <v>2369</v>
      </c>
      <c r="M16" t="s">
        <v>207</v>
      </c>
      <c r="N16">
        <v>1.54</v>
      </c>
      <c r="R16" s="14">
        <v>44974</v>
      </c>
      <c r="S16" t="s">
        <v>204</v>
      </c>
      <c r="T16" s="14">
        <v>45000</v>
      </c>
      <c r="U16" s="16" t="s">
        <v>1872</v>
      </c>
      <c r="V16" s="16">
        <v>216</v>
      </c>
      <c r="W16" s="16" t="s">
        <v>2373</v>
      </c>
      <c r="Y16" s="16" t="s">
        <v>2374</v>
      </c>
      <c r="Z16" s="16" t="s">
        <v>207</v>
      </c>
      <c r="AB16" s="17">
        <f t="shared" si="0"/>
        <v>154</v>
      </c>
      <c r="AC16" s="13">
        <v>45046</v>
      </c>
      <c r="AD16">
        <v>57</v>
      </c>
      <c r="AE16" s="13">
        <v>45046</v>
      </c>
      <c r="AF16">
        <v>125</v>
      </c>
      <c r="AG16" s="13">
        <v>45046</v>
      </c>
      <c r="AH16">
        <v>4</v>
      </c>
      <c r="AI16" s="13">
        <v>45039</v>
      </c>
      <c r="AJ16"/>
      <c r="AK16" s="13"/>
      <c r="AL16">
        <v>9</v>
      </c>
      <c r="AM16" t="s">
        <v>2406</v>
      </c>
      <c r="AN16" t="s">
        <v>204</v>
      </c>
      <c r="AO16" s="13">
        <v>45115</v>
      </c>
      <c r="AP16" s="13">
        <v>45119</v>
      </c>
      <c r="AQ16" s="13">
        <v>45131</v>
      </c>
      <c r="AR16">
        <v>4.87</v>
      </c>
      <c r="AS16">
        <v>7.5</v>
      </c>
      <c r="AT16" t="s">
        <v>1874</v>
      </c>
    </row>
    <row r="17" spans="1:46" x14ac:dyDescent="0.35">
      <c r="A17">
        <v>16</v>
      </c>
      <c r="B17" t="s">
        <v>360</v>
      </c>
      <c r="C17" t="s">
        <v>10745</v>
      </c>
      <c r="D17" t="s">
        <v>2182</v>
      </c>
      <c r="E17" t="s">
        <v>98</v>
      </c>
      <c r="F17">
        <v>1961</v>
      </c>
      <c r="G17" t="s">
        <v>1453</v>
      </c>
      <c r="H17" t="s">
        <v>91</v>
      </c>
      <c r="I17" t="s">
        <v>92</v>
      </c>
      <c r="J17" t="s">
        <v>2369</v>
      </c>
      <c r="K17" t="s">
        <v>2369</v>
      </c>
      <c r="M17" t="s">
        <v>207</v>
      </c>
      <c r="N17">
        <v>0.44</v>
      </c>
      <c r="R17" s="14">
        <v>44976</v>
      </c>
      <c r="S17" t="s">
        <v>204</v>
      </c>
      <c r="T17" s="14">
        <v>45018</v>
      </c>
      <c r="U17" s="16" t="s">
        <v>1872</v>
      </c>
      <c r="V17" s="16">
        <v>60</v>
      </c>
      <c r="W17" s="16" t="s">
        <v>2113</v>
      </c>
      <c r="Y17" s="16" t="s">
        <v>2374</v>
      </c>
      <c r="Z17" s="16" t="s">
        <v>207</v>
      </c>
      <c r="AB17" s="17">
        <f t="shared" si="0"/>
        <v>44</v>
      </c>
      <c r="AC17" s="13">
        <v>45061</v>
      </c>
      <c r="AD17">
        <v>35</v>
      </c>
      <c r="AE17" s="13">
        <v>45061</v>
      </c>
      <c r="AF17">
        <v>100</v>
      </c>
      <c r="AG17" s="13">
        <v>45061</v>
      </c>
      <c r="AH17">
        <v>3</v>
      </c>
      <c r="AI17" s="13">
        <v>45056</v>
      </c>
      <c r="AJ17"/>
      <c r="AK17" s="13"/>
      <c r="AL17">
        <v>4</v>
      </c>
      <c r="AM17" t="s">
        <v>2406</v>
      </c>
      <c r="AN17" t="s">
        <v>204</v>
      </c>
      <c r="AO17" s="13">
        <v>45144</v>
      </c>
      <c r="AP17" s="13">
        <v>45153</v>
      </c>
      <c r="AQ17" s="13">
        <v>45160</v>
      </c>
      <c r="AR17">
        <v>5.63</v>
      </c>
      <c r="AS17">
        <v>2.48</v>
      </c>
      <c r="AT17" t="s">
        <v>1874</v>
      </c>
    </row>
    <row r="18" spans="1:46" x14ac:dyDescent="0.35">
      <c r="A18">
        <v>17</v>
      </c>
      <c r="B18" t="s">
        <v>360</v>
      </c>
      <c r="C18" t="s">
        <v>10746</v>
      </c>
      <c r="D18" t="s">
        <v>2187</v>
      </c>
      <c r="E18" t="s">
        <v>98</v>
      </c>
      <c r="F18">
        <v>1975</v>
      </c>
      <c r="G18" t="s">
        <v>1453</v>
      </c>
      <c r="H18" t="s">
        <v>91</v>
      </c>
      <c r="I18" t="s">
        <v>92</v>
      </c>
      <c r="J18" t="s">
        <v>2369</v>
      </c>
      <c r="K18" t="s">
        <v>2369</v>
      </c>
      <c r="M18" t="s">
        <v>207</v>
      </c>
      <c r="N18">
        <v>0.38</v>
      </c>
      <c r="R18" s="14">
        <v>44974</v>
      </c>
      <c r="S18" t="s">
        <v>204</v>
      </c>
      <c r="T18" s="14">
        <v>45014</v>
      </c>
      <c r="U18" s="16" t="s">
        <v>1872</v>
      </c>
      <c r="V18" s="16">
        <v>58</v>
      </c>
      <c r="W18" s="16" t="s">
        <v>2373</v>
      </c>
      <c r="Y18" s="16" t="s">
        <v>2374</v>
      </c>
      <c r="Z18" s="16" t="s">
        <v>207</v>
      </c>
      <c r="AB18" s="17">
        <f t="shared" si="0"/>
        <v>38</v>
      </c>
      <c r="AC18" s="13">
        <v>45051</v>
      </c>
      <c r="AD18">
        <v>50</v>
      </c>
      <c r="AE18" s="13">
        <v>45051</v>
      </c>
      <c r="AF18">
        <v>100</v>
      </c>
      <c r="AG18" s="13">
        <v>45051</v>
      </c>
      <c r="AH18">
        <v>3</v>
      </c>
      <c r="AI18" s="13">
        <v>45047</v>
      </c>
      <c r="AJ18"/>
      <c r="AK18" s="13"/>
      <c r="AL18">
        <v>3</v>
      </c>
      <c r="AM18" t="s">
        <v>2406</v>
      </c>
      <c r="AN18" t="s">
        <v>204</v>
      </c>
      <c r="AO18" s="13">
        <v>45132</v>
      </c>
      <c r="AP18" s="13">
        <v>45143</v>
      </c>
      <c r="AQ18" s="13">
        <v>45148</v>
      </c>
      <c r="AR18">
        <v>5.26</v>
      </c>
      <c r="AS18">
        <v>2</v>
      </c>
      <c r="AT18" t="s">
        <v>1874</v>
      </c>
    </row>
    <row r="19" spans="1:46" x14ac:dyDescent="0.35">
      <c r="A19">
        <v>18</v>
      </c>
      <c r="B19" t="s">
        <v>360</v>
      </c>
      <c r="C19" t="s">
        <v>10747</v>
      </c>
      <c r="D19" t="s">
        <v>190</v>
      </c>
      <c r="E19" t="s">
        <v>98</v>
      </c>
      <c r="F19">
        <v>1985</v>
      </c>
      <c r="G19" t="s">
        <v>1453</v>
      </c>
      <c r="H19" t="s">
        <v>91</v>
      </c>
      <c r="I19" t="s">
        <v>92</v>
      </c>
      <c r="J19" t="s">
        <v>2369</v>
      </c>
      <c r="K19" t="s">
        <v>2369</v>
      </c>
      <c r="M19" t="s">
        <v>207</v>
      </c>
      <c r="N19">
        <v>0.62</v>
      </c>
      <c r="R19" s="14">
        <v>44974</v>
      </c>
      <c r="S19" t="s">
        <v>204</v>
      </c>
      <c r="T19" s="14">
        <v>45015</v>
      </c>
      <c r="U19" s="16" t="s">
        <v>1872</v>
      </c>
      <c r="V19" s="16">
        <v>80</v>
      </c>
      <c r="W19" s="16" t="s">
        <v>2373</v>
      </c>
      <c r="Y19" s="16" t="s">
        <v>2374</v>
      </c>
      <c r="Z19" s="16" t="s">
        <v>207</v>
      </c>
      <c r="AB19" s="17">
        <f t="shared" si="0"/>
        <v>62</v>
      </c>
      <c r="AC19" s="13">
        <v>45049</v>
      </c>
      <c r="AD19">
        <v>65</v>
      </c>
      <c r="AE19" s="13">
        <v>45049</v>
      </c>
      <c r="AF19">
        <v>150</v>
      </c>
      <c r="AG19" s="13">
        <v>45049</v>
      </c>
      <c r="AH19">
        <v>4</v>
      </c>
      <c r="AI19" s="13">
        <v>45046</v>
      </c>
      <c r="AJ19"/>
      <c r="AK19" s="13"/>
      <c r="AL19">
        <v>5</v>
      </c>
      <c r="AM19" t="s">
        <v>2406</v>
      </c>
      <c r="AN19" t="s">
        <v>204</v>
      </c>
      <c r="AO19" s="13">
        <v>45123</v>
      </c>
      <c r="AP19" s="13">
        <v>45130</v>
      </c>
      <c r="AQ19" s="13">
        <v>45137</v>
      </c>
      <c r="AR19">
        <v>5.8</v>
      </c>
      <c r="AS19">
        <v>3.6</v>
      </c>
      <c r="AT19" t="s">
        <v>1874</v>
      </c>
    </row>
    <row r="20" spans="1:46" x14ac:dyDescent="0.35">
      <c r="A20">
        <v>19</v>
      </c>
      <c r="B20" t="s">
        <v>360</v>
      </c>
      <c r="C20" t="s">
        <v>10748</v>
      </c>
      <c r="D20" t="s">
        <v>2377</v>
      </c>
      <c r="E20" t="s">
        <v>98</v>
      </c>
      <c r="F20">
        <v>1966</v>
      </c>
      <c r="G20" t="s">
        <v>1453</v>
      </c>
      <c r="H20" t="s">
        <v>91</v>
      </c>
      <c r="I20" t="s">
        <v>92</v>
      </c>
      <c r="J20" t="s">
        <v>2369</v>
      </c>
      <c r="K20" t="s">
        <v>2369</v>
      </c>
      <c r="M20" t="s">
        <v>207</v>
      </c>
      <c r="N20">
        <v>2.06</v>
      </c>
      <c r="R20" s="14">
        <v>44974</v>
      </c>
      <c r="S20" t="s">
        <v>204</v>
      </c>
      <c r="T20" s="14">
        <v>45000</v>
      </c>
      <c r="U20" s="16" t="s">
        <v>1872</v>
      </c>
      <c r="V20" s="16">
        <v>290</v>
      </c>
      <c r="W20" s="16" t="s">
        <v>2373</v>
      </c>
      <c r="Y20" s="16" t="s">
        <v>2374</v>
      </c>
      <c r="Z20" s="16" t="s">
        <v>207</v>
      </c>
      <c r="AB20" s="17">
        <f t="shared" si="0"/>
        <v>206</v>
      </c>
      <c r="AC20" s="13">
        <v>45046</v>
      </c>
      <c r="AD20">
        <v>75</v>
      </c>
      <c r="AE20" s="13">
        <v>45046</v>
      </c>
      <c r="AF20">
        <v>150</v>
      </c>
      <c r="AG20" s="13">
        <v>45046</v>
      </c>
      <c r="AH20">
        <v>5</v>
      </c>
      <c r="AI20" s="13">
        <v>45041</v>
      </c>
      <c r="AJ20"/>
      <c r="AK20" s="13"/>
      <c r="AL20">
        <v>12</v>
      </c>
      <c r="AM20" t="s">
        <v>2406</v>
      </c>
      <c r="AN20" t="s">
        <v>204</v>
      </c>
      <c r="AO20" s="13">
        <v>45122</v>
      </c>
      <c r="AP20" s="13">
        <v>45123</v>
      </c>
      <c r="AQ20" s="13">
        <v>45137</v>
      </c>
      <c r="AR20">
        <v>4.84</v>
      </c>
      <c r="AS20">
        <v>9.99</v>
      </c>
      <c r="AT20" t="s">
        <v>1874</v>
      </c>
    </row>
    <row r="21" spans="1:46" x14ac:dyDescent="0.35">
      <c r="A21">
        <v>20</v>
      </c>
      <c r="B21" t="s">
        <v>360</v>
      </c>
      <c r="C21" t="s">
        <v>10749</v>
      </c>
      <c r="D21" t="s">
        <v>2196</v>
      </c>
      <c r="E21" t="s">
        <v>98</v>
      </c>
      <c r="F21">
        <v>1969</v>
      </c>
      <c r="G21" t="s">
        <v>1453</v>
      </c>
      <c r="H21" t="s">
        <v>91</v>
      </c>
      <c r="I21" t="s">
        <v>92</v>
      </c>
      <c r="J21" t="s">
        <v>2369</v>
      </c>
      <c r="K21" t="s">
        <v>2369</v>
      </c>
      <c r="M21" t="s">
        <v>207</v>
      </c>
      <c r="N21">
        <v>1.76</v>
      </c>
      <c r="R21" s="14">
        <v>44974</v>
      </c>
      <c r="S21" t="s">
        <v>204</v>
      </c>
      <c r="T21" s="14">
        <v>45002</v>
      </c>
      <c r="U21" s="16" t="s">
        <v>1872</v>
      </c>
      <c r="V21" s="16">
        <v>250</v>
      </c>
      <c r="W21" s="16" t="s">
        <v>2373</v>
      </c>
      <c r="Y21" s="16" t="s">
        <v>2374</v>
      </c>
      <c r="Z21" s="16" t="s">
        <v>207</v>
      </c>
      <c r="AB21" s="17">
        <f t="shared" si="0"/>
        <v>176</v>
      </c>
      <c r="AC21" s="13">
        <v>45041</v>
      </c>
      <c r="AD21">
        <v>25</v>
      </c>
      <c r="AE21" s="13">
        <v>45041</v>
      </c>
      <c r="AF21">
        <v>65</v>
      </c>
      <c r="AG21" s="13">
        <v>45041</v>
      </c>
      <c r="AH21">
        <v>2</v>
      </c>
      <c r="AI21" s="13">
        <v>45037</v>
      </c>
      <c r="AJ21"/>
      <c r="AK21" s="13"/>
      <c r="AL21">
        <v>9</v>
      </c>
      <c r="AM21" t="s">
        <v>2406</v>
      </c>
      <c r="AN21" t="s">
        <v>204</v>
      </c>
      <c r="AO21" s="13">
        <v>45126</v>
      </c>
      <c r="AP21" s="13">
        <v>45128</v>
      </c>
      <c r="AQ21" s="13">
        <v>45143</v>
      </c>
      <c r="AR21">
        <v>4</v>
      </c>
      <c r="AS21">
        <v>7.04</v>
      </c>
      <c r="AT21" t="s">
        <v>1874</v>
      </c>
    </row>
    <row r="22" spans="1:46" x14ac:dyDescent="0.35">
      <c r="A22">
        <v>21</v>
      </c>
      <c r="B22" t="s">
        <v>360</v>
      </c>
      <c r="C22" t="s">
        <v>10750</v>
      </c>
      <c r="D22" t="s">
        <v>97</v>
      </c>
      <c r="E22" t="s">
        <v>98</v>
      </c>
      <c r="F22">
        <v>1981</v>
      </c>
      <c r="G22" t="s">
        <v>1453</v>
      </c>
      <c r="H22" t="s">
        <v>91</v>
      </c>
      <c r="I22" t="s">
        <v>92</v>
      </c>
      <c r="J22" t="s">
        <v>2369</v>
      </c>
      <c r="K22" t="s">
        <v>2369</v>
      </c>
      <c r="M22" t="s">
        <v>207</v>
      </c>
      <c r="N22">
        <v>0.27</v>
      </c>
      <c r="R22" s="14">
        <v>44974</v>
      </c>
      <c r="S22" t="s">
        <v>204</v>
      </c>
      <c r="T22" s="14">
        <v>45000</v>
      </c>
      <c r="U22" s="16" t="s">
        <v>1872</v>
      </c>
      <c r="V22" s="16">
        <v>40</v>
      </c>
      <c r="W22" s="16" t="s">
        <v>2373</v>
      </c>
      <c r="Y22" s="16" t="s">
        <v>2374</v>
      </c>
      <c r="Z22" s="16" t="s">
        <v>207</v>
      </c>
      <c r="AB22" s="17">
        <f t="shared" si="0"/>
        <v>27</v>
      </c>
      <c r="AC22" s="13">
        <v>45041</v>
      </c>
      <c r="AD22">
        <v>100</v>
      </c>
      <c r="AE22" s="13">
        <v>45041</v>
      </c>
      <c r="AF22">
        <v>230</v>
      </c>
      <c r="AG22" s="13">
        <v>45041</v>
      </c>
      <c r="AH22">
        <v>7</v>
      </c>
      <c r="AI22" s="13">
        <v>45035</v>
      </c>
      <c r="AJ22"/>
      <c r="AK22" s="13"/>
      <c r="AL22">
        <v>3</v>
      </c>
      <c r="AM22" t="s">
        <v>2406</v>
      </c>
      <c r="AN22" t="s">
        <v>204</v>
      </c>
      <c r="AO22" s="13">
        <v>45126</v>
      </c>
      <c r="AP22" s="13">
        <v>45135</v>
      </c>
      <c r="AQ22" s="13">
        <v>45143</v>
      </c>
      <c r="AR22">
        <v>3.85</v>
      </c>
      <c r="AS22">
        <v>1.04</v>
      </c>
      <c r="AT22" t="s">
        <v>1874</v>
      </c>
    </row>
    <row r="23" spans="1:46" x14ac:dyDescent="0.35">
      <c r="A23">
        <v>22</v>
      </c>
      <c r="B23" t="s">
        <v>360</v>
      </c>
      <c r="C23" t="s">
        <v>10751</v>
      </c>
      <c r="D23" t="s">
        <v>2201</v>
      </c>
      <c r="E23" t="s">
        <v>93</v>
      </c>
      <c r="F23">
        <v>1980</v>
      </c>
      <c r="G23" t="s">
        <v>1453</v>
      </c>
      <c r="H23" t="s">
        <v>91</v>
      </c>
      <c r="I23" t="s">
        <v>92</v>
      </c>
      <c r="J23" t="s">
        <v>2369</v>
      </c>
      <c r="K23" t="s">
        <v>2369</v>
      </c>
      <c r="M23" t="s">
        <v>207</v>
      </c>
      <c r="N23">
        <v>0.68</v>
      </c>
      <c r="R23" s="14">
        <v>44975</v>
      </c>
      <c r="S23" t="s">
        <v>204</v>
      </c>
      <c r="T23" s="14">
        <v>45020</v>
      </c>
      <c r="U23" s="16" t="s">
        <v>1872</v>
      </c>
      <c r="V23" s="16">
        <v>95</v>
      </c>
      <c r="W23" s="16" t="s">
        <v>2373</v>
      </c>
      <c r="Y23" s="16" t="s">
        <v>2374</v>
      </c>
      <c r="Z23" s="16" t="s">
        <v>207</v>
      </c>
      <c r="AB23" s="17">
        <f t="shared" si="0"/>
        <v>68</v>
      </c>
      <c r="AC23" s="13">
        <v>45061</v>
      </c>
      <c r="AD23">
        <v>100</v>
      </c>
      <c r="AE23" s="13">
        <v>45061</v>
      </c>
      <c r="AF23">
        <v>230</v>
      </c>
      <c r="AG23" s="13">
        <v>45061</v>
      </c>
      <c r="AH23">
        <v>7</v>
      </c>
      <c r="AI23" s="13">
        <v>45056</v>
      </c>
      <c r="AJ23"/>
      <c r="AK23" s="13"/>
      <c r="AL23">
        <v>4</v>
      </c>
      <c r="AM23" t="s">
        <v>2406</v>
      </c>
      <c r="AN23" t="s">
        <v>204</v>
      </c>
      <c r="AO23" s="13">
        <v>45156</v>
      </c>
      <c r="AP23" s="13">
        <v>45153</v>
      </c>
      <c r="AQ23" s="13">
        <v>45161</v>
      </c>
      <c r="AR23">
        <v>5.29</v>
      </c>
      <c r="AS23">
        <v>3.6</v>
      </c>
      <c r="AT23" t="s">
        <v>1874</v>
      </c>
    </row>
    <row r="24" spans="1:46" x14ac:dyDescent="0.35">
      <c r="A24">
        <v>23</v>
      </c>
      <c r="B24" t="s">
        <v>360</v>
      </c>
      <c r="C24" t="s">
        <v>10752</v>
      </c>
      <c r="D24" t="s">
        <v>2378</v>
      </c>
      <c r="E24" t="s">
        <v>98</v>
      </c>
      <c r="F24">
        <v>1978</v>
      </c>
      <c r="G24" t="s">
        <v>1453</v>
      </c>
      <c r="H24" t="s">
        <v>91</v>
      </c>
      <c r="I24" t="s">
        <v>92</v>
      </c>
      <c r="J24" t="s">
        <v>2369</v>
      </c>
      <c r="K24" t="s">
        <v>2369</v>
      </c>
      <c r="M24" t="s">
        <v>207</v>
      </c>
      <c r="N24">
        <v>0.96</v>
      </c>
      <c r="R24" s="14">
        <v>44975</v>
      </c>
      <c r="S24" t="s">
        <v>204</v>
      </c>
      <c r="T24" s="14">
        <v>45019</v>
      </c>
      <c r="U24" s="16" t="s">
        <v>1872</v>
      </c>
      <c r="V24" s="16">
        <v>130</v>
      </c>
      <c r="W24" s="16" t="s">
        <v>2373</v>
      </c>
      <c r="Y24" s="16" t="s">
        <v>2374</v>
      </c>
      <c r="Z24" s="16" t="s">
        <v>207</v>
      </c>
      <c r="AB24" s="17">
        <f t="shared" si="0"/>
        <v>96</v>
      </c>
      <c r="AC24" s="13">
        <v>45066</v>
      </c>
      <c r="AD24">
        <v>75</v>
      </c>
      <c r="AE24" s="13">
        <v>45066</v>
      </c>
      <c r="AF24">
        <v>150</v>
      </c>
      <c r="AG24" s="13">
        <v>45066</v>
      </c>
      <c r="AH24">
        <v>5</v>
      </c>
      <c r="AI24" s="13">
        <v>45061</v>
      </c>
      <c r="AJ24"/>
      <c r="AK24" s="13"/>
      <c r="AL24">
        <v>5</v>
      </c>
      <c r="AM24" t="s">
        <v>2406</v>
      </c>
      <c r="AN24" t="s">
        <v>204</v>
      </c>
      <c r="AO24" s="13">
        <v>45146</v>
      </c>
      <c r="AP24" s="13">
        <v>45156</v>
      </c>
      <c r="AQ24" s="13">
        <v>45162</v>
      </c>
      <c r="AR24">
        <v>6.16</v>
      </c>
      <c r="AS24">
        <v>5.92</v>
      </c>
      <c r="AT24" t="s">
        <v>1874</v>
      </c>
    </row>
    <row r="25" spans="1:46" x14ac:dyDescent="0.35">
      <c r="A25">
        <v>24</v>
      </c>
      <c r="B25" t="s">
        <v>360</v>
      </c>
      <c r="C25" t="s">
        <v>10753</v>
      </c>
      <c r="D25" t="s">
        <v>2204</v>
      </c>
      <c r="E25" t="s">
        <v>93</v>
      </c>
      <c r="F25">
        <v>1979</v>
      </c>
      <c r="G25" t="s">
        <v>1453</v>
      </c>
      <c r="H25" t="s">
        <v>91</v>
      </c>
      <c r="I25" t="s">
        <v>92</v>
      </c>
      <c r="J25" t="s">
        <v>2369</v>
      </c>
      <c r="K25" t="s">
        <v>2369</v>
      </c>
      <c r="M25" t="s">
        <v>207</v>
      </c>
      <c r="N25">
        <v>0.78</v>
      </c>
      <c r="R25" s="14">
        <v>44975</v>
      </c>
      <c r="S25" t="s">
        <v>204</v>
      </c>
      <c r="T25" s="14">
        <v>45020</v>
      </c>
      <c r="U25" s="16" t="s">
        <v>1872</v>
      </c>
      <c r="V25" s="16">
        <v>109</v>
      </c>
      <c r="W25" s="16" t="s">
        <v>2373</v>
      </c>
      <c r="Y25" s="16" t="s">
        <v>2374</v>
      </c>
      <c r="Z25" s="16" t="s">
        <v>207</v>
      </c>
      <c r="AB25" s="17">
        <f t="shared" si="0"/>
        <v>78</v>
      </c>
      <c r="AC25" s="13">
        <v>45065</v>
      </c>
      <c r="AD25">
        <v>25</v>
      </c>
      <c r="AE25" s="13">
        <v>45065</v>
      </c>
      <c r="AF25">
        <v>60</v>
      </c>
      <c r="AG25" s="13">
        <v>45065</v>
      </c>
      <c r="AH25">
        <v>2</v>
      </c>
      <c r="AI25" s="13">
        <v>45057</v>
      </c>
      <c r="AJ25"/>
      <c r="AK25" s="13"/>
      <c r="AL25">
        <v>4</v>
      </c>
      <c r="AM25" t="s">
        <v>2406</v>
      </c>
      <c r="AN25" t="s">
        <v>204</v>
      </c>
      <c r="AO25" s="13">
        <v>45139</v>
      </c>
      <c r="AP25" s="13">
        <v>45143</v>
      </c>
      <c r="AQ25" s="13">
        <v>45153</v>
      </c>
      <c r="AR25">
        <v>4.51</v>
      </c>
      <c r="AS25">
        <v>3.52</v>
      </c>
      <c r="AT25" t="s">
        <v>1874</v>
      </c>
    </row>
    <row r="26" spans="1:46" x14ac:dyDescent="0.35">
      <c r="A26">
        <v>25</v>
      </c>
      <c r="B26" t="s">
        <v>360</v>
      </c>
      <c r="C26" t="s">
        <v>10754</v>
      </c>
      <c r="D26" t="s">
        <v>2215</v>
      </c>
      <c r="E26" t="s">
        <v>93</v>
      </c>
      <c r="F26">
        <v>1968</v>
      </c>
      <c r="G26" t="s">
        <v>1453</v>
      </c>
      <c r="H26" t="s">
        <v>91</v>
      </c>
      <c r="I26" t="s">
        <v>92</v>
      </c>
      <c r="J26" t="s">
        <v>2369</v>
      </c>
      <c r="K26" t="s">
        <v>2369</v>
      </c>
      <c r="M26" t="s">
        <v>207</v>
      </c>
      <c r="N26">
        <v>0.92</v>
      </c>
      <c r="R26" s="14">
        <v>44976</v>
      </c>
      <c r="S26" t="s">
        <v>204</v>
      </c>
      <c r="T26" s="14">
        <v>44997</v>
      </c>
      <c r="U26" s="16" t="s">
        <v>1872</v>
      </c>
      <c r="V26" s="16">
        <v>128</v>
      </c>
      <c r="W26" s="16" t="s">
        <v>2373</v>
      </c>
      <c r="Y26" s="16" t="s">
        <v>2374</v>
      </c>
      <c r="Z26" s="16" t="s">
        <v>207</v>
      </c>
      <c r="AB26" s="17">
        <f t="shared" si="0"/>
        <v>92</v>
      </c>
      <c r="AC26" s="13">
        <v>45044</v>
      </c>
      <c r="AD26">
        <v>200</v>
      </c>
      <c r="AE26" s="13">
        <v>45044</v>
      </c>
      <c r="AF26">
        <v>500</v>
      </c>
      <c r="AG26" s="13">
        <v>45044</v>
      </c>
      <c r="AH26">
        <v>15</v>
      </c>
      <c r="AI26" s="13">
        <v>45037</v>
      </c>
      <c r="AJ26"/>
      <c r="AK26" s="13"/>
      <c r="AL26">
        <v>7</v>
      </c>
      <c r="AM26" t="s">
        <v>2406</v>
      </c>
      <c r="AN26" t="s">
        <v>204</v>
      </c>
      <c r="AO26" s="13">
        <v>45128</v>
      </c>
      <c r="AP26" s="13">
        <v>45135</v>
      </c>
      <c r="AQ26" s="13">
        <v>45146</v>
      </c>
      <c r="AR26">
        <v>6</v>
      </c>
      <c r="AS26">
        <v>5.52</v>
      </c>
      <c r="AT26" t="s">
        <v>1874</v>
      </c>
    </row>
    <row r="27" spans="1:46" x14ac:dyDescent="0.35">
      <c r="A27">
        <v>26</v>
      </c>
      <c r="B27" t="s">
        <v>360</v>
      </c>
      <c r="C27" t="s">
        <v>10755</v>
      </c>
      <c r="D27" t="s">
        <v>2219</v>
      </c>
      <c r="E27" t="s">
        <v>98</v>
      </c>
      <c r="F27">
        <v>1986</v>
      </c>
      <c r="G27" t="s">
        <v>1453</v>
      </c>
      <c r="H27" t="s">
        <v>91</v>
      </c>
      <c r="I27" t="s">
        <v>92</v>
      </c>
      <c r="J27" t="s">
        <v>2369</v>
      </c>
      <c r="K27" t="s">
        <v>2369</v>
      </c>
      <c r="M27" t="s">
        <v>207</v>
      </c>
      <c r="N27">
        <v>0.75</v>
      </c>
      <c r="R27" s="14">
        <v>44984</v>
      </c>
      <c r="S27" t="s">
        <v>204</v>
      </c>
      <c r="T27" s="14">
        <v>45000</v>
      </c>
      <c r="U27" s="16" t="s">
        <v>1872</v>
      </c>
      <c r="V27" s="16">
        <v>105</v>
      </c>
      <c r="W27" s="16" t="s">
        <v>2373</v>
      </c>
      <c r="Y27" s="16" t="s">
        <v>2374</v>
      </c>
      <c r="Z27" s="16" t="s">
        <v>207</v>
      </c>
      <c r="AB27" s="17">
        <f t="shared" si="0"/>
        <v>75</v>
      </c>
      <c r="AC27" s="13">
        <v>45041</v>
      </c>
      <c r="AD27">
        <v>100</v>
      </c>
      <c r="AE27" s="13">
        <v>45041</v>
      </c>
      <c r="AF27">
        <v>225</v>
      </c>
      <c r="AG27" s="13">
        <v>45041</v>
      </c>
      <c r="AH27">
        <v>6</v>
      </c>
      <c r="AI27" s="13">
        <v>45036</v>
      </c>
      <c r="AJ27"/>
      <c r="AK27" s="13"/>
      <c r="AL27">
        <v>3</v>
      </c>
      <c r="AM27" t="s">
        <v>2406</v>
      </c>
      <c r="AN27" t="s">
        <v>204</v>
      </c>
      <c r="AO27" s="13">
        <v>45135</v>
      </c>
      <c r="AP27" s="13">
        <v>45140</v>
      </c>
      <c r="AQ27" s="13">
        <v>45150</v>
      </c>
      <c r="AR27">
        <v>6.18</v>
      </c>
      <c r="AS27">
        <v>4.6399999999999997</v>
      </c>
      <c r="AT27" t="s">
        <v>1874</v>
      </c>
    </row>
    <row r="28" spans="1:46" x14ac:dyDescent="0.35">
      <c r="A28">
        <v>27</v>
      </c>
      <c r="B28" t="s">
        <v>360</v>
      </c>
      <c r="C28" t="s">
        <v>10756</v>
      </c>
      <c r="D28" t="s">
        <v>2221</v>
      </c>
      <c r="E28" t="s">
        <v>98</v>
      </c>
      <c r="F28">
        <v>1978</v>
      </c>
      <c r="G28" t="s">
        <v>1453</v>
      </c>
      <c r="H28" t="s">
        <v>91</v>
      </c>
      <c r="I28" t="s">
        <v>92</v>
      </c>
      <c r="J28" t="s">
        <v>2369</v>
      </c>
      <c r="K28" t="s">
        <v>2369</v>
      </c>
      <c r="M28" t="s">
        <v>207</v>
      </c>
      <c r="N28">
        <v>0.42</v>
      </c>
      <c r="R28" s="14">
        <v>44984</v>
      </c>
      <c r="S28" t="s">
        <v>204</v>
      </c>
      <c r="T28" s="14">
        <v>45000</v>
      </c>
      <c r="U28" s="16" t="s">
        <v>1872</v>
      </c>
      <c r="V28" s="16">
        <v>60</v>
      </c>
      <c r="W28" s="16" t="s">
        <v>2373</v>
      </c>
      <c r="Y28" s="16" t="s">
        <v>2374</v>
      </c>
      <c r="Z28" s="16" t="s">
        <v>207</v>
      </c>
      <c r="AB28" s="17">
        <f t="shared" si="0"/>
        <v>42</v>
      </c>
      <c r="AC28" s="13">
        <v>45046</v>
      </c>
      <c r="AD28">
        <v>100</v>
      </c>
      <c r="AE28" s="13">
        <v>45046</v>
      </c>
      <c r="AF28">
        <v>200</v>
      </c>
      <c r="AG28" s="13">
        <v>45046</v>
      </c>
      <c r="AH28">
        <v>6</v>
      </c>
      <c r="AI28" s="13">
        <v>45036</v>
      </c>
      <c r="AJ28"/>
      <c r="AK28" s="13"/>
      <c r="AL28">
        <v>2</v>
      </c>
      <c r="AM28" t="s">
        <v>2406</v>
      </c>
      <c r="AN28" t="s">
        <v>204</v>
      </c>
      <c r="AO28" s="13">
        <v>45132</v>
      </c>
      <c r="AP28" s="13">
        <v>45137</v>
      </c>
      <c r="AQ28" s="13">
        <v>45148</v>
      </c>
      <c r="AR28">
        <v>6.09</v>
      </c>
      <c r="AS28">
        <v>2.56</v>
      </c>
      <c r="AT28" t="s">
        <v>1874</v>
      </c>
    </row>
    <row r="29" spans="1:46" x14ac:dyDescent="0.35">
      <c r="A29">
        <v>28</v>
      </c>
      <c r="B29" t="s">
        <v>360</v>
      </c>
      <c r="C29" t="s">
        <v>10757</v>
      </c>
      <c r="D29" t="s">
        <v>2223</v>
      </c>
      <c r="E29" t="s">
        <v>98</v>
      </c>
      <c r="F29">
        <v>1950</v>
      </c>
      <c r="G29" t="s">
        <v>1453</v>
      </c>
      <c r="H29" t="s">
        <v>91</v>
      </c>
      <c r="I29" t="s">
        <v>92</v>
      </c>
      <c r="J29" t="s">
        <v>2369</v>
      </c>
      <c r="K29" t="s">
        <v>2369</v>
      </c>
      <c r="M29" t="s">
        <v>207</v>
      </c>
      <c r="N29">
        <v>0.28000000000000003</v>
      </c>
      <c r="R29" s="14">
        <v>44984</v>
      </c>
      <c r="S29" t="s">
        <v>204</v>
      </c>
      <c r="T29" s="14">
        <v>45002</v>
      </c>
      <c r="U29" s="16" t="s">
        <v>1872</v>
      </c>
      <c r="V29" s="16">
        <v>40</v>
      </c>
      <c r="W29" s="16" t="s">
        <v>2373</v>
      </c>
      <c r="Y29" s="16" t="s">
        <v>2374</v>
      </c>
      <c r="Z29" s="16" t="s">
        <v>207</v>
      </c>
      <c r="AB29" s="17">
        <f t="shared" si="0"/>
        <v>28.000000000000004</v>
      </c>
      <c r="AC29" s="13">
        <v>45041</v>
      </c>
      <c r="AD29">
        <v>100</v>
      </c>
      <c r="AE29" s="13">
        <v>45041</v>
      </c>
      <c r="AF29">
        <v>250</v>
      </c>
      <c r="AG29" s="13">
        <v>45041</v>
      </c>
      <c r="AH29">
        <v>8</v>
      </c>
      <c r="AI29" s="13">
        <v>45037</v>
      </c>
      <c r="AJ29"/>
      <c r="AK29" s="13"/>
      <c r="AL29">
        <v>2</v>
      </c>
      <c r="AM29" t="s">
        <v>2406</v>
      </c>
      <c r="AN29" t="s">
        <v>204</v>
      </c>
      <c r="AO29" s="13">
        <v>45127</v>
      </c>
      <c r="AP29" s="13">
        <v>45140</v>
      </c>
      <c r="AQ29" s="13">
        <v>45145</v>
      </c>
      <c r="AR29">
        <v>4.28</v>
      </c>
      <c r="AS29">
        <v>1.2</v>
      </c>
      <c r="AT29" t="s">
        <v>1874</v>
      </c>
    </row>
    <row r="30" spans="1:46" x14ac:dyDescent="0.35">
      <c r="A30">
        <v>29</v>
      </c>
      <c r="B30" t="s">
        <v>360</v>
      </c>
      <c r="C30" t="s">
        <v>10758</v>
      </c>
      <c r="D30" t="s">
        <v>2225</v>
      </c>
      <c r="E30" t="s">
        <v>98</v>
      </c>
      <c r="F30">
        <v>1968</v>
      </c>
      <c r="G30" t="s">
        <v>1453</v>
      </c>
      <c r="H30" t="s">
        <v>91</v>
      </c>
      <c r="I30" t="s">
        <v>92</v>
      </c>
      <c r="J30" t="s">
        <v>2369</v>
      </c>
      <c r="K30" t="s">
        <v>2369</v>
      </c>
      <c r="M30" t="s">
        <v>204</v>
      </c>
      <c r="N30">
        <v>1.05</v>
      </c>
      <c r="R30" s="14">
        <v>44984</v>
      </c>
      <c r="S30" t="s">
        <v>204</v>
      </c>
      <c r="T30" s="14">
        <v>45001</v>
      </c>
      <c r="U30" s="16" t="s">
        <v>1872</v>
      </c>
      <c r="V30" s="16">
        <v>120</v>
      </c>
      <c r="W30" s="16" t="s">
        <v>2114</v>
      </c>
      <c r="Y30" s="16" t="s">
        <v>2372</v>
      </c>
      <c r="Z30" s="16" t="s">
        <v>204</v>
      </c>
      <c r="AB30" s="17">
        <f t="shared" si="0"/>
        <v>105</v>
      </c>
      <c r="AC30" s="13">
        <v>45046</v>
      </c>
      <c r="AD30">
        <v>150</v>
      </c>
      <c r="AE30" s="13">
        <v>45046</v>
      </c>
      <c r="AF30">
        <v>350</v>
      </c>
      <c r="AG30" s="13">
        <v>45046</v>
      </c>
      <c r="AH30">
        <v>10</v>
      </c>
      <c r="AI30" s="13">
        <v>45038</v>
      </c>
      <c r="AJ30"/>
      <c r="AK30" s="13"/>
      <c r="AL30">
        <v>6</v>
      </c>
      <c r="AM30" t="s">
        <v>2406</v>
      </c>
      <c r="AN30" t="s">
        <v>204</v>
      </c>
      <c r="AO30" s="13">
        <v>45122</v>
      </c>
      <c r="AP30" s="13">
        <v>45132</v>
      </c>
      <c r="AQ30" s="13">
        <v>45141</v>
      </c>
      <c r="AR30">
        <v>5.71</v>
      </c>
      <c r="AS30">
        <v>6</v>
      </c>
      <c r="AT30" t="s">
        <v>1874</v>
      </c>
    </row>
    <row r="31" spans="1:46" x14ac:dyDescent="0.35">
      <c r="A31">
        <v>30</v>
      </c>
      <c r="B31" t="s">
        <v>360</v>
      </c>
      <c r="C31" t="s">
        <v>10759</v>
      </c>
      <c r="D31" t="s">
        <v>2227</v>
      </c>
      <c r="E31" t="s">
        <v>98</v>
      </c>
      <c r="F31">
        <v>1968</v>
      </c>
      <c r="G31" t="s">
        <v>1453</v>
      </c>
      <c r="H31" t="s">
        <v>91</v>
      </c>
      <c r="I31" t="s">
        <v>92</v>
      </c>
      <c r="J31" t="s">
        <v>2369</v>
      </c>
      <c r="K31" t="s">
        <v>2369</v>
      </c>
      <c r="M31" t="s">
        <v>207</v>
      </c>
      <c r="N31">
        <v>0.88</v>
      </c>
      <c r="R31" s="14">
        <v>44984</v>
      </c>
      <c r="S31" t="s">
        <v>204</v>
      </c>
      <c r="T31" s="14">
        <v>45001</v>
      </c>
      <c r="U31" s="16" t="s">
        <v>1872</v>
      </c>
      <c r="V31" s="16">
        <v>125</v>
      </c>
      <c r="W31" s="16" t="s">
        <v>2373</v>
      </c>
      <c r="Y31" s="16" t="s">
        <v>2374</v>
      </c>
      <c r="Z31" s="16" t="s">
        <v>207</v>
      </c>
      <c r="AB31" s="17">
        <f t="shared" si="0"/>
        <v>88</v>
      </c>
      <c r="AC31" s="13">
        <v>45046</v>
      </c>
      <c r="AD31">
        <v>50</v>
      </c>
      <c r="AE31" s="13">
        <v>45046</v>
      </c>
      <c r="AF31">
        <v>100</v>
      </c>
      <c r="AG31" s="13">
        <v>45046</v>
      </c>
      <c r="AH31">
        <v>10</v>
      </c>
      <c r="AI31" s="13">
        <v>45035</v>
      </c>
      <c r="AJ31"/>
      <c r="AK31" s="13"/>
      <c r="AL31">
        <v>3</v>
      </c>
      <c r="AM31" t="s">
        <v>2406</v>
      </c>
      <c r="AN31" t="s">
        <v>204</v>
      </c>
      <c r="AO31" s="13">
        <v>45127</v>
      </c>
      <c r="AP31" s="13">
        <v>45135</v>
      </c>
      <c r="AQ31" s="13">
        <v>45148</v>
      </c>
      <c r="AR31">
        <v>5.54</v>
      </c>
      <c r="AS31">
        <v>4.88</v>
      </c>
      <c r="AT31" t="s">
        <v>1874</v>
      </c>
    </row>
    <row r="32" spans="1:46" x14ac:dyDescent="0.35">
      <c r="A32">
        <v>31</v>
      </c>
      <c r="B32" t="s">
        <v>360</v>
      </c>
      <c r="C32" t="s">
        <v>10760</v>
      </c>
      <c r="D32" t="s">
        <v>2229</v>
      </c>
      <c r="E32" t="s">
        <v>98</v>
      </c>
      <c r="F32">
        <v>1966</v>
      </c>
      <c r="G32" t="s">
        <v>1453</v>
      </c>
      <c r="H32" t="s">
        <v>91</v>
      </c>
      <c r="I32" t="s">
        <v>92</v>
      </c>
      <c r="J32" t="s">
        <v>2369</v>
      </c>
      <c r="K32" t="s">
        <v>2369</v>
      </c>
      <c r="M32" t="s">
        <v>207</v>
      </c>
      <c r="N32">
        <v>0.66</v>
      </c>
      <c r="R32" s="14">
        <v>44986</v>
      </c>
      <c r="S32" t="s">
        <v>204</v>
      </c>
      <c r="T32" s="14">
        <v>45000</v>
      </c>
      <c r="U32" s="16" t="s">
        <v>1872</v>
      </c>
      <c r="V32" s="16">
        <v>100</v>
      </c>
      <c r="W32" s="16" t="s">
        <v>2373</v>
      </c>
      <c r="Y32" s="16" t="s">
        <v>2374</v>
      </c>
      <c r="Z32" s="16" t="s">
        <v>207</v>
      </c>
      <c r="AB32" s="17">
        <f t="shared" si="0"/>
        <v>66</v>
      </c>
      <c r="AC32" s="13">
        <v>45041</v>
      </c>
      <c r="AD32">
        <v>50</v>
      </c>
      <c r="AE32" s="13">
        <v>45041</v>
      </c>
      <c r="AF32">
        <v>100</v>
      </c>
      <c r="AG32" s="13">
        <v>45041</v>
      </c>
      <c r="AH32">
        <v>3</v>
      </c>
      <c r="AI32" s="13">
        <v>45034</v>
      </c>
      <c r="AJ32"/>
      <c r="AK32" s="13"/>
      <c r="AL32">
        <v>5</v>
      </c>
      <c r="AM32" t="s">
        <v>2406</v>
      </c>
      <c r="AN32" t="s">
        <v>204</v>
      </c>
      <c r="AO32" s="13">
        <v>45132</v>
      </c>
      <c r="AP32" s="13">
        <v>45149</v>
      </c>
      <c r="AQ32" s="13">
        <v>45163</v>
      </c>
      <c r="AR32">
        <v>5.81</v>
      </c>
      <c r="AS32">
        <v>3.84</v>
      </c>
      <c r="AT32" t="s">
        <v>1874</v>
      </c>
    </row>
    <row r="33" spans="1:46" x14ac:dyDescent="0.35">
      <c r="A33">
        <v>32</v>
      </c>
      <c r="B33" t="s">
        <v>360</v>
      </c>
      <c r="C33" t="s">
        <v>10761</v>
      </c>
      <c r="D33" t="s">
        <v>2190</v>
      </c>
      <c r="E33" t="s">
        <v>98</v>
      </c>
      <c r="F33">
        <v>1986</v>
      </c>
      <c r="G33" t="s">
        <v>1453</v>
      </c>
      <c r="H33" t="s">
        <v>91</v>
      </c>
      <c r="I33" t="s">
        <v>92</v>
      </c>
      <c r="J33" t="s">
        <v>2369</v>
      </c>
      <c r="K33" t="s">
        <v>2369</v>
      </c>
      <c r="M33" t="s">
        <v>207</v>
      </c>
      <c r="N33">
        <v>0.8</v>
      </c>
      <c r="R33" s="14">
        <v>44984</v>
      </c>
      <c r="S33" t="s">
        <v>204</v>
      </c>
      <c r="T33" s="14">
        <v>44999</v>
      </c>
      <c r="U33" s="16" t="s">
        <v>1872</v>
      </c>
      <c r="V33" s="16">
        <v>112</v>
      </c>
      <c r="W33" s="16" t="s">
        <v>2373</v>
      </c>
      <c r="Y33" s="16" t="s">
        <v>2374</v>
      </c>
      <c r="Z33" s="16" t="s">
        <v>207</v>
      </c>
      <c r="AB33" s="17">
        <f t="shared" si="0"/>
        <v>80</v>
      </c>
      <c r="AC33" s="13">
        <v>45045</v>
      </c>
      <c r="AD33">
        <v>150</v>
      </c>
      <c r="AE33" s="13">
        <v>45045</v>
      </c>
      <c r="AF33">
        <v>350</v>
      </c>
      <c r="AG33" s="13">
        <v>45045</v>
      </c>
      <c r="AH33">
        <v>11</v>
      </c>
      <c r="AI33" s="13">
        <v>45037</v>
      </c>
      <c r="AJ33"/>
      <c r="AK33" s="13"/>
      <c r="AL33">
        <v>7</v>
      </c>
      <c r="AM33" t="s">
        <v>2406</v>
      </c>
      <c r="AN33" t="s">
        <v>204</v>
      </c>
      <c r="AO33" s="13">
        <v>45126</v>
      </c>
      <c r="AP33" s="13">
        <v>45134</v>
      </c>
      <c r="AQ33" s="13">
        <v>45148</v>
      </c>
      <c r="AR33">
        <v>6.4</v>
      </c>
      <c r="AS33">
        <v>5.12</v>
      </c>
      <c r="AT33" t="s">
        <v>1874</v>
      </c>
    </row>
    <row r="34" spans="1:46" x14ac:dyDescent="0.35">
      <c r="A34">
        <v>33</v>
      </c>
      <c r="B34" t="s">
        <v>360</v>
      </c>
      <c r="C34" t="s">
        <v>10762</v>
      </c>
      <c r="D34" t="s">
        <v>2217</v>
      </c>
      <c r="E34" t="s">
        <v>98</v>
      </c>
      <c r="F34">
        <v>1981</v>
      </c>
      <c r="G34" t="s">
        <v>1453</v>
      </c>
      <c r="H34" t="s">
        <v>91</v>
      </c>
      <c r="I34" t="s">
        <v>92</v>
      </c>
      <c r="J34" t="s">
        <v>2369</v>
      </c>
      <c r="K34" t="s">
        <v>2369</v>
      </c>
      <c r="M34" t="s">
        <v>207</v>
      </c>
      <c r="N34">
        <v>0.48</v>
      </c>
      <c r="R34" s="14">
        <v>44984</v>
      </c>
      <c r="S34" t="s">
        <v>204</v>
      </c>
      <c r="T34" s="14">
        <v>45010</v>
      </c>
      <c r="U34" s="16" t="s">
        <v>1872</v>
      </c>
      <c r="V34" s="16">
        <v>80</v>
      </c>
      <c r="W34" s="16" t="s">
        <v>2373</v>
      </c>
      <c r="Y34" s="16" t="s">
        <v>2374</v>
      </c>
      <c r="Z34" s="16" t="s">
        <v>207</v>
      </c>
      <c r="AB34" s="17">
        <f t="shared" si="0"/>
        <v>48</v>
      </c>
      <c r="AC34" s="13">
        <v>45046</v>
      </c>
      <c r="AD34">
        <v>150</v>
      </c>
      <c r="AE34" s="13">
        <v>45046</v>
      </c>
      <c r="AF34">
        <v>350</v>
      </c>
      <c r="AG34" s="13">
        <v>45046</v>
      </c>
      <c r="AH34">
        <v>11</v>
      </c>
      <c r="AI34" s="13">
        <v>45035</v>
      </c>
      <c r="AJ34"/>
      <c r="AK34" s="13"/>
      <c r="AL34">
        <v>3</v>
      </c>
      <c r="AM34" t="s">
        <v>2406</v>
      </c>
      <c r="AN34" t="s">
        <v>204</v>
      </c>
      <c r="AO34" s="13">
        <v>45127</v>
      </c>
      <c r="AP34" s="13">
        <v>45143</v>
      </c>
      <c r="AQ34" s="13">
        <v>45153</v>
      </c>
      <c r="AR34">
        <v>5.83</v>
      </c>
      <c r="AS34">
        <v>2.8</v>
      </c>
      <c r="AT34" t="s">
        <v>1874</v>
      </c>
    </row>
    <row r="35" spans="1:46" x14ac:dyDescent="0.35">
      <c r="A35">
        <v>34</v>
      </c>
      <c r="B35" t="s">
        <v>360</v>
      </c>
      <c r="C35" t="s">
        <v>10763</v>
      </c>
      <c r="D35" t="s">
        <v>2379</v>
      </c>
      <c r="E35" t="s">
        <v>98</v>
      </c>
      <c r="F35">
        <v>1968</v>
      </c>
      <c r="G35" t="s">
        <v>1453</v>
      </c>
      <c r="H35" t="s">
        <v>91</v>
      </c>
      <c r="I35" t="s">
        <v>92</v>
      </c>
      <c r="J35" t="s">
        <v>2369</v>
      </c>
      <c r="K35" t="s">
        <v>2369</v>
      </c>
      <c r="M35" t="s">
        <v>207</v>
      </c>
      <c r="N35">
        <v>0.48</v>
      </c>
      <c r="R35" s="14">
        <v>44984</v>
      </c>
      <c r="S35" t="s">
        <v>204</v>
      </c>
      <c r="T35" s="14">
        <v>44987</v>
      </c>
      <c r="U35" s="16" t="s">
        <v>1872</v>
      </c>
      <c r="V35" s="16">
        <v>80</v>
      </c>
      <c r="W35" s="16" t="s">
        <v>2373</v>
      </c>
      <c r="Y35" s="16" t="s">
        <v>2374</v>
      </c>
      <c r="Z35" s="16" t="s">
        <v>207</v>
      </c>
      <c r="AB35" s="17">
        <f t="shared" si="0"/>
        <v>48</v>
      </c>
      <c r="AC35" s="13">
        <v>45036</v>
      </c>
      <c r="AD35">
        <v>100</v>
      </c>
      <c r="AE35" s="13">
        <v>45036</v>
      </c>
      <c r="AF35">
        <v>225</v>
      </c>
      <c r="AG35" s="13">
        <v>45036</v>
      </c>
      <c r="AH35">
        <v>6</v>
      </c>
      <c r="AI35" s="13">
        <v>45031</v>
      </c>
      <c r="AJ35"/>
      <c r="AK35" s="13"/>
      <c r="AL35">
        <v>4</v>
      </c>
      <c r="AM35" t="s">
        <v>2406</v>
      </c>
      <c r="AN35" t="s">
        <v>204</v>
      </c>
      <c r="AO35" s="13">
        <v>45122</v>
      </c>
      <c r="AP35" s="13">
        <v>45137</v>
      </c>
      <c r="AQ35" s="13">
        <v>45145</v>
      </c>
      <c r="AR35">
        <v>5.16</v>
      </c>
      <c r="AS35">
        <v>2.48</v>
      </c>
      <c r="AT35" t="s">
        <v>1874</v>
      </c>
    </row>
    <row r="36" spans="1:46" x14ac:dyDescent="0.35">
      <c r="A36">
        <v>35</v>
      </c>
      <c r="B36" t="s">
        <v>360</v>
      </c>
      <c r="C36" t="s">
        <v>10764</v>
      </c>
      <c r="D36" t="s">
        <v>2238</v>
      </c>
      <c r="E36" t="s">
        <v>98</v>
      </c>
      <c r="F36">
        <v>1976</v>
      </c>
      <c r="G36" t="s">
        <v>1453</v>
      </c>
      <c r="H36" t="s">
        <v>91</v>
      </c>
      <c r="I36" t="s">
        <v>92</v>
      </c>
      <c r="J36" t="s">
        <v>2369</v>
      </c>
      <c r="K36" t="s">
        <v>2369</v>
      </c>
      <c r="M36" t="s">
        <v>207</v>
      </c>
      <c r="N36">
        <v>0.55000000000000004</v>
      </c>
      <c r="R36" s="14">
        <v>44984</v>
      </c>
      <c r="S36" t="s">
        <v>204</v>
      </c>
      <c r="T36" s="14">
        <v>45009</v>
      </c>
      <c r="U36" s="16" t="s">
        <v>1872</v>
      </c>
      <c r="V36" s="16">
        <v>80</v>
      </c>
      <c r="W36" s="16" t="s">
        <v>2373</v>
      </c>
      <c r="Y36" s="16" t="s">
        <v>2374</v>
      </c>
      <c r="Z36" s="16" t="s">
        <v>207</v>
      </c>
      <c r="AB36" s="17">
        <f t="shared" si="0"/>
        <v>55.000000000000007</v>
      </c>
      <c r="AC36" s="13">
        <v>45034</v>
      </c>
      <c r="AD36">
        <v>20</v>
      </c>
      <c r="AE36" s="13">
        <v>45034</v>
      </c>
      <c r="AF36">
        <v>25</v>
      </c>
      <c r="AG36" s="13">
        <v>45034</v>
      </c>
      <c r="AH36">
        <v>2</v>
      </c>
      <c r="AI36" s="13">
        <v>45026</v>
      </c>
      <c r="AJ36"/>
      <c r="AK36" s="13"/>
      <c r="AL36">
        <v>3</v>
      </c>
      <c r="AM36" t="s">
        <v>2406</v>
      </c>
      <c r="AN36" t="s">
        <v>204</v>
      </c>
      <c r="AO36" s="13">
        <v>45117</v>
      </c>
      <c r="AP36" s="13">
        <v>45132</v>
      </c>
      <c r="AQ36" s="13">
        <v>45142</v>
      </c>
      <c r="AR36">
        <v>5.96</v>
      </c>
      <c r="AS36">
        <v>3.28</v>
      </c>
      <c r="AT36" t="s">
        <v>1874</v>
      </c>
    </row>
    <row r="37" spans="1:46" x14ac:dyDescent="0.35">
      <c r="A37">
        <v>36</v>
      </c>
      <c r="B37" t="s">
        <v>360</v>
      </c>
      <c r="C37" t="s">
        <v>10765</v>
      </c>
      <c r="D37" t="s">
        <v>2243</v>
      </c>
      <c r="E37" t="s">
        <v>98</v>
      </c>
      <c r="F37">
        <v>1978</v>
      </c>
      <c r="G37" t="s">
        <v>1453</v>
      </c>
      <c r="H37" t="s">
        <v>91</v>
      </c>
      <c r="I37" t="s">
        <v>92</v>
      </c>
      <c r="J37" t="s">
        <v>2369</v>
      </c>
      <c r="K37" t="s">
        <v>2369</v>
      </c>
      <c r="M37" t="s">
        <v>207</v>
      </c>
      <c r="N37">
        <v>0.53</v>
      </c>
      <c r="R37" s="14">
        <v>44986</v>
      </c>
      <c r="S37" t="s">
        <v>204</v>
      </c>
      <c r="T37" s="14">
        <v>45007</v>
      </c>
      <c r="U37" s="16" t="s">
        <v>1872</v>
      </c>
      <c r="V37" s="16">
        <v>80</v>
      </c>
      <c r="W37" s="16" t="s">
        <v>2373</v>
      </c>
      <c r="Y37" s="16" t="s">
        <v>2374</v>
      </c>
      <c r="Z37" s="16" t="s">
        <v>207</v>
      </c>
      <c r="AB37" s="17">
        <f t="shared" si="0"/>
        <v>53</v>
      </c>
      <c r="AC37" s="13">
        <v>45048</v>
      </c>
      <c r="AD37">
        <v>80</v>
      </c>
      <c r="AE37" s="13">
        <v>45048</v>
      </c>
      <c r="AF37">
        <v>175</v>
      </c>
      <c r="AG37" s="13">
        <v>45048</v>
      </c>
      <c r="AH37">
        <v>5</v>
      </c>
      <c r="AI37" s="13">
        <v>45046</v>
      </c>
      <c r="AJ37"/>
      <c r="AK37" s="13"/>
      <c r="AL37">
        <v>4</v>
      </c>
      <c r="AM37" t="s">
        <v>2406</v>
      </c>
      <c r="AN37" t="s">
        <v>204</v>
      </c>
      <c r="AO37" s="13">
        <v>45155</v>
      </c>
      <c r="AP37" s="13">
        <v>45166</v>
      </c>
      <c r="AQ37" s="13">
        <v>45145</v>
      </c>
      <c r="AR37">
        <v>5.73</v>
      </c>
      <c r="AS37">
        <v>3.04</v>
      </c>
      <c r="AT37" t="s">
        <v>1874</v>
      </c>
    </row>
    <row r="38" spans="1:46" x14ac:dyDescent="0.35">
      <c r="A38">
        <v>37</v>
      </c>
      <c r="B38" t="s">
        <v>360</v>
      </c>
      <c r="C38" t="s">
        <v>10766</v>
      </c>
      <c r="D38" t="s">
        <v>2268</v>
      </c>
      <c r="E38" t="s">
        <v>98</v>
      </c>
      <c r="F38">
        <v>1981</v>
      </c>
      <c r="G38" t="s">
        <v>1453</v>
      </c>
      <c r="H38" t="s">
        <v>91</v>
      </c>
      <c r="I38" t="s">
        <v>92</v>
      </c>
      <c r="J38" t="s">
        <v>2369</v>
      </c>
      <c r="K38" t="s">
        <v>2369</v>
      </c>
      <c r="M38" t="s">
        <v>207</v>
      </c>
      <c r="N38">
        <v>0.44</v>
      </c>
      <c r="R38" s="14">
        <v>44984</v>
      </c>
      <c r="S38" t="s">
        <v>204</v>
      </c>
      <c r="T38" s="14">
        <v>44986</v>
      </c>
      <c r="U38" s="16" t="s">
        <v>1872</v>
      </c>
      <c r="V38" s="16">
        <v>75</v>
      </c>
      <c r="W38" s="16" t="s">
        <v>2373</v>
      </c>
      <c r="Y38" s="16" t="s">
        <v>2374</v>
      </c>
      <c r="Z38" s="16" t="s">
        <v>207</v>
      </c>
      <c r="AB38" s="17">
        <f t="shared" si="0"/>
        <v>44</v>
      </c>
      <c r="AC38" s="13">
        <v>45026</v>
      </c>
      <c r="AD38">
        <v>100</v>
      </c>
      <c r="AE38" s="13">
        <v>45026</v>
      </c>
      <c r="AF38">
        <v>225</v>
      </c>
      <c r="AG38" s="13">
        <v>45026</v>
      </c>
      <c r="AH38">
        <v>7</v>
      </c>
      <c r="AI38" s="13">
        <v>45021</v>
      </c>
      <c r="AJ38"/>
      <c r="AK38" s="13"/>
      <c r="AL38">
        <v>3</v>
      </c>
      <c r="AM38" t="s">
        <v>2406</v>
      </c>
      <c r="AN38" t="s">
        <v>204</v>
      </c>
      <c r="AO38" s="13">
        <v>45122</v>
      </c>
      <c r="AP38" s="13">
        <v>45139</v>
      </c>
      <c r="AQ38" s="13">
        <v>45145</v>
      </c>
      <c r="AR38">
        <v>5.81</v>
      </c>
      <c r="AS38">
        <v>2.56</v>
      </c>
      <c r="AT38" t="s">
        <v>1874</v>
      </c>
    </row>
    <row r="39" spans="1:46" x14ac:dyDescent="0.35">
      <c r="A39">
        <v>38</v>
      </c>
      <c r="B39" t="s">
        <v>360</v>
      </c>
      <c r="C39" t="s">
        <v>10767</v>
      </c>
      <c r="D39" t="s">
        <v>2269</v>
      </c>
      <c r="E39" t="s">
        <v>98</v>
      </c>
      <c r="F39">
        <v>1968</v>
      </c>
      <c r="G39" t="s">
        <v>1453</v>
      </c>
      <c r="H39" t="s">
        <v>91</v>
      </c>
      <c r="I39" t="s">
        <v>92</v>
      </c>
      <c r="J39" t="s">
        <v>2369</v>
      </c>
      <c r="K39" t="s">
        <v>2369</v>
      </c>
      <c r="M39" t="s">
        <v>207</v>
      </c>
      <c r="N39">
        <v>0.53</v>
      </c>
      <c r="R39" s="14">
        <v>44981</v>
      </c>
      <c r="S39" t="s">
        <v>204</v>
      </c>
      <c r="T39" s="14">
        <v>44987</v>
      </c>
      <c r="U39" s="16" t="s">
        <v>1872</v>
      </c>
      <c r="V39" s="16">
        <v>75</v>
      </c>
      <c r="W39" s="16" t="s">
        <v>2373</v>
      </c>
      <c r="Y39" s="16" t="s">
        <v>2374</v>
      </c>
      <c r="Z39" s="16" t="s">
        <v>207</v>
      </c>
      <c r="AB39" s="17">
        <f t="shared" si="0"/>
        <v>53</v>
      </c>
      <c r="AC39" s="13">
        <v>45031</v>
      </c>
      <c r="AD39">
        <v>75</v>
      </c>
      <c r="AE39" s="13">
        <v>45031</v>
      </c>
      <c r="AF39">
        <v>150</v>
      </c>
      <c r="AG39" s="13">
        <v>45031</v>
      </c>
      <c r="AH39">
        <v>5</v>
      </c>
      <c r="AI39" s="13">
        <v>45027</v>
      </c>
      <c r="AJ39"/>
      <c r="AK39" s="13"/>
      <c r="AL39">
        <v>5</v>
      </c>
      <c r="AM39" t="s">
        <v>2406</v>
      </c>
      <c r="AN39" t="s">
        <v>204</v>
      </c>
      <c r="AO39" s="13">
        <v>45122</v>
      </c>
      <c r="AP39" s="13">
        <v>45140</v>
      </c>
      <c r="AQ39" s="13">
        <v>45147</v>
      </c>
      <c r="AR39">
        <v>5.28</v>
      </c>
      <c r="AS39">
        <v>2.8</v>
      </c>
      <c r="AT39" t="s">
        <v>1874</v>
      </c>
    </row>
    <row r="40" spans="1:46" x14ac:dyDescent="0.35">
      <c r="A40">
        <v>39</v>
      </c>
      <c r="B40" t="s">
        <v>360</v>
      </c>
      <c r="C40" t="s">
        <v>10768</v>
      </c>
      <c r="D40" t="s">
        <v>2271</v>
      </c>
      <c r="E40" t="s">
        <v>98</v>
      </c>
      <c r="F40">
        <v>1981</v>
      </c>
      <c r="G40" t="s">
        <v>1453</v>
      </c>
      <c r="H40" t="s">
        <v>91</v>
      </c>
      <c r="I40" t="s">
        <v>92</v>
      </c>
      <c r="J40" t="s">
        <v>2369</v>
      </c>
      <c r="K40" t="s">
        <v>2369</v>
      </c>
      <c r="M40" t="s">
        <v>207</v>
      </c>
      <c r="N40">
        <v>0.45</v>
      </c>
      <c r="R40" s="14">
        <v>44981</v>
      </c>
      <c r="S40" t="s">
        <v>204</v>
      </c>
      <c r="T40" s="14">
        <v>44986</v>
      </c>
      <c r="U40" s="16" t="s">
        <v>1872</v>
      </c>
      <c r="V40" s="16">
        <v>60</v>
      </c>
      <c r="W40" s="16" t="s">
        <v>2373</v>
      </c>
      <c r="Y40" s="16" t="s">
        <v>2374</v>
      </c>
      <c r="Z40" s="16" t="s">
        <v>207</v>
      </c>
      <c r="AB40" s="17">
        <f t="shared" si="0"/>
        <v>45</v>
      </c>
      <c r="AC40" s="13">
        <v>45031</v>
      </c>
      <c r="AD40">
        <v>50</v>
      </c>
      <c r="AE40" s="13">
        <v>45031</v>
      </c>
      <c r="AF40">
        <v>75</v>
      </c>
      <c r="AG40" s="13">
        <v>45031</v>
      </c>
      <c r="AH40">
        <v>3</v>
      </c>
      <c r="AI40" s="13">
        <v>45026</v>
      </c>
      <c r="AJ40"/>
      <c r="AK40" s="13"/>
      <c r="AL40">
        <v>5</v>
      </c>
      <c r="AM40" t="s">
        <v>2406</v>
      </c>
      <c r="AN40" t="s">
        <v>204</v>
      </c>
      <c r="AO40" s="13">
        <v>45122</v>
      </c>
      <c r="AP40" s="13">
        <v>45137</v>
      </c>
      <c r="AQ40" s="13">
        <v>45148</v>
      </c>
      <c r="AR40">
        <v>5.51</v>
      </c>
      <c r="AS40">
        <v>2.48</v>
      </c>
      <c r="AT40" t="s">
        <v>1874</v>
      </c>
    </row>
    <row r="41" spans="1:46" x14ac:dyDescent="0.35">
      <c r="A41">
        <v>40</v>
      </c>
      <c r="B41" t="s">
        <v>360</v>
      </c>
      <c r="C41" t="s">
        <v>10769</v>
      </c>
      <c r="D41" t="s">
        <v>2273</v>
      </c>
      <c r="E41" t="s">
        <v>98</v>
      </c>
      <c r="F41">
        <v>1990</v>
      </c>
      <c r="G41" t="s">
        <v>1453</v>
      </c>
      <c r="H41" t="s">
        <v>91</v>
      </c>
      <c r="I41" t="s">
        <v>92</v>
      </c>
      <c r="J41" t="s">
        <v>2369</v>
      </c>
      <c r="K41" t="s">
        <v>2369</v>
      </c>
      <c r="M41" t="s">
        <v>207</v>
      </c>
      <c r="N41">
        <v>0.2</v>
      </c>
      <c r="R41" s="14">
        <v>44981</v>
      </c>
      <c r="S41" t="s">
        <v>204</v>
      </c>
      <c r="T41" s="14">
        <v>44989</v>
      </c>
      <c r="U41" s="16" t="s">
        <v>1872</v>
      </c>
      <c r="V41" s="16">
        <v>30</v>
      </c>
      <c r="W41" s="16" t="s">
        <v>2373</v>
      </c>
      <c r="Y41" s="16" t="s">
        <v>2374</v>
      </c>
      <c r="Z41" s="16" t="s">
        <v>207</v>
      </c>
      <c r="AB41" s="17">
        <f t="shared" si="0"/>
        <v>20</v>
      </c>
      <c r="AC41" s="13">
        <v>45041</v>
      </c>
      <c r="AD41">
        <v>50</v>
      </c>
      <c r="AE41" s="13">
        <v>45041</v>
      </c>
      <c r="AF41">
        <v>100</v>
      </c>
      <c r="AG41" s="13">
        <v>45041</v>
      </c>
      <c r="AH41">
        <v>3</v>
      </c>
      <c r="AI41" s="13">
        <v>45036</v>
      </c>
      <c r="AJ41"/>
      <c r="AK41" s="13"/>
      <c r="AL41">
        <v>3</v>
      </c>
      <c r="AM41" t="s">
        <v>2406</v>
      </c>
      <c r="AN41" t="s">
        <v>204</v>
      </c>
      <c r="AO41" s="13">
        <v>45120</v>
      </c>
      <c r="AP41" s="13">
        <v>45134</v>
      </c>
      <c r="AQ41" s="13">
        <v>45141</v>
      </c>
      <c r="AR41">
        <v>5.9999999999999991</v>
      </c>
      <c r="AS41">
        <v>1.2</v>
      </c>
      <c r="AT41" t="s">
        <v>1874</v>
      </c>
    </row>
    <row r="42" spans="1:46" x14ac:dyDescent="0.35">
      <c r="A42">
        <v>41</v>
      </c>
      <c r="B42" t="s">
        <v>360</v>
      </c>
      <c r="C42" t="s">
        <v>10770</v>
      </c>
      <c r="D42" t="s">
        <v>2278</v>
      </c>
      <c r="E42" t="s">
        <v>98</v>
      </c>
      <c r="F42">
        <v>1965</v>
      </c>
      <c r="G42" t="s">
        <v>1453</v>
      </c>
      <c r="H42" t="s">
        <v>91</v>
      </c>
      <c r="I42" t="s">
        <v>92</v>
      </c>
      <c r="J42" t="s">
        <v>2369</v>
      </c>
      <c r="K42" t="s">
        <v>2369</v>
      </c>
      <c r="M42" t="s">
        <v>207</v>
      </c>
      <c r="N42">
        <v>0.35</v>
      </c>
      <c r="R42" s="14">
        <v>44981</v>
      </c>
      <c r="S42" t="s">
        <v>204</v>
      </c>
      <c r="T42" s="14">
        <v>44988</v>
      </c>
      <c r="U42" s="16" t="s">
        <v>1872</v>
      </c>
      <c r="V42" s="16">
        <v>60</v>
      </c>
      <c r="W42" s="16" t="s">
        <v>2373</v>
      </c>
      <c r="Y42" s="16" t="s">
        <v>2374</v>
      </c>
      <c r="Z42" s="16" t="s">
        <v>207</v>
      </c>
      <c r="AB42" s="17">
        <f t="shared" si="0"/>
        <v>35</v>
      </c>
      <c r="AC42" s="13">
        <v>45026</v>
      </c>
      <c r="AD42">
        <v>20</v>
      </c>
      <c r="AE42" s="13">
        <v>45026</v>
      </c>
      <c r="AF42">
        <v>30</v>
      </c>
      <c r="AG42" s="13">
        <v>45026</v>
      </c>
      <c r="AH42">
        <v>1</v>
      </c>
      <c r="AI42" s="13">
        <v>45021</v>
      </c>
      <c r="AJ42"/>
      <c r="AK42" s="13"/>
      <c r="AL42">
        <v>2</v>
      </c>
      <c r="AM42" t="s">
        <v>2406</v>
      </c>
      <c r="AN42" t="s">
        <v>204</v>
      </c>
      <c r="AO42" s="13">
        <v>45126</v>
      </c>
      <c r="AP42" s="13">
        <v>45143</v>
      </c>
      <c r="AQ42" s="13">
        <v>45150</v>
      </c>
      <c r="AR42">
        <v>4.8</v>
      </c>
      <c r="AS42">
        <v>1.68</v>
      </c>
      <c r="AT42" t="s">
        <v>1874</v>
      </c>
    </row>
    <row r="43" spans="1:46" x14ac:dyDescent="0.35">
      <c r="A43">
        <v>42</v>
      </c>
      <c r="B43" t="s">
        <v>360</v>
      </c>
      <c r="C43" t="s">
        <v>10771</v>
      </c>
      <c r="D43" t="s">
        <v>2279</v>
      </c>
      <c r="E43" t="s">
        <v>98</v>
      </c>
      <c r="F43">
        <v>1976</v>
      </c>
      <c r="G43" t="s">
        <v>1453</v>
      </c>
      <c r="H43" t="s">
        <v>91</v>
      </c>
      <c r="I43" t="s">
        <v>92</v>
      </c>
      <c r="J43" t="s">
        <v>2369</v>
      </c>
      <c r="K43" t="s">
        <v>2369</v>
      </c>
      <c r="M43" t="s">
        <v>207</v>
      </c>
      <c r="N43">
        <v>0.54</v>
      </c>
      <c r="R43" s="14">
        <v>44981</v>
      </c>
      <c r="S43" t="s">
        <v>204</v>
      </c>
      <c r="T43" s="14">
        <v>44990</v>
      </c>
      <c r="U43" s="16" t="s">
        <v>1872</v>
      </c>
      <c r="V43" s="16">
        <v>80</v>
      </c>
      <c r="W43" s="16" t="s">
        <v>2373</v>
      </c>
      <c r="Y43" s="16" t="s">
        <v>2374</v>
      </c>
      <c r="Z43" s="16" t="s">
        <v>207</v>
      </c>
      <c r="AB43" s="17">
        <f t="shared" si="0"/>
        <v>54</v>
      </c>
      <c r="AC43" s="13">
        <v>45036</v>
      </c>
      <c r="AD43">
        <v>150</v>
      </c>
      <c r="AE43" s="13">
        <v>45036</v>
      </c>
      <c r="AF43">
        <v>400</v>
      </c>
      <c r="AG43" s="13">
        <v>45036</v>
      </c>
      <c r="AH43">
        <v>12</v>
      </c>
      <c r="AI43" s="13">
        <v>45029</v>
      </c>
      <c r="AJ43"/>
      <c r="AK43" s="13"/>
      <c r="AL43">
        <v>3</v>
      </c>
      <c r="AM43" t="s">
        <v>2406</v>
      </c>
      <c r="AN43" t="s">
        <v>204</v>
      </c>
      <c r="AO43" s="13">
        <v>45126</v>
      </c>
      <c r="AP43" s="13">
        <v>45139</v>
      </c>
      <c r="AQ43" s="13">
        <v>45145</v>
      </c>
      <c r="AR43">
        <v>4.74</v>
      </c>
      <c r="AS43">
        <v>2.56</v>
      </c>
      <c r="AT43" t="s">
        <v>1874</v>
      </c>
    </row>
    <row r="44" spans="1:46" x14ac:dyDescent="0.35">
      <c r="A44">
        <v>43</v>
      </c>
      <c r="B44" t="s">
        <v>360</v>
      </c>
      <c r="C44" t="s">
        <v>10772</v>
      </c>
      <c r="D44" t="s">
        <v>2280</v>
      </c>
      <c r="E44" t="s">
        <v>98</v>
      </c>
      <c r="F44">
        <v>1950</v>
      </c>
      <c r="G44" t="s">
        <v>1453</v>
      </c>
      <c r="H44" t="s">
        <v>91</v>
      </c>
      <c r="I44" t="s">
        <v>92</v>
      </c>
      <c r="J44" t="s">
        <v>2369</v>
      </c>
      <c r="K44" t="s">
        <v>2369</v>
      </c>
      <c r="M44" t="s">
        <v>207</v>
      </c>
      <c r="N44">
        <v>1.1299999999999999</v>
      </c>
      <c r="R44" s="14">
        <v>44981</v>
      </c>
      <c r="S44" t="s">
        <v>204</v>
      </c>
      <c r="T44" s="14">
        <v>44989</v>
      </c>
      <c r="U44" s="16" t="s">
        <v>1872</v>
      </c>
      <c r="V44" s="16">
        <v>150</v>
      </c>
      <c r="W44" s="16" t="s">
        <v>2373</v>
      </c>
      <c r="Y44" s="16" t="s">
        <v>2374</v>
      </c>
      <c r="Z44" s="16" t="s">
        <v>207</v>
      </c>
      <c r="AB44" s="17">
        <f t="shared" si="0"/>
        <v>112.99999999999999</v>
      </c>
      <c r="AC44" s="13">
        <v>45031</v>
      </c>
      <c r="AD44">
        <v>25</v>
      </c>
      <c r="AE44" s="13">
        <v>45031</v>
      </c>
      <c r="AF44">
        <v>60</v>
      </c>
      <c r="AG44" s="13">
        <v>45031</v>
      </c>
      <c r="AH44">
        <v>2</v>
      </c>
      <c r="AI44" s="13">
        <v>45026</v>
      </c>
      <c r="AJ44"/>
      <c r="AK44" s="13"/>
      <c r="AL44">
        <v>9</v>
      </c>
      <c r="AM44" t="s">
        <v>2406</v>
      </c>
      <c r="AN44" t="s">
        <v>204</v>
      </c>
      <c r="AO44" s="13">
        <v>45121</v>
      </c>
      <c r="AP44" s="13">
        <v>45137</v>
      </c>
      <c r="AQ44" s="13">
        <v>45150</v>
      </c>
      <c r="AR44">
        <v>6.01</v>
      </c>
      <c r="AS44">
        <v>6.8</v>
      </c>
      <c r="AT44" t="s">
        <v>1874</v>
      </c>
    </row>
    <row r="45" spans="1:46" x14ac:dyDescent="0.35">
      <c r="A45">
        <v>44</v>
      </c>
      <c r="B45" t="s">
        <v>360</v>
      </c>
      <c r="C45" t="s">
        <v>10773</v>
      </c>
      <c r="D45" t="s">
        <v>2281</v>
      </c>
      <c r="E45" t="s">
        <v>98</v>
      </c>
      <c r="F45">
        <v>1966</v>
      </c>
      <c r="G45" t="s">
        <v>1453</v>
      </c>
      <c r="H45" t="s">
        <v>91</v>
      </c>
      <c r="I45" t="s">
        <v>92</v>
      </c>
      <c r="J45" t="s">
        <v>2369</v>
      </c>
      <c r="K45" t="s">
        <v>2369</v>
      </c>
      <c r="M45" t="s">
        <v>207</v>
      </c>
      <c r="N45">
        <v>0.99</v>
      </c>
      <c r="R45" s="14">
        <v>44981</v>
      </c>
      <c r="S45" t="s">
        <v>204</v>
      </c>
      <c r="T45" s="14">
        <v>44989</v>
      </c>
      <c r="U45" s="16" t="s">
        <v>1872</v>
      </c>
      <c r="V45" s="16">
        <v>140</v>
      </c>
      <c r="W45" s="16" t="s">
        <v>2373</v>
      </c>
      <c r="Y45" s="16" t="s">
        <v>2374</v>
      </c>
      <c r="Z45" s="16" t="s">
        <v>207</v>
      </c>
      <c r="AB45" s="17">
        <f t="shared" si="0"/>
        <v>99</v>
      </c>
      <c r="AC45" s="13">
        <v>45036</v>
      </c>
      <c r="AD45">
        <v>110</v>
      </c>
      <c r="AE45" s="13">
        <v>45036</v>
      </c>
      <c r="AF45">
        <v>275</v>
      </c>
      <c r="AG45" s="13">
        <v>45036</v>
      </c>
      <c r="AH45">
        <v>7</v>
      </c>
      <c r="AI45" s="13">
        <v>45026</v>
      </c>
      <c r="AJ45"/>
      <c r="AK45" s="13"/>
      <c r="AL45">
        <v>5</v>
      </c>
      <c r="AM45" t="s">
        <v>2406</v>
      </c>
      <c r="AN45" t="s">
        <v>204</v>
      </c>
      <c r="AO45" s="13">
        <v>45127</v>
      </c>
      <c r="AP45" s="13">
        <v>45143</v>
      </c>
      <c r="AQ45" s="13">
        <v>45150</v>
      </c>
      <c r="AR45">
        <v>5.97</v>
      </c>
      <c r="AS45">
        <v>5.92</v>
      </c>
      <c r="AT45" t="s">
        <v>1874</v>
      </c>
    </row>
    <row r="46" spans="1:46" x14ac:dyDescent="0.35">
      <c r="A46">
        <v>45</v>
      </c>
      <c r="B46" t="s">
        <v>360</v>
      </c>
      <c r="C46" t="s">
        <v>10774</v>
      </c>
      <c r="D46" t="s">
        <v>2283</v>
      </c>
      <c r="E46" t="s">
        <v>98</v>
      </c>
      <c r="F46">
        <v>1967</v>
      </c>
      <c r="G46" t="s">
        <v>1453</v>
      </c>
      <c r="H46" t="s">
        <v>91</v>
      </c>
      <c r="I46" t="s">
        <v>92</v>
      </c>
      <c r="J46" t="s">
        <v>2369</v>
      </c>
      <c r="K46" t="s">
        <v>2369</v>
      </c>
      <c r="M46" t="s">
        <v>207</v>
      </c>
      <c r="N46">
        <v>0.42</v>
      </c>
      <c r="R46" s="14">
        <v>44981</v>
      </c>
      <c r="S46" t="s">
        <v>204</v>
      </c>
      <c r="T46" s="14">
        <v>44990</v>
      </c>
      <c r="U46" s="16" t="s">
        <v>1872</v>
      </c>
      <c r="V46" s="16">
        <v>60</v>
      </c>
      <c r="W46" s="16" t="s">
        <v>2373</v>
      </c>
      <c r="Y46" s="16" t="s">
        <v>2374</v>
      </c>
      <c r="Z46" s="16" t="s">
        <v>207</v>
      </c>
      <c r="AB46" s="17">
        <f t="shared" si="0"/>
        <v>42</v>
      </c>
      <c r="AC46" s="13">
        <v>45046</v>
      </c>
      <c r="AD46">
        <v>50</v>
      </c>
      <c r="AE46" s="13">
        <v>45046</v>
      </c>
      <c r="AF46">
        <v>115</v>
      </c>
      <c r="AG46" s="13">
        <v>45046</v>
      </c>
      <c r="AH46">
        <v>3</v>
      </c>
      <c r="AI46" s="13">
        <v>45036</v>
      </c>
      <c r="AJ46"/>
      <c r="AK46" s="13"/>
      <c r="AL46">
        <v>3</v>
      </c>
      <c r="AM46" t="s">
        <v>2406</v>
      </c>
      <c r="AN46" t="s">
        <v>204</v>
      </c>
      <c r="AO46" s="13">
        <v>45121</v>
      </c>
      <c r="AP46" s="13">
        <v>45137</v>
      </c>
      <c r="AQ46" s="13">
        <v>45148</v>
      </c>
      <c r="AR46">
        <v>6.09</v>
      </c>
      <c r="AS46">
        <v>2.56</v>
      </c>
      <c r="AT46" t="s">
        <v>1874</v>
      </c>
    </row>
    <row r="47" spans="1:46" x14ac:dyDescent="0.35">
      <c r="A47">
        <v>46</v>
      </c>
      <c r="B47" t="s">
        <v>360</v>
      </c>
      <c r="C47" t="s">
        <v>10775</v>
      </c>
      <c r="D47" t="s">
        <v>2285</v>
      </c>
      <c r="E47" t="s">
        <v>93</v>
      </c>
      <c r="F47">
        <v>1977</v>
      </c>
      <c r="G47" t="s">
        <v>1453</v>
      </c>
      <c r="H47" t="s">
        <v>91</v>
      </c>
      <c r="I47" t="s">
        <v>92</v>
      </c>
      <c r="J47" t="s">
        <v>2369</v>
      </c>
      <c r="K47" t="s">
        <v>2369</v>
      </c>
      <c r="M47" t="s">
        <v>207</v>
      </c>
      <c r="N47">
        <v>0.2</v>
      </c>
      <c r="R47" s="14">
        <v>44981</v>
      </c>
      <c r="S47" t="s">
        <v>204</v>
      </c>
      <c r="T47" s="14">
        <v>44990</v>
      </c>
      <c r="U47" s="16" t="s">
        <v>1872</v>
      </c>
      <c r="V47" s="16">
        <v>40</v>
      </c>
      <c r="W47" s="16" t="s">
        <v>2373</v>
      </c>
      <c r="Y47" s="16" t="s">
        <v>2374</v>
      </c>
      <c r="Z47" s="16" t="s">
        <v>207</v>
      </c>
      <c r="AB47" s="17">
        <f t="shared" si="0"/>
        <v>20</v>
      </c>
      <c r="AC47" s="13">
        <v>45041</v>
      </c>
      <c r="AD47">
        <v>100</v>
      </c>
      <c r="AE47" s="13">
        <v>45041</v>
      </c>
      <c r="AF47">
        <v>250</v>
      </c>
      <c r="AG47" s="13">
        <v>45041</v>
      </c>
      <c r="AH47">
        <v>7</v>
      </c>
      <c r="AI47" s="13">
        <v>45036</v>
      </c>
      <c r="AJ47"/>
      <c r="AK47" s="13"/>
      <c r="AL47">
        <v>2</v>
      </c>
      <c r="AM47" t="s">
        <v>2406</v>
      </c>
      <c r="AN47" t="s">
        <v>204</v>
      </c>
      <c r="AO47" s="13">
        <v>45121</v>
      </c>
      <c r="AP47" s="13">
        <v>45140</v>
      </c>
      <c r="AQ47" s="13">
        <v>45145</v>
      </c>
      <c r="AR47">
        <v>4.4000000000000004</v>
      </c>
      <c r="AS47">
        <v>0.88</v>
      </c>
      <c r="AT47" t="s">
        <v>1874</v>
      </c>
    </row>
    <row r="48" spans="1:46" x14ac:dyDescent="0.35">
      <c r="A48">
        <v>47</v>
      </c>
      <c r="B48" t="s">
        <v>360</v>
      </c>
      <c r="C48" t="s">
        <v>10776</v>
      </c>
      <c r="D48" t="s">
        <v>2302</v>
      </c>
      <c r="E48" t="s">
        <v>98</v>
      </c>
      <c r="F48">
        <v>1944</v>
      </c>
      <c r="G48" t="s">
        <v>1453</v>
      </c>
      <c r="H48" t="s">
        <v>91</v>
      </c>
      <c r="I48" t="s">
        <v>92</v>
      </c>
      <c r="J48" t="s">
        <v>2369</v>
      </c>
      <c r="K48" t="s">
        <v>2369</v>
      </c>
      <c r="M48" t="s">
        <v>207</v>
      </c>
      <c r="N48">
        <v>1.03</v>
      </c>
      <c r="R48" s="14">
        <v>44988</v>
      </c>
      <c r="S48" t="s">
        <v>204</v>
      </c>
      <c r="T48" s="14">
        <v>44995</v>
      </c>
      <c r="U48" s="16" t="s">
        <v>1872</v>
      </c>
      <c r="V48" s="16">
        <v>150</v>
      </c>
      <c r="W48" s="16" t="s">
        <v>2373</v>
      </c>
      <c r="Y48" s="16" t="s">
        <v>2374</v>
      </c>
      <c r="Z48" s="16" t="s">
        <v>207</v>
      </c>
      <c r="AB48" s="17">
        <f t="shared" si="0"/>
        <v>103</v>
      </c>
      <c r="AC48" s="13">
        <v>45046</v>
      </c>
      <c r="AD48">
        <v>75</v>
      </c>
      <c r="AE48" s="13">
        <v>45046</v>
      </c>
      <c r="AF48">
        <v>150</v>
      </c>
      <c r="AG48" s="13">
        <v>45046</v>
      </c>
      <c r="AH48">
        <v>5</v>
      </c>
      <c r="AI48" s="13">
        <v>45041</v>
      </c>
      <c r="AJ48"/>
      <c r="AK48" s="13"/>
      <c r="AL48">
        <v>8</v>
      </c>
      <c r="AM48" t="s">
        <v>2406</v>
      </c>
      <c r="AN48" t="s">
        <v>204</v>
      </c>
      <c r="AO48" s="13">
        <v>45121</v>
      </c>
      <c r="AP48" s="13">
        <v>45135</v>
      </c>
      <c r="AQ48" s="13">
        <v>45147</v>
      </c>
      <c r="AR48">
        <v>6.67</v>
      </c>
      <c r="AS48">
        <v>6.88</v>
      </c>
      <c r="AT48" t="s">
        <v>1874</v>
      </c>
    </row>
    <row r="49" spans="1:46" x14ac:dyDescent="0.35">
      <c r="A49">
        <v>48</v>
      </c>
      <c r="B49" t="s">
        <v>360</v>
      </c>
      <c r="C49" t="s">
        <v>10777</v>
      </c>
      <c r="D49" t="s">
        <v>2303</v>
      </c>
      <c r="E49" t="s">
        <v>98</v>
      </c>
      <c r="F49">
        <v>1957</v>
      </c>
      <c r="G49" t="s">
        <v>1453</v>
      </c>
      <c r="H49" t="s">
        <v>91</v>
      </c>
      <c r="I49" t="s">
        <v>92</v>
      </c>
      <c r="J49" t="s">
        <v>2369</v>
      </c>
      <c r="K49" t="s">
        <v>2369</v>
      </c>
      <c r="M49" t="s">
        <v>207</v>
      </c>
      <c r="N49">
        <v>0.54</v>
      </c>
      <c r="R49" s="14">
        <v>44988</v>
      </c>
      <c r="S49" t="s">
        <v>204</v>
      </c>
      <c r="T49" s="14">
        <v>44992</v>
      </c>
      <c r="U49" s="16" t="s">
        <v>1872</v>
      </c>
      <c r="V49" s="16">
        <v>80</v>
      </c>
      <c r="W49" s="16" t="s">
        <v>2373</v>
      </c>
      <c r="Y49" s="16" t="s">
        <v>2374</v>
      </c>
      <c r="Z49" s="16" t="s">
        <v>207</v>
      </c>
      <c r="AB49" s="17">
        <f t="shared" si="0"/>
        <v>54</v>
      </c>
      <c r="AC49" s="13">
        <v>45036</v>
      </c>
      <c r="AD49">
        <v>40</v>
      </c>
      <c r="AE49" s="13">
        <v>45036</v>
      </c>
      <c r="AF49">
        <v>100</v>
      </c>
      <c r="AG49" s="13">
        <v>45036</v>
      </c>
      <c r="AH49">
        <v>3</v>
      </c>
      <c r="AI49" s="13">
        <v>45032</v>
      </c>
      <c r="AJ49"/>
      <c r="AK49" s="13"/>
      <c r="AL49">
        <v>3</v>
      </c>
      <c r="AM49" t="s">
        <v>2406</v>
      </c>
      <c r="AN49" t="s">
        <v>204</v>
      </c>
      <c r="AO49" s="13">
        <v>45117</v>
      </c>
      <c r="AP49" s="13">
        <v>45132</v>
      </c>
      <c r="AQ49" s="13">
        <v>45142</v>
      </c>
      <c r="AR49">
        <v>6.07</v>
      </c>
      <c r="AS49">
        <v>3.28</v>
      </c>
      <c r="AT49" t="s">
        <v>1874</v>
      </c>
    </row>
    <row r="50" spans="1:46" x14ac:dyDescent="0.35">
      <c r="A50">
        <v>49</v>
      </c>
      <c r="B50" t="s">
        <v>360</v>
      </c>
      <c r="C50" t="s">
        <v>10778</v>
      </c>
      <c r="D50" t="s">
        <v>2304</v>
      </c>
      <c r="E50" t="s">
        <v>98</v>
      </c>
      <c r="F50">
        <v>1985</v>
      </c>
      <c r="G50" t="s">
        <v>1453</v>
      </c>
      <c r="H50" t="s">
        <v>91</v>
      </c>
      <c r="I50" t="s">
        <v>92</v>
      </c>
      <c r="J50" t="s">
        <v>2369</v>
      </c>
      <c r="K50" t="s">
        <v>2369</v>
      </c>
      <c r="M50" t="s">
        <v>207</v>
      </c>
      <c r="N50">
        <v>1.04</v>
      </c>
      <c r="R50" s="14">
        <v>44988</v>
      </c>
      <c r="S50" t="s">
        <v>204</v>
      </c>
      <c r="T50" s="14">
        <v>45002</v>
      </c>
      <c r="U50" s="16" t="s">
        <v>1872</v>
      </c>
      <c r="V50" s="16">
        <v>140</v>
      </c>
      <c r="W50" s="16" t="s">
        <v>2373</v>
      </c>
      <c r="Y50" s="16" t="s">
        <v>2374</v>
      </c>
      <c r="Z50" s="16" t="s">
        <v>207</v>
      </c>
      <c r="AB50" s="17">
        <f t="shared" si="0"/>
        <v>104</v>
      </c>
      <c r="AC50" s="13">
        <v>45047</v>
      </c>
      <c r="AD50">
        <v>40</v>
      </c>
      <c r="AE50" s="13">
        <v>45047</v>
      </c>
      <c r="AF50">
        <v>100</v>
      </c>
      <c r="AG50" s="13">
        <v>45047</v>
      </c>
      <c r="AH50">
        <v>3</v>
      </c>
      <c r="AI50" s="13">
        <v>45041</v>
      </c>
      <c r="AJ50"/>
      <c r="AK50" s="13"/>
      <c r="AL50">
        <v>9</v>
      </c>
      <c r="AM50" t="s">
        <v>2406</v>
      </c>
      <c r="AN50" t="s">
        <v>204</v>
      </c>
      <c r="AO50" s="13">
        <v>45139</v>
      </c>
      <c r="AP50" s="13">
        <v>45153</v>
      </c>
      <c r="AQ50" s="13">
        <v>45159</v>
      </c>
      <c r="AR50">
        <v>7.53</v>
      </c>
      <c r="AS50">
        <v>7.84</v>
      </c>
      <c r="AT50" t="s">
        <v>1874</v>
      </c>
    </row>
    <row r="51" spans="1:46" x14ac:dyDescent="0.35">
      <c r="A51">
        <v>50</v>
      </c>
      <c r="B51" t="s">
        <v>360</v>
      </c>
      <c r="C51" t="s">
        <v>10779</v>
      </c>
      <c r="D51" t="s">
        <v>2305</v>
      </c>
      <c r="E51" t="s">
        <v>98</v>
      </c>
      <c r="F51">
        <v>1975</v>
      </c>
      <c r="G51" t="s">
        <v>1453</v>
      </c>
      <c r="H51" t="s">
        <v>91</v>
      </c>
      <c r="I51" t="s">
        <v>92</v>
      </c>
      <c r="J51" t="s">
        <v>2369</v>
      </c>
      <c r="K51" t="s">
        <v>2369</v>
      </c>
      <c r="M51" t="s">
        <v>207</v>
      </c>
      <c r="N51">
        <v>0.25</v>
      </c>
      <c r="R51" s="14">
        <v>44988</v>
      </c>
      <c r="S51" t="s">
        <v>204</v>
      </c>
      <c r="T51" s="14">
        <v>45003</v>
      </c>
      <c r="U51" s="16" t="s">
        <v>1872</v>
      </c>
      <c r="V51" s="16">
        <v>40</v>
      </c>
      <c r="W51" s="16" t="s">
        <v>2373</v>
      </c>
      <c r="Y51" s="16" t="s">
        <v>2374</v>
      </c>
      <c r="Z51" s="16" t="s">
        <v>207</v>
      </c>
      <c r="AB51" s="17">
        <f t="shared" si="0"/>
        <v>25</v>
      </c>
      <c r="AC51" s="13">
        <v>45040</v>
      </c>
      <c r="AD51">
        <v>100</v>
      </c>
      <c r="AE51" s="13">
        <v>45040</v>
      </c>
      <c r="AF51">
        <v>225</v>
      </c>
      <c r="AG51" s="13">
        <v>45040</v>
      </c>
      <c r="AH51">
        <v>7</v>
      </c>
      <c r="AI51" s="13">
        <v>45035</v>
      </c>
      <c r="AJ51"/>
      <c r="AK51" s="13"/>
      <c r="AL51">
        <v>3</v>
      </c>
      <c r="AM51" t="s">
        <v>2406</v>
      </c>
      <c r="AN51" t="s">
        <v>204</v>
      </c>
      <c r="AO51" s="13">
        <v>45135</v>
      </c>
      <c r="AP51" s="13">
        <v>45150</v>
      </c>
      <c r="AQ51" s="13">
        <v>45161</v>
      </c>
      <c r="AR51">
        <v>5.44</v>
      </c>
      <c r="AS51">
        <v>1.36</v>
      </c>
      <c r="AT51" t="s">
        <v>1874</v>
      </c>
    </row>
    <row r="52" spans="1:46" x14ac:dyDescent="0.35">
      <c r="A52">
        <v>51</v>
      </c>
      <c r="B52" t="s">
        <v>360</v>
      </c>
      <c r="C52" t="s">
        <v>10780</v>
      </c>
      <c r="D52" t="s">
        <v>2306</v>
      </c>
      <c r="E52" t="s">
        <v>98</v>
      </c>
      <c r="F52">
        <v>1974</v>
      </c>
      <c r="G52" t="s">
        <v>1453</v>
      </c>
      <c r="H52" t="s">
        <v>91</v>
      </c>
      <c r="I52" t="s">
        <v>92</v>
      </c>
      <c r="J52" t="s">
        <v>2369</v>
      </c>
      <c r="K52" t="s">
        <v>2369</v>
      </c>
      <c r="M52" t="s">
        <v>207</v>
      </c>
      <c r="N52">
        <v>0.5</v>
      </c>
      <c r="R52" s="14">
        <v>44988</v>
      </c>
      <c r="S52" t="s">
        <v>204</v>
      </c>
      <c r="T52" s="14">
        <v>45000</v>
      </c>
      <c r="U52" s="16" t="s">
        <v>1872</v>
      </c>
      <c r="V52" s="16">
        <v>70</v>
      </c>
      <c r="W52" s="16" t="s">
        <v>2373</v>
      </c>
      <c r="Y52" s="16" t="s">
        <v>2374</v>
      </c>
      <c r="Z52" s="16" t="s">
        <v>207</v>
      </c>
      <c r="AB52" s="17">
        <f t="shared" si="0"/>
        <v>50</v>
      </c>
      <c r="AC52" s="13">
        <v>45041</v>
      </c>
      <c r="AD52">
        <v>75</v>
      </c>
      <c r="AE52" s="13">
        <v>45041</v>
      </c>
      <c r="AF52">
        <v>150</v>
      </c>
      <c r="AG52" s="13">
        <v>45041</v>
      </c>
      <c r="AH52">
        <v>5</v>
      </c>
      <c r="AI52" s="13">
        <v>45035</v>
      </c>
      <c r="AJ52"/>
      <c r="AK52" s="13"/>
      <c r="AL52">
        <v>2</v>
      </c>
      <c r="AM52" t="s">
        <v>2406</v>
      </c>
      <c r="AN52" t="s">
        <v>204</v>
      </c>
      <c r="AO52" s="13">
        <v>45127</v>
      </c>
      <c r="AP52" s="13">
        <v>45146</v>
      </c>
      <c r="AQ52" s="13">
        <v>45151</v>
      </c>
      <c r="AR52">
        <v>5.12</v>
      </c>
      <c r="AS52">
        <v>2.56</v>
      </c>
      <c r="AT52" t="s">
        <v>1874</v>
      </c>
    </row>
    <row r="53" spans="1:46" x14ac:dyDescent="0.35">
      <c r="A53">
        <v>52</v>
      </c>
      <c r="B53" t="s">
        <v>360</v>
      </c>
      <c r="C53" t="s">
        <v>10781</v>
      </c>
      <c r="D53" t="s">
        <v>2380</v>
      </c>
      <c r="E53" t="s">
        <v>98</v>
      </c>
      <c r="F53">
        <v>1972</v>
      </c>
      <c r="G53" t="s">
        <v>1453</v>
      </c>
      <c r="H53" t="s">
        <v>91</v>
      </c>
      <c r="I53" t="s">
        <v>92</v>
      </c>
      <c r="J53" t="s">
        <v>2369</v>
      </c>
      <c r="K53" t="s">
        <v>2369</v>
      </c>
      <c r="M53" t="s">
        <v>207</v>
      </c>
      <c r="N53">
        <v>0.59</v>
      </c>
      <c r="R53" s="14">
        <v>44988</v>
      </c>
      <c r="S53" t="s">
        <v>204</v>
      </c>
      <c r="T53" s="14">
        <v>44999</v>
      </c>
      <c r="U53" s="16" t="s">
        <v>1872</v>
      </c>
      <c r="V53" s="16">
        <v>80</v>
      </c>
      <c r="W53" s="16" t="s">
        <v>2373</v>
      </c>
      <c r="Y53" s="16" t="s">
        <v>2374</v>
      </c>
      <c r="Z53" s="16" t="s">
        <v>207</v>
      </c>
      <c r="AB53" s="17">
        <f t="shared" si="0"/>
        <v>59</v>
      </c>
      <c r="AC53" s="13">
        <v>45045</v>
      </c>
      <c r="AD53">
        <v>25</v>
      </c>
      <c r="AE53" s="13">
        <v>45045</v>
      </c>
      <c r="AF53">
        <v>65</v>
      </c>
      <c r="AG53" s="13">
        <v>45045</v>
      </c>
      <c r="AH53">
        <v>2</v>
      </c>
      <c r="AI53" s="13">
        <v>45040</v>
      </c>
      <c r="AJ53"/>
      <c r="AK53" s="13"/>
      <c r="AL53">
        <v>3</v>
      </c>
      <c r="AM53" t="s">
        <v>2406</v>
      </c>
      <c r="AN53" t="s">
        <v>204</v>
      </c>
      <c r="AO53" s="13">
        <v>45121</v>
      </c>
      <c r="AP53" s="13">
        <v>45137</v>
      </c>
      <c r="AQ53" s="13">
        <v>45145</v>
      </c>
      <c r="AR53">
        <v>5.69</v>
      </c>
      <c r="AS53">
        <v>3.36</v>
      </c>
      <c r="AT53" t="s">
        <v>1874</v>
      </c>
    </row>
    <row r="54" spans="1:46" x14ac:dyDescent="0.35">
      <c r="A54">
        <v>53</v>
      </c>
      <c r="B54" t="s">
        <v>360</v>
      </c>
      <c r="C54" t="s">
        <v>10782</v>
      </c>
      <c r="D54" t="s">
        <v>2309</v>
      </c>
      <c r="E54" t="s">
        <v>98</v>
      </c>
      <c r="F54">
        <v>1979</v>
      </c>
      <c r="G54" t="s">
        <v>1453</v>
      </c>
      <c r="H54" t="s">
        <v>91</v>
      </c>
      <c r="I54" t="s">
        <v>92</v>
      </c>
      <c r="J54" t="s">
        <v>2369</v>
      </c>
      <c r="K54" t="s">
        <v>2369</v>
      </c>
      <c r="M54" t="s">
        <v>207</v>
      </c>
      <c r="N54">
        <v>0.65</v>
      </c>
      <c r="R54" s="14">
        <v>44988</v>
      </c>
      <c r="S54" t="s">
        <v>204</v>
      </c>
      <c r="T54" s="14">
        <v>45002</v>
      </c>
      <c r="U54" s="16" t="s">
        <v>1872</v>
      </c>
      <c r="V54" s="16">
        <v>100</v>
      </c>
      <c r="W54" s="16" t="s">
        <v>2373</v>
      </c>
      <c r="Y54" s="16" t="s">
        <v>2374</v>
      </c>
      <c r="Z54" s="16" t="s">
        <v>207</v>
      </c>
      <c r="AB54" s="17">
        <f t="shared" si="0"/>
        <v>65</v>
      </c>
      <c r="AC54" s="13">
        <v>45046</v>
      </c>
      <c r="AD54">
        <v>50</v>
      </c>
      <c r="AE54" s="13">
        <v>45046</v>
      </c>
      <c r="AF54">
        <v>140</v>
      </c>
      <c r="AG54" s="13">
        <v>45046</v>
      </c>
      <c r="AH54">
        <v>3</v>
      </c>
      <c r="AI54" s="13">
        <v>45039</v>
      </c>
      <c r="AJ54"/>
      <c r="AK54" s="13"/>
      <c r="AL54">
        <v>4</v>
      </c>
      <c r="AM54" t="s">
        <v>2406</v>
      </c>
      <c r="AN54" t="s">
        <v>204</v>
      </c>
      <c r="AO54" s="13">
        <v>45141</v>
      </c>
      <c r="AP54" s="13">
        <v>45156</v>
      </c>
      <c r="AQ54" s="13">
        <v>45163</v>
      </c>
      <c r="AR54">
        <v>6.89</v>
      </c>
      <c r="AS54">
        <v>4.4800000000000004</v>
      </c>
      <c r="AT54" t="s">
        <v>1874</v>
      </c>
    </row>
    <row r="55" spans="1:46" x14ac:dyDescent="0.35">
      <c r="A55">
        <v>54</v>
      </c>
      <c r="B55" t="s">
        <v>360</v>
      </c>
      <c r="C55" t="s">
        <v>10783</v>
      </c>
      <c r="D55" t="s">
        <v>2311</v>
      </c>
      <c r="E55" t="s">
        <v>98</v>
      </c>
      <c r="F55">
        <v>1955</v>
      </c>
      <c r="G55" t="s">
        <v>1453</v>
      </c>
      <c r="H55" t="s">
        <v>91</v>
      </c>
      <c r="I55" t="s">
        <v>92</v>
      </c>
      <c r="J55" t="s">
        <v>2369</v>
      </c>
      <c r="K55" t="s">
        <v>2369</v>
      </c>
      <c r="M55" t="s">
        <v>207</v>
      </c>
      <c r="N55">
        <v>0.84</v>
      </c>
      <c r="R55" s="14">
        <v>44988</v>
      </c>
      <c r="S55" t="s">
        <v>204</v>
      </c>
      <c r="T55" s="14">
        <v>45000</v>
      </c>
      <c r="U55" s="16" t="s">
        <v>1872</v>
      </c>
      <c r="V55" s="16">
        <v>120</v>
      </c>
      <c r="W55" s="16" t="s">
        <v>2373</v>
      </c>
      <c r="Y55" s="16" t="s">
        <v>2374</v>
      </c>
      <c r="Z55" s="16" t="s">
        <v>207</v>
      </c>
      <c r="AB55" s="17">
        <f t="shared" si="0"/>
        <v>84</v>
      </c>
      <c r="AC55" s="13">
        <v>45047</v>
      </c>
      <c r="AD55">
        <v>25</v>
      </c>
      <c r="AE55" s="13">
        <v>45047</v>
      </c>
      <c r="AF55">
        <v>65</v>
      </c>
      <c r="AG55" s="13">
        <v>45047</v>
      </c>
      <c r="AH55">
        <v>2</v>
      </c>
      <c r="AI55" s="13">
        <v>45041</v>
      </c>
      <c r="AJ55"/>
      <c r="AK55" s="13"/>
      <c r="AL55">
        <v>6</v>
      </c>
      <c r="AM55" t="s">
        <v>2406</v>
      </c>
      <c r="AN55" t="s">
        <v>204</v>
      </c>
      <c r="AO55" s="13">
        <v>45139</v>
      </c>
      <c r="AP55" s="13">
        <v>45153</v>
      </c>
      <c r="AQ55" s="13">
        <v>45159</v>
      </c>
      <c r="AR55">
        <v>5.9</v>
      </c>
      <c r="AS55">
        <v>4.96</v>
      </c>
      <c r="AT55" t="s">
        <v>1874</v>
      </c>
    </row>
    <row r="56" spans="1:46" x14ac:dyDescent="0.35">
      <c r="A56">
        <v>55</v>
      </c>
      <c r="B56" t="s">
        <v>360</v>
      </c>
      <c r="C56" t="s">
        <v>10784</v>
      </c>
      <c r="D56" t="s">
        <v>2313</v>
      </c>
      <c r="E56" t="s">
        <v>98</v>
      </c>
      <c r="F56">
        <v>1986</v>
      </c>
      <c r="G56" t="s">
        <v>1453</v>
      </c>
      <c r="H56" t="s">
        <v>91</v>
      </c>
      <c r="I56" t="s">
        <v>92</v>
      </c>
      <c r="J56" t="s">
        <v>2369</v>
      </c>
      <c r="K56" t="s">
        <v>2369</v>
      </c>
      <c r="M56" t="s">
        <v>207</v>
      </c>
      <c r="N56">
        <v>0.24</v>
      </c>
      <c r="R56" s="14">
        <v>44988</v>
      </c>
      <c r="S56" t="s">
        <v>204</v>
      </c>
      <c r="T56" s="14">
        <v>45002</v>
      </c>
      <c r="U56" s="16" t="s">
        <v>1872</v>
      </c>
      <c r="V56" s="16">
        <v>40</v>
      </c>
      <c r="W56" s="16" t="s">
        <v>2373</v>
      </c>
      <c r="Y56" s="16" t="s">
        <v>2374</v>
      </c>
      <c r="Z56" s="16" t="s">
        <v>207</v>
      </c>
      <c r="AB56" s="17">
        <f t="shared" si="0"/>
        <v>24</v>
      </c>
      <c r="AC56" s="13">
        <v>45045</v>
      </c>
      <c r="AD56">
        <v>50</v>
      </c>
      <c r="AE56" s="13">
        <v>45045</v>
      </c>
      <c r="AF56">
        <v>115</v>
      </c>
      <c r="AG56" s="13">
        <v>45045</v>
      </c>
      <c r="AH56">
        <v>4</v>
      </c>
      <c r="AI56" s="13">
        <v>45040</v>
      </c>
      <c r="AJ56"/>
      <c r="AK56" s="13"/>
      <c r="AL56">
        <v>3</v>
      </c>
      <c r="AM56" t="s">
        <v>2406</v>
      </c>
      <c r="AN56" t="s">
        <v>204</v>
      </c>
      <c r="AO56" s="13">
        <v>45148</v>
      </c>
      <c r="AP56" s="13">
        <v>45163</v>
      </c>
      <c r="AQ56" s="13">
        <v>45166</v>
      </c>
      <c r="AR56">
        <v>5</v>
      </c>
      <c r="AS56">
        <v>1.2</v>
      </c>
      <c r="AT56" t="s">
        <v>1874</v>
      </c>
    </row>
    <row r="57" spans="1:46" x14ac:dyDescent="0.35">
      <c r="A57">
        <v>56</v>
      </c>
      <c r="B57" t="s">
        <v>360</v>
      </c>
      <c r="C57" t="s">
        <v>10785</v>
      </c>
      <c r="D57" t="s">
        <v>2314</v>
      </c>
      <c r="E57" t="s">
        <v>98</v>
      </c>
      <c r="F57">
        <v>1984</v>
      </c>
      <c r="G57" t="s">
        <v>1453</v>
      </c>
      <c r="H57" t="s">
        <v>91</v>
      </c>
      <c r="I57" t="s">
        <v>92</v>
      </c>
      <c r="J57" t="s">
        <v>2369</v>
      </c>
      <c r="K57" t="s">
        <v>2369</v>
      </c>
      <c r="M57" t="s">
        <v>207</v>
      </c>
      <c r="N57">
        <v>0.82</v>
      </c>
      <c r="R57" s="14">
        <v>44988</v>
      </c>
      <c r="S57" t="s">
        <v>204</v>
      </c>
      <c r="T57" s="14">
        <v>45003</v>
      </c>
      <c r="U57" s="16" t="s">
        <v>1872</v>
      </c>
      <c r="V57" s="16">
        <v>120</v>
      </c>
      <c r="W57" s="16" t="s">
        <v>2373</v>
      </c>
      <c r="Y57" s="16" t="s">
        <v>2374</v>
      </c>
      <c r="Z57" s="16" t="s">
        <v>207</v>
      </c>
      <c r="AB57" s="17">
        <f t="shared" si="0"/>
        <v>82</v>
      </c>
      <c r="AC57" s="13">
        <v>45046</v>
      </c>
      <c r="AD57">
        <v>100</v>
      </c>
      <c r="AE57" s="13">
        <v>45046</v>
      </c>
      <c r="AF57">
        <v>225</v>
      </c>
      <c r="AG57" s="13">
        <v>45046</v>
      </c>
      <c r="AH57">
        <v>7</v>
      </c>
      <c r="AI57" s="13">
        <v>45041</v>
      </c>
      <c r="AJ57"/>
      <c r="AK57" s="13"/>
      <c r="AL57">
        <v>6</v>
      </c>
      <c r="AM57" t="s">
        <v>2406</v>
      </c>
      <c r="AN57" t="s">
        <v>204</v>
      </c>
      <c r="AO57" s="13">
        <v>45087</v>
      </c>
      <c r="AP57" s="13">
        <v>45132</v>
      </c>
      <c r="AQ57" s="13">
        <v>45137</v>
      </c>
      <c r="AR57">
        <v>6.73</v>
      </c>
      <c r="AS57">
        <v>5.52</v>
      </c>
      <c r="AT57" t="s">
        <v>1874</v>
      </c>
    </row>
    <row r="58" spans="1:46" x14ac:dyDescent="0.35">
      <c r="A58">
        <v>57</v>
      </c>
      <c r="B58" t="s">
        <v>360</v>
      </c>
      <c r="C58" t="s">
        <v>10786</v>
      </c>
      <c r="D58" t="s">
        <v>2319</v>
      </c>
      <c r="E58" t="s">
        <v>98</v>
      </c>
      <c r="F58">
        <v>1981</v>
      </c>
      <c r="G58" t="s">
        <v>1453</v>
      </c>
      <c r="H58" t="s">
        <v>91</v>
      </c>
      <c r="I58" t="s">
        <v>92</v>
      </c>
      <c r="J58" t="s">
        <v>2369</v>
      </c>
      <c r="K58" t="s">
        <v>2369</v>
      </c>
      <c r="M58" t="s">
        <v>207</v>
      </c>
      <c r="N58">
        <v>0.3</v>
      </c>
      <c r="R58" s="14">
        <v>44988</v>
      </c>
      <c r="S58" t="s">
        <v>204</v>
      </c>
      <c r="T58" s="14">
        <v>45000</v>
      </c>
      <c r="U58" s="16" t="s">
        <v>1872</v>
      </c>
      <c r="V58" s="16">
        <v>40</v>
      </c>
      <c r="W58" s="16" t="s">
        <v>2373</v>
      </c>
      <c r="Y58" s="16" t="s">
        <v>2374</v>
      </c>
      <c r="Z58" s="16" t="s">
        <v>207</v>
      </c>
      <c r="AB58" s="17">
        <f t="shared" si="0"/>
        <v>30</v>
      </c>
      <c r="AC58" s="13">
        <v>45046</v>
      </c>
      <c r="AD58">
        <v>70</v>
      </c>
      <c r="AE58" s="13">
        <v>45046</v>
      </c>
      <c r="AF58">
        <v>150</v>
      </c>
      <c r="AG58" s="13">
        <v>45046</v>
      </c>
      <c r="AH58">
        <v>5</v>
      </c>
      <c r="AI58" s="13">
        <v>45041</v>
      </c>
      <c r="AJ58"/>
      <c r="AK58" s="13"/>
      <c r="AL58">
        <v>3</v>
      </c>
      <c r="AM58" t="s">
        <v>2406</v>
      </c>
      <c r="AN58" t="s">
        <v>204</v>
      </c>
      <c r="AO58" s="13">
        <v>45117</v>
      </c>
      <c r="AP58" s="13">
        <v>45136</v>
      </c>
      <c r="AQ58" s="13">
        <v>45148</v>
      </c>
      <c r="AR58">
        <v>6.13</v>
      </c>
      <c r="AS58">
        <v>1.84</v>
      </c>
      <c r="AT58" t="s">
        <v>1874</v>
      </c>
    </row>
    <row r="59" spans="1:46" x14ac:dyDescent="0.35">
      <c r="A59">
        <v>58</v>
      </c>
      <c r="B59" t="s">
        <v>360</v>
      </c>
      <c r="C59" t="s">
        <v>10787</v>
      </c>
      <c r="D59" t="s">
        <v>2339</v>
      </c>
      <c r="E59" t="s">
        <v>98</v>
      </c>
      <c r="F59">
        <v>1965</v>
      </c>
      <c r="G59" t="s">
        <v>1453</v>
      </c>
      <c r="H59" t="s">
        <v>91</v>
      </c>
      <c r="I59" t="s">
        <v>92</v>
      </c>
      <c r="J59" t="s">
        <v>2369</v>
      </c>
      <c r="K59" t="s">
        <v>2369</v>
      </c>
      <c r="M59" t="s">
        <v>207</v>
      </c>
      <c r="N59">
        <v>0.87</v>
      </c>
      <c r="R59" s="14">
        <v>44989</v>
      </c>
      <c r="S59" t="s">
        <v>204</v>
      </c>
      <c r="T59" s="14">
        <v>44999</v>
      </c>
      <c r="U59" s="16" t="s">
        <v>1872</v>
      </c>
      <c r="V59" s="16">
        <v>120</v>
      </c>
      <c r="W59" s="16" t="s">
        <v>2373</v>
      </c>
      <c r="Y59" s="16" t="s">
        <v>2374</v>
      </c>
      <c r="Z59" s="16" t="s">
        <v>207</v>
      </c>
      <c r="AB59" s="17">
        <f t="shared" si="0"/>
        <v>87</v>
      </c>
      <c r="AC59" s="13">
        <v>45048</v>
      </c>
      <c r="AD59">
        <v>70</v>
      </c>
      <c r="AE59" s="13">
        <v>45048</v>
      </c>
      <c r="AF59">
        <v>150</v>
      </c>
      <c r="AG59" s="13">
        <v>45048</v>
      </c>
      <c r="AH59">
        <v>5</v>
      </c>
      <c r="AI59" s="13">
        <v>45074</v>
      </c>
      <c r="AJ59"/>
      <c r="AK59" s="13"/>
      <c r="AL59">
        <v>5</v>
      </c>
      <c r="AM59" t="s">
        <v>2406</v>
      </c>
      <c r="AN59" t="s">
        <v>204</v>
      </c>
      <c r="AO59" s="13">
        <v>45139</v>
      </c>
      <c r="AP59" s="13">
        <v>45153</v>
      </c>
      <c r="AQ59" s="13">
        <v>45163</v>
      </c>
      <c r="AR59">
        <v>5.97</v>
      </c>
      <c r="AS59">
        <v>5.2</v>
      </c>
      <c r="AT59" t="s">
        <v>1874</v>
      </c>
    </row>
    <row r="60" spans="1:46" x14ac:dyDescent="0.35">
      <c r="A60">
        <v>59</v>
      </c>
      <c r="B60" t="s">
        <v>360</v>
      </c>
      <c r="C60" t="s">
        <v>10788</v>
      </c>
      <c r="D60" t="s">
        <v>2343</v>
      </c>
      <c r="E60" t="s">
        <v>98</v>
      </c>
      <c r="F60">
        <v>1981</v>
      </c>
      <c r="G60" t="s">
        <v>1453</v>
      </c>
      <c r="H60" t="s">
        <v>91</v>
      </c>
      <c r="I60" t="s">
        <v>92</v>
      </c>
      <c r="J60" t="s">
        <v>2369</v>
      </c>
      <c r="K60" t="s">
        <v>2369</v>
      </c>
      <c r="M60" t="s">
        <v>207</v>
      </c>
      <c r="N60">
        <v>0.45</v>
      </c>
      <c r="R60" s="14">
        <v>44989</v>
      </c>
      <c r="S60" t="s">
        <v>204</v>
      </c>
      <c r="T60" s="14">
        <v>45002</v>
      </c>
      <c r="U60" s="16" t="s">
        <v>1872</v>
      </c>
      <c r="V60" s="16">
        <v>80</v>
      </c>
      <c r="W60" s="16" t="s">
        <v>2373</v>
      </c>
      <c r="Y60" s="16" t="s">
        <v>2374</v>
      </c>
      <c r="Z60" s="16" t="s">
        <v>207</v>
      </c>
      <c r="AB60" s="17">
        <f t="shared" si="0"/>
        <v>45</v>
      </c>
      <c r="AC60" s="13">
        <v>45046</v>
      </c>
      <c r="AD60">
        <v>50</v>
      </c>
      <c r="AE60" s="13">
        <v>45046</v>
      </c>
      <c r="AF60">
        <v>117</v>
      </c>
      <c r="AG60" s="13">
        <v>45046</v>
      </c>
      <c r="AH60">
        <v>3</v>
      </c>
      <c r="AI60" s="13">
        <v>45041</v>
      </c>
      <c r="AJ60"/>
      <c r="AK60" s="13"/>
      <c r="AL60">
        <v>3</v>
      </c>
      <c r="AM60" t="s">
        <v>2406</v>
      </c>
      <c r="AN60" t="s">
        <v>204</v>
      </c>
      <c r="AO60" s="13">
        <v>45117</v>
      </c>
      <c r="AP60" s="13">
        <v>45132</v>
      </c>
      <c r="AQ60" s="13">
        <v>45137</v>
      </c>
      <c r="AR60">
        <v>6.22</v>
      </c>
      <c r="AS60">
        <v>2.8</v>
      </c>
      <c r="AT60" t="s">
        <v>1874</v>
      </c>
    </row>
    <row r="61" spans="1:46" x14ac:dyDescent="0.35">
      <c r="A61">
        <v>60</v>
      </c>
      <c r="B61" t="s">
        <v>360</v>
      </c>
      <c r="C61" t="s">
        <v>10789</v>
      </c>
      <c r="D61" t="s">
        <v>2346</v>
      </c>
      <c r="E61" t="s">
        <v>93</v>
      </c>
      <c r="F61">
        <v>1966</v>
      </c>
      <c r="G61" t="s">
        <v>1453</v>
      </c>
      <c r="H61" t="s">
        <v>91</v>
      </c>
      <c r="I61" t="s">
        <v>92</v>
      </c>
      <c r="J61" t="s">
        <v>2369</v>
      </c>
      <c r="K61" t="s">
        <v>2369</v>
      </c>
      <c r="M61" t="s">
        <v>207</v>
      </c>
      <c r="N61">
        <v>0.27</v>
      </c>
      <c r="R61" s="14">
        <v>44989</v>
      </c>
      <c r="S61" t="s">
        <v>204</v>
      </c>
      <c r="T61" s="14">
        <v>45005</v>
      </c>
      <c r="U61" s="16" t="s">
        <v>1872</v>
      </c>
      <c r="V61" s="16">
        <v>40</v>
      </c>
      <c r="W61" s="16" t="s">
        <v>2373</v>
      </c>
      <c r="Y61" s="16" t="s">
        <v>2374</v>
      </c>
      <c r="Z61" s="16" t="s">
        <v>207</v>
      </c>
      <c r="AB61" s="17">
        <f t="shared" si="0"/>
        <v>27</v>
      </c>
      <c r="AC61" s="13">
        <v>45051</v>
      </c>
      <c r="AD61">
        <v>50</v>
      </c>
      <c r="AE61" s="13">
        <v>45051</v>
      </c>
      <c r="AF61">
        <v>125</v>
      </c>
      <c r="AG61" s="13">
        <v>45051</v>
      </c>
      <c r="AH61">
        <v>3</v>
      </c>
      <c r="AI61" s="13">
        <v>45047</v>
      </c>
      <c r="AJ61"/>
      <c r="AK61" s="13"/>
      <c r="AL61">
        <v>2</v>
      </c>
      <c r="AM61" t="s">
        <v>2406</v>
      </c>
      <c r="AN61" t="s">
        <v>204</v>
      </c>
      <c r="AO61" s="13">
        <v>45116</v>
      </c>
      <c r="AP61" s="13">
        <v>45129</v>
      </c>
      <c r="AQ61" s="13">
        <v>45134</v>
      </c>
      <c r="AR61">
        <v>5.62</v>
      </c>
      <c r="AS61">
        <v>1.52</v>
      </c>
      <c r="AT61" t="s">
        <v>1874</v>
      </c>
    </row>
    <row r="62" spans="1:46" x14ac:dyDescent="0.35">
      <c r="A62">
        <v>61</v>
      </c>
      <c r="B62" t="s">
        <v>360</v>
      </c>
      <c r="C62" t="s">
        <v>10790</v>
      </c>
      <c r="D62" t="s">
        <v>2348</v>
      </c>
      <c r="E62" t="s">
        <v>98</v>
      </c>
      <c r="F62">
        <v>1978</v>
      </c>
      <c r="G62" t="s">
        <v>1453</v>
      </c>
      <c r="H62" t="s">
        <v>91</v>
      </c>
      <c r="I62" t="s">
        <v>92</v>
      </c>
      <c r="J62" t="s">
        <v>2369</v>
      </c>
      <c r="K62" t="s">
        <v>2369</v>
      </c>
      <c r="M62" t="s">
        <v>207</v>
      </c>
      <c r="N62">
        <v>2.4700000000000002</v>
      </c>
      <c r="R62" s="14">
        <v>44989</v>
      </c>
      <c r="S62" t="s">
        <v>204</v>
      </c>
      <c r="T62" s="14">
        <v>44999</v>
      </c>
      <c r="U62" s="16" t="s">
        <v>1872</v>
      </c>
      <c r="V62" s="16">
        <v>300</v>
      </c>
      <c r="W62" s="16" t="s">
        <v>2114</v>
      </c>
      <c r="Y62" s="16" t="s">
        <v>1873</v>
      </c>
      <c r="Z62" s="16" t="s">
        <v>204</v>
      </c>
      <c r="AB62" s="17">
        <f t="shared" si="0"/>
        <v>247.00000000000003</v>
      </c>
      <c r="AC62" s="13">
        <v>45045</v>
      </c>
      <c r="AD62">
        <v>200</v>
      </c>
      <c r="AE62" s="13">
        <v>45045</v>
      </c>
      <c r="AF62">
        <v>450</v>
      </c>
      <c r="AG62" s="13">
        <v>45045</v>
      </c>
      <c r="AH62">
        <v>14</v>
      </c>
      <c r="AI62" s="13">
        <v>45040</v>
      </c>
      <c r="AJ62"/>
      <c r="AK62" s="13"/>
      <c r="AL62">
        <v>11</v>
      </c>
      <c r="AM62" t="s">
        <v>2406</v>
      </c>
      <c r="AN62" t="s">
        <v>204</v>
      </c>
      <c r="AO62" s="13">
        <v>45119</v>
      </c>
      <c r="AP62" s="13">
        <v>45132</v>
      </c>
      <c r="AQ62" s="13">
        <v>45145</v>
      </c>
      <c r="AR62">
        <v>4.37</v>
      </c>
      <c r="AS62">
        <v>10.8</v>
      </c>
      <c r="AT62" t="s">
        <v>1874</v>
      </c>
    </row>
    <row r="63" spans="1:46" x14ac:dyDescent="0.35">
      <c r="A63">
        <v>62</v>
      </c>
      <c r="B63" t="s">
        <v>360</v>
      </c>
      <c r="C63" t="s">
        <v>10791</v>
      </c>
      <c r="D63" t="s">
        <v>2204</v>
      </c>
      <c r="E63" t="s">
        <v>93</v>
      </c>
      <c r="F63">
        <v>1969</v>
      </c>
      <c r="G63" t="s">
        <v>1453</v>
      </c>
      <c r="H63" t="s">
        <v>91</v>
      </c>
      <c r="I63" t="s">
        <v>92</v>
      </c>
      <c r="J63" t="s">
        <v>2369</v>
      </c>
      <c r="K63" t="s">
        <v>2369</v>
      </c>
      <c r="M63" t="s">
        <v>207</v>
      </c>
      <c r="N63">
        <v>0.26</v>
      </c>
      <c r="R63" s="14">
        <v>44989</v>
      </c>
      <c r="S63" t="s">
        <v>204</v>
      </c>
      <c r="T63" s="14">
        <v>45005</v>
      </c>
      <c r="U63" s="16" t="s">
        <v>1872</v>
      </c>
      <c r="V63" s="16">
        <v>35</v>
      </c>
      <c r="W63" s="16" t="s">
        <v>2114</v>
      </c>
      <c r="Y63" s="16" t="s">
        <v>1873</v>
      </c>
      <c r="Z63" s="16" t="s">
        <v>204</v>
      </c>
      <c r="AB63" s="17">
        <f t="shared" si="0"/>
        <v>26</v>
      </c>
      <c r="AC63" s="13">
        <v>45051</v>
      </c>
      <c r="AD63">
        <v>25</v>
      </c>
      <c r="AE63" s="13">
        <v>45051</v>
      </c>
      <c r="AF63">
        <v>65</v>
      </c>
      <c r="AG63" s="13">
        <v>45051</v>
      </c>
      <c r="AH63">
        <v>2</v>
      </c>
      <c r="AI63" s="13">
        <v>45045</v>
      </c>
      <c r="AJ63"/>
      <c r="AK63" s="13"/>
      <c r="AL63">
        <v>2</v>
      </c>
      <c r="AM63" t="s">
        <v>2406</v>
      </c>
      <c r="AN63" t="s">
        <v>204</v>
      </c>
      <c r="AO63" s="13">
        <v>45152</v>
      </c>
      <c r="AP63" s="13">
        <v>45161</v>
      </c>
      <c r="AQ63" s="13">
        <v>45166</v>
      </c>
      <c r="AR63">
        <v>4.6100000000000003</v>
      </c>
      <c r="AS63">
        <v>1.2</v>
      </c>
      <c r="AT63" t="s">
        <v>1874</v>
      </c>
    </row>
    <row r="64" spans="1:46" x14ac:dyDescent="0.35">
      <c r="A64">
        <v>63</v>
      </c>
      <c r="B64" t="s">
        <v>360</v>
      </c>
      <c r="C64" t="s">
        <v>10792</v>
      </c>
      <c r="D64" t="s">
        <v>2358</v>
      </c>
      <c r="E64" t="s">
        <v>93</v>
      </c>
      <c r="F64">
        <v>1966</v>
      </c>
      <c r="G64" t="s">
        <v>1453</v>
      </c>
      <c r="H64" t="s">
        <v>91</v>
      </c>
      <c r="I64" t="s">
        <v>92</v>
      </c>
      <c r="J64" t="s">
        <v>2369</v>
      </c>
      <c r="K64" t="s">
        <v>2369</v>
      </c>
      <c r="M64" t="s">
        <v>207</v>
      </c>
      <c r="N64">
        <v>0.42</v>
      </c>
      <c r="R64" s="14">
        <v>44980</v>
      </c>
      <c r="S64" t="s">
        <v>204</v>
      </c>
      <c r="T64" s="14">
        <v>44999</v>
      </c>
      <c r="U64" s="16" t="s">
        <v>1872</v>
      </c>
      <c r="V64" s="16">
        <v>50</v>
      </c>
      <c r="W64" s="16" t="s">
        <v>2114</v>
      </c>
      <c r="Y64" s="16" t="s">
        <v>1873</v>
      </c>
      <c r="Z64" s="16" t="s">
        <v>204</v>
      </c>
      <c r="AB64" s="17">
        <f t="shared" si="0"/>
        <v>42</v>
      </c>
      <c r="AC64" s="13">
        <v>45038</v>
      </c>
      <c r="AD64">
        <v>50</v>
      </c>
      <c r="AE64" s="13">
        <v>45038</v>
      </c>
      <c r="AF64">
        <v>100</v>
      </c>
      <c r="AG64" s="13">
        <v>45038</v>
      </c>
      <c r="AH64">
        <v>3</v>
      </c>
      <c r="AI64" s="13">
        <v>45034</v>
      </c>
      <c r="AJ64"/>
      <c r="AK64" s="13"/>
      <c r="AL64">
        <v>5</v>
      </c>
      <c r="AM64" t="s">
        <v>2406</v>
      </c>
      <c r="AN64" t="s">
        <v>204</v>
      </c>
      <c r="AO64" s="13">
        <v>45121</v>
      </c>
      <c r="AP64" s="13">
        <v>45136</v>
      </c>
      <c r="AQ64" s="13">
        <v>45145</v>
      </c>
      <c r="AR64">
        <v>6.09</v>
      </c>
      <c r="AS64">
        <v>2.56</v>
      </c>
      <c r="AT64" t="s">
        <v>1874</v>
      </c>
    </row>
    <row r="65" spans="1:46" x14ac:dyDescent="0.35">
      <c r="A65">
        <v>64</v>
      </c>
      <c r="B65" t="s">
        <v>360</v>
      </c>
      <c r="C65" t="s">
        <v>10793</v>
      </c>
      <c r="D65" t="s">
        <v>2367</v>
      </c>
      <c r="E65" t="s">
        <v>93</v>
      </c>
      <c r="F65">
        <v>1978</v>
      </c>
      <c r="G65" t="s">
        <v>1453</v>
      </c>
      <c r="H65" t="s">
        <v>91</v>
      </c>
      <c r="I65" t="s">
        <v>92</v>
      </c>
      <c r="J65" t="s">
        <v>2369</v>
      </c>
      <c r="K65" t="s">
        <v>2369</v>
      </c>
      <c r="M65" t="s">
        <v>207</v>
      </c>
      <c r="N65">
        <v>0.5</v>
      </c>
      <c r="R65" s="14">
        <v>44980</v>
      </c>
      <c r="S65" t="s">
        <v>204</v>
      </c>
      <c r="T65" s="14">
        <v>44997</v>
      </c>
      <c r="U65" s="16" t="s">
        <v>1872</v>
      </c>
      <c r="V65" s="16">
        <v>60</v>
      </c>
      <c r="W65" s="16" t="s">
        <v>2114</v>
      </c>
      <c r="Y65" s="16" t="s">
        <v>1873</v>
      </c>
      <c r="Z65" s="16" t="s">
        <v>204</v>
      </c>
      <c r="AB65" s="17">
        <f t="shared" si="0"/>
        <v>50</v>
      </c>
      <c r="AC65" s="13">
        <v>45045</v>
      </c>
      <c r="AD65">
        <v>200</v>
      </c>
      <c r="AE65" s="13">
        <v>45045</v>
      </c>
      <c r="AF65">
        <v>467</v>
      </c>
      <c r="AG65" s="13">
        <v>45045</v>
      </c>
      <c r="AH65">
        <v>14</v>
      </c>
      <c r="AI65" s="13">
        <v>45040</v>
      </c>
      <c r="AJ65"/>
      <c r="AK65" s="13"/>
      <c r="AL65">
        <v>3</v>
      </c>
      <c r="AM65" t="s">
        <v>2406</v>
      </c>
      <c r="AN65" t="s">
        <v>204</v>
      </c>
      <c r="AO65" s="13">
        <v>45124</v>
      </c>
      <c r="AP65" s="13">
        <v>45142</v>
      </c>
      <c r="AQ65" s="13">
        <v>45152</v>
      </c>
      <c r="AR65">
        <v>5.6</v>
      </c>
      <c r="AS65">
        <v>2.8</v>
      </c>
      <c r="AT65" t="s">
        <v>1874</v>
      </c>
    </row>
    <row r="66" spans="1:46" x14ac:dyDescent="0.35">
      <c r="A66">
        <v>65</v>
      </c>
      <c r="B66" t="s">
        <v>360</v>
      </c>
      <c r="C66" t="s">
        <v>10794</v>
      </c>
      <c r="D66" t="s">
        <v>2257</v>
      </c>
      <c r="E66" t="s">
        <v>93</v>
      </c>
      <c r="F66">
        <v>1975</v>
      </c>
      <c r="G66" t="s">
        <v>1453</v>
      </c>
      <c r="H66" t="s">
        <v>91</v>
      </c>
      <c r="I66" t="s">
        <v>92</v>
      </c>
      <c r="J66" t="s">
        <v>2369</v>
      </c>
      <c r="K66" t="s">
        <v>2369</v>
      </c>
      <c r="M66" t="s">
        <v>207</v>
      </c>
      <c r="N66">
        <v>0.47</v>
      </c>
      <c r="R66" s="14">
        <v>44980</v>
      </c>
      <c r="S66" t="s">
        <v>204</v>
      </c>
      <c r="T66" s="14">
        <v>44996</v>
      </c>
      <c r="U66" s="16" t="s">
        <v>1872</v>
      </c>
      <c r="V66" s="16">
        <v>60</v>
      </c>
      <c r="W66" s="16" t="s">
        <v>2114</v>
      </c>
      <c r="Y66" s="16" t="s">
        <v>1873</v>
      </c>
      <c r="Z66" s="16" t="s">
        <v>204</v>
      </c>
      <c r="AB66" s="17">
        <f t="shared" si="0"/>
        <v>47</v>
      </c>
      <c r="AC66" s="13">
        <v>45041</v>
      </c>
      <c r="AD66">
        <v>150</v>
      </c>
      <c r="AE66" s="13">
        <v>45041</v>
      </c>
      <c r="AF66">
        <v>370</v>
      </c>
      <c r="AG66" s="13">
        <v>45041</v>
      </c>
      <c r="AH66">
        <v>11</v>
      </c>
      <c r="AI66" s="13">
        <v>45035</v>
      </c>
      <c r="AJ66"/>
      <c r="AK66" s="13"/>
      <c r="AL66">
        <v>4</v>
      </c>
      <c r="AM66" t="s">
        <v>2406</v>
      </c>
      <c r="AN66" t="s">
        <v>204</v>
      </c>
      <c r="AO66" s="13">
        <v>45122</v>
      </c>
      <c r="AP66" s="13">
        <v>45148</v>
      </c>
      <c r="AQ66" s="13">
        <v>45158</v>
      </c>
      <c r="AR66">
        <v>6.12</v>
      </c>
      <c r="AS66">
        <v>2.88</v>
      </c>
      <c r="AT66" t="s">
        <v>1874</v>
      </c>
    </row>
    <row r="67" spans="1:46" x14ac:dyDescent="0.35">
      <c r="A67">
        <v>66</v>
      </c>
      <c r="B67" t="s">
        <v>360</v>
      </c>
      <c r="C67" t="s">
        <v>10801</v>
      </c>
      <c r="D67" t="s">
        <v>1469</v>
      </c>
      <c r="E67" t="s">
        <v>98</v>
      </c>
      <c r="F67">
        <v>1986</v>
      </c>
      <c r="G67" t="s">
        <v>1453</v>
      </c>
      <c r="H67" t="s">
        <v>91</v>
      </c>
      <c r="I67" t="s">
        <v>92</v>
      </c>
      <c r="J67" t="s">
        <v>1455</v>
      </c>
      <c r="K67" t="s">
        <v>1455</v>
      </c>
      <c r="M67" t="s">
        <v>207</v>
      </c>
      <c r="N67">
        <v>1.19</v>
      </c>
      <c r="R67" s="14">
        <v>44947</v>
      </c>
      <c r="S67" t="s">
        <v>207</v>
      </c>
      <c r="T67" s="14">
        <v>44975</v>
      </c>
      <c r="U67" s="16" t="s">
        <v>1872</v>
      </c>
      <c r="V67" s="16">
        <f>120*N67</f>
        <v>142.79999999999998</v>
      </c>
      <c r="W67" s="16" t="s">
        <v>2394</v>
      </c>
      <c r="X67" t="s">
        <v>207</v>
      </c>
      <c r="Y67" s="16" t="s">
        <v>1873</v>
      </c>
      <c r="Z67" s="16" t="s">
        <v>2395</v>
      </c>
      <c r="AB67" s="17">
        <f t="shared" si="0"/>
        <v>119</v>
      </c>
      <c r="AC67" s="13">
        <v>44990</v>
      </c>
      <c r="AD67">
        <f t="shared" ref="AD67:AD130" si="1">N67*100</f>
        <v>119</v>
      </c>
      <c r="AE67" s="13">
        <v>44990</v>
      </c>
      <c r="AF67">
        <f t="shared" ref="AF67:AF98" si="2">N67*210</f>
        <v>249.89999999999998</v>
      </c>
      <c r="AG67" s="13">
        <v>44990</v>
      </c>
      <c r="AH67">
        <f t="shared" ref="AH67:AH98" si="3">N67*5</f>
        <v>5.9499999999999993</v>
      </c>
      <c r="AI67" s="13">
        <v>45029</v>
      </c>
      <c r="AJ67"/>
      <c r="AK67" s="13"/>
      <c r="AL67">
        <v>6</v>
      </c>
      <c r="AM67" t="s">
        <v>2396</v>
      </c>
      <c r="AN67" t="s">
        <v>1548</v>
      </c>
      <c r="AO67" s="13">
        <v>45063</v>
      </c>
      <c r="AP67" s="13">
        <v>45107</v>
      </c>
      <c r="AQ67" s="13">
        <v>45087</v>
      </c>
      <c r="AR67">
        <f t="shared" ref="AR67:AR98" si="4">AS67/N67</f>
        <v>3.5</v>
      </c>
      <c r="AS67">
        <f t="shared" ref="AS67:AS98" si="5">N67*3.5</f>
        <v>4.165</v>
      </c>
      <c r="AT67" t="s">
        <v>1874</v>
      </c>
    </row>
    <row r="68" spans="1:46" x14ac:dyDescent="0.35">
      <c r="A68">
        <v>67</v>
      </c>
      <c r="B68" t="s">
        <v>360</v>
      </c>
      <c r="C68" t="s">
        <v>10802</v>
      </c>
      <c r="D68" t="s">
        <v>1462</v>
      </c>
      <c r="E68" t="s">
        <v>98</v>
      </c>
      <c r="F68">
        <v>1974</v>
      </c>
      <c r="G68" t="s">
        <v>1453</v>
      </c>
      <c r="H68" t="s">
        <v>91</v>
      </c>
      <c r="I68" t="s">
        <v>92</v>
      </c>
      <c r="J68" t="s">
        <v>1455</v>
      </c>
      <c r="K68" t="s">
        <v>1455</v>
      </c>
      <c r="M68" t="s">
        <v>207</v>
      </c>
      <c r="N68">
        <v>0.66</v>
      </c>
      <c r="R68" s="14">
        <v>44949</v>
      </c>
      <c r="S68" t="s">
        <v>207</v>
      </c>
      <c r="T68" s="14">
        <v>44973</v>
      </c>
      <c r="U68" s="16" t="s">
        <v>1872</v>
      </c>
      <c r="V68" s="16">
        <f t="shared" ref="V68:V131" si="6">120*N68</f>
        <v>79.2</v>
      </c>
      <c r="W68" s="16" t="s">
        <v>2394</v>
      </c>
      <c r="X68" t="s">
        <v>207</v>
      </c>
      <c r="Y68" s="16" t="s">
        <v>1873</v>
      </c>
      <c r="Z68" s="16" t="s">
        <v>2395</v>
      </c>
      <c r="AB68" s="17">
        <f t="shared" ref="AB68:AB131" si="7">N68*100</f>
        <v>66</v>
      </c>
      <c r="AC68" s="13">
        <v>44988</v>
      </c>
      <c r="AD68">
        <f t="shared" si="1"/>
        <v>66</v>
      </c>
      <c r="AE68" s="13">
        <v>44988</v>
      </c>
      <c r="AF68">
        <f t="shared" si="2"/>
        <v>138.6</v>
      </c>
      <c r="AG68" s="13">
        <v>44988</v>
      </c>
      <c r="AH68">
        <f t="shared" si="3"/>
        <v>3.3000000000000003</v>
      </c>
      <c r="AI68" s="13">
        <v>45007</v>
      </c>
      <c r="AJ68"/>
      <c r="AK68" s="13"/>
      <c r="AL68">
        <v>5</v>
      </c>
      <c r="AM68" t="s">
        <v>2396</v>
      </c>
      <c r="AN68" t="s">
        <v>204</v>
      </c>
      <c r="AO68" s="13">
        <v>45062</v>
      </c>
      <c r="AP68" s="13">
        <v>45107</v>
      </c>
      <c r="AQ68" s="13">
        <v>45088</v>
      </c>
      <c r="AR68">
        <f t="shared" si="4"/>
        <v>3.5</v>
      </c>
      <c r="AS68">
        <f t="shared" si="5"/>
        <v>2.31</v>
      </c>
      <c r="AT68" t="s">
        <v>1874</v>
      </c>
    </row>
    <row r="69" spans="1:46" x14ac:dyDescent="0.35">
      <c r="A69">
        <v>68</v>
      </c>
      <c r="B69" t="s">
        <v>360</v>
      </c>
      <c r="C69" t="s">
        <v>10803</v>
      </c>
      <c r="D69" t="s">
        <v>1465</v>
      </c>
      <c r="E69" t="s">
        <v>93</v>
      </c>
      <c r="F69">
        <v>1969</v>
      </c>
      <c r="G69" t="s">
        <v>1453</v>
      </c>
      <c r="H69" t="s">
        <v>91</v>
      </c>
      <c r="I69" t="s">
        <v>92</v>
      </c>
      <c r="J69" t="s">
        <v>1455</v>
      </c>
      <c r="K69" t="s">
        <v>1455</v>
      </c>
      <c r="M69" t="s">
        <v>207</v>
      </c>
      <c r="N69">
        <v>0.77</v>
      </c>
      <c r="R69" s="14">
        <v>44949</v>
      </c>
      <c r="S69" t="s">
        <v>207</v>
      </c>
      <c r="T69" s="14">
        <v>44977</v>
      </c>
      <c r="U69" s="16" t="s">
        <v>1872</v>
      </c>
      <c r="V69" s="16">
        <f t="shared" si="6"/>
        <v>92.4</v>
      </c>
      <c r="W69" s="16" t="s">
        <v>2394</v>
      </c>
      <c r="X69" t="s">
        <v>207</v>
      </c>
      <c r="Y69" s="16" t="s">
        <v>1873</v>
      </c>
      <c r="Z69" s="16" t="s">
        <v>2395</v>
      </c>
      <c r="AB69" s="17">
        <f t="shared" si="7"/>
        <v>77</v>
      </c>
      <c r="AC69" s="13">
        <v>44993</v>
      </c>
      <c r="AD69">
        <f t="shared" si="1"/>
        <v>77</v>
      </c>
      <c r="AE69" s="13">
        <v>44993</v>
      </c>
      <c r="AF69">
        <f t="shared" si="2"/>
        <v>161.70000000000002</v>
      </c>
      <c r="AG69" s="13">
        <v>44993</v>
      </c>
      <c r="AH69">
        <f t="shared" si="3"/>
        <v>3.85</v>
      </c>
      <c r="AI69" s="13">
        <v>45007</v>
      </c>
      <c r="AJ69"/>
      <c r="AK69" s="13"/>
      <c r="AL69">
        <v>4</v>
      </c>
      <c r="AM69" t="s">
        <v>2396</v>
      </c>
      <c r="AN69" t="s">
        <v>204</v>
      </c>
      <c r="AO69" s="13">
        <v>45064</v>
      </c>
      <c r="AP69" s="13">
        <v>45079</v>
      </c>
      <c r="AQ69" s="13">
        <v>45089</v>
      </c>
      <c r="AR69">
        <f t="shared" si="4"/>
        <v>3.5000000000000004</v>
      </c>
      <c r="AS69">
        <f t="shared" si="5"/>
        <v>2.6950000000000003</v>
      </c>
      <c r="AT69" t="s">
        <v>1874</v>
      </c>
    </row>
    <row r="70" spans="1:46" x14ac:dyDescent="0.35">
      <c r="A70">
        <v>69</v>
      </c>
      <c r="B70" t="s">
        <v>360</v>
      </c>
      <c r="C70" t="s">
        <v>10804</v>
      </c>
      <c r="D70" t="s">
        <v>1460</v>
      </c>
      <c r="E70" t="s">
        <v>98</v>
      </c>
      <c r="F70">
        <v>1978</v>
      </c>
      <c r="G70" t="s">
        <v>1453</v>
      </c>
      <c r="H70" t="s">
        <v>91</v>
      </c>
      <c r="I70" t="s">
        <v>92</v>
      </c>
      <c r="J70" t="s">
        <v>1455</v>
      </c>
      <c r="K70" t="s">
        <v>1455</v>
      </c>
      <c r="M70" t="s">
        <v>207</v>
      </c>
      <c r="N70">
        <v>0.95</v>
      </c>
      <c r="R70" s="14">
        <v>44948</v>
      </c>
      <c r="S70" t="s">
        <v>207</v>
      </c>
      <c r="T70" s="14">
        <v>44976</v>
      </c>
      <c r="U70" s="16" t="s">
        <v>1872</v>
      </c>
      <c r="V70" s="16">
        <f t="shared" si="6"/>
        <v>114</v>
      </c>
      <c r="W70" s="16" t="s">
        <v>2394</v>
      </c>
      <c r="X70" t="s">
        <v>207</v>
      </c>
      <c r="Y70" s="16" t="s">
        <v>1873</v>
      </c>
      <c r="Z70" s="16" t="s">
        <v>2395</v>
      </c>
      <c r="AB70" s="17">
        <f t="shared" si="7"/>
        <v>95</v>
      </c>
      <c r="AC70" s="13">
        <v>44990</v>
      </c>
      <c r="AD70">
        <f t="shared" si="1"/>
        <v>95</v>
      </c>
      <c r="AE70" s="13">
        <v>44990</v>
      </c>
      <c r="AF70">
        <f t="shared" si="2"/>
        <v>199.5</v>
      </c>
      <c r="AG70" s="13">
        <v>44990</v>
      </c>
      <c r="AH70">
        <f t="shared" si="3"/>
        <v>4.75</v>
      </c>
      <c r="AI70" s="13">
        <v>45027</v>
      </c>
      <c r="AJ70"/>
      <c r="AK70" s="13"/>
      <c r="AL70">
        <v>4</v>
      </c>
      <c r="AM70" t="s">
        <v>2396</v>
      </c>
      <c r="AN70" t="s">
        <v>204</v>
      </c>
      <c r="AO70" s="13">
        <v>45062</v>
      </c>
      <c r="AP70" s="13">
        <v>45078</v>
      </c>
      <c r="AQ70" s="13">
        <v>59972</v>
      </c>
      <c r="AR70">
        <f t="shared" si="4"/>
        <v>3.5</v>
      </c>
      <c r="AS70">
        <f t="shared" si="5"/>
        <v>3.3249999999999997</v>
      </c>
      <c r="AT70" t="s">
        <v>1874</v>
      </c>
    </row>
    <row r="71" spans="1:46" x14ac:dyDescent="0.35">
      <c r="A71">
        <v>70</v>
      </c>
      <c r="B71" t="s">
        <v>360</v>
      </c>
      <c r="C71" t="s">
        <v>10805</v>
      </c>
      <c r="D71" t="s">
        <v>1461</v>
      </c>
      <c r="E71" t="s">
        <v>98</v>
      </c>
      <c r="F71">
        <v>1965</v>
      </c>
      <c r="G71" t="s">
        <v>1453</v>
      </c>
      <c r="H71" t="s">
        <v>91</v>
      </c>
      <c r="I71" t="s">
        <v>92</v>
      </c>
      <c r="J71" t="s">
        <v>1455</v>
      </c>
      <c r="K71" t="s">
        <v>1455</v>
      </c>
      <c r="M71" t="s">
        <v>207</v>
      </c>
      <c r="N71">
        <v>0.56999999999999995</v>
      </c>
      <c r="R71" s="14">
        <v>44947</v>
      </c>
      <c r="S71" t="s">
        <v>207</v>
      </c>
      <c r="T71" s="14">
        <v>44973</v>
      </c>
      <c r="U71" s="16" t="s">
        <v>1872</v>
      </c>
      <c r="V71" s="16">
        <f t="shared" si="6"/>
        <v>68.399999999999991</v>
      </c>
      <c r="W71" s="16" t="s">
        <v>2394</v>
      </c>
      <c r="X71" t="s">
        <v>207</v>
      </c>
      <c r="Y71" s="16" t="s">
        <v>1873</v>
      </c>
      <c r="Z71" s="16" t="s">
        <v>2395</v>
      </c>
      <c r="AB71" s="17">
        <f t="shared" si="7"/>
        <v>56.999999999999993</v>
      </c>
      <c r="AC71" s="13">
        <v>44991</v>
      </c>
      <c r="AD71">
        <f t="shared" si="1"/>
        <v>56.999999999999993</v>
      </c>
      <c r="AE71" s="13">
        <v>44991</v>
      </c>
      <c r="AF71">
        <f t="shared" si="2"/>
        <v>119.69999999999999</v>
      </c>
      <c r="AG71" s="13">
        <v>44991</v>
      </c>
      <c r="AH71">
        <f t="shared" si="3"/>
        <v>2.8499999999999996</v>
      </c>
      <c r="AI71" s="13">
        <v>45029</v>
      </c>
      <c r="AJ71"/>
      <c r="AK71" s="13"/>
      <c r="AL71">
        <v>3</v>
      </c>
      <c r="AM71" t="s">
        <v>2396</v>
      </c>
      <c r="AN71" t="s">
        <v>1548</v>
      </c>
      <c r="AO71" s="13">
        <v>45059</v>
      </c>
      <c r="AP71" s="13">
        <v>45105</v>
      </c>
      <c r="AQ71" s="13">
        <v>45085</v>
      </c>
      <c r="AR71">
        <f t="shared" si="4"/>
        <v>3.5</v>
      </c>
      <c r="AS71">
        <f t="shared" si="5"/>
        <v>1.9949999999999999</v>
      </c>
      <c r="AT71" t="s">
        <v>1874</v>
      </c>
    </row>
    <row r="72" spans="1:46" x14ac:dyDescent="0.35">
      <c r="A72">
        <v>71</v>
      </c>
      <c r="B72" t="s">
        <v>360</v>
      </c>
      <c r="C72" t="s">
        <v>10806</v>
      </c>
      <c r="D72" t="s">
        <v>1482</v>
      </c>
      <c r="E72" t="s">
        <v>98</v>
      </c>
      <c r="F72">
        <v>1961</v>
      </c>
      <c r="G72" t="s">
        <v>1453</v>
      </c>
      <c r="H72" t="s">
        <v>91</v>
      </c>
      <c r="I72" t="s">
        <v>92</v>
      </c>
      <c r="J72" t="s">
        <v>1455</v>
      </c>
      <c r="K72" t="s">
        <v>1455</v>
      </c>
      <c r="M72" t="s">
        <v>207</v>
      </c>
      <c r="N72">
        <v>0.6</v>
      </c>
      <c r="R72" s="14">
        <v>44951</v>
      </c>
      <c r="S72" t="s">
        <v>207</v>
      </c>
      <c r="T72" s="14">
        <v>44979</v>
      </c>
      <c r="U72" s="16" t="s">
        <v>1872</v>
      </c>
      <c r="V72" s="16">
        <f t="shared" si="6"/>
        <v>72</v>
      </c>
      <c r="W72" s="16" t="s">
        <v>2394</v>
      </c>
      <c r="X72" t="s">
        <v>207</v>
      </c>
      <c r="Y72" s="16" t="s">
        <v>1873</v>
      </c>
      <c r="Z72" s="16" t="s">
        <v>2395</v>
      </c>
      <c r="AB72" s="17">
        <f t="shared" si="7"/>
        <v>60</v>
      </c>
      <c r="AC72" s="13">
        <v>44995</v>
      </c>
      <c r="AD72">
        <f t="shared" si="1"/>
        <v>60</v>
      </c>
      <c r="AE72" s="13">
        <v>44995</v>
      </c>
      <c r="AF72">
        <f t="shared" si="2"/>
        <v>126</v>
      </c>
      <c r="AG72" s="13">
        <v>44995</v>
      </c>
      <c r="AH72">
        <f t="shared" si="3"/>
        <v>3</v>
      </c>
      <c r="AI72" s="13">
        <v>45007</v>
      </c>
      <c r="AJ72"/>
      <c r="AK72" s="13"/>
      <c r="AL72">
        <v>7</v>
      </c>
      <c r="AM72" t="s">
        <v>2396</v>
      </c>
      <c r="AN72" t="s">
        <v>204</v>
      </c>
      <c r="AO72" s="13">
        <v>45065</v>
      </c>
      <c r="AP72" s="13">
        <v>45081</v>
      </c>
      <c r="AQ72" s="13">
        <v>45090</v>
      </c>
      <c r="AR72">
        <f t="shared" si="4"/>
        <v>3.5000000000000004</v>
      </c>
      <c r="AS72">
        <f t="shared" si="5"/>
        <v>2.1</v>
      </c>
      <c r="AT72" t="s">
        <v>1874</v>
      </c>
    </row>
    <row r="73" spans="1:46" x14ac:dyDescent="0.35">
      <c r="A73">
        <v>72</v>
      </c>
      <c r="B73" t="s">
        <v>360</v>
      </c>
      <c r="C73" t="s">
        <v>10807</v>
      </c>
      <c r="D73" t="s">
        <v>1464</v>
      </c>
      <c r="E73" t="s">
        <v>98</v>
      </c>
      <c r="F73">
        <v>1969</v>
      </c>
      <c r="G73" t="s">
        <v>1453</v>
      </c>
      <c r="H73" t="s">
        <v>91</v>
      </c>
      <c r="I73" t="s">
        <v>92</v>
      </c>
      <c r="J73" t="s">
        <v>1455</v>
      </c>
      <c r="K73" t="s">
        <v>1455</v>
      </c>
      <c r="M73" t="s">
        <v>207</v>
      </c>
      <c r="N73">
        <v>0.88</v>
      </c>
      <c r="R73" s="14">
        <v>44946</v>
      </c>
      <c r="S73" t="s">
        <v>207</v>
      </c>
      <c r="T73" s="14">
        <v>44979</v>
      </c>
      <c r="U73" s="16" t="s">
        <v>1872</v>
      </c>
      <c r="V73" s="16">
        <f t="shared" si="6"/>
        <v>105.6</v>
      </c>
      <c r="W73" s="16" t="s">
        <v>2394</v>
      </c>
      <c r="X73" t="s">
        <v>207</v>
      </c>
      <c r="Y73" s="16" t="s">
        <v>1873</v>
      </c>
      <c r="Z73" s="16" t="s">
        <v>2395</v>
      </c>
      <c r="AB73" s="17">
        <f t="shared" si="7"/>
        <v>88</v>
      </c>
      <c r="AC73" s="13">
        <v>44997</v>
      </c>
      <c r="AD73">
        <f t="shared" si="1"/>
        <v>88</v>
      </c>
      <c r="AE73" s="13">
        <v>44997</v>
      </c>
      <c r="AF73">
        <f t="shared" si="2"/>
        <v>184.8</v>
      </c>
      <c r="AG73" s="13">
        <v>44997</v>
      </c>
      <c r="AH73">
        <f t="shared" si="3"/>
        <v>4.4000000000000004</v>
      </c>
      <c r="AI73" s="13">
        <v>45010</v>
      </c>
      <c r="AJ73"/>
      <c r="AK73" s="13"/>
      <c r="AL73">
        <v>3</v>
      </c>
      <c r="AM73" t="s">
        <v>2396</v>
      </c>
      <c r="AN73" t="s">
        <v>204</v>
      </c>
      <c r="AO73" s="13">
        <v>45066</v>
      </c>
      <c r="AP73" s="13">
        <v>45083</v>
      </c>
      <c r="AQ73" s="13">
        <v>45092</v>
      </c>
      <c r="AR73">
        <f t="shared" si="4"/>
        <v>3.5</v>
      </c>
      <c r="AS73">
        <f t="shared" si="5"/>
        <v>3.08</v>
      </c>
      <c r="AT73" t="s">
        <v>1874</v>
      </c>
    </row>
    <row r="74" spans="1:46" x14ac:dyDescent="0.35">
      <c r="A74">
        <v>73</v>
      </c>
      <c r="B74" t="s">
        <v>360</v>
      </c>
      <c r="C74" t="s">
        <v>10808</v>
      </c>
      <c r="D74" t="s">
        <v>2066</v>
      </c>
      <c r="E74" t="s">
        <v>98</v>
      </c>
      <c r="F74">
        <v>1971</v>
      </c>
      <c r="G74" t="s">
        <v>1453</v>
      </c>
      <c r="H74" t="s">
        <v>91</v>
      </c>
      <c r="I74" t="s">
        <v>92</v>
      </c>
      <c r="J74" t="s">
        <v>1455</v>
      </c>
      <c r="K74" t="s">
        <v>1455</v>
      </c>
      <c r="M74" t="s">
        <v>207</v>
      </c>
      <c r="N74">
        <v>0.3</v>
      </c>
      <c r="R74" s="14">
        <v>44944</v>
      </c>
      <c r="S74" t="s">
        <v>207</v>
      </c>
      <c r="T74" s="14">
        <v>44974</v>
      </c>
      <c r="U74" s="16" t="s">
        <v>1872</v>
      </c>
      <c r="V74" s="16">
        <f t="shared" si="6"/>
        <v>36</v>
      </c>
      <c r="W74" s="16" t="s">
        <v>2394</v>
      </c>
      <c r="X74" t="s">
        <v>207</v>
      </c>
      <c r="Y74" s="16" t="s">
        <v>1873</v>
      </c>
      <c r="Z74" s="16" t="s">
        <v>2395</v>
      </c>
      <c r="AB74" s="17">
        <f t="shared" si="7"/>
        <v>30</v>
      </c>
      <c r="AC74" s="13">
        <v>44992</v>
      </c>
      <c r="AD74">
        <f t="shared" si="1"/>
        <v>30</v>
      </c>
      <c r="AE74" s="13">
        <v>44992</v>
      </c>
      <c r="AF74">
        <f t="shared" si="2"/>
        <v>63</v>
      </c>
      <c r="AG74" s="13">
        <v>44992</v>
      </c>
      <c r="AH74">
        <f t="shared" si="3"/>
        <v>1.5</v>
      </c>
      <c r="AI74" s="13">
        <v>44994</v>
      </c>
      <c r="AJ74"/>
      <c r="AK74" s="13"/>
      <c r="AL74">
        <v>2</v>
      </c>
      <c r="AM74" t="s">
        <v>2396</v>
      </c>
      <c r="AN74" t="s">
        <v>204</v>
      </c>
      <c r="AO74" s="13">
        <v>45061</v>
      </c>
      <c r="AP74" s="13">
        <v>45080</v>
      </c>
      <c r="AQ74" s="13">
        <v>45088</v>
      </c>
      <c r="AR74">
        <f t="shared" si="4"/>
        <v>3.5000000000000004</v>
      </c>
      <c r="AS74">
        <f t="shared" si="5"/>
        <v>1.05</v>
      </c>
      <c r="AT74" t="s">
        <v>1874</v>
      </c>
    </row>
    <row r="75" spans="1:46" x14ac:dyDescent="0.35">
      <c r="A75">
        <v>74</v>
      </c>
      <c r="B75" t="s">
        <v>360</v>
      </c>
      <c r="C75" t="s">
        <v>10809</v>
      </c>
      <c r="D75" t="s">
        <v>1658</v>
      </c>
      <c r="E75" t="s">
        <v>98</v>
      </c>
      <c r="F75">
        <v>1987</v>
      </c>
      <c r="G75" t="s">
        <v>1453</v>
      </c>
      <c r="H75" t="s">
        <v>91</v>
      </c>
      <c r="I75" t="s">
        <v>92</v>
      </c>
      <c r="J75" t="s">
        <v>1517</v>
      </c>
      <c r="K75" t="s">
        <v>1517</v>
      </c>
      <c r="M75" t="s">
        <v>207</v>
      </c>
      <c r="N75">
        <v>0.25</v>
      </c>
      <c r="R75" s="14">
        <v>44947</v>
      </c>
      <c r="S75" t="s">
        <v>207</v>
      </c>
      <c r="T75" s="14">
        <v>44976</v>
      </c>
      <c r="U75" s="16" t="s">
        <v>1872</v>
      </c>
      <c r="V75" s="16">
        <f t="shared" si="6"/>
        <v>30</v>
      </c>
      <c r="W75" s="16" t="s">
        <v>2394</v>
      </c>
      <c r="X75" t="s">
        <v>207</v>
      </c>
      <c r="Y75" s="16" t="s">
        <v>1873</v>
      </c>
      <c r="Z75" s="16" t="s">
        <v>2395</v>
      </c>
      <c r="AB75" s="17">
        <f t="shared" si="7"/>
        <v>25</v>
      </c>
      <c r="AC75" s="13">
        <v>44994</v>
      </c>
      <c r="AD75">
        <f t="shared" si="1"/>
        <v>25</v>
      </c>
      <c r="AE75" s="13">
        <v>44994</v>
      </c>
      <c r="AF75">
        <f t="shared" si="2"/>
        <v>52.5</v>
      </c>
      <c r="AG75" s="13">
        <v>44994</v>
      </c>
      <c r="AH75">
        <f t="shared" si="3"/>
        <v>1.25</v>
      </c>
      <c r="AI75" s="13">
        <v>45004</v>
      </c>
      <c r="AJ75"/>
      <c r="AK75" s="13"/>
      <c r="AL75">
        <v>6</v>
      </c>
      <c r="AM75" t="s">
        <v>2396</v>
      </c>
      <c r="AN75" t="s">
        <v>1548</v>
      </c>
      <c r="AO75" s="13">
        <v>45066</v>
      </c>
      <c r="AP75" s="13">
        <v>45084</v>
      </c>
      <c r="AQ75" s="13">
        <v>45074</v>
      </c>
      <c r="AR75">
        <f t="shared" si="4"/>
        <v>3.5</v>
      </c>
      <c r="AS75">
        <f t="shared" si="5"/>
        <v>0.875</v>
      </c>
      <c r="AT75" t="s">
        <v>1874</v>
      </c>
    </row>
    <row r="76" spans="1:46" x14ac:dyDescent="0.35">
      <c r="A76">
        <v>75</v>
      </c>
      <c r="B76" t="s">
        <v>360</v>
      </c>
      <c r="C76" t="s">
        <v>10810</v>
      </c>
      <c r="D76" t="s">
        <v>2067</v>
      </c>
      <c r="E76" t="s">
        <v>98</v>
      </c>
      <c r="F76">
        <v>1991</v>
      </c>
      <c r="G76" t="s">
        <v>1453</v>
      </c>
      <c r="H76" t="s">
        <v>91</v>
      </c>
      <c r="I76" t="s">
        <v>92</v>
      </c>
      <c r="J76" t="s">
        <v>1517</v>
      </c>
      <c r="K76" t="s">
        <v>1517</v>
      </c>
      <c r="M76" t="s">
        <v>207</v>
      </c>
      <c r="N76">
        <v>0.1</v>
      </c>
      <c r="R76" s="14">
        <v>44950</v>
      </c>
      <c r="S76" t="s">
        <v>207</v>
      </c>
      <c r="T76" s="14">
        <v>44982</v>
      </c>
      <c r="U76" s="16" t="s">
        <v>1872</v>
      </c>
      <c r="V76" s="16">
        <f t="shared" si="6"/>
        <v>12</v>
      </c>
      <c r="W76" s="16" t="s">
        <v>2394</v>
      </c>
      <c r="X76" t="s">
        <v>207</v>
      </c>
      <c r="Y76" s="16" t="s">
        <v>1873</v>
      </c>
      <c r="Z76" s="16" t="s">
        <v>2395</v>
      </c>
      <c r="AB76" s="17">
        <f t="shared" si="7"/>
        <v>10</v>
      </c>
      <c r="AC76" s="13">
        <v>45000</v>
      </c>
      <c r="AD76">
        <f t="shared" si="1"/>
        <v>10</v>
      </c>
      <c r="AE76" s="13">
        <v>45000</v>
      </c>
      <c r="AF76">
        <f t="shared" si="2"/>
        <v>21</v>
      </c>
      <c r="AG76" s="13">
        <v>45000</v>
      </c>
      <c r="AH76">
        <f t="shared" si="3"/>
        <v>0.5</v>
      </c>
      <c r="AI76" s="13">
        <v>45017</v>
      </c>
      <c r="AJ76"/>
      <c r="AK76" s="13"/>
      <c r="AL76">
        <v>4</v>
      </c>
      <c r="AM76" t="s">
        <v>2396</v>
      </c>
      <c r="AN76" t="s">
        <v>204</v>
      </c>
      <c r="AO76" s="13">
        <v>45063</v>
      </c>
      <c r="AP76" s="13">
        <v>45080</v>
      </c>
      <c r="AQ76" s="13">
        <v>45088</v>
      </c>
      <c r="AR76">
        <f t="shared" si="4"/>
        <v>3.5</v>
      </c>
      <c r="AS76">
        <f t="shared" si="5"/>
        <v>0.35000000000000003</v>
      </c>
      <c r="AT76" t="s">
        <v>1874</v>
      </c>
    </row>
    <row r="77" spans="1:46" x14ac:dyDescent="0.35">
      <c r="A77">
        <v>76</v>
      </c>
      <c r="B77" t="s">
        <v>360</v>
      </c>
      <c r="C77" t="s">
        <v>10811</v>
      </c>
      <c r="D77" t="s">
        <v>2068</v>
      </c>
      <c r="E77" t="s">
        <v>98</v>
      </c>
      <c r="F77">
        <v>1983</v>
      </c>
      <c r="G77" t="s">
        <v>1453</v>
      </c>
      <c r="H77" t="s">
        <v>91</v>
      </c>
      <c r="I77" t="s">
        <v>92</v>
      </c>
      <c r="J77" t="s">
        <v>1517</v>
      </c>
      <c r="K77" t="s">
        <v>1517</v>
      </c>
      <c r="M77" t="s">
        <v>207</v>
      </c>
      <c r="N77">
        <v>0.59</v>
      </c>
      <c r="R77" s="14">
        <v>44944</v>
      </c>
      <c r="S77" t="s">
        <v>207</v>
      </c>
      <c r="T77" s="14">
        <v>44982</v>
      </c>
      <c r="U77" s="16" t="s">
        <v>1872</v>
      </c>
      <c r="V77" s="16">
        <f t="shared" si="6"/>
        <v>70.8</v>
      </c>
      <c r="W77" s="16" t="s">
        <v>2394</v>
      </c>
      <c r="X77" t="s">
        <v>207</v>
      </c>
      <c r="Y77" s="16" t="s">
        <v>1873</v>
      </c>
      <c r="Z77" s="16" t="s">
        <v>2395</v>
      </c>
      <c r="AB77" s="17">
        <f t="shared" si="7"/>
        <v>59</v>
      </c>
      <c r="AC77" s="13">
        <v>45002</v>
      </c>
      <c r="AD77">
        <f t="shared" si="1"/>
        <v>59</v>
      </c>
      <c r="AE77" s="13">
        <v>45002</v>
      </c>
      <c r="AF77">
        <f t="shared" si="2"/>
        <v>123.89999999999999</v>
      </c>
      <c r="AG77" s="13">
        <v>45002</v>
      </c>
      <c r="AH77">
        <f t="shared" si="3"/>
        <v>2.9499999999999997</v>
      </c>
      <c r="AI77" s="13">
        <v>45018</v>
      </c>
      <c r="AJ77"/>
      <c r="AK77" s="13"/>
      <c r="AL77">
        <v>4</v>
      </c>
      <c r="AM77" t="s">
        <v>2396</v>
      </c>
      <c r="AN77" t="s">
        <v>204</v>
      </c>
      <c r="AO77" s="13">
        <v>45064</v>
      </c>
      <c r="AP77" s="13">
        <v>45082</v>
      </c>
      <c r="AQ77" s="13">
        <v>45091</v>
      </c>
      <c r="AR77">
        <f t="shared" si="4"/>
        <v>3.5</v>
      </c>
      <c r="AS77">
        <f t="shared" si="5"/>
        <v>2.0649999999999999</v>
      </c>
      <c r="AT77" t="s">
        <v>1874</v>
      </c>
    </row>
    <row r="78" spans="1:46" x14ac:dyDescent="0.35">
      <c r="A78">
        <v>77</v>
      </c>
      <c r="B78" t="s">
        <v>360</v>
      </c>
      <c r="C78" t="s">
        <v>10812</v>
      </c>
      <c r="D78" t="s">
        <v>2069</v>
      </c>
      <c r="E78" t="s">
        <v>98</v>
      </c>
      <c r="F78">
        <v>1971</v>
      </c>
      <c r="G78" t="s">
        <v>1453</v>
      </c>
      <c r="H78" t="s">
        <v>91</v>
      </c>
      <c r="I78" t="s">
        <v>92</v>
      </c>
      <c r="J78" t="s">
        <v>1517</v>
      </c>
      <c r="K78" t="s">
        <v>1517</v>
      </c>
      <c r="M78" t="s">
        <v>207</v>
      </c>
      <c r="N78">
        <v>0.44</v>
      </c>
      <c r="R78" s="14">
        <v>44942</v>
      </c>
      <c r="S78" t="s">
        <v>207</v>
      </c>
      <c r="T78" s="14">
        <v>44984</v>
      </c>
      <c r="U78" s="16" t="s">
        <v>1872</v>
      </c>
      <c r="V78" s="16">
        <f t="shared" si="6"/>
        <v>52.8</v>
      </c>
      <c r="W78" s="16" t="s">
        <v>2394</v>
      </c>
      <c r="X78" t="s">
        <v>207</v>
      </c>
      <c r="Y78" s="16" t="s">
        <v>1873</v>
      </c>
      <c r="Z78" s="16" t="s">
        <v>2395</v>
      </c>
      <c r="AB78" s="17">
        <f t="shared" si="7"/>
        <v>44</v>
      </c>
      <c r="AC78" s="13">
        <v>45003</v>
      </c>
      <c r="AD78">
        <f t="shared" si="1"/>
        <v>44</v>
      </c>
      <c r="AE78" s="13">
        <v>45003</v>
      </c>
      <c r="AF78">
        <f t="shared" si="2"/>
        <v>92.4</v>
      </c>
      <c r="AG78" s="13">
        <v>45003</v>
      </c>
      <c r="AH78">
        <f t="shared" si="3"/>
        <v>2.2000000000000002</v>
      </c>
      <c r="AI78" s="13">
        <v>45019</v>
      </c>
      <c r="AJ78"/>
      <c r="AK78" s="13"/>
      <c r="AL78">
        <v>2</v>
      </c>
      <c r="AM78" t="s">
        <v>2396</v>
      </c>
      <c r="AN78" t="s">
        <v>204</v>
      </c>
      <c r="AO78" s="13">
        <v>45067</v>
      </c>
      <c r="AP78" s="13">
        <v>45085</v>
      </c>
      <c r="AQ78" s="13">
        <v>45102</v>
      </c>
      <c r="AR78">
        <f t="shared" si="4"/>
        <v>3.5</v>
      </c>
      <c r="AS78">
        <f t="shared" si="5"/>
        <v>1.54</v>
      </c>
      <c r="AT78" t="s">
        <v>1874</v>
      </c>
    </row>
    <row r="79" spans="1:46" x14ac:dyDescent="0.35">
      <c r="A79">
        <v>78</v>
      </c>
      <c r="B79" t="s">
        <v>360</v>
      </c>
      <c r="C79" t="s">
        <v>10813</v>
      </c>
      <c r="D79" t="s">
        <v>1660</v>
      </c>
      <c r="E79" t="s">
        <v>93</v>
      </c>
      <c r="F79">
        <v>1077</v>
      </c>
      <c r="G79" t="s">
        <v>1453</v>
      </c>
      <c r="H79" t="s">
        <v>91</v>
      </c>
      <c r="I79" t="s">
        <v>92</v>
      </c>
      <c r="J79" t="s">
        <v>1517</v>
      </c>
      <c r="K79" t="s">
        <v>1517</v>
      </c>
      <c r="M79" t="s">
        <v>207</v>
      </c>
      <c r="N79">
        <v>0.2</v>
      </c>
      <c r="R79" s="14">
        <v>44951</v>
      </c>
      <c r="S79" t="s">
        <v>207</v>
      </c>
      <c r="T79" s="14">
        <v>44985</v>
      </c>
      <c r="U79" s="16" t="s">
        <v>1872</v>
      </c>
      <c r="V79" s="16">
        <f t="shared" si="6"/>
        <v>24</v>
      </c>
      <c r="W79" s="16" t="s">
        <v>2394</v>
      </c>
      <c r="X79" t="s">
        <v>207</v>
      </c>
      <c r="Y79" s="16" t="s">
        <v>1873</v>
      </c>
      <c r="Z79" s="16" t="s">
        <v>2395</v>
      </c>
      <c r="AB79" s="17">
        <f t="shared" si="7"/>
        <v>20</v>
      </c>
      <c r="AC79" s="13">
        <v>45004</v>
      </c>
      <c r="AD79">
        <f t="shared" si="1"/>
        <v>20</v>
      </c>
      <c r="AE79" s="13">
        <v>45004</v>
      </c>
      <c r="AF79">
        <f t="shared" si="2"/>
        <v>42</v>
      </c>
      <c r="AG79" s="13">
        <v>45004</v>
      </c>
      <c r="AH79">
        <f t="shared" si="3"/>
        <v>1</v>
      </c>
      <c r="AI79" s="13">
        <v>45021</v>
      </c>
      <c r="AJ79"/>
      <c r="AK79" s="13"/>
      <c r="AL79">
        <v>3</v>
      </c>
      <c r="AM79" t="s">
        <v>2396</v>
      </c>
      <c r="AN79" t="s">
        <v>1548</v>
      </c>
      <c r="AO79" s="13">
        <v>45060</v>
      </c>
      <c r="AP79" s="13">
        <v>45107</v>
      </c>
      <c r="AQ79" s="13">
        <v>45115</v>
      </c>
      <c r="AR79">
        <f t="shared" si="4"/>
        <v>3.5</v>
      </c>
      <c r="AS79">
        <f t="shared" si="5"/>
        <v>0.70000000000000007</v>
      </c>
      <c r="AT79" t="s">
        <v>1874</v>
      </c>
    </row>
    <row r="80" spans="1:46" x14ac:dyDescent="0.35">
      <c r="A80">
        <v>79</v>
      </c>
      <c r="B80" t="s">
        <v>360</v>
      </c>
      <c r="C80" t="s">
        <v>10814</v>
      </c>
      <c r="D80" t="s">
        <v>1650</v>
      </c>
      <c r="E80" t="s">
        <v>98</v>
      </c>
      <c r="F80">
        <v>1966</v>
      </c>
      <c r="G80" t="s">
        <v>1453</v>
      </c>
      <c r="H80" t="s">
        <v>91</v>
      </c>
      <c r="I80" t="s">
        <v>92</v>
      </c>
      <c r="J80" t="s">
        <v>1517</v>
      </c>
      <c r="K80" t="s">
        <v>1517</v>
      </c>
      <c r="M80" t="s">
        <v>207</v>
      </c>
      <c r="N80">
        <v>0.38</v>
      </c>
      <c r="R80" s="14">
        <v>44948</v>
      </c>
      <c r="S80" t="s">
        <v>207</v>
      </c>
      <c r="T80" s="14">
        <v>44985</v>
      </c>
      <c r="U80" s="16" t="s">
        <v>1872</v>
      </c>
      <c r="V80" s="16">
        <f t="shared" si="6"/>
        <v>45.6</v>
      </c>
      <c r="W80" s="16" t="s">
        <v>2394</v>
      </c>
      <c r="X80" t="s">
        <v>207</v>
      </c>
      <c r="Y80" s="16" t="s">
        <v>1873</v>
      </c>
      <c r="Z80" s="16" t="s">
        <v>2395</v>
      </c>
      <c r="AB80" s="17">
        <f t="shared" si="7"/>
        <v>38</v>
      </c>
      <c r="AC80" s="13">
        <v>45005</v>
      </c>
      <c r="AD80">
        <f t="shared" si="1"/>
        <v>38</v>
      </c>
      <c r="AE80" s="13">
        <v>45005</v>
      </c>
      <c r="AF80">
        <f t="shared" si="2"/>
        <v>79.8</v>
      </c>
      <c r="AG80" s="13">
        <v>45005</v>
      </c>
      <c r="AH80">
        <f t="shared" si="3"/>
        <v>1.9</v>
      </c>
      <c r="AI80" s="13">
        <v>45023</v>
      </c>
      <c r="AJ80"/>
      <c r="AK80" s="13"/>
      <c r="AL80">
        <v>4</v>
      </c>
      <c r="AM80" t="s">
        <v>2396</v>
      </c>
      <c r="AN80" t="s">
        <v>204</v>
      </c>
      <c r="AO80" s="13">
        <v>45061</v>
      </c>
      <c r="AP80" s="13">
        <v>45084</v>
      </c>
      <c r="AQ80" s="13">
        <v>45102</v>
      </c>
      <c r="AR80">
        <f t="shared" si="4"/>
        <v>3.5</v>
      </c>
      <c r="AS80">
        <f t="shared" si="5"/>
        <v>1.33</v>
      </c>
      <c r="AT80" t="s">
        <v>1874</v>
      </c>
    </row>
    <row r="81" spans="1:46" x14ac:dyDescent="0.35">
      <c r="A81">
        <v>80</v>
      </c>
      <c r="B81" t="s">
        <v>360</v>
      </c>
      <c r="C81" t="s">
        <v>10815</v>
      </c>
      <c r="D81" t="s">
        <v>2070</v>
      </c>
      <c r="E81" t="s">
        <v>98</v>
      </c>
      <c r="F81">
        <v>1973</v>
      </c>
      <c r="G81" t="s">
        <v>1453</v>
      </c>
      <c r="H81" t="s">
        <v>91</v>
      </c>
      <c r="I81" t="s">
        <v>92</v>
      </c>
      <c r="J81" t="s">
        <v>1517</v>
      </c>
      <c r="K81" t="s">
        <v>1517</v>
      </c>
      <c r="M81" t="s">
        <v>207</v>
      </c>
      <c r="N81">
        <v>0.3</v>
      </c>
      <c r="R81" s="14">
        <v>44945</v>
      </c>
      <c r="S81" t="s">
        <v>207</v>
      </c>
      <c r="T81" s="14">
        <v>44986</v>
      </c>
      <c r="U81" s="16" t="s">
        <v>1872</v>
      </c>
      <c r="V81" s="16">
        <f t="shared" si="6"/>
        <v>36</v>
      </c>
      <c r="W81" s="16" t="s">
        <v>2394</v>
      </c>
      <c r="X81" t="s">
        <v>207</v>
      </c>
      <c r="Y81" s="16" t="s">
        <v>1873</v>
      </c>
      <c r="Z81" s="16" t="s">
        <v>2395</v>
      </c>
      <c r="AB81" s="17">
        <f t="shared" si="7"/>
        <v>30</v>
      </c>
      <c r="AC81" s="13">
        <v>45008</v>
      </c>
      <c r="AD81">
        <f t="shared" si="1"/>
        <v>30</v>
      </c>
      <c r="AE81" s="13">
        <v>45008</v>
      </c>
      <c r="AF81">
        <f t="shared" si="2"/>
        <v>63</v>
      </c>
      <c r="AG81" s="13">
        <v>45008</v>
      </c>
      <c r="AH81">
        <f t="shared" si="3"/>
        <v>1.5</v>
      </c>
      <c r="AI81" s="13">
        <v>45027</v>
      </c>
      <c r="AJ81"/>
      <c r="AK81" s="13"/>
      <c r="AL81">
        <v>7</v>
      </c>
      <c r="AM81" t="s">
        <v>2396</v>
      </c>
      <c r="AN81" t="s">
        <v>204</v>
      </c>
      <c r="AO81" s="13">
        <v>45067</v>
      </c>
      <c r="AP81" s="13">
        <v>45088</v>
      </c>
      <c r="AQ81" s="13">
        <v>45096</v>
      </c>
      <c r="AR81">
        <f t="shared" si="4"/>
        <v>3.5000000000000004</v>
      </c>
      <c r="AS81">
        <f t="shared" si="5"/>
        <v>1.05</v>
      </c>
      <c r="AT81" t="s">
        <v>1874</v>
      </c>
    </row>
    <row r="82" spans="1:46" x14ac:dyDescent="0.35">
      <c r="A82">
        <v>81</v>
      </c>
      <c r="B82" t="s">
        <v>360</v>
      </c>
      <c r="C82" t="s">
        <v>10816</v>
      </c>
      <c r="D82" t="s">
        <v>2071</v>
      </c>
      <c r="E82" t="s">
        <v>98</v>
      </c>
      <c r="F82">
        <v>1987</v>
      </c>
      <c r="G82" t="s">
        <v>1453</v>
      </c>
      <c r="H82" t="s">
        <v>91</v>
      </c>
      <c r="I82" t="s">
        <v>92</v>
      </c>
      <c r="J82" t="s">
        <v>1517</v>
      </c>
      <c r="K82" t="s">
        <v>1517</v>
      </c>
      <c r="M82" t="s">
        <v>207</v>
      </c>
      <c r="N82">
        <v>0.77</v>
      </c>
      <c r="R82" s="14">
        <v>44947</v>
      </c>
      <c r="S82" t="s">
        <v>207</v>
      </c>
      <c r="T82" s="14">
        <v>44988</v>
      </c>
      <c r="U82" s="16" t="s">
        <v>1872</v>
      </c>
      <c r="V82" s="16">
        <f t="shared" si="6"/>
        <v>92.4</v>
      </c>
      <c r="W82" s="16" t="s">
        <v>2394</v>
      </c>
      <c r="X82" t="s">
        <v>207</v>
      </c>
      <c r="Y82" s="16" t="s">
        <v>1873</v>
      </c>
      <c r="Z82" s="16" t="s">
        <v>2395</v>
      </c>
      <c r="AB82" s="17">
        <f t="shared" si="7"/>
        <v>77</v>
      </c>
      <c r="AC82" s="13">
        <v>45010</v>
      </c>
      <c r="AD82">
        <f t="shared" si="1"/>
        <v>77</v>
      </c>
      <c r="AE82" s="13">
        <v>45010</v>
      </c>
      <c r="AF82">
        <f t="shared" si="2"/>
        <v>161.70000000000002</v>
      </c>
      <c r="AG82" s="13">
        <v>45010</v>
      </c>
      <c r="AH82">
        <f t="shared" si="3"/>
        <v>3.85</v>
      </c>
      <c r="AI82" s="13">
        <v>45002</v>
      </c>
      <c r="AJ82"/>
      <c r="AK82" s="13"/>
      <c r="AL82">
        <v>6</v>
      </c>
      <c r="AM82" t="s">
        <v>2396</v>
      </c>
      <c r="AN82" t="s">
        <v>204</v>
      </c>
      <c r="AO82" s="13">
        <v>45068</v>
      </c>
      <c r="AP82" s="13">
        <v>45092</v>
      </c>
      <c r="AQ82" s="13">
        <v>45102</v>
      </c>
      <c r="AR82">
        <f t="shared" si="4"/>
        <v>3.5000000000000004</v>
      </c>
      <c r="AS82">
        <f t="shared" si="5"/>
        <v>2.6950000000000003</v>
      </c>
      <c r="AT82" t="s">
        <v>1874</v>
      </c>
    </row>
    <row r="83" spans="1:46" x14ac:dyDescent="0.35">
      <c r="A83">
        <v>82</v>
      </c>
      <c r="B83" t="s">
        <v>360</v>
      </c>
      <c r="C83" t="s">
        <v>10817</v>
      </c>
      <c r="D83" t="s">
        <v>2072</v>
      </c>
      <c r="E83" t="s">
        <v>98</v>
      </c>
      <c r="F83">
        <v>1955</v>
      </c>
      <c r="G83" t="s">
        <v>1453</v>
      </c>
      <c r="H83" t="s">
        <v>91</v>
      </c>
      <c r="I83" t="s">
        <v>92</v>
      </c>
      <c r="J83" t="s">
        <v>1517</v>
      </c>
      <c r="K83" t="s">
        <v>1517</v>
      </c>
      <c r="M83" t="s">
        <v>207</v>
      </c>
      <c r="N83">
        <v>0.57999999999999996</v>
      </c>
      <c r="R83" s="14">
        <v>44944</v>
      </c>
      <c r="S83" t="s">
        <v>207</v>
      </c>
      <c r="T83" s="14">
        <v>44988</v>
      </c>
      <c r="U83" s="16" t="s">
        <v>1872</v>
      </c>
      <c r="V83" s="16">
        <f t="shared" si="6"/>
        <v>69.599999999999994</v>
      </c>
      <c r="W83" s="16" t="s">
        <v>2394</v>
      </c>
      <c r="X83" t="s">
        <v>207</v>
      </c>
      <c r="Y83" s="16" t="s">
        <v>1873</v>
      </c>
      <c r="Z83" s="16" t="s">
        <v>2395</v>
      </c>
      <c r="AB83" s="17">
        <f t="shared" si="7"/>
        <v>57.999999999999993</v>
      </c>
      <c r="AC83" s="13">
        <v>45012</v>
      </c>
      <c r="AD83">
        <f t="shared" si="1"/>
        <v>57.999999999999993</v>
      </c>
      <c r="AE83" s="13">
        <v>45012</v>
      </c>
      <c r="AF83">
        <f t="shared" si="2"/>
        <v>121.8</v>
      </c>
      <c r="AG83" s="13">
        <v>45012</v>
      </c>
      <c r="AH83">
        <f t="shared" si="3"/>
        <v>2.9</v>
      </c>
      <c r="AI83" s="13">
        <v>45005</v>
      </c>
      <c r="AJ83"/>
      <c r="AK83" s="13"/>
      <c r="AL83">
        <v>6</v>
      </c>
      <c r="AM83" t="s">
        <v>2396</v>
      </c>
      <c r="AN83" t="s">
        <v>1548</v>
      </c>
      <c r="AO83" s="13">
        <v>45068</v>
      </c>
      <c r="AP83" s="13">
        <v>45093</v>
      </c>
      <c r="AQ83" s="13">
        <v>45102</v>
      </c>
      <c r="AR83">
        <f t="shared" si="4"/>
        <v>3.5</v>
      </c>
      <c r="AS83">
        <f t="shared" si="5"/>
        <v>2.0299999999999998</v>
      </c>
      <c r="AT83" t="s">
        <v>1874</v>
      </c>
    </row>
    <row r="84" spans="1:46" x14ac:dyDescent="0.35">
      <c r="A84">
        <v>83</v>
      </c>
      <c r="B84" t="s">
        <v>360</v>
      </c>
      <c r="C84" t="s">
        <v>10818</v>
      </c>
      <c r="D84" t="s">
        <v>1639</v>
      </c>
      <c r="E84" t="s">
        <v>98</v>
      </c>
      <c r="F84">
        <v>1968</v>
      </c>
      <c r="G84" t="s">
        <v>1453</v>
      </c>
      <c r="H84" t="s">
        <v>91</v>
      </c>
      <c r="I84" t="s">
        <v>92</v>
      </c>
      <c r="J84" t="s">
        <v>1575</v>
      </c>
      <c r="K84" t="s">
        <v>1575</v>
      </c>
      <c r="M84" t="s">
        <v>207</v>
      </c>
      <c r="N84">
        <v>1.47</v>
      </c>
      <c r="R84" s="14">
        <v>44944</v>
      </c>
      <c r="S84" t="s">
        <v>207</v>
      </c>
      <c r="T84" s="14">
        <v>44978</v>
      </c>
      <c r="U84" s="16" t="s">
        <v>1872</v>
      </c>
      <c r="V84" s="16">
        <f t="shared" si="6"/>
        <v>176.4</v>
      </c>
      <c r="W84" s="16" t="s">
        <v>2394</v>
      </c>
      <c r="X84" t="s">
        <v>207</v>
      </c>
      <c r="Y84" s="16" t="s">
        <v>1873</v>
      </c>
      <c r="Z84" s="16" t="s">
        <v>2395</v>
      </c>
      <c r="AB84" s="17">
        <f t="shared" si="7"/>
        <v>147</v>
      </c>
      <c r="AC84" s="13">
        <v>44995</v>
      </c>
      <c r="AD84">
        <f t="shared" si="1"/>
        <v>147</v>
      </c>
      <c r="AE84" s="13">
        <v>44995</v>
      </c>
      <c r="AF84">
        <f t="shared" si="2"/>
        <v>308.7</v>
      </c>
      <c r="AG84" s="13">
        <v>44995</v>
      </c>
      <c r="AH84">
        <f t="shared" si="3"/>
        <v>7.35</v>
      </c>
      <c r="AI84" s="13">
        <v>45009</v>
      </c>
      <c r="AJ84"/>
      <c r="AK84" s="13"/>
      <c r="AL84">
        <v>5</v>
      </c>
      <c r="AM84" t="s">
        <v>2396</v>
      </c>
      <c r="AN84" t="s">
        <v>204</v>
      </c>
      <c r="AO84" s="13">
        <v>45062</v>
      </c>
      <c r="AP84" s="13">
        <v>45086</v>
      </c>
      <c r="AQ84" s="13">
        <v>45100</v>
      </c>
      <c r="AR84">
        <f t="shared" si="4"/>
        <v>3.4999999999999996</v>
      </c>
      <c r="AS84">
        <f t="shared" si="5"/>
        <v>5.1449999999999996</v>
      </c>
      <c r="AT84" t="s">
        <v>1874</v>
      </c>
    </row>
    <row r="85" spans="1:46" x14ac:dyDescent="0.35">
      <c r="A85">
        <v>84</v>
      </c>
      <c r="B85" t="s">
        <v>360</v>
      </c>
      <c r="C85" t="s">
        <v>10819</v>
      </c>
      <c r="D85" t="s">
        <v>1636</v>
      </c>
      <c r="E85" t="s">
        <v>98</v>
      </c>
      <c r="F85">
        <v>1971</v>
      </c>
      <c r="G85" t="s">
        <v>1453</v>
      </c>
      <c r="H85" t="s">
        <v>91</v>
      </c>
      <c r="I85" t="s">
        <v>92</v>
      </c>
      <c r="J85" t="s">
        <v>1575</v>
      </c>
      <c r="K85" t="s">
        <v>1575</v>
      </c>
      <c r="M85" t="s">
        <v>207</v>
      </c>
      <c r="N85">
        <v>0.45</v>
      </c>
      <c r="R85" s="14">
        <v>44938</v>
      </c>
      <c r="S85" t="s">
        <v>207</v>
      </c>
      <c r="T85" s="14">
        <v>44981</v>
      </c>
      <c r="U85" s="16" t="s">
        <v>1872</v>
      </c>
      <c r="V85" s="16">
        <f t="shared" si="6"/>
        <v>54</v>
      </c>
      <c r="W85" s="16" t="s">
        <v>2394</v>
      </c>
      <c r="X85" t="s">
        <v>207</v>
      </c>
      <c r="Y85" s="16" t="s">
        <v>1873</v>
      </c>
      <c r="Z85" s="16" t="s">
        <v>2395</v>
      </c>
      <c r="AB85" s="17">
        <f t="shared" si="7"/>
        <v>45</v>
      </c>
      <c r="AC85" s="13">
        <v>44997</v>
      </c>
      <c r="AD85">
        <f t="shared" si="1"/>
        <v>45</v>
      </c>
      <c r="AE85" s="13">
        <v>44997</v>
      </c>
      <c r="AF85">
        <f t="shared" si="2"/>
        <v>94.5</v>
      </c>
      <c r="AG85" s="13">
        <v>44997</v>
      </c>
      <c r="AH85">
        <f t="shared" si="3"/>
        <v>2.25</v>
      </c>
      <c r="AI85" s="13">
        <v>45013</v>
      </c>
      <c r="AJ85"/>
      <c r="AK85" s="13"/>
      <c r="AL85">
        <v>5</v>
      </c>
      <c r="AM85" t="s">
        <v>2396</v>
      </c>
      <c r="AN85" t="s">
        <v>204</v>
      </c>
      <c r="AO85" s="13">
        <v>45068</v>
      </c>
      <c r="AP85" s="13">
        <v>45094</v>
      </c>
      <c r="AQ85" s="13">
        <v>45097</v>
      </c>
      <c r="AR85">
        <f t="shared" si="4"/>
        <v>3.5</v>
      </c>
      <c r="AS85">
        <f t="shared" si="5"/>
        <v>1.575</v>
      </c>
      <c r="AT85" t="s">
        <v>1874</v>
      </c>
    </row>
    <row r="86" spans="1:46" x14ac:dyDescent="0.35">
      <c r="A86">
        <v>85</v>
      </c>
      <c r="B86" t="s">
        <v>360</v>
      </c>
      <c r="C86" t="s">
        <v>10820</v>
      </c>
      <c r="D86" t="s">
        <v>2073</v>
      </c>
      <c r="E86" t="s">
        <v>93</v>
      </c>
      <c r="F86">
        <v>1965</v>
      </c>
      <c r="G86" t="s">
        <v>1453</v>
      </c>
      <c r="H86" t="s">
        <v>91</v>
      </c>
      <c r="I86" t="s">
        <v>92</v>
      </c>
      <c r="J86" t="s">
        <v>1575</v>
      </c>
      <c r="K86" t="s">
        <v>1575</v>
      </c>
      <c r="M86" t="s">
        <v>207</v>
      </c>
      <c r="N86">
        <v>0.52</v>
      </c>
      <c r="R86" s="14">
        <v>44943</v>
      </c>
      <c r="S86" t="s">
        <v>207</v>
      </c>
      <c r="T86" s="14">
        <v>44987</v>
      </c>
      <c r="U86" s="16" t="s">
        <v>1872</v>
      </c>
      <c r="V86" s="16">
        <f t="shared" si="6"/>
        <v>62.400000000000006</v>
      </c>
      <c r="W86" s="16" t="s">
        <v>2394</v>
      </c>
      <c r="X86" t="s">
        <v>207</v>
      </c>
      <c r="Y86" s="16" t="s">
        <v>1873</v>
      </c>
      <c r="Z86" s="16" t="s">
        <v>2395</v>
      </c>
      <c r="AB86" s="17">
        <f t="shared" si="7"/>
        <v>52</v>
      </c>
      <c r="AC86" s="13">
        <v>45007</v>
      </c>
      <c r="AD86">
        <f t="shared" si="1"/>
        <v>52</v>
      </c>
      <c r="AE86" s="13">
        <v>45007</v>
      </c>
      <c r="AF86">
        <f t="shared" si="2"/>
        <v>109.2</v>
      </c>
      <c r="AG86" s="13">
        <v>45007</v>
      </c>
      <c r="AH86">
        <f t="shared" si="3"/>
        <v>2.6</v>
      </c>
      <c r="AI86" s="13">
        <v>45028</v>
      </c>
      <c r="AJ86"/>
      <c r="AK86" s="13"/>
      <c r="AL86">
        <v>4</v>
      </c>
      <c r="AM86" t="s">
        <v>2396</v>
      </c>
      <c r="AN86" t="s">
        <v>204</v>
      </c>
      <c r="AO86" s="13">
        <v>45064</v>
      </c>
      <c r="AP86" s="13">
        <v>45084</v>
      </c>
      <c r="AQ86" s="13">
        <v>45101</v>
      </c>
      <c r="AR86">
        <f t="shared" si="4"/>
        <v>3.5</v>
      </c>
      <c r="AS86">
        <f t="shared" si="5"/>
        <v>1.82</v>
      </c>
      <c r="AT86" t="s">
        <v>1874</v>
      </c>
    </row>
    <row r="87" spans="1:46" x14ac:dyDescent="0.35">
      <c r="A87">
        <v>86</v>
      </c>
      <c r="B87" t="s">
        <v>360</v>
      </c>
      <c r="C87" t="s">
        <v>10821</v>
      </c>
      <c r="D87" t="s">
        <v>1637</v>
      </c>
      <c r="E87" t="s">
        <v>98</v>
      </c>
      <c r="F87">
        <v>1959</v>
      </c>
      <c r="G87" t="s">
        <v>1453</v>
      </c>
      <c r="H87" t="s">
        <v>91</v>
      </c>
      <c r="I87" t="s">
        <v>92</v>
      </c>
      <c r="J87" t="s">
        <v>1575</v>
      </c>
      <c r="K87" t="s">
        <v>1575</v>
      </c>
      <c r="M87" t="s">
        <v>207</v>
      </c>
      <c r="N87">
        <v>0.61</v>
      </c>
      <c r="R87" s="14">
        <v>44940</v>
      </c>
      <c r="S87" t="s">
        <v>207</v>
      </c>
      <c r="T87" s="14">
        <v>44989</v>
      </c>
      <c r="U87" s="16" t="s">
        <v>1872</v>
      </c>
      <c r="V87" s="16">
        <f t="shared" si="6"/>
        <v>73.2</v>
      </c>
      <c r="W87" s="16" t="s">
        <v>2394</v>
      </c>
      <c r="X87" t="s">
        <v>207</v>
      </c>
      <c r="Y87" s="16" t="s">
        <v>1873</v>
      </c>
      <c r="Z87" s="16" t="s">
        <v>2395</v>
      </c>
      <c r="AB87" s="17">
        <f t="shared" si="7"/>
        <v>61</v>
      </c>
      <c r="AC87" s="13">
        <v>45010</v>
      </c>
      <c r="AD87">
        <f t="shared" si="1"/>
        <v>61</v>
      </c>
      <c r="AE87" s="13">
        <v>45010</v>
      </c>
      <c r="AF87">
        <f t="shared" si="2"/>
        <v>128.1</v>
      </c>
      <c r="AG87" s="13">
        <v>45010</v>
      </c>
      <c r="AH87">
        <f t="shared" si="3"/>
        <v>3.05</v>
      </c>
      <c r="AI87" s="13">
        <v>45003</v>
      </c>
      <c r="AJ87"/>
      <c r="AK87" s="13"/>
      <c r="AL87">
        <v>3</v>
      </c>
      <c r="AM87" t="s">
        <v>2396</v>
      </c>
      <c r="AN87" t="s">
        <v>1548</v>
      </c>
      <c r="AO87" s="13">
        <v>45062</v>
      </c>
      <c r="AP87" s="13">
        <v>45086</v>
      </c>
      <c r="AQ87" s="13">
        <v>45096</v>
      </c>
      <c r="AR87">
        <f t="shared" si="4"/>
        <v>3.4999999999999996</v>
      </c>
      <c r="AS87">
        <f t="shared" si="5"/>
        <v>2.1349999999999998</v>
      </c>
      <c r="AT87" t="s">
        <v>1874</v>
      </c>
    </row>
    <row r="88" spans="1:46" x14ac:dyDescent="0.35">
      <c r="A88">
        <v>87</v>
      </c>
      <c r="B88" t="s">
        <v>360</v>
      </c>
      <c r="C88" t="s">
        <v>10799</v>
      </c>
      <c r="D88" t="s">
        <v>2074</v>
      </c>
      <c r="E88" t="s">
        <v>98</v>
      </c>
      <c r="F88">
        <v>1943</v>
      </c>
      <c r="G88" t="s">
        <v>1453</v>
      </c>
      <c r="H88" t="s">
        <v>91</v>
      </c>
      <c r="I88" t="s">
        <v>92</v>
      </c>
      <c r="J88" t="s">
        <v>1575</v>
      </c>
      <c r="K88" t="s">
        <v>1575</v>
      </c>
      <c r="M88" t="s">
        <v>207</v>
      </c>
      <c r="N88">
        <v>0.7</v>
      </c>
      <c r="R88" s="14">
        <v>44942</v>
      </c>
      <c r="S88" t="s">
        <v>207</v>
      </c>
      <c r="T88" s="14">
        <v>44990</v>
      </c>
      <c r="U88" s="16" t="s">
        <v>1872</v>
      </c>
      <c r="V88" s="16">
        <f t="shared" si="6"/>
        <v>84</v>
      </c>
      <c r="W88" s="16" t="s">
        <v>2394</v>
      </c>
      <c r="X88" t="s">
        <v>207</v>
      </c>
      <c r="Y88" s="16" t="s">
        <v>1873</v>
      </c>
      <c r="Z88" s="16" t="s">
        <v>2395</v>
      </c>
      <c r="AB88" s="17">
        <f t="shared" si="7"/>
        <v>70</v>
      </c>
      <c r="AC88" s="13">
        <v>45008</v>
      </c>
      <c r="AD88">
        <f t="shared" si="1"/>
        <v>70</v>
      </c>
      <c r="AE88" s="13">
        <v>45008</v>
      </c>
      <c r="AF88">
        <f t="shared" si="2"/>
        <v>147</v>
      </c>
      <c r="AG88" s="13">
        <v>45008</v>
      </c>
      <c r="AH88">
        <f t="shared" si="3"/>
        <v>3.5</v>
      </c>
      <c r="AI88" s="13">
        <v>45029</v>
      </c>
      <c r="AJ88"/>
      <c r="AK88" s="13"/>
      <c r="AL88">
        <v>3</v>
      </c>
      <c r="AM88" t="s">
        <v>2396</v>
      </c>
      <c r="AN88" t="s">
        <v>204</v>
      </c>
      <c r="AO88" s="13">
        <v>45067</v>
      </c>
      <c r="AP88" s="13">
        <v>45092</v>
      </c>
      <c r="AQ88" s="13">
        <v>45100</v>
      </c>
      <c r="AR88">
        <f t="shared" si="4"/>
        <v>3.5</v>
      </c>
      <c r="AS88">
        <f t="shared" si="5"/>
        <v>2.4499999999999997</v>
      </c>
      <c r="AT88" t="s">
        <v>1874</v>
      </c>
    </row>
    <row r="89" spans="1:46" x14ac:dyDescent="0.35">
      <c r="A89">
        <v>88</v>
      </c>
      <c r="B89" t="s">
        <v>360</v>
      </c>
      <c r="C89" t="s">
        <v>10822</v>
      </c>
      <c r="D89" t="s">
        <v>1643</v>
      </c>
      <c r="E89" t="s">
        <v>98</v>
      </c>
      <c r="F89">
        <v>1979</v>
      </c>
      <c r="G89" t="s">
        <v>1453</v>
      </c>
      <c r="H89" t="s">
        <v>91</v>
      </c>
      <c r="I89" t="s">
        <v>92</v>
      </c>
      <c r="J89" t="s">
        <v>1575</v>
      </c>
      <c r="K89" t="s">
        <v>1575</v>
      </c>
      <c r="M89" t="s">
        <v>207</v>
      </c>
      <c r="N89">
        <v>0.6</v>
      </c>
      <c r="R89" s="14">
        <v>44946</v>
      </c>
      <c r="S89" t="s">
        <v>207</v>
      </c>
      <c r="T89" s="14">
        <v>44980</v>
      </c>
      <c r="U89" s="16" t="s">
        <v>1872</v>
      </c>
      <c r="V89" s="16">
        <f t="shared" si="6"/>
        <v>72</v>
      </c>
      <c r="W89" s="16" t="s">
        <v>2394</v>
      </c>
      <c r="X89" t="s">
        <v>207</v>
      </c>
      <c r="Y89" s="16" t="s">
        <v>1873</v>
      </c>
      <c r="Z89" s="16" t="s">
        <v>2395</v>
      </c>
      <c r="AB89" s="17">
        <f t="shared" si="7"/>
        <v>60</v>
      </c>
      <c r="AC89" s="13">
        <v>44999</v>
      </c>
      <c r="AD89">
        <f t="shared" si="1"/>
        <v>60</v>
      </c>
      <c r="AE89" s="13">
        <v>44999</v>
      </c>
      <c r="AF89">
        <f t="shared" si="2"/>
        <v>126</v>
      </c>
      <c r="AG89" s="13">
        <v>44999</v>
      </c>
      <c r="AH89">
        <f t="shared" si="3"/>
        <v>3</v>
      </c>
      <c r="AI89" s="13">
        <v>45013</v>
      </c>
      <c r="AJ89"/>
      <c r="AK89" s="13"/>
      <c r="AL89">
        <v>4</v>
      </c>
      <c r="AM89" t="s">
        <v>2396</v>
      </c>
      <c r="AN89" t="s">
        <v>204</v>
      </c>
      <c r="AO89" s="13">
        <v>45069</v>
      </c>
      <c r="AP89" s="13">
        <v>45095</v>
      </c>
      <c r="AQ89" s="13">
        <v>45100</v>
      </c>
      <c r="AR89">
        <f t="shared" si="4"/>
        <v>3.5000000000000004</v>
      </c>
      <c r="AS89">
        <f t="shared" si="5"/>
        <v>2.1</v>
      </c>
      <c r="AT89" t="s">
        <v>1874</v>
      </c>
    </row>
    <row r="90" spans="1:46" x14ac:dyDescent="0.35">
      <c r="A90">
        <v>89</v>
      </c>
      <c r="B90" t="s">
        <v>360</v>
      </c>
      <c r="C90" t="s">
        <v>10823</v>
      </c>
      <c r="D90" t="s">
        <v>1641</v>
      </c>
      <c r="E90" t="s">
        <v>98</v>
      </c>
      <c r="F90">
        <v>1950</v>
      </c>
      <c r="G90" t="s">
        <v>1453</v>
      </c>
      <c r="H90" t="s">
        <v>91</v>
      </c>
      <c r="I90" t="s">
        <v>92</v>
      </c>
      <c r="J90" t="s">
        <v>1575</v>
      </c>
      <c r="K90" t="s">
        <v>1575</v>
      </c>
      <c r="M90" t="s">
        <v>207</v>
      </c>
      <c r="N90">
        <v>1.5</v>
      </c>
      <c r="R90" s="14">
        <v>44955</v>
      </c>
      <c r="S90" t="s">
        <v>207</v>
      </c>
      <c r="T90" s="14">
        <v>44984</v>
      </c>
      <c r="U90" s="16" t="s">
        <v>1872</v>
      </c>
      <c r="V90" s="16">
        <f t="shared" si="6"/>
        <v>180</v>
      </c>
      <c r="W90" s="16" t="s">
        <v>2394</v>
      </c>
      <c r="X90" t="s">
        <v>207</v>
      </c>
      <c r="Y90" s="16" t="s">
        <v>1873</v>
      </c>
      <c r="Z90" s="16" t="s">
        <v>2395</v>
      </c>
      <c r="AB90" s="17">
        <f t="shared" si="7"/>
        <v>150</v>
      </c>
      <c r="AC90" s="13">
        <v>45001</v>
      </c>
      <c r="AD90">
        <f t="shared" si="1"/>
        <v>150</v>
      </c>
      <c r="AE90" s="13">
        <v>45001</v>
      </c>
      <c r="AF90">
        <f t="shared" si="2"/>
        <v>315</v>
      </c>
      <c r="AG90" s="13">
        <v>45001</v>
      </c>
      <c r="AH90">
        <f t="shared" si="3"/>
        <v>7.5</v>
      </c>
      <c r="AI90" s="13">
        <v>45017</v>
      </c>
      <c r="AJ90"/>
      <c r="AK90" s="13"/>
      <c r="AL90">
        <v>4</v>
      </c>
      <c r="AM90" t="s">
        <v>2396</v>
      </c>
      <c r="AN90" t="s">
        <v>204</v>
      </c>
      <c r="AO90" s="13">
        <v>45063</v>
      </c>
      <c r="AP90" s="13">
        <v>45085</v>
      </c>
      <c r="AQ90" s="13">
        <v>45095</v>
      </c>
      <c r="AR90">
        <f t="shared" si="4"/>
        <v>3.5</v>
      </c>
      <c r="AS90">
        <f t="shared" si="5"/>
        <v>5.25</v>
      </c>
      <c r="AT90" t="s">
        <v>1874</v>
      </c>
    </row>
    <row r="91" spans="1:46" x14ac:dyDescent="0.35">
      <c r="A91">
        <v>90</v>
      </c>
      <c r="B91" t="s">
        <v>360</v>
      </c>
      <c r="C91" t="s">
        <v>10824</v>
      </c>
      <c r="D91" t="s">
        <v>2075</v>
      </c>
      <c r="E91" t="s">
        <v>98</v>
      </c>
      <c r="F91">
        <v>1944</v>
      </c>
      <c r="G91" t="s">
        <v>1453</v>
      </c>
      <c r="H91" t="s">
        <v>91</v>
      </c>
      <c r="I91" t="s">
        <v>92</v>
      </c>
      <c r="J91" t="s">
        <v>1455</v>
      </c>
      <c r="K91" t="s">
        <v>1455</v>
      </c>
      <c r="M91" t="s">
        <v>207</v>
      </c>
      <c r="N91">
        <v>1.05</v>
      </c>
      <c r="R91" s="14">
        <v>44948</v>
      </c>
      <c r="S91" t="s">
        <v>207</v>
      </c>
      <c r="T91" s="14">
        <v>44977</v>
      </c>
      <c r="U91" s="16" t="s">
        <v>1872</v>
      </c>
      <c r="V91" s="16">
        <f t="shared" si="6"/>
        <v>126</v>
      </c>
      <c r="W91" s="16" t="s">
        <v>2394</v>
      </c>
      <c r="X91" t="s">
        <v>207</v>
      </c>
      <c r="Y91" s="16" t="s">
        <v>1873</v>
      </c>
      <c r="Z91" s="16" t="s">
        <v>2395</v>
      </c>
      <c r="AB91" s="17">
        <f t="shared" si="7"/>
        <v>105</v>
      </c>
      <c r="AC91" s="13">
        <v>44995</v>
      </c>
      <c r="AD91">
        <f t="shared" si="1"/>
        <v>105</v>
      </c>
      <c r="AE91" s="13">
        <v>44995</v>
      </c>
      <c r="AF91">
        <f t="shared" si="2"/>
        <v>220.5</v>
      </c>
      <c r="AG91" s="13">
        <v>44995</v>
      </c>
      <c r="AH91">
        <f t="shared" si="3"/>
        <v>5.25</v>
      </c>
      <c r="AI91" s="13">
        <v>45010</v>
      </c>
      <c r="AJ91"/>
      <c r="AK91" s="13"/>
      <c r="AL91">
        <v>5</v>
      </c>
      <c r="AM91" t="s">
        <v>2396</v>
      </c>
      <c r="AN91" t="s">
        <v>1548</v>
      </c>
      <c r="AO91" s="13">
        <v>45067</v>
      </c>
      <c r="AP91" s="13">
        <v>45094</v>
      </c>
      <c r="AQ91" s="13">
        <v>45098</v>
      </c>
      <c r="AR91">
        <f t="shared" si="4"/>
        <v>3.5</v>
      </c>
      <c r="AS91">
        <f t="shared" si="5"/>
        <v>3.6750000000000003</v>
      </c>
      <c r="AT91" t="s">
        <v>1874</v>
      </c>
    </row>
    <row r="92" spans="1:46" x14ac:dyDescent="0.35">
      <c r="A92">
        <v>91</v>
      </c>
      <c r="B92" t="s">
        <v>360</v>
      </c>
      <c r="C92" t="s">
        <v>10825</v>
      </c>
      <c r="D92" t="s">
        <v>2076</v>
      </c>
      <c r="E92" t="s">
        <v>98</v>
      </c>
      <c r="F92">
        <v>1991</v>
      </c>
      <c r="G92" t="s">
        <v>1453</v>
      </c>
      <c r="H92" t="s">
        <v>91</v>
      </c>
      <c r="I92" t="s">
        <v>92</v>
      </c>
      <c r="J92" t="s">
        <v>1455</v>
      </c>
      <c r="K92" t="s">
        <v>1455</v>
      </c>
      <c r="M92" t="s">
        <v>207</v>
      </c>
      <c r="N92">
        <v>0.5</v>
      </c>
      <c r="R92" s="14">
        <v>44951</v>
      </c>
      <c r="S92" t="s">
        <v>207</v>
      </c>
      <c r="T92" s="14">
        <v>44973</v>
      </c>
      <c r="U92" s="16" t="s">
        <v>1872</v>
      </c>
      <c r="V92" s="16">
        <f t="shared" si="6"/>
        <v>60</v>
      </c>
      <c r="W92" s="16" t="s">
        <v>2394</v>
      </c>
      <c r="X92" t="s">
        <v>207</v>
      </c>
      <c r="Y92" s="16" t="s">
        <v>1873</v>
      </c>
      <c r="Z92" s="16" t="s">
        <v>2395</v>
      </c>
      <c r="AB92" s="17">
        <f t="shared" si="7"/>
        <v>50</v>
      </c>
      <c r="AC92" s="13">
        <v>44996</v>
      </c>
      <c r="AD92">
        <f t="shared" si="1"/>
        <v>50</v>
      </c>
      <c r="AE92" s="13">
        <v>44996</v>
      </c>
      <c r="AF92">
        <f t="shared" si="2"/>
        <v>105</v>
      </c>
      <c r="AG92" s="13">
        <v>44996</v>
      </c>
      <c r="AH92">
        <f t="shared" si="3"/>
        <v>2.5</v>
      </c>
      <c r="AI92" s="13">
        <v>45014</v>
      </c>
      <c r="AJ92"/>
      <c r="AK92" s="13"/>
      <c r="AL92">
        <v>6</v>
      </c>
      <c r="AM92" t="s">
        <v>2396</v>
      </c>
      <c r="AN92" t="s">
        <v>204</v>
      </c>
      <c r="AO92" s="13">
        <v>45068</v>
      </c>
      <c r="AP92" s="13">
        <v>45096</v>
      </c>
      <c r="AQ92" s="13">
        <v>45098</v>
      </c>
      <c r="AR92">
        <f t="shared" si="4"/>
        <v>3.5</v>
      </c>
      <c r="AS92">
        <f t="shared" si="5"/>
        <v>1.75</v>
      </c>
      <c r="AT92" t="s">
        <v>1874</v>
      </c>
    </row>
    <row r="93" spans="1:46" x14ac:dyDescent="0.35">
      <c r="A93">
        <v>92</v>
      </c>
      <c r="B93" t="s">
        <v>360</v>
      </c>
      <c r="C93" t="s">
        <v>10826</v>
      </c>
      <c r="D93" t="s">
        <v>1494</v>
      </c>
      <c r="E93" t="s">
        <v>98</v>
      </c>
      <c r="F93">
        <v>1972</v>
      </c>
      <c r="G93" t="s">
        <v>1453</v>
      </c>
      <c r="H93" t="s">
        <v>91</v>
      </c>
      <c r="I93" t="s">
        <v>92</v>
      </c>
      <c r="J93" t="s">
        <v>1455</v>
      </c>
      <c r="K93" t="s">
        <v>1455</v>
      </c>
      <c r="M93" t="s">
        <v>207</v>
      </c>
      <c r="N93">
        <v>0.25</v>
      </c>
      <c r="R93" s="14">
        <v>44941</v>
      </c>
      <c r="S93" t="s">
        <v>207</v>
      </c>
      <c r="T93" s="14">
        <v>44976</v>
      </c>
      <c r="U93" s="16" t="s">
        <v>1872</v>
      </c>
      <c r="V93" s="16">
        <f t="shared" si="6"/>
        <v>30</v>
      </c>
      <c r="W93" s="16" t="s">
        <v>2394</v>
      </c>
      <c r="X93" t="s">
        <v>207</v>
      </c>
      <c r="Y93" s="16" t="s">
        <v>1873</v>
      </c>
      <c r="Z93" s="16" t="s">
        <v>2395</v>
      </c>
      <c r="AB93" s="17">
        <f t="shared" si="7"/>
        <v>25</v>
      </c>
      <c r="AC93" s="13">
        <v>45000</v>
      </c>
      <c r="AD93">
        <f t="shared" si="1"/>
        <v>25</v>
      </c>
      <c r="AE93" s="13">
        <v>45000</v>
      </c>
      <c r="AF93">
        <f t="shared" si="2"/>
        <v>52.5</v>
      </c>
      <c r="AG93" s="13">
        <v>45000</v>
      </c>
      <c r="AH93">
        <f t="shared" si="3"/>
        <v>1.25</v>
      </c>
      <c r="AI93" s="13">
        <v>45013</v>
      </c>
      <c r="AJ93"/>
      <c r="AK93" s="13"/>
      <c r="AL93">
        <v>7</v>
      </c>
      <c r="AM93" t="s">
        <v>2396</v>
      </c>
      <c r="AN93" t="s">
        <v>204</v>
      </c>
      <c r="AO93" s="13">
        <v>45062</v>
      </c>
      <c r="AP93" s="13">
        <v>45080</v>
      </c>
      <c r="AQ93" s="13">
        <v>45090</v>
      </c>
      <c r="AR93">
        <f t="shared" si="4"/>
        <v>3.5</v>
      </c>
      <c r="AS93">
        <f t="shared" si="5"/>
        <v>0.875</v>
      </c>
      <c r="AT93" t="s">
        <v>1874</v>
      </c>
    </row>
    <row r="94" spans="1:46" x14ac:dyDescent="0.35">
      <c r="A94">
        <v>93</v>
      </c>
      <c r="B94" t="s">
        <v>360</v>
      </c>
      <c r="C94" t="s">
        <v>10827</v>
      </c>
      <c r="D94" t="s">
        <v>1498</v>
      </c>
      <c r="E94" t="s">
        <v>98</v>
      </c>
      <c r="F94">
        <v>1968</v>
      </c>
      <c r="G94" t="s">
        <v>1453</v>
      </c>
      <c r="H94" t="s">
        <v>91</v>
      </c>
      <c r="I94" t="s">
        <v>92</v>
      </c>
      <c r="J94" t="s">
        <v>1455</v>
      </c>
      <c r="K94" t="s">
        <v>1455</v>
      </c>
      <c r="M94" t="s">
        <v>207</v>
      </c>
      <c r="N94">
        <v>0.53</v>
      </c>
      <c r="R94" s="14">
        <v>44951</v>
      </c>
      <c r="S94" t="s">
        <v>207</v>
      </c>
      <c r="T94" s="14">
        <v>44975</v>
      </c>
      <c r="U94" s="16" t="s">
        <v>1872</v>
      </c>
      <c r="V94" s="16">
        <f t="shared" si="6"/>
        <v>63.6</v>
      </c>
      <c r="W94" s="16" t="s">
        <v>2394</v>
      </c>
      <c r="X94" t="s">
        <v>207</v>
      </c>
      <c r="Y94" s="16" t="s">
        <v>1873</v>
      </c>
      <c r="Z94" s="16" t="s">
        <v>2395</v>
      </c>
      <c r="AB94" s="17">
        <f t="shared" si="7"/>
        <v>53</v>
      </c>
      <c r="AC94" s="13">
        <v>45002</v>
      </c>
      <c r="AD94">
        <f t="shared" si="1"/>
        <v>53</v>
      </c>
      <c r="AE94" s="13">
        <v>45002</v>
      </c>
      <c r="AF94">
        <f t="shared" si="2"/>
        <v>111.30000000000001</v>
      </c>
      <c r="AG94" s="13">
        <v>45002</v>
      </c>
      <c r="AH94">
        <f t="shared" si="3"/>
        <v>2.6500000000000004</v>
      </c>
      <c r="AI94" s="13">
        <v>45018</v>
      </c>
      <c r="AJ94"/>
      <c r="AK94" s="13"/>
      <c r="AL94">
        <v>2</v>
      </c>
      <c r="AM94" t="s">
        <v>2396</v>
      </c>
      <c r="AN94" t="s">
        <v>204</v>
      </c>
      <c r="AO94" s="13">
        <v>45060</v>
      </c>
      <c r="AP94" s="13">
        <v>45107</v>
      </c>
      <c r="AQ94" s="13">
        <v>45115</v>
      </c>
      <c r="AR94">
        <f t="shared" si="4"/>
        <v>3.5</v>
      </c>
      <c r="AS94">
        <f t="shared" si="5"/>
        <v>1.855</v>
      </c>
      <c r="AT94" t="s">
        <v>1874</v>
      </c>
    </row>
    <row r="95" spans="1:46" x14ac:dyDescent="0.35">
      <c r="A95">
        <v>94</v>
      </c>
      <c r="B95" t="s">
        <v>360</v>
      </c>
      <c r="C95" t="s">
        <v>10828</v>
      </c>
      <c r="D95" t="s">
        <v>2077</v>
      </c>
      <c r="E95" t="s">
        <v>93</v>
      </c>
      <c r="F95">
        <v>1969</v>
      </c>
      <c r="G95" t="s">
        <v>1453</v>
      </c>
      <c r="H95" t="s">
        <v>91</v>
      </c>
      <c r="I95" t="s">
        <v>92</v>
      </c>
      <c r="J95" t="s">
        <v>1455</v>
      </c>
      <c r="K95" t="s">
        <v>1455</v>
      </c>
      <c r="M95" t="s">
        <v>207</v>
      </c>
      <c r="N95">
        <v>0.45</v>
      </c>
      <c r="R95" s="14">
        <v>44947</v>
      </c>
      <c r="S95" t="s">
        <v>207</v>
      </c>
      <c r="T95" s="14">
        <v>45001</v>
      </c>
      <c r="U95" s="16" t="s">
        <v>1872</v>
      </c>
      <c r="V95" s="16">
        <f t="shared" si="6"/>
        <v>54</v>
      </c>
      <c r="W95" s="16" t="s">
        <v>2394</v>
      </c>
      <c r="X95" t="s">
        <v>207</v>
      </c>
      <c r="Y95" s="16" t="s">
        <v>1873</v>
      </c>
      <c r="Z95" s="16" t="s">
        <v>2395</v>
      </c>
      <c r="AB95" s="17">
        <f t="shared" si="7"/>
        <v>45</v>
      </c>
      <c r="AC95" s="13">
        <v>45001</v>
      </c>
      <c r="AD95">
        <f t="shared" si="1"/>
        <v>45</v>
      </c>
      <c r="AE95" s="13">
        <v>45001</v>
      </c>
      <c r="AF95">
        <f t="shared" si="2"/>
        <v>94.5</v>
      </c>
      <c r="AG95" s="13">
        <v>45001</v>
      </c>
      <c r="AH95">
        <f t="shared" si="3"/>
        <v>2.25</v>
      </c>
      <c r="AI95" s="13">
        <v>45023</v>
      </c>
      <c r="AJ95"/>
      <c r="AK95" s="13"/>
      <c r="AL95">
        <v>5</v>
      </c>
      <c r="AM95" t="s">
        <v>2396</v>
      </c>
      <c r="AN95" t="s">
        <v>1548</v>
      </c>
      <c r="AO95" s="13">
        <v>45063</v>
      </c>
      <c r="AP95" s="13">
        <v>45086</v>
      </c>
      <c r="AQ95" s="13">
        <v>45093</v>
      </c>
      <c r="AR95">
        <f t="shared" si="4"/>
        <v>3.5</v>
      </c>
      <c r="AS95">
        <f t="shared" si="5"/>
        <v>1.575</v>
      </c>
      <c r="AT95" t="s">
        <v>1874</v>
      </c>
    </row>
    <row r="96" spans="1:46" x14ac:dyDescent="0.35">
      <c r="A96">
        <v>95</v>
      </c>
      <c r="B96" t="s">
        <v>360</v>
      </c>
      <c r="C96" t="s">
        <v>10829</v>
      </c>
      <c r="D96" t="s">
        <v>2078</v>
      </c>
      <c r="E96" t="s">
        <v>98</v>
      </c>
      <c r="F96">
        <v>1984</v>
      </c>
      <c r="G96" t="s">
        <v>1453</v>
      </c>
      <c r="H96" t="s">
        <v>91</v>
      </c>
      <c r="I96" t="s">
        <v>92</v>
      </c>
      <c r="J96" t="s">
        <v>1455</v>
      </c>
      <c r="K96" t="s">
        <v>1455</v>
      </c>
      <c r="M96" t="s">
        <v>207</v>
      </c>
      <c r="N96">
        <v>0.35</v>
      </c>
      <c r="R96" s="14">
        <v>44947</v>
      </c>
      <c r="S96" t="s">
        <v>207</v>
      </c>
      <c r="T96" s="14">
        <v>45002</v>
      </c>
      <c r="U96" s="16" t="s">
        <v>1872</v>
      </c>
      <c r="V96" s="16">
        <f t="shared" si="6"/>
        <v>42</v>
      </c>
      <c r="W96" s="16" t="s">
        <v>2394</v>
      </c>
      <c r="X96" t="s">
        <v>207</v>
      </c>
      <c r="Y96" s="16" t="s">
        <v>1873</v>
      </c>
      <c r="Z96" s="16" t="s">
        <v>2395</v>
      </c>
      <c r="AB96" s="17">
        <f t="shared" si="7"/>
        <v>35</v>
      </c>
      <c r="AC96" s="13">
        <v>45000</v>
      </c>
      <c r="AD96">
        <f t="shared" si="1"/>
        <v>35</v>
      </c>
      <c r="AE96" s="13">
        <v>45000</v>
      </c>
      <c r="AF96">
        <f t="shared" si="2"/>
        <v>73.5</v>
      </c>
      <c r="AG96" s="13">
        <v>45000</v>
      </c>
      <c r="AH96">
        <f t="shared" si="3"/>
        <v>1.75</v>
      </c>
      <c r="AI96" s="13">
        <v>45014</v>
      </c>
      <c r="AJ96"/>
      <c r="AK96" s="13"/>
      <c r="AL96">
        <v>4</v>
      </c>
      <c r="AM96" t="s">
        <v>2396</v>
      </c>
      <c r="AN96" t="s">
        <v>204</v>
      </c>
      <c r="AO96" s="13">
        <v>45065</v>
      </c>
      <c r="AP96" s="13">
        <v>45088</v>
      </c>
      <c r="AQ96" s="13">
        <v>45096</v>
      </c>
      <c r="AR96">
        <f t="shared" si="4"/>
        <v>3.5</v>
      </c>
      <c r="AS96">
        <f t="shared" si="5"/>
        <v>1.2249999999999999</v>
      </c>
      <c r="AT96" t="s">
        <v>1874</v>
      </c>
    </row>
    <row r="97" spans="1:46" x14ac:dyDescent="0.35">
      <c r="A97">
        <v>96</v>
      </c>
      <c r="B97" t="s">
        <v>360</v>
      </c>
      <c r="C97" t="s">
        <v>10830</v>
      </c>
      <c r="D97" t="s">
        <v>1503</v>
      </c>
      <c r="E97" t="s">
        <v>98</v>
      </c>
      <c r="F97">
        <v>1968</v>
      </c>
      <c r="G97" t="s">
        <v>1453</v>
      </c>
      <c r="H97" t="s">
        <v>91</v>
      </c>
      <c r="I97" t="s">
        <v>92</v>
      </c>
      <c r="J97" t="s">
        <v>1455</v>
      </c>
      <c r="K97" t="s">
        <v>1455</v>
      </c>
      <c r="M97" t="s">
        <v>207</v>
      </c>
      <c r="N97">
        <v>0.8</v>
      </c>
      <c r="R97" s="14">
        <v>44944</v>
      </c>
      <c r="S97" t="s">
        <v>207</v>
      </c>
      <c r="T97" s="14">
        <v>44973</v>
      </c>
      <c r="U97" s="16" t="s">
        <v>1872</v>
      </c>
      <c r="V97" s="16">
        <f t="shared" si="6"/>
        <v>96</v>
      </c>
      <c r="W97" s="16" t="s">
        <v>2394</v>
      </c>
      <c r="X97" t="s">
        <v>207</v>
      </c>
      <c r="Y97" s="16" t="s">
        <v>1873</v>
      </c>
      <c r="Z97" s="16" t="s">
        <v>2395</v>
      </c>
      <c r="AB97" s="17">
        <f t="shared" si="7"/>
        <v>80</v>
      </c>
      <c r="AC97" s="13">
        <v>45003</v>
      </c>
      <c r="AD97">
        <f t="shared" si="1"/>
        <v>80</v>
      </c>
      <c r="AE97" s="13">
        <v>45003</v>
      </c>
      <c r="AF97">
        <f t="shared" si="2"/>
        <v>168</v>
      </c>
      <c r="AG97" s="13">
        <v>45003</v>
      </c>
      <c r="AH97">
        <f t="shared" si="3"/>
        <v>4</v>
      </c>
      <c r="AI97" s="13">
        <v>45020</v>
      </c>
      <c r="AJ97"/>
      <c r="AK97" s="13"/>
      <c r="AL97">
        <v>7</v>
      </c>
      <c r="AM97" t="s">
        <v>2396</v>
      </c>
      <c r="AN97" t="s">
        <v>204</v>
      </c>
      <c r="AO97" s="13">
        <v>45058</v>
      </c>
      <c r="AP97" s="13">
        <v>45105</v>
      </c>
      <c r="AQ97" s="13">
        <v>45112</v>
      </c>
      <c r="AR97">
        <f t="shared" si="4"/>
        <v>3.5</v>
      </c>
      <c r="AS97">
        <f t="shared" si="5"/>
        <v>2.8000000000000003</v>
      </c>
      <c r="AT97" t="s">
        <v>1874</v>
      </c>
    </row>
    <row r="98" spans="1:46" x14ac:dyDescent="0.35">
      <c r="A98">
        <v>97</v>
      </c>
      <c r="B98" t="s">
        <v>360</v>
      </c>
      <c r="C98" t="s">
        <v>10831</v>
      </c>
      <c r="D98" t="s">
        <v>1505</v>
      </c>
      <c r="E98" t="s">
        <v>98</v>
      </c>
      <c r="F98">
        <v>1970</v>
      </c>
      <c r="G98" t="s">
        <v>1453</v>
      </c>
      <c r="H98" t="s">
        <v>91</v>
      </c>
      <c r="I98" t="s">
        <v>92</v>
      </c>
      <c r="J98" t="s">
        <v>1455</v>
      </c>
      <c r="K98" t="s">
        <v>1455</v>
      </c>
      <c r="M98" t="s">
        <v>207</v>
      </c>
      <c r="N98">
        <v>0.84</v>
      </c>
      <c r="R98" s="14">
        <v>44940</v>
      </c>
      <c r="S98" t="s">
        <v>207</v>
      </c>
      <c r="T98" s="14">
        <v>44975</v>
      </c>
      <c r="U98" s="16" t="s">
        <v>1872</v>
      </c>
      <c r="V98" s="16">
        <f t="shared" si="6"/>
        <v>100.8</v>
      </c>
      <c r="W98" s="16" t="s">
        <v>2394</v>
      </c>
      <c r="X98" t="s">
        <v>207</v>
      </c>
      <c r="Y98" s="16" t="s">
        <v>1873</v>
      </c>
      <c r="Z98" s="16" t="s">
        <v>2395</v>
      </c>
      <c r="AB98" s="17">
        <f t="shared" si="7"/>
        <v>84</v>
      </c>
      <c r="AC98" s="13">
        <v>44996</v>
      </c>
      <c r="AD98">
        <f t="shared" si="1"/>
        <v>84</v>
      </c>
      <c r="AE98" s="13">
        <v>44996</v>
      </c>
      <c r="AF98">
        <f t="shared" si="2"/>
        <v>176.4</v>
      </c>
      <c r="AG98" s="13">
        <v>44996</v>
      </c>
      <c r="AH98">
        <f t="shared" si="3"/>
        <v>4.2</v>
      </c>
      <c r="AI98" s="13">
        <v>45017</v>
      </c>
      <c r="AJ98"/>
      <c r="AK98" s="13"/>
      <c r="AL98">
        <v>3</v>
      </c>
      <c r="AM98" t="s">
        <v>2396</v>
      </c>
      <c r="AN98" t="s">
        <v>204</v>
      </c>
      <c r="AO98" s="13">
        <v>45066</v>
      </c>
      <c r="AP98" s="13">
        <v>45082</v>
      </c>
      <c r="AQ98" s="13">
        <v>45089</v>
      </c>
      <c r="AR98">
        <f t="shared" si="4"/>
        <v>3.5</v>
      </c>
      <c r="AS98">
        <f t="shared" si="5"/>
        <v>2.94</v>
      </c>
      <c r="AT98" t="s">
        <v>1874</v>
      </c>
    </row>
    <row r="99" spans="1:46" x14ac:dyDescent="0.35">
      <c r="A99">
        <v>98</v>
      </c>
      <c r="B99" t="s">
        <v>360</v>
      </c>
      <c r="C99" t="s">
        <v>10798</v>
      </c>
      <c r="D99" t="s">
        <v>1513</v>
      </c>
      <c r="E99" t="s">
        <v>98</v>
      </c>
      <c r="F99">
        <v>1970</v>
      </c>
      <c r="G99" t="s">
        <v>1453</v>
      </c>
      <c r="H99" t="s">
        <v>91</v>
      </c>
      <c r="I99" t="s">
        <v>92</v>
      </c>
      <c r="J99" t="s">
        <v>1455</v>
      </c>
      <c r="K99" t="s">
        <v>1455</v>
      </c>
      <c r="M99" t="s">
        <v>207</v>
      </c>
      <c r="N99">
        <v>0.35</v>
      </c>
      <c r="R99" s="14">
        <v>44940</v>
      </c>
      <c r="S99" t="s">
        <v>207</v>
      </c>
      <c r="T99" s="14">
        <v>44975</v>
      </c>
      <c r="U99" s="16" t="s">
        <v>1872</v>
      </c>
      <c r="V99" s="16">
        <f t="shared" si="6"/>
        <v>42</v>
      </c>
      <c r="W99" s="16" t="s">
        <v>2394</v>
      </c>
      <c r="X99" t="s">
        <v>207</v>
      </c>
      <c r="Y99" s="16" t="s">
        <v>1873</v>
      </c>
      <c r="Z99" s="16" t="s">
        <v>2395</v>
      </c>
      <c r="AB99" s="17">
        <f t="shared" si="7"/>
        <v>35</v>
      </c>
      <c r="AC99" s="13">
        <v>44998</v>
      </c>
      <c r="AD99">
        <f t="shared" si="1"/>
        <v>35</v>
      </c>
      <c r="AE99" s="13">
        <v>44998</v>
      </c>
      <c r="AF99">
        <f t="shared" ref="AF99:AF130" si="8">N99*210</f>
        <v>73.5</v>
      </c>
      <c r="AG99" s="13">
        <v>44998</v>
      </c>
      <c r="AH99">
        <f t="shared" ref="AH99:AH130" si="9">N99*5</f>
        <v>1.75</v>
      </c>
      <c r="AI99" s="13">
        <v>44988</v>
      </c>
      <c r="AJ99"/>
      <c r="AK99" s="13"/>
      <c r="AL99">
        <v>4</v>
      </c>
      <c r="AM99" t="s">
        <v>2396</v>
      </c>
      <c r="AN99" t="s">
        <v>1548</v>
      </c>
      <c r="AO99" s="13">
        <v>45068</v>
      </c>
      <c r="AP99" s="13">
        <v>45095</v>
      </c>
      <c r="AQ99" s="13">
        <v>45097</v>
      </c>
      <c r="AR99">
        <f t="shared" ref="AR99:AR130" si="10">AS99/N99</f>
        <v>3.5</v>
      </c>
      <c r="AS99">
        <f t="shared" ref="AS99:AS130" si="11">N99*3.5</f>
        <v>1.2249999999999999</v>
      </c>
      <c r="AT99" t="s">
        <v>1874</v>
      </c>
    </row>
    <row r="100" spans="1:46" x14ac:dyDescent="0.35">
      <c r="A100">
        <v>99</v>
      </c>
      <c r="B100" t="s">
        <v>360</v>
      </c>
      <c r="C100" t="s">
        <v>10832</v>
      </c>
      <c r="D100" t="s">
        <v>1521</v>
      </c>
      <c r="E100" t="s">
        <v>98</v>
      </c>
      <c r="F100">
        <v>1964</v>
      </c>
      <c r="G100" t="s">
        <v>1453</v>
      </c>
      <c r="H100" t="s">
        <v>91</v>
      </c>
      <c r="I100" t="s">
        <v>92</v>
      </c>
      <c r="J100" t="s">
        <v>1517</v>
      </c>
      <c r="K100" t="s">
        <v>1517</v>
      </c>
      <c r="M100" t="s">
        <v>207</v>
      </c>
      <c r="N100">
        <v>0.78</v>
      </c>
      <c r="R100" s="14">
        <v>44948</v>
      </c>
      <c r="S100" t="s">
        <v>207</v>
      </c>
      <c r="T100" s="14">
        <v>44977</v>
      </c>
      <c r="U100" s="16" t="s">
        <v>1872</v>
      </c>
      <c r="V100" s="16">
        <f t="shared" si="6"/>
        <v>93.600000000000009</v>
      </c>
      <c r="W100" s="16" t="s">
        <v>2394</v>
      </c>
      <c r="X100" t="s">
        <v>207</v>
      </c>
      <c r="Y100" s="16" t="s">
        <v>1873</v>
      </c>
      <c r="Z100" s="16" t="s">
        <v>2395</v>
      </c>
      <c r="AB100" s="17">
        <f t="shared" si="7"/>
        <v>78</v>
      </c>
      <c r="AC100" s="13">
        <v>44997</v>
      </c>
      <c r="AD100">
        <f t="shared" si="1"/>
        <v>78</v>
      </c>
      <c r="AE100" s="13">
        <v>44997</v>
      </c>
      <c r="AF100">
        <f t="shared" si="8"/>
        <v>163.80000000000001</v>
      </c>
      <c r="AG100" s="13">
        <v>44997</v>
      </c>
      <c r="AH100">
        <f t="shared" si="9"/>
        <v>3.9000000000000004</v>
      </c>
      <c r="AI100" s="13">
        <v>45005</v>
      </c>
      <c r="AJ100"/>
      <c r="AK100" s="13"/>
      <c r="AL100">
        <v>3</v>
      </c>
      <c r="AM100" t="s">
        <v>2396</v>
      </c>
      <c r="AN100" t="s">
        <v>204</v>
      </c>
      <c r="AO100" s="13">
        <v>45068</v>
      </c>
      <c r="AP100" s="13">
        <v>45096</v>
      </c>
      <c r="AQ100" s="13">
        <v>45098</v>
      </c>
      <c r="AR100">
        <f t="shared" si="10"/>
        <v>3.5</v>
      </c>
      <c r="AS100">
        <f t="shared" si="11"/>
        <v>2.73</v>
      </c>
      <c r="AT100" t="s">
        <v>1874</v>
      </c>
    </row>
    <row r="101" spans="1:46" x14ac:dyDescent="0.35">
      <c r="A101">
        <v>100</v>
      </c>
      <c r="B101" t="s">
        <v>360</v>
      </c>
      <c r="C101" t="s">
        <v>10833</v>
      </c>
      <c r="D101" t="s">
        <v>2079</v>
      </c>
      <c r="E101" t="s">
        <v>98</v>
      </c>
      <c r="F101">
        <v>1973</v>
      </c>
      <c r="G101" t="s">
        <v>1453</v>
      </c>
      <c r="H101" t="s">
        <v>91</v>
      </c>
      <c r="I101" t="s">
        <v>92</v>
      </c>
      <c r="J101" t="s">
        <v>1517</v>
      </c>
      <c r="K101" t="s">
        <v>1517</v>
      </c>
      <c r="M101" t="s">
        <v>207</v>
      </c>
      <c r="N101">
        <v>0.7</v>
      </c>
      <c r="R101" s="14">
        <v>44951</v>
      </c>
      <c r="S101" t="s">
        <v>207</v>
      </c>
      <c r="T101" s="14">
        <v>44976</v>
      </c>
      <c r="U101" s="16" t="s">
        <v>1872</v>
      </c>
      <c r="V101" s="16">
        <f t="shared" si="6"/>
        <v>84</v>
      </c>
      <c r="W101" s="16" t="s">
        <v>2394</v>
      </c>
      <c r="X101" t="s">
        <v>207</v>
      </c>
      <c r="Y101" s="16" t="s">
        <v>1873</v>
      </c>
      <c r="Z101" s="16" t="s">
        <v>2395</v>
      </c>
      <c r="AB101" s="17">
        <f t="shared" si="7"/>
        <v>70</v>
      </c>
      <c r="AC101" s="13">
        <v>44998</v>
      </c>
      <c r="AD101">
        <f t="shared" si="1"/>
        <v>70</v>
      </c>
      <c r="AE101" s="13">
        <v>44998</v>
      </c>
      <c r="AF101">
        <f t="shared" si="8"/>
        <v>147</v>
      </c>
      <c r="AG101" s="13">
        <v>44998</v>
      </c>
      <c r="AH101">
        <f t="shared" si="9"/>
        <v>3.5</v>
      </c>
      <c r="AI101" s="13">
        <v>45003</v>
      </c>
      <c r="AJ101"/>
      <c r="AK101" s="13"/>
      <c r="AL101">
        <v>6</v>
      </c>
      <c r="AM101" t="s">
        <v>2396</v>
      </c>
      <c r="AN101" t="s">
        <v>204</v>
      </c>
      <c r="AO101" s="13">
        <v>45064</v>
      </c>
      <c r="AP101" s="13">
        <v>45089</v>
      </c>
      <c r="AQ101" s="13">
        <v>45095</v>
      </c>
      <c r="AR101">
        <f t="shared" si="10"/>
        <v>3.5</v>
      </c>
      <c r="AS101">
        <f t="shared" si="11"/>
        <v>2.4499999999999997</v>
      </c>
      <c r="AT101" t="s">
        <v>1874</v>
      </c>
    </row>
    <row r="102" spans="1:46" x14ac:dyDescent="0.35">
      <c r="A102">
        <v>101</v>
      </c>
      <c r="B102" t="s">
        <v>360</v>
      </c>
      <c r="C102" t="s">
        <v>10834</v>
      </c>
      <c r="D102" t="s">
        <v>1526</v>
      </c>
      <c r="E102" t="s">
        <v>98</v>
      </c>
      <c r="F102">
        <v>1989</v>
      </c>
      <c r="G102" t="s">
        <v>1453</v>
      </c>
      <c r="H102" t="s">
        <v>91</v>
      </c>
      <c r="I102" t="s">
        <v>92</v>
      </c>
      <c r="J102" t="s">
        <v>1517</v>
      </c>
      <c r="K102" t="s">
        <v>1517</v>
      </c>
      <c r="M102" t="s">
        <v>207</v>
      </c>
      <c r="N102">
        <v>0.5</v>
      </c>
      <c r="R102" s="14">
        <v>44946</v>
      </c>
      <c r="S102" t="s">
        <v>207</v>
      </c>
      <c r="T102" s="14">
        <v>44976</v>
      </c>
      <c r="U102" s="16" t="s">
        <v>1872</v>
      </c>
      <c r="V102" s="16">
        <f t="shared" si="6"/>
        <v>60</v>
      </c>
      <c r="W102" s="16" t="s">
        <v>2394</v>
      </c>
      <c r="X102" t="s">
        <v>207</v>
      </c>
      <c r="Y102" s="16" t="s">
        <v>1873</v>
      </c>
      <c r="Z102" s="16" t="s">
        <v>2395</v>
      </c>
      <c r="AB102" s="17">
        <f t="shared" si="7"/>
        <v>50</v>
      </c>
      <c r="AC102" s="13">
        <v>44999</v>
      </c>
      <c r="AD102">
        <f t="shared" si="1"/>
        <v>50</v>
      </c>
      <c r="AE102" s="13">
        <v>44999</v>
      </c>
      <c r="AF102">
        <f t="shared" si="8"/>
        <v>105</v>
      </c>
      <c r="AG102" s="13">
        <v>44999</v>
      </c>
      <c r="AH102">
        <f t="shared" si="9"/>
        <v>2.5</v>
      </c>
      <c r="AI102" s="13">
        <v>45006</v>
      </c>
      <c r="AJ102"/>
      <c r="AK102" s="13"/>
      <c r="AL102">
        <v>5</v>
      </c>
      <c r="AM102" t="s">
        <v>2396</v>
      </c>
      <c r="AN102" t="s">
        <v>204</v>
      </c>
      <c r="AO102" s="13">
        <v>45062</v>
      </c>
      <c r="AP102" s="13">
        <v>45087</v>
      </c>
      <c r="AQ102" s="13">
        <v>45093</v>
      </c>
      <c r="AR102">
        <f t="shared" si="10"/>
        <v>3.5</v>
      </c>
      <c r="AS102">
        <f t="shared" si="11"/>
        <v>1.75</v>
      </c>
      <c r="AT102" t="s">
        <v>1874</v>
      </c>
    </row>
    <row r="103" spans="1:46" x14ac:dyDescent="0.35">
      <c r="A103">
        <v>102</v>
      </c>
      <c r="B103" t="s">
        <v>360</v>
      </c>
      <c r="C103" t="s">
        <v>10835</v>
      </c>
      <c r="D103" t="s">
        <v>2080</v>
      </c>
      <c r="E103" t="s">
        <v>98</v>
      </c>
      <c r="F103">
        <v>1975</v>
      </c>
      <c r="G103" t="s">
        <v>1453</v>
      </c>
      <c r="H103" t="s">
        <v>91</v>
      </c>
      <c r="I103" t="s">
        <v>92</v>
      </c>
      <c r="J103" t="s">
        <v>1517</v>
      </c>
      <c r="K103" t="s">
        <v>1517</v>
      </c>
      <c r="M103" t="s">
        <v>207</v>
      </c>
      <c r="N103">
        <v>0.4</v>
      </c>
      <c r="R103" s="14">
        <v>44948</v>
      </c>
      <c r="S103" t="s">
        <v>207</v>
      </c>
      <c r="T103" s="14">
        <v>44973</v>
      </c>
      <c r="U103" s="16" t="s">
        <v>1872</v>
      </c>
      <c r="V103" s="16">
        <f t="shared" si="6"/>
        <v>48</v>
      </c>
      <c r="W103" s="16" t="s">
        <v>2394</v>
      </c>
      <c r="X103" t="s">
        <v>207</v>
      </c>
      <c r="Y103" s="16" t="s">
        <v>1873</v>
      </c>
      <c r="Z103" s="16" t="s">
        <v>2395</v>
      </c>
      <c r="AB103" s="17">
        <f t="shared" si="7"/>
        <v>40</v>
      </c>
      <c r="AC103" s="13">
        <v>45002</v>
      </c>
      <c r="AD103">
        <f t="shared" si="1"/>
        <v>40</v>
      </c>
      <c r="AE103" s="13">
        <v>45002</v>
      </c>
      <c r="AF103">
        <f t="shared" si="8"/>
        <v>84</v>
      </c>
      <c r="AG103" s="13">
        <v>45002</v>
      </c>
      <c r="AH103">
        <f t="shared" si="9"/>
        <v>2</v>
      </c>
      <c r="AI103" s="13">
        <v>44989</v>
      </c>
      <c r="AJ103"/>
      <c r="AK103" s="13"/>
      <c r="AL103">
        <v>7</v>
      </c>
      <c r="AM103" t="s">
        <v>2396</v>
      </c>
      <c r="AN103" t="s">
        <v>1548</v>
      </c>
      <c r="AO103" s="13">
        <v>45063</v>
      </c>
      <c r="AP103" s="13">
        <v>45090</v>
      </c>
      <c r="AQ103" s="13">
        <v>45093</v>
      </c>
      <c r="AR103">
        <f t="shared" si="10"/>
        <v>3.5</v>
      </c>
      <c r="AS103">
        <f t="shared" si="11"/>
        <v>1.4000000000000001</v>
      </c>
      <c r="AT103" t="s">
        <v>1874</v>
      </c>
    </row>
    <row r="104" spans="1:46" x14ac:dyDescent="0.35">
      <c r="A104">
        <v>103</v>
      </c>
      <c r="B104" t="s">
        <v>360</v>
      </c>
      <c r="C104" t="s">
        <v>10836</v>
      </c>
      <c r="D104" t="s">
        <v>2081</v>
      </c>
      <c r="E104" t="s">
        <v>98</v>
      </c>
      <c r="F104">
        <v>1988</v>
      </c>
      <c r="G104" t="s">
        <v>1453</v>
      </c>
      <c r="H104" t="s">
        <v>91</v>
      </c>
      <c r="I104" t="s">
        <v>92</v>
      </c>
      <c r="J104" t="s">
        <v>1517</v>
      </c>
      <c r="K104" t="s">
        <v>1517</v>
      </c>
      <c r="M104" t="s">
        <v>207</v>
      </c>
      <c r="N104">
        <v>0.74</v>
      </c>
      <c r="R104" s="14">
        <v>44953</v>
      </c>
      <c r="S104" t="s">
        <v>207</v>
      </c>
      <c r="T104" s="14">
        <v>44973</v>
      </c>
      <c r="U104" s="16" t="s">
        <v>1872</v>
      </c>
      <c r="V104" s="16">
        <f t="shared" si="6"/>
        <v>88.8</v>
      </c>
      <c r="W104" s="16" t="s">
        <v>2394</v>
      </c>
      <c r="X104" t="s">
        <v>207</v>
      </c>
      <c r="Y104" s="16" t="s">
        <v>1873</v>
      </c>
      <c r="Z104" s="16" t="s">
        <v>2395</v>
      </c>
      <c r="AB104" s="17">
        <f t="shared" si="7"/>
        <v>74</v>
      </c>
      <c r="AC104" s="13">
        <v>45000</v>
      </c>
      <c r="AD104">
        <f t="shared" si="1"/>
        <v>74</v>
      </c>
      <c r="AE104" s="13">
        <v>45000</v>
      </c>
      <c r="AF104">
        <f t="shared" si="8"/>
        <v>155.4</v>
      </c>
      <c r="AG104" s="13">
        <v>45000</v>
      </c>
      <c r="AH104">
        <f t="shared" si="9"/>
        <v>3.7</v>
      </c>
      <c r="AI104" s="13">
        <v>45007</v>
      </c>
      <c r="AJ104"/>
      <c r="AK104" s="13"/>
      <c r="AL104">
        <v>5</v>
      </c>
      <c r="AM104" t="s">
        <v>2396</v>
      </c>
      <c r="AN104" t="s">
        <v>204</v>
      </c>
      <c r="AO104" s="13">
        <v>45067</v>
      </c>
      <c r="AP104" s="13">
        <v>45095</v>
      </c>
      <c r="AQ104" s="13">
        <v>45096</v>
      </c>
      <c r="AR104">
        <f t="shared" si="10"/>
        <v>3.5</v>
      </c>
      <c r="AS104">
        <f t="shared" si="11"/>
        <v>2.59</v>
      </c>
      <c r="AT104" t="s">
        <v>1874</v>
      </c>
    </row>
    <row r="105" spans="1:46" x14ac:dyDescent="0.35">
      <c r="A105">
        <v>104</v>
      </c>
      <c r="B105" t="s">
        <v>360</v>
      </c>
      <c r="C105" t="s">
        <v>10837</v>
      </c>
      <c r="D105" t="s">
        <v>2082</v>
      </c>
      <c r="E105" t="s">
        <v>98</v>
      </c>
      <c r="F105">
        <v>1971</v>
      </c>
      <c r="G105" t="s">
        <v>1453</v>
      </c>
      <c r="H105" t="s">
        <v>91</v>
      </c>
      <c r="I105" t="s">
        <v>92</v>
      </c>
      <c r="J105" t="s">
        <v>1575</v>
      </c>
      <c r="K105" t="s">
        <v>1575</v>
      </c>
      <c r="M105" t="s">
        <v>207</v>
      </c>
      <c r="N105">
        <v>0.3</v>
      </c>
      <c r="R105" s="14">
        <v>44952</v>
      </c>
      <c r="S105" t="s">
        <v>207</v>
      </c>
      <c r="T105" s="14">
        <v>44975</v>
      </c>
      <c r="U105" s="16" t="s">
        <v>1872</v>
      </c>
      <c r="V105" s="16">
        <f t="shared" si="6"/>
        <v>36</v>
      </c>
      <c r="W105" s="16" t="s">
        <v>2394</v>
      </c>
      <c r="X105" t="s">
        <v>207</v>
      </c>
      <c r="Y105" s="16" t="s">
        <v>1873</v>
      </c>
      <c r="Z105" s="16" t="s">
        <v>2395</v>
      </c>
      <c r="AB105" s="17">
        <f t="shared" si="7"/>
        <v>30</v>
      </c>
      <c r="AC105" s="13">
        <v>44998</v>
      </c>
      <c r="AD105">
        <f t="shared" si="1"/>
        <v>30</v>
      </c>
      <c r="AE105" s="13">
        <v>44998</v>
      </c>
      <c r="AF105">
        <f t="shared" si="8"/>
        <v>63</v>
      </c>
      <c r="AG105" s="13">
        <v>44998</v>
      </c>
      <c r="AH105">
        <f t="shared" si="9"/>
        <v>1.5</v>
      </c>
      <c r="AI105" s="13">
        <v>45006</v>
      </c>
      <c r="AJ105"/>
      <c r="AK105" s="13"/>
      <c r="AL105">
        <v>4</v>
      </c>
      <c r="AM105" t="s">
        <v>2396</v>
      </c>
      <c r="AN105" t="s">
        <v>204</v>
      </c>
      <c r="AO105" s="13">
        <v>45059</v>
      </c>
      <c r="AP105" s="13">
        <v>45106</v>
      </c>
      <c r="AQ105" s="13">
        <v>45114</v>
      </c>
      <c r="AR105">
        <f t="shared" si="10"/>
        <v>3.5000000000000004</v>
      </c>
      <c r="AS105">
        <f t="shared" si="11"/>
        <v>1.05</v>
      </c>
      <c r="AT105" t="s">
        <v>1874</v>
      </c>
    </row>
    <row r="106" spans="1:46" x14ac:dyDescent="0.35">
      <c r="A106">
        <v>105</v>
      </c>
      <c r="B106" t="s">
        <v>360</v>
      </c>
      <c r="C106" t="s">
        <v>10838</v>
      </c>
      <c r="D106" t="s">
        <v>1617</v>
      </c>
      <c r="E106" t="s">
        <v>98</v>
      </c>
      <c r="F106">
        <v>1975</v>
      </c>
      <c r="G106" t="s">
        <v>1453</v>
      </c>
      <c r="H106" t="s">
        <v>91</v>
      </c>
      <c r="I106" t="s">
        <v>92</v>
      </c>
      <c r="J106" t="s">
        <v>1575</v>
      </c>
      <c r="K106" t="s">
        <v>1575</v>
      </c>
      <c r="M106" t="s">
        <v>207</v>
      </c>
      <c r="N106">
        <v>0.6</v>
      </c>
      <c r="R106" s="14">
        <v>44944</v>
      </c>
      <c r="S106" t="s">
        <v>207</v>
      </c>
      <c r="T106" s="14">
        <v>44973</v>
      </c>
      <c r="U106" s="16" t="s">
        <v>1872</v>
      </c>
      <c r="V106" s="16">
        <f t="shared" si="6"/>
        <v>72</v>
      </c>
      <c r="W106" s="16" t="s">
        <v>2394</v>
      </c>
      <c r="X106" t="s">
        <v>207</v>
      </c>
      <c r="Y106" s="16" t="s">
        <v>1873</v>
      </c>
      <c r="Z106" s="16" t="s">
        <v>2395</v>
      </c>
      <c r="AB106" s="17">
        <f t="shared" si="7"/>
        <v>60</v>
      </c>
      <c r="AC106" s="13">
        <v>45001</v>
      </c>
      <c r="AD106">
        <f t="shared" si="1"/>
        <v>60</v>
      </c>
      <c r="AE106" s="13">
        <v>45001</v>
      </c>
      <c r="AF106">
        <f t="shared" si="8"/>
        <v>126</v>
      </c>
      <c r="AG106" s="13">
        <v>45001</v>
      </c>
      <c r="AH106">
        <f t="shared" si="9"/>
        <v>3</v>
      </c>
      <c r="AI106" s="13">
        <v>45017</v>
      </c>
      <c r="AJ106"/>
      <c r="AK106" s="13"/>
      <c r="AL106">
        <v>5</v>
      </c>
      <c r="AM106" t="s">
        <v>2396</v>
      </c>
      <c r="AN106" t="s">
        <v>204</v>
      </c>
      <c r="AO106" s="13">
        <v>45060</v>
      </c>
      <c r="AP106" s="13">
        <v>45104</v>
      </c>
      <c r="AQ106" s="13">
        <v>45113</v>
      </c>
      <c r="AR106">
        <f t="shared" si="10"/>
        <v>3.5000000000000004</v>
      </c>
      <c r="AS106">
        <f t="shared" si="11"/>
        <v>2.1</v>
      </c>
      <c r="AT106" t="s">
        <v>1874</v>
      </c>
    </row>
    <row r="107" spans="1:46" x14ac:dyDescent="0.35">
      <c r="A107">
        <v>106</v>
      </c>
      <c r="B107" t="s">
        <v>360</v>
      </c>
      <c r="C107" t="s">
        <v>10839</v>
      </c>
      <c r="D107" t="s">
        <v>2083</v>
      </c>
      <c r="E107" t="s">
        <v>93</v>
      </c>
      <c r="F107">
        <v>1977</v>
      </c>
      <c r="G107" t="s">
        <v>1453</v>
      </c>
      <c r="H107" t="s">
        <v>91</v>
      </c>
      <c r="I107" t="s">
        <v>92</v>
      </c>
      <c r="J107" t="s">
        <v>1575</v>
      </c>
      <c r="K107" t="s">
        <v>1575</v>
      </c>
      <c r="M107" t="s">
        <v>207</v>
      </c>
      <c r="N107">
        <v>0.75</v>
      </c>
      <c r="R107" s="14">
        <v>44950</v>
      </c>
      <c r="S107" t="s">
        <v>207</v>
      </c>
      <c r="T107" s="14">
        <v>44977</v>
      </c>
      <c r="U107" s="16" t="s">
        <v>1872</v>
      </c>
      <c r="V107" s="16">
        <f t="shared" si="6"/>
        <v>90</v>
      </c>
      <c r="W107" s="16" t="s">
        <v>2394</v>
      </c>
      <c r="X107" t="s">
        <v>207</v>
      </c>
      <c r="Y107" s="16" t="s">
        <v>1873</v>
      </c>
      <c r="Z107" s="16" t="s">
        <v>2395</v>
      </c>
      <c r="AB107" s="17">
        <f t="shared" si="7"/>
        <v>75</v>
      </c>
      <c r="AC107" s="13">
        <v>45001</v>
      </c>
      <c r="AD107">
        <f t="shared" si="1"/>
        <v>75</v>
      </c>
      <c r="AE107" s="13">
        <v>45001</v>
      </c>
      <c r="AF107">
        <f t="shared" si="8"/>
        <v>157.5</v>
      </c>
      <c r="AG107" s="13">
        <v>45001</v>
      </c>
      <c r="AH107">
        <f t="shared" si="9"/>
        <v>3.75</v>
      </c>
      <c r="AI107" s="13">
        <v>45018</v>
      </c>
      <c r="AJ107"/>
      <c r="AK107" s="13"/>
      <c r="AL107">
        <v>4</v>
      </c>
      <c r="AM107" t="s">
        <v>2396</v>
      </c>
      <c r="AN107" t="s">
        <v>1548</v>
      </c>
      <c r="AO107" s="13">
        <v>45075</v>
      </c>
      <c r="AP107" s="13">
        <v>45091</v>
      </c>
      <c r="AQ107" s="13">
        <v>45100</v>
      </c>
      <c r="AR107">
        <f t="shared" si="10"/>
        <v>3.5</v>
      </c>
      <c r="AS107">
        <f t="shared" si="11"/>
        <v>2.625</v>
      </c>
      <c r="AT107" t="s">
        <v>1874</v>
      </c>
    </row>
    <row r="108" spans="1:46" x14ac:dyDescent="0.35">
      <c r="A108">
        <v>107</v>
      </c>
      <c r="B108" t="s">
        <v>360</v>
      </c>
      <c r="C108" t="s">
        <v>10840</v>
      </c>
      <c r="D108" t="s">
        <v>1621</v>
      </c>
      <c r="E108" t="s">
        <v>98</v>
      </c>
      <c r="F108">
        <v>1945</v>
      </c>
      <c r="G108" t="s">
        <v>1453</v>
      </c>
      <c r="H108" t="s">
        <v>91</v>
      </c>
      <c r="I108" t="s">
        <v>92</v>
      </c>
      <c r="J108" t="s">
        <v>1575</v>
      </c>
      <c r="K108" t="s">
        <v>1575</v>
      </c>
      <c r="M108" t="s">
        <v>207</v>
      </c>
      <c r="N108">
        <v>1.5</v>
      </c>
      <c r="R108" s="14">
        <v>44954</v>
      </c>
      <c r="S108" t="s">
        <v>207</v>
      </c>
      <c r="T108" s="14">
        <v>44976</v>
      </c>
      <c r="U108" s="16" t="s">
        <v>1872</v>
      </c>
      <c r="V108" s="16">
        <f t="shared" si="6"/>
        <v>180</v>
      </c>
      <c r="W108" s="16" t="s">
        <v>2394</v>
      </c>
      <c r="X108" t="s">
        <v>207</v>
      </c>
      <c r="Y108" s="16" t="s">
        <v>1873</v>
      </c>
      <c r="Z108" s="16" t="s">
        <v>2395</v>
      </c>
      <c r="AB108" s="17">
        <f t="shared" si="7"/>
        <v>150</v>
      </c>
      <c r="AC108" s="13">
        <v>44999</v>
      </c>
      <c r="AD108">
        <f t="shared" si="1"/>
        <v>150</v>
      </c>
      <c r="AE108" s="13">
        <v>44999</v>
      </c>
      <c r="AF108">
        <f t="shared" si="8"/>
        <v>315</v>
      </c>
      <c r="AG108" s="13">
        <v>44999</v>
      </c>
      <c r="AH108">
        <f t="shared" si="9"/>
        <v>7.5</v>
      </c>
      <c r="AI108" s="13">
        <v>45007</v>
      </c>
      <c r="AJ108"/>
      <c r="AK108" s="13"/>
      <c r="AL108">
        <v>3</v>
      </c>
      <c r="AM108" t="s">
        <v>2396</v>
      </c>
      <c r="AN108" t="s">
        <v>204</v>
      </c>
      <c r="AO108" s="13">
        <v>45074</v>
      </c>
      <c r="AP108" s="13">
        <v>45090</v>
      </c>
      <c r="AQ108" s="13">
        <v>45095</v>
      </c>
      <c r="AR108">
        <f t="shared" si="10"/>
        <v>3.5</v>
      </c>
      <c r="AS108">
        <f t="shared" si="11"/>
        <v>5.25</v>
      </c>
      <c r="AT108" t="s">
        <v>1874</v>
      </c>
    </row>
    <row r="109" spans="1:46" x14ac:dyDescent="0.35">
      <c r="A109">
        <v>108</v>
      </c>
      <c r="B109" t="s">
        <v>360</v>
      </c>
      <c r="C109" t="s">
        <v>10841</v>
      </c>
      <c r="D109" t="s">
        <v>2084</v>
      </c>
      <c r="E109" t="s">
        <v>98</v>
      </c>
      <c r="F109">
        <v>1970</v>
      </c>
      <c r="G109" t="s">
        <v>1453</v>
      </c>
      <c r="H109" t="s">
        <v>91</v>
      </c>
      <c r="I109" t="s">
        <v>92</v>
      </c>
      <c r="J109" t="s">
        <v>1575</v>
      </c>
      <c r="K109" t="s">
        <v>1575</v>
      </c>
      <c r="M109" t="s">
        <v>207</v>
      </c>
      <c r="N109">
        <v>0.3</v>
      </c>
      <c r="R109" s="14">
        <v>44948</v>
      </c>
      <c r="S109" t="s">
        <v>207</v>
      </c>
      <c r="T109" s="14">
        <v>44975</v>
      </c>
      <c r="U109" s="16" t="s">
        <v>1872</v>
      </c>
      <c r="V109" s="16">
        <f t="shared" si="6"/>
        <v>36</v>
      </c>
      <c r="W109" s="16" t="s">
        <v>2394</v>
      </c>
      <c r="X109" t="s">
        <v>207</v>
      </c>
      <c r="Y109" s="16" t="s">
        <v>1873</v>
      </c>
      <c r="Z109" s="16" t="s">
        <v>2395</v>
      </c>
      <c r="AB109" s="17">
        <f t="shared" si="7"/>
        <v>30</v>
      </c>
      <c r="AC109" s="13">
        <v>44999</v>
      </c>
      <c r="AD109">
        <f t="shared" si="1"/>
        <v>30</v>
      </c>
      <c r="AE109" s="13">
        <v>44999</v>
      </c>
      <c r="AF109">
        <f t="shared" si="8"/>
        <v>63</v>
      </c>
      <c r="AG109" s="13">
        <v>44999</v>
      </c>
      <c r="AH109">
        <f t="shared" si="9"/>
        <v>1.5</v>
      </c>
      <c r="AI109" s="13">
        <v>45006</v>
      </c>
      <c r="AJ109"/>
      <c r="AK109" s="13"/>
      <c r="AL109">
        <v>6</v>
      </c>
      <c r="AM109" t="s">
        <v>2396</v>
      </c>
      <c r="AN109" t="s">
        <v>204</v>
      </c>
      <c r="AO109" s="13">
        <v>45075</v>
      </c>
      <c r="AP109" s="13">
        <v>45092</v>
      </c>
      <c r="AQ109" s="13">
        <v>45098</v>
      </c>
      <c r="AR109">
        <f t="shared" si="10"/>
        <v>3.5000000000000004</v>
      </c>
      <c r="AS109">
        <f t="shared" si="11"/>
        <v>1.05</v>
      </c>
      <c r="AT109" t="s">
        <v>1874</v>
      </c>
    </row>
    <row r="110" spans="1:46" x14ac:dyDescent="0.35">
      <c r="A110">
        <v>109</v>
      </c>
      <c r="B110" t="s">
        <v>360</v>
      </c>
      <c r="C110" t="s">
        <v>10796</v>
      </c>
      <c r="D110" t="s">
        <v>2085</v>
      </c>
      <c r="E110" t="s">
        <v>98</v>
      </c>
      <c r="F110">
        <v>1973</v>
      </c>
      <c r="G110" t="s">
        <v>1453</v>
      </c>
      <c r="H110" t="s">
        <v>91</v>
      </c>
      <c r="I110" t="s">
        <v>92</v>
      </c>
      <c r="J110" t="s">
        <v>1575</v>
      </c>
      <c r="K110" t="s">
        <v>1575</v>
      </c>
      <c r="M110" t="s">
        <v>207</v>
      </c>
      <c r="N110">
        <v>0.22</v>
      </c>
      <c r="R110" s="14">
        <v>44955</v>
      </c>
      <c r="S110" t="s">
        <v>207</v>
      </c>
      <c r="T110" s="14">
        <v>44973</v>
      </c>
      <c r="U110" s="16" t="s">
        <v>1872</v>
      </c>
      <c r="V110" s="16">
        <f t="shared" si="6"/>
        <v>26.4</v>
      </c>
      <c r="W110" s="16" t="s">
        <v>2394</v>
      </c>
      <c r="X110" t="s">
        <v>207</v>
      </c>
      <c r="Y110" s="16" t="s">
        <v>1873</v>
      </c>
      <c r="Z110" s="16" t="s">
        <v>2395</v>
      </c>
      <c r="AB110" s="17">
        <f t="shared" si="7"/>
        <v>22</v>
      </c>
      <c r="AC110" s="13">
        <v>45014</v>
      </c>
      <c r="AD110">
        <f t="shared" si="1"/>
        <v>22</v>
      </c>
      <c r="AE110" s="13">
        <v>45014</v>
      </c>
      <c r="AF110">
        <f t="shared" si="8"/>
        <v>46.2</v>
      </c>
      <c r="AG110" s="13">
        <v>45014</v>
      </c>
      <c r="AH110">
        <f t="shared" si="9"/>
        <v>1.1000000000000001</v>
      </c>
      <c r="AI110" s="13">
        <v>45029</v>
      </c>
      <c r="AJ110"/>
      <c r="AK110" s="13"/>
      <c r="AL110">
        <v>2</v>
      </c>
      <c r="AM110" t="s">
        <v>2396</v>
      </c>
      <c r="AN110" t="s">
        <v>204</v>
      </c>
      <c r="AO110" s="13">
        <v>45061</v>
      </c>
      <c r="AP110" s="13">
        <v>45103</v>
      </c>
      <c r="AQ110" s="13">
        <v>45112</v>
      </c>
      <c r="AR110">
        <f t="shared" si="10"/>
        <v>3.5</v>
      </c>
      <c r="AS110">
        <f t="shared" si="11"/>
        <v>0.77</v>
      </c>
      <c r="AT110" t="s">
        <v>1874</v>
      </c>
    </row>
    <row r="111" spans="1:46" x14ac:dyDescent="0.35">
      <c r="A111">
        <v>110</v>
      </c>
      <c r="B111" t="s">
        <v>360</v>
      </c>
      <c r="C111" t="s">
        <v>10842</v>
      </c>
      <c r="D111" t="s">
        <v>1595</v>
      </c>
      <c r="E111" t="s">
        <v>98</v>
      </c>
      <c r="F111">
        <v>1997</v>
      </c>
      <c r="G111" t="s">
        <v>1453</v>
      </c>
      <c r="H111" t="s">
        <v>91</v>
      </c>
      <c r="I111" t="s">
        <v>92</v>
      </c>
      <c r="J111" t="s">
        <v>1575</v>
      </c>
      <c r="K111" t="s">
        <v>1575</v>
      </c>
      <c r="M111" t="s">
        <v>207</v>
      </c>
      <c r="N111">
        <v>1.44</v>
      </c>
      <c r="R111" s="14">
        <v>44949</v>
      </c>
      <c r="S111" t="s">
        <v>207</v>
      </c>
      <c r="T111" s="14">
        <v>44974</v>
      </c>
      <c r="U111" s="16" t="s">
        <v>1872</v>
      </c>
      <c r="V111" s="16">
        <f t="shared" si="6"/>
        <v>172.79999999999998</v>
      </c>
      <c r="W111" s="16" t="s">
        <v>2394</v>
      </c>
      <c r="X111" t="s">
        <v>207</v>
      </c>
      <c r="Y111" s="16" t="s">
        <v>1873</v>
      </c>
      <c r="Z111" s="16" t="s">
        <v>2395</v>
      </c>
      <c r="AB111" s="17">
        <f t="shared" si="7"/>
        <v>144</v>
      </c>
      <c r="AC111" s="13">
        <v>45006</v>
      </c>
      <c r="AD111">
        <f t="shared" si="1"/>
        <v>144</v>
      </c>
      <c r="AE111" s="13">
        <v>45006</v>
      </c>
      <c r="AF111">
        <f t="shared" si="8"/>
        <v>302.39999999999998</v>
      </c>
      <c r="AG111" s="13">
        <v>45006</v>
      </c>
      <c r="AH111">
        <f t="shared" si="9"/>
        <v>7.1999999999999993</v>
      </c>
      <c r="AI111" s="13">
        <v>45019</v>
      </c>
      <c r="AJ111"/>
      <c r="AK111" s="13"/>
      <c r="AL111">
        <v>5</v>
      </c>
      <c r="AM111" t="s">
        <v>2396</v>
      </c>
      <c r="AN111" t="s">
        <v>1548</v>
      </c>
      <c r="AO111" s="13">
        <v>45063</v>
      </c>
      <c r="AP111" s="13">
        <v>45092</v>
      </c>
      <c r="AQ111" s="13">
        <v>45097</v>
      </c>
      <c r="AR111">
        <f t="shared" si="10"/>
        <v>3.5</v>
      </c>
      <c r="AS111">
        <f t="shared" si="11"/>
        <v>5.04</v>
      </c>
      <c r="AT111" t="s">
        <v>1874</v>
      </c>
    </row>
    <row r="112" spans="1:46" x14ac:dyDescent="0.35">
      <c r="A112">
        <v>111</v>
      </c>
      <c r="B112" t="s">
        <v>360</v>
      </c>
      <c r="C112" t="s">
        <v>10843</v>
      </c>
      <c r="D112" t="s">
        <v>2086</v>
      </c>
      <c r="E112" t="s">
        <v>98</v>
      </c>
      <c r="F112">
        <v>1980</v>
      </c>
      <c r="G112" t="s">
        <v>1453</v>
      </c>
      <c r="H112" t="s">
        <v>91</v>
      </c>
      <c r="I112" t="s">
        <v>92</v>
      </c>
      <c r="J112" t="s">
        <v>1575</v>
      </c>
      <c r="K112" t="s">
        <v>1575</v>
      </c>
      <c r="M112" t="s">
        <v>207</v>
      </c>
      <c r="N112">
        <v>0.5</v>
      </c>
      <c r="R112" s="14">
        <v>44949</v>
      </c>
      <c r="S112" t="s">
        <v>207</v>
      </c>
      <c r="T112" s="14">
        <v>44975</v>
      </c>
      <c r="U112" s="16" t="s">
        <v>1872</v>
      </c>
      <c r="V112" s="16">
        <f t="shared" si="6"/>
        <v>60</v>
      </c>
      <c r="W112" s="16" t="s">
        <v>2394</v>
      </c>
      <c r="X112" t="s">
        <v>207</v>
      </c>
      <c r="Y112" s="16" t="s">
        <v>1873</v>
      </c>
      <c r="Z112" s="16" t="s">
        <v>2395</v>
      </c>
      <c r="AB112" s="17">
        <f t="shared" si="7"/>
        <v>50</v>
      </c>
      <c r="AC112" s="13">
        <v>45005</v>
      </c>
      <c r="AD112">
        <f t="shared" si="1"/>
        <v>50</v>
      </c>
      <c r="AE112" s="13">
        <v>45005</v>
      </c>
      <c r="AF112">
        <f t="shared" si="8"/>
        <v>105</v>
      </c>
      <c r="AG112" s="13">
        <v>45005</v>
      </c>
      <c r="AH112">
        <f t="shared" si="9"/>
        <v>2.5</v>
      </c>
      <c r="AI112" s="13">
        <v>45018</v>
      </c>
      <c r="AJ112"/>
      <c r="AK112" s="13"/>
      <c r="AL112">
        <v>6</v>
      </c>
      <c r="AM112" t="s">
        <v>2396</v>
      </c>
      <c r="AN112" t="s">
        <v>204</v>
      </c>
      <c r="AO112" s="13">
        <v>45064</v>
      </c>
      <c r="AP112" s="13">
        <v>45092</v>
      </c>
      <c r="AQ112" s="13">
        <v>45098</v>
      </c>
      <c r="AR112">
        <f t="shared" si="10"/>
        <v>3.5</v>
      </c>
      <c r="AS112">
        <f t="shared" si="11"/>
        <v>1.75</v>
      </c>
      <c r="AT112" t="s">
        <v>1874</v>
      </c>
    </row>
    <row r="113" spans="1:46" x14ac:dyDescent="0.35">
      <c r="A113">
        <v>112</v>
      </c>
      <c r="B113" t="s">
        <v>360</v>
      </c>
      <c r="C113" t="s">
        <v>10844</v>
      </c>
      <c r="D113" t="s">
        <v>1626</v>
      </c>
      <c r="E113" t="s">
        <v>98</v>
      </c>
      <c r="F113">
        <v>1984</v>
      </c>
      <c r="G113" t="s">
        <v>1453</v>
      </c>
      <c r="H113" t="s">
        <v>91</v>
      </c>
      <c r="I113" t="s">
        <v>92</v>
      </c>
      <c r="J113" t="s">
        <v>1575</v>
      </c>
      <c r="K113" t="s">
        <v>1575</v>
      </c>
      <c r="M113" t="s">
        <v>207</v>
      </c>
      <c r="N113">
        <v>0.38</v>
      </c>
      <c r="R113" s="14">
        <v>44944</v>
      </c>
      <c r="S113" t="s">
        <v>207</v>
      </c>
      <c r="T113" s="14">
        <v>45001</v>
      </c>
      <c r="U113" s="16" t="s">
        <v>1872</v>
      </c>
      <c r="V113" s="16">
        <f t="shared" si="6"/>
        <v>45.6</v>
      </c>
      <c r="W113" s="16" t="s">
        <v>2394</v>
      </c>
      <c r="X113" t="s">
        <v>207</v>
      </c>
      <c r="Y113" s="16" t="s">
        <v>1873</v>
      </c>
      <c r="Z113" s="16" t="s">
        <v>2395</v>
      </c>
      <c r="AB113" s="17">
        <f t="shared" si="7"/>
        <v>38</v>
      </c>
      <c r="AC113" s="13">
        <v>44984</v>
      </c>
      <c r="AD113">
        <f t="shared" si="1"/>
        <v>38</v>
      </c>
      <c r="AE113" s="13">
        <v>44984</v>
      </c>
      <c r="AF113">
        <f t="shared" si="8"/>
        <v>79.8</v>
      </c>
      <c r="AG113" s="13">
        <v>44984</v>
      </c>
      <c r="AH113">
        <f t="shared" si="9"/>
        <v>1.9</v>
      </c>
      <c r="AI113" s="13">
        <v>45025</v>
      </c>
      <c r="AJ113"/>
      <c r="AK113" s="13"/>
      <c r="AL113">
        <v>4</v>
      </c>
      <c r="AM113" t="s">
        <v>2396</v>
      </c>
      <c r="AN113" t="s">
        <v>204</v>
      </c>
      <c r="AO113" s="13">
        <v>45062</v>
      </c>
      <c r="AP113" s="13">
        <v>45090</v>
      </c>
      <c r="AQ113" s="13">
        <v>45094</v>
      </c>
      <c r="AR113">
        <f t="shared" si="10"/>
        <v>3.5</v>
      </c>
      <c r="AS113">
        <f t="shared" si="11"/>
        <v>1.33</v>
      </c>
      <c r="AT113" t="s">
        <v>1874</v>
      </c>
    </row>
    <row r="114" spans="1:46" x14ac:dyDescent="0.35">
      <c r="A114">
        <v>113</v>
      </c>
      <c r="B114" t="s">
        <v>360</v>
      </c>
      <c r="C114" t="s">
        <v>10845</v>
      </c>
      <c r="D114" t="s">
        <v>1535</v>
      </c>
      <c r="E114" t="s">
        <v>98</v>
      </c>
      <c r="F114">
        <v>1969</v>
      </c>
      <c r="G114" t="s">
        <v>1453</v>
      </c>
      <c r="H114" t="s">
        <v>91</v>
      </c>
      <c r="I114" t="s">
        <v>92</v>
      </c>
      <c r="J114" t="s">
        <v>1455</v>
      </c>
      <c r="K114" t="s">
        <v>1455</v>
      </c>
      <c r="M114" t="s">
        <v>207</v>
      </c>
      <c r="N114">
        <v>1.66</v>
      </c>
      <c r="R114" s="14">
        <v>44945</v>
      </c>
      <c r="S114" t="s">
        <v>207</v>
      </c>
      <c r="T114" s="14">
        <v>44973</v>
      </c>
      <c r="U114" s="16" t="s">
        <v>1872</v>
      </c>
      <c r="V114" s="16">
        <f t="shared" si="6"/>
        <v>199.2</v>
      </c>
      <c r="W114" s="16" t="s">
        <v>2394</v>
      </c>
      <c r="X114" t="s">
        <v>207</v>
      </c>
      <c r="Y114" s="16" t="s">
        <v>1873</v>
      </c>
      <c r="Z114" s="16" t="s">
        <v>2395</v>
      </c>
      <c r="AB114" s="17">
        <f t="shared" si="7"/>
        <v>166</v>
      </c>
      <c r="AC114" s="13">
        <v>45013</v>
      </c>
      <c r="AD114">
        <f t="shared" si="1"/>
        <v>166</v>
      </c>
      <c r="AE114" s="13">
        <v>45013</v>
      </c>
      <c r="AF114">
        <f t="shared" si="8"/>
        <v>348.59999999999997</v>
      </c>
      <c r="AG114" s="13">
        <v>45013</v>
      </c>
      <c r="AH114">
        <f t="shared" si="9"/>
        <v>8.2999999999999989</v>
      </c>
      <c r="AI114" s="13">
        <v>45028</v>
      </c>
      <c r="AJ114"/>
      <c r="AK114" s="13"/>
      <c r="AL114">
        <v>6</v>
      </c>
      <c r="AM114" t="s">
        <v>2396</v>
      </c>
      <c r="AN114" t="s">
        <v>204</v>
      </c>
      <c r="AO114" s="13">
        <v>45065</v>
      </c>
      <c r="AP114" s="13">
        <v>45091</v>
      </c>
      <c r="AQ114" s="13">
        <v>45097</v>
      </c>
      <c r="AR114">
        <f t="shared" si="10"/>
        <v>3.5</v>
      </c>
      <c r="AS114">
        <f t="shared" si="11"/>
        <v>5.81</v>
      </c>
      <c r="AT114" t="s">
        <v>1874</v>
      </c>
    </row>
    <row r="115" spans="1:46" x14ac:dyDescent="0.35">
      <c r="A115">
        <v>114</v>
      </c>
      <c r="B115" t="s">
        <v>360</v>
      </c>
      <c r="C115" t="s">
        <v>10846</v>
      </c>
      <c r="D115" t="s">
        <v>2087</v>
      </c>
      <c r="E115" t="s">
        <v>98</v>
      </c>
      <c r="F115">
        <v>1975</v>
      </c>
      <c r="G115" t="s">
        <v>1453</v>
      </c>
      <c r="H115" t="s">
        <v>91</v>
      </c>
      <c r="I115" t="s">
        <v>92</v>
      </c>
      <c r="J115" t="s">
        <v>1455</v>
      </c>
      <c r="K115" t="s">
        <v>1455</v>
      </c>
      <c r="M115" t="s">
        <v>207</v>
      </c>
      <c r="N115">
        <v>1</v>
      </c>
      <c r="R115" s="14">
        <v>44946</v>
      </c>
      <c r="S115" t="s">
        <v>207</v>
      </c>
      <c r="T115" s="14">
        <v>44975</v>
      </c>
      <c r="U115" s="16" t="s">
        <v>1872</v>
      </c>
      <c r="V115" s="16">
        <f t="shared" si="6"/>
        <v>120</v>
      </c>
      <c r="W115" s="16" t="s">
        <v>2394</v>
      </c>
      <c r="X115" t="s">
        <v>207</v>
      </c>
      <c r="Y115" s="16" t="s">
        <v>1873</v>
      </c>
      <c r="Z115" s="16" t="s">
        <v>2395</v>
      </c>
      <c r="AB115" s="17">
        <f t="shared" si="7"/>
        <v>100</v>
      </c>
      <c r="AC115" s="13">
        <v>45013</v>
      </c>
      <c r="AD115">
        <f t="shared" si="1"/>
        <v>100</v>
      </c>
      <c r="AE115" s="13">
        <v>45013</v>
      </c>
      <c r="AF115">
        <f t="shared" si="8"/>
        <v>210</v>
      </c>
      <c r="AG115" s="13">
        <v>45013</v>
      </c>
      <c r="AH115">
        <f t="shared" si="9"/>
        <v>5</v>
      </c>
      <c r="AI115" s="13">
        <v>45029</v>
      </c>
      <c r="AJ115"/>
      <c r="AK115" s="13"/>
      <c r="AL115">
        <v>3</v>
      </c>
      <c r="AM115" t="s">
        <v>2396</v>
      </c>
      <c r="AN115" t="s">
        <v>1548</v>
      </c>
      <c r="AO115" s="13">
        <v>45062</v>
      </c>
      <c r="AP115" s="13">
        <v>45090</v>
      </c>
      <c r="AQ115" s="13">
        <v>45095</v>
      </c>
      <c r="AR115">
        <f t="shared" si="10"/>
        <v>3.5</v>
      </c>
      <c r="AS115">
        <f t="shared" si="11"/>
        <v>3.5</v>
      </c>
      <c r="AT115" t="s">
        <v>1874</v>
      </c>
    </row>
    <row r="116" spans="1:46" x14ac:dyDescent="0.35">
      <c r="A116">
        <v>115</v>
      </c>
      <c r="B116" t="s">
        <v>360</v>
      </c>
      <c r="C116" t="s">
        <v>10847</v>
      </c>
      <c r="D116" t="s">
        <v>2088</v>
      </c>
      <c r="E116" t="s">
        <v>98</v>
      </c>
      <c r="F116">
        <v>1970</v>
      </c>
      <c r="G116" t="s">
        <v>1453</v>
      </c>
      <c r="H116" t="s">
        <v>91</v>
      </c>
      <c r="I116" t="s">
        <v>92</v>
      </c>
      <c r="J116" t="s">
        <v>1455</v>
      </c>
      <c r="K116" t="s">
        <v>1455</v>
      </c>
      <c r="M116" t="s">
        <v>207</v>
      </c>
      <c r="N116">
        <v>0.9</v>
      </c>
      <c r="R116" s="14">
        <v>44946</v>
      </c>
      <c r="S116" t="s">
        <v>207</v>
      </c>
      <c r="T116" s="14">
        <v>44973</v>
      </c>
      <c r="U116" s="16" t="s">
        <v>1872</v>
      </c>
      <c r="V116" s="16">
        <f t="shared" si="6"/>
        <v>108</v>
      </c>
      <c r="W116" s="16" t="s">
        <v>2394</v>
      </c>
      <c r="X116" t="s">
        <v>207</v>
      </c>
      <c r="Y116" s="16" t="s">
        <v>1873</v>
      </c>
      <c r="Z116" s="16" t="s">
        <v>2395</v>
      </c>
      <c r="AB116" s="17">
        <f t="shared" si="7"/>
        <v>90</v>
      </c>
      <c r="AC116" s="13">
        <v>45007</v>
      </c>
      <c r="AD116">
        <f t="shared" si="1"/>
        <v>90</v>
      </c>
      <c r="AE116" s="13">
        <v>45007</v>
      </c>
      <c r="AF116">
        <f t="shared" si="8"/>
        <v>189</v>
      </c>
      <c r="AG116" s="13">
        <v>45007</v>
      </c>
      <c r="AH116">
        <f t="shared" si="9"/>
        <v>4.5</v>
      </c>
      <c r="AI116" s="13">
        <v>45021</v>
      </c>
      <c r="AJ116"/>
      <c r="AK116" s="13"/>
      <c r="AL116">
        <v>5</v>
      </c>
      <c r="AM116" t="s">
        <v>2396</v>
      </c>
      <c r="AN116" t="s">
        <v>204</v>
      </c>
      <c r="AO116" s="13">
        <v>45063</v>
      </c>
      <c r="AP116" s="13">
        <v>45092</v>
      </c>
      <c r="AQ116" s="13">
        <v>45099</v>
      </c>
      <c r="AR116">
        <f t="shared" si="10"/>
        <v>3.5</v>
      </c>
      <c r="AS116">
        <f t="shared" si="11"/>
        <v>3.15</v>
      </c>
      <c r="AT116" t="s">
        <v>1874</v>
      </c>
    </row>
    <row r="117" spans="1:46" x14ac:dyDescent="0.35">
      <c r="A117">
        <v>116</v>
      </c>
      <c r="B117" t="s">
        <v>360</v>
      </c>
      <c r="C117" t="s">
        <v>10848</v>
      </c>
      <c r="D117" t="s">
        <v>2089</v>
      </c>
      <c r="E117" t="s">
        <v>98</v>
      </c>
      <c r="F117">
        <v>1974</v>
      </c>
      <c r="G117" t="s">
        <v>1453</v>
      </c>
      <c r="H117" t="s">
        <v>91</v>
      </c>
      <c r="I117" t="s">
        <v>92</v>
      </c>
      <c r="J117" t="s">
        <v>1455</v>
      </c>
      <c r="K117" t="s">
        <v>1455</v>
      </c>
      <c r="M117" t="s">
        <v>207</v>
      </c>
      <c r="N117">
        <v>0.38</v>
      </c>
      <c r="R117" s="14">
        <v>44947</v>
      </c>
      <c r="S117" t="s">
        <v>207</v>
      </c>
      <c r="T117" s="14">
        <v>44976</v>
      </c>
      <c r="U117" s="16" t="s">
        <v>1872</v>
      </c>
      <c r="V117" s="16">
        <f t="shared" si="6"/>
        <v>45.6</v>
      </c>
      <c r="W117" s="16" t="s">
        <v>2394</v>
      </c>
      <c r="X117" t="s">
        <v>207</v>
      </c>
      <c r="Y117" s="16" t="s">
        <v>1873</v>
      </c>
      <c r="Z117" s="16" t="s">
        <v>2395</v>
      </c>
      <c r="AB117" s="17">
        <f t="shared" si="7"/>
        <v>38</v>
      </c>
      <c r="AC117" s="13">
        <v>44993</v>
      </c>
      <c r="AD117">
        <f t="shared" si="1"/>
        <v>38</v>
      </c>
      <c r="AE117" s="13">
        <v>44993</v>
      </c>
      <c r="AF117">
        <f t="shared" si="8"/>
        <v>79.8</v>
      </c>
      <c r="AG117" s="13">
        <v>44993</v>
      </c>
      <c r="AH117">
        <f t="shared" si="9"/>
        <v>1.9</v>
      </c>
      <c r="AI117" s="13">
        <v>45007</v>
      </c>
      <c r="AJ117"/>
      <c r="AK117" s="13"/>
      <c r="AL117">
        <v>6</v>
      </c>
      <c r="AM117" t="s">
        <v>2396</v>
      </c>
      <c r="AN117" t="s">
        <v>204</v>
      </c>
      <c r="AO117" s="13">
        <v>45064</v>
      </c>
      <c r="AP117" s="13">
        <v>45090</v>
      </c>
      <c r="AQ117" s="13">
        <v>45097</v>
      </c>
      <c r="AR117">
        <f t="shared" si="10"/>
        <v>3.5</v>
      </c>
      <c r="AS117">
        <f t="shared" si="11"/>
        <v>1.33</v>
      </c>
      <c r="AT117" t="s">
        <v>1874</v>
      </c>
    </row>
    <row r="118" spans="1:46" x14ac:dyDescent="0.35">
      <c r="A118">
        <v>117</v>
      </c>
      <c r="B118" t="s">
        <v>360</v>
      </c>
      <c r="C118" t="s">
        <v>10849</v>
      </c>
      <c r="D118" t="s">
        <v>2090</v>
      </c>
      <c r="E118" t="s">
        <v>98</v>
      </c>
      <c r="F118">
        <v>1973</v>
      </c>
      <c r="G118" t="s">
        <v>1453</v>
      </c>
      <c r="H118" t="s">
        <v>91</v>
      </c>
      <c r="I118" t="s">
        <v>92</v>
      </c>
      <c r="J118" t="s">
        <v>1517</v>
      </c>
      <c r="K118" t="s">
        <v>1517</v>
      </c>
      <c r="M118" t="s">
        <v>207</v>
      </c>
      <c r="N118">
        <v>1.03</v>
      </c>
      <c r="R118" s="14">
        <v>44947</v>
      </c>
      <c r="S118" t="s">
        <v>207</v>
      </c>
      <c r="T118" s="14">
        <v>44974</v>
      </c>
      <c r="U118" s="16" t="s">
        <v>1872</v>
      </c>
      <c r="V118" s="16">
        <f t="shared" si="6"/>
        <v>123.60000000000001</v>
      </c>
      <c r="W118" s="16" t="s">
        <v>2397</v>
      </c>
      <c r="X118" t="s">
        <v>207</v>
      </c>
      <c r="Y118" s="16" t="s">
        <v>1873</v>
      </c>
      <c r="Z118" s="16" t="s">
        <v>2395</v>
      </c>
      <c r="AB118" s="17">
        <f t="shared" si="7"/>
        <v>103</v>
      </c>
      <c r="AC118" s="13">
        <v>44992</v>
      </c>
      <c r="AD118">
        <f t="shared" si="1"/>
        <v>103</v>
      </c>
      <c r="AE118" s="13">
        <v>44992</v>
      </c>
      <c r="AF118">
        <f t="shared" si="8"/>
        <v>216.3</v>
      </c>
      <c r="AG118" s="13">
        <v>44992</v>
      </c>
      <c r="AH118">
        <f t="shared" si="9"/>
        <v>5.15</v>
      </c>
      <c r="AI118" s="13">
        <v>45010</v>
      </c>
      <c r="AJ118"/>
      <c r="AK118" s="13"/>
      <c r="AL118">
        <v>5</v>
      </c>
      <c r="AM118" t="s">
        <v>2396</v>
      </c>
      <c r="AN118" t="s">
        <v>204</v>
      </c>
      <c r="AO118" s="13">
        <v>45068</v>
      </c>
      <c r="AP118" s="13">
        <v>45085</v>
      </c>
      <c r="AQ118" s="13">
        <v>45096</v>
      </c>
      <c r="AR118">
        <f t="shared" si="10"/>
        <v>3.5</v>
      </c>
      <c r="AS118">
        <f t="shared" si="11"/>
        <v>3.605</v>
      </c>
      <c r="AT118" t="s">
        <v>1874</v>
      </c>
    </row>
    <row r="119" spans="1:46" x14ac:dyDescent="0.35">
      <c r="A119">
        <v>118</v>
      </c>
      <c r="B119" t="s">
        <v>360</v>
      </c>
      <c r="C119" t="s">
        <v>10850</v>
      </c>
      <c r="D119" t="s">
        <v>2091</v>
      </c>
      <c r="E119" t="s">
        <v>98</v>
      </c>
      <c r="F119">
        <v>1969</v>
      </c>
      <c r="G119" t="s">
        <v>1453</v>
      </c>
      <c r="H119" t="s">
        <v>91</v>
      </c>
      <c r="I119" t="s">
        <v>92</v>
      </c>
      <c r="J119" t="s">
        <v>1517</v>
      </c>
      <c r="K119" t="s">
        <v>1517</v>
      </c>
      <c r="M119" t="s">
        <v>207</v>
      </c>
      <c r="N119">
        <v>0.96</v>
      </c>
      <c r="R119" s="14">
        <v>44955</v>
      </c>
      <c r="S119" t="s">
        <v>207</v>
      </c>
      <c r="T119" s="14">
        <v>44976</v>
      </c>
      <c r="U119" s="16" t="s">
        <v>1872</v>
      </c>
      <c r="V119" s="16">
        <f t="shared" si="6"/>
        <v>115.19999999999999</v>
      </c>
      <c r="W119" s="16" t="s">
        <v>2398</v>
      </c>
      <c r="X119" t="s">
        <v>207</v>
      </c>
      <c r="Y119" s="16" t="s">
        <v>1873</v>
      </c>
      <c r="Z119" s="16" t="s">
        <v>2395</v>
      </c>
      <c r="AB119" s="17">
        <f t="shared" si="7"/>
        <v>96</v>
      </c>
      <c r="AC119" s="13">
        <v>44994</v>
      </c>
      <c r="AD119">
        <f t="shared" si="1"/>
        <v>96</v>
      </c>
      <c r="AE119" s="13">
        <v>44994</v>
      </c>
      <c r="AF119">
        <f t="shared" si="8"/>
        <v>201.6</v>
      </c>
      <c r="AG119" s="13">
        <v>44994</v>
      </c>
      <c r="AH119">
        <f t="shared" si="9"/>
        <v>4.8</v>
      </c>
      <c r="AI119" s="13">
        <v>45008</v>
      </c>
      <c r="AJ119"/>
      <c r="AK119" s="13"/>
      <c r="AL119">
        <v>5</v>
      </c>
      <c r="AM119" t="s">
        <v>2396</v>
      </c>
      <c r="AN119" t="s">
        <v>1548</v>
      </c>
      <c r="AO119" s="13">
        <v>45068</v>
      </c>
      <c r="AP119" s="13">
        <v>45084</v>
      </c>
      <c r="AQ119" s="13">
        <v>45095</v>
      </c>
      <c r="AR119">
        <f t="shared" si="10"/>
        <v>3.5</v>
      </c>
      <c r="AS119">
        <f t="shared" si="11"/>
        <v>3.36</v>
      </c>
      <c r="AT119" t="s">
        <v>1874</v>
      </c>
    </row>
    <row r="120" spans="1:46" x14ac:dyDescent="0.35">
      <c r="A120">
        <v>119</v>
      </c>
      <c r="B120" t="s">
        <v>360</v>
      </c>
      <c r="C120" t="s">
        <v>10851</v>
      </c>
      <c r="D120" t="s">
        <v>2092</v>
      </c>
      <c r="E120" t="s">
        <v>98</v>
      </c>
      <c r="F120">
        <v>1087</v>
      </c>
      <c r="G120" t="s">
        <v>1453</v>
      </c>
      <c r="H120" t="s">
        <v>91</v>
      </c>
      <c r="I120" t="s">
        <v>92</v>
      </c>
      <c r="J120" t="s">
        <v>1517</v>
      </c>
      <c r="K120" t="s">
        <v>1517</v>
      </c>
      <c r="M120" t="s">
        <v>207</v>
      </c>
      <c r="N120">
        <v>2.33</v>
      </c>
      <c r="R120" s="14">
        <v>44947</v>
      </c>
      <c r="S120" t="s">
        <v>207</v>
      </c>
      <c r="T120" s="14">
        <v>44973</v>
      </c>
      <c r="U120" s="16" t="s">
        <v>1872</v>
      </c>
      <c r="V120" s="16">
        <f t="shared" si="6"/>
        <v>279.60000000000002</v>
      </c>
      <c r="W120" s="16" t="s">
        <v>2399</v>
      </c>
      <c r="X120" t="s">
        <v>207</v>
      </c>
      <c r="Y120" s="16" t="s">
        <v>1873</v>
      </c>
      <c r="Z120" s="16" t="s">
        <v>2395</v>
      </c>
      <c r="AB120" s="17">
        <f t="shared" si="7"/>
        <v>233</v>
      </c>
      <c r="AC120" s="13">
        <v>44991</v>
      </c>
      <c r="AD120">
        <f t="shared" si="1"/>
        <v>233</v>
      </c>
      <c r="AE120" s="13">
        <v>44991</v>
      </c>
      <c r="AF120">
        <f t="shared" si="8"/>
        <v>489.3</v>
      </c>
      <c r="AG120" s="13">
        <v>44991</v>
      </c>
      <c r="AH120">
        <f t="shared" si="9"/>
        <v>11.65</v>
      </c>
      <c r="AI120" s="13">
        <v>45008</v>
      </c>
      <c r="AJ120"/>
      <c r="AK120" s="13"/>
      <c r="AL120">
        <v>4</v>
      </c>
      <c r="AM120" t="s">
        <v>2396</v>
      </c>
      <c r="AN120" t="s">
        <v>204</v>
      </c>
      <c r="AO120" s="13">
        <v>45070</v>
      </c>
      <c r="AP120" s="13">
        <v>45088</v>
      </c>
      <c r="AQ120" s="13">
        <v>45098</v>
      </c>
      <c r="AR120">
        <f t="shared" si="10"/>
        <v>3.5000000000000004</v>
      </c>
      <c r="AS120">
        <f t="shared" si="11"/>
        <v>8.1550000000000011</v>
      </c>
      <c r="AT120" t="s">
        <v>1874</v>
      </c>
    </row>
    <row r="121" spans="1:46" x14ac:dyDescent="0.35">
      <c r="A121">
        <v>120</v>
      </c>
      <c r="B121" t="s">
        <v>360</v>
      </c>
      <c r="C121" t="s">
        <v>10797</v>
      </c>
      <c r="D121" t="s">
        <v>2093</v>
      </c>
      <c r="E121" t="s">
        <v>98</v>
      </c>
      <c r="F121">
        <v>1956</v>
      </c>
      <c r="G121" t="s">
        <v>1453</v>
      </c>
      <c r="H121" t="s">
        <v>91</v>
      </c>
      <c r="I121" t="s">
        <v>92</v>
      </c>
      <c r="J121" t="s">
        <v>1517</v>
      </c>
      <c r="K121" t="s">
        <v>1517</v>
      </c>
      <c r="M121" t="s">
        <v>207</v>
      </c>
      <c r="N121">
        <v>0.5</v>
      </c>
      <c r="R121" s="14">
        <v>44953</v>
      </c>
      <c r="S121" t="s">
        <v>207</v>
      </c>
      <c r="T121" s="14">
        <v>44975</v>
      </c>
      <c r="U121" s="16" t="s">
        <v>1872</v>
      </c>
      <c r="V121" s="16">
        <f t="shared" si="6"/>
        <v>60</v>
      </c>
      <c r="W121" s="16" t="s">
        <v>2398</v>
      </c>
      <c r="X121" t="s">
        <v>207</v>
      </c>
      <c r="Y121" s="16" t="s">
        <v>1873</v>
      </c>
      <c r="Z121" s="16" t="s">
        <v>2395</v>
      </c>
      <c r="AB121" s="17">
        <f t="shared" si="7"/>
        <v>50</v>
      </c>
      <c r="AC121" s="13">
        <v>44992</v>
      </c>
      <c r="AD121">
        <f t="shared" si="1"/>
        <v>50</v>
      </c>
      <c r="AE121" s="13">
        <v>44992</v>
      </c>
      <c r="AF121">
        <f t="shared" si="8"/>
        <v>105</v>
      </c>
      <c r="AG121" s="13">
        <v>44992</v>
      </c>
      <c r="AH121">
        <f t="shared" si="9"/>
        <v>2.5</v>
      </c>
      <c r="AI121" s="13">
        <v>45007</v>
      </c>
      <c r="AJ121"/>
      <c r="AK121" s="13"/>
      <c r="AL121">
        <v>3</v>
      </c>
      <c r="AM121" t="s">
        <v>2396</v>
      </c>
      <c r="AN121" t="s">
        <v>204</v>
      </c>
      <c r="AO121" s="13">
        <v>45069</v>
      </c>
      <c r="AP121" s="13">
        <v>45086</v>
      </c>
      <c r="AQ121" s="13">
        <v>45096</v>
      </c>
      <c r="AR121">
        <f t="shared" si="10"/>
        <v>3.5</v>
      </c>
      <c r="AS121">
        <f t="shared" si="11"/>
        <v>1.75</v>
      </c>
      <c r="AT121" t="s">
        <v>1874</v>
      </c>
    </row>
    <row r="122" spans="1:46" x14ac:dyDescent="0.35">
      <c r="A122">
        <v>121</v>
      </c>
      <c r="B122" t="s">
        <v>360</v>
      </c>
      <c r="C122" t="s">
        <v>10852</v>
      </c>
      <c r="D122" t="s">
        <v>2094</v>
      </c>
      <c r="E122" t="s">
        <v>98</v>
      </c>
      <c r="F122">
        <v>1976</v>
      </c>
      <c r="G122" t="s">
        <v>1453</v>
      </c>
      <c r="H122" t="s">
        <v>91</v>
      </c>
      <c r="I122" t="s">
        <v>92</v>
      </c>
      <c r="J122" t="s">
        <v>1517</v>
      </c>
      <c r="K122" t="s">
        <v>1517</v>
      </c>
      <c r="M122" t="s">
        <v>207</v>
      </c>
      <c r="N122">
        <v>0.9</v>
      </c>
      <c r="R122" s="14">
        <v>44950</v>
      </c>
      <c r="S122" t="s">
        <v>207</v>
      </c>
      <c r="T122" s="14">
        <v>44974</v>
      </c>
      <c r="U122" s="16" t="s">
        <v>1872</v>
      </c>
      <c r="V122" s="16">
        <f t="shared" si="6"/>
        <v>108</v>
      </c>
      <c r="W122" s="16" t="s">
        <v>2399</v>
      </c>
      <c r="X122" t="s">
        <v>207</v>
      </c>
      <c r="Y122" s="16" t="s">
        <v>1873</v>
      </c>
      <c r="Z122" s="16" t="s">
        <v>2395</v>
      </c>
      <c r="AB122" s="17">
        <f t="shared" si="7"/>
        <v>90</v>
      </c>
      <c r="AC122" s="13">
        <v>44994</v>
      </c>
      <c r="AD122">
        <f t="shared" si="1"/>
        <v>90</v>
      </c>
      <c r="AE122" s="13">
        <v>44994</v>
      </c>
      <c r="AF122">
        <f t="shared" si="8"/>
        <v>189</v>
      </c>
      <c r="AG122" s="13">
        <v>44994</v>
      </c>
      <c r="AH122">
        <f t="shared" si="9"/>
        <v>4.5</v>
      </c>
      <c r="AI122" s="13">
        <v>45011</v>
      </c>
      <c r="AJ122"/>
      <c r="AK122" s="13"/>
      <c r="AL122">
        <v>6</v>
      </c>
      <c r="AM122" t="s">
        <v>2396</v>
      </c>
      <c r="AN122" t="s">
        <v>204</v>
      </c>
      <c r="AO122" s="13">
        <v>45072</v>
      </c>
      <c r="AP122" s="13">
        <v>45090</v>
      </c>
      <c r="AQ122" s="13">
        <v>45099</v>
      </c>
      <c r="AR122">
        <f t="shared" si="10"/>
        <v>3.5</v>
      </c>
      <c r="AS122">
        <f t="shared" si="11"/>
        <v>3.15</v>
      </c>
      <c r="AT122" t="s">
        <v>1874</v>
      </c>
    </row>
    <row r="123" spans="1:46" x14ac:dyDescent="0.35">
      <c r="A123">
        <v>122</v>
      </c>
      <c r="B123" t="s">
        <v>360</v>
      </c>
      <c r="C123" t="s">
        <v>10853</v>
      </c>
      <c r="D123" t="s">
        <v>2095</v>
      </c>
      <c r="E123" t="s">
        <v>98</v>
      </c>
      <c r="F123">
        <v>1965</v>
      </c>
      <c r="G123" t="s">
        <v>1453</v>
      </c>
      <c r="H123" t="s">
        <v>91</v>
      </c>
      <c r="I123" t="s">
        <v>92</v>
      </c>
      <c r="J123" t="s">
        <v>1517</v>
      </c>
      <c r="K123" t="s">
        <v>1517</v>
      </c>
      <c r="M123" t="s">
        <v>207</v>
      </c>
      <c r="N123">
        <v>1.72</v>
      </c>
      <c r="R123" s="14">
        <v>44955</v>
      </c>
      <c r="S123" t="s">
        <v>207</v>
      </c>
      <c r="T123" s="14">
        <v>44986</v>
      </c>
      <c r="U123" s="16" t="s">
        <v>1872</v>
      </c>
      <c r="V123" s="16">
        <f t="shared" si="6"/>
        <v>206.4</v>
      </c>
      <c r="W123" s="16" t="s">
        <v>2398</v>
      </c>
      <c r="X123" t="s">
        <v>207</v>
      </c>
      <c r="Y123" s="16" t="s">
        <v>1873</v>
      </c>
      <c r="Z123" s="16" t="s">
        <v>2395</v>
      </c>
      <c r="AB123" s="17">
        <f t="shared" si="7"/>
        <v>172</v>
      </c>
      <c r="AC123" s="13">
        <v>45004</v>
      </c>
      <c r="AD123">
        <f t="shared" si="1"/>
        <v>172</v>
      </c>
      <c r="AE123" s="13">
        <v>45004</v>
      </c>
      <c r="AF123">
        <f t="shared" si="8"/>
        <v>361.2</v>
      </c>
      <c r="AG123" s="13">
        <v>45004</v>
      </c>
      <c r="AH123">
        <f t="shared" si="9"/>
        <v>8.6</v>
      </c>
      <c r="AI123" s="13">
        <v>45018</v>
      </c>
      <c r="AJ123"/>
      <c r="AK123" s="13"/>
      <c r="AL123">
        <v>3</v>
      </c>
      <c r="AM123" t="s">
        <v>2396</v>
      </c>
      <c r="AN123" t="s">
        <v>1548</v>
      </c>
      <c r="AO123" s="13">
        <v>45071</v>
      </c>
      <c r="AP123" s="13">
        <v>45088</v>
      </c>
      <c r="AQ123" s="13">
        <v>45100</v>
      </c>
      <c r="AR123">
        <f t="shared" si="10"/>
        <v>3.5</v>
      </c>
      <c r="AS123">
        <f t="shared" si="11"/>
        <v>6.02</v>
      </c>
      <c r="AT123" t="s">
        <v>1874</v>
      </c>
    </row>
    <row r="124" spans="1:46" x14ac:dyDescent="0.35">
      <c r="A124">
        <v>123</v>
      </c>
      <c r="B124" t="s">
        <v>360</v>
      </c>
      <c r="C124" t="s">
        <v>10854</v>
      </c>
      <c r="D124" t="s">
        <v>2096</v>
      </c>
      <c r="E124" t="s">
        <v>98</v>
      </c>
      <c r="F124">
        <v>1968</v>
      </c>
      <c r="G124" t="s">
        <v>1453</v>
      </c>
      <c r="H124" t="s">
        <v>91</v>
      </c>
      <c r="I124" t="s">
        <v>92</v>
      </c>
      <c r="J124" t="s">
        <v>1517</v>
      </c>
      <c r="K124" t="s">
        <v>1517</v>
      </c>
      <c r="M124" t="s">
        <v>207</v>
      </c>
      <c r="N124">
        <v>0.8</v>
      </c>
      <c r="R124" s="14">
        <v>44959</v>
      </c>
      <c r="S124" t="s">
        <v>207</v>
      </c>
      <c r="T124" s="14">
        <v>44987</v>
      </c>
      <c r="U124" s="16" t="s">
        <v>1872</v>
      </c>
      <c r="V124" s="16">
        <f t="shared" si="6"/>
        <v>96</v>
      </c>
      <c r="W124" s="16" t="s">
        <v>2399</v>
      </c>
      <c r="X124" t="s">
        <v>207</v>
      </c>
      <c r="Y124" s="16" t="s">
        <v>1873</v>
      </c>
      <c r="Z124" s="16" t="s">
        <v>2395</v>
      </c>
      <c r="AB124" s="17">
        <f t="shared" si="7"/>
        <v>80</v>
      </c>
      <c r="AC124" s="13">
        <v>45006</v>
      </c>
      <c r="AD124">
        <f t="shared" si="1"/>
        <v>80</v>
      </c>
      <c r="AE124" s="13">
        <v>45006</v>
      </c>
      <c r="AF124">
        <f t="shared" si="8"/>
        <v>168</v>
      </c>
      <c r="AG124" s="13">
        <v>45006</v>
      </c>
      <c r="AH124">
        <f t="shared" si="9"/>
        <v>4</v>
      </c>
      <c r="AI124" s="13">
        <v>44989</v>
      </c>
      <c r="AJ124"/>
      <c r="AK124" s="13"/>
      <c r="AL124">
        <v>3</v>
      </c>
      <c r="AM124" t="s">
        <v>2396</v>
      </c>
      <c r="AN124" t="s">
        <v>204</v>
      </c>
      <c r="AO124" s="13">
        <v>45071</v>
      </c>
      <c r="AP124" s="13">
        <v>45089</v>
      </c>
      <c r="AQ124" s="13">
        <v>45101</v>
      </c>
      <c r="AR124">
        <f t="shared" si="10"/>
        <v>3.5</v>
      </c>
      <c r="AS124">
        <f t="shared" si="11"/>
        <v>2.8000000000000003</v>
      </c>
      <c r="AT124" t="s">
        <v>1874</v>
      </c>
    </row>
    <row r="125" spans="1:46" x14ac:dyDescent="0.35">
      <c r="A125">
        <v>124</v>
      </c>
      <c r="B125" t="s">
        <v>360</v>
      </c>
      <c r="C125" t="s">
        <v>10855</v>
      </c>
      <c r="D125" t="s">
        <v>2097</v>
      </c>
      <c r="E125" t="s">
        <v>98</v>
      </c>
      <c r="F125">
        <v>1987</v>
      </c>
      <c r="G125" t="s">
        <v>1453</v>
      </c>
      <c r="H125" t="s">
        <v>91</v>
      </c>
      <c r="I125" t="s">
        <v>92</v>
      </c>
      <c r="J125" t="s">
        <v>1517</v>
      </c>
      <c r="K125" t="s">
        <v>1517</v>
      </c>
      <c r="M125" t="s">
        <v>207</v>
      </c>
      <c r="N125">
        <v>0.91</v>
      </c>
      <c r="R125" s="14">
        <v>44960</v>
      </c>
      <c r="S125" t="s">
        <v>207</v>
      </c>
      <c r="T125" s="14">
        <v>44991</v>
      </c>
      <c r="U125" s="16" t="s">
        <v>1872</v>
      </c>
      <c r="V125" s="16">
        <f t="shared" si="6"/>
        <v>109.2</v>
      </c>
      <c r="W125" s="16" t="s">
        <v>2394</v>
      </c>
      <c r="X125" t="s">
        <v>207</v>
      </c>
      <c r="Y125" s="16" t="s">
        <v>1873</v>
      </c>
      <c r="Z125" s="16" t="s">
        <v>2395</v>
      </c>
      <c r="AB125" s="17">
        <f t="shared" si="7"/>
        <v>91</v>
      </c>
      <c r="AC125" s="13">
        <v>45007</v>
      </c>
      <c r="AD125">
        <f t="shared" si="1"/>
        <v>91</v>
      </c>
      <c r="AE125" s="13">
        <v>45007</v>
      </c>
      <c r="AF125">
        <f t="shared" si="8"/>
        <v>191.1</v>
      </c>
      <c r="AG125" s="13">
        <v>45007</v>
      </c>
      <c r="AH125">
        <f t="shared" si="9"/>
        <v>4.55</v>
      </c>
      <c r="AI125" s="13">
        <v>44993</v>
      </c>
      <c r="AJ125"/>
      <c r="AK125" s="13"/>
      <c r="AL125">
        <v>3</v>
      </c>
      <c r="AM125" t="s">
        <v>2396</v>
      </c>
      <c r="AN125" t="s">
        <v>204</v>
      </c>
      <c r="AO125" s="13">
        <v>45061</v>
      </c>
      <c r="AP125" s="13">
        <v>45080</v>
      </c>
      <c r="AQ125" s="13">
        <v>45090</v>
      </c>
      <c r="AR125">
        <f t="shared" si="10"/>
        <v>3.5</v>
      </c>
      <c r="AS125">
        <f t="shared" si="11"/>
        <v>3.1850000000000001</v>
      </c>
      <c r="AT125" t="s">
        <v>1874</v>
      </c>
    </row>
    <row r="126" spans="1:46" x14ac:dyDescent="0.35">
      <c r="A126">
        <v>125</v>
      </c>
      <c r="B126" t="s">
        <v>360</v>
      </c>
      <c r="C126" t="s">
        <v>10856</v>
      </c>
      <c r="D126" t="s">
        <v>2098</v>
      </c>
      <c r="E126" t="s">
        <v>98</v>
      </c>
      <c r="F126">
        <v>1967</v>
      </c>
      <c r="G126" t="s">
        <v>1453</v>
      </c>
      <c r="H126" t="s">
        <v>91</v>
      </c>
      <c r="I126" t="s">
        <v>92</v>
      </c>
      <c r="J126" t="s">
        <v>1517</v>
      </c>
      <c r="K126" t="s">
        <v>1517</v>
      </c>
      <c r="M126" t="s">
        <v>207</v>
      </c>
      <c r="N126">
        <v>0.31</v>
      </c>
      <c r="R126" s="14">
        <v>44959</v>
      </c>
      <c r="S126" t="s">
        <v>207</v>
      </c>
      <c r="T126" s="14">
        <v>44993</v>
      </c>
      <c r="U126" s="16" t="s">
        <v>1872</v>
      </c>
      <c r="V126" s="16">
        <f t="shared" si="6"/>
        <v>37.200000000000003</v>
      </c>
      <c r="W126" s="16" t="s">
        <v>2394</v>
      </c>
      <c r="X126" t="s">
        <v>207</v>
      </c>
      <c r="Y126" s="16" t="s">
        <v>1873</v>
      </c>
      <c r="Z126" s="16" t="s">
        <v>2395</v>
      </c>
      <c r="AB126" s="17">
        <f t="shared" si="7"/>
        <v>31</v>
      </c>
      <c r="AC126" s="13">
        <v>45011</v>
      </c>
      <c r="AD126">
        <f t="shared" si="1"/>
        <v>31</v>
      </c>
      <c r="AE126" s="13">
        <v>45011</v>
      </c>
      <c r="AF126">
        <f t="shared" si="8"/>
        <v>65.099999999999994</v>
      </c>
      <c r="AG126" s="13">
        <v>45011</v>
      </c>
      <c r="AH126">
        <f t="shared" si="9"/>
        <v>1.55</v>
      </c>
      <c r="AI126" s="13">
        <v>45027</v>
      </c>
      <c r="AJ126"/>
      <c r="AK126" s="13"/>
      <c r="AL126">
        <v>4</v>
      </c>
      <c r="AM126" t="s">
        <v>2396</v>
      </c>
      <c r="AN126" t="s">
        <v>204</v>
      </c>
      <c r="AO126" s="13">
        <v>45063</v>
      </c>
      <c r="AP126" s="13">
        <v>45081</v>
      </c>
      <c r="AQ126" s="13">
        <v>45093</v>
      </c>
      <c r="AR126">
        <f t="shared" si="10"/>
        <v>3.5</v>
      </c>
      <c r="AS126">
        <f t="shared" si="11"/>
        <v>1.085</v>
      </c>
      <c r="AT126" t="s">
        <v>1874</v>
      </c>
    </row>
    <row r="127" spans="1:46" x14ac:dyDescent="0.35">
      <c r="A127">
        <v>126</v>
      </c>
      <c r="B127" t="s">
        <v>360</v>
      </c>
      <c r="C127" t="s">
        <v>10857</v>
      </c>
      <c r="D127" t="s">
        <v>2099</v>
      </c>
      <c r="E127" t="s">
        <v>98</v>
      </c>
      <c r="F127">
        <v>1968</v>
      </c>
      <c r="G127" t="s">
        <v>1453</v>
      </c>
      <c r="H127" t="s">
        <v>91</v>
      </c>
      <c r="I127" t="s">
        <v>92</v>
      </c>
      <c r="J127" t="s">
        <v>1517</v>
      </c>
      <c r="K127" t="s">
        <v>1517</v>
      </c>
      <c r="M127" t="s">
        <v>207</v>
      </c>
      <c r="N127">
        <v>0.5</v>
      </c>
      <c r="R127" s="14">
        <v>44954</v>
      </c>
      <c r="S127" t="s">
        <v>207</v>
      </c>
      <c r="T127" s="14">
        <v>44978</v>
      </c>
      <c r="U127" s="16" t="s">
        <v>1872</v>
      </c>
      <c r="V127" s="16">
        <f t="shared" si="6"/>
        <v>60</v>
      </c>
      <c r="W127" s="16" t="s">
        <v>2394</v>
      </c>
      <c r="X127" t="s">
        <v>207</v>
      </c>
      <c r="Y127" s="16" t="s">
        <v>1873</v>
      </c>
      <c r="Z127" s="16" t="s">
        <v>2395</v>
      </c>
      <c r="AB127" s="17">
        <f t="shared" si="7"/>
        <v>50</v>
      </c>
      <c r="AC127" s="13">
        <v>44996</v>
      </c>
      <c r="AD127">
        <f t="shared" si="1"/>
        <v>50</v>
      </c>
      <c r="AE127" s="13">
        <v>44996</v>
      </c>
      <c r="AF127">
        <f t="shared" si="8"/>
        <v>105</v>
      </c>
      <c r="AG127" s="13">
        <v>44996</v>
      </c>
      <c r="AH127">
        <f t="shared" si="9"/>
        <v>2.5</v>
      </c>
      <c r="AI127" s="13">
        <v>45012</v>
      </c>
      <c r="AJ127"/>
      <c r="AK127" s="13"/>
      <c r="AL127">
        <v>5</v>
      </c>
      <c r="AM127" t="s">
        <v>2396</v>
      </c>
      <c r="AN127" t="s">
        <v>1548</v>
      </c>
      <c r="AO127" s="13">
        <v>45060</v>
      </c>
      <c r="AP127" s="13">
        <v>45079</v>
      </c>
      <c r="AQ127" s="13">
        <v>45091</v>
      </c>
      <c r="AR127">
        <f t="shared" si="10"/>
        <v>3.5</v>
      </c>
      <c r="AS127">
        <f t="shared" si="11"/>
        <v>1.75</v>
      </c>
      <c r="AT127" t="s">
        <v>1874</v>
      </c>
    </row>
    <row r="128" spans="1:46" x14ac:dyDescent="0.35">
      <c r="A128">
        <v>127</v>
      </c>
      <c r="B128" t="s">
        <v>360</v>
      </c>
      <c r="C128" t="s">
        <v>10858</v>
      </c>
      <c r="D128" t="s">
        <v>1553</v>
      </c>
      <c r="E128" t="s">
        <v>98</v>
      </c>
      <c r="F128">
        <v>1969</v>
      </c>
      <c r="G128" t="s">
        <v>1453</v>
      </c>
      <c r="H128" t="s">
        <v>91</v>
      </c>
      <c r="I128" t="s">
        <v>92</v>
      </c>
      <c r="J128" t="s">
        <v>1517</v>
      </c>
      <c r="K128" t="s">
        <v>1517</v>
      </c>
      <c r="M128" t="s">
        <v>207</v>
      </c>
      <c r="N128">
        <v>1.46</v>
      </c>
      <c r="R128" s="14">
        <v>44950</v>
      </c>
      <c r="S128" t="s">
        <v>207</v>
      </c>
      <c r="T128" s="14">
        <v>44973</v>
      </c>
      <c r="U128" s="16" t="s">
        <v>1872</v>
      </c>
      <c r="V128" s="16">
        <f t="shared" si="6"/>
        <v>175.2</v>
      </c>
      <c r="W128" s="16" t="s">
        <v>2394</v>
      </c>
      <c r="X128" t="s">
        <v>207</v>
      </c>
      <c r="Y128" s="16" t="s">
        <v>1873</v>
      </c>
      <c r="Z128" s="16" t="s">
        <v>2395</v>
      </c>
      <c r="AB128" s="17">
        <f t="shared" si="7"/>
        <v>146</v>
      </c>
      <c r="AC128" s="13">
        <v>44992</v>
      </c>
      <c r="AD128">
        <f t="shared" si="1"/>
        <v>146</v>
      </c>
      <c r="AE128" s="13">
        <v>44992</v>
      </c>
      <c r="AF128">
        <f t="shared" si="8"/>
        <v>306.59999999999997</v>
      </c>
      <c r="AG128" s="13">
        <v>44992</v>
      </c>
      <c r="AH128">
        <f t="shared" si="9"/>
        <v>7.3</v>
      </c>
      <c r="AI128" s="13">
        <v>45008</v>
      </c>
      <c r="AJ128"/>
      <c r="AK128" s="13"/>
      <c r="AL128">
        <v>6</v>
      </c>
      <c r="AM128" t="s">
        <v>2396</v>
      </c>
      <c r="AN128" t="s">
        <v>204</v>
      </c>
      <c r="AO128" s="13">
        <v>45064</v>
      </c>
      <c r="AP128" s="13">
        <v>45082</v>
      </c>
      <c r="AQ128" s="13">
        <v>45095</v>
      </c>
      <c r="AR128">
        <f t="shared" si="10"/>
        <v>3.4999999999999996</v>
      </c>
      <c r="AS128">
        <f t="shared" si="11"/>
        <v>5.1099999999999994</v>
      </c>
      <c r="AT128" t="s">
        <v>1874</v>
      </c>
    </row>
    <row r="129" spans="1:46" x14ac:dyDescent="0.35">
      <c r="A129">
        <v>128</v>
      </c>
      <c r="B129" t="s">
        <v>360</v>
      </c>
      <c r="C129" t="s">
        <v>10859</v>
      </c>
      <c r="D129" t="s">
        <v>2100</v>
      </c>
      <c r="E129" t="s">
        <v>98</v>
      </c>
      <c r="F129">
        <v>1986</v>
      </c>
      <c r="G129" t="s">
        <v>1453</v>
      </c>
      <c r="H129" t="s">
        <v>91</v>
      </c>
      <c r="I129" t="s">
        <v>92</v>
      </c>
      <c r="J129" t="s">
        <v>1517</v>
      </c>
      <c r="K129" t="s">
        <v>1517</v>
      </c>
      <c r="M129" t="s">
        <v>207</v>
      </c>
      <c r="N129">
        <v>1.1100000000000001</v>
      </c>
      <c r="R129" s="14">
        <v>44945</v>
      </c>
      <c r="S129" t="s">
        <v>207</v>
      </c>
      <c r="T129" s="14">
        <v>44974</v>
      </c>
      <c r="U129" s="16" t="s">
        <v>1872</v>
      </c>
      <c r="V129" s="16">
        <f t="shared" si="6"/>
        <v>133.20000000000002</v>
      </c>
      <c r="W129" s="16" t="s">
        <v>2394</v>
      </c>
      <c r="X129" t="s">
        <v>207</v>
      </c>
      <c r="Y129" s="16" t="s">
        <v>1873</v>
      </c>
      <c r="Z129" s="16" t="s">
        <v>2395</v>
      </c>
      <c r="AB129" s="17">
        <f t="shared" si="7"/>
        <v>111.00000000000001</v>
      </c>
      <c r="AC129" s="13">
        <v>44993</v>
      </c>
      <c r="AD129">
        <f t="shared" si="1"/>
        <v>111.00000000000001</v>
      </c>
      <c r="AE129" s="13">
        <v>44993</v>
      </c>
      <c r="AF129">
        <f t="shared" si="8"/>
        <v>233.10000000000002</v>
      </c>
      <c r="AG129" s="13">
        <v>44993</v>
      </c>
      <c r="AH129">
        <f t="shared" si="9"/>
        <v>5.5500000000000007</v>
      </c>
      <c r="AI129" s="13">
        <v>45011</v>
      </c>
      <c r="AJ129"/>
      <c r="AK129" s="13"/>
      <c r="AL129">
        <v>4</v>
      </c>
      <c r="AM129" t="s">
        <v>2396</v>
      </c>
      <c r="AN129" t="s">
        <v>204</v>
      </c>
      <c r="AO129" s="13">
        <v>45066</v>
      </c>
      <c r="AP129" s="13">
        <v>45083</v>
      </c>
      <c r="AQ129" s="13">
        <v>45097</v>
      </c>
      <c r="AR129">
        <f t="shared" si="10"/>
        <v>3.5</v>
      </c>
      <c r="AS129">
        <f t="shared" si="11"/>
        <v>3.8850000000000002</v>
      </c>
      <c r="AT129" t="s">
        <v>1874</v>
      </c>
    </row>
    <row r="130" spans="1:46" x14ac:dyDescent="0.35">
      <c r="A130">
        <v>129</v>
      </c>
      <c r="B130" t="s">
        <v>360</v>
      </c>
      <c r="C130" t="s">
        <v>10860</v>
      </c>
      <c r="D130" t="s">
        <v>2101</v>
      </c>
      <c r="E130" t="s">
        <v>98</v>
      </c>
      <c r="F130">
        <v>1999</v>
      </c>
      <c r="G130" t="s">
        <v>1453</v>
      </c>
      <c r="H130" t="s">
        <v>91</v>
      </c>
      <c r="I130" t="s">
        <v>92</v>
      </c>
      <c r="J130" t="s">
        <v>1517</v>
      </c>
      <c r="K130" t="s">
        <v>1517</v>
      </c>
      <c r="M130" t="s">
        <v>207</v>
      </c>
      <c r="N130">
        <v>1.01</v>
      </c>
      <c r="R130" s="14">
        <v>44949</v>
      </c>
      <c r="S130" t="s">
        <v>207</v>
      </c>
      <c r="T130" s="14">
        <v>45004</v>
      </c>
      <c r="U130" s="16" t="s">
        <v>1872</v>
      </c>
      <c r="V130" s="16">
        <f t="shared" si="6"/>
        <v>121.2</v>
      </c>
      <c r="W130" s="16" t="s">
        <v>2394</v>
      </c>
      <c r="X130" t="s">
        <v>207</v>
      </c>
      <c r="Y130" s="16" t="s">
        <v>1873</v>
      </c>
      <c r="Z130" s="16" t="s">
        <v>2395</v>
      </c>
      <c r="AB130" s="17">
        <f t="shared" si="7"/>
        <v>101</v>
      </c>
      <c r="AC130" s="13">
        <v>44994</v>
      </c>
      <c r="AD130">
        <f t="shared" si="1"/>
        <v>101</v>
      </c>
      <c r="AE130" s="13">
        <v>44994</v>
      </c>
      <c r="AF130">
        <f t="shared" si="8"/>
        <v>212.1</v>
      </c>
      <c r="AG130" s="13">
        <v>44994</v>
      </c>
      <c r="AH130">
        <f t="shared" si="9"/>
        <v>5.05</v>
      </c>
      <c r="AI130" s="13">
        <v>45015</v>
      </c>
      <c r="AJ130"/>
      <c r="AK130" s="13"/>
      <c r="AL130">
        <v>4</v>
      </c>
      <c r="AM130" t="s">
        <v>2396</v>
      </c>
      <c r="AN130" t="s">
        <v>204</v>
      </c>
      <c r="AO130" s="13">
        <v>45070</v>
      </c>
      <c r="AP130" s="13">
        <v>45088</v>
      </c>
      <c r="AQ130" s="13">
        <v>45101</v>
      </c>
      <c r="AR130">
        <f t="shared" si="10"/>
        <v>3.5</v>
      </c>
      <c r="AS130">
        <f t="shared" si="11"/>
        <v>3.5350000000000001</v>
      </c>
      <c r="AT130" t="s">
        <v>1874</v>
      </c>
    </row>
    <row r="131" spans="1:46" x14ac:dyDescent="0.35">
      <c r="A131">
        <v>130</v>
      </c>
      <c r="B131" t="s">
        <v>360</v>
      </c>
      <c r="C131" t="s">
        <v>10861</v>
      </c>
      <c r="D131" t="s">
        <v>2102</v>
      </c>
      <c r="E131" t="s">
        <v>98</v>
      </c>
      <c r="F131">
        <v>1988</v>
      </c>
      <c r="G131" t="s">
        <v>1453</v>
      </c>
      <c r="H131" t="s">
        <v>91</v>
      </c>
      <c r="I131" t="s">
        <v>92</v>
      </c>
      <c r="J131" t="s">
        <v>1517</v>
      </c>
      <c r="K131" t="s">
        <v>1517</v>
      </c>
      <c r="M131" t="s">
        <v>207</v>
      </c>
      <c r="N131">
        <v>0.89</v>
      </c>
      <c r="R131" s="14">
        <v>44947</v>
      </c>
      <c r="S131" t="s">
        <v>207</v>
      </c>
      <c r="T131" s="14">
        <v>44973</v>
      </c>
      <c r="U131" s="16" t="s">
        <v>1872</v>
      </c>
      <c r="V131" s="16">
        <f t="shared" si="6"/>
        <v>106.8</v>
      </c>
      <c r="W131" s="16" t="s">
        <v>2394</v>
      </c>
      <c r="X131" t="s">
        <v>207</v>
      </c>
      <c r="Y131" s="16" t="s">
        <v>1873</v>
      </c>
      <c r="Z131" s="16" t="s">
        <v>2395</v>
      </c>
      <c r="AB131" s="17">
        <f t="shared" si="7"/>
        <v>89</v>
      </c>
      <c r="AC131" s="13">
        <v>44992</v>
      </c>
      <c r="AD131">
        <f t="shared" ref="AD131:AD194" si="12">N131*100</f>
        <v>89</v>
      </c>
      <c r="AE131" s="13">
        <v>44992</v>
      </c>
      <c r="AF131">
        <f t="shared" ref="AF131:AF147" si="13">N131*210</f>
        <v>186.9</v>
      </c>
      <c r="AG131" s="13">
        <v>44992</v>
      </c>
      <c r="AH131">
        <f t="shared" ref="AH131:AH146" si="14">N131*5</f>
        <v>4.45</v>
      </c>
      <c r="AI131" s="13">
        <v>45008</v>
      </c>
      <c r="AJ131"/>
      <c r="AK131" s="13"/>
      <c r="AL131">
        <v>3</v>
      </c>
      <c r="AM131" t="s">
        <v>2396</v>
      </c>
      <c r="AN131" t="s">
        <v>1548</v>
      </c>
      <c r="AO131" s="13">
        <v>45072</v>
      </c>
      <c r="AP131" s="13">
        <v>45089</v>
      </c>
      <c r="AQ131" s="13">
        <v>45103</v>
      </c>
      <c r="AR131">
        <f t="shared" ref="AR131:AR162" si="15">AS131/N131</f>
        <v>3.5</v>
      </c>
      <c r="AS131">
        <f t="shared" ref="AS131:AS146" si="16">N131*3.5</f>
        <v>3.1150000000000002</v>
      </c>
      <c r="AT131" t="s">
        <v>1874</v>
      </c>
    </row>
    <row r="132" spans="1:46" x14ac:dyDescent="0.35">
      <c r="A132">
        <v>131</v>
      </c>
      <c r="B132" t="s">
        <v>360</v>
      </c>
      <c r="C132" t="s">
        <v>10795</v>
      </c>
      <c r="D132" t="s">
        <v>1591</v>
      </c>
      <c r="E132" t="s">
        <v>98</v>
      </c>
      <c r="G132" t="s">
        <v>1453</v>
      </c>
      <c r="H132" t="s">
        <v>91</v>
      </c>
      <c r="I132" t="s">
        <v>92</v>
      </c>
      <c r="J132" t="s">
        <v>1575</v>
      </c>
      <c r="K132" t="s">
        <v>1575</v>
      </c>
      <c r="M132" t="s">
        <v>207</v>
      </c>
      <c r="N132">
        <v>0.35</v>
      </c>
      <c r="R132" s="14">
        <v>44960</v>
      </c>
      <c r="S132" t="s">
        <v>207</v>
      </c>
      <c r="T132" s="14">
        <v>44988</v>
      </c>
      <c r="U132" s="16" t="s">
        <v>1872</v>
      </c>
      <c r="V132" s="16">
        <f t="shared" ref="V132:V195" si="17">120*N132</f>
        <v>42</v>
      </c>
      <c r="W132" s="16" t="s">
        <v>2394</v>
      </c>
      <c r="X132" t="s">
        <v>207</v>
      </c>
      <c r="Y132" s="16" t="s">
        <v>1873</v>
      </c>
      <c r="Z132" s="16" t="s">
        <v>2395</v>
      </c>
      <c r="AB132" s="17">
        <f t="shared" ref="AB132:AB195" si="18">N132*100</f>
        <v>35</v>
      </c>
      <c r="AC132" s="13">
        <v>45012</v>
      </c>
      <c r="AD132">
        <f t="shared" si="12"/>
        <v>35</v>
      </c>
      <c r="AE132" s="13">
        <v>45012</v>
      </c>
      <c r="AF132">
        <f t="shared" si="13"/>
        <v>73.5</v>
      </c>
      <c r="AG132" s="13">
        <v>45012</v>
      </c>
      <c r="AH132">
        <f t="shared" si="14"/>
        <v>1.75</v>
      </c>
      <c r="AI132" s="13">
        <v>44998</v>
      </c>
      <c r="AJ132"/>
      <c r="AK132" s="13"/>
      <c r="AL132">
        <v>6</v>
      </c>
      <c r="AM132" t="s">
        <v>2396</v>
      </c>
      <c r="AN132" t="s">
        <v>204</v>
      </c>
      <c r="AO132" s="13">
        <v>45066</v>
      </c>
      <c r="AP132" s="13">
        <v>45082</v>
      </c>
      <c r="AQ132" s="13">
        <v>45096</v>
      </c>
      <c r="AR132">
        <f t="shared" si="15"/>
        <v>3.5</v>
      </c>
      <c r="AS132">
        <f t="shared" si="16"/>
        <v>1.2249999999999999</v>
      </c>
      <c r="AT132" t="s">
        <v>1874</v>
      </c>
    </row>
    <row r="133" spans="1:46" x14ac:dyDescent="0.35">
      <c r="A133">
        <v>132</v>
      </c>
      <c r="B133" t="s">
        <v>360</v>
      </c>
      <c r="C133" t="s">
        <v>10800</v>
      </c>
      <c r="D133" t="s">
        <v>1596</v>
      </c>
      <c r="E133" t="s">
        <v>98</v>
      </c>
      <c r="G133" t="s">
        <v>1453</v>
      </c>
      <c r="H133" t="s">
        <v>91</v>
      </c>
      <c r="I133" t="s">
        <v>92</v>
      </c>
      <c r="J133" t="s">
        <v>1575</v>
      </c>
      <c r="K133" t="s">
        <v>1575</v>
      </c>
      <c r="M133" t="s">
        <v>207</v>
      </c>
      <c r="N133">
        <v>1.26</v>
      </c>
      <c r="R133" s="14">
        <v>44950</v>
      </c>
      <c r="S133" t="s">
        <v>207</v>
      </c>
      <c r="T133" s="14">
        <v>44975</v>
      </c>
      <c r="U133" s="16" t="s">
        <v>1872</v>
      </c>
      <c r="V133" s="16">
        <f t="shared" si="17"/>
        <v>151.19999999999999</v>
      </c>
      <c r="W133" s="16" t="s">
        <v>2394</v>
      </c>
      <c r="X133" t="s">
        <v>207</v>
      </c>
      <c r="Y133" s="16" t="s">
        <v>1873</v>
      </c>
      <c r="Z133" s="16" t="s">
        <v>2395</v>
      </c>
      <c r="AB133" s="17">
        <f t="shared" si="18"/>
        <v>126</v>
      </c>
      <c r="AC133" s="13">
        <v>44987</v>
      </c>
      <c r="AD133">
        <f t="shared" si="12"/>
        <v>126</v>
      </c>
      <c r="AE133" s="13">
        <v>44987</v>
      </c>
      <c r="AF133">
        <f t="shared" si="13"/>
        <v>264.60000000000002</v>
      </c>
      <c r="AG133" s="13">
        <v>44987</v>
      </c>
      <c r="AH133">
        <f t="shared" si="14"/>
        <v>6.3</v>
      </c>
      <c r="AI133" s="13">
        <v>45001</v>
      </c>
      <c r="AJ133"/>
      <c r="AK133" s="13"/>
      <c r="AL133">
        <v>3</v>
      </c>
      <c r="AM133" t="s">
        <v>2396</v>
      </c>
      <c r="AN133" t="s">
        <v>204</v>
      </c>
      <c r="AO133" s="13">
        <v>45063</v>
      </c>
      <c r="AP133" s="13">
        <v>45080</v>
      </c>
      <c r="AQ133" s="13">
        <v>45093</v>
      </c>
      <c r="AR133">
        <f t="shared" si="15"/>
        <v>3.5</v>
      </c>
      <c r="AS133">
        <f t="shared" si="16"/>
        <v>4.41</v>
      </c>
      <c r="AT133" t="s">
        <v>1874</v>
      </c>
    </row>
    <row r="134" spans="1:46" x14ac:dyDescent="0.35">
      <c r="A134">
        <v>133</v>
      </c>
      <c r="B134" t="s">
        <v>360</v>
      </c>
      <c r="C134" t="s">
        <v>10862</v>
      </c>
      <c r="D134" t="s">
        <v>1595</v>
      </c>
      <c r="E134" t="s">
        <v>98</v>
      </c>
      <c r="G134" t="s">
        <v>1453</v>
      </c>
      <c r="H134" t="s">
        <v>91</v>
      </c>
      <c r="I134" t="s">
        <v>92</v>
      </c>
      <c r="J134" t="s">
        <v>1575</v>
      </c>
      <c r="K134" t="s">
        <v>1575</v>
      </c>
      <c r="M134" t="s">
        <v>207</v>
      </c>
      <c r="N134">
        <v>1.04</v>
      </c>
      <c r="R134" s="14">
        <v>44945</v>
      </c>
      <c r="S134" t="s">
        <v>207</v>
      </c>
      <c r="T134" s="14">
        <v>373691</v>
      </c>
      <c r="U134" s="16" t="s">
        <v>1872</v>
      </c>
      <c r="V134" s="16">
        <f t="shared" si="17"/>
        <v>124.80000000000001</v>
      </c>
      <c r="W134" s="16" t="s">
        <v>2394</v>
      </c>
      <c r="X134" t="s">
        <v>207</v>
      </c>
      <c r="Y134" s="16" t="s">
        <v>1873</v>
      </c>
      <c r="Z134" s="16" t="s">
        <v>2395</v>
      </c>
      <c r="AB134" s="17">
        <f t="shared" si="18"/>
        <v>104</v>
      </c>
      <c r="AC134" s="13">
        <v>44986</v>
      </c>
      <c r="AD134">
        <f t="shared" si="12"/>
        <v>104</v>
      </c>
      <c r="AE134" s="13">
        <v>44986</v>
      </c>
      <c r="AF134">
        <f t="shared" si="13"/>
        <v>218.4</v>
      </c>
      <c r="AG134" s="13">
        <v>44986</v>
      </c>
      <c r="AH134">
        <f t="shared" si="14"/>
        <v>5.2</v>
      </c>
      <c r="AI134" s="13">
        <v>44999</v>
      </c>
      <c r="AJ134"/>
      <c r="AK134" s="13"/>
      <c r="AL134">
        <v>3</v>
      </c>
      <c r="AM134" t="s">
        <v>2396</v>
      </c>
      <c r="AN134" t="s">
        <v>204</v>
      </c>
      <c r="AO134" s="13">
        <v>45065</v>
      </c>
      <c r="AP134" s="13">
        <v>45081</v>
      </c>
      <c r="AQ134" s="13">
        <v>45096</v>
      </c>
      <c r="AR134">
        <f t="shared" si="15"/>
        <v>3.5</v>
      </c>
      <c r="AS134">
        <f t="shared" si="16"/>
        <v>3.64</v>
      </c>
      <c r="AT134" t="s">
        <v>1874</v>
      </c>
    </row>
    <row r="135" spans="1:46" x14ac:dyDescent="0.35">
      <c r="A135">
        <v>134</v>
      </c>
      <c r="B135" t="s">
        <v>360</v>
      </c>
      <c r="C135" t="s">
        <v>10863</v>
      </c>
      <c r="D135" t="s">
        <v>1600</v>
      </c>
      <c r="E135" t="s">
        <v>98</v>
      </c>
      <c r="G135" t="s">
        <v>1453</v>
      </c>
      <c r="H135" t="s">
        <v>91</v>
      </c>
      <c r="I135" t="s">
        <v>92</v>
      </c>
      <c r="J135" t="s">
        <v>1575</v>
      </c>
      <c r="K135" t="s">
        <v>1575</v>
      </c>
      <c r="M135" t="s">
        <v>207</v>
      </c>
      <c r="N135">
        <v>0.64</v>
      </c>
      <c r="R135" s="14">
        <v>44945</v>
      </c>
      <c r="S135" t="s">
        <v>207</v>
      </c>
      <c r="T135" s="14">
        <v>45000</v>
      </c>
      <c r="U135" s="16" t="s">
        <v>1872</v>
      </c>
      <c r="V135" s="16">
        <f t="shared" si="17"/>
        <v>76.8</v>
      </c>
      <c r="W135" s="16" t="s">
        <v>2394</v>
      </c>
      <c r="X135" t="s">
        <v>207</v>
      </c>
      <c r="Y135" s="16" t="s">
        <v>1873</v>
      </c>
      <c r="Z135" s="16" t="s">
        <v>2395</v>
      </c>
      <c r="AB135" s="17">
        <f t="shared" si="18"/>
        <v>64</v>
      </c>
      <c r="AC135" s="13">
        <v>44987</v>
      </c>
      <c r="AD135">
        <f t="shared" si="12"/>
        <v>64</v>
      </c>
      <c r="AE135" s="13">
        <v>44987</v>
      </c>
      <c r="AF135">
        <f t="shared" si="13"/>
        <v>134.4</v>
      </c>
      <c r="AG135" s="13">
        <v>44987</v>
      </c>
      <c r="AH135">
        <f t="shared" si="14"/>
        <v>3.2</v>
      </c>
      <c r="AI135" s="13">
        <v>45003</v>
      </c>
      <c r="AJ135"/>
      <c r="AK135" s="13"/>
      <c r="AL135">
        <v>4</v>
      </c>
      <c r="AM135" t="s">
        <v>2396</v>
      </c>
      <c r="AN135" t="s">
        <v>1548</v>
      </c>
      <c r="AO135" s="13">
        <v>45069</v>
      </c>
      <c r="AP135" s="13">
        <v>45084</v>
      </c>
      <c r="AQ135" s="13">
        <v>45094</v>
      </c>
      <c r="AR135">
        <f t="shared" si="15"/>
        <v>3.5000000000000004</v>
      </c>
      <c r="AS135">
        <f t="shared" si="16"/>
        <v>2.2400000000000002</v>
      </c>
      <c r="AT135" t="s">
        <v>1874</v>
      </c>
    </row>
    <row r="136" spans="1:46" x14ac:dyDescent="0.35">
      <c r="A136">
        <v>135</v>
      </c>
      <c r="B136" t="s">
        <v>360</v>
      </c>
      <c r="C136" t="s">
        <v>10864</v>
      </c>
      <c r="D136" t="s">
        <v>2103</v>
      </c>
      <c r="E136" t="s">
        <v>98</v>
      </c>
      <c r="G136" t="s">
        <v>1453</v>
      </c>
      <c r="H136" t="s">
        <v>91</v>
      </c>
      <c r="I136" t="s">
        <v>92</v>
      </c>
      <c r="J136" t="s">
        <v>1575</v>
      </c>
      <c r="K136" t="s">
        <v>1575</v>
      </c>
      <c r="M136" t="s">
        <v>207</v>
      </c>
      <c r="N136">
        <v>0.49</v>
      </c>
      <c r="R136" s="14">
        <v>44947</v>
      </c>
      <c r="S136" t="s">
        <v>207</v>
      </c>
      <c r="T136" s="14">
        <v>45002</v>
      </c>
      <c r="U136" s="16" t="s">
        <v>1872</v>
      </c>
      <c r="V136" s="16">
        <f t="shared" si="17"/>
        <v>58.8</v>
      </c>
      <c r="W136" s="16" t="s">
        <v>2394</v>
      </c>
      <c r="X136" t="s">
        <v>207</v>
      </c>
      <c r="Y136" s="16" t="s">
        <v>1873</v>
      </c>
      <c r="Z136" s="16" t="s">
        <v>2395</v>
      </c>
      <c r="AB136" s="17">
        <f t="shared" si="18"/>
        <v>49</v>
      </c>
      <c r="AC136" s="13">
        <v>44992</v>
      </c>
      <c r="AD136">
        <f t="shared" si="12"/>
        <v>49</v>
      </c>
      <c r="AE136" s="13">
        <v>44992</v>
      </c>
      <c r="AF136">
        <f t="shared" si="13"/>
        <v>102.89999999999999</v>
      </c>
      <c r="AG136" s="13">
        <v>44992</v>
      </c>
      <c r="AH136">
        <f t="shared" si="14"/>
        <v>2.4500000000000002</v>
      </c>
      <c r="AI136" s="13">
        <v>45008</v>
      </c>
      <c r="AJ136"/>
      <c r="AK136" s="13"/>
      <c r="AL136">
        <v>4</v>
      </c>
      <c r="AM136" t="s">
        <v>2396</v>
      </c>
      <c r="AN136" t="s">
        <v>204</v>
      </c>
      <c r="AO136" s="13">
        <v>45065</v>
      </c>
      <c r="AP136" s="13">
        <v>45079</v>
      </c>
      <c r="AQ136" s="13">
        <v>45092</v>
      </c>
      <c r="AR136">
        <f t="shared" si="15"/>
        <v>3.4999999999999996</v>
      </c>
      <c r="AS136">
        <f t="shared" si="16"/>
        <v>1.7149999999999999</v>
      </c>
      <c r="AT136" t="s">
        <v>1874</v>
      </c>
    </row>
    <row r="137" spans="1:46" x14ac:dyDescent="0.35">
      <c r="A137">
        <v>136</v>
      </c>
      <c r="B137" t="s">
        <v>360</v>
      </c>
      <c r="C137" t="s">
        <v>10865</v>
      </c>
      <c r="D137" t="s">
        <v>2104</v>
      </c>
      <c r="E137" t="s">
        <v>93</v>
      </c>
      <c r="G137" t="s">
        <v>1453</v>
      </c>
      <c r="H137" t="s">
        <v>91</v>
      </c>
      <c r="I137" t="s">
        <v>92</v>
      </c>
      <c r="J137" t="s">
        <v>1575</v>
      </c>
      <c r="K137" t="s">
        <v>1575</v>
      </c>
      <c r="M137" t="s">
        <v>207</v>
      </c>
      <c r="N137">
        <v>0.85</v>
      </c>
      <c r="R137" s="14">
        <v>44949</v>
      </c>
      <c r="S137" t="s">
        <v>207</v>
      </c>
      <c r="T137" s="14">
        <v>45005</v>
      </c>
      <c r="U137" s="16" t="s">
        <v>1872</v>
      </c>
      <c r="V137" s="16">
        <f t="shared" si="17"/>
        <v>102</v>
      </c>
      <c r="W137" s="16" t="s">
        <v>2394</v>
      </c>
      <c r="X137" t="s">
        <v>207</v>
      </c>
      <c r="Y137" s="16" t="s">
        <v>1873</v>
      </c>
      <c r="Z137" s="16" t="s">
        <v>2395</v>
      </c>
      <c r="AB137" s="17">
        <f t="shared" si="18"/>
        <v>85</v>
      </c>
      <c r="AC137" s="13">
        <v>44993</v>
      </c>
      <c r="AD137">
        <f t="shared" si="12"/>
        <v>85</v>
      </c>
      <c r="AE137" s="13">
        <v>44993</v>
      </c>
      <c r="AF137">
        <f t="shared" si="13"/>
        <v>178.5</v>
      </c>
      <c r="AG137" s="13">
        <v>44993</v>
      </c>
      <c r="AH137">
        <f t="shared" si="14"/>
        <v>4.25</v>
      </c>
      <c r="AI137" s="13">
        <v>45011</v>
      </c>
      <c r="AJ137"/>
      <c r="AK137" s="13"/>
      <c r="AL137">
        <v>5</v>
      </c>
      <c r="AM137" t="s">
        <v>2396</v>
      </c>
      <c r="AN137" t="s">
        <v>204</v>
      </c>
      <c r="AO137" s="13">
        <v>45064</v>
      </c>
      <c r="AP137" s="13">
        <v>45081</v>
      </c>
      <c r="AQ137" s="13">
        <v>45097</v>
      </c>
      <c r="AR137">
        <f t="shared" si="15"/>
        <v>3.5</v>
      </c>
      <c r="AS137">
        <f t="shared" si="16"/>
        <v>2.9750000000000001</v>
      </c>
      <c r="AT137" t="s">
        <v>1874</v>
      </c>
    </row>
    <row r="138" spans="1:46" x14ac:dyDescent="0.35">
      <c r="A138">
        <v>137</v>
      </c>
      <c r="B138" t="s">
        <v>360</v>
      </c>
      <c r="C138" t="s">
        <v>10866</v>
      </c>
      <c r="D138" t="s">
        <v>2105</v>
      </c>
      <c r="E138" t="s">
        <v>93</v>
      </c>
      <c r="G138" t="s">
        <v>1453</v>
      </c>
      <c r="H138" t="s">
        <v>91</v>
      </c>
      <c r="I138" t="s">
        <v>92</v>
      </c>
      <c r="J138" t="s">
        <v>1575</v>
      </c>
      <c r="K138" t="s">
        <v>1575</v>
      </c>
      <c r="M138" t="s">
        <v>207</v>
      </c>
      <c r="N138">
        <v>0.74</v>
      </c>
      <c r="R138" s="14">
        <v>44974</v>
      </c>
      <c r="S138" t="s">
        <v>207</v>
      </c>
      <c r="T138" s="14">
        <v>45004</v>
      </c>
      <c r="U138" s="16" t="s">
        <v>1872</v>
      </c>
      <c r="V138" s="16">
        <f t="shared" si="17"/>
        <v>88.8</v>
      </c>
      <c r="W138" s="16" t="s">
        <v>2394</v>
      </c>
      <c r="X138" t="s">
        <v>207</v>
      </c>
      <c r="Y138" s="16" t="s">
        <v>1873</v>
      </c>
      <c r="Z138" s="16" t="s">
        <v>2395</v>
      </c>
      <c r="AB138" s="17">
        <f t="shared" si="18"/>
        <v>74</v>
      </c>
      <c r="AC138" s="13">
        <v>44992</v>
      </c>
      <c r="AD138">
        <f t="shared" si="12"/>
        <v>74</v>
      </c>
      <c r="AE138" s="13">
        <v>44992</v>
      </c>
      <c r="AF138">
        <f t="shared" si="13"/>
        <v>155.4</v>
      </c>
      <c r="AG138" s="13">
        <v>44992</v>
      </c>
      <c r="AH138">
        <f t="shared" si="14"/>
        <v>3.7</v>
      </c>
      <c r="AI138" s="13">
        <v>45012</v>
      </c>
      <c r="AJ138"/>
      <c r="AK138" s="13"/>
      <c r="AL138">
        <v>6</v>
      </c>
      <c r="AM138" t="s">
        <v>2396</v>
      </c>
      <c r="AN138" t="s">
        <v>204</v>
      </c>
      <c r="AO138" s="13">
        <v>45062</v>
      </c>
      <c r="AP138" s="13">
        <v>45079</v>
      </c>
      <c r="AQ138" s="13">
        <v>45090</v>
      </c>
      <c r="AR138">
        <f t="shared" si="15"/>
        <v>3.5</v>
      </c>
      <c r="AS138">
        <f t="shared" si="16"/>
        <v>2.59</v>
      </c>
      <c r="AT138" t="s">
        <v>1874</v>
      </c>
    </row>
    <row r="139" spans="1:46" x14ac:dyDescent="0.35">
      <c r="A139">
        <v>138</v>
      </c>
      <c r="B139" t="s">
        <v>360</v>
      </c>
      <c r="C139" t="s">
        <v>10867</v>
      </c>
      <c r="D139" t="s">
        <v>2106</v>
      </c>
      <c r="E139" t="s">
        <v>93</v>
      </c>
      <c r="G139" t="s">
        <v>1453</v>
      </c>
      <c r="H139" t="s">
        <v>91</v>
      </c>
      <c r="I139" t="s">
        <v>92</v>
      </c>
      <c r="J139" t="s">
        <v>1575</v>
      </c>
      <c r="K139" t="s">
        <v>1575</v>
      </c>
      <c r="M139" t="s">
        <v>207</v>
      </c>
      <c r="N139">
        <v>1.49</v>
      </c>
      <c r="R139" s="14">
        <v>44956</v>
      </c>
      <c r="S139" t="s">
        <v>207</v>
      </c>
      <c r="T139" s="14">
        <v>45003</v>
      </c>
      <c r="U139" s="16" t="s">
        <v>1872</v>
      </c>
      <c r="V139" s="16">
        <f t="shared" si="17"/>
        <v>178.8</v>
      </c>
      <c r="W139" s="16" t="s">
        <v>2394</v>
      </c>
      <c r="X139" t="s">
        <v>207</v>
      </c>
      <c r="Y139" s="16" t="s">
        <v>1873</v>
      </c>
      <c r="Z139" s="16" t="s">
        <v>2395</v>
      </c>
      <c r="AB139" s="17">
        <f t="shared" si="18"/>
        <v>149</v>
      </c>
      <c r="AC139" s="13">
        <v>44990</v>
      </c>
      <c r="AD139">
        <f t="shared" si="12"/>
        <v>149</v>
      </c>
      <c r="AE139" s="13">
        <v>44990</v>
      </c>
      <c r="AF139">
        <f t="shared" si="13"/>
        <v>312.89999999999998</v>
      </c>
      <c r="AG139" s="13">
        <v>44990</v>
      </c>
      <c r="AH139">
        <f t="shared" si="14"/>
        <v>7.45</v>
      </c>
      <c r="AI139" s="13">
        <v>45003</v>
      </c>
      <c r="AJ139"/>
      <c r="AK139" s="13"/>
      <c r="AL139">
        <v>5</v>
      </c>
      <c r="AM139" t="s">
        <v>2396</v>
      </c>
      <c r="AN139" t="s">
        <v>1548</v>
      </c>
      <c r="AO139" s="13">
        <v>45067</v>
      </c>
      <c r="AP139" s="13">
        <v>45084</v>
      </c>
      <c r="AQ139" s="13">
        <v>45095</v>
      </c>
      <c r="AR139">
        <f t="shared" si="15"/>
        <v>3.5</v>
      </c>
      <c r="AS139">
        <f t="shared" si="16"/>
        <v>5.2149999999999999</v>
      </c>
      <c r="AT139" t="s">
        <v>1874</v>
      </c>
    </row>
    <row r="140" spans="1:46" x14ac:dyDescent="0.35">
      <c r="A140">
        <v>139</v>
      </c>
      <c r="B140" t="s">
        <v>360</v>
      </c>
      <c r="C140" t="s">
        <v>10868</v>
      </c>
      <c r="D140" t="s">
        <v>2107</v>
      </c>
      <c r="E140" t="s">
        <v>98</v>
      </c>
      <c r="G140" t="s">
        <v>1453</v>
      </c>
      <c r="H140" t="s">
        <v>91</v>
      </c>
      <c r="I140" t="s">
        <v>92</v>
      </c>
      <c r="J140" t="s">
        <v>1575</v>
      </c>
      <c r="K140" t="s">
        <v>1575</v>
      </c>
      <c r="M140" t="s">
        <v>207</v>
      </c>
      <c r="N140">
        <v>0.82</v>
      </c>
      <c r="R140" s="14">
        <v>44954</v>
      </c>
      <c r="S140" t="s">
        <v>207</v>
      </c>
      <c r="T140" s="14">
        <v>44981</v>
      </c>
      <c r="U140" s="16" t="s">
        <v>1872</v>
      </c>
      <c r="V140" s="16">
        <f t="shared" si="17"/>
        <v>98.399999999999991</v>
      </c>
      <c r="W140" s="16" t="s">
        <v>2394</v>
      </c>
      <c r="X140" t="s">
        <v>207</v>
      </c>
      <c r="Y140" s="16" t="s">
        <v>1873</v>
      </c>
      <c r="Z140" s="16" t="s">
        <v>2395</v>
      </c>
      <c r="AB140" s="17">
        <f t="shared" si="18"/>
        <v>82</v>
      </c>
      <c r="AC140" s="13">
        <v>44996</v>
      </c>
      <c r="AD140">
        <f t="shared" si="12"/>
        <v>82</v>
      </c>
      <c r="AE140" s="13">
        <v>44996</v>
      </c>
      <c r="AF140">
        <f t="shared" si="13"/>
        <v>172.2</v>
      </c>
      <c r="AG140" s="13">
        <v>44996</v>
      </c>
      <c r="AH140">
        <f t="shared" si="14"/>
        <v>4.0999999999999996</v>
      </c>
      <c r="AI140" s="13">
        <v>45010</v>
      </c>
      <c r="AJ140"/>
      <c r="AK140" s="13"/>
      <c r="AL140">
        <v>5</v>
      </c>
      <c r="AM140" t="s">
        <v>2396</v>
      </c>
      <c r="AN140" t="s">
        <v>204</v>
      </c>
      <c r="AO140" s="13">
        <v>45064</v>
      </c>
      <c r="AP140" s="13">
        <v>45079</v>
      </c>
      <c r="AQ140" s="13">
        <v>45093</v>
      </c>
      <c r="AR140">
        <f t="shared" si="15"/>
        <v>3.5</v>
      </c>
      <c r="AS140">
        <f t="shared" si="16"/>
        <v>2.8699999999999997</v>
      </c>
      <c r="AT140" t="s">
        <v>1874</v>
      </c>
    </row>
    <row r="141" spans="1:46" x14ac:dyDescent="0.35">
      <c r="A141">
        <v>140</v>
      </c>
      <c r="B141" t="s">
        <v>360</v>
      </c>
      <c r="C141" t="s">
        <v>10869</v>
      </c>
      <c r="D141" t="s">
        <v>1735</v>
      </c>
      <c r="E141" t="s">
        <v>93</v>
      </c>
      <c r="F141">
        <v>1972</v>
      </c>
      <c r="G141" t="s">
        <v>1453</v>
      </c>
      <c r="H141" t="s">
        <v>91</v>
      </c>
      <c r="I141" t="s">
        <v>92</v>
      </c>
      <c r="J141" t="s">
        <v>1455</v>
      </c>
      <c r="K141" t="s">
        <v>1455</v>
      </c>
      <c r="M141" t="s">
        <v>207</v>
      </c>
      <c r="N141">
        <v>0.25</v>
      </c>
      <c r="R141" s="14">
        <v>44947</v>
      </c>
      <c r="S141" t="s">
        <v>207</v>
      </c>
      <c r="T141" s="14">
        <v>44985</v>
      </c>
      <c r="U141" s="16" t="s">
        <v>1872</v>
      </c>
      <c r="V141" s="16">
        <f t="shared" si="17"/>
        <v>30</v>
      </c>
      <c r="W141" s="16" t="s">
        <v>2394</v>
      </c>
      <c r="X141" t="s">
        <v>207</v>
      </c>
      <c r="Y141" s="16" t="s">
        <v>1873</v>
      </c>
      <c r="Z141" s="16" t="s">
        <v>2395</v>
      </c>
      <c r="AB141" s="17">
        <f t="shared" si="18"/>
        <v>25</v>
      </c>
      <c r="AC141" s="13">
        <v>44998</v>
      </c>
      <c r="AD141">
        <f t="shared" si="12"/>
        <v>25</v>
      </c>
      <c r="AE141" s="13">
        <v>44998</v>
      </c>
      <c r="AF141">
        <f t="shared" si="13"/>
        <v>52.5</v>
      </c>
      <c r="AG141" s="13">
        <v>44998</v>
      </c>
      <c r="AH141">
        <f t="shared" si="14"/>
        <v>1.25</v>
      </c>
      <c r="AI141" s="13">
        <v>45043</v>
      </c>
      <c r="AJ141"/>
      <c r="AK141" s="13"/>
      <c r="AL141">
        <v>7</v>
      </c>
      <c r="AM141" t="s">
        <v>2396</v>
      </c>
      <c r="AN141" t="s">
        <v>204</v>
      </c>
      <c r="AO141" s="13">
        <v>45062</v>
      </c>
      <c r="AP141" s="13">
        <v>45079</v>
      </c>
      <c r="AQ141" s="13">
        <v>45103</v>
      </c>
      <c r="AR141">
        <f t="shared" si="15"/>
        <v>3.5</v>
      </c>
      <c r="AS141">
        <f t="shared" si="16"/>
        <v>0.875</v>
      </c>
      <c r="AT141" t="s">
        <v>1874</v>
      </c>
    </row>
    <row r="142" spans="1:46" x14ac:dyDescent="0.35">
      <c r="A142">
        <v>141</v>
      </c>
      <c r="B142" t="s">
        <v>360</v>
      </c>
      <c r="C142" t="s">
        <v>10870</v>
      </c>
      <c r="D142" t="s">
        <v>1736</v>
      </c>
      <c r="E142" t="s">
        <v>93</v>
      </c>
      <c r="F142">
        <v>1971</v>
      </c>
      <c r="G142" t="s">
        <v>1453</v>
      </c>
      <c r="H142" t="s">
        <v>91</v>
      </c>
      <c r="I142" t="s">
        <v>92</v>
      </c>
      <c r="J142" t="s">
        <v>1455</v>
      </c>
      <c r="K142" t="s">
        <v>1455</v>
      </c>
      <c r="M142" t="s">
        <v>207</v>
      </c>
      <c r="N142">
        <v>0.25</v>
      </c>
      <c r="R142" s="14">
        <v>44942</v>
      </c>
      <c r="S142" t="s">
        <v>207</v>
      </c>
      <c r="T142" s="14">
        <v>44976</v>
      </c>
      <c r="U142" s="16" t="s">
        <v>1872</v>
      </c>
      <c r="V142" s="16">
        <f t="shared" si="17"/>
        <v>30</v>
      </c>
      <c r="W142" s="16" t="s">
        <v>2394</v>
      </c>
      <c r="X142" t="s">
        <v>207</v>
      </c>
      <c r="Y142" s="16" t="s">
        <v>1873</v>
      </c>
      <c r="Z142" s="16" t="s">
        <v>2395</v>
      </c>
      <c r="AB142" s="17">
        <f t="shared" si="18"/>
        <v>25</v>
      </c>
      <c r="AC142" s="13">
        <v>44991</v>
      </c>
      <c r="AD142">
        <f t="shared" si="12"/>
        <v>25</v>
      </c>
      <c r="AE142" s="13">
        <v>44991</v>
      </c>
      <c r="AF142">
        <f t="shared" si="13"/>
        <v>52.5</v>
      </c>
      <c r="AG142" s="13">
        <v>44991</v>
      </c>
      <c r="AH142">
        <f t="shared" si="14"/>
        <v>1.25</v>
      </c>
      <c r="AI142" s="13">
        <v>45009</v>
      </c>
      <c r="AJ142"/>
      <c r="AK142" s="13"/>
      <c r="AL142">
        <v>4</v>
      </c>
      <c r="AM142" t="s">
        <v>2396</v>
      </c>
      <c r="AN142" t="s">
        <v>204</v>
      </c>
      <c r="AO142" s="13">
        <v>45065</v>
      </c>
      <c r="AP142" s="13">
        <v>45080</v>
      </c>
      <c r="AQ142" s="13">
        <v>45094</v>
      </c>
      <c r="AR142">
        <f t="shared" si="15"/>
        <v>3.5</v>
      </c>
      <c r="AS142">
        <f t="shared" si="16"/>
        <v>0.875</v>
      </c>
      <c r="AT142" t="s">
        <v>1874</v>
      </c>
    </row>
    <row r="143" spans="1:46" x14ac:dyDescent="0.35">
      <c r="A143">
        <v>142</v>
      </c>
      <c r="B143" t="s">
        <v>360</v>
      </c>
      <c r="C143" t="s">
        <v>10871</v>
      </c>
      <c r="D143" t="s">
        <v>1738</v>
      </c>
      <c r="E143" t="s">
        <v>93</v>
      </c>
      <c r="F143">
        <v>1989</v>
      </c>
      <c r="G143" t="s">
        <v>1453</v>
      </c>
      <c r="H143" t="s">
        <v>91</v>
      </c>
      <c r="I143" t="s">
        <v>92</v>
      </c>
      <c r="J143" t="s">
        <v>1455</v>
      </c>
      <c r="K143" t="s">
        <v>1455</v>
      </c>
      <c r="M143" t="s">
        <v>207</v>
      </c>
      <c r="N143">
        <v>0.25</v>
      </c>
      <c r="R143" s="14">
        <v>44953</v>
      </c>
      <c r="S143" t="s">
        <v>207</v>
      </c>
      <c r="T143" s="14">
        <v>44973</v>
      </c>
      <c r="U143" s="16" t="s">
        <v>1872</v>
      </c>
      <c r="V143" s="16">
        <f t="shared" si="17"/>
        <v>30</v>
      </c>
      <c r="W143" s="16" t="s">
        <v>2394</v>
      </c>
      <c r="X143" t="s">
        <v>207</v>
      </c>
      <c r="Y143" s="16" t="s">
        <v>1873</v>
      </c>
      <c r="Z143" s="16" t="s">
        <v>2395</v>
      </c>
      <c r="AB143" s="17">
        <f t="shared" si="18"/>
        <v>25</v>
      </c>
      <c r="AC143" s="13">
        <v>44995</v>
      </c>
      <c r="AD143">
        <f t="shared" si="12"/>
        <v>25</v>
      </c>
      <c r="AE143" s="13">
        <v>44995</v>
      </c>
      <c r="AF143">
        <f t="shared" si="13"/>
        <v>52.5</v>
      </c>
      <c r="AG143" s="13">
        <v>44995</v>
      </c>
      <c r="AH143">
        <f t="shared" si="14"/>
        <v>1.25</v>
      </c>
      <c r="AI143" s="13">
        <v>45008</v>
      </c>
      <c r="AJ143"/>
      <c r="AK143" s="13"/>
      <c r="AL143">
        <v>3</v>
      </c>
      <c r="AM143" t="s">
        <v>2396</v>
      </c>
      <c r="AN143" t="s">
        <v>1548</v>
      </c>
      <c r="AO143" s="13">
        <v>45060</v>
      </c>
      <c r="AP143" s="13">
        <v>45078</v>
      </c>
      <c r="AQ143" s="13">
        <v>45088</v>
      </c>
      <c r="AR143">
        <f t="shared" si="15"/>
        <v>3.5</v>
      </c>
      <c r="AS143">
        <f t="shared" si="16"/>
        <v>0.875</v>
      </c>
      <c r="AT143" t="s">
        <v>1874</v>
      </c>
    </row>
    <row r="144" spans="1:46" x14ac:dyDescent="0.35">
      <c r="A144">
        <v>143</v>
      </c>
      <c r="B144" t="s">
        <v>360</v>
      </c>
      <c r="C144" t="s">
        <v>10872</v>
      </c>
      <c r="D144" t="s">
        <v>1741</v>
      </c>
      <c r="E144" t="s">
        <v>93</v>
      </c>
      <c r="F144">
        <v>1966</v>
      </c>
      <c r="G144" t="s">
        <v>1453</v>
      </c>
      <c r="H144" t="s">
        <v>91</v>
      </c>
      <c r="I144" t="s">
        <v>92</v>
      </c>
      <c r="J144" t="s">
        <v>1575</v>
      </c>
      <c r="K144" t="s">
        <v>1575</v>
      </c>
      <c r="M144" t="s">
        <v>207</v>
      </c>
      <c r="N144">
        <v>0.25</v>
      </c>
      <c r="R144" s="14">
        <v>44954</v>
      </c>
      <c r="S144" t="s">
        <v>207</v>
      </c>
      <c r="T144" s="14">
        <v>44976</v>
      </c>
      <c r="U144" s="16" t="s">
        <v>1872</v>
      </c>
      <c r="V144" s="16">
        <f t="shared" si="17"/>
        <v>30</v>
      </c>
      <c r="W144" s="16" t="s">
        <v>2394</v>
      </c>
      <c r="X144" t="s">
        <v>207</v>
      </c>
      <c r="Y144" s="16" t="s">
        <v>1873</v>
      </c>
      <c r="Z144" s="16" t="s">
        <v>2395</v>
      </c>
      <c r="AB144" s="17">
        <f t="shared" si="18"/>
        <v>25</v>
      </c>
      <c r="AC144" s="13">
        <v>44995</v>
      </c>
      <c r="AD144">
        <f t="shared" si="12"/>
        <v>25</v>
      </c>
      <c r="AE144" s="13">
        <v>44995</v>
      </c>
      <c r="AF144">
        <f t="shared" si="13"/>
        <v>52.5</v>
      </c>
      <c r="AG144" s="13">
        <v>44995</v>
      </c>
      <c r="AH144">
        <f t="shared" si="14"/>
        <v>1.25</v>
      </c>
      <c r="AI144" s="13">
        <v>45007</v>
      </c>
      <c r="AJ144"/>
      <c r="AK144" s="13"/>
      <c r="AL144">
        <v>4</v>
      </c>
      <c r="AM144" t="s">
        <v>2396</v>
      </c>
      <c r="AN144" t="s">
        <v>204</v>
      </c>
      <c r="AO144" s="13">
        <v>45069</v>
      </c>
      <c r="AP144" s="13">
        <v>45085</v>
      </c>
      <c r="AQ144" s="13">
        <v>45095</v>
      </c>
      <c r="AR144">
        <f t="shared" si="15"/>
        <v>3.5</v>
      </c>
      <c r="AS144">
        <f t="shared" si="16"/>
        <v>0.875</v>
      </c>
      <c r="AT144" t="s">
        <v>1874</v>
      </c>
    </row>
    <row r="145" spans="1:46" x14ac:dyDescent="0.35">
      <c r="A145">
        <v>144</v>
      </c>
      <c r="B145" t="s">
        <v>360</v>
      </c>
      <c r="C145" t="s">
        <v>10873</v>
      </c>
      <c r="D145" t="s">
        <v>1588</v>
      </c>
      <c r="E145" t="s">
        <v>93</v>
      </c>
      <c r="F145">
        <v>1951</v>
      </c>
      <c r="G145" t="s">
        <v>1453</v>
      </c>
      <c r="H145" t="s">
        <v>91</v>
      </c>
      <c r="I145" t="s">
        <v>92</v>
      </c>
      <c r="J145" t="s">
        <v>1575</v>
      </c>
      <c r="K145" t="s">
        <v>1575</v>
      </c>
      <c r="M145" t="s">
        <v>207</v>
      </c>
      <c r="N145">
        <v>0.25</v>
      </c>
      <c r="R145" s="14">
        <v>44973</v>
      </c>
      <c r="S145" t="s">
        <v>207</v>
      </c>
      <c r="T145" s="14">
        <v>44992</v>
      </c>
      <c r="U145" s="16" t="s">
        <v>1872</v>
      </c>
      <c r="V145" s="16">
        <f t="shared" si="17"/>
        <v>30</v>
      </c>
      <c r="W145" s="16" t="s">
        <v>2394</v>
      </c>
      <c r="X145" t="s">
        <v>207</v>
      </c>
      <c r="Y145" s="16" t="s">
        <v>1873</v>
      </c>
      <c r="Z145" s="16" t="s">
        <v>2395</v>
      </c>
      <c r="AB145" s="17">
        <f t="shared" si="18"/>
        <v>25</v>
      </c>
      <c r="AC145" s="13">
        <v>45010</v>
      </c>
      <c r="AD145">
        <f t="shared" si="12"/>
        <v>25</v>
      </c>
      <c r="AE145" s="13">
        <v>45010</v>
      </c>
      <c r="AF145">
        <f t="shared" si="13"/>
        <v>52.5</v>
      </c>
      <c r="AG145" s="13">
        <v>45010</v>
      </c>
      <c r="AH145">
        <f t="shared" si="14"/>
        <v>1.25</v>
      </c>
      <c r="AI145" s="13">
        <v>44992</v>
      </c>
      <c r="AJ145"/>
      <c r="AK145" s="13"/>
      <c r="AL145">
        <v>5</v>
      </c>
      <c r="AM145" t="s">
        <v>2396</v>
      </c>
      <c r="AN145" t="s">
        <v>204</v>
      </c>
      <c r="AO145" s="13">
        <v>45074</v>
      </c>
      <c r="AP145" s="13">
        <v>45092</v>
      </c>
      <c r="AQ145" s="13">
        <v>45115</v>
      </c>
      <c r="AR145">
        <f t="shared" si="15"/>
        <v>3.5</v>
      </c>
      <c r="AS145">
        <f t="shared" si="16"/>
        <v>0.875</v>
      </c>
      <c r="AT145" t="s">
        <v>1874</v>
      </c>
    </row>
    <row r="146" spans="1:46" x14ac:dyDescent="0.35">
      <c r="A146">
        <v>145</v>
      </c>
      <c r="B146" t="s">
        <v>360</v>
      </c>
      <c r="C146" t="s">
        <v>10874</v>
      </c>
      <c r="D146" t="s">
        <v>1744</v>
      </c>
      <c r="E146" t="s">
        <v>93</v>
      </c>
      <c r="F146">
        <v>1972</v>
      </c>
      <c r="G146" t="s">
        <v>1453</v>
      </c>
      <c r="H146" t="s">
        <v>91</v>
      </c>
      <c r="I146" t="s">
        <v>92</v>
      </c>
      <c r="J146" t="s">
        <v>1575</v>
      </c>
      <c r="K146" t="s">
        <v>1575</v>
      </c>
      <c r="M146" t="s">
        <v>207</v>
      </c>
      <c r="N146">
        <v>0.25</v>
      </c>
      <c r="R146" s="14">
        <v>44947</v>
      </c>
      <c r="S146" t="s">
        <v>207</v>
      </c>
      <c r="T146" s="14">
        <v>44974</v>
      </c>
      <c r="U146" s="16" t="s">
        <v>1872</v>
      </c>
      <c r="V146" s="16">
        <f t="shared" si="17"/>
        <v>30</v>
      </c>
      <c r="W146" s="16" t="s">
        <v>2394</v>
      </c>
      <c r="X146" t="s">
        <v>207</v>
      </c>
      <c r="Y146" s="16" t="s">
        <v>1873</v>
      </c>
      <c r="Z146" s="16" t="s">
        <v>2395</v>
      </c>
      <c r="AB146" s="17">
        <f t="shared" si="18"/>
        <v>25</v>
      </c>
      <c r="AC146" s="13">
        <v>44996</v>
      </c>
      <c r="AD146">
        <f t="shared" si="12"/>
        <v>25</v>
      </c>
      <c r="AE146" s="13">
        <v>44996</v>
      </c>
      <c r="AF146">
        <f t="shared" si="13"/>
        <v>52.5</v>
      </c>
      <c r="AG146" s="13">
        <v>44996</v>
      </c>
      <c r="AH146">
        <f t="shared" si="14"/>
        <v>1.25</v>
      </c>
      <c r="AI146" s="13">
        <v>45011</v>
      </c>
      <c r="AJ146"/>
      <c r="AK146" s="13"/>
      <c r="AL146">
        <v>3</v>
      </c>
      <c r="AM146" t="s">
        <v>2396</v>
      </c>
      <c r="AN146" t="s">
        <v>204</v>
      </c>
      <c r="AO146" s="13">
        <v>45067</v>
      </c>
      <c r="AP146" s="13">
        <v>45085</v>
      </c>
      <c r="AQ146" s="13">
        <v>45096</v>
      </c>
      <c r="AR146">
        <f t="shared" si="15"/>
        <v>3.5</v>
      </c>
      <c r="AS146">
        <f t="shared" si="16"/>
        <v>0.875</v>
      </c>
      <c r="AT146" t="s">
        <v>1874</v>
      </c>
    </row>
    <row r="147" spans="1:46" ht="20.149999999999999" customHeight="1" x14ac:dyDescent="0.35">
      <c r="A147">
        <v>146</v>
      </c>
      <c r="B147" t="s">
        <v>360</v>
      </c>
      <c r="C147" t="s">
        <v>10875</v>
      </c>
      <c r="D147" t="s">
        <v>1763</v>
      </c>
      <c r="E147" t="s">
        <v>98</v>
      </c>
      <c r="G147" t="s">
        <v>1453</v>
      </c>
      <c r="H147" t="s">
        <v>91</v>
      </c>
      <c r="I147" t="s">
        <v>92</v>
      </c>
      <c r="J147" t="s">
        <v>2403</v>
      </c>
      <c r="K147" t="s">
        <v>2403</v>
      </c>
      <c r="M147" t="s">
        <v>207</v>
      </c>
      <c r="N147">
        <v>0.55000000000000004</v>
      </c>
      <c r="S147" t="s">
        <v>207</v>
      </c>
      <c r="T147" s="14">
        <v>44977</v>
      </c>
      <c r="U147" s="16" t="s">
        <v>1872</v>
      </c>
      <c r="V147" s="16">
        <f t="shared" si="17"/>
        <v>66</v>
      </c>
      <c r="W147" s="16" t="s">
        <v>2404</v>
      </c>
      <c r="X147" t="s">
        <v>207</v>
      </c>
      <c r="Y147" s="16" t="s">
        <v>1873</v>
      </c>
      <c r="Z147" s="16" t="s">
        <v>204</v>
      </c>
      <c r="AB147" s="17">
        <f t="shared" si="18"/>
        <v>55.000000000000007</v>
      </c>
      <c r="AC147" s="13">
        <v>45021</v>
      </c>
      <c r="AD147">
        <f t="shared" si="12"/>
        <v>55.000000000000007</v>
      </c>
      <c r="AE147" s="13">
        <v>45021</v>
      </c>
      <c r="AF147">
        <f t="shared" si="13"/>
        <v>115.50000000000001</v>
      </c>
      <c r="AG147" s="13">
        <v>45021</v>
      </c>
      <c r="AH147">
        <f t="shared" ref="AH147:AH210" si="19">N147*7</f>
        <v>3.8500000000000005</v>
      </c>
      <c r="AI147" s="13">
        <v>45010</v>
      </c>
      <c r="AJ147"/>
      <c r="AK147" s="13"/>
      <c r="AM147" t="s">
        <v>5617</v>
      </c>
      <c r="AN147" t="s">
        <v>204</v>
      </c>
      <c r="AO147" s="13">
        <f t="shared" ref="AO147:AO181" si="20">T147+87</f>
        <v>45064</v>
      </c>
      <c r="AP147" s="13">
        <f>AO147+14</f>
        <v>45078</v>
      </c>
      <c r="AQ147" s="13">
        <f>AP147+13</f>
        <v>45091</v>
      </c>
      <c r="AR147">
        <f t="shared" si="15"/>
        <v>5.96</v>
      </c>
      <c r="AS147">
        <f t="shared" ref="AS147:AS181" si="21">N147*5.96</f>
        <v>3.278</v>
      </c>
    </row>
    <row r="148" spans="1:46" ht="20.149999999999999" customHeight="1" x14ac:dyDescent="0.35">
      <c r="A148">
        <v>147</v>
      </c>
      <c r="B148" t="s">
        <v>360</v>
      </c>
      <c r="C148" t="s">
        <v>10876</v>
      </c>
      <c r="D148" t="s">
        <v>1767</v>
      </c>
      <c r="E148" t="s">
        <v>98</v>
      </c>
      <c r="G148" t="s">
        <v>1453</v>
      </c>
      <c r="H148" t="s">
        <v>91</v>
      </c>
      <c r="I148" t="s">
        <v>92</v>
      </c>
      <c r="J148" t="s">
        <v>2403</v>
      </c>
      <c r="K148" t="s">
        <v>2403</v>
      </c>
      <c r="M148" t="s">
        <v>207</v>
      </c>
      <c r="N148">
        <v>0.5</v>
      </c>
      <c r="S148" t="s">
        <v>207</v>
      </c>
      <c r="T148" s="14">
        <v>44981</v>
      </c>
      <c r="U148" s="16" t="s">
        <v>1872</v>
      </c>
      <c r="V148" s="16">
        <f t="shared" si="17"/>
        <v>60</v>
      </c>
      <c r="W148" s="16" t="s">
        <v>2404</v>
      </c>
      <c r="X148" t="s">
        <v>207</v>
      </c>
      <c r="Y148" s="16" t="s">
        <v>1873</v>
      </c>
      <c r="Z148" s="16" t="s">
        <v>204</v>
      </c>
      <c r="AB148" s="17">
        <f t="shared" si="18"/>
        <v>50</v>
      </c>
      <c r="AC148" s="13">
        <v>45018</v>
      </c>
      <c r="AD148">
        <f t="shared" si="12"/>
        <v>50</v>
      </c>
      <c r="AE148" s="13">
        <v>45018</v>
      </c>
      <c r="AF148">
        <v>267.5</v>
      </c>
      <c r="AG148" s="13">
        <v>45018</v>
      </c>
      <c r="AH148">
        <f t="shared" si="19"/>
        <v>3.5</v>
      </c>
      <c r="AI148" s="13">
        <v>45013</v>
      </c>
      <c r="AJ148"/>
      <c r="AK148" s="13"/>
      <c r="AM148" t="s">
        <v>5617</v>
      </c>
      <c r="AN148" t="s">
        <v>204</v>
      </c>
      <c r="AO148" s="13">
        <f t="shared" si="20"/>
        <v>45068</v>
      </c>
      <c r="AP148" s="13">
        <f t="shared" ref="AP148:AP181" si="22">AO148+14</f>
        <v>45082</v>
      </c>
      <c r="AQ148" s="13">
        <f t="shared" ref="AQ148:AQ181" si="23">AP148+13</f>
        <v>45095</v>
      </c>
      <c r="AR148">
        <f t="shared" si="15"/>
        <v>5.96</v>
      </c>
      <c r="AS148">
        <f t="shared" si="21"/>
        <v>2.98</v>
      </c>
    </row>
    <row r="149" spans="1:46" ht="20.149999999999999" customHeight="1" x14ac:dyDescent="0.35">
      <c r="A149">
        <v>148</v>
      </c>
      <c r="B149" t="s">
        <v>360</v>
      </c>
      <c r="C149" t="s">
        <v>10877</v>
      </c>
      <c r="D149" t="s">
        <v>1768</v>
      </c>
      <c r="E149" t="s">
        <v>98</v>
      </c>
      <c r="G149" t="s">
        <v>1453</v>
      </c>
      <c r="H149" t="s">
        <v>91</v>
      </c>
      <c r="I149" t="s">
        <v>92</v>
      </c>
      <c r="J149" t="s">
        <v>2403</v>
      </c>
      <c r="K149" t="s">
        <v>2403</v>
      </c>
      <c r="M149" t="s">
        <v>207</v>
      </c>
      <c r="N149">
        <v>0.5</v>
      </c>
      <c r="S149" t="s">
        <v>207</v>
      </c>
      <c r="T149" s="14">
        <v>44986</v>
      </c>
      <c r="U149" s="16" t="s">
        <v>1872</v>
      </c>
      <c r="V149" s="16">
        <f t="shared" si="17"/>
        <v>60</v>
      </c>
      <c r="W149" s="16" t="s">
        <v>2404</v>
      </c>
      <c r="X149" t="s">
        <v>207</v>
      </c>
      <c r="Y149" s="16" t="s">
        <v>1873</v>
      </c>
      <c r="Z149" s="16" t="s">
        <v>204</v>
      </c>
      <c r="AB149" s="17">
        <f t="shared" si="18"/>
        <v>50</v>
      </c>
      <c r="AC149" s="13">
        <v>45045</v>
      </c>
      <c r="AD149">
        <f t="shared" si="12"/>
        <v>50</v>
      </c>
      <c r="AE149" s="13">
        <v>45045</v>
      </c>
      <c r="AF149">
        <v>198.75</v>
      </c>
      <c r="AG149" s="13">
        <v>45045</v>
      </c>
      <c r="AH149">
        <f t="shared" si="19"/>
        <v>3.5</v>
      </c>
      <c r="AI149" s="13">
        <v>45012</v>
      </c>
      <c r="AJ149"/>
      <c r="AK149" s="13"/>
      <c r="AM149" t="s">
        <v>5617</v>
      </c>
      <c r="AN149" t="s">
        <v>204</v>
      </c>
      <c r="AO149" s="13">
        <f t="shared" si="20"/>
        <v>45073</v>
      </c>
      <c r="AP149" s="13">
        <f t="shared" si="22"/>
        <v>45087</v>
      </c>
      <c r="AQ149" s="13">
        <f t="shared" si="23"/>
        <v>45100</v>
      </c>
      <c r="AR149">
        <f t="shared" si="15"/>
        <v>5.96</v>
      </c>
      <c r="AS149">
        <f t="shared" si="21"/>
        <v>2.98</v>
      </c>
    </row>
    <row r="150" spans="1:46" ht="20.149999999999999" customHeight="1" x14ac:dyDescent="0.35">
      <c r="A150">
        <v>149</v>
      </c>
      <c r="B150" t="s">
        <v>360</v>
      </c>
      <c r="C150" t="s">
        <v>10878</v>
      </c>
      <c r="D150" t="s">
        <v>651</v>
      </c>
      <c r="E150" t="s">
        <v>98</v>
      </c>
      <c r="G150" t="s">
        <v>1453</v>
      </c>
      <c r="H150" t="s">
        <v>91</v>
      </c>
      <c r="I150" t="s">
        <v>92</v>
      </c>
      <c r="J150" t="s">
        <v>2403</v>
      </c>
      <c r="K150" t="s">
        <v>2403</v>
      </c>
      <c r="M150" t="s">
        <v>207</v>
      </c>
      <c r="N150">
        <v>0.75</v>
      </c>
      <c r="S150" t="s">
        <v>207</v>
      </c>
      <c r="T150" s="14">
        <v>44989</v>
      </c>
      <c r="U150" s="16" t="s">
        <v>1872</v>
      </c>
      <c r="V150" s="16">
        <f t="shared" si="17"/>
        <v>90</v>
      </c>
      <c r="W150" s="16" t="s">
        <v>2404</v>
      </c>
      <c r="X150" t="s">
        <v>207</v>
      </c>
      <c r="Y150" s="16" t="s">
        <v>1873</v>
      </c>
      <c r="Z150" s="16" t="s">
        <v>204</v>
      </c>
      <c r="AB150" s="17">
        <f t="shared" si="18"/>
        <v>75</v>
      </c>
      <c r="AC150" s="13">
        <v>45045</v>
      </c>
      <c r="AD150">
        <f t="shared" si="12"/>
        <v>75</v>
      </c>
      <c r="AE150" s="13">
        <v>45045</v>
      </c>
      <c r="AF150">
        <v>287.5</v>
      </c>
      <c r="AG150" s="13">
        <v>45045</v>
      </c>
      <c r="AH150">
        <f t="shared" si="19"/>
        <v>5.25</v>
      </c>
      <c r="AI150" s="13">
        <v>45011</v>
      </c>
      <c r="AJ150"/>
      <c r="AK150" s="13"/>
      <c r="AM150" t="s">
        <v>5617</v>
      </c>
      <c r="AN150" t="s">
        <v>204</v>
      </c>
      <c r="AO150" s="13">
        <f t="shared" si="20"/>
        <v>45076</v>
      </c>
      <c r="AP150" s="13">
        <f t="shared" si="22"/>
        <v>45090</v>
      </c>
      <c r="AQ150" s="13">
        <f t="shared" si="23"/>
        <v>45103</v>
      </c>
      <c r="AR150">
        <f t="shared" si="15"/>
        <v>5.96</v>
      </c>
      <c r="AS150">
        <f t="shared" si="21"/>
        <v>4.47</v>
      </c>
    </row>
    <row r="151" spans="1:46" ht="20.149999999999999" customHeight="1" x14ac:dyDescent="0.35">
      <c r="A151">
        <v>150</v>
      </c>
      <c r="B151" t="s">
        <v>360</v>
      </c>
      <c r="C151" t="s">
        <v>10879</v>
      </c>
      <c r="D151" t="s">
        <v>1771</v>
      </c>
      <c r="E151" t="s">
        <v>98</v>
      </c>
      <c r="G151" t="s">
        <v>1453</v>
      </c>
      <c r="H151" t="s">
        <v>91</v>
      </c>
      <c r="I151" t="s">
        <v>92</v>
      </c>
      <c r="J151" t="s">
        <v>2403</v>
      </c>
      <c r="K151" t="s">
        <v>2403</v>
      </c>
      <c r="M151" t="s">
        <v>207</v>
      </c>
      <c r="N151">
        <v>0.87</v>
      </c>
      <c r="S151" t="s">
        <v>207</v>
      </c>
      <c r="T151" s="14">
        <v>44982</v>
      </c>
      <c r="U151" s="16" t="s">
        <v>1872</v>
      </c>
      <c r="V151" s="16">
        <f t="shared" si="17"/>
        <v>104.4</v>
      </c>
      <c r="W151" s="16" t="s">
        <v>2108</v>
      </c>
      <c r="X151" t="s">
        <v>207</v>
      </c>
      <c r="Y151" s="16" t="s">
        <v>1873</v>
      </c>
      <c r="Z151" s="16" t="s">
        <v>204</v>
      </c>
      <c r="AB151" s="17">
        <f t="shared" si="18"/>
        <v>87</v>
      </c>
      <c r="AC151" s="13">
        <v>45044</v>
      </c>
      <c r="AD151">
        <f t="shared" si="12"/>
        <v>87</v>
      </c>
      <c r="AE151" s="13">
        <v>45044</v>
      </c>
      <c r="AF151">
        <v>312.5</v>
      </c>
      <c r="AG151" s="13">
        <v>45044</v>
      </c>
      <c r="AH151">
        <f t="shared" si="19"/>
        <v>6.09</v>
      </c>
      <c r="AI151" s="13">
        <v>45005</v>
      </c>
      <c r="AJ151"/>
      <c r="AK151" s="13"/>
      <c r="AM151" t="s">
        <v>5617</v>
      </c>
      <c r="AN151" t="s">
        <v>204</v>
      </c>
      <c r="AO151" s="13">
        <f t="shared" si="20"/>
        <v>45069</v>
      </c>
      <c r="AP151" s="13">
        <f t="shared" si="22"/>
        <v>45083</v>
      </c>
      <c r="AQ151" s="13">
        <f t="shared" si="23"/>
        <v>45096</v>
      </c>
      <c r="AR151">
        <f t="shared" si="15"/>
        <v>5.96</v>
      </c>
      <c r="AS151">
        <f t="shared" si="21"/>
        <v>5.1852</v>
      </c>
    </row>
    <row r="152" spans="1:46" ht="20.149999999999999" customHeight="1" x14ac:dyDescent="0.35">
      <c r="A152">
        <v>151</v>
      </c>
      <c r="B152" t="s">
        <v>360</v>
      </c>
      <c r="C152" t="s">
        <v>10880</v>
      </c>
      <c r="D152" t="s">
        <v>1772</v>
      </c>
      <c r="E152" t="s">
        <v>98</v>
      </c>
      <c r="G152" t="s">
        <v>1453</v>
      </c>
      <c r="H152" t="s">
        <v>91</v>
      </c>
      <c r="I152" t="s">
        <v>92</v>
      </c>
      <c r="J152" t="s">
        <v>2403</v>
      </c>
      <c r="K152" t="s">
        <v>2403</v>
      </c>
      <c r="M152" t="s">
        <v>207</v>
      </c>
      <c r="N152">
        <v>1</v>
      </c>
      <c r="S152" t="s">
        <v>207</v>
      </c>
      <c r="T152" s="14">
        <v>44985</v>
      </c>
      <c r="U152" s="16" t="s">
        <v>1872</v>
      </c>
      <c r="V152" s="16">
        <f t="shared" si="17"/>
        <v>120</v>
      </c>
      <c r="W152" s="16" t="s">
        <v>2404</v>
      </c>
      <c r="X152" t="s">
        <v>207</v>
      </c>
      <c r="Y152" s="16" t="s">
        <v>1873</v>
      </c>
      <c r="Z152" s="16" t="s">
        <v>204</v>
      </c>
      <c r="AB152" s="17">
        <f t="shared" si="18"/>
        <v>100</v>
      </c>
      <c r="AC152" s="13">
        <v>45017</v>
      </c>
      <c r="AD152">
        <f t="shared" si="12"/>
        <v>100</v>
      </c>
      <c r="AE152" s="13">
        <v>45017</v>
      </c>
      <c r="AF152">
        <v>293.75</v>
      </c>
      <c r="AG152" s="13">
        <v>45017</v>
      </c>
      <c r="AH152">
        <f t="shared" si="19"/>
        <v>7</v>
      </c>
      <c r="AI152" s="13">
        <v>45014</v>
      </c>
      <c r="AJ152"/>
      <c r="AK152" s="13"/>
      <c r="AM152" t="s">
        <v>5617</v>
      </c>
      <c r="AN152" t="s">
        <v>204</v>
      </c>
      <c r="AO152" s="13">
        <f t="shared" si="20"/>
        <v>45072</v>
      </c>
      <c r="AP152" s="13">
        <f t="shared" si="22"/>
        <v>45086</v>
      </c>
      <c r="AQ152" s="13">
        <f t="shared" si="23"/>
        <v>45099</v>
      </c>
      <c r="AR152">
        <f t="shared" si="15"/>
        <v>5.96</v>
      </c>
      <c r="AS152">
        <f t="shared" si="21"/>
        <v>5.96</v>
      </c>
    </row>
    <row r="153" spans="1:46" ht="20.149999999999999" customHeight="1" x14ac:dyDescent="0.35">
      <c r="A153">
        <v>152</v>
      </c>
      <c r="B153" t="s">
        <v>360</v>
      </c>
      <c r="C153" t="s">
        <v>10881</v>
      </c>
      <c r="D153" t="s">
        <v>1782</v>
      </c>
      <c r="E153" t="s">
        <v>98</v>
      </c>
      <c r="G153" t="s">
        <v>1453</v>
      </c>
      <c r="H153" t="s">
        <v>91</v>
      </c>
      <c r="I153" t="s">
        <v>92</v>
      </c>
      <c r="J153" t="s">
        <v>2403</v>
      </c>
      <c r="K153" t="s">
        <v>2403</v>
      </c>
      <c r="M153" t="s">
        <v>207</v>
      </c>
      <c r="N153">
        <v>1</v>
      </c>
      <c r="S153" t="s">
        <v>207</v>
      </c>
      <c r="T153" s="14">
        <v>44984</v>
      </c>
      <c r="U153" s="16" t="s">
        <v>1872</v>
      </c>
      <c r="V153" s="16">
        <f t="shared" si="17"/>
        <v>120</v>
      </c>
      <c r="W153" s="16" t="s">
        <v>2404</v>
      </c>
      <c r="X153" t="s">
        <v>207</v>
      </c>
      <c r="Y153" s="16" t="s">
        <v>1873</v>
      </c>
      <c r="Z153" s="16" t="s">
        <v>204</v>
      </c>
      <c r="AB153" s="17">
        <f t="shared" si="18"/>
        <v>100</v>
      </c>
      <c r="AC153" s="13">
        <v>45015</v>
      </c>
      <c r="AD153">
        <f t="shared" si="12"/>
        <v>100</v>
      </c>
      <c r="AE153" s="13">
        <v>45015</v>
      </c>
      <c r="AF153">
        <v>201.25</v>
      </c>
      <c r="AG153" s="13">
        <v>45015</v>
      </c>
      <c r="AH153">
        <f t="shared" si="19"/>
        <v>7</v>
      </c>
      <c r="AI153" s="13">
        <v>45011</v>
      </c>
      <c r="AJ153"/>
      <c r="AK153" s="13"/>
      <c r="AM153" t="s">
        <v>5617</v>
      </c>
      <c r="AN153" t="s">
        <v>204</v>
      </c>
      <c r="AO153" s="13">
        <f t="shared" si="20"/>
        <v>45071</v>
      </c>
      <c r="AP153" s="13">
        <f t="shared" si="22"/>
        <v>45085</v>
      </c>
      <c r="AQ153" s="13">
        <f t="shared" si="23"/>
        <v>45098</v>
      </c>
      <c r="AR153">
        <f t="shared" si="15"/>
        <v>5.96</v>
      </c>
      <c r="AS153">
        <f t="shared" si="21"/>
        <v>5.96</v>
      </c>
    </row>
    <row r="154" spans="1:46" ht="20.149999999999999" customHeight="1" x14ac:dyDescent="0.35">
      <c r="A154">
        <v>153</v>
      </c>
      <c r="B154" t="s">
        <v>360</v>
      </c>
      <c r="C154" t="s">
        <v>10882</v>
      </c>
      <c r="D154" t="s">
        <v>1783</v>
      </c>
      <c r="E154" t="s">
        <v>98</v>
      </c>
      <c r="G154" t="s">
        <v>1453</v>
      </c>
      <c r="H154" t="s">
        <v>91</v>
      </c>
      <c r="I154" t="s">
        <v>92</v>
      </c>
      <c r="J154" t="s">
        <v>2403</v>
      </c>
      <c r="K154" t="s">
        <v>2403</v>
      </c>
      <c r="M154" t="s">
        <v>207</v>
      </c>
      <c r="N154">
        <v>0.2</v>
      </c>
      <c r="S154" t="s">
        <v>207</v>
      </c>
      <c r="T154" s="14">
        <v>44990</v>
      </c>
      <c r="U154" s="16" t="s">
        <v>1872</v>
      </c>
      <c r="V154" s="16">
        <f t="shared" si="17"/>
        <v>24</v>
      </c>
      <c r="W154" s="16" t="s">
        <v>2404</v>
      </c>
      <c r="X154" t="s">
        <v>207</v>
      </c>
      <c r="Y154" s="16" t="s">
        <v>1873</v>
      </c>
      <c r="Z154" s="16" t="s">
        <v>204</v>
      </c>
      <c r="AB154" s="17">
        <f t="shared" si="18"/>
        <v>20</v>
      </c>
      <c r="AC154" s="13">
        <v>45044</v>
      </c>
      <c r="AD154">
        <f t="shared" si="12"/>
        <v>20</v>
      </c>
      <c r="AE154" s="13">
        <v>45044</v>
      </c>
      <c r="AF154">
        <v>246.25</v>
      </c>
      <c r="AG154" s="13">
        <v>45044</v>
      </c>
      <c r="AH154">
        <f t="shared" si="19"/>
        <v>1.4000000000000001</v>
      </c>
      <c r="AI154" s="13">
        <v>45010</v>
      </c>
      <c r="AJ154"/>
      <c r="AK154" s="13"/>
      <c r="AM154" t="s">
        <v>5617</v>
      </c>
      <c r="AN154" t="s">
        <v>204</v>
      </c>
      <c r="AO154" s="13">
        <f t="shared" si="20"/>
        <v>45077</v>
      </c>
      <c r="AP154" s="13">
        <f t="shared" si="22"/>
        <v>45091</v>
      </c>
      <c r="AQ154" s="13">
        <f t="shared" si="23"/>
        <v>45104</v>
      </c>
      <c r="AR154">
        <f t="shared" si="15"/>
        <v>5.9599999999999991</v>
      </c>
      <c r="AS154">
        <f t="shared" si="21"/>
        <v>1.1919999999999999</v>
      </c>
    </row>
    <row r="155" spans="1:46" ht="20.149999999999999" customHeight="1" x14ac:dyDescent="0.35">
      <c r="A155">
        <v>154</v>
      </c>
      <c r="B155" t="s">
        <v>360</v>
      </c>
      <c r="C155" t="s">
        <v>10883</v>
      </c>
      <c r="D155" t="s">
        <v>1776</v>
      </c>
      <c r="E155" t="s">
        <v>98</v>
      </c>
      <c r="G155" t="s">
        <v>1453</v>
      </c>
      <c r="H155" t="s">
        <v>91</v>
      </c>
      <c r="I155" t="s">
        <v>92</v>
      </c>
      <c r="J155" t="s">
        <v>2403</v>
      </c>
      <c r="K155" t="s">
        <v>2403</v>
      </c>
      <c r="M155" t="s">
        <v>207</v>
      </c>
      <c r="N155">
        <v>0.25</v>
      </c>
      <c r="S155" t="s">
        <v>207</v>
      </c>
      <c r="T155" s="14">
        <v>44995</v>
      </c>
      <c r="U155" s="16" t="s">
        <v>1872</v>
      </c>
      <c r="V155" s="16">
        <f t="shared" si="17"/>
        <v>30</v>
      </c>
      <c r="W155" s="16" t="s">
        <v>2109</v>
      </c>
      <c r="X155" t="s">
        <v>207</v>
      </c>
      <c r="Y155" s="16" t="s">
        <v>1873</v>
      </c>
      <c r="Z155" s="16" t="s">
        <v>204</v>
      </c>
      <c r="AB155" s="17">
        <f t="shared" si="18"/>
        <v>25</v>
      </c>
      <c r="AC155" s="13">
        <v>45028</v>
      </c>
      <c r="AD155">
        <f t="shared" si="12"/>
        <v>25</v>
      </c>
      <c r="AE155" s="13">
        <v>45028</v>
      </c>
      <c r="AF155">
        <v>258.75</v>
      </c>
      <c r="AG155" s="13">
        <v>45028</v>
      </c>
      <c r="AH155">
        <f t="shared" si="19"/>
        <v>1.75</v>
      </c>
      <c r="AI155" s="13">
        <v>45013</v>
      </c>
      <c r="AJ155"/>
      <c r="AK155" s="13"/>
      <c r="AM155" t="s">
        <v>5617</v>
      </c>
      <c r="AN155" t="s">
        <v>204</v>
      </c>
      <c r="AO155" s="13">
        <f t="shared" si="20"/>
        <v>45082</v>
      </c>
      <c r="AP155" s="13">
        <f t="shared" si="22"/>
        <v>45096</v>
      </c>
      <c r="AQ155" s="13">
        <f t="shared" si="23"/>
        <v>45109</v>
      </c>
      <c r="AR155">
        <f t="shared" si="15"/>
        <v>5.96</v>
      </c>
      <c r="AS155">
        <f t="shared" si="21"/>
        <v>1.49</v>
      </c>
    </row>
    <row r="156" spans="1:46" ht="20.149999999999999" customHeight="1" x14ac:dyDescent="0.35">
      <c r="A156">
        <v>155</v>
      </c>
      <c r="B156" t="s">
        <v>360</v>
      </c>
      <c r="C156" t="s">
        <v>10884</v>
      </c>
      <c r="D156" t="s">
        <v>1784</v>
      </c>
      <c r="E156" t="s">
        <v>93</v>
      </c>
      <c r="G156" t="s">
        <v>1453</v>
      </c>
      <c r="H156" t="s">
        <v>91</v>
      </c>
      <c r="I156" t="s">
        <v>92</v>
      </c>
      <c r="J156" t="s">
        <v>2403</v>
      </c>
      <c r="K156" t="s">
        <v>2403</v>
      </c>
      <c r="M156" t="s">
        <v>207</v>
      </c>
      <c r="N156">
        <v>0.9</v>
      </c>
      <c r="S156" t="s">
        <v>207</v>
      </c>
      <c r="T156" s="14">
        <v>45000</v>
      </c>
      <c r="U156" s="16" t="s">
        <v>1872</v>
      </c>
      <c r="V156" s="16">
        <f t="shared" si="17"/>
        <v>108</v>
      </c>
      <c r="W156" s="16" t="s">
        <v>2404</v>
      </c>
      <c r="X156" t="s">
        <v>207</v>
      </c>
      <c r="Y156" s="16" t="s">
        <v>1873</v>
      </c>
      <c r="Z156" s="16" t="s">
        <v>204</v>
      </c>
      <c r="AB156" s="17">
        <f t="shared" si="18"/>
        <v>90</v>
      </c>
      <c r="AC156" s="13">
        <v>45014</v>
      </c>
      <c r="AD156">
        <f t="shared" si="12"/>
        <v>90</v>
      </c>
      <c r="AE156" s="13">
        <v>45014</v>
      </c>
      <c r="AF156">
        <v>317.5</v>
      </c>
      <c r="AG156" s="13">
        <v>45014</v>
      </c>
      <c r="AH156">
        <f t="shared" si="19"/>
        <v>6.3</v>
      </c>
      <c r="AI156" s="13">
        <v>45013</v>
      </c>
      <c r="AJ156"/>
      <c r="AK156" s="13"/>
      <c r="AM156" t="s">
        <v>5617</v>
      </c>
      <c r="AN156" t="s">
        <v>204</v>
      </c>
      <c r="AO156" s="13">
        <f t="shared" si="20"/>
        <v>45087</v>
      </c>
      <c r="AP156" s="13">
        <f t="shared" si="22"/>
        <v>45101</v>
      </c>
      <c r="AQ156" s="13">
        <f t="shared" si="23"/>
        <v>45114</v>
      </c>
      <c r="AR156">
        <f t="shared" si="15"/>
        <v>5.96</v>
      </c>
      <c r="AS156">
        <f t="shared" si="21"/>
        <v>5.3639999999999999</v>
      </c>
    </row>
    <row r="157" spans="1:46" ht="20.149999999999999" customHeight="1" x14ac:dyDescent="0.35">
      <c r="A157">
        <v>156</v>
      </c>
      <c r="B157" t="s">
        <v>360</v>
      </c>
      <c r="C157" t="s">
        <v>10885</v>
      </c>
      <c r="D157" t="s">
        <v>1785</v>
      </c>
      <c r="E157" t="s">
        <v>98</v>
      </c>
      <c r="G157" t="s">
        <v>1453</v>
      </c>
      <c r="H157" t="s">
        <v>91</v>
      </c>
      <c r="I157" t="s">
        <v>92</v>
      </c>
      <c r="J157" t="s">
        <v>2403</v>
      </c>
      <c r="K157" t="s">
        <v>2403</v>
      </c>
      <c r="M157" t="s">
        <v>207</v>
      </c>
      <c r="N157">
        <v>0.96</v>
      </c>
      <c r="S157" t="s">
        <v>207</v>
      </c>
      <c r="T157" s="14">
        <v>45001</v>
      </c>
      <c r="U157" s="16" t="s">
        <v>1872</v>
      </c>
      <c r="V157" s="16">
        <f t="shared" si="17"/>
        <v>115.19999999999999</v>
      </c>
      <c r="W157" s="16" t="s">
        <v>2404</v>
      </c>
      <c r="X157" t="s">
        <v>207</v>
      </c>
      <c r="Y157" s="16" t="s">
        <v>1873</v>
      </c>
      <c r="Z157" s="16" t="s">
        <v>204</v>
      </c>
      <c r="AB157" s="17">
        <f t="shared" si="18"/>
        <v>96</v>
      </c>
      <c r="AC157" s="13">
        <v>45026</v>
      </c>
      <c r="AD157">
        <f t="shared" si="12"/>
        <v>96</v>
      </c>
      <c r="AE157" s="13">
        <v>45026</v>
      </c>
      <c r="AF157">
        <v>221.25</v>
      </c>
      <c r="AG157" s="13">
        <v>45026</v>
      </c>
      <c r="AH157">
        <f t="shared" si="19"/>
        <v>6.72</v>
      </c>
      <c r="AI157" s="13">
        <v>45017</v>
      </c>
      <c r="AJ157"/>
      <c r="AK157" s="13"/>
      <c r="AM157" t="s">
        <v>5617</v>
      </c>
      <c r="AN157" t="s">
        <v>204</v>
      </c>
      <c r="AO157" s="13">
        <f t="shared" si="20"/>
        <v>45088</v>
      </c>
      <c r="AP157" s="13">
        <f t="shared" si="22"/>
        <v>45102</v>
      </c>
      <c r="AQ157" s="13">
        <f t="shared" si="23"/>
        <v>45115</v>
      </c>
      <c r="AR157">
        <f t="shared" si="15"/>
        <v>5.96</v>
      </c>
      <c r="AS157">
        <f t="shared" si="21"/>
        <v>5.7215999999999996</v>
      </c>
    </row>
    <row r="158" spans="1:46" ht="20.149999999999999" customHeight="1" x14ac:dyDescent="0.35">
      <c r="A158">
        <v>157</v>
      </c>
      <c r="B158" t="s">
        <v>360</v>
      </c>
      <c r="C158" t="s">
        <v>10886</v>
      </c>
      <c r="D158" t="s">
        <v>1786</v>
      </c>
      <c r="E158" t="s">
        <v>93</v>
      </c>
      <c r="G158" t="s">
        <v>1453</v>
      </c>
      <c r="H158" t="s">
        <v>91</v>
      </c>
      <c r="I158" t="s">
        <v>92</v>
      </c>
      <c r="J158" t="s">
        <v>2403</v>
      </c>
      <c r="K158" t="s">
        <v>2403</v>
      </c>
      <c r="M158" t="s">
        <v>207</v>
      </c>
      <c r="N158">
        <v>0.4</v>
      </c>
      <c r="S158" t="s">
        <v>207</v>
      </c>
      <c r="T158" s="14">
        <v>44985</v>
      </c>
      <c r="U158" s="16" t="s">
        <v>1872</v>
      </c>
      <c r="V158" s="16">
        <f t="shared" si="17"/>
        <v>48</v>
      </c>
      <c r="W158" s="16" t="s">
        <v>2404</v>
      </c>
      <c r="X158" t="s">
        <v>207</v>
      </c>
      <c r="Y158" s="16" t="s">
        <v>1873</v>
      </c>
      <c r="Z158" s="16" t="s">
        <v>204</v>
      </c>
      <c r="AB158" s="17">
        <f t="shared" si="18"/>
        <v>40</v>
      </c>
      <c r="AC158" s="13">
        <v>45020</v>
      </c>
      <c r="AD158">
        <f t="shared" si="12"/>
        <v>40</v>
      </c>
      <c r="AE158" s="13">
        <v>45020</v>
      </c>
      <c r="AF158">
        <v>221.25</v>
      </c>
      <c r="AG158" s="13">
        <v>45020</v>
      </c>
      <c r="AH158">
        <f t="shared" si="19"/>
        <v>2.8000000000000003</v>
      </c>
      <c r="AI158" s="13">
        <v>45015</v>
      </c>
      <c r="AJ158"/>
      <c r="AK158" s="13"/>
      <c r="AM158" t="s">
        <v>5617</v>
      </c>
      <c r="AN158" t="s">
        <v>204</v>
      </c>
      <c r="AO158" s="13">
        <f t="shared" si="20"/>
        <v>45072</v>
      </c>
      <c r="AP158" s="13">
        <f t="shared" si="22"/>
        <v>45086</v>
      </c>
      <c r="AQ158" s="13">
        <f t="shared" si="23"/>
        <v>45099</v>
      </c>
      <c r="AR158">
        <f t="shared" si="15"/>
        <v>5.9599999999999991</v>
      </c>
      <c r="AS158">
        <f t="shared" si="21"/>
        <v>2.3839999999999999</v>
      </c>
    </row>
    <row r="159" spans="1:46" ht="20.149999999999999" customHeight="1" x14ac:dyDescent="0.35">
      <c r="A159">
        <v>158</v>
      </c>
      <c r="B159" t="s">
        <v>360</v>
      </c>
      <c r="C159" t="s">
        <v>10887</v>
      </c>
      <c r="D159" t="s">
        <v>1787</v>
      </c>
      <c r="E159" t="s">
        <v>98</v>
      </c>
      <c r="G159" t="s">
        <v>1453</v>
      </c>
      <c r="H159" t="s">
        <v>91</v>
      </c>
      <c r="I159" t="s">
        <v>92</v>
      </c>
      <c r="J159" t="s">
        <v>2403</v>
      </c>
      <c r="K159" t="s">
        <v>2403</v>
      </c>
      <c r="M159" t="s">
        <v>207</v>
      </c>
      <c r="N159">
        <v>1.7</v>
      </c>
      <c r="S159" t="s">
        <v>207</v>
      </c>
      <c r="T159" s="14">
        <v>44997</v>
      </c>
      <c r="U159" s="16" t="s">
        <v>1872</v>
      </c>
      <c r="V159" s="16">
        <f t="shared" si="17"/>
        <v>204</v>
      </c>
      <c r="W159" s="16" t="s">
        <v>2108</v>
      </c>
      <c r="X159" t="s">
        <v>207</v>
      </c>
      <c r="Y159" s="16" t="s">
        <v>1873</v>
      </c>
      <c r="Z159" s="16" t="s">
        <v>204</v>
      </c>
      <c r="AB159" s="17">
        <f t="shared" si="18"/>
        <v>170</v>
      </c>
      <c r="AC159" s="13">
        <v>45026</v>
      </c>
      <c r="AD159">
        <f t="shared" si="12"/>
        <v>170</v>
      </c>
      <c r="AE159" s="13">
        <v>45026</v>
      </c>
      <c r="AF159">
        <v>138.75</v>
      </c>
      <c r="AG159" s="13">
        <v>45026</v>
      </c>
      <c r="AH159">
        <f t="shared" si="19"/>
        <v>11.9</v>
      </c>
      <c r="AI159" s="13">
        <v>45021</v>
      </c>
      <c r="AJ159"/>
      <c r="AK159" s="13"/>
      <c r="AM159" t="s">
        <v>5617</v>
      </c>
      <c r="AN159" t="s">
        <v>204</v>
      </c>
      <c r="AO159" s="13">
        <f t="shared" si="20"/>
        <v>45084</v>
      </c>
      <c r="AP159" s="13">
        <f t="shared" si="22"/>
        <v>45098</v>
      </c>
      <c r="AQ159" s="13">
        <f t="shared" si="23"/>
        <v>45111</v>
      </c>
      <c r="AR159">
        <f t="shared" si="15"/>
        <v>5.96</v>
      </c>
      <c r="AS159">
        <f t="shared" si="21"/>
        <v>10.132</v>
      </c>
    </row>
    <row r="160" spans="1:46" ht="20.149999999999999" customHeight="1" x14ac:dyDescent="0.35">
      <c r="A160">
        <v>159</v>
      </c>
      <c r="B160" t="s">
        <v>360</v>
      </c>
      <c r="C160" t="s">
        <v>10888</v>
      </c>
      <c r="D160" t="s">
        <v>1788</v>
      </c>
      <c r="E160" t="s">
        <v>98</v>
      </c>
      <c r="G160" t="s">
        <v>1453</v>
      </c>
      <c r="H160" t="s">
        <v>91</v>
      </c>
      <c r="I160" t="s">
        <v>92</v>
      </c>
      <c r="J160" t="s">
        <v>2403</v>
      </c>
      <c r="K160" t="s">
        <v>2403</v>
      </c>
      <c r="M160" t="s">
        <v>207</v>
      </c>
      <c r="N160">
        <v>0.7</v>
      </c>
      <c r="S160" t="s">
        <v>207</v>
      </c>
      <c r="T160" s="14">
        <v>44986</v>
      </c>
      <c r="U160" s="16" t="s">
        <v>1872</v>
      </c>
      <c r="V160" s="16">
        <f t="shared" si="17"/>
        <v>84</v>
      </c>
      <c r="W160" s="16" t="s">
        <v>2404</v>
      </c>
      <c r="X160" t="s">
        <v>207</v>
      </c>
      <c r="Y160" s="16" t="s">
        <v>1873</v>
      </c>
      <c r="Z160" s="16" t="s">
        <v>204</v>
      </c>
      <c r="AB160" s="17">
        <f t="shared" si="18"/>
        <v>70</v>
      </c>
      <c r="AC160" s="13">
        <v>45026</v>
      </c>
      <c r="AD160">
        <f t="shared" si="12"/>
        <v>70</v>
      </c>
      <c r="AE160" s="13">
        <v>45026</v>
      </c>
      <c r="AF160">
        <v>302.5</v>
      </c>
      <c r="AG160" s="13">
        <v>45026</v>
      </c>
      <c r="AH160">
        <f t="shared" si="19"/>
        <v>4.8999999999999995</v>
      </c>
      <c r="AI160" s="13">
        <v>45010</v>
      </c>
      <c r="AJ160"/>
      <c r="AK160" s="13"/>
      <c r="AM160" t="s">
        <v>5617</v>
      </c>
      <c r="AN160" t="s">
        <v>204</v>
      </c>
      <c r="AO160" s="13">
        <f t="shared" si="20"/>
        <v>45073</v>
      </c>
      <c r="AP160" s="13">
        <f t="shared" si="22"/>
        <v>45087</v>
      </c>
      <c r="AQ160" s="13">
        <f t="shared" si="23"/>
        <v>45100</v>
      </c>
      <c r="AR160">
        <f t="shared" si="15"/>
        <v>5.96</v>
      </c>
      <c r="AS160">
        <f t="shared" si="21"/>
        <v>4.1719999999999997</v>
      </c>
    </row>
    <row r="161" spans="1:45" ht="20.149999999999999" customHeight="1" x14ac:dyDescent="0.35">
      <c r="A161">
        <v>160</v>
      </c>
      <c r="B161" t="s">
        <v>360</v>
      </c>
      <c r="C161" t="s">
        <v>10889</v>
      </c>
      <c r="D161" t="s">
        <v>1789</v>
      </c>
      <c r="E161" t="s">
        <v>98</v>
      </c>
      <c r="G161" t="s">
        <v>1453</v>
      </c>
      <c r="H161" t="s">
        <v>91</v>
      </c>
      <c r="I161" t="s">
        <v>92</v>
      </c>
      <c r="J161" t="s">
        <v>2403</v>
      </c>
      <c r="K161" t="s">
        <v>2403</v>
      </c>
      <c r="M161" t="s">
        <v>207</v>
      </c>
      <c r="N161">
        <v>4.5</v>
      </c>
      <c r="S161" t="s">
        <v>207</v>
      </c>
      <c r="T161" s="14">
        <v>44995</v>
      </c>
      <c r="U161" s="16" t="s">
        <v>1872</v>
      </c>
      <c r="V161" s="16">
        <f t="shared" si="17"/>
        <v>540</v>
      </c>
      <c r="W161" s="16" t="s">
        <v>2404</v>
      </c>
      <c r="X161" t="s">
        <v>207</v>
      </c>
      <c r="Y161" s="16" t="s">
        <v>1873</v>
      </c>
      <c r="Z161" s="16" t="s">
        <v>204</v>
      </c>
      <c r="AB161" s="17">
        <f t="shared" si="18"/>
        <v>450</v>
      </c>
      <c r="AC161" s="13">
        <v>45024</v>
      </c>
      <c r="AD161">
        <f t="shared" si="12"/>
        <v>450</v>
      </c>
      <c r="AE161" s="13">
        <v>45024</v>
      </c>
      <c r="AF161">
        <v>295</v>
      </c>
      <c r="AG161" s="13">
        <v>45024</v>
      </c>
      <c r="AH161">
        <f t="shared" si="19"/>
        <v>31.5</v>
      </c>
      <c r="AI161" s="13">
        <v>45011</v>
      </c>
      <c r="AJ161"/>
      <c r="AK161" s="13"/>
      <c r="AM161" t="s">
        <v>5617</v>
      </c>
      <c r="AN161" t="s">
        <v>204</v>
      </c>
      <c r="AO161" s="13">
        <f t="shared" si="20"/>
        <v>45082</v>
      </c>
      <c r="AP161" s="13">
        <f t="shared" si="22"/>
        <v>45096</v>
      </c>
      <c r="AQ161" s="13">
        <f t="shared" si="23"/>
        <v>45109</v>
      </c>
      <c r="AR161">
        <f t="shared" si="15"/>
        <v>5.96</v>
      </c>
      <c r="AS161">
        <f t="shared" si="21"/>
        <v>26.82</v>
      </c>
    </row>
    <row r="162" spans="1:45" ht="20.149999999999999" customHeight="1" x14ac:dyDescent="0.35">
      <c r="A162">
        <v>161</v>
      </c>
      <c r="B162" t="s">
        <v>360</v>
      </c>
      <c r="C162" t="s">
        <v>10890</v>
      </c>
      <c r="D162" t="s">
        <v>1790</v>
      </c>
      <c r="E162" t="s">
        <v>98</v>
      </c>
      <c r="G162" t="s">
        <v>1453</v>
      </c>
      <c r="H162" t="s">
        <v>91</v>
      </c>
      <c r="I162" t="s">
        <v>92</v>
      </c>
      <c r="J162" t="s">
        <v>2403</v>
      </c>
      <c r="K162" t="s">
        <v>2403</v>
      </c>
      <c r="M162" t="s">
        <v>207</v>
      </c>
      <c r="N162">
        <v>1</v>
      </c>
      <c r="S162" t="s">
        <v>207</v>
      </c>
      <c r="T162" s="14">
        <v>44995</v>
      </c>
      <c r="U162" s="16" t="s">
        <v>1872</v>
      </c>
      <c r="V162" s="16">
        <f t="shared" si="17"/>
        <v>120</v>
      </c>
      <c r="W162" s="16" t="s">
        <v>2404</v>
      </c>
      <c r="X162" t="s">
        <v>207</v>
      </c>
      <c r="Y162" s="16" t="s">
        <v>1873</v>
      </c>
      <c r="Z162" s="16" t="s">
        <v>204</v>
      </c>
      <c r="AB162" s="17">
        <f t="shared" si="18"/>
        <v>100</v>
      </c>
      <c r="AC162" s="13">
        <v>45015</v>
      </c>
      <c r="AD162">
        <f t="shared" si="12"/>
        <v>100</v>
      </c>
      <c r="AE162" s="13">
        <v>45015</v>
      </c>
      <c r="AF162">
        <v>350</v>
      </c>
      <c r="AG162" s="13">
        <v>45015</v>
      </c>
      <c r="AH162">
        <f t="shared" si="19"/>
        <v>7</v>
      </c>
      <c r="AI162" s="13">
        <v>45012</v>
      </c>
      <c r="AJ162"/>
      <c r="AK162" s="13"/>
      <c r="AM162" t="s">
        <v>5617</v>
      </c>
      <c r="AN162" t="s">
        <v>204</v>
      </c>
      <c r="AO162" s="13">
        <f t="shared" si="20"/>
        <v>45082</v>
      </c>
      <c r="AP162" s="13">
        <f t="shared" si="22"/>
        <v>45096</v>
      </c>
      <c r="AQ162" s="13">
        <f t="shared" si="23"/>
        <v>45109</v>
      </c>
      <c r="AR162">
        <f t="shared" si="15"/>
        <v>5.96</v>
      </c>
      <c r="AS162">
        <f t="shared" si="21"/>
        <v>5.96</v>
      </c>
    </row>
    <row r="163" spans="1:45" ht="20.149999999999999" customHeight="1" x14ac:dyDescent="0.35">
      <c r="A163">
        <v>162</v>
      </c>
      <c r="B163" t="s">
        <v>360</v>
      </c>
      <c r="C163" t="s">
        <v>10891</v>
      </c>
      <c r="D163" t="s">
        <v>1791</v>
      </c>
      <c r="E163" t="s">
        <v>98</v>
      </c>
      <c r="G163" t="s">
        <v>1453</v>
      </c>
      <c r="H163" t="s">
        <v>91</v>
      </c>
      <c r="I163" t="s">
        <v>92</v>
      </c>
      <c r="J163" t="s">
        <v>2403</v>
      </c>
      <c r="K163" t="s">
        <v>2403</v>
      </c>
      <c r="M163" t="s">
        <v>207</v>
      </c>
      <c r="N163">
        <v>1.36</v>
      </c>
      <c r="S163" t="s">
        <v>207</v>
      </c>
      <c r="T163" s="14">
        <v>45000</v>
      </c>
      <c r="U163" s="16" t="s">
        <v>1872</v>
      </c>
      <c r="V163" s="16">
        <f t="shared" si="17"/>
        <v>163.20000000000002</v>
      </c>
      <c r="W163" s="16" t="s">
        <v>2108</v>
      </c>
      <c r="X163" t="s">
        <v>207</v>
      </c>
      <c r="Y163" s="16" t="s">
        <v>1873</v>
      </c>
      <c r="Z163" s="16" t="s">
        <v>204</v>
      </c>
      <c r="AB163" s="17">
        <f t="shared" si="18"/>
        <v>136</v>
      </c>
      <c r="AC163" s="13">
        <v>45034</v>
      </c>
      <c r="AD163">
        <f t="shared" si="12"/>
        <v>136</v>
      </c>
      <c r="AE163" s="13">
        <v>45034</v>
      </c>
      <c r="AF163">
        <v>300</v>
      </c>
      <c r="AG163" s="13">
        <v>45034</v>
      </c>
      <c r="AH163">
        <f t="shared" si="19"/>
        <v>9.5200000000000014</v>
      </c>
      <c r="AI163" s="13">
        <v>45015</v>
      </c>
      <c r="AJ163"/>
      <c r="AK163" s="13"/>
      <c r="AM163" t="s">
        <v>5617</v>
      </c>
      <c r="AN163" t="s">
        <v>204</v>
      </c>
      <c r="AO163" s="13">
        <f t="shared" si="20"/>
        <v>45087</v>
      </c>
      <c r="AP163" s="13">
        <f t="shared" si="22"/>
        <v>45101</v>
      </c>
      <c r="AQ163" s="13">
        <f t="shared" si="23"/>
        <v>45114</v>
      </c>
      <c r="AR163">
        <f t="shared" ref="AR163:AR194" si="24">AS163/N163</f>
        <v>5.96</v>
      </c>
      <c r="AS163">
        <f t="shared" si="21"/>
        <v>8.1056000000000008</v>
      </c>
    </row>
    <row r="164" spans="1:45" ht="20.149999999999999" customHeight="1" x14ac:dyDescent="0.35">
      <c r="A164">
        <v>163</v>
      </c>
      <c r="B164" t="s">
        <v>360</v>
      </c>
      <c r="C164" t="s">
        <v>10892</v>
      </c>
      <c r="D164" t="s">
        <v>1792</v>
      </c>
      <c r="E164" t="s">
        <v>98</v>
      </c>
      <c r="G164" t="s">
        <v>1453</v>
      </c>
      <c r="H164" t="s">
        <v>91</v>
      </c>
      <c r="I164" t="s">
        <v>92</v>
      </c>
      <c r="J164" t="s">
        <v>2403</v>
      </c>
      <c r="K164" t="s">
        <v>2403</v>
      </c>
      <c r="M164" t="s">
        <v>207</v>
      </c>
      <c r="N164">
        <v>1.3</v>
      </c>
      <c r="S164" t="s">
        <v>207</v>
      </c>
      <c r="T164" s="14">
        <v>45000</v>
      </c>
      <c r="U164" s="16" t="s">
        <v>1872</v>
      </c>
      <c r="V164" s="16">
        <f t="shared" si="17"/>
        <v>156</v>
      </c>
      <c r="W164" s="16" t="s">
        <v>2108</v>
      </c>
      <c r="X164" t="s">
        <v>207</v>
      </c>
      <c r="Y164" s="16" t="s">
        <v>1873</v>
      </c>
      <c r="Z164" s="16" t="s">
        <v>204</v>
      </c>
      <c r="AB164" s="17">
        <f t="shared" si="18"/>
        <v>130</v>
      </c>
      <c r="AC164" s="13">
        <v>45036</v>
      </c>
      <c r="AD164">
        <f t="shared" si="12"/>
        <v>130</v>
      </c>
      <c r="AE164" s="13">
        <v>45036</v>
      </c>
      <c r="AF164">
        <v>243.75</v>
      </c>
      <c r="AG164" s="13">
        <v>45036</v>
      </c>
      <c r="AH164">
        <f t="shared" si="19"/>
        <v>9.1</v>
      </c>
      <c r="AI164" s="13">
        <v>45017</v>
      </c>
      <c r="AJ164"/>
      <c r="AK164" s="13"/>
      <c r="AM164" t="s">
        <v>5617</v>
      </c>
      <c r="AN164" t="s">
        <v>204</v>
      </c>
      <c r="AO164" s="13">
        <f t="shared" si="20"/>
        <v>45087</v>
      </c>
      <c r="AP164" s="13">
        <f t="shared" si="22"/>
        <v>45101</v>
      </c>
      <c r="AQ164" s="13">
        <f t="shared" si="23"/>
        <v>45114</v>
      </c>
      <c r="AR164">
        <f t="shared" si="24"/>
        <v>5.96</v>
      </c>
      <c r="AS164">
        <f t="shared" si="21"/>
        <v>7.7480000000000002</v>
      </c>
    </row>
    <row r="165" spans="1:45" ht="20.149999999999999" customHeight="1" x14ac:dyDescent="0.35">
      <c r="A165">
        <v>164</v>
      </c>
      <c r="B165" t="s">
        <v>360</v>
      </c>
      <c r="C165" t="s">
        <v>10893</v>
      </c>
      <c r="D165" t="s">
        <v>1793</v>
      </c>
      <c r="E165" t="s">
        <v>98</v>
      </c>
      <c r="G165" t="s">
        <v>1453</v>
      </c>
      <c r="H165" t="s">
        <v>91</v>
      </c>
      <c r="I165" t="s">
        <v>92</v>
      </c>
      <c r="J165" t="s">
        <v>2403</v>
      </c>
      <c r="K165" t="s">
        <v>2403</v>
      </c>
      <c r="M165" t="s">
        <v>207</v>
      </c>
      <c r="N165">
        <v>1.64</v>
      </c>
      <c r="S165" t="s">
        <v>207</v>
      </c>
      <c r="T165" s="14">
        <v>44986</v>
      </c>
      <c r="U165" s="16" t="s">
        <v>1872</v>
      </c>
      <c r="V165" s="16">
        <f t="shared" si="17"/>
        <v>196.79999999999998</v>
      </c>
      <c r="W165" s="16" t="s">
        <v>2108</v>
      </c>
      <c r="X165" t="s">
        <v>207</v>
      </c>
      <c r="Y165" s="16" t="s">
        <v>1873</v>
      </c>
      <c r="Z165" s="16" t="s">
        <v>204</v>
      </c>
      <c r="AB165" s="17">
        <f t="shared" si="18"/>
        <v>164</v>
      </c>
      <c r="AC165" s="13">
        <v>45014</v>
      </c>
      <c r="AD165">
        <f t="shared" si="12"/>
        <v>164</v>
      </c>
      <c r="AE165" s="13">
        <v>45014</v>
      </c>
      <c r="AF165">
        <v>330</v>
      </c>
      <c r="AG165" s="13">
        <v>45014</v>
      </c>
      <c r="AH165">
        <f t="shared" si="19"/>
        <v>11.479999999999999</v>
      </c>
      <c r="AI165" s="13">
        <v>45010</v>
      </c>
      <c r="AJ165"/>
      <c r="AK165" s="13"/>
      <c r="AM165" t="s">
        <v>5617</v>
      </c>
      <c r="AN165" t="s">
        <v>204</v>
      </c>
      <c r="AO165" s="13">
        <f t="shared" si="20"/>
        <v>45073</v>
      </c>
      <c r="AP165" s="13">
        <f t="shared" si="22"/>
        <v>45087</v>
      </c>
      <c r="AQ165" s="13">
        <f t="shared" si="23"/>
        <v>45100</v>
      </c>
      <c r="AR165">
        <f t="shared" si="24"/>
        <v>5.96</v>
      </c>
      <c r="AS165">
        <f t="shared" si="21"/>
        <v>9.7744</v>
      </c>
    </row>
    <row r="166" spans="1:45" ht="20.149999999999999" customHeight="1" x14ac:dyDescent="0.35">
      <c r="A166">
        <v>165</v>
      </c>
      <c r="B166" t="s">
        <v>360</v>
      </c>
      <c r="C166" t="s">
        <v>10894</v>
      </c>
      <c r="D166" t="s">
        <v>1794</v>
      </c>
      <c r="E166" t="s">
        <v>93</v>
      </c>
      <c r="G166" t="s">
        <v>1453</v>
      </c>
      <c r="H166" t="s">
        <v>91</v>
      </c>
      <c r="I166" t="s">
        <v>92</v>
      </c>
      <c r="J166" t="s">
        <v>2403</v>
      </c>
      <c r="K166" t="s">
        <v>2403</v>
      </c>
      <c r="M166" t="s">
        <v>207</v>
      </c>
      <c r="N166">
        <v>1.04</v>
      </c>
      <c r="S166" t="s">
        <v>207</v>
      </c>
      <c r="T166" s="14">
        <v>44988</v>
      </c>
      <c r="U166" s="16" t="s">
        <v>1872</v>
      </c>
      <c r="V166" s="16">
        <f t="shared" si="17"/>
        <v>124.80000000000001</v>
      </c>
      <c r="W166" s="16" t="s">
        <v>2108</v>
      </c>
      <c r="X166" t="s">
        <v>207</v>
      </c>
      <c r="Y166" s="16" t="s">
        <v>1873</v>
      </c>
      <c r="Z166" s="16" t="s">
        <v>204</v>
      </c>
      <c r="AB166" s="17">
        <f t="shared" si="18"/>
        <v>104</v>
      </c>
      <c r="AC166" s="13">
        <v>45028</v>
      </c>
      <c r="AD166">
        <f t="shared" si="12"/>
        <v>104</v>
      </c>
      <c r="AE166" s="13">
        <v>45028</v>
      </c>
      <c r="AF166">
        <v>312.5</v>
      </c>
      <c r="AG166" s="13">
        <v>45028</v>
      </c>
      <c r="AH166">
        <f t="shared" si="19"/>
        <v>7.28</v>
      </c>
      <c r="AI166" s="13">
        <v>45021</v>
      </c>
      <c r="AJ166"/>
      <c r="AK166" s="13"/>
      <c r="AM166" t="s">
        <v>5617</v>
      </c>
      <c r="AN166" t="s">
        <v>204</v>
      </c>
      <c r="AO166" s="13">
        <f t="shared" si="20"/>
        <v>45075</v>
      </c>
      <c r="AP166" s="13">
        <f t="shared" si="22"/>
        <v>45089</v>
      </c>
      <c r="AQ166" s="13">
        <f t="shared" si="23"/>
        <v>45102</v>
      </c>
      <c r="AR166">
        <f t="shared" si="24"/>
        <v>5.96</v>
      </c>
      <c r="AS166">
        <f t="shared" si="21"/>
        <v>6.1984000000000004</v>
      </c>
    </row>
    <row r="167" spans="1:45" ht="20.149999999999999" customHeight="1" x14ac:dyDescent="0.35">
      <c r="A167">
        <v>166</v>
      </c>
      <c r="B167" t="s">
        <v>360</v>
      </c>
      <c r="C167" t="s">
        <v>10895</v>
      </c>
      <c r="D167" t="s">
        <v>722</v>
      </c>
      <c r="E167" t="s">
        <v>98</v>
      </c>
      <c r="G167" t="s">
        <v>1453</v>
      </c>
      <c r="H167" t="s">
        <v>91</v>
      </c>
      <c r="I167" t="s">
        <v>92</v>
      </c>
      <c r="J167" t="s">
        <v>2403</v>
      </c>
      <c r="K167" t="s">
        <v>2403</v>
      </c>
      <c r="M167" t="s">
        <v>207</v>
      </c>
      <c r="N167">
        <v>1.75</v>
      </c>
      <c r="S167" t="s">
        <v>207</v>
      </c>
      <c r="T167" s="14">
        <v>44993</v>
      </c>
      <c r="U167" s="16" t="s">
        <v>1872</v>
      </c>
      <c r="V167" s="16">
        <f t="shared" si="17"/>
        <v>210</v>
      </c>
      <c r="W167" s="16" t="s">
        <v>2108</v>
      </c>
      <c r="X167" t="s">
        <v>207</v>
      </c>
      <c r="Y167" s="16" t="s">
        <v>1873</v>
      </c>
      <c r="Z167" s="16" t="s">
        <v>204</v>
      </c>
      <c r="AB167" s="17">
        <f t="shared" si="18"/>
        <v>175</v>
      </c>
      <c r="AC167" s="13">
        <v>45034</v>
      </c>
      <c r="AD167">
        <f t="shared" si="12"/>
        <v>175</v>
      </c>
      <c r="AE167" s="13">
        <v>45034</v>
      </c>
      <c r="AF167">
        <v>287.5</v>
      </c>
      <c r="AG167" s="13">
        <v>45034</v>
      </c>
      <c r="AH167">
        <f t="shared" si="19"/>
        <v>12.25</v>
      </c>
      <c r="AI167" s="13">
        <v>45021</v>
      </c>
      <c r="AJ167"/>
      <c r="AK167" s="13"/>
      <c r="AM167" t="s">
        <v>5617</v>
      </c>
      <c r="AN167" t="s">
        <v>204</v>
      </c>
      <c r="AO167" s="13">
        <f t="shared" si="20"/>
        <v>45080</v>
      </c>
      <c r="AP167" s="13">
        <f t="shared" si="22"/>
        <v>45094</v>
      </c>
      <c r="AQ167" s="13">
        <f t="shared" si="23"/>
        <v>45107</v>
      </c>
      <c r="AR167">
        <f t="shared" si="24"/>
        <v>5.96</v>
      </c>
      <c r="AS167">
        <f t="shared" si="21"/>
        <v>10.43</v>
      </c>
    </row>
    <row r="168" spans="1:45" ht="20.149999999999999" customHeight="1" x14ac:dyDescent="0.35">
      <c r="A168">
        <v>167</v>
      </c>
      <c r="B168" t="s">
        <v>360</v>
      </c>
      <c r="C168" t="s">
        <v>10896</v>
      </c>
      <c r="D168" t="s">
        <v>1797</v>
      </c>
      <c r="E168" t="s">
        <v>98</v>
      </c>
      <c r="G168" t="s">
        <v>1453</v>
      </c>
      <c r="H168" t="s">
        <v>91</v>
      </c>
      <c r="I168" t="s">
        <v>92</v>
      </c>
      <c r="J168" t="s">
        <v>2403</v>
      </c>
      <c r="K168" t="s">
        <v>2403</v>
      </c>
      <c r="M168" t="s">
        <v>207</v>
      </c>
      <c r="N168">
        <v>1.75</v>
      </c>
      <c r="S168" t="s">
        <v>207</v>
      </c>
      <c r="T168" s="14">
        <v>44998</v>
      </c>
      <c r="U168" s="16" t="s">
        <v>1872</v>
      </c>
      <c r="V168" s="16">
        <f t="shared" si="17"/>
        <v>210</v>
      </c>
      <c r="W168" s="16" t="s">
        <v>2404</v>
      </c>
      <c r="X168" t="s">
        <v>207</v>
      </c>
      <c r="Y168" s="16" t="s">
        <v>1873</v>
      </c>
      <c r="Z168" s="16" t="s">
        <v>204</v>
      </c>
      <c r="AB168" s="17">
        <f t="shared" si="18"/>
        <v>175</v>
      </c>
      <c r="AC168" s="13">
        <v>45021</v>
      </c>
      <c r="AD168">
        <f t="shared" si="12"/>
        <v>175</v>
      </c>
      <c r="AE168" s="13">
        <v>45021</v>
      </c>
      <c r="AF168">
        <v>287.5</v>
      </c>
      <c r="AG168" s="13">
        <v>45021</v>
      </c>
      <c r="AH168">
        <f t="shared" si="19"/>
        <v>12.25</v>
      </c>
      <c r="AI168" s="13">
        <v>44987</v>
      </c>
      <c r="AJ168"/>
      <c r="AK168" s="13"/>
      <c r="AM168" t="s">
        <v>5617</v>
      </c>
      <c r="AN168" t="s">
        <v>204</v>
      </c>
      <c r="AO168" s="13">
        <f t="shared" si="20"/>
        <v>45085</v>
      </c>
      <c r="AP168" s="13">
        <f t="shared" si="22"/>
        <v>45099</v>
      </c>
      <c r="AQ168" s="13">
        <f t="shared" si="23"/>
        <v>45112</v>
      </c>
      <c r="AR168">
        <f t="shared" si="24"/>
        <v>5.96</v>
      </c>
      <c r="AS168">
        <f t="shared" si="21"/>
        <v>10.43</v>
      </c>
    </row>
    <row r="169" spans="1:45" ht="20.149999999999999" customHeight="1" x14ac:dyDescent="0.35">
      <c r="A169">
        <v>168</v>
      </c>
      <c r="B169" t="s">
        <v>360</v>
      </c>
      <c r="C169" t="s">
        <v>10897</v>
      </c>
      <c r="D169" t="s">
        <v>1798</v>
      </c>
      <c r="E169" t="s">
        <v>98</v>
      </c>
      <c r="G169" t="s">
        <v>1453</v>
      </c>
      <c r="H169" t="s">
        <v>91</v>
      </c>
      <c r="I169" t="s">
        <v>92</v>
      </c>
      <c r="J169" t="s">
        <v>2403</v>
      </c>
      <c r="K169" t="s">
        <v>2403</v>
      </c>
      <c r="M169" t="s">
        <v>207</v>
      </c>
      <c r="N169">
        <v>0.7</v>
      </c>
      <c r="S169" t="s">
        <v>207</v>
      </c>
      <c r="T169" s="14">
        <v>44987</v>
      </c>
      <c r="U169" s="16" t="s">
        <v>1872</v>
      </c>
      <c r="V169" s="16">
        <f t="shared" si="17"/>
        <v>84</v>
      </c>
      <c r="W169" s="16" t="s">
        <v>2404</v>
      </c>
      <c r="X169" t="s">
        <v>207</v>
      </c>
      <c r="Y169" s="16" t="s">
        <v>1873</v>
      </c>
      <c r="Z169" s="16" t="s">
        <v>204</v>
      </c>
      <c r="AB169" s="17">
        <f t="shared" si="18"/>
        <v>70</v>
      </c>
      <c r="AC169" s="13">
        <v>45014</v>
      </c>
      <c r="AD169">
        <f t="shared" si="12"/>
        <v>70</v>
      </c>
      <c r="AE169" s="13">
        <v>45014</v>
      </c>
      <c r="AF169">
        <v>258.75</v>
      </c>
      <c r="AG169" s="13">
        <v>45014</v>
      </c>
      <c r="AH169">
        <f t="shared" si="19"/>
        <v>4.8999999999999995</v>
      </c>
      <c r="AI169" s="13">
        <v>45012</v>
      </c>
      <c r="AJ169"/>
      <c r="AK169" s="13"/>
      <c r="AM169" t="s">
        <v>5617</v>
      </c>
      <c r="AN169" t="s">
        <v>204</v>
      </c>
      <c r="AO169" s="13">
        <f t="shared" si="20"/>
        <v>45074</v>
      </c>
      <c r="AP169" s="13">
        <f t="shared" si="22"/>
        <v>45088</v>
      </c>
      <c r="AQ169" s="13">
        <f t="shared" si="23"/>
        <v>45101</v>
      </c>
      <c r="AR169">
        <f t="shared" si="24"/>
        <v>5.96</v>
      </c>
      <c r="AS169">
        <f t="shared" si="21"/>
        <v>4.1719999999999997</v>
      </c>
    </row>
    <row r="170" spans="1:45" ht="20.149999999999999" customHeight="1" x14ac:dyDescent="0.35">
      <c r="A170">
        <v>169</v>
      </c>
      <c r="B170" t="s">
        <v>360</v>
      </c>
      <c r="C170" t="s">
        <v>10898</v>
      </c>
      <c r="D170" t="s">
        <v>1799</v>
      </c>
      <c r="E170" t="s">
        <v>98</v>
      </c>
      <c r="G170" t="s">
        <v>1453</v>
      </c>
      <c r="H170" t="s">
        <v>91</v>
      </c>
      <c r="I170" t="s">
        <v>92</v>
      </c>
      <c r="J170" t="s">
        <v>2403</v>
      </c>
      <c r="K170" t="s">
        <v>2403</v>
      </c>
      <c r="M170" t="s">
        <v>207</v>
      </c>
      <c r="N170">
        <v>0.4</v>
      </c>
      <c r="S170" t="s">
        <v>207</v>
      </c>
      <c r="T170" s="14">
        <v>45000</v>
      </c>
      <c r="U170" s="16" t="s">
        <v>1872</v>
      </c>
      <c r="V170" s="16">
        <f t="shared" si="17"/>
        <v>48</v>
      </c>
      <c r="W170" s="16" t="s">
        <v>2109</v>
      </c>
      <c r="X170" t="s">
        <v>207</v>
      </c>
      <c r="Y170" s="16" t="s">
        <v>1873</v>
      </c>
      <c r="Z170" s="16" t="s">
        <v>204</v>
      </c>
      <c r="AB170" s="17">
        <f t="shared" si="18"/>
        <v>40</v>
      </c>
      <c r="AC170" s="13">
        <v>45020</v>
      </c>
      <c r="AD170">
        <f t="shared" si="12"/>
        <v>40</v>
      </c>
      <c r="AE170" s="13">
        <v>45020</v>
      </c>
      <c r="AF170">
        <v>152.5</v>
      </c>
      <c r="AG170" s="13">
        <v>45020</v>
      </c>
      <c r="AH170">
        <f t="shared" si="19"/>
        <v>2.8000000000000003</v>
      </c>
      <c r="AI170" s="13">
        <v>45010</v>
      </c>
      <c r="AJ170"/>
      <c r="AK170" s="13"/>
      <c r="AM170" t="s">
        <v>5617</v>
      </c>
      <c r="AN170" t="s">
        <v>204</v>
      </c>
      <c r="AO170" s="13">
        <f t="shared" si="20"/>
        <v>45087</v>
      </c>
      <c r="AP170" s="13">
        <f t="shared" si="22"/>
        <v>45101</v>
      </c>
      <c r="AQ170" s="13">
        <f t="shared" si="23"/>
        <v>45114</v>
      </c>
      <c r="AR170">
        <f t="shared" si="24"/>
        <v>5.9599999999999991</v>
      </c>
      <c r="AS170">
        <f t="shared" si="21"/>
        <v>2.3839999999999999</v>
      </c>
    </row>
    <row r="171" spans="1:45" ht="20.149999999999999" customHeight="1" x14ac:dyDescent="0.35">
      <c r="A171">
        <v>170</v>
      </c>
      <c r="B171" t="s">
        <v>360</v>
      </c>
      <c r="C171" t="s">
        <v>10899</v>
      </c>
      <c r="D171" t="s">
        <v>1800</v>
      </c>
      <c r="E171" t="s">
        <v>98</v>
      </c>
      <c r="G171" t="s">
        <v>1453</v>
      </c>
      <c r="H171" t="s">
        <v>91</v>
      </c>
      <c r="I171" t="s">
        <v>92</v>
      </c>
      <c r="J171" t="s">
        <v>2403</v>
      </c>
      <c r="K171" t="s">
        <v>2403</v>
      </c>
      <c r="M171" t="s">
        <v>207</v>
      </c>
      <c r="N171">
        <v>1</v>
      </c>
      <c r="S171" t="s">
        <v>207</v>
      </c>
      <c r="T171" s="14">
        <v>45003</v>
      </c>
      <c r="U171" s="16" t="s">
        <v>1872</v>
      </c>
      <c r="V171" s="16">
        <f t="shared" si="17"/>
        <v>120</v>
      </c>
      <c r="W171" s="16" t="s">
        <v>2109</v>
      </c>
      <c r="X171" t="s">
        <v>207</v>
      </c>
      <c r="Y171" s="16" t="s">
        <v>1873</v>
      </c>
      <c r="Z171" s="16" t="s">
        <v>204</v>
      </c>
      <c r="AB171" s="17">
        <f t="shared" si="18"/>
        <v>100</v>
      </c>
      <c r="AC171" s="13">
        <v>45036</v>
      </c>
      <c r="AD171">
        <f t="shared" si="12"/>
        <v>100</v>
      </c>
      <c r="AE171" s="13">
        <v>45036</v>
      </c>
      <c r="AF171">
        <v>300</v>
      </c>
      <c r="AG171" s="13">
        <v>45036</v>
      </c>
      <c r="AH171">
        <f t="shared" si="19"/>
        <v>7</v>
      </c>
      <c r="AI171" s="13">
        <v>45031</v>
      </c>
      <c r="AJ171"/>
      <c r="AK171" s="13"/>
      <c r="AM171" t="s">
        <v>5617</v>
      </c>
      <c r="AN171" t="s">
        <v>204</v>
      </c>
      <c r="AO171" s="13">
        <f t="shared" si="20"/>
        <v>45090</v>
      </c>
      <c r="AP171" s="13">
        <f t="shared" si="22"/>
        <v>45104</v>
      </c>
      <c r="AQ171" s="13">
        <f t="shared" si="23"/>
        <v>45117</v>
      </c>
      <c r="AR171">
        <f t="shared" si="24"/>
        <v>5.96</v>
      </c>
      <c r="AS171">
        <f t="shared" si="21"/>
        <v>5.96</v>
      </c>
    </row>
    <row r="172" spans="1:45" ht="20.149999999999999" customHeight="1" x14ac:dyDescent="0.35">
      <c r="A172">
        <v>171</v>
      </c>
      <c r="B172" t="s">
        <v>360</v>
      </c>
      <c r="C172" t="s">
        <v>10900</v>
      </c>
      <c r="D172" t="s">
        <v>1801</v>
      </c>
      <c r="E172" t="s">
        <v>93</v>
      </c>
      <c r="G172" t="s">
        <v>1453</v>
      </c>
      <c r="H172" t="s">
        <v>91</v>
      </c>
      <c r="I172" t="s">
        <v>92</v>
      </c>
      <c r="J172" t="s">
        <v>2403</v>
      </c>
      <c r="K172" t="s">
        <v>2403</v>
      </c>
      <c r="M172" t="s">
        <v>207</v>
      </c>
      <c r="N172">
        <v>1.6</v>
      </c>
      <c r="S172" t="s">
        <v>207</v>
      </c>
      <c r="T172" s="14">
        <v>45003</v>
      </c>
      <c r="U172" s="16" t="s">
        <v>1872</v>
      </c>
      <c r="V172" s="16">
        <f t="shared" si="17"/>
        <v>192</v>
      </c>
      <c r="W172" s="16" t="s">
        <v>2109</v>
      </c>
      <c r="X172" t="s">
        <v>207</v>
      </c>
      <c r="Y172" s="16" t="s">
        <v>1873</v>
      </c>
      <c r="Z172" s="16" t="s">
        <v>204</v>
      </c>
      <c r="AB172" s="17">
        <f t="shared" si="18"/>
        <v>160</v>
      </c>
      <c r="AC172" s="13">
        <v>45024</v>
      </c>
      <c r="AD172">
        <f t="shared" si="12"/>
        <v>160</v>
      </c>
      <c r="AE172" s="13">
        <v>45024</v>
      </c>
      <c r="AF172">
        <v>287.5</v>
      </c>
      <c r="AG172" s="13">
        <v>45024</v>
      </c>
      <c r="AH172">
        <f t="shared" si="19"/>
        <v>11.200000000000001</v>
      </c>
      <c r="AI172" s="13">
        <v>45017</v>
      </c>
      <c r="AJ172"/>
      <c r="AK172" s="13"/>
      <c r="AM172" t="s">
        <v>5617</v>
      </c>
      <c r="AN172" t="s">
        <v>204</v>
      </c>
      <c r="AO172" s="13">
        <f t="shared" si="20"/>
        <v>45090</v>
      </c>
      <c r="AP172" s="13">
        <f t="shared" si="22"/>
        <v>45104</v>
      </c>
      <c r="AQ172" s="13">
        <f t="shared" si="23"/>
        <v>45117</v>
      </c>
      <c r="AR172">
        <f t="shared" si="24"/>
        <v>5.9599999999999991</v>
      </c>
      <c r="AS172">
        <f t="shared" si="21"/>
        <v>9.5359999999999996</v>
      </c>
    </row>
    <row r="173" spans="1:45" ht="20.149999999999999" customHeight="1" x14ac:dyDescent="0.35">
      <c r="A173">
        <v>172</v>
      </c>
      <c r="B173" t="s">
        <v>360</v>
      </c>
      <c r="C173" t="s">
        <v>10901</v>
      </c>
      <c r="D173" t="s">
        <v>1802</v>
      </c>
      <c r="E173" t="s">
        <v>98</v>
      </c>
      <c r="G173" t="s">
        <v>1453</v>
      </c>
      <c r="H173" t="s">
        <v>91</v>
      </c>
      <c r="I173" t="s">
        <v>92</v>
      </c>
      <c r="J173" t="s">
        <v>2403</v>
      </c>
      <c r="K173" t="s">
        <v>2403</v>
      </c>
      <c r="M173" t="s">
        <v>207</v>
      </c>
      <c r="N173">
        <v>1</v>
      </c>
      <c r="S173" t="s">
        <v>207</v>
      </c>
      <c r="T173" s="14">
        <v>44984</v>
      </c>
      <c r="U173" s="16" t="s">
        <v>1872</v>
      </c>
      <c r="V173" s="16">
        <f t="shared" si="17"/>
        <v>120</v>
      </c>
      <c r="W173" s="16" t="s">
        <v>2109</v>
      </c>
      <c r="X173" t="s">
        <v>207</v>
      </c>
      <c r="Y173" s="16" t="s">
        <v>1873</v>
      </c>
      <c r="Z173" s="16" t="s">
        <v>204</v>
      </c>
      <c r="AB173" s="17">
        <f t="shared" si="18"/>
        <v>100</v>
      </c>
      <c r="AC173" s="13">
        <v>45021</v>
      </c>
      <c r="AD173">
        <f t="shared" si="12"/>
        <v>100</v>
      </c>
      <c r="AE173" s="13">
        <v>45021</v>
      </c>
      <c r="AF173">
        <v>300</v>
      </c>
      <c r="AG173" s="13">
        <v>45021</v>
      </c>
      <c r="AH173">
        <f t="shared" si="19"/>
        <v>7</v>
      </c>
      <c r="AI173" s="13">
        <v>45012</v>
      </c>
      <c r="AJ173"/>
      <c r="AK173" s="13"/>
      <c r="AM173" t="s">
        <v>5617</v>
      </c>
      <c r="AN173" t="s">
        <v>204</v>
      </c>
      <c r="AO173" s="13">
        <f t="shared" si="20"/>
        <v>45071</v>
      </c>
      <c r="AP173" s="13">
        <f t="shared" si="22"/>
        <v>45085</v>
      </c>
      <c r="AQ173" s="13">
        <f t="shared" si="23"/>
        <v>45098</v>
      </c>
      <c r="AR173">
        <f t="shared" si="24"/>
        <v>5.96</v>
      </c>
      <c r="AS173">
        <f t="shared" si="21"/>
        <v>5.96</v>
      </c>
    </row>
    <row r="174" spans="1:45" ht="20.149999999999999" customHeight="1" x14ac:dyDescent="0.35">
      <c r="A174">
        <v>173</v>
      </c>
      <c r="B174" t="s">
        <v>360</v>
      </c>
      <c r="C174" t="s">
        <v>10902</v>
      </c>
      <c r="D174" t="s">
        <v>1803</v>
      </c>
      <c r="E174" t="s">
        <v>98</v>
      </c>
      <c r="G174" t="s">
        <v>1453</v>
      </c>
      <c r="H174" t="s">
        <v>91</v>
      </c>
      <c r="I174" t="s">
        <v>92</v>
      </c>
      <c r="J174" t="s">
        <v>2403</v>
      </c>
      <c r="K174" t="s">
        <v>2403</v>
      </c>
      <c r="M174" t="s">
        <v>207</v>
      </c>
      <c r="N174">
        <v>0.6</v>
      </c>
      <c r="S174" t="s">
        <v>207</v>
      </c>
      <c r="T174" s="14">
        <v>44985</v>
      </c>
      <c r="U174" s="16" t="s">
        <v>1872</v>
      </c>
      <c r="V174" s="16">
        <f t="shared" si="17"/>
        <v>72</v>
      </c>
      <c r="W174" s="16" t="s">
        <v>2109</v>
      </c>
      <c r="X174" t="s">
        <v>207</v>
      </c>
      <c r="Y174" s="16" t="s">
        <v>1873</v>
      </c>
      <c r="Z174" s="16" t="s">
        <v>204</v>
      </c>
      <c r="AB174" s="17">
        <f t="shared" si="18"/>
        <v>60</v>
      </c>
      <c r="AC174" s="13">
        <v>45044</v>
      </c>
      <c r="AD174">
        <f t="shared" si="12"/>
        <v>60</v>
      </c>
      <c r="AE174" s="13">
        <v>45044</v>
      </c>
      <c r="AF174">
        <v>287.5</v>
      </c>
      <c r="AG174" s="13">
        <v>45044</v>
      </c>
      <c r="AH174">
        <f t="shared" si="19"/>
        <v>4.2</v>
      </c>
      <c r="AI174" s="13">
        <v>45036</v>
      </c>
      <c r="AJ174"/>
      <c r="AK174" s="13"/>
      <c r="AM174" t="s">
        <v>5617</v>
      </c>
      <c r="AN174" t="s">
        <v>204</v>
      </c>
      <c r="AO174" s="13">
        <f t="shared" si="20"/>
        <v>45072</v>
      </c>
      <c r="AP174" s="13">
        <f t="shared" si="22"/>
        <v>45086</v>
      </c>
      <c r="AQ174" s="13">
        <f t="shared" si="23"/>
        <v>45099</v>
      </c>
      <c r="AR174">
        <f t="shared" si="24"/>
        <v>5.96</v>
      </c>
      <c r="AS174">
        <f t="shared" si="21"/>
        <v>3.5760000000000001</v>
      </c>
    </row>
    <row r="175" spans="1:45" ht="20.149999999999999" customHeight="1" x14ac:dyDescent="0.35">
      <c r="A175">
        <v>174</v>
      </c>
      <c r="B175" t="s">
        <v>360</v>
      </c>
      <c r="C175" t="s">
        <v>10903</v>
      </c>
      <c r="D175" t="s">
        <v>1804</v>
      </c>
      <c r="E175" t="s">
        <v>98</v>
      </c>
      <c r="G175" t="s">
        <v>1453</v>
      </c>
      <c r="H175" t="s">
        <v>91</v>
      </c>
      <c r="I175" t="s">
        <v>92</v>
      </c>
      <c r="J175" t="s">
        <v>2403</v>
      </c>
      <c r="K175" t="s">
        <v>2403</v>
      </c>
      <c r="M175" t="s">
        <v>207</v>
      </c>
      <c r="N175">
        <v>1.3</v>
      </c>
      <c r="S175" t="s">
        <v>207</v>
      </c>
      <c r="T175" s="14">
        <v>44993</v>
      </c>
      <c r="U175" s="16" t="s">
        <v>1872</v>
      </c>
      <c r="V175" s="16">
        <f t="shared" si="17"/>
        <v>156</v>
      </c>
      <c r="W175" s="16" t="s">
        <v>2109</v>
      </c>
      <c r="X175" t="s">
        <v>207</v>
      </c>
      <c r="Y175" s="16" t="s">
        <v>1873</v>
      </c>
      <c r="Z175" s="16" t="s">
        <v>204</v>
      </c>
      <c r="AB175" s="17">
        <f t="shared" si="18"/>
        <v>130</v>
      </c>
      <c r="AC175" s="13">
        <v>45018</v>
      </c>
      <c r="AD175">
        <f t="shared" si="12"/>
        <v>130</v>
      </c>
      <c r="AE175" s="13">
        <v>45018</v>
      </c>
      <c r="AF175">
        <v>287.5</v>
      </c>
      <c r="AG175" s="13">
        <v>45018</v>
      </c>
      <c r="AH175">
        <f t="shared" si="19"/>
        <v>9.1</v>
      </c>
      <c r="AI175" s="13">
        <v>45011</v>
      </c>
      <c r="AJ175"/>
      <c r="AK175" s="13"/>
      <c r="AM175" t="s">
        <v>5617</v>
      </c>
      <c r="AN175" t="s">
        <v>204</v>
      </c>
      <c r="AO175" s="13">
        <f t="shared" si="20"/>
        <v>45080</v>
      </c>
      <c r="AP175" s="13">
        <f t="shared" si="22"/>
        <v>45094</v>
      </c>
      <c r="AQ175" s="13">
        <f t="shared" si="23"/>
        <v>45107</v>
      </c>
      <c r="AR175">
        <f t="shared" si="24"/>
        <v>5.96</v>
      </c>
      <c r="AS175">
        <f t="shared" si="21"/>
        <v>7.7480000000000002</v>
      </c>
    </row>
    <row r="176" spans="1:45" ht="20.149999999999999" customHeight="1" x14ac:dyDescent="0.35">
      <c r="A176">
        <v>175</v>
      </c>
      <c r="B176" t="s">
        <v>360</v>
      </c>
      <c r="C176" t="s">
        <v>10904</v>
      </c>
      <c r="D176" t="s">
        <v>1805</v>
      </c>
      <c r="E176" t="s">
        <v>98</v>
      </c>
      <c r="G176" t="s">
        <v>1453</v>
      </c>
      <c r="H176" t="s">
        <v>91</v>
      </c>
      <c r="I176" t="s">
        <v>92</v>
      </c>
      <c r="J176" t="s">
        <v>2403</v>
      </c>
      <c r="K176" t="s">
        <v>2403</v>
      </c>
      <c r="M176" t="s">
        <v>207</v>
      </c>
      <c r="N176">
        <v>1</v>
      </c>
      <c r="S176" t="s">
        <v>207</v>
      </c>
      <c r="T176" s="14">
        <v>44994</v>
      </c>
      <c r="U176" s="16" t="s">
        <v>1872</v>
      </c>
      <c r="V176" s="16">
        <f t="shared" si="17"/>
        <v>120</v>
      </c>
      <c r="W176" s="16" t="s">
        <v>2109</v>
      </c>
      <c r="X176" t="s">
        <v>207</v>
      </c>
      <c r="Y176" s="16" t="s">
        <v>1873</v>
      </c>
      <c r="Z176" s="16" t="s">
        <v>204</v>
      </c>
      <c r="AB176" s="17">
        <f t="shared" si="18"/>
        <v>100</v>
      </c>
      <c r="AC176" s="13">
        <v>45026</v>
      </c>
      <c r="AD176">
        <f t="shared" si="12"/>
        <v>100</v>
      </c>
      <c r="AE176" s="13">
        <v>45026</v>
      </c>
      <c r="AF176">
        <v>182.5</v>
      </c>
      <c r="AG176" s="13">
        <v>45026</v>
      </c>
      <c r="AH176">
        <f t="shared" si="19"/>
        <v>7</v>
      </c>
      <c r="AI176" s="13">
        <v>45011</v>
      </c>
      <c r="AJ176"/>
      <c r="AK176" s="13"/>
      <c r="AM176" t="s">
        <v>5617</v>
      </c>
      <c r="AN176" t="s">
        <v>204</v>
      </c>
      <c r="AO176" s="13">
        <f t="shared" si="20"/>
        <v>45081</v>
      </c>
      <c r="AP176" s="13">
        <f t="shared" si="22"/>
        <v>45095</v>
      </c>
      <c r="AQ176" s="13">
        <f t="shared" si="23"/>
        <v>45108</v>
      </c>
      <c r="AR176">
        <f t="shared" si="24"/>
        <v>5.96</v>
      </c>
      <c r="AS176">
        <f t="shared" si="21"/>
        <v>5.96</v>
      </c>
    </row>
    <row r="177" spans="1:46" ht="20.149999999999999" customHeight="1" x14ac:dyDescent="0.35">
      <c r="A177">
        <v>176</v>
      </c>
      <c r="B177" t="s">
        <v>360</v>
      </c>
      <c r="C177" t="s">
        <v>10905</v>
      </c>
      <c r="D177" t="s">
        <v>1806</v>
      </c>
      <c r="E177" t="s">
        <v>98</v>
      </c>
      <c r="G177" t="s">
        <v>1453</v>
      </c>
      <c r="H177" t="s">
        <v>91</v>
      </c>
      <c r="I177" t="s">
        <v>92</v>
      </c>
      <c r="J177" t="s">
        <v>2403</v>
      </c>
      <c r="K177" t="s">
        <v>2403</v>
      </c>
      <c r="M177" t="s">
        <v>207</v>
      </c>
      <c r="N177">
        <v>1.1399999999999999</v>
      </c>
      <c r="S177" t="s">
        <v>207</v>
      </c>
      <c r="T177" s="14">
        <v>44986</v>
      </c>
      <c r="U177" s="16" t="s">
        <v>1872</v>
      </c>
      <c r="V177" s="16">
        <f t="shared" si="17"/>
        <v>136.79999999999998</v>
      </c>
      <c r="W177" s="16" t="s">
        <v>2109</v>
      </c>
      <c r="X177" t="s">
        <v>207</v>
      </c>
      <c r="Y177" s="16" t="s">
        <v>1873</v>
      </c>
      <c r="Z177" s="16" t="s">
        <v>204</v>
      </c>
      <c r="AB177" s="17">
        <f t="shared" si="18"/>
        <v>113.99999999999999</v>
      </c>
      <c r="AC177" s="13">
        <v>45031</v>
      </c>
      <c r="AD177">
        <f t="shared" si="12"/>
        <v>113.99999999999999</v>
      </c>
      <c r="AE177" s="13">
        <v>45031</v>
      </c>
      <c r="AF177">
        <v>200</v>
      </c>
      <c r="AG177" s="13">
        <v>45031</v>
      </c>
      <c r="AH177">
        <f t="shared" si="19"/>
        <v>7.9799999999999995</v>
      </c>
      <c r="AI177" s="13">
        <v>45015</v>
      </c>
      <c r="AJ177"/>
      <c r="AK177" s="13"/>
      <c r="AM177" t="s">
        <v>5617</v>
      </c>
      <c r="AN177" t="s">
        <v>204</v>
      </c>
      <c r="AO177" s="13">
        <f t="shared" si="20"/>
        <v>45073</v>
      </c>
      <c r="AP177" s="13">
        <f t="shared" si="22"/>
        <v>45087</v>
      </c>
      <c r="AQ177" s="13">
        <f t="shared" si="23"/>
        <v>45100</v>
      </c>
      <c r="AR177">
        <f t="shared" si="24"/>
        <v>5.96</v>
      </c>
      <c r="AS177">
        <f t="shared" si="21"/>
        <v>6.7943999999999996</v>
      </c>
    </row>
    <row r="178" spans="1:46" ht="20.149999999999999" customHeight="1" x14ac:dyDescent="0.35">
      <c r="A178">
        <v>177</v>
      </c>
      <c r="B178" t="s">
        <v>360</v>
      </c>
      <c r="C178" t="s">
        <v>10906</v>
      </c>
      <c r="D178" t="s">
        <v>1807</v>
      </c>
      <c r="E178" t="s">
        <v>98</v>
      </c>
      <c r="G178" t="s">
        <v>1453</v>
      </c>
      <c r="H178" t="s">
        <v>91</v>
      </c>
      <c r="I178" t="s">
        <v>92</v>
      </c>
      <c r="J178" t="s">
        <v>2403</v>
      </c>
      <c r="K178" t="s">
        <v>2403</v>
      </c>
      <c r="M178" t="s">
        <v>207</v>
      </c>
      <c r="N178">
        <v>0.4</v>
      </c>
      <c r="S178" t="s">
        <v>207</v>
      </c>
      <c r="T178" s="14">
        <v>45008</v>
      </c>
      <c r="U178" s="16" t="s">
        <v>1872</v>
      </c>
      <c r="V178" s="16">
        <f t="shared" si="17"/>
        <v>48</v>
      </c>
      <c r="W178" s="16" t="s">
        <v>2404</v>
      </c>
      <c r="X178" t="s">
        <v>207</v>
      </c>
      <c r="Y178" s="16" t="s">
        <v>1873</v>
      </c>
      <c r="Z178" s="16" t="s">
        <v>204</v>
      </c>
      <c r="AB178" s="17">
        <f t="shared" si="18"/>
        <v>40</v>
      </c>
      <c r="AC178" s="13">
        <v>45037</v>
      </c>
      <c r="AD178">
        <f t="shared" si="12"/>
        <v>40</v>
      </c>
      <c r="AE178" s="13">
        <v>45037</v>
      </c>
      <c r="AF178">
        <v>287.5</v>
      </c>
      <c r="AG178" s="13">
        <v>45037</v>
      </c>
      <c r="AH178">
        <f t="shared" si="19"/>
        <v>2.8000000000000003</v>
      </c>
      <c r="AI178" s="13">
        <v>45017</v>
      </c>
      <c r="AJ178"/>
      <c r="AK178" s="13"/>
      <c r="AM178" t="s">
        <v>5617</v>
      </c>
      <c r="AN178" t="s">
        <v>204</v>
      </c>
      <c r="AO178" s="13">
        <f t="shared" si="20"/>
        <v>45095</v>
      </c>
      <c r="AP178" s="13">
        <f t="shared" si="22"/>
        <v>45109</v>
      </c>
      <c r="AQ178" s="13">
        <f t="shared" si="23"/>
        <v>45122</v>
      </c>
      <c r="AR178">
        <f t="shared" si="24"/>
        <v>5.9599999999999991</v>
      </c>
      <c r="AS178">
        <f t="shared" si="21"/>
        <v>2.3839999999999999</v>
      </c>
    </row>
    <row r="179" spans="1:46" ht="20.149999999999999" customHeight="1" x14ac:dyDescent="0.35">
      <c r="A179">
        <v>178</v>
      </c>
      <c r="B179" t="s">
        <v>360</v>
      </c>
      <c r="C179" t="s">
        <v>10907</v>
      </c>
      <c r="D179" t="s">
        <v>1808</v>
      </c>
      <c r="E179" t="s">
        <v>98</v>
      </c>
      <c r="G179" t="s">
        <v>1453</v>
      </c>
      <c r="H179" t="s">
        <v>91</v>
      </c>
      <c r="I179" t="s">
        <v>92</v>
      </c>
      <c r="J179" t="s">
        <v>2403</v>
      </c>
      <c r="K179" t="s">
        <v>2403</v>
      </c>
      <c r="M179" t="s">
        <v>207</v>
      </c>
      <c r="N179">
        <v>1.2</v>
      </c>
      <c r="S179" t="s">
        <v>207</v>
      </c>
      <c r="T179" s="14">
        <v>44987</v>
      </c>
      <c r="U179" s="16" t="s">
        <v>1872</v>
      </c>
      <c r="V179" s="16">
        <f t="shared" si="17"/>
        <v>144</v>
      </c>
      <c r="W179" s="16" t="s">
        <v>2404</v>
      </c>
      <c r="X179" t="s">
        <v>207</v>
      </c>
      <c r="Y179" s="16" t="s">
        <v>1873</v>
      </c>
      <c r="Z179" s="16" t="s">
        <v>204</v>
      </c>
      <c r="AB179" s="17">
        <f t="shared" si="18"/>
        <v>120</v>
      </c>
      <c r="AC179" s="13">
        <v>45036</v>
      </c>
      <c r="AD179">
        <f t="shared" si="12"/>
        <v>120</v>
      </c>
      <c r="AE179" s="13">
        <v>45036</v>
      </c>
      <c r="AF179">
        <v>188.75</v>
      </c>
      <c r="AG179" s="13">
        <v>45036</v>
      </c>
      <c r="AH179">
        <f t="shared" si="19"/>
        <v>8.4</v>
      </c>
      <c r="AI179" s="13">
        <v>45026</v>
      </c>
      <c r="AJ179"/>
      <c r="AK179" s="13"/>
      <c r="AM179" t="s">
        <v>5617</v>
      </c>
      <c r="AN179" t="s">
        <v>204</v>
      </c>
      <c r="AO179" s="13">
        <f t="shared" si="20"/>
        <v>45074</v>
      </c>
      <c r="AP179" s="13">
        <f t="shared" si="22"/>
        <v>45088</v>
      </c>
      <c r="AQ179" s="13">
        <f t="shared" si="23"/>
        <v>45101</v>
      </c>
      <c r="AR179">
        <f t="shared" si="24"/>
        <v>5.96</v>
      </c>
      <c r="AS179">
        <f t="shared" si="21"/>
        <v>7.1520000000000001</v>
      </c>
    </row>
    <row r="180" spans="1:46" ht="20.149999999999999" customHeight="1" x14ac:dyDescent="0.35">
      <c r="A180">
        <v>179</v>
      </c>
      <c r="B180" t="s">
        <v>360</v>
      </c>
      <c r="C180" t="s">
        <v>10908</v>
      </c>
      <c r="D180" t="s">
        <v>1809</v>
      </c>
      <c r="E180" t="s">
        <v>98</v>
      </c>
      <c r="G180" t="s">
        <v>1453</v>
      </c>
      <c r="H180" t="s">
        <v>91</v>
      </c>
      <c r="I180" t="s">
        <v>92</v>
      </c>
      <c r="J180" t="s">
        <v>2403</v>
      </c>
      <c r="K180" t="s">
        <v>2403</v>
      </c>
      <c r="M180" t="s">
        <v>207</v>
      </c>
      <c r="N180">
        <v>0.49</v>
      </c>
      <c r="S180" t="s">
        <v>207</v>
      </c>
      <c r="T180" s="14">
        <v>44987</v>
      </c>
      <c r="U180" s="16" t="s">
        <v>1872</v>
      </c>
      <c r="V180" s="16">
        <f t="shared" si="17"/>
        <v>58.8</v>
      </c>
      <c r="W180" s="16" t="s">
        <v>2404</v>
      </c>
      <c r="X180" t="s">
        <v>207</v>
      </c>
      <c r="Y180" s="16" t="s">
        <v>1873</v>
      </c>
      <c r="Z180" s="16" t="s">
        <v>204</v>
      </c>
      <c r="AB180" s="17">
        <f t="shared" si="18"/>
        <v>49</v>
      </c>
      <c r="AC180" s="13">
        <v>45045</v>
      </c>
      <c r="AD180">
        <f t="shared" si="12"/>
        <v>49</v>
      </c>
      <c r="AE180" s="13">
        <v>45045</v>
      </c>
      <c r="AF180">
        <v>287.5</v>
      </c>
      <c r="AG180" s="13">
        <v>45045</v>
      </c>
      <c r="AH180">
        <f t="shared" si="19"/>
        <v>3.4299999999999997</v>
      </c>
      <c r="AI180" s="13">
        <v>45032</v>
      </c>
      <c r="AJ180"/>
      <c r="AK180" s="13"/>
      <c r="AM180" t="s">
        <v>5617</v>
      </c>
      <c r="AN180" t="s">
        <v>204</v>
      </c>
      <c r="AO180" s="13">
        <f t="shared" si="20"/>
        <v>45074</v>
      </c>
      <c r="AP180" s="13">
        <f t="shared" si="22"/>
        <v>45088</v>
      </c>
      <c r="AQ180" s="13">
        <f t="shared" si="23"/>
        <v>45101</v>
      </c>
      <c r="AR180">
        <f t="shared" si="24"/>
        <v>5.96</v>
      </c>
      <c r="AS180">
        <f t="shared" si="21"/>
        <v>2.9203999999999999</v>
      </c>
    </row>
    <row r="181" spans="1:46" ht="20.149999999999999" customHeight="1" x14ac:dyDescent="0.35">
      <c r="A181">
        <v>180</v>
      </c>
      <c r="B181" t="s">
        <v>360</v>
      </c>
      <c r="C181" t="s">
        <v>10909</v>
      </c>
      <c r="D181" t="s">
        <v>1810</v>
      </c>
      <c r="E181" t="s">
        <v>98</v>
      </c>
      <c r="G181" t="s">
        <v>1453</v>
      </c>
      <c r="H181" t="s">
        <v>91</v>
      </c>
      <c r="I181" t="s">
        <v>92</v>
      </c>
      <c r="J181" t="s">
        <v>2403</v>
      </c>
      <c r="K181" t="s">
        <v>2403</v>
      </c>
      <c r="M181" t="s">
        <v>207</v>
      </c>
      <c r="N181">
        <v>0.95</v>
      </c>
      <c r="S181" t="s">
        <v>207</v>
      </c>
      <c r="T181" s="14">
        <v>44990</v>
      </c>
      <c r="U181" s="16" t="s">
        <v>1872</v>
      </c>
      <c r="V181" s="16">
        <f t="shared" si="17"/>
        <v>114</v>
      </c>
      <c r="W181" s="16" t="s">
        <v>2404</v>
      </c>
      <c r="X181" t="s">
        <v>207</v>
      </c>
      <c r="Y181" s="16" t="s">
        <v>1873</v>
      </c>
      <c r="Z181" s="16" t="s">
        <v>204</v>
      </c>
      <c r="AB181" s="17">
        <f t="shared" si="18"/>
        <v>95</v>
      </c>
      <c r="AC181" s="13">
        <v>45041</v>
      </c>
      <c r="AD181">
        <f t="shared" si="12"/>
        <v>95</v>
      </c>
      <c r="AE181" s="13">
        <v>45041</v>
      </c>
      <c r="AF181">
        <v>287.5</v>
      </c>
      <c r="AG181" s="13">
        <v>45041</v>
      </c>
      <c r="AH181">
        <f t="shared" si="19"/>
        <v>6.6499999999999995</v>
      </c>
      <c r="AI181" s="13">
        <v>45037</v>
      </c>
      <c r="AJ181"/>
      <c r="AK181" s="13"/>
      <c r="AM181" t="s">
        <v>5617</v>
      </c>
      <c r="AN181" t="s">
        <v>204</v>
      </c>
      <c r="AO181" s="13">
        <f t="shared" si="20"/>
        <v>45077</v>
      </c>
      <c r="AP181" s="13">
        <f t="shared" si="22"/>
        <v>45091</v>
      </c>
      <c r="AQ181" s="13">
        <f t="shared" si="23"/>
        <v>45104</v>
      </c>
      <c r="AR181">
        <f t="shared" si="24"/>
        <v>5.96</v>
      </c>
      <c r="AS181">
        <f t="shared" si="21"/>
        <v>5.6619999999999999</v>
      </c>
    </row>
    <row r="182" spans="1:46" ht="20.149999999999999" customHeight="1" x14ac:dyDescent="0.35">
      <c r="A182">
        <v>181</v>
      </c>
      <c r="B182" t="s">
        <v>360</v>
      </c>
      <c r="C182" t="s">
        <v>10910</v>
      </c>
      <c r="D182" t="s">
        <v>3043</v>
      </c>
      <c r="E182" t="s">
        <v>93</v>
      </c>
      <c r="F182">
        <v>1976</v>
      </c>
      <c r="G182" t="s">
        <v>2413</v>
      </c>
      <c r="H182" t="s">
        <v>2414</v>
      </c>
      <c r="I182" t="s">
        <v>92</v>
      </c>
      <c r="J182" t="s">
        <v>2415</v>
      </c>
      <c r="K182" t="s">
        <v>2415</v>
      </c>
      <c r="M182" t="s">
        <v>3044</v>
      </c>
      <c r="N182">
        <v>2.21</v>
      </c>
      <c r="R182" s="14">
        <v>44969</v>
      </c>
      <c r="S182" t="s">
        <v>207</v>
      </c>
      <c r="T182" s="14">
        <v>44986</v>
      </c>
      <c r="U182" s="16" t="s">
        <v>1872</v>
      </c>
      <c r="V182" s="16">
        <f t="shared" si="17"/>
        <v>265.2</v>
      </c>
      <c r="W182" s="16" t="s">
        <v>2404</v>
      </c>
      <c r="X182" t="s">
        <v>207</v>
      </c>
      <c r="Y182" s="16" t="s">
        <v>1873</v>
      </c>
      <c r="Z182" s="16" t="s">
        <v>204</v>
      </c>
      <c r="AB182" s="17">
        <f t="shared" si="18"/>
        <v>221</v>
      </c>
      <c r="AC182" s="13">
        <v>45017</v>
      </c>
      <c r="AD182">
        <f t="shared" si="12"/>
        <v>221</v>
      </c>
      <c r="AE182" s="13">
        <v>45017</v>
      </c>
      <c r="AF182">
        <f t="shared" ref="AF182:AF245" si="25">N182*100</f>
        <v>221</v>
      </c>
      <c r="AG182" s="13">
        <v>45017</v>
      </c>
      <c r="AH182">
        <f t="shared" si="19"/>
        <v>15.469999999999999</v>
      </c>
      <c r="AI182" s="13">
        <v>44999</v>
      </c>
      <c r="AJ182">
        <f t="shared" ref="AJ182:AJ245" si="26">N182*50</f>
        <v>110.5</v>
      </c>
      <c r="AK182" s="13">
        <v>45032</v>
      </c>
      <c r="AL182">
        <v>0</v>
      </c>
      <c r="AN182" t="s">
        <v>204</v>
      </c>
      <c r="AO182" s="13">
        <v>45062</v>
      </c>
      <c r="AP182" s="13">
        <v>45103</v>
      </c>
      <c r="AQ182" s="13">
        <v>45105</v>
      </c>
      <c r="AR182">
        <f t="shared" si="24"/>
        <v>3.5</v>
      </c>
      <c r="AS182">
        <f t="shared" ref="AS182:AS213" si="27">N182*3.5</f>
        <v>7.7349999999999994</v>
      </c>
      <c r="AT182" t="s">
        <v>1946</v>
      </c>
    </row>
    <row r="183" spans="1:46" ht="20.149999999999999" customHeight="1" x14ac:dyDescent="0.35">
      <c r="A183">
        <v>182</v>
      </c>
      <c r="B183" t="s">
        <v>360</v>
      </c>
      <c r="C183" t="s">
        <v>10911</v>
      </c>
      <c r="D183" t="s">
        <v>2421</v>
      </c>
      <c r="E183" t="s">
        <v>98</v>
      </c>
      <c r="F183">
        <v>1937</v>
      </c>
      <c r="G183" t="s">
        <v>2413</v>
      </c>
      <c r="H183" t="s">
        <v>2414</v>
      </c>
      <c r="I183" t="s">
        <v>92</v>
      </c>
      <c r="J183" t="s">
        <v>2415</v>
      </c>
      <c r="K183" t="s">
        <v>2415</v>
      </c>
      <c r="M183" t="s">
        <v>2568</v>
      </c>
      <c r="N183">
        <v>2.02</v>
      </c>
      <c r="R183" s="14">
        <v>44970</v>
      </c>
      <c r="S183" t="s">
        <v>207</v>
      </c>
      <c r="T183" s="14">
        <v>44987</v>
      </c>
      <c r="U183" s="16" t="s">
        <v>1872</v>
      </c>
      <c r="V183" s="16">
        <f t="shared" si="17"/>
        <v>242.4</v>
      </c>
      <c r="W183" s="16" t="s">
        <v>2404</v>
      </c>
      <c r="X183" t="s">
        <v>207</v>
      </c>
      <c r="Y183" s="16" t="s">
        <v>1873</v>
      </c>
      <c r="Z183" s="16" t="s">
        <v>204</v>
      </c>
      <c r="AB183" s="17">
        <f t="shared" si="18"/>
        <v>202</v>
      </c>
      <c r="AC183" s="13">
        <v>45018</v>
      </c>
      <c r="AD183">
        <f t="shared" si="12"/>
        <v>202</v>
      </c>
      <c r="AE183" s="13">
        <v>45018</v>
      </c>
      <c r="AF183">
        <f t="shared" si="25"/>
        <v>202</v>
      </c>
      <c r="AG183" s="13">
        <v>45018</v>
      </c>
      <c r="AH183">
        <f t="shared" si="19"/>
        <v>14.14</v>
      </c>
      <c r="AI183" s="13">
        <v>45000</v>
      </c>
      <c r="AJ183">
        <f t="shared" si="26"/>
        <v>101</v>
      </c>
      <c r="AK183" s="13">
        <v>45033</v>
      </c>
      <c r="AL183">
        <v>0</v>
      </c>
      <c r="AN183" t="s">
        <v>204</v>
      </c>
      <c r="AO183" s="13">
        <v>45063</v>
      </c>
      <c r="AP183" s="13">
        <v>45103</v>
      </c>
      <c r="AQ183" s="13">
        <v>45106</v>
      </c>
      <c r="AR183">
        <f t="shared" si="24"/>
        <v>3.5</v>
      </c>
      <c r="AS183">
        <f t="shared" si="27"/>
        <v>7.07</v>
      </c>
      <c r="AT183" t="s">
        <v>1946</v>
      </c>
    </row>
    <row r="184" spans="1:46" ht="20.149999999999999" customHeight="1" x14ac:dyDescent="0.35">
      <c r="A184">
        <v>183</v>
      </c>
      <c r="B184" t="s">
        <v>360</v>
      </c>
      <c r="C184" t="s">
        <v>10912</v>
      </c>
      <c r="D184" t="s">
        <v>2423</v>
      </c>
      <c r="E184" t="s">
        <v>98</v>
      </c>
      <c r="G184" t="s">
        <v>2413</v>
      </c>
      <c r="H184" t="s">
        <v>2414</v>
      </c>
      <c r="I184" t="s">
        <v>92</v>
      </c>
      <c r="J184" t="s">
        <v>2415</v>
      </c>
      <c r="K184" t="s">
        <v>2415</v>
      </c>
      <c r="M184" t="s">
        <v>2568</v>
      </c>
      <c r="N184">
        <v>1.4</v>
      </c>
      <c r="R184" s="14">
        <v>44971</v>
      </c>
      <c r="S184" t="s">
        <v>207</v>
      </c>
      <c r="T184" s="14">
        <v>44988</v>
      </c>
      <c r="U184" s="16" t="s">
        <v>1872</v>
      </c>
      <c r="V184" s="16">
        <f t="shared" si="17"/>
        <v>168</v>
      </c>
      <c r="W184" s="16" t="s">
        <v>2404</v>
      </c>
      <c r="X184" t="s">
        <v>207</v>
      </c>
      <c r="Y184" s="16" t="s">
        <v>1873</v>
      </c>
      <c r="Z184" s="16" t="s">
        <v>204</v>
      </c>
      <c r="AB184" s="17">
        <f t="shared" si="18"/>
        <v>140</v>
      </c>
      <c r="AC184" s="13">
        <v>45019</v>
      </c>
      <c r="AD184">
        <f t="shared" si="12"/>
        <v>140</v>
      </c>
      <c r="AE184" s="13">
        <v>45019</v>
      </c>
      <c r="AF184">
        <f t="shared" si="25"/>
        <v>140</v>
      </c>
      <c r="AG184" s="13">
        <v>45019</v>
      </c>
      <c r="AH184">
        <f t="shared" si="19"/>
        <v>9.7999999999999989</v>
      </c>
      <c r="AI184" s="13">
        <v>45001</v>
      </c>
      <c r="AJ184">
        <f t="shared" si="26"/>
        <v>70</v>
      </c>
      <c r="AK184" s="13">
        <v>45034</v>
      </c>
      <c r="AL184">
        <v>0</v>
      </c>
      <c r="AN184" t="s">
        <v>204</v>
      </c>
      <c r="AO184" s="13">
        <v>45064</v>
      </c>
      <c r="AP184" s="13">
        <v>45103</v>
      </c>
      <c r="AQ184" s="13">
        <v>45103</v>
      </c>
      <c r="AR184">
        <f t="shared" si="24"/>
        <v>3.5</v>
      </c>
      <c r="AS184">
        <f t="shared" si="27"/>
        <v>4.8999999999999995</v>
      </c>
      <c r="AT184" t="s">
        <v>1946</v>
      </c>
    </row>
    <row r="185" spans="1:46" ht="20.149999999999999" customHeight="1" x14ac:dyDescent="0.35">
      <c r="A185">
        <v>184</v>
      </c>
      <c r="B185" t="s">
        <v>360</v>
      </c>
      <c r="C185" t="s">
        <v>10913</v>
      </c>
      <c r="D185" t="s">
        <v>2424</v>
      </c>
      <c r="E185" t="s">
        <v>98</v>
      </c>
      <c r="G185" t="s">
        <v>2413</v>
      </c>
      <c r="H185" t="s">
        <v>2414</v>
      </c>
      <c r="I185" t="s">
        <v>92</v>
      </c>
      <c r="J185" t="s">
        <v>2415</v>
      </c>
      <c r="K185" t="s">
        <v>2415</v>
      </c>
      <c r="M185" t="s">
        <v>2568</v>
      </c>
      <c r="N185">
        <v>2.25</v>
      </c>
      <c r="R185" s="14">
        <v>44972</v>
      </c>
      <c r="S185" t="s">
        <v>207</v>
      </c>
      <c r="T185" s="14">
        <v>44989</v>
      </c>
      <c r="U185" s="16" t="s">
        <v>1872</v>
      </c>
      <c r="V185" s="16">
        <f t="shared" si="17"/>
        <v>270</v>
      </c>
      <c r="W185" s="16" t="s">
        <v>2404</v>
      </c>
      <c r="X185" t="s">
        <v>207</v>
      </c>
      <c r="Y185" s="16" t="s">
        <v>1873</v>
      </c>
      <c r="Z185" s="16" t="s">
        <v>204</v>
      </c>
      <c r="AB185" s="17">
        <f t="shared" si="18"/>
        <v>225</v>
      </c>
      <c r="AC185" s="13">
        <v>45020</v>
      </c>
      <c r="AD185">
        <f t="shared" si="12"/>
        <v>225</v>
      </c>
      <c r="AE185" s="13">
        <v>45020</v>
      </c>
      <c r="AF185">
        <f t="shared" si="25"/>
        <v>225</v>
      </c>
      <c r="AG185" s="13">
        <v>45020</v>
      </c>
      <c r="AH185">
        <f t="shared" si="19"/>
        <v>15.75</v>
      </c>
      <c r="AI185" s="13">
        <v>45002</v>
      </c>
      <c r="AJ185">
        <f t="shared" si="26"/>
        <v>112.5</v>
      </c>
      <c r="AK185" s="13">
        <v>45035</v>
      </c>
      <c r="AL185">
        <v>0</v>
      </c>
      <c r="AN185" t="s">
        <v>204</v>
      </c>
      <c r="AO185" s="13">
        <v>45065</v>
      </c>
      <c r="AP185" s="13">
        <v>45104</v>
      </c>
      <c r="AQ185" s="13">
        <v>45104</v>
      </c>
      <c r="AR185">
        <f t="shared" si="24"/>
        <v>3.5</v>
      </c>
      <c r="AS185">
        <f t="shared" si="27"/>
        <v>7.875</v>
      </c>
      <c r="AT185" t="s">
        <v>1946</v>
      </c>
    </row>
    <row r="186" spans="1:46" ht="20.149999999999999" customHeight="1" x14ac:dyDescent="0.35">
      <c r="A186">
        <v>185</v>
      </c>
      <c r="B186" t="s">
        <v>360</v>
      </c>
      <c r="C186" t="s">
        <v>10914</v>
      </c>
      <c r="D186" t="s">
        <v>2425</v>
      </c>
      <c r="E186" t="s">
        <v>98</v>
      </c>
      <c r="F186">
        <v>1968</v>
      </c>
      <c r="G186" t="s">
        <v>2413</v>
      </c>
      <c r="H186" t="s">
        <v>2414</v>
      </c>
      <c r="I186" t="s">
        <v>92</v>
      </c>
      <c r="J186" t="s">
        <v>2415</v>
      </c>
      <c r="K186" t="s">
        <v>2415</v>
      </c>
      <c r="M186" t="s">
        <v>2568</v>
      </c>
      <c r="N186">
        <v>0.5</v>
      </c>
      <c r="R186" s="14">
        <v>44973</v>
      </c>
      <c r="S186" t="s">
        <v>207</v>
      </c>
      <c r="T186" s="14">
        <v>44990</v>
      </c>
      <c r="U186" s="16" t="s">
        <v>1872</v>
      </c>
      <c r="V186" s="16">
        <f t="shared" si="17"/>
        <v>60</v>
      </c>
      <c r="W186" s="16" t="s">
        <v>2404</v>
      </c>
      <c r="X186" t="s">
        <v>207</v>
      </c>
      <c r="Y186" s="16" t="s">
        <v>1873</v>
      </c>
      <c r="Z186" s="16" t="s">
        <v>204</v>
      </c>
      <c r="AB186" s="17">
        <f t="shared" si="18"/>
        <v>50</v>
      </c>
      <c r="AC186" s="13">
        <v>45021</v>
      </c>
      <c r="AD186">
        <f t="shared" si="12"/>
        <v>50</v>
      </c>
      <c r="AE186" s="13">
        <v>45021</v>
      </c>
      <c r="AF186">
        <f t="shared" si="25"/>
        <v>50</v>
      </c>
      <c r="AG186" s="13">
        <v>45021</v>
      </c>
      <c r="AH186">
        <f t="shared" si="19"/>
        <v>3.5</v>
      </c>
      <c r="AI186" s="13">
        <v>45005</v>
      </c>
      <c r="AJ186">
        <f t="shared" si="26"/>
        <v>25</v>
      </c>
      <c r="AK186" s="13">
        <v>45036</v>
      </c>
      <c r="AL186">
        <v>1</v>
      </c>
      <c r="AN186" t="s">
        <v>204</v>
      </c>
      <c r="AO186" s="13">
        <v>45066</v>
      </c>
      <c r="AP186" s="13">
        <v>45103</v>
      </c>
      <c r="AQ186" s="13">
        <v>45103</v>
      </c>
      <c r="AR186">
        <f t="shared" si="24"/>
        <v>3.5</v>
      </c>
      <c r="AS186">
        <f t="shared" si="27"/>
        <v>1.75</v>
      </c>
      <c r="AT186" t="s">
        <v>1946</v>
      </c>
    </row>
    <row r="187" spans="1:46" ht="20.149999999999999" customHeight="1" x14ac:dyDescent="0.35">
      <c r="A187">
        <v>186</v>
      </c>
      <c r="B187" t="s">
        <v>360</v>
      </c>
      <c r="C187" t="s">
        <v>10915</v>
      </c>
      <c r="D187" t="s">
        <v>2426</v>
      </c>
      <c r="E187" t="s">
        <v>98</v>
      </c>
      <c r="F187">
        <v>1970</v>
      </c>
      <c r="G187" t="s">
        <v>2413</v>
      </c>
      <c r="H187" t="s">
        <v>2414</v>
      </c>
      <c r="I187" t="s">
        <v>92</v>
      </c>
      <c r="J187" t="s">
        <v>2415</v>
      </c>
      <c r="K187" t="s">
        <v>2415</v>
      </c>
      <c r="M187" t="s">
        <v>2568</v>
      </c>
      <c r="N187">
        <v>1.2</v>
      </c>
      <c r="R187" s="14">
        <v>44974</v>
      </c>
      <c r="S187" t="s">
        <v>207</v>
      </c>
      <c r="T187" s="14">
        <v>44991</v>
      </c>
      <c r="U187" s="16" t="s">
        <v>1872</v>
      </c>
      <c r="V187" s="16">
        <f t="shared" si="17"/>
        <v>144</v>
      </c>
      <c r="W187" s="16" t="s">
        <v>2404</v>
      </c>
      <c r="X187" t="s">
        <v>207</v>
      </c>
      <c r="Y187" s="16" t="s">
        <v>1873</v>
      </c>
      <c r="Z187" s="16" t="s">
        <v>204</v>
      </c>
      <c r="AB187" s="17">
        <f t="shared" si="18"/>
        <v>120</v>
      </c>
      <c r="AC187" s="13">
        <v>45022</v>
      </c>
      <c r="AD187">
        <f t="shared" si="12"/>
        <v>120</v>
      </c>
      <c r="AE187" s="13">
        <v>45022</v>
      </c>
      <c r="AF187">
        <f t="shared" si="25"/>
        <v>120</v>
      </c>
      <c r="AG187" s="13">
        <v>45022</v>
      </c>
      <c r="AH187">
        <f t="shared" si="19"/>
        <v>8.4</v>
      </c>
      <c r="AI187" s="13">
        <v>45006</v>
      </c>
      <c r="AJ187">
        <f t="shared" si="26"/>
        <v>60</v>
      </c>
      <c r="AK187" s="13">
        <v>45037</v>
      </c>
      <c r="AL187">
        <v>0</v>
      </c>
      <c r="AN187" t="s">
        <v>204</v>
      </c>
      <c r="AO187" s="13">
        <v>45069</v>
      </c>
      <c r="AP187" s="13">
        <v>45105</v>
      </c>
      <c r="AQ187" s="13">
        <v>45106</v>
      </c>
      <c r="AR187">
        <f t="shared" si="24"/>
        <v>3.5000000000000004</v>
      </c>
      <c r="AS187">
        <f t="shared" si="27"/>
        <v>4.2</v>
      </c>
      <c r="AT187" t="s">
        <v>1946</v>
      </c>
    </row>
    <row r="188" spans="1:46" ht="20.149999999999999" customHeight="1" x14ac:dyDescent="0.35">
      <c r="A188">
        <v>187</v>
      </c>
      <c r="B188" t="s">
        <v>360</v>
      </c>
      <c r="C188" t="s">
        <v>10916</v>
      </c>
      <c r="D188" t="s">
        <v>2427</v>
      </c>
      <c r="E188" t="s">
        <v>98</v>
      </c>
      <c r="G188" t="s">
        <v>2413</v>
      </c>
      <c r="H188" t="s">
        <v>2414</v>
      </c>
      <c r="I188" t="s">
        <v>92</v>
      </c>
      <c r="J188" t="s">
        <v>2415</v>
      </c>
      <c r="K188" t="s">
        <v>2415</v>
      </c>
      <c r="M188" t="s">
        <v>2568</v>
      </c>
      <c r="N188">
        <v>0.25</v>
      </c>
      <c r="R188" s="14">
        <v>44975</v>
      </c>
      <c r="S188" t="s">
        <v>207</v>
      </c>
      <c r="T188" s="14">
        <v>44994</v>
      </c>
      <c r="U188" s="16" t="s">
        <v>1872</v>
      </c>
      <c r="V188" s="16">
        <f t="shared" si="17"/>
        <v>30</v>
      </c>
      <c r="W188" s="16" t="s">
        <v>2404</v>
      </c>
      <c r="X188" t="s">
        <v>207</v>
      </c>
      <c r="Y188" s="16" t="s">
        <v>1873</v>
      </c>
      <c r="Z188" s="16" t="s">
        <v>204</v>
      </c>
      <c r="AB188" s="17">
        <f t="shared" si="18"/>
        <v>25</v>
      </c>
      <c r="AC188" s="13">
        <v>45023</v>
      </c>
      <c r="AD188">
        <f t="shared" si="12"/>
        <v>25</v>
      </c>
      <c r="AE188" s="13">
        <v>45023</v>
      </c>
      <c r="AF188">
        <f t="shared" si="25"/>
        <v>25</v>
      </c>
      <c r="AG188" s="13">
        <v>45023</v>
      </c>
      <c r="AH188">
        <f t="shared" si="19"/>
        <v>1.75</v>
      </c>
      <c r="AI188" s="13">
        <v>45007</v>
      </c>
      <c r="AJ188">
        <f t="shared" si="26"/>
        <v>12.5</v>
      </c>
      <c r="AK188" s="13">
        <v>45040</v>
      </c>
      <c r="AL188">
        <v>0</v>
      </c>
      <c r="AN188" t="s">
        <v>204</v>
      </c>
      <c r="AO188" s="13">
        <v>45070</v>
      </c>
      <c r="AP188" s="13">
        <v>45105</v>
      </c>
      <c r="AQ188" s="13">
        <v>45109</v>
      </c>
      <c r="AR188">
        <f t="shared" si="24"/>
        <v>3.5</v>
      </c>
      <c r="AS188">
        <f t="shared" si="27"/>
        <v>0.875</v>
      </c>
      <c r="AT188" t="s">
        <v>1946</v>
      </c>
    </row>
    <row r="189" spans="1:46" ht="20.149999999999999" customHeight="1" x14ac:dyDescent="0.35">
      <c r="A189">
        <v>188</v>
      </c>
      <c r="B189" t="s">
        <v>360</v>
      </c>
      <c r="C189" t="s">
        <v>10917</v>
      </c>
      <c r="D189" t="s">
        <v>2428</v>
      </c>
      <c r="E189" t="s">
        <v>98</v>
      </c>
      <c r="G189" t="s">
        <v>2413</v>
      </c>
      <c r="H189" t="s">
        <v>2414</v>
      </c>
      <c r="I189" t="s">
        <v>92</v>
      </c>
      <c r="J189" t="s">
        <v>2415</v>
      </c>
      <c r="K189" t="s">
        <v>2415</v>
      </c>
      <c r="M189" t="s">
        <v>2568</v>
      </c>
      <c r="N189">
        <v>0.33</v>
      </c>
      <c r="R189" s="14">
        <v>44978</v>
      </c>
      <c r="S189" t="s">
        <v>207</v>
      </c>
      <c r="T189" s="14">
        <v>44995</v>
      </c>
      <c r="U189" s="16" t="s">
        <v>1872</v>
      </c>
      <c r="V189" s="16">
        <f t="shared" si="17"/>
        <v>39.6</v>
      </c>
      <c r="W189" s="16" t="s">
        <v>2429</v>
      </c>
      <c r="X189" t="s">
        <v>207</v>
      </c>
      <c r="Y189" s="16" t="s">
        <v>1873</v>
      </c>
      <c r="Z189" s="16" t="s">
        <v>204</v>
      </c>
      <c r="AB189" s="17">
        <f t="shared" si="18"/>
        <v>33</v>
      </c>
      <c r="AC189" s="13">
        <v>45024</v>
      </c>
      <c r="AD189">
        <f t="shared" si="12"/>
        <v>33</v>
      </c>
      <c r="AE189" s="13">
        <v>45024</v>
      </c>
      <c r="AF189">
        <f t="shared" si="25"/>
        <v>33</v>
      </c>
      <c r="AG189" s="13">
        <v>45024</v>
      </c>
      <c r="AH189">
        <f t="shared" si="19"/>
        <v>2.31</v>
      </c>
      <c r="AI189" s="13">
        <v>45008</v>
      </c>
      <c r="AJ189">
        <f t="shared" si="26"/>
        <v>16.5</v>
      </c>
      <c r="AK189" s="13">
        <v>45041</v>
      </c>
      <c r="AL189">
        <v>0</v>
      </c>
      <c r="AN189" t="s">
        <v>204</v>
      </c>
      <c r="AO189" s="13">
        <v>45080</v>
      </c>
      <c r="AP189" s="13">
        <v>45098</v>
      </c>
      <c r="AQ189" s="13">
        <v>45098</v>
      </c>
      <c r="AR189">
        <f t="shared" si="24"/>
        <v>3.5</v>
      </c>
      <c r="AS189">
        <f t="shared" si="27"/>
        <v>1.155</v>
      </c>
      <c r="AT189" t="s">
        <v>1946</v>
      </c>
    </row>
    <row r="190" spans="1:46" ht="20.149999999999999" customHeight="1" x14ac:dyDescent="0.35">
      <c r="A190">
        <v>189</v>
      </c>
      <c r="B190" t="s">
        <v>360</v>
      </c>
      <c r="C190" t="s">
        <v>10918</v>
      </c>
      <c r="D190" t="s">
        <v>2430</v>
      </c>
      <c r="E190" t="s">
        <v>98</v>
      </c>
      <c r="G190" t="s">
        <v>2413</v>
      </c>
      <c r="H190" t="s">
        <v>2414</v>
      </c>
      <c r="I190" t="s">
        <v>92</v>
      </c>
      <c r="J190" t="s">
        <v>2415</v>
      </c>
      <c r="K190" t="s">
        <v>2415</v>
      </c>
      <c r="M190" t="s">
        <v>2568</v>
      </c>
      <c r="N190">
        <v>0.17</v>
      </c>
      <c r="R190" s="14">
        <v>44979</v>
      </c>
      <c r="S190" t="s">
        <v>207</v>
      </c>
      <c r="T190" s="14">
        <v>44986</v>
      </c>
      <c r="U190" s="16" t="s">
        <v>1872</v>
      </c>
      <c r="V190" s="16">
        <f t="shared" si="17"/>
        <v>20.400000000000002</v>
      </c>
      <c r="W190" s="16" t="s">
        <v>2429</v>
      </c>
      <c r="X190" t="s">
        <v>207</v>
      </c>
      <c r="Y190" s="16" t="s">
        <v>1873</v>
      </c>
      <c r="Z190" s="16" t="s">
        <v>204</v>
      </c>
      <c r="AB190" s="17">
        <f t="shared" si="18"/>
        <v>17</v>
      </c>
      <c r="AC190" s="13">
        <v>45025</v>
      </c>
      <c r="AD190">
        <f t="shared" si="12"/>
        <v>17</v>
      </c>
      <c r="AE190" s="13">
        <v>45025</v>
      </c>
      <c r="AF190">
        <f t="shared" si="25"/>
        <v>17</v>
      </c>
      <c r="AG190" s="13">
        <v>45025</v>
      </c>
      <c r="AH190">
        <f t="shared" si="19"/>
        <v>1.1900000000000002</v>
      </c>
      <c r="AI190" s="13">
        <v>44999</v>
      </c>
      <c r="AJ190">
        <f t="shared" si="26"/>
        <v>8.5</v>
      </c>
      <c r="AK190" s="13">
        <v>45042</v>
      </c>
      <c r="AL190">
        <v>0</v>
      </c>
      <c r="AN190" t="s">
        <v>204</v>
      </c>
      <c r="AO190" s="13">
        <v>45086</v>
      </c>
      <c r="AP190" s="13">
        <v>45102</v>
      </c>
      <c r="AQ190" s="13">
        <v>45102</v>
      </c>
      <c r="AR190">
        <f t="shared" si="24"/>
        <v>3.5000000000000004</v>
      </c>
      <c r="AS190">
        <f t="shared" si="27"/>
        <v>0.59500000000000008</v>
      </c>
      <c r="AT190" t="s">
        <v>1946</v>
      </c>
    </row>
    <row r="191" spans="1:46" ht="20.149999999999999" customHeight="1" x14ac:dyDescent="0.35">
      <c r="A191">
        <v>190</v>
      </c>
      <c r="B191" t="s">
        <v>360</v>
      </c>
      <c r="C191" t="s">
        <v>10919</v>
      </c>
      <c r="D191" t="s">
        <v>2431</v>
      </c>
      <c r="E191" t="s">
        <v>98</v>
      </c>
      <c r="G191" t="s">
        <v>2413</v>
      </c>
      <c r="H191" t="s">
        <v>2414</v>
      </c>
      <c r="I191" t="s">
        <v>92</v>
      </c>
      <c r="J191" t="s">
        <v>2415</v>
      </c>
      <c r="K191" t="s">
        <v>2415</v>
      </c>
      <c r="M191" t="s">
        <v>2568</v>
      </c>
      <c r="N191">
        <v>1.1299999999999999</v>
      </c>
      <c r="R191" s="14">
        <v>44980</v>
      </c>
      <c r="S191" t="s">
        <v>207</v>
      </c>
      <c r="T191" s="14">
        <v>44987</v>
      </c>
      <c r="U191" s="16" t="s">
        <v>1872</v>
      </c>
      <c r="V191" s="16">
        <f t="shared" si="17"/>
        <v>135.6</v>
      </c>
      <c r="W191" s="16" t="s">
        <v>2404</v>
      </c>
      <c r="X191" t="s">
        <v>207</v>
      </c>
      <c r="Y191" s="16" t="s">
        <v>1873</v>
      </c>
      <c r="Z191" s="16" t="s">
        <v>204</v>
      </c>
      <c r="AB191" s="17">
        <f t="shared" si="18"/>
        <v>112.99999999999999</v>
      </c>
      <c r="AC191" s="13">
        <v>45029</v>
      </c>
      <c r="AD191">
        <f t="shared" si="12"/>
        <v>112.99999999999999</v>
      </c>
      <c r="AE191" s="13">
        <v>45029</v>
      </c>
      <c r="AF191">
        <f t="shared" si="25"/>
        <v>112.99999999999999</v>
      </c>
      <c r="AG191" s="13">
        <v>45029</v>
      </c>
      <c r="AH191">
        <f t="shared" si="19"/>
        <v>7.9099999999999993</v>
      </c>
      <c r="AI191" s="13">
        <v>45000</v>
      </c>
      <c r="AJ191">
        <f t="shared" si="26"/>
        <v>56.499999999999993</v>
      </c>
      <c r="AK191" s="13">
        <v>45032</v>
      </c>
      <c r="AL191">
        <v>0</v>
      </c>
      <c r="AN191" t="s">
        <v>204</v>
      </c>
      <c r="AO191" s="13">
        <v>45062</v>
      </c>
      <c r="AP191" s="13">
        <v>45101</v>
      </c>
      <c r="AQ191" s="13">
        <v>45102</v>
      </c>
      <c r="AR191">
        <f t="shared" si="24"/>
        <v>3.5</v>
      </c>
      <c r="AS191">
        <f t="shared" si="27"/>
        <v>3.9549999999999996</v>
      </c>
      <c r="AT191" t="s">
        <v>1946</v>
      </c>
    </row>
    <row r="192" spans="1:46" ht="20.149999999999999" customHeight="1" x14ac:dyDescent="0.35">
      <c r="A192">
        <v>191</v>
      </c>
      <c r="B192" t="s">
        <v>360</v>
      </c>
      <c r="C192" t="s">
        <v>10920</v>
      </c>
      <c r="D192" t="s">
        <v>2432</v>
      </c>
      <c r="E192" t="s">
        <v>98</v>
      </c>
      <c r="G192" t="s">
        <v>2413</v>
      </c>
      <c r="H192" t="s">
        <v>2414</v>
      </c>
      <c r="I192" t="s">
        <v>92</v>
      </c>
      <c r="J192" t="s">
        <v>2415</v>
      </c>
      <c r="K192" t="s">
        <v>2415</v>
      </c>
      <c r="M192" t="s">
        <v>2568</v>
      </c>
      <c r="N192">
        <v>0.5</v>
      </c>
      <c r="R192" s="14">
        <v>44974</v>
      </c>
      <c r="S192" t="s">
        <v>207</v>
      </c>
      <c r="T192" s="14">
        <v>44988</v>
      </c>
      <c r="U192" s="16" t="s">
        <v>1872</v>
      </c>
      <c r="V192" s="16">
        <f t="shared" si="17"/>
        <v>60</v>
      </c>
      <c r="W192" s="16" t="s">
        <v>2404</v>
      </c>
      <c r="X192" t="s">
        <v>207</v>
      </c>
      <c r="Y192" s="16" t="s">
        <v>1873</v>
      </c>
      <c r="Z192" s="16" t="s">
        <v>204</v>
      </c>
      <c r="AB192" s="17">
        <f t="shared" si="18"/>
        <v>50</v>
      </c>
      <c r="AC192" s="13">
        <v>45017</v>
      </c>
      <c r="AD192">
        <f t="shared" si="12"/>
        <v>50</v>
      </c>
      <c r="AE192" s="13">
        <v>45017</v>
      </c>
      <c r="AF192">
        <f t="shared" si="25"/>
        <v>50</v>
      </c>
      <c r="AG192" s="13">
        <v>45017</v>
      </c>
      <c r="AH192">
        <f t="shared" si="19"/>
        <v>3.5</v>
      </c>
      <c r="AI192" s="13">
        <v>45001</v>
      </c>
      <c r="AJ192">
        <f t="shared" si="26"/>
        <v>25</v>
      </c>
      <c r="AK192" s="13">
        <v>45033</v>
      </c>
      <c r="AL192">
        <v>0</v>
      </c>
      <c r="AN192" t="s">
        <v>204</v>
      </c>
      <c r="AO192" s="13">
        <v>45063</v>
      </c>
      <c r="AP192" s="13">
        <v>45103</v>
      </c>
      <c r="AQ192" s="13">
        <v>45104</v>
      </c>
      <c r="AR192">
        <f t="shared" si="24"/>
        <v>3.5</v>
      </c>
      <c r="AS192">
        <f t="shared" si="27"/>
        <v>1.75</v>
      </c>
      <c r="AT192" t="s">
        <v>1946</v>
      </c>
    </row>
    <row r="193" spans="1:46" ht="20.149999999999999" customHeight="1" x14ac:dyDescent="0.35">
      <c r="A193">
        <v>192</v>
      </c>
      <c r="B193" t="s">
        <v>360</v>
      </c>
      <c r="C193" t="s">
        <v>10921</v>
      </c>
      <c r="D193" t="s">
        <v>2433</v>
      </c>
      <c r="E193" t="s">
        <v>98</v>
      </c>
      <c r="F193">
        <v>1955</v>
      </c>
      <c r="G193" t="s">
        <v>2413</v>
      </c>
      <c r="H193" t="s">
        <v>2414</v>
      </c>
      <c r="I193" t="s">
        <v>92</v>
      </c>
      <c r="J193" t="s">
        <v>2415</v>
      </c>
      <c r="K193" t="s">
        <v>2415</v>
      </c>
      <c r="M193" t="s">
        <v>2568</v>
      </c>
      <c r="N193">
        <v>2.16</v>
      </c>
      <c r="R193" s="14">
        <v>44975</v>
      </c>
      <c r="S193" t="s">
        <v>207</v>
      </c>
      <c r="T193" s="14">
        <v>44989</v>
      </c>
      <c r="U193" s="16" t="s">
        <v>1872</v>
      </c>
      <c r="V193" s="16">
        <f t="shared" si="17"/>
        <v>259.20000000000005</v>
      </c>
      <c r="W193" s="16" t="s">
        <v>2404</v>
      </c>
      <c r="X193" t="s">
        <v>207</v>
      </c>
      <c r="Y193" s="16" t="s">
        <v>1873</v>
      </c>
      <c r="Z193" s="16" t="s">
        <v>204</v>
      </c>
      <c r="AB193" s="17">
        <f t="shared" si="18"/>
        <v>216</v>
      </c>
      <c r="AC193" s="13">
        <v>45018</v>
      </c>
      <c r="AD193">
        <f t="shared" si="12"/>
        <v>216</v>
      </c>
      <c r="AE193" s="13">
        <v>45018</v>
      </c>
      <c r="AF193">
        <f t="shared" si="25"/>
        <v>216</v>
      </c>
      <c r="AG193" s="13">
        <v>45018</v>
      </c>
      <c r="AH193">
        <f t="shared" si="19"/>
        <v>15.120000000000001</v>
      </c>
      <c r="AI193" s="13">
        <v>44999</v>
      </c>
      <c r="AJ193">
        <f t="shared" si="26"/>
        <v>108</v>
      </c>
      <c r="AK193" s="13">
        <v>45034</v>
      </c>
      <c r="AL193">
        <v>0</v>
      </c>
      <c r="AN193" t="s">
        <v>204</v>
      </c>
      <c r="AO193" s="13">
        <v>45064</v>
      </c>
      <c r="AP193" s="13">
        <v>45102</v>
      </c>
      <c r="AQ193" s="13">
        <v>45102</v>
      </c>
      <c r="AR193">
        <f t="shared" si="24"/>
        <v>3.5</v>
      </c>
      <c r="AS193">
        <f t="shared" si="27"/>
        <v>7.5600000000000005</v>
      </c>
      <c r="AT193" t="s">
        <v>1946</v>
      </c>
    </row>
    <row r="194" spans="1:46" ht="20.149999999999999" customHeight="1" x14ac:dyDescent="0.35">
      <c r="A194">
        <v>193</v>
      </c>
      <c r="B194" t="s">
        <v>360</v>
      </c>
      <c r="C194" t="s">
        <v>10922</v>
      </c>
      <c r="D194" t="s">
        <v>3045</v>
      </c>
      <c r="E194" t="s">
        <v>98</v>
      </c>
      <c r="F194">
        <v>1958</v>
      </c>
      <c r="G194" t="s">
        <v>2413</v>
      </c>
      <c r="H194" t="s">
        <v>2414</v>
      </c>
      <c r="I194" t="s">
        <v>92</v>
      </c>
      <c r="J194" t="s">
        <v>2415</v>
      </c>
      <c r="K194" t="s">
        <v>2415</v>
      </c>
      <c r="M194" t="s">
        <v>2568</v>
      </c>
      <c r="N194">
        <v>0.85</v>
      </c>
      <c r="R194" s="14">
        <v>44976</v>
      </c>
      <c r="S194" t="s">
        <v>207</v>
      </c>
      <c r="T194" s="14">
        <v>44986</v>
      </c>
      <c r="U194" s="16" t="s">
        <v>1872</v>
      </c>
      <c r="V194" s="16">
        <f t="shared" si="17"/>
        <v>102</v>
      </c>
      <c r="W194" s="16" t="s">
        <v>2404</v>
      </c>
      <c r="X194" t="s">
        <v>207</v>
      </c>
      <c r="Y194" s="16" t="s">
        <v>1873</v>
      </c>
      <c r="Z194" s="16" t="s">
        <v>204</v>
      </c>
      <c r="AB194" s="17">
        <f t="shared" si="18"/>
        <v>85</v>
      </c>
      <c r="AC194" s="13">
        <v>45019</v>
      </c>
      <c r="AD194">
        <f t="shared" si="12"/>
        <v>85</v>
      </c>
      <c r="AE194" s="13">
        <v>45019</v>
      </c>
      <c r="AF194">
        <f t="shared" si="25"/>
        <v>85</v>
      </c>
      <c r="AG194" s="13">
        <v>45019</v>
      </c>
      <c r="AH194">
        <f t="shared" si="19"/>
        <v>5.95</v>
      </c>
      <c r="AI194" s="13">
        <v>45000</v>
      </c>
      <c r="AJ194">
        <f t="shared" si="26"/>
        <v>42.5</v>
      </c>
      <c r="AK194" s="13">
        <v>45035</v>
      </c>
      <c r="AL194">
        <v>0</v>
      </c>
      <c r="AN194" t="s">
        <v>204</v>
      </c>
      <c r="AO194" s="13">
        <v>45065</v>
      </c>
      <c r="AP194" s="13">
        <v>45103</v>
      </c>
      <c r="AQ194" s="13">
        <v>45103</v>
      </c>
      <c r="AR194">
        <f t="shared" si="24"/>
        <v>3.5</v>
      </c>
      <c r="AS194">
        <f t="shared" si="27"/>
        <v>2.9750000000000001</v>
      </c>
      <c r="AT194" t="s">
        <v>1946</v>
      </c>
    </row>
    <row r="195" spans="1:46" ht="20.149999999999999" customHeight="1" x14ac:dyDescent="0.35">
      <c r="A195">
        <v>194</v>
      </c>
      <c r="B195" t="s">
        <v>360</v>
      </c>
      <c r="C195" t="s">
        <v>10923</v>
      </c>
      <c r="D195" t="s">
        <v>2435</v>
      </c>
      <c r="E195" t="s">
        <v>98</v>
      </c>
      <c r="G195" t="s">
        <v>2413</v>
      </c>
      <c r="H195" t="s">
        <v>2414</v>
      </c>
      <c r="I195" t="s">
        <v>92</v>
      </c>
      <c r="J195" t="s">
        <v>2415</v>
      </c>
      <c r="K195" t="s">
        <v>2415</v>
      </c>
      <c r="M195" t="s">
        <v>2568</v>
      </c>
      <c r="N195">
        <v>1</v>
      </c>
      <c r="R195" s="14">
        <v>44977</v>
      </c>
      <c r="S195" t="s">
        <v>207</v>
      </c>
      <c r="T195" s="14">
        <v>44987</v>
      </c>
      <c r="U195" s="16" t="s">
        <v>1872</v>
      </c>
      <c r="V195" s="16">
        <f t="shared" si="17"/>
        <v>120</v>
      </c>
      <c r="W195" s="16" t="s">
        <v>2404</v>
      </c>
      <c r="X195" t="s">
        <v>207</v>
      </c>
      <c r="Y195" s="16" t="s">
        <v>1873</v>
      </c>
      <c r="Z195" s="16" t="s">
        <v>204</v>
      </c>
      <c r="AB195" s="17">
        <f t="shared" si="18"/>
        <v>100</v>
      </c>
      <c r="AC195" s="13">
        <v>45020</v>
      </c>
      <c r="AD195">
        <f t="shared" ref="AD195:AD258" si="28">N195*100</f>
        <v>100</v>
      </c>
      <c r="AE195" s="13">
        <v>45020</v>
      </c>
      <c r="AF195">
        <f t="shared" si="25"/>
        <v>100</v>
      </c>
      <c r="AG195" s="13">
        <v>45020</v>
      </c>
      <c r="AH195">
        <f t="shared" si="19"/>
        <v>7</v>
      </c>
      <c r="AI195" s="13">
        <v>45001</v>
      </c>
      <c r="AJ195">
        <f t="shared" si="26"/>
        <v>50</v>
      </c>
      <c r="AK195" s="13">
        <v>45036</v>
      </c>
      <c r="AL195">
        <v>0</v>
      </c>
      <c r="AN195" t="s">
        <v>204</v>
      </c>
      <c r="AO195" s="13">
        <v>45066</v>
      </c>
      <c r="AP195" s="13">
        <v>45103</v>
      </c>
      <c r="AQ195" s="13">
        <v>45103</v>
      </c>
      <c r="AR195">
        <f t="shared" ref="AR195:AR226" si="29">AS195/N195</f>
        <v>3.5</v>
      </c>
      <c r="AS195">
        <f t="shared" si="27"/>
        <v>3.5</v>
      </c>
      <c r="AT195" t="s">
        <v>1946</v>
      </c>
    </row>
    <row r="196" spans="1:46" ht="20.149999999999999" customHeight="1" x14ac:dyDescent="0.35">
      <c r="A196">
        <v>195</v>
      </c>
      <c r="B196" t="s">
        <v>360</v>
      </c>
      <c r="C196" t="s">
        <v>10924</v>
      </c>
      <c r="D196" t="s">
        <v>2436</v>
      </c>
      <c r="E196" t="s">
        <v>98</v>
      </c>
      <c r="F196">
        <v>1955</v>
      </c>
      <c r="G196" t="s">
        <v>2413</v>
      </c>
      <c r="H196" t="s">
        <v>2414</v>
      </c>
      <c r="I196" t="s">
        <v>92</v>
      </c>
      <c r="J196" t="s">
        <v>2415</v>
      </c>
      <c r="K196" t="s">
        <v>2415</v>
      </c>
      <c r="M196" t="s">
        <v>2568</v>
      </c>
      <c r="N196">
        <v>1.56</v>
      </c>
      <c r="R196" s="14">
        <v>44978</v>
      </c>
      <c r="S196" t="s">
        <v>207</v>
      </c>
      <c r="T196" s="14">
        <v>44988</v>
      </c>
      <c r="U196" s="16" t="s">
        <v>1872</v>
      </c>
      <c r="V196" s="16">
        <f t="shared" ref="V196:V259" si="30">120*N196</f>
        <v>187.20000000000002</v>
      </c>
      <c r="W196" s="16" t="s">
        <v>2404</v>
      </c>
      <c r="X196" t="s">
        <v>207</v>
      </c>
      <c r="Y196" s="16" t="s">
        <v>1873</v>
      </c>
      <c r="Z196" s="16" t="s">
        <v>204</v>
      </c>
      <c r="AB196" s="17">
        <f t="shared" ref="AB196:AB259" si="31">N196*100</f>
        <v>156</v>
      </c>
      <c r="AC196" s="13">
        <v>45021</v>
      </c>
      <c r="AD196">
        <f t="shared" si="28"/>
        <v>156</v>
      </c>
      <c r="AE196" s="13">
        <v>45021</v>
      </c>
      <c r="AF196">
        <f t="shared" si="25"/>
        <v>156</v>
      </c>
      <c r="AG196" s="13">
        <v>45021</v>
      </c>
      <c r="AH196">
        <f t="shared" si="19"/>
        <v>10.92</v>
      </c>
      <c r="AI196" s="13">
        <v>45002</v>
      </c>
      <c r="AJ196">
        <f t="shared" si="26"/>
        <v>78</v>
      </c>
      <c r="AK196" s="13">
        <v>45032</v>
      </c>
      <c r="AL196">
        <v>0</v>
      </c>
      <c r="AN196" t="s">
        <v>204</v>
      </c>
      <c r="AO196" s="13">
        <v>45069</v>
      </c>
      <c r="AP196" s="13">
        <v>45103</v>
      </c>
      <c r="AQ196" s="13">
        <v>45106</v>
      </c>
      <c r="AR196">
        <f t="shared" si="29"/>
        <v>3.5</v>
      </c>
      <c r="AS196">
        <f t="shared" si="27"/>
        <v>5.46</v>
      </c>
      <c r="AT196" t="s">
        <v>1946</v>
      </c>
    </row>
    <row r="197" spans="1:46" ht="20.149999999999999" customHeight="1" x14ac:dyDescent="0.35">
      <c r="A197">
        <v>196</v>
      </c>
      <c r="B197" t="s">
        <v>360</v>
      </c>
      <c r="C197" t="s">
        <v>10925</v>
      </c>
      <c r="D197" t="s">
        <v>2437</v>
      </c>
      <c r="E197" t="s">
        <v>98</v>
      </c>
      <c r="F197">
        <v>1958</v>
      </c>
      <c r="G197" t="s">
        <v>2413</v>
      </c>
      <c r="H197" t="s">
        <v>2414</v>
      </c>
      <c r="I197" t="s">
        <v>92</v>
      </c>
      <c r="J197" t="s">
        <v>2415</v>
      </c>
      <c r="K197" t="s">
        <v>2415</v>
      </c>
      <c r="M197" t="s">
        <v>2568</v>
      </c>
      <c r="N197">
        <v>1.5</v>
      </c>
      <c r="R197" s="14">
        <v>44981</v>
      </c>
      <c r="S197" t="s">
        <v>207</v>
      </c>
      <c r="T197" s="14">
        <v>44986</v>
      </c>
      <c r="U197" s="16" t="s">
        <v>1872</v>
      </c>
      <c r="V197" s="16">
        <f t="shared" si="30"/>
        <v>180</v>
      </c>
      <c r="W197" s="16" t="s">
        <v>2404</v>
      </c>
      <c r="X197" t="s">
        <v>207</v>
      </c>
      <c r="Y197" s="16" t="s">
        <v>1873</v>
      </c>
      <c r="Z197" s="16" t="s">
        <v>204</v>
      </c>
      <c r="AB197" s="17">
        <f t="shared" si="31"/>
        <v>150</v>
      </c>
      <c r="AC197" s="13">
        <v>45022</v>
      </c>
      <c r="AD197">
        <f t="shared" si="28"/>
        <v>150</v>
      </c>
      <c r="AE197" s="13">
        <v>45022</v>
      </c>
      <c r="AF197">
        <f t="shared" si="25"/>
        <v>150</v>
      </c>
      <c r="AG197" s="13">
        <v>45022</v>
      </c>
      <c r="AH197">
        <f t="shared" si="19"/>
        <v>10.5</v>
      </c>
      <c r="AI197" s="13">
        <v>45005</v>
      </c>
      <c r="AJ197">
        <f t="shared" si="26"/>
        <v>75</v>
      </c>
      <c r="AK197" s="13">
        <v>45033</v>
      </c>
      <c r="AL197">
        <v>0</v>
      </c>
      <c r="AN197" t="s">
        <v>204</v>
      </c>
      <c r="AO197" s="13">
        <v>45070</v>
      </c>
      <c r="AP197" s="13">
        <v>45104</v>
      </c>
      <c r="AQ197" s="13">
        <v>45105</v>
      </c>
      <c r="AR197">
        <f t="shared" si="29"/>
        <v>3.5</v>
      </c>
      <c r="AS197">
        <f t="shared" si="27"/>
        <v>5.25</v>
      </c>
      <c r="AT197" t="s">
        <v>1946</v>
      </c>
    </row>
    <row r="198" spans="1:46" ht="20.149999999999999" customHeight="1" x14ac:dyDescent="0.35">
      <c r="A198">
        <v>197</v>
      </c>
      <c r="B198" t="s">
        <v>360</v>
      </c>
      <c r="C198" t="s">
        <v>10926</v>
      </c>
      <c r="D198" t="s">
        <v>2438</v>
      </c>
      <c r="E198" t="s">
        <v>98</v>
      </c>
      <c r="F198">
        <v>1967</v>
      </c>
      <c r="G198" t="s">
        <v>2413</v>
      </c>
      <c r="H198" t="s">
        <v>2414</v>
      </c>
      <c r="I198" t="s">
        <v>92</v>
      </c>
      <c r="J198" t="s">
        <v>2415</v>
      </c>
      <c r="K198" t="s">
        <v>2415</v>
      </c>
      <c r="M198" t="s">
        <v>2568</v>
      </c>
      <c r="N198">
        <v>1</v>
      </c>
      <c r="R198" s="14">
        <v>44984</v>
      </c>
      <c r="S198" t="s">
        <v>207</v>
      </c>
      <c r="T198" s="14">
        <v>44987</v>
      </c>
      <c r="U198" s="16" t="s">
        <v>1872</v>
      </c>
      <c r="V198" s="16">
        <f t="shared" si="30"/>
        <v>120</v>
      </c>
      <c r="W198" s="16" t="s">
        <v>2404</v>
      </c>
      <c r="X198" t="s">
        <v>207</v>
      </c>
      <c r="Y198" s="16" t="s">
        <v>1873</v>
      </c>
      <c r="Z198" s="16" t="s">
        <v>204</v>
      </c>
      <c r="AB198" s="17">
        <f t="shared" si="31"/>
        <v>100</v>
      </c>
      <c r="AC198" s="13">
        <v>45023</v>
      </c>
      <c r="AD198">
        <f t="shared" si="28"/>
        <v>100</v>
      </c>
      <c r="AE198" s="13">
        <v>45023</v>
      </c>
      <c r="AF198">
        <f t="shared" si="25"/>
        <v>100</v>
      </c>
      <c r="AG198" s="13">
        <v>45023</v>
      </c>
      <c r="AH198">
        <f t="shared" si="19"/>
        <v>7</v>
      </c>
      <c r="AI198" s="13">
        <v>45006</v>
      </c>
      <c r="AJ198">
        <f t="shared" si="26"/>
        <v>50</v>
      </c>
      <c r="AK198" s="13">
        <v>45034</v>
      </c>
      <c r="AL198">
        <v>0</v>
      </c>
      <c r="AN198" t="s">
        <v>204</v>
      </c>
      <c r="AO198" s="13">
        <v>45071</v>
      </c>
      <c r="AP198" s="13">
        <v>45103</v>
      </c>
      <c r="AQ198" s="13">
        <v>45107</v>
      </c>
      <c r="AR198">
        <f t="shared" si="29"/>
        <v>3.5</v>
      </c>
      <c r="AS198">
        <f t="shared" si="27"/>
        <v>3.5</v>
      </c>
      <c r="AT198" t="s">
        <v>1946</v>
      </c>
    </row>
    <row r="199" spans="1:46" ht="20.149999999999999" customHeight="1" x14ac:dyDescent="0.35">
      <c r="A199">
        <v>198</v>
      </c>
      <c r="B199" t="s">
        <v>360</v>
      </c>
      <c r="C199" t="s">
        <v>10927</v>
      </c>
      <c r="D199" t="s">
        <v>2439</v>
      </c>
      <c r="E199" t="s">
        <v>98</v>
      </c>
      <c r="G199" t="s">
        <v>2413</v>
      </c>
      <c r="H199" t="s">
        <v>2414</v>
      </c>
      <c r="I199" t="s">
        <v>92</v>
      </c>
      <c r="J199" t="s">
        <v>2415</v>
      </c>
      <c r="K199" t="s">
        <v>2415</v>
      </c>
      <c r="M199" t="s">
        <v>2568</v>
      </c>
      <c r="N199">
        <v>1.78</v>
      </c>
      <c r="R199" s="14">
        <v>44974</v>
      </c>
      <c r="S199" t="s">
        <v>207</v>
      </c>
      <c r="T199" s="14">
        <v>44988</v>
      </c>
      <c r="U199" s="16" t="s">
        <v>1872</v>
      </c>
      <c r="V199" s="16">
        <f t="shared" si="30"/>
        <v>213.6</v>
      </c>
      <c r="W199" s="16" t="s">
        <v>2429</v>
      </c>
      <c r="X199" t="s">
        <v>207</v>
      </c>
      <c r="Y199" s="16" t="s">
        <v>1873</v>
      </c>
      <c r="Z199" s="16" t="s">
        <v>204</v>
      </c>
      <c r="AB199" s="17">
        <f t="shared" si="31"/>
        <v>178</v>
      </c>
      <c r="AC199" s="13">
        <v>45024</v>
      </c>
      <c r="AD199">
        <f t="shared" si="28"/>
        <v>178</v>
      </c>
      <c r="AE199" s="13">
        <v>45024</v>
      </c>
      <c r="AF199">
        <f t="shared" si="25"/>
        <v>178</v>
      </c>
      <c r="AG199" s="13">
        <v>45024</v>
      </c>
      <c r="AH199">
        <f t="shared" si="19"/>
        <v>12.46</v>
      </c>
      <c r="AI199" s="13">
        <v>45007</v>
      </c>
      <c r="AJ199">
        <f t="shared" si="26"/>
        <v>89</v>
      </c>
      <c r="AK199" s="13">
        <v>45035</v>
      </c>
      <c r="AL199">
        <v>0</v>
      </c>
      <c r="AN199" t="s">
        <v>204</v>
      </c>
      <c r="AO199" s="13">
        <v>45084</v>
      </c>
      <c r="AP199" s="13">
        <v>45105</v>
      </c>
      <c r="AQ199" s="13">
        <v>45105</v>
      </c>
      <c r="AR199">
        <f t="shared" si="29"/>
        <v>3.5</v>
      </c>
      <c r="AS199">
        <f t="shared" si="27"/>
        <v>6.23</v>
      </c>
      <c r="AT199" t="s">
        <v>1946</v>
      </c>
    </row>
    <row r="200" spans="1:46" ht="20.149999999999999" customHeight="1" x14ac:dyDescent="0.35">
      <c r="A200">
        <v>199</v>
      </c>
      <c r="B200" t="s">
        <v>360</v>
      </c>
      <c r="C200" t="s">
        <v>10928</v>
      </c>
      <c r="D200" t="s">
        <v>2440</v>
      </c>
      <c r="E200" t="s">
        <v>98</v>
      </c>
      <c r="G200" t="s">
        <v>2413</v>
      </c>
      <c r="H200" t="s">
        <v>2414</v>
      </c>
      <c r="I200" t="s">
        <v>92</v>
      </c>
      <c r="J200" t="s">
        <v>2415</v>
      </c>
      <c r="K200" t="s">
        <v>2415</v>
      </c>
      <c r="M200" t="s">
        <v>2568</v>
      </c>
      <c r="N200">
        <v>1.04</v>
      </c>
      <c r="R200" s="14">
        <v>44975</v>
      </c>
      <c r="S200" t="s">
        <v>207</v>
      </c>
      <c r="T200" s="14">
        <v>44989</v>
      </c>
      <c r="U200" s="16" t="s">
        <v>1872</v>
      </c>
      <c r="V200" s="16">
        <f t="shared" si="30"/>
        <v>124.80000000000001</v>
      </c>
      <c r="W200" s="16" t="s">
        <v>2429</v>
      </c>
      <c r="X200" t="s">
        <v>207</v>
      </c>
      <c r="Y200" s="16" t="s">
        <v>1873</v>
      </c>
      <c r="Z200" s="16" t="s">
        <v>204</v>
      </c>
      <c r="AB200" s="17">
        <f t="shared" si="31"/>
        <v>104</v>
      </c>
      <c r="AC200" s="13">
        <v>45025</v>
      </c>
      <c r="AD200">
        <f t="shared" si="28"/>
        <v>104</v>
      </c>
      <c r="AE200" s="13">
        <v>45025</v>
      </c>
      <c r="AF200">
        <f t="shared" si="25"/>
        <v>104</v>
      </c>
      <c r="AG200" s="13">
        <v>45025</v>
      </c>
      <c r="AH200">
        <f t="shared" si="19"/>
        <v>7.28</v>
      </c>
      <c r="AI200" s="13">
        <v>45008</v>
      </c>
      <c r="AJ200">
        <f t="shared" si="26"/>
        <v>52</v>
      </c>
      <c r="AK200" s="13">
        <v>45036</v>
      </c>
      <c r="AL200">
        <v>0</v>
      </c>
      <c r="AN200" t="s">
        <v>204</v>
      </c>
      <c r="AO200" s="13">
        <v>45087</v>
      </c>
      <c r="AP200" s="13">
        <v>45106</v>
      </c>
      <c r="AQ200" s="13">
        <v>45106</v>
      </c>
      <c r="AR200">
        <f t="shared" si="29"/>
        <v>3.5</v>
      </c>
      <c r="AS200">
        <f t="shared" si="27"/>
        <v>3.64</v>
      </c>
      <c r="AT200" t="s">
        <v>1946</v>
      </c>
    </row>
    <row r="201" spans="1:46" ht="20.149999999999999" customHeight="1" x14ac:dyDescent="0.35">
      <c r="A201">
        <v>200</v>
      </c>
      <c r="B201" t="s">
        <v>360</v>
      </c>
      <c r="C201" t="s">
        <v>10929</v>
      </c>
      <c r="D201" t="s">
        <v>2441</v>
      </c>
      <c r="E201" t="s">
        <v>98</v>
      </c>
      <c r="G201" t="s">
        <v>2413</v>
      </c>
      <c r="H201" t="s">
        <v>2414</v>
      </c>
      <c r="I201" t="s">
        <v>92</v>
      </c>
      <c r="J201" t="s">
        <v>2415</v>
      </c>
      <c r="K201" t="s">
        <v>2415</v>
      </c>
      <c r="M201" t="s">
        <v>2568</v>
      </c>
      <c r="N201">
        <v>1</v>
      </c>
      <c r="R201" s="14">
        <v>44976</v>
      </c>
      <c r="S201" t="s">
        <v>207</v>
      </c>
      <c r="T201" s="14">
        <v>44990</v>
      </c>
      <c r="U201" s="16" t="s">
        <v>1872</v>
      </c>
      <c r="V201" s="16">
        <f t="shared" si="30"/>
        <v>120</v>
      </c>
      <c r="W201" s="16" t="s">
        <v>2404</v>
      </c>
      <c r="X201" t="s">
        <v>207</v>
      </c>
      <c r="Y201" s="16" t="s">
        <v>1873</v>
      </c>
      <c r="Z201" s="16" t="s">
        <v>204</v>
      </c>
      <c r="AB201" s="17">
        <f t="shared" si="31"/>
        <v>100</v>
      </c>
      <c r="AC201" s="13">
        <v>45029</v>
      </c>
      <c r="AD201">
        <f t="shared" si="28"/>
        <v>100</v>
      </c>
      <c r="AE201" s="13">
        <v>45029</v>
      </c>
      <c r="AF201">
        <f t="shared" si="25"/>
        <v>100</v>
      </c>
      <c r="AG201" s="13">
        <v>45029</v>
      </c>
      <c r="AH201">
        <f t="shared" si="19"/>
        <v>7</v>
      </c>
      <c r="AI201" s="13">
        <v>44999</v>
      </c>
      <c r="AJ201">
        <f t="shared" si="26"/>
        <v>50</v>
      </c>
      <c r="AK201" s="13">
        <v>45037</v>
      </c>
      <c r="AL201">
        <v>0</v>
      </c>
      <c r="AN201" t="s">
        <v>204</v>
      </c>
      <c r="AO201" s="13">
        <v>45065</v>
      </c>
      <c r="AP201" s="13">
        <v>45094</v>
      </c>
      <c r="AQ201" s="13">
        <v>45096</v>
      </c>
      <c r="AR201">
        <f t="shared" si="29"/>
        <v>3.5</v>
      </c>
      <c r="AS201">
        <f t="shared" si="27"/>
        <v>3.5</v>
      </c>
      <c r="AT201" t="s">
        <v>1946</v>
      </c>
    </row>
    <row r="202" spans="1:46" ht="20.149999999999999" customHeight="1" x14ac:dyDescent="0.35">
      <c r="A202">
        <v>201</v>
      </c>
      <c r="B202" t="s">
        <v>360</v>
      </c>
      <c r="C202" t="s">
        <v>10930</v>
      </c>
      <c r="D202" t="s">
        <v>2442</v>
      </c>
      <c r="E202" t="s">
        <v>98</v>
      </c>
      <c r="G202" t="s">
        <v>2413</v>
      </c>
      <c r="H202" t="s">
        <v>2414</v>
      </c>
      <c r="I202" t="s">
        <v>92</v>
      </c>
      <c r="J202" t="s">
        <v>2415</v>
      </c>
      <c r="K202" t="s">
        <v>2415</v>
      </c>
      <c r="M202" t="s">
        <v>2568</v>
      </c>
      <c r="N202">
        <v>0.79</v>
      </c>
      <c r="R202" s="14">
        <v>44977</v>
      </c>
      <c r="S202" t="s">
        <v>207</v>
      </c>
      <c r="T202" s="14">
        <v>44991</v>
      </c>
      <c r="U202" s="16" t="s">
        <v>1872</v>
      </c>
      <c r="V202" s="16">
        <f t="shared" si="30"/>
        <v>94.800000000000011</v>
      </c>
      <c r="W202" s="16" t="s">
        <v>2404</v>
      </c>
      <c r="X202" t="s">
        <v>207</v>
      </c>
      <c r="Y202" s="16" t="s">
        <v>1873</v>
      </c>
      <c r="Z202" s="16" t="s">
        <v>204</v>
      </c>
      <c r="AB202" s="17">
        <f t="shared" si="31"/>
        <v>79</v>
      </c>
      <c r="AC202" s="13">
        <v>45017</v>
      </c>
      <c r="AD202">
        <f t="shared" si="28"/>
        <v>79</v>
      </c>
      <c r="AE202" s="13">
        <v>45017</v>
      </c>
      <c r="AF202">
        <f t="shared" si="25"/>
        <v>79</v>
      </c>
      <c r="AG202" s="13">
        <v>45017</v>
      </c>
      <c r="AH202">
        <f t="shared" si="19"/>
        <v>5.53</v>
      </c>
      <c r="AI202" s="13">
        <v>45000</v>
      </c>
      <c r="AJ202">
        <f t="shared" si="26"/>
        <v>39.5</v>
      </c>
      <c r="AK202" s="13">
        <v>45040</v>
      </c>
      <c r="AL202">
        <v>0</v>
      </c>
      <c r="AN202" t="s">
        <v>204</v>
      </c>
      <c r="AO202" s="13">
        <v>45065</v>
      </c>
      <c r="AP202" s="13">
        <v>45098</v>
      </c>
      <c r="AQ202" s="13">
        <v>45102</v>
      </c>
      <c r="AR202">
        <f t="shared" si="29"/>
        <v>3.5</v>
      </c>
      <c r="AS202">
        <f t="shared" si="27"/>
        <v>2.7650000000000001</v>
      </c>
      <c r="AT202" t="s">
        <v>1946</v>
      </c>
    </row>
    <row r="203" spans="1:46" ht="20.149999999999999" customHeight="1" x14ac:dyDescent="0.35">
      <c r="A203">
        <v>202</v>
      </c>
      <c r="B203" t="s">
        <v>360</v>
      </c>
      <c r="C203" t="s">
        <v>10931</v>
      </c>
      <c r="D203" t="s">
        <v>2443</v>
      </c>
      <c r="E203" t="s">
        <v>98</v>
      </c>
      <c r="G203" t="s">
        <v>2413</v>
      </c>
      <c r="H203" t="s">
        <v>2414</v>
      </c>
      <c r="I203" t="s">
        <v>92</v>
      </c>
      <c r="J203" t="s">
        <v>2415</v>
      </c>
      <c r="K203" t="s">
        <v>2415</v>
      </c>
      <c r="M203" t="s">
        <v>2568</v>
      </c>
      <c r="N203">
        <v>0.47</v>
      </c>
      <c r="R203" s="14">
        <v>44978</v>
      </c>
      <c r="S203" t="s">
        <v>207</v>
      </c>
      <c r="T203" s="14">
        <v>44994</v>
      </c>
      <c r="U203" s="16" t="s">
        <v>1872</v>
      </c>
      <c r="V203" s="16">
        <f t="shared" si="30"/>
        <v>56.4</v>
      </c>
      <c r="W203" s="16" t="s">
        <v>2404</v>
      </c>
      <c r="X203" t="s">
        <v>207</v>
      </c>
      <c r="Y203" s="16" t="s">
        <v>1873</v>
      </c>
      <c r="Z203" s="16" t="s">
        <v>204</v>
      </c>
      <c r="AB203" s="17">
        <f t="shared" si="31"/>
        <v>47</v>
      </c>
      <c r="AC203" s="13">
        <v>45018</v>
      </c>
      <c r="AD203">
        <f t="shared" si="28"/>
        <v>47</v>
      </c>
      <c r="AE203" s="13">
        <v>45018</v>
      </c>
      <c r="AF203">
        <f t="shared" si="25"/>
        <v>47</v>
      </c>
      <c r="AG203" s="13">
        <v>45018</v>
      </c>
      <c r="AH203">
        <f t="shared" si="19"/>
        <v>3.29</v>
      </c>
      <c r="AI203" s="13">
        <v>45001</v>
      </c>
      <c r="AJ203">
        <f t="shared" si="26"/>
        <v>23.5</v>
      </c>
      <c r="AK203" s="13">
        <v>45041</v>
      </c>
      <c r="AL203">
        <v>0</v>
      </c>
      <c r="AN203" t="s">
        <v>204</v>
      </c>
      <c r="AO203" s="13">
        <v>45066</v>
      </c>
      <c r="AP203" s="13">
        <v>45102</v>
      </c>
      <c r="AQ203" s="13">
        <v>45102</v>
      </c>
      <c r="AR203">
        <f t="shared" si="29"/>
        <v>3.5000000000000004</v>
      </c>
      <c r="AS203">
        <f t="shared" si="27"/>
        <v>1.645</v>
      </c>
      <c r="AT203" t="s">
        <v>1946</v>
      </c>
    </row>
    <row r="204" spans="1:46" ht="20.149999999999999" customHeight="1" x14ac:dyDescent="0.35">
      <c r="A204">
        <v>203</v>
      </c>
      <c r="B204" t="s">
        <v>360</v>
      </c>
      <c r="C204" t="s">
        <v>10932</v>
      </c>
      <c r="D204" t="s">
        <v>2444</v>
      </c>
      <c r="E204" t="s">
        <v>98</v>
      </c>
      <c r="G204" t="s">
        <v>2413</v>
      </c>
      <c r="H204" t="s">
        <v>2414</v>
      </c>
      <c r="I204" t="s">
        <v>92</v>
      </c>
      <c r="J204" t="s">
        <v>2415</v>
      </c>
      <c r="K204" t="s">
        <v>2415</v>
      </c>
      <c r="M204" t="s">
        <v>2568</v>
      </c>
      <c r="N204">
        <v>1</v>
      </c>
      <c r="R204" s="14">
        <v>44981</v>
      </c>
      <c r="S204" t="s">
        <v>207</v>
      </c>
      <c r="T204" s="14">
        <v>44995</v>
      </c>
      <c r="U204" s="16" t="s">
        <v>1872</v>
      </c>
      <c r="V204" s="16">
        <f t="shared" si="30"/>
        <v>120</v>
      </c>
      <c r="W204" s="16" t="s">
        <v>2404</v>
      </c>
      <c r="X204" t="s">
        <v>207</v>
      </c>
      <c r="Y204" s="16" t="s">
        <v>1873</v>
      </c>
      <c r="Z204" s="16" t="s">
        <v>204</v>
      </c>
      <c r="AB204" s="17">
        <f t="shared" si="31"/>
        <v>100</v>
      </c>
      <c r="AC204" s="13">
        <v>45019</v>
      </c>
      <c r="AD204">
        <f t="shared" si="28"/>
        <v>100</v>
      </c>
      <c r="AE204" s="13">
        <v>45019</v>
      </c>
      <c r="AF204">
        <f t="shared" si="25"/>
        <v>100</v>
      </c>
      <c r="AG204" s="13">
        <v>45019</v>
      </c>
      <c r="AH204">
        <f t="shared" si="19"/>
        <v>7</v>
      </c>
      <c r="AI204" s="13">
        <v>44999</v>
      </c>
      <c r="AJ204">
        <f t="shared" si="26"/>
        <v>50</v>
      </c>
      <c r="AK204" s="13">
        <v>45042</v>
      </c>
      <c r="AL204">
        <v>0</v>
      </c>
      <c r="AN204" t="s">
        <v>204</v>
      </c>
      <c r="AO204" s="13">
        <v>45069</v>
      </c>
      <c r="AP204" s="13">
        <v>45101</v>
      </c>
      <c r="AQ204" s="13">
        <v>45101</v>
      </c>
      <c r="AR204">
        <f t="shared" si="29"/>
        <v>3.5</v>
      </c>
      <c r="AS204">
        <f t="shared" si="27"/>
        <v>3.5</v>
      </c>
      <c r="AT204" t="s">
        <v>1946</v>
      </c>
    </row>
    <row r="205" spans="1:46" ht="20.149999999999999" customHeight="1" x14ac:dyDescent="0.35">
      <c r="A205">
        <v>204</v>
      </c>
      <c r="B205" t="s">
        <v>360</v>
      </c>
      <c r="C205" t="s">
        <v>10933</v>
      </c>
      <c r="D205" t="s">
        <v>2445</v>
      </c>
      <c r="E205" t="s">
        <v>98</v>
      </c>
      <c r="G205" t="s">
        <v>2413</v>
      </c>
      <c r="H205" t="s">
        <v>2414</v>
      </c>
      <c r="I205" t="s">
        <v>92</v>
      </c>
      <c r="J205" t="s">
        <v>2415</v>
      </c>
      <c r="K205" t="s">
        <v>2415</v>
      </c>
      <c r="M205" t="s">
        <v>2568</v>
      </c>
      <c r="N205">
        <v>2.0499999999999998</v>
      </c>
      <c r="R205" s="14">
        <v>44974</v>
      </c>
      <c r="S205" t="s">
        <v>207</v>
      </c>
      <c r="T205" s="14">
        <v>44986</v>
      </c>
      <c r="U205" s="16" t="s">
        <v>1872</v>
      </c>
      <c r="V205" s="16">
        <f t="shared" si="30"/>
        <v>245.99999999999997</v>
      </c>
      <c r="W205" s="16" t="s">
        <v>2404</v>
      </c>
      <c r="X205" t="s">
        <v>207</v>
      </c>
      <c r="Y205" s="16" t="s">
        <v>1873</v>
      </c>
      <c r="Z205" s="16" t="s">
        <v>204</v>
      </c>
      <c r="AB205" s="17">
        <f t="shared" si="31"/>
        <v>204.99999999999997</v>
      </c>
      <c r="AC205" s="13">
        <v>45020</v>
      </c>
      <c r="AD205">
        <f t="shared" si="28"/>
        <v>204.99999999999997</v>
      </c>
      <c r="AE205" s="13">
        <v>45020</v>
      </c>
      <c r="AF205">
        <f t="shared" si="25"/>
        <v>204.99999999999997</v>
      </c>
      <c r="AG205" s="13">
        <v>45020</v>
      </c>
      <c r="AH205">
        <f t="shared" si="19"/>
        <v>14.349999999999998</v>
      </c>
      <c r="AI205" s="13">
        <v>45000</v>
      </c>
      <c r="AJ205">
        <f t="shared" si="26"/>
        <v>102.49999999999999</v>
      </c>
      <c r="AK205" s="13">
        <v>45032</v>
      </c>
      <c r="AL205">
        <v>0</v>
      </c>
      <c r="AN205" t="s">
        <v>204</v>
      </c>
      <c r="AO205" s="13">
        <v>45070</v>
      </c>
      <c r="AP205" s="13">
        <v>45103</v>
      </c>
      <c r="AQ205" s="13">
        <v>45103</v>
      </c>
      <c r="AR205">
        <f t="shared" si="29"/>
        <v>3.5</v>
      </c>
      <c r="AS205">
        <f t="shared" si="27"/>
        <v>7.1749999999999989</v>
      </c>
      <c r="AT205" t="s">
        <v>1946</v>
      </c>
    </row>
    <row r="206" spans="1:46" ht="20.149999999999999" customHeight="1" x14ac:dyDescent="0.35">
      <c r="A206">
        <v>205</v>
      </c>
      <c r="B206" t="s">
        <v>360</v>
      </c>
      <c r="C206" t="s">
        <v>10934</v>
      </c>
      <c r="D206" t="s">
        <v>2446</v>
      </c>
      <c r="E206" t="s">
        <v>98</v>
      </c>
      <c r="G206" t="s">
        <v>2413</v>
      </c>
      <c r="H206" t="s">
        <v>2414</v>
      </c>
      <c r="I206" t="s">
        <v>92</v>
      </c>
      <c r="J206" t="s">
        <v>2415</v>
      </c>
      <c r="K206" t="s">
        <v>2415</v>
      </c>
      <c r="M206" t="s">
        <v>2568</v>
      </c>
      <c r="N206">
        <v>1.02</v>
      </c>
      <c r="R206" s="14">
        <v>44975</v>
      </c>
      <c r="S206" t="s">
        <v>207</v>
      </c>
      <c r="T206" s="14">
        <v>44987</v>
      </c>
      <c r="U206" s="16" t="s">
        <v>1872</v>
      </c>
      <c r="V206" s="16">
        <f t="shared" si="30"/>
        <v>122.4</v>
      </c>
      <c r="W206" s="16" t="s">
        <v>2404</v>
      </c>
      <c r="X206" t="s">
        <v>207</v>
      </c>
      <c r="Y206" s="16" t="s">
        <v>1873</v>
      </c>
      <c r="Z206" s="16" t="s">
        <v>204</v>
      </c>
      <c r="AB206" s="17">
        <f t="shared" si="31"/>
        <v>102</v>
      </c>
      <c r="AC206" s="13">
        <v>45021</v>
      </c>
      <c r="AD206">
        <f t="shared" si="28"/>
        <v>102</v>
      </c>
      <c r="AE206" s="13">
        <v>45021</v>
      </c>
      <c r="AF206">
        <f t="shared" si="25"/>
        <v>102</v>
      </c>
      <c r="AG206" s="13">
        <v>45021</v>
      </c>
      <c r="AH206">
        <f t="shared" si="19"/>
        <v>7.1400000000000006</v>
      </c>
      <c r="AI206" s="13">
        <v>45001</v>
      </c>
      <c r="AJ206">
        <f t="shared" si="26"/>
        <v>51</v>
      </c>
      <c r="AK206" s="13">
        <v>45033</v>
      </c>
      <c r="AL206">
        <v>0</v>
      </c>
      <c r="AN206" t="s">
        <v>204</v>
      </c>
      <c r="AO206" s="13">
        <v>45071</v>
      </c>
      <c r="AP206" s="13">
        <v>45102</v>
      </c>
      <c r="AQ206" s="13">
        <v>45105</v>
      </c>
      <c r="AR206">
        <f t="shared" si="29"/>
        <v>3.5</v>
      </c>
      <c r="AS206">
        <f t="shared" si="27"/>
        <v>3.5700000000000003</v>
      </c>
      <c r="AT206" t="s">
        <v>1946</v>
      </c>
    </row>
    <row r="207" spans="1:46" ht="20.149999999999999" customHeight="1" x14ac:dyDescent="0.35">
      <c r="A207">
        <v>206</v>
      </c>
      <c r="B207" t="s">
        <v>360</v>
      </c>
      <c r="C207" t="s">
        <v>10935</v>
      </c>
      <c r="D207" t="s">
        <v>2447</v>
      </c>
      <c r="E207" t="s">
        <v>98</v>
      </c>
      <c r="G207" t="s">
        <v>2413</v>
      </c>
      <c r="H207" t="s">
        <v>2414</v>
      </c>
      <c r="I207" t="s">
        <v>92</v>
      </c>
      <c r="J207" t="s">
        <v>2415</v>
      </c>
      <c r="K207" t="s">
        <v>2415</v>
      </c>
      <c r="M207" t="s">
        <v>2568</v>
      </c>
      <c r="N207">
        <v>0.5</v>
      </c>
      <c r="R207" s="14">
        <v>44974</v>
      </c>
      <c r="S207" t="s">
        <v>207</v>
      </c>
      <c r="T207" s="14">
        <v>44988</v>
      </c>
      <c r="U207" s="16" t="s">
        <v>1872</v>
      </c>
      <c r="V207" s="16">
        <f t="shared" si="30"/>
        <v>60</v>
      </c>
      <c r="W207" s="16" t="s">
        <v>2404</v>
      </c>
      <c r="X207" t="s">
        <v>207</v>
      </c>
      <c r="Y207" s="16" t="s">
        <v>1873</v>
      </c>
      <c r="Z207" s="16" t="s">
        <v>204</v>
      </c>
      <c r="AB207" s="17">
        <f t="shared" si="31"/>
        <v>50</v>
      </c>
      <c r="AC207" s="13">
        <v>45022</v>
      </c>
      <c r="AD207">
        <f t="shared" si="28"/>
        <v>50</v>
      </c>
      <c r="AE207" s="13">
        <v>45022</v>
      </c>
      <c r="AF207">
        <f t="shared" si="25"/>
        <v>50</v>
      </c>
      <c r="AG207" s="13">
        <v>45022</v>
      </c>
      <c r="AH207">
        <f t="shared" si="19"/>
        <v>3.5</v>
      </c>
      <c r="AI207" s="13">
        <v>45002</v>
      </c>
      <c r="AJ207">
        <f t="shared" si="26"/>
        <v>25</v>
      </c>
      <c r="AK207" s="13">
        <v>45034</v>
      </c>
      <c r="AL207">
        <v>0</v>
      </c>
      <c r="AN207" t="s">
        <v>204</v>
      </c>
      <c r="AO207" s="13">
        <v>45072</v>
      </c>
      <c r="AP207" s="13">
        <v>45103</v>
      </c>
      <c r="AQ207" s="13">
        <v>45106</v>
      </c>
      <c r="AR207">
        <f t="shared" si="29"/>
        <v>3.5</v>
      </c>
      <c r="AS207">
        <f t="shared" si="27"/>
        <v>1.75</v>
      </c>
      <c r="AT207" t="s">
        <v>1874</v>
      </c>
    </row>
    <row r="208" spans="1:46" ht="20.149999999999999" customHeight="1" x14ac:dyDescent="0.35">
      <c r="A208">
        <v>207</v>
      </c>
      <c r="B208" t="s">
        <v>360</v>
      </c>
      <c r="C208" t="s">
        <v>10936</v>
      </c>
      <c r="D208" t="s">
        <v>2448</v>
      </c>
      <c r="E208" t="s">
        <v>2449</v>
      </c>
      <c r="G208" t="s">
        <v>2413</v>
      </c>
      <c r="H208" t="s">
        <v>2414</v>
      </c>
      <c r="I208" t="s">
        <v>92</v>
      </c>
      <c r="J208" t="s">
        <v>2415</v>
      </c>
      <c r="K208" t="s">
        <v>2415</v>
      </c>
      <c r="M208" t="s">
        <v>2568</v>
      </c>
      <c r="N208">
        <v>0.5</v>
      </c>
      <c r="R208" s="14">
        <v>44975</v>
      </c>
      <c r="S208" t="s">
        <v>207</v>
      </c>
      <c r="T208" s="14">
        <v>44989</v>
      </c>
      <c r="U208" s="16" t="s">
        <v>1872</v>
      </c>
      <c r="V208" s="16">
        <f t="shared" si="30"/>
        <v>60</v>
      </c>
      <c r="W208" s="16" t="s">
        <v>2404</v>
      </c>
      <c r="X208" t="s">
        <v>207</v>
      </c>
      <c r="Y208" s="16" t="s">
        <v>1873</v>
      </c>
      <c r="Z208" s="16" t="s">
        <v>204</v>
      </c>
      <c r="AB208" s="17">
        <f t="shared" si="31"/>
        <v>50</v>
      </c>
      <c r="AC208" s="13">
        <v>45023</v>
      </c>
      <c r="AD208">
        <f t="shared" si="28"/>
        <v>50</v>
      </c>
      <c r="AE208" s="13">
        <v>45023</v>
      </c>
      <c r="AF208">
        <f t="shared" si="25"/>
        <v>50</v>
      </c>
      <c r="AG208" s="13">
        <v>45023</v>
      </c>
      <c r="AH208">
        <f t="shared" si="19"/>
        <v>3.5</v>
      </c>
      <c r="AI208" s="13">
        <v>45005</v>
      </c>
      <c r="AJ208">
        <f t="shared" si="26"/>
        <v>25</v>
      </c>
      <c r="AK208" s="13">
        <v>45035</v>
      </c>
      <c r="AL208">
        <v>0</v>
      </c>
      <c r="AN208" t="s">
        <v>204</v>
      </c>
      <c r="AO208" s="13">
        <v>45062</v>
      </c>
      <c r="AP208" s="13">
        <v>45103</v>
      </c>
      <c r="AQ208" s="13">
        <v>45106</v>
      </c>
      <c r="AR208">
        <f t="shared" si="29"/>
        <v>3.5</v>
      </c>
      <c r="AS208">
        <f t="shared" si="27"/>
        <v>1.75</v>
      </c>
      <c r="AT208" t="s">
        <v>1874</v>
      </c>
    </row>
    <row r="209" spans="1:46" ht="20.149999999999999" customHeight="1" x14ac:dyDescent="0.35">
      <c r="A209">
        <v>208</v>
      </c>
      <c r="B209" t="s">
        <v>360</v>
      </c>
      <c r="C209" t="s">
        <v>10937</v>
      </c>
      <c r="D209" t="s">
        <v>2450</v>
      </c>
      <c r="E209" t="s">
        <v>98</v>
      </c>
      <c r="G209" t="s">
        <v>2413</v>
      </c>
      <c r="H209" t="s">
        <v>2414</v>
      </c>
      <c r="I209" t="s">
        <v>92</v>
      </c>
      <c r="J209" t="s">
        <v>2415</v>
      </c>
      <c r="K209" t="s">
        <v>2415</v>
      </c>
      <c r="M209" t="s">
        <v>2568</v>
      </c>
      <c r="N209">
        <v>1.18</v>
      </c>
      <c r="R209" s="14">
        <v>44976</v>
      </c>
      <c r="S209" t="s">
        <v>207</v>
      </c>
      <c r="T209" s="14">
        <v>44986</v>
      </c>
      <c r="U209" s="16" t="s">
        <v>1872</v>
      </c>
      <c r="V209" s="16">
        <f t="shared" si="30"/>
        <v>141.6</v>
      </c>
      <c r="W209" s="16" t="s">
        <v>2429</v>
      </c>
      <c r="X209" t="s">
        <v>207</v>
      </c>
      <c r="Y209" s="16" t="s">
        <v>1873</v>
      </c>
      <c r="Z209" s="16" t="s">
        <v>204</v>
      </c>
      <c r="AB209" s="17">
        <f t="shared" si="31"/>
        <v>118</v>
      </c>
      <c r="AC209" s="13">
        <v>45024</v>
      </c>
      <c r="AD209">
        <f t="shared" si="28"/>
        <v>118</v>
      </c>
      <c r="AE209" s="13">
        <v>45024</v>
      </c>
      <c r="AF209">
        <f t="shared" si="25"/>
        <v>118</v>
      </c>
      <c r="AG209" s="13">
        <v>45024</v>
      </c>
      <c r="AH209">
        <f t="shared" si="19"/>
        <v>8.26</v>
      </c>
      <c r="AI209" s="13">
        <v>45006</v>
      </c>
      <c r="AJ209">
        <f t="shared" si="26"/>
        <v>59</v>
      </c>
      <c r="AK209" s="13">
        <v>45036</v>
      </c>
      <c r="AL209">
        <v>0</v>
      </c>
      <c r="AN209" t="s">
        <v>204</v>
      </c>
      <c r="AO209" s="13">
        <v>45063</v>
      </c>
      <c r="AP209" s="13">
        <v>45103</v>
      </c>
      <c r="AQ209" s="13">
        <v>45104</v>
      </c>
      <c r="AR209">
        <f t="shared" si="29"/>
        <v>3.5</v>
      </c>
      <c r="AS209">
        <f t="shared" si="27"/>
        <v>4.13</v>
      </c>
      <c r="AT209" t="s">
        <v>1946</v>
      </c>
    </row>
    <row r="210" spans="1:46" ht="20.149999999999999" customHeight="1" x14ac:dyDescent="0.35">
      <c r="A210">
        <v>209</v>
      </c>
      <c r="B210" t="s">
        <v>360</v>
      </c>
      <c r="C210" t="s">
        <v>10938</v>
      </c>
      <c r="D210" t="s">
        <v>2451</v>
      </c>
      <c r="E210" t="s">
        <v>98</v>
      </c>
      <c r="G210" t="s">
        <v>2413</v>
      </c>
      <c r="H210" t="s">
        <v>2414</v>
      </c>
      <c r="I210" t="s">
        <v>92</v>
      </c>
      <c r="J210" t="s">
        <v>2415</v>
      </c>
      <c r="K210" t="s">
        <v>2415</v>
      </c>
      <c r="M210" t="s">
        <v>2568</v>
      </c>
      <c r="N210">
        <v>1.1499999999999999</v>
      </c>
      <c r="R210" s="14">
        <v>44977</v>
      </c>
      <c r="S210" t="s">
        <v>207</v>
      </c>
      <c r="T210" s="14">
        <v>44987</v>
      </c>
      <c r="U210" s="16" t="s">
        <v>1872</v>
      </c>
      <c r="V210" s="16">
        <f t="shared" si="30"/>
        <v>138</v>
      </c>
      <c r="W210" s="16" t="s">
        <v>2429</v>
      </c>
      <c r="X210" t="s">
        <v>207</v>
      </c>
      <c r="Y210" s="16" t="s">
        <v>1873</v>
      </c>
      <c r="Z210" s="16" t="s">
        <v>204</v>
      </c>
      <c r="AB210" s="17">
        <f t="shared" si="31"/>
        <v>114.99999999999999</v>
      </c>
      <c r="AC210" s="13">
        <v>45025</v>
      </c>
      <c r="AD210">
        <f t="shared" si="28"/>
        <v>114.99999999999999</v>
      </c>
      <c r="AE210" s="13">
        <v>45025</v>
      </c>
      <c r="AF210">
        <f t="shared" si="25"/>
        <v>114.99999999999999</v>
      </c>
      <c r="AG210" s="13">
        <v>45025</v>
      </c>
      <c r="AH210">
        <f t="shared" si="19"/>
        <v>8.0499999999999989</v>
      </c>
      <c r="AI210" s="13">
        <v>45007</v>
      </c>
      <c r="AJ210">
        <f t="shared" si="26"/>
        <v>57.499999999999993</v>
      </c>
      <c r="AK210" s="13">
        <v>45032</v>
      </c>
      <c r="AL210">
        <v>0</v>
      </c>
      <c r="AN210" t="s">
        <v>204</v>
      </c>
      <c r="AO210" s="13">
        <v>45064</v>
      </c>
      <c r="AP210" s="13">
        <v>45104</v>
      </c>
      <c r="AQ210" s="13">
        <v>45106</v>
      </c>
      <c r="AR210">
        <f t="shared" si="29"/>
        <v>3.5</v>
      </c>
      <c r="AS210">
        <f t="shared" si="27"/>
        <v>4.0249999999999995</v>
      </c>
      <c r="AT210" t="s">
        <v>1874</v>
      </c>
    </row>
    <row r="211" spans="1:46" ht="20.149999999999999" customHeight="1" x14ac:dyDescent="0.35">
      <c r="A211">
        <v>210</v>
      </c>
      <c r="B211" t="s">
        <v>360</v>
      </c>
      <c r="C211" t="s">
        <v>10939</v>
      </c>
      <c r="D211" t="s">
        <v>2452</v>
      </c>
      <c r="E211" t="s">
        <v>98</v>
      </c>
      <c r="G211" t="s">
        <v>2413</v>
      </c>
      <c r="H211" t="s">
        <v>2414</v>
      </c>
      <c r="I211" t="s">
        <v>92</v>
      </c>
      <c r="J211" t="s">
        <v>2415</v>
      </c>
      <c r="K211" t="s">
        <v>2415</v>
      </c>
      <c r="M211" t="s">
        <v>2568</v>
      </c>
      <c r="N211">
        <v>2.09</v>
      </c>
      <c r="R211" s="14">
        <v>44974</v>
      </c>
      <c r="S211" t="s">
        <v>207</v>
      </c>
      <c r="T211" s="14">
        <v>44988</v>
      </c>
      <c r="U211" s="16" t="s">
        <v>1872</v>
      </c>
      <c r="V211" s="16">
        <f t="shared" si="30"/>
        <v>250.79999999999998</v>
      </c>
      <c r="W211" s="16" t="s">
        <v>2404</v>
      </c>
      <c r="X211" t="s">
        <v>207</v>
      </c>
      <c r="Y211" s="16" t="s">
        <v>1873</v>
      </c>
      <c r="Z211" s="16" t="s">
        <v>204</v>
      </c>
      <c r="AB211" s="17">
        <f t="shared" si="31"/>
        <v>209</v>
      </c>
      <c r="AC211" s="13">
        <v>45029</v>
      </c>
      <c r="AD211">
        <f t="shared" si="28"/>
        <v>209</v>
      </c>
      <c r="AE211" s="13">
        <v>45029</v>
      </c>
      <c r="AF211">
        <f t="shared" si="25"/>
        <v>209</v>
      </c>
      <c r="AG211" s="13">
        <v>45029</v>
      </c>
      <c r="AH211">
        <f t="shared" ref="AH211:AH274" si="32">N211*7</f>
        <v>14.629999999999999</v>
      </c>
      <c r="AI211" s="13">
        <v>45008</v>
      </c>
      <c r="AJ211">
        <f t="shared" si="26"/>
        <v>104.5</v>
      </c>
      <c r="AK211" s="13">
        <v>45033</v>
      </c>
      <c r="AL211">
        <v>0</v>
      </c>
      <c r="AN211" t="s">
        <v>204</v>
      </c>
      <c r="AO211" s="13">
        <v>45065</v>
      </c>
      <c r="AP211" s="13">
        <v>45103</v>
      </c>
      <c r="AQ211" s="13">
        <v>45103</v>
      </c>
      <c r="AR211">
        <f t="shared" si="29"/>
        <v>3.5</v>
      </c>
      <c r="AS211">
        <f t="shared" si="27"/>
        <v>7.3149999999999995</v>
      </c>
      <c r="AT211" t="s">
        <v>1946</v>
      </c>
    </row>
    <row r="212" spans="1:46" ht="20.149999999999999" customHeight="1" x14ac:dyDescent="0.35">
      <c r="A212">
        <v>211</v>
      </c>
      <c r="B212" t="s">
        <v>360</v>
      </c>
      <c r="C212" t="s">
        <v>10940</v>
      </c>
      <c r="D212" t="s">
        <v>2453</v>
      </c>
      <c r="E212" t="s">
        <v>98</v>
      </c>
      <c r="G212" t="s">
        <v>2413</v>
      </c>
      <c r="H212" t="s">
        <v>2414</v>
      </c>
      <c r="I212" t="s">
        <v>92</v>
      </c>
      <c r="J212" t="s">
        <v>2415</v>
      </c>
      <c r="K212" t="s">
        <v>2415</v>
      </c>
      <c r="M212" t="s">
        <v>2568</v>
      </c>
      <c r="N212">
        <v>0.96</v>
      </c>
      <c r="R212" s="14">
        <v>44975</v>
      </c>
      <c r="S212" t="s">
        <v>207</v>
      </c>
      <c r="T212" s="14">
        <v>44986</v>
      </c>
      <c r="U212" s="16" t="s">
        <v>1872</v>
      </c>
      <c r="V212" s="16">
        <f t="shared" si="30"/>
        <v>115.19999999999999</v>
      </c>
      <c r="W212" s="16" t="s">
        <v>2429</v>
      </c>
      <c r="X212" t="s">
        <v>207</v>
      </c>
      <c r="Y212" s="16" t="s">
        <v>1873</v>
      </c>
      <c r="Z212" s="16" t="s">
        <v>204</v>
      </c>
      <c r="AB212" s="17">
        <f t="shared" si="31"/>
        <v>96</v>
      </c>
      <c r="AC212" s="13">
        <v>45017</v>
      </c>
      <c r="AD212">
        <f t="shared" si="28"/>
        <v>96</v>
      </c>
      <c r="AE212" s="13">
        <v>45017</v>
      </c>
      <c r="AF212">
        <f t="shared" si="25"/>
        <v>96</v>
      </c>
      <c r="AG212" s="13">
        <v>45017</v>
      </c>
      <c r="AH212">
        <f t="shared" si="32"/>
        <v>6.72</v>
      </c>
      <c r="AI212" s="13">
        <v>44999</v>
      </c>
      <c r="AJ212">
        <f t="shared" si="26"/>
        <v>48</v>
      </c>
      <c r="AK212" s="13">
        <v>45034</v>
      </c>
      <c r="AL212">
        <v>0</v>
      </c>
      <c r="AN212" t="s">
        <v>204</v>
      </c>
      <c r="AO212" s="13">
        <v>45066</v>
      </c>
      <c r="AP212" s="13">
        <v>45105</v>
      </c>
      <c r="AQ212" s="13">
        <v>45105</v>
      </c>
      <c r="AR212">
        <f t="shared" si="29"/>
        <v>3.5</v>
      </c>
      <c r="AS212">
        <f t="shared" si="27"/>
        <v>3.36</v>
      </c>
      <c r="AT212" t="s">
        <v>1946</v>
      </c>
    </row>
    <row r="213" spans="1:46" ht="20.149999999999999" customHeight="1" x14ac:dyDescent="0.35">
      <c r="A213">
        <v>212</v>
      </c>
      <c r="B213" t="s">
        <v>360</v>
      </c>
      <c r="C213" t="s">
        <v>10941</v>
      </c>
      <c r="D213" t="s">
        <v>2454</v>
      </c>
      <c r="E213" t="s">
        <v>98</v>
      </c>
      <c r="G213" t="s">
        <v>2413</v>
      </c>
      <c r="H213" t="s">
        <v>2414</v>
      </c>
      <c r="I213" t="s">
        <v>92</v>
      </c>
      <c r="J213" t="s">
        <v>2415</v>
      </c>
      <c r="K213" t="s">
        <v>2415</v>
      </c>
      <c r="M213" t="s">
        <v>2568</v>
      </c>
      <c r="N213">
        <v>0.5</v>
      </c>
      <c r="R213" s="14">
        <v>44976</v>
      </c>
      <c r="S213" t="s">
        <v>207</v>
      </c>
      <c r="T213" s="14">
        <v>44987</v>
      </c>
      <c r="U213" s="16" t="s">
        <v>1872</v>
      </c>
      <c r="V213" s="16">
        <f t="shared" si="30"/>
        <v>60</v>
      </c>
      <c r="W213" s="16" t="s">
        <v>2429</v>
      </c>
      <c r="X213" t="s">
        <v>207</v>
      </c>
      <c r="Y213" s="16" t="s">
        <v>1873</v>
      </c>
      <c r="Z213" s="16" t="s">
        <v>204</v>
      </c>
      <c r="AB213" s="17">
        <f t="shared" si="31"/>
        <v>50</v>
      </c>
      <c r="AC213" s="13">
        <v>45018</v>
      </c>
      <c r="AD213">
        <f t="shared" si="28"/>
        <v>50</v>
      </c>
      <c r="AE213" s="13">
        <v>45018</v>
      </c>
      <c r="AF213">
        <f t="shared" si="25"/>
        <v>50</v>
      </c>
      <c r="AG213" s="13">
        <v>45018</v>
      </c>
      <c r="AH213">
        <f t="shared" si="32"/>
        <v>3.5</v>
      </c>
      <c r="AI213" s="13">
        <v>45000</v>
      </c>
      <c r="AJ213">
        <f t="shared" si="26"/>
        <v>25</v>
      </c>
      <c r="AK213" s="13">
        <v>45035</v>
      </c>
      <c r="AL213">
        <v>0</v>
      </c>
      <c r="AN213" t="s">
        <v>204</v>
      </c>
      <c r="AO213" s="13">
        <v>45069</v>
      </c>
      <c r="AP213" s="13">
        <v>45105</v>
      </c>
      <c r="AQ213" s="13">
        <v>45107</v>
      </c>
      <c r="AR213">
        <f t="shared" si="29"/>
        <v>3.5</v>
      </c>
      <c r="AS213">
        <f t="shared" si="27"/>
        <v>1.75</v>
      </c>
      <c r="AT213" t="s">
        <v>1946</v>
      </c>
    </row>
    <row r="214" spans="1:46" ht="20.149999999999999" customHeight="1" x14ac:dyDescent="0.35">
      <c r="A214">
        <v>213</v>
      </c>
      <c r="B214" t="s">
        <v>360</v>
      </c>
      <c r="C214" t="s">
        <v>10942</v>
      </c>
      <c r="D214" t="s">
        <v>2455</v>
      </c>
      <c r="E214" t="s">
        <v>98</v>
      </c>
      <c r="G214" t="s">
        <v>2413</v>
      </c>
      <c r="H214" t="s">
        <v>2414</v>
      </c>
      <c r="I214" t="s">
        <v>92</v>
      </c>
      <c r="J214" t="s">
        <v>2415</v>
      </c>
      <c r="K214" t="s">
        <v>2415</v>
      </c>
      <c r="M214" t="s">
        <v>2568</v>
      </c>
      <c r="N214">
        <v>0.5</v>
      </c>
      <c r="R214" s="14">
        <v>44977</v>
      </c>
      <c r="S214" t="s">
        <v>207</v>
      </c>
      <c r="T214" s="14">
        <v>44988</v>
      </c>
      <c r="U214" s="16" t="s">
        <v>1872</v>
      </c>
      <c r="V214" s="16">
        <f t="shared" si="30"/>
        <v>60</v>
      </c>
      <c r="W214" s="16" t="s">
        <v>2429</v>
      </c>
      <c r="X214" t="s">
        <v>207</v>
      </c>
      <c r="Y214" s="16" t="s">
        <v>1873</v>
      </c>
      <c r="Z214" s="16" t="s">
        <v>204</v>
      </c>
      <c r="AB214" s="17">
        <f t="shared" si="31"/>
        <v>50</v>
      </c>
      <c r="AC214" s="13">
        <v>45019</v>
      </c>
      <c r="AD214">
        <f t="shared" si="28"/>
        <v>50</v>
      </c>
      <c r="AE214" s="13">
        <v>45019</v>
      </c>
      <c r="AF214">
        <f t="shared" si="25"/>
        <v>50</v>
      </c>
      <c r="AG214" s="13">
        <v>45019</v>
      </c>
      <c r="AH214">
        <f t="shared" si="32"/>
        <v>3.5</v>
      </c>
      <c r="AI214" s="13">
        <v>45001</v>
      </c>
      <c r="AJ214">
        <f t="shared" si="26"/>
        <v>25</v>
      </c>
      <c r="AK214" s="13">
        <v>45036</v>
      </c>
      <c r="AL214">
        <v>0</v>
      </c>
      <c r="AN214" t="s">
        <v>204</v>
      </c>
      <c r="AO214" s="13">
        <v>45070</v>
      </c>
      <c r="AP214" s="13">
        <v>45094</v>
      </c>
      <c r="AQ214" s="13">
        <v>45100</v>
      </c>
      <c r="AR214">
        <f t="shared" si="29"/>
        <v>3.5</v>
      </c>
      <c r="AS214">
        <f t="shared" ref="AS214:AS234" si="33">N214*3.5</f>
        <v>1.75</v>
      </c>
      <c r="AT214" t="s">
        <v>1946</v>
      </c>
    </row>
    <row r="215" spans="1:46" ht="20.149999999999999" customHeight="1" x14ac:dyDescent="0.35">
      <c r="A215">
        <v>214</v>
      </c>
      <c r="B215" t="s">
        <v>360</v>
      </c>
      <c r="C215" t="s">
        <v>10943</v>
      </c>
      <c r="D215" t="s">
        <v>2456</v>
      </c>
      <c r="E215" t="s">
        <v>98</v>
      </c>
      <c r="G215" t="s">
        <v>2413</v>
      </c>
      <c r="H215" t="s">
        <v>2414</v>
      </c>
      <c r="I215" t="s">
        <v>92</v>
      </c>
      <c r="J215" t="s">
        <v>2415</v>
      </c>
      <c r="K215" t="s">
        <v>2415</v>
      </c>
      <c r="M215" t="s">
        <v>2568</v>
      </c>
      <c r="N215">
        <v>0.65</v>
      </c>
      <c r="R215" s="14">
        <v>44974</v>
      </c>
      <c r="S215" t="s">
        <v>207</v>
      </c>
      <c r="T215" s="14">
        <v>44989</v>
      </c>
      <c r="U215" s="16" t="s">
        <v>1872</v>
      </c>
      <c r="V215" s="16">
        <f t="shared" si="30"/>
        <v>78</v>
      </c>
      <c r="W215" s="16" t="s">
        <v>2429</v>
      </c>
      <c r="X215" t="s">
        <v>207</v>
      </c>
      <c r="Y215" s="16" t="s">
        <v>1873</v>
      </c>
      <c r="Z215" s="16" t="s">
        <v>204</v>
      </c>
      <c r="AB215" s="17">
        <f t="shared" si="31"/>
        <v>65</v>
      </c>
      <c r="AC215" s="13">
        <v>45020</v>
      </c>
      <c r="AD215">
        <f t="shared" si="28"/>
        <v>65</v>
      </c>
      <c r="AE215" s="13">
        <v>45020</v>
      </c>
      <c r="AF215">
        <f t="shared" si="25"/>
        <v>65</v>
      </c>
      <c r="AG215" s="13">
        <v>45020</v>
      </c>
      <c r="AH215">
        <f t="shared" si="32"/>
        <v>4.55</v>
      </c>
      <c r="AI215" s="13">
        <v>44999</v>
      </c>
      <c r="AJ215">
        <f t="shared" si="26"/>
        <v>32.5</v>
      </c>
      <c r="AK215" s="13">
        <v>45037</v>
      </c>
      <c r="AL215">
        <v>0</v>
      </c>
      <c r="AN215" t="s">
        <v>204</v>
      </c>
      <c r="AO215" s="13">
        <v>45071</v>
      </c>
      <c r="AP215" s="13">
        <v>45098</v>
      </c>
      <c r="AQ215" s="13">
        <v>45098</v>
      </c>
      <c r="AR215">
        <f t="shared" si="29"/>
        <v>3.4999999999999996</v>
      </c>
      <c r="AS215">
        <f t="shared" si="33"/>
        <v>2.2749999999999999</v>
      </c>
      <c r="AT215" t="s">
        <v>1946</v>
      </c>
    </row>
    <row r="216" spans="1:46" ht="20.149999999999999" customHeight="1" x14ac:dyDescent="0.35">
      <c r="A216">
        <v>215</v>
      </c>
      <c r="B216" t="s">
        <v>360</v>
      </c>
      <c r="C216" t="s">
        <v>10944</v>
      </c>
      <c r="D216" t="s">
        <v>2457</v>
      </c>
      <c r="E216" t="s">
        <v>98</v>
      </c>
      <c r="F216">
        <v>1986</v>
      </c>
      <c r="G216" t="s">
        <v>2413</v>
      </c>
      <c r="H216" t="s">
        <v>2414</v>
      </c>
      <c r="I216" t="s">
        <v>92</v>
      </c>
      <c r="J216" t="s">
        <v>2415</v>
      </c>
      <c r="K216" t="s">
        <v>2415</v>
      </c>
      <c r="M216" t="s">
        <v>2568</v>
      </c>
      <c r="N216">
        <v>7</v>
      </c>
      <c r="R216" s="14">
        <v>44975</v>
      </c>
      <c r="S216" t="s">
        <v>207</v>
      </c>
      <c r="T216" s="14">
        <v>44990</v>
      </c>
      <c r="U216" s="16" t="s">
        <v>1872</v>
      </c>
      <c r="V216" s="16">
        <f t="shared" si="30"/>
        <v>840</v>
      </c>
      <c r="W216" s="16" t="s">
        <v>2429</v>
      </c>
      <c r="X216" t="s">
        <v>207</v>
      </c>
      <c r="Y216" s="16" t="s">
        <v>1873</v>
      </c>
      <c r="Z216" s="16" t="s">
        <v>204</v>
      </c>
      <c r="AB216" s="17">
        <f t="shared" si="31"/>
        <v>700</v>
      </c>
      <c r="AC216" s="13">
        <v>45021</v>
      </c>
      <c r="AD216">
        <f t="shared" si="28"/>
        <v>700</v>
      </c>
      <c r="AE216" s="13">
        <v>45021</v>
      </c>
      <c r="AF216">
        <f t="shared" si="25"/>
        <v>700</v>
      </c>
      <c r="AG216" s="13">
        <v>45021</v>
      </c>
      <c r="AH216">
        <f t="shared" si="32"/>
        <v>49</v>
      </c>
      <c r="AI216" s="13">
        <v>45000</v>
      </c>
      <c r="AJ216">
        <f t="shared" si="26"/>
        <v>350</v>
      </c>
      <c r="AK216" s="13">
        <v>45040</v>
      </c>
      <c r="AL216">
        <v>0</v>
      </c>
      <c r="AN216" t="s">
        <v>204</v>
      </c>
      <c r="AO216" s="13">
        <v>45062</v>
      </c>
      <c r="AP216" s="13">
        <v>45102</v>
      </c>
      <c r="AQ216" s="13">
        <v>45102</v>
      </c>
      <c r="AR216">
        <f t="shared" si="29"/>
        <v>3.5</v>
      </c>
      <c r="AS216">
        <f t="shared" si="33"/>
        <v>24.5</v>
      </c>
      <c r="AT216" t="s">
        <v>1946</v>
      </c>
    </row>
    <row r="217" spans="1:46" ht="20.149999999999999" customHeight="1" x14ac:dyDescent="0.35">
      <c r="A217">
        <v>216</v>
      </c>
      <c r="B217" t="s">
        <v>360</v>
      </c>
      <c r="C217" t="s">
        <v>10945</v>
      </c>
      <c r="D217" t="s">
        <v>2458</v>
      </c>
      <c r="E217" t="s">
        <v>93</v>
      </c>
      <c r="F217">
        <v>1955</v>
      </c>
      <c r="G217" t="s">
        <v>2413</v>
      </c>
      <c r="H217" t="s">
        <v>2414</v>
      </c>
      <c r="I217" t="s">
        <v>92</v>
      </c>
      <c r="J217" t="s">
        <v>2415</v>
      </c>
      <c r="K217" t="s">
        <v>2415</v>
      </c>
      <c r="M217" t="s">
        <v>2568</v>
      </c>
      <c r="N217">
        <v>2</v>
      </c>
      <c r="R217" s="14">
        <v>44976</v>
      </c>
      <c r="S217" t="s">
        <v>207</v>
      </c>
      <c r="T217" s="14">
        <v>44991</v>
      </c>
      <c r="U217" s="16" t="s">
        <v>1872</v>
      </c>
      <c r="V217" s="16">
        <f t="shared" si="30"/>
        <v>240</v>
      </c>
      <c r="W217" s="16" t="s">
        <v>2429</v>
      </c>
      <c r="X217" t="s">
        <v>207</v>
      </c>
      <c r="Y217" s="16" t="s">
        <v>1873</v>
      </c>
      <c r="Z217" s="16" t="s">
        <v>204</v>
      </c>
      <c r="AB217" s="17">
        <f t="shared" si="31"/>
        <v>200</v>
      </c>
      <c r="AC217" s="13">
        <v>45022</v>
      </c>
      <c r="AD217">
        <f t="shared" si="28"/>
        <v>200</v>
      </c>
      <c r="AE217" s="13">
        <v>45022</v>
      </c>
      <c r="AF217">
        <f t="shared" si="25"/>
        <v>200</v>
      </c>
      <c r="AG217" s="13">
        <v>45022</v>
      </c>
      <c r="AH217">
        <f t="shared" si="32"/>
        <v>14</v>
      </c>
      <c r="AI217" s="13">
        <v>45001</v>
      </c>
      <c r="AJ217">
        <f t="shared" si="26"/>
        <v>100</v>
      </c>
      <c r="AK217" s="13">
        <v>45041</v>
      </c>
      <c r="AL217">
        <v>0</v>
      </c>
      <c r="AN217" t="s">
        <v>204</v>
      </c>
      <c r="AO217" s="13">
        <v>45063</v>
      </c>
      <c r="AP217" s="13">
        <v>45101</v>
      </c>
      <c r="AQ217" s="13">
        <v>45101</v>
      </c>
      <c r="AR217">
        <f t="shared" si="29"/>
        <v>3.5</v>
      </c>
      <c r="AS217">
        <f t="shared" si="33"/>
        <v>7</v>
      </c>
      <c r="AT217" t="s">
        <v>1946</v>
      </c>
    </row>
    <row r="218" spans="1:46" ht="20.149999999999999" customHeight="1" x14ac:dyDescent="0.35">
      <c r="A218">
        <v>217</v>
      </c>
      <c r="B218" t="s">
        <v>360</v>
      </c>
      <c r="C218" t="s">
        <v>10946</v>
      </c>
      <c r="D218" t="s">
        <v>2459</v>
      </c>
      <c r="E218" t="s">
        <v>98</v>
      </c>
      <c r="F218">
        <v>1972</v>
      </c>
      <c r="G218" t="s">
        <v>2413</v>
      </c>
      <c r="H218" t="s">
        <v>2414</v>
      </c>
      <c r="I218" t="s">
        <v>92</v>
      </c>
      <c r="J218" t="s">
        <v>2415</v>
      </c>
      <c r="K218" t="s">
        <v>2415</v>
      </c>
      <c r="M218" t="s">
        <v>2568</v>
      </c>
      <c r="N218">
        <v>0.73</v>
      </c>
      <c r="R218" s="14">
        <v>44977</v>
      </c>
      <c r="S218" t="s">
        <v>207</v>
      </c>
      <c r="T218" s="14">
        <v>44994</v>
      </c>
      <c r="U218" s="16" t="s">
        <v>1872</v>
      </c>
      <c r="V218" s="16">
        <f t="shared" si="30"/>
        <v>87.6</v>
      </c>
      <c r="W218" s="16" t="s">
        <v>2429</v>
      </c>
      <c r="X218" t="s">
        <v>207</v>
      </c>
      <c r="Y218" s="16" t="s">
        <v>1873</v>
      </c>
      <c r="Z218" s="16" t="s">
        <v>204</v>
      </c>
      <c r="AB218" s="17">
        <f t="shared" si="31"/>
        <v>73</v>
      </c>
      <c r="AC218" s="13">
        <v>45023</v>
      </c>
      <c r="AD218">
        <f t="shared" si="28"/>
        <v>73</v>
      </c>
      <c r="AE218" s="13">
        <v>45023</v>
      </c>
      <c r="AF218">
        <f t="shared" si="25"/>
        <v>73</v>
      </c>
      <c r="AG218" s="13">
        <v>45023</v>
      </c>
      <c r="AH218">
        <f t="shared" si="32"/>
        <v>5.1099999999999994</v>
      </c>
      <c r="AI218" s="13">
        <v>45002</v>
      </c>
      <c r="AJ218">
        <f t="shared" si="26"/>
        <v>36.5</v>
      </c>
      <c r="AK218" s="13">
        <v>45042</v>
      </c>
      <c r="AL218">
        <v>0</v>
      </c>
      <c r="AN218" t="s">
        <v>204</v>
      </c>
      <c r="AO218" s="13">
        <v>45064</v>
      </c>
      <c r="AP218" s="13">
        <v>45103</v>
      </c>
      <c r="AQ218" s="13">
        <v>45103</v>
      </c>
      <c r="AR218">
        <f t="shared" si="29"/>
        <v>3.4999999999999996</v>
      </c>
      <c r="AS218">
        <f t="shared" si="33"/>
        <v>2.5549999999999997</v>
      </c>
      <c r="AT218" t="s">
        <v>1946</v>
      </c>
    </row>
    <row r="219" spans="1:46" ht="20.149999999999999" customHeight="1" x14ac:dyDescent="0.35">
      <c r="A219">
        <v>218</v>
      </c>
      <c r="B219" t="s">
        <v>360</v>
      </c>
      <c r="C219" t="s">
        <v>10947</v>
      </c>
      <c r="D219" t="s">
        <v>2460</v>
      </c>
      <c r="E219" t="s">
        <v>98</v>
      </c>
      <c r="F219">
        <v>1961</v>
      </c>
      <c r="G219" t="s">
        <v>2413</v>
      </c>
      <c r="H219" t="s">
        <v>2414</v>
      </c>
      <c r="I219" t="s">
        <v>92</v>
      </c>
      <c r="J219" t="s">
        <v>2415</v>
      </c>
      <c r="K219" t="s">
        <v>2415</v>
      </c>
      <c r="M219" t="s">
        <v>2568</v>
      </c>
      <c r="N219">
        <v>1</v>
      </c>
      <c r="R219" s="14">
        <v>44978</v>
      </c>
      <c r="S219" t="s">
        <v>207</v>
      </c>
      <c r="T219" s="14">
        <v>44995</v>
      </c>
      <c r="U219" s="16" t="s">
        <v>1872</v>
      </c>
      <c r="V219" s="16">
        <f t="shared" si="30"/>
        <v>120</v>
      </c>
      <c r="W219" s="16" t="s">
        <v>2429</v>
      </c>
      <c r="X219" t="s">
        <v>207</v>
      </c>
      <c r="Y219" s="16" t="s">
        <v>1873</v>
      </c>
      <c r="Z219" s="16" t="s">
        <v>204</v>
      </c>
      <c r="AB219" s="17">
        <f t="shared" si="31"/>
        <v>100</v>
      </c>
      <c r="AC219" s="13">
        <v>45024</v>
      </c>
      <c r="AD219">
        <f t="shared" si="28"/>
        <v>100</v>
      </c>
      <c r="AE219" s="13">
        <v>45024</v>
      </c>
      <c r="AF219">
        <f t="shared" si="25"/>
        <v>100</v>
      </c>
      <c r="AG219" s="13">
        <v>45024</v>
      </c>
      <c r="AH219">
        <f t="shared" si="32"/>
        <v>7</v>
      </c>
      <c r="AI219" s="13">
        <v>45005</v>
      </c>
      <c r="AJ219">
        <f t="shared" si="26"/>
        <v>50</v>
      </c>
      <c r="AK219" s="13">
        <v>45032</v>
      </c>
      <c r="AL219">
        <v>0</v>
      </c>
      <c r="AN219" t="s">
        <v>204</v>
      </c>
      <c r="AO219" s="13">
        <v>45065</v>
      </c>
      <c r="AP219" s="13">
        <v>45102</v>
      </c>
      <c r="AQ219" s="13">
        <v>45103</v>
      </c>
      <c r="AR219">
        <f t="shared" si="29"/>
        <v>3.5</v>
      </c>
      <c r="AS219">
        <f t="shared" si="33"/>
        <v>3.5</v>
      </c>
      <c r="AT219" t="s">
        <v>1946</v>
      </c>
    </row>
    <row r="220" spans="1:46" ht="20.149999999999999" customHeight="1" x14ac:dyDescent="0.35">
      <c r="A220">
        <v>219</v>
      </c>
      <c r="B220" t="s">
        <v>360</v>
      </c>
      <c r="C220" t="s">
        <v>10948</v>
      </c>
      <c r="D220" t="s">
        <v>2461</v>
      </c>
      <c r="E220" t="s">
        <v>98</v>
      </c>
      <c r="F220">
        <v>1942</v>
      </c>
      <c r="G220" t="s">
        <v>2413</v>
      </c>
      <c r="H220" t="s">
        <v>2414</v>
      </c>
      <c r="I220" t="s">
        <v>92</v>
      </c>
      <c r="J220" t="s">
        <v>2415</v>
      </c>
      <c r="K220" t="s">
        <v>2415</v>
      </c>
      <c r="M220" t="s">
        <v>2568</v>
      </c>
      <c r="N220">
        <v>1.29</v>
      </c>
      <c r="R220" s="14">
        <v>44981</v>
      </c>
      <c r="S220" t="s">
        <v>207</v>
      </c>
      <c r="T220" s="14">
        <v>44986</v>
      </c>
      <c r="U220" s="16" t="s">
        <v>1872</v>
      </c>
      <c r="V220" s="16">
        <f t="shared" si="30"/>
        <v>154.80000000000001</v>
      </c>
      <c r="W220" s="16" t="s">
        <v>2429</v>
      </c>
      <c r="X220" t="s">
        <v>207</v>
      </c>
      <c r="Y220" s="16" t="s">
        <v>1873</v>
      </c>
      <c r="Z220" s="16" t="s">
        <v>204</v>
      </c>
      <c r="AB220" s="17">
        <f t="shared" si="31"/>
        <v>129</v>
      </c>
      <c r="AC220" s="13">
        <v>45025</v>
      </c>
      <c r="AD220">
        <f t="shared" si="28"/>
        <v>129</v>
      </c>
      <c r="AE220" s="13">
        <v>45025</v>
      </c>
      <c r="AF220">
        <f t="shared" si="25"/>
        <v>129</v>
      </c>
      <c r="AG220" s="13">
        <v>45025</v>
      </c>
      <c r="AH220">
        <f t="shared" si="32"/>
        <v>9.0300000000000011</v>
      </c>
      <c r="AI220" s="13">
        <v>45006</v>
      </c>
      <c r="AJ220">
        <f t="shared" si="26"/>
        <v>64.5</v>
      </c>
      <c r="AK220" s="13">
        <v>45033</v>
      </c>
      <c r="AL220">
        <v>0</v>
      </c>
      <c r="AN220" t="s">
        <v>204</v>
      </c>
      <c r="AO220" s="13">
        <v>45066</v>
      </c>
      <c r="AP220" s="13">
        <v>45103</v>
      </c>
      <c r="AQ220" s="13">
        <v>45103</v>
      </c>
      <c r="AR220">
        <f t="shared" si="29"/>
        <v>3.5000000000000004</v>
      </c>
      <c r="AS220">
        <f t="shared" si="33"/>
        <v>4.5150000000000006</v>
      </c>
      <c r="AT220" t="s">
        <v>1946</v>
      </c>
    </row>
    <row r="221" spans="1:46" ht="20.149999999999999" customHeight="1" x14ac:dyDescent="0.35">
      <c r="A221">
        <v>220</v>
      </c>
      <c r="B221" t="s">
        <v>360</v>
      </c>
      <c r="C221" t="s">
        <v>10949</v>
      </c>
      <c r="D221" t="s">
        <v>2462</v>
      </c>
      <c r="E221" t="s">
        <v>98</v>
      </c>
      <c r="F221">
        <v>1951</v>
      </c>
      <c r="G221" t="s">
        <v>2413</v>
      </c>
      <c r="H221" t="s">
        <v>2414</v>
      </c>
      <c r="I221" t="s">
        <v>92</v>
      </c>
      <c r="J221" t="s">
        <v>2415</v>
      </c>
      <c r="K221" t="s">
        <v>2415</v>
      </c>
      <c r="M221" t="s">
        <v>2568</v>
      </c>
      <c r="N221">
        <v>2.64</v>
      </c>
      <c r="R221" s="14">
        <v>44984</v>
      </c>
      <c r="S221" t="s">
        <v>207</v>
      </c>
      <c r="T221" s="14">
        <v>44987</v>
      </c>
      <c r="U221" s="16" t="s">
        <v>1872</v>
      </c>
      <c r="V221" s="16">
        <f t="shared" si="30"/>
        <v>316.8</v>
      </c>
      <c r="W221" s="16" t="s">
        <v>2429</v>
      </c>
      <c r="X221" t="s">
        <v>207</v>
      </c>
      <c r="Y221" s="16" t="s">
        <v>1873</v>
      </c>
      <c r="Z221" s="16" t="s">
        <v>204</v>
      </c>
      <c r="AB221" s="17">
        <f t="shared" si="31"/>
        <v>264</v>
      </c>
      <c r="AC221" s="13">
        <v>45029</v>
      </c>
      <c r="AD221">
        <f t="shared" si="28"/>
        <v>264</v>
      </c>
      <c r="AE221" s="13">
        <v>45029</v>
      </c>
      <c r="AF221">
        <f t="shared" si="25"/>
        <v>264</v>
      </c>
      <c r="AG221" s="13">
        <v>45029</v>
      </c>
      <c r="AH221">
        <f t="shared" si="32"/>
        <v>18.48</v>
      </c>
      <c r="AI221" s="13">
        <v>45007</v>
      </c>
      <c r="AJ221">
        <f t="shared" si="26"/>
        <v>132</v>
      </c>
      <c r="AK221" s="13">
        <v>45034</v>
      </c>
      <c r="AL221">
        <v>0</v>
      </c>
      <c r="AN221" t="s">
        <v>204</v>
      </c>
      <c r="AO221" s="13">
        <v>45069</v>
      </c>
      <c r="AP221" s="13">
        <v>45103</v>
      </c>
      <c r="AQ221" s="13">
        <v>45107</v>
      </c>
      <c r="AR221">
        <f t="shared" si="29"/>
        <v>3.5</v>
      </c>
      <c r="AS221">
        <f t="shared" si="33"/>
        <v>9.24</v>
      </c>
      <c r="AT221" t="s">
        <v>1946</v>
      </c>
    </row>
    <row r="222" spans="1:46" ht="20.149999999999999" customHeight="1" x14ac:dyDescent="0.35">
      <c r="A222">
        <v>221</v>
      </c>
      <c r="B222" t="s">
        <v>360</v>
      </c>
      <c r="C222" t="s">
        <v>10950</v>
      </c>
      <c r="D222" t="s">
        <v>2463</v>
      </c>
      <c r="E222" t="s">
        <v>98</v>
      </c>
      <c r="F222">
        <v>1959</v>
      </c>
      <c r="G222" t="s">
        <v>2413</v>
      </c>
      <c r="H222" t="s">
        <v>2414</v>
      </c>
      <c r="I222" t="s">
        <v>92</v>
      </c>
      <c r="J222" t="s">
        <v>2415</v>
      </c>
      <c r="K222" t="s">
        <v>2415</v>
      </c>
      <c r="M222" t="s">
        <v>3044</v>
      </c>
      <c r="N222">
        <v>2.4</v>
      </c>
      <c r="R222" s="14">
        <v>44974</v>
      </c>
      <c r="S222" t="s">
        <v>207</v>
      </c>
      <c r="T222" s="14">
        <v>44988</v>
      </c>
      <c r="U222" s="16" t="s">
        <v>1872</v>
      </c>
      <c r="V222" s="16">
        <f t="shared" si="30"/>
        <v>288</v>
      </c>
      <c r="W222" s="16" t="s">
        <v>2429</v>
      </c>
      <c r="X222" t="s">
        <v>207</v>
      </c>
      <c r="Y222" s="16" t="s">
        <v>1873</v>
      </c>
      <c r="Z222" s="16" t="s">
        <v>204</v>
      </c>
      <c r="AB222" s="17">
        <f t="shared" si="31"/>
        <v>240</v>
      </c>
      <c r="AC222" s="13">
        <v>45017</v>
      </c>
      <c r="AD222">
        <f t="shared" si="28"/>
        <v>240</v>
      </c>
      <c r="AE222" s="13">
        <v>45017</v>
      </c>
      <c r="AF222">
        <f t="shared" si="25"/>
        <v>240</v>
      </c>
      <c r="AG222" s="13">
        <v>45017</v>
      </c>
      <c r="AH222">
        <f t="shared" si="32"/>
        <v>16.8</v>
      </c>
      <c r="AI222" s="13">
        <v>45008</v>
      </c>
      <c r="AJ222">
        <f t="shared" si="26"/>
        <v>120</v>
      </c>
      <c r="AK222" s="13">
        <v>45035</v>
      </c>
      <c r="AL222">
        <v>0</v>
      </c>
      <c r="AN222" t="s">
        <v>204</v>
      </c>
      <c r="AO222" s="13">
        <v>45070</v>
      </c>
      <c r="AP222" s="13">
        <v>45103</v>
      </c>
      <c r="AQ222" s="13">
        <v>45105</v>
      </c>
      <c r="AR222">
        <f t="shared" si="29"/>
        <v>3.5000000000000004</v>
      </c>
      <c r="AS222">
        <f t="shared" si="33"/>
        <v>8.4</v>
      </c>
      <c r="AT222" t="s">
        <v>1946</v>
      </c>
    </row>
    <row r="223" spans="1:46" ht="20.149999999999999" customHeight="1" x14ac:dyDescent="0.35">
      <c r="A223">
        <v>222</v>
      </c>
      <c r="B223" t="s">
        <v>360</v>
      </c>
      <c r="C223" t="s">
        <v>10951</v>
      </c>
      <c r="D223" t="s">
        <v>2464</v>
      </c>
      <c r="E223" t="s">
        <v>98</v>
      </c>
      <c r="G223" t="s">
        <v>2413</v>
      </c>
      <c r="H223" t="s">
        <v>2414</v>
      </c>
      <c r="I223" t="s">
        <v>92</v>
      </c>
      <c r="J223" t="s">
        <v>2415</v>
      </c>
      <c r="K223" t="s">
        <v>2415</v>
      </c>
      <c r="M223" t="s">
        <v>2568</v>
      </c>
      <c r="N223">
        <v>1.5</v>
      </c>
      <c r="R223" s="14">
        <v>44974</v>
      </c>
      <c r="S223" t="s">
        <v>207</v>
      </c>
      <c r="T223" s="14">
        <v>44989</v>
      </c>
      <c r="U223" s="16" t="s">
        <v>1872</v>
      </c>
      <c r="V223" s="16">
        <f t="shared" si="30"/>
        <v>180</v>
      </c>
      <c r="W223" s="16" t="s">
        <v>2429</v>
      </c>
      <c r="X223" t="s">
        <v>207</v>
      </c>
      <c r="Y223" s="16" t="s">
        <v>1873</v>
      </c>
      <c r="Z223" s="16" t="s">
        <v>204</v>
      </c>
      <c r="AB223" s="17">
        <f t="shared" si="31"/>
        <v>150</v>
      </c>
      <c r="AC223" s="13">
        <v>45018</v>
      </c>
      <c r="AD223">
        <f t="shared" si="28"/>
        <v>150</v>
      </c>
      <c r="AE223" s="13">
        <v>45018</v>
      </c>
      <c r="AF223">
        <f t="shared" si="25"/>
        <v>150</v>
      </c>
      <c r="AG223" s="13">
        <v>45018</v>
      </c>
      <c r="AH223">
        <f t="shared" si="32"/>
        <v>10.5</v>
      </c>
      <c r="AI223" s="13">
        <v>44999</v>
      </c>
      <c r="AJ223">
        <f t="shared" si="26"/>
        <v>75</v>
      </c>
      <c r="AK223" s="13">
        <v>45036</v>
      </c>
      <c r="AL223">
        <v>1</v>
      </c>
      <c r="AN223" t="s">
        <v>204</v>
      </c>
      <c r="AO223" s="13">
        <v>45071</v>
      </c>
      <c r="AP223" s="13">
        <v>45104</v>
      </c>
      <c r="AQ223" s="13">
        <v>45110</v>
      </c>
      <c r="AR223">
        <f t="shared" si="29"/>
        <v>3.5</v>
      </c>
      <c r="AS223">
        <f t="shared" si="33"/>
        <v>5.25</v>
      </c>
      <c r="AT223" t="s">
        <v>1946</v>
      </c>
    </row>
    <row r="224" spans="1:46" ht="20.149999999999999" customHeight="1" x14ac:dyDescent="0.35">
      <c r="A224">
        <v>223</v>
      </c>
      <c r="B224" t="s">
        <v>360</v>
      </c>
      <c r="C224" t="s">
        <v>10952</v>
      </c>
      <c r="D224" t="s">
        <v>2465</v>
      </c>
      <c r="E224" t="s">
        <v>98</v>
      </c>
      <c r="F224">
        <v>1986</v>
      </c>
      <c r="G224" t="s">
        <v>2413</v>
      </c>
      <c r="H224" t="s">
        <v>2414</v>
      </c>
      <c r="I224" t="s">
        <v>92</v>
      </c>
      <c r="J224" t="s">
        <v>2415</v>
      </c>
      <c r="K224" t="s">
        <v>2415</v>
      </c>
      <c r="M224" t="s">
        <v>2568</v>
      </c>
      <c r="N224">
        <v>1.5</v>
      </c>
      <c r="R224" s="14">
        <v>44975</v>
      </c>
      <c r="S224" t="s">
        <v>207</v>
      </c>
      <c r="T224" s="14">
        <v>44986</v>
      </c>
      <c r="U224" s="16" t="s">
        <v>1872</v>
      </c>
      <c r="V224" s="16">
        <f t="shared" si="30"/>
        <v>180</v>
      </c>
      <c r="W224" s="16" t="s">
        <v>2429</v>
      </c>
      <c r="X224" t="s">
        <v>207</v>
      </c>
      <c r="Y224" s="16" t="s">
        <v>1873</v>
      </c>
      <c r="Z224" s="16" t="s">
        <v>204</v>
      </c>
      <c r="AB224" s="17">
        <f t="shared" si="31"/>
        <v>150</v>
      </c>
      <c r="AC224" s="13">
        <v>45019</v>
      </c>
      <c r="AD224">
        <f t="shared" si="28"/>
        <v>150</v>
      </c>
      <c r="AE224" s="13">
        <v>45019</v>
      </c>
      <c r="AF224">
        <f t="shared" si="25"/>
        <v>150</v>
      </c>
      <c r="AG224" s="13">
        <v>45019</v>
      </c>
      <c r="AH224">
        <f t="shared" si="32"/>
        <v>10.5</v>
      </c>
      <c r="AI224" s="13">
        <v>45000</v>
      </c>
      <c r="AJ224">
        <f t="shared" si="26"/>
        <v>75</v>
      </c>
      <c r="AK224" s="13">
        <v>45032</v>
      </c>
      <c r="AL224">
        <v>1</v>
      </c>
      <c r="AN224" t="s">
        <v>204</v>
      </c>
      <c r="AO224" s="13">
        <v>45072</v>
      </c>
      <c r="AP224" s="13">
        <v>45103</v>
      </c>
      <c r="AQ224" s="13">
        <v>45106</v>
      </c>
      <c r="AR224">
        <f t="shared" si="29"/>
        <v>3.5</v>
      </c>
      <c r="AS224">
        <f t="shared" si="33"/>
        <v>5.25</v>
      </c>
      <c r="AT224" t="s">
        <v>1946</v>
      </c>
    </row>
    <row r="225" spans="1:46" ht="20.149999999999999" customHeight="1" x14ac:dyDescent="0.35">
      <c r="A225">
        <v>224</v>
      </c>
      <c r="B225" t="s">
        <v>360</v>
      </c>
      <c r="C225" t="s">
        <v>10953</v>
      </c>
      <c r="D225" t="s">
        <v>2466</v>
      </c>
      <c r="E225" t="s">
        <v>93</v>
      </c>
      <c r="F225">
        <v>1967</v>
      </c>
      <c r="G225" t="s">
        <v>2413</v>
      </c>
      <c r="H225" t="s">
        <v>2414</v>
      </c>
      <c r="I225" t="s">
        <v>92</v>
      </c>
      <c r="J225" t="s">
        <v>2415</v>
      </c>
      <c r="K225" t="s">
        <v>2415</v>
      </c>
      <c r="M225" t="s">
        <v>2568</v>
      </c>
      <c r="N225">
        <v>1</v>
      </c>
      <c r="R225" s="14">
        <v>44976</v>
      </c>
      <c r="S225" t="s">
        <v>207</v>
      </c>
      <c r="T225" s="14">
        <v>44986</v>
      </c>
      <c r="U225" s="16" t="s">
        <v>1872</v>
      </c>
      <c r="V225" s="16">
        <f t="shared" si="30"/>
        <v>120</v>
      </c>
      <c r="W225" s="16" t="s">
        <v>2429</v>
      </c>
      <c r="X225" t="s">
        <v>207</v>
      </c>
      <c r="Y225" s="16" t="s">
        <v>1873</v>
      </c>
      <c r="Z225" s="16" t="s">
        <v>204</v>
      </c>
      <c r="AB225" s="17">
        <f t="shared" si="31"/>
        <v>100</v>
      </c>
      <c r="AC225" s="13">
        <v>45020</v>
      </c>
      <c r="AD225">
        <f t="shared" si="28"/>
        <v>100</v>
      </c>
      <c r="AE225" s="13">
        <v>45020</v>
      </c>
      <c r="AF225">
        <f t="shared" si="25"/>
        <v>100</v>
      </c>
      <c r="AG225" s="13">
        <v>45020</v>
      </c>
      <c r="AH225">
        <f t="shared" si="32"/>
        <v>7</v>
      </c>
      <c r="AI225" s="13">
        <v>45001</v>
      </c>
      <c r="AJ225">
        <f t="shared" si="26"/>
        <v>50</v>
      </c>
      <c r="AK225" s="13">
        <v>45033</v>
      </c>
      <c r="AL225">
        <v>0</v>
      </c>
      <c r="AN225" t="s">
        <v>204</v>
      </c>
      <c r="AO225" s="13">
        <v>45062</v>
      </c>
      <c r="AP225" s="13">
        <v>45105</v>
      </c>
      <c r="AQ225" s="13">
        <v>45105</v>
      </c>
      <c r="AR225">
        <f t="shared" si="29"/>
        <v>3.5</v>
      </c>
      <c r="AS225">
        <f t="shared" si="33"/>
        <v>3.5</v>
      </c>
      <c r="AT225" t="s">
        <v>1946</v>
      </c>
    </row>
    <row r="226" spans="1:46" ht="20.149999999999999" customHeight="1" x14ac:dyDescent="0.35">
      <c r="A226">
        <v>225</v>
      </c>
      <c r="B226" t="s">
        <v>360</v>
      </c>
      <c r="C226" t="s">
        <v>10954</v>
      </c>
      <c r="D226" t="s">
        <v>2467</v>
      </c>
      <c r="E226" t="s">
        <v>98</v>
      </c>
      <c r="F226">
        <v>1962</v>
      </c>
      <c r="G226" t="s">
        <v>2413</v>
      </c>
      <c r="H226" t="s">
        <v>2414</v>
      </c>
      <c r="I226" t="s">
        <v>92</v>
      </c>
      <c r="J226" t="s">
        <v>2415</v>
      </c>
      <c r="K226" t="s">
        <v>2415</v>
      </c>
      <c r="M226" t="s">
        <v>2568</v>
      </c>
      <c r="N226">
        <v>0.92</v>
      </c>
      <c r="R226" s="14">
        <v>44977</v>
      </c>
      <c r="S226" t="s">
        <v>207</v>
      </c>
      <c r="T226" s="14">
        <v>44987</v>
      </c>
      <c r="U226" s="16" t="s">
        <v>1872</v>
      </c>
      <c r="V226" s="16">
        <f t="shared" si="30"/>
        <v>110.4</v>
      </c>
      <c r="W226" s="16" t="s">
        <v>2429</v>
      </c>
      <c r="X226" t="s">
        <v>207</v>
      </c>
      <c r="Y226" s="16" t="s">
        <v>1873</v>
      </c>
      <c r="Z226" s="16" t="s">
        <v>204</v>
      </c>
      <c r="AB226" s="17">
        <f t="shared" si="31"/>
        <v>92</v>
      </c>
      <c r="AC226" s="13">
        <v>45021</v>
      </c>
      <c r="AD226">
        <f t="shared" si="28"/>
        <v>92</v>
      </c>
      <c r="AE226" s="13">
        <v>45021</v>
      </c>
      <c r="AF226">
        <f t="shared" si="25"/>
        <v>92</v>
      </c>
      <c r="AG226" s="13">
        <v>45021</v>
      </c>
      <c r="AH226">
        <f t="shared" si="32"/>
        <v>6.44</v>
      </c>
      <c r="AI226" s="13">
        <v>44999</v>
      </c>
      <c r="AJ226">
        <f t="shared" si="26"/>
        <v>46</v>
      </c>
      <c r="AK226" s="13">
        <v>45034</v>
      </c>
      <c r="AL226">
        <v>0</v>
      </c>
      <c r="AN226" t="s">
        <v>204</v>
      </c>
      <c r="AO226" s="13">
        <v>45063</v>
      </c>
      <c r="AP226" s="13">
        <v>45105</v>
      </c>
      <c r="AQ226" s="13">
        <v>45105</v>
      </c>
      <c r="AR226">
        <f t="shared" si="29"/>
        <v>3.5</v>
      </c>
      <c r="AS226">
        <f t="shared" si="33"/>
        <v>3.22</v>
      </c>
      <c r="AT226" t="s">
        <v>1946</v>
      </c>
    </row>
    <row r="227" spans="1:46" ht="20.149999999999999" customHeight="1" x14ac:dyDescent="0.35">
      <c r="A227">
        <v>226</v>
      </c>
      <c r="B227" t="s">
        <v>360</v>
      </c>
      <c r="C227" t="s">
        <v>10955</v>
      </c>
      <c r="D227" t="s">
        <v>2468</v>
      </c>
      <c r="E227" t="s">
        <v>93</v>
      </c>
      <c r="F227">
        <v>1978</v>
      </c>
      <c r="G227" t="s">
        <v>2413</v>
      </c>
      <c r="H227" t="s">
        <v>2414</v>
      </c>
      <c r="I227" t="s">
        <v>92</v>
      </c>
      <c r="J227" t="s">
        <v>2415</v>
      </c>
      <c r="K227" t="s">
        <v>2415</v>
      </c>
      <c r="M227" t="s">
        <v>2568</v>
      </c>
      <c r="N227">
        <v>2.2999999999999998</v>
      </c>
      <c r="R227" s="14">
        <v>44978</v>
      </c>
      <c r="S227" t="s">
        <v>207</v>
      </c>
      <c r="T227" s="14">
        <v>44988</v>
      </c>
      <c r="U227" s="16" t="s">
        <v>1872</v>
      </c>
      <c r="V227" s="16">
        <f t="shared" si="30"/>
        <v>276</v>
      </c>
      <c r="W227" s="16" t="s">
        <v>2429</v>
      </c>
      <c r="X227" t="s">
        <v>207</v>
      </c>
      <c r="Y227" s="16" t="s">
        <v>1873</v>
      </c>
      <c r="Z227" s="16" t="s">
        <v>204</v>
      </c>
      <c r="AB227" s="17">
        <f t="shared" si="31"/>
        <v>229.99999999999997</v>
      </c>
      <c r="AC227" s="13">
        <v>45022</v>
      </c>
      <c r="AD227">
        <f t="shared" si="28"/>
        <v>229.99999999999997</v>
      </c>
      <c r="AE227" s="13">
        <v>45022</v>
      </c>
      <c r="AF227">
        <f t="shared" si="25"/>
        <v>229.99999999999997</v>
      </c>
      <c r="AG227" s="13">
        <v>45022</v>
      </c>
      <c r="AH227">
        <f t="shared" si="32"/>
        <v>16.099999999999998</v>
      </c>
      <c r="AI227" s="13">
        <v>45000</v>
      </c>
      <c r="AJ227">
        <f t="shared" si="26"/>
        <v>114.99999999999999</v>
      </c>
      <c r="AK227" s="13">
        <v>45035</v>
      </c>
      <c r="AL227">
        <v>0</v>
      </c>
      <c r="AN227" t="s">
        <v>204</v>
      </c>
      <c r="AO227" s="13">
        <v>45064</v>
      </c>
      <c r="AP227" s="13">
        <v>45094</v>
      </c>
      <c r="AQ227" s="13">
        <v>45094</v>
      </c>
      <c r="AR227">
        <f t="shared" ref="AR227:AR234" si="34">AS227/N227</f>
        <v>3.5</v>
      </c>
      <c r="AS227">
        <f t="shared" si="33"/>
        <v>8.0499999999999989</v>
      </c>
      <c r="AT227" t="s">
        <v>1946</v>
      </c>
    </row>
    <row r="228" spans="1:46" ht="20.149999999999999" customHeight="1" x14ac:dyDescent="0.35">
      <c r="A228">
        <v>227</v>
      </c>
      <c r="B228" t="s">
        <v>360</v>
      </c>
      <c r="C228" t="s">
        <v>10956</v>
      </c>
      <c r="D228" t="s">
        <v>2469</v>
      </c>
      <c r="E228" t="s">
        <v>98</v>
      </c>
      <c r="F228">
        <v>1972</v>
      </c>
      <c r="G228" t="s">
        <v>2413</v>
      </c>
      <c r="H228" t="s">
        <v>2414</v>
      </c>
      <c r="I228" t="s">
        <v>92</v>
      </c>
      <c r="J228" t="s">
        <v>2415</v>
      </c>
      <c r="K228" t="s">
        <v>2415</v>
      </c>
      <c r="M228" t="s">
        <v>2568</v>
      </c>
      <c r="N228">
        <v>1.2</v>
      </c>
      <c r="R228" s="14">
        <v>44981</v>
      </c>
      <c r="S228" t="s">
        <v>207</v>
      </c>
      <c r="T228" s="14">
        <v>44989</v>
      </c>
      <c r="U228" s="16" t="s">
        <v>1872</v>
      </c>
      <c r="V228" s="16">
        <f t="shared" si="30"/>
        <v>144</v>
      </c>
      <c r="W228" s="16" t="s">
        <v>2429</v>
      </c>
      <c r="X228" t="s">
        <v>207</v>
      </c>
      <c r="Y228" s="16" t="s">
        <v>1873</v>
      </c>
      <c r="Z228" s="16" t="s">
        <v>204</v>
      </c>
      <c r="AB228" s="17">
        <f t="shared" si="31"/>
        <v>120</v>
      </c>
      <c r="AC228" s="13">
        <v>45023</v>
      </c>
      <c r="AD228">
        <f t="shared" si="28"/>
        <v>120</v>
      </c>
      <c r="AE228" s="13">
        <v>45023</v>
      </c>
      <c r="AF228">
        <f t="shared" si="25"/>
        <v>120</v>
      </c>
      <c r="AG228" s="13">
        <v>45023</v>
      </c>
      <c r="AH228">
        <f t="shared" si="32"/>
        <v>8.4</v>
      </c>
      <c r="AI228" s="13">
        <v>45001</v>
      </c>
      <c r="AJ228">
        <f t="shared" si="26"/>
        <v>60</v>
      </c>
      <c r="AK228" s="13">
        <v>45036</v>
      </c>
      <c r="AL228">
        <v>0</v>
      </c>
      <c r="AN228" t="s">
        <v>204</v>
      </c>
      <c r="AO228" s="13">
        <v>45065</v>
      </c>
      <c r="AP228" s="13">
        <v>45098</v>
      </c>
      <c r="AQ228" s="13">
        <v>45105</v>
      </c>
      <c r="AR228">
        <f t="shared" si="34"/>
        <v>3.5000000000000004</v>
      </c>
      <c r="AS228">
        <f t="shared" si="33"/>
        <v>4.2</v>
      </c>
      <c r="AT228" t="s">
        <v>1946</v>
      </c>
    </row>
    <row r="229" spans="1:46" ht="20.149999999999999" customHeight="1" x14ac:dyDescent="0.35">
      <c r="A229">
        <v>228</v>
      </c>
      <c r="B229" t="s">
        <v>360</v>
      </c>
      <c r="C229" t="s">
        <v>10957</v>
      </c>
      <c r="D229" t="s">
        <v>2470</v>
      </c>
      <c r="E229" t="s">
        <v>98</v>
      </c>
      <c r="F229">
        <v>1968</v>
      </c>
      <c r="G229" t="s">
        <v>2413</v>
      </c>
      <c r="H229" t="s">
        <v>2414</v>
      </c>
      <c r="I229" t="s">
        <v>92</v>
      </c>
      <c r="J229" t="s">
        <v>2415</v>
      </c>
      <c r="K229" t="s">
        <v>2415</v>
      </c>
      <c r="M229" t="s">
        <v>2568</v>
      </c>
      <c r="N229">
        <v>1.1200000000000001</v>
      </c>
      <c r="R229" s="14">
        <v>44974</v>
      </c>
      <c r="S229" t="s">
        <v>207</v>
      </c>
      <c r="T229" s="14">
        <v>44990</v>
      </c>
      <c r="U229" s="16" t="s">
        <v>1872</v>
      </c>
      <c r="V229" s="16">
        <f t="shared" si="30"/>
        <v>134.4</v>
      </c>
      <c r="W229" s="16" t="s">
        <v>2429</v>
      </c>
      <c r="X229" t="s">
        <v>207</v>
      </c>
      <c r="Y229" s="16" t="s">
        <v>1873</v>
      </c>
      <c r="Z229" s="16" t="s">
        <v>204</v>
      </c>
      <c r="AB229" s="17">
        <f t="shared" si="31"/>
        <v>112.00000000000001</v>
      </c>
      <c r="AC229" s="13">
        <v>45024</v>
      </c>
      <c r="AD229">
        <f t="shared" si="28"/>
        <v>112.00000000000001</v>
      </c>
      <c r="AE229" s="13">
        <v>45024</v>
      </c>
      <c r="AF229">
        <f t="shared" si="25"/>
        <v>112.00000000000001</v>
      </c>
      <c r="AG229" s="13">
        <v>45024</v>
      </c>
      <c r="AH229">
        <f t="shared" si="32"/>
        <v>7.8400000000000007</v>
      </c>
      <c r="AI229" s="13">
        <v>45002</v>
      </c>
      <c r="AJ229">
        <f t="shared" si="26"/>
        <v>56.000000000000007</v>
      </c>
      <c r="AK229" s="13">
        <v>45037</v>
      </c>
      <c r="AL229">
        <v>0</v>
      </c>
      <c r="AN229" t="s">
        <v>204</v>
      </c>
      <c r="AO229" s="13">
        <v>45066</v>
      </c>
      <c r="AP229" s="13">
        <v>45102</v>
      </c>
      <c r="AQ229" s="13">
        <v>45102</v>
      </c>
      <c r="AR229">
        <f t="shared" si="34"/>
        <v>3.5</v>
      </c>
      <c r="AS229">
        <f t="shared" si="33"/>
        <v>3.9200000000000004</v>
      </c>
      <c r="AT229" t="s">
        <v>1946</v>
      </c>
    </row>
    <row r="230" spans="1:46" ht="20.149999999999999" customHeight="1" x14ac:dyDescent="0.35">
      <c r="A230">
        <v>229</v>
      </c>
      <c r="B230" t="s">
        <v>360</v>
      </c>
      <c r="C230" t="s">
        <v>10958</v>
      </c>
      <c r="D230" t="s">
        <v>2471</v>
      </c>
      <c r="E230" t="s">
        <v>93</v>
      </c>
      <c r="F230">
        <v>1971</v>
      </c>
      <c r="G230" t="s">
        <v>2413</v>
      </c>
      <c r="H230" t="s">
        <v>2414</v>
      </c>
      <c r="I230" t="s">
        <v>92</v>
      </c>
      <c r="J230" t="s">
        <v>2415</v>
      </c>
      <c r="K230" t="s">
        <v>2415</v>
      </c>
      <c r="M230" t="s">
        <v>2568</v>
      </c>
      <c r="N230">
        <v>1.24</v>
      </c>
      <c r="R230" s="14">
        <v>44975</v>
      </c>
      <c r="S230" t="s">
        <v>207</v>
      </c>
      <c r="T230" s="14">
        <v>44991</v>
      </c>
      <c r="U230" s="16" t="s">
        <v>1872</v>
      </c>
      <c r="V230" s="16">
        <f t="shared" si="30"/>
        <v>148.80000000000001</v>
      </c>
      <c r="W230" s="16" t="s">
        <v>2429</v>
      </c>
      <c r="X230" t="s">
        <v>207</v>
      </c>
      <c r="Y230" s="16" t="s">
        <v>1873</v>
      </c>
      <c r="Z230" s="16" t="s">
        <v>204</v>
      </c>
      <c r="AB230" s="17">
        <f t="shared" si="31"/>
        <v>124</v>
      </c>
      <c r="AC230" s="13">
        <v>45025</v>
      </c>
      <c r="AD230">
        <f t="shared" si="28"/>
        <v>124</v>
      </c>
      <c r="AE230" s="13">
        <v>45025</v>
      </c>
      <c r="AF230">
        <f t="shared" si="25"/>
        <v>124</v>
      </c>
      <c r="AG230" s="13">
        <v>45025</v>
      </c>
      <c r="AH230">
        <f t="shared" si="32"/>
        <v>8.68</v>
      </c>
      <c r="AI230" s="13">
        <v>45005</v>
      </c>
      <c r="AJ230">
        <f t="shared" si="26"/>
        <v>62</v>
      </c>
      <c r="AK230" s="13">
        <v>45040</v>
      </c>
      <c r="AL230">
        <v>0</v>
      </c>
      <c r="AN230" t="s">
        <v>204</v>
      </c>
      <c r="AO230" s="13">
        <v>45069</v>
      </c>
      <c r="AP230" s="13">
        <v>45101</v>
      </c>
      <c r="AQ230" s="13">
        <v>45101</v>
      </c>
      <c r="AR230">
        <f t="shared" si="34"/>
        <v>3.5</v>
      </c>
      <c r="AS230">
        <f t="shared" si="33"/>
        <v>4.34</v>
      </c>
      <c r="AT230" t="s">
        <v>1946</v>
      </c>
    </row>
    <row r="231" spans="1:46" ht="20.149999999999999" customHeight="1" x14ac:dyDescent="0.35">
      <c r="A231">
        <v>230</v>
      </c>
      <c r="B231" t="s">
        <v>360</v>
      </c>
      <c r="C231" t="s">
        <v>10959</v>
      </c>
      <c r="D231" t="s">
        <v>2472</v>
      </c>
      <c r="E231" t="s">
        <v>98</v>
      </c>
      <c r="G231" t="s">
        <v>2413</v>
      </c>
      <c r="H231" t="s">
        <v>2414</v>
      </c>
      <c r="I231" t="s">
        <v>92</v>
      </c>
      <c r="J231" t="s">
        <v>2415</v>
      </c>
      <c r="K231" t="s">
        <v>2415</v>
      </c>
      <c r="M231" t="s">
        <v>3044</v>
      </c>
      <c r="N231">
        <v>1</v>
      </c>
      <c r="R231" s="14">
        <v>44976</v>
      </c>
      <c r="S231" t="s">
        <v>207</v>
      </c>
      <c r="T231" s="14">
        <v>44994</v>
      </c>
      <c r="U231" s="16" t="s">
        <v>1872</v>
      </c>
      <c r="V231" s="16">
        <f t="shared" si="30"/>
        <v>120</v>
      </c>
      <c r="W231" s="16" t="s">
        <v>2429</v>
      </c>
      <c r="X231" t="s">
        <v>207</v>
      </c>
      <c r="Y231" s="16" t="s">
        <v>1873</v>
      </c>
      <c r="Z231" s="16" t="s">
        <v>204</v>
      </c>
      <c r="AB231" s="17">
        <f t="shared" si="31"/>
        <v>100</v>
      </c>
      <c r="AC231" s="13">
        <v>45029</v>
      </c>
      <c r="AD231">
        <f t="shared" si="28"/>
        <v>100</v>
      </c>
      <c r="AE231" s="13">
        <v>45029</v>
      </c>
      <c r="AF231">
        <f t="shared" si="25"/>
        <v>100</v>
      </c>
      <c r="AG231" s="13">
        <v>45029</v>
      </c>
      <c r="AH231">
        <f t="shared" si="32"/>
        <v>7</v>
      </c>
      <c r="AI231" s="13">
        <v>45006</v>
      </c>
      <c r="AJ231">
        <f t="shared" si="26"/>
        <v>50</v>
      </c>
      <c r="AK231" s="13">
        <v>45041</v>
      </c>
      <c r="AL231">
        <v>0</v>
      </c>
      <c r="AN231" t="s">
        <v>204</v>
      </c>
      <c r="AO231" s="13">
        <v>45070</v>
      </c>
      <c r="AP231" s="13">
        <v>45103</v>
      </c>
      <c r="AQ231" s="13">
        <v>45103</v>
      </c>
      <c r="AR231">
        <f t="shared" si="34"/>
        <v>3.5</v>
      </c>
      <c r="AS231">
        <f t="shared" si="33"/>
        <v>3.5</v>
      </c>
      <c r="AT231" t="s">
        <v>1946</v>
      </c>
    </row>
    <row r="232" spans="1:46" ht="20.149999999999999" customHeight="1" x14ac:dyDescent="0.35">
      <c r="A232">
        <v>231</v>
      </c>
      <c r="B232" t="s">
        <v>360</v>
      </c>
      <c r="C232" t="s">
        <v>10960</v>
      </c>
      <c r="D232" t="s">
        <v>2473</v>
      </c>
      <c r="E232" t="s">
        <v>98</v>
      </c>
      <c r="G232" t="s">
        <v>2413</v>
      </c>
      <c r="H232" t="s">
        <v>2414</v>
      </c>
      <c r="I232" t="s">
        <v>92</v>
      </c>
      <c r="J232" t="s">
        <v>2415</v>
      </c>
      <c r="K232" t="s">
        <v>2415</v>
      </c>
      <c r="M232" t="s">
        <v>2568</v>
      </c>
      <c r="N232">
        <v>4.1500000000000004</v>
      </c>
      <c r="R232" s="14">
        <v>44977</v>
      </c>
      <c r="S232" t="s">
        <v>207</v>
      </c>
      <c r="T232" s="14">
        <v>44995</v>
      </c>
      <c r="U232" s="16" t="s">
        <v>1872</v>
      </c>
      <c r="V232" s="16">
        <f t="shared" si="30"/>
        <v>498.00000000000006</v>
      </c>
      <c r="W232" s="16" t="s">
        <v>2429</v>
      </c>
      <c r="X232" t="s">
        <v>207</v>
      </c>
      <c r="Y232" s="16" t="s">
        <v>1873</v>
      </c>
      <c r="Z232" s="16" t="s">
        <v>204</v>
      </c>
      <c r="AB232" s="17">
        <f t="shared" si="31"/>
        <v>415.00000000000006</v>
      </c>
      <c r="AC232" s="13">
        <v>45017</v>
      </c>
      <c r="AD232">
        <f t="shared" si="28"/>
        <v>415.00000000000006</v>
      </c>
      <c r="AE232" s="13">
        <v>45017</v>
      </c>
      <c r="AF232">
        <f t="shared" si="25"/>
        <v>415.00000000000006</v>
      </c>
      <c r="AG232" s="13">
        <v>45017</v>
      </c>
      <c r="AH232">
        <f t="shared" si="32"/>
        <v>29.050000000000004</v>
      </c>
      <c r="AI232" s="13">
        <v>45007</v>
      </c>
      <c r="AJ232">
        <f t="shared" si="26"/>
        <v>207.50000000000003</v>
      </c>
      <c r="AK232" s="13">
        <v>45042</v>
      </c>
      <c r="AL232">
        <v>0</v>
      </c>
      <c r="AN232" t="s">
        <v>204</v>
      </c>
      <c r="AO232" s="13">
        <v>45071</v>
      </c>
      <c r="AP232" s="13">
        <v>45102</v>
      </c>
      <c r="AQ232" s="13">
        <v>45105</v>
      </c>
      <c r="AR232">
        <f t="shared" si="34"/>
        <v>3.5</v>
      </c>
      <c r="AS232">
        <f t="shared" si="33"/>
        <v>14.525000000000002</v>
      </c>
      <c r="AT232" t="s">
        <v>1946</v>
      </c>
    </row>
    <row r="233" spans="1:46" ht="20.149999999999999" customHeight="1" x14ac:dyDescent="0.35">
      <c r="A233">
        <v>232</v>
      </c>
      <c r="B233" t="s">
        <v>360</v>
      </c>
      <c r="C233" t="s">
        <v>10961</v>
      </c>
      <c r="D233" t="s">
        <v>2474</v>
      </c>
      <c r="E233" t="s">
        <v>98</v>
      </c>
      <c r="F233">
        <v>1980</v>
      </c>
      <c r="G233" t="s">
        <v>2413</v>
      </c>
      <c r="H233" t="s">
        <v>2414</v>
      </c>
      <c r="I233" t="s">
        <v>92</v>
      </c>
      <c r="J233" t="s">
        <v>2415</v>
      </c>
      <c r="K233" t="s">
        <v>2415</v>
      </c>
      <c r="M233" t="s">
        <v>2568</v>
      </c>
      <c r="N233">
        <v>3.19</v>
      </c>
      <c r="R233" s="14">
        <v>44978</v>
      </c>
      <c r="S233" t="s">
        <v>207</v>
      </c>
      <c r="T233" s="14">
        <v>44986</v>
      </c>
      <c r="U233" s="16" t="s">
        <v>1872</v>
      </c>
      <c r="V233" s="16">
        <f t="shared" si="30"/>
        <v>382.8</v>
      </c>
      <c r="W233" s="16" t="s">
        <v>2429</v>
      </c>
      <c r="X233" t="s">
        <v>207</v>
      </c>
      <c r="Y233" s="16" t="s">
        <v>1873</v>
      </c>
      <c r="Z233" s="16" t="s">
        <v>204</v>
      </c>
      <c r="AB233" s="17">
        <f t="shared" si="31"/>
        <v>319</v>
      </c>
      <c r="AC233" s="13">
        <v>45018</v>
      </c>
      <c r="AD233">
        <f t="shared" si="28"/>
        <v>319</v>
      </c>
      <c r="AE233" s="13">
        <v>45018</v>
      </c>
      <c r="AF233">
        <f t="shared" si="25"/>
        <v>319</v>
      </c>
      <c r="AG233" s="13">
        <v>45018</v>
      </c>
      <c r="AH233">
        <f t="shared" si="32"/>
        <v>22.33</v>
      </c>
      <c r="AI233" s="13">
        <v>45008</v>
      </c>
      <c r="AJ233">
        <f t="shared" si="26"/>
        <v>159.5</v>
      </c>
      <c r="AK233" s="13">
        <v>45032</v>
      </c>
      <c r="AL233">
        <v>0</v>
      </c>
      <c r="AN233" t="s">
        <v>204</v>
      </c>
      <c r="AO233" s="13">
        <v>45062</v>
      </c>
      <c r="AP233" s="13">
        <v>45103</v>
      </c>
      <c r="AQ233" s="13">
        <v>45107</v>
      </c>
      <c r="AR233">
        <f t="shared" si="34"/>
        <v>3.5</v>
      </c>
      <c r="AS233">
        <f t="shared" si="33"/>
        <v>11.164999999999999</v>
      </c>
      <c r="AT233" t="s">
        <v>1946</v>
      </c>
    </row>
    <row r="234" spans="1:46" ht="20.149999999999999" customHeight="1" x14ac:dyDescent="0.35">
      <c r="A234">
        <v>233</v>
      </c>
      <c r="B234" t="s">
        <v>360</v>
      </c>
      <c r="C234" t="s">
        <v>10962</v>
      </c>
      <c r="D234" t="s">
        <v>2475</v>
      </c>
      <c r="E234" t="s">
        <v>93</v>
      </c>
      <c r="F234">
        <v>1976</v>
      </c>
      <c r="G234" t="s">
        <v>2413</v>
      </c>
      <c r="H234" t="s">
        <v>2414</v>
      </c>
      <c r="I234" t="s">
        <v>92</v>
      </c>
      <c r="J234" t="s">
        <v>2415</v>
      </c>
      <c r="K234" t="s">
        <v>2415</v>
      </c>
      <c r="M234" t="s">
        <v>2568</v>
      </c>
      <c r="N234">
        <v>1.1000000000000001</v>
      </c>
      <c r="R234" s="14">
        <v>44981</v>
      </c>
      <c r="S234" t="s">
        <v>207</v>
      </c>
      <c r="T234" s="14">
        <v>44987</v>
      </c>
      <c r="U234" s="16" t="s">
        <v>1872</v>
      </c>
      <c r="V234" s="16">
        <f t="shared" si="30"/>
        <v>132</v>
      </c>
      <c r="W234" s="16" t="s">
        <v>2429</v>
      </c>
      <c r="X234" t="s">
        <v>207</v>
      </c>
      <c r="Y234" s="16" t="s">
        <v>1873</v>
      </c>
      <c r="Z234" s="16" t="s">
        <v>204</v>
      </c>
      <c r="AB234" s="17">
        <f t="shared" si="31"/>
        <v>110.00000000000001</v>
      </c>
      <c r="AC234" s="13">
        <v>45019</v>
      </c>
      <c r="AD234">
        <f t="shared" si="28"/>
        <v>110.00000000000001</v>
      </c>
      <c r="AE234" s="13">
        <v>45019</v>
      </c>
      <c r="AF234">
        <f t="shared" si="25"/>
        <v>110.00000000000001</v>
      </c>
      <c r="AG234" s="13">
        <v>45019</v>
      </c>
      <c r="AH234">
        <f t="shared" si="32"/>
        <v>7.7000000000000011</v>
      </c>
      <c r="AI234" s="13">
        <v>44999</v>
      </c>
      <c r="AJ234">
        <f t="shared" si="26"/>
        <v>55.000000000000007</v>
      </c>
      <c r="AK234" s="13">
        <v>45033</v>
      </c>
      <c r="AL234">
        <v>0</v>
      </c>
      <c r="AN234" t="s">
        <v>204</v>
      </c>
      <c r="AO234" s="13">
        <v>45063</v>
      </c>
      <c r="AP234" s="13">
        <v>45103</v>
      </c>
      <c r="AQ234" s="13">
        <v>45114</v>
      </c>
      <c r="AR234">
        <f t="shared" si="34"/>
        <v>3.5</v>
      </c>
      <c r="AS234">
        <f t="shared" si="33"/>
        <v>3.8500000000000005</v>
      </c>
      <c r="AT234" t="s">
        <v>1946</v>
      </c>
    </row>
    <row r="235" spans="1:46" ht="20.149999999999999" customHeight="1" x14ac:dyDescent="0.35">
      <c r="A235">
        <v>234</v>
      </c>
      <c r="B235" t="s">
        <v>360</v>
      </c>
      <c r="C235" t="s">
        <v>10963</v>
      </c>
      <c r="D235" t="s">
        <v>2476</v>
      </c>
      <c r="E235" t="s">
        <v>93</v>
      </c>
      <c r="G235" t="s">
        <v>2413</v>
      </c>
      <c r="H235" t="s">
        <v>2414</v>
      </c>
      <c r="I235" t="s">
        <v>92</v>
      </c>
      <c r="J235" t="s">
        <v>2415</v>
      </c>
      <c r="K235" t="s">
        <v>2415</v>
      </c>
      <c r="M235" t="s">
        <v>2568</v>
      </c>
      <c r="N235">
        <v>2.0299999999999998</v>
      </c>
      <c r="R235" s="14">
        <v>44974</v>
      </c>
      <c r="S235" t="s">
        <v>207</v>
      </c>
      <c r="T235" s="14">
        <v>44988</v>
      </c>
      <c r="U235" s="16" t="s">
        <v>1872</v>
      </c>
      <c r="V235" s="16">
        <f t="shared" si="30"/>
        <v>243.59999999999997</v>
      </c>
      <c r="W235" s="16" t="s">
        <v>2429</v>
      </c>
      <c r="X235" t="s">
        <v>207</v>
      </c>
      <c r="Y235" s="16" t="s">
        <v>1873</v>
      </c>
      <c r="Z235" s="16" t="s">
        <v>204</v>
      </c>
      <c r="AB235" s="17">
        <f t="shared" si="31"/>
        <v>202.99999999999997</v>
      </c>
      <c r="AC235" s="13">
        <v>45020</v>
      </c>
      <c r="AD235">
        <f t="shared" si="28"/>
        <v>202.99999999999997</v>
      </c>
      <c r="AE235" s="13">
        <v>45020</v>
      </c>
      <c r="AF235">
        <f t="shared" si="25"/>
        <v>202.99999999999997</v>
      </c>
      <c r="AG235" s="13">
        <v>45020</v>
      </c>
      <c r="AH235">
        <f t="shared" si="32"/>
        <v>14.209999999999999</v>
      </c>
      <c r="AI235" s="13">
        <v>45000</v>
      </c>
      <c r="AJ235">
        <f t="shared" si="26"/>
        <v>101.49999999999999</v>
      </c>
      <c r="AK235" s="13">
        <v>45034</v>
      </c>
      <c r="AL235">
        <v>0</v>
      </c>
      <c r="AM235" t="s">
        <v>5618</v>
      </c>
      <c r="AN235" t="s">
        <v>207</v>
      </c>
      <c r="AO235" s="13"/>
      <c r="AR235"/>
    </row>
    <row r="236" spans="1:46" ht="20.149999999999999" customHeight="1" x14ac:dyDescent="0.35">
      <c r="A236">
        <v>235</v>
      </c>
      <c r="B236" t="s">
        <v>360</v>
      </c>
      <c r="C236" t="s">
        <v>10964</v>
      </c>
      <c r="D236" t="s">
        <v>2477</v>
      </c>
      <c r="E236" t="s">
        <v>93</v>
      </c>
      <c r="F236">
        <v>1950</v>
      </c>
      <c r="G236" t="s">
        <v>2413</v>
      </c>
      <c r="H236" t="s">
        <v>2414</v>
      </c>
      <c r="I236" t="s">
        <v>92</v>
      </c>
      <c r="J236" t="s">
        <v>2415</v>
      </c>
      <c r="K236" t="s">
        <v>2415</v>
      </c>
      <c r="M236" t="s">
        <v>2568</v>
      </c>
      <c r="N236">
        <v>1</v>
      </c>
      <c r="R236" s="14">
        <v>44975</v>
      </c>
      <c r="S236" t="s">
        <v>207</v>
      </c>
      <c r="T236" s="14">
        <v>44989</v>
      </c>
      <c r="U236" s="16" t="s">
        <v>1872</v>
      </c>
      <c r="V236" s="16">
        <f t="shared" si="30"/>
        <v>120</v>
      </c>
      <c r="W236" s="16" t="s">
        <v>2429</v>
      </c>
      <c r="X236" t="s">
        <v>207</v>
      </c>
      <c r="Y236" s="16" t="s">
        <v>1873</v>
      </c>
      <c r="Z236" s="16" t="s">
        <v>204</v>
      </c>
      <c r="AB236" s="17">
        <f t="shared" si="31"/>
        <v>100</v>
      </c>
      <c r="AC236" s="13">
        <v>45021</v>
      </c>
      <c r="AD236">
        <f t="shared" si="28"/>
        <v>100</v>
      </c>
      <c r="AE236" s="13">
        <v>45021</v>
      </c>
      <c r="AF236">
        <f t="shared" si="25"/>
        <v>100</v>
      </c>
      <c r="AG236" s="13">
        <v>45021</v>
      </c>
      <c r="AH236">
        <f t="shared" si="32"/>
        <v>7</v>
      </c>
      <c r="AI236" s="13">
        <v>45001</v>
      </c>
      <c r="AJ236">
        <f t="shared" si="26"/>
        <v>50</v>
      </c>
      <c r="AK236" s="13">
        <v>45035</v>
      </c>
      <c r="AL236">
        <v>0</v>
      </c>
      <c r="AM236" t="s">
        <v>5618</v>
      </c>
      <c r="AN236" t="s">
        <v>207</v>
      </c>
      <c r="AO236" s="13"/>
      <c r="AR236"/>
    </row>
    <row r="237" spans="1:46" ht="20.149999999999999" customHeight="1" x14ac:dyDescent="0.35">
      <c r="A237">
        <v>236</v>
      </c>
      <c r="B237" t="s">
        <v>360</v>
      </c>
      <c r="C237" t="s">
        <v>10965</v>
      </c>
      <c r="D237" t="s">
        <v>2478</v>
      </c>
      <c r="E237" t="s">
        <v>93</v>
      </c>
      <c r="F237">
        <v>1953</v>
      </c>
      <c r="G237" t="s">
        <v>2413</v>
      </c>
      <c r="H237" t="s">
        <v>2414</v>
      </c>
      <c r="I237" t="s">
        <v>92</v>
      </c>
      <c r="J237" t="s">
        <v>2415</v>
      </c>
      <c r="K237" t="s">
        <v>2415</v>
      </c>
      <c r="M237" t="s">
        <v>2568</v>
      </c>
      <c r="N237">
        <v>0.75</v>
      </c>
      <c r="R237" s="14">
        <v>44976</v>
      </c>
      <c r="S237" t="s">
        <v>207</v>
      </c>
      <c r="T237" s="14">
        <v>44986</v>
      </c>
      <c r="U237" s="16" t="s">
        <v>1872</v>
      </c>
      <c r="V237" s="16">
        <f t="shared" si="30"/>
        <v>90</v>
      </c>
      <c r="W237" s="16" t="s">
        <v>2429</v>
      </c>
      <c r="X237" t="s">
        <v>207</v>
      </c>
      <c r="Y237" s="16" t="s">
        <v>1873</v>
      </c>
      <c r="Z237" s="16" t="s">
        <v>204</v>
      </c>
      <c r="AB237" s="17">
        <f t="shared" si="31"/>
        <v>75</v>
      </c>
      <c r="AC237" s="13">
        <v>45022</v>
      </c>
      <c r="AD237">
        <f t="shared" si="28"/>
        <v>75</v>
      </c>
      <c r="AE237" s="13">
        <v>45022</v>
      </c>
      <c r="AF237">
        <f t="shared" si="25"/>
        <v>75</v>
      </c>
      <c r="AG237" s="13">
        <v>45022</v>
      </c>
      <c r="AH237">
        <f t="shared" si="32"/>
        <v>5.25</v>
      </c>
      <c r="AI237" s="13">
        <v>44999</v>
      </c>
      <c r="AJ237">
        <f t="shared" si="26"/>
        <v>37.5</v>
      </c>
      <c r="AK237" s="13">
        <v>45036</v>
      </c>
      <c r="AL237">
        <v>0</v>
      </c>
      <c r="AM237" t="s">
        <v>5618</v>
      </c>
      <c r="AN237" t="s">
        <v>207</v>
      </c>
      <c r="AO237" s="13"/>
      <c r="AR237"/>
    </row>
    <row r="238" spans="1:46" ht="20.149999999999999" customHeight="1" x14ac:dyDescent="0.35">
      <c r="A238">
        <v>237</v>
      </c>
      <c r="B238" t="s">
        <v>360</v>
      </c>
      <c r="C238" t="s">
        <v>10966</v>
      </c>
      <c r="D238" t="s">
        <v>2479</v>
      </c>
      <c r="E238" t="s">
        <v>98</v>
      </c>
      <c r="G238" t="s">
        <v>2413</v>
      </c>
      <c r="H238" t="s">
        <v>2414</v>
      </c>
      <c r="I238" t="s">
        <v>92</v>
      </c>
      <c r="J238" t="s">
        <v>2415</v>
      </c>
      <c r="K238" t="s">
        <v>2415</v>
      </c>
      <c r="M238" t="s">
        <v>2568</v>
      </c>
      <c r="N238">
        <v>1.08</v>
      </c>
      <c r="R238" s="14">
        <v>44977</v>
      </c>
      <c r="S238" t="s">
        <v>207</v>
      </c>
      <c r="T238" s="14">
        <v>44987</v>
      </c>
      <c r="U238" s="16" t="s">
        <v>1872</v>
      </c>
      <c r="V238" s="16">
        <f t="shared" si="30"/>
        <v>129.60000000000002</v>
      </c>
      <c r="W238" s="16" t="s">
        <v>2429</v>
      </c>
      <c r="X238" t="s">
        <v>207</v>
      </c>
      <c r="Y238" s="16" t="s">
        <v>1873</v>
      </c>
      <c r="Z238" s="16" t="s">
        <v>204</v>
      </c>
      <c r="AB238" s="17">
        <f t="shared" si="31"/>
        <v>108</v>
      </c>
      <c r="AC238" s="13">
        <v>45023</v>
      </c>
      <c r="AD238">
        <f t="shared" si="28"/>
        <v>108</v>
      </c>
      <c r="AE238" s="13">
        <v>45023</v>
      </c>
      <c r="AF238">
        <f t="shared" si="25"/>
        <v>108</v>
      </c>
      <c r="AG238" s="13">
        <v>45023</v>
      </c>
      <c r="AH238">
        <f t="shared" si="32"/>
        <v>7.5600000000000005</v>
      </c>
      <c r="AI238" s="13">
        <v>45000</v>
      </c>
      <c r="AJ238">
        <f t="shared" si="26"/>
        <v>54</v>
      </c>
      <c r="AK238" s="13">
        <v>45032</v>
      </c>
      <c r="AL238">
        <v>0</v>
      </c>
      <c r="AM238" t="s">
        <v>5618</v>
      </c>
      <c r="AN238" t="s">
        <v>207</v>
      </c>
      <c r="AO238" s="13"/>
      <c r="AR238"/>
    </row>
    <row r="239" spans="1:46" ht="20.149999999999999" customHeight="1" x14ac:dyDescent="0.35">
      <c r="A239">
        <v>238</v>
      </c>
      <c r="B239" t="s">
        <v>360</v>
      </c>
      <c r="C239" t="s">
        <v>10967</v>
      </c>
      <c r="D239" t="s">
        <v>2480</v>
      </c>
      <c r="E239" t="s">
        <v>93</v>
      </c>
      <c r="F239">
        <v>1947</v>
      </c>
      <c r="G239" t="s">
        <v>2413</v>
      </c>
      <c r="H239" t="s">
        <v>2414</v>
      </c>
      <c r="I239" t="s">
        <v>92</v>
      </c>
      <c r="J239" t="s">
        <v>2415</v>
      </c>
      <c r="K239" t="s">
        <v>2415</v>
      </c>
      <c r="M239" t="s">
        <v>2568</v>
      </c>
      <c r="N239">
        <v>2.92</v>
      </c>
      <c r="R239" s="14">
        <v>44978</v>
      </c>
      <c r="S239" t="s">
        <v>207</v>
      </c>
      <c r="T239" s="14">
        <v>44988</v>
      </c>
      <c r="U239" s="16" t="s">
        <v>1872</v>
      </c>
      <c r="V239" s="16">
        <f t="shared" si="30"/>
        <v>350.4</v>
      </c>
      <c r="W239" s="16" t="s">
        <v>2404</v>
      </c>
      <c r="X239" t="s">
        <v>207</v>
      </c>
      <c r="Y239" s="16" t="s">
        <v>1873</v>
      </c>
      <c r="Z239" s="16" t="s">
        <v>204</v>
      </c>
      <c r="AB239" s="17">
        <f t="shared" si="31"/>
        <v>292</v>
      </c>
      <c r="AC239" s="13">
        <v>45024</v>
      </c>
      <c r="AD239">
        <f t="shared" si="28"/>
        <v>292</v>
      </c>
      <c r="AE239" s="13">
        <v>45024</v>
      </c>
      <c r="AF239">
        <f t="shared" si="25"/>
        <v>292</v>
      </c>
      <c r="AG239" s="13">
        <v>45024</v>
      </c>
      <c r="AH239">
        <f t="shared" si="32"/>
        <v>20.439999999999998</v>
      </c>
      <c r="AI239" s="13">
        <v>45001</v>
      </c>
      <c r="AJ239">
        <f t="shared" si="26"/>
        <v>146</v>
      </c>
      <c r="AK239" s="13">
        <v>45033</v>
      </c>
      <c r="AL239">
        <v>0</v>
      </c>
      <c r="AM239" t="s">
        <v>5618</v>
      </c>
      <c r="AN239" t="s">
        <v>207</v>
      </c>
      <c r="AO239" s="13"/>
      <c r="AR239"/>
    </row>
    <row r="240" spans="1:46" ht="20.149999999999999" customHeight="1" x14ac:dyDescent="0.35">
      <c r="A240">
        <v>239</v>
      </c>
      <c r="B240" t="s">
        <v>360</v>
      </c>
      <c r="C240" t="s">
        <v>10968</v>
      </c>
      <c r="D240" t="s">
        <v>2481</v>
      </c>
      <c r="E240" t="s">
        <v>98</v>
      </c>
      <c r="F240">
        <v>1976</v>
      </c>
      <c r="G240" t="s">
        <v>2413</v>
      </c>
      <c r="H240" t="s">
        <v>2414</v>
      </c>
      <c r="I240" t="s">
        <v>92</v>
      </c>
      <c r="J240" t="s">
        <v>2415</v>
      </c>
      <c r="K240" t="s">
        <v>2415</v>
      </c>
      <c r="M240" t="s">
        <v>2568</v>
      </c>
      <c r="N240">
        <v>0.5</v>
      </c>
      <c r="R240" s="14">
        <v>44981</v>
      </c>
      <c r="S240" t="s">
        <v>207</v>
      </c>
      <c r="T240" s="14">
        <v>44986</v>
      </c>
      <c r="U240" s="16" t="s">
        <v>1872</v>
      </c>
      <c r="V240" s="16">
        <f t="shared" si="30"/>
        <v>60</v>
      </c>
      <c r="W240" s="16" t="s">
        <v>2404</v>
      </c>
      <c r="X240" t="s">
        <v>207</v>
      </c>
      <c r="Y240" s="16" t="s">
        <v>1873</v>
      </c>
      <c r="Z240" s="16" t="s">
        <v>204</v>
      </c>
      <c r="AB240" s="17">
        <f t="shared" si="31"/>
        <v>50</v>
      </c>
      <c r="AC240" s="13">
        <v>45025</v>
      </c>
      <c r="AD240">
        <f t="shared" si="28"/>
        <v>50</v>
      </c>
      <c r="AE240" s="13">
        <v>45025</v>
      </c>
      <c r="AF240">
        <f t="shared" si="25"/>
        <v>50</v>
      </c>
      <c r="AG240" s="13">
        <v>45025</v>
      </c>
      <c r="AH240">
        <f t="shared" si="32"/>
        <v>3.5</v>
      </c>
      <c r="AI240" s="13">
        <v>45002</v>
      </c>
      <c r="AJ240">
        <f t="shared" si="26"/>
        <v>25</v>
      </c>
      <c r="AK240" s="13">
        <v>45034</v>
      </c>
      <c r="AL240">
        <v>0</v>
      </c>
      <c r="AN240" t="s">
        <v>204</v>
      </c>
      <c r="AO240" s="13">
        <v>45071</v>
      </c>
      <c r="AP240" s="13">
        <v>45094</v>
      </c>
      <c r="AQ240" s="13">
        <v>45097</v>
      </c>
      <c r="AR240">
        <f t="shared" ref="AR240:AR278" si="35">AS240/N240</f>
        <v>3.5</v>
      </c>
      <c r="AS240">
        <f t="shared" ref="AS240:AS278" si="36">N240*3.5</f>
        <v>1.75</v>
      </c>
      <c r="AT240" t="s">
        <v>1874</v>
      </c>
    </row>
    <row r="241" spans="1:46" ht="20.149999999999999" customHeight="1" x14ac:dyDescent="0.35">
      <c r="A241">
        <v>240</v>
      </c>
      <c r="B241" t="s">
        <v>360</v>
      </c>
      <c r="C241" t="s">
        <v>10969</v>
      </c>
      <c r="D241" t="s">
        <v>2482</v>
      </c>
      <c r="E241" t="s">
        <v>98</v>
      </c>
      <c r="F241">
        <v>1961</v>
      </c>
      <c r="G241" t="s">
        <v>2413</v>
      </c>
      <c r="H241" t="s">
        <v>2414</v>
      </c>
      <c r="I241" t="s">
        <v>92</v>
      </c>
      <c r="J241" t="s">
        <v>2415</v>
      </c>
      <c r="K241" t="s">
        <v>2415</v>
      </c>
      <c r="M241" t="s">
        <v>2568</v>
      </c>
      <c r="N241">
        <v>1</v>
      </c>
      <c r="R241" s="14">
        <v>44984</v>
      </c>
      <c r="S241" t="s">
        <v>207</v>
      </c>
      <c r="T241" s="14">
        <v>44987</v>
      </c>
      <c r="U241" s="16" t="s">
        <v>1872</v>
      </c>
      <c r="V241" s="16">
        <f t="shared" si="30"/>
        <v>120</v>
      </c>
      <c r="W241" s="16" t="s">
        <v>2404</v>
      </c>
      <c r="X241" t="s">
        <v>207</v>
      </c>
      <c r="Y241" s="16" t="s">
        <v>1873</v>
      </c>
      <c r="Z241" s="16" t="s">
        <v>204</v>
      </c>
      <c r="AB241" s="17">
        <f t="shared" si="31"/>
        <v>100</v>
      </c>
      <c r="AC241" s="13">
        <v>45029</v>
      </c>
      <c r="AD241">
        <f t="shared" si="28"/>
        <v>100</v>
      </c>
      <c r="AE241" s="13">
        <v>45029</v>
      </c>
      <c r="AF241">
        <f t="shared" si="25"/>
        <v>100</v>
      </c>
      <c r="AG241" s="13">
        <v>45029</v>
      </c>
      <c r="AH241">
        <f t="shared" si="32"/>
        <v>7</v>
      </c>
      <c r="AI241" s="13">
        <v>45005</v>
      </c>
      <c r="AJ241">
        <f t="shared" si="26"/>
        <v>50</v>
      </c>
      <c r="AK241" s="13">
        <v>45035</v>
      </c>
      <c r="AL241">
        <v>0</v>
      </c>
      <c r="AN241" t="s">
        <v>204</v>
      </c>
      <c r="AO241" s="13">
        <v>45072</v>
      </c>
      <c r="AP241" s="13">
        <v>45098</v>
      </c>
      <c r="AQ241" s="13">
        <v>45099</v>
      </c>
      <c r="AR241">
        <f t="shared" si="35"/>
        <v>3.5</v>
      </c>
      <c r="AS241">
        <f t="shared" si="36"/>
        <v>3.5</v>
      </c>
      <c r="AT241" t="s">
        <v>1874</v>
      </c>
    </row>
    <row r="242" spans="1:46" ht="20.149999999999999" customHeight="1" x14ac:dyDescent="0.35">
      <c r="A242">
        <v>241</v>
      </c>
      <c r="B242" t="s">
        <v>360</v>
      </c>
      <c r="C242" t="s">
        <v>10970</v>
      </c>
      <c r="D242" t="s">
        <v>2483</v>
      </c>
      <c r="E242" t="s">
        <v>93</v>
      </c>
      <c r="F242">
        <v>1980</v>
      </c>
      <c r="G242" t="s">
        <v>2413</v>
      </c>
      <c r="H242" t="s">
        <v>2414</v>
      </c>
      <c r="I242" t="s">
        <v>92</v>
      </c>
      <c r="J242" t="s">
        <v>2415</v>
      </c>
      <c r="K242" t="s">
        <v>2415</v>
      </c>
      <c r="M242" t="s">
        <v>2568</v>
      </c>
      <c r="N242">
        <v>1.26</v>
      </c>
      <c r="R242" s="14">
        <v>44974</v>
      </c>
      <c r="S242" t="s">
        <v>207</v>
      </c>
      <c r="T242" s="14">
        <v>44988</v>
      </c>
      <c r="U242" s="16" t="s">
        <v>1872</v>
      </c>
      <c r="V242" s="16">
        <f t="shared" si="30"/>
        <v>151.19999999999999</v>
      </c>
      <c r="W242" s="16" t="s">
        <v>2404</v>
      </c>
      <c r="X242" t="s">
        <v>207</v>
      </c>
      <c r="Y242" s="16" t="s">
        <v>1873</v>
      </c>
      <c r="Z242" s="16" t="s">
        <v>204</v>
      </c>
      <c r="AB242" s="17">
        <f t="shared" si="31"/>
        <v>126</v>
      </c>
      <c r="AC242" s="13">
        <v>45017</v>
      </c>
      <c r="AD242">
        <f t="shared" si="28"/>
        <v>126</v>
      </c>
      <c r="AE242" s="13">
        <v>45017</v>
      </c>
      <c r="AF242">
        <f t="shared" si="25"/>
        <v>126</v>
      </c>
      <c r="AG242" s="13">
        <v>45017</v>
      </c>
      <c r="AH242">
        <f t="shared" si="32"/>
        <v>8.82</v>
      </c>
      <c r="AI242" s="13">
        <v>45006</v>
      </c>
      <c r="AJ242">
        <f t="shared" si="26"/>
        <v>63</v>
      </c>
      <c r="AK242" s="13">
        <v>45036</v>
      </c>
      <c r="AL242">
        <v>0</v>
      </c>
      <c r="AN242" t="s">
        <v>204</v>
      </c>
      <c r="AO242" s="13">
        <v>45062</v>
      </c>
      <c r="AP242" s="13">
        <v>45102</v>
      </c>
      <c r="AQ242" s="13">
        <v>45106</v>
      </c>
      <c r="AR242">
        <f t="shared" si="35"/>
        <v>3.5</v>
      </c>
      <c r="AS242">
        <f t="shared" si="36"/>
        <v>4.41</v>
      </c>
      <c r="AT242" t="s">
        <v>1874</v>
      </c>
    </row>
    <row r="243" spans="1:46" ht="20.149999999999999" customHeight="1" x14ac:dyDescent="0.35">
      <c r="A243">
        <v>242</v>
      </c>
      <c r="B243" t="s">
        <v>360</v>
      </c>
      <c r="C243" t="s">
        <v>10971</v>
      </c>
      <c r="D243" t="s">
        <v>2484</v>
      </c>
      <c r="E243" t="s">
        <v>93</v>
      </c>
      <c r="F243">
        <v>1930</v>
      </c>
      <c r="G243" t="s">
        <v>2413</v>
      </c>
      <c r="H243" t="s">
        <v>2414</v>
      </c>
      <c r="I243" t="s">
        <v>92</v>
      </c>
      <c r="J243" t="s">
        <v>2415</v>
      </c>
      <c r="K243" t="s">
        <v>2415</v>
      </c>
      <c r="M243" t="s">
        <v>2568</v>
      </c>
      <c r="N243">
        <v>1.1399999999999999</v>
      </c>
      <c r="R243" s="14">
        <v>44975</v>
      </c>
      <c r="S243" t="s">
        <v>207</v>
      </c>
      <c r="T243" s="14">
        <v>44989</v>
      </c>
      <c r="U243" s="16" t="s">
        <v>1872</v>
      </c>
      <c r="V243" s="16">
        <f t="shared" si="30"/>
        <v>136.79999999999998</v>
      </c>
      <c r="W243" s="16" t="s">
        <v>2404</v>
      </c>
      <c r="X243" t="s">
        <v>207</v>
      </c>
      <c r="Y243" s="16" t="s">
        <v>1873</v>
      </c>
      <c r="Z243" s="16" t="s">
        <v>204</v>
      </c>
      <c r="AB243" s="17">
        <f t="shared" si="31"/>
        <v>113.99999999999999</v>
      </c>
      <c r="AC243" s="13">
        <v>45018</v>
      </c>
      <c r="AD243">
        <f t="shared" si="28"/>
        <v>113.99999999999999</v>
      </c>
      <c r="AE243" s="13">
        <v>45018</v>
      </c>
      <c r="AF243">
        <f t="shared" si="25"/>
        <v>113.99999999999999</v>
      </c>
      <c r="AG243" s="13">
        <v>45018</v>
      </c>
      <c r="AH243">
        <f t="shared" si="32"/>
        <v>7.9799999999999995</v>
      </c>
      <c r="AI243" s="13">
        <v>45007</v>
      </c>
      <c r="AJ243">
        <f t="shared" si="26"/>
        <v>56.999999999999993</v>
      </c>
      <c r="AK243" s="13">
        <v>45037</v>
      </c>
      <c r="AL243">
        <v>0</v>
      </c>
      <c r="AN243" t="s">
        <v>204</v>
      </c>
      <c r="AO243" s="13">
        <v>45063</v>
      </c>
      <c r="AP243" s="13">
        <v>45101</v>
      </c>
      <c r="AQ243" s="13">
        <v>45107</v>
      </c>
      <c r="AR243">
        <f t="shared" si="35"/>
        <v>3.5</v>
      </c>
      <c r="AS243">
        <f t="shared" si="36"/>
        <v>3.9899999999999998</v>
      </c>
      <c r="AT243" t="s">
        <v>1874</v>
      </c>
    </row>
    <row r="244" spans="1:46" ht="20.149999999999999" customHeight="1" x14ac:dyDescent="0.35">
      <c r="A244">
        <v>243</v>
      </c>
      <c r="B244" t="s">
        <v>360</v>
      </c>
      <c r="C244" t="s">
        <v>10972</v>
      </c>
      <c r="D244" t="s">
        <v>2485</v>
      </c>
      <c r="E244" t="s">
        <v>98</v>
      </c>
      <c r="G244" t="s">
        <v>2413</v>
      </c>
      <c r="H244" t="s">
        <v>2414</v>
      </c>
      <c r="I244" t="s">
        <v>92</v>
      </c>
      <c r="J244" t="s">
        <v>2415</v>
      </c>
      <c r="K244" t="s">
        <v>2415</v>
      </c>
      <c r="M244" t="s">
        <v>3044</v>
      </c>
      <c r="N244">
        <v>0.56999999999999995</v>
      </c>
      <c r="R244" s="14">
        <v>44976</v>
      </c>
      <c r="S244" t="s">
        <v>207</v>
      </c>
      <c r="T244" s="14">
        <v>44990</v>
      </c>
      <c r="U244" s="16" t="s">
        <v>1872</v>
      </c>
      <c r="V244" s="16">
        <f t="shared" si="30"/>
        <v>68.399999999999991</v>
      </c>
      <c r="W244" s="16" t="s">
        <v>2404</v>
      </c>
      <c r="X244" t="s">
        <v>207</v>
      </c>
      <c r="Y244" s="16" t="s">
        <v>1873</v>
      </c>
      <c r="Z244" s="16" t="s">
        <v>204</v>
      </c>
      <c r="AB244" s="17">
        <f t="shared" si="31"/>
        <v>56.999999999999993</v>
      </c>
      <c r="AC244" s="13">
        <v>45019</v>
      </c>
      <c r="AD244">
        <f t="shared" si="28"/>
        <v>56.999999999999993</v>
      </c>
      <c r="AE244" s="13">
        <v>45019</v>
      </c>
      <c r="AF244">
        <f t="shared" si="25"/>
        <v>56.999999999999993</v>
      </c>
      <c r="AG244" s="13">
        <v>45019</v>
      </c>
      <c r="AH244">
        <f t="shared" si="32"/>
        <v>3.9899999999999998</v>
      </c>
      <c r="AI244" s="13">
        <v>45008</v>
      </c>
      <c r="AJ244">
        <f t="shared" si="26"/>
        <v>28.499999999999996</v>
      </c>
      <c r="AK244" s="13">
        <v>45040</v>
      </c>
      <c r="AL244">
        <v>0</v>
      </c>
      <c r="AN244" t="s">
        <v>204</v>
      </c>
      <c r="AO244" s="13">
        <v>45064</v>
      </c>
      <c r="AP244" s="13">
        <v>45103</v>
      </c>
      <c r="AQ244" s="13">
        <v>45105</v>
      </c>
      <c r="AR244">
        <f t="shared" si="35"/>
        <v>3.5</v>
      </c>
      <c r="AS244">
        <f t="shared" si="36"/>
        <v>1.9949999999999999</v>
      </c>
      <c r="AT244" t="s">
        <v>1874</v>
      </c>
    </row>
    <row r="245" spans="1:46" ht="20.149999999999999" customHeight="1" x14ac:dyDescent="0.35">
      <c r="A245">
        <v>244</v>
      </c>
      <c r="B245" t="s">
        <v>360</v>
      </c>
      <c r="C245" t="s">
        <v>10973</v>
      </c>
      <c r="D245" t="s">
        <v>2486</v>
      </c>
      <c r="E245" t="s">
        <v>98</v>
      </c>
      <c r="G245" t="s">
        <v>2413</v>
      </c>
      <c r="H245" t="s">
        <v>2414</v>
      </c>
      <c r="I245" t="s">
        <v>92</v>
      </c>
      <c r="J245" t="s">
        <v>2415</v>
      </c>
      <c r="K245" t="s">
        <v>2415</v>
      </c>
      <c r="M245" t="s">
        <v>2568</v>
      </c>
      <c r="N245">
        <v>1.9</v>
      </c>
      <c r="R245" s="14">
        <v>44977</v>
      </c>
      <c r="S245" t="s">
        <v>207</v>
      </c>
      <c r="T245" s="14">
        <v>44991</v>
      </c>
      <c r="U245" s="16" t="s">
        <v>1872</v>
      </c>
      <c r="V245" s="16">
        <f t="shared" si="30"/>
        <v>228</v>
      </c>
      <c r="W245" s="16" t="s">
        <v>2404</v>
      </c>
      <c r="X245" t="s">
        <v>207</v>
      </c>
      <c r="Y245" s="16" t="s">
        <v>1873</v>
      </c>
      <c r="Z245" s="16" t="s">
        <v>204</v>
      </c>
      <c r="AB245" s="17">
        <f t="shared" si="31"/>
        <v>190</v>
      </c>
      <c r="AC245" s="13">
        <v>45020</v>
      </c>
      <c r="AD245">
        <f t="shared" si="28"/>
        <v>190</v>
      </c>
      <c r="AE245" s="13">
        <v>45020</v>
      </c>
      <c r="AF245">
        <f t="shared" si="25"/>
        <v>190</v>
      </c>
      <c r="AG245" s="13">
        <v>45020</v>
      </c>
      <c r="AH245">
        <f t="shared" si="32"/>
        <v>13.299999999999999</v>
      </c>
      <c r="AI245" s="13">
        <v>44999</v>
      </c>
      <c r="AJ245">
        <f t="shared" si="26"/>
        <v>95</v>
      </c>
      <c r="AK245" s="13">
        <v>45041</v>
      </c>
      <c r="AL245">
        <v>0</v>
      </c>
      <c r="AN245" t="s">
        <v>204</v>
      </c>
      <c r="AO245" s="13">
        <v>45065</v>
      </c>
      <c r="AP245" s="13">
        <v>45102</v>
      </c>
      <c r="AQ245" s="13">
        <v>45106</v>
      </c>
      <c r="AR245">
        <f t="shared" si="35"/>
        <v>3.5</v>
      </c>
      <c r="AS245">
        <f t="shared" si="36"/>
        <v>6.6499999999999995</v>
      </c>
      <c r="AT245" t="s">
        <v>1946</v>
      </c>
    </row>
    <row r="246" spans="1:46" ht="20.149999999999999" customHeight="1" x14ac:dyDescent="0.35">
      <c r="A246">
        <v>245</v>
      </c>
      <c r="B246" t="s">
        <v>360</v>
      </c>
      <c r="C246" t="s">
        <v>10974</v>
      </c>
      <c r="D246" t="s">
        <v>2487</v>
      </c>
      <c r="E246" t="s">
        <v>98</v>
      </c>
      <c r="G246" t="s">
        <v>2413</v>
      </c>
      <c r="H246" t="s">
        <v>2414</v>
      </c>
      <c r="I246" t="s">
        <v>92</v>
      </c>
      <c r="J246" t="s">
        <v>2415</v>
      </c>
      <c r="K246" t="s">
        <v>2415</v>
      </c>
      <c r="M246" t="s">
        <v>2568</v>
      </c>
      <c r="N246">
        <v>1.44</v>
      </c>
      <c r="R246" s="14">
        <v>44978</v>
      </c>
      <c r="S246" t="s">
        <v>207</v>
      </c>
      <c r="T246" s="14">
        <v>44994</v>
      </c>
      <c r="U246" s="16" t="s">
        <v>1872</v>
      </c>
      <c r="V246" s="16">
        <f t="shared" si="30"/>
        <v>172.79999999999998</v>
      </c>
      <c r="W246" s="16" t="s">
        <v>2404</v>
      </c>
      <c r="X246" t="s">
        <v>207</v>
      </c>
      <c r="Y246" s="16" t="s">
        <v>1873</v>
      </c>
      <c r="Z246" s="16" t="s">
        <v>204</v>
      </c>
      <c r="AB246" s="17">
        <f t="shared" si="31"/>
        <v>144</v>
      </c>
      <c r="AC246" s="13">
        <v>45021</v>
      </c>
      <c r="AD246">
        <f t="shared" si="28"/>
        <v>144</v>
      </c>
      <c r="AE246" s="13">
        <v>45021</v>
      </c>
      <c r="AF246">
        <f t="shared" ref="AF246:AF309" si="37">N246*100</f>
        <v>144</v>
      </c>
      <c r="AG246" s="13">
        <v>45021</v>
      </c>
      <c r="AH246">
        <f t="shared" si="32"/>
        <v>10.08</v>
      </c>
      <c r="AI246" s="13">
        <v>45000</v>
      </c>
      <c r="AJ246">
        <f t="shared" ref="AJ246:AJ309" si="38">N246*50</f>
        <v>72</v>
      </c>
      <c r="AK246" s="13">
        <v>45042</v>
      </c>
      <c r="AL246">
        <v>0</v>
      </c>
      <c r="AN246" t="s">
        <v>204</v>
      </c>
      <c r="AO246" s="13">
        <v>45066</v>
      </c>
      <c r="AP246" s="13">
        <v>45103</v>
      </c>
      <c r="AQ246" s="13">
        <v>45106</v>
      </c>
      <c r="AR246">
        <f t="shared" si="35"/>
        <v>3.5</v>
      </c>
      <c r="AS246">
        <f t="shared" si="36"/>
        <v>5.04</v>
      </c>
      <c r="AT246" t="s">
        <v>1946</v>
      </c>
    </row>
    <row r="247" spans="1:46" ht="20.149999999999999" customHeight="1" x14ac:dyDescent="0.35">
      <c r="A247">
        <v>246</v>
      </c>
      <c r="B247" t="s">
        <v>360</v>
      </c>
      <c r="C247" t="s">
        <v>10975</v>
      </c>
      <c r="D247" t="s">
        <v>2488</v>
      </c>
      <c r="E247" t="s">
        <v>98</v>
      </c>
      <c r="G247" t="s">
        <v>2413</v>
      </c>
      <c r="H247" t="s">
        <v>2414</v>
      </c>
      <c r="I247" t="s">
        <v>92</v>
      </c>
      <c r="J247" t="s">
        <v>2415</v>
      </c>
      <c r="K247" t="s">
        <v>2415</v>
      </c>
      <c r="M247" t="s">
        <v>2568</v>
      </c>
      <c r="N247">
        <v>1.1299999999999999</v>
      </c>
      <c r="R247" s="14">
        <v>44981</v>
      </c>
      <c r="S247" t="s">
        <v>207</v>
      </c>
      <c r="T247" s="14">
        <v>44995</v>
      </c>
      <c r="U247" s="16" t="s">
        <v>1872</v>
      </c>
      <c r="V247" s="16">
        <f t="shared" si="30"/>
        <v>135.6</v>
      </c>
      <c r="W247" s="16" t="s">
        <v>2404</v>
      </c>
      <c r="X247" t="s">
        <v>207</v>
      </c>
      <c r="Y247" s="16" t="s">
        <v>1873</v>
      </c>
      <c r="Z247" s="16" t="s">
        <v>204</v>
      </c>
      <c r="AB247" s="17">
        <f t="shared" si="31"/>
        <v>112.99999999999999</v>
      </c>
      <c r="AC247" s="13">
        <v>45022</v>
      </c>
      <c r="AD247">
        <f t="shared" si="28"/>
        <v>112.99999999999999</v>
      </c>
      <c r="AE247" s="13">
        <v>45022</v>
      </c>
      <c r="AF247">
        <f t="shared" si="37"/>
        <v>112.99999999999999</v>
      </c>
      <c r="AG247" s="13">
        <v>45022</v>
      </c>
      <c r="AH247">
        <f t="shared" si="32"/>
        <v>7.9099999999999993</v>
      </c>
      <c r="AI247" s="13">
        <v>45001</v>
      </c>
      <c r="AJ247">
        <f t="shared" si="38"/>
        <v>56.499999999999993</v>
      </c>
      <c r="AK247" s="13">
        <v>45032</v>
      </c>
      <c r="AL247">
        <v>0</v>
      </c>
      <c r="AN247" t="s">
        <v>204</v>
      </c>
      <c r="AO247" s="13">
        <v>45069</v>
      </c>
      <c r="AP247" s="13">
        <v>45103</v>
      </c>
      <c r="AQ247" s="13">
        <v>45103</v>
      </c>
      <c r="AR247">
        <f t="shared" si="35"/>
        <v>3.5</v>
      </c>
      <c r="AS247">
        <f t="shared" si="36"/>
        <v>3.9549999999999996</v>
      </c>
      <c r="AT247" t="s">
        <v>1946</v>
      </c>
    </row>
    <row r="248" spans="1:46" ht="20.149999999999999" customHeight="1" x14ac:dyDescent="0.35">
      <c r="A248">
        <v>247</v>
      </c>
      <c r="B248" t="s">
        <v>360</v>
      </c>
      <c r="C248" t="s">
        <v>10976</v>
      </c>
      <c r="D248" t="s">
        <v>2489</v>
      </c>
      <c r="E248" t="s">
        <v>98</v>
      </c>
      <c r="G248" t="s">
        <v>2413</v>
      </c>
      <c r="H248" t="s">
        <v>2414</v>
      </c>
      <c r="I248" t="s">
        <v>92</v>
      </c>
      <c r="J248" t="s">
        <v>2415</v>
      </c>
      <c r="K248" t="s">
        <v>2415</v>
      </c>
      <c r="M248" t="s">
        <v>2568</v>
      </c>
      <c r="N248">
        <v>1.06</v>
      </c>
      <c r="R248" s="14">
        <v>44974</v>
      </c>
      <c r="S248" t="s">
        <v>207</v>
      </c>
      <c r="T248" s="14">
        <v>44986</v>
      </c>
      <c r="U248" s="16" t="s">
        <v>1872</v>
      </c>
      <c r="V248" s="16">
        <f t="shared" si="30"/>
        <v>127.2</v>
      </c>
      <c r="W248" s="16" t="s">
        <v>2404</v>
      </c>
      <c r="X248" t="s">
        <v>207</v>
      </c>
      <c r="Y248" s="16" t="s">
        <v>1873</v>
      </c>
      <c r="Z248" s="16" t="s">
        <v>204</v>
      </c>
      <c r="AB248" s="17">
        <f t="shared" si="31"/>
        <v>106</v>
      </c>
      <c r="AC248" s="13">
        <v>45023</v>
      </c>
      <c r="AD248">
        <f t="shared" si="28"/>
        <v>106</v>
      </c>
      <c r="AE248" s="13">
        <v>45023</v>
      </c>
      <c r="AF248">
        <f t="shared" si="37"/>
        <v>106</v>
      </c>
      <c r="AG248" s="13">
        <v>45023</v>
      </c>
      <c r="AH248">
        <f t="shared" si="32"/>
        <v>7.42</v>
      </c>
      <c r="AI248" s="13">
        <v>44999</v>
      </c>
      <c r="AJ248">
        <f t="shared" si="38"/>
        <v>53</v>
      </c>
      <c r="AK248" s="13">
        <v>45033</v>
      </c>
      <c r="AL248">
        <v>0</v>
      </c>
      <c r="AN248" t="s">
        <v>204</v>
      </c>
      <c r="AO248" s="13">
        <v>45070</v>
      </c>
      <c r="AP248" s="13">
        <v>45103</v>
      </c>
      <c r="AQ248" s="13">
        <v>45103</v>
      </c>
      <c r="AR248">
        <f t="shared" si="35"/>
        <v>3.5</v>
      </c>
      <c r="AS248">
        <f t="shared" si="36"/>
        <v>3.71</v>
      </c>
      <c r="AT248" t="s">
        <v>1946</v>
      </c>
    </row>
    <row r="249" spans="1:46" ht="20.149999999999999" customHeight="1" x14ac:dyDescent="0.35">
      <c r="A249">
        <v>248</v>
      </c>
      <c r="B249" t="s">
        <v>360</v>
      </c>
      <c r="C249" t="s">
        <v>10977</v>
      </c>
      <c r="D249" t="s">
        <v>2490</v>
      </c>
      <c r="E249" t="s">
        <v>98</v>
      </c>
      <c r="F249">
        <v>1956</v>
      </c>
      <c r="G249" t="s">
        <v>2413</v>
      </c>
      <c r="H249" t="s">
        <v>2414</v>
      </c>
      <c r="I249" t="s">
        <v>92</v>
      </c>
      <c r="J249" t="s">
        <v>2415</v>
      </c>
      <c r="K249" t="s">
        <v>2415</v>
      </c>
      <c r="M249" t="s">
        <v>2568</v>
      </c>
      <c r="N249">
        <v>1.0900000000000001</v>
      </c>
      <c r="R249" s="14">
        <v>44975</v>
      </c>
      <c r="S249" t="s">
        <v>207</v>
      </c>
      <c r="T249" s="14">
        <v>44987</v>
      </c>
      <c r="U249" s="16" t="s">
        <v>1872</v>
      </c>
      <c r="V249" s="16">
        <f t="shared" si="30"/>
        <v>130.80000000000001</v>
      </c>
      <c r="W249" s="16" t="s">
        <v>2404</v>
      </c>
      <c r="X249" t="s">
        <v>207</v>
      </c>
      <c r="Y249" s="16" t="s">
        <v>1873</v>
      </c>
      <c r="Z249" s="16" t="s">
        <v>204</v>
      </c>
      <c r="AB249" s="17">
        <f t="shared" si="31"/>
        <v>109.00000000000001</v>
      </c>
      <c r="AC249" s="13">
        <v>45024</v>
      </c>
      <c r="AD249">
        <f t="shared" si="28"/>
        <v>109.00000000000001</v>
      </c>
      <c r="AE249" s="13">
        <v>45024</v>
      </c>
      <c r="AF249">
        <f t="shared" si="37"/>
        <v>109.00000000000001</v>
      </c>
      <c r="AG249" s="13">
        <v>45024</v>
      </c>
      <c r="AH249">
        <f t="shared" si="32"/>
        <v>7.6300000000000008</v>
      </c>
      <c r="AI249" s="13">
        <v>45000</v>
      </c>
      <c r="AJ249">
        <f t="shared" si="38"/>
        <v>54.500000000000007</v>
      </c>
      <c r="AK249" s="13">
        <v>45034</v>
      </c>
      <c r="AL249">
        <v>0</v>
      </c>
      <c r="AN249" t="s">
        <v>204</v>
      </c>
      <c r="AO249" s="13">
        <v>45071</v>
      </c>
      <c r="AP249" s="13">
        <v>45104</v>
      </c>
      <c r="AQ249" s="13">
        <v>45106</v>
      </c>
      <c r="AR249">
        <f t="shared" si="35"/>
        <v>3.5</v>
      </c>
      <c r="AS249">
        <f t="shared" si="36"/>
        <v>3.8150000000000004</v>
      </c>
      <c r="AT249" t="s">
        <v>1946</v>
      </c>
    </row>
    <row r="250" spans="1:46" ht="20.149999999999999" customHeight="1" x14ac:dyDescent="0.35">
      <c r="A250">
        <v>249</v>
      </c>
      <c r="B250" t="s">
        <v>360</v>
      </c>
      <c r="C250" t="s">
        <v>10978</v>
      </c>
      <c r="D250" t="s">
        <v>2491</v>
      </c>
      <c r="E250" t="s">
        <v>98</v>
      </c>
      <c r="F250">
        <v>1969</v>
      </c>
      <c r="G250" t="s">
        <v>2413</v>
      </c>
      <c r="H250" t="s">
        <v>2414</v>
      </c>
      <c r="I250" t="s">
        <v>92</v>
      </c>
      <c r="J250" t="s">
        <v>2415</v>
      </c>
      <c r="K250" t="s">
        <v>2415</v>
      </c>
      <c r="M250" t="s">
        <v>2568</v>
      </c>
      <c r="N250">
        <v>1.08</v>
      </c>
      <c r="R250" s="14">
        <v>44974</v>
      </c>
      <c r="S250" t="s">
        <v>207</v>
      </c>
      <c r="T250" s="14">
        <v>44988</v>
      </c>
      <c r="U250" s="16" t="s">
        <v>1872</v>
      </c>
      <c r="V250" s="16">
        <f t="shared" si="30"/>
        <v>129.60000000000002</v>
      </c>
      <c r="W250" s="16" t="s">
        <v>2404</v>
      </c>
      <c r="X250" t="s">
        <v>207</v>
      </c>
      <c r="Y250" s="16" t="s">
        <v>1873</v>
      </c>
      <c r="Z250" s="16" t="s">
        <v>204</v>
      </c>
      <c r="AB250" s="17">
        <f t="shared" si="31"/>
        <v>108</v>
      </c>
      <c r="AC250" s="13">
        <v>45025</v>
      </c>
      <c r="AD250">
        <f t="shared" si="28"/>
        <v>108</v>
      </c>
      <c r="AE250" s="13">
        <v>45025</v>
      </c>
      <c r="AF250">
        <f t="shared" si="37"/>
        <v>108</v>
      </c>
      <c r="AG250" s="13">
        <v>45025</v>
      </c>
      <c r="AH250">
        <f t="shared" si="32"/>
        <v>7.5600000000000005</v>
      </c>
      <c r="AI250" s="13">
        <v>45001</v>
      </c>
      <c r="AJ250">
        <f t="shared" si="38"/>
        <v>54</v>
      </c>
      <c r="AK250" s="13">
        <v>45035</v>
      </c>
      <c r="AL250">
        <v>0</v>
      </c>
      <c r="AN250" t="s">
        <v>204</v>
      </c>
      <c r="AO250" s="13">
        <v>45062</v>
      </c>
      <c r="AP250" s="13">
        <v>45103</v>
      </c>
      <c r="AQ250" s="13">
        <v>45106</v>
      </c>
      <c r="AR250">
        <f t="shared" si="35"/>
        <v>3.5</v>
      </c>
      <c r="AS250">
        <f t="shared" si="36"/>
        <v>3.7800000000000002</v>
      </c>
      <c r="AT250" t="s">
        <v>1946</v>
      </c>
    </row>
    <row r="251" spans="1:46" ht="20.149999999999999" customHeight="1" x14ac:dyDescent="0.35">
      <c r="A251">
        <v>250</v>
      </c>
      <c r="B251" t="s">
        <v>360</v>
      </c>
      <c r="C251" t="s">
        <v>10979</v>
      </c>
      <c r="D251" t="s">
        <v>2483</v>
      </c>
      <c r="E251" t="s">
        <v>93</v>
      </c>
      <c r="F251">
        <v>1977</v>
      </c>
      <c r="G251" t="s">
        <v>2413</v>
      </c>
      <c r="H251" t="s">
        <v>2414</v>
      </c>
      <c r="I251" t="s">
        <v>92</v>
      </c>
      <c r="J251" t="s">
        <v>2415</v>
      </c>
      <c r="K251" t="s">
        <v>2415</v>
      </c>
      <c r="M251" t="s">
        <v>2568</v>
      </c>
      <c r="N251">
        <v>1.54</v>
      </c>
      <c r="R251" s="14">
        <v>44975</v>
      </c>
      <c r="S251" t="s">
        <v>207</v>
      </c>
      <c r="T251" s="14">
        <v>44989</v>
      </c>
      <c r="U251" s="16" t="s">
        <v>1872</v>
      </c>
      <c r="V251" s="16">
        <f t="shared" si="30"/>
        <v>184.8</v>
      </c>
      <c r="W251" s="16" t="s">
        <v>2404</v>
      </c>
      <c r="X251" t="s">
        <v>207</v>
      </c>
      <c r="Y251" s="16" t="s">
        <v>1873</v>
      </c>
      <c r="Z251" s="16" t="s">
        <v>204</v>
      </c>
      <c r="AB251" s="17">
        <f t="shared" si="31"/>
        <v>154</v>
      </c>
      <c r="AC251" s="13">
        <v>45029</v>
      </c>
      <c r="AD251">
        <f t="shared" si="28"/>
        <v>154</v>
      </c>
      <c r="AE251" s="13">
        <v>45029</v>
      </c>
      <c r="AF251">
        <f t="shared" si="37"/>
        <v>154</v>
      </c>
      <c r="AG251" s="13">
        <v>45029</v>
      </c>
      <c r="AH251">
        <f t="shared" si="32"/>
        <v>10.780000000000001</v>
      </c>
      <c r="AI251" s="13">
        <v>45002</v>
      </c>
      <c r="AJ251">
        <f t="shared" si="38"/>
        <v>77</v>
      </c>
      <c r="AK251" s="13">
        <v>45036</v>
      </c>
      <c r="AL251">
        <v>0</v>
      </c>
      <c r="AN251" t="s">
        <v>204</v>
      </c>
      <c r="AO251" s="13">
        <v>45063</v>
      </c>
      <c r="AP251" s="13">
        <v>45105</v>
      </c>
      <c r="AQ251" s="13">
        <v>45107</v>
      </c>
      <c r="AR251">
        <f t="shared" si="35"/>
        <v>3.5000000000000004</v>
      </c>
      <c r="AS251">
        <f t="shared" si="36"/>
        <v>5.3900000000000006</v>
      </c>
      <c r="AT251" t="s">
        <v>1946</v>
      </c>
    </row>
    <row r="252" spans="1:46" ht="20.149999999999999" customHeight="1" x14ac:dyDescent="0.35">
      <c r="A252">
        <v>251</v>
      </c>
      <c r="B252" t="s">
        <v>360</v>
      </c>
      <c r="C252" t="s">
        <v>10980</v>
      </c>
      <c r="D252" t="s">
        <v>2492</v>
      </c>
      <c r="E252" t="s">
        <v>93</v>
      </c>
      <c r="F252">
        <v>1977</v>
      </c>
      <c r="G252" t="s">
        <v>2413</v>
      </c>
      <c r="H252" t="s">
        <v>2414</v>
      </c>
      <c r="I252" t="s">
        <v>92</v>
      </c>
      <c r="J252" t="s">
        <v>2415</v>
      </c>
      <c r="K252" t="s">
        <v>2415</v>
      </c>
      <c r="M252" t="s">
        <v>2568</v>
      </c>
      <c r="N252">
        <v>1</v>
      </c>
      <c r="R252" s="14">
        <v>44976</v>
      </c>
      <c r="S252" t="s">
        <v>207</v>
      </c>
      <c r="T252" s="14">
        <v>44986</v>
      </c>
      <c r="U252" s="16" t="s">
        <v>1872</v>
      </c>
      <c r="V252" s="16">
        <f t="shared" si="30"/>
        <v>120</v>
      </c>
      <c r="W252" s="16" t="s">
        <v>2404</v>
      </c>
      <c r="X252" t="s">
        <v>207</v>
      </c>
      <c r="Y252" s="16" t="s">
        <v>1873</v>
      </c>
      <c r="Z252" s="16" t="s">
        <v>204</v>
      </c>
      <c r="AB252" s="17">
        <f t="shared" si="31"/>
        <v>100</v>
      </c>
      <c r="AC252" s="13">
        <v>45017</v>
      </c>
      <c r="AD252">
        <f t="shared" si="28"/>
        <v>100</v>
      </c>
      <c r="AE252" s="13">
        <v>45017</v>
      </c>
      <c r="AF252">
        <f t="shared" si="37"/>
        <v>100</v>
      </c>
      <c r="AG252" s="13">
        <v>45017</v>
      </c>
      <c r="AH252">
        <f t="shared" si="32"/>
        <v>7</v>
      </c>
      <c r="AI252" s="13">
        <v>45005</v>
      </c>
      <c r="AJ252">
        <f t="shared" si="38"/>
        <v>50</v>
      </c>
      <c r="AK252" s="13">
        <v>45032</v>
      </c>
      <c r="AL252">
        <v>0</v>
      </c>
      <c r="AN252" t="s">
        <v>204</v>
      </c>
      <c r="AO252" s="13">
        <v>45064</v>
      </c>
      <c r="AP252" s="13">
        <v>45105</v>
      </c>
      <c r="AQ252" s="13">
        <v>45105</v>
      </c>
      <c r="AR252">
        <f t="shared" si="35"/>
        <v>3.5</v>
      </c>
      <c r="AS252">
        <f t="shared" si="36"/>
        <v>3.5</v>
      </c>
      <c r="AT252" t="s">
        <v>1946</v>
      </c>
    </row>
    <row r="253" spans="1:46" ht="20.149999999999999" customHeight="1" x14ac:dyDescent="0.35">
      <c r="A253">
        <v>252</v>
      </c>
      <c r="B253" t="s">
        <v>360</v>
      </c>
      <c r="C253" t="s">
        <v>10981</v>
      </c>
      <c r="D253" t="s">
        <v>2493</v>
      </c>
      <c r="E253" t="s">
        <v>93</v>
      </c>
      <c r="F253">
        <v>1968</v>
      </c>
      <c r="G253" t="s">
        <v>2413</v>
      </c>
      <c r="H253" t="s">
        <v>2414</v>
      </c>
      <c r="I253" t="s">
        <v>92</v>
      </c>
      <c r="J253" t="s">
        <v>2415</v>
      </c>
      <c r="K253" t="s">
        <v>2415</v>
      </c>
      <c r="M253" t="s">
        <v>2568</v>
      </c>
      <c r="N253">
        <v>1.2</v>
      </c>
      <c r="R253" s="14">
        <v>44977</v>
      </c>
      <c r="S253" t="s">
        <v>207</v>
      </c>
      <c r="T253" s="14">
        <v>44987</v>
      </c>
      <c r="U253" s="16" t="s">
        <v>1872</v>
      </c>
      <c r="V253" s="16">
        <f t="shared" si="30"/>
        <v>144</v>
      </c>
      <c r="W253" s="16" t="s">
        <v>2404</v>
      </c>
      <c r="X253" t="s">
        <v>207</v>
      </c>
      <c r="Y253" s="16" t="s">
        <v>1873</v>
      </c>
      <c r="Z253" s="16" t="s">
        <v>204</v>
      </c>
      <c r="AB253" s="17">
        <f t="shared" si="31"/>
        <v>120</v>
      </c>
      <c r="AC253" s="13">
        <v>45018</v>
      </c>
      <c r="AD253">
        <f t="shared" si="28"/>
        <v>120</v>
      </c>
      <c r="AE253" s="13">
        <v>45018</v>
      </c>
      <c r="AF253">
        <f t="shared" si="37"/>
        <v>120</v>
      </c>
      <c r="AG253" s="13">
        <v>45018</v>
      </c>
      <c r="AH253">
        <f t="shared" si="32"/>
        <v>8.4</v>
      </c>
      <c r="AI253" s="13">
        <v>45006</v>
      </c>
      <c r="AJ253">
        <f t="shared" si="38"/>
        <v>60</v>
      </c>
      <c r="AK253" s="13">
        <v>45033</v>
      </c>
      <c r="AL253">
        <v>0</v>
      </c>
      <c r="AN253" t="s">
        <v>204</v>
      </c>
      <c r="AO253" s="13">
        <v>45065</v>
      </c>
      <c r="AP253" s="13">
        <v>45088</v>
      </c>
      <c r="AQ253" s="13">
        <v>45088</v>
      </c>
      <c r="AR253">
        <f t="shared" si="35"/>
        <v>3.5000000000000004</v>
      </c>
      <c r="AS253">
        <f t="shared" si="36"/>
        <v>4.2</v>
      </c>
      <c r="AT253" t="s">
        <v>1946</v>
      </c>
    </row>
    <row r="254" spans="1:46" ht="20.149999999999999" customHeight="1" x14ac:dyDescent="0.35">
      <c r="A254">
        <v>253</v>
      </c>
      <c r="B254" t="s">
        <v>360</v>
      </c>
      <c r="C254" t="s">
        <v>10982</v>
      </c>
      <c r="D254" t="s">
        <v>2494</v>
      </c>
      <c r="E254" t="s">
        <v>93</v>
      </c>
      <c r="F254">
        <v>1975</v>
      </c>
      <c r="G254" t="s">
        <v>2413</v>
      </c>
      <c r="H254" t="s">
        <v>2414</v>
      </c>
      <c r="I254" t="s">
        <v>92</v>
      </c>
      <c r="J254" t="s">
        <v>2415</v>
      </c>
      <c r="K254" t="s">
        <v>2415</v>
      </c>
      <c r="M254" t="s">
        <v>2568</v>
      </c>
      <c r="N254">
        <v>0.5</v>
      </c>
      <c r="R254" s="14">
        <v>44974</v>
      </c>
      <c r="S254" t="s">
        <v>207</v>
      </c>
      <c r="T254" s="14">
        <v>44988</v>
      </c>
      <c r="U254" s="16" t="s">
        <v>1872</v>
      </c>
      <c r="V254" s="16">
        <f t="shared" si="30"/>
        <v>60</v>
      </c>
      <c r="W254" s="16" t="s">
        <v>2404</v>
      </c>
      <c r="X254" t="s">
        <v>207</v>
      </c>
      <c r="Y254" s="16" t="s">
        <v>1873</v>
      </c>
      <c r="Z254" s="16" t="s">
        <v>204</v>
      </c>
      <c r="AB254" s="17">
        <f t="shared" si="31"/>
        <v>50</v>
      </c>
      <c r="AC254" s="13">
        <v>45019</v>
      </c>
      <c r="AD254">
        <f t="shared" si="28"/>
        <v>50</v>
      </c>
      <c r="AE254" s="13">
        <v>45019</v>
      </c>
      <c r="AF254">
        <f t="shared" si="37"/>
        <v>50</v>
      </c>
      <c r="AG254" s="13">
        <v>45019</v>
      </c>
      <c r="AH254">
        <f t="shared" si="32"/>
        <v>3.5</v>
      </c>
      <c r="AI254" s="13">
        <v>45007</v>
      </c>
      <c r="AJ254">
        <f t="shared" si="38"/>
        <v>25</v>
      </c>
      <c r="AK254" s="13">
        <v>45034</v>
      </c>
      <c r="AL254">
        <v>0</v>
      </c>
      <c r="AN254" t="s">
        <v>204</v>
      </c>
      <c r="AO254" s="13">
        <v>45066</v>
      </c>
      <c r="AP254" s="13">
        <v>45075</v>
      </c>
      <c r="AQ254" s="13">
        <v>45089</v>
      </c>
      <c r="AR254">
        <f t="shared" si="35"/>
        <v>3.5</v>
      </c>
      <c r="AS254">
        <f t="shared" si="36"/>
        <v>1.75</v>
      </c>
      <c r="AT254" t="s">
        <v>1946</v>
      </c>
    </row>
    <row r="255" spans="1:46" ht="20.149999999999999" customHeight="1" x14ac:dyDescent="0.35">
      <c r="A255">
        <v>254</v>
      </c>
      <c r="B255" t="s">
        <v>360</v>
      </c>
      <c r="C255" t="s">
        <v>10983</v>
      </c>
      <c r="D255" t="s">
        <v>2495</v>
      </c>
      <c r="E255" t="s">
        <v>93</v>
      </c>
      <c r="F255">
        <v>1968</v>
      </c>
      <c r="G255" t="s">
        <v>2413</v>
      </c>
      <c r="H255" t="s">
        <v>2414</v>
      </c>
      <c r="I255" t="s">
        <v>92</v>
      </c>
      <c r="J255" t="s">
        <v>2415</v>
      </c>
      <c r="K255" t="s">
        <v>2415</v>
      </c>
      <c r="M255" t="s">
        <v>2568</v>
      </c>
      <c r="N255">
        <v>1.25</v>
      </c>
      <c r="R255" s="14">
        <v>44975</v>
      </c>
      <c r="S255" t="s">
        <v>207</v>
      </c>
      <c r="T255" s="14">
        <v>44986</v>
      </c>
      <c r="U255" s="16" t="s">
        <v>1872</v>
      </c>
      <c r="V255" s="16">
        <f t="shared" si="30"/>
        <v>150</v>
      </c>
      <c r="W255" s="16" t="s">
        <v>2404</v>
      </c>
      <c r="X255" t="s">
        <v>207</v>
      </c>
      <c r="Y255" s="16" t="s">
        <v>1873</v>
      </c>
      <c r="Z255" s="16" t="s">
        <v>204</v>
      </c>
      <c r="AB255" s="17">
        <f t="shared" si="31"/>
        <v>125</v>
      </c>
      <c r="AC255" s="13">
        <v>45020</v>
      </c>
      <c r="AD255">
        <f t="shared" si="28"/>
        <v>125</v>
      </c>
      <c r="AE255" s="13">
        <v>45020</v>
      </c>
      <c r="AF255">
        <f t="shared" si="37"/>
        <v>125</v>
      </c>
      <c r="AG255" s="13">
        <v>45020</v>
      </c>
      <c r="AH255">
        <f t="shared" si="32"/>
        <v>8.75</v>
      </c>
      <c r="AI255" s="13">
        <v>45008</v>
      </c>
      <c r="AJ255">
        <f t="shared" si="38"/>
        <v>62.5</v>
      </c>
      <c r="AK255" s="13">
        <v>45035</v>
      </c>
      <c r="AL255">
        <v>0</v>
      </c>
      <c r="AN255" t="s">
        <v>204</v>
      </c>
      <c r="AO255" s="13">
        <v>45069</v>
      </c>
      <c r="AP255" s="13">
        <v>45083</v>
      </c>
      <c r="AQ255" s="13">
        <v>45087</v>
      </c>
      <c r="AR255">
        <f t="shared" si="35"/>
        <v>3.5</v>
      </c>
      <c r="AS255">
        <f t="shared" si="36"/>
        <v>4.375</v>
      </c>
      <c r="AT255" t="s">
        <v>1946</v>
      </c>
    </row>
    <row r="256" spans="1:46" ht="20.149999999999999" customHeight="1" x14ac:dyDescent="0.35">
      <c r="A256">
        <v>255</v>
      </c>
      <c r="B256" t="s">
        <v>360</v>
      </c>
      <c r="C256" t="s">
        <v>10984</v>
      </c>
      <c r="D256" t="s">
        <v>2496</v>
      </c>
      <c r="E256" t="s">
        <v>98</v>
      </c>
      <c r="G256" t="s">
        <v>2413</v>
      </c>
      <c r="H256" t="s">
        <v>2414</v>
      </c>
      <c r="I256" t="s">
        <v>92</v>
      </c>
      <c r="J256" t="s">
        <v>2415</v>
      </c>
      <c r="K256" t="s">
        <v>2415</v>
      </c>
      <c r="M256" t="s">
        <v>2568</v>
      </c>
      <c r="N256">
        <v>1.5</v>
      </c>
      <c r="R256" s="14">
        <v>44976</v>
      </c>
      <c r="S256" t="s">
        <v>207</v>
      </c>
      <c r="T256" s="14">
        <v>44987</v>
      </c>
      <c r="U256" s="16" t="s">
        <v>1872</v>
      </c>
      <c r="V256" s="16">
        <f t="shared" si="30"/>
        <v>180</v>
      </c>
      <c r="W256" s="16" t="s">
        <v>2404</v>
      </c>
      <c r="X256" t="s">
        <v>207</v>
      </c>
      <c r="Y256" s="16" t="s">
        <v>1873</v>
      </c>
      <c r="Z256" s="16" t="s">
        <v>204</v>
      </c>
      <c r="AB256" s="17">
        <f t="shared" si="31"/>
        <v>150</v>
      </c>
      <c r="AC256" s="13">
        <v>45021</v>
      </c>
      <c r="AD256">
        <f t="shared" si="28"/>
        <v>150</v>
      </c>
      <c r="AE256" s="13">
        <v>45021</v>
      </c>
      <c r="AF256">
        <f t="shared" si="37"/>
        <v>150</v>
      </c>
      <c r="AG256" s="13">
        <v>45021</v>
      </c>
      <c r="AH256">
        <f t="shared" si="32"/>
        <v>10.5</v>
      </c>
      <c r="AI256" s="13">
        <v>44999</v>
      </c>
      <c r="AJ256">
        <f t="shared" si="38"/>
        <v>75</v>
      </c>
      <c r="AK256" s="13">
        <v>45036</v>
      </c>
      <c r="AL256">
        <v>0</v>
      </c>
      <c r="AN256" t="s">
        <v>204</v>
      </c>
      <c r="AO256" s="13">
        <v>45070</v>
      </c>
      <c r="AP256" s="13">
        <v>45079</v>
      </c>
      <c r="AQ256" s="13">
        <v>45092</v>
      </c>
      <c r="AR256">
        <f t="shared" si="35"/>
        <v>3.5</v>
      </c>
      <c r="AS256">
        <f t="shared" si="36"/>
        <v>5.25</v>
      </c>
      <c r="AT256" t="s">
        <v>1946</v>
      </c>
    </row>
    <row r="257" spans="1:46" ht="20.149999999999999" customHeight="1" x14ac:dyDescent="0.35">
      <c r="A257">
        <v>256</v>
      </c>
      <c r="B257" t="s">
        <v>360</v>
      </c>
      <c r="C257" t="s">
        <v>10985</v>
      </c>
      <c r="D257" t="s">
        <v>2497</v>
      </c>
      <c r="E257" t="s">
        <v>98</v>
      </c>
      <c r="F257">
        <v>1962</v>
      </c>
      <c r="G257" t="s">
        <v>2413</v>
      </c>
      <c r="H257" t="s">
        <v>2414</v>
      </c>
      <c r="I257" t="s">
        <v>92</v>
      </c>
      <c r="J257" t="s">
        <v>2415</v>
      </c>
      <c r="K257" t="s">
        <v>2415</v>
      </c>
      <c r="M257" t="s">
        <v>2568</v>
      </c>
      <c r="N257">
        <v>1.72</v>
      </c>
      <c r="R257" s="14">
        <v>44977</v>
      </c>
      <c r="S257" t="s">
        <v>207</v>
      </c>
      <c r="T257" s="14">
        <v>44988</v>
      </c>
      <c r="U257" s="16" t="s">
        <v>1872</v>
      </c>
      <c r="V257" s="16">
        <f t="shared" si="30"/>
        <v>206.4</v>
      </c>
      <c r="W257" s="16" t="s">
        <v>2404</v>
      </c>
      <c r="X257" t="s">
        <v>207</v>
      </c>
      <c r="Y257" s="16" t="s">
        <v>1873</v>
      </c>
      <c r="Z257" s="16" t="s">
        <v>204</v>
      </c>
      <c r="AB257" s="17">
        <f t="shared" si="31"/>
        <v>172</v>
      </c>
      <c r="AC257" s="13">
        <v>45022</v>
      </c>
      <c r="AD257">
        <f t="shared" si="28"/>
        <v>172</v>
      </c>
      <c r="AE257" s="13">
        <v>45022</v>
      </c>
      <c r="AF257">
        <f t="shared" si="37"/>
        <v>172</v>
      </c>
      <c r="AG257" s="13">
        <v>45022</v>
      </c>
      <c r="AH257">
        <f t="shared" si="32"/>
        <v>12.04</v>
      </c>
      <c r="AI257" s="13">
        <v>45000</v>
      </c>
      <c r="AJ257">
        <f t="shared" si="38"/>
        <v>86</v>
      </c>
      <c r="AK257" s="13">
        <v>45037</v>
      </c>
      <c r="AL257">
        <v>0</v>
      </c>
      <c r="AN257" t="s">
        <v>204</v>
      </c>
      <c r="AO257" s="13">
        <v>45071</v>
      </c>
      <c r="AP257" s="13">
        <v>45087</v>
      </c>
      <c r="AQ257" s="13">
        <v>45092</v>
      </c>
      <c r="AR257">
        <f t="shared" si="35"/>
        <v>3.5</v>
      </c>
      <c r="AS257">
        <f t="shared" si="36"/>
        <v>6.02</v>
      </c>
      <c r="AT257" t="s">
        <v>1946</v>
      </c>
    </row>
    <row r="258" spans="1:46" ht="20.149999999999999" customHeight="1" x14ac:dyDescent="0.35">
      <c r="A258">
        <v>257</v>
      </c>
      <c r="B258" t="s">
        <v>360</v>
      </c>
      <c r="C258" t="s">
        <v>10986</v>
      </c>
      <c r="D258" t="s">
        <v>2498</v>
      </c>
      <c r="E258" t="s">
        <v>93</v>
      </c>
      <c r="F258">
        <v>1942</v>
      </c>
      <c r="G258" t="s">
        <v>2413</v>
      </c>
      <c r="H258" t="s">
        <v>2414</v>
      </c>
      <c r="I258" t="s">
        <v>92</v>
      </c>
      <c r="J258" t="s">
        <v>2415</v>
      </c>
      <c r="K258" t="s">
        <v>2415</v>
      </c>
      <c r="M258" t="s">
        <v>2568</v>
      </c>
      <c r="N258">
        <v>2.5299999999999998</v>
      </c>
      <c r="R258" s="14">
        <v>44974</v>
      </c>
      <c r="S258" t="s">
        <v>207</v>
      </c>
      <c r="T258" s="14">
        <v>44989</v>
      </c>
      <c r="U258" s="16" t="s">
        <v>1872</v>
      </c>
      <c r="V258" s="16">
        <f t="shared" si="30"/>
        <v>303.59999999999997</v>
      </c>
      <c r="W258" s="16" t="s">
        <v>2404</v>
      </c>
      <c r="X258" t="s">
        <v>207</v>
      </c>
      <c r="Y258" s="16" t="s">
        <v>1873</v>
      </c>
      <c r="Z258" s="16" t="s">
        <v>204</v>
      </c>
      <c r="AB258" s="17">
        <f t="shared" si="31"/>
        <v>252.99999999999997</v>
      </c>
      <c r="AC258" s="13">
        <v>45023</v>
      </c>
      <c r="AD258">
        <f t="shared" si="28"/>
        <v>252.99999999999997</v>
      </c>
      <c r="AE258" s="13">
        <v>45023</v>
      </c>
      <c r="AF258">
        <f t="shared" si="37"/>
        <v>252.99999999999997</v>
      </c>
      <c r="AG258" s="13">
        <v>45023</v>
      </c>
      <c r="AH258">
        <f t="shared" si="32"/>
        <v>17.709999999999997</v>
      </c>
      <c r="AI258" s="13">
        <v>45001</v>
      </c>
      <c r="AJ258">
        <f t="shared" si="38"/>
        <v>126.49999999999999</v>
      </c>
      <c r="AK258" s="13">
        <v>45040</v>
      </c>
      <c r="AL258">
        <v>0</v>
      </c>
      <c r="AN258" t="s">
        <v>204</v>
      </c>
      <c r="AO258" s="13">
        <v>45072</v>
      </c>
      <c r="AP258" s="13">
        <v>45089</v>
      </c>
      <c r="AQ258" s="13">
        <v>45094</v>
      </c>
      <c r="AR258">
        <f t="shared" si="35"/>
        <v>3.4999999999999996</v>
      </c>
      <c r="AS258">
        <f t="shared" si="36"/>
        <v>8.8549999999999986</v>
      </c>
      <c r="AT258" t="s">
        <v>1946</v>
      </c>
    </row>
    <row r="259" spans="1:46" ht="20.149999999999999" customHeight="1" x14ac:dyDescent="0.35">
      <c r="A259">
        <v>258</v>
      </c>
      <c r="B259" t="s">
        <v>360</v>
      </c>
      <c r="C259" t="s">
        <v>10987</v>
      </c>
      <c r="D259" t="s">
        <v>2499</v>
      </c>
      <c r="E259" t="s">
        <v>98</v>
      </c>
      <c r="G259" t="s">
        <v>2413</v>
      </c>
      <c r="H259" t="s">
        <v>2414</v>
      </c>
      <c r="I259" t="s">
        <v>92</v>
      </c>
      <c r="J259" t="s">
        <v>2415</v>
      </c>
      <c r="K259" t="s">
        <v>2415</v>
      </c>
      <c r="M259" t="s">
        <v>2568</v>
      </c>
      <c r="N259">
        <v>1</v>
      </c>
      <c r="R259" s="14">
        <v>44975</v>
      </c>
      <c r="S259" t="s">
        <v>207</v>
      </c>
      <c r="T259" s="14">
        <v>44990</v>
      </c>
      <c r="U259" s="16" t="s">
        <v>1872</v>
      </c>
      <c r="V259" s="16">
        <f t="shared" si="30"/>
        <v>120</v>
      </c>
      <c r="W259" s="16" t="s">
        <v>2404</v>
      </c>
      <c r="X259" t="s">
        <v>207</v>
      </c>
      <c r="Y259" s="16" t="s">
        <v>1873</v>
      </c>
      <c r="Z259" s="16" t="s">
        <v>204</v>
      </c>
      <c r="AB259" s="17">
        <f t="shared" si="31"/>
        <v>100</v>
      </c>
      <c r="AC259" s="13">
        <v>45024</v>
      </c>
      <c r="AD259">
        <f t="shared" ref="AD259:AD322" si="39">N259*100</f>
        <v>100</v>
      </c>
      <c r="AE259" s="13">
        <v>45024</v>
      </c>
      <c r="AF259">
        <f t="shared" si="37"/>
        <v>100</v>
      </c>
      <c r="AG259" s="13">
        <v>45024</v>
      </c>
      <c r="AH259">
        <f t="shared" si="32"/>
        <v>7</v>
      </c>
      <c r="AI259" s="13">
        <v>44999</v>
      </c>
      <c r="AJ259">
        <f t="shared" si="38"/>
        <v>50</v>
      </c>
      <c r="AK259" s="13">
        <v>45041</v>
      </c>
      <c r="AL259">
        <v>0</v>
      </c>
      <c r="AN259" t="s">
        <v>204</v>
      </c>
      <c r="AO259" s="13">
        <v>45062</v>
      </c>
      <c r="AP259" s="13">
        <v>45072</v>
      </c>
      <c r="AQ259" s="13">
        <v>45076</v>
      </c>
      <c r="AR259">
        <f t="shared" si="35"/>
        <v>3.5</v>
      </c>
      <c r="AS259">
        <f t="shared" si="36"/>
        <v>3.5</v>
      </c>
      <c r="AT259" t="s">
        <v>1946</v>
      </c>
    </row>
    <row r="260" spans="1:46" ht="20.149999999999999" customHeight="1" x14ac:dyDescent="0.35">
      <c r="A260">
        <v>259</v>
      </c>
      <c r="B260" t="s">
        <v>360</v>
      </c>
      <c r="C260" t="s">
        <v>10988</v>
      </c>
      <c r="D260" t="s">
        <v>2500</v>
      </c>
      <c r="E260" t="s">
        <v>98</v>
      </c>
      <c r="F260">
        <v>1977</v>
      </c>
      <c r="G260" t="s">
        <v>2413</v>
      </c>
      <c r="H260" t="s">
        <v>2414</v>
      </c>
      <c r="I260" t="s">
        <v>92</v>
      </c>
      <c r="J260" t="s">
        <v>2415</v>
      </c>
      <c r="K260" t="s">
        <v>2415</v>
      </c>
      <c r="M260" t="s">
        <v>2568</v>
      </c>
      <c r="N260">
        <v>0.92</v>
      </c>
      <c r="R260" s="14">
        <v>44976</v>
      </c>
      <c r="S260" t="s">
        <v>207</v>
      </c>
      <c r="T260" s="14">
        <v>44991</v>
      </c>
      <c r="U260" s="16" t="s">
        <v>1872</v>
      </c>
      <c r="V260" s="16">
        <f t="shared" ref="V260:V323" si="40">120*N260</f>
        <v>110.4</v>
      </c>
      <c r="W260" s="16" t="s">
        <v>2404</v>
      </c>
      <c r="X260" t="s">
        <v>207</v>
      </c>
      <c r="Y260" s="16" t="s">
        <v>1873</v>
      </c>
      <c r="Z260" s="16" t="s">
        <v>204</v>
      </c>
      <c r="AB260" s="17">
        <f t="shared" ref="AB260:AB323" si="41">N260*100</f>
        <v>92</v>
      </c>
      <c r="AC260" s="13">
        <v>45025</v>
      </c>
      <c r="AD260">
        <f t="shared" si="39"/>
        <v>92</v>
      </c>
      <c r="AE260" s="13">
        <v>45025</v>
      </c>
      <c r="AF260">
        <f t="shared" si="37"/>
        <v>92</v>
      </c>
      <c r="AG260" s="13">
        <v>45025</v>
      </c>
      <c r="AH260">
        <f t="shared" si="32"/>
        <v>6.44</v>
      </c>
      <c r="AI260" s="13">
        <v>45000</v>
      </c>
      <c r="AJ260">
        <f t="shared" si="38"/>
        <v>46</v>
      </c>
      <c r="AK260" s="13">
        <v>45042</v>
      </c>
      <c r="AL260">
        <v>0</v>
      </c>
      <c r="AN260" t="s">
        <v>204</v>
      </c>
      <c r="AO260" s="13">
        <v>45063</v>
      </c>
      <c r="AP260" s="13">
        <v>45087</v>
      </c>
      <c r="AQ260" s="13">
        <v>45096</v>
      </c>
      <c r="AR260">
        <f t="shared" si="35"/>
        <v>3.5</v>
      </c>
      <c r="AS260">
        <f t="shared" si="36"/>
        <v>3.22</v>
      </c>
      <c r="AT260" t="s">
        <v>1946</v>
      </c>
    </row>
    <row r="261" spans="1:46" ht="20.149999999999999" customHeight="1" x14ac:dyDescent="0.35">
      <c r="A261">
        <v>260</v>
      </c>
      <c r="B261" t="s">
        <v>360</v>
      </c>
      <c r="C261" t="s">
        <v>10989</v>
      </c>
      <c r="D261" t="s">
        <v>2501</v>
      </c>
      <c r="E261" t="s">
        <v>93</v>
      </c>
      <c r="F261">
        <v>1950</v>
      </c>
      <c r="G261" t="s">
        <v>2413</v>
      </c>
      <c r="H261" t="s">
        <v>2414</v>
      </c>
      <c r="I261" t="s">
        <v>92</v>
      </c>
      <c r="J261" t="s">
        <v>2415</v>
      </c>
      <c r="K261" t="s">
        <v>2415</v>
      </c>
      <c r="M261" t="s">
        <v>2568</v>
      </c>
      <c r="N261">
        <v>0.95</v>
      </c>
      <c r="R261" s="14">
        <v>44977</v>
      </c>
      <c r="S261" t="s">
        <v>207</v>
      </c>
      <c r="T261" s="14">
        <v>44994</v>
      </c>
      <c r="U261" s="16" t="s">
        <v>1872</v>
      </c>
      <c r="V261" s="16">
        <f t="shared" si="40"/>
        <v>114</v>
      </c>
      <c r="W261" s="16" t="s">
        <v>2404</v>
      </c>
      <c r="X261" t="s">
        <v>207</v>
      </c>
      <c r="Y261" s="16" t="s">
        <v>1873</v>
      </c>
      <c r="Z261" s="16" t="s">
        <v>204</v>
      </c>
      <c r="AB261" s="17">
        <f t="shared" si="41"/>
        <v>95</v>
      </c>
      <c r="AC261" s="13">
        <v>45029</v>
      </c>
      <c r="AD261">
        <f t="shared" si="39"/>
        <v>95</v>
      </c>
      <c r="AE261" s="13">
        <v>45029</v>
      </c>
      <c r="AF261">
        <f t="shared" si="37"/>
        <v>95</v>
      </c>
      <c r="AG261" s="13">
        <v>45029</v>
      </c>
      <c r="AH261">
        <f t="shared" si="32"/>
        <v>6.6499999999999995</v>
      </c>
      <c r="AI261" s="13">
        <v>45001</v>
      </c>
      <c r="AJ261">
        <f t="shared" si="38"/>
        <v>47.5</v>
      </c>
      <c r="AK261" s="13">
        <v>45032</v>
      </c>
      <c r="AL261">
        <v>0</v>
      </c>
      <c r="AN261" t="s">
        <v>204</v>
      </c>
      <c r="AO261" s="13">
        <v>45064</v>
      </c>
      <c r="AP261" s="13">
        <v>45074</v>
      </c>
      <c r="AQ261" s="13">
        <v>45076</v>
      </c>
      <c r="AR261">
        <f t="shared" si="35"/>
        <v>3.5</v>
      </c>
      <c r="AS261">
        <f t="shared" si="36"/>
        <v>3.3249999999999997</v>
      </c>
      <c r="AT261" t="s">
        <v>1946</v>
      </c>
    </row>
    <row r="262" spans="1:46" ht="20.149999999999999" customHeight="1" x14ac:dyDescent="0.35">
      <c r="A262">
        <v>261</v>
      </c>
      <c r="B262" t="s">
        <v>360</v>
      </c>
      <c r="C262" t="s">
        <v>10990</v>
      </c>
      <c r="D262" t="s">
        <v>2502</v>
      </c>
      <c r="E262" t="s">
        <v>98</v>
      </c>
      <c r="F262">
        <v>1986</v>
      </c>
      <c r="G262" t="s">
        <v>2413</v>
      </c>
      <c r="H262" t="s">
        <v>2414</v>
      </c>
      <c r="I262" t="s">
        <v>92</v>
      </c>
      <c r="J262" t="s">
        <v>2415</v>
      </c>
      <c r="K262" t="s">
        <v>2415</v>
      </c>
      <c r="M262" t="s">
        <v>2568</v>
      </c>
      <c r="N262">
        <v>0.59</v>
      </c>
      <c r="R262" s="14">
        <v>44978</v>
      </c>
      <c r="S262" t="s">
        <v>207</v>
      </c>
      <c r="T262" s="14">
        <v>44995</v>
      </c>
      <c r="U262" s="16" t="s">
        <v>1872</v>
      </c>
      <c r="V262" s="16">
        <f t="shared" si="40"/>
        <v>70.8</v>
      </c>
      <c r="W262" s="16" t="s">
        <v>2404</v>
      </c>
      <c r="X262" t="s">
        <v>207</v>
      </c>
      <c r="Y262" s="16" t="s">
        <v>1873</v>
      </c>
      <c r="Z262" s="16" t="s">
        <v>204</v>
      </c>
      <c r="AB262" s="17">
        <f t="shared" si="41"/>
        <v>59</v>
      </c>
      <c r="AC262" s="13">
        <v>45017</v>
      </c>
      <c r="AD262">
        <f t="shared" si="39"/>
        <v>59</v>
      </c>
      <c r="AE262" s="13">
        <v>45017</v>
      </c>
      <c r="AF262">
        <f t="shared" si="37"/>
        <v>59</v>
      </c>
      <c r="AG262" s="13">
        <v>45017</v>
      </c>
      <c r="AH262">
        <f t="shared" si="32"/>
        <v>4.13</v>
      </c>
      <c r="AI262" s="13">
        <v>45002</v>
      </c>
      <c r="AJ262">
        <f t="shared" si="38"/>
        <v>29.5</v>
      </c>
      <c r="AK262" s="13">
        <v>45033</v>
      </c>
      <c r="AL262">
        <v>0</v>
      </c>
      <c r="AN262" t="s">
        <v>204</v>
      </c>
      <c r="AO262" s="13">
        <v>45065</v>
      </c>
      <c r="AP262" s="13">
        <v>45076</v>
      </c>
      <c r="AQ262" s="13">
        <v>45089</v>
      </c>
      <c r="AR262">
        <f t="shared" si="35"/>
        <v>3.5</v>
      </c>
      <c r="AS262">
        <f t="shared" si="36"/>
        <v>2.0649999999999999</v>
      </c>
      <c r="AT262" t="s">
        <v>1946</v>
      </c>
    </row>
    <row r="263" spans="1:46" ht="20.149999999999999" customHeight="1" x14ac:dyDescent="0.35">
      <c r="A263">
        <v>262</v>
      </c>
      <c r="B263" t="s">
        <v>360</v>
      </c>
      <c r="C263" t="s">
        <v>10991</v>
      </c>
      <c r="D263" t="s">
        <v>2503</v>
      </c>
      <c r="E263" t="s">
        <v>98</v>
      </c>
      <c r="F263">
        <v>1962</v>
      </c>
      <c r="G263" t="s">
        <v>2413</v>
      </c>
      <c r="H263" t="s">
        <v>2414</v>
      </c>
      <c r="I263" t="s">
        <v>92</v>
      </c>
      <c r="J263" t="s">
        <v>2415</v>
      </c>
      <c r="K263" t="s">
        <v>2415</v>
      </c>
      <c r="M263" t="s">
        <v>2568</v>
      </c>
      <c r="N263">
        <v>1.1000000000000001</v>
      </c>
      <c r="R263" s="14">
        <v>44981</v>
      </c>
      <c r="S263" t="s">
        <v>207</v>
      </c>
      <c r="T263" s="14">
        <v>44986</v>
      </c>
      <c r="U263" s="16" t="s">
        <v>1872</v>
      </c>
      <c r="V263" s="16">
        <f t="shared" si="40"/>
        <v>132</v>
      </c>
      <c r="W263" s="16" t="s">
        <v>2404</v>
      </c>
      <c r="X263" t="s">
        <v>207</v>
      </c>
      <c r="Y263" s="16" t="s">
        <v>1873</v>
      </c>
      <c r="Z263" s="16" t="s">
        <v>204</v>
      </c>
      <c r="AB263" s="17">
        <f t="shared" si="41"/>
        <v>110.00000000000001</v>
      </c>
      <c r="AC263" s="13">
        <v>45018</v>
      </c>
      <c r="AD263">
        <f t="shared" si="39"/>
        <v>110.00000000000001</v>
      </c>
      <c r="AE263" s="13">
        <v>45018</v>
      </c>
      <c r="AF263">
        <f t="shared" si="37"/>
        <v>110.00000000000001</v>
      </c>
      <c r="AG263" s="13">
        <v>45018</v>
      </c>
      <c r="AH263">
        <f t="shared" si="32"/>
        <v>7.7000000000000011</v>
      </c>
      <c r="AI263" s="13">
        <v>45005</v>
      </c>
      <c r="AJ263">
        <f t="shared" si="38"/>
        <v>55.000000000000007</v>
      </c>
      <c r="AK263" s="13">
        <v>45034</v>
      </c>
      <c r="AL263">
        <v>0</v>
      </c>
      <c r="AN263" t="s">
        <v>204</v>
      </c>
      <c r="AO263" s="13">
        <v>45066</v>
      </c>
      <c r="AP263" s="13">
        <v>45082</v>
      </c>
      <c r="AQ263" s="13">
        <v>45089</v>
      </c>
      <c r="AR263">
        <f t="shared" si="35"/>
        <v>3.5</v>
      </c>
      <c r="AS263">
        <f t="shared" si="36"/>
        <v>3.8500000000000005</v>
      </c>
      <c r="AT263" t="s">
        <v>1946</v>
      </c>
    </row>
    <row r="264" spans="1:46" ht="20.149999999999999" customHeight="1" x14ac:dyDescent="0.35">
      <c r="A264">
        <v>263</v>
      </c>
      <c r="B264" t="s">
        <v>360</v>
      </c>
      <c r="C264" t="s">
        <v>10992</v>
      </c>
      <c r="D264" t="s">
        <v>2504</v>
      </c>
      <c r="E264" t="s">
        <v>98</v>
      </c>
      <c r="F264">
        <v>1962</v>
      </c>
      <c r="G264" t="s">
        <v>2413</v>
      </c>
      <c r="H264" t="s">
        <v>2414</v>
      </c>
      <c r="I264" t="s">
        <v>92</v>
      </c>
      <c r="J264" t="s">
        <v>2415</v>
      </c>
      <c r="K264" t="s">
        <v>2415</v>
      </c>
      <c r="M264" t="s">
        <v>2568</v>
      </c>
      <c r="N264">
        <v>1.36</v>
      </c>
      <c r="R264" s="14">
        <v>44984</v>
      </c>
      <c r="S264" t="s">
        <v>207</v>
      </c>
      <c r="T264" s="14">
        <v>44987</v>
      </c>
      <c r="U264" s="16" t="s">
        <v>1872</v>
      </c>
      <c r="V264" s="16">
        <f t="shared" si="40"/>
        <v>163.20000000000002</v>
      </c>
      <c r="W264" s="16" t="s">
        <v>2404</v>
      </c>
      <c r="X264" t="s">
        <v>207</v>
      </c>
      <c r="Y264" s="16" t="s">
        <v>1873</v>
      </c>
      <c r="Z264" s="16" t="s">
        <v>204</v>
      </c>
      <c r="AB264" s="17">
        <f t="shared" si="41"/>
        <v>136</v>
      </c>
      <c r="AC264" s="13">
        <v>45019</v>
      </c>
      <c r="AD264">
        <f t="shared" si="39"/>
        <v>136</v>
      </c>
      <c r="AE264" s="13">
        <v>45019</v>
      </c>
      <c r="AF264">
        <f t="shared" si="37"/>
        <v>136</v>
      </c>
      <c r="AG264" s="13">
        <v>45019</v>
      </c>
      <c r="AH264">
        <f t="shared" si="32"/>
        <v>9.5200000000000014</v>
      </c>
      <c r="AI264" s="13">
        <v>45006</v>
      </c>
      <c r="AJ264">
        <f t="shared" si="38"/>
        <v>68</v>
      </c>
      <c r="AK264" s="13">
        <v>45035</v>
      </c>
      <c r="AL264">
        <v>0</v>
      </c>
      <c r="AN264" t="s">
        <v>204</v>
      </c>
      <c r="AO264" s="13">
        <v>45069</v>
      </c>
      <c r="AP264" s="13">
        <v>45079</v>
      </c>
      <c r="AQ264" s="13">
        <v>45084</v>
      </c>
      <c r="AR264">
        <f t="shared" si="35"/>
        <v>3.5000000000000004</v>
      </c>
      <c r="AS264">
        <f t="shared" si="36"/>
        <v>4.7600000000000007</v>
      </c>
      <c r="AT264" t="s">
        <v>1946</v>
      </c>
    </row>
    <row r="265" spans="1:46" ht="20.149999999999999" customHeight="1" x14ac:dyDescent="0.35">
      <c r="A265">
        <v>264</v>
      </c>
      <c r="B265" t="s">
        <v>360</v>
      </c>
      <c r="C265" t="s">
        <v>10993</v>
      </c>
      <c r="D265" t="s">
        <v>2505</v>
      </c>
      <c r="E265" t="s">
        <v>93</v>
      </c>
      <c r="F265">
        <v>1960</v>
      </c>
      <c r="G265" t="s">
        <v>2413</v>
      </c>
      <c r="H265" t="s">
        <v>2414</v>
      </c>
      <c r="I265" t="s">
        <v>92</v>
      </c>
      <c r="J265" t="s">
        <v>2415</v>
      </c>
      <c r="K265" t="s">
        <v>2415</v>
      </c>
      <c r="M265" t="s">
        <v>2568</v>
      </c>
      <c r="N265">
        <v>2.68</v>
      </c>
      <c r="R265" s="14">
        <v>44974</v>
      </c>
      <c r="S265" t="s">
        <v>207</v>
      </c>
      <c r="T265" s="14">
        <v>44988</v>
      </c>
      <c r="U265" s="16" t="s">
        <v>1872</v>
      </c>
      <c r="V265" s="16">
        <f t="shared" si="40"/>
        <v>321.60000000000002</v>
      </c>
      <c r="W265" s="16" t="s">
        <v>2404</v>
      </c>
      <c r="X265" t="s">
        <v>207</v>
      </c>
      <c r="Y265" s="16" t="s">
        <v>1873</v>
      </c>
      <c r="Z265" s="16" t="s">
        <v>204</v>
      </c>
      <c r="AB265" s="17">
        <f t="shared" si="41"/>
        <v>268</v>
      </c>
      <c r="AC265" s="13">
        <v>45020</v>
      </c>
      <c r="AD265">
        <f t="shared" si="39"/>
        <v>268</v>
      </c>
      <c r="AE265" s="13">
        <v>45020</v>
      </c>
      <c r="AF265">
        <f t="shared" si="37"/>
        <v>268</v>
      </c>
      <c r="AG265" s="13">
        <v>45020</v>
      </c>
      <c r="AH265">
        <f t="shared" si="32"/>
        <v>18.760000000000002</v>
      </c>
      <c r="AI265" s="13">
        <v>45007</v>
      </c>
      <c r="AJ265">
        <f t="shared" si="38"/>
        <v>134</v>
      </c>
      <c r="AK265" s="13">
        <v>45036</v>
      </c>
      <c r="AL265">
        <v>0</v>
      </c>
      <c r="AN265" t="s">
        <v>204</v>
      </c>
      <c r="AO265" s="13">
        <v>45070</v>
      </c>
      <c r="AP265" s="13">
        <v>45090</v>
      </c>
      <c r="AQ265" s="13">
        <v>45100</v>
      </c>
      <c r="AR265">
        <f t="shared" si="35"/>
        <v>3.5</v>
      </c>
      <c r="AS265">
        <f t="shared" si="36"/>
        <v>9.3800000000000008</v>
      </c>
      <c r="AT265" t="s">
        <v>1946</v>
      </c>
    </row>
    <row r="266" spans="1:46" ht="20.149999999999999" customHeight="1" x14ac:dyDescent="0.35">
      <c r="A266">
        <v>265</v>
      </c>
      <c r="B266" t="s">
        <v>360</v>
      </c>
      <c r="C266" t="s">
        <v>10994</v>
      </c>
      <c r="D266" t="s">
        <v>2471</v>
      </c>
      <c r="E266" t="s">
        <v>93</v>
      </c>
      <c r="F266">
        <v>1971</v>
      </c>
      <c r="G266" t="s">
        <v>2413</v>
      </c>
      <c r="H266" t="s">
        <v>2414</v>
      </c>
      <c r="I266" t="s">
        <v>92</v>
      </c>
      <c r="J266" t="s">
        <v>2415</v>
      </c>
      <c r="K266" t="s">
        <v>2415</v>
      </c>
      <c r="M266" t="s">
        <v>2568</v>
      </c>
      <c r="N266">
        <v>0.93</v>
      </c>
      <c r="R266" s="14">
        <v>44974</v>
      </c>
      <c r="S266" t="s">
        <v>207</v>
      </c>
      <c r="T266" s="14">
        <v>44989</v>
      </c>
      <c r="U266" s="16" t="s">
        <v>1872</v>
      </c>
      <c r="V266" s="16">
        <f t="shared" si="40"/>
        <v>111.60000000000001</v>
      </c>
      <c r="W266" s="16" t="s">
        <v>2404</v>
      </c>
      <c r="X266" t="s">
        <v>207</v>
      </c>
      <c r="Y266" s="16" t="s">
        <v>1873</v>
      </c>
      <c r="Z266" s="16" t="s">
        <v>204</v>
      </c>
      <c r="AB266" s="17">
        <f t="shared" si="41"/>
        <v>93</v>
      </c>
      <c r="AC266" s="13">
        <v>45021</v>
      </c>
      <c r="AD266">
        <f t="shared" si="39"/>
        <v>93</v>
      </c>
      <c r="AE266" s="13">
        <v>45021</v>
      </c>
      <c r="AF266">
        <f t="shared" si="37"/>
        <v>93</v>
      </c>
      <c r="AG266" s="13">
        <v>45021</v>
      </c>
      <c r="AH266">
        <f t="shared" si="32"/>
        <v>6.5100000000000007</v>
      </c>
      <c r="AI266" s="13">
        <v>45008</v>
      </c>
      <c r="AJ266">
        <f t="shared" si="38"/>
        <v>46.5</v>
      </c>
      <c r="AK266" s="13">
        <v>45032</v>
      </c>
      <c r="AL266">
        <v>0</v>
      </c>
      <c r="AN266" t="s">
        <v>204</v>
      </c>
      <c r="AO266" s="13">
        <v>45071</v>
      </c>
      <c r="AP266" s="13">
        <v>45088</v>
      </c>
      <c r="AQ266" s="13">
        <v>45088</v>
      </c>
      <c r="AR266">
        <f t="shared" si="35"/>
        <v>3.5</v>
      </c>
      <c r="AS266">
        <f t="shared" si="36"/>
        <v>3.2550000000000003</v>
      </c>
      <c r="AT266" t="s">
        <v>1946</v>
      </c>
    </row>
    <row r="267" spans="1:46" ht="20.149999999999999" customHeight="1" x14ac:dyDescent="0.35">
      <c r="A267">
        <v>266</v>
      </c>
      <c r="B267" t="s">
        <v>360</v>
      </c>
      <c r="C267" t="s">
        <v>10995</v>
      </c>
      <c r="D267" t="s">
        <v>3047</v>
      </c>
      <c r="E267" t="s">
        <v>98</v>
      </c>
      <c r="F267">
        <v>1972</v>
      </c>
      <c r="G267" t="s">
        <v>2413</v>
      </c>
      <c r="H267" t="s">
        <v>2414</v>
      </c>
      <c r="I267" t="s">
        <v>92</v>
      </c>
      <c r="J267" t="s">
        <v>2415</v>
      </c>
      <c r="K267" t="s">
        <v>2415</v>
      </c>
      <c r="M267" t="s">
        <v>2568</v>
      </c>
      <c r="N267">
        <v>1.38</v>
      </c>
      <c r="R267" s="14">
        <v>44975</v>
      </c>
      <c r="S267" t="s">
        <v>207</v>
      </c>
      <c r="T267" s="14">
        <v>44986</v>
      </c>
      <c r="U267" s="16" t="s">
        <v>1872</v>
      </c>
      <c r="V267" s="16">
        <f t="shared" si="40"/>
        <v>165.6</v>
      </c>
      <c r="W267" s="16" t="s">
        <v>2404</v>
      </c>
      <c r="X267" t="s">
        <v>207</v>
      </c>
      <c r="Y267" s="16" t="s">
        <v>1873</v>
      </c>
      <c r="Z267" s="16" t="s">
        <v>204</v>
      </c>
      <c r="AB267" s="17">
        <f t="shared" si="41"/>
        <v>138</v>
      </c>
      <c r="AC267" s="13">
        <v>45022</v>
      </c>
      <c r="AD267">
        <f t="shared" si="39"/>
        <v>138</v>
      </c>
      <c r="AE267" s="13">
        <v>45022</v>
      </c>
      <c r="AF267">
        <f t="shared" si="37"/>
        <v>138</v>
      </c>
      <c r="AG267" s="13">
        <v>45022</v>
      </c>
      <c r="AH267">
        <f t="shared" si="32"/>
        <v>9.66</v>
      </c>
      <c r="AI267" s="13">
        <v>44999</v>
      </c>
      <c r="AJ267">
        <f t="shared" si="38"/>
        <v>69</v>
      </c>
      <c r="AK267" s="13">
        <v>45033</v>
      </c>
      <c r="AL267">
        <v>0</v>
      </c>
      <c r="AN267" t="s">
        <v>204</v>
      </c>
      <c r="AO267" s="13">
        <v>45062</v>
      </c>
      <c r="AP267" s="13">
        <v>45073</v>
      </c>
      <c r="AQ267" s="13">
        <v>45073</v>
      </c>
      <c r="AR267">
        <f t="shared" si="35"/>
        <v>3.5000000000000004</v>
      </c>
      <c r="AS267">
        <f t="shared" si="36"/>
        <v>4.83</v>
      </c>
      <c r="AT267" t="s">
        <v>1946</v>
      </c>
    </row>
    <row r="268" spans="1:46" ht="20.149999999999999" customHeight="1" x14ac:dyDescent="0.35">
      <c r="A268">
        <v>267</v>
      </c>
      <c r="B268" t="s">
        <v>360</v>
      </c>
      <c r="C268" t="s">
        <v>10996</v>
      </c>
      <c r="D268" t="s">
        <v>2507</v>
      </c>
      <c r="E268" t="s">
        <v>93</v>
      </c>
      <c r="F268">
        <v>1939</v>
      </c>
      <c r="G268" t="s">
        <v>2413</v>
      </c>
      <c r="H268" t="s">
        <v>2414</v>
      </c>
      <c r="I268" t="s">
        <v>92</v>
      </c>
      <c r="J268" t="s">
        <v>2415</v>
      </c>
      <c r="K268" t="s">
        <v>2415</v>
      </c>
      <c r="M268" t="s">
        <v>2568</v>
      </c>
      <c r="N268">
        <v>0.63</v>
      </c>
      <c r="R268" s="14">
        <v>44976</v>
      </c>
      <c r="S268" t="s">
        <v>207</v>
      </c>
      <c r="T268" s="14">
        <v>44986</v>
      </c>
      <c r="U268" s="16" t="s">
        <v>1872</v>
      </c>
      <c r="V268" s="16">
        <f t="shared" si="40"/>
        <v>75.599999999999994</v>
      </c>
      <c r="W268" s="16" t="s">
        <v>2404</v>
      </c>
      <c r="X268" t="s">
        <v>207</v>
      </c>
      <c r="Y268" s="16" t="s">
        <v>1873</v>
      </c>
      <c r="Z268" s="16" t="s">
        <v>204</v>
      </c>
      <c r="AB268" s="17">
        <f t="shared" si="41"/>
        <v>63</v>
      </c>
      <c r="AC268" s="13">
        <v>45023</v>
      </c>
      <c r="AD268">
        <f t="shared" si="39"/>
        <v>63</v>
      </c>
      <c r="AE268" s="13">
        <v>45023</v>
      </c>
      <c r="AF268">
        <f t="shared" si="37"/>
        <v>63</v>
      </c>
      <c r="AG268" s="13">
        <v>45023</v>
      </c>
      <c r="AH268">
        <f t="shared" si="32"/>
        <v>4.41</v>
      </c>
      <c r="AI268" s="13">
        <v>45000</v>
      </c>
      <c r="AJ268">
        <f t="shared" si="38"/>
        <v>31.5</v>
      </c>
      <c r="AK268" s="13">
        <v>45034</v>
      </c>
      <c r="AL268">
        <v>0</v>
      </c>
      <c r="AN268" t="s">
        <v>204</v>
      </c>
      <c r="AO268" s="13">
        <v>45063</v>
      </c>
      <c r="AP268" s="13">
        <v>45073</v>
      </c>
      <c r="AQ268" s="13">
        <v>45076</v>
      </c>
      <c r="AR268">
        <f t="shared" si="35"/>
        <v>3.5</v>
      </c>
      <c r="AS268">
        <f t="shared" si="36"/>
        <v>2.2050000000000001</v>
      </c>
      <c r="AT268" t="s">
        <v>1946</v>
      </c>
    </row>
    <row r="269" spans="1:46" ht="20.149999999999999" customHeight="1" x14ac:dyDescent="0.35">
      <c r="A269">
        <v>268</v>
      </c>
      <c r="B269" t="s">
        <v>360</v>
      </c>
      <c r="C269" t="s">
        <v>10997</v>
      </c>
      <c r="D269" t="s">
        <v>2508</v>
      </c>
      <c r="E269" t="s">
        <v>98</v>
      </c>
      <c r="G269" t="s">
        <v>2413</v>
      </c>
      <c r="H269" t="s">
        <v>2414</v>
      </c>
      <c r="I269" t="s">
        <v>92</v>
      </c>
      <c r="J269" t="s">
        <v>2415</v>
      </c>
      <c r="K269" t="s">
        <v>2415</v>
      </c>
      <c r="M269" t="s">
        <v>2568</v>
      </c>
      <c r="N269">
        <v>0.5</v>
      </c>
      <c r="R269" s="14">
        <v>44977</v>
      </c>
      <c r="S269" t="s">
        <v>207</v>
      </c>
      <c r="T269" s="14">
        <v>44987</v>
      </c>
      <c r="U269" s="16" t="s">
        <v>1872</v>
      </c>
      <c r="V269" s="16">
        <f t="shared" si="40"/>
        <v>60</v>
      </c>
      <c r="W269" s="16" t="s">
        <v>2404</v>
      </c>
      <c r="X269" t="s">
        <v>207</v>
      </c>
      <c r="Y269" s="16" t="s">
        <v>1873</v>
      </c>
      <c r="Z269" s="16" t="s">
        <v>204</v>
      </c>
      <c r="AB269" s="17">
        <f t="shared" si="41"/>
        <v>50</v>
      </c>
      <c r="AC269" s="13">
        <v>45024</v>
      </c>
      <c r="AD269">
        <f t="shared" si="39"/>
        <v>50</v>
      </c>
      <c r="AE269" s="13">
        <v>45024</v>
      </c>
      <c r="AF269">
        <f t="shared" si="37"/>
        <v>50</v>
      </c>
      <c r="AG269" s="13">
        <v>45024</v>
      </c>
      <c r="AH269">
        <f t="shared" si="32"/>
        <v>3.5</v>
      </c>
      <c r="AI269" s="13">
        <v>45001</v>
      </c>
      <c r="AJ269">
        <f t="shared" si="38"/>
        <v>25</v>
      </c>
      <c r="AK269" s="13">
        <v>45035</v>
      </c>
      <c r="AL269">
        <v>0</v>
      </c>
      <c r="AN269" t="s">
        <v>204</v>
      </c>
      <c r="AO269" s="13">
        <v>45064</v>
      </c>
      <c r="AP269" s="13">
        <v>45088</v>
      </c>
      <c r="AQ269" s="13">
        <v>45088</v>
      </c>
      <c r="AR269">
        <f t="shared" si="35"/>
        <v>3.5</v>
      </c>
      <c r="AS269">
        <f t="shared" si="36"/>
        <v>1.75</v>
      </c>
      <c r="AT269" t="s">
        <v>1946</v>
      </c>
    </row>
    <row r="270" spans="1:46" ht="20.149999999999999" customHeight="1" x14ac:dyDescent="0.35">
      <c r="A270">
        <v>269</v>
      </c>
      <c r="B270" t="s">
        <v>360</v>
      </c>
      <c r="C270" t="s">
        <v>10998</v>
      </c>
      <c r="D270" t="s">
        <v>2509</v>
      </c>
      <c r="E270" t="s">
        <v>98</v>
      </c>
      <c r="F270">
        <v>1958</v>
      </c>
      <c r="G270" t="s">
        <v>2413</v>
      </c>
      <c r="H270" t="s">
        <v>2414</v>
      </c>
      <c r="I270" t="s">
        <v>92</v>
      </c>
      <c r="J270" t="s">
        <v>2415</v>
      </c>
      <c r="K270" t="s">
        <v>2415</v>
      </c>
      <c r="M270" t="s">
        <v>2568</v>
      </c>
      <c r="N270">
        <v>1.81</v>
      </c>
      <c r="R270" s="14">
        <v>44978</v>
      </c>
      <c r="S270" t="s">
        <v>207</v>
      </c>
      <c r="T270" s="14">
        <v>44988</v>
      </c>
      <c r="U270" s="16" t="s">
        <v>1872</v>
      </c>
      <c r="V270" s="16">
        <f t="shared" si="40"/>
        <v>217.20000000000002</v>
      </c>
      <c r="W270" s="16" t="s">
        <v>2404</v>
      </c>
      <c r="X270" t="s">
        <v>207</v>
      </c>
      <c r="Y270" s="16" t="s">
        <v>1873</v>
      </c>
      <c r="Z270" s="16" t="s">
        <v>204</v>
      </c>
      <c r="AB270" s="17">
        <f t="shared" si="41"/>
        <v>181</v>
      </c>
      <c r="AC270" s="13">
        <v>45025</v>
      </c>
      <c r="AD270">
        <f t="shared" si="39"/>
        <v>181</v>
      </c>
      <c r="AE270" s="13">
        <v>45025</v>
      </c>
      <c r="AF270">
        <f t="shared" si="37"/>
        <v>181</v>
      </c>
      <c r="AG270" s="13">
        <v>45025</v>
      </c>
      <c r="AH270">
        <f t="shared" si="32"/>
        <v>12.67</v>
      </c>
      <c r="AI270" s="13">
        <v>44999</v>
      </c>
      <c r="AJ270">
        <f t="shared" si="38"/>
        <v>90.5</v>
      </c>
      <c r="AK270" s="13">
        <v>45036</v>
      </c>
      <c r="AL270">
        <v>0</v>
      </c>
      <c r="AN270" t="s">
        <v>204</v>
      </c>
      <c r="AO270" s="13">
        <v>45065</v>
      </c>
      <c r="AP270" s="13">
        <v>45080</v>
      </c>
      <c r="AQ270" s="13">
        <v>45080</v>
      </c>
      <c r="AR270">
        <f t="shared" si="35"/>
        <v>3.5</v>
      </c>
      <c r="AS270">
        <f t="shared" si="36"/>
        <v>6.335</v>
      </c>
      <c r="AT270" t="s">
        <v>1946</v>
      </c>
    </row>
    <row r="271" spans="1:46" ht="20.149999999999999" customHeight="1" x14ac:dyDescent="0.35">
      <c r="A271">
        <v>270</v>
      </c>
      <c r="B271" t="s">
        <v>360</v>
      </c>
      <c r="C271" t="s">
        <v>10999</v>
      </c>
      <c r="D271" t="s">
        <v>2510</v>
      </c>
      <c r="E271" t="s">
        <v>93</v>
      </c>
      <c r="F271">
        <v>1962</v>
      </c>
      <c r="G271" t="s">
        <v>2413</v>
      </c>
      <c r="H271" t="s">
        <v>2414</v>
      </c>
      <c r="I271" t="s">
        <v>92</v>
      </c>
      <c r="J271" t="s">
        <v>2415</v>
      </c>
      <c r="K271" t="s">
        <v>2415</v>
      </c>
      <c r="M271" t="s">
        <v>2568</v>
      </c>
      <c r="N271">
        <v>1.86</v>
      </c>
      <c r="R271" s="14">
        <v>44981</v>
      </c>
      <c r="S271" t="s">
        <v>207</v>
      </c>
      <c r="T271" s="14">
        <v>44989</v>
      </c>
      <c r="U271" s="16" t="s">
        <v>1872</v>
      </c>
      <c r="V271" s="16">
        <f t="shared" si="40"/>
        <v>223.20000000000002</v>
      </c>
      <c r="W271" s="16" t="s">
        <v>2404</v>
      </c>
      <c r="X271" t="s">
        <v>207</v>
      </c>
      <c r="Y271" s="16" t="s">
        <v>1873</v>
      </c>
      <c r="Z271" s="16" t="s">
        <v>204</v>
      </c>
      <c r="AB271" s="17">
        <f t="shared" si="41"/>
        <v>186</v>
      </c>
      <c r="AC271" s="13">
        <v>45029</v>
      </c>
      <c r="AD271">
        <f t="shared" si="39"/>
        <v>186</v>
      </c>
      <c r="AE271" s="13">
        <v>45029</v>
      </c>
      <c r="AF271">
        <f t="shared" si="37"/>
        <v>186</v>
      </c>
      <c r="AG271" s="13">
        <v>45029</v>
      </c>
      <c r="AH271">
        <f t="shared" si="32"/>
        <v>13.020000000000001</v>
      </c>
      <c r="AI271" s="13">
        <v>45000</v>
      </c>
      <c r="AJ271">
        <f t="shared" si="38"/>
        <v>93</v>
      </c>
      <c r="AK271" s="13">
        <v>45037</v>
      </c>
      <c r="AL271">
        <v>0</v>
      </c>
      <c r="AN271" t="s">
        <v>204</v>
      </c>
      <c r="AO271" s="13">
        <v>45066</v>
      </c>
      <c r="AP271" s="13">
        <v>45087</v>
      </c>
      <c r="AQ271" s="13">
        <v>45087</v>
      </c>
      <c r="AR271">
        <f t="shared" si="35"/>
        <v>3.5</v>
      </c>
      <c r="AS271">
        <f t="shared" si="36"/>
        <v>6.5100000000000007</v>
      </c>
      <c r="AT271" t="s">
        <v>1946</v>
      </c>
    </row>
    <row r="272" spans="1:46" ht="20.149999999999999" customHeight="1" x14ac:dyDescent="0.35">
      <c r="A272">
        <v>271</v>
      </c>
      <c r="B272" t="s">
        <v>360</v>
      </c>
      <c r="C272" t="s">
        <v>11000</v>
      </c>
      <c r="D272" t="s">
        <v>2511</v>
      </c>
      <c r="E272" t="s">
        <v>98</v>
      </c>
      <c r="F272">
        <v>1947</v>
      </c>
      <c r="G272" t="s">
        <v>2413</v>
      </c>
      <c r="H272" t="s">
        <v>2414</v>
      </c>
      <c r="I272" t="s">
        <v>92</v>
      </c>
      <c r="J272" t="s">
        <v>2415</v>
      </c>
      <c r="K272" t="s">
        <v>2415</v>
      </c>
      <c r="M272" t="s">
        <v>2568</v>
      </c>
      <c r="N272">
        <v>0.72</v>
      </c>
      <c r="R272" s="14">
        <v>44974</v>
      </c>
      <c r="S272" t="s">
        <v>207</v>
      </c>
      <c r="T272" s="14">
        <v>44990</v>
      </c>
      <c r="U272" s="16" t="s">
        <v>1872</v>
      </c>
      <c r="V272" s="16">
        <f t="shared" si="40"/>
        <v>86.399999999999991</v>
      </c>
      <c r="W272" s="16" t="s">
        <v>2404</v>
      </c>
      <c r="X272" t="s">
        <v>207</v>
      </c>
      <c r="Y272" s="16" t="s">
        <v>1873</v>
      </c>
      <c r="Z272" s="16" t="s">
        <v>204</v>
      </c>
      <c r="AB272" s="17">
        <f t="shared" si="41"/>
        <v>72</v>
      </c>
      <c r="AC272" s="13">
        <v>45017</v>
      </c>
      <c r="AD272">
        <f t="shared" si="39"/>
        <v>72</v>
      </c>
      <c r="AE272" s="13">
        <v>45017</v>
      </c>
      <c r="AF272">
        <f t="shared" si="37"/>
        <v>72</v>
      </c>
      <c r="AG272" s="13">
        <v>45017</v>
      </c>
      <c r="AH272">
        <f t="shared" si="32"/>
        <v>5.04</v>
      </c>
      <c r="AI272" s="13">
        <v>45001</v>
      </c>
      <c r="AJ272">
        <f t="shared" si="38"/>
        <v>36</v>
      </c>
      <c r="AK272" s="13">
        <v>45040</v>
      </c>
      <c r="AL272">
        <v>0</v>
      </c>
      <c r="AN272" t="s">
        <v>204</v>
      </c>
      <c r="AO272" s="13">
        <v>45069</v>
      </c>
      <c r="AP272" s="13">
        <v>45075</v>
      </c>
      <c r="AQ272" s="13">
        <v>45076</v>
      </c>
      <c r="AR272">
        <f t="shared" si="35"/>
        <v>3.5</v>
      </c>
      <c r="AS272">
        <f t="shared" si="36"/>
        <v>2.52</v>
      </c>
      <c r="AT272" t="s">
        <v>1946</v>
      </c>
    </row>
    <row r="273" spans="1:46" ht="20.149999999999999" customHeight="1" x14ac:dyDescent="0.35">
      <c r="A273">
        <v>272</v>
      </c>
      <c r="B273" t="s">
        <v>360</v>
      </c>
      <c r="C273" t="s">
        <v>11001</v>
      </c>
      <c r="D273" t="s">
        <v>3048</v>
      </c>
      <c r="E273" t="s">
        <v>93</v>
      </c>
      <c r="F273">
        <v>1987</v>
      </c>
      <c r="G273" t="s">
        <v>2413</v>
      </c>
      <c r="H273" t="s">
        <v>2414</v>
      </c>
      <c r="I273" t="s">
        <v>92</v>
      </c>
      <c r="J273" t="s">
        <v>2415</v>
      </c>
      <c r="K273" t="s">
        <v>2415</v>
      </c>
      <c r="M273" t="s">
        <v>2568</v>
      </c>
      <c r="N273">
        <v>0.37</v>
      </c>
      <c r="R273" s="14">
        <v>44975</v>
      </c>
      <c r="S273" t="s">
        <v>207</v>
      </c>
      <c r="T273" s="14">
        <v>44991</v>
      </c>
      <c r="U273" s="16" t="s">
        <v>1872</v>
      </c>
      <c r="V273" s="16">
        <f t="shared" si="40"/>
        <v>44.4</v>
      </c>
      <c r="W273" s="16" t="s">
        <v>2404</v>
      </c>
      <c r="X273" t="s">
        <v>207</v>
      </c>
      <c r="Y273" s="16" t="s">
        <v>1873</v>
      </c>
      <c r="Z273" s="16" t="s">
        <v>204</v>
      </c>
      <c r="AB273" s="17">
        <f t="shared" si="41"/>
        <v>37</v>
      </c>
      <c r="AC273" s="13">
        <v>45018</v>
      </c>
      <c r="AD273">
        <f t="shared" si="39"/>
        <v>37</v>
      </c>
      <c r="AE273" s="13">
        <v>45018</v>
      </c>
      <c r="AF273">
        <f t="shared" si="37"/>
        <v>37</v>
      </c>
      <c r="AG273" s="13">
        <v>45018</v>
      </c>
      <c r="AH273">
        <f t="shared" si="32"/>
        <v>2.59</v>
      </c>
      <c r="AI273" s="13">
        <v>45002</v>
      </c>
      <c r="AJ273">
        <f t="shared" si="38"/>
        <v>18.5</v>
      </c>
      <c r="AK273" s="13">
        <v>45041</v>
      </c>
      <c r="AL273">
        <v>0</v>
      </c>
      <c r="AN273" t="s">
        <v>204</v>
      </c>
      <c r="AO273" s="13">
        <v>45070</v>
      </c>
      <c r="AP273" s="13">
        <v>45083</v>
      </c>
      <c r="AQ273" s="13">
        <v>45086</v>
      </c>
      <c r="AR273">
        <f t="shared" si="35"/>
        <v>3.5</v>
      </c>
      <c r="AS273">
        <f t="shared" si="36"/>
        <v>1.2949999999999999</v>
      </c>
      <c r="AT273" t="s">
        <v>1946</v>
      </c>
    </row>
    <row r="274" spans="1:46" ht="20.149999999999999" customHeight="1" x14ac:dyDescent="0.35">
      <c r="A274">
        <v>273</v>
      </c>
      <c r="B274" t="s">
        <v>360</v>
      </c>
      <c r="C274" t="s">
        <v>11002</v>
      </c>
      <c r="D274" t="s">
        <v>2513</v>
      </c>
      <c r="E274" t="s">
        <v>98</v>
      </c>
      <c r="F274">
        <v>1958</v>
      </c>
      <c r="G274" t="s">
        <v>2413</v>
      </c>
      <c r="H274" t="s">
        <v>2414</v>
      </c>
      <c r="I274" t="s">
        <v>92</v>
      </c>
      <c r="J274" t="s">
        <v>2415</v>
      </c>
      <c r="K274" t="s">
        <v>2415</v>
      </c>
      <c r="M274" t="s">
        <v>2568</v>
      </c>
      <c r="N274">
        <v>1</v>
      </c>
      <c r="R274" s="14">
        <v>44976</v>
      </c>
      <c r="S274" t="s">
        <v>207</v>
      </c>
      <c r="T274" s="14">
        <v>44994</v>
      </c>
      <c r="U274" s="16" t="s">
        <v>1872</v>
      </c>
      <c r="V274" s="16">
        <f t="shared" si="40"/>
        <v>120</v>
      </c>
      <c r="W274" s="16" t="s">
        <v>2404</v>
      </c>
      <c r="X274" t="s">
        <v>207</v>
      </c>
      <c r="Y274" s="16" t="s">
        <v>1873</v>
      </c>
      <c r="Z274" s="16" t="s">
        <v>204</v>
      </c>
      <c r="AB274" s="17">
        <f t="shared" si="41"/>
        <v>100</v>
      </c>
      <c r="AC274" s="13">
        <v>45019</v>
      </c>
      <c r="AD274">
        <f t="shared" si="39"/>
        <v>100</v>
      </c>
      <c r="AE274" s="13">
        <v>45019</v>
      </c>
      <c r="AF274">
        <f t="shared" si="37"/>
        <v>100</v>
      </c>
      <c r="AG274" s="13">
        <v>45019</v>
      </c>
      <c r="AH274">
        <f t="shared" si="32"/>
        <v>7</v>
      </c>
      <c r="AI274" s="13">
        <v>45005</v>
      </c>
      <c r="AJ274">
        <f t="shared" si="38"/>
        <v>50</v>
      </c>
      <c r="AK274" s="13">
        <v>45042</v>
      </c>
      <c r="AL274">
        <v>0</v>
      </c>
      <c r="AN274" t="s">
        <v>204</v>
      </c>
      <c r="AO274" s="13">
        <v>45071</v>
      </c>
      <c r="AP274" s="13">
        <v>45080</v>
      </c>
      <c r="AQ274" s="13">
        <v>45086</v>
      </c>
      <c r="AR274">
        <f t="shared" si="35"/>
        <v>3.5</v>
      </c>
      <c r="AS274">
        <f t="shared" si="36"/>
        <v>3.5</v>
      </c>
      <c r="AT274" t="s">
        <v>1946</v>
      </c>
    </row>
    <row r="275" spans="1:46" ht="20.149999999999999" customHeight="1" x14ac:dyDescent="0.35">
      <c r="A275">
        <v>274</v>
      </c>
      <c r="B275" t="s">
        <v>360</v>
      </c>
      <c r="C275" t="s">
        <v>11003</v>
      </c>
      <c r="D275" t="s">
        <v>2514</v>
      </c>
      <c r="E275" t="s">
        <v>93</v>
      </c>
      <c r="F275">
        <v>1970</v>
      </c>
      <c r="G275" t="s">
        <v>2413</v>
      </c>
      <c r="H275" t="s">
        <v>2414</v>
      </c>
      <c r="I275" t="s">
        <v>92</v>
      </c>
      <c r="J275" t="s">
        <v>2415</v>
      </c>
      <c r="K275" t="s">
        <v>2415</v>
      </c>
      <c r="M275" t="s">
        <v>2568</v>
      </c>
      <c r="N275">
        <v>1.65</v>
      </c>
      <c r="R275" s="14">
        <v>44977</v>
      </c>
      <c r="S275" t="s">
        <v>207</v>
      </c>
      <c r="T275" s="14">
        <v>44995</v>
      </c>
      <c r="U275" s="16" t="s">
        <v>1872</v>
      </c>
      <c r="V275" s="16">
        <f t="shared" si="40"/>
        <v>198</v>
      </c>
      <c r="W275" s="16" t="s">
        <v>2404</v>
      </c>
      <c r="X275" t="s">
        <v>207</v>
      </c>
      <c r="Y275" s="16" t="s">
        <v>1873</v>
      </c>
      <c r="Z275" s="16" t="s">
        <v>204</v>
      </c>
      <c r="AB275" s="17">
        <f t="shared" si="41"/>
        <v>165</v>
      </c>
      <c r="AC275" s="13">
        <v>45020</v>
      </c>
      <c r="AD275">
        <f t="shared" si="39"/>
        <v>165</v>
      </c>
      <c r="AE275" s="13">
        <v>45020</v>
      </c>
      <c r="AF275">
        <f t="shared" si="37"/>
        <v>165</v>
      </c>
      <c r="AG275" s="13">
        <v>45020</v>
      </c>
      <c r="AH275">
        <f t="shared" ref="AH275:AH338" si="42">N275*7</f>
        <v>11.549999999999999</v>
      </c>
      <c r="AI275" s="13">
        <v>45006</v>
      </c>
      <c r="AJ275">
        <f t="shared" si="38"/>
        <v>82.5</v>
      </c>
      <c r="AK275" s="13">
        <v>45032</v>
      </c>
      <c r="AL275">
        <v>0</v>
      </c>
      <c r="AN275" t="s">
        <v>204</v>
      </c>
      <c r="AO275" s="13">
        <v>45072</v>
      </c>
      <c r="AP275" s="13">
        <v>45083</v>
      </c>
      <c r="AQ275" s="13">
        <v>45085</v>
      </c>
      <c r="AR275">
        <f t="shared" si="35"/>
        <v>3.5</v>
      </c>
      <c r="AS275">
        <f t="shared" si="36"/>
        <v>5.7749999999999995</v>
      </c>
      <c r="AT275" t="s">
        <v>1946</v>
      </c>
    </row>
    <row r="276" spans="1:46" ht="20.149999999999999" customHeight="1" x14ac:dyDescent="0.35">
      <c r="A276">
        <v>275</v>
      </c>
      <c r="B276" t="s">
        <v>360</v>
      </c>
      <c r="C276" t="s">
        <v>11004</v>
      </c>
      <c r="D276" t="s">
        <v>2515</v>
      </c>
      <c r="E276" t="s">
        <v>98</v>
      </c>
      <c r="G276" t="s">
        <v>2413</v>
      </c>
      <c r="H276" t="s">
        <v>2414</v>
      </c>
      <c r="I276" t="s">
        <v>92</v>
      </c>
      <c r="J276" t="s">
        <v>2415</v>
      </c>
      <c r="K276" t="s">
        <v>2415</v>
      </c>
      <c r="M276" t="s">
        <v>2568</v>
      </c>
      <c r="N276">
        <v>0.63</v>
      </c>
      <c r="R276" s="14">
        <v>44978</v>
      </c>
      <c r="S276" t="s">
        <v>207</v>
      </c>
      <c r="T276" s="14">
        <v>44986</v>
      </c>
      <c r="U276" s="16" t="s">
        <v>1872</v>
      </c>
      <c r="V276" s="16">
        <f t="shared" si="40"/>
        <v>75.599999999999994</v>
      </c>
      <c r="W276" s="16" t="s">
        <v>2404</v>
      </c>
      <c r="X276" t="s">
        <v>207</v>
      </c>
      <c r="Y276" s="16" t="s">
        <v>1873</v>
      </c>
      <c r="Z276" s="16" t="s">
        <v>204</v>
      </c>
      <c r="AB276" s="17">
        <f t="shared" si="41"/>
        <v>63</v>
      </c>
      <c r="AC276" s="13">
        <v>45021</v>
      </c>
      <c r="AD276">
        <f t="shared" si="39"/>
        <v>63</v>
      </c>
      <c r="AE276" s="13">
        <v>45021</v>
      </c>
      <c r="AF276">
        <f t="shared" si="37"/>
        <v>63</v>
      </c>
      <c r="AG276" s="13">
        <v>45021</v>
      </c>
      <c r="AH276">
        <f t="shared" si="42"/>
        <v>4.41</v>
      </c>
      <c r="AI276" s="13">
        <v>45007</v>
      </c>
      <c r="AJ276">
        <f t="shared" si="38"/>
        <v>31.5</v>
      </c>
      <c r="AK276" s="13">
        <v>45033</v>
      </c>
      <c r="AL276">
        <v>0</v>
      </c>
      <c r="AN276" t="s">
        <v>204</v>
      </c>
      <c r="AO276" s="13">
        <v>45062</v>
      </c>
      <c r="AP276" s="13">
        <v>45085</v>
      </c>
      <c r="AQ276" s="13">
        <v>45085</v>
      </c>
      <c r="AR276">
        <f t="shared" si="35"/>
        <v>3.5</v>
      </c>
      <c r="AS276">
        <f t="shared" si="36"/>
        <v>2.2050000000000001</v>
      </c>
      <c r="AT276" t="s">
        <v>1946</v>
      </c>
    </row>
    <row r="277" spans="1:46" ht="20.149999999999999" customHeight="1" x14ac:dyDescent="0.35">
      <c r="A277">
        <v>276</v>
      </c>
      <c r="B277" t="s">
        <v>360</v>
      </c>
      <c r="C277" t="s">
        <v>11005</v>
      </c>
      <c r="D277" t="s">
        <v>2516</v>
      </c>
      <c r="E277" t="s">
        <v>98</v>
      </c>
      <c r="G277" t="s">
        <v>2413</v>
      </c>
      <c r="H277" t="s">
        <v>2414</v>
      </c>
      <c r="I277" t="s">
        <v>92</v>
      </c>
      <c r="J277" t="s">
        <v>2415</v>
      </c>
      <c r="K277" t="s">
        <v>2415</v>
      </c>
      <c r="M277" t="s">
        <v>2568</v>
      </c>
      <c r="N277">
        <v>0.86</v>
      </c>
      <c r="R277" s="14">
        <v>44981</v>
      </c>
      <c r="S277" t="s">
        <v>207</v>
      </c>
      <c r="T277" s="14">
        <v>44987</v>
      </c>
      <c r="U277" s="16" t="s">
        <v>1872</v>
      </c>
      <c r="V277" s="16">
        <f t="shared" si="40"/>
        <v>103.2</v>
      </c>
      <c r="W277" s="16" t="s">
        <v>2404</v>
      </c>
      <c r="X277" t="s">
        <v>207</v>
      </c>
      <c r="Y277" s="16" t="s">
        <v>1873</v>
      </c>
      <c r="Z277" s="16" t="s">
        <v>204</v>
      </c>
      <c r="AB277" s="17">
        <f t="shared" si="41"/>
        <v>86</v>
      </c>
      <c r="AC277" s="13">
        <v>45022</v>
      </c>
      <c r="AD277">
        <f t="shared" si="39"/>
        <v>86</v>
      </c>
      <c r="AE277" s="13">
        <v>45022</v>
      </c>
      <c r="AF277">
        <f t="shared" si="37"/>
        <v>86</v>
      </c>
      <c r="AG277" s="13">
        <v>45022</v>
      </c>
      <c r="AH277">
        <f t="shared" si="42"/>
        <v>6.02</v>
      </c>
      <c r="AI277" s="13">
        <v>45008</v>
      </c>
      <c r="AJ277">
        <f t="shared" si="38"/>
        <v>43</v>
      </c>
      <c r="AK277" s="13">
        <v>45034</v>
      </c>
      <c r="AL277">
        <v>0</v>
      </c>
      <c r="AN277" t="s">
        <v>204</v>
      </c>
      <c r="AO277" s="13">
        <v>45063</v>
      </c>
      <c r="AP277" s="13">
        <v>45072</v>
      </c>
      <c r="AQ277" s="13">
        <v>45075</v>
      </c>
      <c r="AR277">
        <f t="shared" si="35"/>
        <v>3.5</v>
      </c>
      <c r="AS277">
        <f t="shared" si="36"/>
        <v>3.01</v>
      </c>
      <c r="AT277" t="s">
        <v>1946</v>
      </c>
    </row>
    <row r="278" spans="1:46" ht="20.149999999999999" customHeight="1" x14ac:dyDescent="0.35">
      <c r="A278">
        <v>277</v>
      </c>
      <c r="B278" t="s">
        <v>360</v>
      </c>
      <c r="C278" t="s">
        <v>11006</v>
      </c>
      <c r="D278" t="s">
        <v>2517</v>
      </c>
      <c r="E278" t="s">
        <v>98</v>
      </c>
      <c r="G278" t="s">
        <v>2413</v>
      </c>
      <c r="H278" t="s">
        <v>2414</v>
      </c>
      <c r="I278" t="s">
        <v>92</v>
      </c>
      <c r="J278" t="s">
        <v>2415</v>
      </c>
      <c r="K278" t="s">
        <v>2415</v>
      </c>
      <c r="M278" t="s">
        <v>2568</v>
      </c>
      <c r="N278">
        <v>1.1299999999999999</v>
      </c>
      <c r="R278" s="14">
        <v>44974</v>
      </c>
      <c r="S278" t="s">
        <v>207</v>
      </c>
      <c r="T278" s="14">
        <v>44988</v>
      </c>
      <c r="U278" s="16" t="s">
        <v>1872</v>
      </c>
      <c r="V278" s="16">
        <f t="shared" si="40"/>
        <v>135.6</v>
      </c>
      <c r="W278" s="16" t="s">
        <v>2404</v>
      </c>
      <c r="X278" t="s">
        <v>207</v>
      </c>
      <c r="Y278" s="16" t="s">
        <v>1873</v>
      </c>
      <c r="Z278" s="16" t="s">
        <v>204</v>
      </c>
      <c r="AB278" s="17">
        <f t="shared" si="41"/>
        <v>112.99999999999999</v>
      </c>
      <c r="AC278" s="13">
        <v>45023</v>
      </c>
      <c r="AD278">
        <f t="shared" si="39"/>
        <v>112.99999999999999</v>
      </c>
      <c r="AE278" s="13">
        <v>45023</v>
      </c>
      <c r="AF278">
        <f t="shared" si="37"/>
        <v>112.99999999999999</v>
      </c>
      <c r="AG278" s="13">
        <v>45023</v>
      </c>
      <c r="AH278">
        <f t="shared" si="42"/>
        <v>7.9099999999999993</v>
      </c>
      <c r="AI278" s="13">
        <v>44999</v>
      </c>
      <c r="AJ278">
        <f t="shared" si="38"/>
        <v>56.499999999999993</v>
      </c>
      <c r="AK278" s="13">
        <v>45035</v>
      </c>
      <c r="AL278">
        <v>0</v>
      </c>
      <c r="AN278" t="s">
        <v>204</v>
      </c>
      <c r="AO278" s="13">
        <v>45064</v>
      </c>
      <c r="AP278" s="13">
        <v>45073</v>
      </c>
      <c r="AQ278" s="13">
        <v>45076</v>
      </c>
      <c r="AR278">
        <f t="shared" si="35"/>
        <v>3.5</v>
      </c>
      <c r="AS278">
        <f t="shared" si="36"/>
        <v>3.9549999999999996</v>
      </c>
      <c r="AT278" t="s">
        <v>1946</v>
      </c>
    </row>
    <row r="279" spans="1:46" ht="20.149999999999999" customHeight="1" x14ac:dyDescent="0.35">
      <c r="A279">
        <v>278</v>
      </c>
      <c r="B279" t="s">
        <v>360</v>
      </c>
      <c r="C279" t="s">
        <v>11007</v>
      </c>
      <c r="D279" t="s">
        <v>2518</v>
      </c>
      <c r="E279" t="s">
        <v>98</v>
      </c>
      <c r="F279">
        <v>1955</v>
      </c>
      <c r="G279" t="s">
        <v>2413</v>
      </c>
      <c r="H279" t="s">
        <v>2414</v>
      </c>
      <c r="I279" t="s">
        <v>92</v>
      </c>
      <c r="J279" t="s">
        <v>2415</v>
      </c>
      <c r="K279" t="s">
        <v>2415</v>
      </c>
      <c r="M279" t="s">
        <v>2568</v>
      </c>
      <c r="N279">
        <v>3.44</v>
      </c>
      <c r="R279" s="14">
        <v>44975</v>
      </c>
      <c r="S279" t="s">
        <v>207</v>
      </c>
      <c r="T279" s="14">
        <v>44989</v>
      </c>
      <c r="U279" s="16" t="s">
        <v>1872</v>
      </c>
      <c r="V279" s="16">
        <f t="shared" si="40"/>
        <v>412.8</v>
      </c>
      <c r="W279" s="16" t="s">
        <v>2404</v>
      </c>
      <c r="X279" t="s">
        <v>207</v>
      </c>
      <c r="Y279" s="16" t="s">
        <v>1873</v>
      </c>
      <c r="Z279" s="16" t="s">
        <v>204</v>
      </c>
      <c r="AB279" s="17">
        <f t="shared" si="41"/>
        <v>344</v>
      </c>
      <c r="AC279" s="13">
        <v>45024</v>
      </c>
      <c r="AD279">
        <f t="shared" si="39"/>
        <v>344</v>
      </c>
      <c r="AE279" s="13">
        <v>45024</v>
      </c>
      <c r="AF279">
        <f t="shared" si="37"/>
        <v>344</v>
      </c>
      <c r="AG279" s="13">
        <v>45024</v>
      </c>
      <c r="AH279">
        <f t="shared" si="42"/>
        <v>24.08</v>
      </c>
      <c r="AI279" s="13">
        <v>45000</v>
      </c>
      <c r="AJ279">
        <f t="shared" si="38"/>
        <v>172</v>
      </c>
      <c r="AK279" s="13">
        <v>45036</v>
      </c>
      <c r="AL279">
        <v>0</v>
      </c>
      <c r="AM279" t="s">
        <v>2405</v>
      </c>
      <c r="AN279" t="s">
        <v>207</v>
      </c>
      <c r="AO279" s="13"/>
      <c r="AR279"/>
    </row>
    <row r="280" spans="1:46" ht="20.149999999999999" customHeight="1" x14ac:dyDescent="0.35">
      <c r="A280">
        <v>279</v>
      </c>
      <c r="B280" t="s">
        <v>360</v>
      </c>
      <c r="C280" t="s">
        <v>11008</v>
      </c>
      <c r="D280" t="s">
        <v>2519</v>
      </c>
      <c r="E280" t="s">
        <v>98</v>
      </c>
      <c r="F280">
        <v>1954</v>
      </c>
      <c r="G280" t="s">
        <v>2413</v>
      </c>
      <c r="H280" t="s">
        <v>2414</v>
      </c>
      <c r="I280" t="s">
        <v>92</v>
      </c>
      <c r="J280" t="s">
        <v>2415</v>
      </c>
      <c r="K280" t="s">
        <v>2415</v>
      </c>
      <c r="M280" t="s">
        <v>2568</v>
      </c>
      <c r="N280">
        <v>3.16</v>
      </c>
      <c r="R280" s="14">
        <v>44976</v>
      </c>
      <c r="S280" t="s">
        <v>207</v>
      </c>
      <c r="T280" s="14">
        <v>44986</v>
      </c>
      <c r="U280" s="16" t="s">
        <v>1872</v>
      </c>
      <c r="V280" s="16">
        <f t="shared" si="40"/>
        <v>379.20000000000005</v>
      </c>
      <c r="W280" s="16" t="s">
        <v>2404</v>
      </c>
      <c r="X280" t="s">
        <v>207</v>
      </c>
      <c r="Y280" s="16" t="s">
        <v>1873</v>
      </c>
      <c r="Z280" s="16" t="s">
        <v>204</v>
      </c>
      <c r="AB280" s="17">
        <f t="shared" si="41"/>
        <v>316</v>
      </c>
      <c r="AC280" s="13">
        <v>45025</v>
      </c>
      <c r="AD280">
        <f t="shared" si="39"/>
        <v>316</v>
      </c>
      <c r="AE280" s="13">
        <v>45025</v>
      </c>
      <c r="AF280">
        <f t="shared" si="37"/>
        <v>316</v>
      </c>
      <c r="AG280" s="13">
        <v>45025</v>
      </c>
      <c r="AH280">
        <f t="shared" si="42"/>
        <v>22.12</v>
      </c>
      <c r="AI280" s="13">
        <v>45001</v>
      </c>
      <c r="AJ280">
        <f t="shared" si="38"/>
        <v>158</v>
      </c>
      <c r="AK280" s="13">
        <v>45032</v>
      </c>
      <c r="AL280">
        <v>0</v>
      </c>
      <c r="AN280" t="s">
        <v>204</v>
      </c>
      <c r="AO280" s="13">
        <v>45066</v>
      </c>
      <c r="AP280" s="13">
        <v>45083</v>
      </c>
      <c r="AQ280" s="13">
        <v>45093</v>
      </c>
      <c r="AR280">
        <f t="shared" ref="AR280:AR311" si="43">AS280/N280</f>
        <v>3.5</v>
      </c>
      <c r="AS280">
        <f t="shared" ref="AS280:AS311" si="44">N280*3.5</f>
        <v>11.06</v>
      </c>
      <c r="AT280" t="s">
        <v>1946</v>
      </c>
    </row>
    <row r="281" spans="1:46" ht="20.149999999999999" customHeight="1" x14ac:dyDescent="0.35">
      <c r="A281">
        <v>280</v>
      </c>
      <c r="B281" t="s">
        <v>360</v>
      </c>
      <c r="C281" t="s">
        <v>11009</v>
      </c>
      <c r="D281" t="s">
        <v>2520</v>
      </c>
      <c r="E281" t="s">
        <v>98</v>
      </c>
      <c r="F281">
        <v>1977</v>
      </c>
      <c r="G281" t="s">
        <v>2413</v>
      </c>
      <c r="H281" t="s">
        <v>2414</v>
      </c>
      <c r="I281" t="s">
        <v>92</v>
      </c>
      <c r="J281" t="s">
        <v>2415</v>
      </c>
      <c r="K281" t="s">
        <v>2415</v>
      </c>
      <c r="M281" t="s">
        <v>2568</v>
      </c>
      <c r="N281">
        <v>0.56000000000000005</v>
      </c>
      <c r="R281" s="14">
        <v>44977</v>
      </c>
      <c r="S281" t="s">
        <v>207</v>
      </c>
      <c r="T281" s="14">
        <v>44987</v>
      </c>
      <c r="U281" s="16" t="s">
        <v>1872</v>
      </c>
      <c r="V281" s="16">
        <f t="shared" si="40"/>
        <v>67.2</v>
      </c>
      <c r="W281" s="16" t="s">
        <v>2404</v>
      </c>
      <c r="X281" t="s">
        <v>207</v>
      </c>
      <c r="Y281" s="16" t="s">
        <v>1873</v>
      </c>
      <c r="Z281" s="16" t="s">
        <v>204</v>
      </c>
      <c r="AB281" s="17">
        <f t="shared" si="41"/>
        <v>56.000000000000007</v>
      </c>
      <c r="AC281" s="13">
        <v>45029</v>
      </c>
      <c r="AD281">
        <f t="shared" si="39"/>
        <v>56.000000000000007</v>
      </c>
      <c r="AE281" s="13">
        <v>45029</v>
      </c>
      <c r="AF281">
        <f t="shared" si="37"/>
        <v>56.000000000000007</v>
      </c>
      <c r="AG281" s="13">
        <v>45029</v>
      </c>
      <c r="AH281">
        <f t="shared" si="42"/>
        <v>3.9200000000000004</v>
      </c>
      <c r="AI281" s="13">
        <v>44999</v>
      </c>
      <c r="AJ281">
        <f t="shared" si="38"/>
        <v>28.000000000000004</v>
      </c>
      <c r="AK281" s="13">
        <v>45033</v>
      </c>
      <c r="AL281">
        <v>0</v>
      </c>
      <c r="AN281" t="s">
        <v>204</v>
      </c>
      <c r="AO281" s="13">
        <v>45069</v>
      </c>
      <c r="AP281" s="13">
        <v>45080</v>
      </c>
      <c r="AQ281" s="13">
        <v>45086</v>
      </c>
      <c r="AR281">
        <f t="shared" si="43"/>
        <v>3.5</v>
      </c>
      <c r="AS281">
        <f t="shared" si="44"/>
        <v>1.9600000000000002</v>
      </c>
      <c r="AT281" t="s">
        <v>1946</v>
      </c>
    </row>
    <row r="282" spans="1:46" ht="20.149999999999999" customHeight="1" x14ac:dyDescent="0.35">
      <c r="A282">
        <v>281</v>
      </c>
      <c r="B282" t="s">
        <v>360</v>
      </c>
      <c r="C282" t="s">
        <v>11010</v>
      </c>
      <c r="D282" t="s">
        <v>2521</v>
      </c>
      <c r="E282" t="s">
        <v>93</v>
      </c>
      <c r="F282">
        <v>1967</v>
      </c>
      <c r="G282" t="s">
        <v>2413</v>
      </c>
      <c r="H282" t="s">
        <v>2414</v>
      </c>
      <c r="I282" t="s">
        <v>92</v>
      </c>
      <c r="J282" t="s">
        <v>2415</v>
      </c>
      <c r="K282" t="s">
        <v>2415</v>
      </c>
      <c r="M282" t="s">
        <v>2568</v>
      </c>
      <c r="N282">
        <v>1.2</v>
      </c>
      <c r="R282" s="14">
        <v>44978</v>
      </c>
      <c r="S282" t="s">
        <v>207</v>
      </c>
      <c r="T282" s="14">
        <v>44988</v>
      </c>
      <c r="U282" s="16" t="s">
        <v>1872</v>
      </c>
      <c r="V282" s="16">
        <f t="shared" si="40"/>
        <v>144</v>
      </c>
      <c r="W282" s="16" t="s">
        <v>2404</v>
      </c>
      <c r="X282" t="s">
        <v>207</v>
      </c>
      <c r="Y282" s="16" t="s">
        <v>1873</v>
      </c>
      <c r="Z282" s="16" t="s">
        <v>204</v>
      </c>
      <c r="AB282" s="17">
        <f t="shared" si="41"/>
        <v>120</v>
      </c>
      <c r="AC282" s="13">
        <v>45017</v>
      </c>
      <c r="AD282">
        <f t="shared" si="39"/>
        <v>120</v>
      </c>
      <c r="AE282" s="13">
        <v>45017</v>
      </c>
      <c r="AF282">
        <f t="shared" si="37"/>
        <v>120</v>
      </c>
      <c r="AG282" s="13">
        <v>45017</v>
      </c>
      <c r="AH282">
        <f t="shared" si="42"/>
        <v>8.4</v>
      </c>
      <c r="AI282" s="13">
        <v>45000</v>
      </c>
      <c r="AJ282">
        <f t="shared" si="38"/>
        <v>60</v>
      </c>
      <c r="AK282" s="13">
        <v>45034</v>
      </c>
      <c r="AL282">
        <v>0</v>
      </c>
      <c r="AN282" t="s">
        <v>204</v>
      </c>
      <c r="AO282" s="13">
        <v>45070</v>
      </c>
      <c r="AP282" s="13">
        <v>45083</v>
      </c>
      <c r="AQ282" s="13">
        <v>45084</v>
      </c>
      <c r="AR282">
        <f t="shared" si="43"/>
        <v>3.5000000000000004</v>
      </c>
      <c r="AS282">
        <f t="shared" si="44"/>
        <v>4.2</v>
      </c>
      <c r="AT282" t="s">
        <v>1946</v>
      </c>
    </row>
    <row r="283" spans="1:46" ht="20.149999999999999" customHeight="1" x14ac:dyDescent="0.35">
      <c r="A283">
        <v>282</v>
      </c>
      <c r="B283" t="s">
        <v>360</v>
      </c>
      <c r="C283" t="s">
        <v>11011</v>
      </c>
      <c r="D283" t="s">
        <v>2522</v>
      </c>
      <c r="E283" t="s">
        <v>93</v>
      </c>
      <c r="F283">
        <v>1973</v>
      </c>
      <c r="G283" t="s">
        <v>2413</v>
      </c>
      <c r="H283" t="s">
        <v>2414</v>
      </c>
      <c r="I283" t="s">
        <v>92</v>
      </c>
      <c r="J283" t="s">
        <v>2415</v>
      </c>
      <c r="K283" t="s">
        <v>2415</v>
      </c>
      <c r="M283" t="s">
        <v>2568</v>
      </c>
      <c r="N283">
        <v>1.77</v>
      </c>
      <c r="R283" s="14">
        <v>44981</v>
      </c>
      <c r="S283" t="s">
        <v>207</v>
      </c>
      <c r="T283" s="14">
        <v>44986</v>
      </c>
      <c r="U283" s="16" t="s">
        <v>1872</v>
      </c>
      <c r="V283" s="16">
        <f t="shared" si="40"/>
        <v>212.4</v>
      </c>
      <c r="W283" s="16" t="s">
        <v>2404</v>
      </c>
      <c r="X283" t="s">
        <v>207</v>
      </c>
      <c r="Y283" s="16" t="s">
        <v>1873</v>
      </c>
      <c r="Z283" s="16" t="s">
        <v>204</v>
      </c>
      <c r="AB283" s="17">
        <f t="shared" si="41"/>
        <v>177</v>
      </c>
      <c r="AC283" s="13">
        <v>45018</v>
      </c>
      <c r="AD283">
        <f t="shared" si="39"/>
        <v>177</v>
      </c>
      <c r="AE283" s="13">
        <v>45018</v>
      </c>
      <c r="AF283">
        <f t="shared" si="37"/>
        <v>177</v>
      </c>
      <c r="AG283" s="13">
        <v>45018</v>
      </c>
      <c r="AH283">
        <f t="shared" si="42"/>
        <v>12.39</v>
      </c>
      <c r="AI283" s="13">
        <v>45001</v>
      </c>
      <c r="AJ283">
        <f t="shared" si="38"/>
        <v>88.5</v>
      </c>
      <c r="AK283" s="13">
        <v>45035</v>
      </c>
      <c r="AL283">
        <v>0</v>
      </c>
      <c r="AN283" t="s">
        <v>204</v>
      </c>
      <c r="AO283" s="13">
        <v>45071</v>
      </c>
      <c r="AP283" s="13">
        <v>45085</v>
      </c>
      <c r="AQ283" s="13">
        <v>45086</v>
      </c>
      <c r="AR283">
        <f t="shared" si="43"/>
        <v>3.5</v>
      </c>
      <c r="AS283">
        <f t="shared" si="44"/>
        <v>6.1950000000000003</v>
      </c>
      <c r="AT283" t="s">
        <v>1946</v>
      </c>
    </row>
    <row r="284" spans="1:46" ht="20.149999999999999" customHeight="1" x14ac:dyDescent="0.35">
      <c r="A284">
        <v>283</v>
      </c>
      <c r="B284" t="s">
        <v>360</v>
      </c>
      <c r="C284" t="s">
        <v>11012</v>
      </c>
      <c r="D284" t="s">
        <v>2523</v>
      </c>
      <c r="E284" t="s">
        <v>93</v>
      </c>
      <c r="F284">
        <v>1984</v>
      </c>
      <c r="G284" t="s">
        <v>2413</v>
      </c>
      <c r="H284" t="s">
        <v>2414</v>
      </c>
      <c r="I284" t="s">
        <v>92</v>
      </c>
      <c r="J284" t="s">
        <v>2415</v>
      </c>
      <c r="K284" t="s">
        <v>2415</v>
      </c>
      <c r="M284" t="s">
        <v>2568</v>
      </c>
      <c r="N284">
        <v>0.75</v>
      </c>
      <c r="R284" s="14">
        <v>44984</v>
      </c>
      <c r="S284" t="s">
        <v>207</v>
      </c>
      <c r="T284" s="14">
        <v>44987</v>
      </c>
      <c r="U284" s="16" t="s">
        <v>1872</v>
      </c>
      <c r="V284" s="16">
        <f t="shared" si="40"/>
        <v>90</v>
      </c>
      <c r="W284" s="16" t="s">
        <v>2404</v>
      </c>
      <c r="X284" t="s">
        <v>207</v>
      </c>
      <c r="Y284" s="16" t="s">
        <v>1873</v>
      </c>
      <c r="Z284" s="16" t="s">
        <v>204</v>
      </c>
      <c r="AB284" s="17">
        <f t="shared" si="41"/>
        <v>75</v>
      </c>
      <c r="AC284" s="13">
        <v>45019</v>
      </c>
      <c r="AD284">
        <f t="shared" si="39"/>
        <v>75</v>
      </c>
      <c r="AE284" s="13">
        <v>45019</v>
      </c>
      <c r="AF284">
        <f t="shared" si="37"/>
        <v>75</v>
      </c>
      <c r="AG284" s="13">
        <v>45019</v>
      </c>
      <c r="AH284">
        <f t="shared" si="42"/>
        <v>5.25</v>
      </c>
      <c r="AI284" s="13">
        <v>45002</v>
      </c>
      <c r="AJ284">
        <f t="shared" si="38"/>
        <v>37.5</v>
      </c>
      <c r="AK284" s="13">
        <v>45036</v>
      </c>
      <c r="AL284">
        <v>0</v>
      </c>
      <c r="AN284" t="s">
        <v>204</v>
      </c>
      <c r="AO284" s="13">
        <v>45062</v>
      </c>
      <c r="AP284" s="13">
        <v>45083</v>
      </c>
      <c r="AQ284" s="13">
        <v>45087</v>
      </c>
      <c r="AR284">
        <f t="shared" si="43"/>
        <v>3.5</v>
      </c>
      <c r="AS284">
        <f t="shared" si="44"/>
        <v>2.625</v>
      </c>
      <c r="AT284" t="s">
        <v>1946</v>
      </c>
    </row>
    <row r="285" spans="1:46" ht="20.149999999999999" customHeight="1" x14ac:dyDescent="0.35">
      <c r="A285">
        <v>284</v>
      </c>
      <c r="B285" t="s">
        <v>360</v>
      </c>
      <c r="C285" t="s">
        <v>11013</v>
      </c>
      <c r="D285" t="s">
        <v>2524</v>
      </c>
      <c r="E285" t="s">
        <v>98</v>
      </c>
      <c r="G285" t="s">
        <v>2413</v>
      </c>
      <c r="H285" t="s">
        <v>2414</v>
      </c>
      <c r="I285" t="s">
        <v>92</v>
      </c>
      <c r="J285" t="s">
        <v>2415</v>
      </c>
      <c r="K285" t="s">
        <v>2415</v>
      </c>
      <c r="M285" t="s">
        <v>2568</v>
      </c>
      <c r="N285">
        <v>0.24</v>
      </c>
      <c r="R285" s="14">
        <v>44974</v>
      </c>
      <c r="S285" t="s">
        <v>207</v>
      </c>
      <c r="T285" s="14">
        <v>44988</v>
      </c>
      <c r="U285" s="16" t="s">
        <v>1872</v>
      </c>
      <c r="V285" s="16">
        <f t="shared" si="40"/>
        <v>28.799999999999997</v>
      </c>
      <c r="W285" s="16" t="s">
        <v>2404</v>
      </c>
      <c r="X285" t="s">
        <v>207</v>
      </c>
      <c r="Y285" s="16" t="s">
        <v>1873</v>
      </c>
      <c r="Z285" s="16" t="s">
        <v>204</v>
      </c>
      <c r="AB285" s="17">
        <f t="shared" si="41"/>
        <v>24</v>
      </c>
      <c r="AC285" s="13">
        <v>45020</v>
      </c>
      <c r="AD285">
        <f t="shared" si="39"/>
        <v>24</v>
      </c>
      <c r="AE285" s="13">
        <v>45020</v>
      </c>
      <c r="AF285">
        <f t="shared" si="37"/>
        <v>24</v>
      </c>
      <c r="AG285" s="13">
        <v>45020</v>
      </c>
      <c r="AH285">
        <f t="shared" si="42"/>
        <v>1.68</v>
      </c>
      <c r="AI285" s="13">
        <v>45005</v>
      </c>
      <c r="AJ285">
        <f t="shared" si="38"/>
        <v>12</v>
      </c>
      <c r="AK285" s="13">
        <v>45037</v>
      </c>
      <c r="AL285">
        <v>0</v>
      </c>
      <c r="AN285" t="s">
        <v>204</v>
      </c>
      <c r="AO285" s="13">
        <v>45063</v>
      </c>
      <c r="AP285" s="13">
        <v>45079</v>
      </c>
      <c r="AQ285" s="13">
        <v>45082</v>
      </c>
      <c r="AR285">
        <f t="shared" si="43"/>
        <v>3.5</v>
      </c>
      <c r="AS285">
        <f t="shared" si="44"/>
        <v>0.84</v>
      </c>
      <c r="AT285" t="s">
        <v>1946</v>
      </c>
    </row>
    <row r="286" spans="1:46" ht="20.149999999999999" customHeight="1" x14ac:dyDescent="0.35">
      <c r="A286">
        <v>285</v>
      </c>
      <c r="B286" t="s">
        <v>360</v>
      </c>
      <c r="C286" t="s">
        <v>11014</v>
      </c>
      <c r="D286" t="s">
        <v>2525</v>
      </c>
      <c r="E286" t="s">
        <v>93</v>
      </c>
      <c r="F286">
        <v>1976</v>
      </c>
      <c r="G286" t="s">
        <v>2413</v>
      </c>
      <c r="H286" t="s">
        <v>2414</v>
      </c>
      <c r="I286" t="s">
        <v>92</v>
      </c>
      <c r="J286" t="s">
        <v>2415</v>
      </c>
      <c r="K286" t="s">
        <v>2415</v>
      </c>
      <c r="M286" t="s">
        <v>2568</v>
      </c>
      <c r="N286">
        <v>0.5</v>
      </c>
      <c r="R286" s="14">
        <v>44975</v>
      </c>
      <c r="S286" t="s">
        <v>207</v>
      </c>
      <c r="T286" s="14">
        <v>44989</v>
      </c>
      <c r="U286" s="16" t="s">
        <v>1872</v>
      </c>
      <c r="V286" s="16">
        <f t="shared" si="40"/>
        <v>60</v>
      </c>
      <c r="W286" s="16" t="s">
        <v>2404</v>
      </c>
      <c r="X286" t="s">
        <v>207</v>
      </c>
      <c r="Y286" s="16" t="s">
        <v>1873</v>
      </c>
      <c r="Z286" s="16" t="s">
        <v>204</v>
      </c>
      <c r="AB286" s="17">
        <f t="shared" si="41"/>
        <v>50</v>
      </c>
      <c r="AC286" s="13">
        <v>45021</v>
      </c>
      <c r="AD286">
        <f t="shared" si="39"/>
        <v>50</v>
      </c>
      <c r="AE286" s="13">
        <v>45021</v>
      </c>
      <c r="AF286">
        <f t="shared" si="37"/>
        <v>50</v>
      </c>
      <c r="AG286" s="13">
        <v>45021</v>
      </c>
      <c r="AH286">
        <f t="shared" si="42"/>
        <v>3.5</v>
      </c>
      <c r="AI286" s="13">
        <v>45006</v>
      </c>
      <c r="AJ286">
        <f t="shared" si="38"/>
        <v>25</v>
      </c>
      <c r="AK286" s="13">
        <v>45040</v>
      </c>
      <c r="AL286">
        <v>0</v>
      </c>
      <c r="AN286" t="s">
        <v>204</v>
      </c>
      <c r="AO286" s="13">
        <v>45064</v>
      </c>
      <c r="AP286" s="13">
        <v>45087</v>
      </c>
      <c r="AQ286" s="13">
        <v>45092</v>
      </c>
      <c r="AR286">
        <f t="shared" si="43"/>
        <v>3.5</v>
      </c>
      <c r="AS286">
        <f t="shared" si="44"/>
        <v>1.75</v>
      </c>
      <c r="AT286" t="s">
        <v>1946</v>
      </c>
    </row>
    <row r="287" spans="1:46" ht="20.149999999999999" customHeight="1" x14ac:dyDescent="0.35">
      <c r="A287">
        <v>286</v>
      </c>
      <c r="B287" t="s">
        <v>360</v>
      </c>
      <c r="C287" t="s">
        <v>11015</v>
      </c>
      <c r="D287" t="s">
        <v>2526</v>
      </c>
      <c r="E287" t="s">
        <v>93</v>
      </c>
      <c r="F287">
        <v>1952</v>
      </c>
      <c r="G287" t="s">
        <v>2413</v>
      </c>
      <c r="H287" t="s">
        <v>2414</v>
      </c>
      <c r="I287" t="s">
        <v>92</v>
      </c>
      <c r="J287" t="s">
        <v>2415</v>
      </c>
      <c r="K287" t="s">
        <v>2415</v>
      </c>
      <c r="M287" t="s">
        <v>2568</v>
      </c>
      <c r="N287">
        <v>1.7</v>
      </c>
      <c r="R287" s="14">
        <v>44976</v>
      </c>
      <c r="S287" t="s">
        <v>207</v>
      </c>
      <c r="T287" s="14">
        <v>44990</v>
      </c>
      <c r="U287" s="16" t="s">
        <v>1872</v>
      </c>
      <c r="V287" s="16">
        <f t="shared" si="40"/>
        <v>204</v>
      </c>
      <c r="W287" s="16" t="s">
        <v>2404</v>
      </c>
      <c r="X287" t="s">
        <v>207</v>
      </c>
      <c r="Y287" s="16" t="s">
        <v>1873</v>
      </c>
      <c r="Z287" s="16" t="s">
        <v>204</v>
      </c>
      <c r="AB287" s="17">
        <f t="shared" si="41"/>
        <v>170</v>
      </c>
      <c r="AC287" s="13">
        <v>45022</v>
      </c>
      <c r="AD287">
        <f t="shared" si="39"/>
        <v>170</v>
      </c>
      <c r="AE287" s="13">
        <v>45022</v>
      </c>
      <c r="AF287">
        <f t="shared" si="37"/>
        <v>170</v>
      </c>
      <c r="AG287" s="13">
        <v>45022</v>
      </c>
      <c r="AH287">
        <f t="shared" si="42"/>
        <v>11.9</v>
      </c>
      <c r="AI287" s="13">
        <v>45007</v>
      </c>
      <c r="AJ287">
        <f t="shared" si="38"/>
        <v>85</v>
      </c>
      <c r="AK287" s="13">
        <v>45041</v>
      </c>
      <c r="AL287">
        <v>0</v>
      </c>
      <c r="AN287" t="s">
        <v>204</v>
      </c>
      <c r="AO287" s="13">
        <v>45065</v>
      </c>
      <c r="AP287" s="13">
        <v>45089</v>
      </c>
      <c r="AQ287" s="13">
        <v>45094</v>
      </c>
      <c r="AR287">
        <f t="shared" si="43"/>
        <v>3.5</v>
      </c>
      <c r="AS287">
        <f t="shared" si="44"/>
        <v>5.95</v>
      </c>
      <c r="AT287" t="s">
        <v>1946</v>
      </c>
    </row>
    <row r="288" spans="1:46" ht="20.149999999999999" customHeight="1" x14ac:dyDescent="0.35">
      <c r="A288">
        <v>287</v>
      </c>
      <c r="B288" t="s">
        <v>360</v>
      </c>
      <c r="C288" t="s">
        <v>11016</v>
      </c>
      <c r="D288" t="s">
        <v>2527</v>
      </c>
      <c r="E288" t="s">
        <v>98</v>
      </c>
      <c r="G288" t="s">
        <v>2413</v>
      </c>
      <c r="H288" t="s">
        <v>2414</v>
      </c>
      <c r="I288" t="s">
        <v>92</v>
      </c>
      <c r="J288" t="s">
        <v>2415</v>
      </c>
      <c r="K288" t="s">
        <v>2415</v>
      </c>
      <c r="M288" t="s">
        <v>2568</v>
      </c>
      <c r="N288">
        <v>0.8</v>
      </c>
      <c r="R288" s="14">
        <v>44977</v>
      </c>
      <c r="S288" t="s">
        <v>207</v>
      </c>
      <c r="T288" s="14">
        <v>44991</v>
      </c>
      <c r="U288" s="16" t="s">
        <v>1872</v>
      </c>
      <c r="V288" s="16">
        <f t="shared" si="40"/>
        <v>96</v>
      </c>
      <c r="W288" s="16" t="s">
        <v>2404</v>
      </c>
      <c r="X288" t="s">
        <v>207</v>
      </c>
      <c r="Y288" s="16" t="s">
        <v>1873</v>
      </c>
      <c r="Z288" s="16" t="s">
        <v>204</v>
      </c>
      <c r="AB288" s="17">
        <f t="shared" si="41"/>
        <v>80</v>
      </c>
      <c r="AC288" s="13">
        <v>45023</v>
      </c>
      <c r="AD288">
        <f t="shared" si="39"/>
        <v>80</v>
      </c>
      <c r="AE288" s="13">
        <v>45023</v>
      </c>
      <c r="AF288">
        <f t="shared" si="37"/>
        <v>80</v>
      </c>
      <c r="AG288" s="13">
        <v>45023</v>
      </c>
      <c r="AH288">
        <f t="shared" si="42"/>
        <v>5.6000000000000005</v>
      </c>
      <c r="AI288" s="13">
        <v>45008</v>
      </c>
      <c r="AJ288">
        <f t="shared" si="38"/>
        <v>40</v>
      </c>
      <c r="AK288" s="13">
        <v>45042</v>
      </c>
      <c r="AL288">
        <v>2</v>
      </c>
      <c r="AN288" t="s">
        <v>204</v>
      </c>
      <c r="AO288" s="13">
        <v>45066</v>
      </c>
      <c r="AP288" s="13">
        <v>45080</v>
      </c>
      <c r="AQ288" s="13">
        <v>45098</v>
      </c>
      <c r="AR288">
        <f t="shared" si="43"/>
        <v>3.5</v>
      </c>
      <c r="AS288">
        <f t="shared" si="44"/>
        <v>2.8000000000000003</v>
      </c>
      <c r="AT288" t="s">
        <v>1946</v>
      </c>
    </row>
    <row r="289" spans="1:46" ht="20.149999999999999" customHeight="1" x14ac:dyDescent="0.35">
      <c r="A289">
        <v>288</v>
      </c>
      <c r="B289" t="s">
        <v>360</v>
      </c>
      <c r="C289" t="s">
        <v>11017</v>
      </c>
      <c r="D289" t="s">
        <v>2528</v>
      </c>
      <c r="E289" t="s">
        <v>93</v>
      </c>
      <c r="G289" t="s">
        <v>2413</v>
      </c>
      <c r="H289" t="s">
        <v>2414</v>
      </c>
      <c r="I289" t="s">
        <v>92</v>
      </c>
      <c r="J289" t="s">
        <v>2415</v>
      </c>
      <c r="K289" t="s">
        <v>2415</v>
      </c>
      <c r="M289" t="s">
        <v>2568</v>
      </c>
      <c r="N289">
        <v>2</v>
      </c>
      <c r="R289" s="14">
        <v>44978</v>
      </c>
      <c r="S289" t="s">
        <v>207</v>
      </c>
      <c r="T289" s="14">
        <v>44994</v>
      </c>
      <c r="U289" s="16" t="s">
        <v>1872</v>
      </c>
      <c r="V289" s="16">
        <f t="shared" si="40"/>
        <v>240</v>
      </c>
      <c r="W289" s="16" t="s">
        <v>2404</v>
      </c>
      <c r="X289" t="s">
        <v>207</v>
      </c>
      <c r="Y289" s="16" t="s">
        <v>1873</v>
      </c>
      <c r="Z289" s="16" t="s">
        <v>204</v>
      </c>
      <c r="AB289" s="17">
        <f t="shared" si="41"/>
        <v>200</v>
      </c>
      <c r="AC289" s="13">
        <v>45024</v>
      </c>
      <c r="AD289">
        <f t="shared" si="39"/>
        <v>200</v>
      </c>
      <c r="AE289" s="13">
        <v>45024</v>
      </c>
      <c r="AF289">
        <f t="shared" si="37"/>
        <v>200</v>
      </c>
      <c r="AG289" s="13">
        <v>45024</v>
      </c>
      <c r="AH289">
        <f t="shared" si="42"/>
        <v>14</v>
      </c>
      <c r="AI289" s="13">
        <v>44999</v>
      </c>
      <c r="AJ289">
        <f t="shared" si="38"/>
        <v>100</v>
      </c>
      <c r="AK289" s="13">
        <v>45032</v>
      </c>
      <c r="AL289">
        <v>1</v>
      </c>
      <c r="AN289" t="s">
        <v>204</v>
      </c>
      <c r="AO289" s="13">
        <v>45069</v>
      </c>
      <c r="AP289" s="13">
        <v>45083</v>
      </c>
      <c r="AQ289" s="13">
        <v>45089</v>
      </c>
      <c r="AR289">
        <f t="shared" si="43"/>
        <v>3.5</v>
      </c>
      <c r="AS289">
        <f t="shared" si="44"/>
        <v>7</v>
      </c>
      <c r="AT289" t="s">
        <v>1946</v>
      </c>
    </row>
    <row r="290" spans="1:46" ht="20.149999999999999" customHeight="1" x14ac:dyDescent="0.35">
      <c r="A290">
        <v>289</v>
      </c>
      <c r="B290" t="s">
        <v>360</v>
      </c>
      <c r="C290" t="s">
        <v>11018</v>
      </c>
      <c r="D290" t="s">
        <v>2529</v>
      </c>
      <c r="E290" t="s">
        <v>98</v>
      </c>
      <c r="F290">
        <v>1967</v>
      </c>
      <c r="G290" t="s">
        <v>2413</v>
      </c>
      <c r="H290" t="s">
        <v>2414</v>
      </c>
      <c r="I290" t="s">
        <v>92</v>
      </c>
      <c r="J290" t="s">
        <v>2415</v>
      </c>
      <c r="K290" t="s">
        <v>2415</v>
      </c>
      <c r="M290" t="s">
        <v>3044</v>
      </c>
      <c r="N290">
        <v>3.22</v>
      </c>
      <c r="R290" s="14">
        <v>44981</v>
      </c>
      <c r="S290" t="s">
        <v>207</v>
      </c>
      <c r="T290" s="14">
        <v>44995</v>
      </c>
      <c r="U290" s="16" t="s">
        <v>1872</v>
      </c>
      <c r="V290" s="16">
        <f t="shared" si="40"/>
        <v>386.40000000000003</v>
      </c>
      <c r="W290" s="16" t="s">
        <v>2404</v>
      </c>
      <c r="X290" t="s">
        <v>207</v>
      </c>
      <c r="Y290" s="16" t="s">
        <v>1873</v>
      </c>
      <c r="Z290" s="16" t="s">
        <v>204</v>
      </c>
      <c r="AB290" s="17">
        <f t="shared" si="41"/>
        <v>322</v>
      </c>
      <c r="AC290" s="13">
        <v>45025</v>
      </c>
      <c r="AD290">
        <f t="shared" si="39"/>
        <v>322</v>
      </c>
      <c r="AE290" s="13">
        <v>45025</v>
      </c>
      <c r="AF290">
        <f t="shared" si="37"/>
        <v>322</v>
      </c>
      <c r="AG290" s="13">
        <v>45025</v>
      </c>
      <c r="AH290">
        <f t="shared" si="42"/>
        <v>22.540000000000003</v>
      </c>
      <c r="AI290" s="13">
        <v>45000</v>
      </c>
      <c r="AJ290">
        <f t="shared" si="38"/>
        <v>161</v>
      </c>
      <c r="AK290" s="13">
        <v>45033</v>
      </c>
      <c r="AL290">
        <v>0</v>
      </c>
      <c r="AN290" t="s">
        <v>204</v>
      </c>
      <c r="AO290" s="13">
        <v>45070</v>
      </c>
      <c r="AP290" s="13">
        <v>45085</v>
      </c>
      <c r="AQ290" s="13">
        <v>45086</v>
      </c>
      <c r="AR290">
        <f t="shared" si="43"/>
        <v>3.5</v>
      </c>
      <c r="AS290">
        <f t="shared" si="44"/>
        <v>11.270000000000001</v>
      </c>
      <c r="AT290" t="s">
        <v>1946</v>
      </c>
    </row>
    <row r="291" spans="1:46" ht="20.149999999999999" customHeight="1" x14ac:dyDescent="0.35">
      <c r="A291">
        <v>290</v>
      </c>
      <c r="B291" t="s">
        <v>360</v>
      </c>
      <c r="C291" t="s">
        <v>11019</v>
      </c>
      <c r="D291" t="s">
        <v>2530</v>
      </c>
      <c r="E291" t="s">
        <v>93</v>
      </c>
      <c r="F291">
        <v>1966</v>
      </c>
      <c r="G291" t="s">
        <v>2413</v>
      </c>
      <c r="H291" t="s">
        <v>2414</v>
      </c>
      <c r="I291" t="s">
        <v>92</v>
      </c>
      <c r="J291" t="s">
        <v>2415</v>
      </c>
      <c r="K291" t="s">
        <v>2415</v>
      </c>
      <c r="M291" t="s">
        <v>2568</v>
      </c>
      <c r="N291">
        <v>1.76</v>
      </c>
      <c r="R291" s="14">
        <v>44974</v>
      </c>
      <c r="S291" t="s">
        <v>207</v>
      </c>
      <c r="T291" s="14">
        <v>44986</v>
      </c>
      <c r="U291" s="16" t="s">
        <v>1872</v>
      </c>
      <c r="V291" s="16">
        <f t="shared" si="40"/>
        <v>211.2</v>
      </c>
      <c r="W291" s="16" t="s">
        <v>2404</v>
      </c>
      <c r="X291" t="s">
        <v>207</v>
      </c>
      <c r="Y291" s="16" t="s">
        <v>1873</v>
      </c>
      <c r="Z291" s="16" t="s">
        <v>204</v>
      </c>
      <c r="AB291" s="17">
        <f t="shared" si="41"/>
        <v>176</v>
      </c>
      <c r="AC291" s="13">
        <v>45029</v>
      </c>
      <c r="AD291">
        <f t="shared" si="39"/>
        <v>176</v>
      </c>
      <c r="AE291" s="13">
        <v>45029</v>
      </c>
      <c r="AF291">
        <f t="shared" si="37"/>
        <v>176</v>
      </c>
      <c r="AG291" s="13">
        <v>45029</v>
      </c>
      <c r="AH291">
        <f t="shared" si="42"/>
        <v>12.32</v>
      </c>
      <c r="AI291" s="13">
        <v>45001</v>
      </c>
      <c r="AJ291">
        <f t="shared" si="38"/>
        <v>88</v>
      </c>
      <c r="AK291" s="13">
        <v>45034</v>
      </c>
      <c r="AL291">
        <v>0</v>
      </c>
      <c r="AN291" t="s">
        <v>204</v>
      </c>
      <c r="AO291" s="13">
        <v>45071</v>
      </c>
      <c r="AP291" s="13">
        <v>45080</v>
      </c>
      <c r="AQ291" s="13">
        <v>45083</v>
      </c>
      <c r="AR291">
        <f t="shared" si="43"/>
        <v>3.5</v>
      </c>
      <c r="AS291">
        <f t="shared" si="44"/>
        <v>6.16</v>
      </c>
      <c r="AT291" t="s">
        <v>1946</v>
      </c>
    </row>
    <row r="292" spans="1:46" ht="20.149999999999999" customHeight="1" x14ac:dyDescent="0.35">
      <c r="A292">
        <v>291</v>
      </c>
      <c r="B292" t="s">
        <v>360</v>
      </c>
      <c r="C292" t="s">
        <v>11020</v>
      </c>
      <c r="D292" t="s">
        <v>2531</v>
      </c>
      <c r="E292" t="s">
        <v>93</v>
      </c>
      <c r="G292" t="s">
        <v>2413</v>
      </c>
      <c r="H292" t="s">
        <v>2414</v>
      </c>
      <c r="I292" t="s">
        <v>92</v>
      </c>
      <c r="J292" t="s">
        <v>2415</v>
      </c>
      <c r="K292" t="s">
        <v>2415</v>
      </c>
      <c r="M292" t="s">
        <v>2568</v>
      </c>
      <c r="N292">
        <v>1.82</v>
      </c>
      <c r="R292" s="14">
        <v>44975</v>
      </c>
      <c r="S292" t="s">
        <v>207</v>
      </c>
      <c r="T292" s="14">
        <v>44987</v>
      </c>
      <c r="U292" s="16" t="s">
        <v>1872</v>
      </c>
      <c r="V292" s="16">
        <f t="shared" si="40"/>
        <v>218.4</v>
      </c>
      <c r="W292" s="16" t="s">
        <v>2404</v>
      </c>
      <c r="X292" t="s">
        <v>207</v>
      </c>
      <c r="Y292" s="16" t="s">
        <v>1873</v>
      </c>
      <c r="Z292" s="16" t="s">
        <v>204</v>
      </c>
      <c r="AB292" s="17">
        <f t="shared" si="41"/>
        <v>182</v>
      </c>
      <c r="AC292" s="13">
        <v>45017</v>
      </c>
      <c r="AD292">
        <f t="shared" si="39"/>
        <v>182</v>
      </c>
      <c r="AE292" s="13">
        <v>45017</v>
      </c>
      <c r="AF292">
        <f t="shared" si="37"/>
        <v>182</v>
      </c>
      <c r="AG292" s="13">
        <v>45017</v>
      </c>
      <c r="AH292">
        <f t="shared" si="42"/>
        <v>12.74</v>
      </c>
      <c r="AI292" s="13">
        <v>44999</v>
      </c>
      <c r="AJ292">
        <f t="shared" si="38"/>
        <v>91</v>
      </c>
      <c r="AK292" s="13">
        <v>45035</v>
      </c>
      <c r="AL292">
        <v>0</v>
      </c>
      <c r="AN292" t="s">
        <v>204</v>
      </c>
      <c r="AO292" s="13">
        <v>45072</v>
      </c>
      <c r="AP292" s="13">
        <v>45083</v>
      </c>
      <c r="AQ292" s="13">
        <v>45086</v>
      </c>
      <c r="AR292">
        <f t="shared" si="43"/>
        <v>3.5</v>
      </c>
      <c r="AS292">
        <f t="shared" si="44"/>
        <v>6.37</v>
      </c>
      <c r="AT292" t="s">
        <v>1946</v>
      </c>
    </row>
    <row r="293" spans="1:46" ht="20.149999999999999" customHeight="1" x14ac:dyDescent="0.35">
      <c r="A293">
        <v>292</v>
      </c>
      <c r="B293" t="s">
        <v>360</v>
      </c>
      <c r="C293" t="s">
        <v>11021</v>
      </c>
      <c r="D293" t="s">
        <v>2532</v>
      </c>
      <c r="E293" t="s">
        <v>93</v>
      </c>
      <c r="F293">
        <v>1942</v>
      </c>
      <c r="G293" t="s">
        <v>2413</v>
      </c>
      <c r="H293" t="s">
        <v>2414</v>
      </c>
      <c r="I293" t="s">
        <v>92</v>
      </c>
      <c r="J293" t="s">
        <v>2415</v>
      </c>
      <c r="K293" t="s">
        <v>2415</v>
      </c>
      <c r="M293" t="s">
        <v>2568</v>
      </c>
      <c r="N293">
        <v>0.98</v>
      </c>
      <c r="R293" s="14">
        <v>44974</v>
      </c>
      <c r="S293" t="s">
        <v>207</v>
      </c>
      <c r="T293" s="14">
        <v>44988</v>
      </c>
      <c r="U293" s="16" t="s">
        <v>1872</v>
      </c>
      <c r="V293" s="16">
        <f t="shared" si="40"/>
        <v>117.6</v>
      </c>
      <c r="W293" s="16" t="s">
        <v>2404</v>
      </c>
      <c r="X293" t="s">
        <v>207</v>
      </c>
      <c r="Y293" s="16" t="s">
        <v>1873</v>
      </c>
      <c r="Z293" s="16" t="s">
        <v>204</v>
      </c>
      <c r="AB293" s="17">
        <f t="shared" si="41"/>
        <v>98</v>
      </c>
      <c r="AC293" s="13">
        <v>45018</v>
      </c>
      <c r="AD293">
        <f t="shared" si="39"/>
        <v>98</v>
      </c>
      <c r="AE293" s="13">
        <v>45018</v>
      </c>
      <c r="AF293">
        <f t="shared" si="37"/>
        <v>98</v>
      </c>
      <c r="AG293" s="13">
        <v>45018</v>
      </c>
      <c r="AH293">
        <f t="shared" si="42"/>
        <v>6.8599999999999994</v>
      </c>
      <c r="AI293" s="13">
        <v>45000</v>
      </c>
      <c r="AJ293">
        <f t="shared" si="38"/>
        <v>49</v>
      </c>
      <c r="AK293" s="13">
        <v>45036</v>
      </c>
      <c r="AL293">
        <v>0</v>
      </c>
      <c r="AN293" t="s">
        <v>204</v>
      </c>
      <c r="AO293" s="13">
        <v>45062</v>
      </c>
      <c r="AP293" s="13">
        <v>45080</v>
      </c>
      <c r="AQ293" s="13">
        <v>45085</v>
      </c>
      <c r="AR293">
        <f t="shared" si="43"/>
        <v>3.4999999999999996</v>
      </c>
      <c r="AS293">
        <f t="shared" si="44"/>
        <v>3.4299999999999997</v>
      </c>
      <c r="AT293" t="s">
        <v>1946</v>
      </c>
    </row>
    <row r="294" spans="1:46" ht="20.149999999999999" customHeight="1" x14ac:dyDescent="0.35">
      <c r="A294">
        <v>293</v>
      </c>
      <c r="B294" t="s">
        <v>360</v>
      </c>
      <c r="C294" t="s">
        <v>11022</v>
      </c>
      <c r="D294" t="s">
        <v>2478</v>
      </c>
      <c r="E294" t="s">
        <v>93</v>
      </c>
      <c r="F294">
        <v>1968</v>
      </c>
      <c r="G294" t="s">
        <v>2413</v>
      </c>
      <c r="H294" t="s">
        <v>2414</v>
      </c>
      <c r="I294" t="s">
        <v>92</v>
      </c>
      <c r="J294" t="s">
        <v>2415</v>
      </c>
      <c r="K294" t="s">
        <v>2415</v>
      </c>
      <c r="M294" t="s">
        <v>2568</v>
      </c>
      <c r="N294">
        <v>1.87</v>
      </c>
      <c r="R294" s="14">
        <v>44975</v>
      </c>
      <c r="S294" t="s">
        <v>207</v>
      </c>
      <c r="T294" s="14">
        <v>44989</v>
      </c>
      <c r="U294" s="16" t="s">
        <v>1872</v>
      </c>
      <c r="V294" s="16">
        <f t="shared" si="40"/>
        <v>224.4</v>
      </c>
      <c r="W294" s="16" t="s">
        <v>2404</v>
      </c>
      <c r="X294" t="s">
        <v>207</v>
      </c>
      <c r="Y294" s="16" t="s">
        <v>1873</v>
      </c>
      <c r="Z294" s="16" t="s">
        <v>204</v>
      </c>
      <c r="AB294" s="17">
        <f t="shared" si="41"/>
        <v>187</v>
      </c>
      <c r="AC294" s="13">
        <v>45019</v>
      </c>
      <c r="AD294">
        <f t="shared" si="39"/>
        <v>187</v>
      </c>
      <c r="AE294" s="13">
        <v>45019</v>
      </c>
      <c r="AF294">
        <f t="shared" si="37"/>
        <v>187</v>
      </c>
      <c r="AG294" s="13">
        <v>45019</v>
      </c>
      <c r="AH294">
        <f t="shared" si="42"/>
        <v>13.09</v>
      </c>
      <c r="AI294" s="13">
        <v>45001</v>
      </c>
      <c r="AJ294">
        <f t="shared" si="38"/>
        <v>93.5</v>
      </c>
      <c r="AK294" s="13">
        <v>45032</v>
      </c>
      <c r="AL294">
        <v>0</v>
      </c>
      <c r="AN294" t="s">
        <v>204</v>
      </c>
      <c r="AO294" s="13">
        <v>45063</v>
      </c>
      <c r="AP294" s="13">
        <v>45083</v>
      </c>
      <c r="AQ294" s="13">
        <v>45084</v>
      </c>
      <c r="AR294">
        <f t="shared" si="43"/>
        <v>3.4999999999999996</v>
      </c>
      <c r="AS294">
        <f t="shared" si="44"/>
        <v>6.5449999999999999</v>
      </c>
      <c r="AT294" t="s">
        <v>1946</v>
      </c>
    </row>
    <row r="295" spans="1:46" ht="20.149999999999999" customHeight="1" x14ac:dyDescent="0.35">
      <c r="A295">
        <v>294</v>
      </c>
      <c r="B295" t="s">
        <v>360</v>
      </c>
      <c r="C295" t="s">
        <v>11023</v>
      </c>
      <c r="D295" t="s">
        <v>2533</v>
      </c>
      <c r="E295" t="s">
        <v>93</v>
      </c>
      <c r="F295">
        <v>1967</v>
      </c>
      <c r="G295" t="s">
        <v>2413</v>
      </c>
      <c r="H295" t="s">
        <v>2414</v>
      </c>
      <c r="I295" t="s">
        <v>92</v>
      </c>
      <c r="J295" t="s">
        <v>2415</v>
      </c>
      <c r="K295" t="s">
        <v>2415</v>
      </c>
      <c r="M295" t="s">
        <v>2568</v>
      </c>
      <c r="N295">
        <v>2.33</v>
      </c>
      <c r="R295" s="14">
        <v>44976</v>
      </c>
      <c r="S295" t="s">
        <v>207</v>
      </c>
      <c r="T295" s="14">
        <v>44986</v>
      </c>
      <c r="U295" s="16" t="s">
        <v>1872</v>
      </c>
      <c r="V295" s="16">
        <f t="shared" si="40"/>
        <v>279.60000000000002</v>
      </c>
      <c r="W295" s="16" t="s">
        <v>2404</v>
      </c>
      <c r="X295" t="s">
        <v>207</v>
      </c>
      <c r="Y295" s="16" t="s">
        <v>1873</v>
      </c>
      <c r="Z295" s="16" t="s">
        <v>204</v>
      </c>
      <c r="AB295" s="17">
        <f t="shared" si="41"/>
        <v>233</v>
      </c>
      <c r="AC295" s="13">
        <v>45020</v>
      </c>
      <c r="AD295">
        <f t="shared" si="39"/>
        <v>233</v>
      </c>
      <c r="AE295" s="13">
        <v>45020</v>
      </c>
      <c r="AF295">
        <f t="shared" si="37"/>
        <v>233</v>
      </c>
      <c r="AG295" s="13">
        <v>45020</v>
      </c>
      <c r="AH295">
        <f t="shared" si="42"/>
        <v>16.310000000000002</v>
      </c>
      <c r="AI295" s="13">
        <v>45002</v>
      </c>
      <c r="AJ295">
        <f t="shared" si="38"/>
        <v>116.5</v>
      </c>
      <c r="AK295" s="13">
        <v>45033</v>
      </c>
      <c r="AL295">
        <v>0</v>
      </c>
      <c r="AN295" t="s">
        <v>204</v>
      </c>
      <c r="AO295" s="13">
        <v>45064</v>
      </c>
      <c r="AP295" s="13">
        <v>45085</v>
      </c>
      <c r="AQ295" s="13">
        <v>45085</v>
      </c>
      <c r="AR295">
        <f t="shared" si="43"/>
        <v>3.5000000000000004</v>
      </c>
      <c r="AS295">
        <f t="shared" si="44"/>
        <v>8.1550000000000011</v>
      </c>
      <c r="AT295" t="s">
        <v>1946</v>
      </c>
    </row>
    <row r="296" spans="1:46" ht="20.149999999999999" customHeight="1" x14ac:dyDescent="0.35">
      <c r="A296">
        <v>295</v>
      </c>
      <c r="B296" t="s">
        <v>360</v>
      </c>
      <c r="C296" t="s">
        <v>11024</v>
      </c>
      <c r="D296" t="s">
        <v>2534</v>
      </c>
      <c r="E296" t="s">
        <v>98</v>
      </c>
      <c r="F296">
        <v>1971</v>
      </c>
      <c r="G296" t="s">
        <v>2413</v>
      </c>
      <c r="H296" t="s">
        <v>2414</v>
      </c>
      <c r="I296" t="s">
        <v>92</v>
      </c>
      <c r="J296" t="s">
        <v>2415</v>
      </c>
      <c r="K296" t="s">
        <v>2415</v>
      </c>
      <c r="M296" t="s">
        <v>2568</v>
      </c>
      <c r="N296">
        <v>1.08</v>
      </c>
      <c r="R296" s="14">
        <v>44977</v>
      </c>
      <c r="S296" t="s">
        <v>207</v>
      </c>
      <c r="T296" s="14">
        <v>44987</v>
      </c>
      <c r="U296" s="16" t="s">
        <v>1872</v>
      </c>
      <c r="V296" s="16">
        <f t="shared" si="40"/>
        <v>129.60000000000002</v>
      </c>
      <c r="W296" s="16" t="s">
        <v>2404</v>
      </c>
      <c r="X296" t="s">
        <v>207</v>
      </c>
      <c r="Y296" s="16" t="s">
        <v>1873</v>
      </c>
      <c r="Z296" s="16" t="s">
        <v>204</v>
      </c>
      <c r="AB296" s="17">
        <f t="shared" si="41"/>
        <v>108</v>
      </c>
      <c r="AC296" s="13">
        <v>45021</v>
      </c>
      <c r="AD296">
        <f t="shared" si="39"/>
        <v>108</v>
      </c>
      <c r="AE296" s="13">
        <v>45021</v>
      </c>
      <c r="AF296">
        <f t="shared" si="37"/>
        <v>108</v>
      </c>
      <c r="AG296" s="13">
        <v>45021</v>
      </c>
      <c r="AH296">
        <f t="shared" si="42"/>
        <v>7.5600000000000005</v>
      </c>
      <c r="AI296" s="13">
        <v>45005</v>
      </c>
      <c r="AJ296">
        <f t="shared" si="38"/>
        <v>54</v>
      </c>
      <c r="AK296" s="13">
        <v>45034</v>
      </c>
      <c r="AL296">
        <v>0</v>
      </c>
      <c r="AN296" t="s">
        <v>204</v>
      </c>
      <c r="AO296" s="13">
        <v>45065</v>
      </c>
      <c r="AP296" s="13">
        <v>45080</v>
      </c>
      <c r="AQ296" s="13">
        <v>45080</v>
      </c>
      <c r="AR296">
        <f t="shared" si="43"/>
        <v>3.5</v>
      </c>
      <c r="AS296">
        <f t="shared" si="44"/>
        <v>3.7800000000000002</v>
      </c>
      <c r="AT296" t="s">
        <v>1946</v>
      </c>
    </row>
    <row r="297" spans="1:46" ht="20.149999999999999" customHeight="1" x14ac:dyDescent="0.35">
      <c r="A297">
        <v>296</v>
      </c>
      <c r="B297" t="s">
        <v>360</v>
      </c>
      <c r="C297" t="s">
        <v>11025</v>
      </c>
      <c r="D297" t="s">
        <v>2535</v>
      </c>
      <c r="E297" t="s">
        <v>93</v>
      </c>
      <c r="F297">
        <v>1977</v>
      </c>
      <c r="G297" t="s">
        <v>2413</v>
      </c>
      <c r="H297" t="s">
        <v>2414</v>
      </c>
      <c r="I297" t="s">
        <v>92</v>
      </c>
      <c r="J297" t="s">
        <v>2415</v>
      </c>
      <c r="K297" t="s">
        <v>2415</v>
      </c>
      <c r="M297" t="s">
        <v>2568</v>
      </c>
      <c r="N297">
        <v>1.1200000000000001</v>
      </c>
      <c r="R297" s="14">
        <v>44974</v>
      </c>
      <c r="S297" t="s">
        <v>207</v>
      </c>
      <c r="T297" s="14">
        <v>44988</v>
      </c>
      <c r="U297" s="16" t="s">
        <v>1872</v>
      </c>
      <c r="V297" s="16">
        <f t="shared" si="40"/>
        <v>134.4</v>
      </c>
      <c r="W297" s="16" t="s">
        <v>2404</v>
      </c>
      <c r="X297" t="s">
        <v>207</v>
      </c>
      <c r="Y297" s="16" t="s">
        <v>1873</v>
      </c>
      <c r="Z297" s="16" t="s">
        <v>204</v>
      </c>
      <c r="AB297" s="17">
        <f t="shared" si="41"/>
        <v>112.00000000000001</v>
      </c>
      <c r="AC297" s="13">
        <v>45022</v>
      </c>
      <c r="AD297">
        <f t="shared" si="39"/>
        <v>112.00000000000001</v>
      </c>
      <c r="AE297" s="13">
        <v>45022</v>
      </c>
      <c r="AF297">
        <f t="shared" si="37"/>
        <v>112.00000000000001</v>
      </c>
      <c r="AG297" s="13">
        <v>45022</v>
      </c>
      <c r="AH297">
        <f t="shared" si="42"/>
        <v>7.8400000000000007</v>
      </c>
      <c r="AI297" s="13">
        <v>45006</v>
      </c>
      <c r="AJ297">
        <f t="shared" si="38"/>
        <v>56.000000000000007</v>
      </c>
      <c r="AK297" s="13">
        <v>45035</v>
      </c>
      <c r="AL297">
        <v>0</v>
      </c>
      <c r="AN297" t="s">
        <v>204</v>
      </c>
      <c r="AO297" s="13">
        <v>45066</v>
      </c>
      <c r="AP297" s="13">
        <v>45083</v>
      </c>
      <c r="AQ297" s="13">
        <v>45086</v>
      </c>
      <c r="AR297">
        <f t="shared" si="43"/>
        <v>3.5</v>
      </c>
      <c r="AS297">
        <f t="shared" si="44"/>
        <v>3.9200000000000004</v>
      </c>
      <c r="AT297" t="s">
        <v>1946</v>
      </c>
    </row>
    <row r="298" spans="1:46" ht="20.149999999999999" customHeight="1" x14ac:dyDescent="0.35">
      <c r="A298">
        <v>297</v>
      </c>
      <c r="B298" t="s">
        <v>360</v>
      </c>
      <c r="C298" t="s">
        <v>11026</v>
      </c>
      <c r="D298" t="s">
        <v>2536</v>
      </c>
      <c r="E298" t="s">
        <v>98</v>
      </c>
      <c r="G298" t="s">
        <v>2413</v>
      </c>
      <c r="H298" t="s">
        <v>2414</v>
      </c>
      <c r="I298" t="s">
        <v>92</v>
      </c>
      <c r="J298" t="s">
        <v>2415</v>
      </c>
      <c r="K298" t="s">
        <v>2415</v>
      </c>
      <c r="M298" t="s">
        <v>2568</v>
      </c>
      <c r="N298">
        <v>0.85</v>
      </c>
      <c r="R298" s="14">
        <v>44975</v>
      </c>
      <c r="S298" t="s">
        <v>207</v>
      </c>
      <c r="T298" s="14">
        <v>44986</v>
      </c>
      <c r="U298" s="16" t="s">
        <v>1872</v>
      </c>
      <c r="V298" s="16">
        <f t="shared" si="40"/>
        <v>102</v>
      </c>
      <c r="W298" s="16" t="s">
        <v>2404</v>
      </c>
      <c r="X298" t="s">
        <v>207</v>
      </c>
      <c r="Y298" s="16" t="s">
        <v>1873</v>
      </c>
      <c r="Z298" s="16" t="s">
        <v>204</v>
      </c>
      <c r="AB298" s="17">
        <f t="shared" si="41"/>
        <v>85</v>
      </c>
      <c r="AC298" s="13">
        <v>45023</v>
      </c>
      <c r="AD298">
        <f t="shared" si="39"/>
        <v>85</v>
      </c>
      <c r="AE298" s="13">
        <v>45023</v>
      </c>
      <c r="AF298">
        <f t="shared" si="37"/>
        <v>85</v>
      </c>
      <c r="AG298" s="13">
        <v>45023</v>
      </c>
      <c r="AH298">
        <f t="shared" si="42"/>
        <v>5.95</v>
      </c>
      <c r="AI298" s="13">
        <v>45007</v>
      </c>
      <c r="AJ298">
        <f t="shared" si="38"/>
        <v>42.5</v>
      </c>
      <c r="AK298" s="13">
        <v>45036</v>
      </c>
      <c r="AL298">
        <v>0</v>
      </c>
      <c r="AN298" t="s">
        <v>204</v>
      </c>
      <c r="AO298" s="13">
        <v>45069</v>
      </c>
      <c r="AP298" s="13">
        <v>45085</v>
      </c>
      <c r="AQ298" s="13">
        <v>45087</v>
      </c>
      <c r="AR298">
        <f t="shared" si="43"/>
        <v>3.5</v>
      </c>
      <c r="AS298">
        <f t="shared" si="44"/>
        <v>2.9750000000000001</v>
      </c>
      <c r="AT298" t="s">
        <v>1946</v>
      </c>
    </row>
    <row r="299" spans="1:46" ht="20.149999999999999" customHeight="1" x14ac:dyDescent="0.35">
      <c r="A299">
        <v>298</v>
      </c>
      <c r="B299" t="s">
        <v>360</v>
      </c>
      <c r="C299" t="s">
        <v>11027</v>
      </c>
      <c r="D299" t="s">
        <v>2537</v>
      </c>
      <c r="E299" t="s">
        <v>93</v>
      </c>
      <c r="F299">
        <v>1961</v>
      </c>
      <c r="G299" t="s">
        <v>2413</v>
      </c>
      <c r="H299" t="s">
        <v>2414</v>
      </c>
      <c r="I299" t="s">
        <v>92</v>
      </c>
      <c r="J299" t="s">
        <v>2415</v>
      </c>
      <c r="K299" t="s">
        <v>2415</v>
      </c>
      <c r="M299" t="s">
        <v>2568</v>
      </c>
      <c r="N299">
        <v>1.47</v>
      </c>
      <c r="R299" s="14">
        <v>44976</v>
      </c>
      <c r="S299" t="s">
        <v>207</v>
      </c>
      <c r="T299" s="14">
        <v>44987</v>
      </c>
      <c r="U299" s="16" t="s">
        <v>1872</v>
      </c>
      <c r="V299" s="16">
        <f t="shared" si="40"/>
        <v>176.4</v>
      </c>
      <c r="W299" s="16" t="s">
        <v>2404</v>
      </c>
      <c r="X299" t="s">
        <v>207</v>
      </c>
      <c r="Y299" s="16" t="s">
        <v>1873</v>
      </c>
      <c r="Z299" s="16" t="s">
        <v>204</v>
      </c>
      <c r="AB299" s="17">
        <f t="shared" si="41"/>
        <v>147</v>
      </c>
      <c r="AC299" s="13">
        <v>45024</v>
      </c>
      <c r="AD299">
        <f t="shared" si="39"/>
        <v>147</v>
      </c>
      <c r="AE299" s="13">
        <v>45024</v>
      </c>
      <c r="AF299">
        <f t="shared" si="37"/>
        <v>147</v>
      </c>
      <c r="AG299" s="13">
        <v>45024</v>
      </c>
      <c r="AH299">
        <f t="shared" si="42"/>
        <v>10.29</v>
      </c>
      <c r="AI299" s="13">
        <v>45008</v>
      </c>
      <c r="AJ299">
        <f t="shared" si="38"/>
        <v>73.5</v>
      </c>
      <c r="AK299" s="13">
        <v>45037</v>
      </c>
      <c r="AL299">
        <v>0</v>
      </c>
      <c r="AN299" t="s">
        <v>204</v>
      </c>
      <c r="AO299" s="13">
        <v>45070</v>
      </c>
      <c r="AP299" s="13">
        <v>45080</v>
      </c>
      <c r="AQ299" s="13">
        <v>45080</v>
      </c>
      <c r="AR299">
        <f t="shared" si="43"/>
        <v>3.4999999999999996</v>
      </c>
      <c r="AS299">
        <f t="shared" si="44"/>
        <v>5.1449999999999996</v>
      </c>
      <c r="AT299" t="s">
        <v>1946</v>
      </c>
    </row>
    <row r="300" spans="1:46" ht="20.149999999999999" customHeight="1" x14ac:dyDescent="0.35">
      <c r="A300">
        <v>299</v>
      </c>
      <c r="B300" t="s">
        <v>360</v>
      </c>
      <c r="C300" t="s">
        <v>11028</v>
      </c>
      <c r="D300" t="s">
        <v>2538</v>
      </c>
      <c r="E300" t="s">
        <v>98</v>
      </c>
      <c r="F300">
        <v>1995</v>
      </c>
      <c r="G300" t="s">
        <v>2413</v>
      </c>
      <c r="H300" t="s">
        <v>2414</v>
      </c>
      <c r="I300" t="s">
        <v>92</v>
      </c>
      <c r="J300" t="s">
        <v>2415</v>
      </c>
      <c r="K300" t="s">
        <v>2415</v>
      </c>
      <c r="M300" t="s">
        <v>2568</v>
      </c>
      <c r="N300">
        <v>1.47</v>
      </c>
      <c r="R300" s="14">
        <v>44977</v>
      </c>
      <c r="S300" t="s">
        <v>207</v>
      </c>
      <c r="T300" s="14">
        <v>44988</v>
      </c>
      <c r="U300" s="16" t="s">
        <v>1872</v>
      </c>
      <c r="V300" s="16">
        <f t="shared" si="40"/>
        <v>176.4</v>
      </c>
      <c r="W300" s="16" t="s">
        <v>2404</v>
      </c>
      <c r="X300" t="s">
        <v>207</v>
      </c>
      <c r="Y300" s="16" t="s">
        <v>1873</v>
      </c>
      <c r="Z300" s="16" t="s">
        <v>204</v>
      </c>
      <c r="AB300" s="17">
        <f t="shared" si="41"/>
        <v>147</v>
      </c>
      <c r="AC300" s="13">
        <v>45025</v>
      </c>
      <c r="AD300">
        <f t="shared" si="39"/>
        <v>147</v>
      </c>
      <c r="AE300" s="13">
        <v>45025</v>
      </c>
      <c r="AF300">
        <f t="shared" si="37"/>
        <v>147</v>
      </c>
      <c r="AG300" s="13">
        <v>45025</v>
      </c>
      <c r="AH300">
        <f t="shared" si="42"/>
        <v>10.29</v>
      </c>
      <c r="AI300" s="13">
        <v>44999</v>
      </c>
      <c r="AJ300">
        <f t="shared" si="38"/>
        <v>73.5</v>
      </c>
      <c r="AK300" s="13">
        <v>45040</v>
      </c>
      <c r="AL300">
        <v>0</v>
      </c>
      <c r="AN300" t="s">
        <v>204</v>
      </c>
      <c r="AO300" s="13">
        <v>45071</v>
      </c>
      <c r="AP300" s="13">
        <v>45083</v>
      </c>
      <c r="AQ300" s="13">
        <v>45083</v>
      </c>
      <c r="AR300">
        <f t="shared" si="43"/>
        <v>3.4999999999999996</v>
      </c>
      <c r="AS300">
        <f t="shared" si="44"/>
        <v>5.1449999999999996</v>
      </c>
      <c r="AT300" t="s">
        <v>1946</v>
      </c>
    </row>
    <row r="301" spans="1:46" ht="20.149999999999999" customHeight="1" x14ac:dyDescent="0.35">
      <c r="A301">
        <v>300</v>
      </c>
      <c r="B301" t="s">
        <v>360</v>
      </c>
      <c r="C301" t="s">
        <v>11029</v>
      </c>
      <c r="D301" t="s">
        <v>2539</v>
      </c>
      <c r="E301" t="s">
        <v>98</v>
      </c>
      <c r="G301" t="s">
        <v>2413</v>
      </c>
      <c r="H301" t="s">
        <v>2414</v>
      </c>
      <c r="I301" t="s">
        <v>92</v>
      </c>
      <c r="J301" t="s">
        <v>2415</v>
      </c>
      <c r="K301" t="s">
        <v>2415</v>
      </c>
      <c r="M301" t="s">
        <v>2568</v>
      </c>
      <c r="N301">
        <v>1.68</v>
      </c>
      <c r="R301" s="14">
        <v>44974</v>
      </c>
      <c r="S301" t="s">
        <v>207</v>
      </c>
      <c r="T301" s="14">
        <v>44989</v>
      </c>
      <c r="U301" s="16" t="s">
        <v>1872</v>
      </c>
      <c r="V301" s="16">
        <f t="shared" si="40"/>
        <v>201.6</v>
      </c>
      <c r="W301" s="16" t="s">
        <v>2404</v>
      </c>
      <c r="X301" t="s">
        <v>207</v>
      </c>
      <c r="Y301" s="16" t="s">
        <v>1873</v>
      </c>
      <c r="Z301" s="16" t="s">
        <v>204</v>
      </c>
      <c r="AB301" s="17">
        <f t="shared" si="41"/>
        <v>168</v>
      </c>
      <c r="AC301" s="13">
        <v>45029</v>
      </c>
      <c r="AD301">
        <f t="shared" si="39"/>
        <v>168</v>
      </c>
      <c r="AE301" s="13">
        <v>45029</v>
      </c>
      <c r="AF301">
        <f t="shared" si="37"/>
        <v>168</v>
      </c>
      <c r="AG301" s="13">
        <v>45029</v>
      </c>
      <c r="AH301">
        <f t="shared" si="42"/>
        <v>11.76</v>
      </c>
      <c r="AI301" s="13">
        <v>45000</v>
      </c>
      <c r="AJ301">
        <f t="shared" si="38"/>
        <v>84</v>
      </c>
      <c r="AK301" s="13">
        <v>45041</v>
      </c>
      <c r="AL301">
        <v>0</v>
      </c>
      <c r="AN301" t="s">
        <v>204</v>
      </c>
      <c r="AO301" s="13">
        <v>45062</v>
      </c>
      <c r="AP301" s="13">
        <v>45080</v>
      </c>
      <c r="AQ301" s="13">
        <v>45080</v>
      </c>
      <c r="AR301">
        <f t="shared" si="43"/>
        <v>3.5</v>
      </c>
      <c r="AS301">
        <f t="shared" si="44"/>
        <v>5.88</v>
      </c>
      <c r="AT301" t="s">
        <v>1946</v>
      </c>
    </row>
    <row r="302" spans="1:46" ht="20.149999999999999" customHeight="1" x14ac:dyDescent="0.35">
      <c r="A302">
        <v>301</v>
      </c>
      <c r="B302" t="s">
        <v>360</v>
      </c>
      <c r="C302" t="s">
        <v>11030</v>
      </c>
      <c r="D302" t="s">
        <v>2540</v>
      </c>
      <c r="E302" t="s">
        <v>98</v>
      </c>
      <c r="G302" t="s">
        <v>2413</v>
      </c>
      <c r="H302" t="s">
        <v>2414</v>
      </c>
      <c r="I302" t="s">
        <v>92</v>
      </c>
      <c r="J302" t="s">
        <v>2415</v>
      </c>
      <c r="K302" t="s">
        <v>2415</v>
      </c>
      <c r="M302" t="s">
        <v>2568</v>
      </c>
      <c r="N302">
        <v>1</v>
      </c>
      <c r="R302" s="14">
        <v>44975</v>
      </c>
      <c r="S302" t="s">
        <v>207</v>
      </c>
      <c r="T302" s="14">
        <v>44990</v>
      </c>
      <c r="U302" s="16" t="s">
        <v>1872</v>
      </c>
      <c r="V302" s="16">
        <f t="shared" si="40"/>
        <v>120</v>
      </c>
      <c r="W302" s="16" t="s">
        <v>2404</v>
      </c>
      <c r="X302" t="s">
        <v>207</v>
      </c>
      <c r="Y302" s="16" t="s">
        <v>1873</v>
      </c>
      <c r="Z302" s="16" t="s">
        <v>204</v>
      </c>
      <c r="AB302" s="17">
        <f t="shared" si="41"/>
        <v>100</v>
      </c>
      <c r="AC302" s="13">
        <v>45017</v>
      </c>
      <c r="AD302">
        <f t="shared" si="39"/>
        <v>100</v>
      </c>
      <c r="AE302" s="13">
        <v>45017</v>
      </c>
      <c r="AF302">
        <f t="shared" si="37"/>
        <v>100</v>
      </c>
      <c r="AG302" s="13">
        <v>45017</v>
      </c>
      <c r="AH302">
        <f t="shared" si="42"/>
        <v>7</v>
      </c>
      <c r="AI302" s="13">
        <v>45001</v>
      </c>
      <c r="AJ302">
        <f t="shared" si="38"/>
        <v>50</v>
      </c>
      <c r="AK302" s="13">
        <v>45042</v>
      </c>
      <c r="AL302">
        <v>0</v>
      </c>
      <c r="AN302" t="s">
        <v>204</v>
      </c>
      <c r="AO302" s="13">
        <v>45063</v>
      </c>
      <c r="AP302" s="13">
        <v>45080</v>
      </c>
      <c r="AQ302" s="13">
        <v>45083</v>
      </c>
      <c r="AR302">
        <f t="shared" si="43"/>
        <v>3.5</v>
      </c>
      <c r="AS302">
        <f t="shared" si="44"/>
        <v>3.5</v>
      </c>
      <c r="AT302" t="s">
        <v>1946</v>
      </c>
    </row>
    <row r="303" spans="1:46" ht="20.149999999999999" customHeight="1" x14ac:dyDescent="0.35">
      <c r="A303">
        <v>302</v>
      </c>
      <c r="B303" t="s">
        <v>360</v>
      </c>
      <c r="C303" t="s">
        <v>11031</v>
      </c>
      <c r="D303" t="s">
        <v>2541</v>
      </c>
      <c r="E303" t="s">
        <v>98</v>
      </c>
      <c r="F303">
        <v>1985</v>
      </c>
      <c r="G303" t="s">
        <v>2413</v>
      </c>
      <c r="H303" t="s">
        <v>2414</v>
      </c>
      <c r="I303" t="s">
        <v>92</v>
      </c>
      <c r="J303" t="s">
        <v>2415</v>
      </c>
      <c r="K303" t="s">
        <v>2415</v>
      </c>
      <c r="M303" t="s">
        <v>2568</v>
      </c>
      <c r="N303">
        <v>0.84</v>
      </c>
      <c r="R303" s="14">
        <v>44976</v>
      </c>
      <c r="S303" t="s">
        <v>207</v>
      </c>
      <c r="T303" s="14">
        <v>44991</v>
      </c>
      <c r="U303" s="16" t="s">
        <v>1872</v>
      </c>
      <c r="V303" s="16">
        <f t="shared" si="40"/>
        <v>100.8</v>
      </c>
      <c r="W303" s="16" t="s">
        <v>2404</v>
      </c>
      <c r="X303" t="s">
        <v>207</v>
      </c>
      <c r="Y303" s="16" t="s">
        <v>1873</v>
      </c>
      <c r="Z303" s="16" t="s">
        <v>204</v>
      </c>
      <c r="AB303" s="17">
        <f t="shared" si="41"/>
        <v>84</v>
      </c>
      <c r="AC303" s="13">
        <v>45018</v>
      </c>
      <c r="AD303">
        <f t="shared" si="39"/>
        <v>84</v>
      </c>
      <c r="AE303" s="13">
        <v>45018</v>
      </c>
      <c r="AF303">
        <f t="shared" si="37"/>
        <v>84</v>
      </c>
      <c r="AG303" s="13">
        <v>45018</v>
      </c>
      <c r="AH303">
        <f t="shared" si="42"/>
        <v>5.88</v>
      </c>
      <c r="AI303" s="13">
        <v>44999</v>
      </c>
      <c r="AJ303">
        <f t="shared" si="38"/>
        <v>42</v>
      </c>
      <c r="AK303" s="13">
        <v>45032</v>
      </c>
      <c r="AL303">
        <v>0</v>
      </c>
      <c r="AN303" t="s">
        <v>204</v>
      </c>
      <c r="AO303" s="13">
        <v>45064</v>
      </c>
      <c r="AP303" s="13">
        <v>45083</v>
      </c>
      <c r="AQ303" s="13">
        <v>45085</v>
      </c>
      <c r="AR303">
        <f t="shared" si="43"/>
        <v>3.5</v>
      </c>
      <c r="AS303">
        <f t="shared" si="44"/>
        <v>2.94</v>
      </c>
      <c r="AT303" t="s">
        <v>1946</v>
      </c>
    </row>
    <row r="304" spans="1:46" ht="20.149999999999999" customHeight="1" x14ac:dyDescent="0.35">
      <c r="A304">
        <v>303</v>
      </c>
      <c r="B304" t="s">
        <v>360</v>
      </c>
      <c r="C304" t="s">
        <v>11032</v>
      </c>
      <c r="D304" t="s">
        <v>2542</v>
      </c>
      <c r="E304" t="s">
        <v>98</v>
      </c>
      <c r="F304">
        <v>1969</v>
      </c>
      <c r="G304" t="s">
        <v>2413</v>
      </c>
      <c r="H304" t="s">
        <v>2414</v>
      </c>
      <c r="I304" t="s">
        <v>92</v>
      </c>
      <c r="J304" t="s">
        <v>2415</v>
      </c>
      <c r="K304" t="s">
        <v>2415</v>
      </c>
      <c r="M304" t="s">
        <v>2568</v>
      </c>
      <c r="N304">
        <v>0.94</v>
      </c>
      <c r="R304" s="14">
        <v>44977</v>
      </c>
      <c r="S304" t="s">
        <v>207</v>
      </c>
      <c r="T304" s="14">
        <v>44994</v>
      </c>
      <c r="U304" s="16" t="s">
        <v>1872</v>
      </c>
      <c r="V304" s="16">
        <f t="shared" si="40"/>
        <v>112.8</v>
      </c>
      <c r="W304" s="16" t="s">
        <v>2404</v>
      </c>
      <c r="X304" t="s">
        <v>207</v>
      </c>
      <c r="Y304" s="16" t="s">
        <v>1873</v>
      </c>
      <c r="Z304" s="16" t="s">
        <v>204</v>
      </c>
      <c r="AB304" s="17">
        <f t="shared" si="41"/>
        <v>94</v>
      </c>
      <c r="AC304" s="13">
        <v>45019</v>
      </c>
      <c r="AD304">
        <f t="shared" si="39"/>
        <v>94</v>
      </c>
      <c r="AE304" s="13">
        <v>45019</v>
      </c>
      <c r="AF304">
        <f t="shared" si="37"/>
        <v>94</v>
      </c>
      <c r="AG304" s="13">
        <v>45019</v>
      </c>
      <c r="AH304">
        <f t="shared" si="42"/>
        <v>6.58</v>
      </c>
      <c r="AI304" s="13">
        <v>45000</v>
      </c>
      <c r="AJ304">
        <f t="shared" si="38"/>
        <v>47</v>
      </c>
      <c r="AK304" s="13">
        <v>45033</v>
      </c>
      <c r="AL304">
        <v>0</v>
      </c>
      <c r="AN304" t="s">
        <v>204</v>
      </c>
      <c r="AO304" s="13">
        <v>45065</v>
      </c>
      <c r="AP304" s="13">
        <v>45085</v>
      </c>
      <c r="AQ304" s="13">
        <v>45084</v>
      </c>
      <c r="AR304">
        <f t="shared" si="43"/>
        <v>3.5000000000000004</v>
      </c>
      <c r="AS304">
        <f t="shared" si="44"/>
        <v>3.29</v>
      </c>
      <c r="AT304" t="s">
        <v>1946</v>
      </c>
    </row>
    <row r="305" spans="1:46" ht="20.149999999999999" customHeight="1" x14ac:dyDescent="0.35">
      <c r="A305">
        <v>304</v>
      </c>
      <c r="B305" t="s">
        <v>360</v>
      </c>
      <c r="C305" t="s">
        <v>11033</v>
      </c>
      <c r="D305" t="s">
        <v>2543</v>
      </c>
      <c r="E305" t="s">
        <v>98</v>
      </c>
      <c r="F305">
        <v>1963</v>
      </c>
      <c r="G305" t="s">
        <v>2413</v>
      </c>
      <c r="H305" t="s">
        <v>2414</v>
      </c>
      <c r="I305" t="s">
        <v>92</v>
      </c>
      <c r="J305" t="s">
        <v>2415</v>
      </c>
      <c r="K305" t="s">
        <v>2415</v>
      </c>
      <c r="M305" t="s">
        <v>2568</v>
      </c>
      <c r="N305">
        <v>2.78</v>
      </c>
      <c r="R305" s="14">
        <v>44978</v>
      </c>
      <c r="S305" t="s">
        <v>207</v>
      </c>
      <c r="T305" s="14">
        <v>44995</v>
      </c>
      <c r="U305" s="16" t="s">
        <v>1872</v>
      </c>
      <c r="V305" s="16">
        <f t="shared" si="40"/>
        <v>333.59999999999997</v>
      </c>
      <c r="W305" s="16" t="s">
        <v>2404</v>
      </c>
      <c r="X305" t="s">
        <v>207</v>
      </c>
      <c r="Y305" s="16" t="s">
        <v>1873</v>
      </c>
      <c r="Z305" s="16" t="s">
        <v>204</v>
      </c>
      <c r="AB305" s="17">
        <f t="shared" si="41"/>
        <v>278</v>
      </c>
      <c r="AC305" s="13">
        <v>45020</v>
      </c>
      <c r="AD305">
        <f t="shared" si="39"/>
        <v>278</v>
      </c>
      <c r="AE305" s="13">
        <v>45020</v>
      </c>
      <c r="AF305">
        <f t="shared" si="37"/>
        <v>278</v>
      </c>
      <c r="AG305" s="13">
        <v>45020</v>
      </c>
      <c r="AH305">
        <f t="shared" si="42"/>
        <v>19.459999999999997</v>
      </c>
      <c r="AI305" s="13">
        <v>45001</v>
      </c>
      <c r="AJ305">
        <f t="shared" si="38"/>
        <v>139</v>
      </c>
      <c r="AK305" s="13">
        <v>45034</v>
      </c>
      <c r="AL305">
        <v>0</v>
      </c>
      <c r="AN305" t="s">
        <v>204</v>
      </c>
      <c r="AO305" s="13">
        <v>45066</v>
      </c>
      <c r="AP305" s="13">
        <v>45080</v>
      </c>
      <c r="AQ305" s="13">
        <v>45080</v>
      </c>
      <c r="AR305">
        <f t="shared" si="43"/>
        <v>3.4999999999999996</v>
      </c>
      <c r="AS305">
        <f t="shared" si="44"/>
        <v>9.7299999999999986</v>
      </c>
      <c r="AT305" t="s">
        <v>1946</v>
      </c>
    </row>
    <row r="306" spans="1:46" ht="20.149999999999999" customHeight="1" x14ac:dyDescent="0.35">
      <c r="A306">
        <v>305</v>
      </c>
      <c r="B306" t="s">
        <v>360</v>
      </c>
      <c r="C306" t="s">
        <v>11034</v>
      </c>
      <c r="D306" t="s">
        <v>2544</v>
      </c>
      <c r="E306" t="s">
        <v>98</v>
      </c>
      <c r="G306" t="s">
        <v>2413</v>
      </c>
      <c r="H306" t="s">
        <v>2414</v>
      </c>
      <c r="I306" t="s">
        <v>92</v>
      </c>
      <c r="J306" t="s">
        <v>2415</v>
      </c>
      <c r="K306" t="s">
        <v>2415</v>
      </c>
      <c r="M306" t="s">
        <v>2568</v>
      </c>
      <c r="N306">
        <v>2.65</v>
      </c>
      <c r="R306" s="14">
        <v>44981</v>
      </c>
      <c r="S306" t="s">
        <v>207</v>
      </c>
      <c r="T306" s="14">
        <v>44986</v>
      </c>
      <c r="U306" s="16" t="s">
        <v>1872</v>
      </c>
      <c r="V306" s="16">
        <f t="shared" si="40"/>
        <v>318</v>
      </c>
      <c r="W306" s="16" t="s">
        <v>2404</v>
      </c>
      <c r="X306" t="s">
        <v>207</v>
      </c>
      <c r="Y306" s="16" t="s">
        <v>1873</v>
      </c>
      <c r="Z306" s="16" t="s">
        <v>204</v>
      </c>
      <c r="AB306" s="17">
        <f t="shared" si="41"/>
        <v>265</v>
      </c>
      <c r="AC306" s="13">
        <v>45021</v>
      </c>
      <c r="AD306">
        <f t="shared" si="39"/>
        <v>265</v>
      </c>
      <c r="AE306" s="13">
        <v>45021</v>
      </c>
      <c r="AF306">
        <f t="shared" si="37"/>
        <v>265</v>
      </c>
      <c r="AG306" s="13">
        <v>45021</v>
      </c>
      <c r="AH306">
        <f t="shared" si="42"/>
        <v>18.55</v>
      </c>
      <c r="AI306" s="13">
        <v>45002</v>
      </c>
      <c r="AJ306">
        <f t="shared" si="38"/>
        <v>132.5</v>
      </c>
      <c r="AK306" s="13">
        <v>45035</v>
      </c>
      <c r="AL306">
        <v>0</v>
      </c>
      <c r="AN306" t="s">
        <v>204</v>
      </c>
      <c r="AO306" s="13">
        <v>45069</v>
      </c>
      <c r="AP306" s="13">
        <v>45083</v>
      </c>
      <c r="AQ306" s="13">
        <v>45086</v>
      </c>
      <c r="AR306">
        <f t="shared" si="43"/>
        <v>3.5000000000000004</v>
      </c>
      <c r="AS306">
        <f t="shared" si="44"/>
        <v>9.2750000000000004</v>
      </c>
      <c r="AT306" t="s">
        <v>1946</v>
      </c>
    </row>
    <row r="307" spans="1:46" ht="20.149999999999999" customHeight="1" x14ac:dyDescent="0.35">
      <c r="A307">
        <v>306</v>
      </c>
      <c r="B307" t="s">
        <v>360</v>
      </c>
      <c r="C307" t="s">
        <v>11035</v>
      </c>
      <c r="D307" t="s">
        <v>2545</v>
      </c>
      <c r="E307" t="s">
        <v>98</v>
      </c>
      <c r="G307" t="s">
        <v>2413</v>
      </c>
      <c r="H307" t="s">
        <v>2414</v>
      </c>
      <c r="I307" t="s">
        <v>92</v>
      </c>
      <c r="J307" t="s">
        <v>2415</v>
      </c>
      <c r="K307" t="s">
        <v>2415</v>
      </c>
      <c r="M307" t="s">
        <v>2568</v>
      </c>
      <c r="N307">
        <v>1</v>
      </c>
      <c r="R307" s="14">
        <v>44984</v>
      </c>
      <c r="S307" t="s">
        <v>207</v>
      </c>
      <c r="T307" s="14">
        <v>44987</v>
      </c>
      <c r="U307" s="16" t="s">
        <v>1872</v>
      </c>
      <c r="V307" s="16">
        <f t="shared" si="40"/>
        <v>120</v>
      </c>
      <c r="W307" s="16" t="s">
        <v>2404</v>
      </c>
      <c r="X307" t="s">
        <v>207</v>
      </c>
      <c r="Y307" s="16" t="s">
        <v>1873</v>
      </c>
      <c r="Z307" s="16" t="s">
        <v>204</v>
      </c>
      <c r="AB307" s="17">
        <f t="shared" si="41"/>
        <v>100</v>
      </c>
      <c r="AC307" s="13">
        <v>45022</v>
      </c>
      <c r="AD307">
        <f t="shared" si="39"/>
        <v>100</v>
      </c>
      <c r="AE307" s="13">
        <v>45022</v>
      </c>
      <c r="AF307">
        <f t="shared" si="37"/>
        <v>100</v>
      </c>
      <c r="AG307" s="13">
        <v>45022</v>
      </c>
      <c r="AH307">
        <f t="shared" si="42"/>
        <v>7</v>
      </c>
      <c r="AI307" s="13">
        <v>45005</v>
      </c>
      <c r="AJ307">
        <f t="shared" si="38"/>
        <v>50</v>
      </c>
      <c r="AK307" s="13">
        <v>45036</v>
      </c>
      <c r="AL307">
        <v>0</v>
      </c>
      <c r="AN307" t="s">
        <v>204</v>
      </c>
      <c r="AO307" s="13">
        <v>45070</v>
      </c>
      <c r="AP307" s="13">
        <v>45080</v>
      </c>
      <c r="AQ307" s="13">
        <v>45080</v>
      </c>
      <c r="AR307">
        <f t="shared" si="43"/>
        <v>3.5</v>
      </c>
      <c r="AS307">
        <f t="shared" si="44"/>
        <v>3.5</v>
      </c>
      <c r="AT307" t="s">
        <v>1946</v>
      </c>
    </row>
    <row r="308" spans="1:46" ht="20.149999999999999" customHeight="1" x14ac:dyDescent="0.35">
      <c r="A308">
        <v>307</v>
      </c>
      <c r="B308" t="s">
        <v>360</v>
      </c>
      <c r="C308" t="s">
        <v>11036</v>
      </c>
      <c r="D308" t="s">
        <v>2546</v>
      </c>
      <c r="E308" t="s">
        <v>93</v>
      </c>
      <c r="F308">
        <v>1956</v>
      </c>
      <c r="G308" t="s">
        <v>2413</v>
      </c>
      <c r="H308" t="s">
        <v>2414</v>
      </c>
      <c r="I308" t="s">
        <v>92</v>
      </c>
      <c r="J308" t="s">
        <v>2415</v>
      </c>
      <c r="K308" t="s">
        <v>2415</v>
      </c>
      <c r="M308" t="s">
        <v>2568</v>
      </c>
      <c r="N308">
        <v>0.37</v>
      </c>
      <c r="R308" s="14">
        <v>44974</v>
      </c>
      <c r="S308" t="s">
        <v>207</v>
      </c>
      <c r="T308" s="14">
        <v>44988</v>
      </c>
      <c r="U308" s="16" t="s">
        <v>1872</v>
      </c>
      <c r="V308" s="16">
        <f t="shared" si="40"/>
        <v>44.4</v>
      </c>
      <c r="W308" s="16" t="s">
        <v>2404</v>
      </c>
      <c r="X308" t="s">
        <v>207</v>
      </c>
      <c r="Y308" s="16" t="s">
        <v>1873</v>
      </c>
      <c r="Z308" s="16" t="s">
        <v>204</v>
      </c>
      <c r="AB308" s="17">
        <f t="shared" si="41"/>
        <v>37</v>
      </c>
      <c r="AC308" s="13">
        <v>45023</v>
      </c>
      <c r="AD308">
        <f t="shared" si="39"/>
        <v>37</v>
      </c>
      <c r="AE308" s="13">
        <v>45023</v>
      </c>
      <c r="AF308">
        <f t="shared" si="37"/>
        <v>37</v>
      </c>
      <c r="AG308" s="13">
        <v>45023</v>
      </c>
      <c r="AH308">
        <f t="shared" si="42"/>
        <v>2.59</v>
      </c>
      <c r="AI308" s="13">
        <v>45006</v>
      </c>
      <c r="AJ308">
        <f t="shared" si="38"/>
        <v>18.5</v>
      </c>
      <c r="AK308" s="13">
        <v>45032</v>
      </c>
      <c r="AL308">
        <v>0</v>
      </c>
      <c r="AN308" t="s">
        <v>204</v>
      </c>
      <c r="AO308" s="13">
        <v>45071</v>
      </c>
      <c r="AP308" s="13">
        <v>45083</v>
      </c>
      <c r="AQ308" s="13">
        <v>45084</v>
      </c>
      <c r="AR308">
        <f t="shared" si="43"/>
        <v>3.5</v>
      </c>
      <c r="AS308">
        <f t="shared" si="44"/>
        <v>1.2949999999999999</v>
      </c>
      <c r="AT308" t="s">
        <v>1946</v>
      </c>
    </row>
    <row r="309" spans="1:46" ht="20.149999999999999" customHeight="1" x14ac:dyDescent="0.35">
      <c r="A309">
        <v>308</v>
      </c>
      <c r="B309" t="s">
        <v>360</v>
      </c>
      <c r="C309" t="s">
        <v>11037</v>
      </c>
      <c r="D309" t="s">
        <v>2547</v>
      </c>
      <c r="E309" t="s">
        <v>98</v>
      </c>
      <c r="F309">
        <v>1966</v>
      </c>
      <c r="G309" t="s">
        <v>2413</v>
      </c>
      <c r="H309" t="s">
        <v>2414</v>
      </c>
      <c r="I309" t="s">
        <v>92</v>
      </c>
      <c r="J309" t="s">
        <v>2415</v>
      </c>
      <c r="K309" t="s">
        <v>2415</v>
      </c>
      <c r="M309" t="s">
        <v>2568</v>
      </c>
      <c r="N309">
        <v>1.2</v>
      </c>
      <c r="R309" s="14">
        <v>44974</v>
      </c>
      <c r="S309" t="s">
        <v>207</v>
      </c>
      <c r="T309" s="14">
        <v>44989</v>
      </c>
      <c r="U309" s="16" t="s">
        <v>1872</v>
      </c>
      <c r="V309" s="16">
        <f t="shared" si="40"/>
        <v>144</v>
      </c>
      <c r="W309" s="16" t="s">
        <v>2404</v>
      </c>
      <c r="X309" t="s">
        <v>207</v>
      </c>
      <c r="Y309" s="16" t="s">
        <v>1873</v>
      </c>
      <c r="Z309" s="16" t="s">
        <v>204</v>
      </c>
      <c r="AB309" s="17">
        <f t="shared" si="41"/>
        <v>120</v>
      </c>
      <c r="AC309" s="13">
        <v>45024</v>
      </c>
      <c r="AD309">
        <f t="shared" si="39"/>
        <v>120</v>
      </c>
      <c r="AE309" s="13">
        <v>45024</v>
      </c>
      <c r="AF309">
        <f t="shared" si="37"/>
        <v>120</v>
      </c>
      <c r="AG309" s="13">
        <v>45024</v>
      </c>
      <c r="AH309">
        <f t="shared" si="42"/>
        <v>8.4</v>
      </c>
      <c r="AI309" s="13">
        <v>45007</v>
      </c>
      <c r="AJ309">
        <f t="shared" si="38"/>
        <v>60</v>
      </c>
      <c r="AK309" s="13">
        <v>45033</v>
      </c>
      <c r="AL309">
        <v>0</v>
      </c>
      <c r="AN309" t="s">
        <v>204</v>
      </c>
      <c r="AO309" s="13">
        <v>45072</v>
      </c>
      <c r="AP309" s="13">
        <v>45085</v>
      </c>
      <c r="AQ309" s="13">
        <v>45091</v>
      </c>
      <c r="AR309">
        <f t="shared" si="43"/>
        <v>3.5000000000000004</v>
      </c>
      <c r="AS309">
        <f t="shared" si="44"/>
        <v>4.2</v>
      </c>
      <c r="AT309" t="s">
        <v>1946</v>
      </c>
    </row>
    <row r="310" spans="1:46" ht="20.149999999999999" customHeight="1" x14ac:dyDescent="0.35">
      <c r="A310">
        <v>309</v>
      </c>
      <c r="B310" t="s">
        <v>360</v>
      </c>
      <c r="C310" t="s">
        <v>11038</v>
      </c>
      <c r="D310" t="s">
        <v>2548</v>
      </c>
      <c r="E310" t="s">
        <v>98</v>
      </c>
      <c r="F310">
        <v>1962</v>
      </c>
      <c r="G310" t="s">
        <v>2413</v>
      </c>
      <c r="H310" t="s">
        <v>2414</v>
      </c>
      <c r="I310" t="s">
        <v>92</v>
      </c>
      <c r="J310" t="s">
        <v>2415</v>
      </c>
      <c r="K310" t="s">
        <v>2415</v>
      </c>
      <c r="M310" t="s">
        <v>2568</v>
      </c>
      <c r="N310">
        <v>2.58</v>
      </c>
      <c r="R310" s="14">
        <v>44975</v>
      </c>
      <c r="S310" t="s">
        <v>207</v>
      </c>
      <c r="T310" s="14">
        <v>44986</v>
      </c>
      <c r="U310" s="16" t="s">
        <v>1872</v>
      </c>
      <c r="V310" s="16">
        <f t="shared" si="40"/>
        <v>309.60000000000002</v>
      </c>
      <c r="W310" s="16" t="s">
        <v>2404</v>
      </c>
      <c r="X310" t="s">
        <v>207</v>
      </c>
      <c r="Y310" s="16" t="s">
        <v>1873</v>
      </c>
      <c r="Z310" s="16" t="s">
        <v>204</v>
      </c>
      <c r="AB310" s="17">
        <f t="shared" si="41"/>
        <v>258</v>
      </c>
      <c r="AC310" s="13">
        <v>45025</v>
      </c>
      <c r="AD310">
        <f t="shared" si="39"/>
        <v>258</v>
      </c>
      <c r="AE310" s="13">
        <v>45025</v>
      </c>
      <c r="AF310">
        <f t="shared" ref="AF310:AF373" si="45">N310*100</f>
        <v>258</v>
      </c>
      <c r="AG310" s="13">
        <v>45025</v>
      </c>
      <c r="AH310">
        <f t="shared" si="42"/>
        <v>18.060000000000002</v>
      </c>
      <c r="AI310" s="13">
        <v>45008</v>
      </c>
      <c r="AJ310">
        <f t="shared" ref="AJ310:AJ373" si="46">N310*50</f>
        <v>129</v>
      </c>
      <c r="AK310" s="13">
        <v>45034</v>
      </c>
      <c r="AL310">
        <v>0</v>
      </c>
      <c r="AN310" t="s">
        <v>204</v>
      </c>
      <c r="AO310" s="13">
        <v>45062</v>
      </c>
      <c r="AP310" s="13">
        <v>45080</v>
      </c>
      <c r="AQ310" s="13">
        <v>45082</v>
      </c>
      <c r="AR310">
        <f t="shared" si="43"/>
        <v>3.5000000000000004</v>
      </c>
      <c r="AS310">
        <f t="shared" si="44"/>
        <v>9.0300000000000011</v>
      </c>
      <c r="AT310" t="s">
        <v>1946</v>
      </c>
    </row>
    <row r="311" spans="1:46" ht="20.149999999999999" customHeight="1" x14ac:dyDescent="0.35">
      <c r="A311">
        <v>310</v>
      </c>
      <c r="B311" t="s">
        <v>360</v>
      </c>
      <c r="C311" t="s">
        <v>11039</v>
      </c>
      <c r="D311" t="s">
        <v>2549</v>
      </c>
      <c r="E311" t="s">
        <v>98</v>
      </c>
      <c r="F311">
        <v>1977</v>
      </c>
      <c r="G311" t="s">
        <v>2413</v>
      </c>
      <c r="H311" t="s">
        <v>2414</v>
      </c>
      <c r="I311" t="s">
        <v>92</v>
      </c>
      <c r="J311" t="s">
        <v>2415</v>
      </c>
      <c r="K311" t="s">
        <v>2415</v>
      </c>
      <c r="M311" t="s">
        <v>2568</v>
      </c>
      <c r="N311">
        <v>1.76</v>
      </c>
      <c r="R311" s="14">
        <v>44976</v>
      </c>
      <c r="S311" t="s">
        <v>207</v>
      </c>
      <c r="T311" s="14">
        <v>44986</v>
      </c>
      <c r="U311" s="16" t="s">
        <v>1872</v>
      </c>
      <c r="V311" s="16">
        <f t="shared" si="40"/>
        <v>211.2</v>
      </c>
      <c r="W311" s="16" t="s">
        <v>2404</v>
      </c>
      <c r="X311" t="s">
        <v>207</v>
      </c>
      <c r="Y311" s="16" t="s">
        <v>1873</v>
      </c>
      <c r="Z311" s="16" t="s">
        <v>204</v>
      </c>
      <c r="AB311" s="17">
        <f t="shared" si="41"/>
        <v>176</v>
      </c>
      <c r="AC311" s="13">
        <v>45029</v>
      </c>
      <c r="AD311">
        <f t="shared" si="39"/>
        <v>176</v>
      </c>
      <c r="AE311" s="13">
        <v>45029</v>
      </c>
      <c r="AF311">
        <f t="shared" si="45"/>
        <v>176</v>
      </c>
      <c r="AG311" s="13">
        <v>45029</v>
      </c>
      <c r="AH311">
        <f t="shared" si="42"/>
        <v>12.32</v>
      </c>
      <c r="AI311" s="13">
        <v>44999</v>
      </c>
      <c r="AJ311">
        <f t="shared" si="46"/>
        <v>88</v>
      </c>
      <c r="AK311" s="13">
        <v>45035</v>
      </c>
      <c r="AL311">
        <v>0</v>
      </c>
      <c r="AM311" t="s">
        <v>2405</v>
      </c>
      <c r="AN311" t="s">
        <v>204</v>
      </c>
      <c r="AO311" s="13">
        <v>45063</v>
      </c>
      <c r="AP311" s="13">
        <v>45081</v>
      </c>
      <c r="AQ311" s="13">
        <v>45083</v>
      </c>
      <c r="AR311">
        <f t="shared" si="43"/>
        <v>3.5</v>
      </c>
      <c r="AS311">
        <f t="shared" si="44"/>
        <v>6.16</v>
      </c>
      <c r="AT311" t="s">
        <v>1946</v>
      </c>
    </row>
    <row r="312" spans="1:46" ht="20.149999999999999" customHeight="1" x14ac:dyDescent="0.35">
      <c r="A312">
        <v>311</v>
      </c>
      <c r="B312" t="s">
        <v>360</v>
      </c>
      <c r="C312" t="s">
        <v>11040</v>
      </c>
      <c r="D312" t="s">
        <v>2550</v>
      </c>
      <c r="E312" t="s">
        <v>98</v>
      </c>
      <c r="F312">
        <v>1990</v>
      </c>
      <c r="G312" t="s">
        <v>2413</v>
      </c>
      <c r="H312" t="s">
        <v>2414</v>
      </c>
      <c r="I312" t="s">
        <v>92</v>
      </c>
      <c r="J312" t="s">
        <v>2415</v>
      </c>
      <c r="K312" t="s">
        <v>2415</v>
      </c>
      <c r="M312" t="s">
        <v>2568</v>
      </c>
      <c r="N312">
        <v>1.17</v>
      </c>
      <c r="R312" s="14">
        <v>44977</v>
      </c>
      <c r="S312" t="s">
        <v>207</v>
      </c>
      <c r="T312" s="14">
        <v>44987</v>
      </c>
      <c r="U312" s="16" t="s">
        <v>1872</v>
      </c>
      <c r="V312" s="16">
        <f t="shared" si="40"/>
        <v>140.39999999999998</v>
      </c>
      <c r="W312" s="16" t="s">
        <v>2404</v>
      </c>
      <c r="X312" t="s">
        <v>207</v>
      </c>
      <c r="Y312" s="16" t="s">
        <v>1873</v>
      </c>
      <c r="Z312" s="16" t="s">
        <v>204</v>
      </c>
      <c r="AB312" s="17">
        <f t="shared" si="41"/>
        <v>117</v>
      </c>
      <c r="AC312" s="13">
        <v>45017</v>
      </c>
      <c r="AD312">
        <f t="shared" si="39"/>
        <v>117</v>
      </c>
      <c r="AE312" s="13">
        <v>45017</v>
      </c>
      <c r="AF312">
        <f t="shared" si="45"/>
        <v>117</v>
      </c>
      <c r="AG312" s="13">
        <v>45017</v>
      </c>
      <c r="AH312">
        <f t="shared" si="42"/>
        <v>8.19</v>
      </c>
      <c r="AI312" s="13">
        <v>45000</v>
      </c>
      <c r="AJ312">
        <f t="shared" si="46"/>
        <v>58.5</v>
      </c>
      <c r="AK312" s="13">
        <v>45036</v>
      </c>
      <c r="AL312">
        <v>0</v>
      </c>
      <c r="AM312" t="s">
        <v>2405</v>
      </c>
      <c r="AN312" t="s">
        <v>204</v>
      </c>
      <c r="AO312" s="13">
        <v>45064</v>
      </c>
      <c r="AP312" s="13">
        <v>45082</v>
      </c>
      <c r="AQ312" s="13">
        <v>45084</v>
      </c>
      <c r="AR312">
        <f t="shared" ref="AR312:AR343" si="47">AS312/N312</f>
        <v>3.5</v>
      </c>
      <c r="AS312">
        <f t="shared" ref="AS312:AS343" si="48">N312*3.5</f>
        <v>4.0949999999999998</v>
      </c>
      <c r="AT312" t="s">
        <v>1946</v>
      </c>
    </row>
    <row r="313" spans="1:46" ht="20.149999999999999" customHeight="1" x14ac:dyDescent="0.35">
      <c r="A313">
        <v>312</v>
      </c>
      <c r="B313" t="s">
        <v>360</v>
      </c>
      <c r="C313" t="s">
        <v>11041</v>
      </c>
      <c r="D313" t="s">
        <v>2551</v>
      </c>
      <c r="E313" t="s">
        <v>93</v>
      </c>
      <c r="F313">
        <v>1926</v>
      </c>
      <c r="G313" t="s">
        <v>2413</v>
      </c>
      <c r="H313" t="s">
        <v>2414</v>
      </c>
      <c r="I313" t="s">
        <v>92</v>
      </c>
      <c r="J313" t="s">
        <v>2415</v>
      </c>
      <c r="K313" t="s">
        <v>2415</v>
      </c>
      <c r="M313" t="s">
        <v>2568</v>
      </c>
      <c r="N313">
        <v>0.96</v>
      </c>
      <c r="R313" s="14">
        <v>44978</v>
      </c>
      <c r="S313" t="s">
        <v>207</v>
      </c>
      <c r="T313" s="14">
        <v>44988</v>
      </c>
      <c r="U313" s="16" t="s">
        <v>1872</v>
      </c>
      <c r="V313" s="16">
        <f t="shared" si="40"/>
        <v>115.19999999999999</v>
      </c>
      <c r="W313" s="16" t="s">
        <v>2404</v>
      </c>
      <c r="X313" t="s">
        <v>207</v>
      </c>
      <c r="Y313" s="16" t="s">
        <v>1873</v>
      </c>
      <c r="Z313" s="16" t="s">
        <v>204</v>
      </c>
      <c r="AB313" s="17">
        <f t="shared" si="41"/>
        <v>96</v>
      </c>
      <c r="AC313" s="13">
        <v>45018</v>
      </c>
      <c r="AD313">
        <f t="shared" si="39"/>
        <v>96</v>
      </c>
      <c r="AE313" s="13">
        <v>45018</v>
      </c>
      <c r="AF313">
        <f t="shared" si="45"/>
        <v>96</v>
      </c>
      <c r="AG313" s="13">
        <v>45018</v>
      </c>
      <c r="AH313">
        <f t="shared" si="42"/>
        <v>6.72</v>
      </c>
      <c r="AI313" s="13">
        <v>45001</v>
      </c>
      <c r="AJ313">
        <f t="shared" si="46"/>
        <v>48</v>
      </c>
      <c r="AK313" s="13">
        <v>45037</v>
      </c>
      <c r="AL313">
        <v>0</v>
      </c>
      <c r="AM313" t="s">
        <v>2405</v>
      </c>
      <c r="AN313" t="s">
        <v>204</v>
      </c>
      <c r="AO313" s="13">
        <v>45065</v>
      </c>
      <c r="AP313" s="13">
        <v>45080</v>
      </c>
      <c r="AQ313" s="13">
        <v>45082</v>
      </c>
      <c r="AR313">
        <f t="shared" si="47"/>
        <v>3.5</v>
      </c>
      <c r="AS313">
        <f t="shared" si="48"/>
        <v>3.36</v>
      </c>
      <c r="AT313" t="s">
        <v>1946</v>
      </c>
    </row>
    <row r="314" spans="1:46" ht="20.149999999999999" customHeight="1" x14ac:dyDescent="0.35">
      <c r="A314">
        <v>313</v>
      </c>
      <c r="B314" t="s">
        <v>360</v>
      </c>
      <c r="C314" t="s">
        <v>11042</v>
      </c>
      <c r="D314" t="s">
        <v>2552</v>
      </c>
      <c r="E314" t="s">
        <v>98</v>
      </c>
      <c r="F314">
        <v>1955</v>
      </c>
      <c r="G314" t="s">
        <v>2413</v>
      </c>
      <c r="H314" t="s">
        <v>2414</v>
      </c>
      <c r="I314" t="s">
        <v>92</v>
      </c>
      <c r="J314" t="s">
        <v>2415</v>
      </c>
      <c r="K314" t="s">
        <v>2415</v>
      </c>
      <c r="M314" t="s">
        <v>2568</v>
      </c>
      <c r="N314">
        <v>0.5</v>
      </c>
      <c r="R314" s="14">
        <v>44981</v>
      </c>
      <c r="S314" t="s">
        <v>207</v>
      </c>
      <c r="T314" s="14">
        <v>44989</v>
      </c>
      <c r="U314" s="16" t="s">
        <v>1872</v>
      </c>
      <c r="V314" s="16">
        <f t="shared" si="40"/>
        <v>60</v>
      </c>
      <c r="W314" s="16" t="s">
        <v>2404</v>
      </c>
      <c r="X314" t="s">
        <v>207</v>
      </c>
      <c r="Y314" s="16" t="s">
        <v>1873</v>
      </c>
      <c r="Z314" s="16" t="s">
        <v>204</v>
      </c>
      <c r="AB314" s="17">
        <f t="shared" si="41"/>
        <v>50</v>
      </c>
      <c r="AC314" s="13">
        <v>45019</v>
      </c>
      <c r="AD314">
        <f t="shared" si="39"/>
        <v>50</v>
      </c>
      <c r="AE314" s="13">
        <v>45019</v>
      </c>
      <c r="AF314">
        <f t="shared" si="45"/>
        <v>50</v>
      </c>
      <c r="AG314" s="13">
        <v>45019</v>
      </c>
      <c r="AH314">
        <f t="shared" si="42"/>
        <v>3.5</v>
      </c>
      <c r="AI314" s="13">
        <v>44999</v>
      </c>
      <c r="AJ314">
        <f t="shared" si="46"/>
        <v>25</v>
      </c>
      <c r="AK314" s="13">
        <v>45040</v>
      </c>
      <c r="AL314">
        <v>2</v>
      </c>
      <c r="AM314" t="s">
        <v>2405</v>
      </c>
      <c r="AN314" t="s">
        <v>204</v>
      </c>
      <c r="AO314" s="13">
        <v>45066</v>
      </c>
      <c r="AP314" s="13">
        <v>45083</v>
      </c>
      <c r="AQ314" s="13">
        <v>45094</v>
      </c>
      <c r="AR314">
        <f t="shared" si="47"/>
        <v>3.5</v>
      </c>
      <c r="AS314">
        <f t="shared" si="48"/>
        <v>1.75</v>
      </c>
      <c r="AT314" t="s">
        <v>1946</v>
      </c>
    </row>
    <row r="315" spans="1:46" ht="20.149999999999999" customHeight="1" x14ac:dyDescent="0.35">
      <c r="A315">
        <v>314</v>
      </c>
      <c r="B315" t="s">
        <v>360</v>
      </c>
      <c r="C315" t="s">
        <v>11043</v>
      </c>
      <c r="D315" t="s">
        <v>2553</v>
      </c>
      <c r="E315" t="s">
        <v>98</v>
      </c>
      <c r="F315">
        <v>1977</v>
      </c>
      <c r="G315" t="s">
        <v>2413</v>
      </c>
      <c r="H315" t="s">
        <v>2414</v>
      </c>
      <c r="I315" t="s">
        <v>92</v>
      </c>
      <c r="J315" t="s">
        <v>2415</v>
      </c>
      <c r="K315" t="s">
        <v>2415</v>
      </c>
      <c r="M315" t="s">
        <v>2568</v>
      </c>
      <c r="N315">
        <v>2.02</v>
      </c>
      <c r="R315" s="14">
        <v>44981</v>
      </c>
      <c r="T315" s="14">
        <v>44990</v>
      </c>
      <c r="U315" s="16" t="s">
        <v>1872</v>
      </c>
      <c r="V315" s="16">
        <f t="shared" si="40"/>
        <v>242.4</v>
      </c>
      <c r="W315" s="16" t="s">
        <v>2404</v>
      </c>
      <c r="X315" t="s">
        <v>207</v>
      </c>
      <c r="Y315" s="16" t="s">
        <v>1873</v>
      </c>
      <c r="Z315" s="16" t="s">
        <v>204</v>
      </c>
      <c r="AB315" s="17">
        <f t="shared" si="41"/>
        <v>202</v>
      </c>
      <c r="AC315" s="13">
        <v>45020</v>
      </c>
      <c r="AD315">
        <f t="shared" si="39"/>
        <v>202</v>
      </c>
      <c r="AE315" s="13">
        <v>45020</v>
      </c>
      <c r="AF315">
        <f t="shared" si="45"/>
        <v>202</v>
      </c>
      <c r="AG315" s="13">
        <v>45020</v>
      </c>
      <c r="AH315">
        <f t="shared" si="42"/>
        <v>14.14</v>
      </c>
      <c r="AI315" s="13">
        <v>45000</v>
      </c>
      <c r="AJ315">
        <f t="shared" si="46"/>
        <v>101</v>
      </c>
      <c r="AK315" s="13">
        <v>45041</v>
      </c>
      <c r="AL315">
        <v>0</v>
      </c>
      <c r="AN315" t="s">
        <v>204</v>
      </c>
      <c r="AO315" s="13">
        <v>45067</v>
      </c>
      <c r="AP315" s="13">
        <v>45084</v>
      </c>
      <c r="AQ315" s="13">
        <v>45095</v>
      </c>
      <c r="AR315">
        <f t="shared" si="47"/>
        <v>3.5</v>
      </c>
      <c r="AS315">
        <f t="shared" si="48"/>
        <v>7.07</v>
      </c>
      <c r="AT315" t="s">
        <v>1946</v>
      </c>
    </row>
    <row r="316" spans="1:46" ht="20.149999999999999" customHeight="1" x14ac:dyDescent="0.35">
      <c r="A316">
        <v>315</v>
      </c>
      <c r="B316" t="s">
        <v>360</v>
      </c>
      <c r="C316" t="s">
        <v>11044</v>
      </c>
      <c r="D316" t="s">
        <v>2555</v>
      </c>
      <c r="E316" t="s">
        <v>98</v>
      </c>
      <c r="F316">
        <v>1973</v>
      </c>
      <c r="G316" t="s">
        <v>2413</v>
      </c>
      <c r="H316" t="s">
        <v>2414</v>
      </c>
      <c r="I316" t="s">
        <v>92</v>
      </c>
      <c r="J316" t="s">
        <v>2415</v>
      </c>
      <c r="K316" t="s">
        <v>2415</v>
      </c>
      <c r="M316" t="s">
        <v>2568</v>
      </c>
      <c r="N316">
        <v>0.82</v>
      </c>
      <c r="R316" s="14">
        <v>44982</v>
      </c>
      <c r="T316" s="14">
        <v>44991</v>
      </c>
      <c r="U316" s="16" t="s">
        <v>1872</v>
      </c>
      <c r="V316" s="16">
        <f t="shared" si="40"/>
        <v>98.399999999999991</v>
      </c>
      <c r="W316" s="16" t="s">
        <v>2404</v>
      </c>
      <c r="X316" t="s">
        <v>207</v>
      </c>
      <c r="Y316" s="16" t="s">
        <v>1873</v>
      </c>
      <c r="Z316" s="16" t="s">
        <v>204</v>
      </c>
      <c r="AB316" s="17">
        <f t="shared" si="41"/>
        <v>82</v>
      </c>
      <c r="AC316" s="13">
        <v>45021</v>
      </c>
      <c r="AD316">
        <f t="shared" si="39"/>
        <v>82</v>
      </c>
      <c r="AE316" s="13">
        <v>45021</v>
      </c>
      <c r="AF316">
        <f t="shared" si="45"/>
        <v>82</v>
      </c>
      <c r="AG316" s="13">
        <v>45021</v>
      </c>
      <c r="AH316">
        <f t="shared" si="42"/>
        <v>5.7399999999999993</v>
      </c>
      <c r="AI316" s="13">
        <v>45001</v>
      </c>
      <c r="AJ316">
        <f t="shared" si="46"/>
        <v>41</v>
      </c>
      <c r="AK316" s="13">
        <v>45042</v>
      </c>
      <c r="AL316">
        <v>0</v>
      </c>
      <c r="AN316" t="s">
        <v>204</v>
      </c>
      <c r="AO316" s="13">
        <v>45068</v>
      </c>
      <c r="AP316" s="13">
        <v>45085</v>
      </c>
      <c r="AQ316" s="13">
        <v>45096</v>
      </c>
      <c r="AR316">
        <f t="shared" si="47"/>
        <v>3.5</v>
      </c>
      <c r="AS316">
        <f t="shared" si="48"/>
        <v>2.8699999999999997</v>
      </c>
      <c r="AT316" t="s">
        <v>1946</v>
      </c>
    </row>
    <row r="317" spans="1:46" ht="20.149999999999999" customHeight="1" x14ac:dyDescent="0.35">
      <c r="A317">
        <v>316</v>
      </c>
      <c r="B317" t="s">
        <v>360</v>
      </c>
      <c r="C317" t="s">
        <v>11045</v>
      </c>
      <c r="D317" t="s">
        <v>2557</v>
      </c>
      <c r="E317" t="s">
        <v>98</v>
      </c>
      <c r="G317" t="s">
        <v>2413</v>
      </c>
      <c r="H317" t="s">
        <v>2414</v>
      </c>
      <c r="I317" t="s">
        <v>92</v>
      </c>
      <c r="J317" t="s">
        <v>2415</v>
      </c>
      <c r="K317" t="s">
        <v>2415</v>
      </c>
      <c r="M317" t="s">
        <v>2568</v>
      </c>
      <c r="N317">
        <v>1.99</v>
      </c>
      <c r="R317" s="14">
        <v>44983</v>
      </c>
      <c r="T317" s="14">
        <v>44992</v>
      </c>
      <c r="U317" s="16" t="s">
        <v>1872</v>
      </c>
      <c r="V317" s="16">
        <f t="shared" si="40"/>
        <v>238.8</v>
      </c>
      <c r="W317" s="16" t="s">
        <v>2404</v>
      </c>
      <c r="X317" t="s">
        <v>207</v>
      </c>
      <c r="Y317" s="16" t="s">
        <v>1873</v>
      </c>
      <c r="Z317" s="16" t="s">
        <v>204</v>
      </c>
      <c r="AB317" s="17">
        <f t="shared" si="41"/>
        <v>199</v>
      </c>
      <c r="AC317" s="13">
        <v>45022</v>
      </c>
      <c r="AD317">
        <f t="shared" si="39"/>
        <v>199</v>
      </c>
      <c r="AE317" s="13">
        <v>45022</v>
      </c>
      <c r="AF317">
        <f t="shared" si="45"/>
        <v>199</v>
      </c>
      <c r="AG317" s="13">
        <v>45022</v>
      </c>
      <c r="AH317">
        <f t="shared" si="42"/>
        <v>13.93</v>
      </c>
      <c r="AI317" s="13">
        <v>45002</v>
      </c>
      <c r="AJ317">
        <f t="shared" si="46"/>
        <v>99.5</v>
      </c>
      <c r="AK317" s="13">
        <v>45043</v>
      </c>
      <c r="AL317">
        <v>0</v>
      </c>
      <c r="AM317" t="s">
        <v>2405</v>
      </c>
      <c r="AN317" t="s">
        <v>204</v>
      </c>
      <c r="AO317" s="13">
        <v>45069</v>
      </c>
      <c r="AP317" s="13">
        <v>45086</v>
      </c>
      <c r="AQ317" s="13">
        <v>45097</v>
      </c>
      <c r="AR317">
        <f t="shared" si="47"/>
        <v>3.5</v>
      </c>
      <c r="AS317">
        <f t="shared" si="48"/>
        <v>6.9649999999999999</v>
      </c>
      <c r="AT317" t="s">
        <v>1946</v>
      </c>
    </row>
    <row r="318" spans="1:46" ht="20.149999999999999" customHeight="1" x14ac:dyDescent="0.35">
      <c r="A318">
        <v>317</v>
      </c>
      <c r="B318" t="s">
        <v>360</v>
      </c>
      <c r="C318" t="s">
        <v>11046</v>
      </c>
      <c r="D318" t="s">
        <v>2559</v>
      </c>
      <c r="E318" t="s">
        <v>98</v>
      </c>
      <c r="G318" t="s">
        <v>2413</v>
      </c>
      <c r="H318" t="s">
        <v>2414</v>
      </c>
      <c r="I318" t="s">
        <v>92</v>
      </c>
      <c r="J318" t="s">
        <v>2415</v>
      </c>
      <c r="K318" t="s">
        <v>2415</v>
      </c>
      <c r="M318" t="s">
        <v>2568</v>
      </c>
      <c r="N318">
        <v>2.61</v>
      </c>
      <c r="R318" s="14">
        <v>44984</v>
      </c>
      <c r="T318" s="14">
        <v>44993</v>
      </c>
      <c r="U318" s="16" t="s">
        <v>1872</v>
      </c>
      <c r="V318" s="16">
        <f t="shared" si="40"/>
        <v>313.2</v>
      </c>
      <c r="W318" s="16" t="s">
        <v>2404</v>
      </c>
      <c r="X318" t="s">
        <v>207</v>
      </c>
      <c r="Y318" s="16" t="s">
        <v>1873</v>
      </c>
      <c r="Z318" s="16" t="s">
        <v>204</v>
      </c>
      <c r="AB318" s="17">
        <f t="shared" si="41"/>
        <v>261</v>
      </c>
      <c r="AC318" s="13">
        <v>45023</v>
      </c>
      <c r="AD318">
        <f t="shared" si="39"/>
        <v>261</v>
      </c>
      <c r="AE318" s="13">
        <v>45023</v>
      </c>
      <c r="AF318">
        <f t="shared" si="45"/>
        <v>261</v>
      </c>
      <c r="AG318" s="13">
        <v>45023</v>
      </c>
      <c r="AH318">
        <f t="shared" si="42"/>
        <v>18.27</v>
      </c>
      <c r="AI318" s="13">
        <v>45003</v>
      </c>
      <c r="AJ318">
        <f t="shared" si="46"/>
        <v>130.5</v>
      </c>
      <c r="AK318" s="13">
        <v>45044</v>
      </c>
      <c r="AL318">
        <v>0</v>
      </c>
      <c r="AM318" t="s">
        <v>2405</v>
      </c>
      <c r="AN318" t="s">
        <v>204</v>
      </c>
      <c r="AO318" s="13">
        <v>45070</v>
      </c>
      <c r="AP318" s="13">
        <v>45087</v>
      </c>
      <c r="AQ318" s="13">
        <v>45098</v>
      </c>
      <c r="AR318">
        <f t="shared" si="47"/>
        <v>3.5</v>
      </c>
      <c r="AS318">
        <f t="shared" si="48"/>
        <v>9.1349999999999998</v>
      </c>
      <c r="AT318" t="s">
        <v>1946</v>
      </c>
    </row>
    <row r="319" spans="1:46" ht="20.149999999999999" customHeight="1" x14ac:dyDescent="0.35">
      <c r="A319">
        <v>318</v>
      </c>
      <c r="B319" t="s">
        <v>360</v>
      </c>
      <c r="C319" t="s">
        <v>11047</v>
      </c>
      <c r="D319" t="s">
        <v>2561</v>
      </c>
      <c r="E319" t="s">
        <v>98</v>
      </c>
      <c r="G319" t="s">
        <v>2413</v>
      </c>
      <c r="H319" t="s">
        <v>2414</v>
      </c>
      <c r="I319" t="s">
        <v>92</v>
      </c>
      <c r="J319" t="s">
        <v>2415</v>
      </c>
      <c r="K319" t="s">
        <v>2415</v>
      </c>
      <c r="M319" t="s">
        <v>2568</v>
      </c>
      <c r="N319">
        <v>1.3</v>
      </c>
      <c r="R319" s="14">
        <v>44985</v>
      </c>
      <c r="T319" s="14">
        <v>44994</v>
      </c>
      <c r="U319" s="16" t="s">
        <v>1872</v>
      </c>
      <c r="V319" s="16">
        <f t="shared" si="40"/>
        <v>156</v>
      </c>
      <c r="W319" s="16" t="s">
        <v>2404</v>
      </c>
      <c r="X319" t="s">
        <v>207</v>
      </c>
      <c r="Y319" s="16" t="s">
        <v>1873</v>
      </c>
      <c r="Z319" s="16" t="s">
        <v>204</v>
      </c>
      <c r="AB319" s="17">
        <f t="shared" si="41"/>
        <v>130</v>
      </c>
      <c r="AC319" s="13">
        <v>45024</v>
      </c>
      <c r="AD319">
        <f t="shared" si="39"/>
        <v>130</v>
      </c>
      <c r="AE319" s="13">
        <v>45024</v>
      </c>
      <c r="AF319">
        <f t="shared" si="45"/>
        <v>130</v>
      </c>
      <c r="AG319" s="13">
        <v>45024</v>
      </c>
      <c r="AH319">
        <f t="shared" si="42"/>
        <v>9.1</v>
      </c>
      <c r="AI319" s="13">
        <v>45004</v>
      </c>
      <c r="AJ319">
        <f t="shared" si="46"/>
        <v>65</v>
      </c>
      <c r="AK319" s="13">
        <v>45045</v>
      </c>
      <c r="AL319">
        <v>0</v>
      </c>
      <c r="AN319" t="s">
        <v>204</v>
      </c>
      <c r="AO319" s="13">
        <v>45071</v>
      </c>
      <c r="AP319" s="13">
        <v>45088</v>
      </c>
      <c r="AQ319" s="13">
        <v>45099</v>
      </c>
      <c r="AR319">
        <f t="shared" si="47"/>
        <v>3.4999999999999996</v>
      </c>
      <c r="AS319">
        <f t="shared" si="48"/>
        <v>4.55</v>
      </c>
      <c r="AT319" t="s">
        <v>1946</v>
      </c>
    </row>
    <row r="320" spans="1:46" ht="20.149999999999999" customHeight="1" x14ac:dyDescent="0.35">
      <c r="A320">
        <v>319</v>
      </c>
      <c r="B320" t="s">
        <v>360</v>
      </c>
      <c r="C320" t="s">
        <v>11048</v>
      </c>
      <c r="D320" t="s">
        <v>2563</v>
      </c>
      <c r="E320" t="s">
        <v>98</v>
      </c>
      <c r="F320">
        <v>1976</v>
      </c>
      <c r="G320" t="s">
        <v>2413</v>
      </c>
      <c r="H320" t="s">
        <v>2414</v>
      </c>
      <c r="I320" t="s">
        <v>92</v>
      </c>
      <c r="J320" t="s">
        <v>2415</v>
      </c>
      <c r="K320" t="s">
        <v>2415</v>
      </c>
      <c r="M320" t="s">
        <v>2568</v>
      </c>
      <c r="N320">
        <v>1.27</v>
      </c>
      <c r="R320" s="14">
        <v>44986</v>
      </c>
      <c r="T320" s="14">
        <v>44995</v>
      </c>
      <c r="U320" s="16" t="s">
        <v>1872</v>
      </c>
      <c r="V320" s="16">
        <f t="shared" si="40"/>
        <v>152.4</v>
      </c>
      <c r="W320" s="16" t="s">
        <v>2404</v>
      </c>
      <c r="X320" t="s">
        <v>207</v>
      </c>
      <c r="Y320" s="16" t="s">
        <v>1873</v>
      </c>
      <c r="Z320" s="16" t="s">
        <v>204</v>
      </c>
      <c r="AB320" s="17">
        <f t="shared" si="41"/>
        <v>127</v>
      </c>
      <c r="AC320" s="13">
        <v>45025</v>
      </c>
      <c r="AD320">
        <f t="shared" si="39"/>
        <v>127</v>
      </c>
      <c r="AE320" s="13">
        <v>45025</v>
      </c>
      <c r="AF320">
        <f t="shared" si="45"/>
        <v>127</v>
      </c>
      <c r="AG320" s="13">
        <v>45025</v>
      </c>
      <c r="AH320">
        <f t="shared" si="42"/>
        <v>8.89</v>
      </c>
      <c r="AI320" s="13">
        <v>45005</v>
      </c>
      <c r="AJ320">
        <f t="shared" si="46"/>
        <v>63.5</v>
      </c>
      <c r="AK320" s="13">
        <v>45046</v>
      </c>
      <c r="AL320">
        <v>0</v>
      </c>
      <c r="AN320" t="s">
        <v>204</v>
      </c>
      <c r="AO320" s="13">
        <v>45072</v>
      </c>
      <c r="AP320" s="13">
        <v>45089</v>
      </c>
      <c r="AQ320" s="13">
        <v>45100</v>
      </c>
      <c r="AR320">
        <f t="shared" si="47"/>
        <v>3.5</v>
      </c>
      <c r="AS320">
        <f t="shared" si="48"/>
        <v>4.4450000000000003</v>
      </c>
      <c r="AT320" t="s">
        <v>1946</v>
      </c>
    </row>
    <row r="321" spans="1:46" ht="20.149999999999999" customHeight="1" x14ac:dyDescent="0.35">
      <c r="A321">
        <v>320</v>
      </c>
      <c r="B321" t="s">
        <v>360</v>
      </c>
      <c r="C321" t="s">
        <v>11049</v>
      </c>
      <c r="D321" t="s">
        <v>2565</v>
      </c>
      <c r="E321" t="s">
        <v>93</v>
      </c>
      <c r="F321">
        <v>1964</v>
      </c>
      <c r="G321" t="s">
        <v>2413</v>
      </c>
      <c r="H321" t="s">
        <v>2414</v>
      </c>
      <c r="I321" t="s">
        <v>92</v>
      </c>
      <c r="J321" t="s">
        <v>2415</v>
      </c>
      <c r="K321" t="s">
        <v>2415</v>
      </c>
      <c r="M321" t="s">
        <v>2568</v>
      </c>
      <c r="N321">
        <v>1.53</v>
      </c>
      <c r="R321" s="14">
        <v>44987</v>
      </c>
      <c r="T321" s="14">
        <v>44996</v>
      </c>
      <c r="U321" s="16" t="s">
        <v>1872</v>
      </c>
      <c r="V321" s="16">
        <f t="shared" si="40"/>
        <v>183.6</v>
      </c>
      <c r="W321" s="16" t="s">
        <v>2404</v>
      </c>
      <c r="X321" t="s">
        <v>207</v>
      </c>
      <c r="Y321" s="16" t="s">
        <v>1873</v>
      </c>
      <c r="Z321" s="16" t="s">
        <v>204</v>
      </c>
      <c r="AB321" s="17">
        <f t="shared" si="41"/>
        <v>153</v>
      </c>
      <c r="AC321" s="13">
        <v>45026</v>
      </c>
      <c r="AD321">
        <f t="shared" si="39"/>
        <v>153</v>
      </c>
      <c r="AE321" s="13">
        <v>45026</v>
      </c>
      <c r="AF321">
        <f t="shared" si="45"/>
        <v>153</v>
      </c>
      <c r="AG321" s="13">
        <v>45026</v>
      </c>
      <c r="AH321">
        <f t="shared" si="42"/>
        <v>10.71</v>
      </c>
      <c r="AI321" s="13">
        <v>45006</v>
      </c>
      <c r="AJ321">
        <f t="shared" si="46"/>
        <v>76.5</v>
      </c>
      <c r="AK321" s="13">
        <v>45047</v>
      </c>
      <c r="AL321">
        <v>0</v>
      </c>
      <c r="AN321" t="s">
        <v>204</v>
      </c>
      <c r="AO321" s="13">
        <v>45073</v>
      </c>
      <c r="AP321" s="13">
        <v>45090</v>
      </c>
      <c r="AQ321" s="13">
        <v>45101</v>
      </c>
      <c r="AR321">
        <f t="shared" si="47"/>
        <v>3.5</v>
      </c>
      <c r="AS321">
        <f t="shared" si="48"/>
        <v>5.3550000000000004</v>
      </c>
      <c r="AT321" t="s">
        <v>1946</v>
      </c>
    </row>
    <row r="322" spans="1:46" ht="20.149999999999999" customHeight="1" x14ac:dyDescent="0.35">
      <c r="A322">
        <v>321</v>
      </c>
      <c r="B322" t="s">
        <v>360</v>
      </c>
      <c r="C322" t="s">
        <v>11050</v>
      </c>
      <c r="D322" t="s">
        <v>238</v>
      </c>
      <c r="E322" t="s">
        <v>98</v>
      </c>
      <c r="G322" t="s">
        <v>2413</v>
      </c>
      <c r="H322" t="s">
        <v>2414</v>
      </c>
      <c r="I322" t="s">
        <v>92</v>
      </c>
      <c r="J322" t="s">
        <v>2415</v>
      </c>
      <c r="K322" t="s">
        <v>2415</v>
      </c>
      <c r="M322" t="s">
        <v>3044</v>
      </c>
      <c r="N322">
        <v>1.45</v>
      </c>
      <c r="R322" s="14">
        <v>44969</v>
      </c>
      <c r="S322" t="s">
        <v>207</v>
      </c>
      <c r="T322" s="14">
        <v>44986</v>
      </c>
      <c r="U322" s="16" t="s">
        <v>1872</v>
      </c>
      <c r="V322" s="16">
        <f t="shared" si="40"/>
        <v>174</v>
      </c>
      <c r="W322" s="16" t="s">
        <v>2404</v>
      </c>
      <c r="X322" t="s">
        <v>207</v>
      </c>
      <c r="Y322" s="16" t="s">
        <v>1873</v>
      </c>
      <c r="Z322" s="16" t="s">
        <v>204</v>
      </c>
      <c r="AB322" s="17">
        <f t="shared" si="41"/>
        <v>145</v>
      </c>
      <c r="AC322" s="13">
        <v>45017</v>
      </c>
      <c r="AD322">
        <f t="shared" si="39"/>
        <v>145</v>
      </c>
      <c r="AE322" s="13">
        <v>45017</v>
      </c>
      <c r="AF322">
        <f t="shared" si="45"/>
        <v>145</v>
      </c>
      <c r="AG322" s="13">
        <v>45017</v>
      </c>
      <c r="AH322">
        <f t="shared" si="42"/>
        <v>10.15</v>
      </c>
      <c r="AI322" s="13">
        <v>44999</v>
      </c>
      <c r="AJ322">
        <f t="shared" si="46"/>
        <v>72.5</v>
      </c>
      <c r="AK322" s="13">
        <v>45032</v>
      </c>
      <c r="AL322">
        <v>0</v>
      </c>
      <c r="AN322" t="s">
        <v>204</v>
      </c>
      <c r="AO322" s="13">
        <v>45062</v>
      </c>
      <c r="AP322" s="13">
        <v>45103</v>
      </c>
      <c r="AQ322" s="13">
        <v>45105</v>
      </c>
      <c r="AR322">
        <f t="shared" si="47"/>
        <v>3.5000000000000004</v>
      </c>
      <c r="AS322">
        <f t="shared" si="48"/>
        <v>5.0750000000000002</v>
      </c>
      <c r="AT322" t="s">
        <v>1946</v>
      </c>
    </row>
    <row r="323" spans="1:46" ht="20.149999999999999" customHeight="1" x14ac:dyDescent="0.35">
      <c r="A323">
        <v>322</v>
      </c>
      <c r="B323" t="s">
        <v>360</v>
      </c>
      <c r="C323" t="s">
        <v>11051</v>
      </c>
      <c r="D323" t="s">
        <v>2569</v>
      </c>
      <c r="E323" t="s">
        <v>98</v>
      </c>
      <c r="G323" t="s">
        <v>2413</v>
      </c>
      <c r="H323" t="s">
        <v>2414</v>
      </c>
      <c r="I323" t="s">
        <v>92</v>
      </c>
      <c r="J323" t="s">
        <v>2415</v>
      </c>
      <c r="K323" t="s">
        <v>2415</v>
      </c>
      <c r="M323" t="s">
        <v>2568</v>
      </c>
      <c r="N323">
        <v>1</v>
      </c>
      <c r="R323" s="14">
        <v>44970</v>
      </c>
      <c r="S323" t="s">
        <v>207</v>
      </c>
      <c r="T323" s="14">
        <v>44987</v>
      </c>
      <c r="U323" s="16" t="s">
        <v>1872</v>
      </c>
      <c r="V323" s="16">
        <f t="shared" si="40"/>
        <v>120</v>
      </c>
      <c r="W323" s="16" t="s">
        <v>2404</v>
      </c>
      <c r="X323" t="s">
        <v>207</v>
      </c>
      <c r="Y323" s="16" t="s">
        <v>1873</v>
      </c>
      <c r="Z323" s="16" t="s">
        <v>204</v>
      </c>
      <c r="AB323" s="17">
        <f t="shared" si="41"/>
        <v>100</v>
      </c>
      <c r="AC323" s="13">
        <v>45018</v>
      </c>
      <c r="AD323">
        <f t="shared" ref="AD323:AD386" si="49">N323*100</f>
        <v>100</v>
      </c>
      <c r="AE323" s="13">
        <v>45018</v>
      </c>
      <c r="AF323">
        <f t="shared" si="45"/>
        <v>100</v>
      </c>
      <c r="AG323" s="13">
        <v>45018</v>
      </c>
      <c r="AH323">
        <f t="shared" si="42"/>
        <v>7</v>
      </c>
      <c r="AI323" s="13">
        <v>45000</v>
      </c>
      <c r="AJ323">
        <f t="shared" si="46"/>
        <v>50</v>
      </c>
      <c r="AK323" s="13">
        <v>45033</v>
      </c>
      <c r="AL323">
        <v>0</v>
      </c>
      <c r="AN323" t="s">
        <v>204</v>
      </c>
      <c r="AO323" s="13">
        <v>45063</v>
      </c>
      <c r="AP323" s="13">
        <v>45103</v>
      </c>
      <c r="AQ323" s="13">
        <v>45106</v>
      </c>
      <c r="AR323">
        <f t="shared" si="47"/>
        <v>3.5</v>
      </c>
      <c r="AS323">
        <f t="shared" si="48"/>
        <v>3.5</v>
      </c>
      <c r="AT323" t="s">
        <v>1946</v>
      </c>
    </row>
    <row r="324" spans="1:46" ht="20.149999999999999" customHeight="1" x14ac:dyDescent="0.35">
      <c r="A324">
        <v>323</v>
      </c>
      <c r="B324" t="s">
        <v>360</v>
      </c>
      <c r="C324" t="s">
        <v>11052</v>
      </c>
      <c r="D324" t="s">
        <v>239</v>
      </c>
      <c r="E324" t="s">
        <v>98</v>
      </c>
      <c r="G324" t="s">
        <v>2413</v>
      </c>
      <c r="H324" t="s">
        <v>2414</v>
      </c>
      <c r="I324" t="s">
        <v>92</v>
      </c>
      <c r="J324" t="s">
        <v>2415</v>
      </c>
      <c r="K324" t="s">
        <v>2415</v>
      </c>
      <c r="M324" t="s">
        <v>2568</v>
      </c>
      <c r="N324">
        <v>1.62</v>
      </c>
      <c r="R324" s="14">
        <v>44971</v>
      </c>
      <c r="S324" t="s">
        <v>207</v>
      </c>
      <c r="T324" s="14">
        <v>44988</v>
      </c>
      <c r="U324" s="16" t="s">
        <v>1872</v>
      </c>
      <c r="V324" s="16">
        <f t="shared" ref="V324:V387" si="50">120*N324</f>
        <v>194.4</v>
      </c>
      <c r="W324" s="16" t="s">
        <v>2404</v>
      </c>
      <c r="X324" t="s">
        <v>207</v>
      </c>
      <c r="Y324" s="16" t="s">
        <v>1873</v>
      </c>
      <c r="Z324" s="16" t="s">
        <v>204</v>
      </c>
      <c r="AB324" s="17">
        <f t="shared" ref="AB324:AB387" si="51">N324*100</f>
        <v>162</v>
      </c>
      <c r="AC324" s="13">
        <v>45019</v>
      </c>
      <c r="AD324">
        <f t="shared" si="49"/>
        <v>162</v>
      </c>
      <c r="AE324" s="13">
        <v>45019</v>
      </c>
      <c r="AF324">
        <f t="shared" si="45"/>
        <v>162</v>
      </c>
      <c r="AG324" s="13">
        <v>45019</v>
      </c>
      <c r="AH324">
        <f t="shared" si="42"/>
        <v>11.34</v>
      </c>
      <c r="AI324" s="13">
        <v>45001</v>
      </c>
      <c r="AJ324">
        <f t="shared" si="46"/>
        <v>81</v>
      </c>
      <c r="AK324" s="13">
        <v>45034</v>
      </c>
      <c r="AL324">
        <v>0</v>
      </c>
      <c r="AN324" t="s">
        <v>204</v>
      </c>
      <c r="AO324" s="13">
        <v>45064</v>
      </c>
      <c r="AP324" s="13">
        <v>45103</v>
      </c>
      <c r="AQ324" s="13">
        <v>45103</v>
      </c>
      <c r="AR324">
        <f t="shared" si="47"/>
        <v>3.4999999999999996</v>
      </c>
      <c r="AS324">
        <f t="shared" si="48"/>
        <v>5.67</v>
      </c>
      <c r="AT324" t="s">
        <v>1946</v>
      </c>
    </row>
    <row r="325" spans="1:46" ht="20.149999999999999" customHeight="1" x14ac:dyDescent="0.35">
      <c r="A325">
        <v>324</v>
      </c>
      <c r="B325" t="s">
        <v>360</v>
      </c>
      <c r="C325" t="s">
        <v>11053</v>
      </c>
      <c r="D325" t="s">
        <v>2570</v>
      </c>
      <c r="E325" t="s">
        <v>93</v>
      </c>
      <c r="G325" t="s">
        <v>2413</v>
      </c>
      <c r="H325" t="s">
        <v>2414</v>
      </c>
      <c r="I325" t="s">
        <v>92</v>
      </c>
      <c r="J325" t="s">
        <v>2415</v>
      </c>
      <c r="K325" t="s">
        <v>2415</v>
      </c>
      <c r="M325" t="s">
        <v>2568</v>
      </c>
      <c r="N325">
        <v>0.85</v>
      </c>
      <c r="R325" s="14">
        <v>44972</v>
      </c>
      <c r="S325" t="s">
        <v>207</v>
      </c>
      <c r="T325" s="14">
        <v>44989</v>
      </c>
      <c r="U325" s="16" t="s">
        <v>1872</v>
      </c>
      <c r="V325" s="16">
        <f t="shared" si="50"/>
        <v>102</v>
      </c>
      <c r="W325" s="16" t="s">
        <v>2404</v>
      </c>
      <c r="X325" t="s">
        <v>207</v>
      </c>
      <c r="Y325" s="16" t="s">
        <v>1873</v>
      </c>
      <c r="Z325" s="16" t="s">
        <v>204</v>
      </c>
      <c r="AB325" s="17">
        <f t="shared" si="51"/>
        <v>85</v>
      </c>
      <c r="AC325" s="13">
        <v>45020</v>
      </c>
      <c r="AD325">
        <f t="shared" si="49"/>
        <v>85</v>
      </c>
      <c r="AE325" s="13">
        <v>45020</v>
      </c>
      <c r="AF325">
        <f t="shared" si="45"/>
        <v>85</v>
      </c>
      <c r="AG325" s="13">
        <v>45020</v>
      </c>
      <c r="AH325">
        <f t="shared" si="42"/>
        <v>5.95</v>
      </c>
      <c r="AI325" s="13">
        <v>45002</v>
      </c>
      <c r="AJ325">
        <f t="shared" si="46"/>
        <v>42.5</v>
      </c>
      <c r="AK325" s="13">
        <v>45035</v>
      </c>
      <c r="AL325">
        <v>0</v>
      </c>
      <c r="AN325" t="s">
        <v>204</v>
      </c>
      <c r="AO325" s="13">
        <v>45065</v>
      </c>
      <c r="AP325" s="13">
        <v>45104</v>
      </c>
      <c r="AQ325" s="13">
        <v>45104</v>
      </c>
      <c r="AR325">
        <f t="shared" si="47"/>
        <v>3.5</v>
      </c>
      <c r="AS325">
        <f t="shared" si="48"/>
        <v>2.9750000000000001</v>
      </c>
      <c r="AT325" t="s">
        <v>1946</v>
      </c>
    </row>
    <row r="326" spans="1:46" ht="20.149999999999999" customHeight="1" x14ac:dyDescent="0.35">
      <c r="A326">
        <v>325</v>
      </c>
      <c r="B326" t="s">
        <v>360</v>
      </c>
      <c r="C326" t="s">
        <v>11054</v>
      </c>
      <c r="D326" t="s">
        <v>2571</v>
      </c>
      <c r="E326" t="s">
        <v>93</v>
      </c>
      <c r="G326" t="s">
        <v>2413</v>
      </c>
      <c r="H326" t="s">
        <v>2414</v>
      </c>
      <c r="I326" t="s">
        <v>92</v>
      </c>
      <c r="J326" t="s">
        <v>2415</v>
      </c>
      <c r="K326" t="s">
        <v>2415</v>
      </c>
      <c r="M326" t="s">
        <v>2568</v>
      </c>
      <c r="N326">
        <v>2.82</v>
      </c>
      <c r="R326" s="14">
        <v>44973</v>
      </c>
      <c r="S326" t="s">
        <v>207</v>
      </c>
      <c r="T326" s="14">
        <v>44990</v>
      </c>
      <c r="U326" s="16" t="s">
        <v>1872</v>
      </c>
      <c r="V326" s="16">
        <f t="shared" si="50"/>
        <v>338.4</v>
      </c>
      <c r="W326" s="16" t="s">
        <v>2404</v>
      </c>
      <c r="X326" t="s">
        <v>207</v>
      </c>
      <c r="Y326" s="16" t="s">
        <v>1873</v>
      </c>
      <c r="Z326" s="16" t="s">
        <v>204</v>
      </c>
      <c r="AB326" s="17">
        <f t="shared" si="51"/>
        <v>282</v>
      </c>
      <c r="AC326" s="13">
        <v>45021</v>
      </c>
      <c r="AD326">
        <f t="shared" si="49"/>
        <v>282</v>
      </c>
      <c r="AE326" s="13">
        <v>45021</v>
      </c>
      <c r="AF326">
        <f t="shared" si="45"/>
        <v>282</v>
      </c>
      <c r="AG326" s="13">
        <v>45021</v>
      </c>
      <c r="AH326">
        <f t="shared" si="42"/>
        <v>19.739999999999998</v>
      </c>
      <c r="AI326" s="13">
        <v>45005</v>
      </c>
      <c r="AJ326">
        <f t="shared" si="46"/>
        <v>141</v>
      </c>
      <c r="AK326" s="13">
        <v>45036</v>
      </c>
      <c r="AL326">
        <v>1</v>
      </c>
      <c r="AN326" t="s">
        <v>204</v>
      </c>
      <c r="AO326" s="13">
        <v>45066</v>
      </c>
      <c r="AP326" s="13">
        <v>45103</v>
      </c>
      <c r="AQ326" s="13">
        <v>45103</v>
      </c>
      <c r="AR326">
        <f t="shared" si="47"/>
        <v>3.5</v>
      </c>
      <c r="AS326">
        <f t="shared" si="48"/>
        <v>9.8699999999999992</v>
      </c>
      <c r="AT326" t="s">
        <v>1946</v>
      </c>
    </row>
    <row r="327" spans="1:46" ht="20.149999999999999" customHeight="1" x14ac:dyDescent="0.35">
      <c r="A327">
        <v>326</v>
      </c>
      <c r="B327" t="s">
        <v>360</v>
      </c>
      <c r="C327" t="s">
        <v>11055</v>
      </c>
      <c r="D327" t="s">
        <v>240</v>
      </c>
      <c r="E327" t="s">
        <v>98</v>
      </c>
      <c r="G327" t="s">
        <v>2413</v>
      </c>
      <c r="H327" t="s">
        <v>2414</v>
      </c>
      <c r="I327" t="s">
        <v>92</v>
      </c>
      <c r="J327" t="s">
        <v>2415</v>
      </c>
      <c r="K327" t="s">
        <v>2415</v>
      </c>
      <c r="M327" t="s">
        <v>2568</v>
      </c>
      <c r="N327">
        <v>3.1</v>
      </c>
      <c r="R327" s="14">
        <v>44974</v>
      </c>
      <c r="S327" t="s">
        <v>207</v>
      </c>
      <c r="T327" s="14">
        <v>44991</v>
      </c>
      <c r="U327" s="16" t="s">
        <v>1872</v>
      </c>
      <c r="V327" s="16">
        <f t="shared" si="50"/>
        <v>372</v>
      </c>
      <c r="W327" s="16" t="s">
        <v>2404</v>
      </c>
      <c r="X327" t="s">
        <v>207</v>
      </c>
      <c r="Y327" s="16" t="s">
        <v>1873</v>
      </c>
      <c r="Z327" s="16" t="s">
        <v>204</v>
      </c>
      <c r="AB327" s="17">
        <f t="shared" si="51"/>
        <v>310</v>
      </c>
      <c r="AC327" s="13">
        <v>45022</v>
      </c>
      <c r="AD327">
        <f t="shared" si="49"/>
        <v>310</v>
      </c>
      <c r="AE327" s="13">
        <v>45022</v>
      </c>
      <c r="AF327">
        <f t="shared" si="45"/>
        <v>310</v>
      </c>
      <c r="AG327" s="13">
        <v>45022</v>
      </c>
      <c r="AH327">
        <f t="shared" si="42"/>
        <v>21.7</v>
      </c>
      <c r="AI327" s="13">
        <v>45006</v>
      </c>
      <c r="AJ327">
        <f t="shared" si="46"/>
        <v>155</v>
      </c>
      <c r="AK327" s="13">
        <v>45037</v>
      </c>
      <c r="AL327">
        <v>0</v>
      </c>
      <c r="AN327" t="s">
        <v>204</v>
      </c>
      <c r="AO327" s="13">
        <v>45069</v>
      </c>
      <c r="AP327" s="13">
        <v>45105</v>
      </c>
      <c r="AQ327" s="13">
        <v>45106</v>
      </c>
      <c r="AR327">
        <f t="shared" si="47"/>
        <v>3.5</v>
      </c>
      <c r="AS327">
        <f t="shared" si="48"/>
        <v>10.85</v>
      </c>
      <c r="AT327" t="s">
        <v>1946</v>
      </c>
    </row>
    <row r="328" spans="1:46" ht="20.149999999999999" customHeight="1" x14ac:dyDescent="0.35">
      <c r="A328">
        <v>327</v>
      </c>
      <c r="B328" t="s">
        <v>360</v>
      </c>
      <c r="C328" t="s">
        <v>11056</v>
      </c>
      <c r="D328" t="s">
        <v>241</v>
      </c>
      <c r="E328" t="s">
        <v>93</v>
      </c>
      <c r="G328" t="s">
        <v>2413</v>
      </c>
      <c r="H328" t="s">
        <v>2414</v>
      </c>
      <c r="I328" t="s">
        <v>92</v>
      </c>
      <c r="J328" t="s">
        <v>2415</v>
      </c>
      <c r="K328" t="s">
        <v>2415</v>
      </c>
      <c r="M328" t="s">
        <v>2568</v>
      </c>
      <c r="N328">
        <v>1.1499999999999999</v>
      </c>
      <c r="R328" s="14">
        <v>44975</v>
      </c>
      <c r="S328" t="s">
        <v>207</v>
      </c>
      <c r="T328" s="14">
        <v>44994</v>
      </c>
      <c r="U328" s="16" t="s">
        <v>1872</v>
      </c>
      <c r="V328" s="16">
        <f t="shared" si="50"/>
        <v>138</v>
      </c>
      <c r="W328" s="16" t="s">
        <v>2404</v>
      </c>
      <c r="X328" t="s">
        <v>207</v>
      </c>
      <c r="Y328" s="16" t="s">
        <v>1873</v>
      </c>
      <c r="Z328" s="16" t="s">
        <v>204</v>
      </c>
      <c r="AB328" s="17">
        <f t="shared" si="51"/>
        <v>114.99999999999999</v>
      </c>
      <c r="AC328" s="13">
        <v>45023</v>
      </c>
      <c r="AD328">
        <f t="shared" si="49"/>
        <v>114.99999999999999</v>
      </c>
      <c r="AE328" s="13">
        <v>45023</v>
      </c>
      <c r="AF328">
        <f t="shared" si="45"/>
        <v>114.99999999999999</v>
      </c>
      <c r="AG328" s="13">
        <v>45023</v>
      </c>
      <c r="AH328">
        <f t="shared" si="42"/>
        <v>8.0499999999999989</v>
      </c>
      <c r="AI328" s="13">
        <v>45007</v>
      </c>
      <c r="AJ328">
        <f t="shared" si="46"/>
        <v>57.499999999999993</v>
      </c>
      <c r="AK328" s="13">
        <v>45040</v>
      </c>
      <c r="AL328">
        <v>0</v>
      </c>
      <c r="AN328" t="s">
        <v>204</v>
      </c>
      <c r="AO328" s="13">
        <v>45070</v>
      </c>
      <c r="AP328" s="13">
        <v>45105</v>
      </c>
      <c r="AQ328" s="13">
        <v>45109</v>
      </c>
      <c r="AR328">
        <f t="shared" si="47"/>
        <v>3.5</v>
      </c>
      <c r="AS328">
        <f t="shared" si="48"/>
        <v>4.0249999999999995</v>
      </c>
      <c r="AT328" t="s">
        <v>1946</v>
      </c>
    </row>
    <row r="329" spans="1:46" ht="20.149999999999999" customHeight="1" x14ac:dyDescent="0.35">
      <c r="A329">
        <v>328</v>
      </c>
      <c r="B329" t="s">
        <v>360</v>
      </c>
      <c r="C329" t="s">
        <v>11057</v>
      </c>
      <c r="D329" t="s">
        <v>2572</v>
      </c>
      <c r="E329" t="s">
        <v>93</v>
      </c>
      <c r="G329" t="s">
        <v>2413</v>
      </c>
      <c r="H329" t="s">
        <v>2414</v>
      </c>
      <c r="I329" t="s">
        <v>92</v>
      </c>
      <c r="J329" t="s">
        <v>2415</v>
      </c>
      <c r="K329" t="s">
        <v>2415</v>
      </c>
      <c r="M329" t="s">
        <v>2568</v>
      </c>
      <c r="N329">
        <v>0.33</v>
      </c>
      <c r="R329" s="14">
        <v>44978</v>
      </c>
      <c r="S329" t="s">
        <v>207</v>
      </c>
      <c r="T329" s="14">
        <v>44995</v>
      </c>
      <c r="U329" s="16" t="s">
        <v>1872</v>
      </c>
      <c r="V329" s="16">
        <f t="shared" si="50"/>
        <v>39.6</v>
      </c>
      <c r="W329" s="16" t="s">
        <v>2429</v>
      </c>
      <c r="X329" t="s">
        <v>207</v>
      </c>
      <c r="Y329" s="16" t="s">
        <v>1873</v>
      </c>
      <c r="Z329" s="16" t="s">
        <v>204</v>
      </c>
      <c r="AB329" s="17">
        <f t="shared" si="51"/>
        <v>33</v>
      </c>
      <c r="AC329" s="13">
        <v>45024</v>
      </c>
      <c r="AD329">
        <f t="shared" si="49"/>
        <v>33</v>
      </c>
      <c r="AE329" s="13">
        <v>45024</v>
      </c>
      <c r="AF329">
        <f t="shared" si="45"/>
        <v>33</v>
      </c>
      <c r="AG329" s="13">
        <v>45024</v>
      </c>
      <c r="AH329">
        <f t="shared" si="42"/>
        <v>2.31</v>
      </c>
      <c r="AI329" s="13">
        <v>45008</v>
      </c>
      <c r="AJ329">
        <f t="shared" si="46"/>
        <v>16.5</v>
      </c>
      <c r="AK329" s="13">
        <v>45041</v>
      </c>
      <c r="AL329">
        <v>0</v>
      </c>
      <c r="AN329" t="s">
        <v>204</v>
      </c>
      <c r="AO329" s="13">
        <v>45080</v>
      </c>
      <c r="AP329" s="13">
        <v>45098</v>
      </c>
      <c r="AQ329" s="13">
        <v>45098</v>
      </c>
      <c r="AR329">
        <f t="shared" si="47"/>
        <v>3.5</v>
      </c>
      <c r="AS329">
        <f t="shared" si="48"/>
        <v>1.155</v>
      </c>
      <c r="AT329" t="s">
        <v>1946</v>
      </c>
    </row>
    <row r="330" spans="1:46" ht="20.149999999999999" customHeight="1" x14ac:dyDescent="0.35">
      <c r="A330">
        <v>329</v>
      </c>
      <c r="B330" t="s">
        <v>360</v>
      </c>
      <c r="C330" t="s">
        <v>11058</v>
      </c>
      <c r="D330" t="s">
        <v>2573</v>
      </c>
      <c r="E330" t="s">
        <v>98</v>
      </c>
      <c r="G330" t="s">
        <v>2413</v>
      </c>
      <c r="H330" t="s">
        <v>2414</v>
      </c>
      <c r="I330" t="s">
        <v>92</v>
      </c>
      <c r="J330" t="s">
        <v>2415</v>
      </c>
      <c r="K330" t="s">
        <v>2415</v>
      </c>
      <c r="M330" t="s">
        <v>2568</v>
      </c>
      <c r="N330">
        <v>0.82</v>
      </c>
      <c r="R330" s="14">
        <v>44979</v>
      </c>
      <c r="S330" t="s">
        <v>207</v>
      </c>
      <c r="T330" s="14">
        <v>44986</v>
      </c>
      <c r="U330" s="16" t="s">
        <v>1872</v>
      </c>
      <c r="V330" s="16">
        <f t="shared" si="50"/>
        <v>98.399999999999991</v>
      </c>
      <c r="W330" s="16" t="s">
        <v>2429</v>
      </c>
      <c r="X330" t="s">
        <v>207</v>
      </c>
      <c r="Y330" s="16" t="s">
        <v>1873</v>
      </c>
      <c r="Z330" s="16" t="s">
        <v>204</v>
      </c>
      <c r="AB330" s="17">
        <f t="shared" si="51"/>
        <v>82</v>
      </c>
      <c r="AC330" s="13">
        <v>45025</v>
      </c>
      <c r="AD330">
        <f t="shared" si="49"/>
        <v>82</v>
      </c>
      <c r="AE330" s="13">
        <v>45025</v>
      </c>
      <c r="AF330">
        <f t="shared" si="45"/>
        <v>82</v>
      </c>
      <c r="AG330" s="13">
        <v>45025</v>
      </c>
      <c r="AH330">
        <f t="shared" si="42"/>
        <v>5.7399999999999993</v>
      </c>
      <c r="AI330" s="13">
        <v>44999</v>
      </c>
      <c r="AJ330">
        <f t="shared" si="46"/>
        <v>41</v>
      </c>
      <c r="AK330" s="13">
        <v>45042</v>
      </c>
      <c r="AL330">
        <v>0</v>
      </c>
      <c r="AN330" t="s">
        <v>204</v>
      </c>
      <c r="AO330" s="13">
        <v>45086</v>
      </c>
      <c r="AP330" s="13">
        <v>45102</v>
      </c>
      <c r="AQ330" s="13">
        <v>45102</v>
      </c>
      <c r="AR330">
        <f t="shared" si="47"/>
        <v>3.5</v>
      </c>
      <c r="AS330">
        <f t="shared" si="48"/>
        <v>2.8699999999999997</v>
      </c>
      <c r="AT330" t="s">
        <v>1946</v>
      </c>
    </row>
    <row r="331" spans="1:46" ht="20.149999999999999" customHeight="1" x14ac:dyDescent="0.35">
      <c r="A331">
        <v>330</v>
      </c>
      <c r="B331" t="s">
        <v>360</v>
      </c>
      <c r="C331" t="s">
        <v>11059</v>
      </c>
      <c r="D331" t="s">
        <v>2574</v>
      </c>
      <c r="E331" t="s">
        <v>98</v>
      </c>
      <c r="G331" t="s">
        <v>2413</v>
      </c>
      <c r="H331" t="s">
        <v>2414</v>
      </c>
      <c r="I331" t="s">
        <v>92</v>
      </c>
      <c r="J331" t="s">
        <v>2415</v>
      </c>
      <c r="K331" t="s">
        <v>2415</v>
      </c>
      <c r="M331" t="s">
        <v>2568</v>
      </c>
      <c r="N331">
        <v>1.97</v>
      </c>
      <c r="R331" s="14">
        <v>44980</v>
      </c>
      <c r="S331" t="s">
        <v>207</v>
      </c>
      <c r="T331" s="14">
        <v>44987</v>
      </c>
      <c r="U331" s="16" t="s">
        <v>1872</v>
      </c>
      <c r="V331" s="16">
        <f t="shared" si="50"/>
        <v>236.4</v>
      </c>
      <c r="W331" s="16" t="s">
        <v>2404</v>
      </c>
      <c r="X331" t="s">
        <v>207</v>
      </c>
      <c r="Y331" s="16" t="s">
        <v>1873</v>
      </c>
      <c r="Z331" s="16" t="s">
        <v>204</v>
      </c>
      <c r="AB331" s="17">
        <f t="shared" si="51"/>
        <v>197</v>
      </c>
      <c r="AC331" s="13">
        <v>45029</v>
      </c>
      <c r="AD331">
        <f t="shared" si="49"/>
        <v>197</v>
      </c>
      <c r="AE331" s="13">
        <v>45029</v>
      </c>
      <c r="AF331">
        <f t="shared" si="45"/>
        <v>197</v>
      </c>
      <c r="AG331" s="13">
        <v>45029</v>
      </c>
      <c r="AH331">
        <f t="shared" si="42"/>
        <v>13.79</v>
      </c>
      <c r="AI331" s="13">
        <v>45000</v>
      </c>
      <c r="AJ331">
        <f t="shared" si="46"/>
        <v>98.5</v>
      </c>
      <c r="AK331" s="13">
        <v>45032</v>
      </c>
      <c r="AL331">
        <v>0</v>
      </c>
      <c r="AN331" t="s">
        <v>204</v>
      </c>
      <c r="AO331" s="13">
        <v>45062</v>
      </c>
      <c r="AP331" s="13">
        <v>45101</v>
      </c>
      <c r="AQ331" s="13">
        <v>45102</v>
      </c>
      <c r="AR331">
        <f t="shared" si="47"/>
        <v>3.5</v>
      </c>
      <c r="AS331">
        <f t="shared" si="48"/>
        <v>6.8949999999999996</v>
      </c>
      <c r="AT331" t="s">
        <v>1946</v>
      </c>
    </row>
    <row r="332" spans="1:46" ht="20.149999999999999" customHeight="1" x14ac:dyDescent="0.35">
      <c r="A332">
        <v>331</v>
      </c>
      <c r="B332" t="s">
        <v>360</v>
      </c>
      <c r="C332" t="s">
        <v>11060</v>
      </c>
      <c r="D332" t="s">
        <v>242</v>
      </c>
      <c r="E332" t="s">
        <v>98</v>
      </c>
      <c r="G332" t="s">
        <v>2413</v>
      </c>
      <c r="H332" t="s">
        <v>2414</v>
      </c>
      <c r="I332" t="s">
        <v>92</v>
      </c>
      <c r="J332" t="s">
        <v>2415</v>
      </c>
      <c r="K332" t="s">
        <v>2415</v>
      </c>
      <c r="M332" t="s">
        <v>2568</v>
      </c>
      <c r="N332">
        <v>1.78</v>
      </c>
      <c r="R332" s="14">
        <v>44974</v>
      </c>
      <c r="S332" t="s">
        <v>207</v>
      </c>
      <c r="T332" s="14">
        <v>44988</v>
      </c>
      <c r="U332" s="16" t="s">
        <v>1872</v>
      </c>
      <c r="V332" s="16">
        <f t="shared" si="50"/>
        <v>213.6</v>
      </c>
      <c r="W332" s="16" t="s">
        <v>2404</v>
      </c>
      <c r="X332" t="s">
        <v>207</v>
      </c>
      <c r="Y332" s="16" t="s">
        <v>1873</v>
      </c>
      <c r="Z332" s="16" t="s">
        <v>204</v>
      </c>
      <c r="AB332" s="17">
        <f t="shared" si="51"/>
        <v>178</v>
      </c>
      <c r="AC332" s="13">
        <v>45017</v>
      </c>
      <c r="AD332">
        <f t="shared" si="49"/>
        <v>178</v>
      </c>
      <c r="AE332" s="13">
        <v>45017</v>
      </c>
      <c r="AF332">
        <f t="shared" si="45"/>
        <v>178</v>
      </c>
      <c r="AG332" s="13">
        <v>45017</v>
      </c>
      <c r="AH332">
        <f t="shared" si="42"/>
        <v>12.46</v>
      </c>
      <c r="AI332" s="13">
        <v>45001</v>
      </c>
      <c r="AJ332">
        <f t="shared" si="46"/>
        <v>89</v>
      </c>
      <c r="AK332" s="13">
        <v>45033</v>
      </c>
      <c r="AL332">
        <v>0</v>
      </c>
      <c r="AN332" t="s">
        <v>204</v>
      </c>
      <c r="AO332" s="13">
        <v>45063</v>
      </c>
      <c r="AP332" s="13">
        <v>45103</v>
      </c>
      <c r="AQ332" s="13">
        <v>45104</v>
      </c>
      <c r="AR332">
        <f t="shared" si="47"/>
        <v>3.5</v>
      </c>
      <c r="AS332">
        <f t="shared" si="48"/>
        <v>6.23</v>
      </c>
      <c r="AT332" t="s">
        <v>1946</v>
      </c>
    </row>
    <row r="333" spans="1:46" ht="20.149999999999999" customHeight="1" x14ac:dyDescent="0.35">
      <c r="A333">
        <v>332</v>
      </c>
      <c r="B333" t="s">
        <v>360</v>
      </c>
      <c r="C333" t="s">
        <v>11061</v>
      </c>
      <c r="D333" t="s">
        <v>2575</v>
      </c>
      <c r="E333" t="s">
        <v>98</v>
      </c>
      <c r="G333" t="s">
        <v>2413</v>
      </c>
      <c r="H333" t="s">
        <v>2414</v>
      </c>
      <c r="I333" t="s">
        <v>92</v>
      </c>
      <c r="J333" t="s">
        <v>2415</v>
      </c>
      <c r="K333" t="s">
        <v>2415</v>
      </c>
      <c r="M333" t="s">
        <v>2568</v>
      </c>
      <c r="N333">
        <v>0.36</v>
      </c>
      <c r="R333" s="14">
        <v>44975</v>
      </c>
      <c r="S333" t="s">
        <v>207</v>
      </c>
      <c r="T333" s="14">
        <v>44989</v>
      </c>
      <c r="U333" s="16" t="s">
        <v>1872</v>
      </c>
      <c r="V333" s="16">
        <f t="shared" si="50"/>
        <v>43.199999999999996</v>
      </c>
      <c r="W333" s="16" t="s">
        <v>2404</v>
      </c>
      <c r="X333" t="s">
        <v>207</v>
      </c>
      <c r="Y333" s="16" t="s">
        <v>1873</v>
      </c>
      <c r="Z333" s="16" t="s">
        <v>204</v>
      </c>
      <c r="AB333" s="17">
        <f t="shared" si="51"/>
        <v>36</v>
      </c>
      <c r="AC333" s="13">
        <v>45018</v>
      </c>
      <c r="AD333">
        <f t="shared" si="49"/>
        <v>36</v>
      </c>
      <c r="AE333" s="13">
        <v>45018</v>
      </c>
      <c r="AF333">
        <f t="shared" si="45"/>
        <v>36</v>
      </c>
      <c r="AG333" s="13">
        <v>45018</v>
      </c>
      <c r="AH333">
        <f t="shared" si="42"/>
        <v>2.52</v>
      </c>
      <c r="AI333" s="13">
        <v>44999</v>
      </c>
      <c r="AJ333">
        <f t="shared" si="46"/>
        <v>18</v>
      </c>
      <c r="AK333" s="13">
        <v>45034</v>
      </c>
      <c r="AL333">
        <v>0</v>
      </c>
      <c r="AN333" t="s">
        <v>204</v>
      </c>
      <c r="AO333" s="13">
        <v>45064</v>
      </c>
      <c r="AP333" s="13">
        <v>45102</v>
      </c>
      <c r="AQ333" s="13">
        <v>45102</v>
      </c>
      <c r="AR333">
        <f t="shared" si="47"/>
        <v>3.5</v>
      </c>
      <c r="AS333">
        <f t="shared" si="48"/>
        <v>1.26</v>
      </c>
      <c r="AT333" t="s">
        <v>1946</v>
      </c>
    </row>
    <row r="334" spans="1:46" ht="20.149999999999999" customHeight="1" x14ac:dyDescent="0.35">
      <c r="A334">
        <v>333</v>
      </c>
      <c r="B334" t="s">
        <v>360</v>
      </c>
      <c r="C334" t="s">
        <v>11062</v>
      </c>
      <c r="D334" t="s">
        <v>243</v>
      </c>
      <c r="E334" t="s">
        <v>98</v>
      </c>
      <c r="G334" t="s">
        <v>2413</v>
      </c>
      <c r="H334" t="s">
        <v>2414</v>
      </c>
      <c r="I334" t="s">
        <v>92</v>
      </c>
      <c r="J334" t="s">
        <v>2415</v>
      </c>
      <c r="K334" t="s">
        <v>2415</v>
      </c>
      <c r="M334" t="s">
        <v>2568</v>
      </c>
      <c r="N334">
        <v>3.06</v>
      </c>
      <c r="R334" s="14">
        <v>44976</v>
      </c>
      <c r="S334" t="s">
        <v>207</v>
      </c>
      <c r="T334" s="14">
        <v>44986</v>
      </c>
      <c r="U334" s="16" t="s">
        <v>1872</v>
      </c>
      <c r="V334" s="16">
        <f t="shared" si="50"/>
        <v>367.2</v>
      </c>
      <c r="W334" s="16" t="s">
        <v>2404</v>
      </c>
      <c r="X334" t="s">
        <v>207</v>
      </c>
      <c r="Y334" s="16" t="s">
        <v>1873</v>
      </c>
      <c r="Z334" s="16" t="s">
        <v>204</v>
      </c>
      <c r="AB334" s="17">
        <f t="shared" si="51"/>
        <v>306</v>
      </c>
      <c r="AC334" s="13">
        <v>45019</v>
      </c>
      <c r="AD334">
        <f t="shared" si="49"/>
        <v>306</v>
      </c>
      <c r="AE334" s="13">
        <v>45019</v>
      </c>
      <c r="AF334">
        <f t="shared" si="45"/>
        <v>306</v>
      </c>
      <c r="AG334" s="13">
        <v>45019</v>
      </c>
      <c r="AH334">
        <f t="shared" si="42"/>
        <v>21.42</v>
      </c>
      <c r="AI334" s="13">
        <v>45000</v>
      </c>
      <c r="AJ334">
        <f t="shared" si="46"/>
        <v>153</v>
      </c>
      <c r="AK334" s="13">
        <v>45035</v>
      </c>
      <c r="AL334">
        <v>1</v>
      </c>
      <c r="AN334" t="s">
        <v>204</v>
      </c>
      <c r="AO334" s="13">
        <v>45065</v>
      </c>
      <c r="AP334" s="13">
        <v>45103</v>
      </c>
      <c r="AQ334" s="13">
        <v>45103</v>
      </c>
      <c r="AR334">
        <f t="shared" si="47"/>
        <v>3.5</v>
      </c>
      <c r="AS334">
        <f t="shared" si="48"/>
        <v>10.71</v>
      </c>
      <c r="AT334" t="s">
        <v>1946</v>
      </c>
    </row>
    <row r="335" spans="1:46" ht="20.149999999999999" customHeight="1" x14ac:dyDescent="0.35">
      <c r="A335">
        <v>334</v>
      </c>
      <c r="B335" t="s">
        <v>360</v>
      </c>
      <c r="C335" t="s">
        <v>11063</v>
      </c>
      <c r="D335" t="s">
        <v>244</v>
      </c>
      <c r="E335" t="s">
        <v>98</v>
      </c>
      <c r="G335" t="s">
        <v>2413</v>
      </c>
      <c r="H335" t="s">
        <v>2414</v>
      </c>
      <c r="I335" t="s">
        <v>92</v>
      </c>
      <c r="J335" t="s">
        <v>2415</v>
      </c>
      <c r="K335" t="s">
        <v>2415</v>
      </c>
      <c r="M335" t="s">
        <v>2568</v>
      </c>
      <c r="N335">
        <v>2.57</v>
      </c>
      <c r="R335" s="14">
        <v>44977</v>
      </c>
      <c r="S335" t="s">
        <v>207</v>
      </c>
      <c r="T335" s="14">
        <v>44987</v>
      </c>
      <c r="U335" s="16" t="s">
        <v>1872</v>
      </c>
      <c r="V335" s="16">
        <f t="shared" si="50"/>
        <v>308.39999999999998</v>
      </c>
      <c r="W335" s="16" t="s">
        <v>2404</v>
      </c>
      <c r="X335" t="s">
        <v>207</v>
      </c>
      <c r="Y335" s="16" t="s">
        <v>1873</v>
      </c>
      <c r="Z335" s="16" t="s">
        <v>204</v>
      </c>
      <c r="AB335" s="17">
        <f t="shared" si="51"/>
        <v>257</v>
      </c>
      <c r="AC335" s="13">
        <v>45020</v>
      </c>
      <c r="AD335">
        <f t="shared" si="49"/>
        <v>257</v>
      </c>
      <c r="AE335" s="13">
        <v>45020</v>
      </c>
      <c r="AF335">
        <f t="shared" si="45"/>
        <v>257</v>
      </c>
      <c r="AG335" s="13">
        <v>45020</v>
      </c>
      <c r="AH335">
        <f t="shared" si="42"/>
        <v>17.989999999999998</v>
      </c>
      <c r="AI335" s="13">
        <v>45001</v>
      </c>
      <c r="AJ335">
        <f t="shared" si="46"/>
        <v>128.5</v>
      </c>
      <c r="AK335" s="13">
        <v>45036</v>
      </c>
      <c r="AL335">
        <v>0</v>
      </c>
      <c r="AN335" t="s">
        <v>204</v>
      </c>
      <c r="AO335" s="13">
        <v>45066</v>
      </c>
      <c r="AP335" s="13">
        <v>45103</v>
      </c>
      <c r="AQ335" s="13">
        <v>45103</v>
      </c>
      <c r="AR335">
        <f t="shared" si="47"/>
        <v>3.5</v>
      </c>
      <c r="AS335">
        <f t="shared" si="48"/>
        <v>8.9949999999999992</v>
      </c>
      <c r="AT335" t="s">
        <v>1946</v>
      </c>
    </row>
    <row r="336" spans="1:46" ht="20.149999999999999" customHeight="1" x14ac:dyDescent="0.35">
      <c r="A336">
        <v>335</v>
      </c>
      <c r="B336" t="s">
        <v>360</v>
      </c>
      <c r="C336" t="s">
        <v>11064</v>
      </c>
      <c r="D336" t="s">
        <v>245</v>
      </c>
      <c r="E336" t="s">
        <v>98</v>
      </c>
      <c r="G336" t="s">
        <v>2413</v>
      </c>
      <c r="H336" t="s">
        <v>2414</v>
      </c>
      <c r="I336" t="s">
        <v>92</v>
      </c>
      <c r="J336" t="s">
        <v>2415</v>
      </c>
      <c r="K336" t="s">
        <v>2415</v>
      </c>
      <c r="M336" t="s">
        <v>2568</v>
      </c>
      <c r="N336">
        <v>0.7</v>
      </c>
      <c r="R336" s="14">
        <v>44978</v>
      </c>
      <c r="S336" t="s">
        <v>207</v>
      </c>
      <c r="T336" s="14">
        <v>44988</v>
      </c>
      <c r="U336" s="16" t="s">
        <v>1872</v>
      </c>
      <c r="V336" s="16">
        <f t="shared" si="50"/>
        <v>84</v>
      </c>
      <c r="W336" s="16" t="s">
        <v>2404</v>
      </c>
      <c r="X336" t="s">
        <v>207</v>
      </c>
      <c r="Y336" s="16" t="s">
        <v>1873</v>
      </c>
      <c r="Z336" s="16" t="s">
        <v>204</v>
      </c>
      <c r="AB336" s="17">
        <f t="shared" si="51"/>
        <v>70</v>
      </c>
      <c r="AC336" s="13">
        <v>45021</v>
      </c>
      <c r="AD336">
        <f t="shared" si="49"/>
        <v>70</v>
      </c>
      <c r="AE336" s="13">
        <v>45021</v>
      </c>
      <c r="AF336">
        <f t="shared" si="45"/>
        <v>70</v>
      </c>
      <c r="AG336" s="13">
        <v>45021</v>
      </c>
      <c r="AH336">
        <f t="shared" si="42"/>
        <v>4.8999999999999995</v>
      </c>
      <c r="AI336" s="13">
        <v>45002</v>
      </c>
      <c r="AJ336">
        <f t="shared" si="46"/>
        <v>35</v>
      </c>
      <c r="AK336" s="13">
        <v>45032</v>
      </c>
      <c r="AL336">
        <v>0</v>
      </c>
      <c r="AN336" t="s">
        <v>204</v>
      </c>
      <c r="AO336" s="13">
        <v>45069</v>
      </c>
      <c r="AP336" s="13">
        <v>45103</v>
      </c>
      <c r="AQ336" s="13">
        <v>45106</v>
      </c>
      <c r="AR336">
        <f t="shared" si="47"/>
        <v>3.5</v>
      </c>
      <c r="AS336">
        <f t="shared" si="48"/>
        <v>2.4499999999999997</v>
      </c>
      <c r="AT336" t="s">
        <v>1946</v>
      </c>
    </row>
    <row r="337" spans="1:46" ht="20.149999999999999" customHeight="1" x14ac:dyDescent="0.35">
      <c r="A337">
        <v>336</v>
      </c>
      <c r="B337" t="s">
        <v>360</v>
      </c>
      <c r="C337" t="s">
        <v>11065</v>
      </c>
      <c r="D337" t="s">
        <v>246</v>
      </c>
      <c r="E337" t="s">
        <v>93</v>
      </c>
      <c r="G337" t="s">
        <v>2413</v>
      </c>
      <c r="H337" t="s">
        <v>2414</v>
      </c>
      <c r="I337" t="s">
        <v>92</v>
      </c>
      <c r="J337" t="s">
        <v>2415</v>
      </c>
      <c r="K337" t="s">
        <v>2415</v>
      </c>
      <c r="M337" t="s">
        <v>2568</v>
      </c>
      <c r="N337">
        <v>0.67</v>
      </c>
      <c r="R337" s="14">
        <v>44981</v>
      </c>
      <c r="S337" t="s">
        <v>207</v>
      </c>
      <c r="T337" s="14">
        <v>44986</v>
      </c>
      <c r="U337" s="16" t="s">
        <v>1872</v>
      </c>
      <c r="V337" s="16">
        <f t="shared" si="50"/>
        <v>80.400000000000006</v>
      </c>
      <c r="W337" s="16" t="s">
        <v>2404</v>
      </c>
      <c r="X337" t="s">
        <v>207</v>
      </c>
      <c r="Y337" s="16" t="s">
        <v>1873</v>
      </c>
      <c r="Z337" s="16" t="s">
        <v>204</v>
      </c>
      <c r="AB337" s="17">
        <f t="shared" si="51"/>
        <v>67</v>
      </c>
      <c r="AC337" s="13">
        <v>45022</v>
      </c>
      <c r="AD337">
        <f t="shared" si="49"/>
        <v>67</v>
      </c>
      <c r="AE337" s="13">
        <v>45022</v>
      </c>
      <c r="AF337">
        <f t="shared" si="45"/>
        <v>67</v>
      </c>
      <c r="AG337" s="13">
        <v>45022</v>
      </c>
      <c r="AH337">
        <f t="shared" si="42"/>
        <v>4.6900000000000004</v>
      </c>
      <c r="AI337" s="13">
        <v>45005</v>
      </c>
      <c r="AJ337">
        <f t="shared" si="46"/>
        <v>33.5</v>
      </c>
      <c r="AK337" s="13">
        <v>45033</v>
      </c>
      <c r="AL337">
        <v>0</v>
      </c>
      <c r="AN337" t="s">
        <v>204</v>
      </c>
      <c r="AO337" s="13">
        <v>45070</v>
      </c>
      <c r="AP337" s="13">
        <v>45104</v>
      </c>
      <c r="AQ337" s="13">
        <v>45105</v>
      </c>
      <c r="AR337">
        <f t="shared" si="47"/>
        <v>3.5</v>
      </c>
      <c r="AS337">
        <f t="shared" si="48"/>
        <v>2.3450000000000002</v>
      </c>
      <c r="AT337" t="s">
        <v>1946</v>
      </c>
    </row>
    <row r="338" spans="1:46" ht="20.149999999999999" customHeight="1" x14ac:dyDescent="0.35">
      <c r="A338">
        <v>337</v>
      </c>
      <c r="B338" t="s">
        <v>360</v>
      </c>
      <c r="C338" t="s">
        <v>11066</v>
      </c>
      <c r="D338" t="s">
        <v>2576</v>
      </c>
      <c r="E338" t="s">
        <v>93</v>
      </c>
      <c r="G338" t="s">
        <v>2413</v>
      </c>
      <c r="H338" t="s">
        <v>2414</v>
      </c>
      <c r="I338" t="s">
        <v>92</v>
      </c>
      <c r="J338" t="s">
        <v>2415</v>
      </c>
      <c r="K338" t="s">
        <v>2415</v>
      </c>
      <c r="M338" t="s">
        <v>2568</v>
      </c>
      <c r="N338">
        <v>1.4</v>
      </c>
      <c r="R338" s="14">
        <v>44984</v>
      </c>
      <c r="S338" t="s">
        <v>207</v>
      </c>
      <c r="T338" s="14">
        <v>44987</v>
      </c>
      <c r="U338" s="16" t="s">
        <v>1872</v>
      </c>
      <c r="V338" s="16">
        <f t="shared" si="50"/>
        <v>168</v>
      </c>
      <c r="W338" s="16" t="s">
        <v>2404</v>
      </c>
      <c r="X338" t="s">
        <v>207</v>
      </c>
      <c r="Y338" s="16" t="s">
        <v>1873</v>
      </c>
      <c r="Z338" s="16" t="s">
        <v>204</v>
      </c>
      <c r="AB338" s="17">
        <f t="shared" si="51"/>
        <v>140</v>
      </c>
      <c r="AC338" s="13">
        <v>45023</v>
      </c>
      <c r="AD338">
        <f t="shared" si="49"/>
        <v>140</v>
      </c>
      <c r="AE338" s="13">
        <v>45023</v>
      </c>
      <c r="AF338">
        <f t="shared" si="45"/>
        <v>140</v>
      </c>
      <c r="AG338" s="13">
        <v>45023</v>
      </c>
      <c r="AH338">
        <f t="shared" si="42"/>
        <v>9.7999999999999989</v>
      </c>
      <c r="AI338" s="13">
        <v>45006</v>
      </c>
      <c r="AJ338">
        <f t="shared" si="46"/>
        <v>70</v>
      </c>
      <c r="AK338" s="13">
        <v>45034</v>
      </c>
      <c r="AL338">
        <v>0</v>
      </c>
      <c r="AN338" t="s">
        <v>204</v>
      </c>
      <c r="AO338" s="13">
        <v>45071</v>
      </c>
      <c r="AP338" s="13">
        <v>45103</v>
      </c>
      <c r="AQ338" s="13">
        <v>45107</v>
      </c>
      <c r="AR338">
        <f t="shared" si="47"/>
        <v>3.5</v>
      </c>
      <c r="AS338">
        <f t="shared" si="48"/>
        <v>4.8999999999999995</v>
      </c>
      <c r="AT338" t="s">
        <v>1946</v>
      </c>
    </row>
    <row r="339" spans="1:46" ht="20.149999999999999" customHeight="1" x14ac:dyDescent="0.35">
      <c r="A339">
        <v>338</v>
      </c>
      <c r="B339" t="s">
        <v>360</v>
      </c>
      <c r="C339" t="s">
        <v>11067</v>
      </c>
      <c r="D339" t="s">
        <v>247</v>
      </c>
      <c r="E339" t="s">
        <v>98</v>
      </c>
      <c r="G339" t="s">
        <v>2413</v>
      </c>
      <c r="H339" t="s">
        <v>2414</v>
      </c>
      <c r="I339" t="s">
        <v>92</v>
      </c>
      <c r="J339" t="s">
        <v>2415</v>
      </c>
      <c r="K339" t="s">
        <v>2415</v>
      </c>
      <c r="M339" t="s">
        <v>2568</v>
      </c>
      <c r="N339">
        <v>1.31</v>
      </c>
      <c r="R339" s="14">
        <v>44974</v>
      </c>
      <c r="S339" t="s">
        <v>207</v>
      </c>
      <c r="T339" s="14">
        <v>44988</v>
      </c>
      <c r="U339" s="16" t="s">
        <v>1872</v>
      </c>
      <c r="V339" s="16">
        <f t="shared" si="50"/>
        <v>157.20000000000002</v>
      </c>
      <c r="W339" s="16" t="s">
        <v>2429</v>
      </c>
      <c r="X339" t="s">
        <v>207</v>
      </c>
      <c r="Y339" s="16" t="s">
        <v>1873</v>
      </c>
      <c r="Z339" s="16" t="s">
        <v>204</v>
      </c>
      <c r="AB339" s="17">
        <f t="shared" si="51"/>
        <v>131</v>
      </c>
      <c r="AC339" s="13">
        <v>45024</v>
      </c>
      <c r="AD339">
        <f t="shared" si="49"/>
        <v>131</v>
      </c>
      <c r="AE339" s="13">
        <v>45024</v>
      </c>
      <c r="AF339">
        <f t="shared" si="45"/>
        <v>131</v>
      </c>
      <c r="AG339" s="13">
        <v>45024</v>
      </c>
      <c r="AH339">
        <f t="shared" ref="AH339:AH402" si="52">N339*7</f>
        <v>9.17</v>
      </c>
      <c r="AI339" s="13">
        <v>45007</v>
      </c>
      <c r="AJ339">
        <f t="shared" si="46"/>
        <v>65.5</v>
      </c>
      <c r="AK339" s="13">
        <v>45035</v>
      </c>
      <c r="AL339">
        <v>0</v>
      </c>
      <c r="AN339" t="s">
        <v>204</v>
      </c>
      <c r="AO339" s="13">
        <v>45084</v>
      </c>
      <c r="AP339" s="13">
        <v>45105</v>
      </c>
      <c r="AQ339" s="13">
        <v>45105</v>
      </c>
      <c r="AR339">
        <f t="shared" si="47"/>
        <v>3.5</v>
      </c>
      <c r="AS339">
        <f t="shared" si="48"/>
        <v>4.585</v>
      </c>
      <c r="AT339" t="s">
        <v>1946</v>
      </c>
    </row>
    <row r="340" spans="1:46" ht="20.149999999999999" customHeight="1" x14ac:dyDescent="0.35">
      <c r="A340">
        <v>339</v>
      </c>
      <c r="B340" t="s">
        <v>360</v>
      </c>
      <c r="C340" t="s">
        <v>11068</v>
      </c>
      <c r="D340" t="s">
        <v>2577</v>
      </c>
      <c r="E340" t="s">
        <v>93</v>
      </c>
      <c r="G340" t="s">
        <v>2413</v>
      </c>
      <c r="H340" t="s">
        <v>2414</v>
      </c>
      <c r="I340" t="s">
        <v>92</v>
      </c>
      <c r="J340" t="s">
        <v>2415</v>
      </c>
      <c r="K340" t="s">
        <v>2415</v>
      </c>
      <c r="M340" t="s">
        <v>2568</v>
      </c>
      <c r="N340">
        <v>1.1499999999999999</v>
      </c>
      <c r="R340" s="14">
        <v>44975</v>
      </c>
      <c r="S340" t="s">
        <v>207</v>
      </c>
      <c r="T340" s="14">
        <v>44989</v>
      </c>
      <c r="U340" s="16" t="s">
        <v>1872</v>
      </c>
      <c r="V340" s="16">
        <f t="shared" si="50"/>
        <v>138</v>
      </c>
      <c r="W340" s="16" t="s">
        <v>2429</v>
      </c>
      <c r="X340" t="s">
        <v>207</v>
      </c>
      <c r="Y340" s="16" t="s">
        <v>1873</v>
      </c>
      <c r="Z340" s="16" t="s">
        <v>204</v>
      </c>
      <c r="AB340" s="17">
        <f t="shared" si="51"/>
        <v>114.99999999999999</v>
      </c>
      <c r="AC340" s="13">
        <v>45025</v>
      </c>
      <c r="AD340">
        <f t="shared" si="49"/>
        <v>114.99999999999999</v>
      </c>
      <c r="AE340" s="13">
        <v>45025</v>
      </c>
      <c r="AF340">
        <f t="shared" si="45"/>
        <v>114.99999999999999</v>
      </c>
      <c r="AG340" s="13">
        <v>45025</v>
      </c>
      <c r="AH340">
        <f t="shared" si="52"/>
        <v>8.0499999999999989</v>
      </c>
      <c r="AI340" s="13">
        <v>45008</v>
      </c>
      <c r="AJ340">
        <f t="shared" si="46"/>
        <v>57.499999999999993</v>
      </c>
      <c r="AK340" s="13">
        <v>45036</v>
      </c>
      <c r="AL340">
        <v>0</v>
      </c>
      <c r="AN340" t="s">
        <v>204</v>
      </c>
      <c r="AO340" s="13">
        <v>45087</v>
      </c>
      <c r="AP340" s="13">
        <v>45106</v>
      </c>
      <c r="AQ340" s="13">
        <v>45106</v>
      </c>
      <c r="AR340">
        <f t="shared" si="47"/>
        <v>3.5</v>
      </c>
      <c r="AS340">
        <f t="shared" si="48"/>
        <v>4.0249999999999995</v>
      </c>
      <c r="AT340" t="s">
        <v>1946</v>
      </c>
    </row>
    <row r="341" spans="1:46" ht="20.149999999999999" customHeight="1" x14ac:dyDescent="0.35">
      <c r="A341">
        <v>340</v>
      </c>
      <c r="B341" t="s">
        <v>360</v>
      </c>
      <c r="C341" t="s">
        <v>11069</v>
      </c>
      <c r="D341" t="s">
        <v>2578</v>
      </c>
      <c r="E341" t="s">
        <v>98</v>
      </c>
      <c r="G341" t="s">
        <v>2413</v>
      </c>
      <c r="H341" t="s">
        <v>2414</v>
      </c>
      <c r="I341" t="s">
        <v>92</v>
      </c>
      <c r="J341" t="s">
        <v>2415</v>
      </c>
      <c r="K341" t="s">
        <v>2415</v>
      </c>
      <c r="M341" t="s">
        <v>2568</v>
      </c>
      <c r="N341">
        <v>2.56</v>
      </c>
      <c r="R341" s="14">
        <v>44976</v>
      </c>
      <c r="S341" t="s">
        <v>207</v>
      </c>
      <c r="T341" s="14">
        <v>44990</v>
      </c>
      <c r="U341" s="16" t="s">
        <v>1872</v>
      </c>
      <c r="V341" s="16">
        <f t="shared" si="50"/>
        <v>307.2</v>
      </c>
      <c r="W341" s="16" t="s">
        <v>2404</v>
      </c>
      <c r="X341" t="s">
        <v>207</v>
      </c>
      <c r="Y341" s="16" t="s">
        <v>1873</v>
      </c>
      <c r="Z341" s="16" t="s">
        <v>204</v>
      </c>
      <c r="AB341" s="17">
        <f t="shared" si="51"/>
        <v>256</v>
      </c>
      <c r="AC341" s="13">
        <v>45029</v>
      </c>
      <c r="AD341">
        <f t="shared" si="49"/>
        <v>256</v>
      </c>
      <c r="AE341" s="13">
        <v>45029</v>
      </c>
      <c r="AF341">
        <f t="shared" si="45"/>
        <v>256</v>
      </c>
      <c r="AG341" s="13">
        <v>45029</v>
      </c>
      <c r="AH341">
        <f t="shared" si="52"/>
        <v>17.920000000000002</v>
      </c>
      <c r="AI341" s="13">
        <v>44999</v>
      </c>
      <c r="AJ341">
        <f t="shared" si="46"/>
        <v>128</v>
      </c>
      <c r="AK341" s="13">
        <v>45037</v>
      </c>
      <c r="AL341">
        <v>0</v>
      </c>
      <c r="AN341" t="s">
        <v>204</v>
      </c>
      <c r="AO341" s="13">
        <v>45065</v>
      </c>
      <c r="AP341" s="13">
        <v>45094</v>
      </c>
      <c r="AQ341" s="13">
        <v>45096</v>
      </c>
      <c r="AR341">
        <f t="shared" si="47"/>
        <v>3.5000000000000004</v>
      </c>
      <c r="AS341">
        <f t="shared" si="48"/>
        <v>8.9600000000000009</v>
      </c>
      <c r="AT341" t="s">
        <v>1946</v>
      </c>
    </row>
    <row r="342" spans="1:46" ht="20.149999999999999" customHeight="1" x14ac:dyDescent="0.35">
      <c r="A342">
        <v>341</v>
      </c>
      <c r="B342" t="s">
        <v>360</v>
      </c>
      <c r="C342" t="s">
        <v>11070</v>
      </c>
      <c r="D342" t="s">
        <v>248</v>
      </c>
      <c r="E342" t="s">
        <v>93</v>
      </c>
      <c r="G342" t="s">
        <v>2413</v>
      </c>
      <c r="H342" t="s">
        <v>2414</v>
      </c>
      <c r="I342" t="s">
        <v>92</v>
      </c>
      <c r="J342" t="s">
        <v>2415</v>
      </c>
      <c r="K342" t="s">
        <v>2415</v>
      </c>
      <c r="M342" t="s">
        <v>2568</v>
      </c>
      <c r="N342">
        <v>1.19</v>
      </c>
      <c r="R342" s="14">
        <v>44977</v>
      </c>
      <c r="S342" t="s">
        <v>207</v>
      </c>
      <c r="T342" s="14">
        <v>44991</v>
      </c>
      <c r="U342" s="16" t="s">
        <v>1872</v>
      </c>
      <c r="V342" s="16">
        <f t="shared" si="50"/>
        <v>142.79999999999998</v>
      </c>
      <c r="W342" s="16" t="s">
        <v>2404</v>
      </c>
      <c r="X342" t="s">
        <v>207</v>
      </c>
      <c r="Y342" s="16" t="s">
        <v>1873</v>
      </c>
      <c r="Z342" s="16" t="s">
        <v>204</v>
      </c>
      <c r="AB342" s="17">
        <f t="shared" si="51"/>
        <v>119</v>
      </c>
      <c r="AC342" s="13">
        <v>45017</v>
      </c>
      <c r="AD342">
        <f t="shared" si="49"/>
        <v>119</v>
      </c>
      <c r="AE342" s="13">
        <v>45017</v>
      </c>
      <c r="AF342">
        <f t="shared" si="45"/>
        <v>119</v>
      </c>
      <c r="AG342" s="13">
        <v>45017</v>
      </c>
      <c r="AH342">
        <f t="shared" si="52"/>
        <v>8.33</v>
      </c>
      <c r="AI342" s="13">
        <v>45000</v>
      </c>
      <c r="AJ342">
        <f t="shared" si="46"/>
        <v>59.5</v>
      </c>
      <c r="AK342" s="13">
        <v>45040</v>
      </c>
      <c r="AL342">
        <v>0</v>
      </c>
      <c r="AN342" t="s">
        <v>204</v>
      </c>
      <c r="AO342" s="13">
        <v>45065</v>
      </c>
      <c r="AP342" s="13">
        <v>45098</v>
      </c>
      <c r="AQ342" s="13">
        <v>45102</v>
      </c>
      <c r="AR342">
        <f t="shared" si="47"/>
        <v>3.5</v>
      </c>
      <c r="AS342">
        <f t="shared" si="48"/>
        <v>4.165</v>
      </c>
      <c r="AT342" t="s">
        <v>1946</v>
      </c>
    </row>
    <row r="343" spans="1:46" ht="20.149999999999999" customHeight="1" x14ac:dyDescent="0.35">
      <c r="A343">
        <v>342</v>
      </c>
      <c r="B343" t="s">
        <v>360</v>
      </c>
      <c r="C343" t="s">
        <v>11071</v>
      </c>
      <c r="D343" t="s">
        <v>2579</v>
      </c>
      <c r="E343" t="s">
        <v>98</v>
      </c>
      <c r="G343" t="s">
        <v>2413</v>
      </c>
      <c r="H343" t="s">
        <v>2414</v>
      </c>
      <c r="I343" t="s">
        <v>92</v>
      </c>
      <c r="J343" t="s">
        <v>2415</v>
      </c>
      <c r="K343" t="s">
        <v>2415</v>
      </c>
      <c r="M343" t="s">
        <v>2568</v>
      </c>
      <c r="N343">
        <v>1.52</v>
      </c>
      <c r="R343" s="14">
        <v>44978</v>
      </c>
      <c r="S343" t="s">
        <v>207</v>
      </c>
      <c r="T343" s="14">
        <v>44994</v>
      </c>
      <c r="U343" s="16" t="s">
        <v>1872</v>
      </c>
      <c r="V343" s="16">
        <f t="shared" si="50"/>
        <v>182.4</v>
      </c>
      <c r="W343" s="16" t="s">
        <v>2404</v>
      </c>
      <c r="X343" t="s">
        <v>207</v>
      </c>
      <c r="Y343" s="16" t="s">
        <v>1873</v>
      </c>
      <c r="Z343" s="16" t="s">
        <v>204</v>
      </c>
      <c r="AB343" s="17">
        <f t="shared" si="51"/>
        <v>152</v>
      </c>
      <c r="AC343" s="13">
        <v>45018</v>
      </c>
      <c r="AD343">
        <f t="shared" si="49"/>
        <v>152</v>
      </c>
      <c r="AE343" s="13">
        <v>45018</v>
      </c>
      <c r="AF343">
        <f t="shared" si="45"/>
        <v>152</v>
      </c>
      <c r="AG343" s="13">
        <v>45018</v>
      </c>
      <c r="AH343">
        <f t="shared" si="52"/>
        <v>10.64</v>
      </c>
      <c r="AI343" s="13">
        <v>45001</v>
      </c>
      <c r="AJ343">
        <f t="shared" si="46"/>
        <v>76</v>
      </c>
      <c r="AK343" s="13">
        <v>45041</v>
      </c>
      <c r="AL343">
        <v>0</v>
      </c>
      <c r="AN343" t="s">
        <v>204</v>
      </c>
      <c r="AO343" s="13">
        <v>45066</v>
      </c>
      <c r="AP343" s="13">
        <v>45102</v>
      </c>
      <c r="AQ343" s="13">
        <v>45102</v>
      </c>
      <c r="AR343">
        <f t="shared" si="47"/>
        <v>3.5</v>
      </c>
      <c r="AS343">
        <f t="shared" si="48"/>
        <v>5.32</v>
      </c>
      <c r="AT343" t="s">
        <v>1946</v>
      </c>
    </row>
    <row r="344" spans="1:46" ht="20.149999999999999" customHeight="1" x14ac:dyDescent="0.35">
      <c r="A344">
        <v>343</v>
      </c>
      <c r="B344" t="s">
        <v>360</v>
      </c>
      <c r="C344" t="s">
        <v>11072</v>
      </c>
      <c r="D344" t="s">
        <v>249</v>
      </c>
      <c r="E344" t="s">
        <v>93</v>
      </c>
      <c r="G344" t="s">
        <v>2413</v>
      </c>
      <c r="H344" t="s">
        <v>2414</v>
      </c>
      <c r="I344" t="s">
        <v>92</v>
      </c>
      <c r="J344" t="s">
        <v>2415</v>
      </c>
      <c r="K344" t="s">
        <v>2415</v>
      </c>
      <c r="M344" t="s">
        <v>2568</v>
      </c>
      <c r="N344">
        <v>0.36</v>
      </c>
      <c r="R344" s="14">
        <v>44981</v>
      </c>
      <c r="S344" t="s">
        <v>207</v>
      </c>
      <c r="T344" s="14">
        <v>44995</v>
      </c>
      <c r="U344" s="16" t="s">
        <v>1872</v>
      </c>
      <c r="V344" s="16">
        <f t="shared" si="50"/>
        <v>43.199999999999996</v>
      </c>
      <c r="W344" s="16" t="s">
        <v>2404</v>
      </c>
      <c r="X344" t="s">
        <v>207</v>
      </c>
      <c r="Y344" s="16" t="s">
        <v>1873</v>
      </c>
      <c r="Z344" s="16" t="s">
        <v>204</v>
      </c>
      <c r="AB344" s="17">
        <f t="shared" si="51"/>
        <v>36</v>
      </c>
      <c r="AC344" s="13">
        <v>45019</v>
      </c>
      <c r="AD344">
        <f t="shared" si="49"/>
        <v>36</v>
      </c>
      <c r="AE344" s="13">
        <v>45019</v>
      </c>
      <c r="AF344">
        <f t="shared" si="45"/>
        <v>36</v>
      </c>
      <c r="AG344" s="13">
        <v>45019</v>
      </c>
      <c r="AH344">
        <f t="shared" si="52"/>
        <v>2.52</v>
      </c>
      <c r="AI344" s="13">
        <v>44999</v>
      </c>
      <c r="AJ344">
        <f t="shared" si="46"/>
        <v>18</v>
      </c>
      <c r="AK344" s="13">
        <v>45042</v>
      </c>
      <c r="AL344">
        <v>0</v>
      </c>
      <c r="AN344" t="s">
        <v>204</v>
      </c>
      <c r="AO344" s="13">
        <v>45069</v>
      </c>
      <c r="AP344" s="13">
        <v>45101</v>
      </c>
      <c r="AQ344" s="13">
        <v>45101</v>
      </c>
      <c r="AR344">
        <f t="shared" ref="AR344:AR374" si="53">AS344/N344</f>
        <v>3.5</v>
      </c>
      <c r="AS344">
        <f t="shared" ref="AS344:AS374" si="54">N344*3.5</f>
        <v>1.26</v>
      </c>
      <c r="AT344" t="s">
        <v>1946</v>
      </c>
    </row>
    <row r="345" spans="1:46" ht="20.149999999999999" customHeight="1" x14ac:dyDescent="0.35">
      <c r="A345">
        <v>344</v>
      </c>
      <c r="B345" t="s">
        <v>360</v>
      </c>
      <c r="C345" t="s">
        <v>11073</v>
      </c>
      <c r="D345" t="s">
        <v>250</v>
      </c>
      <c r="E345" t="s">
        <v>93</v>
      </c>
      <c r="G345" t="s">
        <v>2413</v>
      </c>
      <c r="H345" t="s">
        <v>2414</v>
      </c>
      <c r="I345" t="s">
        <v>92</v>
      </c>
      <c r="J345" t="s">
        <v>2415</v>
      </c>
      <c r="K345" t="s">
        <v>2415</v>
      </c>
      <c r="M345" t="s">
        <v>2568</v>
      </c>
      <c r="N345">
        <v>1.06</v>
      </c>
      <c r="R345" s="14">
        <v>44974</v>
      </c>
      <c r="S345" t="s">
        <v>207</v>
      </c>
      <c r="T345" s="14">
        <v>44986</v>
      </c>
      <c r="U345" s="16" t="s">
        <v>1872</v>
      </c>
      <c r="V345" s="16">
        <f t="shared" si="50"/>
        <v>127.2</v>
      </c>
      <c r="W345" s="16" t="s">
        <v>2404</v>
      </c>
      <c r="X345" t="s">
        <v>207</v>
      </c>
      <c r="Y345" s="16" t="s">
        <v>1873</v>
      </c>
      <c r="Z345" s="16" t="s">
        <v>204</v>
      </c>
      <c r="AB345" s="17">
        <f t="shared" si="51"/>
        <v>106</v>
      </c>
      <c r="AC345" s="13">
        <v>45020</v>
      </c>
      <c r="AD345">
        <f t="shared" si="49"/>
        <v>106</v>
      </c>
      <c r="AE345" s="13">
        <v>45020</v>
      </c>
      <c r="AF345">
        <f t="shared" si="45"/>
        <v>106</v>
      </c>
      <c r="AG345" s="13">
        <v>45020</v>
      </c>
      <c r="AH345">
        <f t="shared" si="52"/>
        <v>7.42</v>
      </c>
      <c r="AI345" s="13">
        <v>45000</v>
      </c>
      <c r="AJ345">
        <f t="shared" si="46"/>
        <v>53</v>
      </c>
      <c r="AK345" s="13">
        <v>45032</v>
      </c>
      <c r="AL345">
        <v>0</v>
      </c>
      <c r="AN345" t="s">
        <v>204</v>
      </c>
      <c r="AO345" s="13">
        <v>45070</v>
      </c>
      <c r="AP345" s="13">
        <v>45103</v>
      </c>
      <c r="AQ345" s="13">
        <v>45103</v>
      </c>
      <c r="AR345">
        <f t="shared" si="53"/>
        <v>3.5</v>
      </c>
      <c r="AS345">
        <f t="shared" si="54"/>
        <v>3.71</v>
      </c>
      <c r="AT345" t="s">
        <v>1946</v>
      </c>
    </row>
    <row r="346" spans="1:46" ht="20.149999999999999" customHeight="1" x14ac:dyDescent="0.35">
      <c r="A346">
        <v>345</v>
      </c>
      <c r="B346" t="s">
        <v>360</v>
      </c>
      <c r="C346" t="s">
        <v>11074</v>
      </c>
      <c r="D346" t="s">
        <v>2580</v>
      </c>
      <c r="E346" t="s">
        <v>98</v>
      </c>
      <c r="G346" t="s">
        <v>2413</v>
      </c>
      <c r="H346" t="s">
        <v>2414</v>
      </c>
      <c r="I346" t="s">
        <v>92</v>
      </c>
      <c r="J346" t="s">
        <v>2415</v>
      </c>
      <c r="K346" t="s">
        <v>2415</v>
      </c>
      <c r="M346" t="s">
        <v>2568</v>
      </c>
      <c r="N346">
        <v>0.96</v>
      </c>
      <c r="R346" s="14">
        <v>44975</v>
      </c>
      <c r="S346" t="s">
        <v>207</v>
      </c>
      <c r="T346" s="14">
        <v>44987</v>
      </c>
      <c r="U346" s="16" t="s">
        <v>1872</v>
      </c>
      <c r="V346" s="16">
        <f t="shared" si="50"/>
        <v>115.19999999999999</v>
      </c>
      <c r="W346" s="16" t="s">
        <v>2404</v>
      </c>
      <c r="X346" t="s">
        <v>207</v>
      </c>
      <c r="Y346" s="16" t="s">
        <v>1873</v>
      </c>
      <c r="Z346" s="16" t="s">
        <v>204</v>
      </c>
      <c r="AB346" s="17">
        <f t="shared" si="51"/>
        <v>96</v>
      </c>
      <c r="AC346" s="13">
        <v>45021</v>
      </c>
      <c r="AD346">
        <f t="shared" si="49"/>
        <v>96</v>
      </c>
      <c r="AE346" s="13">
        <v>45021</v>
      </c>
      <c r="AF346">
        <f t="shared" si="45"/>
        <v>96</v>
      </c>
      <c r="AG346" s="13">
        <v>45021</v>
      </c>
      <c r="AH346">
        <f t="shared" si="52"/>
        <v>6.72</v>
      </c>
      <c r="AI346" s="13">
        <v>45001</v>
      </c>
      <c r="AJ346">
        <f t="shared" si="46"/>
        <v>48</v>
      </c>
      <c r="AK346" s="13">
        <v>45033</v>
      </c>
      <c r="AL346">
        <v>0</v>
      </c>
      <c r="AN346" t="s">
        <v>204</v>
      </c>
      <c r="AO346" s="13">
        <v>45071</v>
      </c>
      <c r="AP346" s="13">
        <v>45102</v>
      </c>
      <c r="AQ346" s="13">
        <v>45105</v>
      </c>
      <c r="AR346">
        <f t="shared" si="53"/>
        <v>3.5</v>
      </c>
      <c r="AS346">
        <f t="shared" si="54"/>
        <v>3.36</v>
      </c>
      <c r="AT346" t="s">
        <v>1946</v>
      </c>
    </row>
    <row r="347" spans="1:46" ht="20.149999999999999" customHeight="1" x14ac:dyDescent="0.35">
      <c r="A347">
        <v>346</v>
      </c>
      <c r="B347" t="s">
        <v>360</v>
      </c>
      <c r="C347" t="s">
        <v>11075</v>
      </c>
      <c r="D347" t="s">
        <v>2581</v>
      </c>
      <c r="E347" t="s">
        <v>93</v>
      </c>
      <c r="G347" t="s">
        <v>2413</v>
      </c>
      <c r="H347" t="s">
        <v>2414</v>
      </c>
      <c r="I347" t="s">
        <v>92</v>
      </c>
      <c r="J347" t="s">
        <v>2415</v>
      </c>
      <c r="K347" t="s">
        <v>2415</v>
      </c>
      <c r="M347" t="s">
        <v>2568</v>
      </c>
      <c r="N347">
        <v>0.5</v>
      </c>
      <c r="R347" s="14">
        <v>44974</v>
      </c>
      <c r="S347" t="s">
        <v>207</v>
      </c>
      <c r="T347" s="14">
        <v>44988</v>
      </c>
      <c r="U347" s="16" t="s">
        <v>1872</v>
      </c>
      <c r="V347" s="16">
        <f t="shared" si="50"/>
        <v>60</v>
      </c>
      <c r="W347" s="16" t="s">
        <v>2404</v>
      </c>
      <c r="X347" t="s">
        <v>207</v>
      </c>
      <c r="Y347" s="16" t="s">
        <v>1873</v>
      </c>
      <c r="Z347" s="16" t="s">
        <v>204</v>
      </c>
      <c r="AB347" s="17">
        <f t="shared" si="51"/>
        <v>50</v>
      </c>
      <c r="AC347" s="13">
        <v>45022</v>
      </c>
      <c r="AD347">
        <f t="shared" si="49"/>
        <v>50</v>
      </c>
      <c r="AE347" s="13">
        <v>45022</v>
      </c>
      <c r="AF347">
        <f t="shared" si="45"/>
        <v>50</v>
      </c>
      <c r="AG347" s="13">
        <v>45022</v>
      </c>
      <c r="AH347">
        <f t="shared" si="52"/>
        <v>3.5</v>
      </c>
      <c r="AI347" s="13">
        <v>45002</v>
      </c>
      <c r="AJ347">
        <f t="shared" si="46"/>
        <v>25</v>
      </c>
      <c r="AK347" s="13">
        <v>45034</v>
      </c>
      <c r="AL347">
        <v>0</v>
      </c>
      <c r="AN347" t="s">
        <v>204</v>
      </c>
      <c r="AO347" s="13">
        <v>45072</v>
      </c>
      <c r="AP347" s="13">
        <v>45103</v>
      </c>
      <c r="AQ347" s="13">
        <v>45106</v>
      </c>
      <c r="AR347">
        <f t="shared" si="53"/>
        <v>3.5</v>
      </c>
      <c r="AS347">
        <f t="shared" si="54"/>
        <v>1.75</v>
      </c>
      <c r="AT347" t="s">
        <v>1874</v>
      </c>
    </row>
    <row r="348" spans="1:46" ht="20.149999999999999" customHeight="1" x14ac:dyDescent="0.35">
      <c r="A348">
        <v>347</v>
      </c>
      <c r="B348" t="s">
        <v>360</v>
      </c>
      <c r="C348" t="s">
        <v>11076</v>
      </c>
      <c r="D348" t="s">
        <v>2582</v>
      </c>
      <c r="E348" t="s">
        <v>93</v>
      </c>
      <c r="G348" t="s">
        <v>2413</v>
      </c>
      <c r="H348" t="s">
        <v>2414</v>
      </c>
      <c r="I348" t="s">
        <v>92</v>
      </c>
      <c r="J348" t="s">
        <v>2415</v>
      </c>
      <c r="K348" t="s">
        <v>2415</v>
      </c>
      <c r="M348" t="s">
        <v>2568</v>
      </c>
      <c r="N348">
        <v>0.49</v>
      </c>
      <c r="R348" s="14">
        <v>44975</v>
      </c>
      <c r="S348" t="s">
        <v>207</v>
      </c>
      <c r="T348" s="14">
        <v>44989</v>
      </c>
      <c r="U348" s="16" t="s">
        <v>1872</v>
      </c>
      <c r="V348" s="16">
        <f t="shared" si="50"/>
        <v>58.8</v>
      </c>
      <c r="W348" s="16" t="s">
        <v>2404</v>
      </c>
      <c r="X348" t="s">
        <v>207</v>
      </c>
      <c r="Y348" s="16" t="s">
        <v>1873</v>
      </c>
      <c r="Z348" s="16" t="s">
        <v>204</v>
      </c>
      <c r="AB348" s="17">
        <f t="shared" si="51"/>
        <v>49</v>
      </c>
      <c r="AC348" s="13">
        <v>45023</v>
      </c>
      <c r="AD348">
        <f t="shared" si="49"/>
        <v>49</v>
      </c>
      <c r="AE348" s="13">
        <v>45023</v>
      </c>
      <c r="AF348">
        <f t="shared" si="45"/>
        <v>49</v>
      </c>
      <c r="AG348" s="13">
        <v>45023</v>
      </c>
      <c r="AH348">
        <f t="shared" si="52"/>
        <v>3.4299999999999997</v>
      </c>
      <c r="AI348" s="13">
        <v>45005</v>
      </c>
      <c r="AJ348">
        <f t="shared" si="46"/>
        <v>24.5</v>
      </c>
      <c r="AK348" s="13">
        <v>45035</v>
      </c>
      <c r="AL348">
        <v>0</v>
      </c>
      <c r="AN348" t="s">
        <v>204</v>
      </c>
      <c r="AO348" s="13">
        <v>45062</v>
      </c>
      <c r="AP348" s="13">
        <v>45103</v>
      </c>
      <c r="AQ348" s="13">
        <v>45106</v>
      </c>
      <c r="AR348">
        <f t="shared" si="53"/>
        <v>3.4999999999999996</v>
      </c>
      <c r="AS348">
        <f t="shared" si="54"/>
        <v>1.7149999999999999</v>
      </c>
      <c r="AT348" t="s">
        <v>1874</v>
      </c>
    </row>
    <row r="349" spans="1:46" ht="20.149999999999999" customHeight="1" x14ac:dyDescent="0.35">
      <c r="A349">
        <v>348</v>
      </c>
      <c r="B349" t="s">
        <v>360</v>
      </c>
      <c r="C349" t="s">
        <v>11077</v>
      </c>
      <c r="D349" t="s">
        <v>2583</v>
      </c>
      <c r="E349" t="s">
        <v>98</v>
      </c>
      <c r="G349" t="s">
        <v>2413</v>
      </c>
      <c r="H349" t="s">
        <v>2414</v>
      </c>
      <c r="I349" t="s">
        <v>92</v>
      </c>
      <c r="J349" t="s">
        <v>2415</v>
      </c>
      <c r="K349" t="s">
        <v>2415</v>
      </c>
      <c r="M349" t="s">
        <v>2568</v>
      </c>
      <c r="N349">
        <v>0.96</v>
      </c>
      <c r="R349" s="14">
        <v>44976</v>
      </c>
      <c r="S349" t="s">
        <v>207</v>
      </c>
      <c r="T349" s="14">
        <v>44986</v>
      </c>
      <c r="U349" s="16" t="s">
        <v>1872</v>
      </c>
      <c r="V349" s="16">
        <f t="shared" si="50"/>
        <v>115.19999999999999</v>
      </c>
      <c r="W349" s="16" t="s">
        <v>2429</v>
      </c>
      <c r="X349" t="s">
        <v>207</v>
      </c>
      <c r="Y349" s="16" t="s">
        <v>1873</v>
      </c>
      <c r="Z349" s="16" t="s">
        <v>204</v>
      </c>
      <c r="AB349" s="17">
        <f t="shared" si="51"/>
        <v>96</v>
      </c>
      <c r="AC349" s="13">
        <v>45024</v>
      </c>
      <c r="AD349">
        <f t="shared" si="49"/>
        <v>96</v>
      </c>
      <c r="AE349" s="13">
        <v>45024</v>
      </c>
      <c r="AF349">
        <f t="shared" si="45"/>
        <v>96</v>
      </c>
      <c r="AG349" s="13">
        <v>45024</v>
      </c>
      <c r="AH349">
        <f t="shared" si="52"/>
        <v>6.72</v>
      </c>
      <c r="AI349" s="13">
        <v>45006</v>
      </c>
      <c r="AJ349">
        <f t="shared" si="46"/>
        <v>48</v>
      </c>
      <c r="AK349" s="13">
        <v>45036</v>
      </c>
      <c r="AL349">
        <v>0</v>
      </c>
      <c r="AN349" t="s">
        <v>204</v>
      </c>
      <c r="AO349" s="13">
        <v>45063</v>
      </c>
      <c r="AP349" s="13">
        <v>45103</v>
      </c>
      <c r="AQ349" s="13">
        <v>45104</v>
      </c>
      <c r="AR349">
        <f t="shared" si="53"/>
        <v>3.5</v>
      </c>
      <c r="AS349">
        <f t="shared" si="54"/>
        <v>3.36</v>
      </c>
      <c r="AT349" t="s">
        <v>1946</v>
      </c>
    </row>
    <row r="350" spans="1:46" ht="20.149999999999999" customHeight="1" x14ac:dyDescent="0.35">
      <c r="A350">
        <v>349</v>
      </c>
      <c r="B350" t="s">
        <v>360</v>
      </c>
      <c r="C350" t="s">
        <v>11078</v>
      </c>
      <c r="D350" t="s">
        <v>2584</v>
      </c>
      <c r="E350" t="s">
        <v>93</v>
      </c>
      <c r="G350" t="s">
        <v>2413</v>
      </c>
      <c r="H350" t="s">
        <v>2414</v>
      </c>
      <c r="I350" t="s">
        <v>92</v>
      </c>
      <c r="J350" t="s">
        <v>2415</v>
      </c>
      <c r="K350" t="s">
        <v>2415</v>
      </c>
      <c r="M350" t="s">
        <v>2568</v>
      </c>
      <c r="N350">
        <v>1.1200000000000001</v>
      </c>
      <c r="R350" s="14">
        <v>44977</v>
      </c>
      <c r="S350" t="s">
        <v>207</v>
      </c>
      <c r="T350" s="14">
        <v>44987</v>
      </c>
      <c r="U350" s="16" t="s">
        <v>1872</v>
      </c>
      <c r="V350" s="16">
        <f t="shared" si="50"/>
        <v>134.4</v>
      </c>
      <c r="W350" s="16" t="s">
        <v>2429</v>
      </c>
      <c r="X350" t="s">
        <v>207</v>
      </c>
      <c r="Y350" s="16" t="s">
        <v>1873</v>
      </c>
      <c r="Z350" s="16" t="s">
        <v>204</v>
      </c>
      <c r="AB350" s="17">
        <f t="shared" si="51"/>
        <v>112.00000000000001</v>
      </c>
      <c r="AC350" s="13">
        <v>45025</v>
      </c>
      <c r="AD350">
        <f t="shared" si="49"/>
        <v>112.00000000000001</v>
      </c>
      <c r="AE350" s="13">
        <v>45025</v>
      </c>
      <c r="AF350">
        <f t="shared" si="45"/>
        <v>112.00000000000001</v>
      </c>
      <c r="AG350" s="13">
        <v>45025</v>
      </c>
      <c r="AH350">
        <f t="shared" si="52"/>
        <v>7.8400000000000007</v>
      </c>
      <c r="AI350" s="13">
        <v>45007</v>
      </c>
      <c r="AJ350">
        <f t="shared" si="46"/>
        <v>56.000000000000007</v>
      </c>
      <c r="AK350" s="13">
        <v>45032</v>
      </c>
      <c r="AL350">
        <v>0</v>
      </c>
      <c r="AN350" t="s">
        <v>204</v>
      </c>
      <c r="AO350" s="13">
        <v>45064</v>
      </c>
      <c r="AP350" s="13">
        <v>45104</v>
      </c>
      <c r="AQ350" s="13">
        <v>45106</v>
      </c>
      <c r="AR350">
        <f t="shared" si="53"/>
        <v>3.5</v>
      </c>
      <c r="AS350">
        <f t="shared" si="54"/>
        <v>3.9200000000000004</v>
      </c>
      <c r="AT350" t="s">
        <v>1874</v>
      </c>
    </row>
    <row r="351" spans="1:46" ht="20.149999999999999" customHeight="1" x14ac:dyDescent="0.35">
      <c r="A351">
        <v>350</v>
      </c>
      <c r="B351" t="s">
        <v>360</v>
      </c>
      <c r="C351" t="s">
        <v>11079</v>
      </c>
      <c r="D351" t="s">
        <v>2585</v>
      </c>
      <c r="E351" t="s">
        <v>93</v>
      </c>
      <c r="G351" t="s">
        <v>2413</v>
      </c>
      <c r="H351" t="s">
        <v>2414</v>
      </c>
      <c r="I351" t="s">
        <v>92</v>
      </c>
      <c r="J351" t="s">
        <v>2415</v>
      </c>
      <c r="K351" t="s">
        <v>2415</v>
      </c>
      <c r="M351" t="s">
        <v>2568</v>
      </c>
      <c r="N351">
        <v>1.46</v>
      </c>
      <c r="R351" s="14">
        <v>44974</v>
      </c>
      <c r="S351" t="s">
        <v>207</v>
      </c>
      <c r="T351" s="14">
        <v>44988</v>
      </c>
      <c r="U351" s="16" t="s">
        <v>1872</v>
      </c>
      <c r="V351" s="16">
        <f t="shared" si="50"/>
        <v>175.2</v>
      </c>
      <c r="W351" s="16" t="s">
        <v>2404</v>
      </c>
      <c r="X351" t="s">
        <v>207</v>
      </c>
      <c r="Y351" s="16" t="s">
        <v>1873</v>
      </c>
      <c r="Z351" s="16" t="s">
        <v>204</v>
      </c>
      <c r="AB351" s="17">
        <f t="shared" si="51"/>
        <v>146</v>
      </c>
      <c r="AC351" s="13">
        <v>45029</v>
      </c>
      <c r="AD351">
        <f t="shared" si="49"/>
        <v>146</v>
      </c>
      <c r="AE351" s="13">
        <v>45029</v>
      </c>
      <c r="AF351">
        <f t="shared" si="45"/>
        <v>146</v>
      </c>
      <c r="AG351" s="13">
        <v>45029</v>
      </c>
      <c r="AH351">
        <f t="shared" si="52"/>
        <v>10.219999999999999</v>
      </c>
      <c r="AI351" s="13">
        <v>45008</v>
      </c>
      <c r="AJ351">
        <f t="shared" si="46"/>
        <v>73</v>
      </c>
      <c r="AK351" s="13">
        <v>45033</v>
      </c>
      <c r="AL351">
        <v>0</v>
      </c>
      <c r="AN351" t="s">
        <v>204</v>
      </c>
      <c r="AO351" s="13">
        <v>45065</v>
      </c>
      <c r="AP351" s="13">
        <v>45103</v>
      </c>
      <c r="AQ351" s="13">
        <v>45103</v>
      </c>
      <c r="AR351">
        <f t="shared" si="53"/>
        <v>3.4999999999999996</v>
      </c>
      <c r="AS351">
        <f t="shared" si="54"/>
        <v>5.1099999999999994</v>
      </c>
      <c r="AT351" t="s">
        <v>1946</v>
      </c>
    </row>
    <row r="352" spans="1:46" ht="20.149999999999999" customHeight="1" x14ac:dyDescent="0.35">
      <c r="A352">
        <v>351</v>
      </c>
      <c r="B352" t="s">
        <v>360</v>
      </c>
      <c r="C352" t="s">
        <v>11080</v>
      </c>
      <c r="D352" t="s">
        <v>251</v>
      </c>
      <c r="E352" t="s">
        <v>98</v>
      </c>
      <c r="G352" t="s">
        <v>2413</v>
      </c>
      <c r="H352" t="s">
        <v>2414</v>
      </c>
      <c r="I352" t="s">
        <v>92</v>
      </c>
      <c r="J352" t="s">
        <v>2415</v>
      </c>
      <c r="K352" t="s">
        <v>2415</v>
      </c>
      <c r="M352" t="s">
        <v>2568</v>
      </c>
      <c r="N352">
        <v>2.94</v>
      </c>
      <c r="R352" s="14">
        <v>44975</v>
      </c>
      <c r="S352" t="s">
        <v>207</v>
      </c>
      <c r="T352" s="14">
        <v>44986</v>
      </c>
      <c r="U352" s="16" t="s">
        <v>1872</v>
      </c>
      <c r="V352" s="16">
        <f t="shared" si="50"/>
        <v>352.8</v>
      </c>
      <c r="W352" s="16" t="s">
        <v>2429</v>
      </c>
      <c r="X352" t="s">
        <v>207</v>
      </c>
      <c r="Y352" s="16" t="s">
        <v>1873</v>
      </c>
      <c r="Z352" s="16" t="s">
        <v>204</v>
      </c>
      <c r="AB352" s="17">
        <f t="shared" si="51"/>
        <v>294</v>
      </c>
      <c r="AC352" s="13">
        <v>45017</v>
      </c>
      <c r="AD352">
        <f t="shared" si="49"/>
        <v>294</v>
      </c>
      <c r="AE352" s="13">
        <v>45017</v>
      </c>
      <c r="AF352">
        <f t="shared" si="45"/>
        <v>294</v>
      </c>
      <c r="AG352" s="13">
        <v>45017</v>
      </c>
      <c r="AH352">
        <f t="shared" si="52"/>
        <v>20.58</v>
      </c>
      <c r="AI352" s="13">
        <v>44999</v>
      </c>
      <c r="AJ352">
        <f t="shared" si="46"/>
        <v>147</v>
      </c>
      <c r="AK352" s="13">
        <v>45034</v>
      </c>
      <c r="AL352">
        <v>0</v>
      </c>
      <c r="AN352" t="s">
        <v>204</v>
      </c>
      <c r="AO352" s="13">
        <v>45066</v>
      </c>
      <c r="AP352" s="13">
        <v>45105</v>
      </c>
      <c r="AQ352" s="13">
        <v>45105</v>
      </c>
      <c r="AR352">
        <f t="shared" si="53"/>
        <v>3.4999999999999996</v>
      </c>
      <c r="AS352">
        <f t="shared" si="54"/>
        <v>10.29</v>
      </c>
      <c r="AT352" t="s">
        <v>1946</v>
      </c>
    </row>
    <row r="353" spans="1:46" ht="20.149999999999999" customHeight="1" x14ac:dyDescent="0.35">
      <c r="A353">
        <v>352</v>
      </c>
      <c r="B353" t="s">
        <v>360</v>
      </c>
      <c r="C353" t="s">
        <v>11081</v>
      </c>
      <c r="D353" t="s">
        <v>2586</v>
      </c>
      <c r="E353" t="s">
        <v>98</v>
      </c>
      <c r="G353" t="s">
        <v>2413</v>
      </c>
      <c r="H353" t="s">
        <v>2414</v>
      </c>
      <c r="I353" t="s">
        <v>92</v>
      </c>
      <c r="J353" t="s">
        <v>2415</v>
      </c>
      <c r="K353" t="s">
        <v>2415</v>
      </c>
      <c r="M353" t="s">
        <v>2568</v>
      </c>
      <c r="N353">
        <v>3.46</v>
      </c>
      <c r="R353" s="14">
        <v>44976</v>
      </c>
      <c r="S353" t="s">
        <v>207</v>
      </c>
      <c r="T353" s="14">
        <v>44987</v>
      </c>
      <c r="U353" s="16" t="s">
        <v>1872</v>
      </c>
      <c r="V353" s="16">
        <f t="shared" si="50"/>
        <v>415.2</v>
      </c>
      <c r="W353" s="16" t="s">
        <v>2429</v>
      </c>
      <c r="X353" t="s">
        <v>207</v>
      </c>
      <c r="Y353" s="16" t="s">
        <v>1873</v>
      </c>
      <c r="Z353" s="16" t="s">
        <v>204</v>
      </c>
      <c r="AB353" s="17">
        <f t="shared" si="51"/>
        <v>346</v>
      </c>
      <c r="AC353" s="13">
        <v>45018</v>
      </c>
      <c r="AD353">
        <f t="shared" si="49"/>
        <v>346</v>
      </c>
      <c r="AE353" s="13">
        <v>45018</v>
      </c>
      <c r="AF353">
        <f t="shared" si="45"/>
        <v>346</v>
      </c>
      <c r="AG353" s="13">
        <v>45018</v>
      </c>
      <c r="AH353">
        <f t="shared" si="52"/>
        <v>24.22</v>
      </c>
      <c r="AI353" s="13">
        <v>45000</v>
      </c>
      <c r="AJ353">
        <f t="shared" si="46"/>
        <v>173</v>
      </c>
      <c r="AK353" s="13">
        <v>45035</v>
      </c>
      <c r="AL353">
        <v>0</v>
      </c>
      <c r="AN353" t="s">
        <v>204</v>
      </c>
      <c r="AO353" s="13">
        <v>45069</v>
      </c>
      <c r="AP353" s="13">
        <v>45105</v>
      </c>
      <c r="AQ353" s="13">
        <v>45107</v>
      </c>
      <c r="AR353">
        <f t="shared" si="53"/>
        <v>3.5</v>
      </c>
      <c r="AS353">
        <f t="shared" si="54"/>
        <v>12.11</v>
      </c>
      <c r="AT353" t="s">
        <v>1946</v>
      </c>
    </row>
    <row r="354" spans="1:46" ht="20.149999999999999" customHeight="1" x14ac:dyDescent="0.35">
      <c r="A354">
        <v>353</v>
      </c>
      <c r="B354" t="s">
        <v>360</v>
      </c>
      <c r="C354" t="s">
        <v>11082</v>
      </c>
      <c r="D354" t="s">
        <v>252</v>
      </c>
      <c r="E354" t="s">
        <v>98</v>
      </c>
      <c r="G354" t="s">
        <v>2413</v>
      </c>
      <c r="H354" t="s">
        <v>2414</v>
      </c>
      <c r="I354" t="s">
        <v>92</v>
      </c>
      <c r="J354" t="s">
        <v>2415</v>
      </c>
      <c r="K354" t="s">
        <v>2415</v>
      </c>
      <c r="M354" t="s">
        <v>2568</v>
      </c>
      <c r="N354">
        <v>2.57</v>
      </c>
      <c r="R354" s="14">
        <v>44977</v>
      </c>
      <c r="S354" t="s">
        <v>207</v>
      </c>
      <c r="T354" s="14">
        <v>44988</v>
      </c>
      <c r="U354" s="16" t="s">
        <v>1872</v>
      </c>
      <c r="V354" s="16">
        <f t="shared" si="50"/>
        <v>308.39999999999998</v>
      </c>
      <c r="W354" s="16" t="s">
        <v>2429</v>
      </c>
      <c r="X354" t="s">
        <v>207</v>
      </c>
      <c r="Y354" s="16" t="s">
        <v>1873</v>
      </c>
      <c r="Z354" s="16" t="s">
        <v>204</v>
      </c>
      <c r="AB354" s="17">
        <f t="shared" si="51"/>
        <v>257</v>
      </c>
      <c r="AC354" s="13">
        <v>45019</v>
      </c>
      <c r="AD354">
        <f t="shared" si="49"/>
        <v>257</v>
      </c>
      <c r="AE354" s="13">
        <v>45019</v>
      </c>
      <c r="AF354">
        <f t="shared" si="45"/>
        <v>257</v>
      </c>
      <c r="AG354" s="13">
        <v>45019</v>
      </c>
      <c r="AH354">
        <f t="shared" si="52"/>
        <v>17.989999999999998</v>
      </c>
      <c r="AI354" s="13">
        <v>45001</v>
      </c>
      <c r="AJ354">
        <f t="shared" si="46"/>
        <v>128.5</v>
      </c>
      <c r="AK354" s="13">
        <v>45036</v>
      </c>
      <c r="AL354">
        <v>0</v>
      </c>
      <c r="AN354" t="s">
        <v>204</v>
      </c>
      <c r="AO354" s="13">
        <v>45070</v>
      </c>
      <c r="AP354" s="13">
        <v>45094</v>
      </c>
      <c r="AQ354" s="13">
        <v>45100</v>
      </c>
      <c r="AR354">
        <f t="shared" si="53"/>
        <v>3.5</v>
      </c>
      <c r="AS354">
        <f t="shared" si="54"/>
        <v>8.9949999999999992</v>
      </c>
      <c r="AT354" t="s">
        <v>1946</v>
      </c>
    </row>
    <row r="355" spans="1:46" ht="20.149999999999999" customHeight="1" x14ac:dyDescent="0.35">
      <c r="A355">
        <v>354</v>
      </c>
      <c r="B355" t="s">
        <v>360</v>
      </c>
      <c r="C355" t="s">
        <v>11083</v>
      </c>
      <c r="D355" t="s">
        <v>2587</v>
      </c>
      <c r="E355" t="s">
        <v>98</v>
      </c>
      <c r="G355" t="s">
        <v>2413</v>
      </c>
      <c r="H355" t="s">
        <v>2414</v>
      </c>
      <c r="I355" t="s">
        <v>92</v>
      </c>
      <c r="J355" t="s">
        <v>2415</v>
      </c>
      <c r="K355" t="s">
        <v>2415</v>
      </c>
      <c r="M355" t="s">
        <v>2568</v>
      </c>
      <c r="N355">
        <v>2.72</v>
      </c>
      <c r="R355" s="14">
        <v>44974</v>
      </c>
      <c r="S355" t="s">
        <v>207</v>
      </c>
      <c r="T355" s="14">
        <v>44989</v>
      </c>
      <c r="U355" s="16" t="s">
        <v>1872</v>
      </c>
      <c r="V355" s="16">
        <f t="shared" si="50"/>
        <v>326.40000000000003</v>
      </c>
      <c r="W355" s="16" t="s">
        <v>2429</v>
      </c>
      <c r="X355" t="s">
        <v>207</v>
      </c>
      <c r="Y355" s="16" t="s">
        <v>1873</v>
      </c>
      <c r="Z355" s="16" t="s">
        <v>204</v>
      </c>
      <c r="AB355" s="17">
        <f t="shared" si="51"/>
        <v>272</v>
      </c>
      <c r="AC355" s="13">
        <v>45020</v>
      </c>
      <c r="AD355">
        <f t="shared" si="49"/>
        <v>272</v>
      </c>
      <c r="AE355" s="13">
        <v>45020</v>
      </c>
      <c r="AF355">
        <f t="shared" si="45"/>
        <v>272</v>
      </c>
      <c r="AG355" s="13">
        <v>45020</v>
      </c>
      <c r="AH355">
        <f t="shared" si="52"/>
        <v>19.040000000000003</v>
      </c>
      <c r="AI355" s="13">
        <v>44999</v>
      </c>
      <c r="AJ355">
        <f t="shared" si="46"/>
        <v>136</v>
      </c>
      <c r="AK355" s="13">
        <v>45037</v>
      </c>
      <c r="AL355">
        <v>0</v>
      </c>
      <c r="AN355" t="s">
        <v>204</v>
      </c>
      <c r="AO355" s="13">
        <v>45071</v>
      </c>
      <c r="AP355" s="13">
        <v>45098</v>
      </c>
      <c r="AQ355" s="13">
        <v>45098</v>
      </c>
      <c r="AR355">
        <f t="shared" si="53"/>
        <v>3.5000000000000004</v>
      </c>
      <c r="AS355">
        <f t="shared" si="54"/>
        <v>9.5200000000000014</v>
      </c>
      <c r="AT355" t="s">
        <v>1946</v>
      </c>
    </row>
    <row r="356" spans="1:46" ht="20.149999999999999" customHeight="1" x14ac:dyDescent="0.35">
      <c r="A356">
        <v>355</v>
      </c>
      <c r="B356" t="s">
        <v>360</v>
      </c>
      <c r="C356" t="s">
        <v>11084</v>
      </c>
      <c r="D356" t="s">
        <v>2588</v>
      </c>
      <c r="E356" t="s">
        <v>98</v>
      </c>
      <c r="G356" t="s">
        <v>2413</v>
      </c>
      <c r="H356" t="s">
        <v>2414</v>
      </c>
      <c r="I356" t="s">
        <v>92</v>
      </c>
      <c r="J356" t="s">
        <v>2415</v>
      </c>
      <c r="K356" t="s">
        <v>2415</v>
      </c>
      <c r="M356" t="s">
        <v>2568</v>
      </c>
      <c r="N356">
        <v>0.54</v>
      </c>
      <c r="R356" s="14">
        <v>44975</v>
      </c>
      <c r="S356" t="s">
        <v>207</v>
      </c>
      <c r="T356" s="14">
        <v>44990</v>
      </c>
      <c r="U356" s="16" t="s">
        <v>1872</v>
      </c>
      <c r="V356" s="16">
        <f t="shared" si="50"/>
        <v>64.800000000000011</v>
      </c>
      <c r="W356" s="16" t="s">
        <v>2429</v>
      </c>
      <c r="X356" t="s">
        <v>207</v>
      </c>
      <c r="Y356" s="16" t="s">
        <v>1873</v>
      </c>
      <c r="Z356" s="16" t="s">
        <v>204</v>
      </c>
      <c r="AB356" s="17">
        <f t="shared" si="51"/>
        <v>54</v>
      </c>
      <c r="AC356" s="13">
        <v>45021</v>
      </c>
      <c r="AD356">
        <f t="shared" si="49"/>
        <v>54</v>
      </c>
      <c r="AE356" s="13">
        <v>45021</v>
      </c>
      <c r="AF356">
        <f t="shared" si="45"/>
        <v>54</v>
      </c>
      <c r="AG356" s="13">
        <v>45021</v>
      </c>
      <c r="AH356">
        <f t="shared" si="52"/>
        <v>3.7800000000000002</v>
      </c>
      <c r="AI356" s="13">
        <v>45000</v>
      </c>
      <c r="AJ356">
        <f t="shared" si="46"/>
        <v>27</v>
      </c>
      <c r="AK356" s="13">
        <v>45040</v>
      </c>
      <c r="AL356">
        <v>0</v>
      </c>
      <c r="AN356" t="s">
        <v>204</v>
      </c>
      <c r="AO356" s="13">
        <v>45062</v>
      </c>
      <c r="AP356" s="13">
        <v>45102</v>
      </c>
      <c r="AQ356" s="13">
        <v>45102</v>
      </c>
      <c r="AR356">
        <f t="shared" si="53"/>
        <v>3.5</v>
      </c>
      <c r="AS356">
        <f t="shared" si="54"/>
        <v>1.8900000000000001</v>
      </c>
      <c r="AT356" t="s">
        <v>1946</v>
      </c>
    </row>
    <row r="357" spans="1:46" ht="20.149999999999999" customHeight="1" x14ac:dyDescent="0.35">
      <c r="A357">
        <v>356</v>
      </c>
      <c r="B357" t="s">
        <v>360</v>
      </c>
      <c r="C357" t="s">
        <v>11085</v>
      </c>
      <c r="D357" t="s">
        <v>2589</v>
      </c>
      <c r="E357" t="s">
        <v>98</v>
      </c>
      <c r="G357" t="s">
        <v>2413</v>
      </c>
      <c r="H357" t="s">
        <v>2414</v>
      </c>
      <c r="I357" t="s">
        <v>92</v>
      </c>
      <c r="J357" t="s">
        <v>2415</v>
      </c>
      <c r="K357" t="s">
        <v>2415</v>
      </c>
      <c r="M357" t="s">
        <v>2568</v>
      </c>
      <c r="N357">
        <v>2.84</v>
      </c>
      <c r="R357" s="14">
        <v>44976</v>
      </c>
      <c r="S357" t="s">
        <v>207</v>
      </c>
      <c r="T357" s="14">
        <v>44991</v>
      </c>
      <c r="U357" s="16" t="s">
        <v>1872</v>
      </c>
      <c r="V357" s="16">
        <f t="shared" si="50"/>
        <v>340.79999999999995</v>
      </c>
      <c r="W357" s="16" t="s">
        <v>2429</v>
      </c>
      <c r="X357" t="s">
        <v>207</v>
      </c>
      <c r="Y357" s="16" t="s">
        <v>1873</v>
      </c>
      <c r="Z357" s="16" t="s">
        <v>204</v>
      </c>
      <c r="AB357" s="17">
        <f t="shared" si="51"/>
        <v>284</v>
      </c>
      <c r="AC357" s="13">
        <v>45022</v>
      </c>
      <c r="AD357">
        <f t="shared" si="49"/>
        <v>284</v>
      </c>
      <c r="AE357" s="13">
        <v>45022</v>
      </c>
      <c r="AF357">
        <f t="shared" si="45"/>
        <v>284</v>
      </c>
      <c r="AG357" s="13">
        <v>45022</v>
      </c>
      <c r="AH357">
        <f t="shared" si="52"/>
        <v>19.88</v>
      </c>
      <c r="AI357" s="13">
        <v>45001</v>
      </c>
      <c r="AJ357">
        <f t="shared" si="46"/>
        <v>142</v>
      </c>
      <c r="AK357" s="13">
        <v>45041</v>
      </c>
      <c r="AL357">
        <v>0</v>
      </c>
      <c r="AN357" t="s">
        <v>204</v>
      </c>
      <c r="AO357" s="13">
        <v>45063</v>
      </c>
      <c r="AP357" s="13">
        <v>45101</v>
      </c>
      <c r="AQ357" s="13">
        <v>45101</v>
      </c>
      <c r="AR357">
        <f t="shared" si="53"/>
        <v>3.5</v>
      </c>
      <c r="AS357">
        <f t="shared" si="54"/>
        <v>9.94</v>
      </c>
      <c r="AT357" t="s">
        <v>1946</v>
      </c>
    </row>
    <row r="358" spans="1:46" ht="20.149999999999999" customHeight="1" x14ac:dyDescent="0.35">
      <c r="A358">
        <v>357</v>
      </c>
      <c r="B358" t="s">
        <v>360</v>
      </c>
      <c r="C358" t="s">
        <v>11086</v>
      </c>
      <c r="D358" t="s">
        <v>2590</v>
      </c>
      <c r="E358" t="s">
        <v>98</v>
      </c>
      <c r="G358" t="s">
        <v>2413</v>
      </c>
      <c r="H358" t="s">
        <v>2414</v>
      </c>
      <c r="I358" t="s">
        <v>92</v>
      </c>
      <c r="J358" t="s">
        <v>2415</v>
      </c>
      <c r="K358" t="s">
        <v>2415</v>
      </c>
      <c r="M358" t="s">
        <v>2568</v>
      </c>
      <c r="N358">
        <v>2.5</v>
      </c>
      <c r="R358" s="14">
        <v>44977</v>
      </c>
      <c r="S358" t="s">
        <v>207</v>
      </c>
      <c r="T358" s="14">
        <v>44994</v>
      </c>
      <c r="U358" s="16" t="s">
        <v>1872</v>
      </c>
      <c r="V358" s="16">
        <f t="shared" si="50"/>
        <v>300</v>
      </c>
      <c r="W358" s="16" t="s">
        <v>2429</v>
      </c>
      <c r="X358" t="s">
        <v>207</v>
      </c>
      <c r="Y358" s="16" t="s">
        <v>1873</v>
      </c>
      <c r="Z358" s="16" t="s">
        <v>204</v>
      </c>
      <c r="AB358" s="17">
        <f t="shared" si="51"/>
        <v>250</v>
      </c>
      <c r="AC358" s="13">
        <v>45023</v>
      </c>
      <c r="AD358">
        <f t="shared" si="49"/>
        <v>250</v>
      </c>
      <c r="AE358" s="13">
        <v>45023</v>
      </c>
      <c r="AF358">
        <f t="shared" si="45"/>
        <v>250</v>
      </c>
      <c r="AG358" s="13">
        <v>45023</v>
      </c>
      <c r="AH358">
        <f t="shared" si="52"/>
        <v>17.5</v>
      </c>
      <c r="AI358" s="13">
        <v>45002</v>
      </c>
      <c r="AJ358">
        <f t="shared" si="46"/>
        <v>125</v>
      </c>
      <c r="AK358" s="13">
        <v>45042</v>
      </c>
      <c r="AL358">
        <v>0</v>
      </c>
      <c r="AN358" t="s">
        <v>204</v>
      </c>
      <c r="AO358" s="13">
        <v>45064</v>
      </c>
      <c r="AP358" s="13">
        <v>45103</v>
      </c>
      <c r="AQ358" s="13">
        <v>45103</v>
      </c>
      <c r="AR358">
        <f t="shared" si="53"/>
        <v>3.5</v>
      </c>
      <c r="AS358">
        <f t="shared" si="54"/>
        <v>8.75</v>
      </c>
      <c r="AT358" t="s">
        <v>1946</v>
      </c>
    </row>
    <row r="359" spans="1:46" ht="20.149999999999999" customHeight="1" x14ac:dyDescent="0.35">
      <c r="A359">
        <v>358</v>
      </c>
      <c r="B359" t="s">
        <v>360</v>
      </c>
      <c r="C359" t="s">
        <v>11087</v>
      </c>
      <c r="D359" t="s">
        <v>2591</v>
      </c>
      <c r="E359" t="s">
        <v>98</v>
      </c>
      <c r="G359" t="s">
        <v>2413</v>
      </c>
      <c r="H359" t="s">
        <v>2414</v>
      </c>
      <c r="I359" t="s">
        <v>92</v>
      </c>
      <c r="J359" t="s">
        <v>2415</v>
      </c>
      <c r="K359" t="s">
        <v>2415</v>
      </c>
      <c r="M359" t="s">
        <v>2568</v>
      </c>
      <c r="N359">
        <v>2.41</v>
      </c>
      <c r="R359" s="14">
        <v>44978</v>
      </c>
      <c r="S359" t="s">
        <v>207</v>
      </c>
      <c r="T359" s="14">
        <v>44995</v>
      </c>
      <c r="U359" s="16" t="s">
        <v>1872</v>
      </c>
      <c r="V359" s="16">
        <f t="shared" si="50"/>
        <v>289.20000000000005</v>
      </c>
      <c r="W359" s="16" t="s">
        <v>2429</v>
      </c>
      <c r="X359" t="s">
        <v>207</v>
      </c>
      <c r="Y359" s="16" t="s">
        <v>1873</v>
      </c>
      <c r="Z359" s="16" t="s">
        <v>204</v>
      </c>
      <c r="AB359" s="17">
        <f t="shared" si="51"/>
        <v>241</v>
      </c>
      <c r="AC359" s="13">
        <v>45024</v>
      </c>
      <c r="AD359">
        <f t="shared" si="49"/>
        <v>241</v>
      </c>
      <c r="AE359" s="13">
        <v>45024</v>
      </c>
      <c r="AF359">
        <f t="shared" si="45"/>
        <v>241</v>
      </c>
      <c r="AG359" s="13">
        <v>45024</v>
      </c>
      <c r="AH359">
        <f t="shared" si="52"/>
        <v>16.87</v>
      </c>
      <c r="AI359" s="13">
        <v>45005</v>
      </c>
      <c r="AJ359">
        <f t="shared" si="46"/>
        <v>120.5</v>
      </c>
      <c r="AK359" s="13">
        <v>45032</v>
      </c>
      <c r="AL359">
        <v>0</v>
      </c>
      <c r="AN359" t="s">
        <v>204</v>
      </c>
      <c r="AO359" s="13">
        <v>45065</v>
      </c>
      <c r="AP359" s="13">
        <v>45102</v>
      </c>
      <c r="AQ359" s="13">
        <v>45103</v>
      </c>
      <c r="AR359">
        <f t="shared" si="53"/>
        <v>3.5</v>
      </c>
      <c r="AS359">
        <f t="shared" si="54"/>
        <v>8.4350000000000005</v>
      </c>
      <c r="AT359" t="s">
        <v>1946</v>
      </c>
    </row>
    <row r="360" spans="1:46" ht="20.149999999999999" customHeight="1" x14ac:dyDescent="0.35">
      <c r="A360">
        <v>359</v>
      </c>
      <c r="B360" t="s">
        <v>360</v>
      </c>
      <c r="C360" t="s">
        <v>11088</v>
      </c>
      <c r="D360" t="s">
        <v>2593</v>
      </c>
      <c r="E360" t="s">
        <v>93</v>
      </c>
      <c r="G360" t="s">
        <v>2413</v>
      </c>
      <c r="H360" t="s">
        <v>2414</v>
      </c>
      <c r="I360" t="s">
        <v>92</v>
      </c>
      <c r="J360" t="s">
        <v>2415</v>
      </c>
      <c r="K360" t="s">
        <v>2415</v>
      </c>
      <c r="M360" t="s">
        <v>2568</v>
      </c>
      <c r="N360">
        <v>1</v>
      </c>
      <c r="R360" s="14">
        <v>44981</v>
      </c>
      <c r="S360" t="s">
        <v>207</v>
      </c>
      <c r="T360" s="14">
        <v>44986</v>
      </c>
      <c r="U360" s="16" t="s">
        <v>1872</v>
      </c>
      <c r="V360" s="16">
        <f t="shared" si="50"/>
        <v>120</v>
      </c>
      <c r="W360" s="16" t="s">
        <v>2429</v>
      </c>
      <c r="X360" t="s">
        <v>207</v>
      </c>
      <c r="Y360" s="16" t="s">
        <v>1873</v>
      </c>
      <c r="Z360" s="16" t="s">
        <v>204</v>
      </c>
      <c r="AB360" s="17">
        <f t="shared" si="51"/>
        <v>100</v>
      </c>
      <c r="AC360" s="13">
        <v>45025</v>
      </c>
      <c r="AD360">
        <f t="shared" si="49"/>
        <v>100</v>
      </c>
      <c r="AE360" s="13">
        <v>45025</v>
      </c>
      <c r="AF360">
        <f t="shared" si="45"/>
        <v>100</v>
      </c>
      <c r="AG360" s="13">
        <v>45025</v>
      </c>
      <c r="AH360">
        <f t="shared" si="52"/>
        <v>7</v>
      </c>
      <c r="AI360" s="13">
        <v>45006</v>
      </c>
      <c r="AJ360">
        <f t="shared" si="46"/>
        <v>50</v>
      </c>
      <c r="AK360" s="13">
        <v>45033</v>
      </c>
      <c r="AL360">
        <v>0</v>
      </c>
      <c r="AN360" t="s">
        <v>204</v>
      </c>
      <c r="AO360" s="13">
        <v>45066</v>
      </c>
      <c r="AP360" s="13">
        <v>45103</v>
      </c>
      <c r="AQ360" s="13">
        <v>45103</v>
      </c>
      <c r="AR360">
        <f t="shared" si="53"/>
        <v>3.5</v>
      </c>
      <c r="AS360">
        <f t="shared" si="54"/>
        <v>3.5</v>
      </c>
      <c r="AT360" t="s">
        <v>1946</v>
      </c>
    </row>
    <row r="361" spans="1:46" ht="20.149999999999999" customHeight="1" x14ac:dyDescent="0.35">
      <c r="A361">
        <v>360</v>
      </c>
      <c r="B361" t="s">
        <v>360</v>
      </c>
      <c r="C361" t="s">
        <v>11089</v>
      </c>
      <c r="D361" t="s">
        <v>2595</v>
      </c>
      <c r="E361" t="s">
        <v>93</v>
      </c>
      <c r="G361" t="s">
        <v>2413</v>
      </c>
      <c r="H361" t="s">
        <v>2414</v>
      </c>
      <c r="I361" t="s">
        <v>92</v>
      </c>
      <c r="J361" t="s">
        <v>2415</v>
      </c>
      <c r="K361" t="s">
        <v>2415</v>
      </c>
      <c r="M361" t="s">
        <v>2568</v>
      </c>
      <c r="N361">
        <v>1</v>
      </c>
      <c r="R361" s="14">
        <v>44984</v>
      </c>
      <c r="S361" t="s">
        <v>207</v>
      </c>
      <c r="T361" s="14">
        <v>44987</v>
      </c>
      <c r="U361" s="16" t="s">
        <v>1872</v>
      </c>
      <c r="V361" s="16">
        <f t="shared" si="50"/>
        <v>120</v>
      </c>
      <c r="W361" s="16" t="s">
        <v>2429</v>
      </c>
      <c r="X361" t="s">
        <v>207</v>
      </c>
      <c r="Y361" s="16" t="s">
        <v>1873</v>
      </c>
      <c r="Z361" s="16" t="s">
        <v>204</v>
      </c>
      <c r="AB361" s="17">
        <f t="shared" si="51"/>
        <v>100</v>
      </c>
      <c r="AC361" s="13">
        <v>45029</v>
      </c>
      <c r="AD361">
        <f t="shared" si="49"/>
        <v>100</v>
      </c>
      <c r="AE361" s="13">
        <v>45029</v>
      </c>
      <c r="AF361">
        <f t="shared" si="45"/>
        <v>100</v>
      </c>
      <c r="AG361" s="13">
        <v>45029</v>
      </c>
      <c r="AH361">
        <f t="shared" si="52"/>
        <v>7</v>
      </c>
      <c r="AI361" s="13">
        <v>45007</v>
      </c>
      <c r="AJ361">
        <f t="shared" si="46"/>
        <v>50</v>
      </c>
      <c r="AK361" s="13">
        <v>45034</v>
      </c>
      <c r="AL361">
        <v>0</v>
      </c>
      <c r="AN361" t="s">
        <v>204</v>
      </c>
      <c r="AO361" s="13">
        <v>45069</v>
      </c>
      <c r="AP361" s="13">
        <v>45103</v>
      </c>
      <c r="AQ361" s="13">
        <v>45107</v>
      </c>
      <c r="AR361">
        <f t="shared" si="53"/>
        <v>3.5</v>
      </c>
      <c r="AS361">
        <f t="shared" si="54"/>
        <v>3.5</v>
      </c>
      <c r="AT361" t="s">
        <v>1946</v>
      </c>
    </row>
    <row r="362" spans="1:46" ht="20.149999999999999" customHeight="1" x14ac:dyDescent="0.35">
      <c r="A362">
        <v>361</v>
      </c>
      <c r="B362" t="s">
        <v>360</v>
      </c>
      <c r="C362" t="s">
        <v>11090</v>
      </c>
      <c r="D362" t="s">
        <v>253</v>
      </c>
      <c r="E362" t="s">
        <v>98</v>
      </c>
      <c r="G362" t="s">
        <v>2413</v>
      </c>
      <c r="H362" t="s">
        <v>2414</v>
      </c>
      <c r="I362" t="s">
        <v>92</v>
      </c>
      <c r="J362" t="s">
        <v>2415</v>
      </c>
      <c r="K362" t="s">
        <v>2415</v>
      </c>
      <c r="M362" t="s">
        <v>3044</v>
      </c>
      <c r="N362">
        <v>1.65</v>
      </c>
      <c r="R362" s="14">
        <v>44974</v>
      </c>
      <c r="S362" t="s">
        <v>207</v>
      </c>
      <c r="T362" s="14">
        <v>44988</v>
      </c>
      <c r="U362" s="16" t="s">
        <v>1872</v>
      </c>
      <c r="V362" s="16">
        <f t="shared" si="50"/>
        <v>198</v>
      </c>
      <c r="W362" s="16" t="s">
        <v>2429</v>
      </c>
      <c r="X362" t="s">
        <v>207</v>
      </c>
      <c r="Y362" s="16" t="s">
        <v>1873</v>
      </c>
      <c r="Z362" s="16" t="s">
        <v>204</v>
      </c>
      <c r="AB362" s="17">
        <f t="shared" si="51"/>
        <v>165</v>
      </c>
      <c r="AC362" s="13">
        <v>45017</v>
      </c>
      <c r="AD362">
        <f t="shared" si="49"/>
        <v>165</v>
      </c>
      <c r="AE362" s="13">
        <v>45017</v>
      </c>
      <c r="AF362">
        <f t="shared" si="45"/>
        <v>165</v>
      </c>
      <c r="AG362" s="13">
        <v>45017</v>
      </c>
      <c r="AH362">
        <f t="shared" si="52"/>
        <v>11.549999999999999</v>
      </c>
      <c r="AI362" s="13">
        <v>45008</v>
      </c>
      <c r="AJ362">
        <f t="shared" si="46"/>
        <v>82.5</v>
      </c>
      <c r="AK362" s="13">
        <v>45035</v>
      </c>
      <c r="AL362">
        <v>0</v>
      </c>
      <c r="AN362" t="s">
        <v>204</v>
      </c>
      <c r="AO362" s="13">
        <v>45070</v>
      </c>
      <c r="AP362" s="13">
        <v>45103</v>
      </c>
      <c r="AQ362" s="13">
        <v>45105</v>
      </c>
      <c r="AR362">
        <f t="shared" si="53"/>
        <v>3.5</v>
      </c>
      <c r="AS362">
        <f t="shared" si="54"/>
        <v>5.7749999999999995</v>
      </c>
      <c r="AT362" t="s">
        <v>1946</v>
      </c>
    </row>
    <row r="363" spans="1:46" ht="20.149999999999999" customHeight="1" x14ac:dyDescent="0.35">
      <c r="A363">
        <v>362</v>
      </c>
      <c r="B363" t="s">
        <v>360</v>
      </c>
      <c r="C363" t="s">
        <v>11091</v>
      </c>
      <c r="D363" t="s">
        <v>2587</v>
      </c>
      <c r="E363" t="s">
        <v>98</v>
      </c>
      <c r="G363" t="s">
        <v>2413</v>
      </c>
      <c r="H363" t="s">
        <v>2414</v>
      </c>
      <c r="I363" t="s">
        <v>92</v>
      </c>
      <c r="J363" t="s">
        <v>2415</v>
      </c>
      <c r="K363" t="s">
        <v>2415</v>
      </c>
      <c r="M363" t="s">
        <v>2568</v>
      </c>
      <c r="N363">
        <v>0.5</v>
      </c>
      <c r="R363" s="14">
        <v>44974</v>
      </c>
      <c r="S363" t="s">
        <v>207</v>
      </c>
      <c r="T363" s="14">
        <v>44989</v>
      </c>
      <c r="U363" s="16" t="s">
        <v>1872</v>
      </c>
      <c r="V363" s="16">
        <f t="shared" si="50"/>
        <v>60</v>
      </c>
      <c r="W363" s="16" t="s">
        <v>2429</v>
      </c>
      <c r="X363" t="s">
        <v>207</v>
      </c>
      <c r="Y363" s="16" t="s">
        <v>1873</v>
      </c>
      <c r="Z363" s="16" t="s">
        <v>204</v>
      </c>
      <c r="AB363" s="17">
        <f t="shared" si="51"/>
        <v>50</v>
      </c>
      <c r="AC363" s="13">
        <v>45018</v>
      </c>
      <c r="AD363">
        <f t="shared" si="49"/>
        <v>50</v>
      </c>
      <c r="AE363" s="13">
        <v>45018</v>
      </c>
      <c r="AF363">
        <f t="shared" si="45"/>
        <v>50</v>
      </c>
      <c r="AG363" s="13">
        <v>45018</v>
      </c>
      <c r="AH363">
        <f t="shared" si="52"/>
        <v>3.5</v>
      </c>
      <c r="AI363" s="13">
        <v>44999</v>
      </c>
      <c r="AJ363">
        <f t="shared" si="46"/>
        <v>25</v>
      </c>
      <c r="AK363" s="13">
        <v>45036</v>
      </c>
      <c r="AL363">
        <v>1</v>
      </c>
      <c r="AN363" t="s">
        <v>204</v>
      </c>
      <c r="AO363" s="13">
        <v>45071</v>
      </c>
      <c r="AP363" s="13">
        <v>45104</v>
      </c>
      <c r="AQ363" s="13">
        <v>45110</v>
      </c>
      <c r="AR363">
        <f t="shared" si="53"/>
        <v>3.5</v>
      </c>
      <c r="AS363">
        <f t="shared" si="54"/>
        <v>1.75</v>
      </c>
      <c r="AT363" t="s">
        <v>1946</v>
      </c>
    </row>
    <row r="364" spans="1:46" ht="20.149999999999999" customHeight="1" x14ac:dyDescent="0.35">
      <c r="A364">
        <v>363</v>
      </c>
      <c r="B364" t="s">
        <v>360</v>
      </c>
      <c r="C364" t="s">
        <v>11092</v>
      </c>
      <c r="D364" t="s">
        <v>2596</v>
      </c>
      <c r="E364" t="s">
        <v>93</v>
      </c>
      <c r="G364" t="s">
        <v>2413</v>
      </c>
      <c r="H364" t="s">
        <v>2414</v>
      </c>
      <c r="I364" t="s">
        <v>92</v>
      </c>
      <c r="J364" t="s">
        <v>2415</v>
      </c>
      <c r="K364" t="s">
        <v>2415</v>
      </c>
      <c r="M364" t="s">
        <v>2568</v>
      </c>
      <c r="N364">
        <v>0.6</v>
      </c>
      <c r="R364" s="14">
        <v>44975</v>
      </c>
      <c r="S364" t="s">
        <v>207</v>
      </c>
      <c r="T364" s="14">
        <v>44986</v>
      </c>
      <c r="U364" s="16" t="s">
        <v>1872</v>
      </c>
      <c r="V364" s="16">
        <f t="shared" si="50"/>
        <v>72</v>
      </c>
      <c r="W364" s="16" t="s">
        <v>2429</v>
      </c>
      <c r="X364" t="s">
        <v>207</v>
      </c>
      <c r="Y364" s="16" t="s">
        <v>1873</v>
      </c>
      <c r="Z364" s="16" t="s">
        <v>204</v>
      </c>
      <c r="AB364" s="17">
        <f t="shared" si="51"/>
        <v>60</v>
      </c>
      <c r="AC364" s="13">
        <v>45019</v>
      </c>
      <c r="AD364">
        <f t="shared" si="49"/>
        <v>60</v>
      </c>
      <c r="AE364" s="13">
        <v>45019</v>
      </c>
      <c r="AF364">
        <f t="shared" si="45"/>
        <v>60</v>
      </c>
      <c r="AG364" s="13">
        <v>45019</v>
      </c>
      <c r="AH364">
        <f t="shared" si="52"/>
        <v>4.2</v>
      </c>
      <c r="AI364" s="13">
        <v>45000</v>
      </c>
      <c r="AJ364">
        <f t="shared" si="46"/>
        <v>30</v>
      </c>
      <c r="AK364" s="13">
        <v>45032</v>
      </c>
      <c r="AL364">
        <v>1</v>
      </c>
      <c r="AN364" t="s">
        <v>204</v>
      </c>
      <c r="AO364" s="13">
        <v>45072</v>
      </c>
      <c r="AP364" s="13">
        <v>45103</v>
      </c>
      <c r="AQ364" s="13">
        <v>45106</v>
      </c>
      <c r="AR364">
        <f t="shared" si="53"/>
        <v>3.5000000000000004</v>
      </c>
      <c r="AS364">
        <f t="shared" si="54"/>
        <v>2.1</v>
      </c>
      <c r="AT364" t="s">
        <v>1946</v>
      </c>
    </row>
    <row r="365" spans="1:46" ht="20.149999999999999" customHeight="1" x14ac:dyDescent="0.35">
      <c r="A365">
        <v>364</v>
      </c>
      <c r="B365" t="s">
        <v>360</v>
      </c>
      <c r="C365" t="s">
        <v>11093</v>
      </c>
      <c r="D365" t="s">
        <v>2597</v>
      </c>
      <c r="E365" t="s">
        <v>98</v>
      </c>
      <c r="G365" t="s">
        <v>2413</v>
      </c>
      <c r="H365" t="s">
        <v>2414</v>
      </c>
      <c r="I365" t="s">
        <v>92</v>
      </c>
      <c r="J365" t="s">
        <v>2415</v>
      </c>
      <c r="K365" t="s">
        <v>2415</v>
      </c>
      <c r="M365" t="s">
        <v>2568</v>
      </c>
      <c r="N365">
        <v>0.39</v>
      </c>
      <c r="R365" s="14">
        <v>44976</v>
      </c>
      <c r="S365" t="s">
        <v>207</v>
      </c>
      <c r="T365" s="14">
        <v>44986</v>
      </c>
      <c r="U365" s="16" t="s">
        <v>1872</v>
      </c>
      <c r="V365" s="16">
        <f t="shared" si="50"/>
        <v>46.800000000000004</v>
      </c>
      <c r="W365" s="16" t="s">
        <v>2429</v>
      </c>
      <c r="X365" t="s">
        <v>207</v>
      </c>
      <c r="Y365" s="16" t="s">
        <v>1873</v>
      </c>
      <c r="Z365" s="16" t="s">
        <v>204</v>
      </c>
      <c r="AB365" s="17">
        <f t="shared" si="51"/>
        <v>39</v>
      </c>
      <c r="AC365" s="13">
        <v>45020</v>
      </c>
      <c r="AD365">
        <f t="shared" si="49"/>
        <v>39</v>
      </c>
      <c r="AE365" s="13">
        <v>45020</v>
      </c>
      <c r="AF365">
        <f t="shared" si="45"/>
        <v>39</v>
      </c>
      <c r="AG365" s="13">
        <v>45020</v>
      </c>
      <c r="AH365">
        <f t="shared" si="52"/>
        <v>2.73</v>
      </c>
      <c r="AI365" s="13">
        <v>45001</v>
      </c>
      <c r="AJ365">
        <f t="shared" si="46"/>
        <v>19.5</v>
      </c>
      <c r="AK365" s="13">
        <v>45033</v>
      </c>
      <c r="AL365">
        <v>0</v>
      </c>
      <c r="AN365" t="s">
        <v>204</v>
      </c>
      <c r="AO365" s="13">
        <v>45062</v>
      </c>
      <c r="AP365" s="13">
        <v>45105</v>
      </c>
      <c r="AQ365" s="13">
        <v>45105</v>
      </c>
      <c r="AR365">
        <f t="shared" si="53"/>
        <v>3.5</v>
      </c>
      <c r="AS365">
        <f t="shared" si="54"/>
        <v>1.365</v>
      </c>
      <c r="AT365" t="s">
        <v>1946</v>
      </c>
    </row>
    <row r="366" spans="1:46" ht="20.149999999999999" customHeight="1" x14ac:dyDescent="0.35">
      <c r="A366">
        <v>365</v>
      </c>
      <c r="B366" t="s">
        <v>360</v>
      </c>
      <c r="C366" t="s">
        <v>11094</v>
      </c>
      <c r="D366" t="s">
        <v>2598</v>
      </c>
      <c r="E366" t="s">
        <v>93</v>
      </c>
      <c r="G366" t="s">
        <v>2413</v>
      </c>
      <c r="H366" t="s">
        <v>2414</v>
      </c>
      <c r="I366" t="s">
        <v>92</v>
      </c>
      <c r="J366" t="s">
        <v>2415</v>
      </c>
      <c r="K366" t="s">
        <v>2415</v>
      </c>
      <c r="M366" t="s">
        <v>2568</v>
      </c>
      <c r="N366">
        <v>0.5</v>
      </c>
      <c r="R366" s="14">
        <v>44977</v>
      </c>
      <c r="S366" t="s">
        <v>207</v>
      </c>
      <c r="T366" s="14">
        <v>44987</v>
      </c>
      <c r="U366" s="16" t="s">
        <v>1872</v>
      </c>
      <c r="V366" s="16">
        <f t="shared" si="50"/>
        <v>60</v>
      </c>
      <c r="W366" s="16" t="s">
        <v>2429</v>
      </c>
      <c r="X366" t="s">
        <v>207</v>
      </c>
      <c r="Y366" s="16" t="s">
        <v>1873</v>
      </c>
      <c r="Z366" s="16" t="s">
        <v>204</v>
      </c>
      <c r="AB366" s="17">
        <f t="shared" si="51"/>
        <v>50</v>
      </c>
      <c r="AC366" s="13">
        <v>45021</v>
      </c>
      <c r="AD366">
        <f t="shared" si="49"/>
        <v>50</v>
      </c>
      <c r="AE366" s="13">
        <v>45021</v>
      </c>
      <c r="AF366">
        <f t="shared" si="45"/>
        <v>50</v>
      </c>
      <c r="AG366" s="13">
        <v>45021</v>
      </c>
      <c r="AH366">
        <f t="shared" si="52"/>
        <v>3.5</v>
      </c>
      <c r="AI366" s="13">
        <v>44999</v>
      </c>
      <c r="AJ366">
        <f t="shared" si="46"/>
        <v>25</v>
      </c>
      <c r="AK366" s="13">
        <v>45034</v>
      </c>
      <c r="AL366">
        <v>0</v>
      </c>
      <c r="AN366" t="s">
        <v>204</v>
      </c>
      <c r="AO366" s="13">
        <v>45063</v>
      </c>
      <c r="AP366" s="13">
        <v>45105</v>
      </c>
      <c r="AQ366" s="13">
        <v>45105</v>
      </c>
      <c r="AR366">
        <f t="shared" si="53"/>
        <v>3.5</v>
      </c>
      <c r="AS366">
        <f t="shared" si="54"/>
        <v>1.75</v>
      </c>
      <c r="AT366" t="s">
        <v>1946</v>
      </c>
    </row>
    <row r="367" spans="1:46" ht="20.149999999999999" customHeight="1" x14ac:dyDescent="0.35">
      <c r="A367">
        <v>366</v>
      </c>
      <c r="B367" t="s">
        <v>360</v>
      </c>
      <c r="C367" t="s">
        <v>11095</v>
      </c>
      <c r="D367" t="s">
        <v>255</v>
      </c>
      <c r="E367" t="s">
        <v>93</v>
      </c>
      <c r="G367" t="s">
        <v>2413</v>
      </c>
      <c r="H367" t="s">
        <v>2414</v>
      </c>
      <c r="I367" t="s">
        <v>92</v>
      </c>
      <c r="J367" t="s">
        <v>2415</v>
      </c>
      <c r="K367" t="s">
        <v>2415</v>
      </c>
      <c r="M367" t="s">
        <v>2568</v>
      </c>
      <c r="N367">
        <v>0.5</v>
      </c>
      <c r="R367" s="14">
        <v>44978</v>
      </c>
      <c r="S367" t="s">
        <v>207</v>
      </c>
      <c r="T367" s="14">
        <v>44988</v>
      </c>
      <c r="U367" s="16" t="s">
        <v>1872</v>
      </c>
      <c r="V367" s="16">
        <f t="shared" si="50"/>
        <v>60</v>
      </c>
      <c r="W367" s="16" t="s">
        <v>2429</v>
      </c>
      <c r="X367" t="s">
        <v>207</v>
      </c>
      <c r="Y367" s="16" t="s">
        <v>1873</v>
      </c>
      <c r="Z367" s="16" t="s">
        <v>204</v>
      </c>
      <c r="AB367" s="17">
        <f t="shared" si="51"/>
        <v>50</v>
      </c>
      <c r="AC367" s="13">
        <v>45022</v>
      </c>
      <c r="AD367">
        <f t="shared" si="49"/>
        <v>50</v>
      </c>
      <c r="AE367" s="13">
        <v>45022</v>
      </c>
      <c r="AF367">
        <f t="shared" si="45"/>
        <v>50</v>
      </c>
      <c r="AG367" s="13">
        <v>45022</v>
      </c>
      <c r="AH367">
        <f t="shared" si="52"/>
        <v>3.5</v>
      </c>
      <c r="AI367" s="13">
        <v>45000</v>
      </c>
      <c r="AJ367">
        <f t="shared" si="46"/>
        <v>25</v>
      </c>
      <c r="AK367" s="13">
        <v>45035</v>
      </c>
      <c r="AL367">
        <v>0</v>
      </c>
      <c r="AN367" t="s">
        <v>204</v>
      </c>
      <c r="AO367" s="13">
        <v>45064</v>
      </c>
      <c r="AP367" s="13">
        <v>45094</v>
      </c>
      <c r="AQ367" s="13">
        <v>45094</v>
      </c>
      <c r="AR367">
        <f t="shared" si="53"/>
        <v>3.5</v>
      </c>
      <c r="AS367">
        <f t="shared" si="54"/>
        <v>1.75</v>
      </c>
      <c r="AT367" t="s">
        <v>1946</v>
      </c>
    </row>
    <row r="368" spans="1:46" ht="20.149999999999999" customHeight="1" x14ac:dyDescent="0.35">
      <c r="A368">
        <v>367</v>
      </c>
      <c r="B368" t="s">
        <v>360</v>
      </c>
      <c r="C368" t="s">
        <v>11096</v>
      </c>
      <c r="D368" t="s">
        <v>2599</v>
      </c>
      <c r="E368" t="s">
        <v>98</v>
      </c>
      <c r="G368" t="s">
        <v>2413</v>
      </c>
      <c r="H368" t="s">
        <v>2414</v>
      </c>
      <c r="I368" t="s">
        <v>92</v>
      </c>
      <c r="J368" t="s">
        <v>2415</v>
      </c>
      <c r="K368" t="s">
        <v>2415</v>
      </c>
      <c r="M368" t="s">
        <v>2568</v>
      </c>
      <c r="N368">
        <v>1.5</v>
      </c>
      <c r="R368" s="14">
        <v>44981</v>
      </c>
      <c r="S368" t="s">
        <v>207</v>
      </c>
      <c r="T368" s="14">
        <v>44989</v>
      </c>
      <c r="U368" s="16" t="s">
        <v>1872</v>
      </c>
      <c r="V368" s="16">
        <f t="shared" si="50"/>
        <v>180</v>
      </c>
      <c r="W368" s="16" t="s">
        <v>2429</v>
      </c>
      <c r="X368" t="s">
        <v>207</v>
      </c>
      <c r="Y368" s="16" t="s">
        <v>1873</v>
      </c>
      <c r="Z368" s="16" t="s">
        <v>204</v>
      </c>
      <c r="AB368" s="17">
        <f t="shared" si="51"/>
        <v>150</v>
      </c>
      <c r="AC368" s="13">
        <v>45023</v>
      </c>
      <c r="AD368">
        <f t="shared" si="49"/>
        <v>150</v>
      </c>
      <c r="AE368" s="13">
        <v>45023</v>
      </c>
      <c r="AF368">
        <f t="shared" si="45"/>
        <v>150</v>
      </c>
      <c r="AG368" s="13">
        <v>45023</v>
      </c>
      <c r="AH368">
        <f t="shared" si="52"/>
        <v>10.5</v>
      </c>
      <c r="AI368" s="13">
        <v>45001</v>
      </c>
      <c r="AJ368">
        <f t="shared" si="46"/>
        <v>75</v>
      </c>
      <c r="AK368" s="13">
        <v>45036</v>
      </c>
      <c r="AL368">
        <v>0</v>
      </c>
      <c r="AN368" t="s">
        <v>204</v>
      </c>
      <c r="AO368" s="13">
        <v>45065</v>
      </c>
      <c r="AP368" s="13">
        <v>45098</v>
      </c>
      <c r="AQ368" s="13">
        <v>45105</v>
      </c>
      <c r="AR368">
        <f t="shared" si="53"/>
        <v>3.5</v>
      </c>
      <c r="AS368">
        <f t="shared" si="54"/>
        <v>5.25</v>
      </c>
      <c r="AT368" t="s">
        <v>1946</v>
      </c>
    </row>
    <row r="369" spans="1:46" ht="20.149999999999999" customHeight="1" x14ac:dyDescent="0.35">
      <c r="A369">
        <v>368</v>
      </c>
      <c r="B369" t="s">
        <v>360</v>
      </c>
      <c r="C369" t="s">
        <v>11097</v>
      </c>
      <c r="D369" t="s">
        <v>256</v>
      </c>
      <c r="E369" t="s">
        <v>98</v>
      </c>
      <c r="G369" t="s">
        <v>2413</v>
      </c>
      <c r="H369" t="s">
        <v>2414</v>
      </c>
      <c r="I369" t="s">
        <v>92</v>
      </c>
      <c r="J369" t="s">
        <v>2415</v>
      </c>
      <c r="K369" t="s">
        <v>2415</v>
      </c>
      <c r="M369" t="s">
        <v>2568</v>
      </c>
      <c r="N369">
        <v>0.51</v>
      </c>
      <c r="R369" s="14">
        <v>44974</v>
      </c>
      <c r="S369" t="s">
        <v>207</v>
      </c>
      <c r="T369" s="14">
        <v>44990</v>
      </c>
      <c r="U369" s="16" t="s">
        <v>1872</v>
      </c>
      <c r="V369" s="16">
        <f t="shared" si="50"/>
        <v>61.2</v>
      </c>
      <c r="W369" s="16" t="s">
        <v>2429</v>
      </c>
      <c r="X369" t="s">
        <v>207</v>
      </c>
      <c r="Y369" s="16" t="s">
        <v>1873</v>
      </c>
      <c r="Z369" s="16" t="s">
        <v>204</v>
      </c>
      <c r="AB369" s="17">
        <f t="shared" si="51"/>
        <v>51</v>
      </c>
      <c r="AC369" s="13">
        <v>45024</v>
      </c>
      <c r="AD369">
        <f t="shared" si="49"/>
        <v>51</v>
      </c>
      <c r="AE369" s="13">
        <v>45024</v>
      </c>
      <c r="AF369">
        <f t="shared" si="45"/>
        <v>51</v>
      </c>
      <c r="AG369" s="13">
        <v>45024</v>
      </c>
      <c r="AH369">
        <f t="shared" si="52"/>
        <v>3.5700000000000003</v>
      </c>
      <c r="AI369" s="13">
        <v>45002</v>
      </c>
      <c r="AJ369">
        <f t="shared" si="46"/>
        <v>25.5</v>
      </c>
      <c r="AK369" s="13">
        <v>45037</v>
      </c>
      <c r="AL369">
        <v>0</v>
      </c>
      <c r="AN369" t="s">
        <v>204</v>
      </c>
      <c r="AO369" s="13">
        <v>45066</v>
      </c>
      <c r="AP369" s="13">
        <v>45102</v>
      </c>
      <c r="AQ369" s="13">
        <v>45102</v>
      </c>
      <c r="AR369">
        <f t="shared" si="53"/>
        <v>3.5</v>
      </c>
      <c r="AS369">
        <f t="shared" si="54"/>
        <v>1.7850000000000001</v>
      </c>
      <c r="AT369" t="s">
        <v>1946</v>
      </c>
    </row>
    <row r="370" spans="1:46" ht="20.149999999999999" customHeight="1" x14ac:dyDescent="0.35">
      <c r="A370">
        <v>369</v>
      </c>
      <c r="B370" t="s">
        <v>360</v>
      </c>
      <c r="C370" t="s">
        <v>11098</v>
      </c>
      <c r="D370" t="s">
        <v>2600</v>
      </c>
      <c r="E370" t="s">
        <v>93</v>
      </c>
      <c r="G370" t="s">
        <v>2413</v>
      </c>
      <c r="H370" t="s">
        <v>2414</v>
      </c>
      <c r="I370" t="s">
        <v>92</v>
      </c>
      <c r="J370" t="s">
        <v>2415</v>
      </c>
      <c r="K370" t="s">
        <v>2415</v>
      </c>
      <c r="M370" t="s">
        <v>2568</v>
      </c>
      <c r="N370">
        <v>1.5</v>
      </c>
      <c r="R370" s="14">
        <v>44975</v>
      </c>
      <c r="S370" t="s">
        <v>207</v>
      </c>
      <c r="T370" s="14">
        <v>44991</v>
      </c>
      <c r="U370" s="16" t="s">
        <v>1872</v>
      </c>
      <c r="V370" s="16">
        <f t="shared" si="50"/>
        <v>180</v>
      </c>
      <c r="W370" s="16" t="s">
        <v>2429</v>
      </c>
      <c r="X370" t="s">
        <v>207</v>
      </c>
      <c r="Y370" s="16" t="s">
        <v>1873</v>
      </c>
      <c r="Z370" s="16" t="s">
        <v>204</v>
      </c>
      <c r="AB370" s="17">
        <f t="shared" si="51"/>
        <v>150</v>
      </c>
      <c r="AC370" s="13">
        <v>45025</v>
      </c>
      <c r="AD370">
        <f t="shared" si="49"/>
        <v>150</v>
      </c>
      <c r="AE370" s="13">
        <v>45025</v>
      </c>
      <c r="AF370">
        <f t="shared" si="45"/>
        <v>150</v>
      </c>
      <c r="AG370" s="13">
        <v>45025</v>
      </c>
      <c r="AH370">
        <f t="shared" si="52"/>
        <v>10.5</v>
      </c>
      <c r="AI370" s="13">
        <v>45005</v>
      </c>
      <c r="AJ370">
        <f t="shared" si="46"/>
        <v>75</v>
      </c>
      <c r="AK370" s="13">
        <v>45040</v>
      </c>
      <c r="AL370">
        <v>0</v>
      </c>
      <c r="AN370" t="s">
        <v>204</v>
      </c>
      <c r="AO370" s="13">
        <v>45069</v>
      </c>
      <c r="AP370" s="13">
        <v>45101</v>
      </c>
      <c r="AQ370" s="13">
        <v>45101</v>
      </c>
      <c r="AR370">
        <f t="shared" si="53"/>
        <v>3.5</v>
      </c>
      <c r="AS370">
        <f t="shared" si="54"/>
        <v>5.25</v>
      </c>
      <c r="AT370" t="s">
        <v>1946</v>
      </c>
    </row>
    <row r="371" spans="1:46" ht="20.149999999999999" customHeight="1" x14ac:dyDescent="0.35">
      <c r="A371">
        <v>370</v>
      </c>
      <c r="B371" t="s">
        <v>360</v>
      </c>
      <c r="C371" t="s">
        <v>11099</v>
      </c>
      <c r="D371" t="s">
        <v>257</v>
      </c>
      <c r="E371" t="s">
        <v>93</v>
      </c>
      <c r="G371" t="s">
        <v>2413</v>
      </c>
      <c r="H371" t="s">
        <v>2414</v>
      </c>
      <c r="I371" t="s">
        <v>92</v>
      </c>
      <c r="J371" t="s">
        <v>2415</v>
      </c>
      <c r="K371" t="s">
        <v>2415</v>
      </c>
      <c r="M371" t="s">
        <v>3044</v>
      </c>
      <c r="N371">
        <v>1.5</v>
      </c>
      <c r="R371" s="14">
        <v>44976</v>
      </c>
      <c r="S371" t="s">
        <v>207</v>
      </c>
      <c r="T371" s="14">
        <v>44994</v>
      </c>
      <c r="U371" s="16" t="s">
        <v>1872</v>
      </c>
      <c r="V371" s="16">
        <f t="shared" si="50"/>
        <v>180</v>
      </c>
      <c r="W371" s="16" t="s">
        <v>2429</v>
      </c>
      <c r="X371" t="s">
        <v>207</v>
      </c>
      <c r="Y371" s="16" t="s">
        <v>1873</v>
      </c>
      <c r="Z371" s="16" t="s">
        <v>204</v>
      </c>
      <c r="AB371" s="17">
        <f t="shared" si="51"/>
        <v>150</v>
      </c>
      <c r="AC371" s="13">
        <v>45029</v>
      </c>
      <c r="AD371">
        <f t="shared" si="49"/>
        <v>150</v>
      </c>
      <c r="AE371" s="13">
        <v>45029</v>
      </c>
      <c r="AF371">
        <f t="shared" si="45"/>
        <v>150</v>
      </c>
      <c r="AG371" s="13">
        <v>45029</v>
      </c>
      <c r="AH371">
        <f t="shared" si="52"/>
        <v>10.5</v>
      </c>
      <c r="AI371" s="13">
        <v>45006</v>
      </c>
      <c r="AJ371">
        <f t="shared" si="46"/>
        <v>75</v>
      </c>
      <c r="AK371" s="13">
        <v>45041</v>
      </c>
      <c r="AL371">
        <v>0</v>
      </c>
      <c r="AN371" t="s">
        <v>204</v>
      </c>
      <c r="AO371" s="13">
        <v>45070</v>
      </c>
      <c r="AP371" s="13">
        <v>45103</v>
      </c>
      <c r="AQ371" s="13">
        <v>45103</v>
      </c>
      <c r="AR371">
        <f t="shared" si="53"/>
        <v>3.5</v>
      </c>
      <c r="AS371">
        <f t="shared" si="54"/>
        <v>5.25</v>
      </c>
      <c r="AT371" t="s">
        <v>1946</v>
      </c>
    </row>
    <row r="372" spans="1:46" ht="20.149999999999999" customHeight="1" x14ac:dyDescent="0.35">
      <c r="A372">
        <v>371</v>
      </c>
      <c r="B372" t="s">
        <v>360</v>
      </c>
      <c r="C372" t="s">
        <v>11100</v>
      </c>
      <c r="D372" t="s">
        <v>258</v>
      </c>
      <c r="E372" t="s">
        <v>98</v>
      </c>
      <c r="G372" t="s">
        <v>2413</v>
      </c>
      <c r="H372" t="s">
        <v>2414</v>
      </c>
      <c r="I372" t="s">
        <v>92</v>
      </c>
      <c r="J372" t="s">
        <v>2415</v>
      </c>
      <c r="K372" t="s">
        <v>2415</v>
      </c>
      <c r="M372" t="s">
        <v>2568</v>
      </c>
      <c r="N372">
        <v>2.14</v>
      </c>
      <c r="R372" s="14">
        <v>44977</v>
      </c>
      <c r="S372" t="s">
        <v>207</v>
      </c>
      <c r="T372" s="14">
        <v>44995</v>
      </c>
      <c r="U372" s="16" t="s">
        <v>1872</v>
      </c>
      <c r="V372" s="16">
        <f t="shared" si="50"/>
        <v>256.8</v>
      </c>
      <c r="W372" s="16" t="s">
        <v>2429</v>
      </c>
      <c r="X372" t="s">
        <v>207</v>
      </c>
      <c r="Y372" s="16" t="s">
        <v>1873</v>
      </c>
      <c r="Z372" s="16" t="s">
        <v>204</v>
      </c>
      <c r="AB372" s="17">
        <f t="shared" si="51"/>
        <v>214</v>
      </c>
      <c r="AC372" s="13">
        <v>45017</v>
      </c>
      <c r="AD372">
        <f t="shared" si="49"/>
        <v>214</v>
      </c>
      <c r="AE372" s="13">
        <v>45017</v>
      </c>
      <c r="AF372">
        <f t="shared" si="45"/>
        <v>214</v>
      </c>
      <c r="AG372" s="13">
        <v>45017</v>
      </c>
      <c r="AH372">
        <f t="shared" si="52"/>
        <v>14.98</v>
      </c>
      <c r="AI372" s="13">
        <v>45007</v>
      </c>
      <c r="AJ372">
        <f t="shared" si="46"/>
        <v>107</v>
      </c>
      <c r="AK372" s="13">
        <v>45042</v>
      </c>
      <c r="AL372">
        <v>1</v>
      </c>
      <c r="AN372" t="s">
        <v>204</v>
      </c>
      <c r="AO372" s="13">
        <v>45071</v>
      </c>
      <c r="AP372" s="13">
        <v>45102</v>
      </c>
      <c r="AQ372" s="13">
        <v>45105</v>
      </c>
      <c r="AR372">
        <f t="shared" si="53"/>
        <v>3.5</v>
      </c>
      <c r="AS372">
        <f t="shared" si="54"/>
        <v>7.49</v>
      </c>
      <c r="AT372" t="s">
        <v>1946</v>
      </c>
    </row>
    <row r="373" spans="1:46" ht="20.149999999999999" customHeight="1" x14ac:dyDescent="0.35">
      <c r="A373">
        <v>372</v>
      </c>
      <c r="B373" t="s">
        <v>360</v>
      </c>
      <c r="C373" t="s">
        <v>11101</v>
      </c>
      <c r="D373" t="s">
        <v>259</v>
      </c>
      <c r="E373" t="s">
        <v>98</v>
      </c>
      <c r="G373" t="s">
        <v>2413</v>
      </c>
      <c r="H373" t="s">
        <v>2414</v>
      </c>
      <c r="I373" t="s">
        <v>92</v>
      </c>
      <c r="J373" t="s">
        <v>2415</v>
      </c>
      <c r="K373" t="s">
        <v>2415</v>
      </c>
      <c r="M373" t="s">
        <v>2568</v>
      </c>
      <c r="N373">
        <v>1.7</v>
      </c>
      <c r="R373" s="14">
        <v>44978</v>
      </c>
      <c r="S373" t="s">
        <v>207</v>
      </c>
      <c r="T373" s="14">
        <v>44986</v>
      </c>
      <c r="U373" s="16" t="s">
        <v>1872</v>
      </c>
      <c r="V373" s="16">
        <f t="shared" si="50"/>
        <v>204</v>
      </c>
      <c r="W373" s="16" t="s">
        <v>2429</v>
      </c>
      <c r="X373" t="s">
        <v>207</v>
      </c>
      <c r="Y373" s="16" t="s">
        <v>1873</v>
      </c>
      <c r="Z373" s="16" t="s">
        <v>204</v>
      </c>
      <c r="AB373" s="17">
        <f t="shared" si="51"/>
        <v>170</v>
      </c>
      <c r="AC373" s="13">
        <v>45018</v>
      </c>
      <c r="AD373">
        <f t="shared" si="49"/>
        <v>170</v>
      </c>
      <c r="AE373" s="13">
        <v>45018</v>
      </c>
      <c r="AF373">
        <f t="shared" si="45"/>
        <v>170</v>
      </c>
      <c r="AG373" s="13">
        <v>45018</v>
      </c>
      <c r="AH373">
        <f t="shared" si="52"/>
        <v>11.9</v>
      </c>
      <c r="AI373" s="13">
        <v>45008</v>
      </c>
      <c r="AJ373">
        <f t="shared" si="46"/>
        <v>85</v>
      </c>
      <c r="AK373" s="13">
        <v>45032</v>
      </c>
      <c r="AL373">
        <v>0</v>
      </c>
      <c r="AN373" t="s">
        <v>204</v>
      </c>
      <c r="AO373" s="13">
        <v>45062</v>
      </c>
      <c r="AP373" s="13">
        <v>45103</v>
      </c>
      <c r="AQ373" s="13">
        <v>45107</v>
      </c>
      <c r="AR373">
        <f t="shared" si="53"/>
        <v>3.5</v>
      </c>
      <c r="AS373">
        <f t="shared" si="54"/>
        <v>5.95</v>
      </c>
      <c r="AT373" t="s">
        <v>1946</v>
      </c>
    </row>
    <row r="374" spans="1:46" ht="20.149999999999999" customHeight="1" x14ac:dyDescent="0.35">
      <c r="A374">
        <v>373</v>
      </c>
      <c r="B374" t="s">
        <v>360</v>
      </c>
      <c r="C374" t="s">
        <v>11102</v>
      </c>
      <c r="D374" t="s">
        <v>2601</v>
      </c>
      <c r="E374" t="s">
        <v>98</v>
      </c>
      <c r="G374" t="s">
        <v>2413</v>
      </c>
      <c r="H374" t="s">
        <v>2414</v>
      </c>
      <c r="I374" t="s">
        <v>92</v>
      </c>
      <c r="J374" t="s">
        <v>2415</v>
      </c>
      <c r="K374" t="s">
        <v>2415</v>
      </c>
      <c r="M374" t="s">
        <v>2568</v>
      </c>
      <c r="N374">
        <v>1.5</v>
      </c>
      <c r="R374" s="14">
        <v>44981</v>
      </c>
      <c r="S374" t="s">
        <v>207</v>
      </c>
      <c r="T374" s="14">
        <v>44987</v>
      </c>
      <c r="U374" s="16" t="s">
        <v>1872</v>
      </c>
      <c r="V374" s="16">
        <f t="shared" si="50"/>
        <v>180</v>
      </c>
      <c r="W374" s="16" t="s">
        <v>2429</v>
      </c>
      <c r="X374" t="s">
        <v>207</v>
      </c>
      <c r="Y374" s="16" t="s">
        <v>1873</v>
      </c>
      <c r="Z374" s="16" t="s">
        <v>204</v>
      </c>
      <c r="AB374" s="17">
        <f t="shared" si="51"/>
        <v>150</v>
      </c>
      <c r="AC374" s="13">
        <v>45019</v>
      </c>
      <c r="AD374">
        <f t="shared" si="49"/>
        <v>150</v>
      </c>
      <c r="AE374" s="13">
        <v>45019</v>
      </c>
      <c r="AF374">
        <f t="shared" ref="AF374:AF437" si="55">N374*100</f>
        <v>150</v>
      </c>
      <c r="AG374" s="13">
        <v>45019</v>
      </c>
      <c r="AH374">
        <f t="shared" si="52"/>
        <v>10.5</v>
      </c>
      <c r="AI374" s="13">
        <v>44999</v>
      </c>
      <c r="AJ374">
        <f t="shared" ref="AJ374:AJ437" si="56">N374*50</f>
        <v>75</v>
      </c>
      <c r="AK374" s="13">
        <v>45033</v>
      </c>
      <c r="AL374">
        <v>0</v>
      </c>
      <c r="AN374" t="s">
        <v>204</v>
      </c>
      <c r="AO374" s="13">
        <v>45063</v>
      </c>
      <c r="AP374" s="13">
        <v>45103</v>
      </c>
      <c r="AQ374" s="13">
        <v>45114</v>
      </c>
      <c r="AR374">
        <f t="shared" si="53"/>
        <v>3.5</v>
      </c>
      <c r="AS374">
        <f t="shared" si="54"/>
        <v>5.25</v>
      </c>
      <c r="AT374" t="s">
        <v>1946</v>
      </c>
    </row>
    <row r="375" spans="1:46" ht="20.149999999999999" customHeight="1" x14ac:dyDescent="0.35">
      <c r="A375">
        <v>374</v>
      </c>
      <c r="B375" t="s">
        <v>360</v>
      </c>
      <c r="C375" t="s">
        <v>11103</v>
      </c>
      <c r="D375" t="s">
        <v>2602</v>
      </c>
      <c r="E375" t="s">
        <v>98</v>
      </c>
      <c r="G375" t="s">
        <v>2413</v>
      </c>
      <c r="H375" t="s">
        <v>2414</v>
      </c>
      <c r="I375" t="s">
        <v>92</v>
      </c>
      <c r="J375" t="s">
        <v>2415</v>
      </c>
      <c r="K375" t="s">
        <v>2415</v>
      </c>
      <c r="M375" t="s">
        <v>2568</v>
      </c>
      <c r="N375">
        <v>1.1499999999999999</v>
      </c>
      <c r="R375" s="14">
        <v>44974</v>
      </c>
      <c r="S375" t="s">
        <v>207</v>
      </c>
      <c r="T375" s="14">
        <v>44988</v>
      </c>
      <c r="U375" s="16" t="s">
        <v>1872</v>
      </c>
      <c r="V375" s="16">
        <f t="shared" si="50"/>
        <v>138</v>
      </c>
      <c r="W375" s="16" t="s">
        <v>2429</v>
      </c>
      <c r="X375" t="s">
        <v>207</v>
      </c>
      <c r="Y375" s="16" t="s">
        <v>1873</v>
      </c>
      <c r="Z375" s="16" t="s">
        <v>204</v>
      </c>
      <c r="AB375" s="17">
        <f t="shared" si="51"/>
        <v>114.99999999999999</v>
      </c>
      <c r="AC375" s="13">
        <v>45020</v>
      </c>
      <c r="AD375">
        <f t="shared" si="49"/>
        <v>114.99999999999999</v>
      </c>
      <c r="AE375" s="13">
        <v>45020</v>
      </c>
      <c r="AF375">
        <f t="shared" si="55"/>
        <v>114.99999999999999</v>
      </c>
      <c r="AG375" s="13">
        <v>45020</v>
      </c>
      <c r="AH375">
        <f t="shared" si="52"/>
        <v>8.0499999999999989</v>
      </c>
      <c r="AI375" s="13">
        <v>45000</v>
      </c>
      <c r="AJ375">
        <f t="shared" si="56"/>
        <v>57.499999999999993</v>
      </c>
      <c r="AK375" s="13">
        <v>45034</v>
      </c>
      <c r="AL375">
        <v>0</v>
      </c>
      <c r="AM375" t="s">
        <v>3046</v>
      </c>
      <c r="AN375" t="s">
        <v>207</v>
      </c>
      <c r="AO375" s="13"/>
      <c r="AR375"/>
    </row>
    <row r="376" spans="1:46" ht="20.149999999999999" customHeight="1" x14ac:dyDescent="0.35">
      <c r="A376">
        <v>375</v>
      </c>
      <c r="B376" t="s">
        <v>360</v>
      </c>
      <c r="C376" t="s">
        <v>11104</v>
      </c>
      <c r="D376" t="s">
        <v>260</v>
      </c>
      <c r="E376" t="s">
        <v>98</v>
      </c>
      <c r="G376" t="s">
        <v>2413</v>
      </c>
      <c r="H376" t="s">
        <v>2414</v>
      </c>
      <c r="I376" t="s">
        <v>92</v>
      </c>
      <c r="J376" t="s">
        <v>2415</v>
      </c>
      <c r="K376" t="s">
        <v>2415</v>
      </c>
      <c r="M376" t="s">
        <v>2568</v>
      </c>
      <c r="N376">
        <v>1.98</v>
      </c>
      <c r="R376" s="14">
        <v>44975</v>
      </c>
      <c r="S376" t="s">
        <v>207</v>
      </c>
      <c r="T376" s="14">
        <v>44989</v>
      </c>
      <c r="U376" s="16" t="s">
        <v>1872</v>
      </c>
      <c r="V376" s="16">
        <f t="shared" si="50"/>
        <v>237.6</v>
      </c>
      <c r="W376" s="16" t="s">
        <v>2429</v>
      </c>
      <c r="X376" t="s">
        <v>207</v>
      </c>
      <c r="Y376" s="16" t="s">
        <v>1873</v>
      </c>
      <c r="Z376" s="16" t="s">
        <v>204</v>
      </c>
      <c r="AB376" s="17">
        <f t="shared" si="51"/>
        <v>198</v>
      </c>
      <c r="AC376" s="13">
        <v>45021</v>
      </c>
      <c r="AD376">
        <f t="shared" si="49"/>
        <v>198</v>
      </c>
      <c r="AE376" s="13">
        <v>45021</v>
      </c>
      <c r="AF376">
        <f t="shared" si="55"/>
        <v>198</v>
      </c>
      <c r="AG376" s="13">
        <v>45021</v>
      </c>
      <c r="AH376">
        <f t="shared" si="52"/>
        <v>13.86</v>
      </c>
      <c r="AI376" s="13">
        <v>45001</v>
      </c>
      <c r="AJ376">
        <f t="shared" si="56"/>
        <v>99</v>
      </c>
      <c r="AK376" s="13">
        <v>45035</v>
      </c>
      <c r="AL376">
        <v>0</v>
      </c>
      <c r="AM376" t="s">
        <v>3046</v>
      </c>
      <c r="AN376" t="s">
        <v>207</v>
      </c>
      <c r="AO376" s="13"/>
      <c r="AR376"/>
    </row>
    <row r="377" spans="1:46" ht="20.149999999999999" customHeight="1" x14ac:dyDescent="0.35">
      <c r="A377">
        <v>376</v>
      </c>
      <c r="B377" t="s">
        <v>360</v>
      </c>
      <c r="C377" t="s">
        <v>11105</v>
      </c>
      <c r="D377" t="s">
        <v>2603</v>
      </c>
      <c r="E377" t="s">
        <v>98</v>
      </c>
      <c r="G377" t="s">
        <v>2413</v>
      </c>
      <c r="H377" t="s">
        <v>2414</v>
      </c>
      <c r="I377" t="s">
        <v>92</v>
      </c>
      <c r="J377" t="s">
        <v>2415</v>
      </c>
      <c r="K377" t="s">
        <v>2415</v>
      </c>
      <c r="M377" t="s">
        <v>2568</v>
      </c>
      <c r="N377">
        <v>1.8</v>
      </c>
      <c r="R377" s="14">
        <v>44976</v>
      </c>
      <c r="S377" t="s">
        <v>207</v>
      </c>
      <c r="T377" s="14">
        <v>44986</v>
      </c>
      <c r="U377" s="16" t="s">
        <v>1872</v>
      </c>
      <c r="V377" s="16">
        <f t="shared" si="50"/>
        <v>216</v>
      </c>
      <c r="W377" s="16" t="s">
        <v>2429</v>
      </c>
      <c r="X377" t="s">
        <v>207</v>
      </c>
      <c r="Y377" s="16" t="s">
        <v>1873</v>
      </c>
      <c r="Z377" s="16" t="s">
        <v>204</v>
      </c>
      <c r="AB377" s="17">
        <f t="shared" si="51"/>
        <v>180</v>
      </c>
      <c r="AC377" s="13">
        <v>45022</v>
      </c>
      <c r="AD377">
        <f t="shared" si="49"/>
        <v>180</v>
      </c>
      <c r="AE377" s="13">
        <v>45022</v>
      </c>
      <c r="AF377">
        <f t="shared" si="55"/>
        <v>180</v>
      </c>
      <c r="AG377" s="13">
        <v>45022</v>
      </c>
      <c r="AH377">
        <f t="shared" si="52"/>
        <v>12.6</v>
      </c>
      <c r="AI377" s="13">
        <v>44999</v>
      </c>
      <c r="AJ377">
        <f t="shared" si="56"/>
        <v>90</v>
      </c>
      <c r="AK377" s="13">
        <v>45036</v>
      </c>
      <c r="AL377">
        <v>0</v>
      </c>
      <c r="AM377" t="s">
        <v>3046</v>
      </c>
      <c r="AN377" t="s">
        <v>207</v>
      </c>
      <c r="AO377" s="13"/>
      <c r="AR377"/>
    </row>
    <row r="378" spans="1:46" ht="20.149999999999999" customHeight="1" x14ac:dyDescent="0.35">
      <c r="A378">
        <v>377</v>
      </c>
      <c r="B378" t="s">
        <v>360</v>
      </c>
      <c r="C378" t="s">
        <v>11106</v>
      </c>
      <c r="D378" t="s">
        <v>261</v>
      </c>
      <c r="E378" t="s">
        <v>98</v>
      </c>
      <c r="G378" t="s">
        <v>2413</v>
      </c>
      <c r="H378" t="s">
        <v>2414</v>
      </c>
      <c r="I378" t="s">
        <v>92</v>
      </c>
      <c r="J378" t="s">
        <v>2415</v>
      </c>
      <c r="K378" t="s">
        <v>2415</v>
      </c>
      <c r="M378" t="s">
        <v>2568</v>
      </c>
      <c r="N378">
        <v>2.5</v>
      </c>
      <c r="R378" s="14">
        <v>44977</v>
      </c>
      <c r="S378" t="s">
        <v>207</v>
      </c>
      <c r="T378" s="14">
        <v>44987</v>
      </c>
      <c r="U378" s="16" t="s">
        <v>1872</v>
      </c>
      <c r="V378" s="16">
        <f t="shared" si="50"/>
        <v>300</v>
      </c>
      <c r="W378" s="16" t="s">
        <v>2429</v>
      </c>
      <c r="X378" t="s">
        <v>207</v>
      </c>
      <c r="Y378" s="16" t="s">
        <v>1873</v>
      </c>
      <c r="Z378" s="16" t="s">
        <v>204</v>
      </c>
      <c r="AB378" s="17">
        <f t="shared" si="51"/>
        <v>250</v>
      </c>
      <c r="AC378" s="13">
        <v>45023</v>
      </c>
      <c r="AD378">
        <f t="shared" si="49"/>
        <v>250</v>
      </c>
      <c r="AE378" s="13">
        <v>45023</v>
      </c>
      <c r="AF378">
        <f t="shared" si="55"/>
        <v>250</v>
      </c>
      <c r="AG378" s="13">
        <v>45023</v>
      </c>
      <c r="AH378">
        <f t="shared" si="52"/>
        <v>17.5</v>
      </c>
      <c r="AI378" s="13">
        <v>45000</v>
      </c>
      <c r="AJ378">
        <f t="shared" si="56"/>
        <v>125</v>
      </c>
      <c r="AK378" s="13">
        <v>45032</v>
      </c>
      <c r="AL378">
        <v>0</v>
      </c>
      <c r="AM378" t="s">
        <v>3046</v>
      </c>
      <c r="AN378" t="s">
        <v>207</v>
      </c>
      <c r="AO378" s="13"/>
      <c r="AR378"/>
    </row>
    <row r="379" spans="1:46" ht="20.149999999999999" customHeight="1" x14ac:dyDescent="0.35">
      <c r="A379">
        <v>378</v>
      </c>
      <c r="B379" t="s">
        <v>360</v>
      </c>
      <c r="C379" t="s">
        <v>11107</v>
      </c>
      <c r="D379" t="s">
        <v>2604</v>
      </c>
      <c r="E379" t="s">
        <v>93</v>
      </c>
      <c r="G379" t="s">
        <v>2413</v>
      </c>
      <c r="H379" t="s">
        <v>2414</v>
      </c>
      <c r="I379" t="s">
        <v>92</v>
      </c>
      <c r="J379" t="s">
        <v>2415</v>
      </c>
      <c r="K379" t="s">
        <v>2415</v>
      </c>
      <c r="M379" t="s">
        <v>2568</v>
      </c>
      <c r="N379">
        <v>0.5</v>
      </c>
      <c r="R379" s="14">
        <v>44978</v>
      </c>
      <c r="S379" t="s">
        <v>207</v>
      </c>
      <c r="T379" s="14">
        <v>44988</v>
      </c>
      <c r="U379" s="16" t="s">
        <v>1872</v>
      </c>
      <c r="V379" s="16">
        <f t="shared" si="50"/>
        <v>60</v>
      </c>
      <c r="W379" s="16" t="s">
        <v>2404</v>
      </c>
      <c r="X379" t="s">
        <v>207</v>
      </c>
      <c r="Y379" s="16" t="s">
        <v>1873</v>
      </c>
      <c r="Z379" s="16" t="s">
        <v>204</v>
      </c>
      <c r="AB379" s="17">
        <f t="shared" si="51"/>
        <v>50</v>
      </c>
      <c r="AC379" s="13">
        <v>45024</v>
      </c>
      <c r="AD379">
        <f t="shared" si="49"/>
        <v>50</v>
      </c>
      <c r="AE379" s="13">
        <v>45024</v>
      </c>
      <c r="AF379">
        <f t="shared" si="55"/>
        <v>50</v>
      </c>
      <c r="AG379" s="13">
        <v>45024</v>
      </c>
      <c r="AH379">
        <f t="shared" si="52"/>
        <v>3.5</v>
      </c>
      <c r="AI379" s="13">
        <v>45001</v>
      </c>
      <c r="AJ379">
        <f t="shared" si="56"/>
        <v>25</v>
      </c>
      <c r="AK379" s="13">
        <v>45033</v>
      </c>
      <c r="AL379">
        <v>0</v>
      </c>
      <c r="AM379" t="s">
        <v>3046</v>
      </c>
      <c r="AN379" t="s">
        <v>207</v>
      </c>
      <c r="AO379" s="13"/>
      <c r="AR379"/>
    </row>
    <row r="380" spans="1:46" ht="20.149999999999999" customHeight="1" x14ac:dyDescent="0.35">
      <c r="A380">
        <v>379</v>
      </c>
      <c r="B380" t="s">
        <v>360</v>
      </c>
      <c r="C380" t="s">
        <v>11108</v>
      </c>
      <c r="D380" t="s">
        <v>262</v>
      </c>
      <c r="E380" t="s">
        <v>98</v>
      </c>
      <c r="G380" t="s">
        <v>2413</v>
      </c>
      <c r="H380" t="s">
        <v>2414</v>
      </c>
      <c r="I380" t="s">
        <v>92</v>
      </c>
      <c r="J380" t="s">
        <v>2415</v>
      </c>
      <c r="K380" t="s">
        <v>2415</v>
      </c>
      <c r="M380" t="s">
        <v>2568</v>
      </c>
      <c r="N380">
        <v>0.92</v>
      </c>
      <c r="R380" s="14">
        <v>44981</v>
      </c>
      <c r="S380" t="s">
        <v>207</v>
      </c>
      <c r="T380" s="14">
        <v>44986</v>
      </c>
      <c r="U380" s="16" t="s">
        <v>1872</v>
      </c>
      <c r="V380" s="16">
        <f t="shared" si="50"/>
        <v>110.4</v>
      </c>
      <c r="W380" s="16" t="s">
        <v>2404</v>
      </c>
      <c r="X380" t="s">
        <v>207</v>
      </c>
      <c r="Y380" s="16" t="s">
        <v>1873</v>
      </c>
      <c r="Z380" s="16" t="s">
        <v>204</v>
      </c>
      <c r="AB380" s="17">
        <f t="shared" si="51"/>
        <v>92</v>
      </c>
      <c r="AC380" s="13">
        <v>45025</v>
      </c>
      <c r="AD380">
        <f t="shared" si="49"/>
        <v>92</v>
      </c>
      <c r="AE380" s="13">
        <v>45025</v>
      </c>
      <c r="AF380">
        <f t="shared" si="55"/>
        <v>92</v>
      </c>
      <c r="AG380" s="13">
        <v>45025</v>
      </c>
      <c r="AH380">
        <f t="shared" si="52"/>
        <v>6.44</v>
      </c>
      <c r="AI380" s="13">
        <v>45002</v>
      </c>
      <c r="AJ380">
        <f t="shared" si="56"/>
        <v>46</v>
      </c>
      <c r="AK380" s="13">
        <v>45034</v>
      </c>
      <c r="AL380">
        <v>0</v>
      </c>
      <c r="AN380" t="s">
        <v>204</v>
      </c>
      <c r="AO380" s="13">
        <v>45071</v>
      </c>
      <c r="AP380" s="13">
        <v>45094</v>
      </c>
      <c r="AQ380" s="13">
        <v>45097</v>
      </c>
      <c r="AR380">
        <f t="shared" ref="AR380:AR418" si="57">AS380/N380</f>
        <v>3.5</v>
      </c>
      <c r="AS380">
        <f t="shared" ref="AS380:AS418" si="58">N380*3.5</f>
        <v>3.22</v>
      </c>
      <c r="AT380" t="s">
        <v>1874</v>
      </c>
    </row>
    <row r="381" spans="1:46" ht="20.149999999999999" customHeight="1" x14ac:dyDescent="0.35">
      <c r="A381">
        <v>380</v>
      </c>
      <c r="B381" t="s">
        <v>360</v>
      </c>
      <c r="C381" t="s">
        <v>11109</v>
      </c>
      <c r="D381" t="s">
        <v>263</v>
      </c>
      <c r="E381" t="s">
        <v>93</v>
      </c>
      <c r="G381" t="s">
        <v>2413</v>
      </c>
      <c r="H381" t="s">
        <v>2414</v>
      </c>
      <c r="I381" t="s">
        <v>92</v>
      </c>
      <c r="J381" t="s">
        <v>2415</v>
      </c>
      <c r="K381" t="s">
        <v>2415</v>
      </c>
      <c r="M381" t="s">
        <v>2568</v>
      </c>
      <c r="N381">
        <v>1.3</v>
      </c>
      <c r="R381" s="14">
        <v>44984</v>
      </c>
      <c r="S381" t="s">
        <v>207</v>
      </c>
      <c r="T381" s="14">
        <v>44987</v>
      </c>
      <c r="U381" s="16" t="s">
        <v>1872</v>
      </c>
      <c r="V381" s="16">
        <f t="shared" si="50"/>
        <v>156</v>
      </c>
      <c r="W381" s="16" t="s">
        <v>2404</v>
      </c>
      <c r="X381" t="s">
        <v>207</v>
      </c>
      <c r="Y381" s="16" t="s">
        <v>1873</v>
      </c>
      <c r="Z381" s="16" t="s">
        <v>204</v>
      </c>
      <c r="AB381" s="17">
        <f t="shared" si="51"/>
        <v>130</v>
      </c>
      <c r="AC381" s="13">
        <v>45029</v>
      </c>
      <c r="AD381">
        <f t="shared" si="49"/>
        <v>130</v>
      </c>
      <c r="AE381" s="13">
        <v>45029</v>
      </c>
      <c r="AF381">
        <f t="shared" si="55"/>
        <v>130</v>
      </c>
      <c r="AG381" s="13">
        <v>45029</v>
      </c>
      <c r="AH381">
        <f t="shared" si="52"/>
        <v>9.1</v>
      </c>
      <c r="AI381" s="13">
        <v>45005</v>
      </c>
      <c r="AJ381">
        <f t="shared" si="56"/>
        <v>65</v>
      </c>
      <c r="AK381" s="13">
        <v>45035</v>
      </c>
      <c r="AL381">
        <v>0</v>
      </c>
      <c r="AN381" t="s">
        <v>204</v>
      </c>
      <c r="AO381" s="13">
        <v>45072</v>
      </c>
      <c r="AP381" s="13">
        <v>45098</v>
      </c>
      <c r="AQ381" s="13">
        <v>45099</v>
      </c>
      <c r="AR381">
        <f t="shared" si="57"/>
        <v>3.4999999999999996</v>
      </c>
      <c r="AS381">
        <f t="shared" si="58"/>
        <v>4.55</v>
      </c>
      <c r="AT381" t="s">
        <v>1874</v>
      </c>
    </row>
    <row r="382" spans="1:46" ht="20.149999999999999" customHeight="1" x14ac:dyDescent="0.35">
      <c r="A382">
        <v>381</v>
      </c>
      <c r="B382" t="s">
        <v>360</v>
      </c>
      <c r="C382" t="s">
        <v>11110</v>
      </c>
      <c r="D382" t="s">
        <v>2605</v>
      </c>
      <c r="E382" t="s">
        <v>98</v>
      </c>
      <c r="G382" t="s">
        <v>2413</v>
      </c>
      <c r="H382" t="s">
        <v>2414</v>
      </c>
      <c r="I382" t="s">
        <v>92</v>
      </c>
      <c r="J382" t="s">
        <v>2415</v>
      </c>
      <c r="K382" t="s">
        <v>2415</v>
      </c>
      <c r="M382" t="s">
        <v>2568</v>
      </c>
      <c r="N382">
        <v>0.5</v>
      </c>
      <c r="R382" s="14">
        <v>44974</v>
      </c>
      <c r="S382" t="s">
        <v>207</v>
      </c>
      <c r="T382" s="14">
        <v>44988</v>
      </c>
      <c r="U382" s="16" t="s">
        <v>1872</v>
      </c>
      <c r="V382" s="16">
        <f t="shared" si="50"/>
        <v>60</v>
      </c>
      <c r="W382" s="16" t="s">
        <v>2404</v>
      </c>
      <c r="X382" t="s">
        <v>207</v>
      </c>
      <c r="Y382" s="16" t="s">
        <v>1873</v>
      </c>
      <c r="Z382" s="16" t="s">
        <v>204</v>
      </c>
      <c r="AB382" s="17">
        <f t="shared" si="51"/>
        <v>50</v>
      </c>
      <c r="AC382" s="13">
        <v>45017</v>
      </c>
      <c r="AD382">
        <f t="shared" si="49"/>
        <v>50</v>
      </c>
      <c r="AE382" s="13">
        <v>45017</v>
      </c>
      <c r="AF382">
        <f t="shared" si="55"/>
        <v>50</v>
      </c>
      <c r="AG382" s="13">
        <v>45017</v>
      </c>
      <c r="AH382">
        <f t="shared" si="52"/>
        <v>3.5</v>
      </c>
      <c r="AI382" s="13">
        <v>45006</v>
      </c>
      <c r="AJ382">
        <f t="shared" si="56"/>
        <v>25</v>
      </c>
      <c r="AK382" s="13">
        <v>45036</v>
      </c>
      <c r="AL382">
        <v>0</v>
      </c>
      <c r="AN382" t="s">
        <v>204</v>
      </c>
      <c r="AO382" s="13">
        <v>45062</v>
      </c>
      <c r="AP382" s="13">
        <v>45102</v>
      </c>
      <c r="AQ382" s="13">
        <v>45106</v>
      </c>
      <c r="AR382">
        <f t="shared" si="57"/>
        <v>3.5</v>
      </c>
      <c r="AS382">
        <f t="shared" si="58"/>
        <v>1.75</v>
      </c>
      <c r="AT382" t="s">
        <v>1874</v>
      </c>
    </row>
    <row r="383" spans="1:46" ht="20.149999999999999" customHeight="1" x14ac:dyDescent="0.35">
      <c r="A383">
        <v>382</v>
      </c>
      <c r="B383" t="s">
        <v>360</v>
      </c>
      <c r="C383" t="s">
        <v>11111</v>
      </c>
      <c r="D383" t="s">
        <v>2606</v>
      </c>
      <c r="E383" t="s">
        <v>98</v>
      </c>
      <c r="G383" t="s">
        <v>2413</v>
      </c>
      <c r="H383" t="s">
        <v>2414</v>
      </c>
      <c r="I383" t="s">
        <v>92</v>
      </c>
      <c r="J383" t="s">
        <v>2415</v>
      </c>
      <c r="K383" t="s">
        <v>2415</v>
      </c>
      <c r="M383" t="s">
        <v>2568</v>
      </c>
      <c r="N383">
        <v>0.47</v>
      </c>
      <c r="R383" s="14">
        <v>44975</v>
      </c>
      <c r="S383" t="s">
        <v>207</v>
      </c>
      <c r="T383" s="14">
        <v>44989</v>
      </c>
      <c r="U383" s="16" t="s">
        <v>1872</v>
      </c>
      <c r="V383" s="16">
        <f t="shared" si="50"/>
        <v>56.4</v>
      </c>
      <c r="W383" s="16" t="s">
        <v>2404</v>
      </c>
      <c r="X383" t="s">
        <v>207</v>
      </c>
      <c r="Y383" s="16" t="s">
        <v>1873</v>
      </c>
      <c r="Z383" s="16" t="s">
        <v>204</v>
      </c>
      <c r="AB383" s="17">
        <f t="shared" si="51"/>
        <v>47</v>
      </c>
      <c r="AC383" s="13">
        <v>45018</v>
      </c>
      <c r="AD383">
        <f t="shared" si="49"/>
        <v>47</v>
      </c>
      <c r="AE383" s="13">
        <v>45018</v>
      </c>
      <c r="AF383">
        <f t="shared" si="55"/>
        <v>47</v>
      </c>
      <c r="AG383" s="13">
        <v>45018</v>
      </c>
      <c r="AH383">
        <f t="shared" si="52"/>
        <v>3.29</v>
      </c>
      <c r="AI383" s="13">
        <v>45007</v>
      </c>
      <c r="AJ383">
        <f t="shared" si="56"/>
        <v>23.5</v>
      </c>
      <c r="AK383" s="13">
        <v>45037</v>
      </c>
      <c r="AL383">
        <v>0</v>
      </c>
      <c r="AN383" t="s">
        <v>204</v>
      </c>
      <c r="AO383" s="13">
        <v>45063</v>
      </c>
      <c r="AP383" s="13">
        <v>45101</v>
      </c>
      <c r="AQ383" s="13">
        <v>45107</v>
      </c>
      <c r="AR383">
        <f t="shared" si="57"/>
        <v>3.5000000000000004</v>
      </c>
      <c r="AS383">
        <f t="shared" si="58"/>
        <v>1.645</v>
      </c>
      <c r="AT383" t="s">
        <v>1874</v>
      </c>
    </row>
    <row r="384" spans="1:46" ht="20.149999999999999" customHeight="1" x14ac:dyDescent="0.35">
      <c r="A384">
        <v>383</v>
      </c>
      <c r="B384" t="s">
        <v>360</v>
      </c>
      <c r="C384" t="s">
        <v>11112</v>
      </c>
      <c r="D384" t="s">
        <v>264</v>
      </c>
      <c r="E384" t="s">
        <v>98</v>
      </c>
      <c r="G384" t="s">
        <v>2413</v>
      </c>
      <c r="H384" t="s">
        <v>2414</v>
      </c>
      <c r="I384" t="s">
        <v>92</v>
      </c>
      <c r="J384" t="s">
        <v>2415</v>
      </c>
      <c r="K384" t="s">
        <v>2415</v>
      </c>
      <c r="M384" t="s">
        <v>3044</v>
      </c>
      <c r="N384">
        <v>2.73</v>
      </c>
      <c r="R384" s="14">
        <v>44976</v>
      </c>
      <c r="S384" t="s">
        <v>207</v>
      </c>
      <c r="T384" s="14">
        <v>44990</v>
      </c>
      <c r="U384" s="16" t="s">
        <v>1872</v>
      </c>
      <c r="V384" s="16">
        <f t="shared" si="50"/>
        <v>327.60000000000002</v>
      </c>
      <c r="W384" s="16" t="s">
        <v>2404</v>
      </c>
      <c r="X384" t="s">
        <v>207</v>
      </c>
      <c r="Y384" s="16" t="s">
        <v>1873</v>
      </c>
      <c r="Z384" s="16" t="s">
        <v>204</v>
      </c>
      <c r="AB384" s="17">
        <f t="shared" si="51"/>
        <v>273</v>
      </c>
      <c r="AC384" s="13">
        <v>45019</v>
      </c>
      <c r="AD384">
        <f t="shared" si="49"/>
        <v>273</v>
      </c>
      <c r="AE384" s="13">
        <v>45019</v>
      </c>
      <c r="AF384">
        <f t="shared" si="55"/>
        <v>273</v>
      </c>
      <c r="AG384" s="13">
        <v>45019</v>
      </c>
      <c r="AH384">
        <f t="shared" si="52"/>
        <v>19.11</v>
      </c>
      <c r="AI384" s="13">
        <v>45008</v>
      </c>
      <c r="AJ384">
        <f t="shared" si="56"/>
        <v>136.5</v>
      </c>
      <c r="AK384" s="13">
        <v>45040</v>
      </c>
      <c r="AL384">
        <v>0</v>
      </c>
      <c r="AN384" t="s">
        <v>204</v>
      </c>
      <c r="AO384" s="13">
        <v>45064</v>
      </c>
      <c r="AP384" s="13">
        <v>45103</v>
      </c>
      <c r="AQ384" s="13">
        <v>45105</v>
      </c>
      <c r="AR384">
        <f t="shared" si="57"/>
        <v>3.5</v>
      </c>
      <c r="AS384">
        <f t="shared" si="58"/>
        <v>9.5549999999999997</v>
      </c>
      <c r="AT384" t="s">
        <v>1874</v>
      </c>
    </row>
    <row r="385" spans="1:46" ht="20.149999999999999" customHeight="1" x14ac:dyDescent="0.35">
      <c r="A385">
        <v>384</v>
      </c>
      <c r="B385" t="s">
        <v>360</v>
      </c>
      <c r="C385" t="s">
        <v>11113</v>
      </c>
      <c r="D385" t="s">
        <v>2607</v>
      </c>
      <c r="E385" t="s">
        <v>98</v>
      </c>
      <c r="G385" t="s">
        <v>2413</v>
      </c>
      <c r="H385" t="s">
        <v>2414</v>
      </c>
      <c r="I385" t="s">
        <v>92</v>
      </c>
      <c r="J385" t="s">
        <v>2415</v>
      </c>
      <c r="K385" t="s">
        <v>2415</v>
      </c>
      <c r="M385" t="s">
        <v>2568</v>
      </c>
      <c r="N385">
        <v>2</v>
      </c>
      <c r="R385" s="14">
        <v>44977</v>
      </c>
      <c r="S385" t="s">
        <v>207</v>
      </c>
      <c r="T385" s="14">
        <v>44991</v>
      </c>
      <c r="U385" s="16" t="s">
        <v>1872</v>
      </c>
      <c r="V385" s="16">
        <f t="shared" si="50"/>
        <v>240</v>
      </c>
      <c r="W385" s="16" t="s">
        <v>2404</v>
      </c>
      <c r="X385" t="s">
        <v>207</v>
      </c>
      <c r="Y385" s="16" t="s">
        <v>1873</v>
      </c>
      <c r="Z385" s="16" t="s">
        <v>204</v>
      </c>
      <c r="AB385" s="17">
        <f t="shared" si="51"/>
        <v>200</v>
      </c>
      <c r="AC385" s="13">
        <v>45020</v>
      </c>
      <c r="AD385">
        <f t="shared" si="49"/>
        <v>200</v>
      </c>
      <c r="AE385" s="13">
        <v>45020</v>
      </c>
      <c r="AF385">
        <f t="shared" si="55"/>
        <v>200</v>
      </c>
      <c r="AG385" s="13">
        <v>45020</v>
      </c>
      <c r="AH385">
        <f t="shared" si="52"/>
        <v>14</v>
      </c>
      <c r="AI385" s="13">
        <v>44999</v>
      </c>
      <c r="AJ385">
        <f t="shared" si="56"/>
        <v>100</v>
      </c>
      <c r="AK385" s="13">
        <v>45041</v>
      </c>
      <c r="AL385">
        <v>0</v>
      </c>
      <c r="AN385" t="s">
        <v>204</v>
      </c>
      <c r="AO385" s="13">
        <v>45065</v>
      </c>
      <c r="AP385" s="13">
        <v>45102</v>
      </c>
      <c r="AQ385" s="13">
        <v>45106</v>
      </c>
      <c r="AR385">
        <f t="shared" si="57"/>
        <v>3.5</v>
      </c>
      <c r="AS385">
        <f t="shared" si="58"/>
        <v>7</v>
      </c>
      <c r="AT385" t="s">
        <v>1946</v>
      </c>
    </row>
    <row r="386" spans="1:46" ht="20.149999999999999" customHeight="1" x14ac:dyDescent="0.35">
      <c r="A386">
        <v>385</v>
      </c>
      <c r="B386" t="s">
        <v>360</v>
      </c>
      <c r="C386" t="s">
        <v>11114</v>
      </c>
      <c r="D386" t="s">
        <v>2608</v>
      </c>
      <c r="E386" t="s">
        <v>98</v>
      </c>
      <c r="G386" t="s">
        <v>2413</v>
      </c>
      <c r="H386" t="s">
        <v>2414</v>
      </c>
      <c r="I386" t="s">
        <v>92</v>
      </c>
      <c r="J386" t="s">
        <v>2415</v>
      </c>
      <c r="K386" t="s">
        <v>2415</v>
      </c>
      <c r="M386" t="s">
        <v>2568</v>
      </c>
      <c r="N386">
        <v>3.1</v>
      </c>
      <c r="R386" s="14">
        <v>44978</v>
      </c>
      <c r="S386" t="s">
        <v>207</v>
      </c>
      <c r="T386" s="14">
        <v>44994</v>
      </c>
      <c r="U386" s="16" t="s">
        <v>1872</v>
      </c>
      <c r="V386" s="16">
        <f t="shared" si="50"/>
        <v>372</v>
      </c>
      <c r="W386" s="16" t="s">
        <v>2404</v>
      </c>
      <c r="X386" t="s">
        <v>207</v>
      </c>
      <c r="Y386" s="16" t="s">
        <v>1873</v>
      </c>
      <c r="Z386" s="16" t="s">
        <v>204</v>
      </c>
      <c r="AB386" s="17">
        <f t="shared" si="51"/>
        <v>310</v>
      </c>
      <c r="AC386" s="13">
        <v>45021</v>
      </c>
      <c r="AD386">
        <f t="shared" si="49"/>
        <v>310</v>
      </c>
      <c r="AE386" s="13">
        <v>45021</v>
      </c>
      <c r="AF386">
        <f t="shared" si="55"/>
        <v>310</v>
      </c>
      <c r="AG386" s="13">
        <v>45021</v>
      </c>
      <c r="AH386">
        <f t="shared" si="52"/>
        <v>21.7</v>
      </c>
      <c r="AI386" s="13">
        <v>45000</v>
      </c>
      <c r="AJ386">
        <f t="shared" si="56"/>
        <v>155</v>
      </c>
      <c r="AK386" s="13">
        <v>45042</v>
      </c>
      <c r="AL386">
        <v>0</v>
      </c>
      <c r="AN386" t="s">
        <v>204</v>
      </c>
      <c r="AO386" s="13">
        <v>45066</v>
      </c>
      <c r="AP386" s="13">
        <v>45103</v>
      </c>
      <c r="AQ386" s="13">
        <v>45106</v>
      </c>
      <c r="AR386">
        <f t="shared" si="57"/>
        <v>3.5</v>
      </c>
      <c r="AS386">
        <f t="shared" si="58"/>
        <v>10.85</v>
      </c>
      <c r="AT386" t="s">
        <v>1946</v>
      </c>
    </row>
    <row r="387" spans="1:46" ht="20.149999999999999" customHeight="1" x14ac:dyDescent="0.35">
      <c r="A387">
        <v>386</v>
      </c>
      <c r="B387" t="s">
        <v>360</v>
      </c>
      <c r="C387" t="s">
        <v>11115</v>
      </c>
      <c r="D387" t="s">
        <v>2609</v>
      </c>
      <c r="E387" t="s">
        <v>93</v>
      </c>
      <c r="G387" t="s">
        <v>2413</v>
      </c>
      <c r="H387" t="s">
        <v>2414</v>
      </c>
      <c r="I387" t="s">
        <v>92</v>
      </c>
      <c r="J387" t="s">
        <v>2415</v>
      </c>
      <c r="K387" t="s">
        <v>2415</v>
      </c>
      <c r="M387" t="s">
        <v>2568</v>
      </c>
      <c r="N387">
        <v>0.5</v>
      </c>
      <c r="R387" s="14">
        <v>44981</v>
      </c>
      <c r="S387" t="s">
        <v>207</v>
      </c>
      <c r="T387" s="14">
        <v>44995</v>
      </c>
      <c r="U387" s="16" t="s">
        <v>1872</v>
      </c>
      <c r="V387" s="16">
        <f t="shared" si="50"/>
        <v>60</v>
      </c>
      <c r="W387" s="16" t="s">
        <v>2404</v>
      </c>
      <c r="X387" t="s">
        <v>207</v>
      </c>
      <c r="Y387" s="16" t="s">
        <v>1873</v>
      </c>
      <c r="Z387" s="16" t="s">
        <v>204</v>
      </c>
      <c r="AB387" s="17">
        <f t="shared" si="51"/>
        <v>50</v>
      </c>
      <c r="AC387" s="13">
        <v>45022</v>
      </c>
      <c r="AD387">
        <f t="shared" ref="AD387:AD450" si="59">N387*100</f>
        <v>50</v>
      </c>
      <c r="AE387" s="13">
        <v>45022</v>
      </c>
      <c r="AF387">
        <f t="shared" si="55"/>
        <v>50</v>
      </c>
      <c r="AG387" s="13">
        <v>45022</v>
      </c>
      <c r="AH387">
        <f t="shared" si="52"/>
        <v>3.5</v>
      </c>
      <c r="AI387" s="13">
        <v>45001</v>
      </c>
      <c r="AJ387">
        <f t="shared" si="56"/>
        <v>25</v>
      </c>
      <c r="AK387" s="13">
        <v>45032</v>
      </c>
      <c r="AL387">
        <v>0</v>
      </c>
      <c r="AN387" t="s">
        <v>204</v>
      </c>
      <c r="AO387" s="13">
        <v>45069</v>
      </c>
      <c r="AP387" s="13">
        <v>45103</v>
      </c>
      <c r="AQ387" s="13">
        <v>45103</v>
      </c>
      <c r="AR387">
        <f t="shared" si="57"/>
        <v>3.5</v>
      </c>
      <c r="AS387">
        <f t="shared" si="58"/>
        <v>1.75</v>
      </c>
      <c r="AT387" t="s">
        <v>1946</v>
      </c>
    </row>
    <row r="388" spans="1:46" ht="20.149999999999999" customHeight="1" x14ac:dyDescent="0.35">
      <c r="A388">
        <v>387</v>
      </c>
      <c r="B388" t="s">
        <v>360</v>
      </c>
      <c r="C388" t="s">
        <v>11116</v>
      </c>
      <c r="D388" t="s">
        <v>2610</v>
      </c>
      <c r="E388" t="s">
        <v>98</v>
      </c>
      <c r="G388" t="s">
        <v>2413</v>
      </c>
      <c r="H388" t="s">
        <v>2414</v>
      </c>
      <c r="I388" t="s">
        <v>92</v>
      </c>
      <c r="J388" t="s">
        <v>2415</v>
      </c>
      <c r="K388" t="s">
        <v>2415</v>
      </c>
      <c r="M388" t="s">
        <v>2568</v>
      </c>
      <c r="N388">
        <v>0.66</v>
      </c>
      <c r="R388" s="14">
        <v>44974</v>
      </c>
      <c r="S388" t="s">
        <v>207</v>
      </c>
      <c r="T388" s="14">
        <v>44986</v>
      </c>
      <c r="U388" s="16" t="s">
        <v>1872</v>
      </c>
      <c r="V388" s="16">
        <f t="shared" ref="V388:V451" si="60">120*N388</f>
        <v>79.2</v>
      </c>
      <c r="W388" s="16" t="s">
        <v>2404</v>
      </c>
      <c r="X388" t="s">
        <v>207</v>
      </c>
      <c r="Y388" s="16" t="s">
        <v>1873</v>
      </c>
      <c r="Z388" s="16" t="s">
        <v>204</v>
      </c>
      <c r="AB388" s="17">
        <f t="shared" ref="AB388:AB451" si="61">N388*100</f>
        <v>66</v>
      </c>
      <c r="AC388" s="13">
        <v>45023</v>
      </c>
      <c r="AD388">
        <f t="shared" si="59"/>
        <v>66</v>
      </c>
      <c r="AE388" s="13">
        <v>45023</v>
      </c>
      <c r="AF388">
        <f t="shared" si="55"/>
        <v>66</v>
      </c>
      <c r="AG388" s="13">
        <v>45023</v>
      </c>
      <c r="AH388">
        <f t="shared" si="52"/>
        <v>4.62</v>
      </c>
      <c r="AI388" s="13">
        <v>44999</v>
      </c>
      <c r="AJ388">
        <f t="shared" si="56"/>
        <v>33</v>
      </c>
      <c r="AK388" s="13">
        <v>45033</v>
      </c>
      <c r="AL388">
        <v>0</v>
      </c>
      <c r="AN388" t="s">
        <v>204</v>
      </c>
      <c r="AO388" s="13">
        <v>45070</v>
      </c>
      <c r="AP388" s="13">
        <v>45103</v>
      </c>
      <c r="AQ388" s="13">
        <v>45103</v>
      </c>
      <c r="AR388">
        <f t="shared" si="57"/>
        <v>3.5</v>
      </c>
      <c r="AS388">
        <f t="shared" si="58"/>
        <v>2.31</v>
      </c>
      <c r="AT388" t="s">
        <v>1946</v>
      </c>
    </row>
    <row r="389" spans="1:46" ht="20.149999999999999" customHeight="1" x14ac:dyDescent="0.35">
      <c r="A389">
        <v>388</v>
      </c>
      <c r="B389" t="s">
        <v>360</v>
      </c>
      <c r="C389" t="s">
        <v>11117</v>
      </c>
      <c r="D389" t="s">
        <v>2611</v>
      </c>
      <c r="E389" t="s">
        <v>93</v>
      </c>
      <c r="G389" t="s">
        <v>2413</v>
      </c>
      <c r="H389" t="s">
        <v>2414</v>
      </c>
      <c r="I389" t="s">
        <v>92</v>
      </c>
      <c r="J389" t="s">
        <v>2415</v>
      </c>
      <c r="K389" t="s">
        <v>2415</v>
      </c>
      <c r="M389" t="s">
        <v>2568</v>
      </c>
      <c r="N389">
        <v>1</v>
      </c>
      <c r="R389" s="14">
        <v>44975</v>
      </c>
      <c r="S389" t="s">
        <v>207</v>
      </c>
      <c r="T389" s="14">
        <v>44987</v>
      </c>
      <c r="U389" s="16" t="s">
        <v>1872</v>
      </c>
      <c r="V389" s="16">
        <f t="shared" si="60"/>
        <v>120</v>
      </c>
      <c r="W389" s="16" t="s">
        <v>2404</v>
      </c>
      <c r="X389" t="s">
        <v>207</v>
      </c>
      <c r="Y389" s="16" t="s">
        <v>1873</v>
      </c>
      <c r="Z389" s="16" t="s">
        <v>204</v>
      </c>
      <c r="AB389" s="17">
        <f t="shared" si="61"/>
        <v>100</v>
      </c>
      <c r="AC389" s="13">
        <v>45024</v>
      </c>
      <c r="AD389">
        <f t="shared" si="59"/>
        <v>100</v>
      </c>
      <c r="AE389" s="13">
        <v>45024</v>
      </c>
      <c r="AF389">
        <f t="shared" si="55"/>
        <v>100</v>
      </c>
      <c r="AG389" s="13">
        <v>45024</v>
      </c>
      <c r="AH389">
        <f t="shared" si="52"/>
        <v>7</v>
      </c>
      <c r="AI389" s="13">
        <v>45000</v>
      </c>
      <c r="AJ389">
        <f t="shared" si="56"/>
        <v>50</v>
      </c>
      <c r="AK389" s="13">
        <v>45034</v>
      </c>
      <c r="AL389">
        <v>0</v>
      </c>
      <c r="AN389" t="s">
        <v>204</v>
      </c>
      <c r="AO389" s="13">
        <v>45071</v>
      </c>
      <c r="AP389" s="13">
        <v>45104</v>
      </c>
      <c r="AQ389" s="13">
        <v>45106</v>
      </c>
      <c r="AR389">
        <f t="shared" si="57"/>
        <v>3.5</v>
      </c>
      <c r="AS389">
        <f t="shared" si="58"/>
        <v>3.5</v>
      </c>
      <c r="AT389" t="s">
        <v>1946</v>
      </c>
    </row>
    <row r="390" spans="1:46" ht="20.149999999999999" customHeight="1" x14ac:dyDescent="0.35">
      <c r="A390">
        <v>389</v>
      </c>
      <c r="B390" t="s">
        <v>360</v>
      </c>
      <c r="C390" t="s">
        <v>11118</v>
      </c>
      <c r="D390" t="s">
        <v>2612</v>
      </c>
      <c r="E390" t="s">
        <v>98</v>
      </c>
      <c r="G390" t="s">
        <v>2413</v>
      </c>
      <c r="H390" t="s">
        <v>2414</v>
      </c>
      <c r="I390" t="s">
        <v>92</v>
      </c>
      <c r="J390" t="s">
        <v>2415</v>
      </c>
      <c r="K390" t="s">
        <v>2415</v>
      </c>
      <c r="M390" t="s">
        <v>2568</v>
      </c>
      <c r="N390">
        <v>1.5</v>
      </c>
      <c r="R390" s="14">
        <v>44974</v>
      </c>
      <c r="S390" t="s">
        <v>207</v>
      </c>
      <c r="T390" s="14">
        <v>44988</v>
      </c>
      <c r="U390" s="16" t="s">
        <v>1872</v>
      </c>
      <c r="V390" s="16">
        <f t="shared" si="60"/>
        <v>180</v>
      </c>
      <c r="W390" s="16" t="s">
        <v>2404</v>
      </c>
      <c r="X390" t="s">
        <v>207</v>
      </c>
      <c r="Y390" s="16" t="s">
        <v>1873</v>
      </c>
      <c r="Z390" s="16" t="s">
        <v>204</v>
      </c>
      <c r="AB390" s="17">
        <f t="shared" si="61"/>
        <v>150</v>
      </c>
      <c r="AC390" s="13">
        <v>45025</v>
      </c>
      <c r="AD390">
        <f t="shared" si="59"/>
        <v>150</v>
      </c>
      <c r="AE390" s="13">
        <v>45025</v>
      </c>
      <c r="AF390">
        <f t="shared" si="55"/>
        <v>150</v>
      </c>
      <c r="AG390" s="13">
        <v>45025</v>
      </c>
      <c r="AH390">
        <f t="shared" si="52"/>
        <v>10.5</v>
      </c>
      <c r="AI390" s="13">
        <v>45001</v>
      </c>
      <c r="AJ390">
        <f t="shared" si="56"/>
        <v>75</v>
      </c>
      <c r="AK390" s="13">
        <v>45035</v>
      </c>
      <c r="AL390">
        <v>0</v>
      </c>
      <c r="AN390" t="s">
        <v>204</v>
      </c>
      <c r="AO390" s="13">
        <v>45062</v>
      </c>
      <c r="AP390" s="13">
        <v>45103</v>
      </c>
      <c r="AQ390" s="13">
        <v>45106</v>
      </c>
      <c r="AR390">
        <f t="shared" si="57"/>
        <v>3.5</v>
      </c>
      <c r="AS390">
        <f t="shared" si="58"/>
        <v>5.25</v>
      </c>
      <c r="AT390" t="s">
        <v>1946</v>
      </c>
    </row>
    <row r="391" spans="1:46" ht="20.149999999999999" customHeight="1" x14ac:dyDescent="0.35">
      <c r="A391">
        <v>390</v>
      </c>
      <c r="B391" t="s">
        <v>360</v>
      </c>
      <c r="C391" t="s">
        <v>11119</v>
      </c>
      <c r="D391" t="s">
        <v>2613</v>
      </c>
      <c r="E391" t="s">
        <v>98</v>
      </c>
      <c r="G391" t="s">
        <v>2413</v>
      </c>
      <c r="H391" t="s">
        <v>2414</v>
      </c>
      <c r="I391" t="s">
        <v>92</v>
      </c>
      <c r="J391" t="s">
        <v>2415</v>
      </c>
      <c r="K391" t="s">
        <v>2415</v>
      </c>
      <c r="M391" t="s">
        <v>2568</v>
      </c>
      <c r="N391">
        <v>1.1100000000000001</v>
      </c>
      <c r="R391" s="14">
        <v>44975</v>
      </c>
      <c r="S391" t="s">
        <v>207</v>
      </c>
      <c r="T391" s="14">
        <v>44989</v>
      </c>
      <c r="U391" s="16" t="s">
        <v>1872</v>
      </c>
      <c r="V391" s="16">
        <f t="shared" si="60"/>
        <v>133.20000000000002</v>
      </c>
      <c r="W391" s="16" t="s">
        <v>2404</v>
      </c>
      <c r="X391" t="s">
        <v>207</v>
      </c>
      <c r="Y391" s="16" t="s">
        <v>1873</v>
      </c>
      <c r="Z391" s="16" t="s">
        <v>204</v>
      </c>
      <c r="AB391" s="17">
        <f t="shared" si="61"/>
        <v>111.00000000000001</v>
      </c>
      <c r="AC391" s="13">
        <v>45029</v>
      </c>
      <c r="AD391">
        <f t="shared" si="59"/>
        <v>111.00000000000001</v>
      </c>
      <c r="AE391" s="13">
        <v>45029</v>
      </c>
      <c r="AF391">
        <f t="shared" si="55"/>
        <v>111.00000000000001</v>
      </c>
      <c r="AG391" s="13">
        <v>45029</v>
      </c>
      <c r="AH391">
        <f t="shared" si="52"/>
        <v>7.7700000000000005</v>
      </c>
      <c r="AI391" s="13">
        <v>45002</v>
      </c>
      <c r="AJ391">
        <f t="shared" si="56"/>
        <v>55.500000000000007</v>
      </c>
      <c r="AK391" s="13">
        <v>45036</v>
      </c>
      <c r="AL391">
        <v>0</v>
      </c>
      <c r="AN391" t="s">
        <v>204</v>
      </c>
      <c r="AO391" s="13">
        <v>45063</v>
      </c>
      <c r="AP391" s="13">
        <v>45105</v>
      </c>
      <c r="AQ391" s="13">
        <v>45107</v>
      </c>
      <c r="AR391">
        <f t="shared" si="57"/>
        <v>3.5</v>
      </c>
      <c r="AS391">
        <f t="shared" si="58"/>
        <v>3.8850000000000002</v>
      </c>
      <c r="AT391" t="s">
        <v>1946</v>
      </c>
    </row>
    <row r="392" spans="1:46" ht="20.149999999999999" customHeight="1" x14ac:dyDescent="0.35">
      <c r="A392">
        <v>391</v>
      </c>
      <c r="B392" t="s">
        <v>360</v>
      </c>
      <c r="C392" t="s">
        <v>11120</v>
      </c>
      <c r="D392" t="s">
        <v>2614</v>
      </c>
      <c r="E392" t="s">
        <v>98</v>
      </c>
      <c r="G392" t="s">
        <v>2413</v>
      </c>
      <c r="H392" t="s">
        <v>2414</v>
      </c>
      <c r="I392" t="s">
        <v>92</v>
      </c>
      <c r="J392" t="s">
        <v>2415</v>
      </c>
      <c r="K392" t="s">
        <v>2415</v>
      </c>
      <c r="M392" t="s">
        <v>2568</v>
      </c>
      <c r="N392">
        <v>0.9</v>
      </c>
      <c r="R392" s="14">
        <v>44976</v>
      </c>
      <c r="S392" t="s">
        <v>207</v>
      </c>
      <c r="T392" s="14">
        <v>44986</v>
      </c>
      <c r="U392" s="16" t="s">
        <v>1872</v>
      </c>
      <c r="V392" s="16">
        <f t="shared" si="60"/>
        <v>108</v>
      </c>
      <c r="W392" s="16" t="s">
        <v>2404</v>
      </c>
      <c r="X392" t="s">
        <v>207</v>
      </c>
      <c r="Y392" s="16" t="s">
        <v>1873</v>
      </c>
      <c r="Z392" s="16" t="s">
        <v>204</v>
      </c>
      <c r="AB392" s="17">
        <f t="shared" si="61"/>
        <v>90</v>
      </c>
      <c r="AC392" s="13">
        <v>45017</v>
      </c>
      <c r="AD392">
        <f t="shared" si="59"/>
        <v>90</v>
      </c>
      <c r="AE392" s="13">
        <v>45017</v>
      </c>
      <c r="AF392">
        <f t="shared" si="55"/>
        <v>90</v>
      </c>
      <c r="AG392" s="13">
        <v>45017</v>
      </c>
      <c r="AH392">
        <f t="shared" si="52"/>
        <v>6.3</v>
      </c>
      <c r="AI392" s="13">
        <v>45005</v>
      </c>
      <c r="AJ392">
        <f t="shared" si="56"/>
        <v>45</v>
      </c>
      <c r="AK392" s="13">
        <v>45032</v>
      </c>
      <c r="AL392">
        <v>0</v>
      </c>
      <c r="AN392" t="s">
        <v>204</v>
      </c>
      <c r="AO392" s="13">
        <v>45064</v>
      </c>
      <c r="AP392" s="13">
        <v>45105</v>
      </c>
      <c r="AQ392" s="13">
        <v>45105</v>
      </c>
      <c r="AR392">
        <f t="shared" si="57"/>
        <v>3.5</v>
      </c>
      <c r="AS392">
        <f t="shared" si="58"/>
        <v>3.15</v>
      </c>
      <c r="AT392" t="s">
        <v>1946</v>
      </c>
    </row>
    <row r="393" spans="1:46" ht="20.149999999999999" customHeight="1" x14ac:dyDescent="0.35">
      <c r="A393">
        <v>392</v>
      </c>
      <c r="B393" t="s">
        <v>360</v>
      </c>
      <c r="C393" t="s">
        <v>11121</v>
      </c>
      <c r="D393" t="s">
        <v>265</v>
      </c>
      <c r="E393" t="s">
        <v>98</v>
      </c>
      <c r="G393" t="s">
        <v>2413</v>
      </c>
      <c r="H393" t="s">
        <v>2414</v>
      </c>
      <c r="I393" t="s">
        <v>92</v>
      </c>
      <c r="J393" t="s">
        <v>2415</v>
      </c>
      <c r="K393" t="s">
        <v>2415</v>
      </c>
      <c r="M393" t="s">
        <v>2568</v>
      </c>
      <c r="N393">
        <v>2.4700000000000002</v>
      </c>
      <c r="R393" s="14">
        <v>44977</v>
      </c>
      <c r="S393" t="s">
        <v>207</v>
      </c>
      <c r="T393" s="14">
        <v>44987</v>
      </c>
      <c r="U393" s="16" t="s">
        <v>1872</v>
      </c>
      <c r="V393" s="16">
        <f t="shared" si="60"/>
        <v>296.40000000000003</v>
      </c>
      <c r="W393" s="16" t="s">
        <v>2404</v>
      </c>
      <c r="X393" t="s">
        <v>207</v>
      </c>
      <c r="Y393" s="16" t="s">
        <v>1873</v>
      </c>
      <c r="Z393" s="16" t="s">
        <v>204</v>
      </c>
      <c r="AB393" s="17">
        <f t="shared" si="61"/>
        <v>247.00000000000003</v>
      </c>
      <c r="AC393" s="13">
        <v>45018</v>
      </c>
      <c r="AD393">
        <f t="shared" si="59"/>
        <v>247.00000000000003</v>
      </c>
      <c r="AE393" s="13">
        <v>45018</v>
      </c>
      <c r="AF393">
        <f t="shared" si="55"/>
        <v>247.00000000000003</v>
      </c>
      <c r="AG393" s="13">
        <v>45018</v>
      </c>
      <c r="AH393">
        <f t="shared" si="52"/>
        <v>17.290000000000003</v>
      </c>
      <c r="AI393" s="13">
        <v>45006</v>
      </c>
      <c r="AJ393">
        <f t="shared" si="56"/>
        <v>123.50000000000001</v>
      </c>
      <c r="AK393" s="13">
        <v>45033</v>
      </c>
      <c r="AL393">
        <v>0</v>
      </c>
      <c r="AN393" t="s">
        <v>204</v>
      </c>
      <c r="AO393" s="13">
        <v>45065</v>
      </c>
      <c r="AP393" s="13">
        <v>45088</v>
      </c>
      <c r="AQ393" s="13">
        <v>45088</v>
      </c>
      <c r="AR393">
        <f t="shared" si="57"/>
        <v>3.5000000000000004</v>
      </c>
      <c r="AS393">
        <f t="shared" si="58"/>
        <v>8.6450000000000014</v>
      </c>
      <c r="AT393" t="s">
        <v>1946</v>
      </c>
    </row>
    <row r="394" spans="1:46" ht="20.149999999999999" customHeight="1" x14ac:dyDescent="0.35">
      <c r="A394">
        <v>393</v>
      </c>
      <c r="B394" t="s">
        <v>360</v>
      </c>
      <c r="C394" t="s">
        <v>11122</v>
      </c>
      <c r="D394" t="s">
        <v>266</v>
      </c>
      <c r="E394" t="s">
        <v>93</v>
      </c>
      <c r="G394" t="s">
        <v>2413</v>
      </c>
      <c r="H394" t="s">
        <v>2414</v>
      </c>
      <c r="I394" t="s">
        <v>92</v>
      </c>
      <c r="J394" t="s">
        <v>2415</v>
      </c>
      <c r="K394" t="s">
        <v>2415</v>
      </c>
      <c r="M394" t="s">
        <v>2568</v>
      </c>
      <c r="N394">
        <v>0.45</v>
      </c>
      <c r="R394" s="14">
        <v>44974</v>
      </c>
      <c r="S394" t="s">
        <v>207</v>
      </c>
      <c r="T394" s="14">
        <v>44988</v>
      </c>
      <c r="U394" s="16" t="s">
        <v>1872</v>
      </c>
      <c r="V394" s="16">
        <f t="shared" si="60"/>
        <v>54</v>
      </c>
      <c r="W394" s="16" t="s">
        <v>2404</v>
      </c>
      <c r="X394" t="s">
        <v>207</v>
      </c>
      <c r="Y394" s="16" t="s">
        <v>1873</v>
      </c>
      <c r="Z394" s="16" t="s">
        <v>204</v>
      </c>
      <c r="AB394" s="17">
        <f t="shared" si="61"/>
        <v>45</v>
      </c>
      <c r="AC394" s="13">
        <v>45019</v>
      </c>
      <c r="AD394">
        <f t="shared" si="59"/>
        <v>45</v>
      </c>
      <c r="AE394" s="13">
        <v>45019</v>
      </c>
      <c r="AF394">
        <f t="shared" si="55"/>
        <v>45</v>
      </c>
      <c r="AG394" s="13">
        <v>45019</v>
      </c>
      <c r="AH394">
        <f t="shared" si="52"/>
        <v>3.15</v>
      </c>
      <c r="AI394" s="13">
        <v>45007</v>
      </c>
      <c r="AJ394">
        <f t="shared" si="56"/>
        <v>22.5</v>
      </c>
      <c r="AK394" s="13">
        <v>45034</v>
      </c>
      <c r="AL394">
        <v>0</v>
      </c>
      <c r="AN394" t="s">
        <v>204</v>
      </c>
      <c r="AO394" s="13">
        <v>45066</v>
      </c>
      <c r="AP394" s="13">
        <v>45075</v>
      </c>
      <c r="AQ394" s="13">
        <v>45089</v>
      </c>
      <c r="AR394">
        <f t="shared" si="57"/>
        <v>3.5</v>
      </c>
      <c r="AS394">
        <f t="shared" si="58"/>
        <v>1.575</v>
      </c>
      <c r="AT394" t="s">
        <v>1946</v>
      </c>
    </row>
    <row r="395" spans="1:46" ht="20.149999999999999" customHeight="1" x14ac:dyDescent="0.35">
      <c r="A395">
        <v>394</v>
      </c>
      <c r="B395" t="s">
        <v>360</v>
      </c>
      <c r="C395" t="s">
        <v>11123</v>
      </c>
      <c r="D395" t="s">
        <v>267</v>
      </c>
      <c r="E395" t="s">
        <v>98</v>
      </c>
      <c r="G395" t="s">
        <v>2413</v>
      </c>
      <c r="H395" t="s">
        <v>2414</v>
      </c>
      <c r="I395" t="s">
        <v>92</v>
      </c>
      <c r="J395" t="s">
        <v>2415</v>
      </c>
      <c r="K395" t="s">
        <v>2415</v>
      </c>
      <c r="M395" t="s">
        <v>2568</v>
      </c>
      <c r="N395">
        <v>1.28</v>
      </c>
      <c r="R395" s="14">
        <v>44975</v>
      </c>
      <c r="S395" t="s">
        <v>207</v>
      </c>
      <c r="T395" s="14">
        <v>44986</v>
      </c>
      <c r="U395" s="16" t="s">
        <v>1872</v>
      </c>
      <c r="V395" s="16">
        <f t="shared" si="60"/>
        <v>153.6</v>
      </c>
      <c r="W395" s="16" t="s">
        <v>2404</v>
      </c>
      <c r="X395" t="s">
        <v>207</v>
      </c>
      <c r="Y395" s="16" t="s">
        <v>1873</v>
      </c>
      <c r="Z395" s="16" t="s">
        <v>204</v>
      </c>
      <c r="AB395" s="17">
        <f t="shared" si="61"/>
        <v>128</v>
      </c>
      <c r="AC395" s="13">
        <v>45020</v>
      </c>
      <c r="AD395">
        <f t="shared" si="59"/>
        <v>128</v>
      </c>
      <c r="AE395" s="13">
        <v>45020</v>
      </c>
      <c r="AF395">
        <f t="shared" si="55"/>
        <v>128</v>
      </c>
      <c r="AG395" s="13">
        <v>45020</v>
      </c>
      <c r="AH395">
        <f t="shared" si="52"/>
        <v>8.9600000000000009</v>
      </c>
      <c r="AI395" s="13">
        <v>45008</v>
      </c>
      <c r="AJ395">
        <f t="shared" si="56"/>
        <v>64</v>
      </c>
      <c r="AK395" s="13">
        <v>45035</v>
      </c>
      <c r="AL395">
        <v>0</v>
      </c>
      <c r="AN395" t="s">
        <v>204</v>
      </c>
      <c r="AO395" s="13">
        <v>45069</v>
      </c>
      <c r="AP395" s="13">
        <v>45083</v>
      </c>
      <c r="AQ395" s="13">
        <v>45087</v>
      </c>
      <c r="AR395">
        <f t="shared" si="57"/>
        <v>3.5000000000000004</v>
      </c>
      <c r="AS395">
        <f t="shared" si="58"/>
        <v>4.4800000000000004</v>
      </c>
      <c r="AT395" t="s">
        <v>1946</v>
      </c>
    </row>
    <row r="396" spans="1:46" ht="20.149999999999999" customHeight="1" x14ac:dyDescent="0.35">
      <c r="A396">
        <v>395</v>
      </c>
      <c r="B396" t="s">
        <v>360</v>
      </c>
      <c r="C396" t="s">
        <v>11124</v>
      </c>
      <c r="D396" t="s">
        <v>268</v>
      </c>
      <c r="E396" t="s">
        <v>98</v>
      </c>
      <c r="G396" t="s">
        <v>2413</v>
      </c>
      <c r="H396" t="s">
        <v>2414</v>
      </c>
      <c r="I396" t="s">
        <v>92</v>
      </c>
      <c r="J396" t="s">
        <v>2415</v>
      </c>
      <c r="K396" t="s">
        <v>2415</v>
      </c>
      <c r="M396" t="s">
        <v>2568</v>
      </c>
      <c r="N396">
        <v>1.34</v>
      </c>
      <c r="R396" s="14">
        <v>44976</v>
      </c>
      <c r="S396" t="s">
        <v>207</v>
      </c>
      <c r="T396" s="14">
        <v>44987</v>
      </c>
      <c r="U396" s="16" t="s">
        <v>1872</v>
      </c>
      <c r="V396" s="16">
        <f t="shared" si="60"/>
        <v>160.80000000000001</v>
      </c>
      <c r="W396" s="16" t="s">
        <v>2404</v>
      </c>
      <c r="X396" t="s">
        <v>207</v>
      </c>
      <c r="Y396" s="16" t="s">
        <v>1873</v>
      </c>
      <c r="Z396" s="16" t="s">
        <v>204</v>
      </c>
      <c r="AB396" s="17">
        <f t="shared" si="61"/>
        <v>134</v>
      </c>
      <c r="AC396" s="13">
        <v>45021</v>
      </c>
      <c r="AD396">
        <f t="shared" si="59"/>
        <v>134</v>
      </c>
      <c r="AE396" s="13">
        <v>45021</v>
      </c>
      <c r="AF396">
        <f t="shared" si="55"/>
        <v>134</v>
      </c>
      <c r="AG396" s="13">
        <v>45021</v>
      </c>
      <c r="AH396">
        <f t="shared" si="52"/>
        <v>9.3800000000000008</v>
      </c>
      <c r="AI396" s="13">
        <v>44999</v>
      </c>
      <c r="AJ396">
        <f t="shared" si="56"/>
        <v>67</v>
      </c>
      <c r="AK396" s="13">
        <v>45036</v>
      </c>
      <c r="AL396">
        <v>0</v>
      </c>
      <c r="AN396" t="s">
        <v>204</v>
      </c>
      <c r="AO396" s="13">
        <v>45070</v>
      </c>
      <c r="AP396" s="13">
        <v>45079</v>
      </c>
      <c r="AQ396" s="13">
        <v>45092</v>
      </c>
      <c r="AR396">
        <f t="shared" si="57"/>
        <v>3.5</v>
      </c>
      <c r="AS396">
        <f t="shared" si="58"/>
        <v>4.6900000000000004</v>
      </c>
      <c r="AT396" t="s">
        <v>1946</v>
      </c>
    </row>
    <row r="397" spans="1:46" ht="20.149999999999999" customHeight="1" x14ac:dyDescent="0.35">
      <c r="A397">
        <v>396</v>
      </c>
      <c r="B397" t="s">
        <v>360</v>
      </c>
      <c r="C397" t="s">
        <v>11125</v>
      </c>
      <c r="D397" t="s">
        <v>269</v>
      </c>
      <c r="E397" t="s">
        <v>98</v>
      </c>
      <c r="G397" t="s">
        <v>2413</v>
      </c>
      <c r="H397" t="s">
        <v>2414</v>
      </c>
      <c r="I397" t="s">
        <v>92</v>
      </c>
      <c r="J397" t="s">
        <v>2415</v>
      </c>
      <c r="K397" t="s">
        <v>2415</v>
      </c>
      <c r="M397" t="s">
        <v>2568</v>
      </c>
      <c r="N397">
        <v>0.52</v>
      </c>
      <c r="R397" s="14">
        <v>44977</v>
      </c>
      <c r="S397" t="s">
        <v>207</v>
      </c>
      <c r="T397" s="14">
        <v>44988</v>
      </c>
      <c r="U397" s="16" t="s">
        <v>1872</v>
      </c>
      <c r="V397" s="16">
        <f t="shared" si="60"/>
        <v>62.400000000000006</v>
      </c>
      <c r="W397" s="16" t="s">
        <v>2404</v>
      </c>
      <c r="X397" t="s">
        <v>207</v>
      </c>
      <c r="Y397" s="16" t="s">
        <v>1873</v>
      </c>
      <c r="Z397" s="16" t="s">
        <v>204</v>
      </c>
      <c r="AB397" s="17">
        <f t="shared" si="61"/>
        <v>52</v>
      </c>
      <c r="AC397" s="13">
        <v>45022</v>
      </c>
      <c r="AD397">
        <f t="shared" si="59"/>
        <v>52</v>
      </c>
      <c r="AE397" s="13">
        <v>45022</v>
      </c>
      <c r="AF397">
        <f t="shared" si="55"/>
        <v>52</v>
      </c>
      <c r="AG397" s="13">
        <v>45022</v>
      </c>
      <c r="AH397">
        <f t="shared" si="52"/>
        <v>3.64</v>
      </c>
      <c r="AI397" s="13">
        <v>45000</v>
      </c>
      <c r="AJ397">
        <f t="shared" si="56"/>
        <v>26</v>
      </c>
      <c r="AK397" s="13">
        <v>45037</v>
      </c>
      <c r="AL397">
        <v>0</v>
      </c>
      <c r="AN397" t="s">
        <v>204</v>
      </c>
      <c r="AO397" s="13">
        <v>45071</v>
      </c>
      <c r="AP397" s="13">
        <v>45087</v>
      </c>
      <c r="AQ397" s="13">
        <v>45092</v>
      </c>
      <c r="AR397">
        <f t="shared" si="57"/>
        <v>3.5</v>
      </c>
      <c r="AS397">
        <f t="shared" si="58"/>
        <v>1.82</v>
      </c>
      <c r="AT397" t="s">
        <v>1946</v>
      </c>
    </row>
    <row r="398" spans="1:46" ht="20.149999999999999" customHeight="1" x14ac:dyDescent="0.35">
      <c r="A398">
        <v>397</v>
      </c>
      <c r="B398" t="s">
        <v>360</v>
      </c>
      <c r="C398" t="s">
        <v>11126</v>
      </c>
      <c r="D398" t="s">
        <v>270</v>
      </c>
      <c r="E398" t="s">
        <v>98</v>
      </c>
      <c r="G398" t="s">
        <v>2413</v>
      </c>
      <c r="H398" t="s">
        <v>2414</v>
      </c>
      <c r="I398" t="s">
        <v>92</v>
      </c>
      <c r="J398" t="s">
        <v>2415</v>
      </c>
      <c r="K398" t="s">
        <v>2415</v>
      </c>
      <c r="M398" t="s">
        <v>2568</v>
      </c>
      <c r="N398">
        <v>1.52</v>
      </c>
      <c r="R398" s="14">
        <v>44974</v>
      </c>
      <c r="S398" t="s">
        <v>207</v>
      </c>
      <c r="T398" s="14">
        <v>44989</v>
      </c>
      <c r="U398" s="16" t="s">
        <v>1872</v>
      </c>
      <c r="V398" s="16">
        <f t="shared" si="60"/>
        <v>182.4</v>
      </c>
      <c r="W398" s="16" t="s">
        <v>2404</v>
      </c>
      <c r="X398" t="s">
        <v>207</v>
      </c>
      <c r="Y398" s="16" t="s">
        <v>1873</v>
      </c>
      <c r="Z398" s="16" t="s">
        <v>204</v>
      </c>
      <c r="AB398" s="17">
        <f t="shared" si="61"/>
        <v>152</v>
      </c>
      <c r="AC398" s="13">
        <v>45023</v>
      </c>
      <c r="AD398">
        <f t="shared" si="59"/>
        <v>152</v>
      </c>
      <c r="AE398" s="13">
        <v>45023</v>
      </c>
      <c r="AF398">
        <f t="shared" si="55"/>
        <v>152</v>
      </c>
      <c r="AG398" s="13">
        <v>45023</v>
      </c>
      <c r="AH398">
        <f t="shared" si="52"/>
        <v>10.64</v>
      </c>
      <c r="AI398" s="13">
        <v>45001</v>
      </c>
      <c r="AJ398">
        <f t="shared" si="56"/>
        <v>76</v>
      </c>
      <c r="AK398" s="13">
        <v>45040</v>
      </c>
      <c r="AL398">
        <v>0</v>
      </c>
      <c r="AN398" t="s">
        <v>204</v>
      </c>
      <c r="AO398" s="13">
        <v>45072</v>
      </c>
      <c r="AP398" s="13">
        <v>45089</v>
      </c>
      <c r="AQ398" s="13">
        <v>45094</v>
      </c>
      <c r="AR398">
        <f t="shared" si="57"/>
        <v>3.5</v>
      </c>
      <c r="AS398">
        <f t="shared" si="58"/>
        <v>5.32</v>
      </c>
      <c r="AT398" t="s">
        <v>1946</v>
      </c>
    </row>
    <row r="399" spans="1:46" ht="20.149999999999999" customHeight="1" x14ac:dyDescent="0.35">
      <c r="A399">
        <v>398</v>
      </c>
      <c r="B399" t="s">
        <v>360</v>
      </c>
      <c r="C399" t="s">
        <v>11127</v>
      </c>
      <c r="D399" t="s">
        <v>2615</v>
      </c>
      <c r="E399" t="s">
        <v>98</v>
      </c>
      <c r="G399" t="s">
        <v>2413</v>
      </c>
      <c r="H399" t="s">
        <v>2414</v>
      </c>
      <c r="I399" t="s">
        <v>92</v>
      </c>
      <c r="J399" t="s">
        <v>2415</v>
      </c>
      <c r="K399" t="s">
        <v>2415</v>
      </c>
      <c r="M399" t="s">
        <v>2568</v>
      </c>
      <c r="N399">
        <v>1</v>
      </c>
      <c r="R399" s="14">
        <v>44975</v>
      </c>
      <c r="S399" t="s">
        <v>207</v>
      </c>
      <c r="T399" s="14">
        <v>44990</v>
      </c>
      <c r="U399" s="16" t="s">
        <v>1872</v>
      </c>
      <c r="V399" s="16">
        <f t="shared" si="60"/>
        <v>120</v>
      </c>
      <c r="W399" s="16" t="s">
        <v>2404</v>
      </c>
      <c r="X399" t="s">
        <v>207</v>
      </c>
      <c r="Y399" s="16" t="s">
        <v>1873</v>
      </c>
      <c r="Z399" s="16" t="s">
        <v>204</v>
      </c>
      <c r="AB399" s="17">
        <f t="shared" si="61"/>
        <v>100</v>
      </c>
      <c r="AC399" s="13">
        <v>45024</v>
      </c>
      <c r="AD399">
        <f t="shared" si="59"/>
        <v>100</v>
      </c>
      <c r="AE399" s="13">
        <v>45024</v>
      </c>
      <c r="AF399">
        <f t="shared" si="55"/>
        <v>100</v>
      </c>
      <c r="AG399" s="13">
        <v>45024</v>
      </c>
      <c r="AH399">
        <f t="shared" si="52"/>
        <v>7</v>
      </c>
      <c r="AI399" s="13">
        <v>44999</v>
      </c>
      <c r="AJ399">
        <f t="shared" si="56"/>
        <v>50</v>
      </c>
      <c r="AK399" s="13">
        <v>45041</v>
      </c>
      <c r="AL399">
        <v>0</v>
      </c>
      <c r="AN399" t="s">
        <v>204</v>
      </c>
      <c r="AO399" s="13">
        <v>45062</v>
      </c>
      <c r="AP399" s="13">
        <v>45072</v>
      </c>
      <c r="AQ399" s="13">
        <v>45076</v>
      </c>
      <c r="AR399">
        <f t="shared" si="57"/>
        <v>3.5</v>
      </c>
      <c r="AS399">
        <f t="shared" si="58"/>
        <v>3.5</v>
      </c>
      <c r="AT399" t="s">
        <v>1946</v>
      </c>
    </row>
    <row r="400" spans="1:46" ht="20.149999999999999" customHeight="1" x14ac:dyDescent="0.35">
      <c r="A400">
        <v>399</v>
      </c>
      <c r="B400" t="s">
        <v>360</v>
      </c>
      <c r="C400" t="s">
        <v>11128</v>
      </c>
      <c r="D400" t="s">
        <v>271</v>
      </c>
      <c r="E400" t="s">
        <v>98</v>
      </c>
      <c r="G400" t="s">
        <v>2413</v>
      </c>
      <c r="H400" t="s">
        <v>2414</v>
      </c>
      <c r="I400" t="s">
        <v>92</v>
      </c>
      <c r="J400" t="s">
        <v>2415</v>
      </c>
      <c r="K400" t="s">
        <v>2415</v>
      </c>
      <c r="M400" t="s">
        <v>2568</v>
      </c>
      <c r="N400">
        <v>1.0900000000000001</v>
      </c>
      <c r="R400" s="14">
        <v>44976</v>
      </c>
      <c r="S400" t="s">
        <v>207</v>
      </c>
      <c r="T400" s="14">
        <v>44991</v>
      </c>
      <c r="U400" s="16" t="s">
        <v>1872</v>
      </c>
      <c r="V400" s="16">
        <f t="shared" si="60"/>
        <v>130.80000000000001</v>
      </c>
      <c r="W400" s="16" t="s">
        <v>2404</v>
      </c>
      <c r="X400" t="s">
        <v>207</v>
      </c>
      <c r="Y400" s="16" t="s">
        <v>1873</v>
      </c>
      <c r="Z400" s="16" t="s">
        <v>204</v>
      </c>
      <c r="AB400" s="17">
        <f t="shared" si="61"/>
        <v>109.00000000000001</v>
      </c>
      <c r="AC400" s="13">
        <v>45025</v>
      </c>
      <c r="AD400">
        <f t="shared" si="59"/>
        <v>109.00000000000001</v>
      </c>
      <c r="AE400" s="13">
        <v>45025</v>
      </c>
      <c r="AF400">
        <f t="shared" si="55"/>
        <v>109.00000000000001</v>
      </c>
      <c r="AG400" s="13">
        <v>45025</v>
      </c>
      <c r="AH400">
        <f t="shared" si="52"/>
        <v>7.6300000000000008</v>
      </c>
      <c r="AI400" s="13">
        <v>45000</v>
      </c>
      <c r="AJ400">
        <f t="shared" si="56"/>
        <v>54.500000000000007</v>
      </c>
      <c r="AK400" s="13">
        <v>45042</v>
      </c>
      <c r="AL400">
        <v>0</v>
      </c>
      <c r="AN400" t="s">
        <v>204</v>
      </c>
      <c r="AO400" s="13">
        <v>45063</v>
      </c>
      <c r="AP400" s="13">
        <v>45087</v>
      </c>
      <c r="AQ400" s="13">
        <v>45096</v>
      </c>
      <c r="AR400">
        <f t="shared" si="57"/>
        <v>3.5</v>
      </c>
      <c r="AS400">
        <f t="shared" si="58"/>
        <v>3.8150000000000004</v>
      </c>
      <c r="AT400" t="s">
        <v>1946</v>
      </c>
    </row>
    <row r="401" spans="1:46" ht="20.149999999999999" customHeight="1" x14ac:dyDescent="0.35">
      <c r="A401">
        <v>400</v>
      </c>
      <c r="B401" t="s">
        <v>360</v>
      </c>
      <c r="C401" t="s">
        <v>11129</v>
      </c>
      <c r="D401" t="s">
        <v>272</v>
      </c>
      <c r="E401" t="s">
        <v>93</v>
      </c>
      <c r="G401" t="s">
        <v>2413</v>
      </c>
      <c r="H401" t="s">
        <v>2414</v>
      </c>
      <c r="I401" t="s">
        <v>92</v>
      </c>
      <c r="J401" t="s">
        <v>2415</v>
      </c>
      <c r="K401" t="s">
        <v>2415</v>
      </c>
      <c r="M401" t="s">
        <v>2568</v>
      </c>
      <c r="N401">
        <v>0.5</v>
      </c>
      <c r="R401" s="14">
        <v>44977</v>
      </c>
      <c r="S401" t="s">
        <v>207</v>
      </c>
      <c r="T401" s="14">
        <v>44994</v>
      </c>
      <c r="U401" s="16" t="s">
        <v>1872</v>
      </c>
      <c r="V401" s="16">
        <f t="shared" si="60"/>
        <v>60</v>
      </c>
      <c r="W401" s="16" t="s">
        <v>2404</v>
      </c>
      <c r="X401" t="s">
        <v>207</v>
      </c>
      <c r="Y401" s="16" t="s">
        <v>1873</v>
      </c>
      <c r="Z401" s="16" t="s">
        <v>204</v>
      </c>
      <c r="AB401" s="17">
        <f t="shared" si="61"/>
        <v>50</v>
      </c>
      <c r="AC401" s="13">
        <v>45029</v>
      </c>
      <c r="AD401">
        <f t="shared" si="59"/>
        <v>50</v>
      </c>
      <c r="AE401" s="13">
        <v>45029</v>
      </c>
      <c r="AF401">
        <f t="shared" si="55"/>
        <v>50</v>
      </c>
      <c r="AG401" s="13">
        <v>45029</v>
      </c>
      <c r="AH401">
        <f t="shared" si="52"/>
        <v>3.5</v>
      </c>
      <c r="AI401" s="13">
        <v>45001</v>
      </c>
      <c r="AJ401">
        <f t="shared" si="56"/>
        <v>25</v>
      </c>
      <c r="AK401" s="13">
        <v>45032</v>
      </c>
      <c r="AL401">
        <v>0</v>
      </c>
      <c r="AN401" t="s">
        <v>204</v>
      </c>
      <c r="AO401" s="13">
        <v>45064</v>
      </c>
      <c r="AP401" s="13">
        <v>45074</v>
      </c>
      <c r="AQ401" s="13">
        <v>45076</v>
      </c>
      <c r="AR401">
        <f t="shared" si="57"/>
        <v>3.5</v>
      </c>
      <c r="AS401">
        <f t="shared" si="58"/>
        <v>1.75</v>
      </c>
      <c r="AT401" t="s">
        <v>1946</v>
      </c>
    </row>
    <row r="402" spans="1:46" ht="20.149999999999999" customHeight="1" x14ac:dyDescent="0.35">
      <c r="A402">
        <v>401</v>
      </c>
      <c r="B402" t="s">
        <v>360</v>
      </c>
      <c r="C402" t="s">
        <v>11130</v>
      </c>
      <c r="D402" t="s">
        <v>2616</v>
      </c>
      <c r="E402" t="s">
        <v>93</v>
      </c>
      <c r="G402" t="s">
        <v>2413</v>
      </c>
      <c r="H402" t="s">
        <v>2414</v>
      </c>
      <c r="I402" t="s">
        <v>92</v>
      </c>
      <c r="J402" t="s">
        <v>2415</v>
      </c>
      <c r="K402" t="s">
        <v>2415</v>
      </c>
      <c r="M402" t="s">
        <v>2568</v>
      </c>
      <c r="N402">
        <v>1</v>
      </c>
      <c r="R402" s="14">
        <v>44978</v>
      </c>
      <c r="S402" t="s">
        <v>207</v>
      </c>
      <c r="T402" s="14">
        <v>44995</v>
      </c>
      <c r="U402" s="16" t="s">
        <v>1872</v>
      </c>
      <c r="V402" s="16">
        <f t="shared" si="60"/>
        <v>120</v>
      </c>
      <c r="W402" s="16" t="s">
        <v>2404</v>
      </c>
      <c r="X402" t="s">
        <v>207</v>
      </c>
      <c r="Y402" s="16" t="s">
        <v>1873</v>
      </c>
      <c r="Z402" s="16" t="s">
        <v>204</v>
      </c>
      <c r="AB402" s="17">
        <f t="shared" si="61"/>
        <v>100</v>
      </c>
      <c r="AC402" s="13">
        <v>45017</v>
      </c>
      <c r="AD402">
        <f t="shared" si="59"/>
        <v>100</v>
      </c>
      <c r="AE402" s="13">
        <v>45017</v>
      </c>
      <c r="AF402">
        <f t="shared" si="55"/>
        <v>100</v>
      </c>
      <c r="AG402" s="13">
        <v>45017</v>
      </c>
      <c r="AH402">
        <f t="shared" si="52"/>
        <v>7</v>
      </c>
      <c r="AI402" s="13">
        <v>45002</v>
      </c>
      <c r="AJ402">
        <f t="shared" si="56"/>
        <v>50</v>
      </c>
      <c r="AK402" s="13">
        <v>45033</v>
      </c>
      <c r="AL402">
        <v>0</v>
      </c>
      <c r="AN402" t="s">
        <v>204</v>
      </c>
      <c r="AO402" s="13">
        <v>45065</v>
      </c>
      <c r="AP402" s="13">
        <v>45076</v>
      </c>
      <c r="AQ402" s="13">
        <v>45089</v>
      </c>
      <c r="AR402">
        <f t="shared" si="57"/>
        <v>3.5</v>
      </c>
      <c r="AS402">
        <f t="shared" si="58"/>
        <v>3.5</v>
      </c>
      <c r="AT402" t="s">
        <v>1946</v>
      </c>
    </row>
    <row r="403" spans="1:46" ht="20.149999999999999" customHeight="1" x14ac:dyDescent="0.35">
      <c r="A403">
        <v>402</v>
      </c>
      <c r="B403" t="s">
        <v>360</v>
      </c>
      <c r="C403" t="s">
        <v>11131</v>
      </c>
      <c r="D403" t="s">
        <v>273</v>
      </c>
      <c r="E403" t="s">
        <v>98</v>
      </c>
      <c r="G403" t="s">
        <v>2413</v>
      </c>
      <c r="H403" t="s">
        <v>2414</v>
      </c>
      <c r="I403" t="s">
        <v>92</v>
      </c>
      <c r="J403" t="s">
        <v>2415</v>
      </c>
      <c r="K403" t="s">
        <v>2415</v>
      </c>
      <c r="M403" t="s">
        <v>2568</v>
      </c>
      <c r="N403">
        <v>1.49</v>
      </c>
      <c r="R403" s="14">
        <v>44981</v>
      </c>
      <c r="S403" t="s">
        <v>207</v>
      </c>
      <c r="T403" s="14">
        <v>44986</v>
      </c>
      <c r="U403" s="16" t="s">
        <v>1872</v>
      </c>
      <c r="V403" s="16">
        <f t="shared" si="60"/>
        <v>178.8</v>
      </c>
      <c r="W403" s="16" t="s">
        <v>2404</v>
      </c>
      <c r="X403" t="s">
        <v>207</v>
      </c>
      <c r="Y403" s="16" t="s">
        <v>1873</v>
      </c>
      <c r="Z403" s="16" t="s">
        <v>204</v>
      </c>
      <c r="AB403" s="17">
        <f t="shared" si="61"/>
        <v>149</v>
      </c>
      <c r="AC403" s="13">
        <v>45018</v>
      </c>
      <c r="AD403">
        <f t="shared" si="59"/>
        <v>149</v>
      </c>
      <c r="AE403" s="13">
        <v>45018</v>
      </c>
      <c r="AF403">
        <f t="shared" si="55"/>
        <v>149</v>
      </c>
      <c r="AG403" s="13">
        <v>45018</v>
      </c>
      <c r="AH403">
        <f t="shared" ref="AH403:AH466" si="62">N403*7</f>
        <v>10.43</v>
      </c>
      <c r="AI403" s="13">
        <v>45005</v>
      </c>
      <c r="AJ403">
        <f t="shared" si="56"/>
        <v>74.5</v>
      </c>
      <c r="AK403" s="13">
        <v>45034</v>
      </c>
      <c r="AL403">
        <v>0</v>
      </c>
      <c r="AN403" t="s">
        <v>204</v>
      </c>
      <c r="AO403" s="13">
        <v>45066</v>
      </c>
      <c r="AP403" s="13">
        <v>45082</v>
      </c>
      <c r="AQ403" s="13">
        <v>45089</v>
      </c>
      <c r="AR403">
        <f t="shared" si="57"/>
        <v>3.5</v>
      </c>
      <c r="AS403">
        <f t="shared" si="58"/>
        <v>5.2149999999999999</v>
      </c>
      <c r="AT403" t="s">
        <v>1946</v>
      </c>
    </row>
    <row r="404" spans="1:46" ht="20.149999999999999" customHeight="1" x14ac:dyDescent="0.35">
      <c r="A404">
        <v>403</v>
      </c>
      <c r="B404" t="s">
        <v>360</v>
      </c>
      <c r="C404" t="s">
        <v>11132</v>
      </c>
      <c r="D404" t="s">
        <v>274</v>
      </c>
      <c r="E404" t="s">
        <v>98</v>
      </c>
      <c r="G404" t="s">
        <v>2413</v>
      </c>
      <c r="H404" t="s">
        <v>2414</v>
      </c>
      <c r="I404" t="s">
        <v>92</v>
      </c>
      <c r="J404" t="s">
        <v>2415</v>
      </c>
      <c r="K404" t="s">
        <v>2415</v>
      </c>
      <c r="M404" t="s">
        <v>2568</v>
      </c>
      <c r="N404">
        <v>2</v>
      </c>
      <c r="R404" s="14">
        <v>44984</v>
      </c>
      <c r="S404" t="s">
        <v>207</v>
      </c>
      <c r="T404" s="14">
        <v>44987</v>
      </c>
      <c r="U404" s="16" t="s">
        <v>1872</v>
      </c>
      <c r="V404" s="16">
        <f t="shared" si="60"/>
        <v>240</v>
      </c>
      <c r="W404" s="16" t="s">
        <v>2404</v>
      </c>
      <c r="X404" t="s">
        <v>207</v>
      </c>
      <c r="Y404" s="16" t="s">
        <v>1873</v>
      </c>
      <c r="Z404" s="16" t="s">
        <v>204</v>
      </c>
      <c r="AB404" s="17">
        <f t="shared" si="61"/>
        <v>200</v>
      </c>
      <c r="AC404" s="13">
        <v>45019</v>
      </c>
      <c r="AD404">
        <f t="shared" si="59"/>
        <v>200</v>
      </c>
      <c r="AE404" s="13">
        <v>45019</v>
      </c>
      <c r="AF404">
        <f t="shared" si="55"/>
        <v>200</v>
      </c>
      <c r="AG404" s="13">
        <v>45019</v>
      </c>
      <c r="AH404">
        <f t="shared" si="62"/>
        <v>14</v>
      </c>
      <c r="AI404" s="13">
        <v>45006</v>
      </c>
      <c r="AJ404">
        <f t="shared" si="56"/>
        <v>100</v>
      </c>
      <c r="AK404" s="13">
        <v>45035</v>
      </c>
      <c r="AL404">
        <v>0</v>
      </c>
      <c r="AN404" t="s">
        <v>204</v>
      </c>
      <c r="AO404" s="13">
        <v>45069</v>
      </c>
      <c r="AP404" s="13">
        <v>45079</v>
      </c>
      <c r="AQ404" s="13">
        <v>45084</v>
      </c>
      <c r="AR404">
        <f t="shared" si="57"/>
        <v>3.5</v>
      </c>
      <c r="AS404">
        <f t="shared" si="58"/>
        <v>7</v>
      </c>
      <c r="AT404" t="s">
        <v>1946</v>
      </c>
    </row>
    <row r="405" spans="1:46" ht="20.149999999999999" customHeight="1" x14ac:dyDescent="0.35">
      <c r="A405">
        <v>404</v>
      </c>
      <c r="B405" t="s">
        <v>360</v>
      </c>
      <c r="C405" t="s">
        <v>11133</v>
      </c>
      <c r="D405" t="s">
        <v>275</v>
      </c>
      <c r="E405" t="s">
        <v>98</v>
      </c>
      <c r="G405" t="s">
        <v>2413</v>
      </c>
      <c r="H405" t="s">
        <v>2414</v>
      </c>
      <c r="I405" t="s">
        <v>92</v>
      </c>
      <c r="J405" t="s">
        <v>2415</v>
      </c>
      <c r="K405" t="s">
        <v>2415</v>
      </c>
      <c r="M405" t="s">
        <v>2568</v>
      </c>
      <c r="N405">
        <v>0.8</v>
      </c>
      <c r="R405" s="14">
        <v>44974</v>
      </c>
      <c r="S405" t="s">
        <v>207</v>
      </c>
      <c r="T405" s="14">
        <v>44988</v>
      </c>
      <c r="U405" s="16" t="s">
        <v>1872</v>
      </c>
      <c r="V405" s="16">
        <f t="shared" si="60"/>
        <v>96</v>
      </c>
      <c r="W405" s="16" t="s">
        <v>2404</v>
      </c>
      <c r="X405" t="s">
        <v>207</v>
      </c>
      <c r="Y405" s="16" t="s">
        <v>1873</v>
      </c>
      <c r="Z405" s="16" t="s">
        <v>204</v>
      </c>
      <c r="AB405" s="17">
        <f t="shared" si="61"/>
        <v>80</v>
      </c>
      <c r="AC405" s="13">
        <v>45020</v>
      </c>
      <c r="AD405">
        <f t="shared" si="59"/>
        <v>80</v>
      </c>
      <c r="AE405" s="13">
        <v>45020</v>
      </c>
      <c r="AF405">
        <f t="shared" si="55"/>
        <v>80</v>
      </c>
      <c r="AG405" s="13">
        <v>45020</v>
      </c>
      <c r="AH405">
        <f t="shared" si="62"/>
        <v>5.6000000000000005</v>
      </c>
      <c r="AI405" s="13">
        <v>45007</v>
      </c>
      <c r="AJ405">
        <f t="shared" si="56"/>
        <v>40</v>
      </c>
      <c r="AK405" s="13">
        <v>45036</v>
      </c>
      <c r="AL405">
        <v>0</v>
      </c>
      <c r="AN405" t="s">
        <v>204</v>
      </c>
      <c r="AO405" s="13">
        <v>45070</v>
      </c>
      <c r="AP405" s="13">
        <v>45090</v>
      </c>
      <c r="AQ405" s="13">
        <v>45100</v>
      </c>
      <c r="AR405">
        <f t="shared" si="57"/>
        <v>3.5</v>
      </c>
      <c r="AS405">
        <f t="shared" si="58"/>
        <v>2.8000000000000003</v>
      </c>
      <c r="AT405" t="s">
        <v>1946</v>
      </c>
    </row>
    <row r="406" spans="1:46" ht="20.149999999999999" customHeight="1" x14ac:dyDescent="0.35">
      <c r="A406">
        <v>405</v>
      </c>
      <c r="B406" t="s">
        <v>360</v>
      </c>
      <c r="C406" t="s">
        <v>11134</v>
      </c>
      <c r="D406" t="s">
        <v>276</v>
      </c>
      <c r="E406" t="s">
        <v>98</v>
      </c>
      <c r="G406" t="s">
        <v>2413</v>
      </c>
      <c r="H406" t="s">
        <v>2414</v>
      </c>
      <c r="I406" t="s">
        <v>92</v>
      </c>
      <c r="J406" t="s">
        <v>2415</v>
      </c>
      <c r="K406" t="s">
        <v>2415</v>
      </c>
      <c r="M406" t="s">
        <v>2568</v>
      </c>
      <c r="N406">
        <v>1.5</v>
      </c>
      <c r="R406" s="14">
        <v>44974</v>
      </c>
      <c r="S406" t="s">
        <v>207</v>
      </c>
      <c r="T406" s="14">
        <v>44989</v>
      </c>
      <c r="U406" s="16" t="s">
        <v>1872</v>
      </c>
      <c r="V406" s="16">
        <f t="shared" si="60"/>
        <v>180</v>
      </c>
      <c r="W406" s="16" t="s">
        <v>2404</v>
      </c>
      <c r="X406" t="s">
        <v>207</v>
      </c>
      <c r="Y406" s="16" t="s">
        <v>1873</v>
      </c>
      <c r="Z406" s="16" t="s">
        <v>204</v>
      </c>
      <c r="AB406" s="17">
        <f t="shared" si="61"/>
        <v>150</v>
      </c>
      <c r="AC406" s="13">
        <v>45021</v>
      </c>
      <c r="AD406">
        <f t="shared" si="59"/>
        <v>150</v>
      </c>
      <c r="AE406" s="13">
        <v>45021</v>
      </c>
      <c r="AF406">
        <f t="shared" si="55"/>
        <v>150</v>
      </c>
      <c r="AG406" s="13">
        <v>45021</v>
      </c>
      <c r="AH406">
        <f t="shared" si="62"/>
        <v>10.5</v>
      </c>
      <c r="AI406" s="13">
        <v>45008</v>
      </c>
      <c r="AJ406">
        <f t="shared" si="56"/>
        <v>75</v>
      </c>
      <c r="AK406" s="13">
        <v>45032</v>
      </c>
      <c r="AL406">
        <v>0</v>
      </c>
      <c r="AN406" t="s">
        <v>204</v>
      </c>
      <c r="AO406" s="13">
        <v>45071</v>
      </c>
      <c r="AP406" s="13">
        <v>45088</v>
      </c>
      <c r="AQ406" s="13">
        <v>45088</v>
      </c>
      <c r="AR406">
        <f t="shared" si="57"/>
        <v>3.5</v>
      </c>
      <c r="AS406">
        <f t="shared" si="58"/>
        <v>5.25</v>
      </c>
      <c r="AT406" t="s">
        <v>1946</v>
      </c>
    </row>
    <row r="407" spans="1:46" ht="20.149999999999999" customHeight="1" x14ac:dyDescent="0.35">
      <c r="A407">
        <v>406</v>
      </c>
      <c r="B407" t="s">
        <v>360</v>
      </c>
      <c r="C407" t="s">
        <v>11135</v>
      </c>
      <c r="D407" t="s">
        <v>277</v>
      </c>
      <c r="E407" t="s">
        <v>98</v>
      </c>
      <c r="G407" t="s">
        <v>2413</v>
      </c>
      <c r="H407" t="s">
        <v>2414</v>
      </c>
      <c r="I407" t="s">
        <v>92</v>
      </c>
      <c r="J407" t="s">
        <v>2415</v>
      </c>
      <c r="K407" t="s">
        <v>2415</v>
      </c>
      <c r="M407" t="s">
        <v>2568</v>
      </c>
      <c r="N407">
        <v>1.36</v>
      </c>
      <c r="R407" s="14">
        <v>44975</v>
      </c>
      <c r="S407" t="s">
        <v>207</v>
      </c>
      <c r="T407" s="14">
        <v>44986</v>
      </c>
      <c r="U407" s="16" t="s">
        <v>1872</v>
      </c>
      <c r="V407" s="16">
        <f t="shared" si="60"/>
        <v>163.20000000000002</v>
      </c>
      <c r="W407" s="16" t="s">
        <v>2404</v>
      </c>
      <c r="X407" t="s">
        <v>207</v>
      </c>
      <c r="Y407" s="16" t="s">
        <v>1873</v>
      </c>
      <c r="Z407" s="16" t="s">
        <v>204</v>
      </c>
      <c r="AB407" s="17">
        <f t="shared" si="61"/>
        <v>136</v>
      </c>
      <c r="AC407" s="13">
        <v>45022</v>
      </c>
      <c r="AD407">
        <f t="shared" si="59"/>
        <v>136</v>
      </c>
      <c r="AE407" s="13">
        <v>45022</v>
      </c>
      <c r="AF407">
        <f t="shared" si="55"/>
        <v>136</v>
      </c>
      <c r="AG407" s="13">
        <v>45022</v>
      </c>
      <c r="AH407">
        <f t="shared" si="62"/>
        <v>9.5200000000000014</v>
      </c>
      <c r="AI407" s="13">
        <v>44999</v>
      </c>
      <c r="AJ407">
        <f t="shared" si="56"/>
        <v>68</v>
      </c>
      <c r="AK407" s="13">
        <v>45033</v>
      </c>
      <c r="AL407">
        <v>0</v>
      </c>
      <c r="AN407" t="s">
        <v>204</v>
      </c>
      <c r="AO407" s="13">
        <v>45062</v>
      </c>
      <c r="AP407" s="13">
        <v>45073</v>
      </c>
      <c r="AQ407" s="13">
        <v>45073</v>
      </c>
      <c r="AR407">
        <f t="shared" si="57"/>
        <v>3.5000000000000004</v>
      </c>
      <c r="AS407">
        <f t="shared" si="58"/>
        <v>4.7600000000000007</v>
      </c>
      <c r="AT407" t="s">
        <v>1946</v>
      </c>
    </row>
    <row r="408" spans="1:46" ht="20.149999999999999" customHeight="1" x14ac:dyDescent="0.35">
      <c r="A408">
        <v>407</v>
      </c>
      <c r="B408" t="s">
        <v>360</v>
      </c>
      <c r="C408" t="s">
        <v>11136</v>
      </c>
      <c r="D408" t="s">
        <v>278</v>
      </c>
      <c r="E408" t="s">
        <v>98</v>
      </c>
      <c r="G408" t="s">
        <v>2413</v>
      </c>
      <c r="H408" t="s">
        <v>2414</v>
      </c>
      <c r="I408" t="s">
        <v>92</v>
      </c>
      <c r="J408" t="s">
        <v>2415</v>
      </c>
      <c r="K408" t="s">
        <v>2415</v>
      </c>
      <c r="M408" t="s">
        <v>2568</v>
      </c>
      <c r="N408">
        <v>1.38</v>
      </c>
      <c r="R408" s="14">
        <v>44976</v>
      </c>
      <c r="S408" t="s">
        <v>207</v>
      </c>
      <c r="T408" s="14">
        <v>44986</v>
      </c>
      <c r="U408" s="16" t="s">
        <v>1872</v>
      </c>
      <c r="V408" s="16">
        <f t="shared" si="60"/>
        <v>165.6</v>
      </c>
      <c r="W408" s="16" t="s">
        <v>2404</v>
      </c>
      <c r="X408" t="s">
        <v>207</v>
      </c>
      <c r="Y408" s="16" t="s">
        <v>1873</v>
      </c>
      <c r="Z408" s="16" t="s">
        <v>204</v>
      </c>
      <c r="AB408" s="17">
        <f t="shared" si="61"/>
        <v>138</v>
      </c>
      <c r="AC408" s="13">
        <v>45023</v>
      </c>
      <c r="AD408">
        <f t="shared" si="59"/>
        <v>138</v>
      </c>
      <c r="AE408" s="13">
        <v>45023</v>
      </c>
      <c r="AF408">
        <f t="shared" si="55"/>
        <v>138</v>
      </c>
      <c r="AG408" s="13">
        <v>45023</v>
      </c>
      <c r="AH408">
        <f t="shared" si="62"/>
        <v>9.66</v>
      </c>
      <c r="AI408" s="13">
        <v>45000</v>
      </c>
      <c r="AJ408">
        <f t="shared" si="56"/>
        <v>69</v>
      </c>
      <c r="AK408" s="13">
        <v>45034</v>
      </c>
      <c r="AL408">
        <v>0</v>
      </c>
      <c r="AN408" t="s">
        <v>204</v>
      </c>
      <c r="AO408" s="13">
        <v>45063</v>
      </c>
      <c r="AP408" s="13">
        <v>45073</v>
      </c>
      <c r="AQ408" s="13">
        <v>45076</v>
      </c>
      <c r="AR408">
        <f t="shared" si="57"/>
        <v>3.5000000000000004</v>
      </c>
      <c r="AS408">
        <f t="shared" si="58"/>
        <v>4.83</v>
      </c>
      <c r="AT408" t="s">
        <v>1946</v>
      </c>
    </row>
    <row r="409" spans="1:46" ht="20.149999999999999" customHeight="1" x14ac:dyDescent="0.35">
      <c r="A409">
        <v>408</v>
      </c>
      <c r="B409" t="s">
        <v>360</v>
      </c>
      <c r="C409" t="s">
        <v>11137</v>
      </c>
      <c r="D409" t="s">
        <v>2617</v>
      </c>
      <c r="E409" t="s">
        <v>98</v>
      </c>
      <c r="G409" t="s">
        <v>2413</v>
      </c>
      <c r="H409" t="s">
        <v>2414</v>
      </c>
      <c r="I409" t="s">
        <v>92</v>
      </c>
      <c r="J409" t="s">
        <v>2415</v>
      </c>
      <c r="K409" t="s">
        <v>2415</v>
      </c>
      <c r="M409" t="s">
        <v>2568</v>
      </c>
      <c r="N409">
        <v>1.9</v>
      </c>
      <c r="R409" s="14">
        <v>44977</v>
      </c>
      <c r="S409" t="s">
        <v>207</v>
      </c>
      <c r="T409" s="14">
        <v>44987</v>
      </c>
      <c r="U409" s="16" t="s">
        <v>1872</v>
      </c>
      <c r="V409" s="16">
        <f t="shared" si="60"/>
        <v>228</v>
      </c>
      <c r="W409" s="16" t="s">
        <v>2404</v>
      </c>
      <c r="X409" t="s">
        <v>207</v>
      </c>
      <c r="Y409" s="16" t="s">
        <v>1873</v>
      </c>
      <c r="Z409" s="16" t="s">
        <v>204</v>
      </c>
      <c r="AB409" s="17">
        <f t="shared" si="61"/>
        <v>190</v>
      </c>
      <c r="AC409" s="13">
        <v>45024</v>
      </c>
      <c r="AD409">
        <f t="shared" si="59"/>
        <v>190</v>
      </c>
      <c r="AE409" s="13">
        <v>45024</v>
      </c>
      <c r="AF409">
        <f t="shared" si="55"/>
        <v>190</v>
      </c>
      <c r="AG409" s="13">
        <v>45024</v>
      </c>
      <c r="AH409">
        <f t="shared" si="62"/>
        <v>13.299999999999999</v>
      </c>
      <c r="AI409" s="13">
        <v>45001</v>
      </c>
      <c r="AJ409">
        <f t="shared" si="56"/>
        <v>95</v>
      </c>
      <c r="AK409" s="13">
        <v>45035</v>
      </c>
      <c r="AL409">
        <v>0</v>
      </c>
      <c r="AN409" t="s">
        <v>204</v>
      </c>
      <c r="AO409" s="13">
        <v>45064</v>
      </c>
      <c r="AP409" s="13">
        <v>45088</v>
      </c>
      <c r="AQ409" s="13">
        <v>45091</v>
      </c>
      <c r="AR409">
        <f t="shared" si="57"/>
        <v>3.5</v>
      </c>
      <c r="AS409">
        <f t="shared" si="58"/>
        <v>6.6499999999999995</v>
      </c>
      <c r="AT409" t="s">
        <v>1874</v>
      </c>
    </row>
    <row r="410" spans="1:46" ht="20.149999999999999" customHeight="1" x14ac:dyDescent="0.35">
      <c r="A410">
        <v>409</v>
      </c>
      <c r="B410" t="s">
        <v>360</v>
      </c>
      <c r="C410" t="s">
        <v>11138</v>
      </c>
      <c r="D410" t="s">
        <v>279</v>
      </c>
      <c r="E410" t="s">
        <v>98</v>
      </c>
      <c r="G410" t="s">
        <v>2413</v>
      </c>
      <c r="H410" t="s">
        <v>2414</v>
      </c>
      <c r="I410" t="s">
        <v>92</v>
      </c>
      <c r="J410" t="s">
        <v>2415</v>
      </c>
      <c r="K410" t="s">
        <v>2415</v>
      </c>
      <c r="M410" t="s">
        <v>2568</v>
      </c>
      <c r="N410">
        <v>0.6</v>
      </c>
      <c r="R410" s="14">
        <v>44978</v>
      </c>
      <c r="S410" t="s">
        <v>207</v>
      </c>
      <c r="T410" s="14">
        <v>44988</v>
      </c>
      <c r="U410" s="16" t="s">
        <v>1872</v>
      </c>
      <c r="V410" s="16">
        <f t="shared" si="60"/>
        <v>72</v>
      </c>
      <c r="W410" s="16" t="s">
        <v>2404</v>
      </c>
      <c r="X410" t="s">
        <v>207</v>
      </c>
      <c r="Y410" s="16" t="s">
        <v>1873</v>
      </c>
      <c r="Z410" s="16" t="s">
        <v>204</v>
      </c>
      <c r="AB410" s="17">
        <f t="shared" si="61"/>
        <v>60</v>
      </c>
      <c r="AC410" s="13">
        <v>45025</v>
      </c>
      <c r="AD410">
        <f t="shared" si="59"/>
        <v>60</v>
      </c>
      <c r="AE410" s="13">
        <v>45025</v>
      </c>
      <c r="AF410">
        <f t="shared" si="55"/>
        <v>60</v>
      </c>
      <c r="AG410" s="13">
        <v>45025</v>
      </c>
      <c r="AH410">
        <f t="shared" si="62"/>
        <v>4.2</v>
      </c>
      <c r="AI410" s="13">
        <v>44999</v>
      </c>
      <c r="AJ410">
        <f t="shared" si="56"/>
        <v>30</v>
      </c>
      <c r="AK410" s="13">
        <v>45036</v>
      </c>
      <c r="AL410">
        <v>0</v>
      </c>
      <c r="AN410" t="s">
        <v>204</v>
      </c>
      <c r="AO410" s="13">
        <v>45065</v>
      </c>
      <c r="AP410" s="13">
        <v>45080</v>
      </c>
      <c r="AQ410" s="13">
        <v>45080</v>
      </c>
      <c r="AR410">
        <f t="shared" si="57"/>
        <v>3.5000000000000004</v>
      </c>
      <c r="AS410">
        <f t="shared" si="58"/>
        <v>2.1</v>
      </c>
      <c r="AT410" t="s">
        <v>1946</v>
      </c>
    </row>
    <row r="411" spans="1:46" ht="20.149999999999999" customHeight="1" x14ac:dyDescent="0.35">
      <c r="A411">
        <v>410</v>
      </c>
      <c r="B411" t="s">
        <v>360</v>
      </c>
      <c r="C411" t="s">
        <v>11139</v>
      </c>
      <c r="D411" t="s">
        <v>2618</v>
      </c>
      <c r="E411" t="s">
        <v>98</v>
      </c>
      <c r="G411" t="s">
        <v>2413</v>
      </c>
      <c r="H411" t="s">
        <v>2414</v>
      </c>
      <c r="I411" t="s">
        <v>92</v>
      </c>
      <c r="J411" t="s">
        <v>2415</v>
      </c>
      <c r="K411" t="s">
        <v>2415</v>
      </c>
      <c r="M411" t="s">
        <v>2568</v>
      </c>
      <c r="N411">
        <v>0.6</v>
      </c>
      <c r="R411" s="14">
        <v>44981</v>
      </c>
      <c r="S411" t="s">
        <v>207</v>
      </c>
      <c r="T411" s="14">
        <v>44989</v>
      </c>
      <c r="U411" s="16" t="s">
        <v>1872</v>
      </c>
      <c r="V411" s="16">
        <f t="shared" si="60"/>
        <v>72</v>
      </c>
      <c r="W411" s="16" t="s">
        <v>2404</v>
      </c>
      <c r="X411" t="s">
        <v>207</v>
      </c>
      <c r="Y411" s="16" t="s">
        <v>1873</v>
      </c>
      <c r="Z411" s="16" t="s">
        <v>204</v>
      </c>
      <c r="AB411" s="17">
        <f t="shared" si="61"/>
        <v>60</v>
      </c>
      <c r="AC411" s="13">
        <v>45029</v>
      </c>
      <c r="AD411">
        <f t="shared" si="59"/>
        <v>60</v>
      </c>
      <c r="AE411" s="13">
        <v>45029</v>
      </c>
      <c r="AF411">
        <f t="shared" si="55"/>
        <v>60</v>
      </c>
      <c r="AG411" s="13">
        <v>45029</v>
      </c>
      <c r="AH411">
        <f t="shared" si="62"/>
        <v>4.2</v>
      </c>
      <c r="AI411" s="13">
        <v>45000</v>
      </c>
      <c r="AJ411">
        <f t="shared" si="56"/>
        <v>30</v>
      </c>
      <c r="AK411" s="13">
        <v>45037</v>
      </c>
      <c r="AL411">
        <v>0</v>
      </c>
      <c r="AN411" t="s">
        <v>204</v>
      </c>
      <c r="AO411" s="13">
        <v>45066</v>
      </c>
      <c r="AP411" s="13">
        <v>45087</v>
      </c>
      <c r="AQ411" s="13">
        <v>45087</v>
      </c>
      <c r="AR411">
        <f t="shared" si="57"/>
        <v>3.5000000000000004</v>
      </c>
      <c r="AS411">
        <f t="shared" si="58"/>
        <v>2.1</v>
      </c>
      <c r="AT411" t="s">
        <v>1946</v>
      </c>
    </row>
    <row r="412" spans="1:46" ht="20.149999999999999" customHeight="1" x14ac:dyDescent="0.35">
      <c r="A412">
        <v>411</v>
      </c>
      <c r="B412" t="s">
        <v>360</v>
      </c>
      <c r="C412" t="s">
        <v>11140</v>
      </c>
      <c r="D412" t="s">
        <v>2619</v>
      </c>
      <c r="E412" t="s">
        <v>98</v>
      </c>
      <c r="G412" t="s">
        <v>2413</v>
      </c>
      <c r="H412" t="s">
        <v>2414</v>
      </c>
      <c r="I412" t="s">
        <v>92</v>
      </c>
      <c r="J412" t="s">
        <v>2415</v>
      </c>
      <c r="K412" t="s">
        <v>2415</v>
      </c>
      <c r="M412" t="s">
        <v>2568</v>
      </c>
      <c r="N412">
        <v>0.6</v>
      </c>
      <c r="R412" s="14">
        <v>44974</v>
      </c>
      <c r="S412" t="s">
        <v>207</v>
      </c>
      <c r="T412" s="14">
        <v>44990</v>
      </c>
      <c r="U412" s="16" t="s">
        <v>1872</v>
      </c>
      <c r="V412" s="16">
        <f t="shared" si="60"/>
        <v>72</v>
      </c>
      <c r="W412" s="16" t="s">
        <v>2404</v>
      </c>
      <c r="X412" t="s">
        <v>207</v>
      </c>
      <c r="Y412" s="16" t="s">
        <v>1873</v>
      </c>
      <c r="Z412" s="16" t="s">
        <v>204</v>
      </c>
      <c r="AB412" s="17">
        <f t="shared" si="61"/>
        <v>60</v>
      </c>
      <c r="AC412" s="13">
        <v>45017</v>
      </c>
      <c r="AD412">
        <f t="shared" si="59"/>
        <v>60</v>
      </c>
      <c r="AE412" s="13">
        <v>45017</v>
      </c>
      <c r="AF412">
        <f t="shared" si="55"/>
        <v>60</v>
      </c>
      <c r="AG412" s="13">
        <v>45017</v>
      </c>
      <c r="AH412">
        <f t="shared" si="62"/>
        <v>4.2</v>
      </c>
      <c r="AI412" s="13">
        <v>45001</v>
      </c>
      <c r="AJ412">
        <f t="shared" si="56"/>
        <v>30</v>
      </c>
      <c r="AK412" s="13">
        <v>45040</v>
      </c>
      <c r="AL412">
        <v>0</v>
      </c>
      <c r="AN412" t="s">
        <v>204</v>
      </c>
      <c r="AO412" s="13">
        <v>45069</v>
      </c>
      <c r="AP412" s="13">
        <v>45075</v>
      </c>
      <c r="AQ412" s="13">
        <v>45076</v>
      </c>
      <c r="AR412">
        <f t="shared" si="57"/>
        <v>3.5000000000000004</v>
      </c>
      <c r="AS412">
        <f t="shared" si="58"/>
        <v>2.1</v>
      </c>
      <c r="AT412" t="s">
        <v>1946</v>
      </c>
    </row>
    <row r="413" spans="1:46" ht="20.149999999999999" customHeight="1" x14ac:dyDescent="0.35">
      <c r="A413">
        <v>412</v>
      </c>
      <c r="B413" t="s">
        <v>360</v>
      </c>
      <c r="C413" t="s">
        <v>11141</v>
      </c>
      <c r="D413" t="s">
        <v>2620</v>
      </c>
      <c r="E413" t="s">
        <v>98</v>
      </c>
      <c r="G413" t="s">
        <v>2413</v>
      </c>
      <c r="H413" t="s">
        <v>2414</v>
      </c>
      <c r="I413" t="s">
        <v>92</v>
      </c>
      <c r="J413" t="s">
        <v>2415</v>
      </c>
      <c r="K413" t="s">
        <v>2415</v>
      </c>
      <c r="M413" t="s">
        <v>2568</v>
      </c>
      <c r="N413">
        <v>0.41</v>
      </c>
      <c r="R413" s="14">
        <v>44975</v>
      </c>
      <c r="S413" t="s">
        <v>207</v>
      </c>
      <c r="T413" s="14">
        <v>44991</v>
      </c>
      <c r="U413" s="16" t="s">
        <v>1872</v>
      </c>
      <c r="V413" s="16">
        <f t="shared" si="60"/>
        <v>49.199999999999996</v>
      </c>
      <c r="W413" s="16" t="s">
        <v>2404</v>
      </c>
      <c r="X413" t="s">
        <v>207</v>
      </c>
      <c r="Y413" s="16" t="s">
        <v>1873</v>
      </c>
      <c r="Z413" s="16" t="s">
        <v>204</v>
      </c>
      <c r="AB413" s="17">
        <f t="shared" si="61"/>
        <v>41</v>
      </c>
      <c r="AC413" s="13">
        <v>45018</v>
      </c>
      <c r="AD413">
        <f t="shared" si="59"/>
        <v>41</v>
      </c>
      <c r="AE413" s="13">
        <v>45018</v>
      </c>
      <c r="AF413">
        <f t="shared" si="55"/>
        <v>41</v>
      </c>
      <c r="AG413" s="13">
        <v>45018</v>
      </c>
      <c r="AH413">
        <f t="shared" si="62"/>
        <v>2.8699999999999997</v>
      </c>
      <c r="AI413" s="13">
        <v>45002</v>
      </c>
      <c r="AJ413">
        <f t="shared" si="56"/>
        <v>20.5</v>
      </c>
      <c r="AK413" s="13">
        <v>45041</v>
      </c>
      <c r="AL413">
        <v>0</v>
      </c>
      <c r="AN413" t="s">
        <v>204</v>
      </c>
      <c r="AO413" s="13">
        <v>45070</v>
      </c>
      <c r="AP413" s="13">
        <v>45083</v>
      </c>
      <c r="AQ413" s="13">
        <v>45086</v>
      </c>
      <c r="AR413">
        <f t="shared" si="57"/>
        <v>3.5</v>
      </c>
      <c r="AS413">
        <f t="shared" si="58"/>
        <v>1.4349999999999998</v>
      </c>
      <c r="AT413" t="s">
        <v>1946</v>
      </c>
    </row>
    <row r="414" spans="1:46" ht="20.149999999999999" customHeight="1" x14ac:dyDescent="0.35">
      <c r="A414">
        <v>413</v>
      </c>
      <c r="B414" t="s">
        <v>360</v>
      </c>
      <c r="C414" t="s">
        <v>11142</v>
      </c>
      <c r="D414" t="s">
        <v>280</v>
      </c>
      <c r="E414" t="s">
        <v>98</v>
      </c>
      <c r="G414" t="s">
        <v>2413</v>
      </c>
      <c r="H414" t="s">
        <v>2414</v>
      </c>
      <c r="I414" t="s">
        <v>92</v>
      </c>
      <c r="J414" t="s">
        <v>2415</v>
      </c>
      <c r="K414" t="s">
        <v>2415</v>
      </c>
      <c r="M414" t="s">
        <v>2568</v>
      </c>
      <c r="N414">
        <v>0.49</v>
      </c>
      <c r="R414" s="14">
        <v>44976</v>
      </c>
      <c r="S414" t="s">
        <v>207</v>
      </c>
      <c r="T414" s="14">
        <v>44994</v>
      </c>
      <c r="U414" s="16" t="s">
        <v>1872</v>
      </c>
      <c r="V414" s="16">
        <f t="shared" si="60"/>
        <v>58.8</v>
      </c>
      <c r="W414" s="16" t="s">
        <v>2404</v>
      </c>
      <c r="X414" t="s">
        <v>207</v>
      </c>
      <c r="Y414" s="16" t="s">
        <v>1873</v>
      </c>
      <c r="Z414" s="16" t="s">
        <v>204</v>
      </c>
      <c r="AB414" s="17">
        <f t="shared" si="61"/>
        <v>49</v>
      </c>
      <c r="AC414" s="13">
        <v>45019</v>
      </c>
      <c r="AD414">
        <f t="shared" si="59"/>
        <v>49</v>
      </c>
      <c r="AE414" s="13">
        <v>45019</v>
      </c>
      <c r="AF414">
        <f t="shared" si="55"/>
        <v>49</v>
      </c>
      <c r="AG414" s="13">
        <v>45019</v>
      </c>
      <c r="AH414">
        <f t="shared" si="62"/>
        <v>3.4299999999999997</v>
      </c>
      <c r="AI414" s="13">
        <v>45005</v>
      </c>
      <c r="AJ414">
        <f t="shared" si="56"/>
        <v>24.5</v>
      </c>
      <c r="AK414" s="13">
        <v>45042</v>
      </c>
      <c r="AL414">
        <v>0</v>
      </c>
      <c r="AN414" t="s">
        <v>204</v>
      </c>
      <c r="AO414" s="13">
        <v>45071</v>
      </c>
      <c r="AP414" s="13">
        <v>45080</v>
      </c>
      <c r="AQ414" s="13">
        <v>45086</v>
      </c>
      <c r="AR414">
        <f t="shared" si="57"/>
        <v>3.4999999999999996</v>
      </c>
      <c r="AS414">
        <f t="shared" si="58"/>
        <v>1.7149999999999999</v>
      </c>
      <c r="AT414" t="s">
        <v>1946</v>
      </c>
    </row>
    <row r="415" spans="1:46" ht="20.149999999999999" customHeight="1" x14ac:dyDescent="0.35">
      <c r="A415">
        <v>414</v>
      </c>
      <c r="B415" t="s">
        <v>360</v>
      </c>
      <c r="C415" t="s">
        <v>11143</v>
      </c>
      <c r="D415" t="s">
        <v>2621</v>
      </c>
      <c r="E415" t="s">
        <v>98</v>
      </c>
      <c r="G415" t="s">
        <v>2413</v>
      </c>
      <c r="H415" t="s">
        <v>2414</v>
      </c>
      <c r="I415" t="s">
        <v>92</v>
      </c>
      <c r="J415" t="s">
        <v>2415</v>
      </c>
      <c r="K415" t="s">
        <v>2415</v>
      </c>
      <c r="M415" t="s">
        <v>2568</v>
      </c>
      <c r="N415">
        <v>1</v>
      </c>
      <c r="R415" s="14">
        <v>44977</v>
      </c>
      <c r="S415" t="s">
        <v>207</v>
      </c>
      <c r="T415" s="14">
        <v>44995</v>
      </c>
      <c r="U415" s="16" t="s">
        <v>1872</v>
      </c>
      <c r="V415" s="16">
        <f t="shared" si="60"/>
        <v>120</v>
      </c>
      <c r="W415" s="16" t="s">
        <v>2404</v>
      </c>
      <c r="X415" t="s">
        <v>207</v>
      </c>
      <c r="Y415" s="16" t="s">
        <v>1873</v>
      </c>
      <c r="Z415" s="16" t="s">
        <v>204</v>
      </c>
      <c r="AB415" s="17">
        <f t="shared" si="61"/>
        <v>100</v>
      </c>
      <c r="AC415" s="13">
        <v>45020</v>
      </c>
      <c r="AD415">
        <f t="shared" si="59"/>
        <v>100</v>
      </c>
      <c r="AE415" s="13">
        <v>45020</v>
      </c>
      <c r="AF415">
        <f t="shared" si="55"/>
        <v>100</v>
      </c>
      <c r="AG415" s="13">
        <v>45020</v>
      </c>
      <c r="AH415">
        <f t="shared" si="62"/>
        <v>7</v>
      </c>
      <c r="AI415" s="13">
        <v>45006</v>
      </c>
      <c r="AJ415">
        <f t="shared" si="56"/>
        <v>50</v>
      </c>
      <c r="AK415" s="13">
        <v>45032</v>
      </c>
      <c r="AL415">
        <v>0</v>
      </c>
      <c r="AN415" t="s">
        <v>204</v>
      </c>
      <c r="AO415" s="13">
        <v>45072</v>
      </c>
      <c r="AP415" s="13">
        <v>45083</v>
      </c>
      <c r="AQ415" s="13">
        <v>45085</v>
      </c>
      <c r="AR415">
        <f t="shared" si="57"/>
        <v>3.5</v>
      </c>
      <c r="AS415">
        <f t="shared" si="58"/>
        <v>3.5</v>
      </c>
      <c r="AT415" t="s">
        <v>1946</v>
      </c>
    </row>
    <row r="416" spans="1:46" ht="20.149999999999999" customHeight="1" x14ac:dyDescent="0.35">
      <c r="A416">
        <v>415</v>
      </c>
      <c r="B416" t="s">
        <v>360</v>
      </c>
      <c r="C416" t="s">
        <v>11144</v>
      </c>
      <c r="D416" t="s">
        <v>281</v>
      </c>
      <c r="E416" t="s">
        <v>98</v>
      </c>
      <c r="G416" t="s">
        <v>2413</v>
      </c>
      <c r="H416" t="s">
        <v>2414</v>
      </c>
      <c r="I416" t="s">
        <v>92</v>
      </c>
      <c r="J416" t="s">
        <v>2415</v>
      </c>
      <c r="K416" t="s">
        <v>2415</v>
      </c>
      <c r="M416" t="s">
        <v>2568</v>
      </c>
      <c r="N416">
        <v>2.83</v>
      </c>
      <c r="R416" s="14">
        <v>44978</v>
      </c>
      <c r="S416" t="s">
        <v>207</v>
      </c>
      <c r="T416" s="14">
        <v>44986</v>
      </c>
      <c r="U416" s="16" t="s">
        <v>1872</v>
      </c>
      <c r="V416" s="16">
        <f t="shared" si="60"/>
        <v>339.6</v>
      </c>
      <c r="W416" s="16" t="s">
        <v>2404</v>
      </c>
      <c r="X416" t="s">
        <v>207</v>
      </c>
      <c r="Y416" s="16" t="s">
        <v>1873</v>
      </c>
      <c r="Z416" s="16" t="s">
        <v>204</v>
      </c>
      <c r="AB416" s="17">
        <f t="shared" si="61"/>
        <v>283</v>
      </c>
      <c r="AC416" s="13">
        <v>45021</v>
      </c>
      <c r="AD416">
        <f t="shared" si="59"/>
        <v>283</v>
      </c>
      <c r="AE416" s="13">
        <v>45021</v>
      </c>
      <c r="AF416">
        <f t="shared" si="55"/>
        <v>283</v>
      </c>
      <c r="AG416" s="13">
        <v>45021</v>
      </c>
      <c r="AH416">
        <f t="shared" si="62"/>
        <v>19.810000000000002</v>
      </c>
      <c r="AI416" s="13">
        <v>45007</v>
      </c>
      <c r="AJ416">
        <f t="shared" si="56"/>
        <v>141.5</v>
      </c>
      <c r="AK416" s="13">
        <v>45033</v>
      </c>
      <c r="AL416">
        <v>2</v>
      </c>
      <c r="AN416" t="s">
        <v>204</v>
      </c>
      <c r="AO416" s="13">
        <v>45062</v>
      </c>
      <c r="AP416" s="13">
        <v>45085</v>
      </c>
      <c r="AQ416" s="13">
        <v>45085</v>
      </c>
      <c r="AR416">
        <f t="shared" si="57"/>
        <v>3.5000000000000004</v>
      </c>
      <c r="AS416">
        <f t="shared" si="58"/>
        <v>9.9050000000000011</v>
      </c>
      <c r="AT416" t="s">
        <v>1946</v>
      </c>
    </row>
    <row r="417" spans="1:46" ht="20.149999999999999" customHeight="1" x14ac:dyDescent="0.35">
      <c r="A417">
        <v>416</v>
      </c>
      <c r="B417" t="s">
        <v>360</v>
      </c>
      <c r="C417" t="s">
        <v>11145</v>
      </c>
      <c r="D417" t="s">
        <v>2622</v>
      </c>
      <c r="E417" t="s">
        <v>93</v>
      </c>
      <c r="G417" t="s">
        <v>2413</v>
      </c>
      <c r="H417" t="s">
        <v>2414</v>
      </c>
      <c r="I417" t="s">
        <v>92</v>
      </c>
      <c r="J417" t="s">
        <v>2415</v>
      </c>
      <c r="K417" t="s">
        <v>2415</v>
      </c>
      <c r="M417" t="s">
        <v>2568</v>
      </c>
      <c r="N417">
        <v>0.75</v>
      </c>
      <c r="R417" s="14">
        <v>44981</v>
      </c>
      <c r="S417" t="s">
        <v>207</v>
      </c>
      <c r="T417" s="14">
        <v>44987</v>
      </c>
      <c r="U417" s="16" t="s">
        <v>1872</v>
      </c>
      <c r="V417" s="16">
        <f t="shared" si="60"/>
        <v>90</v>
      </c>
      <c r="W417" s="16" t="s">
        <v>2404</v>
      </c>
      <c r="X417" t="s">
        <v>207</v>
      </c>
      <c r="Y417" s="16" t="s">
        <v>1873</v>
      </c>
      <c r="Z417" s="16" t="s">
        <v>204</v>
      </c>
      <c r="AB417" s="17">
        <f t="shared" si="61"/>
        <v>75</v>
      </c>
      <c r="AC417" s="13">
        <v>45022</v>
      </c>
      <c r="AD417">
        <f t="shared" si="59"/>
        <v>75</v>
      </c>
      <c r="AE417" s="13">
        <v>45022</v>
      </c>
      <c r="AF417">
        <f t="shared" si="55"/>
        <v>75</v>
      </c>
      <c r="AG417" s="13">
        <v>45022</v>
      </c>
      <c r="AH417">
        <f t="shared" si="62"/>
        <v>5.25</v>
      </c>
      <c r="AI417" s="13">
        <v>45008</v>
      </c>
      <c r="AJ417">
        <f t="shared" si="56"/>
        <v>37.5</v>
      </c>
      <c r="AK417" s="13">
        <v>45034</v>
      </c>
      <c r="AL417">
        <v>0</v>
      </c>
      <c r="AN417" t="s">
        <v>204</v>
      </c>
      <c r="AO417" s="13">
        <v>45063</v>
      </c>
      <c r="AP417" s="13">
        <v>45072</v>
      </c>
      <c r="AQ417" s="13">
        <v>45075</v>
      </c>
      <c r="AR417">
        <f t="shared" si="57"/>
        <v>3.5</v>
      </c>
      <c r="AS417">
        <f t="shared" si="58"/>
        <v>2.625</v>
      </c>
      <c r="AT417" t="s">
        <v>1946</v>
      </c>
    </row>
    <row r="418" spans="1:46" ht="20.149999999999999" customHeight="1" x14ac:dyDescent="0.35">
      <c r="A418">
        <v>417</v>
      </c>
      <c r="B418" t="s">
        <v>360</v>
      </c>
      <c r="C418" t="s">
        <v>11146</v>
      </c>
      <c r="D418" t="s">
        <v>2623</v>
      </c>
      <c r="E418" t="s">
        <v>98</v>
      </c>
      <c r="G418" t="s">
        <v>2413</v>
      </c>
      <c r="H418" t="s">
        <v>2414</v>
      </c>
      <c r="I418" t="s">
        <v>92</v>
      </c>
      <c r="J418" t="s">
        <v>2415</v>
      </c>
      <c r="K418" t="s">
        <v>2415</v>
      </c>
      <c r="M418" t="s">
        <v>2568</v>
      </c>
      <c r="N418">
        <v>0.75</v>
      </c>
      <c r="R418" s="14">
        <v>44974</v>
      </c>
      <c r="S418" t="s">
        <v>207</v>
      </c>
      <c r="T418" s="14">
        <v>44988</v>
      </c>
      <c r="U418" s="16" t="s">
        <v>1872</v>
      </c>
      <c r="V418" s="16">
        <f t="shared" si="60"/>
        <v>90</v>
      </c>
      <c r="W418" s="16" t="s">
        <v>2404</v>
      </c>
      <c r="X418" t="s">
        <v>207</v>
      </c>
      <c r="Y418" s="16" t="s">
        <v>1873</v>
      </c>
      <c r="Z418" s="16" t="s">
        <v>204</v>
      </c>
      <c r="AB418" s="17">
        <f t="shared" si="61"/>
        <v>75</v>
      </c>
      <c r="AC418" s="13">
        <v>45023</v>
      </c>
      <c r="AD418">
        <f t="shared" si="59"/>
        <v>75</v>
      </c>
      <c r="AE418" s="13">
        <v>45023</v>
      </c>
      <c r="AF418">
        <f t="shared" si="55"/>
        <v>75</v>
      </c>
      <c r="AG418" s="13">
        <v>45023</v>
      </c>
      <c r="AH418">
        <f t="shared" si="62"/>
        <v>5.25</v>
      </c>
      <c r="AI418" s="13">
        <v>44999</v>
      </c>
      <c r="AJ418">
        <f t="shared" si="56"/>
        <v>37.5</v>
      </c>
      <c r="AK418" s="13">
        <v>45035</v>
      </c>
      <c r="AL418">
        <v>0</v>
      </c>
      <c r="AN418" t="s">
        <v>204</v>
      </c>
      <c r="AO418" s="13">
        <v>45064</v>
      </c>
      <c r="AP418" s="13">
        <v>45073</v>
      </c>
      <c r="AQ418" s="13">
        <v>45076</v>
      </c>
      <c r="AR418">
        <f t="shared" si="57"/>
        <v>3.5</v>
      </c>
      <c r="AS418">
        <f t="shared" si="58"/>
        <v>2.625</v>
      </c>
      <c r="AT418" t="s">
        <v>1946</v>
      </c>
    </row>
    <row r="419" spans="1:46" ht="20.149999999999999" customHeight="1" x14ac:dyDescent="0.35">
      <c r="A419">
        <v>418</v>
      </c>
      <c r="B419" t="s">
        <v>360</v>
      </c>
      <c r="C419" t="s">
        <v>11147</v>
      </c>
      <c r="D419" t="s">
        <v>282</v>
      </c>
      <c r="E419" t="s">
        <v>98</v>
      </c>
      <c r="G419" t="s">
        <v>2413</v>
      </c>
      <c r="H419" t="s">
        <v>2414</v>
      </c>
      <c r="I419" t="s">
        <v>92</v>
      </c>
      <c r="J419" t="s">
        <v>2415</v>
      </c>
      <c r="K419" t="s">
        <v>2415</v>
      </c>
      <c r="M419" t="s">
        <v>2568</v>
      </c>
      <c r="N419">
        <v>0.45</v>
      </c>
      <c r="R419" s="14">
        <v>44975</v>
      </c>
      <c r="S419" t="s">
        <v>207</v>
      </c>
      <c r="T419" s="14">
        <v>44989</v>
      </c>
      <c r="U419" s="16" t="s">
        <v>1872</v>
      </c>
      <c r="V419" s="16">
        <f t="shared" si="60"/>
        <v>54</v>
      </c>
      <c r="W419" s="16" t="s">
        <v>2404</v>
      </c>
      <c r="X419" t="s">
        <v>207</v>
      </c>
      <c r="Y419" s="16" t="s">
        <v>1873</v>
      </c>
      <c r="Z419" s="16" t="s">
        <v>204</v>
      </c>
      <c r="AB419" s="17">
        <f t="shared" si="61"/>
        <v>45</v>
      </c>
      <c r="AC419" s="13">
        <v>45024</v>
      </c>
      <c r="AD419">
        <f t="shared" si="59"/>
        <v>45</v>
      </c>
      <c r="AE419" s="13">
        <v>45024</v>
      </c>
      <c r="AF419">
        <f t="shared" si="55"/>
        <v>45</v>
      </c>
      <c r="AG419" s="13">
        <v>45024</v>
      </c>
      <c r="AH419">
        <f t="shared" si="62"/>
        <v>3.15</v>
      </c>
      <c r="AI419" s="13">
        <v>45000</v>
      </c>
      <c r="AJ419">
        <f t="shared" si="56"/>
        <v>22.5</v>
      </c>
      <c r="AK419" s="13">
        <v>45036</v>
      </c>
      <c r="AL419">
        <v>0</v>
      </c>
      <c r="AM419" t="s">
        <v>2405</v>
      </c>
      <c r="AN419" t="s">
        <v>207</v>
      </c>
      <c r="AO419" s="13"/>
      <c r="AR419"/>
    </row>
    <row r="420" spans="1:46" ht="20.149999999999999" customHeight="1" x14ac:dyDescent="0.35">
      <c r="A420">
        <v>419</v>
      </c>
      <c r="B420" t="s">
        <v>360</v>
      </c>
      <c r="C420" t="s">
        <v>11148</v>
      </c>
      <c r="D420" t="s">
        <v>2624</v>
      </c>
      <c r="E420" t="s">
        <v>98</v>
      </c>
      <c r="G420" t="s">
        <v>2413</v>
      </c>
      <c r="H420" t="s">
        <v>2414</v>
      </c>
      <c r="I420" t="s">
        <v>92</v>
      </c>
      <c r="J420" t="s">
        <v>2415</v>
      </c>
      <c r="K420" t="s">
        <v>2415</v>
      </c>
      <c r="M420" t="s">
        <v>2568</v>
      </c>
      <c r="N420">
        <v>0.62</v>
      </c>
      <c r="R420" s="14">
        <v>44976</v>
      </c>
      <c r="S420" t="s">
        <v>207</v>
      </c>
      <c r="T420" s="14">
        <v>44986</v>
      </c>
      <c r="U420" s="16" t="s">
        <v>1872</v>
      </c>
      <c r="V420" s="16">
        <f t="shared" si="60"/>
        <v>74.400000000000006</v>
      </c>
      <c r="W420" s="16" t="s">
        <v>2404</v>
      </c>
      <c r="X420" t="s">
        <v>207</v>
      </c>
      <c r="Y420" s="16" t="s">
        <v>1873</v>
      </c>
      <c r="Z420" s="16" t="s">
        <v>204</v>
      </c>
      <c r="AB420" s="17">
        <f t="shared" si="61"/>
        <v>62</v>
      </c>
      <c r="AC420" s="13">
        <v>45025</v>
      </c>
      <c r="AD420">
        <f t="shared" si="59"/>
        <v>62</v>
      </c>
      <c r="AE420" s="13">
        <v>45025</v>
      </c>
      <c r="AF420">
        <f t="shared" si="55"/>
        <v>62</v>
      </c>
      <c r="AG420" s="13">
        <v>45025</v>
      </c>
      <c r="AH420">
        <f t="shared" si="62"/>
        <v>4.34</v>
      </c>
      <c r="AI420" s="13">
        <v>45001</v>
      </c>
      <c r="AJ420">
        <f t="shared" si="56"/>
        <v>31</v>
      </c>
      <c r="AK420" s="13">
        <v>45032</v>
      </c>
      <c r="AL420">
        <v>0</v>
      </c>
      <c r="AN420" t="s">
        <v>204</v>
      </c>
      <c r="AO420" s="13">
        <v>45066</v>
      </c>
      <c r="AP420" s="13">
        <v>45083</v>
      </c>
      <c r="AQ420" s="13">
        <v>45093</v>
      </c>
      <c r="AR420">
        <f t="shared" ref="AR420:AR451" si="63">AS420/N420</f>
        <v>3.5</v>
      </c>
      <c r="AS420">
        <f t="shared" ref="AS420:AS451" si="64">N420*3.5</f>
        <v>2.17</v>
      </c>
      <c r="AT420" t="s">
        <v>1946</v>
      </c>
    </row>
    <row r="421" spans="1:46" ht="20.149999999999999" customHeight="1" x14ac:dyDescent="0.35">
      <c r="A421">
        <v>420</v>
      </c>
      <c r="B421" t="s">
        <v>360</v>
      </c>
      <c r="C421" t="s">
        <v>11149</v>
      </c>
      <c r="D421" t="s">
        <v>283</v>
      </c>
      <c r="E421" t="s">
        <v>98</v>
      </c>
      <c r="G421" t="s">
        <v>2413</v>
      </c>
      <c r="H421" t="s">
        <v>2414</v>
      </c>
      <c r="I421" t="s">
        <v>92</v>
      </c>
      <c r="J421" t="s">
        <v>2415</v>
      </c>
      <c r="K421" t="s">
        <v>2415</v>
      </c>
      <c r="M421" t="s">
        <v>2568</v>
      </c>
      <c r="N421">
        <v>0.52</v>
      </c>
      <c r="R421" s="14">
        <v>44977</v>
      </c>
      <c r="S421" t="s">
        <v>207</v>
      </c>
      <c r="T421" s="14">
        <v>44987</v>
      </c>
      <c r="U421" s="16" t="s">
        <v>1872</v>
      </c>
      <c r="V421" s="16">
        <f t="shared" si="60"/>
        <v>62.400000000000006</v>
      </c>
      <c r="W421" s="16" t="s">
        <v>2404</v>
      </c>
      <c r="X421" t="s">
        <v>207</v>
      </c>
      <c r="Y421" s="16" t="s">
        <v>1873</v>
      </c>
      <c r="Z421" s="16" t="s">
        <v>204</v>
      </c>
      <c r="AB421" s="17">
        <f t="shared" si="61"/>
        <v>52</v>
      </c>
      <c r="AC421" s="13">
        <v>45029</v>
      </c>
      <c r="AD421">
        <f t="shared" si="59"/>
        <v>52</v>
      </c>
      <c r="AE421" s="13">
        <v>45029</v>
      </c>
      <c r="AF421">
        <f t="shared" si="55"/>
        <v>52</v>
      </c>
      <c r="AG421" s="13">
        <v>45029</v>
      </c>
      <c r="AH421">
        <f t="shared" si="62"/>
        <v>3.64</v>
      </c>
      <c r="AI421" s="13">
        <v>44999</v>
      </c>
      <c r="AJ421">
        <f t="shared" si="56"/>
        <v>26</v>
      </c>
      <c r="AK421" s="13">
        <v>45033</v>
      </c>
      <c r="AL421">
        <v>0</v>
      </c>
      <c r="AN421" t="s">
        <v>204</v>
      </c>
      <c r="AO421" s="13">
        <v>45069</v>
      </c>
      <c r="AP421" s="13">
        <v>45080</v>
      </c>
      <c r="AQ421" s="13">
        <v>45086</v>
      </c>
      <c r="AR421">
        <f t="shared" si="63"/>
        <v>3.5</v>
      </c>
      <c r="AS421">
        <f t="shared" si="64"/>
        <v>1.82</v>
      </c>
      <c r="AT421" t="s">
        <v>1946</v>
      </c>
    </row>
    <row r="422" spans="1:46" ht="20.149999999999999" customHeight="1" x14ac:dyDescent="0.35">
      <c r="A422">
        <v>421</v>
      </c>
      <c r="B422" t="s">
        <v>360</v>
      </c>
      <c r="C422" t="s">
        <v>11150</v>
      </c>
      <c r="D422" t="s">
        <v>284</v>
      </c>
      <c r="E422" t="s">
        <v>93</v>
      </c>
      <c r="G422" t="s">
        <v>2413</v>
      </c>
      <c r="H422" t="s">
        <v>2414</v>
      </c>
      <c r="I422" t="s">
        <v>92</v>
      </c>
      <c r="J422" t="s">
        <v>2415</v>
      </c>
      <c r="K422" t="s">
        <v>2415</v>
      </c>
      <c r="M422" t="s">
        <v>2568</v>
      </c>
      <c r="N422">
        <v>0.67</v>
      </c>
      <c r="R422" s="14">
        <v>44978</v>
      </c>
      <c r="S422" t="s">
        <v>207</v>
      </c>
      <c r="T422" s="14">
        <v>44988</v>
      </c>
      <c r="U422" s="16" t="s">
        <v>1872</v>
      </c>
      <c r="V422" s="16">
        <f t="shared" si="60"/>
        <v>80.400000000000006</v>
      </c>
      <c r="W422" s="16" t="s">
        <v>2404</v>
      </c>
      <c r="X422" t="s">
        <v>207</v>
      </c>
      <c r="Y422" s="16" t="s">
        <v>1873</v>
      </c>
      <c r="Z422" s="16" t="s">
        <v>204</v>
      </c>
      <c r="AB422" s="17">
        <f t="shared" si="61"/>
        <v>67</v>
      </c>
      <c r="AC422" s="13">
        <v>45017</v>
      </c>
      <c r="AD422">
        <f t="shared" si="59"/>
        <v>67</v>
      </c>
      <c r="AE422" s="13">
        <v>45017</v>
      </c>
      <c r="AF422">
        <f t="shared" si="55"/>
        <v>67</v>
      </c>
      <c r="AG422" s="13">
        <v>45017</v>
      </c>
      <c r="AH422">
        <f t="shared" si="62"/>
        <v>4.6900000000000004</v>
      </c>
      <c r="AI422" s="13">
        <v>45000</v>
      </c>
      <c r="AJ422">
        <f t="shared" si="56"/>
        <v>33.5</v>
      </c>
      <c r="AK422" s="13">
        <v>45034</v>
      </c>
      <c r="AL422">
        <v>0</v>
      </c>
      <c r="AN422" t="s">
        <v>204</v>
      </c>
      <c r="AO422" s="13">
        <v>45070</v>
      </c>
      <c r="AP422" s="13">
        <v>45083</v>
      </c>
      <c r="AQ422" s="13">
        <v>45084</v>
      </c>
      <c r="AR422">
        <f t="shared" si="63"/>
        <v>3.5</v>
      </c>
      <c r="AS422">
        <f t="shared" si="64"/>
        <v>2.3450000000000002</v>
      </c>
      <c r="AT422" t="s">
        <v>1946</v>
      </c>
    </row>
    <row r="423" spans="1:46" ht="20.149999999999999" customHeight="1" x14ac:dyDescent="0.35">
      <c r="A423">
        <v>422</v>
      </c>
      <c r="B423" t="s">
        <v>360</v>
      </c>
      <c r="C423" t="s">
        <v>11151</v>
      </c>
      <c r="D423" t="s">
        <v>285</v>
      </c>
      <c r="E423" t="s">
        <v>98</v>
      </c>
      <c r="G423" t="s">
        <v>2413</v>
      </c>
      <c r="H423" t="s">
        <v>2414</v>
      </c>
      <c r="I423" t="s">
        <v>92</v>
      </c>
      <c r="J423" t="s">
        <v>2415</v>
      </c>
      <c r="K423" t="s">
        <v>2415</v>
      </c>
      <c r="M423" t="s">
        <v>2568</v>
      </c>
      <c r="N423">
        <v>0.79</v>
      </c>
      <c r="R423" s="14">
        <v>44981</v>
      </c>
      <c r="S423" t="s">
        <v>207</v>
      </c>
      <c r="T423" s="14">
        <v>44986</v>
      </c>
      <c r="U423" s="16" t="s">
        <v>1872</v>
      </c>
      <c r="V423" s="16">
        <f t="shared" si="60"/>
        <v>94.800000000000011</v>
      </c>
      <c r="W423" s="16" t="s">
        <v>2404</v>
      </c>
      <c r="X423" t="s">
        <v>207</v>
      </c>
      <c r="Y423" s="16" t="s">
        <v>1873</v>
      </c>
      <c r="Z423" s="16" t="s">
        <v>204</v>
      </c>
      <c r="AB423" s="17">
        <f t="shared" si="61"/>
        <v>79</v>
      </c>
      <c r="AC423" s="13">
        <v>45018</v>
      </c>
      <c r="AD423">
        <f t="shared" si="59"/>
        <v>79</v>
      </c>
      <c r="AE423" s="13">
        <v>45018</v>
      </c>
      <c r="AF423">
        <f t="shared" si="55"/>
        <v>79</v>
      </c>
      <c r="AG423" s="13">
        <v>45018</v>
      </c>
      <c r="AH423">
        <f t="shared" si="62"/>
        <v>5.53</v>
      </c>
      <c r="AI423" s="13">
        <v>45001</v>
      </c>
      <c r="AJ423">
        <f t="shared" si="56"/>
        <v>39.5</v>
      </c>
      <c r="AK423" s="13">
        <v>45035</v>
      </c>
      <c r="AL423">
        <v>0</v>
      </c>
      <c r="AN423" t="s">
        <v>204</v>
      </c>
      <c r="AO423" s="13">
        <v>45071</v>
      </c>
      <c r="AP423" s="13">
        <v>45085</v>
      </c>
      <c r="AQ423" s="13">
        <v>45086</v>
      </c>
      <c r="AR423">
        <f t="shared" si="63"/>
        <v>3.5</v>
      </c>
      <c r="AS423">
        <f t="shared" si="64"/>
        <v>2.7650000000000001</v>
      </c>
      <c r="AT423" t="s">
        <v>1946</v>
      </c>
    </row>
    <row r="424" spans="1:46" ht="20.149999999999999" customHeight="1" x14ac:dyDescent="0.35">
      <c r="A424">
        <v>423</v>
      </c>
      <c r="B424" t="s">
        <v>360</v>
      </c>
      <c r="C424" t="s">
        <v>11152</v>
      </c>
      <c r="D424" t="s">
        <v>286</v>
      </c>
      <c r="E424" t="s">
        <v>98</v>
      </c>
      <c r="G424" t="s">
        <v>2413</v>
      </c>
      <c r="H424" t="s">
        <v>2414</v>
      </c>
      <c r="I424" t="s">
        <v>92</v>
      </c>
      <c r="J424" t="s">
        <v>2415</v>
      </c>
      <c r="K424" t="s">
        <v>2415</v>
      </c>
      <c r="M424" t="s">
        <v>2568</v>
      </c>
      <c r="N424">
        <v>0.5</v>
      </c>
      <c r="R424" s="14">
        <v>44984</v>
      </c>
      <c r="S424" t="s">
        <v>207</v>
      </c>
      <c r="T424" s="14">
        <v>44987</v>
      </c>
      <c r="U424" s="16" t="s">
        <v>1872</v>
      </c>
      <c r="V424" s="16">
        <f t="shared" si="60"/>
        <v>60</v>
      </c>
      <c r="W424" s="16" t="s">
        <v>2404</v>
      </c>
      <c r="X424" t="s">
        <v>207</v>
      </c>
      <c r="Y424" s="16" t="s">
        <v>1873</v>
      </c>
      <c r="Z424" s="16" t="s">
        <v>204</v>
      </c>
      <c r="AB424" s="17">
        <f t="shared" si="61"/>
        <v>50</v>
      </c>
      <c r="AC424" s="13">
        <v>45019</v>
      </c>
      <c r="AD424">
        <f t="shared" si="59"/>
        <v>50</v>
      </c>
      <c r="AE424" s="13">
        <v>45019</v>
      </c>
      <c r="AF424">
        <f t="shared" si="55"/>
        <v>50</v>
      </c>
      <c r="AG424" s="13">
        <v>45019</v>
      </c>
      <c r="AH424">
        <f t="shared" si="62"/>
        <v>3.5</v>
      </c>
      <c r="AI424" s="13">
        <v>45002</v>
      </c>
      <c r="AJ424">
        <f t="shared" si="56"/>
        <v>25</v>
      </c>
      <c r="AK424" s="13">
        <v>45036</v>
      </c>
      <c r="AL424">
        <v>0</v>
      </c>
      <c r="AN424" t="s">
        <v>204</v>
      </c>
      <c r="AO424" s="13">
        <v>45062</v>
      </c>
      <c r="AP424" s="13">
        <v>45083</v>
      </c>
      <c r="AQ424" s="13">
        <v>45087</v>
      </c>
      <c r="AR424">
        <f t="shared" si="63"/>
        <v>3.5</v>
      </c>
      <c r="AS424">
        <f t="shared" si="64"/>
        <v>1.75</v>
      </c>
      <c r="AT424" t="s">
        <v>1946</v>
      </c>
    </row>
    <row r="425" spans="1:46" ht="20.149999999999999" customHeight="1" x14ac:dyDescent="0.35">
      <c r="A425">
        <v>424</v>
      </c>
      <c r="B425" t="s">
        <v>360</v>
      </c>
      <c r="C425" t="s">
        <v>11153</v>
      </c>
      <c r="D425" t="s">
        <v>2625</v>
      </c>
      <c r="E425" t="s">
        <v>98</v>
      </c>
      <c r="G425" t="s">
        <v>2413</v>
      </c>
      <c r="H425" t="s">
        <v>2414</v>
      </c>
      <c r="I425" t="s">
        <v>92</v>
      </c>
      <c r="J425" t="s">
        <v>2415</v>
      </c>
      <c r="K425" t="s">
        <v>2415</v>
      </c>
      <c r="M425" t="s">
        <v>2568</v>
      </c>
      <c r="N425">
        <v>0.5</v>
      </c>
      <c r="R425" s="14">
        <v>44974</v>
      </c>
      <c r="S425" t="s">
        <v>207</v>
      </c>
      <c r="T425" s="14">
        <v>44988</v>
      </c>
      <c r="U425" s="16" t="s">
        <v>1872</v>
      </c>
      <c r="V425" s="16">
        <f t="shared" si="60"/>
        <v>60</v>
      </c>
      <c r="W425" s="16" t="s">
        <v>2404</v>
      </c>
      <c r="X425" t="s">
        <v>207</v>
      </c>
      <c r="Y425" s="16" t="s">
        <v>1873</v>
      </c>
      <c r="Z425" s="16" t="s">
        <v>204</v>
      </c>
      <c r="AB425" s="17">
        <f t="shared" si="61"/>
        <v>50</v>
      </c>
      <c r="AC425" s="13">
        <v>45020</v>
      </c>
      <c r="AD425">
        <f t="shared" si="59"/>
        <v>50</v>
      </c>
      <c r="AE425" s="13">
        <v>45020</v>
      </c>
      <c r="AF425">
        <f t="shared" si="55"/>
        <v>50</v>
      </c>
      <c r="AG425" s="13">
        <v>45020</v>
      </c>
      <c r="AH425">
        <f t="shared" si="62"/>
        <v>3.5</v>
      </c>
      <c r="AI425" s="13">
        <v>45005</v>
      </c>
      <c r="AJ425">
        <f t="shared" si="56"/>
        <v>25</v>
      </c>
      <c r="AK425" s="13">
        <v>45037</v>
      </c>
      <c r="AL425">
        <v>0</v>
      </c>
      <c r="AN425" t="s">
        <v>204</v>
      </c>
      <c r="AO425" s="13">
        <v>45063</v>
      </c>
      <c r="AP425" s="13">
        <v>45079</v>
      </c>
      <c r="AQ425" s="13">
        <v>45082</v>
      </c>
      <c r="AR425">
        <f t="shared" si="63"/>
        <v>3.5</v>
      </c>
      <c r="AS425">
        <f t="shared" si="64"/>
        <v>1.75</v>
      </c>
      <c r="AT425" t="s">
        <v>1946</v>
      </c>
    </row>
    <row r="426" spans="1:46" ht="20.149999999999999" customHeight="1" x14ac:dyDescent="0.35">
      <c r="A426">
        <v>425</v>
      </c>
      <c r="B426" t="s">
        <v>360</v>
      </c>
      <c r="C426" t="s">
        <v>11154</v>
      </c>
      <c r="D426" t="s">
        <v>287</v>
      </c>
      <c r="E426" t="s">
        <v>98</v>
      </c>
      <c r="G426" t="s">
        <v>2413</v>
      </c>
      <c r="H426" t="s">
        <v>2414</v>
      </c>
      <c r="I426" t="s">
        <v>92</v>
      </c>
      <c r="J426" t="s">
        <v>2415</v>
      </c>
      <c r="K426" t="s">
        <v>2415</v>
      </c>
      <c r="M426" t="s">
        <v>2568</v>
      </c>
      <c r="N426">
        <v>1.5</v>
      </c>
      <c r="R426" s="14">
        <v>44975</v>
      </c>
      <c r="S426" t="s">
        <v>207</v>
      </c>
      <c r="T426" s="14">
        <v>44989</v>
      </c>
      <c r="U426" s="16" t="s">
        <v>1872</v>
      </c>
      <c r="V426" s="16">
        <f t="shared" si="60"/>
        <v>180</v>
      </c>
      <c r="W426" s="16" t="s">
        <v>2404</v>
      </c>
      <c r="X426" t="s">
        <v>207</v>
      </c>
      <c r="Y426" s="16" t="s">
        <v>1873</v>
      </c>
      <c r="Z426" s="16" t="s">
        <v>204</v>
      </c>
      <c r="AB426" s="17">
        <f t="shared" si="61"/>
        <v>150</v>
      </c>
      <c r="AC426" s="13">
        <v>45021</v>
      </c>
      <c r="AD426">
        <f t="shared" si="59"/>
        <v>150</v>
      </c>
      <c r="AE426" s="13">
        <v>45021</v>
      </c>
      <c r="AF426">
        <f t="shared" si="55"/>
        <v>150</v>
      </c>
      <c r="AG426" s="13">
        <v>45021</v>
      </c>
      <c r="AH426">
        <f t="shared" si="62"/>
        <v>10.5</v>
      </c>
      <c r="AI426" s="13">
        <v>45006</v>
      </c>
      <c r="AJ426">
        <f t="shared" si="56"/>
        <v>75</v>
      </c>
      <c r="AK426" s="13">
        <v>45040</v>
      </c>
      <c r="AL426">
        <v>0</v>
      </c>
      <c r="AN426" t="s">
        <v>204</v>
      </c>
      <c r="AO426" s="13">
        <v>45064</v>
      </c>
      <c r="AP426" s="13">
        <v>45087</v>
      </c>
      <c r="AQ426" s="13">
        <v>45092</v>
      </c>
      <c r="AR426">
        <f t="shared" si="63"/>
        <v>3.5</v>
      </c>
      <c r="AS426">
        <f t="shared" si="64"/>
        <v>5.25</v>
      </c>
      <c r="AT426" t="s">
        <v>1946</v>
      </c>
    </row>
    <row r="427" spans="1:46" ht="20.149999999999999" customHeight="1" x14ac:dyDescent="0.35">
      <c r="A427">
        <v>426</v>
      </c>
      <c r="B427" t="s">
        <v>360</v>
      </c>
      <c r="C427" t="s">
        <v>11155</v>
      </c>
      <c r="D427" t="s">
        <v>288</v>
      </c>
      <c r="E427" t="s">
        <v>93</v>
      </c>
      <c r="G427" t="s">
        <v>2413</v>
      </c>
      <c r="H427" t="s">
        <v>2414</v>
      </c>
      <c r="I427" t="s">
        <v>92</v>
      </c>
      <c r="J427" t="s">
        <v>2415</v>
      </c>
      <c r="K427" t="s">
        <v>2415</v>
      </c>
      <c r="M427" t="s">
        <v>2568</v>
      </c>
      <c r="N427">
        <v>1.19</v>
      </c>
      <c r="R427" s="14">
        <v>44976</v>
      </c>
      <c r="S427" t="s">
        <v>207</v>
      </c>
      <c r="T427" s="14">
        <v>44990</v>
      </c>
      <c r="U427" s="16" t="s">
        <v>1872</v>
      </c>
      <c r="V427" s="16">
        <f t="shared" si="60"/>
        <v>142.79999999999998</v>
      </c>
      <c r="W427" s="16" t="s">
        <v>2404</v>
      </c>
      <c r="X427" t="s">
        <v>207</v>
      </c>
      <c r="Y427" s="16" t="s">
        <v>1873</v>
      </c>
      <c r="Z427" s="16" t="s">
        <v>204</v>
      </c>
      <c r="AB427" s="17">
        <f t="shared" si="61"/>
        <v>119</v>
      </c>
      <c r="AC427" s="13">
        <v>45022</v>
      </c>
      <c r="AD427">
        <f t="shared" si="59"/>
        <v>119</v>
      </c>
      <c r="AE427" s="13">
        <v>45022</v>
      </c>
      <c r="AF427">
        <f t="shared" si="55"/>
        <v>119</v>
      </c>
      <c r="AG427" s="13">
        <v>45022</v>
      </c>
      <c r="AH427">
        <f t="shared" si="62"/>
        <v>8.33</v>
      </c>
      <c r="AI427" s="13">
        <v>45007</v>
      </c>
      <c r="AJ427">
        <f t="shared" si="56"/>
        <v>59.5</v>
      </c>
      <c r="AK427" s="13">
        <v>45041</v>
      </c>
      <c r="AL427">
        <v>0</v>
      </c>
      <c r="AN427" t="s">
        <v>204</v>
      </c>
      <c r="AO427" s="13">
        <v>45065</v>
      </c>
      <c r="AP427" s="13">
        <v>45089</v>
      </c>
      <c r="AQ427" s="13">
        <v>45094</v>
      </c>
      <c r="AR427">
        <f t="shared" si="63"/>
        <v>3.5</v>
      </c>
      <c r="AS427">
        <f t="shared" si="64"/>
        <v>4.165</v>
      </c>
      <c r="AT427" t="s">
        <v>1946</v>
      </c>
    </row>
    <row r="428" spans="1:46" ht="20.149999999999999" customHeight="1" x14ac:dyDescent="0.35">
      <c r="A428">
        <v>427</v>
      </c>
      <c r="B428" t="s">
        <v>360</v>
      </c>
      <c r="C428" t="s">
        <v>11156</v>
      </c>
      <c r="D428" t="s">
        <v>289</v>
      </c>
      <c r="E428" t="s">
        <v>98</v>
      </c>
      <c r="G428" t="s">
        <v>2413</v>
      </c>
      <c r="H428" t="s">
        <v>2414</v>
      </c>
      <c r="I428" t="s">
        <v>92</v>
      </c>
      <c r="J428" t="s">
        <v>2415</v>
      </c>
      <c r="K428" t="s">
        <v>2415</v>
      </c>
      <c r="M428" t="s">
        <v>2568</v>
      </c>
      <c r="N428">
        <v>2</v>
      </c>
      <c r="R428" s="14">
        <v>44977</v>
      </c>
      <c r="S428" t="s">
        <v>207</v>
      </c>
      <c r="T428" s="14">
        <v>44991</v>
      </c>
      <c r="U428" s="16" t="s">
        <v>1872</v>
      </c>
      <c r="V428" s="16">
        <f t="shared" si="60"/>
        <v>240</v>
      </c>
      <c r="W428" s="16" t="s">
        <v>2404</v>
      </c>
      <c r="X428" t="s">
        <v>207</v>
      </c>
      <c r="Y428" s="16" t="s">
        <v>1873</v>
      </c>
      <c r="Z428" s="16" t="s">
        <v>204</v>
      </c>
      <c r="AB428" s="17">
        <f t="shared" si="61"/>
        <v>200</v>
      </c>
      <c r="AC428" s="13">
        <v>45023</v>
      </c>
      <c r="AD428">
        <f t="shared" si="59"/>
        <v>200</v>
      </c>
      <c r="AE428" s="13">
        <v>45023</v>
      </c>
      <c r="AF428">
        <f t="shared" si="55"/>
        <v>200</v>
      </c>
      <c r="AG428" s="13">
        <v>45023</v>
      </c>
      <c r="AH428">
        <f t="shared" si="62"/>
        <v>14</v>
      </c>
      <c r="AI428" s="13">
        <v>45008</v>
      </c>
      <c r="AJ428">
        <f t="shared" si="56"/>
        <v>100</v>
      </c>
      <c r="AK428" s="13">
        <v>45042</v>
      </c>
      <c r="AL428">
        <v>2</v>
      </c>
      <c r="AN428" t="s">
        <v>204</v>
      </c>
      <c r="AO428" s="13">
        <v>45066</v>
      </c>
      <c r="AP428" s="13">
        <v>45080</v>
      </c>
      <c r="AQ428" s="13">
        <v>45098</v>
      </c>
      <c r="AR428">
        <f t="shared" si="63"/>
        <v>3.5</v>
      </c>
      <c r="AS428">
        <f t="shared" si="64"/>
        <v>7</v>
      </c>
      <c r="AT428" t="s">
        <v>1946</v>
      </c>
    </row>
    <row r="429" spans="1:46" ht="20.149999999999999" customHeight="1" x14ac:dyDescent="0.35">
      <c r="A429">
        <v>428</v>
      </c>
      <c r="B429" t="s">
        <v>360</v>
      </c>
      <c r="C429" t="s">
        <v>11157</v>
      </c>
      <c r="D429" t="s">
        <v>290</v>
      </c>
      <c r="E429" t="s">
        <v>98</v>
      </c>
      <c r="G429" t="s">
        <v>2413</v>
      </c>
      <c r="H429" t="s">
        <v>2414</v>
      </c>
      <c r="I429" t="s">
        <v>92</v>
      </c>
      <c r="J429" t="s">
        <v>2415</v>
      </c>
      <c r="K429" t="s">
        <v>2415</v>
      </c>
      <c r="M429" t="s">
        <v>2568</v>
      </c>
      <c r="N429">
        <v>0.5</v>
      </c>
      <c r="R429" s="14">
        <v>44978</v>
      </c>
      <c r="S429" t="s">
        <v>207</v>
      </c>
      <c r="T429" s="14">
        <v>44994</v>
      </c>
      <c r="U429" s="16" t="s">
        <v>1872</v>
      </c>
      <c r="V429" s="16">
        <f t="shared" si="60"/>
        <v>60</v>
      </c>
      <c r="W429" s="16" t="s">
        <v>2404</v>
      </c>
      <c r="X429" t="s">
        <v>207</v>
      </c>
      <c r="Y429" s="16" t="s">
        <v>1873</v>
      </c>
      <c r="Z429" s="16" t="s">
        <v>204</v>
      </c>
      <c r="AB429" s="17">
        <f t="shared" si="61"/>
        <v>50</v>
      </c>
      <c r="AC429" s="13">
        <v>45024</v>
      </c>
      <c r="AD429">
        <f t="shared" si="59"/>
        <v>50</v>
      </c>
      <c r="AE429" s="13">
        <v>45024</v>
      </c>
      <c r="AF429">
        <f t="shared" si="55"/>
        <v>50</v>
      </c>
      <c r="AG429" s="13">
        <v>45024</v>
      </c>
      <c r="AH429">
        <f t="shared" si="62"/>
        <v>3.5</v>
      </c>
      <c r="AI429" s="13">
        <v>44999</v>
      </c>
      <c r="AJ429">
        <f t="shared" si="56"/>
        <v>25</v>
      </c>
      <c r="AK429" s="13">
        <v>45032</v>
      </c>
      <c r="AL429">
        <v>1</v>
      </c>
      <c r="AN429" t="s">
        <v>204</v>
      </c>
      <c r="AO429" s="13">
        <v>45069</v>
      </c>
      <c r="AP429" s="13">
        <v>45083</v>
      </c>
      <c r="AQ429" s="13">
        <v>45089</v>
      </c>
      <c r="AR429">
        <f t="shared" si="63"/>
        <v>3.5</v>
      </c>
      <c r="AS429">
        <f t="shared" si="64"/>
        <v>1.75</v>
      </c>
      <c r="AT429" t="s">
        <v>1946</v>
      </c>
    </row>
    <row r="430" spans="1:46" ht="20.149999999999999" customHeight="1" x14ac:dyDescent="0.35">
      <c r="A430">
        <v>429</v>
      </c>
      <c r="B430" t="s">
        <v>360</v>
      </c>
      <c r="C430" t="s">
        <v>11158</v>
      </c>
      <c r="D430" t="s">
        <v>2627</v>
      </c>
      <c r="E430" t="s">
        <v>93</v>
      </c>
      <c r="G430" t="s">
        <v>2413</v>
      </c>
      <c r="H430" t="s">
        <v>2414</v>
      </c>
      <c r="I430" t="s">
        <v>92</v>
      </c>
      <c r="J430" t="s">
        <v>2415</v>
      </c>
      <c r="K430" t="s">
        <v>2415</v>
      </c>
      <c r="M430" t="s">
        <v>3044</v>
      </c>
      <c r="N430">
        <v>0.76</v>
      </c>
      <c r="R430" s="14">
        <v>44981</v>
      </c>
      <c r="S430" t="s">
        <v>207</v>
      </c>
      <c r="T430" s="14">
        <v>44995</v>
      </c>
      <c r="U430" s="16" t="s">
        <v>1872</v>
      </c>
      <c r="V430" s="16">
        <f t="shared" si="60"/>
        <v>91.2</v>
      </c>
      <c r="W430" s="16" t="s">
        <v>2404</v>
      </c>
      <c r="X430" t="s">
        <v>207</v>
      </c>
      <c r="Y430" s="16" t="s">
        <v>1873</v>
      </c>
      <c r="Z430" s="16" t="s">
        <v>204</v>
      </c>
      <c r="AB430" s="17">
        <f t="shared" si="61"/>
        <v>76</v>
      </c>
      <c r="AC430" s="13">
        <v>45025</v>
      </c>
      <c r="AD430">
        <f t="shared" si="59"/>
        <v>76</v>
      </c>
      <c r="AE430" s="13">
        <v>45025</v>
      </c>
      <c r="AF430">
        <f t="shared" si="55"/>
        <v>76</v>
      </c>
      <c r="AG430" s="13">
        <v>45025</v>
      </c>
      <c r="AH430">
        <f t="shared" si="62"/>
        <v>5.32</v>
      </c>
      <c r="AI430" s="13">
        <v>45000</v>
      </c>
      <c r="AJ430">
        <f t="shared" si="56"/>
        <v>38</v>
      </c>
      <c r="AK430" s="13">
        <v>45033</v>
      </c>
      <c r="AL430">
        <v>0</v>
      </c>
      <c r="AN430" t="s">
        <v>204</v>
      </c>
      <c r="AO430" s="13">
        <v>45070</v>
      </c>
      <c r="AP430" s="13">
        <v>45085</v>
      </c>
      <c r="AQ430" s="13">
        <v>45086</v>
      </c>
      <c r="AR430">
        <f t="shared" si="63"/>
        <v>3.5</v>
      </c>
      <c r="AS430">
        <f t="shared" si="64"/>
        <v>2.66</v>
      </c>
      <c r="AT430" t="s">
        <v>1946</v>
      </c>
    </row>
    <row r="431" spans="1:46" ht="20.149999999999999" customHeight="1" x14ac:dyDescent="0.35">
      <c r="A431">
        <v>430</v>
      </c>
      <c r="B431" t="s">
        <v>360</v>
      </c>
      <c r="C431" t="s">
        <v>11159</v>
      </c>
      <c r="D431" t="s">
        <v>291</v>
      </c>
      <c r="E431" t="s">
        <v>98</v>
      </c>
      <c r="G431" t="s">
        <v>2413</v>
      </c>
      <c r="H431" t="s">
        <v>2414</v>
      </c>
      <c r="I431" t="s">
        <v>92</v>
      </c>
      <c r="J431" t="s">
        <v>2415</v>
      </c>
      <c r="K431" t="s">
        <v>2415</v>
      </c>
      <c r="M431" t="s">
        <v>2568</v>
      </c>
      <c r="N431">
        <v>1.23</v>
      </c>
      <c r="R431" s="14">
        <v>44974</v>
      </c>
      <c r="S431" t="s">
        <v>207</v>
      </c>
      <c r="T431" s="14">
        <v>44986</v>
      </c>
      <c r="U431" s="16" t="s">
        <v>1872</v>
      </c>
      <c r="V431" s="16">
        <f t="shared" si="60"/>
        <v>147.6</v>
      </c>
      <c r="W431" s="16" t="s">
        <v>2404</v>
      </c>
      <c r="X431" t="s">
        <v>207</v>
      </c>
      <c r="Y431" s="16" t="s">
        <v>1873</v>
      </c>
      <c r="Z431" s="16" t="s">
        <v>204</v>
      </c>
      <c r="AB431" s="17">
        <f t="shared" si="61"/>
        <v>123</v>
      </c>
      <c r="AC431" s="13">
        <v>45029</v>
      </c>
      <c r="AD431">
        <f t="shared" si="59"/>
        <v>123</v>
      </c>
      <c r="AE431" s="13">
        <v>45029</v>
      </c>
      <c r="AF431">
        <f t="shared" si="55"/>
        <v>123</v>
      </c>
      <c r="AG431" s="13">
        <v>45029</v>
      </c>
      <c r="AH431">
        <f t="shared" si="62"/>
        <v>8.61</v>
      </c>
      <c r="AI431" s="13">
        <v>45001</v>
      </c>
      <c r="AJ431">
        <f t="shared" si="56"/>
        <v>61.5</v>
      </c>
      <c r="AK431" s="13">
        <v>45034</v>
      </c>
      <c r="AL431">
        <v>0</v>
      </c>
      <c r="AN431" t="s">
        <v>204</v>
      </c>
      <c r="AO431" s="13">
        <v>45071</v>
      </c>
      <c r="AP431" s="13">
        <v>45080</v>
      </c>
      <c r="AQ431" s="13">
        <v>45083</v>
      </c>
      <c r="AR431">
        <f t="shared" si="63"/>
        <v>3.5</v>
      </c>
      <c r="AS431">
        <f t="shared" si="64"/>
        <v>4.3049999999999997</v>
      </c>
      <c r="AT431" t="s">
        <v>1946</v>
      </c>
    </row>
    <row r="432" spans="1:46" ht="20.149999999999999" customHeight="1" x14ac:dyDescent="0.35">
      <c r="A432">
        <v>431</v>
      </c>
      <c r="B432" t="s">
        <v>360</v>
      </c>
      <c r="C432" t="s">
        <v>11160</v>
      </c>
      <c r="D432" t="s">
        <v>292</v>
      </c>
      <c r="E432" t="s">
        <v>93</v>
      </c>
      <c r="G432" t="s">
        <v>2413</v>
      </c>
      <c r="H432" t="s">
        <v>2414</v>
      </c>
      <c r="I432" t="s">
        <v>92</v>
      </c>
      <c r="J432" t="s">
        <v>2415</v>
      </c>
      <c r="K432" t="s">
        <v>2415</v>
      </c>
      <c r="M432" t="s">
        <v>2568</v>
      </c>
      <c r="N432">
        <v>1.1000000000000001</v>
      </c>
      <c r="R432" s="14">
        <v>44975</v>
      </c>
      <c r="S432" t="s">
        <v>207</v>
      </c>
      <c r="T432" s="14">
        <v>44987</v>
      </c>
      <c r="U432" s="16" t="s">
        <v>1872</v>
      </c>
      <c r="V432" s="16">
        <f t="shared" si="60"/>
        <v>132</v>
      </c>
      <c r="W432" s="16" t="s">
        <v>2404</v>
      </c>
      <c r="X432" t="s">
        <v>207</v>
      </c>
      <c r="Y432" s="16" t="s">
        <v>1873</v>
      </c>
      <c r="Z432" s="16" t="s">
        <v>204</v>
      </c>
      <c r="AB432" s="17">
        <f t="shared" si="61"/>
        <v>110.00000000000001</v>
      </c>
      <c r="AC432" s="13">
        <v>45017</v>
      </c>
      <c r="AD432">
        <f t="shared" si="59"/>
        <v>110.00000000000001</v>
      </c>
      <c r="AE432" s="13">
        <v>45017</v>
      </c>
      <c r="AF432">
        <f t="shared" si="55"/>
        <v>110.00000000000001</v>
      </c>
      <c r="AG432" s="13">
        <v>45017</v>
      </c>
      <c r="AH432">
        <f t="shared" si="62"/>
        <v>7.7000000000000011</v>
      </c>
      <c r="AI432" s="13">
        <v>44999</v>
      </c>
      <c r="AJ432">
        <f t="shared" si="56"/>
        <v>55.000000000000007</v>
      </c>
      <c r="AK432" s="13">
        <v>45035</v>
      </c>
      <c r="AL432">
        <v>0</v>
      </c>
      <c r="AN432" t="s">
        <v>204</v>
      </c>
      <c r="AO432" s="13">
        <v>45072</v>
      </c>
      <c r="AP432" s="13">
        <v>45083</v>
      </c>
      <c r="AQ432" s="13">
        <v>45086</v>
      </c>
      <c r="AR432">
        <f t="shared" si="63"/>
        <v>3.5</v>
      </c>
      <c r="AS432">
        <f t="shared" si="64"/>
        <v>3.8500000000000005</v>
      </c>
      <c r="AT432" t="s">
        <v>1946</v>
      </c>
    </row>
    <row r="433" spans="1:46" ht="20.149999999999999" customHeight="1" x14ac:dyDescent="0.35">
      <c r="A433">
        <v>432</v>
      </c>
      <c r="B433" t="s">
        <v>360</v>
      </c>
      <c r="C433" t="s">
        <v>11161</v>
      </c>
      <c r="D433" t="s">
        <v>293</v>
      </c>
      <c r="E433" t="s">
        <v>93</v>
      </c>
      <c r="G433" t="s">
        <v>2413</v>
      </c>
      <c r="H433" t="s">
        <v>2414</v>
      </c>
      <c r="I433" t="s">
        <v>92</v>
      </c>
      <c r="J433" t="s">
        <v>2415</v>
      </c>
      <c r="K433" t="s">
        <v>2415</v>
      </c>
      <c r="M433" t="s">
        <v>2568</v>
      </c>
      <c r="N433">
        <v>1.1200000000000001</v>
      </c>
      <c r="R433" s="14">
        <v>44974</v>
      </c>
      <c r="S433" t="s">
        <v>207</v>
      </c>
      <c r="T433" s="14">
        <v>44988</v>
      </c>
      <c r="U433" s="16" t="s">
        <v>1872</v>
      </c>
      <c r="V433" s="16">
        <f t="shared" si="60"/>
        <v>134.4</v>
      </c>
      <c r="W433" s="16" t="s">
        <v>2404</v>
      </c>
      <c r="X433" t="s">
        <v>207</v>
      </c>
      <c r="Y433" s="16" t="s">
        <v>1873</v>
      </c>
      <c r="Z433" s="16" t="s">
        <v>204</v>
      </c>
      <c r="AB433" s="17">
        <f t="shared" si="61"/>
        <v>112.00000000000001</v>
      </c>
      <c r="AC433" s="13">
        <v>45018</v>
      </c>
      <c r="AD433">
        <f t="shared" si="59"/>
        <v>112.00000000000001</v>
      </c>
      <c r="AE433" s="13">
        <v>45018</v>
      </c>
      <c r="AF433">
        <f t="shared" si="55"/>
        <v>112.00000000000001</v>
      </c>
      <c r="AG433" s="13">
        <v>45018</v>
      </c>
      <c r="AH433">
        <f t="shared" si="62"/>
        <v>7.8400000000000007</v>
      </c>
      <c r="AI433" s="13">
        <v>45000</v>
      </c>
      <c r="AJ433">
        <f t="shared" si="56"/>
        <v>56.000000000000007</v>
      </c>
      <c r="AK433" s="13">
        <v>45036</v>
      </c>
      <c r="AL433">
        <v>0</v>
      </c>
      <c r="AN433" t="s">
        <v>204</v>
      </c>
      <c r="AO433" s="13">
        <v>45062</v>
      </c>
      <c r="AP433" s="13">
        <v>45080</v>
      </c>
      <c r="AQ433" s="13">
        <v>45085</v>
      </c>
      <c r="AR433">
        <f t="shared" si="63"/>
        <v>3.5</v>
      </c>
      <c r="AS433">
        <f t="shared" si="64"/>
        <v>3.9200000000000004</v>
      </c>
      <c r="AT433" t="s">
        <v>1946</v>
      </c>
    </row>
    <row r="434" spans="1:46" ht="20.149999999999999" customHeight="1" x14ac:dyDescent="0.35">
      <c r="A434">
        <v>433</v>
      </c>
      <c r="B434" t="s">
        <v>360</v>
      </c>
      <c r="C434" t="s">
        <v>11162</v>
      </c>
      <c r="D434" t="s">
        <v>294</v>
      </c>
      <c r="E434" t="s">
        <v>98</v>
      </c>
      <c r="G434" t="s">
        <v>2413</v>
      </c>
      <c r="H434" t="s">
        <v>2414</v>
      </c>
      <c r="I434" t="s">
        <v>92</v>
      </c>
      <c r="J434" t="s">
        <v>2415</v>
      </c>
      <c r="K434" t="s">
        <v>2415</v>
      </c>
      <c r="M434" t="s">
        <v>2568</v>
      </c>
      <c r="N434">
        <v>2.61</v>
      </c>
      <c r="R434" s="14">
        <v>44975</v>
      </c>
      <c r="S434" t="s">
        <v>207</v>
      </c>
      <c r="T434" s="14">
        <v>44989</v>
      </c>
      <c r="U434" s="16" t="s">
        <v>1872</v>
      </c>
      <c r="V434" s="16">
        <f t="shared" si="60"/>
        <v>313.2</v>
      </c>
      <c r="W434" s="16" t="s">
        <v>2404</v>
      </c>
      <c r="X434" t="s">
        <v>207</v>
      </c>
      <c r="Y434" s="16" t="s">
        <v>1873</v>
      </c>
      <c r="Z434" s="16" t="s">
        <v>204</v>
      </c>
      <c r="AB434" s="17">
        <f t="shared" si="61"/>
        <v>261</v>
      </c>
      <c r="AC434" s="13">
        <v>45019</v>
      </c>
      <c r="AD434">
        <f t="shared" si="59"/>
        <v>261</v>
      </c>
      <c r="AE434" s="13">
        <v>45019</v>
      </c>
      <c r="AF434">
        <f t="shared" si="55"/>
        <v>261</v>
      </c>
      <c r="AG434" s="13">
        <v>45019</v>
      </c>
      <c r="AH434">
        <f t="shared" si="62"/>
        <v>18.27</v>
      </c>
      <c r="AI434" s="13">
        <v>45001</v>
      </c>
      <c r="AJ434">
        <f t="shared" si="56"/>
        <v>130.5</v>
      </c>
      <c r="AK434" s="13">
        <v>45032</v>
      </c>
      <c r="AL434">
        <v>0</v>
      </c>
      <c r="AN434" t="s">
        <v>204</v>
      </c>
      <c r="AO434" s="13">
        <v>45063</v>
      </c>
      <c r="AP434" s="13">
        <v>45083</v>
      </c>
      <c r="AQ434" s="13">
        <v>45084</v>
      </c>
      <c r="AR434">
        <f t="shared" si="63"/>
        <v>3.5</v>
      </c>
      <c r="AS434">
        <f t="shared" si="64"/>
        <v>9.1349999999999998</v>
      </c>
      <c r="AT434" t="s">
        <v>1946</v>
      </c>
    </row>
    <row r="435" spans="1:46" ht="20.149999999999999" customHeight="1" x14ac:dyDescent="0.35">
      <c r="A435">
        <v>434</v>
      </c>
      <c r="B435" t="s">
        <v>360</v>
      </c>
      <c r="C435" t="s">
        <v>11163</v>
      </c>
      <c r="D435" t="s">
        <v>295</v>
      </c>
      <c r="E435" t="s">
        <v>93</v>
      </c>
      <c r="G435" t="s">
        <v>2413</v>
      </c>
      <c r="H435" t="s">
        <v>2414</v>
      </c>
      <c r="I435" t="s">
        <v>92</v>
      </c>
      <c r="J435" t="s">
        <v>2415</v>
      </c>
      <c r="K435" t="s">
        <v>2415</v>
      </c>
      <c r="M435" t="s">
        <v>2568</v>
      </c>
      <c r="N435">
        <v>1.4</v>
      </c>
      <c r="R435" s="14">
        <v>44976</v>
      </c>
      <c r="S435" t="s">
        <v>207</v>
      </c>
      <c r="T435" s="14">
        <v>44986</v>
      </c>
      <c r="U435" s="16" t="s">
        <v>1872</v>
      </c>
      <c r="V435" s="16">
        <f t="shared" si="60"/>
        <v>168</v>
      </c>
      <c r="W435" s="16" t="s">
        <v>2404</v>
      </c>
      <c r="X435" t="s">
        <v>207</v>
      </c>
      <c r="Y435" s="16" t="s">
        <v>1873</v>
      </c>
      <c r="Z435" s="16" t="s">
        <v>204</v>
      </c>
      <c r="AB435" s="17">
        <f t="shared" si="61"/>
        <v>140</v>
      </c>
      <c r="AC435" s="13">
        <v>45020</v>
      </c>
      <c r="AD435">
        <f t="shared" si="59"/>
        <v>140</v>
      </c>
      <c r="AE435" s="13">
        <v>45020</v>
      </c>
      <c r="AF435">
        <f t="shared" si="55"/>
        <v>140</v>
      </c>
      <c r="AG435" s="13">
        <v>45020</v>
      </c>
      <c r="AH435">
        <f t="shared" si="62"/>
        <v>9.7999999999999989</v>
      </c>
      <c r="AI435" s="13">
        <v>45002</v>
      </c>
      <c r="AJ435">
        <f t="shared" si="56"/>
        <v>70</v>
      </c>
      <c r="AK435" s="13">
        <v>45033</v>
      </c>
      <c r="AL435">
        <v>0</v>
      </c>
      <c r="AN435" t="s">
        <v>204</v>
      </c>
      <c r="AO435" s="13">
        <v>45064</v>
      </c>
      <c r="AP435" s="13">
        <v>45085</v>
      </c>
      <c r="AQ435" s="13">
        <v>45085</v>
      </c>
      <c r="AR435">
        <f t="shared" si="63"/>
        <v>3.5</v>
      </c>
      <c r="AS435">
        <f t="shared" si="64"/>
        <v>4.8999999999999995</v>
      </c>
      <c r="AT435" t="s">
        <v>1946</v>
      </c>
    </row>
    <row r="436" spans="1:46" ht="20.149999999999999" customHeight="1" x14ac:dyDescent="0.35">
      <c r="A436">
        <v>435</v>
      </c>
      <c r="B436" t="s">
        <v>360</v>
      </c>
      <c r="C436" t="s">
        <v>11164</v>
      </c>
      <c r="D436" t="s">
        <v>296</v>
      </c>
      <c r="E436" t="s">
        <v>98</v>
      </c>
      <c r="G436" t="s">
        <v>2413</v>
      </c>
      <c r="H436" t="s">
        <v>2414</v>
      </c>
      <c r="I436" t="s">
        <v>92</v>
      </c>
      <c r="J436" t="s">
        <v>2415</v>
      </c>
      <c r="K436" t="s">
        <v>2415</v>
      </c>
      <c r="M436" t="s">
        <v>2568</v>
      </c>
      <c r="N436">
        <v>2.86</v>
      </c>
      <c r="R436" s="14">
        <v>44977</v>
      </c>
      <c r="S436" t="s">
        <v>207</v>
      </c>
      <c r="T436" s="14">
        <v>44987</v>
      </c>
      <c r="U436" s="16" t="s">
        <v>1872</v>
      </c>
      <c r="V436" s="16">
        <f t="shared" si="60"/>
        <v>343.2</v>
      </c>
      <c r="W436" s="16" t="s">
        <v>2404</v>
      </c>
      <c r="X436" t="s">
        <v>207</v>
      </c>
      <c r="Y436" s="16" t="s">
        <v>1873</v>
      </c>
      <c r="Z436" s="16" t="s">
        <v>204</v>
      </c>
      <c r="AB436" s="17">
        <f t="shared" si="61"/>
        <v>286</v>
      </c>
      <c r="AC436" s="13">
        <v>45021</v>
      </c>
      <c r="AD436">
        <f t="shared" si="59"/>
        <v>286</v>
      </c>
      <c r="AE436" s="13">
        <v>45021</v>
      </c>
      <c r="AF436">
        <f t="shared" si="55"/>
        <v>286</v>
      </c>
      <c r="AG436" s="13">
        <v>45021</v>
      </c>
      <c r="AH436">
        <f t="shared" si="62"/>
        <v>20.02</v>
      </c>
      <c r="AI436" s="13">
        <v>45005</v>
      </c>
      <c r="AJ436">
        <f t="shared" si="56"/>
        <v>143</v>
      </c>
      <c r="AK436" s="13">
        <v>45034</v>
      </c>
      <c r="AL436">
        <v>1</v>
      </c>
      <c r="AN436" t="s">
        <v>204</v>
      </c>
      <c r="AO436" s="13">
        <v>45065</v>
      </c>
      <c r="AP436" s="13">
        <v>45080</v>
      </c>
      <c r="AQ436" s="13">
        <v>45080</v>
      </c>
      <c r="AR436">
        <f t="shared" si="63"/>
        <v>3.5</v>
      </c>
      <c r="AS436">
        <f t="shared" si="64"/>
        <v>10.01</v>
      </c>
      <c r="AT436" t="s">
        <v>1946</v>
      </c>
    </row>
    <row r="437" spans="1:46" ht="20.149999999999999" customHeight="1" x14ac:dyDescent="0.35">
      <c r="A437">
        <v>436</v>
      </c>
      <c r="B437" t="s">
        <v>360</v>
      </c>
      <c r="C437" t="s">
        <v>11165</v>
      </c>
      <c r="D437" t="s">
        <v>297</v>
      </c>
      <c r="E437" t="s">
        <v>98</v>
      </c>
      <c r="G437" t="s">
        <v>2413</v>
      </c>
      <c r="H437" t="s">
        <v>2414</v>
      </c>
      <c r="I437" t="s">
        <v>92</v>
      </c>
      <c r="J437" t="s">
        <v>2415</v>
      </c>
      <c r="K437" t="s">
        <v>2415</v>
      </c>
      <c r="M437" t="s">
        <v>2568</v>
      </c>
      <c r="N437">
        <v>2.71</v>
      </c>
      <c r="R437" s="14">
        <v>44974</v>
      </c>
      <c r="S437" t="s">
        <v>207</v>
      </c>
      <c r="T437" s="14">
        <v>44988</v>
      </c>
      <c r="U437" s="16" t="s">
        <v>1872</v>
      </c>
      <c r="V437" s="16">
        <f t="shared" si="60"/>
        <v>325.2</v>
      </c>
      <c r="W437" s="16" t="s">
        <v>2404</v>
      </c>
      <c r="X437" t="s">
        <v>207</v>
      </c>
      <c r="Y437" s="16" t="s">
        <v>1873</v>
      </c>
      <c r="Z437" s="16" t="s">
        <v>204</v>
      </c>
      <c r="AB437" s="17">
        <f t="shared" si="61"/>
        <v>271</v>
      </c>
      <c r="AC437" s="13">
        <v>45022</v>
      </c>
      <c r="AD437">
        <f t="shared" si="59"/>
        <v>271</v>
      </c>
      <c r="AE437" s="13">
        <v>45022</v>
      </c>
      <c r="AF437">
        <f t="shared" si="55"/>
        <v>271</v>
      </c>
      <c r="AG437" s="13">
        <v>45022</v>
      </c>
      <c r="AH437">
        <f t="shared" si="62"/>
        <v>18.97</v>
      </c>
      <c r="AI437" s="13">
        <v>45006</v>
      </c>
      <c r="AJ437">
        <f t="shared" si="56"/>
        <v>135.5</v>
      </c>
      <c r="AK437" s="13">
        <v>45035</v>
      </c>
      <c r="AL437">
        <v>0</v>
      </c>
      <c r="AN437" t="s">
        <v>204</v>
      </c>
      <c r="AO437" s="13">
        <v>45066</v>
      </c>
      <c r="AP437" s="13">
        <v>45083</v>
      </c>
      <c r="AQ437" s="13">
        <v>45086</v>
      </c>
      <c r="AR437">
        <f t="shared" si="63"/>
        <v>3.5</v>
      </c>
      <c r="AS437">
        <f t="shared" si="64"/>
        <v>9.4849999999999994</v>
      </c>
      <c r="AT437" t="s">
        <v>1946</v>
      </c>
    </row>
    <row r="438" spans="1:46" ht="20.149999999999999" customHeight="1" x14ac:dyDescent="0.35">
      <c r="A438">
        <v>437</v>
      </c>
      <c r="B438" t="s">
        <v>360</v>
      </c>
      <c r="C438" t="s">
        <v>11166</v>
      </c>
      <c r="D438" t="s">
        <v>298</v>
      </c>
      <c r="E438" t="s">
        <v>98</v>
      </c>
      <c r="G438" t="s">
        <v>2413</v>
      </c>
      <c r="H438" t="s">
        <v>2414</v>
      </c>
      <c r="I438" t="s">
        <v>92</v>
      </c>
      <c r="J438" t="s">
        <v>2415</v>
      </c>
      <c r="K438" t="s">
        <v>2415</v>
      </c>
      <c r="M438" t="s">
        <v>2568</v>
      </c>
      <c r="N438">
        <v>2.15</v>
      </c>
      <c r="R438" s="14">
        <v>44975</v>
      </c>
      <c r="S438" t="s">
        <v>207</v>
      </c>
      <c r="T438" s="14">
        <v>44986</v>
      </c>
      <c r="U438" s="16" t="s">
        <v>1872</v>
      </c>
      <c r="V438" s="16">
        <f t="shared" si="60"/>
        <v>258</v>
      </c>
      <c r="W438" s="16" t="s">
        <v>2404</v>
      </c>
      <c r="X438" t="s">
        <v>207</v>
      </c>
      <c r="Y438" s="16" t="s">
        <v>1873</v>
      </c>
      <c r="Z438" s="16" t="s">
        <v>204</v>
      </c>
      <c r="AB438" s="17">
        <f t="shared" si="61"/>
        <v>215</v>
      </c>
      <c r="AC438" s="13">
        <v>45023</v>
      </c>
      <c r="AD438">
        <f t="shared" si="59"/>
        <v>215</v>
      </c>
      <c r="AE438" s="13">
        <v>45023</v>
      </c>
      <c r="AF438">
        <f t="shared" ref="AF438:AF501" si="65">N438*100</f>
        <v>215</v>
      </c>
      <c r="AG438" s="13">
        <v>45023</v>
      </c>
      <c r="AH438">
        <f t="shared" si="62"/>
        <v>15.049999999999999</v>
      </c>
      <c r="AI438" s="13">
        <v>45007</v>
      </c>
      <c r="AJ438">
        <f t="shared" ref="AJ438:AJ501" si="66">N438*50</f>
        <v>107.5</v>
      </c>
      <c r="AK438" s="13">
        <v>45036</v>
      </c>
      <c r="AL438">
        <v>0</v>
      </c>
      <c r="AN438" t="s">
        <v>204</v>
      </c>
      <c r="AO438" s="13">
        <v>45069</v>
      </c>
      <c r="AP438" s="13">
        <v>45085</v>
      </c>
      <c r="AQ438" s="13">
        <v>45087</v>
      </c>
      <c r="AR438">
        <f t="shared" si="63"/>
        <v>3.5</v>
      </c>
      <c r="AS438">
        <f t="shared" si="64"/>
        <v>7.5249999999999995</v>
      </c>
      <c r="AT438" t="s">
        <v>1946</v>
      </c>
    </row>
    <row r="439" spans="1:46" ht="20.149999999999999" customHeight="1" x14ac:dyDescent="0.35">
      <c r="A439">
        <v>438</v>
      </c>
      <c r="B439" t="s">
        <v>360</v>
      </c>
      <c r="C439" t="s">
        <v>11167</v>
      </c>
      <c r="D439" t="s">
        <v>2629</v>
      </c>
      <c r="E439" t="s">
        <v>98</v>
      </c>
      <c r="G439" t="s">
        <v>2413</v>
      </c>
      <c r="H439" t="s">
        <v>2414</v>
      </c>
      <c r="I439" t="s">
        <v>92</v>
      </c>
      <c r="J439" t="s">
        <v>2415</v>
      </c>
      <c r="K439" t="s">
        <v>2415</v>
      </c>
      <c r="M439" t="s">
        <v>2568</v>
      </c>
      <c r="N439">
        <v>1.23</v>
      </c>
      <c r="R439" s="14">
        <v>44976</v>
      </c>
      <c r="S439" t="s">
        <v>207</v>
      </c>
      <c r="T439" s="14">
        <v>44987</v>
      </c>
      <c r="U439" s="16" t="s">
        <v>1872</v>
      </c>
      <c r="V439" s="16">
        <f t="shared" si="60"/>
        <v>147.6</v>
      </c>
      <c r="W439" s="16" t="s">
        <v>2404</v>
      </c>
      <c r="X439" t="s">
        <v>207</v>
      </c>
      <c r="Y439" s="16" t="s">
        <v>1873</v>
      </c>
      <c r="Z439" s="16" t="s">
        <v>204</v>
      </c>
      <c r="AB439" s="17">
        <f t="shared" si="61"/>
        <v>123</v>
      </c>
      <c r="AC439" s="13">
        <v>45024</v>
      </c>
      <c r="AD439">
        <f t="shared" si="59"/>
        <v>123</v>
      </c>
      <c r="AE439" s="13">
        <v>45024</v>
      </c>
      <c r="AF439">
        <f t="shared" si="65"/>
        <v>123</v>
      </c>
      <c r="AG439" s="13">
        <v>45024</v>
      </c>
      <c r="AH439">
        <f t="shared" si="62"/>
        <v>8.61</v>
      </c>
      <c r="AI439" s="13">
        <v>45008</v>
      </c>
      <c r="AJ439">
        <f t="shared" si="66"/>
        <v>61.5</v>
      </c>
      <c r="AK439" s="13">
        <v>45037</v>
      </c>
      <c r="AL439">
        <v>0</v>
      </c>
      <c r="AN439" t="s">
        <v>204</v>
      </c>
      <c r="AO439" s="13">
        <v>45070</v>
      </c>
      <c r="AP439" s="13">
        <v>45080</v>
      </c>
      <c r="AQ439" s="13">
        <v>45080</v>
      </c>
      <c r="AR439">
        <f t="shared" si="63"/>
        <v>3.5</v>
      </c>
      <c r="AS439">
        <f t="shared" si="64"/>
        <v>4.3049999999999997</v>
      </c>
      <c r="AT439" t="s">
        <v>1946</v>
      </c>
    </row>
    <row r="440" spans="1:46" ht="20.149999999999999" customHeight="1" x14ac:dyDescent="0.35">
      <c r="A440">
        <v>439</v>
      </c>
      <c r="B440" t="s">
        <v>360</v>
      </c>
      <c r="C440" t="s">
        <v>11168</v>
      </c>
      <c r="D440" t="s">
        <v>2630</v>
      </c>
      <c r="E440" t="s">
        <v>93</v>
      </c>
      <c r="G440" t="s">
        <v>2413</v>
      </c>
      <c r="H440" t="s">
        <v>2414</v>
      </c>
      <c r="I440" t="s">
        <v>92</v>
      </c>
      <c r="J440" t="s">
        <v>2415</v>
      </c>
      <c r="K440" t="s">
        <v>2415</v>
      </c>
      <c r="M440" t="s">
        <v>2568</v>
      </c>
      <c r="N440">
        <v>1.4</v>
      </c>
      <c r="R440" s="14">
        <v>44977</v>
      </c>
      <c r="S440" t="s">
        <v>207</v>
      </c>
      <c r="T440" s="14">
        <v>44988</v>
      </c>
      <c r="U440" s="16" t="s">
        <v>1872</v>
      </c>
      <c r="V440" s="16">
        <f t="shared" si="60"/>
        <v>168</v>
      </c>
      <c r="W440" s="16" t="s">
        <v>2404</v>
      </c>
      <c r="X440" t="s">
        <v>207</v>
      </c>
      <c r="Y440" s="16" t="s">
        <v>1873</v>
      </c>
      <c r="Z440" s="16" t="s">
        <v>204</v>
      </c>
      <c r="AB440" s="17">
        <f t="shared" si="61"/>
        <v>140</v>
      </c>
      <c r="AC440" s="13">
        <v>45025</v>
      </c>
      <c r="AD440">
        <f t="shared" si="59"/>
        <v>140</v>
      </c>
      <c r="AE440" s="13">
        <v>45025</v>
      </c>
      <c r="AF440">
        <f t="shared" si="65"/>
        <v>140</v>
      </c>
      <c r="AG440" s="13">
        <v>45025</v>
      </c>
      <c r="AH440">
        <f t="shared" si="62"/>
        <v>9.7999999999999989</v>
      </c>
      <c r="AI440" s="13">
        <v>44999</v>
      </c>
      <c r="AJ440">
        <f t="shared" si="66"/>
        <v>70</v>
      </c>
      <c r="AK440" s="13">
        <v>45040</v>
      </c>
      <c r="AL440">
        <v>0</v>
      </c>
      <c r="AN440" t="s">
        <v>204</v>
      </c>
      <c r="AO440" s="13">
        <v>45071</v>
      </c>
      <c r="AP440" s="13">
        <v>45083</v>
      </c>
      <c r="AQ440" s="13">
        <v>45083</v>
      </c>
      <c r="AR440">
        <f t="shared" si="63"/>
        <v>3.5</v>
      </c>
      <c r="AS440">
        <f t="shared" si="64"/>
        <v>4.8999999999999995</v>
      </c>
      <c r="AT440" t="s">
        <v>1946</v>
      </c>
    </row>
    <row r="441" spans="1:46" ht="20.149999999999999" customHeight="1" x14ac:dyDescent="0.35">
      <c r="A441">
        <v>440</v>
      </c>
      <c r="B441" t="s">
        <v>360</v>
      </c>
      <c r="C441" t="s">
        <v>11169</v>
      </c>
      <c r="D441" t="s">
        <v>2631</v>
      </c>
      <c r="E441" t="s">
        <v>93</v>
      </c>
      <c r="G441" t="s">
        <v>2413</v>
      </c>
      <c r="H441" t="s">
        <v>2414</v>
      </c>
      <c r="I441" t="s">
        <v>92</v>
      </c>
      <c r="J441" t="s">
        <v>2415</v>
      </c>
      <c r="K441" t="s">
        <v>2415</v>
      </c>
      <c r="M441" t="s">
        <v>2568</v>
      </c>
      <c r="N441">
        <v>0.6</v>
      </c>
      <c r="R441" s="14">
        <v>44974</v>
      </c>
      <c r="S441" t="s">
        <v>207</v>
      </c>
      <c r="T441" s="14">
        <v>44989</v>
      </c>
      <c r="U441" s="16" t="s">
        <v>1872</v>
      </c>
      <c r="V441" s="16">
        <f t="shared" si="60"/>
        <v>72</v>
      </c>
      <c r="W441" s="16" t="s">
        <v>2404</v>
      </c>
      <c r="X441" t="s">
        <v>207</v>
      </c>
      <c r="Y441" s="16" t="s">
        <v>1873</v>
      </c>
      <c r="Z441" s="16" t="s">
        <v>204</v>
      </c>
      <c r="AB441" s="17">
        <f t="shared" si="61"/>
        <v>60</v>
      </c>
      <c r="AC441" s="13">
        <v>45029</v>
      </c>
      <c r="AD441">
        <f t="shared" si="59"/>
        <v>60</v>
      </c>
      <c r="AE441" s="13">
        <v>45029</v>
      </c>
      <c r="AF441">
        <f t="shared" si="65"/>
        <v>60</v>
      </c>
      <c r="AG441" s="13">
        <v>45029</v>
      </c>
      <c r="AH441">
        <f t="shared" si="62"/>
        <v>4.2</v>
      </c>
      <c r="AI441" s="13">
        <v>45000</v>
      </c>
      <c r="AJ441">
        <f t="shared" si="66"/>
        <v>30</v>
      </c>
      <c r="AK441" s="13">
        <v>45041</v>
      </c>
      <c r="AL441">
        <v>0</v>
      </c>
      <c r="AN441" t="s">
        <v>204</v>
      </c>
      <c r="AO441" s="13">
        <v>45062</v>
      </c>
      <c r="AP441" s="13">
        <v>45080</v>
      </c>
      <c r="AQ441" s="13">
        <v>45080</v>
      </c>
      <c r="AR441">
        <f t="shared" si="63"/>
        <v>3.5000000000000004</v>
      </c>
      <c r="AS441">
        <f t="shared" si="64"/>
        <v>2.1</v>
      </c>
      <c r="AT441" t="s">
        <v>1946</v>
      </c>
    </row>
    <row r="442" spans="1:46" ht="20.149999999999999" customHeight="1" x14ac:dyDescent="0.35">
      <c r="A442">
        <v>441</v>
      </c>
      <c r="B442" t="s">
        <v>360</v>
      </c>
      <c r="C442" t="s">
        <v>11170</v>
      </c>
      <c r="D442" t="s">
        <v>2632</v>
      </c>
      <c r="E442" t="s">
        <v>98</v>
      </c>
      <c r="G442" t="s">
        <v>2413</v>
      </c>
      <c r="H442" t="s">
        <v>2414</v>
      </c>
      <c r="I442" t="s">
        <v>92</v>
      </c>
      <c r="J442" t="s">
        <v>2415</v>
      </c>
      <c r="K442" t="s">
        <v>2415</v>
      </c>
      <c r="M442" t="s">
        <v>2568</v>
      </c>
      <c r="N442">
        <v>0.75</v>
      </c>
      <c r="R442" s="14">
        <v>44975</v>
      </c>
      <c r="S442" t="s">
        <v>207</v>
      </c>
      <c r="T442" s="14">
        <v>44990</v>
      </c>
      <c r="U442" s="16" t="s">
        <v>1872</v>
      </c>
      <c r="V442" s="16">
        <f t="shared" si="60"/>
        <v>90</v>
      </c>
      <c r="W442" s="16" t="s">
        <v>2404</v>
      </c>
      <c r="X442" t="s">
        <v>207</v>
      </c>
      <c r="Y442" s="16" t="s">
        <v>1873</v>
      </c>
      <c r="Z442" s="16" t="s">
        <v>204</v>
      </c>
      <c r="AB442" s="17">
        <f t="shared" si="61"/>
        <v>75</v>
      </c>
      <c r="AC442" s="13">
        <v>45017</v>
      </c>
      <c r="AD442">
        <f t="shared" si="59"/>
        <v>75</v>
      </c>
      <c r="AE442" s="13">
        <v>45017</v>
      </c>
      <c r="AF442">
        <f t="shared" si="65"/>
        <v>75</v>
      </c>
      <c r="AG442" s="13">
        <v>45017</v>
      </c>
      <c r="AH442">
        <f t="shared" si="62"/>
        <v>5.25</v>
      </c>
      <c r="AI442" s="13">
        <v>45001</v>
      </c>
      <c r="AJ442">
        <f t="shared" si="66"/>
        <v>37.5</v>
      </c>
      <c r="AK442" s="13">
        <v>45042</v>
      </c>
      <c r="AL442">
        <v>0</v>
      </c>
      <c r="AN442" t="s">
        <v>204</v>
      </c>
      <c r="AO442" s="13">
        <v>45063</v>
      </c>
      <c r="AP442" s="13">
        <v>45080</v>
      </c>
      <c r="AQ442" s="13">
        <v>45083</v>
      </c>
      <c r="AR442">
        <f t="shared" si="63"/>
        <v>3.5</v>
      </c>
      <c r="AS442">
        <f t="shared" si="64"/>
        <v>2.625</v>
      </c>
      <c r="AT442" t="s">
        <v>1946</v>
      </c>
    </row>
    <row r="443" spans="1:46" ht="20.149999999999999" customHeight="1" x14ac:dyDescent="0.35">
      <c r="A443">
        <v>442</v>
      </c>
      <c r="B443" t="s">
        <v>360</v>
      </c>
      <c r="C443" t="s">
        <v>11171</v>
      </c>
      <c r="D443" t="s">
        <v>2633</v>
      </c>
      <c r="E443" t="s">
        <v>98</v>
      </c>
      <c r="G443" t="s">
        <v>2413</v>
      </c>
      <c r="H443" t="s">
        <v>2414</v>
      </c>
      <c r="I443" t="s">
        <v>92</v>
      </c>
      <c r="J443" t="s">
        <v>2415</v>
      </c>
      <c r="K443" t="s">
        <v>2415</v>
      </c>
      <c r="M443" t="s">
        <v>2568</v>
      </c>
      <c r="N443">
        <v>1</v>
      </c>
      <c r="R443" s="14">
        <v>44976</v>
      </c>
      <c r="S443" t="s">
        <v>207</v>
      </c>
      <c r="T443" s="14">
        <v>44991</v>
      </c>
      <c r="U443" s="16" t="s">
        <v>1872</v>
      </c>
      <c r="V443" s="16">
        <f t="shared" si="60"/>
        <v>120</v>
      </c>
      <c r="W443" s="16" t="s">
        <v>2404</v>
      </c>
      <c r="X443" t="s">
        <v>207</v>
      </c>
      <c r="Y443" s="16" t="s">
        <v>1873</v>
      </c>
      <c r="Z443" s="16" t="s">
        <v>204</v>
      </c>
      <c r="AB443" s="17">
        <f t="shared" si="61"/>
        <v>100</v>
      </c>
      <c r="AC443" s="13">
        <v>45018</v>
      </c>
      <c r="AD443">
        <f t="shared" si="59"/>
        <v>100</v>
      </c>
      <c r="AE443" s="13">
        <v>45018</v>
      </c>
      <c r="AF443">
        <f t="shared" si="65"/>
        <v>100</v>
      </c>
      <c r="AG443" s="13">
        <v>45018</v>
      </c>
      <c r="AH443">
        <f t="shared" si="62"/>
        <v>7</v>
      </c>
      <c r="AI443" s="13">
        <v>44999</v>
      </c>
      <c r="AJ443">
        <f t="shared" si="66"/>
        <v>50</v>
      </c>
      <c r="AK443" s="13">
        <v>45032</v>
      </c>
      <c r="AL443">
        <v>0</v>
      </c>
      <c r="AN443" t="s">
        <v>204</v>
      </c>
      <c r="AO443" s="13">
        <v>45064</v>
      </c>
      <c r="AP443" s="13">
        <v>45083</v>
      </c>
      <c r="AQ443" s="13">
        <v>45085</v>
      </c>
      <c r="AR443">
        <f t="shared" si="63"/>
        <v>3.5</v>
      </c>
      <c r="AS443">
        <f t="shared" si="64"/>
        <v>3.5</v>
      </c>
      <c r="AT443" t="s">
        <v>1946</v>
      </c>
    </row>
    <row r="444" spans="1:46" ht="20.149999999999999" customHeight="1" x14ac:dyDescent="0.35">
      <c r="A444">
        <v>443</v>
      </c>
      <c r="B444" t="s">
        <v>360</v>
      </c>
      <c r="C444" t="s">
        <v>11172</v>
      </c>
      <c r="D444" t="s">
        <v>299</v>
      </c>
      <c r="E444" t="s">
        <v>98</v>
      </c>
      <c r="G444" t="s">
        <v>2413</v>
      </c>
      <c r="H444" t="s">
        <v>2414</v>
      </c>
      <c r="I444" t="s">
        <v>92</v>
      </c>
      <c r="J444" t="s">
        <v>2415</v>
      </c>
      <c r="K444" t="s">
        <v>2415</v>
      </c>
      <c r="M444" t="s">
        <v>2568</v>
      </c>
      <c r="N444">
        <v>2.58</v>
      </c>
      <c r="R444" s="14">
        <v>44977</v>
      </c>
      <c r="S444" t="s">
        <v>207</v>
      </c>
      <c r="T444" s="14">
        <v>44994</v>
      </c>
      <c r="U444" s="16" t="s">
        <v>1872</v>
      </c>
      <c r="V444" s="16">
        <f t="shared" si="60"/>
        <v>309.60000000000002</v>
      </c>
      <c r="W444" s="16" t="s">
        <v>2404</v>
      </c>
      <c r="X444" t="s">
        <v>207</v>
      </c>
      <c r="Y444" s="16" t="s">
        <v>1873</v>
      </c>
      <c r="Z444" s="16" t="s">
        <v>204</v>
      </c>
      <c r="AB444" s="17">
        <f t="shared" si="61"/>
        <v>258</v>
      </c>
      <c r="AC444" s="13">
        <v>45019</v>
      </c>
      <c r="AD444">
        <f t="shared" si="59"/>
        <v>258</v>
      </c>
      <c r="AE444" s="13">
        <v>45019</v>
      </c>
      <c r="AF444">
        <f t="shared" si="65"/>
        <v>258</v>
      </c>
      <c r="AG444" s="13">
        <v>45019</v>
      </c>
      <c r="AH444">
        <f t="shared" si="62"/>
        <v>18.060000000000002</v>
      </c>
      <c r="AI444" s="13">
        <v>45000</v>
      </c>
      <c r="AJ444">
        <f t="shared" si="66"/>
        <v>129</v>
      </c>
      <c r="AK444" s="13">
        <v>45033</v>
      </c>
      <c r="AL444">
        <v>0</v>
      </c>
      <c r="AN444" t="s">
        <v>204</v>
      </c>
      <c r="AO444" s="13">
        <v>45065</v>
      </c>
      <c r="AP444" s="13">
        <v>45085</v>
      </c>
      <c r="AQ444" s="13">
        <v>45094</v>
      </c>
      <c r="AR444">
        <f t="shared" si="63"/>
        <v>3.5000000000000004</v>
      </c>
      <c r="AS444">
        <f t="shared" si="64"/>
        <v>9.0300000000000011</v>
      </c>
      <c r="AT444" t="s">
        <v>1946</v>
      </c>
    </row>
    <row r="445" spans="1:46" ht="20.149999999999999" customHeight="1" x14ac:dyDescent="0.35">
      <c r="A445">
        <v>444</v>
      </c>
      <c r="B445" t="s">
        <v>360</v>
      </c>
      <c r="C445" t="s">
        <v>11173</v>
      </c>
      <c r="D445" t="s">
        <v>300</v>
      </c>
      <c r="E445" t="s">
        <v>98</v>
      </c>
      <c r="G445" t="s">
        <v>2413</v>
      </c>
      <c r="H445" t="s">
        <v>2414</v>
      </c>
      <c r="I445" t="s">
        <v>92</v>
      </c>
      <c r="J445" t="s">
        <v>2415</v>
      </c>
      <c r="K445" t="s">
        <v>2415</v>
      </c>
      <c r="M445" t="s">
        <v>2568</v>
      </c>
      <c r="N445">
        <v>0.53</v>
      </c>
      <c r="R445" s="14">
        <v>44978</v>
      </c>
      <c r="S445" t="s">
        <v>207</v>
      </c>
      <c r="T445" s="14">
        <v>44995</v>
      </c>
      <c r="U445" s="16" t="s">
        <v>1872</v>
      </c>
      <c r="V445" s="16">
        <f t="shared" si="60"/>
        <v>63.6</v>
      </c>
      <c r="W445" s="16" t="s">
        <v>2404</v>
      </c>
      <c r="X445" t="s">
        <v>207</v>
      </c>
      <c r="Y445" s="16" t="s">
        <v>1873</v>
      </c>
      <c r="Z445" s="16" t="s">
        <v>204</v>
      </c>
      <c r="AB445" s="17">
        <f t="shared" si="61"/>
        <v>53</v>
      </c>
      <c r="AC445" s="13">
        <v>45020</v>
      </c>
      <c r="AD445">
        <f t="shared" si="59"/>
        <v>53</v>
      </c>
      <c r="AE445" s="13">
        <v>45020</v>
      </c>
      <c r="AF445">
        <f t="shared" si="65"/>
        <v>53</v>
      </c>
      <c r="AG445" s="13">
        <v>45020</v>
      </c>
      <c r="AH445">
        <f t="shared" si="62"/>
        <v>3.71</v>
      </c>
      <c r="AI445" s="13">
        <v>45001</v>
      </c>
      <c r="AJ445">
        <f t="shared" si="66"/>
        <v>26.5</v>
      </c>
      <c r="AK445" s="13">
        <v>45034</v>
      </c>
      <c r="AL445">
        <v>0</v>
      </c>
      <c r="AN445" t="s">
        <v>204</v>
      </c>
      <c r="AO445" s="13">
        <v>45066</v>
      </c>
      <c r="AP445" s="13">
        <v>45080</v>
      </c>
      <c r="AQ445" s="13">
        <v>45080</v>
      </c>
      <c r="AR445">
        <f t="shared" si="63"/>
        <v>3.5</v>
      </c>
      <c r="AS445">
        <f t="shared" si="64"/>
        <v>1.855</v>
      </c>
      <c r="AT445" t="s">
        <v>1946</v>
      </c>
    </row>
    <row r="446" spans="1:46" ht="20.149999999999999" customHeight="1" x14ac:dyDescent="0.35">
      <c r="A446">
        <v>445</v>
      </c>
      <c r="B446" t="s">
        <v>360</v>
      </c>
      <c r="C446" t="s">
        <v>11174</v>
      </c>
      <c r="D446" t="s">
        <v>301</v>
      </c>
      <c r="E446" t="s">
        <v>98</v>
      </c>
      <c r="G446" t="s">
        <v>2413</v>
      </c>
      <c r="H446" t="s">
        <v>2414</v>
      </c>
      <c r="I446" t="s">
        <v>92</v>
      </c>
      <c r="J446" t="s">
        <v>2415</v>
      </c>
      <c r="K446" t="s">
        <v>2415</v>
      </c>
      <c r="M446" t="s">
        <v>2568</v>
      </c>
      <c r="N446">
        <v>0.67</v>
      </c>
      <c r="R446" s="14">
        <v>44981</v>
      </c>
      <c r="S446" t="s">
        <v>207</v>
      </c>
      <c r="T446" s="14">
        <v>44986</v>
      </c>
      <c r="U446" s="16" t="s">
        <v>1872</v>
      </c>
      <c r="V446" s="16">
        <f t="shared" si="60"/>
        <v>80.400000000000006</v>
      </c>
      <c r="W446" s="16" t="s">
        <v>2404</v>
      </c>
      <c r="X446" t="s">
        <v>207</v>
      </c>
      <c r="Y446" s="16" t="s">
        <v>1873</v>
      </c>
      <c r="Z446" s="16" t="s">
        <v>204</v>
      </c>
      <c r="AB446" s="17">
        <f t="shared" si="61"/>
        <v>67</v>
      </c>
      <c r="AC446" s="13">
        <v>45021</v>
      </c>
      <c r="AD446">
        <f t="shared" si="59"/>
        <v>67</v>
      </c>
      <c r="AE446" s="13">
        <v>45021</v>
      </c>
      <c r="AF446">
        <f t="shared" si="65"/>
        <v>67</v>
      </c>
      <c r="AG446" s="13">
        <v>45021</v>
      </c>
      <c r="AH446">
        <f t="shared" si="62"/>
        <v>4.6900000000000004</v>
      </c>
      <c r="AI446" s="13">
        <v>45002</v>
      </c>
      <c r="AJ446">
        <f t="shared" si="66"/>
        <v>33.5</v>
      </c>
      <c r="AK446" s="13">
        <v>45035</v>
      </c>
      <c r="AL446">
        <v>0</v>
      </c>
      <c r="AN446" t="s">
        <v>204</v>
      </c>
      <c r="AO446" s="13">
        <v>45069</v>
      </c>
      <c r="AP446" s="13">
        <v>45083</v>
      </c>
      <c r="AQ446" s="13">
        <v>45090</v>
      </c>
      <c r="AR446">
        <f t="shared" si="63"/>
        <v>3.5</v>
      </c>
      <c r="AS446">
        <f t="shared" si="64"/>
        <v>2.3450000000000002</v>
      </c>
      <c r="AT446" t="s">
        <v>1874</v>
      </c>
    </row>
    <row r="447" spans="1:46" ht="20.149999999999999" customHeight="1" x14ac:dyDescent="0.35">
      <c r="A447">
        <v>446</v>
      </c>
      <c r="B447" t="s">
        <v>360</v>
      </c>
      <c r="C447" t="s">
        <v>11175</v>
      </c>
      <c r="D447" t="s">
        <v>302</v>
      </c>
      <c r="E447" t="s">
        <v>98</v>
      </c>
      <c r="G447" t="s">
        <v>2413</v>
      </c>
      <c r="H447" t="s">
        <v>2414</v>
      </c>
      <c r="I447" t="s">
        <v>92</v>
      </c>
      <c r="J447" t="s">
        <v>2415</v>
      </c>
      <c r="K447" t="s">
        <v>2415</v>
      </c>
      <c r="M447" t="s">
        <v>2568</v>
      </c>
      <c r="N447">
        <v>2</v>
      </c>
      <c r="R447" s="14">
        <v>44984</v>
      </c>
      <c r="S447" t="s">
        <v>207</v>
      </c>
      <c r="T447" s="14">
        <v>44987</v>
      </c>
      <c r="U447" s="16" t="s">
        <v>1872</v>
      </c>
      <c r="V447" s="16">
        <f t="shared" si="60"/>
        <v>240</v>
      </c>
      <c r="W447" s="16" t="s">
        <v>2404</v>
      </c>
      <c r="X447" t="s">
        <v>207</v>
      </c>
      <c r="Y447" s="16" t="s">
        <v>1873</v>
      </c>
      <c r="Z447" s="16" t="s">
        <v>204</v>
      </c>
      <c r="AB447" s="17">
        <f t="shared" si="61"/>
        <v>200</v>
      </c>
      <c r="AC447" s="13">
        <v>45022</v>
      </c>
      <c r="AD447">
        <f t="shared" si="59"/>
        <v>200</v>
      </c>
      <c r="AE447" s="13">
        <v>45022</v>
      </c>
      <c r="AF447">
        <f t="shared" si="65"/>
        <v>200</v>
      </c>
      <c r="AG447" s="13">
        <v>45022</v>
      </c>
      <c r="AH447">
        <f t="shared" si="62"/>
        <v>14</v>
      </c>
      <c r="AI447" s="13">
        <v>45005</v>
      </c>
      <c r="AJ447">
        <f t="shared" si="66"/>
        <v>100</v>
      </c>
      <c r="AK447" s="13">
        <v>45036</v>
      </c>
      <c r="AL447">
        <v>0</v>
      </c>
      <c r="AN447" t="s">
        <v>204</v>
      </c>
      <c r="AO447" s="13">
        <v>45070</v>
      </c>
      <c r="AP447" s="13">
        <v>45080</v>
      </c>
      <c r="AQ447" s="13">
        <v>45080</v>
      </c>
      <c r="AR447">
        <f t="shared" si="63"/>
        <v>3.5</v>
      </c>
      <c r="AS447">
        <f t="shared" si="64"/>
        <v>7</v>
      </c>
      <c r="AT447" t="s">
        <v>1946</v>
      </c>
    </row>
    <row r="448" spans="1:46" ht="20.149999999999999" customHeight="1" x14ac:dyDescent="0.35">
      <c r="A448">
        <v>447</v>
      </c>
      <c r="B448" t="s">
        <v>360</v>
      </c>
      <c r="C448" t="s">
        <v>11176</v>
      </c>
      <c r="D448" t="s">
        <v>2634</v>
      </c>
      <c r="E448" t="s">
        <v>98</v>
      </c>
      <c r="G448" t="s">
        <v>2413</v>
      </c>
      <c r="H448" t="s">
        <v>2414</v>
      </c>
      <c r="I448" t="s">
        <v>92</v>
      </c>
      <c r="J448" t="s">
        <v>2415</v>
      </c>
      <c r="K448" t="s">
        <v>2415</v>
      </c>
      <c r="M448" t="s">
        <v>2568</v>
      </c>
      <c r="N448">
        <v>0.6</v>
      </c>
      <c r="R448" s="14">
        <v>44974</v>
      </c>
      <c r="S448" t="s">
        <v>207</v>
      </c>
      <c r="T448" s="14">
        <v>44988</v>
      </c>
      <c r="U448" s="16" t="s">
        <v>1872</v>
      </c>
      <c r="V448" s="16">
        <f t="shared" si="60"/>
        <v>72</v>
      </c>
      <c r="W448" s="16" t="s">
        <v>2404</v>
      </c>
      <c r="X448" t="s">
        <v>207</v>
      </c>
      <c r="Y448" s="16" t="s">
        <v>1873</v>
      </c>
      <c r="Z448" s="16" t="s">
        <v>204</v>
      </c>
      <c r="AB448" s="17">
        <f t="shared" si="61"/>
        <v>60</v>
      </c>
      <c r="AC448" s="13">
        <v>45023</v>
      </c>
      <c r="AD448">
        <f t="shared" si="59"/>
        <v>60</v>
      </c>
      <c r="AE448" s="13">
        <v>45023</v>
      </c>
      <c r="AF448">
        <f t="shared" si="65"/>
        <v>60</v>
      </c>
      <c r="AG448" s="13">
        <v>45023</v>
      </c>
      <c r="AH448">
        <f t="shared" si="62"/>
        <v>4.2</v>
      </c>
      <c r="AI448" s="13">
        <v>45006</v>
      </c>
      <c r="AJ448">
        <f t="shared" si="66"/>
        <v>30</v>
      </c>
      <c r="AK448" s="13">
        <v>45032</v>
      </c>
      <c r="AL448">
        <v>0</v>
      </c>
      <c r="AN448" t="s">
        <v>204</v>
      </c>
      <c r="AO448" s="13">
        <v>45071</v>
      </c>
      <c r="AP448" s="13">
        <v>45083</v>
      </c>
      <c r="AQ448" s="13">
        <v>45084</v>
      </c>
      <c r="AR448">
        <f t="shared" si="63"/>
        <v>3.5000000000000004</v>
      </c>
      <c r="AS448">
        <f t="shared" si="64"/>
        <v>2.1</v>
      </c>
      <c r="AT448" t="s">
        <v>1946</v>
      </c>
    </row>
    <row r="449" spans="1:46" ht="20.149999999999999" customHeight="1" x14ac:dyDescent="0.35">
      <c r="A449">
        <v>448</v>
      </c>
      <c r="B449" t="s">
        <v>360</v>
      </c>
      <c r="C449" t="s">
        <v>11177</v>
      </c>
      <c r="D449" t="s">
        <v>303</v>
      </c>
      <c r="E449" t="s">
        <v>98</v>
      </c>
      <c r="G449" t="s">
        <v>2413</v>
      </c>
      <c r="H449" t="s">
        <v>2414</v>
      </c>
      <c r="I449" t="s">
        <v>92</v>
      </c>
      <c r="J449" t="s">
        <v>2415</v>
      </c>
      <c r="K449" t="s">
        <v>2415</v>
      </c>
      <c r="M449" t="s">
        <v>2568</v>
      </c>
      <c r="N449">
        <v>1.1100000000000001</v>
      </c>
      <c r="R449" s="14">
        <v>44974</v>
      </c>
      <c r="S449" t="s">
        <v>207</v>
      </c>
      <c r="T449" s="14">
        <v>44989</v>
      </c>
      <c r="U449" s="16" t="s">
        <v>1872</v>
      </c>
      <c r="V449" s="16">
        <f t="shared" si="60"/>
        <v>133.20000000000002</v>
      </c>
      <c r="W449" s="16" t="s">
        <v>2404</v>
      </c>
      <c r="X449" t="s">
        <v>207</v>
      </c>
      <c r="Y449" s="16" t="s">
        <v>1873</v>
      </c>
      <c r="Z449" s="16" t="s">
        <v>204</v>
      </c>
      <c r="AB449" s="17">
        <f t="shared" si="61"/>
        <v>111.00000000000001</v>
      </c>
      <c r="AC449" s="13">
        <v>45024</v>
      </c>
      <c r="AD449">
        <f t="shared" si="59"/>
        <v>111.00000000000001</v>
      </c>
      <c r="AE449" s="13">
        <v>45024</v>
      </c>
      <c r="AF449">
        <f t="shared" si="65"/>
        <v>111.00000000000001</v>
      </c>
      <c r="AG449" s="13">
        <v>45024</v>
      </c>
      <c r="AH449">
        <f t="shared" si="62"/>
        <v>7.7700000000000005</v>
      </c>
      <c r="AI449" s="13">
        <v>45007</v>
      </c>
      <c r="AJ449">
        <f t="shared" si="66"/>
        <v>55.500000000000007</v>
      </c>
      <c r="AK449" s="13">
        <v>45033</v>
      </c>
      <c r="AL449">
        <v>0</v>
      </c>
      <c r="AN449" t="s">
        <v>204</v>
      </c>
      <c r="AO449" s="13">
        <v>45072</v>
      </c>
      <c r="AP449" s="13">
        <v>45085</v>
      </c>
      <c r="AQ449" s="13">
        <v>45091</v>
      </c>
      <c r="AR449">
        <f t="shared" si="63"/>
        <v>3.5</v>
      </c>
      <c r="AS449">
        <f t="shared" si="64"/>
        <v>3.8850000000000002</v>
      </c>
      <c r="AT449" t="s">
        <v>1946</v>
      </c>
    </row>
    <row r="450" spans="1:46" ht="20.149999999999999" customHeight="1" x14ac:dyDescent="0.35">
      <c r="A450">
        <v>449</v>
      </c>
      <c r="B450" t="s">
        <v>360</v>
      </c>
      <c r="C450" t="s">
        <v>11178</v>
      </c>
      <c r="D450" t="s">
        <v>306</v>
      </c>
      <c r="E450" t="s">
        <v>98</v>
      </c>
      <c r="G450" t="s">
        <v>2413</v>
      </c>
      <c r="H450" t="s">
        <v>2414</v>
      </c>
      <c r="I450" t="s">
        <v>92</v>
      </c>
      <c r="J450" t="s">
        <v>2415</v>
      </c>
      <c r="K450" t="s">
        <v>2415</v>
      </c>
      <c r="M450" t="s">
        <v>2568</v>
      </c>
      <c r="N450">
        <v>2.0499999999999998</v>
      </c>
      <c r="R450" s="14">
        <v>44969</v>
      </c>
      <c r="S450" t="s">
        <v>207</v>
      </c>
      <c r="T450" s="14">
        <v>44986</v>
      </c>
      <c r="U450" s="16" t="s">
        <v>1872</v>
      </c>
      <c r="V450" s="16">
        <f t="shared" si="60"/>
        <v>245.99999999999997</v>
      </c>
      <c r="W450" s="16" t="s">
        <v>2404</v>
      </c>
      <c r="X450" t="s">
        <v>207</v>
      </c>
      <c r="Y450" s="16" t="s">
        <v>1873</v>
      </c>
      <c r="Z450" s="16" t="s">
        <v>204</v>
      </c>
      <c r="AB450" s="17">
        <f t="shared" si="61"/>
        <v>204.99999999999997</v>
      </c>
      <c r="AC450" s="13">
        <v>45017</v>
      </c>
      <c r="AD450">
        <f t="shared" si="59"/>
        <v>204.99999999999997</v>
      </c>
      <c r="AE450" s="13">
        <v>45017</v>
      </c>
      <c r="AF450">
        <f t="shared" si="65"/>
        <v>204.99999999999997</v>
      </c>
      <c r="AG450" s="13">
        <v>45017</v>
      </c>
      <c r="AH450">
        <f t="shared" si="62"/>
        <v>14.349999999999998</v>
      </c>
      <c r="AI450" s="13">
        <v>44999</v>
      </c>
      <c r="AJ450">
        <f t="shared" si="66"/>
        <v>102.49999999999999</v>
      </c>
      <c r="AK450" s="13">
        <v>45032</v>
      </c>
      <c r="AL450">
        <v>1</v>
      </c>
      <c r="AN450" t="s">
        <v>204</v>
      </c>
      <c r="AO450" s="13">
        <v>45103</v>
      </c>
      <c r="AP450" s="13">
        <v>45109</v>
      </c>
      <c r="AQ450" s="13">
        <v>45111</v>
      </c>
      <c r="AR450">
        <f t="shared" si="63"/>
        <v>3.5</v>
      </c>
      <c r="AS450">
        <f t="shared" si="64"/>
        <v>7.1749999999999989</v>
      </c>
      <c r="AT450" t="s">
        <v>1874</v>
      </c>
    </row>
    <row r="451" spans="1:46" ht="20.149999999999999" customHeight="1" x14ac:dyDescent="0.35">
      <c r="A451">
        <v>450</v>
      </c>
      <c r="B451" t="s">
        <v>360</v>
      </c>
      <c r="C451" t="s">
        <v>11179</v>
      </c>
      <c r="D451" t="s">
        <v>307</v>
      </c>
      <c r="E451" t="s">
        <v>98</v>
      </c>
      <c r="G451" t="s">
        <v>2413</v>
      </c>
      <c r="H451" t="s">
        <v>2414</v>
      </c>
      <c r="I451" t="s">
        <v>92</v>
      </c>
      <c r="J451" t="s">
        <v>2415</v>
      </c>
      <c r="K451" t="s">
        <v>2415</v>
      </c>
      <c r="M451" t="s">
        <v>2568</v>
      </c>
      <c r="N451">
        <v>1.1000000000000001</v>
      </c>
      <c r="R451" s="14">
        <v>44970</v>
      </c>
      <c r="S451" t="s">
        <v>207</v>
      </c>
      <c r="T451" s="14">
        <v>44987</v>
      </c>
      <c r="U451" s="16" t="s">
        <v>1872</v>
      </c>
      <c r="V451" s="16">
        <f t="shared" si="60"/>
        <v>132</v>
      </c>
      <c r="W451" s="16" t="s">
        <v>2404</v>
      </c>
      <c r="X451" t="s">
        <v>207</v>
      </c>
      <c r="Y451" s="16" t="s">
        <v>1873</v>
      </c>
      <c r="Z451" s="16" t="s">
        <v>204</v>
      </c>
      <c r="AB451" s="17">
        <f t="shared" si="61"/>
        <v>110.00000000000001</v>
      </c>
      <c r="AC451" s="13">
        <v>45018</v>
      </c>
      <c r="AD451">
        <f t="shared" ref="AD451:AD514" si="67">N451*100</f>
        <v>110.00000000000001</v>
      </c>
      <c r="AE451" s="13">
        <v>45018</v>
      </c>
      <c r="AF451">
        <f t="shared" si="65"/>
        <v>110.00000000000001</v>
      </c>
      <c r="AG451" s="13">
        <v>45018</v>
      </c>
      <c r="AH451">
        <f t="shared" si="62"/>
        <v>7.7000000000000011</v>
      </c>
      <c r="AI451" s="13">
        <v>45000</v>
      </c>
      <c r="AJ451">
        <f t="shared" si="66"/>
        <v>55.000000000000007</v>
      </c>
      <c r="AK451" s="13">
        <v>45033</v>
      </c>
      <c r="AL451">
        <v>0</v>
      </c>
      <c r="AN451" t="s">
        <v>204</v>
      </c>
      <c r="AO451" s="13">
        <v>45103</v>
      </c>
      <c r="AP451" s="13">
        <v>45107</v>
      </c>
      <c r="AQ451" s="13">
        <v>45108</v>
      </c>
      <c r="AR451">
        <f t="shared" si="63"/>
        <v>3.5</v>
      </c>
      <c r="AS451">
        <f t="shared" si="64"/>
        <v>3.8500000000000005</v>
      </c>
      <c r="AT451" t="s">
        <v>1874</v>
      </c>
    </row>
    <row r="452" spans="1:46" ht="20.149999999999999" customHeight="1" x14ac:dyDescent="0.35">
      <c r="A452">
        <v>451</v>
      </c>
      <c r="B452" t="s">
        <v>360</v>
      </c>
      <c r="C452" t="s">
        <v>11180</v>
      </c>
      <c r="D452" t="s">
        <v>308</v>
      </c>
      <c r="E452" t="s">
        <v>98</v>
      </c>
      <c r="G452" t="s">
        <v>2413</v>
      </c>
      <c r="H452" t="s">
        <v>2414</v>
      </c>
      <c r="I452" t="s">
        <v>92</v>
      </c>
      <c r="J452" t="s">
        <v>2415</v>
      </c>
      <c r="K452" t="s">
        <v>2415</v>
      </c>
      <c r="M452" t="s">
        <v>2568</v>
      </c>
      <c r="N452">
        <v>0.9</v>
      </c>
      <c r="R452" s="14">
        <v>44971</v>
      </c>
      <c r="S452" t="s">
        <v>207</v>
      </c>
      <c r="T452" s="14">
        <v>44988</v>
      </c>
      <c r="U452" s="16" t="s">
        <v>1872</v>
      </c>
      <c r="V452" s="16">
        <f t="shared" ref="V452:V515" si="68">120*N452</f>
        <v>108</v>
      </c>
      <c r="W452" s="16" t="s">
        <v>2404</v>
      </c>
      <c r="X452" t="s">
        <v>207</v>
      </c>
      <c r="Y452" s="16" t="s">
        <v>1873</v>
      </c>
      <c r="Z452" s="16" t="s">
        <v>204</v>
      </c>
      <c r="AB452" s="17">
        <f t="shared" ref="AB452:AB515" si="69">N452*100</f>
        <v>90</v>
      </c>
      <c r="AC452" s="13">
        <v>45019</v>
      </c>
      <c r="AD452">
        <f t="shared" si="67"/>
        <v>90</v>
      </c>
      <c r="AE452" s="13">
        <v>45019</v>
      </c>
      <c r="AF452">
        <f t="shared" si="65"/>
        <v>90</v>
      </c>
      <c r="AG452" s="13">
        <v>45019</v>
      </c>
      <c r="AH452">
        <f t="shared" si="62"/>
        <v>6.3</v>
      </c>
      <c r="AI452" s="13">
        <v>45001</v>
      </c>
      <c r="AJ452">
        <f t="shared" si="66"/>
        <v>45</v>
      </c>
      <c r="AK452" s="13">
        <v>45034</v>
      </c>
      <c r="AL452">
        <v>0</v>
      </c>
      <c r="AN452" t="s">
        <v>204</v>
      </c>
      <c r="AO452" s="13">
        <v>45103</v>
      </c>
      <c r="AP452" s="13">
        <v>45110</v>
      </c>
      <c r="AQ452" s="13">
        <v>45111</v>
      </c>
      <c r="AR452">
        <f t="shared" ref="AR452:AR483" si="70">AS452/N452</f>
        <v>3.5</v>
      </c>
      <c r="AS452">
        <f t="shared" ref="AS452:AS483" si="71">N452*3.5</f>
        <v>3.15</v>
      </c>
      <c r="AT452" t="s">
        <v>1874</v>
      </c>
    </row>
    <row r="453" spans="1:46" ht="20.149999999999999" customHeight="1" x14ac:dyDescent="0.35">
      <c r="A453">
        <v>452</v>
      </c>
      <c r="B453" t="s">
        <v>360</v>
      </c>
      <c r="C453" t="s">
        <v>11181</v>
      </c>
      <c r="D453" t="s">
        <v>309</v>
      </c>
      <c r="E453" t="s">
        <v>93</v>
      </c>
      <c r="G453" t="s">
        <v>2413</v>
      </c>
      <c r="H453" t="s">
        <v>2414</v>
      </c>
      <c r="I453" t="s">
        <v>92</v>
      </c>
      <c r="J453" t="s">
        <v>2415</v>
      </c>
      <c r="K453" t="s">
        <v>2415</v>
      </c>
      <c r="M453" t="s">
        <v>2568</v>
      </c>
      <c r="N453">
        <v>1.1399999999999999</v>
      </c>
      <c r="R453" s="14">
        <v>44972</v>
      </c>
      <c r="S453" t="s">
        <v>207</v>
      </c>
      <c r="T453" s="14">
        <v>44989</v>
      </c>
      <c r="U453" s="16" t="s">
        <v>1872</v>
      </c>
      <c r="V453" s="16">
        <f t="shared" si="68"/>
        <v>136.79999999999998</v>
      </c>
      <c r="W453" s="16" t="s">
        <v>2404</v>
      </c>
      <c r="X453" t="s">
        <v>207</v>
      </c>
      <c r="Y453" s="16" t="s">
        <v>1873</v>
      </c>
      <c r="Z453" s="16" t="s">
        <v>204</v>
      </c>
      <c r="AB453" s="17">
        <f t="shared" si="69"/>
        <v>113.99999999999999</v>
      </c>
      <c r="AC453" s="13">
        <v>45020</v>
      </c>
      <c r="AD453">
        <f t="shared" si="67"/>
        <v>113.99999999999999</v>
      </c>
      <c r="AE453" s="13">
        <v>45020</v>
      </c>
      <c r="AF453">
        <f t="shared" si="65"/>
        <v>113.99999999999999</v>
      </c>
      <c r="AG453" s="13">
        <v>45020</v>
      </c>
      <c r="AH453">
        <f t="shared" si="62"/>
        <v>7.9799999999999995</v>
      </c>
      <c r="AI453" s="13">
        <v>45002</v>
      </c>
      <c r="AJ453">
        <f t="shared" si="66"/>
        <v>56.999999999999993</v>
      </c>
      <c r="AK453" s="13">
        <v>45035</v>
      </c>
      <c r="AL453">
        <v>0</v>
      </c>
      <c r="AN453" t="s">
        <v>204</v>
      </c>
      <c r="AO453" s="13">
        <v>45104</v>
      </c>
      <c r="AP453" s="13">
        <v>45111</v>
      </c>
      <c r="AQ453" s="13">
        <v>45113</v>
      </c>
      <c r="AR453">
        <f t="shared" si="70"/>
        <v>3.5</v>
      </c>
      <c r="AS453">
        <f t="shared" si="71"/>
        <v>3.9899999999999998</v>
      </c>
      <c r="AT453" t="s">
        <v>1874</v>
      </c>
    </row>
    <row r="454" spans="1:46" ht="20.149999999999999" customHeight="1" x14ac:dyDescent="0.35">
      <c r="A454">
        <v>453</v>
      </c>
      <c r="B454" t="s">
        <v>360</v>
      </c>
      <c r="C454" t="s">
        <v>11182</v>
      </c>
      <c r="D454" t="s">
        <v>310</v>
      </c>
      <c r="E454" t="s">
        <v>93</v>
      </c>
      <c r="G454" t="s">
        <v>2413</v>
      </c>
      <c r="H454" t="s">
        <v>2414</v>
      </c>
      <c r="I454" t="s">
        <v>92</v>
      </c>
      <c r="J454" t="s">
        <v>2415</v>
      </c>
      <c r="K454" t="s">
        <v>2415</v>
      </c>
      <c r="M454" t="s">
        <v>2568</v>
      </c>
      <c r="N454">
        <v>1.06</v>
      </c>
      <c r="R454" s="14">
        <v>44973</v>
      </c>
      <c r="S454" t="s">
        <v>207</v>
      </c>
      <c r="T454" s="14">
        <v>44990</v>
      </c>
      <c r="U454" s="16" t="s">
        <v>1872</v>
      </c>
      <c r="V454" s="16">
        <f t="shared" si="68"/>
        <v>127.2</v>
      </c>
      <c r="W454" s="16" t="s">
        <v>2404</v>
      </c>
      <c r="X454" t="s">
        <v>207</v>
      </c>
      <c r="Y454" s="16" t="s">
        <v>1873</v>
      </c>
      <c r="Z454" s="16" t="s">
        <v>204</v>
      </c>
      <c r="AB454" s="17">
        <f t="shared" si="69"/>
        <v>106</v>
      </c>
      <c r="AC454" s="13">
        <v>45021</v>
      </c>
      <c r="AD454">
        <f t="shared" si="67"/>
        <v>106</v>
      </c>
      <c r="AE454" s="13">
        <v>45021</v>
      </c>
      <c r="AF454">
        <f t="shared" si="65"/>
        <v>106</v>
      </c>
      <c r="AG454" s="13">
        <v>45021</v>
      </c>
      <c r="AH454">
        <f t="shared" si="62"/>
        <v>7.42</v>
      </c>
      <c r="AI454" s="13">
        <v>45005</v>
      </c>
      <c r="AJ454">
        <f t="shared" si="66"/>
        <v>53</v>
      </c>
      <c r="AK454" s="13">
        <v>45036</v>
      </c>
      <c r="AL454">
        <v>0</v>
      </c>
      <c r="AN454" t="s">
        <v>204</v>
      </c>
      <c r="AO454" s="13">
        <v>45103</v>
      </c>
      <c r="AP454" s="13">
        <v>45116</v>
      </c>
      <c r="AQ454" s="13">
        <v>45117</v>
      </c>
      <c r="AR454">
        <f t="shared" si="70"/>
        <v>3.5</v>
      </c>
      <c r="AS454">
        <f t="shared" si="71"/>
        <v>3.71</v>
      </c>
      <c r="AT454" t="s">
        <v>1946</v>
      </c>
    </row>
    <row r="455" spans="1:46" ht="20.149999999999999" customHeight="1" x14ac:dyDescent="0.35">
      <c r="A455">
        <v>454</v>
      </c>
      <c r="B455" t="s">
        <v>360</v>
      </c>
      <c r="C455" t="s">
        <v>11183</v>
      </c>
      <c r="D455" t="s">
        <v>2636</v>
      </c>
      <c r="E455" t="s">
        <v>98</v>
      </c>
      <c r="G455" t="s">
        <v>2413</v>
      </c>
      <c r="H455" t="s">
        <v>2414</v>
      </c>
      <c r="I455" t="s">
        <v>92</v>
      </c>
      <c r="J455" t="s">
        <v>2415</v>
      </c>
      <c r="K455" t="s">
        <v>2415</v>
      </c>
      <c r="M455" t="s">
        <v>2568</v>
      </c>
      <c r="N455">
        <v>0.98</v>
      </c>
      <c r="R455" s="14">
        <v>44974</v>
      </c>
      <c r="S455" t="s">
        <v>207</v>
      </c>
      <c r="T455" s="14">
        <v>44991</v>
      </c>
      <c r="U455" s="16" t="s">
        <v>1872</v>
      </c>
      <c r="V455" s="16">
        <f t="shared" si="68"/>
        <v>117.6</v>
      </c>
      <c r="W455" s="16" t="s">
        <v>2404</v>
      </c>
      <c r="X455" t="s">
        <v>207</v>
      </c>
      <c r="Y455" s="16" t="s">
        <v>1873</v>
      </c>
      <c r="Z455" s="16" t="s">
        <v>204</v>
      </c>
      <c r="AB455" s="17">
        <f t="shared" si="69"/>
        <v>98</v>
      </c>
      <c r="AC455" s="13">
        <v>45022</v>
      </c>
      <c r="AD455">
        <f t="shared" si="67"/>
        <v>98</v>
      </c>
      <c r="AE455" s="13">
        <v>45022</v>
      </c>
      <c r="AF455">
        <f t="shared" si="65"/>
        <v>98</v>
      </c>
      <c r="AG455" s="13">
        <v>45022</v>
      </c>
      <c r="AH455">
        <f t="shared" si="62"/>
        <v>6.8599999999999994</v>
      </c>
      <c r="AI455" s="13">
        <v>45006</v>
      </c>
      <c r="AJ455">
        <f t="shared" si="66"/>
        <v>49</v>
      </c>
      <c r="AK455" s="13">
        <v>45037</v>
      </c>
      <c r="AL455">
        <v>0</v>
      </c>
      <c r="AN455" t="s">
        <v>204</v>
      </c>
      <c r="AO455" s="13">
        <v>45105</v>
      </c>
      <c r="AP455" s="13">
        <v>45111</v>
      </c>
      <c r="AQ455" s="13">
        <v>45114</v>
      </c>
      <c r="AR455">
        <f t="shared" si="70"/>
        <v>3.4999999999999996</v>
      </c>
      <c r="AS455">
        <f t="shared" si="71"/>
        <v>3.4299999999999997</v>
      </c>
      <c r="AT455" t="s">
        <v>1874</v>
      </c>
    </row>
    <row r="456" spans="1:46" ht="20.149999999999999" customHeight="1" x14ac:dyDescent="0.35">
      <c r="A456">
        <v>455</v>
      </c>
      <c r="B456" t="s">
        <v>360</v>
      </c>
      <c r="C456" t="s">
        <v>11184</v>
      </c>
      <c r="D456" t="s">
        <v>311</v>
      </c>
      <c r="E456" t="s">
        <v>98</v>
      </c>
      <c r="G456" t="s">
        <v>2413</v>
      </c>
      <c r="H456" t="s">
        <v>2414</v>
      </c>
      <c r="I456" t="s">
        <v>92</v>
      </c>
      <c r="J456" t="s">
        <v>2415</v>
      </c>
      <c r="K456" t="s">
        <v>2415</v>
      </c>
      <c r="M456" t="s">
        <v>2568</v>
      </c>
      <c r="N456">
        <v>0.9</v>
      </c>
      <c r="R456" s="14">
        <v>44975</v>
      </c>
      <c r="S456" t="s">
        <v>207</v>
      </c>
      <c r="T456" s="14">
        <v>44994</v>
      </c>
      <c r="U456" s="16" t="s">
        <v>1872</v>
      </c>
      <c r="V456" s="16">
        <f t="shared" si="68"/>
        <v>108</v>
      </c>
      <c r="W456" s="16" t="s">
        <v>2404</v>
      </c>
      <c r="X456" t="s">
        <v>207</v>
      </c>
      <c r="Y456" s="16" t="s">
        <v>1873</v>
      </c>
      <c r="Z456" s="16" t="s">
        <v>204</v>
      </c>
      <c r="AB456" s="17">
        <f t="shared" si="69"/>
        <v>90</v>
      </c>
      <c r="AC456" s="13">
        <v>45023</v>
      </c>
      <c r="AD456">
        <f t="shared" si="67"/>
        <v>90</v>
      </c>
      <c r="AE456" s="13">
        <v>45023</v>
      </c>
      <c r="AF456">
        <f t="shared" si="65"/>
        <v>90</v>
      </c>
      <c r="AG456" s="13">
        <v>45023</v>
      </c>
      <c r="AH456">
        <f t="shared" si="62"/>
        <v>6.3</v>
      </c>
      <c r="AI456" s="13">
        <v>45007</v>
      </c>
      <c r="AJ456">
        <f t="shared" si="66"/>
        <v>45</v>
      </c>
      <c r="AK456" s="13">
        <v>45040</v>
      </c>
      <c r="AL456">
        <v>0</v>
      </c>
      <c r="AN456" t="s">
        <v>204</v>
      </c>
      <c r="AO456" s="13">
        <v>45105</v>
      </c>
      <c r="AP456" s="13">
        <v>45111</v>
      </c>
      <c r="AQ456" s="13">
        <v>45113</v>
      </c>
      <c r="AR456">
        <f t="shared" si="70"/>
        <v>3.5</v>
      </c>
      <c r="AS456">
        <f t="shared" si="71"/>
        <v>3.15</v>
      </c>
      <c r="AT456" t="s">
        <v>1946</v>
      </c>
    </row>
    <row r="457" spans="1:46" ht="20.149999999999999" customHeight="1" x14ac:dyDescent="0.35">
      <c r="A457">
        <v>456</v>
      </c>
      <c r="B457" t="s">
        <v>360</v>
      </c>
      <c r="C457" t="s">
        <v>11185</v>
      </c>
      <c r="D457" t="s">
        <v>312</v>
      </c>
      <c r="E457" t="s">
        <v>98</v>
      </c>
      <c r="G457" t="s">
        <v>2413</v>
      </c>
      <c r="H457" t="s">
        <v>2414</v>
      </c>
      <c r="I457" t="s">
        <v>92</v>
      </c>
      <c r="J457" t="s">
        <v>2415</v>
      </c>
      <c r="K457" t="s">
        <v>2415</v>
      </c>
      <c r="M457" t="s">
        <v>2568</v>
      </c>
      <c r="N457">
        <v>0.8</v>
      </c>
      <c r="R457" s="14">
        <v>44978</v>
      </c>
      <c r="S457" t="s">
        <v>207</v>
      </c>
      <c r="T457" s="14">
        <v>44995</v>
      </c>
      <c r="U457" s="16" t="s">
        <v>1872</v>
      </c>
      <c r="V457" s="16">
        <f t="shared" si="68"/>
        <v>96</v>
      </c>
      <c r="W457" s="16" t="s">
        <v>2404</v>
      </c>
      <c r="X457" t="s">
        <v>207</v>
      </c>
      <c r="Y457" s="16" t="s">
        <v>1873</v>
      </c>
      <c r="Z457" s="16" t="s">
        <v>204</v>
      </c>
      <c r="AB457" s="17">
        <f t="shared" si="69"/>
        <v>80</v>
      </c>
      <c r="AC457" s="13">
        <v>45024</v>
      </c>
      <c r="AD457">
        <f t="shared" si="67"/>
        <v>80</v>
      </c>
      <c r="AE457" s="13">
        <v>45024</v>
      </c>
      <c r="AF457">
        <f t="shared" si="65"/>
        <v>80</v>
      </c>
      <c r="AG457" s="13">
        <v>45024</v>
      </c>
      <c r="AH457">
        <f t="shared" si="62"/>
        <v>5.6000000000000005</v>
      </c>
      <c r="AI457" s="13">
        <v>45008</v>
      </c>
      <c r="AJ457">
        <f t="shared" si="66"/>
        <v>40</v>
      </c>
      <c r="AK457" s="13">
        <v>45041</v>
      </c>
      <c r="AL457">
        <v>0</v>
      </c>
      <c r="AN457" t="s">
        <v>204</v>
      </c>
      <c r="AO457" s="13">
        <v>45098</v>
      </c>
      <c r="AP457" s="13">
        <v>45117</v>
      </c>
      <c r="AQ457" s="13">
        <v>45117</v>
      </c>
      <c r="AR457">
        <f t="shared" si="70"/>
        <v>3.5</v>
      </c>
      <c r="AS457">
        <f t="shared" si="71"/>
        <v>2.8000000000000003</v>
      </c>
      <c r="AT457" t="s">
        <v>1946</v>
      </c>
    </row>
    <row r="458" spans="1:46" ht="20.149999999999999" customHeight="1" x14ac:dyDescent="0.35">
      <c r="A458">
        <v>457</v>
      </c>
      <c r="B458" t="s">
        <v>360</v>
      </c>
      <c r="C458" t="s">
        <v>11186</v>
      </c>
      <c r="D458" t="s">
        <v>313</v>
      </c>
      <c r="E458" t="s">
        <v>98</v>
      </c>
      <c r="G458" t="s">
        <v>2413</v>
      </c>
      <c r="H458" t="s">
        <v>2414</v>
      </c>
      <c r="I458" t="s">
        <v>92</v>
      </c>
      <c r="J458" t="s">
        <v>2415</v>
      </c>
      <c r="K458" t="s">
        <v>2415</v>
      </c>
      <c r="M458" t="s">
        <v>2568</v>
      </c>
      <c r="N458">
        <v>2.2000000000000002</v>
      </c>
      <c r="R458" s="14">
        <v>44979</v>
      </c>
      <c r="S458" t="s">
        <v>207</v>
      </c>
      <c r="T458" s="14">
        <v>44986</v>
      </c>
      <c r="U458" s="16" t="s">
        <v>1872</v>
      </c>
      <c r="V458" s="16">
        <f t="shared" si="68"/>
        <v>264</v>
      </c>
      <c r="W458" s="16" t="s">
        <v>2404</v>
      </c>
      <c r="X458" t="s">
        <v>207</v>
      </c>
      <c r="Y458" s="16" t="s">
        <v>1873</v>
      </c>
      <c r="Z458" s="16" t="s">
        <v>204</v>
      </c>
      <c r="AB458" s="17">
        <f t="shared" si="69"/>
        <v>220.00000000000003</v>
      </c>
      <c r="AC458" s="13">
        <v>45025</v>
      </c>
      <c r="AD458">
        <f t="shared" si="67"/>
        <v>220.00000000000003</v>
      </c>
      <c r="AE458" s="13">
        <v>45025</v>
      </c>
      <c r="AF458">
        <f t="shared" si="65"/>
        <v>220.00000000000003</v>
      </c>
      <c r="AG458" s="13">
        <v>45025</v>
      </c>
      <c r="AH458">
        <f t="shared" si="62"/>
        <v>15.400000000000002</v>
      </c>
      <c r="AI458" s="13">
        <v>44999</v>
      </c>
      <c r="AJ458">
        <f t="shared" si="66"/>
        <v>110.00000000000001</v>
      </c>
      <c r="AK458" s="13">
        <v>45042</v>
      </c>
      <c r="AL458">
        <v>0</v>
      </c>
      <c r="AN458" t="s">
        <v>204</v>
      </c>
      <c r="AO458" s="13">
        <v>45102</v>
      </c>
      <c r="AP458" s="13">
        <v>45116</v>
      </c>
      <c r="AQ458" s="13">
        <v>45118</v>
      </c>
      <c r="AR458">
        <f t="shared" si="70"/>
        <v>3.5</v>
      </c>
      <c r="AS458">
        <f t="shared" si="71"/>
        <v>7.7000000000000011</v>
      </c>
      <c r="AT458" t="s">
        <v>1946</v>
      </c>
    </row>
    <row r="459" spans="1:46" ht="20.149999999999999" customHeight="1" x14ac:dyDescent="0.35">
      <c r="A459">
        <v>458</v>
      </c>
      <c r="B459" t="s">
        <v>360</v>
      </c>
      <c r="C459" t="s">
        <v>11187</v>
      </c>
      <c r="D459" t="s">
        <v>351</v>
      </c>
      <c r="E459" t="s">
        <v>98</v>
      </c>
      <c r="G459" t="s">
        <v>2413</v>
      </c>
      <c r="H459" t="s">
        <v>2414</v>
      </c>
      <c r="I459" t="s">
        <v>92</v>
      </c>
      <c r="J459" t="s">
        <v>2415</v>
      </c>
      <c r="K459" t="s">
        <v>2415</v>
      </c>
      <c r="M459" t="s">
        <v>2568</v>
      </c>
      <c r="N459">
        <v>1.2</v>
      </c>
      <c r="R459" s="14">
        <v>44980</v>
      </c>
      <c r="S459" t="s">
        <v>207</v>
      </c>
      <c r="T459" s="14">
        <v>44987</v>
      </c>
      <c r="U459" s="16" t="s">
        <v>1872</v>
      </c>
      <c r="V459" s="16">
        <f t="shared" si="68"/>
        <v>144</v>
      </c>
      <c r="W459" s="16" t="s">
        <v>2404</v>
      </c>
      <c r="X459" t="s">
        <v>207</v>
      </c>
      <c r="Y459" s="16" t="s">
        <v>1873</v>
      </c>
      <c r="Z459" s="16" t="s">
        <v>204</v>
      </c>
      <c r="AB459" s="17">
        <f t="shared" si="69"/>
        <v>120</v>
      </c>
      <c r="AC459" s="13">
        <v>45029</v>
      </c>
      <c r="AD459">
        <f t="shared" si="67"/>
        <v>120</v>
      </c>
      <c r="AE459" s="13">
        <v>45029</v>
      </c>
      <c r="AF459">
        <f t="shared" si="65"/>
        <v>120</v>
      </c>
      <c r="AG459" s="13">
        <v>45029</v>
      </c>
      <c r="AH459">
        <f t="shared" si="62"/>
        <v>8.4</v>
      </c>
      <c r="AI459" s="13">
        <v>45000</v>
      </c>
      <c r="AJ459">
        <f t="shared" si="66"/>
        <v>60</v>
      </c>
      <c r="AK459" s="13">
        <v>45032</v>
      </c>
      <c r="AL459">
        <v>0</v>
      </c>
      <c r="AN459" t="s">
        <v>204</v>
      </c>
      <c r="AO459" s="13">
        <v>45101</v>
      </c>
      <c r="AP459" s="13">
        <v>45107</v>
      </c>
      <c r="AQ459" s="13">
        <v>45107</v>
      </c>
      <c r="AR459">
        <f t="shared" si="70"/>
        <v>3.5000000000000004</v>
      </c>
      <c r="AS459">
        <f t="shared" si="71"/>
        <v>4.2</v>
      </c>
      <c r="AT459" t="s">
        <v>1946</v>
      </c>
    </row>
    <row r="460" spans="1:46" ht="20.149999999999999" customHeight="1" x14ac:dyDescent="0.35">
      <c r="A460">
        <v>459</v>
      </c>
      <c r="B460" t="s">
        <v>360</v>
      </c>
      <c r="C460" t="s">
        <v>11188</v>
      </c>
      <c r="D460" t="s">
        <v>2637</v>
      </c>
      <c r="E460" t="s">
        <v>98</v>
      </c>
      <c r="G460" t="s">
        <v>2413</v>
      </c>
      <c r="H460" t="s">
        <v>2414</v>
      </c>
      <c r="I460" t="s">
        <v>92</v>
      </c>
      <c r="J460" t="s">
        <v>2415</v>
      </c>
      <c r="K460" t="s">
        <v>2415</v>
      </c>
      <c r="M460" t="s">
        <v>2568</v>
      </c>
      <c r="N460">
        <v>0.6</v>
      </c>
      <c r="R460" s="14">
        <v>44974</v>
      </c>
      <c r="S460" t="s">
        <v>207</v>
      </c>
      <c r="T460" s="14">
        <v>44988</v>
      </c>
      <c r="U460" s="16" t="s">
        <v>1872</v>
      </c>
      <c r="V460" s="16">
        <f t="shared" si="68"/>
        <v>72</v>
      </c>
      <c r="W460" s="16" t="s">
        <v>2404</v>
      </c>
      <c r="X460" t="s">
        <v>207</v>
      </c>
      <c r="Y460" s="16" t="s">
        <v>1873</v>
      </c>
      <c r="Z460" s="16" t="s">
        <v>204</v>
      </c>
      <c r="AB460" s="17">
        <f t="shared" si="69"/>
        <v>60</v>
      </c>
      <c r="AC460" s="13">
        <v>45017</v>
      </c>
      <c r="AD460">
        <f t="shared" si="67"/>
        <v>60</v>
      </c>
      <c r="AE460" s="13">
        <v>45017</v>
      </c>
      <c r="AF460">
        <f t="shared" si="65"/>
        <v>60</v>
      </c>
      <c r="AG460" s="13">
        <v>45017</v>
      </c>
      <c r="AH460">
        <f t="shared" si="62"/>
        <v>4.2</v>
      </c>
      <c r="AI460" s="13">
        <v>45001</v>
      </c>
      <c r="AJ460">
        <f t="shared" si="66"/>
        <v>30</v>
      </c>
      <c r="AK460" s="13">
        <v>45033</v>
      </c>
      <c r="AL460">
        <v>0</v>
      </c>
      <c r="AN460" t="s">
        <v>204</v>
      </c>
      <c r="AO460" s="13">
        <v>45103</v>
      </c>
      <c r="AP460" s="13">
        <v>45107</v>
      </c>
      <c r="AQ460" s="13">
        <v>45107</v>
      </c>
      <c r="AR460">
        <f t="shared" si="70"/>
        <v>3.5000000000000004</v>
      </c>
      <c r="AS460">
        <f t="shared" si="71"/>
        <v>2.1</v>
      </c>
      <c r="AT460" t="s">
        <v>1946</v>
      </c>
    </row>
    <row r="461" spans="1:46" ht="20.149999999999999" customHeight="1" x14ac:dyDescent="0.35">
      <c r="A461">
        <v>460</v>
      </c>
      <c r="B461" t="s">
        <v>360</v>
      </c>
      <c r="C461" t="s">
        <v>11189</v>
      </c>
      <c r="D461" t="s">
        <v>2638</v>
      </c>
      <c r="E461" t="s">
        <v>98</v>
      </c>
      <c r="G461" t="s">
        <v>2413</v>
      </c>
      <c r="H461" t="s">
        <v>2414</v>
      </c>
      <c r="I461" t="s">
        <v>92</v>
      </c>
      <c r="J461" t="s">
        <v>2415</v>
      </c>
      <c r="K461" t="s">
        <v>2415</v>
      </c>
      <c r="M461" t="s">
        <v>2568</v>
      </c>
      <c r="N461">
        <v>0.6</v>
      </c>
      <c r="R461" s="14">
        <v>44975</v>
      </c>
      <c r="S461" t="s">
        <v>207</v>
      </c>
      <c r="T461" s="14">
        <v>44989</v>
      </c>
      <c r="U461" s="16" t="s">
        <v>1872</v>
      </c>
      <c r="V461" s="16">
        <f t="shared" si="68"/>
        <v>72</v>
      </c>
      <c r="W461" s="16" t="s">
        <v>2404</v>
      </c>
      <c r="X461" t="s">
        <v>207</v>
      </c>
      <c r="Y461" s="16" t="s">
        <v>1873</v>
      </c>
      <c r="Z461" s="16" t="s">
        <v>204</v>
      </c>
      <c r="AB461" s="17">
        <f t="shared" si="69"/>
        <v>60</v>
      </c>
      <c r="AC461" s="13">
        <v>45018</v>
      </c>
      <c r="AD461">
        <f t="shared" si="67"/>
        <v>60</v>
      </c>
      <c r="AE461" s="13">
        <v>45018</v>
      </c>
      <c r="AF461">
        <f t="shared" si="65"/>
        <v>60</v>
      </c>
      <c r="AG461" s="13">
        <v>45018</v>
      </c>
      <c r="AH461">
        <f t="shared" si="62"/>
        <v>4.2</v>
      </c>
      <c r="AI461" s="13">
        <v>44999</v>
      </c>
      <c r="AJ461">
        <f t="shared" si="66"/>
        <v>30</v>
      </c>
      <c r="AK461" s="13">
        <v>45034</v>
      </c>
      <c r="AL461">
        <v>0</v>
      </c>
      <c r="AN461" t="s">
        <v>204</v>
      </c>
      <c r="AO461" s="13">
        <v>45102</v>
      </c>
      <c r="AP461" s="13">
        <v>45109</v>
      </c>
      <c r="AQ461" s="13">
        <v>45109</v>
      </c>
      <c r="AR461">
        <f t="shared" si="70"/>
        <v>3.5000000000000004</v>
      </c>
      <c r="AS461">
        <f t="shared" si="71"/>
        <v>2.1</v>
      </c>
      <c r="AT461" t="s">
        <v>1946</v>
      </c>
    </row>
    <row r="462" spans="1:46" ht="20.149999999999999" customHeight="1" x14ac:dyDescent="0.35">
      <c r="A462">
        <v>461</v>
      </c>
      <c r="B462" t="s">
        <v>360</v>
      </c>
      <c r="C462" t="s">
        <v>11190</v>
      </c>
      <c r="D462" t="s">
        <v>314</v>
      </c>
      <c r="E462" t="s">
        <v>98</v>
      </c>
      <c r="G462" t="s">
        <v>2413</v>
      </c>
      <c r="H462" t="s">
        <v>2414</v>
      </c>
      <c r="I462" t="s">
        <v>92</v>
      </c>
      <c r="J462" t="s">
        <v>2415</v>
      </c>
      <c r="K462" t="s">
        <v>2415</v>
      </c>
      <c r="M462" t="s">
        <v>2568</v>
      </c>
      <c r="N462">
        <v>0.8</v>
      </c>
      <c r="R462" s="14">
        <v>44976</v>
      </c>
      <c r="S462" t="s">
        <v>207</v>
      </c>
      <c r="T462" s="14">
        <v>44986</v>
      </c>
      <c r="U462" s="16" t="s">
        <v>1872</v>
      </c>
      <c r="V462" s="16">
        <f t="shared" si="68"/>
        <v>96</v>
      </c>
      <c r="W462" s="16" t="s">
        <v>2404</v>
      </c>
      <c r="X462" t="s">
        <v>207</v>
      </c>
      <c r="Y462" s="16" t="s">
        <v>1873</v>
      </c>
      <c r="Z462" s="16" t="s">
        <v>204</v>
      </c>
      <c r="AB462" s="17">
        <f t="shared" si="69"/>
        <v>80</v>
      </c>
      <c r="AC462" s="13">
        <v>45019</v>
      </c>
      <c r="AD462">
        <f t="shared" si="67"/>
        <v>80</v>
      </c>
      <c r="AE462" s="13">
        <v>45019</v>
      </c>
      <c r="AF462">
        <f t="shared" si="65"/>
        <v>80</v>
      </c>
      <c r="AG462" s="13">
        <v>45019</v>
      </c>
      <c r="AH462">
        <f t="shared" si="62"/>
        <v>5.6000000000000005</v>
      </c>
      <c r="AI462" s="13">
        <v>45000</v>
      </c>
      <c r="AJ462">
        <f t="shared" si="66"/>
        <v>40</v>
      </c>
      <c r="AK462" s="13">
        <v>45035</v>
      </c>
      <c r="AL462">
        <v>0</v>
      </c>
      <c r="AN462" t="s">
        <v>204</v>
      </c>
      <c r="AO462" s="13">
        <v>45103</v>
      </c>
      <c r="AP462" s="13">
        <v>45114</v>
      </c>
      <c r="AQ462" s="13">
        <v>45114</v>
      </c>
      <c r="AR462">
        <f t="shared" si="70"/>
        <v>3.5</v>
      </c>
      <c r="AS462">
        <f t="shared" si="71"/>
        <v>2.8000000000000003</v>
      </c>
      <c r="AT462" t="s">
        <v>1946</v>
      </c>
    </row>
    <row r="463" spans="1:46" ht="20.149999999999999" customHeight="1" x14ac:dyDescent="0.35">
      <c r="A463">
        <v>462</v>
      </c>
      <c r="B463" t="s">
        <v>360</v>
      </c>
      <c r="C463" t="s">
        <v>11191</v>
      </c>
      <c r="D463" t="s">
        <v>352</v>
      </c>
      <c r="E463" t="s">
        <v>98</v>
      </c>
      <c r="G463" t="s">
        <v>2413</v>
      </c>
      <c r="H463" t="s">
        <v>2414</v>
      </c>
      <c r="I463" t="s">
        <v>92</v>
      </c>
      <c r="J463" t="s">
        <v>2415</v>
      </c>
      <c r="K463" t="s">
        <v>2415</v>
      </c>
      <c r="M463" t="s">
        <v>2568</v>
      </c>
      <c r="N463">
        <v>1.29</v>
      </c>
      <c r="R463" s="14">
        <v>44977</v>
      </c>
      <c r="S463" t="s">
        <v>207</v>
      </c>
      <c r="T463" s="14">
        <v>44987</v>
      </c>
      <c r="U463" s="16" t="s">
        <v>1872</v>
      </c>
      <c r="V463" s="16">
        <f t="shared" si="68"/>
        <v>154.80000000000001</v>
      </c>
      <c r="W463" s="16" t="s">
        <v>2404</v>
      </c>
      <c r="X463" t="s">
        <v>207</v>
      </c>
      <c r="Y463" s="16" t="s">
        <v>1873</v>
      </c>
      <c r="Z463" s="16" t="s">
        <v>204</v>
      </c>
      <c r="AB463" s="17">
        <f t="shared" si="69"/>
        <v>129</v>
      </c>
      <c r="AC463" s="13">
        <v>45020</v>
      </c>
      <c r="AD463">
        <f t="shared" si="67"/>
        <v>129</v>
      </c>
      <c r="AE463" s="13">
        <v>45020</v>
      </c>
      <c r="AF463">
        <f t="shared" si="65"/>
        <v>129</v>
      </c>
      <c r="AG463" s="13">
        <v>45020</v>
      </c>
      <c r="AH463">
        <f t="shared" si="62"/>
        <v>9.0300000000000011</v>
      </c>
      <c r="AI463" s="13">
        <v>45001</v>
      </c>
      <c r="AJ463">
        <f t="shared" si="66"/>
        <v>64.5</v>
      </c>
      <c r="AK463" s="13">
        <v>45036</v>
      </c>
      <c r="AL463">
        <v>0</v>
      </c>
      <c r="AN463" t="s">
        <v>204</v>
      </c>
      <c r="AO463" s="13">
        <v>45103</v>
      </c>
      <c r="AP463" s="13">
        <v>45107</v>
      </c>
      <c r="AQ463" s="13">
        <v>45107</v>
      </c>
      <c r="AR463">
        <f t="shared" si="70"/>
        <v>3.5000000000000004</v>
      </c>
      <c r="AS463">
        <f t="shared" si="71"/>
        <v>4.5150000000000006</v>
      </c>
      <c r="AT463" t="s">
        <v>1946</v>
      </c>
    </row>
    <row r="464" spans="1:46" ht="20.149999999999999" customHeight="1" x14ac:dyDescent="0.35">
      <c r="A464">
        <v>463</v>
      </c>
      <c r="B464" t="s">
        <v>360</v>
      </c>
      <c r="C464" t="s">
        <v>11192</v>
      </c>
      <c r="D464" t="s">
        <v>315</v>
      </c>
      <c r="E464" t="s">
        <v>98</v>
      </c>
      <c r="G464" t="s">
        <v>2413</v>
      </c>
      <c r="H464" t="s">
        <v>2414</v>
      </c>
      <c r="I464" t="s">
        <v>92</v>
      </c>
      <c r="J464" t="s">
        <v>2415</v>
      </c>
      <c r="K464" t="s">
        <v>2415</v>
      </c>
      <c r="M464" t="s">
        <v>2568</v>
      </c>
      <c r="N464">
        <v>1.73</v>
      </c>
      <c r="R464" s="14">
        <v>44978</v>
      </c>
      <c r="S464" t="s">
        <v>207</v>
      </c>
      <c r="T464" s="14">
        <v>44988</v>
      </c>
      <c r="U464" s="16" t="s">
        <v>1872</v>
      </c>
      <c r="V464" s="16">
        <f t="shared" si="68"/>
        <v>207.6</v>
      </c>
      <c r="W464" s="16" t="s">
        <v>2404</v>
      </c>
      <c r="X464" t="s">
        <v>207</v>
      </c>
      <c r="Y464" s="16" t="s">
        <v>1873</v>
      </c>
      <c r="Z464" s="16" t="s">
        <v>204</v>
      </c>
      <c r="AB464" s="17">
        <f t="shared" si="69"/>
        <v>173</v>
      </c>
      <c r="AC464" s="13">
        <v>45021</v>
      </c>
      <c r="AD464">
        <f t="shared" si="67"/>
        <v>173</v>
      </c>
      <c r="AE464" s="13">
        <v>45021</v>
      </c>
      <c r="AF464">
        <f t="shared" si="65"/>
        <v>173</v>
      </c>
      <c r="AG464" s="13">
        <v>45021</v>
      </c>
      <c r="AH464">
        <f t="shared" si="62"/>
        <v>12.11</v>
      </c>
      <c r="AI464" s="13">
        <v>45002</v>
      </c>
      <c r="AJ464">
        <f t="shared" si="66"/>
        <v>86.5</v>
      </c>
      <c r="AK464" s="13">
        <v>45032</v>
      </c>
      <c r="AL464">
        <v>0</v>
      </c>
      <c r="AN464" t="s">
        <v>204</v>
      </c>
      <c r="AO464" s="13">
        <v>45103</v>
      </c>
      <c r="AP464" s="13">
        <v>45107</v>
      </c>
      <c r="AQ464" s="13">
        <v>45107</v>
      </c>
      <c r="AR464">
        <f t="shared" si="70"/>
        <v>3.5</v>
      </c>
      <c r="AS464">
        <f t="shared" si="71"/>
        <v>6.0549999999999997</v>
      </c>
      <c r="AT464" t="s">
        <v>1946</v>
      </c>
    </row>
    <row r="465" spans="1:46" ht="20.149999999999999" customHeight="1" x14ac:dyDescent="0.35">
      <c r="A465">
        <v>464</v>
      </c>
      <c r="B465" t="s">
        <v>360</v>
      </c>
      <c r="C465" t="s">
        <v>11193</v>
      </c>
      <c r="D465" t="s">
        <v>316</v>
      </c>
      <c r="E465" t="s">
        <v>98</v>
      </c>
      <c r="G465" t="s">
        <v>2413</v>
      </c>
      <c r="H465" t="s">
        <v>2414</v>
      </c>
      <c r="I465" t="s">
        <v>92</v>
      </c>
      <c r="J465" t="s">
        <v>2415</v>
      </c>
      <c r="K465" t="s">
        <v>2415</v>
      </c>
      <c r="M465" t="s">
        <v>2568</v>
      </c>
      <c r="N465">
        <v>0.4</v>
      </c>
      <c r="R465" s="14">
        <v>44981</v>
      </c>
      <c r="S465" t="s">
        <v>207</v>
      </c>
      <c r="T465" s="14">
        <v>44986</v>
      </c>
      <c r="U465" s="16" t="s">
        <v>1872</v>
      </c>
      <c r="V465" s="16">
        <f t="shared" si="68"/>
        <v>48</v>
      </c>
      <c r="W465" s="16" t="s">
        <v>2404</v>
      </c>
      <c r="X465" t="s">
        <v>207</v>
      </c>
      <c r="Y465" s="16" t="s">
        <v>1873</v>
      </c>
      <c r="Z465" s="16" t="s">
        <v>204</v>
      </c>
      <c r="AB465" s="17">
        <f t="shared" si="69"/>
        <v>40</v>
      </c>
      <c r="AC465" s="13">
        <v>45022</v>
      </c>
      <c r="AD465">
        <f t="shared" si="67"/>
        <v>40</v>
      </c>
      <c r="AE465" s="13">
        <v>45022</v>
      </c>
      <c r="AF465">
        <f t="shared" si="65"/>
        <v>40</v>
      </c>
      <c r="AG465" s="13">
        <v>45022</v>
      </c>
      <c r="AH465">
        <f t="shared" si="62"/>
        <v>2.8000000000000003</v>
      </c>
      <c r="AI465" s="13">
        <v>45005</v>
      </c>
      <c r="AJ465">
        <f t="shared" si="66"/>
        <v>20</v>
      </c>
      <c r="AK465" s="13">
        <v>45033</v>
      </c>
      <c r="AL465">
        <v>0</v>
      </c>
      <c r="AN465" t="s">
        <v>204</v>
      </c>
      <c r="AO465" s="13">
        <v>45104</v>
      </c>
      <c r="AP465" s="13">
        <v>45105</v>
      </c>
      <c r="AQ465" s="13">
        <v>45105</v>
      </c>
      <c r="AR465">
        <f t="shared" si="70"/>
        <v>3.5</v>
      </c>
      <c r="AS465">
        <f t="shared" si="71"/>
        <v>1.4000000000000001</v>
      </c>
      <c r="AT465" t="s">
        <v>1946</v>
      </c>
    </row>
    <row r="466" spans="1:46" ht="20.149999999999999" customHeight="1" x14ac:dyDescent="0.35">
      <c r="A466">
        <v>465</v>
      </c>
      <c r="B466" t="s">
        <v>360</v>
      </c>
      <c r="C466" t="s">
        <v>11194</v>
      </c>
      <c r="D466" t="s">
        <v>317</v>
      </c>
      <c r="E466" t="s">
        <v>98</v>
      </c>
      <c r="G466" t="s">
        <v>2413</v>
      </c>
      <c r="H466" t="s">
        <v>2414</v>
      </c>
      <c r="I466" t="s">
        <v>92</v>
      </c>
      <c r="J466" t="s">
        <v>2415</v>
      </c>
      <c r="K466" t="s">
        <v>2415</v>
      </c>
      <c r="M466" t="s">
        <v>2568</v>
      </c>
      <c r="N466">
        <v>3.51</v>
      </c>
      <c r="R466" s="14">
        <v>44984</v>
      </c>
      <c r="S466" t="s">
        <v>207</v>
      </c>
      <c r="T466" s="14">
        <v>44987</v>
      </c>
      <c r="U466" s="16" t="s">
        <v>1872</v>
      </c>
      <c r="V466" s="16">
        <f t="shared" si="68"/>
        <v>421.2</v>
      </c>
      <c r="W466" s="16" t="s">
        <v>2404</v>
      </c>
      <c r="X466" t="s">
        <v>207</v>
      </c>
      <c r="Y466" s="16" t="s">
        <v>1873</v>
      </c>
      <c r="Z466" s="16" t="s">
        <v>204</v>
      </c>
      <c r="AB466" s="17">
        <f t="shared" si="69"/>
        <v>351</v>
      </c>
      <c r="AC466" s="13">
        <v>45023</v>
      </c>
      <c r="AD466">
        <f t="shared" si="67"/>
        <v>351</v>
      </c>
      <c r="AE466" s="13">
        <v>45023</v>
      </c>
      <c r="AF466">
        <f t="shared" si="65"/>
        <v>351</v>
      </c>
      <c r="AG466" s="13">
        <v>45023</v>
      </c>
      <c r="AH466">
        <f t="shared" si="62"/>
        <v>24.57</v>
      </c>
      <c r="AI466" s="13">
        <v>45006</v>
      </c>
      <c r="AJ466">
        <f t="shared" si="66"/>
        <v>175.5</v>
      </c>
      <c r="AK466" s="13">
        <v>45034</v>
      </c>
      <c r="AL466">
        <v>1</v>
      </c>
      <c r="AN466" t="s">
        <v>204</v>
      </c>
      <c r="AO466" s="13">
        <v>45103</v>
      </c>
      <c r="AP466" s="13">
        <v>45107</v>
      </c>
      <c r="AQ466" s="13">
        <v>45112</v>
      </c>
      <c r="AR466">
        <f t="shared" si="70"/>
        <v>3.5000000000000004</v>
      </c>
      <c r="AS466">
        <f t="shared" si="71"/>
        <v>12.285</v>
      </c>
      <c r="AT466" t="s">
        <v>1946</v>
      </c>
    </row>
    <row r="467" spans="1:46" ht="20.149999999999999" customHeight="1" x14ac:dyDescent="0.35">
      <c r="A467">
        <v>466</v>
      </c>
      <c r="B467" t="s">
        <v>360</v>
      </c>
      <c r="C467" t="s">
        <v>11195</v>
      </c>
      <c r="D467" t="s">
        <v>318</v>
      </c>
      <c r="E467" t="s">
        <v>98</v>
      </c>
      <c r="G467" t="s">
        <v>2413</v>
      </c>
      <c r="H467" t="s">
        <v>2414</v>
      </c>
      <c r="I467" t="s">
        <v>92</v>
      </c>
      <c r="J467" t="s">
        <v>2415</v>
      </c>
      <c r="K467" t="s">
        <v>2415</v>
      </c>
      <c r="M467" t="s">
        <v>2568</v>
      </c>
      <c r="N467">
        <v>1.2</v>
      </c>
      <c r="R467" s="14">
        <v>44974</v>
      </c>
      <c r="S467" t="s">
        <v>207</v>
      </c>
      <c r="T467" s="14">
        <v>44988</v>
      </c>
      <c r="U467" s="16" t="s">
        <v>1872</v>
      </c>
      <c r="V467" s="16">
        <f t="shared" si="68"/>
        <v>144</v>
      </c>
      <c r="W467" s="16" t="s">
        <v>2404</v>
      </c>
      <c r="X467" t="s">
        <v>207</v>
      </c>
      <c r="Y467" s="16" t="s">
        <v>1873</v>
      </c>
      <c r="Z467" s="16" t="s">
        <v>204</v>
      </c>
      <c r="AB467" s="17">
        <f t="shared" si="69"/>
        <v>120</v>
      </c>
      <c r="AC467" s="13">
        <v>45024</v>
      </c>
      <c r="AD467">
        <f t="shared" si="67"/>
        <v>120</v>
      </c>
      <c r="AE467" s="13">
        <v>45024</v>
      </c>
      <c r="AF467">
        <f t="shared" si="65"/>
        <v>120</v>
      </c>
      <c r="AG467" s="13">
        <v>45024</v>
      </c>
      <c r="AH467">
        <f t="shared" ref="AH467:AH530" si="72">N467*7</f>
        <v>8.4</v>
      </c>
      <c r="AI467" s="13">
        <v>45007</v>
      </c>
      <c r="AJ467">
        <f t="shared" si="66"/>
        <v>60</v>
      </c>
      <c r="AK467" s="13">
        <v>45035</v>
      </c>
      <c r="AL467">
        <v>0</v>
      </c>
      <c r="AN467" t="s">
        <v>204</v>
      </c>
      <c r="AO467" s="13">
        <v>45105</v>
      </c>
      <c r="AP467" s="13" t="s">
        <v>3049</v>
      </c>
      <c r="AQ467" s="13" t="s">
        <v>3049</v>
      </c>
      <c r="AR467">
        <f t="shared" si="70"/>
        <v>3.5000000000000004</v>
      </c>
      <c r="AS467">
        <f t="shared" si="71"/>
        <v>4.2</v>
      </c>
      <c r="AT467" t="s">
        <v>1946</v>
      </c>
    </row>
    <row r="468" spans="1:46" ht="20.149999999999999" customHeight="1" x14ac:dyDescent="0.35">
      <c r="A468">
        <v>467</v>
      </c>
      <c r="B468" t="s">
        <v>360</v>
      </c>
      <c r="C468" t="s">
        <v>11196</v>
      </c>
      <c r="D468" t="s">
        <v>2639</v>
      </c>
      <c r="E468" t="s">
        <v>98</v>
      </c>
      <c r="G468" t="s">
        <v>2413</v>
      </c>
      <c r="H468" t="s">
        <v>2414</v>
      </c>
      <c r="I468" t="s">
        <v>92</v>
      </c>
      <c r="J468" t="s">
        <v>2415</v>
      </c>
      <c r="K468" t="s">
        <v>2415</v>
      </c>
      <c r="M468" t="s">
        <v>2568</v>
      </c>
      <c r="N468">
        <v>0.38</v>
      </c>
      <c r="R468" s="14">
        <v>44975</v>
      </c>
      <c r="S468" t="s">
        <v>207</v>
      </c>
      <c r="T468" s="14">
        <v>44989</v>
      </c>
      <c r="U468" s="16" t="s">
        <v>1872</v>
      </c>
      <c r="V468" s="16">
        <f t="shared" si="68"/>
        <v>45.6</v>
      </c>
      <c r="W468" s="16" t="s">
        <v>2404</v>
      </c>
      <c r="X468" t="s">
        <v>207</v>
      </c>
      <c r="Y468" s="16" t="s">
        <v>1873</v>
      </c>
      <c r="Z468" s="16" t="s">
        <v>204</v>
      </c>
      <c r="AB468" s="17">
        <f t="shared" si="69"/>
        <v>38</v>
      </c>
      <c r="AC468" s="13">
        <v>45025</v>
      </c>
      <c r="AD468">
        <f t="shared" si="67"/>
        <v>38</v>
      </c>
      <c r="AE468" s="13">
        <v>45025</v>
      </c>
      <c r="AF468">
        <f t="shared" si="65"/>
        <v>38</v>
      </c>
      <c r="AG468" s="13">
        <v>45025</v>
      </c>
      <c r="AH468">
        <f t="shared" si="72"/>
        <v>2.66</v>
      </c>
      <c r="AI468" s="13">
        <v>45008</v>
      </c>
      <c r="AJ468">
        <f t="shared" si="66"/>
        <v>19</v>
      </c>
      <c r="AK468" s="13">
        <v>45036</v>
      </c>
      <c r="AL468">
        <v>0</v>
      </c>
      <c r="AM468" t="s">
        <v>3050</v>
      </c>
      <c r="AN468" t="s">
        <v>207</v>
      </c>
      <c r="AO468" s="13"/>
      <c r="AR468">
        <f t="shared" si="70"/>
        <v>3.5</v>
      </c>
      <c r="AS468">
        <f t="shared" si="71"/>
        <v>1.33</v>
      </c>
    </row>
    <row r="469" spans="1:46" ht="20.149999999999999" customHeight="1" x14ac:dyDescent="0.35">
      <c r="A469">
        <v>468</v>
      </c>
      <c r="B469" t="s">
        <v>360</v>
      </c>
      <c r="C469" t="s">
        <v>11197</v>
      </c>
      <c r="D469" t="s">
        <v>2640</v>
      </c>
      <c r="E469" t="s">
        <v>93</v>
      </c>
      <c r="G469" t="s">
        <v>2413</v>
      </c>
      <c r="H469" t="s">
        <v>2414</v>
      </c>
      <c r="I469" t="s">
        <v>92</v>
      </c>
      <c r="J469" t="s">
        <v>2415</v>
      </c>
      <c r="K469" t="s">
        <v>2415</v>
      </c>
      <c r="M469" t="s">
        <v>2568</v>
      </c>
      <c r="N469">
        <v>4.2</v>
      </c>
      <c r="R469" s="14">
        <v>44976</v>
      </c>
      <c r="S469" t="s">
        <v>207</v>
      </c>
      <c r="T469" s="14">
        <v>44990</v>
      </c>
      <c r="U469" s="16" t="s">
        <v>1872</v>
      </c>
      <c r="V469" s="16">
        <f t="shared" si="68"/>
        <v>504</v>
      </c>
      <c r="W469" s="16" t="s">
        <v>2404</v>
      </c>
      <c r="X469" t="s">
        <v>207</v>
      </c>
      <c r="Y469" s="16" t="s">
        <v>1873</v>
      </c>
      <c r="Z469" s="16" t="s">
        <v>204</v>
      </c>
      <c r="AB469" s="17">
        <f t="shared" si="69"/>
        <v>420</v>
      </c>
      <c r="AC469" s="13">
        <v>45029</v>
      </c>
      <c r="AD469">
        <f t="shared" si="67"/>
        <v>420</v>
      </c>
      <c r="AE469" s="13">
        <v>45029</v>
      </c>
      <c r="AF469">
        <f t="shared" si="65"/>
        <v>420</v>
      </c>
      <c r="AG469" s="13">
        <v>45029</v>
      </c>
      <c r="AH469">
        <f t="shared" si="72"/>
        <v>29.400000000000002</v>
      </c>
      <c r="AI469" s="13">
        <v>44999</v>
      </c>
      <c r="AJ469">
        <f t="shared" si="66"/>
        <v>210</v>
      </c>
      <c r="AK469" s="13">
        <v>45037</v>
      </c>
      <c r="AL469">
        <v>1</v>
      </c>
      <c r="AN469" t="s">
        <v>204</v>
      </c>
      <c r="AO469" s="13">
        <v>45094</v>
      </c>
      <c r="AP469" s="13">
        <v>45106</v>
      </c>
      <c r="AQ469" s="13">
        <v>45119</v>
      </c>
      <c r="AR469">
        <f t="shared" si="70"/>
        <v>3.5</v>
      </c>
      <c r="AS469">
        <f t="shared" si="71"/>
        <v>14.700000000000001</v>
      </c>
      <c r="AT469" t="s">
        <v>1946</v>
      </c>
    </row>
    <row r="470" spans="1:46" ht="20.149999999999999" customHeight="1" x14ac:dyDescent="0.35">
      <c r="A470">
        <v>469</v>
      </c>
      <c r="B470" t="s">
        <v>360</v>
      </c>
      <c r="C470" t="s">
        <v>11198</v>
      </c>
      <c r="D470" t="s">
        <v>319</v>
      </c>
      <c r="E470" t="s">
        <v>98</v>
      </c>
      <c r="G470" t="s">
        <v>2413</v>
      </c>
      <c r="H470" t="s">
        <v>2414</v>
      </c>
      <c r="I470" t="s">
        <v>92</v>
      </c>
      <c r="J470" t="s">
        <v>2415</v>
      </c>
      <c r="K470" t="s">
        <v>2415</v>
      </c>
      <c r="M470" t="s">
        <v>2568</v>
      </c>
      <c r="N470">
        <v>1.1499999999999999</v>
      </c>
      <c r="R470" s="14">
        <v>44977</v>
      </c>
      <c r="S470" t="s">
        <v>207</v>
      </c>
      <c r="T470" s="14">
        <v>44991</v>
      </c>
      <c r="U470" s="16" t="s">
        <v>1872</v>
      </c>
      <c r="V470" s="16">
        <f t="shared" si="68"/>
        <v>138</v>
      </c>
      <c r="W470" s="16" t="s">
        <v>2404</v>
      </c>
      <c r="X470" t="s">
        <v>207</v>
      </c>
      <c r="Y470" s="16" t="s">
        <v>1873</v>
      </c>
      <c r="Z470" s="16" t="s">
        <v>204</v>
      </c>
      <c r="AB470" s="17">
        <f t="shared" si="69"/>
        <v>114.99999999999999</v>
      </c>
      <c r="AC470" s="13">
        <v>45017</v>
      </c>
      <c r="AD470">
        <f t="shared" si="67"/>
        <v>114.99999999999999</v>
      </c>
      <c r="AE470" s="13">
        <v>45017</v>
      </c>
      <c r="AF470">
        <f t="shared" si="65"/>
        <v>114.99999999999999</v>
      </c>
      <c r="AG470" s="13">
        <v>45017</v>
      </c>
      <c r="AH470">
        <f t="shared" si="72"/>
        <v>8.0499999999999989</v>
      </c>
      <c r="AI470" s="13">
        <v>45000</v>
      </c>
      <c r="AJ470">
        <f t="shared" si="66"/>
        <v>57.499999999999993</v>
      </c>
      <c r="AK470" s="13">
        <v>45040</v>
      </c>
      <c r="AL470">
        <v>0</v>
      </c>
      <c r="AN470" t="s">
        <v>204</v>
      </c>
      <c r="AO470" s="13">
        <v>45098</v>
      </c>
      <c r="AP470" s="13">
        <v>45105</v>
      </c>
      <c r="AQ470" s="13">
        <v>45107</v>
      </c>
      <c r="AR470">
        <f t="shared" si="70"/>
        <v>3.5</v>
      </c>
      <c r="AS470">
        <f t="shared" si="71"/>
        <v>4.0249999999999995</v>
      </c>
      <c r="AT470" t="s">
        <v>1946</v>
      </c>
    </row>
    <row r="471" spans="1:46" ht="20.149999999999999" customHeight="1" x14ac:dyDescent="0.35">
      <c r="A471">
        <v>470</v>
      </c>
      <c r="B471" t="s">
        <v>360</v>
      </c>
      <c r="C471" t="s">
        <v>11199</v>
      </c>
      <c r="D471" t="s">
        <v>2641</v>
      </c>
      <c r="E471" t="s">
        <v>98</v>
      </c>
      <c r="G471" t="s">
        <v>2413</v>
      </c>
      <c r="H471" t="s">
        <v>2414</v>
      </c>
      <c r="I471" t="s">
        <v>92</v>
      </c>
      <c r="J471" t="s">
        <v>2415</v>
      </c>
      <c r="K471" t="s">
        <v>2415</v>
      </c>
      <c r="M471" t="s">
        <v>2568</v>
      </c>
      <c r="N471">
        <v>0.5</v>
      </c>
      <c r="R471" s="14">
        <v>44978</v>
      </c>
      <c r="S471" t="s">
        <v>207</v>
      </c>
      <c r="T471" s="14">
        <v>44994</v>
      </c>
      <c r="U471" s="16" t="s">
        <v>1872</v>
      </c>
      <c r="V471" s="16">
        <f t="shared" si="68"/>
        <v>60</v>
      </c>
      <c r="W471" s="16" t="s">
        <v>2404</v>
      </c>
      <c r="X471" t="s">
        <v>207</v>
      </c>
      <c r="Y471" s="16" t="s">
        <v>1873</v>
      </c>
      <c r="Z471" s="16" t="s">
        <v>204</v>
      </c>
      <c r="AB471" s="17">
        <f t="shared" si="69"/>
        <v>50</v>
      </c>
      <c r="AC471" s="13">
        <v>45018</v>
      </c>
      <c r="AD471">
        <f t="shared" si="67"/>
        <v>50</v>
      </c>
      <c r="AE471" s="13">
        <v>45018</v>
      </c>
      <c r="AF471">
        <f t="shared" si="65"/>
        <v>50</v>
      </c>
      <c r="AG471" s="13">
        <v>45018</v>
      </c>
      <c r="AH471">
        <f t="shared" si="72"/>
        <v>3.5</v>
      </c>
      <c r="AI471" s="13">
        <v>45001</v>
      </c>
      <c r="AJ471">
        <f t="shared" si="66"/>
        <v>25</v>
      </c>
      <c r="AK471" s="13">
        <v>45041</v>
      </c>
      <c r="AL471">
        <v>0</v>
      </c>
      <c r="AN471" t="s">
        <v>204</v>
      </c>
      <c r="AO471" s="13">
        <v>45102</v>
      </c>
      <c r="AP471" s="13">
        <v>45115</v>
      </c>
      <c r="AQ471" s="13">
        <v>45115</v>
      </c>
      <c r="AR471">
        <f t="shared" si="70"/>
        <v>3.5</v>
      </c>
      <c r="AS471">
        <f t="shared" si="71"/>
        <v>1.75</v>
      </c>
      <c r="AT471" t="s">
        <v>1946</v>
      </c>
    </row>
    <row r="472" spans="1:46" ht="20.149999999999999" customHeight="1" x14ac:dyDescent="0.35">
      <c r="A472">
        <v>471</v>
      </c>
      <c r="B472" t="s">
        <v>360</v>
      </c>
      <c r="C472" t="s">
        <v>11200</v>
      </c>
      <c r="D472" t="s">
        <v>320</v>
      </c>
      <c r="E472" t="s">
        <v>98</v>
      </c>
      <c r="G472" t="s">
        <v>2413</v>
      </c>
      <c r="H472" t="s">
        <v>2414</v>
      </c>
      <c r="I472" t="s">
        <v>92</v>
      </c>
      <c r="J472" t="s">
        <v>2415</v>
      </c>
      <c r="K472" t="s">
        <v>2415</v>
      </c>
      <c r="M472" t="s">
        <v>2568</v>
      </c>
      <c r="N472">
        <v>1.19</v>
      </c>
      <c r="R472" s="14">
        <v>44981</v>
      </c>
      <c r="S472" t="s">
        <v>207</v>
      </c>
      <c r="T472" s="14">
        <v>44995</v>
      </c>
      <c r="U472" s="16" t="s">
        <v>1872</v>
      </c>
      <c r="V472" s="16">
        <f t="shared" si="68"/>
        <v>142.79999999999998</v>
      </c>
      <c r="W472" s="16" t="s">
        <v>2404</v>
      </c>
      <c r="X472" t="s">
        <v>207</v>
      </c>
      <c r="Y472" s="16" t="s">
        <v>1873</v>
      </c>
      <c r="Z472" s="16" t="s">
        <v>204</v>
      </c>
      <c r="AB472" s="17">
        <f t="shared" si="69"/>
        <v>119</v>
      </c>
      <c r="AC472" s="13">
        <v>45019</v>
      </c>
      <c r="AD472">
        <f t="shared" si="67"/>
        <v>119</v>
      </c>
      <c r="AE472" s="13">
        <v>45019</v>
      </c>
      <c r="AF472">
        <f t="shared" si="65"/>
        <v>119</v>
      </c>
      <c r="AG472" s="13">
        <v>45019</v>
      </c>
      <c r="AH472">
        <f t="shared" si="72"/>
        <v>8.33</v>
      </c>
      <c r="AI472" s="13">
        <v>44999</v>
      </c>
      <c r="AJ472">
        <f t="shared" si="66"/>
        <v>59.5</v>
      </c>
      <c r="AK472" s="13">
        <v>45042</v>
      </c>
      <c r="AL472">
        <v>0</v>
      </c>
      <c r="AN472" t="s">
        <v>204</v>
      </c>
      <c r="AO472" s="13">
        <v>45101</v>
      </c>
      <c r="AP472" s="13">
        <v>45115</v>
      </c>
      <c r="AQ472" s="13">
        <v>45116</v>
      </c>
      <c r="AR472">
        <f t="shared" si="70"/>
        <v>3.5</v>
      </c>
      <c r="AS472">
        <f t="shared" si="71"/>
        <v>4.165</v>
      </c>
      <c r="AT472" t="s">
        <v>1946</v>
      </c>
    </row>
    <row r="473" spans="1:46" ht="20.149999999999999" customHeight="1" x14ac:dyDescent="0.35">
      <c r="A473">
        <v>472</v>
      </c>
      <c r="B473" t="s">
        <v>360</v>
      </c>
      <c r="C473" t="s">
        <v>11201</v>
      </c>
      <c r="D473" t="s">
        <v>321</v>
      </c>
      <c r="E473" t="s">
        <v>98</v>
      </c>
      <c r="G473" t="s">
        <v>2413</v>
      </c>
      <c r="H473" t="s">
        <v>2414</v>
      </c>
      <c r="I473" t="s">
        <v>92</v>
      </c>
      <c r="J473" t="s">
        <v>2415</v>
      </c>
      <c r="K473" t="s">
        <v>2415</v>
      </c>
      <c r="M473" t="s">
        <v>3044</v>
      </c>
      <c r="N473">
        <v>1</v>
      </c>
      <c r="R473" s="14">
        <v>44974</v>
      </c>
      <c r="S473" t="s">
        <v>207</v>
      </c>
      <c r="T473" s="14">
        <v>44986</v>
      </c>
      <c r="U473" s="16" t="s">
        <v>1872</v>
      </c>
      <c r="V473" s="16">
        <f t="shared" si="68"/>
        <v>120</v>
      </c>
      <c r="W473" s="16" t="s">
        <v>2404</v>
      </c>
      <c r="X473" t="s">
        <v>207</v>
      </c>
      <c r="Y473" s="16" t="s">
        <v>1873</v>
      </c>
      <c r="Z473" s="16" t="s">
        <v>204</v>
      </c>
      <c r="AB473" s="17">
        <f t="shared" si="69"/>
        <v>100</v>
      </c>
      <c r="AC473" s="13">
        <v>45020</v>
      </c>
      <c r="AD473">
        <f t="shared" si="67"/>
        <v>100</v>
      </c>
      <c r="AE473" s="13">
        <v>45020</v>
      </c>
      <c r="AF473">
        <f t="shared" si="65"/>
        <v>100</v>
      </c>
      <c r="AG473" s="13">
        <v>45020</v>
      </c>
      <c r="AH473">
        <f t="shared" si="72"/>
        <v>7</v>
      </c>
      <c r="AI473" s="13">
        <v>45000</v>
      </c>
      <c r="AJ473">
        <f t="shared" si="66"/>
        <v>50</v>
      </c>
      <c r="AK473" s="13">
        <v>45032</v>
      </c>
      <c r="AL473">
        <v>0</v>
      </c>
      <c r="AN473" t="s">
        <v>204</v>
      </c>
      <c r="AO473" s="13">
        <v>45103</v>
      </c>
      <c r="AP473" s="13">
        <v>45125</v>
      </c>
      <c r="AQ473" s="13">
        <v>45125</v>
      </c>
      <c r="AR473">
        <f t="shared" si="70"/>
        <v>3.5</v>
      </c>
      <c r="AS473">
        <f t="shared" si="71"/>
        <v>3.5</v>
      </c>
      <c r="AT473" t="s">
        <v>1946</v>
      </c>
    </row>
    <row r="474" spans="1:46" ht="20.149999999999999" customHeight="1" x14ac:dyDescent="0.35">
      <c r="A474">
        <v>473</v>
      </c>
      <c r="B474" t="s">
        <v>360</v>
      </c>
      <c r="C474" t="s">
        <v>11202</v>
      </c>
      <c r="D474" t="s">
        <v>353</v>
      </c>
      <c r="E474" t="s">
        <v>98</v>
      </c>
      <c r="G474" t="s">
        <v>2413</v>
      </c>
      <c r="H474" t="s">
        <v>2414</v>
      </c>
      <c r="I474" t="s">
        <v>92</v>
      </c>
      <c r="J474" t="s">
        <v>2415</v>
      </c>
      <c r="K474" t="s">
        <v>2415</v>
      </c>
      <c r="M474" t="s">
        <v>2568</v>
      </c>
      <c r="N474">
        <v>0.2</v>
      </c>
      <c r="R474" s="14">
        <v>44975</v>
      </c>
      <c r="S474" t="s">
        <v>207</v>
      </c>
      <c r="T474" s="14">
        <v>44987</v>
      </c>
      <c r="U474" s="16" t="s">
        <v>1872</v>
      </c>
      <c r="V474" s="16">
        <f t="shared" si="68"/>
        <v>24</v>
      </c>
      <c r="W474" s="16" t="s">
        <v>2404</v>
      </c>
      <c r="X474" t="s">
        <v>207</v>
      </c>
      <c r="Y474" s="16" t="s">
        <v>1873</v>
      </c>
      <c r="Z474" s="16" t="s">
        <v>204</v>
      </c>
      <c r="AB474" s="17">
        <f t="shared" si="69"/>
        <v>20</v>
      </c>
      <c r="AC474" s="13">
        <v>45021</v>
      </c>
      <c r="AD474">
        <f t="shared" si="67"/>
        <v>20</v>
      </c>
      <c r="AE474" s="13">
        <v>45021</v>
      </c>
      <c r="AF474">
        <f t="shared" si="65"/>
        <v>20</v>
      </c>
      <c r="AG474" s="13">
        <v>45021</v>
      </c>
      <c r="AH474">
        <f t="shared" si="72"/>
        <v>1.4000000000000001</v>
      </c>
      <c r="AI474" s="13">
        <v>45001</v>
      </c>
      <c r="AJ474">
        <f t="shared" si="66"/>
        <v>10</v>
      </c>
      <c r="AK474" s="13">
        <v>45033</v>
      </c>
      <c r="AL474">
        <v>0</v>
      </c>
      <c r="AN474" t="s">
        <v>204</v>
      </c>
      <c r="AO474" s="13">
        <v>45102</v>
      </c>
      <c r="AP474" s="13">
        <v>45112</v>
      </c>
      <c r="AQ474" s="13">
        <v>45112</v>
      </c>
      <c r="AR474">
        <f t="shared" si="70"/>
        <v>3.5</v>
      </c>
      <c r="AS474">
        <f t="shared" si="71"/>
        <v>0.70000000000000007</v>
      </c>
      <c r="AT474" t="s">
        <v>1946</v>
      </c>
    </row>
    <row r="475" spans="1:46" ht="20.149999999999999" customHeight="1" x14ac:dyDescent="0.35">
      <c r="A475">
        <v>474</v>
      </c>
      <c r="B475" t="s">
        <v>360</v>
      </c>
      <c r="C475" t="s">
        <v>11203</v>
      </c>
      <c r="D475" t="s">
        <v>2642</v>
      </c>
      <c r="E475" t="s">
        <v>93</v>
      </c>
      <c r="G475" t="s">
        <v>2413</v>
      </c>
      <c r="H475" t="s">
        <v>2414</v>
      </c>
      <c r="I475" t="s">
        <v>92</v>
      </c>
      <c r="J475" t="s">
        <v>2415</v>
      </c>
      <c r="K475" t="s">
        <v>2415</v>
      </c>
      <c r="M475" t="s">
        <v>2568</v>
      </c>
      <c r="N475">
        <v>1</v>
      </c>
      <c r="R475" s="14">
        <v>44974</v>
      </c>
      <c r="S475" t="s">
        <v>207</v>
      </c>
      <c r="T475" s="14">
        <v>44988</v>
      </c>
      <c r="U475" s="16" t="s">
        <v>1872</v>
      </c>
      <c r="V475" s="16">
        <f t="shared" si="68"/>
        <v>120</v>
      </c>
      <c r="W475" s="16" t="s">
        <v>2404</v>
      </c>
      <c r="X475" t="s">
        <v>207</v>
      </c>
      <c r="Y475" s="16" t="s">
        <v>1873</v>
      </c>
      <c r="Z475" s="16" t="s">
        <v>204</v>
      </c>
      <c r="AB475" s="17">
        <f t="shared" si="69"/>
        <v>100</v>
      </c>
      <c r="AC475" s="13">
        <v>45022</v>
      </c>
      <c r="AD475">
        <f t="shared" si="67"/>
        <v>100</v>
      </c>
      <c r="AE475" s="13">
        <v>45022</v>
      </c>
      <c r="AF475">
        <f t="shared" si="65"/>
        <v>100</v>
      </c>
      <c r="AG475" s="13">
        <v>45022</v>
      </c>
      <c r="AH475">
        <f t="shared" si="72"/>
        <v>7</v>
      </c>
      <c r="AI475" s="13">
        <v>45002</v>
      </c>
      <c r="AJ475">
        <f t="shared" si="66"/>
        <v>50</v>
      </c>
      <c r="AK475" s="13">
        <v>45034</v>
      </c>
      <c r="AL475">
        <v>0</v>
      </c>
      <c r="AN475" t="s">
        <v>204</v>
      </c>
      <c r="AO475" s="13">
        <v>45103</v>
      </c>
      <c r="AP475" s="13">
        <v>45121</v>
      </c>
      <c r="AQ475" s="13">
        <v>45127</v>
      </c>
      <c r="AR475">
        <f t="shared" si="70"/>
        <v>3.5</v>
      </c>
      <c r="AS475">
        <f t="shared" si="71"/>
        <v>3.5</v>
      </c>
      <c r="AT475" t="s">
        <v>1874</v>
      </c>
    </row>
    <row r="476" spans="1:46" ht="20.149999999999999" customHeight="1" x14ac:dyDescent="0.35">
      <c r="A476">
        <v>475</v>
      </c>
      <c r="B476" t="s">
        <v>360</v>
      </c>
      <c r="C476" t="s">
        <v>11204</v>
      </c>
      <c r="D476" t="s">
        <v>322</v>
      </c>
      <c r="E476" t="s">
        <v>93</v>
      </c>
      <c r="G476" t="s">
        <v>2413</v>
      </c>
      <c r="H476" t="s">
        <v>2414</v>
      </c>
      <c r="I476" t="s">
        <v>92</v>
      </c>
      <c r="J476" t="s">
        <v>2415</v>
      </c>
      <c r="K476" t="s">
        <v>2415</v>
      </c>
      <c r="M476" t="s">
        <v>2568</v>
      </c>
      <c r="N476">
        <v>1.22</v>
      </c>
      <c r="R476" s="14">
        <v>44975</v>
      </c>
      <c r="S476" t="s">
        <v>207</v>
      </c>
      <c r="T476" s="14">
        <v>44989</v>
      </c>
      <c r="U476" s="16" t="s">
        <v>1872</v>
      </c>
      <c r="V476" s="16">
        <f t="shared" si="68"/>
        <v>146.4</v>
      </c>
      <c r="W476" s="16" t="s">
        <v>2404</v>
      </c>
      <c r="X476" t="s">
        <v>207</v>
      </c>
      <c r="Y476" s="16" t="s">
        <v>1873</v>
      </c>
      <c r="Z476" s="16" t="s">
        <v>204</v>
      </c>
      <c r="AB476" s="17">
        <f t="shared" si="69"/>
        <v>122</v>
      </c>
      <c r="AC476" s="13">
        <v>45023</v>
      </c>
      <c r="AD476">
        <f t="shared" si="67"/>
        <v>122</v>
      </c>
      <c r="AE476" s="13">
        <v>45023</v>
      </c>
      <c r="AF476">
        <f t="shared" si="65"/>
        <v>122</v>
      </c>
      <c r="AG476" s="13">
        <v>45023</v>
      </c>
      <c r="AH476">
        <f t="shared" si="72"/>
        <v>8.5399999999999991</v>
      </c>
      <c r="AI476" s="13">
        <v>45005</v>
      </c>
      <c r="AJ476">
        <f t="shared" si="66"/>
        <v>61</v>
      </c>
      <c r="AK476" s="13">
        <v>45035</v>
      </c>
      <c r="AL476">
        <v>0</v>
      </c>
      <c r="AM476" t="s">
        <v>3050</v>
      </c>
      <c r="AN476" t="s">
        <v>204</v>
      </c>
      <c r="AO476" s="13">
        <v>45103</v>
      </c>
      <c r="AP476" s="13">
        <v>45119</v>
      </c>
      <c r="AQ476" s="13">
        <v>45119</v>
      </c>
      <c r="AR476">
        <f t="shared" si="70"/>
        <v>3.4999999999999996</v>
      </c>
      <c r="AS476">
        <f t="shared" si="71"/>
        <v>4.2699999999999996</v>
      </c>
      <c r="AT476" t="s">
        <v>1874</v>
      </c>
    </row>
    <row r="477" spans="1:46" ht="20.149999999999999" customHeight="1" x14ac:dyDescent="0.35">
      <c r="A477">
        <v>476</v>
      </c>
      <c r="B477" t="s">
        <v>360</v>
      </c>
      <c r="C477" t="s">
        <v>11205</v>
      </c>
      <c r="D477" t="s">
        <v>354</v>
      </c>
      <c r="E477" t="s">
        <v>93</v>
      </c>
      <c r="G477" t="s">
        <v>2413</v>
      </c>
      <c r="H477" t="s">
        <v>2414</v>
      </c>
      <c r="I477" t="s">
        <v>92</v>
      </c>
      <c r="J477" t="s">
        <v>2415</v>
      </c>
      <c r="K477" t="s">
        <v>2415</v>
      </c>
      <c r="M477" t="s">
        <v>2568</v>
      </c>
      <c r="N477">
        <v>1</v>
      </c>
      <c r="R477" s="14">
        <v>44976</v>
      </c>
      <c r="S477" t="s">
        <v>207</v>
      </c>
      <c r="T477" s="14">
        <v>44986</v>
      </c>
      <c r="U477" s="16" t="s">
        <v>1872</v>
      </c>
      <c r="V477" s="16">
        <f t="shared" si="68"/>
        <v>120</v>
      </c>
      <c r="W477" s="16" t="s">
        <v>2404</v>
      </c>
      <c r="X477" t="s">
        <v>207</v>
      </c>
      <c r="Y477" s="16" t="s">
        <v>1873</v>
      </c>
      <c r="Z477" s="16" t="s">
        <v>204</v>
      </c>
      <c r="AB477" s="17">
        <f t="shared" si="69"/>
        <v>100</v>
      </c>
      <c r="AC477" s="13">
        <v>45024</v>
      </c>
      <c r="AD477">
        <f t="shared" si="67"/>
        <v>100</v>
      </c>
      <c r="AE477" s="13">
        <v>45024</v>
      </c>
      <c r="AF477">
        <f t="shared" si="65"/>
        <v>100</v>
      </c>
      <c r="AG477" s="13">
        <v>45024</v>
      </c>
      <c r="AH477">
        <f t="shared" si="72"/>
        <v>7</v>
      </c>
      <c r="AI477" s="13">
        <v>45006</v>
      </c>
      <c r="AJ477">
        <f t="shared" si="66"/>
        <v>50</v>
      </c>
      <c r="AK477" s="13">
        <v>45036</v>
      </c>
      <c r="AL477">
        <v>0</v>
      </c>
      <c r="AM477" t="s">
        <v>3050</v>
      </c>
      <c r="AN477" t="s">
        <v>204</v>
      </c>
      <c r="AO477" s="13">
        <v>45103</v>
      </c>
      <c r="AP477" s="13">
        <v>45137</v>
      </c>
      <c r="AQ477" s="13">
        <v>45137</v>
      </c>
      <c r="AR477">
        <f t="shared" si="70"/>
        <v>3.5</v>
      </c>
      <c r="AS477">
        <f t="shared" si="71"/>
        <v>3.5</v>
      </c>
      <c r="AT477" t="s">
        <v>1874</v>
      </c>
    </row>
    <row r="478" spans="1:46" ht="20.149999999999999" customHeight="1" x14ac:dyDescent="0.35">
      <c r="A478">
        <v>477</v>
      </c>
      <c r="B478" t="s">
        <v>360</v>
      </c>
      <c r="C478" t="s">
        <v>11206</v>
      </c>
      <c r="D478" t="s">
        <v>323</v>
      </c>
      <c r="E478" t="s">
        <v>98</v>
      </c>
      <c r="G478" t="s">
        <v>2413</v>
      </c>
      <c r="H478" t="s">
        <v>2414</v>
      </c>
      <c r="I478" t="s">
        <v>92</v>
      </c>
      <c r="J478" t="s">
        <v>2415</v>
      </c>
      <c r="K478" t="s">
        <v>2415</v>
      </c>
      <c r="M478" t="s">
        <v>3044</v>
      </c>
      <c r="N478">
        <v>2.5</v>
      </c>
      <c r="R478" s="14">
        <v>44977</v>
      </c>
      <c r="S478" t="s">
        <v>207</v>
      </c>
      <c r="T478" s="14">
        <v>44987</v>
      </c>
      <c r="U478" s="16" t="s">
        <v>1872</v>
      </c>
      <c r="V478" s="16">
        <f t="shared" si="68"/>
        <v>300</v>
      </c>
      <c r="W478" s="16" t="s">
        <v>2404</v>
      </c>
      <c r="X478" t="s">
        <v>207</v>
      </c>
      <c r="Y478" s="16" t="s">
        <v>1873</v>
      </c>
      <c r="Z478" s="16" t="s">
        <v>204</v>
      </c>
      <c r="AB478" s="17">
        <f t="shared" si="69"/>
        <v>250</v>
      </c>
      <c r="AC478" s="13">
        <v>45025</v>
      </c>
      <c r="AD478">
        <f t="shared" si="67"/>
        <v>250</v>
      </c>
      <c r="AE478" s="13">
        <v>45025</v>
      </c>
      <c r="AF478">
        <f t="shared" si="65"/>
        <v>250</v>
      </c>
      <c r="AG478" s="13">
        <v>45025</v>
      </c>
      <c r="AH478">
        <f t="shared" si="72"/>
        <v>17.5</v>
      </c>
      <c r="AI478" s="13">
        <v>45007</v>
      </c>
      <c r="AJ478">
        <f t="shared" si="66"/>
        <v>125</v>
      </c>
      <c r="AK478" s="13">
        <v>45032</v>
      </c>
      <c r="AL478">
        <v>0</v>
      </c>
      <c r="AN478" t="s">
        <v>204</v>
      </c>
      <c r="AO478" s="13">
        <v>45104</v>
      </c>
      <c r="AP478" s="13">
        <v>45116</v>
      </c>
      <c r="AQ478" s="13">
        <v>45120</v>
      </c>
      <c r="AR478">
        <f t="shared" si="70"/>
        <v>3.5</v>
      </c>
      <c r="AS478">
        <f t="shared" si="71"/>
        <v>8.75</v>
      </c>
      <c r="AT478" t="s">
        <v>1874</v>
      </c>
    </row>
    <row r="479" spans="1:46" ht="20.149999999999999" customHeight="1" x14ac:dyDescent="0.35">
      <c r="A479">
        <v>478</v>
      </c>
      <c r="B479" t="s">
        <v>360</v>
      </c>
      <c r="C479" t="s">
        <v>11207</v>
      </c>
      <c r="D479" t="s">
        <v>324</v>
      </c>
      <c r="E479" t="s">
        <v>98</v>
      </c>
      <c r="G479" t="s">
        <v>2413</v>
      </c>
      <c r="H479" t="s">
        <v>2414</v>
      </c>
      <c r="I479" t="s">
        <v>92</v>
      </c>
      <c r="J479" t="s">
        <v>2415</v>
      </c>
      <c r="K479" t="s">
        <v>2415</v>
      </c>
      <c r="M479" t="s">
        <v>3044</v>
      </c>
      <c r="N479">
        <v>3.2</v>
      </c>
      <c r="R479" s="14">
        <v>44974</v>
      </c>
      <c r="S479" t="s">
        <v>207</v>
      </c>
      <c r="T479" s="14">
        <v>44988</v>
      </c>
      <c r="U479" s="16" t="s">
        <v>1872</v>
      </c>
      <c r="V479" s="16">
        <f t="shared" si="68"/>
        <v>384</v>
      </c>
      <c r="W479" s="16" t="s">
        <v>2404</v>
      </c>
      <c r="X479" t="s">
        <v>207</v>
      </c>
      <c r="Y479" s="16" t="s">
        <v>1873</v>
      </c>
      <c r="Z479" s="16" t="s">
        <v>204</v>
      </c>
      <c r="AB479" s="17">
        <f t="shared" si="69"/>
        <v>320</v>
      </c>
      <c r="AC479" s="13">
        <v>45029</v>
      </c>
      <c r="AD479">
        <f t="shared" si="67"/>
        <v>320</v>
      </c>
      <c r="AE479" s="13">
        <v>45029</v>
      </c>
      <c r="AF479">
        <f t="shared" si="65"/>
        <v>320</v>
      </c>
      <c r="AG479" s="13">
        <v>45029</v>
      </c>
      <c r="AH479">
        <f t="shared" si="72"/>
        <v>22.400000000000002</v>
      </c>
      <c r="AI479" s="13">
        <v>45008</v>
      </c>
      <c r="AJ479">
        <f t="shared" si="66"/>
        <v>160</v>
      </c>
      <c r="AK479" s="13">
        <v>45033</v>
      </c>
      <c r="AL479">
        <v>0</v>
      </c>
      <c r="AN479" t="s">
        <v>204</v>
      </c>
      <c r="AO479" s="13">
        <v>45103</v>
      </c>
      <c r="AP479" s="13">
        <v>45115</v>
      </c>
      <c r="AQ479" s="13">
        <v>45119</v>
      </c>
      <c r="AR479">
        <f t="shared" si="70"/>
        <v>3.5</v>
      </c>
      <c r="AS479">
        <f t="shared" si="71"/>
        <v>11.200000000000001</v>
      </c>
      <c r="AT479" t="s">
        <v>1946</v>
      </c>
    </row>
    <row r="480" spans="1:46" ht="20.149999999999999" customHeight="1" x14ac:dyDescent="0.35">
      <c r="A480">
        <v>479</v>
      </c>
      <c r="B480" t="s">
        <v>360</v>
      </c>
      <c r="C480" t="s">
        <v>11208</v>
      </c>
      <c r="D480" t="s">
        <v>2643</v>
      </c>
      <c r="E480" t="s">
        <v>98</v>
      </c>
      <c r="G480" t="s">
        <v>2413</v>
      </c>
      <c r="H480" t="s">
        <v>2414</v>
      </c>
      <c r="I480" t="s">
        <v>92</v>
      </c>
      <c r="J480" t="s">
        <v>2415</v>
      </c>
      <c r="K480" t="s">
        <v>2415</v>
      </c>
      <c r="M480" t="s">
        <v>2568</v>
      </c>
      <c r="N480">
        <v>1.1200000000000001</v>
      </c>
      <c r="R480" s="14">
        <v>44975</v>
      </c>
      <c r="S480" t="s">
        <v>207</v>
      </c>
      <c r="T480" s="14">
        <v>44986</v>
      </c>
      <c r="U480" s="16" t="s">
        <v>1872</v>
      </c>
      <c r="V480" s="16">
        <f t="shared" si="68"/>
        <v>134.4</v>
      </c>
      <c r="W480" s="16" t="s">
        <v>2404</v>
      </c>
      <c r="X480" t="s">
        <v>207</v>
      </c>
      <c r="Y480" s="16" t="s">
        <v>1873</v>
      </c>
      <c r="Z480" s="16" t="s">
        <v>204</v>
      </c>
      <c r="AB480" s="17">
        <f t="shared" si="69"/>
        <v>112.00000000000001</v>
      </c>
      <c r="AC480" s="13">
        <v>45017</v>
      </c>
      <c r="AD480">
        <f t="shared" si="67"/>
        <v>112.00000000000001</v>
      </c>
      <c r="AE480" s="13">
        <v>45017</v>
      </c>
      <c r="AF480">
        <f t="shared" si="65"/>
        <v>112.00000000000001</v>
      </c>
      <c r="AG480" s="13">
        <v>45017</v>
      </c>
      <c r="AH480">
        <f t="shared" si="72"/>
        <v>7.8400000000000007</v>
      </c>
      <c r="AI480" s="13">
        <v>44999</v>
      </c>
      <c r="AJ480">
        <f t="shared" si="66"/>
        <v>56.000000000000007</v>
      </c>
      <c r="AK480" s="13">
        <v>45034</v>
      </c>
      <c r="AL480">
        <v>0</v>
      </c>
      <c r="AN480" t="s">
        <v>204</v>
      </c>
      <c r="AO480" s="13">
        <v>45105</v>
      </c>
      <c r="AP480" s="13">
        <v>45115</v>
      </c>
      <c r="AQ480" s="13">
        <v>45115</v>
      </c>
      <c r="AR480">
        <f t="shared" si="70"/>
        <v>3.5</v>
      </c>
      <c r="AS480">
        <f t="shared" si="71"/>
        <v>3.9200000000000004</v>
      </c>
      <c r="AT480" t="s">
        <v>1946</v>
      </c>
    </row>
    <row r="481" spans="1:46" ht="20.149999999999999" customHeight="1" x14ac:dyDescent="0.35">
      <c r="A481">
        <v>480</v>
      </c>
      <c r="B481" t="s">
        <v>360</v>
      </c>
      <c r="C481" t="s">
        <v>11209</v>
      </c>
      <c r="D481" t="s">
        <v>2644</v>
      </c>
      <c r="E481" t="s">
        <v>98</v>
      </c>
      <c r="G481" t="s">
        <v>2413</v>
      </c>
      <c r="H481" t="s">
        <v>2414</v>
      </c>
      <c r="I481" t="s">
        <v>92</v>
      </c>
      <c r="J481" t="s">
        <v>2415</v>
      </c>
      <c r="K481" t="s">
        <v>2415</v>
      </c>
      <c r="M481" t="s">
        <v>3044</v>
      </c>
      <c r="N481">
        <v>3.5</v>
      </c>
      <c r="R481" s="14">
        <v>44976</v>
      </c>
      <c r="S481" t="s">
        <v>207</v>
      </c>
      <c r="T481" s="14">
        <v>44987</v>
      </c>
      <c r="U481" s="16" t="s">
        <v>1872</v>
      </c>
      <c r="V481" s="16">
        <f t="shared" si="68"/>
        <v>420</v>
      </c>
      <c r="W481" s="16" t="s">
        <v>2404</v>
      </c>
      <c r="X481" t="s">
        <v>207</v>
      </c>
      <c r="Y481" s="16" t="s">
        <v>1873</v>
      </c>
      <c r="Z481" s="16" t="s">
        <v>204</v>
      </c>
      <c r="AB481" s="17">
        <f t="shared" si="69"/>
        <v>350</v>
      </c>
      <c r="AC481" s="13">
        <v>45018</v>
      </c>
      <c r="AD481">
        <f t="shared" si="67"/>
        <v>350</v>
      </c>
      <c r="AE481" s="13">
        <v>45018</v>
      </c>
      <c r="AF481">
        <f t="shared" si="65"/>
        <v>350</v>
      </c>
      <c r="AG481" s="13">
        <v>45018</v>
      </c>
      <c r="AH481">
        <f t="shared" si="72"/>
        <v>24.5</v>
      </c>
      <c r="AI481" s="13">
        <v>45000</v>
      </c>
      <c r="AJ481">
        <f t="shared" si="66"/>
        <v>175</v>
      </c>
      <c r="AK481" s="13">
        <v>45035</v>
      </c>
      <c r="AL481">
        <v>0</v>
      </c>
      <c r="AN481" t="s">
        <v>204</v>
      </c>
      <c r="AO481" s="13">
        <v>45105</v>
      </c>
      <c r="AP481" s="13">
        <v>45119</v>
      </c>
      <c r="AQ481" s="13">
        <v>45134</v>
      </c>
      <c r="AR481">
        <f t="shared" si="70"/>
        <v>3.5</v>
      </c>
      <c r="AS481">
        <f t="shared" si="71"/>
        <v>12.25</v>
      </c>
      <c r="AT481" t="s">
        <v>1946</v>
      </c>
    </row>
    <row r="482" spans="1:46" ht="20.149999999999999" customHeight="1" x14ac:dyDescent="0.35">
      <c r="A482">
        <v>481</v>
      </c>
      <c r="B482" t="s">
        <v>360</v>
      </c>
      <c r="C482" t="s">
        <v>11210</v>
      </c>
      <c r="D482" t="s">
        <v>2645</v>
      </c>
      <c r="E482" t="s">
        <v>98</v>
      </c>
      <c r="G482" t="s">
        <v>2413</v>
      </c>
      <c r="H482" t="s">
        <v>2414</v>
      </c>
      <c r="I482" t="s">
        <v>92</v>
      </c>
      <c r="J482" t="s">
        <v>2415</v>
      </c>
      <c r="K482" t="s">
        <v>2415</v>
      </c>
      <c r="M482" t="s">
        <v>3044</v>
      </c>
      <c r="N482">
        <v>3</v>
      </c>
      <c r="R482" s="14">
        <v>44977</v>
      </c>
      <c r="S482" t="s">
        <v>207</v>
      </c>
      <c r="T482" s="14">
        <v>44988</v>
      </c>
      <c r="U482" s="16" t="s">
        <v>1872</v>
      </c>
      <c r="V482" s="16">
        <f t="shared" si="68"/>
        <v>360</v>
      </c>
      <c r="W482" s="16" t="s">
        <v>2404</v>
      </c>
      <c r="X482" t="s">
        <v>207</v>
      </c>
      <c r="Y482" s="16" t="s">
        <v>1873</v>
      </c>
      <c r="Z482" s="16" t="s">
        <v>204</v>
      </c>
      <c r="AB482" s="17">
        <f t="shared" si="69"/>
        <v>300</v>
      </c>
      <c r="AC482" s="13">
        <v>45019</v>
      </c>
      <c r="AD482">
        <f t="shared" si="67"/>
        <v>300</v>
      </c>
      <c r="AE482" s="13">
        <v>45019</v>
      </c>
      <c r="AF482">
        <f t="shared" si="65"/>
        <v>300</v>
      </c>
      <c r="AG482" s="13">
        <v>45019</v>
      </c>
      <c r="AH482">
        <f t="shared" si="72"/>
        <v>21</v>
      </c>
      <c r="AI482" s="13">
        <v>45001</v>
      </c>
      <c r="AJ482">
        <f t="shared" si="66"/>
        <v>150</v>
      </c>
      <c r="AK482" s="13">
        <v>45036</v>
      </c>
      <c r="AL482">
        <v>0</v>
      </c>
      <c r="AN482" t="s">
        <v>204</v>
      </c>
      <c r="AO482" s="13">
        <v>45094</v>
      </c>
      <c r="AP482" s="13">
        <v>45104</v>
      </c>
      <c r="AQ482" s="13">
        <v>45114</v>
      </c>
      <c r="AR482">
        <f t="shared" si="70"/>
        <v>3.5</v>
      </c>
      <c r="AS482">
        <f t="shared" si="71"/>
        <v>10.5</v>
      </c>
      <c r="AT482" t="s">
        <v>1946</v>
      </c>
    </row>
    <row r="483" spans="1:46" ht="20.149999999999999" customHeight="1" x14ac:dyDescent="0.35">
      <c r="A483">
        <v>482</v>
      </c>
      <c r="B483" t="s">
        <v>360</v>
      </c>
      <c r="C483" t="s">
        <v>11211</v>
      </c>
      <c r="D483" t="s">
        <v>325</v>
      </c>
      <c r="E483" t="s">
        <v>98</v>
      </c>
      <c r="G483" t="s">
        <v>2413</v>
      </c>
      <c r="H483" t="s">
        <v>2414</v>
      </c>
      <c r="I483" t="s">
        <v>92</v>
      </c>
      <c r="J483" t="s">
        <v>2415</v>
      </c>
      <c r="K483" t="s">
        <v>2415</v>
      </c>
      <c r="M483" t="s">
        <v>3044</v>
      </c>
      <c r="N483">
        <v>2.5</v>
      </c>
      <c r="R483" s="14">
        <v>44974</v>
      </c>
      <c r="S483" t="s">
        <v>207</v>
      </c>
      <c r="T483" s="14">
        <v>44989</v>
      </c>
      <c r="U483" s="16" t="s">
        <v>1872</v>
      </c>
      <c r="V483" s="16">
        <f t="shared" si="68"/>
        <v>300</v>
      </c>
      <c r="W483" s="16" t="s">
        <v>2404</v>
      </c>
      <c r="X483" t="s">
        <v>207</v>
      </c>
      <c r="Y483" s="16" t="s">
        <v>1873</v>
      </c>
      <c r="Z483" s="16" t="s">
        <v>204</v>
      </c>
      <c r="AB483" s="17">
        <f t="shared" si="69"/>
        <v>250</v>
      </c>
      <c r="AC483" s="13">
        <v>45020</v>
      </c>
      <c r="AD483">
        <f t="shared" si="67"/>
        <v>250</v>
      </c>
      <c r="AE483" s="13">
        <v>45020</v>
      </c>
      <c r="AF483">
        <f t="shared" si="65"/>
        <v>250</v>
      </c>
      <c r="AG483" s="13">
        <v>45020</v>
      </c>
      <c r="AH483">
        <f t="shared" si="72"/>
        <v>17.5</v>
      </c>
      <c r="AI483" s="13">
        <v>44999</v>
      </c>
      <c r="AJ483">
        <f t="shared" si="66"/>
        <v>125</v>
      </c>
      <c r="AK483" s="13">
        <v>45037</v>
      </c>
      <c r="AL483">
        <v>0</v>
      </c>
      <c r="AN483" t="s">
        <v>204</v>
      </c>
      <c r="AO483" s="13">
        <v>45098</v>
      </c>
      <c r="AP483" s="13">
        <v>45125</v>
      </c>
      <c r="AQ483" s="13">
        <v>45129</v>
      </c>
      <c r="AR483">
        <f t="shared" si="70"/>
        <v>3.5</v>
      </c>
      <c r="AS483">
        <f t="shared" si="71"/>
        <v>8.75</v>
      </c>
      <c r="AT483" t="s">
        <v>1946</v>
      </c>
    </row>
    <row r="484" spans="1:46" ht="20.149999999999999" customHeight="1" x14ac:dyDescent="0.35">
      <c r="A484">
        <v>483</v>
      </c>
      <c r="B484" t="s">
        <v>360</v>
      </c>
      <c r="C484" t="s">
        <v>11212</v>
      </c>
      <c r="D484" t="s">
        <v>2646</v>
      </c>
      <c r="E484" t="s">
        <v>98</v>
      </c>
      <c r="G484" t="s">
        <v>2413</v>
      </c>
      <c r="H484" t="s">
        <v>2414</v>
      </c>
      <c r="I484" t="s">
        <v>92</v>
      </c>
      <c r="J484" t="s">
        <v>2415</v>
      </c>
      <c r="K484" t="s">
        <v>2415</v>
      </c>
      <c r="M484" t="s">
        <v>2568</v>
      </c>
      <c r="N484">
        <v>2.2200000000000002</v>
      </c>
      <c r="R484" s="14">
        <v>44975</v>
      </c>
      <c r="S484" t="s">
        <v>207</v>
      </c>
      <c r="T484" s="14">
        <v>44990</v>
      </c>
      <c r="U484" s="16" t="s">
        <v>1872</v>
      </c>
      <c r="V484" s="16">
        <f t="shared" si="68"/>
        <v>266.40000000000003</v>
      </c>
      <c r="W484" s="16" t="s">
        <v>2404</v>
      </c>
      <c r="X484" t="s">
        <v>207</v>
      </c>
      <c r="Y484" s="16" t="s">
        <v>1873</v>
      </c>
      <c r="Z484" s="16" t="s">
        <v>204</v>
      </c>
      <c r="AB484" s="17">
        <f t="shared" si="69"/>
        <v>222.00000000000003</v>
      </c>
      <c r="AC484" s="13">
        <v>45021</v>
      </c>
      <c r="AD484">
        <f t="shared" si="67"/>
        <v>222.00000000000003</v>
      </c>
      <c r="AE484" s="13">
        <v>45021</v>
      </c>
      <c r="AF484">
        <f t="shared" si="65"/>
        <v>222.00000000000003</v>
      </c>
      <c r="AG484" s="13">
        <v>45021</v>
      </c>
      <c r="AH484">
        <f t="shared" si="72"/>
        <v>15.540000000000001</v>
      </c>
      <c r="AI484" s="13">
        <v>45000</v>
      </c>
      <c r="AJ484">
        <f t="shared" si="66"/>
        <v>111.00000000000001</v>
      </c>
      <c r="AK484" s="13">
        <v>45040</v>
      </c>
      <c r="AL484">
        <v>0</v>
      </c>
      <c r="AN484" t="s">
        <v>204</v>
      </c>
      <c r="AO484" s="13">
        <v>45102</v>
      </c>
      <c r="AP484" s="13">
        <v>45125</v>
      </c>
      <c r="AQ484" s="13">
        <v>45133</v>
      </c>
      <c r="AR484">
        <f t="shared" ref="AR484:AR515" si="73">AS484/N484</f>
        <v>3.5</v>
      </c>
      <c r="AS484">
        <f t="shared" ref="AS484:AS515" si="74">N484*3.5</f>
        <v>7.7700000000000005</v>
      </c>
      <c r="AT484" t="s">
        <v>1946</v>
      </c>
    </row>
    <row r="485" spans="1:46" ht="20.149999999999999" customHeight="1" x14ac:dyDescent="0.35">
      <c r="A485">
        <v>484</v>
      </c>
      <c r="B485" t="s">
        <v>360</v>
      </c>
      <c r="C485" t="s">
        <v>11213</v>
      </c>
      <c r="D485" t="s">
        <v>2647</v>
      </c>
      <c r="E485" t="s">
        <v>98</v>
      </c>
      <c r="G485" t="s">
        <v>2413</v>
      </c>
      <c r="H485" t="s">
        <v>2414</v>
      </c>
      <c r="I485" t="s">
        <v>92</v>
      </c>
      <c r="J485" t="s">
        <v>2415</v>
      </c>
      <c r="K485" t="s">
        <v>2415</v>
      </c>
      <c r="M485" t="s">
        <v>2568</v>
      </c>
      <c r="N485">
        <v>0.9</v>
      </c>
      <c r="R485" s="14">
        <v>44976</v>
      </c>
      <c r="S485" t="s">
        <v>207</v>
      </c>
      <c r="T485" s="14">
        <v>44991</v>
      </c>
      <c r="U485" s="16" t="s">
        <v>1872</v>
      </c>
      <c r="V485" s="16">
        <f t="shared" si="68"/>
        <v>108</v>
      </c>
      <c r="W485" s="16" t="s">
        <v>2404</v>
      </c>
      <c r="X485" t="s">
        <v>207</v>
      </c>
      <c r="Y485" s="16" t="s">
        <v>1873</v>
      </c>
      <c r="Z485" s="16" t="s">
        <v>204</v>
      </c>
      <c r="AB485" s="17">
        <f t="shared" si="69"/>
        <v>90</v>
      </c>
      <c r="AC485" s="13">
        <v>45022</v>
      </c>
      <c r="AD485">
        <f t="shared" si="67"/>
        <v>90</v>
      </c>
      <c r="AE485" s="13">
        <v>45022</v>
      </c>
      <c r="AF485">
        <f t="shared" si="65"/>
        <v>90</v>
      </c>
      <c r="AG485" s="13">
        <v>45022</v>
      </c>
      <c r="AH485">
        <f t="shared" si="72"/>
        <v>6.3</v>
      </c>
      <c r="AI485" s="13">
        <v>45001</v>
      </c>
      <c r="AJ485">
        <f t="shared" si="66"/>
        <v>45</v>
      </c>
      <c r="AK485" s="13">
        <v>45041</v>
      </c>
      <c r="AL485">
        <v>0</v>
      </c>
      <c r="AN485" t="s">
        <v>204</v>
      </c>
      <c r="AO485" s="13">
        <v>45101</v>
      </c>
      <c r="AP485" s="13">
        <v>45125</v>
      </c>
      <c r="AQ485" s="13">
        <v>45125</v>
      </c>
      <c r="AR485">
        <f t="shared" si="73"/>
        <v>3.5</v>
      </c>
      <c r="AS485">
        <f t="shared" si="74"/>
        <v>3.15</v>
      </c>
      <c r="AT485" t="s">
        <v>1946</v>
      </c>
    </row>
    <row r="486" spans="1:46" ht="20.149999999999999" customHeight="1" x14ac:dyDescent="0.35">
      <c r="A486">
        <v>485</v>
      </c>
      <c r="B486" t="s">
        <v>360</v>
      </c>
      <c r="C486" t="s">
        <v>11214</v>
      </c>
      <c r="D486" t="s">
        <v>2648</v>
      </c>
      <c r="E486" t="s">
        <v>98</v>
      </c>
      <c r="G486" t="s">
        <v>2413</v>
      </c>
      <c r="H486" t="s">
        <v>2414</v>
      </c>
      <c r="I486" t="s">
        <v>92</v>
      </c>
      <c r="J486" t="s">
        <v>2415</v>
      </c>
      <c r="K486" t="s">
        <v>2415</v>
      </c>
      <c r="M486" t="s">
        <v>2568</v>
      </c>
      <c r="N486">
        <v>1</v>
      </c>
      <c r="R486" s="14">
        <v>44977</v>
      </c>
      <c r="S486" t="s">
        <v>207</v>
      </c>
      <c r="T486" s="14">
        <v>44994</v>
      </c>
      <c r="U486" s="16" t="s">
        <v>1872</v>
      </c>
      <c r="V486" s="16">
        <f t="shared" si="68"/>
        <v>120</v>
      </c>
      <c r="W486" s="16" t="s">
        <v>2404</v>
      </c>
      <c r="X486" t="s">
        <v>207</v>
      </c>
      <c r="Y486" s="16" t="s">
        <v>1873</v>
      </c>
      <c r="Z486" s="16" t="s">
        <v>204</v>
      </c>
      <c r="AB486" s="17">
        <f t="shared" si="69"/>
        <v>100</v>
      </c>
      <c r="AC486" s="13">
        <v>45023</v>
      </c>
      <c r="AD486">
        <f t="shared" si="67"/>
        <v>100</v>
      </c>
      <c r="AE486" s="13">
        <v>45023</v>
      </c>
      <c r="AF486">
        <f t="shared" si="65"/>
        <v>100</v>
      </c>
      <c r="AG486" s="13">
        <v>45023</v>
      </c>
      <c r="AH486">
        <f t="shared" si="72"/>
        <v>7</v>
      </c>
      <c r="AI486" s="13">
        <v>45002</v>
      </c>
      <c r="AJ486">
        <f t="shared" si="66"/>
        <v>50</v>
      </c>
      <c r="AK486" s="13">
        <v>45042</v>
      </c>
      <c r="AL486">
        <v>0</v>
      </c>
      <c r="AN486" t="s">
        <v>204</v>
      </c>
      <c r="AO486" s="13">
        <v>45103</v>
      </c>
      <c r="AP486" s="13">
        <v>45111</v>
      </c>
      <c r="AQ486" s="13">
        <v>45111</v>
      </c>
      <c r="AR486">
        <f t="shared" si="73"/>
        <v>3.5</v>
      </c>
      <c r="AS486">
        <f t="shared" si="74"/>
        <v>3.5</v>
      </c>
      <c r="AT486" t="s">
        <v>1946</v>
      </c>
    </row>
    <row r="487" spans="1:46" ht="20.149999999999999" customHeight="1" x14ac:dyDescent="0.35">
      <c r="A487">
        <v>486</v>
      </c>
      <c r="B487" t="s">
        <v>360</v>
      </c>
      <c r="C487" t="s">
        <v>11215</v>
      </c>
      <c r="D487" t="s">
        <v>2649</v>
      </c>
      <c r="E487" t="s">
        <v>98</v>
      </c>
      <c r="G487" t="s">
        <v>2413</v>
      </c>
      <c r="H487" t="s">
        <v>2414</v>
      </c>
      <c r="I487" t="s">
        <v>92</v>
      </c>
      <c r="J487" t="s">
        <v>2415</v>
      </c>
      <c r="K487" t="s">
        <v>2415</v>
      </c>
      <c r="M487" t="s">
        <v>2568</v>
      </c>
      <c r="N487">
        <v>1.21</v>
      </c>
      <c r="R487" s="14">
        <v>44978</v>
      </c>
      <c r="S487" t="s">
        <v>207</v>
      </c>
      <c r="T487" s="14">
        <v>44995</v>
      </c>
      <c r="U487" s="16" t="s">
        <v>1872</v>
      </c>
      <c r="V487" s="16">
        <f t="shared" si="68"/>
        <v>145.19999999999999</v>
      </c>
      <c r="W487" s="16" t="s">
        <v>2404</v>
      </c>
      <c r="X487" t="s">
        <v>207</v>
      </c>
      <c r="Y487" s="16" t="s">
        <v>1873</v>
      </c>
      <c r="Z487" s="16" t="s">
        <v>204</v>
      </c>
      <c r="AB487" s="17">
        <f t="shared" si="69"/>
        <v>121</v>
      </c>
      <c r="AC487" s="13">
        <v>45024</v>
      </c>
      <c r="AD487">
        <f t="shared" si="67"/>
        <v>121</v>
      </c>
      <c r="AE487" s="13">
        <v>45024</v>
      </c>
      <c r="AF487">
        <f t="shared" si="65"/>
        <v>121</v>
      </c>
      <c r="AG487" s="13">
        <v>45024</v>
      </c>
      <c r="AH487">
        <f t="shared" si="72"/>
        <v>8.4699999999999989</v>
      </c>
      <c r="AI487" s="13">
        <v>45005</v>
      </c>
      <c r="AJ487">
        <f t="shared" si="66"/>
        <v>60.5</v>
      </c>
      <c r="AK487" s="13">
        <v>45032</v>
      </c>
      <c r="AL487">
        <v>0</v>
      </c>
      <c r="AN487" t="s">
        <v>204</v>
      </c>
      <c r="AO487" s="13">
        <v>45102</v>
      </c>
      <c r="AP487" s="13">
        <v>45111</v>
      </c>
      <c r="AQ487" s="13">
        <v>45111</v>
      </c>
      <c r="AR487">
        <f t="shared" si="73"/>
        <v>3.4999999999999996</v>
      </c>
      <c r="AS487">
        <f t="shared" si="74"/>
        <v>4.2349999999999994</v>
      </c>
      <c r="AT487" t="s">
        <v>1946</v>
      </c>
    </row>
    <row r="488" spans="1:46" ht="20.149999999999999" customHeight="1" x14ac:dyDescent="0.35">
      <c r="A488">
        <v>487</v>
      </c>
      <c r="B488" t="s">
        <v>360</v>
      </c>
      <c r="C488" t="s">
        <v>11216</v>
      </c>
      <c r="D488" t="s">
        <v>2650</v>
      </c>
      <c r="E488" t="s">
        <v>93</v>
      </c>
      <c r="G488" t="s">
        <v>2413</v>
      </c>
      <c r="H488" t="s">
        <v>2414</v>
      </c>
      <c r="I488" t="s">
        <v>92</v>
      </c>
      <c r="J488" t="s">
        <v>2415</v>
      </c>
      <c r="K488" t="s">
        <v>2415</v>
      </c>
      <c r="M488" t="s">
        <v>2568</v>
      </c>
      <c r="N488">
        <v>1</v>
      </c>
      <c r="R488" s="14">
        <v>44981</v>
      </c>
      <c r="S488" t="s">
        <v>207</v>
      </c>
      <c r="T488" s="14">
        <v>44986</v>
      </c>
      <c r="U488" s="16" t="s">
        <v>1872</v>
      </c>
      <c r="V488" s="16">
        <f t="shared" si="68"/>
        <v>120</v>
      </c>
      <c r="W488" s="16" t="s">
        <v>2404</v>
      </c>
      <c r="X488" t="s">
        <v>207</v>
      </c>
      <c r="Y488" s="16" t="s">
        <v>1873</v>
      </c>
      <c r="Z488" s="16" t="s">
        <v>204</v>
      </c>
      <c r="AB488" s="17">
        <f t="shared" si="69"/>
        <v>100</v>
      </c>
      <c r="AC488" s="13">
        <v>45025</v>
      </c>
      <c r="AD488">
        <f t="shared" si="67"/>
        <v>100</v>
      </c>
      <c r="AE488" s="13">
        <v>45025</v>
      </c>
      <c r="AF488">
        <f t="shared" si="65"/>
        <v>100</v>
      </c>
      <c r="AG488" s="13">
        <v>45025</v>
      </c>
      <c r="AH488">
        <f t="shared" si="72"/>
        <v>7</v>
      </c>
      <c r="AI488" s="13">
        <v>45006</v>
      </c>
      <c r="AJ488">
        <f t="shared" si="66"/>
        <v>50</v>
      </c>
      <c r="AK488" s="13">
        <v>45033</v>
      </c>
      <c r="AL488">
        <v>0</v>
      </c>
      <c r="AN488" t="s">
        <v>204</v>
      </c>
      <c r="AO488" s="13">
        <v>45103</v>
      </c>
      <c r="AP488" s="13">
        <v>45109</v>
      </c>
      <c r="AQ488" s="13">
        <v>45109</v>
      </c>
      <c r="AR488">
        <f t="shared" si="73"/>
        <v>3.5</v>
      </c>
      <c r="AS488">
        <f t="shared" si="74"/>
        <v>3.5</v>
      </c>
      <c r="AT488" t="s">
        <v>1946</v>
      </c>
    </row>
    <row r="489" spans="1:46" ht="20.149999999999999" customHeight="1" x14ac:dyDescent="0.35">
      <c r="A489">
        <v>488</v>
      </c>
      <c r="B489" t="s">
        <v>360</v>
      </c>
      <c r="C489" t="s">
        <v>11217</v>
      </c>
      <c r="D489" t="s">
        <v>2651</v>
      </c>
      <c r="E489" t="s">
        <v>98</v>
      </c>
      <c r="G489" t="s">
        <v>2413</v>
      </c>
      <c r="H489" t="s">
        <v>2414</v>
      </c>
      <c r="I489" t="s">
        <v>92</v>
      </c>
      <c r="J489" t="s">
        <v>2415</v>
      </c>
      <c r="K489" t="s">
        <v>2415</v>
      </c>
      <c r="M489" t="s">
        <v>2568</v>
      </c>
      <c r="N489">
        <v>0.9</v>
      </c>
      <c r="R489" s="14">
        <v>44984</v>
      </c>
      <c r="S489" t="s">
        <v>207</v>
      </c>
      <c r="T489" s="14">
        <v>44987</v>
      </c>
      <c r="U489" s="16" t="s">
        <v>1872</v>
      </c>
      <c r="V489" s="16">
        <f t="shared" si="68"/>
        <v>108</v>
      </c>
      <c r="W489" s="16" t="s">
        <v>2404</v>
      </c>
      <c r="X489" t="s">
        <v>207</v>
      </c>
      <c r="Y489" s="16" t="s">
        <v>1873</v>
      </c>
      <c r="Z489" s="16" t="s">
        <v>204</v>
      </c>
      <c r="AB489" s="17">
        <f t="shared" si="69"/>
        <v>90</v>
      </c>
      <c r="AC489" s="13">
        <v>45029</v>
      </c>
      <c r="AD489">
        <f t="shared" si="67"/>
        <v>90</v>
      </c>
      <c r="AE489" s="13">
        <v>45029</v>
      </c>
      <c r="AF489">
        <f t="shared" si="65"/>
        <v>90</v>
      </c>
      <c r="AG489" s="13">
        <v>45029</v>
      </c>
      <c r="AH489">
        <f t="shared" si="72"/>
        <v>6.3</v>
      </c>
      <c r="AI489" s="13">
        <v>45007</v>
      </c>
      <c r="AJ489">
        <f t="shared" si="66"/>
        <v>45</v>
      </c>
      <c r="AK489" s="13">
        <v>45034</v>
      </c>
      <c r="AL489">
        <v>0</v>
      </c>
      <c r="AN489" t="s">
        <v>204</v>
      </c>
      <c r="AO489" s="13">
        <v>45103</v>
      </c>
      <c r="AP489" s="13">
        <v>45107</v>
      </c>
      <c r="AQ489" s="13">
        <v>45107</v>
      </c>
      <c r="AR489">
        <f t="shared" si="73"/>
        <v>3.5</v>
      </c>
      <c r="AS489">
        <f t="shared" si="74"/>
        <v>3.15</v>
      </c>
      <c r="AT489" t="s">
        <v>1946</v>
      </c>
    </row>
    <row r="490" spans="1:46" ht="20.149999999999999" customHeight="1" x14ac:dyDescent="0.35">
      <c r="A490">
        <v>489</v>
      </c>
      <c r="B490" t="s">
        <v>360</v>
      </c>
      <c r="C490" t="s">
        <v>11218</v>
      </c>
      <c r="D490" t="s">
        <v>326</v>
      </c>
      <c r="E490" t="s">
        <v>98</v>
      </c>
      <c r="G490" t="s">
        <v>2413</v>
      </c>
      <c r="H490" t="s">
        <v>2414</v>
      </c>
      <c r="I490" t="s">
        <v>92</v>
      </c>
      <c r="J490" t="s">
        <v>2415</v>
      </c>
      <c r="K490" t="s">
        <v>2415</v>
      </c>
      <c r="M490" t="s">
        <v>2568</v>
      </c>
      <c r="N490">
        <v>2.4</v>
      </c>
      <c r="R490" s="14">
        <v>44974</v>
      </c>
      <c r="S490" t="s">
        <v>207</v>
      </c>
      <c r="T490" s="14">
        <v>44988</v>
      </c>
      <c r="U490" s="16" t="s">
        <v>1872</v>
      </c>
      <c r="V490" s="16">
        <f t="shared" si="68"/>
        <v>288</v>
      </c>
      <c r="W490" s="16" t="s">
        <v>2404</v>
      </c>
      <c r="X490" t="s">
        <v>207</v>
      </c>
      <c r="Y490" s="16" t="s">
        <v>1873</v>
      </c>
      <c r="Z490" s="16" t="s">
        <v>204</v>
      </c>
      <c r="AB490" s="17">
        <f t="shared" si="69"/>
        <v>240</v>
      </c>
      <c r="AC490" s="13">
        <v>45017</v>
      </c>
      <c r="AD490">
        <f t="shared" si="67"/>
        <v>240</v>
      </c>
      <c r="AE490" s="13">
        <v>45017</v>
      </c>
      <c r="AF490">
        <f t="shared" si="65"/>
        <v>240</v>
      </c>
      <c r="AG490" s="13">
        <v>45017</v>
      </c>
      <c r="AH490">
        <f t="shared" si="72"/>
        <v>16.8</v>
      </c>
      <c r="AI490" s="13">
        <v>45008</v>
      </c>
      <c r="AJ490">
        <f t="shared" si="66"/>
        <v>120</v>
      </c>
      <c r="AK490" s="13">
        <v>45035</v>
      </c>
      <c r="AL490">
        <v>0</v>
      </c>
      <c r="AN490" t="s">
        <v>204</v>
      </c>
      <c r="AO490" s="13">
        <v>45103</v>
      </c>
      <c r="AP490" s="13">
        <v>45115</v>
      </c>
      <c r="AQ490" s="13">
        <v>45124</v>
      </c>
      <c r="AR490">
        <f t="shared" si="73"/>
        <v>3.5000000000000004</v>
      </c>
      <c r="AS490">
        <f t="shared" si="74"/>
        <v>8.4</v>
      </c>
      <c r="AT490" t="s">
        <v>1946</v>
      </c>
    </row>
    <row r="491" spans="1:46" ht="20.149999999999999" customHeight="1" x14ac:dyDescent="0.35">
      <c r="A491">
        <v>490</v>
      </c>
      <c r="B491" t="s">
        <v>360</v>
      </c>
      <c r="C491" t="s">
        <v>11219</v>
      </c>
      <c r="D491" t="s">
        <v>327</v>
      </c>
      <c r="E491" t="s">
        <v>98</v>
      </c>
      <c r="G491" t="s">
        <v>2413</v>
      </c>
      <c r="H491" t="s">
        <v>2414</v>
      </c>
      <c r="I491" t="s">
        <v>92</v>
      </c>
      <c r="J491" t="s">
        <v>2415</v>
      </c>
      <c r="K491" t="s">
        <v>2415</v>
      </c>
      <c r="M491" t="s">
        <v>2568</v>
      </c>
      <c r="N491">
        <v>1.47</v>
      </c>
      <c r="R491" s="14">
        <v>44974</v>
      </c>
      <c r="S491" t="s">
        <v>207</v>
      </c>
      <c r="T491" s="14">
        <v>44989</v>
      </c>
      <c r="U491" s="16" t="s">
        <v>1872</v>
      </c>
      <c r="V491" s="16">
        <f t="shared" si="68"/>
        <v>176.4</v>
      </c>
      <c r="W491" s="16" t="s">
        <v>2404</v>
      </c>
      <c r="X491" t="s">
        <v>207</v>
      </c>
      <c r="Y491" s="16" t="s">
        <v>1873</v>
      </c>
      <c r="Z491" s="16" t="s">
        <v>204</v>
      </c>
      <c r="AB491" s="17">
        <f t="shared" si="69"/>
        <v>147</v>
      </c>
      <c r="AC491" s="13">
        <v>45018</v>
      </c>
      <c r="AD491">
        <f t="shared" si="67"/>
        <v>147</v>
      </c>
      <c r="AE491" s="13">
        <v>45018</v>
      </c>
      <c r="AF491">
        <f t="shared" si="65"/>
        <v>147</v>
      </c>
      <c r="AG491" s="13">
        <v>45018</v>
      </c>
      <c r="AH491">
        <f t="shared" si="72"/>
        <v>10.29</v>
      </c>
      <c r="AI491" s="13">
        <v>44999</v>
      </c>
      <c r="AJ491">
        <f t="shared" si="66"/>
        <v>73.5</v>
      </c>
      <c r="AK491" s="13">
        <v>45036</v>
      </c>
      <c r="AL491">
        <v>1</v>
      </c>
      <c r="AN491" t="s">
        <v>204</v>
      </c>
      <c r="AO491" s="13">
        <v>45104</v>
      </c>
      <c r="AP491" s="13">
        <v>45115</v>
      </c>
      <c r="AQ491" s="13">
        <v>45117</v>
      </c>
      <c r="AR491">
        <f t="shared" si="73"/>
        <v>3.4999999999999996</v>
      </c>
      <c r="AS491">
        <f t="shared" si="74"/>
        <v>5.1449999999999996</v>
      </c>
      <c r="AT491" t="s">
        <v>1946</v>
      </c>
    </row>
    <row r="492" spans="1:46" ht="20.149999999999999" customHeight="1" x14ac:dyDescent="0.35">
      <c r="A492">
        <v>491</v>
      </c>
      <c r="B492" t="s">
        <v>360</v>
      </c>
      <c r="C492" t="s">
        <v>11220</v>
      </c>
      <c r="D492" t="s">
        <v>272</v>
      </c>
      <c r="E492" t="s">
        <v>93</v>
      </c>
      <c r="G492" t="s">
        <v>2413</v>
      </c>
      <c r="H492" t="s">
        <v>2414</v>
      </c>
      <c r="I492" t="s">
        <v>92</v>
      </c>
      <c r="J492" t="s">
        <v>2415</v>
      </c>
      <c r="K492" t="s">
        <v>2415</v>
      </c>
      <c r="M492" t="s">
        <v>2568</v>
      </c>
      <c r="N492">
        <v>1.91</v>
      </c>
      <c r="R492" s="14">
        <v>44975</v>
      </c>
      <c r="S492" t="s">
        <v>207</v>
      </c>
      <c r="T492" s="14">
        <v>44986</v>
      </c>
      <c r="U492" s="16" t="s">
        <v>1872</v>
      </c>
      <c r="V492" s="16">
        <f t="shared" si="68"/>
        <v>229.2</v>
      </c>
      <c r="W492" s="16" t="s">
        <v>2404</v>
      </c>
      <c r="X492" t="s">
        <v>207</v>
      </c>
      <c r="Y492" s="16" t="s">
        <v>1873</v>
      </c>
      <c r="Z492" s="16" t="s">
        <v>204</v>
      </c>
      <c r="AB492" s="17">
        <f t="shared" si="69"/>
        <v>191</v>
      </c>
      <c r="AC492" s="13">
        <v>45019</v>
      </c>
      <c r="AD492">
        <f t="shared" si="67"/>
        <v>191</v>
      </c>
      <c r="AE492" s="13">
        <v>45019</v>
      </c>
      <c r="AF492">
        <f t="shared" si="65"/>
        <v>191</v>
      </c>
      <c r="AG492" s="13">
        <v>45019</v>
      </c>
      <c r="AH492">
        <f t="shared" si="72"/>
        <v>13.37</v>
      </c>
      <c r="AI492" s="13">
        <v>45000</v>
      </c>
      <c r="AJ492">
        <f t="shared" si="66"/>
        <v>95.5</v>
      </c>
      <c r="AK492" s="13">
        <v>45032</v>
      </c>
      <c r="AL492">
        <v>1</v>
      </c>
      <c r="AN492" t="s">
        <v>204</v>
      </c>
      <c r="AO492" s="13">
        <v>45103</v>
      </c>
      <c r="AP492" s="13">
        <v>45107</v>
      </c>
      <c r="AQ492" s="13">
        <v>45107</v>
      </c>
      <c r="AR492">
        <f t="shared" si="73"/>
        <v>3.5</v>
      </c>
      <c r="AS492">
        <f t="shared" si="74"/>
        <v>6.6849999999999996</v>
      </c>
      <c r="AT492" t="s">
        <v>1946</v>
      </c>
    </row>
    <row r="493" spans="1:46" ht="20.149999999999999" customHeight="1" x14ac:dyDescent="0.35">
      <c r="A493">
        <v>492</v>
      </c>
      <c r="B493" t="s">
        <v>360</v>
      </c>
      <c r="C493" t="s">
        <v>11221</v>
      </c>
      <c r="D493" t="s">
        <v>2652</v>
      </c>
      <c r="E493" t="s">
        <v>98</v>
      </c>
      <c r="G493" t="s">
        <v>2413</v>
      </c>
      <c r="H493" t="s">
        <v>2414</v>
      </c>
      <c r="I493" t="s">
        <v>92</v>
      </c>
      <c r="J493" t="s">
        <v>2415</v>
      </c>
      <c r="K493" t="s">
        <v>2415</v>
      </c>
      <c r="M493" t="s">
        <v>2568</v>
      </c>
      <c r="N493">
        <v>0.85</v>
      </c>
      <c r="R493" s="14">
        <v>44976</v>
      </c>
      <c r="S493" t="s">
        <v>207</v>
      </c>
      <c r="T493" s="14">
        <v>44986</v>
      </c>
      <c r="U493" s="16" t="s">
        <v>1872</v>
      </c>
      <c r="V493" s="16">
        <f t="shared" si="68"/>
        <v>102</v>
      </c>
      <c r="W493" s="16" t="s">
        <v>2404</v>
      </c>
      <c r="X493" t="s">
        <v>207</v>
      </c>
      <c r="Y493" s="16" t="s">
        <v>1873</v>
      </c>
      <c r="Z493" s="16" t="s">
        <v>204</v>
      </c>
      <c r="AB493" s="17">
        <f t="shared" si="69"/>
        <v>85</v>
      </c>
      <c r="AC493" s="13">
        <v>45020</v>
      </c>
      <c r="AD493">
        <f t="shared" si="67"/>
        <v>85</v>
      </c>
      <c r="AE493" s="13">
        <v>45020</v>
      </c>
      <c r="AF493">
        <f t="shared" si="65"/>
        <v>85</v>
      </c>
      <c r="AG493" s="13">
        <v>45020</v>
      </c>
      <c r="AH493">
        <f t="shared" si="72"/>
        <v>5.95</v>
      </c>
      <c r="AI493" s="13">
        <v>45001</v>
      </c>
      <c r="AJ493">
        <f t="shared" si="66"/>
        <v>42.5</v>
      </c>
      <c r="AK493" s="13">
        <v>45033</v>
      </c>
      <c r="AL493">
        <v>0</v>
      </c>
      <c r="AN493" t="s">
        <v>204</v>
      </c>
      <c r="AO493" s="13">
        <v>45105</v>
      </c>
      <c r="AP493" s="13">
        <v>45095</v>
      </c>
      <c r="AQ493" s="13">
        <v>45095</v>
      </c>
      <c r="AR493">
        <f t="shared" si="73"/>
        <v>3.5</v>
      </c>
      <c r="AS493">
        <f t="shared" si="74"/>
        <v>2.9750000000000001</v>
      </c>
      <c r="AT493" t="s">
        <v>1946</v>
      </c>
    </row>
    <row r="494" spans="1:46" ht="20.149999999999999" customHeight="1" x14ac:dyDescent="0.35">
      <c r="A494">
        <v>493</v>
      </c>
      <c r="B494" t="s">
        <v>360</v>
      </c>
      <c r="C494" t="s">
        <v>11222</v>
      </c>
      <c r="D494" t="s">
        <v>2653</v>
      </c>
      <c r="E494" t="s">
        <v>93</v>
      </c>
      <c r="G494" t="s">
        <v>2413</v>
      </c>
      <c r="H494" t="s">
        <v>2414</v>
      </c>
      <c r="I494" t="s">
        <v>92</v>
      </c>
      <c r="J494" t="s">
        <v>2415</v>
      </c>
      <c r="K494" t="s">
        <v>2415</v>
      </c>
      <c r="M494" t="s">
        <v>2568</v>
      </c>
      <c r="N494">
        <v>0.5</v>
      </c>
      <c r="R494" s="14">
        <v>44977</v>
      </c>
      <c r="S494" t="s">
        <v>207</v>
      </c>
      <c r="T494" s="14">
        <v>44987</v>
      </c>
      <c r="U494" s="16" t="s">
        <v>1872</v>
      </c>
      <c r="V494" s="16">
        <f t="shared" si="68"/>
        <v>60</v>
      </c>
      <c r="W494" s="16" t="s">
        <v>2404</v>
      </c>
      <c r="X494" t="s">
        <v>207</v>
      </c>
      <c r="Y494" s="16" t="s">
        <v>1873</v>
      </c>
      <c r="Z494" s="16" t="s">
        <v>204</v>
      </c>
      <c r="AB494" s="17">
        <f t="shared" si="69"/>
        <v>50</v>
      </c>
      <c r="AC494" s="13">
        <v>45021</v>
      </c>
      <c r="AD494">
        <f t="shared" si="67"/>
        <v>50</v>
      </c>
      <c r="AE494" s="13">
        <v>45021</v>
      </c>
      <c r="AF494">
        <f t="shared" si="65"/>
        <v>50</v>
      </c>
      <c r="AG494" s="13">
        <v>45021</v>
      </c>
      <c r="AH494">
        <f t="shared" si="72"/>
        <v>3.5</v>
      </c>
      <c r="AI494" s="13">
        <v>44999</v>
      </c>
      <c r="AJ494">
        <f t="shared" si="66"/>
        <v>25</v>
      </c>
      <c r="AK494" s="13">
        <v>45034</v>
      </c>
      <c r="AL494">
        <v>0</v>
      </c>
      <c r="AN494" t="s">
        <v>204</v>
      </c>
      <c r="AO494" s="13">
        <v>45105</v>
      </c>
      <c r="AP494" s="13">
        <v>45125</v>
      </c>
      <c r="AQ494" s="13">
        <v>45125</v>
      </c>
      <c r="AR494">
        <f t="shared" si="73"/>
        <v>3.5</v>
      </c>
      <c r="AS494">
        <f t="shared" si="74"/>
        <v>1.75</v>
      </c>
      <c r="AT494" t="s">
        <v>1946</v>
      </c>
    </row>
    <row r="495" spans="1:46" ht="20.149999999999999" customHeight="1" x14ac:dyDescent="0.35">
      <c r="A495">
        <v>494</v>
      </c>
      <c r="B495" t="s">
        <v>360</v>
      </c>
      <c r="C495" t="s">
        <v>11223</v>
      </c>
      <c r="D495" t="s">
        <v>2654</v>
      </c>
      <c r="E495" t="s">
        <v>98</v>
      </c>
      <c r="G495" t="s">
        <v>2413</v>
      </c>
      <c r="H495" t="s">
        <v>2414</v>
      </c>
      <c r="I495" t="s">
        <v>92</v>
      </c>
      <c r="J495" t="s">
        <v>2415</v>
      </c>
      <c r="K495" t="s">
        <v>2415</v>
      </c>
      <c r="M495" t="s">
        <v>2568</v>
      </c>
      <c r="N495">
        <v>0.35</v>
      </c>
      <c r="R495" s="14">
        <v>44978</v>
      </c>
      <c r="S495" t="s">
        <v>207</v>
      </c>
      <c r="T495" s="14">
        <v>44988</v>
      </c>
      <c r="U495" s="16" t="s">
        <v>1872</v>
      </c>
      <c r="V495" s="16">
        <f t="shared" si="68"/>
        <v>42</v>
      </c>
      <c r="W495" s="16" t="s">
        <v>2404</v>
      </c>
      <c r="X495" t="s">
        <v>207</v>
      </c>
      <c r="Y495" s="16" t="s">
        <v>1873</v>
      </c>
      <c r="Z495" s="16" t="s">
        <v>204</v>
      </c>
      <c r="AB495" s="17">
        <f t="shared" si="69"/>
        <v>35</v>
      </c>
      <c r="AC495" s="13">
        <v>45022</v>
      </c>
      <c r="AD495">
        <f t="shared" si="67"/>
        <v>35</v>
      </c>
      <c r="AE495" s="13">
        <v>45022</v>
      </c>
      <c r="AF495">
        <f t="shared" si="65"/>
        <v>35</v>
      </c>
      <c r="AG495" s="13">
        <v>45022</v>
      </c>
      <c r="AH495">
        <f t="shared" si="72"/>
        <v>2.4499999999999997</v>
      </c>
      <c r="AI495" s="13">
        <v>45000</v>
      </c>
      <c r="AJ495">
        <f t="shared" si="66"/>
        <v>17.5</v>
      </c>
      <c r="AK495" s="13">
        <v>45035</v>
      </c>
      <c r="AL495">
        <v>0</v>
      </c>
      <c r="AN495" t="s">
        <v>204</v>
      </c>
      <c r="AO495" s="13">
        <v>45094</v>
      </c>
      <c r="AP495" s="13">
        <v>45125</v>
      </c>
      <c r="AQ495" s="13">
        <v>45125</v>
      </c>
      <c r="AR495">
        <f t="shared" si="73"/>
        <v>3.5</v>
      </c>
      <c r="AS495">
        <f t="shared" si="74"/>
        <v>1.2249999999999999</v>
      </c>
      <c r="AT495" t="s">
        <v>1946</v>
      </c>
    </row>
    <row r="496" spans="1:46" ht="20.149999999999999" customHeight="1" x14ac:dyDescent="0.35">
      <c r="A496">
        <v>495</v>
      </c>
      <c r="B496" t="s">
        <v>360</v>
      </c>
      <c r="C496" t="s">
        <v>11224</v>
      </c>
      <c r="D496" t="s">
        <v>2655</v>
      </c>
      <c r="E496" t="s">
        <v>98</v>
      </c>
      <c r="G496" t="s">
        <v>2413</v>
      </c>
      <c r="H496" t="s">
        <v>2414</v>
      </c>
      <c r="I496" t="s">
        <v>92</v>
      </c>
      <c r="J496" t="s">
        <v>2415</v>
      </c>
      <c r="K496" t="s">
        <v>2415</v>
      </c>
      <c r="M496" t="s">
        <v>2568</v>
      </c>
      <c r="N496">
        <v>1.1200000000000001</v>
      </c>
      <c r="R496" s="14">
        <v>44981</v>
      </c>
      <c r="S496" t="s">
        <v>207</v>
      </c>
      <c r="T496" s="14">
        <v>44989</v>
      </c>
      <c r="U496" s="16" t="s">
        <v>1872</v>
      </c>
      <c r="V496" s="16">
        <f t="shared" si="68"/>
        <v>134.4</v>
      </c>
      <c r="W496" s="16" t="s">
        <v>2404</v>
      </c>
      <c r="X496" t="s">
        <v>207</v>
      </c>
      <c r="Y496" s="16" t="s">
        <v>1873</v>
      </c>
      <c r="Z496" s="16" t="s">
        <v>204</v>
      </c>
      <c r="AB496" s="17">
        <f t="shared" si="69"/>
        <v>112.00000000000001</v>
      </c>
      <c r="AC496" s="13">
        <v>45023</v>
      </c>
      <c r="AD496">
        <f t="shared" si="67"/>
        <v>112.00000000000001</v>
      </c>
      <c r="AE496" s="13">
        <v>45023</v>
      </c>
      <c r="AF496">
        <f t="shared" si="65"/>
        <v>112.00000000000001</v>
      </c>
      <c r="AG496" s="13">
        <v>45023</v>
      </c>
      <c r="AH496">
        <f t="shared" si="72"/>
        <v>7.8400000000000007</v>
      </c>
      <c r="AI496" s="13">
        <v>45001</v>
      </c>
      <c r="AJ496">
        <f t="shared" si="66"/>
        <v>56.000000000000007</v>
      </c>
      <c r="AK496" s="13">
        <v>45036</v>
      </c>
      <c r="AL496">
        <v>0</v>
      </c>
      <c r="AN496" t="s">
        <v>204</v>
      </c>
      <c r="AO496" s="13">
        <v>45098</v>
      </c>
      <c r="AP496" s="13">
        <v>45118</v>
      </c>
      <c r="AQ496" s="13">
        <v>45118</v>
      </c>
      <c r="AR496">
        <f t="shared" si="73"/>
        <v>3.5</v>
      </c>
      <c r="AS496">
        <f t="shared" si="74"/>
        <v>3.9200000000000004</v>
      </c>
      <c r="AT496" t="s">
        <v>1946</v>
      </c>
    </row>
    <row r="497" spans="1:46" ht="20.149999999999999" customHeight="1" x14ac:dyDescent="0.35">
      <c r="A497">
        <v>496</v>
      </c>
      <c r="B497" t="s">
        <v>360</v>
      </c>
      <c r="C497" t="s">
        <v>11225</v>
      </c>
      <c r="D497" t="s">
        <v>2656</v>
      </c>
      <c r="E497" t="s">
        <v>93</v>
      </c>
      <c r="G497" t="s">
        <v>2413</v>
      </c>
      <c r="H497" t="s">
        <v>2414</v>
      </c>
      <c r="I497" t="s">
        <v>92</v>
      </c>
      <c r="J497" t="s">
        <v>2415</v>
      </c>
      <c r="K497" t="s">
        <v>2415</v>
      </c>
      <c r="M497" t="s">
        <v>2568</v>
      </c>
      <c r="N497">
        <v>1.51</v>
      </c>
      <c r="R497" s="14">
        <v>44974</v>
      </c>
      <c r="S497" t="s">
        <v>207</v>
      </c>
      <c r="T497" s="14">
        <v>44990</v>
      </c>
      <c r="U497" s="16" t="s">
        <v>1872</v>
      </c>
      <c r="V497" s="16">
        <f t="shared" si="68"/>
        <v>181.2</v>
      </c>
      <c r="W497" s="16" t="s">
        <v>2404</v>
      </c>
      <c r="X497" t="s">
        <v>207</v>
      </c>
      <c r="Y497" s="16" t="s">
        <v>1873</v>
      </c>
      <c r="Z497" s="16" t="s">
        <v>204</v>
      </c>
      <c r="AB497" s="17">
        <f t="shared" si="69"/>
        <v>151</v>
      </c>
      <c r="AC497" s="13">
        <v>45024</v>
      </c>
      <c r="AD497">
        <f t="shared" si="67"/>
        <v>151</v>
      </c>
      <c r="AE497" s="13">
        <v>45024</v>
      </c>
      <c r="AF497">
        <f t="shared" si="65"/>
        <v>151</v>
      </c>
      <c r="AG497" s="13">
        <v>45024</v>
      </c>
      <c r="AH497">
        <f t="shared" si="72"/>
        <v>10.57</v>
      </c>
      <c r="AI497" s="13">
        <v>45002</v>
      </c>
      <c r="AJ497">
        <f t="shared" si="66"/>
        <v>75.5</v>
      </c>
      <c r="AK497" s="13">
        <v>45037</v>
      </c>
      <c r="AL497">
        <v>0</v>
      </c>
      <c r="AN497" t="s">
        <v>204</v>
      </c>
      <c r="AO497" s="13">
        <v>45102</v>
      </c>
      <c r="AP497" s="13">
        <v>45114</v>
      </c>
      <c r="AQ497" s="13">
        <v>45114</v>
      </c>
      <c r="AR497">
        <f t="shared" si="73"/>
        <v>3.5</v>
      </c>
      <c r="AS497">
        <f t="shared" si="74"/>
        <v>5.2850000000000001</v>
      </c>
      <c r="AT497" t="s">
        <v>1946</v>
      </c>
    </row>
    <row r="498" spans="1:46" ht="20.149999999999999" customHeight="1" x14ac:dyDescent="0.35">
      <c r="A498">
        <v>497</v>
      </c>
      <c r="B498" t="s">
        <v>360</v>
      </c>
      <c r="C498" t="s">
        <v>11226</v>
      </c>
      <c r="D498" t="s">
        <v>303</v>
      </c>
      <c r="E498" t="s">
        <v>98</v>
      </c>
      <c r="G498" t="s">
        <v>2413</v>
      </c>
      <c r="H498" t="s">
        <v>2414</v>
      </c>
      <c r="I498" t="s">
        <v>92</v>
      </c>
      <c r="J498" t="s">
        <v>2415</v>
      </c>
      <c r="K498" t="s">
        <v>2415</v>
      </c>
      <c r="M498" t="s">
        <v>2568</v>
      </c>
      <c r="N498">
        <v>1</v>
      </c>
      <c r="R498" s="14">
        <v>44975</v>
      </c>
      <c r="S498" t="s">
        <v>207</v>
      </c>
      <c r="T498" s="14">
        <v>44991</v>
      </c>
      <c r="U498" s="16" t="s">
        <v>1872</v>
      </c>
      <c r="V498" s="16">
        <f t="shared" si="68"/>
        <v>120</v>
      </c>
      <c r="W498" s="16" t="s">
        <v>2404</v>
      </c>
      <c r="X498" t="s">
        <v>207</v>
      </c>
      <c r="Y498" s="16" t="s">
        <v>1873</v>
      </c>
      <c r="Z498" s="16" t="s">
        <v>204</v>
      </c>
      <c r="AB498" s="17">
        <f t="shared" si="69"/>
        <v>100</v>
      </c>
      <c r="AC498" s="13">
        <v>45025</v>
      </c>
      <c r="AD498">
        <f t="shared" si="67"/>
        <v>100</v>
      </c>
      <c r="AE498" s="13">
        <v>45025</v>
      </c>
      <c r="AF498">
        <f t="shared" si="65"/>
        <v>100</v>
      </c>
      <c r="AG498" s="13">
        <v>45025</v>
      </c>
      <c r="AH498">
        <f t="shared" si="72"/>
        <v>7</v>
      </c>
      <c r="AI498" s="13">
        <v>45005</v>
      </c>
      <c r="AJ498">
        <f t="shared" si="66"/>
        <v>50</v>
      </c>
      <c r="AK498" s="13">
        <v>45040</v>
      </c>
      <c r="AL498">
        <v>0</v>
      </c>
      <c r="AN498" t="s">
        <v>204</v>
      </c>
      <c r="AO498" s="13">
        <v>45101</v>
      </c>
      <c r="AP498" s="13">
        <v>45115</v>
      </c>
      <c r="AQ498" s="13">
        <v>45115</v>
      </c>
      <c r="AR498">
        <f t="shared" si="73"/>
        <v>3.5</v>
      </c>
      <c r="AS498">
        <f t="shared" si="74"/>
        <v>3.5</v>
      </c>
      <c r="AT498" t="s">
        <v>1946</v>
      </c>
    </row>
    <row r="499" spans="1:46" ht="20.149999999999999" customHeight="1" x14ac:dyDescent="0.35">
      <c r="A499">
        <v>498</v>
      </c>
      <c r="B499" t="s">
        <v>360</v>
      </c>
      <c r="C499" t="s">
        <v>11227</v>
      </c>
      <c r="D499" t="s">
        <v>2657</v>
      </c>
      <c r="E499" t="s">
        <v>93</v>
      </c>
      <c r="G499" t="s">
        <v>2413</v>
      </c>
      <c r="H499" t="s">
        <v>2414</v>
      </c>
      <c r="I499" t="s">
        <v>92</v>
      </c>
      <c r="J499" t="s">
        <v>2415</v>
      </c>
      <c r="K499" t="s">
        <v>2415</v>
      </c>
      <c r="M499" t="s">
        <v>2568</v>
      </c>
      <c r="N499">
        <v>1</v>
      </c>
      <c r="R499" s="14">
        <v>44976</v>
      </c>
      <c r="S499" t="s">
        <v>207</v>
      </c>
      <c r="T499" s="14">
        <v>44994</v>
      </c>
      <c r="U499" s="16" t="s">
        <v>1872</v>
      </c>
      <c r="V499" s="16">
        <f t="shared" si="68"/>
        <v>120</v>
      </c>
      <c r="W499" s="16" t="s">
        <v>2404</v>
      </c>
      <c r="X499" t="s">
        <v>207</v>
      </c>
      <c r="Y499" s="16" t="s">
        <v>1873</v>
      </c>
      <c r="Z499" s="16" t="s">
        <v>204</v>
      </c>
      <c r="AB499" s="17">
        <f t="shared" si="69"/>
        <v>100</v>
      </c>
      <c r="AC499" s="13">
        <v>45029</v>
      </c>
      <c r="AD499">
        <f t="shared" si="67"/>
        <v>100</v>
      </c>
      <c r="AE499" s="13">
        <v>45029</v>
      </c>
      <c r="AF499">
        <f t="shared" si="65"/>
        <v>100</v>
      </c>
      <c r="AG499" s="13">
        <v>45029</v>
      </c>
      <c r="AH499">
        <f t="shared" si="72"/>
        <v>7</v>
      </c>
      <c r="AI499" s="13">
        <v>45006</v>
      </c>
      <c r="AJ499">
        <f t="shared" si="66"/>
        <v>50</v>
      </c>
      <c r="AK499" s="13">
        <v>45041</v>
      </c>
      <c r="AL499">
        <v>0</v>
      </c>
      <c r="AN499" t="s">
        <v>204</v>
      </c>
      <c r="AO499" s="13">
        <v>45103</v>
      </c>
      <c r="AP499" s="13">
        <v>45116</v>
      </c>
      <c r="AQ499" s="13">
        <v>45116</v>
      </c>
      <c r="AR499">
        <f t="shared" si="73"/>
        <v>3.5</v>
      </c>
      <c r="AS499">
        <f t="shared" si="74"/>
        <v>3.5</v>
      </c>
      <c r="AT499" t="s">
        <v>1946</v>
      </c>
    </row>
    <row r="500" spans="1:46" ht="20.149999999999999" customHeight="1" x14ac:dyDescent="0.35">
      <c r="A500">
        <v>499</v>
      </c>
      <c r="B500" t="s">
        <v>360</v>
      </c>
      <c r="C500" t="s">
        <v>11228</v>
      </c>
      <c r="D500" t="s">
        <v>328</v>
      </c>
      <c r="E500" t="s">
        <v>98</v>
      </c>
      <c r="G500" t="s">
        <v>2413</v>
      </c>
      <c r="H500" t="s">
        <v>2414</v>
      </c>
      <c r="I500" t="s">
        <v>92</v>
      </c>
      <c r="J500" t="s">
        <v>2415</v>
      </c>
      <c r="K500" t="s">
        <v>2415</v>
      </c>
      <c r="M500" t="s">
        <v>2568</v>
      </c>
      <c r="N500">
        <v>0.4</v>
      </c>
      <c r="R500" s="14">
        <v>44977</v>
      </c>
      <c r="S500" t="s">
        <v>207</v>
      </c>
      <c r="T500" s="14">
        <v>44995</v>
      </c>
      <c r="U500" s="16" t="s">
        <v>1872</v>
      </c>
      <c r="V500" s="16">
        <f t="shared" si="68"/>
        <v>48</v>
      </c>
      <c r="W500" s="16" t="s">
        <v>2404</v>
      </c>
      <c r="X500" t="s">
        <v>207</v>
      </c>
      <c r="Y500" s="16" t="s">
        <v>1873</v>
      </c>
      <c r="Z500" s="16" t="s">
        <v>204</v>
      </c>
      <c r="AB500" s="17">
        <f t="shared" si="69"/>
        <v>40</v>
      </c>
      <c r="AC500" s="13">
        <v>45017</v>
      </c>
      <c r="AD500">
        <f t="shared" si="67"/>
        <v>40</v>
      </c>
      <c r="AE500" s="13">
        <v>45017</v>
      </c>
      <c r="AF500">
        <f t="shared" si="65"/>
        <v>40</v>
      </c>
      <c r="AG500" s="13">
        <v>45017</v>
      </c>
      <c r="AH500">
        <f t="shared" si="72"/>
        <v>2.8000000000000003</v>
      </c>
      <c r="AI500" s="13">
        <v>45007</v>
      </c>
      <c r="AJ500">
        <f t="shared" si="66"/>
        <v>20</v>
      </c>
      <c r="AK500" s="13">
        <v>45042</v>
      </c>
      <c r="AL500">
        <v>0</v>
      </c>
      <c r="AN500" t="s">
        <v>204</v>
      </c>
      <c r="AO500" s="13">
        <v>45102</v>
      </c>
      <c r="AP500" s="13">
        <v>45117</v>
      </c>
      <c r="AQ500" s="13">
        <v>45117</v>
      </c>
      <c r="AR500">
        <f t="shared" si="73"/>
        <v>3.5</v>
      </c>
      <c r="AS500">
        <f t="shared" si="74"/>
        <v>1.4000000000000001</v>
      </c>
      <c r="AT500" t="s">
        <v>1946</v>
      </c>
    </row>
    <row r="501" spans="1:46" ht="20.149999999999999" customHeight="1" x14ac:dyDescent="0.35">
      <c r="A501">
        <v>500</v>
      </c>
      <c r="B501" t="s">
        <v>360</v>
      </c>
      <c r="C501" t="s">
        <v>11229</v>
      </c>
      <c r="D501" t="s">
        <v>2658</v>
      </c>
      <c r="E501" t="s">
        <v>98</v>
      </c>
      <c r="G501" t="s">
        <v>2413</v>
      </c>
      <c r="H501" t="s">
        <v>2414</v>
      </c>
      <c r="I501" t="s">
        <v>92</v>
      </c>
      <c r="J501" t="s">
        <v>2415</v>
      </c>
      <c r="K501" t="s">
        <v>2415</v>
      </c>
      <c r="M501" t="s">
        <v>2568</v>
      </c>
      <c r="N501">
        <v>1</v>
      </c>
      <c r="R501" s="14">
        <v>44978</v>
      </c>
      <c r="S501" t="s">
        <v>207</v>
      </c>
      <c r="T501" s="14">
        <v>44986</v>
      </c>
      <c r="U501" s="16" t="s">
        <v>1872</v>
      </c>
      <c r="V501" s="16">
        <f t="shared" si="68"/>
        <v>120</v>
      </c>
      <c r="W501" s="16" t="s">
        <v>2404</v>
      </c>
      <c r="X501" t="s">
        <v>207</v>
      </c>
      <c r="Z501" s="16" t="s">
        <v>204</v>
      </c>
      <c r="AB501" s="17">
        <f t="shared" si="69"/>
        <v>100</v>
      </c>
      <c r="AC501" s="13">
        <v>45018</v>
      </c>
      <c r="AD501">
        <f t="shared" si="67"/>
        <v>100</v>
      </c>
      <c r="AE501" s="13">
        <v>45018</v>
      </c>
      <c r="AF501">
        <f t="shared" si="65"/>
        <v>100</v>
      </c>
      <c r="AG501" s="13">
        <v>45018</v>
      </c>
      <c r="AH501">
        <f t="shared" si="72"/>
        <v>7</v>
      </c>
      <c r="AI501" s="13">
        <v>45008</v>
      </c>
      <c r="AJ501">
        <f t="shared" si="66"/>
        <v>50</v>
      </c>
      <c r="AK501" s="13">
        <v>45032</v>
      </c>
      <c r="AN501" t="s">
        <v>204</v>
      </c>
      <c r="AO501" s="13">
        <v>45103</v>
      </c>
      <c r="AP501" s="13">
        <v>45118</v>
      </c>
      <c r="AQ501" s="13">
        <v>45118</v>
      </c>
      <c r="AR501">
        <f t="shared" si="73"/>
        <v>3.5</v>
      </c>
      <c r="AS501">
        <f t="shared" si="74"/>
        <v>3.5</v>
      </c>
      <c r="AT501" t="s">
        <v>1946</v>
      </c>
    </row>
    <row r="502" spans="1:46" ht="20.149999999999999" customHeight="1" x14ac:dyDescent="0.35">
      <c r="A502">
        <v>501</v>
      </c>
      <c r="B502" t="s">
        <v>360</v>
      </c>
      <c r="C502" t="s">
        <v>11230</v>
      </c>
      <c r="D502" t="s">
        <v>329</v>
      </c>
      <c r="E502" t="s">
        <v>98</v>
      </c>
      <c r="G502" t="s">
        <v>2413</v>
      </c>
      <c r="H502" t="s">
        <v>2414</v>
      </c>
      <c r="I502" t="s">
        <v>92</v>
      </c>
      <c r="J502" t="s">
        <v>2415</v>
      </c>
      <c r="K502" t="s">
        <v>2415</v>
      </c>
      <c r="M502" t="s">
        <v>2568</v>
      </c>
      <c r="N502">
        <v>0.5</v>
      </c>
      <c r="R502" s="14">
        <v>44981</v>
      </c>
      <c r="S502" t="s">
        <v>207</v>
      </c>
      <c r="T502" s="14">
        <v>44987</v>
      </c>
      <c r="U502" s="16" t="s">
        <v>1872</v>
      </c>
      <c r="V502" s="16">
        <f t="shared" si="68"/>
        <v>60</v>
      </c>
      <c r="W502" s="16" t="s">
        <v>2404</v>
      </c>
      <c r="X502" t="s">
        <v>207</v>
      </c>
      <c r="Z502" s="16" t="s">
        <v>204</v>
      </c>
      <c r="AB502" s="17">
        <f t="shared" si="69"/>
        <v>50</v>
      </c>
      <c r="AC502" s="13">
        <v>45019</v>
      </c>
      <c r="AD502">
        <f t="shared" si="67"/>
        <v>50</v>
      </c>
      <c r="AE502" s="13">
        <v>45019</v>
      </c>
      <c r="AF502">
        <f t="shared" ref="AF502:AF565" si="75">N502*100</f>
        <v>50</v>
      </c>
      <c r="AG502" s="13">
        <v>45019</v>
      </c>
      <c r="AH502">
        <f t="shared" si="72"/>
        <v>3.5</v>
      </c>
      <c r="AI502" s="13">
        <v>44999</v>
      </c>
      <c r="AJ502">
        <f t="shared" ref="AJ502:AJ565" si="76">N502*50</f>
        <v>25</v>
      </c>
      <c r="AK502" s="13">
        <v>45033</v>
      </c>
      <c r="AN502" t="s">
        <v>204</v>
      </c>
      <c r="AO502" s="13">
        <v>45103</v>
      </c>
      <c r="AP502" s="13">
        <v>45119</v>
      </c>
      <c r="AQ502" s="13">
        <v>45119</v>
      </c>
      <c r="AR502">
        <f t="shared" si="73"/>
        <v>3.5</v>
      </c>
      <c r="AS502">
        <f t="shared" si="74"/>
        <v>1.75</v>
      </c>
      <c r="AT502" t="s">
        <v>1946</v>
      </c>
    </row>
    <row r="503" spans="1:46" ht="20.149999999999999" customHeight="1" x14ac:dyDescent="0.35">
      <c r="A503">
        <v>502</v>
      </c>
      <c r="B503" t="s">
        <v>360</v>
      </c>
      <c r="C503" t="s">
        <v>11231</v>
      </c>
      <c r="D503" t="s">
        <v>355</v>
      </c>
      <c r="E503" t="s">
        <v>98</v>
      </c>
      <c r="G503" t="s">
        <v>2413</v>
      </c>
      <c r="H503" t="s">
        <v>2414</v>
      </c>
      <c r="I503" t="s">
        <v>92</v>
      </c>
      <c r="J503" t="s">
        <v>2415</v>
      </c>
      <c r="K503" t="s">
        <v>2415</v>
      </c>
      <c r="M503" t="s">
        <v>2568</v>
      </c>
      <c r="N503">
        <v>1.1499999999999999</v>
      </c>
      <c r="R503" s="14">
        <v>44974</v>
      </c>
      <c r="S503" t="s">
        <v>207</v>
      </c>
      <c r="T503" s="14">
        <v>44988</v>
      </c>
      <c r="U503" s="16" t="s">
        <v>1872</v>
      </c>
      <c r="V503" s="16">
        <f t="shared" si="68"/>
        <v>138</v>
      </c>
      <c r="W503" s="16" t="s">
        <v>2404</v>
      </c>
      <c r="X503" t="s">
        <v>207</v>
      </c>
      <c r="Z503" s="16" t="s">
        <v>204</v>
      </c>
      <c r="AB503" s="17">
        <f t="shared" si="69"/>
        <v>114.99999999999999</v>
      </c>
      <c r="AC503" s="13">
        <v>45020</v>
      </c>
      <c r="AD503">
        <f t="shared" si="67"/>
        <v>114.99999999999999</v>
      </c>
      <c r="AE503" s="13">
        <v>45020</v>
      </c>
      <c r="AF503">
        <f t="shared" si="75"/>
        <v>114.99999999999999</v>
      </c>
      <c r="AG503" s="13">
        <v>45020</v>
      </c>
      <c r="AH503">
        <f t="shared" si="72"/>
        <v>8.0499999999999989</v>
      </c>
      <c r="AI503" s="13">
        <v>45000</v>
      </c>
      <c r="AJ503">
        <f t="shared" si="76"/>
        <v>57.499999999999993</v>
      </c>
      <c r="AK503" s="13">
        <v>45034</v>
      </c>
      <c r="AN503" t="s">
        <v>204</v>
      </c>
      <c r="AO503" s="13">
        <v>45105</v>
      </c>
      <c r="AP503" s="13">
        <v>45105</v>
      </c>
      <c r="AQ503" s="13">
        <v>45105</v>
      </c>
      <c r="AR503">
        <f t="shared" si="73"/>
        <v>3.5</v>
      </c>
      <c r="AS503">
        <f t="shared" si="74"/>
        <v>4.0249999999999995</v>
      </c>
      <c r="AT503" t="s">
        <v>1946</v>
      </c>
    </row>
    <row r="504" spans="1:46" ht="20.149999999999999" customHeight="1" x14ac:dyDescent="0.35">
      <c r="A504">
        <v>503</v>
      </c>
      <c r="B504" t="s">
        <v>360</v>
      </c>
      <c r="C504" t="s">
        <v>11232</v>
      </c>
      <c r="D504" t="s">
        <v>330</v>
      </c>
      <c r="E504" t="s">
        <v>98</v>
      </c>
      <c r="G504" t="s">
        <v>2413</v>
      </c>
      <c r="H504" t="s">
        <v>2414</v>
      </c>
      <c r="I504" t="s">
        <v>92</v>
      </c>
      <c r="J504" t="s">
        <v>2415</v>
      </c>
      <c r="K504" t="s">
        <v>2415</v>
      </c>
      <c r="M504" t="s">
        <v>2568</v>
      </c>
      <c r="N504">
        <v>4</v>
      </c>
      <c r="R504" s="14">
        <v>44975</v>
      </c>
      <c r="S504" t="s">
        <v>207</v>
      </c>
      <c r="T504" s="14">
        <v>44989</v>
      </c>
      <c r="U504" s="16" t="s">
        <v>1872</v>
      </c>
      <c r="V504" s="16">
        <f t="shared" si="68"/>
        <v>480</v>
      </c>
      <c r="W504" s="16" t="s">
        <v>2404</v>
      </c>
      <c r="X504" t="s">
        <v>207</v>
      </c>
      <c r="Z504" s="16" t="s">
        <v>204</v>
      </c>
      <c r="AB504" s="17">
        <f t="shared" si="69"/>
        <v>400</v>
      </c>
      <c r="AC504" s="13">
        <v>45021</v>
      </c>
      <c r="AD504">
        <f t="shared" si="67"/>
        <v>400</v>
      </c>
      <c r="AE504" s="13">
        <v>45021</v>
      </c>
      <c r="AF504">
        <f t="shared" si="75"/>
        <v>400</v>
      </c>
      <c r="AG504" s="13">
        <v>45021</v>
      </c>
      <c r="AH504">
        <f t="shared" si="72"/>
        <v>28</v>
      </c>
      <c r="AI504" s="13">
        <v>45001</v>
      </c>
      <c r="AJ504">
        <f t="shared" si="76"/>
        <v>200</v>
      </c>
      <c r="AK504" s="13">
        <v>45035</v>
      </c>
      <c r="AL504">
        <v>1</v>
      </c>
      <c r="AN504" t="s">
        <v>204</v>
      </c>
      <c r="AO504" s="13">
        <v>45105</v>
      </c>
      <c r="AP504" s="13">
        <v>45105</v>
      </c>
      <c r="AQ504" s="13">
        <v>45118</v>
      </c>
      <c r="AR504">
        <f t="shared" si="73"/>
        <v>3.5</v>
      </c>
      <c r="AS504">
        <f t="shared" si="74"/>
        <v>14</v>
      </c>
      <c r="AT504" t="s">
        <v>1946</v>
      </c>
    </row>
    <row r="505" spans="1:46" ht="20.149999999999999" customHeight="1" x14ac:dyDescent="0.35">
      <c r="A505">
        <v>504</v>
      </c>
      <c r="B505" t="s">
        <v>360</v>
      </c>
      <c r="C505" t="s">
        <v>11233</v>
      </c>
      <c r="D505" t="s">
        <v>2659</v>
      </c>
      <c r="E505" t="s">
        <v>93</v>
      </c>
      <c r="G505" t="s">
        <v>2413</v>
      </c>
      <c r="H505" t="s">
        <v>2414</v>
      </c>
      <c r="I505" t="s">
        <v>92</v>
      </c>
      <c r="J505" t="s">
        <v>2415</v>
      </c>
      <c r="K505" t="s">
        <v>2415</v>
      </c>
      <c r="M505" t="s">
        <v>2568</v>
      </c>
      <c r="N505">
        <v>4.5</v>
      </c>
      <c r="R505" s="14">
        <v>44976</v>
      </c>
      <c r="S505" t="s">
        <v>207</v>
      </c>
      <c r="T505" s="14">
        <v>44986</v>
      </c>
      <c r="U505" s="16" t="s">
        <v>1872</v>
      </c>
      <c r="V505" s="16">
        <f t="shared" si="68"/>
        <v>540</v>
      </c>
      <c r="W505" s="16" t="s">
        <v>2404</v>
      </c>
      <c r="X505" t="s">
        <v>207</v>
      </c>
      <c r="Z505" s="16" t="s">
        <v>204</v>
      </c>
      <c r="AB505" s="17">
        <f t="shared" si="69"/>
        <v>450</v>
      </c>
      <c r="AC505" s="13">
        <v>45022</v>
      </c>
      <c r="AD505">
        <f t="shared" si="67"/>
        <v>450</v>
      </c>
      <c r="AE505" s="13">
        <v>45022</v>
      </c>
      <c r="AF505">
        <f t="shared" si="75"/>
        <v>450</v>
      </c>
      <c r="AG505" s="13">
        <v>45022</v>
      </c>
      <c r="AH505">
        <f t="shared" si="72"/>
        <v>31.5</v>
      </c>
      <c r="AI505" s="13">
        <v>44999</v>
      </c>
      <c r="AJ505">
        <f t="shared" si="76"/>
        <v>225</v>
      </c>
      <c r="AK505" s="13">
        <v>45036</v>
      </c>
      <c r="AL505">
        <v>2</v>
      </c>
      <c r="AN505" t="s">
        <v>204</v>
      </c>
      <c r="AO505" s="13">
        <v>45094</v>
      </c>
      <c r="AP505" s="13">
        <v>45094</v>
      </c>
      <c r="AQ505" s="13">
        <v>45104</v>
      </c>
      <c r="AR505">
        <f t="shared" si="73"/>
        <v>3.5</v>
      </c>
      <c r="AS505">
        <f t="shared" si="74"/>
        <v>15.75</v>
      </c>
      <c r="AT505" t="s">
        <v>1946</v>
      </c>
    </row>
    <row r="506" spans="1:46" ht="20.149999999999999" customHeight="1" x14ac:dyDescent="0.35">
      <c r="A506">
        <v>505</v>
      </c>
      <c r="B506" t="s">
        <v>360</v>
      </c>
      <c r="C506" t="s">
        <v>11234</v>
      </c>
      <c r="D506" t="s">
        <v>2660</v>
      </c>
      <c r="E506" t="s">
        <v>98</v>
      </c>
      <c r="G506" t="s">
        <v>2413</v>
      </c>
      <c r="H506" t="s">
        <v>2414</v>
      </c>
      <c r="I506" t="s">
        <v>92</v>
      </c>
      <c r="J506" t="s">
        <v>2415</v>
      </c>
      <c r="K506" t="s">
        <v>2415</v>
      </c>
      <c r="M506" t="s">
        <v>2568</v>
      </c>
      <c r="N506">
        <v>0.75</v>
      </c>
      <c r="R506" s="14">
        <v>44977</v>
      </c>
      <c r="S506" t="s">
        <v>207</v>
      </c>
      <c r="T506" s="14">
        <v>44987</v>
      </c>
      <c r="U506" s="16" t="s">
        <v>1872</v>
      </c>
      <c r="V506" s="16">
        <f t="shared" si="68"/>
        <v>90</v>
      </c>
      <c r="W506" s="16" t="s">
        <v>2404</v>
      </c>
      <c r="X506" t="s">
        <v>207</v>
      </c>
      <c r="Z506" s="16" t="s">
        <v>204</v>
      </c>
      <c r="AB506" s="17">
        <f t="shared" si="69"/>
        <v>75</v>
      </c>
      <c r="AC506" s="13">
        <v>45023</v>
      </c>
      <c r="AD506">
        <f t="shared" si="67"/>
        <v>75</v>
      </c>
      <c r="AE506" s="13">
        <v>45023</v>
      </c>
      <c r="AF506">
        <f t="shared" si="75"/>
        <v>75</v>
      </c>
      <c r="AG506" s="13">
        <v>45023</v>
      </c>
      <c r="AH506">
        <f t="shared" si="72"/>
        <v>5.25</v>
      </c>
      <c r="AI506" s="13">
        <v>45000</v>
      </c>
      <c r="AJ506">
        <f t="shared" si="76"/>
        <v>37.5</v>
      </c>
      <c r="AK506" s="13">
        <v>45032</v>
      </c>
      <c r="AN506" t="s">
        <v>204</v>
      </c>
      <c r="AO506" s="13">
        <v>45098</v>
      </c>
      <c r="AP506" s="13">
        <v>45098</v>
      </c>
      <c r="AQ506" s="13">
        <v>45098</v>
      </c>
      <c r="AR506">
        <f t="shared" si="73"/>
        <v>3.5</v>
      </c>
      <c r="AS506">
        <f t="shared" si="74"/>
        <v>2.625</v>
      </c>
      <c r="AT506" t="s">
        <v>1946</v>
      </c>
    </row>
    <row r="507" spans="1:46" ht="20.149999999999999" customHeight="1" x14ac:dyDescent="0.35">
      <c r="A507">
        <v>506</v>
      </c>
      <c r="B507" t="s">
        <v>360</v>
      </c>
      <c r="C507" t="s">
        <v>11235</v>
      </c>
      <c r="D507" t="s">
        <v>2661</v>
      </c>
      <c r="E507" t="s">
        <v>98</v>
      </c>
      <c r="G507" t="s">
        <v>2413</v>
      </c>
      <c r="H507" t="s">
        <v>2414</v>
      </c>
      <c r="I507" t="s">
        <v>92</v>
      </c>
      <c r="J507" t="s">
        <v>2415</v>
      </c>
      <c r="K507" t="s">
        <v>2415</v>
      </c>
      <c r="M507" t="s">
        <v>2568</v>
      </c>
      <c r="N507">
        <v>1.1499999999999999</v>
      </c>
      <c r="R507" s="14">
        <v>44978</v>
      </c>
      <c r="S507" t="s">
        <v>207</v>
      </c>
      <c r="T507" s="14">
        <v>44988</v>
      </c>
      <c r="U507" s="16" t="s">
        <v>1872</v>
      </c>
      <c r="V507" s="16">
        <f t="shared" si="68"/>
        <v>138</v>
      </c>
      <c r="W507" s="16" t="s">
        <v>2404</v>
      </c>
      <c r="X507" t="s">
        <v>207</v>
      </c>
      <c r="Z507" s="16" t="s">
        <v>204</v>
      </c>
      <c r="AB507" s="17">
        <f t="shared" si="69"/>
        <v>114.99999999999999</v>
      </c>
      <c r="AC507" s="13">
        <v>45024</v>
      </c>
      <c r="AD507">
        <f t="shared" si="67"/>
        <v>114.99999999999999</v>
      </c>
      <c r="AE507" s="13">
        <v>45024</v>
      </c>
      <c r="AF507">
        <f t="shared" si="75"/>
        <v>114.99999999999999</v>
      </c>
      <c r="AG507" s="13">
        <v>45024</v>
      </c>
      <c r="AH507">
        <f t="shared" si="72"/>
        <v>8.0499999999999989</v>
      </c>
      <c r="AI507" s="13">
        <v>45001</v>
      </c>
      <c r="AJ507">
        <f t="shared" si="76"/>
        <v>57.499999999999993</v>
      </c>
      <c r="AK507" s="13">
        <v>45033</v>
      </c>
      <c r="AN507" t="s">
        <v>204</v>
      </c>
      <c r="AO507" s="13">
        <v>45102</v>
      </c>
      <c r="AP507" s="13">
        <v>45102</v>
      </c>
      <c r="AQ507" s="13">
        <v>45102</v>
      </c>
      <c r="AR507">
        <f t="shared" si="73"/>
        <v>3.5</v>
      </c>
      <c r="AS507">
        <f t="shared" si="74"/>
        <v>4.0249999999999995</v>
      </c>
      <c r="AT507" t="s">
        <v>1946</v>
      </c>
    </row>
    <row r="508" spans="1:46" ht="20.149999999999999" customHeight="1" x14ac:dyDescent="0.35">
      <c r="A508">
        <v>507</v>
      </c>
      <c r="B508" t="s">
        <v>360</v>
      </c>
      <c r="C508" t="s">
        <v>11236</v>
      </c>
      <c r="D508" t="s">
        <v>306</v>
      </c>
      <c r="E508" t="s">
        <v>98</v>
      </c>
      <c r="G508" t="s">
        <v>2413</v>
      </c>
      <c r="H508" t="s">
        <v>2414</v>
      </c>
      <c r="I508" t="s">
        <v>92</v>
      </c>
      <c r="J508" t="s">
        <v>2415</v>
      </c>
      <c r="K508" t="s">
        <v>2415</v>
      </c>
      <c r="M508" t="s">
        <v>2568</v>
      </c>
      <c r="N508">
        <v>2.5</v>
      </c>
      <c r="R508" s="14">
        <v>44981</v>
      </c>
      <c r="S508" t="s">
        <v>207</v>
      </c>
      <c r="T508" s="14">
        <v>44986</v>
      </c>
      <c r="U508" s="16" t="s">
        <v>1872</v>
      </c>
      <c r="V508" s="16">
        <f t="shared" si="68"/>
        <v>300</v>
      </c>
      <c r="W508" s="16" t="s">
        <v>2404</v>
      </c>
      <c r="X508" t="s">
        <v>207</v>
      </c>
      <c r="Z508" s="16" t="s">
        <v>204</v>
      </c>
      <c r="AB508" s="17">
        <f t="shared" si="69"/>
        <v>250</v>
      </c>
      <c r="AC508" s="13">
        <v>45025</v>
      </c>
      <c r="AD508">
        <f t="shared" si="67"/>
        <v>250</v>
      </c>
      <c r="AE508" s="13">
        <v>45025</v>
      </c>
      <c r="AF508">
        <f t="shared" si="75"/>
        <v>250</v>
      </c>
      <c r="AG508" s="13">
        <v>45025</v>
      </c>
      <c r="AH508">
        <f t="shared" si="72"/>
        <v>17.5</v>
      </c>
      <c r="AI508" s="13">
        <v>45002</v>
      </c>
      <c r="AJ508">
        <f t="shared" si="76"/>
        <v>125</v>
      </c>
      <c r="AK508" s="13">
        <v>45034</v>
      </c>
      <c r="AN508" t="s">
        <v>204</v>
      </c>
      <c r="AO508" s="13">
        <v>45101</v>
      </c>
      <c r="AP508" s="13">
        <v>45101</v>
      </c>
      <c r="AQ508" s="13">
        <v>45106</v>
      </c>
      <c r="AR508">
        <f t="shared" si="73"/>
        <v>3.5</v>
      </c>
      <c r="AS508">
        <f t="shared" si="74"/>
        <v>8.75</v>
      </c>
      <c r="AT508" t="s">
        <v>1946</v>
      </c>
    </row>
    <row r="509" spans="1:46" ht="20.149999999999999" customHeight="1" x14ac:dyDescent="0.35">
      <c r="A509">
        <v>508</v>
      </c>
      <c r="B509" t="s">
        <v>360</v>
      </c>
      <c r="C509" t="s">
        <v>11237</v>
      </c>
      <c r="D509" t="s">
        <v>2662</v>
      </c>
      <c r="E509" t="s">
        <v>98</v>
      </c>
      <c r="G509" t="s">
        <v>2413</v>
      </c>
      <c r="H509" t="s">
        <v>2414</v>
      </c>
      <c r="I509" t="s">
        <v>92</v>
      </c>
      <c r="J509" t="s">
        <v>2415</v>
      </c>
      <c r="K509" t="s">
        <v>2415</v>
      </c>
      <c r="M509" t="s">
        <v>2568</v>
      </c>
      <c r="N509">
        <v>1.6</v>
      </c>
      <c r="R509" s="14">
        <v>44984</v>
      </c>
      <c r="S509" t="s">
        <v>207</v>
      </c>
      <c r="T509" s="14">
        <v>44987</v>
      </c>
      <c r="U509" s="16" t="s">
        <v>1872</v>
      </c>
      <c r="V509" s="16">
        <f t="shared" si="68"/>
        <v>192</v>
      </c>
      <c r="W509" s="16" t="s">
        <v>2404</v>
      </c>
      <c r="X509" t="s">
        <v>207</v>
      </c>
      <c r="Z509" s="16" t="s">
        <v>204</v>
      </c>
      <c r="AB509" s="17">
        <f t="shared" si="69"/>
        <v>160</v>
      </c>
      <c r="AC509" s="13">
        <v>45029</v>
      </c>
      <c r="AD509">
        <f t="shared" si="67"/>
        <v>160</v>
      </c>
      <c r="AE509" s="13">
        <v>45029</v>
      </c>
      <c r="AF509">
        <f t="shared" si="75"/>
        <v>160</v>
      </c>
      <c r="AG509" s="13">
        <v>45029</v>
      </c>
      <c r="AH509">
        <f t="shared" si="72"/>
        <v>11.200000000000001</v>
      </c>
      <c r="AI509" s="13">
        <v>45005</v>
      </c>
      <c r="AJ509">
        <f t="shared" si="76"/>
        <v>80</v>
      </c>
      <c r="AK509" s="13">
        <v>45035</v>
      </c>
      <c r="AN509" t="s">
        <v>204</v>
      </c>
      <c r="AO509" s="13">
        <v>45103</v>
      </c>
      <c r="AP509" s="13">
        <v>45103</v>
      </c>
      <c r="AQ509" s="13">
        <v>45104</v>
      </c>
      <c r="AR509">
        <f t="shared" si="73"/>
        <v>3.5</v>
      </c>
      <c r="AS509">
        <f t="shared" si="74"/>
        <v>5.6000000000000005</v>
      </c>
      <c r="AT509" t="s">
        <v>1946</v>
      </c>
    </row>
    <row r="510" spans="1:46" ht="20.149999999999999" customHeight="1" x14ac:dyDescent="0.35">
      <c r="A510">
        <v>509</v>
      </c>
      <c r="B510" t="s">
        <v>360</v>
      </c>
      <c r="C510" t="s">
        <v>11238</v>
      </c>
      <c r="D510" t="s">
        <v>331</v>
      </c>
      <c r="E510" t="s">
        <v>98</v>
      </c>
      <c r="G510" t="s">
        <v>2413</v>
      </c>
      <c r="H510" t="s">
        <v>2414</v>
      </c>
      <c r="I510" t="s">
        <v>92</v>
      </c>
      <c r="J510" t="s">
        <v>2415</v>
      </c>
      <c r="K510" t="s">
        <v>2415</v>
      </c>
      <c r="M510" t="s">
        <v>2568</v>
      </c>
      <c r="N510">
        <v>2.5</v>
      </c>
      <c r="R510" s="14">
        <v>44974</v>
      </c>
      <c r="S510" t="s">
        <v>207</v>
      </c>
      <c r="T510" s="14">
        <v>44988</v>
      </c>
      <c r="U510" s="16" t="s">
        <v>1872</v>
      </c>
      <c r="V510" s="16">
        <f t="shared" si="68"/>
        <v>300</v>
      </c>
      <c r="W510" s="16" t="s">
        <v>2404</v>
      </c>
      <c r="X510" t="s">
        <v>207</v>
      </c>
      <c r="Z510" s="16" t="s">
        <v>204</v>
      </c>
      <c r="AB510" s="17">
        <f t="shared" si="69"/>
        <v>250</v>
      </c>
      <c r="AC510" s="13">
        <v>45017</v>
      </c>
      <c r="AD510">
        <f t="shared" si="67"/>
        <v>250</v>
      </c>
      <c r="AE510" s="13">
        <v>45017</v>
      </c>
      <c r="AF510">
        <f t="shared" si="75"/>
        <v>250</v>
      </c>
      <c r="AG510" s="13">
        <v>45017</v>
      </c>
      <c r="AH510">
        <f t="shared" si="72"/>
        <v>17.5</v>
      </c>
      <c r="AI510" s="13">
        <v>45006</v>
      </c>
      <c r="AJ510">
        <f t="shared" si="76"/>
        <v>125</v>
      </c>
      <c r="AK510" s="13">
        <v>45036</v>
      </c>
      <c r="AN510" t="s">
        <v>204</v>
      </c>
      <c r="AO510" s="13">
        <v>45102</v>
      </c>
      <c r="AP510" s="13">
        <v>45137</v>
      </c>
      <c r="AQ510" s="13">
        <v>45137</v>
      </c>
      <c r="AR510">
        <f t="shared" si="73"/>
        <v>3.5</v>
      </c>
      <c r="AS510">
        <f t="shared" si="74"/>
        <v>8.75</v>
      </c>
      <c r="AT510" t="s">
        <v>1946</v>
      </c>
    </row>
    <row r="511" spans="1:46" ht="20.149999999999999" customHeight="1" x14ac:dyDescent="0.35">
      <c r="A511">
        <v>510</v>
      </c>
      <c r="B511" t="s">
        <v>360</v>
      </c>
      <c r="C511" t="s">
        <v>11239</v>
      </c>
      <c r="D511" t="s">
        <v>332</v>
      </c>
      <c r="E511" t="s">
        <v>98</v>
      </c>
      <c r="G511" t="s">
        <v>2413</v>
      </c>
      <c r="H511" t="s">
        <v>2414</v>
      </c>
      <c r="I511" t="s">
        <v>92</v>
      </c>
      <c r="J511" t="s">
        <v>2415</v>
      </c>
      <c r="K511" t="s">
        <v>2415</v>
      </c>
      <c r="M511" t="s">
        <v>2568</v>
      </c>
      <c r="N511">
        <v>1</v>
      </c>
      <c r="R511" s="14">
        <v>44975</v>
      </c>
      <c r="S511" t="s">
        <v>207</v>
      </c>
      <c r="T511" s="14">
        <v>44989</v>
      </c>
      <c r="U511" s="16" t="s">
        <v>1872</v>
      </c>
      <c r="V511" s="16">
        <f t="shared" si="68"/>
        <v>120</v>
      </c>
      <c r="W511" s="16" t="s">
        <v>2404</v>
      </c>
      <c r="X511" t="s">
        <v>207</v>
      </c>
      <c r="Z511" s="16" t="s">
        <v>204</v>
      </c>
      <c r="AB511" s="17">
        <f t="shared" si="69"/>
        <v>100</v>
      </c>
      <c r="AC511" s="13">
        <v>45018</v>
      </c>
      <c r="AD511">
        <f t="shared" si="67"/>
        <v>100</v>
      </c>
      <c r="AE511" s="13">
        <v>45018</v>
      </c>
      <c r="AF511">
        <f t="shared" si="75"/>
        <v>100</v>
      </c>
      <c r="AG511" s="13">
        <v>45018</v>
      </c>
      <c r="AH511">
        <f t="shared" si="72"/>
        <v>7</v>
      </c>
      <c r="AI511" s="13">
        <v>45007</v>
      </c>
      <c r="AJ511">
        <f t="shared" si="76"/>
        <v>50</v>
      </c>
      <c r="AK511" s="13">
        <v>45037</v>
      </c>
      <c r="AN511" t="s">
        <v>204</v>
      </c>
      <c r="AO511" s="13">
        <v>45101</v>
      </c>
      <c r="AP511" s="13">
        <v>45100</v>
      </c>
      <c r="AQ511" s="13">
        <v>45100</v>
      </c>
      <c r="AR511">
        <f t="shared" si="73"/>
        <v>3.5</v>
      </c>
      <c r="AS511">
        <f t="shared" si="74"/>
        <v>3.5</v>
      </c>
      <c r="AT511" t="s">
        <v>1946</v>
      </c>
    </row>
    <row r="512" spans="1:46" ht="20.149999999999999" customHeight="1" x14ac:dyDescent="0.35">
      <c r="A512">
        <v>511</v>
      </c>
      <c r="B512" t="s">
        <v>360</v>
      </c>
      <c r="C512" t="s">
        <v>11240</v>
      </c>
      <c r="D512" t="s">
        <v>333</v>
      </c>
      <c r="E512" t="s">
        <v>98</v>
      </c>
      <c r="G512" t="s">
        <v>2413</v>
      </c>
      <c r="H512" t="s">
        <v>2414</v>
      </c>
      <c r="I512" t="s">
        <v>92</v>
      </c>
      <c r="J512" t="s">
        <v>2415</v>
      </c>
      <c r="K512" t="s">
        <v>2415</v>
      </c>
      <c r="M512" t="s">
        <v>2568</v>
      </c>
      <c r="N512">
        <v>1</v>
      </c>
      <c r="R512" s="14">
        <v>44976</v>
      </c>
      <c r="S512" t="s">
        <v>207</v>
      </c>
      <c r="T512" s="14">
        <v>44990</v>
      </c>
      <c r="U512" s="16" t="s">
        <v>1872</v>
      </c>
      <c r="V512" s="16">
        <f t="shared" si="68"/>
        <v>120</v>
      </c>
      <c r="W512" s="16" t="s">
        <v>2404</v>
      </c>
      <c r="X512" t="s">
        <v>207</v>
      </c>
      <c r="Z512" s="16" t="s">
        <v>204</v>
      </c>
      <c r="AB512" s="17">
        <f t="shared" si="69"/>
        <v>100</v>
      </c>
      <c r="AC512" s="13">
        <v>45019</v>
      </c>
      <c r="AD512">
        <f t="shared" si="67"/>
        <v>100</v>
      </c>
      <c r="AE512" s="13">
        <v>45019</v>
      </c>
      <c r="AF512">
        <f t="shared" si="75"/>
        <v>100</v>
      </c>
      <c r="AG512" s="13">
        <v>45019</v>
      </c>
      <c r="AH512">
        <f t="shared" si="72"/>
        <v>7</v>
      </c>
      <c r="AI512" s="13">
        <v>45008</v>
      </c>
      <c r="AJ512">
        <f t="shared" si="76"/>
        <v>50</v>
      </c>
      <c r="AK512" s="13">
        <v>45040</v>
      </c>
      <c r="AN512" t="s">
        <v>204</v>
      </c>
      <c r="AO512" s="13">
        <v>45103</v>
      </c>
      <c r="AP512" s="13">
        <v>45107</v>
      </c>
      <c r="AQ512" s="13">
        <v>45107</v>
      </c>
      <c r="AR512">
        <f t="shared" si="73"/>
        <v>3.5</v>
      </c>
      <c r="AS512">
        <f t="shared" si="74"/>
        <v>3.5</v>
      </c>
      <c r="AT512" t="s">
        <v>1946</v>
      </c>
    </row>
    <row r="513" spans="1:46" ht="20.149999999999999" customHeight="1" x14ac:dyDescent="0.35">
      <c r="A513">
        <v>512</v>
      </c>
      <c r="B513" t="s">
        <v>360</v>
      </c>
      <c r="C513" t="s">
        <v>11241</v>
      </c>
      <c r="D513" t="s">
        <v>334</v>
      </c>
      <c r="E513" t="s">
        <v>98</v>
      </c>
      <c r="G513" t="s">
        <v>2413</v>
      </c>
      <c r="H513" t="s">
        <v>2414</v>
      </c>
      <c r="I513" t="s">
        <v>92</v>
      </c>
      <c r="J513" t="s">
        <v>2415</v>
      </c>
      <c r="K513" t="s">
        <v>2415</v>
      </c>
      <c r="M513" t="s">
        <v>2568</v>
      </c>
      <c r="N513">
        <v>1</v>
      </c>
      <c r="R513" s="14">
        <v>44977</v>
      </c>
      <c r="S513" t="s">
        <v>207</v>
      </c>
      <c r="T513" s="14">
        <v>44991</v>
      </c>
      <c r="U513" s="16" t="s">
        <v>1872</v>
      </c>
      <c r="V513" s="16">
        <f t="shared" si="68"/>
        <v>120</v>
      </c>
      <c r="W513" s="16" t="s">
        <v>2404</v>
      </c>
      <c r="X513" t="s">
        <v>207</v>
      </c>
      <c r="Z513" s="16" t="s">
        <v>204</v>
      </c>
      <c r="AB513" s="17">
        <f t="shared" si="69"/>
        <v>100</v>
      </c>
      <c r="AC513" s="13">
        <v>45020</v>
      </c>
      <c r="AD513">
        <f t="shared" si="67"/>
        <v>100</v>
      </c>
      <c r="AE513" s="13">
        <v>45020</v>
      </c>
      <c r="AF513">
        <f t="shared" si="75"/>
        <v>100</v>
      </c>
      <c r="AG513" s="13">
        <v>45020</v>
      </c>
      <c r="AH513">
        <f t="shared" si="72"/>
        <v>7</v>
      </c>
      <c r="AI513" s="13">
        <v>44999</v>
      </c>
      <c r="AJ513">
        <f t="shared" si="76"/>
        <v>50</v>
      </c>
      <c r="AK513" s="13">
        <v>45041</v>
      </c>
      <c r="AN513" t="s">
        <v>204</v>
      </c>
      <c r="AO513" s="13">
        <v>45102</v>
      </c>
      <c r="AP513" s="13">
        <v>45117</v>
      </c>
      <c r="AQ513" s="13">
        <v>45117</v>
      </c>
      <c r="AR513">
        <f t="shared" si="73"/>
        <v>3.5</v>
      </c>
      <c r="AS513">
        <f t="shared" si="74"/>
        <v>3.5</v>
      </c>
      <c r="AT513" t="s">
        <v>1946</v>
      </c>
    </row>
    <row r="514" spans="1:46" ht="20.149999999999999" customHeight="1" x14ac:dyDescent="0.35">
      <c r="A514">
        <v>513</v>
      </c>
      <c r="B514" t="s">
        <v>360</v>
      </c>
      <c r="C514" t="s">
        <v>11242</v>
      </c>
      <c r="D514" t="s">
        <v>2663</v>
      </c>
      <c r="E514" t="s">
        <v>98</v>
      </c>
      <c r="G514" t="s">
        <v>2413</v>
      </c>
      <c r="H514" t="s">
        <v>2414</v>
      </c>
      <c r="I514" t="s">
        <v>92</v>
      </c>
      <c r="J514" t="s">
        <v>2415</v>
      </c>
      <c r="K514" t="s">
        <v>2415</v>
      </c>
      <c r="M514" t="s">
        <v>2568</v>
      </c>
      <c r="N514">
        <v>0.9</v>
      </c>
      <c r="R514" s="14">
        <v>44978</v>
      </c>
      <c r="S514" t="s">
        <v>207</v>
      </c>
      <c r="T514" s="14">
        <v>44994</v>
      </c>
      <c r="U514" s="16" t="s">
        <v>1872</v>
      </c>
      <c r="V514" s="16">
        <f t="shared" si="68"/>
        <v>108</v>
      </c>
      <c r="W514" s="16" t="s">
        <v>2404</v>
      </c>
      <c r="X514" t="s">
        <v>207</v>
      </c>
      <c r="Z514" s="16" t="s">
        <v>204</v>
      </c>
      <c r="AB514" s="17">
        <f t="shared" si="69"/>
        <v>90</v>
      </c>
      <c r="AC514" s="13">
        <v>45021</v>
      </c>
      <c r="AD514">
        <f t="shared" si="67"/>
        <v>90</v>
      </c>
      <c r="AE514" s="13">
        <v>45021</v>
      </c>
      <c r="AF514">
        <f t="shared" si="75"/>
        <v>90</v>
      </c>
      <c r="AG514" s="13">
        <v>45021</v>
      </c>
      <c r="AH514">
        <f t="shared" si="72"/>
        <v>6.3</v>
      </c>
      <c r="AI514" s="13">
        <v>45000</v>
      </c>
      <c r="AJ514">
        <f t="shared" si="76"/>
        <v>45</v>
      </c>
      <c r="AK514" s="13">
        <v>45042</v>
      </c>
      <c r="AN514" t="s">
        <v>204</v>
      </c>
      <c r="AO514" s="13">
        <v>45103</v>
      </c>
      <c r="AP514" s="13">
        <v>45120</v>
      </c>
      <c r="AQ514" s="13">
        <v>45120</v>
      </c>
      <c r="AR514">
        <f t="shared" si="73"/>
        <v>3.5</v>
      </c>
      <c r="AS514">
        <f t="shared" si="74"/>
        <v>3.15</v>
      </c>
      <c r="AT514" t="s">
        <v>1946</v>
      </c>
    </row>
    <row r="515" spans="1:46" ht="20.149999999999999" customHeight="1" x14ac:dyDescent="0.35">
      <c r="A515">
        <v>514</v>
      </c>
      <c r="B515" t="s">
        <v>360</v>
      </c>
      <c r="C515" t="s">
        <v>11243</v>
      </c>
      <c r="D515" t="s">
        <v>335</v>
      </c>
      <c r="E515" t="s">
        <v>98</v>
      </c>
      <c r="G515" t="s">
        <v>2413</v>
      </c>
      <c r="H515" t="s">
        <v>2414</v>
      </c>
      <c r="I515" t="s">
        <v>92</v>
      </c>
      <c r="J515" t="s">
        <v>2415</v>
      </c>
      <c r="K515" t="s">
        <v>2415</v>
      </c>
      <c r="M515" t="s">
        <v>2568</v>
      </c>
      <c r="N515">
        <v>1</v>
      </c>
      <c r="R515" s="14">
        <v>44981</v>
      </c>
      <c r="S515" t="s">
        <v>207</v>
      </c>
      <c r="T515" s="14">
        <v>44995</v>
      </c>
      <c r="U515" s="16" t="s">
        <v>1872</v>
      </c>
      <c r="V515" s="16">
        <f t="shared" si="68"/>
        <v>120</v>
      </c>
      <c r="W515" s="16" t="s">
        <v>2404</v>
      </c>
      <c r="X515" t="s">
        <v>207</v>
      </c>
      <c r="Z515" s="16" t="s">
        <v>204</v>
      </c>
      <c r="AB515" s="17">
        <f t="shared" si="69"/>
        <v>100</v>
      </c>
      <c r="AC515" s="13">
        <v>45022</v>
      </c>
      <c r="AD515">
        <f t="shared" ref="AD515:AD578" si="77">N515*100</f>
        <v>100</v>
      </c>
      <c r="AE515" s="13">
        <v>45022</v>
      </c>
      <c r="AF515">
        <f t="shared" si="75"/>
        <v>100</v>
      </c>
      <c r="AG515" s="13">
        <v>45022</v>
      </c>
      <c r="AH515">
        <f t="shared" si="72"/>
        <v>7</v>
      </c>
      <c r="AI515" s="13">
        <v>45001</v>
      </c>
      <c r="AJ515">
        <f t="shared" si="76"/>
        <v>50</v>
      </c>
      <c r="AK515" s="13">
        <v>45032</v>
      </c>
      <c r="AN515" t="s">
        <v>204</v>
      </c>
      <c r="AO515" s="13">
        <v>45103</v>
      </c>
      <c r="AP515" s="13">
        <v>45119</v>
      </c>
      <c r="AQ515" s="13">
        <v>45119</v>
      </c>
      <c r="AR515">
        <f t="shared" si="73"/>
        <v>3.5</v>
      </c>
      <c r="AS515">
        <f t="shared" si="74"/>
        <v>3.5</v>
      </c>
      <c r="AT515" t="s">
        <v>1946</v>
      </c>
    </row>
    <row r="516" spans="1:46" ht="20.149999999999999" customHeight="1" x14ac:dyDescent="0.35">
      <c r="A516">
        <v>515</v>
      </c>
      <c r="B516" t="s">
        <v>360</v>
      </c>
      <c r="C516" t="s">
        <v>11244</v>
      </c>
      <c r="D516" t="s">
        <v>356</v>
      </c>
      <c r="E516" t="s">
        <v>98</v>
      </c>
      <c r="G516" t="s">
        <v>2413</v>
      </c>
      <c r="H516" t="s">
        <v>2414</v>
      </c>
      <c r="I516" t="s">
        <v>92</v>
      </c>
      <c r="J516" t="s">
        <v>2415</v>
      </c>
      <c r="K516" t="s">
        <v>2415</v>
      </c>
      <c r="M516" t="s">
        <v>2568</v>
      </c>
      <c r="N516">
        <v>1</v>
      </c>
      <c r="R516" s="14">
        <v>44974</v>
      </c>
      <c r="S516" t="s">
        <v>207</v>
      </c>
      <c r="T516" s="14">
        <v>44986</v>
      </c>
      <c r="U516" s="16" t="s">
        <v>1872</v>
      </c>
      <c r="V516" s="16">
        <f t="shared" ref="V516:V579" si="78">120*N516</f>
        <v>120</v>
      </c>
      <c r="W516" s="16" t="s">
        <v>2404</v>
      </c>
      <c r="X516" t="s">
        <v>207</v>
      </c>
      <c r="Z516" s="16" t="s">
        <v>204</v>
      </c>
      <c r="AB516" s="17">
        <f t="shared" ref="AB516:AB579" si="79">N516*100</f>
        <v>100</v>
      </c>
      <c r="AC516" s="13">
        <v>45023</v>
      </c>
      <c r="AD516">
        <f t="shared" si="77"/>
        <v>100</v>
      </c>
      <c r="AE516" s="13">
        <v>45023</v>
      </c>
      <c r="AF516">
        <f t="shared" si="75"/>
        <v>100</v>
      </c>
      <c r="AG516" s="13">
        <v>45023</v>
      </c>
      <c r="AH516">
        <f t="shared" si="72"/>
        <v>7</v>
      </c>
      <c r="AI516" s="13">
        <v>44999</v>
      </c>
      <c r="AJ516">
        <f t="shared" si="76"/>
        <v>50</v>
      </c>
      <c r="AK516" s="13">
        <v>45033</v>
      </c>
      <c r="AN516" t="s">
        <v>204</v>
      </c>
      <c r="AO516" s="13">
        <v>45103</v>
      </c>
      <c r="AP516" s="13">
        <v>45127</v>
      </c>
      <c r="AQ516" s="13">
        <v>45127</v>
      </c>
      <c r="AR516">
        <f t="shared" ref="AR516:AR547" si="80">AS516/N516</f>
        <v>3.5</v>
      </c>
      <c r="AS516">
        <f t="shared" ref="AS516:AS547" si="81">N516*3.5</f>
        <v>3.5</v>
      </c>
      <c r="AT516" t="s">
        <v>1946</v>
      </c>
    </row>
    <row r="517" spans="1:46" ht="20.149999999999999" customHeight="1" x14ac:dyDescent="0.35">
      <c r="A517">
        <v>516</v>
      </c>
      <c r="B517" t="s">
        <v>360</v>
      </c>
      <c r="C517" t="s">
        <v>11245</v>
      </c>
      <c r="D517" t="s">
        <v>336</v>
      </c>
      <c r="E517" t="s">
        <v>98</v>
      </c>
      <c r="G517" t="s">
        <v>2413</v>
      </c>
      <c r="H517" t="s">
        <v>2414</v>
      </c>
      <c r="I517" t="s">
        <v>92</v>
      </c>
      <c r="J517" t="s">
        <v>2415</v>
      </c>
      <c r="K517" t="s">
        <v>2415</v>
      </c>
      <c r="M517" t="s">
        <v>2568</v>
      </c>
      <c r="N517">
        <v>1</v>
      </c>
      <c r="R517" s="14">
        <v>44975</v>
      </c>
      <c r="S517" t="s">
        <v>207</v>
      </c>
      <c r="T517" s="14">
        <v>44987</v>
      </c>
      <c r="U517" s="16" t="s">
        <v>1872</v>
      </c>
      <c r="V517" s="16">
        <f t="shared" si="78"/>
        <v>120</v>
      </c>
      <c r="W517" s="16" t="s">
        <v>2404</v>
      </c>
      <c r="X517" t="s">
        <v>207</v>
      </c>
      <c r="Z517" s="16" t="s">
        <v>204</v>
      </c>
      <c r="AB517" s="17">
        <f t="shared" si="79"/>
        <v>100</v>
      </c>
      <c r="AC517" s="13">
        <v>45024</v>
      </c>
      <c r="AD517">
        <f t="shared" si="77"/>
        <v>100</v>
      </c>
      <c r="AE517" s="13">
        <v>45024</v>
      </c>
      <c r="AF517">
        <f t="shared" si="75"/>
        <v>100</v>
      </c>
      <c r="AG517" s="13">
        <v>45024</v>
      </c>
      <c r="AH517">
        <f t="shared" si="72"/>
        <v>7</v>
      </c>
      <c r="AI517" s="13">
        <v>45000</v>
      </c>
      <c r="AJ517">
        <f t="shared" si="76"/>
        <v>50</v>
      </c>
      <c r="AK517" s="13">
        <v>45034</v>
      </c>
      <c r="AN517" t="s">
        <v>204</v>
      </c>
      <c r="AO517" s="13">
        <v>45104</v>
      </c>
      <c r="AP517" s="13">
        <v>45118</v>
      </c>
      <c r="AQ517" s="13">
        <v>45118</v>
      </c>
      <c r="AR517">
        <f t="shared" si="80"/>
        <v>3.5</v>
      </c>
      <c r="AS517">
        <f t="shared" si="81"/>
        <v>3.5</v>
      </c>
      <c r="AT517" t="s">
        <v>1946</v>
      </c>
    </row>
    <row r="518" spans="1:46" ht="20.149999999999999" customHeight="1" x14ac:dyDescent="0.35">
      <c r="A518">
        <v>517</v>
      </c>
      <c r="B518" t="s">
        <v>360</v>
      </c>
      <c r="C518" t="s">
        <v>11246</v>
      </c>
      <c r="D518" t="s">
        <v>337</v>
      </c>
      <c r="E518" t="s">
        <v>98</v>
      </c>
      <c r="G518" t="s">
        <v>2413</v>
      </c>
      <c r="H518" t="s">
        <v>2414</v>
      </c>
      <c r="I518" t="s">
        <v>92</v>
      </c>
      <c r="J518" t="s">
        <v>2415</v>
      </c>
      <c r="K518" t="s">
        <v>2415</v>
      </c>
      <c r="M518" t="s">
        <v>2568</v>
      </c>
      <c r="N518">
        <v>0.5</v>
      </c>
      <c r="R518" s="14">
        <v>44974</v>
      </c>
      <c r="S518" t="s">
        <v>207</v>
      </c>
      <c r="T518" s="14">
        <v>44988</v>
      </c>
      <c r="U518" s="16" t="s">
        <v>1872</v>
      </c>
      <c r="V518" s="16">
        <f t="shared" si="78"/>
        <v>60</v>
      </c>
      <c r="W518" s="16" t="s">
        <v>2404</v>
      </c>
      <c r="X518" t="s">
        <v>207</v>
      </c>
      <c r="Z518" s="16" t="s">
        <v>204</v>
      </c>
      <c r="AB518" s="17">
        <f t="shared" si="79"/>
        <v>50</v>
      </c>
      <c r="AC518" s="13">
        <v>45025</v>
      </c>
      <c r="AD518">
        <f t="shared" si="77"/>
        <v>50</v>
      </c>
      <c r="AE518" s="13">
        <v>45025</v>
      </c>
      <c r="AF518">
        <f t="shared" si="75"/>
        <v>50</v>
      </c>
      <c r="AG518" s="13">
        <v>45025</v>
      </c>
      <c r="AH518">
        <f t="shared" si="72"/>
        <v>3.5</v>
      </c>
      <c r="AI518" s="13">
        <v>45001</v>
      </c>
      <c r="AJ518">
        <f t="shared" si="76"/>
        <v>25</v>
      </c>
      <c r="AK518" s="13">
        <v>45035</v>
      </c>
      <c r="AN518" t="s">
        <v>204</v>
      </c>
      <c r="AO518" s="13">
        <v>45103</v>
      </c>
      <c r="AP518" s="13">
        <v>45095</v>
      </c>
      <c r="AQ518" s="13">
        <v>45095</v>
      </c>
      <c r="AR518">
        <f t="shared" si="80"/>
        <v>3.5</v>
      </c>
      <c r="AS518">
        <f t="shared" si="81"/>
        <v>1.75</v>
      </c>
      <c r="AT518" t="s">
        <v>1874</v>
      </c>
    </row>
    <row r="519" spans="1:46" ht="20.149999999999999" customHeight="1" x14ac:dyDescent="0.35">
      <c r="A519">
        <v>518</v>
      </c>
      <c r="B519" t="s">
        <v>360</v>
      </c>
      <c r="C519" t="s">
        <v>11247</v>
      </c>
      <c r="D519" t="s">
        <v>338</v>
      </c>
      <c r="E519" t="s">
        <v>98</v>
      </c>
      <c r="G519" t="s">
        <v>2413</v>
      </c>
      <c r="H519" t="s">
        <v>2414</v>
      </c>
      <c r="I519" t="s">
        <v>92</v>
      </c>
      <c r="J519" t="s">
        <v>2415</v>
      </c>
      <c r="K519" t="s">
        <v>2415</v>
      </c>
      <c r="M519" t="s">
        <v>2568</v>
      </c>
      <c r="N519">
        <v>1</v>
      </c>
      <c r="R519" s="14">
        <v>44975</v>
      </c>
      <c r="S519" t="s">
        <v>207</v>
      </c>
      <c r="T519" s="14">
        <v>44989</v>
      </c>
      <c r="U519" s="16" t="s">
        <v>1872</v>
      </c>
      <c r="V519" s="16">
        <f t="shared" si="78"/>
        <v>120</v>
      </c>
      <c r="W519" s="16" t="s">
        <v>2404</v>
      </c>
      <c r="X519" t="s">
        <v>207</v>
      </c>
      <c r="Z519" s="16" t="s">
        <v>204</v>
      </c>
      <c r="AB519" s="17">
        <f t="shared" si="79"/>
        <v>100</v>
      </c>
      <c r="AC519" s="13">
        <v>45029</v>
      </c>
      <c r="AD519">
        <f t="shared" si="77"/>
        <v>100</v>
      </c>
      <c r="AE519" s="13">
        <v>45029</v>
      </c>
      <c r="AF519">
        <f t="shared" si="75"/>
        <v>100</v>
      </c>
      <c r="AG519" s="13">
        <v>45029</v>
      </c>
      <c r="AH519">
        <f t="shared" si="72"/>
        <v>7</v>
      </c>
      <c r="AI519" s="13">
        <v>45002</v>
      </c>
      <c r="AJ519">
        <f t="shared" si="76"/>
        <v>50</v>
      </c>
      <c r="AK519" s="13">
        <v>45036</v>
      </c>
      <c r="AN519" t="s">
        <v>204</v>
      </c>
      <c r="AO519" s="13">
        <v>45105</v>
      </c>
      <c r="AP519" s="13">
        <v>45116</v>
      </c>
      <c r="AQ519" s="13">
        <v>45116</v>
      </c>
      <c r="AR519">
        <f t="shared" si="80"/>
        <v>3.5</v>
      </c>
      <c r="AS519">
        <f t="shared" si="81"/>
        <v>3.5</v>
      </c>
      <c r="AT519" t="s">
        <v>1874</v>
      </c>
    </row>
    <row r="520" spans="1:46" ht="20.149999999999999" customHeight="1" x14ac:dyDescent="0.35">
      <c r="A520">
        <v>519</v>
      </c>
      <c r="B520" t="s">
        <v>360</v>
      </c>
      <c r="C520" t="s">
        <v>11248</v>
      </c>
      <c r="D520" t="s">
        <v>339</v>
      </c>
      <c r="E520" t="s">
        <v>98</v>
      </c>
      <c r="G520" t="s">
        <v>2413</v>
      </c>
      <c r="H520" t="s">
        <v>2414</v>
      </c>
      <c r="I520" t="s">
        <v>92</v>
      </c>
      <c r="J520" t="s">
        <v>2415</v>
      </c>
      <c r="K520" t="s">
        <v>2415</v>
      </c>
      <c r="M520" t="s">
        <v>2568</v>
      </c>
      <c r="N520">
        <v>1</v>
      </c>
      <c r="R520" s="14">
        <v>44976</v>
      </c>
      <c r="S520" t="s">
        <v>207</v>
      </c>
      <c r="T520" s="14">
        <v>44986</v>
      </c>
      <c r="U520" s="16" t="s">
        <v>1872</v>
      </c>
      <c r="V520" s="16">
        <f t="shared" si="78"/>
        <v>120</v>
      </c>
      <c r="W520" s="16" t="s">
        <v>2404</v>
      </c>
      <c r="X520" t="s">
        <v>207</v>
      </c>
      <c r="Z520" s="16" t="s">
        <v>204</v>
      </c>
      <c r="AB520" s="17">
        <f t="shared" si="79"/>
        <v>100</v>
      </c>
      <c r="AC520" s="13">
        <v>45017</v>
      </c>
      <c r="AD520">
        <f t="shared" si="77"/>
        <v>100</v>
      </c>
      <c r="AE520" s="13">
        <v>45017</v>
      </c>
      <c r="AF520">
        <f t="shared" si="75"/>
        <v>100</v>
      </c>
      <c r="AG520" s="13">
        <v>45017</v>
      </c>
      <c r="AH520">
        <f t="shared" si="72"/>
        <v>7</v>
      </c>
      <c r="AI520" s="13">
        <v>45005</v>
      </c>
      <c r="AJ520">
        <f t="shared" si="76"/>
        <v>50</v>
      </c>
      <c r="AK520" s="13">
        <v>45032</v>
      </c>
      <c r="AN520" t="s">
        <v>204</v>
      </c>
      <c r="AO520" s="13">
        <v>45105</v>
      </c>
      <c r="AP520" s="13">
        <v>45109</v>
      </c>
      <c r="AQ520" s="13">
        <v>45109</v>
      </c>
      <c r="AR520">
        <f t="shared" si="80"/>
        <v>3.5</v>
      </c>
      <c r="AS520">
        <f t="shared" si="81"/>
        <v>3.5</v>
      </c>
      <c r="AT520" t="s">
        <v>1874</v>
      </c>
    </row>
    <row r="521" spans="1:46" ht="20.149999999999999" customHeight="1" x14ac:dyDescent="0.35">
      <c r="A521">
        <v>520</v>
      </c>
      <c r="B521" t="s">
        <v>360</v>
      </c>
      <c r="C521" t="s">
        <v>11249</v>
      </c>
      <c r="D521" t="s">
        <v>340</v>
      </c>
      <c r="E521" t="s">
        <v>98</v>
      </c>
      <c r="G521" t="s">
        <v>2413</v>
      </c>
      <c r="H521" t="s">
        <v>2414</v>
      </c>
      <c r="I521" t="s">
        <v>92</v>
      </c>
      <c r="J521" t="s">
        <v>2415</v>
      </c>
      <c r="K521" t="s">
        <v>2415</v>
      </c>
      <c r="M521" t="s">
        <v>2568</v>
      </c>
      <c r="N521">
        <v>2</v>
      </c>
      <c r="R521" s="14">
        <v>44977</v>
      </c>
      <c r="S521" t="s">
        <v>207</v>
      </c>
      <c r="T521" s="14">
        <v>44987</v>
      </c>
      <c r="U521" s="16" t="s">
        <v>1872</v>
      </c>
      <c r="V521" s="16">
        <f t="shared" si="78"/>
        <v>240</v>
      </c>
      <c r="W521" s="16" t="s">
        <v>2404</v>
      </c>
      <c r="X521" t="s">
        <v>207</v>
      </c>
      <c r="Z521" s="16" t="s">
        <v>204</v>
      </c>
      <c r="AB521" s="17">
        <f t="shared" si="79"/>
        <v>200</v>
      </c>
      <c r="AC521" s="13">
        <v>45018</v>
      </c>
      <c r="AD521">
        <f t="shared" si="77"/>
        <v>200</v>
      </c>
      <c r="AE521" s="13">
        <v>45018</v>
      </c>
      <c r="AF521">
        <f t="shared" si="75"/>
        <v>200</v>
      </c>
      <c r="AG521" s="13">
        <v>45018</v>
      </c>
      <c r="AH521">
        <f t="shared" si="72"/>
        <v>14</v>
      </c>
      <c r="AI521" s="13">
        <v>45006</v>
      </c>
      <c r="AJ521">
        <f t="shared" si="76"/>
        <v>100</v>
      </c>
      <c r="AK521" s="13">
        <v>45033</v>
      </c>
      <c r="AN521" t="s">
        <v>204</v>
      </c>
      <c r="AO521" s="13">
        <v>45088</v>
      </c>
      <c r="AP521" s="13">
        <v>45115</v>
      </c>
      <c r="AQ521" s="13">
        <v>45115</v>
      </c>
      <c r="AR521">
        <f t="shared" si="80"/>
        <v>3.5</v>
      </c>
      <c r="AS521">
        <f t="shared" si="81"/>
        <v>7</v>
      </c>
      <c r="AT521" t="s">
        <v>1874</v>
      </c>
    </row>
    <row r="522" spans="1:46" ht="20.149999999999999" customHeight="1" x14ac:dyDescent="0.35">
      <c r="A522">
        <v>521</v>
      </c>
      <c r="B522" t="s">
        <v>360</v>
      </c>
      <c r="C522" t="s">
        <v>11250</v>
      </c>
      <c r="D522" t="s">
        <v>2664</v>
      </c>
      <c r="E522" t="s">
        <v>98</v>
      </c>
      <c r="G522" t="s">
        <v>2413</v>
      </c>
      <c r="H522" t="s">
        <v>2414</v>
      </c>
      <c r="I522" t="s">
        <v>92</v>
      </c>
      <c r="J522" t="s">
        <v>2415</v>
      </c>
      <c r="K522" t="s">
        <v>2415</v>
      </c>
      <c r="M522" t="s">
        <v>2568</v>
      </c>
      <c r="N522">
        <v>1</v>
      </c>
      <c r="R522" s="14">
        <v>44974</v>
      </c>
      <c r="S522" t="s">
        <v>207</v>
      </c>
      <c r="T522" s="14">
        <v>44988</v>
      </c>
      <c r="U522" s="16" t="s">
        <v>1872</v>
      </c>
      <c r="V522" s="16">
        <f t="shared" si="78"/>
        <v>120</v>
      </c>
      <c r="W522" s="16" t="s">
        <v>2404</v>
      </c>
      <c r="X522" t="s">
        <v>207</v>
      </c>
      <c r="Z522" s="16" t="s">
        <v>204</v>
      </c>
      <c r="AB522" s="17">
        <f t="shared" si="79"/>
        <v>100</v>
      </c>
      <c r="AC522" s="13">
        <v>45019</v>
      </c>
      <c r="AD522">
        <f t="shared" si="77"/>
        <v>100</v>
      </c>
      <c r="AE522" s="13">
        <v>45019</v>
      </c>
      <c r="AF522">
        <f t="shared" si="75"/>
        <v>100</v>
      </c>
      <c r="AG522" s="13">
        <v>45019</v>
      </c>
      <c r="AH522">
        <f t="shared" si="72"/>
        <v>7</v>
      </c>
      <c r="AI522" s="13">
        <v>45007</v>
      </c>
      <c r="AJ522">
        <f t="shared" si="76"/>
        <v>50</v>
      </c>
      <c r="AK522" s="13">
        <v>45034</v>
      </c>
      <c r="AN522" t="s">
        <v>204</v>
      </c>
      <c r="AO522" s="13">
        <v>45075</v>
      </c>
      <c r="AP522" s="13">
        <v>45092</v>
      </c>
      <c r="AQ522" s="13">
        <v>45092</v>
      </c>
      <c r="AR522">
        <f t="shared" si="80"/>
        <v>3.5</v>
      </c>
      <c r="AS522">
        <f t="shared" si="81"/>
        <v>3.5</v>
      </c>
      <c r="AT522" t="s">
        <v>1874</v>
      </c>
    </row>
    <row r="523" spans="1:46" ht="20.149999999999999" customHeight="1" x14ac:dyDescent="0.35">
      <c r="A523">
        <v>522</v>
      </c>
      <c r="B523" t="s">
        <v>360</v>
      </c>
      <c r="C523" t="s">
        <v>11251</v>
      </c>
      <c r="D523" t="s">
        <v>249</v>
      </c>
      <c r="E523" t="s">
        <v>93</v>
      </c>
      <c r="G523" t="s">
        <v>2413</v>
      </c>
      <c r="H523" t="s">
        <v>2414</v>
      </c>
      <c r="I523" t="s">
        <v>92</v>
      </c>
      <c r="J523" t="s">
        <v>2415</v>
      </c>
      <c r="K523" t="s">
        <v>2415</v>
      </c>
      <c r="M523" t="s">
        <v>3044</v>
      </c>
      <c r="N523">
        <v>1</v>
      </c>
      <c r="R523" s="14">
        <v>44975</v>
      </c>
      <c r="S523" t="s">
        <v>207</v>
      </c>
      <c r="T523" s="14">
        <v>44986</v>
      </c>
      <c r="U523" s="16" t="s">
        <v>1872</v>
      </c>
      <c r="V523" s="16">
        <f t="shared" si="78"/>
        <v>120</v>
      </c>
      <c r="W523" s="16" t="s">
        <v>2404</v>
      </c>
      <c r="X523" t="s">
        <v>207</v>
      </c>
      <c r="Z523" s="16" t="s">
        <v>204</v>
      </c>
      <c r="AB523" s="17">
        <f t="shared" si="79"/>
        <v>100</v>
      </c>
      <c r="AC523" s="13">
        <v>45020</v>
      </c>
      <c r="AD523">
        <f t="shared" si="77"/>
        <v>100</v>
      </c>
      <c r="AE523" s="13">
        <v>45020</v>
      </c>
      <c r="AF523">
        <f t="shared" si="75"/>
        <v>100</v>
      </c>
      <c r="AG523" s="13">
        <v>45020</v>
      </c>
      <c r="AH523">
        <f t="shared" si="72"/>
        <v>7</v>
      </c>
      <c r="AI523" s="13">
        <v>45008</v>
      </c>
      <c r="AJ523">
        <f t="shared" si="76"/>
        <v>50</v>
      </c>
      <c r="AK523" s="13">
        <v>45035</v>
      </c>
      <c r="AN523" t="s">
        <v>204</v>
      </c>
      <c r="AO523" s="13">
        <v>45083</v>
      </c>
      <c r="AP523" s="13">
        <v>45113</v>
      </c>
      <c r="AQ523" s="13">
        <v>45113</v>
      </c>
      <c r="AR523">
        <f t="shared" si="80"/>
        <v>3.5</v>
      </c>
      <c r="AS523">
        <f t="shared" si="81"/>
        <v>3.5</v>
      </c>
      <c r="AT523" t="s">
        <v>1874</v>
      </c>
    </row>
    <row r="524" spans="1:46" ht="20.149999999999999" customHeight="1" x14ac:dyDescent="0.35">
      <c r="A524">
        <v>523</v>
      </c>
      <c r="B524" t="s">
        <v>360</v>
      </c>
      <c r="C524" t="s">
        <v>11252</v>
      </c>
      <c r="D524" t="s">
        <v>341</v>
      </c>
      <c r="E524" t="s">
        <v>93</v>
      </c>
      <c r="G524" t="s">
        <v>2413</v>
      </c>
      <c r="H524" t="s">
        <v>2414</v>
      </c>
      <c r="I524" t="s">
        <v>92</v>
      </c>
      <c r="J524" t="s">
        <v>2415</v>
      </c>
      <c r="K524" t="s">
        <v>2415</v>
      </c>
      <c r="M524" t="s">
        <v>3044</v>
      </c>
      <c r="N524">
        <v>2</v>
      </c>
      <c r="R524" s="14">
        <v>44976</v>
      </c>
      <c r="S524" t="s">
        <v>207</v>
      </c>
      <c r="T524" s="14">
        <v>44987</v>
      </c>
      <c r="U524" s="16" t="s">
        <v>1872</v>
      </c>
      <c r="V524" s="16">
        <f t="shared" si="78"/>
        <v>240</v>
      </c>
      <c r="W524" s="16" t="s">
        <v>2404</v>
      </c>
      <c r="X524" t="s">
        <v>207</v>
      </c>
      <c r="Z524" s="16" t="s">
        <v>204</v>
      </c>
      <c r="AB524" s="17">
        <f t="shared" si="79"/>
        <v>200</v>
      </c>
      <c r="AC524" s="13">
        <v>45021</v>
      </c>
      <c r="AD524">
        <f t="shared" si="77"/>
        <v>200</v>
      </c>
      <c r="AE524" s="13">
        <v>45021</v>
      </c>
      <c r="AF524">
        <f t="shared" si="75"/>
        <v>200</v>
      </c>
      <c r="AG524" s="13">
        <v>45021</v>
      </c>
      <c r="AH524">
        <f t="shared" si="72"/>
        <v>14</v>
      </c>
      <c r="AI524" s="13">
        <v>44999</v>
      </c>
      <c r="AJ524">
        <f t="shared" si="76"/>
        <v>100</v>
      </c>
      <c r="AK524" s="13">
        <v>45036</v>
      </c>
      <c r="AN524" t="s">
        <v>204</v>
      </c>
      <c r="AO524" s="13">
        <v>45079</v>
      </c>
      <c r="AP524" s="13">
        <v>45115</v>
      </c>
      <c r="AQ524" s="13">
        <v>45115</v>
      </c>
      <c r="AR524">
        <f t="shared" si="80"/>
        <v>3.5</v>
      </c>
      <c r="AS524">
        <f t="shared" si="81"/>
        <v>7</v>
      </c>
      <c r="AT524" t="s">
        <v>1874</v>
      </c>
    </row>
    <row r="525" spans="1:46" ht="20.149999999999999" customHeight="1" x14ac:dyDescent="0.35">
      <c r="A525">
        <v>524</v>
      </c>
      <c r="B525" t="s">
        <v>360</v>
      </c>
      <c r="C525" t="s">
        <v>11253</v>
      </c>
      <c r="D525" t="s">
        <v>2665</v>
      </c>
      <c r="E525" t="s">
        <v>98</v>
      </c>
      <c r="G525" t="s">
        <v>2413</v>
      </c>
      <c r="H525" t="s">
        <v>2414</v>
      </c>
      <c r="I525" t="s">
        <v>92</v>
      </c>
      <c r="J525" t="s">
        <v>2415</v>
      </c>
      <c r="K525" t="s">
        <v>2415</v>
      </c>
      <c r="M525" t="s">
        <v>2568</v>
      </c>
      <c r="N525">
        <v>1.05</v>
      </c>
      <c r="R525" s="14">
        <v>44977</v>
      </c>
      <c r="S525" t="s">
        <v>207</v>
      </c>
      <c r="T525" s="14">
        <v>44988</v>
      </c>
      <c r="U525" s="16" t="s">
        <v>1872</v>
      </c>
      <c r="V525" s="16">
        <f t="shared" si="78"/>
        <v>126</v>
      </c>
      <c r="W525" s="16" t="s">
        <v>2404</v>
      </c>
      <c r="X525" t="s">
        <v>207</v>
      </c>
      <c r="Z525" s="16" t="s">
        <v>204</v>
      </c>
      <c r="AB525" s="17">
        <f t="shared" si="79"/>
        <v>105</v>
      </c>
      <c r="AC525" s="13">
        <v>45022</v>
      </c>
      <c r="AD525">
        <f t="shared" si="77"/>
        <v>105</v>
      </c>
      <c r="AE525" s="13">
        <v>45022</v>
      </c>
      <c r="AF525">
        <f t="shared" si="75"/>
        <v>105</v>
      </c>
      <c r="AG525" s="13">
        <v>45022</v>
      </c>
      <c r="AH525">
        <f t="shared" si="72"/>
        <v>7.3500000000000005</v>
      </c>
      <c r="AI525" s="13">
        <v>45000</v>
      </c>
      <c r="AJ525">
        <f t="shared" si="76"/>
        <v>52.5</v>
      </c>
      <c r="AK525" s="13">
        <v>45037</v>
      </c>
      <c r="AN525" t="s">
        <v>204</v>
      </c>
      <c r="AO525" s="13">
        <v>45087</v>
      </c>
      <c r="AP525" s="13">
        <v>45118</v>
      </c>
      <c r="AQ525" s="13">
        <v>45118</v>
      </c>
      <c r="AR525">
        <f t="shared" si="80"/>
        <v>3.5</v>
      </c>
      <c r="AS525">
        <f t="shared" si="81"/>
        <v>3.6750000000000003</v>
      </c>
      <c r="AT525" t="s">
        <v>1874</v>
      </c>
    </row>
    <row r="526" spans="1:46" ht="20.149999999999999" customHeight="1" x14ac:dyDescent="0.35">
      <c r="A526">
        <v>525</v>
      </c>
      <c r="B526" t="s">
        <v>360</v>
      </c>
      <c r="C526" t="s">
        <v>11254</v>
      </c>
      <c r="D526" t="s">
        <v>2666</v>
      </c>
      <c r="E526" t="s">
        <v>98</v>
      </c>
      <c r="G526" t="s">
        <v>2413</v>
      </c>
      <c r="H526" t="s">
        <v>2414</v>
      </c>
      <c r="I526" t="s">
        <v>92</v>
      </c>
      <c r="J526" t="s">
        <v>2415</v>
      </c>
      <c r="K526" t="s">
        <v>2415</v>
      </c>
      <c r="M526" t="s">
        <v>2568</v>
      </c>
      <c r="N526">
        <v>1</v>
      </c>
      <c r="R526" s="14">
        <v>44974</v>
      </c>
      <c r="S526" t="s">
        <v>207</v>
      </c>
      <c r="T526" s="14">
        <v>44989</v>
      </c>
      <c r="U526" s="16" t="s">
        <v>1872</v>
      </c>
      <c r="V526" s="16">
        <f t="shared" si="78"/>
        <v>120</v>
      </c>
      <c r="W526" s="16" t="s">
        <v>2404</v>
      </c>
      <c r="X526" t="s">
        <v>207</v>
      </c>
      <c r="Z526" s="16" t="s">
        <v>204</v>
      </c>
      <c r="AB526" s="17">
        <f t="shared" si="79"/>
        <v>100</v>
      </c>
      <c r="AC526" s="13">
        <v>45023</v>
      </c>
      <c r="AD526">
        <f t="shared" si="77"/>
        <v>100</v>
      </c>
      <c r="AE526" s="13">
        <v>45023</v>
      </c>
      <c r="AF526">
        <f t="shared" si="75"/>
        <v>100</v>
      </c>
      <c r="AG526" s="13">
        <v>45023</v>
      </c>
      <c r="AH526">
        <f t="shared" si="72"/>
        <v>7</v>
      </c>
      <c r="AI526" s="13">
        <v>45001</v>
      </c>
      <c r="AJ526">
        <f t="shared" si="76"/>
        <v>50</v>
      </c>
      <c r="AK526" s="13">
        <v>45040</v>
      </c>
      <c r="AN526" t="s">
        <v>204</v>
      </c>
      <c r="AO526" s="13">
        <v>45089</v>
      </c>
      <c r="AP526" s="13">
        <v>45115</v>
      </c>
      <c r="AQ526" s="13">
        <v>45115</v>
      </c>
      <c r="AR526">
        <f t="shared" si="80"/>
        <v>3.5</v>
      </c>
      <c r="AS526">
        <f t="shared" si="81"/>
        <v>3.5</v>
      </c>
      <c r="AT526" t="s">
        <v>1874</v>
      </c>
    </row>
    <row r="527" spans="1:46" ht="20.149999999999999" customHeight="1" x14ac:dyDescent="0.35">
      <c r="A527">
        <v>526</v>
      </c>
      <c r="B527" t="s">
        <v>360</v>
      </c>
      <c r="C527" t="s">
        <v>11255</v>
      </c>
      <c r="D527" t="s">
        <v>342</v>
      </c>
      <c r="E527" t="s">
        <v>98</v>
      </c>
      <c r="G527" t="s">
        <v>2413</v>
      </c>
      <c r="H527" t="s">
        <v>2414</v>
      </c>
      <c r="I527" t="s">
        <v>92</v>
      </c>
      <c r="J527" t="s">
        <v>2415</v>
      </c>
      <c r="K527" t="s">
        <v>2415</v>
      </c>
      <c r="M527" t="s">
        <v>2568</v>
      </c>
      <c r="N527">
        <v>2.5</v>
      </c>
      <c r="R527" s="14">
        <v>44975</v>
      </c>
      <c r="S527" t="s">
        <v>207</v>
      </c>
      <c r="T527" s="14">
        <v>44990</v>
      </c>
      <c r="U527" s="16" t="s">
        <v>1872</v>
      </c>
      <c r="V527" s="16">
        <f t="shared" si="78"/>
        <v>300</v>
      </c>
      <c r="W527" s="16" t="s">
        <v>2404</v>
      </c>
      <c r="X527" t="s">
        <v>207</v>
      </c>
      <c r="Z527" s="16" t="s">
        <v>204</v>
      </c>
      <c r="AB527" s="17">
        <f t="shared" si="79"/>
        <v>250</v>
      </c>
      <c r="AC527" s="13">
        <v>45024</v>
      </c>
      <c r="AD527">
        <f t="shared" si="77"/>
        <v>250</v>
      </c>
      <c r="AE527" s="13">
        <v>45024</v>
      </c>
      <c r="AF527">
        <f t="shared" si="75"/>
        <v>250</v>
      </c>
      <c r="AG527" s="13">
        <v>45024</v>
      </c>
      <c r="AH527">
        <f t="shared" si="72"/>
        <v>17.5</v>
      </c>
      <c r="AI527" s="13">
        <v>44999</v>
      </c>
      <c r="AJ527">
        <f t="shared" si="76"/>
        <v>125</v>
      </c>
      <c r="AK527" s="13">
        <v>45041</v>
      </c>
      <c r="AN527" t="s">
        <v>204</v>
      </c>
      <c r="AO527" s="13">
        <v>45072</v>
      </c>
      <c r="AP527" s="13">
        <v>45099</v>
      </c>
      <c r="AQ527" s="13">
        <v>45104</v>
      </c>
      <c r="AR527">
        <f t="shared" si="80"/>
        <v>3.5</v>
      </c>
      <c r="AS527">
        <f t="shared" si="81"/>
        <v>8.75</v>
      </c>
      <c r="AT527" t="s">
        <v>1874</v>
      </c>
    </row>
    <row r="528" spans="1:46" ht="20.149999999999999" customHeight="1" x14ac:dyDescent="0.35">
      <c r="A528">
        <v>527</v>
      </c>
      <c r="B528" t="s">
        <v>360</v>
      </c>
      <c r="C528" t="s">
        <v>11256</v>
      </c>
      <c r="D528" t="s">
        <v>2667</v>
      </c>
      <c r="E528" t="s">
        <v>98</v>
      </c>
      <c r="G528" t="s">
        <v>2413</v>
      </c>
      <c r="H528" t="s">
        <v>2414</v>
      </c>
      <c r="I528" t="s">
        <v>92</v>
      </c>
      <c r="J528" t="s">
        <v>2415</v>
      </c>
      <c r="K528" t="s">
        <v>2415</v>
      </c>
      <c r="M528" t="s">
        <v>2568</v>
      </c>
      <c r="N528">
        <v>1.5</v>
      </c>
      <c r="R528" s="14">
        <v>44976</v>
      </c>
      <c r="S528" t="s">
        <v>207</v>
      </c>
      <c r="T528" s="14">
        <v>44991</v>
      </c>
      <c r="U528" s="16" t="s">
        <v>1872</v>
      </c>
      <c r="V528" s="16">
        <f t="shared" si="78"/>
        <v>180</v>
      </c>
      <c r="W528" s="16" t="s">
        <v>2404</v>
      </c>
      <c r="X528" t="s">
        <v>207</v>
      </c>
      <c r="Z528" s="16" t="s">
        <v>204</v>
      </c>
      <c r="AB528" s="17">
        <f t="shared" si="79"/>
        <v>150</v>
      </c>
      <c r="AC528" s="13">
        <v>45025</v>
      </c>
      <c r="AD528">
        <f t="shared" si="77"/>
        <v>150</v>
      </c>
      <c r="AE528" s="13">
        <v>45025</v>
      </c>
      <c r="AF528">
        <f t="shared" si="75"/>
        <v>150</v>
      </c>
      <c r="AG528" s="13">
        <v>45025</v>
      </c>
      <c r="AH528">
        <f t="shared" si="72"/>
        <v>10.5</v>
      </c>
      <c r="AI528" s="13">
        <v>45000</v>
      </c>
      <c r="AJ528">
        <f t="shared" si="76"/>
        <v>75</v>
      </c>
      <c r="AK528" s="13">
        <v>45042</v>
      </c>
      <c r="AN528" t="s">
        <v>204</v>
      </c>
      <c r="AO528" s="13">
        <v>45087</v>
      </c>
      <c r="AP528" s="13">
        <v>45135</v>
      </c>
      <c r="AQ528" s="13">
        <v>45137</v>
      </c>
      <c r="AR528">
        <f t="shared" si="80"/>
        <v>3.5</v>
      </c>
      <c r="AS528">
        <f t="shared" si="81"/>
        <v>5.25</v>
      </c>
      <c r="AT528" t="s">
        <v>1874</v>
      </c>
    </row>
    <row r="529" spans="1:46" ht="20.149999999999999" customHeight="1" x14ac:dyDescent="0.35">
      <c r="A529">
        <v>528</v>
      </c>
      <c r="B529" t="s">
        <v>360</v>
      </c>
      <c r="C529" t="s">
        <v>11257</v>
      </c>
      <c r="D529" t="s">
        <v>2668</v>
      </c>
      <c r="E529" t="s">
        <v>98</v>
      </c>
      <c r="G529" t="s">
        <v>2413</v>
      </c>
      <c r="H529" t="s">
        <v>2414</v>
      </c>
      <c r="I529" t="s">
        <v>92</v>
      </c>
      <c r="J529" t="s">
        <v>2415</v>
      </c>
      <c r="K529" t="s">
        <v>2415</v>
      </c>
      <c r="M529" t="s">
        <v>2568</v>
      </c>
      <c r="N529">
        <v>0.4</v>
      </c>
      <c r="R529" s="14">
        <v>44977</v>
      </c>
      <c r="S529" t="s">
        <v>207</v>
      </c>
      <c r="T529" s="14">
        <v>44994</v>
      </c>
      <c r="U529" s="16" t="s">
        <v>1872</v>
      </c>
      <c r="V529" s="16">
        <f t="shared" si="78"/>
        <v>48</v>
      </c>
      <c r="W529" s="16" t="s">
        <v>2404</v>
      </c>
      <c r="X529" t="s">
        <v>207</v>
      </c>
      <c r="Z529" s="16" t="s">
        <v>204</v>
      </c>
      <c r="AB529" s="17">
        <f t="shared" si="79"/>
        <v>40</v>
      </c>
      <c r="AC529" s="13">
        <v>45029</v>
      </c>
      <c r="AD529">
        <f t="shared" si="77"/>
        <v>40</v>
      </c>
      <c r="AE529" s="13">
        <v>45029</v>
      </c>
      <c r="AF529">
        <f t="shared" si="75"/>
        <v>40</v>
      </c>
      <c r="AG529" s="13">
        <v>45029</v>
      </c>
      <c r="AH529">
        <f t="shared" si="72"/>
        <v>2.8000000000000003</v>
      </c>
      <c r="AI529" s="13">
        <v>45001</v>
      </c>
      <c r="AJ529">
        <f t="shared" si="76"/>
        <v>20</v>
      </c>
      <c r="AK529" s="13">
        <v>45032</v>
      </c>
      <c r="AN529" t="s">
        <v>204</v>
      </c>
      <c r="AO529" s="13">
        <v>45074</v>
      </c>
      <c r="AP529" s="13">
        <v>45103</v>
      </c>
      <c r="AQ529" s="13">
        <v>45103</v>
      </c>
      <c r="AR529">
        <f t="shared" si="80"/>
        <v>3.5</v>
      </c>
      <c r="AS529">
        <f t="shared" si="81"/>
        <v>1.4000000000000001</v>
      </c>
      <c r="AT529" t="s">
        <v>1874</v>
      </c>
    </row>
    <row r="530" spans="1:46" ht="20.149999999999999" customHeight="1" x14ac:dyDescent="0.35">
      <c r="A530">
        <v>529</v>
      </c>
      <c r="B530" t="s">
        <v>360</v>
      </c>
      <c r="C530" t="s">
        <v>11258</v>
      </c>
      <c r="D530" t="s">
        <v>343</v>
      </c>
      <c r="E530" t="s">
        <v>98</v>
      </c>
      <c r="G530" t="s">
        <v>2413</v>
      </c>
      <c r="H530" t="s">
        <v>2414</v>
      </c>
      <c r="I530" t="s">
        <v>92</v>
      </c>
      <c r="J530" t="s">
        <v>2415</v>
      </c>
      <c r="K530" t="s">
        <v>2415</v>
      </c>
      <c r="M530" t="s">
        <v>2568</v>
      </c>
      <c r="N530">
        <v>0.6</v>
      </c>
      <c r="R530" s="14">
        <v>44978</v>
      </c>
      <c r="S530" t="s">
        <v>207</v>
      </c>
      <c r="T530" s="14">
        <v>44995</v>
      </c>
      <c r="U530" s="16" t="s">
        <v>1872</v>
      </c>
      <c r="V530" s="16">
        <f t="shared" si="78"/>
        <v>72</v>
      </c>
      <c r="W530" s="16" t="s">
        <v>2404</v>
      </c>
      <c r="X530" t="s">
        <v>207</v>
      </c>
      <c r="Z530" s="16" t="s">
        <v>204</v>
      </c>
      <c r="AB530" s="17">
        <f t="shared" si="79"/>
        <v>60</v>
      </c>
      <c r="AC530" s="13">
        <v>45017</v>
      </c>
      <c r="AD530">
        <f t="shared" si="77"/>
        <v>60</v>
      </c>
      <c r="AE530" s="13">
        <v>45017</v>
      </c>
      <c r="AF530">
        <f t="shared" si="75"/>
        <v>60</v>
      </c>
      <c r="AG530" s="13">
        <v>45017</v>
      </c>
      <c r="AH530">
        <f t="shared" si="72"/>
        <v>4.2</v>
      </c>
      <c r="AI530" s="13">
        <v>45002</v>
      </c>
      <c r="AJ530">
        <f t="shared" si="76"/>
        <v>30</v>
      </c>
      <c r="AK530" s="13">
        <v>45033</v>
      </c>
      <c r="AN530" t="s">
        <v>204</v>
      </c>
      <c r="AO530" s="13">
        <v>45076</v>
      </c>
      <c r="AP530" s="13">
        <v>45115</v>
      </c>
      <c r="AQ530" s="13">
        <v>45115</v>
      </c>
      <c r="AR530">
        <f t="shared" si="80"/>
        <v>3.5000000000000004</v>
      </c>
      <c r="AS530">
        <f t="shared" si="81"/>
        <v>2.1</v>
      </c>
      <c r="AT530" t="s">
        <v>1874</v>
      </c>
    </row>
    <row r="531" spans="1:46" ht="20.149999999999999" customHeight="1" x14ac:dyDescent="0.35">
      <c r="A531">
        <v>530</v>
      </c>
      <c r="B531" t="s">
        <v>360</v>
      </c>
      <c r="C531" t="s">
        <v>11259</v>
      </c>
      <c r="D531" t="s">
        <v>356</v>
      </c>
      <c r="E531" t="s">
        <v>98</v>
      </c>
      <c r="G531" t="s">
        <v>2413</v>
      </c>
      <c r="H531" t="s">
        <v>2414</v>
      </c>
      <c r="I531" t="s">
        <v>92</v>
      </c>
      <c r="J531" t="s">
        <v>2415</v>
      </c>
      <c r="K531" t="s">
        <v>2415</v>
      </c>
      <c r="M531" t="s">
        <v>2568</v>
      </c>
      <c r="N531">
        <v>0.6</v>
      </c>
      <c r="R531" s="14">
        <v>44981</v>
      </c>
      <c r="S531" t="s">
        <v>207</v>
      </c>
      <c r="T531" s="14">
        <v>44986</v>
      </c>
      <c r="U531" s="16" t="s">
        <v>1872</v>
      </c>
      <c r="V531" s="16">
        <f t="shared" si="78"/>
        <v>72</v>
      </c>
      <c r="W531" s="16" t="s">
        <v>2404</v>
      </c>
      <c r="X531" t="s">
        <v>207</v>
      </c>
      <c r="Z531" s="16" t="s">
        <v>204</v>
      </c>
      <c r="AB531" s="17">
        <f t="shared" si="79"/>
        <v>60</v>
      </c>
      <c r="AC531" s="13">
        <v>45018</v>
      </c>
      <c r="AD531">
        <f t="shared" si="77"/>
        <v>60</v>
      </c>
      <c r="AE531" s="13">
        <v>45018</v>
      </c>
      <c r="AF531">
        <f t="shared" si="75"/>
        <v>60</v>
      </c>
      <c r="AG531" s="13">
        <v>45018</v>
      </c>
      <c r="AH531">
        <f t="shared" ref="AH531:AH594" si="82">N531*7</f>
        <v>4.2</v>
      </c>
      <c r="AI531" s="13">
        <v>45005</v>
      </c>
      <c r="AJ531">
        <f t="shared" si="76"/>
        <v>30</v>
      </c>
      <c r="AK531" s="13">
        <v>45034</v>
      </c>
      <c r="AN531" t="s">
        <v>204</v>
      </c>
      <c r="AO531" s="13">
        <v>45082</v>
      </c>
      <c r="AP531" s="13">
        <v>45095</v>
      </c>
      <c r="AQ531" s="13">
        <v>45095</v>
      </c>
      <c r="AR531">
        <f t="shared" si="80"/>
        <v>3.5000000000000004</v>
      </c>
      <c r="AS531">
        <f t="shared" si="81"/>
        <v>2.1</v>
      </c>
      <c r="AT531" t="s">
        <v>1874</v>
      </c>
    </row>
    <row r="532" spans="1:46" ht="20.149999999999999" customHeight="1" x14ac:dyDescent="0.35">
      <c r="A532">
        <v>531</v>
      </c>
      <c r="B532" t="s">
        <v>360</v>
      </c>
      <c r="C532" t="s">
        <v>11260</v>
      </c>
      <c r="D532" t="s">
        <v>2669</v>
      </c>
      <c r="E532" t="s">
        <v>98</v>
      </c>
      <c r="G532" t="s">
        <v>2413</v>
      </c>
      <c r="H532" t="s">
        <v>2414</v>
      </c>
      <c r="I532" t="s">
        <v>92</v>
      </c>
      <c r="J532" t="s">
        <v>2415</v>
      </c>
      <c r="K532" t="s">
        <v>2415</v>
      </c>
      <c r="M532" t="s">
        <v>2568</v>
      </c>
      <c r="N532">
        <v>1</v>
      </c>
      <c r="R532" s="14">
        <v>44984</v>
      </c>
      <c r="S532" t="s">
        <v>207</v>
      </c>
      <c r="T532" s="14">
        <v>44987</v>
      </c>
      <c r="U532" s="16" t="s">
        <v>1872</v>
      </c>
      <c r="V532" s="16">
        <f t="shared" si="78"/>
        <v>120</v>
      </c>
      <c r="W532" s="16" t="s">
        <v>2404</v>
      </c>
      <c r="X532" t="s">
        <v>207</v>
      </c>
      <c r="Z532" s="16" t="s">
        <v>204</v>
      </c>
      <c r="AB532" s="17">
        <f t="shared" si="79"/>
        <v>100</v>
      </c>
      <c r="AC532" s="13">
        <v>45019</v>
      </c>
      <c r="AD532">
        <f t="shared" si="77"/>
        <v>100</v>
      </c>
      <c r="AE532" s="13">
        <v>45019</v>
      </c>
      <c r="AF532">
        <f t="shared" si="75"/>
        <v>100</v>
      </c>
      <c r="AG532" s="13">
        <v>45019</v>
      </c>
      <c r="AH532">
        <f t="shared" si="82"/>
        <v>7</v>
      </c>
      <c r="AI532" s="13">
        <v>45006</v>
      </c>
      <c r="AJ532">
        <f t="shared" si="76"/>
        <v>50</v>
      </c>
      <c r="AK532" s="13">
        <v>45035</v>
      </c>
      <c r="AN532" t="s">
        <v>204</v>
      </c>
      <c r="AO532" s="13">
        <v>45079</v>
      </c>
      <c r="AP532" s="13">
        <v>45094</v>
      </c>
      <c r="AQ532" s="13">
        <v>45094</v>
      </c>
      <c r="AR532">
        <f t="shared" si="80"/>
        <v>3.5</v>
      </c>
      <c r="AS532">
        <f t="shared" si="81"/>
        <v>3.5</v>
      </c>
      <c r="AT532" t="s">
        <v>1874</v>
      </c>
    </row>
    <row r="533" spans="1:46" ht="20.149999999999999" customHeight="1" x14ac:dyDescent="0.35">
      <c r="A533">
        <v>532</v>
      </c>
      <c r="B533" t="s">
        <v>360</v>
      </c>
      <c r="C533" t="s">
        <v>11261</v>
      </c>
      <c r="D533" t="s">
        <v>2670</v>
      </c>
      <c r="E533" t="s">
        <v>98</v>
      </c>
      <c r="G533" t="s">
        <v>2413</v>
      </c>
      <c r="H533" t="s">
        <v>2414</v>
      </c>
      <c r="I533" t="s">
        <v>92</v>
      </c>
      <c r="J533" t="s">
        <v>2415</v>
      </c>
      <c r="K533" t="s">
        <v>2415</v>
      </c>
      <c r="M533" t="s">
        <v>2568</v>
      </c>
      <c r="N533">
        <v>0.4</v>
      </c>
      <c r="R533" s="14">
        <v>44974</v>
      </c>
      <c r="S533" t="s">
        <v>207</v>
      </c>
      <c r="T533" s="14">
        <v>44988</v>
      </c>
      <c r="U533" s="16" t="s">
        <v>1872</v>
      </c>
      <c r="V533" s="16">
        <f t="shared" si="78"/>
        <v>48</v>
      </c>
      <c r="W533" s="16" t="s">
        <v>2404</v>
      </c>
      <c r="X533" t="s">
        <v>207</v>
      </c>
      <c r="Z533" s="16" t="s">
        <v>204</v>
      </c>
      <c r="AB533" s="17">
        <f t="shared" si="79"/>
        <v>40</v>
      </c>
      <c r="AC533" s="13">
        <v>45020</v>
      </c>
      <c r="AD533">
        <f t="shared" si="77"/>
        <v>40</v>
      </c>
      <c r="AE533" s="13">
        <v>45020</v>
      </c>
      <c r="AF533">
        <f t="shared" si="75"/>
        <v>40</v>
      </c>
      <c r="AG533" s="13">
        <v>45020</v>
      </c>
      <c r="AH533">
        <f t="shared" si="82"/>
        <v>2.8000000000000003</v>
      </c>
      <c r="AI533" s="13">
        <v>45007</v>
      </c>
      <c r="AJ533">
        <f t="shared" si="76"/>
        <v>20</v>
      </c>
      <c r="AK533" s="13">
        <v>45036</v>
      </c>
      <c r="AN533" t="s">
        <v>204</v>
      </c>
      <c r="AO533" s="13">
        <v>45090</v>
      </c>
      <c r="AP533" s="13">
        <v>45098</v>
      </c>
      <c r="AQ533" s="13">
        <v>45098</v>
      </c>
      <c r="AR533">
        <f t="shared" si="80"/>
        <v>3.5</v>
      </c>
      <c r="AS533">
        <f t="shared" si="81"/>
        <v>1.4000000000000001</v>
      </c>
      <c r="AT533" t="s">
        <v>1874</v>
      </c>
    </row>
    <row r="534" spans="1:46" ht="20.149999999999999" customHeight="1" x14ac:dyDescent="0.35">
      <c r="A534">
        <v>533</v>
      </c>
      <c r="B534" t="s">
        <v>360</v>
      </c>
      <c r="C534" t="s">
        <v>11262</v>
      </c>
      <c r="D534" t="s">
        <v>2671</v>
      </c>
      <c r="E534" t="s">
        <v>98</v>
      </c>
      <c r="G534" t="s">
        <v>2413</v>
      </c>
      <c r="H534" t="s">
        <v>2414</v>
      </c>
      <c r="I534" t="s">
        <v>92</v>
      </c>
      <c r="J534" t="s">
        <v>2415</v>
      </c>
      <c r="K534" t="s">
        <v>2415</v>
      </c>
      <c r="M534" t="s">
        <v>2568</v>
      </c>
      <c r="N534">
        <v>0.6</v>
      </c>
      <c r="R534" s="14">
        <v>44974</v>
      </c>
      <c r="S534" t="s">
        <v>207</v>
      </c>
      <c r="T534" s="14">
        <v>44989</v>
      </c>
      <c r="U534" s="16" t="s">
        <v>1872</v>
      </c>
      <c r="V534" s="16">
        <f t="shared" si="78"/>
        <v>72</v>
      </c>
      <c r="W534" s="16" t="s">
        <v>2404</v>
      </c>
      <c r="X534" t="s">
        <v>207</v>
      </c>
      <c r="Z534" s="16" t="s">
        <v>204</v>
      </c>
      <c r="AB534" s="17">
        <f t="shared" si="79"/>
        <v>60</v>
      </c>
      <c r="AC534" s="13">
        <v>45021</v>
      </c>
      <c r="AD534">
        <f t="shared" si="77"/>
        <v>60</v>
      </c>
      <c r="AE534" s="13">
        <v>45021</v>
      </c>
      <c r="AF534">
        <f t="shared" si="75"/>
        <v>60</v>
      </c>
      <c r="AG534" s="13">
        <v>45021</v>
      </c>
      <c r="AH534">
        <f t="shared" si="82"/>
        <v>4.2</v>
      </c>
      <c r="AI534" s="13">
        <v>45008</v>
      </c>
      <c r="AJ534">
        <f t="shared" si="76"/>
        <v>30</v>
      </c>
      <c r="AK534" s="13">
        <v>45032</v>
      </c>
      <c r="AN534" t="s">
        <v>204</v>
      </c>
      <c r="AO534" s="13">
        <v>45088</v>
      </c>
      <c r="AP534" s="13">
        <v>45100</v>
      </c>
      <c r="AQ534" s="13">
        <v>45100</v>
      </c>
      <c r="AR534">
        <f t="shared" si="80"/>
        <v>3.5000000000000004</v>
      </c>
      <c r="AS534">
        <f t="shared" si="81"/>
        <v>2.1</v>
      </c>
      <c r="AT534" t="s">
        <v>1874</v>
      </c>
    </row>
    <row r="535" spans="1:46" ht="20.149999999999999" customHeight="1" x14ac:dyDescent="0.35">
      <c r="A535">
        <v>534</v>
      </c>
      <c r="B535" t="s">
        <v>360</v>
      </c>
      <c r="C535" t="s">
        <v>11263</v>
      </c>
      <c r="D535" t="s">
        <v>2672</v>
      </c>
      <c r="E535" t="s">
        <v>98</v>
      </c>
      <c r="G535" t="s">
        <v>2413</v>
      </c>
      <c r="H535" t="s">
        <v>2414</v>
      </c>
      <c r="I535" t="s">
        <v>92</v>
      </c>
      <c r="J535" t="s">
        <v>2415</v>
      </c>
      <c r="K535" t="s">
        <v>2415</v>
      </c>
      <c r="M535" t="s">
        <v>2568</v>
      </c>
      <c r="N535">
        <v>1</v>
      </c>
      <c r="R535" s="14">
        <v>44975</v>
      </c>
      <c r="S535" t="s">
        <v>207</v>
      </c>
      <c r="T535" s="14">
        <v>44986</v>
      </c>
      <c r="U535" s="16" t="s">
        <v>1872</v>
      </c>
      <c r="V535" s="16">
        <f t="shared" si="78"/>
        <v>120</v>
      </c>
      <c r="W535" s="16" t="s">
        <v>2404</v>
      </c>
      <c r="X535" t="s">
        <v>207</v>
      </c>
      <c r="Z535" s="16" t="s">
        <v>204</v>
      </c>
      <c r="AB535" s="17">
        <f t="shared" si="79"/>
        <v>100</v>
      </c>
      <c r="AC535" s="13">
        <v>45022</v>
      </c>
      <c r="AD535">
        <f t="shared" si="77"/>
        <v>100</v>
      </c>
      <c r="AE535" s="13">
        <v>45022</v>
      </c>
      <c r="AF535">
        <f t="shared" si="75"/>
        <v>100</v>
      </c>
      <c r="AG535" s="13">
        <v>45022</v>
      </c>
      <c r="AH535">
        <f t="shared" si="82"/>
        <v>7</v>
      </c>
      <c r="AI535" s="13">
        <v>44999</v>
      </c>
      <c r="AJ535">
        <f t="shared" si="76"/>
        <v>50</v>
      </c>
      <c r="AK535" s="13">
        <v>45033</v>
      </c>
      <c r="AN535" t="s">
        <v>204</v>
      </c>
      <c r="AO535" s="13">
        <v>45073</v>
      </c>
      <c r="AP535" s="13">
        <v>45115</v>
      </c>
      <c r="AQ535" s="13">
        <v>45115</v>
      </c>
      <c r="AR535">
        <f t="shared" si="80"/>
        <v>3.5</v>
      </c>
      <c r="AS535">
        <f t="shared" si="81"/>
        <v>3.5</v>
      </c>
      <c r="AT535" t="s">
        <v>1874</v>
      </c>
    </row>
    <row r="536" spans="1:46" ht="20.149999999999999" customHeight="1" x14ac:dyDescent="0.35">
      <c r="A536">
        <v>535</v>
      </c>
      <c r="B536" t="s">
        <v>360</v>
      </c>
      <c r="C536" t="s">
        <v>11264</v>
      </c>
      <c r="D536" t="s">
        <v>2673</v>
      </c>
      <c r="E536" t="s">
        <v>98</v>
      </c>
      <c r="G536" t="s">
        <v>2413</v>
      </c>
      <c r="H536" t="s">
        <v>2414</v>
      </c>
      <c r="I536" t="s">
        <v>92</v>
      </c>
      <c r="J536" t="s">
        <v>2415</v>
      </c>
      <c r="K536" t="s">
        <v>2415</v>
      </c>
      <c r="M536" t="s">
        <v>2568</v>
      </c>
      <c r="N536">
        <v>0.6</v>
      </c>
      <c r="R536" s="14">
        <v>44976</v>
      </c>
      <c r="S536" t="s">
        <v>207</v>
      </c>
      <c r="T536" s="14">
        <v>44986</v>
      </c>
      <c r="U536" s="16" t="s">
        <v>1872</v>
      </c>
      <c r="V536" s="16">
        <f t="shared" si="78"/>
        <v>72</v>
      </c>
      <c r="W536" s="16" t="s">
        <v>2404</v>
      </c>
      <c r="X536" t="s">
        <v>207</v>
      </c>
      <c r="Z536" s="16" t="s">
        <v>204</v>
      </c>
      <c r="AB536" s="17">
        <f t="shared" si="79"/>
        <v>60</v>
      </c>
      <c r="AC536" s="13">
        <v>45023</v>
      </c>
      <c r="AD536">
        <f t="shared" si="77"/>
        <v>60</v>
      </c>
      <c r="AE536" s="13">
        <v>45023</v>
      </c>
      <c r="AF536">
        <f t="shared" si="75"/>
        <v>60</v>
      </c>
      <c r="AG536" s="13">
        <v>45023</v>
      </c>
      <c r="AH536">
        <f t="shared" si="82"/>
        <v>4.2</v>
      </c>
      <c r="AI536" s="13">
        <v>45000</v>
      </c>
      <c r="AJ536">
        <f t="shared" si="76"/>
        <v>30</v>
      </c>
      <c r="AK536" s="13">
        <v>45034</v>
      </c>
      <c r="AN536" t="s">
        <v>204</v>
      </c>
      <c r="AO536" s="13">
        <v>45073</v>
      </c>
      <c r="AP536" s="13">
        <v>45119</v>
      </c>
      <c r="AQ536" s="13">
        <v>45119</v>
      </c>
      <c r="AR536">
        <f t="shared" si="80"/>
        <v>3.5000000000000004</v>
      </c>
      <c r="AS536">
        <f t="shared" si="81"/>
        <v>2.1</v>
      </c>
      <c r="AT536" t="s">
        <v>1874</v>
      </c>
    </row>
    <row r="537" spans="1:46" ht="20.149999999999999" customHeight="1" x14ac:dyDescent="0.35">
      <c r="A537">
        <v>536</v>
      </c>
      <c r="B537" t="s">
        <v>360</v>
      </c>
      <c r="C537" t="s">
        <v>11265</v>
      </c>
      <c r="D537" t="s">
        <v>2674</v>
      </c>
      <c r="E537" t="s">
        <v>98</v>
      </c>
      <c r="G537" t="s">
        <v>2413</v>
      </c>
      <c r="H537" t="s">
        <v>2414</v>
      </c>
      <c r="I537" t="s">
        <v>92</v>
      </c>
      <c r="J537" t="s">
        <v>2415</v>
      </c>
      <c r="K537" t="s">
        <v>2415</v>
      </c>
      <c r="M537" t="s">
        <v>2568</v>
      </c>
      <c r="N537">
        <v>0.6</v>
      </c>
      <c r="R537" s="14">
        <v>44977</v>
      </c>
      <c r="S537" t="s">
        <v>207</v>
      </c>
      <c r="T537" s="14">
        <v>44987</v>
      </c>
      <c r="U537" s="16" t="s">
        <v>1872</v>
      </c>
      <c r="V537" s="16">
        <f t="shared" si="78"/>
        <v>72</v>
      </c>
      <c r="W537" s="16" t="s">
        <v>2404</v>
      </c>
      <c r="X537" t="s">
        <v>207</v>
      </c>
      <c r="Z537" s="16" t="s">
        <v>204</v>
      </c>
      <c r="AB537" s="17">
        <f t="shared" si="79"/>
        <v>60</v>
      </c>
      <c r="AC537" s="13">
        <v>45024</v>
      </c>
      <c r="AD537">
        <f t="shared" si="77"/>
        <v>60</v>
      </c>
      <c r="AE537" s="13">
        <v>45024</v>
      </c>
      <c r="AF537">
        <f t="shared" si="75"/>
        <v>60</v>
      </c>
      <c r="AG537" s="13">
        <v>45024</v>
      </c>
      <c r="AH537">
        <f t="shared" si="82"/>
        <v>4.2</v>
      </c>
      <c r="AI537" s="13">
        <v>45001</v>
      </c>
      <c r="AJ537">
        <f t="shared" si="76"/>
        <v>30</v>
      </c>
      <c r="AK537" s="13">
        <v>45035</v>
      </c>
      <c r="AN537" t="s">
        <v>204</v>
      </c>
      <c r="AO537" s="13">
        <v>45088</v>
      </c>
      <c r="AP537" s="13">
        <v>45100</v>
      </c>
      <c r="AQ537" s="13">
        <v>45100</v>
      </c>
      <c r="AR537">
        <f t="shared" si="80"/>
        <v>3.5000000000000004</v>
      </c>
      <c r="AS537">
        <f t="shared" si="81"/>
        <v>2.1</v>
      </c>
      <c r="AT537" t="s">
        <v>1946</v>
      </c>
    </row>
    <row r="538" spans="1:46" ht="20.149999999999999" customHeight="1" x14ac:dyDescent="0.35">
      <c r="A538">
        <v>537</v>
      </c>
      <c r="B538" t="s">
        <v>360</v>
      </c>
      <c r="C538" t="s">
        <v>11266</v>
      </c>
      <c r="D538" t="s">
        <v>2675</v>
      </c>
      <c r="E538" t="s">
        <v>98</v>
      </c>
      <c r="G538" t="s">
        <v>2413</v>
      </c>
      <c r="H538" t="s">
        <v>2414</v>
      </c>
      <c r="I538" t="s">
        <v>92</v>
      </c>
      <c r="J538" t="s">
        <v>2415</v>
      </c>
      <c r="K538" t="s">
        <v>2415</v>
      </c>
      <c r="M538" t="s">
        <v>2568</v>
      </c>
      <c r="N538">
        <v>0.6</v>
      </c>
      <c r="R538" s="14">
        <v>44978</v>
      </c>
      <c r="S538" t="s">
        <v>207</v>
      </c>
      <c r="T538" s="14">
        <v>44988</v>
      </c>
      <c r="U538" s="16" t="s">
        <v>1872</v>
      </c>
      <c r="V538" s="16">
        <f t="shared" si="78"/>
        <v>72</v>
      </c>
      <c r="W538" s="16" t="s">
        <v>2404</v>
      </c>
      <c r="X538" t="s">
        <v>207</v>
      </c>
      <c r="Z538" s="16" t="s">
        <v>204</v>
      </c>
      <c r="AB538" s="17">
        <f t="shared" si="79"/>
        <v>60</v>
      </c>
      <c r="AC538" s="13">
        <v>45025</v>
      </c>
      <c r="AD538">
        <f t="shared" si="77"/>
        <v>60</v>
      </c>
      <c r="AE538" s="13">
        <v>45025</v>
      </c>
      <c r="AF538">
        <f t="shared" si="75"/>
        <v>60</v>
      </c>
      <c r="AG538" s="13">
        <v>45025</v>
      </c>
      <c r="AH538">
        <f t="shared" si="82"/>
        <v>4.2</v>
      </c>
      <c r="AI538" s="13">
        <v>44999</v>
      </c>
      <c r="AJ538">
        <f t="shared" si="76"/>
        <v>30</v>
      </c>
      <c r="AK538" s="13">
        <v>45036</v>
      </c>
      <c r="AN538" t="s">
        <v>204</v>
      </c>
      <c r="AO538" s="13">
        <v>45080</v>
      </c>
      <c r="AP538" s="13">
        <v>45105</v>
      </c>
      <c r="AQ538" s="13">
        <v>45105</v>
      </c>
      <c r="AR538">
        <f t="shared" si="80"/>
        <v>3.5000000000000004</v>
      </c>
      <c r="AS538">
        <f t="shared" si="81"/>
        <v>2.1</v>
      </c>
      <c r="AT538" t="s">
        <v>1946</v>
      </c>
    </row>
    <row r="539" spans="1:46" ht="20.149999999999999" customHeight="1" x14ac:dyDescent="0.35">
      <c r="A539">
        <v>538</v>
      </c>
      <c r="B539" t="s">
        <v>360</v>
      </c>
      <c r="C539" t="s">
        <v>11267</v>
      </c>
      <c r="D539" t="s">
        <v>2676</v>
      </c>
      <c r="E539" t="s">
        <v>98</v>
      </c>
      <c r="G539" t="s">
        <v>2413</v>
      </c>
      <c r="H539" t="s">
        <v>2414</v>
      </c>
      <c r="I539" t="s">
        <v>92</v>
      </c>
      <c r="J539" t="s">
        <v>2415</v>
      </c>
      <c r="K539" t="s">
        <v>2415</v>
      </c>
      <c r="M539" t="s">
        <v>2568</v>
      </c>
      <c r="N539">
        <v>0.4</v>
      </c>
      <c r="R539" s="14">
        <v>44981</v>
      </c>
      <c r="S539" t="s">
        <v>207</v>
      </c>
      <c r="T539" s="14">
        <v>44989</v>
      </c>
      <c r="U539" s="16" t="s">
        <v>1872</v>
      </c>
      <c r="V539" s="16">
        <f t="shared" si="78"/>
        <v>48</v>
      </c>
      <c r="W539" s="16" t="s">
        <v>2404</v>
      </c>
      <c r="X539" t="s">
        <v>207</v>
      </c>
      <c r="Z539" s="16" t="s">
        <v>204</v>
      </c>
      <c r="AB539" s="17">
        <f t="shared" si="79"/>
        <v>40</v>
      </c>
      <c r="AC539" s="13">
        <v>45029</v>
      </c>
      <c r="AD539">
        <f t="shared" si="77"/>
        <v>40</v>
      </c>
      <c r="AE539" s="13">
        <v>45029</v>
      </c>
      <c r="AF539">
        <f t="shared" si="75"/>
        <v>40</v>
      </c>
      <c r="AG539" s="13">
        <v>45029</v>
      </c>
      <c r="AH539">
        <f t="shared" si="82"/>
        <v>2.8000000000000003</v>
      </c>
      <c r="AI539" s="13">
        <v>45000</v>
      </c>
      <c r="AJ539">
        <f t="shared" si="76"/>
        <v>20</v>
      </c>
      <c r="AK539" s="13">
        <v>45037</v>
      </c>
      <c r="AN539" t="s">
        <v>204</v>
      </c>
      <c r="AO539" s="13">
        <v>45087</v>
      </c>
      <c r="AP539" s="13">
        <v>45097</v>
      </c>
      <c r="AQ539" s="13">
        <v>45097</v>
      </c>
      <c r="AR539">
        <f t="shared" si="80"/>
        <v>3.5</v>
      </c>
      <c r="AS539">
        <f t="shared" si="81"/>
        <v>1.4000000000000001</v>
      </c>
      <c r="AT539" t="s">
        <v>1946</v>
      </c>
    </row>
    <row r="540" spans="1:46" ht="20.149999999999999" customHeight="1" x14ac:dyDescent="0.35">
      <c r="A540">
        <v>539</v>
      </c>
      <c r="B540" t="s">
        <v>360</v>
      </c>
      <c r="C540" t="s">
        <v>11268</v>
      </c>
      <c r="D540" t="s">
        <v>344</v>
      </c>
      <c r="E540" t="s">
        <v>98</v>
      </c>
      <c r="G540" t="s">
        <v>2413</v>
      </c>
      <c r="H540" t="s">
        <v>2414</v>
      </c>
      <c r="I540" t="s">
        <v>92</v>
      </c>
      <c r="J540" t="s">
        <v>2415</v>
      </c>
      <c r="K540" t="s">
        <v>2415</v>
      </c>
      <c r="M540" t="s">
        <v>2568</v>
      </c>
      <c r="N540">
        <v>0.4</v>
      </c>
      <c r="R540" s="14">
        <v>44974</v>
      </c>
      <c r="S540" t="s">
        <v>207</v>
      </c>
      <c r="T540" s="14">
        <v>44990</v>
      </c>
      <c r="U540" s="16" t="s">
        <v>1872</v>
      </c>
      <c r="V540" s="16">
        <f t="shared" si="78"/>
        <v>48</v>
      </c>
      <c r="W540" s="16" t="s">
        <v>2404</v>
      </c>
      <c r="X540" t="s">
        <v>207</v>
      </c>
      <c r="Z540" s="16" t="s">
        <v>204</v>
      </c>
      <c r="AB540" s="17">
        <f t="shared" si="79"/>
        <v>40</v>
      </c>
      <c r="AC540" s="13">
        <v>45017</v>
      </c>
      <c r="AD540">
        <f t="shared" si="77"/>
        <v>40</v>
      </c>
      <c r="AE540" s="13">
        <v>45017</v>
      </c>
      <c r="AF540">
        <f t="shared" si="75"/>
        <v>40</v>
      </c>
      <c r="AG540" s="13">
        <v>45017</v>
      </c>
      <c r="AH540">
        <f t="shared" si="82"/>
        <v>2.8000000000000003</v>
      </c>
      <c r="AI540" s="13">
        <v>45001</v>
      </c>
      <c r="AJ540">
        <f t="shared" si="76"/>
        <v>20</v>
      </c>
      <c r="AK540" s="13">
        <v>45040</v>
      </c>
      <c r="AN540" t="s">
        <v>204</v>
      </c>
      <c r="AO540" s="13">
        <v>45075</v>
      </c>
      <c r="AP540" s="13">
        <v>45120</v>
      </c>
      <c r="AQ540" s="13">
        <v>45120</v>
      </c>
      <c r="AR540">
        <f t="shared" si="80"/>
        <v>3.5</v>
      </c>
      <c r="AS540">
        <f t="shared" si="81"/>
        <v>1.4000000000000001</v>
      </c>
      <c r="AT540" t="s">
        <v>1946</v>
      </c>
    </row>
    <row r="541" spans="1:46" ht="20.149999999999999" customHeight="1" x14ac:dyDescent="0.35">
      <c r="A541">
        <v>540</v>
      </c>
      <c r="B541" t="s">
        <v>360</v>
      </c>
      <c r="C541" t="s">
        <v>11269</v>
      </c>
      <c r="D541" t="s">
        <v>2677</v>
      </c>
      <c r="E541" t="s">
        <v>98</v>
      </c>
      <c r="G541" t="s">
        <v>2413</v>
      </c>
      <c r="H541" t="s">
        <v>2414</v>
      </c>
      <c r="I541" t="s">
        <v>92</v>
      </c>
      <c r="J541" t="s">
        <v>2415</v>
      </c>
      <c r="K541" t="s">
        <v>2415</v>
      </c>
      <c r="M541" t="s">
        <v>2568</v>
      </c>
      <c r="N541">
        <v>1.2</v>
      </c>
      <c r="R541" s="14">
        <v>44975</v>
      </c>
      <c r="S541" t="s">
        <v>207</v>
      </c>
      <c r="T541" s="14">
        <v>44991</v>
      </c>
      <c r="U541" s="16" t="s">
        <v>1872</v>
      </c>
      <c r="V541" s="16">
        <f t="shared" si="78"/>
        <v>144</v>
      </c>
      <c r="W541" s="16" t="s">
        <v>2404</v>
      </c>
      <c r="X541" t="s">
        <v>207</v>
      </c>
      <c r="Z541" s="16" t="s">
        <v>204</v>
      </c>
      <c r="AB541" s="17">
        <f t="shared" si="79"/>
        <v>120</v>
      </c>
      <c r="AC541" s="13">
        <v>45018</v>
      </c>
      <c r="AD541">
        <f t="shared" si="77"/>
        <v>120</v>
      </c>
      <c r="AE541" s="13">
        <v>45018</v>
      </c>
      <c r="AF541">
        <f t="shared" si="75"/>
        <v>120</v>
      </c>
      <c r="AG541" s="13">
        <v>45018</v>
      </c>
      <c r="AH541">
        <f t="shared" si="82"/>
        <v>8.4</v>
      </c>
      <c r="AI541" s="13">
        <v>45002</v>
      </c>
      <c r="AJ541">
        <f t="shared" si="76"/>
        <v>60</v>
      </c>
      <c r="AK541" s="13">
        <v>45041</v>
      </c>
      <c r="AN541" t="s">
        <v>204</v>
      </c>
      <c r="AO541" s="13">
        <v>45083</v>
      </c>
      <c r="AP541" s="13" t="s">
        <v>3051</v>
      </c>
      <c r="AQ541" s="13" t="s">
        <v>3051</v>
      </c>
      <c r="AR541">
        <f t="shared" si="80"/>
        <v>3.5000000000000004</v>
      </c>
      <c r="AS541">
        <f t="shared" si="81"/>
        <v>4.2</v>
      </c>
      <c r="AT541" t="s">
        <v>1946</v>
      </c>
    </row>
    <row r="542" spans="1:46" ht="20.149999999999999" customHeight="1" x14ac:dyDescent="0.35">
      <c r="A542">
        <v>541</v>
      </c>
      <c r="B542" t="s">
        <v>360</v>
      </c>
      <c r="C542" t="s">
        <v>11270</v>
      </c>
      <c r="D542" t="s">
        <v>2678</v>
      </c>
      <c r="E542" t="s">
        <v>98</v>
      </c>
      <c r="G542" t="s">
        <v>2413</v>
      </c>
      <c r="H542" t="s">
        <v>2414</v>
      </c>
      <c r="I542" t="s">
        <v>92</v>
      </c>
      <c r="J542" t="s">
        <v>2415</v>
      </c>
      <c r="K542" t="s">
        <v>2415</v>
      </c>
      <c r="M542" t="s">
        <v>2568</v>
      </c>
      <c r="N542">
        <v>0.4</v>
      </c>
      <c r="R542" s="14">
        <v>44976</v>
      </c>
      <c r="S542" t="s">
        <v>207</v>
      </c>
      <c r="T542" s="14">
        <v>44994</v>
      </c>
      <c r="U542" s="16" t="s">
        <v>1872</v>
      </c>
      <c r="V542" s="16">
        <f t="shared" si="78"/>
        <v>48</v>
      </c>
      <c r="W542" s="16" t="s">
        <v>2404</v>
      </c>
      <c r="X542" t="s">
        <v>207</v>
      </c>
      <c r="Z542" s="16" t="s">
        <v>204</v>
      </c>
      <c r="AB542" s="17">
        <f t="shared" si="79"/>
        <v>40</v>
      </c>
      <c r="AC542" s="13">
        <v>45019</v>
      </c>
      <c r="AD542">
        <f t="shared" si="77"/>
        <v>40</v>
      </c>
      <c r="AE542" s="13">
        <v>45019</v>
      </c>
      <c r="AF542">
        <f t="shared" si="75"/>
        <v>40</v>
      </c>
      <c r="AG542" s="13">
        <v>45019</v>
      </c>
      <c r="AH542">
        <f t="shared" si="82"/>
        <v>2.8000000000000003</v>
      </c>
      <c r="AI542" s="13">
        <v>45005</v>
      </c>
      <c r="AJ542">
        <f t="shared" si="76"/>
        <v>20</v>
      </c>
      <c r="AK542" s="13">
        <v>45042</v>
      </c>
      <c r="AN542" t="s">
        <v>204</v>
      </c>
      <c r="AO542" s="13">
        <v>45080</v>
      </c>
      <c r="AP542" s="13">
        <v>45101</v>
      </c>
      <c r="AQ542" s="13">
        <v>45101</v>
      </c>
      <c r="AR542">
        <f t="shared" si="80"/>
        <v>3.5</v>
      </c>
      <c r="AS542">
        <f t="shared" si="81"/>
        <v>1.4000000000000001</v>
      </c>
      <c r="AT542" t="s">
        <v>1946</v>
      </c>
    </row>
    <row r="543" spans="1:46" ht="20.149999999999999" customHeight="1" x14ac:dyDescent="0.35">
      <c r="A543">
        <v>542</v>
      </c>
      <c r="B543" t="s">
        <v>360</v>
      </c>
      <c r="C543" t="s">
        <v>11271</v>
      </c>
      <c r="D543" t="s">
        <v>2679</v>
      </c>
      <c r="E543" t="s">
        <v>98</v>
      </c>
      <c r="G543" t="s">
        <v>2413</v>
      </c>
      <c r="H543" t="s">
        <v>2414</v>
      </c>
      <c r="I543" t="s">
        <v>92</v>
      </c>
      <c r="J543" t="s">
        <v>2415</v>
      </c>
      <c r="K543" t="s">
        <v>2415</v>
      </c>
      <c r="M543" t="s">
        <v>2568</v>
      </c>
      <c r="N543">
        <v>0.6</v>
      </c>
      <c r="R543" s="14">
        <v>44977</v>
      </c>
      <c r="S543" t="s">
        <v>207</v>
      </c>
      <c r="T543" s="14">
        <v>44995</v>
      </c>
      <c r="U543" s="16" t="s">
        <v>1872</v>
      </c>
      <c r="V543" s="16">
        <f t="shared" si="78"/>
        <v>72</v>
      </c>
      <c r="W543" s="16" t="s">
        <v>2404</v>
      </c>
      <c r="X543" t="s">
        <v>207</v>
      </c>
      <c r="Z543" s="16" t="s">
        <v>204</v>
      </c>
      <c r="AB543" s="17">
        <f t="shared" si="79"/>
        <v>60</v>
      </c>
      <c r="AC543" s="13">
        <v>45020</v>
      </c>
      <c r="AD543">
        <f t="shared" si="77"/>
        <v>60</v>
      </c>
      <c r="AE543" s="13">
        <v>45020</v>
      </c>
      <c r="AF543">
        <f t="shared" si="75"/>
        <v>60</v>
      </c>
      <c r="AG543" s="13">
        <v>45020</v>
      </c>
      <c r="AH543">
        <f t="shared" si="82"/>
        <v>4.2</v>
      </c>
      <c r="AI543" s="13">
        <v>45006</v>
      </c>
      <c r="AJ543">
        <f t="shared" si="76"/>
        <v>30</v>
      </c>
      <c r="AK543" s="13">
        <v>45032</v>
      </c>
      <c r="AN543" t="s">
        <v>204</v>
      </c>
      <c r="AO543" s="13">
        <v>45083</v>
      </c>
      <c r="AP543" s="13">
        <v>45111</v>
      </c>
      <c r="AQ543" s="13">
        <v>45111</v>
      </c>
      <c r="AR543">
        <f t="shared" si="80"/>
        <v>3.5000000000000004</v>
      </c>
      <c r="AS543">
        <f t="shared" si="81"/>
        <v>2.1</v>
      </c>
      <c r="AT543" t="s">
        <v>1946</v>
      </c>
    </row>
    <row r="544" spans="1:46" ht="20.149999999999999" customHeight="1" x14ac:dyDescent="0.35">
      <c r="A544">
        <v>543</v>
      </c>
      <c r="B544" t="s">
        <v>360</v>
      </c>
      <c r="C544" t="s">
        <v>11272</v>
      </c>
      <c r="D544" t="s">
        <v>2680</v>
      </c>
      <c r="E544" t="s">
        <v>98</v>
      </c>
      <c r="G544" t="s">
        <v>2413</v>
      </c>
      <c r="H544" t="s">
        <v>2414</v>
      </c>
      <c r="I544" t="s">
        <v>92</v>
      </c>
      <c r="J544" t="s">
        <v>2415</v>
      </c>
      <c r="K544" t="s">
        <v>2415</v>
      </c>
      <c r="M544" t="s">
        <v>2568</v>
      </c>
      <c r="N544">
        <v>0.4</v>
      </c>
      <c r="R544" s="14">
        <v>44978</v>
      </c>
      <c r="S544" t="s">
        <v>207</v>
      </c>
      <c r="T544" s="14">
        <v>44986</v>
      </c>
      <c r="U544" s="16" t="s">
        <v>1872</v>
      </c>
      <c r="V544" s="16">
        <f t="shared" si="78"/>
        <v>48</v>
      </c>
      <c r="W544" s="16" t="s">
        <v>2404</v>
      </c>
      <c r="X544" t="s">
        <v>207</v>
      </c>
      <c r="Z544" s="16" t="s">
        <v>204</v>
      </c>
      <c r="AB544" s="17">
        <f t="shared" si="79"/>
        <v>40</v>
      </c>
      <c r="AC544" s="13">
        <v>45021</v>
      </c>
      <c r="AD544">
        <f t="shared" si="77"/>
        <v>40</v>
      </c>
      <c r="AE544" s="13">
        <v>45021</v>
      </c>
      <c r="AF544">
        <f t="shared" si="75"/>
        <v>40</v>
      </c>
      <c r="AG544" s="13">
        <v>45021</v>
      </c>
      <c r="AH544">
        <f t="shared" si="82"/>
        <v>2.8000000000000003</v>
      </c>
      <c r="AI544" s="13">
        <v>45007</v>
      </c>
      <c r="AJ544">
        <f t="shared" si="76"/>
        <v>20</v>
      </c>
      <c r="AK544" s="13">
        <v>45033</v>
      </c>
      <c r="AN544" t="s">
        <v>204</v>
      </c>
      <c r="AO544" s="13">
        <v>45085</v>
      </c>
      <c r="AP544" s="13">
        <v>45124</v>
      </c>
      <c r="AQ544" s="13">
        <v>45124</v>
      </c>
      <c r="AR544">
        <f t="shared" si="80"/>
        <v>3.5</v>
      </c>
      <c r="AS544">
        <f t="shared" si="81"/>
        <v>1.4000000000000001</v>
      </c>
      <c r="AT544" t="s">
        <v>1946</v>
      </c>
    </row>
    <row r="545" spans="1:46" ht="20.149999999999999" customHeight="1" x14ac:dyDescent="0.35">
      <c r="A545">
        <v>544</v>
      </c>
      <c r="B545" t="s">
        <v>360</v>
      </c>
      <c r="C545" t="s">
        <v>11273</v>
      </c>
      <c r="D545" t="s">
        <v>2681</v>
      </c>
      <c r="E545" t="s">
        <v>98</v>
      </c>
      <c r="G545" t="s">
        <v>2413</v>
      </c>
      <c r="H545" t="s">
        <v>2414</v>
      </c>
      <c r="I545" t="s">
        <v>92</v>
      </c>
      <c r="J545" t="s">
        <v>2415</v>
      </c>
      <c r="K545" t="s">
        <v>2415</v>
      </c>
      <c r="M545" t="s">
        <v>2568</v>
      </c>
      <c r="N545">
        <v>0.4</v>
      </c>
      <c r="R545" s="14">
        <v>44981</v>
      </c>
      <c r="S545" t="s">
        <v>207</v>
      </c>
      <c r="T545" s="14">
        <v>44987</v>
      </c>
      <c r="U545" s="16" t="s">
        <v>1872</v>
      </c>
      <c r="V545" s="16">
        <f t="shared" si="78"/>
        <v>48</v>
      </c>
      <c r="W545" s="16" t="s">
        <v>2404</v>
      </c>
      <c r="X545" t="s">
        <v>207</v>
      </c>
      <c r="Z545" s="16" t="s">
        <v>204</v>
      </c>
      <c r="AB545" s="17">
        <f t="shared" si="79"/>
        <v>40</v>
      </c>
      <c r="AC545" s="13">
        <v>45022</v>
      </c>
      <c r="AD545">
        <f t="shared" si="77"/>
        <v>40</v>
      </c>
      <c r="AE545" s="13">
        <v>45022</v>
      </c>
      <c r="AF545">
        <f t="shared" si="75"/>
        <v>40</v>
      </c>
      <c r="AG545" s="13">
        <v>45022</v>
      </c>
      <c r="AH545">
        <f t="shared" si="82"/>
        <v>2.8000000000000003</v>
      </c>
      <c r="AI545" s="13">
        <v>45008</v>
      </c>
      <c r="AJ545">
        <f t="shared" si="76"/>
        <v>20</v>
      </c>
      <c r="AK545" s="13">
        <v>45034</v>
      </c>
      <c r="AN545" t="s">
        <v>204</v>
      </c>
      <c r="AO545" s="13">
        <v>45072</v>
      </c>
      <c r="AP545" s="13">
        <v>45111</v>
      </c>
      <c r="AQ545" s="13">
        <v>45111</v>
      </c>
      <c r="AR545">
        <f t="shared" si="80"/>
        <v>3.5</v>
      </c>
      <c r="AS545">
        <f t="shared" si="81"/>
        <v>1.4000000000000001</v>
      </c>
      <c r="AT545" t="s">
        <v>1946</v>
      </c>
    </row>
    <row r="546" spans="1:46" ht="20.149999999999999" customHeight="1" x14ac:dyDescent="0.35">
      <c r="A546">
        <v>545</v>
      </c>
      <c r="B546" t="s">
        <v>360</v>
      </c>
      <c r="C546" t="s">
        <v>11274</v>
      </c>
      <c r="D546" t="s">
        <v>2682</v>
      </c>
      <c r="E546" t="s">
        <v>93</v>
      </c>
      <c r="G546" t="s">
        <v>2413</v>
      </c>
      <c r="H546" t="s">
        <v>2414</v>
      </c>
      <c r="I546" t="s">
        <v>92</v>
      </c>
      <c r="J546" t="s">
        <v>2415</v>
      </c>
      <c r="K546" t="s">
        <v>2415</v>
      </c>
      <c r="M546" t="s">
        <v>2568</v>
      </c>
      <c r="N546">
        <v>1</v>
      </c>
      <c r="R546" s="14">
        <v>44974</v>
      </c>
      <c r="S546" t="s">
        <v>207</v>
      </c>
      <c r="T546" s="14">
        <v>44988</v>
      </c>
      <c r="U546" s="16" t="s">
        <v>1872</v>
      </c>
      <c r="V546" s="16">
        <f t="shared" si="78"/>
        <v>120</v>
      </c>
      <c r="W546" s="16" t="s">
        <v>2404</v>
      </c>
      <c r="X546" t="s">
        <v>207</v>
      </c>
      <c r="Z546" s="16" t="s">
        <v>204</v>
      </c>
      <c r="AB546" s="17">
        <f t="shared" si="79"/>
        <v>100</v>
      </c>
      <c r="AC546" s="13">
        <v>45023</v>
      </c>
      <c r="AD546">
        <f t="shared" si="77"/>
        <v>100</v>
      </c>
      <c r="AE546" s="13">
        <v>45023</v>
      </c>
      <c r="AF546">
        <f t="shared" si="75"/>
        <v>100</v>
      </c>
      <c r="AG546" s="13">
        <v>45023</v>
      </c>
      <c r="AH546">
        <f t="shared" si="82"/>
        <v>7</v>
      </c>
      <c r="AI546" s="13">
        <v>44999</v>
      </c>
      <c r="AJ546">
        <f t="shared" si="76"/>
        <v>50</v>
      </c>
      <c r="AK546" s="13">
        <v>45035</v>
      </c>
      <c r="AN546" t="s">
        <v>204</v>
      </c>
      <c r="AO546" s="13">
        <v>45073</v>
      </c>
      <c r="AP546" s="13">
        <v>45111</v>
      </c>
      <c r="AQ546" s="13">
        <v>45111</v>
      </c>
      <c r="AR546">
        <f t="shared" si="80"/>
        <v>3.5</v>
      </c>
      <c r="AS546">
        <f t="shared" si="81"/>
        <v>3.5</v>
      </c>
      <c r="AT546" t="s">
        <v>1946</v>
      </c>
    </row>
    <row r="547" spans="1:46" ht="20.149999999999999" customHeight="1" x14ac:dyDescent="0.35">
      <c r="A547">
        <v>546</v>
      </c>
      <c r="B547" t="s">
        <v>360</v>
      </c>
      <c r="C547" t="s">
        <v>11275</v>
      </c>
      <c r="D547" t="s">
        <v>2683</v>
      </c>
      <c r="E547" t="s">
        <v>98</v>
      </c>
      <c r="G547" t="s">
        <v>2413</v>
      </c>
      <c r="H547" t="s">
        <v>2414</v>
      </c>
      <c r="I547" t="s">
        <v>92</v>
      </c>
      <c r="J547" t="s">
        <v>2415</v>
      </c>
      <c r="K547" t="s">
        <v>2415</v>
      </c>
      <c r="M547" t="s">
        <v>2568</v>
      </c>
      <c r="N547">
        <v>1</v>
      </c>
      <c r="R547" s="14">
        <v>44975</v>
      </c>
      <c r="S547" t="s">
        <v>207</v>
      </c>
      <c r="T547" s="14">
        <v>44989</v>
      </c>
      <c r="U547" s="16" t="s">
        <v>1872</v>
      </c>
      <c r="V547" s="16">
        <f t="shared" si="78"/>
        <v>120</v>
      </c>
      <c r="W547" s="16" t="s">
        <v>2404</v>
      </c>
      <c r="X547" t="s">
        <v>207</v>
      </c>
      <c r="Z547" s="16" t="s">
        <v>204</v>
      </c>
      <c r="AB547" s="17">
        <f t="shared" si="79"/>
        <v>100</v>
      </c>
      <c r="AC547" s="13">
        <v>45024</v>
      </c>
      <c r="AD547">
        <f t="shared" si="77"/>
        <v>100</v>
      </c>
      <c r="AE547" s="13">
        <v>45024</v>
      </c>
      <c r="AF547">
        <f t="shared" si="75"/>
        <v>100</v>
      </c>
      <c r="AG547" s="13">
        <v>45024</v>
      </c>
      <c r="AH547">
        <f t="shared" si="82"/>
        <v>7</v>
      </c>
      <c r="AI547" s="13">
        <v>45000</v>
      </c>
      <c r="AJ547">
        <f t="shared" si="76"/>
        <v>50</v>
      </c>
      <c r="AK547" s="13">
        <v>45036</v>
      </c>
      <c r="AN547" t="s">
        <v>204</v>
      </c>
      <c r="AO547" s="13">
        <v>45089</v>
      </c>
      <c r="AP547" s="13">
        <v>45126</v>
      </c>
      <c r="AQ547" s="13">
        <v>45126</v>
      </c>
      <c r="AR547">
        <f t="shared" si="80"/>
        <v>3.5</v>
      </c>
      <c r="AS547">
        <f t="shared" si="81"/>
        <v>3.5</v>
      </c>
      <c r="AT547" t="s">
        <v>1946</v>
      </c>
    </row>
    <row r="548" spans="1:46" ht="20.149999999999999" customHeight="1" x14ac:dyDescent="0.35">
      <c r="A548">
        <v>547</v>
      </c>
      <c r="B548" t="s">
        <v>360</v>
      </c>
      <c r="C548" t="s">
        <v>11276</v>
      </c>
      <c r="D548" t="s">
        <v>2684</v>
      </c>
      <c r="E548" t="s">
        <v>98</v>
      </c>
      <c r="G548" t="s">
        <v>2413</v>
      </c>
      <c r="H548" t="s">
        <v>2414</v>
      </c>
      <c r="I548" t="s">
        <v>92</v>
      </c>
      <c r="J548" t="s">
        <v>2415</v>
      </c>
      <c r="K548" t="s">
        <v>2415</v>
      </c>
      <c r="M548" t="s">
        <v>2568</v>
      </c>
      <c r="N548">
        <v>0.6</v>
      </c>
      <c r="R548" s="14">
        <v>44976</v>
      </c>
      <c r="S548" t="s">
        <v>207</v>
      </c>
      <c r="T548" s="14">
        <v>44986</v>
      </c>
      <c r="U548" s="16" t="s">
        <v>1872</v>
      </c>
      <c r="V548" s="16">
        <f t="shared" si="78"/>
        <v>72</v>
      </c>
      <c r="W548" s="16" t="s">
        <v>2404</v>
      </c>
      <c r="X548" t="s">
        <v>207</v>
      </c>
      <c r="Z548" s="16" t="s">
        <v>204</v>
      </c>
      <c r="AB548" s="17">
        <f t="shared" si="79"/>
        <v>60</v>
      </c>
      <c r="AC548" s="13">
        <v>45025</v>
      </c>
      <c r="AD548">
        <f t="shared" si="77"/>
        <v>60</v>
      </c>
      <c r="AE548" s="13">
        <v>45025</v>
      </c>
      <c r="AF548">
        <f t="shared" si="75"/>
        <v>60</v>
      </c>
      <c r="AG548" s="13">
        <v>45025</v>
      </c>
      <c r="AH548">
        <f t="shared" si="82"/>
        <v>4.2</v>
      </c>
      <c r="AI548" s="13">
        <v>45001</v>
      </c>
      <c r="AJ548">
        <f t="shared" si="76"/>
        <v>30</v>
      </c>
      <c r="AK548" s="13">
        <v>45032</v>
      </c>
      <c r="AN548" t="s">
        <v>204</v>
      </c>
      <c r="AO548" s="13">
        <v>45083</v>
      </c>
      <c r="AP548" s="13">
        <v>45094</v>
      </c>
      <c r="AQ548" s="13">
        <v>45094</v>
      </c>
      <c r="AR548">
        <f t="shared" ref="AR548:AR578" si="83">AS548/N548</f>
        <v>3.5000000000000004</v>
      </c>
      <c r="AS548">
        <f t="shared" ref="AS548:AS578" si="84">N548*3.5</f>
        <v>2.1</v>
      </c>
      <c r="AT548" t="s">
        <v>1946</v>
      </c>
    </row>
    <row r="549" spans="1:46" ht="20.149999999999999" customHeight="1" x14ac:dyDescent="0.35">
      <c r="A549">
        <v>548</v>
      </c>
      <c r="B549" t="s">
        <v>360</v>
      </c>
      <c r="C549" t="s">
        <v>11277</v>
      </c>
      <c r="D549" t="s">
        <v>2685</v>
      </c>
      <c r="E549" t="s">
        <v>98</v>
      </c>
      <c r="G549" t="s">
        <v>2413</v>
      </c>
      <c r="H549" t="s">
        <v>2414</v>
      </c>
      <c r="I549" t="s">
        <v>92</v>
      </c>
      <c r="J549" t="s">
        <v>2415</v>
      </c>
      <c r="K549" t="s">
        <v>2415</v>
      </c>
      <c r="M549" t="s">
        <v>2568</v>
      </c>
      <c r="N549">
        <v>0.6</v>
      </c>
      <c r="R549" s="14">
        <v>44977</v>
      </c>
      <c r="S549" t="s">
        <v>207</v>
      </c>
      <c r="T549" s="14">
        <v>44987</v>
      </c>
      <c r="U549" s="16" t="s">
        <v>1872</v>
      </c>
      <c r="V549" s="16">
        <f t="shared" si="78"/>
        <v>72</v>
      </c>
      <c r="W549" s="16" t="s">
        <v>2404</v>
      </c>
      <c r="X549" t="s">
        <v>207</v>
      </c>
      <c r="Z549" s="16" t="s">
        <v>204</v>
      </c>
      <c r="AB549" s="17">
        <f t="shared" si="79"/>
        <v>60</v>
      </c>
      <c r="AC549" s="13">
        <v>45029</v>
      </c>
      <c r="AD549">
        <f t="shared" si="77"/>
        <v>60</v>
      </c>
      <c r="AE549" s="13">
        <v>45029</v>
      </c>
      <c r="AF549">
        <f t="shared" si="75"/>
        <v>60</v>
      </c>
      <c r="AG549" s="13">
        <v>45029</v>
      </c>
      <c r="AH549">
        <f t="shared" si="82"/>
        <v>4.2</v>
      </c>
      <c r="AI549" s="13">
        <v>44999</v>
      </c>
      <c r="AJ549">
        <f t="shared" si="76"/>
        <v>30</v>
      </c>
      <c r="AK549" s="13">
        <v>45033</v>
      </c>
      <c r="AN549" t="s">
        <v>204</v>
      </c>
      <c r="AO549" s="13">
        <v>45080</v>
      </c>
      <c r="AP549" s="13">
        <v>45125</v>
      </c>
      <c r="AQ549" s="13">
        <v>45125</v>
      </c>
      <c r="AR549">
        <f t="shared" si="83"/>
        <v>3.5000000000000004</v>
      </c>
      <c r="AS549">
        <f t="shared" si="84"/>
        <v>2.1</v>
      </c>
      <c r="AT549" t="s">
        <v>1946</v>
      </c>
    </row>
    <row r="550" spans="1:46" ht="20.149999999999999" customHeight="1" x14ac:dyDescent="0.35">
      <c r="A550">
        <v>549</v>
      </c>
      <c r="B550" t="s">
        <v>360</v>
      </c>
      <c r="C550" t="s">
        <v>11278</v>
      </c>
      <c r="D550" t="s">
        <v>2686</v>
      </c>
      <c r="E550" t="s">
        <v>98</v>
      </c>
      <c r="G550" t="s">
        <v>2413</v>
      </c>
      <c r="H550" t="s">
        <v>2414</v>
      </c>
      <c r="I550" t="s">
        <v>92</v>
      </c>
      <c r="J550" t="s">
        <v>2415</v>
      </c>
      <c r="K550" t="s">
        <v>2415</v>
      </c>
      <c r="M550" t="s">
        <v>2568</v>
      </c>
      <c r="N550">
        <v>0.6</v>
      </c>
      <c r="R550" s="14">
        <v>44978</v>
      </c>
      <c r="S550" t="s">
        <v>207</v>
      </c>
      <c r="T550" s="14">
        <v>44988</v>
      </c>
      <c r="U550" s="16" t="s">
        <v>1872</v>
      </c>
      <c r="V550" s="16">
        <f t="shared" si="78"/>
        <v>72</v>
      </c>
      <c r="W550" s="16" t="s">
        <v>2404</v>
      </c>
      <c r="X550" t="s">
        <v>207</v>
      </c>
      <c r="Z550" s="16" t="s">
        <v>204</v>
      </c>
      <c r="AB550" s="17">
        <f t="shared" si="79"/>
        <v>60</v>
      </c>
      <c r="AC550" s="13">
        <v>45017</v>
      </c>
      <c r="AD550">
        <f t="shared" si="77"/>
        <v>60</v>
      </c>
      <c r="AE550" s="13">
        <v>45017</v>
      </c>
      <c r="AF550">
        <f t="shared" si="75"/>
        <v>60</v>
      </c>
      <c r="AG550" s="13">
        <v>45017</v>
      </c>
      <c r="AH550">
        <f t="shared" si="82"/>
        <v>4.2</v>
      </c>
      <c r="AI550" s="13">
        <v>45000</v>
      </c>
      <c r="AJ550">
        <f t="shared" si="76"/>
        <v>30</v>
      </c>
      <c r="AK550" s="13">
        <v>45034</v>
      </c>
      <c r="AN550" t="s">
        <v>204</v>
      </c>
      <c r="AO550" s="13">
        <v>45083</v>
      </c>
      <c r="AP550" s="13">
        <v>45136</v>
      </c>
      <c r="AQ550" s="13">
        <v>45136</v>
      </c>
      <c r="AR550">
        <f t="shared" si="83"/>
        <v>3.5000000000000004</v>
      </c>
      <c r="AS550">
        <f t="shared" si="84"/>
        <v>2.1</v>
      </c>
      <c r="AT550" t="s">
        <v>1946</v>
      </c>
    </row>
    <row r="551" spans="1:46" ht="20.149999999999999" customHeight="1" x14ac:dyDescent="0.35">
      <c r="A551">
        <v>550</v>
      </c>
      <c r="B551" t="s">
        <v>360</v>
      </c>
      <c r="C551" t="s">
        <v>11279</v>
      </c>
      <c r="D551" t="s">
        <v>345</v>
      </c>
      <c r="E551" t="s">
        <v>93</v>
      </c>
      <c r="G551" t="s">
        <v>2413</v>
      </c>
      <c r="H551" t="s">
        <v>2414</v>
      </c>
      <c r="I551" t="s">
        <v>92</v>
      </c>
      <c r="J551" t="s">
        <v>2415</v>
      </c>
      <c r="K551" t="s">
        <v>2415</v>
      </c>
      <c r="M551" t="s">
        <v>2568</v>
      </c>
      <c r="N551">
        <v>1</v>
      </c>
      <c r="R551" s="14">
        <v>44981</v>
      </c>
      <c r="S551" t="s">
        <v>207</v>
      </c>
      <c r="T551" s="14">
        <v>44986</v>
      </c>
      <c r="U551" s="16" t="s">
        <v>1872</v>
      </c>
      <c r="V551" s="16">
        <f t="shared" si="78"/>
        <v>120</v>
      </c>
      <c r="W551" s="16" t="s">
        <v>2404</v>
      </c>
      <c r="X551" t="s">
        <v>207</v>
      </c>
      <c r="Z551" s="16" t="s">
        <v>204</v>
      </c>
      <c r="AB551" s="17">
        <f t="shared" si="79"/>
        <v>100</v>
      </c>
      <c r="AC551" s="13">
        <v>45018</v>
      </c>
      <c r="AD551">
        <f t="shared" si="77"/>
        <v>100</v>
      </c>
      <c r="AE551" s="13">
        <v>45018</v>
      </c>
      <c r="AF551">
        <f t="shared" si="75"/>
        <v>100</v>
      </c>
      <c r="AG551" s="13">
        <v>45018</v>
      </c>
      <c r="AH551">
        <f t="shared" si="82"/>
        <v>7</v>
      </c>
      <c r="AI551" s="13">
        <v>45001</v>
      </c>
      <c r="AJ551">
        <f t="shared" si="76"/>
        <v>50</v>
      </c>
      <c r="AK551" s="13">
        <v>45035</v>
      </c>
      <c r="AN551" t="s">
        <v>204</v>
      </c>
      <c r="AO551" s="13">
        <v>45085</v>
      </c>
      <c r="AP551" s="13">
        <v>45095</v>
      </c>
      <c r="AQ551" s="13">
        <v>45096</v>
      </c>
      <c r="AR551">
        <f t="shared" si="83"/>
        <v>3.5</v>
      </c>
      <c r="AS551">
        <f t="shared" si="84"/>
        <v>3.5</v>
      </c>
      <c r="AT551" t="s">
        <v>1946</v>
      </c>
    </row>
    <row r="552" spans="1:46" ht="20.149999999999999" customHeight="1" x14ac:dyDescent="0.35">
      <c r="A552">
        <v>551</v>
      </c>
      <c r="B552" t="s">
        <v>360</v>
      </c>
      <c r="C552" t="s">
        <v>11280</v>
      </c>
      <c r="D552" t="s">
        <v>346</v>
      </c>
      <c r="E552" t="s">
        <v>98</v>
      </c>
      <c r="G552" t="s">
        <v>2413</v>
      </c>
      <c r="H552" t="s">
        <v>2414</v>
      </c>
      <c r="I552" t="s">
        <v>92</v>
      </c>
      <c r="J552" t="s">
        <v>2415</v>
      </c>
      <c r="K552" t="s">
        <v>2415</v>
      </c>
      <c r="M552" t="s">
        <v>2568</v>
      </c>
      <c r="N552">
        <v>0.5</v>
      </c>
      <c r="R552" s="14">
        <v>44984</v>
      </c>
      <c r="S552" t="s">
        <v>207</v>
      </c>
      <c r="T552" s="14">
        <v>44987</v>
      </c>
      <c r="U552" s="16" t="s">
        <v>1872</v>
      </c>
      <c r="V552" s="16">
        <f t="shared" si="78"/>
        <v>60</v>
      </c>
      <c r="W552" s="16" t="s">
        <v>2404</v>
      </c>
      <c r="X552" t="s">
        <v>207</v>
      </c>
      <c r="Z552" s="16" t="s">
        <v>204</v>
      </c>
      <c r="AB552" s="17">
        <f t="shared" si="79"/>
        <v>50</v>
      </c>
      <c r="AC552" s="13">
        <v>45019</v>
      </c>
      <c r="AD552">
        <f t="shared" si="77"/>
        <v>50</v>
      </c>
      <c r="AE552" s="13">
        <v>45019</v>
      </c>
      <c r="AF552">
        <f t="shared" si="75"/>
        <v>50</v>
      </c>
      <c r="AG552" s="13">
        <v>45019</v>
      </c>
      <c r="AH552">
        <f t="shared" si="82"/>
        <v>3.5</v>
      </c>
      <c r="AI552" s="13">
        <v>45002</v>
      </c>
      <c r="AJ552">
        <f t="shared" si="76"/>
        <v>25</v>
      </c>
      <c r="AK552" s="13">
        <v>45036</v>
      </c>
      <c r="AN552" t="s">
        <v>204</v>
      </c>
      <c r="AO552" s="13">
        <v>45083</v>
      </c>
      <c r="AP552" s="13">
        <v>45078</v>
      </c>
      <c r="AQ552" s="13" t="s">
        <v>3052</v>
      </c>
      <c r="AR552">
        <f t="shared" si="83"/>
        <v>3.5</v>
      </c>
      <c r="AS552">
        <f t="shared" si="84"/>
        <v>1.75</v>
      </c>
      <c r="AT552" t="s">
        <v>1946</v>
      </c>
    </row>
    <row r="553" spans="1:46" ht="20.149999999999999" customHeight="1" x14ac:dyDescent="0.35">
      <c r="A553">
        <v>552</v>
      </c>
      <c r="B553" t="s">
        <v>360</v>
      </c>
      <c r="C553" t="s">
        <v>11281</v>
      </c>
      <c r="D553" t="s">
        <v>347</v>
      </c>
      <c r="E553" t="s">
        <v>98</v>
      </c>
      <c r="G553" t="s">
        <v>2413</v>
      </c>
      <c r="H553" t="s">
        <v>2414</v>
      </c>
      <c r="I553" t="s">
        <v>92</v>
      </c>
      <c r="J553" t="s">
        <v>2415</v>
      </c>
      <c r="K553" t="s">
        <v>2415</v>
      </c>
      <c r="M553" t="s">
        <v>2568</v>
      </c>
      <c r="N553">
        <v>0.6</v>
      </c>
      <c r="R553" s="14">
        <v>44974</v>
      </c>
      <c r="S553" t="s">
        <v>207</v>
      </c>
      <c r="T553" s="14">
        <v>44988</v>
      </c>
      <c r="U553" s="16" t="s">
        <v>1872</v>
      </c>
      <c r="V553" s="16">
        <f t="shared" si="78"/>
        <v>72</v>
      </c>
      <c r="W553" s="16" t="s">
        <v>2404</v>
      </c>
      <c r="X553" t="s">
        <v>207</v>
      </c>
      <c r="Z553" s="16" t="s">
        <v>204</v>
      </c>
      <c r="AB553" s="17">
        <f t="shared" si="79"/>
        <v>60</v>
      </c>
      <c r="AC553" s="13">
        <v>45020</v>
      </c>
      <c r="AD553">
        <f t="shared" si="77"/>
        <v>60</v>
      </c>
      <c r="AE553" s="13">
        <v>45020</v>
      </c>
      <c r="AF553">
        <f t="shared" si="75"/>
        <v>60</v>
      </c>
      <c r="AG553" s="13">
        <v>45020</v>
      </c>
      <c r="AH553">
        <f t="shared" si="82"/>
        <v>4.2</v>
      </c>
      <c r="AI553" s="13">
        <v>45005</v>
      </c>
      <c r="AJ553">
        <f t="shared" si="76"/>
        <v>30</v>
      </c>
      <c r="AK553" s="13">
        <v>45037</v>
      </c>
      <c r="AN553" t="s">
        <v>204</v>
      </c>
      <c r="AO553" s="13">
        <v>45079</v>
      </c>
      <c r="AP553" s="13">
        <v>45444</v>
      </c>
      <c r="AQ553" s="13">
        <v>45446</v>
      </c>
      <c r="AR553">
        <f t="shared" si="83"/>
        <v>3.5000000000000004</v>
      </c>
      <c r="AS553">
        <f t="shared" si="84"/>
        <v>2.1</v>
      </c>
      <c r="AT553" t="s">
        <v>1946</v>
      </c>
    </row>
    <row r="554" spans="1:46" ht="20.149999999999999" customHeight="1" x14ac:dyDescent="0.35">
      <c r="A554">
        <v>553</v>
      </c>
      <c r="B554" t="s">
        <v>360</v>
      </c>
      <c r="C554" t="s">
        <v>11282</v>
      </c>
      <c r="D554" t="s">
        <v>348</v>
      </c>
      <c r="E554" t="s">
        <v>98</v>
      </c>
      <c r="G554" t="s">
        <v>2413</v>
      </c>
      <c r="H554" t="s">
        <v>2414</v>
      </c>
      <c r="I554" t="s">
        <v>92</v>
      </c>
      <c r="J554" t="s">
        <v>2415</v>
      </c>
      <c r="K554" t="s">
        <v>2415</v>
      </c>
      <c r="M554" t="s">
        <v>2568</v>
      </c>
      <c r="N554">
        <v>1.2</v>
      </c>
      <c r="R554" s="14">
        <v>44975</v>
      </c>
      <c r="S554" t="s">
        <v>207</v>
      </c>
      <c r="T554" s="14">
        <v>44989</v>
      </c>
      <c r="U554" s="16" t="s">
        <v>1872</v>
      </c>
      <c r="V554" s="16">
        <f t="shared" si="78"/>
        <v>144</v>
      </c>
      <c r="W554" s="16" t="s">
        <v>2404</v>
      </c>
      <c r="X554" t="s">
        <v>207</v>
      </c>
      <c r="Z554" s="16" t="s">
        <v>204</v>
      </c>
      <c r="AB554" s="17">
        <f t="shared" si="79"/>
        <v>120</v>
      </c>
      <c r="AC554" s="13">
        <v>45021</v>
      </c>
      <c r="AD554">
        <f t="shared" si="77"/>
        <v>120</v>
      </c>
      <c r="AE554" s="13">
        <v>45021</v>
      </c>
      <c r="AF554">
        <f t="shared" si="75"/>
        <v>120</v>
      </c>
      <c r="AG554" s="13">
        <v>45021</v>
      </c>
      <c r="AH554">
        <f t="shared" si="82"/>
        <v>8.4</v>
      </c>
      <c r="AI554" s="13">
        <v>45006</v>
      </c>
      <c r="AJ554">
        <f t="shared" si="76"/>
        <v>60</v>
      </c>
      <c r="AK554" s="13">
        <v>45040</v>
      </c>
      <c r="AN554" t="s">
        <v>204</v>
      </c>
      <c r="AO554" s="13">
        <v>45087</v>
      </c>
      <c r="AP554" s="13">
        <v>45115</v>
      </c>
      <c r="AQ554" s="13">
        <v>45115</v>
      </c>
      <c r="AR554">
        <f t="shared" si="83"/>
        <v>3.5000000000000004</v>
      </c>
      <c r="AS554">
        <f t="shared" si="84"/>
        <v>4.2</v>
      </c>
      <c r="AT554" t="s">
        <v>1946</v>
      </c>
    </row>
    <row r="555" spans="1:46" ht="20.149999999999999" customHeight="1" x14ac:dyDescent="0.35">
      <c r="A555">
        <v>554</v>
      </c>
      <c r="B555" t="s">
        <v>360</v>
      </c>
      <c r="C555" t="s">
        <v>11283</v>
      </c>
      <c r="D555" t="s">
        <v>2687</v>
      </c>
      <c r="E555" t="s">
        <v>98</v>
      </c>
      <c r="G555" t="s">
        <v>2413</v>
      </c>
      <c r="H555" t="s">
        <v>2414</v>
      </c>
      <c r="I555" t="s">
        <v>92</v>
      </c>
      <c r="J555" t="s">
        <v>2415</v>
      </c>
      <c r="K555" t="s">
        <v>2415</v>
      </c>
      <c r="M555" t="s">
        <v>2568</v>
      </c>
      <c r="N555">
        <v>0.6</v>
      </c>
      <c r="R555" s="14">
        <v>44976</v>
      </c>
      <c r="S555" t="s">
        <v>207</v>
      </c>
      <c r="T555" s="14">
        <v>44990</v>
      </c>
      <c r="U555" s="16" t="s">
        <v>1872</v>
      </c>
      <c r="V555" s="16">
        <f t="shared" si="78"/>
        <v>72</v>
      </c>
      <c r="W555" s="16" t="s">
        <v>2404</v>
      </c>
      <c r="X555" t="s">
        <v>207</v>
      </c>
      <c r="Z555" s="16" t="s">
        <v>204</v>
      </c>
      <c r="AB555" s="17">
        <f t="shared" si="79"/>
        <v>60</v>
      </c>
      <c r="AC555" s="13">
        <v>45022</v>
      </c>
      <c r="AD555">
        <f t="shared" si="77"/>
        <v>60</v>
      </c>
      <c r="AE555" s="13">
        <v>45022</v>
      </c>
      <c r="AF555">
        <f t="shared" si="75"/>
        <v>60</v>
      </c>
      <c r="AG555" s="13">
        <v>45022</v>
      </c>
      <c r="AH555">
        <f t="shared" si="82"/>
        <v>4.2</v>
      </c>
      <c r="AI555" s="13">
        <v>45007</v>
      </c>
      <c r="AJ555">
        <f t="shared" si="76"/>
        <v>30</v>
      </c>
      <c r="AK555" s="13">
        <v>45041</v>
      </c>
      <c r="AN555" t="s">
        <v>204</v>
      </c>
      <c r="AO555" s="13">
        <v>45089</v>
      </c>
      <c r="AP555" s="13">
        <v>45115</v>
      </c>
      <c r="AQ555" s="13">
        <v>45115</v>
      </c>
      <c r="AR555">
        <f t="shared" si="83"/>
        <v>3.5000000000000004</v>
      </c>
      <c r="AS555">
        <f t="shared" si="84"/>
        <v>2.1</v>
      </c>
      <c r="AT555" t="s">
        <v>1946</v>
      </c>
    </row>
    <row r="556" spans="1:46" ht="20.149999999999999" customHeight="1" x14ac:dyDescent="0.35">
      <c r="A556">
        <v>555</v>
      </c>
      <c r="B556" t="s">
        <v>360</v>
      </c>
      <c r="C556" t="s">
        <v>11284</v>
      </c>
      <c r="D556" t="s">
        <v>357</v>
      </c>
      <c r="E556" t="s">
        <v>98</v>
      </c>
      <c r="G556" t="s">
        <v>2413</v>
      </c>
      <c r="H556" t="s">
        <v>2414</v>
      </c>
      <c r="I556" t="s">
        <v>92</v>
      </c>
      <c r="J556" t="s">
        <v>2415</v>
      </c>
      <c r="K556" t="s">
        <v>2415</v>
      </c>
      <c r="M556" t="s">
        <v>2568</v>
      </c>
      <c r="N556">
        <v>0.4</v>
      </c>
      <c r="R556" s="14">
        <v>44977</v>
      </c>
      <c r="S556" t="s">
        <v>207</v>
      </c>
      <c r="T556" s="14">
        <v>44991</v>
      </c>
      <c r="U556" s="16" t="s">
        <v>1872</v>
      </c>
      <c r="V556" s="16">
        <f t="shared" si="78"/>
        <v>48</v>
      </c>
      <c r="W556" s="16" t="s">
        <v>2404</v>
      </c>
      <c r="X556" t="s">
        <v>207</v>
      </c>
      <c r="Z556" s="16" t="s">
        <v>204</v>
      </c>
      <c r="AB556" s="17">
        <f t="shared" si="79"/>
        <v>40</v>
      </c>
      <c r="AC556" s="13">
        <v>45023</v>
      </c>
      <c r="AD556">
        <f t="shared" si="77"/>
        <v>40</v>
      </c>
      <c r="AE556" s="13">
        <v>45023</v>
      </c>
      <c r="AF556">
        <f t="shared" si="75"/>
        <v>40</v>
      </c>
      <c r="AG556" s="13">
        <v>45023</v>
      </c>
      <c r="AH556">
        <f t="shared" si="82"/>
        <v>2.8000000000000003</v>
      </c>
      <c r="AI556" s="13">
        <v>45008</v>
      </c>
      <c r="AJ556">
        <f t="shared" si="76"/>
        <v>20</v>
      </c>
      <c r="AK556" s="13">
        <v>45042</v>
      </c>
      <c r="AN556" t="s">
        <v>204</v>
      </c>
      <c r="AO556" s="13">
        <v>45080</v>
      </c>
      <c r="AP556" s="13">
        <v>45125</v>
      </c>
      <c r="AQ556" s="13">
        <v>45125</v>
      </c>
      <c r="AR556">
        <f t="shared" si="83"/>
        <v>3.5</v>
      </c>
      <c r="AS556">
        <f t="shared" si="84"/>
        <v>1.4000000000000001</v>
      </c>
      <c r="AT556" t="s">
        <v>1946</v>
      </c>
    </row>
    <row r="557" spans="1:46" ht="20.149999999999999" customHeight="1" x14ac:dyDescent="0.35">
      <c r="A557">
        <v>556</v>
      </c>
      <c r="B557" t="s">
        <v>360</v>
      </c>
      <c r="C557" t="s">
        <v>11285</v>
      </c>
      <c r="D557" t="s">
        <v>2688</v>
      </c>
      <c r="E557" t="s">
        <v>93</v>
      </c>
      <c r="G557" t="s">
        <v>2413</v>
      </c>
      <c r="H557" t="s">
        <v>2414</v>
      </c>
      <c r="I557" t="s">
        <v>92</v>
      </c>
      <c r="J557" t="s">
        <v>2415</v>
      </c>
      <c r="K557" t="s">
        <v>2415</v>
      </c>
      <c r="M557" t="s">
        <v>2568</v>
      </c>
      <c r="N557">
        <v>0.6</v>
      </c>
      <c r="R557" s="14">
        <v>44978</v>
      </c>
      <c r="S557" t="s">
        <v>207</v>
      </c>
      <c r="T557" s="14">
        <v>44994</v>
      </c>
      <c r="U557" s="16" t="s">
        <v>1872</v>
      </c>
      <c r="V557" s="16">
        <f t="shared" si="78"/>
        <v>72</v>
      </c>
      <c r="W557" s="16" t="s">
        <v>2404</v>
      </c>
      <c r="X557" t="s">
        <v>207</v>
      </c>
      <c r="Z557" s="16" t="s">
        <v>204</v>
      </c>
      <c r="AB557" s="17">
        <f t="shared" si="79"/>
        <v>60</v>
      </c>
      <c r="AC557" s="13">
        <v>45024</v>
      </c>
      <c r="AD557">
        <f t="shared" si="77"/>
        <v>60</v>
      </c>
      <c r="AE557" s="13">
        <v>45024</v>
      </c>
      <c r="AF557">
        <f t="shared" si="75"/>
        <v>60</v>
      </c>
      <c r="AG557" s="13">
        <v>45024</v>
      </c>
      <c r="AH557">
        <f t="shared" si="82"/>
        <v>4.2</v>
      </c>
      <c r="AI557" s="13">
        <v>44999</v>
      </c>
      <c r="AJ557">
        <f t="shared" si="76"/>
        <v>30</v>
      </c>
      <c r="AK557" s="13">
        <v>45032</v>
      </c>
      <c r="AN557" t="s">
        <v>204</v>
      </c>
      <c r="AO557" s="13">
        <v>45083</v>
      </c>
      <c r="AP557" s="13">
        <v>45112</v>
      </c>
      <c r="AQ557" s="13">
        <v>45112</v>
      </c>
      <c r="AR557">
        <f t="shared" si="83"/>
        <v>3.5000000000000004</v>
      </c>
      <c r="AS557">
        <f t="shared" si="84"/>
        <v>2.1</v>
      </c>
      <c r="AT557" t="s">
        <v>1946</v>
      </c>
    </row>
    <row r="558" spans="1:46" ht="20.149999999999999" customHeight="1" x14ac:dyDescent="0.35">
      <c r="A558">
        <v>557</v>
      </c>
      <c r="B558" t="s">
        <v>360</v>
      </c>
      <c r="C558" t="s">
        <v>11286</v>
      </c>
      <c r="D558" t="s">
        <v>2689</v>
      </c>
      <c r="E558" t="s">
        <v>98</v>
      </c>
      <c r="G558" t="s">
        <v>2413</v>
      </c>
      <c r="H558" t="s">
        <v>2414</v>
      </c>
      <c r="I558" t="s">
        <v>92</v>
      </c>
      <c r="J558" t="s">
        <v>2415</v>
      </c>
      <c r="K558" t="s">
        <v>2415</v>
      </c>
      <c r="M558" t="s">
        <v>2568</v>
      </c>
      <c r="N558">
        <v>0.4</v>
      </c>
      <c r="R558" s="14">
        <v>44981</v>
      </c>
      <c r="S558" t="s">
        <v>207</v>
      </c>
      <c r="T558" s="14">
        <v>44995</v>
      </c>
      <c r="U558" s="16" t="s">
        <v>1872</v>
      </c>
      <c r="V558" s="16">
        <f t="shared" si="78"/>
        <v>48</v>
      </c>
      <c r="W558" s="16" t="s">
        <v>2404</v>
      </c>
      <c r="X558" t="s">
        <v>207</v>
      </c>
      <c r="Z558" s="16" t="s">
        <v>204</v>
      </c>
      <c r="AB558" s="17">
        <f t="shared" si="79"/>
        <v>40</v>
      </c>
      <c r="AC558" s="13">
        <v>45025</v>
      </c>
      <c r="AD558">
        <f t="shared" si="77"/>
        <v>40</v>
      </c>
      <c r="AE558" s="13">
        <v>45025</v>
      </c>
      <c r="AF558">
        <f t="shared" si="75"/>
        <v>40</v>
      </c>
      <c r="AG558" s="13">
        <v>45025</v>
      </c>
      <c r="AH558">
        <f t="shared" si="82"/>
        <v>2.8000000000000003</v>
      </c>
      <c r="AI558" s="13">
        <v>45000</v>
      </c>
      <c r="AJ558">
        <f t="shared" si="76"/>
        <v>20</v>
      </c>
      <c r="AK558" s="13">
        <v>45033</v>
      </c>
      <c r="AN558" t="s">
        <v>204</v>
      </c>
      <c r="AO558" s="13">
        <v>45085</v>
      </c>
      <c r="AP558" s="13">
        <v>45121</v>
      </c>
      <c r="AQ558" s="13">
        <v>45121</v>
      </c>
      <c r="AR558">
        <f t="shared" si="83"/>
        <v>3.5</v>
      </c>
      <c r="AS558">
        <f t="shared" si="84"/>
        <v>1.4000000000000001</v>
      </c>
      <c r="AT558" t="s">
        <v>1946</v>
      </c>
    </row>
    <row r="559" spans="1:46" ht="20.149999999999999" customHeight="1" x14ac:dyDescent="0.35">
      <c r="A559">
        <v>558</v>
      </c>
      <c r="B559" t="s">
        <v>360</v>
      </c>
      <c r="C559" t="s">
        <v>11287</v>
      </c>
      <c r="D559" t="s">
        <v>2690</v>
      </c>
      <c r="E559" t="s">
        <v>98</v>
      </c>
      <c r="G559" t="s">
        <v>2413</v>
      </c>
      <c r="H559" t="s">
        <v>2414</v>
      </c>
      <c r="I559" t="s">
        <v>92</v>
      </c>
      <c r="J559" t="s">
        <v>2415</v>
      </c>
      <c r="K559" t="s">
        <v>2415</v>
      </c>
      <c r="M559" t="s">
        <v>3044</v>
      </c>
      <c r="N559">
        <v>0.6</v>
      </c>
      <c r="R559" s="14">
        <v>44974</v>
      </c>
      <c r="S559" t="s">
        <v>207</v>
      </c>
      <c r="T559" s="14">
        <v>44986</v>
      </c>
      <c r="U559" s="16" t="s">
        <v>1872</v>
      </c>
      <c r="V559" s="16">
        <f t="shared" si="78"/>
        <v>72</v>
      </c>
      <c r="W559" s="16" t="s">
        <v>2404</v>
      </c>
      <c r="X559" t="s">
        <v>207</v>
      </c>
      <c r="Z559" s="16" t="s">
        <v>204</v>
      </c>
      <c r="AB559" s="17">
        <f t="shared" si="79"/>
        <v>60</v>
      </c>
      <c r="AC559" s="13">
        <v>45029</v>
      </c>
      <c r="AD559">
        <f t="shared" si="77"/>
        <v>60</v>
      </c>
      <c r="AE559" s="13">
        <v>45029</v>
      </c>
      <c r="AF559">
        <f t="shared" si="75"/>
        <v>60</v>
      </c>
      <c r="AG559" s="13">
        <v>45029</v>
      </c>
      <c r="AH559">
        <f t="shared" si="82"/>
        <v>4.2</v>
      </c>
      <c r="AI559" s="13">
        <v>45001</v>
      </c>
      <c r="AJ559">
        <f t="shared" si="76"/>
        <v>30</v>
      </c>
      <c r="AK559" s="13">
        <v>45034</v>
      </c>
      <c r="AN559" t="s">
        <v>204</v>
      </c>
      <c r="AO559" s="13">
        <v>45080</v>
      </c>
      <c r="AP559" s="13">
        <v>45119</v>
      </c>
      <c r="AQ559" s="13">
        <v>45119</v>
      </c>
      <c r="AR559">
        <f t="shared" si="83"/>
        <v>3.5000000000000004</v>
      </c>
      <c r="AS559">
        <f t="shared" si="84"/>
        <v>2.1</v>
      </c>
      <c r="AT559" t="s">
        <v>1946</v>
      </c>
    </row>
    <row r="560" spans="1:46" ht="20.149999999999999" customHeight="1" x14ac:dyDescent="0.35">
      <c r="A560">
        <v>559</v>
      </c>
      <c r="B560" t="s">
        <v>360</v>
      </c>
      <c r="C560" t="s">
        <v>11288</v>
      </c>
      <c r="D560" t="s">
        <v>349</v>
      </c>
      <c r="E560" t="s">
        <v>98</v>
      </c>
      <c r="G560" t="s">
        <v>2413</v>
      </c>
      <c r="H560" t="s">
        <v>2414</v>
      </c>
      <c r="I560" t="s">
        <v>92</v>
      </c>
      <c r="J560" t="s">
        <v>2415</v>
      </c>
      <c r="K560" t="s">
        <v>2415</v>
      </c>
      <c r="M560" t="s">
        <v>2568</v>
      </c>
      <c r="N560">
        <v>0.4</v>
      </c>
      <c r="R560" s="14">
        <v>44975</v>
      </c>
      <c r="S560" t="s">
        <v>207</v>
      </c>
      <c r="T560" s="14">
        <v>44987</v>
      </c>
      <c r="U560" s="16" t="s">
        <v>1872</v>
      </c>
      <c r="V560" s="16">
        <f t="shared" si="78"/>
        <v>48</v>
      </c>
      <c r="W560" s="16" t="s">
        <v>2404</v>
      </c>
      <c r="X560" t="s">
        <v>207</v>
      </c>
      <c r="Z560" s="16" t="s">
        <v>204</v>
      </c>
      <c r="AB560" s="17">
        <f t="shared" si="79"/>
        <v>40</v>
      </c>
      <c r="AC560" s="13">
        <v>45017</v>
      </c>
      <c r="AD560">
        <f t="shared" si="77"/>
        <v>40</v>
      </c>
      <c r="AE560" s="13">
        <v>45017</v>
      </c>
      <c r="AF560">
        <f t="shared" si="75"/>
        <v>40</v>
      </c>
      <c r="AG560" s="13">
        <v>45017</v>
      </c>
      <c r="AH560">
        <f t="shared" si="82"/>
        <v>2.8000000000000003</v>
      </c>
      <c r="AI560" s="13">
        <v>44999</v>
      </c>
      <c r="AJ560">
        <f t="shared" si="76"/>
        <v>20</v>
      </c>
      <c r="AK560" s="13">
        <v>45035</v>
      </c>
      <c r="AN560" t="s">
        <v>204</v>
      </c>
      <c r="AO560" s="13">
        <v>45083</v>
      </c>
      <c r="AP560" s="13">
        <v>45137</v>
      </c>
      <c r="AQ560" s="13">
        <v>45137</v>
      </c>
      <c r="AR560">
        <f t="shared" si="83"/>
        <v>3.5</v>
      </c>
      <c r="AS560">
        <f t="shared" si="84"/>
        <v>1.4000000000000001</v>
      </c>
      <c r="AT560" t="s">
        <v>1946</v>
      </c>
    </row>
    <row r="561" spans="1:46" ht="20.149999999999999" customHeight="1" x14ac:dyDescent="0.35">
      <c r="A561">
        <v>560</v>
      </c>
      <c r="B561" t="s">
        <v>360</v>
      </c>
      <c r="C561" t="s">
        <v>11289</v>
      </c>
      <c r="D561" t="s">
        <v>320</v>
      </c>
      <c r="E561" t="s">
        <v>98</v>
      </c>
      <c r="G561" t="s">
        <v>2413</v>
      </c>
      <c r="H561" t="s">
        <v>2414</v>
      </c>
      <c r="I561" t="s">
        <v>92</v>
      </c>
      <c r="J561" t="s">
        <v>2415</v>
      </c>
      <c r="K561" t="s">
        <v>2415</v>
      </c>
      <c r="M561" t="s">
        <v>2568</v>
      </c>
      <c r="N561">
        <v>0.4</v>
      </c>
      <c r="R561" s="14">
        <v>44974</v>
      </c>
      <c r="S561" t="s">
        <v>207</v>
      </c>
      <c r="T561" s="14">
        <v>44988</v>
      </c>
      <c r="U561" s="16" t="s">
        <v>1872</v>
      </c>
      <c r="V561" s="16">
        <f t="shared" si="78"/>
        <v>48</v>
      </c>
      <c r="W561" s="16" t="s">
        <v>2404</v>
      </c>
      <c r="X561" t="s">
        <v>207</v>
      </c>
      <c r="Z561" s="16" t="s">
        <v>204</v>
      </c>
      <c r="AB561" s="17">
        <f t="shared" si="79"/>
        <v>40</v>
      </c>
      <c r="AC561" s="13">
        <v>45018</v>
      </c>
      <c r="AD561">
        <f t="shared" si="77"/>
        <v>40</v>
      </c>
      <c r="AE561" s="13">
        <v>45018</v>
      </c>
      <c r="AF561">
        <f t="shared" si="75"/>
        <v>40</v>
      </c>
      <c r="AG561" s="13">
        <v>45018</v>
      </c>
      <c r="AH561">
        <f t="shared" si="82"/>
        <v>2.8000000000000003</v>
      </c>
      <c r="AI561" s="13">
        <v>45000</v>
      </c>
      <c r="AJ561">
        <f t="shared" si="76"/>
        <v>20</v>
      </c>
      <c r="AK561" s="13">
        <v>45036</v>
      </c>
      <c r="AN561" t="s">
        <v>204</v>
      </c>
      <c r="AO561" s="13">
        <v>45080</v>
      </c>
      <c r="AP561" s="13">
        <v>45116</v>
      </c>
      <c r="AQ561" s="13">
        <v>45116</v>
      </c>
      <c r="AR561">
        <f t="shared" si="83"/>
        <v>3.5</v>
      </c>
      <c r="AS561">
        <f t="shared" si="84"/>
        <v>1.4000000000000001</v>
      </c>
      <c r="AT561" t="s">
        <v>1946</v>
      </c>
    </row>
    <row r="562" spans="1:46" ht="20.149999999999999" customHeight="1" x14ac:dyDescent="0.35">
      <c r="A562">
        <v>561</v>
      </c>
      <c r="B562" t="s">
        <v>360</v>
      </c>
      <c r="C562" t="s">
        <v>11290</v>
      </c>
      <c r="D562" t="s">
        <v>2691</v>
      </c>
      <c r="E562" t="s">
        <v>98</v>
      </c>
      <c r="G562" t="s">
        <v>2413</v>
      </c>
      <c r="H562" t="s">
        <v>2414</v>
      </c>
      <c r="I562" t="s">
        <v>92</v>
      </c>
      <c r="J562" t="s">
        <v>2415</v>
      </c>
      <c r="K562" t="s">
        <v>2415</v>
      </c>
      <c r="M562" t="s">
        <v>2568</v>
      </c>
      <c r="N562">
        <v>1.4</v>
      </c>
      <c r="R562" s="14">
        <v>44975</v>
      </c>
      <c r="S562" t="s">
        <v>207</v>
      </c>
      <c r="T562" s="14">
        <v>44989</v>
      </c>
      <c r="U562" s="16" t="s">
        <v>1872</v>
      </c>
      <c r="V562" s="16">
        <f t="shared" si="78"/>
        <v>168</v>
      </c>
      <c r="W562" s="16" t="s">
        <v>2404</v>
      </c>
      <c r="X562" t="s">
        <v>207</v>
      </c>
      <c r="Z562" s="16" t="s">
        <v>204</v>
      </c>
      <c r="AB562" s="17">
        <f t="shared" si="79"/>
        <v>140</v>
      </c>
      <c r="AC562" s="13">
        <v>45019</v>
      </c>
      <c r="AD562">
        <f t="shared" si="77"/>
        <v>140</v>
      </c>
      <c r="AE562" s="13">
        <v>45019</v>
      </c>
      <c r="AF562">
        <f t="shared" si="75"/>
        <v>140</v>
      </c>
      <c r="AG562" s="13">
        <v>45019</v>
      </c>
      <c r="AH562">
        <f t="shared" si="82"/>
        <v>9.7999999999999989</v>
      </c>
      <c r="AI562" s="13">
        <v>45001</v>
      </c>
      <c r="AJ562">
        <f t="shared" si="76"/>
        <v>70</v>
      </c>
      <c r="AK562" s="13">
        <v>45032</v>
      </c>
      <c r="AN562" t="s">
        <v>204</v>
      </c>
      <c r="AO562" s="13">
        <v>45083</v>
      </c>
      <c r="AP562" s="13">
        <v>45115</v>
      </c>
      <c r="AQ562" s="13">
        <v>45115</v>
      </c>
      <c r="AR562">
        <f t="shared" si="83"/>
        <v>3.5</v>
      </c>
      <c r="AS562">
        <f t="shared" si="84"/>
        <v>4.8999999999999995</v>
      </c>
      <c r="AT562" t="s">
        <v>1946</v>
      </c>
    </row>
    <row r="563" spans="1:46" ht="20.149999999999999" customHeight="1" x14ac:dyDescent="0.35">
      <c r="A563">
        <v>562</v>
      </c>
      <c r="B563" t="s">
        <v>360</v>
      </c>
      <c r="C563" t="s">
        <v>11291</v>
      </c>
      <c r="D563" t="s">
        <v>2692</v>
      </c>
      <c r="E563" t="s">
        <v>98</v>
      </c>
      <c r="G563" t="s">
        <v>2413</v>
      </c>
      <c r="H563" t="s">
        <v>2414</v>
      </c>
      <c r="I563" t="s">
        <v>92</v>
      </c>
      <c r="J563" t="s">
        <v>2415</v>
      </c>
      <c r="K563" t="s">
        <v>2415</v>
      </c>
      <c r="M563" t="s">
        <v>2568</v>
      </c>
      <c r="N563">
        <v>1</v>
      </c>
      <c r="R563" s="14">
        <v>44976</v>
      </c>
      <c r="S563" t="s">
        <v>207</v>
      </c>
      <c r="T563" s="14">
        <v>44986</v>
      </c>
      <c r="U563" s="16" t="s">
        <v>1872</v>
      </c>
      <c r="V563" s="16">
        <f t="shared" si="78"/>
        <v>120</v>
      </c>
      <c r="W563" s="16" t="s">
        <v>2404</v>
      </c>
      <c r="X563" t="s">
        <v>207</v>
      </c>
      <c r="Z563" s="16" t="s">
        <v>204</v>
      </c>
      <c r="AB563" s="17">
        <f t="shared" si="79"/>
        <v>100</v>
      </c>
      <c r="AC563" s="13">
        <v>45020</v>
      </c>
      <c r="AD563">
        <f t="shared" si="77"/>
        <v>100</v>
      </c>
      <c r="AE563" s="13">
        <v>45020</v>
      </c>
      <c r="AF563">
        <f t="shared" si="75"/>
        <v>100</v>
      </c>
      <c r="AG563" s="13">
        <v>45020</v>
      </c>
      <c r="AH563">
        <f t="shared" si="82"/>
        <v>7</v>
      </c>
      <c r="AI563" s="13">
        <v>45002</v>
      </c>
      <c r="AJ563">
        <f t="shared" si="76"/>
        <v>50</v>
      </c>
      <c r="AK563" s="13">
        <v>45033</v>
      </c>
      <c r="AN563" t="s">
        <v>204</v>
      </c>
      <c r="AO563" s="13">
        <v>45085</v>
      </c>
      <c r="AP563" s="13">
        <v>45115</v>
      </c>
      <c r="AQ563" s="13">
        <v>45115</v>
      </c>
      <c r="AR563">
        <f t="shared" si="83"/>
        <v>3.5</v>
      </c>
      <c r="AS563">
        <f t="shared" si="84"/>
        <v>3.5</v>
      </c>
      <c r="AT563" t="s">
        <v>1946</v>
      </c>
    </row>
    <row r="564" spans="1:46" ht="20.149999999999999" customHeight="1" x14ac:dyDescent="0.35">
      <c r="A564">
        <v>563</v>
      </c>
      <c r="B564" t="s">
        <v>360</v>
      </c>
      <c r="C564" t="s">
        <v>11292</v>
      </c>
      <c r="D564" t="s">
        <v>350</v>
      </c>
      <c r="E564" t="s">
        <v>98</v>
      </c>
      <c r="G564" t="s">
        <v>2413</v>
      </c>
      <c r="H564" t="s">
        <v>2414</v>
      </c>
      <c r="I564" t="s">
        <v>92</v>
      </c>
      <c r="J564" t="s">
        <v>2415</v>
      </c>
      <c r="K564" t="s">
        <v>2415</v>
      </c>
      <c r="M564" t="s">
        <v>2568</v>
      </c>
      <c r="N564">
        <v>0.4</v>
      </c>
      <c r="R564" s="14">
        <v>44977</v>
      </c>
      <c r="S564" t="s">
        <v>207</v>
      </c>
      <c r="T564" s="14">
        <v>44987</v>
      </c>
      <c r="U564" s="16" t="s">
        <v>1872</v>
      </c>
      <c r="V564" s="16">
        <f t="shared" si="78"/>
        <v>48</v>
      </c>
      <c r="W564" s="16" t="s">
        <v>2404</v>
      </c>
      <c r="X564" t="s">
        <v>207</v>
      </c>
      <c r="Z564" s="16" t="s">
        <v>204</v>
      </c>
      <c r="AB564" s="17">
        <f t="shared" si="79"/>
        <v>40</v>
      </c>
      <c r="AC564" s="13">
        <v>45021</v>
      </c>
      <c r="AD564">
        <f t="shared" si="77"/>
        <v>40</v>
      </c>
      <c r="AE564" s="13">
        <v>45021</v>
      </c>
      <c r="AF564">
        <f t="shared" si="75"/>
        <v>40</v>
      </c>
      <c r="AG564" s="13">
        <v>45021</v>
      </c>
      <c r="AH564">
        <f t="shared" si="82"/>
        <v>2.8000000000000003</v>
      </c>
      <c r="AI564" s="13">
        <v>45005</v>
      </c>
      <c r="AJ564">
        <f t="shared" si="76"/>
        <v>20</v>
      </c>
      <c r="AK564" s="13">
        <v>45034</v>
      </c>
      <c r="AN564" t="s">
        <v>204</v>
      </c>
      <c r="AO564" s="13">
        <v>45080</v>
      </c>
      <c r="AP564" s="13">
        <v>45119</v>
      </c>
      <c r="AQ564" s="13">
        <v>45119</v>
      </c>
      <c r="AR564">
        <f t="shared" si="83"/>
        <v>3.5</v>
      </c>
      <c r="AS564">
        <f t="shared" si="84"/>
        <v>1.4000000000000001</v>
      </c>
      <c r="AT564" t="s">
        <v>1946</v>
      </c>
    </row>
    <row r="565" spans="1:46" ht="20.149999999999999" customHeight="1" x14ac:dyDescent="0.35">
      <c r="A565">
        <v>564</v>
      </c>
      <c r="B565" t="s">
        <v>360</v>
      </c>
      <c r="C565" t="s">
        <v>11293</v>
      </c>
      <c r="D565" t="s">
        <v>2693</v>
      </c>
      <c r="E565" t="s">
        <v>98</v>
      </c>
      <c r="G565" t="s">
        <v>2413</v>
      </c>
      <c r="H565" t="s">
        <v>2414</v>
      </c>
      <c r="I565" t="s">
        <v>92</v>
      </c>
      <c r="J565" t="s">
        <v>2415</v>
      </c>
      <c r="K565" t="s">
        <v>2415</v>
      </c>
      <c r="M565" t="s">
        <v>2568</v>
      </c>
      <c r="N565">
        <v>0.4</v>
      </c>
      <c r="R565" s="14">
        <v>44974</v>
      </c>
      <c r="S565" t="s">
        <v>207</v>
      </c>
      <c r="T565" s="14">
        <v>44988</v>
      </c>
      <c r="U565" s="16" t="s">
        <v>1872</v>
      </c>
      <c r="V565" s="16">
        <f t="shared" si="78"/>
        <v>48</v>
      </c>
      <c r="W565" s="16" t="s">
        <v>2404</v>
      </c>
      <c r="X565" t="s">
        <v>207</v>
      </c>
      <c r="Z565" s="16" t="s">
        <v>204</v>
      </c>
      <c r="AB565" s="17">
        <f t="shared" si="79"/>
        <v>40</v>
      </c>
      <c r="AC565" s="13">
        <v>45022</v>
      </c>
      <c r="AD565">
        <f t="shared" si="77"/>
        <v>40</v>
      </c>
      <c r="AE565" s="13">
        <v>45022</v>
      </c>
      <c r="AF565">
        <f t="shared" si="75"/>
        <v>40</v>
      </c>
      <c r="AG565" s="13">
        <v>45022</v>
      </c>
      <c r="AH565">
        <f t="shared" si="82"/>
        <v>2.8000000000000003</v>
      </c>
      <c r="AI565" s="13">
        <v>45006</v>
      </c>
      <c r="AJ565">
        <f t="shared" si="76"/>
        <v>20</v>
      </c>
      <c r="AK565" s="13">
        <v>45035</v>
      </c>
      <c r="AN565" t="s">
        <v>204</v>
      </c>
      <c r="AO565" s="13">
        <v>45083</v>
      </c>
      <c r="AP565" s="13">
        <v>45104</v>
      </c>
      <c r="AQ565" s="13">
        <v>45104</v>
      </c>
      <c r="AR565">
        <f t="shared" si="83"/>
        <v>3.5</v>
      </c>
      <c r="AS565">
        <f t="shared" si="84"/>
        <v>1.4000000000000001</v>
      </c>
      <c r="AT565" t="s">
        <v>1946</v>
      </c>
    </row>
    <row r="566" spans="1:46" ht="20.149999999999999" customHeight="1" x14ac:dyDescent="0.35">
      <c r="A566">
        <v>565</v>
      </c>
      <c r="B566" t="s">
        <v>360</v>
      </c>
      <c r="C566" t="s">
        <v>11294</v>
      </c>
      <c r="D566" t="s">
        <v>2694</v>
      </c>
      <c r="E566" t="s">
        <v>98</v>
      </c>
      <c r="G566" t="s">
        <v>2413</v>
      </c>
      <c r="H566" t="s">
        <v>2414</v>
      </c>
      <c r="I566" t="s">
        <v>92</v>
      </c>
      <c r="J566" t="s">
        <v>2415</v>
      </c>
      <c r="K566" t="s">
        <v>2415</v>
      </c>
      <c r="M566" t="s">
        <v>2568</v>
      </c>
      <c r="N566">
        <v>0.6</v>
      </c>
      <c r="R566" s="14">
        <v>44975</v>
      </c>
      <c r="S566" t="s">
        <v>207</v>
      </c>
      <c r="T566" s="14">
        <v>44986</v>
      </c>
      <c r="U566" s="16" t="s">
        <v>1872</v>
      </c>
      <c r="V566" s="16">
        <f t="shared" si="78"/>
        <v>72</v>
      </c>
      <c r="W566" s="16" t="s">
        <v>2404</v>
      </c>
      <c r="X566" t="s">
        <v>207</v>
      </c>
      <c r="Z566" s="16" t="s">
        <v>204</v>
      </c>
      <c r="AB566" s="17">
        <f t="shared" si="79"/>
        <v>60</v>
      </c>
      <c r="AC566" s="13">
        <v>45023</v>
      </c>
      <c r="AD566">
        <f t="shared" si="77"/>
        <v>60</v>
      </c>
      <c r="AE566" s="13">
        <v>45023</v>
      </c>
      <c r="AF566">
        <f t="shared" ref="AF566:AF629" si="85">N566*100</f>
        <v>60</v>
      </c>
      <c r="AG566" s="13">
        <v>45023</v>
      </c>
      <c r="AH566">
        <f t="shared" si="82"/>
        <v>4.2</v>
      </c>
      <c r="AI566" s="13">
        <v>45007</v>
      </c>
      <c r="AJ566">
        <f t="shared" ref="AJ566:AJ629" si="86">N566*50</f>
        <v>30</v>
      </c>
      <c r="AK566" s="13">
        <v>45036</v>
      </c>
      <c r="AN566" t="s">
        <v>204</v>
      </c>
      <c r="AO566" s="13">
        <v>45085</v>
      </c>
      <c r="AP566" s="13">
        <v>45125</v>
      </c>
      <c r="AQ566" s="13">
        <v>45125</v>
      </c>
      <c r="AR566">
        <f t="shared" si="83"/>
        <v>3.5000000000000004</v>
      </c>
      <c r="AS566">
        <f t="shared" si="84"/>
        <v>2.1</v>
      </c>
      <c r="AT566" t="s">
        <v>1946</v>
      </c>
    </row>
    <row r="567" spans="1:46" ht="20.149999999999999" customHeight="1" x14ac:dyDescent="0.35">
      <c r="A567">
        <v>566</v>
      </c>
      <c r="B567" t="s">
        <v>360</v>
      </c>
      <c r="C567" t="s">
        <v>11295</v>
      </c>
      <c r="D567" t="s">
        <v>2695</v>
      </c>
      <c r="E567" t="s">
        <v>98</v>
      </c>
      <c r="G567" t="s">
        <v>2413</v>
      </c>
      <c r="H567" t="s">
        <v>2414</v>
      </c>
      <c r="I567" t="s">
        <v>92</v>
      </c>
      <c r="J567" t="s">
        <v>2415</v>
      </c>
      <c r="K567" t="s">
        <v>2415</v>
      </c>
      <c r="M567" t="s">
        <v>2568</v>
      </c>
      <c r="N567">
        <v>0.4</v>
      </c>
      <c r="R567" s="14">
        <v>44976</v>
      </c>
      <c r="S567" t="s">
        <v>207</v>
      </c>
      <c r="T567" s="14">
        <v>44987</v>
      </c>
      <c r="U567" s="16" t="s">
        <v>1872</v>
      </c>
      <c r="V567" s="16">
        <f t="shared" si="78"/>
        <v>48</v>
      </c>
      <c r="W567" s="16" t="s">
        <v>2404</v>
      </c>
      <c r="X567" t="s">
        <v>207</v>
      </c>
      <c r="Z567" s="16" t="s">
        <v>204</v>
      </c>
      <c r="AB567" s="17">
        <f t="shared" si="79"/>
        <v>40</v>
      </c>
      <c r="AC567" s="13">
        <v>45024</v>
      </c>
      <c r="AD567">
        <f t="shared" si="77"/>
        <v>40</v>
      </c>
      <c r="AE567" s="13">
        <v>45024</v>
      </c>
      <c r="AF567">
        <f t="shared" si="85"/>
        <v>40</v>
      </c>
      <c r="AG567" s="13">
        <v>45024</v>
      </c>
      <c r="AH567">
        <f t="shared" si="82"/>
        <v>2.8000000000000003</v>
      </c>
      <c r="AI567" s="13">
        <v>45008</v>
      </c>
      <c r="AJ567">
        <f t="shared" si="86"/>
        <v>20</v>
      </c>
      <c r="AK567" s="13">
        <v>45037</v>
      </c>
      <c r="AN567" t="s">
        <v>204</v>
      </c>
      <c r="AO567" s="13">
        <v>45080</v>
      </c>
      <c r="AP567" s="13">
        <v>45125</v>
      </c>
      <c r="AQ567" s="13">
        <v>45125</v>
      </c>
      <c r="AR567">
        <f t="shared" si="83"/>
        <v>3.5</v>
      </c>
      <c r="AS567">
        <f t="shared" si="84"/>
        <v>1.4000000000000001</v>
      </c>
      <c r="AT567" t="s">
        <v>1946</v>
      </c>
    </row>
    <row r="568" spans="1:46" ht="20.149999999999999" customHeight="1" x14ac:dyDescent="0.35">
      <c r="A568">
        <v>567</v>
      </c>
      <c r="B568" t="s">
        <v>360</v>
      </c>
      <c r="C568" t="s">
        <v>11296</v>
      </c>
      <c r="D568" t="s">
        <v>2696</v>
      </c>
      <c r="E568" t="s">
        <v>98</v>
      </c>
      <c r="G568" t="s">
        <v>2413</v>
      </c>
      <c r="H568" t="s">
        <v>2414</v>
      </c>
      <c r="I568" t="s">
        <v>92</v>
      </c>
      <c r="J568" t="s">
        <v>2415</v>
      </c>
      <c r="K568" t="s">
        <v>2415</v>
      </c>
      <c r="M568" t="s">
        <v>2568</v>
      </c>
      <c r="N568">
        <v>0.6</v>
      </c>
      <c r="R568" s="14">
        <v>44977</v>
      </c>
      <c r="S568" t="s">
        <v>207</v>
      </c>
      <c r="T568" s="14">
        <v>44988</v>
      </c>
      <c r="U568" s="16" t="s">
        <v>1872</v>
      </c>
      <c r="V568" s="16">
        <f t="shared" si="78"/>
        <v>72</v>
      </c>
      <c r="W568" s="16" t="s">
        <v>2404</v>
      </c>
      <c r="X568" t="s">
        <v>207</v>
      </c>
      <c r="Z568" s="16" t="s">
        <v>204</v>
      </c>
      <c r="AB568" s="17">
        <f t="shared" si="79"/>
        <v>60</v>
      </c>
      <c r="AC568" s="13">
        <v>45025</v>
      </c>
      <c r="AD568">
        <f t="shared" si="77"/>
        <v>60</v>
      </c>
      <c r="AE568" s="13">
        <v>45025</v>
      </c>
      <c r="AF568">
        <f t="shared" si="85"/>
        <v>60</v>
      </c>
      <c r="AG568" s="13">
        <v>45025</v>
      </c>
      <c r="AH568">
        <f t="shared" si="82"/>
        <v>4.2</v>
      </c>
      <c r="AI568" s="13">
        <v>44999</v>
      </c>
      <c r="AJ568">
        <f t="shared" si="86"/>
        <v>30</v>
      </c>
      <c r="AK568" s="13">
        <v>45040</v>
      </c>
      <c r="AN568" t="s">
        <v>204</v>
      </c>
      <c r="AO568" s="13">
        <v>45083</v>
      </c>
      <c r="AP568" s="13">
        <v>45125</v>
      </c>
      <c r="AQ568" s="13">
        <v>45125</v>
      </c>
      <c r="AR568">
        <f t="shared" si="83"/>
        <v>3.5000000000000004</v>
      </c>
      <c r="AS568">
        <f t="shared" si="84"/>
        <v>2.1</v>
      </c>
      <c r="AT568" t="s">
        <v>1946</v>
      </c>
    </row>
    <row r="569" spans="1:46" ht="20.149999999999999" customHeight="1" x14ac:dyDescent="0.35">
      <c r="A569">
        <v>568</v>
      </c>
      <c r="B569" t="s">
        <v>360</v>
      </c>
      <c r="C569" t="s">
        <v>11297</v>
      </c>
      <c r="D569" t="s">
        <v>2697</v>
      </c>
      <c r="E569" t="s">
        <v>93</v>
      </c>
      <c r="G569" t="s">
        <v>2413</v>
      </c>
      <c r="H569" t="s">
        <v>2414</v>
      </c>
      <c r="I569" t="s">
        <v>92</v>
      </c>
      <c r="J569" t="s">
        <v>2415</v>
      </c>
      <c r="K569" t="s">
        <v>2415</v>
      </c>
      <c r="M569" t="s">
        <v>2568</v>
      </c>
      <c r="N569">
        <v>0.4</v>
      </c>
      <c r="R569" s="14">
        <v>44974</v>
      </c>
      <c r="S569" t="s">
        <v>207</v>
      </c>
      <c r="T569" s="14">
        <v>44989</v>
      </c>
      <c r="U569" s="16" t="s">
        <v>1872</v>
      </c>
      <c r="V569" s="16">
        <f t="shared" si="78"/>
        <v>48</v>
      </c>
      <c r="W569" s="16" t="s">
        <v>2404</v>
      </c>
      <c r="X569" t="s">
        <v>207</v>
      </c>
      <c r="Z569" s="16" t="s">
        <v>204</v>
      </c>
      <c r="AB569" s="17">
        <f t="shared" si="79"/>
        <v>40</v>
      </c>
      <c r="AC569" s="13">
        <v>45029</v>
      </c>
      <c r="AD569">
        <f t="shared" si="77"/>
        <v>40</v>
      </c>
      <c r="AE569" s="13">
        <v>45029</v>
      </c>
      <c r="AF569">
        <f t="shared" si="85"/>
        <v>40</v>
      </c>
      <c r="AG569" s="13">
        <v>45029</v>
      </c>
      <c r="AH569">
        <f t="shared" si="82"/>
        <v>2.8000000000000003</v>
      </c>
      <c r="AI569" s="13">
        <v>45000</v>
      </c>
      <c r="AJ569">
        <f t="shared" si="86"/>
        <v>20</v>
      </c>
      <c r="AK569" s="13">
        <v>45041</v>
      </c>
      <c r="AN569" t="s">
        <v>204</v>
      </c>
      <c r="AO569" s="13">
        <v>45080</v>
      </c>
      <c r="AP569" s="13">
        <v>45111</v>
      </c>
      <c r="AQ569" s="13">
        <v>45111</v>
      </c>
      <c r="AR569">
        <f t="shared" si="83"/>
        <v>3.5</v>
      </c>
      <c r="AS569">
        <f t="shared" si="84"/>
        <v>1.4000000000000001</v>
      </c>
      <c r="AT569" t="s">
        <v>1946</v>
      </c>
    </row>
    <row r="570" spans="1:46" ht="20.149999999999999" customHeight="1" x14ac:dyDescent="0.35">
      <c r="A570">
        <v>569</v>
      </c>
      <c r="B570" t="s">
        <v>360</v>
      </c>
      <c r="C570" t="s">
        <v>11298</v>
      </c>
      <c r="D570" t="s">
        <v>2698</v>
      </c>
      <c r="E570" t="s">
        <v>98</v>
      </c>
      <c r="G570" t="s">
        <v>2413</v>
      </c>
      <c r="H570" t="s">
        <v>2414</v>
      </c>
      <c r="I570" t="s">
        <v>92</v>
      </c>
      <c r="J570" t="s">
        <v>2415</v>
      </c>
      <c r="K570" t="s">
        <v>2415</v>
      </c>
      <c r="M570" t="s">
        <v>2568</v>
      </c>
      <c r="N570">
        <v>0.6</v>
      </c>
      <c r="R570" s="14">
        <v>44975</v>
      </c>
      <c r="S570" t="s">
        <v>207</v>
      </c>
      <c r="T570" s="14">
        <v>44990</v>
      </c>
      <c r="U570" s="16" t="s">
        <v>1872</v>
      </c>
      <c r="V570" s="16">
        <f t="shared" si="78"/>
        <v>72</v>
      </c>
      <c r="W570" s="16" t="s">
        <v>2404</v>
      </c>
      <c r="X570" t="s">
        <v>207</v>
      </c>
      <c r="Z570" s="16" t="s">
        <v>204</v>
      </c>
      <c r="AB570" s="17">
        <f t="shared" si="79"/>
        <v>60</v>
      </c>
      <c r="AC570" s="13">
        <v>45017</v>
      </c>
      <c r="AD570">
        <f t="shared" si="77"/>
        <v>60</v>
      </c>
      <c r="AE570" s="13">
        <v>45017</v>
      </c>
      <c r="AF570">
        <f t="shared" si="85"/>
        <v>60</v>
      </c>
      <c r="AG570" s="13">
        <v>45017</v>
      </c>
      <c r="AH570">
        <f t="shared" si="82"/>
        <v>4.2</v>
      </c>
      <c r="AI570" s="13">
        <v>45001</v>
      </c>
      <c r="AJ570">
        <f t="shared" si="86"/>
        <v>30</v>
      </c>
      <c r="AK570" s="13">
        <v>45042</v>
      </c>
      <c r="AN570" t="s">
        <v>204</v>
      </c>
      <c r="AO570" s="13">
        <v>45080</v>
      </c>
      <c r="AP570" s="13">
        <v>45111</v>
      </c>
      <c r="AQ570" s="13">
        <v>45111</v>
      </c>
      <c r="AR570">
        <f t="shared" si="83"/>
        <v>3.5000000000000004</v>
      </c>
      <c r="AS570">
        <f t="shared" si="84"/>
        <v>2.1</v>
      </c>
      <c r="AT570" t="s">
        <v>1946</v>
      </c>
    </row>
    <row r="571" spans="1:46" ht="20.149999999999999" customHeight="1" x14ac:dyDescent="0.35">
      <c r="A571">
        <v>570</v>
      </c>
      <c r="B571" t="s">
        <v>360</v>
      </c>
      <c r="C571" t="s">
        <v>11299</v>
      </c>
      <c r="D571" t="s">
        <v>2699</v>
      </c>
      <c r="E571" t="s">
        <v>98</v>
      </c>
      <c r="G571" t="s">
        <v>2413</v>
      </c>
      <c r="H571" t="s">
        <v>2414</v>
      </c>
      <c r="I571" t="s">
        <v>92</v>
      </c>
      <c r="J571" t="s">
        <v>2415</v>
      </c>
      <c r="K571" t="s">
        <v>2415</v>
      </c>
      <c r="M571" t="s">
        <v>2568</v>
      </c>
      <c r="N571">
        <v>0.4</v>
      </c>
      <c r="R571" s="14">
        <v>44976</v>
      </c>
      <c r="S571" t="s">
        <v>207</v>
      </c>
      <c r="T571" s="14">
        <v>44991</v>
      </c>
      <c r="U571" s="16" t="s">
        <v>1872</v>
      </c>
      <c r="V571" s="16">
        <f t="shared" si="78"/>
        <v>48</v>
      </c>
      <c r="W571" s="16" t="s">
        <v>2404</v>
      </c>
      <c r="X571" t="s">
        <v>207</v>
      </c>
      <c r="Z571" s="16" t="s">
        <v>204</v>
      </c>
      <c r="AB571" s="17">
        <f t="shared" si="79"/>
        <v>40</v>
      </c>
      <c r="AC571" s="13">
        <v>45018</v>
      </c>
      <c r="AD571">
        <f t="shared" si="77"/>
        <v>40</v>
      </c>
      <c r="AE571" s="13">
        <v>45018</v>
      </c>
      <c r="AF571">
        <f t="shared" si="85"/>
        <v>40</v>
      </c>
      <c r="AG571" s="13">
        <v>45018</v>
      </c>
      <c r="AH571">
        <f t="shared" si="82"/>
        <v>2.8000000000000003</v>
      </c>
      <c r="AI571" s="13">
        <v>44999</v>
      </c>
      <c r="AJ571">
        <f t="shared" si="86"/>
        <v>20</v>
      </c>
      <c r="AK571" s="13">
        <v>45032</v>
      </c>
      <c r="AN571" t="s">
        <v>204</v>
      </c>
      <c r="AO571" s="13">
        <v>45083</v>
      </c>
      <c r="AP571" s="13">
        <v>45109</v>
      </c>
      <c r="AQ571" s="13">
        <v>45109</v>
      </c>
      <c r="AR571">
        <f t="shared" si="83"/>
        <v>3.5</v>
      </c>
      <c r="AS571">
        <f t="shared" si="84"/>
        <v>1.4000000000000001</v>
      </c>
      <c r="AT571" t="s">
        <v>1946</v>
      </c>
    </row>
    <row r="572" spans="1:46" ht="20.149999999999999" customHeight="1" x14ac:dyDescent="0.35">
      <c r="A572">
        <v>571</v>
      </c>
      <c r="B572" t="s">
        <v>360</v>
      </c>
      <c r="C572" t="s">
        <v>11300</v>
      </c>
      <c r="D572" t="s">
        <v>2700</v>
      </c>
      <c r="E572" t="s">
        <v>98</v>
      </c>
      <c r="G572" t="s">
        <v>2413</v>
      </c>
      <c r="H572" t="s">
        <v>2414</v>
      </c>
      <c r="I572" t="s">
        <v>92</v>
      </c>
      <c r="J572" t="s">
        <v>2415</v>
      </c>
      <c r="K572" t="s">
        <v>2415</v>
      </c>
      <c r="M572" t="s">
        <v>2568</v>
      </c>
      <c r="N572">
        <v>0.2</v>
      </c>
      <c r="R572" s="14">
        <v>44977</v>
      </c>
      <c r="S572" t="s">
        <v>207</v>
      </c>
      <c r="T572" s="14">
        <v>44994</v>
      </c>
      <c r="U572" s="16" t="s">
        <v>1872</v>
      </c>
      <c r="V572" s="16">
        <f t="shared" si="78"/>
        <v>24</v>
      </c>
      <c r="W572" s="16" t="s">
        <v>2404</v>
      </c>
      <c r="X572" t="s">
        <v>207</v>
      </c>
      <c r="Z572" s="16" t="s">
        <v>204</v>
      </c>
      <c r="AB572" s="17">
        <f t="shared" si="79"/>
        <v>20</v>
      </c>
      <c r="AC572" s="13">
        <v>45019</v>
      </c>
      <c r="AD572">
        <f t="shared" si="77"/>
        <v>20</v>
      </c>
      <c r="AE572" s="13">
        <v>45019</v>
      </c>
      <c r="AF572">
        <f t="shared" si="85"/>
        <v>20</v>
      </c>
      <c r="AG572" s="13">
        <v>45019</v>
      </c>
      <c r="AH572">
        <f t="shared" si="82"/>
        <v>1.4000000000000001</v>
      </c>
      <c r="AI572" s="13">
        <v>45000</v>
      </c>
      <c r="AJ572">
        <f t="shared" si="86"/>
        <v>10</v>
      </c>
      <c r="AK572" s="13">
        <v>45033</v>
      </c>
      <c r="AN572" t="s">
        <v>204</v>
      </c>
      <c r="AO572" s="13">
        <v>45085</v>
      </c>
      <c r="AP572" s="13">
        <v>45107</v>
      </c>
      <c r="AQ572" s="13">
        <v>45107</v>
      </c>
      <c r="AR572">
        <f t="shared" si="83"/>
        <v>3.5</v>
      </c>
      <c r="AS572">
        <f t="shared" si="84"/>
        <v>0.70000000000000007</v>
      </c>
      <c r="AT572" t="s">
        <v>1946</v>
      </c>
    </row>
    <row r="573" spans="1:46" ht="20.149999999999999" customHeight="1" x14ac:dyDescent="0.35">
      <c r="A573">
        <v>572</v>
      </c>
      <c r="B573" t="s">
        <v>360</v>
      </c>
      <c r="C573" t="s">
        <v>11301</v>
      </c>
      <c r="D573" t="s">
        <v>2701</v>
      </c>
      <c r="E573" t="s">
        <v>98</v>
      </c>
      <c r="G573" t="s">
        <v>2413</v>
      </c>
      <c r="H573" t="s">
        <v>2414</v>
      </c>
      <c r="I573" t="s">
        <v>92</v>
      </c>
      <c r="J573" t="s">
        <v>2415</v>
      </c>
      <c r="K573" t="s">
        <v>2415</v>
      </c>
      <c r="M573" t="s">
        <v>2568</v>
      </c>
      <c r="N573">
        <v>0.6</v>
      </c>
      <c r="R573" s="14">
        <v>44978</v>
      </c>
      <c r="S573" t="s">
        <v>207</v>
      </c>
      <c r="T573" s="14">
        <v>44995</v>
      </c>
      <c r="U573" s="16" t="s">
        <v>1872</v>
      </c>
      <c r="V573" s="16">
        <f t="shared" si="78"/>
        <v>72</v>
      </c>
      <c r="W573" s="16" t="s">
        <v>2404</v>
      </c>
      <c r="X573" t="s">
        <v>207</v>
      </c>
      <c r="Z573" s="16" t="s">
        <v>204</v>
      </c>
      <c r="AB573" s="17">
        <f t="shared" si="79"/>
        <v>60</v>
      </c>
      <c r="AC573" s="13">
        <v>45020</v>
      </c>
      <c r="AD573">
        <f t="shared" si="77"/>
        <v>60</v>
      </c>
      <c r="AE573" s="13">
        <v>45020</v>
      </c>
      <c r="AF573">
        <f t="shared" si="85"/>
        <v>60</v>
      </c>
      <c r="AG573" s="13">
        <v>45020</v>
      </c>
      <c r="AH573">
        <f t="shared" si="82"/>
        <v>4.2</v>
      </c>
      <c r="AI573" s="13">
        <v>45001</v>
      </c>
      <c r="AJ573">
        <f t="shared" si="86"/>
        <v>30</v>
      </c>
      <c r="AK573" s="13">
        <v>45034</v>
      </c>
      <c r="AN573" t="s">
        <v>204</v>
      </c>
      <c r="AO573" s="13">
        <v>45080</v>
      </c>
      <c r="AP573" s="13">
        <v>45115</v>
      </c>
      <c r="AQ573" s="13">
        <v>45115</v>
      </c>
      <c r="AR573">
        <f t="shared" si="83"/>
        <v>3.5000000000000004</v>
      </c>
      <c r="AS573">
        <f t="shared" si="84"/>
        <v>2.1</v>
      </c>
      <c r="AT573" t="s">
        <v>1946</v>
      </c>
    </row>
    <row r="574" spans="1:46" ht="20.149999999999999" customHeight="1" x14ac:dyDescent="0.35">
      <c r="A574">
        <v>573</v>
      </c>
      <c r="B574" t="s">
        <v>360</v>
      </c>
      <c r="C574" t="s">
        <v>11302</v>
      </c>
      <c r="D574" t="s">
        <v>2702</v>
      </c>
      <c r="E574" t="s">
        <v>98</v>
      </c>
      <c r="G574" t="s">
        <v>2413</v>
      </c>
      <c r="H574" t="s">
        <v>2414</v>
      </c>
      <c r="I574" t="s">
        <v>92</v>
      </c>
      <c r="J574" t="s">
        <v>2415</v>
      </c>
      <c r="K574" t="s">
        <v>2415</v>
      </c>
      <c r="M574" t="s">
        <v>207</v>
      </c>
      <c r="N574">
        <v>0.6</v>
      </c>
      <c r="R574" s="14">
        <v>44981</v>
      </c>
      <c r="S574" t="s">
        <v>207</v>
      </c>
      <c r="T574" s="14">
        <v>44986</v>
      </c>
      <c r="U574" s="16" t="s">
        <v>1872</v>
      </c>
      <c r="V574" s="16">
        <f t="shared" si="78"/>
        <v>72</v>
      </c>
      <c r="W574" s="16" t="s">
        <v>2404</v>
      </c>
      <c r="X574" t="s">
        <v>207</v>
      </c>
      <c r="Z574" s="16" t="s">
        <v>204</v>
      </c>
      <c r="AB574" s="17">
        <f t="shared" si="79"/>
        <v>60</v>
      </c>
      <c r="AC574" s="13">
        <v>45021</v>
      </c>
      <c r="AD574">
        <f t="shared" si="77"/>
        <v>60</v>
      </c>
      <c r="AE574" s="13">
        <v>45021</v>
      </c>
      <c r="AF574">
        <f t="shared" si="85"/>
        <v>60</v>
      </c>
      <c r="AG574" s="13">
        <v>45021</v>
      </c>
      <c r="AH574">
        <f t="shared" si="82"/>
        <v>4.2</v>
      </c>
      <c r="AI574" s="13">
        <v>45002</v>
      </c>
      <c r="AJ574">
        <f t="shared" si="86"/>
        <v>30</v>
      </c>
      <c r="AK574" s="13">
        <v>45035</v>
      </c>
      <c r="AN574" t="s">
        <v>204</v>
      </c>
      <c r="AO574" s="13">
        <v>45083</v>
      </c>
      <c r="AP574" s="13">
        <v>45115</v>
      </c>
      <c r="AQ574" s="13">
        <v>45115</v>
      </c>
      <c r="AR574">
        <f t="shared" si="83"/>
        <v>3.5000000000000004</v>
      </c>
      <c r="AS574">
        <f t="shared" si="84"/>
        <v>2.1</v>
      </c>
      <c r="AT574" t="s">
        <v>1946</v>
      </c>
    </row>
    <row r="575" spans="1:46" ht="20.149999999999999" customHeight="1" x14ac:dyDescent="0.35">
      <c r="A575">
        <v>574</v>
      </c>
      <c r="B575" t="s">
        <v>360</v>
      </c>
      <c r="C575" t="s">
        <v>11303</v>
      </c>
      <c r="D575" t="s">
        <v>2703</v>
      </c>
      <c r="E575" t="s">
        <v>98</v>
      </c>
      <c r="G575" t="s">
        <v>2413</v>
      </c>
      <c r="H575" t="s">
        <v>2414</v>
      </c>
      <c r="I575" t="s">
        <v>92</v>
      </c>
      <c r="J575" t="s">
        <v>2415</v>
      </c>
      <c r="K575" t="s">
        <v>2415</v>
      </c>
      <c r="M575" t="s">
        <v>207</v>
      </c>
      <c r="N575">
        <v>0.6</v>
      </c>
      <c r="R575" s="14">
        <v>44984</v>
      </c>
      <c r="S575" t="s">
        <v>207</v>
      </c>
      <c r="T575" s="14">
        <v>44987</v>
      </c>
      <c r="U575" s="16" t="s">
        <v>1872</v>
      </c>
      <c r="V575" s="16">
        <f t="shared" si="78"/>
        <v>72</v>
      </c>
      <c r="W575" s="16" t="s">
        <v>2404</v>
      </c>
      <c r="X575" t="s">
        <v>207</v>
      </c>
      <c r="Z575" s="16" t="s">
        <v>204</v>
      </c>
      <c r="AB575" s="17">
        <f t="shared" si="79"/>
        <v>60</v>
      </c>
      <c r="AC575" s="13">
        <v>45022</v>
      </c>
      <c r="AD575">
        <f t="shared" si="77"/>
        <v>60</v>
      </c>
      <c r="AE575" s="13">
        <v>45022</v>
      </c>
      <c r="AF575">
        <f t="shared" si="85"/>
        <v>60</v>
      </c>
      <c r="AG575" s="13">
        <v>45022</v>
      </c>
      <c r="AH575">
        <f t="shared" si="82"/>
        <v>4.2</v>
      </c>
      <c r="AI575" s="13">
        <v>45005</v>
      </c>
      <c r="AJ575">
        <f t="shared" si="86"/>
        <v>30</v>
      </c>
      <c r="AK575" s="13">
        <v>45036</v>
      </c>
      <c r="AN575" t="s">
        <v>204</v>
      </c>
      <c r="AO575" s="13">
        <v>45080</v>
      </c>
      <c r="AP575" s="13">
        <v>45107</v>
      </c>
      <c r="AQ575" s="13">
        <v>45107</v>
      </c>
      <c r="AR575">
        <f t="shared" si="83"/>
        <v>3.5000000000000004</v>
      </c>
      <c r="AS575">
        <f t="shared" si="84"/>
        <v>2.1</v>
      </c>
      <c r="AT575" t="s">
        <v>1946</v>
      </c>
    </row>
    <row r="576" spans="1:46" ht="20.149999999999999" customHeight="1" x14ac:dyDescent="0.35">
      <c r="A576">
        <v>575</v>
      </c>
      <c r="B576" t="s">
        <v>360</v>
      </c>
      <c r="C576" t="s">
        <v>11304</v>
      </c>
      <c r="D576" t="s">
        <v>2704</v>
      </c>
      <c r="E576" t="s">
        <v>98</v>
      </c>
      <c r="G576" t="s">
        <v>2413</v>
      </c>
      <c r="H576" t="s">
        <v>2414</v>
      </c>
      <c r="I576" t="s">
        <v>92</v>
      </c>
      <c r="J576" t="s">
        <v>2415</v>
      </c>
      <c r="K576" t="s">
        <v>2415</v>
      </c>
      <c r="M576" t="s">
        <v>207</v>
      </c>
      <c r="N576">
        <v>1</v>
      </c>
      <c r="R576" s="14">
        <v>44974</v>
      </c>
      <c r="S576" t="s">
        <v>207</v>
      </c>
      <c r="T576" s="14">
        <v>44988</v>
      </c>
      <c r="U576" s="16" t="s">
        <v>1872</v>
      </c>
      <c r="V576" s="16">
        <f t="shared" si="78"/>
        <v>120</v>
      </c>
      <c r="W576" s="16" t="s">
        <v>2404</v>
      </c>
      <c r="X576" t="s">
        <v>207</v>
      </c>
      <c r="Z576" s="16" t="s">
        <v>204</v>
      </c>
      <c r="AB576" s="17">
        <f t="shared" si="79"/>
        <v>100</v>
      </c>
      <c r="AC576" s="13">
        <v>45023</v>
      </c>
      <c r="AD576">
        <f t="shared" si="77"/>
        <v>100</v>
      </c>
      <c r="AE576" s="13">
        <v>45023</v>
      </c>
      <c r="AF576">
        <f t="shared" si="85"/>
        <v>100</v>
      </c>
      <c r="AG576" s="13">
        <v>45023</v>
      </c>
      <c r="AH576">
        <f t="shared" si="82"/>
        <v>7</v>
      </c>
      <c r="AI576" s="13">
        <v>45006</v>
      </c>
      <c r="AJ576">
        <f t="shared" si="86"/>
        <v>50</v>
      </c>
      <c r="AK576" s="13">
        <v>45032</v>
      </c>
      <c r="AN576" t="s">
        <v>204</v>
      </c>
      <c r="AO576" s="13">
        <v>45083</v>
      </c>
      <c r="AP576" s="13">
        <v>45095</v>
      </c>
      <c r="AQ576" s="13">
        <v>45095</v>
      </c>
      <c r="AR576">
        <f t="shared" si="83"/>
        <v>3.5</v>
      </c>
      <c r="AS576">
        <f t="shared" si="84"/>
        <v>3.5</v>
      </c>
      <c r="AT576" t="s">
        <v>1946</v>
      </c>
    </row>
    <row r="577" spans="1:46" ht="20.149999999999999" customHeight="1" x14ac:dyDescent="0.35">
      <c r="A577">
        <v>576</v>
      </c>
      <c r="B577" t="s">
        <v>360</v>
      </c>
      <c r="C577" t="s">
        <v>11305</v>
      </c>
      <c r="D577" t="s">
        <v>2705</v>
      </c>
      <c r="E577" t="s">
        <v>98</v>
      </c>
      <c r="G577" t="s">
        <v>2413</v>
      </c>
      <c r="H577" t="s">
        <v>2414</v>
      </c>
      <c r="I577" t="s">
        <v>92</v>
      </c>
      <c r="J577" t="s">
        <v>2415</v>
      </c>
      <c r="K577" t="s">
        <v>2415</v>
      </c>
      <c r="M577" t="s">
        <v>207</v>
      </c>
      <c r="N577">
        <v>2.4500000000000002</v>
      </c>
      <c r="R577" s="14">
        <v>44974</v>
      </c>
      <c r="S577" t="s">
        <v>207</v>
      </c>
      <c r="T577" s="14">
        <v>44989</v>
      </c>
      <c r="U577" s="16" t="s">
        <v>1872</v>
      </c>
      <c r="V577" s="16">
        <f t="shared" si="78"/>
        <v>294</v>
      </c>
      <c r="W577" s="16" t="s">
        <v>2404</v>
      </c>
      <c r="X577" t="s">
        <v>207</v>
      </c>
      <c r="Z577" s="16" t="s">
        <v>204</v>
      </c>
      <c r="AB577" s="17">
        <f t="shared" si="79"/>
        <v>245.00000000000003</v>
      </c>
      <c r="AC577" s="13">
        <v>45024</v>
      </c>
      <c r="AD577">
        <f t="shared" si="77"/>
        <v>245.00000000000003</v>
      </c>
      <c r="AE577" s="13">
        <v>45024</v>
      </c>
      <c r="AF577">
        <f t="shared" si="85"/>
        <v>245.00000000000003</v>
      </c>
      <c r="AG577" s="13">
        <v>45024</v>
      </c>
      <c r="AH577">
        <f t="shared" si="82"/>
        <v>17.150000000000002</v>
      </c>
      <c r="AI577" s="13">
        <v>45007</v>
      </c>
      <c r="AJ577">
        <f t="shared" si="86"/>
        <v>122.50000000000001</v>
      </c>
      <c r="AK577" s="13">
        <v>45033</v>
      </c>
      <c r="AL577">
        <v>1</v>
      </c>
      <c r="AN577" t="s">
        <v>204</v>
      </c>
      <c r="AO577" s="13">
        <v>45085</v>
      </c>
      <c r="AP577" s="13">
        <v>45125</v>
      </c>
      <c r="AQ577" s="13">
        <v>45129</v>
      </c>
      <c r="AR577">
        <f t="shared" si="83"/>
        <v>3.5</v>
      </c>
      <c r="AS577">
        <f t="shared" si="84"/>
        <v>8.5750000000000011</v>
      </c>
      <c r="AT577" t="s">
        <v>1946</v>
      </c>
    </row>
    <row r="578" spans="1:46" ht="20.149999999999999" customHeight="1" x14ac:dyDescent="0.35">
      <c r="A578">
        <v>577</v>
      </c>
      <c r="B578" t="s">
        <v>360</v>
      </c>
      <c r="C578" t="s">
        <v>11306</v>
      </c>
      <c r="D578" t="s">
        <v>2706</v>
      </c>
      <c r="E578" t="s">
        <v>98</v>
      </c>
      <c r="G578" t="s">
        <v>2413</v>
      </c>
      <c r="H578" t="s">
        <v>2414</v>
      </c>
      <c r="I578" t="s">
        <v>92</v>
      </c>
      <c r="J578" t="s">
        <v>2415</v>
      </c>
      <c r="K578" t="s">
        <v>2415</v>
      </c>
      <c r="M578" t="s">
        <v>207</v>
      </c>
      <c r="N578">
        <v>0.6</v>
      </c>
      <c r="R578" s="14">
        <v>44975</v>
      </c>
      <c r="S578" t="s">
        <v>207</v>
      </c>
      <c r="T578" s="14">
        <v>44986</v>
      </c>
      <c r="U578" s="16" t="s">
        <v>1872</v>
      </c>
      <c r="V578" s="16">
        <f t="shared" si="78"/>
        <v>72</v>
      </c>
      <c r="W578" s="16" t="s">
        <v>2404</v>
      </c>
      <c r="X578" t="s">
        <v>207</v>
      </c>
      <c r="Z578" s="16" t="s">
        <v>204</v>
      </c>
      <c r="AB578" s="17">
        <f t="shared" si="79"/>
        <v>60</v>
      </c>
      <c r="AC578" s="13">
        <v>45025</v>
      </c>
      <c r="AD578">
        <f t="shared" si="77"/>
        <v>60</v>
      </c>
      <c r="AE578" s="13">
        <v>45025</v>
      </c>
      <c r="AF578">
        <f t="shared" si="85"/>
        <v>60</v>
      </c>
      <c r="AG578" s="13">
        <v>45025</v>
      </c>
      <c r="AH578">
        <f t="shared" si="82"/>
        <v>4.2</v>
      </c>
      <c r="AI578" s="13">
        <v>45008</v>
      </c>
      <c r="AJ578">
        <f t="shared" si="86"/>
        <v>30</v>
      </c>
      <c r="AK578" s="13">
        <v>45034</v>
      </c>
      <c r="AN578" t="s">
        <v>204</v>
      </c>
      <c r="AO578" s="13">
        <v>45080</v>
      </c>
      <c r="AP578" s="13">
        <v>45125</v>
      </c>
      <c r="AQ578" s="13">
        <v>45125</v>
      </c>
      <c r="AR578">
        <f t="shared" si="83"/>
        <v>3.5000000000000004</v>
      </c>
      <c r="AS578">
        <f t="shared" si="84"/>
        <v>2.1</v>
      </c>
      <c r="AT578" t="s">
        <v>1946</v>
      </c>
    </row>
    <row r="579" spans="1:46" ht="20.149999999999999" customHeight="1" x14ac:dyDescent="0.35">
      <c r="A579">
        <v>578</v>
      </c>
      <c r="B579" t="s">
        <v>360</v>
      </c>
      <c r="C579" t="s">
        <v>11307</v>
      </c>
      <c r="D579" t="s">
        <v>2707</v>
      </c>
      <c r="E579" t="s">
        <v>98</v>
      </c>
      <c r="G579" t="s">
        <v>2413</v>
      </c>
      <c r="H579" t="s">
        <v>2414</v>
      </c>
      <c r="I579" t="s">
        <v>92</v>
      </c>
      <c r="J579" t="s">
        <v>2415</v>
      </c>
      <c r="K579" t="s">
        <v>2415</v>
      </c>
      <c r="M579" t="s">
        <v>207</v>
      </c>
      <c r="N579">
        <v>2</v>
      </c>
      <c r="R579" s="14">
        <v>44976</v>
      </c>
      <c r="S579" t="s">
        <v>207</v>
      </c>
      <c r="T579" s="14">
        <v>44986</v>
      </c>
      <c r="U579" s="16" t="s">
        <v>1872</v>
      </c>
      <c r="V579" s="16">
        <f t="shared" si="78"/>
        <v>240</v>
      </c>
      <c r="W579" s="16" t="s">
        <v>2404</v>
      </c>
      <c r="X579" t="s">
        <v>207</v>
      </c>
      <c r="Z579" s="16" t="s">
        <v>204</v>
      </c>
      <c r="AB579" s="17">
        <f t="shared" si="79"/>
        <v>200</v>
      </c>
      <c r="AC579" s="13">
        <v>45029</v>
      </c>
      <c r="AD579">
        <f t="shared" ref="AD579:AD642" si="87">N579*100</f>
        <v>200</v>
      </c>
      <c r="AE579" s="13">
        <v>45029</v>
      </c>
      <c r="AF579">
        <f t="shared" si="85"/>
        <v>200</v>
      </c>
      <c r="AG579" s="13">
        <v>45029</v>
      </c>
      <c r="AH579">
        <f t="shared" si="82"/>
        <v>14</v>
      </c>
      <c r="AI579" s="13">
        <v>44999</v>
      </c>
      <c r="AJ579">
        <f t="shared" si="86"/>
        <v>100</v>
      </c>
      <c r="AK579" s="13">
        <v>45035</v>
      </c>
      <c r="AM579" t="s">
        <v>3046</v>
      </c>
      <c r="AN579" t="s">
        <v>207</v>
      </c>
      <c r="AO579" s="13"/>
      <c r="AR579"/>
    </row>
    <row r="580" spans="1:46" ht="20.149999999999999" customHeight="1" x14ac:dyDescent="0.35">
      <c r="A580">
        <v>579</v>
      </c>
      <c r="B580" t="s">
        <v>360</v>
      </c>
      <c r="C580" t="s">
        <v>11308</v>
      </c>
      <c r="D580" t="s">
        <v>2708</v>
      </c>
      <c r="E580" t="s">
        <v>93</v>
      </c>
      <c r="G580" t="s">
        <v>2413</v>
      </c>
      <c r="H580" t="s">
        <v>2414</v>
      </c>
      <c r="I580" t="s">
        <v>92</v>
      </c>
      <c r="J580" t="s">
        <v>2415</v>
      </c>
      <c r="K580" t="s">
        <v>2415</v>
      </c>
      <c r="M580" t="s">
        <v>207</v>
      </c>
      <c r="N580">
        <v>2.5</v>
      </c>
      <c r="R580" s="14">
        <v>44977</v>
      </c>
      <c r="S580" t="s">
        <v>207</v>
      </c>
      <c r="T580" s="14">
        <v>44987</v>
      </c>
      <c r="U580" s="16" t="s">
        <v>1872</v>
      </c>
      <c r="V580" s="16">
        <f t="shared" ref="V580:V643" si="88">120*N580</f>
        <v>300</v>
      </c>
      <c r="W580" s="16" t="s">
        <v>2404</v>
      </c>
      <c r="X580" t="s">
        <v>207</v>
      </c>
      <c r="Z580" s="16" t="s">
        <v>204</v>
      </c>
      <c r="AB580" s="17">
        <f t="shared" ref="AB580:AB643" si="89">N580*100</f>
        <v>250</v>
      </c>
      <c r="AC580" s="13">
        <v>45017</v>
      </c>
      <c r="AD580">
        <f t="shared" si="87"/>
        <v>250</v>
      </c>
      <c r="AE580" s="13">
        <v>45017</v>
      </c>
      <c r="AF580">
        <f t="shared" si="85"/>
        <v>250</v>
      </c>
      <c r="AG580" s="13">
        <v>45017</v>
      </c>
      <c r="AH580">
        <f t="shared" si="82"/>
        <v>17.5</v>
      </c>
      <c r="AI580" s="13">
        <v>45000</v>
      </c>
      <c r="AJ580">
        <f t="shared" si="86"/>
        <v>125</v>
      </c>
      <c r="AK580" s="13">
        <v>45036</v>
      </c>
      <c r="AM580" t="s">
        <v>3046</v>
      </c>
      <c r="AN580" t="s">
        <v>207</v>
      </c>
      <c r="AO580" s="13"/>
      <c r="AR580"/>
    </row>
    <row r="581" spans="1:46" ht="20.149999999999999" customHeight="1" x14ac:dyDescent="0.35">
      <c r="A581">
        <v>580</v>
      </c>
      <c r="B581" t="s">
        <v>360</v>
      </c>
      <c r="C581" t="s">
        <v>11309</v>
      </c>
      <c r="D581" t="s">
        <v>2709</v>
      </c>
      <c r="E581" t="s">
        <v>98</v>
      </c>
      <c r="G581" t="s">
        <v>2413</v>
      </c>
      <c r="H581" t="s">
        <v>2414</v>
      </c>
      <c r="I581" t="s">
        <v>92</v>
      </c>
      <c r="J581" t="s">
        <v>2415</v>
      </c>
      <c r="K581" t="s">
        <v>2415</v>
      </c>
      <c r="M581" t="s">
        <v>207</v>
      </c>
      <c r="N581">
        <v>1</v>
      </c>
      <c r="R581" s="14">
        <v>44978</v>
      </c>
      <c r="S581" t="s">
        <v>207</v>
      </c>
      <c r="T581" s="14">
        <v>44988</v>
      </c>
      <c r="U581" s="16" t="s">
        <v>1872</v>
      </c>
      <c r="V581" s="16">
        <f t="shared" si="88"/>
        <v>120</v>
      </c>
      <c r="W581" s="16" t="s">
        <v>2404</v>
      </c>
      <c r="X581" t="s">
        <v>207</v>
      </c>
      <c r="Z581" s="16" t="s">
        <v>204</v>
      </c>
      <c r="AB581" s="17">
        <f t="shared" si="89"/>
        <v>100</v>
      </c>
      <c r="AC581" s="13">
        <v>45018</v>
      </c>
      <c r="AD581">
        <f t="shared" si="87"/>
        <v>100</v>
      </c>
      <c r="AE581" s="13">
        <v>45018</v>
      </c>
      <c r="AF581">
        <f t="shared" si="85"/>
        <v>100</v>
      </c>
      <c r="AG581" s="13">
        <v>45018</v>
      </c>
      <c r="AH581">
        <f t="shared" si="82"/>
        <v>7</v>
      </c>
      <c r="AI581" s="13">
        <v>45001</v>
      </c>
      <c r="AJ581">
        <f t="shared" si="86"/>
        <v>50</v>
      </c>
      <c r="AK581" s="13">
        <v>45037</v>
      </c>
      <c r="AN581" t="s">
        <v>204</v>
      </c>
      <c r="AO581" s="13">
        <v>45080</v>
      </c>
      <c r="AP581" s="13">
        <v>45109</v>
      </c>
      <c r="AQ581" s="13">
        <v>45109</v>
      </c>
      <c r="AR581">
        <f t="shared" ref="AR581:AR612" si="90">AS581/N581</f>
        <v>3.5</v>
      </c>
      <c r="AS581">
        <f t="shared" ref="AS581:AS612" si="91">N581*3.5</f>
        <v>3.5</v>
      </c>
      <c r="AT581" t="s">
        <v>1946</v>
      </c>
    </row>
    <row r="582" spans="1:46" ht="20.149999999999999" customHeight="1" x14ac:dyDescent="0.35">
      <c r="A582">
        <v>581</v>
      </c>
      <c r="B582" t="s">
        <v>360</v>
      </c>
      <c r="C582" t="s">
        <v>11310</v>
      </c>
      <c r="D582" t="s">
        <v>2710</v>
      </c>
      <c r="E582" t="s">
        <v>98</v>
      </c>
      <c r="G582" t="s">
        <v>2413</v>
      </c>
      <c r="H582" t="s">
        <v>2414</v>
      </c>
      <c r="I582" t="s">
        <v>92</v>
      </c>
      <c r="J582" t="s">
        <v>2415</v>
      </c>
      <c r="K582" t="s">
        <v>2415</v>
      </c>
      <c r="M582" t="s">
        <v>207</v>
      </c>
      <c r="N582">
        <v>1</v>
      </c>
      <c r="R582" s="14">
        <v>44981</v>
      </c>
      <c r="S582" t="s">
        <v>207</v>
      </c>
      <c r="T582" s="14">
        <v>44989</v>
      </c>
      <c r="U582" s="16" t="s">
        <v>1872</v>
      </c>
      <c r="V582" s="16">
        <f t="shared" si="88"/>
        <v>120</v>
      </c>
      <c r="W582" s="16" t="s">
        <v>2404</v>
      </c>
      <c r="X582" t="s">
        <v>207</v>
      </c>
      <c r="Z582" s="16" t="s">
        <v>204</v>
      </c>
      <c r="AB582" s="17">
        <f t="shared" si="89"/>
        <v>100</v>
      </c>
      <c r="AC582" s="13">
        <v>45019</v>
      </c>
      <c r="AD582">
        <f t="shared" si="87"/>
        <v>100</v>
      </c>
      <c r="AE582" s="13">
        <v>45019</v>
      </c>
      <c r="AF582">
        <f t="shared" si="85"/>
        <v>100</v>
      </c>
      <c r="AG582" s="13">
        <v>45019</v>
      </c>
      <c r="AH582">
        <f t="shared" si="82"/>
        <v>7</v>
      </c>
      <c r="AI582" s="13">
        <v>44999</v>
      </c>
      <c r="AJ582">
        <f t="shared" si="86"/>
        <v>50</v>
      </c>
      <c r="AK582" s="13">
        <v>45040</v>
      </c>
      <c r="AN582" t="s">
        <v>204</v>
      </c>
      <c r="AO582" s="13">
        <v>45083</v>
      </c>
      <c r="AP582" s="13">
        <v>45107</v>
      </c>
      <c r="AQ582" s="13">
        <v>45107</v>
      </c>
      <c r="AR582">
        <f t="shared" si="90"/>
        <v>3.5</v>
      </c>
      <c r="AS582">
        <f t="shared" si="91"/>
        <v>3.5</v>
      </c>
      <c r="AT582" t="s">
        <v>1946</v>
      </c>
    </row>
    <row r="583" spans="1:46" ht="20.149999999999999" customHeight="1" x14ac:dyDescent="0.35">
      <c r="A583">
        <v>582</v>
      </c>
      <c r="B583" t="s">
        <v>360</v>
      </c>
      <c r="C583" t="s">
        <v>11311</v>
      </c>
      <c r="D583" t="s">
        <v>2711</v>
      </c>
      <c r="E583" t="s">
        <v>98</v>
      </c>
      <c r="G583" t="s">
        <v>2413</v>
      </c>
      <c r="H583" t="s">
        <v>2414</v>
      </c>
      <c r="I583" t="s">
        <v>92</v>
      </c>
      <c r="J583" t="s">
        <v>2415</v>
      </c>
      <c r="K583" t="s">
        <v>2415</v>
      </c>
      <c r="M583" t="s">
        <v>207</v>
      </c>
      <c r="N583">
        <v>0.5</v>
      </c>
      <c r="R583" s="14">
        <v>44974</v>
      </c>
      <c r="S583" t="s">
        <v>207</v>
      </c>
      <c r="T583" s="14">
        <v>44990</v>
      </c>
      <c r="U583" s="16" t="s">
        <v>1872</v>
      </c>
      <c r="V583" s="16">
        <f t="shared" si="88"/>
        <v>60</v>
      </c>
      <c r="W583" s="16" t="s">
        <v>2404</v>
      </c>
      <c r="X583" t="s">
        <v>207</v>
      </c>
      <c r="Z583" s="16" t="s">
        <v>204</v>
      </c>
      <c r="AB583" s="17">
        <f t="shared" si="89"/>
        <v>50</v>
      </c>
      <c r="AC583" s="13">
        <v>45020</v>
      </c>
      <c r="AD583">
        <f t="shared" si="87"/>
        <v>50</v>
      </c>
      <c r="AE583" s="13">
        <v>45020</v>
      </c>
      <c r="AF583">
        <f t="shared" si="85"/>
        <v>50</v>
      </c>
      <c r="AG583" s="13">
        <v>45020</v>
      </c>
      <c r="AH583">
        <f t="shared" si="82"/>
        <v>3.5</v>
      </c>
      <c r="AI583" s="13">
        <v>45000</v>
      </c>
      <c r="AJ583">
        <f t="shared" si="86"/>
        <v>25</v>
      </c>
      <c r="AK583" s="13">
        <v>45041</v>
      </c>
      <c r="AN583" t="s">
        <v>204</v>
      </c>
      <c r="AO583" s="13">
        <v>45103</v>
      </c>
      <c r="AP583" s="13">
        <v>45110</v>
      </c>
      <c r="AQ583" s="13">
        <v>45110</v>
      </c>
      <c r="AR583">
        <f t="shared" si="90"/>
        <v>3.5</v>
      </c>
      <c r="AS583">
        <f t="shared" si="91"/>
        <v>1.75</v>
      </c>
      <c r="AT583" t="s">
        <v>1946</v>
      </c>
    </row>
    <row r="584" spans="1:46" ht="20.149999999999999" customHeight="1" x14ac:dyDescent="0.35">
      <c r="A584">
        <v>583</v>
      </c>
      <c r="B584" t="s">
        <v>360</v>
      </c>
      <c r="C584" t="s">
        <v>11312</v>
      </c>
      <c r="D584" t="s">
        <v>2712</v>
      </c>
      <c r="E584" t="s">
        <v>98</v>
      </c>
      <c r="G584" t="s">
        <v>2413</v>
      </c>
      <c r="H584" t="s">
        <v>2414</v>
      </c>
      <c r="I584" t="s">
        <v>92</v>
      </c>
      <c r="J584" t="s">
        <v>2415</v>
      </c>
      <c r="K584" t="s">
        <v>2415</v>
      </c>
      <c r="M584" t="s">
        <v>207</v>
      </c>
      <c r="N584">
        <v>2</v>
      </c>
      <c r="R584" s="14">
        <v>44975</v>
      </c>
      <c r="S584" t="s">
        <v>207</v>
      </c>
      <c r="T584" s="14">
        <v>44991</v>
      </c>
      <c r="U584" s="16" t="s">
        <v>1872</v>
      </c>
      <c r="V584" s="16">
        <f t="shared" si="88"/>
        <v>240</v>
      </c>
      <c r="W584" s="16" t="s">
        <v>2404</v>
      </c>
      <c r="X584" t="s">
        <v>207</v>
      </c>
      <c r="Z584" s="16" t="s">
        <v>204</v>
      </c>
      <c r="AB584" s="17">
        <f t="shared" si="89"/>
        <v>200</v>
      </c>
      <c r="AC584" s="13">
        <v>45021</v>
      </c>
      <c r="AD584">
        <f t="shared" si="87"/>
        <v>200</v>
      </c>
      <c r="AE584" s="13">
        <v>45021</v>
      </c>
      <c r="AF584">
        <f t="shared" si="85"/>
        <v>200</v>
      </c>
      <c r="AG584" s="13">
        <v>45021</v>
      </c>
      <c r="AH584">
        <f t="shared" si="82"/>
        <v>14</v>
      </c>
      <c r="AI584" s="13">
        <v>45001</v>
      </c>
      <c r="AJ584">
        <f t="shared" si="86"/>
        <v>100</v>
      </c>
      <c r="AK584" s="13">
        <v>45042</v>
      </c>
      <c r="AN584" t="s">
        <v>204</v>
      </c>
      <c r="AO584" s="13">
        <v>45103</v>
      </c>
      <c r="AP584" s="13">
        <v>45111</v>
      </c>
      <c r="AQ584" s="13">
        <v>45113</v>
      </c>
      <c r="AR584">
        <f t="shared" si="90"/>
        <v>3.5</v>
      </c>
      <c r="AS584">
        <f t="shared" si="91"/>
        <v>7</v>
      </c>
      <c r="AT584" t="s">
        <v>1946</v>
      </c>
    </row>
    <row r="585" spans="1:46" ht="20.149999999999999" customHeight="1" x14ac:dyDescent="0.35">
      <c r="A585">
        <v>584</v>
      </c>
      <c r="B585" t="s">
        <v>360</v>
      </c>
      <c r="C585" t="s">
        <v>11313</v>
      </c>
      <c r="D585" t="s">
        <v>2713</v>
      </c>
      <c r="E585" t="s">
        <v>98</v>
      </c>
      <c r="G585" t="s">
        <v>2413</v>
      </c>
      <c r="H585" t="s">
        <v>2414</v>
      </c>
      <c r="I585" t="s">
        <v>92</v>
      </c>
      <c r="J585" t="s">
        <v>2415</v>
      </c>
      <c r="K585" t="s">
        <v>2415</v>
      </c>
      <c r="M585" t="s">
        <v>207</v>
      </c>
      <c r="N585">
        <v>1.18</v>
      </c>
      <c r="R585" s="14">
        <v>44976</v>
      </c>
      <c r="S585" t="s">
        <v>207</v>
      </c>
      <c r="T585" s="14">
        <v>44994</v>
      </c>
      <c r="U585" s="16" t="s">
        <v>1872</v>
      </c>
      <c r="V585" s="16">
        <f t="shared" si="88"/>
        <v>141.6</v>
      </c>
      <c r="W585" s="16" t="s">
        <v>2404</v>
      </c>
      <c r="X585" t="s">
        <v>207</v>
      </c>
      <c r="Z585" s="16" t="s">
        <v>204</v>
      </c>
      <c r="AB585" s="17">
        <f t="shared" si="89"/>
        <v>118</v>
      </c>
      <c r="AC585" s="13">
        <v>45022</v>
      </c>
      <c r="AD585">
        <f t="shared" si="87"/>
        <v>118</v>
      </c>
      <c r="AE585" s="13">
        <v>45022</v>
      </c>
      <c r="AF585">
        <f t="shared" si="85"/>
        <v>118</v>
      </c>
      <c r="AG585" s="13">
        <v>45022</v>
      </c>
      <c r="AH585">
        <f t="shared" si="82"/>
        <v>8.26</v>
      </c>
      <c r="AI585" s="13">
        <v>45002</v>
      </c>
      <c r="AJ585">
        <f t="shared" si="86"/>
        <v>59</v>
      </c>
      <c r="AK585" s="13">
        <v>45032</v>
      </c>
      <c r="AN585" t="s">
        <v>204</v>
      </c>
      <c r="AO585" s="13">
        <v>45104</v>
      </c>
      <c r="AP585" s="13">
        <v>45116</v>
      </c>
      <c r="AQ585" s="13">
        <v>45117</v>
      </c>
      <c r="AR585">
        <f t="shared" si="90"/>
        <v>3.5</v>
      </c>
      <c r="AS585">
        <f t="shared" si="91"/>
        <v>4.13</v>
      </c>
      <c r="AT585" t="s">
        <v>1946</v>
      </c>
    </row>
    <row r="586" spans="1:46" ht="20.149999999999999" customHeight="1" x14ac:dyDescent="0.35">
      <c r="A586">
        <v>585</v>
      </c>
      <c r="B586" t="s">
        <v>360</v>
      </c>
      <c r="C586" t="s">
        <v>11314</v>
      </c>
      <c r="D586" t="s">
        <v>2714</v>
      </c>
      <c r="E586" t="s">
        <v>98</v>
      </c>
      <c r="G586" t="s">
        <v>2413</v>
      </c>
      <c r="H586" t="s">
        <v>2414</v>
      </c>
      <c r="I586" t="s">
        <v>92</v>
      </c>
      <c r="J586" t="s">
        <v>2415</v>
      </c>
      <c r="K586" t="s">
        <v>2415</v>
      </c>
      <c r="M586" t="s">
        <v>207</v>
      </c>
      <c r="N586">
        <v>1.5</v>
      </c>
      <c r="R586" s="14">
        <v>44977</v>
      </c>
      <c r="S586" t="s">
        <v>207</v>
      </c>
      <c r="T586" s="14">
        <v>44995</v>
      </c>
      <c r="U586" s="16" t="s">
        <v>1872</v>
      </c>
      <c r="V586" s="16">
        <f t="shared" si="88"/>
        <v>180</v>
      </c>
      <c r="W586" s="16" t="s">
        <v>2404</v>
      </c>
      <c r="X586" t="s">
        <v>207</v>
      </c>
      <c r="Z586" s="16" t="s">
        <v>204</v>
      </c>
      <c r="AB586" s="17">
        <f t="shared" si="89"/>
        <v>150</v>
      </c>
      <c r="AC586" s="13">
        <v>45023</v>
      </c>
      <c r="AD586">
        <f t="shared" si="87"/>
        <v>150</v>
      </c>
      <c r="AE586" s="13">
        <v>45023</v>
      </c>
      <c r="AF586">
        <f t="shared" si="85"/>
        <v>150</v>
      </c>
      <c r="AG586" s="13">
        <v>45023</v>
      </c>
      <c r="AH586">
        <f t="shared" si="82"/>
        <v>10.5</v>
      </c>
      <c r="AI586" s="13">
        <v>45005</v>
      </c>
      <c r="AJ586">
        <f t="shared" si="86"/>
        <v>75</v>
      </c>
      <c r="AK586" s="13">
        <v>45033</v>
      </c>
      <c r="AN586" t="s">
        <v>204</v>
      </c>
      <c r="AO586" s="13">
        <v>45103</v>
      </c>
      <c r="AP586" s="13">
        <v>45111</v>
      </c>
      <c r="AQ586" s="13">
        <v>45111</v>
      </c>
      <c r="AR586">
        <f t="shared" si="90"/>
        <v>3.5</v>
      </c>
      <c r="AS586">
        <f t="shared" si="91"/>
        <v>5.25</v>
      </c>
      <c r="AT586" t="s">
        <v>1946</v>
      </c>
    </row>
    <row r="587" spans="1:46" ht="20.149999999999999" customHeight="1" x14ac:dyDescent="0.35">
      <c r="A587">
        <v>586</v>
      </c>
      <c r="B587" t="s">
        <v>360</v>
      </c>
      <c r="C587" t="s">
        <v>11315</v>
      </c>
      <c r="D587" t="s">
        <v>2715</v>
      </c>
      <c r="E587" t="s">
        <v>98</v>
      </c>
      <c r="G587" t="s">
        <v>2413</v>
      </c>
      <c r="H587" t="s">
        <v>2414</v>
      </c>
      <c r="I587" t="s">
        <v>92</v>
      </c>
      <c r="J587" t="s">
        <v>2415</v>
      </c>
      <c r="K587" t="s">
        <v>2415</v>
      </c>
      <c r="M587" t="s">
        <v>207</v>
      </c>
      <c r="N587">
        <v>0.96</v>
      </c>
      <c r="R587" s="14">
        <v>44978</v>
      </c>
      <c r="S587" t="s">
        <v>207</v>
      </c>
      <c r="T587" s="14">
        <v>44986</v>
      </c>
      <c r="U587" s="16" t="s">
        <v>1872</v>
      </c>
      <c r="V587" s="16">
        <f t="shared" si="88"/>
        <v>115.19999999999999</v>
      </c>
      <c r="W587" s="16" t="s">
        <v>2404</v>
      </c>
      <c r="X587" t="s">
        <v>207</v>
      </c>
      <c r="Z587" s="16" t="s">
        <v>204</v>
      </c>
      <c r="AB587" s="17">
        <f t="shared" si="89"/>
        <v>96</v>
      </c>
      <c r="AC587" s="13">
        <v>45024</v>
      </c>
      <c r="AD587">
        <f t="shared" si="87"/>
        <v>96</v>
      </c>
      <c r="AE587" s="13">
        <v>45024</v>
      </c>
      <c r="AF587">
        <f t="shared" si="85"/>
        <v>96</v>
      </c>
      <c r="AG587" s="13">
        <v>45024</v>
      </c>
      <c r="AH587">
        <f t="shared" si="82"/>
        <v>6.72</v>
      </c>
      <c r="AI587" s="13">
        <v>45006</v>
      </c>
      <c r="AJ587">
        <f t="shared" si="86"/>
        <v>48</v>
      </c>
      <c r="AK587" s="13">
        <v>45034</v>
      </c>
      <c r="AN587" t="s">
        <v>204</v>
      </c>
      <c r="AO587" s="13">
        <v>45105</v>
      </c>
      <c r="AP587" s="13">
        <v>45111</v>
      </c>
      <c r="AQ587" s="13">
        <v>45111</v>
      </c>
      <c r="AR587">
        <f t="shared" si="90"/>
        <v>3.5</v>
      </c>
      <c r="AS587">
        <f t="shared" si="91"/>
        <v>3.36</v>
      </c>
      <c r="AT587" t="s">
        <v>1946</v>
      </c>
    </row>
    <row r="588" spans="1:46" ht="20.149999999999999" customHeight="1" x14ac:dyDescent="0.35">
      <c r="A588">
        <v>587</v>
      </c>
      <c r="B588" t="s">
        <v>360</v>
      </c>
      <c r="C588" t="s">
        <v>11316</v>
      </c>
      <c r="D588" t="s">
        <v>2716</v>
      </c>
      <c r="E588" t="s">
        <v>98</v>
      </c>
      <c r="G588" t="s">
        <v>2413</v>
      </c>
      <c r="H588" t="s">
        <v>2414</v>
      </c>
      <c r="I588" t="s">
        <v>92</v>
      </c>
      <c r="J588" t="s">
        <v>2415</v>
      </c>
      <c r="K588" t="s">
        <v>2415</v>
      </c>
      <c r="M588" t="s">
        <v>207</v>
      </c>
      <c r="N588">
        <v>1.7</v>
      </c>
      <c r="R588" s="14">
        <v>44981</v>
      </c>
      <c r="S588" t="s">
        <v>207</v>
      </c>
      <c r="T588" s="14">
        <v>44987</v>
      </c>
      <c r="U588" s="16" t="s">
        <v>1872</v>
      </c>
      <c r="V588" s="16">
        <f t="shared" si="88"/>
        <v>204</v>
      </c>
      <c r="W588" s="16" t="s">
        <v>2404</v>
      </c>
      <c r="X588" t="s">
        <v>207</v>
      </c>
      <c r="Z588" s="16" t="s">
        <v>204</v>
      </c>
      <c r="AB588" s="17">
        <f t="shared" si="89"/>
        <v>170</v>
      </c>
      <c r="AC588" s="13">
        <v>45025</v>
      </c>
      <c r="AD588">
        <f t="shared" si="87"/>
        <v>170</v>
      </c>
      <c r="AE588" s="13">
        <v>45025</v>
      </c>
      <c r="AF588">
        <f t="shared" si="85"/>
        <v>170</v>
      </c>
      <c r="AG588" s="13">
        <v>45025</v>
      </c>
      <c r="AH588">
        <f t="shared" si="82"/>
        <v>11.9</v>
      </c>
      <c r="AI588" s="13">
        <v>45007</v>
      </c>
      <c r="AJ588">
        <f t="shared" si="86"/>
        <v>85</v>
      </c>
      <c r="AK588" s="13">
        <v>45035</v>
      </c>
      <c r="AL588">
        <v>1</v>
      </c>
      <c r="AN588" t="s">
        <v>204</v>
      </c>
      <c r="AO588" s="13">
        <v>45106</v>
      </c>
      <c r="AP588" s="13">
        <v>45117</v>
      </c>
      <c r="AQ588" s="13">
        <v>45122</v>
      </c>
      <c r="AR588">
        <f t="shared" si="90"/>
        <v>3.5</v>
      </c>
      <c r="AS588">
        <f t="shared" si="91"/>
        <v>5.95</v>
      </c>
      <c r="AT588" t="s">
        <v>1946</v>
      </c>
    </row>
    <row r="589" spans="1:46" ht="20.149999999999999" customHeight="1" x14ac:dyDescent="0.35">
      <c r="A589">
        <v>588</v>
      </c>
      <c r="B589" t="s">
        <v>360</v>
      </c>
      <c r="C589" t="s">
        <v>11317</v>
      </c>
      <c r="D589" t="s">
        <v>2717</v>
      </c>
      <c r="E589" t="s">
        <v>98</v>
      </c>
      <c r="G589" t="s">
        <v>2413</v>
      </c>
      <c r="H589" t="s">
        <v>2414</v>
      </c>
      <c r="I589" t="s">
        <v>92</v>
      </c>
      <c r="J589" t="s">
        <v>2415</v>
      </c>
      <c r="K589" t="s">
        <v>2415</v>
      </c>
      <c r="M589" t="s">
        <v>207</v>
      </c>
      <c r="N589">
        <v>2.89</v>
      </c>
      <c r="R589" s="14">
        <v>44974</v>
      </c>
      <c r="S589" t="s">
        <v>207</v>
      </c>
      <c r="T589" s="14">
        <v>44988</v>
      </c>
      <c r="U589" s="16" t="s">
        <v>1872</v>
      </c>
      <c r="V589" s="16">
        <f t="shared" si="88"/>
        <v>346.8</v>
      </c>
      <c r="W589" s="16" t="s">
        <v>2404</v>
      </c>
      <c r="X589" t="s">
        <v>207</v>
      </c>
      <c r="Z589" s="16" t="s">
        <v>204</v>
      </c>
      <c r="AB589" s="17">
        <f t="shared" si="89"/>
        <v>289</v>
      </c>
      <c r="AC589" s="13">
        <v>45029</v>
      </c>
      <c r="AD589">
        <f t="shared" si="87"/>
        <v>289</v>
      </c>
      <c r="AE589" s="13">
        <v>45029</v>
      </c>
      <c r="AF589">
        <f t="shared" si="85"/>
        <v>289</v>
      </c>
      <c r="AG589" s="13">
        <v>45029</v>
      </c>
      <c r="AH589">
        <f t="shared" si="82"/>
        <v>20.23</v>
      </c>
      <c r="AI589" s="13">
        <v>45008</v>
      </c>
      <c r="AJ589">
        <f t="shared" si="86"/>
        <v>144.5</v>
      </c>
      <c r="AK589" s="13">
        <v>45036</v>
      </c>
      <c r="AL589">
        <v>1</v>
      </c>
      <c r="AN589" t="s">
        <v>204</v>
      </c>
      <c r="AO589" s="13">
        <v>45094</v>
      </c>
      <c r="AP589" s="13">
        <v>45116</v>
      </c>
      <c r="AQ589" s="13">
        <v>45122</v>
      </c>
      <c r="AR589">
        <f t="shared" si="90"/>
        <v>3.5</v>
      </c>
      <c r="AS589">
        <f t="shared" si="91"/>
        <v>10.115</v>
      </c>
      <c r="AT589" t="s">
        <v>1946</v>
      </c>
    </row>
    <row r="590" spans="1:46" ht="20.149999999999999" customHeight="1" x14ac:dyDescent="0.35">
      <c r="A590">
        <v>589</v>
      </c>
      <c r="B590" t="s">
        <v>360</v>
      </c>
      <c r="C590" t="s">
        <v>11318</v>
      </c>
      <c r="D590" t="s">
        <v>2718</v>
      </c>
      <c r="E590" t="s">
        <v>98</v>
      </c>
      <c r="G590" t="s">
        <v>2413</v>
      </c>
      <c r="H590" t="s">
        <v>2414</v>
      </c>
      <c r="I590" t="s">
        <v>92</v>
      </c>
      <c r="J590" t="s">
        <v>2415</v>
      </c>
      <c r="K590" t="s">
        <v>2415</v>
      </c>
      <c r="M590" t="s">
        <v>207</v>
      </c>
      <c r="N590">
        <v>2.23</v>
      </c>
      <c r="R590" s="14">
        <v>44975</v>
      </c>
      <c r="S590" t="s">
        <v>207</v>
      </c>
      <c r="T590" s="14">
        <v>44989</v>
      </c>
      <c r="U590" s="16" t="s">
        <v>1872</v>
      </c>
      <c r="V590" s="16">
        <f t="shared" si="88"/>
        <v>267.60000000000002</v>
      </c>
      <c r="W590" s="16" t="s">
        <v>2404</v>
      </c>
      <c r="X590" t="s">
        <v>207</v>
      </c>
      <c r="Z590" s="16" t="s">
        <v>204</v>
      </c>
      <c r="AB590" s="17">
        <f t="shared" si="89"/>
        <v>223</v>
      </c>
      <c r="AC590" s="13">
        <v>45017</v>
      </c>
      <c r="AD590">
        <f t="shared" si="87"/>
        <v>223</v>
      </c>
      <c r="AE590" s="13">
        <v>45017</v>
      </c>
      <c r="AF590">
        <f t="shared" si="85"/>
        <v>223</v>
      </c>
      <c r="AG590" s="13">
        <v>45017</v>
      </c>
      <c r="AH590">
        <f t="shared" si="82"/>
        <v>15.61</v>
      </c>
      <c r="AI590" s="13">
        <v>44999</v>
      </c>
      <c r="AJ590">
        <f t="shared" si="86"/>
        <v>111.5</v>
      </c>
      <c r="AK590" s="13">
        <v>45032</v>
      </c>
      <c r="AN590" t="s">
        <v>204</v>
      </c>
      <c r="AO590" s="13">
        <v>45098</v>
      </c>
      <c r="AP590" s="13">
        <v>45107</v>
      </c>
      <c r="AQ590" s="13">
        <v>45113</v>
      </c>
      <c r="AR590">
        <f t="shared" si="90"/>
        <v>3.5</v>
      </c>
      <c r="AS590">
        <f t="shared" si="91"/>
        <v>7.8049999999999997</v>
      </c>
      <c r="AT590" t="s">
        <v>1946</v>
      </c>
    </row>
    <row r="591" spans="1:46" ht="20.149999999999999" customHeight="1" x14ac:dyDescent="0.35">
      <c r="A591">
        <v>590</v>
      </c>
      <c r="B591" t="s">
        <v>360</v>
      </c>
      <c r="C591" t="s">
        <v>11319</v>
      </c>
      <c r="D591" t="s">
        <v>2719</v>
      </c>
      <c r="E591" t="s">
        <v>98</v>
      </c>
      <c r="G591" t="s">
        <v>2413</v>
      </c>
      <c r="H591" t="s">
        <v>2414</v>
      </c>
      <c r="I591" t="s">
        <v>92</v>
      </c>
      <c r="J591" t="s">
        <v>2415</v>
      </c>
      <c r="K591" t="s">
        <v>2415</v>
      </c>
      <c r="M591" t="s">
        <v>207</v>
      </c>
      <c r="N591">
        <v>1.0900000000000001</v>
      </c>
      <c r="R591" s="14">
        <v>44976</v>
      </c>
      <c r="S591" t="s">
        <v>207</v>
      </c>
      <c r="T591" s="14">
        <v>44986</v>
      </c>
      <c r="U591" s="16" t="s">
        <v>1872</v>
      </c>
      <c r="V591" s="16">
        <f t="shared" si="88"/>
        <v>130.80000000000001</v>
      </c>
      <c r="W591" s="16" t="s">
        <v>2404</v>
      </c>
      <c r="X591" t="s">
        <v>207</v>
      </c>
      <c r="Z591" s="16" t="s">
        <v>204</v>
      </c>
      <c r="AB591" s="17">
        <f t="shared" si="89"/>
        <v>109.00000000000001</v>
      </c>
      <c r="AC591" s="13">
        <v>45018</v>
      </c>
      <c r="AD591">
        <f t="shared" si="87"/>
        <v>109.00000000000001</v>
      </c>
      <c r="AE591" s="13">
        <v>45018</v>
      </c>
      <c r="AF591">
        <f t="shared" si="85"/>
        <v>109.00000000000001</v>
      </c>
      <c r="AG591" s="13">
        <v>45018</v>
      </c>
      <c r="AH591">
        <f t="shared" si="82"/>
        <v>7.6300000000000008</v>
      </c>
      <c r="AI591" s="13">
        <v>45000</v>
      </c>
      <c r="AJ591">
        <f t="shared" si="86"/>
        <v>54.500000000000007</v>
      </c>
      <c r="AK591" s="13">
        <v>45033</v>
      </c>
      <c r="AN591" t="s">
        <v>204</v>
      </c>
      <c r="AO591" s="13">
        <v>45102</v>
      </c>
      <c r="AP591" s="13">
        <v>45107</v>
      </c>
      <c r="AQ591" s="13">
        <v>45107</v>
      </c>
      <c r="AR591">
        <f t="shared" si="90"/>
        <v>3.5</v>
      </c>
      <c r="AS591">
        <f t="shared" si="91"/>
        <v>3.8150000000000004</v>
      </c>
      <c r="AT591" t="s">
        <v>1946</v>
      </c>
    </row>
    <row r="592" spans="1:46" ht="20.149999999999999" customHeight="1" x14ac:dyDescent="0.35">
      <c r="A592">
        <v>591</v>
      </c>
      <c r="B592" t="s">
        <v>360</v>
      </c>
      <c r="C592" t="s">
        <v>11320</v>
      </c>
      <c r="D592" t="s">
        <v>2720</v>
      </c>
      <c r="E592" t="s">
        <v>98</v>
      </c>
      <c r="G592" t="s">
        <v>2413</v>
      </c>
      <c r="H592" t="s">
        <v>2414</v>
      </c>
      <c r="I592" t="s">
        <v>92</v>
      </c>
      <c r="J592" t="s">
        <v>2415</v>
      </c>
      <c r="K592" t="s">
        <v>2415</v>
      </c>
      <c r="M592" t="s">
        <v>207</v>
      </c>
      <c r="N592">
        <v>1</v>
      </c>
      <c r="R592" s="14">
        <v>44977</v>
      </c>
      <c r="S592" t="s">
        <v>207</v>
      </c>
      <c r="T592" s="14">
        <v>44987</v>
      </c>
      <c r="U592" s="16" t="s">
        <v>1872</v>
      </c>
      <c r="V592" s="16">
        <f t="shared" si="88"/>
        <v>120</v>
      </c>
      <c r="W592" s="16" t="s">
        <v>2404</v>
      </c>
      <c r="X592" t="s">
        <v>207</v>
      </c>
      <c r="Z592" s="16" t="s">
        <v>204</v>
      </c>
      <c r="AB592" s="17">
        <f t="shared" si="89"/>
        <v>100</v>
      </c>
      <c r="AC592" s="13">
        <v>45019</v>
      </c>
      <c r="AD592">
        <f t="shared" si="87"/>
        <v>100</v>
      </c>
      <c r="AE592" s="13">
        <v>45019</v>
      </c>
      <c r="AF592">
        <f t="shared" si="85"/>
        <v>100</v>
      </c>
      <c r="AG592" s="13">
        <v>45019</v>
      </c>
      <c r="AH592">
        <f t="shared" si="82"/>
        <v>7</v>
      </c>
      <c r="AI592" s="13">
        <v>45001</v>
      </c>
      <c r="AJ592">
        <f t="shared" si="86"/>
        <v>50</v>
      </c>
      <c r="AK592" s="13">
        <v>45034</v>
      </c>
      <c r="AN592" t="s">
        <v>204</v>
      </c>
      <c r="AO592" s="13">
        <v>45101</v>
      </c>
      <c r="AP592" s="13">
        <v>45109</v>
      </c>
      <c r="AQ592" s="13">
        <v>45109</v>
      </c>
      <c r="AR592">
        <f t="shared" si="90"/>
        <v>3.5</v>
      </c>
      <c r="AS592">
        <f t="shared" si="91"/>
        <v>3.5</v>
      </c>
      <c r="AT592" t="s">
        <v>1946</v>
      </c>
    </row>
    <row r="593" spans="1:46" ht="20.149999999999999" customHeight="1" x14ac:dyDescent="0.35">
      <c r="A593">
        <v>592</v>
      </c>
      <c r="B593" t="s">
        <v>360</v>
      </c>
      <c r="C593" t="s">
        <v>11321</v>
      </c>
      <c r="D593" t="s">
        <v>2721</v>
      </c>
      <c r="E593" t="s">
        <v>98</v>
      </c>
      <c r="G593" t="s">
        <v>2413</v>
      </c>
      <c r="H593" t="s">
        <v>2414</v>
      </c>
      <c r="I593" t="s">
        <v>92</v>
      </c>
      <c r="J593" t="s">
        <v>2415</v>
      </c>
      <c r="K593" t="s">
        <v>2415</v>
      </c>
      <c r="M593" t="s">
        <v>207</v>
      </c>
      <c r="N593">
        <v>1.49</v>
      </c>
      <c r="R593" s="14">
        <v>44978</v>
      </c>
      <c r="S593" t="s">
        <v>207</v>
      </c>
      <c r="T593" s="14">
        <v>44988</v>
      </c>
      <c r="U593" s="16" t="s">
        <v>1872</v>
      </c>
      <c r="V593" s="16">
        <f t="shared" si="88"/>
        <v>178.8</v>
      </c>
      <c r="W593" s="16" t="s">
        <v>2404</v>
      </c>
      <c r="X593" t="s">
        <v>207</v>
      </c>
      <c r="Z593" s="16" t="s">
        <v>204</v>
      </c>
      <c r="AB593" s="17">
        <f t="shared" si="89"/>
        <v>149</v>
      </c>
      <c r="AC593" s="13">
        <v>45020</v>
      </c>
      <c r="AD593">
        <f t="shared" si="87"/>
        <v>149</v>
      </c>
      <c r="AE593" s="13">
        <v>45020</v>
      </c>
      <c r="AF593">
        <f t="shared" si="85"/>
        <v>149</v>
      </c>
      <c r="AG593" s="13">
        <v>45020</v>
      </c>
      <c r="AH593">
        <f t="shared" si="82"/>
        <v>10.43</v>
      </c>
      <c r="AI593" s="13">
        <v>44999</v>
      </c>
      <c r="AJ593">
        <f t="shared" si="86"/>
        <v>74.5</v>
      </c>
      <c r="AK593" s="13">
        <v>45035</v>
      </c>
      <c r="AN593" t="s">
        <v>204</v>
      </c>
      <c r="AO593" s="13">
        <v>45103</v>
      </c>
      <c r="AP593" s="13">
        <v>45114</v>
      </c>
      <c r="AQ593" s="13">
        <v>45117</v>
      </c>
      <c r="AR593">
        <f t="shared" si="90"/>
        <v>3.5</v>
      </c>
      <c r="AS593">
        <f t="shared" si="91"/>
        <v>5.2149999999999999</v>
      </c>
      <c r="AT593" t="s">
        <v>1946</v>
      </c>
    </row>
    <row r="594" spans="1:46" ht="20.149999999999999" customHeight="1" x14ac:dyDescent="0.35">
      <c r="A594">
        <v>593</v>
      </c>
      <c r="B594" t="s">
        <v>360</v>
      </c>
      <c r="C594" t="s">
        <v>11322</v>
      </c>
      <c r="D594" t="s">
        <v>2722</v>
      </c>
      <c r="E594" t="s">
        <v>98</v>
      </c>
      <c r="G594" t="s">
        <v>2413</v>
      </c>
      <c r="H594" t="s">
        <v>2414</v>
      </c>
      <c r="I594" t="s">
        <v>92</v>
      </c>
      <c r="J594" t="s">
        <v>2415</v>
      </c>
      <c r="K594" t="s">
        <v>2415</v>
      </c>
      <c r="M594" t="s">
        <v>207</v>
      </c>
      <c r="N594">
        <v>4</v>
      </c>
      <c r="R594" s="14">
        <v>44981</v>
      </c>
      <c r="S594" t="s">
        <v>207</v>
      </c>
      <c r="T594" s="14">
        <v>44986</v>
      </c>
      <c r="U594" s="16" t="s">
        <v>1872</v>
      </c>
      <c r="V594" s="16">
        <f t="shared" si="88"/>
        <v>480</v>
      </c>
      <c r="W594" s="16" t="s">
        <v>2404</v>
      </c>
      <c r="X594" t="s">
        <v>207</v>
      </c>
      <c r="Z594" s="16" t="s">
        <v>204</v>
      </c>
      <c r="AB594" s="17">
        <f t="shared" si="89"/>
        <v>400</v>
      </c>
      <c r="AC594" s="13">
        <v>45021</v>
      </c>
      <c r="AD594">
        <f t="shared" si="87"/>
        <v>400</v>
      </c>
      <c r="AE594" s="13">
        <v>45021</v>
      </c>
      <c r="AF594">
        <f t="shared" si="85"/>
        <v>400</v>
      </c>
      <c r="AG594" s="13">
        <v>45021</v>
      </c>
      <c r="AH594">
        <f t="shared" si="82"/>
        <v>28</v>
      </c>
      <c r="AI594" s="13">
        <v>45000</v>
      </c>
      <c r="AJ594">
        <f t="shared" si="86"/>
        <v>200</v>
      </c>
      <c r="AK594" s="13">
        <v>45036</v>
      </c>
      <c r="AL594">
        <v>1</v>
      </c>
      <c r="AN594" t="s">
        <v>204</v>
      </c>
      <c r="AO594" s="13">
        <v>45102</v>
      </c>
      <c r="AP594" s="13">
        <v>45107</v>
      </c>
      <c r="AQ594" s="13">
        <v>45109</v>
      </c>
      <c r="AR594">
        <f t="shared" si="90"/>
        <v>3.5</v>
      </c>
      <c r="AS594">
        <f t="shared" si="91"/>
        <v>14</v>
      </c>
      <c r="AT594" t="s">
        <v>1946</v>
      </c>
    </row>
    <row r="595" spans="1:46" ht="20.149999999999999" customHeight="1" x14ac:dyDescent="0.35">
      <c r="A595">
        <v>594</v>
      </c>
      <c r="B595" t="s">
        <v>360</v>
      </c>
      <c r="C595" t="s">
        <v>11323</v>
      </c>
      <c r="D595" t="s">
        <v>2723</v>
      </c>
      <c r="E595" t="s">
        <v>98</v>
      </c>
      <c r="G595" t="s">
        <v>2413</v>
      </c>
      <c r="H595" t="s">
        <v>2414</v>
      </c>
      <c r="I595" t="s">
        <v>92</v>
      </c>
      <c r="J595" t="s">
        <v>2415</v>
      </c>
      <c r="K595" t="s">
        <v>2415</v>
      </c>
      <c r="M595" t="s">
        <v>207</v>
      </c>
      <c r="N595">
        <v>2</v>
      </c>
      <c r="R595" s="14">
        <v>44984</v>
      </c>
      <c r="S595" t="s">
        <v>207</v>
      </c>
      <c r="T595" s="14">
        <v>44987</v>
      </c>
      <c r="U595" s="16" t="s">
        <v>1872</v>
      </c>
      <c r="V595" s="16">
        <f t="shared" si="88"/>
        <v>240</v>
      </c>
      <c r="W595" s="16" t="s">
        <v>2404</v>
      </c>
      <c r="X595" t="s">
        <v>207</v>
      </c>
      <c r="Z595" s="16" t="s">
        <v>204</v>
      </c>
      <c r="AB595" s="17">
        <f t="shared" si="89"/>
        <v>200</v>
      </c>
      <c r="AC595" s="13">
        <v>45022</v>
      </c>
      <c r="AD595">
        <f t="shared" si="87"/>
        <v>200</v>
      </c>
      <c r="AE595" s="13">
        <v>45022</v>
      </c>
      <c r="AF595">
        <f t="shared" si="85"/>
        <v>200</v>
      </c>
      <c r="AG595" s="13">
        <v>45022</v>
      </c>
      <c r="AH595">
        <f t="shared" ref="AH595:AH658" si="92">N595*7</f>
        <v>14</v>
      </c>
      <c r="AI595" s="13">
        <v>45001</v>
      </c>
      <c r="AJ595">
        <f t="shared" si="86"/>
        <v>100</v>
      </c>
      <c r="AK595" s="13">
        <v>45037</v>
      </c>
      <c r="AN595" t="s">
        <v>204</v>
      </c>
      <c r="AO595" s="13">
        <v>45103</v>
      </c>
      <c r="AP595" s="13">
        <v>45107</v>
      </c>
      <c r="AQ595" s="13">
        <v>45108</v>
      </c>
      <c r="AR595">
        <f t="shared" si="90"/>
        <v>3.5</v>
      </c>
      <c r="AS595">
        <f t="shared" si="91"/>
        <v>7</v>
      </c>
      <c r="AT595" t="s">
        <v>1946</v>
      </c>
    </row>
    <row r="596" spans="1:46" ht="20.149999999999999" customHeight="1" x14ac:dyDescent="0.35">
      <c r="A596">
        <v>595</v>
      </c>
      <c r="B596" t="s">
        <v>360</v>
      </c>
      <c r="C596" t="s">
        <v>11324</v>
      </c>
      <c r="D596" t="s">
        <v>2724</v>
      </c>
      <c r="E596" t="s">
        <v>98</v>
      </c>
      <c r="G596" t="s">
        <v>2413</v>
      </c>
      <c r="H596" t="s">
        <v>2414</v>
      </c>
      <c r="I596" t="s">
        <v>92</v>
      </c>
      <c r="J596" t="s">
        <v>2415</v>
      </c>
      <c r="K596" t="s">
        <v>2415</v>
      </c>
      <c r="M596" t="s">
        <v>207</v>
      </c>
      <c r="N596">
        <v>2.5</v>
      </c>
      <c r="R596" s="14">
        <v>44969</v>
      </c>
      <c r="S596" t="s">
        <v>207</v>
      </c>
      <c r="T596" s="14">
        <v>44986</v>
      </c>
      <c r="U596" s="16" t="s">
        <v>1872</v>
      </c>
      <c r="V596" s="16">
        <f t="shared" si="88"/>
        <v>300</v>
      </c>
      <c r="W596" s="16" t="s">
        <v>2404</v>
      </c>
      <c r="X596" t="s">
        <v>207</v>
      </c>
      <c r="Z596" s="16" t="s">
        <v>204</v>
      </c>
      <c r="AB596" s="17">
        <f t="shared" si="89"/>
        <v>250</v>
      </c>
      <c r="AC596" s="13">
        <v>45017</v>
      </c>
      <c r="AD596">
        <f t="shared" si="87"/>
        <v>250</v>
      </c>
      <c r="AE596" s="13">
        <v>45017</v>
      </c>
      <c r="AF596">
        <f t="shared" si="85"/>
        <v>250</v>
      </c>
      <c r="AG596" s="13">
        <v>45017</v>
      </c>
      <c r="AH596">
        <f t="shared" si="92"/>
        <v>17.5</v>
      </c>
      <c r="AI596" s="13">
        <v>44999</v>
      </c>
      <c r="AJ596">
        <f t="shared" si="86"/>
        <v>125</v>
      </c>
      <c r="AK596" s="13">
        <v>45032</v>
      </c>
      <c r="AN596" t="s">
        <v>204</v>
      </c>
      <c r="AO596" s="13">
        <v>45103</v>
      </c>
      <c r="AP596" s="13">
        <v>45105</v>
      </c>
      <c r="AQ596" s="13">
        <v>45107</v>
      </c>
      <c r="AR596">
        <f t="shared" si="90"/>
        <v>3.5</v>
      </c>
      <c r="AS596">
        <f t="shared" si="91"/>
        <v>8.75</v>
      </c>
      <c r="AT596" t="s">
        <v>1946</v>
      </c>
    </row>
    <row r="597" spans="1:46" ht="20.149999999999999" customHeight="1" x14ac:dyDescent="0.35">
      <c r="A597">
        <v>596</v>
      </c>
      <c r="B597" t="s">
        <v>360</v>
      </c>
      <c r="C597" t="s">
        <v>11325</v>
      </c>
      <c r="D597" t="s">
        <v>2725</v>
      </c>
      <c r="E597" t="s">
        <v>98</v>
      </c>
      <c r="G597" t="s">
        <v>2413</v>
      </c>
      <c r="H597" t="s">
        <v>2414</v>
      </c>
      <c r="I597" t="s">
        <v>92</v>
      </c>
      <c r="J597" t="s">
        <v>2415</v>
      </c>
      <c r="K597" t="s">
        <v>2415</v>
      </c>
      <c r="M597" t="s">
        <v>207</v>
      </c>
      <c r="N597">
        <v>1</v>
      </c>
      <c r="R597" s="14">
        <v>44970</v>
      </c>
      <c r="S597" t="s">
        <v>207</v>
      </c>
      <c r="T597" s="14">
        <v>44987</v>
      </c>
      <c r="U597" s="16" t="s">
        <v>1872</v>
      </c>
      <c r="V597" s="16">
        <f t="shared" si="88"/>
        <v>120</v>
      </c>
      <c r="W597" s="16" t="s">
        <v>2404</v>
      </c>
      <c r="X597" t="s">
        <v>207</v>
      </c>
      <c r="Z597" s="16" t="s">
        <v>204</v>
      </c>
      <c r="AB597" s="17">
        <f t="shared" si="89"/>
        <v>100</v>
      </c>
      <c r="AC597" s="13">
        <v>45018</v>
      </c>
      <c r="AD597">
        <f t="shared" si="87"/>
        <v>100</v>
      </c>
      <c r="AE597" s="13">
        <v>45018</v>
      </c>
      <c r="AF597">
        <f t="shared" si="85"/>
        <v>100</v>
      </c>
      <c r="AG597" s="13">
        <v>45018</v>
      </c>
      <c r="AH597">
        <f t="shared" si="92"/>
        <v>7</v>
      </c>
      <c r="AI597" s="13">
        <v>45000</v>
      </c>
      <c r="AJ597">
        <f t="shared" si="86"/>
        <v>50</v>
      </c>
      <c r="AK597" s="13">
        <v>45033</v>
      </c>
      <c r="AN597" t="s">
        <v>204</v>
      </c>
      <c r="AO597" s="13">
        <v>45103</v>
      </c>
      <c r="AP597" s="13">
        <v>45107</v>
      </c>
      <c r="AQ597" s="13">
        <v>45107</v>
      </c>
      <c r="AR597">
        <f t="shared" si="90"/>
        <v>3.5</v>
      </c>
      <c r="AS597">
        <f t="shared" si="91"/>
        <v>3.5</v>
      </c>
      <c r="AT597" t="s">
        <v>1946</v>
      </c>
    </row>
    <row r="598" spans="1:46" ht="20.149999999999999" customHeight="1" x14ac:dyDescent="0.35">
      <c r="A598">
        <v>597</v>
      </c>
      <c r="B598" t="s">
        <v>360</v>
      </c>
      <c r="C598" t="s">
        <v>11326</v>
      </c>
      <c r="D598" t="s">
        <v>2726</v>
      </c>
      <c r="E598" t="s">
        <v>98</v>
      </c>
      <c r="G598" t="s">
        <v>2413</v>
      </c>
      <c r="H598" t="s">
        <v>2414</v>
      </c>
      <c r="I598" t="s">
        <v>92</v>
      </c>
      <c r="J598" t="s">
        <v>2415</v>
      </c>
      <c r="K598" t="s">
        <v>2415</v>
      </c>
      <c r="M598" t="s">
        <v>207</v>
      </c>
      <c r="N598">
        <v>0.5</v>
      </c>
      <c r="R598" s="14">
        <v>44971</v>
      </c>
      <c r="S598" t="s">
        <v>207</v>
      </c>
      <c r="T598" s="14">
        <v>44988</v>
      </c>
      <c r="U598" s="16" t="s">
        <v>1872</v>
      </c>
      <c r="V598" s="16">
        <f t="shared" si="88"/>
        <v>60</v>
      </c>
      <c r="W598" s="16" t="s">
        <v>2404</v>
      </c>
      <c r="X598" t="s">
        <v>207</v>
      </c>
      <c r="Z598" s="16" t="s">
        <v>204</v>
      </c>
      <c r="AB598" s="17">
        <f t="shared" si="89"/>
        <v>50</v>
      </c>
      <c r="AC598" s="13">
        <v>45019</v>
      </c>
      <c r="AD598">
        <f t="shared" si="87"/>
        <v>50</v>
      </c>
      <c r="AE598" s="13">
        <v>45019</v>
      </c>
      <c r="AF598">
        <f t="shared" si="85"/>
        <v>50</v>
      </c>
      <c r="AG598" s="13">
        <v>45019</v>
      </c>
      <c r="AH598">
        <f t="shared" si="92"/>
        <v>3.5</v>
      </c>
      <c r="AI598" s="13">
        <v>45001</v>
      </c>
      <c r="AJ598">
        <f t="shared" si="86"/>
        <v>25</v>
      </c>
      <c r="AK598" s="13">
        <v>45034</v>
      </c>
      <c r="AN598" t="s">
        <v>204</v>
      </c>
      <c r="AO598" s="13">
        <v>45104</v>
      </c>
      <c r="AP598" s="13" t="s">
        <v>3049</v>
      </c>
      <c r="AQ598" s="13" t="s">
        <v>3049</v>
      </c>
      <c r="AR598">
        <f t="shared" si="90"/>
        <v>3.5</v>
      </c>
      <c r="AS598">
        <f t="shared" si="91"/>
        <v>1.75</v>
      </c>
      <c r="AT598" t="s">
        <v>1946</v>
      </c>
    </row>
    <row r="599" spans="1:46" ht="20.149999999999999" customHeight="1" x14ac:dyDescent="0.35">
      <c r="A599">
        <v>598</v>
      </c>
      <c r="B599" t="s">
        <v>360</v>
      </c>
      <c r="C599" t="s">
        <v>11327</v>
      </c>
      <c r="D599" t="s">
        <v>2727</v>
      </c>
      <c r="E599" t="s">
        <v>98</v>
      </c>
      <c r="G599" t="s">
        <v>2413</v>
      </c>
      <c r="H599" t="s">
        <v>2414</v>
      </c>
      <c r="I599" t="s">
        <v>92</v>
      </c>
      <c r="J599" t="s">
        <v>2415</v>
      </c>
      <c r="K599" t="s">
        <v>2415</v>
      </c>
      <c r="M599" t="s">
        <v>207</v>
      </c>
      <c r="N599">
        <v>0.5</v>
      </c>
      <c r="R599" s="14">
        <v>44972</v>
      </c>
      <c r="S599" t="s">
        <v>207</v>
      </c>
      <c r="T599" s="14">
        <v>44989</v>
      </c>
      <c r="U599" s="16" t="s">
        <v>1872</v>
      </c>
      <c r="V599" s="16">
        <f t="shared" si="88"/>
        <v>60</v>
      </c>
      <c r="W599" s="16" t="s">
        <v>2404</v>
      </c>
      <c r="X599" t="s">
        <v>207</v>
      </c>
      <c r="Z599" s="16" t="s">
        <v>204</v>
      </c>
      <c r="AB599" s="17">
        <f t="shared" si="89"/>
        <v>50</v>
      </c>
      <c r="AC599" s="13">
        <v>45020</v>
      </c>
      <c r="AD599">
        <f t="shared" si="87"/>
        <v>50</v>
      </c>
      <c r="AE599" s="13">
        <v>45020</v>
      </c>
      <c r="AF599">
        <f t="shared" si="85"/>
        <v>50</v>
      </c>
      <c r="AG599" s="13">
        <v>45020</v>
      </c>
      <c r="AH599">
        <f t="shared" si="92"/>
        <v>3.5</v>
      </c>
      <c r="AI599" s="13">
        <v>45002</v>
      </c>
      <c r="AJ599">
        <f t="shared" si="86"/>
        <v>25</v>
      </c>
      <c r="AK599" s="13">
        <v>45035</v>
      </c>
      <c r="AN599" t="s">
        <v>204</v>
      </c>
      <c r="AO599" s="13">
        <v>45103</v>
      </c>
      <c r="AP599" s="13">
        <v>45125</v>
      </c>
      <c r="AQ599" s="13">
        <v>45125</v>
      </c>
      <c r="AR599">
        <f t="shared" si="90"/>
        <v>3.5</v>
      </c>
      <c r="AS599">
        <f t="shared" si="91"/>
        <v>1.75</v>
      </c>
      <c r="AT599" t="s">
        <v>1946</v>
      </c>
    </row>
    <row r="600" spans="1:46" ht="20.149999999999999" customHeight="1" x14ac:dyDescent="0.35">
      <c r="A600">
        <v>599</v>
      </c>
      <c r="B600" t="s">
        <v>360</v>
      </c>
      <c r="C600" t="s">
        <v>11328</v>
      </c>
      <c r="D600" t="s">
        <v>2728</v>
      </c>
      <c r="E600" t="s">
        <v>98</v>
      </c>
      <c r="G600" t="s">
        <v>2413</v>
      </c>
      <c r="H600" t="s">
        <v>2414</v>
      </c>
      <c r="I600" t="s">
        <v>92</v>
      </c>
      <c r="J600" t="s">
        <v>2415</v>
      </c>
      <c r="K600" t="s">
        <v>2415</v>
      </c>
      <c r="M600" t="s">
        <v>207</v>
      </c>
      <c r="N600">
        <v>1</v>
      </c>
      <c r="R600" s="14">
        <v>44973</v>
      </c>
      <c r="S600" t="s">
        <v>207</v>
      </c>
      <c r="T600" s="14">
        <v>44990</v>
      </c>
      <c r="U600" s="16" t="s">
        <v>1872</v>
      </c>
      <c r="V600" s="16">
        <f t="shared" si="88"/>
        <v>120</v>
      </c>
      <c r="W600" s="16" t="s">
        <v>2404</v>
      </c>
      <c r="X600" t="s">
        <v>207</v>
      </c>
      <c r="Z600" s="16" t="s">
        <v>204</v>
      </c>
      <c r="AB600" s="17">
        <f t="shared" si="89"/>
        <v>100</v>
      </c>
      <c r="AC600" s="13">
        <v>45021</v>
      </c>
      <c r="AD600">
        <f t="shared" si="87"/>
        <v>100</v>
      </c>
      <c r="AE600" s="13">
        <v>45021</v>
      </c>
      <c r="AF600">
        <f t="shared" si="85"/>
        <v>100</v>
      </c>
      <c r="AG600" s="13">
        <v>45021</v>
      </c>
      <c r="AH600">
        <f t="shared" si="92"/>
        <v>7</v>
      </c>
      <c r="AI600" s="13">
        <v>45005</v>
      </c>
      <c r="AJ600">
        <f t="shared" si="86"/>
        <v>50</v>
      </c>
      <c r="AK600" s="13">
        <v>45036</v>
      </c>
      <c r="AN600" t="s">
        <v>204</v>
      </c>
      <c r="AO600" s="13">
        <v>45105</v>
      </c>
      <c r="AP600" s="13">
        <v>45106</v>
      </c>
      <c r="AQ600" s="13">
        <v>45106</v>
      </c>
      <c r="AR600">
        <f t="shared" si="90"/>
        <v>3.5</v>
      </c>
      <c r="AS600">
        <f t="shared" si="91"/>
        <v>3.5</v>
      </c>
      <c r="AT600" t="s">
        <v>1946</v>
      </c>
    </row>
    <row r="601" spans="1:46" ht="20.149999999999999" customHeight="1" x14ac:dyDescent="0.35">
      <c r="A601">
        <v>600</v>
      </c>
      <c r="B601" t="s">
        <v>360</v>
      </c>
      <c r="C601" t="s">
        <v>11329</v>
      </c>
      <c r="D601" t="s">
        <v>2700</v>
      </c>
      <c r="E601" t="s">
        <v>98</v>
      </c>
      <c r="G601" t="s">
        <v>2413</v>
      </c>
      <c r="H601" t="s">
        <v>2414</v>
      </c>
      <c r="I601" t="s">
        <v>92</v>
      </c>
      <c r="J601" t="s">
        <v>2415</v>
      </c>
      <c r="K601" t="s">
        <v>2415</v>
      </c>
      <c r="M601" t="s">
        <v>207</v>
      </c>
      <c r="N601">
        <v>0.76</v>
      </c>
      <c r="R601" s="14">
        <v>44974</v>
      </c>
      <c r="S601" t="s">
        <v>207</v>
      </c>
      <c r="T601" s="14">
        <v>44991</v>
      </c>
      <c r="U601" s="16" t="s">
        <v>1872</v>
      </c>
      <c r="V601" s="16">
        <f t="shared" si="88"/>
        <v>91.2</v>
      </c>
      <c r="W601" s="16" t="s">
        <v>2404</v>
      </c>
      <c r="X601" t="s">
        <v>207</v>
      </c>
      <c r="Z601" s="16" t="s">
        <v>204</v>
      </c>
      <c r="AB601" s="17">
        <f t="shared" si="89"/>
        <v>76</v>
      </c>
      <c r="AC601" s="13">
        <v>45022</v>
      </c>
      <c r="AD601">
        <f t="shared" si="87"/>
        <v>76</v>
      </c>
      <c r="AE601" s="13">
        <v>45022</v>
      </c>
      <c r="AF601">
        <f t="shared" si="85"/>
        <v>76</v>
      </c>
      <c r="AG601" s="13">
        <v>45022</v>
      </c>
      <c r="AH601">
        <f t="shared" si="92"/>
        <v>5.32</v>
      </c>
      <c r="AI601" s="13">
        <v>45006</v>
      </c>
      <c r="AJ601">
        <f t="shared" si="86"/>
        <v>38</v>
      </c>
      <c r="AK601" s="13">
        <v>45037</v>
      </c>
      <c r="AN601" t="s">
        <v>204</v>
      </c>
      <c r="AO601" s="13">
        <v>45105</v>
      </c>
      <c r="AP601" s="13">
        <v>45105</v>
      </c>
      <c r="AQ601" s="13">
        <v>45105</v>
      </c>
      <c r="AR601">
        <f t="shared" si="90"/>
        <v>3.5</v>
      </c>
      <c r="AS601">
        <f t="shared" si="91"/>
        <v>2.66</v>
      </c>
      <c r="AT601" t="s">
        <v>1946</v>
      </c>
    </row>
    <row r="602" spans="1:46" ht="20.149999999999999" customHeight="1" x14ac:dyDescent="0.35">
      <c r="A602">
        <v>601</v>
      </c>
      <c r="B602" t="s">
        <v>360</v>
      </c>
      <c r="C602" t="s">
        <v>11330</v>
      </c>
      <c r="D602" t="s">
        <v>2729</v>
      </c>
      <c r="E602" t="s">
        <v>98</v>
      </c>
      <c r="G602" t="s">
        <v>2413</v>
      </c>
      <c r="H602" t="s">
        <v>2414</v>
      </c>
      <c r="I602" t="s">
        <v>92</v>
      </c>
      <c r="J602" t="s">
        <v>2415</v>
      </c>
      <c r="K602" t="s">
        <v>2415</v>
      </c>
      <c r="M602" t="s">
        <v>207</v>
      </c>
      <c r="N602">
        <v>2.2000000000000002</v>
      </c>
      <c r="R602" s="14">
        <v>44975</v>
      </c>
      <c r="S602" t="s">
        <v>207</v>
      </c>
      <c r="T602" s="14">
        <v>44994</v>
      </c>
      <c r="U602" s="16" t="s">
        <v>1872</v>
      </c>
      <c r="V602" s="16">
        <f t="shared" si="88"/>
        <v>264</v>
      </c>
      <c r="W602" s="16" t="s">
        <v>2404</v>
      </c>
      <c r="X602" t="s">
        <v>207</v>
      </c>
      <c r="Z602" s="16" t="s">
        <v>204</v>
      </c>
      <c r="AB602" s="17">
        <f t="shared" si="89"/>
        <v>220.00000000000003</v>
      </c>
      <c r="AC602" s="13">
        <v>45023</v>
      </c>
      <c r="AD602">
        <f t="shared" si="87"/>
        <v>220.00000000000003</v>
      </c>
      <c r="AE602" s="13">
        <v>45023</v>
      </c>
      <c r="AF602">
        <f t="shared" si="85"/>
        <v>220.00000000000003</v>
      </c>
      <c r="AG602" s="13">
        <v>45023</v>
      </c>
      <c r="AH602">
        <f t="shared" si="92"/>
        <v>15.400000000000002</v>
      </c>
      <c r="AI602" s="13">
        <v>45007</v>
      </c>
      <c r="AJ602">
        <f t="shared" si="86"/>
        <v>110.00000000000001</v>
      </c>
      <c r="AK602" s="13">
        <v>45040</v>
      </c>
      <c r="AN602" t="s">
        <v>204</v>
      </c>
      <c r="AO602" s="13">
        <v>45094</v>
      </c>
      <c r="AP602" s="13">
        <v>45115</v>
      </c>
      <c r="AQ602" s="13">
        <v>45117</v>
      </c>
      <c r="AR602">
        <f t="shared" si="90"/>
        <v>3.5</v>
      </c>
      <c r="AS602">
        <f t="shared" si="91"/>
        <v>7.7000000000000011</v>
      </c>
      <c r="AT602" t="s">
        <v>1946</v>
      </c>
    </row>
    <row r="603" spans="1:46" ht="20.149999999999999" customHeight="1" x14ac:dyDescent="0.35">
      <c r="A603">
        <v>602</v>
      </c>
      <c r="B603" t="s">
        <v>360</v>
      </c>
      <c r="C603" t="s">
        <v>11331</v>
      </c>
      <c r="D603" t="s">
        <v>2730</v>
      </c>
      <c r="E603" t="s">
        <v>93</v>
      </c>
      <c r="G603" t="s">
        <v>2413</v>
      </c>
      <c r="H603" t="s">
        <v>2414</v>
      </c>
      <c r="I603" t="s">
        <v>92</v>
      </c>
      <c r="J603" t="s">
        <v>2415</v>
      </c>
      <c r="K603" t="s">
        <v>2415</v>
      </c>
      <c r="M603" t="s">
        <v>207</v>
      </c>
      <c r="N603">
        <v>1.5</v>
      </c>
      <c r="R603" s="14">
        <v>44978</v>
      </c>
      <c r="S603" t="s">
        <v>207</v>
      </c>
      <c r="T603" s="14">
        <v>44995</v>
      </c>
      <c r="U603" s="16" t="s">
        <v>1872</v>
      </c>
      <c r="V603" s="16">
        <f t="shared" si="88"/>
        <v>180</v>
      </c>
      <c r="W603" s="16" t="s">
        <v>2404</v>
      </c>
      <c r="X603" t="s">
        <v>207</v>
      </c>
      <c r="Z603" s="16" t="s">
        <v>204</v>
      </c>
      <c r="AB603" s="17">
        <f t="shared" si="89"/>
        <v>150</v>
      </c>
      <c r="AC603" s="13">
        <v>45024</v>
      </c>
      <c r="AD603">
        <f t="shared" si="87"/>
        <v>150</v>
      </c>
      <c r="AE603" s="13">
        <v>45024</v>
      </c>
      <c r="AF603">
        <f t="shared" si="85"/>
        <v>150</v>
      </c>
      <c r="AG603" s="13">
        <v>45024</v>
      </c>
      <c r="AH603">
        <f t="shared" si="92"/>
        <v>10.5</v>
      </c>
      <c r="AI603" s="13">
        <v>45008</v>
      </c>
      <c r="AJ603">
        <f t="shared" si="86"/>
        <v>75</v>
      </c>
      <c r="AK603" s="13">
        <v>45041</v>
      </c>
      <c r="AN603" t="s">
        <v>204</v>
      </c>
      <c r="AO603" s="13">
        <v>45098</v>
      </c>
      <c r="AP603" s="13">
        <v>45115</v>
      </c>
      <c r="AQ603" s="13">
        <v>45120</v>
      </c>
      <c r="AR603">
        <f t="shared" si="90"/>
        <v>3.5</v>
      </c>
      <c r="AS603">
        <f t="shared" si="91"/>
        <v>5.25</v>
      </c>
      <c r="AT603" t="s">
        <v>1946</v>
      </c>
    </row>
    <row r="604" spans="1:46" ht="20.149999999999999" customHeight="1" x14ac:dyDescent="0.35">
      <c r="A604">
        <v>603</v>
      </c>
      <c r="B604" t="s">
        <v>360</v>
      </c>
      <c r="C604" t="s">
        <v>11332</v>
      </c>
      <c r="D604" t="s">
        <v>2731</v>
      </c>
      <c r="E604" t="s">
        <v>98</v>
      </c>
      <c r="G604" t="s">
        <v>2413</v>
      </c>
      <c r="H604" t="s">
        <v>2414</v>
      </c>
      <c r="I604" t="s">
        <v>92</v>
      </c>
      <c r="J604" t="s">
        <v>2415</v>
      </c>
      <c r="K604" t="s">
        <v>2415</v>
      </c>
      <c r="M604" t="s">
        <v>207</v>
      </c>
      <c r="N604">
        <v>1</v>
      </c>
      <c r="R604" s="14">
        <v>44979</v>
      </c>
      <c r="S604" t="s">
        <v>207</v>
      </c>
      <c r="T604" s="14">
        <v>44986</v>
      </c>
      <c r="U604" s="16" t="s">
        <v>1872</v>
      </c>
      <c r="V604" s="16">
        <f t="shared" si="88"/>
        <v>120</v>
      </c>
      <c r="W604" s="16" t="s">
        <v>2404</v>
      </c>
      <c r="X604" t="s">
        <v>207</v>
      </c>
      <c r="Z604" s="16" t="s">
        <v>204</v>
      </c>
      <c r="AB604" s="17">
        <f t="shared" si="89"/>
        <v>100</v>
      </c>
      <c r="AC604" s="13">
        <v>45025</v>
      </c>
      <c r="AD604">
        <f t="shared" si="87"/>
        <v>100</v>
      </c>
      <c r="AE604" s="13">
        <v>45025</v>
      </c>
      <c r="AF604">
        <f t="shared" si="85"/>
        <v>100</v>
      </c>
      <c r="AG604" s="13">
        <v>45025</v>
      </c>
      <c r="AH604">
        <f t="shared" si="92"/>
        <v>7</v>
      </c>
      <c r="AI604" s="13">
        <v>44999</v>
      </c>
      <c r="AJ604">
        <f t="shared" si="86"/>
        <v>50</v>
      </c>
      <c r="AK604" s="13">
        <v>45042</v>
      </c>
      <c r="AN604" t="s">
        <v>204</v>
      </c>
      <c r="AO604" s="13">
        <v>45102</v>
      </c>
      <c r="AP604" s="13">
        <v>45125</v>
      </c>
      <c r="AQ604" s="13">
        <v>45125</v>
      </c>
      <c r="AR604">
        <f t="shared" si="90"/>
        <v>3.5</v>
      </c>
      <c r="AS604">
        <f t="shared" si="91"/>
        <v>3.5</v>
      </c>
      <c r="AT604" t="s">
        <v>1946</v>
      </c>
    </row>
    <row r="605" spans="1:46" ht="20.149999999999999" customHeight="1" x14ac:dyDescent="0.35">
      <c r="A605">
        <v>604</v>
      </c>
      <c r="B605" t="s">
        <v>360</v>
      </c>
      <c r="C605" t="s">
        <v>11333</v>
      </c>
      <c r="D605" t="s">
        <v>2732</v>
      </c>
      <c r="E605" t="s">
        <v>98</v>
      </c>
      <c r="G605" t="s">
        <v>2413</v>
      </c>
      <c r="H605" t="s">
        <v>2414</v>
      </c>
      <c r="I605" t="s">
        <v>92</v>
      </c>
      <c r="J605" t="s">
        <v>2415</v>
      </c>
      <c r="K605" t="s">
        <v>2415</v>
      </c>
      <c r="M605" t="s">
        <v>207</v>
      </c>
      <c r="N605">
        <v>0.4</v>
      </c>
      <c r="R605" s="14">
        <v>44980</v>
      </c>
      <c r="S605" t="s">
        <v>207</v>
      </c>
      <c r="T605" s="14">
        <v>44987</v>
      </c>
      <c r="U605" s="16" t="s">
        <v>1872</v>
      </c>
      <c r="V605" s="16">
        <f t="shared" si="88"/>
        <v>48</v>
      </c>
      <c r="W605" s="16" t="s">
        <v>2404</v>
      </c>
      <c r="X605" t="s">
        <v>207</v>
      </c>
      <c r="Z605" s="16" t="s">
        <v>204</v>
      </c>
      <c r="AB605" s="17">
        <f t="shared" si="89"/>
        <v>40</v>
      </c>
      <c r="AC605" s="13">
        <v>45029</v>
      </c>
      <c r="AD605">
        <f t="shared" si="87"/>
        <v>40</v>
      </c>
      <c r="AE605" s="13">
        <v>45029</v>
      </c>
      <c r="AF605">
        <f t="shared" si="85"/>
        <v>40</v>
      </c>
      <c r="AG605" s="13">
        <v>45029</v>
      </c>
      <c r="AH605">
        <f t="shared" si="92"/>
        <v>2.8000000000000003</v>
      </c>
      <c r="AI605" s="13">
        <v>45000</v>
      </c>
      <c r="AJ605">
        <f t="shared" si="86"/>
        <v>20</v>
      </c>
      <c r="AK605" s="13">
        <v>45032</v>
      </c>
      <c r="AN605" t="s">
        <v>204</v>
      </c>
      <c r="AO605" s="13">
        <v>45101</v>
      </c>
      <c r="AP605" s="13">
        <v>45112</v>
      </c>
      <c r="AQ605" s="13">
        <v>45112</v>
      </c>
      <c r="AR605">
        <f t="shared" si="90"/>
        <v>3.5</v>
      </c>
      <c r="AS605">
        <f t="shared" si="91"/>
        <v>1.4000000000000001</v>
      </c>
      <c r="AT605" t="s">
        <v>1946</v>
      </c>
    </row>
    <row r="606" spans="1:46" ht="20.149999999999999" customHeight="1" x14ac:dyDescent="0.35">
      <c r="A606">
        <v>605</v>
      </c>
      <c r="B606" t="s">
        <v>360</v>
      </c>
      <c r="C606" t="s">
        <v>11334</v>
      </c>
      <c r="D606" t="s">
        <v>2733</v>
      </c>
      <c r="E606" t="s">
        <v>98</v>
      </c>
      <c r="G606" t="s">
        <v>2413</v>
      </c>
      <c r="H606" t="s">
        <v>2414</v>
      </c>
      <c r="I606" t="s">
        <v>92</v>
      </c>
      <c r="J606" t="s">
        <v>2415</v>
      </c>
      <c r="K606" t="s">
        <v>2415</v>
      </c>
      <c r="M606" t="s">
        <v>207</v>
      </c>
      <c r="N606">
        <v>0.6</v>
      </c>
      <c r="R606" s="14">
        <v>44974</v>
      </c>
      <c r="S606" t="s">
        <v>207</v>
      </c>
      <c r="T606" s="14">
        <v>44988</v>
      </c>
      <c r="U606" s="16" t="s">
        <v>1872</v>
      </c>
      <c r="V606" s="16">
        <f t="shared" si="88"/>
        <v>72</v>
      </c>
      <c r="W606" s="16" t="s">
        <v>2404</v>
      </c>
      <c r="X606" t="s">
        <v>207</v>
      </c>
      <c r="Z606" s="16" t="s">
        <v>204</v>
      </c>
      <c r="AB606" s="17">
        <f t="shared" si="89"/>
        <v>60</v>
      </c>
      <c r="AC606" s="13">
        <v>45017</v>
      </c>
      <c r="AD606">
        <f t="shared" si="87"/>
        <v>60</v>
      </c>
      <c r="AE606" s="13">
        <v>45017</v>
      </c>
      <c r="AF606">
        <f t="shared" si="85"/>
        <v>60</v>
      </c>
      <c r="AG606" s="13">
        <v>45017</v>
      </c>
      <c r="AH606">
        <f t="shared" si="92"/>
        <v>4.2</v>
      </c>
      <c r="AI606" s="13">
        <v>45001</v>
      </c>
      <c r="AJ606">
        <f t="shared" si="86"/>
        <v>30</v>
      </c>
      <c r="AK606" s="13">
        <v>45033</v>
      </c>
      <c r="AN606" t="s">
        <v>204</v>
      </c>
      <c r="AO606" s="13">
        <v>45103</v>
      </c>
      <c r="AP606" s="13">
        <v>45121</v>
      </c>
      <c r="AQ606" s="13">
        <v>45121</v>
      </c>
      <c r="AR606">
        <f t="shared" si="90"/>
        <v>3.5000000000000004</v>
      </c>
      <c r="AS606">
        <f t="shared" si="91"/>
        <v>2.1</v>
      </c>
      <c r="AT606" t="s">
        <v>1946</v>
      </c>
    </row>
    <row r="607" spans="1:46" ht="20.149999999999999" customHeight="1" x14ac:dyDescent="0.35">
      <c r="A607">
        <v>606</v>
      </c>
      <c r="B607" t="s">
        <v>360</v>
      </c>
      <c r="C607" t="s">
        <v>11335</v>
      </c>
      <c r="D607" t="s">
        <v>2734</v>
      </c>
      <c r="E607" t="s">
        <v>98</v>
      </c>
      <c r="G607" t="s">
        <v>2413</v>
      </c>
      <c r="H607" t="s">
        <v>2414</v>
      </c>
      <c r="I607" t="s">
        <v>92</v>
      </c>
      <c r="J607" t="s">
        <v>2415</v>
      </c>
      <c r="K607" t="s">
        <v>2415</v>
      </c>
      <c r="M607" t="s">
        <v>207</v>
      </c>
      <c r="N607">
        <v>0.6</v>
      </c>
      <c r="R607" s="14">
        <v>44975</v>
      </c>
      <c r="S607" t="s">
        <v>207</v>
      </c>
      <c r="T607" s="14">
        <v>44989</v>
      </c>
      <c r="U607" s="16" t="s">
        <v>1872</v>
      </c>
      <c r="V607" s="16">
        <f t="shared" si="88"/>
        <v>72</v>
      </c>
      <c r="W607" s="16" t="s">
        <v>2404</v>
      </c>
      <c r="X607" t="s">
        <v>207</v>
      </c>
      <c r="Z607" s="16" t="s">
        <v>204</v>
      </c>
      <c r="AB607" s="17">
        <f t="shared" si="89"/>
        <v>60</v>
      </c>
      <c r="AC607" s="13">
        <v>45018</v>
      </c>
      <c r="AD607">
        <f t="shared" si="87"/>
        <v>60</v>
      </c>
      <c r="AE607" s="13">
        <v>45018</v>
      </c>
      <c r="AF607">
        <f t="shared" si="85"/>
        <v>60</v>
      </c>
      <c r="AG607" s="13">
        <v>45018</v>
      </c>
      <c r="AH607">
        <f t="shared" si="92"/>
        <v>4.2</v>
      </c>
      <c r="AI607" s="13">
        <v>44999</v>
      </c>
      <c r="AJ607">
        <f t="shared" si="86"/>
        <v>30</v>
      </c>
      <c r="AK607" s="13">
        <v>45034</v>
      </c>
      <c r="AN607" t="s">
        <v>204</v>
      </c>
      <c r="AO607" s="13">
        <v>45102</v>
      </c>
      <c r="AP607" s="13">
        <v>45119</v>
      </c>
      <c r="AQ607" s="13">
        <v>45119</v>
      </c>
      <c r="AR607">
        <f t="shared" si="90"/>
        <v>3.5000000000000004</v>
      </c>
      <c r="AS607">
        <f t="shared" si="91"/>
        <v>2.1</v>
      </c>
      <c r="AT607" t="s">
        <v>1946</v>
      </c>
    </row>
    <row r="608" spans="1:46" ht="20.149999999999999" customHeight="1" x14ac:dyDescent="0.35">
      <c r="A608">
        <v>607</v>
      </c>
      <c r="B608" t="s">
        <v>360</v>
      </c>
      <c r="C608" t="s">
        <v>11336</v>
      </c>
      <c r="D608" t="s">
        <v>2735</v>
      </c>
      <c r="E608" t="s">
        <v>98</v>
      </c>
      <c r="G608" t="s">
        <v>2413</v>
      </c>
      <c r="H608" t="s">
        <v>2414</v>
      </c>
      <c r="I608" t="s">
        <v>92</v>
      </c>
      <c r="J608" t="s">
        <v>2415</v>
      </c>
      <c r="K608" t="s">
        <v>2415</v>
      </c>
      <c r="M608" t="s">
        <v>207</v>
      </c>
      <c r="N608">
        <v>0.4</v>
      </c>
      <c r="R608" s="14">
        <v>44976</v>
      </c>
      <c r="S608" t="s">
        <v>207</v>
      </c>
      <c r="T608" s="14">
        <v>44986</v>
      </c>
      <c r="U608" s="16" t="s">
        <v>1872</v>
      </c>
      <c r="V608" s="16">
        <f t="shared" si="88"/>
        <v>48</v>
      </c>
      <c r="W608" s="16" t="s">
        <v>2404</v>
      </c>
      <c r="X608" t="s">
        <v>207</v>
      </c>
      <c r="Z608" s="16" t="s">
        <v>204</v>
      </c>
      <c r="AB608" s="17">
        <f t="shared" si="89"/>
        <v>40</v>
      </c>
      <c r="AC608" s="13">
        <v>45019</v>
      </c>
      <c r="AD608">
        <f t="shared" si="87"/>
        <v>40</v>
      </c>
      <c r="AE608" s="13">
        <v>45019</v>
      </c>
      <c r="AF608">
        <f t="shared" si="85"/>
        <v>40</v>
      </c>
      <c r="AG608" s="13">
        <v>45019</v>
      </c>
      <c r="AH608">
        <f t="shared" si="92"/>
        <v>2.8000000000000003</v>
      </c>
      <c r="AI608" s="13">
        <v>45000</v>
      </c>
      <c r="AJ608">
        <f t="shared" si="86"/>
        <v>20</v>
      </c>
      <c r="AK608" s="13">
        <v>45035</v>
      </c>
      <c r="AN608" t="s">
        <v>204</v>
      </c>
      <c r="AO608" s="13">
        <v>45103</v>
      </c>
      <c r="AP608" s="13">
        <v>45137</v>
      </c>
      <c r="AQ608" s="13">
        <v>45137</v>
      </c>
      <c r="AR608">
        <f t="shared" si="90"/>
        <v>3.5</v>
      </c>
      <c r="AS608">
        <f t="shared" si="91"/>
        <v>1.4000000000000001</v>
      </c>
      <c r="AT608" t="s">
        <v>1946</v>
      </c>
    </row>
    <row r="609" spans="1:46" ht="20.149999999999999" customHeight="1" x14ac:dyDescent="0.35">
      <c r="A609">
        <v>608</v>
      </c>
      <c r="B609" t="s">
        <v>360</v>
      </c>
      <c r="C609" t="s">
        <v>11337</v>
      </c>
      <c r="D609" t="s">
        <v>2736</v>
      </c>
      <c r="E609" t="s">
        <v>98</v>
      </c>
      <c r="G609" t="s">
        <v>2413</v>
      </c>
      <c r="H609" t="s">
        <v>2414</v>
      </c>
      <c r="I609" t="s">
        <v>92</v>
      </c>
      <c r="J609" t="s">
        <v>2415</v>
      </c>
      <c r="K609" t="s">
        <v>2415</v>
      </c>
      <c r="M609" t="s">
        <v>207</v>
      </c>
      <c r="N609">
        <v>0.4</v>
      </c>
      <c r="R609" s="14">
        <v>44977</v>
      </c>
      <c r="S609" t="s">
        <v>207</v>
      </c>
      <c r="T609" s="14">
        <v>44987</v>
      </c>
      <c r="U609" s="16" t="s">
        <v>1872</v>
      </c>
      <c r="V609" s="16">
        <f t="shared" si="88"/>
        <v>48</v>
      </c>
      <c r="W609" s="16" t="s">
        <v>2404</v>
      </c>
      <c r="X609" t="s">
        <v>207</v>
      </c>
      <c r="Z609" s="16" t="s">
        <v>204</v>
      </c>
      <c r="AB609" s="17">
        <f t="shared" si="89"/>
        <v>40</v>
      </c>
      <c r="AC609" s="13">
        <v>45020</v>
      </c>
      <c r="AD609">
        <f t="shared" si="87"/>
        <v>40</v>
      </c>
      <c r="AE609" s="13">
        <v>45020</v>
      </c>
      <c r="AF609">
        <f t="shared" si="85"/>
        <v>40</v>
      </c>
      <c r="AG609" s="13">
        <v>45020</v>
      </c>
      <c r="AH609">
        <f t="shared" si="92"/>
        <v>2.8000000000000003</v>
      </c>
      <c r="AI609" s="13">
        <v>45001</v>
      </c>
      <c r="AJ609">
        <f t="shared" si="86"/>
        <v>20</v>
      </c>
      <c r="AK609" s="13">
        <v>45036</v>
      </c>
      <c r="AN609" t="s">
        <v>204</v>
      </c>
      <c r="AO609" s="13">
        <v>45103</v>
      </c>
      <c r="AP609" s="13">
        <v>45116</v>
      </c>
      <c r="AQ609" s="13">
        <v>45116</v>
      </c>
      <c r="AR609">
        <f t="shared" si="90"/>
        <v>3.5</v>
      </c>
      <c r="AS609">
        <f t="shared" si="91"/>
        <v>1.4000000000000001</v>
      </c>
      <c r="AT609" t="s">
        <v>1946</v>
      </c>
    </row>
    <row r="610" spans="1:46" ht="20.149999999999999" customHeight="1" x14ac:dyDescent="0.35">
      <c r="A610">
        <v>609</v>
      </c>
      <c r="B610" t="s">
        <v>360</v>
      </c>
      <c r="C610" t="s">
        <v>11338</v>
      </c>
      <c r="D610" t="s">
        <v>2737</v>
      </c>
      <c r="E610" t="s">
        <v>98</v>
      </c>
      <c r="G610" t="s">
        <v>2413</v>
      </c>
      <c r="H610" t="s">
        <v>2414</v>
      </c>
      <c r="I610" t="s">
        <v>92</v>
      </c>
      <c r="J610" t="s">
        <v>2415</v>
      </c>
      <c r="K610" t="s">
        <v>2415</v>
      </c>
      <c r="M610" t="s">
        <v>207</v>
      </c>
      <c r="N610">
        <v>0.6</v>
      </c>
      <c r="R610" s="14">
        <v>44978</v>
      </c>
      <c r="S610" t="s">
        <v>207</v>
      </c>
      <c r="T610" s="14">
        <v>44988</v>
      </c>
      <c r="U610" s="16" t="s">
        <v>1872</v>
      </c>
      <c r="V610" s="16">
        <f t="shared" si="88"/>
        <v>72</v>
      </c>
      <c r="W610" s="16" t="s">
        <v>2404</v>
      </c>
      <c r="X610" t="s">
        <v>207</v>
      </c>
      <c r="Z610" s="16" t="s">
        <v>204</v>
      </c>
      <c r="AB610" s="17">
        <f t="shared" si="89"/>
        <v>60</v>
      </c>
      <c r="AC610" s="13">
        <v>45021</v>
      </c>
      <c r="AD610">
        <f t="shared" si="87"/>
        <v>60</v>
      </c>
      <c r="AE610" s="13">
        <v>45021</v>
      </c>
      <c r="AF610">
        <f t="shared" si="85"/>
        <v>60</v>
      </c>
      <c r="AG610" s="13">
        <v>45021</v>
      </c>
      <c r="AH610">
        <f t="shared" si="92"/>
        <v>4.2</v>
      </c>
      <c r="AI610" s="13">
        <v>45002</v>
      </c>
      <c r="AJ610">
        <f t="shared" si="86"/>
        <v>30</v>
      </c>
      <c r="AK610" s="13">
        <v>45032</v>
      </c>
      <c r="AN610" t="s">
        <v>204</v>
      </c>
      <c r="AO610" s="13">
        <v>45103</v>
      </c>
      <c r="AP610" s="13">
        <v>45115</v>
      </c>
      <c r="AQ610" s="13">
        <v>45115</v>
      </c>
      <c r="AR610">
        <f t="shared" si="90"/>
        <v>3.5000000000000004</v>
      </c>
      <c r="AS610">
        <f t="shared" si="91"/>
        <v>2.1</v>
      </c>
      <c r="AT610" t="s">
        <v>1946</v>
      </c>
    </row>
    <row r="611" spans="1:46" ht="20.149999999999999" customHeight="1" x14ac:dyDescent="0.35">
      <c r="A611">
        <v>610</v>
      </c>
      <c r="B611" t="s">
        <v>360</v>
      </c>
      <c r="C611" t="s">
        <v>11339</v>
      </c>
      <c r="D611" t="s">
        <v>2738</v>
      </c>
      <c r="E611" t="s">
        <v>98</v>
      </c>
      <c r="G611" t="s">
        <v>2413</v>
      </c>
      <c r="H611" t="s">
        <v>2414</v>
      </c>
      <c r="I611" t="s">
        <v>92</v>
      </c>
      <c r="J611" t="s">
        <v>2415</v>
      </c>
      <c r="K611" t="s">
        <v>2415</v>
      </c>
      <c r="M611" t="s">
        <v>207</v>
      </c>
      <c r="N611">
        <v>0.4</v>
      </c>
      <c r="R611" s="14">
        <v>44981</v>
      </c>
      <c r="S611" t="s">
        <v>207</v>
      </c>
      <c r="T611" s="14">
        <v>44986</v>
      </c>
      <c r="U611" s="16" t="s">
        <v>1872</v>
      </c>
      <c r="V611" s="16">
        <f t="shared" si="88"/>
        <v>48</v>
      </c>
      <c r="W611" s="16" t="s">
        <v>2404</v>
      </c>
      <c r="X611" t="s">
        <v>207</v>
      </c>
      <c r="Z611" s="16" t="s">
        <v>204</v>
      </c>
      <c r="AB611" s="17">
        <f t="shared" si="89"/>
        <v>40</v>
      </c>
      <c r="AC611" s="13">
        <v>45022</v>
      </c>
      <c r="AD611">
        <f t="shared" si="87"/>
        <v>40</v>
      </c>
      <c r="AE611" s="13">
        <v>45022</v>
      </c>
      <c r="AF611">
        <f t="shared" si="85"/>
        <v>40</v>
      </c>
      <c r="AG611" s="13">
        <v>45022</v>
      </c>
      <c r="AH611">
        <f t="shared" si="92"/>
        <v>2.8000000000000003</v>
      </c>
      <c r="AI611" s="13">
        <v>45005</v>
      </c>
      <c r="AJ611">
        <f t="shared" si="86"/>
        <v>20</v>
      </c>
      <c r="AK611" s="13">
        <v>45033</v>
      </c>
      <c r="AN611" t="s">
        <v>204</v>
      </c>
      <c r="AO611" s="13">
        <v>45104</v>
      </c>
      <c r="AP611" s="13">
        <v>45115</v>
      </c>
      <c r="AQ611" s="13">
        <v>45115</v>
      </c>
      <c r="AR611">
        <f t="shared" si="90"/>
        <v>3.5</v>
      </c>
      <c r="AS611">
        <f t="shared" si="91"/>
        <v>1.4000000000000001</v>
      </c>
      <c r="AT611" t="s">
        <v>1946</v>
      </c>
    </row>
    <row r="612" spans="1:46" ht="20.149999999999999" customHeight="1" x14ac:dyDescent="0.35">
      <c r="A612">
        <v>611</v>
      </c>
      <c r="B612" t="s">
        <v>360</v>
      </c>
      <c r="C612" t="s">
        <v>11340</v>
      </c>
      <c r="D612" t="s">
        <v>2739</v>
      </c>
      <c r="E612" t="s">
        <v>98</v>
      </c>
      <c r="G612" t="s">
        <v>2413</v>
      </c>
      <c r="H612" t="s">
        <v>2414</v>
      </c>
      <c r="I612" t="s">
        <v>92</v>
      </c>
      <c r="J612" t="s">
        <v>2415</v>
      </c>
      <c r="K612" t="s">
        <v>2415</v>
      </c>
      <c r="M612" t="s">
        <v>207</v>
      </c>
      <c r="N612">
        <v>0.6</v>
      </c>
      <c r="R612" s="14">
        <v>44984</v>
      </c>
      <c r="S612" t="s">
        <v>207</v>
      </c>
      <c r="T612" s="14">
        <v>44987</v>
      </c>
      <c r="U612" s="16" t="s">
        <v>1872</v>
      </c>
      <c r="V612" s="16">
        <f t="shared" si="88"/>
        <v>72</v>
      </c>
      <c r="W612" s="16" t="s">
        <v>2404</v>
      </c>
      <c r="X612" t="s">
        <v>207</v>
      </c>
      <c r="Z612" s="16" t="s">
        <v>204</v>
      </c>
      <c r="AB612" s="17">
        <f t="shared" si="89"/>
        <v>60</v>
      </c>
      <c r="AC612" s="13">
        <v>45023</v>
      </c>
      <c r="AD612">
        <f t="shared" si="87"/>
        <v>60</v>
      </c>
      <c r="AE612" s="13">
        <v>45023</v>
      </c>
      <c r="AF612">
        <f t="shared" si="85"/>
        <v>60</v>
      </c>
      <c r="AG612" s="13">
        <v>45023</v>
      </c>
      <c r="AH612">
        <f t="shared" si="92"/>
        <v>4.2</v>
      </c>
      <c r="AI612" s="13">
        <v>45006</v>
      </c>
      <c r="AJ612">
        <f t="shared" si="86"/>
        <v>30</v>
      </c>
      <c r="AK612" s="13">
        <v>45034</v>
      </c>
      <c r="AN612" t="s">
        <v>204</v>
      </c>
      <c r="AO612" s="13">
        <v>45103</v>
      </c>
      <c r="AP612" s="13">
        <v>45119</v>
      </c>
      <c r="AQ612" s="13">
        <v>45119</v>
      </c>
      <c r="AR612">
        <f t="shared" si="90"/>
        <v>3.5000000000000004</v>
      </c>
      <c r="AS612">
        <f t="shared" si="91"/>
        <v>2.1</v>
      </c>
      <c r="AT612" t="s">
        <v>1946</v>
      </c>
    </row>
    <row r="613" spans="1:46" ht="20.149999999999999" customHeight="1" x14ac:dyDescent="0.35">
      <c r="A613">
        <v>612</v>
      </c>
      <c r="B613" t="s">
        <v>360</v>
      </c>
      <c r="C613" t="s">
        <v>11341</v>
      </c>
      <c r="D613" t="s">
        <v>2740</v>
      </c>
      <c r="E613" t="s">
        <v>98</v>
      </c>
      <c r="G613" t="s">
        <v>2413</v>
      </c>
      <c r="H613" t="s">
        <v>2414</v>
      </c>
      <c r="I613" t="s">
        <v>92</v>
      </c>
      <c r="J613" t="s">
        <v>2415</v>
      </c>
      <c r="K613" t="s">
        <v>2415</v>
      </c>
      <c r="M613" t="s">
        <v>207</v>
      </c>
      <c r="N613">
        <v>0.4</v>
      </c>
      <c r="R613" s="14">
        <v>44974</v>
      </c>
      <c r="S613" t="s">
        <v>207</v>
      </c>
      <c r="T613" s="14">
        <v>44988</v>
      </c>
      <c r="U613" s="16" t="s">
        <v>1872</v>
      </c>
      <c r="V613" s="16">
        <f t="shared" si="88"/>
        <v>48</v>
      </c>
      <c r="W613" s="16" t="s">
        <v>2404</v>
      </c>
      <c r="X613" t="s">
        <v>207</v>
      </c>
      <c r="Z613" s="16" t="s">
        <v>204</v>
      </c>
      <c r="AB613" s="17">
        <f t="shared" si="89"/>
        <v>40</v>
      </c>
      <c r="AC613" s="13">
        <v>45024</v>
      </c>
      <c r="AD613">
        <f t="shared" si="87"/>
        <v>40</v>
      </c>
      <c r="AE613" s="13">
        <v>45024</v>
      </c>
      <c r="AF613">
        <f t="shared" si="85"/>
        <v>40</v>
      </c>
      <c r="AG613" s="13">
        <v>45024</v>
      </c>
      <c r="AH613">
        <f t="shared" si="92"/>
        <v>2.8000000000000003</v>
      </c>
      <c r="AI613" s="13">
        <v>45007</v>
      </c>
      <c r="AJ613">
        <f t="shared" si="86"/>
        <v>20</v>
      </c>
      <c r="AK613" s="13">
        <v>45035</v>
      </c>
      <c r="AN613" t="s">
        <v>204</v>
      </c>
      <c r="AO613" s="13">
        <v>45105</v>
      </c>
      <c r="AP613" s="13">
        <v>45104</v>
      </c>
      <c r="AQ613" s="13">
        <v>45104</v>
      </c>
      <c r="AR613">
        <f t="shared" ref="AR613:AR644" si="93">AS613/N613</f>
        <v>3.5</v>
      </c>
      <c r="AS613">
        <f t="shared" ref="AS613:AS644" si="94">N613*3.5</f>
        <v>1.4000000000000001</v>
      </c>
      <c r="AT613" t="s">
        <v>1946</v>
      </c>
    </row>
    <row r="614" spans="1:46" ht="20.149999999999999" customHeight="1" x14ac:dyDescent="0.35">
      <c r="A614">
        <v>613</v>
      </c>
      <c r="B614" t="s">
        <v>360</v>
      </c>
      <c r="C614" t="s">
        <v>11342</v>
      </c>
      <c r="D614" t="s">
        <v>2741</v>
      </c>
      <c r="E614" t="s">
        <v>98</v>
      </c>
      <c r="G614" t="s">
        <v>2413</v>
      </c>
      <c r="H614" t="s">
        <v>2414</v>
      </c>
      <c r="I614" t="s">
        <v>92</v>
      </c>
      <c r="J614" t="s">
        <v>2415</v>
      </c>
      <c r="K614" t="s">
        <v>2415</v>
      </c>
      <c r="M614" t="s">
        <v>207</v>
      </c>
      <c r="N614">
        <v>0.6</v>
      </c>
      <c r="R614" s="14">
        <v>44975</v>
      </c>
      <c r="S614" t="s">
        <v>207</v>
      </c>
      <c r="T614" s="14">
        <v>44989</v>
      </c>
      <c r="U614" s="16" t="s">
        <v>1872</v>
      </c>
      <c r="V614" s="16">
        <f t="shared" si="88"/>
        <v>72</v>
      </c>
      <c r="W614" s="16" t="s">
        <v>2404</v>
      </c>
      <c r="X614" t="s">
        <v>207</v>
      </c>
      <c r="Z614" s="16" t="s">
        <v>204</v>
      </c>
      <c r="AB614" s="17">
        <f t="shared" si="89"/>
        <v>60</v>
      </c>
      <c r="AC614" s="13">
        <v>45025</v>
      </c>
      <c r="AD614">
        <f t="shared" si="87"/>
        <v>60</v>
      </c>
      <c r="AE614" s="13">
        <v>45025</v>
      </c>
      <c r="AF614">
        <f t="shared" si="85"/>
        <v>60</v>
      </c>
      <c r="AG614" s="13">
        <v>45025</v>
      </c>
      <c r="AH614">
        <f t="shared" si="92"/>
        <v>4.2</v>
      </c>
      <c r="AI614" s="13">
        <v>45008</v>
      </c>
      <c r="AJ614">
        <f t="shared" si="86"/>
        <v>30</v>
      </c>
      <c r="AK614" s="13">
        <v>45036</v>
      </c>
      <c r="AN614" t="s">
        <v>204</v>
      </c>
      <c r="AO614" s="13">
        <v>45105</v>
      </c>
      <c r="AP614" s="13">
        <v>45125</v>
      </c>
      <c r="AQ614" s="13">
        <v>45125</v>
      </c>
      <c r="AR614">
        <f t="shared" si="93"/>
        <v>3.5000000000000004</v>
      </c>
      <c r="AS614">
        <f t="shared" si="94"/>
        <v>2.1</v>
      </c>
      <c r="AT614" t="s">
        <v>1946</v>
      </c>
    </row>
    <row r="615" spans="1:46" ht="20.149999999999999" customHeight="1" x14ac:dyDescent="0.35">
      <c r="A615">
        <v>614</v>
      </c>
      <c r="B615" t="s">
        <v>360</v>
      </c>
      <c r="C615" t="s">
        <v>11343</v>
      </c>
      <c r="D615" t="s">
        <v>2742</v>
      </c>
      <c r="E615" t="s">
        <v>98</v>
      </c>
      <c r="G615" t="s">
        <v>2413</v>
      </c>
      <c r="H615" t="s">
        <v>2414</v>
      </c>
      <c r="I615" t="s">
        <v>92</v>
      </c>
      <c r="J615" t="s">
        <v>2415</v>
      </c>
      <c r="K615" t="s">
        <v>2415</v>
      </c>
      <c r="M615" t="s">
        <v>207</v>
      </c>
      <c r="N615">
        <v>0.4</v>
      </c>
      <c r="R615" s="14">
        <v>44976</v>
      </c>
      <c r="S615" t="s">
        <v>207</v>
      </c>
      <c r="T615" s="14">
        <v>44990</v>
      </c>
      <c r="U615" s="16" t="s">
        <v>1872</v>
      </c>
      <c r="V615" s="16">
        <f t="shared" si="88"/>
        <v>48</v>
      </c>
      <c r="W615" s="16" t="s">
        <v>2404</v>
      </c>
      <c r="X615" t="s">
        <v>207</v>
      </c>
      <c r="Z615" s="16" t="s">
        <v>204</v>
      </c>
      <c r="AB615" s="17">
        <f t="shared" si="89"/>
        <v>40</v>
      </c>
      <c r="AC615" s="13">
        <v>45029</v>
      </c>
      <c r="AD615">
        <f t="shared" si="87"/>
        <v>40</v>
      </c>
      <c r="AE615" s="13">
        <v>45029</v>
      </c>
      <c r="AF615">
        <f t="shared" si="85"/>
        <v>40</v>
      </c>
      <c r="AG615" s="13">
        <v>45029</v>
      </c>
      <c r="AH615">
        <f t="shared" si="92"/>
        <v>2.8000000000000003</v>
      </c>
      <c r="AI615" s="13">
        <v>44999</v>
      </c>
      <c r="AJ615">
        <f t="shared" si="86"/>
        <v>20</v>
      </c>
      <c r="AK615" s="13">
        <v>45037</v>
      </c>
      <c r="AN615" t="s">
        <v>204</v>
      </c>
      <c r="AO615" s="13">
        <v>45094</v>
      </c>
      <c r="AP615" s="13">
        <v>45125</v>
      </c>
      <c r="AQ615" s="13">
        <v>45125</v>
      </c>
      <c r="AR615">
        <f t="shared" si="93"/>
        <v>3.5</v>
      </c>
      <c r="AS615">
        <f t="shared" si="94"/>
        <v>1.4000000000000001</v>
      </c>
      <c r="AT615" t="s">
        <v>1946</v>
      </c>
    </row>
    <row r="616" spans="1:46" ht="20.149999999999999" customHeight="1" x14ac:dyDescent="0.35">
      <c r="A616">
        <v>615</v>
      </c>
      <c r="B616" t="s">
        <v>360</v>
      </c>
      <c r="C616" t="s">
        <v>11344</v>
      </c>
      <c r="D616" t="s">
        <v>296</v>
      </c>
      <c r="E616" t="s">
        <v>98</v>
      </c>
      <c r="G616" t="s">
        <v>2413</v>
      </c>
      <c r="H616" t="s">
        <v>2414</v>
      </c>
      <c r="I616" t="s">
        <v>92</v>
      </c>
      <c r="J616" t="s">
        <v>2415</v>
      </c>
      <c r="K616" t="s">
        <v>2415</v>
      </c>
      <c r="M616" t="s">
        <v>207</v>
      </c>
      <c r="N616">
        <v>3.1</v>
      </c>
      <c r="R616" s="14">
        <v>44977</v>
      </c>
      <c r="S616" t="s">
        <v>207</v>
      </c>
      <c r="T616" s="14">
        <v>44991</v>
      </c>
      <c r="U616" s="16" t="s">
        <v>1872</v>
      </c>
      <c r="V616" s="16">
        <f t="shared" si="88"/>
        <v>372</v>
      </c>
      <c r="W616" s="16" t="s">
        <v>2404</v>
      </c>
      <c r="X616" t="s">
        <v>207</v>
      </c>
      <c r="Z616" s="16" t="s">
        <v>204</v>
      </c>
      <c r="AB616" s="17">
        <f t="shared" si="89"/>
        <v>310</v>
      </c>
      <c r="AC616" s="13">
        <v>45017</v>
      </c>
      <c r="AD616">
        <f t="shared" si="87"/>
        <v>310</v>
      </c>
      <c r="AE616" s="13">
        <v>45017</v>
      </c>
      <c r="AF616">
        <f t="shared" si="85"/>
        <v>310</v>
      </c>
      <c r="AG616" s="13">
        <v>45017</v>
      </c>
      <c r="AH616">
        <f t="shared" si="92"/>
        <v>21.7</v>
      </c>
      <c r="AI616" s="13">
        <v>45000</v>
      </c>
      <c r="AJ616">
        <f t="shared" si="86"/>
        <v>155</v>
      </c>
      <c r="AK616" s="13">
        <v>45040</v>
      </c>
      <c r="AL616">
        <v>1</v>
      </c>
      <c r="AN616" t="s">
        <v>204</v>
      </c>
      <c r="AO616" s="13">
        <v>45098</v>
      </c>
      <c r="AP616" s="13">
        <v>45125</v>
      </c>
      <c r="AQ616" s="13">
        <v>45135</v>
      </c>
      <c r="AR616">
        <f t="shared" si="93"/>
        <v>3.5</v>
      </c>
      <c r="AS616">
        <f t="shared" si="94"/>
        <v>10.85</v>
      </c>
      <c r="AT616" t="s">
        <v>1946</v>
      </c>
    </row>
    <row r="617" spans="1:46" ht="20.149999999999999" customHeight="1" x14ac:dyDescent="0.35">
      <c r="A617">
        <v>616</v>
      </c>
      <c r="B617" t="s">
        <v>360</v>
      </c>
      <c r="C617" t="s">
        <v>11345</v>
      </c>
      <c r="D617" t="s">
        <v>2744</v>
      </c>
      <c r="E617" t="s">
        <v>93</v>
      </c>
      <c r="G617" t="s">
        <v>2413</v>
      </c>
      <c r="H617" t="s">
        <v>2414</v>
      </c>
      <c r="I617" t="s">
        <v>92</v>
      </c>
      <c r="J617" t="s">
        <v>2415</v>
      </c>
      <c r="K617" t="s">
        <v>2415</v>
      </c>
      <c r="M617" t="s">
        <v>207</v>
      </c>
      <c r="N617">
        <v>3.14</v>
      </c>
      <c r="R617" s="14">
        <v>44978</v>
      </c>
      <c r="S617" t="s">
        <v>207</v>
      </c>
      <c r="T617" s="14">
        <v>44994</v>
      </c>
      <c r="U617" s="16" t="s">
        <v>1872</v>
      </c>
      <c r="V617" s="16">
        <f t="shared" si="88"/>
        <v>376.8</v>
      </c>
      <c r="W617" s="16" t="s">
        <v>2404</v>
      </c>
      <c r="X617" t="s">
        <v>207</v>
      </c>
      <c r="Z617" s="16" t="s">
        <v>204</v>
      </c>
      <c r="AB617" s="17">
        <f t="shared" si="89"/>
        <v>314</v>
      </c>
      <c r="AC617" s="13">
        <v>45018</v>
      </c>
      <c r="AD617">
        <f t="shared" si="87"/>
        <v>314</v>
      </c>
      <c r="AE617" s="13">
        <v>45018</v>
      </c>
      <c r="AF617">
        <f t="shared" si="85"/>
        <v>314</v>
      </c>
      <c r="AG617" s="13">
        <v>45018</v>
      </c>
      <c r="AH617">
        <f t="shared" si="92"/>
        <v>21.98</v>
      </c>
      <c r="AI617" s="13">
        <v>45001</v>
      </c>
      <c r="AJ617">
        <f t="shared" si="86"/>
        <v>157</v>
      </c>
      <c r="AK617" s="13">
        <v>45041</v>
      </c>
      <c r="AN617" t="s">
        <v>204</v>
      </c>
      <c r="AO617" s="13">
        <v>45102</v>
      </c>
      <c r="AP617" s="13">
        <v>45111</v>
      </c>
      <c r="AQ617" s="13">
        <v>45123</v>
      </c>
      <c r="AR617">
        <f t="shared" si="93"/>
        <v>3.5</v>
      </c>
      <c r="AS617">
        <f t="shared" si="94"/>
        <v>10.99</v>
      </c>
      <c r="AT617" t="s">
        <v>1946</v>
      </c>
    </row>
    <row r="618" spans="1:46" ht="20.149999999999999" customHeight="1" x14ac:dyDescent="0.35">
      <c r="A618">
        <v>617</v>
      </c>
      <c r="B618" t="s">
        <v>360</v>
      </c>
      <c r="C618" t="s">
        <v>11346</v>
      </c>
      <c r="D618" t="s">
        <v>2745</v>
      </c>
      <c r="E618" t="s">
        <v>98</v>
      </c>
      <c r="G618" t="s">
        <v>2413</v>
      </c>
      <c r="H618" t="s">
        <v>2414</v>
      </c>
      <c r="I618" t="s">
        <v>92</v>
      </c>
      <c r="J618" t="s">
        <v>2415</v>
      </c>
      <c r="K618" t="s">
        <v>2415</v>
      </c>
      <c r="M618" t="s">
        <v>207</v>
      </c>
      <c r="N618">
        <v>1.62</v>
      </c>
      <c r="R618" s="14">
        <v>44981</v>
      </c>
      <c r="S618" t="s">
        <v>207</v>
      </c>
      <c r="T618" s="14">
        <v>44995</v>
      </c>
      <c r="U618" s="16" t="s">
        <v>1872</v>
      </c>
      <c r="V618" s="16">
        <f t="shared" si="88"/>
        <v>194.4</v>
      </c>
      <c r="W618" s="16" t="s">
        <v>2404</v>
      </c>
      <c r="X618" t="s">
        <v>207</v>
      </c>
      <c r="Z618" s="16" t="s">
        <v>204</v>
      </c>
      <c r="AB618" s="17">
        <f t="shared" si="89"/>
        <v>162</v>
      </c>
      <c r="AC618" s="13">
        <v>45019</v>
      </c>
      <c r="AD618">
        <f t="shared" si="87"/>
        <v>162</v>
      </c>
      <c r="AE618" s="13">
        <v>45019</v>
      </c>
      <c r="AF618">
        <f t="shared" si="85"/>
        <v>162</v>
      </c>
      <c r="AG618" s="13">
        <v>45019</v>
      </c>
      <c r="AH618">
        <f t="shared" si="92"/>
        <v>11.34</v>
      </c>
      <c r="AI618" s="13">
        <v>44999</v>
      </c>
      <c r="AJ618">
        <f t="shared" si="86"/>
        <v>81</v>
      </c>
      <c r="AK618" s="13">
        <v>45042</v>
      </c>
      <c r="AN618" t="s">
        <v>204</v>
      </c>
      <c r="AO618" s="13">
        <v>45101</v>
      </c>
      <c r="AP618" s="13">
        <v>45111</v>
      </c>
      <c r="AQ618" s="13">
        <v>45111</v>
      </c>
      <c r="AR618">
        <f t="shared" si="93"/>
        <v>3.4999999999999996</v>
      </c>
      <c r="AS618">
        <f t="shared" si="94"/>
        <v>5.67</v>
      </c>
      <c r="AT618" t="s">
        <v>1946</v>
      </c>
    </row>
    <row r="619" spans="1:46" ht="20.149999999999999" customHeight="1" x14ac:dyDescent="0.35">
      <c r="A619">
        <v>618</v>
      </c>
      <c r="B619" t="s">
        <v>360</v>
      </c>
      <c r="C619" t="s">
        <v>11347</v>
      </c>
      <c r="D619" t="s">
        <v>2746</v>
      </c>
      <c r="E619" t="s">
        <v>98</v>
      </c>
      <c r="G619" t="s">
        <v>2413</v>
      </c>
      <c r="H619" t="s">
        <v>2414</v>
      </c>
      <c r="I619" t="s">
        <v>92</v>
      </c>
      <c r="J619" t="s">
        <v>2415</v>
      </c>
      <c r="K619" t="s">
        <v>2415</v>
      </c>
      <c r="M619" t="s">
        <v>207</v>
      </c>
      <c r="N619">
        <v>2.89</v>
      </c>
      <c r="R619" s="14">
        <v>44974</v>
      </c>
      <c r="S619" t="s">
        <v>207</v>
      </c>
      <c r="T619" s="14">
        <v>44986</v>
      </c>
      <c r="U619" s="16" t="s">
        <v>1872</v>
      </c>
      <c r="V619" s="16">
        <f t="shared" si="88"/>
        <v>346.8</v>
      </c>
      <c r="W619" s="16" t="s">
        <v>2404</v>
      </c>
      <c r="X619" t="s">
        <v>207</v>
      </c>
      <c r="Z619" s="16" t="s">
        <v>204</v>
      </c>
      <c r="AB619" s="17">
        <f t="shared" si="89"/>
        <v>289</v>
      </c>
      <c r="AC619" s="13">
        <v>45020</v>
      </c>
      <c r="AD619">
        <f t="shared" si="87"/>
        <v>289</v>
      </c>
      <c r="AE619" s="13">
        <v>45020</v>
      </c>
      <c r="AF619">
        <f t="shared" si="85"/>
        <v>289</v>
      </c>
      <c r="AG619" s="13">
        <v>45020</v>
      </c>
      <c r="AH619">
        <f t="shared" si="92"/>
        <v>20.23</v>
      </c>
      <c r="AI619" s="13">
        <v>45000</v>
      </c>
      <c r="AJ619">
        <f t="shared" si="86"/>
        <v>144.5</v>
      </c>
      <c r="AK619" s="13">
        <v>45032</v>
      </c>
      <c r="AN619" t="s">
        <v>204</v>
      </c>
      <c r="AO619" s="13">
        <v>45103</v>
      </c>
      <c r="AP619" s="13">
        <v>45109</v>
      </c>
      <c r="AQ619" s="13">
        <v>45119</v>
      </c>
      <c r="AR619">
        <f t="shared" si="93"/>
        <v>3.5</v>
      </c>
      <c r="AS619">
        <f t="shared" si="94"/>
        <v>10.115</v>
      </c>
      <c r="AT619" t="s">
        <v>1946</v>
      </c>
    </row>
    <row r="620" spans="1:46" ht="20.149999999999999" customHeight="1" x14ac:dyDescent="0.35">
      <c r="A620">
        <v>619</v>
      </c>
      <c r="B620" t="s">
        <v>360</v>
      </c>
      <c r="C620" t="s">
        <v>11348</v>
      </c>
      <c r="D620" t="s">
        <v>2747</v>
      </c>
      <c r="E620" t="s">
        <v>98</v>
      </c>
      <c r="G620" t="s">
        <v>2413</v>
      </c>
      <c r="H620" t="s">
        <v>2414</v>
      </c>
      <c r="I620" t="s">
        <v>92</v>
      </c>
      <c r="J620" t="s">
        <v>2415</v>
      </c>
      <c r="K620" t="s">
        <v>2415</v>
      </c>
      <c r="M620" t="s">
        <v>207</v>
      </c>
      <c r="N620">
        <v>1.98</v>
      </c>
      <c r="R620" s="14">
        <v>44975</v>
      </c>
      <c r="S620" t="s">
        <v>207</v>
      </c>
      <c r="T620" s="14">
        <v>44987</v>
      </c>
      <c r="U620" s="16" t="s">
        <v>1872</v>
      </c>
      <c r="V620" s="16">
        <f t="shared" si="88"/>
        <v>237.6</v>
      </c>
      <c r="W620" s="16" t="s">
        <v>2404</v>
      </c>
      <c r="X620" t="s">
        <v>207</v>
      </c>
      <c r="Z620" s="16" t="s">
        <v>204</v>
      </c>
      <c r="AB620" s="17">
        <f t="shared" si="89"/>
        <v>198</v>
      </c>
      <c r="AC620" s="13">
        <v>45021</v>
      </c>
      <c r="AD620">
        <f t="shared" si="87"/>
        <v>198</v>
      </c>
      <c r="AE620" s="13">
        <v>45021</v>
      </c>
      <c r="AF620">
        <f t="shared" si="85"/>
        <v>198</v>
      </c>
      <c r="AG620" s="13">
        <v>45021</v>
      </c>
      <c r="AH620">
        <f t="shared" si="92"/>
        <v>13.86</v>
      </c>
      <c r="AI620" s="13">
        <v>45001</v>
      </c>
      <c r="AJ620">
        <f t="shared" si="86"/>
        <v>99</v>
      </c>
      <c r="AK620" s="13">
        <v>45033</v>
      </c>
      <c r="AN620" t="s">
        <v>204</v>
      </c>
      <c r="AO620" s="13">
        <v>45102</v>
      </c>
      <c r="AP620" s="13">
        <v>45107</v>
      </c>
      <c r="AQ620" s="13">
        <v>45107</v>
      </c>
      <c r="AR620">
        <f t="shared" si="93"/>
        <v>3.5</v>
      </c>
      <c r="AS620">
        <f t="shared" si="94"/>
        <v>6.93</v>
      </c>
      <c r="AT620" t="s">
        <v>1946</v>
      </c>
    </row>
    <row r="621" spans="1:46" ht="20.149999999999999" customHeight="1" x14ac:dyDescent="0.35">
      <c r="A621">
        <v>620</v>
      </c>
      <c r="B621" t="s">
        <v>360</v>
      </c>
      <c r="C621" t="s">
        <v>11349</v>
      </c>
      <c r="D621" t="s">
        <v>2748</v>
      </c>
      <c r="E621" t="s">
        <v>98</v>
      </c>
      <c r="G621" t="s">
        <v>2413</v>
      </c>
      <c r="H621" t="s">
        <v>2414</v>
      </c>
      <c r="I621" t="s">
        <v>92</v>
      </c>
      <c r="J621" t="s">
        <v>2415</v>
      </c>
      <c r="K621" t="s">
        <v>2415</v>
      </c>
      <c r="M621" t="s">
        <v>207</v>
      </c>
      <c r="N621">
        <v>0.5</v>
      </c>
      <c r="R621" s="14">
        <v>44974</v>
      </c>
      <c r="S621" t="s">
        <v>207</v>
      </c>
      <c r="T621" s="14">
        <v>44988</v>
      </c>
      <c r="U621" s="16" t="s">
        <v>1872</v>
      </c>
      <c r="V621" s="16">
        <f t="shared" si="88"/>
        <v>60</v>
      </c>
      <c r="W621" s="16" t="s">
        <v>2404</v>
      </c>
      <c r="X621" t="s">
        <v>207</v>
      </c>
      <c r="Z621" s="16" t="s">
        <v>204</v>
      </c>
      <c r="AB621" s="17">
        <f t="shared" si="89"/>
        <v>50</v>
      </c>
      <c r="AC621" s="13">
        <v>45022</v>
      </c>
      <c r="AD621">
        <f t="shared" si="87"/>
        <v>50</v>
      </c>
      <c r="AE621" s="13">
        <v>45022</v>
      </c>
      <c r="AF621">
        <f t="shared" si="85"/>
        <v>50</v>
      </c>
      <c r="AG621" s="13">
        <v>45022</v>
      </c>
      <c r="AH621">
        <f t="shared" si="92"/>
        <v>3.5</v>
      </c>
      <c r="AI621" s="13">
        <v>45002</v>
      </c>
      <c r="AJ621">
        <f t="shared" si="86"/>
        <v>25</v>
      </c>
      <c r="AK621" s="13">
        <v>45034</v>
      </c>
      <c r="AN621" t="s">
        <v>204</v>
      </c>
      <c r="AO621" s="13">
        <v>45103</v>
      </c>
      <c r="AP621" s="13">
        <v>45115</v>
      </c>
      <c r="AQ621" s="13">
        <v>45115</v>
      </c>
      <c r="AR621">
        <f t="shared" si="93"/>
        <v>3.5</v>
      </c>
      <c r="AS621">
        <f t="shared" si="94"/>
        <v>1.75</v>
      </c>
      <c r="AT621" t="s">
        <v>1946</v>
      </c>
    </row>
    <row r="622" spans="1:46" ht="20.149999999999999" customHeight="1" x14ac:dyDescent="0.35">
      <c r="A622">
        <v>621</v>
      </c>
      <c r="B622" t="s">
        <v>360</v>
      </c>
      <c r="C622" t="s">
        <v>11350</v>
      </c>
      <c r="D622" t="s">
        <v>2749</v>
      </c>
      <c r="E622" t="s">
        <v>98</v>
      </c>
      <c r="G622" t="s">
        <v>2413</v>
      </c>
      <c r="H622" t="s">
        <v>2414</v>
      </c>
      <c r="I622" t="s">
        <v>92</v>
      </c>
      <c r="J622" t="s">
        <v>2415</v>
      </c>
      <c r="K622" t="s">
        <v>2415</v>
      </c>
      <c r="M622" t="s">
        <v>207</v>
      </c>
      <c r="N622">
        <v>0.5</v>
      </c>
      <c r="R622" s="14">
        <v>44975</v>
      </c>
      <c r="S622" t="s">
        <v>207</v>
      </c>
      <c r="T622" s="14">
        <v>44989</v>
      </c>
      <c r="U622" s="16" t="s">
        <v>1872</v>
      </c>
      <c r="V622" s="16">
        <f t="shared" si="88"/>
        <v>60</v>
      </c>
      <c r="W622" s="16" t="s">
        <v>2404</v>
      </c>
      <c r="X622" t="s">
        <v>207</v>
      </c>
      <c r="Z622" s="16" t="s">
        <v>204</v>
      </c>
      <c r="AB622" s="17">
        <f t="shared" si="89"/>
        <v>50</v>
      </c>
      <c r="AC622" s="13">
        <v>45023</v>
      </c>
      <c r="AD622">
        <f t="shared" si="87"/>
        <v>50</v>
      </c>
      <c r="AE622" s="13">
        <v>45023</v>
      </c>
      <c r="AF622">
        <f t="shared" si="85"/>
        <v>50</v>
      </c>
      <c r="AG622" s="13">
        <v>45023</v>
      </c>
      <c r="AH622">
        <f t="shared" si="92"/>
        <v>3.5</v>
      </c>
      <c r="AI622" s="13">
        <v>45005</v>
      </c>
      <c r="AJ622">
        <f t="shared" si="86"/>
        <v>25</v>
      </c>
      <c r="AK622" s="13">
        <v>45035</v>
      </c>
      <c r="AN622" t="s">
        <v>204</v>
      </c>
      <c r="AO622" s="13">
        <v>45103</v>
      </c>
      <c r="AP622" s="13">
        <v>45115</v>
      </c>
      <c r="AQ622" s="13">
        <v>45115</v>
      </c>
      <c r="AR622">
        <f t="shared" si="93"/>
        <v>3.5</v>
      </c>
      <c r="AS622">
        <f t="shared" si="94"/>
        <v>1.75</v>
      </c>
      <c r="AT622" t="s">
        <v>1946</v>
      </c>
    </row>
    <row r="623" spans="1:46" ht="20.149999999999999" customHeight="1" x14ac:dyDescent="0.35">
      <c r="A623">
        <v>622</v>
      </c>
      <c r="B623" t="s">
        <v>360</v>
      </c>
      <c r="C623" t="s">
        <v>11351</v>
      </c>
      <c r="D623" t="s">
        <v>2750</v>
      </c>
      <c r="E623" t="s">
        <v>98</v>
      </c>
      <c r="G623" t="s">
        <v>2413</v>
      </c>
      <c r="H623" t="s">
        <v>2414</v>
      </c>
      <c r="I623" t="s">
        <v>92</v>
      </c>
      <c r="J623" t="s">
        <v>2415</v>
      </c>
      <c r="K623" t="s">
        <v>2415</v>
      </c>
      <c r="M623" t="s">
        <v>207</v>
      </c>
      <c r="N623">
        <v>2.76</v>
      </c>
      <c r="R623" s="14">
        <v>44976</v>
      </c>
      <c r="S623" t="s">
        <v>207</v>
      </c>
      <c r="T623" s="14">
        <v>44986</v>
      </c>
      <c r="U623" s="16" t="s">
        <v>1872</v>
      </c>
      <c r="V623" s="16">
        <f t="shared" si="88"/>
        <v>331.2</v>
      </c>
      <c r="W623" s="16" t="s">
        <v>2404</v>
      </c>
      <c r="X623" t="s">
        <v>207</v>
      </c>
      <c r="Z623" s="16" t="s">
        <v>204</v>
      </c>
      <c r="AB623" s="17">
        <f t="shared" si="89"/>
        <v>276</v>
      </c>
      <c r="AC623" s="13">
        <v>45024</v>
      </c>
      <c r="AD623">
        <f t="shared" si="87"/>
        <v>276</v>
      </c>
      <c r="AE623" s="13">
        <v>45024</v>
      </c>
      <c r="AF623">
        <f t="shared" si="85"/>
        <v>276</v>
      </c>
      <c r="AG623" s="13">
        <v>45024</v>
      </c>
      <c r="AH623">
        <f t="shared" si="92"/>
        <v>19.32</v>
      </c>
      <c r="AI623" s="13">
        <v>45006</v>
      </c>
      <c r="AJ623">
        <f t="shared" si="86"/>
        <v>138</v>
      </c>
      <c r="AK623" s="13">
        <v>45036</v>
      </c>
      <c r="AN623" t="s">
        <v>204</v>
      </c>
      <c r="AO623" s="13">
        <v>45102</v>
      </c>
      <c r="AP623" s="13">
        <v>45107</v>
      </c>
      <c r="AQ623" s="13">
        <v>45117</v>
      </c>
      <c r="AR623">
        <f t="shared" si="93"/>
        <v>3.5000000000000004</v>
      </c>
      <c r="AS623">
        <f t="shared" si="94"/>
        <v>9.66</v>
      </c>
      <c r="AT623" t="s">
        <v>1946</v>
      </c>
    </row>
    <row r="624" spans="1:46" ht="20.149999999999999" customHeight="1" x14ac:dyDescent="0.35">
      <c r="A624">
        <v>623</v>
      </c>
      <c r="B624" t="s">
        <v>360</v>
      </c>
      <c r="C624" t="s">
        <v>11352</v>
      </c>
      <c r="D624" t="s">
        <v>2751</v>
      </c>
      <c r="E624" t="s">
        <v>98</v>
      </c>
      <c r="G624" t="s">
        <v>2413</v>
      </c>
      <c r="H624" t="s">
        <v>2414</v>
      </c>
      <c r="I624" t="s">
        <v>92</v>
      </c>
      <c r="J624" t="s">
        <v>2415</v>
      </c>
      <c r="K624" t="s">
        <v>2415</v>
      </c>
      <c r="M624" t="s">
        <v>207</v>
      </c>
      <c r="N624">
        <v>2.5</v>
      </c>
      <c r="R624" s="14">
        <v>44977</v>
      </c>
      <c r="S624" t="s">
        <v>207</v>
      </c>
      <c r="T624" s="14">
        <v>44987</v>
      </c>
      <c r="U624" s="16" t="s">
        <v>1872</v>
      </c>
      <c r="V624" s="16">
        <f t="shared" si="88"/>
        <v>300</v>
      </c>
      <c r="W624" s="16" t="s">
        <v>2404</v>
      </c>
      <c r="X624" t="s">
        <v>207</v>
      </c>
      <c r="Z624" s="16" t="s">
        <v>204</v>
      </c>
      <c r="AB624" s="17">
        <f t="shared" si="89"/>
        <v>250</v>
      </c>
      <c r="AC624" s="13">
        <v>45025</v>
      </c>
      <c r="AD624">
        <f t="shared" si="87"/>
        <v>250</v>
      </c>
      <c r="AE624" s="13">
        <v>45025</v>
      </c>
      <c r="AF624">
        <f t="shared" si="85"/>
        <v>250</v>
      </c>
      <c r="AG624" s="13">
        <v>45025</v>
      </c>
      <c r="AH624">
        <f t="shared" si="92"/>
        <v>17.5</v>
      </c>
      <c r="AI624" s="13">
        <v>45007</v>
      </c>
      <c r="AJ624">
        <f t="shared" si="86"/>
        <v>125</v>
      </c>
      <c r="AK624" s="13">
        <v>45032</v>
      </c>
      <c r="AN624" t="s">
        <v>204</v>
      </c>
      <c r="AO624" s="13">
        <v>45103</v>
      </c>
      <c r="AP624" s="13">
        <v>45095</v>
      </c>
      <c r="AQ624" s="13">
        <v>45103</v>
      </c>
      <c r="AR624">
        <f t="shared" si="93"/>
        <v>3.5</v>
      </c>
      <c r="AS624">
        <f t="shared" si="94"/>
        <v>8.75</v>
      </c>
      <c r="AT624" t="s">
        <v>1946</v>
      </c>
    </row>
    <row r="625" spans="1:46" ht="20.149999999999999" customHeight="1" x14ac:dyDescent="0.35">
      <c r="A625">
        <v>624</v>
      </c>
      <c r="B625" t="s">
        <v>360</v>
      </c>
      <c r="C625" t="s">
        <v>11353</v>
      </c>
      <c r="D625" t="s">
        <v>2752</v>
      </c>
      <c r="E625" t="s">
        <v>98</v>
      </c>
      <c r="G625" t="s">
        <v>2413</v>
      </c>
      <c r="H625" t="s">
        <v>2414</v>
      </c>
      <c r="I625" t="s">
        <v>92</v>
      </c>
      <c r="J625" t="s">
        <v>2415</v>
      </c>
      <c r="K625" t="s">
        <v>2415</v>
      </c>
      <c r="M625" t="s">
        <v>207</v>
      </c>
      <c r="N625">
        <v>1.62</v>
      </c>
      <c r="R625" s="14">
        <v>44974</v>
      </c>
      <c r="S625" t="s">
        <v>207</v>
      </c>
      <c r="T625" s="14">
        <v>44988</v>
      </c>
      <c r="U625" s="16" t="s">
        <v>1872</v>
      </c>
      <c r="V625" s="16">
        <f t="shared" si="88"/>
        <v>194.4</v>
      </c>
      <c r="W625" s="16" t="s">
        <v>2404</v>
      </c>
      <c r="X625" t="s">
        <v>207</v>
      </c>
      <c r="Z625" s="16" t="s">
        <v>204</v>
      </c>
      <c r="AB625" s="17">
        <f t="shared" si="89"/>
        <v>162</v>
      </c>
      <c r="AC625" s="13">
        <v>45029</v>
      </c>
      <c r="AD625">
        <f t="shared" si="87"/>
        <v>162</v>
      </c>
      <c r="AE625" s="13">
        <v>45029</v>
      </c>
      <c r="AF625">
        <f t="shared" si="85"/>
        <v>162</v>
      </c>
      <c r="AG625" s="13">
        <v>45029</v>
      </c>
      <c r="AH625">
        <f t="shared" si="92"/>
        <v>11.34</v>
      </c>
      <c r="AI625" s="13">
        <v>45008</v>
      </c>
      <c r="AJ625">
        <f t="shared" si="86"/>
        <v>81</v>
      </c>
      <c r="AK625" s="13">
        <v>45033</v>
      </c>
      <c r="AN625" t="s">
        <v>204</v>
      </c>
      <c r="AO625" s="13">
        <v>45103</v>
      </c>
      <c r="AP625" s="13">
        <v>45125</v>
      </c>
      <c r="AQ625" s="13">
        <v>45126</v>
      </c>
      <c r="AR625">
        <f t="shared" si="93"/>
        <v>3.4999999999999996</v>
      </c>
      <c r="AS625">
        <f t="shared" si="94"/>
        <v>5.67</v>
      </c>
      <c r="AT625" t="s">
        <v>1946</v>
      </c>
    </row>
    <row r="626" spans="1:46" ht="20.149999999999999" customHeight="1" x14ac:dyDescent="0.35">
      <c r="A626">
        <v>625</v>
      </c>
      <c r="B626" t="s">
        <v>360</v>
      </c>
      <c r="C626" t="s">
        <v>11354</v>
      </c>
      <c r="D626" t="s">
        <v>2753</v>
      </c>
      <c r="E626" t="s">
        <v>93</v>
      </c>
      <c r="G626" t="s">
        <v>2413</v>
      </c>
      <c r="H626" t="s">
        <v>2414</v>
      </c>
      <c r="I626" t="s">
        <v>92</v>
      </c>
      <c r="J626" t="s">
        <v>2415</v>
      </c>
      <c r="K626" t="s">
        <v>2415</v>
      </c>
      <c r="M626" t="s">
        <v>207</v>
      </c>
      <c r="N626">
        <v>0.8</v>
      </c>
      <c r="R626" s="14">
        <v>44975</v>
      </c>
      <c r="S626" t="s">
        <v>207</v>
      </c>
      <c r="T626" s="14">
        <v>44986</v>
      </c>
      <c r="U626" s="16" t="s">
        <v>1872</v>
      </c>
      <c r="V626" s="16">
        <f t="shared" si="88"/>
        <v>96</v>
      </c>
      <c r="W626" s="16" t="s">
        <v>2404</v>
      </c>
      <c r="X626" t="s">
        <v>207</v>
      </c>
      <c r="Z626" s="16" t="s">
        <v>204</v>
      </c>
      <c r="AB626" s="17">
        <f t="shared" si="89"/>
        <v>80</v>
      </c>
      <c r="AC626" s="13">
        <v>45017</v>
      </c>
      <c r="AD626">
        <f t="shared" si="87"/>
        <v>80</v>
      </c>
      <c r="AE626" s="13">
        <v>45017</v>
      </c>
      <c r="AF626">
        <f t="shared" si="85"/>
        <v>80</v>
      </c>
      <c r="AG626" s="13">
        <v>45017</v>
      </c>
      <c r="AH626">
        <f t="shared" si="92"/>
        <v>5.6000000000000005</v>
      </c>
      <c r="AI626" s="13">
        <v>44999</v>
      </c>
      <c r="AJ626">
        <f t="shared" si="86"/>
        <v>40</v>
      </c>
      <c r="AK626" s="13">
        <v>45034</v>
      </c>
      <c r="AN626" t="s">
        <v>204</v>
      </c>
      <c r="AO626" s="13">
        <v>45105</v>
      </c>
      <c r="AP626" s="13">
        <v>45125</v>
      </c>
      <c r="AQ626" s="13">
        <v>45125</v>
      </c>
      <c r="AR626">
        <f t="shared" si="93"/>
        <v>3.5</v>
      </c>
      <c r="AS626">
        <f t="shared" si="94"/>
        <v>2.8000000000000003</v>
      </c>
      <c r="AT626" t="s">
        <v>1946</v>
      </c>
    </row>
    <row r="627" spans="1:46" ht="20.149999999999999" customHeight="1" x14ac:dyDescent="0.35">
      <c r="A627">
        <v>626</v>
      </c>
      <c r="B627" t="s">
        <v>360</v>
      </c>
      <c r="C627" t="s">
        <v>11355</v>
      </c>
      <c r="D627" t="s">
        <v>2698</v>
      </c>
      <c r="E627" t="s">
        <v>98</v>
      </c>
      <c r="G627" t="s">
        <v>2413</v>
      </c>
      <c r="H627" t="s">
        <v>2414</v>
      </c>
      <c r="I627" t="s">
        <v>92</v>
      </c>
      <c r="J627" t="s">
        <v>2415</v>
      </c>
      <c r="K627" t="s">
        <v>2415</v>
      </c>
      <c r="M627" t="s">
        <v>207</v>
      </c>
      <c r="N627">
        <v>0.83</v>
      </c>
      <c r="R627" s="14">
        <v>44976</v>
      </c>
      <c r="S627" t="s">
        <v>207</v>
      </c>
      <c r="T627" s="14">
        <v>44987</v>
      </c>
      <c r="U627" s="16" t="s">
        <v>1872</v>
      </c>
      <c r="V627" s="16">
        <f t="shared" si="88"/>
        <v>99.6</v>
      </c>
      <c r="W627" s="16" t="s">
        <v>2404</v>
      </c>
      <c r="X627" t="s">
        <v>207</v>
      </c>
      <c r="Z627" s="16" t="s">
        <v>204</v>
      </c>
      <c r="AB627" s="17">
        <f t="shared" si="89"/>
        <v>83</v>
      </c>
      <c r="AC627" s="13">
        <v>45018</v>
      </c>
      <c r="AD627">
        <f t="shared" si="87"/>
        <v>83</v>
      </c>
      <c r="AE627" s="13">
        <v>45018</v>
      </c>
      <c r="AF627">
        <f t="shared" si="85"/>
        <v>83</v>
      </c>
      <c r="AG627" s="13">
        <v>45018</v>
      </c>
      <c r="AH627">
        <f t="shared" si="92"/>
        <v>5.81</v>
      </c>
      <c r="AI627" s="13">
        <v>45000</v>
      </c>
      <c r="AJ627">
        <f t="shared" si="86"/>
        <v>41.5</v>
      </c>
      <c r="AK627" s="13">
        <v>45035</v>
      </c>
      <c r="AN627" t="s">
        <v>204</v>
      </c>
      <c r="AO627" s="13">
        <v>45105</v>
      </c>
      <c r="AP627" s="13">
        <v>45118</v>
      </c>
      <c r="AQ627" s="13">
        <v>45118</v>
      </c>
      <c r="AR627">
        <f t="shared" si="93"/>
        <v>3.5</v>
      </c>
      <c r="AS627">
        <f t="shared" si="94"/>
        <v>2.9049999999999998</v>
      </c>
      <c r="AT627" t="s">
        <v>1946</v>
      </c>
    </row>
    <row r="628" spans="1:46" ht="20.149999999999999" customHeight="1" x14ac:dyDescent="0.35">
      <c r="A628">
        <v>627</v>
      </c>
      <c r="B628" t="s">
        <v>360</v>
      </c>
      <c r="C628" t="s">
        <v>11356</v>
      </c>
      <c r="D628" t="s">
        <v>2754</v>
      </c>
      <c r="E628" t="s">
        <v>98</v>
      </c>
      <c r="G628" t="s">
        <v>2413</v>
      </c>
      <c r="H628" t="s">
        <v>2414</v>
      </c>
      <c r="I628" t="s">
        <v>92</v>
      </c>
      <c r="J628" t="s">
        <v>2415</v>
      </c>
      <c r="K628" t="s">
        <v>2415</v>
      </c>
      <c r="M628" t="s">
        <v>207</v>
      </c>
      <c r="N628">
        <v>0.93</v>
      </c>
      <c r="R628" s="14">
        <v>44977</v>
      </c>
      <c r="S628" t="s">
        <v>207</v>
      </c>
      <c r="T628" s="14">
        <v>44988</v>
      </c>
      <c r="U628" s="16" t="s">
        <v>1872</v>
      </c>
      <c r="V628" s="16">
        <f t="shared" si="88"/>
        <v>111.60000000000001</v>
      </c>
      <c r="W628" s="16" t="s">
        <v>2404</v>
      </c>
      <c r="X628" t="s">
        <v>207</v>
      </c>
      <c r="Z628" s="16" t="s">
        <v>204</v>
      </c>
      <c r="AB628" s="17">
        <f t="shared" si="89"/>
        <v>93</v>
      </c>
      <c r="AC628" s="13">
        <v>45019</v>
      </c>
      <c r="AD628">
        <f t="shared" si="87"/>
        <v>93</v>
      </c>
      <c r="AE628" s="13">
        <v>45019</v>
      </c>
      <c r="AF628">
        <f t="shared" si="85"/>
        <v>93</v>
      </c>
      <c r="AG628" s="13">
        <v>45019</v>
      </c>
      <c r="AH628">
        <f t="shared" si="92"/>
        <v>6.5100000000000007</v>
      </c>
      <c r="AI628" s="13">
        <v>45001</v>
      </c>
      <c r="AJ628">
        <f t="shared" si="86"/>
        <v>46.5</v>
      </c>
      <c r="AK628" s="13">
        <v>45036</v>
      </c>
      <c r="AN628" t="s">
        <v>204</v>
      </c>
      <c r="AO628" s="13">
        <v>45094</v>
      </c>
      <c r="AP628" s="13">
        <v>45114</v>
      </c>
      <c r="AQ628" s="13">
        <v>45114</v>
      </c>
      <c r="AR628">
        <f t="shared" si="93"/>
        <v>3.5</v>
      </c>
      <c r="AS628">
        <f t="shared" si="94"/>
        <v>3.2550000000000003</v>
      </c>
      <c r="AT628" t="s">
        <v>1946</v>
      </c>
    </row>
    <row r="629" spans="1:46" ht="20.149999999999999" customHeight="1" x14ac:dyDescent="0.35">
      <c r="A629">
        <v>628</v>
      </c>
      <c r="B629" t="s">
        <v>360</v>
      </c>
      <c r="C629" t="s">
        <v>11357</v>
      </c>
      <c r="D629" t="s">
        <v>2755</v>
      </c>
      <c r="E629" t="s">
        <v>98</v>
      </c>
      <c r="G629" t="s">
        <v>2413</v>
      </c>
      <c r="H629" t="s">
        <v>2414</v>
      </c>
      <c r="I629" t="s">
        <v>92</v>
      </c>
      <c r="J629" t="s">
        <v>2415</v>
      </c>
      <c r="K629" t="s">
        <v>2415</v>
      </c>
      <c r="M629" t="s">
        <v>207</v>
      </c>
      <c r="N629">
        <v>2.74</v>
      </c>
      <c r="R629" s="14">
        <v>44974</v>
      </c>
      <c r="S629" t="s">
        <v>207</v>
      </c>
      <c r="T629" s="14">
        <v>44989</v>
      </c>
      <c r="U629" s="16" t="s">
        <v>1872</v>
      </c>
      <c r="V629" s="16">
        <f t="shared" si="88"/>
        <v>328.8</v>
      </c>
      <c r="W629" s="16" t="s">
        <v>2404</v>
      </c>
      <c r="X629" t="s">
        <v>207</v>
      </c>
      <c r="Z629" s="16" t="s">
        <v>204</v>
      </c>
      <c r="AB629" s="17">
        <f t="shared" si="89"/>
        <v>274</v>
      </c>
      <c r="AC629" s="13">
        <v>45020</v>
      </c>
      <c r="AD629">
        <f t="shared" si="87"/>
        <v>274</v>
      </c>
      <c r="AE629" s="13">
        <v>45020</v>
      </c>
      <c r="AF629">
        <f t="shared" si="85"/>
        <v>274</v>
      </c>
      <c r="AG629" s="13">
        <v>45020</v>
      </c>
      <c r="AH629">
        <f t="shared" si="92"/>
        <v>19.18</v>
      </c>
      <c r="AI629" s="13">
        <v>44999</v>
      </c>
      <c r="AJ629">
        <f t="shared" si="86"/>
        <v>137</v>
      </c>
      <c r="AK629" s="13">
        <v>45037</v>
      </c>
      <c r="AL629">
        <v>1</v>
      </c>
      <c r="AN629" t="s">
        <v>204</v>
      </c>
      <c r="AO629" s="13">
        <v>45098</v>
      </c>
      <c r="AP629" s="13">
        <v>45115</v>
      </c>
      <c r="AQ629" s="13">
        <v>45119</v>
      </c>
      <c r="AR629">
        <f t="shared" si="93"/>
        <v>3.4999999999999996</v>
      </c>
      <c r="AS629">
        <f t="shared" si="94"/>
        <v>9.59</v>
      </c>
      <c r="AT629" t="s">
        <v>1946</v>
      </c>
    </row>
    <row r="630" spans="1:46" ht="20.149999999999999" customHeight="1" x14ac:dyDescent="0.35">
      <c r="A630">
        <v>629</v>
      </c>
      <c r="B630" t="s">
        <v>360</v>
      </c>
      <c r="C630" t="s">
        <v>11358</v>
      </c>
      <c r="D630" t="s">
        <v>2756</v>
      </c>
      <c r="E630" t="s">
        <v>98</v>
      </c>
      <c r="G630" t="s">
        <v>2413</v>
      </c>
      <c r="H630" t="s">
        <v>2414</v>
      </c>
      <c r="I630" t="s">
        <v>92</v>
      </c>
      <c r="J630" t="s">
        <v>2415</v>
      </c>
      <c r="K630" t="s">
        <v>2415</v>
      </c>
      <c r="M630" t="s">
        <v>207</v>
      </c>
      <c r="N630">
        <v>1.5</v>
      </c>
      <c r="R630" s="14">
        <v>44975</v>
      </c>
      <c r="S630" t="s">
        <v>207</v>
      </c>
      <c r="T630" s="14">
        <v>44990</v>
      </c>
      <c r="U630" s="16" t="s">
        <v>1872</v>
      </c>
      <c r="V630" s="16">
        <f t="shared" si="88"/>
        <v>180</v>
      </c>
      <c r="W630" s="16" t="s">
        <v>2404</v>
      </c>
      <c r="X630" t="s">
        <v>207</v>
      </c>
      <c r="Z630" s="16" t="s">
        <v>204</v>
      </c>
      <c r="AB630" s="17">
        <f t="shared" si="89"/>
        <v>150</v>
      </c>
      <c r="AC630" s="13">
        <v>45021</v>
      </c>
      <c r="AD630">
        <f t="shared" si="87"/>
        <v>150</v>
      </c>
      <c r="AE630" s="13">
        <v>45021</v>
      </c>
      <c r="AF630">
        <f t="shared" ref="AF630:AF693" si="95">N630*100</f>
        <v>150</v>
      </c>
      <c r="AG630" s="13">
        <v>45021</v>
      </c>
      <c r="AH630">
        <f t="shared" si="92"/>
        <v>10.5</v>
      </c>
      <c r="AI630" s="13">
        <v>45000</v>
      </c>
      <c r="AJ630">
        <f t="shared" ref="AJ630:AJ693" si="96">N630*50</f>
        <v>75</v>
      </c>
      <c r="AK630" s="13">
        <v>45040</v>
      </c>
      <c r="AN630" t="s">
        <v>204</v>
      </c>
      <c r="AO630" s="13">
        <v>45102</v>
      </c>
      <c r="AP630" s="13">
        <v>45116</v>
      </c>
      <c r="AQ630" s="13">
        <v>45116</v>
      </c>
      <c r="AR630">
        <f t="shared" si="93"/>
        <v>3.5</v>
      </c>
      <c r="AS630">
        <f t="shared" si="94"/>
        <v>5.25</v>
      </c>
      <c r="AT630" t="s">
        <v>1946</v>
      </c>
    </row>
    <row r="631" spans="1:46" ht="20.149999999999999" customHeight="1" x14ac:dyDescent="0.35">
      <c r="A631">
        <v>630</v>
      </c>
      <c r="B631" t="s">
        <v>360</v>
      </c>
      <c r="C631" t="s">
        <v>11359</v>
      </c>
      <c r="D631" t="s">
        <v>2757</v>
      </c>
      <c r="E631" t="s">
        <v>98</v>
      </c>
      <c r="G631" t="s">
        <v>2413</v>
      </c>
      <c r="H631" t="s">
        <v>2414</v>
      </c>
      <c r="I631" t="s">
        <v>92</v>
      </c>
      <c r="J631" t="s">
        <v>2415</v>
      </c>
      <c r="K631" t="s">
        <v>2415</v>
      </c>
      <c r="M631" t="s">
        <v>207</v>
      </c>
      <c r="N631">
        <v>1.5</v>
      </c>
      <c r="R631" s="14">
        <v>44976</v>
      </c>
      <c r="S631" t="s">
        <v>207</v>
      </c>
      <c r="T631" s="14">
        <v>44991</v>
      </c>
      <c r="U631" s="16" t="s">
        <v>1872</v>
      </c>
      <c r="V631" s="16">
        <f t="shared" si="88"/>
        <v>180</v>
      </c>
      <c r="W631" s="16" t="s">
        <v>2404</v>
      </c>
      <c r="X631" t="s">
        <v>207</v>
      </c>
      <c r="Z631" s="16" t="s">
        <v>204</v>
      </c>
      <c r="AB631" s="17">
        <f t="shared" si="89"/>
        <v>150</v>
      </c>
      <c r="AC631" s="13">
        <v>45022</v>
      </c>
      <c r="AD631">
        <f t="shared" si="87"/>
        <v>150</v>
      </c>
      <c r="AE631" s="13">
        <v>45022</v>
      </c>
      <c r="AF631">
        <f t="shared" si="95"/>
        <v>150</v>
      </c>
      <c r="AG631" s="13">
        <v>45022</v>
      </c>
      <c r="AH631">
        <f t="shared" si="92"/>
        <v>10.5</v>
      </c>
      <c r="AI631" s="13">
        <v>45001</v>
      </c>
      <c r="AJ631">
        <f t="shared" si="96"/>
        <v>75</v>
      </c>
      <c r="AK631" s="13">
        <v>45041</v>
      </c>
      <c r="AN631" t="s">
        <v>204</v>
      </c>
      <c r="AO631" s="13">
        <v>45101</v>
      </c>
      <c r="AP631" s="13">
        <v>45117</v>
      </c>
      <c r="AQ631" s="13">
        <v>45121</v>
      </c>
      <c r="AR631">
        <f t="shared" si="93"/>
        <v>3.5</v>
      </c>
      <c r="AS631">
        <f t="shared" si="94"/>
        <v>5.25</v>
      </c>
      <c r="AT631" t="s">
        <v>1946</v>
      </c>
    </row>
    <row r="632" spans="1:46" ht="20.149999999999999" customHeight="1" x14ac:dyDescent="0.35">
      <c r="A632">
        <v>631</v>
      </c>
      <c r="B632" t="s">
        <v>360</v>
      </c>
      <c r="C632" t="s">
        <v>11360</v>
      </c>
      <c r="D632" t="s">
        <v>2758</v>
      </c>
      <c r="E632" t="s">
        <v>98</v>
      </c>
      <c r="G632" t="s">
        <v>2413</v>
      </c>
      <c r="H632" t="s">
        <v>2414</v>
      </c>
      <c r="I632" t="s">
        <v>92</v>
      </c>
      <c r="J632" t="s">
        <v>2415</v>
      </c>
      <c r="K632" t="s">
        <v>2415</v>
      </c>
      <c r="M632" t="s">
        <v>207</v>
      </c>
      <c r="N632">
        <v>1.33</v>
      </c>
      <c r="R632" s="14">
        <v>44977</v>
      </c>
      <c r="S632" t="s">
        <v>207</v>
      </c>
      <c r="T632" s="14">
        <v>44994</v>
      </c>
      <c r="U632" s="16" t="s">
        <v>1872</v>
      </c>
      <c r="V632" s="16">
        <f t="shared" si="88"/>
        <v>159.60000000000002</v>
      </c>
      <c r="W632" s="16" t="s">
        <v>2404</v>
      </c>
      <c r="X632" t="s">
        <v>207</v>
      </c>
      <c r="Z632" s="16" t="s">
        <v>204</v>
      </c>
      <c r="AB632" s="17">
        <f t="shared" si="89"/>
        <v>133</v>
      </c>
      <c r="AC632" s="13">
        <v>45023</v>
      </c>
      <c r="AD632">
        <f t="shared" si="87"/>
        <v>133</v>
      </c>
      <c r="AE632" s="13">
        <v>45023</v>
      </c>
      <c r="AF632">
        <f t="shared" si="95"/>
        <v>133</v>
      </c>
      <c r="AG632" s="13">
        <v>45023</v>
      </c>
      <c r="AH632">
        <f t="shared" si="92"/>
        <v>9.31</v>
      </c>
      <c r="AI632" s="13">
        <v>45002</v>
      </c>
      <c r="AJ632">
        <f t="shared" si="96"/>
        <v>66.5</v>
      </c>
      <c r="AK632" s="13">
        <v>45042</v>
      </c>
      <c r="AN632" t="s">
        <v>204</v>
      </c>
      <c r="AO632" s="13">
        <v>45103</v>
      </c>
      <c r="AP632" s="13">
        <v>45118</v>
      </c>
      <c r="AQ632" s="13">
        <v>45123</v>
      </c>
      <c r="AR632">
        <f t="shared" si="93"/>
        <v>3.5</v>
      </c>
      <c r="AS632">
        <f t="shared" si="94"/>
        <v>4.6550000000000002</v>
      </c>
      <c r="AT632" t="s">
        <v>1946</v>
      </c>
    </row>
    <row r="633" spans="1:46" ht="20.149999999999999" customHeight="1" x14ac:dyDescent="0.35">
      <c r="A633">
        <v>632</v>
      </c>
      <c r="B633" t="s">
        <v>360</v>
      </c>
      <c r="C633" t="s">
        <v>11361</v>
      </c>
      <c r="D633" t="s">
        <v>2759</v>
      </c>
      <c r="E633" t="s">
        <v>98</v>
      </c>
      <c r="G633" t="s">
        <v>2413</v>
      </c>
      <c r="H633" t="s">
        <v>2414</v>
      </c>
      <c r="I633" t="s">
        <v>92</v>
      </c>
      <c r="J633" t="s">
        <v>2415</v>
      </c>
      <c r="K633" t="s">
        <v>2415</v>
      </c>
      <c r="M633" t="s">
        <v>207</v>
      </c>
      <c r="N633">
        <v>1.44</v>
      </c>
      <c r="R633" s="14">
        <v>44978</v>
      </c>
      <c r="S633" t="s">
        <v>207</v>
      </c>
      <c r="T633" s="14">
        <v>44995</v>
      </c>
      <c r="U633" s="16" t="s">
        <v>1872</v>
      </c>
      <c r="V633" s="16">
        <f t="shared" si="88"/>
        <v>172.79999999999998</v>
      </c>
      <c r="W633" s="16" t="s">
        <v>2404</v>
      </c>
      <c r="X633" t="s">
        <v>207</v>
      </c>
      <c r="Z633" s="16" t="s">
        <v>204</v>
      </c>
      <c r="AB633" s="17">
        <f t="shared" si="89"/>
        <v>144</v>
      </c>
      <c r="AC633" s="13">
        <v>45024</v>
      </c>
      <c r="AD633">
        <f t="shared" si="87"/>
        <v>144</v>
      </c>
      <c r="AE633" s="13">
        <v>45024</v>
      </c>
      <c r="AF633">
        <f t="shared" si="95"/>
        <v>144</v>
      </c>
      <c r="AG633" s="13">
        <v>45024</v>
      </c>
      <c r="AH633">
        <f t="shared" si="92"/>
        <v>10.08</v>
      </c>
      <c r="AI633" s="13">
        <v>45005</v>
      </c>
      <c r="AJ633">
        <f t="shared" si="96"/>
        <v>72</v>
      </c>
      <c r="AK633" s="13">
        <v>45032</v>
      </c>
      <c r="AN633" t="s">
        <v>204</v>
      </c>
      <c r="AO633" s="13">
        <v>45102</v>
      </c>
      <c r="AP633" s="13">
        <v>45119</v>
      </c>
      <c r="AQ633" s="13">
        <v>45122</v>
      </c>
      <c r="AR633">
        <f t="shared" si="93"/>
        <v>3.5</v>
      </c>
      <c r="AS633">
        <f t="shared" si="94"/>
        <v>5.04</v>
      </c>
      <c r="AT633" t="s">
        <v>1946</v>
      </c>
    </row>
    <row r="634" spans="1:46" ht="20.149999999999999" customHeight="1" x14ac:dyDescent="0.35">
      <c r="A634">
        <v>633</v>
      </c>
      <c r="B634" t="s">
        <v>360</v>
      </c>
      <c r="C634" t="s">
        <v>11362</v>
      </c>
      <c r="D634" t="s">
        <v>2760</v>
      </c>
      <c r="E634" t="s">
        <v>98</v>
      </c>
      <c r="G634" t="s">
        <v>2413</v>
      </c>
      <c r="H634" t="s">
        <v>2414</v>
      </c>
      <c r="I634" t="s">
        <v>92</v>
      </c>
      <c r="J634" t="s">
        <v>2415</v>
      </c>
      <c r="K634" t="s">
        <v>2415</v>
      </c>
      <c r="M634" t="s">
        <v>207</v>
      </c>
      <c r="N634">
        <v>0.56999999999999995</v>
      </c>
      <c r="R634" s="14">
        <v>44981</v>
      </c>
      <c r="S634" t="s">
        <v>207</v>
      </c>
      <c r="T634" s="14">
        <v>44986</v>
      </c>
      <c r="U634" s="16" t="s">
        <v>1872</v>
      </c>
      <c r="V634" s="16">
        <f t="shared" si="88"/>
        <v>68.399999999999991</v>
      </c>
      <c r="W634" s="16" t="s">
        <v>2404</v>
      </c>
      <c r="X634" t="s">
        <v>207</v>
      </c>
      <c r="Z634" s="16" t="s">
        <v>204</v>
      </c>
      <c r="AB634" s="17">
        <f t="shared" si="89"/>
        <v>56.999999999999993</v>
      </c>
      <c r="AC634" s="13">
        <v>45025</v>
      </c>
      <c r="AD634">
        <f t="shared" si="87"/>
        <v>56.999999999999993</v>
      </c>
      <c r="AE634" s="13">
        <v>45025</v>
      </c>
      <c r="AF634">
        <f t="shared" si="95"/>
        <v>56.999999999999993</v>
      </c>
      <c r="AG634" s="13">
        <v>45025</v>
      </c>
      <c r="AH634">
        <f t="shared" si="92"/>
        <v>3.9899999999999998</v>
      </c>
      <c r="AI634" s="13">
        <v>45006</v>
      </c>
      <c r="AJ634">
        <f t="shared" si="96"/>
        <v>28.499999999999996</v>
      </c>
      <c r="AK634" s="13">
        <v>45033</v>
      </c>
      <c r="AN634" t="s">
        <v>204</v>
      </c>
      <c r="AO634" s="13">
        <v>45103</v>
      </c>
      <c r="AP634" s="13">
        <v>45136</v>
      </c>
      <c r="AQ634" s="13">
        <v>45136</v>
      </c>
      <c r="AR634">
        <f t="shared" si="93"/>
        <v>3.5</v>
      </c>
      <c r="AS634">
        <f t="shared" si="94"/>
        <v>1.9949999999999999</v>
      </c>
      <c r="AT634" t="s">
        <v>1946</v>
      </c>
    </row>
    <row r="635" spans="1:46" ht="20.149999999999999" customHeight="1" x14ac:dyDescent="0.35">
      <c r="A635">
        <v>634</v>
      </c>
      <c r="B635" t="s">
        <v>360</v>
      </c>
      <c r="C635" t="s">
        <v>11363</v>
      </c>
      <c r="D635" t="s">
        <v>2761</v>
      </c>
      <c r="E635" t="s">
        <v>98</v>
      </c>
      <c r="G635" t="s">
        <v>2413</v>
      </c>
      <c r="H635" t="s">
        <v>2414</v>
      </c>
      <c r="I635" t="s">
        <v>92</v>
      </c>
      <c r="J635" t="s">
        <v>2415</v>
      </c>
      <c r="K635" t="s">
        <v>2415</v>
      </c>
      <c r="M635" t="s">
        <v>207</v>
      </c>
      <c r="N635">
        <v>0.9</v>
      </c>
      <c r="R635" s="14">
        <v>44984</v>
      </c>
      <c r="S635" t="s">
        <v>207</v>
      </c>
      <c r="T635" s="14">
        <v>44987</v>
      </c>
      <c r="U635" s="16" t="s">
        <v>1872</v>
      </c>
      <c r="V635" s="16">
        <f t="shared" si="88"/>
        <v>108</v>
      </c>
      <c r="W635" s="16" t="s">
        <v>2404</v>
      </c>
      <c r="X635" t="s">
        <v>207</v>
      </c>
      <c r="Z635" s="16" t="s">
        <v>204</v>
      </c>
      <c r="AB635" s="17">
        <f t="shared" si="89"/>
        <v>90</v>
      </c>
      <c r="AC635" s="13">
        <v>45029</v>
      </c>
      <c r="AD635">
        <f t="shared" si="87"/>
        <v>90</v>
      </c>
      <c r="AE635" s="13">
        <v>45029</v>
      </c>
      <c r="AF635">
        <f t="shared" si="95"/>
        <v>90</v>
      </c>
      <c r="AG635" s="13">
        <v>45029</v>
      </c>
      <c r="AH635">
        <f t="shared" si="92"/>
        <v>6.3</v>
      </c>
      <c r="AI635" s="13">
        <v>45007</v>
      </c>
      <c r="AJ635">
        <f t="shared" si="96"/>
        <v>45</v>
      </c>
      <c r="AK635" s="13">
        <v>45034</v>
      </c>
      <c r="AN635" t="s">
        <v>204</v>
      </c>
      <c r="AO635" s="13">
        <v>45103</v>
      </c>
      <c r="AP635" s="13">
        <v>45105</v>
      </c>
      <c r="AQ635" s="13">
        <v>45106</v>
      </c>
      <c r="AR635">
        <f t="shared" si="93"/>
        <v>3.5</v>
      </c>
      <c r="AS635">
        <f t="shared" si="94"/>
        <v>3.15</v>
      </c>
      <c r="AT635" t="s">
        <v>1946</v>
      </c>
    </row>
    <row r="636" spans="1:46" ht="20.149999999999999" customHeight="1" x14ac:dyDescent="0.35">
      <c r="A636">
        <v>635</v>
      </c>
      <c r="B636" t="s">
        <v>360</v>
      </c>
      <c r="C636" t="s">
        <v>11364</v>
      </c>
      <c r="D636" t="s">
        <v>2762</v>
      </c>
      <c r="E636" t="s">
        <v>98</v>
      </c>
      <c r="G636" t="s">
        <v>2413</v>
      </c>
      <c r="H636" t="s">
        <v>2414</v>
      </c>
      <c r="I636" t="s">
        <v>92</v>
      </c>
      <c r="J636" t="s">
        <v>2415</v>
      </c>
      <c r="K636" t="s">
        <v>2415</v>
      </c>
      <c r="M636" t="s">
        <v>204</v>
      </c>
      <c r="N636">
        <v>1.83</v>
      </c>
      <c r="R636" s="14">
        <v>44974</v>
      </c>
      <c r="S636" t="s">
        <v>207</v>
      </c>
      <c r="T636" s="14">
        <v>44988</v>
      </c>
      <c r="U636" s="16" t="s">
        <v>1872</v>
      </c>
      <c r="V636" s="16">
        <f t="shared" si="88"/>
        <v>219.60000000000002</v>
      </c>
      <c r="W636" s="16" t="s">
        <v>2404</v>
      </c>
      <c r="X636" t="s">
        <v>207</v>
      </c>
      <c r="Z636" s="16" t="s">
        <v>204</v>
      </c>
      <c r="AB636" s="17">
        <f t="shared" si="89"/>
        <v>183</v>
      </c>
      <c r="AC636" s="13">
        <v>45017</v>
      </c>
      <c r="AD636">
        <f t="shared" si="87"/>
        <v>183</v>
      </c>
      <c r="AE636" s="13">
        <v>45017</v>
      </c>
      <c r="AF636">
        <f t="shared" si="95"/>
        <v>183</v>
      </c>
      <c r="AG636" s="13">
        <v>45017</v>
      </c>
      <c r="AH636">
        <f t="shared" si="92"/>
        <v>12.81</v>
      </c>
      <c r="AI636" s="13">
        <v>45008</v>
      </c>
      <c r="AJ636">
        <f t="shared" si="96"/>
        <v>91.5</v>
      </c>
      <c r="AK636" s="13">
        <v>45035</v>
      </c>
      <c r="AN636" t="s">
        <v>204</v>
      </c>
      <c r="AO636" s="13">
        <v>45103</v>
      </c>
      <c r="AP636" s="13">
        <v>45137</v>
      </c>
      <c r="AQ636" s="13">
        <v>45137</v>
      </c>
      <c r="AR636">
        <f t="shared" si="93"/>
        <v>3.5</v>
      </c>
      <c r="AS636">
        <f t="shared" si="94"/>
        <v>6.4050000000000002</v>
      </c>
      <c r="AT636" t="s">
        <v>1946</v>
      </c>
    </row>
    <row r="637" spans="1:46" ht="20.149999999999999" customHeight="1" x14ac:dyDescent="0.35">
      <c r="A637">
        <v>636</v>
      </c>
      <c r="B637" t="s">
        <v>360</v>
      </c>
      <c r="C637" t="s">
        <v>11365</v>
      </c>
      <c r="D637" t="s">
        <v>2763</v>
      </c>
      <c r="E637" t="s">
        <v>98</v>
      </c>
      <c r="G637" t="s">
        <v>2413</v>
      </c>
      <c r="H637" t="s">
        <v>2414</v>
      </c>
      <c r="I637" t="s">
        <v>92</v>
      </c>
      <c r="J637" t="s">
        <v>2415</v>
      </c>
      <c r="K637" t="s">
        <v>2415</v>
      </c>
      <c r="M637" t="s">
        <v>204</v>
      </c>
      <c r="N637">
        <v>2.36</v>
      </c>
      <c r="R637" s="14">
        <v>44974</v>
      </c>
      <c r="S637" t="s">
        <v>207</v>
      </c>
      <c r="T637" s="14">
        <v>44989</v>
      </c>
      <c r="U637" s="16" t="s">
        <v>1872</v>
      </c>
      <c r="V637" s="16">
        <f t="shared" si="88"/>
        <v>283.2</v>
      </c>
      <c r="W637" s="16" t="s">
        <v>2404</v>
      </c>
      <c r="X637" t="s">
        <v>207</v>
      </c>
      <c r="Z637" s="16" t="s">
        <v>204</v>
      </c>
      <c r="AB637" s="17">
        <f t="shared" si="89"/>
        <v>236</v>
      </c>
      <c r="AC637" s="13">
        <v>45018</v>
      </c>
      <c r="AD637">
        <f t="shared" si="87"/>
        <v>236</v>
      </c>
      <c r="AE637" s="13">
        <v>45018</v>
      </c>
      <c r="AF637">
        <f t="shared" si="95"/>
        <v>236</v>
      </c>
      <c r="AG637" s="13">
        <v>45018</v>
      </c>
      <c r="AH637">
        <f t="shared" si="92"/>
        <v>16.52</v>
      </c>
      <c r="AI637" s="13">
        <v>44999</v>
      </c>
      <c r="AJ637">
        <f t="shared" si="96"/>
        <v>118</v>
      </c>
      <c r="AK637" s="13">
        <v>45036</v>
      </c>
      <c r="AN637" t="s">
        <v>204</v>
      </c>
      <c r="AO637" s="13">
        <v>45104</v>
      </c>
      <c r="AP637" s="13">
        <v>45100</v>
      </c>
      <c r="AQ637" s="13">
        <v>45104</v>
      </c>
      <c r="AR637">
        <f t="shared" si="93"/>
        <v>3.5</v>
      </c>
      <c r="AS637">
        <f t="shared" si="94"/>
        <v>8.26</v>
      </c>
      <c r="AT637" t="s">
        <v>1946</v>
      </c>
    </row>
    <row r="638" spans="1:46" ht="20.149999999999999" customHeight="1" x14ac:dyDescent="0.35">
      <c r="A638">
        <v>637</v>
      </c>
      <c r="B638" t="s">
        <v>360</v>
      </c>
      <c r="C638" t="s">
        <v>11366</v>
      </c>
      <c r="D638" t="s">
        <v>2764</v>
      </c>
      <c r="E638" t="s">
        <v>98</v>
      </c>
      <c r="G638" t="s">
        <v>2413</v>
      </c>
      <c r="H638" t="s">
        <v>2414</v>
      </c>
      <c r="I638" t="s">
        <v>92</v>
      </c>
      <c r="J638" t="s">
        <v>2415</v>
      </c>
      <c r="K638" t="s">
        <v>2415</v>
      </c>
      <c r="M638" t="s">
        <v>207</v>
      </c>
      <c r="N638">
        <v>1</v>
      </c>
      <c r="R638" s="14">
        <v>44975</v>
      </c>
      <c r="S638" t="s">
        <v>207</v>
      </c>
      <c r="T638" s="14">
        <v>44986</v>
      </c>
      <c r="U638" s="16" t="s">
        <v>1872</v>
      </c>
      <c r="V638" s="16">
        <f t="shared" si="88"/>
        <v>120</v>
      </c>
      <c r="W638" s="16" t="s">
        <v>2404</v>
      </c>
      <c r="X638" t="s">
        <v>207</v>
      </c>
      <c r="Z638" s="16" t="s">
        <v>204</v>
      </c>
      <c r="AB638" s="17">
        <f t="shared" si="89"/>
        <v>100</v>
      </c>
      <c r="AC638" s="13">
        <v>45019</v>
      </c>
      <c r="AD638">
        <f t="shared" si="87"/>
        <v>100</v>
      </c>
      <c r="AE638" s="13">
        <v>45019</v>
      </c>
      <c r="AF638">
        <f t="shared" si="95"/>
        <v>100</v>
      </c>
      <c r="AG638" s="13">
        <v>45019</v>
      </c>
      <c r="AH638">
        <f t="shared" si="92"/>
        <v>7</v>
      </c>
      <c r="AI638" s="13">
        <v>45000</v>
      </c>
      <c r="AJ638">
        <f t="shared" si="96"/>
        <v>50</v>
      </c>
      <c r="AK638" s="13">
        <v>45032</v>
      </c>
      <c r="AN638" t="s">
        <v>204</v>
      </c>
      <c r="AO638" s="13">
        <v>45103</v>
      </c>
      <c r="AP638" s="13">
        <v>45107</v>
      </c>
      <c r="AQ638" s="13">
        <v>45107</v>
      </c>
      <c r="AR638">
        <f t="shared" si="93"/>
        <v>3.5</v>
      </c>
      <c r="AS638">
        <f t="shared" si="94"/>
        <v>3.5</v>
      </c>
      <c r="AT638" t="s">
        <v>1946</v>
      </c>
    </row>
    <row r="639" spans="1:46" ht="20.149999999999999" customHeight="1" x14ac:dyDescent="0.35">
      <c r="A639">
        <v>638</v>
      </c>
      <c r="B639" t="s">
        <v>360</v>
      </c>
      <c r="C639" t="s">
        <v>11367</v>
      </c>
      <c r="D639" t="s">
        <v>2765</v>
      </c>
      <c r="E639" t="s">
        <v>98</v>
      </c>
      <c r="G639" t="s">
        <v>2413</v>
      </c>
      <c r="H639" t="s">
        <v>2414</v>
      </c>
      <c r="I639" t="s">
        <v>92</v>
      </c>
      <c r="J639" t="s">
        <v>2415</v>
      </c>
      <c r="K639" t="s">
        <v>2415</v>
      </c>
      <c r="M639" t="s">
        <v>207</v>
      </c>
      <c r="N639">
        <v>2.89</v>
      </c>
      <c r="R639" s="14">
        <v>44976</v>
      </c>
      <c r="S639" t="s">
        <v>207</v>
      </c>
      <c r="T639" s="14">
        <v>44986</v>
      </c>
      <c r="U639" s="16" t="s">
        <v>1872</v>
      </c>
      <c r="V639" s="16">
        <f t="shared" si="88"/>
        <v>346.8</v>
      </c>
      <c r="W639" s="16" t="s">
        <v>2404</v>
      </c>
      <c r="X639" t="s">
        <v>207</v>
      </c>
      <c r="Z639" s="16" t="s">
        <v>204</v>
      </c>
      <c r="AB639" s="17">
        <f t="shared" si="89"/>
        <v>289</v>
      </c>
      <c r="AC639" s="13">
        <v>45020</v>
      </c>
      <c r="AD639">
        <f t="shared" si="87"/>
        <v>289</v>
      </c>
      <c r="AE639" s="13">
        <v>45020</v>
      </c>
      <c r="AF639">
        <f t="shared" si="95"/>
        <v>289</v>
      </c>
      <c r="AG639" s="13">
        <v>45020</v>
      </c>
      <c r="AH639">
        <f t="shared" si="92"/>
        <v>20.23</v>
      </c>
      <c r="AI639" s="13">
        <v>45001</v>
      </c>
      <c r="AJ639">
        <f t="shared" si="96"/>
        <v>144.5</v>
      </c>
      <c r="AK639" s="13">
        <v>45033</v>
      </c>
      <c r="AN639" t="s">
        <v>204</v>
      </c>
      <c r="AO639" s="13">
        <v>45103</v>
      </c>
      <c r="AP639" s="13">
        <v>45117</v>
      </c>
      <c r="AQ639" s="13">
        <v>45121</v>
      </c>
      <c r="AR639">
        <f t="shared" si="93"/>
        <v>3.5</v>
      </c>
      <c r="AS639">
        <f t="shared" si="94"/>
        <v>10.115</v>
      </c>
      <c r="AT639" t="s">
        <v>1946</v>
      </c>
    </row>
    <row r="640" spans="1:46" ht="20.149999999999999" customHeight="1" x14ac:dyDescent="0.35">
      <c r="A640">
        <v>639</v>
      </c>
      <c r="B640" t="s">
        <v>360</v>
      </c>
      <c r="C640" t="s">
        <v>11368</v>
      </c>
      <c r="D640" t="s">
        <v>2766</v>
      </c>
      <c r="E640" t="s">
        <v>98</v>
      </c>
      <c r="G640" t="s">
        <v>2413</v>
      </c>
      <c r="H640" t="s">
        <v>2414</v>
      </c>
      <c r="I640" t="s">
        <v>92</v>
      </c>
      <c r="J640" t="s">
        <v>2415</v>
      </c>
      <c r="K640" t="s">
        <v>2415</v>
      </c>
      <c r="M640" t="s">
        <v>207</v>
      </c>
      <c r="N640">
        <v>1.25</v>
      </c>
      <c r="R640" s="14">
        <v>44977</v>
      </c>
      <c r="S640" t="s">
        <v>207</v>
      </c>
      <c r="T640" s="14">
        <v>44987</v>
      </c>
      <c r="U640" s="16" t="s">
        <v>1872</v>
      </c>
      <c r="V640" s="16">
        <f t="shared" si="88"/>
        <v>150</v>
      </c>
      <c r="W640" s="16" t="s">
        <v>2404</v>
      </c>
      <c r="X640" t="s">
        <v>207</v>
      </c>
      <c r="Z640" s="16" t="s">
        <v>204</v>
      </c>
      <c r="AB640" s="17">
        <f t="shared" si="89"/>
        <v>125</v>
      </c>
      <c r="AC640" s="13">
        <v>45021</v>
      </c>
      <c r="AD640">
        <f t="shared" si="87"/>
        <v>125</v>
      </c>
      <c r="AE640" s="13">
        <v>45021</v>
      </c>
      <c r="AF640">
        <f t="shared" si="95"/>
        <v>125</v>
      </c>
      <c r="AG640" s="13">
        <v>45021</v>
      </c>
      <c r="AH640">
        <f t="shared" si="92"/>
        <v>8.75</v>
      </c>
      <c r="AI640" s="13">
        <v>44999</v>
      </c>
      <c r="AJ640">
        <f t="shared" si="96"/>
        <v>62.5</v>
      </c>
      <c r="AK640" s="13">
        <v>45034</v>
      </c>
      <c r="AN640" t="s">
        <v>204</v>
      </c>
      <c r="AO640" s="13">
        <v>45103</v>
      </c>
      <c r="AP640" s="13">
        <v>45105</v>
      </c>
      <c r="AQ640" s="13">
        <v>45106</v>
      </c>
      <c r="AR640">
        <f t="shared" si="93"/>
        <v>3.5</v>
      </c>
      <c r="AS640">
        <f t="shared" si="94"/>
        <v>4.375</v>
      </c>
      <c r="AT640" t="s">
        <v>1946</v>
      </c>
    </row>
    <row r="641" spans="1:46" ht="20.149999999999999" customHeight="1" x14ac:dyDescent="0.35">
      <c r="A641">
        <v>640</v>
      </c>
      <c r="B641" t="s">
        <v>360</v>
      </c>
      <c r="C641" t="s">
        <v>11369</v>
      </c>
      <c r="D641" t="s">
        <v>2767</v>
      </c>
      <c r="E641" t="s">
        <v>98</v>
      </c>
      <c r="G641" t="s">
        <v>2413</v>
      </c>
      <c r="H641" t="s">
        <v>2414</v>
      </c>
      <c r="I641" t="s">
        <v>92</v>
      </c>
      <c r="J641" t="s">
        <v>2415</v>
      </c>
      <c r="K641" t="s">
        <v>2415</v>
      </c>
      <c r="M641" t="s">
        <v>207</v>
      </c>
      <c r="N641">
        <v>2.14</v>
      </c>
      <c r="R641" s="14">
        <v>44978</v>
      </c>
      <c r="S641" t="s">
        <v>207</v>
      </c>
      <c r="T641" s="14">
        <v>44988</v>
      </c>
      <c r="U641" s="16" t="s">
        <v>1872</v>
      </c>
      <c r="V641" s="16">
        <f t="shared" si="88"/>
        <v>256.8</v>
      </c>
      <c r="W641" s="16" t="s">
        <v>2404</v>
      </c>
      <c r="X641" t="s">
        <v>207</v>
      </c>
      <c r="Z641" s="16" t="s">
        <v>204</v>
      </c>
      <c r="AB641" s="17">
        <f t="shared" si="89"/>
        <v>214</v>
      </c>
      <c r="AC641" s="13">
        <v>45022</v>
      </c>
      <c r="AD641">
        <f t="shared" si="87"/>
        <v>214</v>
      </c>
      <c r="AE641" s="13">
        <v>45022</v>
      </c>
      <c r="AF641">
        <f t="shared" si="95"/>
        <v>214</v>
      </c>
      <c r="AG641" s="13">
        <v>45022</v>
      </c>
      <c r="AH641">
        <f t="shared" si="92"/>
        <v>14.98</v>
      </c>
      <c r="AI641" s="13">
        <v>45000</v>
      </c>
      <c r="AJ641">
        <f t="shared" si="96"/>
        <v>107</v>
      </c>
      <c r="AK641" s="13">
        <v>45035</v>
      </c>
      <c r="AN641" t="s">
        <v>204</v>
      </c>
      <c r="AO641" s="13">
        <v>45104</v>
      </c>
      <c r="AP641" s="13">
        <v>45137</v>
      </c>
      <c r="AQ641" s="13">
        <v>45139</v>
      </c>
      <c r="AR641">
        <f t="shared" si="93"/>
        <v>3.5</v>
      </c>
      <c r="AS641">
        <f t="shared" si="94"/>
        <v>7.49</v>
      </c>
      <c r="AT641" t="s">
        <v>1946</v>
      </c>
    </row>
    <row r="642" spans="1:46" ht="20.149999999999999" customHeight="1" x14ac:dyDescent="0.35">
      <c r="A642">
        <v>641</v>
      </c>
      <c r="B642" t="s">
        <v>360</v>
      </c>
      <c r="C642" t="s">
        <v>11370</v>
      </c>
      <c r="D642" t="s">
        <v>2768</v>
      </c>
      <c r="E642" t="s">
        <v>93</v>
      </c>
      <c r="G642" t="s">
        <v>2413</v>
      </c>
      <c r="H642" t="s">
        <v>2414</v>
      </c>
      <c r="I642" t="s">
        <v>92</v>
      </c>
      <c r="J642" t="s">
        <v>2415</v>
      </c>
      <c r="K642" t="s">
        <v>2415</v>
      </c>
      <c r="M642" t="s">
        <v>207</v>
      </c>
      <c r="N642">
        <v>1.8</v>
      </c>
      <c r="R642" s="14">
        <v>44981</v>
      </c>
      <c r="S642" t="s">
        <v>207</v>
      </c>
      <c r="T642" s="14">
        <v>44989</v>
      </c>
      <c r="U642" s="16" t="s">
        <v>1872</v>
      </c>
      <c r="V642" s="16">
        <f t="shared" si="88"/>
        <v>216</v>
      </c>
      <c r="W642" s="16" t="s">
        <v>2404</v>
      </c>
      <c r="X642" t="s">
        <v>207</v>
      </c>
      <c r="Z642" s="16" t="s">
        <v>204</v>
      </c>
      <c r="AB642" s="17">
        <f t="shared" si="89"/>
        <v>180</v>
      </c>
      <c r="AC642" s="13">
        <v>45023</v>
      </c>
      <c r="AD642">
        <f t="shared" si="87"/>
        <v>180</v>
      </c>
      <c r="AE642" s="13">
        <v>45023</v>
      </c>
      <c r="AF642">
        <f t="shared" si="95"/>
        <v>180</v>
      </c>
      <c r="AG642" s="13">
        <v>45023</v>
      </c>
      <c r="AH642">
        <f t="shared" si="92"/>
        <v>12.6</v>
      </c>
      <c r="AI642" s="13">
        <v>45001</v>
      </c>
      <c r="AJ642">
        <f t="shared" si="96"/>
        <v>90</v>
      </c>
      <c r="AK642" s="13">
        <v>45036</v>
      </c>
      <c r="AN642" t="s">
        <v>204</v>
      </c>
      <c r="AO642" s="13">
        <v>45103</v>
      </c>
      <c r="AP642" s="13">
        <v>45100</v>
      </c>
      <c r="AQ642" s="13">
        <v>45103</v>
      </c>
      <c r="AR642">
        <f t="shared" si="93"/>
        <v>3.5</v>
      </c>
      <c r="AS642">
        <f t="shared" si="94"/>
        <v>6.3</v>
      </c>
      <c r="AT642" t="s">
        <v>1946</v>
      </c>
    </row>
    <row r="643" spans="1:46" ht="20.149999999999999" customHeight="1" x14ac:dyDescent="0.35">
      <c r="A643">
        <v>642</v>
      </c>
      <c r="B643" t="s">
        <v>360</v>
      </c>
      <c r="C643" t="s">
        <v>11371</v>
      </c>
      <c r="D643" t="s">
        <v>2769</v>
      </c>
      <c r="E643" t="s">
        <v>98</v>
      </c>
      <c r="G643" t="s">
        <v>2413</v>
      </c>
      <c r="H643" t="s">
        <v>2414</v>
      </c>
      <c r="I643" t="s">
        <v>92</v>
      </c>
      <c r="J643" t="s">
        <v>2415</v>
      </c>
      <c r="K643" t="s">
        <v>2415</v>
      </c>
      <c r="M643" t="s">
        <v>207</v>
      </c>
      <c r="N643">
        <v>0.8</v>
      </c>
      <c r="R643" s="14">
        <v>44974</v>
      </c>
      <c r="S643" t="s">
        <v>207</v>
      </c>
      <c r="T643" s="14">
        <v>44990</v>
      </c>
      <c r="U643" s="16" t="s">
        <v>1872</v>
      </c>
      <c r="V643" s="16">
        <f t="shared" si="88"/>
        <v>96</v>
      </c>
      <c r="W643" s="16" t="s">
        <v>2404</v>
      </c>
      <c r="X643" t="s">
        <v>207</v>
      </c>
      <c r="Z643" s="16" t="s">
        <v>204</v>
      </c>
      <c r="AB643" s="17">
        <f t="shared" si="89"/>
        <v>80</v>
      </c>
      <c r="AC643" s="13">
        <v>45024</v>
      </c>
      <c r="AD643">
        <f t="shared" ref="AD643:AD706" si="97">N643*100</f>
        <v>80</v>
      </c>
      <c r="AE643" s="13">
        <v>45024</v>
      </c>
      <c r="AF643">
        <f t="shared" si="95"/>
        <v>80</v>
      </c>
      <c r="AG643" s="13">
        <v>45024</v>
      </c>
      <c r="AH643">
        <f t="shared" si="92"/>
        <v>5.6000000000000005</v>
      </c>
      <c r="AI643" s="13">
        <v>45002</v>
      </c>
      <c r="AJ643">
        <f t="shared" si="96"/>
        <v>40</v>
      </c>
      <c r="AK643" s="13">
        <v>45037</v>
      </c>
      <c r="AN643" t="s">
        <v>204</v>
      </c>
      <c r="AO643" s="13">
        <v>45105</v>
      </c>
      <c r="AP643" s="13">
        <v>45107</v>
      </c>
      <c r="AQ643" s="13">
        <v>45109</v>
      </c>
      <c r="AR643">
        <f t="shared" si="93"/>
        <v>3.5</v>
      </c>
      <c r="AS643">
        <f t="shared" si="94"/>
        <v>2.8000000000000003</v>
      </c>
      <c r="AT643" t="s">
        <v>1946</v>
      </c>
    </row>
    <row r="644" spans="1:46" ht="20.149999999999999" customHeight="1" x14ac:dyDescent="0.35">
      <c r="A644">
        <v>643</v>
      </c>
      <c r="B644" t="s">
        <v>360</v>
      </c>
      <c r="C644" t="s">
        <v>11372</v>
      </c>
      <c r="D644" t="s">
        <v>2770</v>
      </c>
      <c r="E644" t="s">
        <v>93</v>
      </c>
      <c r="G644" t="s">
        <v>2413</v>
      </c>
      <c r="H644" t="s">
        <v>2414</v>
      </c>
      <c r="I644" t="s">
        <v>92</v>
      </c>
      <c r="J644" t="s">
        <v>2415</v>
      </c>
      <c r="K644" t="s">
        <v>2415</v>
      </c>
      <c r="M644" t="s">
        <v>207</v>
      </c>
      <c r="N644">
        <v>1.65</v>
      </c>
      <c r="R644" s="14">
        <v>44975</v>
      </c>
      <c r="S644" t="s">
        <v>207</v>
      </c>
      <c r="T644" s="14">
        <v>44991</v>
      </c>
      <c r="U644" s="16" t="s">
        <v>1872</v>
      </c>
      <c r="V644" s="16">
        <f t="shared" ref="V644:V707" si="98">120*N644</f>
        <v>198</v>
      </c>
      <c r="W644" s="16" t="s">
        <v>2404</v>
      </c>
      <c r="X644" t="s">
        <v>207</v>
      </c>
      <c r="Z644" s="16" t="s">
        <v>204</v>
      </c>
      <c r="AB644" s="17">
        <f t="shared" ref="AB644:AB707" si="99">N644*100</f>
        <v>165</v>
      </c>
      <c r="AC644" s="13">
        <v>45025</v>
      </c>
      <c r="AD644">
        <f t="shared" si="97"/>
        <v>165</v>
      </c>
      <c r="AE644" s="13">
        <v>45025</v>
      </c>
      <c r="AF644">
        <f t="shared" si="95"/>
        <v>165</v>
      </c>
      <c r="AG644" s="13">
        <v>45025</v>
      </c>
      <c r="AH644">
        <f t="shared" si="92"/>
        <v>11.549999999999999</v>
      </c>
      <c r="AI644" s="13">
        <v>45005</v>
      </c>
      <c r="AJ644">
        <f t="shared" si="96"/>
        <v>82.5</v>
      </c>
      <c r="AK644" s="13">
        <v>45040</v>
      </c>
      <c r="AN644" t="s">
        <v>204</v>
      </c>
      <c r="AO644" s="13">
        <v>45105</v>
      </c>
      <c r="AP644" s="13">
        <v>45117</v>
      </c>
      <c r="AQ644" s="13">
        <v>45120</v>
      </c>
      <c r="AR644">
        <f t="shared" si="93"/>
        <v>3.5</v>
      </c>
      <c r="AS644">
        <f t="shared" si="94"/>
        <v>5.7749999999999995</v>
      </c>
      <c r="AT644" t="s">
        <v>1946</v>
      </c>
    </row>
    <row r="645" spans="1:46" ht="20.149999999999999" customHeight="1" x14ac:dyDescent="0.35">
      <c r="A645">
        <v>644</v>
      </c>
      <c r="B645" t="s">
        <v>360</v>
      </c>
      <c r="C645" t="s">
        <v>11373</v>
      </c>
      <c r="D645" t="s">
        <v>2771</v>
      </c>
      <c r="E645" t="s">
        <v>93</v>
      </c>
      <c r="G645" t="s">
        <v>2413</v>
      </c>
      <c r="H645" t="s">
        <v>2414</v>
      </c>
      <c r="I645" t="s">
        <v>92</v>
      </c>
      <c r="J645" t="s">
        <v>2415</v>
      </c>
      <c r="K645" t="s">
        <v>2415</v>
      </c>
      <c r="M645" t="s">
        <v>207</v>
      </c>
      <c r="N645">
        <v>1.25</v>
      </c>
      <c r="R645" s="14">
        <v>44976</v>
      </c>
      <c r="S645" t="s">
        <v>207</v>
      </c>
      <c r="T645" s="14">
        <v>44994</v>
      </c>
      <c r="U645" s="16" t="s">
        <v>1872</v>
      </c>
      <c r="V645" s="16">
        <f t="shared" si="98"/>
        <v>150</v>
      </c>
      <c r="W645" s="16" t="s">
        <v>2404</v>
      </c>
      <c r="X645" t="s">
        <v>207</v>
      </c>
      <c r="Z645" s="16" t="s">
        <v>204</v>
      </c>
      <c r="AB645" s="17">
        <f t="shared" si="99"/>
        <v>125</v>
      </c>
      <c r="AC645" s="13">
        <v>45029</v>
      </c>
      <c r="AD645">
        <f t="shared" si="97"/>
        <v>125</v>
      </c>
      <c r="AE645" s="13">
        <v>45029</v>
      </c>
      <c r="AF645">
        <f t="shared" si="95"/>
        <v>125</v>
      </c>
      <c r="AG645" s="13">
        <v>45029</v>
      </c>
      <c r="AH645">
        <f t="shared" si="92"/>
        <v>8.75</v>
      </c>
      <c r="AI645" s="13">
        <v>45006</v>
      </c>
      <c r="AJ645">
        <f t="shared" si="96"/>
        <v>62.5</v>
      </c>
      <c r="AK645" s="13">
        <v>45041</v>
      </c>
      <c r="AN645" t="s">
        <v>204</v>
      </c>
      <c r="AO645" s="13">
        <v>45094</v>
      </c>
      <c r="AP645" s="13">
        <v>45120</v>
      </c>
      <c r="AQ645" s="13">
        <v>45121</v>
      </c>
      <c r="AR645">
        <f t="shared" ref="AR645:AR676" si="100">AS645/N645</f>
        <v>3.5</v>
      </c>
      <c r="AS645">
        <f t="shared" ref="AS645:AS676" si="101">N645*3.5</f>
        <v>4.375</v>
      </c>
      <c r="AT645" t="s">
        <v>1946</v>
      </c>
    </row>
    <row r="646" spans="1:46" ht="20.149999999999999" customHeight="1" x14ac:dyDescent="0.35">
      <c r="A646">
        <v>645</v>
      </c>
      <c r="B646" t="s">
        <v>360</v>
      </c>
      <c r="C646" t="s">
        <v>11374</v>
      </c>
      <c r="D646" t="s">
        <v>2772</v>
      </c>
      <c r="E646" t="s">
        <v>98</v>
      </c>
      <c r="G646" t="s">
        <v>2413</v>
      </c>
      <c r="H646" t="s">
        <v>2414</v>
      </c>
      <c r="I646" t="s">
        <v>92</v>
      </c>
      <c r="J646" t="s">
        <v>2415</v>
      </c>
      <c r="K646" t="s">
        <v>2415</v>
      </c>
      <c r="M646" t="s">
        <v>207</v>
      </c>
      <c r="N646">
        <v>1.1399999999999999</v>
      </c>
      <c r="R646" s="14">
        <v>44977</v>
      </c>
      <c r="S646" t="s">
        <v>207</v>
      </c>
      <c r="T646" s="14">
        <v>44995</v>
      </c>
      <c r="U646" s="16" t="s">
        <v>1872</v>
      </c>
      <c r="V646" s="16">
        <f t="shared" si="98"/>
        <v>136.79999999999998</v>
      </c>
      <c r="W646" s="16" t="s">
        <v>2404</v>
      </c>
      <c r="X646" t="s">
        <v>207</v>
      </c>
      <c r="Z646" s="16" t="s">
        <v>204</v>
      </c>
      <c r="AB646" s="17">
        <f t="shared" si="99"/>
        <v>113.99999999999999</v>
      </c>
      <c r="AC646" s="13">
        <v>45017</v>
      </c>
      <c r="AD646">
        <f t="shared" si="97"/>
        <v>113.99999999999999</v>
      </c>
      <c r="AE646" s="13">
        <v>45017</v>
      </c>
      <c r="AF646">
        <f t="shared" si="95"/>
        <v>113.99999999999999</v>
      </c>
      <c r="AG646" s="13">
        <v>45017</v>
      </c>
      <c r="AH646">
        <f t="shared" si="92"/>
        <v>7.9799999999999995</v>
      </c>
      <c r="AI646" s="13">
        <v>45007</v>
      </c>
      <c r="AJ646">
        <f t="shared" si="96"/>
        <v>56.999999999999993</v>
      </c>
      <c r="AK646" s="13">
        <v>45042</v>
      </c>
      <c r="AN646" t="s">
        <v>204</v>
      </c>
      <c r="AO646" s="13">
        <v>45098</v>
      </c>
      <c r="AP646" s="13">
        <v>45119</v>
      </c>
      <c r="AQ646" s="13">
        <v>45119</v>
      </c>
      <c r="AR646">
        <f t="shared" si="100"/>
        <v>3.5</v>
      </c>
      <c r="AS646">
        <f t="shared" si="101"/>
        <v>3.9899999999999998</v>
      </c>
      <c r="AT646" t="s">
        <v>1946</v>
      </c>
    </row>
    <row r="647" spans="1:46" ht="20.149999999999999" customHeight="1" x14ac:dyDescent="0.35">
      <c r="A647">
        <v>646</v>
      </c>
      <c r="B647" t="s">
        <v>360</v>
      </c>
      <c r="C647" t="s">
        <v>11375</v>
      </c>
      <c r="D647" t="s">
        <v>2773</v>
      </c>
      <c r="E647" t="s">
        <v>98</v>
      </c>
      <c r="G647" t="s">
        <v>2413</v>
      </c>
      <c r="H647" t="s">
        <v>2414</v>
      </c>
      <c r="I647" t="s">
        <v>92</v>
      </c>
      <c r="J647" t="s">
        <v>2415</v>
      </c>
      <c r="K647" t="s">
        <v>2415</v>
      </c>
      <c r="M647" t="s">
        <v>207</v>
      </c>
      <c r="N647">
        <v>0.6</v>
      </c>
      <c r="R647" s="14">
        <v>44978</v>
      </c>
      <c r="S647" t="s">
        <v>207</v>
      </c>
      <c r="T647" s="14">
        <v>44986</v>
      </c>
      <c r="U647" s="16" t="s">
        <v>1872</v>
      </c>
      <c r="V647" s="16">
        <f t="shared" si="98"/>
        <v>72</v>
      </c>
      <c r="W647" s="16" t="s">
        <v>2404</v>
      </c>
      <c r="X647" t="s">
        <v>207</v>
      </c>
      <c r="Z647" s="16" t="s">
        <v>204</v>
      </c>
      <c r="AB647" s="17">
        <f t="shared" si="99"/>
        <v>60</v>
      </c>
      <c r="AC647" s="13">
        <v>45018</v>
      </c>
      <c r="AD647">
        <f t="shared" si="97"/>
        <v>60</v>
      </c>
      <c r="AE647" s="13">
        <v>45018</v>
      </c>
      <c r="AF647">
        <f t="shared" si="95"/>
        <v>60</v>
      </c>
      <c r="AG647" s="13">
        <v>45018</v>
      </c>
      <c r="AH647">
        <f t="shared" si="92"/>
        <v>4.2</v>
      </c>
      <c r="AI647" s="13">
        <v>45008</v>
      </c>
      <c r="AJ647">
        <f t="shared" si="96"/>
        <v>30</v>
      </c>
      <c r="AK647" s="13">
        <v>45032</v>
      </c>
      <c r="AN647" t="s">
        <v>204</v>
      </c>
      <c r="AO647" s="13">
        <v>45102</v>
      </c>
      <c r="AP647" s="13">
        <v>45127</v>
      </c>
      <c r="AQ647" s="13">
        <v>45127</v>
      </c>
      <c r="AR647">
        <f t="shared" si="100"/>
        <v>3.5000000000000004</v>
      </c>
      <c r="AS647">
        <f t="shared" si="101"/>
        <v>2.1</v>
      </c>
      <c r="AT647" t="s">
        <v>1946</v>
      </c>
    </row>
    <row r="648" spans="1:46" ht="20.149999999999999" customHeight="1" x14ac:dyDescent="0.35">
      <c r="A648">
        <v>647</v>
      </c>
      <c r="B648" t="s">
        <v>360</v>
      </c>
      <c r="C648" t="s">
        <v>11376</v>
      </c>
      <c r="D648" t="s">
        <v>2774</v>
      </c>
      <c r="E648" t="s">
        <v>98</v>
      </c>
      <c r="G648" t="s">
        <v>2413</v>
      </c>
      <c r="H648" t="s">
        <v>2414</v>
      </c>
      <c r="I648" t="s">
        <v>92</v>
      </c>
      <c r="J648" t="s">
        <v>2415</v>
      </c>
      <c r="K648" t="s">
        <v>2415</v>
      </c>
      <c r="M648" t="s">
        <v>207</v>
      </c>
      <c r="N648">
        <v>2.8</v>
      </c>
      <c r="R648" s="14">
        <v>44981</v>
      </c>
      <c r="S648" t="s">
        <v>207</v>
      </c>
      <c r="T648" s="14">
        <v>44987</v>
      </c>
      <c r="U648" s="16" t="s">
        <v>1872</v>
      </c>
      <c r="V648" s="16">
        <f t="shared" si="98"/>
        <v>336</v>
      </c>
      <c r="W648" s="16" t="s">
        <v>2404</v>
      </c>
      <c r="X648" t="s">
        <v>207</v>
      </c>
      <c r="Z648" s="16" t="s">
        <v>204</v>
      </c>
      <c r="AB648" s="17">
        <f t="shared" si="99"/>
        <v>280</v>
      </c>
      <c r="AC648" s="13">
        <v>45019</v>
      </c>
      <c r="AD648">
        <f t="shared" si="97"/>
        <v>280</v>
      </c>
      <c r="AE648" s="13">
        <v>45019</v>
      </c>
      <c r="AF648">
        <f t="shared" si="95"/>
        <v>280</v>
      </c>
      <c r="AG648" s="13">
        <v>45019</v>
      </c>
      <c r="AH648">
        <f t="shared" si="92"/>
        <v>19.599999999999998</v>
      </c>
      <c r="AI648" s="13">
        <v>44999</v>
      </c>
      <c r="AJ648">
        <f t="shared" si="96"/>
        <v>140</v>
      </c>
      <c r="AK648" s="13">
        <v>45033</v>
      </c>
      <c r="AL648">
        <v>1</v>
      </c>
      <c r="AN648" t="s">
        <v>204</v>
      </c>
      <c r="AO648" s="13">
        <v>45101</v>
      </c>
      <c r="AP648" s="13">
        <v>45118</v>
      </c>
      <c r="AQ648" s="13">
        <v>45118</v>
      </c>
      <c r="AR648">
        <f t="shared" si="100"/>
        <v>3.5</v>
      </c>
      <c r="AS648">
        <f t="shared" si="101"/>
        <v>9.7999999999999989</v>
      </c>
      <c r="AT648" t="s">
        <v>1946</v>
      </c>
    </row>
    <row r="649" spans="1:46" ht="20.149999999999999" customHeight="1" x14ac:dyDescent="0.35">
      <c r="A649">
        <v>648</v>
      </c>
      <c r="B649" t="s">
        <v>360</v>
      </c>
      <c r="C649" t="s">
        <v>11377</v>
      </c>
      <c r="D649" t="s">
        <v>2775</v>
      </c>
      <c r="E649" t="s">
        <v>93</v>
      </c>
      <c r="G649" t="s">
        <v>2413</v>
      </c>
      <c r="H649" t="s">
        <v>2414</v>
      </c>
      <c r="I649" t="s">
        <v>92</v>
      </c>
      <c r="J649" t="s">
        <v>2415</v>
      </c>
      <c r="K649" t="s">
        <v>2415</v>
      </c>
      <c r="M649" t="s">
        <v>207</v>
      </c>
      <c r="N649">
        <v>1.69</v>
      </c>
      <c r="R649" s="14">
        <v>44974</v>
      </c>
      <c r="S649" t="s">
        <v>207</v>
      </c>
      <c r="T649" s="14">
        <v>44988</v>
      </c>
      <c r="U649" s="16" t="s">
        <v>1872</v>
      </c>
      <c r="V649" s="16">
        <f t="shared" si="98"/>
        <v>202.79999999999998</v>
      </c>
      <c r="W649" s="16" t="s">
        <v>2404</v>
      </c>
      <c r="X649" t="s">
        <v>207</v>
      </c>
      <c r="Z649" s="16" t="s">
        <v>204</v>
      </c>
      <c r="AB649" s="17">
        <f t="shared" si="99"/>
        <v>169</v>
      </c>
      <c r="AC649" s="13">
        <v>45020</v>
      </c>
      <c r="AD649">
        <f t="shared" si="97"/>
        <v>169</v>
      </c>
      <c r="AE649" s="13">
        <v>45020</v>
      </c>
      <c r="AF649">
        <f t="shared" si="95"/>
        <v>169</v>
      </c>
      <c r="AG649" s="13">
        <v>45020</v>
      </c>
      <c r="AH649">
        <f t="shared" si="92"/>
        <v>11.83</v>
      </c>
      <c r="AI649" s="13">
        <v>45000</v>
      </c>
      <c r="AJ649">
        <f t="shared" si="96"/>
        <v>84.5</v>
      </c>
      <c r="AK649" s="13">
        <v>45034</v>
      </c>
      <c r="AN649" t="s">
        <v>204</v>
      </c>
      <c r="AO649" s="13">
        <v>45103</v>
      </c>
      <c r="AP649" s="13">
        <v>45095</v>
      </c>
      <c r="AQ649" s="13">
        <v>45095</v>
      </c>
      <c r="AR649">
        <f t="shared" si="100"/>
        <v>3.5</v>
      </c>
      <c r="AS649">
        <f t="shared" si="101"/>
        <v>5.915</v>
      </c>
      <c r="AT649" t="s">
        <v>1946</v>
      </c>
    </row>
    <row r="650" spans="1:46" ht="20.149999999999999" customHeight="1" x14ac:dyDescent="0.35">
      <c r="A650">
        <v>649</v>
      </c>
      <c r="B650" t="s">
        <v>360</v>
      </c>
      <c r="C650" t="s">
        <v>11378</v>
      </c>
      <c r="D650" t="s">
        <v>2776</v>
      </c>
      <c r="E650" t="s">
        <v>93</v>
      </c>
      <c r="G650" t="s">
        <v>2413</v>
      </c>
      <c r="H650" t="s">
        <v>2414</v>
      </c>
      <c r="I650" t="s">
        <v>92</v>
      </c>
      <c r="J650" t="s">
        <v>2415</v>
      </c>
      <c r="K650" t="s">
        <v>2415</v>
      </c>
      <c r="M650" t="s">
        <v>207</v>
      </c>
      <c r="N650">
        <v>0.92</v>
      </c>
      <c r="R650" s="14">
        <v>44975</v>
      </c>
      <c r="S650" t="s">
        <v>207</v>
      </c>
      <c r="T650" s="14">
        <v>44989</v>
      </c>
      <c r="U650" s="16" t="s">
        <v>1872</v>
      </c>
      <c r="V650" s="16">
        <f t="shared" si="98"/>
        <v>110.4</v>
      </c>
      <c r="W650" s="16" t="s">
        <v>2404</v>
      </c>
      <c r="X650" t="s">
        <v>207</v>
      </c>
      <c r="Z650" s="16" t="s">
        <v>204</v>
      </c>
      <c r="AB650" s="17">
        <f t="shared" si="99"/>
        <v>92</v>
      </c>
      <c r="AC650" s="13">
        <v>45021</v>
      </c>
      <c r="AD650">
        <f t="shared" si="97"/>
        <v>92</v>
      </c>
      <c r="AE650" s="13">
        <v>45021</v>
      </c>
      <c r="AF650">
        <f t="shared" si="95"/>
        <v>92</v>
      </c>
      <c r="AG650" s="13">
        <v>45021</v>
      </c>
      <c r="AH650">
        <f t="shared" si="92"/>
        <v>6.44</v>
      </c>
      <c r="AI650" s="13">
        <v>45001</v>
      </c>
      <c r="AJ650">
        <f t="shared" si="96"/>
        <v>46</v>
      </c>
      <c r="AK650" s="13">
        <v>45035</v>
      </c>
      <c r="AN650" t="s">
        <v>204</v>
      </c>
      <c r="AO650" s="13">
        <v>45102</v>
      </c>
      <c r="AP650" s="13">
        <v>45109</v>
      </c>
      <c r="AQ650" s="13">
        <v>45109</v>
      </c>
      <c r="AR650">
        <f t="shared" si="100"/>
        <v>3.5</v>
      </c>
      <c r="AS650">
        <f t="shared" si="101"/>
        <v>3.22</v>
      </c>
      <c r="AT650" t="s">
        <v>1946</v>
      </c>
    </row>
    <row r="651" spans="1:46" ht="20.149999999999999" customHeight="1" x14ac:dyDescent="0.35">
      <c r="A651">
        <v>650</v>
      </c>
      <c r="B651" t="s">
        <v>360</v>
      </c>
      <c r="C651" t="s">
        <v>11379</v>
      </c>
      <c r="D651" t="s">
        <v>2777</v>
      </c>
      <c r="E651" t="s">
        <v>98</v>
      </c>
      <c r="G651" t="s">
        <v>2413</v>
      </c>
      <c r="H651" t="s">
        <v>2414</v>
      </c>
      <c r="I651" t="s">
        <v>92</v>
      </c>
      <c r="J651" t="s">
        <v>2415</v>
      </c>
      <c r="K651" t="s">
        <v>2415</v>
      </c>
      <c r="M651" t="s">
        <v>207</v>
      </c>
      <c r="N651">
        <v>1.1399999999999999</v>
      </c>
      <c r="R651" s="14">
        <v>44976</v>
      </c>
      <c r="S651" t="s">
        <v>207</v>
      </c>
      <c r="T651" s="14">
        <v>44986</v>
      </c>
      <c r="U651" s="16" t="s">
        <v>1872</v>
      </c>
      <c r="V651" s="16">
        <f t="shared" si="98"/>
        <v>136.79999999999998</v>
      </c>
      <c r="W651" s="16" t="s">
        <v>2404</v>
      </c>
      <c r="X651" t="s">
        <v>207</v>
      </c>
      <c r="Z651" s="16" t="s">
        <v>204</v>
      </c>
      <c r="AB651" s="17">
        <f t="shared" si="99"/>
        <v>113.99999999999999</v>
      </c>
      <c r="AC651" s="13">
        <v>45022</v>
      </c>
      <c r="AD651">
        <f t="shared" si="97"/>
        <v>113.99999999999999</v>
      </c>
      <c r="AE651" s="13">
        <v>45022</v>
      </c>
      <c r="AF651">
        <f t="shared" si="95"/>
        <v>113.99999999999999</v>
      </c>
      <c r="AG651" s="13">
        <v>45022</v>
      </c>
      <c r="AH651">
        <f t="shared" si="92"/>
        <v>7.9799999999999995</v>
      </c>
      <c r="AI651" s="13">
        <v>44999</v>
      </c>
      <c r="AJ651">
        <f t="shared" si="96"/>
        <v>56.999999999999993</v>
      </c>
      <c r="AK651" s="13">
        <v>45036</v>
      </c>
      <c r="AN651" t="s">
        <v>204</v>
      </c>
      <c r="AO651" s="13">
        <v>45103</v>
      </c>
      <c r="AP651" s="13">
        <v>45107</v>
      </c>
      <c r="AQ651" s="13">
        <v>45107</v>
      </c>
      <c r="AR651">
        <f t="shared" si="100"/>
        <v>3.5</v>
      </c>
      <c r="AS651">
        <f t="shared" si="101"/>
        <v>3.9899999999999998</v>
      </c>
      <c r="AT651" t="s">
        <v>1946</v>
      </c>
    </row>
    <row r="652" spans="1:46" ht="20.149999999999999" customHeight="1" x14ac:dyDescent="0.35">
      <c r="A652">
        <v>651</v>
      </c>
      <c r="B652" t="s">
        <v>360</v>
      </c>
      <c r="C652" t="s">
        <v>11380</v>
      </c>
      <c r="D652" t="s">
        <v>2778</v>
      </c>
      <c r="E652" t="s">
        <v>98</v>
      </c>
      <c r="G652" t="s">
        <v>2413</v>
      </c>
      <c r="H652" t="s">
        <v>2414</v>
      </c>
      <c r="I652" t="s">
        <v>92</v>
      </c>
      <c r="J652" t="s">
        <v>2415</v>
      </c>
      <c r="K652" t="s">
        <v>2415</v>
      </c>
      <c r="M652" t="s">
        <v>207</v>
      </c>
      <c r="N652">
        <v>2</v>
      </c>
      <c r="R652" s="14">
        <v>44977</v>
      </c>
      <c r="S652" t="s">
        <v>207</v>
      </c>
      <c r="T652" s="14">
        <v>44987</v>
      </c>
      <c r="U652" s="16" t="s">
        <v>1872</v>
      </c>
      <c r="V652" s="16">
        <f t="shared" si="98"/>
        <v>240</v>
      </c>
      <c r="W652" s="16" t="s">
        <v>2404</v>
      </c>
      <c r="X652" t="s">
        <v>207</v>
      </c>
      <c r="Z652" s="16" t="s">
        <v>204</v>
      </c>
      <c r="AB652" s="17">
        <f t="shared" si="99"/>
        <v>200</v>
      </c>
      <c r="AC652" s="13">
        <v>45023</v>
      </c>
      <c r="AD652">
        <f t="shared" si="97"/>
        <v>200</v>
      </c>
      <c r="AE652" s="13">
        <v>45023</v>
      </c>
      <c r="AF652">
        <f t="shared" si="95"/>
        <v>200</v>
      </c>
      <c r="AG652" s="13">
        <v>45023</v>
      </c>
      <c r="AH652">
        <f t="shared" si="92"/>
        <v>14</v>
      </c>
      <c r="AI652" s="13">
        <v>45000</v>
      </c>
      <c r="AJ652">
        <f t="shared" si="96"/>
        <v>100</v>
      </c>
      <c r="AK652" s="13">
        <v>45032</v>
      </c>
      <c r="AN652" t="s">
        <v>204</v>
      </c>
      <c r="AO652" s="13">
        <v>45103</v>
      </c>
      <c r="AP652" s="13">
        <v>45110</v>
      </c>
      <c r="AQ652" s="13">
        <v>45110</v>
      </c>
      <c r="AR652">
        <f t="shared" si="100"/>
        <v>3.5</v>
      </c>
      <c r="AS652">
        <f t="shared" si="101"/>
        <v>7</v>
      </c>
      <c r="AT652" t="s">
        <v>1946</v>
      </c>
    </row>
    <row r="653" spans="1:46" ht="20.149999999999999" customHeight="1" x14ac:dyDescent="0.35">
      <c r="A653">
        <v>652</v>
      </c>
      <c r="B653" t="s">
        <v>360</v>
      </c>
      <c r="C653" t="s">
        <v>11381</v>
      </c>
      <c r="D653" t="s">
        <v>2779</v>
      </c>
      <c r="E653" t="s">
        <v>93</v>
      </c>
      <c r="G653" t="s">
        <v>2413</v>
      </c>
      <c r="H653" t="s">
        <v>2414</v>
      </c>
      <c r="I653" t="s">
        <v>92</v>
      </c>
      <c r="J653" t="s">
        <v>2415</v>
      </c>
      <c r="K653" t="s">
        <v>2415</v>
      </c>
      <c r="M653" t="s">
        <v>207</v>
      </c>
      <c r="N653">
        <v>1</v>
      </c>
      <c r="R653" s="14">
        <v>44978</v>
      </c>
      <c r="S653" t="s">
        <v>207</v>
      </c>
      <c r="T653" s="14">
        <v>44988</v>
      </c>
      <c r="U653" s="16" t="s">
        <v>1872</v>
      </c>
      <c r="V653" s="16">
        <f t="shared" si="98"/>
        <v>120</v>
      </c>
      <c r="W653" s="16" t="s">
        <v>2404</v>
      </c>
      <c r="X653" t="s">
        <v>207</v>
      </c>
      <c r="Z653" s="16" t="s">
        <v>204</v>
      </c>
      <c r="AB653" s="17">
        <f t="shared" si="99"/>
        <v>100</v>
      </c>
      <c r="AC653" s="13">
        <v>45024</v>
      </c>
      <c r="AD653">
        <f t="shared" si="97"/>
        <v>100</v>
      </c>
      <c r="AE653" s="13">
        <v>45024</v>
      </c>
      <c r="AF653">
        <f t="shared" si="95"/>
        <v>100</v>
      </c>
      <c r="AG653" s="13">
        <v>45024</v>
      </c>
      <c r="AH653">
        <f t="shared" si="92"/>
        <v>7</v>
      </c>
      <c r="AI653" s="13">
        <v>45001</v>
      </c>
      <c r="AJ653">
        <f t="shared" si="96"/>
        <v>50</v>
      </c>
      <c r="AK653" s="13">
        <v>45033</v>
      </c>
      <c r="AN653" t="s">
        <v>204</v>
      </c>
      <c r="AO653" s="13">
        <v>45103</v>
      </c>
      <c r="AP653" s="13">
        <v>45111</v>
      </c>
      <c r="AQ653" s="13">
        <v>45111</v>
      </c>
      <c r="AR653">
        <f t="shared" si="100"/>
        <v>3.5</v>
      </c>
      <c r="AS653">
        <f t="shared" si="101"/>
        <v>3.5</v>
      </c>
      <c r="AT653" t="s">
        <v>1946</v>
      </c>
    </row>
    <row r="654" spans="1:46" ht="20.149999999999999" customHeight="1" x14ac:dyDescent="0.35">
      <c r="A654">
        <v>653</v>
      </c>
      <c r="B654" t="s">
        <v>360</v>
      </c>
      <c r="C654" t="s">
        <v>11382</v>
      </c>
      <c r="D654" t="s">
        <v>2780</v>
      </c>
      <c r="E654" t="s">
        <v>98</v>
      </c>
      <c r="G654" t="s">
        <v>2413</v>
      </c>
      <c r="H654" t="s">
        <v>2414</v>
      </c>
      <c r="I654" t="s">
        <v>92</v>
      </c>
      <c r="J654" t="s">
        <v>2415</v>
      </c>
      <c r="K654" t="s">
        <v>2415</v>
      </c>
      <c r="M654" t="s">
        <v>207</v>
      </c>
      <c r="N654">
        <v>1</v>
      </c>
      <c r="R654" s="14">
        <v>44981</v>
      </c>
      <c r="S654" t="s">
        <v>207</v>
      </c>
      <c r="T654" s="14">
        <v>44986</v>
      </c>
      <c r="U654" s="16" t="s">
        <v>1872</v>
      </c>
      <c r="V654" s="16">
        <f t="shared" si="98"/>
        <v>120</v>
      </c>
      <c r="W654" s="16" t="s">
        <v>2404</v>
      </c>
      <c r="X654" t="s">
        <v>207</v>
      </c>
      <c r="Z654" s="16" t="s">
        <v>204</v>
      </c>
      <c r="AB654" s="17">
        <f t="shared" si="99"/>
        <v>100</v>
      </c>
      <c r="AC654" s="13">
        <v>45025</v>
      </c>
      <c r="AD654">
        <f t="shared" si="97"/>
        <v>100</v>
      </c>
      <c r="AE654" s="13">
        <v>45025</v>
      </c>
      <c r="AF654">
        <f t="shared" si="95"/>
        <v>100</v>
      </c>
      <c r="AG654" s="13">
        <v>45025</v>
      </c>
      <c r="AH654">
        <f t="shared" si="92"/>
        <v>7</v>
      </c>
      <c r="AI654" s="13">
        <v>45002</v>
      </c>
      <c r="AJ654">
        <f t="shared" si="96"/>
        <v>50</v>
      </c>
      <c r="AK654" s="13">
        <v>45034</v>
      </c>
      <c r="AN654" t="s">
        <v>204</v>
      </c>
      <c r="AO654" s="13">
        <v>45104</v>
      </c>
      <c r="AP654" s="13">
        <v>45116</v>
      </c>
      <c r="AQ654" s="13">
        <v>45116</v>
      </c>
      <c r="AR654">
        <f t="shared" si="100"/>
        <v>3.5</v>
      </c>
      <c r="AS654">
        <f t="shared" si="101"/>
        <v>3.5</v>
      </c>
      <c r="AT654" t="s">
        <v>1946</v>
      </c>
    </row>
    <row r="655" spans="1:46" ht="20.149999999999999" customHeight="1" x14ac:dyDescent="0.35">
      <c r="A655">
        <v>654</v>
      </c>
      <c r="B655" t="s">
        <v>360</v>
      </c>
      <c r="C655" t="s">
        <v>11383</v>
      </c>
      <c r="D655" t="s">
        <v>2781</v>
      </c>
      <c r="E655" t="s">
        <v>98</v>
      </c>
      <c r="G655" t="s">
        <v>2413</v>
      </c>
      <c r="H655" t="s">
        <v>2414</v>
      </c>
      <c r="I655" t="s">
        <v>92</v>
      </c>
      <c r="J655" t="s">
        <v>2415</v>
      </c>
      <c r="K655" t="s">
        <v>2415</v>
      </c>
      <c r="M655" t="s">
        <v>207</v>
      </c>
      <c r="N655">
        <v>2.62</v>
      </c>
      <c r="R655" s="14">
        <v>44984</v>
      </c>
      <c r="S655" t="s">
        <v>207</v>
      </c>
      <c r="T655" s="14">
        <v>44987</v>
      </c>
      <c r="U655" s="16" t="s">
        <v>1872</v>
      </c>
      <c r="V655" s="16">
        <f t="shared" si="98"/>
        <v>314.40000000000003</v>
      </c>
      <c r="W655" s="16" t="s">
        <v>2404</v>
      </c>
      <c r="X655" t="s">
        <v>207</v>
      </c>
      <c r="Z655" s="16" t="s">
        <v>204</v>
      </c>
      <c r="AB655" s="17">
        <f t="shared" si="99"/>
        <v>262</v>
      </c>
      <c r="AC655" s="13">
        <v>45029</v>
      </c>
      <c r="AD655">
        <f t="shared" si="97"/>
        <v>262</v>
      </c>
      <c r="AE655" s="13">
        <v>45029</v>
      </c>
      <c r="AF655">
        <f t="shared" si="95"/>
        <v>262</v>
      </c>
      <c r="AG655" s="13">
        <v>45029</v>
      </c>
      <c r="AH655">
        <f t="shared" si="92"/>
        <v>18.34</v>
      </c>
      <c r="AI655" s="13">
        <v>45005</v>
      </c>
      <c r="AJ655">
        <f t="shared" si="96"/>
        <v>131</v>
      </c>
      <c r="AK655" s="13">
        <v>45035</v>
      </c>
      <c r="AN655" t="s">
        <v>204</v>
      </c>
      <c r="AO655" s="13">
        <v>45103</v>
      </c>
      <c r="AP655" s="13">
        <v>45111</v>
      </c>
      <c r="AQ655" s="13">
        <v>45111</v>
      </c>
      <c r="AR655">
        <f t="shared" si="100"/>
        <v>3.5</v>
      </c>
      <c r="AS655">
        <f t="shared" si="101"/>
        <v>9.17</v>
      </c>
      <c r="AT655" t="s">
        <v>1946</v>
      </c>
    </row>
    <row r="656" spans="1:46" ht="20.149999999999999" customHeight="1" x14ac:dyDescent="0.35">
      <c r="A656">
        <v>655</v>
      </c>
      <c r="B656" t="s">
        <v>360</v>
      </c>
      <c r="C656" t="s">
        <v>11384</v>
      </c>
      <c r="D656" t="s">
        <v>2782</v>
      </c>
      <c r="E656" t="s">
        <v>93</v>
      </c>
      <c r="G656" t="s">
        <v>2413</v>
      </c>
      <c r="H656" t="s">
        <v>2414</v>
      </c>
      <c r="I656" t="s">
        <v>92</v>
      </c>
      <c r="J656" t="s">
        <v>2415</v>
      </c>
      <c r="K656" t="s">
        <v>2415</v>
      </c>
      <c r="M656" t="s">
        <v>207</v>
      </c>
      <c r="N656">
        <v>5.0199999999999996</v>
      </c>
      <c r="R656" s="14">
        <v>44974</v>
      </c>
      <c r="S656" t="s">
        <v>207</v>
      </c>
      <c r="T656" s="14">
        <v>44988</v>
      </c>
      <c r="U656" s="16" t="s">
        <v>1872</v>
      </c>
      <c r="V656" s="16">
        <f t="shared" si="98"/>
        <v>602.4</v>
      </c>
      <c r="W656" s="16" t="s">
        <v>2404</v>
      </c>
      <c r="X656" t="s">
        <v>207</v>
      </c>
      <c r="Z656" s="16" t="s">
        <v>204</v>
      </c>
      <c r="AB656" s="17">
        <f t="shared" si="99"/>
        <v>501.99999999999994</v>
      </c>
      <c r="AC656" s="13">
        <v>45017</v>
      </c>
      <c r="AD656">
        <f t="shared" si="97"/>
        <v>501.99999999999994</v>
      </c>
      <c r="AE656" s="13">
        <v>45017</v>
      </c>
      <c r="AF656">
        <f t="shared" si="95"/>
        <v>501.99999999999994</v>
      </c>
      <c r="AG656" s="13">
        <v>45017</v>
      </c>
      <c r="AH656">
        <f t="shared" si="92"/>
        <v>35.14</v>
      </c>
      <c r="AI656" s="13">
        <v>45006</v>
      </c>
      <c r="AJ656">
        <f t="shared" si="96"/>
        <v>250.99999999999997</v>
      </c>
      <c r="AK656" s="13">
        <v>45036</v>
      </c>
      <c r="AL656">
        <v>2</v>
      </c>
      <c r="AN656" t="s">
        <v>204</v>
      </c>
      <c r="AO656" s="13">
        <v>45105</v>
      </c>
      <c r="AP656" s="13">
        <v>45111</v>
      </c>
      <c r="AQ656" s="13">
        <v>45133</v>
      </c>
      <c r="AR656">
        <f t="shared" si="100"/>
        <v>3.5000000000000004</v>
      </c>
      <c r="AS656">
        <f t="shared" si="101"/>
        <v>17.57</v>
      </c>
      <c r="AT656" t="s">
        <v>1946</v>
      </c>
    </row>
    <row r="657" spans="1:46" ht="20.149999999999999" customHeight="1" x14ac:dyDescent="0.35">
      <c r="A657">
        <v>656</v>
      </c>
      <c r="B657" t="s">
        <v>360</v>
      </c>
      <c r="C657" t="s">
        <v>11385</v>
      </c>
      <c r="D657" t="s">
        <v>2783</v>
      </c>
      <c r="E657" t="s">
        <v>98</v>
      </c>
      <c r="G657" t="s">
        <v>2413</v>
      </c>
      <c r="H657" t="s">
        <v>2414</v>
      </c>
      <c r="I657" t="s">
        <v>92</v>
      </c>
      <c r="J657" t="s">
        <v>2415</v>
      </c>
      <c r="K657" t="s">
        <v>2415</v>
      </c>
      <c r="M657" t="s">
        <v>207</v>
      </c>
      <c r="N657">
        <v>1</v>
      </c>
      <c r="R657" s="14">
        <v>44975</v>
      </c>
      <c r="S657" t="s">
        <v>207</v>
      </c>
      <c r="T657" s="14">
        <v>44989</v>
      </c>
      <c r="U657" s="16" t="s">
        <v>1872</v>
      </c>
      <c r="V657" s="16">
        <f t="shared" si="98"/>
        <v>120</v>
      </c>
      <c r="W657" s="16" t="s">
        <v>2404</v>
      </c>
      <c r="X657" t="s">
        <v>207</v>
      </c>
      <c r="Z657" s="16" t="s">
        <v>204</v>
      </c>
      <c r="AB657" s="17">
        <f t="shared" si="99"/>
        <v>100</v>
      </c>
      <c r="AC657" s="13">
        <v>45018</v>
      </c>
      <c r="AD657">
        <f t="shared" si="97"/>
        <v>100</v>
      </c>
      <c r="AE657" s="13">
        <v>45018</v>
      </c>
      <c r="AF657">
        <f t="shared" si="95"/>
        <v>100</v>
      </c>
      <c r="AG657" s="13">
        <v>45018</v>
      </c>
      <c r="AH657">
        <f t="shared" si="92"/>
        <v>7</v>
      </c>
      <c r="AI657" s="13">
        <v>45007</v>
      </c>
      <c r="AJ657">
        <f t="shared" si="96"/>
        <v>50</v>
      </c>
      <c r="AK657" s="13">
        <v>45037</v>
      </c>
      <c r="AN657" t="s">
        <v>204</v>
      </c>
      <c r="AO657" s="13">
        <v>45105</v>
      </c>
      <c r="AP657" s="13">
        <v>45117</v>
      </c>
      <c r="AQ657" s="13">
        <v>45117</v>
      </c>
      <c r="AR657">
        <f t="shared" si="100"/>
        <v>3.5</v>
      </c>
      <c r="AS657">
        <f t="shared" si="101"/>
        <v>3.5</v>
      </c>
      <c r="AT657" t="s">
        <v>1946</v>
      </c>
    </row>
    <row r="658" spans="1:46" ht="20.149999999999999" customHeight="1" x14ac:dyDescent="0.35">
      <c r="A658">
        <v>657</v>
      </c>
      <c r="B658" t="s">
        <v>360</v>
      </c>
      <c r="C658" t="s">
        <v>11386</v>
      </c>
      <c r="D658" t="s">
        <v>2784</v>
      </c>
      <c r="E658" t="s">
        <v>98</v>
      </c>
      <c r="G658" t="s">
        <v>2413</v>
      </c>
      <c r="H658" t="s">
        <v>2414</v>
      </c>
      <c r="I658" t="s">
        <v>92</v>
      </c>
      <c r="J658" t="s">
        <v>2415</v>
      </c>
      <c r="K658" t="s">
        <v>2415</v>
      </c>
      <c r="M658" t="s">
        <v>207</v>
      </c>
      <c r="N658">
        <v>0.55000000000000004</v>
      </c>
      <c r="R658" s="14">
        <v>44976</v>
      </c>
      <c r="S658" t="s">
        <v>207</v>
      </c>
      <c r="T658" s="14">
        <v>44990</v>
      </c>
      <c r="U658" s="16" t="s">
        <v>1872</v>
      </c>
      <c r="V658" s="16">
        <f t="shared" si="98"/>
        <v>66</v>
      </c>
      <c r="W658" s="16" t="s">
        <v>2404</v>
      </c>
      <c r="X658" t="s">
        <v>207</v>
      </c>
      <c r="Z658" s="16" t="s">
        <v>204</v>
      </c>
      <c r="AB658" s="17">
        <f t="shared" si="99"/>
        <v>55.000000000000007</v>
      </c>
      <c r="AC658" s="13">
        <v>45019</v>
      </c>
      <c r="AD658">
        <f t="shared" si="97"/>
        <v>55.000000000000007</v>
      </c>
      <c r="AE658" s="13">
        <v>45019</v>
      </c>
      <c r="AF658">
        <f t="shared" si="95"/>
        <v>55.000000000000007</v>
      </c>
      <c r="AG658" s="13">
        <v>45019</v>
      </c>
      <c r="AH658">
        <f t="shared" si="92"/>
        <v>3.8500000000000005</v>
      </c>
      <c r="AI658" s="13">
        <v>45008</v>
      </c>
      <c r="AJ658">
        <f t="shared" si="96"/>
        <v>27.500000000000004</v>
      </c>
      <c r="AK658" s="13">
        <v>45040</v>
      </c>
      <c r="AN658" t="s">
        <v>204</v>
      </c>
      <c r="AO658" s="13">
        <v>45094</v>
      </c>
      <c r="AP658" s="13">
        <v>45116</v>
      </c>
      <c r="AQ658" s="13">
        <v>45116</v>
      </c>
      <c r="AR658">
        <f t="shared" si="100"/>
        <v>3.5</v>
      </c>
      <c r="AS658">
        <f t="shared" si="101"/>
        <v>1.9250000000000003</v>
      </c>
      <c r="AT658" t="s">
        <v>1946</v>
      </c>
    </row>
    <row r="659" spans="1:46" ht="20.149999999999999" customHeight="1" x14ac:dyDescent="0.35">
      <c r="A659">
        <v>658</v>
      </c>
      <c r="B659" t="s">
        <v>360</v>
      </c>
      <c r="C659" t="s">
        <v>11387</v>
      </c>
      <c r="D659" t="s">
        <v>2785</v>
      </c>
      <c r="E659" t="s">
        <v>98</v>
      </c>
      <c r="G659" t="s">
        <v>2413</v>
      </c>
      <c r="H659" t="s">
        <v>2414</v>
      </c>
      <c r="I659" t="s">
        <v>92</v>
      </c>
      <c r="J659" t="s">
        <v>2415</v>
      </c>
      <c r="K659" t="s">
        <v>2415</v>
      </c>
      <c r="M659" t="s">
        <v>204</v>
      </c>
      <c r="N659">
        <v>1</v>
      </c>
      <c r="R659" s="14">
        <v>44977</v>
      </c>
      <c r="S659" t="s">
        <v>207</v>
      </c>
      <c r="T659" s="14">
        <v>44991</v>
      </c>
      <c r="U659" s="16" t="s">
        <v>1872</v>
      </c>
      <c r="V659" s="16">
        <f t="shared" si="98"/>
        <v>120</v>
      </c>
      <c r="W659" s="16" t="s">
        <v>2404</v>
      </c>
      <c r="X659" t="s">
        <v>207</v>
      </c>
      <c r="Z659" s="16" t="s">
        <v>204</v>
      </c>
      <c r="AB659" s="17">
        <f t="shared" si="99"/>
        <v>100</v>
      </c>
      <c r="AC659" s="13">
        <v>45020</v>
      </c>
      <c r="AD659">
        <f t="shared" si="97"/>
        <v>100</v>
      </c>
      <c r="AE659" s="13">
        <v>45020</v>
      </c>
      <c r="AF659">
        <f t="shared" si="95"/>
        <v>100</v>
      </c>
      <c r="AG659" s="13">
        <v>45020</v>
      </c>
      <c r="AH659">
        <f t="shared" ref="AH659:AH722" si="102">N659*7</f>
        <v>7</v>
      </c>
      <c r="AI659" s="13">
        <v>44999</v>
      </c>
      <c r="AJ659">
        <f t="shared" si="96"/>
        <v>50</v>
      </c>
      <c r="AK659" s="13">
        <v>45041</v>
      </c>
      <c r="AN659" t="s">
        <v>204</v>
      </c>
      <c r="AO659" s="13">
        <v>45098</v>
      </c>
      <c r="AP659" s="13">
        <v>45107</v>
      </c>
      <c r="AQ659" s="13">
        <v>45107</v>
      </c>
      <c r="AR659">
        <f t="shared" si="100"/>
        <v>3.5</v>
      </c>
      <c r="AS659">
        <f t="shared" si="101"/>
        <v>3.5</v>
      </c>
      <c r="AT659" t="s">
        <v>1946</v>
      </c>
    </row>
    <row r="660" spans="1:46" ht="20.149999999999999" customHeight="1" x14ac:dyDescent="0.35">
      <c r="A660">
        <v>659</v>
      </c>
      <c r="B660" t="s">
        <v>360</v>
      </c>
      <c r="C660" t="s">
        <v>11388</v>
      </c>
      <c r="D660" t="s">
        <v>2714</v>
      </c>
      <c r="E660" t="s">
        <v>98</v>
      </c>
      <c r="G660" t="s">
        <v>2413</v>
      </c>
      <c r="H660" t="s">
        <v>2414</v>
      </c>
      <c r="I660" t="s">
        <v>92</v>
      </c>
      <c r="J660" t="s">
        <v>2415</v>
      </c>
      <c r="K660" t="s">
        <v>2415</v>
      </c>
      <c r="M660" t="s">
        <v>207</v>
      </c>
      <c r="N660">
        <v>8.67</v>
      </c>
      <c r="R660" s="14">
        <v>44978</v>
      </c>
      <c r="S660" t="s">
        <v>207</v>
      </c>
      <c r="T660" s="14">
        <v>44994</v>
      </c>
      <c r="U660" s="16" t="s">
        <v>1872</v>
      </c>
      <c r="V660" s="16">
        <f t="shared" si="98"/>
        <v>1040.4000000000001</v>
      </c>
      <c r="W660" s="16" t="s">
        <v>2404</v>
      </c>
      <c r="X660" t="s">
        <v>207</v>
      </c>
      <c r="Z660" s="16" t="s">
        <v>204</v>
      </c>
      <c r="AB660" s="17">
        <f t="shared" si="99"/>
        <v>867</v>
      </c>
      <c r="AC660" s="13">
        <v>45021</v>
      </c>
      <c r="AD660">
        <f t="shared" si="97"/>
        <v>867</v>
      </c>
      <c r="AE660" s="13">
        <v>45021</v>
      </c>
      <c r="AF660">
        <f t="shared" si="95"/>
        <v>867</v>
      </c>
      <c r="AG660" s="13">
        <v>45021</v>
      </c>
      <c r="AH660">
        <f t="shared" si="102"/>
        <v>60.69</v>
      </c>
      <c r="AI660" s="13">
        <v>45000</v>
      </c>
      <c r="AJ660">
        <f t="shared" si="96"/>
        <v>433.5</v>
      </c>
      <c r="AK660" s="13">
        <v>45042</v>
      </c>
      <c r="AL660">
        <v>2</v>
      </c>
      <c r="AN660" t="s">
        <v>204</v>
      </c>
      <c r="AO660" s="13">
        <v>45102</v>
      </c>
      <c r="AP660" s="13">
        <v>45107</v>
      </c>
      <c r="AQ660" s="13">
        <v>45118</v>
      </c>
      <c r="AR660">
        <f t="shared" si="100"/>
        <v>3.5</v>
      </c>
      <c r="AS660">
        <f t="shared" si="101"/>
        <v>30.344999999999999</v>
      </c>
      <c r="AT660" t="s">
        <v>1946</v>
      </c>
    </row>
    <row r="661" spans="1:46" ht="20.149999999999999" customHeight="1" x14ac:dyDescent="0.35">
      <c r="A661">
        <v>660</v>
      </c>
      <c r="B661" t="s">
        <v>360</v>
      </c>
      <c r="C661" t="s">
        <v>11389</v>
      </c>
      <c r="D661" t="s">
        <v>2786</v>
      </c>
      <c r="E661" t="s">
        <v>93</v>
      </c>
      <c r="G661" t="s">
        <v>2413</v>
      </c>
      <c r="H661" t="s">
        <v>2414</v>
      </c>
      <c r="I661" t="s">
        <v>92</v>
      </c>
      <c r="J661" t="s">
        <v>2415</v>
      </c>
      <c r="K661" t="s">
        <v>2415</v>
      </c>
      <c r="M661" t="s">
        <v>207</v>
      </c>
      <c r="N661">
        <v>3.49</v>
      </c>
      <c r="R661" s="14">
        <v>44981</v>
      </c>
      <c r="S661" t="s">
        <v>207</v>
      </c>
      <c r="T661" s="14">
        <v>44995</v>
      </c>
      <c r="U661" s="16" t="s">
        <v>1872</v>
      </c>
      <c r="V661" s="16">
        <f t="shared" si="98"/>
        <v>418.8</v>
      </c>
      <c r="W661" s="16" t="s">
        <v>2404</v>
      </c>
      <c r="X661" t="s">
        <v>207</v>
      </c>
      <c r="Z661" s="16" t="s">
        <v>204</v>
      </c>
      <c r="AB661" s="17">
        <f t="shared" si="99"/>
        <v>349</v>
      </c>
      <c r="AC661" s="13">
        <v>45022</v>
      </c>
      <c r="AD661">
        <f t="shared" si="97"/>
        <v>349</v>
      </c>
      <c r="AE661" s="13">
        <v>45022</v>
      </c>
      <c r="AF661">
        <f t="shared" si="95"/>
        <v>349</v>
      </c>
      <c r="AG661" s="13">
        <v>45022</v>
      </c>
      <c r="AH661">
        <f t="shared" si="102"/>
        <v>24.43</v>
      </c>
      <c r="AI661" s="13">
        <v>45001</v>
      </c>
      <c r="AJ661">
        <f t="shared" si="96"/>
        <v>174.5</v>
      </c>
      <c r="AK661" s="13">
        <v>45032</v>
      </c>
      <c r="AL661">
        <v>2</v>
      </c>
      <c r="AN661" t="s">
        <v>204</v>
      </c>
      <c r="AO661" s="13">
        <v>45101</v>
      </c>
      <c r="AP661" s="13">
        <v>45109</v>
      </c>
      <c r="AQ661" s="13">
        <v>45119</v>
      </c>
      <c r="AR661">
        <f t="shared" si="100"/>
        <v>3.4999999999999996</v>
      </c>
      <c r="AS661">
        <f t="shared" si="101"/>
        <v>12.215</v>
      </c>
      <c r="AT661" t="s">
        <v>1946</v>
      </c>
    </row>
    <row r="662" spans="1:46" ht="20.149999999999999" customHeight="1" x14ac:dyDescent="0.35">
      <c r="A662">
        <v>661</v>
      </c>
      <c r="B662" t="s">
        <v>360</v>
      </c>
      <c r="C662" t="s">
        <v>11390</v>
      </c>
      <c r="D662" t="s">
        <v>2787</v>
      </c>
      <c r="E662" t="s">
        <v>98</v>
      </c>
      <c r="G662" t="s">
        <v>2413</v>
      </c>
      <c r="H662" t="s">
        <v>2414</v>
      </c>
      <c r="I662" t="s">
        <v>92</v>
      </c>
      <c r="J662" t="s">
        <v>2415</v>
      </c>
      <c r="K662" t="s">
        <v>2415</v>
      </c>
      <c r="M662" t="s">
        <v>207</v>
      </c>
      <c r="N662">
        <v>1.95</v>
      </c>
      <c r="R662" s="14">
        <v>44974</v>
      </c>
      <c r="S662" t="s">
        <v>207</v>
      </c>
      <c r="T662" s="14">
        <v>44986</v>
      </c>
      <c r="U662" s="16" t="s">
        <v>1872</v>
      </c>
      <c r="V662" s="16">
        <f t="shared" si="98"/>
        <v>234</v>
      </c>
      <c r="W662" s="16" t="s">
        <v>2404</v>
      </c>
      <c r="X662" t="s">
        <v>207</v>
      </c>
      <c r="Z662" s="16" t="s">
        <v>204</v>
      </c>
      <c r="AB662" s="17">
        <f t="shared" si="99"/>
        <v>195</v>
      </c>
      <c r="AC662" s="13">
        <v>45023</v>
      </c>
      <c r="AD662">
        <f t="shared" si="97"/>
        <v>195</v>
      </c>
      <c r="AE662" s="13">
        <v>45023</v>
      </c>
      <c r="AF662">
        <f t="shared" si="95"/>
        <v>195</v>
      </c>
      <c r="AG662" s="13">
        <v>45023</v>
      </c>
      <c r="AH662">
        <f t="shared" si="102"/>
        <v>13.65</v>
      </c>
      <c r="AI662" s="13">
        <v>44999</v>
      </c>
      <c r="AJ662">
        <f t="shared" si="96"/>
        <v>97.5</v>
      </c>
      <c r="AK662" s="13">
        <v>45033</v>
      </c>
      <c r="AN662" t="s">
        <v>204</v>
      </c>
      <c r="AO662" s="13">
        <v>45103</v>
      </c>
      <c r="AP662" s="13">
        <v>45114</v>
      </c>
      <c r="AQ662" s="13">
        <v>45116</v>
      </c>
      <c r="AR662">
        <f t="shared" si="100"/>
        <v>3.5</v>
      </c>
      <c r="AS662">
        <f t="shared" si="101"/>
        <v>6.8250000000000002</v>
      </c>
      <c r="AT662" t="s">
        <v>1946</v>
      </c>
    </row>
    <row r="663" spans="1:46" ht="20.149999999999999" customHeight="1" x14ac:dyDescent="0.35">
      <c r="A663">
        <v>662</v>
      </c>
      <c r="B663" t="s">
        <v>360</v>
      </c>
      <c r="C663" t="s">
        <v>11391</v>
      </c>
      <c r="D663" t="s">
        <v>2788</v>
      </c>
      <c r="E663" t="s">
        <v>93</v>
      </c>
      <c r="G663" t="s">
        <v>2413</v>
      </c>
      <c r="H663" t="s">
        <v>2414</v>
      </c>
      <c r="I663" t="s">
        <v>92</v>
      </c>
      <c r="J663" t="s">
        <v>2415</v>
      </c>
      <c r="K663" t="s">
        <v>2415</v>
      </c>
      <c r="M663" t="s">
        <v>207</v>
      </c>
      <c r="N663">
        <v>1.96</v>
      </c>
      <c r="R663" s="14">
        <v>44975</v>
      </c>
      <c r="S663" t="s">
        <v>207</v>
      </c>
      <c r="T663" s="14">
        <v>44987</v>
      </c>
      <c r="U663" s="16" t="s">
        <v>1872</v>
      </c>
      <c r="V663" s="16">
        <f t="shared" si="98"/>
        <v>235.2</v>
      </c>
      <c r="W663" s="16" t="s">
        <v>2404</v>
      </c>
      <c r="X663" t="s">
        <v>207</v>
      </c>
      <c r="Z663" s="16" t="s">
        <v>204</v>
      </c>
      <c r="AB663" s="17">
        <f t="shared" si="99"/>
        <v>196</v>
      </c>
      <c r="AC663" s="13">
        <v>45024</v>
      </c>
      <c r="AD663">
        <f t="shared" si="97"/>
        <v>196</v>
      </c>
      <c r="AE663" s="13">
        <v>45024</v>
      </c>
      <c r="AF663">
        <f t="shared" si="95"/>
        <v>196</v>
      </c>
      <c r="AG663" s="13">
        <v>45024</v>
      </c>
      <c r="AH663">
        <f t="shared" si="102"/>
        <v>13.719999999999999</v>
      </c>
      <c r="AI663" s="13">
        <v>45000</v>
      </c>
      <c r="AJ663">
        <f t="shared" si="96"/>
        <v>98</v>
      </c>
      <c r="AK663" s="13">
        <v>45034</v>
      </c>
      <c r="AN663" t="s">
        <v>204</v>
      </c>
      <c r="AO663" s="13">
        <v>45102</v>
      </c>
      <c r="AP663" s="13">
        <v>45107</v>
      </c>
      <c r="AQ663" s="13">
        <v>45107</v>
      </c>
      <c r="AR663">
        <f t="shared" si="100"/>
        <v>3.4999999999999996</v>
      </c>
      <c r="AS663">
        <f t="shared" si="101"/>
        <v>6.8599999999999994</v>
      </c>
      <c r="AT663" t="s">
        <v>1946</v>
      </c>
    </row>
    <row r="664" spans="1:46" ht="20.149999999999999" customHeight="1" x14ac:dyDescent="0.35">
      <c r="A664">
        <v>663</v>
      </c>
      <c r="B664" t="s">
        <v>360</v>
      </c>
      <c r="C664" t="s">
        <v>11392</v>
      </c>
      <c r="D664" t="s">
        <v>2789</v>
      </c>
      <c r="E664" t="s">
        <v>93</v>
      </c>
      <c r="G664" t="s">
        <v>2413</v>
      </c>
      <c r="H664" t="s">
        <v>2414</v>
      </c>
      <c r="I664" t="s">
        <v>92</v>
      </c>
      <c r="J664" t="s">
        <v>2415</v>
      </c>
      <c r="K664" t="s">
        <v>2415</v>
      </c>
      <c r="M664" t="s">
        <v>207</v>
      </c>
      <c r="N664">
        <v>2.13</v>
      </c>
      <c r="R664" s="14">
        <v>44974</v>
      </c>
      <c r="S664" t="s">
        <v>207</v>
      </c>
      <c r="T664" s="14">
        <v>44988</v>
      </c>
      <c r="U664" s="16" t="s">
        <v>1872</v>
      </c>
      <c r="V664" s="16">
        <f t="shared" si="98"/>
        <v>255.6</v>
      </c>
      <c r="W664" s="16" t="s">
        <v>2404</v>
      </c>
      <c r="X664" t="s">
        <v>207</v>
      </c>
      <c r="Z664" s="16" t="s">
        <v>204</v>
      </c>
      <c r="AB664" s="17">
        <f t="shared" si="99"/>
        <v>213</v>
      </c>
      <c r="AC664" s="13">
        <v>45025</v>
      </c>
      <c r="AD664">
        <f t="shared" si="97"/>
        <v>213</v>
      </c>
      <c r="AE664" s="13">
        <v>45025</v>
      </c>
      <c r="AF664">
        <f t="shared" si="95"/>
        <v>213</v>
      </c>
      <c r="AG664" s="13">
        <v>45025</v>
      </c>
      <c r="AH664">
        <f t="shared" si="102"/>
        <v>14.91</v>
      </c>
      <c r="AI664" s="13">
        <v>45001</v>
      </c>
      <c r="AJ664">
        <f t="shared" si="96"/>
        <v>106.5</v>
      </c>
      <c r="AK664" s="13">
        <v>45035</v>
      </c>
      <c r="AN664" t="s">
        <v>204</v>
      </c>
      <c r="AO664" s="13">
        <v>45103</v>
      </c>
      <c r="AP664" s="13">
        <v>45107</v>
      </c>
      <c r="AQ664" s="13">
        <v>45119</v>
      </c>
      <c r="AR664">
        <f t="shared" si="100"/>
        <v>3.5</v>
      </c>
      <c r="AS664">
        <f t="shared" si="101"/>
        <v>7.4550000000000001</v>
      </c>
      <c r="AT664" t="s">
        <v>1946</v>
      </c>
    </row>
    <row r="665" spans="1:46" ht="20.149999999999999" customHeight="1" x14ac:dyDescent="0.35">
      <c r="A665">
        <v>664</v>
      </c>
      <c r="B665" t="s">
        <v>360</v>
      </c>
      <c r="C665" t="s">
        <v>11393</v>
      </c>
      <c r="D665" t="s">
        <v>2790</v>
      </c>
      <c r="E665" t="s">
        <v>98</v>
      </c>
      <c r="G665" t="s">
        <v>2413</v>
      </c>
      <c r="H665" t="s">
        <v>2414</v>
      </c>
      <c r="I665" t="s">
        <v>92</v>
      </c>
      <c r="J665" t="s">
        <v>2415</v>
      </c>
      <c r="K665" t="s">
        <v>2415</v>
      </c>
      <c r="M665" t="s">
        <v>207</v>
      </c>
      <c r="N665">
        <v>2.0499999999999998</v>
      </c>
      <c r="R665" s="14">
        <v>44975</v>
      </c>
      <c r="S665" t="s">
        <v>207</v>
      </c>
      <c r="T665" s="14">
        <v>44989</v>
      </c>
      <c r="U665" s="16" t="s">
        <v>1872</v>
      </c>
      <c r="V665" s="16">
        <f t="shared" si="98"/>
        <v>245.99999999999997</v>
      </c>
      <c r="W665" s="16" t="s">
        <v>2404</v>
      </c>
      <c r="X665" t="s">
        <v>207</v>
      </c>
      <c r="Z665" s="16" t="s">
        <v>204</v>
      </c>
      <c r="AB665" s="17">
        <f t="shared" si="99"/>
        <v>204.99999999999997</v>
      </c>
      <c r="AC665" s="13">
        <v>45029</v>
      </c>
      <c r="AD665">
        <f t="shared" si="97"/>
        <v>204.99999999999997</v>
      </c>
      <c r="AE665" s="13">
        <v>45029</v>
      </c>
      <c r="AF665">
        <f t="shared" si="95"/>
        <v>204.99999999999997</v>
      </c>
      <c r="AG665" s="13">
        <v>45029</v>
      </c>
      <c r="AH665">
        <f t="shared" si="102"/>
        <v>14.349999999999998</v>
      </c>
      <c r="AI665" s="13">
        <v>45002</v>
      </c>
      <c r="AJ665">
        <f t="shared" si="96"/>
        <v>102.49999999999999</v>
      </c>
      <c r="AK665" s="13">
        <v>45036</v>
      </c>
      <c r="AN665" t="s">
        <v>204</v>
      </c>
      <c r="AO665" s="13">
        <v>45103</v>
      </c>
      <c r="AP665" s="13">
        <v>45105</v>
      </c>
      <c r="AQ665" s="13">
        <v>45123</v>
      </c>
      <c r="AR665">
        <f t="shared" si="100"/>
        <v>3.5</v>
      </c>
      <c r="AS665">
        <f t="shared" si="101"/>
        <v>7.1749999999999989</v>
      </c>
      <c r="AT665" t="s">
        <v>1946</v>
      </c>
    </row>
    <row r="666" spans="1:46" ht="20.149999999999999" customHeight="1" x14ac:dyDescent="0.35">
      <c r="A666">
        <v>665</v>
      </c>
      <c r="B666" t="s">
        <v>360</v>
      </c>
      <c r="C666" t="s">
        <v>11394</v>
      </c>
      <c r="D666" t="s">
        <v>2791</v>
      </c>
      <c r="E666" t="s">
        <v>98</v>
      </c>
      <c r="G666" t="s">
        <v>2413</v>
      </c>
      <c r="H666" t="s">
        <v>2414</v>
      </c>
      <c r="I666" t="s">
        <v>92</v>
      </c>
      <c r="J666" t="s">
        <v>2415</v>
      </c>
      <c r="K666" t="s">
        <v>2415</v>
      </c>
      <c r="M666" t="s">
        <v>207</v>
      </c>
      <c r="N666">
        <v>2.0299999999999998</v>
      </c>
      <c r="R666" s="14">
        <v>44976</v>
      </c>
      <c r="S666" t="s">
        <v>207</v>
      </c>
      <c r="T666" s="14">
        <v>44986</v>
      </c>
      <c r="U666" s="16" t="s">
        <v>1872</v>
      </c>
      <c r="V666" s="16">
        <f t="shared" si="98"/>
        <v>243.59999999999997</v>
      </c>
      <c r="W666" s="16" t="s">
        <v>2404</v>
      </c>
      <c r="X666" t="s">
        <v>207</v>
      </c>
      <c r="Z666" s="16" t="s">
        <v>204</v>
      </c>
      <c r="AB666" s="17">
        <f t="shared" si="99"/>
        <v>202.99999999999997</v>
      </c>
      <c r="AC666" s="13">
        <v>45017</v>
      </c>
      <c r="AD666">
        <f t="shared" si="97"/>
        <v>202.99999999999997</v>
      </c>
      <c r="AE666" s="13">
        <v>45017</v>
      </c>
      <c r="AF666">
        <f t="shared" si="95"/>
        <v>202.99999999999997</v>
      </c>
      <c r="AG666" s="13">
        <v>45017</v>
      </c>
      <c r="AH666">
        <f t="shared" si="102"/>
        <v>14.209999999999999</v>
      </c>
      <c r="AI666" s="13">
        <v>45005</v>
      </c>
      <c r="AJ666">
        <f t="shared" si="96"/>
        <v>101.49999999999999</v>
      </c>
      <c r="AK666" s="13">
        <v>45032</v>
      </c>
      <c r="AN666" t="s">
        <v>204</v>
      </c>
      <c r="AO666" s="13">
        <v>45103</v>
      </c>
      <c r="AP666" s="13">
        <v>45107</v>
      </c>
      <c r="AQ666" s="13" t="s">
        <v>3053</v>
      </c>
      <c r="AR666">
        <f t="shared" si="100"/>
        <v>3.5</v>
      </c>
      <c r="AS666">
        <f t="shared" si="101"/>
        <v>7.1049999999999995</v>
      </c>
      <c r="AT666" t="s">
        <v>1946</v>
      </c>
    </row>
    <row r="667" spans="1:46" ht="20.149999999999999" customHeight="1" x14ac:dyDescent="0.35">
      <c r="A667">
        <v>666</v>
      </c>
      <c r="B667" t="s">
        <v>360</v>
      </c>
      <c r="C667" t="s">
        <v>11395</v>
      </c>
      <c r="D667" t="s">
        <v>2792</v>
      </c>
      <c r="E667" t="s">
        <v>98</v>
      </c>
      <c r="G667" t="s">
        <v>2413</v>
      </c>
      <c r="H667" t="s">
        <v>2414</v>
      </c>
      <c r="I667" t="s">
        <v>92</v>
      </c>
      <c r="J667" t="s">
        <v>2415</v>
      </c>
      <c r="K667" t="s">
        <v>2415</v>
      </c>
      <c r="M667" t="s">
        <v>207</v>
      </c>
      <c r="N667">
        <v>2.1800000000000002</v>
      </c>
      <c r="R667" s="14">
        <v>44977</v>
      </c>
      <c r="S667" t="s">
        <v>207</v>
      </c>
      <c r="T667" s="14">
        <v>44987</v>
      </c>
      <c r="U667" s="16" t="s">
        <v>1872</v>
      </c>
      <c r="V667" s="16">
        <f t="shared" si="98"/>
        <v>261.60000000000002</v>
      </c>
      <c r="W667" s="16" t="s">
        <v>2404</v>
      </c>
      <c r="X667" t="s">
        <v>207</v>
      </c>
      <c r="Z667" s="16" t="s">
        <v>204</v>
      </c>
      <c r="AB667" s="17">
        <f t="shared" si="99"/>
        <v>218.00000000000003</v>
      </c>
      <c r="AC667" s="13">
        <v>45018</v>
      </c>
      <c r="AD667">
        <f t="shared" si="97"/>
        <v>218.00000000000003</v>
      </c>
      <c r="AE667" s="13">
        <v>45018</v>
      </c>
      <c r="AF667">
        <f t="shared" si="95"/>
        <v>218.00000000000003</v>
      </c>
      <c r="AG667" s="13">
        <v>45018</v>
      </c>
      <c r="AH667">
        <f t="shared" si="102"/>
        <v>15.260000000000002</v>
      </c>
      <c r="AI667" s="13">
        <v>45006</v>
      </c>
      <c r="AJ667">
        <f t="shared" si="96"/>
        <v>109.00000000000001</v>
      </c>
      <c r="AK667" s="13">
        <v>45033</v>
      </c>
      <c r="AN667" t="s">
        <v>204</v>
      </c>
      <c r="AO667" s="13">
        <v>45104</v>
      </c>
      <c r="AP667" s="13" t="s">
        <v>3049</v>
      </c>
      <c r="AQ667" s="13">
        <v>45127</v>
      </c>
      <c r="AR667">
        <f t="shared" si="100"/>
        <v>3.5</v>
      </c>
      <c r="AS667">
        <f t="shared" si="101"/>
        <v>7.6300000000000008</v>
      </c>
      <c r="AT667" t="s">
        <v>1946</v>
      </c>
    </row>
    <row r="668" spans="1:46" ht="20.149999999999999" customHeight="1" x14ac:dyDescent="0.35">
      <c r="A668">
        <v>667</v>
      </c>
      <c r="B668" t="s">
        <v>360</v>
      </c>
      <c r="C668" t="s">
        <v>11396</v>
      </c>
      <c r="D668" t="s">
        <v>2793</v>
      </c>
      <c r="E668" t="s">
        <v>98</v>
      </c>
      <c r="G668" t="s">
        <v>2413</v>
      </c>
      <c r="H668" t="s">
        <v>2414</v>
      </c>
      <c r="I668" t="s">
        <v>92</v>
      </c>
      <c r="J668" t="s">
        <v>2415</v>
      </c>
      <c r="K668" t="s">
        <v>2415</v>
      </c>
      <c r="M668" t="s">
        <v>207</v>
      </c>
      <c r="N668">
        <v>0.78</v>
      </c>
      <c r="R668" s="14">
        <v>44974</v>
      </c>
      <c r="S668" t="s">
        <v>207</v>
      </c>
      <c r="T668" s="14">
        <v>44988</v>
      </c>
      <c r="U668" s="16" t="s">
        <v>1872</v>
      </c>
      <c r="V668" s="16">
        <f t="shared" si="98"/>
        <v>93.600000000000009</v>
      </c>
      <c r="W668" s="16" t="s">
        <v>2404</v>
      </c>
      <c r="X668" t="s">
        <v>207</v>
      </c>
      <c r="Z668" s="16" t="s">
        <v>204</v>
      </c>
      <c r="AB668" s="17">
        <f t="shared" si="99"/>
        <v>78</v>
      </c>
      <c r="AC668" s="13">
        <v>45019</v>
      </c>
      <c r="AD668">
        <f t="shared" si="97"/>
        <v>78</v>
      </c>
      <c r="AE668" s="13">
        <v>45019</v>
      </c>
      <c r="AF668">
        <f t="shared" si="95"/>
        <v>78</v>
      </c>
      <c r="AG668" s="13">
        <v>45019</v>
      </c>
      <c r="AH668">
        <f t="shared" si="102"/>
        <v>5.46</v>
      </c>
      <c r="AI668" s="13">
        <v>45007</v>
      </c>
      <c r="AJ668">
        <f t="shared" si="96"/>
        <v>39</v>
      </c>
      <c r="AK668" s="13">
        <v>45034</v>
      </c>
      <c r="AN668" t="s">
        <v>204</v>
      </c>
      <c r="AO668" s="13">
        <v>45103</v>
      </c>
      <c r="AP668" s="13">
        <v>45125</v>
      </c>
      <c r="AQ668" s="13">
        <v>45125</v>
      </c>
      <c r="AR668">
        <f t="shared" si="100"/>
        <v>3.5</v>
      </c>
      <c r="AS668">
        <f t="shared" si="101"/>
        <v>2.73</v>
      </c>
      <c r="AT668" t="s">
        <v>1946</v>
      </c>
    </row>
    <row r="669" spans="1:46" ht="20.149999999999999" customHeight="1" x14ac:dyDescent="0.35">
      <c r="A669">
        <v>668</v>
      </c>
      <c r="B669" t="s">
        <v>360</v>
      </c>
      <c r="C669" t="s">
        <v>11397</v>
      </c>
      <c r="D669" t="s">
        <v>2794</v>
      </c>
      <c r="E669" t="s">
        <v>98</v>
      </c>
      <c r="G669" t="s">
        <v>2413</v>
      </c>
      <c r="H669" t="s">
        <v>2414</v>
      </c>
      <c r="I669" t="s">
        <v>92</v>
      </c>
      <c r="J669" t="s">
        <v>2415</v>
      </c>
      <c r="K669" t="s">
        <v>2415</v>
      </c>
      <c r="M669" t="s">
        <v>207</v>
      </c>
      <c r="N669">
        <v>1.24</v>
      </c>
      <c r="R669" s="14">
        <v>44975</v>
      </c>
      <c r="S669" t="s">
        <v>207</v>
      </c>
      <c r="T669" s="14">
        <v>44986</v>
      </c>
      <c r="U669" s="16" t="s">
        <v>1872</v>
      </c>
      <c r="V669" s="16">
        <f t="shared" si="98"/>
        <v>148.80000000000001</v>
      </c>
      <c r="W669" s="16" t="s">
        <v>2404</v>
      </c>
      <c r="X669" t="s">
        <v>207</v>
      </c>
      <c r="Z669" s="16" t="s">
        <v>204</v>
      </c>
      <c r="AB669" s="17">
        <f t="shared" si="99"/>
        <v>124</v>
      </c>
      <c r="AC669" s="13">
        <v>45020</v>
      </c>
      <c r="AD669">
        <f t="shared" si="97"/>
        <v>124</v>
      </c>
      <c r="AE669" s="13">
        <v>45020</v>
      </c>
      <c r="AF669">
        <f t="shared" si="95"/>
        <v>124</v>
      </c>
      <c r="AG669" s="13">
        <v>45020</v>
      </c>
      <c r="AH669">
        <f t="shared" si="102"/>
        <v>8.68</v>
      </c>
      <c r="AI669" s="13">
        <v>45008</v>
      </c>
      <c r="AJ669">
        <f t="shared" si="96"/>
        <v>62</v>
      </c>
      <c r="AK669" s="13">
        <v>45035</v>
      </c>
      <c r="AN669" t="s">
        <v>204</v>
      </c>
      <c r="AO669" s="13">
        <v>45105</v>
      </c>
      <c r="AP669" s="13">
        <v>45106</v>
      </c>
      <c r="AQ669" s="13">
        <v>45107</v>
      </c>
      <c r="AR669">
        <f t="shared" si="100"/>
        <v>3.5</v>
      </c>
      <c r="AS669">
        <f t="shared" si="101"/>
        <v>4.34</v>
      </c>
      <c r="AT669" t="s">
        <v>1946</v>
      </c>
    </row>
    <row r="670" spans="1:46" ht="20.149999999999999" customHeight="1" x14ac:dyDescent="0.35">
      <c r="A670">
        <v>669</v>
      </c>
      <c r="B670" t="s">
        <v>360</v>
      </c>
      <c r="C670" t="s">
        <v>11398</v>
      </c>
      <c r="D670" t="s">
        <v>2795</v>
      </c>
      <c r="E670" t="s">
        <v>98</v>
      </c>
      <c r="G670" t="s">
        <v>2413</v>
      </c>
      <c r="H670" t="s">
        <v>2414</v>
      </c>
      <c r="I670" t="s">
        <v>92</v>
      </c>
      <c r="J670" t="s">
        <v>2415</v>
      </c>
      <c r="K670" t="s">
        <v>2415</v>
      </c>
      <c r="M670" t="s">
        <v>207</v>
      </c>
      <c r="N670">
        <v>1.91</v>
      </c>
      <c r="R670" s="14">
        <v>44976</v>
      </c>
      <c r="S670" t="s">
        <v>207</v>
      </c>
      <c r="T670" s="14">
        <v>44987</v>
      </c>
      <c r="U670" s="16" t="s">
        <v>1872</v>
      </c>
      <c r="V670" s="16">
        <f t="shared" si="98"/>
        <v>229.2</v>
      </c>
      <c r="W670" s="16" t="s">
        <v>2404</v>
      </c>
      <c r="X670" t="s">
        <v>207</v>
      </c>
      <c r="Z670" s="16" t="s">
        <v>204</v>
      </c>
      <c r="AB670" s="17">
        <f t="shared" si="99"/>
        <v>191</v>
      </c>
      <c r="AC670" s="13">
        <v>45021</v>
      </c>
      <c r="AD670">
        <f t="shared" si="97"/>
        <v>191</v>
      </c>
      <c r="AE670" s="13">
        <v>45021</v>
      </c>
      <c r="AF670">
        <f t="shared" si="95"/>
        <v>191</v>
      </c>
      <c r="AG670" s="13">
        <v>45021</v>
      </c>
      <c r="AH670">
        <f t="shared" si="102"/>
        <v>13.37</v>
      </c>
      <c r="AI670" s="13">
        <v>44999</v>
      </c>
      <c r="AJ670">
        <f t="shared" si="96"/>
        <v>95.5</v>
      </c>
      <c r="AK670" s="13">
        <v>45036</v>
      </c>
      <c r="AN670" t="s">
        <v>204</v>
      </c>
      <c r="AO670" s="13">
        <v>45105</v>
      </c>
      <c r="AP670" s="13">
        <v>45105</v>
      </c>
      <c r="AQ670" s="13">
        <v>45106</v>
      </c>
      <c r="AR670">
        <f t="shared" si="100"/>
        <v>3.5</v>
      </c>
      <c r="AS670">
        <f t="shared" si="101"/>
        <v>6.6849999999999996</v>
      </c>
      <c r="AT670" t="s">
        <v>1946</v>
      </c>
    </row>
    <row r="671" spans="1:46" ht="20.149999999999999" customHeight="1" x14ac:dyDescent="0.35">
      <c r="A671">
        <v>670</v>
      </c>
      <c r="B671" t="s">
        <v>360</v>
      </c>
      <c r="C671" t="s">
        <v>11399</v>
      </c>
      <c r="D671" t="s">
        <v>2796</v>
      </c>
      <c r="E671" t="s">
        <v>98</v>
      </c>
      <c r="G671" t="s">
        <v>2413</v>
      </c>
      <c r="H671" t="s">
        <v>2414</v>
      </c>
      <c r="I671" t="s">
        <v>92</v>
      </c>
      <c r="J671" t="s">
        <v>2415</v>
      </c>
      <c r="K671" t="s">
        <v>2415</v>
      </c>
      <c r="M671" t="s">
        <v>207</v>
      </c>
      <c r="N671">
        <v>1.94</v>
      </c>
      <c r="R671" s="14">
        <v>44977</v>
      </c>
      <c r="S671" t="s">
        <v>207</v>
      </c>
      <c r="T671" s="14">
        <v>44988</v>
      </c>
      <c r="U671" s="16" t="s">
        <v>1872</v>
      </c>
      <c r="V671" s="16">
        <f t="shared" si="98"/>
        <v>232.79999999999998</v>
      </c>
      <c r="W671" s="16" t="s">
        <v>2404</v>
      </c>
      <c r="X671" t="s">
        <v>207</v>
      </c>
      <c r="Z671" s="16" t="s">
        <v>204</v>
      </c>
      <c r="AB671" s="17">
        <f t="shared" si="99"/>
        <v>194</v>
      </c>
      <c r="AC671" s="13">
        <v>45022</v>
      </c>
      <c r="AD671">
        <f t="shared" si="97"/>
        <v>194</v>
      </c>
      <c r="AE671" s="13">
        <v>45022</v>
      </c>
      <c r="AF671">
        <f t="shared" si="95"/>
        <v>194</v>
      </c>
      <c r="AG671" s="13">
        <v>45022</v>
      </c>
      <c r="AH671">
        <f t="shared" si="102"/>
        <v>13.58</v>
      </c>
      <c r="AI671" s="13">
        <v>45000</v>
      </c>
      <c r="AJ671">
        <f t="shared" si="96"/>
        <v>97</v>
      </c>
      <c r="AK671" s="13">
        <v>45037</v>
      </c>
      <c r="AN671" t="s">
        <v>204</v>
      </c>
      <c r="AO671" s="13">
        <v>45094</v>
      </c>
      <c r="AP671" s="13">
        <v>45115</v>
      </c>
      <c r="AQ671" s="13">
        <v>45116</v>
      </c>
      <c r="AR671">
        <f t="shared" si="100"/>
        <v>3.5</v>
      </c>
      <c r="AS671">
        <f t="shared" si="101"/>
        <v>6.79</v>
      </c>
      <c r="AT671" t="s">
        <v>1946</v>
      </c>
    </row>
    <row r="672" spans="1:46" ht="20.149999999999999" customHeight="1" x14ac:dyDescent="0.35">
      <c r="A672">
        <v>671</v>
      </c>
      <c r="B672" t="s">
        <v>360</v>
      </c>
      <c r="C672" t="s">
        <v>11400</v>
      </c>
      <c r="D672" t="s">
        <v>2797</v>
      </c>
      <c r="E672" t="s">
        <v>93</v>
      </c>
      <c r="G672" t="s">
        <v>2413</v>
      </c>
      <c r="H672" t="s">
        <v>2414</v>
      </c>
      <c r="I672" t="s">
        <v>92</v>
      </c>
      <c r="J672" t="s">
        <v>2415</v>
      </c>
      <c r="K672" t="s">
        <v>2415</v>
      </c>
      <c r="M672" t="s">
        <v>207</v>
      </c>
      <c r="N672">
        <v>1.64</v>
      </c>
      <c r="R672" s="14">
        <v>44974</v>
      </c>
      <c r="S672" t="s">
        <v>207</v>
      </c>
      <c r="T672" s="14">
        <v>44989</v>
      </c>
      <c r="U672" s="16" t="s">
        <v>1872</v>
      </c>
      <c r="V672" s="16">
        <f t="shared" si="98"/>
        <v>196.79999999999998</v>
      </c>
      <c r="W672" s="16" t="s">
        <v>2404</v>
      </c>
      <c r="X672" t="s">
        <v>207</v>
      </c>
      <c r="Z672" s="16" t="s">
        <v>204</v>
      </c>
      <c r="AB672" s="17">
        <f t="shared" si="99"/>
        <v>164</v>
      </c>
      <c r="AC672" s="13">
        <v>45023</v>
      </c>
      <c r="AD672">
        <f t="shared" si="97"/>
        <v>164</v>
      </c>
      <c r="AE672" s="13">
        <v>45023</v>
      </c>
      <c r="AF672">
        <f t="shared" si="95"/>
        <v>164</v>
      </c>
      <c r="AG672" s="13">
        <v>45023</v>
      </c>
      <c r="AH672">
        <f t="shared" si="102"/>
        <v>11.479999999999999</v>
      </c>
      <c r="AI672" s="13">
        <v>45001</v>
      </c>
      <c r="AJ672">
        <f t="shared" si="96"/>
        <v>82</v>
      </c>
      <c r="AK672" s="13">
        <v>45040</v>
      </c>
      <c r="AN672" t="s">
        <v>204</v>
      </c>
      <c r="AO672" s="13">
        <v>45098</v>
      </c>
      <c r="AP672" s="13">
        <v>45115</v>
      </c>
      <c r="AQ672" s="13">
        <v>45117</v>
      </c>
      <c r="AR672">
        <f t="shared" si="100"/>
        <v>3.5</v>
      </c>
      <c r="AS672">
        <f t="shared" si="101"/>
        <v>5.7399999999999993</v>
      </c>
      <c r="AT672" t="s">
        <v>1946</v>
      </c>
    </row>
    <row r="673" spans="1:46" ht="20.149999999999999" customHeight="1" x14ac:dyDescent="0.35">
      <c r="A673">
        <v>672</v>
      </c>
      <c r="B673" t="s">
        <v>360</v>
      </c>
      <c r="C673" t="s">
        <v>11401</v>
      </c>
      <c r="D673" t="s">
        <v>2798</v>
      </c>
      <c r="E673" t="s">
        <v>98</v>
      </c>
      <c r="G673" t="s">
        <v>2413</v>
      </c>
      <c r="H673" t="s">
        <v>2414</v>
      </c>
      <c r="I673" t="s">
        <v>92</v>
      </c>
      <c r="J673" t="s">
        <v>2415</v>
      </c>
      <c r="K673" t="s">
        <v>2415</v>
      </c>
      <c r="M673" t="s">
        <v>207</v>
      </c>
      <c r="N673">
        <v>0.7</v>
      </c>
      <c r="R673" s="14">
        <v>44975</v>
      </c>
      <c r="S673" t="s">
        <v>207</v>
      </c>
      <c r="T673" s="14">
        <v>44990</v>
      </c>
      <c r="U673" s="16" t="s">
        <v>1872</v>
      </c>
      <c r="V673" s="16">
        <f t="shared" si="98"/>
        <v>84</v>
      </c>
      <c r="W673" s="16" t="s">
        <v>2404</v>
      </c>
      <c r="X673" t="s">
        <v>207</v>
      </c>
      <c r="Z673" s="16" t="s">
        <v>204</v>
      </c>
      <c r="AB673" s="17">
        <f t="shared" si="99"/>
        <v>70</v>
      </c>
      <c r="AC673" s="13">
        <v>45024</v>
      </c>
      <c r="AD673">
        <f t="shared" si="97"/>
        <v>70</v>
      </c>
      <c r="AE673" s="13">
        <v>45024</v>
      </c>
      <c r="AF673">
        <f t="shared" si="95"/>
        <v>70</v>
      </c>
      <c r="AG673" s="13">
        <v>45024</v>
      </c>
      <c r="AH673">
        <f t="shared" si="102"/>
        <v>4.8999999999999995</v>
      </c>
      <c r="AI673" s="13">
        <v>44999</v>
      </c>
      <c r="AJ673">
        <f t="shared" si="96"/>
        <v>35</v>
      </c>
      <c r="AK673" s="13">
        <v>45041</v>
      </c>
      <c r="AN673" t="s">
        <v>204</v>
      </c>
      <c r="AO673" s="13">
        <v>45102</v>
      </c>
      <c r="AP673" s="13">
        <v>45125</v>
      </c>
      <c r="AQ673" s="13">
        <v>45125</v>
      </c>
      <c r="AR673">
        <f t="shared" si="100"/>
        <v>3.5</v>
      </c>
      <c r="AS673">
        <f t="shared" si="101"/>
        <v>2.4499999999999997</v>
      </c>
      <c r="AT673" t="s">
        <v>1946</v>
      </c>
    </row>
    <row r="674" spans="1:46" ht="20.149999999999999" customHeight="1" x14ac:dyDescent="0.35">
      <c r="A674">
        <v>673</v>
      </c>
      <c r="B674" t="s">
        <v>360</v>
      </c>
      <c r="C674" t="s">
        <v>11402</v>
      </c>
      <c r="D674" t="s">
        <v>2799</v>
      </c>
      <c r="E674" t="s">
        <v>98</v>
      </c>
      <c r="G674" t="s">
        <v>2413</v>
      </c>
      <c r="H674" t="s">
        <v>2414</v>
      </c>
      <c r="I674" t="s">
        <v>92</v>
      </c>
      <c r="J674" t="s">
        <v>2415</v>
      </c>
      <c r="K674" t="s">
        <v>2415</v>
      </c>
      <c r="M674" t="s">
        <v>207</v>
      </c>
      <c r="N674">
        <v>1.2</v>
      </c>
      <c r="R674" s="14">
        <v>44976</v>
      </c>
      <c r="S674" t="s">
        <v>207</v>
      </c>
      <c r="T674" s="14">
        <v>44991</v>
      </c>
      <c r="U674" s="16" t="s">
        <v>1872</v>
      </c>
      <c r="V674" s="16">
        <f t="shared" si="98"/>
        <v>144</v>
      </c>
      <c r="W674" s="16" t="s">
        <v>2404</v>
      </c>
      <c r="X674" t="s">
        <v>207</v>
      </c>
      <c r="Z674" s="16" t="s">
        <v>204</v>
      </c>
      <c r="AB674" s="17">
        <f t="shared" si="99"/>
        <v>120</v>
      </c>
      <c r="AC674" s="13">
        <v>45025</v>
      </c>
      <c r="AD674">
        <f t="shared" si="97"/>
        <v>120</v>
      </c>
      <c r="AE674" s="13">
        <v>45025</v>
      </c>
      <c r="AF674">
        <f t="shared" si="95"/>
        <v>120</v>
      </c>
      <c r="AG674" s="13">
        <v>45025</v>
      </c>
      <c r="AH674">
        <f t="shared" si="102"/>
        <v>8.4</v>
      </c>
      <c r="AI674" s="13">
        <v>45000</v>
      </c>
      <c r="AJ674">
        <f t="shared" si="96"/>
        <v>60</v>
      </c>
      <c r="AK674" s="13">
        <v>45042</v>
      </c>
      <c r="AN674" t="s">
        <v>204</v>
      </c>
      <c r="AO674" s="13">
        <v>45101</v>
      </c>
      <c r="AP674" s="13">
        <v>45112</v>
      </c>
      <c r="AQ674" s="13">
        <v>45113</v>
      </c>
      <c r="AR674">
        <f t="shared" si="100"/>
        <v>3.5000000000000004</v>
      </c>
      <c r="AS674">
        <f t="shared" si="101"/>
        <v>4.2</v>
      </c>
      <c r="AT674" t="s">
        <v>1946</v>
      </c>
    </row>
    <row r="675" spans="1:46" ht="20.149999999999999" customHeight="1" x14ac:dyDescent="0.35">
      <c r="A675">
        <v>674</v>
      </c>
      <c r="B675" t="s">
        <v>360</v>
      </c>
      <c r="C675" t="s">
        <v>11403</v>
      </c>
      <c r="D675" t="s">
        <v>2800</v>
      </c>
      <c r="E675" t="s">
        <v>98</v>
      </c>
      <c r="G675" t="s">
        <v>2413</v>
      </c>
      <c r="H675" t="s">
        <v>2414</v>
      </c>
      <c r="I675" t="s">
        <v>92</v>
      </c>
      <c r="J675" t="s">
        <v>2415</v>
      </c>
      <c r="K675" t="s">
        <v>2415</v>
      </c>
      <c r="M675" t="s">
        <v>207</v>
      </c>
      <c r="N675">
        <v>0.7</v>
      </c>
      <c r="R675" s="14">
        <v>44977</v>
      </c>
      <c r="S675" t="s">
        <v>207</v>
      </c>
      <c r="T675" s="14">
        <v>44994</v>
      </c>
      <c r="U675" s="16" t="s">
        <v>1872</v>
      </c>
      <c r="V675" s="16">
        <f t="shared" si="98"/>
        <v>84</v>
      </c>
      <c r="W675" s="16" t="s">
        <v>2404</v>
      </c>
      <c r="X675" t="s">
        <v>207</v>
      </c>
      <c r="Z675" s="16" t="s">
        <v>204</v>
      </c>
      <c r="AB675" s="17">
        <f t="shared" si="99"/>
        <v>70</v>
      </c>
      <c r="AC675" s="13">
        <v>45029</v>
      </c>
      <c r="AD675">
        <f t="shared" si="97"/>
        <v>70</v>
      </c>
      <c r="AE675" s="13">
        <v>45029</v>
      </c>
      <c r="AF675">
        <f t="shared" si="95"/>
        <v>70</v>
      </c>
      <c r="AG675" s="13">
        <v>45029</v>
      </c>
      <c r="AH675">
        <f t="shared" si="102"/>
        <v>4.8999999999999995</v>
      </c>
      <c r="AI675" s="13">
        <v>45001</v>
      </c>
      <c r="AJ675">
        <f t="shared" si="96"/>
        <v>35</v>
      </c>
      <c r="AK675" s="13">
        <v>45032</v>
      </c>
      <c r="AN675" t="s">
        <v>204</v>
      </c>
      <c r="AO675" s="13">
        <v>45103</v>
      </c>
      <c r="AP675" s="13">
        <v>45121</v>
      </c>
      <c r="AQ675" s="13">
        <v>45121</v>
      </c>
      <c r="AR675">
        <f t="shared" si="100"/>
        <v>3.5</v>
      </c>
      <c r="AS675">
        <f t="shared" si="101"/>
        <v>2.4499999999999997</v>
      </c>
      <c r="AT675" t="s">
        <v>1946</v>
      </c>
    </row>
    <row r="676" spans="1:46" ht="20.149999999999999" customHeight="1" x14ac:dyDescent="0.35">
      <c r="A676">
        <v>675</v>
      </c>
      <c r="B676" t="s">
        <v>360</v>
      </c>
      <c r="C676" t="s">
        <v>11404</v>
      </c>
      <c r="D676" t="s">
        <v>2801</v>
      </c>
      <c r="E676" t="s">
        <v>98</v>
      </c>
      <c r="G676" t="s">
        <v>2413</v>
      </c>
      <c r="H676" t="s">
        <v>2414</v>
      </c>
      <c r="I676" t="s">
        <v>92</v>
      </c>
      <c r="J676" t="s">
        <v>2415</v>
      </c>
      <c r="K676" t="s">
        <v>2415</v>
      </c>
      <c r="M676" t="s">
        <v>207</v>
      </c>
      <c r="N676">
        <v>0.68</v>
      </c>
      <c r="R676" s="14">
        <v>44978</v>
      </c>
      <c r="S676" t="s">
        <v>207</v>
      </c>
      <c r="T676" s="14">
        <v>44995</v>
      </c>
      <c r="U676" s="16" t="s">
        <v>1872</v>
      </c>
      <c r="V676" s="16">
        <f t="shared" si="98"/>
        <v>81.600000000000009</v>
      </c>
      <c r="W676" s="16" t="s">
        <v>2404</v>
      </c>
      <c r="X676" t="s">
        <v>207</v>
      </c>
      <c r="Z676" s="16" t="s">
        <v>204</v>
      </c>
      <c r="AB676" s="17">
        <f t="shared" si="99"/>
        <v>68</v>
      </c>
      <c r="AC676" s="13">
        <v>45017</v>
      </c>
      <c r="AD676">
        <f t="shared" si="97"/>
        <v>68</v>
      </c>
      <c r="AE676" s="13">
        <v>45017</v>
      </c>
      <c r="AF676">
        <f t="shared" si="95"/>
        <v>68</v>
      </c>
      <c r="AG676" s="13">
        <v>45017</v>
      </c>
      <c r="AH676">
        <f t="shared" si="102"/>
        <v>4.7600000000000007</v>
      </c>
      <c r="AI676" s="13">
        <v>45002</v>
      </c>
      <c r="AJ676">
        <f t="shared" si="96"/>
        <v>34</v>
      </c>
      <c r="AK676" s="13">
        <v>45033</v>
      </c>
      <c r="AN676" t="s">
        <v>204</v>
      </c>
      <c r="AO676" s="13">
        <v>45102</v>
      </c>
      <c r="AP676" s="13">
        <v>45119</v>
      </c>
      <c r="AQ676" s="13">
        <v>45119</v>
      </c>
      <c r="AR676">
        <f t="shared" si="100"/>
        <v>3.5000000000000004</v>
      </c>
      <c r="AS676">
        <f t="shared" si="101"/>
        <v>2.3800000000000003</v>
      </c>
      <c r="AT676" t="s">
        <v>1946</v>
      </c>
    </row>
    <row r="677" spans="1:46" ht="20.149999999999999" customHeight="1" x14ac:dyDescent="0.35">
      <c r="A677">
        <v>676</v>
      </c>
      <c r="B677" t="s">
        <v>360</v>
      </c>
      <c r="C677" t="s">
        <v>11405</v>
      </c>
      <c r="D677" t="s">
        <v>2802</v>
      </c>
      <c r="E677" t="s">
        <v>93</v>
      </c>
      <c r="G677" t="s">
        <v>2413</v>
      </c>
      <c r="H677" t="s">
        <v>2414</v>
      </c>
      <c r="I677" t="s">
        <v>92</v>
      </c>
      <c r="J677" t="s">
        <v>2415</v>
      </c>
      <c r="K677" t="s">
        <v>2415</v>
      </c>
      <c r="M677" t="s">
        <v>207</v>
      </c>
      <c r="N677">
        <v>1.62</v>
      </c>
      <c r="R677" s="14">
        <v>44981</v>
      </c>
      <c r="S677" t="s">
        <v>207</v>
      </c>
      <c r="T677" s="14">
        <v>44986</v>
      </c>
      <c r="U677" s="16" t="s">
        <v>1872</v>
      </c>
      <c r="V677" s="16">
        <f t="shared" si="98"/>
        <v>194.4</v>
      </c>
      <c r="W677" s="16" t="s">
        <v>2404</v>
      </c>
      <c r="X677" t="s">
        <v>207</v>
      </c>
      <c r="Z677" s="16" t="s">
        <v>204</v>
      </c>
      <c r="AB677" s="17">
        <f t="shared" si="99"/>
        <v>162</v>
      </c>
      <c r="AC677" s="13">
        <v>45018</v>
      </c>
      <c r="AD677">
        <f t="shared" si="97"/>
        <v>162</v>
      </c>
      <c r="AE677" s="13">
        <v>45018</v>
      </c>
      <c r="AF677">
        <f t="shared" si="95"/>
        <v>162</v>
      </c>
      <c r="AG677" s="13">
        <v>45018</v>
      </c>
      <c r="AH677">
        <f t="shared" si="102"/>
        <v>11.34</v>
      </c>
      <c r="AI677" s="13">
        <v>45005</v>
      </c>
      <c r="AJ677">
        <f t="shared" si="96"/>
        <v>81</v>
      </c>
      <c r="AK677" s="13">
        <v>45034</v>
      </c>
      <c r="AN677" t="s">
        <v>204</v>
      </c>
      <c r="AO677" s="13">
        <v>45103</v>
      </c>
      <c r="AP677" s="13">
        <v>45137</v>
      </c>
      <c r="AQ677" s="13">
        <v>45137</v>
      </c>
      <c r="AR677">
        <f t="shared" ref="AR677:AR685" si="103">AS677/N677</f>
        <v>3.4999999999999996</v>
      </c>
      <c r="AS677">
        <f t="shared" ref="AS677:AS685" si="104">N677*3.5</f>
        <v>5.67</v>
      </c>
      <c r="AT677" t="s">
        <v>1946</v>
      </c>
    </row>
    <row r="678" spans="1:46" ht="20.149999999999999" customHeight="1" x14ac:dyDescent="0.35">
      <c r="A678">
        <v>677</v>
      </c>
      <c r="B678" t="s">
        <v>360</v>
      </c>
      <c r="C678" t="s">
        <v>11406</v>
      </c>
      <c r="D678" t="s">
        <v>2803</v>
      </c>
      <c r="E678" t="s">
        <v>98</v>
      </c>
      <c r="G678" t="s">
        <v>2413</v>
      </c>
      <c r="H678" t="s">
        <v>2414</v>
      </c>
      <c r="I678" t="s">
        <v>92</v>
      </c>
      <c r="J678" t="s">
        <v>2415</v>
      </c>
      <c r="K678" t="s">
        <v>2415</v>
      </c>
      <c r="M678" t="s">
        <v>207</v>
      </c>
      <c r="N678">
        <v>0.83</v>
      </c>
      <c r="R678" s="14">
        <v>44984</v>
      </c>
      <c r="S678" t="s">
        <v>207</v>
      </c>
      <c r="T678" s="14">
        <v>44987</v>
      </c>
      <c r="U678" s="16" t="s">
        <v>1872</v>
      </c>
      <c r="V678" s="16">
        <f t="shared" si="98"/>
        <v>99.6</v>
      </c>
      <c r="W678" s="16" t="s">
        <v>2404</v>
      </c>
      <c r="X678" t="s">
        <v>207</v>
      </c>
      <c r="Z678" s="16" t="s">
        <v>204</v>
      </c>
      <c r="AB678" s="17">
        <f t="shared" si="99"/>
        <v>83</v>
      </c>
      <c r="AC678" s="13">
        <v>45019</v>
      </c>
      <c r="AD678">
        <f t="shared" si="97"/>
        <v>83</v>
      </c>
      <c r="AE678" s="13">
        <v>45019</v>
      </c>
      <c r="AF678">
        <f t="shared" si="95"/>
        <v>83</v>
      </c>
      <c r="AG678" s="13">
        <v>45019</v>
      </c>
      <c r="AH678">
        <f t="shared" si="102"/>
        <v>5.81</v>
      </c>
      <c r="AI678" s="13">
        <v>45006</v>
      </c>
      <c r="AJ678">
        <f t="shared" si="96"/>
        <v>41.5</v>
      </c>
      <c r="AK678" s="13">
        <v>45035</v>
      </c>
      <c r="AN678" t="s">
        <v>204</v>
      </c>
      <c r="AO678" s="13">
        <v>45103</v>
      </c>
      <c r="AP678" s="13">
        <v>45116</v>
      </c>
      <c r="AQ678" s="13">
        <v>45116</v>
      </c>
      <c r="AR678">
        <f t="shared" si="103"/>
        <v>3.5</v>
      </c>
      <c r="AS678">
        <f t="shared" si="104"/>
        <v>2.9049999999999998</v>
      </c>
      <c r="AT678" t="s">
        <v>1946</v>
      </c>
    </row>
    <row r="679" spans="1:46" ht="20.149999999999999" customHeight="1" x14ac:dyDescent="0.35">
      <c r="A679">
        <v>678</v>
      </c>
      <c r="B679" t="s">
        <v>360</v>
      </c>
      <c r="C679" t="s">
        <v>11407</v>
      </c>
      <c r="D679" t="s">
        <v>2804</v>
      </c>
      <c r="E679" t="s">
        <v>98</v>
      </c>
      <c r="G679" t="s">
        <v>2413</v>
      </c>
      <c r="H679" t="s">
        <v>2414</v>
      </c>
      <c r="I679" t="s">
        <v>92</v>
      </c>
      <c r="J679" t="s">
        <v>2415</v>
      </c>
      <c r="K679" t="s">
        <v>2415</v>
      </c>
      <c r="M679" t="s">
        <v>207</v>
      </c>
      <c r="N679">
        <v>1.52</v>
      </c>
      <c r="R679" s="14">
        <v>44974</v>
      </c>
      <c r="S679" t="s">
        <v>207</v>
      </c>
      <c r="T679" s="14">
        <v>44988</v>
      </c>
      <c r="U679" s="16" t="s">
        <v>1872</v>
      </c>
      <c r="V679" s="16">
        <f t="shared" si="98"/>
        <v>182.4</v>
      </c>
      <c r="W679" s="16" t="s">
        <v>2404</v>
      </c>
      <c r="X679" t="s">
        <v>207</v>
      </c>
      <c r="Z679" s="16" t="s">
        <v>204</v>
      </c>
      <c r="AB679" s="17">
        <f t="shared" si="99"/>
        <v>152</v>
      </c>
      <c r="AC679" s="13">
        <v>45020</v>
      </c>
      <c r="AD679">
        <f t="shared" si="97"/>
        <v>152</v>
      </c>
      <c r="AE679" s="13">
        <v>45020</v>
      </c>
      <c r="AF679">
        <f t="shared" si="95"/>
        <v>152</v>
      </c>
      <c r="AG679" s="13">
        <v>45020</v>
      </c>
      <c r="AH679">
        <f t="shared" si="102"/>
        <v>10.64</v>
      </c>
      <c r="AI679" s="13">
        <v>45007</v>
      </c>
      <c r="AJ679">
        <f t="shared" si="96"/>
        <v>76</v>
      </c>
      <c r="AK679" s="13">
        <v>45036</v>
      </c>
      <c r="AN679" t="s">
        <v>204</v>
      </c>
      <c r="AO679" s="13">
        <v>45103</v>
      </c>
      <c r="AP679" s="13">
        <v>45115</v>
      </c>
      <c r="AQ679" s="13">
        <v>45118</v>
      </c>
      <c r="AR679">
        <f t="shared" si="103"/>
        <v>3.5</v>
      </c>
      <c r="AS679">
        <f t="shared" si="104"/>
        <v>5.32</v>
      </c>
      <c r="AT679" t="s">
        <v>1946</v>
      </c>
    </row>
    <row r="680" spans="1:46" ht="20.149999999999999" customHeight="1" x14ac:dyDescent="0.35">
      <c r="A680">
        <v>679</v>
      </c>
      <c r="B680" t="s">
        <v>360</v>
      </c>
      <c r="C680" t="s">
        <v>11408</v>
      </c>
      <c r="D680" t="s">
        <v>2805</v>
      </c>
      <c r="E680" t="s">
        <v>93</v>
      </c>
      <c r="G680" t="s">
        <v>2413</v>
      </c>
      <c r="H680" t="s">
        <v>2414</v>
      </c>
      <c r="I680" t="s">
        <v>92</v>
      </c>
      <c r="J680" t="s">
        <v>2415</v>
      </c>
      <c r="K680" t="s">
        <v>2415</v>
      </c>
      <c r="M680" t="s">
        <v>207</v>
      </c>
      <c r="N680">
        <v>2.15</v>
      </c>
      <c r="R680" s="14">
        <v>44974</v>
      </c>
      <c r="S680" t="s">
        <v>207</v>
      </c>
      <c r="T680" s="14">
        <v>44989</v>
      </c>
      <c r="U680" s="16" t="s">
        <v>1872</v>
      </c>
      <c r="V680" s="16">
        <f t="shared" si="98"/>
        <v>258</v>
      </c>
      <c r="W680" s="16" t="s">
        <v>2404</v>
      </c>
      <c r="X680" t="s">
        <v>207</v>
      </c>
      <c r="Z680" s="16" t="s">
        <v>204</v>
      </c>
      <c r="AB680" s="17">
        <f t="shared" si="99"/>
        <v>215</v>
      </c>
      <c r="AC680" s="13">
        <v>45021</v>
      </c>
      <c r="AD680">
        <f t="shared" si="97"/>
        <v>215</v>
      </c>
      <c r="AE680" s="13">
        <v>45021</v>
      </c>
      <c r="AF680">
        <f t="shared" si="95"/>
        <v>215</v>
      </c>
      <c r="AG680" s="13">
        <v>45021</v>
      </c>
      <c r="AH680">
        <f t="shared" si="102"/>
        <v>15.049999999999999</v>
      </c>
      <c r="AI680" s="13">
        <v>45008</v>
      </c>
      <c r="AJ680">
        <f t="shared" si="96"/>
        <v>107.5</v>
      </c>
      <c r="AK680" s="13">
        <v>45032</v>
      </c>
      <c r="AN680" t="s">
        <v>204</v>
      </c>
      <c r="AO680" s="13">
        <v>45104</v>
      </c>
      <c r="AP680" s="13">
        <v>45115</v>
      </c>
      <c r="AQ680" s="13">
        <v>45121</v>
      </c>
      <c r="AR680">
        <f t="shared" si="103"/>
        <v>3.5</v>
      </c>
      <c r="AS680">
        <f t="shared" si="104"/>
        <v>7.5249999999999995</v>
      </c>
      <c r="AT680" t="s">
        <v>1946</v>
      </c>
    </row>
    <row r="681" spans="1:46" ht="20.149999999999999" customHeight="1" x14ac:dyDescent="0.35">
      <c r="A681">
        <v>680</v>
      </c>
      <c r="B681" t="s">
        <v>360</v>
      </c>
      <c r="C681" t="s">
        <v>11409</v>
      </c>
      <c r="D681" t="s">
        <v>2806</v>
      </c>
      <c r="E681" t="s">
        <v>98</v>
      </c>
      <c r="G681" t="s">
        <v>2413</v>
      </c>
      <c r="H681" t="s">
        <v>2414</v>
      </c>
      <c r="I681" t="s">
        <v>92</v>
      </c>
      <c r="J681" t="s">
        <v>2415</v>
      </c>
      <c r="K681" t="s">
        <v>2415</v>
      </c>
      <c r="M681" t="s">
        <v>207</v>
      </c>
      <c r="N681">
        <v>0.95</v>
      </c>
      <c r="R681" s="14">
        <v>44975</v>
      </c>
      <c r="S681" t="s">
        <v>207</v>
      </c>
      <c r="T681" s="14">
        <v>44986</v>
      </c>
      <c r="U681" s="16" t="s">
        <v>1872</v>
      </c>
      <c r="V681" s="16">
        <f t="shared" si="98"/>
        <v>114</v>
      </c>
      <c r="W681" s="16" t="s">
        <v>2404</v>
      </c>
      <c r="X681" t="s">
        <v>207</v>
      </c>
      <c r="Z681" s="16" t="s">
        <v>204</v>
      </c>
      <c r="AB681" s="17">
        <f t="shared" si="99"/>
        <v>95</v>
      </c>
      <c r="AC681" s="13">
        <v>45022</v>
      </c>
      <c r="AD681">
        <f t="shared" si="97"/>
        <v>95</v>
      </c>
      <c r="AE681" s="13">
        <v>45022</v>
      </c>
      <c r="AF681">
        <f t="shared" si="95"/>
        <v>95</v>
      </c>
      <c r="AG681" s="13">
        <v>45022</v>
      </c>
      <c r="AH681">
        <f t="shared" si="102"/>
        <v>6.6499999999999995</v>
      </c>
      <c r="AI681" s="13">
        <v>44999</v>
      </c>
      <c r="AJ681">
        <f t="shared" si="96"/>
        <v>47.5</v>
      </c>
      <c r="AK681" s="13">
        <v>45033</v>
      </c>
      <c r="AN681" t="s">
        <v>204</v>
      </c>
      <c r="AO681" s="13">
        <v>45103</v>
      </c>
      <c r="AP681" s="13">
        <v>45119</v>
      </c>
      <c r="AQ681" s="13">
        <v>45119</v>
      </c>
      <c r="AR681">
        <f t="shared" si="103"/>
        <v>3.5</v>
      </c>
      <c r="AS681">
        <f t="shared" si="104"/>
        <v>3.3249999999999997</v>
      </c>
      <c r="AT681" t="s">
        <v>1946</v>
      </c>
    </row>
    <row r="682" spans="1:46" ht="20.149999999999999" customHeight="1" x14ac:dyDescent="0.35">
      <c r="A682">
        <v>681</v>
      </c>
      <c r="B682" t="s">
        <v>360</v>
      </c>
      <c r="C682" t="s">
        <v>11410</v>
      </c>
      <c r="D682" t="s">
        <v>2807</v>
      </c>
      <c r="E682" t="s">
        <v>98</v>
      </c>
      <c r="G682" t="s">
        <v>2413</v>
      </c>
      <c r="H682" t="s">
        <v>2414</v>
      </c>
      <c r="I682" t="s">
        <v>92</v>
      </c>
      <c r="J682" t="s">
        <v>2415</v>
      </c>
      <c r="K682" t="s">
        <v>2415</v>
      </c>
      <c r="M682" t="s">
        <v>207</v>
      </c>
      <c r="N682">
        <v>1.52</v>
      </c>
      <c r="R682" s="14">
        <v>44976</v>
      </c>
      <c r="S682" t="s">
        <v>207</v>
      </c>
      <c r="T682" s="14">
        <v>44986</v>
      </c>
      <c r="U682" s="16" t="s">
        <v>1872</v>
      </c>
      <c r="V682" s="16">
        <f t="shared" si="98"/>
        <v>182.4</v>
      </c>
      <c r="W682" s="16" t="s">
        <v>2404</v>
      </c>
      <c r="X682" t="s">
        <v>207</v>
      </c>
      <c r="Z682" s="16" t="s">
        <v>204</v>
      </c>
      <c r="AB682" s="17">
        <f t="shared" si="99"/>
        <v>152</v>
      </c>
      <c r="AC682" s="13">
        <v>45023</v>
      </c>
      <c r="AD682">
        <f t="shared" si="97"/>
        <v>152</v>
      </c>
      <c r="AE682" s="13">
        <v>45023</v>
      </c>
      <c r="AF682">
        <f t="shared" si="95"/>
        <v>152</v>
      </c>
      <c r="AG682" s="13">
        <v>45023</v>
      </c>
      <c r="AH682">
        <f t="shared" si="102"/>
        <v>10.64</v>
      </c>
      <c r="AI682" s="13">
        <v>45000</v>
      </c>
      <c r="AJ682">
        <f t="shared" si="96"/>
        <v>76</v>
      </c>
      <c r="AK682" s="13">
        <v>45034</v>
      </c>
      <c r="AN682" t="s">
        <v>204</v>
      </c>
      <c r="AO682" s="13">
        <v>45105</v>
      </c>
      <c r="AP682" s="13">
        <v>45104</v>
      </c>
      <c r="AQ682" s="13">
        <v>45107</v>
      </c>
      <c r="AR682">
        <f t="shared" si="103"/>
        <v>3.5</v>
      </c>
      <c r="AS682">
        <f t="shared" si="104"/>
        <v>5.32</v>
      </c>
      <c r="AT682" t="s">
        <v>1946</v>
      </c>
    </row>
    <row r="683" spans="1:46" ht="20.149999999999999" customHeight="1" x14ac:dyDescent="0.35">
      <c r="A683">
        <v>682</v>
      </c>
      <c r="B683" t="s">
        <v>360</v>
      </c>
      <c r="C683" t="s">
        <v>11411</v>
      </c>
      <c r="D683" t="s">
        <v>2808</v>
      </c>
      <c r="E683" t="s">
        <v>98</v>
      </c>
      <c r="G683" t="s">
        <v>2413</v>
      </c>
      <c r="H683" t="s">
        <v>2414</v>
      </c>
      <c r="I683" t="s">
        <v>92</v>
      </c>
      <c r="J683" t="s">
        <v>2415</v>
      </c>
      <c r="K683" t="s">
        <v>2415</v>
      </c>
      <c r="M683" t="s">
        <v>207</v>
      </c>
      <c r="N683">
        <v>1.49</v>
      </c>
      <c r="R683" s="14">
        <v>44977</v>
      </c>
      <c r="S683" t="s">
        <v>207</v>
      </c>
      <c r="T683" s="14">
        <v>44987</v>
      </c>
      <c r="U683" s="16" t="s">
        <v>1872</v>
      </c>
      <c r="V683" s="16">
        <f t="shared" si="98"/>
        <v>178.8</v>
      </c>
      <c r="W683" s="16" t="s">
        <v>2404</v>
      </c>
      <c r="X683" t="s">
        <v>207</v>
      </c>
      <c r="Z683" s="16" t="s">
        <v>204</v>
      </c>
      <c r="AB683" s="17">
        <f t="shared" si="99"/>
        <v>149</v>
      </c>
      <c r="AC683" s="13">
        <v>45024</v>
      </c>
      <c r="AD683">
        <f t="shared" si="97"/>
        <v>149</v>
      </c>
      <c r="AE683" s="13">
        <v>45024</v>
      </c>
      <c r="AF683">
        <f t="shared" si="95"/>
        <v>149</v>
      </c>
      <c r="AG683" s="13">
        <v>45024</v>
      </c>
      <c r="AH683">
        <f t="shared" si="102"/>
        <v>10.43</v>
      </c>
      <c r="AI683" s="13">
        <v>45001</v>
      </c>
      <c r="AJ683">
        <f t="shared" si="96"/>
        <v>74.5</v>
      </c>
      <c r="AK683" s="13">
        <v>45035</v>
      </c>
      <c r="AN683" t="s">
        <v>204</v>
      </c>
      <c r="AO683" s="13">
        <v>45105</v>
      </c>
      <c r="AP683" s="13">
        <v>45125</v>
      </c>
      <c r="AQ683" s="13">
        <v>45126</v>
      </c>
      <c r="AR683">
        <f t="shared" si="103"/>
        <v>3.5</v>
      </c>
      <c r="AS683">
        <f t="shared" si="104"/>
        <v>5.2149999999999999</v>
      </c>
      <c r="AT683" t="s">
        <v>1946</v>
      </c>
    </row>
    <row r="684" spans="1:46" ht="20.149999999999999" customHeight="1" x14ac:dyDescent="0.35">
      <c r="A684">
        <v>683</v>
      </c>
      <c r="B684" t="s">
        <v>360</v>
      </c>
      <c r="C684" t="s">
        <v>11412</v>
      </c>
      <c r="D684" t="s">
        <v>2809</v>
      </c>
      <c r="E684" t="s">
        <v>98</v>
      </c>
      <c r="G684" t="s">
        <v>2413</v>
      </c>
      <c r="H684" t="s">
        <v>2414</v>
      </c>
      <c r="I684" t="s">
        <v>92</v>
      </c>
      <c r="J684" t="s">
        <v>2415</v>
      </c>
      <c r="K684" t="s">
        <v>2415</v>
      </c>
      <c r="M684" t="s">
        <v>207</v>
      </c>
      <c r="N684">
        <v>0.65</v>
      </c>
      <c r="R684" s="14">
        <v>44978</v>
      </c>
      <c r="S684" t="s">
        <v>207</v>
      </c>
      <c r="T684" s="14">
        <v>44988</v>
      </c>
      <c r="U684" s="16" t="s">
        <v>1872</v>
      </c>
      <c r="V684" s="16">
        <f t="shared" si="98"/>
        <v>78</v>
      </c>
      <c r="W684" s="16" t="s">
        <v>2404</v>
      </c>
      <c r="X684" t="s">
        <v>207</v>
      </c>
      <c r="Z684" s="16" t="s">
        <v>204</v>
      </c>
      <c r="AB684" s="17">
        <f t="shared" si="99"/>
        <v>65</v>
      </c>
      <c r="AC684" s="13">
        <v>45025</v>
      </c>
      <c r="AD684">
        <f t="shared" si="97"/>
        <v>65</v>
      </c>
      <c r="AE684" s="13">
        <v>45025</v>
      </c>
      <c r="AF684">
        <f t="shared" si="95"/>
        <v>65</v>
      </c>
      <c r="AG684" s="13">
        <v>45025</v>
      </c>
      <c r="AH684">
        <f t="shared" si="102"/>
        <v>4.55</v>
      </c>
      <c r="AI684" s="13">
        <v>44999</v>
      </c>
      <c r="AJ684">
        <f t="shared" si="96"/>
        <v>32.5</v>
      </c>
      <c r="AK684" s="13">
        <v>45036</v>
      </c>
      <c r="AN684" t="s">
        <v>204</v>
      </c>
      <c r="AO684" s="13">
        <v>45094</v>
      </c>
      <c r="AP684" s="13">
        <v>45125</v>
      </c>
      <c r="AQ684" s="13">
        <v>45125</v>
      </c>
      <c r="AR684">
        <f t="shared" si="103"/>
        <v>3.4999999999999996</v>
      </c>
      <c r="AS684">
        <f t="shared" si="104"/>
        <v>2.2749999999999999</v>
      </c>
      <c r="AT684" t="s">
        <v>1946</v>
      </c>
    </row>
    <row r="685" spans="1:46" ht="20.149999999999999" customHeight="1" x14ac:dyDescent="0.35">
      <c r="A685">
        <v>684</v>
      </c>
      <c r="B685" t="s">
        <v>360</v>
      </c>
      <c r="C685" t="s">
        <v>11413</v>
      </c>
      <c r="D685" t="s">
        <v>2810</v>
      </c>
      <c r="E685" t="s">
        <v>98</v>
      </c>
      <c r="G685" t="s">
        <v>2413</v>
      </c>
      <c r="H685" t="s">
        <v>2414</v>
      </c>
      <c r="I685" t="s">
        <v>92</v>
      </c>
      <c r="J685" t="s">
        <v>2415</v>
      </c>
      <c r="K685" t="s">
        <v>2415</v>
      </c>
      <c r="M685" t="s">
        <v>207</v>
      </c>
      <c r="N685">
        <v>0.68</v>
      </c>
      <c r="R685" s="14">
        <v>44981</v>
      </c>
      <c r="S685" t="s">
        <v>207</v>
      </c>
      <c r="T685" s="14">
        <v>44989</v>
      </c>
      <c r="U685" s="16" t="s">
        <v>1872</v>
      </c>
      <c r="V685" s="16">
        <f t="shared" si="98"/>
        <v>81.600000000000009</v>
      </c>
      <c r="W685" s="16" t="s">
        <v>2404</v>
      </c>
      <c r="X685" t="s">
        <v>207</v>
      </c>
      <c r="Z685" s="16" t="s">
        <v>204</v>
      </c>
      <c r="AB685" s="17">
        <f t="shared" si="99"/>
        <v>68</v>
      </c>
      <c r="AC685" s="13">
        <v>45029</v>
      </c>
      <c r="AD685">
        <f t="shared" si="97"/>
        <v>68</v>
      </c>
      <c r="AE685" s="13">
        <v>45029</v>
      </c>
      <c r="AF685">
        <f t="shared" si="95"/>
        <v>68</v>
      </c>
      <c r="AG685" s="13">
        <v>45029</v>
      </c>
      <c r="AH685">
        <f t="shared" si="102"/>
        <v>4.7600000000000007</v>
      </c>
      <c r="AI685" s="13">
        <v>45000</v>
      </c>
      <c r="AJ685">
        <f t="shared" si="96"/>
        <v>34</v>
      </c>
      <c r="AK685" s="13">
        <v>45037</v>
      </c>
      <c r="AN685" t="s">
        <v>204</v>
      </c>
      <c r="AO685" s="13">
        <v>45098</v>
      </c>
      <c r="AP685" s="13">
        <v>45125</v>
      </c>
      <c r="AQ685" s="13">
        <v>45135</v>
      </c>
      <c r="AR685">
        <f t="shared" si="103"/>
        <v>3.5000000000000004</v>
      </c>
      <c r="AS685">
        <f t="shared" si="104"/>
        <v>2.3800000000000003</v>
      </c>
      <c r="AT685" t="s">
        <v>1946</v>
      </c>
    </row>
    <row r="686" spans="1:46" ht="20.149999999999999" customHeight="1" x14ac:dyDescent="0.35">
      <c r="A686">
        <v>685</v>
      </c>
      <c r="B686" t="s">
        <v>360</v>
      </c>
      <c r="C686" t="s">
        <v>11414</v>
      </c>
      <c r="D686" t="s">
        <v>2811</v>
      </c>
      <c r="E686" t="s">
        <v>98</v>
      </c>
      <c r="G686" t="s">
        <v>2413</v>
      </c>
      <c r="H686" t="s">
        <v>2414</v>
      </c>
      <c r="I686" t="s">
        <v>92</v>
      </c>
      <c r="J686" t="s">
        <v>2415</v>
      </c>
      <c r="K686" t="s">
        <v>2415</v>
      </c>
      <c r="M686" t="s">
        <v>207</v>
      </c>
      <c r="N686">
        <v>0.3</v>
      </c>
      <c r="R686" s="14">
        <v>44941</v>
      </c>
      <c r="S686" t="s">
        <v>207</v>
      </c>
      <c r="T686" s="14">
        <v>44972</v>
      </c>
      <c r="U686" s="16" t="s">
        <v>1872</v>
      </c>
      <c r="V686" s="16">
        <f t="shared" si="98"/>
        <v>36</v>
      </c>
      <c r="W686" s="16" t="s">
        <v>2113</v>
      </c>
      <c r="X686" t="s">
        <v>207</v>
      </c>
      <c r="Y686" s="16" t="s">
        <v>2372</v>
      </c>
      <c r="Z686" s="16" t="s">
        <v>204</v>
      </c>
      <c r="AB686" s="17">
        <f t="shared" si="99"/>
        <v>30</v>
      </c>
      <c r="AC686" s="13">
        <v>45000</v>
      </c>
      <c r="AD686">
        <f t="shared" si="97"/>
        <v>30</v>
      </c>
      <c r="AE686" s="13">
        <v>45000</v>
      </c>
      <c r="AF686">
        <f t="shared" si="95"/>
        <v>30</v>
      </c>
      <c r="AG686" s="13">
        <v>45000</v>
      </c>
      <c r="AH686">
        <f t="shared" si="102"/>
        <v>2.1</v>
      </c>
      <c r="AI686" s="13">
        <v>44994</v>
      </c>
      <c r="AJ686">
        <f t="shared" si="96"/>
        <v>15</v>
      </c>
      <c r="AK686" s="13">
        <v>45031</v>
      </c>
      <c r="AL686">
        <v>0</v>
      </c>
      <c r="AM686" t="s">
        <v>3054</v>
      </c>
      <c r="AN686" t="s">
        <v>207</v>
      </c>
      <c r="AO686" s="13"/>
      <c r="AR686"/>
    </row>
    <row r="687" spans="1:46" ht="20.149999999999999" customHeight="1" x14ac:dyDescent="0.35">
      <c r="A687">
        <v>686</v>
      </c>
      <c r="B687" t="s">
        <v>360</v>
      </c>
      <c r="C687" t="s">
        <v>11415</v>
      </c>
      <c r="D687" t="s">
        <v>2813</v>
      </c>
      <c r="E687" t="s">
        <v>98</v>
      </c>
      <c r="G687" t="s">
        <v>2413</v>
      </c>
      <c r="H687" t="s">
        <v>2414</v>
      </c>
      <c r="I687" t="s">
        <v>92</v>
      </c>
      <c r="J687" t="s">
        <v>2415</v>
      </c>
      <c r="K687" t="s">
        <v>2415</v>
      </c>
      <c r="M687" t="s">
        <v>207</v>
      </c>
      <c r="N687">
        <v>0.3</v>
      </c>
      <c r="R687" s="14">
        <v>44929</v>
      </c>
      <c r="S687" t="s">
        <v>207</v>
      </c>
      <c r="T687" s="14">
        <v>44970</v>
      </c>
      <c r="U687" s="16" t="s">
        <v>1872</v>
      </c>
      <c r="V687" s="16">
        <f t="shared" si="98"/>
        <v>36</v>
      </c>
      <c r="W687" s="16" t="s">
        <v>2113</v>
      </c>
      <c r="X687" t="s">
        <v>207</v>
      </c>
      <c r="Y687" s="16" t="s">
        <v>2372</v>
      </c>
      <c r="Z687" s="16" t="s">
        <v>204</v>
      </c>
      <c r="AB687" s="17">
        <f t="shared" si="99"/>
        <v>30</v>
      </c>
      <c r="AC687" s="13">
        <v>44998</v>
      </c>
      <c r="AD687">
        <f t="shared" si="97"/>
        <v>30</v>
      </c>
      <c r="AE687" s="13">
        <v>44998</v>
      </c>
      <c r="AF687">
        <f t="shared" si="95"/>
        <v>30</v>
      </c>
      <c r="AG687" s="13">
        <v>44998</v>
      </c>
      <c r="AH687">
        <f t="shared" si="102"/>
        <v>2.1</v>
      </c>
      <c r="AI687" s="13">
        <v>44992</v>
      </c>
      <c r="AJ687">
        <f t="shared" si="96"/>
        <v>15</v>
      </c>
      <c r="AK687" s="13">
        <v>45029</v>
      </c>
      <c r="AL687">
        <v>0</v>
      </c>
      <c r="AM687" t="s">
        <v>3054</v>
      </c>
      <c r="AN687" t="s">
        <v>207</v>
      </c>
      <c r="AO687" s="13"/>
      <c r="AR687"/>
    </row>
    <row r="688" spans="1:46" ht="20.149999999999999" customHeight="1" x14ac:dyDescent="0.35">
      <c r="A688">
        <v>687</v>
      </c>
      <c r="B688" t="s">
        <v>360</v>
      </c>
      <c r="C688" t="s">
        <v>11416</v>
      </c>
      <c r="D688" t="s">
        <v>2814</v>
      </c>
      <c r="E688" t="s">
        <v>98</v>
      </c>
      <c r="G688" t="s">
        <v>2413</v>
      </c>
      <c r="H688" t="s">
        <v>2414</v>
      </c>
      <c r="I688" t="s">
        <v>92</v>
      </c>
      <c r="J688" t="s">
        <v>2415</v>
      </c>
      <c r="K688" t="s">
        <v>2415</v>
      </c>
      <c r="N688">
        <v>3.91</v>
      </c>
      <c r="R688" s="14">
        <v>44942</v>
      </c>
      <c r="S688" t="s">
        <v>207</v>
      </c>
      <c r="T688" s="14">
        <v>44971</v>
      </c>
      <c r="U688" s="16" t="s">
        <v>1872</v>
      </c>
      <c r="V688" s="16">
        <f t="shared" si="98"/>
        <v>469.20000000000005</v>
      </c>
      <c r="W688" s="16" t="s">
        <v>2113</v>
      </c>
      <c r="X688" t="s">
        <v>207</v>
      </c>
      <c r="Y688" s="16" t="s">
        <v>2372</v>
      </c>
      <c r="Z688" s="16" t="s">
        <v>204</v>
      </c>
      <c r="AB688" s="17">
        <f t="shared" si="99"/>
        <v>391</v>
      </c>
      <c r="AC688" s="13">
        <v>45000</v>
      </c>
      <c r="AD688">
        <f t="shared" si="97"/>
        <v>391</v>
      </c>
      <c r="AE688" s="13">
        <v>45000</v>
      </c>
      <c r="AF688">
        <f t="shared" si="95"/>
        <v>391</v>
      </c>
      <c r="AG688" s="13">
        <v>45000</v>
      </c>
      <c r="AH688">
        <f t="shared" si="102"/>
        <v>27.37</v>
      </c>
      <c r="AI688" s="13">
        <v>44994</v>
      </c>
      <c r="AJ688">
        <f t="shared" si="96"/>
        <v>195.5</v>
      </c>
      <c r="AK688" s="13">
        <v>45029</v>
      </c>
      <c r="AL688">
        <v>0</v>
      </c>
      <c r="AM688" t="s">
        <v>3054</v>
      </c>
      <c r="AN688" t="s">
        <v>207</v>
      </c>
      <c r="AO688" s="13"/>
      <c r="AR688"/>
    </row>
    <row r="689" spans="1:46" ht="20.149999999999999" customHeight="1" x14ac:dyDescent="0.35">
      <c r="A689">
        <v>688</v>
      </c>
      <c r="B689" t="s">
        <v>360</v>
      </c>
      <c r="C689" t="s">
        <v>11417</v>
      </c>
      <c r="D689" t="s">
        <v>2815</v>
      </c>
      <c r="E689" t="s">
        <v>98</v>
      </c>
      <c r="G689" t="s">
        <v>2413</v>
      </c>
      <c r="H689" t="s">
        <v>2414</v>
      </c>
      <c r="I689" t="s">
        <v>92</v>
      </c>
      <c r="J689" t="s">
        <v>2415</v>
      </c>
      <c r="K689" t="s">
        <v>2415</v>
      </c>
      <c r="N689">
        <v>2.23</v>
      </c>
      <c r="R689" s="14">
        <v>44950</v>
      </c>
      <c r="S689" t="s">
        <v>207</v>
      </c>
      <c r="T689" s="14">
        <v>44972</v>
      </c>
      <c r="U689" s="16" t="s">
        <v>1872</v>
      </c>
      <c r="V689" s="16">
        <f t="shared" si="98"/>
        <v>267.60000000000002</v>
      </c>
      <c r="W689" s="16" t="s">
        <v>2113</v>
      </c>
      <c r="X689" t="s">
        <v>207</v>
      </c>
      <c r="Y689" s="16" t="s">
        <v>1873</v>
      </c>
      <c r="Z689" s="16" t="s">
        <v>204</v>
      </c>
      <c r="AB689" s="17">
        <f t="shared" si="99"/>
        <v>223</v>
      </c>
      <c r="AC689" s="13">
        <v>45000</v>
      </c>
      <c r="AD689">
        <f t="shared" si="97"/>
        <v>223</v>
      </c>
      <c r="AE689" s="13">
        <v>45000</v>
      </c>
      <c r="AF689">
        <f t="shared" si="95"/>
        <v>223</v>
      </c>
      <c r="AG689" s="13">
        <v>45000</v>
      </c>
      <c r="AH689">
        <f t="shared" si="102"/>
        <v>15.61</v>
      </c>
      <c r="AI689" s="13">
        <v>44994</v>
      </c>
      <c r="AJ689">
        <f t="shared" si="96"/>
        <v>111.5</v>
      </c>
      <c r="AK689" s="13">
        <v>45031</v>
      </c>
      <c r="AL689">
        <v>0</v>
      </c>
      <c r="AM689" t="s">
        <v>3054</v>
      </c>
      <c r="AN689" t="s">
        <v>207</v>
      </c>
      <c r="AO689" s="13"/>
      <c r="AR689"/>
    </row>
    <row r="690" spans="1:46" ht="20.149999999999999" customHeight="1" x14ac:dyDescent="0.35">
      <c r="A690">
        <v>689</v>
      </c>
      <c r="B690" t="s">
        <v>360</v>
      </c>
      <c r="C690" t="s">
        <v>11418</v>
      </c>
      <c r="D690" t="s">
        <v>2816</v>
      </c>
      <c r="E690" t="s">
        <v>98</v>
      </c>
      <c r="G690" t="s">
        <v>2413</v>
      </c>
      <c r="H690" t="s">
        <v>2414</v>
      </c>
      <c r="I690" t="s">
        <v>92</v>
      </c>
      <c r="J690" t="s">
        <v>2415</v>
      </c>
      <c r="K690" t="s">
        <v>2415</v>
      </c>
      <c r="N690">
        <v>1.19</v>
      </c>
      <c r="R690" s="14">
        <v>44951</v>
      </c>
      <c r="S690" t="s">
        <v>207</v>
      </c>
      <c r="T690" s="14">
        <v>44972</v>
      </c>
      <c r="U690" s="16" t="s">
        <v>1872</v>
      </c>
      <c r="V690" s="16">
        <f t="shared" si="98"/>
        <v>142.79999999999998</v>
      </c>
      <c r="W690" s="16" t="s">
        <v>2113</v>
      </c>
      <c r="X690" t="s">
        <v>207</v>
      </c>
      <c r="Y690" s="16" t="s">
        <v>1873</v>
      </c>
      <c r="Z690" s="16" t="s">
        <v>204</v>
      </c>
      <c r="AB690" s="17">
        <f t="shared" si="99"/>
        <v>119</v>
      </c>
      <c r="AC690" s="13">
        <v>45000</v>
      </c>
      <c r="AD690">
        <f t="shared" si="97"/>
        <v>119</v>
      </c>
      <c r="AE690" s="13">
        <v>45000</v>
      </c>
      <c r="AF690">
        <f t="shared" si="95"/>
        <v>119</v>
      </c>
      <c r="AG690" s="13">
        <v>45000</v>
      </c>
      <c r="AH690">
        <f t="shared" si="102"/>
        <v>8.33</v>
      </c>
      <c r="AI690" s="13">
        <v>44994</v>
      </c>
      <c r="AJ690">
        <f t="shared" si="96"/>
        <v>59.5</v>
      </c>
      <c r="AK690" s="13">
        <v>45031</v>
      </c>
      <c r="AL690">
        <v>0</v>
      </c>
      <c r="AM690" t="s">
        <v>3054</v>
      </c>
      <c r="AN690" t="s">
        <v>207</v>
      </c>
      <c r="AO690" s="13"/>
      <c r="AR690"/>
    </row>
    <row r="691" spans="1:46" ht="20.149999999999999" customHeight="1" x14ac:dyDescent="0.35">
      <c r="A691">
        <v>690</v>
      </c>
      <c r="B691" t="s">
        <v>360</v>
      </c>
      <c r="C691" t="s">
        <v>11419</v>
      </c>
      <c r="D691" t="s">
        <v>2817</v>
      </c>
      <c r="E691" t="s">
        <v>98</v>
      </c>
      <c r="G691" t="s">
        <v>2413</v>
      </c>
      <c r="H691" t="s">
        <v>2414</v>
      </c>
      <c r="I691" t="s">
        <v>92</v>
      </c>
      <c r="J691" t="s">
        <v>2415</v>
      </c>
      <c r="K691" t="s">
        <v>2415</v>
      </c>
      <c r="N691">
        <v>1.1100000000000001</v>
      </c>
      <c r="R691" s="14">
        <v>44952</v>
      </c>
      <c r="S691" t="s">
        <v>207</v>
      </c>
      <c r="T691" s="14">
        <v>44983</v>
      </c>
      <c r="U691" s="16" t="s">
        <v>1872</v>
      </c>
      <c r="V691" s="16">
        <f t="shared" si="98"/>
        <v>133.20000000000002</v>
      </c>
      <c r="W691" s="16" t="s">
        <v>2113</v>
      </c>
      <c r="X691" t="s">
        <v>207</v>
      </c>
      <c r="Y691" s="16" t="s">
        <v>2372</v>
      </c>
      <c r="Z691" s="16" t="s">
        <v>204</v>
      </c>
      <c r="AB691" s="17">
        <f t="shared" si="99"/>
        <v>111.00000000000001</v>
      </c>
      <c r="AC691" s="13">
        <v>45011</v>
      </c>
      <c r="AD691">
        <f t="shared" si="97"/>
        <v>111.00000000000001</v>
      </c>
      <c r="AE691" s="13">
        <v>45011</v>
      </c>
      <c r="AF691">
        <f t="shared" si="95"/>
        <v>111.00000000000001</v>
      </c>
      <c r="AG691" s="13">
        <v>45011</v>
      </c>
      <c r="AH691">
        <f t="shared" si="102"/>
        <v>7.7700000000000005</v>
      </c>
      <c r="AI691" s="13">
        <v>45005</v>
      </c>
      <c r="AJ691">
        <f t="shared" si="96"/>
        <v>55.500000000000007</v>
      </c>
      <c r="AK691" s="13">
        <v>45042</v>
      </c>
      <c r="AL691">
        <v>0</v>
      </c>
      <c r="AM691" t="s">
        <v>3054</v>
      </c>
      <c r="AN691" t="s">
        <v>207</v>
      </c>
      <c r="AO691" s="13"/>
      <c r="AR691"/>
    </row>
    <row r="692" spans="1:46" ht="20.149999999999999" customHeight="1" x14ac:dyDescent="0.35">
      <c r="A692">
        <v>691</v>
      </c>
      <c r="B692" t="s">
        <v>360</v>
      </c>
      <c r="C692" t="s">
        <v>11420</v>
      </c>
      <c r="D692" t="s">
        <v>2717</v>
      </c>
      <c r="E692" t="s">
        <v>98</v>
      </c>
      <c r="G692" t="s">
        <v>2413</v>
      </c>
      <c r="H692" t="s">
        <v>2414</v>
      </c>
      <c r="I692" t="s">
        <v>92</v>
      </c>
      <c r="J692" t="s">
        <v>2415</v>
      </c>
      <c r="K692" t="s">
        <v>2415</v>
      </c>
      <c r="N692">
        <v>1.43</v>
      </c>
      <c r="R692" s="14">
        <v>44950</v>
      </c>
      <c r="S692" t="s">
        <v>207</v>
      </c>
      <c r="T692" s="14">
        <v>44984</v>
      </c>
      <c r="U692" s="16" t="s">
        <v>1872</v>
      </c>
      <c r="V692" s="16">
        <f t="shared" si="98"/>
        <v>171.6</v>
      </c>
      <c r="W692" s="16" t="s">
        <v>2113</v>
      </c>
      <c r="X692" t="s">
        <v>207</v>
      </c>
      <c r="Y692" s="16" t="s">
        <v>1873</v>
      </c>
      <c r="Z692" s="16" t="s">
        <v>204</v>
      </c>
      <c r="AB692" s="17">
        <f t="shared" si="99"/>
        <v>143</v>
      </c>
      <c r="AC692" s="13">
        <v>45012</v>
      </c>
      <c r="AD692">
        <f t="shared" si="97"/>
        <v>143</v>
      </c>
      <c r="AE692" s="13">
        <v>45012</v>
      </c>
      <c r="AF692">
        <f t="shared" si="95"/>
        <v>143</v>
      </c>
      <c r="AG692" s="13">
        <v>45012</v>
      </c>
      <c r="AH692">
        <f t="shared" si="102"/>
        <v>10.01</v>
      </c>
      <c r="AI692" s="13">
        <v>45006</v>
      </c>
      <c r="AJ692">
        <f t="shared" si="96"/>
        <v>71.5</v>
      </c>
      <c r="AK692" s="13">
        <v>45043</v>
      </c>
      <c r="AL692">
        <v>0</v>
      </c>
      <c r="AN692" t="s">
        <v>204</v>
      </c>
      <c r="AO692" s="13">
        <v>45105</v>
      </c>
      <c r="AP692" s="13">
        <v>45111</v>
      </c>
      <c r="AQ692" s="13">
        <v>45111</v>
      </c>
      <c r="AR692">
        <f t="shared" ref="AR692:AR703" si="105">AS692/N692</f>
        <v>3.5</v>
      </c>
      <c r="AS692">
        <f t="shared" ref="AS692:AS703" si="106">N692*3.5</f>
        <v>5.0049999999999999</v>
      </c>
      <c r="AT692" t="s">
        <v>1946</v>
      </c>
    </row>
    <row r="693" spans="1:46" ht="20.149999999999999" customHeight="1" x14ac:dyDescent="0.35">
      <c r="A693">
        <v>692</v>
      </c>
      <c r="B693" t="s">
        <v>360</v>
      </c>
      <c r="C693" t="s">
        <v>11421</v>
      </c>
      <c r="D693" t="s">
        <v>2818</v>
      </c>
      <c r="E693" t="s">
        <v>98</v>
      </c>
      <c r="G693" t="s">
        <v>2413</v>
      </c>
      <c r="H693" t="s">
        <v>2414</v>
      </c>
      <c r="I693" t="s">
        <v>92</v>
      </c>
      <c r="J693" t="s">
        <v>2415</v>
      </c>
      <c r="K693" t="s">
        <v>2415</v>
      </c>
      <c r="N693">
        <v>1.1000000000000001</v>
      </c>
      <c r="R693" s="14">
        <v>44950</v>
      </c>
      <c r="S693" t="s">
        <v>207</v>
      </c>
      <c r="T693" s="14">
        <v>44973</v>
      </c>
      <c r="U693" s="16" t="s">
        <v>1872</v>
      </c>
      <c r="V693" s="16">
        <f t="shared" si="98"/>
        <v>132</v>
      </c>
      <c r="W693" s="16" t="s">
        <v>2429</v>
      </c>
      <c r="X693" t="s">
        <v>207</v>
      </c>
      <c r="Y693" s="16" t="s">
        <v>1873</v>
      </c>
      <c r="Z693" s="16" t="s">
        <v>204</v>
      </c>
      <c r="AB693" s="17">
        <f t="shared" si="99"/>
        <v>110.00000000000001</v>
      </c>
      <c r="AC693" s="13">
        <v>45001</v>
      </c>
      <c r="AD693">
        <f t="shared" si="97"/>
        <v>110.00000000000001</v>
      </c>
      <c r="AE693" s="13">
        <v>45001</v>
      </c>
      <c r="AF693">
        <f t="shared" si="95"/>
        <v>110.00000000000001</v>
      </c>
      <c r="AG693" s="13">
        <v>45001</v>
      </c>
      <c r="AH693">
        <f t="shared" si="102"/>
        <v>7.7000000000000011</v>
      </c>
      <c r="AI693" s="13">
        <v>44995</v>
      </c>
      <c r="AJ693">
        <f t="shared" si="96"/>
        <v>55.000000000000007</v>
      </c>
      <c r="AK693" s="13">
        <v>45032</v>
      </c>
      <c r="AL693">
        <v>0</v>
      </c>
      <c r="AN693" t="s">
        <v>204</v>
      </c>
      <c r="AO693" s="13">
        <v>45098</v>
      </c>
      <c r="AP693" s="13">
        <v>45117</v>
      </c>
      <c r="AQ693" s="13">
        <v>45117</v>
      </c>
      <c r="AR693">
        <f t="shared" si="105"/>
        <v>3.5</v>
      </c>
      <c r="AS693">
        <f t="shared" si="106"/>
        <v>3.8500000000000005</v>
      </c>
      <c r="AT693" t="s">
        <v>1946</v>
      </c>
    </row>
    <row r="694" spans="1:46" ht="20.149999999999999" customHeight="1" x14ac:dyDescent="0.35">
      <c r="A694">
        <v>693</v>
      </c>
      <c r="B694" t="s">
        <v>360</v>
      </c>
      <c r="C694" t="s">
        <v>11422</v>
      </c>
      <c r="D694" t="s">
        <v>2819</v>
      </c>
      <c r="E694" t="s">
        <v>93</v>
      </c>
      <c r="G694" t="s">
        <v>2413</v>
      </c>
      <c r="H694" t="s">
        <v>2414</v>
      </c>
      <c r="I694" t="s">
        <v>92</v>
      </c>
      <c r="J694" t="s">
        <v>2415</v>
      </c>
      <c r="K694" t="s">
        <v>2415</v>
      </c>
      <c r="N694">
        <v>1.02</v>
      </c>
      <c r="R694" s="14">
        <v>44950</v>
      </c>
      <c r="S694" t="s">
        <v>207</v>
      </c>
      <c r="T694" s="14">
        <v>44977</v>
      </c>
      <c r="U694" s="16" t="s">
        <v>1872</v>
      </c>
      <c r="V694" s="16">
        <f t="shared" si="98"/>
        <v>122.4</v>
      </c>
      <c r="W694" s="16" t="s">
        <v>2429</v>
      </c>
      <c r="X694" t="s">
        <v>207</v>
      </c>
      <c r="Y694" s="16" t="s">
        <v>2372</v>
      </c>
      <c r="Z694" s="16" t="s">
        <v>204</v>
      </c>
      <c r="AB694" s="17">
        <f t="shared" si="99"/>
        <v>102</v>
      </c>
      <c r="AC694" s="13">
        <v>45005</v>
      </c>
      <c r="AD694">
        <f t="shared" si="97"/>
        <v>102</v>
      </c>
      <c r="AE694" s="13">
        <v>45005</v>
      </c>
      <c r="AF694">
        <f t="shared" ref="AF694:AF757" si="107">N694*100</f>
        <v>102</v>
      </c>
      <c r="AG694" s="13">
        <v>45005</v>
      </c>
      <c r="AH694">
        <f t="shared" si="102"/>
        <v>7.1400000000000006</v>
      </c>
      <c r="AI694" s="13">
        <v>45000</v>
      </c>
      <c r="AJ694">
        <f t="shared" ref="AJ694:AJ757" si="108">N694*50</f>
        <v>51</v>
      </c>
      <c r="AK694" s="13">
        <v>45036</v>
      </c>
      <c r="AL694">
        <v>0</v>
      </c>
      <c r="AN694" t="s">
        <v>204</v>
      </c>
      <c r="AO694" s="13">
        <v>45102</v>
      </c>
      <c r="AP694" s="13">
        <v>45116</v>
      </c>
      <c r="AQ694" s="13">
        <v>45116</v>
      </c>
      <c r="AR694">
        <f t="shared" si="105"/>
        <v>3.5</v>
      </c>
      <c r="AS694">
        <f t="shared" si="106"/>
        <v>3.5700000000000003</v>
      </c>
      <c r="AT694" t="s">
        <v>1946</v>
      </c>
    </row>
    <row r="695" spans="1:46" ht="20.149999999999999" customHeight="1" x14ac:dyDescent="0.35">
      <c r="A695">
        <v>694</v>
      </c>
      <c r="B695" t="s">
        <v>360</v>
      </c>
      <c r="C695" t="s">
        <v>11423</v>
      </c>
      <c r="D695" t="s">
        <v>2820</v>
      </c>
      <c r="E695" t="s">
        <v>98</v>
      </c>
      <c r="G695" t="s">
        <v>2413</v>
      </c>
      <c r="H695" t="s">
        <v>2414</v>
      </c>
      <c r="I695" t="s">
        <v>92</v>
      </c>
      <c r="J695" t="s">
        <v>2415</v>
      </c>
      <c r="K695" t="s">
        <v>2415</v>
      </c>
      <c r="N695">
        <v>0.91</v>
      </c>
      <c r="R695" s="14">
        <v>44951</v>
      </c>
      <c r="S695" t="s">
        <v>207</v>
      </c>
      <c r="T695" s="14">
        <v>44977</v>
      </c>
      <c r="U695" s="16" t="s">
        <v>1872</v>
      </c>
      <c r="V695" s="16">
        <f t="shared" si="98"/>
        <v>109.2</v>
      </c>
      <c r="W695" s="16" t="s">
        <v>2113</v>
      </c>
      <c r="X695" t="s">
        <v>207</v>
      </c>
      <c r="Y695" s="16" t="s">
        <v>2372</v>
      </c>
      <c r="Z695" s="16" t="s">
        <v>204</v>
      </c>
      <c r="AB695" s="17">
        <f t="shared" si="99"/>
        <v>91</v>
      </c>
      <c r="AC695" s="13">
        <v>45005</v>
      </c>
      <c r="AD695">
        <f t="shared" si="97"/>
        <v>91</v>
      </c>
      <c r="AE695" s="13">
        <v>45005</v>
      </c>
      <c r="AF695">
        <f t="shared" si="107"/>
        <v>91</v>
      </c>
      <c r="AG695" s="13">
        <v>45005</v>
      </c>
      <c r="AH695">
        <f t="shared" si="102"/>
        <v>6.37</v>
      </c>
      <c r="AI695" s="13">
        <v>45000</v>
      </c>
      <c r="AJ695">
        <f t="shared" si="108"/>
        <v>45.5</v>
      </c>
      <c r="AK695" s="13">
        <v>45036</v>
      </c>
      <c r="AL695">
        <v>0</v>
      </c>
      <c r="AN695" t="s">
        <v>204</v>
      </c>
      <c r="AO695" s="13">
        <v>45101</v>
      </c>
      <c r="AP695" s="13">
        <v>45107</v>
      </c>
      <c r="AQ695" s="13">
        <v>45107</v>
      </c>
      <c r="AR695">
        <f t="shared" si="105"/>
        <v>3.5</v>
      </c>
      <c r="AS695">
        <f t="shared" si="106"/>
        <v>3.1850000000000001</v>
      </c>
      <c r="AT695" t="s">
        <v>1946</v>
      </c>
    </row>
    <row r="696" spans="1:46" ht="20.149999999999999" customHeight="1" x14ac:dyDescent="0.35">
      <c r="A696">
        <v>695</v>
      </c>
      <c r="B696" t="s">
        <v>360</v>
      </c>
      <c r="C696" t="s">
        <v>11424</v>
      </c>
      <c r="D696" t="s">
        <v>2821</v>
      </c>
      <c r="E696" t="s">
        <v>98</v>
      </c>
      <c r="G696" t="s">
        <v>2413</v>
      </c>
      <c r="H696" t="s">
        <v>2414</v>
      </c>
      <c r="I696" t="s">
        <v>92</v>
      </c>
      <c r="J696" t="s">
        <v>2415</v>
      </c>
      <c r="K696" t="s">
        <v>2415</v>
      </c>
      <c r="N696">
        <v>0.91</v>
      </c>
      <c r="R696" s="14">
        <v>44952</v>
      </c>
      <c r="S696" t="s">
        <v>207</v>
      </c>
      <c r="T696" s="14">
        <v>44977</v>
      </c>
      <c r="U696" s="16" t="s">
        <v>1872</v>
      </c>
      <c r="V696" s="16">
        <f t="shared" si="98"/>
        <v>109.2</v>
      </c>
      <c r="W696" s="16" t="s">
        <v>2113</v>
      </c>
      <c r="X696" t="s">
        <v>207</v>
      </c>
      <c r="Y696" s="16" t="s">
        <v>1873</v>
      </c>
      <c r="Z696" s="16" t="s">
        <v>204</v>
      </c>
      <c r="AB696" s="17">
        <f t="shared" si="99"/>
        <v>91</v>
      </c>
      <c r="AC696" s="13">
        <v>45005</v>
      </c>
      <c r="AD696">
        <f t="shared" si="97"/>
        <v>91</v>
      </c>
      <c r="AE696" s="13">
        <v>45005</v>
      </c>
      <c r="AF696">
        <f t="shared" si="107"/>
        <v>91</v>
      </c>
      <c r="AG696" s="13">
        <v>45005</v>
      </c>
      <c r="AH696">
        <f t="shared" si="102"/>
        <v>6.37</v>
      </c>
      <c r="AI696" s="13">
        <v>45000</v>
      </c>
      <c r="AJ696">
        <f t="shared" si="108"/>
        <v>45.5</v>
      </c>
      <c r="AK696" s="13">
        <v>45036</v>
      </c>
      <c r="AL696">
        <v>0</v>
      </c>
      <c r="AN696" t="s">
        <v>204</v>
      </c>
      <c r="AO696" s="13">
        <v>45103</v>
      </c>
      <c r="AP696" s="13">
        <v>45107</v>
      </c>
      <c r="AQ696" s="13">
        <v>45110</v>
      </c>
      <c r="AR696">
        <f t="shared" si="105"/>
        <v>3.5</v>
      </c>
      <c r="AS696">
        <f t="shared" si="106"/>
        <v>3.1850000000000001</v>
      </c>
      <c r="AT696" t="s">
        <v>1946</v>
      </c>
    </row>
    <row r="697" spans="1:46" ht="20.149999999999999" customHeight="1" x14ac:dyDescent="0.35">
      <c r="A697">
        <v>696</v>
      </c>
      <c r="B697" t="s">
        <v>360</v>
      </c>
      <c r="C697" t="s">
        <v>11425</v>
      </c>
      <c r="D697" t="s">
        <v>2822</v>
      </c>
      <c r="E697" t="s">
        <v>93</v>
      </c>
      <c r="G697" t="s">
        <v>2413</v>
      </c>
      <c r="H697" t="s">
        <v>2414</v>
      </c>
      <c r="I697" t="s">
        <v>92</v>
      </c>
      <c r="J697" t="s">
        <v>2415</v>
      </c>
      <c r="K697" t="s">
        <v>2415</v>
      </c>
      <c r="N697">
        <v>1.23</v>
      </c>
      <c r="R697" s="14">
        <v>44950</v>
      </c>
      <c r="S697" t="s">
        <v>207</v>
      </c>
      <c r="T697" s="14">
        <v>44980</v>
      </c>
      <c r="U697" s="16" t="s">
        <v>1872</v>
      </c>
      <c r="V697" s="16">
        <f t="shared" si="98"/>
        <v>147.6</v>
      </c>
      <c r="W697" s="16" t="s">
        <v>2113</v>
      </c>
      <c r="X697" t="s">
        <v>207</v>
      </c>
      <c r="Y697" s="16" t="s">
        <v>1873</v>
      </c>
      <c r="Z697" s="16" t="s">
        <v>204</v>
      </c>
      <c r="AB697" s="17">
        <f t="shared" si="99"/>
        <v>123</v>
      </c>
      <c r="AC697" s="13">
        <v>45008</v>
      </c>
      <c r="AD697">
        <f t="shared" si="97"/>
        <v>123</v>
      </c>
      <c r="AE697" s="13">
        <v>45008</v>
      </c>
      <c r="AF697">
        <f t="shared" si="107"/>
        <v>123</v>
      </c>
      <c r="AG697" s="13">
        <v>45008</v>
      </c>
      <c r="AH697">
        <f t="shared" si="102"/>
        <v>8.61</v>
      </c>
      <c r="AI697" s="13">
        <v>45002</v>
      </c>
      <c r="AJ697">
        <f t="shared" si="108"/>
        <v>61.5</v>
      </c>
      <c r="AK697" s="13">
        <v>45039</v>
      </c>
      <c r="AL697">
        <v>0</v>
      </c>
      <c r="AN697" t="s">
        <v>204</v>
      </c>
      <c r="AO697" s="13">
        <v>45102</v>
      </c>
      <c r="AP697" s="13">
        <v>45109</v>
      </c>
      <c r="AQ697" s="13">
        <v>45109</v>
      </c>
      <c r="AR697">
        <f t="shared" si="105"/>
        <v>3.5</v>
      </c>
      <c r="AS697">
        <f t="shared" si="106"/>
        <v>4.3049999999999997</v>
      </c>
      <c r="AT697" t="s">
        <v>1946</v>
      </c>
    </row>
    <row r="698" spans="1:46" ht="20.149999999999999" customHeight="1" x14ac:dyDescent="0.35">
      <c r="A698">
        <v>697</v>
      </c>
      <c r="B698" t="s">
        <v>360</v>
      </c>
      <c r="C698" t="s">
        <v>11426</v>
      </c>
      <c r="D698" t="s">
        <v>2823</v>
      </c>
      <c r="E698" t="s">
        <v>98</v>
      </c>
      <c r="G698" t="s">
        <v>2413</v>
      </c>
      <c r="H698" t="s">
        <v>2414</v>
      </c>
      <c r="I698" t="s">
        <v>92</v>
      </c>
      <c r="J698" t="s">
        <v>2415</v>
      </c>
      <c r="K698" t="s">
        <v>2415</v>
      </c>
      <c r="N698">
        <v>0.7</v>
      </c>
      <c r="R698" s="14">
        <v>44951</v>
      </c>
      <c r="S698" t="s">
        <v>207</v>
      </c>
      <c r="T698" s="14">
        <v>44979</v>
      </c>
      <c r="U698" s="16" t="s">
        <v>1872</v>
      </c>
      <c r="V698" s="16">
        <f t="shared" si="98"/>
        <v>84</v>
      </c>
      <c r="W698" s="16" t="s">
        <v>2113</v>
      </c>
      <c r="X698" t="s">
        <v>207</v>
      </c>
      <c r="Y698" s="16" t="s">
        <v>1873</v>
      </c>
      <c r="Z698" s="16" t="s">
        <v>204</v>
      </c>
      <c r="AB698" s="17">
        <f t="shared" si="99"/>
        <v>70</v>
      </c>
      <c r="AC698" s="13">
        <v>45007</v>
      </c>
      <c r="AD698">
        <f t="shared" si="97"/>
        <v>70</v>
      </c>
      <c r="AE698" s="13">
        <v>45007</v>
      </c>
      <c r="AF698">
        <f t="shared" si="107"/>
        <v>70</v>
      </c>
      <c r="AG698" s="13">
        <v>45007</v>
      </c>
      <c r="AH698">
        <f t="shared" si="102"/>
        <v>4.8999999999999995</v>
      </c>
      <c r="AI698" s="13">
        <v>45002</v>
      </c>
      <c r="AJ698">
        <f t="shared" si="108"/>
        <v>35</v>
      </c>
      <c r="AK698" s="13">
        <v>45038</v>
      </c>
      <c r="AL698">
        <v>0</v>
      </c>
      <c r="AN698" t="s">
        <v>204</v>
      </c>
      <c r="AO698" s="13">
        <v>45103</v>
      </c>
      <c r="AP698" s="13">
        <v>45114</v>
      </c>
      <c r="AQ698" s="13">
        <v>45116</v>
      </c>
      <c r="AR698">
        <f t="shared" si="105"/>
        <v>3.5</v>
      </c>
      <c r="AS698">
        <f t="shared" si="106"/>
        <v>2.4499999999999997</v>
      </c>
      <c r="AT698" t="s">
        <v>1946</v>
      </c>
    </row>
    <row r="699" spans="1:46" ht="20.149999999999999" customHeight="1" x14ac:dyDescent="0.35">
      <c r="A699">
        <v>698</v>
      </c>
      <c r="B699" t="s">
        <v>360</v>
      </c>
      <c r="C699" t="s">
        <v>11427</v>
      </c>
      <c r="D699" t="s">
        <v>2824</v>
      </c>
      <c r="E699" t="s">
        <v>98</v>
      </c>
      <c r="G699" t="s">
        <v>2413</v>
      </c>
      <c r="H699" t="s">
        <v>2414</v>
      </c>
      <c r="I699" t="s">
        <v>92</v>
      </c>
      <c r="J699" t="s">
        <v>2415</v>
      </c>
      <c r="K699" t="s">
        <v>2415</v>
      </c>
      <c r="N699">
        <v>1.0900000000000001</v>
      </c>
      <c r="R699" s="14">
        <v>44952</v>
      </c>
      <c r="S699" t="s">
        <v>207</v>
      </c>
      <c r="T699" s="14">
        <v>44975</v>
      </c>
      <c r="U699" s="16" t="s">
        <v>1872</v>
      </c>
      <c r="V699" s="16">
        <f t="shared" si="98"/>
        <v>130.80000000000001</v>
      </c>
      <c r="W699" s="16" t="s">
        <v>2113</v>
      </c>
      <c r="X699" t="s">
        <v>207</v>
      </c>
      <c r="Y699" s="16" t="s">
        <v>1873</v>
      </c>
      <c r="Z699" s="16" t="s">
        <v>204</v>
      </c>
      <c r="AB699" s="17">
        <f t="shared" si="99"/>
        <v>109.00000000000001</v>
      </c>
      <c r="AC699" s="13">
        <v>45003</v>
      </c>
      <c r="AD699">
        <f t="shared" si="97"/>
        <v>109.00000000000001</v>
      </c>
      <c r="AE699" s="13">
        <v>45003</v>
      </c>
      <c r="AF699">
        <f t="shared" si="107"/>
        <v>109.00000000000001</v>
      </c>
      <c r="AG699" s="13">
        <v>45003</v>
      </c>
      <c r="AH699">
        <f t="shared" si="102"/>
        <v>7.6300000000000008</v>
      </c>
      <c r="AI699" s="13">
        <v>44997</v>
      </c>
      <c r="AJ699">
        <f t="shared" si="108"/>
        <v>54.500000000000007</v>
      </c>
      <c r="AK699" s="13">
        <v>45034</v>
      </c>
      <c r="AL699">
        <v>0</v>
      </c>
      <c r="AN699" t="s">
        <v>204</v>
      </c>
      <c r="AO699" s="13">
        <v>45103</v>
      </c>
      <c r="AP699" s="13">
        <v>45107</v>
      </c>
      <c r="AQ699" s="13">
        <v>45107</v>
      </c>
      <c r="AR699">
        <f t="shared" si="105"/>
        <v>3.5</v>
      </c>
      <c r="AS699">
        <f t="shared" si="106"/>
        <v>3.8150000000000004</v>
      </c>
      <c r="AT699" t="s">
        <v>1946</v>
      </c>
    </row>
    <row r="700" spans="1:46" ht="20.149999999999999" customHeight="1" x14ac:dyDescent="0.35">
      <c r="A700">
        <v>699</v>
      </c>
      <c r="B700" t="s">
        <v>360</v>
      </c>
      <c r="C700" t="s">
        <v>11428</v>
      </c>
      <c r="D700" t="s">
        <v>2825</v>
      </c>
      <c r="E700" t="s">
        <v>98</v>
      </c>
      <c r="G700" t="s">
        <v>2413</v>
      </c>
      <c r="H700" t="s">
        <v>2414</v>
      </c>
      <c r="I700" t="s">
        <v>92</v>
      </c>
      <c r="J700" t="s">
        <v>2415</v>
      </c>
      <c r="K700" t="s">
        <v>2415</v>
      </c>
      <c r="N700">
        <v>2.41</v>
      </c>
      <c r="R700" s="14">
        <v>44950</v>
      </c>
      <c r="S700" t="s">
        <v>207</v>
      </c>
      <c r="T700" s="14">
        <v>44975</v>
      </c>
      <c r="U700" s="16" t="s">
        <v>1872</v>
      </c>
      <c r="V700" s="16">
        <f t="shared" si="98"/>
        <v>289.20000000000005</v>
      </c>
      <c r="W700" s="16" t="s">
        <v>2113</v>
      </c>
      <c r="X700" t="s">
        <v>207</v>
      </c>
      <c r="Y700" s="16" t="s">
        <v>1873</v>
      </c>
      <c r="Z700" s="16" t="s">
        <v>204</v>
      </c>
      <c r="AB700" s="17">
        <f t="shared" si="99"/>
        <v>241</v>
      </c>
      <c r="AC700" s="13">
        <v>45003</v>
      </c>
      <c r="AD700">
        <f t="shared" si="97"/>
        <v>241</v>
      </c>
      <c r="AE700" s="13">
        <v>45003</v>
      </c>
      <c r="AF700">
        <f t="shared" si="107"/>
        <v>241</v>
      </c>
      <c r="AG700" s="13">
        <v>45003</v>
      </c>
      <c r="AH700">
        <f t="shared" si="102"/>
        <v>16.87</v>
      </c>
      <c r="AI700" s="13">
        <v>44997</v>
      </c>
      <c r="AJ700">
        <f t="shared" si="108"/>
        <v>120.5</v>
      </c>
      <c r="AK700" s="13">
        <v>45034</v>
      </c>
      <c r="AL700">
        <v>0</v>
      </c>
      <c r="AN700" t="s">
        <v>204</v>
      </c>
      <c r="AO700" s="13">
        <v>45103</v>
      </c>
      <c r="AP700" s="13">
        <v>45107</v>
      </c>
      <c r="AQ700" s="13">
        <v>45107</v>
      </c>
      <c r="AR700">
        <f t="shared" si="105"/>
        <v>3.5</v>
      </c>
      <c r="AS700">
        <f t="shared" si="106"/>
        <v>8.4350000000000005</v>
      </c>
      <c r="AT700" t="s">
        <v>1946</v>
      </c>
    </row>
    <row r="701" spans="1:46" ht="20.149999999999999" customHeight="1" x14ac:dyDescent="0.35">
      <c r="A701">
        <v>700</v>
      </c>
      <c r="B701" t="s">
        <v>360</v>
      </c>
      <c r="C701" t="s">
        <v>11429</v>
      </c>
      <c r="D701" t="s">
        <v>2826</v>
      </c>
      <c r="E701" t="s">
        <v>98</v>
      </c>
      <c r="G701" t="s">
        <v>2413</v>
      </c>
      <c r="H701" t="s">
        <v>2414</v>
      </c>
      <c r="I701" t="s">
        <v>92</v>
      </c>
      <c r="J701" t="s">
        <v>2415</v>
      </c>
      <c r="K701" t="s">
        <v>2415</v>
      </c>
      <c r="N701">
        <v>1.02</v>
      </c>
      <c r="R701" s="14">
        <v>44950</v>
      </c>
      <c r="S701" t="s">
        <v>207</v>
      </c>
      <c r="T701" s="14">
        <v>44972</v>
      </c>
      <c r="U701" s="16" t="s">
        <v>1872</v>
      </c>
      <c r="V701" s="16">
        <f t="shared" si="98"/>
        <v>122.4</v>
      </c>
      <c r="W701" s="16" t="s">
        <v>2113</v>
      </c>
      <c r="X701" t="s">
        <v>207</v>
      </c>
      <c r="Y701" s="16" t="s">
        <v>1873</v>
      </c>
      <c r="Z701" s="16" t="s">
        <v>204</v>
      </c>
      <c r="AB701" s="17">
        <f t="shared" si="99"/>
        <v>102</v>
      </c>
      <c r="AC701" s="13">
        <v>45000</v>
      </c>
      <c r="AD701">
        <f t="shared" si="97"/>
        <v>102</v>
      </c>
      <c r="AE701" s="13">
        <v>45000</v>
      </c>
      <c r="AF701">
        <f t="shared" si="107"/>
        <v>102</v>
      </c>
      <c r="AG701" s="13">
        <v>45000</v>
      </c>
      <c r="AH701">
        <f t="shared" si="102"/>
        <v>7.1400000000000006</v>
      </c>
      <c r="AI701" s="13">
        <v>44994</v>
      </c>
      <c r="AJ701">
        <f t="shared" si="108"/>
        <v>51</v>
      </c>
      <c r="AK701" s="13">
        <v>45031</v>
      </c>
      <c r="AL701">
        <v>0</v>
      </c>
      <c r="AN701" t="s">
        <v>204</v>
      </c>
      <c r="AO701" s="13">
        <v>45104</v>
      </c>
      <c r="AP701" s="13">
        <v>45105</v>
      </c>
      <c r="AQ701" s="13">
        <v>45105</v>
      </c>
      <c r="AR701">
        <f t="shared" si="105"/>
        <v>3.5</v>
      </c>
      <c r="AS701">
        <f t="shared" si="106"/>
        <v>3.5700000000000003</v>
      </c>
      <c r="AT701" t="s">
        <v>1946</v>
      </c>
    </row>
    <row r="702" spans="1:46" ht="20.149999999999999" customHeight="1" x14ac:dyDescent="0.35">
      <c r="A702">
        <v>701</v>
      </c>
      <c r="B702" t="s">
        <v>360</v>
      </c>
      <c r="C702" t="s">
        <v>11430</v>
      </c>
      <c r="D702" t="s">
        <v>294</v>
      </c>
      <c r="E702" t="s">
        <v>98</v>
      </c>
      <c r="G702" t="s">
        <v>2413</v>
      </c>
      <c r="H702" t="s">
        <v>2414</v>
      </c>
      <c r="I702" t="s">
        <v>92</v>
      </c>
      <c r="J702" t="s">
        <v>2415</v>
      </c>
      <c r="K702" t="s">
        <v>2415</v>
      </c>
      <c r="N702">
        <v>0.81</v>
      </c>
      <c r="R702" s="14">
        <v>44950</v>
      </c>
      <c r="S702" t="s">
        <v>207</v>
      </c>
      <c r="T702" s="14">
        <v>44972</v>
      </c>
      <c r="U702" s="16" t="s">
        <v>1872</v>
      </c>
      <c r="V702" s="16">
        <f t="shared" si="98"/>
        <v>97.2</v>
      </c>
      <c r="W702" s="16" t="s">
        <v>2113</v>
      </c>
      <c r="X702" t="s">
        <v>207</v>
      </c>
      <c r="Y702" s="16" t="s">
        <v>1873</v>
      </c>
      <c r="Z702" s="16" t="s">
        <v>204</v>
      </c>
      <c r="AB702" s="17">
        <f t="shared" si="99"/>
        <v>81</v>
      </c>
      <c r="AC702" s="13">
        <v>45000</v>
      </c>
      <c r="AD702">
        <f t="shared" si="97"/>
        <v>81</v>
      </c>
      <c r="AE702" s="13">
        <v>45000</v>
      </c>
      <c r="AF702">
        <f t="shared" si="107"/>
        <v>81</v>
      </c>
      <c r="AG702" s="13">
        <v>45000</v>
      </c>
      <c r="AH702">
        <f t="shared" si="102"/>
        <v>5.67</v>
      </c>
      <c r="AI702" s="13">
        <v>44994</v>
      </c>
      <c r="AJ702">
        <f t="shared" si="108"/>
        <v>40.5</v>
      </c>
      <c r="AK702" s="13">
        <v>45031</v>
      </c>
      <c r="AL702">
        <v>0</v>
      </c>
      <c r="AN702" t="s">
        <v>204</v>
      </c>
      <c r="AO702" s="13">
        <v>45103</v>
      </c>
      <c r="AP702" s="13">
        <v>45105</v>
      </c>
      <c r="AQ702" s="13">
        <v>45105</v>
      </c>
      <c r="AR702">
        <f t="shared" si="105"/>
        <v>3.4999999999999996</v>
      </c>
      <c r="AS702">
        <f t="shared" si="106"/>
        <v>2.835</v>
      </c>
      <c r="AT702" t="s">
        <v>1946</v>
      </c>
    </row>
    <row r="703" spans="1:46" ht="20.149999999999999" customHeight="1" x14ac:dyDescent="0.35">
      <c r="A703">
        <v>702</v>
      </c>
      <c r="B703" t="s">
        <v>360</v>
      </c>
      <c r="C703" t="s">
        <v>11431</v>
      </c>
      <c r="D703" t="s">
        <v>2827</v>
      </c>
      <c r="E703" t="s">
        <v>98</v>
      </c>
      <c r="G703" t="s">
        <v>2413</v>
      </c>
      <c r="H703" t="s">
        <v>2414</v>
      </c>
      <c r="I703" t="s">
        <v>92</v>
      </c>
      <c r="J703" t="s">
        <v>2415</v>
      </c>
      <c r="K703" t="s">
        <v>2415</v>
      </c>
      <c r="N703">
        <v>0.91</v>
      </c>
      <c r="R703" s="14">
        <v>44951</v>
      </c>
      <c r="S703" t="s">
        <v>207</v>
      </c>
      <c r="T703" s="14">
        <v>44972</v>
      </c>
      <c r="U703" s="16" t="s">
        <v>1872</v>
      </c>
      <c r="V703" s="16">
        <f t="shared" si="98"/>
        <v>109.2</v>
      </c>
      <c r="W703" s="16" t="s">
        <v>2429</v>
      </c>
      <c r="X703" t="s">
        <v>207</v>
      </c>
      <c r="Y703" s="16" t="s">
        <v>1873</v>
      </c>
      <c r="Z703" s="16" t="s">
        <v>204</v>
      </c>
      <c r="AB703" s="17">
        <f t="shared" si="99"/>
        <v>91</v>
      </c>
      <c r="AC703" s="13">
        <v>45000</v>
      </c>
      <c r="AD703">
        <f t="shared" si="97"/>
        <v>91</v>
      </c>
      <c r="AE703" s="13">
        <v>45000</v>
      </c>
      <c r="AF703">
        <f t="shared" si="107"/>
        <v>91</v>
      </c>
      <c r="AG703" s="13">
        <v>45000</v>
      </c>
      <c r="AH703">
        <f t="shared" si="102"/>
        <v>6.37</v>
      </c>
      <c r="AI703" s="13">
        <v>44994</v>
      </c>
      <c r="AJ703">
        <f t="shared" si="108"/>
        <v>45.5</v>
      </c>
      <c r="AK703" s="13">
        <v>45031</v>
      </c>
      <c r="AL703">
        <v>0</v>
      </c>
      <c r="AN703" t="s">
        <v>204</v>
      </c>
      <c r="AO703" s="13">
        <v>45105</v>
      </c>
      <c r="AP703" s="13">
        <v>45105</v>
      </c>
      <c r="AQ703" s="13">
        <v>45105</v>
      </c>
      <c r="AR703">
        <f t="shared" si="105"/>
        <v>3.5</v>
      </c>
      <c r="AS703">
        <f t="shared" si="106"/>
        <v>3.1850000000000001</v>
      </c>
      <c r="AT703" t="s">
        <v>1946</v>
      </c>
    </row>
    <row r="704" spans="1:46" ht="20.149999999999999" customHeight="1" x14ac:dyDescent="0.35">
      <c r="A704">
        <v>703</v>
      </c>
      <c r="B704" t="s">
        <v>360</v>
      </c>
      <c r="C704" t="s">
        <v>11432</v>
      </c>
      <c r="D704" t="s">
        <v>2828</v>
      </c>
      <c r="E704" t="s">
        <v>98</v>
      </c>
      <c r="G704" t="s">
        <v>2413</v>
      </c>
      <c r="H704" t="s">
        <v>2414</v>
      </c>
      <c r="I704" t="s">
        <v>92</v>
      </c>
      <c r="J704" t="s">
        <v>2415</v>
      </c>
      <c r="K704" t="s">
        <v>2415</v>
      </c>
      <c r="N704">
        <v>0.77</v>
      </c>
      <c r="R704" s="14">
        <v>44952</v>
      </c>
      <c r="S704" t="s">
        <v>207</v>
      </c>
      <c r="T704" s="14">
        <v>44970</v>
      </c>
      <c r="U704" s="16" t="s">
        <v>1872</v>
      </c>
      <c r="V704" s="16">
        <f t="shared" si="98"/>
        <v>92.4</v>
      </c>
      <c r="W704" s="16" t="s">
        <v>2429</v>
      </c>
      <c r="X704" t="s">
        <v>207</v>
      </c>
      <c r="Y704" s="16" t="s">
        <v>1873</v>
      </c>
      <c r="Z704" s="16" t="s">
        <v>204</v>
      </c>
      <c r="AB704" s="17">
        <f t="shared" si="99"/>
        <v>77</v>
      </c>
      <c r="AC704" s="13">
        <v>44998</v>
      </c>
      <c r="AD704">
        <f t="shared" si="97"/>
        <v>77</v>
      </c>
      <c r="AE704" s="13">
        <v>44998</v>
      </c>
      <c r="AF704">
        <f t="shared" si="107"/>
        <v>77</v>
      </c>
      <c r="AG704" s="13">
        <v>44998</v>
      </c>
      <c r="AH704">
        <f t="shared" si="102"/>
        <v>5.3900000000000006</v>
      </c>
      <c r="AI704" s="13">
        <v>44992</v>
      </c>
      <c r="AJ704">
        <f t="shared" si="108"/>
        <v>38.5</v>
      </c>
      <c r="AK704" s="13">
        <v>45029</v>
      </c>
      <c r="AL704">
        <v>0</v>
      </c>
      <c r="AM704" t="s">
        <v>3050</v>
      </c>
      <c r="AN704" t="s">
        <v>207</v>
      </c>
      <c r="AO704" s="13"/>
      <c r="AR704"/>
    </row>
    <row r="705" spans="1:46" ht="20.149999999999999" customHeight="1" x14ac:dyDescent="0.35">
      <c r="A705">
        <v>704</v>
      </c>
      <c r="B705" t="s">
        <v>360</v>
      </c>
      <c r="C705" t="s">
        <v>11433</v>
      </c>
      <c r="D705" t="s">
        <v>2829</v>
      </c>
      <c r="E705" t="s">
        <v>98</v>
      </c>
      <c r="G705" t="s">
        <v>2413</v>
      </c>
      <c r="H705" t="s">
        <v>2414</v>
      </c>
      <c r="I705" t="s">
        <v>92</v>
      </c>
      <c r="J705" t="s">
        <v>2415</v>
      </c>
      <c r="K705" t="s">
        <v>2415</v>
      </c>
      <c r="N705">
        <v>0.76</v>
      </c>
      <c r="R705" s="14">
        <v>44950</v>
      </c>
      <c r="S705" t="s">
        <v>207</v>
      </c>
      <c r="T705" s="14">
        <v>44973</v>
      </c>
      <c r="U705" s="16" t="s">
        <v>1872</v>
      </c>
      <c r="V705" s="16">
        <f t="shared" si="98"/>
        <v>91.2</v>
      </c>
      <c r="W705" s="16" t="s">
        <v>2113</v>
      </c>
      <c r="X705" t="s">
        <v>207</v>
      </c>
      <c r="Y705" s="16" t="s">
        <v>1873</v>
      </c>
      <c r="Z705" s="16" t="s">
        <v>204</v>
      </c>
      <c r="AB705" s="17">
        <f t="shared" si="99"/>
        <v>76</v>
      </c>
      <c r="AC705" s="13">
        <v>45001</v>
      </c>
      <c r="AD705">
        <f t="shared" si="97"/>
        <v>76</v>
      </c>
      <c r="AE705" s="13">
        <v>45001</v>
      </c>
      <c r="AF705">
        <f t="shared" si="107"/>
        <v>76</v>
      </c>
      <c r="AG705" s="13">
        <v>45001</v>
      </c>
      <c r="AH705">
        <f t="shared" si="102"/>
        <v>5.32</v>
      </c>
      <c r="AI705" s="13">
        <v>44995</v>
      </c>
      <c r="AJ705">
        <f t="shared" si="108"/>
        <v>38</v>
      </c>
      <c r="AK705" s="13">
        <v>45032</v>
      </c>
      <c r="AL705">
        <v>0</v>
      </c>
      <c r="AN705" t="s">
        <v>204</v>
      </c>
      <c r="AO705" s="13">
        <v>45094</v>
      </c>
      <c r="AP705" s="13">
        <v>45100</v>
      </c>
      <c r="AQ705" s="13">
        <v>45104</v>
      </c>
      <c r="AR705">
        <f t="shared" ref="AR705:AR711" si="109">AS705/N705</f>
        <v>3.5</v>
      </c>
      <c r="AS705">
        <f t="shared" ref="AS705:AS711" si="110">N705*3.5</f>
        <v>2.66</v>
      </c>
      <c r="AT705" t="s">
        <v>1946</v>
      </c>
    </row>
    <row r="706" spans="1:46" ht="20.149999999999999" customHeight="1" x14ac:dyDescent="0.35">
      <c r="A706">
        <v>705</v>
      </c>
      <c r="B706" t="s">
        <v>360</v>
      </c>
      <c r="C706" t="s">
        <v>11434</v>
      </c>
      <c r="D706" t="s">
        <v>2830</v>
      </c>
      <c r="E706" t="s">
        <v>98</v>
      </c>
      <c r="G706" t="s">
        <v>2413</v>
      </c>
      <c r="H706" t="s">
        <v>2414</v>
      </c>
      <c r="I706" t="s">
        <v>92</v>
      </c>
      <c r="J706" t="s">
        <v>2415</v>
      </c>
      <c r="K706" t="s">
        <v>2415</v>
      </c>
      <c r="N706">
        <v>2.06</v>
      </c>
      <c r="R706" s="14">
        <v>44951</v>
      </c>
      <c r="S706" t="s">
        <v>207</v>
      </c>
      <c r="T706" s="14">
        <v>44973</v>
      </c>
      <c r="U706" s="16" t="s">
        <v>1872</v>
      </c>
      <c r="V706" s="16">
        <f t="shared" si="98"/>
        <v>247.20000000000002</v>
      </c>
      <c r="W706" s="16" t="s">
        <v>2113</v>
      </c>
      <c r="X706" t="s">
        <v>207</v>
      </c>
      <c r="Y706" s="16" t="s">
        <v>1873</v>
      </c>
      <c r="Z706" s="16" t="s">
        <v>204</v>
      </c>
      <c r="AB706" s="17">
        <f t="shared" si="99"/>
        <v>206</v>
      </c>
      <c r="AC706" s="13">
        <v>45001</v>
      </c>
      <c r="AD706">
        <f t="shared" si="97"/>
        <v>206</v>
      </c>
      <c r="AE706" s="13">
        <v>45001</v>
      </c>
      <c r="AF706">
        <f t="shared" si="107"/>
        <v>206</v>
      </c>
      <c r="AG706" s="13">
        <v>45001</v>
      </c>
      <c r="AH706">
        <f t="shared" si="102"/>
        <v>14.42</v>
      </c>
      <c r="AI706" s="13">
        <v>44995</v>
      </c>
      <c r="AJ706">
        <f t="shared" si="108"/>
        <v>103</v>
      </c>
      <c r="AK706" s="13">
        <v>45032</v>
      </c>
      <c r="AL706">
        <v>0</v>
      </c>
      <c r="AN706" t="s">
        <v>204</v>
      </c>
      <c r="AO706" s="13">
        <v>45098</v>
      </c>
      <c r="AP706" s="13">
        <v>45105</v>
      </c>
      <c r="AQ706" s="13">
        <v>45107</v>
      </c>
      <c r="AR706">
        <f t="shared" si="109"/>
        <v>3.5</v>
      </c>
      <c r="AS706">
        <f t="shared" si="110"/>
        <v>7.21</v>
      </c>
      <c r="AT706" t="s">
        <v>1946</v>
      </c>
    </row>
    <row r="707" spans="1:46" ht="20.149999999999999" customHeight="1" x14ac:dyDescent="0.35">
      <c r="A707">
        <v>706</v>
      </c>
      <c r="B707" t="s">
        <v>360</v>
      </c>
      <c r="C707" t="s">
        <v>11435</v>
      </c>
      <c r="D707" t="s">
        <v>2831</v>
      </c>
      <c r="E707" t="s">
        <v>98</v>
      </c>
      <c r="G707" t="s">
        <v>2413</v>
      </c>
      <c r="H707" t="s">
        <v>2414</v>
      </c>
      <c r="I707" t="s">
        <v>92</v>
      </c>
      <c r="J707" t="s">
        <v>2415</v>
      </c>
      <c r="K707" t="s">
        <v>2415</v>
      </c>
      <c r="N707">
        <v>1.21</v>
      </c>
      <c r="R707" s="14">
        <v>44935</v>
      </c>
      <c r="S707" t="s">
        <v>207</v>
      </c>
      <c r="T707" s="14">
        <v>44971</v>
      </c>
      <c r="U707" s="16" t="s">
        <v>1872</v>
      </c>
      <c r="V707" s="16">
        <f t="shared" si="98"/>
        <v>145.19999999999999</v>
      </c>
      <c r="W707" s="16" t="s">
        <v>2113</v>
      </c>
      <c r="X707" t="s">
        <v>207</v>
      </c>
      <c r="Y707" s="16" t="s">
        <v>1873</v>
      </c>
      <c r="Z707" s="16" t="s">
        <v>204</v>
      </c>
      <c r="AB707" s="17">
        <f t="shared" si="99"/>
        <v>121</v>
      </c>
      <c r="AC707" s="13">
        <v>44999</v>
      </c>
      <c r="AD707">
        <f t="shared" ref="AD707:AD770" si="111">N707*100</f>
        <v>121</v>
      </c>
      <c r="AE707" s="13">
        <v>44999</v>
      </c>
      <c r="AF707">
        <f t="shared" si="107"/>
        <v>121</v>
      </c>
      <c r="AG707" s="13">
        <v>44999</v>
      </c>
      <c r="AH707">
        <f t="shared" si="102"/>
        <v>8.4699999999999989</v>
      </c>
      <c r="AI707" s="13">
        <v>44994</v>
      </c>
      <c r="AJ707">
        <f t="shared" si="108"/>
        <v>60.5</v>
      </c>
      <c r="AK707" s="13">
        <v>45030</v>
      </c>
      <c r="AL707">
        <v>0</v>
      </c>
      <c r="AN707" t="s">
        <v>204</v>
      </c>
      <c r="AO707" s="13">
        <v>45102</v>
      </c>
      <c r="AP707" s="13">
        <v>45105</v>
      </c>
      <c r="AQ707" s="13">
        <v>45105</v>
      </c>
      <c r="AR707">
        <f t="shared" si="109"/>
        <v>3.4999999999999996</v>
      </c>
      <c r="AS707">
        <f t="shared" si="110"/>
        <v>4.2349999999999994</v>
      </c>
      <c r="AT707" t="s">
        <v>1946</v>
      </c>
    </row>
    <row r="708" spans="1:46" ht="20.149999999999999" customHeight="1" x14ac:dyDescent="0.35">
      <c r="A708">
        <v>707</v>
      </c>
      <c r="B708" t="s">
        <v>360</v>
      </c>
      <c r="C708" t="s">
        <v>11436</v>
      </c>
      <c r="D708" t="s">
        <v>2832</v>
      </c>
      <c r="E708" t="s">
        <v>98</v>
      </c>
      <c r="G708" t="s">
        <v>2413</v>
      </c>
      <c r="H708" t="s">
        <v>2414</v>
      </c>
      <c r="I708" t="s">
        <v>92</v>
      </c>
      <c r="J708" t="s">
        <v>2415</v>
      </c>
      <c r="K708" t="s">
        <v>2415</v>
      </c>
      <c r="N708">
        <v>1.19</v>
      </c>
      <c r="R708" s="14">
        <v>44936</v>
      </c>
      <c r="S708" t="s">
        <v>207</v>
      </c>
      <c r="T708" s="14">
        <v>44970</v>
      </c>
      <c r="U708" s="16" t="s">
        <v>1872</v>
      </c>
      <c r="V708" s="16">
        <f t="shared" ref="V708:V771" si="112">120*N708</f>
        <v>142.79999999999998</v>
      </c>
      <c r="W708" s="16" t="s">
        <v>2113</v>
      </c>
      <c r="X708" t="s">
        <v>207</v>
      </c>
      <c r="Y708" s="16" t="s">
        <v>1873</v>
      </c>
      <c r="Z708" s="16" t="s">
        <v>204</v>
      </c>
      <c r="AB708" s="17">
        <f t="shared" ref="AB708:AB771" si="113">N708*100</f>
        <v>119</v>
      </c>
      <c r="AC708" s="13">
        <v>44998</v>
      </c>
      <c r="AD708">
        <f t="shared" si="111"/>
        <v>119</v>
      </c>
      <c r="AE708" s="13">
        <v>44998</v>
      </c>
      <c r="AF708">
        <f t="shared" si="107"/>
        <v>119</v>
      </c>
      <c r="AG708" s="13">
        <v>44998</v>
      </c>
      <c r="AH708">
        <f t="shared" si="102"/>
        <v>8.33</v>
      </c>
      <c r="AI708" s="13">
        <v>44992</v>
      </c>
      <c r="AJ708">
        <f t="shared" si="108"/>
        <v>59.5</v>
      </c>
      <c r="AK708" s="13">
        <v>45029</v>
      </c>
      <c r="AL708">
        <v>0</v>
      </c>
      <c r="AN708" t="s">
        <v>204</v>
      </c>
      <c r="AO708" s="13">
        <v>45101</v>
      </c>
      <c r="AP708" s="13">
        <v>45105</v>
      </c>
      <c r="AQ708" s="13">
        <v>45105</v>
      </c>
      <c r="AR708">
        <f t="shared" si="109"/>
        <v>3.5</v>
      </c>
      <c r="AS708">
        <f t="shared" si="110"/>
        <v>4.165</v>
      </c>
      <c r="AT708" t="s">
        <v>1946</v>
      </c>
    </row>
    <row r="709" spans="1:46" ht="20.149999999999999" customHeight="1" x14ac:dyDescent="0.35">
      <c r="A709">
        <v>708</v>
      </c>
      <c r="B709" t="s">
        <v>360</v>
      </c>
      <c r="C709" t="s">
        <v>11437</v>
      </c>
      <c r="D709" t="s">
        <v>2833</v>
      </c>
      <c r="E709" t="s">
        <v>98</v>
      </c>
      <c r="G709" t="s">
        <v>2413</v>
      </c>
      <c r="H709" t="s">
        <v>2414</v>
      </c>
      <c r="I709" t="s">
        <v>92</v>
      </c>
      <c r="J709" t="s">
        <v>2415</v>
      </c>
      <c r="K709" t="s">
        <v>2415</v>
      </c>
      <c r="N709">
        <v>1.65</v>
      </c>
      <c r="R709" s="14">
        <v>44937</v>
      </c>
      <c r="S709" t="s">
        <v>207</v>
      </c>
      <c r="T709" s="14">
        <v>44971</v>
      </c>
      <c r="U709" s="16" t="s">
        <v>1872</v>
      </c>
      <c r="V709" s="16">
        <f t="shared" si="112"/>
        <v>198</v>
      </c>
      <c r="W709" s="16" t="s">
        <v>2113</v>
      </c>
      <c r="X709" t="s">
        <v>207</v>
      </c>
      <c r="Y709" s="16" t="s">
        <v>1873</v>
      </c>
      <c r="Z709" s="16" t="s">
        <v>204</v>
      </c>
      <c r="AB709" s="17">
        <f t="shared" si="113"/>
        <v>165</v>
      </c>
      <c r="AC709" s="13">
        <v>44999</v>
      </c>
      <c r="AD709">
        <f t="shared" si="111"/>
        <v>165</v>
      </c>
      <c r="AE709" s="13">
        <v>44999</v>
      </c>
      <c r="AF709">
        <f t="shared" si="107"/>
        <v>165</v>
      </c>
      <c r="AG709" s="13">
        <v>44999</v>
      </c>
      <c r="AH709">
        <f t="shared" si="102"/>
        <v>11.549999999999999</v>
      </c>
      <c r="AI709" s="13">
        <v>44993</v>
      </c>
      <c r="AJ709">
        <f t="shared" si="108"/>
        <v>82.5</v>
      </c>
      <c r="AK709" s="13">
        <v>45030</v>
      </c>
      <c r="AL709">
        <v>0</v>
      </c>
      <c r="AN709" t="s">
        <v>204</v>
      </c>
      <c r="AO709" s="13">
        <v>45103</v>
      </c>
      <c r="AP709" s="13">
        <v>45105</v>
      </c>
      <c r="AQ709" s="13">
        <v>45106</v>
      </c>
      <c r="AR709">
        <f t="shared" si="109"/>
        <v>3.5</v>
      </c>
      <c r="AS709">
        <f t="shared" si="110"/>
        <v>5.7749999999999995</v>
      </c>
      <c r="AT709" t="s">
        <v>1946</v>
      </c>
    </row>
    <row r="710" spans="1:46" ht="20.149999999999999" customHeight="1" x14ac:dyDescent="0.35">
      <c r="A710">
        <v>709</v>
      </c>
      <c r="B710" t="s">
        <v>360</v>
      </c>
      <c r="C710" t="s">
        <v>11438</v>
      </c>
      <c r="D710" t="s">
        <v>2834</v>
      </c>
      <c r="E710" t="s">
        <v>98</v>
      </c>
      <c r="G710" t="s">
        <v>2413</v>
      </c>
      <c r="H710" t="s">
        <v>2414</v>
      </c>
      <c r="I710" t="s">
        <v>92</v>
      </c>
      <c r="J710" t="s">
        <v>2415</v>
      </c>
      <c r="K710" t="s">
        <v>2415</v>
      </c>
      <c r="N710">
        <v>0.32</v>
      </c>
      <c r="R710" s="14">
        <v>44935</v>
      </c>
      <c r="S710" t="s">
        <v>207</v>
      </c>
      <c r="T710" s="14">
        <v>44971</v>
      </c>
      <c r="U710" s="16" t="s">
        <v>1872</v>
      </c>
      <c r="V710" s="16">
        <f t="shared" si="112"/>
        <v>38.4</v>
      </c>
      <c r="W710" s="16" t="s">
        <v>2113</v>
      </c>
      <c r="X710" t="s">
        <v>207</v>
      </c>
      <c r="Y710" s="16" t="s">
        <v>1873</v>
      </c>
      <c r="Z710" s="16" t="s">
        <v>204</v>
      </c>
      <c r="AB710" s="17">
        <f t="shared" si="113"/>
        <v>32</v>
      </c>
      <c r="AC710" s="13">
        <v>44999</v>
      </c>
      <c r="AD710">
        <f t="shared" si="111"/>
        <v>32</v>
      </c>
      <c r="AE710" s="13">
        <v>44999</v>
      </c>
      <c r="AF710">
        <f t="shared" si="107"/>
        <v>32</v>
      </c>
      <c r="AG710" s="13">
        <v>44999</v>
      </c>
      <c r="AH710">
        <f t="shared" si="102"/>
        <v>2.2400000000000002</v>
      </c>
      <c r="AI710" s="13">
        <v>44993</v>
      </c>
      <c r="AJ710">
        <f t="shared" si="108"/>
        <v>16</v>
      </c>
      <c r="AK710" s="13">
        <v>45030</v>
      </c>
      <c r="AL710">
        <v>0</v>
      </c>
      <c r="AN710" t="s">
        <v>204</v>
      </c>
      <c r="AO710" s="13">
        <v>45102</v>
      </c>
      <c r="AP710" s="13">
        <v>45105</v>
      </c>
      <c r="AQ710" s="13">
        <v>45105</v>
      </c>
      <c r="AR710">
        <f t="shared" si="109"/>
        <v>3.5000000000000004</v>
      </c>
      <c r="AS710">
        <f t="shared" si="110"/>
        <v>1.1200000000000001</v>
      </c>
      <c r="AT710" t="s">
        <v>1946</v>
      </c>
    </row>
    <row r="711" spans="1:46" ht="20.149999999999999" customHeight="1" x14ac:dyDescent="0.35">
      <c r="A711">
        <v>710</v>
      </c>
      <c r="B711" t="s">
        <v>360</v>
      </c>
      <c r="C711" t="s">
        <v>11439</v>
      </c>
      <c r="D711" t="s">
        <v>2835</v>
      </c>
      <c r="E711" t="s">
        <v>98</v>
      </c>
      <c r="G711" t="s">
        <v>2413</v>
      </c>
      <c r="H711" t="s">
        <v>2414</v>
      </c>
      <c r="I711" t="s">
        <v>92</v>
      </c>
      <c r="J711" t="s">
        <v>2415</v>
      </c>
      <c r="K711" t="s">
        <v>2415</v>
      </c>
      <c r="N711">
        <v>0.32</v>
      </c>
      <c r="R711" s="14">
        <v>44939</v>
      </c>
      <c r="S711" t="s">
        <v>207</v>
      </c>
      <c r="T711" s="14">
        <v>44977</v>
      </c>
      <c r="U711" s="16" t="s">
        <v>1872</v>
      </c>
      <c r="V711" s="16">
        <f t="shared" si="112"/>
        <v>38.4</v>
      </c>
      <c r="W711" s="16" t="s">
        <v>2113</v>
      </c>
      <c r="X711" t="s">
        <v>207</v>
      </c>
      <c r="Y711" s="16" t="s">
        <v>1873</v>
      </c>
      <c r="Z711" s="16" t="s">
        <v>204</v>
      </c>
      <c r="AB711" s="17">
        <f t="shared" si="113"/>
        <v>32</v>
      </c>
      <c r="AC711" s="13">
        <v>45005</v>
      </c>
      <c r="AD711">
        <f t="shared" si="111"/>
        <v>32</v>
      </c>
      <c r="AE711" s="13">
        <v>45005</v>
      </c>
      <c r="AF711">
        <f t="shared" si="107"/>
        <v>32</v>
      </c>
      <c r="AG711" s="13">
        <v>45005</v>
      </c>
      <c r="AH711">
        <f t="shared" si="102"/>
        <v>2.2400000000000002</v>
      </c>
      <c r="AI711" s="13">
        <v>44999</v>
      </c>
      <c r="AJ711">
        <f t="shared" si="108"/>
        <v>16</v>
      </c>
      <c r="AK711" s="13">
        <v>45036</v>
      </c>
      <c r="AL711">
        <v>0</v>
      </c>
      <c r="AN711" t="s">
        <v>204</v>
      </c>
      <c r="AO711" s="13">
        <v>45103</v>
      </c>
      <c r="AP711" s="13">
        <v>45105</v>
      </c>
      <c r="AQ711" s="13">
        <v>45105</v>
      </c>
      <c r="AR711">
        <f t="shared" si="109"/>
        <v>3.5000000000000004</v>
      </c>
      <c r="AS711">
        <f t="shared" si="110"/>
        <v>1.1200000000000001</v>
      </c>
      <c r="AT711" t="s">
        <v>1874</v>
      </c>
    </row>
    <row r="712" spans="1:46" ht="20.149999999999999" customHeight="1" x14ac:dyDescent="0.35">
      <c r="A712">
        <v>711</v>
      </c>
      <c r="B712" t="s">
        <v>360</v>
      </c>
      <c r="C712" t="s">
        <v>11440</v>
      </c>
      <c r="D712" t="s">
        <v>2836</v>
      </c>
      <c r="E712" t="s">
        <v>98</v>
      </c>
      <c r="G712" t="s">
        <v>2413</v>
      </c>
      <c r="H712" t="s">
        <v>2414</v>
      </c>
      <c r="I712" t="s">
        <v>92</v>
      </c>
      <c r="J712" t="s">
        <v>2415</v>
      </c>
      <c r="K712" t="s">
        <v>2415</v>
      </c>
      <c r="N712">
        <v>1.1599999999999999</v>
      </c>
      <c r="R712" s="14">
        <v>44948</v>
      </c>
      <c r="S712" t="s">
        <v>207</v>
      </c>
      <c r="T712" s="14">
        <v>44977</v>
      </c>
      <c r="U712" s="16" t="s">
        <v>1872</v>
      </c>
      <c r="V712" s="16">
        <f t="shared" si="112"/>
        <v>139.19999999999999</v>
      </c>
      <c r="W712" s="16" t="s">
        <v>2113</v>
      </c>
      <c r="X712" t="s">
        <v>207</v>
      </c>
      <c r="Y712" s="16" t="s">
        <v>1873</v>
      </c>
      <c r="Z712" s="16" t="s">
        <v>204</v>
      </c>
      <c r="AB712" s="17">
        <f t="shared" si="113"/>
        <v>115.99999999999999</v>
      </c>
      <c r="AC712" s="13">
        <v>45005</v>
      </c>
      <c r="AD712">
        <f t="shared" si="111"/>
        <v>115.99999999999999</v>
      </c>
      <c r="AE712" s="13">
        <v>45005</v>
      </c>
      <c r="AF712">
        <f t="shared" si="107"/>
        <v>115.99999999999999</v>
      </c>
      <c r="AG712" s="13">
        <v>45005</v>
      </c>
      <c r="AH712">
        <f t="shared" si="102"/>
        <v>8.1199999999999992</v>
      </c>
      <c r="AI712" s="13">
        <v>44999</v>
      </c>
      <c r="AJ712">
        <f t="shared" si="108"/>
        <v>57.999999999999993</v>
      </c>
      <c r="AK712" s="13">
        <v>45036</v>
      </c>
      <c r="AL712">
        <v>0</v>
      </c>
      <c r="AM712" t="s">
        <v>3050</v>
      </c>
      <c r="AN712" t="s">
        <v>207</v>
      </c>
      <c r="AO712" s="13"/>
      <c r="AR712"/>
    </row>
    <row r="713" spans="1:46" ht="20.149999999999999" customHeight="1" x14ac:dyDescent="0.35">
      <c r="A713">
        <v>712</v>
      </c>
      <c r="B713" t="s">
        <v>360</v>
      </c>
      <c r="C713" t="s">
        <v>11441</v>
      </c>
      <c r="D713" t="s">
        <v>2837</v>
      </c>
      <c r="E713" t="s">
        <v>98</v>
      </c>
      <c r="G713" t="s">
        <v>2413</v>
      </c>
      <c r="H713" t="s">
        <v>2414</v>
      </c>
      <c r="I713" t="s">
        <v>92</v>
      </c>
      <c r="J713" t="s">
        <v>2415</v>
      </c>
      <c r="K713" t="s">
        <v>2415</v>
      </c>
      <c r="N713">
        <v>0.92</v>
      </c>
      <c r="R713" s="14">
        <v>44932</v>
      </c>
      <c r="S713" t="s">
        <v>207</v>
      </c>
      <c r="T713" s="14">
        <v>44975</v>
      </c>
      <c r="U713" s="16" t="s">
        <v>1872</v>
      </c>
      <c r="V713" s="16">
        <f t="shared" si="112"/>
        <v>110.4</v>
      </c>
      <c r="W713" s="16" t="s">
        <v>2429</v>
      </c>
      <c r="X713" t="s">
        <v>207</v>
      </c>
      <c r="Y713" s="16" t="s">
        <v>1873</v>
      </c>
      <c r="Z713" s="16" t="s">
        <v>204</v>
      </c>
      <c r="AB713" s="17">
        <f t="shared" si="113"/>
        <v>92</v>
      </c>
      <c r="AC713" s="13">
        <v>45003</v>
      </c>
      <c r="AD713">
        <f t="shared" si="111"/>
        <v>92</v>
      </c>
      <c r="AE713" s="13">
        <v>45003</v>
      </c>
      <c r="AF713">
        <f t="shared" si="107"/>
        <v>92</v>
      </c>
      <c r="AG713" s="13">
        <v>45003</v>
      </c>
      <c r="AH713">
        <f t="shared" si="102"/>
        <v>6.44</v>
      </c>
      <c r="AI713" s="13">
        <v>44997</v>
      </c>
      <c r="AJ713">
        <f t="shared" si="108"/>
        <v>46</v>
      </c>
      <c r="AK713" s="13">
        <v>45035</v>
      </c>
      <c r="AL713">
        <v>0</v>
      </c>
      <c r="AM713" t="s">
        <v>3050</v>
      </c>
      <c r="AN713" t="s">
        <v>207</v>
      </c>
      <c r="AO713" s="13"/>
      <c r="AR713"/>
    </row>
    <row r="714" spans="1:46" ht="20.149999999999999" customHeight="1" x14ac:dyDescent="0.35">
      <c r="A714">
        <v>713</v>
      </c>
      <c r="B714" t="s">
        <v>360</v>
      </c>
      <c r="C714" t="s">
        <v>11442</v>
      </c>
      <c r="D714" t="s">
        <v>2838</v>
      </c>
      <c r="E714" t="s">
        <v>98</v>
      </c>
      <c r="G714" t="s">
        <v>2413</v>
      </c>
      <c r="H714" t="s">
        <v>2414</v>
      </c>
      <c r="I714" t="s">
        <v>92</v>
      </c>
      <c r="J714" t="s">
        <v>2415</v>
      </c>
      <c r="K714" t="s">
        <v>2415</v>
      </c>
      <c r="N714">
        <v>0.97</v>
      </c>
      <c r="R714" s="14">
        <v>44958</v>
      </c>
      <c r="S714" t="s">
        <v>207</v>
      </c>
      <c r="T714" s="14">
        <v>44975</v>
      </c>
      <c r="U714" s="16" t="s">
        <v>1872</v>
      </c>
      <c r="V714" s="16">
        <f t="shared" si="112"/>
        <v>116.39999999999999</v>
      </c>
      <c r="W714" s="16" t="s">
        <v>2429</v>
      </c>
      <c r="X714" t="s">
        <v>207</v>
      </c>
      <c r="Y714" s="16" t="s">
        <v>1873</v>
      </c>
      <c r="Z714" s="16" t="s">
        <v>204</v>
      </c>
      <c r="AB714" s="17">
        <f t="shared" si="113"/>
        <v>97</v>
      </c>
      <c r="AC714" s="13">
        <v>45003</v>
      </c>
      <c r="AD714">
        <f t="shared" si="111"/>
        <v>97</v>
      </c>
      <c r="AE714" s="13">
        <v>45003</v>
      </c>
      <c r="AF714">
        <f t="shared" si="107"/>
        <v>97</v>
      </c>
      <c r="AG714" s="13">
        <v>45003</v>
      </c>
      <c r="AH714">
        <f t="shared" si="102"/>
        <v>6.79</v>
      </c>
      <c r="AI714" s="13">
        <v>44997</v>
      </c>
      <c r="AJ714">
        <f t="shared" si="108"/>
        <v>48.5</v>
      </c>
      <c r="AK714" s="13">
        <v>45034</v>
      </c>
      <c r="AL714">
        <v>0</v>
      </c>
      <c r="AN714" t="s">
        <v>204</v>
      </c>
      <c r="AO714" s="13">
        <v>45104</v>
      </c>
      <c r="AP714" s="13">
        <v>45116</v>
      </c>
      <c r="AQ714" s="13">
        <v>45116</v>
      </c>
      <c r="AR714">
        <f t="shared" ref="AR714:AR754" si="114">AS714/N714</f>
        <v>3.5</v>
      </c>
      <c r="AS714">
        <f t="shared" ref="AS714:AS754" si="115">N714*3.5</f>
        <v>3.395</v>
      </c>
      <c r="AT714" t="s">
        <v>1874</v>
      </c>
    </row>
    <row r="715" spans="1:46" ht="20.149999999999999" customHeight="1" x14ac:dyDescent="0.35">
      <c r="A715">
        <v>714</v>
      </c>
      <c r="B715" t="s">
        <v>360</v>
      </c>
      <c r="C715" t="s">
        <v>11443</v>
      </c>
      <c r="D715" t="s">
        <v>2839</v>
      </c>
      <c r="E715" t="s">
        <v>98</v>
      </c>
      <c r="G715" t="s">
        <v>2413</v>
      </c>
      <c r="H715" t="s">
        <v>2414</v>
      </c>
      <c r="I715" t="s">
        <v>92</v>
      </c>
      <c r="J715" t="s">
        <v>2415</v>
      </c>
      <c r="K715" t="s">
        <v>2415</v>
      </c>
      <c r="N715">
        <v>1.48</v>
      </c>
      <c r="R715" s="14">
        <v>44958</v>
      </c>
      <c r="S715" t="s">
        <v>207</v>
      </c>
      <c r="T715" s="14">
        <v>44974</v>
      </c>
      <c r="U715" s="16" t="s">
        <v>1872</v>
      </c>
      <c r="V715" s="16">
        <f t="shared" si="112"/>
        <v>177.6</v>
      </c>
      <c r="W715" s="16" t="s">
        <v>2113</v>
      </c>
      <c r="X715" t="s">
        <v>207</v>
      </c>
      <c r="Y715" s="16" t="s">
        <v>1873</v>
      </c>
      <c r="Z715" s="16" t="s">
        <v>204</v>
      </c>
      <c r="AB715" s="17">
        <f t="shared" si="113"/>
        <v>148</v>
      </c>
      <c r="AC715" s="13">
        <v>45002</v>
      </c>
      <c r="AD715">
        <f t="shared" si="111"/>
        <v>148</v>
      </c>
      <c r="AE715" s="13">
        <v>45002</v>
      </c>
      <c r="AF715">
        <f t="shared" si="107"/>
        <v>148</v>
      </c>
      <c r="AG715" s="13">
        <v>45002</v>
      </c>
      <c r="AH715">
        <f t="shared" si="102"/>
        <v>10.36</v>
      </c>
      <c r="AI715" s="13">
        <v>44998</v>
      </c>
      <c r="AJ715">
        <f t="shared" si="108"/>
        <v>74</v>
      </c>
      <c r="AK715" s="13">
        <v>45033</v>
      </c>
      <c r="AL715">
        <v>0</v>
      </c>
      <c r="AN715" t="s">
        <v>204</v>
      </c>
      <c r="AO715" s="13">
        <v>45103</v>
      </c>
      <c r="AP715" s="13">
        <v>45115</v>
      </c>
      <c r="AQ715" s="13">
        <v>45115</v>
      </c>
      <c r="AR715">
        <f t="shared" si="114"/>
        <v>3.5</v>
      </c>
      <c r="AS715">
        <f t="shared" si="115"/>
        <v>5.18</v>
      </c>
      <c r="AT715" t="s">
        <v>1946</v>
      </c>
    </row>
    <row r="716" spans="1:46" ht="20.149999999999999" customHeight="1" x14ac:dyDescent="0.35">
      <c r="A716">
        <v>715</v>
      </c>
      <c r="B716" t="s">
        <v>360</v>
      </c>
      <c r="C716" t="s">
        <v>11444</v>
      </c>
      <c r="D716" t="s">
        <v>2840</v>
      </c>
      <c r="E716" t="s">
        <v>98</v>
      </c>
      <c r="G716" t="s">
        <v>2413</v>
      </c>
      <c r="H716" t="s">
        <v>2414</v>
      </c>
      <c r="I716" t="s">
        <v>92</v>
      </c>
      <c r="J716" t="s">
        <v>2415</v>
      </c>
      <c r="K716" t="s">
        <v>2415</v>
      </c>
      <c r="N716">
        <v>0.67</v>
      </c>
      <c r="R716" s="14">
        <v>44935</v>
      </c>
      <c r="S716" t="s">
        <v>207</v>
      </c>
      <c r="T716" s="14">
        <v>44977</v>
      </c>
      <c r="U716" s="16" t="s">
        <v>1872</v>
      </c>
      <c r="V716" s="16">
        <f t="shared" si="112"/>
        <v>80.400000000000006</v>
      </c>
      <c r="W716" s="16" t="s">
        <v>2429</v>
      </c>
      <c r="X716" t="s">
        <v>207</v>
      </c>
      <c r="Y716" s="16" t="s">
        <v>1873</v>
      </c>
      <c r="Z716" s="16" t="s">
        <v>204</v>
      </c>
      <c r="AB716" s="17">
        <f t="shared" si="113"/>
        <v>67</v>
      </c>
      <c r="AC716" s="13">
        <v>45005</v>
      </c>
      <c r="AD716">
        <f t="shared" si="111"/>
        <v>67</v>
      </c>
      <c r="AE716" s="13">
        <v>45005</v>
      </c>
      <c r="AF716">
        <f t="shared" si="107"/>
        <v>67</v>
      </c>
      <c r="AG716" s="13">
        <v>45005</v>
      </c>
      <c r="AH716">
        <f t="shared" si="102"/>
        <v>4.6900000000000004</v>
      </c>
      <c r="AI716" s="13">
        <v>44999</v>
      </c>
      <c r="AJ716">
        <f t="shared" si="108"/>
        <v>33.5</v>
      </c>
      <c r="AK716" s="13">
        <v>45036</v>
      </c>
      <c r="AL716">
        <v>0</v>
      </c>
      <c r="AN716" t="s">
        <v>204</v>
      </c>
      <c r="AO716" s="13">
        <v>45105</v>
      </c>
      <c r="AP716" s="13">
        <v>45115</v>
      </c>
      <c r="AQ716" s="13">
        <v>45115</v>
      </c>
      <c r="AR716">
        <f t="shared" si="114"/>
        <v>3.5</v>
      </c>
      <c r="AS716">
        <f t="shared" si="115"/>
        <v>2.3450000000000002</v>
      </c>
      <c r="AT716" t="s">
        <v>1946</v>
      </c>
    </row>
    <row r="717" spans="1:46" ht="20.149999999999999" customHeight="1" x14ac:dyDescent="0.35">
      <c r="A717">
        <v>716</v>
      </c>
      <c r="B717" t="s">
        <v>360</v>
      </c>
      <c r="C717" t="s">
        <v>11445</v>
      </c>
      <c r="D717" t="s">
        <v>2841</v>
      </c>
      <c r="E717" t="s">
        <v>98</v>
      </c>
      <c r="G717" t="s">
        <v>2413</v>
      </c>
      <c r="H717" t="s">
        <v>2414</v>
      </c>
      <c r="I717" t="s">
        <v>92</v>
      </c>
      <c r="J717" t="s">
        <v>2415</v>
      </c>
      <c r="K717" t="s">
        <v>2415</v>
      </c>
      <c r="N717">
        <v>0.86</v>
      </c>
      <c r="R717" s="14">
        <v>44939</v>
      </c>
      <c r="S717" t="s">
        <v>207</v>
      </c>
      <c r="T717" s="14">
        <v>44975</v>
      </c>
      <c r="U717" s="16" t="s">
        <v>1872</v>
      </c>
      <c r="V717" s="16">
        <f t="shared" si="112"/>
        <v>103.2</v>
      </c>
      <c r="W717" s="16" t="s">
        <v>2429</v>
      </c>
      <c r="X717" t="s">
        <v>207</v>
      </c>
      <c r="Y717" s="16" t="s">
        <v>1873</v>
      </c>
      <c r="Z717" s="16" t="s">
        <v>204</v>
      </c>
      <c r="AB717" s="17">
        <f t="shared" si="113"/>
        <v>86</v>
      </c>
      <c r="AC717" s="13">
        <v>45003</v>
      </c>
      <c r="AD717">
        <f t="shared" si="111"/>
        <v>86</v>
      </c>
      <c r="AE717" s="13">
        <v>45003</v>
      </c>
      <c r="AF717">
        <f t="shared" si="107"/>
        <v>86</v>
      </c>
      <c r="AG717" s="13">
        <v>45003</v>
      </c>
      <c r="AH717">
        <f t="shared" si="102"/>
        <v>6.02</v>
      </c>
      <c r="AI717" s="13">
        <v>44999</v>
      </c>
      <c r="AJ717">
        <f t="shared" si="108"/>
        <v>43</v>
      </c>
      <c r="AK717" s="13">
        <v>45034</v>
      </c>
      <c r="AL717">
        <v>0</v>
      </c>
      <c r="AN717" t="s">
        <v>204</v>
      </c>
      <c r="AO717" s="13">
        <v>45105</v>
      </c>
      <c r="AP717" s="13">
        <v>45119</v>
      </c>
      <c r="AQ717" s="13">
        <v>45119</v>
      </c>
      <c r="AR717">
        <f t="shared" si="114"/>
        <v>3.5</v>
      </c>
      <c r="AS717">
        <f t="shared" si="115"/>
        <v>3.01</v>
      </c>
      <c r="AT717" t="s">
        <v>1946</v>
      </c>
    </row>
    <row r="718" spans="1:46" ht="20.149999999999999" customHeight="1" x14ac:dyDescent="0.35">
      <c r="A718">
        <v>717</v>
      </c>
      <c r="B718" t="s">
        <v>360</v>
      </c>
      <c r="C718" t="s">
        <v>11446</v>
      </c>
      <c r="D718" t="s">
        <v>2842</v>
      </c>
      <c r="E718" t="s">
        <v>93</v>
      </c>
      <c r="G718" t="s">
        <v>2413</v>
      </c>
      <c r="H718" t="s">
        <v>2414</v>
      </c>
      <c r="I718" t="s">
        <v>92</v>
      </c>
      <c r="J718" t="s">
        <v>2415</v>
      </c>
      <c r="K718" t="s">
        <v>2415</v>
      </c>
      <c r="N718">
        <v>0.88</v>
      </c>
      <c r="R718" s="14">
        <v>44935</v>
      </c>
      <c r="S718" t="s">
        <v>207</v>
      </c>
      <c r="T718" s="14">
        <v>44975</v>
      </c>
      <c r="U718" s="16" t="s">
        <v>1872</v>
      </c>
      <c r="V718" s="16">
        <f t="shared" si="112"/>
        <v>105.6</v>
      </c>
      <c r="W718" s="16" t="s">
        <v>2429</v>
      </c>
      <c r="X718" t="s">
        <v>207</v>
      </c>
      <c r="Y718" s="16" t="s">
        <v>1873</v>
      </c>
      <c r="Z718" s="16" t="s">
        <v>204</v>
      </c>
      <c r="AB718" s="17">
        <f t="shared" si="113"/>
        <v>88</v>
      </c>
      <c r="AC718" s="13">
        <v>45003</v>
      </c>
      <c r="AD718">
        <f t="shared" si="111"/>
        <v>88</v>
      </c>
      <c r="AE718" s="13">
        <v>45003</v>
      </c>
      <c r="AF718">
        <f t="shared" si="107"/>
        <v>88</v>
      </c>
      <c r="AG718" s="13">
        <v>45003</v>
      </c>
      <c r="AH718">
        <f t="shared" si="102"/>
        <v>6.16</v>
      </c>
      <c r="AI718" s="13">
        <v>44999</v>
      </c>
      <c r="AJ718">
        <f t="shared" si="108"/>
        <v>44</v>
      </c>
      <c r="AK718" s="13">
        <v>45034</v>
      </c>
      <c r="AL718">
        <v>0</v>
      </c>
      <c r="AN718" t="s">
        <v>204</v>
      </c>
      <c r="AO718" s="13">
        <v>45094</v>
      </c>
      <c r="AP718" s="13">
        <v>45097</v>
      </c>
      <c r="AQ718" s="13">
        <v>45097</v>
      </c>
      <c r="AR718">
        <f t="shared" si="114"/>
        <v>3.5</v>
      </c>
      <c r="AS718">
        <f t="shared" si="115"/>
        <v>3.08</v>
      </c>
      <c r="AT718" t="s">
        <v>1946</v>
      </c>
    </row>
    <row r="719" spans="1:46" ht="20.149999999999999" customHeight="1" x14ac:dyDescent="0.35">
      <c r="A719">
        <v>718</v>
      </c>
      <c r="B719" t="s">
        <v>360</v>
      </c>
      <c r="C719" t="s">
        <v>11447</v>
      </c>
      <c r="D719" t="s">
        <v>2843</v>
      </c>
      <c r="E719" t="s">
        <v>98</v>
      </c>
      <c r="G719" t="s">
        <v>2413</v>
      </c>
      <c r="H719" t="s">
        <v>2414</v>
      </c>
      <c r="I719" t="s">
        <v>92</v>
      </c>
      <c r="J719" t="s">
        <v>2415</v>
      </c>
      <c r="K719" t="s">
        <v>2415</v>
      </c>
      <c r="N719">
        <v>0.99</v>
      </c>
      <c r="R719" s="14">
        <v>44939</v>
      </c>
      <c r="S719" t="s">
        <v>207</v>
      </c>
      <c r="T719" s="14">
        <v>44976</v>
      </c>
      <c r="U719" s="16" t="s">
        <v>1872</v>
      </c>
      <c r="V719" s="16">
        <f t="shared" si="112"/>
        <v>118.8</v>
      </c>
      <c r="W719" s="16" t="s">
        <v>2429</v>
      </c>
      <c r="X719" t="s">
        <v>207</v>
      </c>
      <c r="Y719" s="16" t="s">
        <v>1873</v>
      </c>
      <c r="Z719" s="16" t="s">
        <v>204</v>
      </c>
      <c r="AB719" s="17">
        <f t="shared" si="113"/>
        <v>99</v>
      </c>
      <c r="AC719" s="13">
        <v>45004</v>
      </c>
      <c r="AD719">
        <f t="shared" si="111"/>
        <v>99</v>
      </c>
      <c r="AE719" s="13">
        <v>45004</v>
      </c>
      <c r="AF719">
        <f t="shared" si="107"/>
        <v>99</v>
      </c>
      <c r="AG719" s="13">
        <v>45004</v>
      </c>
      <c r="AH719">
        <f t="shared" si="102"/>
        <v>6.93</v>
      </c>
      <c r="AI719" s="13">
        <v>45000</v>
      </c>
      <c r="AJ719">
        <f t="shared" si="108"/>
        <v>49.5</v>
      </c>
      <c r="AK719" s="13">
        <v>45035</v>
      </c>
      <c r="AL719">
        <v>0</v>
      </c>
      <c r="AN719" t="s">
        <v>204</v>
      </c>
      <c r="AO719" s="13">
        <v>45098</v>
      </c>
      <c r="AP719" s="13">
        <v>45125</v>
      </c>
      <c r="AQ719" s="13">
        <v>45125</v>
      </c>
      <c r="AR719">
        <f t="shared" si="114"/>
        <v>3.5</v>
      </c>
      <c r="AS719">
        <f t="shared" si="115"/>
        <v>3.4649999999999999</v>
      </c>
      <c r="AT719" t="s">
        <v>1946</v>
      </c>
    </row>
    <row r="720" spans="1:46" ht="20.149999999999999" customHeight="1" x14ac:dyDescent="0.35">
      <c r="A720">
        <v>719</v>
      </c>
      <c r="B720" t="s">
        <v>360</v>
      </c>
      <c r="C720" t="s">
        <v>11448</v>
      </c>
      <c r="D720" t="s">
        <v>2844</v>
      </c>
      <c r="E720" t="s">
        <v>98</v>
      </c>
      <c r="G720" t="s">
        <v>2413</v>
      </c>
      <c r="H720" t="s">
        <v>2414</v>
      </c>
      <c r="I720" t="s">
        <v>92</v>
      </c>
      <c r="J720" t="s">
        <v>2415</v>
      </c>
      <c r="K720" t="s">
        <v>2415</v>
      </c>
      <c r="N720">
        <v>0.64</v>
      </c>
      <c r="R720" s="14">
        <v>44948</v>
      </c>
      <c r="S720" t="s">
        <v>207</v>
      </c>
      <c r="T720" s="14">
        <v>44976</v>
      </c>
      <c r="U720" s="16" t="s">
        <v>1872</v>
      </c>
      <c r="V720" s="16">
        <f t="shared" si="112"/>
        <v>76.8</v>
      </c>
      <c r="W720" s="16" t="s">
        <v>2429</v>
      </c>
      <c r="X720" t="s">
        <v>207</v>
      </c>
      <c r="Y720" s="16" t="s">
        <v>1873</v>
      </c>
      <c r="Z720" s="16" t="s">
        <v>204</v>
      </c>
      <c r="AB720" s="17">
        <f t="shared" si="113"/>
        <v>64</v>
      </c>
      <c r="AC720" s="13">
        <v>45004</v>
      </c>
      <c r="AD720">
        <f t="shared" si="111"/>
        <v>64</v>
      </c>
      <c r="AE720" s="13">
        <v>45004</v>
      </c>
      <c r="AF720">
        <f t="shared" si="107"/>
        <v>64</v>
      </c>
      <c r="AG720" s="13">
        <v>45004</v>
      </c>
      <c r="AH720">
        <f t="shared" si="102"/>
        <v>4.4800000000000004</v>
      </c>
      <c r="AI720" s="13">
        <v>45000</v>
      </c>
      <c r="AJ720">
        <f t="shared" si="108"/>
        <v>32</v>
      </c>
      <c r="AK720" s="13">
        <v>45035</v>
      </c>
      <c r="AL720">
        <v>0</v>
      </c>
      <c r="AN720" t="s">
        <v>204</v>
      </c>
      <c r="AO720" s="13">
        <v>45102</v>
      </c>
      <c r="AP720" s="13">
        <v>45125</v>
      </c>
      <c r="AQ720" s="13">
        <v>45125</v>
      </c>
      <c r="AR720">
        <f t="shared" si="114"/>
        <v>3.5000000000000004</v>
      </c>
      <c r="AS720">
        <f t="shared" si="115"/>
        <v>2.2400000000000002</v>
      </c>
      <c r="AT720" t="s">
        <v>1946</v>
      </c>
    </row>
    <row r="721" spans="1:46" ht="20.149999999999999" customHeight="1" x14ac:dyDescent="0.35">
      <c r="A721">
        <v>720</v>
      </c>
      <c r="B721" t="s">
        <v>360</v>
      </c>
      <c r="C721" t="s">
        <v>11449</v>
      </c>
      <c r="D721" t="s">
        <v>2845</v>
      </c>
      <c r="E721" t="s">
        <v>98</v>
      </c>
      <c r="G721" t="s">
        <v>2413</v>
      </c>
      <c r="H721" t="s">
        <v>2414</v>
      </c>
      <c r="I721" t="s">
        <v>92</v>
      </c>
      <c r="J721" t="s">
        <v>2415</v>
      </c>
      <c r="K721" t="s">
        <v>2415</v>
      </c>
      <c r="N721">
        <v>1.06</v>
      </c>
      <c r="R721" s="14">
        <v>44932</v>
      </c>
      <c r="S721" t="s">
        <v>207</v>
      </c>
      <c r="T721" s="14">
        <v>44978</v>
      </c>
      <c r="U721" s="16" t="s">
        <v>1872</v>
      </c>
      <c r="V721" s="16">
        <f t="shared" si="112"/>
        <v>127.2</v>
      </c>
      <c r="W721" s="16" t="s">
        <v>2429</v>
      </c>
      <c r="X721" t="s">
        <v>207</v>
      </c>
      <c r="Y721" s="16" t="s">
        <v>1873</v>
      </c>
      <c r="Z721" s="16" t="s">
        <v>204</v>
      </c>
      <c r="AB721" s="17">
        <f t="shared" si="113"/>
        <v>106</v>
      </c>
      <c r="AC721" s="13">
        <v>45006</v>
      </c>
      <c r="AD721">
        <f t="shared" si="111"/>
        <v>106</v>
      </c>
      <c r="AE721" s="13">
        <v>45006</v>
      </c>
      <c r="AF721">
        <f t="shared" si="107"/>
        <v>106</v>
      </c>
      <c r="AG721" s="13">
        <v>45006</v>
      </c>
      <c r="AH721">
        <f t="shared" si="102"/>
        <v>7.42</v>
      </c>
      <c r="AI721" s="13">
        <v>45000</v>
      </c>
      <c r="AJ721">
        <f t="shared" si="108"/>
        <v>53</v>
      </c>
      <c r="AK721" s="13">
        <v>45037</v>
      </c>
      <c r="AL721">
        <v>0</v>
      </c>
      <c r="AN721" t="s">
        <v>204</v>
      </c>
      <c r="AO721" s="13">
        <v>45101</v>
      </c>
      <c r="AP721" s="13">
        <v>45125</v>
      </c>
      <c r="AQ721" s="13">
        <v>45125</v>
      </c>
      <c r="AR721">
        <f t="shared" si="114"/>
        <v>3.5</v>
      </c>
      <c r="AS721">
        <f t="shared" si="115"/>
        <v>3.71</v>
      </c>
      <c r="AT721" t="s">
        <v>1946</v>
      </c>
    </row>
    <row r="722" spans="1:46" ht="20.149999999999999" customHeight="1" x14ac:dyDescent="0.35">
      <c r="A722">
        <v>721</v>
      </c>
      <c r="B722" t="s">
        <v>360</v>
      </c>
      <c r="C722" t="s">
        <v>11450</v>
      </c>
      <c r="D722" t="s">
        <v>2846</v>
      </c>
      <c r="E722" t="s">
        <v>98</v>
      </c>
      <c r="G722" t="s">
        <v>2413</v>
      </c>
      <c r="H722" t="s">
        <v>2414</v>
      </c>
      <c r="I722" t="s">
        <v>92</v>
      </c>
      <c r="J722" t="s">
        <v>2415</v>
      </c>
      <c r="K722" t="s">
        <v>2415</v>
      </c>
      <c r="N722">
        <v>2.57</v>
      </c>
      <c r="R722" s="14">
        <v>44958</v>
      </c>
      <c r="S722" t="s">
        <v>207</v>
      </c>
      <c r="T722" s="14">
        <v>44976</v>
      </c>
      <c r="U722" s="16" t="s">
        <v>1872</v>
      </c>
      <c r="V722" s="16">
        <f t="shared" si="112"/>
        <v>308.39999999999998</v>
      </c>
      <c r="W722" s="16" t="s">
        <v>2429</v>
      </c>
      <c r="X722" t="s">
        <v>207</v>
      </c>
      <c r="Y722" s="16" t="s">
        <v>1873</v>
      </c>
      <c r="Z722" s="16" t="s">
        <v>204</v>
      </c>
      <c r="AB722" s="17">
        <f t="shared" si="113"/>
        <v>257</v>
      </c>
      <c r="AC722" s="13">
        <v>45004</v>
      </c>
      <c r="AD722">
        <f t="shared" si="111"/>
        <v>257</v>
      </c>
      <c r="AE722" s="13">
        <v>45004</v>
      </c>
      <c r="AF722">
        <f t="shared" si="107"/>
        <v>257</v>
      </c>
      <c r="AG722" s="13">
        <v>45004</v>
      </c>
      <c r="AH722">
        <f t="shared" si="102"/>
        <v>17.989999999999998</v>
      </c>
      <c r="AI722" s="13">
        <v>44999</v>
      </c>
      <c r="AJ722">
        <f t="shared" si="108"/>
        <v>128.5</v>
      </c>
      <c r="AK722" s="13">
        <v>45035</v>
      </c>
      <c r="AL722">
        <v>0</v>
      </c>
      <c r="AN722" t="s">
        <v>204</v>
      </c>
      <c r="AO722" s="13">
        <v>45103</v>
      </c>
      <c r="AP722" s="13">
        <v>45111</v>
      </c>
      <c r="AQ722" s="13">
        <v>45111</v>
      </c>
      <c r="AR722">
        <f t="shared" si="114"/>
        <v>3.5</v>
      </c>
      <c r="AS722">
        <f t="shared" si="115"/>
        <v>8.9949999999999992</v>
      </c>
      <c r="AT722" t="s">
        <v>1946</v>
      </c>
    </row>
    <row r="723" spans="1:46" ht="20.149999999999999" customHeight="1" x14ac:dyDescent="0.35">
      <c r="A723">
        <v>722</v>
      </c>
      <c r="B723" t="s">
        <v>360</v>
      </c>
      <c r="C723" t="s">
        <v>11451</v>
      </c>
      <c r="D723" t="s">
        <v>2758</v>
      </c>
      <c r="E723" t="s">
        <v>98</v>
      </c>
      <c r="G723" t="s">
        <v>2413</v>
      </c>
      <c r="H723" t="s">
        <v>2414</v>
      </c>
      <c r="I723" t="s">
        <v>92</v>
      </c>
      <c r="J723" t="s">
        <v>2415</v>
      </c>
      <c r="K723" t="s">
        <v>2415</v>
      </c>
      <c r="N723">
        <v>1.0900000000000001</v>
      </c>
      <c r="R723" s="14">
        <v>44958</v>
      </c>
      <c r="S723" t="s">
        <v>207</v>
      </c>
      <c r="T723" s="14">
        <v>44977</v>
      </c>
      <c r="U723" s="16" t="s">
        <v>1872</v>
      </c>
      <c r="V723" s="16">
        <f t="shared" si="112"/>
        <v>130.80000000000001</v>
      </c>
      <c r="W723" s="16" t="s">
        <v>2429</v>
      </c>
      <c r="X723" t="s">
        <v>207</v>
      </c>
      <c r="Y723" s="16" t="s">
        <v>1873</v>
      </c>
      <c r="Z723" s="16" t="s">
        <v>204</v>
      </c>
      <c r="AB723" s="17">
        <f t="shared" si="113"/>
        <v>109.00000000000001</v>
      </c>
      <c r="AC723" s="13">
        <v>45005</v>
      </c>
      <c r="AD723">
        <f t="shared" si="111"/>
        <v>109.00000000000001</v>
      </c>
      <c r="AE723" s="13">
        <v>45005</v>
      </c>
      <c r="AF723">
        <f t="shared" si="107"/>
        <v>109.00000000000001</v>
      </c>
      <c r="AG723" s="13">
        <v>45005</v>
      </c>
      <c r="AH723">
        <f t="shared" ref="AH723:AH786" si="116">N723*7</f>
        <v>7.6300000000000008</v>
      </c>
      <c r="AI723" s="13">
        <v>45000</v>
      </c>
      <c r="AJ723">
        <f t="shared" si="108"/>
        <v>54.500000000000007</v>
      </c>
      <c r="AK723" s="13">
        <v>45036</v>
      </c>
      <c r="AL723">
        <v>0</v>
      </c>
      <c r="AN723" t="s">
        <v>204</v>
      </c>
      <c r="AO723" s="13">
        <v>45102</v>
      </c>
      <c r="AP723" s="13">
        <v>45111</v>
      </c>
      <c r="AQ723" s="13">
        <v>45111</v>
      </c>
      <c r="AR723">
        <f t="shared" si="114"/>
        <v>3.5</v>
      </c>
      <c r="AS723">
        <f t="shared" si="115"/>
        <v>3.8150000000000004</v>
      </c>
      <c r="AT723" t="s">
        <v>1946</v>
      </c>
    </row>
    <row r="724" spans="1:46" ht="20.149999999999999" customHeight="1" x14ac:dyDescent="0.35">
      <c r="A724">
        <v>723</v>
      </c>
      <c r="B724" t="s">
        <v>360</v>
      </c>
      <c r="C724" t="s">
        <v>11452</v>
      </c>
      <c r="D724" t="s">
        <v>2847</v>
      </c>
      <c r="E724" t="s">
        <v>98</v>
      </c>
      <c r="G724" t="s">
        <v>2413</v>
      </c>
      <c r="H724" t="s">
        <v>2414</v>
      </c>
      <c r="I724" t="s">
        <v>92</v>
      </c>
      <c r="J724" t="s">
        <v>2415</v>
      </c>
      <c r="K724" t="s">
        <v>2415</v>
      </c>
      <c r="N724">
        <v>0.89</v>
      </c>
      <c r="R724" s="14">
        <v>44935</v>
      </c>
      <c r="S724" t="s">
        <v>207</v>
      </c>
      <c r="T724" s="14">
        <v>44977</v>
      </c>
      <c r="U724" s="16" t="s">
        <v>1872</v>
      </c>
      <c r="V724" s="16">
        <f t="shared" si="112"/>
        <v>106.8</v>
      </c>
      <c r="W724" s="16" t="s">
        <v>2429</v>
      </c>
      <c r="X724" t="s">
        <v>207</v>
      </c>
      <c r="Y724" s="16" t="s">
        <v>1873</v>
      </c>
      <c r="Z724" s="16" t="s">
        <v>204</v>
      </c>
      <c r="AB724" s="17">
        <f t="shared" si="113"/>
        <v>89</v>
      </c>
      <c r="AC724" s="13">
        <v>45005</v>
      </c>
      <c r="AD724">
        <f t="shared" si="111"/>
        <v>89</v>
      </c>
      <c r="AE724" s="13">
        <v>45005</v>
      </c>
      <c r="AF724">
        <f t="shared" si="107"/>
        <v>89</v>
      </c>
      <c r="AG724" s="13">
        <v>45005</v>
      </c>
      <c r="AH724">
        <f t="shared" si="116"/>
        <v>6.23</v>
      </c>
      <c r="AI724" s="13">
        <v>45000</v>
      </c>
      <c r="AJ724">
        <f t="shared" si="108"/>
        <v>44.5</v>
      </c>
      <c r="AK724" s="13">
        <v>45036</v>
      </c>
      <c r="AL724">
        <v>0</v>
      </c>
      <c r="AN724" t="s">
        <v>204</v>
      </c>
      <c r="AO724" s="13">
        <v>45103</v>
      </c>
      <c r="AP724" s="13">
        <v>45103</v>
      </c>
      <c r="AQ724" s="13">
        <v>45103</v>
      </c>
      <c r="AR724">
        <f t="shared" si="114"/>
        <v>3.5</v>
      </c>
      <c r="AS724">
        <f t="shared" si="115"/>
        <v>3.1150000000000002</v>
      </c>
      <c r="AT724" t="s">
        <v>1946</v>
      </c>
    </row>
    <row r="725" spans="1:46" ht="20.149999999999999" customHeight="1" x14ac:dyDescent="0.35">
      <c r="A725">
        <v>724</v>
      </c>
      <c r="B725" t="s">
        <v>360</v>
      </c>
      <c r="C725" t="s">
        <v>11453</v>
      </c>
      <c r="D725" t="s">
        <v>2848</v>
      </c>
      <c r="E725" t="s">
        <v>98</v>
      </c>
      <c r="G725" t="s">
        <v>2413</v>
      </c>
      <c r="H725" t="s">
        <v>2414</v>
      </c>
      <c r="I725" t="s">
        <v>92</v>
      </c>
      <c r="J725" t="s">
        <v>2415</v>
      </c>
      <c r="K725" t="s">
        <v>2415</v>
      </c>
      <c r="N725">
        <v>0.75</v>
      </c>
      <c r="R725" s="14">
        <v>44939</v>
      </c>
      <c r="S725" t="s">
        <v>207</v>
      </c>
      <c r="T725" s="14">
        <v>44979</v>
      </c>
      <c r="U725" s="16" t="s">
        <v>1872</v>
      </c>
      <c r="V725" s="16">
        <f t="shared" si="112"/>
        <v>90</v>
      </c>
      <c r="W725" s="16" t="s">
        <v>2429</v>
      </c>
      <c r="X725" t="s">
        <v>207</v>
      </c>
      <c r="Y725" s="16" t="s">
        <v>1873</v>
      </c>
      <c r="Z725" s="16" t="s">
        <v>204</v>
      </c>
      <c r="AB725" s="17">
        <f t="shared" si="113"/>
        <v>75</v>
      </c>
      <c r="AC725" s="13">
        <v>45007</v>
      </c>
      <c r="AD725">
        <f t="shared" si="111"/>
        <v>75</v>
      </c>
      <c r="AE725" s="13">
        <v>45007</v>
      </c>
      <c r="AF725">
        <f t="shared" si="107"/>
        <v>75</v>
      </c>
      <c r="AG725" s="13">
        <v>45007</v>
      </c>
      <c r="AH725">
        <f t="shared" si="116"/>
        <v>5.25</v>
      </c>
      <c r="AI725" s="13">
        <v>45001</v>
      </c>
      <c r="AJ725">
        <f t="shared" si="108"/>
        <v>37.5</v>
      </c>
      <c r="AK725" s="13">
        <v>45038</v>
      </c>
      <c r="AL725">
        <v>0</v>
      </c>
      <c r="AN725" t="s">
        <v>204</v>
      </c>
      <c r="AO725" s="13">
        <v>45103</v>
      </c>
      <c r="AP725" s="13">
        <v>45097</v>
      </c>
      <c r="AQ725" s="13">
        <v>45097</v>
      </c>
      <c r="AR725">
        <f t="shared" si="114"/>
        <v>3.5</v>
      </c>
      <c r="AS725">
        <f t="shared" si="115"/>
        <v>2.625</v>
      </c>
      <c r="AT725" t="s">
        <v>1946</v>
      </c>
    </row>
    <row r="726" spans="1:46" ht="20.149999999999999" customHeight="1" x14ac:dyDescent="0.35">
      <c r="A726">
        <v>725</v>
      </c>
      <c r="B726" t="s">
        <v>360</v>
      </c>
      <c r="C726" t="s">
        <v>11454</v>
      </c>
      <c r="D726" t="s">
        <v>2849</v>
      </c>
      <c r="E726" t="s">
        <v>98</v>
      </c>
      <c r="G726" t="s">
        <v>2413</v>
      </c>
      <c r="H726" t="s">
        <v>2414</v>
      </c>
      <c r="I726" t="s">
        <v>92</v>
      </c>
      <c r="J726" t="s">
        <v>2415</v>
      </c>
      <c r="K726" t="s">
        <v>2415</v>
      </c>
      <c r="N726">
        <v>0.61</v>
      </c>
      <c r="R726" s="14">
        <v>44935</v>
      </c>
      <c r="S726" t="s">
        <v>207</v>
      </c>
      <c r="T726" s="14">
        <v>44979</v>
      </c>
      <c r="U726" s="16" t="s">
        <v>1872</v>
      </c>
      <c r="V726" s="16">
        <f t="shared" si="112"/>
        <v>73.2</v>
      </c>
      <c r="W726" s="16" t="s">
        <v>2429</v>
      </c>
      <c r="X726" t="s">
        <v>207</v>
      </c>
      <c r="Y726" s="16" t="s">
        <v>1873</v>
      </c>
      <c r="Z726" s="16" t="s">
        <v>204</v>
      </c>
      <c r="AB726" s="17">
        <f t="shared" si="113"/>
        <v>61</v>
      </c>
      <c r="AC726" s="13">
        <v>45008</v>
      </c>
      <c r="AD726">
        <f t="shared" si="111"/>
        <v>61</v>
      </c>
      <c r="AE726" s="13">
        <v>45008</v>
      </c>
      <c r="AF726">
        <f t="shared" si="107"/>
        <v>61</v>
      </c>
      <c r="AG726" s="13">
        <v>45008</v>
      </c>
      <c r="AH726">
        <f t="shared" si="116"/>
        <v>4.2699999999999996</v>
      </c>
      <c r="AI726" s="13">
        <v>45001</v>
      </c>
      <c r="AJ726">
        <f t="shared" si="108"/>
        <v>30.5</v>
      </c>
      <c r="AK726" s="13">
        <v>45038</v>
      </c>
      <c r="AL726">
        <v>0</v>
      </c>
      <c r="AN726" t="s">
        <v>204</v>
      </c>
      <c r="AO726" s="13">
        <v>45103</v>
      </c>
      <c r="AP726" s="13">
        <v>45115</v>
      </c>
      <c r="AQ726" s="13">
        <v>45115</v>
      </c>
      <c r="AR726">
        <f t="shared" si="114"/>
        <v>3.4999999999999996</v>
      </c>
      <c r="AS726">
        <f t="shared" si="115"/>
        <v>2.1349999999999998</v>
      </c>
      <c r="AT726" t="s">
        <v>1946</v>
      </c>
    </row>
    <row r="727" spans="1:46" ht="20.149999999999999" customHeight="1" x14ac:dyDescent="0.35">
      <c r="A727">
        <v>726</v>
      </c>
      <c r="B727" t="s">
        <v>360</v>
      </c>
      <c r="C727" t="s">
        <v>11455</v>
      </c>
      <c r="D727" t="s">
        <v>2850</v>
      </c>
      <c r="E727" t="s">
        <v>98</v>
      </c>
      <c r="G727" t="s">
        <v>2413</v>
      </c>
      <c r="H727" t="s">
        <v>2414</v>
      </c>
      <c r="I727" t="s">
        <v>92</v>
      </c>
      <c r="J727" t="s">
        <v>2415</v>
      </c>
      <c r="K727" t="s">
        <v>2415</v>
      </c>
      <c r="N727">
        <v>0.75</v>
      </c>
      <c r="R727" s="14">
        <v>44939</v>
      </c>
      <c r="S727" t="s">
        <v>207</v>
      </c>
      <c r="T727" s="14">
        <v>44984</v>
      </c>
      <c r="U727" s="16" t="s">
        <v>1872</v>
      </c>
      <c r="V727" s="16">
        <f t="shared" si="112"/>
        <v>90</v>
      </c>
      <c r="W727" s="16" t="s">
        <v>2429</v>
      </c>
      <c r="X727" t="s">
        <v>207</v>
      </c>
      <c r="Y727" s="16" t="s">
        <v>1873</v>
      </c>
      <c r="Z727" s="16" t="s">
        <v>204</v>
      </c>
      <c r="AB727" s="17">
        <f t="shared" si="113"/>
        <v>75</v>
      </c>
      <c r="AC727" s="13">
        <v>45009</v>
      </c>
      <c r="AD727">
        <f t="shared" si="111"/>
        <v>75</v>
      </c>
      <c r="AE727" s="13">
        <v>45009</v>
      </c>
      <c r="AF727">
        <f t="shared" si="107"/>
        <v>75</v>
      </c>
      <c r="AG727" s="13">
        <v>45009</v>
      </c>
      <c r="AH727">
        <f t="shared" si="116"/>
        <v>5.25</v>
      </c>
      <c r="AI727" s="13">
        <v>45005</v>
      </c>
      <c r="AJ727">
        <f t="shared" si="108"/>
        <v>37.5</v>
      </c>
      <c r="AK727" s="13">
        <v>45043</v>
      </c>
      <c r="AL727">
        <v>1</v>
      </c>
      <c r="AN727" t="s">
        <v>204</v>
      </c>
      <c r="AO727" s="13">
        <v>45104</v>
      </c>
      <c r="AP727" s="13">
        <v>45115</v>
      </c>
      <c r="AQ727" s="13">
        <v>45115</v>
      </c>
      <c r="AR727">
        <f t="shared" si="114"/>
        <v>3.5</v>
      </c>
      <c r="AS727">
        <f t="shared" si="115"/>
        <v>2.625</v>
      </c>
      <c r="AT727" t="s">
        <v>1946</v>
      </c>
    </row>
    <row r="728" spans="1:46" ht="20.149999999999999" customHeight="1" x14ac:dyDescent="0.35">
      <c r="A728">
        <v>727</v>
      </c>
      <c r="B728" t="s">
        <v>360</v>
      </c>
      <c r="C728" t="s">
        <v>11456</v>
      </c>
      <c r="D728" t="s">
        <v>2851</v>
      </c>
      <c r="E728" t="s">
        <v>98</v>
      </c>
      <c r="G728" t="s">
        <v>2413</v>
      </c>
      <c r="H728" t="s">
        <v>2414</v>
      </c>
      <c r="I728" t="s">
        <v>92</v>
      </c>
      <c r="J728" t="s">
        <v>2415</v>
      </c>
      <c r="K728" t="s">
        <v>2415</v>
      </c>
      <c r="N728">
        <v>1.07</v>
      </c>
      <c r="R728" s="14">
        <v>44948</v>
      </c>
      <c r="S728" t="s">
        <v>207</v>
      </c>
      <c r="T728" s="14">
        <v>44980</v>
      </c>
      <c r="U728" s="16" t="s">
        <v>1872</v>
      </c>
      <c r="V728" s="16">
        <f t="shared" si="112"/>
        <v>128.4</v>
      </c>
      <c r="W728" s="16" t="s">
        <v>2429</v>
      </c>
      <c r="X728" t="s">
        <v>207</v>
      </c>
      <c r="Y728" s="16" t="s">
        <v>1873</v>
      </c>
      <c r="Z728" s="16" t="s">
        <v>204</v>
      </c>
      <c r="AB728" s="17">
        <f t="shared" si="113"/>
        <v>107</v>
      </c>
      <c r="AC728" s="13">
        <v>45010</v>
      </c>
      <c r="AD728">
        <f t="shared" si="111"/>
        <v>107</v>
      </c>
      <c r="AE728" s="13">
        <v>45010</v>
      </c>
      <c r="AF728">
        <f t="shared" si="107"/>
        <v>107</v>
      </c>
      <c r="AG728" s="13">
        <v>45010</v>
      </c>
      <c r="AH728">
        <f t="shared" si="116"/>
        <v>7.49</v>
      </c>
      <c r="AI728" s="13">
        <v>45005</v>
      </c>
      <c r="AJ728">
        <f t="shared" si="108"/>
        <v>53.5</v>
      </c>
      <c r="AK728" s="13">
        <v>45039</v>
      </c>
      <c r="AL728">
        <v>1</v>
      </c>
      <c r="AN728" t="s">
        <v>204</v>
      </c>
      <c r="AO728" s="13">
        <v>45103</v>
      </c>
      <c r="AP728" s="13">
        <v>45100</v>
      </c>
      <c r="AQ728" s="13">
        <v>45100</v>
      </c>
      <c r="AR728">
        <f t="shared" si="114"/>
        <v>3.5</v>
      </c>
      <c r="AS728">
        <f t="shared" si="115"/>
        <v>3.7450000000000001</v>
      </c>
      <c r="AT728" t="s">
        <v>1946</v>
      </c>
    </row>
    <row r="729" spans="1:46" ht="20.149999999999999" customHeight="1" x14ac:dyDescent="0.35">
      <c r="A729">
        <v>728</v>
      </c>
      <c r="B729" t="s">
        <v>360</v>
      </c>
      <c r="C729" t="s">
        <v>11457</v>
      </c>
      <c r="D729" t="s">
        <v>2852</v>
      </c>
      <c r="E729" t="s">
        <v>98</v>
      </c>
      <c r="G729" t="s">
        <v>2413</v>
      </c>
      <c r="H729" t="s">
        <v>2414</v>
      </c>
      <c r="I729" t="s">
        <v>92</v>
      </c>
      <c r="J729" t="s">
        <v>2415</v>
      </c>
      <c r="K729" t="s">
        <v>2415</v>
      </c>
      <c r="N729">
        <v>0.48</v>
      </c>
      <c r="R729" s="14">
        <v>44932</v>
      </c>
      <c r="S729" t="s">
        <v>207</v>
      </c>
      <c r="T729" s="14">
        <v>44980</v>
      </c>
      <c r="U729" s="16" t="s">
        <v>1872</v>
      </c>
      <c r="V729" s="16">
        <f t="shared" si="112"/>
        <v>57.599999999999994</v>
      </c>
      <c r="W729" s="16" t="s">
        <v>2429</v>
      </c>
      <c r="X729" t="s">
        <v>207</v>
      </c>
      <c r="Y729" s="16" t="s">
        <v>1873</v>
      </c>
      <c r="Z729" s="16" t="s">
        <v>204</v>
      </c>
      <c r="AB729" s="17">
        <f t="shared" si="113"/>
        <v>48</v>
      </c>
      <c r="AC729" s="13">
        <v>45011</v>
      </c>
      <c r="AD729">
        <f t="shared" si="111"/>
        <v>48</v>
      </c>
      <c r="AE729" s="13">
        <v>45011</v>
      </c>
      <c r="AF729">
        <f t="shared" si="107"/>
        <v>48</v>
      </c>
      <c r="AG729" s="13">
        <v>45011</v>
      </c>
      <c r="AH729">
        <f t="shared" si="116"/>
        <v>3.36</v>
      </c>
      <c r="AI729" s="13">
        <v>45002</v>
      </c>
      <c r="AJ729">
        <f t="shared" si="108"/>
        <v>24</v>
      </c>
      <c r="AK729" s="13">
        <v>42483</v>
      </c>
      <c r="AL729">
        <v>0</v>
      </c>
      <c r="AN729" t="s">
        <v>204</v>
      </c>
      <c r="AO729" s="13">
        <v>45105</v>
      </c>
      <c r="AP729" s="13">
        <v>45095</v>
      </c>
      <c r="AQ729" s="13">
        <v>45119</v>
      </c>
      <c r="AR729">
        <f t="shared" si="114"/>
        <v>3.5</v>
      </c>
      <c r="AS729">
        <f t="shared" si="115"/>
        <v>1.68</v>
      </c>
      <c r="AT729" t="s">
        <v>1946</v>
      </c>
    </row>
    <row r="730" spans="1:46" ht="20.149999999999999" customHeight="1" x14ac:dyDescent="0.35">
      <c r="A730">
        <v>729</v>
      </c>
      <c r="B730" t="s">
        <v>360</v>
      </c>
      <c r="C730" t="s">
        <v>11458</v>
      </c>
      <c r="D730" t="s">
        <v>2853</v>
      </c>
      <c r="E730" t="s">
        <v>98</v>
      </c>
      <c r="G730" t="s">
        <v>2413</v>
      </c>
      <c r="H730" t="s">
        <v>2414</v>
      </c>
      <c r="I730" t="s">
        <v>92</v>
      </c>
      <c r="J730" t="s">
        <v>2415</v>
      </c>
      <c r="K730" t="s">
        <v>2415</v>
      </c>
      <c r="N730">
        <v>0.42</v>
      </c>
      <c r="R730" s="14">
        <v>44958</v>
      </c>
      <c r="S730" t="s">
        <v>207</v>
      </c>
      <c r="T730" s="14">
        <v>44982</v>
      </c>
      <c r="U730" s="16" t="s">
        <v>1872</v>
      </c>
      <c r="V730" s="16">
        <f t="shared" si="112"/>
        <v>50.4</v>
      </c>
      <c r="W730" s="16" t="s">
        <v>2429</v>
      </c>
      <c r="X730" t="s">
        <v>207</v>
      </c>
      <c r="Y730" s="16" t="s">
        <v>1873</v>
      </c>
      <c r="Z730" s="16" t="s">
        <v>204</v>
      </c>
      <c r="AB730" s="17">
        <f t="shared" si="113"/>
        <v>42</v>
      </c>
      <c r="AC730" s="13">
        <v>45012</v>
      </c>
      <c r="AD730">
        <f t="shared" si="111"/>
        <v>42</v>
      </c>
      <c r="AE730" s="13">
        <v>45012</v>
      </c>
      <c r="AF730">
        <f t="shared" si="107"/>
        <v>42</v>
      </c>
      <c r="AG730" s="13">
        <v>45012</v>
      </c>
      <c r="AH730">
        <f t="shared" si="116"/>
        <v>2.94</v>
      </c>
      <c r="AI730" s="13">
        <v>45004</v>
      </c>
      <c r="AJ730">
        <f t="shared" si="108"/>
        <v>21</v>
      </c>
      <c r="AK730" s="13">
        <v>45041</v>
      </c>
      <c r="AL730">
        <v>0</v>
      </c>
      <c r="AN730" t="s">
        <v>204</v>
      </c>
      <c r="AO730" s="13">
        <v>45105</v>
      </c>
      <c r="AP730" s="13">
        <v>45125</v>
      </c>
      <c r="AQ730" s="13">
        <v>45097</v>
      </c>
      <c r="AR730">
        <f t="shared" si="114"/>
        <v>3.5</v>
      </c>
      <c r="AS730">
        <f t="shared" si="115"/>
        <v>1.47</v>
      </c>
      <c r="AT730" t="s">
        <v>1946</v>
      </c>
    </row>
    <row r="731" spans="1:46" ht="20.149999999999999" customHeight="1" x14ac:dyDescent="0.35">
      <c r="A731">
        <v>730</v>
      </c>
      <c r="B731" t="s">
        <v>360</v>
      </c>
      <c r="C731" t="s">
        <v>11459</v>
      </c>
      <c r="D731" t="s">
        <v>2854</v>
      </c>
      <c r="E731" t="s">
        <v>98</v>
      </c>
      <c r="G731" t="s">
        <v>2413</v>
      </c>
      <c r="H731" t="s">
        <v>2414</v>
      </c>
      <c r="I731" t="s">
        <v>92</v>
      </c>
      <c r="J731" t="s">
        <v>2415</v>
      </c>
      <c r="K731" t="s">
        <v>2415</v>
      </c>
      <c r="N731">
        <v>1.1599999999999999</v>
      </c>
      <c r="R731" s="14">
        <v>44958</v>
      </c>
      <c r="S731" t="s">
        <v>207</v>
      </c>
      <c r="T731" s="14">
        <v>44981</v>
      </c>
      <c r="U731" s="16" t="s">
        <v>1872</v>
      </c>
      <c r="V731" s="16">
        <f t="shared" si="112"/>
        <v>139.19999999999999</v>
      </c>
      <c r="W731" s="16" t="s">
        <v>2429</v>
      </c>
      <c r="X731" t="s">
        <v>207</v>
      </c>
      <c r="Y731" s="16" t="s">
        <v>1873</v>
      </c>
      <c r="Z731" s="16" t="s">
        <v>204</v>
      </c>
      <c r="AB731" s="17">
        <f t="shared" si="113"/>
        <v>115.99999999999999</v>
      </c>
      <c r="AC731" s="13">
        <v>45013</v>
      </c>
      <c r="AD731">
        <f t="shared" si="111"/>
        <v>115.99999999999999</v>
      </c>
      <c r="AE731" s="13">
        <v>45013</v>
      </c>
      <c r="AF731">
        <f t="shared" si="107"/>
        <v>115.99999999999999</v>
      </c>
      <c r="AG731" s="13">
        <v>45013</v>
      </c>
      <c r="AH731">
        <f t="shared" si="116"/>
        <v>8.1199999999999992</v>
      </c>
      <c r="AI731" s="13">
        <v>45004</v>
      </c>
      <c r="AJ731">
        <f t="shared" si="108"/>
        <v>57.999999999999993</v>
      </c>
      <c r="AK731" s="13">
        <v>45040</v>
      </c>
      <c r="AL731">
        <v>0</v>
      </c>
      <c r="AN731" t="s">
        <v>204</v>
      </c>
      <c r="AO731" s="13">
        <v>45094</v>
      </c>
      <c r="AP731" s="13">
        <v>45125</v>
      </c>
      <c r="AQ731" s="13">
        <v>45125</v>
      </c>
      <c r="AR731">
        <f t="shared" si="114"/>
        <v>3.5</v>
      </c>
      <c r="AS731">
        <f t="shared" si="115"/>
        <v>4.0599999999999996</v>
      </c>
      <c r="AT731" t="s">
        <v>1946</v>
      </c>
    </row>
    <row r="732" spans="1:46" ht="20.149999999999999" customHeight="1" x14ac:dyDescent="0.35">
      <c r="A732">
        <v>731</v>
      </c>
      <c r="B732" t="s">
        <v>360</v>
      </c>
      <c r="C732" t="s">
        <v>11460</v>
      </c>
      <c r="D732" t="s">
        <v>2855</v>
      </c>
      <c r="E732" t="s">
        <v>98</v>
      </c>
      <c r="G732" t="s">
        <v>2413</v>
      </c>
      <c r="H732" t="s">
        <v>2414</v>
      </c>
      <c r="I732" t="s">
        <v>92</v>
      </c>
      <c r="J732" t="s">
        <v>2415</v>
      </c>
      <c r="K732" t="s">
        <v>2415</v>
      </c>
      <c r="N732">
        <v>1.1200000000000001</v>
      </c>
      <c r="R732" s="14">
        <v>44935</v>
      </c>
      <c r="S732" t="s">
        <v>207</v>
      </c>
      <c r="T732" s="14">
        <v>44981</v>
      </c>
      <c r="U732" s="16" t="s">
        <v>1872</v>
      </c>
      <c r="V732" s="16">
        <f t="shared" si="112"/>
        <v>134.4</v>
      </c>
      <c r="W732" s="16" t="s">
        <v>2429</v>
      </c>
      <c r="X732" t="s">
        <v>207</v>
      </c>
      <c r="Y732" s="16" t="s">
        <v>1873</v>
      </c>
      <c r="Z732" s="16" t="s">
        <v>204</v>
      </c>
      <c r="AB732" s="17">
        <f t="shared" si="113"/>
        <v>112.00000000000001</v>
      </c>
      <c r="AC732" s="13">
        <v>45014</v>
      </c>
      <c r="AD732">
        <f t="shared" si="111"/>
        <v>112.00000000000001</v>
      </c>
      <c r="AE732" s="13">
        <v>45014</v>
      </c>
      <c r="AF732">
        <f t="shared" si="107"/>
        <v>112.00000000000001</v>
      </c>
      <c r="AG732" s="13">
        <v>45014</v>
      </c>
      <c r="AH732">
        <f t="shared" si="116"/>
        <v>7.8400000000000007</v>
      </c>
      <c r="AI732" s="13">
        <v>45004</v>
      </c>
      <c r="AJ732">
        <f t="shared" si="108"/>
        <v>56.000000000000007</v>
      </c>
      <c r="AK732" s="13">
        <v>45040</v>
      </c>
      <c r="AL732">
        <v>0</v>
      </c>
      <c r="AN732" t="s">
        <v>204</v>
      </c>
      <c r="AO732" s="13">
        <v>45098</v>
      </c>
      <c r="AP732" s="13">
        <v>45104</v>
      </c>
      <c r="AQ732" s="13">
        <v>45125</v>
      </c>
      <c r="AR732">
        <f t="shared" si="114"/>
        <v>3.5</v>
      </c>
      <c r="AS732">
        <f t="shared" si="115"/>
        <v>3.9200000000000004</v>
      </c>
      <c r="AT732" t="s">
        <v>1946</v>
      </c>
    </row>
    <row r="733" spans="1:46" ht="20.149999999999999" customHeight="1" x14ac:dyDescent="0.35">
      <c r="A733">
        <v>732</v>
      </c>
      <c r="B733" t="s">
        <v>360</v>
      </c>
      <c r="C733" t="s">
        <v>11461</v>
      </c>
      <c r="D733" t="s">
        <v>2856</v>
      </c>
      <c r="E733" t="s">
        <v>98</v>
      </c>
      <c r="G733" t="s">
        <v>2413</v>
      </c>
      <c r="H733" t="s">
        <v>2414</v>
      </c>
      <c r="I733" t="s">
        <v>92</v>
      </c>
      <c r="J733" t="s">
        <v>2415</v>
      </c>
      <c r="K733" t="s">
        <v>2415</v>
      </c>
      <c r="N733">
        <v>2.21</v>
      </c>
      <c r="R733" s="14">
        <v>44939</v>
      </c>
      <c r="S733" t="s">
        <v>207</v>
      </c>
      <c r="T733" s="14">
        <v>44974</v>
      </c>
      <c r="U733" s="16" t="s">
        <v>1872</v>
      </c>
      <c r="V733" s="16">
        <f t="shared" si="112"/>
        <v>265.2</v>
      </c>
      <c r="W733" s="16" t="s">
        <v>2429</v>
      </c>
      <c r="X733" t="s">
        <v>207</v>
      </c>
      <c r="Y733" s="16" t="s">
        <v>1873</v>
      </c>
      <c r="Z733" s="16" t="s">
        <v>204</v>
      </c>
      <c r="AB733" s="17">
        <f t="shared" si="113"/>
        <v>221</v>
      </c>
      <c r="AC733" s="13">
        <v>45015</v>
      </c>
      <c r="AD733">
        <f t="shared" si="111"/>
        <v>221</v>
      </c>
      <c r="AE733" s="13">
        <v>45015</v>
      </c>
      <c r="AF733">
        <f t="shared" si="107"/>
        <v>221</v>
      </c>
      <c r="AG733" s="13">
        <v>45015</v>
      </c>
      <c r="AH733">
        <f t="shared" si="116"/>
        <v>15.469999999999999</v>
      </c>
      <c r="AI733" s="13">
        <v>44997</v>
      </c>
      <c r="AJ733">
        <f t="shared" si="108"/>
        <v>110.5</v>
      </c>
      <c r="AK733" s="13">
        <v>45033</v>
      </c>
      <c r="AL733">
        <v>0</v>
      </c>
      <c r="AN733" t="s">
        <v>204</v>
      </c>
      <c r="AO733" s="13">
        <v>45102</v>
      </c>
      <c r="AP733" s="13">
        <v>45104</v>
      </c>
      <c r="AQ733" s="13">
        <v>45125</v>
      </c>
      <c r="AR733">
        <f t="shared" si="114"/>
        <v>3.5</v>
      </c>
      <c r="AS733">
        <f t="shared" si="115"/>
        <v>7.7349999999999994</v>
      </c>
      <c r="AT733" t="s">
        <v>1946</v>
      </c>
    </row>
    <row r="734" spans="1:46" ht="20.149999999999999" customHeight="1" x14ac:dyDescent="0.35">
      <c r="A734">
        <v>733</v>
      </c>
      <c r="B734" t="s">
        <v>360</v>
      </c>
      <c r="C734" t="s">
        <v>11462</v>
      </c>
      <c r="D734" t="s">
        <v>2857</v>
      </c>
      <c r="E734" t="s">
        <v>98</v>
      </c>
      <c r="G734" t="s">
        <v>2413</v>
      </c>
      <c r="H734" t="s">
        <v>2414</v>
      </c>
      <c r="I734" t="s">
        <v>92</v>
      </c>
      <c r="J734" t="s">
        <v>2415</v>
      </c>
      <c r="K734" t="s">
        <v>2415</v>
      </c>
      <c r="N734">
        <v>1.04</v>
      </c>
      <c r="R734" s="14">
        <v>44935</v>
      </c>
      <c r="S734" t="s">
        <v>207</v>
      </c>
      <c r="T734" s="14">
        <v>44972</v>
      </c>
      <c r="U734" s="16" t="s">
        <v>1872</v>
      </c>
      <c r="V734" s="16">
        <f t="shared" si="112"/>
        <v>124.80000000000001</v>
      </c>
      <c r="W734" s="16" t="s">
        <v>2429</v>
      </c>
      <c r="X734" t="s">
        <v>207</v>
      </c>
      <c r="Y734" s="16" t="s">
        <v>1873</v>
      </c>
      <c r="Z734" s="16" t="s">
        <v>204</v>
      </c>
      <c r="AB734" s="17">
        <f t="shared" si="113"/>
        <v>104</v>
      </c>
      <c r="AC734" s="13">
        <v>45016</v>
      </c>
      <c r="AD734">
        <f t="shared" si="111"/>
        <v>104</v>
      </c>
      <c r="AE734" s="13">
        <v>45016</v>
      </c>
      <c r="AF734">
        <f t="shared" si="107"/>
        <v>104</v>
      </c>
      <c r="AG734" s="13">
        <v>45016</v>
      </c>
      <c r="AH734">
        <f t="shared" si="116"/>
        <v>7.28</v>
      </c>
      <c r="AI734" s="13">
        <v>44994</v>
      </c>
      <c r="AJ734">
        <f t="shared" si="108"/>
        <v>52</v>
      </c>
      <c r="AK734" s="13">
        <v>45031</v>
      </c>
      <c r="AL734">
        <v>0</v>
      </c>
      <c r="AN734" t="s">
        <v>204</v>
      </c>
      <c r="AO734" s="13">
        <v>45101</v>
      </c>
      <c r="AP734" s="13">
        <v>45095</v>
      </c>
      <c r="AQ734" s="13">
        <v>45111</v>
      </c>
      <c r="AR734">
        <f t="shared" si="114"/>
        <v>3.5</v>
      </c>
      <c r="AS734">
        <f t="shared" si="115"/>
        <v>3.64</v>
      </c>
      <c r="AT734" t="s">
        <v>1946</v>
      </c>
    </row>
    <row r="735" spans="1:46" ht="20.149999999999999" customHeight="1" x14ac:dyDescent="0.35">
      <c r="A735">
        <v>734</v>
      </c>
      <c r="B735" t="s">
        <v>360</v>
      </c>
      <c r="C735" t="s">
        <v>11463</v>
      </c>
      <c r="D735" t="s">
        <v>2858</v>
      </c>
      <c r="E735" t="s">
        <v>98</v>
      </c>
      <c r="G735" t="s">
        <v>2413</v>
      </c>
      <c r="H735" t="s">
        <v>2414</v>
      </c>
      <c r="I735" t="s">
        <v>92</v>
      </c>
      <c r="J735" t="s">
        <v>2415</v>
      </c>
      <c r="K735" t="s">
        <v>2415</v>
      </c>
      <c r="N735">
        <v>0.18</v>
      </c>
      <c r="R735" s="14">
        <v>44939</v>
      </c>
      <c r="S735" t="s">
        <v>207</v>
      </c>
      <c r="T735" s="14">
        <v>44972</v>
      </c>
      <c r="U735" s="16" t="s">
        <v>1872</v>
      </c>
      <c r="V735" s="16">
        <f t="shared" si="112"/>
        <v>21.599999999999998</v>
      </c>
      <c r="W735" s="16" t="s">
        <v>2429</v>
      </c>
      <c r="X735" t="s">
        <v>207</v>
      </c>
      <c r="Y735" s="16" t="s">
        <v>1873</v>
      </c>
      <c r="Z735" s="16" t="s">
        <v>204</v>
      </c>
      <c r="AB735" s="17">
        <f t="shared" si="113"/>
        <v>18</v>
      </c>
      <c r="AC735" s="13">
        <v>45017</v>
      </c>
      <c r="AD735">
        <f t="shared" si="111"/>
        <v>18</v>
      </c>
      <c r="AE735" s="13">
        <v>45017</v>
      </c>
      <c r="AF735">
        <f t="shared" si="107"/>
        <v>18</v>
      </c>
      <c r="AG735" s="13">
        <v>45017</v>
      </c>
      <c r="AH735">
        <f t="shared" si="116"/>
        <v>1.26</v>
      </c>
      <c r="AI735" s="13">
        <v>44994</v>
      </c>
      <c r="AJ735">
        <f t="shared" si="108"/>
        <v>9</v>
      </c>
      <c r="AK735" s="13">
        <v>45031</v>
      </c>
      <c r="AL735">
        <v>0</v>
      </c>
      <c r="AN735" t="s">
        <v>204</v>
      </c>
      <c r="AO735" s="13">
        <v>45103</v>
      </c>
      <c r="AP735" s="13">
        <v>45096</v>
      </c>
      <c r="AQ735" s="13">
        <v>45111</v>
      </c>
      <c r="AR735">
        <f t="shared" si="114"/>
        <v>3.5</v>
      </c>
      <c r="AS735">
        <f t="shared" si="115"/>
        <v>0.63</v>
      </c>
      <c r="AT735" t="s">
        <v>1946</v>
      </c>
    </row>
    <row r="736" spans="1:46" ht="20.149999999999999" customHeight="1" x14ac:dyDescent="0.35">
      <c r="A736">
        <v>735</v>
      </c>
      <c r="B736" t="s">
        <v>360</v>
      </c>
      <c r="C736" t="s">
        <v>11464</v>
      </c>
      <c r="D736" t="s">
        <v>2859</v>
      </c>
      <c r="E736" t="s">
        <v>98</v>
      </c>
      <c r="G736" t="s">
        <v>2413</v>
      </c>
      <c r="H736" t="s">
        <v>2414</v>
      </c>
      <c r="I736" t="s">
        <v>92</v>
      </c>
      <c r="J736" t="s">
        <v>2415</v>
      </c>
      <c r="K736" t="s">
        <v>2415</v>
      </c>
      <c r="N736">
        <v>0.91</v>
      </c>
      <c r="R736" s="14">
        <v>44948</v>
      </c>
      <c r="S736" t="s">
        <v>207</v>
      </c>
      <c r="T736" s="14">
        <v>44971</v>
      </c>
      <c r="U736" s="16" t="s">
        <v>1872</v>
      </c>
      <c r="V736" s="16">
        <f t="shared" si="112"/>
        <v>109.2</v>
      </c>
      <c r="W736" s="16" t="s">
        <v>2429</v>
      </c>
      <c r="X736" t="s">
        <v>207</v>
      </c>
      <c r="Y736" s="16" t="s">
        <v>1873</v>
      </c>
      <c r="Z736" s="16" t="s">
        <v>204</v>
      </c>
      <c r="AB736" s="17">
        <f t="shared" si="113"/>
        <v>91</v>
      </c>
      <c r="AC736" s="13">
        <v>45018</v>
      </c>
      <c r="AD736">
        <f t="shared" si="111"/>
        <v>91</v>
      </c>
      <c r="AE736" s="13">
        <v>45018</v>
      </c>
      <c r="AF736">
        <f t="shared" si="107"/>
        <v>91</v>
      </c>
      <c r="AG736" s="13">
        <v>45018</v>
      </c>
      <c r="AH736">
        <f t="shared" si="116"/>
        <v>6.37</v>
      </c>
      <c r="AI736" s="13">
        <v>44993</v>
      </c>
      <c r="AJ736">
        <f t="shared" si="108"/>
        <v>45.5</v>
      </c>
      <c r="AK736" s="13">
        <v>45030</v>
      </c>
      <c r="AL736">
        <v>0</v>
      </c>
      <c r="AN736" t="s">
        <v>204</v>
      </c>
      <c r="AO736" s="13">
        <v>45102</v>
      </c>
      <c r="AP736" s="13">
        <v>45096</v>
      </c>
      <c r="AQ736" s="13">
        <v>45103</v>
      </c>
      <c r="AR736">
        <f t="shared" si="114"/>
        <v>3.5</v>
      </c>
      <c r="AS736">
        <f t="shared" si="115"/>
        <v>3.1850000000000001</v>
      </c>
      <c r="AT736" t="s">
        <v>1946</v>
      </c>
    </row>
    <row r="737" spans="1:46" ht="20.149999999999999" customHeight="1" x14ac:dyDescent="0.35">
      <c r="A737">
        <v>736</v>
      </c>
      <c r="B737" t="s">
        <v>360</v>
      </c>
      <c r="C737" t="s">
        <v>11465</v>
      </c>
      <c r="D737" t="s">
        <v>2860</v>
      </c>
      <c r="E737" t="s">
        <v>98</v>
      </c>
      <c r="G737" t="s">
        <v>3055</v>
      </c>
      <c r="H737" t="s">
        <v>91</v>
      </c>
      <c r="I737" t="s">
        <v>92</v>
      </c>
      <c r="J737" t="s">
        <v>2415</v>
      </c>
      <c r="K737" t="s">
        <v>5619</v>
      </c>
      <c r="M737" t="s">
        <v>207</v>
      </c>
      <c r="N737">
        <v>1.1599999999999999</v>
      </c>
      <c r="R737" s="14">
        <v>44941</v>
      </c>
      <c r="S737" t="s">
        <v>207</v>
      </c>
      <c r="T737" s="14">
        <v>44972</v>
      </c>
      <c r="U737" s="16" t="s">
        <v>1872</v>
      </c>
      <c r="V737" s="16">
        <f t="shared" si="112"/>
        <v>139.19999999999999</v>
      </c>
      <c r="W737" s="16" t="s">
        <v>2394</v>
      </c>
      <c r="X737" t="s">
        <v>207</v>
      </c>
      <c r="Y737" s="16" t="s">
        <v>1873</v>
      </c>
      <c r="Z737" s="16" t="s">
        <v>204</v>
      </c>
      <c r="AB737" s="17">
        <f t="shared" si="113"/>
        <v>115.99999999999999</v>
      </c>
      <c r="AC737" s="13">
        <v>45000</v>
      </c>
      <c r="AD737">
        <f t="shared" si="111"/>
        <v>115.99999999999999</v>
      </c>
      <c r="AE737" s="13">
        <v>45000</v>
      </c>
      <c r="AF737">
        <f t="shared" si="107"/>
        <v>115.99999999999999</v>
      </c>
      <c r="AG737" s="13">
        <v>45000</v>
      </c>
      <c r="AH737">
        <f t="shared" si="116"/>
        <v>8.1199999999999992</v>
      </c>
      <c r="AI737" s="13">
        <v>44994</v>
      </c>
      <c r="AJ737">
        <f t="shared" si="108"/>
        <v>57.999999999999993</v>
      </c>
      <c r="AK737" s="13">
        <v>45031</v>
      </c>
      <c r="AL737">
        <v>0</v>
      </c>
      <c r="AN737" t="s">
        <v>204</v>
      </c>
      <c r="AO737" s="13">
        <v>45103</v>
      </c>
      <c r="AP737" s="13">
        <v>45109</v>
      </c>
      <c r="AQ737" s="13">
        <v>45111</v>
      </c>
      <c r="AR737">
        <f t="shared" si="114"/>
        <v>3.5</v>
      </c>
      <c r="AS737">
        <f t="shared" si="115"/>
        <v>4.0599999999999996</v>
      </c>
      <c r="AT737" t="s">
        <v>1946</v>
      </c>
    </row>
    <row r="738" spans="1:46" x14ac:dyDescent="0.35">
      <c r="A738">
        <v>737</v>
      </c>
      <c r="B738" t="s">
        <v>360</v>
      </c>
      <c r="C738" t="s">
        <v>11466</v>
      </c>
      <c r="D738" t="s">
        <v>2864</v>
      </c>
      <c r="E738" t="s">
        <v>98</v>
      </c>
      <c r="G738" t="s">
        <v>3055</v>
      </c>
      <c r="H738" t="s">
        <v>91</v>
      </c>
      <c r="I738" t="s">
        <v>92</v>
      </c>
      <c r="J738" t="s">
        <v>2415</v>
      </c>
      <c r="K738" t="s">
        <v>5619</v>
      </c>
      <c r="M738" t="s">
        <v>207</v>
      </c>
      <c r="N738">
        <v>1.1299999999999999</v>
      </c>
      <c r="R738" s="14">
        <v>44929</v>
      </c>
      <c r="S738" t="s">
        <v>207</v>
      </c>
      <c r="T738" s="14">
        <v>44970</v>
      </c>
      <c r="U738" s="16" t="s">
        <v>1872</v>
      </c>
      <c r="V738" s="16">
        <f t="shared" si="112"/>
        <v>135.6</v>
      </c>
      <c r="W738" s="16" t="s">
        <v>2394</v>
      </c>
      <c r="X738" t="s">
        <v>207</v>
      </c>
      <c r="Y738" s="16" t="s">
        <v>1873</v>
      </c>
      <c r="Z738" s="16" t="s">
        <v>204</v>
      </c>
      <c r="AB738" s="17">
        <f t="shared" si="113"/>
        <v>112.99999999999999</v>
      </c>
      <c r="AC738" s="13">
        <v>44998</v>
      </c>
      <c r="AD738">
        <f t="shared" si="111"/>
        <v>112.99999999999999</v>
      </c>
      <c r="AE738" s="13">
        <v>44998</v>
      </c>
      <c r="AF738">
        <f t="shared" si="107"/>
        <v>112.99999999999999</v>
      </c>
      <c r="AG738" s="13">
        <v>44998</v>
      </c>
      <c r="AH738">
        <f t="shared" si="116"/>
        <v>7.9099999999999993</v>
      </c>
      <c r="AI738" s="13">
        <v>44992</v>
      </c>
      <c r="AJ738">
        <f t="shared" si="108"/>
        <v>56.499999999999993</v>
      </c>
      <c r="AK738" s="13">
        <v>45029</v>
      </c>
      <c r="AL738">
        <v>0</v>
      </c>
      <c r="AN738" t="s">
        <v>204</v>
      </c>
      <c r="AO738" s="13">
        <v>45103</v>
      </c>
      <c r="AP738" s="13">
        <v>45107</v>
      </c>
      <c r="AQ738" s="13">
        <v>45109</v>
      </c>
      <c r="AR738">
        <f t="shared" si="114"/>
        <v>3.5</v>
      </c>
      <c r="AS738">
        <f t="shared" si="115"/>
        <v>3.9549999999999996</v>
      </c>
      <c r="AT738" t="s">
        <v>1946</v>
      </c>
    </row>
    <row r="739" spans="1:46" x14ac:dyDescent="0.35">
      <c r="A739">
        <v>738</v>
      </c>
      <c r="B739" t="s">
        <v>360</v>
      </c>
      <c r="C739" t="s">
        <v>11467</v>
      </c>
      <c r="D739" t="s">
        <v>2865</v>
      </c>
      <c r="E739" t="s">
        <v>98</v>
      </c>
      <c r="G739" t="s">
        <v>3055</v>
      </c>
      <c r="H739" t="s">
        <v>91</v>
      </c>
      <c r="I739" t="s">
        <v>92</v>
      </c>
      <c r="J739" t="s">
        <v>2415</v>
      </c>
      <c r="K739" t="s">
        <v>5619</v>
      </c>
      <c r="M739" t="s">
        <v>207</v>
      </c>
      <c r="N739">
        <v>0.53</v>
      </c>
      <c r="R739" s="14">
        <v>44942</v>
      </c>
      <c r="S739" t="s">
        <v>207</v>
      </c>
      <c r="T739" s="14">
        <v>44971</v>
      </c>
      <c r="U739" s="16" t="s">
        <v>1872</v>
      </c>
      <c r="V739" s="16">
        <f t="shared" si="112"/>
        <v>63.6</v>
      </c>
      <c r="W739" s="16" t="s">
        <v>2394</v>
      </c>
      <c r="X739" t="s">
        <v>207</v>
      </c>
      <c r="Y739" s="16" t="s">
        <v>1873</v>
      </c>
      <c r="Z739" s="16" t="s">
        <v>204</v>
      </c>
      <c r="AB739" s="17">
        <f t="shared" si="113"/>
        <v>53</v>
      </c>
      <c r="AC739" s="13">
        <v>45000</v>
      </c>
      <c r="AD739">
        <f t="shared" si="111"/>
        <v>53</v>
      </c>
      <c r="AE739" s="13">
        <v>45000</v>
      </c>
      <c r="AF739">
        <f t="shared" si="107"/>
        <v>53</v>
      </c>
      <c r="AG739" s="13">
        <v>45000</v>
      </c>
      <c r="AH739">
        <f t="shared" si="116"/>
        <v>3.71</v>
      </c>
      <c r="AI739" s="13">
        <v>44994</v>
      </c>
      <c r="AJ739">
        <f t="shared" si="108"/>
        <v>26.5</v>
      </c>
      <c r="AK739" s="13">
        <v>45029</v>
      </c>
      <c r="AL739">
        <v>0</v>
      </c>
      <c r="AN739" t="s">
        <v>204</v>
      </c>
      <c r="AO739" s="13">
        <v>45103</v>
      </c>
      <c r="AP739" s="13">
        <v>45110</v>
      </c>
      <c r="AQ739" s="13">
        <v>45112</v>
      </c>
      <c r="AR739">
        <f t="shared" si="114"/>
        <v>3.5</v>
      </c>
      <c r="AS739">
        <f t="shared" si="115"/>
        <v>1.855</v>
      </c>
      <c r="AT739" t="s">
        <v>1946</v>
      </c>
    </row>
    <row r="740" spans="1:46" x14ac:dyDescent="0.35">
      <c r="A740">
        <v>739</v>
      </c>
      <c r="B740" t="s">
        <v>360</v>
      </c>
      <c r="C740" t="s">
        <v>11468</v>
      </c>
      <c r="D740" t="s">
        <v>2866</v>
      </c>
      <c r="E740" t="s">
        <v>98</v>
      </c>
      <c r="G740" t="s">
        <v>3055</v>
      </c>
      <c r="H740" t="s">
        <v>91</v>
      </c>
      <c r="I740" t="s">
        <v>92</v>
      </c>
      <c r="J740" t="s">
        <v>2415</v>
      </c>
      <c r="K740" t="s">
        <v>5619</v>
      </c>
      <c r="M740" t="s">
        <v>207</v>
      </c>
      <c r="N740">
        <v>0.47</v>
      </c>
      <c r="R740" s="14">
        <v>44950</v>
      </c>
      <c r="S740" t="s">
        <v>207</v>
      </c>
      <c r="T740" s="14">
        <v>44972</v>
      </c>
      <c r="U740" s="16" t="s">
        <v>1872</v>
      </c>
      <c r="V740" s="16">
        <f t="shared" si="112"/>
        <v>56.4</v>
      </c>
      <c r="W740" s="16" t="s">
        <v>2394</v>
      </c>
      <c r="X740" t="s">
        <v>207</v>
      </c>
      <c r="Y740" s="16" t="s">
        <v>1873</v>
      </c>
      <c r="Z740" s="16" t="s">
        <v>204</v>
      </c>
      <c r="AB740" s="17">
        <f t="shared" si="113"/>
        <v>47</v>
      </c>
      <c r="AC740" s="13">
        <v>45000</v>
      </c>
      <c r="AD740">
        <f t="shared" si="111"/>
        <v>47</v>
      </c>
      <c r="AE740" s="13">
        <v>45000</v>
      </c>
      <c r="AF740">
        <f t="shared" si="107"/>
        <v>47</v>
      </c>
      <c r="AG740" s="13">
        <v>45000</v>
      </c>
      <c r="AH740">
        <f t="shared" si="116"/>
        <v>3.29</v>
      </c>
      <c r="AI740" s="13">
        <v>44994</v>
      </c>
      <c r="AJ740">
        <f t="shared" si="108"/>
        <v>23.5</v>
      </c>
      <c r="AK740" s="13">
        <v>45031</v>
      </c>
      <c r="AL740">
        <v>0</v>
      </c>
      <c r="AN740" t="s">
        <v>204</v>
      </c>
      <c r="AO740" s="13">
        <v>45104</v>
      </c>
      <c r="AP740" s="13">
        <v>45111</v>
      </c>
      <c r="AQ740" s="13">
        <v>45112</v>
      </c>
      <c r="AR740">
        <f t="shared" si="114"/>
        <v>3.5000000000000004</v>
      </c>
      <c r="AS740">
        <f t="shared" si="115"/>
        <v>1.645</v>
      </c>
      <c r="AT740" t="s">
        <v>1946</v>
      </c>
    </row>
    <row r="741" spans="1:46" x14ac:dyDescent="0.35">
      <c r="A741">
        <v>740</v>
      </c>
      <c r="B741" t="s">
        <v>360</v>
      </c>
      <c r="C741" t="s">
        <v>11469</v>
      </c>
      <c r="D741" t="s">
        <v>2867</v>
      </c>
      <c r="E741" t="s">
        <v>98</v>
      </c>
      <c r="G741" t="s">
        <v>3055</v>
      </c>
      <c r="H741" t="s">
        <v>91</v>
      </c>
      <c r="I741" t="s">
        <v>92</v>
      </c>
      <c r="J741" t="s">
        <v>2415</v>
      </c>
      <c r="K741" t="s">
        <v>5619</v>
      </c>
      <c r="M741" t="s">
        <v>207</v>
      </c>
      <c r="N741">
        <v>1.1000000000000001</v>
      </c>
      <c r="R741" s="14">
        <v>44951</v>
      </c>
      <c r="S741" t="s">
        <v>207</v>
      </c>
      <c r="T741" s="14">
        <v>44972</v>
      </c>
      <c r="U741" s="16" t="s">
        <v>1872</v>
      </c>
      <c r="V741" s="16">
        <f t="shared" si="112"/>
        <v>132</v>
      </c>
      <c r="W741" s="16" t="s">
        <v>2394</v>
      </c>
      <c r="X741" t="s">
        <v>207</v>
      </c>
      <c r="Y741" s="16" t="s">
        <v>2372</v>
      </c>
      <c r="Z741" s="16" t="s">
        <v>204</v>
      </c>
      <c r="AB741" s="17">
        <f t="shared" si="113"/>
        <v>110.00000000000001</v>
      </c>
      <c r="AC741" s="13">
        <v>45000</v>
      </c>
      <c r="AD741">
        <f t="shared" si="111"/>
        <v>110.00000000000001</v>
      </c>
      <c r="AE741" s="13">
        <v>45000</v>
      </c>
      <c r="AF741">
        <f t="shared" si="107"/>
        <v>110.00000000000001</v>
      </c>
      <c r="AG741" s="13">
        <v>45000</v>
      </c>
      <c r="AH741">
        <f t="shared" si="116"/>
        <v>7.7000000000000011</v>
      </c>
      <c r="AI741" s="13">
        <v>44994</v>
      </c>
      <c r="AJ741">
        <f t="shared" si="108"/>
        <v>55.000000000000007</v>
      </c>
      <c r="AK741" s="13">
        <v>45031</v>
      </c>
      <c r="AL741">
        <v>0</v>
      </c>
      <c r="AN741" t="s">
        <v>204</v>
      </c>
      <c r="AO741" s="13">
        <v>45103</v>
      </c>
      <c r="AP741" s="13">
        <v>45116</v>
      </c>
      <c r="AQ741" s="13">
        <v>45116</v>
      </c>
      <c r="AR741">
        <f t="shared" si="114"/>
        <v>3.5</v>
      </c>
      <c r="AS741">
        <f t="shared" si="115"/>
        <v>3.8500000000000005</v>
      </c>
      <c r="AT741" t="s">
        <v>1946</v>
      </c>
    </row>
    <row r="742" spans="1:46" x14ac:dyDescent="0.35">
      <c r="A742">
        <v>741</v>
      </c>
      <c r="B742" t="s">
        <v>360</v>
      </c>
      <c r="C742" t="s">
        <v>11470</v>
      </c>
      <c r="D742" t="s">
        <v>2868</v>
      </c>
      <c r="E742" t="s">
        <v>98</v>
      </c>
      <c r="G742" t="s">
        <v>3055</v>
      </c>
      <c r="H742" t="s">
        <v>91</v>
      </c>
      <c r="I742" t="s">
        <v>92</v>
      </c>
      <c r="J742" t="s">
        <v>2415</v>
      </c>
      <c r="K742" t="s">
        <v>5619</v>
      </c>
      <c r="M742" t="s">
        <v>204</v>
      </c>
      <c r="N742">
        <v>0.5</v>
      </c>
      <c r="R742" s="14">
        <v>44952</v>
      </c>
      <c r="S742" t="s">
        <v>207</v>
      </c>
      <c r="T742" s="14">
        <v>44983</v>
      </c>
      <c r="U742" s="16" t="s">
        <v>1872</v>
      </c>
      <c r="V742" s="16">
        <f t="shared" si="112"/>
        <v>60</v>
      </c>
      <c r="W742" s="16" t="s">
        <v>2394</v>
      </c>
      <c r="X742" t="s">
        <v>207</v>
      </c>
      <c r="Y742" s="16" t="s">
        <v>2372</v>
      </c>
      <c r="Z742" s="16" t="s">
        <v>204</v>
      </c>
      <c r="AB742" s="17">
        <f t="shared" si="113"/>
        <v>50</v>
      </c>
      <c r="AC742" s="13">
        <v>45011</v>
      </c>
      <c r="AD742">
        <f t="shared" si="111"/>
        <v>50</v>
      </c>
      <c r="AE742" s="13">
        <v>45011</v>
      </c>
      <c r="AF742">
        <f t="shared" si="107"/>
        <v>50</v>
      </c>
      <c r="AG742" s="13">
        <v>45011</v>
      </c>
      <c r="AH742">
        <f t="shared" si="116"/>
        <v>3.5</v>
      </c>
      <c r="AI742" s="13">
        <v>45005</v>
      </c>
      <c r="AJ742">
        <f t="shared" si="108"/>
        <v>25</v>
      </c>
      <c r="AK742" s="13">
        <v>45042</v>
      </c>
      <c r="AL742">
        <v>0</v>
      </c>
      <c r="AN742" t="s">
        <v>204</v>
      </c>
      <c r="AO742" s="13">
        <v>45105</v>
      </c>
      <c r="AP742" s="13">
        <v>45111</v>
      </c>
      <c r="AQ742" s="13">
        <v>45111</v>
      </c>
      <c r="AR742">
        <f t="shared" si="114"/>
        <v>3.5</v>
      </c>
      <c r="AS742">
        <f t="shared" si="115"/>
        <v>1.75</v>
      </c>
      <c r="AT742" t="s">
        <v>1946</v>
      </c>
    </row>
    <row r="743" spans="1:46" x14ac:dyDescent="0.35">
      <c r="A743">
        <v>742</v>
      </c>
      <c r="B743" t="s">
        <v>360</v>
      </c>
      <c r="C743" t="s">
        <v>11471</v>
      </c>
      <c r="D743" t="s">
        <v>2869</v>
      </c>
      <c r="E743" t="s">
        <v>98</v>
      </c>
      <c r="G743" t="s">
        <v>3055</v>
      </c>
      <c r="H743" t="s">
        <v>91</v>
      </c>
      <c r="I743" t="s">
        <v>92</v>
      </c>
      <c r="J743" t="s">
        <v>2415</v>
      </c>
      <c r="K743" t="s">
        <v>5619</v>
      </c>
      <c r="M743" t="s">
        <v>207</v>
      </c>
      <c r="N743">
        <v>0.47</v>
      </c>
      <c r="R743" s="14">
        <v>44950</v>
      </c>
      <c r="S743" t="s">
        <v>207</v>
      </c>
      <c r="T743" s="14">
        <v>44984</v>
      </c>
      <c r="U743" s="16" t="s">
        <v>1872</v>
      </c>
      <c r="V743" s="16">
        <f t="shared" si="112"/>
        <v>56.4</v>
      </c>
      <c r="W743" s="16" t="s">
        <v>2394</v>
      </c>
      <c r="X743" t="s">
        <v>207</v>
      </c>
      <c r="Y743" s="16" t="s">
        <v>1873</v>
      </c>
      <c r="Z743" s="16" t="s">
        <v>204</v>
      </c>
      <c r="AB743" s="17">
        <f t="shared" si="113"/>
        <v>47</v>
      </c>
      <c r="AC743" s="13">
        <v>45012</v>
      </c>
      <c r="AD743">
        <f t="shared" si="111"/>
        <v>47</v>
      </c>
      <c r="AE743" s="13">
        <v>45012</v>
      </c>
      <c r="AF743">
        <f t="shared" si="107"/>
        <v>47</v>
      </c>
      <c r="AG743" s="13">
        <v>45012</v>
      </c>
      <c r="AH743">
        <f t="shared" si="116"/>
        <v>3.29</v>
      </c>
      <c r="AI743" s="13">
        <v>45006</v>
      </c>
      <c r="AJ743">
        <f t="shared" si="108"/>
        <v>23.5</v>
      </c>
      <c r="AK743" s="13">
        <v>45043</v>
      </c>
      <c r="AL743">
        <v>0</v>
      </c>
      <c r="AN743" t="s">
        <v>204</v>
      </c>
      <c r="AO743" s="13">
        <v>45105</v>
      </c>
      <c r="AP743" s="13">
        <v>45111</v>
      </c>
      <c r="AQ743" s="13">
        <v>45111</v>
      </c>
      <c r="AR743">
        <f t="shared" si="114"/>
        <v>3.5000000000000004</v>
      </c>
      <c r="AS743">
        <f t="shared" si="115"/>
        <v>1.645</v>
      </c>
      <c r="AT743" t="s">
        <v>1874</v>
      </c>
    </row>
    <row r="744" spans="1:46" x14ac:dyDescent="0.35">
      <c r="A744">
        <v>743</v>
      </c>
      <c r="B744" t="s">
        <v>360</v>
      </c>
      <c r="C744" t="s">
        <v>11472</v>
      </c>
      <c r="D744" t="s">
        <v>2870</v>
      </c>
      <c r="E744" t="s">
        <v>98</v>
      </c>
      <c r="G744" t="s">
        <v>3055</v>
      </c>
      <c r="H744" t="s">
        <v>91</v>
      </c>
      <c r="I744" t="s">
        <v>92</v>
      </c>
      <c r="J744" t="s">
        <v>2415</v>
      </c>
      <c r="K744" t="s">
        <v>5619</v>
      </c>
      <c r="M744" t="s">
        <v>207</v>
      </c>
      <c r="N744">
        <v>0.9</v>
      </c>
      <c r="R744" s="14">
        <v>44950</v>
      </c>
      <c r="S744" t="s">
        <v>207</v>
      </c>
      <c r="T744" s="14">
        <v>44973</v>
      </c>
      <c r="U744" s="16" t="s">
        <v>1872</v>
      </c>
      <c r="V744" s="16">
        <f t="shared" si="112"/>
        <v>108</v>
      </c>
      <c r="W744" s="16" t="s">
        <v>2394</v>
      </c>
      <c r="X744" t="s">
        <v>207</v>
      </c>
      <c r="Y744" s="16" t="s">
        <v>1873</v>
      </c>
      <c r="Z744" s="16" t="s">
        <v>204</v>
      </c>
      <c r="AB744" s="17">
        <f t="shared" si="113"/>
        <v>90</v>
      </c>
      <c r="AC744" s="13">
        <v>45001</v>
      </c>
      <c r="AD744">
        <f t="shared" si="111"/>
        <v>90</v>
      </c>
      <c r="AE744" s="13">
        <v>45001</v>
      </c>
      <c r="AF744">
        <f t="shared" si="107"/>
        <v>90</v>
      </c>
      <c r="AG744" s="13">
        <v>45001</v>
      </c>
      <c r="AH744">
        <f t="shared" si="116"/>
        <v>6.3</v>
      </c>
      <c r="AI744" s="13">
        <v>44995</v>
      </c>
      <c r="AJ744">
        <f t="shared" si="108"/>
        <v>45</v>
      </c>
      <c r="AK744" s="13">
        <v>45032</v>
      </c>
      <c r="AL744">
        <v>0</v>
      </c>
      <c r="AN744" t="s">
        <v>204</v>
      </c>
      <c r="AO744" s="13">
        <v>45098</v>
      </c>
      <c r="AP744" s="13">
        <v>45117</v>
      </c>
      <c r="AQ744" s="13">
        <v>45117</v>
      </c>
      <c r="AR744">
        <f t="shared" si="114"/>
        <v>3.5</v>
      </c>
      <c r="AS744">
        <f t="shared" si="115"/>
        <v>3.15</v>
      </c>
      <c r="AT744" t="s">
        <v>1946</v>
      </c>
    </row>
    <row r="745" spans="1:46" x14ac:dyDescent="0.35">
      <c r="A745">
        <v>744</v>
      </c>
      <c r="B745" t="s">
        <v>360</v>
      </c>
      <c r="C745" t="s">
        <v>11473</v>
      </c>
      <c r="D745" t="s">
        <v>2871</v>
      </c>
      <c r="E745" t="s">
        <v>98</v>
      </c>
      <c r="G745" t="s">
        <v>3055</v>
      </c>
      <c r="H745" t="s">
        <v>91</v>
      </c>
      <c r="I745" t="s">
        <v>92</v>
      </c>
      <c r="J745" t="s">
        <v>2415</v>
      </c>
      <c r="K745" t="s">
        <v>5619</v>
      </c>
      <c r="M745" t="s">
        <v>207</v>
      </c>
      <c r="N745">
        <v>0.91</v>
      </c>
      <c r="R745" s="14">
        <v>44950</v>
      </c>
      <c r="S745" t="s">
        <v>207</v>
      </c>
      <c r="T745" s="14">
        <v>44977</v>
      </c>
      <c r="U745" s="16" t="s">
        <v>1872</v>
      </c>
      <c r="V745" s="16">
        <f t="shared" si="112"/>
        <v>109.2</v>
      </c>
      <c r="W745" s="16" t="s">
        <v>2394</v>
      </c>
      <c r="X745" t="s">
        <v>207</v>
      </c>
      <c r="Y745" s="16" t="s">
        <v>1873</v>
      </c>
      <c r="Z745" s="16" t="s">
        <v>204</v>
      </c>
      <c r="AB745" s="17">
        <f t="shared" si="113"/>
        <v>91</v>
      </c>
      <c r="AC745" s="13">
        <v>45005</v>
      </c>
      <c r="AD745">
        <f t="shared" si="111"/>
        <v>91</v>
      </c>
      <c r="AE745" s="13">
        <v>45005</v>
      </c>
      <c r="AF745">
        <f t="shared" si="107"/>
        <v>91</v>
      </c>
      <c r="AG745" s="13">
        <v>45005</v>
      </c>
      <c r="AH745">
        <f t="shared" si="116"/>
        <v>6.37</v>
      </c>
      <c r="AI745" s="13">
        <v>45000</v>
      </c>
      <c r="AJ745">
        <f t="shared" si="108"/>
        <v>45.5</v>
      </c>
      <c r="AK745" s="13">
        <v>45036</v>
      </c>
      <c r="AL745">
        <v>0</v>
      </c>
      <c r="AN745" t="s">
        <v>204</v>
      </c>
      <c r="AO745" s="13">
        <v>45102</v>
      </c>
      <c r="AP745" s="13">
        <v>45116</v>
      </c>
      <c r="AQ745" s="13">
        <v>45116</v>
      </c>
      <c r="AR745">
        <f t="shared" si="114"/>
        <v>3.5</v>
      </c>
      <c r="AS745">
        <f t="shared" si="115"/>
        <v>3.1850000000000001</v>
      </c>
      <c r="AT745" t="s">
        <v>1874</v>
      </c>
    </row>
    <row r="746" spans="1:46" x14ac:dyDescent="0.35">
      <c r="A746">
        <v>745</v>
      </c>
      <c r="B746" t="s">
        <v>360</v>
      </c>
      <c r="C746" t="s">
        <v>11474</v>
      </c>
      <c r="D746" t="s">
        <v>2872</v>
      </c>
      <c r="E746" t="s">
        <v>98</v>
      </c>
      <c r="G746" t="s">
        <v>3055</v>
      </c>
      <c r="H746" t="s">
        <v>91</v>
      </c>
      <c r="I746" t="s">
        <v>92</v>
      </c>
      <c r="J746" t="s">
        <v>2415</v>
      </c>
      <c r="K746" t="s">
        <v>5619</v>
      </c>
      <c r="M746" t="s">
        <v>207</v>
      </c>
      <c r="N746">
        <v>0.85</v>
      </c>
      <c r="R746" s="14">
        <v>44951</v>
      </c>
      <c r="S746" t="s">
        <v>207</v>
      </c>
      <c r="T746" s="14">
        <v>44977</v>
      </c>
      <c r="U746" s="16" t="s">
        <v>1872</v>
      </c>
      <c r="V746" s="16">
        <f t="shared" si="112"/>
        <v>102</v>
      </c>
      <c r="W746" s="16" t="s">
        <v>2394</v>
      </c>
      <c r="X746" t="s">
        <v>207</v>
      </c>
      <c r="Y746" s="16" t="s">
        <v>1873</v>
      </c>
      <c r="Z746" s="16" t="s">
        <v>204</v>
      </c>
      <c r="AB746" s="17">
        <f t="shared" si="113"/>
        <v>85</v>
      </c>
      <c r="AC746" s="13">
        <v>45005</v>
      </c>
      <c r="AD746">
        <f t="shared" si="111"/>
        <v>85</v>
      </c>
      <c r="AE746" s="13">
        <v>45005</v>
      </c>
      <c r="AF746">
        <f t="shared" si="107"/>
        <v>85</v>
      </c>
      <c r="AG746" s="13">
        <v>45005</v>
      </c>
      <c r="AH746">
        <f t="shared" si="116"/>
        <v>5.95</v>
      </c>
      <c r="AI746" s="13">
        <v>45000</v>
      </c>
      <c r="AJ746">
        <f t="shared" si="108"/>
        <v>42.5</v>
      </c>
      <c r="AK746" s="13">
        <v>45036</v>
      </c>
      <c r="AL746">
        <v>0</v>
      </c>
      <c r="AN746" t="s">
        <v>204</v>
      </c>
      <c r="AO746" s="13">
        <v>45101</v>
      </c>
      <c r="AP746" s="13">
        <v>45107</v>
      </c>
      <c r="AQ746" s="13">
        <v>45107</v>
      </c>
      <c r="AR746">
        <f t="shared" si="114"/>
        <v>3.5</v>
      </c>
      <c r="AS746">
        <f t="shared" si="115"/>
        <v>2.9750000000000001</v>
      </c>
      <c r="AT746" t="s">
        <v>1874</v>
      </c>
    </row>
    <row r="747" spans="1:46" x14ac:dyDescent="0.35">
      <c r="A747">
        <v>746</v>
      </c>
      <c r="B747" t="s">
        <v>360</v>
      </c>
      <c r="C747" t="s">
        <v>11475</v>
      </c>
      <c r="D747" t="s">
        <v>2873</v>
      </c>
      <c r="E747" t="s">
        <v>98</v>
      </c>
      <c r="G747" t="s">
        <v>3055</v>
      </c>
      <c r="H747" t="s">
        <v>91</v>
      </c>
      <c r="I747" t="s">
        <v>92</v>
      </c>
      <c r="J747" t="s">
        <v>2415</v>
      </c>
      <c r="K747" t="s">
        <v>5619</v>
      </c>
      <c r="M747" t="s">
        <v>207</v>
      </c>
      <c r="N747">
        <v>0.8</v>
      </c>
      <c r="R747" s="14">
        <v>44952</v>
      </c>
      <c r="S747" t="s">
        <v>207</v>
      </c>
      <c r="T747" s="14">
        <v>44977</v>
      </c>
      <c r="U747" s="16" t="s">
        <v>1872</v>
      </c>
      <c r="V747" s="16">
        <f t="shared" si="112"/>
        <v>96</v>
      </c>
      <c r="W747" s="16" t="s">
        <v>2394</v>
      </c>
      <c r="X747" t="s">
        <v>207</v>
      </c>
      <c r="Y747" s="16" t="s">
        <v>1873</v>
      </c>
      <c r="Z747" s="16" t="s">
        <v>204</v>
      </c>
      <c r="AB747" s="17">
        <f t="shared" si="113"/>
        <v>80</v>
      </c>
      <c r="AC747" s="13">
        <v>45005</v>
      </c>
      <c r="AD747">
        <f t="shared" si="111"/>
        <v>80</v>
      </c>
      <c r="AE747" s="13">
        <v>45005</v>
      </c>
      <c r="AF747">
        <f t="shared" si="107"/>
        <v>80</v>
      </c>
      <c r="AG747" s="13">
        <v>45005</v>
      </c>
      <c r="AH747">
        <f t="shared" si="116"/>
        <v>5.6000000000000005</v>
      </c>
      <c r="AI747" s="13">
        <v>45000</v>
      </c>
      <c r="AJ747">
        <f t="shared" si="108"/>
        <v>40</v>
      </c>
      <c r="AK747" s="13">
        <v>45036</v>
      </c>
      <c r="AL747">
        <v>1</v>
      </c>
      <c r="AN747" t="s">
        <v>204</v>
      </c>
      <c r="AO747" s="13">
        <v>45103</v>
      </c>
      <c r="AP747" s="13">
        <v>45107</v>
      </c>
      <c r="AQ747" s="13">
        <v>45110</v>
      </c>
      <c r="AR747">
        <f t="shared" si="114"/>
        <v>3.5</v>
      </c>
      <c r="AS747">
        <f t="shared" si="115"/>
        <v>2.8000000000000003</v>
      </c>
      <c r="AT747" t="s">
        <v>1946</v>
      </c>
    </row>
    <row r="748" spans="1:46" x14ac:dyDescent="0.35">
      <c r="A748">
        <v>747</v>
      </c>
      <c r="B748" t="s">
        <v>360</v>
      </c>
      <c r="C748" t="s">
        <v>11476</v>
      </c>
      <c r="D748" t="s">
        <v>2874</v>
      </c>
      <c r="E748" t="s">
        <v>98</v>
      </c>
      <c r="G748" t="s">
        <v>3055</v>
      </c>
      <c r="H748" t="s">
        <v>91</v>
      </c>
      <c r="I748" t="s">
        <v>92</v>
      </c>
      <c r="J748" t="s">
        <v>2415</v>
      </c>
      <c r="K748" t="s">
        <v>5619</v>
      </c>
      <c r="M748" t="s">
        <v>207</v>
      </c>
      <c r="N748">
        <v>0.96</v>
      </c>
      <c r="R748" s="14">
        <v>44950</v>
      </c>
      <c r="S748" t="s">
        <v>207</v>
      </c>
      <c r="T748" s="14">
        <v>44980</v>
      </c>
      <c r="U748" s="16" t="s">
        <v>1872</v>
      </c>
      <c r="V748" s="16">
        <f t="shared" si="112"/>
        <v>115.19999999999999</v>
      </c>
      <c r="W748" s="16" t="s">
        <v>2394</v>
      </c>
      <c r="X748" t="s">
        <v>207</v>
      </c>
      <c r="Y748" s="16" t="s">
        <v>1873</v>
      </c>
      <c r="Z748" s="16" t="s">
        <v>204</v>
      </c>
      <c r="AB748" s="17">
        <f t="shared" si="113"/>
        <v>96</v>
      </c>
      <c r="AC748" s="13">
        <v>45008</v>
      </c>
      <c r="AD748">
        <f t="shared" si="111"/>
        <v>96</v>
      </c>
      <c r="AE748" s="13">
        <v>45008</v>
      </c>
      <c r="AF748">
        <f t="shared" si="107"/>
        <v>96</v>
      </c>
      <c r="AG748" s="13">
        <v>45008</v>
      </c>
      <c r="AH748">
        <f t="shared" si="116"/>
        <v>6.72</v>
      </c>
      <c r="AI748" s="13">
        <v>45002</v>
      </c>
      <c r="AJ748">
        <f t="shared" si="108"/>
        <v>48</v>
      </c>
      <c r="AK748" s="13">
        <v>45039</v>
      </c>
      <c r="AL748">
        <v>0</v>
      </c>
      <c r="AN748" t="s">
        <v>204</v>
      </c>
      <c r="AO748" s="13">
        <v>45102</v>
      </c>
      <c r="AP748" s="13">
        <v>45109</v>
      </c>
      <c r="AQ748" s="13">
        <v>45109</v>
      </c>
      <c r="AR748">
        <f t="shared" si="114"/>
        <v>3.5</v>
      </c>
      <c r="AS748">
        <f t="shared" si="115"/>
        <v>3.36</v>
      </c>
      <c r="AT748" t="s">
        <v>1946</v>
      </c>
    </row>
    <row r="749" spans="1:46" x14ac:dyDescent="0.35">
      <c r="A749">
        <v>748</v>
      </c>
      <c r="B749" t="s">
        <v>360</v>
      </c>
      <c r="C749" t="s">
        <v>11477</v>
      </c>
      <c r="D749" t="s">
        <v>2875</v>
      </c>
      <c r="E749" t="s">
        <v>98</v>
      </c>
      <c r="G749" t="s">
        <v>3055</v>
      </c>
      <c r="H749" t="s">
        <v>91</v>
      </c>
      <c r="I749" t="s">
        <v>92</v>
      </c>
      <c r="J749" t="s">
        <v>2415</v>
      </c>
      <c r="K749" t="s">
        <v>5619</v>
      </c>
      <c r="M749" t="s">
        <v>207</v>
      </c>
      <c r="N749">
        <v>2.57</v>
      </c>
      <c r="R749" s="14">
        <v>44951</v>
      </c>
      <c r="S749" t="s">
        <v>207</v>
      </c>
      <c r="T749" s="14">
        <v>44979</v>
      </c>
      <c r="U749" s="16" t="s">
        <v>1872</v>
      </c>
      <c r="V749" s="16">
        <f t="shared" si="112"/>
        <v>308.39999999999998</v>
      </c>
      <c r="W749" s="16" t="s">
        <v>2394</v>
      </c>
      <c r="X749" t="s">
        <v>207</v>
      </c>
      <c r="Y749" s="16" t="s">
        <v>1873</v>
      </c>
      <c r="Z749" s="16" t="s">
        <v>204</v>
      </c>
      <c r="AB749" s="17">
        <f t="shared" si="113"/>
        <v>257</v>
      </c>
      <c r="AC749" s="13">
        <v>45007</v>
      </c>
      <c r="AD749">
        <f t="shared" si="111"/>
        <v>257</v>
      </c>
      <c r="AE749" s="13">
        <v>45007</v>
      </c>
      <c r="AF749">
        <f t="shared" si="107"/>
        <v>257</v>
      </c>
      <c r="AG749" s="13">
        <v>45007</v>
      </c>
      <c r="AH749">
        <f t="shared" si="116"/>
        <v>17.989999999999998</v>
      </c>
      <c r="AI749" s="13">
        <v>45002</v>
      </c>
      <c r="AJ749">
        <f t="shared" si="108"/>
        <v>128.5</v>
      </c>
      <c r="AK749" s="13">
        <v>45038</v>
      </c>
      <c r="AL749">
        <v>1</v>
      </c>
      <c r="AN749" t="s">
        <v>204</v>
      </c>
      <c r="AO749" s="13">
        <v>45103</v>
      </c>
      <c r="AP749" s="13">
        <v>45114</v>
      </c>
      <c r="AQ749" s="13">
        <v>45116</v>
      </c>
      <c r="AR749">
        <f t="shared" si="114"/>
        <v>3.5</v>
      </c>
      <c r="AS749">
        <f t="shared" si="115"/>
        <v>8.9949999999999992</v>
      </c>
      <c r="AT749" t="s">
        <v>1874</v>
      </c>
    </row>
    <row r="750" spans="1:46" x14ac:dyDescent="0.35">
      <c r="A750">
        <v>749</v>
      </c>
      <c r="B750" t="s">
        <v>360</v>
      </c>
      <c r="C750" t="s">
        <v>11478</v>
      </c>
      <c r="D750" t="s">
        <v>2876</v>
      </c>
      <c r="E750" t="s">
        <v>98</v>
      </c>
      <c r="G750" t="s">
        <v>3055</v>
      </c>
      <c r="H750" t="s">
        <v>91</v>
      </c>
      <c r="I750" t="s">
        <v>92</v>
      </c>
      <c r="J750" t="s">
        <v>2415</v>
      </c>
      <c r="K750" t="s">
        <v>5619</v>
      </c>
      <c r="M750" t="s">
        <v>207</v>
      </c>
      <c r="N750">
        <v>0.76</v>
      </c>
      <c r="R750" s="14">
        <v>44952</v>
      </c>
      <c r="S750" t="s">
        <v>207</v>
      </c>
      <c r="T750" s="14">
        <v>44975</v>
      </c>
      <c r="U750" s="16" t="s">
        <v>1872</v>
      </c>
      <c r="V750" s="16">
        <f t="shared" si="112"/>
        <v>91.2</v>
      </c>
      <c r="W750" s="16" t="s">
        <v>2394</v>
      </c>
      <c r="X750" t="s">
        <v>207</v>
      </c>
      <c r="Y750" s="16" t="s">
        <v>1873</v>
      </c>
      <c r="Z750" s="16" t="s">
        <v>204</v>
      </c>
      <c r="AB750" s="17">
        <f t="shared" si="113"/>
        <v>76</v>
      </c>
      <c r="AC750" s="13">
        <v>45003</v>
      </c>
      <c r="AD750">
        <f t="shared" si="111"/>
        <v>76</v>
      </c>
      <c r="AE750" s="13">
        <v>45003</v>
      </c>
      <c r="AF750">
        <f t="shared" si="107"/>
        <v>76</v>
      </c>
      <c r="AG750" s="13">
        <v>45003</v>
      </c>
      <c r="AH750">
        <f t="shared" si="116"/>
        <v>5.32</v>
      </c>
      <c r="AI750" s="13">
        <v>44997</v>
      </c>
      <c r="AJ750">
        <f t="shared" si="108"/>
        <v>38</v>
      </c>
      <c r="AK750" s="13">
        <v>45034</v>
      </c>
      <c r="AL750">
        <v>0</v>
      </c>
      <c r="AN750" t="s">
        <v>204</v>
      </c>
      <c r="AO750" s="13">
        <v>45103</v>
      </c>
      <c r="AP750" s="13">
        <v>45107</v>
      </c>
      <c r="AQ750" s="13">
        <v>45107</v>
      </c>
      <c r="AR750">
        <f t="shared" si="114"/>
        <v>3.5</v>
      </c>
      <c r="AS750">
        <f t="shared" si="115"/>
        <v>2.66</v>
      </c>
      <c r="AT750" t="s">
        <v>1946</v>
      </c>
    </row>
    <row r="751" spans="1:46" x14ac:dyDescent="0.35">
      <c r="A751">
        <v>750</v>
      </c>
      <c r="B751" t="s">
        <v>360</v>
      </c>
      <c r="C751" t="s">
        <v>11479</v>
      </c>
      <c r="D751" t="s">
        <v>2877</v>
      </c>
      <c r="E751" t="s">
        <v>98</v>
      </c>
      <c r="G751" t="s">
        <v>3055</v>
      </c>
      <c r="H751" t="s">
        <v>91</v>
      </c>
      <c r="I751" t="s">
        <v>92</v>
      </c>
      <c r="J751" t="s">
        <v>2415</v>
      </c>
      <c r="K751" t="s">
        <v>5619</v>
      </c>
      <c r="M751" t="s">
        <v>207</v>
      </c>
      <c r="N751">
        <v>0.78</v>
      </c>
      <c r="R751" s="14">
        <v>44950</v>
      </c>
      <c r="S751" t="s">
        <v>207</v>
      </c>
      <c r="T751" s="14">
        <v>44975</v>
      </c>
      <c r="U751" s="16" t="s">
        <v>1872</v>
      </c>
      <c r="V751" s="16">
        <f t="shared" si="112"/>
        <v>93.600000000000009</v>
      </c>
      <c r="W751" s="16" t="s">
        <v>2394</v>
      </c>
      <c r="X751" t="s">
        <v>207</v>
      </c>
      <c r="Y751" s="16" t="s">
        <v>1873</v>
      </c>
      <c r="Z751" s="16" t="s">
        <v>204</v>
      </c>
      <c r="AB751" s="17">
        <f t="shared" si="113"/>
        <v>78</v>
      </c>
      <c r="AC751" s="13">
        <v>45003</v>
      </c>
      <c r="AD751">
        <f t="shared" si="111"/>
        <v>78</v>
      </c>
      <c r="AE751" s="13">
        <v>45003</v>
      </c>
      <c r="AF751">
        <f t="shared" si="107"/>
        <v>78</v>
      </c>
      <c r="AG751" s="13">
        <v>45003</v>
      </c>
      <c r="AH751">
        <f t="shared" si="116"/>
        <v>5.46</v>
      </c>
      <c r="AI751" s="13">
        <v>44997</v>
      </c>
      <c r="AJ751">
        <f t="shared" si="108"/>
        <v>39</v>
      </c>
      <c r="AK751" s="13">
        <v>45034</v>
      </c>
      <c r="AL751">
        <v>0</v>
      </c>
      <c r="AN751" t="s">
        <v>204</v>
      </c>
      <c r="AO751" s="13">
        <v>45103</v>
      </c>
      <c r="AP751" s="13">
        <v>45107</v>
      </c>
      <c r="AQ751" s="13">
        <v>45107</v>
      </c>
      <c r="AR751">
        <f t="shared" si="114"/>
        <v>3.5</v>
      </c>
      <c r="AS751">
        <f t="shared" si="115"/>
        <v>2.73</v>
      </c>
      <c r="AT751" t="s">
        <v>1946</v>
      </c>
    </row>
    <row r="752" spans="1:46" x14ac:dyDescent="0.35">
      <c r="A752">
        <v>751</v>
      </c>
      <c r="B752" t="s">
        <v>360</v>
      </c>
      <c r="C752" t="s">
        <v>11480</v>
      </c>
      <c r="D752" t="s">
        <v>2878</v>
      </c>
      <c r="E752" t="s">
        <v>98</v>
      </c>
      <c r="G752" t="s">
        <v>3055</v>
      </c>
      <c r="H752" t="s">
        <v>91</v>
      </c>
      <c r="I752" t="s">
        <v>92</v>
      </c>
      <c r="J752" t="s">
        <v>2415</v>
      </c>
      <c r="K752" t="s">
        <v>5619</v>
      </c>
      <c r="M752" t="s">
        <v>207</v>
      </c>
      <c r="N752">
        <v>0.47</v>
      </c>
      <c r="R752" s="14">
        <v>44950</v>
      </c>
      <c r="S752" t="s">
        <v>207</v>
      </c>
      <c r="T752" s="14">
        <v>44972</v>
      </c>
      <c r="U752" s="16" t="s">
        <v>1872</v>
      </c>
      <c r="V752" s="16">
        <f t="shared" si="112"/>
        <v>56.4</v>
      </c>
      <c r="W752" s="16" t="s">
        <v>2394</v>
      </c>
      <c r="X752" t="s">
        <v>207</v>
      </c>
      <c r="Y752" s="16" t="s">
        <v>1873</v>
      </c>
      <c r="Z752" s="16" t="s">
        <v>204</v>
      </c>
      <c r="AB752" s="17">
        <f t="shared" si="113"/>
        <v>47</v>
      </c>
      <c r="AC752" s="13">
        <v>45000</v>
      </c>
      <c r="AD752">
        <f t="shared" si="111"/>
        <v>47</v>
      </c>
      <c r="AE752" s="13">
        <v>45000</v>
      </c>
      <c r="AF752">
        <f t="shared" si="107"/>
        <v>47</v>
      </c>
      <c r="AG752" s="13">
        <v>45000</v>
      </c>
      <c r="AH752">
        <f t="shared" si="116"/>
        <v>3.29</v>
      </c>
      <c r="AI752" s="13">
        <v>44994</v>
      </c>
      <c r="AJ752">
        <f t="shared" si="108"/>
        <v>23.5</v>
      </c>
      <c r="AK752" s="13">
        <v>45031</v>
      </c>
      <c r="AL752">
        <v>0</v>
      </c>
      <c r="AN752" t="s">
        <v>204</v>
      </c>
      <c r="AO752" s="13">
        <v>45104</v>
      </c>
      <c r="AP752" s="13">
        <v>45105</v>
      </c>
      <c r="AQ752" s="13">
        <v>45105</v>
      </c>
      <c r="AR752">
        <f t="shared" si="114"/>
        <v>3.5000000000000004</v>
      </c>
      <c r="AS752">
        <f t="shared" si="115"/>
        <v>1.645</v>
      </c>
      <c r="AT752" t="s">
        <v>1874</v>
      </c>
    </row>
    <row r="753" spans="1:46" x14ac:dyDescent="0.35">
      <c r="A753">
        <v>752</v>
      </c>
      <c r="B753" t="s">
        <v>360</v>
      </c>
      <c r="C753" t="s">
        <v>11481</v>
      </c>
      <c r="D753" t="s">
        <v>2879</v>
      </c>
      <c r="E753" t="s">
        <v>98</v>
      </c>
      <c r="G753" t="s">
        <v>3055</v>
      </c>
      <c r="H753" t="s">
        <v>91</v>
      </c>
      <c r="I753" t="s">
        <v>92</v>
      </c>
      <c r="J753" t="s">
        <v>2415</v>
      </c>
      <c r="K753" t="s">
        <v>5619</v>
      </c>
      <c r="M753" t="s">
        <v>207</v>
      </c>
      <c r="N753">
        <v>1.57</v>
      </c>
      <c r="R753" s="14">
        <v>44950</v>
      </c>
      <c r="S753" t="s">
        <v>207</v>
      </c>
      <c r="T753" s="14">
        <v>44972</v>
      </c>
      <c r="U753" s="16" t="s">
        <v>1872</v>
      </c>
      <c r="V753" s="16">
        <f t="shared" si="112"/>
        <v>188.4</v>
      </c>
      <c r="W753" s="16" t="s">
        <v>2394</v>
      </c>
      <c r="X753" t="s">
        <v>207</v>
      </c>
      <c r="Y753" s="16" t="s">
        <v>1873</v>
      </c>
      <c r="Z753" s="16" t="s">
        <v>204</v>
      </c>
      <c r="AB753" s="17">
        <f t="shared" si="113"/>
        <v>157</v>
      </c>
      <c r="AC753" s="13">
        <v>45000</v>
      </c>
      <c r="AD753">
        <f t="shared" si="111"/>
        <v>157</v>
      </c>
      <c r="AE753" s="13">
        <v>45000</v>
      </c>
      <c r="AF753">
        <f t="shared" si="107"/>
        <v>157</v>
      </c>
      <c r="AG753" s="13">
        <v>45000</v>
      </c>
      <c r="AH753">
        <f t="shared" si="116"/>
        <v>10.99</v>
      </c>
      <c r="AI753" s="13">
        <v>44994</v>
      </c>
      <c r="AJ753">
        <f t="shared" si="108"/>
        <v>78.5</v>
      </c>
      <c r="AK753" s="13">
        <v>45031</v>
      </c>
      <c r="AL753">
        <v>0</v>
      </c>
      <c r="AN753" t="s">
        <v>204</v>
      </c>
      <c r="AO753" s="13">
        <v>45103</v>
      </c>
      <c r="AP753" s="13">
        <v>45105</v>
      </c>
      <c r="AQ753" s="13">
        <v>45105</v>
      </c>
      <c r="AR753">
        <f t="shared" si="114"/>
        <v>3.5</v>
      </c>
      <c r="AS753">
        <f t="shared" si="115"/>
        <v>5.4950000000000001</v>
      </c>
      <c r="AT753" t="s">
        <v>1946</v>
      </c>
    </row>
    <row r="754" spans="1:46" x14ac:dyDescent="0.35">
      <c r="A754">
        <v>753</v>
      </c>
      <c r="B754" t="s">
        <v>360</v>
      </c>
      <c r="C754" t="s">
        <v>11482</v>
      </c>
      <c r="D754" t="s">
        <v>2880</v>
      </c>
      <c r="E754" t="s">
        <v>98</v>
      </c>
      <c r="G754" t="s">
        <v>3055</v>
      </c>
      <c r="H754" t="s">
        <v>91</v>
      </c>
      <c r="I754" t="s">
        <v>92</v>
      </c>
      <c r="J754" t="s">
        <v>2415</v>
      </c>
      <c r="K754" t="s">
        <v>5619</v>
      </c>
      <c r="M754" t="s">
        <v>207</v>
      </c>
      <c r="N754">
        <v>0.85</v>
      </c>
      <c r="R754" s="14">
        <v>44951</v>
      </c>
      <c r="S754" t="s">
        <v>207</v>
      </c>
      <c r="T754" s="14">
        <v>44972</v>
      </c>
      <c r="U754" s="16" t="s">
        <v>1872</v>
      </c>
      <c r="V754" s="16">
        <f t="shared" si="112"/>
        <v>102</v>
      </c>
      <c r="W754" s="16" t="s">
        <v>2394</v>
      </c>
      <c r="X754" t="s">
        <v>207</v>
      </c>
      <c r="Y754" s="16" t="s">
        <v>1873</v>
      </c>
      <c r="Z754" s="16" t="s">
        <v>204</v>
      </c>
      <c r="AB754" s="17">
        <f t="shared" si="113"/>
        <v>85</v>
      </c>
      <c r="AC754" s="13">
        <v>45000</v>
      </c>
      <c r="AD754">
        <f t="shared" si="111"/>
        <v>85</v>
      </c>
      <c r="AE754" s="13">
        <v>45000</v>
      </c>
      <c r="AF754">
        <f t="shared" si="107"/>
        <v>85</v>
      </c>
      <c r="AG754" s="13">
        <v>45000</v>
      </c>
      <c r="AH754">
        <f t="shared" si="116"/>
        <v>5.95</v>
      </c>
      <c r="AI754" s="13">
        <v>44994</v>
      </c>
      <c r="AJ754">
        <f t="shared" si="108"/>
        <v>42.5</v>
      </c>
      <c r="AK754" s="13">
        <v>45031</v>
      </c>
      <c r="AL754">
        <v>0</v>
      </c>
      <c r="AN754" t="s">
        <v>204</v>
      </c>
      <c r="AO754" s="13">
        <v>45105</v>
      </c>
      <c r="AP754" s="13">
        <v>45105</v>
      </c>
      <c r="AQ754" s="13">
        <v>45105</v>
      </c>
      <c r="AR754">
        <f t="shared" si="114"/>
        <v>3.5</v>
      </c>
      <c r="AS754">
        <f t="shared" si="115"/>
        <v>2.9750000000000001</v>
      </c>
      <c r="AT754" t="s">
        <v>1946</v>
      </c>
    </row>
    <row r="755" spans="1:46" x14ac:dyDescent="0.35">
      <c r="A755">
        <v>754</v>
      </c>
      <c r="B755" t="s">
        <v>360</v>
      </c>
      <c r="C755" t="s">
        <v>11483</v>
      </c>
      <c r="D755" t="s">
        <v>2881</v>
      </c>
      <c r="E755" t="s">
        <v>98</v>
      </c>
      <c r="G755" t="s">
        <v>3055</v>
      </c>
      <c r="H755" t="s">
        <v>91</v>
      </c>
      <c r="I755" t="s">
        <v>92</v>
      </c>
      <c r="J755" t="s">
        <v>2415</v>
      </c>
      <c r="K755" t="s">
        <v>5619</v>
      </c>
      <c r="M755" t="s">
        <v>207</v>
      </c>
      <c r="N755">
        <v>1.0900000000000001</v>
      </c>
      <c r="R755" s="14">
        <v>44952</v>
      </c>
      <c r="S755" t="s">
        <v>207</v>
      </c>
      <c r="T755" s="14">
        <v>44970</v>
      </c>
      <c r="U755" s="16" t="s">
        <v>1872</v>
      </c>
      <c r="V755" s="16">
        <f t="shared" si="112"/>
        <v>130.80000000000001</v>
      </c>
      <c r="W755" s="16" t="s">
        <v>2394</v>
      </c>
      <c r="X755" t="s">
        <v>207</v>
      </c>
      <c r="Y755" s="16" t="s">
        <v>1873</v>
      </c>
      <c r="Z755" s="16" t="s">
        <v>204</v>
      </c>
      <c r="AB755" s="17">
        <f t="shared" si="113"/>
        <v>109.00000000000001</v>
      </c>
      <c r="AC755" s="13">
        <v>44998</v>
      </c>
      <c r="AD755">
        <f t="shared" si="111"/>
        <v>109.00000000000001</v>
      </c>
      <c r="AE755" s="13">
        <v>44998</v>
      </c>
      <c r="AF755">
        <f t="shared" si="107"/>
        <v>109.00000000000001</v>
      </c>
      <c r="AG755" s="13">
        <v>44998</v>
      </c>
      <c r="AH755">
        <f t="shared" si="116"/>
        <v>7.6300000000000008</v>
      </c>
      <c r="AI755" s="13">
        <v>44992</v>
      </c>
      <c r="AJ755">
        <f t="shared" si="108"/>
        <v>54.500000000000007</v>
      </c>
      <c r="AK755" s="13">
        <v>45029</v>
      </c>
      <c r="AL755">
        <v>0</v>
      </c>
      <c r="AM755" t="s">
        <v>2405</v>
      </c>
      <c r="AN755" t="s">
        <v>207</v>
      </c>
      <c r="AO755" s="13"/>
      <c r="AR755"/>
    </row>
    <row r="756" spans="1:46" x14ac:dyDescent="0.35">
      <c r="A756">
        <v>755</v>
      </c>
      <c r="B756" t="s">
        <v>360</v>
      </c>
      <c r="C756" t="s">
        <v>11484</v>
      </c>
      <c r="D756" t="s">
        <v>2882</v>
      </c>
      <c r="E756" t="s">
        <v>98</v>
      </c>
      <c r="G756" t="s">
        <v>3055</v>
      </c>
      <c r="H756" t="s">
        <v>91</v>
      </c>
      <c r="I756" t="s">
        <v>92</v>
      </c>
      <c r="J756" t="s">
        <v>2415</v>
      </c>
      <c r="K756" t="s">
        <v>5619</v>
      </c>
      <c r="M756" t="s">
        <v>207</v>
      </c>
      <c r="N756">
        <v>0.5</v>
      </c>
      <c r="R756" s="14">
        <v>44950</v>
      </c>
      <c r="S756" t="s">
        <v>207</v>
      </c>
      <c r="T756" s="14">
        <v>44973</v>
      </c>
      <c r="U756" s="16" t="s">
        <v>1872</v>
      </c>
      <c r="V756" s="16">
        <f t="shared" si="112"/>
        <v>60</v>
      </c>
      <c r="W756" s="16" t="s">
        <v>2394</v>
      </c>
      <c r="X756" t="s">
        <v>207</v>
      </c>
      <c r="Y756" s="16" t="s">
        <v>1873</v>
      </c>
      <c r="Z756" s="16" t="s">
        <v>204</v>
      </c>
      <c r="AB756" s="17">
        <f t="shared" si="113"/>
        <v>50</v>
      </c>
      <c r="AC756" s="13">
        <v>45001</v>
      </c>
      <c r="AD756">
        <f t="shared" si="111"/>
        <v>50</v>
      </c>
      <c r="AE756" s="13">
        <v>45001</v>
      </c>
      <c r="AF756">
        <f t="shared" si="107"/>
        <v>50</v>
      </c>
      <c r="AG756" s="13">
        <v>45001</v>
      </c>
      <c r="AH756">
        <f t="shared" si="116"/>
        <v>3.5</v>
      </c>
      <c r="AI756" s="13">
        <v>44995</v>
      </c>
      <c r="AJ756">
        <f t="shared" si="108"/>
        <v>25</v>
      </c>
      <c r="AK756" s="13">
        <v>45032</v>
      </c>
      <c r="AL756">
        <v>0</v>
      </c>
      <c r="AN756" t="s">
        <v>204</v>
      </c>
      <c r="AO756" s="13">
        <v>45094</v>
      </c>
      <c r="AP756" s="13">
        <v>45100</v>
      </c>
      <c r="AQ756" s="13">
        <v>45104</v>
      </c>
      <c r="AR756">
        <f t="shared" ref="AR756:AR789" si="117">AS756/N756</f>
        <v>3.5</v>
      </c>
      <c r="AS756">
        <f t="shared" ref="AS756:AS789" si="118">N756*3.5</f>
        <v>1.75</v>
      </c>
      <c r="AT756" t="s">
        <v>1946</v>
      </c>
    </row>
    <row r="757" spans="1:46" x14ac:dyDescent="0.35">
      <c r="A757">
        <v>756</v>
      </c>
      <c r="B757" t="s">
        <v>360</v>
      </c>
      <c r="C757" t="s">
        <v>11485</v>
      </c>
      <c r="D757" t="s">
        <v>3056</v>
      </c>
      <c r="E757" t="s">
        <v>98</v>
      </c>
      <c r="G757" t="s">
        <v>3055</v>
      </c>
      <c r="H757" t="s">
        <v>91</v>
      </c>
      <c r="I757" t="s">
        <v>92</v>
      </c>
      <c r="J757" t="s">
        <v>2415</v>
      </c>
      <c r="K757" t="s">
        <v>5619</v>
      </c>
      <c r="M757" t="s">
        <v>207</v>
      </c>
      <c r="N757">
        <v>0.6</v>
      </c>
      <c r="R757" s="14">
        <v>44951</v>
      </c>
      <c r="S757" t="s">
        <v>207</v>
      </c>
      <c r="T757" s="14">
        <v>44973</v>
      </c>
      <c r="U757" s="16" t="s">
        <v>1872</v>
      </c>
      <c r="V757" s="16">
        <f t="shared" si="112"/>
        <v>72</v>
      </c>
      <c r="W757" s="16" t="s">
        <v>2394</v>
      </c>
      <c r="X757" t="s">
        <v>207</v>
      </c>
      <c r="Y757" s="16" t="s">
        <v>1873</v>
      </c>
      <c r="Z757" s="16" t="s">
        <v>204</v>
      </c>
      <c r="AB757" s="17">
        <f t="shared" si="113"/>
        <v>60</v>
      </c>
      <c r="AC757" s="13">
        <v>45001</v>
      </c>
      <c r="AD757">
        <f t="shared" si="111"/>
        <v>60</v>
      </c>
      <c r="AE757" s="13">
        <v>45001</v>
      </c>
      <c r="AF757">
        <f t="shared" si="107"/>
        <v>60</v>
      </c>
      <c r="AG757" s="13">
        <v>45001</v>
      </c>
      <c r="AH757">
        <f t="shared" si="116"/>
        <v>4.2</v>
      </c>
      <c r="AI757" s="13">
        <v>44995</v>
      </c>
      <c r="AJ757">
        <f t="shared" si="108"/>
        <v>30</v>
      </c>
      <c r="AK757" s="13">
        <v>45032</v>
      </c>
      <c r="AL757">
        <v>0</v>
      </c>
      <c r="AN757" t="s">
        <v>204</v>
      </c>
      <c r="AO757" s="13">
        <v>45098</v>
      </c>
      <c r="AP757" s="13">
        <v>45105</v>
      </c>
      <c r="AQ757" s="13">
        <v>45107</v>
      </c>
      <c r="AR757">
        <f t="shared" si="117"/>
        <v>3.5000000000000004</v>
      </c>
      <c r="AS757">
        <f t="shared" si="118"/>
        <v>2.1</v>
      </c>
      <c r="AT757" t="s">
        <v>1946</v>
      </c>
    </row>
    <row r="758" spans="1:46" x14ac:dyDescent="0.35">
      <c r="A758">
        <v>757</v>
      </c>
      <c r="B758" t="s">
        <v>360</v>
      </c>
      <c r="C758" t="s">
        <v>11486</v>
      </c>
      <c r="D758" t="s">
        <v>3057</v>
      </c>
      <c r="E758" t="s">
        <v>93</v>
      </c>
      <c r="G758" t="s">
        <v>3055</v>
      </c>
      <c r="H758" t="s">
        <v>91</v>
      </c>
      <c r="I758" t="s">
        <v>92</v>
      </c>
      <c r="J758" t="s">
        <v>2415</v>
      </c>
      <c r="K758" t="s">
        <v>5619</v>
      </c>
      <c r="M758" t="s">
        <v>207</v>
      </c>
      <c r="N758">
        <v>0.93</v>
      </c>
      <c r="R758" s="14">
        <v>44935</v>
      </c>
      <c r="S758" t="s">
        <v>207</v>
      </c>
      <c r="T758" s="14">
        <v>44971</v>
      </c>
      <c r="U758" s="16" t="s">
        <v>1872</v>
      </c>
      <c r="V758" s="16">
        <f t="shared" si="112"/>
        <v>111.60000000000001</v>
      </c>
      <c r="W758" s="16" t="s">
        <v>2394</v>
      </c>
      <c r="X758" t="s">
        <v>207</v>
      </c>
      <c r="Y758" s="16" t="s">
        <v>1873</v>
      </c>
      <c r="Z758" s="16" t="s">
        <v>204</v>
      </c>
      <c r="AB758" s="17">
        <f t="shared" si="113"/>
        <v>93</v>
      </c>
      <c r="AC758" s="13">
        <v>44999</v>
      </c>
      <c r="AD758">
        <f t="shared" si="111"/>
        <v>93</v>
      </c>
      <c r="AE758" s="13">
        <v>44999</v>
      </c>
      <c r="AF758">
        <f t="shared" ref="AF758:AF821" si="119">N758*100</f>
        <v>93</v>
      </c>
      <c r="AG758" s="13">
        <v>44999</v>
      </c>
      <c r="AH758">
        <f t="shared" si="116"/>
        <v>6.5100000000000007</v>
      </c>
      <c r="AI758" s="13">
        <v>44994</v>
      </c>
      <c r="AJ758">
        <f t="shared" ref="AJ758:AJ821" si="120">N758*50</f>
        <v>46.5</v>
      </c>
      <c r="AK758" s="13">
        <v>45030</v>
      </c>
      <c r="AL758">
        <v>0</v>
      </c>
      <c r="AN758" t="s">
        <v>204</v>
      </c>
      <c r="AO758" s="13">
        <v>45102</v>
      </c>
      <c r="AP758" s="13">
        <v>45105</v>
      </c>
      <c r="AQ758" s="13">
        <v>45105</v>
      </c>
      <c r="AR758">
        <f t="shared" si="117"/>
        <v>3.5</v>
      </c>
      <c r="AS758">
        <f t="shared" si="118"/>
        <v>3.2550000000000003</v>
      </c>
      <c r="AT758" t="s">
        <v>1946</v>
      </c>
    </row>
    <row r="759" spans="1:46" x14ac:dyDescent="0.35">
      <c r="A759">
        <v>758</v>
      </c>
      <c r="B759" t="s">
        <v>360</v>
      </c>
      <c r="C759" t="s">
        <v>11487</v>
      </c>
      <c r="D759" t="s">
        <v>3058</v>
      </c>
      <c r="E759" t="s">
        <v>98</v>
      </c>
      <c r="G759" t="s">
        <v>3055</v>
      </c>
      <c r="H759" t="s">
        <v>91</v>
      </c>
      <c r="I759" t="s">
        <v>92</v>
      </c>
      <c r="J759" t="s">
        <v>2415</v>
      </c>
      <c r="K759" t="s">
        <v>5619</v>
      </c>
      <c r="M759" t="s">
        <v>207</v>
      </c>
      <c r="N759">
        <v>0.54</v>
      </c>
      <c r="R759" s="14">
        <v>44936</v>
      </c>
      <c r="S759" t="s">
        <v>207</v>
      </c>
      <c r="T759" s="14">
        <v>44970</v>
      </c>
      <c r="U759" s="16" t="s">
        <v>1872</v>
      </c>
      <c r="V759" s="16">
        <f t="shared" si="112"/>
        <v>64.800000000000011</v>
      </c>
      <c r="W759" s="16" t="s">
        <v>2394</v>
      </c>
      <c r="X759" t="s">
        <v>207</v>
      </c>
      <c r="Y759" s="16" t="s">
        <v>1873</v>
      </c>
      <c r="Z759" s="16" t="s">
        <v>204</v>
      </c>
      <c r="AB759" s="17">
        <f t="shared" si="113"/>
        <v>54</v>
      </c>
      <c r="AC759" s="13">
        <v>44998</v>
      </c>
      <c r="AD759">
        <f t="shared" si="111"/>
        <v>54</v>
      </c>
      <c r="AE759" s="13">
        <v>44998</v>
      </c>
      <c r="AF759">
        <f t="shared" si="119"/>
        <v>54</v>
      </c>
      <c r="AG759" s="13">
        <v>44998</v>
      </c>
      <c r="AH759">
        <f t="shared" si="116"/>
        <v>3.7800000000000002</v>
      </c>
      <c r="AI759" s="13">
        <v>44992</v>
      </c>
      <c r="AJ759">
        <f t="shared" si="120"/>
        <v>27</v>
      </c>
      <c r="AK759" s="13">
        <v>45029</v>
      </c>
      <c r="AL759">
        <v>0</v>
      </c>
      <c r="AN759" t="s">
        <v>204</v>
      </c>
      <c r="AO759" s="13">
        <v>45101</v>
      </c>
      <c r="AP759" s="13">
        <v>45105</v>
      </c>
      <c r="AQ759" s="13">
        <v>45105</v>
      </c>
      <c r="AR759">
        <f t="shared" si="117"/>
        <v>3.5</v>
      </c>
      <c r="AS759">
        <f t="shared" si="118"/>
        <v>1.8900000000000001</v>
      </c>
      <c r="AT759" t="s">
        <v>1946</v>
      </c>
    </row>
    <row r="760" spans="1:46" x14ac:dyDescent="0.35">
      <c r="A760">
        <v>759</v>
      </c>
      <c r="B760" t="s">
        <v>360</v>
      </c>
      <c r="C760" t="s">
        <v>11488</v>
      </c>
      <c r="D760" t="s">
        <v>2886</v>
      </c>
      <c r="E760" t="s">
        <v>98</v>
      </c>
      <c r="G760" t="s">
        <v>3055</v>
      </c>
      <c r="H760" t="s">
        <v>91</v>
      </c>
      <c r="I760" t="s">
        <v>92</v>
      </c>
      <c r="J760" t="s">
        <v>2415</v>
      </c>
      <c r="K760" t="s">
        <v>5619</v>
      </c>
      <c r="M760" t="s">
        <v>207</v>
      </c>
      <c r="N760">
        <v>0.5</v>
      </c>
      <c r="R760" s="14">
        <v>44937</v>
      </c>
      <c r="S760" t="s">
        <v>207</v>
      </c>
      <c r="T760" s="14">
        <v>44971</v>
      </c>
      <c r="U760" s="16" t="s">
        <v>1872</v>
      </c>
      <c r="V760" s="16">
        <f t="shared" si="112"/>
        <v>60</v>
      </c>
      <c r="W760" s="16" t="s">
        <v>2394</v>
      </c>
      <c r="X760" t="s">
        <v>207</v>
      </c>
      <c r="Y760" s="16" t="s">
        <v>1873</v>
      </c>
      <c r="Z760" s="16" t="s">
        <v>204</v>
      </c>
      <c r="AB760" s="17">
        <f t="shared" si="113"/>
        <v>50</v>
      </c>
      <c r="AC760" s="13">
        <v>44999</v>
      </c>
      <c r="AD760">
        <f t="shared" si="111"/>
        <v>50</v>
      </c>
      <c r="AE760" s="13">
        <v>44999</v>
      </c>
      <c r="AF760">
        <f t="shared" si="119"/>
        <v>50</v>
      </c>
      <c r="AG760" s="13">
        <v>44999</v>
      </c>
      <c r="AH760">
        <f t="shared" si="116"/>
        <v>3.5</v>
      </c>
      <c r="AI760" s="13">
        <v>44993</v>
      </c>
      <c r="AJ760">
        <f t="shared" si="120"/>
        <v>25</v>
      </c>
      <c r="AK760" s="13">
        <v>45030</v>
      </c>
      <c r="AL760">
        <v>0</v>
      </c>
      <c r="AN760" t="s">
        <v>204</v>
      </c>
      <c r="AO760" s="13">
        <v>45103</v>
      </c>
      <c r="AP760" s="13">
        <v>45105</v>
      </c>
      <c r="AQ760" s="13">
        <v>45106</v>
      </c>
      <c r="AR760">
        <f t="shared" si="117"/>
        <v>3.5</v>
      </c>
      <c r="AS760">
        <f t="shared" si="118"/>
        <v>1.75</v>
      </c>
      <c r="AT760" t="s">
        <v>1946</v>
      </c>
    </row>
    <row r="761" spans="1:46" x14ac:dyDescent="0.35">
      <c r="A761">
        <v>760</v>
      </c>
      <c r="B761" t="s">
        <v>360</v>
      </c>
      <c r="C761" t="s">
        <v>11489</v>
      </c>
      <c r="D761" t="s">
        <v>2887</v>
      </c>
      <c r="E761" t="s">
        <v>98</v>
      </c>
      <c r="G761" t="s">
        <v>3055</v>
      </c>
      <c r="H761" t="s">
        <v>91</v>
      </c>
      <c r="I761" t="s">
        <v>92</v>
      </c>
      <c r="J761" t="s">
        <v>2415</v>
      </c>
      <c r="K761" t="s">
        <v>5619</v>
      </c>
      <c r="M761" t="s">
        <v>207</v>
      </c>
      <c r="N761">
        <v>1.03</v>
      </c>
      <c r="R761" s="14">
        <v>44935</v>
      </c>
      <c r="S761" t="s">
        <v>207</v>
      </c>
      <c r="T761" s="14">
        <v>44971</v>
      </c>
      <c r="U761" s="16" t="s">
        <v>1872</v>
      </c>
      <c r="V761" s="16">
        <f t="shared" si="112"/>
        <v>123.60000000000001</v>
      </c>
      <c r="W761" s="16" t="s">
        <v>2394</v>
      </c>
      <c r="X761" t="s">
        <v>207</v>
      </c>
      <c r="Y761" s="16" t="s">
        <v>1873</v>
      </c>
      <c r="Z761" s="16" t="s">
        <v>204</v>
      </c>
      <c r="AB761" s="17">
        <f t="shared" si="113"/>
        <v>103</v>
      </c>
      <c r="AC761" s="13">
        <v>44999</v>
      </c>
      <c r="AD761">
        <f t="shared" si="111"/>
        <v>103</v>
      </c>
      <c r="AE761" s="13">
        <v>44999</v>
      </c>
      <c r="AF761">
        <f t="shared" si="119"/>
        <v>103</v>
      </c>
      <c r="AG761" s="13">
        <v>44999</v>
      </c>
      <c r="AH761">
        <f t="shared" si="116"/>
        <v>7.21</v>
      </c>
      <c r="AI761" s="13">
        <v>44993</v>
      </c>
      <c r="AJ761">
        <f t="shared" si="120"/>
        <v>51.5</v>
      </c>
      <c r="AK761" s="13">
        <v>45030</v>
      </c>
      <c r="AL761">
        <v>0</v>
      </c>
      <c r="AN761" t="s">
        <v>204</v>
      </c>
      <c r="AO761" s="13">
        <v>45102</v>
      </c>
      <c r="AP761" s="13">
        <v>45105</v>
      </c>
      <c r="AQ761" s="13">
        <v>45105</v>
      </c>
      <c r="AR761">
        <f t="shared" si="117"/>
        <v>3.5</v>
      </c>
      <c r="AS761">
        <f t="shared" si="118"/>
        <v>3.605</v>
      </c>
      <c r="AT761" t="s">
        <v>1946</v>
      </c>
    </row>
    <row r="762" spans="1:46" x14ac:dyDescent="0.35">
      <c r="A762">
        <v>761</v>
      </c>
      <c r="B762" t="s">
        <v>360</v>
      </c>
      <c r="C762" t="s">
        <v>11490</v>
      </c>
      <c r="D762" t="s">
        <v>2888</v>
      </c>
      <c r="E762" t="s">
        <v>98</v>
      </c>
      <c r="G762" t="s">
        <v>3055</v>
      </c>
      <c r="H762" t="s">
        <v>91</v>
      </c>
      <c r="I762" t="s">
        <v>92</v>
      </c>
      <c r="J762" t="s">
        <v>2415</v>
      </c>
      <c r="K762" t="s">
        <v>5619</v>
      </c>
      <c r="M762" t="s">
        <v>207</v>
      </c>
      <c r="N762">
        <v>0.83</v>
      </c>
      <c r="R762" s="14">
        <v>44939</v>
      </c>
      <c r="S762" t="s">
        <v>207</v>
      </c>
      <c r="T762" s="14">
        <v>44977</v>
      </c>
      <c r="U762" s="16" t="s">
        <v>1872</v>
      </c>
      <c r="V762" s="16">
        <f t="shared" si="112"/>
        <v>99.6</v>
      </c>
      <c r="W762" s="16" t="s">
        <v>2394</v>
      </c>
      <c r="X762" t="s">
        <v>207</v>
      </c>
      <c r="Y762" s="16" t="s">
        <v>1873</v>
      </c>
      <c r="Z762" s="16" t="s">
        <v>204</v>
      </c>
      <c r="AB762" s="17">
        <f t="shared" si="113"/>
        <v>83</v>
      </c>
      <c r="AC762" s="13">
        <v>45005</v>
      </c>
      <c r="AD762">
        <f t="shared" si="111"/>
        <v>83</v>
      </c>
      <c r="AE762" s="13">
        <v>45005</v>
      </c>
      <c r="AF762">
        <f t="shared" si="119"/>
        <v>83</v>
      </c>
      <c r="AG762" s="13">
        <v>45005</v>
      </c>
      <c r="AH762">
        <f t="shared" si="116"/>
        <v>5.81</v>
      </c>
      <c r="AI762" s="13">
        <v>44999</v>
      </c>
      <c r="AJ762">
        <f t="shared" si="120"/>
        <v>41.5</v>
      </c>
      <c r="AK762" s="13">
        <v>45036</v>
      </c>
      <c r="AL762">
        <v>0</v>
      </c>
      <c r="AN762" t="s">
        <v>204</v>
      </c>
      <c r="AO762" s="13">
        <v>45103</v>
      </c>
      <c r="AP762" s="13">
        <v>45105</v>
      </c>
      <c r="AQ762" s="13">
        <v>45105</v>
      </c>
      <c r="AR762">
        <f t="shared" si="117"/>
        <v>3.5</v>
      </c>
      <c r="AS762">
        <f t="shared" si="118"/>
        <v>2.9049999999999998</v>
      </c>
      <c r="AT762" t="s">
        <v>1946</v>
      </c>
    </row>
    <row r="763" spans="1:46" x14ac:dyDescent="0.35">
      <c r="A763">
        <v>762</v>
      </c>
      <c r="B763" t="s">
        <v>360</v>
      </c>
      <c r="C763" t="s">
        <v>11491</v>
      </c>
      <c r="D763" t="s">
        <v>2889</v>
      </c>
      <c r="E763" t="s">
        <v>98</v>
      </c>
      <c r="G763" t="s">
        <v>3055</v>
      </c>
      <c r="H763" t="s">
        <v>91</v>
      </c>
      <c r="I763" t="s">
        <v>92</v>
      </c>
      <c r="J763" t="s">
        <v>2415</v>
      </c>
      <c r="K763" t="s">
        <v>5619</v>
      </c>
      <c r="M763" t="s">
        <v>207</v>
      </c>
      <c r="N763">
        <v>0.82</v>
      </c>
      <c r="R763" s="14">
        <v>44948</v>
      </c>
      <c r="S763" t="s">
        <v>207</v>
      </c>
      <c r="T763" s="14">
        <v>44977</v>
      </c>
      <c r="U763" s="16" t="s">
        <v>1872</v>
      </c>
      <c r="V763" s="16">
        <f t="shared" si="112"/>
        <v>98.399999999999991</v>
      </c>
      <c r="W763" s="16" t="s">
        <v>2394</v>
      </c>
      <c r="X763" t="s">
        <v>207</v>
      </c>
      <c r="Y763" s="16" t="s">
        <v>1873</v>
      </c>
      <c r="Z763" s="16" t="s">
        <v>204</v>
      </c>
      <c r="AB763" s="17">
        <f t="shared" si="113"/>
        <v>82</v>
      </c>
      <c r="AC763" s="13">
        <v>45005</v>
      </c>
      <c r="AD763">
        <f t="shared" si="111"/>
        <v>82</v>
      </c>
      <c r="AE763" s="13">
        <v>45005</v>
      </c>
      <c r="AF763">
        <f t="shared" si="119"/>
        <v>82</v>
      </c>
      <c r="AG763" s="13">
        <v>45005</v>
      </c>
      <c r="AH763">
        <f t="shared" si="116"/>
        <v>5.7399999999999993</v>
      </c>
      <c r="AI763" s="13">
        <v>44999</v>
      </c>
      <c r="AJ763">
        <f t="shared" si="120"/>
        <v>41</v>
      </c>
      <c r="AK763" s="13">
        <v>45036</v>
      </c>
      <c r="AL763">
        <v>0</v>
      </c>
      <c r="AN763" t="s">
        <v>204</v>
      </c>
      <c r="AO763" s="13">
        <v>45103</v>
      </c>
      <c r="AP763" s="13">
        <v>45105</v>
      </c>
      <c r="AQ763" s="13">
        <v>45105</v>
      </c>
      <c r="AR763">
        <f t="shared" si="117"/>
        <v>3.5</v>
      </c>
      <c r="AS763">
        <f t="shared" si="118"/>
        <v>2.8699999999999997</v>
      </c>
      <c r="AT763" t="s">
        <v>1946</v>
      </c>
    </row>
    <row r="764" spans="1:46" x14ac:dyDescent="0.35">
      <c r="A764">
        <v>763</v>
      </c>
      <c r="B764" t="s">
        <v>360</v>
      </c>
      <c r="C764" t="s">
        <v>11492</v>
      </c>
      <c r="D764" t="s">
        <v>2890</v>
      </c>
      <c r="E764" t="s">
        <v>98</v>
      </c>
      <c r="G764" t="s">
        <v>3055</v>
      </c>
      <c r="H764" t="s">
        <v>91</v>
      </c>
      <c r="I764" t="s">
        <v>92</v>
      </c>
      <c r="J764" t="s">
        <v>2415</v>
      </c>
      <c r="K764" t="s">
        <v>5619</v>
      </c>
      <c r="M764" t="s">
        <v>207</v>
      </c>
      <c r="N764">
        <v>0.35</v>
      </c>
      <c r="R764" s="14">
        <v>44932</v>
      </c>
      <c r="S764" t="s">
        <v>207</v>
      </c>
      <c r="T764" s="14">
        <v>44975</v>
      </c>
      <c r="U764" s="16" t="s">
        <v>1872</v>
      </c>
      <c r="V764" s="16">
        <f t="shared" si="112"/>
        <v>42</v>
      </c>
      <c r="W764" s="16" t="s">
        <v>2394</v>
      </c>
      <c r="X764" t="s">
        <v>207</v>
      </c>
      <c r="Y764" s="16" t="s">
        <v>1873</v>
      </c>
      <c r="Z764" s="16" t="s">
        <v>204</v>
      </c>
      <c r="AB764" s="17">
        <f t="shared" si="113"/>
        <v>35</v>
      </c>
      <c r="AC764" s="13">
        <v>45003</v>
      </c>
      <c r="AD764">
        <f t="shared" si="111"/>
        <v>35</v>
      </c>
      <c r="AE764" s="13">
        <v>45003</v>
      </c>
      <c r="AF764">
        <f t="shared" si="119"/>
        <v>35</v>
      </c>
      <c r="AG764" s="13">
        <v>45003</v>
      </c>
      <c r="AH764">
        <f t="shared" si="116"/>
        <v>2.4499999999999997</v>
      </c>
      <c r="AI764" s="13">
        <v>44997</v>
      </c>
      <c r="AJ764">
        <f t="shared" si="120"/>
        <v>17.5</v>
      </c>
      <c r="AK764" s="13">
        <v>45035</v>
      </c>
      <c r="AL764">
        <v>0</v>
      </c>
      <c r="AN764" t="s">
        <v>204</v>
      </c>
      <c r="AO764" s="13">
        <v>45103</v>
      </c>
      <c r="AP764" s="13">
        <v>45102</v>
      </c>
      <c r="AQ764" s="13">
        <v>45102</v>
      </c>
      <c r="AR764">
        <f t="shared" si="117"/>
        <v>3.5</v>
      </c>
      <c r="AS764">
        <f t="shared" si="118"/>
        <v>1.2249999999999999</v>
      </c>
      <c r="AT764" t="s">
        <v>1946</v>
      </c>
    </row>
    <row r="765" spans="1:46" x14ac:dyDescent="0.35">
      <c r="A765">
        <v>764</v>
      </c>
      <c r="B765" t="s">
        <v>360</v>
      </c>
      <c r="C765" t="s">
        <v>11493</v>
      </c>
      <c r="D765" t="s">
        <v>2891</v>
      </c>
      <c r="E765" t="s">
        <v>98</v>
      </c>
      <c r="G765" t="s">
        <v>3055</v>
      </c>
      <c r="H765" t="s">
        <v>91</v>
      </c>
      <c r="I765" t="s">
        <v>92</v>
      </c>
      <c r="J765" t="s">
        <v>2415</v>
      </c>
      <c r="K765" t="s">
        <v>5619</v>
      </c>
      <c r="M765" t="s">
        <v>207</v>
      </c>
      <c r="N765">
        <v>0.56999999999999995</v>
      </c>
      <c r="R765" s="14">
        <v>44958</v>
      </c>
      <c r="S765" t="s">
        <v>207</v>
      </c>
      <c r="T765" s="14">
        <v>44975</v>
      </c>
      <c r="U765" s="16" t="s">
        <v>1872</v>
      </c>
      <c r="V765" s="16">
        <f t="shared" si="112"/>
        <v>68.399999999999991</v>
      </c>
      <c r="W765" s="16" t="s">
        <v>2394</v>
      </c>
      <c r="X765" t="s">
        <v>207</v>
      </c>
      <c r="Y765" s="16" t="s">
        <v>1873</v>
      </c>
      <c r="Z765" s="16" t="s">
        <v>204</v>
      </c>
      <c r="AB765" s="17">
        <f t="shared" si="113"/>
        <v>56.999999999999993</v>
      </c>
      <c r="AC765" s="13">
        <v>45003</v>
      </c>
      <c r="AD765">
        <f t="shared" si="111"/>
        <v>56.999999999999993</v>
      </c>
      <c r="AE765" s="13">
        <v>45003</v>
      </c>
      <c r="AF765">
        <f t="shared" si="119"/>
        <v>56.999999999999993</v>
      </c>
      <c r="AG765" s="13">
        <v>45003</v>
      </c>
      <c r="AH765">
        <f t="shared" si="116"/>
        <v>3.9899999999999998</v>
      </c>
      <c r="AI765" s="13">
        <v>44997</v>
      </c>
      <c r="AJ765">
        <f t="shared" si="120"/>
        <v>28.499999999999996</v>
      </c>
      <c r="AK765" s="13">
        <v>45034</v>
      </c>
      <c r="AL765">
        <v>0</v>
      </c>
      <c r="AN765" t="s">
        <v>204</v>
      </c>
      <c r="AO765" s="13">
        <v>45104</v>
      </c>
      <c r="AP765" s="13">
        <v>45116</v>
      </c>
      <c r="AQ765" s="13">
        <v>45116</v>
      </c>
      <c r="AR765">
        <f t="shared" si="117"/>
        <v>3.5</v>
      </c>
      <c r="AS765">
        <f t="shared" si="118"/>
        <v>1.9949999999999999</v>
      </c>
      <c r="AT765" t="s">
        <v>1946</v>
      </c>
    </row>
    <row r="766" spans="1:46" x14ac:dyDescent="0.35">
      <c r="A766">
        <v>765</v>
      </c>
      <c r="B766" t="s">
        <v>360</v>
      </c>
      <c r="C766" t="s">
        <v>11494</v>
      </c>
      <c r="D766" t="s">
        <v>2892</v>
      </c>
      <c r="E766" t="s">
        <v>98</v>
      </c>
      <c r="G766" t="s">
        <v>3055</v>
      </c>
      <c r="H766" t="s">
        <v>91</v>
      </c>
      <c r="I766" t="s">
        <v>92</v>
      </c>
      <c r="J766" t="s">
        <v>2415</v>
      </c>
      <c r="K766" t="s">
        <v>5619</v>
      </c>
      <c r="M766" t="s">
        <v>207</v>
      </c>
      <c r="N766">
        <v>0.51</v>
      </c>
      <c r="R766" s="14">
        <v>44958</v>
      </c>
      <c r="S766" t="s">
        <v>207</v>
      </c>
      <c r="T766" s="14">
        <v>44974</v>
      </c>
      <c r="U766" s="16" t="s">
        <v>1872</v>
      </c>
      <c r="V766" s="16">
        <f t="shared" si="112"/>
        <v>61.2</v>
      </c>
      <c r="W766" s="16" t="s">
        <v>2394</v>
      </c>
      <c r="X766" t="s">
        <v>207</v>
      </c>
      <c r="Y766" s="16" t="s">
        <v>1873</v>
      </c>
      <c r="Z766" s="16" t="s">
        <v>204</v>
      </c>
      <c r="AB766" s="17">
        <f t="shared" si="113"/>
        <v>51</v>
      </c>
      <c r="AC766" s="13">
        <v>45002</v>
      </c>
      <c r="AD766">
        <f t="shared" si="111"/>
        <v>51</v>
      </c>
      <c r="AE766" s="13">
        <v>45002</v>
      </c>
      <c r="AF766">
        <f t="shared" si="119"/>
        <v>51</v>
      </c>
      <c r="AG766" s="13">
        <v>45002</v>
      </c>
      <c r="AH766">
        <f t="shared" si="116"/>
        <v>3.5700000000000003</v>
      </c>
      <c r="AI766" s="13">
        <v>44998</v>
      </c>
      <c r="AJ766">
        <f t="shared" si="120"/>
        <v>25.5</v>
      </c>
      <c r="AK766" s="13">
        <v>45033</v>
      </c>
      <c r="AL766">
        <v>0</v>
      </c>
      <c r="AN766" t="s">
        <v>204</v>
      </c>
      <c r="AO766" s="13">
        <v>45103</v>
      </c>
      <c r="AP766" s="13">
        <v>45115</v>
      </c>
      <c r="AQ766" s="13">
        <v>45115</v>
      </c>
      <c r="AR766">
        <f t="shared" si="117"/>
        <v>3.5</v>
      </c>
      <c r="AS766">
        <f t="shared" si="118"/>
        <v>1.7850000000000001</v>
      </c>
      <c r="AT766" t="s">
        <v>1946</v>
      </c>
    </row>
    <row r="767" spans="1:46" x14ac:dyDescent="0.35">
      <c r="A767">
        <v>766</v>
      </c>
      <c r="B767" t="s">
        <v>360</v>
      </c>
      <c r="C767" t="s">
        <v>11495</v>
      </c>
      <c r="D767" t="s">
        <v>2893</v>
      </c>
      <c r="E767" t="s">
        <v>98</v>
      </c>
      <c r="G767" t="s">
        <v>3055</v>
      </c>
      <c r="H767" t="s">
        <v>91</v>
      </c>
      <c r="I767" t="s">
        <v>92</v>
      </c>
      <c r="J767" t="s">
        <v>2415</v>
      </c>
      <c r="K767" t="s">
        <v>5619</v>
      </c>
      <c r="M767" t="s">
        <v>207</v>
      </c>
      <c r="N767">
        <v>0.25</v>
      </c>
      <c r="R767" s="14">
        <v>44935</v>
      </c>
      <c r="S767" t="s">
        <v>207</v>
      </c>
      <c r="T767" s="14">
        <v>44977</v>
      </c>
      <c r="U767" s="16" t="s">
        <v>1872</v>
      </c>
      <c r="V767" s="16">
        <f t="shared" si="112"/>
        <v>30</v>
      </c>
      <c r="W767" s="16" t="s">
        <v>2394</v>
      </c>
      <c r="X767" t="s">
        <v>207</v>
      </c>
      <c r="Y767" s="16" t="s">
        <v>1873</v>
      </c>
      <c r="Z767" s="16" t="s">
        <v>204</v>
      </c>
      <c r="AB767" s="17">
        <f t="shared" si="113"/>
        <v>25</v>
      </c>
      <c r="AC767" s="13">
        <v>45005</v>
      </c>
      <c r="AD767">
        <f t="shared" si="111"/>
        <v>25</v>
      </c>
      <c r="AE767" s="13">
        <v>45005</v>
      </c>
      <c r="AF767">
        <f t="shared" si="119"/>
        <v>25</v>
      </c>
      <c r="AG767" s="13">
        <v>45005</v>
      </c>
      <c r="AH767">
        <f t="shared" si="116"/>
        <v>1.75</v>
      </c>
      <c r="AI767" s="13">
        <v>44999</v>
      </c>
      <c r="AJ767">
        <f t="shared" si="120"/>
        <v>12.5</v>
      </c>
      <c r="AK767" s="13">
        <v>45036</v>
      </c>
      <c r="AL767">
        <v>0</v>
      </c>
      <c r="AN767" t="s">
        <v>204</v>
      </c>
      <c r="AO767" s="13">
        <v>45105</v>
      </c>
      <c r="AP767" s="13">
        <v>45115</v>
      </c>
      <c r="AQ767" s="13">
        <v>45115</v>
      </c>
      <c r="AR767">
        <f t="shared" si="117"/>
        <v>3.5</v>
      </c>
      <c r="AS767">
        <f t="shared" si="118"/>
        <v>0.875</v>
      </c>
      <c r="AT767" t="s">
        <v>1946</v>
      </c>
    </row>
    <row r="768" spans="1:46" x14ac:dyDescent="0.35">
      <c r="A768">
        <v>767</v>
      </c>
      <c r="B768" t="s">
        <v>360</v>
      </c>
      <c r="C768" t="s">
        <v>11496</v>
      </c>
      <c r="D768" t="s">
        <v>2894</v>
      </c>
      <c r="E768" t="s">
        <v>98</v>
      </c>
      <c r="G768" t="s">
        <v>3055</v>
      </c>
      <c r="H768" t="s">
        <v>91</v>
      </c>
      <c r="I768" t="s">
        <v>92</v>
      </c>
      <c r="J768" t="s">
        <v>2415</v>
      </c>
      <c r="K768" t="s">
        <v>5619</v>
      </c>
      <c r="M768" t="s">
        <v>207</v>
      </c>
      <c r="N768">
        <v>0.25</v>
      </c>
      <c r="R768" s="14">
        <v>44939</v>
      </c>
      <c r="S768" t="s">
        <v>207</v>
      </c>
      <c r="T768" s="14">
        <v>44975</v>
      </c>
      <c r="U768" s="16" t="s">
        <v>1872</v>
      </c>
      <c r="V768" s="16">
        <f t="shared" si="112"/>
        <v>30</v>
      </c>
      <c r="W768" s="16" t="s">
        <v>2394</v>
      </c>
      <c r="X768" t="s">
        <v>207</v>
      </c>
      <c r="Y768" s="16" t="s">
        <v>1873</v>
      </c>
      <c r="Z768" s="16" t="s">
        <v>204</v>
      </c>
      <c r="AB768" s="17">
        <f t="shared" si="113"/>
        <v>25</v>
      </c>
      <c r="AC768" s="13">
        <v>45003</v>
      </c>
      <c r="AD768">
        <f t="shared" si="111"/>
        <v>25</v>
      </c>
      <c r="AE768" s="13">
        <v>45003</v>
      </c>
      <c r="AF768">
        <f t="shared" si="119"/>
        <v>25</v>
      </c>
      <c r="AG768" s="13">
        <v>45003</v>
      </c>
      <c r="AH768">
        <f t="shared" si="116"/>
        <v>1.75</v>
      </c>
      <c r="AI768" s="13">
        <v>44999</v>
      </c>
      <c r="AJ768">
        <f t="shared" si="120"/>
        <v>12.5</v>
      </c>
      <c r="AK768" s="13">
        <v>45034</v>
      </c>
      <c r="AL768">
        <v>0</v>
      </c>
      <c r="AN768" t="s">
        <v>204</v>
      </c>
      <c r="AO768" s="13">
        <v>45105</v>
      </c>
      <c r="AP768" s="13">
        <v>45119</v>
      </c>
      <c r="AQ768" s="13">
        <v>45119</v>
      </c>
      <c r="AR768">
        <f t="shared" si="117"/>
        <v>3.5</v>
      </c>
      <c r="AS768">
        <f t="shared" si="118"/>
        <v>0.875</v>
      </c>
      <c r="AT768" t="s">
        <v>1946</v>
      </c>
    </row>
    <row r="769" spans="1:46" x14ac:dyDescent="0.35">
      <c r="A769">
        <v>768</v>
      </c>
      <c r="B769" t="s">
        <v>360</v>
      </c>
      <c r="C769" t="s">
        <v>11497</v>
      </c>
      <c r="D769" t="s">
        <v>2895</v>
      </c>
      <c r="E769" t="s">
        <v>98</v>
      </c>
      <c r="G769" t="s">
        <v>3055</v>
      </c>
      <c r="H769" t="s">
        <v>91</v>
      </c>
      <c r="I769" t="s">
        <v>92</v>
      </c>
      <c r="J769" t="s">
        <v>2415</v>
      </c>
      <c r="K769" t="s">
        <v>5619</v>
      </c>
      <c r="M769" t="s">
        <v>207</v>
      </c>
      <c r="N769">
        <v>0.25</v>
      </c>
      <c r="R769" s="14">
        <v>44935</v>
      </c>
      <c r="S769" t="s">
        <v>207</v>
      </c>
      <c r="T769" s="14">
        <v>44975</v>
      </c>
      <c r="U769" s="16" t="s">
        <v>1872</v>
      </c>
      <c r="V769" s="16">
        <f t="shared" si="112"/>
        <v>30</v>
      </c>
      <c r="W769" s="16" t="s">
        <v>2394</v>
      </c>
      <c r="X769" t="s">
        <v>207</v>
      </c>
      <c r="Y769" s="16" t="s">
        <v>1873</v>
      </c>
      <c r="Z769" s="16" t="s">
        <v>204</v>
      </c>
      <c r="AB769" s="17">
        <f t="shared" si="113"/>
        <v>25</v>
      </c>
      <c r="AC769" s="13">
        <v>45003</v>
      </c>
      <c r="AD769">
        <f t="shared" si="111"/>
        <v>25</v>
      </c>
      <c r="AE769" s="13">
        <v>45003</v>
      </c>
      <c r="AF769">
        <f t="shared" si="119"/>
        <v>25</v>
      </c>
      <c r="AG769" s="13">
        <v>45003</v>
      </c>
      <c r="AH769">
        <f t="shared" si="116"/>
        <v>1.75</v>
      </c>
      <c r="AI769" s="13">
        <v>44999</v>
      </c>
      <c r="AJ769">
        <f t="shared" si="120"/>
        <v>12.5</v>
      </c>
      <c r="AK769" s="13">
        <v>45034</v>
      </c>
      <c r="AL769">
        <v>0</v>
      </c>
      <c r="AN769" t="s">
        <v>204</v>
      </c>
      <c r="AO769" s="13">
        <v>45094</v>
      </c>
      <c r="AP769" s="13">
        <v>45097</v>
      </c>
      <c r="AQ769" s="13">
        <v>45097</v>
      </c>
      <c r="AR769">
        <f t="shared" si="117"/>
        <v>3.5</v>
      </c>
      <c r="AS769">
        <f t="shared" si="118"/>
        <v>0.875</v>
      </c>
      <c r="AT769" t="s">
        <v>1946</v>
      </c>
    </row>
    <row r="770" spans="1:46" x14ac:dyDescent="0.35">
      <c r="A770">
        <v>769</v>
      </c>
      <c r="B770" t="s">
        <v>360</v>
      </c>
      <c r="C770" t="s">
        <v>11498</v>
      </c>
      <c r="D770" t="s">
        <v>2896</v>
      </c>
      <c r="E770" t="s">
        <v>98</v>
      </c>
      <c r="G770" t="s">
        <v>3055</v>
      </c>
      <c r="H770" t="s">
        <v>91</v>
      </c>
      <c r="I770" t="s">
        <v>92</v>
      </c>
      <c r="J770" t="s">
        <v>2415</v>
      </c>
      <c r="K770" t="s">
        <v>5619</v>
      </c>
      <c r="M770" t="s">
        <v>207</v>
      </c>
      <c r="N770">
        <v>0.25</v>
      </c>
      <c r="R770" s="14">
        <v>44939</v>
      </c>
      <c r="S770" t="s">
        <v>207</v>
      </c>
      <c r="T770" s="14">
        <v>44976</v>
      </c>
      <c r="U770" s="16" t="s">
        <v>1872</v>
      </c>
      <c r="V770" s="16">
        <f t="shared" si="112"/>
        <v>30</v>
      </c>
      <c r="W770" s="16" t="s">
        <v>2394</v>
      </c>
      <c r="X770" t="s">
        <v>207</v>
      </c>
      <c r="Y770" s="16" t="s">
        <v>1873</v>
      </c>
      <c r="Z770" s="16" t="s">
        <v>204</v>
      </c>
      <c r="AB770" s="17">
        <f t="shared" si="113"/>
        <v>25</v>
      </c>
      <c r="AC770" s="13">
        <v>45004</v>
      </c>
      <c r="AD770">
        <f t="shared" si="111"/>
        <v>25</v>
      </c>
      <c r="AE770" s="13">
        <v>45004</v>
      </c>
      <c r="AF770">
        <f t="shared" si="119"/>
        <v>25</v>
      </c>
      <c r="AG770" s="13">
        <v>45004</v>
      </c>
      <c r="AH770">
        <f t="shared" si="116"/>
        <v>1.75</v>
      </c>
      <c r="AI770" s="13">
        <v>45000</v>
      </c>
      <c r="AJ770">
        <f t="shared" si="120"/>
        <v>12.5</v>
      </c>
      <c r="AK770" s="13">
        <v>45035</v>
      </c>
      <c r="AL770">
        <v>0</v>
      </c>
      <c r="AN770" t="s">
        <v>204</v>
      </c>
      <c r="AO770" s="13">
        <v>45098</v>
      </c>
      <c r="AP770" s="13">
        <v>45125</v>
      </c>
      <c r="AQ770" s="13">
        <v>45125</v>
      </c>
      <c r="AR770">
        <f t="shared" si="117"/>
        <v>3.5</v>
      </c>
      <c r="AS770">
        <f t="shared" si="118"/>
        <v>0.875</v>
      </c>
      <c r="AT770" t="s">
        <v>1946</v>
      </c>
    </row>
    <row r="771" spans="1:46" x14ac:dyDescent="0.35">
      <c r="A771">
        <v>770</v>
      </c>
      <c r="B771" t="s">
        <v>360</v>
      </c>
      <c r="C771" t="s">
        <v>11499</v>
      </c>
      <c r="D771" t="s">
        <v>2897</v>
      </c>
      <c r="E771" t="s">
        <v>98</v>
      </c>
      <c r="G771" t="s">
        <v>3055</v>
      </c>
      <c r="H771" t="s">
        <v>91</v>
      </c>
      <c r="I771" t="s">
        <v>92</v>
      </c>
      <c r="J771" t="s">
        <v>2415</v>
      </c>
      <c r="K771" t="s">
        <v>5619</v>
      </c>
      <c r="M771" t="s">
        <v>207</v>
      </c>
      <c r="N771">
        <v>0.22</v>
      </c>
      <c r="R771" s="14">
        <v>44948</v>
      </c>
      <c r="S771" t="s">
        <v>207</v>
      </c>
      <c r="T771" s="14">
        <v>44976</v>
      </c>
      <c r="U771" s="16" t="s">
        <v>1872</v>
      </c>
      <c r="V771" s="16">
        <f t="shared" si="112"/>
        <v>26.4</v>
      </c>
      <c r="W771" s="16" t="s">
        <v>2394</v>
      </c>
      <c r="X771" t="s">
        <v>207</v>
      </c>
      <c r="Y771" s="16" t="s">
        <v>1873</v>
      </c>
      <c r="Z771" s="16" t="s">
        <v>204</v>
      </c>
      <c r="AB771" s="17">
        <f t="shared" si="113"/>
        <v>22</v>
      </c>
      <c r="AC771" s="13">
        <v>45004</v>
      </c>
      <c r="AD771">
        <f t="shared" ref="AD771:AD834" si="121">N771*100</f>
        <v>22</v>
      </c>
      <c r="AE771" s="13">
        <v>45004</v>
      </c>
      <c r="AF771">
        <f t="shared" si="119"/>
        <v>22</v>
      </c>
      <c r="AG771" s="13">
        <v>45004</v>
      </c>
      <c r="AH771">
        <f t="shared" si="116"/>
        <v>1.54</v>
      </c>
      <c r="AI771" s="13">
        <v>45000</v>
      </c>
      <c r="AJ771">
        <f t="shared" si="120"/>
        <v>11</v>
      </c>
      <c r="AK771" s="13">
        <v>45035</v>
      </c>
      <c r="AL771">
        <v>0</v>
      </c>
      <c r="AN771" t="s">
        <v>204</v>
      </c>
      <c r="AO771" s="13">
        <v>45102</v>
      </c>
      <c r="AP771" s="13">
        <v>45125</v>
      </c>
      <c r="AQ771" s="13">
        <v>45125</v>
      </c>
      <c r="AR771">
        <f t="shared" si="117"/>
        <v>3.5</v>
      </c>
      <c r="AS771">
        <f t="shared" si="118"/>
        <v>0.77</v>
      </c>
      <c r="AT771" t="s">
        <v>1946</v>
      </c>
    </row>
    <row r="772" spans="1:46" x14ac:dyDescent="0.35">
      <c r="A772">
        <v>771</v>
      </c>
      <c r="B772" t="s">
        <v>360</v>
      </c>
      <c r="C772" t="s">
        <v>11500</v>
      </c>
      <c r="D772" t="s">
        <v>2898</v>
      </c>
      <c r="E772" t="s">
        <v>98</v>
      </c>
      <c r="G772" t="s">
        <v>3055</v>
      </c>
      <c r="H772" t="s">
        <v>91</v>
      </c>
      <c r="I772" t="s">
        <v>92</v>
      </c>
      <c r="J772" t="s">
        <v>2415</v>
      </c>
      <c r="K772" t="s">
        <v>5619</v>
      </c>
      <c r="M772" t="s">
        <v>207</v>
      </c>
      <c r="N772">
        <v>0.25</v>
      </c>
      <c r="R772" s="14">
        <v>44932</v>
      </c>
      <c r="S772" t="s">
        <v>207</v>
      </c>
      <c r="T772" s="14">
        <v>44978</v>
      </c>
      <c r="U772" s="16" t="s">
        <v>1872</v>
      </c>
      <c r="V772" s="16">
        <f t="shared" ref="V772:V835" si="122">120*N772</f>
        <v>30</v>
      </c>
      <c r="W772" s="16" t="s">
        <v>2394</v>
      </c>
      <c r="X772" t="s">
        <v>207</v>
      </c>
      <c r="Y772" s="16" t="s">
        <v>1873</v>
      </c>
      <c r="Z772" s="16" t="s">
        <v>204</v>
      </c>
      <c r="AB772" s="17">
        <f t="shared" ref="AB772:AB835" si="123">N772*100</f>
        <v>25</v>
      </c>
      <c r="AC772" s="13">
        <v>45006</v>
      </c>
      <c r="AD772">
        <f t="shared" si="121"/>
        <v>25</v>
      </c>
      <c r="AE772" s="13">
        <v>45006</v>
      </c>
      <c r="AF772">
        <f t="shared" si="119"/>
        <v>25</v>
      </c>
      <c r="AG772" s="13">
        <v>45006</v>
      </c>
      <c r="AH772">
        <f t="shared" si="116"/>
        <v>1.75</v>
      </c>
      <c r="AI772" s="13">
        <v>45000</v>
      </c>
      <c r="AJ772">
        <f t="shared" si="120"/>
        <v>12.5</v>
      </c>
      <c r="AK772" s="13">
        <v>45037</v>
      </c>
      <c r="AL772">
        <v>0</v>
      </c>
      <c r="AN772" t="s">
        <v>204</v>
      </c>
      <c r="AO772" s="13">
        <v>45101</v>
      </c>
      <c r="AP772" s="13">
        <v>45125</v>
      </c>
      <c r="AQ772" s="13">
        <v>45125</v>
      </c>
      <c r="AR772">
        <f t="shared" si="117"/>
        <v>3.5</v>
      </c>
      <c r="AS772">
        <f t="shared" si="118"/>
        <v>0.875</v>
      </c>
      <c r="AT772" t="s">
        <v>1946</v>
      </c>
    </row>
    <row r="773" spans="1:46" x14ac:dyDescent="0.35">
      <c r="A773">
        <v>772</v>
      </c>
      <c r="B773" t="s">
        <v>360</v>
      </c>
      <c r="C773" t="s">
        <v>11501</v>
      </c>
      <c r="D773" t="s">
        <v>2899</v>
      </c>
      <c r="E773" t="s">
        <v>98</v>
      </c>
      <c r="G773" t="s">
        <v>3055</v>
      </c>
      <c r="H773" t="s">
        <v>91</v>
      </c>
      <c r="I773" t="s">
        <v>92</v>
      </c>
      <c r="J773" t="s">
        <v>2415</v>
      </c>
      <c r="K773" t="s">
        <v>5619</v>
      </c>
      <c r="M773" t="s">
        <v>207</v>
      </c>
      <c r="N773">
        <v>1</v>
      </c>
      <c r="R773" s="14">
        <v>44958</v>
      </c>
      <c r="S773" t="s">
        <v>207</v>
      </c>
      <c r="T773" s="14">
        <v>44976</v>
      </c>
      <c r="U773" s="16" t="s">
        <v>1872</v>
      </c>
      <c r="V773" s="16">
        <f t="shared" si="122"/>
        <v>120</v>
      </c>
      <c r="W773" s="16" t="s">
        <v>2394</v>
      </c>
      <c r="X773" t="s">
        <v>207</v>
      </c>
      <c r="Y773" s="16" t="s">
        <v>1873</v>
      </c>
      <c r="Z773" s="16" t="s">
        <v>204</v>
      </c>
      <c r="AB773" s="17">
        <f t="shared" si="123"/>
        <v>100</v>
      </c>
      <c r="AC773" s="13">
        <v>45004</v>
      </c>
      <c r="AD773">
        <f t="shared" si="121"/>
        <v>100</v>
      </c>
      <c r="AE773" s="13">
        <v>45004</v>
      </c>
      <c r="AF773">
        <f t="shared" si="119"/>
        <v>100</v>
      </c>
      <c r="AG773" s="13">
        <v>45004</v>
      </c>
      <c r="AH773">
        <f t="shared" si="116"/>
        <v>7</v>
      </c>
      <c r="AI773" s="13">
        <v>44999</v>
      </c>
      <c r="AJ773">
        <f t="shared" si="120"/>
        <v>50</v>
      </c>
      <c r="AK773" s="13">
        <v>45035</v>
      </c>
      <c r="AL773">
        <v>0</v>
      </c>
      <c r="AN773" t="s">
        <v>204</v>
      </c>
      <c r="AO773" s="13">
        <v>45103</v>
      </c>
      <c r="AP773" s="13">
        <v>45111</v>
      </c>
      <c r="AQ773" s="13">
        <v>45111</v>
      </c>
      <c r="AR773">
        <f t="shared" si="117"/>
        <v>3.5</v>
      </c>
      <c r="AS773">
        <f t="shared" si="118"/>
        <v>3.5</v>
      </c>
      <c r="AT773" t="s">
        <v>1946</v>
      </c>
    </row>
    <row r="774" spans="1:46" x14ac:dyDescent="0.35">
      <c r="A774">
        <v>773</v>
      </c>
      <c r="B774" t="s">
        <v>360</v>
      </c>
      <c r="C774" t="s">
        <v>11502</v>
      </c>
      <c r="D774" t="s">
        <v>2900</v>
      </c>
      <c r="E774" t="s">
        <v>98</v>
      </c>
      <c r="G774" t="s">
        <v>3055</v>
      </c>
      <c r="H774" t="s">
        <v>91</v>
      </c>
      <c r="I774" t="s">
        <v>92</v>
      </c>
      <c r="J774" t="s">
        <v>2415</v>
      </c>
      <c r="K774" t="s">
        <v>5619</v>
      </c>
      <c r="M774" t="s">
        <v>207</v>
      </c>
      <c r="N774">
        <v>0.7</v>
      </c>
      <c r="R774" s="14">
        <v>44958</v>
      </c>
      <c r="S774" t="s">
        <v>207</v>
      </c>
      <c r="T774" s="14">
        <v>44977</v>
      </c>
      <c r="U774" s="16" t="s">
        <v>1872</v>
      </c>
      <c r="V774" s="16">
        <f t="shared" si="122"/>
        <v>84</v>
      </c>
      <c r="W774" s="16" t="s">
        <v>2394</v>
      </c>
      <c r="X774" t="s">
        <v>207</v>
      </c>
      <c r="Y774" s="16" t="s">
        <v>1873</v>
      </c>
      <c r="Z774" s="16" t="s">
        <v>204</v>
      </c>
      <c r="AB774" s="17">
        <f t="shared" si="123"/>
        <v>70</v>
      </c>
      <c r="AC774" s="13">
        <v>45005</v>
      </c>
      <c r="AD774">
        <f t="shared" si="121"/>
        <v>70</v>
      </c>
      <c r="AE774" s="13">
        <v>45005</v>
      </c>
      <c r="AF774">
        <f t="shared" si="119"/>
        <v>70</v>
      </c>
      <c r="AG774" s="13">
        <v>45005</v>
      </c>
      <c r="AH774">
        <f t="shared" si="116"/>
        <v>4.8999999999999995</v>
      </c>
      <c r="AI774" s="13">
        <v>45000</v>
      </c>
      <c r="AJ774">
        <f t="shared" si="120"/>
        <v>35</v>
      </c>
      <c r="AK774" s="13">
        <v>45036</v>
      </c>
      <c r="AL774">
        <v>0</v>
      </c>
      <c r="AN774" t="s">
        <v>204</v>
      </c>
      <c r="AO774" s="13">
        <v>45102</v>
      </c>
      <c r="AP774" s="13">
        <v>45111</v>
      </c>
      <c r="AQ774" s="13">
        <v>45111</v>
      </c>
      <c r="AR774">
        <f t="shared" si="117"/>
        <v>3.5</v>
      </c>
      <c r="AS774">
        <f t="shared" si="118"/>
        <v>2.4499999999999997</v>
      </c>
      <c r="AT774" t="s">
        <v>1946</v>
      </c>
    </row>
    <row r="775" spans="1:46" x14ac:dyDescent="0.35">
      <c r="A775">
        <v>774</v>
      </c>
      <c r="B775" t="s">
        <v>360</v>
      </c>
      <c r="C775" t="s">
        <v>11503</v>
      </c>
      <c r="D775" t="s">
        <v>2901</v>
      </c>
      <c r="E775" t="s">
        <v>98</v>
      </c>
      <c r="G775" t="s">
        <v>3055</v>
      </c>
      <c r="H775" t="s">
        <v>91</v>
      </c>
      <c r="I775" t="s">
        <v>92</v>
      </c>
      <c r="J775" t="s">
        <v>2415</v>
      </c>
      <c r="K775" t="s">
        <v>5619</v>
      </c>
      <c r="M775" t="s">
        <v>207</v>
      </c>
      <c r="N775">
        <v>1.68</v>
      </c>
      <c r="R775" s="14">
        <v>44935</v>
      </c>
      <c r="S775" t="s">
        <v>207</v>
      </c>
      <c r="T775" s="14">
        <v>44977</v>
      </c>
      <c r="U775" s="16" t="s">
        <v>1872</v>
      </c>
      <c r="V775" s="16">
        <f t="shared" si="122"/>
        <v>201.6</v>
      </c>
      <c r="W775" s="16" t="s">
        <v>2394</v>
      </c>
      <c r="X775" t="s">
        <v>207</v>
      </c>
      <c r="Y775" s="16" t="s">
        <v>1873</v>
      </c>
      <c r="Z775" s="16" t="s">
        <v>204</v>
      </c>
      <c r="AB775" s="17">
        <f t="shared" si="123"/>
        <v>168</v>
      </c>
      <c r="AC775" s="13">
        <v>45005</v>
      </c>
      <c r="AD775">
        <f t="shared" si="121"/>
        <v>168</v>
      </c>
      <c r="AE775" s="13">
        <v>45005</v>
      </c>
      <c r="AF775">
        <f t="shared" si="119"/>
        <v>168</v>
      </c>
      <c r="AG775" s="13">
        <v>45005</v>
      </c>
      <c r="AH775">
        <f t="shared" si="116"/>
        <v>11.76</v>
      </c>
      <c r="AI775" s="13">
        <v>45000</v>
      </c>
      <c r="AJ775">
        <f t="shared" si="120"/>
        <v>84</v>
      </c>
      <c r="AK775" s="13">
        <v>45036</v>
      </c>
      <c r="AL775">
        <v>0</v>
      </c>
      <c r="AN775" t="s">
        <v>204</v>
      </c>
      <c r="AO775" s="13">
        <v>45103</v>
      </c>
      <c r="AP775" s="13">
        <v>45103</v>
      </c>
      <c r="AQ775" s="13">
        <v>45103</v>
      </c>
      <c r="AR775">
        <f t="shared" si="117"/>
        <v>3.5</v>
      </c>
      <c r="AS775">
        <f t="shared" si="118"/>
        <v>5.88</v>
      </c>
      <c r="AT775" t="s">
        <v>1946</v>
      </c>
    </row>
    <row r="776" spans="1:46" x14ac:dyDescent="0.35">
      <c r="A776">
        <v>775</v>
      </c>
      <c r="B776" t="s">
        <v>360</v>
      </c>
      <c r="C776" t="s">
        <v>11504</v>
      </c>
      <c r="D776" t="s">
        <v>2904</v>
      </c>
      <c r="E776" t="s">
        <v>98</v>
      </c>
      <c r="G776" t="s">
        <v>3055</v>
      </c>
      <c r="H776" t="s">
        <v>91</v>
      </c>
      <c r="I776" t="s">
        <v>92</v>
      </c>
      <c r="J776" t="s">
        <v>2415</v>
      </c>
      <c r="K776" t="s">
        <v>5619</v>
      </c>
      <c r="M776" t="s">
        <v>207</v>
      </c>
      <c r="N776">
        <v>0.56000000000000005</v>
      </c>
      <c r="R776" s="14">
        <v>44939</v>
      </c>
      <c r="S776" t="s">
        <v>207</v>
      </c>
      <c r="T776" s="14">
        <v>44979</v>
      </c>
      <c r="U776" s="16" t="s">
        <v>1872</v>
      </c>
      <c r="V776" s="16">
        <f t="shared" si="122"/>
        <v>67.2</v>
      </c>
      <c r="W776" s="16" t="s">
        <v>2394</v>
      </c>
      <c r="X776" t="s">
        <v>207</v>
      </c>
      <c r="Y776" s="16" t="s">
        <v>1873</v>
      </c>
      <c r="Z776" s="16" t="s">
        <v>204</v>
      </c>
      <c r="AB776" s="17">
        <f t="shared" si="123"/>
        <v>56.000000000000007</v>
      </c>
      <c r="AC776" s="13">
        <v>45007</v>
      </c>
      <c r="AD776">
        <f t="shared" si="121"/>
        <v>56.000000000000007</v>
      </c>
      <c r="AE776" s="13">
        <v>45007</v>
      </c>
      <c r="AF776">
        <f t="shared" si="119"/>
        <v>56.000000000000007</v>
      </c>
      <c r="AG776" s="13">
        <v>45007</v>
      </c>
      <c r="AH776">
        <f t="shared" si="116"/>
        <v>3.9200000000000004</v>
      </c>
      <c r="AI776" s="13">
        <v>45001</v>
      </c>
      <c r="AJ776">
        <f t="shared" si="120"/>
        <v>28.000000000000004</v>
      </c>
      <c r="AK776" s="13">
        <v>45038</v>
      </c>
      <c r="AL776">
        <v>0</v>
      </c>
      <c r="AN776" t="s">
        <v>204</v>
      </c>
      <c r="AO776" s="13">
        <v>45103</v>
      </c>
      <c r="AP776" s="13">
        <v>45097</v>
      </c>
      <c r="AQ776" s="13">
        <v>45097</v>
      </c>
      <c r="AR776">
        <f t="shared" si="117"/>
        <v>3.5</v>
      </c>
      <c r="AS776">
        <f t="shared" si="118"/>
        <v>1.9600000000000002</v>
      </c>
      <c r="AT776" t="s">
        <v>1946</v>
      </c>
    </row>
    <row r="777" spans="1:46" x14ac:dyDescent="0.35">
      <c r="A777">
        <v>776</v>
      </c>
      <c r="B777" t="s">
        <v>360</v>
      </c>
      <c r="C777" t="s">
        <v>11505</v>
      </c>
      <c r="D777" t="s">
        <v>2905</v>
      </c>
      <c r="E777" t="s">
        <v>98</v>
      </c>
      <c r="G777" t="s">
        <v>3055</v>
      </c>
      <c r="H777" t="s">
        <v>91</v>
      </c>
      <c r="I777" t="s">
        <v>92</v>
      </c>
      <c r="J777" t="s">
        <v>2415</v>
      </c>
      <c r="K777" t="s">
        <v>5619</v>
      </c>
      <c r="M777" t="s">
        <v>207</v>
      </c>
      <c r="N777">
        <v>0.56000000000000005</v>
      </c>
      <c r="R777" s="14">
        <v>44935</v>
      </c>
      <c r="S777" t="s">
        <v>207</v>
      </c>
      <c r="T777" s="14">
        <v>44979</v>
      </c>
      <c r="U777" s="16" t="s">
        <v>1872</v>
      </c>
      <c r="V777" s="16">
        <f t="shared" si="122"/>
        <v>67.2</v>
      </c>
      <c r="W777" s="16" t="s">
        <v>2394</v>
      </c>
      <c r="X777" t="s">
        <v>207</v>
      </c>
      <c r="Y777" s="16" t="s">
        <v>1873</v>
      </c>
      <c r="Z777" s="16" t="s">
        <v>204</v>
      </c>
      <c r="AB777" s="17">
        <f t="shared" si="123"/>
        <v>56.000000000000007</v>
      </c>
      <c r="AC777" s="13">
        <v>45008</v>
      </c>
      <c r="AD777">
        <f t="shared" si="121"/>
        <v>56.000000000000007</v>
      </c>
      <c r="AE777" s="13">
        <v>45008</v>
      </c>
      <c r="AF777">
        <f t="shared" si="119"/>
        <v>56.000000000000007</v>
      </c>
      <c r="AG777" s="13">
        <v>45008</v>
      </c>
      <c r="AH777">
        <f t="shared" si="116"/>
        <v>3.9200000000000004</v>
      </c>
      <c r="AI777" s="13">
        <v>45001</v>
      </c>
      <c r="AJ777">
        <f t="shared" si="120"/>
        <v>28.000000000000004</v>
      </c>
      <c r="AK777" s="13">
        <v>45038</v>
      </c>
      <c r="AL777">
        <v>0</v>
      </c>
      <c r="AN777" t="s">
        <v>204</v>
      </c>
      <c r="AO777" s="13">
        <v>45103</v>
      </c>
      <c r="AP777" s="13">
        <v>45115</v>
      </c>
      <c r="AQ777" s="13">
        <v>45115</v>
      </c>
      <c r="AR777">
        <f t="shared" si="117"/>
        <v>3.5</v>
      </c>
      <c r="AS777">
        <f t="shared" si="118"/>
        <v>1.9600000000000002</v>
      </c>
      <c r="AT777" t="s">
        <v>1946</v>
      </c>
    </row>
    <row r="778" spans="1:46" x14ac:dyDescent="0.35">
      <c r="A778">
        <v>777</v>
      </c>
      <c r="B778" t="s">
        <v>360</v>
      </c>
      <c r="C778" t="s">
        <v>11506</v>
      </c>
      <c r="D778" t="s">
        <v>2906</v>
      </c>
      <c r="E778" t="s">
        <v>98</v>
      </c>
      <c r="G778" t="s">
        <v>3055</v>
      </c>
      <c r="H778" t="s">
        <v>91</v>
      </c>
      <c r="I778" t="s">
        <v>92</v>
      </c>
      <c r="J778" t="s">
        <v>2415</v>
      </c>
      <c r="K778" t="s">
        <v>5619</v>
      </c>
      <c r="M778" t="s">
        <v>207</v>
      </c>
      <c r="N778">
        <v>0.52</v>
      </c>
      <c r="R778" s="14">
        <v>44939</v>
      </c>
      <c r="S778" t="s">
        <v>207</v>
      </c>
      <c r="T778" s="14">
        <v>44984</v>
      </c>
      <c r="U778" s="16" t="s">
        <v>1872</v>
      </c>
      <c r="V778" s="16">
        <f t="shared" si="122"/>
        <v>62.400000000000006</v>
      </c>
      <c r="W778" s="16" t="s">
        <v>2394</v>
      </c>
      <c r="X778" t="s">
        <v>207</v>
      </c>
      <c r="Y778" s="16" t="s">
        <v>1873</v>
      </c>
      <c r="Z778" s="16" t="s">
        <v>204</v>
      </c>
      <c r="AB778" s="17">
        <f t="shared" si="123"/>
        <v>52</v>
      </c>
      <c r="AC778" s="13">
        <v>45009</v>
      </c>
      <c r="AD778">
        <f t="shared" si="121"/>
        <v>52</v>
      </c>
      <c r="AE778" s="13">
        <v>45009</v>
      </c>
      <c r="AF778">
        <f t="shared" si="119"/>
        <v>52</v>
      </c>
      <c r="AG778" s="13">
        <v>45009</v>
      </c>
      <c r="AH778">
        <f t="shared" si="116"/>
        <v>3.64</v>
      </c>
      <c r="AI778" s="13">
        <v>45005</v>
      </c>
      <c r="AJ778">
        <f t="shared" si="120"/>
        <v>26</v>
      </c>
      <c r="AK778" s="13">
        <v>45043</v>
      </c>
      <c r="AL778">
        <v>0</v>
      </c>
      <c r="AN778" t="s">
        <v>204</v>
      </c>
      <c r="AO778" s="13">
        <v>45104</v>
      </c>
      <c r="AP778" s="13">
        <v>45115</v>
      </c>
      <c r="AQ778" s="13">
        <v>45115</v>
      </c>
      <c r="AR778">
        <f t="shared" si="117"/>
        <v>3.5</v>
      </c>
      <c r="AS778">
        <f t="shared" si="118"/>
        <v>1.82</v>
      </c>
      <c r="AT778" t="s">
        <v>1946</v>
      </c>
    </row>
    <row r="779" spans="1:46" x14ac:dyDescent="0.35">
      <c r="A779">
        <v>778</v>
      </c>
      <c r="B779" t="s">
        <v>360</v>
      </c>
      <c r="C779" t="s">
        <v>11507</v>
      </c>
      <c r="D779" t="s">
        <v>2907</v>
      </c>
      <c r="E779" t="s">
        <v>93</v>
      </c>
      <c r="G779" t="s">
        <v>3055</v>
      </c>
      <c r="H779" t="s">
        <v>91</v>
      </c>
      <c r="I779" t="s">
        <v>92</v>
      </c>
      <c r="J779" t="s">
        <v>2415</v>
      </c>
      <c r="K779" t="s">
        <v>5619</v>
      </c>
      <c r="M779" t="s">
        <v>207</v>
      </c>
      <c r="N779">
        <v>0.4</v>
      </c>
      <c r="R779" s="14">
        <v>44948</v>
      </c>
      <c r="S779" t="s">
        <v>207</v>
      </c>
      <c r="T779" s="14">
        <v>44980</v>
      </c>
      <c r="U779" s="16" t="s">
        <v>1872</v>
      </c>
      <c r="V779" s="16">
        <f t="shared" si="122"/>
        <v>48</v>
      </c>
      <c r="W779" s="16" t="s">
        <v>2394</v>
      </c>
      <c r="X779" t="s">
        <v>207</v>
      </c>
      <c r="Y779" s="16" t="s">
        <v>1873</v>
      </c>
      <c r="Z779" s="16" t="s">
        <v>204</v>
      </c>
      <c r="AB779" s="17">
        <f t="shared" si="123"/>
        <v>40</v>
      </c>
      <c r="AC779" s="13">
        <v>45010</v>
      </c>
      <c r="AD779">
        <f t="shared" si="121"/>
        <v>40</v>
      </c>
      <c r="AE779" s="13">
        <v>45010</v>
      </c>
      <c r="AF779">
        <f t="shared" si="119"/>
        <v>40</v>
      </c>
      <c r="AG779" s="13">
        <v>45010</v>
      </c>
      <c r="AH779">
        <f t="shared" si="116"/>
        <v>2.8000000000000003</v>
      </c>
      <c r="AI779" s="13">
        <v>45005</v>
      </c>
      <c r="AJ779">
        <f t="shared" si="120"/>
        <v>20</v>
      </c>
      <c r="AK779" s="13">
        <v>45039</v>
      </c>
      <c r="AL779">
        <v>0</v>
      </c>
      <c r="AN779" t="s">
        <v>204</v>
      </c>
      <c r="AO779" s="13">
        <v>45103</v>
      </c>
      <c r="AP779" s="13">
        <v>45100</v>
      </c>
      <c r="AQ779" s="13">
        <v>45100</v>
      </c>
      <c r="AR779">
        <f t="shared" si="117"/>
        <v>3.5</v>
      </c>
      <c r="AS779">
        <f t="shared" si="118"/>
        <v>1.4000000000000001</v>
      </c>
      <c r="AT779" t="s">
        <v>1946</v>
      </c>
    </row>
    <row r="780" spans="1:46" x14ac:dyDescent="0.35">
      <c r="A780">
        <v>779</v>
      </c>
      <c r="B780" t="s">
        <v>360</v>
      </c>
      <c r="C780" t="s">
        <v>11508</v>
      </c>
      <c r="D780" t="s">
        <v>2908</v>
      </c>
      <c r="E780" t="s">
        <v>98</v>
      </c>
      <c r="G780" t="s">
        <v>3055</v>
      </c>
      <c r="H780" t="s">
        <v>91</v>
      </c>
      <c r="I780" t="s">
        <v>92</v>
      </c>
      <c r="J780" t="s">
        <v>2415</v>
      </c>
      <c r="K780" t="s">
        <v>5619</v>
      </c>
      <c r="M780" t="s">
        <v>207</v>
      </c>
      <c r="N780">
        <v>0.67</v>
      </c>
      <c r="R780" s="14">
        <v>44932</v>
      </c>
      <c r="S780" t="s">
        <v>207</v>
      </c>
      <c r="T780" s="14">
        <v>44980</v>
      </c>
      <c r="U780" s="16" t="s">
        <v>1872</v>
      </c>
      <c r="V780" s="16">
        <f t="shared" si="122"/>
        <v>80.400000000000006</v>
      </c>
      <c r="W780" s="16" t="s">
        <v>2394</v>
      </c>
      <c r="X780" t="s">
        <v>207</v>
      </c>
      <c r="Y780" s="16" t="s">
        <v>1873</v>
      </c>
      <c r="Z780" s="16" t="s">
        <v>204</v>
      </c>
      <c r="AB780" s="17">
        <f t="shared" si="123"/>
        <v>67</v>
      </c>
      <c r="AC780" s="13">
        <v>45011</v>
      </c>
      <c r="AD780">
        <f t="shared" si="121"/>
        <v>67</v>
      </c>
      <c r="AE780" s="13">
        <v>45011</v>
      </c>
      <c r="AF780">
        <f t="shared" si="119"/>
        <v>67</v>
      </c>
      <c r="AG780" s="13">
        <v>45011</v>
      </c>
      <c r="AH780">
        <f t="shared" si="116"/>
        <v>4.6900000000000004</v>
      </c>
      <c r="AI780" s="13">
        <v>45002</v>
      </c>
      <c r="AJ780">
        <f t="shared" si="120"/>
        <v>33.5</v>
      </c>
      <c r="AK780" s="13">
        <v>42483</v>
      </c>
      <c r="AL780">
        <v>0</v>
      </c>
      <c r="AN780" t="s">
        <v>204</v>
      </c>
      <c r="AO780" s="13">
        <v>45105</v>
      </c>
      <c r="AP780" s="13">
        <v>45095</v>
      </c>
      <c r="AQ780" s="13">
        <v>45119</v>
      </c>
      <c r="AR780">
        <f t="shared" si="117"/>
        <v>3.5</v>
      </c>
      <c r="AS780">
        <f t="shared" si="118"/>
        <v>2.3450000000000002</v>
      </c>
      <c r="AT780" t="s">
        <v>1946</v>
      </c>
    </row>
    <row r="781" spans="1:46" x14ac:dyDescent="0.35">
      <c r="A781">
        <v>780</v>
      </c>
      <c r="B781" t="s">
        <v>360</v>
      </c>
      <c r="C781" t="s">
        <v>11509</v>
      </c>
      <c r="D781" t="s">
        <v>2909</v>
      </c>
      <c r="E781" t="s">
        <v>98</v>
      </c>
      <c r="G781" t="s">
        <v>3055</v>
      </c>
      <c r="H781" t="s">
        <v>91</v>
      </c>
      <c r="I781" t="s">
        <v>92</v>
      </c>
      <c r="J781" t="s">
        <v>2415</v>
      </c>
      <c r="K781" t="s">
        <v>5619</v>
      </c>
      <c r="M781" t="s">
        <v>207</v>
      </c>
      <c r="N781">
        <v>0.6</v>
      </c>
      <c r="R781" s="14">
        <v>44958</v>
      </c>
      <c r="S781" t="s">
        <v>207</v>
      </c>
      <c r="T781" s="14">
        <v>44982</v>
      </c>
      <c r="U781" s="16" t="s">
        <v>1872</v>
      </c>
      <c r="V781" s="16">
        <f t="shared" si="122"/>
        <v>72</v>
      </c>
      <c r="W781" s="16" t="s">
        <v>2394</v>
      </c>
      <c r="X781" t="s">
        <v>207</v>
      </c>
      <c r="Y781" s="16" t="s">
        <v>1873</v>
      </c>
      <c r="Z781" s="16" t="s">
        <v>204</v>
      </c>
      <c r="AB781" s="17">
        <f t="shared" si="123"/>
        <v>60</v>
      </c>
      <c r="AC781" s="13">
        <v>45012</v>
      </c>
      <c r="AD781">
        <f t="shared" si="121"/>
        <v>60</v>
      </c>
      <c r="AE781" s="13">
        <v>45012</v>
      </c>
      <c r="AF781">
        <f t="shared" si="119"/>
        <v>60</v>
      </c>
      <c r="AG781" s="13">
        <v>45012</v>
      </c>
      <c r="AH781">
        <f t="shared" si="116"/>
        <v>4.2</v>
      </c>
      <c r="AI781" s="13">
        <v>45004</v>
      </c>
      <c r="AJ781">
        <f t="shared" si="120"/>
        <v>30</v>
      </c>
      <c r="AK781" s="13">
        <v>45041</v>
      </c>
      <c r="AL781">
        <v>0</v>
      </c>
      <c r="AN781" t="s">
        <v>204</v>
      </c>
      <c r="AO781" s="13">
        <v>45105</v>
      </c>
      <c r="AP781" s="13">
        <v>45125</v>
      </c>
      <c r="AQ781" s="13">
        <v>45097</v>
      </c>
      <c r="AR781">
        <f t="shared" si="117"/>
        <v>3.5000000000000004</v>
      </c>
      <c r="AS781">
        <f t="shared" si="118"/>
        <v>2.1</v>
      </c>
      <c r="AT781" t="s">
        <v>1946</v>
      </c>
    </row>
    <row r="782" spans="1:46" x14ac:dyDescent="0.35">
      <c r="A782">
        <v>781</v>
      </c>
      <c r="B782" t="s">
        <v>360</v>
      </c>
      <c r="C782" t="s">
        <v>11510</v>
      </c>
      <c r="D782" t="s">
        <v>2910</v>
      </c>
      <c r="E782" t="s">
        <v>93</v>
      </c>
      <c r="G782" t="s">
        <v>3055</v>
      </c>
      <c r="H782" t="s">
        <v>91</v>
      </c>
      <c r="I782" t="s">
        <v>92</v>
      </c>
      <c r="J782" t="s">
        <v>2415</v>
      </c>
      <c r="K782" t="s">
        <v>5619</v>
      </c>
      <c r="M782" t="s">
        <v>207</v>
      </c>
      <c r="N782">
        <v>0.56000000000000005</v>
      </c>
      <c r="R782" s="14">
        <v>44958</v>
      </c>
      <c r="S782" t="s">
        <v>207</v>
      </c>
      <c r="T782" s="14">
        <v>44981</v>
      </c>
      <c r="U782" s="16" t="s">
        <v>1872</v>
      </c>
      <c r="V782" s="16">
        <f t="shared" si="122"/>
        <v>67.2</v>
      </c>
      <c r="W782" s="16" t="s">
        <v>2394</v>
      </c>
      <c r="X782" t="s">
        <v>207</v>
      </c>
      <c r="Y782" s="16" t="s">
        <v>1873</v>
      </c>
      <c r="Z782" s="16" t="s">
        <v>204</v>
      </c>
      <c r="AB782" s="17">
        <f t="shared" si="123"/>
        <v>56.000000000000007</v>
      </c>
      <c r="AC782" s="13">
        <v>45013</v>
      </c>
      <c r="AD782">
        <f t="shared" si="121"/>
        <v>56.000000000000007</v>
      </c>
      <c r="AE782" s="13">
        <v>45013</v>
      </c>
      <c r="AF782">
        <f t="shared" si="119"/>
        <v>56.000000000000007</v>
      </c>
      <c r="AG782" s="13">
        <v>45013</v>
      </c>
      <c r="AH782">
        <f t="shared" si="116"/>
        <v>3.9200000000000004</v>
      </c>
      <c r="AI782" s="13">
        <v>45004</v>
      </c>
      <c r="AJ782">
        <f t="shared" si="120"/>
        <v>28.000000000000004</v>
      </c>
      <c r="AK782" s="13">
        <v>45040</v>
      </c>
      <c r="AL782">
        <v>0</v>
      </c>
      <c r="AN782" t="s">
        <v>204</v>
      </c>
      <c r="AO782" s="13">
        <v>45094</v>
      </c>
      <c r="AP782" s="13">
        <v>45125</v>
      </c>
      <c r="AQ782" s="13">
        <v>45125</v>
      </c>
      <c r="AR782">
        <f t="shared" si="117"/>
        <v>3.5</v>
      </c>
      <c r="AS782">
        <f t="shared" si="118"/>
        <v>1.9600000000000002</v>
      </c>
      <c r="AT782" t="s">
        <v>1946</v>
      </c>
    </row>
    <row r="783" spans="1:46" x14ac:dyDescent="0.35">
      <c r="A783">
        <v>782</v>
      </c>
      <c r="B783" t="s">
        <v>360</v>
      </c>
      <c r="C783" t="s">
        <v>11511</v>
      </c>
      <c r="D783" t="s">
        <v>2911</v>
      </c>
      <c r="E783" t="s">
        <v>98</v>
      </c>
      <c r="G783" t="s">
        <v>3055</v>
      </c>
      <c r="H783" t="s">
        <v>91</v>
      </c>
      <c r="I783" t="s">
        <v>92</v>
      </c>
      <c r="J783" t="s">
        <v>2415</v>
      </c>
      <c r="K783" t="s">
        <v>5619</v>
      </c>
      <c r="M783" t="s">
        <v>207</v>
      </c>
      <c r="N783">
        <v>0.56999999999999995</v>
      </c>
      <c r="R783" s="14">
        <v>44935</v>
      </c>
      <c r="S783" t="s">
        <v>207</v>
      </c>
      <c r="T783" s="14">
        <v>44981</v>
      </c>
      <c r="U783" s="16" t="s">
        <v>1872</v>
      </c>
      <c r="V783" s="16">
        <f t="shared" si="122"/>
        <v>68.399999999999991</v>
      </c>
      <c r="W783" s="16" t="s">
        <v>2394</v>
      </c>
      <c r="X783" t="s">
        <v>207</v>
      </c>
      <c r="Y783" s="16" t="s">
        <v>1873</v>
      </c>
      <c r="Z783" s="16" t="s">
        <v>204</v>
      </c>
      <c r="AB783" s="17">
        <f t="shared" si="123"/>
        <v>56.999999999999993</v>
      </c>
      <c r="AC783" s="13">
        <v>45014</v>
      </c>
      <c r="AD783">
        <f t="shared" si="121"/>
        <v>56.999999999999993</v>
      </c>
      <c r="AE783" s="13">
        <v>45014</v>
      </c>
      <c r="AF783">
        <f t="shared" si="119"/>
        <v>56.999999999999993</v>
      </c>
      <c r="AG783" s="13">
        <v>45014</v>
      </c>
      <c r="AH783">
        <f t="shared" si="116"/>
        <v>3.9899999999999998</v>
      </c>
      <c r="AI783" s="13">
        <v>45004</v>
      </c>
      <c r="AJ783">
        <f t="shared" si="120"/>
        <v>28.499999999999996</v>
      </c>
      <c r="AK783" s="13">
        <v>45040</v>
      </c>
      <c r="AL783">
        <v>0</v>
      </c>
      <c r="AN783" t="s">
        <v>204</v>
      </c>
      <c r="AO783" s="13">
        <v>45098</v>
      </c>
      <c r="AP783" s="13">
        <v>45104</v>
      </c>
      <c r="AQ783" s="13">
        <v>45125</v>
      </c>
      <c r="AR783">
        <f t="shared" si="117"/>
        <v>3.5</v>
      </c>
      <c r="AS783">
        <f t="shared" si="118"/>
        <v>1.9949999999999999</v>
      </c>
      <c r="AT783" t="s">
        <v>1946</v>
      </c>
    </row>
    <row r="784" spans="1:46" x14ac:dyDescent="0.35">
      <c r="A784">
        <v>783</v>
      </c>
      <c r="B784" t="s">
        <v>360</v>
      </c>
      <c r="C784" t="s">
        <v>11512</v>
      </c>
      <c r="D784" t="s">
        <v>2912</v>
      </c>
      <c r="E784" t="s">
        <v>98</v>
      </c>
      <c r="G784" t="s">
        <v>3055</v>
      </c>
      <c r="H784" t="s">
        <v>91</v>
      </c>
      <c r="I784" t="s">
        <v>92</v>
      </c>
      <c r="J784" t="s">
        <v>2415</v>
      </c>
      <c r="K784" t="s">
        <v>5619</v>
      </c>
      <c r="M784" t="s">
        <v>207</v>
      </c>
      <c r="N784">
        <v>0.56000000000000005</v>
      </c>
      <c r="R784" s="14">
        <v>44939</v>
      </c>
      <c r="S784" t="s">
        <v>207</v>
      </c>
      <c r="T784" s="14">
        <v>44974</v>
      </c>
      <c r="U784" s="16" t="s">
        <v>1872</v>
      </c>
      <c r="V784" s="16">
        <f t="shared" si="122"/>
        <v>67.2</v>
      </c>
      <c r="W784" s="16" t="s">
        <v>2394</v>
      </c>
      <c r="X784" t="s">
        <v>207</v>
      </c>
      <c r="Y784" s="16" t="s">
        <v>1873</v>
      </c>
      <c r="Z784" s="16" t="s">
        <v>204</v>
      </c>
      <c r="AB784" s="17">
        <f t="shared" si="123"/>
        <v>56.000000000000007</v>
      </c>
      <c r="AC784" s="13">
        <v>45015</v>
      </c>
      <c r="AD784">
        <f t="shared" si="121"/>
        <v>56.000000000000007</v>
      </c>
      <c r="AE784" s="13">
        <v>45015</v>
      </c>
      <c r="AF784">
        <f t="shared" si="119"/>
        <v>56.000000000000007</v>
      </c>
      <c r="AG784" s="13">
        <v>45015</v>
      </c>
      <c r="AH784">
        <f t="shared" si="116"/>
        <v>3.9200000000000004</v>
      </c>
      <c r="AI784" s="13">
        <v>44997</v>
      </c>
      <c r="AJ784">
        <f t="shared" si="120"/>
        <v>28.000000000000004</v>
      </c>
      <c r="AK784" s="13">
        <v>45033</v>
      </c>
      <c r="AL784">
        <v>0</v>
      </c>
      <c r="AN784" t="s">
        <v>204</v>
      </c>
      <c r="AO784" s="13">
        <v>45102</v>
      </c>
      <c r="AP784" s="13">
        <v>45104</v>
      </c>
      <c r="AQ784" s="13">
        <v>45125</v>
      </c>
      <c r="AR784">
        <f t="shared" si="117"/>
        <v>3.5</v>
      </c>
      <c r="AS784">
        <f t="shared" si="118"/>
        <v>1.9600000000000002</v>
      </c>
      <c r="AT784" t="s">
        <v>1946</v>
      </c>
    </row>
    <row r="785" spans="1:46" x14ac:dyDescent="0.35">
      <c r="A785">
        <v>784</v>
      </c>
      <c r="B785" t="s">
        <v>360</v>
      </c>
      <c r="C785" t="s">
        <v>11513</v>
      </c>
      <c r="D785" t="s">
        <v>2913</v>
      </c>
      <c r="E785" t="s">
        <v>98</v>
      </c>
      <c r="G785" t="s">
        <v>3055</v>
      </c>
      <c r="H785" t="s">
        <v>91</v>
      </c>
      <c r="I785" t="s">
        <v>92</v>
      </c>
      <c r="J785" t="s">
        <v>2415</v>
      </c>
      <c r="K785" t="s">
        <v>5619</v>
      </c>
      <c r="M785" t="s">
        <v>207</v>
      </c>
      <c r="N785">
        <v>0.51</v>
      </c>
      <c r="R785" s="14">
        <v>44935</v>
      </c>
      <c r="S785" t="s">
        <v>207</v>
      </c>
      <c r="T785" s="14">
        <v>44972</v>
      </c>
      <c r="U785" s="16" t="s">
        <v>1872</v>
      </c>
      <c r="V785" s="16">
        <f t="shared" si="122"/>
        <v>61.2</v>
      </c>
      <c r="W785" s="16" t="s">
        <v>2394</v>
      </c>
      <c r="X785" t="s">
        <v>207</v>
      </c>
      <c r="Y785" s="16" t="s">
        <v>1873</v>
      </c>
      <c r="Z785" s="16" t="s">
        <v>204</v>
      </c>
      <c r="AB785" s="17">
        <f t="shared" si="123"/>
        <v>51</v>
      </c>
      <c r="AC785" s="13">
        <v>45016</v>
      </c>
      <c r="AD785">
        <f t="shared" si="121"/>
        <v>51</v>
      </c>
      <c r="AE785" s="13">
        <v>45016</v>
      </c>
      <c r="AF785">
        <f t="shared" si="119"/>
        <v>51</v>
      </c>
      <c r="AG785" s="13">
        <v>45016</v>
      </c>
      <c r="AH785">
        <f t="shared" si="116"/>
        <v>3.5700000000000003</v>
      </c>
      <c r="AI785" s="13">
        <v>44994</v>
      </c>
      <c r="AJ785">
        <f t="shared" si="120"/>
        <v>25.5</v>
      </c>
      <c r="AK785" s="13">
        <v>45031</v>
      </c>
      <c r="AL785">
        <v>0</v>
      </c>
      <c r="AN785" t="s">
        <v>204</v>
      </c>
      <c r="AO785" s="13">
        <v>45101</v>
      </c>
      <c r="AP785" s="13">
        <v>45095</v>
      </c>
      <c r="AQ785" s="13">
        <v>45111</v>
      </c>
      <c r="AR785">
        <f t="shared" si="117"/>
        <v>3.5</v>
      </c>
      <c r="AS785">
        <f t="shared" si="118"/>
        <v>1.7850000000000001</v>
      </c>
      <c r="AT785" t="s">
        <v>1946</v>
      </c>
    </row>
    <row r="786" spans="1:46" x14ac:dyDescent="0.35">
      <c r="A786">
        <v>785</v>
      </c>
      <c r="B786" t="s">
        <v>360</v>
      </c>
      <c r="C786" t="s">
        <v>11514</v>
      </c>
      <c r="D786" t="s">
        <v>2914</v>
      </c>
      <c r="E786" t="s">
        <v>98</v>
      </c>
      <c r="G786" t="s">
        <v>3055</v>
      </c>
      <c r="H786" t="s">
        <v>91</v>
      </c>
      <c r="I786" t="s">
        <v>92</v>
      </c>
      <c r="J786" t="s">
        <v>2415</v>
      </c>
      <c r="K786" t="s">
        <v>5619</v>
      </c>
      <c r="M786" t="s">
        <v>207</v>
      </c>
      <c r="N786">
        <v>1.5</v>
      </c>
      <c r="R786" s="14">
        <v>44939</v>
      </c>
      <c r="S786" t="s">
        <v>207</v>
      </c>
      <c r="T786" s="14">
        <v>44972</v>
      </c>
      <c r="U786" s="16" t="s">
        <v>1872</v>
      </c>
      <c r="V786" s="16">
        <f t="shared" si="122"/>
        <v>180</v>
      </c>
      <c r="W786" s="16" t="s">
        <v>2394</v>
      </c>
      <c r="X786" t="s">
        <v>207</v>
      </c>
      <c r="Y786" s="16" t="s">
        <v>1873</v>
      </c>
      <c r="Z786" s="16" t="s">
        <v>204</v>
      </c>
      <c r="AB786" s="17">
        <f t="shared" si="123"/>
        <v>150</v>
      </c>
      <c r="AC786" s="13">
        <v>45017</v>
      </c>
      <c r="AD786">
        <f t="shared" si="121"/>
        <v>150</v>
      </c>
      <c r="AE786" s="13">
        <v>45017</v>
      </c>
      <c r="AF786">
        <f t="shared" si="119"/>
        <v>150</v>
      </c>
      <c r="AG786" s="13">
        <v>45017</v>
      </c>
      <c r="AH786">
        <f t="shared" si="116"/>
        <v>10.5</v>
      </c>
      <c r="AI786" s="13">
        <v>44994</v>
      </c>
      <c r="AJ786">
        <f t="shared" si="120"/>
        <v>75</v>
      </c>
      <c r="AK786" s="13">
        <v>45031</v>
      </c>
      <c r="AL786">
        <v>0</v>
      </c>
      <c r="AN786" t="s">
        <v>204</v>
      </c>
      <c r="AO786" s="13">
        <v>45103</v>
      </c>
      <c r="AP786" s="13">
        <v>45096</v>
      </c>
      <c r="AQ786" s="13">
        <v>45111</v>
      </c>
      <c r="AR786">
        <f t="shared" si="117"/>
        <v>3.5</v>
      </c>
      <c r="AS786">
        <f t="shared" si="118"/>
        <v>5.25</v>
      </c>
      <c r="AT786" t="s">
        <v>1946</v>
      </c>
    </row>
    <row r="787" spans="1:46" x14ac:dyDescent="0.35">
      <c r="A787">
        <v>786</v>
      </c>
      <c r="B787" t="s">
        <v>360</v>
      </c>
      <c r="C787" t="s">
        <v>11515</v>
      </c>
      <c r="D787" t="s">
        <v>2915</v>
      </c>
      <c r="E787" t="s">
        <v>93</v>
      </c>
      <c r="G787" t="s">
        <v>3055</v>
      </c>
      <c r="H787" t="s">
        <v>91</v>
      </c>
      <c r="I787" t="s">
        <v>92</v>
      </c>
      <c r="J787" t="s">
        <v>2415</v>
      </c>
      <c r="K787" t="s">
        <v>5619</v>
      </c>
      <c r="M787" t="s">
        <v>207</v>
      </c>
      <c r="N787">
        <v>1.1299999999999999</v>
      </c>
      <c r="R787" s="14">
        <v>44948</v>
      </c>
      <c r="S787" t="s">
        <v>207</v>
      </c>
      <c r="T787" s="14">
        <v>44971</v>
      </c>
      <c r="U787" s="16" t="s">
        <v>1872</v>
      </c>
      <c r="V787" s="16">
        <f t="shared" si="122"/>
        <v>135.6</v>
      </c>
      <c r="W787" s="16" t="s">
        <v>2394</v>
      </c>
      <c r="X787" t="s">
        <v>207</v>
      </c>
      <c r="Y787" s="16" t="s">
        <v>1873</v>
      </c>
      <c r="Z787" s="16" t="s">
        <v>204</v>
      </c>
      <c r="AB787" s="17">
        <f t="shared" si="123"/>
        <v>112.99999999999999</v>
      </c>
      <c r="AC787" s="13">
        <v>45018</v>
      </c>
      <c r="AD787">
        <f t="shared" si="121"/>
        <v>112.99999999999999</v>
      </c>
      <c r="AE787" s="13">
        <v>45018</v>
      </c>
      <c r="AF787">
        <f t="shared" si="119"/>
        <v>112.99999999999999</v>
      </c>
      <c r="AG787" s="13">
        <v>45018</v>
      </c>
      <c r="AH787">
        <f t="shared" ref="AH787:AH850" si="124">N787*7</f>
        <v>7.9099999999999993</v>
      </c>
      <c r="AI787" s="13">
        <v>44993</v>
      </c>
      <c r="AJ787">
        <f t="shared" si="120"/>
        <v>56.499999999999993</v>
      </c>
      <c r="AK787" s="13">
        <v>45030</v>
      </c>
      <c r="AL787">
        <v>0</v>
      </c>
      <c r="AN787" t="s">
        <v>204</v>
      </c>
      <c r="AO787" s="13">
        <v>45102</v>
      </c>
      <c r="AP787" s="13">
        <v>45096</v>
      </c>
      <c r="AQ787" s="13">
        <v>45103</v>
      </c>
      <c r="AR787">
        <f t="shared" si="117"/>
        <v>3.5</v>
      </c>
      <c r="AS787">
        <f t="shared" si="118"/>
        <v>3.9549999999999996</v>
      </c>
      <c r="AT787" t="s">
        <v>1946</v>
      </c>
    </row>
    <row r="788" spans="1:46" x14ac:dyDescent="0.35">
      <c r="A788">
        <v>787</v>
      </c>
      <c r="B788" t="s">
        <v>360</v>
      </c>
      <c r="C788" t="s">
        <v>11516</v>
      </c>
      <c r="D788" t="s">
        <v>2916</v>
      </c>
      <c r="E788" t="s">
        <v>98</v>
      </c>
      <c r="G788" t="s">
        <v>3055</v>
      </c>
      <c r="H788" t="s">
        <v>91</v>
      </c>
      <c r="I788" t="s">
        <v>92</v>
      </c>
      <c r="J788" t="s">
        <v>2415</v>
      </c>
      <c r="K788" t="s">
        <v>5619</v>
      </c>
      <c r="M788" t="s">
        <v>207</v>
      </c>
      <c r="N788">
        <v>0.59</v>
      </c>
      <c r="R788" s="14">
        <v>44932</v>
      </c>
      <c r="S788" t="s">
        <v>207</v>
      </c>
      <c r="T788" s="14">
        <v>44971</v>
      </c>
      <c r="U788" s="16" t="s">
        <v>1872</v>
      </c>
      <c r="V788" s="16">
        <f t="shared" si="122"/>
        <v>70.8</v>
      </c>
      <c r="W788" s="16" t="s">
        <v>2394</v>
      </c>
      <c r="X788" t="s">
        <v>207</v>
      </c>
      <c r="Y788" s="16" t="s">
        <v>1873</v>
      </c>
      <c r="Z788" s="16" t="s">
        <v>204</v>
      </c>
      <c r="AB788" s="17">
        <f t="shared" si="123"/>
        <v>59</v>
      </c>
      <c r="AC788" s="13">
        <v>45019</v>
      </c>
      <c r="AD788">
        <f t="shared" si="121"/>
        <v>59</v>
      </c>
      <c r="AE788" s="13">
        <v>45019</v>
      </c>
      <c r="AF788">
        <f t="shared" si="119"/>
        <v>59</v>
      </c>
      <c r="AG788" s="13">
        <v>45019</v>
      </c>
      <c r="AH788">
        <f t="shared" si="124"/>
        <v>4.13</v>
      </c>
      <c r="AI788" s="13">
        <v>44993</v>
      </c>
      <c r="AJ788">
        <f t="shared" si="120"/>
        <v>29.5</v>
      </c>
      <c r="AK788" s="13">
        <v>45030</v>
      </c>
      <c r="AL788">
        <v>0</v>
      </c>
      <c r="AN788" t="s">
        <v>204</v>
      </c>
      <c r="AO788" s="13">
        <v>45103</v>
      </c>
      <c r="AP788" s="13">
        <v>45126</v>
      </c>
      <c r="AQ788" s="13">
        <v>45097</v>
      </c>
      <c r="AR788">
        <f t="shared" si="117"/>
        <v>3.5</v>
      </c>
      <c r="AS788">
        <f t="shared" si="118"/>
        <v>2.0649999999999999</v>
      </c>
      <c r="AT788" t="s">
        <v>1874</v>
      </c>
    </row>
    <row r="789" spans="1:46" x14ac:dyDescent="0.35">
      <c r="A789">
        <v>788</v>
      </c>
      <c r="B789" t="s">
        <v>360</v>
      </c>
      <c r="C789" t="s">
        <v>11517</v>
      </c>
      <c r="D789" t="s">
        <v>2917</v>
      </c>
      <c r="E789" t="s">
        <v>93</v>
      </c>
      <c r="G789" t="s">
        <v>3055</v>
      </c>
      <c r="H789" t="s">
        <v>91</v>
      </c>
      <c r="I789" t="s">
        <v>92</v>
      </c>
      <c r="J789" t="s">
        <v>2415</v>
      </c>
      <c r="K789" t="s">
        <v>5619</v>
      </c>
      <c r="M789" t="s">
        <v>207</v>
      </c>
      <c r="N789">
        <v>0.66</v>
      </c>
      <c r="R789" s="14">
        <v>44958</v>
      </c>
      <c r="S789" t="s">
        <v>207</v>
      </c>
      <c r="T789" s="14">
        <v>44970</v>
      </c>
      <c r="U789" s="16" t="s">
        <v>1872</v>
      </c>
      <c r="V789" s="16">
        <f t="shared" si="122"/>
        <v>79.2</v>
      </c>
      <c r="W789" s="16" t="s">
        <v>2394</v>
      </c>
      <c r="X789" t="s">
        <v>207</v>
      </c>
      <c r="Y789" s="16" t="s">
        <v>1873</v>
      </c>
      <c r="Z789" s="16" t="s">
        <v>204</v>
      </c>
      <c r="AB789" s="17">
        <f t="shared" si="123"/>
        <v>66</v>
      </c>
      <c r="AC789" s="13">
        <v>45020</v>
      </c>
      <c r="AD789">
        <f t="shared" si="121"/>
        <v>66</v>
      </c>
      <c r="AE789" s="13">
        <v>45020</v>
      </c>
      <c r="AF789">
        <f t="shared" si="119"/>
        <v>66</v>
      </c>
      <c r="AG789" s="13">
        <v>45020</v>
      </c>
      <c r="AH789">
        <f t="shared" si="124"/>
        <v>4.62</v>
      </c>
      <c r="AI789" s="13">
        <v>44993</v>
      </c>
      <c r="AJ789">
        <f t="shared" si="120"/>
        <v>33</v>
      </c>
      <c r="AK789" s="13">
        <v>45029</v>
      </c>
      <c r="AL789">
        <v>0</v>
      </c>
      <c r="AN789" t="s">
        <v>204</v>
      </c>
      <c r="AO789" s="13">
        <v>45103</v>
      </c>
      <c r="AP789" s="13">
        <v>45126</v>
      </c>
      <c r="AQ789" s="13">
        <v>45115</v>
      </c>
      <c r="AR789">
        <f t="shared" si="117"/>
        <v>3.5</v>
      </c>
      <c r="AS789">
        <f t="shared" si="118"/>
        <v>2.31</v>
      </c>
      <c r="AT789" t="s">
        <v>1874</v>
      </c>
    </row>
    <row r="790" spans="1:46" x14ac:dyDescent="0.35">
      <c r="A790">
        <v>789</v>
      </c>
      <c r="B790" t="s">
        <v>360</v>
      </c>
      <c r="C790" t="s">
        <v>11518</v>
      </c>
      <c r="D790" t="s">
        <v>2918</v>
      </c>
      <c r="E790" t="s">
        <v>93</v>
      </c>
      <c r="G790" t="s">
        <v>3055</v>
      </c>
      <c r="H790" t="s">
        <v>91</v>
      </c>
      <c r="I790" t="s">
        <v>92</v>
      </c>
      <c r="J790" t="s">
        <v>2415</v>
      </c>
      <c r="K790" t="s">
        <v>5619</v>
      </c>
      <c r="M790" t="s">
        <v>207</v>
      </c>
      <c r="N790">
        <v>0.27</v>
      </c>
      <c r="R790" s="14">
        <v>44958</v>
      </c>
      <c r="S790" t="s">
        <v>207</v>
      </c>
      <c r="T790" s="14">
        <v>44972</v>
      </c>
      <c r="U790" s="16" t="s">
        <v>1872</v>
      </c>
      <c r="V790" s="16">
        <f t="shared" si="122"/>
        <v>32.400000000000006</v>
      </c>
      <c r="W790" s="16" t="s">
        <v>2394</v>
      </c>
      <c r="X790" t="s">
        <v>207</v>
      </c>
      <c r="Y790" s="16" t="s">
        <v>1873</v>
      </c>
      <c r="Z790" s="16" t="s">
        <v>204</v>
      </c>
      <c r="AB790" s="17">
        <f t="shared" si="123"/>
        <v>27</v>
      </c>
      <c r="AC790" s="13">
        <v>45021</v>
      </c>
      <c r="AD790">
        <f t="shared" si="121"/>
        <v>27</v>
      </c>
      <c r="AE790" s="13">
        <v>45021</v>
      </c>
      <c r="AF790">
        <f t="shared" si="119"/>
        <v>27</v>
      </c>
      <c r="AG790" s="13">
        <v>45021</v>
      </c>
      <c r="AH790">
        <f t="shared" si="124"/>
        <v>1.8900000000000001</v>
      </c>
      <c r="AI790" s="13">
        <v>44993</v>
      </c>
      <c r="AJ790">
        <f t="shared" si="120"/>
        <v>13.5</v>
      </c>
      <c r="AK790" s="13">
        <v>45031</v>
      </c>
      <c r="AL790">
        <v>0</v>
      </c>
      <c r="AM790" t="s">
        <v>2405</v>
      </c>
      <c r="AN790" t="s">
        <v>207</v>
      </c>
      <c r="AO790" s="13"/>
      <c r="AR790"/>
    </row>
    <row r="791" spans="1:46" x14ac:dyDescent="0.35">
      <c r="A791">
        <v>790</v>
      </c>
      <c r="B791" t="s">
        <v>360</v>
      </c>
      <c r="C791" t="s">
        <v>11519</v>
      </c>
      <c r="D791" t="s">
        <v>2919</v>
      </c>
      <c r="E791" t="s">
        <v>98</v>
      </c>
      <c r="G791" t="s">
        <v>3055</v>
      </c>
      <c r="H791" t="s">
        <v>91</v>
      </c>
      <c r="I791" t="s">
        <v>92</v>
      </c>
      <c r="J791" t="s">
        <v>2415</v>
      </c>
      <c r="K791" t="s">
        <v>5619</v>
      </c>
      <c r="M791" t="s">
        <v>207</v>
      </c>
      <c r="N791">
        <v>0.62</v>
      </c>
      <c r="R791" s="14">
        <v>44935</v>
      </c>
      <c r="S791" t="s">
        <v>207</v>
      </c>
      <c r="T791" s="14">
        <v>44972</v>
      </c>
      <c r="U791" s="16" t="s">
        <v>1872</v>
      </c>
      <c r="V791" s="16">
        <f t="shared" si="122"/>
        <v>74.400000000000006</v>
      </c>
      <c r="W791" s="16" t="s">
        <v>2394</v>
      </c>
      <c r="X791" t="s">
        <v>207</v>
      </c>
      <c r="Y791" s="16" t="s">
        <v>1873</v>
      </c>
      <c r="Z791" s="16" t="s">
        <v>204</v>
      </c>
      <c r="AB791" s="17">
        <f t="shared" si="123"/>
        <v>62</v>
      </c>
      <c r="AC791" s="13">
        <v>45022</v>
      </c>
      <c r="AD791">
        <f t="shared" si="121"/>
        <v>62</v>
      </c>
      <c r="AE791" s="13">
        <v>45022</v>
      </c>
      <c r="AF791">
        <f t="shared" si="119"/>
        <v>62</v>
      </c>
      <c r="AG791" s="13">
        <v>45022</v>
      </c>
      <c r="AH791">
        <f t="shared" si="124"/>
        <v>4.34</v>
      </c>
      <c r="AI791" s="13">
        <v>44993</v>
      </c>
      <c r="AJ791">
        <f t="shared" si="120"/>
        <v>31</v>
      </c>
      <c r="AK791" s="13">
        <v>45031</v>
      </c>
      <c r="AL791">
        <v>0</v>
      </c>
      <c r="AM791" t="s">
        <v>2405</v>
      </c>
      <c r="AN791" t="s">
        <v>207</v>
      </c>
      <c r="AO791" s="13"/>
      <c r="AR791"/>
    </row>
    <row r="792" spans="1:46" x14ac:dyDescent="0.35">
      <c r="A792">
        <v>791</v>
      </c>
      <c r="B792" t="s">
        <v>360</v>
      </c>
      <c r="C792" t="s">
        <v>11520</v>
      </c>
      <c r="D792" t="s">
        <v>2920</v>
      </c>
      <c r="E792" t="s">
        <v>98</v>
      </c>
      <c r="G792" t="s">
        <v>3055</v>
      </c>
      <c r="H792" t="s">
        <v>91</v>
      </c>
      <c r="I792" t="s">
        <v>92</v>
      </c>
      <c r="J792" t="s">
        <v>2415</v>
      </c>
      <c r="K792" t="s">
        <v>5619</v>
      </c>
      <c r="M792" t="s">
        <v>207</v>
      </c>
      <c r="N792">
        <v>0.62</v>
      </c>
      <c r="R792" s="14">
        <v>44939</v>
      </c>
      <c r="S792" t="s">
        <v>207</v>
      </c>
      <c r="T792" s="14">
        <v>44972</v>
      </c>
      <c r="U792" s="16" t="s">
        <v>1872</v>
      </c>
      <c r="V792" s="16">
        <f t="shared" si="122"/>
        <v>74.400000000000006</v>
      </c>
      <c r="W792" s="16" t="s">
        <v>2394</v>
      </c>
      <c r="X792" t="s">
        <v>207</v>
      </c>
      <c r="Y792" s="16" t="s">
        <v>1873</v>
      </c>
      <c r="Z792" s="16" t="s">
        <v>204</v>
      </c>
      <c r="AB792" s="17">
        <f t="shared" si="123"/>
        <v>62</v>
      </c>
      <c r="AC792" s="13">
        <v>45023</v>
      </c>
      <c r="AD792">
        <f t="shared" si="121"/>
        <v>62</v>
      </c>
      <c r="AE792" s="13">
        <v>45023</v>
      </c>
      <c r="AF792">
        <f t="shared" si="119"/>
        <v>62</v>
      </c>
      <c r="AG792" s="13">
        <v>45023</v>
      </c>
      <c r="AH792">
        <f t="shared" si="124"/>
        <v>4.34</v>
      </c>
      <c r="AI792" s="13">
        <v>44993</v>
      </c>
      <c r="AJ792">
        <f t="shared" si="120"/>
        <v>31</v>
      </c>
      <c r="AK792" s="13">
        <v>45031</v>
      </c>
      <c r="AL792">
        <v>0</v>
      </c>
      <c r="AM792" t="s">
        <v>2405</v>
      </c>
      <c r="AN792" t="s">
        <v>207</v>
      </c>
      <c r="AO792" s="13"/>
      <c r="AR792"/>
    </row>
    <row r="793" spans="1:46" x14ac:dyDescent="0.35">
      <c r="A793">
        <v>792</v>
      </c>
      <c r="B793" t="s">
        <v>360</v>
      </c>
      <c r="C793" t="s">
        <v>11521</v>
      </c>
      <c r="D793" t="s">
        <v>2921</v>
      </c>
      <c r="E793" t="s">
        <v>98</v>
      </c>
      <c r="G793" t="s">
        <v>3055</v>
      </c>
      <c r="H793" t="s">
        <v>91</v>
      </c>
      <c r="I793" t="s">
        <v>92</v>
      </c>
      <c r="J793" t="s">
        <v>2415</v>
      </c>
      <c r="K793" t="s">
        <v>5619</v>
      </c>
      <c r="M793" t="s">
        <v>207</v>
      </c>
      <c r="N793">
        <v>0.3</v>
      </c>
      <c r="R793" s="14">
        <v>44935</v>
      </c>
      <c r="S793" t="s">
        <v>207</v>
      </c>
      <c r="T793" s="14">
        <v>44976</v>
      </c>
      <c r="U793" s="16" t="s">
        <v>1872</v>
      </c>
      <c r="V793" s="16">
        <f t="shared" si="122"/>
        <v>36</v>
      </c>
      <c r="W793" s="16" t="s">
        <v>2394</v>
      </c>
      <c r="X793" t="s">
        <v>207</v>
      </c>
      <c r="Y793" s="16" t="s">
        <v>1873</v>
      </c>
      <c r="Z793" s="16" t="s">
        <v>204</v>
      </c>
      <c r="AB793" s="17">
        <f t="shared" si="123"/>
        <v>30</v>
      </c>
      <c r="AC793" s="13">
        <v>45024</v>
      </c>
      <c r="AD793">
        <f t="shared" si="121"/>
        <v>30</v>
      </c>
      <c r="AE793" s="13">
        <v>45024</v>
      </c>
      <c r="AF793">
        <f t="shared" si="119"/>
        <v>30</v>
      </c>
      <c r="AG793" s="13">
        <v>45024</v>
      </c>
      <c r="AH793">
        <f t="shared" si="124"/>
        <v>2.1</v>
      </c>
      <c r="AI793" s="13">
        <v>44999</v>
      </c>
      <c r="AJ793">
        <f t="shared" si="120"/>
        <v>15</v>
      </c>
      <c r="AK793" s="13">
        <v>45035</v>
      </c>
      <c r="AL793">
        <v>0</v>
      </c>
      <c r="AN793" t="s">
        <v>204</v>
      </c>
      <c r="AO793" s="13">
        <v>45105</v>
      </c>
      <c r="AP793" s="13">
        <v>45111</v>
      </c>
      <c r="AQ793" s="13">
        <v>45111</v>
      </c>
      <c r="AR793">
        <f t="shared" ref="AR793:AR807" si="125">AS793/N793</f>
        <v>3.5000000000000004</v>
      </c>
      <c r="AS793">
        <f t="shared" ref="AS793:AS807" si="126">N793*3.5</f>
        <v>1.05</v>
      </c>
      <c r="AT793" t="s">
        <v>1946</v>
      </c>
    </row>
    <row r="794" spans="1:46" x14ac:dyDescent="0.35">
      <c r="A794">
        <v>793</v>
      </c>
      <c r="B794" t="s">
        <v>360</v>
      </c>
      <c r="C794" t="s">
        <v>11522</v>
      </c>
      <c r="D794" t="s">
        <v>2922</v>
      </c>
      <c r="E794" t="s">
        <v>98</v>
      </c>
      <c r="G794" t="s">
        <v>3055</v>
      </c>
      <c r="H794" t="s">
        <v>91</v>
      </c>
      <c r="I794" t="s">
        <v>92</v>
      </c>
      <c r="J794" t="s">
        <v>2415</v>
      </c>
      <c r="K794" t="s">
        <v>5619</v>
      </c>
      <c r="M794" t="s">
        <v>207</v>
      </c>
      <c r="N794">
        <v>0.63</v>
      </c>
      <c r="R794" s="14">
        <v>44939</v>
      </c>
      <c r="S794" t="s">
        <v>207</v>
      </c>
      <c r="T794" s="14">
        <v>44976</v>
      </c>
      <c r="U794" s="16" t="s">
        <v>1872</v>
      </c>
      <c r="V794" s="16">
        <f t="shared" si="122"/>
        <v>75.599999999999994</v>
      </c>
      <c r="W794" s="16" t="s">
        <v>2394</v>
      </c>
      <c r="X794" t="s">
        <v>207</v>
      </c>
      <c r="Y794" s="16" t="s">
        <v>1873</v>
      </c>
      <c r="Z794" s="16" t="s">
        <v>204</v>
      </c>
      <c r="AB794" s="17">
        <f t="shared" si="123"/>
        <v>63</v>
      </c>
      <c r="AC794" s="13">
        <v>45025</v>
      </c>
      <c r="AD794">
        <f t="shared" si="121"/>
        <v>63</v>
      </c>
      <c r="AE794" s="13">
        <v>45025</v>
      </c>
      <c r="AF794">
        <f t="shared" si="119"/>
        <v>63</v>
      </c>
      <c r="AG794" s="13">
        <v>45025</v>
      </c>
      <c r="AH794">
        <f t="shared" si="124"/>
        <v>4.41</v>
      </c>
      <c r="AI794" s="13">
        <v>44999</v>
      </c>
      <c r="AJ794">
        <f t="shared" si="120"/>
        <v>31.5</v>
      </c>
      <c r="AK794" s="13">
        <v>45035</v>
      </c>
      <c r="AL794">
        <v>0</v>
      </c>
      <c r="AN794" t="s">
        <v>207</v>
      </c>
      <c r="AO794" s="13"/>
      <c r="AR794">
        <f t="shared" si="125"/>
        <v>3.5</v>
      </c>
      <c r="AS794">
        <f t="shared" si="126"/>
        <v>2.2050000000000001</v>
      </c>
    </row>
    <row r="795" spans="1:46" x14ac:dyDescent="0.35">
      <c r="A795">
        <v>794</v>
      </c>
      <c r="B795" t="s">
        <v>360</v>
      </c>
      <c r="C795" t="s">
        <v>11523</v>
      </c>
      <c r="D795" t="s">
        <v>2923</v>
      </c>
      <c r="E795" t="s">
        <v>98</v>
      </c>
      <c r="G795" t="s">
        <v>3055</v>
      </c>
      <c r="H795" t="s">
        <v>91</v>
      </c>
      <c r="I795" t="s">
        <v>92</v>
      </c>
      <c r="J795" t="s">
        <v>2415</v>
      </c>
      <c r="K795" t="s">
        <v>5619</v>
      </c>
      <c r="M795" t="s">
        <v>207</v>
      </c>
      <c r="N795">
        <v>0.59</v>
      </c>
      <c r="R795" s="14">
        <v>44948</v>
      </c>
      <c r="S795" t="s">
        <v>207</v>
      </c>
      <c r="T795" s="14">
        <v>44977</v>
      </c>
      <c r="U795" s="16" t="s">
        <v>1872</v>
      </c>
      <c r="V795" s="16">
        <f t="shared" si="122"/>
        <v>70.8</v>
      </c>
      <c r="W795" s="16" t="s">
        <v>2394</v>
      </c>
      <c r="X795" t="s">
        <v>207</v>
      </c>
      <c r="Y795" s="16" t="s">
        <v>1873</v>
      </c>
      <c r="Z795" s="16" t="s">
        <v>204</v>
      </c>
      <c r="AB795" s="17">
        <f t="shared" si="123"/>
        <v>59</v>
      </c>
      <c r="AC795" s="13">
        <v>45026</v>
      </c>
      <c r="AD795">
        <f t="shared" si="121"/>
        <v>59</v>
      </c>
      <c r="AE795" s="13">
        <v>45026</v>
      </c>
      <c r="AF795">
        <f t="shared" si="119"/>
        <v>59</v>
      </c>
      <c r="AG795" s="13">
        <v>45026</v>
      </c>
      <c r="AH795">
        <f t="shared" si="124"/>
        <v>4.13</v>
      </c>
      <c r="AI795" s="13">
        <v>45000</v>
      </c>
      <c r="AJ795">
        <f t="shared" si="120"/>
        <v>29.5</v>
      </c>
      <c r="AK795" s="13">
        <v>45036</v>
      </c>
      <c r="AL795">
        <v>0</v>
      </c>
      <c r="AN795" t="s">
        <v>204</v>
      </c>
      <c r="AO795" s="13">
        <v>45094</v>
      </c>
      <c r="AP795" s="13">
        <v>45096</v>
      </c>
      <c r="AQ795" s="13">
        <v>45096</v>
      </c>
      <c r="AR795">
        <f t="shared" si="125"/>
        <v>3.5</v>
      </c>
      <c r="AS795">
        <f t="shared" si="126"/>
        <v>2.0649999999999999</v>
      </c>
      <c r="AT795" t="s">
        <v>1946</v>
      </c>
    </row>
    <row r="796" spans="1:46" x14ac:dyDescent="0.35">
      <c r="A796">
        <v>795</v>
      </c>
      <c r="B796" t="s">
        <v>360</v>
      </c>
      <c r="C796" t="s">
        <v>11524</v>
      </c>
      <c r="D796" t="s">
        <v>2924</v>
      </c>
      <c r="E796" t="s">
        <v>98</v>
      </c>
      <c r="G796" t="s">
        <v>3055</v>
      </c>
      <c r="H796" t="s">
        <v>91</v>
      </c>
      <c r="I796" t="s">
        <v>92</v>
      </c>
      <c r="J796" t="s">
        <v>2415</v>
      </c>
      <c r="K796" t="s">
        <v>5619</v>
      </c>
      <c r="M796" t="s">
        <v>207</v>
      </c>
      <c r="N796">
        <v>0.51</v>
      </c>
      <c r="R796" s="14">
        <v>44932</v>
      </c>
      <c r="S796" t="s">
        <v>207</v>
      </c>
      <c r="T796" s="14">
        <v>44977</v>
      </c>
      <c r="U796" s="16" t="s">
        <v>1872</v>
      </c>
      <c r="V796" s="16">
        <f t="shared" si="122"/>
        <v>61.2</v>
      </c>
      <c r="W796" s="16" t="s">
        <v>2394</v>
      </c>
      <c r="X796" t="s">
        <v>207</v>
      </c>
      <c r="Y796" s="16" t="s">
        <v>1873</v>
      </c>
      <c r="Z796" s="16" t="s">
        <v>204</v>
      </c>
      <c r="AB796" s="17">
        <f t="shared" si="123"/>
        <v>51</v>
      </c>
      <c r="AC796" s="13">
        <v>45027</v>
      </c>
      <c r="AD796">
        <f t="shared" si="121"/>
        <v>51</v>
      </c>
      <c r="AE796" s="13">
        <v>45027</v>
      </c>
      <c r="AF796">
        <f t="shared" si="119"/>
        <v>51</v>
      </c>
      <c r="AG796" s="13">
        <v>45027</v>
      </c>
      <c r="AH796">
        <f t="shared" si="124"/>
        <v>3.5700000000000003</v>
      </c>
      <c r="AI796" s="13">
        <v>45000</v>
      </c>
      <c r="AJ796">
        <f t="shared" si="120"/>
        <v>25.5</v>
      </c>
      <c r="AK796" s="13">
        <v>45036</v>
      </c>
      <c r="AL796">
        <v>0</v>
      </c>
      <c r="AN796" t="s">
        <v>204</v>
      </c>
      <c r="AO796" s="13">
        <v>45098</v>
      </c>
      <c r="AP796" s="13">
        <v>45105</v>
      </c>
      <c r="AQ796" s="13">
        <v>45105</v>
      </c>
      <c r="AR796">
        <f t="shared" si="125"/>
        <v>3.5</v>
      </c>
      <c r="AS796">
        <f t="shared" si="126"/>
        <v>1.7850000000000001</v>
      </c>
      <c r="AT796" t="s">
        <v>1946</v>
      </c>
    </row>
    <row r="797" spans="1:46" x14ac:dyDescent="0.35">
      <c r="A797">
        <v>796</v>
      </c>
      <c r="B797" t="s">
        <v>360</v>
      </c>
      <c r="C797" t="s">
        <v>11525</v>
      </c>
      <c r="D797" t="s">
        <v>2925</v>
      </c>
      <c r="E797" t="s">
        <v>98</v>
      </c>
      <c r="G797" t="s">
        <v>3055</v>
      </c>
      <c r="H797" t="s">
        <v>91</v>
      </c>
      <c r="I797" t="s">
        <v>92</v>
      </c>
      <c r="J797" t="s">
        <v>2415</v>
      </c>
      <c r="K797" t="s">
        <v>5619</v>
      </c>
      <c r="M797" t="s">
        <v>207</v>
      </c>
      <c r="N797">
        <v>0.74</v>
      </c>
      <c r="R797" s="14">
        <v>44958</v>
      </c>
      <c r="S797" t="s">
        <v>207</v>
      </c>
      <c r="T797" s="14">
        <v>44975</v>
      </c>
      <c r="U797" s="16" t="s">
        <v>1872</v>
      </c>
      <c r="V797" s="16">
        <f t="shared" si="122"/>
        <v>88.8</v>
      </c>
      <c r="W797" s="16" t="s">
        <v>2394</v>
      </c>
      <c r="X797" t="s">
        <v>207</v>
      </c>
      <c r="Y797" s="16" t="s">
        <v>1873</v>
      </c>
      <c r="Z797" s="16" t="s">
        <v>204</v>
      </c>
      <c r="AB797" s="17">
        <f t="shared" si="123"/>
        <v>74</v>
      </c>
      <c r="AC797" s="13">
        <v>45028</v>
      </c>
      <c r="AD797">
        <f t="shared" si="121"/>
        <v>74</v>
      </c>
      <c r="AE797" s="13">
        <v>45028</v>
      </c>
      <c r="AF797">
        <f t="shared" si="119"/>
        <v>74</v>
      </c>
      <c r="AG797" s="13">
        <v>45028</v>
      </c>
      <c r="AH797">
        <f t="shared" si="124"/>
        <v>5.18</v>
      </c>
      <c r="AI797" s="13">
        <v>44998</v>
      </c>
      <c r="AJ797">
        <f t="shared" si="120"/>
        <v>37</v>
      </c>
      <c r="AK797" s="13">
        <v>45034</v>
      </c>
      <c r="AL797">
        <v>0</v>
      </c>
      <c r="AN797" t="s">
        <v>204</v>
      </c>
      <c r="AO797" s="13">
        <v>45102</v>
      </c>
      <c r="AP797" s="13">
        <v>45100</v>
      </c>
      <c r="AQ797" s="13">
        <v>45100</v>
      </c>
      <c r="AR797">
        <f t="shared" si="125"/>
        <v>3.5</v>
      </c>
      <c r="AS797">
        <f t="shared" si="126"/>
        <v>2.59</v>
      </c>
      <c r="AT797" t="s">
        <v>1946</v>
      </c>
    </row>
    <row r="798" spans="1:46" x14ac:dyDescent="0.35">
      <c r="A798">
        <v>797</v>
      </c>
      <c r="B798" t="s">
        <v>360</v>
      </c>
      <c r="C798" t="s">
        <v>11526</v>
      </c>
      <c r="D798" t="s">
        <v>2926</v>
      </c>
      <c r="E798" t="s">
        <v>98</v>
      </c>
      <c r="G798" t="s">
        <v>3055</v>
      </c>
      <c r="H798" t="s">
        <v>91</v>
      </c>
      <c r="I798" t="s">
        <v>92</v>
      </c>
      <c r="J798" t="s">
        <v>2415</v>
      </c>
      <c r="K798" t="s">
        <v>5619</v>
      </c>
      <c r="M798" t="s">
        <v>207</v>
      </c>
      <c r="N798">
        <v>0.38</v>
      </c>
      <c r="R798" s="14">
        <v>44958</v>
      </c>
      <c r="S798" t="s">
        <v>207</v>
      </c>
      <c r="T798" s="14">
        <v>44975</v>
      </c>
      <c r="U798" s="16" t="s">
        <v>1872</v>
      </c>
      <c r="V798" s="16">
        <f t="shared" si="122"/>
        <v>45.6</v>
      </c>
      <c r="W798" s="16" t="s">
        <v>2394</v>
      </c>
      <c r="X798" t="s">
        <v>207</v>
      </c>
      <c r="Y798" s="16" t="s">
        <v>1873</v>
      </c>
      <c r="Z798" s="16" t="s">
        <v>204</v>
      </c>
      <c r="AB798" s="17">
        <f t="shared" si="123"/>
        <v>38</v>
      </c>
      <c r="AC798" s="13">
        <v>45029</v>
      </c>
      <c r="AD798">
        <f t="shared" si="121"/>
        <v>38</v>
      </c>
      <c r="AE798" s="13">
        <v>45029</v>
      </c>
      <c r="AF798">
        <f t="shared" si="119"/>
        <v>38</v>
      </c>
      <c r="AG798" s="13">
        <v>45029</v>
      </c>
      <c r="AH798">
        <f t="shared" si="124"/>
        <v>2.66</v>
      </c>
      <c r="AI798" s="13">
        <v>45030</v>
      </c>
      <c r="AJ798">
        <f t="shared" si="120"/>
        <v>19</v>
      </c>
      <c r="AK798" s="13">
        <v>45030</v>
      </c>
      <c r="AL798">
        <v>0</v>
      </c>
      <c r="AN798" t="s">
        <v>204</v>
      </c>
      <c r="AO798" s="13">
        <v>45101</v>
      </c>
      <c r="AP798" s="13">
        <v>45100</v>
      </c>
      <c r="AQ798" s="13">
        <v>45100</v>
      </c>
      <c r="AR798">
        <f t="shared" si="125"/>
        <v>3.5</v>
      </c>
      <c r="AS798">
        <f t="shared" si="126"/>
        <v>1.33</v>
      </c>
      <c r="AT798" t="s">
        <v>1946</v>
      </c>
    </row>
    <row r="799" spans="1:46" x14ac:dyDescent="0.35">
      <c r="A799">
        <v>798</v>
      </c>
      <c r="B799" t="s">
        <v>360</v>
      </c>
      <c r="C799" t="s">
        <v>11527</v>
      </c>
      <c r="D799" t="s">
        <v>2927</v>
      </c>
      <c r="E799" t="s">
        <v>98</v>
      </c>
      <c r="G799" t="s">
        <v>3055</v>
      </c>
      <c r="H799" t="s">
        <v>91</v>
      </c>
      <c r="I799" t="s">
        <v>92</v>
      </c>
      <c r="J799" t="s">
        <v>2415</v>
      </c>
      <c r="K799" t="s">
        <v>5619</v>
      </c>
      <c r="M799" t="s">
        <v>207</v>
      </c>
      <c r="N799">
        <v>0.37</v>
      </c>
      <c r="R799" s="14">
        <v>44935</v>
      </c>
      <c r="S799" t="s">
        <v>207</v>
      </c>
      <c r="T799" s="14">
        <v>44982</v>
      </c>
      <c r="U799" s="16" t="s">
        <v>1872</v>
      </c>
      <c r="V799" s="16">
        <f t="shared" si="122"/>
        <v>44.4</v>
      </c>
      <c r="W799" s="16" t="s">
        <v>2394</v>
      </c>
      <c r="X799" t="s">
        <v>207</v>
      </c>
      <c r="Y799" s="16" t="s">
        <v>1873</v>
      </c>
      <c r="Z799" s="16" t="s">
        <v>204</v>
      </c>
      <c r="AB799" s="17">
        <f t="shared" si="123"/>
        <v>37</v>
      </c>
      <c r="AC799" s="13">
        <v>45030</v>
      </c>
      <c r="AD799">
        <f t="shared" si="121"/>
        <v>37</v>
      </c>
      <c r="AE799" s="13">
        <v>45030</v>
      </c>
      <c r="AF799">
        <f t="shared" si="119"/>
        <v>37</v>
      </c>
      <c r="AG799" s="13">
        <v>45030</v>
      </c>
      <c r="AH799">
        <f t="shared" si="124"/>
        <v>2.59</v>
      </c>
      <c r="AI799" s="13">
        <v>45005</v>
      </c>
      <c r="AJ799">
        <f t="shared" si="120"/>
        <v>18.5</v>
      </c>
      <c r="AK799" s="13">
        <v>45041</v>
      </c>
      <c r="AL799">
        <v>0</v>
      </c>
      <c r="AN799" t="s">
        <v>204</v>
      </c>
      <c r="AO799" s="13">
        <v>45103</v>
      </c>
      <c r="AP799" s="13">
        <v>45098</v>
      </c>
      <c r="AQ799" s="13">
        <v>45098</v>
      </c>
      <c r="AR799">
        <f t="shared" si="125"/>
        <v>3.5</v>
      </c>
      <c r="AS799">
        <f t="shared" si="126"/>
        <v>1.2949999999999999</v>
      </c>
      <c r="AT799" t="s">
        <v>1946</v>
      </c>
    </row>
    <row r="800" spans="1:46" x14ac:dyDescent="0.35">
      <c r="A800">
        <v>799</v>
      </c>
      <c r="B800" t="s">
        <v>360</v>
      </c>
      <c r="C800" t="s">
        <v>11528</v>
      </c>
      <c r="D800" t="s">
        <v>2928</v>
      </c>
      <c r="E800" t="s">
        <v>98</v>
      </c>
      <c r="G800" t="s">
        <v>3055</v>
      </c>
      <c r="H800" t="s">
        <v>91</v>
      </c>
      <c r="I800" t="s">
        <v>92</v>
      </c>
      <c r="J800" t="s">
        <v>2415</v>
      </c>
      <c r="K800" t="s">
        <v>5619</v>
      </c>
      <c r="M800" t="s">
        <v>207</v>
      </c>
      <c r="N800">
        <v>0.4</v>
      </c>
      <c r="R800" s="14">
        <v>44939</v>
      </c>
      <c r="S800" t="s">
        <v>207</v>
      </c>
      <c r="T800" s="14">
        <v>44973</v>
      </c>
      <c r="U800" s="16" t="s">
        <v>1872</v>
      </c>
      <c r="V800" s="16">
        <f t="shared" si="122"/>
        <v>48</v>
      </c>
      <c r="W800" s="16" t="s">
        <v>2394</v>
      </c>
      <c r="X800" t="s">
        <v>207</v>
      </c>
      <c r="Y800" s="16" t="s">
        <v>1873</v>
      </c>
      <c r="Z800" s="16" t="s">
        <v>204</v>
      </c>
      <c r="AB800" s="17">
        <f t="shared" si="123"/>
        <v>40</v>
      </c>
      <c r="AC800" s="13">
        <v>45031</v>
      </c>
      <c r="AD800">
        <f t="shared" si="121"/>
        <v>40</v>
      </c>
      <c r="AE800" s="13">
        <v>45031</v>
      </c>
      <c r="AF800">
        <f t="shared" si="119"/>
        <v>40</v>
      </c>
      <c r="AG800" s="13">
        <v>45031</v>
      </c>
      <c r="AH800">
        <f t="shared" si="124"/>
        <v>2.8000000000000003</v>
      </c>
      <c r="AI800" s="13">
        <v>44995</v>
      </c>
      <c r="AJ800">
        <f t="shared" si="120"/>
        <v>20</v>
      </c>
      <c r="AK800" s="13">
        <v>45032</v>
      </c>
      <c r="AL800">
        <v>0</v>
      </c>
      <c r="AN800" t="s">
        <v>204</v>
      </c>
      <c r="AO800" s="13">
        <v>45102</v>
      </c>
      <c r="AP800" s="13">
        <v>45117</v>
      </c>
      <c r="AQ800" s="13">
        <v>45117</v>
      </c>
      <c r="AR800">
        <f t="shared" si="125"/>
        <v>3.5</v>
      </c>
      <c r="AS800">
        <f t="shared" si="126"/>
        <v>1.4000000000000001</v>
      </c>
      <c r="AT800" t="s">
        <v>1946</v>
      </c>
    </row>
    <row r="801" spans="1:46" x14ac:dyDescent="0.35">
      <c r="A801">
        <v>800</v>
      </c>
      <c r="B801" t="s">
        <v>360</v>
      </c>
      <c r="C801" t="s">
        <v>11529</v>
      </c>
      <c r="D801" t="s">
        <v>2929</v>
      </c>
      <c r="E801" t="s">
        <v>93</v>
      </c>
      <c r="G801" t="s">
        <v>3055</v>
      </c>
      <c r="H801" t="s">
        <v>91</v>
      </c>
      <c r="I801" t="s">
        <v>92</v>
      </c>
      <c r="J801" t="s">
        <v>2415</v>
      </c>
      <c r="K801" t="s">
        <v>5619</v>
      </c>
      <c r="M801" t="s">
        <v>207</v>
      </c>
      <c r="N801">
        <v>0.57999999999999996</v>
      </c>
      <c r="R801" s="14">
        <v>44935</v>
      </c>
      <c r="S801" t="s">
        <v>207</v>
      </c>
      <c r="T801" s="14">
        <v>44973</v>
      </c>
      <c r="U801" s="16" t="s">
        <v>1872</v>
      </c>
      <c r="V801" s="16">
        <f t="shared" si="122"/>
        <v>69.599999999999994</v>
      </c>
      <c r="W801" s="16" t="s">
        <v>2394</v>
      </c>
      <c r="X801" t="s">
        <v>207</v>
      </c>
      <c r="Y801" s="16" t="s">
        <v>1873</v>
      </c>
      <c r="Z801" s="16" t="s">
        <v>204</v>
      </c>
      <c r="AB801" s="17">
        <f t="shared" si="123"/>
        <v>57.999999999999993</v>
      </c>
      <c r="AC801" s="13">
        <v>45032</v>
      </c>
      <c r="AD801">
        <f t="shared" si="121"/>
        <v>57.999999999999993</v>
      </c>
      <c r="AE801" s="13">
        <v>45032</v>
      </c>
      <c r="AF801">
        <f t="shared" si="119"/>
        <v>57.999999999999993</v>
      </c>
      <c r="AG801" s="13">
        <v>45032</v>
      </c>
      <c r="AH801">
        <f t="shared" si="124"/>
        <v>4.0599999999999996</v>
      </c>
      <c r="AI801" s="13">
        <v>44995</v>
      </c>
      <c r="AJ801">
        <f t="shared" si="120"/>
        <v>28.999999999999996</v>
      </c>
      <c r="AK801" s="13">
        <v>45032</v>
      </c>
      <c r="AL801">
        <v>0</v>
      </c>
      <c r="AN801" t="s">
        <v>204</v>
      </c>
      <c r="AO801" s="13">
        <v>45103</v>
      </c>
      <c r="AP801" s="13">
        <v>45120</v>
      </c>
      <c r="AQ801" s="13">
        <v>45120</v>
      </c>
      <c r="AR801">
        <f t="shared" si="125"/>
        <v>3.5</v>
      </c>
      <c r="AS801">
        <f t="shared" si="126"/>
        <v>2.0299999999999998</v>
      </c>
      <c r="AT801" t="s">
        <v>1946</v>
      </c>
    </row>
    <row r="802" spans="1:46" x14ac:dyDescent="0.35">
      <c r="A802">
        <v>801</v>
      </c>
      <c r="B802" t="s">
        <v>360</v>
      </c>
      <c r="C802" t="s">
        <v>11530</v>
      </c>
      <c r="D802" t="s">
        <v>2930</v>
      </c>
      <c r="E802" t="s">
        <v>98</v>
      </c>
      <c r="G802" t="s">
        <v>3055</v>
      </c>
      <c r="H802" t="s">
        <v>91</v>
      </c>
      <c r="I802" t="s">
        <v>92</v>
      </c>
      <c r="J802" t="s">
        <v>2415</v>
      </c>
      <c r="K802" t="s">
        <v>5619</v>
      </c>
      <c r="M802" t="s">
        <v>207</v>
      </c>
      <c r="N802">
        <v>0.62</v>
      </c>
      <c r="R802" s="14">
        <v>44939</v>
      </c>
      <c r="S802" t="s">
        <v>207</v>
      </c>
      <c r="T802" s="14">
        <v>44973</v>
      </c>
      <c r="U802" s="16" t="s">
        <v>1872</v>
      </c>
      <c r="V802" s="16">
        <f t="shared" si="122"/>
        <v>74.400000000000006</v>
      </c>
      <c r="W802" s="16" t="s">
        <v>2394</v>
      </c>
      <c r="X802" t="s">
        <v>207</v>
      </c>
      <c r="Y802" s="16" t="s">
        <v>1873</v>
      </c>
      <c r="Z802" s="16" t="s">
        <v>204</v>
      </c>
      <c r="AB802" s="17">
        <f t="shared" si="123"/>
        <v>62</v>
      </c>
      <c r="AC802" s="13">
        <v>45033</v>
      </c>
      <c r="AD802">
        <f t="shared" si="121"/>
        <v>62</v>
      </c>
      <c r="AE802" s="13">
        <v>45033</v>
      </c>
      <c r="AF802">
        <f t="shared" si="119"/>
        <v>62</v>
      </c>
      <c r="AG802" s="13">
        <v>45033</v>
      </c>
      <c r="AH802">
        <f t="shared" si="124"/>
        <v>4.34</v>
      </c>
      <c r="AI802" s="13">
        <v>44995</v>
      </c>
      <c r="AJ802">
        <f t="shared" si="120"/>
        <v>31</v>
      </c>
      <c r="AK802" s="13">
        <v>45032</v>
      </c>
      <c r="AL802">
        <v>0</v>
      </c>
      <c r="AN802" t="s">
        <v>204</v>
      </c>
      <c r="AO802" s="13">
        <v>45103</v>
      </c>
      <c r="AP802" s="13">
        <v>45105</v>
      </c>
      <c r="AQ802" s="13">
        <v>45105</v>
      </c>
      <c r="AR802">
        <f t="shared" si="125"/>
        <v>3.5</v>
      </c>
      <c r="AS802">
        <f t="shared" si="126"/>
        <v>2.17</v>
      </c>
      <c r="AT802" t="s">
        <v>1946</v>
      </c>
    </row>
    <row r="803" spans="1:46" x14ac:dyDescent="0.35">
      <c r="A803">
        <v>802</v>
      </c>
      <c r="B803" t="s">
        <v>360</v>
      </c>
      <c r="C803" t="s">
        <v>11531</v>
      </c>
      <c r="D803" t="s">
        <v>2931</v>
      </c>
      <c r="E803" t="s">
        <v>98</v>
      </c>
      <c r="G803" t="s">
        <v>3055</v>
      </c>
      <c r="H803" t="s">
        <v>91</v>
      </c>
      <c r="I803" t="s">
        <v>92</v>
      </c>
      <c r="J803" t="s">
        <v>2415</v>
      </c>
      <c r="K803" t="s">
        <v>5619</v>
      </c>
      <c r="M803" t="s">
        <v>207</v>
      </c>
      <c r="N803">
        <v>0.59</v>
      </c>
      <c r="R803" s="14">
        <v>44948</v>
      </c>
      <c r="S803" t="s">
        <v>207</v>
      </c>
      <c r="T803" s="14">
        <v>44980</v>
      </c>
      <c r="U803" s="16" t="s">
        <v>1872</v>
      </c>
      <c r="V803" s="16">
        <f t="shared" si="122"/>
        <v>70.8</v>
      </c>
      <c r="W803" s="16" t="s">
        <v>2394</v>
      </c>
      <c r="X803" t="s">
        <v>207</v>
      </c>
      <c r="Y803" s="16" t="s">
        <v>1873</v>
      </c>
      <c r="Z803" s="16" t="s">
        <v>204</v>
      </c>
      <c r="AB803" s="17">
        <f t="shared" si="123"/>
        <v>59</v>
      </c>
      <c r="AC803" s="13">
        <v>45034</v>
      </c>
      <c r="AD803">
        <f t="shared" si="121"/>
        <v>59</v>
      </c>
      <c r="AE803" s="13">
        <v>45034</v>
      </c>
      <c r="AF803">
        <f t="shared" si="119"/>
        <v>59</v>
      </c>
      <c r="AG803" s="13">
        <v>45034</v>
      </c>
      <c r="AH803">
        <f t="shared" si="124"/>
        <v>4.13</v>
      </c>
      <c r="AI803" s="13">
        <v>45002</v>
      </c>
      <c r="AJ803">
        <f t="shared" si="120"/>
        <v>29.5</v>
      </c>
      <c r="AK803" s="13">
        <v>45039</v>
      </c>
      <c r="AL803">
        <v>0</v>
      </c>
      <c r="AN803" t="s">
        <v>204</v>
      </c>
      <c r="AO803" s="13">
        <v>45103</v>
      </c>
      <c r="AP803" s="13">
        <v>45105</v>
      </c>
      <c r="AQ803" s="13">
        <v>45105</v>
      </c>
      <c r="AR803">
        <f t="shared" si="125"/>
        <v>3.5</v>
      </c>
      <c r="AS803">
        <f t="shared" si="126"/>
        <v>2.0649999999999999</v>
      </c>
      <c r="AT803" t="s">
        <v>1946</v>
      </c>
    </row>
    <row r="804" spans="1:46" x14ac:dyDescent="0.35">
      <c r="A804">
        <v>803</v>
      </c>
      <c r="B804" t="s">
        <v>360</v>
      </c>
      <c r="C804" t="s">
        <v>11532</v>
      </c>
      <c r="D804" t="s">
        <v>2932</v>
      </c>
      <c r="E804" t="s">
        <v>93</v>
      </c>
      <c r="G804" t="s">
        <v>3055</v>
      </c>
      <c r="H804" t="s">
        <v>91</v>
      </c>
      <c r="I804" t="s">
        <v>92</v>
      </c>
      <c r="J804" t="s">
        <v>2415</v>
      </c>
      <c r="K804" t="s">
        <v>5619</v>
      </c>
      <c r="M804" t="s">
        <v>207</v>
      </c>
      <c r="N804">
        <v>0.56000000000000005</v>
      </c>
      <c r="R804" s="14">
        <v>44932</v>
      </c>
      <c r="S804" t="s">
        <v>207</v>
      </c>
      <c r="T804" s="14">
        <v>44980</v>
      </c>
      <c r="U804" s="16" t="s">
        <v>1872</v>
      </c>
      <c r="V804" s="16">
        <f t="shared" si="122"/>
        <v>67.2</v>
      </c>
      <c r="W804" s="16" t="s">
        <v>2394</v>
      </c>
      <c r="X804" t="s">
        <v>207</v>
      </c>
      <c r="Y804" s="16" t="s">
        <v>1873</v>
      </c>
      <c r="Z804" s="16" t="s">
        <v>204</v>
      </c>
      <c r="AB804" s="17">
        <f t="shared" si="123"/>
        <v>56.000000000000007</v>
      </c>
      <c r="AC804" s="13">
        <v>45035</v>
      </c>
      <c r="AD804">
        <f t="shared" si="121"/>
        <v>56.000000000000007</v>
      </c>
      <c r="AE804" s="13">
        <v>45035</v>
      </c>
      <c r="AF804">
        <f t="shared" si="119"/>
        <v>56.000000000000007</v>
      </c>
      <c r="AG804" s="13">
        <v>45035</v>
      </c>
      <c r="AH804">
        <f t="shared" si="124"/>
        <v>3.9200000000000004</v>
      </c>
      <c r="AI804" s="13">
        <v>45002</v>
      </c>
      <c r="AJ804">
        <f t="shared" si="120"/>
        <v>28.000000000000004</v>
      </c>
      <c r="AK804" s="13">
        <v>45039</v>
      </c>
      <c r="AL804">
        <v>0</v>
      </c>
      <c r="AN804" t="s">
        <v>204</v>
      </c>
      <c r="AO804" s="13">
        <v>45104</v>
      </c>
      <c r="AP804" s="13">
        <v>45105</v>
      </c>
      <c r="AQ804" s="13">
        <v>45105</v>
      </c>
      <c r="AR804">
        <f t="shared" si="125"/>
        <v>3.5</v>
      </c>
      <c r="AS804">
        <f t="shared" si="126"/>
        <v>1.9600000000000002</v>
      </c>
      <c r="AT804" t="s">
        <v>1946</v>
      </c>
    </row>
    <row r="805" spans="1:46" x14ac:dyDescent="0.35">
      <c r="A805">
        <v>804</v>
      </c>
      <c r="B805" t="s">
        <v>360</v>
      </c>
      <c r="C805" t="s">
        <v>11533</v>
      </c>
      <c r="D805" t="s">
        <v>2933</v>
      </c>
      <c r="E805" t="s">
        <v>98</v>
      </c>
      <c r="G805" t="s">
        <v>3055</v>
      </c>
      <c r="H805" t="s">
        <v>91</v>
      </c>
      <c r="I805" t="s">
        <v>92</v>
      </c>
      <c r="J805" t="s">
        <v>2415</v>
      </c>
      <c r="K805" t="s">
        <v>5619</v>
      </c>
      <c r="M805" t="s">
        <v>207</v>
      </c>
      <c r="N805">
        <v>0.38</v>
      </c>
      <c r="R805" s="14">
        <v>44958</v>
      </c>
      <c r="S805" t="s">
        <v>207</v>
      </c>
      <c r="T805" s="14">
        <v>44984</v>
      </c>
      <c r="U805" s="16" t="s">
        <v>1872</v>
      </c>
      <c r="V805" s="16">
        <f t="shared" si="122"/>
        <v>45.6</v>
      </c>
      <c r="W805" s="16" t="s">
        <v>2394</v>
      </c>
      <c r="X805" t="s">
        <v>207</v>
      </c>
      <c r="Y805" s="16" t="s">
        <v>1873</v>
      </c>
      <c r="Z805" s="16" t="s">
        <v>204</v>
      </c>
      <c r="AB805" s="17">
        <f t="shared" si="123"/>
        <v>38</v>
      </c>
      <c r="AC805" s="13">
        <v>45036</v>
      </c>
      <c r="AD805">
        <f t="shared" si="121"/>
        <v>38</v>
      </c>
      <c r="AE805" s="13">
        <v>45036</v>
      </c>
      <c r="AF805">
        <f t="shared" si="119"/>
        <v>38</v>
      </c>
      <c r="AG805" s="13">
        <v>45036</v>
      </c>
      <c r="AH805">
        <f t="shared" si="124"/>
        <v>2.66</v>
      </c>
      <c r="AI805" s="13">
        <v>45007</v>
      </c>
      <c r="AJ805">
        <f t="shared" si="120"/>
        <v>19</v>
      </c>
      <c r="AK805" s="13">
        <v>45043</v>
      </c>
      <c r="AL805">
        <v>0</v>
      </c>
      <c r="AN805" t="s">
        <v>204</v>
      </c>
      <c r="AO805" s="13">
        <v>45103</v>
      </c>
      <c r="AP805" s="13">
        <v>45095</v>
      </c>
      <c r="AQ805" s="13">
        <v>45095</v>
      </c>
      <c r="AR805">
        <f t="shared" si="125"/>
        <v>3.5</v>
      </c>
      <c r="AS805">
        <f t="shared" si="126"/>
        <v>1.33</v>
      </c>
      <c r="AT805" t="s">
        <v>1946</v>
      </c>
    </row>
    <row r="806" spans="1:46" x14ac:dyDescent="0.35">
      <c r="A806">
        <v>805</v>
      </c>
      <c r="B806" t="s">
        <v>360</v>
      </c>
      <c r="C806" t="s">
        <v>11534</v>
      </c>
      <c r="D806" t="s">
        <v>2934</v>
      </c>
      <c r="E806" t="s">
        <v>98</v>
      </c>
      <c r="G806" t="s">
        <v>3055</v>
      </c>
      <c r="H806" t="s">
        <v>91</v>
      </c>
      <c r="I806" t="s">
        <v>92</v>
      </c>
      <c r="J806" t="s">
        <v>2415</v>
      </c>
      <c r="K806" t="s">
        <v>5619</v>
      </c>
      <c r="M806" t="s">
        <v>207</v>
      </c>
      <c r="N806">
        <v>0.57999999999999996</v>
      </c>
      <c r="R806" s="14">
        <v>44958</v>
      </c>
      <c r="S806" t="s">
        <v>207</v>
      </c>
      <c r="T806" s="14">
        <v>44981</v>
      </c>
      <c r="U806" s="16" t="s">
        <v>1872</v>
      </c>
      <c r="V806" s="16">
        <f t="shared" si="122"/>
        <v>69.599999999999994</v>
      </c>
      <c r="W806" s="16" t="s">
        <v>2394</v>
      </c>
      <c r="X806" t="s">
        <v>207</v>
      </c>
      <c r="Y806" s="16" t="s">
        <v>1873</v>
      </c>
      <c r="Z806" s="16" t="s">
        <v>204</v>
      </c>
      <c r="AB806" s="17">
        <f t="shared" si="123"/>
        <v>57.999999999999993</v>
      </c>
      <c r="AC806" s="13">
        <v>45037</v>
      </c>
      <c r="AD806">
        <f t="shared" si="121"/>
        <v>57.999999999999993</v>
      </c>
      <c r="AE806" s="13">
        <v>45037</v>
      </c>
      <c r="AF806">
        <f t="shared" si="119"/>
        <v>57.999999999999993</v>
      </c>
      <c r="AG806" s="13">
        <v>45037</v>
      </c>
      <c r="AH806">
        <f t="shared" si="124"/>
        <v>4.0599999999999996</v>
      </c>
      <c r="AI806" s="13">
        <v>45004</v>
      </c>
      <c r="AJ806">
        <f t="shared" si="120"/>
        <v>28.999999999999996</v>
      </c>
      <c r="AK806" s="13">
        <v>45040</v>
      </c>
      <c r="AL806">
        <v>0</v>
      </c>
      <c r="AN806" t="s">
        <v>204</v>
      </c>
      <c r="AO806" s="13">
        <v>45105</v>
      </c>
      <c r="AP806" s="13">
        <v>45110</v>
      </c>
      <c r="AQ806" s="13">
        <v>45110</v>
      </c>
      <c r="AR806">
        <f t="shared" si="125"/>
        <v>3.5</v>
      </c>
      <c r="AS806">
        <f t="shared" si="126"/>
        <v>2.0299999999999998</v>
      </c>
      <c r="AT806" t="s">
        <v>1946</v>
      </c>
    </row>
    <row r="807" spans="1:46" x14ac:dyDescent="0.35">
      <c r="A807">
        <v>806</v>
      </c>
      <c r="B807" t="s">
        <v>360</v>
      </c>
      <c r="C807" t="s">
        <v>11535</v>
      </c>
      <c r="D807" t="s">
        <v>2935</v>
      </c>
      <c r="E807" t="s">
        <v>98</v>
      </c>
      <c r="G807" t="s">
        <v>3055</v>
      </c>
      <c r="H807" t="s">
        <v>91</v>
      </c>
      <c r="I807" t="s">
        <v>92</v>
      </c>
      <c r="J807" t="s">
        <v>2415</v>
      </c>
      <c r="K807" t="s">
        <v>5619</v>
      </c>
      <c r="M807" t="s">
        <v>207</v>
      </c>
      <c r="N807">
        <v>0.65</v>
      </c>
      <c r="R807" s="14">
        <v>44935</v>
      </c>
      <c r="S807" t="s">
        <v>207</v>
      </c>
      <c r="T807" s="14">
        <v>44981</v>
      </c>
      <c r="U807" s="16" t="s">
        <v>1872</v>
      </c>
      <c r="V807" s="16">
        <f t="shared" si="122"/>
        <v>78</v>
      </c>
      <c r="W807" s="16" t="s">
        <v>2394</v>
      </c>
      <c r="X807" t="s">
        <v>207</v>
      </c>
      <c r="Y807" s="16" t="s">
        <v>1873</v>
      </c>
      <c r="Z807" s="16" t="s">
        <v>204</v>
      </c>
      <c r="AB807" s="17">
        <f t="shared" si="123"/>
        <v>65</v>
      </c>
      <c r="AC807" s="13">
        <v>45038</v>
      </c>
      <c r="AD807">
        <f t="shared" si="121"/>
        <v>65</v>
      </c>
      <c r="AE807" s="13">
        <v>45038</v>
      </c>
      <c r="AF807">
        <f t="shared" si="119"/>
        <v>65</v>
      </c>
      <c r="AG807" s="13">
        <v>45038</v>
      </c>
      <c r="AH807">
        <f t="shared" si="124"/>
        <v>4.55</v>
      </c>
      <c r="AI807" s="13">
        <v>45004</v>
      </c>
      <c r="AJ807">
        <f t="shared" si="120"/>
        <v>32.5</v>
      </c>
      <c r="AK807" s="13">
        <v>45040</v>
      </c>
      <c r="AL807">
        <v>0</v>
      </c>
      <c r="AN807" t="s">
        <v>204</v>
      </c>
      <c r="AO807" s="13">
        <v>45105</v>
      </c>
      <c r="AP807" s="13">
        <v>45105</v>
      </c>
      <c r="AQ807" s="13">
        <v>45105</v>
      </c>
      <c r="AR807">
        <f t="shared" si="125"/>
        <v>3.4999999999999996</v>
      </c>
      <c r="AS807">
        <f t="shared" si="126"/>
        <v>2.2749999999999999</v>
      </c>
      <c r="AT807" t="s">
        <v>1946</v>
      </c>
    </row>
    <row r="808" spans="1:46" x14ac:dyDescent="0.35">
      <c r="A808">
        <v>807</v>
      </c>
      <c r="B808" t="s">
        <v>360</v>
      </c>
      <c r="C808" t="s">
        <v>11536</v>
      </c>
      <c r="D808" t="s">
        <v>2936</v>
      </c>
      <c r="E808" t="s">
        <v>98</v>
      </c>
      <c r="G808" t="s">
        <v>3055</v>
      </c>
      <c r="H808" t="s">
        <v>91</v>
      </c>
      <c r="I808" t="s">
        <v>92</v>
      </c>
      <c r="J808" t="s">
        <v>2415</v>
      </c>
      <c r="K808" t="s">
        <v>5619</v>
      </c>
      <c r="M808" t="s">
        <v>207</v>
      </c>
      <c r="N808">
        <v>0.56999999999999995</v>
      </c>
      <c r="R808" s="14">
        <v>44936</v>
      </c>
      <c r="T808" s="14">
        <v>44982</v>
      </c>
      <c r="U808" s="16" t="s">
        <v>1872</v>
      </c>
      <c r="V808" s="16">
        <f t="shared" si="122"/>
        <v>68.399999999999991</v>
      </c>
      <c r="W808" s="16" t="s">
        <v>2394</v>
      </c>
      <c r="X808" t="s">
        <v>207</v>
      </c>
      <c r="Y808" s="16" t="s">
        <v>1873</v>
      </c>
      <c r="Z808" s="16" t="s">
        <v>204</v>
      </c>
      <c r="AB808" s="17">
        <f t="shared" si="123"/>
        <v>56.999999999999993</v>
      </c>
      <c r="AC808" s="13">
        <v>45001</v>
      </c>
      <c r="AD808">
        <f t="shared" si="121"/>
        <v>56.999999999999993</v>
      </c>
      <c r="AE808" s="13">
        <v>45001</v>
      </c>
      <c r="AF808">
        <f t="shared" si="119"/>
        <v>56.999999999999993</v>
      </c>
      <c r="AG808" s="13">
        <v>45032</v>
      </c>
      <c r="AH808">
        <f t="shared" si="124"/>
        <v>3.9899999999999998</v>
      </c>
      <c r="AI808" s="13">
        <v>44999</v>
      </c>
      <c r="AJ808">
        <f t="shared" si="120"/>
        <v>28.499999999999996</v>
      </c>
      <c r="AK808" s="13">
        <v>45047</v>
      </c>
      <c r="AL808">
        <v>0</v>
      </c>
      <c r="AM808" t="s">
        <v>2405</v>
      </c>
      <c r="AN808" t="s">
        <v>207</v>
      </c>
      <c r="AO808" s="13"/>
      <c r="AR808"/>
    </row>
    <row r="809" spans="1:46" x14ac:dyDescent="0.35">
      <c r="A809">
        <v>808</v>
      </c>
      <c r="B809" t="s">
        <v>360</v>
      </c>
      <c r="C809" t="s">
        <v>11537</v>
      </c>
      <c r="D809" t="s">
        <v>2937</v>
      </c>
      <c r="E809" t="s">
        <v>98</v>
      </c>
      <c r="G809" t="s">
        <v>3055</v>
      </c>
      <c r="H809" t="s">
        <v>91</v>
      </c>
      <c r="I809" t="s">
        <v>92</v>
      </c>
      <c r="J809" t="s">
        <v>2415</v>
      </c>
      <c r="K809" t="s">
        <v>5619</v>
      </c>
      <c r="M809" t="s">
        <v>207</v>
      </c>
      <c r="N809">
        <v>0.61</v>
      </c>
      <c r="R809" s="14">
        <v>44937</v>
      </c>
      <c r="T809" s="14">
        <v>44983</v>
      </c>
      <c r="U809" s="16" t="s">
        <v>1872</v>
      </c>
      <c r="V809" s="16">
        <f t="shared" si="122"/>
        <v>73.2</v>
      </c>
      <c r="W809" s="16" t="s">
        <v>2394</v>
      </c>
      <c r="X809" t="s">
        <v>207</v>
      </c>
      <c r="Y809" s="16" t="s">
        <v>1873</v>
      </c>
      <c r="Z809" s="16" t="s">
        <v>204</v>
      </c>
      <c r="AB809" s="17">
        <f t="shared" si="123"/>
        <v>61</v>
      </c>
      <c r="AC809" s="13">
        <v>44999</v>
      </c>
      <c r="AD809">
        <f t="shared" si="121"/>
        <v>61</v>
      </c>
      <c r="AE809" s="13">
        <v>44999</v>
      </c>
      <c r="AF809">
        <f t="shared" si="119"/>
        <v>61</v>
      </c>
      <c r="AG809" s="13">
        <v>45030</v>
      </c>
      <c r="AH809">
        <f t="shared" si="124"/>
        <v>4.2699999999999996</v>
      </c>
      <c r="AI809" s="13">
        <v>44999</v>
      </c>
      <c r="AJ809">
        <f t="shared" si="120"/>
        <v>30.5</v>
      </c>
      <c r="AK809" s="13">
        <v>45045</v>
      </c>
      <c r="AL809">
        <v>0</v>
      </c>
      <c r="AM809" t="s">
        <v>2405</v>
      </c>
      <c r="AN809" t="s">
        <v>207</v>
      </c>
      <c r="AO809" s="13"/>
      <c r="AR809"/>
    </row>
    <row r="810" spans="1:46" x14ac:dyDescent="0.35">
      <c r="A810">
        <v>809</v>
      </c>
      <c r="B810" t="s">
        <v>360</v>
      </c>
      <c r="C810" t="s">
        <v>11538</v>
      </c>
      <c r="D810" t="s">
        <v>2938</v>
      </c>
      <c r="E810" t="s">
        <v>98</v>
      </c>
      <c r="G810" t="s">
        <v>3055</v>
      </c>
      <c r="H810" t="s">
        <v>91</v>
      </c>
      <c r="I810" t="s">
        <v>92</v>
      </c>
      <c r="J810" t="s">
        <v>2415</v>
      </c>
      <c r="K810" t="s">
        <v>5619</v>
      </c>
      <c r="M810" t="s">
        <v>207</v>
      </c>
      <c r="N810">
        <v>0.55000000000000004</v>
      </c>
      <c r="R810" s="14">
        <v>44938</v>
      </c>
      <c r="T810" s="14">
        <v>44984</v>
      </c>
      <c r="U810" s="16" t="s">
        <v>1872</v>
      </c>
      <c r="V810" s="16">
        <f t="shared" si="122"/>
        <v>66</v>
      </c>
      <c r="W810" s="16" t="s">
        <v>2394</v>
      </c>
      <c r="X810" t="s">
        <v>207</v>
      </c>
      <c r="Y810" s="16" t="s">
        <v>1873</v>
      </c>
      <c r="Z810" s="16" t="s">
        <v>204</v>
      </c>
      <c r="AB810" s="17">
        <f t="shared" si="123"/>
        <v>55.000000000000007</v>
      </c>
      <c r="AC810" s="13">
        <v>44998</v>
      </c>
      <c r="AD810">
        <f t="shared" si="121"/>
        <v>55.000000000000007</v>
      </c>
      <c r="AE810" s="13">
        <v>44998</v>
      </c>
      <c r="AF810">
        <f t="shared" si="119"/>
        <v>55.000000000000007</v>
      </c>
      <c r="AG810" s="13">
        <v>45029</v>
      </c>
      <c r="AH810">
        <f t="shared" si="124"/>
        <v>3.8500000000000005</v>
      </c>
      <c r="AI810" s="13">
        <v>44997</v>
      </c>
      <c r="AJ810">
        <f t="shared" si="120"/>
        <v>27.500000000000004</v>
      </c>
      <c r="AK810" s="13">
        <v>45048</v>
      </c>
      <c r="AL810">
        <v>0</v>
      </c>
      <c r="AM810" t="s">
        <v>2405</v>
      </c>
      <c r="AN810" t="s">
        <v>207</v>
      </c>
      <c r="AO810" s="13"/>
      <c r="AR810"/>
    </row>
    <row r="811" spans="1:46" x14ac:dyDescent="0.35">
      <c r="A811">
        <v>810</v>
      </c>
      <c r="B811" t="s">
        <v>360</v>
      </c>
      <c r="C811" t="s">
        <v>11539</v>
      </c>
      <c r="D811" t="s">
        <v>2939</v>
      </c>
      <c r="E811" t="s">
        <v>98</v>
      </c>
      <c r="G811" t="s">
        <v>3055</v>
      </c>
      <c r="H811" t="s">
        <v>91</v>
      </c>
      <c r="I811" t="s">
        <v>92</v>
      </c>
      <c r="J811" t="s">
        <v>2415</v>
      </c>
      <c r="K811" t="s">
        <v>5619</v>
      </c>
      <c r="M811" t="s">
        <v>207</v>
      </c>
      <c r="N811">
        <v>0.94</v>
      </c>
      <c r="R811" s="14">
        <v>44939</v>
      </c>
      <c r="T811" s="14">
        <v>44985</v>
      </c>
      <c r="U811" s="16" t="s">
        <v>1872</v>
      </c>
      <c r="V811" s="16">
        <f t="shared" si="122"/>
        <v>112.8</v>
      </c>
      <c r="W811" s="16" t="s">
        <v>2394</v>
      </c>
      <c r="X811" t="s">
        <v>207</v>
      </c>
      <c r="Y811" s="16" t="s">
        <v>1873</v>
      </c>
      <c r="Z811" s="16" t="s">
        <v>204</v>
      </c>
      <c r="AB811" s="17">
        <f t="shared" si="123"/>
        <v>94</v>
      </c>
      <c r="AC811" s="13">
        <v>44999</v>
      </c>
      <c r="AD811">
        <f t="shared" si="121"/>
        <v>94</v>
      </c>
      <c r="AE811" s="13">
        <v>44999</v>
      </c>
      <c r="AF811">
        <f t="shared" si="119"/>
        <v>94</v>
      </c>
      <c r="AG811" s="13">
        <v>45030</v>
      </c>
      <c r="AH811">
        <f t="shared" si="124"/>
        <v>6.58</v>
      </c>
      <c r="AI811" s="13">
        <v>44997</v>
      </c>
      <c r="AJ811">
        <f t="shared" si="120"/>
        <v>47</v>
      </c>
      <c r="AK811" s="13">
        <v>45048</v>
      </c>
      <c r="AL811">
        <v>0</v>
      </c>
      <c r="AM811" t="s">
        <v>2405</v>
      </c>
      <c r="AN811" t="s">
        <v>207</v>
      </c>
      <c r="AO811" s="13"/>
      <c r="AR811"/>
    </row>
    <row r="812" spans="1:46" x14ac:dyDescent="0.35">
      <c r="A812">
        <v>811</v>
      </c>
      <c r="B812" t="s">
        <v>360</v>
      </c>
      <c r="C812" t="s">
        <v>11540</v>
      </c>
      <c r="D812" t="s">
        <v>2940</v>
      </c>
      <c r="E812" t="s">
        <v>98</v>
      </c>
      <c r="G812" t="s">
        <v>3055</v>
      </c>
      <c r="H812" t="s">
        <v>91</v>
      </c>
      <c r="I812" t="s">
        <v>92</v>
      </c>
      <c r="J812" t="s">
        <v>2415</v>
      </c>
      <c r="K812" t="s">
        <v>5619</v>
      </c>
      <c r="M812" t="s">
        <v>207</v>
      </c>
      <c r="N812">
        <v>1.19</v>
      </c>
      <c r="R812" s="14">
        <v>44935</v>
      </c>
      <c r="T812" s="14">
        <v>44986</v>
      </c>
      <c r="U812" s="16" t="s">
        <v>1872</v>
      </c>
      <c r="V812" s="16">
        <f t="shared" si="122"/>
        <v>142.79999999999998</v>
      </c>
      <c r="W812" s="16" t="s">
        <v>2394</v>
      </c>
      <c r="X812" t="s">
        <v>207</v>
      </c>
      <c r="Y812" s="16" t="s">
        <v>1873</v>
      </c>
      <c r="Z812" s="16" t="s">
        <v>204</v>
      </c>
      <c r="AB812" s="17">
        <f t="shared" si="123"/>
        <v>119</v>
      </c>
      <c r="AC812" s="13">
        <v>44999</v>
      </c>
      <c r="AD812">
        <f t="shared" si="121"/>
        <v>119</v>
      </c>
      <c r="AE812" s="13">
        <v>44999</v>
      </c>
      <c r="AF812">
        <f t="shared" si="119"/>
        <v>119</v>
      </c>
      <c r="AG812" s="13">
        <v>45030</v>
      </c>
      <c r="AH812">
        <f t="shared" si="124"/>
        <v>8.33</v>
      </c>
      <c r="AI812" s="13">
        <v>44998</v>
      </c>
      <c r="AJ812">
        <f t="shared" si="120"/>
        <v>59.5</v>
      </c>
      <c r="AK812" s="13">
        <v>45045</v>
      </c>
      <c r="AL812">
        <v>0</v>
      </c>
      <c r="AM812" t="s">
        <v>2405</v>
      </c>
      <c r="AN812" t="s">
        <v>207</v>
      </c>
      <c r="AO812" s="13"/>
      <c r="AR812"/>
    </row>
    <row r="813" spans="1:46" x14ac:dyDescent="0.35">
      <c r="A813">
        <v>812</v>
      </c>
      <c r="B813" t="s">
        <v>360</v>
      </c>
      <c r="C813" t="s">
        <v>11541</v>
      </c>
      <c r="D813" t="s">
        <v>2941</v>
      </c>
      <c r="E813" t="s">
        <v>98</v>
      </c>
      <c r="G813" t="s">
        <v>3055</v>
      </c>
      <c r="H813" t="s">
        <v>91</v>
      </c>
      <c r="I813" t="s">
        <v>92</v>
      </c>
      <c r="J813" t="s">
        <v>2415</v>
      </c>
      <c r="K813" t="s">
        <v>5619</v>
      </c>
      <c r="M813" t="s">
        <v>207</v>
      </c>
      <c r="N813">
        <v>0.57999999999999996</v>
      </c>
      <c r="R813" s="14">
        <v>44936</v>
      </c>
      <c r="T813" s="14">
        <v>44987</v>
      </c>
      <c r="U813" s="16" t="s">
        <v>1872</v>
      </c>
      <c r="V813" s="16">
        <f t="shared" si="122"/>
        <v>69.599999999999994</v>
      </c>
      <c r="W813" s="16" t="s">
        <v>2394</v>
      </c>
      <c r="X813" t="s">
        <v>207</v>
      </c>
      <c r="Y813" s="16" t="s">
        <v>1873</v>
      </c>
      <c r="Z813" s="16" t="s">
        <v>204</v>
      </c>
      <c r="AB813" s="17">
        <f t="shared" si="123"/>
        <v>57.999999999999993</v>
      </c>
      <c r="AC813" s="13">
        <v>45005</v>
      </c>
      <c r="AD813">
        <f t="shared" si="121"/>
        <v>57.999999999999993</v>
      </c>
      <c r="AE813" s="13">
        <v>45005</v>
      </c>
      <c r="AF813">
        <f t="shared" si="119"/>
        <v>57.999999999999993</v>
      </c>
      <c r="AG813" s="13">
        <v>45036</v>
      </c>
      <c r="AH813">
        <f t="shared" si="124"/>
        <v>4.0599999999999996</v>
      </c>
      <c r="AI813" s="13">
        <v>44999</v>
      </c>
      <c r="AJ813">
        <f t="shared" si="120"/>
        <v>28.999999999999996</v>
      </c>
      <c r="AK813" s="13">
        <v>45045</v>
      </c>
      <c r="AL813">
        <v>0</v>
      </c>
      <c r="AM813" t="s">
        <v>2405</v>
      </c>
      <c r="AN813" t="s">
        <v>207</v>
      </c>
      <c r="AO813" s="13"/>
      <c r="AR813"/>
    </row>
    <row r="814" spans="1:46" x14ac:dyDescent="0.35">
      <c r="A814">
        <v>813</v>
      </c>
      <c r="B814" t="s">
        <v>360</v>
      </c>
      <c r="C814" t="s">
        <v>11542</v>
      </c>
      <c r="D814" t="s">
        <v>2942</v>
      </c>
      <c r="E814" t="s">
        <v>93</v>
      </c>
      <c r="G814" t="s">
        <v>3055</v>
      </c>
      <c r="H814" t="s">
        <v>91</v>
      </c>
      <c r="I814" t="s">
        <v>92</v>
      </c>
      <c r="J814" t="s">
        <v>2415</v>
      </c>
      <c r="K814" t="s">
        <v>5619</v>
      </c>
      <c r="M814" t="s">
        <v>207</v>
      </c>
      <c r="N814">
        <v>0.57999999999999996</v>
      </c>
      <c r="R814" s="14">
        <v>44937</v>
      </c>
      <c r="T814" s="14">
        <v>44988</v>
      </c>
      <c r="U814" s="16" t="s">
        <v>1872</v>
      </c>
      <c r="V814" s="16">
        <f t="shared" si="122"/>
        <v>69.599999999999994</v>
      </c>
      <c r="W814" s="16" t="s">
        <v>2394</v>
      </c>
      <c r="X814" t="s">
        <v>207</v>
      </c>
      <c r="Y814" s="16" t="s">
        <v>1873</v>
      </c>
      <c r="Z814" s="16" t="s">
        <v>204</v>
      </c>
      <c r="AB814" s="17">
        <f t="shared" si="123"/>
        <v>57.999999999999993</v>
      </c>
      <c r="AC814" s="13">
        <v>45005</v>
      </c>
      <c r="AD814">
        <f t="shared" si="121"/>
        <v>57.999999999999993</v>
      </c>
      <c r="AE814" s="13">
        <v>45005</v>
      </c>
      <c r="AF814">
        <f t="shared" si="119"/>
        <v>57.999999999999993</v>
      </c>
      <c r="AG814" s="13">
        <v>45036</v>
      </c>
      <c r="AH814">
        <f t="shared" si="124"/>
        <v>4.0599999999999996</v>
      </c>
      <c r="AI814" s="13">
        <v>44999</v>
      </c>
      <c r="AJ814">
        <f t="shared" si="120"/>
        <v>28.999999999999996</v>
      </c>
      <c r="AK814" s="13">
        <v>45045</v>
      </c>
      <c r="AL814">
        <v>0</v>
      </c>
      <c r="AM814" t="s">
        <v>2405</v>
      </c>
      <c r="AN814" t="s">
        <v>207</v>
      </c>
      <c r="AO814" s="13"/>
      <c r="AR814"/>
    </row>
    <row r="815" spans="1:46" x14ac:dyDescent="0.35">
      <c r="A815">
        <v>814</v>
      </c>
      <c r="B815" t="s">
        <v>360</v>
      </c>
      <c r="C815" t="s">
        <v>11543</v>
      </c>
      <c r="D815" t="s">
        <v>2943</v>
      </c>
      <c r="E815" t="s">
        <v>93</v>
      </c>
      <c r="G815" t="s">
        <v>3055</v>
      </c>
      <c r="H815" t="s">
        <v>91</v>
      </c>
      <c r="I815" t="s">
        <v>92</v>
      </c>
      <c r="J815" t="s">
        <v>2415</v>
      </c>
      <c r="K815" t="s">
        <v>5619</v>
      </c>
      <c r="M815" t="s">
        <v>207</v>
      </c>
      <c r="N815">
        <v>0.59</v>
      </c>
      <c r="R815" s="14">
        <v>44938</v>
      </c>
      <c r="T815" s="14">
        <v>44989</v>
      </c>
      <c r="U815" s="16" t="s">
        <v>1872</v>
      </c>
      <c r="V815" s="16">
        <f t="shared" si="122"/>
        <v>70.8</v>
      </c>
      <c r="W815" s="16" t="s">
        <v>2394</v>
      </c>
      <c r="X815" t="s">
        <v>207</v>
      </c>
      <c r="Y815" s="16" t="s">
        <v>1873</v>
      </c>
      <c r="Z815" s="16" t="s">
        <v>204</v>
      </c>
      <c r="AB815" s="17">
        <f t="shared" si="123"/>
        <v>59</v>
      </c>
      <c r="AC815" s="13">
        <v>45003</v>
      </c>
      <c r="AD815">
        <f t="shared" si="121"/>
        <v>59</v>
      </c>
      <c r="AE815" s="13">
        <v>45003</v>
      </c>
      <c r="AF815">
        <f t="shared" si="119"/>
        <v>59</v>
      </c>
      <c r="AG815" s="13">
        <v>45035</v>
      </c>
      <c r="AH815">
        <f t="shared" si="124"/>
        <v>4.13</v>
      </c>
      <c r="AI815" s="13">
        <v>44999</v>
      </c>
      <c r="AJ815">
        <f t="shared" si="120"/>
        <v>29.5</v>
      </c>
      <c r="AK815" s="13">
        <v>45045</v>
      </c>
      <c r="AL815">
        <v>0</v>
      </c>
      <c r="AM815" t="s">
        <v>2405</v>
      </c>
      <c r="AN815" t="s">
        <v>207</v>
      </c>
      <c r="AO815" s="13"/>
      <c r="AR815"/>
    </row>
    <row r="816" spans="1:46" x14ac:dyDescent="0.35">
      <c r="A816">
        <v>815</v>
      </c>
      <c r="B816" t="s">
        <v>360</v>
      </c>
      <c r="C816" t="s">
        <v>11544</v>
      </c>
      <c r="D816" t="s">
        <v>2944</v>
      </c>
      <c r="E816" t="s">
        <v>98</v>
      </c>
      <c r="G816" t="s">
        <v>3055</v>
      </c>
      <c r="H816" t="s">
        <v>91</v>
      </c>
      <c r="I816" t="s">
        <v>92</v>
      </c>
      <c r="J816" t="s">
        <v>2415</v>
      </c>
      <c r="K816" t="s">
        <v>5619</v>
      </c>
      <c r="M816" t="s">
        <v>207</v>
      </c>
      <c r="N816">
        <v>0.62</v>
      </c>
      <c r="R816" s="14">
        <v>44935</v>
      </c>
      <c r="T816" s="14">
        <v>44981</v>
      </c>
      <c r="U816" s="16" t="s">
        <v>1872</v>
      </c>
      <c r="V816" s="16">
        <f t="shared" si="122"/>
        <v>74.400000000000006</v>
      </c>
      <c r="W816" s="16" t="s">
        <v>2394</v>
      </c>
      <c r="X816" t="s">
        <v>207</v>
      </c>
      <c r="Y816" s="16" t="s">
        <v>1873</v>
      </c>
      <c r="Z816" s="16" t="s">
        <v>204</v>
      </c>
      <c r="AB816" s="17">
        <f t="shared" si="123"/>
        <v>62</v>
      </c>
      <c r="AC816" s="13">
        <v>45003</v>
      </c>
      <c r="AD816">
        <f t="shared" si="121"/>
        <v>62</v>
      </c>
      <c r="AE816" s="13">
        <v>45003</v>
      </c>
      <c r="AF816">
        <f t="shared" si="119"/>
        <v>62</v>
      </c>
      <c r="AG816" s="13">
        <v>45034</v>
      </c>
      <c r="AH816">
        <f t="shared" si="124"/>
        <v>4.34</v>
      </c>
      <c r="AI816" s="13">
        <v>45000</v>
      </c>
      <c r="AJ816">
        <f t="shared" si="120"/>
        <v>31</v>
      </c>
      <c r="AK816" s="13">
        <v>45049</v>
      </c>
      <c r="AL816">
        <v>0</v>
      </c>
      <c r="AM816" t="s">
        <v>2405</v>
      </c>
      <c r="AN816" t="s">
        <v>207</v>
      </c>
      <c r="AO816" s="13"/>
      <c r="AR816"/>
    </row>
    <row r="817" spans="1:44" x14ac:dyDescent="0.35">
      <c r="A817">
        <v>816</v>
      </c>
      <c r="B817" t="s">
        <v>360</v>
      </c>
      <c r="C817" t="s">
        <v>11545</v>
      </c>
      <c r="D817" t="s">
        <v>2945</v>
      </c>
      <c r="E817" t="s">
        <v>93</v>
      </c>
      <c r="G817" t="s">
        <v>3055</v>
      </c>
      <c r="H817" t="s">
        <v>91</v>
      </c>
      <c r="I817" t="s">
        <v>92</v>
      </c>
      <c r="J817" t="s">
        <v>2415</v>
      </c>
      <c r="K817" t="s">
        <v>5619</v>
      </c>
      <c r="M817" t="s">
        <v>207</v>
      </c>
      <c r="N817">
        <v>0.97</v>
      </c>
      <c r="R817" s="14">
        <v>44936</v>
      </c>
      <c r="T817" s="14">
        <v>44982</v>
      </c>
      <c r="U817" s="16" t="s">
        <v>1872</v>
      </c>
      <c r="V817" s="16">
        <f t="shared" si="122"/>
        <v>116.39999999999999</v>
      </c>
      <c r="W817" s="16" t="s">
        <v>2394</v>
      </c>
      <c r="X817" t="s">
        <v>207</v>
      </c>
      <c r="Y817" s="16" t="s">
        <v>1873</v>
      </c>
      <c r="Z817" s="16" t="s">
        <v>204</v>
      </c>
      <c r="AB817" s="17">
        <f t="shared" si="123"/>
        <v>97</v>
      </c>
      <c r="AC817" s="13">
        <v>45002</v>
      </c>
      <c r="AD817">
        <f t="shared" si="121"/>
        <v>97</v>
      </c>
      <c r="AE817" s="13">
        <v>45002</v>
      </c>
      <c r="AF817">
        <f t="shared" si="119"/>
        <v>97</v>
      </c>
      <c r="AG817" s="13">
        <v>45033</v>
      </c>
      <c r="AH817">
        <f t="shared" si="124"/>
        <v>6.79</v>
      </c>
      <c r="AI817" s="13">
        <v>45000</v>
      </c>
      <c r="AJ817">
        <f t="shared" si="120"/>
        <v>48.5</v>
      </c>
      <c r="AK817" s="13">
        <v>45049</v>
      </c>
      <c r="AL817">
        <v>0</v>
      </c>
      <c r="AM817" t="s">
        <v>2405</v>
      </c>
      <c r="AN817" t="s">
        <v>207</v>
      </c>
      <c r="AO817" s="13"/>
      <c r="AR817"/>
    </row>
    <row r="818" spans="1:44" x14ac:dyDescent="0.35">
      <c r="A818">
        <v>817</v>
      </c>
      <c r="B818" t="s">
        <v>360</v>
      </c>
      <c r="C818" t="s">
        <v>11546</v>
      </c>
      <c r="D818" t="s">
        <v>343</v>
      </c>
      <c r="E818" t="s">
        <v>98</v>
      </c>
      <c r="G818" t="s">
        <v>3055</v>
      </c>
      <c r="H818" t="s">
        <v>91</v>
      </c>
      <c r="I818" t="s">
        <v>92</v>
      </c>
      <c r="J818" t="s">
        <v>2415</v>
      </c>
      <c r="K818" t="s">
        <v>5619</v>
      </c>
      <c r="M818" t="s">
        <v>207</v>
      </c>
      <c r="N818">
        <v>0.43</v>
      </c>
      <c r="R818" s="14">
        <v>44937</v>
      </c>
      <c r="T818" s="14">
        <v>44983</v>
      </c>
      <c r="U818" s="16" t="s">
        <v>1872</v>
      </c>
      <c r="V818" s="16">
        <f t="shared" si="122"/>
        <v>51.6</v>
      </c>
      <c r="W818" s="16" t="s">
        <v>2394</v>
      </c>
      <c r="X818" t="s">
        <v>207</v>
      </c>
      <c r="Y818" s="16" t="s">
        <v>1873</v>
      </c>
      <c r="Z818" s="16" t="s">
        <v>204</v>
      </c>
      <c r="AB818" s="17">
        <f t="shared" si="123"/>
        <v>43</v>
      </c>
      <c r="AC818" s="13">
        <v>45005</v>
      </c>
      <c r="AD818">
        <f t="shared" si="121"/>
        <v>43</v>
      </c>
      <c r="AE818" s="13">
        <v>45005</v>
      </c>
      <c r="AF818">
        <f t="shared" si="119"/>
        <v>43</v>
      </c>
      <c r="AG818" s="13">
        <v>45036</v>
      </c>
      <c r="AH818">
        <f t="shared" si="124"/>
        <v>3.01</v>
      </c>
      <c r="AI818" s="13">
        <v>45000</v>
      </c>
      <c r="AJ818">
        <f t="shared" si="120"/>
        <v>21.5</v>
      </c>
      <c r="AK818" s="13">
        <v>45049</v>
      </c>
      <c r="AL818">
        <v>0</v>
      </c>
      <c r="AM818" t="s">
        <v>2405</v>
      </c>
      <c r="AN818" t="s">
        <v>207</v>
      </c>
      <c r="AO818" s="13"/>
      <c r="AR818"/>
    </row>
    <row r="819" spans="1:44" x14ac:dyDescent="0.35">
      <c r="A819">
        <v>818</v>
      </c>
      <c r="B819" t="s">
        <v>360</v>
      </c>
      <c r="C819" t="s">
        <v>11547</v>
      </c>
      <c r="D819" t="s">
        <v>2946</v>
      </c>
      <c r="E819" t="s">
        <v>98</v>
      </c>
      <c r="G819" t="s">
        <v>3055</v>
      </c>
      <c r="H819" t="s">
        <v>91</v>
      </c>
      <c r="I819" t="s">
        <v>92</v>
      </c>
      <c r="J819" t="s">
        <v>2415</v>
      </c>
      <c r="K819" t="s">
        <v>5619</v>
      </c>
      <c r="M819" t="s">
        <v>207</v>
      </c>
      <c r="N819">
        <v>0.46</v>
      </c>
      <c r="R819" s="14">
        <v>44938</v>
      </c>
      <c r="T819" s="14">
        <v>44984</v>
      </c>
      <c r="U819" s="16" t="s">
        <v>1872</v>
      </c>
      <c r="V819" s="16">
        <f t="shared" si="122"/>
        <v>55.2</v>
      </c>
      <c r="W819" s="16" t="s">
        <v>2394</v>
      </c>
      <c r="X819" t="s">
        <v>207</v>
      </c>
      <c r="Y819" s="16" t="s">
        <v>2372</v>
      </c>
      <c r="Z819" s="16" t="s">
        <v>204</v>
      </c>
      <c r="AB819" s="17">
        <f t="shared" si="123"/>
        <v>46</v>
      </c>
      <c r="AC819" s="13">
        <v>45003</v>
      </c>
      <c r="AD819">
        <f t="shared" si="121"/>
        <v>46</v>
      </c>
      <c r="AE819" s="13">
        <v>45003</v>
      </c>
      <c r="AF819">
        <f t="shared" si="119"/>
        <v>46</v>
      </c>
      <c r="AG819" s="13">
        <v>45034</v>
      </c>
      <c r="AH819">
        <f t="shared" si="124"/>
        <v>3.22</v>
      </c>
      <c r="AI819" s="13">
        <v>44999</v>
      </c>
      <c r="AJ819">
        <f t="shared" si="120"/>
        <v>23</v>
      </c>
      <c r="AK819" s="13">
        <v>45049</v>
      </c>
      <c r="AL819">
        <v>0</v>
      </c>
      <c r="AM819" t="s">
        <v>2405</v>
      </c>
      <c r="AN819" t="s">
        <v>207</v>
      </c>
      <c r="AO819" s="13"/>
      <c r="AR819"/>
    </row>
    <row r="820" spans="1:44" x14ac:dyDescent="0.35">
      <c r="A820">
        <v>819</v>
      </c>
      <c r="B820" t="s">
        <v>360</v>
      </c>
      <c r="C820" t="s">
        <v>11548</v>
      </c>
      <c r="D820" t="s">
        <v>2947</v>
      </c>
      <c r="E820" t="s">
        <v>93</v>
      </c>
      <c r="G820" t="s">
        <v>3055</v>
      </c>
      <c r="H820" t="s">
        <v>91</v>
      </c>
      <c r="I820" t="s">
        <v>92</v>
      </c>
      <c r="J820" t="s">
        <v>2415</v>
      </c>
      <c r="K820" t="s">
        <v>5619</v>
      </c>
      <c r="M820" t="s">
        <v>207</v>
      </c>
      <c r="N820">
        <v>0.38</v>
      </c>
      <c r="R820" s="14">
        <v>44939</v>
      </c>
      <c r="T820" s="14">
        <v>44981</v>
      </c>
      <c r="U820" s="16" t="s">
        <v>1872</v>
      </c>
      <c r="V820" s="16">
        <f t="shared" si="122"/>
        <v>45.6</v>
      </c>
      <c r="W820" s="16" t="s">
        <v>2394</v>
      </c>
      <c r="X820" t="s">
        <v>207</v>
      </c>
      <c r="Y820" s="16" t="s">
        <v>1873</v>
      </c>
      <c r="Z820" s="16" t="s">
        <v>204</v>
      </c>
      <c r="AB820" s="17">
        <f t="shared" si="123"/>
        <v>38</v>
      </c>
      <c r="AC820" s="13">
        <v>45003</v>
      </c>
      <c r="AD820">
        <f t="shared" si="121"/>
        <v>38</v>
      </c>
      <c r="AE820" s="13">
        <v>45003</v>
      </c>
      <c r="AF820">
        <f t="shared" si="119"/>
        <v>38</v>
      </c>
      <c r="AG820" s="13">
        <v>45034</v>
      </c>
      <c r="AH820">
        <f t="shared" si="124"/>
        <v>2.66</v>
      </c>
      <c r="AI820" s="13">
        <v>45000</v>
      </c>
      <c r="AJ820">
        <f t="shared" si="120"/>
        <v>19</v>
      </c>
      <c r="AK820" s="13">
        <v>45049</v>
      </c>
      <c r="AL820">
        <v>0</v>
      </c>
      <c r="AM820" t="s">
        <v>2405</v>
      </c>
      <c r="AN820" t="s">
        <v>207</v>
      </c>
      <c r="AO820" s="13"/>
      <c r="AR820"/>
    </row>
    <row r="821" spans="1:44" x14ac:dyDescent="0.35">
      <c r="A821">
        <v>820</v>
      </c>
      <c r="B821" t="s">
        <v>360</v>
      </c>
      <c r="C821" t="s">
        <v>11549</v>
      </c>
      <c r="D821" t="s">
        <v>2948</v>
      </c>
      <c r="E821" t="s">
        <v>98</v>
      </c>
      <c r="G821" t="s">
        <v>3055</v>
      </c>
      <c r="H821" t="s">
        <v>91</v>
      </c>
      <c r="I821" t="s">
        <v>92</v>
      </c>
      <c r="J821" t="s">
        <v>2415</v>
      </c>
      <c r="K821" t="s">
        <v>5619</v>
      </c>
      <c r="M821" t="s">
        <v>207</v>
      </c>
      <c r="N821">
        <v>0.42</v>
      </c>
      <c r="R821" s="14">
        <v>44935</v>
      </c>
      <c r="T821" s="14">
        <v>44982</v>
      </c>
      <c r="U821" s="16" t="s">
        <v>1872</v>
      </c>
      <c r="V821" s="16">
        <f t="shared" si="122"/>
        <v>50.4</v>
      </c>
      <c r="W821" s="16" t="s">
        <v>2394</v>
      </c>
      <c r="X821" t="s">
        <v>207</v>
      </c>
      <c r="Y821" s="16" t="s">
        <v>2372</v>
      </c>
      <c r="Z821" s="16" t="s">
        <v>204</v>
      </c>
      <c r="AB821" s="17">
        <f t="shared" si="123"/>
        <v>42</v>
      </c>
      <c r="AC821" s="13">
        <v>45004</v>
      </c>
      <c r="AD821">
        <f t="shared" si="121"/>
        <v>42</v>
      </c>
      <c r="AE821" s="13">
        <v>45004</v>
      </c>
      <c r="AF821">
        <f t="shared" si="119"/>
        <v>42</v>
      </c>
      <c r="AG821" s="13">
        <v>45035</v>
      </c>
      <c r="AH821">
        <f t="shared" si="124"/>
        <v>2.94</v>
      </c>
      <c r="AI821" s="13">
        <v>45000</v>
      </c>
      <c r="AJ821">
        <f t="shared" si="120"/>
        <v>21</v>
      </c>
      <c r="AK821" s="13">
        <v>45049</v>
      </c>
      <c r="AL821">
        <v>0</v>
      </c>
      <c r="AM821" t="s">
        <v>2405</v>
      </c>
      <c r="AN821" t="s">
        <v>207</v>
      </c>
      <c r="AO821" s="13"/>
      <c r="AR821"/>
    </row>
    <row r="822" spans="1:44" x14ac:dyDescent="0.35">
      <c r="A822">
        <v>821</v>
      </c>
      <c r="B822" t="s">
        <v>360</v>
      </c>
      <c r="C822" t="s">
        <v>11550</v>
      </c>
      <c r="D822" t="s">
        <v>2949</v>
      </c>
      <c r="E822" t="s">
        <v>98</v>
      </c>
      <c r="G822" t="s">
        <v>3055</v>
      </c>
      <c r="H822" t="s">
        <v>91</v>
      </c>
      <c r="I822" t="s">
        <v>92</v>
      </c>
      <c r="J822" t="s">
        <v>2415</v>
      </c>
      <c r="K822" t="s">
        <v>5619</v>
      </c>
      <c r="M822" t="s">
        <v>207</v>
      </c>
      <c r="N822">
        <v>0.46</v>
      </c>
      <c r="R822" s="14">
        <v>44936</v>
      </c>
      <c r="T822" s="14">
        <v>44983</v>
      </c>
      <c r="U822" s="16" t="s">
        <v>1872</v>
      </c>
      <c r="V822" s="16">
        <f t="shared" si="122"/>
        <v>55.2</v>
      </c>
      <c r="W822" s="16" t="s">
        <v>2394</v>
      </c>
      <c r="X822" t="s">
        <v>207</v>
      </c>
      <c r="Y822" s="16" t="s">
        <v>1873</v>
      </c>
      <c r="Z822" s="16" t="s">
        <v>204</v>
      </c>
      <c r="AB822" s="17">
        <f t="shared" si="123"/>
        <v>46</v>
      </c>
      <c r="AC822" s="13">
        <v>45004</v>
      </c>
      <c r="AD822">
        <f t="shared" si="121"/>
        <v>46</v>
      </c>
      <c r="AE822" s="13">
        <v>45004</v>
      </c>
      <c r="AF822">
        <f t="shared" ref="AF822:AF885" si="127">N822*100</f>
        <v>46</v>
      </c>
      <c r="AG822" s="13">
        <v>45035</v>
      </c>
      <c r="AH822">
        <f t="shared" si="124"/>
        <v>3.22</v>
      </c>
      <c r="AI822" s="13">
        <v>45001</v>
      </c>
      <c r="AJ822">
        <f t="shared" ref="AJ822:AJ885" si="128">N822*50</f>
        <v>23</v>
      </c>
      <c r="AK822" s="13">
        <v>45048</v>
      </c>
      <c r="AL822">
        <v>0</v>
      </c>
      <c r="AM822" t="s">
        <v>2405</v>
      </c>
      <c r="AN822" t="s">
        <v>207</v>
      </c>
      <c r="AO822" s="13"/>
      <c r="AR822"/>
    </row>
    <row r="823" spans="1:44" x14ac:dyDescent="0.35">
      <c r="A823">
        <v>822</v>
      </c>
      <c r="B823" t="s">
        <v>360</v>
      </c>
      <c r="C823" t="s">
        <v>11551</v>
      </c>
      <c r="D823" t="s">
        <v>2950</v>
      </c>
      <c r="E823" t="s">
        <v>98</v>
      </c>
      <c r="G823" t="s">
        <v>3055</v>
      </c>
      <c r="H823" t="s">
        <v>91</v>
      </c>
      <c r="I823" t="s">
        <v>92</v>
      </c>
      <c r="J823" t="s">
        <v>2415</v>
      </c>
      <c r="K823" t="s">
        <v>5619</v>
      </c>
      <c r="M823" t="s">
        <v>207</v>
      </c>
      <c r="N823">
        <v>0.6</v>
      </c>
      <c r="R823" s="14">
        <v>44937</v>
      </c>
      <c r="T823" s="14">
        <v>44984</v>
      </c>
      <c r="U823" s="16" t="s">
        <v>1872</v>
      </c>
      <c r="V823" s="16">
        <f t="shared" si="122"/>
        <v>72</v>
      </c>
      <c r="W823" s="16" t="s">
        <v>2394</v>
      </c>
      <c r="X823" t="s">
        <v>207</v>
      </c>
      <c r="Y823" s="16" t="s">
        <v>1873</v>
      </c>
      <c r="Z823" s="16" t="s">
        <v>204</v>
      </c>
      <c r="AB823" s="17">
        <f t="shared" si="123"/>
        <v>60</v>
      </c>
      <c r="AC823" s="13">
        <v>45006</v>
      </c>
      <c r="AD823">
        <f t="shared" si="121"/>
        <v>60</v>
      </c>
      <c r="AE823" s="13">
        <v>45006</v>
      </c>
      <c r="AF823">
        <f t="shared" si="127"/>
        <v>60</v>
      </c>
      <c r="AG823" s="13">
        <v>45037</v>
      </c>
      <c r="AH823">
        <f t="shared" si="124"/>
        <v>4.2</v>
      </c>
      <c r="AI823" s="13">
        <v>45001</v>
      </c>
      <c r="AJ823">
        <f t="shared" si="128"/>
        <v>30</v>
      </c>
      <c r="AK823" s="13">
        <v>45048</v>
      </c>
      <c r="AL823">
        <v>0</v>
      </c>
      <c r="AM823" t="s">
        <v>2405</v>
      </c>
      <c r="AN823" t="s">
        <v>207</v>
      </c>
      <c r="AO823" s="13"/>
      <c r="AR823"/>
    </row>
    <row r="824" spans="1:44" x14ac:dyDescent="0.35">
      <c r="A824">
        <v>823</v>
      </c>
      <c r="B824" t="s">
        <v>360</v>
      </c>
      <c r="C824" t="s">
        <v>11552</v>
      </c>
      <c r="D824" t="s">
        <v>2951</v>
      </c>
      <c r="E824" t="s">
        <v>98</v>
      </c>
      <c r="G824" t="s">
        <v>3055</v>
      </c>
      <c r="H824" t="s">
        <v>91</v>
      </c>
      <c r="I824" t="s">
        <v>92</v>
      </c>
      <c r="J824" t="s">
        <v>2415</v>
      </c>
      <c r="K824" t="s">
        <v>5619</v>
      </c>
      <c r="M824" t="s">
        <v>207</v>
      </c>
      <c r="N824">
        <v>0.79</v>
      </c>
      <c r="R824" s="14">
        <v>44938</v>
      </c>
      <c r="T824" s="14">
        <v>44985</v>
      </c>
      <c r="U824" s="16" t="s">
        <v>1872</v>
      </c>
      <c r="V824" s="16">
        <f t="shared" si="122"/>
        <v>94.800000000000011</v>
      </c>
      <c r="W824" s="16" t="s">
        <v>2394</v>
      </c>
      <c r="X824" t="s">
        <v>207</v>
      </c>
      <c r="Y824" s="16" t="s">
        <v>1873</v>
      </c>
      <c r="Z824" s="16" t="s">
        <v>204</v>
      </c>
      <c r="AB824" s="17">
        <f t="shared" si="123"/>
        <v>79</v>
      </c>
      <c r="AC824" s="13">
        <v>45004</v>
      </c>
      <c r="AD824">
        <f t="shared" si="121"/>
        <v>79</v>
      </c>
      <c r="AE824" s="13">
        <v>45004</v>
      </c>
      <c r="AF824">
        <f t="shared" si="127"/>
        <v>79</v>
      </c>
      <c r="AG824" s="13">
        <v>45035</v>
      </c>
      <c r="AH824">
        <f t="shared" si="124"/>
        <v>5.53</v>
      </c>
      <c r="AI824" s="13">
        <v>45005</v>
      </c>
      <c r="AJ824">
        <f t="shared" si="128"/>
        <v>39.5</v>
      </c>
      <c r="AK824" s="13">
        <v>45048</v>
      </c>
      <c r="AL824">
        <v>0</v>
      </c>
      <c r="AM824" t="s">
        <v>2405</v>
      </c>
      <c r="AN824" t="s">
        <v>207</v>
      </c>
      <c r="AO824" s="13"/>
      <c r="AR824"/>
    </row>
    <row r="825" spans="1:44" x14ac:dyDescent="0.35">
      <c r="A825">
        <v>824</v>
      </c>
      <c r="B825" t="s">
        <v>360</v>
      </c>
      <c r="C825" t="s">
        <v>11553</v>
      </c>
      <c r="D825" t="s">
        <v>2952</v>
      </c>
      <c r="E825" t="s">
        <v>98</v>
      </c>
      <c r="G825" t="s">
        <v>3055</v>
      </c>
      <c r="H825" t="s">
        <v>91</v>
      </c>
      <c r="I825" t="s">
        <v>92</v>
      </c>
      <c r="J825" t="s">
        <v>2415</v>
      </c>
      <c r="K825" t="s">
        <v>5619</v>
      </c>
      <c r="M825" t="s">
        <v>207</v>
      </c>
      <c r="N825">
        <v>0.41</v>
      </c>
      <c r="R825" s="14">
        <v>44935</v>
      </c>
      <c r="T825" s="14">
        <v>44986</v>
      </c>
      <c r="U825" s="16" t="s">
        <v>1872</v>
      </c>
      <c r="V825" s="16">
        <f t="shared" si="122"/>
        <v>49.199999999999996</v>
      </c>
      <c r="W825" s="16" t="s">
        <v>2394</v>
      </c>
      <c r="X825" t="s">
        <v>207</v>
      </c>
      <c r="Y825" s="16" t="s">
        <v>1873</v>
      </c>
      <c r="Z825" s="16" t="s">
        <v>204</v>
      </c>
      <c r="AB825" s="17">
        <f t="shared" si="123"/>
        <v>41</v>
      </c>
      <c r="AC825" s="13">
        <v>45005</v>
      </c>
      <c r="AD825">
        <f t="shared" si="121"/>
        <v>41</v>
      </c>
      <c r="AE825" s="13">
        <v>45005</v>
      </c>
      <c r="AF825">
        <f t="shared" si="127"/>
        <v>41</v>
      </c>
      <c r="AG825" s="13">
        <v>45036</v>
      </c>
      <c r="AH825">
        <f t="shared" si="124"/>
        <v>2.8699999999999997</v>
      </c>
      <c r="AI825" s="13">
        <v>45005</v>
      </c>
      <c r="AJ825">
        <f t="shared" si="128"/>
        <v>20.5</v>
      </c>
      <c r="AK825" s="13">
        <v>45048</v>
      </c>
      <c r="AL825">
        <v>0</v>
      </c>
      <c r="AM825" t="s">
        <v>2405</v>
      </c>
      <c r="AN825" t="s">
        <v>207</v>
      </c>
      <c r="AO825" s="13"/>
      <c r="AR825"/>
    </row>
    <row r="826" spans="1:44" x14ac:dyDescent="0.35">
      <c r="A826">
        <v>825</v>
      </c>
      <c r="B826" t="s">
        <v>360</v>
      </c>
      <c r="C826" t="s">
        <v>11554</v>
      </c>
      <c r="D826" t="s">
        <v>2953</v>
      </c>
      <c r="E826" t="s">
        <v>98</v>
      </c>
      <c r="G826" t="s">
        <v>3055</v>
      </c>
      <c r="H826" t="s">
        <v>91</v>
      </c>
      <c r="I826" t="s">
        <v>92</v>
      </c>
      <c r="J826" t="s">
        <v>2415</v>
      </c>
      <c r="K826" t="s">
        <v>5619</v>
      </c>
      <c r="M826" t="s">
        <v>207</v>
      </c>
      <c r="N826">
        <v>0.82</v>
      </c>
      <c r="R826" s="14">
        <v>44936</v>
      </c>
      <c r="T826" s="14">
        <v>44987</v>
      </c>
      <c r="U826" s="16" t="s">
        <v>1872</v>
      </c>
      <c r="V826" s="16">
        <f t="shared" si="122"/>
        <v>98.399999999999991</v>
      </c>
      <c r="W826" s="16" t="s">
        <v>2394</v>
      </c>
      <c r="X826" t="s">
        <v>207</v>
      </c>
      <c r="Y826" s="16" t="s">
        <v>1873</v>
      </c>
      <c r="Z826" s="16" t="s">
        <v>204</v>
      </c>
      <c r="AB826" s="17">
        <f t="shared" si="123"/>
        <v>82</v>
      </c>
      <c r="AC826" s="13">
        <v>45005</v>
      </c>
      <c r="AD826">
        <f t="shared" si="121"/>
        <v>82</v>
      </c>
      <c r="AE826" s="13">
        <v>45005</v>
      </c>
      <c r="AF826">
        <f t="shared" si="127"/>
        <v>82</v>
      </c>
      <c r="AG826" s="13">
        <v>45036</v>
      </c>
      <c r="AH826">
        <f t="shared" si="124"/>
        <v>5.7399999999999993</v>
      </c>
      <c r="AI826" s="13">
        <v>45002</v>
      </c>
      <c r="AJ826">
        <f t="shared" si="128"/>
        <v>41</v>
      </c>
      <c r="AK826" s="13">
        <v>45049</v>
      </c>
      <c r="AL826">
        <v>0</v>
      </c>
      <c r="AM826" t="s">
        <v>2405</v>
      </c>
      <c r="AN826" t="s">
        <v>207</v>
      </c>
      <c r="AO826" s="13"/>
      <c r="AR826"/>
    </row>
    <row r="827" spans="1:44" x14ac:dyDescent="0.35">
      <c r="A827">
        <v>826</v>
      </c>
      <c r="B827" t="s">
        <v>360</v>
      </c>
      <c r="C827" t="s">
        <v>11555</v>
      </c>
      <c r="D827" t="s">
        <v>2954</v>
      </c>
      <c r="E827" t="s">
        <v>98</v>
      </c>
      <c r="G827" t="s">
        <v>3055</v>
      </c>
      <c r="H827" t="s">
        <v>91</v>
      </c>
      <c r="I827" t="s">
        <v>92</v>
      </c>
      <c r="J827" t="s">
        <v>2415</v>
      </c>
      <c r="K827" t="s">
        <v>5619</v>
      </c>
      <c r="M827" t="s">
        <v>207</v>
      </c>
      <c r="N827">
        <v>0.35</v>
      </c>
      <c r="R827" s="14">
        <v>44937</v>
      </c>
      <c r="T827" s="14">
        <v>44988</v>
      </c>
      <c r="U827" s="16" t="s">
        <v>1872</v>
      </c>
      <c r="V827" s="16">
        <f t="shared" si="122"/>
        <v>42</v>
      </c>
      <c r="W827" s="16" t="s">
        <v>2394</v>
      </c>
      <c r="X827" t="s">
        <v>207</v>
      </c>
      <c r="Y827" s="16" t="s">
        <v>1873</v>
      </c>
      <c r="Z827" s="16" t="s">
        <v>204</v>
      </c>
      <c r="AB827" s="17">
        <f t="shared" si="123"/>
        <v>35</v>
      </c>
      <c r="AC827" s="13">
        <v>45007</v>
      </c>
      <c r="AD827">
        <f t="shared" si="121"/>
        <v>35</v>
      </c>
      <c r="AE827" s="13">
        <v>45007</v>
      </c>
      <c r="AF827">
        <f t="shared" si="127"/>
        <v>35</v>
      </c>
      <c r="AG827" s="13">
        <v>45038</v>
      </c>
      <c r="AH827">
        <f t="shared" si="124"/>
        <v>2.4499999999999997</v>
      </c>
      <c r="AI827" s="13">
        <v>45004</v>
      </c>
      <c r="AJ827">
        <f t="shared" si="128"/>
        <v>17.5</v>
      </c>
      <c r="AK827" s="13">
        <v>45049</v>
      </c>
      <c r="AL827">
        <v>0</v>
      </c>
      <c r="AM827" t="s">
        <v>2405</v>
      </c>
      <c r="AN827" t="s">
        <v>207</v>
      </c>
      <c r="AO827" s="13"/>
      <c r="AR827"/>
    </row>
    <row r="828" spans="1:44" x14ac:dyDescent="0.35">
      <c r="A828">
        <v>827</v>
      </c>
      <c r="B828" t="s">
        <v>360</v>
      </c>
      <c r="C828" t="s">
        <v>11556</v>
      </c>
      <c r="D828" t="s">
        <v>2955</v>
      </c>
      <c r="E828" t="s">
        <v>98</v>
      </c>
      <c r="G828" t="s">
        <v>3055</v>
      </c>
      <c r="H828" t="s">
        <v>91</v>
      </c>
      <c r="I828" t="s">
        <v>92</v>
      </c>
      <c r="J828" t="s">
        <v>2415</v>
      </c>
      <c r="K828" t="s">
        <v>5619</v>
      </c>
      <c r="M828" t="s">
        <v>207</v>
      </c>
      <c r="N828">
        <v>0.73</v>
      </c>
      <c r="R828" s="14">
        <v>44935</v>
      </c>
      <c r="T828" s="14">
        <v>44989</v>
      </c>
      <c r="U828" s="16" t="s">
        <v>1872</v>
      </c>
      <c r="V828" s="16">
        <f t="shared" si="122"/>
        <v>87.6</v>
      </c>
      <c r="W828" s="16" t="s">
        <v>2394</v>
      </c>
      <c r="X828" t="s">
        <v>207</v>
      </c>
      <c r="Y828" s="16" t="s">
        <v>1873</v>
      </c>
      <c r="Z828" s="16" t="s">
        <v>204</v>
      </c>
      <c r="AB828" s="17">
        <f t="shared" si="123"/>
        <v>73</v>
      </c>
      <c r="AC828" s="13">
        <v>45008</v>
      </c>
      <c r="AD828">
        <f t="shared" si="121"/>
        <v>73</v>
      </c>
      <c r="AE828" s="13">
        <v>45008</v>
      </c>
      <c r="AF828">
        <f t="shared" si="127"/>
        <v>73</v>
      </c>
      <c r="AG828" s="13">
        <v>45038</v>
      </c>
      <c r="AH828">
        <f t="shared" si="124"/>
        <v>5.1099999999999994</v>
      </c>
      <c r="AI828" s="13">
        <v>45004</v>
      </c>
      <c r="AJ828">
        <f t="shared" si="128"/>
        <v>36.5</v>
      </c>
      <c r="AK828" s="13">
        <v>45049</v>
      </c>
      <c r="AL828">
        <v>0</v>
      </c>
      <c r="AM828" t="s">
        <v>2405</v>
      </c>
      <c r="AN828" t="s">
        <v>207</v>
      </c>
      <c r="AO828" s="13"/>
      <c r="AR828"/>
    </row>
    <row r="829" spans="1:44" x14ac:dyDescent="0.35">
      <c r="A829">
        <v>828</v>
      </c>
      <c r="B829" t="s">
        <v>360</v>
      </c>
      <c r="C829" t="s">
        <v>11557</v>
      </c>
      <c r="D829" t="s">
        <v>2956</v>
      </c>
      <c r="E829" t="s">
        <v>98</v>
      </c>
      <c r="G829" t="s">
        <v>3055</v>
      </c>
      <c r="H829" t="s">
        <v>91</v>
      </c>
      <c r="I829" t="s">
        <v>92</v>
      </c>
      <c r="J829" t="s">
        <v>2415</v>
      </c>
      <c r="K829" t="s">
        <v>5619</v>
      </c>
      <c r="M829" t="s">
        <v>207</v>
      </c>
      <c r="N829">
        <v>0.38</v>
      </c>
      <c r="R829" s="14">
        <v>44936</v>
      </c>
      <c r="T829" s="14">
        <v>44981</v>
      </c>
      <c r="U829" s="16" t="s">
        <v>1872</v>
      </c>
      <c r="V829" s="16">
        <f t="shared" si="122"/>
        <v>45.6</v>
      </c>
      <c r="W829" s="16" t="s">
        <v>2394</v>
      </c>
      <c r="X829" t="s">
        <v>207</v>
      </c>
      <c r="Y829" s="16" t="s">
        <v>1873</v>
      </c>
      <c r="Z829" s="16" t="s">
        <v>204</v>
      </c>
      <c r="AB829" s="17">
        <f t="shared" si="123"/>
        <v>38</v>
      </c>
      <c r="AC829" s="13">
        <v>45009</v>
      </c>
      <c r="AD829">
        <f t="shared" si="121"/>
        <v>38</v>
      </c>
      <c r="AE829" s="13">
        <v>45009</v>
      </c>
      <c r="AF829">
        <f t="shared" si="127"/>
        <v>38</v>
      </c>
      <c r="AG829" s="13">
        <v>45043</v>
      </c>
      <c r="AH829">
        <f t="shared" si="124"/>
        <v>2.66</v>
      </c>
      <c r="AI829" s="13">
        <v>45004</v>
      </c>
      <c r="AJ829">
        <f t="shared" si="128"/>
        <v>19</v>
      </c>
      <c r="AK829" s="13">
        <v>45049</v>
      </c>
      <c r="AL829">
        <v>0</v>
      </c>
      <c r="AM829" t="s">
        <v>2405</v>
      </c>
      <c r="AN829" t="s">
        <v>207</v>
      </c>
      <c r="AO829" s="13"/>
      <c r="AR829"/>
    </row>
    <row r="830" spans="1:44" x14ac:dyDescent="0.35">
      <c r="A830">
        <v>829</v>
      </c>
      <c r="B830" t="s">
        <v>360</v>
      </c>
      <c r="C830" t="s">
        <v>11558</v>
      </c>
      <c r="D830" t="s">
        <v>2957</v>
      </c>
      <c r="E830" t="s">
        <v>98</v>
      </c>
      <c r="G830" t="s">
        <v>3055</v>
      </c>
      <c r="H830" t="s">
        <v>91</v>
      </c>
      <c r="I830" t="s">
        <v>92</v>
      </c>
      <c r="J830" t="s">
        <v>2415</v>
      </c>
      <c r="K830" t="s">
        <v>5619</v>
      </c>
      <c r="M830" t="s">
        <v>207</v>
      </c>
      <c r="N830">
        <v>0.39</v>
      </c>
      <c r="R830" s="14">
        <v>44937</v>
      </c>
      <c r="T830" s="14">
        <v>44982</v>
      </c>
      <c r="U830" s="16" t="s">
        <v>1872</v>
      </c>
      <c r="V830" s="16">
        <f t="shared" si="122"/>
        <v>46.800000000000004</v>
      </c>
      <c r="W830" s="16" t="s">
        <v>2394</v>
      </c>
      <c r="X830" t="s">
        <v>207</v>
      </c>
      <c r="Y830" s="16" t="s">
        <v>1873</v>
      </c>
      <c r="Z830" s="16" t="s">
        <v>204</v>
      </c>
      <c r="AB830" s="17">
        <f t="shared" si="123"/>
        <v>39</v>
      </c>
      <c r="AC830" s="13">
        <v>45010</v>
      </c>
      <c r="AD830">
        <f t="shared" si="121"/>
        <v>39</v>
      </c>
      <c r="AE830" s="13">
        <v>45010</v>
      </c>
      <c r="AF830">
        <f t="shared" si="127"/>
        <v>39</v>
      </c>
      <c r="AG830" s="13">
        <v>45039</v>
      </c>
      <c r="AH830">
        <f t="shared" si="124"/>
        <v>2.73</v>
      </c>
      <c r="AI830" s="13">
        <v>44997</v>
      </c>
      <c r="AJ830">
        <f t="shared" si="128"/>
        <v>19.5</v>
      </c>
      <c r="AK830" s="13">
        <v>45049</v>
      </c>
      <c r="AL830">
        <v>0</v>
      </c>
      <c r="AM830" t="s">
        <v>2405</v>
      </c>
      <c r="AN830" t="s">
        <v>207</v>
      </c>
      <c r="AO830" s="13"/>
      <c r="AR830"/>
    </row>
    <row r="831" spans="1:44" x14ac:dyDescent="0.35">
      <c r="A831">
        <v>830</v>
      </c>
      <c r="B831" t="s">
        <v>360</v>
      </c>
      <c r="C831" t="s">
        <v>11559</v>
      </c>
      <c r="D831" t="s">
        <v>2958</v>
      </c>
      <c r="E831" t="s">
        <v>98</v>
      </c>
      <c r="G831" t="s">
        <v>3055</v>
      </c>
      <c r="H831" t="s">
        <v>91</v>
      </c>
      <c r="I831" t="s">
        <v>92</v>
      </c>
      <c r="J831" t="s">
        <v>2415</v>
      </c>
      <c r="K831" t="s">
        <v>5619</v>
      </c>
      <c r="M831" t="s">
        <v>207</v>
      </c>
      <c r="N831">
        <v>0.59</v>
      </c>
      <c r="R831" s="14">
        <v>44938</v>
      </c>
      <c r="T831" s="14">
        <v>44983</v>
      </c>
      <c r="U831" s="16" t="s">
        <v>1872</v>
      </c>
      <c r="V831" s="16">
        <f t="shared" si="122"/>
        <v>70.8</v>
      </c>
      <c r="W831" s="16" t="s">
        <v>2394</v>
      </c>
      <c r="X831" t="s">
        <v>207</v>
      </c>
      <c r="Y831" s="16" t="s">
        <v>1873</v>
      </c>
      <c r="Z831" s="16" t="s">
        <v>204</v>
      </c>
      <c r="AB831" s="17">
        <f t="shared" si="123"/>
        <v>59</v>
      </c>
      <c r="AC831" s="13">
        <v>45011</v>
      </c>
      <c r="AD831">
        <f t="shared" si="121"/>
        <v>59</v>
      </c>
      <c r="AE831" s="13">
        <v>45011</v>
      </c>
      <c r="AF831">
        <f t="shared" si="127"/>
        <v>59</v>
      </c>
      <c r="AG831" s="13">
        <v>42483</v>
      </c>
      <c r="AH831">
        <f t="shared" si="124"/>
        <v>4.13</v>
      </c>
      <c r="AI831" s="13">
        <v>44994</v>
      </c>
      <c r="AJ831">
        <f t="shared" si="128"/>
        <v>29.5</v>
      </c>
      <c r="AK831" s="13">
        <v>45049</v>
      </c>
      <c r="AL831">
        <v>0</v>
      </c>
      <c r="AM831" t="s">
        <v>2405</v>
      </c>
      <c r="AN831" t="s">
        <v>207</v>
      </c>
      <c r="AO831" s="13"/>
      <c r="AR831"/>
    </row>
    <row r="832" spans="1:44" x14ac:dyDescent="0.35">
      <c r="A832">
        <v>831</v>
      </c>
      <c r="B832" t="s">
        <v>360</v>
      </c>
      <c r="C832" t="s">
        <v>11560</v>
      </c>
      <c r="D832" t="s">
        <v>2959</v>
      </c>
      <c r="E832" t="s">
        <v>98</v>
      </c>
      <c r="G832" t="s">
        <v>3055</v>
      </c>
      <c r="H832" t="s">
        <v>91</v>
      </c>
      <c r="I832" t="s">
        <v>92</v>
      </c>
      <c r="J832" t="s">
        <v>2415</v>
      </c>
      <c r="K832" t="s">
        <v>5619</v>
      </c>
      <c r="M832" t="s">
        <v>207</v>
      </c>
      <c r="N832">
        <v>0.55000000000000004</v>
      </c>
      <c r="R832" s="14">
        <v>44939</v>
      </c>
      <c r="T832" s="14">
        <v>44984</v>
      </c>
      <c r="U832" s="16" t="s">
        <v>1872</v>
      </c>
      <c r="V832" s="16">
        <f t="shared" si="122"/>
        <v>66</v>
      </c>
      <c r="W832" s="16" t="s">
        <v>2394</v>
      </c>
      <c r="X832" t="s">
        <v>207</v>
      </c>
      <c r="Y832" s="16" t="s">
        <v>1873</v>
      </c>
      <c r="Z832" s="16" t="s">
        <v>204</v>
      </c>
      <c r="AB832" s="17">
        <f t="shared" si="123"/>
        <v>55.000000000000007</v>
      </c>
      <c r="AC832" s="13">
        <v>45012</v>
      </c>
      <c r="AD832">
        <f t="shared" si="121"/>
        <v>55.000000000000007</v>
      </c>
      <c r="AE832" s="13">
        <v>45012</v>
      </c>
      <c r="AF832">
        <f t="shared" si="127"/>
        <v>55.000000000000007</v>
      </c>
      <c r="AG832" s="13">
        <v>45041</v>
      </c>
      <c r="AH832">
        <f t="shared" si="124"/>
        <v>3.8500000000000005</v>
      </c>
      <c r="AI832" s="13">
        <v>44994</v>
      </c>
      <c r="AJ832">
        <f t="shared" si="128"/>
        <v>27.500000000000004</v>
      </c>
      <c r="AK832" s="13">
        <v>45054</v>
      </c>
      <c r="AL832">
        <v>0</v>
      </c>
      <c r="AM832" t="s">
        <v>2405</v>
      </c>
      <c r="AN832" t="s">
        <v>207</v>
      </c>
      <c r="AO832" s="13"/>
      <c r="AR832"/>
    </row>
    <row r="833" spans="1:46" x14ac:dyDescent="0.35">
      <c r="A833">
        <v>832</v>
      </c>
      <c r="B833" t="s">
        <v>360</v>
      </c>
      <c r="C833" t="s">
        <v>11561</v>
      </c>
      <c r="D833" t="s">
        <v>2960</v>
      </c>
      <c r="E833" t="s">
        <v>98</v>
      </c>
      <c r="G833" t="s">
        <v>3055</v>
      </c>
      <c r="H833" t="s">
        <v>91</v>
      </c>
      <c r="I833" t="s">
        <v>92</v>
      </c>
      <c r="J833" t="s">
        <v>2415</v>
      </c>
      <c r="K833" t="s">
        <v>5619</v>
      </c>
      <c r="M833" t="s">
        <v>207</v>
      </c>
      <c r="N833">
        <v>0.56000000000000005</v>
      </c>
      <c r="R833" s="14">
        <v>44935</v>
      </c>
      <c r="T833" s="14">
        <v>44985</v>
      </c>
      <c r="U833" s="16" t="s">
        <v>1872</v>
      </c>
      <c r="V833" s="16">
        <f t="shared" si="122"/>
        <v>67.2</v>
      </c>
      <c r="W833" s="16" t="s">
        <v>2394</v>
      </c>
      <c r="X833" t="s">
        <v>207</v>
      </c>
      <c r="Y833" s="16" t="s">
        <v>1873</v>
      </c>
      <c r="Z833" s="16" t="s">
        <v>204</v>
      </c>
      <c r="AB833" s="17">
        <f t="shared" si="123"/>
        <v>56.000000000000007</v>
      </c>
      <c r="AC833" s="13">
        <v>45013</v>
      </c>
      <c r="AD833">
        <f t="shared" si="121"/>
        <v>56.000000000000007</v>
      </c>
      <c r="AE833" s="13">
        <v>45013</v>
      </c>
      <c r="AF833">
        <f t="shared" si="127"/>
        <v>56.000000000000007</v>
      </c>
      <c r="AG833" s="13">
        <v>45040</v>
      </c>
      <c r="AH833">
        <f t="shared" si="124"/>
        <v>3.9200000000000004</v>
      </c>
      <c r="AI833" s="13">
        <v>44993</v>
      </c>
      <c r="AJ833">
        <f t="shared" si="128"/>
        <v>28.000000000000004</v>
      </c>
      <c r="AK833" s="13">
        <v>45049</v>
      </c>
      <c r="AL833">
        <v>0</v>
      </c>
      <c r="AM833" t="s">
        <v>2405</v>
      </c>
      <c r="AN833" t="s">
        <v>207</v>
      </c>
      <c r="AO833" s="13"/>
      <c r="AR833"/>
    </row>
    <row r="834" spans="1:46" x14ac:dyDescent="0.35">
      <c r="A834">
        <v>833</v>
      </c>
      <c r="B834" t="s">
        <v>360</v>
      </c>
      <c r="C834" t="s">
        <v>11562</v>
      </c>
      <c r="D834" t="s">
        <v>2961</v>
      </c>
      <c r="E834" t="s">
        <v>98</v>
      </c>
      <c r="G834" t="s">
        <v>3055</v>
      </c>
      <c r="H834" t="s">
        <v>91</v>
      </c>
      <c r="I834" t="s">
        <v>92</v>
      </c>
      <c r="J834" t="s">
        <v>2415</v>
      </c>
      <c r="K834" t="s">
        <v>5619</v>
      </c>
      <c r="M834" t="s">
        <v>207</v>
      </c>
      <c r="N834">
        <v>0.4</v>
      </c>
      <c r="R834" s="14">
        <v>44936</v>
      </c>
      <c r="T834" s="14">
        <v>44986</v>
      </c>
      <c r="U834" s="16" t="s">
        <v>1872</v>
      </c>
      <c r="V834" s="16">
        <f t="shared" si="122"/>
        <v>48</v>
      </c>
      <c r="W834" s="16" t="s">
        <v>2394</v>
      </c>
      <c r="X834" t="s">
        <v>207</v>
      </c>
      <c r="Y834" s="16" t="s">
        <v>2372</v>
      </c>
      <c r="Z834" s="16" t="s">
        <v>204</v>
      </c>
      <c r="AB834" s="17">
        <f t="shared" si="123"/>
        <v>40</v>
      </c>
      <c r="AC834" s="13">
        <v>45014</v>
      </c>
      <c r="AD834">
        <f t="shared" si="121"/>
        <v>40</v>
      </c>
      <c r="AE834" s="13">
        <v>45014</v>
      </c>
      <c r="AF834">
        <f t="shared" si="127"/>
        <v>40</v>
      </c>
      <c r="AG834" s="13">
        <v>45040</v>
      </c>
      <c r="AH834">
        <f t="shared" si="124"/>
        <v>2.8000000000000003</v>
      </c>
      <c r="AI834" s="13">
        <v>45000</v>
      </c>
      <c r="AJ834">
        <f t="shared" si="128"/>
        <v>20</v>
      </c>
      <c r="AK834" s="13">
        <v>45049</v>
      </c>
      <c r="AL834">
        <v>0</v>
      </c>
      <c r="AM834" t="s">
        <v>2405</v>
      </c>
      <c r="AN834" t="s">
        <v>207</v>
      </c>
      <c r="AO834" s="13"/>
      <c r="AR834"/>
    </row>
    <row r="835" spans="1:46" x14ac:dyDescent="0.35">
      <c r="A835">
        <v>834</v>
      </c>
      <c r="B835" t="s">
        <v>360</v>
      </c>
      <c r="C835" t="s">
        <v>11563</v>
      </c>
      <c r="D835" t="s">
        <v>2962</v>
      </c>
      <c r="E835" t="s">
        <v>98</v>
      </c>
      <c r="G835" t="s">
        <v>3055</v>
      </c>
      <c r="H835" t="s">
        <v>91</v>
      </c>
      <c r="I835" t="s">
        <v>92</v>
      </c>
      <c r="J835" t="s">
        <v>2415</v>
      </c>
      <c r="K835" t="s">
        <v>5619</v>
      </c>
      <c r="M835" t="s">
        <v>207</v>
      </c>
      <c r="N835">
        <v>0.38</v>
      </c>
      <c r="R835" s="14">
        <v>44937</v>
      </c>
      <c r="T835" s="14">
        <v>44987</v>
      </c>
      <c r="U835" s="16" t="s">
        <v>1872</v>
      </c>
      <c r="V835" s="16">
        <f t="shared" si="122"/>
        <v>45.6</v>
      </c>
      <c r="W835" s="16" t="s">
        <v>2394</v>
      </c>
      <c r="X835" t="s">
        <v>207</v>
      </c>
      <c r="Y835" s="16" t="s">
        <v>1873</v>
      </c>
      <c r="Z835" s="16" t="s">
        <v>204</v>
      </c>
      <c r="AB835" s="17">
        <f t="shared" si="123"/>
        <v>38</v>
      </c>
      <c r="AC835" s="13">
        <v>45015</v>
      </c>
      <c r="AD835">
        <f t="shared" ref="AD835:AD898" si="129">N835*100</f>
        <v>38</v>
      </c>
      <c r="AE835" s="13">
        <v>45015</v>
      </c>
      <c r="AF835">
        <f t="shared" si="127"/>
        <v>38</v>
      </c>
      <c r="AG835" s="13">
        <v>45033</v>
      </c>
      <c r="AH835">
        <f t="shared" si="124"/>
        <v>2.66</v>
      </c>
      <c r="AI835" s="13">
        <v>45000</v>
      </c>
      <c r="AJ835">
        <f t="shared" si="128"/>
        <v>19</v>
      </c>
      <c r="AK835" s="13">
        <v>45056</v>
      </c>
      <c r="AL835">
        <v>0</v>
      </c>
      <c r="AM835" t="s">
        <v>2405</v>
      </c>
      <c r="AN835" t="s">
        <v>207</v>
      </c>
      <c r="AO835" s="13"/>
      <c r="AR835"/>
    </row>
    <row r="836" spans="1:46" x14ac:dyDescent="0.35">
      <c r="A836">
        <v>835</v>
      </c>
      <c r="B836" t="s">
        <v>360</v>
      </c>
      <c r="C836" t="s">
        <v>11564</v>
      </c>
      <c r="D836" t="s">
        <v>2963</v>
      </c>
      <c r="E836" t="s">
        <v>98</v>
      </c>
      <c r="G836" t="s">
        <v>3055</v>
      </c>
      <c r="H836" t="s">
        <v>91</v>
      </c>
      <c r="I836" t="s">
        <v>92</v>
      </c>
      <c r="J836" t="s">
        <v>2415</v>
      </c>
      <c r="K836" t="s">
        <v>5619</v>
      </c>
      <c r="M836" t="s">
        <v>207</v>
      </c>
      <c r="N836">
        <v>0.56000000000000005</v>
      </c>
      <c r="R836" s="14">
        <v>44938</v>
      </c>
      <c r="T836" s="14">
        <v>44988</v>
      </c>
      <c r="U836" s="16" t="s">
        <v>1872</v>
      </c>
      <c r="V836" s="16">
        <f t="shared" ref="V836:V899" si="130">120*N836</f>
        <v>67.2</v>
      </c>
      <c r="W836" s="16" t="s">
        <v>2394</v>
      </c>
      <c r="X836" t="s">
        <v>207</v>
      </c>
      <c r="Y836" s="16" t="s">
        <v>2372</v>
      </c>
      <c r="Z836" s="16" t="s">
        <v>204</v>
      </c>
      <c r="AB836" s="17">
        <f t="shared" ref="AB836:AB899" si="131">N836*100</f>
        <v>56.000000000000007</v>
      </c>
      <c r="AC836" s="13">
        <v>45016</v>
      </c>
      <c r="AD836">
        <f t="shared" si="129"/>
        <v>56.000000000000007</v>
      </c>
      <c r="AE836" s="13">
        <v>45016</v>
      </c>
      <c r="AF836">
        <f t="shared" si="127"/>
        <v>56.000000000000007</v>
      </c>
      <c r="AG836" s="13">
        <v>45031</v>
      </c>
      <c r="AH836">
        <f t="shared" si="124"/>
        <v>3.9200000000000004</v>
      </c>
      <c r="AI836" s="13">
        <v>44999</v>
      </c>
      <c r="AJ836">
        <f t="shared" si="128"/>
        <v>28.000000000000004</v>
      </c>
      <c r="AK836" s="13">
        <v>45056</v>
      </c>
      <c r="AL836">
        <v>0</v>
      </c>
      <c r="AM836" t="s">
        <v>2405</v>
      </c>
      <c r="AN836" t="s">
        <v>207</v>
      </c>
      <c r="AO836" s="13"/>
      <c r="AR836"/>
    </row>
    <row r="837" spans="1:46" x14ac:dyDescent="0.35">
      <c r="A837">
        <v>836</v>
      </c>
      <c r="B837" t="s">
        <v>360</v>
      </c>
      <c r="C837" t="s">
        <v>11565</v>
      </c>
      <c r="D837" t="s">
        <v>2964</v>
      </c>
      <c r="E837" t="s">
        <v>98</v>
      </c>
      <c r="G837" t="s">
        <v>3055</v>
      </c>
      <c r="H837" t="s">
        <v>91</v>
      </c>
      <c r="I837" t="s">
        <v>92</v>
      </c>
      <c r="J837" t="s">
        <v>2415</v>
      </c>
      <c r="K837" t="s">
        <v>5619</v>
      </c>
      <c r="M837" t="s">
        <v>207</v>
      </c>
      <c r="N837">
        <v>0.65</v>
      </c>
      <c r="R837" s="14">
        <v>44935</v>
      </c>
      <c r="T837" s="14">
        <v>44989</v>
      </c>
      <c r="U837" s="16" t="s">
        <v>1872</v>
      </c>
      <c r="V837" s="16">
        <f t="shared" si="130"/>
        <v>78</v>
      </c>
      <c r="W837" s="16" t="s">
        <v>2394</v>
      </c>
      <c r="X837" t="s">
        <v>207</v>
      </c>
      <c r="Y837" s="16" t="s">
        <v>1873</v>
      </c>
      <c r="Z837" s="16" t="s">
        <v>204</v>
      </c>
      <c r="AB837" s="17">
        <f t="shared" si="131"/>
        <v>65</v>
      </c>
      <c r="AC837" s="13">
        <v>45005</v>
      </c>
      <c r="AD837">
        <f t="shared" si="129"/>
        <v>65</v>
      </c>
      <c r="AE837" s="13">
        <v>45005</v>
      </c>
      <c r="AF837">
        <f t="shared" si="127"/>
        <v>65</v>
      </c>
      <c r="AG837" s="13">
        <v>45031</v>
      </c>
      <c r="AH837">
        <f t="shared" si="124"/>
        <v>4.55</v>
      </c>
      <c r="AI837" s="13">
        <v>45000</v>
      </c>
      <c r="AJ837">
        <f t="shared" si="128"/>
        <v>32.5</v>
      </c>
      <c r="AK837" s="13">
        <v>45056</v>
      </c>
      <c r="AL837">
        <v>0</v>
      </c>
      <c r="AM837" t="s">
        <v>2405</v>
      </c>
      <c r="AN837" t="s">
        <v>207</v>
      </c>
      <c r="AO837" s="13"/>
      <c r="AR837"/>
    </row>
    <row r="838" spans="1:46" x14ac:dyDescent="0.35">
      <c r="A838">
        <v>837</v>
      </c>
      <c r="B838" t="s">
        <v>360</v>
      </c>
      <c r="C838" t="s">
        <v>11566</v>
      </c>
      <c r="D838" t="s">
        <v>2965</v>
      </c>
      <c r="E838" t="s">
        <v>93</v>
      </c>
      <c r="G838" t="s">
        <v>3055</v>
      </c>
      <c r="H838" t="s">
        <v>91</v>
      </c>
      <c r="I838" t="s">
        <v>92</v>
      </c>
      <c r="J838" t="s">
        <v>2415</v>
      </c>
      <c r="K838" t="s">
        <v>5619</v>
      </c>
      <c r="M838" t="s">
        <v>207</v>
      </c>
      <c r="N838">
        <v>0.36</v>
      </c>
      <c r="R838" s="14">
        <v>44936</v>
      </c>
      <c r="T838" s="14">
        <v>44990</v>
      </c>
      <c r="U838" s="16" t="s">
        <v>1872</v>
      </c>
      <c r="V838" s="16">
        <f t="shared" si="130"/>
        <v>43.199999999999996</v>
      </c>
      <c r="W838" s="16" t="s">
        <v>2394</v>
      </c>
      <c r="X838" t="s">
        <v>207</v>
      </c>
      <c r="Y838" s="16" t="s">
        <v>1873</v>
      </c>
      <c r="Z838" s="16" t="s">
        <v>204</v>
      </c>
      <c r="AB838" s="17">
        <f t="shared" si="131"/>
        <v>36</v>
      </c>
      <c r="AC838" s="13">
        <v>45005</v>
      </c>
      <c r="AD838">
        <f t="shared" si="129"/>
        <v>36</v>
      </c>
      <c r="AE838" s="13">
        <v>45005</v>
      </c>
      <c r="AF838">
        <f t="shared" si="127"/>
        <v>36</v>
      </c>
      <c r="AG838" s="13">
        <v>45030</v>
      </c>
      <c r="AH838">
        <f t="shared" si="124"/>
        <v>2.52</v>
      </c>
      <c r="AI838" s="13">
        <v>45000</v>
      </c>
      <c r="AJ838">
        <f t="shared" si="128"/>
        <v>18</v>
      </c>
      <c r="AK838" s="13">
        <v>45046</v>
      </c>
      <c r="AL838">
        <v>0</v>
      </c>
      <c r="AM838" t="s">
        <v>2405</v>
      </c>
      <c r="AN838" t="s">
        <v>207</v>
      </c>
      <c r="AO838" s="13"/>
      <c r="AR838"/>
    </row>
    <row r="839" spans="1:46" x14ac:dyDescent="0.35">
      <c r="A839">
        <v>838</v>
      </c>
      <c r="B839" t="s">
        <v>360</v>
      </c>
      <c r="C839" t="s">
        <v>11567</v>
      </c>
      <c r="D839" t="s">
        <v>2966</v>
      </c>
      <c r="E839" t="s">
        <v>98</v>
      </c>
      <c r="G839" t="s">
        <v>3055</v>
      </c>
      <c r="H839" t="s">
        <v>91</v>
      </c>
      <c r="I839" t="s">
        <v>92</v>
      </c>
      <c r="J839" t="s">
        <v>2415</v>
      </c>
      <c r="K839" t="s">
        <v>5619</v>
      </c>
      <c r="M839" t="s">
        <v>207</v>
      </c>
      <c r="N839">
        <v>1.29</v>
      </c>
      <c r="R839" s="14">
        <v>44937</v>
      </c>
      <c r="T839" s="14">
        <v>44991</v>
      </c>
      <c r="U839" s="16" t="s">
        <v>1872</v>
      </c>
      <c r="V839" s="16">
        <f t="shared" si="130"/>
        <v>154.80000000000001</v>
      </c>
      <c r="W839" s="16" t="s">
        <v>2394</v>
      </c>
      <c r="X839" t="s">
        <v>207</v>
      </c>
      <c r="Y839" s="16" t="s">
        <v>1873</v>
      </c>
      <c r="Z839" s="16" t="s">
        <v>204</v>
      </c>
      <c r="AB839" s="17">
        <f t="shared" si="131"/>
        <v>129</v>
      </c>
      <c r="AC839" s="13">
        <v>45003</v>
      </c>
      <c r="AD839">
        <f t="shared" si="129"/>
        <v>129</v>
      </c>
      <c r="AE839" s="13">
        <v>45003</v>
      </c>
      <c r="AF839">
        <f t="shared" si="127"/>
        <v>129</v>
      </c>
      <c r="AG839" s="13">
        <v>45034</v>
      </c>
      <c r="AH839">
        <f t="shared" si="124"/>
        <v>9.0300000000000011</v>
      </c>
      <c r="AI839" s="13">
        <v>45001</v>
      </c>
      <c r="AJ839">
        <f t="shared" si="128"/>
        <v>64.5</v>
      </c>
      <c r="AK839" s="13">
        <v>45046</v>
      </c>
      <c r="AL839">
        <v>0</v>
      </c>
      <c r="AM839" t="s">
        <v>2405</v>
      </c>
      <c r="AN839" t="s">
        <v>207</v>
      </c>
      <c r="AO839" s="13"/>
      <c r="AR839"/>
    </row>
    <row r="840" spans="1:46" x14ac:dyDescent="0.35">
      <c r="A840">
        <v>839</v>
      </c>
      <c r="B840" t="s">
        <v>360</v>
      </c>
      <c r="C840" t="s">
        <v>11568</v>
      </c>
      <c r="D840" t="s">
        <v>2967</v>
      </c>
      <c r="E840" t="s">
        <v>98</v>
      </c>
      <c r="G840" t="s">
        <v>3055</v>
      </c>
      <c r="H840" t="s">
        <v>91</v>
      </c>
      <c r="I840" t="s">
        <v>92</v>
      </c>
      <c r="J840" t="s">
        <v>2415</v>
      </c>
      <c r="K840" t="s">
        <v>5619</v>
      </c>
      <c r="M840" t="s">
        <v>207</v>
      </c>
      <c r="N840">
        <v>0.63</v>
      </c>
      <c r="R840" s="14">
        <v>44938</v>
      </c>
      <c r="T840" s="14">
        <v>44992</v>
      </c>
      <c r="U840" s="16" t="s">
        <v>1872</v>
      </c>
      <c r="V840" s="16">
        <f t="shared" si="130"/>
        <v>75.599999999999994</v>
      </c>
      <c r="W840" s="16" t="s">
        <v>2394</v>
      </c>
      <c r="X840" t="s">
        <v>207</v>
      </c>
      <c r="Y840" s="16" t="s">
        <v>1873</v>
      </c>
      <c r="Z840" s="16" t="s">
        <v>204</v>
      </c>
      <c r="AB840" s="17">
        <f t="shared" si="131"/>
        <v>63</v>
      </c>
      <c r="AC840" s="13">
        <v>45003</v>
      </c>
      <c r="AD840">
        <f t="shared" si="129"/>
        <v>63</v>
      </c>
      <c r="AE840" s="13">
        <v>45003</v>
      </c>
      <c r="AF840">
        <f t="shared" si="127"/>
        <v>63</v>
      </c>
      <c r="AG840" s="13">
        <v>45035</v>
      </c>
      <c r="AH840">
        <f t="shared" si="124"/>
        <v>4.41</v>
      </c>
      <c r="AI840" s="13">
        <v>45001</v>
      </c>
      <c r="AJ840">
        <f t="shared" si="128"/>
        <v>31.5</v>
      </c>
      <c r="AK840" s="13">
        <v>45046</v>
      </c>
      <c r="AL840">
        <v>0</v>
      </c>
      <c r="AM840" t="s">
        <v>2405</v>
      </c>
      <c r="AN840" t="s">
        <v>207</v>
      </c>
      <c r="AO840" s="13"/>
      <c r="AR840"/>
    </row>
    <row r="841" spans="1:46" x14ac:dyDescent="0.35">
      <c r="A841">
        <v>840</v>
      </c>
      <c r="B841" t="s">
        <v>360</v>
      </c>
      <c r="C841" t="s">
        <v>11569</v>
      </c>
      <c r="D841" t="s">
        <v>2968</v>
      </c>
      <c r="E841" t="s">
        <v>98</v>
      </c>
      <c r="G841" t="s">
        <v>3055</v>
      </c>
      <c r="H841" t="s">
        <v>91</v>
      </c>
      <c r="I841" t="s">
        <v>92</v>
      </c>
      <c r="J841" t="s">
        <v>2415</v>
      </c>
      <c r="K841" t="s">
        <v>5619</v>
      </c>
      <c r="M841" t="s">
        <v>207</v>
      </c>
      <c r="N841">
        <v>0.44</v>
      </c>
      <c r="R841" s="14">
        <v>44939</v>
      </c>
      <c r="T841" s="14">
        <v>44993</v>
      </c>
      <c r="U841" s="16" t="s">
        <v>1872</v>
      </c>
      <c r="V841" s="16">
        <f t="shared" si="130"/>
        <v>52.8</v>
      </c>
      <c r="W841" s="16" t="s">
        <v>2394</v>
      </c>
      <c r="X841" t="s">
        <v>207</v>
      </c>
      <c r="Y841" s="16" t="s">
        <v>2372</v>
      </c>
      <c r="Z841" s="16" t="s">
        <v>204</v>
      </c>
      <c r="AB841" s="17">
        <f t="shared" si="131"/>
        <v>44</v>
      </c>
      <c r="AC841" s="13">
        <v>45002</v>
      </c>
      <c r="AD841">
        <f t="shared" si="129"/>
        <v>44</v>
      </c>
      <c r="AE841" s="13">
        <v>45002</v>
      </c>
      <c r="AF841">
        <f t="shared" si="127"/>
        <v>44</v>
      </c>
      <c r="AG841" s="13">
        <v>45035</v>
      </c>
      <c r="AH841">
        <f t="shared" si="124"/>
        <v>3.08</v>
      </c>
      <c r="AI841" s="13">
        <v>45005</v>
      </c>
      <c r="AJ841">
        <f t="shared" si="128"/>
        <v>22</v>
      </c>
      <c r="AK841" s="13">
        <v>45044</v>
      </c>
      <c r="AL841">
        <v>0</v>
      </c>
      <c r="AM841" t="s">
        <v>2405</v>
      </c>
      <c r="AN841" t="s">
        <v>207</v>
      </c>
      <c r="AO841" s="13"/>
      <c r="AR841"/>
    </row>
    <row r="842" spans="1:46" x14ac:dyDescent="0.35">
      <c r="A842">
        <v>841</v>
      </c>
      <c r="B842" t="s">
        <v>360</v>
      </c>
      <c r="C842" t="s">
        <v>11570</v>
      </c>
      <c r="D842" t="s">
        <v>2969</v>
      </c>
      <c r="E842" t="s">
        <v>98</v>
      </c>
      <c r="G842" t="s">
        <v>3055</v>
      </c>
      <c r="H842" t="s">
        <v>91</v>
      </c>
      <c r="I842" t="s">
        <v>92</v>
      </c>
      <c r="J842" t="s">
        <v>2415</v>
      </c>
      <c r="K842" t="s">
        <v>5619</v>
      </c>
      <c r="M842" t="s">
        <v>207</v>
      </c>
      <c r="N842">
        <v>0.42</v>
      </c>
      <c r="R842" s="14">
        <v>44935</v>
      </c>
      <c r="T842" s="14">
        <v>44994</v>
      </c>
      <c r="U842" s="16" t="s">
        <v>1872</v>
      </c>
      <c r="V842" s="16">
        <f t="shared" si="130"/>
        <v>50.4</v>
      </c>
      <c r="W842" s="16" t="s">
        <v>2394</v>
      </c>
      <c r="X842" t="s">
        <v>207</v>
      </c>
      <c r="Y842" s="16" t="s">
        <v>2372</v>
      </c>
      <c r="Z842" s="16" t="s">
        <v>204</v>
      </c>
      <c r="AB842" s="17">
        <f t="shared" si="131"/>
        <v>42</v>
      </c>
      <c r="AC842" s="13">
        <v>45005</v>
      </c>
      <c r="AD842">
        <f t="shared" si="129"/>
        <v>42</v>
      </c>
      <c r="AE842" s="13">
        <v>45005</v>
      </c>
      <c r="AF842">
        <f t="shared" si="127"/>
        <v>42</v>
      </c>
      <c r="AG842" s="13">
        <v>45037</v>
      </c>
      <c r="AH842">
        <f t="shared" si="124"/>
        <v>2.94</v>
      </c>
      <c r="AI842" s="13">
        <v>45005</v>
      </c>
      <c r="AJ842">
        <f t="shared" si="128"/>
        <v>21</v>
      </c>
      <c r="AK842" s="13">
        <v>45047</v>
      </c>
      <c r="AL842">
        <v>0</v>
      </c>
      <c r="AM842" t="s">
        <v>2405</v>
      </c>
      <c r="AN842" t="s">
        <v>207</v>
      </c>
      <c r="AO842" s="13"/>
      <c r="AR842"/>
    </row>
    <row r="843" spans="1:46" x14ac:dyDescent="0.35">
      <c r="A843">
        <v>842</v>
      </c>
      <c r="B843" t="s">
        <v>360</v>
      </c>
      <c r="C843" t="s">
        <v>11571</v>
      </c>
      <c r="D843" t="s">
        <v>2970</v>
      </c>
      <c r="E843" t="s">
        <v>98</v>
      </c>
      <c r="G843" t="s">
        <v>3055</v>
      </c>
      <c r="H843" t="s">
        <v>91</v>
      </c>
      <c r="I843" t="s">
        <v>92</v>
      </c>
      <c r="J843" t="s">
        <v>2415</v>
      </c>
      <c r="K843" t="s">
        <v>5619</v>
      </c>
      <c r="M843" t="s">
        <v>207</v>
      </c>
      <c r="N843">
        <v>0.42</v>
      </c>
      <c r="R843" s="14">
        <v>44936</v>
      </c>
      <c r="T843" s="14">
        <v>44995</v>
      </c>
      <c r="U843" s="16" t="s">
        <v>1872</v>
      </c>
      <c r="V843" s="16">
        <f t="shared" si="130"/>
        <v>50.4</v>
      </c>
      <c r="W843" s="16" t="s">
        <v>2394</v>
      </c>
      <c r="X843" t="s">
        <v>207</v>
      </c>
      <c r="Y843" s="16" t="s">
        <v>1873</v>
      </c>
      <c r="Z843" s="16" t="s">
        <v>204</v>
      </c>
      <c r="AB843" s="17">
        <f t="shared" si="131"/>
        <v>42</v>
      </c>
      <c r="AC843" s="13">
        <v>45003</v>
      </c>
      <c r="AD843">
        <f t="shared" si="129"/>
        <v>42</v>
      </c>
      <c r="AE843" s="13">
        <v>45003</v>
      </c>
      <c r="AF843">
        <f t="shared" si="127"/>
        <v>42</v>
      </c>
      <c r="AG843" s="13">
        <v>45035</v>
      </c>
      <c r="AH843">
        <f t="shared" si="124"/>
        <v>2.94</v>
      </c>
      <c r="AI843" s="13">
        <v>45002</v>
      </c>
      <c r="AJ843">
        <f t="shared" si="128"/>
        <v>21</v>
      </c>
      <c r="AK843" s="13">
        <v>45045</v>
      </c>
      <c r="AL843">
        <v>0</v>
      </c>
      <c r="AM843" t="s">
        <v>2405</v>
      </c>
      <c r="AN843" t="s">
        <v>207</v>
      </c>
      <c r="AO843" s="13"/>
      <c r="AR843"/>
    </row>
    <row r="844" spans="1:46" x14ac:dyDescent="0.35">
      <c r="A844">
        <v>843</v>
      </c>
      <c r="B844" t="s">
        <v>360</v>
      </c>
      <c r="C844" t="s">
        <v>11572</v>
      </c>
      <c r="D844" t="s">
        <v>2971</v>
      </c>
      <c r="E844" t="s">
        <v>98</v>
      </c>
      <c r="G844" t="s">
        <v>3055</v>
      </c>
      <c r="H844" t="s">
        <v>91</v>
      </c>
      <c r="I844" t="s">
        <v>92</v>
      </c>
      <c r="J844" t="s">
        <v>2415</v>
      </c>
      <c r="K844" t="s">
        <v>5619</v>
      </c>
      <c r="M844" t="s">
        <v>207</v>
      </c>
      <c r="N844">
        <v>0.56000000000000005</v>
      </c>
      <c r="R844" s="14">
        <v>44937</v>
      </c>
      <c r="T844" s="14">
        <v>44996</v>
      </c>
      <c r="U844" s="16" t="s">
        <v>1872</v>
      </c>
      <c r="V844" s="16">
        <f t="shared" si="130"/>
        <v>67.2</v>
      </c>
      <c r="W844" s="16" t="s">
        <v>2394</v>
      </c>
      <c r="X844" t="s">
        <v>207</v>
      </c>
      <c r="Y844" s="16" t="s">
        <v>1873</v>
      </c>
      <c r="Z844" s="16" t="s">
        <v>204</v>
      </c>
      <c r="AB844" s="17">
        <f t="shared" si="131"/>
        <v>56.000000000000007</v>
      </c>
      <c r="AC844" s="13">
        <v>45003</v>
      </c>
      <c r="AD844">
        <f t="shared" si="129"/>
        <v>56.000000000000007</v>
      </c>
      <c r="AE844" s="13">
        <v>45003</v>
      </c>
      <c r="AF844">
        <f t="shared" si="127"/>
        <v>56.000000000000007</v>
      </c>
      <c r="AG844" s="13">
        <v>45036</v>
      </c>
      <c r="AH844">
        <f t="shared" si="124"/>
        <v>3.9200000000000004</v>
      </c>
      <c r="AI844" s="13">
        <v>45004</v>
      </c>
      <c r="AJ844">
        <f t="shared" si="128"/>
        <v>28.000000000000004</v>
      </c>
      <c r="AK844" s="13">
        <v>45048</v>
      </c>
      <c r="AL844">
        <v>0</v>
      </c>
      <c r="AM844" t="s">
        <v>2405</v>
      </c>
      <c r="AN844" t="s">
        <v>207</v>
      </c>
      <c r="AO844" s="13"/>
      <c r="AR844"/>
    </row>
    <row r="845" spans="1:46" x14ac:dyDescent="0.35">
      <c r="A845">
        <v>844</v>
      </c>
      <c r="B845" t="s">
        <v>360</v>
      </c>
      <c r="C845" t="s">
        <v>11573</v>
      </c>
      <c r="D845" t="s">
        <v>2972</v>
      </c>
      <c r="E845" t="s">
        <v>98</v>
      </c>
      <c r="G845" t="s">
        <v>3055</v>
      </c>
      <c r="H845" t="s">
        <v>91</v>
      </c>
      <c r="I845" t="s">
        <v>92</v>
      </c>
      <c r="J845" t="s">
        <v>2415</v>
      </c>
      <c r="K845" t="s">
        <v>5619</v>
      </c>
      <c r="M845" t="s">
        <v>207</v>
      </c>
      <c r="N845">
        <v>0.39</v>
      </c>
      <c r="R845" s="14">
        <v>44938</v>
      </c>
      <c r="T845" s="14">
        <v>44997</v>
      </c>
      <c r="U845" s="16" t="s">
        <v>1872</v>
      </c>
      <c r="V845" s="16">
        <f t="shared" si="130"/>
        <v>46.800000000000004</v>
      </c>
      <c r="W845" s="16" t="s">
        <v>2394</v>
      </c>
      <c r="X845" t="s">
        <v>207</v>
      </c>
      <c r="Y845" s="16" t="s">
        <v>1873</v>
      </c>
      <c r="Z845" s="16" t="s">
        <v>204</v>
      </c>
      <c r="AB845" s="17">
        <f t="shared" si="131"/>
        <v>39</v>
      </c>
      <c r="AC845" s="13">
        <v>45004</v>
      </c>
      <c r="AD845">
        <f t="shared" si="129"/>
        <v>39</v>
      </c>
      <c r="AE845" s="13">
        <v>45004</v>
      </c>
      <c r="AF845">
        <f t="shared" si="127"/>
        <v>39</v>
      </c>
      <c r="AG845" s="13">
        <v>45036</v>
      </c>
      <c r="AH845">
        <f t="shared" si="124"/>
        <v>2.73</v>
      </c>
      <c r="AI845" s="13">
        <v>45002</v>
      </c>
      <c r="AJ845">
        <f t="shared" si="128"/>
        <v>19.5</v>
      </c>
      <c r="AK845" s="13">
        <v>45048</v>
      </c>
      <c r="AL845">
        <v>0</v>
      </c>
      <c r="AM845" t="s">
        <v>2405</v>
      </c>
      <c r="AN845" t="s">
        <v>207</v>
      </c>
      <c r="AO845" s="13"/>
      <c r="AR845"/>
    </row>
    <row r="846" spans="1:46" x14ac:dyDescent="0.35">
      <c r="A846">
        <v>845</v>
      </c>
      <c r="B846" t="s">
        <v>360</v>
      </c>
      <c r="C846" t="s">
        <v>11574</v>
      </c>
      <c r="D846" t="s">
        <v>2973</v>
      </c>
      <c r="E846" t="s">
        <v>98</v>
      </c>
      <c r="F846">
        <v>1976</v>
      </c>
      <c r="G846" t="s">
        <v>3055</v>
      </c>
      <c r="H846" t="s">
        <v>91</v>
      </c>
      <c r="I846" t="s">
        <v>92</v>
      </c>
      <c r="J846" t="s">
        <v>2415</v>
      </c>
      <c r="K846" t="s">
        <v>5619</v>
      </c>
      <c r="L846" t="s">
        <v>3059</v>
      </c>
      <c r="M846" t="s">
        <v>207</v>
      </c>
      <c r="N846">
        <v>1.68</v>
      </c>
      <c r="R846" s="14">
        <v>44941</v>
      </c>
      <c r="S846" t="s">
        <v>207</v>
      </c>
      <c r="T846" s="14">
        <v>44972</v>
      </c>
      <c r="U846" s="16" t="s">
        <v>1872</v>
      </c>
      <c r="V846" s="16">
        <f t="shared" si="130"/>
        <v>201.6</v>
      </c>
      <c r="W846" s="16" t="s">
        <v>2394</v>
      </c>
      <c r="X846" t="s">
        <v>207</v>
      </c>
      <c r="Y846" s="16" t="s">
        <v>1873</v>
      </c>
      <c r="Z846" s="16" t="s">
        <v>204</v>
      </c>
      <c r="AB846" s="17">
        <f t="shared" si="131"/>
        <v>168</v>
      </c>
      <c r="AC846" s="13">
        <v>45000</v>
      </c>
      <c r="AD846">
        <f t="shared" si="129"/>
        <v>168</v>
      </c>
      <c r="AE846" s="13">
        <v>45000</v>
      </c>
      <c r="AF846">
        <f t="shared" si="127"/>
        <v>168</v>
      </c>
      <c r="AG846" s="13">
        <v>45000</v>
      </c>
      <c r="AH846">
        <f t="shared" si="124"/>
        <v>11.76</v>
      </c>
      <c r="AI846" s="13">
        <v>44994</v>
      </c>
      <c r="AJ846">
        <f t="shared" si="128"/>
        <v>84</v>
      </c>
      <c r="AK846" s="13">
        <v>45031</v>
      </c>
      <c r="AL846">
        <v>0</v>
      </c>
      <c r="AN846" t="s">
        <v>204</v>
      </c>
      <c r="AO846" s="13">
        <v>45103</v>
      </c>
      <c r="AP846" s="13">
        <v>45109</v>
      </c>
      <c r="AQ846" s="13">
        <v>45111</v>
      </c>
      <c r="AR846">
        <f t="shared" ref="AR846:AR863" si="132">AS846/N846</f>
        <v>3.5</v>
      </c>
      <c r="AS846">
        <f t="shared" ref="AS846:AS863" si="133">N846*3.5</f>
        <v>5.88</v>
      </c>
      <c r="AT846" t="s">
        <v>1946</v>
      </c>
    </row>
    <row r="847" spans="1:46" x14ac:dyDescent="0.35">
      <c r="A847">
        <v>846</v>
      </c>
      <c r="B847" t="s">
        <v>360</v>
      </c>
      <c r="C847" t="s">
        <v>11575</v>
      </c>
      <c r="D847" t="s">
        <v>2975</v>
      </c>
      <c r="E847" t="s">
        <v>98</v>
      </c>
      <c r="F847">
        <v>1980</v>
      </c>
      <c r="G847" t="s">
        <v>3055</v>
      </c>
      <c r="H847" t="s">
        <v>91</v>
      </c>
      <c r="I847" t="s">
        <v>92</v>
      </c>
      <c r="J847" t="s">
        <v>2415</v>
      </c>
      <c r="K847" t="s">
        <v>5619</v>
      </c>
      <c r="L847" t="s">
        <v>3060</v>
      </c>
      <c r="M847" t="s">
        <v>207</v>
      </c>
      <c r="N847">
        <v>1.29</v>
      </c>
      <c r="R847" s="14">
        <v>44929</v>
      </c>
      <c r="S847" t="s">
        <v>207</v>
      </c>
      <c r="T847" s="14">
        <v>44970</v>
      </c>
      <c r="U847" s="16" t="s">
        <v>1872</v>
      </c>
      <c r="V847" s="16">
        <f t="shared" si="130"/>
        <v>154.80000000000001</v>
      </c>
      <c r="W847" s="16" t="s">
        <v>2394</v>
      </c>
      <c r="X847" t="s">
        <v>207</v>
      </c>
      <c r="Y847" s="16" t="s">
        <v>1873</v>
      </c>
      <c r="Z847" s="16" t="s">
        <v>204</v>
      </c>
      <c r="AB847" s="17">
        <f t="shared" si="131"/>
        <v>129</v>
      </c>
      <c r="AC847" s="13">
        <v>44998</v>
      </c>
      <c r="AD847">
        <f t="shared" si="129"/>
        <v>129</v>
      </c>
      <c r="AE847" s="13">
        <v>44998</v>
      </c>
      <c r="AF847">
        <f t="shared" si="127"/>
        <v>129</v>
      </c>
      <c r="AG847" s="13">
        <v>44998</v>
      </c>
      <c r="AH847">
        <f t="shared" si="124"/>
        <v>9.0300000000000011</v>
      </c>
      <c r="AI847" s="13">
        <v>44992</v>
      </c>
      <c r="AJ847">
        <f t="shared" si="128"/>
        <v>64.5</v>
      </c>
      <c r="AK847" s="13">
        <v>45029</v>
      </c>
      <c r="AL847">
        <v>0</v>
      </c>
      <c r="AN847" t="s">
        <v>204</v>
      </c>
      <c r="AO847" s="13">
        <v>45103</v>
      </c>
      <c r="AP847" s="13">
        <v>45107</v>
      </c>
      <c r="AQ847" s="13">
        <v>45109</v>
      </c>
      <c r="AR847">
        <f t="shared" si="132"/>
        <v>3.5000000000000004</v>
      </c>
      <c r="AS847">
        <f t="shared" si="133"/>
        <v>4.5150000000000006</v>
      </c>
      <c r="AT847" t="s">
        <v>1946</v>
      </c>
    </row>
    <row r="848" spans="1:46" x14ac:dyDescent="0.35">
      <c r="A848">
        <v>847</v>
      </c>
      <c r="B848" t="s">
        <v>360</v>
      </c>
      <c r="C848" t="s">
        <v>11576</v>
      </c>
      <c r="D848" t="s">
        <v>2976</v>
      </c>
      <c r="E848" t="s">
        <v>93</v>
      </c>
      <c r="F848">
        <v>1977</v>
      </c>
      <c r="G848" t="s">
        <v>3055</v>
      </c>
      <c r="H848" t="s">
        <v>91</v>
      </c>
      <c r="I848" t="s">
        <v>92</v>
      </c>
      <c r="J848" t="s">
        <v>2415</v>
      </c>
      <c r="K848" t="s">
        <v>5619</v>
      </c>
      <c r="L848" t="s">
        <v>3061</v>
      </c>
      <c r="M848" t="s">
        <v>207</v>
      </c>
      <c r="N848">
        <v>2.33</v>
      </c>
      <c r="R848" s="14">
        <v>44942</v>
      </c>
      <c r="S848" t="s">
        <v>207</v>
      </c>
      <c r="T848" s="14">
        <v>44971</v>
      </c>
      <c r="U848" s="16" t="s">
        <v>1872</v>
      </c>
      <c r="V848" s="16">
        <f t="shared" si="130"/>
        <v>279.60000000000002</v>
      </c>
      <c r="W848" s="16" t="s">
        <v>2394</v>
      </c>
      <c r="X848" t="s">
        <v>207</v>
      </c>
      <c r="Y848" s="16" t="s">
        <v>1873</v>
      </c>
      <c r="Z848" s="16" t="s">
        <v>204</v>
      </c>
      <c r="AB848" s="17">
        <f t="shared" si="131"/>
        <v>233</v>
      </c>
      <c r="AC848" s="13">
        <v>45000</v>
      </c>
      <c r="AD848">
        <f t="shared" si="129"/>
        <v>233</v>
      </c>
      <c r="AE848" s="13">
        <v>45000</v>
      </c>
      <c r="AF848">
        <f t="shared" si="127"/>
        <v>233</v>
      </c>
      <c r="AG848" s="13">
        <v>45000</v>
      </c>
      <c r="AH848">
        <f t="shared" si="124"/>
        <v>16.310000000000002</v>
      </c>
      <c r="AI848" s="13">
        <v>44994</v>
      </c>
      <c r="AJ848">
        <f t="shared" si="128"/>
        <v>116.5</v>
      </c>
      <c r="AK848" s="13">
        <v>45029</v>
      </c>
      <c r="AL848">
        <v>0</v>
      </c>
      <c r="AN848" t="s">
        <v>204</v>
      </c>
      <c r="AO848" s="13">
        <v>45103</v>
      </c>
      <c r="AP848" s="13">
        <v>45110</v>
      </c>
      <c r="AQ848" s="13">
        <v>45112</v>
      </c>
      <c r="AR848">
        <f t="shared" si="132"/>
        <v>3.5000000000000004</v>
      </c>
      <c r="AS848">
        <f t="shared" si="133"/>
        <v>8.1550000000000011</v>
      </c>
      <c r="AT848" t="s">
        <v>1946</v>
      </c>
    </row>
    <row r="849" spans="1:46" x14ac:dyDescent="0.35">
      <c r="A849">
        <v>848</v>
      </c>
      <c r="B849" t="s">
        <v>360</v>
      </c>
      <c r="C849" t="s">
        <v>11577</v>
      </c>
      <c r="D849" t="s">
        <v>2977</v>
      </c>
      <c r="E849" t="s">
        <v>98</v>
      </c>
      <c r="F849">
        <v>1980</v>
      </c>
      <c r="G849" t="s">
        <v>3055</v>
      </c>
      <c r="H849" t="s">
        <v>91</v>
      </c>
      <c r="I849" t="s">
        <v>92</v>
      </c>
      <c r="J849" t="s">
        <v>2415</v>
      </c>
      <c r="K849" t="s">
        <v>5619</v>
      </c>
      <c r="L849" t="s">
        <v>3062</v>
      </c>
      <c r="M849" t="s">
        <v>207</v>
      </c>
      <c r="N849">
        <v>1.45</v>
      </c>
      <c r="R849" s="14">
        <v>44950</v>
      </c>
      <c r="S849" t="s">
        <v>207</v>
      </c>
      <c r="T849" s="14">
        <v>44972</v>
      </c>
      <c r="U849" s="16" t="s">
        <v>1872</v>
      </c>
      <c r="V849" s="16">
        <f t="shared" si="130"/>
        <v>174</v>
      </c>
      <c r="W849" s="16" t="s">
        <v>2394</v>
      </c>
      <c r="X849" t="s">
        <v>207</v>
      </c>
      <c r="Y849" s="16" t="s">
        <v>1873</v>
      </c>
      <c r="Z849" s="16" t="s">
        <v>204</v>
      </c>
      <c r="AB849" s="17">
        <f t="shared" si="131"/>
        <v>145</v>
      </c>
      <c r="AC849" s="13">
        <v>45000</v>
      </c>
      <c r="AD849">
        <f t="shared" si="129"/>
        <v>145</v>
      </c>
      <c r="AE849" s="13">
        <v>45000</v>
      </c>
      <c r="AF849">
        <f t="shared" si="127"/>
        <v>145</v>
      </c>
      <c r="AG849" s="13">
        <v>45000</v>
      </c>
      <c r="AH849">
        <f t="shared" si="124"/>
        <v>10.15</v>
      </c>
      <c r="AI849" s="13">
        <v>44994</v>
      </c>
      <c r="AJ849">
        <f t="shared" si="128"/>
        <v>72.5</v>
      </c>
      <c r="AK849" s="13">
        <v>45031</v>
      </c>
      <c r="AL849">
        <v>0</v>
      </c>
      <c r="AN849" t="s">
        <v>204</v>
      </c>
      <c r="AO849" s="13">
        <v>45104</v>
      </c>
      <c r="AP849" s="13">
        <v>45111</v>
      </c>
      <c r="AQ849" s="13">
        <v>45112</v>
      </c>
      <c r="AR849">
        <f t="shared" si="132"/>
        <v>3.5000000000000004</v>
      </c>
      <c r="AS849">
        <f t="shared" si="133"/>
        <v>5.0750000000000002</v>
      </c>
      <c r="AT849" t="s">
        <v>1946</v>
      </c>
    </row>
    <row r="850" spans="1:46" x14ac:dyDescent="0.35">
      <c r="A850">
        <v>849</v>
      </c>
      <c r="B850" t="s">
        <v>360</v>
      </c>
      <c r="C850" t="s">
        <v>11578</v>
      </c>
      <c r="D850" t="s">
        <v>2978</v>
      </c>
      <c r="E850" t="s">
        <v>98</v>
      </c>
      <c r="F850">
        <v>1978</v>
      </c>
      <c r="G850" t="s">
        <v>3055</v>
      </c>
      <c r="H850" t="s">
        <v>91</v>
      </c>
      <c r="I850" t="s">
        <v>92</v>
      </c>
      <c r="J850" t="s">
        <v>2415</v>
      </c>
      <c r="K850" t="s">
        <v>5619</v>
      </c>
      <c r="L850" t="s">
        <v>3063</v>
      </c>
      <c r="M850" t="s">
        <v>207</v>
      </c>
      <c r="N850">
        <v>0.77</v>
      </c>
      <c r="R850" s="14">
        <v>44951</v>
      </c>
      <c r="S850" t="s">
        <v>207</v>
      </c>
      <c r="T850" s="14">
        <v>44972</v>
      </c>
      <c r="U850" s="16" t="s">
        <v>1872</v>
      </c>
      <c r="V850" s="16">
        <f t="shared" si="130"/>
        <v>92.4</v>
      </c>
      <c r="W850" s="16" t="s">
        <v>2394</v>
      </c>
      <c r="X850" t="s">
        <v>207</v>
      </c>
      <c r="Y850" s="16" t="s">
        <v>1873</v>
      </c>
      <c r="Z850" s="16" t="s">
        <v>204</v>
      </c>
      <c r="AB850" s="17">
        <f t="shared" si="131"/>
        <v>77</v>
      </c>
      <c r="AC850" s="13">
        <v>45000</v>
      </c>
      <c r="AD850">
        <f t="shared" si="129"/>
        <v>77</v>
      </c>
      <c r="AE850" s="13">
        <v>45000</v>
      </c>
      <c r="AF850">
        <f t="shared" si="127"/>
        <v>77</v>
      </c>
      <c r="AG850" s="13">
        <v>45000</v>
      </c>
      <c r="AH850">
        <f t="shared" si="124"/>
        <v>5.3900000000000006</v>
      </c>
      <c r="AI850" s="13">
        <v>44994</v>
      </c>
      <c r="AJ850">
        <f t="shared" si="128"/>
        <v>38.5</v>
      </c>
      <c r="AK850" s="13">
        <v>45031</v>
      </c>
      <c r="AL850">
        <v>0</v>
      </c>
      <c r="AN850" t="s">
        <v>204</v>
      </c>
      <c r="AO850" s="13">
        <v>45103</v>
      </c>
      <c r="AP850" s="13">
        <v>45116</v>
      </c>
      <c r="AQ850" s="13">
        <v>45116</v>
      </c>
      <c r="AR850">
        <f t="shared" si="132"/>
        <v>3.5000000000000004</v>
      </c>
      <c r="AS850">
        <f t="shared" si="133"/>
        <v>2.6950000000000003</v>
      </c>
      <c r="AT850" t="s">
        <v>1946</v>
      </c>
    </row>
    <row r="851" spans="1:46" x14ac:dyDescent="0.35">
      <c r="A851">
        <v>850</v>
      </c>
      <c r="B851" t="s">
        <v>360</v>
      </c>
      <c r="C851" t="s">
        <v>11579</v>
      </c>
      <c r="D851" t="s">
        <v>2979</v>
      </c>
      <c r="E851" t="s">
        <v>98</v>
      </c>
      <c r="F851">
        <v>1985</v>
      </c>
      <c r="G851" t="s">
        <v>3055</v>
      </c>
      <c r="H851" t="s">
        <v>91</v>
      </c>
      <c r="I851" t="s">
        <v>92</v>
      </c>
      <c r="J851" t="s">
        <v>2415</v>
      </c>
      <c r="K851" t="s">
        <v>5619</v>
      </c>
      <c r="L851" t="s">
        <v>3064</v>
      </c>
      <c r="M851" t="s">
        <v>204</v>
      </c>
      <c r="N851">
        <v>0.48</v>
      </c>
      <c r="R851" s="14">
        <v>44952</v>
      </c>
      <c r="S851" t="s">
        <v>207</v>
      </c>
      <c r="T851" s="14">
        <v>44983</v>
      </c>
      <c r="U851" s="16" t="s">
        <v>1872</v>
      </c>
      <c r="V851" s="16">
        <f t="shared" si="130"/>
        <v>57.599999999999994</v>
      </c>
      <c r="W851" s="16" t="s">
        <v>2394</v>
      </c>
      <c r="X851" t="s">
        <v>207</v>
      </c>
      <c r="Y851" s="16" t="s">
        <v>1873</v>
      </c>
      <c r="Z851" s="16" t="s">
        <v>204</v>
      </c>
      <c r="AB851" s="17">
        <f t="shared" si="131"/>
        <v>48</v>
      </c>
      <c r="AC851" s="13">
        <v>45011</v>
      </c>
      <c r="AD851">
        <f t="shared" si="129"/>
        <v>48</v>
      </c>
      <c r="AE851" s="13">
        <v>45011</v>
      </c>
      <c r="AF851">
        <f t="shared" si="127"/>
        <v>48</v>
      </c>
      <c r="AG851" s="13">
        <v>45011</v>
      </c>
      <c r="AH851">
        <f t="shared" ref="AH851:AH914" si="134">N851*7</f>
        <v>3.36</v>
      </c>
      <c r="AI851" s="13">
        <v>45005</v>
      </c>
      <c r="AJ851">
        <f t="shared" si="128"/>
        <v>24</v>
      </c>
      <c r="AK851" s="13">
        <v>45042</v>
      </c>
      <c r="AL851">
        <v>0</v>
      </c>
      <c r="AN851" t="s">
        <v>204</v>
      </c>
      <c r="AO851" s="13">
        <v>45105</v>
      </c>
      <c r="AP851" s="13">
        <v>45111</v>
      </c>
      <c r="AQ851" s="13">
        <v>45111</v>
      </c>
      <c r="AR851">
        <f t="shared" si="132"/>
        <v>3.5</v>
      </c>
      <c r="AS851">
        <f t="shared" si="133"/>
        <v>1.68</v>
      </c>
      <c r="AT851" t="s">
        <v>1946</v>
      </c>
    </row>
    <row r="852" spans="1:46" x14ac:dyDescent="0.35">
      <c r="A852">
        <v>851</v>
      </c>
      <c r="B852" t="s">
        <v>360</v>
      </c>
      <c r="C852" t="s">
        <v>11580</v>
      </c>
      <c r="D852" t="s">
        <v>2980</v>
      </c>
      <c r="E852" t="s">
        <v>98</v>
      </c>
      <c r="G852" t="s">
        <v>3055</v>
      </c>
      <c r="H852" t="s">
        <v>91</v>
      </c>
      <c r="I852" t="s">
        <v>92</v>
      </c>
      <c r="J852" t="s">
        <v>2415</v>
      </c>
      <c r="K852" t="s">
        <v>5619</v>
      </c>
      <c r="L852" t="s">
        <v>3065</v>
      </c>
      <c r="M852" t="s">
        <v>207</v>
      </c>
      <c r="N852">
        <v>0.53</v>
      </c>
      <c r="R852" s="14">
        <v>44950</v>
      </c>
      <c r="S852" t="s">
        <v>207</v>
      </c>
      <c r="T852" s="14">
        <v>44984</v>
      </c>
      <c r="U852" s="16" t="s">
        <v>1872</v>
      </c>
      <c r="V852" s="16">
        <f t="shared" si="130"/>
        <v>63.6</v>
      </c>
      <c r="W852" s="16" t="s">
        <v>2394</v>
      </c>
      <c r="X852" t="s">
        <v>207</v>
      </c>
      <c r="Y852" s="16" t="s">
        <v>1873</v>
      </c>
      <c r="Z852" s="16" t="s">
        <v>204</v>
      </c>
      <c r="AB852" s="17">
        <f t="shared" si="131"/>
        <v>53</v>
      </c>
      <c r="AC852" s="13">
        <v>45012</v>
      </c>
      <c r="AD852">
        <f t="shared" si="129"/>
        <v>53</v>
      </c>
      <c r="AE852" s="13">
        <v>45012</v>
      </c>
      <c r="AF852">
        <f t="shared" si="127"/>
        <v>53</v>
      </c>
      <c r="AG852" s="13">
        <v>45012</v>
      </c>
      <c r="AH852">
        <f t="shared" si="134"/>
        <v>3.71</v>
      </c>
      <c r="AI852" s="13">
        <v>45006</v>
      </c>
      <c r="AJ852">
        <f t="shared" si="128"/>
        <v>26.5</v>
      </c>
      <c r="AK852" s="13">
        <v>45043</v>
      </c>
      <c r="AL852">
        <v>0</v>
      </c>
      <c r="AN852" t="s">
        <v>204</v>
      </c>
      <c r="AO852" s="13">
        <v>45105</v>
      </c>
      <c r="AP852" s="13">
        <v>45111</v>
      </c>
      <c r="AQ852" s="13">
        <v>45111</v>
      </c>
      <c r="AR852">
        <f t="shared" si="132"/>
        <v>3.5</v>
      </c>
      <c r="AS852">
        <f t="shared" si="133"/>
        <v>1.855</v>
      </c>
      <c r="AT852" t="s">
        <v>1946</v>
      </c>
    </row>
    <row r="853" spans="1:46" x14ac:dyDescent="0.35">
      <c r="A853">
        <v>852</v>
      </c>
      <c r="B853" t="s">
        <v>360</v>
      </c>
      <c r="C853" t="s">
        <v>11581</v>
      </c>
      <c r="D853" t="s">
        <v>2981</v>
      </c>
      <c r="E853" t="s">
        <v>98</v>
      </c>
      <c r="F853">
        <v>1992</v>
      </c>
      <c r="G853" t="s">
        <v>3055</v>
      </c>
      <c r="H853" t="s">
        <v>91</v>
      </c>
      <c r="I853" t="s">
        <v>92</v>
      </c>
      <c r="J853" t="s">
        <v>2415</v>
      </c>
      <c r="K853" t="s">
        <v>5619</v>
      </c>
      <c r="L853" t="s">
        <v>3065</v>
      </c>
      <c r="M853" t="s">
        <v>207</v>
      </c>
      <c r="N853">
        <v>0.61</v>
      </c>
      <c r="R853" s="14">
        <v>44950</v>
      </c>
      <c r="S853" t="s">
        <v>207</v>
      </c>
      <c r="T853" s="14">
        <v>44973</v>
      </c>
      <c r="U853" s="16" t="s">
        <v>1872</v>
      </c>
      <c r="V853" s="16">
        <f t="shared" si="130"/>
        <v>73.2</v>
      </c>
      <c r="W853" s="16" t="s">
        <v>2394</v>
      </c>
      <c r="X853" t="s">
        <v>207</v>
      </c>
      <c r="Y853" s="16" t="s">
        <v>1873</v>
      </c>
      <c r="Z853" s="16" t="s">
        <v>204</v>
      </c>
      <c r="AB853" s="17">
        <f t="shared" si="131"/>
        <v>61</v>
      </c>
      <c r="AC853" s="13">
        <v>45001</v>
      </c>
      <c r="AD853">
        <f t="shared" si="129"/>
        <v>61</v>
      </c>
      <c r="AE853" s="13">
        <v>45001</v>
      </c>
      <c r="AF853">
        <f t="shared" si="127"/>
        <v>61</v>
      </c>
      <c r="AG853" s="13">
        <v>45001</v>
      </c>
      <c r="AH853">
        <f t="shared" si="134"/>
        <v>4.2699999999999996</v>
      </c>
      <c r="AI853" s="13">
        <v>44995</v>
      </c>
      <c r="AJ853">
        <f t="shared" si="128"/>
        <v>30.5</v>
      </c>
      <c r="AK853" s="13">
        <v>45032</v>
      </c>
      <c r="AL853">
        <v>0</v>
      </c>
      <c r="AN853" t="s">
        <v>204</v>
      </c>
      <c r="AO853" s="13">
        <v>45098</v>
      </c>
      <c r="AP853" s="13">
        <v>45117</v>
      </c>
      <c r="AQ853" s="13">
        <v>45117</v>
      </c>
      <c r="AR853">
        <f t="shared" si="132"/>
        <v>3.4999999999999996</v>
      </c>
      <c r="AS853">
        <f t="shared" si="133"/>
        <v>2.1349999999999998</v>
      </c>
      <c r="AT853" t="s">
        <v>1946</v>
      </c>
    </row>
    <row r="854" spans="1:46" x14ac:dyDescent="0.35">
      <c r="A854">
        <v>853</v>
      </c>
      <c r="B854" t="s">
        <v>360</v>
      </c>
      <c r="C854" t="s">
        <v>11582</v>
      </c>
      <c r="D854" t="s">
        <v>2741</v>
      </c>
      <c r="E854" t="s">
        <v>98</v>
      </c>
      <c r="F854">
        <v>1992</v>
      </c>
      <c r="G854" t="s">
        <v>3055</v>
      </c>
      <c r="H854" t="s">
        <v>91</v>
      </c>
      <c r="I854" t="s">
        <v>92</v>
      </c>
      <c r="J854" t="s">
        <v>2415</v>
      </c>
      <c r="K854" t="s">
        <v>5619</v>
      </c>
      <c r="L854" t="s">
        <v>3066</v>
      </c>
      <c r="M854" t="s">
        <v>207</v>
      </c>
      <c r="N854">
        <v>0.81</v>
      </c>
      <c r="R854" s="14">
        <v>44950</v>
      </c>
      <c r="S854" t="s">
        <v>207</v>
      </c>
      <c r="T854" s="14">
        <v>44977</v>
      </c>
      <c r="U854" s="16" t="s">
        <v>1872</v>
      </c>
      <c r="V854" s="16">
        <f t="shared" si="130"/>
        <v>97.2</v>
      </c>
      <c r="W854" s="16" t="s">
        <v>2394</v>
      </c>
      <c r="X854" t="s">
        <v>207</v>
      </c>
      <c r="Y854" s="16" t="s">
        <v>1873</v>
      </c>
      <c r="Z854" s="16" t="s">
        <v>204</v>
      </c>
      <c r="AB854" s="17">
        <f t="shared" si="131"/>
        <v>81</v>
      </c>
      <c r="AC854" s="13">
        <v>45005</v>
      </c>
      <c r="AD854">
        <f t="shared" si="129"/>
        <v>81</v>
      </c>
      <c r="AE854" s="13">
        <v>45005</v>
      </c>
      <c r="AF854">
        <f t="shared" si="127"/>
        <v>81</v>
      </c>
      <c r="AG854" s="13">
        <v>45005</v>
      </c>
      <c r="AH854">
        <f t="shared" si="134"/>
        <v>5.67</v>
      </c>
      <c r="AI854" s="13">
        <v>45000</v>
      </c>
      <c r="AJ854">
        <f t="shared" si="128"/>
        <v>40.5</v>
      </c>
      <c r="AK854" s="13">
        <v>45036</v>
      </c>
      <c r="AL854">
        <v>0</v>
      </c>
      <c r="AN854" t="s">
        <v>204</v>
      </c>
      <c r="AO854" s="13">
        <v>45102</v>
      </c>
      <c r="AP854" s="13">
        <v>45116</v>
      </c>
      <c r="AQ854" s="13">
        <v>45116</v>
      </c>
      <c r="AR854">
        <f t="shared" si="132"/>
        <v>3.4999999999999996</v>
      </c>
      <c r="AS854">
        <f t="shared" si="133"/>
        <v>2.835</v>
      </c>
      <c r="AT854" t="s">
        <v>1946</v>
      </c>
    </row>
    <row r="855" spans="1:46" x14ac:dyDescent="0.35">
      <c r="A855">
        <v>854</v>
      </c>
      <c r="B855" t="s">
        <v>360</v>
      </c>
      <c r="C855" t="s">
        <v>11583</v>
      </c>
      <c r="D855" t="s">
        <v>2982</v>
      </c>
      <c r="E855" t="s">
        <v>98</v>
      </c>
      <c r="F855">
        <v>1992</v>
      </c>
      <c r="G855" t="s">
        <v>3055</v>
      </c>
      <c r="H855" t="s">
        <v>91</v>
      </c>
      <c r="I855" t="s">
        <v>92</v>
      </c>
      <c r="J855" t="s">
        <v>2415</v>
      </c>
      <c r="K855" t="s">
        <v>5619</v>
      </c>
      <c r="L855" t="s">
        <v>3065</v>
      </c>
      <c r="M855" t="s">
        <v>207</v>
      </c>
      <c r="N855">
        <v>0.46</v>
      </c>
      <c r="R855" s="14">
        <v>44951</v>
      </c>
      <c r="S855" t="s">
        <v>207</v>
      </c>
      <c r="T855" s="14">
        <v>44977</v>
      </c>
      <c r="U855" s="16" t="s">
        <v>1872</v>
      </c>
      <c r="V855" s="16">
        <f t="shared" si="130"/>
        <v>55.2</v>
      </c>
      <c r="W855" s="16" t="s">
        <v>2394</v>
      </c>
      <c r="X855" t="s">
        <v>207</v>
      </c>
      <c r="Y855" s="16" t="s">
        <v>1873</v>
      </c>
      <c r="Z855" s="16" t="s">
        <v>204</v>
      </c>
      <c r="AB855" s="17">
        <f t="shared" si="131"/>
        <v>46</v>
      </c>
      <c r="AC855" s="13">
        <v>45005</v>
      </c>
      <c r="AD855">
        <f t="shared" si="129"/>
        <v>46</v>
      </c>
      <c r="AE855" s="13">
        <v>45005</v>
      </c>
      <c r="AF855">
        <f t="shared" si="127"/>
        <v>46</v>
      </c>
      <c r="AG855" s="13">
        <v>45005</v>
      </c>
      <c r="AH855">
        <f t="shared" si="134"/>
        <v>3.22</v>
      </c>
      <c r="AI855" s="13">
        <v>45000</v>
      </c>
      <c r="AJ855">
        <f t="shared" si="128"/>
        <v>23</v>
      </c>
      <c r="AK855" s="13">
        <v>45036</v>
      </c>
      <c r="AL855">
        <v>0</v>
      </c>
      <c r="AN855" t="s">
        <v>204</v>
      </c>
      <c r="AO855" s="13">
        <v>45101</v>
      </c>
      <c r="AP855" s="13">
        <v>45107</v>
      </c>
      <c r="AQ855" s="13">
        <v>45107</v>
      </c>
      <c r="AR855">
        <f t="shared" si="132"/>
        <v>3.5</v>
      </c>
      <c r="AS855">
        <f t="shared" si="133"/>
        <v>1.61</v>
      </c>
      <c r="AT855" t="s">
        <v>1946</v>
      </c>
    </row>
    <row r="856" spans="1:46" x14ac:dyDescent="0.35">
      <c r="A856">
        <v>855</v>
      </c>
      <c r="B856" t="s">
        <v>360</v>
      </c>
      <c r="C856" t="s">
        <v>11584</v>
      </c>
      <c r="D856" t="s">
        <v>2983</v>
      </c>
      <c r="E856" t="s">
        <v>98</v>
      </c>
      <c r="F856">
        <v>1975</v>
      </c>
      <c r="G856" t="s">
        <v>3055</v>
      </c>
      <c r="H856" t="s">
        <v>91</v>
      </c>
      <c r="I856" t="s">
        <v>92</v>
      </c>
      <c r="J856" t="s">
        <v>2415</v>
      </c>
      <c r="K856" t="s">
        <v>5619</v>
      </c>
      <c r="L856" t="s">
        <v>3067</v>
      </c>
      <c r="M856" t="s">
        <v>207</v>
      </c>
      <c r="N856">
        <v>2.13</v>
      </c>
      <c r="R856" s="14">
        <v>44952</v>
      </c>
      <c r="S856" t="s">
        <v>207</v>
      </c>
      <c r="T856" s="14">
        <v>44977</v>
      </c>
      <c r="U856" s="16" t="s">
        <v>1872</v>
      </c>
      <c r="V856" s="16">
        <f t="shared" si="130"/>
        <v>255.6</v>
      </c>
      <c r="W856" s="16" t="s">
        <v>2394</v>
      </c>
      <c r="X856" t="s">
        <v>207</v>
      </c>
      <c r="Y856" s="16" t="s">
        <v>1873</v>
      </c>
      <c r="Z856" s="16" t="s">
        <v>204</v>
      </c>
      <c r="AB856" s="17">
        <f t="shared" si="131"/>
        <v>213</v>
      </c>
      <c r="AC856" s="13">
        <v>45005</v>
      </c>
      <c r="AD856">
        <f t="shared" si="129"/>
        <v>213</v>
      </c>
      <c r="AE856" s="13">
        <v>45005</v>
      </c>
      <c r="AF856">
        <f t="shared" si="127"/>
        <v>213</v>
      </c>
      <c r="AG856" s="13">
        <v>45005</v>
      </c>
      <c r="AH856">
        <f t="shared" si="134"/>
        <v>14.91</v>
      </c>
      <c r="AI856" s="13">
        <v>45000</v>
      </c>
      <c r="AJ856">
        <f t="shared" si="128"/>
        <v>106.5</v>
      </c>
      <c r="AK856" s="13">
        <v>45036</v>
      </c>
      <c r="AL856">
        <v>1</v>
      </c>
      <c r="AN856" t="s">
        <v>204</v>
      </c>
      <c r="AO856" s="13">
        <v>45103</v>
      </c>
      <c r="AP856" s="13">
        <v>45107</v>
      </c>
      <c r="AQ856" s="13">
        <v>45110</v>
      </c>
      <c r="AR856">
        <f t="shared" si="132"/>
        <v>3.5</v>
      </c>
      <c r="AS856">
        <f t="shared" si="133"/>
        <v>7.4550000000000001</v>
      </c>
      <c r="AT856" t="s">
        <v>1946</v>
      </c>
    </row>
    <row r="857" spans="1:46" x14ac:dyDescent="0.35">
      <c r="A857">
        <v>856</v>
      </c>
      <c r="B857" t="s">
        <v>360</v>
      </c>
      <c r="C857" t="s">
        <v>11585</v>
      </c>
      <c r="D857" t="s">
        <v>2984</v>
      </c>
      <c r="E857" t="s">
        <v>98</v>
      </c>
      <c r="F857">
        <v>1979</v>
      </c>
      <c r="G857" t="s">
        <v>3055</v>
      </c>
      <c r="H857" t="s">
        <v>91</v>
      </c>
      <c r="I857" t="s">
        <v>92</v>
      </c>
      <c r="J857" t="s">
        <v>2415</v>
      </c>
      <c r="K857" t="s">
        <v>5619</v>
      </c>
      <c r="L857" t="s">
        <v>3068</v>
      </c>
      <c r="M857" t="s">
        <v>207</v>
      </c>
      <c r="N857">
        <v>1.1299999999999999</v>
      </c>
      <c r="R857" s="14">
        <v>44950</v>
      </c>
      <c r="S857" t="s">
        <v>207</v>
      </c>
      <c r="T857" s="14">
        <v>44980</v>
      </c>
      <c r="U857" s="16" t="s">
        <v>1872</v>
      </c>
      <c r="V857" s="16">
        <f t="shared" si="130"/>
        <v>135.6</v>
      </c>
      <c r="W857" s="16" t="s">
        <v>2394</v>
      </c>
      <c r="X857" t="s">
        <v>207</v>
      </c>
      <c r="Y857" s="16" t="s">
        <v>1873</v>
      </c>
      <c r="Z857" s="16" t="s">
        <v>204</v>
      </c>
      <c r="AB857" s="17">
        <f t="shared" si="131"/>
        <v>112.99999999999999</v>
      </c>
      <c r="AC857" s="13">
        <v>45008</v>
      </c>
      <c r="AD857">
        <f t="shared" si="129"/>
        <v>112.99999999999999</v>
      </c>
      <c r="AE857" s="13">
        <v>45008</v>
      </c>
      <c r="AF857">
        <f t="shared" si="127"/>
        <v>112.99999999999999</v>
      </c>
      <c r="AG857" s="13">
        <v>45008</v>
      </c>
      <c r="AH857">
        <f t="shared" si="134"/>
        <v>7.9099999999999993</v>
      </c>
      <c r="AI857" s="13">
        <v>45002</v>
      </c>
      <c r="AJ857">
        <f t="shared" si="128"/>
        <v>56.499999999999993</v>
      </c>
      <c r="AK857" s="13">
        <v>45039</v>
      </c>
      <c r="AL857">
        <v>0</v>
      </c>
      <c r="AN857" t="s">
        <v>204</v>
      </c>
      <c r="AO857" s="13">
        <v>45102</v>
      </c>
      <c r="AP857" s="13">
        <v>45109</v>
      </c>
      <c r="AQ857" s="13">
        <v>45109</v>
      </c>
      <c r="AR857">
        <f t="shared" si="132"/>
        <v>3.5</v>
      </c>
      <c r="AS857">
        <f t="shared" si="133"/>
        <v>3.9549999999999996</v>
      </c>
      <c r="AT857" t="s">
        <v>1946</v>
      </c>
    </row>
    <row r="858" spans="1:46" x14ac:dyDescent="0.35">
      <c r="A858">
        <v>857</v>
      </c>
      <c r="B858" t="s">
        <v>360</v>
      </c>
      <c r="C858" t="s">
        <v>11586</v>
      </c>
      <c r="D858" t="s">
        <v>2985</v>
      </c>
      <c r="E858" t="s">
        <v>98</v>
      </c>
      <c r="F858">
        <v>1987</v>
      </c>
      <c r="G858" t="s">
        <v>3055</v>
      </c>
      <c r="H858" t="s">
        <v>91</v>
      </c>
      <c r="I858" t="s">
        <v>92</v>
      </c>
      <c r="J858" t="s">
        <v>2415</v>
      </c>
      <c r="K858" t="s">
        <v>5619</v>
      </c>
      <c r="L858" t="s">
        <v>3065</v>
      </c>
      <c r="M858" t="s">
        <v>207</v>
      </c>
      <c r="N858">
        <v>2.0699999999999998</v>
      </c>
      <c r="R858" s="14">
        <v>44951</v>
      </c>
      <c r="S858" t="s">
        <v>207</v>
      </c>
      <c r="T858" s="14">
        <v>44979</v>
      </c>
      <c r="U858" s="16" t="s">
        <v>1872</v>
      </c>
      <c r="V858" s="16">
        <f t="shared" si="130"/>
        <v>248.39999999999998</v>
      </c>
      <c r="W858" s="16" t="s">
        <v>2394</v>
      </c>
      <c r="X858" t="s">
        <v>207</v>
      </c>
      <c r="Y858" s="16" t="s">
        <v>1873</v>
      </c>
      <c r="Z858" s="16" t="s">
        <v>204</v>
      </c>
      <c r="AB858" s="17">
        <f t="shared" si="131"/>
        <v>206.99999999999997</v>
      </c>
      <c r="AC858" s="13">
        <v>45007</v>
      </c>
      <c r="AD858">
        <f t="shared" si="129"/>
        <v>206.99999999999997</v>
      </c>
      <c r="AE858" s="13">
        <v>45007</v>
      </c>
      <c r="AF858">
        <f t="shared" si="127"/>
        <v>206.99999999999997</v>
      </c>
      <c r="AG858" s="13">
        <v>45007</v>
      </c>
      <c r="AH858">
        <f t="shared" si="134"/>
        <v>14.489999999999998</v>
      </c>
      <c r="AI858" s="13">
        <v>45002</v>
      </c>
      <c r="AJ858">
        <f t="shared" si="128"/>
        <v>103.49999999999999</v>
      </c>
      <c r="AK858" s="13">
        <v>45038</v>
      </c>
      <c r="AL858">
        <v>1</v>
      </c>
      <c r="AN858" t="s">
        <v>204</v>
      </c>
      <c r="AO858" s="13">
        <v>45103</v>
      </c>
      <c r="AP858" s="13">
        <v>45114</v>
      </c>
      <c r="AQ858" s="13">
        <v>45116</v>
      </c>
      <c r="AR858">
        <f t="shared" si="132"/>
        <v>3.5</v>
      </c>
      <c r="AS858">
        <f t="shared" si="133"/>
        <v>7.2449999999999992</v>
      </c>
      <c r="AT858" t="s">
        <v>1946</v>
      </c>
    </row>
    <row r="859" spans="1:46" x14ac:dyDescent="0.35">
      <c r="A859">
        <v>858</v>
      </c>
      <c r="B859" t="s">
        <v>360</v>
      </c>
      <c r="C859" t="s">
        <v>11587</v>
      </c>
      <c r="D859" t="s">
        <v>2986</v>
      </c>
      <c r="E859" t="s">
        <v>98</v>
      </c>
      <c r="F859">
        <v>1992</v>
      </c>
      <c r="G859" t="s">
        <v>3055</v>
      </c>
      <c r="H859" t="s">
        <v>91</v>
      </c>
      <c r="I859" t="s">
        <v>92</v>
      </c>
      <c r="J859" t="s">
        <v>2415</v>
      </c>
      <c r="K859" t="s">
        <v>5619</v>
      </c>
      <c r="L859" t="s">
        <v>3069</v>
      </c>
      <c r="M859" t="s">
        <v>207</v>
      </c>
      <c r="N859">
        <v>0.94</v>
      </c>
      <c r="R859" s="14">
        <v>44952</v>
      </c>
      <c r="S859" t="s">
        <v>207</v>
      </c>
      <c r="T859" s="14">
        <v>44975</v>
      </c>
      <c r="U859" s="16" t="s">
        <v>1872</v>
      </c>
      <c r="V859" s="16">
        <f t="shared" si="130"/>
        <v>112.8</v>
      </c>
      <c r="W859" s="16" t="s">
        <v>2394</v>
      </c>
      <c r="X859" t="s">
        <v>207</v>
      </c>
      <c r="Y859" s="16" t="s">
        <v>1873</v>
      </c>
      <c r="Z859" s="16" t="s">
        <v>204</v>
      </c>
      <c r="AB859" s="17">
        <f t="shared" si="131"/>
        <v>94</v>
      </c>
      <c r="AC859" s="13">
        <v>45003</v>
      </c>
      <c r="AD859">
        <f t="shared" si="129"/>
        <v>94</v>
      </c>
      <c r="AE859" s="13">
        <v>45003</v>
      </c>
      <c r="AF859">
        <f t="shared" si="127"/>
        <v>94</v>
      </c>
      <c r="AG859" s="13">
        <v>45003</v>
      </c>
      <c r="AH859">
        <f t="shared" si="134"/>
        <v>6.58</v>
      </c>
      <c r="AI859" s="13">
        <v>44997</v>
      </c>
      <c r="AJ859">
        <f t="shared" si="128"/>
        <v>47</v>
      </c>
      <c r="AK859" s="13">
        <v>45034</v>
      </c>
      <c r="AL859">
        <v>0</v>
      </c>
      <c r="AN859" t="s">
        <v>204</v>
      </c>
      <c r="AO859" s="13">
        <v>45103</v>
      </c>
      <c r="AP859" s="13">
        <v>45107</v>
      </c>
      <c r="AQ859" s="13">
        <v>45107</v>
      </c>
      <c r="AR859">
        <f t="shared" si="132"/>
        <v>3.5000000000000004</v>
      </c>
      <c r="AS859">
        <f t="shared" si="133"/>
        <v>3.29</v>
      </c>
      <c r="AT859" t="s">
        <v>1946</v>
      </c>
    </row>
    <row r="860" spans="1:46" x14ac:dyDescent="0.35">
      <c r="A860">
        <v>859</v>
      </c>
      <c r="B860" t="s">
        <v>360</v>
      </c>
      <c r="C860" t="s">
        <v>11588</v>
      </c>
      <c r="D860" t="s">
        <v>2987</v>
      </c>
      <c r="E860" t="s">
        <v>98</v>
      </c>
      <c r="F860">
        <v>1987</v>
      </c>
      <c r="G860" t="s">
        <v>3055</v>
      </c>
      <c r="H860" t="s">
        <v>91</v>
      </c>
      <c r="I860" t="s">
        <v>92</v>
      </c>
      <c r="J860" t="s">
        <v>2415</v>
      </c>
      <c r="K860" t="s">
        <v>5619</v>
      </c>
      <c r="L860" t="s">
        <v>3070</v>
      </c>
      <c r="M860" t="s">
        <v>207</v>
      </c>
      <c r="N860">
        <v>0.83</v>
      </c>
      <c r="R860" s="14">
        <v>44950</v>
      </c>
      <c r="S860" t="s">
        <v>207</v>
      </c>
      <c r="T860" s="14">
        <v>44975</v>
      </c>
      <c r="U860" s="16" t="s">
        <v>1872</v>
      </c>
      <c r="V860" s="16">
        <f t="shared" si="130"/>
        <v>99.6</v>
      </c>
      <c r="W860" s="16" t="s">
        <v>2394</v>
      </c>
      <c r="X860" t="s">
        <v>207</v>
      </c>
      <c r="Y860" s="16" t="s">
        <v>1873</v>
      </c>
      <c r="Z860" s="16" t="s">
        <v>204</v>
      </c>
      <c r="AB860" s="17">
        <f t="shared" si="131"/>
        <v>83</v>
      </c>
      <c r="AC860" s="13">
        <v>45003</v>
      </c>
      <c r="AD860">
        <f t="shared" si="129"/>
        <v>83</v>
      </c>
      <c r="AE860" s="13">
        <v>45003</v>
      </c>
      <c r="AF860">
        <f t="shared" si="127"/>
        <v>83</v>
      </c>
      <c r="AG860" s="13">
        <v>45003</v>
      </c>
      <c r="AH860">
        <f t="shared" si="134"/>
        <v>5.81</v>
      </c>
      <c r="AI860" s="13">
        <v>44997</v>
      </c>
      <c r="AJ860">
        <f t="shared" si="128"/>
        <v>41.5</v>
      </c>
      <c r="AK860" s="13">
        <v>45034</v>
      </c>
      <c r="AL860">
        <v>0</v>
      </c>
      <c r="AN860" t="s">
        <v>204</v>
      </c>
      <c r="AO860" s="13">
        <v>45103</v>
      </c>
      <c r="AP860" s="13">
        <v>45107</v>
      </c>
      <c r="AQ860" s="13">
        <v>45107</v>
      </c>
      <c r="AR860">
        <f t="shared" si="132"/>
        <v>3.5</v>
      </c>
      <c r="AS860">
        <f t="shared" si="133"/>
        <v>2.9049999999999998</v>
      </c>
      <c r="AT860" t="s">
        <v>1946</v>
      </c>
    </row>
    <row r="861" spans="1:46" x14ac:dyDescent="0.35">
      <c r="A861">
        <v>860</v>
      </c>
      <c r="B861" t="s">
        <v>360</v>
      </c>
      <c r="C861" t="s">
        <v>11589</v>
      </c>
      <c r="D861" t="s">
        <v>2988</v>
      </c>
      <c r="E861" t="s">
        <v>98</v>
      </c>
      <c r="F861">
        <v>1980</v>
      </c>
      <c r="G861" t="s">
        <v>3055</v>
      </c>
      <c r="H861" t="s">
        <v>91</v>
      </c>
      <c r="I861" t="s">
        <v>92</v>
      </c>
      <c r="J861" t="s">
        <v>2415</v>
      </c>
      <c r="K861" t="s">
        <v>5619</v>
      </c>
      <c r="L861" t="s">
        <v>3066</v>
      </c>
      <c r="M861" t="s">
        <v>207</v>
      </c>
      <c r="N861">
        <v>0.88</v>
      </c>
      <c r="R861" s="14">
        <v>44950</v>
      </c>
      <c r="S861" t="s">
        <v>207</v>
      </c>
      <c r="T861" s="14">
        <v>44972</v>
      </c>
      <c r="U861" s="16" t="s">
        <v>1872</v>
      </c>
      <c r="V861" s="16">
        <f t="shared" si="130"/>
        <v>105.6</v>
      </c>
      <c r="W861" s="16" t="s">
        <v>2394</v>
      </c>
      <c r="X861" t="s">
        <v>207</v>
      </c>
      <c r="Y861" s="16" t="s">
        <v>1873</v>
      </c>
      <c r="Z861" s="16" t="s">
        <v>204</v>
      </c>
      <c r="AB861" s="17">
        <f t="shared" si="131"/>
        <v>88</v>
      </c>
      <c r="AC861" s="13">
        <v>45000</v>
      </c>
      <c r="AD861">
        <f t="shared" si="129"/>
        <v>88</v>
      </c>
      <c r="AE861" s="13">
        <v>45000</v>
      </c>
      <c r="AF861">
        <f t="shared" si="127"/>
        <v>88</v>
      </c>
      <c r="AG861" s="13">
        <v>45000</v>
      </c>
      <c r="AH861">
        <f t="shared" si="134"/>
        <v>6.16</v>
      </c>
      <c r="AI861" s="13">
        <v>44994</v>
      </c>
      <c r="AJ861">
        <f t="shared" si="128"/>
        <v>44</v>
      </c>
      <c r="AK861" s="13">
        <v>45031</v>
      </c>
      <c r="AL861">
        <v>0</v>
      </c>
      <c r="AN861" t="s">
        <v>204</v>
      </c>
      <c r="AO861" s="13">
        <v>45104</v>
      </c>
      <c r="AP861" s="13">
        <v>45105</v>
      </c>
      <c r="AQ861" s="13">
        <v>45105</v>
      </c>
      <c r="AR861">
        <f t="shared" si="132"/>
        <v>3.5</v>
      </c>
      <c r="AS861">
        <f t="shared" si="133"/>
        <v>3.08</v>
      </c>
      <c r="AT861" t="s">
        <v>1946</v>
      </c>
    </row>
    <row r="862" spans="1:46" x14ac:dyDescent="0.35">
      <c r="A862">
        <v>861</v>
      </c>
      <c r="B862" t="s">
        <v>360</v>
      </c>
      <c r="C862" t="s">
        <v>11590</v>
      </c>
      <c r="D862" t="s">
        <v>2989</v>
      </c>
      <c r="E862" t="s">
        <v>98</v>
      </c>
      <c r="G862" t="s">
        <v>3055</v>
      </c>
      <c r="H862" t="s">
        <v>91</v>
      </c>
      <c r="I862" t="s">
        <v>92</v>
      </c>
      <c r="J862" t="s">
        <v>2415</v>
      </c>
      <c r="K862" t="s">
        <v>5619</v>
      </c>
      <c r="L862" t="s">
        <v>3071</v>
      </c>
      <c r="M862" t="s">
        <v>207</v>
      </c>
      <c r="N862">
        <v>0.27</v>
      </c>
      <c r="R862" s="14">
        <v>44950</v>
      </c>
      <c r="S862" t="s">
        <v>207</v>
      </c>
      <c r="T862" s="14">
        <v>44972</v>
      </c>
      <c r="U862" s="16" t="s">
        <v>1872</v>
      </c>
      <c r="V862" s="16">
        <f t="shared" si="130"/>
        <v>32.400000000000006</v>
      </c>
      <c r="W862" s="16" t="s">
        <v>2394</v>
      </c>
      <c r="X862" t="s">
        <v>207</v>
      </c>
      <c r="Y862" s="16" t="s">
        <v>1873</v>
      </c>
      <c r="Z862" s="16" t="s">
        <v>204</v>
      </c>
      <c r="AB862" s="17">
        <f t="shared" si="131"/>
        <v>27</v>
      </c>
      <c r="AC862" s="13">
        <v>45000</v>
      </c>
      <c r="AD862">
        <f t="shared" si="129"/>
        <v>27</v>
      </c>
      <c r="AE862" s="13">
        <v>45000</v>
      </c>
      <c r="AF862">
        <f t="shared" si="127"/>
        <v>27</v>
      </c>
      <c r="AG862" s="13">
        <v>45000</v>
      </c>
      <c r="AH862">
        <f t="shared" si="134"/>
        <v>1.8900000000000001</v>
      </c>
      <c r="AI862" s="13">
        <v>44994</v>
      </c>
      <c r="AJ862">
        <f t="shared" si="128"/>
        <v>13.5</v>
      </c>
      <c r="AK862" s="13">
        <v>45031</v>
      </c>
      <c r="AL862">
        <v>0</v>
      </c>
      <c r="AN862" t="s">
        <v>204</v>
      </c>
      <c r="AO862" s="13">
        <v>45103</v>
      </c>
      <c r="AP862" s="13">
        <v>45105</v>
      </c>
      <c r="AQ862" s="13">
        <v>45105</v>
      </c>
      <c r="AR862">
        <f t="shared" si="132"/>
        <v>3.5</v>
      </c>
      <c r="AS862">
        <f t="shared" si="133"/>
        <v>0.94500000000000006</v>
      </c>
      <c r="AT862" t="s">
        <v>1946</v>
      </c>
    </row>
    <row r="863" spans="1:46" x14ac:dyDescent="0.35">
      <c r="A863">
        <v>862</v>
      </c>
      <c r="B863" t="s">
        <v>360</v>
      </c>
      <c r="C863" t="s">
        <v>11591</v>
      </c>
      <c r="D863" t="s">
        <v>2990</v>
      </c>
      <c r="E863" t="s">
        <v>98</v>
      </c>
      <c r="F863">
        <v>1992</v>
      </c>
      <c r="G863" t="s">
        <v>3055</v>
      </c>
      <c r="H863" t="s">
        <v>91</v>
      </c>
      <c r="I863" t="s">
        <v>92</v>
      </c>
      <c r="J863" t="s">
        <v>2415</v>
      </c>
      <c r="K863" t="s">
        <v>5619</v>
      </c>
      <c r="L863" t="s">
        <v>3065</v>
      </c>
      <c r="M863" t="s">
        <v>207</v>
      </c>
      <c r="N863">
        <v>0.36</v>
      </c>
      <c r="R863" s="14">
        <v>44951</v>
      </c>
      <c r="S863" t="s">
        <v>207</v>
      </c>
      <c r="T863" s="14">
        <v>44972</v>
      </c>
      <c r="U863" s="16" t="s">
        <v>1872</v>
      </c>
      <c r="V863" s="16">
        <f t="shared" si="130"/>
        <v>43.199999999999996</v>
      </c>
      <c r="W863" s="16" t="s">
        <v>2394</v>
      </c>
      <c r="X863" t="s">
        <v>207</v>
      </c>
      <c r="Y863" s="16" t="s">
        <v>1873</v>
      </c>
      <c r="Z863" s="16" t="s">
        <v>204</v>
      </c>
      <c r="AB863" s="17">
        <f t="shared" si="131"/>
        <v>36</v>
      </c>
      <c r="AC863" s="13">
        <v>45000</v>
      </c>
      <c r="AD863">
        <f t="shared" si="129"/>
        <v>36</v>
      </c>
      <c r="AE863" s="13">
        <v>45000</v>
      </c>
      <c r="AF863">
        <f t="shared" si="127"/>
        <v>36</v>
      </c>
      <c r="AG863" s="13">
        <v>45000</v>
      </c>
      <c r="AH863">
        <f t="shared" si="134"/>
        <v>2.52</v>
      </c>
      <c r="AI863" s="13">
        <v>44994</v>
      </c>
      <c r="AJ863">
        <f t="shared" si="128"/>
        <v>18</v>
      </c>
      <c r="AK863" s="13">
        <v>45031</v>
      </c>
      <c r="AL863">
        <v>0</v>
      </c>
      <c r="AN863" t="s">
        <v>204</v>
      </c>
      <c r="AO863" s="13">
        <v>45105</v>
      </c>
      <c r="AP863" s="13">
        <v>45105</v>
      </c>
      <c r="AQ863" s="13">
        <v>45105</v>
      </c>
      <c r="AR863">
        <f t="shared" si="132"/>
        <v>3.5</v>
      </c>
      <c r="AS863">
        <f t="shared" si="133"/>
        <v>1.26</v>
      </c>
      <c r="AT863" t="s">
        <v>1946</v>
      </c>
    </row>
    <row r="864" spans="1:46" x14ac:dyDescent="0.35">
      <c r="A864">
        <v>863</v>
      </c>
      <c r="B864" t="s">
        <v>360</v>
      </c>
      <c r="C864" t="s">
        <v>11592</v>
      </c>
      <c r="D864" t="s">
        <v>2991</v>
      </c>
      <c r="E864" t="s">
        <v>98</v>
      </c>
      <c r="F864">
        <v>1981</v>
      </c>
      <c r="G864" t="s">
        <v>3055</v>
      </c>
      <c r="H864" t="s">
        <v>91</v>
      </c>
      <c r="I864" t="s">
        <v>92</v>
      </c>
      <c r="J864" t="s">
        <v>2415</v>
      </c>
      <c r="K864" t="s">
        <v>5619</v>
      </c>
      <c r="L864" t="s">
        <v>3071</v>
      </c>
      <c r="M864" t="s">
        <v>207</v>
      </c>
      <c r="N864">
        <v>0.84</v>
      </c>
      <c r="R864" s="14">
        <v>44952</v>
      </c>
      <c r="S864" t="s">
        <v>207</v>
      </c>
      <c r="T864" s="14">
        <v>44970</v>
      </c>
      <c r="U864" s="16" t="s">
        <v>1872</v>
      </c>
      <c r="V864" s="16">
        <f t="shared" si="130"/>
        <v>100.8</v>
      </c>
      <c r="W864" s="16" t="s">
        <v>2394</v>
      </c>
      <c r="X864" t="s">
        <v>207</v>
      </c>
      <c r="Y864" s="16" t="s">
        <v>1873</v>
      </c>
      <c r="Z864" s="16" t="s">
        <v>204</v>
      </c>
      <c r="AB864" s="17">
        <f t="shared" si="131"/>
        <v>84</v>
      </c>
      <c r="AC864" s="13">
        <v>44998</v>
      </c>
      <c r="AD864">
        <f t="shared" si="129"/>
        <v>84</v>
      </c>
      <c r="AE864" s="13">
        <v>44998</v>
      </c>
      <c r="AF864">
        <f t="shared" si="127"/>
        <v>84</v>
      </c>
      <c r="AG864" s="13">
        <v>44998</v>
      </c>
      <c r="AH864">
        <f t="shared" si="134"/>
        <v>5.88</v>
      </c>
      <c r="AI864" s="13">
        <v>44992</v>
      </c>
      <c r="AJ864">
        <f t="shared" si="128"/>
        <v>42</v>
      </c>
      <c r="AK864" s="13">
        <v>45029</v>
      </c>
      <c r="AL864">
        <v>0</v>
      </c>
      <c r="AM864" t="s">
        <v>2405</v>
      </c>
      <c r="AN864" t="s">
        <v>207</v>
      </c>
      <c r="AO864" s="13"/>
      <c r="AR864"/>
    </row>
    <row r="865" spans="1:46" x14ac:dyDescent="0.35">
      <c r="A865">
        <v>864</v>
      </c>
      <c r="B865" t="s">
        <v>360</v>
      </c>
      <c r="C865" t="s">
        <v>11593</v>
      </c>
      <c r="D865" t="s">
        <v>2992</v>
      </c>
      <c r="E865" t="s">
        <v>98</v>
      </c>
      <c r="F865">
        <v>1992</v>
      </c>
      <c r="G865" t="s">
        <v>3055</v>
      </c>
      <c r="H865" t="s">
        <v>91</v>
      </c>
      <c r="I865" t="s">
        <v>92</v>
      </c>
      <c r="J865" t="s">
        <v>2415</v>
      </c>
      <c r="K865" t="s">
        <v>5619</v>
      </c>
      <c r="L865" t="s">
        <v>3065</v>
      </c>
      <c r="M865" t="s">
        <v>207</v>
      </c>
      <c r="N865">
        <v>1.26</v>
      </c>
      <c r="R865" s="14">
        <v>44950</v>
      </c>
      <c r="S865" t="s">
        <v>207</v>
      </c>
      <c r="T865" s="14">
        <v>44973</v>
      </c>
      <c r="U865" s="16" t="s">
        <v>1872</v>
      </c>
      <c r="V865" s="16">
        <f t="shared" si="130"/>
        <v>151.19999999999999</v>
      </c>
      <c r="W865" s="16" t="s">
        <v>2394</v>
      </c>
      <c r="X865" t="s">
        <v>207</v>
      </c>
      <c r="Y865" s="16" t="s">
        <v>1873</v>
      </c>
      <c r="Z865" s="16" t="s">
        <v>204</v>
      </c>
      <c r="AB865" s="17">
        <f t="shared" si="131"/>
        <v>126</v>
      </c>
      <c r="AC865" s="13">
        <v>45001</v>
      </c>
      <c r="AD865">
        <f t="shared" si="129"/>
        <v>126</v>
      </c>
      <c r="AE865" s="13">
        <v>45001</v>
      </c>
      <c r="AF865">
        <f t="shared" si="127"/>
        <v>126</v>
      </c>
      <c r="AG865" s="13">
        <v>45001</v>
      </c>
      <c r="AH865">
        <f t="shared" si="134"/>
        <v>8.82</v>
      </c>
      <c r="AI865" s="13">
        <v>44995</v>
      </c>
      <c r="AJ865">
        <f t="shared" si="128"/>
        <v>63</v>
      </c>
      <c r="AK865" s="13">
        <v>45032</v>
      </c>
      <c r="AL865">
        <v>0</v>
      </c>
      <c r="AN865" t="s">
        <v>204</v>
      </c>
      <c r="AO865" s="13">
        <v>45094</v>
      </c>
      <c r="AP865" s="13">
        <v>45100</v>
      </c>
      <c r="AQ865" s="13">
        <v>45104</v>
      </c>
      <c r="AR865">
        <f t="shared" ref="AR865:AR898" si="135">AS865/N865</f>
        <v>3.5</v>
      </c>
      <c r="AS865">
        <f t="shared" ref="AS865:AS898" si="136">N865*3.5</f>
        <v>4.41</v>
      </c>
      <c r="AT865" t="s">
        <v>1946</v>
      </c>
    </row>
    <row r="866" spans="1:46" x14ac:dyDescent="0.35">
      <c r="A866">
        <v>865</v>
      </c>
      <c r="B866" t="s">
        <v>360</v>
      </c>
      <c r="C866" t="s">
        <v>11594</v>
      </c>
      <c r="D866" t="s">
        <v>2993</v>
      </c>
      <c r="E866" t="s">
        <v>98</v>
      </c>
      <c r="F866">
        <v>1989</v>
      </c>
      <c r="G866" t="s">
        <v>3055</v>
      </c>
      <c r="H866" t="s">
        <v>91</v>
      </c>
      <c r="I866" t="s">
        <v>92</v>
      </c>
      <c r="J866" t="s">
        <v>2415</v>
      </c>
      <c r="K866" t="s">
        <v>5619</v>
      </c>
      <c r="L866" t="s">
        <v>3072</v>
      </c>
      <c r="M866" t="s">
        <v>207</v>
      </c>
      <c r="N866">
        <v>0.45</v>
      </c>
      <c r="R866" s="14">
        <v>44951</v>
      </c>
      <c r="S866" t="s">
        <v>207</v>
      </c>
      <c r="T866" s="14">
        <v>44973</v>
      </c>
      <c r="U866" s="16" t="s">
        <v>1872</v>
      </c>
      <c r="V866" s="16">
        <f t="shared" si="130"/>
        <v>54</v>
      </c>
      <c r="W866" s="16" t="s">
        <v>2394</v>
      </c>
      <c r="X866" t="s">
        <v>207</v>
      </c>
      <c r="Y866" s="16" t="s">
        <v>1873</v>
      </c>
      <c r="Z866" s="16" t="s">
        <v>204</v>
      </c>
      <c r="AB866" s="17">
        <f t="shared" si="131"/>
        <v>45</v>
      </c>
      <c r="AC866" s="13">
        <v>45001</v>
      </c>
      <c r="AD866">
        <f t="shared" si="129"/>
        <v>45</v>
      </c>
      <c r="AE866" s="13">
        <v>45001</v>
      </c>
      <c r="AF866">
        <f t="shared" si="127"/>
        <v>45</v>
      </c>
      <c r="AG866" s="13">
        <v>45001</v>
      </c>
      <c r="AH866">
        <f t="shared" si="134"/>
        <v>3.15</v>
      </c>
      <c r="AI866" s="13">
        <v>44995</v>
      </c>
      <c r="AJ866">
        <f t="shared" si="128"/>
        <v>22.5</v>
      </c>
      <c r="AK866" s="13">
        <v>45032</v>
      </c>
      <c r="AL866">
        <v>0</v>
      </c>
      <c r="AN866" t="s">
        <v>204</v>
      </c>
      <c r="AO866" s="13">
        <v>45098</v>
      </c>
      <c r="AP866" s="13">
        <v>45105</v>
      </c>
      <c r="AQ866" s="13">
        <v>45107</v>
      </c>
      <c r="AR866">
        <f t="shared" si="135"/>
        <v>3.5</v>
      </c>
      <c r="AS866">
        <f t="shared" si="136"/>
        <v>1.575</v>
      </c>
      <c r="AT866" t="s">
        <v>1946</v>
      </c>
    </row>
    <row r="867" spans="1:46" x14ac:dyDescent="0.35">
      <c r="A867">
        <v>866</v>
      </c>
      <c r="B867" t="s">
        <v>360</v>
      </c>
      <c r="C867" t="s">
        <v>11595</v>
      </c>
      <c r="D867" t="s">
        <v>2994</v>
      </c>
      <c r="E867" t="s">
        <v>98</v>
      </c>
      <c r="F867">
        <v>1991</v>
      </c>
      <c r="G867" t="s">
        <v>3055</v>
      </c>
      <c r="H867" t="s">
        <v>91</v>
      </c>
      <c r="I867" t="s">
        <v>92</v>
      </c>
      <c r="J867" t="s">
        <v>2415</v>
      </c>
      <c r="K867" t="s">
        <v>5619</v>
      </c>
      <c r="L867" t="s">
        <v>3068</v>
      </c>
      <c r="M867" t="s">
        <v>207</v>
      </c>
      <c r="N867">
        <v>0.45</v>
      </c>
      <c r="R867" s="14">
        <v>44935</v>
      </c>
      <c r="S867" t="s">
        <v>207</v>
      </c>
      <c r="T867" s="14">
        <v>44971</v>
      </c>
      <c r="U867" s="16" t="s">
        <v>1872</v>
      </c>
      <c r="V867" s="16">
        <f t="shared" si="130"/>
        <v>54</v>
      </c>
      <c r="W867" s="16" t="s">
        <v>2394</v>
      </c>
      <c r="X867" t="s">
        <v>207</v>
      </c>
      <c r="Y867" s="16" t="s">
        <v>1873</v>
      </c>
      <c r="Z867" s="16" t="s">
        <v>204</v>
      </c>
      <c r="AB867" s="17">
        <f t="shared" si="131"/>
        <v>45</v>
      </c>
      <c r="AC867" s="13">
        <v>44999</v>
      </c>
      <c r="AD867">
        <f t="shared" si="129"/>
        <v>45</v>
      </c>
      <c r="AE867" s="13">
        <v>44999</v>
      </c>
      <c r="AF867">
        <f t="shared" si="127"/>
        <v>45</v>
      </c>
      <c r="AG867" s="13">
        <v>44999</v>
      </c>
      <c r="AH867">
        <f t="shared" si="134"/>
        <v>3.15</v>
      </c>
      <c r="AI867" s="13">
        <v>44994</v>
      </c>
      <c r="AJ867">
        <f t="shared" si="128"/>
        <v>22.5</v>
      </c>
      <c r="AK867" s="13">
        <v>45030</v>
      </c>
      <c r="AL867">
        <v>0</v>
      </c>
      <c r="AN867" t="s">
        <v>204</v>
      </c>
      <c r="AO867" s="13">
        <v>45102</v>
      </c>
      <c r="AP867" s="13">
        <v>45105</v>
      </c>
      <c r="AQ867" s="13">
        <v>45105</v>
      </c>
      <c r="AR867">
        <f t="shared" si="135"/>
        <v>3.5</v>
      </c>
      <c r="AS867">
        <f t="shared" si="136"/>
        <v>1.575</v>
      </c>
      <c r="AT867" t="s">
        <v>1946</v>
      </c>
    </row>
    <row r="868" spans="1:46" x14ac:dyDescent="0.35">
      <c r="A868">
        <v>867</v>
      </c>
      <c r="B868" t="s">
        <v>360</v>
      </c>
      <c r="C868" t="s">
        <v>11596</v>
      </c>
      <c r="D868" t="s">
        <v>2995</v>
      </c>
      <c r="E868" t="s">
        <v>93</v>
      </c>
      <c r="F868">
        <v>1985</v>
      </c>
      <c r="G868" t="s">
        <v>3055</v>
      </c>
      <c r="H868" t="s">
        <v>91</v>
      </c>
      <c r="I868" t="s">
        <v>92</v>
      </c>
      <c r="J868" t="s">
        <v>2415</v>
      </c>
      <c r="K868" t="s">
        <v>5619</v>
      </c>
      <c r="L868" t="s">
        <v>3073</v>
      </c>
      <c r="M868" t="s">
        <v>207</v>
      </c>
      <c r="N868">
        <v>0.48</v>
      </c>
      <c r="R868" s="14">
        <v>44936</v>
      </c>
      <c r="S868" t="s">
        <v>207</v>
      </c>
      <c r="T868" s="14">
        <v>44970</v>
      </c>
      <c r="U868" s="16" t="s">
        <v>1872</v>
      </c>
      <c r="V868" s="16">
        <f t="shared" si="130"/>
        <v>57.599999999999994</v>
      </c>
      <c r="W868" s="16" t="s">
        <v>2394</v>
      </c>
      <c r="X868" t="s">
        <v>207</v>
      </c>
      <c r="Y868" s="16" t="s">
        <v>1873</v>
      </c>
      <c r="Z868" s="16" t="s">
        <v>204</v>
      </c>
      <c r="AB868" s="17">
        <f t="shared" si="131"/>
        <v>48</v>
      </c>
      <c r="AC868" s="13">
        <v>44998</v>
      </c>
      <c r="AD868">
        <f t="shared" si="129"/>
        <v>48</v>
      </c>
      <c r="AE868" s="13">
        <v>44998</v>
      </c>
      <c r="AF868">
        <f t="shared" si="127"/>
        <v>48</v>
      </c>
      <c r="AG868" s="13">
        <v>44998</v>
      </c>
      <c r="AH868">
        <f t="shared" si="134"/>
        <v>3.36</v>
      </c>
      <c r="AI868" s="13">
        <v>44992</v>
      </c>
      <c r="AJ868">
        <f t="shared" si="128"/>
        <v>24</v>
      </c>
      <c r="AK868" s="13">
        <v>45029</v>
      </c>
      <c r="AL868">
        <v>0</v>
      </c>
      <c r="AN868" t="s">
        <v>204</v>
      </c>
      <c r="AO868" s="13">
        <v>45101</v>
      </c>
      <c r="AP868" s="13">
        <v>45105</v>
      </c>
      <c r="AQ868" s="13">
        <v>45105</v>
      </c>
      <c r="AR868">
        <f t="shared" si="135"/>
        <v>3.5</v>
      </c>
      <c r="AS868">
        <f t="shared" si="136"/>
        <v>1.68</v>
      </c>
      <c r="AT868" t="s">
        <v>1946</v>
      </c>
    </row>
    <row r="869" spans="1:46" x14ac:dyDescent="0.35">
      <c r="A869">
        <v>868</v>
      </c>
      <c r="B869" t="s">
        <v>360</v>
      </c>
      <c r="C869" t="s">
        <v>11597</v>
      </c>
      <c r="D869" t="s">
        <v>2996</v>
      </c>
      <c r="E869" t="s">
        <v>98</v>
      </c>
      <c r="F869">
        <v>1987</v>
      </c>
      <c r="G869" t="s">
        <v>3055</v>
      </c>
      <c r="H869" t="s">
        <v>91</v>
      </c>
      <c r="I869" t="s">
        <v>92</v>
      </c>
      <c r="J869" t="s">
        <v>2415</v>
      </c>
      <c r="K869" t="s">
        <v>5619</v>
      </c>
      <c r="L869" t="s">
        <v>3067</v>
      </c>
      <c r="M869" t="s">
        <v>207</v>
      </c>
      <c r="N869">
        <v>1.56</v>
      </c>
      <c r="R869" s="14">
        <v>44937</v>
      </c>
      <c r="S869" t="s">
        <v>207</v>
      </c>
      <c r="T869" s="14">
        <v>44971</v>
      </c>
      <c r="U869" s="16" t="s">
        <v>1872</v>
      </c>
      <c r="V869" s="16">
        <f t="shared" si="130"/>
        <v>187.20000000000002</v>
      </c>
      <c r="W869" s="16" t="s">
        <v>2394</v>
      </c>
      <c r="X869" t="s">
        <v>207</v>
      </c>
      <c r="Y869" s="16" t="s">
        <v>1873</v>
      </c>
      <c r="Z869" s="16" t="s">
        <v>204</v>
      </c>
      <c r="AB869" s="17">
        <f t="shared" si="131"/>
        <v>156</v>
      </c>
      <c r="AC869" s="13">
        <v>44999</v>
      </c>
      <c r="AD869">
        <f t="shared" si="129"/>
        <v>156</v>
      </c>
      <c r="AE869" s="13">
        <v>44999</v>
      </c>
      <c r="AF869">
        <f t="shared" si="127"/>
        <v>156</v>
      </c>
      <c r="AG869" s="13">
        <v>44999</v>
      </c>
      <c r="AH869">
        <f t="shared" si="134"/>
        <v>10.92</v>
      </c>
      <c r="AI869" s="13">
        <v>44993</v>
      </c>
      <c r="AJ869">
        <f t="shared" si="128"/>
        <v>78</v>
      </c>
      <c r="AK869" s="13">
        <v>45030</v>
      </c>
      <c r="AL869">
        <v>0</v>
      </c>
      <c r="AN869" t="s">
        <v>204</v>
      </c>
      <c r="AO869" s="13">
        <v>45103</v>
      </c>
      <c r="AP869" s="13">
        <v>45105</v>
      </c>
      <c r="AQ869" s="13">
        <v>45106</v>
      </c>
      <c r="AR869">
        <f t="shared" si="135"/>
        <v>3.5</v>
      </c>
      <c r="AS869">
        <f t="shared" si="136"/>
        <v>5.46</v>
      </c>
      <c r="AT869" t="s">
        <v>1946</v>
      </c>
    </row>
    <row r="870" spans="1:46" x14ac:dyDescent="0.35">
      <c r="A870">
        <v>869</v>
      </c>
      <c r="B870" t="s">
        <v>360</v>
      </c>
      <c r="C870" t="s">
        <v>11598</v>
      </c>
      <c r="D870" t="s">
        <v>2997</v>
      </c>
      <c r="E870" t="s">
        <v>98</v>
      </c>
      <c r="F870">
        <v>1967</v>
      </c>
      <c r="G870" t="s">
        <v>3055</v>
      </c>
      <c r="H870" t="s">
        <v>91</v>
      </c>
      <c r="I870" t="s">
        <v>92</v>
      </c>
      <c r="J870" t="s">
        <v>2415</v>
      </c>
      <c r="K870" t="s">
        <v>5619</v>
      </c>
      <c r="L870" t="s">
        <v>3074</v>
      </c>
      <c r="M870" t="s">
        <v>207</v>
      </c>
      <c r="N870">
        <v>0.57999999999999996</v>
      </c>
      <c r="R870" s="14">
        <v>44935</v>
      </c>
      <c r="S870" t="s">
        <v>207</v>
      </c>
      <c r="T870" s="14">
        <v>44971</v>
      </c>
      <c r="U870" s="16" t="s">
        <v>1872</v>
      </c>
      <c r="V870" s="16">
        <f t="shared" si="130"/>
        <v>69.599999999999994</v>
      </c>
      <c r="W870" s="16" t="s">
        <v>2394</v>
      </c>
      <c r="X870" t="s">
        <v>207</v>
      </c>
      <c r="Y870" s="16" t="s">
        <v>1873</v>
      </c>
      <c r="Z870" s="16" t="s">
        <v>204</v>
      </c>
      <c r="AB870" s="17">
        <f t="shared" si="131"/>
        <v>57.999999999999993</v>
      </c>
      <c r="AC870" s="13">
        <v>44999</v>
      </c>
      <c r="AD870">
        <f t="shared" si="129"/>
        <v>57.999999999999993</v>
      </c>
      <c r="AE870" s="13">
        <v>44999</v>
      </c>
      <c r="AF870">
        <f t="shared" si="127"/>
        <v>57.999999999999993</v>
      </c>
      <c r="AG870" s="13">
        <v>44999</v>
      </c>
      <c r="AH870">
        <f t="shared" si="134"/>
        <v>4.0599999999999996</v>
      </c>
      <c r="AI870" s="13">
        <v>44993</v>
      </c>
      <c r="AJ870">
        <f t="shared" si="128"/>
        <v>28.999999999999996</v>
      </c>
      <c r="AK870" s="13">
        <v>45030</v>
      </c>
      <c r="AL870">
        <v>0</v>
      </c>
      <c r="AN870" t="s">
        <v>204</v>
      </c>
      <c r="AO870" s="13">
        <v>45102</v>
      </c>
      <c r="AP870" s="13">
        <v>45105</v>
      </c>
      <c r="AQ870" s="13">
        <v>45105</v>
      </c>
      <c r="AR870">
        <f t="shared" si="135"/>
        <v>3.5</v>
      </c>
      <c r="AS870">
        <f t="shared" si="136"/>
        <v>2.0299999999999998</v>
      </c>
      <c r="AT870" t="s">
        <v>1946</v>
      </c>
    </row>
    <row r="871" spans="1:46" x14ac:dyDescent="0.35">
      <c r="A871">
        <v>870</v>
      </c>
      <c r="B871" t="s">
        <v>360</v>
      </c>
      <c r="C871" t="s">
        <v>11599</v>
      </c>
      <c r="D871" t="s">
        <v>2998</v>
      </c>
      <c r="E871" t="s">
        <v>98</v>
      </c>
      <c r="F871">
        <v>1963</v>
      </c>
      <c r="G871" t="s">
        <v>3055</v>
      </c>
      <c r="H871" t="s">
        <v>91</v>
      </c>
      <c r="I871" t="s">
        <v>92</v>
      </c>
      <c r="J871" t="s">
        <v>2415</v>
      </c>
      <c r="K871" t="s">
        <v>5619</v>
      </c>
      <c r="L871" t="s">
        <v>3066</v>
      </c>
      <c r="M871" t="s">
        <v>207</v>
      </c>
      <c r="N871">
        <v>1.1599999999999999</v>
      </c>
      <c r="R871" s="14">
        <v>44939</v>
      </c>
      <c r="S871" t="s">
        <v>207</v>
      </c>
      <c r="T871" s="14">
        <v>44977</v>
      </c>
      <c r="U871" s="16" t="s">
        <v>1872</v>
      </c>
      <c r="V871" s="16">
        <f t="shared" si="130"/>
        <v>139.19999999999999</v>
      </c>
      <c r="W871" s="16" t="s">
        <v>2394</v>
      </c>
      <c r="X871" t="s">
        <v>207</v>
      </c>
      <c r="Y871" s="16" t="s">
        <v>1873</v>
      </c>
      <c r="Z871" s="16" t="s">
        <v>204</v>
      </c>
      <c r="AB871" s="17">
        <f t="shared" si="131"/>
        <v>115.99999999999999</v>
      </c>
      <c r="AC871" s="13">
        <v>45005</v>
      </c>
      <c r="AD871">
        <f t="shared" si="129"/>
        <v>115.99999999999999</v>
      </c>
      <c r="AE871" s="13">
        <v>45005</v>
      </c>
      <c r="AF871">
        <f t="shared" si="127"/>
        <v>115.99999999999999</v>
      </c>
      <c r="AG871" s="13">
        <v>45005</v>
      </c>
      <c r="AH871">
        <f t="shared" si="134"/>
        <v>8.1199999999999992</v>
      </c>
      <c r="AI871" s="13">
        <v>44999</v>
      </c>
      <c r="AJ871">
        <f t="shared" si="128"/>
        <v>57.999999999999993</v>
      </c>
      <c r="AK871" s="13">
        <v>45036</v>
      </c>
      <c r="AL871">
        <v>0</v>
      </c>
      <c r="AN871" t="s">
        <v>204</v>
      </c>
      <c r="AO871" s="13">
        <v>45103</v>
      </c>
      <c r="AP871" s="13">
        <v>45105</v>
      </c>
      <c r="AQ871" s="13">
        <v>45105</v>
      </c>
      <c r="AR871">
        <f t="shared" si="135"/>
        <v>3.5</v>
      </c>
      <c r="AS871">
        <f t="shared" si="136"/>
        <v>4.0599999999999996</v>
      </c>
      <c r="AT871" t="s">
        <v>1946</v>
      </c>
    </row>
    <row r="872" spans="1:46" x14ac:dyDescent="0.35">
      <c r="A872">
        <v>871</v>
      </c>
      <c r="B872" t="s">
        <v>360</v>
      </c>
      <c r="C872" t="s">
        <v>11600</v>
      </c>
      <c r="D872" t="s">
        <v>2999</v>
      </c>
      <c r="E872" t="s">
        <v>98</v>
      </c>
      <c r="F872">
        <v>1973</v>
      </c>
      <c r="G872" t="s">
        <v>3055</v>
      </c>
      <c r="H872" t="s">
        <v>91</v>
      </c>
      <c r="I872" t="s">
        <v>92</v>
      </c>
      <c r="J872" t="s">
        <v>2415</v>
      </c>
      <c r="K872" t="s">
        <v>5619</v>
      </c>
      <c r="L872" t="s">
        <v>3075</v>
      </c>
      <c r="M872" t="s">
        <v>207</v>
      </c>
      <c r="N872">
        <v>1.36</v>
      </c>
      <c r="R872" s="14">
        <v>44948</v>
      </c>
      <c r="S872" t="s">
        <v>207</v>
      </c>
      <c r="T872" s="14">
        <v>44977</v>
      </c>
      <c r="U872" s="16" t="s">
        <v>1872</v>
      </c>
      <c r="V872" s="16">
        <f t="shared" si="130"/>
        <v>163.20000000000002</v>
      </c>
      <c r="W872" s="16" t="s">
        <v>2394</v>
      </c>
      <c r="X872" t="s">
        <v>207</v>
      </c>
      <c r="Y872" s="16" t="s">
        <v>1873</v>
      </c>
      <c r="Z872" s="16" t="s">
        <v>204</v>
      </c>
      <c r="AB872" s="17">
        <f t="shared" si="131"/>
        <v>136</v>
      </c>
      <c r="AC872" s="13">
        <v>45005</v>
      </c>
      <c r="AD872">
        <f t="shared" si="129"/>
        <v>136</v>
      </c>
      <c r="AE872" s="13">
        <v>45005</v>
      </c>
      <c r="AF872">
        <f t="shared" si="127"/>
        <v>136</v>
      </c>
      <c r="AG872" s="13">
        <v>45005</v>
      </c>
      <c r="AH872">
        <f t="shared" si="134"/>
        <v>9.5200000000000014</v>
      </c>
      <c r="AI872" s="13">
        <v>44999</v>
      </c>
      <c r="AJ872">
        <f t="shared" si="128"/>
        <v>68</v>
      </c>
      <c r="AK872" s="13">
        <v>45036</v>
      </c>
      <c r="AL872">
        <v>0</v>
      </c>
      <c r="AN872" t="s">
        <v>204</v>
      </c>
      <c r="AO872" s="13">
        <v>45103</v>
      </c>
      <c r="AP872" s="13">
        <v>45105</v>
      </c>
      <c r="AQ872" s="13">
        <v>45105</v>
      </c>
      <c r="AR872">
        <f t="shared" si="135"/>
        <v>3.5000000000000004</v>
      </c>
      <c r="AS872">
        <f t="shared" si="136"/>
        <v>4.7600000000000007</v>
      </c>
      <c r="AT872" t="s">
        <v>1946</v>
      </c>
    </row>
    <row r="873" spans="1:46" x14ac:dyDescent="0.35">
      <c r="A873">
        <v>872</v>
      </c>
      <c r="B873" t="s">
        <v>360</v>
      </c>
      <c r="C873" t="s">
        <v>11601</v>
      </c>
      <c r="D873" t="s">
        <v>3000</v>
      </c>
      <c r="E873" t="s">
        <v>98</v>
      </c>
      <c r="F873">
        <v>1983</v>
      </c>
      <c r="G873" t="s">
        <v>3055</v>
      </c>
      <c r="H873" t="s">
        <v>91</v>
      </c>
      <c r="I873" t="s">
        <v>92</v>
      </c>
      <c r="J873" t="s">
        <v>2415</v>
      </c>
      <c r="K873" t="s">
        <v>5619</v>
      </c>
      <c r="L873" t="s">
        <v>3076</v>
      </c>
      <c r="M873" t="s">
        <v>207</v>
      </c>
      <c r="N873">
        <v>1.56</v>
      </c>
      <c r="R873" s="14">
        <v>44932</v>
      </c>
      <c r="S873" t="s">
        <v>207</v>
      </c>
      <c r="T873" s="14">
        <v>44975</v>
      </c>
      <c r="U873" s="16" t="s">
        <v>1872</v>
      </c>
      <c r="V873" s="16">
        <f t="shared" si="130"/>
        <v>187.20000000000002</v>
      </c>
      <c r="W873" s="16" t="s">
        <v>2394</v>
      </c>
      <c r="X873" t="s">
        <v>207</v>
      </c>
      <c r="Y873" s="16" t="s">
        <v>1873</v>
      </c>
      <c r="Z873" s="16" t="s">
        <v>204</v>
      </c>
      <c r="AB873" s="17">
        <f t="shared" si="131"/>
        <v>156</v>
      </c>
      <c r="AC873" s="13">
        <v>45003</v>
      </c>
      <c r="AD873">
        <f t="shared" si="129"/>
        <v>156</v>
      </c>
      <c r="AE873" s="13">
        <v>45003</v>
      </c>
      <c r="AF873">
        <f t="shared" si="127"/>
        <v>156</v>
      </c>
      <c r="AG873" s="13">
        <v>45003</v>
      </c>
      <c r="AH873">
        <f t="shared" si="134"/>
        <v>10.92</v>
      </c>
      <c r="AI873" s="13">
        <v>44997</v>
      </c>
      <c r="AJ873">
        <f t="shared" si="128"/>
        <v>78</v>
      </c>
      <c r="AK873" s="13">
        <v>45035</v>
      </c>
      <c r="AL873">
        <v>0</v>
      </c>
      <c r="AN873" t="s">
        <v>204</v>
      </c>
      <c r="AO873" s="13">
        <v>45103</v>
      </c>
      <c r="AP873" s="13">
        <v>45102</v>
      </c>
      <c r="AQ873" s="13">
        <v>45102</v>
      </c>
      <c r="AR873">
        <f t="shared" si="135"/>
        <v>3.5</v>
      </c>
      <c r="AS873">
        <f t="shared" si="136"/>
        <v>5.46</v>
      </c>
      <c r="AT873" t="s">
        <v>1946</v>
      </c>
    </row>
    <row r="874" spans="1:46" x14ac:dyDescent="0.35">
      <c r="A874">
        <v>873</v>
      </c>
      <c r="B874" t="s">
        <v>360</v>
      </c>
      <c r="C874" t="s">
        <v>11602</v>
      </c>
      <c r="D874" t="s">
        <v>3001</v>
      </c>
      <c r="E874" t="s">
        <v>98</v>
      </c>
      <c r="G874" t="s">
        <v>3055</v>
      </c>
      <c r="H874" t="s">
        <v>91</v>
      </c>
      <c r="I874" t="s">
        <v>92</v>
      </c>
      <c r="J874" t="s">
        <v>2415</v>
      </c>
      <c r="K874" t="s">
        <v>5619</v>
      </c>
      <c r="L874" t="s">
        <v>3067</v>
      </c>
      <c r="M874" t="s">
        <v>207</v>
      </c>
      <c r="N874">
        <v>0.89</v>
      </c>
      <c r="R874" s="14">
        <v>44958</v>
      </c>
      <c r="S874" t="s">
        <v>207</v>
      </c>
      <c r="T874" s="14">
        <v>44975</v>
      </c>
      <c r="U874" s="16" t="s">
        <v>1872</v>
      </c>
      <c r="V874" s="16">
        <f t="shared" si="130"/>
        <v>106.8</v>
      </c>
      <c r="W874" s="16" t="s">
        <v>2394</v>
      </c>
      <c r="X874" t="s">
        <v>207</v>
      </c>
      <c r="Y874" s="16" t="s">
        <v>1873</v>
      </c>
      <c r="Z874" s="16" t="s">
        <v>204</v>
      </c>
      <c r="AB874" s="17">
        <f t="shared" si="131"/>
        <v>89</v>
      </c>
      <c r="AC874" s="13">
        <v>45003</v>
      </c>
      <c r="AD874">
        <f t="shared" si="129"/>
        <v>89</v>
      </c>
      <c r="AE874" s="13">
        <v>45003</v>
      </c>
      <c r="AF874">
        <f t="shared" si="127"/>
        <v>89</v>
      </c>
      <c r="AG874" s="13">
        <v>45003</v>
      </c>
      <c r="AH874">
        <f t="shared" si="134"/>
        <v>6.23</v>
      </c>
      <c r="AI874" s="13">
        <v>44997</v>
      </c>
      <c r="AJ874">
        <f t="shared" si="128"/>
        <v>44.5</v>
      </c>
      <c r="AK874" s="13">
        <v>45034</v>
      </c>
      <c r="AL874">
        <v>0</v>
      </c>
      <c r="AN874" t="s">
        <v>204</v>
      </c>
      <c r="AO874" s="13">
        <v>45104</v>
      </c>
      <c r="AP874" s="13">
        <v>45116</v>
      </c>
      <c r="AQ874" s="13">
        <v>45116</v>
      </c>
      <c r="AR874">
        <f t="shared" si="135"/>
        <v>3.5</v>
      </c>
      <c r="AS874">
        <f t="shared" si="136"/>
        <v>3.1150000000000002</v>
      </c>
      <c r="AT874" t="s">
        <v>1946</v>
      </c>
    </row>
    <row r="875" spans="1:46" x14ac:dyDescent="0.35">
      <c r="A875">
        <v>874</v>
      </c>
      <c r="B875" t="s">
        <v>360</v>
      </c>
      <c r="C875" t="s">
        <v>11603</v>
      </c>
      <c r="D875" t="s">
        <v>3003</v>
      </c>
      <c r="E875" t="s">
        <v>93</v>
      </c>
      <c r="G875" t="s">
        <v>3055</v>
      </c>
      <c r="H875" t="s">
        <v>91</v>
      </c>
      <c r="I875" t="s">
        <v>92</v>
      </c>
      <c r="J875" t="s">
        <v>2415</v>
      </c>
      <c r="K875" t="s">
        <v>5619</v>
      </c>
      <c r="L875" t="s">
        <v>3077</v>
      </c>
      <c r="M875" t="s">
        <v>207</v>
      </c>
      <c r="N875">
        <v>0.5</v>
      </c>
      <c r="R875" s="14">
        <v>44958</v>
      </c>
      <c r="S875" t="s">
        <v>207</v>
      </c>
      <c r="T875" s="14">
        <v>44974</v>
      </c>
      <c r="U875" s="16" t="s">
        <v>1872</v>
      </c>
      <c r="V875" s="16">
        <f t="shared" si="130"/>
        <v>60</v>
      </c>
      <c r="W875" s="16" t="s">
        <v>2394</v>
      </c>
      <c r="X875" t="s">
        <v>207</v>
      </c>
      <c r="Y875" s="16" t="s">
        <v>1873</v>
      </c>
      <c r="Z875" s="16" t="s">
        <v>204</v>
      </c>
      <c r="AB875" s="17">
        <f t="shared" si="131"/>
        <v>50</v>
      </c>
      <c r="AC875" s="13">
        <v>45002</v>
      </c>
      <c r="AD875">
        <f t="shared" si="129"/>
        <v>50</v>
      </c>
      <c r="AE875" s="13">
        <v>45002</v>
      </c>
      <c r="AF875">
        <f t="shared" si="127"/>
        <v>50</v>
      </c>
      <c r="AG875" s="13">
        <v>45002</v>
      </c>
      <c r="AH875">
        <f t="shared" si="134"/>
        <v>3.5</v>
      </c>
      <c r="AI875" s="13">
        <v>44998</v>
      </c>
      <c r="AJ875">
        <f t="shared" si="128"/>
        <v>25</v>
      </c>
      <c r="AK875" s="13">
        <v>45033</v>
      </c>
      <c r="AL875">
        <v>0</v>
      </c>
      <c r="AN875" t="s">
        <v>204</v>
      </c>
      <c r="AO875" s="13">
        <v>45103</v>
      </c>
      <c r="AP875" s="13">
        <v>45115</v>
      </c>
      <c r="AQ875" s="13">
        <v>45115</v>
      </c>
      <c r="AR875">
        <f t="shared" si="135"/>
        <v>3.5</v>
      </c>
      <c r="AS875">
        <f t="shared" si="136"/>
        <v>1.75</v>
      </c>
      <c r="AT875" t="s">
        <v>1946</v>
      </c>
    </row>
    <row r="876" spans="1:46" x14ac:dyDescent="0.35">
      <c r="A876">
        <v>875</v>
      </c>
      <c r="B876" t="s">
        <v>360</v>
      </c>
      <c r="C876" t="s">
        <v>11604</v>
      </c>
      <c r="D876" t="s">
        <v>3004</v>
      </c>
      <c r="E876" t="s">
        <v>93</v>
      </c>
      <c r="F876">
        <v>1980</v>
      </c>
      <c r="G876" t="s">
        <v>3055</v>
      </c>
      <c r="H876" t="s">
        <v>91</v>
      </c>
      <c r="I876" t="s">
        <v>92</v>
      </c>
      <c r="J876" t="s">
        <v>2415</v>
      </c>
      <c r="K876" t="s">
        <v>5619</v>
      </c>
      <c r="L876" t="s">
        <v>3078</v>
      </c>
      <c r="M876" t="s">
        <v>207</v>
      </c>
      <c r="N876">
        <v>1.1499999999999999</v>
      </c>
      <c r="R876" s="14">
        <v>44935</v>
      </c>
      <c r="S876" t="s">
        <v>207</v>
      </c>
      <c r="T876" s="14">
        <v>44977</v>
      </c>
      <c r="U876" s="16" t="s">
        <v>1872</v>
      </c>
      <c r="V876" s="16">
        <f t="shared" si="130"/>
        <v>138</v>
      </c>
      <c r="W876" s="16" t="s">
        <v>2394</v>
      </c>
      <c r="X876" t="s">
        <v>207</v>
      </c>
      <c r="Y876" s="16" t="s">
        <v>1873</v>
      </c>
      <c r="Z876" s="16" t="s">
        <v>204</v>
      </c>
      <c r="AB876" s="17">
        <f t="shared" si="131"/>
        <v>114.99999999999999</v>
      </c>
      <c r="AC876" s="13">
        <v>45005</v>
      </c>
      <c r="AD876">
        <f t="shared" si="129"/>
        <v>114.99999999999999</v>
      </c>
      <c r="AE876" s="13">
        <v>45005</v>
      </c>
      <c r="AF876">
        <f t="shared" si="127"/>
        <v>114.99999999999999</v>
      </c>
      <c r="AG876" s="13">
        <v>45005</v>
      </c>
      <c r="AH876">
        <f t="shared" si="134"/>
        <v>8.0499999999999989</v>
      </c>
      <c r="AI876" s="13">
        <v>44999</v>
      </c>
      <c r="AJ876">
        <f t="shared" si="128"/>
        <v>57.499999999999993</v>
      </c>
      <c r="AK876" s="13">
        <v>45036</v>
      </c>
      <c r="AL876">
        <v>0</v>
      </c>
      <c r="AN876" t="s">
        <v>204</v>
      </c>
      <c r="AO876" s="13">
        <v>45105</v>
      </c>
      <c r="AP876" s="13">
        <v>45115</v>
      </c>
      <c r="AQ876" s="13">
        <v>45115</v>
      </c>
      <c r="AR876">
        <f t="shared" si="135"/>
        <v>3.5</v>
      </c>
      <c r="AS876">
        <f t="shared" si="136"/>
        <v>4.0249999999999995</v>
      </c>
      <c r="AT876" t="s">
        <v>1946</v>
      </c>
    </row>
    <row r="877" spans="1:46" x14ac:dyDescent="0.35">
      <c r="A877">
        <v>876</v>
      </c>
      <c r="B877" t="s">
        <v>360</v>
      </c>
      <c r="C877" t="s">
        <v>11605</v>
      </c>
      <c r="D877" t="s">
        <v>3005</v>
      </c>
      <c r="E877" t="s">
        <v>98</v>
      </c>
      <c r="F877">
        <v>1992</v>
      </c>
      <c r="G877" t="s">
        <v>3055</v>
      </c>
      <c r="H877" t="s">
        <v>91</v>
      </c>
      <c r="I877" t="s">
        <v>92</v>
      </c>
      <c r="J877" t="s">
        <v>2415</v>
      </c>
      <c r="K877" t="s">
        <v>5619</v>
      </c>
      <c r="L877" t="s">
        <v>3066</v>
      </c>
      <c r="M877" t="s">
        <v>207</v>
      </c>
      <c r="N877">
        <v>0.67</v>
      </c>
      <c r="R877" s="14">
        <v>44939</v>
      </c>
      <c r="S877" t="s">
        <v>207</v>
      </c>
      <c r="T877" s="14">
        <v>44975</v>
      </c>
      <c r="U877" s="16" t="s">
        <v>1872</v>
      </c>
      <c r="V877" s="16">
        <f t="shared" si="130"/>
        <v>80.400000000000006</v>
      </c>
      <c r="W877" s="16" t="s">
        <v>2394</v>
      </c>
      <c r="X877" t="s">
        <v>207</v>
      </c>
      <c r="Y877" s="16" t="s">
        <v>1873</v>
      </c>
      <c r="Z877" s="16" t="s">
        <v>204</v>
      </c>
      <c r="AB877" s="17">
        <f t="shared" si="131"/>
        <v>67</v>
      </c>
      <c r="AC877" s="13">
        <v>45003</v>
      </c>
      <c r="AD877">
        <f t="shared" si="129"/>
        <v>67</v>
      </c>
      <c r="AE877" s="13">
        <v>45003</v>
      </c>
      <c r="AF877">
        <f t="shared" si="127"/>
        <v>67</v>
      </c>
      <c r="AG877" s="13">
        <v>45003</v>
      </c>
      <c r="AH877">
        <f t="shared" si="134"/>
        <v>4.6900000000000004</v>
      </c>
      <c r="AI877" s="13">
        <v>44999</v>
      </c>
      <c r="AJ877">
        <f t="shared" si="128"/>
        <v>33.5</v>
      </c>
      <c r="AK877" s="13">
        <v>45034</v>
      </c>
      <c r="AL877">
        <v>0</v>
      </c>
      <c r="AN877" t="s">
        <v>204</v>
      </c>
      <c r="AO877" s="13">
        <v>45105</v>
      </c>
      <c r="AP877" s="13">
        <v>45119</v>
      </c>
      <c r="AQ877" s="13">
        <v>45119</v>
      </c>
      <c r="AR877">
        <f t="shared" si="135"/>
        <v>3.5</v>
      </c>
      <c r="AS877">
        <f t="shared" si="136"/>
        <v>2.3450000000000002</v>
      </c>
      <c r="AT877" t="s">
        <v>1946</v>
      </c>
    </row>
    <row r="878" spans="1:46" x14ac:dyDescent="0.35">
      <c r="A878">
        <v>877</v>
      </c>
      <c r="B878" t="s">
        <v>360</v>
      </c>
      <c r="C878" t="s">
        <v>11606</v>
      </c>
      <c r="D878" t="s">
        <v>3006</v>
      </c>
      <c r="E878" t="s">
        <v>98</v>
      </c>
      <c r="F878">
        <v>1992</v>
      </c>
      <c r="G878" t="s">
        <v>3055</v>
      </c>
      <c r="H878" t="s">
        <v>91</v>
      </c>
      <c r="I878" t="s">
        <v>92</v>
      </c>
      <c r="J878" t="s">
        <v>2415</v>
      </c>
      <c r="K878" t="s">
        <v>5619</v>
      </c>
      <c r="L878" t="s">
        <v>3078</v>
      </c>
      <c r="M878" t="s">
        <v>207</v>
      </c>
      <c r="N878">
        <v>0.42</v>
      </c>
      <c r="R878" s="14">
        <v>44935</v>
      </c>
      <c r="S878" t="s">
        <v>207</v>
      </c>
      <c r="T878" s="14">
        <v>44975</v>
      </c>
      <c r="U878" s="16" t="s">
        <v>1872</v>
      </c>
      <c r="V878" s="16">
        <f t="shared" si="130"/>
        <v>50.4</v>
      </c>
      <c r="W878" s="16" t="s">
        <v>2394</v>
      </c>
      <c r="X878" t="s">
        <v>207</v>
      </c>
      <c r="Y878" s="16" t="s">
        <v>1873</v>
      </c>
      <c r="Z878" s="16" t="s">
        <v>204</v>
      </c>
      <c r="AB878" s="17">
        <f t="shared" si="131"/>
        <v>42</v>
      </c>
      <c r="AC878" s="13">
        <v>45003</v>
      </c>
      <c r="AD878">
        <f t="shared" si="129"/>
        <v>42</v>
      </c>
      <c r="AE878" s="13">
        <v>45003</v>
      </c>
      <c r="AF878">
        <f t="shared" si="127"/>
        <v>42</v>
      </c>
      <c r="AG878" s="13">
        <v>45003</v>
      </c>
      <c r="AH878">
        <f t="shared" si="134"/>
        <v>2.94</v>
      </c>
      <c r="AI878" s="13">
        <v>44999</v>
      </c>
      <c r="AJ878">
        <f t="shared" si="128"/>
        <v>21</v>
      </c>
      <c r="AK878" s="13">
        <v>45034</v>
      </c>
      <c r="AL878">
        <v>0</v>
      </c>
      <c r="AN878" t="s">
        <v>204</v>
      </c>
      <c r="AO878" s="13">
        <v>45094</v>
      </c>
      <c r="AP878" s="13">
        <v>45097</v>
      </c>
      <c r="AQ878" s="13">
        <v>45097</v>
      </c>
      <c r="AR878">
        <f t="shared" si="135"/>
        <v>3.5</v>
      </c>
      <c r="AS878">
        <f t="shared" si="136"/>
        <v>1.47</v>
      </c>
      <c r="AT878" t="s">
        <v>1946</v>
      </c>
    </row>
    <row r="879" spans="1:46" x14ac:dyDescent="0.35">
      <c r="A879">
        <v>878</v>
      </c>
      <c r="B879" t="s">
        <v>360</v>
      </c>
      <c r="C879" t="s">
        <v>11607</v>
      </c>
      <c r="D879" t="s">
        <v>3007</v>
      </c>
      <c r="E879" t="s">
        <v>93</v>
      </c>
      <c r="F879">
        <v>1987</v>
      </c>
      <c r="G879" t="s">
        <v>3055</v>
      </c>
      <c r="H879" t="s">
        <v>91</v>
      </c>
      <c r="I879" t="s">
        <v>92</v>
      </c>
      <c r="J879" t="s">
        <v>2415</v>
      </c>
      <c r="K879" t="s">
        <v>5619</v>
      </c>
      <c r="L879" t="s">
        <v>3079</v>
      </c>
      <c r="M879" t="s">
        <v>207</v>
      </c>
      <c r="N879">
        <v>1.69</v>
      </c>
      <c r="R879" s="14">
        <v>44939</v>
      </c>
      <c r="S879" t="s">
        <v>207</v>
      </c>
      <c r="T879" s="14">
        <v>44976</v>
      </c>
      <c r="U879" s="16" t="s">
        <v>1872</v>
      </c>
      <c r="V879" s="16">
        <f t="shared" si="130"/>
        <v>202.79999999999998</v>
      </c>
      <c r="W879" s="16" t="s">
        <v>2394</v>
      </c>
      <c r="X879" t="s">
        <v>207</v>
      </c>
      <c r="Y879" s="16" t="s">
        <v>1873</v>
      </c>
      <c r="Z879" s="16" t="s">
        <v>204</v>
      </c>
      <c r="AB879" s="17">
        <f t="shared" si="131"/>
        <v>169</v>
      </c>
      <c r="AC879" s="13">
        <v>45004</v>
      </c>
      <c r="AD879">
        <f t="shared" si="129"/>
        <v>169</v>
      </c>
      <c r="AE879" s="13">
        <v>45004</v>
      </c>
      <c r="AF879">
        <f t="shared" si="127"/>
        <v>169</v>
      </c>
      <c r="AG879" s="13">
        <v>45004</v>
      </c>
      <c r="AH879">
        <f t="shared" si="134"/>
        <v>11.83</v>
      </c>
      <c r="AI879" s="13">
        <v>45000</v>
      </c>
      <c r="AJ879">
        <f t="shared" si="128"/>
        <v>84.5</v>
      </c>
      <c r="AK879" s="13">
        <v>45035</v>
      </c>
      <c r="AL879">
        <v>0</v>
      </c>
      <c r="AN879" t="s">
        <v>204</v>
      </c>
      <c r="AO879" s="13">
        <v>45098</v>
      </c>
      <c r="AP879" s="13">
        <v>45125</v>
      </c>
      <c r="AQ879" s="13">
        <v>45125</v>
      </c>
      <c r="AR879">
        <f t="shared" si="135"/>
        <v>3.5</v>
      </c>
      <c r="AS879">
        <f t="shared" si="136"/>
        <v>5.915</v>
      </c>
      <c r="AT879" t="s">
        <v>1946</v>
      </c>
    </row>
    <row r="880" spans="1:46" x14ac:dyDescent="0.35">
      <c r="A880">
        <v>879</v>
      </c>
      <c r="B880" t="s">
        <v>360</v>
      </c>
      <c r="C880" t="s">
        <v>11608</v>
      </c>
      <c r="D880" t="s">
        <v>3008</v>
      </c>
      <c r="E880" t="s">
        <v>98</v>
      </c>
      <c r="F880">
        <v>1980</v>
      </c>
      <c r="G880" t="s">
        <v>3055</v>
      </c>
      <c r="H880" t="s">
        <v>91</v>
      </c>
      <c r="I880" t="s">
        <v>92</v>
      </c>
      <c r="J880" t="s">
        <v>2415</v>
      </c>
      <c r="K880" t="s">
        <v>5619</v>
      </c>
      <c r="L880" t="s">
        <v>3080</v>
      </c>
      <c r="M880" t="s">
        <v>207</v>
      </c>
      <c r="N880">
        <v>1.85</v>
      </c>
      <c r="R880" s="14">
        <v>44948</v>
      </c>
      <c r="S880" t="s">
        <v>207</v>
      </c>
      <c r="T880" s="14">
        <v>44976</v>
      </c>
      <c r="U880" s="16" t="s">
        <v>1872</v>
      </c>
      <c r="V880" s="16">
        <f t="shared" si="130"/>
        <v>222</v>
      </c>
      <c r="W880" s="16" t="s">
        <v>2394</v>
      </c>
      <c r="X880" t="s">
        <v>207</v>
      </c>
      <c r="Y880" s="16" t="s">
        <v>1873</v>
      </c>
      <c r="Z880" s="16" t="s">
        <v>204</v>
      </c>
      <c r="AB880" s="17">
        <f t="shared" si="131"/>
        <v>185</v>
      </c>
      <c r="AC880" s="13">
        <v>45004</v>
      </c>
      <c r="AD880">
        <f t="shared" si="129"/>
        <v>185</v>
      </c>
      <c r="AE880" s="13">
        <v>45004</v>
      </c>
      <c r="AF880">
        <f t="shared" si="127"/>
        <v>185</v>
      </c>
      <c r="AG880" s="13">
        <v>45004</v>
      </c>
      <c r="AH880">
        <f t="shared" si="134"/>
        <v>12.950000000000001</v>
      </c>
      <c r="AI880" s="13">
        <v>45000</v>
      </c>
      <c r="AJ880">
        <f t="shared" si="128"/>
        <v>92.5</v>
      </c>
      <c r="AK880" s="13">
        <v>45035</v>
      </c>
      <c r="AL880">
        <v>0</v>
      </c>
      <c r="AN880" t="s">
        <v>204</v>
      </c>
      <c r="AO880" s="13">
        <v>45102</v>
      </c>
      <c r="AP880" s="13">
        <v>45125</v>
      </c>
      <c r="AQ880" s="13">
        <v>45125</v>
      </c>
      <c r="AR880">
        <f t="shared" si="135"/>
        <v>3.5</v>
      </c>
      <c r="AS880">
        <f t="shared" si="136"/>
        <v>6.4750000000000005</v>
      </c>
      <c r="AT880" t="s">
        <v>1946</v>
      </c>
    </row>
    <row r="881" spans="1:46" x14ac:dyDescent="0.35">
      <c r="A881">
        <v>880</v>
      </c>
      <c r="B881" t="s">
        <v>360</v>
      </c>
      <c r="C881" t="s">
        <v>11609</v>
      </c>
      <c r="D881" t="s">
        <v>3009</v>
      </c>
      <c r="E881" t="s">
        <v>98</v>
      </c>
      <c r="G881" t="s">
        <v>3055</v>
      </c>
      <c r="H881" t="s">
        <v>91</v>
      </c>
      <c r="I881" t="s">
        <v>92</v>
      </c>
      <c r="J881" t="s">
        <v>2415</v>
      </c>
      <c r="K881" t="s">
        <v>5619</v>
      </c>
      <c r="L881" t="s">
        <v>3081</v>
      </c>
      <c r="M881" t="s">
        <v>207</v>
      </c>
      <c r="N881">
        <v>0.42</v>
      </c>
      <c r="R881" s="14">
        <v>44932</v>
      </c>
      <c r="S881" t="s">
        <v>207</v>
      </c>
      <c r="T881" s="14">
        <v>44978</v>
      </c>
      <c r="U881" s="16" t="s">
        <v>1872</v>
      </c>
      <c r="V881" s="16">
        <f t="shared" si="130"/>
        <v>50.4</v>
      </c>
      <c r="W881" s="16" t="s">
        <v>2394</v>
      </c>
      <c r="X881" t="s">
        <v>207</v>
      </c>
      <c r="Y881" s="16" t="s">
        <v>1873</v>
      </c>
      <c r="Z881" s="16" t="s">
        <v>204</v>
      </c>
      <c r="AB881" s="17">
        <f t="shared" si="131"/>
        <v>42</v>
      </c>
      <c r="AC881" s="13">
        <v>45006</v>
      </c>
      <c r="AD881">
        <f t="shared" si="129"/>
        <v>42</v>
      </c>
      <c r="AE881" s="13">
        <v>45006</v>
      </c>
      <c r="AF881">
        <f t="shared" si="127"/>
        <v>42</v>
      </c>
      <c r="AG881" s="13">
        <v>45006</v>
      </c>
      <c r="AH881">
        <f t="shared" si="134"/>
        <v>2.94</v>
      </c>
      <c r="AI881" s="13">
        <v>45000</v>
      </c>
      <c r="AJ881">
        <f t="shared" si="128"/>
        <v>21</v>
      </c>
      <c r="AK881" s="13">
        <v>45037</v>
      </c>
      <c r="AL881">
        <v>0</v>
      </c>
      <c r="AN881" t="s">
        <v>204</v>
      </c>
      <c r="AO881" s="13">
        <v>45101</v>
      </c>
      <c r="AP881" s="13">
        <v>45125</v>
      </c>
      <c r="AQ881" s="13">
        <v>45125</v>
      </c>
      <c r="AR881">
        <f t="shared" si="135"/>
        <v>3.5</v>
      </c>
      <c r="AS881">
        <f t="shared" si="136"/>
        <v>1.47</v>
      </c>
      <c r="AT881" t="s">
        <v>1946</v>
      </c>
    </row>
    <row r="882" spans="1:46" x14ac:dyDescent="0.35">
      <c r="A882">
        <v>881</v>
      </c>
      <c r="B882" t="s">
        <v>360</v>
      </c>
      <c r="C882" t="s">
        <v>11610</v>
      </c>
      <c r="D882" t="s">
        <v>3010</v>
      </c>
      <c r="E882" t="s">
        <v>98</v>
      </c>
      <c r="F882">
        <v>1990</v>
      </c>
      <c r="G882" t="s">
        <v>3055</v>
      </c>
      <c r="H882" t="s">
        <v>91</v>
      </c>
      <c r="I882" t="s">
        <v>92</v>
      </c>
      <c r="J882" t="s">
        <v>2415</v>
      </c>
      <c r="K882" t="s">
        <v>5619</v>
      </c>
      <c r="L882" t="s">
        <v>3082</v>
      </c>
      <c r="M882" t="s">
        <v>207</v>
      </c>
      <c r="N882">
        <v>0.77</v>
      </c>
      <c r="R882" s="14">
        <v>44958</v>
      </c>
      <c r="S882" t="s">
        <v>207</v>
      </c>
      <c r="T882" s="14">
        <v>44976</v>
      </c>
      <c r="U882" s="16" t="s">
        <v>1872</v>
      </c>
      <c r="V882" s="16">
        <f t="shared" si="130"/>
        <v>92.4</v>
      </c>
      <c r="W882" s="16" t="s">
        <v>2394</v>
      </c>
      <c r="X882" t="s">
        <v>207</v>
      </c>
      <c r="Y882" s="16" t="s">
        <v>1873</v>
      </c>
      <c r="Z882" s="16" t="s">
        <v>204</v>
      </c>
      <c r="AB882" s="17">
        <f t="shared" si="131"/>
        <v>77</v>
      </c>
      <c r="AC882" s="13">
        <v>45004</v>
      </c>
      <c r="AD882">
        <f t="shared" si="129"/>
        <v>77</v>
      </c>
      <c r="AE882" s="13">
        <v>45004</v>
      </c>
      <c r="AF882">
        <f t="shared" si="127"/>
        <v>77</v>
      </c>
      <c r="AG882" s="13">
        <v>45004</v>
      </c>
      <c r="AH882">
        <f t="shared" si="134"/>
        <v>5.3900000000000006</v>
      </c>
      <c r="AI882" s="13">
        <v>44999</v>
      </c>
      <c r="AJ882">
        <f t="shared" si="128"/>
        <v>38.5</v>
      </c>
      <c r="AK882" s="13">
        <v>45035</v>
      </c>
      <c r="AL882">
        <v>0</v>
      </c>
      <c r="AN882" t="s">
        <v>204</v>
      </c>
      <c r="AO882" s="13">
        <v>45103</v>
      </c>
      <c r="AP882" s="13">
        <v>45111</v>
      </c>
      <c r="AQ882" s="13">
        <v>45111</v>
      </c>
      <c r="AR882">
        <f t="shared" si="135"/>
        <v>3.5000000000000004</v>
      </c>
      <c r="AS882">
        <f t="shared" si="136"/>
        <v>2.6950000000000003</v>
      </c>
      <c r="AT882" t="s">
        <v>1946</v>
      </c>
    </row>
    <row r="883" spans="1:46" x14ac:dyDescent="0.35">
      <c r="A883">
        <v>882</v>
      </c>
      <c r="B883" t="s">
        <v>360</v>
      </c>
      <c r="C883" t="s">
        <v>11611</v>
      </c>
      <c r="D883" t="s">
        <v>3011</v>
      </c>
      <c r="E883" t="s">
        <v>98</v>
      </c>
      <c r="F883">
        <v>1981</v>
      </c>
      <c r="G883" t="s">
        <v>3055</v>
      </c>
      <c r="H883" t="s">
        <v>91</v>
      </c>
      <c r="I883" t="s">
        <v>92</v>
      </c>
      <c r="J883" t="s">
        <v>2415</v>
      </c>
      <c r="K883" t="s">
        <v>5619</v>
      </c>
      <c r="L883" t="s">
        <v>3065</v>
      </c>
      <c r="M883" t="s">
        <v>207</v>
      </c>
      <c r="N883">
        <v>1.67</v>
      </c>
      <c r="R883" s="14">
        <v>44958</v>
      </c>
      <c r="S883" t="s">
        <v>207</v>
      </c>
      <c r="T883" s="14">
        <v>44977</v>
      </c>
      <c r="U883" s="16" t="s">
        <v>1872</v>
      </c>
      <c r="V883" s="16">
        <f t="shared" si="130"/>
        <v>200.39999999999998</v>
      </c>
      <c r="W883" s="16" t="s">
        <v>2394</v>
      </c>
      <c r="X883" t="s">
        <v>207</v>
      </c>
      <c r="Y883" s="16" t="s">
        <v>1873</v>
      </c>
      <c r="Z883" s="16" t="s">
        <v>204</v>
      </c>
      <c r="AB883" s="17">
        <f t="shared" si="131"/>
        <v>167</v>
      </c>
      <c r="AC883" s="13">
        <v>45005</v>
      </c>
      <c r="AD883">
        <f t="shared" si="129"/>
        <v>167</v>
      </c>
      <c r="AE883" s="13">
        <v>45005</v>
      </c>
      <c r="AF883">
        <f t="shared" si="127"/>
        <v>167</v>
      </c>
      <c r="AG883" s="13">
        <v>45005</v>
      </c>
      <c r="AH883">
        <f t="shared" si="134"/>
        <v>11.69</v>
      </c>
      <c r="AI883" s="13">
        <v>45000</v>
      </c>
      <c r="AJ883">
        <f t="shared" si="128"/>
        <v>83.5</v>
      </c>
      <c r="AK883" s="13">
        <v>45036</v>
      </c>
      <c r="AL883">
        <v>0</v>
      </c>
      <c r="AN883" t="s">
        <v>204</v>
      </c>
      <c r="AO883" s="13">
        <v>45102</v>
      </c>
      <c r="AP883" s="13">
        <v>45111</v>
      </c>
      <c r="AQ883" s="13">
        <v>45111</v>
      </c>
      <c r="AR883">
        <f t="shared" si="135"/>
        <v>3.5</v>
      </c>
      <c r="AS883">
        <f t="shared" si="136"/>
        <v>5.8449999999999998</v>
      </c>
      <c r="AT883" t="s">
        <v>1946</v>
      </c>
    </row>
    <row r="884" spans="1:46" x14ac:dyDescent="0.35">
      <c r="A884">
        <v>883</v>
      </c>
      <c r="B884" t="s">
        <v>360</v>
      </c>
      <c r="C884" t="s">
        <v>11612</v>
      </c>
      <c r="D884" t="s">
        <v>3012</v>
      </c>
      <c r="E884" t="s">
        <v>98</v>
      </c>
      <c r="F884">
        <v>1992</v>
      </c>
      <c r="G884" t="s">
        <v>3055</v>
      </c>
      <c r="H884" t="s">
        <v>91</v>
      </c>
      <c r="I884" t="s">
        <v>92</v>
      </c>
      <c r="J884" t="s">
        <v>2415</v>
      </c>
      <c r="K884" t="s">
        <v>5619</v>
      </c>
      <c r="L884" t="s">
        <v>3066</v>
      </c>
      <c r="M884" t="s">
        <v>207</v>
      </c>
      <c r="N884">
        <v>0.94</v>
      </c>
      <c r="R884" s="14">
        <v>44935</v>
      </c>
      <c r="S884" t="s">
        <v>207</v>
      </c>
      <c r="T884" s="14">
        <v>44977</v>
      </c>
      <c r="U884" s="16" t="s">
        <v>1872</v>
      </c>
      <c r="V884" s="16">
        <f t="shared" si="130"/>
        <v>112.8</v>
      </c>
      <c r="W884" s="16" t="s">
        <v>2394</v>
      </c>
      <c r="X884" t="s">
        <v>207</v>
      </c>
      <c r="Y884" s="16" t="s">
        <v>1873</v>
      </c>
      <c r="Z884" s="16" t="s">
        <v>204</v>
      </c>
      <c r="AB884" s="17">
        <f t="shared" si="131"/>
        <v>94</v>
      </c>
      <c r="AC884" s="13">
        <v>45005</v>
      </c>
      <c r="AD884">
        <f t="shared" si="129"/>
        <v>94</v>
      </c>
      <c r="AE884" s="13">
        <v>45005</v>
      </c>
      <c r="AF884">
        <f t="shared" si="127"/>
        <v>94</v>
      </c>
      <c r="AG884" s="13">
        <v>45005</v>
      </c>
      <c r="AH884">
        <f t="shared" si="134"/>
        <v>6.58</v>
      </c>
      <c r="AI884" s="13">
        <v>45000</v>
      </c>
      <c r="AJ884">
        <f t="shared" si="128"/>
        <v>47</v>
      </c>
      <c r="AK884" s="13">
        <v>45036</v>
      </c>
      <c r="AL884">
        <v>0</v>
      </c>
      <c r="AN884" t="s">
        <v>204</v>
      </c>
      <c r="AO884" s="13">
        <v>45103</v>
      </c>
      <c r="AP884" s="13">
        <v>45103</v>
      </c>
      <c r="AQ884" s="13">
        <v>45103</v>
      </c>
      <c r="AR884">
        <f t="shared" si="135"/>
        <v>3.5000000000000004</v>
      </c>
      <c r="AS884">
        <f t="shared" si="136"/>
        <v>3.29</v>
      </c>
      <c r="AT884" t="s">
        <v>1946</v>
      </c>
    </row>
    <row r="885" spans="1:46" x14ac:dyDescent="0.35">
      <c r="A885">
        <v>884</v>
      </c>
      <c r="B885" t="s">
        <v>360</v>
      </c>
      <c r="C885" t="s">
        <v>11613</v>
      </c>
      <c r="D885" t="s">
        <v>2695</v>
      </c>
      <c r="E885" t="s">
        <v>98</v>
      </c>
      <c r="F885">
        <v>1992</v>
      </c>
      <c r="G885" t="s">
        <v>3055</v>
      </c>
      <c r="H885" t="s">
        <v>91</v>
      </c>
      <c r="I885" t="s">
        <v>92</v>
      </c>
      <c r="J885" t="s">
        <v>2415</v>
      </c>
      <c r="K885" t="s">
        <v>5619</v>
      </c>
      <c r="L885" t="s">
        <v>3075</v>
      </c>
      <c r="M885" t="s">
        <v>207</v>
      </c>
      <c r="N885">
        <v>1.96</v>
      </c>
      <c r="R885" s="14">
        <v>44939</v>
      </c>
      <c r="S885" t="s">
        <v>207</v>
      </c>
      <c r="T885" s="14">
        <v>44979</v>
      </c>
      <c r="U885" s="16" t="s">
        <v>1872</v>
      </c>
      <c r="V885" s="16">
        <f t="shared" si="130"/>
        <v>235.2</v>
      </c>
      <c r="W885" s="16" t="s">
        <v>2394</v>
      </c>
      <c r="X885" t="s">
        <v>207</v>
      </c>
      <c r="Y885" s="16" t="s">
        <v>1873</v>
      </c>
      <c r="Z885" s="16" t="s">
        <v>204</v>
      </c>
      <c r="AB885" s="17">
        <f t="shared" si="131"/>
        <v>196</v>
      </c>
      <c r="AC885" s="13">
        <v>45007</v>
      </c>
      <c r="AD885">
        <f t="shared" si="129"/>
        <v>196</v>
      </c>
      <c r="AE885" s="13">
        <v>45007</v>
      </c>
      <c r="AF885">
        <f t="shared" si="127"/>
        <v>196</v>
      </c>
      <c r="AG885" s="13">
        <v>45007</v>
      </c>
      <c r="AH885">
        <f t="shared" si="134"/>
        <v>13.719999999999999</v>
      </c>
      <c r="AI885" s="13">
        <v>45001</v>
      </c>
      <c r="AJ885">
        <f t="shared" si="128"/>
        <v>98</v>
      </c>
      <c r="AK885" s="13">
        <v>45038</v>
      </c>
      <c r="AL885">
        <v>0</v>
      </c>
      <c r="AN885" t="s">
        <v>204</v>
      </c>
      <c r="AO885" s="13">
        <v>45103</v>
      </c>
      <c r="AP885" s="13">
        <v>45097</v>
      </c>
      <c r="AQ885" s="13">
        <v>45097</v>
      </c>
      <c r="AR885">
        <f t="shared" si="135"/>
        <v>3.4999999999999996</v>
      </c>
      <c r="AS885">
        <f t="shared" si="136"/>
        <v>6.8599999999999994</v>
      </c>
      <c r="AT885" t="s">
        <v>1946</v>
      </c>
    </row>
    <row r="886" spans="1:46" x14ac:dyDescent="0.35">
      <c r="A886">
        <v>885</v>
      </c>
      <c r="B886" t="s">
        <v>360</v>
      </c>
      <c r="C886" t="s">
        <v>11614</v>
      </c>
      <c r="D886" t="s">
        <v>3013</v>
      </c>
      <c r="E886" t="s">
        <v>98</v>
      </c>
      <c r="F886">
        <v>1980</v>
      </c>
      <c r="G886" t="s">
        <v>3055</v>
      </c>
      <c r="H886" t="s">
        <v>91</v>
      </c>
      <c r="I886" t="s">
        <v>92</v>
      </c>
      <c r="J886" t="s">
        <v>2415</v>
      </c>
      <c r="K886" t="s">
        <v>5619</v>
      </c>
      <c r="L886" t="s">
        <v>3083</v>
      </c>
      <c r="M886" t="s">
        <v>207</v>
      </c>
      <c r="N886">
        <v>1.03</v>
      </c>
      <c r="R886" s="14">
        <v>44935</v>
      </c>
      <c r="S886" t="s">
        <v>207</v>
      </c>
      <c r="T886" s="14">
        <v>44979</v>
      </c>
      <c r="U886" s="16" t="s">
        <v>1872</v>
      </c>
      <c r="V886" s="16">
        <f t="shared" si="130"/>
        <v>123.60000000000001</v>
      </c>
      <c r="W886" s="16" t="s">
        <v>2394</v>
      </c>
      <c r="X886" t="s">
        <v>207</v>
      </c>
      <c r="Y886" s="16" t="s">
        <v>1873</v>
      </c>
      <c r="Z886" s="16" t="s">
        <v>204</v>
      </c>
      <c r="AB886" s="17">
        <f t="shared" si="131"/>
        <v>103</v>
      </c>
      <c r="AC886" s="13">
        <v>45008</v>
      </c>
      <c r="AD886">
        <f t="shared" si="129"/>
        <v>103</v>
      </c>
      <c r="AE886" s="13">
        <v>45008</v>
      </c>
      <c r="AF886">
        <f t="shared" ref="AF886:AF949" si="137">N886*100</f>
        <v>103</v>
      </c>
      <c r="AG886" s="13">
        <v>45008</v>
      </c>
      <c r="AH886">
        <f t="shared" si="134"/>
        <v>7.21</v>
      </c>
      <c r="AI886" s="13">
        <v>45001</v>
      </c>
      <c r="AJ886">
        <f t="shared" ref="AJ886:AJ949" si="138">N886*50</f>
        <v>51.5</v>
      </c>
      <c r="AK886" s="13">
        <v>45038</v>
      </c>
      <c r="AL886">
        <v>0</v>
      </c>
      <c r="AN886" t="s">
        <v>204</v>
      </c>
      <c r="AO886" s="13">
        <v>45103</v>
      </c>
      <c r="AP886" s="13">
        <v>45115</v>
      </c>
      <c r="AQ886" s="13">
        <v>45115</v>
      </c>
      <c r="AR886">
        <f t="shared" si="135"/>
        <v>3.5</v>
      </c>
      <c r="AS886">
        <f t="shared" si="136"/>
        <v>3.605</v>
      </c>
      <c r="AT886" t="s">
        <v>1946</v>
      </c>
    </row>
    <row r="887" spans="1:46" x14ac:dyDescent="0.35">
      <c r="A887">
        <v>886</v>
      </c>
      <c r="B887" t="s">
        <v>360</v>
      </c>
      <c r="C887" t="s">
        <v>11615</v>
      </c>
      <c r="D887" t="s">
        <v>3014</v>
      </c>
      <c r="E887" t="s">
        <v>98</v>
      </c>
      <c r="F887">
        <v>1985</v>
      </c>
      <c r="G887" t="s">
        <v>3055</v>
      </c>
      <c r="H887" t="s">
        <v>91</v>
      </c>
      <c r="I887" t="s">
        <v>92</v>
      </c>
      <c r="J887" t="s">
        <v>2415</v>
      </c>
      <c r="K887" t="s">
        <v>5619</v>
      </c>
      <c r="L887" t="s">
        <v>3084</v>
      </c>
      <c r="M887" t="s">
        <v>207</v>
      </c>
      <c r="N887">
        <v>0.68</v>
      </c>
      <c r="R887" s="14">
        <v>44939</v>
      </c>
      <c r="S887" t="s">
        <v>207</v>
      </c>
      <c r="T887" s="14">
        <v>44984</v>
      </c>
      <c r="U887" s="16" t="s">
        <v>1872</v>
      </c>
      <c r="V887" s="16">
        <f t="shared" si="130"/>
        <v>81.600000000000009</v>
      </c>
      <c r="W887" s="16" t="s">
        <v>2394</v>
      </c>
      <c r="X887" t="s">
        <v>207</v>
      </c>
      <c r="Y887" s="16" t="s">
        <v>1873</v>
      </c>
      <c r="Z887" s="16" t="s">
        <v>204</v>
      </c>
      <c r="AB887" s="17">
        <f t="shared" si="131"/>
        <v>68</v>
      </c>
      <c r="AC887" s="13">
        <v>45009</v>
      </c>
      <c r="AD887">
        <f t="shared" si="129"/>
        <v>68</v>
      </c>
      <c r="AE887" s="13">
        <v>45009</v>
      </c>
      <c r="AF887">
        <f t="shared" si="137"/>
        <v>68</v>
      </c>
      <c r="AG887" s="13">
        <v>45009</v>
      </c>
      <c r="AH887">
        <f t="shared" si="134"/>
        <v>4.7600000000000007</v>
      </c>
      <c r="AI887" s="13">
        <v>45005</v>
      </c>
      <c r="AJ887">
        <f t="shared" si="138"/>
        <v>34</v>
      </c>
      <c r="AK887" s="13">
        <v>45043</v>
      </c>
      <c r="AL887">
        <v>0</v>
      </c>
      <c r="AN887" t="s">
        <v>204</v>
      </c>
      <c r="AO887" s="13">
        <v>45104</v>
      </c>
      <c r="AP887" s="13">
        <v>45115</v>
      </c>
      <c r="AQ887" s="13">
        <v>45115</v>
      </c>
      <c r="AR887">
        <f t="shared" si="135"/>
        <v>3.5000000000000004</v>
      </c>
      <c r="AS887">
        <f t="shared" si="136"/>
        <v>2.3800000000000003</v>
      </c>
      <c r="AT887" t="s">
        <v>1946</v>
      </c>
    </row>
    <row r="888" spans="1:46" x14ac:dyDescent="0.35">
      <c r="A888">
        <v>887</v>
      </c>
      <c r="B888" t="s">
        <v>360</v>
      </c>
      <c r="C888" t="s">
        <v>11616</v>
      </c>
      <c r="D888" t="s">
        <v>3015</v>
      </c>
      <c r="E888" t="s">
        <v>93</v>
      </c>
      <c r="F888">
        <v>1962</v>
      </c>
      <c r="G888" t="s">
        <v>3055</v>
      </c>
      <c r="H888" t="s">
        <v>91</v>
      </c>
      <c r="I888" t="s">
        <v>92</v>
      </c>
      <c r="J888" t="s">
        <v>2415</v>
      </c>
      <c r="K888" t="s">
        <v>5619</v>
      </c>
      <c r="L888" t="s">
        <v>3085</v>
      </c>
      <c r="M888" t="s">
        <v>207</v>
      </c>
      <c r="N888">
        <v>0.85</v>
      </c>
      <c r="R888" s="14">
        <v>44948</v>
      </c>
      <c r="S888" t="s">
        <v>207</v>
      </c>
      <c r="T888" s="14">
        <v>44980</v>
      </c>
      <c r="U888" s="16" t="s">
        <v>1872</v>
      </c>
      <c r="V888" s="16">
        <f t="shared" si="130"/>
        <v>102</v>
      </c>
      <c r="W888" s="16" t="s">
        <v>2394</v>
      </c>
      <c r="X888" t="s">
        <v>207</v>
      </c>
      <c r="Y888" s="16" t="s">
        <v>1873</v>
      </c>
      <c r="Z888" s="16" t="s">
        <v>204</v>
      </c>
      <c r="AB888" s="17">
        <f t="shared" si="131"/>
        <v>85</v>
      </c>
      <c r="AC888" s="13">
        <v>45010</v>
      </c>
      <c r="AD888">
        <f t="shared" si="129"/>
        <v>85</v>
      </c>
      <c r="AE888" s="13">
        <v>45010</v>
      </c>
      <c r="AF888">
        <f t="shared" si="137"/>
        <v>85</v>
      </c>
      <c r="AG888" s="13">
        <v>45010</v>
      </c>
      <c r="AH888">
        <f t="shared" si="134"/>
        <v>5.95</v>
      </c>
      <c r="AI888" s="13">
        <v>45005</v>
      </c>
      <c r="AJ888">
        <f t="shared" si="138"/>
        <v>42.5</v>
      </c>
      <c r="AK888" s="13">
        <v>45039</v>
      </c>
      <c r="AL888">
        <v>0</v>
      </c>
      <c r="AN888" t="s">
        <v>204</v>
      </c>
      <c r="AO888" s="13">
        <v>45103</v>
      </c>
      <c r="AP888" s="13">
        <v>45100</v>
      </c>
      <c r="AQ888" s="13">
        <v>45100</v>
      </c>
      <c r="AR888">
        <f t="shared" si="135"/>
        <v>3.5</v>
      </c>
      <c r="AS888">
        <f t="shared" si="136"/>
        <v>2.9750000000000001</v>
      </c>
      <c r="AT888" t="s">
        <v>1946</v>
      </c>
    </row>
    <row r="889" spans="1:46" x14ac:dyDescent="0.35">
      <c r="A889">
        <v>888</v>
      </c>
      <c r="B889" t="s">
        <v>360</v>
      </c>
      <c r="C889" t="s">
        <v>11617</v>
      </c>
      <c r="D889" t="s">
        <v>3016</v>
      </c>
      <c r="E889" t="s">
        <v>98</v>
      </c>
      <c r="F889">
        <v>1968</v>
      </c>
      <c r="G889" t="s">
        <v>3055</v>
      </c>
      <c r="H889" t="s">
        <v>91</v>
      </c>
      <c r="I889" t="s">
        <v>92</v>
      </c>
      <c r="J889" t="s">
        <v>2415</v>
      </c>
      <c r="K889" t="s">
        <v>5619</v>
      </c>
      <c r="L889" t="s">
        <v>3086</v>
      </c>
      <c r="M889" t="s">
        <v>207</v>
      </c>
      <c r="N889">
        <v>1.67</v>
      </c>
      <c r="R889" s="14">
        <v>44932</v>
      </c>
      <c r="S889" t="s">
        <v>207</v>
      </c>
      <c r="T889" s="14">
        <v>44980</v>
      </c>
      <c r="U889" s="16" t="s">
        <v>1872</v>
      </c>
      <c r="V889" s="16">
        <f t="shared" si="130"/>
        <v>200.39999999999998</v>
      </c>
      <c r="W889" s="16" t="s">
        <v>2394</v>
      </c>
      <c r="X889" t="s">
        <v>207</v>
      </c>
      <c r="Y889" s="16" t="s">
        <v>1873</v>
      </c>
      <c r="Z889" s="16" t="s">
        <v>204</v>
      </c>
      <c r="AB889" s="17">
        <f t="shared" si="131"/>
        <v>167</v>
      </c>
      <c r="AC889" s="13">
        <v>45011</v>
      </c>
      <c r="AD889">
        <f t="shared" si="129"/>
        <v>167</v>
      </c>
      <c r="AE889" s="13">
        <v>45011</v>
      </c>
      <c r="AF889">
        <f t="shared" si="137"/>
        <v>167</v>
      </c>
      <c r="AG889" s="13">
        <v>45011</v>
      </c>
      <c r="AH889">
        <f t="shared" si="134"/>
        <v>11.69</v>
      </c>
      <c r="AI889" s="13">
        <v>45002</v>
      </c>
      <c r="AJ889">
        <f t="shared" si="138"/>
        <v>83.5</v>
      </c>
      <c r="AK889" s="13">
        <v>42483</v>
      </c>
      <c r="AL889">
        <v>0</v>
      </c>
      <c r="AN889" t="s">
        <v>204</v>
      </c>
      <c r="AO889" s="13">
        <v>45105</v>
      </c>
      <c r="AP889" s="13">
        <v>45095</v>
      </c>
      <c r="AQ889" s="13">
        <v>45095</v>
      </c>
      <c r="AR889">
        <f t="shared" si="135"/>
        <v>3.5</v>
      </c>
      <c r="AS889">
        <f t="shared" si="136"/>
        <v>5.8449999999999998</v>
      </c>
      <c r="AT889" t="s">
        <v>1946</v>
      </c>
    </row>
    <row r="890" spans="1:46" x14ac:dyDescent="0.35">
      <c r="A890">
        <v>889</v>
      </c>
      <c r="B890" t="s">
        <v>360</v>
      </c>
      <c r="C890" t="s">
        <v>11618</v>
      </c>
      <c r="D890" t="s">
        <v>3017</v>
      </c>
      <c r="E890" t="s">
        <v>98</v>
      </c>
      <c r="F890">
        <v>1992</v>
      </c>
      <c r="G890" t="s">
        <v>3055</v>
      </c>
      <c r="H890" t="s">
        <v>91</v>
      </c>
      <c r="I890" t="s">
        <v>92</v>
      </c>
      <c r="J890" t="s">
        <v>2415</v>
      </c>
      <c r="K890" t="s">
        <v>5619</v>
      </c>
      <c r="L890" t="s">
        <v>3068</v>
      </c>
      <c r="M890" t="s">
        <v>207</v>
      </c>
      <c r="N890">
        <v>0.45</v>
      </c>
      <c r="R890" s="14">
        <v>44958</v>
      </c>
      <c r="S890" t="s">
        <v>207</v>
      </c>
      <c r="T890" s="14">
        <v>44982</v>
      </c>
      <c r="U890" s="16" t="s">
        <v>1872</v>
      </c>
      <c r="V890" s="16">
        <f t="shared" si="130"/>
        <v>54</v>
      </c>
      <c r="W890" s="16" t="s">
        <v>2394</v>
      </c>
      <c r="X890" t="s">
        <v>207</v>
      </c>
      <c r="Y890" s="16" t="s">
        <v>1873</v>
      </c>
      <c r="Z890" s="16" t="s">
        <v>204</v>
      </c>
      <c r="AB890" s="17">
        <f t="shared" si="131"/>
        <v>45</v>
      </c>
      <c r="AC890" s="13">
        <v>45012</v>
      </c>
      <c r="AD890">
        <f t="shared" si="129"/>
        <v>45</v>
      </c>
      <c r="AE890" s="13">
        <v>45012</v>
      </c>
      <c r="AF890">
        <f t="shared" si="137"/>
        <v>45</v>
      </c>
      <c r="AG890" s="13">
        <v>45012</v>
      </c>
      <c r="AH890">
        <f t="shared" si="134"/>
        <v>3.15</v>
      </c>
      <c r="AI890" s="13">
        <v>45004</v>
      </c>
      <c r="AJ890">
        <f t="shared" si="138"/>
        <v>22.5</v>
      </c>
      <c r="AK890" s="13">
        <v>45041</v>
      </c>
      <c r="AL890">
        <v>0</v>
      </c>
      <c r="AN890" t="s">
        <v>204</v>
      </c>
      <c r="AO890" s="13">
        <v>45105</v>
      </c>
      <c r="AP890" s="13">
        <v>45125</v>
      </c>
      <c r="AQ890" s="13">
        <v>45125</v>
      </c>
      <c r="AR890">
        <f t="shared" si="135"/>
        <v>3.5</v>
      </c>
      <c r="AS890">
        <f t="shared" si="136"/>
        <v>1.575</v>
      </c>
      <c r="AT890" t="s">
        <v>1946</v>
      </c>
    </row>
    <row r="891" spans="1:46" x14ac:dyDescent="0.35">
      <c r="A891">
        <v>890</v>
      </c>
      <c r="B891" t="s">
        <v>360</v>
      </c>
      <c r="C891" t="s">
        <v>11619</v>
      </c>
      <c r="D891" t="s">
        <v>3018</v>
      </c>
      <c r="E891" t="s">
        <v>98</v>
      </c>
      <c r="F891">
        <v>1990</v>
      </c>
      <c r="G891" t="s">
        <v>3055</v>
      </c>
      <c r="H891" t="s">
        <v>91</v>
      </c>
      <c r="I891" t="s">
        <v>92</v>
      </c>
      <c r="J891" t="s">
        <v>2415</v>
      </c>
      <c r="K891" t="s">
        <v>5619</v>
      </c>
      <c r="L891" t="s">
        <v>3087</v>
      </c>
      <c r="M891" t="s">
        <v>207</v>
      </c>
      <c r="N891">
        <v>0.57999999999999996</v>
      </c>
      <c r="R891" s="14">
        <v>44958</v>
      </c>
      <c r="S891" t="s">
        <v>207</v>
      </c>
      <c r="T891" s="14">
        <v>44981</v>
      </c>
      <c r="U891" s="16" t="s">
        <v>1872</v>
      </c>
      <c r="V891" s="16">
        <f t="shared" si="130"/>
        <v>69.599999999999994</v>
      </c>
      <c r="W891" s="16" t="s">
        <v>2394</v>
      </c>
      <c r="X891" t="s">
        <v>207</v>
      </c>
      <c r="Y891" s="16" t="s">
        <v>1873</v>
      </c>
      <c r="Z891" s="16" t="s">
        <v>204</v>
      </c>
      <c r="AB891" s="17">
        <f t="shared" si="131"/>
        <v>57.999999999999993</v>
      </c>
      <c r="AC891" s="13">
        <v>45013</v>
      </c>
      <c r="AD891">
        <f t="shared" si="129"/>
        <v>57.999999999999993</v>
      </c>
      <c r="AE891" s="13">
        <v>45013</v>
      </c>
      <c r="AF891">
        <f t="shared" si="137"/>
        <v>57.999999999999993</v>
      </c>
      <c r="AG891" s="13">
        <v>45013</v>
      </c>
      <c r="AH891">
        <f t="shared" si="134"/>
        <v>4.0599999999999996</v>
      </c>
      <c r="AI891" s="13">
        <v>45004</v>
      </c>
      <c r="AJ891">
        <f t="shared" si="138"/>
        <v>28.999999999999996</v>
      </c>
      <c r="AK891" s="13">
        <v>45040</v>
      </c>
      <c r="AL891">
        <v>0</v>
      </c>
      <c r="AN891" t="s">
        <v>204</v>
      </c>
      <c r="AO891" s="13">
        <v>45094</v>
      </c>
      <c r="AP891" s="13">
        <v>45125</v>
      </c>
      <c r="AQ891" s="13">
        <v>45125</v>
      </c>
      <c r="AR891">
        <f t="shared" si="135"/>
        <v>3.5</v>
      </c>
      <c r="AS891">
        <f t="shared" si="136"/>
        <v>2.0299999999999998</v>
      </c>
      <c r="AT891" t="s">
        <v>1946</v>
      </c>
    </row>
    <row r="892" spans="1:46" x14ac:dyDescent="0.35">
      <c r="A892">
        <v>891</v>
      </c>
      <c r="B892" t="s">
        <v>360</v>
      </c>
      <c r="C892" t="s">
        <v>11620</v>
      </c>
      <c r="D892" t="s">
        <v>3019</v>
      </c>
      <c r="E892" t="s">
        <v>98</v>
      </c>
      <c r="F892">
        <v>1990</v>
      </c>
      <c r="G892" t="s">
        <v>3055</v>
      </c>
      <c r="H892" t="s">
        <v>91</v>
      </c>
      <c r="I892" t="s">
        <v>92</v>
      </c>
      <c r="J892" t="s">
        <v>2415</v>
      </c>
      <c r="K892" t="s">
        <v>5619</v>
      </c>
      <c r="L892" t="s">
        <v>3067</v>
      </c>
      <c r="M892" t="s">
        <v>207</v>
      </c>
      <c r="N892">
        <v>1.24</v>
      </c>
      <c r="R892" s="14">
        <v>44935</v>
      </c>
      <c r="S892" t="s">
        <v>207</v>
      </c>
      <c r="T892" s="14">
        <v>44981</v>
      </c>
      <c r="U892" s="16" t="s">
        <v>1872</v>
      </c>
      <c r="V892" s="16">
        <f t="shared" si="130"/>
        <v>148.80000000000001</v>
      </c>
      <c r="W892" s="16" t="s">
        <v>2394</v>
      </c>
      <c r="X892" t="s">
        <v>207</v>
      </c>
      <c r="Y892" s="16" t="s">
        <v>1873</v>
      </c>
      <c r="Z892" s="16" t="s">
        <v>204</v>
      </c>
      <c r="AB892" s="17">
        <f t="shared" si="131"/>
        <v>124</v>
      </c>
      <c r="AC892" s="13">
        <v>45014</v>
      </c>
      <c r="AD892">
        <f t="shared" si="129"/>
        <v>124</v>
      </c>
      <c r="AE892" s="13">
        <v>45014</v>
      </c>
      <c r="AF892">
        <f t="shared" si="137"/>
        <v>124</v>
      </c>
      <c r="AG892" s="13">
        <v>45014</v>
      </c>
      <c r="AH892">
        <f t="shared" si="134"/>
        <v>8.68</v>
      </c>
      <c r="AI892" s="13">
        <v>45004</v>
      </c>
      <c r="AJ892">
        <f t="shared" si="138"/>
        <v>62</v>
      </c>
      <c r="AK892" s="13">
        <v>45040</v>
      </c>
      <c r="AL892">
        <v>0</v>
      </c>
      <c r="AN892" t="s">
        <v>204</v>
      </c>
      <c r="AO892" s="13">
        <v>45098</v>
      </c>
      <c r="AP892" s="13">
        <v>45104</v>
      </c>
      <c r="AQ892" s="13">
        <v>45104</v>
      </c>
      <c r="AR892">
        <f t="shared" si="135"/>
        <v>3.5</v>
      </c>
      <c r="AS892">
        <f t="shared" si="136"/>
        <v>4.34</v>
      </c>
      <c r="AT892" t="s">
        <v>1946</v>
      </c>
    </row>
    <row r="893" spans="1:46" x14ac:dyDescent="0.35">
      <c r="A893">
        <v>892</v>
      </c>
      <c r="B893" t="s">
        <v>360</v>
      </c>
      <c r="C893" t="s">
        <v>11621</v>
      </c>
      <c r="D893" t="s">
        <v>3020</v>
      </c>
      <c r="E893" t="s">
        <v>98</v>
      </c>
      <c r="F893">
        <v>1976</v>
      </c>
      <c r="G893" t="s">
        <v>3055</v>
      </c>
      <c r="H893" t="s">
        <v>91</v>
      </c>
      <c r="I893" t="s">
        <v>92</v>
      </c>
      <c r="J893" t="s">
        <v>2415</v>
      </c>
      <c r="K893" t="s">
        <v>5619</v>
      </c>
      <c r="L893" t="s">
        <v>3088</v>
      </c>
      <c r="M893" t="s">
        <v>207</v>
      </c>
      <c r="N893">
        <v>2.39</v>
      </c>
      <c r="R893" s="14">
        <v>44939</v>
      </c>
      <c r="S893" t="s">
        <v>207</v>
      </c>
      <c r="T893" s="14">
        <v>44974</v>
      </c>
      <c r="U893" s="16" t="s">
        <v>1872</v>
      </c>
      <c r="V893" s="16">
        <f t="shared" si="130"/>
        <v>286.8</v>
      </c>
      <c r="W893" s="16" t="s">
        <v>2394</v>
      </c>
      <c r="X893" t="s">
        <v>207</v>
      </c>
      <c r="Y893" s="16" t="s">
        <v>1873</v>
      </c>
      <c r="Z893" s="16" t="s">
        <v>204</v>
      </c>
      <c r="AB893" s="17">
        <f t="shared" si="131"/>
        <v>239</v>
      </c>
      <c r="AC893" s="13">
        <v>45015</v>
      </c>
      <c r="AD893">
        <f t="shared" si="129"/>
        <v>239</v>
      </c>
      <c r="AE893" s="13">
        <v>45015</v>
      </c>
      <c r="AF893">
        <f t="shared" si="137"/>
        <v>239</v>
      </c>
      <c r="AG893" s="13">
        <v>45015</v>
      </c>
      <c r="AH893">
        <f t="shared" si="134"/>
        <v>16.73</v>
      </c>
      <c r="AI893" s="13">
        <v>44997</v>
      </c>
      <c r="AJ893">
        <f t="shared" si="138"/>
        <v>119.5</v>
      </c>
      <c r="AK893" s="13">
        <v>45033</v>
      </c>
      <c r="AL893">
        <v>0</v>
      </c>
      <c r="AN893" t="s">
        <v>204</v>
      </c>
      <c r="AO893" s="13">
        <v>45102</v>
      </c>
      <c r="AP893" s="13">
        <v>45104</v>
      </c>
      <c r="AQ893" s="13">
        <v>45104</v>
      </c>
      <c r="AR893">
        <f t="shared" si="135"/>
        <v>3.5</v>
      </c>
      <c r="AS893">
        <f t="shared" si="136"/>
        <v>8.3650000000000002</v>
      </c>
      <c r="AT893" t="s">
        <v>1946</v>
      </c>
    </row>
    <row r="894" spans="1:46" x14ac:dyDescent="0.35">
      <c r="A894">
        <v>893</v>
      </c>
      <c r="B894" t="s">
        <v>360</v>
      </c>
      <c r="C894" t="s">
        <v>11622</v>
      </c>
      <c r="D894" t="s">
        <v>3021</v>
      </c>
      <c r="E894" t="s">
        <v>98</v>
      </c>
      <c r="G894" t="s">
        <v>3055</v>
      </c>
      <c r="H894" t="s">
        <v>91</v>
      </c>
      <c r="I894" t="s">
        <v>92</v>
      </c>
      <c r="J894" t="s">
        <v>2415</v>
      </c>
      <c r="K894" t="s">
        <v>5619</v>
      </c>
      <c r="L894" t="s">
        <v>3089</v>
      </c>
      <c r="M894" t="s">
        <v>207</v>
      </c>
      <c r="N894">
        <v>1</v>
      </c>
      <c r="R894" s="14">
        <v>44935</v>
      </c>
      <c r="S894" t="s">
        <v>207</v>
      </c>
      <c r="T894" s="14">
        <v>44972</v>
      </c>
      <c r="U894" s="16" t="s">
        <v>1872</v>
      </c>
      <c r="V894" s="16">
        <f t="shared" si="130"/>
        <v>120</v>
      </c>
      <c r="W894" s="16" t="s">
        <v>2394</v>
      </c>
      <c r="X894" t="s">
        <v>207</v>
      </c>
      <c r="Y894" s="16" t="s">
        <v>1873</v>
      </c>
      <c r="Z894" s="16" t="s">
        <v>204</v>
      </c>
      <c r="AB894" s="17">
        <f t="shared" si="131"/>
        <v>100</v>
      </c>
      <c r="AC894" s="13">
        <v>45016</v>
      </c>
      <c r="AD894">
        <f t="shared" si="129"/>
        <v>100</v>
      </c>
      <c r="AE894" s="13">
        <v>45016</v>
      </c>
      <c r="AF894">
        <f t="shared" si="137"/>
        <v>100</v>
      </c>
      <c r="AG894" s="13">
        <v>45016</v>
      </c>
      <c r="AH894">
        <f t="shared" si="134"/>
        <v>7</v>
      </c>
      <c r="AI894" s="13">
        <v>44994</v>
      </c>
      <c r="AJ894">
        <f t="shared" si="138"/>
        <v>50</v>
      </c>
      <c r="AK894" s="13">
        <v>45031</v>
      </c>
      <c r="AL894">
        <v>0</v>
      </c>
      <c r="AN894" t="s">
        <v>204</v>
      </c>
      <c r="AO894" s="13">
        <v>45101</v>
      </c>
      <c r="AP894" s="13">
        <v>45095</v>
      </c>
      <c r="AQ894" s="13">
        <v>45095</v>
      </c>
      <c r="AR894">
        <f t="shared" si="135"/>
        <v>3.5</v>
      </c>
      <c r="AS894">
        <f t="shared" si="136"/>
        <v>3.5</v>
      </c>
      <c r="AT894" t="s">
        <v>1946</v>
      </c>
    </row>
    <row r="895" spans="1:46" x14ac:dyDescent="0.35">
      <c r="A895">
        <v>894</v>
      </c>
      <c r="B895" t="s">
        <v>360</v>
      </c>
      <c r="C895" t="s">
        <v>11623</v>
      </c>
      <c r="D895" t="s">
        <v>2993</v>
      </c>
      <c r="E895" t="s">
        <v>98</v>
      </c>
      <c r="G895" t="s">
        <v>3055</v>
      </c>
      <c r="H895" t="s">
        <v>91</v>
      </c>
      <c r="I895" t="s">
        <v>92</v>
      </c>
      <c r="J895" t="s">
        <v>2415</v>
      </c>
      <c r="K895" t="s">
        <v>5619</v>
      </c>
      <c r="L895" t="s">
        <v>3072</v>
      </c>
      <c r="M895" t="s">
        <v>207</v>
      </c>
      <c r="N895">
        <v>0.34</v>
      </c>
      <c r="R895" s="14">
        <v>44939</v>
      </c>
      <c r="S895" t="s">
        <v>207</v>
      </c>
      <c r="T895" s="14">
        <v>44972</v>
      </c>
      <c r="U895" s="16" t="s">
        <v>1872</v>
      </c>
      <c r="V895" s="16">
        <f t="shared" si="130"/>
        <v>40.800000000000004</v>
      </c>
      <c r="W895" s="16" t="s">
        <v>2394</v>
      </c>
      <c r="X895" t="s">
        <v>207</v>
      </c>
      <c r="Y895" s="16" t="s">
        <v>1873</v>
      </c>
      <c r="Z895" s="16" t="s">
        <v>204</v>
      </c>
      <c r="AB895" s="17">
        <f t="shared" si="131"/>
        <v>34</v>
      </c>
      <c r="AC895" s="13">
        <v>45017</v>
      </c>
      <c r="AD895">
        <f t="shared" si="129"/>
        <v>34</v>
      </c>
      <c r="AE895" s="13">
        <v>45017</v>
      </c>
      <c r="AF895">
        <f t="shared" si="137"/>
        <v>34</v>
      </c>
      <c r="AG895" s="13">
        <v>45017</v>
      </c>
      <c r="AH895">
        <f t="shared" si="134"/>
        <v>2.3800000000000003</v>
      </c>
      <c r="AI895" s="13">
        <v>44994</v>
      </c>
      <c r="AJ895">
        <f t="shared" si="138"/>
        <v>17</v>
      </c>
      <c r="AK895" s="13">
        <v>45031</v>
      </c>
      <c r="AL895">
        <v>0</v>
      </c>
      <c r="AN895" t="s">
        <v>204</v>
      </c>
      <c r="AO895" s="13">
        <v>45103</v>
      </c>
      <c r="AP895" s="13">
        <v>45096</v>
      </c>
      <c r="AQ895" s="13">
        <v>45096</v>
      </c>
      <c r="AR895">
        <f t="shared" si="135"/>
        <v>3.5000000000000004</v>
      </c>
      <c r="AS895">
        <f t="shared" si="136"/>
        <v>1.1900000000000002</v>
      </c>
      <c r="AT895" t="s">
        <v>1946</v>
      </c>
    </row>
    <row r="896" spans="1:46" x14ac:dyDescent="0.35">
      <c r="A896">
        <v>895</v>
      </c>
      <c r="B896" t="s">
        <v>360</v>
      </c>
      <c r="C896" t="s">
        <v>11624</v>
      </c>
      <c r="D896" t="s">
        <v>3022</v>
      </c>
      <c r="E896" t="s">
        <v>98</v>
      </c>
      <c r="F896">
        <v>1987</v>
      </c>
      <c r="G896" t="s">
        <v>3055</v>
      </c>
      <c r="H896" t="s">
        <v>91</v>
      </c>
      <c r="I896" t="s">
        <v>92</v>
      </c>
      <c r="J896" t="s">
        <v>2415</v>
      </c>
      <c r="K896" t="s">
        <v>5619</v>
      </c>
      <c r="L896" t="s">
        <v>3065</v>
      </c>
      <c r="M896" t="s">
        <v>207</v>
      </c>
      <c r="N896">
        <v>0.61</v>
      </c>
      <c r="R896" s="14">
        <v>44948</v>
      </c>
      <c r="S896" t="s">
        <v>207</v>
      </c>
      <c r="T896" s="14">
        <v>44971</v>
      </c>
      <c r="U896" s="16" t="s">
        <v>1872</v>
      </c>
      <c r="V896" s="16">
        <f t="shared" si="130"/>
        <v>73.2</v>
      </c>
      <c r="W896" s="16" t="s">
        <v>2394</v>
      </c>
      <c r="X896" t="s">
        <v>207</v>
      </c>
      <c r="Y896" s="16" t="s">
        <v>1873</v>
      </c>
      <c r="Z896" s="16" t="s">
        <v>204</v>
      </c>
      <c r="AB896" s="17">
        <f t="shared" si="131"/>
        <v>61</v>
      </c>
      <c r="AC896" s="13">
        <v>45018</v>
      </c>
      <c r="AD896">
        <f t="shared" si="129"/>
        <v>61</v>
      </c>
      <c r="AE896" s="13">
        <v>45018</v>
      </c>
      <c r="AF896">
        <f t="shared" si="137"/>
        <v>61</v>
      </c>
      <c r="AG896" s="13">
        <v>45018</v>
      </c>
      <c r="AH896">
        <f t="shared" si="134"/>
        <v>4.2699999999999996</v>
      </c>
      <c r="AI896" s="13">
        <v>44993</v>
      </c>
      <c r="AJ896">
        <f t="shared" si="138"/>
        <v>30.5</v>
      </c>
      <c r="AK896" s="13">
        <v>45030</v>
      </c>
      <c r="AL896">
        <v>0</v>
      </c>
      <c r="AN896" t="s">
        <v>204</v>
      </c>
      <c r="AO896" s="13">
        <v>45102</v>
      </c>
      <c r="AP896" s="13">
        <v>45096</v>
      </c>
      <c r="AQ896" s="13">
        <v>45096</v>
      </c>
      <c r="AR896">
        <f t="shared" si="135"/>
        <v>3.4999999999999996</v>
      </c>
      <c r="AS896">
        <f t="shared" si="136"/>
        <v>2.1349999999999998</v>
      </c>
      <c r="AT896" t="s">
        <v>1946</v>
      </c>
    </row>
    <row r="897" spans="1:46" x14ac:dyDescent="0.35">
      <c r="A897">
        <v>896</v>
      </c>
      <c r="B897" t="s">
        <v>360</v>
      </c>
      <c r="C897" t="s">
        <v>11625</v>
      </c>
      <c r="D897" t="s">
        <v>3023</v>
      </c>
      <c r="E897" t="s">
        <v>98</v>
      </c>
      <c r="F897">
        <v>1981</v>
      </c>
      <c r="G897" t="s">
        <v>3055</v>
      </c>
      <c r="H897" t="s">
        <v>91</v>
      </c>
      <c r="I897" t="s">
        <v>92</v>
      </c>
      <c r="J897" t="s">
        <v>2415</v>
      </c>
      <c r="K897" t="s">
        <v>5619</v>
      </c>
      <c r="L897" t="s">
        <v>3065</v>
      </c>
      <c r="M897" t="s">
        <v>207</v>
      </c>
      <c r="N897">
        <v>0.36</v>
      </c>
      <c r="R897" s="14">
        <v>44932</v>
      </c>
      <c r="S897" t="s">
        <v>207</v>
      </c>
      <c r="T897" s="14">
        <v>44971</v>
      </c>
      <c r="U897" s="16" t="s">
        <v>1872</v>
      </c>
      <c r="V897" s="16">
        <f t="shared" si="130"/>
        <v>43.199999999999996</v>
      </c>
      <c r="W897" s="16" t="s">
        <v>2394</v>
      </c>
      <c r="X897" t="s">
        <v>207</v>
      </c>
      <c r="Y897" s="16" t="s">
        <v>1873</v>
      </c>
      <c r="Z897" s="16" t="s">
        <v>204</v>
      </c>
      <c r="AB897" s="17">
        <f t="shared" si="131"/>
        <v>36</v>
      </c>
      <c r="AC897" s="13">
        <v>45019</v>
      </c>
      <c r="AD897">
        <f t="shared" si="129"/>
        <v>36</v>
      </c>
      <c r="AE897" s="13">
        <v>45019</v>
      </c>
      <c r="AF897">
        <f t="shared" si="137"/>
        <v>36</v>
      </c>
      <c r="AG897" s="13">
        <v>45019</v>
      </c>
      <c r="AH897">
        <f t="shared" si="134"/>
        <v>2.52</v>
      </c>
      <c r="AI897" s="13">
        <v>44993</v>
      </c>
      <c r="AJ897">
        <f t="shared" si="138"/>
        <v>18</v>
      </c>
      <c r="AK897" s="13">
        <v>45030</v>
      </c>
      <c r="AL897">
        <v>0</v>
      </c>
      <c r="AN897" t="s">
        <v>204</v>
      </c>
      <c r="AO897" s="13">
        <v>45103</v>
      </c>
      <c r="AP897" s="13">
        <v>45126</v>
      </c>
      <c r="AQ897" s="13">
        <v>45126</v>
      </c>
      <c r="AR897">
        <f t="shared" si="135"/>
        <v>3.5</v>
      </c>
      <c r="AS897">
        <f t="shared" si="136"/>
        <v>1.26</v>
      </c>
      <c r="AT897" t="s">
        <v>1946</v>
      </c>
    </row>
    <row r="898" spans="1:46" x14ac:dyDescent="0.35">
      <c r="A898">
        <v>897</v>
      </c>
      <c r="B898" t="s">
        <v>360</v>
      </c>
      <c r="C898" t="s">
        <v>11626</v>
      </c>
      <c r="D898" t="s">
        <v>3024</v>
      </c>
      <c r="E898" t="s">
        <v>98</v>
      </c>
      <c r="F898">
        <v>1978</v>
      </c>
      <c r="G898" t="s">
        <v>3055</v>
      </c>
      <c r="H898" t="s">
        <v>91</v>
      </c>
      <c r="I898" t="s">
        <v>92</v>
      </c>
      <c r="J898" t="s">
        <v>2415</v>
      </c>
      <c r="K898" t="s">
        <v>5619</v>
      </c>
      <c r="L898" t="s">
        <v>3090</v>
      </c>
      <c r="M898" t="s">
        <v>207</v>
      </c>
      <c r="N898">
        <v>0.35</v>
      </c>
      <c r="R898" s="14">
        <v>44958</v>
      </c>
      <c r="S898" t="s">
        <v>207</v>
      </c>
      <c r="T898" s="14">
        <v>44970</v>
      </c>
      <c r="U898" s="16" t="s">
        <v>1872</v>
      </c>
      <c r="V898" s="16">
        <f t="shared" si="130"/>
        <v>42</v>
      </c>
      <c r="W898" s="16" t="s">
        <v>2394</v>
      </c>
      <c r="X898" t="s">
        <v>207</v>
      </c>
      <c r="Y898" s="16" t="s">
        <v>1873</v>
      </c>
      <c r="Z898" s="16" t="s">
        <v>204</v>
      </c>
      <c r="AB898" s="17">
        <f t="shared" si="131"/>
        <v>35</v>
      </c>
      <c r="AC898" s="13">
        <v>45020</v>
      </c>
      <c r="AD898">
        <f t="shared" si="129"/>
        <v>35</v>
      </c>
      <c r="AE898" s="13">
        <v>45020</v>
      </c>
      <c r="AF898">
        <f t="shared" si="137"/>
        <v>35</v>
      </c>
      <c r="AG898" s="13">
        <v>45020</v>
      </c>
      <c r="AH898">
        <f t="shared" si="134"/>
        <v>2.4499999999999997</v>
      </c>
      <c r="AI898" s="13">
        <v>44993</v>
      </c>
      <c r="AJ898">
        <f t="shared" si="138"/>
        <v>17.5</v>
      </c>
      <c r="AK898" s="13">
        <v>45029</v>
      </c>
      <c r="AL898">
        <v>0</v>
      </c>
      <c r="AN898" t="s">
        <v>204</v>
      </c>
      <c r="AO898" s="13">
        <v>45103</v>
      </c>
      <c r="AP898" s="13">
        <v>45126</v>
      </c>
      <c r="AQ898" s="13">
        <v>45126</v>
      </c>
      <c r="AR898">
        <f t="shared" si="135"/>
        <v>3.5</v>
      </c>
      <c r="AS898">
        <f t="shared" si="136"/>
        <v>1.2249999999999999</v>
      </c>
      <c r="AT898" t="s">
        <v>1946</v>
      </c>
    </row>
    <row r="899" spans="1:46" x14ac:dyDescent="0.35">
      <c r="A899">
        <v>898</v>
      </c>
      <c r="B899" t="s">
        <v>360</v>
      </c>
      <c r="C899" t="s">
        <v>11627</v>
      </c>
      <c r="D899" t="s">
        <v>3025</v>
      </c>
      <c r="E899" t="s">
        <v>98</v>
      </c>
      <c r="F899">
        <v>1972</v>
      </c>
      <c r="G899" t="s">
        <v>3055</v>
      </c>
      <c r="H899" t="s">
        <v>91</v>
      </c>
      <c r="I899" t="s">
        <v>92</v>
      </c>
      <c r="J899" t="s">
        <v>2415</v>
      </c>
      <c r="K899" t="s">
        <v>5619</v>
      </c>
      <c r="L899" t="s">
        <v>3065</v>
      </c>
      <c r="M899" t="s">
        <v>207</v>
      </c>
      <c r="N899">
        <v>0.45</v>
      </c>
      <c r="R899" s="14">
        <v>44958</v>
      </c>
      <c r="S899" t="s">
        <v>207</v>
      </c>
      <c r="T899" s="14">
        <v>44972</v>
      </c>
      <c r="U899" s="16" t="s">
        <v>1872</v>
      </c>
      <c r="V899" s="16">
        <f t="shared" si="130"/>
        <v>54</v>
      </c>
      <c r="W899" s="16" t="s">
        <v>2394</v>
      </c>
      <c r="X899" t="s">
        <v>207</v>
      </c>
      <c r="Y899" s="16" t="s">
        <v>1873</v>
      </c>
      <c r="Z899" s="16" t="s">
        <v>204</v>
      </c>
      <c r="AB899" s="17">
        <f t="shared" si="131"/>
        <v>45</v>
      </c>
      <c r="AC899" s="13">
        <v>45021</v>
      </c>
      <c r="AD899">
        <f t="shared" ref="AD899:AD962" si="139">N899*100</f>
        <v>45</v>
      </c>
      <c r="AE899" s="13">
        <v>45021</v>
      </c>
      <c r="AF899">
        <f t="shared" si="137"/>
        <v>45</v>
      </c>
      <c r="AG899" s="13">
        <v>45021</v>
      </c>
      <c r="AH899">
        <f t="shared" si="134"/>
        <v>3.15</v>
      </c>
      <c r="AI899" s="13">
        <v>44993</v>
      </c>
      <c r="AJ899">
        <f t="shared" si="138"/>
        <v>22.5</v>
      </c>
      <c r="AK899" s="13">
        <v>45031</v>
      </c>
      <c r="AL899">
        <v>0</v>
      </c>
      <c r="AM899" t="s">
        <v>2405</v>
      </c>
      <c r="AN899" t="s">
        <v>207</v>
      </c>
      <c r="AO899" s="13"/>
      <c r="AR899"/>
    </row>
    <row r="900" spans="1:46" x14ac:dyDescent="0.35">
      <c r="A900">
        <v>899</v>
      </c>
      <c r="B900" t="s">
        <v>360</v>
      </c>
      <c r="C900" t="s">
        <v>11628</v>
      </c>
      <c r="D900" t="s">
        <v>3026</v>
      </c>
      <c r="E900" t="s">
        <v>98</v>
      </c>
      <c r="F900">
        <v>1962</v>
      </c>
      <c r="G900" t="s">
        <v>3055</v>
      </c>
      <c r="H900" t="s">
        <v>91</v>
      </c>
      <c r="I900" t="s">
        <v>92</v>
      </c>
      <c r="J900" t="s">
        <v>2415</v>
      </c>
      <c r="K900" t="s">
        <v>5619</v>
      </c>
      <c r="L900" t="s">
        <v>3068</v>
      </c>
      <c r="M900" t="s">
        <v>207</v>
      </c>
      <c r="N900">
        <v>0.46</v>
      </c>
      <c r="R900" s="14">
        <v>44935</v>
      </c>
      <c r="S900" t="s">
        <v>207</v>
      </c>
      <c r="T900" s="14">
        <v>44972</v>
      </c>
      <c r="U900" s="16" t="s">
        <v>1872</v>
      </c>
      <c r="V900" s="16">
        <f t="shared" ref="V900:V963" si="140">120*N900</f>
        <v>55.2</v>
      </c>
      <c r="W900" s="16" t="s">
        <v>2394</v>
      </c>
      <c r="X900" t="s">
        <v>207</v>
      </c>
      <c r="Y900" s="16" t="s">
        <v>1873</v>
      </c>
      <c r="Z900" s="16" t="s">
        <v>204</v>
      </c>
      <c r="AB900" s="17">
        <f t="shared" ref="AB900:AB963" si="141">N900*100</f>
        <v>46</v>
      </c>
      <c r="AC900" s="13">
        <v>45022</v>
      </c>
      <c r="AD900">
        <f t="shared" si="139"/>
        <v>46</v>
      </c>
      <c r="AE900" s="13">
        <v>45022</v>
      </c>
      <c r="AF900">
        <f t="shared" si="137"/>
        <v>46</v>
      </c>
      <c r="AG900" s="13">
        <v>45022</v>
      </c>
      <c r="AH900">
        <f t="shared" si="134"/>
        <v>3.22</v>
      </c>
      <c r="AI900" s="13">
        <v>44993</v>
      </c>
      <c r="AJ900">
        <f t="shared" si="138"/>
        <v>23</v>
      </c>
      <c r="AK900" s="13">
        <v>45031</v>
      </c>
      <c r="AL900">
        <v>0</v>
      </c>
      <c r="AM900" t="s">
        <v>2405</v>
      </c>
      <c r="AN900" t="s">
        <v>207</v>
      </c>
      <c r="AO900" s="13"/>
      <c r="AR900"/>
    </row>
    <row r="901" spans="1:46" x14ac:dyDescent="0.35">
      <c r="A901">
        <v>900</v>
      </c>
      <c r="B901" t="s">
        <v>360</v>
      </c>
      <c r="C901" t="s">
        <v>11629</v>
      </c>
      <c r="D901" t="s">
        <v>3027</v>
      </c>
      <c r="E901" t="s">
        <v>98</v>
      </c>
      <c r="F901">
        <v>1972</v>
      </c>
      <c r="G901" t="s">
        <v>3055</v>
      </c>
      <c r="H901" t="s">
        <v>91</v>
      </c>
      <c r="I901" t="s">
        <v>92</v>
      </c>
      <c r="J901" t="s">
        <v>2415</v>
      </c>
      <c r="K901" t="s">
        <v>5619</v>
      </c>
      <c r="L901" t="s">
        <v>3091</v>
      </c>
      <c r="M901" t="s">
        <v>207</v>
      </c>
      <c r="N901">
        <v>0.56999999999999995</v>
      </c>
      <c r="R901" s="14">
        <v>44939</v>
      </c>
      <c r="S901" t="s">
        <v>207</v>
      </c>
      <c r="T901" s="14">
        <v>44972</v>
      </c>
      <c r="U901" s="16" t="s">
        <v>1872</v>
      </c>
      <c r="V901" s="16">
        <f t="shared" si="140"/>
        <v>68.399999999999991</v>
      </c>
      <c r="W901" s="16" t="s">
        <v>2394</v>
      </c>
      <c r="X901" t="s">
        <v>207</v>
      </c>
      <c r="Y901" s="16" t="s">
        <v>1873</v>
      </c>
      <c r="Z901" s="16" t="s">
        <v>204</v>
      </c>
      <c r="AB901" s="17">
        <f t="shared" si="141"/>
        <v>56.999999999999993</v>
      </c>
      <c r="AC901" s="13">
        <v>45023</v>
      </c>
      <c r="AD901">
        <f t="shared" si="139"/>
        <v>56.999999999999993</v>
      </c>
      <c r="AE901" s="13">
        <v>45023</v>
      </c>
      <c r="AF901">
        <f t="shared" si="137"/>
        <v>56.999999999999993</v>
      </c>
      <c r="AG901" s="13">
        <v>45023</v>
      </c>
      <c r="AH901">
        <f t="shared" si="134"/>
        <v>3.9899999999999998</v>
      </c>
      <c r="AI901" s="13">
        <v>44993</v>
      </c>
      <c r="AJ901">
        <f t="shared" si="138"/>
        <v>28.499999999999996</v>
      </c>
      <c r="AK901" s="13">
        <v>45031</v>
      </c>
      <c r="AL901">
        <v>0</v>
      </c>
      <c r="AM901" t="s">
        <v>2405</v>
      </c>
      <c r="AN901" t="s">
        <v>207</v>
      </c>
      <c r="AO901" s="13"/>
      <c r="AR901"/>
    </row>
    <row r="902" spans="1:46" x14ac:dyDescent="0.35">
      <c r="A902">
        <v>901</v>
      </c>
      <c r="B902" t="s">
        <v>360</v>
      </c>
      <c r="C902" t="s">
        <v>11630</v>
      </c>
      <c r="D902" t="s">
        <v>3028</v>
      </c>
      <c r="E902" t="s">
        <v>98</v>
      </c>
      <c r="F902">
        <v>1978</v>
      </c>
      <c r="G902" t="s">
        <v>3055</v>
      </c>
      <c r="H902" t="s">
        <v>91</v>
      </c>
      <c r="I902" t="s">
        <v>92</v>
      </c>
      <c r="J902" t="s">
        <v>2415</v>
      </c>
      <c r="K902" t="s">
        <v>5619</v>
      </c>
      <c r="L902" t="s">
        <v>3092</v>
      </c>
      <c r="M902" t="s">
        <v>207</v>
      </c>
      <c r="N902">
        <v>0.37</v>
      </c>
      <c r="R902" s="14">
        <v>44935</v>
      </c>
      <c r="S902" t="s">
        <v>207</v>
      </c>
      <c r="T902" s="14">
        <v>44976</v>
      </c>
      <c r="U902" s="16" t="s">
        <v>1872</v>
      </c>
      <c r="V902" s="16">
        <f t="shared" si="140"/>
        <v>44.4</v>
      </c>
      <c r="W902" s="16" t="s">
        <v>2394</v>
      </c>
      <c r="X902" t="s">
        <v>207</v>
      </c>
      <c r="Y902" s="16" t="s">
        <v>1873</v>
      </c>
      <c r="Z902" s="16" t="s">
        <v>204</v>
      </c>
      <c r="AB902" s="17">
        <f t="shared" si="141"/>
        <v>37</v>
      </c>
      <c r="AC902" s="13">
        <v>45024</v>
      </c>
      <c r="AD902">
        <f t="shared" si="139"/>
        <v>37</v>
      </c>
      <c r="AE902" s="13">
        <v>45024</v>
      </c>
      <c r="AF902">
        <f t="shared" si="137"/>
        <v>37</v>
      </c>
      <c r="AG902" s="13">
        <v>45024</v>
      </c>
      <c r="AH902">
        <f t="shared" si="134"/>
        <v>2.59</v>
      </c>
      <c r="AI902" s="13">
        <v>44999</v>
      </c>
      <c r="AJ902">
        <f t="shared" si="138"/>
        <v>18.5</v>
      </c>
      <c r="AK902" s="13">
        <v>45035</v>
      </c>
      <c r="AL902">
        <v>0</v>
      </c>
      <c r="AN902" t="s">
        <v>204</v>
      </c>
      <c r="AO902" s="13">
        <v>45105</v>
      </c>
      <c r="AP902" s="13">
        <v>45111</v>
      </c>
      <c r="AQ902" s="13">
        <v>45111</v>
      </c>
      <c r="AR902">
        <f>AS902/N902</f>
        <v>3.5</v>
      </c>
      <c r="AS902">
        <f>N902*3.5</f>
        <v>1.2949999999999999</v>
      </c>
      <c r="AT902" t="s">
        <v>1946</v>
      </c>
    </row>
    <row r="903" spans="1:46" x14ac:dyDescent="0.35">
      <c r="A903">
        <v>902</v>
      </c>
      <c r="B903" t="s">
        <v>360</v>
      </c>
      <c r="C903" t="s">
        <v>11631</v>
      </c>
      <c r="D903" t="s">
        <v>3029</v>
      </c>
      <c r="E903" t="s">
        <v>98</v>
      </c>
      <c r="F903">
        <v>1975</v>
      </c>
      <c r="G903" t="s">
        <v>3055</v>
      </c>
      <c r="H903" t="s">
        <v>91</v>
      </c>
      <c r="I903" t="s">
        <v>92</v>
      </c>
      <c r="J903" t="s">
        <v>2415</v>
      </c>
      <c r="K903" t="s">
        <v>5619</v>
      </c>
      <c r="L903" t="s">
        <v>3093</v>
      </c>
      <c r="M903" t="s">
        <v>207</v>
      </c>
      <c r="N903">
        <v>0.56000000000000005</v>
      </c>
      <c r="R903" s="14">
        <v>44939</v>
      </c>
      <c r="S903" t="s">
        <v>207</v>
      </c>
      <c r="T903" s="14">
        <v>44976</v>
      </c>
      <c r="U903" s="16" t="s">
        <v>1872</v>
      </c>
      <c r="V903" s="16">
        <f t="shared" si="140"/>
        <v>67.2</v>
      </c>
      <c r="W903" s="16" t="s">
        <v>2394</v>
      </c>
      <c r="X903" t="s">
        <v>207</v>
      </c>
      <c r="Y903" s="16" t="s">
        <v>1873</v>
      </c>
      <c r="Z903" s="16" t="s">
        <v>204</v>
      </c>
      <c r="AB903" s="17">
        <f t="shared" si="141"/>
        <v>56.000000000000007</v>
      </c>
      <c r="AC903" s="13">
        <v>45025</v>
      </c>
      <c r="AD903">
        <f t="shared" si="139"/>
        <v>56.000000000000007</v>
      </c>
      <c r="AE903" s="13">
        <v>45025</v>
      </c>
      <c r="AF903">
        <f t="shared" si="137"/>
        <v>56.000000000000007</v>
      </c>
      <c r="AG903" s="13">
        <v>45025</v>
      </c>
      <c r="AH903">
        <f t="shared" si="134"/>
        <v>3.9200000000000004</v>
      </c>
      <c r="AI903" s="13">
        <v>44999</v>
      </c>
      <c r="AJ903">
        <f t="shared" si="138"/>
        <v>28.000000000000004</v>
      </c>
      <c r="AK903" s="13">
        <v>45035</v>
      </c>
      <c r="AL903">
        <v>0</v>
      </c>
      <c r="AN903" t="s">
        <v>207</v>
      </c>
      <c r="AO903" s="13"/>
      <c r="AR903"/>
    </row>
    <row r="904" spans="1:46" x14ac:dyDescent="0.35">
      <c r="A904">
        <v>903</v>
      </c>
      <c r="B904" t="s">
        <v>360</v>
      </c>
      <c r="C904" t="s">
        <v>11632</v>
      </c>
      <c r="D904" t="s">
        <v>3030</v>
      </c>
      <c r="E904" t="s">
        <v>93</v>
      </c>
      <c r="F904">
        <v>1987</v>
      </c>
      <c r="G904" t="s">
        <v>3055</v>
      </c>
      <c r="H904" t="s">
        <v>91</v>
      </c>
      <c r="I904" t="s">
        <v>92</v>
      </c>
      <c r="J904" t="s">
        <v>2415</v>
      </c>
      <c r="K904" t="s">
        <v>5619</v>
      </c>
      <c r="L904" t="s">
        <v>3094</v>
      </c>
      <c r="M904" t="s">
        <v>207</v>
      </c>
      <c r="N904">
        <v>0.36</v>
      </c>
      <c r="R904" s="14">
        <v>44948</v>
      </c>
      <c r="S904" t="s">
        <v>207</v>
      </c>
      <c r="T904" s="14">
        <v>44977</v>
      </c>
      <c r="U904" s="16" t="s">
        <v>1872</v>
      </c>
      <c r="V904" s="16">
        <f t="shared" si="140"/>
        <v>43.199999999999996</v>
      </c>
      <c r="W904" s="16" t="s">
        <v>2394</v>
      </c>
      <c r="X904" t="s">
        <v>207</v>
      </c>
      <c r="Y904" s="16" t="s">
        <v>1873</v>
      </c>
      <c r="Z904" s="16" t="s">
        <v>204</v>
      </c>
      <c r="AB904" s="17">
        <f t="shared" si="141"/>
        <v>36</v>
      </c>
      <c r="AC904" s="13">
        <v>45026</v>
      </c>
      <c r="AD904">
        <f t="shared" si="139"/>
        <v>36</v>
      </c>
      <c r="AE904" s="13">
        <v>45026</v>
      </c>
      <c r="AF904">
        <f t="shared" si="137"/>
        <v>36</v>
      </c>
      <c r="AG904" s="13">
        <v>45026</v>
      </c>
      <c r="AH904">
        <f t="shared" si="134"/>
        <v>2.52</v>
      </c>
      <c r="AI904" s="13">
        <v>45000</v>
      </c>
      <c r="AJ904">
        <f t="shared" si="138"/>
        <v>18</v>
      </c>
      <c r="AK904" s="13">
        <v>45036</v>
      </c>
      <c r="AL904">
        <v>0</v>
      </c>
      <c r="AN904" t="s">
        <v>204</v>
      </c>
      <c r="AO904" s="13">
        <v>45094</v>
      </c>
      <c r="AP904" s="13">
        <v>45096</v>
      </c>
      <c r="AQ904" s="13">
        <v>45096</v>
      </c>
      <c r="AR904">
        <f t="shared" ref="AR904:AR935" si="142">AS904/N904</f>
        <v>3.5</v>
      </c>
      <c r="AS904">
        <f t="shared" ref="AS904:AS935" si="143">N904*3.5</f>
        <v>1.26</v>
      </c>
      <c r="AT904" t="s">
        <v>1946</v>
      </c>
    </row>
    <row r="905" spans="1:46" x14ac:dyDescent="0.35">
      <c r="A905">
        <v>904</v>
      </c>
      <c r="B905" t="s">
        <v>360</v>
      </c>
      <c r="C905" t="s">
        <v>11633</v>
      </c>
      <c r="D905" t="s">
        <v>3031</v>
      </c>
      <c r="E905" t="s">
        <v>98</v>
      </c>
      <c r="F905">
        <v>1984</v>
      </c>
      <c r="G905" t="s">
        <v>3055</v>
      </c>
      <c r="H905" t="s">
        <v>91</v>
      </c>
      <c r="I905" t="s">
        <v>92</v>
      </c>
      <c r="J905" t="s">
        <v>2415</v>
      </c>
      <c r="K905" t="s">
        <v>5619</v>
      </c>
      <c r="L905" t="s">
        <v>3094</v>
      </c>
      <c r="M905" t="s">
        <v>207</v>
      </c>
      <c r="N905">
        <v>0.5</v>
      </c>
      <c r="R905" s="14">
        <v>44932</v>
      </c>
      <c r="S905" t="s">
        <v>207</v>
      </c>
      <c r="T905" s="14">
        <v>44977</v>
      </c>
      <c r="U905" s="16" t="s">
        <v>1872</v>
      </c>
      <c r="V905" s="16">
        <f t="shared" si="140"/>
        <v>60</v>
      </c>
      <c r="W905" s="16" t="s">
        <v>2394</v>
      </c>
      <c r="X905" t="s">
        <v>207</v>
      </c>
      <c r="Y905" s="16" t="s">
        <v>1873</v>
      </c>
      <c r="Z905" s="16" t="s">
        <v>204</v>
      </c>
      <c r="AB905" s="17">
        <f t="shared" si="141"/>
        <v>50</v>
      </c>
      <c r="AC905" s="13">
        <v>45027</v>
      </c>
      <c r="AD905">
        <f t="shared" si="139"/>
        <v>50</v>
      </c>
      <c r="AE905" s="13">
        <v>45027</v>
      </c>
      <c r="AF905">
        <f t="shared" si="137"/>
        <v>50</v>
      </c>
      <c r="AG905" s="13">
        <v>45027</v>
      </c>
      <c r="AH905">
        <f t="shared" si="134"/>
        <v>3.5</v>
      </c>
      <c r="AI905" s="13">
        <v>45000</v>
      </c>
      <c r="AJ905">
        <f t="shared" si="138"/>
        <v>25</v>
      </c>
      <c r="AK905" s="13">
        <v>45036</v>
      </c>
      <c r="AL905">
        <v>0</v>
      </c>
      <c r="AN905" t="s">
        <v>204</v>
      </c>
      <c r="AO905" s="13">
        <v>45098</v>
      </c>
      <c r="AP905" s="13">
        <v>45105</v>
      </c>
      <c r="AQ905" s="13">
        <v>45105</v>
      </c>
      <c r="AR905">
        <f t="shared" si="142"/>
        <v>3.5</v>
      </c>
      <c r="AS905">
        <f t="shared" si="143"/>
        <v>1.75</v>
      </c>
      <c r="AT905" t="s">
        <v>1946</v>
      </c>
    </row>
    <row r="906" spans="1:46" x14ac:dyDescent="0.35">
      <c r="A906">
        <v>905</v>
      </c>
      <c r="B906" t="s">
        <v>360</v>
      </c>
      <c r="C906" t="s">
        <v>11634</v>
      </c>
      <c r="D906" t="s">
        <v>3032</v>
      </c>
      <c r="E906" t="s">
        <v>98</v>
      </c>
      <c r="F906">
        <v>1974</v>
      </c>
      <c r="G906" t="s">
        <v>3055</v>
      </c>
      <c r="H906" t="s">
        <v>91</v>
      </c>
      <c r="I906" t="s">
        <v>92</v>
      </c>
      <c r="J906" t="s">
        <v>2415</v>
      </c>
      <c r="K906" t="s">
        <v>5619</v>
      </c>
      <c r="L906" t="s">
        <v>3093</v>
      </c>
      <c r="M906" t="s">
        <v>207</v>
      </c>
      <c r="N906">
        <v>0.6</v>
      </c>
      <c r="R906" s="14">
        <v>44958</v>
      </c>
      <c r="S906" t="s">
        <v>207</v>
      </c>
      <c r="T906" s="14">
        <v>44975</v>
      </c>
      <c r="U906" s="16" t="s">
        <v>1872</v>
      </c>
      <c r="V906" s="16">
        <f t="shared" si="140"/>
        <v>72</v>
      </c>
      <c r="W906" s="16" t="s">
        <v>2394</v>
      </c>
      <c r="X906" t="s">
        <v>207</v>
      </c>
      <c r="Y906" s="16" t="s">
        <v>1873</v>
      </c>
      <c r="Z906" s="16" t="s">
        <v>204</v>
      </c>
      <c r="AB906" s="17">
        <f t="shared" si="141"/>
        <v>60</v>
      </c>
      <c r="AC906" s="13">
        <v>45028</v>
      </c>
      <c r="AD906">
        <f t="shared" si="139"/>
        <v>60</v>
      </c>
      <c r="AE906" s="13">
        <v>45028</v>
      </c>
      <c r="AF906">
        <f t="shared" si="137"/>
        <v>60</v>
      </c>
      <c r="AG906" s="13">
        <v>45028</v>
      </c>
      <c r="AH906">
        <f t="shared" si="134"/>
        <v>4.2</v>
      </c>
      <c r="AI906" s="13">
        <v>44998</v>
      </c>
      <c r="AJ906">
        <f t="shared" si="138"/>
        <v>30</v>
      </c>
      <c r="AK906" s="13">
        <v>45034</v>
      </c>
      <c r="AL906">
        <v>0</v>
      </c>
      <c r="AN906" t="s">
        <v>204</v>
      </c>
      <c r="AO906" s="13">
        <v>45102</v>
      </c>
      <c r="AP906" s="13">
        <v>45100</v>
      </c>
      <c r="AQ906" s="13">
        <v>45100</v>
      </c>
      <c r="AR906">
        <f t="shared" si="142"/>
        <v>3.5000000000000004</v>
      </c>
      <c r="AS906">
        <f t="shared" si="143"/>
        <v>2.1</v>
      </c>
      <c r="AT906" t="s">
        <v>1946</v>
      </c>
    </row>
    <row r="907" spans="1:46" x14ac:dyDescent="0.35">
      <c r="A907">
        <v>906</v>
      </c>
      <c r="B907" t="s">
        <v>360</v>
      </c>
      <c r="C907" t="s">
        <v>11635</v>
      </c>
      <c r="D907" t="s">
        <v>3033</v>
      </c>
      <c r="E907" t="s">
        <v>93</v>
      </c>
      <c r="F907">
        <v>1973</v>
      </c>
      <c r="G907" t="s">
        <v>3055</v>
      </c>
      <c r="H907" t="s">
        <v>91</v>
      </c>
      <c r="I907" t="s">
        <v>92</v>
      </c>
      <c r="J907" t="s">
        <v>2415</v>
      </c>
      <c r="K907" t="s">
        <v>5619</v>
      </c>
      <c r="L907" t="s">
        <v>3093</v>
      </c>
      <c r="M907" t="s">
        <v>207</v>
      </c>
      <c r="N907">
        <v>0.6</v>
      </c>
      <c r="R907" s="14">
        <v>44958</v>
      </c>
      <c r="S907" t="s">
        <v>207</v>
      </c>
      <c r="T907" s="14">
        <v>44975</v>
      </c>
      <c r="U907" s="16" t="s">
        <v>1872</v>
      </c>
      <c r="V907" s="16">
        <f t="shared" si="140"/>
        <v>72</v>
      </c>
      <c r="W907" s="16" t="s">
        <v>2394</v>
      </c>
      <c r="X907" t="s">
        <v>207</v>
      </c>
      <c r="Y907" s="16" t="s">
        <v>1873</v>
      </c>
      <c r="Z907" s="16" t="s">
        <v>204</v>
      </c>
      <c r="AB907" s="17">
        <f t="shared" si="141"/>
        <v>60</v>
      </c>
      <c r="AC907" s="13">
        <v>45029</v>
      </c>
      <c r="AD907">
        <f t="shared" si="139"/>
        <v>60</v>
      </c>
      <c r="AE907" s="13">
        <v>45029</v>
      </c>
      <c r="AF907">
        <f t="shared" si="137"/>
        <v>60</v>
      </c>
      <c r="AG907" s="13">
        <v>45029</v>
      </c>
      <c r="AH907">
        <f t="shared" si="134"/>
        <v>4.2</v>
      </c>
      <c r="AI907" s="13">
        <v>45030</v>
      </c>
      <c r="AJ907">
        <f t="shared" si="138"/>
        <v>30</v>
      </c>
      <c r="AK907" s="13">
        <v>45030</v>
      </c>
      <c r="AL907">
        <v>0</v>
      </c>
      <c r="AN907" t="s">
        <v>204</v>
      </c>
      <c r="AO907" s="13">
        <v>45101</v>
      </c>
      <c r="AP907" s="13">
        <v>45100</v>
      </c>
      <c r="AQ907" s="13">
        <v>45100</v>
      </c>
      <c r="AR907">
        <f t="shared" si="142"/>
        <v>3.5000000000000004</v>
      </c>
      <c r="AS907">
        <f t="shared" si="143"/>
        <v>2.1</v>
      </c>
      <c r="AT907" t="s">
        <v>1946</v>
      </c>
    </row>
    <row r="908" spans="1:46" x14ac:dyDescent="0.35">
      <c r="A908">
        <v>907</v>
      </c>
      <c r="B908" t="s">
        <v>360</v>
      </c>
      <c r="C908" t="s">
        <v>11636</v>
      </c>
      <c r="D908" t="s">
        <v>3034</v>
      </c>
      <c r="E908" t="s">
        <v>98</v>
      </c>
      <c r="F908">
        <v>1965</v>
      </c>
      <c r="G908" t="s">
        <v>3055</v>
      </c>
      <c r="H908" t="s">
        <v>91</v>
      </c>
      <c r="I908" t="s">
        <v>92</v>
      </c>
      <c r="J908" t="s">
        <v>2415</v>
      </c>
      <c r="K908" t="s">
        <v>5619</v>
      </c>
      <c r="L908" t="s">
        <v>3095</v>
      </c>
      <c r="M908" t="s">
        <v>207</v>
      </c>
      <c r="N908">
        <v>0.6</v>
      </c>
      <c r="R908" s="14">
        <v>44935</v>
      </c>
      <c r="S908" t="s">
        <v>207</v>
      </c>
      <c r="T908" s="14">
        <v>44982</v>
      </c>
      <c r="U908" s="16" t="s">
        <v>1872</v>
      </c>
      <c r="V908" s="16">
        <f t="shared" si="140"/>
        <v>72</v>
      </c>
      <c r="W908" s="16" t="s">
        <v>2394</v>
      </c>
      <c r="X908" t="s">
        <v>207</v>
      </c>
      <c r="Y908" s="16" t="s">
        <v>1873</v>
      </c>
      <c r="Z908" s="16" t="s">
        <v>204</v>
      </c>
      <c r="AB908" s="17">
        <f t="shared" si="141"/>
        <v>60</v>
      </c>
      <c r="AC908" s="13">
        <v>45030</v>
      </c>
      <c r="AD908">
        <f t="shared" si="139"/>
        <v>60</v>
      </c>
      <c r="AE908" s="13">
        <v>45030</v>
      </c>
      <c r="AF908">
        <f t="shared" si="137"/>
        <v>60</v>
      </c>
      <c r="AG908" s="13">
        <v>45030</v>
      </c>
      <c r="AH908">
        <f t="shared" si="134"/>
        <v>4.2</v>
      </c>
      <c r="AI908" s="13">
        <v>45005</v>
      </c>
      <c r="AJ908">
        <f t="shared" si="138"/>
        <v>30</v>
      </c>
      <c r="AK908" s="13">
        <v>45041</v>
      </c>
      <c r="AL908">
        <v>0</v>
      </c>
      <c r="AN908" t="s">
        <v>204</v>
      </c>
      <c r="AO908" s="13">
        <v>45103</v>
      </c>
      <c r="AP908" s="13">
        <v>45098</v>
      </c>
      <c r="AQ908" s="13">
        <v>45098</v>
      </c>
      <c r="AR908">
        <f t="shared" si="142"/>
        <v>3.5000000000000004</v>
      </c>
      <c r="AS908">
        <f t="shared" si="143"/>
        <v>2.1</v>
      </c>
      <c r="AT908" t="s">
        <v>1946</v>
      </c>
    </row>
    <row r="909" spans="1:46" x14ac:dyDescent="0.35">
      <c r="A909">
        <v>908</v>
      </c>
      <c r="B909" t="s">
        <v>360</v>
      </c>
      <c r="C909" t="s">
        <v>11637</v>
      </c>
      <c r="D909" t="s">
        <v>3035</v>
      </c>
      <c r="E909" t="s">
        <v>98</v>
      </c>
      <c r="F909">
        <v>1983</v>
      </c>
      <c r="G909" t="s">
        <v>3055</v>
      </c>
      <c r="H909" t="s">
        <v>91</v>
      </c>
      <c r="I909" t="s">
        <v>92</v>
      </c>
      <c r="J909" t="s">
        <v>2415</v>
      </c>
      <c r="K909" t="s">
        <v>5619</v>
      </c>
      <c r="L909" t="s">
        <v>3096</v>
      </c>
      <c r="M909" t="s">
        <v>207</v>
      </c>
      <c r="N909">
        <v>0.6</v>
      </c>
      <c r="R909" s="14">
        <v>44939</v>
      </c>
      <c r="S909" t="s">
        <v>207</v>
      </c>
      <c r="T909" s="14">
        <v>44973</v>
      </c>
      <c r="U909" s="16" t="s">
        <v>1872</v>
      </c>
      <c r="V909" s="16">
        <f t="shared" si="140"/>
        <v>72</v>
      </c>
      <c r="W909" s="16" t="s">
        <v>2394</v>
      </c>
      <c r="X909" t="s">
        <v>207</v>
      </c>
      <c r="Y909" s="16" t="s">
        <v>1873</v>
      </c>
      <c r="Z909" s="16" t="s">
        <v>204</v>
      </c>
      <c r="AB909" s="17">
        <f t="shared" si="141"/>
        <v>60</v>
      </c>
      <c r="AC909" s="13">
        <v>45031</v>
      </c>
      <c r="AD909">
        <f t="shared" si="139"/>
        <v>60</v>
      </c>
      <c r="AE909" s="13">
        <v>45031</v>
      </c>
      <c r="AF909">
        <f t="shared" si="137"/>
        <v>60</v>
      </c>
      <c r="AG909" s="13">
        <v>45031</v>
      </c>
      <c r="AH909">
        <f t="shared" si="134"/>
        <v>4.2</v>
      </c>
      <c r="AI909" s="13">
        <v>44995</v>
      </c>
      <c r="AJ909">
        <f t="shared" si="138"/>
        <v>30</v>
      </c>
      <c r="AK909" s="13">
        <v>45032</v>
      </c>
      <c r="AL909">
        <v>0</v>
      </c>
      <c r="AN909" t="s">
        <v>204</v>
      </c>
      <c r="AO909" s="13">
        <v>45102</v>
      </c>
      <c r="AP909" s="13">
        <v>45117</v>
      </c>
      <c r="AQ909" s="13">
        <v>45117</v>
      </c>
      <c r="AR909">
        <f t="shared" si="142"/>
        <v>3.5000000000000004</v>
      </c>
      <c r="AS909">
        <f t="shared" si="143"/>
        <v>2.1</v>
      </c>
      <c r="AT909" t="s">
        <v>1946</v>
      </c>
    </row>
    <row r="910" spans="1:46" x14ac:dyDescent="0.35">
      <c r="A910">
        <v>909</v>
      </c>
      <c r="B910" t="s">
        <v>360</v>
      </c>
      <c r="C910" t="s">
        <v>11638</v>
      </c>
      <c r="D910" t="s">
        <v>3036</v>
      </c>
      <c r="E910" t="s">
        <v>98</v>
      </c>
      <c r="F910">
        <v>1984</v>
      </c>
      <c r="G910" t="s">
        <v>3055</v>
      </c>
      <c r="H910" t="s">
        <v>91</v>
      </c>
      <c r="I910" t="s">
        <v>92</v>
      </c>
      <c r="J910" t="s">
        <v>2415</v>
      </c>
      <c r="K910" t="s">
        <v>5619</v>
      </c>
      <c r="L910" t="s">
        <v>3097</v>
      </c>
      <c r="M910" t="s">
        <v>207</v>
      </c>
      <c r="N910">
        <v>0.6</v>
      </c>
      <c r="R910" s="14">
        <v>44935</v>
      </c>
      <c r="S910" t="s">
        <v>207</v>
      </c>
      <c r="T910" s="14">
        <v>44973</v>
      </c>
      <c r="U910" s="16" t="s">
        <v>1872</v>
      </c>
      <c r="V910" s="16">
        <f t="shared" si="140"/>
        <v>72</v>
      </c>
      <c r="W910" s="16" t="s">
        <v>2394</v>
      </c>
      <c r="X910" t="s">
        <v>207</v>
      </c>
      <c r="Y910" s="16" t="s">
        <v>1873</v>
      </c>
      <c r="Z910" s="16" t="s">
        <v>204</v>
      </c>
      <c r="AB910" s="17">
        <f t="shared" si="141"/>
        <v>60</v>
      </c>
      <c r="AC910" s="13">
        <v>45032</v>
      </c>
      <c r="AD910">
        <f t="shared" si="139"/>
        <v>60</v>
      </c>
      <c r="AE910" s="13">
        <v>45032</v>
      </c>
      <c r="AF910">
        <f t="shared" si="137"/>
        <v>60</v>
      </c>
      <c r="AG910" s="13">
        <v>45032</v>
      </c>
      <c r="AH910">
        <f t="shared" si="134"/>
        <v>4.2</v>
      </c>
      <c r="AI910" s="13">
        <v>44995</v>
      </c>
      <c r="AJ910">
        <f t="shared" si="138"/>
        <v>30</v>
      </c>
      <c r="AK910" s="13">
        <v>45032</v>
      </c>
      <c r="AL910">
        <v>0</v>
      </c>
      <c r="AN910" t="s">
        <v>204</v>
      </c>
      <c r="AO910" s="13">
        <v>45103</v>
      </c>
      <c r="AP910" s="13">
        <v>45120</v>
      </c>
      <c r="AQ910" s="13">
        <v>45120</v>
      </c>
      <c r="AR910">
        <f t="shared" si="142"/>
        <v>3.5000000000000004</v>
      </c>
      <c r="AS910">
        <f t="shared" si="143"/>
        <v>2.1</v>
      </c>
      <c r="AT910" t="s">
        <v>1946</v>
      </c>
    </row>
    <row r="911" spans="1:46" x14ac:dyDescent="0.35">
      <c r="A911">
        <v>910</v>
      </c>
      <c r="B911" t="s">
        <v>360</v>
      </c>
      <c r="C911" t="s">
        <v>11639</v>
      </c>
      <c r="D911" t="s">
        <v>3037</v>
      </c>
      <c r="E911" t="s">
        <v>98</v>
      </c>
      <c r="F911">
        <v>1982</v>
      </c>
      <c r="G911" t="s">
        <v>3055</v>
      </c>
      <c r="H911" t="s">
        <v>91</v>
      </c>
      <c r="I911" t="s">
        <v>92</v>
      </c>
      <c r="J911" t="s">
        <v>2415</v>
      </c>
      <c r="K911" t="s">
        <v>5619</v>
      </c>
      <c r="L911" t="s">
        <v>3096</v>
      </c>
      <c r="M911" t="s">
        <v>207</v>
      </c>
      <c r="N911">
        <v>0.6</v>
      </c>
      <c r="R911" s="14">
        <v>44939</v>
      </c>
      <c r="S911" t="s">
        <v>207</v>
      </c>
      <c r="T911" s="14">
        <v>44973</v>
      </c>
      <c r="U911" s="16" t="s">
        <v>1872</v>
      </c>
      <c r="V911" s="16">
        <f t="shared" si="140"/>
        <v>72</v>
      </c>
      <c r="W911" s="16" t="s">
        <v>2394</v>
      </c>
      <c r="X911" t="s">
        <v>207</v>
      </c>
      <c r="Y911" s="16" t="s">
        <v>1873</v>
      </c>
      <c r="Z911" s="16" t="s">
        <v>204</v>
      </c>
      <c r="AB911" s="17">
        <f t="shared" si="141"/>
        <v>60</v>
      </c>
      <c r="AC911" s="13">
        <v>45033</v>
      </c>
      <c r="AD911">
        <f t="shared" si="139"/>
        <v>60</v>
      </c>
      <c r="AE911" s="13">
        <v>45033</v>
      </c>
      <c r="AF911">
        <f t="shared" si="137"/>
        <v>60</v>
      </c>
      <c r="AG911" s="13">
        <v>45033</v>
      </c>
      <c r="AH911">
        <f t="shared" si="134"/>
        <v>4.2</v>
      </c>
      <c r="AI911" s="13">
        <v>44995</v>
      </c>
      <c r="AJ911">
        <f t="shared" si="138"/>
        <v>30</v>
      </c>
      <c r="AK911" s="13">
        <v>45032</v>
      </c>
      <c r="AL911">
        <v>0</v>
      </c>
      <c r="AN911" t="s">
        <v>204</v>
      </c>
      <c r="AO911" s="13">
        <v>45103</v>
      </c>
      <c r="AP911" s="13">
        <v>45105</v>
      </c>
      <c r="AQ911" s="13">
        <v>45105</v>
      </c>
      <c r="AR911">
        <f t="shared" si="142"/>
        <v>3.5000000000000004</v>
      </c>
      <c r="AS911">
        <f t="shared" si="143"/>
        <v>2.1</v>
      </c>
      <c r="AT911" t="s">
        <v>1946</v>
      </c>
    </row>
    <row r="912" spans="1:46" x14ac:dyDescent="0.35">
      <c r="A912">
        <v>911</v>
      </c>
      <c r="B912" t="s">
        <v>360</v>
      </c>
      <c r="C912" t="s">
        <v>11640</v>
      </c>
      <c r="D912" t="s">
        <v>3038</v>
      </c>
      <c r="E912" t="s">
        <v>98</v>
      </c>
      <c r="F912">
        <v>1985</v>
      </c>
      <c r="G912" t="s">
        <v>3055</v>
      </c>
      <c r="H912" t="s">
        <v>91</v>
      </c>
      <c r="I912" t="s">
        <v>92</v>
      </c>
      <c r="J912" t="s">
        <v>2415</v>
      </c>
      <c r="K912" t="s">
        <v>5619</v>
      </c>
      <c r="L912" t="s">
        <v>3098</v>
      </c>
      <c r="M912" t="s">
        <v>207</v>
      </c>
      <c r="N912">
        <v>0.4</v>
      </c>
      <c r="R912" s="14">
        <v>44948</v>
      </c>
      <c r="S912" t="s">
        <v>207</v>
      </c>
      <c r="T912" s="14">
        <v>44980</v>
      </c>
      <c r="U912" s="16" t="s">
        <v>1872</v>
      </c>
      <c r="V912" s="16">
        <f t="shared" si="140"/>
        <v>48</v>
      </c>
      <c r="W912" s="16" t="s">
        <v>2394</v>
      </c>
      <c r="X912" t="s">
        <v>207</v>
      </c>
      <c r="Y912" s="16" t="s">
        <v>1873</v>
      </c>
      <c r="Z912" s="16" t="s">
        <v>204</v>
      </c>
      <c r="AB912" s="17">
        <f t="shared" si="141"/>
        <v>40</v>
      </c>
      <c r="AC912" s="13">
        <v>45034</v>
      </c>
      <c r="AD912">
        <f t="shared" si="139"/>
        <v>40</v>
      </c>
      <c r="AE912" s="13">
        <v>45034</v>
      </c>
      <c r="AF912">
        <f t="shared" si="137"/>
        <v>40</v>
      </c>
      <c r="AG912" s="13">
        <v>45034</v>
      </c>
      <c r="AH912">
        <f t="shared" si="134"/>
        <v>2.8000000000000003</v>
      </c>
      <c r="AI912" s="13">
        <v>45002</v>
      </c>
      <c r="AJ912">
        <f t="shared" si="138"/>
        <v>20</v>
      </c>
      <c r="AK912" s="13">
        <v>45039</v>
      </c>
      <c r="AL912">
        <v>0</v>
      </c>
      <c r="AN912" t="s">
        <v>204</v>
      </c>
      <c r="AO912" s="13">
        <v>45103</v>
      </c>
      <c r="AP912" s="13">
        <v>45105</v>
      </c>
      <c r="AQ912" s="13">
        <v>45105</v>
      </c>
      <c r="AR912">
        <f t="shared" si="142"/>
        <v>3.5</v>
      </c>
      <c r="AS912">
        <f t="shared" si="143"/>
        <v>1.4000000000000001</v>
      </c>
      <c r="AT912" t="s">
        <v>1946</v>
      </c>
    </row>
    <row r="913" spans="1:46" x14ac:dyDescent="0.35">
      <c r="A913">
        <v>912</v>
      </c>
      <c r="B913" t="s">
        <v>360</v>
      </c>
      <c r="C913" t="s">
        <v>11641</v>
      </c>
      <c r="D913" t="s">
        <v>3039</v>
      </c>
      <c r="E913" t="s">
        <v>98</v>
      </c>
      <c r="F913">
        <v>1980</v>
      </c>
      <c r="G913" t="s">
        <v>3055</v>
      </c>
      <c r="H913" t="s">
        <v>91</v>
      </c>
      <c r="I913" t="s">
        <v>92</v>
      </c>
      <c r="J913" t="s">
        <v>2415</v>
      </c>
      <c r="K913" t="s">
        <v>5619</v>
      </c>
      <c r="L913" t="s">
        <v>3099</v>
      </c>
      <c r="M913" t="s">
        <v>207</v>
      </c>
      <c r="N913">
        <v>0.4</v>
      </c>
      <c r="R913" s="14">
        <v>44932</v>
      </c>
      <c r="S913" t="s">
        <v>207</v>
      </c>
      <c r="T913" s="14">
        <v>44980</v>
      </c>
      <c r="U913" s="16" t="s">
        <v>1872</v>
      </c>
      <c r="V913" s="16">
        <f t="shared" si="140"/>
        <v>48</v>
      </c>
      <c r="W913" s="16" t="s">
        <v>2394</v>
      </c>
      <c r="X913" t="s">
        <v>207</v>
      </c>
      <c r="Y913" s="16" t="s">
        <v>1873</v>
      </c>
      <c r="Z913" s="16" t="s">
        <v>204</v>
      </c>
      <c r="AB913" s="17">
        <f t="shared" si="141"/>
        <v>40</v>
      </c>
      <c r="AC913" s="13">
        <v>45035</v>
      </c>
      <c r="AD913">
        <f t="shared" si="139"/>
        <v>40</v>
      </c>
      <c r="AE913" s="13">
        <v>45035</v>
      </c>
      <c r="AF913">
        <f t="shared" si="137"/>
        <v>40</v>
      </c>
      <c r="AG913" s="13">
        <v>45035</v>
      </c>
      <c r="AH913">
        <f t="shared" si="134"/>
        <v>2.8000000000000003</v>
      </c>
      <c r="AI913" s="13">
        <v>45002</v>
      </c>
      <c r="AJ913">
        <f t="shared" si="138"/>
        <v>20</v>
      </c>
      <c r="AK913" s="13">
        <v>45039</v>
      </c>
      <c r="AL913">
        <v>0</v>
      </c>
      <c r="AN913" t="s">
        <v>204</v>
      </c>
      <c r="AO913" s="13">
        <v>45104</v>
      </c>
      <c r="AP913" s="13">
        <v>45105</v>
      </c>
      <c r="AQ913" s="13">
        <v>45105</v>
      </c>
      <c r="AR913">
        <f t="shared" si="142"/>
        <v>3.5</v>
      </c>
      <c r="AS913">
        <f t="shared" si="143"/>
        <v>1.4000000000000001</v>
      </c>
      <c r="AT913" t="s">
        <v>1946</v>
      </c>
    </row>
    <row r="914" spans="1:46" x14ac:dyDescent="0.35">
      <c r="A914">
        <v>913</v>
      </c>
      <c r="B914" t="s">
        <v>360</v>
      </c>
      <c r="C914" t="s">
        <v>11642</v>
      </c>
      <c r="D914" t="s">
        <v>3040</v>
      </c>
      <c r="E914" t="s">
        <v>93</v>
      </c>
      <c r="F914">
        <v>1987</v>
      </c>
      <c r="G914" t="s">
        <v>3055</v>
      </c>
      <c r="H914" t="s">
        <v>91</v>
      </c>
      <c r="I914" t="s">
        <v>92</v>
      </c>
      <c r="J914" t="s">
        <v>2415</v>
      </c>
      <c r="K914" t="s">
        <v>5619</v>
      </c>
      <c r="L914" t="s">
        <v>3100</v>
      </c>
      <c r="M914" t="s">
        <v>207</v>
      </c>
      <c r="N914">
        <v>1.2</v>
      </c>
      <c r="R914" s="14">
        <v>44958</v>
      </c>
      <c r="S914" t="s">
        <v>207</v>
      </c>
      <c r="T914" s="14">
        <v>44984</v>
      </c>
      <c r="U914" s="16" t="s">
        <v>1872</v>
      </c>
      <c r="V914" s="16">
        <f t="shared" si="140"/>
        <v>144</v>
      </c>
      <c r="W914" s="16" t="s">
        <v>2394</v>
      </c>
      <c r="X914" t="s">
        <v>207</v>
      </c>
      <c r="Y914" s="16" t="s">
        <v>1873</v>
      </c>
      <c r="Z914" s="16" t="s">
        <v>204</v>
      </c>
      <c r="AB914" s="17">
        <f t="shared" si="141"/>
        <v>120</v>
      </c>
      <c r="AC914" s="13">
        <v>45036</v>
      </c>
      <c r="AD914">
        <f t="shared" si="139"/>
        <v>120</v>
      </c>
      <c r="AE914" s="13">
        <v>45036</v>
      </c>
      <c r="AF914">
        <f t="shared" si="137"/>
        <v>120</v>
      </c>
      <c r="AG914" s="13">
        <v>45036</v>
      </c>
      <c r="AH914">
        <f t="shared" si="134"/>
        <v>8.4</v>
      </c>
      <c r="AI914" s="13">
        <v>45007</v>
      </c>
      <c r="AJ914">
        <f t="shared" si="138"/>
        <v>60</v>
      </c>
      <c r="AK914" s="13">
        <v>45043</v>
      </c>
      <c r="AL914">
        <v>0</v>
      </c>
      <c r="AN914" t="s">
        <v>204</v>
      </c>
      <c r="AO914" s="13">
        <v>45103</v>
      </c>
      <c r="AP914" s="13">
        <v>45095</v>
      </c>
      <c r="AQ914" s="13">
        <v>45095</v>
      </c>
      <c r="AR914">
        <f t="shared" si="142"/>
        <v>3.5000000000000004</v>
      </c>
      <c r="AS914">
        <f t="shared" si="143"/>
        <v>4.2</v>
      </c>
      <c r="AT914" t="s">
        <v>1946</v>
      </c>
    </row>
    <row r="915" spans="1:46" x14ac:dyDescent="0.35">
      <c r="A915">
        <v>914</v>
      </c>
      <c r="B915" t="s">
        <v>360</v>
      </c>
      <c r="C915" t="s">
        <v>11643</v>
      </c>
      <c r="D915" t="s">
        <v>3041</v>
      </c>
      <c r="E915" t="s">
        <v>98</v>
      </c>
      <c r="F915">
        <v>1968</v>
      </c>
      <c r="G915" t="s">
        <v>3055</v>
      </c>
      <c r="H915" t="s">
        <v>91</v>
      </c>
      <c r="I915" t="s">
        <v>92</v>
      </c>
      <c r="J915" t="s">
        <v>2415</v>
      </c>
      <c r="K915" t="s">
        <v>5619</v>
      </c>
      <c r="L915" t="s">
        <v>3101</v>
      </c>
      <c r="M915" t="s">
        <v>207</v>
      </c>
      <c r="N915">
        <v>0.6</v>
      </c>
      <c r="R915" s="14">
        <v>44958</v>
      </c>
      <c r="S915" t="s">
        <v>207</v>
      </c>
      <c r="T915" s="14">
        <v>44981</v>
      </c>
      <c r="U915" s="16" t="s">
        <v>1872</v>
      </c>
      <c r="V915" s="16">
        <f t="shared" si="140"/>
        <v>72</v>
      </c>
      <c r="W915" s="16" t="s">
        <v>2394</v>
      </c>
      <c r="X915" t="s">
        <v>207</v>
      </c>
      <c r="Y915" s="16" t="s">
        <v>1873</v>
      </c>
      <c r="Z915" s="16" t="s">
        <v>204</v>
      </c>
      <c r="AB915" s="17">
        <f t="shared" si="141"/>
        <v>60</v>
      </c>
      <c r="AC915" s="13">
        <v>45037</v>
      </c>
      <c r="AD915">
        <f t="shared" si="139"/>
        <v>60</v>
      </c>
      <c r="AE915" s="13">
        <v>45037</v>
      </c>
      <c r="AF915">
        <f t="shared" si="137"/>
        <v>60</v>
      </c>
      <c r="AG915" s="13">
        <v>45037</v>
      </c>
      <c r="AH915">
        <f t="shared" ref="AH915:AH978" si="144">N915*7</f>
        <v>4.2</v>
      </c>
      <c r="AI915" s="13">
        <v>45004</v>
      </c>
      <c r="AJ915">
        <f t="shared" si="138"/>
        <v>30</v>
      </c>
      <c r="AK915" s="13">
        <v>45040</v>
      </c>
      <c r="AL915">
        <v>0</v>
      </c>
      <c r="AN915" t="s">
        <v>204</v>
      </c>
      <c r="AO915" s="13">
        <v>45105</v>
      </c>
      <c r="AP915" s="13">
        <v>45110</v>
      </c>
      <c r="AQ915" s="13">
        <v>45110</v>
      </c>
      <c r="AR915">
        <f t="shared" si="142"/>
        <v>3.5000000000000004</v>
      </c>
      <c r="AS915">
        <f t="shared" si="143"/>
        <v>2.1</v>
      </c>
      <c r="AT915" t="s">
        <v>1946</v>
      </c>
    </row>
    <row r="916" spans="1:46" x14ac:dyDescent="0.35">
      <c r="A916">
        <v>915</v>
      </c>
      <c r="B916" t="s">
        <v>360</v>
      </c>
      <c r="C916" t="s">
        <v>11644</v>
      </c>
      <c r="D916" t="s">
        <v>3042</v>
      </c>
      <c r="E916" t="s">
        <v>98</v>
      </c>
      <c r="F916">
        <v>1970</v>
      </c>
      <c r="G916" t="s">
        <v>3055</v>
      </c>
      <c r="H916" t="s">
        <v>91</v>
      </c>
      <c r="I916" t="s">
        <v>92</v>
      </c>
      <c r="J916" t="s">
        <v>2415</v>
      </c>
      <c r="K916" t="s">
        <v>5619</v>
      </c>
      <c r="L916" t="s">
        <v>3102</v>
      </c>
      <c r="M916" t="s">
        <v>207</v>
      </c>
      <c r="N916">
        <v>0.6</v>
      </c>
      <c r="R916" s="14">
        <v>44935</v>
      </c>
      <c r="S916" t="s">
        <v>207</v>
      </c>
      <c r="T916" s="14">
        <v>44981</v>
      </c>
      <c r="U916" s="16" t="s">
        <v>1872</v>
      </c>
      <c r="V916" s="16">
        <f t="shared" si="140"/>
        <v>72</v>
      </c>
      <c r="W916" s="16" t="s">
        <v>2394</v>
      </c>
      <c r="X916" t="s">
        <v>207</v>
      </c>
      <c r="Y916" s="16" t="s">
        <v>1873</v>
      </c>
      <c r="Z916" s="16" t="s">
        <v>204</v>
      </c>
      <c r="AB916" s="17">
        <f t="shared" si="141"/>
        <v>60</v>
      </c>
      <c r="AC916" s="13">
        <v>45038</v>
      </c>
      <c r="AD916">
        <f t="shared" si="139"/>
        <v>60</v>
      </c>
      <c r="AE916" s="13">
        <v>45038</v>
      </c>
      <c r="AF916">
        <f t="shared" si="137"/>
        <v>60</v>
      </c>
      <c r="AG916" s="13">
        <v>45038</v>
      </c>
      <c r="AH916">
        <f t="shared" si="144"/>
        <v>4.2</v>
      </c>
      <c r="AI916" s="13">
        <v>45004</v>
      </c>
      <c r="AJ916">
        <f t="shared" si="138"/>
        <v>30</v>
      </c>
      <c r="AK916" s="13">
        <v>45040</v>
      </c>
      <c r="AL916">
        <v>0</v>
      </c>
      <c r="AN916" t="s">
        <v>204</v>
      </c>
      <c r="AO916" s="13">
        <v>45105</v>
      </c>
      <c r="AP916" s="13">
        <v>45105</v>
      </c>
      <c r="AQ916" s="13">
        <v>45105</v>
      </c>
      <c r="AR916">
        <f t="shared" si="142"/>
        <v>3.5000000000000004</v>
      </c>
      <c r="AS916">
        <f t="shared" si="143"/>
        <v>2.1</v>
      </c>
      <c r="AT916" t="s">
        <v>1946</v>
      </c>
    </row>
    <row r="917" spans="1:46" ht="20.149999999999999" customHeight="1" x14ac:dyDescent="0.35">
      <c r="A917">
        <v>916</v>
      </c>
      <c r="B917" t="s">
        <v>360</v>
      </c>
      <c r="C917" t="s">
        <v>11645</v>
      </c>
      <c r="D917" t="s">
        <v>3103</v>
      </c>
      <c r="E917" t="s">
        <v>93</v>
      </c>
      <c r="G917" t="s">
        <v>2413</v>
      </c>
      <c r="H917" t="s">
        <v>2414</v>
      </c>
      <c r="I917" t="s">
        <v>92</v>
      </c>
      <c r="J917" t="s">
        <v>2415</v>
      </c>
      <c r="K917" t="s">
        <v>2415</v>
      </c>
      <c r="L917" t="s">
        <v>3244</v>
      </c>
      <c r="N917">
        <v>0.92</v>
      </c>
      <c r="O917">
        <v>0.92</v>
      </c>
      <c r="R917" s="14">
        <v>44969</v>
      </c>
      <c r="S917" t="s">
        <v>207</v>
      </c>
      <c r="T917" s="14">
        <v>44986</v>
      </c>
      <c r="U917" s="16" t="s">
        <v>1872</v>
      </c>
      <c r="V917" s="16">
        <f t="shared" si="140"/>
        <v>110.4</v>
      </c>
      <c r="W917" s="16" t="s">
        <v>2404</v>
      </c>
      <c r="X917" t="s">
        <v>207</v>
      </c>
      <c r="Y917" s="16" t="s">
        <v>1873</v>
      </c>
      <c r="Z917" s="16" t="s">
        <v>204</v>
      </c>
      <c r="AB917" s="17">
        <f t="shared" si="141"/>
        <v>92</v>
      </c>
      <c r="AC917" s="13">
        <v>45017</v>
      </c>
      <c r="AD917">
        <f t="shared" si="139"/>
        <v>92</v>
      </c>
      <c r="AE917" s="13">
        <v>45017</v>
      </c>
      <c r="AF917">
        <f t="shared" si="137"/>
        <v>92</v>
      </c>
      <c r="AG917" s="13">
        <v>45017</v>
      </c>
      <c r="AH917">
        <f t="shared" si="144"/>
        <v>6.44</v>
      </c>
      <c r="AI917" s="13">
        <v>44999</v>
      </c>
      <c r="AJ917">
        <f t="shared" si="138"/>
        <v>46</v>
      </c>
      <c r="AK917" s="13">
        <v>45032</v>
      </c>
      <c r="AN917" t="s">
        <v>204</v>
      </c>
      <c r="AO917" s="13">
        <v>45062</v>
      </c>
      <c r="AR917">
        <f t="shared" si="142"/>
        <v>3.5</v>
      </c>
      <c r="AS917">
        <f t="shared" si="143"/>
        <v>3.22</v>
      </c>
      <c r="AT917" t="s">
        <v>1946</v>
      </c>
    </row>
    <row r="918" spans="1:46" ht="20.149999999999999" customHeight="1" x14ac:dyDescent="0.35">
      <c r="A918">
        <v>917</v>
      </c>
      <c r="B918" t="s">
        <v>360</v>
      </c>
      <c r="C918" t="s">
        <v>11646</v>
      </c>
      <c r="D918" t="s">
        <v>3105</v>
      </c>
      <c r="E918" t="s">
        <v>93</v>
      </c>
      <c r="G918" t="s">
        <v>2413</v>
      </c>
      <c r="H918" t="s">
        <v>2414</v>
      </c>
      <c r="I918" t="s">
        <v>92</v>
      </c>
      <c r="J918" t="s">
        <v>2415</v>
      </c>
      <c r="K918" t="s">
        <v>2415</v>
      </c>
      <c r="L918" t="s">
        <v>3245</v>
      </c>
      <c r="N918">
        <v>0.79</v>
      </c>
      <c r="O918">
        <v>0.79</v>
      </c>
      <c r="R918" s="14">
        <v>44970</v>
      </c>
      <c r="S918" t="s">
        <v>207</v>
      </c>
      <c r="T918" s="14">
        <v>44987</v>
      </c>
      <c r="U918" s="16" t="s">
        <v>1872</v>
      </c>
      <c r="V918" s="16">
        <f t="shared" si="140"/>
        <v>94.800000000000011</v>
      </c>
      <c r="W918" s="16" t="s">
        <v>2404</v>
      </c>
      <c r="X918" t="s">
        <v>207</v>
      </c>
      <c r="Y918" s="16" t="s">
        <v>1873</v>
      </c>
      <c r="Z918" s="16" t="s">
        <v>204</v>
      </c>
      <c r="AB918" s="17">
        <f t="shared" si="141"/>
        <v>79</v>
      </c>
      <c r="AC918" s="13">
        <v>45018</v>
      </c>
      <c r="AD918">
        <f t="shared" si="139"/>
        <v>79</v>
      </c>
      <c r="AE918" s="13">
        <v>45018</v>
      </c>
      <c r="AF918">
        <f t="shared" si="137"/>
        <v>79</v>
      </c>
      <c r="AG918" s="13">
        <v>45018</v>
      </c>
      <c r="AH918">
        <f t="shared" si="144"/>
        <v>5.53</v>
      </c>
      <c r="AI918" s="13">
        <v>45000</v>
      </c>
      <c r="AJ918">
        <f t="shared" si="138"/>
        <v>39.5</v>
      </c>
      <c r="AK918" s="13">
        <v>45033</v>
      </c>
      <c r="AN918" t="s">
        <v>204</v>
      </c>
      <c r="AO918" s="13">
        <v>45063</v>
      </c>
      <c r="AR918">
        <f t="shared" si="142"/>
        <v>3.5</v>
      </c>
      <c r="AS918">
        <f t="shared" si="143"/>
        <v>2.7650000000000001</v>
      </c>
      <c r="AT918" t="s">
        <v>1946</v>
      </c>
    </row>
    <row r="919" spans="1:46" ht="20.149999999999999" customHeight="1" x14ac:dyDescent="0.35">
      <c r="A919">
        <v>918</v>
      </c>
      <c r="B919" t="s">
        <v>360</v>
      </c>
      <c r="C919" t="s">
        <v>11647</v>
      </c>
      <c r="D919" t="s">
        <v>3246</v>
      </c>
      <c r="E919" t="s">
        <v>93</v>
      </c>
      <c r="G919" t="s">
        <v>2413</v>
      </c>
      <c r="H919" t="s">
        <v>2414</v>
      </c>
      <c r="I919" t="s">
        <v>92</v>
      </c>
      <c r="J919" t="s">
        <v>2415</v>
      </c>
      <c r="K919" t="s">
        <v>2415</v>
      </c>
      <c r="L919" t="s">
        <v>3247</v>
      </c>
      <c r="N919">
        <v>1</v>
      </c>
      <c r="O919">
        <v>1</v>
      </c>
      <c r="R919" s="14">
        <v>44971</v>
      </c>
      <c r="S919" t="s">
        <v>207</v>
      </c>
      <c r="T919" s="14">
        <v>44988</v>
      </c>
      <c r="U919" s="16" t="s">
        <v>1872</v>
      </c>
      <c r="V919" s="16">
        <f t="shared" si="140"/>
        <v>120</v>
      </c>
      <c r="W919" s="16" t="s">
        <v>2404</v>
      </c>
      <c r="X919" t="s">
        <v>207</v>
      </c>
      <c r="Y919" s="16" t="s">
        <v>1873</v>
      </c>
      <c r="Z919" s="16" t="s">
        <v>204</v>
      </c>
      <c r="AB919" s="17">
        <f t="shared" si="141"/>
        <v>100</v>
      </c>
      <c r="AC919" s="13">
        <v>45019</v>
      </c>
      <c r="AD919">
        <f t="shared" si="139"/>
        <v>100</v>
      </c>
      <c r="AE919" s="13">
        <v>45019</v>
      </c>
      <c r="AF919">
        <f t="shared" si="137"/>
        <v>100</v>
      </c>
      <c r="AG919" s="13">
        <v>45019</v>
      </c>
      <c r="AH919">
        <f t="shared" si="144"/>
        <v>7</v>
      </c>
      <c r="AI919" s="13">
        <v>45001</v>
      </c>
      <c r="AJ919">
        <f t="shared" si="138"/>
        <v>50</v>
      </c>
      <c r="AK919" s="13">
        <v>45034</v>
      </c>
      <c r="AN919" t="s">
        <v>204</v>
      </c>
      <c r="AO919" s="13">
        <v>45064</v>
      </c>
      <c r="AR919">
        <f t="shared" si="142"/>
        <v>3.5</v>
      </c>
      <c r="AS919">
        <f t="shared" si="143"/>
        <v>3.5</v>
      </c>
      <c r="AT919" t="s">
        <v>1946</v>
      </c>
    </row>
    <row r="920" spans="1:46" ht="20.149999999999999" customHeight="1" x14ac:dyDescent="0.35">
      <c r="A920">
        <v>919</v>
      </c>
      <c r="B920" t="s">
        <v>360</v>
      </c>
      <c r="C920" t="s">
        <v>11648</v>
      </c>
      <c r="D920" t="s">
        <v>3106</v>
      </c>
      <c r="E920" t="s">
        <v>93</v>
      </c>
      <c r="G920" t="s">
        <v>2413</v>
      </c>
      <c r="H920" t="s">
        <v>2414</v>
      </c>
      <c r="I920" t="s">
        <v>92</v>
      </c>
      <c r="J920" t="s">
        <v>2415</v>
      </c>
      <c r="K920" t="s">
        <v>2415</v>
      </c>
      <c r="L920" t="s">
        <v>3248</v>
      </c>
      <c r="N920">
        <v>0.77</v>
      </c>
      <c r="O920">
        <v>0.77</v>
      </c>
      <c r="R920" s="14">
        <v>44972</v>
      </c>
      <c r="S920" t="s">
        <v>207</v>
      </c>
      <c r="T920" s="14">
        <v>44989</v>
      </c>
      <c r="U920" s="16" t="s">
        <v>1872</v>
      </c>
      <c r="V920" s="16">
        <f t="shared" si="140"/>
        <v>92.4</v>
      </c>
      <c r="W920" s="16" t="s">
        <v>2404</v>
      </c>
      <c r="X920" t="s">
        <v>207</v>
      </c>
      <c r="Y920" s="16" t="s">
        <v>1873</v>
      </c>
      <c r="Z920" s="16" t="s">
        <v>204</v>
      </c>
      <c r="AB920" s="17">
        <f t="shared" si="141"/>
        <v>77</v>
      </c>
      <c r="AC920" s="13">
        <v>45020</v>
      </c>
      <c r="AD920">
        <f t="shared" si="139"/>
        <v>77</v>
      </c>
      <c r="AE920" s="13">
        <v>45020</v>
      </c>
      <c r="AF920">
        <f t="shared" si="137"/>
        <v>77</v>
      </c>
      <c r="AG920" s="13">
        <v>45020</v>
      </c>
      <c r="AH920">
        <f t="shared" si="144"/>
        <v>5.3900000000000006</v>
      </c>
      <c r="AI920" s="13">
        <v>45002</v>
      </c>
      <c r="AJ920">
        <f t="shared" si="138"/>
        <v>38.5</v>
      </c>
      <c r="AK920" s="13">
        <v>45035</v>
      </c>
      <c r="AN920" t="s">
        <v>204</v>
      </c>
      <c r="AO920" s="13">
        <v>45065</v>
      </c>
      <c r="AR920">
        <f t="shared" si="142"/>
        <v>3.5000000000000004</v>
      </c>
      <c r="AS920">
        <f t="shared" si="143"/>
        <v>2.6950000000000003</v>
      </c>
      <c r="AT920" t="s">
        <v>1946</v>
      </c>
    </row>
    <row r="921" spans="1:46" ht="20.149999999999999" customHeight="1" x14ac:dyDescent="0.35">
      <c r="A921">
        <v>920</v>
      </c>
      <c r="B921" t="s">
        <v>360</v>
      </c>
      <c r="C921" t="s">
        <v>11649</v>
      </c>
      <c r="D921" t="s">
        <v>3107</v>
      </c>
      <c r="E921" t="s">
        <v>93</v>
      </c>
      <c r="G921" t="s">
        <v>2413</v>
      </c>
      <c r="H921" t="s">
        <v>2414</v>
      </c>
      <c r="I921" t="s">
        <v>92</v>
      </c>
      <c r="J921" t="s">
        <v>2415</v>
      </c>
      <c r="K921" t="s">
        <v>2415</v>
      </c>
      <c r="L921" t="s">
        <v>3249</v>
      </c>
      <c r="N921">
        <v>1</v>
      </c>
      <c r="O921">
        <v>1</v>
      </c>
      <c r="R921" s="14">
        <v>44973</v>
      </c>
      <c r="S921" t="s">
        <v>207</v>
      </c>
      <c r="T921" s="14">
        <v>44990</v>
      </c>
      <c r="U921" s="16" t="s">
        <v>1872</v>
      </c>
      <c r="V921" s="16">
        <f t="shared" si="140"/>
        <v>120</v>
      </c>
      <c r="W921" s="16" t="s">
        <v>2404</v>
      </c>
      <c r="X921" t="s">
        <v>207</v>
      </c>
      <c r="Y921" s="16" t="s">
        <v>1873</v>
      </c>
      <c r="Z921" s="16" t="s">
        <v>204</v>
      </c>
      <c r="AB921" s="17">
        <f t="shared" si="141"/>
        <v>100</v>
      </c>
      <c r="AC921" s="13">
        <v>45021</v>
      </c>
      <c r="AD921">
        <f t="shared" si="139"/>
        <v>100</v>
      </c>
      <c r="AE921" s="13">
        <v>45021</v>
      </c>
      <c r="AF921">
        <f t="shared" si="137"/>
        <v>100</v>
      </c>
      <c r="AG921" s="13">
        <v>45021</v>
      </c>
      <c r="AH921">
        <f t="shared" si="144"/>
        <v>7</v>
      </c>
      <c r="AI921" s="13">
        <v>45005</v>
      </c>
      <c r="AJ921">
        <f t="shared" si="138"/>
        <v>50</v>
      </c>
      <c r="AK921" s="13">
        <v>45036</v>
      </c>
      <c r="AN921" t="s">
        <v>204</v>
      </c>
      <c r="AO921" s="13">
        <v>45066</v>
      </c>
      <c r="AR921">
        <f t="shared" si="142"/>
        <v>3.5</v>
      </c>
      <c r="AS921">
        <f t="shared" si="143"/>
        <v>3.5</v>
      </c>
      <c r="AT921" t="s">
        <v>1946</v>
      </c>
    </row>
    <row r="922" spans="1:46" ht="20.149999999999999" customHeight="1" x14ac:dyDescent="0.35">
      <c r="A922">
        <v>921</v>
      </c>
      <c r="B922" t="s">
        <v>360</v>
      </c>
      <c r="C922" t="s">
        <v>11650</v>
      </c>
      <c r="D922" t="s">
        <v>3108</v>
      </c>
      <c r="E922" t="s">
        <v>93</v>
      </c>
      <c r="G922" t="s">
        <v>2413</v>
      </c>
      <c r="H922" t="s">
        <v>2414</v>
      </c>
      <c r="I922" t="s">
        <v>92</v>
      </c>
      <c r="J922" t="s">
        <v>2415</v>
      </c>
      <c r="K922" t="s">
        <v>2415</v>
      </c>
      <c r="L922" t="s">
        <v>3250</v>
      </c>
      <c r="N922">
        <v>0.84</v>
      </c>
      <c r="O922">
        <v>0.84</v>
      </c>
      <c r="R922" s="14">
        <v>44974</v>
      </c>
      <c r="S922" t="s">
        <v>207</v>
      </c>
      <c r="T922" s="14">
        <v>44991</v>
      </c>
      <c r="U922" s="16" t="s">
        <v>1872</v>
      </c>
      <c r="V922" s="16">
        <f t="shared" si="140"/>
        <v>100.8</v>
      </c>
      <c r="W922" s="16" t="s">
        <v>2404</v>
      </c>
      <c r="X922" t="s">
        <v>207</v>
      </c>
      <c r="Y922" s="16" t="s">
        <v>1873</v>
      </c>
      <c r="Z922" s="16" t="s">
        <v>204</v>
      </c>
      <c r="AB922" s="17">
        <f t="shared" si="141"/>
        <v>84</v>
      </c>
      <c r="AC922" s="13">
        <v>45022</v>
      </c>
      <c r="AD922">
        <f t="shared" si="139"/>
        <v>84</v>
      </c>
      <c r="AE922" s="13">
        <v>45022</v>
      </c>
      <c r="AF922">
        <f t="shared" si="137"/>
        <v>84</v>
      </c>
      <c r="AG922" s="13">
        <v>45022</v>
      </c>
      <c r="AH922">
        <f t="shared" si="144"/>
        <v>5.88</v>
      </c>
      <c r="AI922" s="13">
        <v>45006</v>
      </c>
      <c r="AJ922">
        <f t="shared" si="138"/>
        <v>42</v>
      </c>
      <c r="AK922" s="13">
        <v>45037</v>
      </c>
      <c r="AN922" t="s">
        <v>204</v>
      </c>
      <c r="AO922" s="13">
        <v>45069</v>
      </c>
      <c r="AR922">
        <f t="shared" si="142"/>
        <v>3.5</v>
      </c>
      <c r="AS922">
        <f t="shared" si="143"/>
        <v>2.94</v>
      </c>
      <c r="AT922" t="s">
        <v>1946</v>
      </c>
    </row>
    <row r="923" spans="1:46" ht="20.149999999999999" customHeight="1" x14ac:dyDescent="0.35">
      <c r="A923">
        <v>922</v>
      </c>
      <c r="B923" t="s">
        <v>360</v>
      </c>
      <c r="C923" t="s">
        <v>11651</v>
      </c>
      <c r="D923" t="s">
        <v>3109</v>
      </c>
      <c r="E923" t="s">
        <v>93</v>
      </c>
      <c r="G923" t="s">
        <v>2413</v>
      </c>
      <c r="H923" t="s">
        <v>2414</v>
      </c>
      <c r="I923" t="s">
        <v>92</v>
      </c>
      <c r="J923" t="s">
        <v>2415</v>
      </c>
      <c r="K923" t="s">
        <v>2415</v>
      </c>
      <c r="L923" t="s">
        <v>3251</v>
      </c>
      <c r="N923">
        <v>0.74</v>
      </c>
      <c r="O923">
        <v>0.74</v>
      </c>
      <c r="R923" s="14">
        <v>44975</v>
      </c>
      <c r="S923" t="s">
        <v>207</v>
      </c>
      <c r="T923" s="14">
        <v>44994</v>
      </c>
      <c r="U923" s="16" t="s">
        <v>1872</v>
      </c>
      <c r="V923" s="16">
        <f t="shared" si="140"/>
        <v>88.8</v>
      </c>
      <c r="W923" s="16" t="s">
        <v>2404</v>
      </c>
      <c r="X923" t="s">
        <v>207</v>
      </c>
      <c r="Y923" s="16" t="s">
        <v>1873</v>
      </c>
      <c r="Z923" s="16" t="s">
        <v>204</v>
      </c>
      <c r="AB923" s="17">
        <f t="shared" si="141"/>
        <v>74</v>
      </c>
      <c r="AC923" s="13">
        <v>45023</v>
      </c>
      <c r="AD923">
        <f t="shared" si="139"/>
        <v>74</v>
      </c>
      <c r="AE923" s="13">
        <v>45023</v>
      </c>
      <c r="AF923">
        <f t="shared" si="137"/>
        <v>74</v>
      </c>
      <c r="AG923" s="13">
        <v>45023</v>
      </c>
      <c r="AH923">
        <f t="shared" si="144"/>
        <v>5.18</v>
      </c>
      <c r="AI923" s="13">
        <v>45007</v>
      </c>
      <c r="AJ923">
        <f t="shared" si="138"/>
        <v>37</v>
      </c>
      <c r="AK923" s="13">
        <v>45040</v>
      </c>
      <c r="AN923" t="s">
        <v>204</v>
      </c>
      <c r="AO923" s="13">
        <v>45070</v>
      </c>
      <c r="AR923">
        <f t="shared" si="142"/>
        <v>3.5</v>
      </c>
      <c r="AS923">
        <f t="shared" si="143"/>
        <v>2.59</v>
      </c>
      <c r="AT923" t="s">
        <v>1946</v>
      </c>
    </row>
    <row r="924" spans="1:46" ht="20.149999999999999" customHeight="1" x14ac:dyDescent="0.35">
      <c r="A924">
        <v>923</v>
      </c>
      <c r="B924" t="s">
        <v>360</v>
      </c>
      <c r="C924" t="s">
        <v>11652</v>
      </c>
      <c r="D924" t="s">
        <v>3110</v>
      </c>
      <c r="E924" t="s">
        <v>93</v>
      </c>
      <c r="G924" t="s">
        <v>2413</v>
      </c>
      <c r="H924" t="s">
        <v>2414</v>
      </c>
      <c r="I924" t="s">
        <v>92</v>
      </c>
      <c r="J924" t="s">
        <v>2415</v>
      </c>
      <c r="K924" t="s">
        <v>2415</v>
      </c>
      <c r="L924" t="s">
        <v>3250</v>
      </c>
      <c r="N924">
        <v>0.8</v>
      </c>
      <c r="O924">
        <v>0.8</v>
      </c>
      <c r="R924" s="14">
        <v>44978</v>
      </c>
      <c r="S924" t="s">
        <v>207</v>
      </c>
      <c r="T924" s="14">
        <v>44995</v>
      </c>
      <c r="U924" s="16" t="s">
        <v>1872</v>
      </c>
      <c r="V924" s="16">
        <f t="shared" si="140"/>
        <v>96</v>
      </c>
      <c r="W924" s="16" t="s">
        <v>2429</v>
      </c>
      <c r="X924" t="s">
        <v>207</v>
      </c>
      <c r="Y924" s="16" t="s">
        <v>1873</v>
      </c>
      <c r="Z924" s="16" t="s">
        <v>204</v>
      </c>
      <c r="AB924" s="17">
        <f t="shared" si="141"/>
        <v>80</v>
      </c>
      <c r="AC924" s="13">
        <v>45024</v>
      </c>
      <c r="AD924">
        <f t="shared" si="139"/>
        <v>80</v>
      </c>
      <c r="AE924" s="13">
        <v>45024</v>
      </c>
      <c r="AF924">
        <f t="shared" si="137"/>
        <v>80</v>
      </c>
      <c r="AG924" s="13">
        <v>45024</v>
      </c>
      <c r="AH924">
        <f t="shared" si="144"/>
        <v>5.6000000000000005</v>
      </c>
      <c r="AI924" s="13">
        <v>45008</v>
      </c>
      <c r="AJ924">
        <f t="shared" si="138"/>
        <v>40</v>
      </c>
      <c r="AK924" s="13">
        <v>45041</v>
      </c>
      <c r="AN924" t="s">
        <v>204</v>
      </c>
      <c r="AO924" s="13">
        <v>45080</v>
      </c>
      <c r="AR924">
        <f t="shared" si="142"/>
        <v>3.5</v>
      </c>
      <c r="AS924">
        <f t="shared" si="143"/>
        <v>2.8000000000000003</v>
      </c>
      <c r="AT924" t="s">
        <v>1946</v>
      </c>
    </row>
    <row r="925" spans="1:46" ht="20.149999999999999" customHeight="1" x14ac:dyDescent="0.35">
      <c r="A925">
        <v>924</v>
      </c>
      <c r="B925" t="s">
        <v>360</v>
      </c>
      <c r="C925" t="s">
        <v>11653</v>
      </c>
      <c r="D925" t="s">
        <v>3111</v>
      </c>
      <c r="E925" t="s">
        <v>93</v>
      </c>
      <c r="G925" t="s">
        <v>2413</v>
      </c>
      <c r="H925" t="s">
        <v>2414</v>
      </c>
      <c r="I925" t="s">
        <v>92</v>
      </c>
      <c r="J925" t="s">
        <v>2415</v>
      </c>
      <c r="K925" t="s">
        <v>2415</v>
      </c>
      <c r="L925" t="s">
        <v>3250</v>
      </c>
      <c r="N925">
        <v>0.8</v>
      </c>
      <c r="O925">
        <v>0.8</v>
      </c>
      <c r="R925" s="14">
        <v>44979</v>
      </c>
      <c r="S925" t="s">
        <v>207</v>
      </c>
      <c r="T925" s="14">
        <v>44986</v>
      </c>
      <c r="U925" s="16" t="s">
        <v>1872</v>
      </c>
      <c r="V925" s="16">
        <f t="shared" si="140"/>
        <v>96</v>
      </c>
      <c r="W925" s="16" t="s">
        <v>2429</v>
      </c>
      <c r="X925" t="s">
        <v>207</v>
      </c>
      <c r="Y925" s="16" t="s">
        <v>1873</v>
      </c>
      <c r="Z925" s="16" t="s">
        <v>204</v>
      </c>
      <c r="AB925" s="17">
        <f t="shared" si="141"/>
        <v>80</v>
      </c>
      <c r="AC925" s="13">
        <v>45025</v>
      </c>
      <c r="AD925">
        <f t="shared" si="139"/>
        <v>80</v>
      </c>
      <c r="AE925" s="13">
        <v>45025</v>
      </c>
      <c r="AF925">
        <f t="shared" si="137"/>
        <v>80</v>
      </c>
      <c r="AG925" s="13">
        <v>45025</v>
      </c>
      <c r="AH925">
        <f t="shared" si="144"/>
        <v>5.6000000000000005</v>
      </c>
      <c r="AI925" s="13">
        <v>44999</v>
      </c>
      <c r="AJ925">
        <f t="shared" si="138"/>
        <v>40</v>
      </c>
      <c r="AK925" s="13">
        <v>45042</v>
      </c>
      <c r="AN925" t="s">
        <v>204</v>
      </c>
      <c r="AO925" s="13">
        <v>45086</v>
      </c>
      <c r="AR925">
        <f t="shared" si="142"/>
        <v>3.5</v>
      </c>
      <c r="AS925">
        <f t="shared" si="143"/>
        <v>2.8000000000000003</v>
      </c>
      <c r="AT925" t="s">
        <v>1946</v>
      </c>
    </row>
    <row r="926" spans="1:46" ht="20.149999999999999" customHeight="1" x14ac:dyDescent="0.35">
      <c r="A926">
        <v>925</v>
      </c>
      <c r="B926" t="s">
        <v>360</v>
      </c>
      <c r="C926" t="s">
        <v>11654</v>
      </c>
      <c r="D926" t="s">
        <v>3112</v>
      </c>
      <c r="E926" t="s">
        <v>93</v>
      </c>
      <c r="G926" t="s">
        <v>2413</v>
      </c>
      <c r="H926" t="s">
        <v>2414</v>
      </c>
      <c r="I926" t="s">
        <v>92</v>
      </c>
      <c r="J926" t="s">
        <v>2415</v>
      </c>
      <c r="K926" t="s">
        <v>2415</v>
      </c>
      <c r="L926" t="s">
        <v>3252</v>
      </c>
      <c r="N926">
        <v>0.9</v>
      </c>
      <c r="O926">
        <v>0.9</v>
      </c>
      <c r="R926" s="14">
        <v>44980</v>
      </c>
      <c r="S926" t="s">
        <v>207</v>
      </c>
      <c r="T926" s="14">
        <v>44987</v>
      </c>
      <c r="U926" s="16" t="s">
        <v>1872</v>
      </c>
      <c r="V926" s="16">
        <f t="shared" si="140"/>
        <v>108</v>
      </c>
      <c r="W926" s="16" t="s">
        <v>2404</v>
      </c>
      <c r="X926" t="s">
        <v>207</v>
      </c>
      <c r="Y926" s="16" t="s">
        <v>1873</v>
      </c>
      <c r="Z926" s="16" t="s">
        <v>204</v>
      </c>
      <c r="AB926" s="17">
        <f t="shared" si="141"/>
        <v>90</v>
      </c>
      <c r="AC926" s="13">
        <v>45029</v>
      </c>
      <c r="AD926">
        <f t="shared" si="139"/>
        <v>90</v>
      </c>
      <c r="AE926" s="13">
        <v>45029</v>
      </c>
      <c r="AF926">
        <f t="shared" si="137"/>
        <v>90</v>
      </c>
      <c r="AG926" s="13">
        <v>45029</v>
      </c>
      <c r="AH926">
        <f t="shared" si="144"/>
        <v>6.3</v>
      </c>
      <c r="AI926" s="13">
        <v>45000</v>
      </c>
      <c r="AJ926">
        <f t="shared" si="138"/>
        <v>45</v>
      </c>
      <c r="AK926" s="13">
        <v>45032</v>
      </c>
      <c r="AN926" t="s">
        <v>204</v>
      </c>
      <c r="AO926" s="13">
        <v>45062</v>
      </c>
      <c r="AR926">
        <f t="shared" si="142"/>
        <v>3.5</v>
      </c>
      <c r="AS926">
        <f t="shared" si="143"/>
        <v>3.15</v>
      </c>
      <c r="AT926" t="s">
        <v>1946</v>
      </c>
    </row>
    <row r="927" spans="1:46" ht="20.149999999999999" customHeight="1" x14ac:dyDescent="0.35">
      <c r="A927">
        <v>926</v>
      </c>
      <c r="B927" t="s">
        <v>360</v>
      </c>
      <c r="C927" t="s">
        <v>11655</v>
      </c>
      <c r="D927" t="s">
        <v>3113</v>
      </c>
      <c r="E927" t="s">
        <v>93</v>
      </c>
      <c r="G927" t="s">
        <v>2413</v>
      </c>
      <c r="H927" t="s">
        <v>2414</v>
      </c>
      <c r="I927" t="s">
        <v>92</v>
      </c>
      <c r="J927" t="s">
        <v>2415</v>
      </c>
      <c r="K927" t="s">
        <v>2415</v>
      </c>
      <c r="L927" t="s">
        <v>3250</v>
      </c>
      <c r="N927">
        <v>0.8</v>
      </c>
      <c r="O927">
        <v>0.8</v>
      </c>
      <c r="R927" s="14">
        <v>44974</v>
      </c>
      <c r="S927" t="s">
        <v>207</v>
      </c>
      <c r="T927" s="14">
        <v>44988</v>
      </c>
      <c r="U927" s="16" t="s">
        <v>1872</v>
      </c>
      <c r="V927" s="16">
        <f t="shared" si="140"/>
        <v>96</v>
      </c>
      <c r="W927" s="16" t="s">
        <v>2404</v>
      </c>
      <c r="X927" t="s">
        <v>207</v>
      </c>
      <c r="Y927" s="16" t="s">
        <v>1873</v>
      </c>
      <c r="Z927" s="16" t="s">
        <v>204</v>
      </c>
      <c r="AB927" s="17">
        <f t="shared" si="141"/>
        <v>80</v>
      </c>
      <c r="AC927" s="13">
        <v>45017</v>
      </c>
      <c r="AD927">
        <f t="shared" si="139"/>
        <v>80</v>
      </c>
      <c r="AE927" s="13">
        <v>45017</v>
      </c>
      <c r="AF927">
        <f t="shared" si="137"/>
        <v>80</v>
      </c>
      <c r="AG927" s="13">
        <v>45017</v>
      </c>
      <c r="AH927">
        <f t="shared" si="144"/>
        <v>5.6000000000000005</v>
      </c>
      <c r="AI927" s="13">
        <v>45001</v>
      </c>
      <c r="AJ927">
        <f t="shared" si="138"/>
        <v>40</v>
      </c>
      <c r="AK927" s="13">
        <v>45033</v>
      </c>
      <c r="AN927" t="s">
        <v>204</v>
      </c>
      <c r="AO927" s="13">
        <v>45063</v>
      </c>
      <c r="AR927">
        <f t="shared" si="142"/>
        <v>3.5</v>
      </c>
      <c r="AS927">
        <f t="shared" si="143"/>
        <v>2.8000000000000003</v>
      </c>
      <c r="AT927" t="s">
        <v>1946</v>
      </c>
    </row>
    <row r="928" spans="1:46" ht="20.149999999999999" customHeight="1" x14ac:dyDescent="0.35">
      <c r="A928">
        <v>927</v>
      </c>
      <c r="B928" t="s">
        <v>360</v>
      </c>
      <c r="C928" t="s">
        <v>11656</v>
      </c>
      <c r="D928" t="s">
        <v>3114</v>
      </c>
      <c r="E928" t="s">
        <v>93</v>
      </c>
      <c r="G928" t="s">
        <v>2413</v>
      </c>
      <c r="H928" t="s">
        <v>2414</v>
      </c>
      <c r="I928" t="s">
        <v>92</v>
      </c>
      <c r="J928" t="s">
        <v>2415</v>
      </c>
      <c r="K928" t="s">
        <v>2415</v>
      </c>
      <c r="L928" t="s">
        <v>3250</v>
      </c>
      <c r="N928">
        <v>0.8</v>
      </c>
      <c r="O928">
        <v>0.8</v>
      </c>
      <c r="R928" s="14">
        <v>44975</v>
      </c>
      <c r="S928" t="s">
        <v>207</v>
      </c>
      <c r="T928" s="14">
        <v>44989</v>
      </c>
      <c r="U928" s="16" t="s">
        <v>1872</v>
      </c>
      <c r="V928" s="16">
        <f t="shared" si="140"/>
        <v>96</v>
      </c>
      <c r="W928" s="16" t="s">
        <v>2404</v>
      </c>
      <c r="X928" t="s">
        <v>207</v>
      </c>
      <c r="Y928" s="16" t="s">
        <v>1873</v>
      </c>
      <c r="Z928" s="16" t="s">
        <v>204</v>
      </c>
      <c r="AB928" s="17">
        <f t="shared" si="141"/>
        <v>80</v>
      </c>
      <c r="AC928" s="13">
        <v>45018</v>
      </c>
      <c r="AD928">
        <f t="shared" si="139"/>
        <v>80</v>
      </c>
      <c r="AE928" s="13">
        <v>45018</v>
      </c>
      <c r="AF928">
        <f t="shared" si="137"/>
        <v>80</v>
      </c>
      <c r="AG928" s="13">
        <v>45018</v>
      </c>
      <c r="AH928">
        <f t="shared" si="144"/>
        <v>5.6000000000000005</v>
      </c>
      <c r="AI928" s="13">
        <v>44999</v>
      </c>
      <c r="AJ928">
        <f t="shared" si="138"/>
        <v>40</v>
      </c>
      <c r="AK928" s="13">
        <v>45034</v>
      </c>
      <c r="AN928" t="s">
        <v>204</v>
      </c>
      <c r="AO928" s="13">
        <v>45064</v>
      </c>
      <c r="AR928">
        <f t="shared" si="142"/>
        <v>3.5</v>
      </c>
      <c r="AS928">
        <f t="shared" si="143"/>
        <v>2.8000000000000003</v>
      </c>
      <c r="AT928" t="s">
        <v>1946</v>
      </c>
    </row>
    <row r="929" spans="1:46" ht="20.149999999999999" customHeight="1" x14ac:dyDescent="0.35">
      <c r="A929">
        <v>928</v>
      </c>
      <c r="B929" t="s">
        <v>360</v>
      </c>
      <c r="C929" t="s">
        <v>11657</v>
      </c>
      <c r="D929" t="s">
        <v>3115</v>
      </c>
      <c r="E929" t="s">
        <v>93</v>
      </c>
      <c r="G929" t="s">
        <v>2413</v>
      </c>
      <c r="H929" t="s">
        <v>2414</v>
      </c>
      <c r="I929" t="s">
        <v>92</v>
      </c>
      <c r="J929" t="s">
        <v>2415</v>
      </c>
      <c r="K929" t="s">
        <v>2415</v>
      </c>
      <c r="L929" t="s">
        <v>3250</v>
      </c>
      <c r="N929">
        <v>0.8</v>
      </c>
      <c r="O929">
        <v>0.8</v>
      </c>
      <c r="R929" s="14">
        <v>44976</v>
      </c>
      <c r="S929" t="s">
        <v>207</v>
      </c>
      <c r="T929" s="14">
        <v>44986</v>
      </c>
      <c r="U929" s="16" t="s">
        <v>1872</v>
      </c>
      <c r="V929" s="16">
        <f t="shared" si="140"/>
        <v>96</v>
      </c>
      <c r="W929" s="16" t="s">
        <v>2404</v>
      </c>
      <c r="X929" t="s">
        <v>207</v>
      </c>
      <c r="Y929" s="16" t="s">
        <v>1873</v>
      </c>
      <c r="Z929" s="16" t="s">
        <v>204</v>
      </c>
      <c r="AB929" s="17">
        <f t="shared" si="141"/>
        <v>80</v>
      </c>
      <c r="AC929" s="13">
        <v>45019</v>
      </c>
      <c r="AD929">
        <f t="shared" si="139"/>
        <v>80</v>
      </c>
      <c r="AE929" s="13">
        <v>45019</v>
      </c>
      <c r="AF929">
        <f t="shared" si="137"/>
        <v>80</v>
      </c>
      <c r="AG929" s="13">
        <v>45019</v>
      </c>
      <c r="AH929">
        <f t="shared" si="144"/>
        <v>5.6000000000000005</v>
      </c>
      <c r="AI929" s="13">
        <v>45000</v>
      </c>
      <c r="AJ929">
        <f t="shared" si="138"/>
        <v>40</v>
      </c>
      <c r="AK929" s="13">
        <v>45035</v>
      </c>
      <c r="AN929" t="s">
        <v>204</v>
      </c>
      <c r="AO929" s="13">
        <v>45065</v>
      </c>
      <c r="AR929">
        <f t="shared" si="142"/>
        <v>3.5</v>
      </c>
      <c r="AS929">
        <f t="shared" si="143"/>
        <v>2.8000000000000003</v>
      </c>
      <c r="AT929" t="s">
        <v>1946</v>
      </c>
    </row>
    <row r="930" spans="1:46" ht="20.149999999999999" customHeight="1" x14ac:dyDescent="0.35">
      <c r="A930">
        <v>929</v>
      </c>
      <c r="B930" t="s">
        <v>360</v>
      </c>
      <c r="C930" t="s">
        <v>11658</v>
      </c>
      <c r="D930" t="s">
        <v>3116</v>
      </c>
      <c r="E930" t="s">
        <v>93</v>
      </c>
      <c r="G930" t="s">
        <v>2413</v>
      </c>
      <c r="H930" t="s">
        <v>2414</v>
      </c>
      <c r="I930" t="s">
        <v>92</v>
      </c>
      <c r="J930" t="s">
        <v>2415</v>
      </c>
      <c r="K930" t="s">
        <v>2415</v>
      </c>
      <c r="L930" t="s">
        <v>3253</v>
      </c>
      <c r="N930">
        <v>0.87</v>
      </c>
      <c r="O930">
        <v>0.87</v>
      </c>
      <c r="R930" s="14">
        <v>44977</v>
      </c>
      <c r="S930" t="s">
        <v>207</v>
      </c>
      <c r="T930" s="14">
        <v>44987</v>
      </c>
      <c r="U930" s="16" t="s">
        <v>1872</v>
      </c>
      <c r="V930" s="16">
        <f t="shared" si="140"/>
        <v>104.4</v>
      </c>
      <c r="W930" s="16" t="s">
        <v>2404</v>
      </c>
      <c r="X930" t="s">
        <v>207</v>
      </c>
      <c r="Y930" s="16" t="s">
        <v>1873</v>
      </c>
      <c r="Z930" s="16" t="s">
        <v>204</v>
      </c>
      <c r="AB930" s="17">
        <f t="shared" si="141"/>
        <v>87</v>
      </c>
      <c r="AC930" s="13">
        <v>45020</v>
      </c>
      <c r="AD930">
        <f t="shared" si="139"/>
        <v>87</v>
      </c>
      <c r="AE930" s="13">
        <v>45020</v>
      </c>
      <c r="AF930">
        <f t="shared" si="137"/>
        <v>87</v>
      </c>
      <c r="AG930" s="13">
        <v>45020</v>
      </c>
      <c r="AH930">
        <f t="shared" si="144"/>
        <v>6.09</v>
      </c>
      <c r="AI930" s="13">
        <v>45001</v>
      </c>
      <c r="AJ930">
        <f t="shared" si="138"/>
        <v>43.5</v>
      </c>
      <c r="AK930" s="13">
        <v>45036</v>
      </c>
      <c r="AN930" t="s">
        <v>204</v>
      </c>
      <c r="AO930" s="13">
        <v>45066</v>
      </c>
      <c r="AR930">
        <f t="shared" si="142"/>
        <v>3.5</v>
      </c>
      <c r="AS930">
        <f t="shared" si="143"/>
        <v>3.0449999999999999</v>
      </c>
      <c r="AT930" t="s">
        <v>1946</v>
      </c>
    </row>
    <row r="931" spans="1:46" ht="20.149999999999999" customHeight="1" x14ac:dyDescent="0.35">
      <c r="A931">
        <v>930</v>
      </c>
      <c r="B931" t="s">
        <v>360</v>
      </c>
      <c r="C931" t="s">
        <v>11659</v>
      </c>
      <c r="D931" t="s">
        <v>3117</v>
      </c>
      <c r="E931" t="s">
        <v>93</v>
      </c>
      <c r="G931" t="s">
        <v>2413</v>
      </c>
      <c r="H931" t="s">
        <v>2414</v>
      </c>
      <c r="I931" t="s">
        <v>92</v>
      </c>
      <c r="J931" t="s">
        <v>2415</v>
      </c>
      <c r="K931" t="s">
        <v>2415</v>
      </c>
      <c r="L931" t="s">
        <v>3254</v>
      </c>
      <c r="N931">
        <v>1</v>
      </c>
      <c r="O931">
        <v>1</v>
      </c>
      <c r="R931" s="14">
        <v>44978</v>
      </c>
      <c r="S931" t="s">
        <v>207</v>
      </c>
      <c r="T931" s="14">
        <v>44988</v>
      </c>
      <c r="U931" s="16" t="s">
        <v>1872</v>
      </c>
      <c r="V931" s="16">
        <f t="shared" si="140"/>
        <v>120</v>
      </c>
      <c r="W931" s="16" t="s">
        <v>2404</v>
      </c>
      <c r="X931" t="s">
        <v>207</v>
      </c>
      <c r="Y931" s="16" t="s">
        <v>1873</v>
      </c>
      <c r="Z931" s="16" t="s">
        <v>204</v>
      </c>
      <c r="AB931" s="17">
        <f t="shared" si="141"/>
        <v>100</v>
      </c>
      <c r="AC931" s="13">
        <v>45021</v>
      </c>
      <c r="AD931">
        <f t="shared" si="139"/>
        <v>100</v>
      </c>
      <c r="AE931" s="13">
        <v>45021</v>
      </c>
      <c r="AF931">
        <f t="shared" si="137"/>
        <v>100</v>
      </c>
      <c r="AG931" s="13">
        <v>45021</v>
      </c>
      <c r="AH931">
        <f t="shared" si="144"/>
        <v>7</v>
      </c>
      <c r="AI931" s="13">
        <v>45002</v>
      </c>
      <c r="AJ931">
        <f t="shared" si="138"/>
        <v>50</v>
      </c>
      <c r="AK931" s="13">
        <v>45032</v>
      </c>
      <c r="AN931" t="s">
        <v>204</v>
      </c>
      <c r="AO931" s="13">
        <v>45069</v>
      </c>
      <c r="AR931">
        <f t="shared" si="142"/>
        <v>3.5</v>
      </c>
      <c r="AS931">
        <f t="shared" si="143"/>
        <v>3.5</v>
      </c>
      <c r="AT931" t="s">
        <v>1946</v>
      </c>
    </row>
    <row r="932" spans="1:46" ht="20.149999999999999" customHeight="1" x14ac:dyDescent="0.35">
      <c r="A932">
        <v>931</v>
      </c>
      <c r="B932" t="s">
        <v>360</v>
      </c>
      <c r="C932" t="s">
        <v>11660</v>
      </c>
      <c r="D932" t="s">
        <v>3118</v>
      </c>
      <c r="E932" t="s">
        <v>93</v>
      </c>
      <c r="G932" t="s">
        <v>2413</v>
      </c>
      <c r="H932" t="s">
        <v>2414</v>
      </c>
      <c r="I932" t="s">
        <v>92</v>
      </c>
      <c r="J932" t="s">
        <v>2415</v>
      </c>
      <c r="K932" t="s">
        <v>2415</v>
      </c>
      <c r="L932" t="s">
        <v>3250</v>
      </c>
      <c r="N932">
        <v>0.8</v>
      </c>
      <c r="O932">
        <v>0.8</v>
      </c>
      <c r="R932" s="14">
        <v>44981</v>
      </c>
      <c r="S932" t="s">
        <v>207</v>
      </c>
      <c r="T932" s="14">
        <v>44986</v>
      </c>
      <c r="U932" s="16" t="s">
        <v>1872</v>
      </c>
      <c r="V932" s="16">
        <f t="shared" si="140"/>
        <v>96</v>
      </c>
      <c r="W932" s="16" t="s">
        <v>2404</v>
      </c>
      <c r="X932" t="s">
        <v>207</v>
      </c>
      <c r="Y932" s="16" t="s">
        <v>1873</v>
      </c>
      <c r="Z932" s="16" t="s">
        <v>204</v>
      </c>
      <c r="AB932" s="17">
        <f t="shared" si="141"/>
        <v>80</v>
      </c>
      <c r="AC932" s="13">
        <v>45022</v>
      </c>
      <c r="AD932">
        <f t="shared" si="139"/>
        <v>80</v>
      </c>
      <c r="AE932" s="13">
        <v>45022</v>
      </c>
      <c r="AF932">
        <f t="shared" si="137"/>
        <v>80</v>
      </c>
      <c r="AG932" s="13">
        <v>45022</v>
      </c>
      <c r="AH932">
        <f t="shared" si="144"/>
        <v>5.6000000000000005</v>
      </c>
      <c r="AI932" s="13">
        <v>45005</v>
      </c>
      <c r="AJ932">
        <f t="shared" si="138"/>
        <v>40</v>
      </c>
      <c r="AK932" s="13">
        <v>45033</v>
      </c>
      <c r="AN932" t="s">
        <v>204</v>
      </c>
      <c r="AO932" s="13">
        <v>45070</v>
      </c>
      <c r="AR932">
        <f t="shared" si="142"/>
        <v>3.5</v>
      </c>
      <c r="AS932">
        <f t="shared" si="143"/>
        <v>2.8000000000000003</v>
      </c>
      <c r="AT932" t="s">
        <v>1946</v>
      </c>
    </row>
    <row r="933" spans="1:46" ht="20.149999999999999" customHeight="1" x14ac:dyDescent="0.35">
      <c r="A933">
        <v>932</v>
      </c>
      <c r="B933" t="s">
        <v>360</v>
      </c>
      <c r="C933" t="s">
        <v>11661</v>
      </c>
      <c r="D933" t="s">
        <v>3119</v>
      </c>
      <c r="E933" t="s">
        <v>93</v>
      </c>
      <c r="G933" t="s">
        <v>2413</v>
      </c>
      <c r="H933" t="s">
        <v>2414</v>
      </c>
      <c r="I933" t="s">
        <v>92</v>
      </c>
      <c r="J933" t="s">
        <v>2415</v>
      </c>
      <c r="K933" t="s">
        <v>2415</v>
      </c>
      <c r="L933" t="s">
        <v>3255</v>
      </c>
      <c r="N933">
        <v>0.9</v>
      </c>
      <c r="O933">
        <v>0.9</v>
      </c>
      <c r="R933" s="14">
        <v>44984</v>
      </c>
      <c r="S933" t="s">
        <v>207</v>
      </c>
      <c r="T933" s="14">
        <v>44987</v>
      </c>
      <c r="U933" s="16" t="s">
        <v>1872</v>
      </c>
      <c r="V933" s="16">
        <f t="shared" si="140"/>
        <v>108</v>
      </c>
      <c r="W933" s="16" t="s">
        <v>2404</v>
      </c>
      <c r="X933" t="s">
        <v>207</v>
      </c>
      <c r="Y933" s="16" t="s">
        <v>1873</v>
      </c>
      <c r="Z933" s="16" t="s">
        <v>204</v>
      </c>
      <c r="AB933" s="17">
        <f t="shared" si="141"/>
        <v>90</v>
      </c>
      <c r="AC933" s="13">
        <v>45023</v>
      </c>
      <c r="AD933">
        <f t="shared" si="139"/>
        <v>90</v>
      </c>
      <c r="AE933" s="13">
        <v>45023</v>
      </c>
      <c r="AF933">
        <f t="shared" si="137"/>
        <v>90</v>
      </c>
      <c r="AG933" s="13">
        <v>45023</v>
      </c>
      <c r="AH933">
        <f t="shared" si="144"/>
        <v>6.3</v>
      </c>
      <c r="AI933" s="13">
        <v>45006</v>
      </c>
      <c r="AJ933">
        <f t="shared" si="138"/>
        <v>45</v>
      </c>
      <c r="AK933" s="13">
        <v>45034</v>
      </c>
      <c r="AN933" t="s">
        <v>204</v>
      </c>
      <c r="AO933" s="13">
        <v>45071</v>
      </c>
      <c r="AR933">
        <f t="shared" si="142"/>
        <v>3.5</v>
      </c>
      <c r="AS933">
        <f t="shared" si="143"/>
        <v>3.15</v>
      </c>
      <c r="AT933" t="s">
        <v>1946</v>
      </c>
    </row>
    <row r="934" spans="1:46" ht="20.149999999999999" customHeight="1" x14ac:dyDescent="0.35">
      <c r="A934">
        <v>933</v>
      </c>
      <c r="B934" t="s">
        <v>360</v>
      </c>
      <c r="C934" t="s">
        <v>11662</v>
      </c>
      <c r="D934" t="s">
        <v>3120</v>
      </c>
      <c r="E934" t="s">
        <v>93</v>
      </c>
      <c r="G934" t="s">
        <v>2413</v>
      </c>
      <c r="H934" t="s">
        <v>2414</v>
      </c>
      <c r="I934" t="s">
        <v>92</v>
      </c>
      <c r="J934" t="s">
        <v>2415</v>
      </c>
      <c r="K934" t="s">
        <v>2415</v>
      </c>
      <c r="L934" t="s">
        <v>3256</v>
      </c>
      <c r="N934">
        <v>1</v>
      </c>
      <c r="O934">
        <v>1</v>
      </c>
      <c r="R934" s="14">
        <v>44974</v>
      </c>
      <c r="S934" t="s">
        <v>207</v>
      </c>
      <c r="T934" s="14">
        <v>44988</v>
      </c>
      <c r="U934" s="16" t="s">
        <v>1872</v>
      </c>
      <c r="V934" s="16">
        <f t="shared" si="140"/>
        <v>120</v>
      </c>
      <c r="W934" s="16" t="s">
        <v>2429</v>
      </c>
      <c r="X934" t="s">
        <v>207</v>
      </c>
      <c r="Y934" s="16" t="s">
        <v>1873</v>
      </c>
      <c r="Z934" s="16" t="s">
        <v>204</v>
      </c>
      <c r="AB934" s="17">
        <f t="shared" si="141"/>
        <v>100</v>
      </c>
      <c r="AC934" s="13">
        <v>45024</v>
      </c>
      <c r="AD934">
        <f t="shared" si="139"/>
        <v>100</v>
      </c>
      <c r="AE934" s="13">
        <v>45024</v>
      </c>
      <c r="AF934">
        <f t="shared" si="137"/>
        <v>100</v>
      </c>
      <c r="AG934" s="13">
        <v>45024</v>
      </c>
      <c r="AH934">
        <f t="shared" si="144"/>
        <v>7</v>
      </c>
      <c r="AI934" s="13">
        <v>45007</v>
      </c>
      <c r="AJ934">
        <f t="shared" si="138"/>
        <v>50</v>
      </c>
      <c r="AK934" s="13">
        <v>45035</v>
      </c>
      <c r="AN934" t="s">
        <v>204</v>
      </c>
      <c r="AO934" s="13">
        <v>45084</v>
      </c>
      <c r="AR934">
        <f t="shared" si="142"/>
        <v>3.5</v>
      </c>
      <c r="AS934">
        <f t="shared" si="143"/>
        <v>3.5</v>
      </c>
      <c r="AT934" t="s">
        <v>1946</v>
      </c>
    </row>
    <row r="935" spans="1:46" ht="20.149999999999999" customHeight="1" x14ac:dyDescent="0.35">
      <c r="A935">
        <v>934</v>
      </c>
      <c r="B935" t="s">
        <v>360</v>
      </c>
      <c r="C935" t="s">
        <v>11663</v>
      </c>
      <c r="D935" t="s">
        <v>3121</v>
      </c>
      <c r="E935" t="s">
        <v>93</v>
      </c>
      <c r="G935" t="s">
        <v>2413</v>
      </c>
      <c r="H935" t="s">
        <v>2414</v>
      </c>
      <c r="I935" t="s">
        <v>92</v>
      </c>
      <c r="J935" t="s">
        <v>2415</v>
      </c>
      <c r="K935" t="s">
        <v>2415</v>
      </c>
      <c r="L935" t="s">
        <v>3257</v>
      </c>
      <c r="N935">
        <v>0.7</v>
      </c>
      <c r="O935">
        <v>0.7</v>
      </c>
      <c r="R935" s="14">
        <v>44975</v>
      </c>
      <c r="S935" t="s">
        <v>207</v>
      </c>
      <c r="T935" s="14">
        <v>44989</v>
      </c>
      <c r="U935" s="16" t="s">
        <v>1872</v>
      </c>
      <c r="V935" s="16">
        <f t="shared" si="140"/>
        <v>84</v>
      </c>
      <c r="W935" s="16" t="s">
        <v>2429</v>
      </c>
      <c r="X935" t="s">
        <v>207</v>
      </c>
      <c r="Y935" s="16" t="s">
        <v>1873</v>
      </c>
      <c r="Z935" s="16" t="s">
        <v>204</v>
      </c>
      <c r="AB935" s="17">
        <f t="shared" si="141"/>
        <v>70</v>
      </c>
      <c r="AC935" s="13">
        <v>45025</v>
      </c>
      <c r="AD935">
        <f t="shared" si="139"/>
        <v>70</v>
      </c>
      <c r="AE935" s="13">
        <v>45025</v>
      </c>
      <c r="AF935">
        <f t="shared" si="137"/>
        <v>70</v>
      </c>
      <c r="AG935" s="13">
        <v>45025</v>
      </c>
      <c r="AH935">
        <f t="shared" si="144"/>
        <v>4.8999999999999995</v>
      </c>
      <c r="AI935" s="13">
        <v>45008</v>
      </c>
      <c r="AJ935">
        <f t="shared" si="138"/>
        <v>35</v>
      </c>
      <c r="AK935" s="13">
        <v>45036</v>
      </c>
      <c r="AN935" t="s">
        <v>204</v>
      </c>
      <c r="AO935" s="13">
        <v>45087</v>
      </c>
      <c r="AR935">
        <f t="shared" si="142"/>
        <v>3.5</v>
      </c>
      <c r="AS935">
        <f t="shared" si="143"/>
        <v>2.4499999999999997</v>
      </c>
      <c r="AT935" t="s">
        <v>1946</v>
      </c>
    </row>
    <row r="936" spans="1:46" ht="20.149999999999999" customHeight="1" x14ac:dyDescent="0.35">
      <c r="A936">
        <v>935</v>
      </c>
      <c r="B936" t="s">
        <v>360</v>
      </c>
      <c r="C936" t="s">
        <v>11664</v>
      </c>
      <c r="D936" t="s">
        <v>3122</v>
      </c>
      <c r="E936" t="s">
        <v>93</v>
      </c>
      <c r="G936" t="s">
        <v>2413</v>
      </c>
      <c r="H936" t="s">
        <v>2414</v>
      </c>
      <c r="I936" t="s">
        <v>92</v>
      </c>
      <c r="J936" t="s">
        <v>2415</v>
      </c>
      <c r="K936" t="s">
        <v>2415</v>
      </c>
      <c r="L936" t="s">
        <v>3258</v>
      </c>
      <c r="N936">
        <v>0.9</v>
      </c>
      <c r="O936">
        <v>0.9</v>
      </c>
      <c r="R936" s="14">
        <v>44976</v>
      </c>
      <c r="S936" t="s">
        <v>207</v>
      </c>
      <c r="T936" s="14">
        <v>44990</v>
      </c>
      <c r="U936" s="16" t="s">
        <v>1872</v>
      </c>
      <c r="V936" s="16">
        <f t="shared" si="140"/>
        <v>108</v>
      </c>
      <c r="W936" s="16" t="s">
        <v>2404</v>
      </c>
      <c r="X936" t="s">
        <v>207</v>
      </c>
      <c r="Y936" s="16" t="s">
        <v>1873</v>
      </c>
      <c r="Z936" s="16" t="s">
        <v>204</v>
      </c>
      <c r="AB936" s="17">
        <f t="shared" si="141"/>
        <v>90</v>
      </c>
      <c r="AC936" s="13">
        <v>45029</v>
      </c>
      <c r="AD936">
        <f t="shared" si="139"/>
        <v>90</v>
      </c>
      <c r="AE936" s="13">
        <v>45029</v>
      </c>
      <c r="AF936">
        <f t="shared" si="137"/>
        <v>90</v>
      </c>
      <c r="AG936" s="13">
        <v>45029</v>
      </c>
      <c r="AH936">
        <f t="shared" si="144"/>
        <v>6.3</v>
      </c>
      <c r="AI936" s="13">
        <v>44999</v>
      </c>
      <c r="AJ936">
        <f t="shared" si="138"/>
        <v>45</v>
      </c>
      <c r="AK936" s="13">
        <v>45037</v>
      </c>
      <c r="AN936" t="s">
        <v>204</v>
      </c>
      <c r="AO936" s="13">
        <v>45065</v>
      </c>
      <c r="AR936">
        <f t="shared" ref="AR936:AR967" si="145">AS936/N936</f>
        <v>3.5</v>
      </c>
      <c r="AS936">
        <f t="shared" ref="AS936:AS967" si="146">N936*3.5</f>
        <v>3.15</v>
      </c>
      <c r="AT936" t="s">
        <v>1946</v>
      </c>
    </row>
    <row r="937" spans="1:46" ht="20.149999999999999" customHeight="1" x14ac:dyDescent="0.35">
      <c r="A937">
        <v>936</v>
      </c>
      <c r="B937" t="s">
        <v>360</v>
      </c>
      <c r="C937" t="s">
        <v>11665</v>
      </c>
      <c r="D937" t="s">
        <v>3123</v>
      </c>
      <c r="E937" t="s">
        <v>93</v>
      </c>
      <c r="G937" t="s">
        <v>2413</v>
      </c>
      <c r="H937" t="s">
        <v>2414</v>
      </c>
      <c r="I937" t="s">
        <v>92</v>
      </c>
      <c r="J937" t="s">
        <v>2415</v>
      </c>
      <c r="K937" t="s">
        <v>2415</v>
      </c>
      <c r="L937" t="s">
        <v>3259</v>
      </c>
      <c r="N937">
        <v>0.9</v>
      </c>
      <c r="O937">
        <v>0.9</v>
      </c>
      <c r="R937" s="14">
        <v>44977</v>
      </c>
      <c r="S937" t="s">
        <v>207</v>
      </c>
      <c r="T937" s="14">
        <v>44991</v>
      </c>
      <c r="U937" s="16" t="s">
        <v>1872</v>
      </c>
      <c r="V937" s="16">
        <f t="shared" si="140"/>
        <v>108</v>
      </c>
      <c r="W937" s="16" t="s">
        <v>2404</v>
      </c>
      <c r="X937" t="s">
        <v>207</v>
      </c>
      <c r="Y937" s="16" t="s">
        <v>1873</v>
      </c>
      <c r="Z937" s="16" t="s">
        <v>204</v>
      </c>
      <c r="AB937" s="17">
        <f t="shared" si="141"/>
        <v>90</v>
      </c>
      <c r="AC937" s="13">
        <v>45017</v>
      </c>
      <c r="AD937">
        <f t="shared" si="139"/>
        <v>90</v>
      </c>
      <c r="AE937" s="13">
        <v>45017</v>
      </c>
      <c r="AF937">
        <f t="shared" si="137"/>
        <v>90</v>
      </c>
      <c r="AG937" s="13">
        <v>45017</v>
      </c>
      <c r="AH937">
        <f t="shared" si="144"/>
        <v>6.3</v>
      </c>
      <c r="AI937" s="13">
        <v>45000</v>
      </c>
      <c r="AJ937">
        <f t="shared" si="138"/>
        <v>45</v>
      </c>
      <c r="AK937" s="13">
        <v>45040</v>
      </c>
      <c r="AN937" t="s">
        <v>204</v>
      </c>
      <c r="AO937" s="13">
        <v>45065</v>
      </c>
      <c r="AR937">
        <f t="shared" si="145"/>
        <v>3.5</v>
      </c>
      <c r="AS937">
        <f t="shared" si="146"/>
        <v>3.15</v>
      </c>
      <c r="AT937" t="s">
        <v>1946</v>
      </c>
    </row>
    <row r="938" spans="1:46" ht="20.149999999999999" customHeight="1" x14ac:dyDescent="0.35">
      <c r="A938">
        <v>937</v>
      </c>
      <c r="B938" t="s">
        <v>360</v>
      </c>
      <c r="C938" t="s">
        <v>11666</v>
      </c>
      <c r="D938" t="s">
        <v>295</v>
      </c>
      <c r="E938" t="s">
        <v>93</v>
      </c>
      <c r="G938" t="s">
        <v>2413</v>
      </c>
      <c r="H938" t="s">
        <v>2414</v>
      </c>
      <c r="I938" t="s">
        <v>92</v>
      </c>
      <c r="J938" t="s">
        <v>2415</v>
      </c>
      <c r="K938" t="s">
        <v>2415</v>
      </c>
      <c r="L938" t="s">
        <v>3260</v>
      </c>
      <c r="N938">
        <v>1.4</v>
      </c>
      <c r="O938">
        <v>1.4</v>
      </c>
      <c r="R938" s="14">
        <v>44978</v>
      </c>
      <c r="S938" t="s">
        <v>207</v>
      </c>
      <c r="T938" s="14">
        <v>44994</v>
      </c>
      <c r="U938" s="16" t="s">
        <v>1872</v>
      </c>
      <c r="V938" s="16">
        <f t="shared" si="140"/>
        <v>168</v>
      </c>
      <c r="W938" s="16" t="s">
        <v>2404</v>
      </c>
      <c r="X938" t="s">
        <v>207</v>
      </c>
      <c r="Y938" s="16" t="s">
        <v>1873</v>
      </c>
      <c r="Z938" s="16" t="s">
        <v>204</v>
      </c>
      <c r="AB938" s="17">
        <f t="shared" si="141"/>
        <v>140</v>
      </c>
      <c r="AC938" s="13">
        <v>45018</v>
      </c>
      <c r="AD938">
        <f t="shared" si="139"/>
        <v>140</v>
      </c>
      <c r="AE938" s="13">
        <v>45018</v>
      </c>
      <c r="AF938">
        <f t="shared" si="137"/>
        <v>140</v>
      </c>
      <c r="AG938" s="13">
        <v>45018</v>
      </c>
      <c r="AH938">
        <f t="shared" si="144"/>
        <v>9.7999999999999989</v>
      </c>
      <c r="AI938" s="13">
        <v>45001</v>
      </c>
      <c r="AJ938">
        <f t="shared" si="138"/>
        <v>70</v>
      </c>
      <c r="AK938" s="13">
        <v>45041</v>
      </c>
      <c r="AN938" t="s">
        <v>204</v>
      </c>
      <c r="AO938" s="13">
        <v>45066</v>
      </c>
      <c r="AR938">
        <f t="shared" si="145"/>
        <v>3.5</v>
      </c>
      <c r="AS938">
        <f t="shared" si="146"/>
        <v>4.8999999999999995</v>
      </c>
      <c r="AT938" t="s">
        <v>1946</v>
      </c>
    </row>
    <row r="939" spans="1:46" ht="20.149999999999999" customHeight="1" x14ac:dyDescent="0.35">
      <c r="A939">
        <v>938</v>
      </c>
      <c r="B939" t="s">
        <v>360</v>
      </c>
      <c r="C939" t="s">
        <v>11667</v>
      </c>
      <c r="D939" t="s">
        <v>3124</v>
      </c>
      <c r="E939" t="s">
        <v>93</v>
      </c>
      <c r="G939" t="s">
        <v>2413</v>
      </c>
      <c r="H939" t="s">
        <v>2414</v>
      </c>
      <c r="I939" t="s">
        <v>92</v>
      </c>
      <c r="J939" t="s">
        <v>2415</v>
      </c>
      <c r="K939" t="s">
        <v>2415</v>
      </c>
      <c r="L939" t="s">
        <v>3261</v>
      </c>
      <c r="N939">
        <v>0.86</v>
      </c>
      <c r="O939">
        <v>0.86</v>
      </c>
      <c r="R939" s="14">
        <v>44981</v>
      </c>
      <c r="S939" t="s">
        <v>207</v>
      </c>
      <c r="T939" s="14">
        <v>44995</v>
      </c>
      <c r="U939" s="16" t="s">
        <v>1872</v>
      </c>
      <c r="V939" s="16">
        <f t="shared" si="140"/>
        <v>103.2</v>
      </c>
      <c r="W939" s="16" t="s">
        <v>2404</v>
      </c>
      <c r="X939" t="s">
        <v>207</v>
      </c>
      <c r="Y939" s="16" t="s">
        <v>1873</v>
      </c>
      <c r="Z939" s="16" t="s">
        <v>204</v>
      </c>
      <c r="AB939" s="17">
        <f t="shared" si="141"/>
        <v>86</v>
      </c>
      <c r="AC939" s="13">
        <v>45019</v>
      </c>
      <c r="AD939">
        <f t="shared" si="139"/>
        <v>86</v>
      </c>
      <c r="AE939" s="13">
        <v>45019</v>
      </c>
      <c r="AF939">
        <f t="shared" si="137"/>
        <v>86</v>
      </c>
      <c r="AG939" s="13">
        <v>45019</v>
      </c>
      <c r="AH939">
        <f t="shared" si="144"/>
        <v>6.02</v>
      </c>
      <c r="AI939" s="13">
        <v>44999</v>
      </c>
      <c r="AJ939">
        <f t="shared" si="138"/>
        <v>43</v>
      </c>
      <c r="AK939" s="13">
        <v>45042</v>
      </c>
      <c r="AN939" t="s">
        <v>204</v>
      </c>
      <c r="AO939" s="13">
        <v>45069</v>
      </c>
      <c r="AR939">
        <f t="shared" si="145"/>
        <v>3.5</v>
      </c>
      <c r="AS939">
        <f t="shared" si="146"/>
        <v>3.01</v>
      </c>
      <c r="AT939" t="s">
        <v>1946</v>
      </c>
    </row>
    <row r="940" spans="1:46" ht="20.149999999999999" customHeight="1" x14ac:dyDescent="0.35">
      <c r="A940">
        <v>939</v>
      </c>
      <c r="B940" t="s">
        <v>360</v>
      </c>
      <c r="C940" t="s">
        <v>11668</v>
      </c>
      <c r="D940" t="s">
        <v>3125</v>
      </c>
      <c r="E940" t="s">
        <v>93</v>
      </c>
      <c r="G940" t="s">
        <v>2413</v>
      </c>
      <c r="H940" t="s">
        <v>2414</v>
      </c>
      <c r="I940" t="s">
        <v>92</v>
      </c>
      <c r="J940" t="s">
        <v>2415</v>
      </c>
      <c r="K940" t="s">
        <v>2415</v>
      </c>
      <c r="L940" t="s">
        <v>3262</v>
      </c>
      <c r="N940">
        <v>1</v>
      </c>
      <c r="O940">
        <v>1</v>
      </c>
      <c r="R940" s="14">
        <v>44974</v>
      </c>
      <c r="S940" t="s">
        <v>207</v>
      </c>
      <c r="T940" s="14">
        <v>44986</v>
      </c>
      <c r="U940" s="16" t="s">
        <v>1872</v>
      </c>
      <c r="V940" s="16">
        <f t="shared" si="140"/>
        <v>120</v>
      </c>
      <c r="W940" s="16" t="s">
        <v>2404</v>
      </c>
      <c r="X940" t="s">
        <v>207</v>
      </c>
      <c r="Y940" s="16" t="s">
        <v>1873</v>
      </c>
      <c r="Z940" s="16" t="s">
        <v>204</v>
      </c>
      <c r="AB940" s="17">
        <f t="shared" si="141"/>
        <v>100</v>
      </c>
      <c r="AC940" s="13">
        <v>45020</v>
      </c>
      <c r="AD940">
        <f t="shared" si="139"/>
        <v>100</v>
      </c>
      <c r="AE940" s="13">
        <v>45020</v>
      </c>
      <c r="AF940">
        <f t="shared" si="137"/>
        <v>100</v>
      </c>
      <c r="AG940" s="13">
        <v>45020</v>
      </c>
      <c r="AH940">
        <f t="shared" si="144"/>
        <v>7</v>
      </c>
      <c r="AI940" s="13">
        <v>45000</v>
      </c>
      <c r="AJ940">
        <f t="shared" si="138"/>
        <v>50</v>
      </c>
      <c r="AK940" s="13">
        <v>45032</v>
      </c>
      <c r="AN940" t="s">
        <v>204</v>
      </c>
      <c r="AO940" s="13">
        <v>45070</v>
      </c>
      <c r="AR940">
        <f t="shared" si="145"/>
        <v>3.5</v>
      </c>
      <c r="AS940">
        <f t="shared" si="146"/>
        <v>3.5</v>
      </c>
      <c r="AT940" t="s">
        <v>1946</v>
      </c>
    </row>
    <row r="941" spans="1:46" ht="20.149999999999999" customHeight="1" x14ac:dyDescent="0.35">
      <c r="A941">
        <v>940</v>
      </c>
      <c r="B941" t="s">
        <v>360</v>
      </c>
      <c r="C941" t="s">
        <v>11669</v>
      </c>
      <c r="D941" t="s">
        <v>3126</v>
      </c>
      <c r="E941" t="s">
        <v>93</v>
      </c>
      <c r="G941" t="s">
        <v>2413</v>
      </c>
      <c r="H941" t="s">
        <v>2414</v>
      </c>
      <c r="I941" t="s">
        <v>92</v>
      </c>
      <c r="J941" t="s">
        <v>2415</v>
      </c>
      <c r="K941" t="s">
        <v>2415</v>
      </c>
      <c r="L941" t="s">
        <v>3250</v>
      </c>
      <c r="N941">
        <v>0.8</v>
      </c>
      <c r="O941">
        <v>0.8</v>
      </c>
      <c r="R941" s="14">
        <v>44975</v>
      </c>
      <c r="S941" t="s">
        <v>207</v>
      </c>
      <c r="T941" s="14">
        <v>44987</v>
      </c>
      <c r="U941" s="16" t="s">
        <v>1872</v>
      </c>
      <c r="V941" s="16">
        <f t="shared" si="140"/>
        <v>96</v>
      </c>
      <c r="W941" s="16" t="s">
        <v>2404</v>
      </c>
      <c r="X941" t="s">
        <v>207</v>
      </c>
      <c r="Y941" s="16" t="s">
        <v>1873</v>
      </c>
      <c r="Z941" s="16" t="s">
        <v>204</v>
      </c>
      <c r="AB941" s="17">
        <f t="shared" si="141"/>
        <v>80</v>
      </c>
      <c r="AC941" s="13">
        <v>45021</v>
      </c>
      <c r="AD941">
        <f t="shared" si="139"/>
        <v>80</v>
      </c>
      <c r="AE941" s="13">
        <v>45021</v>
      </c>
      <c r="AF941">
        <f t="shared" si="137"/>
        <v>80</v>
      </c>
      <c r="AG941" s="13">
        <v>45021</v>
      </c>
      <c r="AH941">
        <f t="shared" si="144"/>
        <v>5.6000000000000005</v>
      </c>
      <c r="AI941" s="13">
        <v>45001</v>
      </c>
      <c r="AJ941">
        <f t="shared" si="138"/>
        <v>40</v>
      </c>
      <c r="AK941" s="13">
        <v>45033</v>
      </c>
      <c r="AN941" t="s">
        <v>204</v>
      </c>
      <c r="AO941" s="13">
        <v>45071</v>
      </c>
      <c r="AR941">
        <f t="shared" si="145"/>
        <v>3.5</v>
      </c>
      <c r="AS941">
        <f t="shared" si="146"/>
        <v>2.8000000000000003</v>
      </c>
      <c r="AT941" t="s">
        <v>1946</v>
      </c>
    </row>
    <row r="942" spans="1:46" ht="20.149999999999999" customHeight="1" x14ac:dyDescent="0.35">
      <c r="A942">
        <v>941</v>
      </c>
      <c r="B942" t="s">
        <v>360</v>
      </c>
      <c r="C942" t="s">
        <v>11670</v>
      </c>
      <c r="D942" t="s">
        <v>3127</v>
      </c>
      <c r="E942" t="s">
        <v>93</v>
      </c>
      <c r="G942" t="s">
        <v>2413</v>
      </c>
      <c r="H942" t="s">
        <v>2414</v>
      </c>
      <c r="I942" t="s">
        <v>92</v>
      </c>
      <c r="J942" t="s">
        <v>2415</v>
      </c>
      <c r="K942" t="s">
        <v>2415</v>
      </c>
      <c r="L942" t="s">
        <v>3263</v>
      </c>
      <c r="N942">
        <v>1.37</v>
      </c>
      <c r="O942">
        <v>1.37</v>
      </c>
      <c r="R942" s="14">
        <v>44974</v>
      </c>
      <c r="S942" t="s">
        <v>207</v>
      </c>
      <c r="T942" s="14">
        <v>44988</v>
      </c>
      <c r="U942" s="16" t="s">
        <v>1872</v>
      </c>
      <c r="V942" s="16">
        <f t="shared" si="140"/>
        <v>164.4</v>
      </c>
      <c r="W942" s="16" t="s">
        <v>2404</v>
      </c>
      <c r="X942" t="s">
        <v>207</v>
      </c>
      <c r="Y942" s="16" t="s">
        <v>1873</v>
      </c>
      <c r="Z942" s="16" t="s">
        <v>204</v>
      </c>
      <c r="AB942" s="17">
        <f t="shared" si="141"/>
        <v>137</v>
      </c>
      <c r="AC942" s="13">
        <v>45022</v>
      </c>
      <c r="AD942">
        <f t="shared" si="139"/>
        <v>137</v>
      </c>
      <c r="AE942" s="13">
        <v>45022</v>
      </c>
      <c r="AF942">
        <f t="shared" si="137"/>
        <v>137</v>
      </c>
      <c r="AG942" s="13">
        <v>45022</v>
      </c>
      <c r="AH942">
        <f t="shared" si="144"/>
        <v>9.59</v>
      </c>
      <c r="AI942" s="13">
        <v>45002</v>
      </c>
      <c r="AJ942">
        <f t="shared" si="138"/>
        <v>68.5</v>
      </c>
      <c r="AK942" s="13">
        <v>45034</v>
      </c>
      <c r="AN942" t="s">
        <v>204</v>
      </c>
      <c r="AO942" s="13">
        <v>45072</v>
      </c>
      <c r="AR942">
        <f t="shared" si="145"/>
        <v>3.4999999999999996</v>
      </c>
      <c r="AS942">
        <f t="shared" si="146"/>
        <v>4.7949999999999999</v>
      </c>
      <c r="AT942" t="s">
        <v>1874</v>
      </c>
    </row>
    <row r="943" spans="1:46" ht="20.149999999999999" customHeight="1" x14ac:dyDescent="0.35">
      <c r="A943">
        <v>942</v>
      </c>
      <c r="B943" t="s">
        <v>360</v>
      </c>
      <c r="C943" t="s">
        <v>11671</v>
      </c>
      <c r="D943" t="s">
        <v>3128</v>
      </c>
      <c r="E943" t="s">
        <v>93</v>
      </c>
      <c r="G943" t="s">
        <v>2413</v>
      </c>
      <c r="H943" t="s">
        <v>2414</v>
      </c>
      <c r="I943" t="s">
        <v>92</v>
      </c>
      <c r="J943" t="s">
        <v>2415</v>
      </c>
      <c r="K943" t="s">
        <v>2415</v>
      </c>
      <c r="L943" t="s">
        <v>3264</v>
      </c>
      <c r="N943">
        <v>1</v>
      </c>
      <c r="O943">
        <v>1</v>
      </c>
      <c r="R943" s="14">
        <v>44975</v>
      </c>
      <c r="S943" t="s">
        <v>207</v>
      </c>
      <c r="T943" s="14">
        <v>44989</v>
      </c>
      <c r="U943" s="16" t="s">
        <v>1872</v>
      </c>
      <c r="V943" s="16">
        <f t="shared" si="140"/>
        <v>120</v>
      </c>
      <c r="W943" s="16" t="s">
        <v>2404</v>
      </c>
      <c r="X943" t="s">
        <v>207</v>
      </c>
      <c r="Y943" s="16" t="s">
        <v>1873</v>
      </c>
      <c r="Z943" s="16" t="s">
        <v>204</v>
      </c>
      <c r="AB943" s="17">
        <f t="shared" si="141"/>
        <v>100</v>
      </c>
      <c r="AC943" s="13">
        <v>45023</v>
      </c>
      <c r="AD943">
        <f t="shared" si="139"/>
        <v>100</v>
      </c>
      <c r="AE943" s="13">
        <v>45023</v>
      </c>
      <c r="AF943">
        <f t="shared" si="137"/>
        <v>100</v>
      </c>
      <c r="AG943" s="13">
        <v>45023</v>
      </c>
      <c r="AH943">
        <f t="shared" si="144"/>
        <v>7</v>
      </c>
      <c r="AI943" s="13">
        <v>45005</v>
      </c>
      <c r="AJ943">
        <f t="shared" si="138"/>
        <v>50</v>
      </c>
      <c r="AK943" s="13">
        <v>45035</v>
      </c>
      <c r="AN943" t="s">
        <v>204</v>
      </c>
      <c r="AO943" s="13">
        <v>45062</v>
      </c>
      <c r="AR943">
        <f t="shared" si="145"/>
        <v>3.5</v>
      </c>
      <c r="AS943">
        <f t="shared" si="146"/>
        <v>3.5</v>
      </c>
      <c r="AT943" t="s">
        <v>1874</v>
      </c>
    </row>
    <row r="944" spans="1:46" ht="20.149999999999999" customHeight="1" x14ac:dyDescent="0.35">
      <c r="A944">
        <v>943</v>
      </c>
      <c r="B944" t="s">
        <v>360</v>
      </c>
      <c r="C944" t="s">
        <v>11672</v>
      </c>
      <c r="D944" t="s">
        <v>3129</v>
      </c>
      <c r="E944" t="s">
        <v>93</v>
      </c>
      <c r="G944" t="s">
        <v>2413</v>
      </c>
      <c r="H944" t="s">
        <v>2414</v>
      </c>
      <c r="I944" t="s">
        <v>92</v>
      </c>
      <c r="J944" t="s">
        <v>2415</v>
      </c>
      <c r="K944" t="s">
        <v>2415</v>
      </c>
      <c r="L944" t="s">
        <v>3265</v>
      </c>
      <c r="N944">
        <v>0.9</v>
      </c>
      <c r="O944">
        <v>0.9</v>
      </c>
      <c r="R944" s="14">
        <v>44976</v>
      </c>
      <c r="S944" t="s">
        <v>207</v>
      </c>
      <c r="T944" s="14">
        <v>44986</v>
      </c>
      <c r="U944" s="16" t="s">
        <v>1872</v>
      </c>
      <c r="V944" s="16">
        <f t="shared" si="140"/>
        <v>108</v>
      </c>
      <c r="W944" s="16" t="s">
        <v>2429</v>
      </c>
      <c r="X944" t="s">
        <v>207</v>
      </c>
      <c r="Y944" s="16" t="s">
        <v>1873</v>
      </c>
      <c r="Z944" s="16" t="s">
        <v>204</v>
      </c>
      <c r="AB944" s="17">
        <f t="shared" si="141"/>
        <v>90</v>
      </c>
      <c r="AC944" s="13">
        <v>45024</v>
      </c>
      <c r="AD944">
        <f t="shared" si="139"/>
        <v>90</v>
      </c>
      <c r="AE944" s="13">
        <v>45024</v>
      </c>
      <c r="AF944">
        <f t="shared" si="137"/>
        <v>90</v>
      </c>
      <c r="AG944" s="13">
        <v>45024</v>
      </c>
      <c r="AH944">
        <f t="shared" si="144"/>
        <v>6.3</v>
      </c>
      <c r="AI944" s="13">
        <v>45006</v>
      </c>
      <c r="AJ944">
        <f t="shared" si="138"/>
        <v>45</v>
      </c>
      <c r="AK944" s="13">
        <v>45036</v>
      </c>
      <c r="AN944" t="s">
        <v>204</v>
      </c>
      <c r="AO944" s="13">
        <v>45063</v>
      </c>
      <c r="AR944">
        <f t="shared" si="145"/>
        <v>3.5</v>
      </c>
      <c r="AS944">
        <f t="shared" si="146"/>
        <v>3.15</v>
      </c>
      <c r="AT944" t="s">
        <v>1946</v>
      </c>
    </row>
    <row r="945" spans="1:46" ht="20.149999999999999" customHeight="1" x14ac:dyDescent="0.35">
      <c r="A945">
        <v>944</v>
      </c>
      <c r="B945" t="s">
        <v>360</v>
      </c>
      <c r="C945" t="s">
        <v>11673</v>
      </c>
      <c r="D945" t="s">
        <v>3130</v>
      </c>
      <c r="E945" t="s">
        <v>93</v>
      </c>
      <c r="G945" t="s">
        <v>2413</v>
      </c>
      <c r="H945" t="s">
        <v>2414</v>
      </c>
      <c r="I945" t="s">
        <v>92</v>
      </c>
      <c r="J945" t="s">
        <v>2415</v>
      </c>
      <c r="K945" t="s">
        <v>2415</v>
      </c>
      <c r="L945" t="s">
        <v>3266</v>
      </c>
      <c r="N945">
        <v>1.34</v>
      </c>
      <c r="O945">
        <v>1.34</v>
      </c>
      <c r="R945" s="14">
        <v>44977</v>
      </c>
      <c r="S945" t="s">
        <v>207</v>
      </c>
      <c r="T945" s="14">
        <v>44987</v>
      </c>
      <c r="U945" s="16" t="s">
        <v>1872</v>
      </c>
      <c r="V945" s="16">
        <f t="shared" si="140"/>
        <v>160.80000000000001</v>
      </c>
      <c r="W945" s="16" t="s">
        <v>2429</v>
      </c>
      <c r="X945" t="s">
        <v>207</v>
      </c>
      <c r="Y945" s="16" t="s">
        <v>1873</v>
      </c>
      <c r="Z945" s="16" t="s">
        <v>204</v>
      </c>
      <c r="AB945" s="17">
        <f t="shared" si="141"/>
        <v>134</v>
      </c>
      <c r="AC945" s="13">
        <v>45025</v>
      </c>
      <c r="AD945">
        <f t="shared" si="139"/>
        <v>134</v>
      </c>
      <c r="AE945" s="13">
        <v>45025</v>
      </c>
      <c r="AF945">
        <f t="shared" si="137"/>
        <v>134</v>
      </c>
      <c r="AG945" s="13">
        <v>45025</v>
      </c>
      <c r="AH945">
        <f t="shared" si="144"/>
        <v>9.3800000000000008</v>
      </c>
      <c r="AI945" s="13">
        <v>45007</v>
      </c>
      <c r="AJ945">
        <f t="shared" si="138"/>
        <v>67</v>
      </c>
      <c r="AK945" s="13">
        <v>45032</v>
      </c>
      <c r="AN945" t="s">
        <v>204</v>
      </c>
      <c r="AO945" s="13">
        <v>45064</v>
      </c>
      <c r="AR945">
        <f t="shared" si="145"/>
        <v>3.5</v>
      </c>
      <c r="AS945">
        <f t="shared" si="146"/>
        <v>4.6900000000000004</v>
      </c>
      <c r="AT945" t="s">
        <v>1874</v>
      </c>
    </row>
    <row r="946" spans="1:46" ht="20.149999999999999" customHeight="1" x14ac:dyDescent="0.35">
      <c r="A946">
        <v>945</v>
      </c>
      <c r="B946" t="s">
        <v>360</v>
      </c>
      <c r="C946" t="s">
        <v>11674</v>
      </c>
      <c r="D946" t="s">
        <v>3131</v>
      </c>
      <c r="E946" t="s">
        <v>93</v>
      </c>
      <c r="G946" t="s">
        <v>2413</v>
      </c>
      <c r="H946" t="s">
        <v>2414</v>
      </c>
      <c r="I946" t="s">
        <v>92</v>
      </c>
      <c r="J946" t="s">
        <v>2415</v>
      </c>
      <c r="K946" t="s">
        <v>2415</v>
      </c>
      <c r="L946" t="s">
        <v>3267</v>
      </c>
      <c r="N946">
        <v>1.5</v>
      </c>
      <c r="O946">
        <v>1.5</v>
      </c>
      <c r="R946" s="14">
        <v>44974</v>
      </c>
      <c r="S946" t="s">
        <v>207</v>
      </c>
      <c r="T946" s="14">
        <v>44988</v>
      </c>
      <c r="U946" s="16" t="s">
        <v>1872</v>
      </c>
      <c r="V946" s="16">
        <f t="shared" si="140"/>
        <v>180</v>
      </c>
      <c r="W946" s="16" t="s">
        <v>2404</v>
      </c>
      <c r="X946" t="s">
        <v>207</v>
      </c>
      <c r="Y946" s="16" t="s">
        <v>1873</v>
      </c>
      <c r="Z946" s="16" t="s">
        <v>204</v>
      </c>
      <c r="AB946" s="17">
        <f t="shared" si="141"/>
        <v>150</v>
      </c>
      <c r="AC946" s="13">
        <v>45029</v>
      </c>
      <c r="AD946">
        <f t="shared" si="139"/>
        <v>150</v>
      </c>
      <c r="AE946" s="13">
        <v>45029</v>
      </c>
      <c r="AF946">
        <f t="shared" si="137"/>
        <v>150</v>
      </c>
      <c r="AG946" s="13">
        <v>45029</v>
      </c>
      <c r="AH946">
        <f t="shared" si="144"/>
        <v>10.5</v>
      </c>
      <c r="AI946" s="13">
        <v>45008</v>
      </c>
      <c r="AJ946">
        <f t="shared" si="138"/>
        <v>75</v>
      </c>
      <c r="AK946" s="13">
        <v>45033</v>
      </c>
      <c r="AN946" t="s">
        <v>204</v>
      </c>
      <c r="AO946" s="13">
        <v>45065</v>
      </c>
      <c r="AR946">
        <f t="shared" si="145"/>
        <v>3.5</v>
      </c>
      <c r="AS946">
        <f t="shared" si="146"/>
        <v>5.25</v>
      </c>
      <c r="AT946" t="s">
        <v>1946</v>
      </c>
    </row>
    <row r="947" spans="1:46" ht="20.149999999999999" customHeight="1" x14ac:dyDescent="0.35">
      <c r="A947">
        <v>946</v>
      </c>
      <c r="B947" t="s">
        <v>360</v>
      </c>
      <c r="C947" t="s">
        <v>11675</v>
      </c>
      <c r="D947" t="s">
        <v>3132</v>
      </c>
      <c r="E947" t="s">
        <v>93</v>
      </c>
      <c r="G947" t="s">
        <v>2413</v>
      </c>
      <c r="H947" t="s">
        <v>2414</v>
      </c>
      <c r="I947" t="s">
        <v>92</v>
      </c>
      <c r="J947" t="s">
        <v>2415</v>
      </c>
      <c r="K947" t="s">
        <v>2415</v>
      </c>
      <c r="L947" t="s">
        <v>3268</v>
      </c>
      <c r="N947">
        <v>1</v>
      </c>
      <c r="O947">
        <v>1</v>
      </c>
      <c r="R947" s="14">
        <v>44975</v>
      </c>
      <c r="S947" t="s">
        <v>207</v>
      </c>
      <c r="T947" s="14">
        <v>44986</v>
      </c>
      <c r="U947" s="16" t="s">
        <v>1872</v>
      </c>
      <c r="V947" s="16">
        <f t="shared" si="140"/>
        <v>120</v>
      </c>
      <c r="W947" s="16" t="s">
        <v>2429</v>
      </c>
      <c r="X947" t="s">
        <v>207</v>
      </c>
      <c r="Y947" s="16" t="s">
        <v>1873</v>
      </c>
      <c r="Z947" s="16" t="s">
        <v>204</v>
      </c>
      <c r="AB947" s="17">
        <f t="shared" si="141"/>
        <v>100</v>
      </c>
      <c r="AC947" s="13">
        <v>45017</v>
      </c>
      <c r="AD947">
        <f t="shared" si="139"/>
        <v>100</v>
      </c>
      <c r="AE947" s="13">
        <v>45017</v>
      </c>
      <c r="AF947">
        <f t="shared" si="137"/>
        <v>100</v>
      </c>
      <c r="AG947" s="13">
        <v>45017</v>
      </c>
      <c r="AH947">
        <f t="shared" si="144"/>
        <v>7</v>
      </c>
      <c r="AI947" s="13">
        <v>44999</v>
      </c>
      <c r="AJ947">
        <f t="shared" si="138"/>
        <v>50</v>
      </c>
      <c r="AK947" s="13">
        <v>45034</v>
      </c>
      <c r="AN947" t="s">
        <v>204</v>
      </c>
      <c r="AO947" s="13">
        <v>45066</v>
      </c>
      <c r="AR947">
        <f t="shared" si="145"/>
        <v>3.5</v>
      </c>
      <c r="AS947">
        <f t="shared" si="146"/>
        <v>3.5</v>
      </c>
      <c r="AT947" t="s">
        <v>1946</v>
      </c>
    </row>
    <row r="948" spans="1:46" ht="20.149999999999999" customHeight="1" x14ac:dyDescent="0.35">
      <c r="A948">
        <v>947</v>
      </c>
      <c r="B948" t="s">
        <v>360</v>
      </c>
      <c r="C948" t="s">
        <v>11676</v>
      </c>
      <c r="D948" t="s">
        <v>3133</v>
      </c>
      <c r="E948" t="s">
        <v>93</v>
      </c>
      <c r="G948" t="s">
        <v>2413</v>
      </c>
      <c r="H948" t="s">
        <v>2414</v>
      </c>
      <c r="I948" t="s">
        <v>92</v>
      </c>
      <c r="J948" t="s">
        <v>2415</v>
      </c>
      <c r="K948" t="s">
        <v>2415</v>
      </c>
      <c r="L948" t="s">
        <v>3269</v>
      </c>
      <c r="N948">
        <v>1.5</v>
      </c>
      <c r="O948">
        <v>1.5</v>
      </c>
      <c r="R948" s="14">
        <v>44976</v>
      </c>
      <c r="S948" t="s">
        <v>207</v>
      </c>
      <c r="T948" s="14">
        <v>44987</v>
      </c>
      <c r="U948" s="16" t="s">
        <v>1872</v>
      </c>
      <c r="V948" s="16">
        <f t="shared" si="140"/>
        <v>180</v>
      </c>
      <c r="W948" s="16" t="s">
        <v>2429</v>
      </c>
      <c r="X948" t="s">
        <v>207</v>
      </c>
      <c r="Y948" s="16" t="s">
        <v>1873</v>
      </c>
      <c r="Z948" s="16" t="s">
        <v>204</v>
      </c>
      <c r="AB948" s="17">
        <f t="shared" si="141"/>
        <v>150</v>
      </c>
      <c r="AC948" s="13">
        <v>45018</v>
      </c>
      <c r="AD948">
        <f t="shared" si="139"/>
        <v>150</v>
      </c>
      <c r="AE948" s="13">
        <v>45018</v>
      </c>
      <c r="AF948">
        <f t="shared" si="137"/>
        <v>150</v>
      </c>
      <c r="AG948" s="13">
        <v>45018</v>
      </c>
      <c r="AH948">
        <f t="shared" si="144"/>
        <v>10.5</v>
      </c>
      <c r="AI948" s="13">
        <v>45000</v>
      </c>
      <c r="AJ948">
        <f t="shared" si="138"/>
        <v>75</v>
      </c>
      <c r="AK948" s="13">
        <v>45035</v>
      </c>
      <c r="AN948" t="s">
        <v>204</v>
      </c>
      <c r="AO948" s="13">
        <v>45069</v>
      </c>
      <c r="AR948">
        <f t="shared" si="145"/>
        <v>3.5</v>
      </c>
      <c r="AS948">
        <f t="shared" si="146"/>
        <v>5.25</v>
      </c>
      <c r="AT948" t="s">
        <v>1946</v>
      </c>
    </row>
    <row r="949" spans="1:46" ht="20.149999999999999" customHeight="1" x14ac:dyDescent="0.35">
      <c r="A949">
        <v>948</v>
      </c>
      <c r="B949" t="s">
        <v>360</v>
      </c>
      <c r="C949" t="s">
        <v>11677</v>
      </c>
      <c r="D949" t="s">
        <v>2789</v>
      </c>
      <c r="E949" t="s">
        <v>93</v>
      </c>
      <c r="G949" t="s">
        <v>2413</v>
      </c>
      <c r="H949" t="s">
        <v>2414</v>
      </c>
      <c r="I949" t="s">
        <v>92</v>
      </c>
      <c r="J949" t="s">
        <v>2415</v>
      </c>
      <c r="K949" t="s">
        <v>2415</v>
      </c>
      <c r="L949" t="s">
        <v>3250</v>
      </c>
      <c r="N949">
        <v>0.4</v>
      </c>
      <c r="O949">
        <v>0.4</v>
      </c>
      <c r="R949" s="14">
        <v>44977</v>
      </c>
      <c r="S949" t="s">
        <v>207</v>
      </c>
      <c r="T949" s="14">
        <v>44988</v>
      </c>
      <c r="U949" s="16" t="s">
        <v>1872</v>
      </c>
      <c r="V949" s="16">
        <f t="shared" si="140"/>
        <v>48</v>
      </c>
      <c r="W949" s="16" t="s">
        <v>2429</v>
      </c>
      <c r="X949" t="s">
        <v>207</v>
      </c>
      <c r="Y949" s="16" t="s">
        <v>1873</v>
      </c>
      <c r="Z949" s="16" t="s">
        <v>204</v>
      </c>
      <c r="AB949" s="17">
        <f t="shared" si="141"/>
        <v>40</v>
      </c>
      <c r="AC949" s="13">
        <v>45019</v>
      </c>
      <c r="AD949">
        <f t="shared" si="139"/>
        <v>40</v>
      </c>
      <c r="AE949" s="13">
        <v>45019</v>
      </c>
      <c r="AF949">
        <f t="shared" si="137"/>
        <v>40</v>
      </c>
      <c r="AG949" s="13">
        <v>45019</v>
      </c>
      <c r="AH949">
        <f t="shared" si="144"/>
        <v>2.8000000000000003</v>
      </c>
      <c r="AI949" s="13">
        <v>45001</v>
      </c>
      <c r="AJ949">
        <f t="shared" si="138"/>
        <v>20</v>
      </c>
      <c r="AK949" s="13">
        <v>45036</v>
      </c>
      <c r="AN949" t="s">
        <v>204</v>
      </c>
      <c r="AO949" s="13">
        <v>45070</v>
      </c>
      <c r="AR949">
        <f t="shared" si="145"/>
        <v>3.5</v>
      </c>
      <c r="AS949">
        <f t="shared" si="146"/>
        <v>1.4000000000000001</v>
      </c>
      <c r="AT949" t="s">
        <v>1946</v>
      </c>
    </row>
    <row r="950" spans="1:46" ht="20.149999999999999" customHeight="1" x14ac:dyDescent="0.35">
      <c r="A950">
        <v>949</v>
      </c>
      <c r="B950" t="s">
        <v>360</v>
      </c>
      <c r="C950" t="s">
        <v>11678</v>
      </c>
      <c r="D950" t="s">
        <v>3134</v>
      </c>
      <c r="E950" t="s">
        <v>93</v>
      </c>
      <c r="G950" t="s">
        <v>2413</v>
      </c>
      <c r="H950" t="s">
        <v>2414</v>
      </c>
      <c r="I950" t="s">
        <v>92</v>
      </c>
      <c r="J950" t="s">
        <v>2415</v>
      </c>
      <c r="K950" t="s">
        <v>2415</v>
      </c>
      <c r="L950" t="s">
        <v>3270</v>
      </c>
      <c r="N950">
        <v>0.75</v>
      </c>
      <c r="O950">
        <v>0.75</v>
      </c>
      <c r="R950" s="14">
        <v>44974</v>
      </c>
      <c r="S950" t="s">
        <v>207</v>
      </c>
      <c r="T950" s="14">
        <v>44989</v>
      </c>
      <c r="U950" s="16" t="s">
        <v>1872</v>
      </c>
      <c r="V950" s="16">
        <f t="shared" si="140"/>
        <v>90</v>
      </c>
      <c r="W950" s="16" t="s">
        <v>2429</v>
      </c>
      <c r="X950" t="s">
        <v>207</v>
      </c>
      <c r="Y950" s="16" t="s">
        <v>1873</v>
      </c>
      <c r="Z950" s="16" t="s">
        <v>204</v>
      </c>
      <c r="AB950" s="17">
        <f t="shared" si="141"/>
        <v>75</v>
      </c>
      <c r="AC950" s="13">
        <v>45020</v>
      </c>
      <c r="AD950">
        <f t="shared" si="139"/>
        <v>75</v>
      </c>
      <c r="AE950" s="13">
        <v>45020</v>
      </c>
      <c r="AF950">
        <f t="shared" ref="AF950:AF1013" si="147">N950*100</f>
        <v>75</v>
      </c>
      <c r="AG950" s="13">
        <v>45020</v>
      </c>
      <c r="AH950">
        <f t="shared" si="144"/>
        <v>5.25</v>
      </c>
      <c r="AI950" s="13">
        <v>44999</v>
      </c>
      <c r="AJ950">
        <f t="shared" ref="AJ950:AJ1013" si="148">N950*50</f>
        <v>37.5</v>
      </c>
      <c r="AK950" s="13">
        <v>45037</v>
      </c>
      <c r="AN950" t="s">
        <v>204</v>
      </c>
      <c r="AO950" s="13">
        <v>45071</v>
      </c>
      <c r="AR950">
        <f t="shared" si="145"/>
        <v>3.5</v>
      </c>
      <c r="AS950">
        <f t="shared" si="146"/>
        <v>2.625</v>
      </c>
      <c r="AT950" t="s">
        <v>1946</v>
      </c>
    </row>
    <row r="951" spans="1:46" ht="20.149999999999999" customHeight="1" x14ac:dyDescent="0.35">
      <c r="A951">
        <v>950</v>
      </c>
      <c r="B951" t="s">
        <v>360</v>
      </c>
      <c r="C951" t="s">
        <v>11679</v>
      </c>
      <c r="D951" t="s">
        <v>3135</v>
      </c>
      <c r="E951" t="s">
        <v>93</v>
      </c>
      <c r="G951" t="s">
        <v>2413</v>
      </c>
      <c r="H951" t="s">
        <v>2414</v>
      </c>
      <c r="I951" t="s">
        <v>92</v>
      </c>
      <c r="J951" t="s">
        <v>2415</v>
      </c>
      <c r="K951" t="s">
        <v>2415</v>
      </c>
      <c r="L951" t="s">
        <v>3250</v>
      </c>
      <c r="N951">
        <v>0.8</v>
      </c>
      <c r="O951">
        <v>0.8</v>
      </c>
      <c r="R951" s="14">
        <v>44975</v>
      </c>
      <c r="S951" t="s">
        <v>207</v>
      </c>
      <c r="T951" s="14">
        <v>44990</v>
      </c>
      <c r="U951" s="16" t="s">
        <v>1872</v>
      </c>
      <c r="V951" s="16">
        <f t="shared" si="140"/>
        <v>96</v>
      </c>
      <c r="W951" s="16" t="s">
        <v>2429</v>
      </c>
      <c r="X951" t="s">
        <v>207</v>
      </c>
      <c r="Y951" s="16" t="s">
        <v>1873</v>
      </c>
      <c r="Z951" s="16" t="s">
        <v>204</v>
      </c>
      <c r="AB951" s="17">
        <f t="shared" si="141"/>
        <v>80</v>
      </c>
      <c r="AC951" s="13">
        <v>45021</v>
      </c>
      <c r="AD951">
        <f t="shared" si="139"/>
        <v>80</v>
      </c>
      <c r="AE951" s="13">
        <v>45021</v>
      </c>
      <c r="AF951">
        <f t="shared" si="147"/>
        <v>80</v>
      </c>
      <c r="AG951" s="13">
        <v>45021</v>
      </c>
      <c r="AH951">
        <f t="shared" si="144"/>
        <v>5.6000000000000005</v>
      </c>
      <c r="AI951" s="13">
        <v>45000</v>
      </c>
      <c r="AJ951">
        <f t="shared" si="148"/>
        <v>40</v>
      </c>
      <c r="AK951" s="13">
        <v>45040</v>
      </c>
      <c r="AN951" t="s">
        <v>204</v>
      </c>
      <c r="AO951" s="13">
        <v>45062</v>
      </c>
      <c r="AR951">
        <f t="shared" si="145"/>
        <v>3.5</v>
      </c>
      <c r="AS951">
        <f t="shared" si="146"/>
        <v>2.8000000000000003</v>
      </c>
      <c r="AT951" t="s">
        <v>1946</v>
      </c>
    </row>
    <row r="952" spans="1:46" ht="20.149999999999999" customHeight="1" x14ac:dyDescent="0.35">
      <c r="A952">
        <v>951</v>
      </c>
      <c r="B952" t="s">
        <v>360</v>
      </c>
      <c r="C952" t="s">
        <v>11680</v>
      </c>
      <c r="D952" t="s">
        <v>3136</v>
      </c>
      <c r="E952" t="s">
        <v>93</v>
      </c>
      <c r="G952" t="s">
        <v>2413</v>
      </c>
      <c r="H952" t="s">
        <v>2414</v>
      </c>
      <c r="I952" t="s">
        <v>92</v>
      </c>
      <c r="J952" t="s">
        <v>2415</v>
      </c>
      <c r="K952" t="s">
        <v>2415</v>
      </c>
      <c r="L952" t="s">
        <v>3250</v>
      </c>
      <c r="N952">
        <v>0.8</v>
      </c>
      <c r="O952">
        <v>0.8</v>
      </c>
      <c r="R952" s="14">
        <v>44976</v>
      </c>
      <c r="S952" t="s">
        <v>207</v>
      </c>
      <c r="T952" s="14">
        <v>44991</v>
      </c>
      <c r="U952" s="16" t="s">
        <v>1872</v>
      </c>
      <c r="V952" s="16">
        <f t="shared" si="140"/>
        <v>96</v>
      </c>
      <c r="W952" s="16" t="s">
        <v>2429</v>
      </c>
      <c r="X952" t="s">
        <v>207</v>
      </c>
      <c r="Y952" s="16" t="s">
        <v>1873</v>
      </c>
      <c r="Z952" s="16" t="s">
        <v>204</v>
      </c>
      <c r="AB952" s="17">
        <f t="shared" si="141"/>
        <v>80</v>
      </c>
      <c r="AC952" s="13">
        <v>45022</v>
      </c>
      <c r="AD952">
        <f t="shared" si="139"/>
        <v>80</v>
      </c>
      <c r="AE952" s="13">
        <v>45022</v>
      </c>
      <c r="AF952">
        <f t="shared" si="147"/>
        <v>80</v>
      </c>
      <c r="AG952" s="13">
        <v>45022</v>
      </c>
      <c r="AH952">
        <f t="shared" si="144"/>
        <v>5.6000000000000005</v>
      </c>
      <c r="AI952" s="13">
        <v>45001</v>
      </c>
      <c r="AJ952">
        <f t="shared" si="148"/>
        <v>40</v>
      </c>
      <c r="AK952" s="13">
        <v>45041</v>
      </c>
      <c r="AN952" t="s">
        <v>204</v>
      </c>
      <c r="AO952" s="13">
        <v>45063</v>
      </c>
      <c r="AR952">
        <f t="shared" si="145"/>
        <v>3.5</v>
      </c>
      <c r="AS952">
        <f t="shared" si="146"/>
        <v>2.8000000000000003</v>
      </c>
      <c r="AT952" t="s">
        <v>1946</v>
      </c>
    </row>
    <row r="953" spans="1:46" ht="20.149999999999999" customHeight="1" x14ac:dyDescent="0.35">
      <c r="A953">
        <v>952</v>
      </c>
      <c r="B953" t="s">
        <v>360</v>
      </c>
      <c r="C953" t="s">
        <v>11681</v>
      </c>
      <c r="D953" t="s">
        <v>3137</v>
      </c>
      <c r="E953" t="s">
        <v>93</v>
      </c>
      <c r="G953" t="s">
        <v>2413</v>
      </c>
      <c r="H953" t="s">
        <v>2414</v>
      </c>
      <c r="I953" t="s">
        <v>92</v>
      </c>
      <c r="J953" t="s">
        <v>2415</v>
      </c>
      <c r="K953" t="s">
        <v>2415</v>
      </c>
      <c r="L953" t="s">
        <v>3250</v>
      </c>
      <c r="N953">
        <v>0.8</v>
      </c>
      <c r="O953">
        <v>0.8</v>
      </c>
      <c r="R953" s="14">
        <v>44977</v>
      </c>
      <c r="S953" t="s">
        <v>207</v>
      </c>
      <c r="T953" s="14">
        <v>44994</v>
      </c>
      <c r="U953" s="16" t="s">
        <v>1872</v>
      </c>
      <c r="V953" s="16">
        <f t="shared" si="140"/>
        <v>96</v>
      </c>
      <c r="W953" s="16" t="s">
        <v>2429</v>
      </c>
      <c r="X953" t="s">
        <v>207</v>
      </c>
      <c r="Y953" s="16" t="s">
        <v>1873</v>
      </c>
      <c r="Z953" s="16" t="s">
        <v>204</v>
      </c>
      <c r="AB953" s="17">
        <f t="shared" si="141"/>
        <v>80</v>
      </c>
      <c r="AC953" s="13">
        <v>45023</v>
      </c>
      <c r="AD953">
        <f t="shared" si="139"/>
        <v>80</v>
      </c>
      <c r="AE953" s="13">
        <v>45023</v>
      </c>
      <c r="AF953">
        <f t="shared" si="147"/>
        <v>80</v>
      </c>
      <c r="AG953" s="13">
        <v>45023</v>
      </c>
      <c r="AH953">
        <f t="shared" si="144"/>
        <v>5.6000000000000005</v>
      </c>
      <c r="AI953" s="13">
        <v>45002</v>
      </c>
      <c r="AJ953">
        <f t="shared" si="148"/>
        <v>40</v>
      </c>
      <c r="AK953" s="13">
        <v>45042</v>
      </c>
      <c r="AN953" t="s">
        <v>204</v>
      </c>
      <c r="AO953" s="13">
        <v>45064</v>
      </c>
      <c r="AR953">
        <f t="shared" si="145"/>
        <v>3.5</v>
      </c>
      <c r="AS953">
        <f t="shared" si="146"/>
        <v>2.8000000000000003</v>
      </c>
      <c r="AT953" t="s">
        <v>1946</v>
      </c>
    </row>
    <row r="954" spans="1:46" ht="20.149999999999999" customHeight="1" x14ac:dyDescent="0.35">
      <c r="A954">
        <v>953</v>
      </c>
      <c r="B954" t="s">
        <v>360</v>
      </c>
      <c r="C954" t="s">
        <v>11682</v>
      </c>
      <c r="D954" t="s">
        <v>3138</v>
      </c>
      <c r="E954" t="s">
        <v>93</v>
      </c>
      <c r="G954" t="s">
        <v>2413</v>
      </c>
      <c r="H954" t="s">
        <v>2414</v>
      </c>
      <c r="I954" t="s">
        <v>92</v>
      </c>
      <c r="J954" t="s">
        <v>2415</v>
      </c>
      <c r="K954" t="s">
        <v>2415</v>
      </c>
      <c r="L954" t="s">
        <v>3250</v>
      </c>
      <c r="N954">
        <v>0.8</v>
      </c>
      <c r="O954">
        <v>0.8</v>
      </c>
      <c r="R954" s="14">
        <v>44978</v>
      </c>
      <c r="S954" t="s">
        <v>207</v>
      </c>
      <c r="T954" s="14">
        <v>44995</v>
      </c>
      <c r="U954" s="16" t="s">
        <v>1872</v>
      </c>
      <c r="V954" s="16">
        <f t="shared" si="140"/>
        <v>96</v>
      </c>
      <c r="W954" s="16" t="s">
        <v>2429</v>
      </c>
      <c r="X954" t="s">
        <v>207</v>
      </c>
      <c r="Y954" s="16" t="s">
        <v>1873</v>
      </c>
      <c r="Z954" s="16" t="s">
        <v>204</v>
      </c>
      <c r="AB954" s="17">
        <f t="shared" si="141"/>
        <v>80</v>
      </c>
      <c r="AC954" s="13">
        <v>45024</v>
      </c>
      <c r="AD954">
        <f t="shared" si="139"/>
        <v>80</v>
      </c>
      <c r="AE954" s="13">
        <v>45024</v>
      </c>
      <c r="AF954">
        <f t="shared" si="147"/>
        <v>80</v>
      </c>
      <c r="AG954" s="13">
        <v>45024</v>
      </c>
      <c r="AH954">
        <f t="shared" si="144"/>
        <v>5.6000000000000005</v>
      </c>
      <c r="AI954" s="13">
        <v>45005</v>
      </c>
      <c r="AJ954">
        <f t="shared" si="148"/>
        <v>40</v>
      </c>
      <c r="AK954" s="13">
        <v>45032</v>
      </c>
      <c r="AN954" t="s">
        <v>204</v>
      </c>
      <c r="AO954" s="13">
        <v>45065</v>
      </c>
      <c r="AR954">
        <f t="shared" si="145"/>
        <v>3.5</v>
      </c>
      <c r="AS954">
        <f t="shared" si="146"/>
        <v>2.8000000000000003</v>
      </c>
      <c r="AT954" t="s">
        <v>1946</v>
      </c>
    </row>
    <row r="955" spans="1:46" ht="20.149999999999999" customHeight="1" x14ac:dyDescent="0.35">
      <c r="A955">
        <v>954</v>
      </c>
      <c r="B955" t="s">
        <v>360</v>
      </c>
      <c r="C955" t="s">
        <v>11683</v>
      </c>
      <c r="D955" t="s">
        <v>3139</v>
      </c>
      <c r="E955" t="s">
        <v>93</v>
      </c>
      <c r="G955" t="s">
        <v>2413</v>
      </c>
      <c r="H955" t="s">
        <v>2414</v>
      </c>
      <c r="I955" t="s">
        <v>92</v>
      </c>
      <c r="J955" t="s">
        <v>2415</v>
      </c>
      <c r="K955" t="s">
        <v>2415</v>
      </c>
      <c r="L955" t="s">
        <v>3250</v>
      </c>
      <c r="N955">
        <v>0.8</v>
      </c>
      <c r="O955">
        <v>0.8</v>
      </c>
      <c r="R955" s="14">
        <v>44981</v>
      </c>
      <c r="S955" t="s">
        <v>207</v>
      </c>
      <c r="T955" s="14">
        <v>44986</v>
      </c>
      <c r="U955" s="16" t="s">
        <v>1872</v>
      </c>
      <c r="V955" s="16">
        <f t="shared" si="140"/>
        <v>96</v>
      </c>
      <c r="W955" s="16" t="s">
        <v>2429</v>
      </c>
      <c r="X955" t="s">
        <v>207</v>
      </c>
      <c r="Y955" s="16" t="s">
        <v>1873</v>
      </c>
      <c r="Z955" s="16" t="s">
        <v>204</v>
      </c>
      <c r="AB955" s="17">
        <f t="shared" si="141"/>
        <v>80</v>
      </c>
      <c r="AC955" s="13">
        <v>45025</v>
      </c>
      <c r="AD955">
        <f t="shared" si="139"/>
        <v>80</v>
      </c>
      <c r="AE955" s="13">
        <v>45025</v>
      </c>
      <c r="AF955">
        <f t="shared" si="147"/>
        <v>80</v>
      </c>
      <c r="AG955" s="13">
        <v>45025</v>
      </c>
      <c r="AH955">
        <f t="shared" si="144"/>
        <v>5.6000000000000005</v>
      </c>
      <c r="AI955" s="13">
        <v>45006</v>
      </c>
      <c r="AJ955">
        <f t="shared" si="148"/>
        <v>40</v>
      </c>
      <c r="AK955" s="13">
        <v>45033</v>
      </c>
      <c r="AN955" t="s">
        <v>204</v>
      </c>
      <c r="AO955" s="13">
        <v>45066</v>
      </c>
      <c r="AR955">
        <f t="shared" si="145"/>
        <v>3.5</v>
      </c>
      <c r="AS955">
        <f t="shared" si="146"/>
        <v>2.8000000000000003</v>
      </c>
      <c r="AT955" t="s">
        <v>1946</v>
      </c>
    </row>
    <row r="956" spans="1:46" ht="20.149999999999999" customHeight="1" x14ac:dyDescent="0.35">
      <c r="A956">
        <v>955</v>
      </c>
      <c r="B956" t="s">
        <v>360</v>
      </c>
      <c r="C956" t="s">
        <v>11684</v>
      </c>
      <c r="D956" t="s">
        <v>3140</v>
      </c>
      <c r="E956" t="s">
        <v>93</v>
      </c>
      <c r="G956" t="s">
        <v>2413</v>
      </c>
      <c r="H956" t="s">
        <v>2414</v>
      </c>
      <c r="I956" t="s">
        <v>92</v>
      </c>
      <c r="J956" t="s">
        <v>2415</v>
      </c>
      <c r="K956" t="s">
        <v>2415</v>
      </c>
      <c r="L956" t="s">
        <v>3271</v>
      </c>
      <c r="N956">
        <v>0.9</v>
      </c>
      <c r="O956">
        <v>0.9</v>
      </c>
      <c r="R956" s="14">
        <v>44984</v>
      </c>
      <c r="S956" t="s">
        <v>207</v>
      </c>
      <c r="T956" s="14">
        <v>44987</v>
      </c>
      <c r="U956" s="16" t="s">
        <v>1872</v>
      </c>
      <c r="V956" s="16">
        <f t="shared" si="140"/>
        <v>108</v>
      </c>
      <c r="W956" s="16" t="s">
        <v>2429</v>
      </c>
      <c r="X956" t="s">
        <v>207</v>
      </c>
      <c r="Y956" s="16" t="s">
        <v>1873</v>
      </c>
      <c r="Z956" s="16" t="s">
        <v>204</v>
      </c>
      <c r="AB956" s="17">
        <f t="shared" si="141"/>
        <v>90</v>
      </c>
      <c r="AC956" s="13">
        <v>45029</v>
      </c>
      <c r="AD956">
        <f t="shared" si="139"/>
        <v>90</v>
      </c>
      <c r="AE956" s="13">
        <v>45029</v>
      </c>
      <c r="AF956">
        <f t="shared" si="147"/>
        <v>90</v>
      </c>
      <c r="AG956" s="13">
        <v>45029</v>
      </c>
      <c r="AH956">
        <f t="shared" si="144"/>
        <v>6.3</v>
      </c>
      <c r="AI956" s="13">
        <v>45007</v>
      </c>
      <c r="AJ956">
        <f t="shared" si="148"/>
        <v>45</v>
      </c>
      <c r="AK956" s="13">
        <v>45034</v>
      </c>
      <c r="AN956" t="s">
        <v>204</v>
      </c>
      <c r="AO956" s="13">
        <v>45069</v>
      </c>
      <c r="AR956">
        <f t="shared" si="145"/>
        <v>3.5</v>
      </c>
      <c r="AS956">
        <f t="shared" si="146"/>
        <v>3.15</v>
      </c>
      <c r="AT956" t="s">
        <v>1946</v>
      </c>
    </row>
    <row r="957" spans="1:46" ht="20.149999999999999" customHeight="1" x14ac:dyDescent="0.35">
      <c r="A957">
        <v>956</v>
      </c>
      <c r="B957" t="s">
        <v>360</v>
      </c>
      <c r="C957" t="s">
        <v>11685</v>
      </c>
      <c r="D957" t="s">
        <v>3141</v>
      </c>
      <c r="E957" t="s">
        <v>93</v>
      </c>
      <c r="G957" t="s">
        <v>2413</v>
      </c>
      <c r="H957" t="s">
        <v>2414</v>
      </c>
      <c r="I957" t="s">
        <v>92</v>
      </c>
      <c r="J957" t="s">
        <v>2415</v>
      </c>
      <c r="K957" t="s">
        <v>2415</v>
      </c>
      <c r="L957" t="s">
        <v>3250</v>
      </c>
      <c r="N957">
        <v>0.8</v>
      </c>
      <c r="O957">
        <v>0.8</v>
      </c>
      <c r="R957" s="14">
        <v>44974</v>
      </c>
      <c r="S957" t="s">
        <v>207</v>
      </c>
      <c r="T957" s="14">
        <v>44988</v>
      </c>
      <c r="U957" s="16" t="s">
        <v>1872</v>
      </c>
      <c r="V957" s="16">
        <f t="shared" si="140"/>
        <v>96</v>
      </c>
      <c r="W957" s="16" t="s">
        <v>2429</v>
      </c>
      <c r="X957" t="s">
        <v>207</v>
      </c>
      <c r="Y957" s="16" t="s">
        <v>1873</v>
      </c>
      <c r="Z957" s="16" t="s">
        <v>204</v>
      </c>
      <c r="AB957" s="17">
        <f t="shared" si="141"/>
        <v>80</v>
      </c>
      <c r="AC957" s="13">
        <v>45017</v>
      </c>
      <c r="AD957">
        <f t="shared" si="139"/>
        <v>80</v>
      </c>
      <c r="AE957" s="13">
        <v>45017</v>
      </c>
      <c r="AF957">
        <f t="shared" si="147"/>
        <v>80</v>
      </c>
      <c r="AG957" s="13">
        <v>45017</v>
      </c>
      <c r="AH957">
        <f t="shared" si="144"/>
        <v>5.6000000000000005</v>
      </c>
      <c r="AI957" s="13">
        <v>45008</v>
      </c>
      <c r="AJ957">
        <f t="shared" si="148"/>
        <v>40</v>
      </c>
      <c r="AK957" s="13">
        <v>45035</v>
      </c>
      <c r="AN957" t="s">
        <v>204</v>
      </c>
      <c r="AO957" s="13">
        <v>45070</v>
      </c>
      <c r="AR957">
        <f t="shared" si="145"/>
        <v>3.5</v>
      </c>
      <c r="AS957">
        <f t="shared" si="146"/>
        <v>2.8000000000000003</v>
      </c>
      <c r="AT957" t="s">
        <v>1946</v>
      </c>
    </row>
    <row r="958" spans="1:46" ht="20.149999999999999" customHeight="1" x14ac:dyDescent="0.35">
      <c r="A958">
        <v>957</v>
      </c>
      <c r="B958" t="s">
        <v>360</v>
      </c>
      <c r="C958" t="s">
        <v>11686</v>
      </c>
      <c r="D958" t="s">
        <v>3142</v>
      </c>
      <c r="E958" t="s">
        <v>93</v>
      </c>
      <c r="G958" t="s">
        <v>2413</v>
      </c>
      <c r="H958" t="s">
        <v>2414</v>
      </c>
      <c r="I958" t="s">
        <v>92</v>
      </c>
      <c r="J958" t="s">
        <v>2415</v>
      </c>
      <c r="K958" t="s">
        <v>2415</v>
      </c>
      <c r="L958" t="s">
        <v>3272</v>
      </c>
      <c r="N958">
        <v>1</v>
      </c>
      <c r="O958">
        <v>1</v>
      </c>
      <c r="R958" s="14">
        <v>44974</v>
      </c>
      <c r="S958" t="s">
        <v>207</v>
      </c>
      <c r="T958" s="14">
        <v>44989</v>
      </c>
      <c r="U958" s="16" t="s">
        <v>1872</v>
      </c>
      <c r="V958" s="16">
        <f t="shared" si="140"/>
        <v>120</v>
      </c>
      <c r="W958" s="16" t="s">
        <v>2429</v>
      </c>
      <c r="X958" t="s">
        <v>207</v>
      </c>
      <c r="Y958" s="16" t="s">
        <v>1873</v>
      </c>
      <c r="Z958" s="16" t="s">
        <v>204</v>
      </c>
      <c r="AB958" s="17">
        <f t="shared" si="141"/>
        <v>100</v>
      </c>
      <c r="AC958" s="13">
        <v>45018</v>
      </c>
      <c r="AD958">
        <f t="shared" si="139"/>
        <v>100</v>
      </c>
      <c r="AE958" s="13">
        <v>45018</v>
      </c>
      <c r="AF958">
        <f t="shared" si="147"/>
        <v>100</v>
      </c>
      <c r="AG958" s="13">
        <v>45018</v>
      </c>
      <c r="AH958">
        <f t="shared" si="144"/>
        <v>7</v>
      </c>
      <c r="AI958" s="13">
        <v>44999</v>
      </c>
      <c r="AJ958">
        <f t="shared" si="148"/>
        <v>50</v>
      </c>
      <c r="AK958" s="13">
        <v>45036</v>
      </c>
      <c r="AN958" t="s">
        <v>204</v>
      </c>
      <c r="AO958" s="13">
        <v>45071</v>
      </c>
      <c r="AR958">
        <f t="shared" si="145"/>
        <v>3.5</v>
      </c>
      <c r="AS958">
        <f t="shared" si="146"/>
        <v>3.5</v>
      </c>
      <c r="AT958" t="s">
        <v>1946</v>
      </c>
    </row>
    <row r="959" spans="1:46" ht="20.149999999999999" customHeight="1" x14ac:dyDescent="0.35">
      <c r="A959">
        <v>958</v>
      </c>
      <c r="B959" t="s">
        <v>360</v>
      </c>
      <c r="C959" t="s">
        <v>11687</v>
      </c>
      <c r="D959" t="s">
        <v>3143</v>
      </c>
      <c r="E959" t="s">
        <v>93</v>
      </c>
      <c r="G959" t="s">
        <v>2413</v>
      </c>
      <c r="H959" t="s">
        <v>2414</v>
      </c>
      <c r="I959" t="s">
        <v>92</v>
      </c>
      <c r="J959" t="s">
        <v>2415</v>
      </c>
      <c r="K959" t="s">
        <v>2415</v>
      </c>
      <c r="L959" t="s">
        <v>3250</v>
      </c>
      <c r="N959">
        <v>0.4</v>
      </c>
      <c r="O959">
        <v>0.4</v>
      </c>
      <c r="R959" s="14">
        <v>44975</v>
      </c>
      <c r="S959" t="s">
        <v>207</v>
      </c>
      <c r="T959" s="14">
        <v>44986</v>
      </c>
      <c r="U959" s="16" t="s">
        <v>1872</v>
      </c>
      <c r="V959" s="16">
        <f t="shared" si="140"/>
        <v>48</v>
      </c>
      <c r="W959" s="16" t="s">
        <v>2429</v>
      </c>
      <c r="X959" t="s">
        <v>207</v>
      </c>
      <c r="Y959" s="16" t="s">
        <v>1873</v>
      </c>
      <c r="Z959" s="16" t="s">
        <v>204</v>
      </c>
      <c r="AB959" s="17">
        <f t="shared" si="141"/>
        <v>40</v>
      </c>
      <c r="AC959" s="13">
        <v>45019</v>
      </c>
      <c r="AD959">
        <f t="shared" si="139"/>
        <v>40</v>
      </c>
      <c r="AE959" s="13">
        <v>45019</v>
      </c>
      <c r="AF959">
        <f t="shared" si="147"/>
        <v>40</v>
      </c>
      <c r="AG959" s="13">
        <v>45019</v>
      </c>
      <c r="AH959">
        <f t="shared" si="144"/>
        <v>2.8000000000000003</v>
      </c>
      <c r="AI959" s="13">
        <v>45000</v>
      </c>
      <c r="AJ959">
        <f t="shared" si="148"/>
        <v>20</v>
      </c>
      <c r="AK959" s="13">
        <v>45032</v>
      </c>
      <c r="AN959" t="s">
        <v>204</v>
      </c>
      <c r="AO959" s="13">
        <v>45072</v>
      </c>
      <c r="AR959">
        <f t="shared" si="145"/>
        <v>3.5</v>
      </c>
      <c r="AS959">
        <f t="shared" si="146"/>
        <v>1.4000000000000001</v>
      </c>
      <c r="AT959" t="s">
        <v>1946</v>
      </c>
    </row>
    <row r="960" spans="1:46" ht="20.149999999999999" customHeight="1" x14ac:dyDescent="0.35">
      <c r="A960">
        <v>959</v>
      </c>
      <c r="B960" t="s">
        <v>360</v>
      </c>
      <c r="C960" t="s">
        <v>11688</v>
      </c>
      <c r="D960" t="s">
        <v>3144</v>
      </c>
      <c r="E960" t="s">
        <v>93</v>
      </c>
      <c r="G960" t="s">
        <v>2413</v>
      </c>
      <c r="H960" t="s">
        <v>2414</v>
      </c>
      <c r="I960" t="s">
        <v>92</v>
      </c>
      <c r="J960" t="s">
        <v>2415</v>
      </c>
      <c r="K960" t="s">
        <v>2415</v>
      </c>
      <c r="L960" t="s">
        <v>3250</v>
      </c>
      <c r="N960">
        <v>0.8</v>
      </c>
      <c r="O960">
        <v>0.8</v>
      </c>
      <c r="R960" s="14">
        <v>44976</v>
      </c>
      <c r="S960" t="s">
        <v>207</v>
      </c>
      <c r="T960" s="14">
        <v>44986</v>
      </c>
      <c r="U960" s="16" t="s">
        <v>1872</v>
      </c>
      <c r="V960" s="16">
        <f t="shared" si="140"/>
        <v>96</v>
      </c>
      <c r="W960" s="16" t="s">
        <v>2429</v>
      </c>
      <c r="X960" t="s">
        <v>207</v>
      </c>
      <c r="Y960" s="16" t="s">
        <v>1873</v>
      </c>
      <c r="Z960" s="16" t="s">
        <v>204</v>
      </c>
      <c r="AB960" s="17">
        <f t="shared" si="141"/>
        <v>80</v>
      </c>
      <c r="AC960" s="13">
        <v>45020</v>
      </c>
      <c r="AD960">
        <f t="shared" si="139"/>
        <v>80</v>
      </c>
      <c r="AE960" s="13">
        <v>45020</v>
      </c>
      <c r="AF960">
        <f t="shared" si="147"/>
        <v>80</v>
      </c>
      <c r="AG960" s="13">
        <v>45020</v>
      </c>
      <c r="AH960">
        <f t="shared" si="144"/>
        <v>5.6000000000000005</v>
      </c>
      <c r="AI960" s="13">
        <v>45001</v>
      </c>
      <c r="AJ960">
        <f t="shared" si="148"/>
        <v>40</v>
      </c>
      <c r="AK960" s="13">
        <v>45033</v>
      </c>
      <c r="AN960" t="s">
        <v>204</v>
      </c>
      <c r="AO960" s="13">
        <v>45062</v>
      </c>
      <c r="AR960">
        <f t="shared" si="145"/>
        <v>3.5</v>
      </c>
      <c r="AS960">
        <f t="shared" si="146"/>
        <v>2.8000000000000003</v>
      </c>
      <c r="AT960" t="s">
        <v>1946</v>
      </c>
    </row>
    <row r="961" spans="1:46" ht="20.149999999999999" customHeight="1" x14ac:dyDescent="0.35">
      <c r="A961">
        <v>960</v>
      </c>
      <c r="B961" t="s">
        <v>360</v>
      </c>
      <c r="C961" t="s">
        <v>11689</v>
      </c>
      <c r="D961" t="s">
        <v>3145</v>
      </c>
      <c r="E961" t="s">
        <v>93</v>
      </c>
      <c r="G961" t="s">
        <v>2413</v>
      </c>
      <c r="H961" t="s">
        <v>2414</v>
      </c>
      <c r="I961" t="s">
        <v>92</v>
      </c>
      <c r="J961" t="s">
        <v>2415</v>
      </c>
      <c r="K961" t="s">
        <v>2415</v>
      </c>
      <c r="L961" t="s">
        <v>3273</v>
      </c>
      <c r="N961">
        <v>1.34</v>
      </c>
      <c r="O961">
        <v>1.34</v>
      </c>
      <c r="R961" s="14">
        <v>44977</v>
      </c>
      <c r="S961" t="s">
        <v>207</v>
      </c>
      <c r="T961" s="14">
        <v>44987</v>
      </c>
      <c r="U961" s="16" t="s">
        <v>1872</v>
      </c>
      <c r="V961" s="16">
        <f t="shared" si="140"/>
        <v>160.80000000000001</v>
      </c>
      <c r="W961" s="16" t="s">
        <v>2429</v>
      </c>
      <c r="X961" t="s">
        <v>207</v>
      </c>
      <c r="Y961" s="16" t="s">
        <v>1873</v>
      </c>
      <c r="Z961" s="16" t="s">
        <v>204</v>
      </c>
      <c r="AB961" s="17">
        <f t="shared" si="141"/>
        <v>134</v>
      </c>
      <c r="AC961" s="13">
        <v>45021</v>
      </c>
      <c r="AD961">
        <f t="shared" si="139"/>
        <v>134</v>
      </c>
      <c r="AE961" s="13">
        <v>45021</v>
      </c>
      <c r="AF961">
        <f t="shared" si="147"/>
        <v>134</v>
      </c>
      <c r="AG961" s="13">
        <v>45021</v>
      </c>
      <c r="AH961">
        <f t="shared" si="144"/>
        <v>9.3800000000000008</v>
      </c>
      <c r="AI961" s="13">
        <v>44999</v>
      </c>
      <c r="AJ961">
        <f t="shared" si="148"/>
        <v>67</v>
      </c>
      <c r="AK961" s="13">
        <v>45034</v>
      </c>
      <c r="AN961" t="s">
        <v>204</v>
      </c>
      <c r="AO961" s="13">
        <v>45063</v>
      </c>
      <c r="AR961">
        <f t="shared" si="145"/>
        <v>3.5</v>
      </c>
      <c r="AS961">
        <f t="shared" si="146"/>
        <v>4.6900000000000004</v>
      </c>
      <c r="AT961" t="s">
        <v>1946</v>
      </c>
    </row>
    <row r="962" spans="1:46" ht="20.149999999999999" customHeight="1" x14ac:dyDescent="0.35">
      <c r="A962">
        <v>961</v>
      </c>
      <c r="B962" t="s">
        <v>360</v>
      </c>
      <c r="C962" t="s">
        <v>11690</v>
      </c>
      <c r="D962" t="s">
        <v>3146</v>
      </c>
      <c r="E962" t="s">
        <v>93</v>
      </c>
      <c r="G962" t="s">
        <v>2413</v>
      </c>
      <c r="H962" t="s">
        <v>2414</v>
      </c>
      <c r="I962" t="s">
        <v>92</v>
      </c>
      <c r="J962" t="s">
        <v>2415</v>
      </c>
      <c r="K962" t="s">
        <v>2415</v>
      </c>
      <c r="L962" t="s">
        <v>3250</v>
      </c>
      <c r="N962">
        <v>0.8</v>
      </c>
      <c r="O962">
        <v>0.8</v>
      </c>
      <c r="R962" s="14">
        <v>44978</v>
      </c>
      <c r="S962" t="s">
        <v>207</v>
      </c>
      <c r="T962" s="14">
        <v>44988</v>
      </c>
      <c r="U962" s="16" t="s">
        <v>1872</v>
      </c>
      <c r="V962" s="16">
        <f t="shared" si="140"/>
        <v>96</v>
      </c>
      <c r="W962" s="16" t="s">
        <v>2429</v>
      </c>
      <c r="X962" t="s">
        <v>207</v>
      </c>
      <c r="Y962" s="16" t="s">
        <v>1873</v>
      </c>
      <c r="Z962" s="16" t="s">
        <v>204</v>
      </c>
      <c r="AB962" s="17">
        <f t="shared" si="141"/>
        <v>80</v>
      </c>
      <c r="AC962" s="13">
        <v>45022</v>
      </c>
      <c r="AD962">
        <f t="shared" si="139"/>
        <v>80</v>
      </c>
      <c r="AE962" s="13">
        <v>45022</v>
      </c>
      <c r="AF962">
        <f t="shared" si="147"/>
        <v>80</v>
      </c>
      <c r="AG962" s="13">
        <v>45022</v>
      </c>
      <c r="AH962">
        <f t="shared" si="144"/>
        <v>5.6000000000000005</v>
      </c>
      <c r="AI962" s="13">
        <v>45000</v>
      </c>
      <c r="AJ962">
        <f t="shared" si="148"/>
        <v>40</v>
      </c>
      <c r="AK962" s="13">
        <v>45035</v>
      </c>
      <c r="AN962" t="s">
        <v>204</v>
      </c>
      <c r="AO962" s="13">
        <v>45064</v>
      </c>
      <c r="AR962">
        <f t="shared" si="145"/>
        <v>3.5</v>
      </c>
      <c r="AS962">
        <f t="shared" si="146"/>
        <v>2.8000000000000003</v>
      </c>
      <c r="AT962" t="s">
        <v>1946</v>
      </c>
    </row>
    <row r="963" spans="1:46" ht="20.149999999999999" customHeight="1" x14ac:dyDescent="0.35">
      <c r="A963">
        <v>962</v>
      </c>
      <c r="B963" t="s">
        <v>360</v>
      </c>
      <c r="C963" t="s">
        <v>11691</v>
      </c>
      <c r="D963" t="s">
        <v>3147</v>
      </c>
      <c r="E963" t="s">
        <v>93</v>
      </c>
      <c r="G963" t="s">
        <v>2413</v>
      </c>
      <c r="H963" t="s">
        <v>2414</v>
      </c>
      <c r="I963" t="s">
        <v>92</v>
      </c>
      <c r="J963" t="s">
        <v>2415</v>
      </c>
      <c r="K963" t="s">
        <v>2415</v>
      </c>
      <c r="L963" t="s">
        <v>3250</v>
      </c>
      <c r="N963">
        <v>0.8</v>
      </c>
      <c r="O963">
        <v>0.8</v>
      </c>
      <c r="R963" s="14">
        <v>44981</v>
      </c>
      <c r="S963" t="s">
        <v>207</v>
      </c>
      <c r="T963" s="14">
        <v>44989</v>
      </c>
      <c r="U963" s="16" t="s">
        <v>1872</v>
      </c>
      <c r="V963" s="16">
        <f t="shared" si="140"/>
        <v>96</v>
      </c>
      <c r="W963" s="16" t="s">
        <v>2429</v>
      </c>
      <c r="X963" t="s">
        <v>207</v>
      </c>
      <c r="Y963" s="16" t="s">
        <v>1873</v>
      </c>
      <c r="Z963" s="16" t="s">
        <v>204</v>
      </c>
      <c r="AB963" s="17">
        <f t="shared" si="141"/>
        <v>80</v>
      </c>
      <c r="AC963" s="13">
        <v>45023</v>
      </c>
      <c r="AD963">
        <f t="shared" ref="AD963:AD1026" si="149">N963*100</f>
        <v>80</v>
      </c>
      <c r="AE963" s="13">
        <v>45023</v>
      </c>
      <c r="AF963">
        <f t="shared" si="147"/>
        <v>80</v>
      </c>
      <c r="AG963" s="13">
        <v>45023</v>
      </c>
      <c r="AH963">
        <f t="shared" si="144"/>
        <v>5.6000000000000005</v>
      </c>
      <c r="AI963" s="13">
        <v>45001</v>
      </c>
      <c r="AJ963">
        <f t="shared" si="148"/>
        <v>40</v>
      </c>
      <c r="AK963" s="13">
        <v>45036</v>
      </c>
      <c r="AN963" t="s">
        <v>204</v>
      </c>
      <c r="AO963" s="13">
        <v>45065</v>
      </c>
      <c r="AR963">
        <f t="shared" si="145"/>
        <v>3.5</v>
      </c>
      <c r="AS963">
        <f t="shared" si="146"/>
        <v>2.8000000000000003</v>
      </c>
      <c r="AT963" t="s">
        <v>1946</v>
      </c>
    </row>
    <row r="964" spans="1:46" ht="20.149999999999999" customHeight="1" x14ac:dyDescent="0.35">
      <c r="A964">
        <v>963</v>
      </c>
      <c r="B964" t="s">
        <v>360</v>
      </c>
      <c r="C964" t="s">
        <v>11692</v>
      </c>
      <c r="D964" t="s">
        <v>3148</v>
      </c>
      <c r="E964" t="s">
        <v>93</v>
      </c>
      <c r="G964" t="s">
        <v>2413</v>
      </c>
      <c r="H964" t="s">
        <v>2414</v>
      </c>
      <c r="I964" t="s">
        <v>92</v>
      </c>
      <c r="J964" t="s">
        <v>2415</v>
      </c>
      <c r="K964" t="s">
        <v>2415</v>
      </c>
      <c r="L964" t="s">
        <v>3250</v>
      </c>
      <c r="N964">
        <v>0.8</v>
      </c>
      <c r="O964">
        <v>0.8</v>
      </c>
      <c r="R964" s="14">
        <v>44974</v>
      </c>
      <c r="S964" t="s">
        <v>207</v>
      </c>
      <c r="T964" s="14">
        <v>44990</v>
      </c>
      <c r="U964" s="16" t="s">
        <v>1872</v>
      </c>
      <c r="V964" s="16">
        <f t="shared" ref="V964:V1027" si="150">120*N964</f>
        <v>96</v>
      </c>
      <c r="W964" s="16" t="s">
        <v>2429</v>
      </c>
      <c r="X964" t="s">
        <v>207</v>
      </c>
      <c r="Y964" s="16" t="s">
        <v>1873</v>
      </c>
      <c r="Z964" s="16" t="s">
        <v>204</v>
      </c>
      <c r="AB964" s="17">
        <f t="shared" ref="AB964:AB1027" si="151">N964*100</f>
        <v>80</v>
      </c>
      <c r="AC964" s="13">
        <v>45024</v>
      </c>
      <c r="AD964">
        <f t="shared" si="149"/>
        <v>80</v>
      </c>
      <c r="AE964" s="13">
        <v>45024</v>
      </c>
      <c r="AF964">
        <f t="shared" si="147"/>
        <v>80</v>
      </c>
      <c r="AG964" s="13">
        <v>45024</v>
      </c>
      <c r="AH964">
        <f t="shared" si="144"/>
        <v>5.6000000000000005</v>
      </c>
      <c r="AI964" s="13">
        <v>45002</v>
      </c>
      <c r="AJ964">
        <f t="shared" si="148"/>
        <v>40</v>
      </c>
      <c r="AK964" s="13">
        <v>45037</v>
      </c>
      <c r="AN964" t="s">
        <v>204</v>
      </c>
      <c r="AO964" s="13">
        <v>45066</v>
      </c>
      <c r="AR964">
        <f t="shared" si="145"/>
        <v>3.5</v>
      </c>
      <c r="AS964">
        <f t="shared" si="146"/>
        <v>2.8000000000000003</v>
      </c>
      <c r="AT964" t="s">
        <v>1946</v>
      </c>
    </row>
    <row r="965" spans="1:46" ht="20.149999999999999" customHeight="1" x14ac:dyDescent="0.35">
      <c r="A965">
        <v>964</v>
      </c>
      <c r="B965" t="s">
        <v>360</v>
      </c>
      <c r="C965" t="s">
        <v>11693</v>
      </c>
      <c r="D965" t="s">
        <v>3149</v>
      </c>
      <c r="E965" t="s">
        <v>93</v>
      </c>
      <c r="G965" t="s">
        <v>2413</v>
      </c>
      <c r="H965" t="s">
        <v>2414</v>
      </c>
      <c r="I965" t="s">
        <v>92</v>
      </c>
      <c r="J965" t="s">
        <v>2415</v>
      </c>
      <c r="K965" t="s">
        <v>2415</v>
      </c>
      <c r="L965" t="s">
        <v>3274</v>
      </c>
      <c r="N965">
        <v>0.89</v>
      </c>
      <c r="O965">
        <v>0.89</v>
      </c>
      <c r="R965" s="14">
        <v>44975</v>
      </c>
      <c r="S965" t="s">
        <v>207</v>
      </c>
      <c r="T965" s="14">
        <v>44991</v>
      </c>
      <c r="U965" s="16" t="s">
        <v>1872</v>
      </c>
      <c r="V965" s="16">
        <f t="shared" si="150"/>
        <v>106.8</v>
      </c>
      <c r="W965" s="16" t="s">
        <v>2429</v>
      </c>
      <c r="X965" t="s">
        <v>207</v>
      </c>
      <c r="Y965" s="16" t="s">
        <v>1873</v>
      </c>
      <c r="Z965" s="16" t="s">
        <v>204</v>
      </c>
      <c r="AB965" s="17">
        <f t="shared" si="151"/>
        <v>89</v>
      </c>
      <c r="AC965" s="13">
        <v>45025</v>
      </c>
      <c r="AD965">
        <f t="shared" si="149"/>
        <v>89</v>
      </c>
      <c r="AE965" s="13">
        <v>45025</v>
      </c>
      <c r="AF965">
        <f t="shared" si="147"/>
        <v>89</v>
      </c>
      <c r="AG965" s="13">
        <v>45025</v>
      </c>
      <c r="AH965">
        <f t="shared" si="144"/>
        <v>6.23</v>
      </c>
      <c r="AI965" s="13">
        <v>45005</v>
      </c>
      <c r="AJ965">
        <f t="shared" si="148"/>
        <v>44.5</v>
      </c>
      <c r="AK965" s="13">
        <v>45040</v>
      </c>
      <c r="AN965" t="s">
        <v>204</v>
      </c>
      <c r="AO965" s="13">
        <v>45069</v>
      </c>
      <c r="AR965">
        <f t="shared" si="145"/>
        <v>3.5</v>
      </c>
      <c r="AS965">
        <f t="shared" si="146"/>
        <v>3.1150000000000002</v>
      </c>
      <c r="AT965" t="s">
        <v>1946</v>
      </c>
    </row>
    <row r="966" spans="1:46" ht="20.149999999999999" customHeight="1" x14ac:dyDescent="0.35">
      <c r="A966">
        <v>965</v>
      </c>
      <c r="B966" t="s">
        <v>360</v>
      </c>
      <c r="C966" t="s">
        <v>11694</v>
      </c>
      <c r="D966" t="s">
        <v>3150</v>
      </c>
      <c r="E966" t="s">
        <v>93</v>
      </c>
      <c r="G966" t="s">
        <v>2413</v>
      </c>
      <c r="H966" t="s">
        <v>2414</v>
      </c>
      <c r="I966" t="s">
        <v>92</v>
      </c>
      <c r="J966" t="s">
        <v>2415</v>
      </c>
      <c r="K966" t="s">
        <v>2415</v>
      </c>
      <c r="L966" t="s">
        <v>3250</v>
      </c>
      <c r="N966">
        <v>0.8</v>
      </c>
      <c r="O966">
        <v>0.8</v>
      </c>
      <c r="R966" s="14">
        <v>44976</v>
      </c>
      <c r="S966" t="s">
        <v>207</v>
      </c>
      <c r="T966" s="14">
        <v>44994</v>
      </c>
      <c r="U966" s="16" t="s">
        <v>1872</v>
      </c>
      <c r="V966" s="16">
        <f t="shared" si="150"/>
        <v>96</v>
      </c>
      <c r="W966" s="16" t="s">
        <v>2429</v>
      </c>
      <c r="X966" t="s">
        <v>207</v>
      </c>
      <c r="Y966" s="16" t="s">
        <v>1873</v>
      </c>
      <c r="Z966" s="16" t="s">
        <v>204</v>
      </c>
      <c r="AB966" s="17">
        <f t="shared" si="151"/>
        <v>80</v>
      </c>
      <c r="AC966" s="13">
        <v>45029</v>
      </c>
      <c r="AD966">
        <f t="shared" si="149"/>
        <v>80</v>
      </c>
      <c r="AE966" s="13">
        <v>45029</v>
      </c>
      <c r="AF966">
        <f t="shared" si="147"/>
        <v>80</v>
      </c>
      <c r="AG966" s="13">
        <v>45029</v>
      </c>
      <c r="AH966">
        <f t="shared" si="144"/>
        <v>5.6000000000000005</v>
      </c>
      <c r="AI966" s="13">
        <v>45006</v>
      </c>
      <c r="AJ966">
        <f t="shared" si="148"/>
        <v>40</v>
      </c>
      <c r="AK966" s="13">
        <v>45041</v>
      </c>
      <c r="AN966" t="s">
        <v>204</v>
      </c>
      <c r="AO966" s="13">
        <v>45070</v>
      </c>
      <c r="AR966">
        <f t="shared" si="145"/>
        <v>3.5</v>
      </c>
      <c r="AS966">
        <f t="shared" si="146"/>
        <v>2.8000000000000003</v>
      </c>
      <c r="AT966" t="s">
        <v>1946</v>
      </c>
    </row>
    <row r="967" spans="1:46" ht="20.149999999999999" customHeight="1" x14ac:dyDescent="0.35">
      <c r="A967">
        <v>966</v>
      </c>
      <c r="B967" t="s">
        <v>360</v>
      </c>
      <c r="C967" t="s">
        <v>11695</v>
      </c>
      <c r="D967" t="s">
        <v>3151</v>
      </c>
      <c r="E967" t="s">
        <v>93</v>
      </c>
      <c r="G967" t="s">
        <v>2413</v>
      </c>
      <c r="H967" t="s">
        <v>2414</v>
      </c>
      <c r="I967" t="s">
        <v>92</v>
      </c>
      <c r="J967" t="s">
        <v>2415</v>
      </c>
      <c r="K967" t="s">
        <v>2415</v>
      </c>
      <c r="L967" t="s">
        <v>3250</v>
      </c>
      <c r="N967">
        <v>0.8</v>
      </c>
      <c r="O967">
        <v>0.8</v>
      </c>
      <c r="R967" s="14">
        <v>44977</v>
      </c>
      <c r="S967" t="s">
        <v>207</v>
      </c>
      <c r="T967" s="14">
        <v>44995</v>
      </c>
      <c r="U967" s="16" t="s">
        <v>1872</v>
      </c>
      <c r="V967" s="16">
        <f t="shared" si="150"/>
        <v>96</v>
      </c>
      <c r="W967" s="16" t="s">
        <v>2429</v>
      </c>
      <c r="X967" t="s">
        <v>207</v>
      </c>
      <c r="Y967" s="16" t="s">
        <v>1873</v>
      </c>
      <c r="Z967" s="16" t="s">
        <v>204</v>
      </c>
      <c r="AB967" s="17">
        <f t="shared" si="151"/>
        <v>80</v>
      </c>
      <c r="AC967" s="13">
        <v>45017</v>
      </c>
      <c r="AD967">
        <f t="shared" si="149"/>
        <v>80</v>
      </c>
      <c r="AE967" s="13">
        <v>45017</v>
      </c>
      <c r="AF967">
        <f t="shared" si="147"/>
        <v>80</v>
      </c>
      <c r="AG967" s="13">
        <v>45017</v>
      </c>
      <c r="AH967">
        <f t="shared" si="144"/>
        <v>5.6000000000000005</v>
      </c>
      <c r="AI967" s="13">
        <v>45007</v>
      </c>
      <c r="AJ967">
        <f t="shared" si="148"/>
        <v>40</v>
      </c>
      <c r="AK967" s="13">
        <v>45042</v>
      </c>
      <c r="AN967" t="s">
        <v>204</v>
      </c>
      <c r="AO967" s="13">
        <v>45071</v>
      </c>
      <c r="AR967">
        <f t="shared" si="145"/>
        <v>3.5</v>
      </c>
      <c r="AS967">
        <f t="shared" si="146"/>
        <v>2.8000000000000003</v>
      </c>
      <c r="AT967" t="s">
        <v>1946</v>
      </c>
    </row>
    <row r="968" spans="1:46" ht="20.149999999999999" customHeight="1" x14ac:dyDescent="0.35">
      <c r="A968">
        <v>967</v>
      </c>
      <c r="B968" t="s">
        <v>360</v>
      </c>
      <c r="C968" t="s">
        <v>11696</v>
      </c>
      <c r="D968" t="s">
        <v>3152</v>
      </c>
      <c r="E968" t="s">
        <v>93</v>
      </c>
      <c r="G968" t="s">
        <v>2413</v>
      </c>
      <c r="H968" t="s">
        <v>2414</v>
      </c>
      <c r="I968" t="s">
        <v>92</v>
      </c>
      <c r="J968" t="s">
        <v>2415</v>
      </c>
      <c r="K968" t="s">
        <v>2415</v>
      </c>
      <c r="L968" t="s">
        <v>3250</v>
      </c>
      <c r="N968">
        <v>0.8</v>
      </c>
      <c r="O968">
        <v>0.8</v>
      </c>
      <c r="R968" s="14">
        <v>44978</v>
      </c>
      <c r="S968" t="s">
        <v>207</v>
      </c>
      <c r="T968" s="14">
        <v>44986</v>
      </c>
      <c r="U968" s="16" t="s">
        <v>1872</v>
      </c>
      <c r="V968" s="16">
        <f t="shared" si="150"/>
        <v>96</v>
      </c>
      <c r="W968" s="16" t="s">
        <v>2429</v>
      </c>
      <c r="X968" t="s">
        <v>207</v>
      </c>
      <c r="Y968" s="16" t="s">
        <v>1873</v>
      </c>
      <c r="Z968" s="16" t="s">
        <v>204</v>
      </c>
      <c r="AB968" s="17">
        <f t="shared" si="151"/>
        <v>80</v>
      </c>
      <c r="AC968" s="13">
        <v>45018</v>
      </c>
      <c r="AD968">
        <f t="shared" si="149"/>
        <v>80</v>
      </c>
      <c r="AE968" s="13">
        <v>45018</v>
      </c>
      <c r="AF968">
        <f t="shared" si="147"/>
        <v>80</v>
      </c>
      <c r="AG968" s="13">
        <v>45018</v>
      </c>
      <c r="AH968">
        <f t="shared" si="144"/>
        <v>5.6000000000000005</v>
      </c>
      <c r="AI968" s="13">
        <v>45008</v>
      </c>
      <c r="AJ968">
        <f t="shared" si="148"/>
        <v>40</v>
      </c>
      <c r="AK968" s="13">
        <v>45032</v>
      </c>
      <c r="AN968" t="s">
        <v>204</v>
      </c>
      <c r="AO968" s="13">
        <v>45062</v>
      </c>
      <c r="AR968">
        <f t="shared" ref="AR968:AR999" si="152">AS968/N968</f>
        <v>3.5</v>
      </c>
      <c r="AS968">
        <f t="shared" ref="AS968:AS999" si="153">N968*3.5</f>
        <v>2.8000000000000003</v>
      </c>
      <c r="AT968" t="s">
        <v>1946</v>
      </c>
    </row>
    <row r="969" spans="1:46" ht="20.149999999999999" customHeight="1" x14ac:dyDescent="0.35">
      <c r="A969">
        <v>968</v>
      </c>
      <c r="B969" t="s">
        <v>360</v>
      </c>
      <c r="C969" t="s">
        <v>11697</v>
      </c>
      <c r="D969" t="s">
        <v>3153</v>
      </c>
      <c r="E969" t="s">
        <v>93</v>
      </c>
      <c r="G969" t="s">
        <v>2413</v>
      </c>
      <c r="H969" t="s">
        <v>2414</v>
      </c>
      <c r="I969" t="s">
        <v>92</v>
      </c>
      <c r="J969" t="s">
        <v>2415</v>
      </c>
      <c r="K969" t="s">
        <v>2415</v>
      </c>
      <c r="L969" t="s">
        <v>3250</v>
      </c>
      <c r="N969">
        <v>0.8</v>
      </c>
      <c r="O969">
        <v>0.8</v>
      </c>
      <c r="R969" s="14">
        <v>44981</v>
      </c>
      <c r="S969" t="s">
        <v>207</v>
      </c>
      <c r="T969" s="14">
        <v>44987</v>
      </c>
      <c r="U969" s="16" t="s">
        <v>1872</v>
      </c>
      <c r="V969" s="16">
        <f t="shared" si="150"/>
        <v>96</v>
      </c>
      <c r="W969" s="16" t="s">
        <v>2429</v>
      </c>
      <c r="X969" t="s">
        <v>207</v>
      </c>
      <c r="Y969" s="16" t="s">
        <v>1873</v>
      </c>
      <c r="Z969" s="16" t="s">
        <v>204</v>
      </c>
      <c r="AB969" s="17">
        <f t="shared" si="151"/>
        <v>80</v>
      </c>
      <c r="AC969" s="13">
        <v>45019</v>
      </c>
      <c r="AD969">
        <f t="shared" si="149"/>
        <v>80</v>
      </c>
      <c r="AE969" s="13">
        <v>45019</v>
      </c>
      <c r="AF969">
        <f t="shared" si="147"/>
        <v>80</v>
      </c>
      <c r="AG969" s="13">
        <v>45019</v>
      </c>
      <c r="AH969">
        <f t="shared" si="144"/>
        <v>5.6000000000000005</v>
      </c>
      <c r="AI969" s="13">
        <v>44999</v>
      </c>
      <c r="AJ969">
        <f t="shared" si="148"/>
        <v>40</v>
      </c>
      <c r="AK969" s="13">
        <v>45033</v>
      </c>
      <c r="AN969" t="s">
        <v>204</v>
      </c>
      <c r="AO969" s="13">
        <v>45063</v>
      </c>
      <c r="AR969">
        <f t="shared" si="152"/>
        <v>3.5</v>
      </c>
      <c r="AS969">
        <f t="shared" si="153"/>
        <v>2.8000000000000003</v>
      </c>
      <c r="AT969" t="s">
        <v>1946</v>
      </c>
    </row>
    <row r="970" spans="1:46" ht="20.149999999999999" customHeight="1" x14ac:dyDescent="0.35">
      <c r="A970">
        <v>969</v>
      </c>
      <c r="B970" t="s">
        <v>360</v>
      </c>
      <c r="C970" t="s">
        <v>11698</v>
      </c>
      <c r="D970" t="s">
        <v>3154</v>
      </c>
      <c r="E970" t="s">
        <v>93</v>
      </c>
      <c r="G970" t="s">
        <v>2413</v>
      </c>
      <c r="H970" t="s">
        <v>2414</v>
      </c>
      <c r="I970" t="s">
        <v>92</v>
      </c>
      <c r="J970" t="s">
        <v>2415</v>
      </c>
      <c r="K970" t="s">
        <v>2415</v>
      </c>
      <c r="L970" t="s">
        <v>3250</v>
      </c>
      <c r="N970">
        <v>0.8</v>
      </c>
      <c r="O970">
        <v>0.8</v>
      </c>
      <c r="R970" s="14">
        <v>44974</v>
      </c>
      <c r="S970" t="s">
        <v>207</v>
      </c>
      <c r="T970" s="14">
        <v>44988</v>
      </c>
      <c r="U970" s="16" t="s">
        <v>1872</v>
      </c>
      <c r="V970" s="16">
        <f t="shared" si="150"/>
        <v>96</v>
      </c>
      <c r="W970" s="16" t="s">
        <v>2429</v>
      </c>
      <c r="X970" t="s">
        <v>207</v>
      </c>
      <c r="Y970" s="16" t="s">
        <v>1873</v>
      </c>
      <c r="Z970" s="16" t="s">
        <v>204</v>
      </c>
      <c r="AB970" s="17">
        <f t="shared" si="151"/>
        <v>80</v>
      </c>
      <c r="AC970" s="13">
        <v>45020</v>
      </c>
      <c r="AD970">
        <f t="shared" si="149"/>
        <v>80</v>
      </c>
      <c r="AE970" s="13">
        <v>45020</v>
      </c>
      <c r="AF970">
        <f t="shared" si="147"/>
        <v>80</v>
      </c>
      <c r="AG970" s="13">
        <v>45020</v>
      </c>
      <c r="AH970">
        <f t="shared" si="144"/>
        <v>5.6000000000000005</v>
      </c>
      <c r="AI970" s="13">
        <v>45000</v>
      </c>
      <c r="AJ970">
        <f t="shared" si="148"/>
        <v>40</v>
      </c>
      <c r="AK970" s="13">
        <v>45034</v>
      </c>
      <c r="AN970" t="s">
        <v>204</v>
      </c>
      <c r="AO970" s="13">
        <v>45064</v>
      </c>
      <c r="AR970">
        <f t="shared" si="152"/>
        <v>3.5</v>
      </c>
      <c r="AS970">
        <f t="shared" si="153"/>
        <v>2.8000000000000003</v>
      </c>
      <c r="AT970" t="s">
        <v>1946</v>
      </c>
    </row>
    <row r="971" spans="1:46" ht="20.149999999999999" customHeight="1" x14ac:dyDescent="0.35">
      <c r="A971">
        <v>970</v>
      </c>
      <c r="B971" t="s">
        <v>360</v>
      </c>
      <c r="C971" t="s">
        <v>11699</v>
      </c>
      <c r="D971" t="s">
        <v>3155</v>
      </c>
      <c r="E971" t="s">
        <v>93</v>
      </c>
      <c r="G971" t="s">
        <v>2413</v>
      </c>
      <c r="H971" t="s">
        <v>2414</v>
      </c>
      <c r="I971" t="s">
        <v>92</v>
      </c>
      <c r="J971" t="s">
        <v>2415</v>
      </c>
      <c r="K971" t="s">
        <v>2415</v>
      </c>
      <c r="L971" t="s">
        <v>3250</v>
      </c>
      <c r="N971">
        <v>0.8</v>
      </c>
      <c r="O971">
        <v>0.8</v>
      </c>
      <c r="R971" s="14">
        <v>44975</v>
      </c>
      <c r="S971" t="s">
        <v>207</v>
      </c>
      <c r="T971" s="14">
        <v>44989</v>
      </c>
      <c r="U971" s="16" t="s">
        <v>1872</v>
      </c>
      <c r="V971" s="16">
        <f t="shared" si="150"/>
        <v>96</v>
      </c>
      <c r="W971" s="16" t="s">
        <v>2429</v>
      </c>
      <c r="X971" t="s">
        <v>207</v>
      </c>
      <c r="Y971" s="16" t="s">
        <v>1873</v>
      </c>
      <c r="Z971" s="16" t="s">
        <v>204</v>
      </c>
      <c r="AB971" s="17">
        <f t="shared" si="151"/>
        <v>80</v>
      </c>
      <c r="AC971" s="13">
        <v>45021</v>
      </c>
      <c r="AD971">
        <f t="shared" si="149"/>
        <v>80</v>
      </c>
      <c r="AE971" s="13">
        <v>45021</v>
      </c>
      <c r="AF971">
        <f t="shared" si="147"/>
        <v>80</v>
      </c>
      <c r="AG971" s="13">
        <v>45021</v>
      </c>
      <c r="AH971">
        <f t="shared" si="144"/>
        <v>5.6000000000000005</v>
      </c>
      <c r="AI971" s="13">
        <v>45001</v>
      </c>
      <c r="AJ971">
        <f t="shared" si="148"/>
        <v>40</v>
      </c>
      <c r="AK971" s="13">
        <v>45035</v>
      </c>
      <c r="AN971" t="s">
        <v>204</v>
      </c>
      <c r="AO971" s="13">
        <v>45065</v>
      </c>
      <c r="AR971">
        <f t="shared" si="152"/>
        <v>3.5</v>
      </c>
      <c r="AS971">
        <f t="shared" si="153"/>
        <v>2.8000000000000003</v>
      </c>
      <c r="AT971" t="s">
        <v>1874</v>
      </c>
    </row>
    <row r="972" spans="1:46" ht="20.149999999999999" customHeight="1" x14ac:dyDescent="0.35">
      <c r="A972">
        <v>971</v>
      </c>
      <c r="B972" t="s">
        <v>360</v>
      </c>
      <c r="C972" t="s">
        <v>11700</v>
      </c>
      <c r="D972" t="s">
        <v>3156</v>
      </c>
      <c r="E972" t="s">
        <v>93</v>
      </c>
      <c r="G972" t="s">
        <v>2413</v>
      </c>
      <c r="H972" t="s">
        <v>2414</v>
      </c>
      <c r="I972" t="s">
        <v>92</v>
      </c>
      <c r="J972" t="s">
        <v>2415</v>
      </c>
      <c r="K972" t="s">
        <v>2415</v>
      </c>
      <c r="L972" t="s">
        <v>3250</v>
      </c>
      <c r="N972">
        <v>0.8</v>
      </c>
      <c r="O972">
        <v>0.8</v>
      </c>
      <c r="R972" s="14">
        <v>44976</v>
      </c>
      <c r="S972" t="s">
        <v>207</v>
      </c>
      <c r="T972" s="14">
        <v>44986</v>
      </c>
      <c r="U972" s="16" t="s">
        <v>1872</v>
      </c>
      <c r="V972" s="16">
        <f t="shared" si="150"/>
        <v>96</v>
      </c>
      <c r="W972" s="16" t="s">
        <v>2429</v>
      </c>
      <c r="X972" t="s">
        <v>207</v>
      </c>
      <c r="Y972" s="16" t="s">
        <v>1873</v>
      </c>
      <c r="Z972" s="16" t="s">
        <v>204</v>
      </c>
      <c r="AB972" s="17">
        <f t="shared" si="151"/>
        <v>80</v>
      </c>
      <c r="AC972" s="13">
        <v>45022</v>
      </c>
      <c r="AD972">
        <f t="shared" si="149"/>
        <v>80</v>
      </c>
      <c r="AE972" s="13">
        <v>45022</v>
      </c>
      <c r="AF972">
        <f t="shared" si="147"/>
        <v>80</v>
      </c>
      <c r="AG972" s="13">
        <v>45022</v>
      </c>
      <c r="AH972">
        <f t="shared" si="144"/>
        <v>5.6000000000000005</v>
      </c>
      <c r="AI972" s="13">
        <v>44999</v>
      </c>
      <c r="AJ972">
        <f t="shared" si="148"/>
        <v>40</v>
      </c>
      <c r="AK972" s="13">
        <v>45036</v>
      </c>
      <c r="AN972" t="s">
        <v>204</v>
      </c>
      <c r="AO972" s="13">
        <v>45066</v>
      </c>
      <c r="AR972">
        <f t="shared" si="152"/>
        <v>3.5</v>
      </c>
      <c r="AS972">
        <f t="shared" si="153"/>
        <v>2.8000000000000003</v>
      </c>
      <c r="AT972" t="s">
        <v>1874</v>
      </c>
    </row>
    <row r="973" spans="1:46" ht="20.149999999999999" customHeight="1" x14ac:dyDescent="0.35">
      <c r="A973">
        <v>972</v>
      </c>
      <c r="B973" t="s">
        <v>360</v>
      </c>
      <c r="C973" t="s">
        <v>11701</v>
      </c>
      <c r="D973" t="s">
        <v>3157</v>
      </c>
      <c r="E973" t="s">
        <v>93</v>
      </c>
      <c r="G973" t="s">
        <v>2413</v>
      </c>
      <c r="H973" t="s">
        <v>2414</v>
      </c>
      <c r="I973" t="s">
        <v>92</v>
      </c>
      <c r="J973" t="s">
        <v>2415</v>
      </c>
      <c r="K973" t="s">
        <v>2415</v>
      </c>
      <c r="L973" t="s">
        <v>3250</v>
      </c>
      <c r="N973">
        <v>0.8</v>
      </c>
      <c r="O973">
        <v>0.8</v>
      </c>
      <c r="R973" s="14">
        <v>44977</v>
      </c>
      <c r="S973" t="s">
        <v>207</v>
      </c>
      <c r="T973" s="14">
        <v>44987</v>
      </c>
      <c r="U973" s="16" t="s">
        <v>1872</v>
      </c>
      <c r="V973" s="16">
        <f t="shared" si="150"/>
        <v>96</v>
      </c>
      <c r="W973" s="16" t="s">
        <v>2429</v>
      </c>
      <c r="X973" t="s">
        <v>207</v>
      </c>
      <c r="Y973" s="16" t="s">
        <v>1873</v>
      </c>
      <c r="Z973" s="16" t="s">
        <v>204</v>
      </c>
      <c r="AB973" s="17">
        <f t="shared" si="151"/>
        <v>80</v>
      </c>
      <c r="AC973" s="13">
        <v>45023</v>
      </c>
      <c r="AD973">
        <f t="shared" si="149"/>
        <v>80</v>
      </c>
      <c r="AE973" s="13">
        <v>45023</v>
      </c>
      <c r="AF973">
        <f t="shared" si="147"/>
        <v>80</v>
      </c>
      <c r="AG973" s="13">
        <v>45023</v>
      </c>
      <c r="AH973">
        <f t="shared" si="144"/>
        <v>5.6000000000000005</v>
      </c>
      <c r="AI973" s="13">
        <v>45000</v>
      </c>
      <c r="AJ973">
        <f t="shared" si="148"/>
        <v>40</v>
      </c>
      <c r="AK973" s="13">
        <v>45032</v>
      </c>
      <c r="AN973" t="s">
        <v>204</v>
      </c>
      <c r="AO973" s="13">
        <v>45069</v>
      </c>
      <c r="AR973">
        <f t="shared" si="152"/>
        <v>3.5</v>
      </c>
      <c r="AS973">
        <f t="shared" si="153"/>
        <v>2.8000000000000003</v>
      </c>
      <c r="AT973" t="s">
        <v>1874</v>
      </c>
    </row>
    <row r="974" spans="1:46" ht="20.149999999999999" customHeight="1" x14ac:dyDescent="0.35">
      <c r="A974">
        <v>973</v>
      </c>
      <c r="B974" t="s">
        <v>360</v>
      </c>
      <c r="C974" t="s">
        <v>11702</v>
      </c>
      <c r="D974" t="s">
        <v>293</v>
      </c>
      <c r="E974" t="s">
        <v>93</v>
      </c>
      <c r="G974" t="s">
        <v>2413</v>
      </c>
      <c r="H974" t="s">
        <v>2414</v>
      </c>
      <c r="I974" t="s">
        <v>92</v>
      </c>
      <c r="J974" t="s">
        <v>2415</v>
      </c>
      <c r="K974" t="s">
        <v>2415</v>
      </c>
      <c r="L974" t="s">
        <v>3275</v>
      </c>
      <c r="N974">
        <v>0.5</v>
      </c>
      <c r="O974">
        <v>0.5</v>
      </c>
      <c r="R974" s="14">
        <v>44978</v>
      </c>
      <c r="S974" t="s">
        <v>207</v>
      </c>
      <c r="T974" s="14">
        <v>44988</v>
      </c>
      <c r="U974" s="16" t="s">
        <v>1872</v>
      </c>
      <c r="V974" s="16">
        <f t="shared" si="150"/>
        <v>60</v>
      </c>
      <c r="W974" s="16" t="s">
        <v>2404</v>
      </c>
      <c r="X974" t="s">
        <v>207</v>
      </c>
      <c r="Y974" s="16" t="s">
        <v>1873</v>
      </c>
      <c r="Z974" s="16" t="s">
        <v>204</v>
      </c>
      <c r="AB974" s="17">
        <f t="shared" si="151"/>
        <v>50</v>
      </c>
      <c r="AC974" s="13">
        <v>45024</v>
      </c>
      <c r="AD974">
        <f t="shared" si="149"/>
        <v>50</v>
      </c>
      <c r="AE974" s="13">
        <v>45024</v>
      </c>
      <c r="AF974">
        <f t="shared" si="147"/>
        <v>50</v>
      </c>
      <c r="AG974" s="13">
        <v>45024</v>
      </c>
      <c r="AH974">
        <f t="shared" si="144"/>
        <v>3.5</v>
      </c>
      <c r="AI974" s="13">
        <v>45001</v>
      </c>
      <c r="AJ974">
        <f t="shared" si="148"/>
        <v>25</v>
      </c>
      <c r="AK974" s="13">
        <v>45033</v>
      </c>
      <c r="AN974" t="s">
        <v>204</v>
      </c>
      <c r="AO974" s="13">
        <v>45070</v>
      </c>
      <c r="AR974">
        <f t="shared" si="152"/>
        <v>3.5</v>
      </c>
      <c r="AS974">
        <f t="shared" si="153"/>
        <v>1.75</v>
      </c>
      <c r="AT974" t="s">
        <v>1874</v>
      </c>
    </row>
    <row r="975" spans="1:46" ht="20.149999999999999" customHeight="1" x14ac:dyDescent="0.35">
      <c r="A975">
        <v>974</v>
      </c>
      <c r="B975" t="s">
        <v>360</v>
      </c>
      <c r="C975" t="s">
        <v>11703</v>
      </c>
      <c r="D975" t="s">
        <v>3158</v>
      </c>
      <c r="E975" t="s">
        <v>93</v>
      </c>
      <c r="G975" t="s">
        <v>2413</v>
      </c>
      <c r="H975" t="s">
        <v>2414</v>
      </c>
      <c r="I975" t="s">
        <v>92</v>
      </c>
      <c r="J975" t="s">
        <v>2415</v>
      </c>
      <c r="K975" t="s">
        <v>2415</v>
      </c>
      <c r="L975" t="s">
        <v>3250</v>
      </c>
      <c r="N975">
        <v>0.8</v>
      </c>
      <c r="O975">
        <v>0.8</v>
      </c>
      <c r="R975" s="14">
        <v>44981</v>
      </c>
      <c r="S975" t="s">
        <v>207</v>
      </c>
      <c r="T975" s="14">
        <v>44986</v>
      </c>
      <c r="U975" s="16" t="s">
        <v>1872</v>
      </c>
      <c r="V975" s="16">
        <f t="shared" si="150"/>
        <v>96</v>
      </c>
      <c r="W975" s="16" t="s">
        <v>2404</v>
      </c>
      <c r="X975" t="s">
        <v>207</v>
      </c>
      <c r="Y975" s="16" t="s">
        <v>1873</v>
      </c>
      <c r="Z975" s="16" t="s">
        <v>204</v>
      </c>
      <c r="AB975" s="17">
        <f t="shared" si="151"/>
        <v>80</v>
      </c>
      <c r="AC975" s="13">
        <v>45025</v>
      </c>
      <c r="AD975">
        <f t="shared" si="149"/>
        <v>80</v>
      </c>
      <c r="AE975" s="13">
        <v>45025</v>
      </c>
      <c r="AF975">
        <f t="shared" si="147"/>
        <v>80</v>
      </c>
      <c r="AG975" s="13">
        <v>45025</v>
      </c>
      <c r="AH975">
        <f t="shared" si="144"/>
        <v>5.6000000000000005</v>
      </c>
      <c r="AI975" s="13">
        <v>45002</v>
      </c>
      <c r="AJ975">
        <f t="shared" si="148"/>
        <v>40</v>
      </c>
      <c r="AK975" s="13">
        <v>45034</v>
      </c>
      <c r="AN975" t="s">
        <v>204</v>
      </c>
      <c r="AO975" s="13">
        <v>45071</v>
      </c>
      <c r="AR975">
        <f t="shared" si="152"/>
        <v>3.5</v>
      </c>
      <c r="AS975">
        <f t="shared" si="153"/>
        <v>2.8000000000000003</v>
      </c>
      <c r="AT975" t="s">
        <v>1874</v>
      </c>
    </row>
    <row r="976" spans="1:46" ht="20.149999999999999" customHeight="1" x14ac:dyDescent="0.35">
      <c r="A976">
        <v>975</v>
      </c>
      <c r="B976" t="s">
        <v>360</v>
      </c>
      <c r="C976" t="s">
        <v>11704</v>
      </c>
      <c r="D976" t="s">
        <v>3159</v>
      </c>
      <c r="E976" t="s">
        <v>93</v>
      </c>
      <c r="G976" t="s">
        <v>2413</v>
      </c>
      <c r="H976" t="s">
        <v>2414</v>
      </c>
      <c r="I976" t="s">
        <v>92</v>
      </c>
      <c r="J976" t="s">
        <v>2415</v>
      </c>
      <c r="K976" t="s">
        <v>2415</v>
      </c>
      <c r="L976" t="s">
        <v>3250</v>
      </c>
      <c r="N976">
        <v>0.8</v>
      </c>
      <c r="O976">
        <v>0.8</v>
      </c>
      <c r="R976" s="14">
        <v>44984</v>
      </c>
      <c r="S976" t="s">
        <v>207</v>
      </c>
      <c r="T976" s="14">
        <v>44987</v>
      </c>
      <c r="U976" s="16" t="s">
        <v>1872</v>
      </c>
      <c r="V976" s="16">
        <f t="shared" si="150"/>
        <v>96</v>
      </c>
      <c r="W976" s="16" t="s">
        <v>2404</v>
      </c>
      <c r="X976" t="s">
        <v>207</v>
      </c>
      <c r="Y976" s="16" t="s">
        <v>1873</v>
      </c>
      <c r="Z976" s="16" t="s">
        <v>204</v>
      </c>
      <c r="AB976" s="17">
        <f t="shared" si="151"/>
        <v>80</v>
      </c>
      <c r="AC976" s="13">
        <v>45029</v>
      </c>
      <c r="AD976">
        <f t="shared" si="149"/>
        <v>80</v>
      </c>
      <c r="AE976" s="13">
        <v>45029</v>
      </c>
      <c r="AF976">
        <f t="shared" si="147"/>
        <v>80</v>
      </c>
      <c r="AG976" s="13">
        <v>45029</v>
      </c>
      <c r="AH976">
        <f t="shared" si="144"/>
        <v>5.6000000000000005</v>
      </c>
      <c r="AI976" s="13">
        <v>45005</v>
      </c>
      <c r="AJ976">
        <f t="shared" si="148"/>
        <v>40</v>
      </c>
      <c r="AK976" s="13">
        <v>45035</v>
      </c>
      <c r="AN976" t="s">
        <v>204</v>
      </c>
      <c r="AO976" s="13">
        <v>45072</v>
      </c>
      <c r="AR976">
        <f t="shared" si="152"/>
        <v>3.5</v>
      </c>
      <c r="AS976">
        <f t="shared" si="153"/>
        <v>2.8000000000000003</v>
      </c>
      <c r="AT976" t="s">
        <v>1874</v>
      </c>
    </row>
    <row r="977" spans="1:46" ht="20.149999999999999" customHeight="1" x14ac:dyDescent="0.35">
      <c r="A977">
        <v>976</v>
      </c>
      <c r="B977" t="s">
        <v>360</v>
      </c>
      <c r="C977" t="s">
        <v>11705</v>
      </c>
      <c r="D977" t="s">
        <v>3160</v>
      </c>
      <c r="E977" t="s">
        <v>93</v>
      </c>
      <c r="G977" t="s">
        <v>2413</v>
      </c>
      <c r="H977" t="s">
        <v>2414</v>
      </c>
      <c r="I977" t="s">
        <v>92</v>
      </c>
      <c r="J977" t="s">
        <v>2415</v>
      </c>
      <c r="K977" t="s">
        <v>2415</v>
      </c>
      <c r="L977" t="s">
        <v>3250</v>
      </c>
      <c r="N977">
        <v>0.8</v>
      </c>
      <c r="O977">
        <v>0.8</v>
      </c>
      <c r="R977" s="14">
        <v>44974</v>
      </c>
      <c r="S977" t="s">
        <v>207</v>
      </c>
      <c r="T977" s="14">
        <v>44988</v>
      </c>
      <c r="U977" s="16" t="s">
        <v>1872</v>
      </c>
      <c r="V977" s="16">
        <f t="shared" si="150"/>
        <v>96</v>
      </c>
      <c r="W977" s="16" t="s">
        <v>2404</v>
      </c>
      <c r="X977" t="s">
        <v>207</v>
      </c>
      <c r="Y977" s="16" t="s">
        <v>1873</v>
      </c>
      <c r="Z977" s="16" t="s">
        <v>204</v>
      </c>
      <c r="AB977" s="17">
        <f t="shared" si="151"/>
        <v>80</v>
      </c>
      <c r="AC977" s="13">
        <v>45017</v>
      </c>
      <c r="AD977">
        <f t="shared" si="149"/>
        <v>80</v>
      </c>
      <c r="AE977" s="13">
        <v>45017</v>
      </c>
      <c r="AF977">
        <f t="shared" si="147"/>
        <v>80</v>
      </c>
      <c r="AG977" s="13">
        <v>45017</v>
      </c>
      <c r="AH977">
        <f t="shared" si="144"/>
        <v>5.6000000000000005</v>
      </c>
      <c r="AI977" s="13">
        <v>45006</v>
      </c>
      <c r="AJ977">
        <f t="shared" si="148"/>
        <v>40</v>
      </c>
      <c r="AK977" s="13">
        <v>45036</v>
      </c>
      <c r="AN977" t="s">
        <v>204</v>
      </c>
      <c r="AO977" s="13">
        <v>45062</v>
      </c>
      <c r="AR977">
        <f t="shared" si="152"/>
        <v>3.5</v>
      </c>
      <c r="AS977">
        <f t="shared" si="153"/>
        <v>2.8000000000000003</v>
      </c>
      <c r="AT977" t="s">
        <v>1874</v>
      </c>
    </row>
    <row r="978" spans="1:46" ht="20.149999999999999" customHeight="1" x14ac:dyDescent="0.35">
      <c r="A978">
        <v>977</v>
      </c>
      <c r="B978" t="s">
        <v>360</v>
      </c>
      <c r="C978" t="s">
        <v>11706</v>
      </c>
      <c r="D978" t="s">
        <v>3161</v>
      </c>
      <c r="E978" t="s">
        <v>93</v>
      </c>
      <c r="G978" t="s">
        <v>2413</v>
      </c>
      <c r="H978" t="s">
        <v>2414</v>
      </c>
      <c r="I978" t="s">
        <v>92</v>
      </c>
      <c r="J978" t="s">
        <v>2415</v>
      </c>
      <c r="K978" t="s">
        <v>2415</v>
      </c>
      <c r="L978" t="s">
        <v>3250</v>
      </c>
      <c r="N978">
        <v>0.8</v>
      </c>
      <c r="O978">
        <v>0.8</v>
      </c>
      <c r="R978" s="14">
        <v>44975</v>
      </c>
      <c r="S978" t="s">
        <v>207</v>
      </c>
      <c r="T978" s="14">
        <v>44989</v>
      </c>
      <c r="U978" s="16" t="s">
        <v>1872</v>
      </c>
      <c r="V978" s="16">
        <f t="shared" si="150"/>
        <v>96</v>
      </c>
      <c r="W978" s="16" t="s">
        <v>2404</v>
      </c>
      <c r="X978" t="s">
        <v>207</v>
      </c>
      <c r="Y978" s="16" t="s">
        <v>1873</v>
      </c>
      <c r="Z978" s="16" t="s">
        <v>204</v>
      </c>
      <c r="AB978" s="17">
        <f t="shared" si="151"/>
        <v>80</v>
      </c>
      <c r="AC978" s="13">
        <v>45018</v>
      </c>
      <c r="AD978">
        <f t="shared" si="149"/>
        <v>80</v>
      </c>
      <c r="AE978" s="13">
        <v>45018</v>
      </c>
      <c r="AF978">
        <f t="shared" si="147"/>
        <v>80</v>
      </c>
      <c r="AG978" s="13">
        <v>45018</v>
      </c>
      <c r="AH978">
        <f t="shared" si="144"/>
        <v>5.6000000000000005</v>
      </c>
      <c r="AI978" s="13">
        <v>45007</v>
      </c>
      <c r="AJ978">
        <f t="shared" si="148"/>
        <v>40</v>
      </c>
      <c r="AK978" s="13">
        <v>45037</v>
      </c>
      <c r="AN978" t="s">
        <v>204</v>
      </c>
      <c r="AO978" s="13">
        <v>45063</v>
      </c>
      <c r="AR978">
        <f t="shared" si="152"/>
        <v>3.5</v>
      </c>
      <c r="AS978">
        <f t="shared" si="153"/>
        <v>2.8000000000000003</v>
      </c>
      <c r="AT978" t="s">
        <v>1874</v>
      </c>
    </row>
    <row r="979" spans="1:46" ht="20.149999999999999" customHeight="1" x14ac:dyDescent="0.35">
      <c r="A979">
        <v>978</v>
      </c>
      <c r="B979" t="s">
        <v>360</v>
      </c>
      <c r="C979" t="s">
        <v>11707</v>
      </c>
      <c r="D979" t="s">
        <v>3162</v>
      </c>
      <c r="E979" t="s">
        <v>93</v>
      </c>
      <c r="G979" t="s">
        <v>2413</v>
      </c>
      <c r="H979" t="s">
        <v>2414</v>
      </c>
      <c r="I979" t="s">
        <v>92</v>
      </c>
      <c r="J979" t="s">
        <v>2415</v>
      </c>
      <c r="K979" t="s">
        <v>2415</v>
      </c>
      <c r="L979" t="s">
        <v>3276</v>
      </c>
      <c r="N979">
        <v>0.5</v>
      </c>
      <c r="O979">
        <v>0.5</v>
      </c>
      <c r="R979" s="14">
        <v>44976</v>
      </c>
      <c r="S979" t="s">
        <v>207</v>
      </c>
      <c r="T979" s="14">
        <v>44990</v>
      </c>
      <c r="U979" s="16" t="s">
        <v>1872</v>
      </c>
      <c r="V979" s="16">
        <f t="shared" si="150"/>
        <v>60</v>
      </c>
      <c r="W979" s="16" t="s">
        <v>2404</v>
      </c>
      <c r="X979" t="s">
        <v>207</v>
      </c>
      <c r="Y979" s="16" t="s">
        <v>1873</v>
      </c>
      <c r="Z979" s="16" t="s">
        <v>204</v>
      </c>
      <c r="AB979" s="17">
        <f t="shared" si="151"/>
        <v>50</v>
      </c>
      <c r="AC979" s="13">
        <v>45019</v>
      </c>
      <c r="AD979">
        <f t="shared" si="149"/>
        <v>50</v>
      </c>
      <c r="AE979" s="13">
        <v>45019</v>
      </c>
      <c r="AF979">
        <f t="shared" si="147"/>
        <v>50</v>
      </c>
      <c r="AG979" s="13">
        <v>45019</v>
      </c>
      <c r="AH979">
        <f t="shared" ref="AH979:AH1042" si="154">N979*7</f>
        <v>3.5</v>
      </c>
      <c r="AI979" s="13">
        <v>45008</v>
      </c>
      <c r="AJ979">
        <f t="shared" si="148"/>
        <v>25</v>
      </c>
      <c r="AK979" s="13">
        <v>45040</v>
      </c>
      <c r="AN979" t="s">
        <v>204</v>
      </c>
      <c r="AO979" s="13">
        <v>45064</v>
      </c>
      <c r="AR979">
        <f t="shared" si="152"/>
        <v>3.5</v>
      </c>
      <c r="AS979">
        <f t="shared" si="153"/>
        <v>1.75</v>
      </c>
      <c r="AT979" t="s">
        <v>1874</v>
      </c>
    </row>
    <row r="980" spans="1:46" ht="20.149999999999999" customHeight="1" x14ac:dyDescent="0.35">
      <c r="A980">
        <v>979</v>
      </c>
      <c r="B980" t="s">
        <v>360</v>
      </c>
      <c r="C980" t="s">
        <v>11708</v>
      </c>
      <c r="D980" t="s">
        <v>3163</v>
      </c>
      <c r="E980" t="s">
        <v>93</v>
      </c>
      <c r="G980" t="s">
        <v>2413</v>
      </c>
      <c r="H980" t="s">
        <v>2414</v>
      </c>
      <c r="I980" t="s">
        <v>92</v>
      </c>
      <c r="J980" t="s">
        <v>2415</v>
      </c>
      <c r="K980" t="s">
        <v>2415</v>
      </c>
      <c r="L980" t="s">
        <v>3277</v>
      </c>
      <c r="N980">
        <v>0.81</v>
      </c>
      <c r="O980">
        <v>0.81</v>
      </c>
      <c r="R980" s="14">
        <v>44977</v>
      </c>
      <c r="S980" t="s">
        <v>207</v>
      </c>
      <c r="T980" s="14">
        <v>44991</v>
      </c>
      <c r="U980" s="16" t="s">
        <v>1872</v>
      </c>
      <c r="V980" s="16">
        <f t="shared" si="150"/>
        <v>97.2</v>
      </c>
      <c r="W980" s="16" t="s">
        <v>2404</v>
      </c>
      <c r="X980" t="s">
        <v>207</v>
      </c>
      <c r="Y980" s="16" t="s">
        <v>1873</v>
      </c>
      <c r="Z980" s="16" t="s">
        <v>204</v>
      </c>
      <c r="AB980" s="17">
        <f t="shared" si="151"/>
        <v>81</v>
      </c>
      <c r="AC980" s="13">
        <v>45020</v>
      </c>
      <c r="AD980">
        <f t="shared" si="149"/>
        <v>81</v>
      </c>
      <c r="AE980" s="13">
        <v>45020</v>
      </c>
      <c r="AF980">
        <f t="shared" si="147"/>
        <v>81</v>
      </c>
      <c r="AG980" s="13">
        <v>45020</v>
      </c>
      <c r="AH980">
        <f t="shared" si="154"/>
        <v>5.67</v>
      </c>
      <c r="AI980" s="13">
        <v>44999</v>
      </c>
      <c r="AJ980">
        <f t="shared" si="148"/>
        <v>40.5</v>
      </c>
      <c r="AK980" s="13">
        <v>45041</v>
      </c>
      <c r="AN980" t="s">
        <v>204</v>
      </c>
      <c r="AO980" s="13">
        <v>45065</v>
      </c>
      <c r="AR980">
        <f t="shared" si="152"/>
        <v>3.4999999999999996</v>
      </c>
      <c r="AS980">
        <f t="shared" si="153"/>
        <v>2.835</v>
      </c>
      <c r="AT980" t="s">
        <v>1946</v>
      </c>
    </row>
    <row r="981" spans="1:46" ht="20.149999999999999" customHeight="1" x14ac:dyDescent="0.35">
      <c r="A981">
        <v>980</v>
      </c>
      <c r="B981" t="s">
        <v>360</v>
      </c>
      <c r="C981" t="s">
        <v>11709</v>
      </c>
      <c r="D981" t="s">
        <v>3164</v>
      </c>
      <c r="E981" t="s">
        <v>93</v>
      </c>
      <c r="G981" t="s">
        <v>2413</v>
      </c>
      <c r="H981" t="s">
        <v>2414</v>
      </c>
      <c r="I981" t="s">
        <v>92</v>
      </c>
      <c r="J981" t="s">
        <v>2415</v>
      </c>
      <c r="K981" t="s">
        <v>2415</v>
      </c>
      <c r="L981" t="s">
        <v>3250</v>
      </c>
      <c r="N981">
        <v>0.84</v>
      </c>
      <c r="O981">
        <v>0.84</v>
      </c>
      <c r="R981" s="14">
        <v>44978</v>
      </c>
      <c r="S981" t="s">
        <v>207</v>
      </c>
      <c r="T981" s="14">
        <v>44994</v>
      </c>
      <c r="U981" s="16" t="s">
        <v>1872</v>
      </c>
      <c r="V981" s="16">
        <f t="shared" si="150"/>
        <v>100.8</v>
      </c>
      <c r="W981" s="16" t="s">
        <v>2404</v>
      </c>
      <c r="X981" t="s">
        <v>207</v>
      </c>
      <c r="Y981" s="16" t="s">
        <v>1873</v>
      </c>
      <c r="Z981" s="16" t="s">
        <v>204</v>
      </c>
      <c r="AB981" s="17">
        <f t="shared" si="151"/>
        <v>84</v>
      </c>
      <c r="AC981" s="13">
        <v>45021</v>
      </c>
      <c r="AD981">
        <f t="shared" si="149"/>
        <v>84</v>
      </c>
      <c r="AE981" s="13">
        <v>45021</v>
      </c>
      <c r="AF981">
        <f t="shared" si="147"/>
        <v>84</v>
      </c>
      <c r="AG981" s="13">
        <v>45021</v>
      </c>
      <c r="AH981">
        <f t="shared" si="154"/>
        <v>5.88</v>
      </c>
      <c r="AI981" s="13">
        <v>45000</v>
      </c>
      <c r="AJ981">
        <f t="shared" si="148"/>
        <v>42</v>
      </c>
      <c r="AK981" s="13">
        <v>45042</v>
      </c>
      <c r="AN981" t="s">
        <v>204</v>
      </c>
      <c r="AO981" s="13">
        <v>45066</v>
      </c>
      <c r="AR981">
        <f t="shared" si="152"/>
        <v>3.5</v>
      </c>
      <c r="AS981">
        <f t="shared" si="153"/>
        <v>2.94</v>
      </c>
      <c r="AT981" t="s">
        <v>1946</v>
      </c>
    </row>
    <row r="982" spans="1:46" ht="20.149999999999999" customHeight="1" x14ac:dyDescent="0.35">
      <c r="A982">
        <v>981</v>
      </c>
      <c r="B982" t="s">
        <v>360</v>
      </c>
      <c r="C982" t="s">
        <v>11710</v>
      </c>
      <c r="D982" t="s">
        <v>3165</v>
      </c>
      <c r="E982" t="s">
        <v>93</v>
      </c>
      <c r="G982" t="s">
        <v>2413</v>
      </c>
      <c r="H982" t="s">
        <v>2414</v>
      </c>
      <c r="I982" t="s">
        <v>92</v>
      </c>
      <c r="J982" t="s">
        <v>2415</v>
      </c>
      <c r="K982" t="s">
        <v>2415</v>
      </c>
      <c r="L982" t="s">
        <v>3278</v>
      </c>
      <c r="N982">
        <v>1</v>
      </c>
      <c r="O982">
        <v>1</v>
      </c>
      <c r="R982" s="14">
        <v>44981</v>
      </c>
      <c r="S982" t="s">
        <v>207</v>
      </c>
      <c r="T982" s="14">
        <v>44995</v>
      </c>
      <c r="U982" s="16" t="s">
        <v>1872</v>
      </c>
      <c r="V982" s="16">
        <f t="shared" si="150"/>
        <v>120</v>
      </c>
      <c r="W982" s="16" t="s">
        <v>2404</v>
      </c>
      <c r="X982" t="s">
        <v>207</v>
      </c>
      <c r="Y982" s="16" t="s">
        <v>1873</v>
      </c>
      <c r="Z982" s="16" t="s">
        <v>204</v>
      </c>
      <c r="AB982" s="17">
        <f t="shared" si="151"/>
        <v>100</v>
      </c>
      <c r="AC982" s="13">
        <v>45022</v>
      </c>
      <c r="AD982">
        <f t="shared" si="149"/>
        <v>100</v>
      </c>
      <c r="AE982" s="13">
        <v>45022</v>
      </c>
      <c r="AF982">
        <f t="shared" si="147"/>
        <v>100</v>
      </c>
      <c r="AG982" s="13">
        <v>45022</v>
      </c>
      <c r="AH982">
        <f t="shared" si="154"/>
        <v>7</v>
      </c>
      <c r="AI982" s="13">
        <v>45001</v>
      </c>
      <c r="AJ982">
        <f t="shared" si="148"/>
        <v>50</v>
      </c>
      <c r="AK982" s="13">
        <v>45032</v>
      </c>
      <c r="AN982" t="s">
        <v>204</v>
      </c>
      <c r="AO982" s="13">
        <v>45069</v>
      </c>
      <c r="AR982">
        <f t="shared" si="152"/>
        <v>3.5</v>
      </c>
      <c r="AS982">
        <f t="shared" si="153"/>
        <v>3.5</v>
      </c>
      <c r="AT982" t="s">
        <v>1946</v>
      </c>
    </row>
    <row r="983" spans="1:46" ht="20.149999999999999" customHeight="1" x14ac:dyDescent="0.35">
      <c r="A983">
        <v>982</v>
      </c>
      <c r="B983" t="s">
        <v>360</v>
      </c>
      <c r="C983" t="s">
        <v>11711</v>
      </c>
      <c r="D983" t="s">
        <v>3166</v>
      </c>
      <c r="E983" t="s">
        <v>93</v>
      </c>
      <c r="G983" t="s">
        <v>2413</v>
      </c>
      <c r="H983" t="s">
        <v>2414</v>
      </c>
      <c r="I983" t="s">
        <v>92</v>
      </c>
      <c r="J983" t="s">
        <v>2415</v>
      </c>
      <c r="K983" t="s">
        <v>2415</v>
      </c>
      <c r="L983" t="s">
        <v>3265</v>
      </c>
      <c r="N983">
        <v>0.9</v>
      </c>
      <c r="O983">
        <v>0.9</v>
      </c>
      <c r="R983" s="14">
        <v>44974</v>
      </c>
      <c r="S983" t="s">
        <v>207</v>
      </c>
      <c r="T983" s="14">
        <v>44986</v>
      </c>
      <c r="U983" s="16" t="s">
        <v>1872</v>
      </c>
      <c r="V983" s="16">
        <f t="shared" si="150"/>
        <v>108</v>
      </c>
      <c r="W983" s="16" t="s">
        <v>2404</v>
      </c>
      <c r="X983" t="s">
        <v>207</v>
      </c>
      <c r="Y983" s="16" t="s">
        <v>1873</v>
      </c>
      <c r="Z983" s="16" t="s">
        <v>204</v>
      </c>
      <c r="AB983" s="17">
        <f t="shared" si="151"/>
        <v>90</v>
      </c>
      <c r="AC983" s="13">
        <v>45023</v>
      </c>
      <c r="AD983">
        <f t="shared" si="149"/>
        <v>90</v>
      </c>
      <c r="AE983" s="13">
        <v>45023</v>
      </c>
      <c r="AF983">
        <f t="shared" si="147"/>
        <v>90</v>
      </c>
      <c r="AG983" s="13">
        <v>45023</v>
      </c>
      <c r="AH983">
        <f t="shared" si="154"/>
        <v>6.3</v>
      </c>
      <c r="AI983" s="13">
        <v>44999</v>
      </c>
      <c r="AJ983">
        <f t="shared" si="148"/>
        <v>45</v>
      </c>
      <c r="AK983" s="13">
        <v>45033</v>
      </c>
      <c r="AN983" t="s">
        <v>204</v>
      </c>
      <c r="AO983" s="13">
        <v>45070</v>
      </c>
      <c r="AR983">
        <f t="shared" si="152"/>
        <v>3.5</v>
      </c>
      <c r="AS983">
        <f t="shared" si="153"/>
        <v>3.15</v>
      </c>
      <c r="AT983" t="s">
        <v>1946</v>
      </c>
    </row>
    <row r="984" spans="1:46" ht="20.149999999999999" customHeight="1" x14ac:dyDescent="0.35">
      <c r="A984">
        <v>983</v>
      </c>
      <c r="B984" t="s">
        <v>360</v>
      </c>
      <c r="C984" t="s">
        <v>11712</v>
      </c>
      <c r="D984" t="s">
        <v>3167</v>
      </c>
      <c r="E984" t="s">
        <v>93</v>
      </c>
      <c r="G984" t="s">
        <v>2413</v>
      </c>
      <c r="H984" t="s">
        <v>2414</v>
      </c>
      <c r="I984" t="s">
        <v>92</v>
      </c>
      <c r="J984" t="s">
        <v>2415</v>
      </c>
      <c r="K984" t="s">
        <v>2415</v>
      </c>
      <c r="L984" t="s">
        <v>3250</v>
      </c>
      <c r="N984">
        <v>0.92</v>
      </c>
      <c r="O984">
        <v>0.92</v>
      </c>
      <c r="R984" s="14">
        <v>44975</v>
      </c>
      <c r="S984" t="s">
        <v>207</v>
      </c>
      <c r="T984" s="14">
        <v>44987</v>
      </c>
      <c r="U984" s="16" t="s">
        <v>1872</v>
      </c>
      <c r="V984" s="16">
        <f t="shared" si="150"/>
        <v>110.4</v>
      </c>
      <c r="W984" s="16" t="s">
        <v>2404</v>
      </c>
      <c r="X984" t="s">
        <v>207</v>
      </c>
      <c r="Y984" s="16" t="s">
        <v>1873</v>
      </c>
      <c r="Z984" s="16" t="s">
        <v>204</v>
      </c>
      <c r="AB984" s="17">
        <f t="shared" si="151"/>
        <v>92</v>
      </c>
      <c r="AC984" s="13">
        <v>45024</v>
      </c>
      <c r="AD984">
        <f t="shared" si="149"/>
        <v>92</v>
      </c>
      <c r="AE984" s="13">
        <v>45024</v>
      </c>
      <c r="AF984">
        <f t="shared" si="147"/>
        <v>92</v>
      </c>
      <c r="AG984" s="13">
        <v>45024</v>
      </c>
      <c r="AH984">
        <f t="shared" si="154"/>
        <v>6.44</v>
      </c>
      <c r="AI984" s="13">
        <v>45000</v>
      </c>
      <c r="AJ984">
        <f t="shared" si="148"/>
        <v>46</v>
      </c>
      <c r="AK984" s="13">
        <v>45034</v>
      </c>
      <c r="AN984" t="s">
        <v>204</v>
      </c>
      <c r="AO984" s="13">
        <v>45071</v>
      </c>
      <c r="AR984">
        <f t="shared" si="152"/>
        <v>3.5</v>
      </c>
      <c r="AS984">
        <f t="shared" si="153"/>
        <v>3.22</v>
      </c>
      <c r="AT984" t="s">
        <v>1946</v>
      </c>
    </row>
    <row r="985" spans="1:46" ht="20.149999999999999" customHeight="1" x14ac:dyDescent="0.35">
      <c r="A985">
        <v>984</v>
      </c>
      <c r="B985" t="s">
        <v>360</v>
      </c>
      <c r="C985" t="s">
        <v>11713</v>
      </c>
      <c r="D985" t="s">
        <v>3168</v>
      </c>
      <c r="E985" t="s">
        <v>93</v>
      </c>
      <c r="G985" t="s">
        <v>2413</v>
      </c>
      <c r="H985" t="s">
        <v>2414</v>
      </c>
      <c r="I985" t="s">
        <v>92</v>
      </c>
      <c r="J985" t="s">
        <v>2415</v>
      </c>
      <c r="K985" t="s">
        <v>2415</v>
      </c>
      <c r="L985" t="s">
        <v>3279</v>
      </c>
      <c r="N985">
        <v>0.79</v>
      </c>
      <c r="O985">
        <v>0.79</v>
      </c>
      <c r="R985" s="14">
        <v>44974</v>
      </c>
      <c r="S985" t="s">
        <v>207</v>
      </c>
      <c r="T985" s="14">
        <v>44988</v>
      </c>
      <c r="U985" s="16" t="s">
        <v>1872</v>
      </c>
      <c r="V985" s="16">
        <f t="shared" si="150"/>
        <v>94.800000000000011</v>
      </c>
      <c r="W985" s="16" t="s">
        <v>2404</v>
      </c>
      <c r="X985" t="s">
        <v>207</v>
      </c>
      <c r="Y985" s="16" t="s">
        <v>1873</v>
      </c>
      <c r="Z985" s="16" t="s">
        <v>204</v>
      </c>
      <c r="AB985" s="17">
        <f t="shared" si="151"/>
        <v>79</v>
      </c>
      <c r="AC985" s="13">
        <v>45025</v>
      </c>
      <c r="AD985">
        <f t="shared" si="149"/>
        <v>79</v>
      </c>
      <c r="AE985" s="13">
        <v>45025</v>
      </c>
      <c r="AF985">
        <f t="shared" si="147"/>
        <v>79</v>
      </c>
      <c r="AG985" s="13">
        <v>45025</v>
      </c>
      <c r="AH985">
        <f t="shared" si="154"/>
        <v>5.53</v>
      </c>
      <c r="AI985" s="13">
        <v>45001</v>
      </c>
      <c r="AJ985">
        <f t="shared" si="148"/>
        <v>39.5</v>
      </c>
      <c r="AK985" s="13">
        <v>45035</v>
      </c>
      <c r="AN985" t="s">
        <v>204</v>
      </c>
      <c r="AO985" s="13">
        <v>45062</v>
      </c>
      <c r="AR985">
        <f t="shared" si="152"/>
        <v>3.5</v>
      </c>
      <c r="AS985">
        <f t="shared" si="153"/>
        <v>2.7650000000000001</v>
      </c>
      <c r="AT985" t="s">
        <v>1946</v>
      </c>
    </row>
    <row r="986" spans="1:46" ht="20.149999999999999" customHeight="1" x14ac:dyDescent="0.35">
      <c r="A986">
        <v>985</v>
      </c>
      <c r="B986" t="s">
        <v>360</v>
      </c>
      <c r="C986" t="s">
        <v>11714</v>
      </c>
      <c r="D986" t="s">
        <v>3169</v>
      </c>
      <c r="E986" t="s">
        <v>93</v>
      </c>
      <c r="G986" t="s">
        <v>2413</v>
      </c>
      <c r="H986" t="s">
        <v>2414</v>
      </c>
      <c r="I986" t="s">
        <v>92</v>
      </c>
      <c r="J986" t="s">
        <v>2415</v>
      </c>
      <c r="K986" t="s">
        <v>2415</v>
      </c>
      <c r="L986" t="s">
        <v>3280</v>
      </c>
      <c r="N986">
        <v>1</v>
      </c>
      <c r="O986">
        <v>1</v>
      </c>
      <c r="R986" s="14">
        <v>44975</v>
      </c>
      <c r="S986" t="s">
        <v>207</v>
      </c>
      <c r="T986" s="14">
        <v>44989</v>
      </c>
      <c r="U986" s="16" t="s">
        <v>1872</v>
      </c>
      <c r="V986" s="16">
        <f t="shared" si="150"/>
        <v>120</v>
      </c>
      <c r="W986" s="16" t="s">
        <v>2404</v>
      </c>
      <c r="X986" t="s">
        <v>207</v>
      </c>
      <c r="Y986" s="16" t="s">
        <v>1873</v>
      </c>
      <c r="Z986" s="16" t="s">
        <v>204</v>
      </c>
      <c r="AB986" s="17">
        <f t="shared" si="151"/>
        <v>100</v>
      </c>
      <c r="AC986" s="13">
        <v>45029</v>
      </c>
      <c r="AD986">
        <f t="shared" si="149"/>
        <v>100</v>
      </c>
      <c r="AE986" s="13">
        <v>45029</v>
      </c>
      <c r="AF986">
        <f t="shared" si="147"/>
        <v>100</v>
      </c>
      <c r="AG986" s="13">
        <v>45029</v>
      </c>
      <c r="AH986">
        <f t="shared" si="154"/>
        <v>7</v>
      </c>
      <c r="AI986" s="13">
        <v>45002</v>
      </c>
      <c r="AJ986">
        <f t="shared" si="148"/>
        <v>50</v>
      </c>
      <c r="AK986" s="13">
        <v>45036</v>
      </c>
      <c r="AN986" t="s">
        <v>204</v>
      </c>
      <c r="AO986" s="13">
        <v>45063</v>
      </c>
      <c r="AR986">
        <f t="shared" si="152"/>
        <v>3.5</v>
      </c>
      <c r="AS986">
        <f t="shared" si="153"/>
        <v>3.5</v>
      </c>
      <c r="AT986" t="s">
        <v>1946</v>
      </c>
    </row>
    <row r="987" spans="1:46" ht="20.149999999999999" customHeight="1" x14ac:dyDescent="0.35">
      <c r="A987">
        <v>986</v>
      </c>
      <c r="B987" t="s">
        <v>360</v>
      </c>
      <c r="C987" t="s">
        <v>11715</v>
      </c>
      <c r="D987" t="s">
        <v>263</v>
      </c>
      <c r="E987" t="s">
        <v>93</v>
      </c>
      <c r="G987" t="s">
        <v>2413</v>
      </c>
      <c r="H987" t="s">
        <v>2414</v>
      </c>
      <c r="I987" t="s">
        <v>92</v>
      </c>
      <c r="J987" t="s">
        <v>2415</v>
      </c>
      <c r="K987" t="s">
        <v>2415</v>
      </c>
      <c r="L987" t="s">
        <v>3281</v>
      </c>
      <c r="N987">
        <v>0.77</v>
      </c>
      <c r="O987">
        <v>0.77</v>
      </c>
      <c r="R987" s="14">
        <v>44976</v>
      </c>
      <c r="S987" t="s">
        <v>207</v>
      </c>
      <c r="T987" s="14">
        <v>44986</v>
      </c>
      <c r="U987" s="16" t="s">
        <v>1872</v>
      </c>
      <c r="V987" s="16">
        <f t="shared" si="150"/>
        <v>92.4</v>
      </c>
      <c r="W987" s="16" t="s">
        <v>2404</v>
      </c>
      <c r="X987" t="s">
        <v>207</v>
      </c>
      <c r="Y987" s="16" t="s">
        <v>1873</v>
      </c>
      <c r="Z987" s="16" t="s">
        <v>204</v>
      </c>
      <c r="AB987" s="17">
        <f t="shared" si="151"/>
        <v>77</v>
      </c>
      <c r="AC987" s="13">
        <v>45017</v>
      </c>
      <c r="AD987">
        <f t="shared" si="149"/>
        <v>77</v>
      </c>
      <c r="AE987" s="13">
        <v>45017</v>
      </c>
      <c r="AF987">
        <f t="shared" si="147"/>
        <v>77</v>
      </c>
      <c r="AG987" s="13">
        <v>45017</v>
      </c>
      <c r="AH987">
        <f t="shared" si="154"/>
        <v>5.3900000000000006</v>
      </c>
      <c r="AI987" s="13">
        <v>45005</v>
      </c>
      <c r="AJ987">
        <f t="shared" si="148"/>
        <v>38.5</v>
      </c>
      <c r="AK987" s="13">
        <v>45032</v>
      </c>
      <c r="AN987" t="s">
        <v>204</v>
      </c>
      <c r="AO987" s="13">
        <v>45064</v>
      </c>
      <c r="AR987">
        <f t="shared" si="152"/>
        <v>3.5000000000000004</v>
      </c>
      <c r="AS987">
        <f t="shared" si="153"/>
        <v>2.6950000000000003</v>
      </c>
      <c r="AT987" t="s">
        <v>1946</v>
      </c>
    </row>
    <row r="988" spans="1:46" ht="20.149999999999999" customHeight="1" x14ac:dyDescent="0.35">
      <c r="A988">
        <v>987</v>
      </c>
      <c r="B988" t="s">
        <v>360</v>
      </c>
      <c r="C988" t="s">
        <v>11716</v>
      </c>
      <c r="D988" t="s">
        <v>3170</v>
      </c>
      <c r="E988" t="s">
        <v>93</v>
      </c>
      <c r="G988" t="s">
        <v>2413</v>
      </c>
      <c r="H988" t="s">
        <v>2414</v>
      </c>
      <c r="I988" t="s">
        <v>92</v>
      </c>
      <c r="J988" t="s">
        <v>2415</v>
      </c>
      <c r="K988" t="s">
        <v>2415</v>
      </c>
      <c r="L988" t="s">
        <v>3282</v>
      </c>
      <c r="N988">
        <v>1</v>
      </c>
      <c r="O988">
        <v>1</v>
      </c>
      <c r="R988" s="14">
        <v>44977</v>
      </c>
      <c r="S988" t="s">
        <v>207</v>
      </c>
      <c r="T988" s="14">
        <v>44987</v>
      </c>
      <c r="U988" s="16" t="s">
        <v>1872</v>
      </c>
      <c r="V988" s="16">
        <f t="shared" si="150"/>
        <v>120</v>
      </c>
      <c r="W988" s="16" t="s">
        <v>2404</v>
      </c>
      <c r="X988" t="s">
        <v>207</v>
      </c>
      <c r="Y988" s="16" t="s">
        <v>1873</v>
      </c>
      <c r="Z988" s="16" t="s">
        <v>204</v>
      </c>
      <c r="AB988" s="17">
        <f t="shared" si="151"/>
        <v>100</v>
      </c>
      <c r="AC988" s="13">
        <v>45018</v>
      </c>
      <c r="AD988">
        <f t="shared" si="149"/>
        <v>100</v>
      </c>
      <c r="AE988" s="13">
        <v>45018</v>
      </c>
      <c r="AF988">
        <f t="shared" si="147"/>
        <v>100</v>
      </c>
      <c r="AG988" s="13">
        <v>45018</v>
      </c>
      <c r="AH988">
        <f t="shared" si="154"/>
        <v>7</v>
      </c>
      <c r="AI988" s="13">
        <v>45006</v>
      </c>
      <c r="AJ988">
        <f t="shared" si="148"/>
        <v>50</v>
      </c>
      <c r="AK988" s="13">
        <v>45033</v>
      </c>
      <c r="AN988" t="s">
        <v>204</v>
      </c>
      <c r="AO988" s="13">
        <v>45065</v>
      </c>
      <c r="AR988">
        <f t="shared" si="152"/>
        <v>3.5</v>
      </c>
      <c r="AS988">
        <f t="shared" si="153"/>
        <v>3.5</v>
      </c>
      <c r="AT988" t="s">
        <v>1946</v>
      </c>
    </row>
    <row r="989" spans="1:46" ht="20.149999999999999" customHeight="1" x14ac:dyDescent="0.35">
      <c r="A989">
        <v>988</v>
      </c>
      <c r="B989" t="s">
        <v>360</v>
      </c>
      <c r="C989" t="s">
        <v>11717</v>
      </c>
      <c r="D989" t="s">
        <v>3171</v>
      </c>
      <c r="E989" t="s">
        <v>93</v>
      </c>
      <c r="G989" t="s">
        <v>2413</v>
      </c>
      <c r="H989" t="s">
        <v>2414</v>
      </c>
      <c r="I989" t="s">
        <v>92</v>
      </c>
      <c r="J989" t="s">
        <v>2415</v>
      </c>
      <c r="K989" t="s">
        <v>2415</v>
      </c>
      <c r="L989" t="s">
        <v>3250</v>
      </c>
      <c r="N989">
        <v>0.84</v>
      </c>
      <c r="O989">
        <v>0.84</v>
      </c>
      <c r="R989" s="14">
        <v>44974</v>
      </c>
      <c r="S989" t="s">
        <v>207</v>
      </c>
      <c r="T989" s="14">
        <v>44988</v>
      </c>
      <c r="U989" s="16" t="s">
        <v>1872</v>
      </c>
      <c r="V989" s="16">
        <f t="shared" si="150"/>
        <v>100.8</v>
      </c>
      <c r="W989" s="16" t="s">
        <v>2404</v>
      </c>
      <c r="X989" t="s">
        <v>207</v>
      </c>
      <c r="Y989" s="16" t="s">
        <v>1873</v>
      </c>
      <c r="Z989" s="16" t="s">
        <v>204</v>
      </c>
      <c r="AB989" s="17">
        <f t="shared" si="151"/>
        <v>84</v>
      </c>
      <c r="AC989" s="13">
        <v>45019</v>
      </c>
      <c r="AD989">
        <f t="shared" si="149"/>
        <v>84</v>
      </c>
      <c r="AE989" s="13">
        <v>45019</v>
      </c>
      <c r="AF989">
        <f t="shared" si="147"/>
        <v>84</v>
      </c>
      <c r="AG989" s="13">
        <v>45019</v>
      </c>
      <c r="AH989">
        <f t="shared" si="154"/>
        <v>5.88</v>
      </c>
      <c r="AI989" s="13">
        <v>45007</v>
      </c>
      <c r="AJ989">
        <f t="shared" si="148"/>
        <v>42</v>
      </c>
      <c r="AK989" s="13">
        <v>45034</v>
      </c>
      <c r="AN989" t="s">
        <v>204</v>
      </c>
      <c r="AO989" s="13">
        <v>45066</v>
      </c>
      <c r="AR989">
        <f t="shared" si="152"/>
        <v>3.5</v>
      </c>
      <c r="AS989">
        <f t="shared" si="153"/>
        <v>2.94</v>
      </c>
      <c r="AT989" t="s">
        <v>1946</v>
      </c>
    </row>
    <row r="990" spans="1:46" ht="20.149999999999999" customHeight="1" x14ac:dyDescent="0.35">
      <c r="A990">
        <v>989</v>
      </c>
      <c r="B990" t="s">
        <v>360</v>
      </c>
      <c r="C990" t="s">
        <v>11718</v>
      </c>
      <c r="D990" t="s">
        <v>3172</v>
      </c>
      <c r="E990" t="s">
        <v>93</v>
      </c>
      <c r="G990" t="s">
        <v>2413</v>
      </c>
      <c r="H990" t="s">
        <v>2414</v>
      </c>
      <c r="I990" t="s">
        <v>92</v>
      </c>
      <c r="J990" t="s">
        <v>2415</v>
      </c>
      <c r="K990" t="s">
        <v>2415</v>
      </c>
      <c r="L990" t="s">
        <v>3283</v>
      </c>
      <c r="N990">
        <v>0.74</v>
      </c>
      <c r="O990">
        <v>0.74</v>
      </c>
      <c r="R990" s="14">
        <v>44975</v>
      </c>
      <c r="S990" t="s">
        <v>207</v>
      </c>
      <c r="T990" s="14">
        <v>44986</v>
      </c>
      <c r="U990" s="16" t="s">
        <v>1872</v>
      </c>
      <c r="V990" s="16">
        <f t="shared" si="150"/>
        <v>88.8</v>
      </c>
      <c r="W990" s="16" t="s">
        <v>2404</v>
      </c>
      <c r="X990" t="s">
        <v>207</v>
      </c>
      <c r="Y990" s="16" t="s">
        <v>1873</v>
      </c>
      <c r="Z990" s="16" t="s">
        <v>204</v>
      </c>
      <c r="AB990" s="17">
        <f t="shared" si="151"/>
        <v>74</v>
      </c>
      <c r="AC990" s="13">
        <v>45020</v>
      </c>
      <c r="AD990">
        <f t="shared" si="149"/>
        <v>74</v>
      </c>
      <c r="AE990" s="13">
        <v>45020</v>
      </c>
      <c r="AF990">
        <f t="shared" si="147"/>
        <v>74</v>
      </c>
      <c r="AG990" s="13">
        <v>45020</v>
      </c>
      <c r="AH990">
        <f t="shared" si="154"/>
        <v>5.18</v>
      </c>
      <c r="AI990" s="13">
        <v>45008</v>
      </c>
      <c r="AJ990">
        <f t="shared" si="148"/>
        <v>37</v>
      </c>
      <c r="AK990" s="13">
        <v>45035</v>
      </c>
      <c r="AN990" t="s">
        <v>204</v>
      </c>
      <c r="AO990" s="13">
        <v>45069</v>
      </c>
      <c r="AR990">
        <f t="shared" si="152"/>
        <v>3.5</v>
      </c>
      <c r="AS990">
        <f t="shared" si="153"/>
        <v>2.59</v>
      </c>
      <c r="AT990" t="s">
        <v>1946</v>
      </c>
    </row>
    <row r="991" spans="1:46" ht="20.149999999999999" customHeight="1" x14ac:dyDescent="0.35">
      <c r="A991">
        <v>990</v>
      </c>
      <c r="B991" t="s">
        <v>360</v>
      </c>
      <c r="C991" t="s">
        <v>11719</v>
      </c>
      <c r="D991" t="s">
        <v>3173</v>
      </c>
      <c r="E991" t="s">
        <v>93</v>
      </c>
      <c r="G991" t="s">
        <v>2413</v>
      </c>
      <c r="H991" t="s">
        <v>2414</v>
      </c>
      <c r="I991" t="s">
        <v>92</v>
      </c>
      <c r="J991" t="s">
        <v>2415</v>
      </c>
      <c r="K991" t="s">
        <v>2415</v>
      </c>
      <c r="L991" t="s">
        <v>3250</v>
      </c>
      <c r="N991">
        <v>0.8</v>
      </c>
      <c r="O991">
        <v>0.8</v>
      </c>
      <c r="R991" s="14">
        <v>44976</v>
      </c>
      <c r="S991" t="s">
        <v>207</v>
      </c>
      <c r="T991" s="14">
        <v>44987</v>
      </c>
      <c r="U991" s="16" t="s">
        <v>1872</v>
      </c>
      <c r="V991" s="16">
        <f t="shared" si="150"/>
        <v>96</v>
      </c>
      <c r="W991" s="16" t="s">
        <v>2404</v>
      </c>
      <c r="X991" t="s">
        <v>207</v>
      </c>
      <c r="Y991" s="16" t="s">
        <v>1873</v>
      </c>
      <c r="Z991" s="16" t="s">
        <v>204</v>
      </c>
      <c r="AB991" s="17">
        <f t="shared" si="151"/>
        <v>80</v>
      </c>
      <c r="AC991" s="13">
        <v>45021</v>
      </c>
      <c r="AD991">
        <f t="shared" si="149"/>
        <v>80</v>
      </c>
      <c r="AE991" s="13">
        <v>45021</v>
      </c>
      <c r="AF991">
        <f t="shared" si="147"/>
        <v>80</v>
      </c>
      <c r="AG991" s="13">
        <v>45021</v>
      </c>
      <c r="AH991">
        <f t="shared" si="154"/>
        <v>5.6000000000000005</v>
      </c>
      <c r="AI991" s="13">
        <v>44999</v>
      </c>
      <c r="AJ991">
        <f t="shared" si="148"/>
        <v>40</v>
      </c>
      <c r="AK991" s="13">
        <v>45036</v>
      </c>
      <c r="AN991" t="s">
        <v>204</v>
      </c>
      <c r="AO991" s="13">
        <v>45070</v>
      </c>
      <c r="AR991">
        <f t="shared" si="152"/>
        <v>3.5</v>
      </c>
      <c r="AS991">
        <f t="shared" si="153"/>
        <v>2.8000000000000003</v>
      </c>
      <c r="AT991" t="s">
        <v>1946</v>
      </c>
    </row>
    <row r="992" spans="1:46" ht="20.149999999999999" customHeight="1" x14ac:dyDescent="0.35">
      <c r="A992">
        <v>991</v>
      </c>
      <c r="B992" t="s">
        <v>360</v>
      </c>
      <c r="C992" t="s">
        <v>11720</v>
      </c>
      <c r="D992" t="s">
        <v>3174</v>
      </c>
      <c r="E992" t="s">
        <v>93</v>
      </c>
      <c r="G992" t="s">
        <v>2413</v>
      </c>
      <c r="H992" t="s">
        <v>2414</v>
      </c>
      <c r="I992" t="s">
        <v>92</v>
      </c>
      <c r="J992" t="s">
        <v>2415</v>
      </c>
      <c r="K992" t="s">
        <v>2415</v>
      </c>
      <c r="L992" t="s">
        <v>3250</v>
      </c>
      <c r="N992">
        <v>0.8</v>
      </c>
      <c r="O992">
        <v>0.8</v>
      </c>
      <c r="R992" s="14">
        <v>44977</v>
      </c>
      <c r="S992" t="s">
        <v>207</v>
      </c>
      <c r="T992" s="14">
        <v>44988</v>
      </c>
      <c r="U992" s="16" t="s">
        <v>1872</v>
      </c>
      <c r="V992" s="16">
        <f t="shared" si="150"/>
        <v>96</v>
      </c>
      <c r="W992" s="16" t="s">
        <v>2404</v>
      </c>
      <c r="X992" t="s">
        <v>207</v>
      </c>
      <c r="Y992" s="16" t="s">
        <v>1873</v>
      </c>
      <c r="Z992" s="16" t="s">
        <v>204</v>
      </c>
      <c r="AB992" s="17">
        <f t="shared" si="151"/>
        <v>80</v>
      </c>
      <c r="AC992" s="13">
        <v>45022</v>
      </c>
      <c r="AD992">
        <f t="shared" si="149"/>
        <v>80</v>
      </c>
      <c r="AE992" s="13">
        <v>45022</v>
      </c>
      <c r="AF992">
        <f t="shared" si="147"/>
        <v>80</v>
      </c>
      <c r="AG992" s="13">
        <v>45022</v>
      </c>
      <c r="AH992">
        <f t="shared" si="154"/>
        <v>5.6000000000000005</v>
      </c>
      <c r="AI992" s="13">
        <v>45000</v>
      </c>
      <c r="AJ992">
        <f t="shared" si="148"/>
        <v>40</v>
      </c>
      <c r="AK992" s="13">
        <v>45037</v>
      </c>
      <c r="AN992" t="s">
        <v>204</v>
      </c>
      <c r="AO992" s="13">
        <v>45071</v>
      </c>
      <c r="AR992">
        <f t="shared" si="152"/>
        <v>3.5</v>
      </c>
      <c r="AS992">
        <f t="shared" si="153"/>
        <v>2.8000000000000003</v>
      </c>
      <c r="AT992" t="s">
        <v>1946</v>
      </c>
    </row>
    <row r="993" spans="1:46" ht="20.149999999999999" customHeight="1" x14ac:dyDescent="0.35">
      <c r="A993">
        <v>992</v>
      </c>
      <c r="B993" t="s">
        <v>360</v>
      </c>
      <c r="C993" t="s">
        <v>11721</v>
      </c>
      <c r="D993" t="s">
        <v>3175</v>
      </c>
      <c r="E993" t="s">
        <v>93</v>
      </c>
      <c r="G993" t="s">
        <v>2413</v>
      </c>
      <c r="H993" t="s">
        <v>2414</v>
      </c>
      <c r="I993" t="s">
        <v>92</v>
      </c>
      <c r="J993" t="s">
        <v>2415</v>
      </c>
      <c r="K993" t="s">
        <v>2415</v>
      </c>
      <c r="L993" t="s">
        <v>3284</v>
      </c>
      <c r="N993">
        <v>0.9</v>
      </c>
      <c r="O993">
        <v>0.9</v>
      </c>
      <c r="R993" s="14">
        <v>44974</v>
      </c>
      <c r="S993" t="s">
        <v>207</v>
      </c>
      <c r="T993" s="14">
        <v>44989</v>
      </c>
      <c r="U993" s="16" t="s">
        <v>1872</v>
      </c>
      <c r="V993" s="16">
        <f t="shared" si="150"/>
        <v>108</v>
      </c>
      <c r="W993" s="16" t="s">
        <v>2404</v>
      </c>
      <c r="X993" t="s">
        <v>207</v>
      </c>
      <c r="Y993" s="16" t="s">
        <v>1873</v>
      </c>
      <c r="Z993" s="16" t="s">
        <v>204</v>
      </c>
      <c r="AB993" s="17">
        <f t="shared" si="151"/>
        <v>90</v>
      </c>
      <c r="AC993" s="13">
        <v>45023</v>
      </c>
      <c r="AD993">
        <f t="shared" si="149"/>
        <v>90</v>
      </c>
      <c r="AE993" s="13">
        <v>45023</v>
      </c>
      <c r="AF993">
        <f t="shared" si="147"/>
        <v>90</v>
      </c>
      <c r="AG993" s="13">
        <v>45023</v>
      </c>
      <c r="AH993">
        <f t="shared" si="154"/>
        <v>6.3</v>
      </c>
      <c r="AI993" s="13">
        <v>45001</v>
      </c>
      <c r="AJ993">
        <f t="shared" si="148"/>
        <v>45</v>
      </c>
      <c r="AK993" s="13">
        <v>45040</v>
      </c>
      <c r="AN993" t="s">
        <v>204</v>
      </c>
      <c r="AO993" s="13">
        <v>45072</v>
      </c>
      <c r="AR993">
        <f t="shared" si="152"/>
        <v>3.5</v>
      </c>
      <c r="AS993">
        <f t="shared" si="153"/>
        <v>3.15</v>
      </c>
      <c r="AT993" t="s">
        <v>1946</v>
      </c>
    </row>
    <row r="994" spans="1:46" ht="20.149999999999999" customHeight="1" x14ac:dyDescent="0.35">
      <c r="A994">
        <v>993</v>
      </c>
      <c r="B994" t="s">
        <v>360</v>
      </c>
      <c r="C994" t="s">
        <v>11722</v>
      </c>
      <c r="D994" t="s">
        <v>3176</v>
      </c>
      <c r="E994" t="s">
        <v>93</v>
      </c>
      <c r="G994" t="s">
        <v>2413</v>
      </c>
      <c r="H994" t="s">
        <v>2414</v>
      </c>
      <c r="I994" t="s">
        <v>92</v>
      </c>
      <c r="J994" t="s">
        <v>2415</v>
      </c>
      <c r="K994" t="s">
        <v>2415</v>
      </c>
      <c r="L994" t="s">
        <v>3250</v>
      </c>
      <c r="N994">
        <v>0.8</v>
      </c>
      <c r="O994">
        <v>0.8</v>
      </c>
      <c r="R994" s="14">
        <v>44975</v>
      </c>
      <c r="S994" t="s">
        <v>207</v>
      </c>
      <c r="T994" s="14">
        <v>44990</v>
      </c>
      <c r="U994" s="16" t="s">
        <v>1872</v>
      </c>
      <c r="V994" s="16">
        <f t="shared" si="150"/>
        <v>96</v>
      </c>
      <c r="W994" s="16" t="s">
        <v>2404</v>
      </c>
      <c r="X994" t="s">
        <v>207</v>
      </c>
      <c r="Y994" s="16" t="s">
        <v>1873</v>
      </c>
      <c r="Z994" s="16" t="s">
        <v>204</v>
      </c>
      <c r="AB994" s="17">
        <f t="shared" si="151"/>
        <v>80</v>
      </c>
      <c r="AC994" s="13">
        <v>45024</v>
      </c>
      <c r="AD994">
        <f t="shared" si="149"/>
        <v>80</v>
      </c>
      <c r="AE994" s="13">
        <v>45024</v>
      </c>
      <c r="AF994">
        <f t="shared" si="147"/>
        <v>80</v>
      </c>
      <c r="AG994" s="13">
        <v>45024</v>
      </c>
      <c r="AH994">
        <f t="shared" si="154"/>
        <v>5.6000000000000005</v>
      </c>
      <c r="AI994" s="13">
        <v>44999</v>
      </c>
      <c r="AJ994">
        <f t="shared" si="148"/>
        <v>40</v>
      </c>
      <c r="AK994" s="13">
        <v>45041</v>
      </c>
      <c r="AN994" t="s">
        <v>204</v>
      </c>
      <c r="AO994" s="13">
        <v>45062</v>
      </c>
      <c r="AR994">
        <f t="shared" si="152"/>
        <v>3.5</v>
      </c>
      <c r="AS994">
        <f t="shared" si="153"/>
        <v>2.8000000000000003</v>
      </c>
      <c r="AT994" t="s">
        <v>1946</v>
      </c>
    </row>
    <row r="995" spans="1:46" ht="20.149999999999999" customHeight="1" x14ac:dyDescent="0.35">
      <c r="A995">
        <v>994</v>
      </c>
      <c r="B995" t="s">
        <v>360</v>
      </c>
      <c r="C995" t="s">
        <v>11723</v>
      </c>
      <c r="D995" t="s">
        <v>3177</v>
      </c>
      <c r="E995" t="s">
        <v>93</v>
      </c>
      <c r="G995" t="s">
        <v>2413</v>
      </c>
      <c r="H995" t="s">
        <v>2414</v>
      </c>
      <c r="I995" t="s">
        <v>92</v>
      </c>
      <c r="J995" t="s">
        <v>2415</v>
      </c>
      <c r="K995" t="s">
        <v>2415</v>
      </c>
      <c r="L995" t="s">
        <v>3250</v>
      </c>
      <c r="N995">
        <v>0.8</v>
      </c>
      <c r="O995">
        <v>0.8</v>
      </c>
      <c r="R995" s="14">
        <v>44976</v>
      </c>
      <c r="S995" t="s">
        <v>207</v>
      </c>
      <c r="T995" s="14">
        <v>44991</v>
      </c>
      <c r="U995" s="16" t="s">
        <v>1872</v>
      </c>
      <c r="V995" s="16">
        <f t="shared" si="150"/>
        <v>96</v>
      </c>
      <c r="W995" s="16" t="s">
        <v>2404</v>
      </c>
      <c r="X995" t="s">
        <v>207</v>
      </c>
      <c r="Y995" s="16" t="s">
        <v>1873</v>
      </c>
      <c r="Z995" s="16" t="s">
        <v>204</v>
      </c>
      <c r="AB995" s="17">
        <f t="shared" si="151"/>
        <v>80</v>
      </c>
      <c r="AC995" s="13">
        <v>45025</v>
      </c>
      <c r="AD995">
        <f t="shared" si="149"/>
        <v>80</v>
      </c>
      <c r="AE995" s="13">
        <v>45025</v>
      </c>
      <c r="AF995">
        <f t="shared" si="147"/>
        <v>80</v>
      </c>
      <c r="AG995" s="13">
        <v>45025</v>
      </c>
      <c r="AH995">
        <f t="shared" si="154"/>
        <v>5.6000000000000005</v>
      </c>
      <c r="AI995" s="13">
        <v>45000</v>
      </c>
      <c r="AJ995">
        <f t="shared" si="148"/>
        <v>40</v>
      </c>
      <c r="AK995" s="13">
        <v>45042</v>
      </c>
      <c r="AN995" t="s">
        <v>204</v>
      </c>
      <c r="AO995" s="13">
        <v>45063</v>
      </c>
      <c r="AR995">
        <f t="shared" si="152"/>
        <v>3.5</v>
      </c>
      <c r="AS995">
        <f t="shared" si="153"/>
        <v>2.8000000000000003</v>
      </c>
      <c r="AT995" t="s">
        <v>1946</v>
      </c>
    </row>
    <row r="996" spans="1:46" ht="20.149999999999999" customHeight="1" x14ac:dyDescent="0.35">
      <c r="A996">
        <v>995</v>
      </c>
      <c r="B996" t="s">
        <v>360</v>
      </c>
      <c r="C996" t="s">
        <v>11724</v>
      </c>
      <c r="D996" t="s">
        <v>3178</v>
      </c>
      <c r="E996" t="s">
        <v>93</v>
      </c>
      <c r="G996" t="s">
        <v>2413</v>
      </c>
      <c r="H996" t="s">
        <v>2414</v>
      </c>
      <c r="I996" t="s">
        <v>92</v>
      </c>
      <c r="J996" t="s">
        <v>2415</v>
      </c>
      <c r="K996" t="s">
        <v>2415</v>
      </c>
      <c r="L996" t="s">
        <v>3250</v>
      </c>
      <c r="N996">
        <v>0.8</v>
      </c>
      <c r="O996">
        <v>0.8</v>
      </c>
      <c r="R996" s="14">
        <v>44977</v>
      </c>
      <c r="S996" t="s">
        <v>207</v>
      </c>
      <c r="T996" s="14">
        <v>44994</v>
      </c>
      <c r="U996" s="16" t="s">
        <v>1872</v>
      </c>
      <c r="V996" s="16">
        <f t="shared" si="150"/>
        <v>96</v>
      </c>
      <c r="W996" s="16" t="s">
        <v>2404</v>
      </c>
      <c r="X996" t="s">
        <v>207</v>
      </c>
      <c r="Y996" s="16" t="s">
        <v>1873</v>
      </c>
      <c r="Z996" s="16" t="s">
        <v>204</v>
      </c>
      <c r="AB996" s="17">
        <f t="shared" si="151"/>
        <v>80</v>
      </c>
      <c r="AC996" s="13">
        <v>45029</v>
      </c>
      <c r="AD996">
        <f t="shared" si="149"/>
        <v>80</v>
      </c>
      <c r="AE996" s="13">
        <v>45029</v>
      </c>
      <c r="AF996">
        <f t="shared" si="147"/>
        <v>80</v>
      </c>
      <c r="AG996" s="13">
        <v>45029</v>
      </c>
      <c r="AH996">
        <f t="shared" si="154"/>
        <v>5.6000000000000005</v>
      </c>
      <c r="AI996" s="13">
        <v>45001</v>
      </c>
      <c r="AJ996">
        <f t="shared" si="148"/>
        <v>40</v>
      </c>
      <c r="AK996" s="13">
        <v>45032</v>
      </c>
      <c r="AN996" t="s">
        <v>204</v>
      </c>
      <c r="AO996" s="13">
        <v>45064</v>
      </c>
      <c r="AR996">
        <f t="shared" si="152"/>
        <v>3.5</v>
      </c>
      <c r="AS996">
        <f t="shared" si="153"/>
        <v>2.8000000000000003</v>
      </c>
      <c r="AT996" t="s">
        <v>1946</v>
      </c>
    </row>
    <row r="997" spans="1:46" ht="20.149999999999999" customHeight="1" x14ac:dyDescent="0.35">
      <c r="A997">
        <v>996</v>
      </c>
      <c r="B997" t="s">
        <v>360</v>
      </c>
      <c r="C997" t="s">
        <v>11725</v>
      </c>
      <c r="D997" t="s">
        <v>3179</v>
      </c>
      <c r="E997" t="s">
        <v>93</v>
      </c>
      <c r="G997" t="s">
        <v>2413</v>
      </c>
      <c r="H997" t="s">
        <v>2414</v>
      </c>
      <c r="I997" t="s">
        <v>92</v>
      </c>
      <c r="J997" t="s">
        <v>2415</v>
      </c>
      <c r="K997" t="s">
        <v>2415</v>
      </c>
      <c r="L997" t="s">
        <v>3285</v>
      </c>
      <c r="N997">
        <v>0.87</v>
      </c>
      <c r="O997">
        <v>0.87</v>
      </c>
      <c r="R997" s="14">
        <v>44978</v>
      </c>
      <c r="S997" t="s">
        <v>207</v>
      </c>
      <c r="T997" s="14">
        <v>44995</v>
      </c>
      <c r="U997" s="16" t="s">
        <v>1872</v>
      </c>
      <c r="V997" s="16">
        <f t="shared" si="150"/>
        <v>104.4</v>
      </c>
      <c r="W997" s="16" t="s">
        <v>2404</v>
      </c>
      <c r="X997" t="s">
        <v>207</v>
      </c>
      <c r="Y997" s="16" t="s">
        <v>1873</v>
      </c>
      <c r="Z997" s="16" t="s">
        <v>204</v>
      </c>
      <c r="AB997" s="17">
        <f t="shared" si="151"/>
        <v>87</v>
      </c>
      <c r="AC997" s="13">
        <v>45017</v>
      </c>
      <c r="AD997">
        <f t="shared" si="149"/>
        <v>87</v>
      </c>
      <c r="AE997" s="13">
        <v>45017</v>
      </c>
      <c r="AF997">
        <f t="shared" si="147"/>
        <v>87</v>
      </c>
      <c r="AG997" s="13">
        <v>45017</v>
      </c>
      <c r="AH997">
        <f t="shared" si="154"/>
        <v>6.09</v>
      </c>
      <c r="AI997" s="13">
        <v>45002</v>
      </c>
      <c r="AJ997">
        <f t="shared" si="148"/>
        <v>43.5</v>
      </c>
      <c r="AK997" s="13">
        <v>45033</v>
      </c>
      <c r="AN997" t="s">
        <v>204</v>
      </c>
      <c r="AO997" s="13">
        <v>45065</v>
      </c>
      <c r="AR997">
        <f t="shared" si="152"/>
        <v>3.5</v>
      </c>
      <c r="AS997">
        <f t="shared" si="153"/>
        <v>3.0449999999999999</v>
      </c>
      <c r="AT997" t="s">
        <v>1946</v>
      </c>
    </row>
    <row r="998" spans="1:46" ht="20.149999999999999" customHeight="1" x14ac:dyDescent="0.35">
      <c r="A998">
        <v>997</v>
      </c>
      <c r="B998" t="s">
        <v>360</v>
      </c>
      <c r="C998" t="s">
        <v>11726</v>
      </c>
      <c r="D998" t="s">
        <v>3180</v>
      </c>
      <c r="E998" t="s">
        <v>93</v>
      </c>
      <c r="G998" t="s">
        <v>2413</v>
      </c>
      <c r="H998" t="s">
        <v>2414</v>
      </c>
      <c r="I998" t="s">
        <v>92</v>
      </c>
      <c r="J998" t="s">
        <v>2415</v>
      </c>
      <c r="K998" t="s">
        <v>2415</v>
      </c>
      <c r="L998" t="s">
        <v>115</v>
      </c>
      <c r="N998">
        <v>1</v>
      </c>
      <c r="O998">
        <v>1</v>
      </c>
      <c r="R998" s="14">
        <v>44981</v>
      </c>
      <c r="S998" t="s">
        <v>207</v>
      </c>
      <c r="T998" s="14">
        <v>44986</v>
      </c>
      <c r="U998" s="16" t="s">
        <v>1872</v>
      </c>
      <c r="V998" s="16">
        <f t="shared" si="150"/>
        <v>120</v>
      </c>
      <c r="W998" s="16" t="s">
        <v>2404</v>
      </c>
      <c r="X998" t="s">
        <v>207</v>
      </c>
      <c r="Y998" s="16" t="s">
        <v>1873</v>
      </c>
      <c r="Z998" s="16" t="s">
        <v>204</v>
      </c>
      <c r="AB998" s="17">
        <f t="shared" si="151"/>
        <v>100</v>
      </c>
      <c r="AC998" s="13">
        <v>45018</v>
      </c>
      <c r="AD998">
        <f t="shared" si="149"/>
        <v>100</v>
      </c>
      <c r="AE998" s="13">
        <v>45018</v>
      </c>
      <c r="AF998">
        <f t="shared" si="147"/>
        <v>100</v>
      </c>
      <c r="AG998" s="13">
        <v>45018</v>
      </c>
      <c r="AH998">
        <f t="shared" si="154"/>
        <v>7</v>
      </c>
      <c r="AI998" s="13">
        <v>45005</v>
      </c>
      <c r="AJ998">
        <f t="shared" si="148"/>
        <v>50</v>
      </c>
      <c r="AK998" s="13">
        <v>45034</v>
      </c>
      <c r="AN998" t="s">
        <v>204</v>
      </c>
      <c r="AO998" s="13">
        <v>45066</v>
      </c>
      <c r="AR998">
        <f t="shared" si="152"/>
        <v>3.5</v>
      </c>
      <c r="AS998">
        <f t="shared" si="153"/>
        <v>3.5</v>
      </c>
      <c r="AT998" t="s">
        <v>1946</v>
      </c>
    </row>
    <row r="999" spans="1:46" ht="20.149999999999999" customHeight="1" x14ac:dyDescent="0.35">
      <c r="A999">
        <v>998</v>
      </c>
      <c r="B999" t="s">
        <v>360</v>
      </c>
      <c r="C999" t="s">
        <v>11727</v>
      </c>
      <c r="D999" t="s">
        <v>3181</v>
      </c>
      <c r="E999" t="s">
        <v>93</v>
      </c>
      <c r="G999" t="s">
        <v>2413</v>
      </c>
      <c r="H999" t="s">
        <v>2414</v>
      </c>
      <c r="I999" t="s">
        <v>92</v>
      </c>
      <c r="J999" t="s">
        <v>2415</v>
      </c>
      <c r="K999" t="s">
        <v>2415</v>
      </c>
      <c r="L999" t="s">
        <v>3250</v>
      </c>
      <c r="N999">
        <v>0.8</v>
      </c>
      <c r="O999">
        <v>0.8</v>
      </c>
      <c r="R999" s="14">
        <v>44984</v>
      </c>
      <c r="S999" t="s">
        <v>207</v>
      </c>
      <c r="T999" s="14">
        <v>44987</v>
      </c>
      <c r="U999" s="16" t="s">
        <v>1872</v>
      </c>
      <c r="V999" s="16">
        <f t="shared" si="150"/>
        <v>96</v>
      </c>
      <c r="W999" s="16" t="s">
        <v>2404</v>
      </c>
      <c r="X999" t="s">
        <v>207</v>
      </c>
      <c r="Y999" s="16" t="s">
        <v>1873</v>
      </c>
      <c r="Z999" s="16" t="s">
        <v>204</v>
      </c>
      <c r="AB999" s="17">
        <f t="shared" si="151"/>
        <v>80</v>
      </c>
      <c r="AC999" s="13">
        <v>45019</v>
      </c>
      <c r="AD999">
        <f t="shared" si="149"/>
        <v>80</v>
      </c>
      <c r="AE999" s="13">
        <v>45019</v>
      </c>
      <c r="AF999">
        <f t="shared" si="147"/>
        <v>80</v>
      </c>
      <c r="AG999" s="13">
        <v>45019</v>
      </c>
      <c r="AH999">
        <f t="shared" si="154"/>
        <v>5.6000000000000005</v>
      </c>
      <c r="AI999" s="13">
        <v>45006</v>
      </c>
      <c r="AJ999">
        <f t="shared" si="148"/>
        <v>40</v>
      </c>
      <c r="AK999" s="13">
        <v>45035</v>
      </c>
      <c r="AN999" t="s">
        <v>204</v>
      </c>
      <c r="AO999" s="13">
        <v>45069</v>
      </c>
      <c r="AR999">
        <f t="shared" si="152"/>
        <v>3.5</v>
      </c>
      <c r="AS999">
        <f t="shared" si="153"/>
        <v>2.8000000000000003</v>
      </c>
      <c r="AT999" t="s">
        <v>1946</v>
      </c>
    </row>
    <row r="1000" spans="1:46" ht="20.149999999999999" customHeight="1" x14ac:dyDescent="0.35">
      <c r="A1000">
        <v>999</v>
      </c>
      <c r="B1000" t="s">
        <v>360</v>
      </c>
      <c r="C1000" t="s">
        <v>11728</v>
      </c>
      <c r="D1000" t="s">
        <v>3182</v>
      </c>
      <c r="E1000" t="s">
        <v>93</v>
      </c>
      <c r="G1000" t="s">
        <v>2413</v>
      </c>
      <c r="H1000" t="s">
        <v>2414</v>
      </c>
      <c r="I1000" t="s">
        <v>92</v>
      </c>
      <c r="J1000" t="s">
        <v>2415</v>
      </c>
      <c r="K1000" t="s">
        <v>2415</v>
      </c>
      <c r="L1000" t="s">
        <v>3286</v>
      </c>
      <c r="N1000">
        <v>0.9</v>
      </c>
      <c r="O1000">
        <v>0.9</v>
      </c>
      <c r="R1000" s="14">
        <v>44974</v>
      </c>
      <c r="S1000" t="s">
        <v>207</v>
      </c>
      <c r="T1000" s="14">
        <v>44988</v>
      </c>
      <c r="U1000" s="16" t="s">
        <v>1872</v>
      </c>
      <c r="V1000" s="16">
        <f t="shared" si="150"/>
        <v>108</v>
      </c>
      <c r="W1000" s="16" t="s">
        <v>2404</v>
      </c>
      <c r="X1000" t="s">
        <v>207</v>
      </c>
      <c r="Y1000" s="16" t="s">
        <v>1873</v>
      </c>
      <c r="Z1000" s="16" t="s">
        <v>204</v>
      </c>
      <c r="AB1000" s="17">
        <f t="shared" si="151"/>
        <v>90</v>
      </c>
      <c r="AC1000" s="13">
        <v>45020</v>
      </c>
      <c r="AD1000">
        <f t="shared" si="149"/>
        <v>90</v>
      </c>
      <c r="AE1000" s="13">
        <v>45020</v>
      </c>
      <c r="AF1000">
        <f t="shared" si="147"/>
        <v>90</v>
      </c>
      <c r="AG1000" s="13">
        <v>45020</v>
      </c>
      <c r="AH1000">
        <f t="shared" si="154"/>
        <v>6.3</v>
      </c>
      <c r="AI1000" s="13">
        <v>45007</v>
      </c>
      <c r="AJ1000">
        <f t="shared" si="148"/>
        <v>45</v>
      </c>
      <c r="AK1000" s="13">
        <v>45036</v>
      </c>
      <c r="AN1000" t="s">
        <v>204</v>
      </c>
      <c r="AO1000" s="13">
        <v>45070</v>
      </c>
      <c r="AR1000">
        <f t="shared" ref="AR1000:AR1031" si="155">AS1000/N1000</f>
        <v>3.5</v>
      </c>
      <c r="AS1000">
        <f t="shared" ref="AS1000:AS1031" si="156">N1000*3.5</f>
        <v>3.15</v>
      </c>
      <c r="AT1000" t="s">
        <v>1946</v>
      </c>
    </row>
    <row r="1001" spans="1:46" ht="20.149999999999999" customHeight="1" x14ac:dyDescent="0.35">
      <c r="A1001">
        <v>1000</v>
      </c>
      <c r="B1001" t="s">
        <v>360</v>
      </c>
      <c r="C1001" t="s">
        <v>11729</v>
      </c>
      <c r="D1001" t="s">
        <v>3183</v>
      </c>
      <c r="E1001" t="s">
        <v>93</v>
      </c>
      <c r="G1001" t="s">
        <v>2413</v>
      </c>
      <c r="H1001" t="s">
        <v>2414</v>
      </c>
      <c r="I1001" t="s">
        <v>92</v>
      </c>
      <c r="J1001" t="s">
        <v>2415</v>
      </c>
      <c r="K1001" t="s">
        <v>2415</v>
      </c>
      <c r="L1001" t="s">
        <v>3287</v>
      </c>
      <c r="N1001">
        <v>1</v>
      </c>
      <c r="O1001">
        <v>1</v>
      </c>
      <c r="R1001" s="14">
        <v>44974</v>
      </c>
      <c r="S1001" t="s">
        <v>207</v>
      </c>
      <c r="T1001" s="14">
        <v>44989</v>
      </c>
      <c r="U1001" s="16" t="s">
        <v>1872</v>
      </c>
      <c r="V1001" s="16">
        <f t="shared" si="150"/>
        <v>120</v>
      </c>
      <c r="W1001" s="16" t="s">
        <v>2404</v>
      </c>
      <c r="X1001" t="s">
        <v>207</v>
      </c>
      <c r="Y1001" s="16" t="s">
        <v>1873</v>
      </c>
      <c r="Z1001" s="16" t="s">
        <v>204</v>
      </c>
      <c r="AB1001" s="17">
        <f t="shared" si="151"/>
        <v>100</v>
      </c>
      <c r="AC1001" s="13">
        <v>45021</v>
      </c>
      <c r="AD1001">
        <f t="shared" si="149"/>
        <v>100</v>
      </c>
      <c r="AE1001" s="13">
        <v>45021</v>
      </c>
      <c r="AF1001">
        <f t="shared" si="147"/>
        <v>100</v>
      </c>
      <c r="AG1001" s="13">
        <v>45021</v>
      </c>
      <c r="AH1001">
        <f t="shared" si="154"/>
        <v>7</v>
      </c>
      <c r="AI1001" s="13">
        <v>45008</v>
      </c>
      <c r="AJ1001">
        <f t="shared" si="148"/>
        <v>50</v>
      </c>
      <c r="AK1001" s="13">
        <v>45032</v>
      </c>
      <c r="AN1001" t="s">
        <v>204</v>
      </c>
      <c r="AO1001" s="13">
        <v>45071</v>
      </c>
      <c r="AR1001">
        <f t="shared" si="155"/>
        <v>3.5</v>
      </c>
      <c r="AS1001">
        <f t="shared" si="156"/>
        <v>3.5</v>
      </c>
      <c r="AT1001" t="s">
        <v>1946</v>
      </c>
    </row>
    <row r="1002" spans="1:46" ht="20.149999999999999" customHeight="1" x14ac:dyDescent="0.35">
      <c r="A1002">
        <v>1001</v>
      </c>
      <c r="B1002" t="s">
        <v>360</v>
      </c>
      <c r="C1002" t="s">
        <v>11730</v>
      </c>
      <c r="D1002" t="s">
        <v>3184</v>
      </c>
      <c r="E1002" t="s">
        <v>93</v>
      </c>
      <c r="G1002" t="s">
        <v>2413</v>
      </c>
      <c r="H1002" t="s">
        <v>2414</v>
      </c>
      <c r="I1002" t="s">
        <v>92</v>
      </c>
      <c r="J1002" t="s">
        <v>2415</v>
      </c>
      <c r="K1002" t="s">
        <v>2415</v>
      </c>
      <c r="L1002" t="s">
        <v>3288</v>
      </c>
      <c r="N1002">
        <v>0.7</v>
      </c>
      <c r="O1002">
        <v>0.7</v>
      </c>
      <c r="R1002" s="14">
        <v>44975</v>
      </c>
      <c r="S1002" t="s">
        <v>207</v>
      </c>
      <c r="T1002" s="14">
        <v>44986</v>
      </c>
      <c r="U1002" s="16" t="s">
        <v>1872</v>
      </c>
      <c r="V1002" s="16">
        <f t="shared" si="150"/>
        <v>84</v>
      </c>
      <c r="W1002" s="16" t="s">
        <v>2404</v>
      </c>
      <c r="X1002" t="s">
        <v>207</v>
      </c>
      <c r="Y1002" s="16" t="s">
        <v>1873</v>
      </c>
      <c r="Z1002" s="16" t="s">
        <v>204</v>
      </c>
      <c r="AB1002" s="17">
        <f t="shared" si="151"/>
        <v>70</v>
      </c>
      <c r="AC1002" s="13">
        <v>45022</v>
      </c>
      <c r="AD1002">
        <f t="shared" si="149"/>
        <v>70</v>
      </c>
      <c r="AE1002" s="13">
        <v>45022</v>
      </c>
      <c r="AF1002">
        <f t="shared" si="147"/>
        <v>70</v>
      </c>
      <c r="AG1002" s="13">
        <v>45022</v>
      </c>
      <c r="AH1002">
        <f t="shared" si="154"/>
        <v>4.8999999999999995</v>
      </c>
      <c r="AI1002" s="13">
        <v>44999</v>
      </c>
      <c r="AJ1002">
        <f t="shared" si="148"/>
        <v>35</v>
      </c>
      <c r="AK1002" s="13">
        <v>45033</v>
      </c>
      <c r="AN1002" t="s">
        <v>204</v>
      </c>
      <c r="AO1002" s="13">
        <v>45062</v>
      </c>
      <c r="AR1002">
        <f t="shared" si="155"/>
        <v>3.5</v>
      </c>
      <c r="AS1002">
        <f t="shared" si="156"/>
        <v>2.4499999999999997</v>
      </c>
      <c r="AT1002" t="s">
        <v>1946</v>
      </c>
    </row>
    <row r="1003" spans="1:46" ht="20.149999999999999" customHeight="1" x14ac:dyDescent="0.35">
      <c r="A1003">
        <v>1002</v>
      </c>
      <c r="B1003" t="s">
        <v>360</v>
      </c>
      <c r="C1003" t="s">
        <v>11731</v>
      </c>
      <c r="D1003" t="s">
        <v>3185</v>
      </c>
      <c r="E1003" t="s">
        <v>93</v>
      </c>
      <c r="G1003" t="s">
        <v>2413</v>
      </c>
      <c r="H1003" t="s">
        <v>2414</v>
      </c>
      <c r="I1003" t="s">
        <v>92</v>
      </c>
      <c r="J1003" t="s">
        <v>2415</v>
      </c>
      <c r="K1003" t="s">
        <v>2415</v>
      </c>
      <c r="L1003" t="s">
        <v>3289</v>
      </c>
      <c r="N1003">
        <v>0.9</v>
      </c>
      <c r="O1003">
        <v>0.9</v>
      </c>
      <c r="R1003" s="14">
        <v>44976</v>
      </c>
      <c r="S1003" t="s">
        <v>207</v>
      </c>
      <c r="T1003" s="14">
        <v>44986</v>
      </c>
      <c r="U1003" s="16" t="s">
        <v>1872</v>
      </c>
      <c r="V1003" s="16">
        <f t="shared" si="150"/>
        <v>108</v>
      </c>
      <c r="W1003" s="16" t="s">
        <v>2404</v>
      </c>
      <c r="X1003" t="s">
        <v>207</v>
      </c>
      <c r="Y1003" s="16" t="s">
        <v>1873</v>
      </c>
      <c r="Z1003" s="16" t="s">
        <v>204</v>
      </c>
      <c r="AB1003" s="17">
        <f t="shared" si="151"/>
        <v>90</v>
      </c>
      <c r="AC1003" s="13">
        <v>45023</v>
      </c>
      <c r="AD1003">
        <f t="shared" si="149"/>
        <v>90</v>
      </c>
      <c r="AE1003" s="13">
        <v>45023</v>
      </c>
      <c r="AF1003">
        <f t="shared" si="147"/>
        <v>90</v>
      </c>
      <c r="AG1003" s="13">
        <v>45023</v>
      </c>
      <c r="AH1003">
        <f t="shared" si="154"/>
        <v>6.3</v>
      </c>
      <c r="AI1003" s="13">
        <v>45000</v>
      </c>
      <c r="AJ1003">
        <f t="shared" si="148"/>
        <v>45</v>
      </c>
      <c r="AK1003" s="13">
        <v>45034</v>
      </c>
      <c r="AN1003" t="s">
        <v>204</v>
      </c>
      <c r="AO1003" s="13">
        <v>45063</v>
      </c>
      <c r="AR1003">
        <f t="shared" si="155"/>
        <v>3.5</v>
      </c>
      <c r="AS1003">
        <f t="shared" si="156"/>
        <v>3.15</v>
      </c>
      <c r="AT1003" t="s">
        <v>1946</v>
      </c>
    </row>
    <row r="1004" spans="1:46" ht="20.149999999999999" customHeight="1" x14ac:dyDescent="0.35">
      <c r="A1004">
        <v>1003</v>
      </c>
      <c r="B1004" t="s">
        <v>360</v>
      </c>
      <c r="C1004" t="s">
        <v>11732</v>
      </c>
      <c r="D1004" t="s">
        <v>3186</v>
      </c>
      <c r="E1004" t="s">
        <v>93</v>
      </c>
      <c r="G1004" t="s">
        <v>2413</v>
      </c>
      <c r="H1004" t="s">
        <v>2414</v>
      </c>
      <c r="I1004" t="s">
        <v>92</v>
      </c>
      <c r="J1004" t="s">
        <v>2415</v>
      </c>
      <c r="K1004" t="s">
        <v>2415</v>
      </c>
      <c r="L1004" t="s">
        <v>3290</v>
      </c>
      <c r="N1004">
        <v>0.9</v>
      </c>
      <c r="O1004">
        <v>0.9</v>
      </c>
      <c r="R1004" s="14">
        <v>44977</v>
      </c>
      <c r="S1004" t="s">
        <v>207</v>
      </c>
      <c r="T1004" s="14">
        <v>44987</v>
      </c>
      <c r="U1004" s="16" t="s">
        <v>1872</v>
      </c>
      <c r="V1004" s="16">
        <f t="shared" si="150"/>
        <v>108</v>
      </c>
      <c r="W1004" s="16" t="s">
        <v>2404</v>
      </c>
      <c r="X1004" t="s">
        <v>207</v>
      </c>
      <c r="Y1004" s="16" t="s">
        <v>1873</v>
      </c>
      <c r="Z1004" s="16" t="s">
        <v>204</v>
      </c>
      <c r="AB1004" s="17">
        <f t="shared" si="151"/>
        <v>90</v>
      </c>
      <c r="AC1004" s="13">
        <v>45024</v>
      </c>
      <c r="AD1004">
        <f t="shared" si="149"/>
        <v>90</v>
      </c>
      <c r="AE1004" s="13">
        <v>45024</v>
      </c>
      <c r="AF1004">
        <f t="shared" si="147"/>
        <v>90</v>
      </c>
      <c r="AG1004" s="13">
        <v>45024</v>
      </c>
      <c r="AH1004">
        <f t="shared" si="154"/>
        <v>6.3</v>
      </c>
      <c r="AI1004" s="13">
        <v>45001</v>
      </c>
      <c r="AJ1004">
        <f t="shared" si="148"/>
        <v>45</v>
      </c>
      <c r="AK1004" s="13">
        <v>45035</v>
      </c>
      <c r="AN1004" t="s">
        <v>204</v>
      </c>
      <c r="AO1004" s="13">
        <v>45064</v>
      </c>
      <c r="AR1004">
        <f t="shared" si="155"/>
        <v>3.5</v>
      </c>
      <c r="AS1004">
        <f t="shared" si="156"/>
        <v>3.15</v>
      </c>
      <c r="AT1004" t="s">
        <v>1946</v>
      </c>
    </row>
    <row r="1005" spans="1:46" ht="20.149999999999999" customHeight="1" x14ac:dyDescent="0.35">
      <c r="A1005">
        <v>1004</v>
      </c>
      <c r="B1005" t="s">
        <v>360</v>
      </c>
      <c r="C1005" t="s">
        <v>11733</v>
      </c>
      <c r="D1005" t="s">
        <v>3187</v>
      </c>
      <c r="E1005" t="s">
        <v>93</v>
      </c>
      <c r="G1005" t="s">
        <v>2413</v>
      </c>
      <c r="H1005" t="s">
        <v>2414</v>
      </c>
      <c r="I1005" t="s">
        <v>92</v>
      </c>
      <c r="J1005" t="s">
        <v>2415</v>
      </c>
      <c r="K1005" t="s">
        <v>2415</v>
      </c>
      <c r="L1005" t="s">
        <v>3260</v>
      </c>
      <c r="N1005">
        <v>1.4</v>
      </c>
      <c r="O1005">
        <v>1.4</v>
      </c>
      <c r="R1005" s="14">
        <v>44978</v>
      </c>
      <c r="S1005" t="s">
        <v>207</v>
      </c>
      <c r="T1005" s="14">
        <v>44988</v>
      </c>
      <c r="U1005" s="16" t="s">
        <v>1872</v>
      </c>
      <c r="V1005" s="16">
        <f t="shared" si="150"/>
        <v>168</v>
      </c>
      <c r="W1005" s="16" t="s">
        <v>2404</v>
      </c>
      <c r="X1005" t="s">
        <v>207</v>
      </c>
      <c r="Y1005" s="16" t="s">
        <v>1873</v>
      </c>
      <c r="Z1005" s="16" t="s">
        <v>204</v>
      </c>
      <c r="AB1005" s="17">
        <f t="shared" si="151"/>
        <v>140</v>
      </c>
      <c r="AC1005" s="13">
        <v>45025</v>
      </c>
      <c r="AD1005">
        <f t="shared" si="149"/>
        <v>140</v>
      </c>
      <c r="AE1005" s="13">
        <v>45025</v>
      </c>
      <c r="AF1005">
        <f t="shared" si="147"/>
        <v>140</v>
      </c>
      <c r="AG1005" s="13">
        <v>45025</v>
      </c>
      <c r="AH1005">
        <f t="shared" si="154"/>
        <v>9.7999999999999989</v>
      </c>
      <c r="AI1005" s="13">
        <v>44999</v>
      </c>
      <c r="AJ1005">
        <f t="shared" si="148"/>
        <v>70</v>
      </c>
      <c r="AK1005" s="13">
        <v>45036</v>
      </c>
      <c r="AN1005" t="s">
        <v>204</v>
      </c>
      <c r="AO1005" s="13">
        <v>45065</v>
      </c>
      <c r="AR1005">
        <f t="shared" si="155"/>
        <v>3.5</v>
      </c>
      <c r="AS1005">
        <f t="shared" si="156"/>
        <v>4.8999999999999995</v>
      </c>
      <c r="AT1005" t="s">
        <v>1946</v>
      </c>
    </row>
    <row r="1006" spans="1:46" ht="20.149999999999999" customHeight="1" x14ac:dyDescent="0.35">
      <c r="A1006">
        <v>1005</v>
      </c>
      <c r="B1006" t="s">
        <v>360</v>
      </c>
      <c r="C1006" t="s">
        <v>11734</v>
      </c>
      <c r="D1006" t="s">
        <v>3188</v>
      </c>
      <c r="E1006" t="s">
        <v>93</v>
      </c>
      <c r="G1006" t="s">
        <v>2413</v>
      </c>
      <c r="H1006" t="s">
        <v>2414</v>
      </c>
      <c r="I1006" t="s">
        <v>92</v>
      </c>
      <c r="J1006" t="s">
        <v>2415</v>
      </c>
      <c r="K1006" t="s">
        <v>2415</v>
      </c>
      <c r="L1006" t="s">
        <v>3291</v>
      </c>
      <c r="N1006">
        <v>0.86</v>
      </c>
      <c r="O1006">
        <v>0.86</v>
      </c>
      <c r="R1006" s="14">
        <v>44981</v>
      </c>
      <c r="S1006" t="s">
        <v>207</v>
      </c>
      <c r="T1006" s="14">
        <v>44989</v>
      </c>
      <c r="U1006" s="16" t="s">
        <v>1872</v>
      </c>
      <c r="V1006" s="16">
        <f t="shared" si="150"/>
        <v>103.2</v>
      </c>
      <c r="W1006" s="16" t="s">
        <v>2404</v>
      </c>
      <c r="X1006" t="s">
        <v>207</v>
      </c>
      <c r="Y1006" s="16" t="s">
        <v>1873</v>
      </c>
      <c r="Z1006" s="16" t="s">
        <v>204</v>
      </c>
      <c r="AB1006" s="17">
        <f t="shared" si="151"/>
        <v>86</v>
      </c>
      <c r="AC1006" s="13">
        <v>45029</v>
      </c>
      <c r="AD1006">
        <f t="shared" si="149"/>
        <v>86</v>
      </c>
      <c r="AE1006" s="13">
        <v>45029</v>
      </c>
      <c r="AF1006">
        <f t="shared" si="147"/>
        <v>86</v>
      </c>
      <c r="AG1006" s="13">
        <v>45029</v>
      </c>
      <c r="AH1006">
        <f t="shared" si="154"/>
        <v>6.02</v>
      </c>
      <c r="AI1006" s="13">
        <v>45000</v>
      </c>
      <c r="AJ1006">
        <f t="shared" si="148"/>
        <v>43</v>
      </c>
      <c r="AK1006" s="13">
        <v>45037</v>
      </c>
      <c r="AN1006" t="s">
        <v>204</v>
      </c>
      <c r="AO1006" s="13">
        <v>45066</v>
      </c>
      <c r="AR1006">
        <f t="shared" si="155"/>
        <v>3.5</v>
      </c>
      <c r="AS1006">
        <f t="shared" si="156"/>
        <v>3.01</v>
      </c>
      <c r="AT1006" t="s">
        <v>1946</v>
      </c>
    </row>
    <row r="1007" spans="1:46" ht="20.149999999999999" customHeight="1" x14ac:dyDescent="0.35">
      <c r="A1007">
        <v>1006</v>
      </c>
      <c r="B1007" t="s">
        <v>360</v>
      </c>
      <c r="C1007" t="s">
        <v>11735</v>
      </c>
      <c r="D1007" t="s">
        <v>3189</v>
      </c>
      <c r="E1007" t="s">
        <v>93</v>
      </c>
      <c r="G1007" t="s">
        <v>2413</v>
      </c>
      <c r="H1007" t="s">
        <v>2414</v>
      </c>
      <c r="I1007" t="s">
        <v>92</v>
      </c>
      <c r="J1007" t="s">
        <v>2415</v>
      </c>
      <c r="K1007" t="s">
        <v>2415</v>
      </c>
      <c r="L1007" t="s">
        <v>3292</v>
      </c>
      <c r="N1007">
        <v>1</v>
      </c>
      <c r="O1007">
        <v>1</v>
      </c>
      <c r="R1007" s="14">
        <v>44974</v>
      </c>
      <c r="S1007" t="s">
        <v>207</v>
      </c>
      <c r="T1007" s="14">
        <v>44990</v>
      </c>
      <c r="U1007" s="16" t="s">
        <v>1872</v>
      </c>
      <c r="V1007" s="16">
        <f t="shared" si="150"/>
        <v>120</v>
      </c>
      <c r="W1007" s="16" t="s">
        <v>2404</v>
      </c>
      <c r="X1007" t="s">
        <v>207</v>
      </c>
      <c r="Y1007" s="16" t="s">
        <v>1873</v>
      </c>
      <c r="Z1007" s="16" t="s">
        <v>204</v>
      </c>
      <c r="AB1007" s="17">
        <f t="shared" si="151"/>
        <v>100</v>
      </c>
      <c r="AC1007" s="13">
        <v>45017</v>
      </c>
      <c r="AD1007">
        <f t="shared" si="149"/>
        <v>100</v>
      </c>
      <c r="AE1007" s="13">
        <v>45017</v>
      </c>
      <c r="AF1007">
        <f t="shared" si="147"/>
        <v>100</v>
      </c>
      <c r="AG1007" s="13">
        <v>45017</v>
      </c>
      <c r="AH1007">
        <f t="shared" si="154"/>
        <v>7</v>
      </c>
      <c r="AI1007" s="13">
        <v>45001</v>
      </c>
      <c r="AJ1007">
        <f t="shared" si="148"/>
        <v>50</v>
      </c>
      <c r="AK1007" s="13">
        <v>45040</v>
      </c>
      <c r="AN1007" t="s">
        <v>204</v>
      </c>
      <c r="AO1007" s="13">
        <v>45069</v>
      </c>
      <c r="AR1007">
        <f t="shared" si="155"/>
        <v>3.5</v>
      </c>
      <c r="AS1007">
        <f t="shared" si="156"/>
        <v>3.5</v>
      </c>
      <c r="AT1007" t="s">
        <v>1946</v>
      </c>
    </row>
    <row r="1008" spans="1:46" ht="20.149999999999999" customHeight="1" x14ac:dyDescent="0.35">
      <c r="A1008">
        <v>1007</v>
      </c>
      <c r="B1008" t="s">
        <v>360</v>
      </c>
      <c r="C1008" t="s">
        <v>11736</v>
      </c>
      <c r="D1008" t="s">
        <v>3190</v>
      </c>
      <c r="E1008" t="s">
        <v>93</v>
      </c>
      <c r="G1008" t="s">
        <v>2413</v>
      </c>
      <c r="H1008" t="s">
        <v>2414</v>
      </c>
      <c r="I1008" t="s">
        <v>92</v>
      </c>
      <c r="J1008" t="s">
        <v>2415</v>
      </c>
      <c r="K1008" t="s">
        <v>2415</v>
      </c>
      <c r="L1008" t="s">
        <v>3250</v>
      </c>
      <c r="N1008">
        <v>0.8</v>
      </c>
      <c r="O1008">
        <v>0.8</v>
      </c>
      <c r="R1008" s="14">
        <v>44975</v>
      </c>
      <c r="S1008" t="s">
        <v>207</v>
      </c>
      <c r="T1008" s="14">
        <v>44991</v>
      </c>
      <c r="U1008" s="16" t="s">
        <v>1872</v>
      </c>
      <c r="V1008" s="16">
        <f t="shared" si="150"/>
        <v>96</v>
      </c>
      <c r="W1008" s="16" t="s">
        <v>2404</v>
      </c>
      <c r="X1008" t="s">
        <v>207</v>
      </c>
      <c r="Y1008" s="16" t="s">
        <v>1873</v>
      </c>
      <c r="Z1008" s="16" t="s">
        <v>204</v>
      </c>
      <c r="AB1008" s="17">
        <f t="shared" si="151"/>
        <v>80</v>
      </c>
      <c r="AC1008" s="13">
        <v>45018</v>
      </c>
      <c r="AD1008">
        <f t="shared" si="149"/>
        <v>80</v>
      </c>
      <c r="AE1008" s="13">
        <v>45018</v>
      </c>
      <c r="AF1008">
        <f t="shared" si="147"/>
        <v>80</v>
      </c>
      <c r="AG1008" s="13">
        <v>45018</v>
      </c>
      <c r="AH1008">
        <f t="shared" si="154"/>
        <v>5.6000000000000005</v>
      </c>
      <c r="AI1008" s="13">
        <v>45002</v>
      </c>
      <c r="AJ1008">
        <f t="shared" si="148"/>
        <v>40</v>
      </c>
      <c r="AK1008" s="13">
        <v>45041</v>
      </c>
      <c r="AN1008" t="s">
        <v>204</v>
      </c>
      <c r="AO1008" s="13">
        <v>45070</v>
      </c>
      <c r="AR1008">
        <f t="shared" si="155"/>
        <v>3.5</v>
      </c>
      <c r="AS1008">
        <f t="shared" si="156"/>
        <v>2.8000000000000003</v>
      </c>
      <c r="AT1008" t="s">
        <v>1946</v>
      </c>
    </row>
    <row r="1009" spans="1:46" ht="20.149999999999999" customHeight="1" x14ac:dyDescent="0.35">
      <c r="A1009">
        <v>1008</v>
      </c>
      <c r="B1009" t="s">
        <v>360</v>
      </c>
      <c r="C1009" t="s">
        <v>11737</v>
      </c>
      <c r="D1009" t="s">
        <v>3191</v>
      </c>
      <c r="E1009" t="s">
        <v>93</v>
      </c>
      <c r="G1009" t="s">
        <v>2413</v>
      </c>
      <c r="H1009" t="s">
        <v>2414</v>
      </c>
      <c r="I1009" t="s">
        <v>92</v>
      </c>
      <c r="J1009" t="s">
        <v>2415</v>
      </c>
      <c r="K1009" t="s">
        <v>2415</v>
      </c>
      <c r="L1009" t="s">
        <v>3293</v>
      </c>
      <c r="N1009">
        <v>1.37</v>
      </c>
      <c r="O1009">
        <v>1.37</v>
      </c>
      <c r="R1009" s="14">
        <v>44976</v>
      </c>
      <c r="S1009" t="s">
        <v>207</v>
      </c>
      <c r="T1009" s="14">
        <v>44994</v>
      </c>
      <c r="U1009" s="16" t="s">
        <v>1872</v>
      </c>
      <c r="V1009" s="16">
        <f t="shared" si="150"/>
        <v>164.4</v>
      </c>
      <c r="W1009" s="16" t="s">
        <v>2404</v>
      </c>
      <c r="X1009" t="s">
        <v>207</v>
      </c>
      <c r="Y1009" s="16" t="s">
        <v>1873</v>
      </c>
      <c r="Z1009" s="16" t="s">
        <v>204</v>
      </c>
      <c r="AB1009" s="17">
        <f t="shared" si="151"/>
        <v>137</v>
      </c>
      <c r="AC1009" s="13">
        <v>45019</v>
      </c>
      <c r="AD1009">
        <f t="shared" si="149"/>
        <v>137</v>
      </c>
      <c r="AE1009" s="13">
        <v>45019</v>
      </c>
      <c r="AF1009">
        <f t="shared" si="147"/>
        <v>137</v>
      </c>
      <c r="AG1009" s="13">
        <v>45019</v>
      </c>
      <c r="AH1009">
        <f t="shared" si="154"/>
        <v>9.59</v>
      </c>
      <c r="AI1009" s="13">
        <v>45005</v>
      </c>
      <c r="AJ1009">
        <f t="shared" si="148"/>
        <v>68.5</v>
      </c>
      <c r="AK1009" s="13">
        <v>45042</v>
      </c>
      <c r="AN1009" t="s">
        <v>204</v>
      </c>
      <c r="AO1009" s="13">
        <v>45071</v>
      </c>
      <c r="AR1009">
        <f t="shared" si="155"/>
        <v>3.4999999999999996</v>
      </c>
      <c r="AS1009">
        <f t="shared" si="156"/>
        <v>4.7949999999999999</v>
      </c>
      <c r="AT1009" t="s">
        <v>1946</v>
      </c>
    </row>
    <row r="1010" spans="1:46" ht="20.149999999999999" customHeight="1" x14ac:dyDescent="0.35">
      <c r="A1010">
        <v>1009</v>
      </c>
      <c r="B1010" t="s">
        <v>360</v>
      </c>
      <c r="C1010" t="s">
        <v>11738</v>
      </c>
      <c r="D1010" t="s">
        <v>3192</v>
      </c>
      <c r="E1010" t="s">
        <v>93</v>
      </c>
      <c r="G1010" t="s">
        <v>2413</v>
      </c>
      <c r="H1010" t="s">
        <v>2414</v>
      </c>
      <c r="I1010" t="s">
        <v>92</v>
      </c>
      <c r="J1010" t="s">
        <v>2415</v>
      </c>
      <c r="K1010" t="s">
        <v>2415</v>
      </c>
      <c r="L1010" t="s">
        <v>3294</v>
      </c>
      <c r="N1010">
        <v>1</v>
      </c>
      <c r="O1010">
        <v>1</v>
      </c>
      <c r="R1010" s="14">
        <v>44977</v>
      </c>
      <c r="S1010" t="s">
        <v>207</v>
      </c>
      <c r="T1010" s="14">
        <v>44995</v>
      </c>
      <c r="U1010" s="16" t="s">
        <v>1872</v>
      </c>
      <c r="V1010" s="16">
        <f t="shared" si="150"/>
        <v>120</v>
      </c>
      <c r="W1010" s="16" t="s">
        <v>2404</v>
      </c>
      <c r="X1010" t="s">
        <v>207</v>
      </c>
      <c r="Y1010" s="16" t="s">
        <v>1873</v>
      </c>
      <c r="Z1010" s="16" t="s">
        <v>204</v>
      </c>
      <c r="AB1010" s="17">
        <f t="shared" si="151"/>
        <v>100</v>
      </c>
      <c r="AC1010" s="13">
        <v>45020</v>
      </c>
      <c r="AD1010">
        <f t="shared" si="149"/>
        <v>100</v>
      </c>
      <c r="AE1010" s="13">
        <v>45020</v>
      </c>
      <c r="AF1010">
        <f t="shared" si="147"/>
        <v>100</v>
      </c>
      <c r="AG1010" s="13">
        <v>45020</v>
      </c>
      <c r="AH1010">
        <f t="shared" si="154"/>
        <v>7</v>
      </c>
      <c r="AI1010" s="13">
        <v>45006</v>
      </c>
      <c r="AJ1010">
        <f t="shared" si="148"/>
        <v>50</v>
      </c>
      <c r="AK1010" s="13">
        <v>45032</v>
      </c>
      <c r="AN1010" t="s">
        <v>204</v>
      </c>
      <c r="AO1010" s="13">
        <v>45072</v>
      </c>
      <c r="AR1010">
        <f t="shared" si="155"/>
        <v>3.5</v>
      </c>
      <c r="AS1010">
        <f t="shared" si="156"/>
        <v>3.5</v>
      </c>
      <c r="AT1010" t="s">
        <v>1946</v>
      </c>
    </row>
    <row r="1011" spans="1:46" ht="20.149999999999999" customHeight="1" x14ac:dyDescent="0.35">
      <c r="A1011">
        <v>1010</v>
      </c>
      <c r="B1011" t="s">
        <v>360</v>
      </c>
      <c r="C1011" t="s">
        <v>11739</v>
      </c>
      <c r="D1011" t="s">
        <v>3193</v>
      </c>
      <c r="E1011" t="s">
        <v>93</v>
      </c>
      <c r="G1011" t="s">
        <v>2413</v>
      </c>
      <c r="H1011" t="s">
        <v>2414</v>
      </c>
      <c r="I1011" t="s">
        <v>92</v>
      </c>
      <c r="J1011" t="s">
        <v>2415</v>
      </c>
      <c r="K1011" t="s">
        <v>2415</v>
      </c>
      <c r="L1011" t="s">
        <v>3295</v>
      </c>
      <c r="N1011">
        <v>0.9</v>
      </c>
      <c r="O1011">
        <v>0.9</v>
      </c>
      <c r="R1011" s="14">
        <v>44978</v>
      </c>
      <c r="S1011" t="s">
        <v>207</v>
      </c>
      <c r="T1011" s="14">
        <v>44986</v>
      </c>
      <c r="U1011" s="16" t="s">
        <v>1872</v>
      </c>
      <c r="V1011" s="16">
        <f t="shared" si="150"/>
        <v>108</v>
      </c>
      <c r="W1011" s="16" t="s">
        <v>2404</v>
      </c>
      <c r="X1011" t="s">
        <v>207</v>
      </c>
      <c r="Y1011" s="16" t="s">
        <v>1873</v>
      </c>
      <c r="Z1011" s="16" t="s">
        <v>204</v>
      </c>
      <c r="AB1011" s="17">
        <f t="shared" si="151"/>
        <v>90</v>
      </c>
      <c r="AC1011" s="13">
        <v>45021</v>
      </c>
      <c r="AD1011">
        <f t="shared" si="149"/>
        <v>90</v>
      </c>
      <c r="AE1011" s="13">
        <v>45021</v>
      </c>
      <c r="AF1011">
        <f t="shared" si="147"/>
        <v>90</v>
      </c>
      <c r="AG1011" s="13">
        <v>45021</v>
      </c>
      <c r="AH1011">
        <f t="shared" si="154"/>
        <v>6.3</v>
      </c>
      <c r="AI1011" s="13">
        <v>45007</v>
      </c>
      <c r="AJ1011">
        <f t="shared" si="148"/>
        <v>45</v>
      </c>
      <c r="AK1011" s="13">
        <v>45033</v>
      </c>
      <c r="AN1011" t="s">
        <v>204</v>
      </c>
      <c r="AO1011" s="13">
        <v>45062</v>
      </c>
      <c r="AR1011">
        <f t="shared" si="155"/>
        <v>3.5</v>
      </c>
      <c r="AS1011">
        <f t="shared" si="156"/>
        <v>3.15</v>
      </c>
      <c r="AT1011" t="s">
        <v>1946</v>
      </c>
    </row>
    <row r="1012" spans="1:46" ht="20.149999999999999" customHeight="1" x14ac:dyDescent="0.35">
      <c r="A1012">
        <v>1011</v>
      </c>
      <c r="B1012" t="s">
        <v>360</v>
      </c>
      <c r="C1012" t="s">
        <v>11740</v>
      </c>
      <c r="D1012" t="s">
        <v>3194</v>
      </c>
      <c r="E1012" t="s">
        <v>93</v>
      </c>
      <c r="G1012" t="s">
        <v>2413</v>
      </c>
      <c r="H1012" t="s">
        <v>2414</v>
      </c>
      <c r="I1012" t="s">
        <v>92</v>
      </c>
      <c r="J1012" t="s">
        <v>2415</v>
      </c>
      <c r="K1012" t="s">
        <v>2415</v>
      </c>
      <c r="L1012" t="s">
        <v>3296</v>
      </c>
      <c r="N1012">
        <v>1.34</v>
      </c>
      <c r="O1012">
        <v>1.34</v>
      </c>
      <c r="R1012" s="14">
        <v>44981</v>
      </c>
      <c r="S1012" t="s">
        <v>207</v>
      </c>
      <c r="T1012" s="14">
        <v>44987</v>
      </c>
      <c r="U1012" s="16" t="s">
        <v>1872</v>
      </c>
      <c r="V1012" s="16">
        <f t="shared" si="150"/>
        <v>160.80000000000001</v>
      </c>
      <c r="W1012" s="16" t="s">
        <v>2404</v>
      </c>
      <c r="X1012" t="s">
        <v>207</v>
      </c>
      <c r="Y1012" s="16" t="s">
        <v>1873</v>
      </c>
      <c r="Z1012" s="16" t="s">
        <v>204</v>
      </c>
      <c r="AB1012" s="17">
        <f t="shared" si="151"/>
        <v>134</v>
      </c>
      <c r="AC1012" s="13">
        <v>45022</v>
      </c>
      <c r="AD1012">
        <f t="shared" si="149"/>
        <v>134</v>
      </c>
      <c r="AE1012" s="13">
        <v>45022</v>
      </c>
      <c r="AF1012">
        <f t="shared" si="147"/>
        <v>134</v>
      </c>
      <c r="AG1012" s="13">
        <v>45022</v>
      </c>
      <c r="AH1012">
        <f t="shared" si="154"/>
        <v>9.3800000000000008</v>
      </c>
      <c r="AI1012" s="13">
        <v>45008</v>
      </c>
      <c r="AJ1012">
        <f t="shared" si="148"/>
        <v>67</v>
      </c>
      <c r="AK1012" s="13">
        <v>45034</v>
      </c>
      <c r="AN1012" t="s">
        <v>204</v>
      </c>
      <c r="AO1012" s="13">
        <v>45063</v>
      </c>
      <c r="AR1012">
        <f t="shared" si="155"/>
        <v>3.5</v>
      </c>
      <c r="AS1012">
        <f t="shared" si="156"/>
        <v>4.6900000000000004</v>
      </c>
      <c r="AT1012" t="s">
        <v>1946</v>
      </c>
    </row>
    <row r="1013" spans="1:46" ht="20.149999999999999" customHeight="1" x14ac:dyDescent="0.35">
      <c r="A1013">
        <v>1012</v>
      </c>
      <c r="B1013" t="s">
        <v>360</v>
      </c>
      <c r="C1013" t="s">
        <v>11741</v>
      </c>
      <c r="D1013" t="s">
        <v>3195</v>
      </c>
      <c r="E1013" t="s">
        <v>93</v>
      </c>
      <c r="G1013" t="s">
        <v>2413</v>
      </c>
      <c r="H1013" t="s">
        <v>2414</v>
      </c>
      <c r="I1013" t="s">
        <v>92</v>
      </c>
      <c r="J1013" t="s">
        <v>2415</v>
      </c>
      <c r="K1013" t="s">
        <v>2415</v>
      </c>
      <c r="L1013" t="s">
        <v>3297</v>
      </c>
      <c r="N1013">
        <v>1.5</v>
      </c>
      <c r="O1013">
        <v>1.5</v>
      </c>
      <c r="R1013" s="14">
        <v>44974</v>
      </c>
      <c r="S1013" t="s">
        <v>207</v>
      </c>
      <c r="T1013" s="14">
        <v>44988</v>
      </c>
      <c r="U1013" s="16" t="s">
        <v>1872</v>
      </c>
      <c r="V1013" s="16">
        <f t="shared" si="150"/>
        <v>180</v>
      </c>
      <c r="W1013" s="16" t="s">
        <v>2404</v>
      </c>
      <c r="X1013" t="s">
        <v>207</v>
      </c>
      <c r="Y1013" s="16" t="s">
        <v>1873</v>
      </c>
      <c r="Z1013" s="16" t="s">
        <v>204</v>
      </c>
      <c r="AB1013" s="17">
        <f t="shared" si="151"/>
        <v>150</v>
      </c>
      <c r="AC1013" s="13">
        <v>45023</v>
      </c>
      <c r="AD1013">
        <f t="shared" si="149"/>
        <v>150</v>
      </c>
      <c r="AE1013" s="13">
        <v>45023</v>
      </c>
      <c r="AF1013">
        <f t="shared" si="147"/>
        <v>150</v>
      </c>
      <c r="AG1013" s="13">
        <v>45023</v>
      </c>
      <c r="AH1013">
        <f t="shared" si="154"/>
        <v>10.5</v>
      </c>
      <c r="AI1013" s="13">
        <v>44999</v>
      </c>
      <c r="AJ1013">
        <f t="shared" si="148"/>
        <v>75</v>
      </c>
      <c r="AK1013" s="13">
        <v>45035</v>
      </c>
      <c r="AN1013" t="s">
        <v>204</v>
      </c>
      <c r="AO1013" s="13">
        <v>45064</v>
      </c>
      <c r="AR1013">
        <f t="shared" si="155"/>
        <v>3.5</v>
      </c>
      <c r="AS1013">
        <f t="shared" si="156"/>
        <v>5.25</v>
      </c>
      <c r="AT1013" t="s">
        <v>1946</v>
      </c>
    </row>
    <row r="1014" spans="1:46" ht="20.149999999999999" customHeight="1" x14ac:dyDescent="0.35">
      <c r="A1014">
        <v>1013</v>
      </c>
      <c r="B1014" t="s">
        <v>360</v>
      </c>
      <c r="C1014" t="s">
        <v>11742</v>
      </c>
      <c r="D1014" t="s">
        <v>3196</v>
      </c>
      <c r="E1014" t="s">
        <v>93</v>
      </c>
      <c r="G1014" t="s">
        <v>2413</v>
      </c>
      <c r="H1014" t="s">
        <v>2414</v>
      </c>
      <c r="I1014" t="s">
        <v>92</v>
      </c>
      <c r="J1014" t="s">
        <v>2415</v>
      </c>
      <c r="K1014" t="s">
        <v>2415</v>
      </c>
      <c r="L1014" t="s">
        <v>3298</v>
      </c>
      <c r="N1014">
        <v>1</v>
      </c>
      <c r="O1014">
        <v>1</v>
      </c>
      <c r="R1014" s="14">
        <v>44975</v>
      </c>
      <c r="S1014" t="s">
        <v>207</v>
      </c>
      <c r="T1014" s="14">
        <v>44989</v>
      </c>
      <c r="U1014" s="16" t="s">
        <v>1872</v>
      </c>
      <c r="V1014" s="16">
        <f t="shared" si="150"/>
        <v>120</v>
      </c>
      <c r="W1014" s="16" t="s">
        <v>2404</v>
      </c>
      <c r="X1014" t="s">
        <v>207</v>
      </c>
      <c r="Y1014" s="16" t="s">
        <v>1873</v>
      </c>
      <c r="Z1014" s="16" t="s">
        <v>204</v>
      </c>
      <c r="AB1014" s="17">
        <f t="shared" si="151"/>
        <v>100</v>
      </c>
      <c r="AC1014" s="13">
        <v>45024</v>
      </c>
      <c r="AD1014">
        <f t="shared" si="149"/>
        <v>100</v>
      </c>
      <c r="AE1014" s="13">
        <v>45024</v>
      </c>
      <c r="AF1014">
        <f t="shared" ref="AF1014:AF1077" si="157">N1014*100</f>
        <v>100</v>
      </c>
      <c r="AG1014" s="13">
        <v>45024</v>
      </c>
      <c r="AH1014">
        <f t="shared" si="154"/>
        <v>7</v>
      </c>
      <c r="AI1014" s="13">
        <v>45000</v>
      </c>
      <c r="AJ1014">
        <f t="shared" ref="AJ1014:AJ1062" si="158">N1014*50</f>
        <v>50</v>
      </c>
      <c r="AK1014" s="13">
        <v>45036</v>
      </c>
      <c r="AN1014" t="s">
        <v>204</v>
      </c>
      <c r="AO1014" s="13">
        <v>45065</v>
      </c>
      <c r="AR1014">
        <f t="shared" si="155"/>
        <v>3.5</v>
      </c>
      <c r="AS1014">
        <f t="shared" si="156"/>
        <v>3.5</v>
      </c>
      <c r="AT1014" t="s">
        <v>1946</v>
      </c>
    </row>
    <row r="1015" spans="1:46" ht="20.149999999999999" customHeight="1" x14ac:dyDescent="0.35">
      <c r="A1015">
        <v>1014</v>
      </c>
      <c r="B1015" t="s">
        <v>360</v>
      </c>
      <c r="C1015" t="s">
        <v>11743</v>
      </c>
      <c r="D1015" t="s">
        <v>3197</v>
      </c>
      <c r="E1015" t="s">
        <v>93</v>
      </c>
      <c r="G1015" t="s">
        <v>2413</v>
      </c>
      <c r="H1015" t="s">
        <v>2414</v>
      </c>
      <c r="I1015" t="s">
        <v>92</v>
      </c>
      <c r="J1015" t="s">
        <v>2415</v>
      </c>
      <c r="K1015" t="s">
        <v>2415</v>
      </c>
      <c r="L1015" t="s">
        <v>3299</v>
      </c>
      <c r="N1015">
        <v>1.5</v>
      </c>
      <c r="O1015">
        <v>1.5</v>
      </c>
      <c r="R1015" s="14">
        <v>44976</v>
      </c>
      <c r="S1015" t="s">
        <v>207</v>
      </c>
      <c r="T1015" s="14">
        <v>44986</v>
      </c>
      <c r="U1015" s="16" t="s">
        <v>1872</v>
      </c>
      <c r="V1015" s="16">
        <f t="shared" si="150"/>
        <v>180</v>
      </c>
      <c r="W1015" s="16" t="s">
        <v>2404</v>
      </c>
      <c r="X1015" t="s">
        <v>207</v>
      </c>
      <c r="Y1015" s="16" t="s">
        <v>1873</v>
      </c>
      <c r="Z1015" s="16" t="s">
        <v>204</v>
      </c>
      <c r="AB1015" s="17">
        <f t="shared" si="151"/>
        <v>150</v>
      </c>
      <c r="AC1015" s="13">
        <v>45025</v>
      </c>
      <c r="AD1015">
        <f t="shared" si="149"/>
        <v>150</v>
      </c>
      <c r="AE1015" s="13">
        <v>45025</v>
      </c>
      <c r="AF1015">
        <f t="shared" si="157"/>
        <v>150</v>
      </c>
      <c r="AG1015" s="13">
        <v>45025</v>
      </c>
      <c r="AH1015">
        <f t="shared" si="154"/>
        <v>10.5</v>
      </c>
      <c r="AI1015" s="13">
        <v>45001</v>
      </c>
      <c r="AJ1015">
        <f t="shared" si="158"/>
        <v>75</v>
      </c>
      <c r="AK1015" s="13">
        <v>45032</v>
      </c>
      <c r="AN1015" t="s">
        <v>204</v>
      </c>
      <c r="AO1015" s="13">
        <v>45066</v>
      </c>
      <c r="AR1015">
        <f t="shared" si="155"/>
        <v>3.5</v>
      </c>
      <c r="AS1015">
        <f t="shared" si="156"/>
        <v>5.25</v>
      </c>
      <c r="AT1015" t="s">
        <v>1946</v>
      </c>
    </row>
    <row r="1016" spans="1:46" ht="20.149999999999999" customHeight="1" x14ac:dyDescent="0.35">
      <c r="A1016">
        <v>1015</v>
      </c>
      <c r="B1016" t="s">
        <v>360</v>
      </c>
      <c r="C1016" t="s">
        <v>11744</v>
      </c>
      <c r="D1016" t="s">
        <v>3198</v>
      </c>
      <c r="E1016" t="s">
        <v>93</v>
      </c>
      <c r="G1016" t="s">
        <v>2413</v>
      </c>
      <c r="H1016" t="s">
        <v>2414</v>
      </c>
      <c r="I1016" t="s">
        <v>92</v>
      </c>
      <c r="J1016" t="s">
        <v>2415</v>
      </c>
      <c r="K1016" t="s">
        <v>2415</v>
      </c>
      <c r="L1016" t="s">
        <v>3250</v>
      </c>
      <c r="N1016">
        <v>0.4</v>
      </c>
      <c r="O1016">
        <v>0.4</v>
      </c>
      <c r="R1016" s="14">
        <v>44977</v>
      </c>
      <c r="S1016" t="s">
        <v>207</v>
      </c>
      <c r="T1016" s="14">
        <v>44987</v>
      </c>
      <c r="U1016" s="16" t="s">
        <v>1872</v>
      </c>
      <c r="V1016" s="16">
        <f t="shared" si="150"/>
        <v>48</v>
      </c>
      <c r="W1016" s="16" t="s">
        <v>2404</v>
      </c>
      <c r="X1016" t="s">
        <v>207</v>
      </c>
      <c r="Y1016" s="16" t="s">
        <v>1873</v>
      </c>
      <c r="Z1016" s="16" t="s">
        <v>204</v>
      </c>
      <c r="AB1016" s="17">
        <f t="shared" si="151"/>
        <v>40</v>
      </c>
      <c r="AC1016" s="13">
        <v>45029</v>
      </c>
      <c r="AD1016">
        <f t="shared" si="149"/>
        <v>40</v>
      </c>
      <c r="AE1016" s="13">
        <v>45029</v>
      </c>
      <c r="AF1016">
        <f t="shared" si="157"/>
        <v>40</v>
      </c>
      <c r="AG1016" s="13">
        <v>45029</v>
      </c>
      <c r="AH1016">
        <f t="shared" si="154"/>
        <v>2.8000000000000003</v>
      </c>
      <c r="AI1016" s="13">
        <v>44999</v>
      </c>
      <c r="AJ1016">
        <f t="shared" si="158"/>
        <v>20</v>
      </c>
      <c r="AK1016" s="13">
        <v>45033</v>
      </c>
      <c r="AN1016" t="s">
        <v>204</v>
      </c>
      <c r="AO1016" s="13">
        <v>45069</v>
      </c>
      <c r="AR1016">
        <f t="shared" si="155"/>
        <v>3.5</v>
      </c>
      <c r="AS1016">
        <f t="shared" si="156"/>
        <v>1.4000000000000001</v>
      </c>
      <c r="AT1016" t="s">
        <v>1946</v>
      </c>
    </row>
    <row r="1017" spans="1:46" ht="20.149999999999999" customHeight="1" x14ac:dyDescent="0.35">
      <c r="A1017">
        <v>1016</v>
      </c>
      <c r="B1017" t="s">
        <v>360</v>
      </c>
      <c r="C1017" t="s">
        <v>11745</v>
      </c>
      <c r="D1017" t="s">
        <v>3199</v>
      </c>
      <c r="E1017" t="s">
        <v>93</v>
      </c>
      <c r="G1017" t="s">
        <v>2413</v>
      </c>
      <c r="H1017" t="s">
        <v>2414</v>
      </c>
      <c r="I1017" t="s">
        <v>92</v>
      </c>
      <c r="J1017" t="s">
        <v>2415</v>
      </c>
      <c r="K1017" t="s">
        <v>2415</v>
      </c>
      <c r="L1017" t="s">
        <v>3300</v>
      </c>
      <c r="N1017">
        <v>0.75</v>
      </c>
      <c r="O1017">
        <v>0.75</v>
      </c>
      <c r="R1017" s="14">
        <v>44978</v>
      </c>
      <c r="S1017" t="s">
        <v>207</v>
      </c>
      <c r="T1017" s="14">
        <v>44988</v>
      </c>
      <c r="U1017" s="16" t="s">
        <v>1872</v>
      </c>
      <c r="V1017" s="16">
        <f t="shared" si="150"/>
        <v>90</v>
      </c>
      <c r="W1017" s="16" t="s">
        <v>2404</v>
      </c>
      <c r="X1017" t="s">
        <v>207</v>
      </c>
      <c r="Y1017" s="16" t="s">
        <v>1873</v>
      </c>
      <c r="Z1017" s="16" t="s">
        <v>204</v>
      </c>
      <c r="AB1017" s="17">
        <f t="shared" si="151"/>
        <v>75</v>
      </c>
      <c r="AC1017" s="13">
        <v>45017</v>
      </c>
      <c r="AD1017">
        <f t="shared" si="149"/>
        <v>75</v>
      </c>
      <c r="AE1017" s="13">
        <v>45017</v>
      </c>
      <c r="AF1017">
        <f t="shared" si="157"/>
        <v>75</v>
      </c>
      <c r="AG1017" s="13">
        <v>45017</v>
      </c>
      <c r="AH1017">
        <f t="shared" si="154"/>
        <v>5.25</v>
      </c>
      <c r="AI1017" s="13">
        <v>45000</v>
      </c>
      <c r="AJ1017">
        <f t="shared" si="158"/>
        <v>37.5</v>
      </c>
      <c r="AK1017" s="13">
        <v>45034</v>
      </c>
      <c r="AN1017" t="s">
        <v>204</v>
      </c>
      <c r="AO1017" s="13">
        <v>45070</v>
      </c>
      <c r="AR1017">
        <f t="shared" si="155"/>
        <v>3.5</v>
      </c>
      <c r="AS1017">
        <f t="shared" si="156"/>
        <v>2.625</v>
      </c>
      <c r="AT1017" t="s">
        <v>1946</v>
      </c>
    </row>
    <row r="1018" spans="1:46" ht="20.149999999999999" customHeight="1" x14ac:dyDescent="0.35">
      <c r="A1018">
        <v>1017</v>
      </c>
      <c r="B1018" t="s">
        <v>360</v>
      </c>
      <c r="C1018" t="s">
        <v>11746</v>
      </c>
      <c r="D1018" t="s">
        <v>3200</v>
      </c>
      <c r="E1018" t="s">
        <v>93</v>
      </c>
      <c r="G1018" t="s">
        <v>2413</v>
      </c>
      <c r="H1018" t="s">
        <v>2414</v>
      </c>
      <c r="I1018" t="s">
        <v>92</v>
      </c>
      <c r="J1018" t="s">
        <v>2415</v>
      </c>
      <c r="K1018" t="s">
        <v>2415</v>
      </c>
      <c r="L1018" t="s">
        <v>3250</v>
      </c>
      <c r="N1018">
        <v>0.8</v>
      </c>
      <c r="O1018">
        <v>0.8</v>
      </c>
      <c r="R1018" s="14">
        <v>44981</v>
      </c>
      <c r="S1018" t="s">
        <v>207</v>
      </c>
      <c r="T1018" s="14">
        <v>44986</v>
      </c>
      <c r="U1018" s="16" t="s">
        <v>1872</v>
      </c>
      <c r="V1018" s="16">
        <f t="shared" si="150"/>
        <v>96</v>
      </c>
      <c r="W1018" s="16" t="s">
        <v>2404</v>
      </c>
      <c r="X1018" t="s">
        <v>207</v>
      </c>
      <c r="Y1018" s="16" t="s">
        <v>1873</v>
      </c>
      <c r="Z1018" s="16" t="s">
        <v>204</v>
      </c>
      <c r="AB1018" s="17">
        <f t="shared" si="151"/>
        <v>80</v>
      </c>
      <c r="AC1018" s="13">
        <v>45018</v>
      </c>
      <c r="AD1018">
        <f t="shared" si="149"/>
        <v>80</v>
      </c>
      <c r="AE1018" s="13">
        <v>45018</v>
      </c>
      <c r="AF1018">
        <f t="shared" si="157"/>
        <v>80</v>
      </c>
      <c r="AG1018" s="13">
        <v>45018</v>
      </c>
      <c r="AH1018">
        <f t="shared" si="154"/>
        <v>5.6000000000000005</v>
      </c>
      <c r="AI1018" s="13">
        <v>45001</v>
      </c>
      <c r="AJ1018">
        <f t="shared" si="158"/>
        <v>40</v>
      </c>
      <c r="AK1018" s="13">
        <v>45035</v>
      </c>
      <c r="AN1018" t="s">
        <v>204</v>
      </c>
      <c r="AO1018" s="13">
        <v>45071</v>
      </c>
      <c r="AR1018">
        <f t="shared" si="155"/>
        <v>3.5</v>
      </c>
      <c r="AS1018">
        <f t="shared" si="156"/>
        <v>2.8000000000000003</v>
      </c>
      <c r="AT1018" t="s">
        <v>1946</v>
      </c>
    </row>
    <row r="1019" spans="1:46" ht="20.149999999999999" customHeight="1" x14ac:dyDescent="0.35">
      <c r="A1019">
        <v>1018</v>
      </c>
      <c r="B1019" t="s">
        <v>360</v>
      </c>
      <c r="C1019" t="s">
        <v>11747</v>
      </c>
      <c r="D1019" t="s">
        <v>3201</v>
      </c>
      <c r="E1019" t="s">
        <v>93</v>
      </c>
      <c r="G1019" t="s">
        <v>2413</v>
      </c>
      <c r="H1019" t="s">
        <v>2414</v>
      </c>
      <c r="I1019" t="s">
        <v>92</v>
      </c>
      <c r="J1019" t="s">
        <v>2415</v>
      </c>
      <c r="K1019" t="s">
        <v>2415</v>
      </c>
      <c r="L1019" t="s">
        <v>3250</v>
      </c>
      <c r="N1019">
        <v>0.8</v>
      </c>
      <c r="O1019">
        <v>0.8</v>
      </c>
      <c r="R1019" s="14">
        <v>44984</v>
      </c>
      <c r="S1019" t="s">
        <v>207</v>
      </c>
      <c r="T1019" s="14">
        <v>44987</v>
      </c>
      <c r="U1019" s="16" t="s">
        <v>1872</v>
      </c>
      <c r="V1019" s="16">
        <f t="shared" si="150"/>
        <v>96</v>
      </c>
      <c r="W1019" s="16" t="s">
        <v>2404</v>
      </c>
      <c r="X1019" t="s">
        <v>207</v>
      </c>
      <c r="Y1019" s="16" t="s">
        <v>1873</v>
      </c>
      <c r="Z1019" s="16" t="s">
        <v>204</v>
      </c>
      <c r="AB1019" s="17">
        <f t="shared" si="151"/>
        <v>80</v>
      </c>
      <c r="AC1019" s="13">
        <v>45019</v>
      </c>
      <c r="AD1019">
        <f t="shared" si="149"/>
        <v>80</v>
      </c>
      <c r="AE1019" s="13">
        <v>45019</v>
      </c>
      <c r="AF1019">
        <f t="shared" si="157"/>
        <v>80</v>
      </c>
      <c r="AG1019" s="13">
        <v>45019</v>
      </c>
      <c r="AH1019">
        <f t="shared" si="154"/>
        <v>5.6000000000000005</v>
      </c>
      <c r="AI1019" s="13">
        <v>45002</v>
      </c>
      <c r="AJ1019">
        <f t="shared" si="158"/>
        <v>40</v>
      </c>
      <c r="AK1019" s="13">
        <v>45036</v>
      </c>
      <c r="AN1019" t="s">
        <v>204</v>
      </c>
      <c r="AO1019" s="13">
        <v>45062</v>
      </c>
      <c r="AR1019">
        <f t="shared" si="155"/>
        <v>3.5</v>
      </c>
      <c r="AS1019">
        <f t="shared" si="156"/>
        <v>2.8000000000000003</v>
      </c>
      <c r="AT1019" t="s">
        <v>1946</v>
      </c>
    </row>
    <row r="1020" spans="1:46" ht="20.149999999999999" customHeight="1" x14ac:dyDescent="0.35">
      <c r="A1020">
        <v>1019</v>
      </c>
      <c r="B1020" t="s">
        <v>360</v>
      </c>
      <c r="C1020" t="s">
        <v>11748</v>
      </c>
      <c r="D1020" t="s">
        <v>3202</v>
      </c>
      <c r="E1020" t="s">
        <v>93</v>
      </c>
      <c r="G1020" t="s">
        <v>2413</v>
      </c>
      <c r="H1020" t="s">
        <v>2414</v>
      </c>
      <c r="I1020" t="s">
        <v>92</v>
      </c>
      <c r="J1020" t="s">
        <v>2415</v>
      </c>
      <c r="K1020" t="s">
        <v>2415</v>
      </c>
      <c r="L1020" t="s">
        <v>3250</v>
      </c>
      <c r="N1020">
        <v>0.8</v>
      </c>
      <c r="O1020">
        <v>0.8</v>
      </c>
      <c r="R1020" s="14">
        <v>44974</v>
      </c>
      <c r="S1020" t="s">
        <v>207</v>
      </c>
      <c r="T1020" s="14">
        <v>44988</v>
      </c>
      <c r="U1020" s="16" t="s">
        <v>1872</v>
      </c>
      <c r="V1020" s="16">
        <f t="shared" si="150"/>
        <v>96</v>
      </c>
      <c r="W1020" s="16" t="s">
        <v>2404</v>
      </c>
      <c r="X1020" t="s">
        <v>207</v>
      </c>
      <c r="Y1020" s="16" t="s">
        <v>1873</v>
      </c>
      <c r="Z1020" s="16" t="s">
        <v>204</v>
      </c>
      <c r="AB1020" s="17">
        <f t="shared" si="151"/>
        <v>80</v>
      </c>
      <c r="AC1020" s="13">
        <v>45020</v>
      </c>
      <c r="AD1020">
        <f t="shared" si="149"/>
        <v>80</v>
      </c>
      <c r="AE1020" s="13">
        <v>45020</v>
      </c>
      <c r="AF1020">
        <f t="shared" si="157"/>
        <v>80</v>
      </c>
      <c r="AG1020" s="13">
        <v>45020</v>
      </c>
      <c r="AH1020">
        <f t="shared" si="154"/>
        <v>5.6000000000000005</v>
      </c>
      <c r="AI1020" s="13">
        <v>45005</v>
      </c>
      <c r="AJ1020">
        <f t="shared" si="158"/>
        <v>40</v>
      </c>
      <c r="AK1020" s="13">
        <v>45037</v>
      </c>
      <c r="AN1020" t="s">
        <v>204</v>
      </c>
      <c r="AO1020" s="13">
        <v>45063</v>
      </c>
      <c r="AR1020">
        <f t="shared" si="155"/>
        <v>3.5</v>
      </c>
      <c r="AS1020">
        <f t="shared" si="156"/>
        <v>2.8000000000000003</v>
      </c>
      <c r="AT1020" t="s">
        <v>1946</v>
      </c>
    </row>
    <row r="1021" spans="1:46" ht="20.149999999999999" customHeight="1" x14ac:dyDescent="0.35">
      <c r="A1021">
        <v>1020</v>
      </c>
      <c r="B1021" t="s">
        <v>360</v>
      </c>
      <c r="C1021" t="s">
        <v>11749</v>
      </c>
      <c r="D1021" t="s">
        <v>3203</v>
      </c>
      <c r="E1021" t="s">
        <v>93</v>
      </c>
      <c r="G1021" t="s">
        <v>2413</v>
      </c>
      <c r="H1021" t="s">
        <v>2414</v>
      </c>
      <c r="I1021" t="s">
        <v>92</v>
      </c>
      <c r="J1021" t="s">
        <v>2415</v>
      </c>
      <c r="K1021" t="s">
        <v>2415</v>
      </c>
      <c r="L1021" t="s">
        <v>3250</v>
      </c>
      <c r="N1021">
        <v>0.8</v>
      </c>
      <c r="O1021">
        <v>0.8</v>
      </c>
      <c r="R1021" s="14">
        <v>44975</v>
      </c>
      <c r="S1021" t="s">
        <v>207</v>
      </c>
      <c r="T1021" s="14">
        <v>44989</v>
      </c>
      <c r="U1021" s="16" t="s">
        <v>1872</v>
      </c>
      <c r="V1021" s="16">
        <f t="shared" si="150"/>
        <v>96</v>
      </c>
      <c r="W1021" s="16" t="s">
        <v>2404</v>
      </c>
      <c r="X1021" t="s">
        <v>207</v>
      </c>
      <c r="Y1021" s="16" t="s">
        <v>1873</v>
      </c>
      <c r="Z1021" s="16" t="s">
        <v>204</v>
      </c>
      <c r="AB1021" s="17">
        <f t="shared" si="151"/>
        <v>80</v>
      </c>
      <c r="AC1021" s="13">
        <v>45021</v>
      </c>
      <c r="AD1021">
        <f t="shared" si="149"/>
        <v>80</v>
      </c>
      <c r="AE1021" s="13">
        <v>45021</v>
      </c>
      <c r="AF1021">
        <f t="shared" si="157"/>
        <v>80</v>
      </c>
      <c r="AG1021" s="13">
        <v>45021</v>
      </c>
      <c r="AH1021">
        <f t="shared" si="154"/>
        <v>5.6000000000000005</v>
      </c>
      <c r="AI1021" s="13">
        <v>45006</v>
      </c>
      <c r="AJ1021">
        <f t="shared" si="158"/>
        <v>40</v>
      </c>
      <c r="AK1021" s="13">
        <v>45040</v>
      </c>
      <c r="AN1021" t="s">
        <v>204</v>
      </c>
      <c r="AO1021" s="13">
        <v>45064</v>
      </c>
      <c r="AR1021">
        <f t="shared" si="155"/>
        <v>3.5</v>
      </c>
      <c r="AS1021">
        <f t="shared" si="156"/>
        <v>2.8000000000000003</v>
      </c>
      <c r="AT1021" t="s">
        <v>1946</v>
      </c>
    </row>
    <row r="1022" spans="1:46" ht="20.149999999999999" customHeight="1" x14ac:dyDescent="0.35">
      <c r="A1022">
        <v>1021</v>
      </c>
      <c r="B1022" t="s">
        <v>360</v>
      </c>
      <c r="C1022" t="s">
        <v>11750</v>
      </c>
      <c r="D1022" t="s">
        <v>3204</v>
      </c>
      <c r="E1022" t="s">
        <v>93</v>
      </c>
      <c r="G1022" t="s">
        <v>2413</v>
      </c>
      <c r="H1022" t="s">
        <v>2414</v>
      </c>
      <c r="I1022" t="s">
        <v>92</v>
      </c>
      <c r="J1022" t="s">
        <v>2415</v>
      </c>
      <c r="K1022" t="s">
        <v>2415</v>
      </c>
      <c r="L1022" t="s">
        <v>3250</v>
      </c>
      <c r="N1022">
        <v>0.8</v>
      </c>
      <c r="O1022">
        <v>0.8</v>
      </c>
      <c r="R1022" s="14">
        <v>44976</v>
      </c>
      <c r="S1022" t="s">
        <v>207</v>
      </c>
      <c r="T1022" s="14">
        <v>44990</v>
      </c>
      <c r="U1022" s="16" t="s">
        <v>1872</v>
      </c>
      <c r="V1022" s="16">
        <f t="shared" si="150"/>
        <v>96</v>
      </c>
      <c r="W1022" s="16" t="s">
        <v>2404</v>
      </c>
      <c r="X1022" t="s">
        <v>207</v>
      </c>
      <c r="Y1022" s="16" t="s">
        <v>1873</v>
      </c>
      <c r="Z1022" s="16" t="s">
        <v>204</v>
      </c>
      <c r="AB1022" s="17">
        <f t="shared" si="151"/>
        <v>80</v>
      </c>
      <c r="AC1022" s="13">
        <v>45022</v>
      </c>
      <c r="AD1022">
        <f t="shared" si="149"/>
        <v>80</v>
      </c>
      <c r="AE1022" s="13">
        <v>45022</v>
      </c>
      <c r="AF1022">
        <f t="shared" si="157"/>
        <v>80</v>
      </c>
      <c r="AG1022" s="13">
        <v>45022</v>
      </c>
      <c r="AH1022">
        <f t="shared" si="154"/>
        <v>5.6000000000000005</v>
      </c>
      <c r="AI1022" s="13">
        <v>45007</v>
      </c>
      <c r="AJ1022">
        <f t="shared" si="158"/>
        <v>40</v>
      </c>
      <c r="AK1022" s="13">
        <v>45041</v>
      </c>
      <c r="AN1022" t="s">
        <v>204</v>
      </c>
      <c r="AO1022" s="13">
        <v>45065</v>
      </c>
      <c r="AR1022">
        <f t="shared" si="155"/>
        <v>3.5</v>
      </c>
      <c r="AS1022">
        <f t="shared" si="156"/>
        <v>2.8000000000000003</v>
      </c>
      <c r="AT1022" t="s">
        <v>1946</v>
      </c>
    </row>
    <row r="1023" spans="1:46" ht="20.149999999999999" customHeight="1" x14ac:dyDescent="0.35">
      <c r="A1023">
        <v>1022</v>
      </c>
      <c r="B1023" t="s">
        <v>360</v>
      </c>
      <c r="C1023" t="s">
        <v>11751</v>
      </c>
      <c r="D1023" t="s">
        <v>3205</v>
      </c>
      <c r="E1023" t="s">
        <v>93</v>
      </c>
      <c r="G1023" t="s">
        <v>2413</v>
      </c>
      <c r="H1023" t="s">
        <v>2414</v>
      </c>
      <c r="I1023" t="s">
        <v>92</v>
      </c>
      <c r="J1023" t="s">
        <v>2415</v>
      </c>
      <c r="K1023" t="s">
        <v>2415</v>
      </c>
      <c r="L1023" t="s">
        <v>3301</v>
      </c>
      <c r="N1023">
        <v>0.9</v>
      </c>
      <c r="O1023">
        <v>0.9</v>
      </c>
      <c r="R1023" s="14">
        <v>44977</v>
      </c>
      <c r="S1023" t="s">
        <v>207</v>
      </c>
      <c r="T1023" s="14">
        <v>44991</v>
      </c>
      <c r="U1023" s="16" t="s">
        <v>1872</v>
      </c>
      <c r="V1023" s="16">
        <f t="shared" si="150"/>
        <v>108</v>
      </c>
      <c r="W1023" s="16" t="s">
        <v>2404</v>
      </c>
      <c r="X1023" t="s">
        <v>207</v>
      </c>
      <c r="Y1023" s="16" t="s">
        <v>1873</v>
      </c>
      <c r="Z1023" s="16" t="s">
        <v>204</v>
      </c>
      <c r="AB1023" s="17">
        <f t="shared" si="151"/>
        <v>90</v>
      </c>
      <c r="AC1023" s="13">
        <v>45023</v>
      </c>
      <c r="AD1023">
        <f t="shared" si="149"/>
        <v>90</v>
      </c>
      <c r="AE1023" s="13">
        <v>45023</v>
      </c>
      <c r="AF1023">
        <f t="shared" si="157"/>
        <v>90</v>
      </c>
      <c r="AG1023" s="13">
        <v>45023</v>
      </c>
      <c r="AH1023">
        <f t="shared" si="154"/>
        <v>6.3</v>
      </c>
      <c r="AI1023" s="13">
        <v>45008</v>
      </c>
      <c r="AJ1023">
        <f t="shared" si="158"/>
        <v>45</v>
      </c>
      <c r="AK1023" s="13">
        <v>45042</v>
      </c>
      <c r="AN1023" t="s">
        <v>204</v>
      </c>
      <c r="AO1023" s="13">
        <v>45066</v>
      </c>
      <c r="AR1023">
        <f t="shared" si="155"/>
        <v>3.5</v>
      </c>
      <c r="AS1023">
        <f t="shared" si="156"/>
        <v>3.15</v>
      </c>
      <c r="AT1023" t="s">
        <v>1946</v>
      </c>
    </row>
    <row r="1024" spans="1:46" ht="20.149999999999999" customHeight="1" x14ac:dyDescent="0.35">
      <c r="A1024">
        <v>1023</v>
      </c>
      <c r="B1024" t="s">
        <v>360</v>
      </c>
      <c r="C1024" t="s">
        <v>11752</v>
      </c>
      <c r="D1024" t="s">
        <v>3206</v>
      </c>
      <c r="E1024" t="s">
        <v>93</v>
      </c>
      <c r="G1024" t="s">
        <v>2413</v>
      </c>
      <c r="H1024" t="s">
        <v>2414</v>
      </c>
      <c r="I1024" t="s">
        <v>92</v>
      </c>
      <c r="J1024" t="s">
        <v>2415</v>
      </c>
      <c r="K1024" t="s">
        <v>2415</v>
      </c>
      <c r="L1024" t="s">
        <v>3250</v>
      </c>
      <c r="N1024">
        <v>0.8</v>
      </c>
      <c r="O1024">
        <v>0.8</v>
      </c>
      <c r="R1024" s="14">
        <v>44978</v>
      </c>
      <c r="S1024" t="s">
        <v>207</v>
      </c>
      <c r="T1024" s="14">
        <v>44994</v>
      </c>
      <c r="U1024" s="16" t="s">
        <v>1872</v>
      </c>
      <c r="V1024" s="16">
        <f t="shared" si="150"/>
        <v>96</v>
      </c>
      <c r="W1024" s="16" t="s">
        <v>2404</v>
      </c>
      <c r="X1024" t="s">
        <v>207</v>
      </c>
      <c r="Y1024" s="16" t="s">
        <v>1873</v>
      </c>
      <c r="Z1024" s="16" t="s">
        <v>204</v>
      </c>
      <c r="AB1024" s="17">
        <f t="shared" si="151"/>
        <v>80</v>
      </c>
      <c r="AC1024" s="13">
        <v>45024</v>
      </c>
      <c r="AD1024">
        <f t="shared" si="149"/>
        <v>80</v>
      </c>
      <c r="AE1024" s="13">
        <v>45024</v>
      </c>
      <c r="AF1024">
        <f t="shared" si="157"/>
        <v>80</v>
      </c>
      <c r="AG1024" s="13">
        <v>45024</v>
      </c>
      <c r="AH1024">
        <f t="shared" si="154"/>
        <v>5.6000000000000005</v>
      </c>
      <c r="AI1024" s="13">
        <v>44999</v>
      </c>
      <c r="AJ1024">
        <f t="shared" si="158"/>
        <v>40</v>
      </c>
      <c r="AK1024" s="13">
        <v>45032</v>
      </c>
      <c r="AN1024" t="s">
        <v>204</v>
      </c>
      <c r="AO1024" s="13">
        <v>45069</v>
      </c>
      <c r="AR1024">
        <f t="shared" si="155"/>
        <v>3.5</v>
      </c>
      <c r="AS1024">
        <f t="shared" si="156"/>
        <v>2.8000000000000003</v>
      </c>
      <c r="AT1024" t="s">
        <v>1946</v>
      </c>
    </row>
    <row r="1025" spans="1:46" ht="20.149999999999999" customHeight="1" x14ac:dyDescent="0.35">
      <c r="A1025">
        <v>1024</v>
      </c>
      <c r="B1025" t="s">
        <v>360</v>
      </c>
      <c r="C1025" t="s">
        <v>11753</v>
      </c>
      <c r="D1025" t="s">
        <v>3207</v>
      </c>
      <c r="E1025" t="s">
        <v>93</v>
      </c>
      <c r="G1025" t="s">
        <v>2413</v>
      </c>
      <c r="H1025" t="s">
        <v>2414</v>
      </c>
      <c r="I1025" t="s">
        <v>92</v>
      </c>
      <c r="J1025" t="s">
        <v>2415</v>
      </c>
      <c r="K1025" t="s">
        <v>2415</v>
      </c>
      <c r="L1025" t="s">
        <v>3302</v>
      </c>
      <c r="N1025">
        <v>1</v>
      </c>
      <c r="O1025">
        <v>1</v>
      </c>
      <c r="R1025" s="14">
        <v>44981</v>
      </c>
      <c r="S1025" t="s">
        <v>207</v>
      </c>
      <c r="T1025" s="14">
        <v>44995</v>
      </c>
      <c r="U1025" s="16" t="s">
        <v>1872</v>
      </c>
      <c r="V1025" s="16">
        <f t="shared" si="150"/>
        <v>120</v>
      </c>
      <c r="W1025" s="16" t="s">
        <v>2404</v>
      </c>
      <c r="X1025" t="s">
        <v>207</v>
      </c>
      <c r="Y1025" s="16" t="s">
        <v>1873</v>
      </c>
      <c r="Z1025" s="16" t="s">
        <v>204</v>
      </c>
      <c r="AB1025" s="17">
        <f t="shared" si="151"/>
        <v>100</v>
      </c>
      <c r="AC1025" s="13">
        <v>45025</v>
      </c>
      <c r="AD1025">
        <f t="shared" si="149"/>
        <v>100</v>
      </c>
      <c r="AE1025" s="13">
        <v>45025</v>
      </c>
      <c r="AF1025">
        <f t="shared" si="157"/>
        <v>100</v>
      </c>
      <c r="AG1025" s="13">
        <v>45025</v>
      </c>
      <c r="AH1025">
        <f t="shared" si="154"/>
        <v>7</v>
      </c>
      <c r="AI1025" s="13">
        <v>45000</v>
      </c>
      <c r="AJ1025">
        <f t="shared" si="158"/>
        <v>50</v>
      </c>
      <c r="AK1025" s="13">
        <v>45033</v>
      </c>
      <c r="AN1025" t="s">
        <v>204</v>
      </c>
      <c r="AO1025" s="13">
        <v>45070</v>
      </c>
      <c r="AR1025">
        <f t="shared" si="155"/>
        <v>3.5</v>
      </c>
      <c r="AS1025">
        <f t="shared" si="156"/>
        <v>3.5</v>
      </c>
      <c r="AT1025" t="s">
        <v>1946</v>
      </c>
    </row>
    <row r="1026" spans="1:46" ht="20.149999999999999" customHeight="1" x14ac:dyDescent="0.35">
      <c r="A1026">
        <v>1025</v>
      </c>
      <c r="B1026" t="s">
        <v>360</v>
      </c>
      <c r="C1026" t="s">
        <v>11754</v>
      </c>
      <c r="D1026" t="s">
        <v>3208</v>
      </c>
      <c r="E1026" t="s">
        <v>93</v>
      </c>
      <c r="G1026" t="s">
        <v>2413</v>
      </c>
      <c r="H1026" t="s">
        <v>2414</v>
      </c>
      <c r="I1026" t="s">
        <v>92</v>
      </c>
      <c r="J1026" t="s">
        <v>2415</v>
      </c>
      <c r="K1026" t="s">
        <v>2415</v>
      </c>
      <c r="L1026" t="s">
        <v>3250</v>
      </c>
      <c r="N1026">
        <v>0.4</v>
      </c>
      <c r="O1026">
        <v>0.4</v>
      </c>
      <c r="R1026" s="14">
        <v>44974</v>
      </c>
      <c r="S1026" t="s">
        <v>207</v>
      </c>
      <c r="T1026" s="14">
        <v>44986</v>
      </c>
      <c r="U1026" s="16" t="s">
        <v>1872</v>
      </c>
      <c r="V1026" s="16">
        <f t="shared" si="150"/>
        <v>48</v>
      </c>
      <c r="W1026" s="16" t="s">
        <v>2404</v>
      </c>
      <c r="X1026" t="s">
        <v>207</v>
      </c>
      <c r="Y1026" s="16" t="s">
        <v>1873</v>
      </c>
      <c r="Z1026" s="16" t="s">
        <v>204</v>
      </c>
      <c r="AB1026" s="17">
        <f t="shared" si="151"/>
        <v>40</v>
      </c>
      <c r="AC1026" s="13">
        <v>45029</v>
      </c>
      <c r="AD1026">
        <f t="shared" si="149"/>
        <v>40</v>
      </c>
      <c r="AE1026" s="13">
        <v>45029</v>
      </c>
      <c r="AF1026">
        <f t="shared" si="157"/>
        <v>40</v>
      </c>
      <c r="AG1026" s="13">
        <v>45029</v>
      </c>
      <c r="AH1026">
        <f t="shared" si="154"/>
        <v>2.8000000000000003</v>
      </c>
      <c r="AI1026" s="13">
        <v>45001</v>
      </c>
      <c r="AJ1026">
        <f t="shared" si="158"/>
        <v>20</v>
      </c>
      <c r="AK1026" s="13">
        <v>45034</v>
      </c>
      <c r="AN1026" t="s">
        <v>204</v>
      </c>
      <c r="AO1026" s="13">
        <v>45071</v>
      </c>
      <c r="AR1026">
        <f t="shared" si="155"/>
        <v>3.5</v>
      </c>
      <c r="AS1026">
        <f t="shared" si="156"/>
        <v>1.4000000000000001</v>
      </c>
      <c r="AT1026" t="s">
        <v>1946</v>
      </c>
    </row>
    <row r="1027" spans="1:46" ht="20.149999999999999" customHeight="1" x14ac:dyDescent="0.35">
      <c r="A1027">
        <v>1026</v>
      </c>
      <c r="B1027" t="s">
        <v>360</v>
      </c>
      <c r="C1027" t="s">
        <v>11755</v>
      </c>
      <c r="D1027" t="s">
        <v>2659</v>
      </c>
      <c r="E1027" t="s">
        <v>93</v>
      </c>
      <c r="G1027" t="s">
        <v>2413</v>
      </c>
      <c r="H1027" t="s">
        <v>2414</v>
      </c>
      <c r="I1027" t="s">
        <v>92</v>
      </c>
      <c r="J1027" t="s">
        <v>2415</v>
      </c>
      <c r="K1027" t="s">
        <v>2415</v>
      </c>
      <c r="L1027" t="s">
        <v>3250</v>
      </c>
      <c r="N1027">
        <v>0.8</v>
      </c>
      <c r="O1027">
        <v>0.8</v>
      </c>
      <c r="R1027" s="14">
        <v>44975</v>
      </c>
      <c r="S1027" t="s">
        <v>207</v>
      </c>
      <c r="T1027" s="14">
        <v>44987</v>
      </c>
      <c r="U1027" s="16" t="s">
        <v>1872</v>
      </c>
      <c r="V1027" s="16">
        <f t="shared" si="150"/>
        <v>96</v>
      </c>
      <c r="W1027" s="16" t="s">
        <v>2404</v>
      </c>
      <c r="X1027" t="s">
        <v>207</v>
      </c>
      <c r="Y1027" s="16" t="s">
        <v>1873</v>
      </c>
      <c r="Z1027" s="16" t="s">
        <v>204</v>
      </c>
      <c r="AB1027" s="17">
        <f t="shared" si="151"/>
        <v>80</v>
      </c>
      <c r="AC1027" s="13">
        <v>45017</v>
      </c>
      <c r="AD1027">
        <f t="shared" ref="AD1027:AD1090" si="159">N1027*100</f>
        <v>80</v>
      </c>
      <c r="AE1027" s="13">
        <v>45017</v>
      </c>
      <c r="AF1027">
        <f t="shared" si="157"/>
        <v>80</v>
      </c>
      <c r="AG1027" s="13">
        <v>45017</v>
      </c>
      <c r="AH1027">
        <f t="shared" si="154"/>
        <v>5.6000000000000005</v>
      </c>
      <c r="AI1027" s="13">
        <v>44999</v>
      </c>
      <c r="AJ1027">
        <f t="shared" si="158"/>
        <v>40</v>
      </c>
      <c r="AK1027" s="13">
        <v>45035</v>
      </c>
      <c r="AN1027" t="s">
        <v>204</v>
      </c>
      <c r="AO1027" s="13">
        <v>45072</v>
      </c>
      <c r="AR1027">
        <f t="shared" si="155"/>
        <v>3.5</v>
      </c>
      <c r="AS1027">
        <f t="shared" si="156"/>
        <v>2.8000000000000003</v>
      </c>
      <c r="AT1027" t="s">
        <v>1946</v>
      </c>
    </row>
    <row r="1028" spans="1:46" ht="20.149999999999999" customHeight="1" x14ac:dyDescent="0.35">
      <c r="A1028">
        <v>1027</v>
      </c>
      <c r="B1028" t="s">
        <v>360</v>
      </c>
      <c r="C1028" t="s">
        <v>11756</v>
      </c>
      <c r="D1028" t="s">
        <v>3209</v>
      </c>
      <c r="E1028" t="s">
        <v>93</v>
      </c>
      <c r="G1028" t="s">
        <v>2413</v>
      </c>
      <c r="H1028" t="s">
        <v>2414</v>
      </c>
      <c r="I1028" t="s">
        <v>92</v>
      </c>
      <c r="J1028" t="s">
        <v>2415</v>
      </c>
      <c r="K1028" t="s">
        <v>2415</v>
      </c>
      <c r="L1028" t="s">
        <v>3303</v>
      </c>
      <c r="N1028">
        <v>1.34</v>
      </c>
      <c r="O1028">
        <v>1.34</v>
      </c>
      <c r="R1028" s="14">
        <v>44974</v>
      </c>
      <c r="S1028" t="s">
        <v>207</v>
      </c>
      <c r="T1028" s="14">
        <v>44988</v>
      </c>
      <c r="U1028" s="16" t="s">
        <v>1872</v>
      </c>
      <c r="V1028" s="16">
        <f t="shared" ref="V1028:V1091" si="160">120*N1028</f>
        <v>160.80000000000001</v>
      </c>
      <c r="W1028" s="16" t="s">
        <v>2404</v>
      </c>
      <c r="X1028" t="s">
        <v>207</v>
      </c>
      <c r="Y1028" s="16" t="s">
        <v>1873</v>
      </c>
      <c r="Z1028" s="16" t="s">
        <v>204</v>
      </c>
      <c r="AB1028" s="17">
        <f t="shared" ref="AB1028:AB1091" si="161">N1028*100</f>
        <v>134</v>
      </c>
      <c r="AC1028" s="13">
        <v>45018</v>
      </c>
      <c r="AD1028">
        <f t="shared" si="159"/>
        <v>134</v>
      </c>
      <c r="AE1028" s="13">
        <v>45018</v>
      </c>
      <c r="AF1028">
        <f t="shared" si="157"/>
        <v>134</v>
      </c>
      <c r="AG1028" s="13">
        <v>45018</v>
      </c>
      <c r="AH1028">
        <f t="shared" si="154"/>
        <v>9.3800000000000008</v>
      </c>
      <c r="AI1028" s="13">
        <v>45000</v>
      </c>
      <c r="AJ1028">
        <f t="shared" si="158"/>
        <v>67</v>
      </c>
      <c r="AK1028" s="13">
        <v>45036</v>
      </c>
      <c r="AN1028" t="s">
        <v>204</v>
      </c>
      <c r="AO1028" s="13">
        <v>45062</v>
      </c>
      <c r="AR1028">
        <f t="shared" si="155"/>
        <v>3.5</v>
      </c>
      <c r="AS1028">
        <f t="shared" si="156"/>
        <v>4.6900000000000004</v>
      </c>
      <c r="AT1028" t="s">
        <v>1946</v>
      </c>
    </row>
    <row r="1029" spans="1:46" ht="20.149999999999999" customHeight="1" x14ac:dyDescent="0.35">
      <c r="A1029">
        <v>1028</v>
      </c>
      <c r="B1029" t="s">
        <v>360</v>
      </c>
      <c r="C1029" t="s">
        <v>11757</v>
      </c>
      <c r="D1029" t="s">
        <v>3210</v>
      </c>
      <c r="E1029" t="s">
        <v>93</v>
      </c>
      <c r="G1029" t="s">
        <v>2413</v>
      </c>
      <c r="H1029" t="s">
        <v>2414</v>
      </c>
      <c r="I1029" t="s">
        <v>92</v>
      </c>
      <c r="J1029" t="s">
        <v>2415</v>
      </c>
      <c r="K1029" t="s">
        <v>2415</v>
      </c>
      <c r="L1029" t="s">
        <v>3250</v>
      </c>
      <c r="N1029">
        <v>0.8</v>
      </c>
      <c r="O1029">
        <v>0.8</v>
      </c>
      <c r="R1029" s="14">
        <v>44975</v>
      </c>
      <c r="S1029" t="s">
        <v>207</v>
      </c>
      <c r="T1029" s="14">
        <v>44989</v>
      </c>
      <c r="U1029" s="16" t="s">
        <v>1872</v>
      </c>
      <c r="V1029" s="16">
        <f t="shared" si="160"/>
        <v>96</v>
      </c>
      <c r="W1029" s="16" t="s">
        <v>2404</v>
      </c>
      <c r="X1029" t="s">
        <v>207</v>
      </c>
      <c r="Y1029" s="16" t="s">
        <v>1873</v>
      </c>
      <c r="Z1029" s="16" t="s">
        <v>204</v>
      </c>
      <c r="AB1029" s="17">
        <f t="shared" si="161"/>
        <v>80</v>
      </c>
      <c r="AC1029" s="13">
        <v>45019</v>
      </c>
      <c r="AD1029">
        <f t="shared" si="159"/>
        <v>80</v>
      </c>
      <c r="AE1029" s="13">
        <v>45019</v>
      </c>
      <c r="AF1029">
        <f t="shared" si="157"/>
        <v>80</v>
      </c>
      <c r="AG1029" s="13">
        <v>45019</v>
      </c>
      <c r="AH1029">
        <f t="shared" si="154"/>
        <v>5.6000000000000005</v>
      </c>
      <c r="AI1029" s="13">
        <v>45001</v>
      </c>
      <c r="AJ1029">
        <f t="shared" si="158"/>
        <v>40</v>
      </c>
      <c r="AK1029" s="13">
        <v>45032</v>
      </c>
      <c r="AN1029" t="s">
        <v>204</v>
      </c>
      <c r="AO1029" s="13">
        <v>45063</v>
      </c>
      <c r="AR1029">
        <f t="shared" si="155"/>
        <v>3.5</v>
      </c>
      <c r="AS1029">
        <f t="shared" si="156"/>
        <v>2.8000000000000003</v>
      </c>
      <c r="AT1029" t="s">
        <v>1946</v>
      </c>
    </row>
    <row r="1030" spans="1:46" ht="20.149999999999999" customHeight="1" x14ac:dyDescent="0.35">
      <c r="A1030">
        <v>1029</v>
      </c>
      <c r="B1030" t="s">
        <v>360</v>
      </c>
      <c r="C1030" t="s">
        <v>11758</v>
      </c>
      <c r="D1030" t="s">
        <v>3211</v>
      </c>
      <c r="E1030" t="s">
        <v>93</v>
      </c>
      <c r="G1030" t="s">
        <v>2413</v>
      </c>
      <c r="H1030" t="s">
        <v>2414</v>
      </c>
      <c r="I1030" t="s">
        <v>92</v>
      </c>
      <c r="J1030" t="s">
        <v>2415</v>
      </c>
      <c r="K1030" t="s">
        <v>2415</v>
      </c>
      <c r="L1030" t="s">
        <v>3250</v>
      </c>
      <c r="N1030">
        <v>0.8</v>
      </c>
      <c r="O1030">
        <v>0.8</v>
      </c>
      <c r="R1030" s="14">
        <v>44976</v>
      </c>
      <c r="S1030" t="s">
        <v>207</v>
      </c>
      <c r="T1030" s="14">
        <v>44986</v>
      </c>
      <c r="U1030" s="16" t="s">
        <v>1872</v>
      </c>
      <c r="V1030" s="16">
        <f t="shared" si="160"/>
        <v>96</v>
      </c>
      <c r="W1030" s="16" t="s">
        <v>2404</v>
      </c>
      <c r="X1030" t="s">
        <v>207</v>
      </c>
      <c r="Y1030" s="16" t="s">
        <v>1873</v>
      </c>
      <c r="Z1030" s="16" t="s">
        <v>204</v>
      </c>
      <c r="AB1030" s="17">
        <f t="shared" si="161"/>
        <v>80</v>
      </c>
      <c r="AC1030" s="13">
        <v>45020</v>
      </c>
      <c r="AD1030">
        <f t="shared" si="159"/>
        <v>80</v>
      </c>
      <c r="AE1030" s="13">
        <v>45020</v>
      </c>
      <c r="AF1030">
        <f t="shared" si="157"/>
        <v>80</v>
      </c>
      <c r="AG1030" s="13">
        <v>45020</v>
      </c>
      <c r="AH1030">
        <f t="shared" si="154"/>
        <v>5.6000000000000005</v>
      </c>
      <c r="AI1030" s="13">
        <v>45002</v>
      </c>
      <c r="AJ1030">
        <f t="shared" si="158"/>
        <v>40</v>
      </c>
      <c r="AK1030" s="13">
        <v>45033</v>
      </c>
      <c r="AN1030" t="s">
        <v>204</v>
      </c>
      <c r="AO1030" s="13">
        <v>45064</v>
      </c>
      <c r="AR1030">
        <f t="shared" si="155"/>
        <v>3.5</v>
      </c>
      <c r="AS1030">
        <f t="shared" si="156"/>
        <v>2.8000000000000003</v>
      </c>
      <c r="AT1030" t="s">
        <v>1946</v>
      </c>
    </row>
    <row r="1031" spans="1:46" ht="20.149999999999999" customHeight="1" x14ac:dyDescent="0.35">
      <c r="A1031">
        <v>1030</v>
      </c>
      <c r="B1031" t="s">
        <v>360</v>
      </c>
      <c r="C1031" t="s">
        <v>11759</v>
      </c>
      <c r="D1031" t="s">
        <v>3212</v>
      </c>
      <c r="E1031" t="s">
        <v>93</v>
      </c>
      <c r="G1031" t="s">
        <v>2413</v>
      </c>
      <c r="H1031" t="s">
        <v>2414</v>
      </c>
      <c r="I1031" t="s">
        <v>92</v>
      </c>
      <c r="J1031" t="s">
        <v>2415</v>
      </c>
      <c r="K1031" t="s">
        <v>2415</v>
      </c>
      <c r="L1031" t="s">
        <v>3250</v>
      </c>
      <c r="N1031">
        <v>0.8</v>
      </c>
      <c r="O1031">
        <v>0.8</v>
      </c>
      <c r="R1031" s="14">
        <v>44977</v>
      </c>
      <c r="S1031" t="s">
        <v>207</v>
      </c>
      <c r="T1031" s="14">
        <v>44987</v>
      </c>
      <c r="U1031" s="16" t="s">
        <v>1872</v>
      </c>
      <c r="V1031" s="16">
        <f t="shared" si="160"/>
        <v>96</v>
      </c>
      <c r="W1031" s="16" t="s">
        <v>2404</v>
      </c>
      <c r="X1031" t="s">
        <v>207</v>
      </c>
      <c r="Y1031" s="16" t="s">
        <v>1873</v>
      </c>
      <c r="Z1031" s="16" t="s">
        <v>204</v>
      </c>
      <c r="AB1031" s="17">
        <f t="shared" si="161"/>
        <v>80</v>
      </c>
      <c r="AC1031" s="13">
        <v>45021</v>
      </c>
      <c r="AD1031">
        <f t="shared" si="159"/>
        <v>80</v>
      </c>
      <c r="AE1031" s="13">
        <v>45021</v>
      </c>
      <c r="AF1031">
        <f t="shared" si="157"/>
        <v>80</v>
      </c>
      <c r="AG1031" s="13">
        <v>45021</v>
      </c>
      <c r="AH1031">
        <f t="shared" si="154"/>
        <v>5.6000000000000005</v>
      </c>
      <c r="AI1031" s="13">
        <v>45005</v>
      </c>
      <c r="AJ1031">
        <f t="shared" si="158"/>
        <v>40</v>
      </c>
      <c r="AK1031" s="13">
        <v>45034</v>
      </c>
      <c r="AN1031" t="s">
        <v>204</v>
      </c>
      <c r="AO1031" s="13">
        <v>45065</v>
      </c>
      <c r="AR1031">
        <f t="shared" si="155"/>
        <v>3.5</v>
      </c>
      <c r="AS1031">
        <f t="shared" si="156"/>
        <v>2.8000000000000003</v>
      </c>
      <c r="AT1031" t="s">
        <v>1946</v>
      </c>
    </row>
    <row r="1032" spans="1:46" ht="20.149999999999999" customHeight="1" x14ac:dyDescent="0.35">
      <c r="A1032">
        <v>1031</v>
      </c>
      <c r="B1032" t="s">
        <v>360</v>
      </c>
      <c r="C1032" t="s">
        <v>11760</v>
      </c>
      <c r="D1032" t="s">
        <v>3213</v>
      </c>
      <c r="E1032" t="s">
        <v>93</v>
      </c>
      <c r="G1032" t="s">
        <v>2413</v>
      </c>
      <c r="H1032" t="s">
        <v>2414</v>
      </c>
      <c r="I1032" t="s">
        <v>92</v>
      </c>
      <c r="J1032" t="s">
        <v>2415</v>
      </c>
      <c r="K1032" t="s">
        <v>2415</v>
      </c>
      <c r="L1032" t="s">
        <v>3304</v>
      </c>
      <c r="N1032">
        <v>0.89</v>
      </c>
      <c r="O1032">
        <v>0.89</v>
      </c>
      <c r="R1032" s="14">
        <v>44974</v>
      </c>
      <c r="S1032" t="s">
        <v>207</v>
      </c>
      <c r="T1032" s="14">
        <v>44988</v>
      </c>
      <c r="U1032" s="16" t="s">
        <v>1872</v>
      </c>
      <c r="V1032" s="16">
        <f t="shared" si="160"/>
        <v>106.8</v>
      </c>
      <c r="W1032" s="16" t="s">
        <v>2404</v>
      </c>
      <c r="X1032" t="s">
        <v>207</v>
      </c>
      <c r="Y1032" s="16" t="s">
        <v>1873</v>
      </c>
      <c r="Z1032" s="16" t="s">
        <v>204</v>
      </c>
      <c r="AB1032" s="17">
        <f t="shared" si="161"/>
        <v>89</v>
      </c>
      <c r="AC1032" s="13">
        <v>45022</v>
      </c>
      <c r="AD1032">
        <f t="shared" si="159"/>
        <v>89</v>
      </c>
      <c r="AE1032" s="13">
        <v>45022</v>
      </c>
      <c r="AF1032">
        <f t="shared" si="157"/>
        <v>89</v>
      </c>
      <c r="AG1032" s="13">
        <v>45022</v>
      </c>
      <c r="AH1032">
        <f t="shared" si="154"/>
        <v>6.23</v>
      </c>
      <c r="AI1032" s="13">
        <v>45006</v>
      </c>
      <c r="AJ1032">
        <f t="shared" si="158"/>
        <v>44.5</v>
      </c>
      <c r="AK1032" s="13">
        <v>45035</v>
      </c>
      <c r="AN1032" t="s">
        <v>204</v>
      </c>
      <c r="AO1032" s="13">
        <v>45066</v>
      </c>
      <c r="AR1032">
        <f t="shared" ref="AR1032:AR1063" si="162">AS1032/N1032</f>
        <v>3.5</v>
      </c>
      <c r="AS1032">
        <f t="shared" ref="AS1032:AS1063" si="163">N1032*3.5</f>
        <v>3.1150000000000002</v>
      </c>
      <c r="AT1032" t="s">
        <v>1946</v>
      </c>
    </row>
    <row r="1033" spans="1:46" ht="20.149999999999999" customHeight="1" x14ac:dyDescent="0.35">
      <c r="A1033">
        <v>1032</v>
      </c>
      <c r="B1033" t="s">
        <v>360</v>
      </c>
      <c r="C1033" t="s">
        <v>11761</v>
      </c>
      <c r="D1033" t="s">
        <v>3214</v>
      </c>
      <c r="E1033" t="s">
        <v>93</v>
      </c>
      <c r="G1033" t="s">
        <v>2413</v>
      </c>
      <c r="H1033" t="s">
        <v>2414</v>
      </c>
      <c r="I1033" t="s">
        <v>92</v>
      </c>
      <c r="J1033" t="s">
        <v>2415</v>
      </c>
      <c r="K1033" t="s">
        <v>2415</v>
      </c>
      <c r="L1033" t="s">
        <v>3250</v>
      </c>
      <c r="N1033">
        <v>0.8</v>
      </c>
      <c r="O1033">
        <v>0.8</v>
      </c>
      <c r="R1033" s="14">
        <v>44975</v>
      </c>
      <c r="S1033" t="s">
        <v>207</v>
      </c>
      <c r="T1033" s="14">
        <v>44986</v>
      </c>
      <c r="U1033" s="16" t="s">
        <v>1872</v>
      </c>
      <c r="V1033" s="16">
        <f t="shared" si="160"/>
        <v>96</v>
      </c>
      <c r="W1033" s="16" t="s">
        <v>2404</v>
      </c>
      <c r="X1033" t="s">
        <v>207</v>
      </c>
      <c r="Y1033" s="16" t="s">
        <v>1873</v>
      </c>
      <c r="Z1033" s="16" t="s">
        <v>204</v>
      </c>
      <c r="AB1033" s="17">
        <f t="shared" si="161"/>
        <v>80</v>
      </c>
      <c r="AC1033" s="13">
        <v>45023</v>
      </c>
      <c r="AD1033">
        <f t="shared" si="159"/>
        <v>80</v>
      </c>
      <c r="AE1033" s="13">
        <v>45023</v>
      </c>
      <c r="AF1033">
        <f t="shared" si="157"/>
        <v>80</v>
      </c>
      <c r="AG1033" s="13">
        <v>45023</v>
      </c>
      <c r="AH1033">
        <f t="shared" si="154"/>
        <v>5.6000000000000005</v>
      </c>
      <c r="AI1033" s="13">
        <v>45007</v>
      </c>
      <c r="AJ1033">
        <f t="shared" si="158"/>
        <v>40</v>
      </c>
      <c r="AK1033" s="13">
        <v>45036</v>
      </c>
      <c r="AN1033" t="s">
        <v>204</v>
      </c>
      <c r="AO1033" s="13">
        <v>45069</v>
      </c>
      <c r="AR1033">
        <f t="shared" si="162"/>
        <v>3.5</v>
      </c>
      <c r="AS1033">
        <f t="shared" si="163"/>
        <v>2.8000000000000003</v>
      </c>
      <c r="AT1033" t="s">
        <v>1946</v>
      </c>
    </row>
    <row r="1034" spans="1:46" ht="20.149999999999999" customHeight="1" x14ac:dyDescent="0.35">
      <c r="A1034">
        <v>1033</v>
      </c>
      <c r="B1034" t="s">
        <v>360</v>
      </c>
      <c r="C1034" t="s">
        <v>11762</v>
      </c>
      <c r="D1034" t="s">
        <v>3215</v>
      </c>
      <c r="E1034" t="s">
        <v>93</v>
      </c>
      <c r="G1034" t="s">
        <v>2413</v>
      </c>
      <c r="H1034" t="s">
        <v>2414</v>
      </c>
      <c r="I1034" t="s">
        <v>92</v>
      </c>
      <c r="J1034" t="s">
        <v>2415</v>
      </c>
      <c r="K1034" t="s">
        <v>2415</v>
      </c>
      <c r="L1034" t="s">
        <v>3250</v>
      </c>
      <c r="N1034">
        <v>0.8</v>
      </c>
      <c r="O1034">
        <v>0.8</v>
      </c>
      <c r="R1034" s="14">
        <v>44976</v>
      </c>
      <c r="S1034" t="s">
        <v>207</v>
      </c>
      <c r="T1034" s="14">
        <v>44987</v>
      </c>
      <c r="U1034" s="16" t="s">
        <v>1872</v>
      </c>
      <c r="V1034" s="16">
        <f t="shared" si="160"/>
        <v>96</v>
      </c>
      <c r="W1034" s="16" t="s">
        <v>2404</v>
      </c>
      <c r="X1034" t="s">
        <v>207</v>
      </c>
      <c r="Y1034" s="16" t="s">
        <v>1873</v>
      </c>
      <c r="Z1034" s="16" t="s">
        <v>204</v>
      </c>
      <c r="AB1034" s="17">
        <f t="shared" si="161"/>
        <v>80</v>
      </c>
      <c r="AC1034" s="13">
        <v>45024</v>
      </c>
      <c r="AD1034">
        <f t="shared" si="159"/>
        <v>80</v>
      </c>
      <c r="AE1034" s="13">
        <v>45024</v>
      </c>
      <c r="AF1034">
        <f t="shared" si="157"/>
        <v>80</v>
      </c>
      <c r="AG1034" s="13">
        <v>45024</v>
      </c>
      <c r="AH1034">
        <f t="shared" si="154"/>
        <v>5.6000000000000005</v>
      </c>
      <c r="AI1034" s="13">
        <v>45008</v>
      </c>
      <c r="AJ1034">
        <f t="shared" si="158"/>
        <v>40</v>
      </c>
      <c r="AK1034" s="13">
        <v>45037</v>
      </c>
      <c r="AN1034" t="s">
        <v>204</v>
      </c>
      <c r="AO1034" s="13">
        <v>45070</v>
      </c>
      <c r="AR1034">
        <f t="shared" si="162"/>
        <v>3.5</v>
      </c>
      <c r="AS1034">
        <f t="shared" si="163"/>
        <v>2.8000000000000003</v>
      </c>
      <c r="AT1034" t="s">
        <v>1946</v>
      </c>
    </row>
    <row r="1035" spans="1:46" ht="20.149999999999999" customHeight="1" x14ac:dyDescent="0.35">
      <c r="A1035">
        <v>1034</v>
      </c>
      <c r="B1035" t="s">
        <v>360</v>
      </c>
      <c r="C1035" t="s">
        <v>11763</v>
      </c>
      <c r="D1035" t="s">
        <v>3216</v>
      </c>
      <c r="E1035" t="s">
        <v>93</v>
      </c>
      <c r="G1035" t="s">
        <v>2413</v>
      </c>
      <c r="H1035" t="s">
        <v>2414</v>
      </c>
      <c r="I1035" t="s">
        <v>92</v>
      </c>
      <c r="J1035" t="s">
        <v>2415</v>
      </c>
      <c r="K1035" t="s">
        <v>2415</v>
      </c>
      <c r="L1035" t="s">
        <v>3250</v>
      </c>
      <c r="N1035">
        <v>0.8</v>
      </c>
      <c r="O1035">
        <v>0.8</v>
      </c>
      <c r="R1035" s="14">
        <v>44977</v>
      </c>
      <c r="S1035" t="s">
        <v>207</v>
      </c>
      <c r="T1035" s="14">
        <v>44988</v>
      </c>
      <c r="U1035" s="16" t="s">
        <v>1872</v>
      </c>
      <c r="V1035" s="16">
        <f t="shared" si="160"/>
        <v>96</v>
      </c>
      <c r="W1035" s="16" t="s">
        <v>2404</v>
      </c>
      <c r="X1035" t="s">
        <v>207</v>
      </c>
      <c r="Y1035" s="16" t="s">
        <v>1873</v>
      </c>
      <c r="Z1035" s="16" t="s">
        <v>204</v>
      </c>
      <c r="AB1035" s="17">
        <f t="shared" si="161"/>
        <v>80</v>
      </c>
      <c r="AC1035" s="13">
        <v>45025</v>
      </c>
      <c r="AD1035">
        <f t="shared" si="159"/>
        <v>80</v>
      </c>
      <c r="AE1035" s="13">
        <v>45025</v>
      </c>
      <c r="AF1035">
        <f t="shared" si="157"/>
        <v>80</v>
      </c>
      <c r="AG1035" s="13">
        <v>45025</v>
      </c>
      <c r="AH1035">
        <f t="shared" si="154"/>
        <v>5.6000000000000005</v>
      </c>
      <c r="AI1035" s="13">
        <v>44999</v>
      </c>
      <c r="AJ1035">
        <f t="shared" si="158"/>
        <v>40</v>
      </c>
      <c r="AK1035" s="13">
        <v>45040</v>
      </c>
      <c r="AN1035" t="s">
        <v>204</v>
      </c>
      <c r="AO1035" s="13">
        <v>45071</v>
      </c>
      <c r="AR1035">
        <f t="shared" si="162"/>
        <v>3.5</v>
      </c>
      <c r="AS1035">
        <f t="shared" si="163"/>
        <v>2.8000000000000003</v>
      </c>
      <c r="AT1035" t="s">
        <v>1946</v>
      </c>
    </row>
    <row r="1036" spans="1:46" ht="20.149999999999999" customHeight="1" x14ac:dyDescent="0.35">
      <c r="A1036">
        <v>1035</v>
      </c>
      <c r="B1036" t="s">
        <v>360</v>
      </c>
      <c r="C1036" t="s">
        <v>11764</v>
      </c>
      <c r="D1036" t="s">
        <v>3217</v>
      </c>
      <c r="E1036" t="s">
        <v>93</v>
      </c>
      <c r="G1036" t="s">
        <v>2413</v>
      </c>
      <c r="H1036" t="s">
        <v>2414</v>
      </c>
      <c r="I1036" t="s">
        <v>92</v>
      </c>
      <c r="J1036" t="s">
        <v>2415</v>
      </c>
      <c r="K1036" t="s">
        <v>2415</v>
      </c>
      <c r="L1036" t="s">
        <v>3250</v>
      </c>
      <c r="N1036">
        <v>0.8</v>
      </c>
      <c r="O1036">
        <v>0.8</v>
      </c>
      <c r="R1036" s="14">
        <v>44974</v>
      </c>
      <c r="S1036" t="s">
        <v>207</v>
      </c>
      <c r="T1036" s="14">
        <v>44989</v>
      </c>
      <c r="U1036" s="16" t="s">
        <v>1872</v>
      </c>
      <c r="V1036" s="16">
        <f t="shared" si="160"/>
        <v>96</v>
      </c>
      <c r="W1036" s="16" t="s">
        <v>2404</v>
      </c>
      <c r="X1036" t="s">
        <v>207</v>
      </c>
      <c r="Y1036" s="16" t="s">
        <v>1873</v>
      </c>
      <c r="Z1036" s="16" t="s">
        <v>204</v>
      </c>
      <c r="AB1036" s="17">
        <f t="shared" si="161"/>
        <v>80</v>
      </c>
      <c r="AC1036" s="13">
        <v>45029</v>
      </c>
      <c r="AD1036">
        <f t="shared" si="159"/>
        <v>80</v>
      </c>
      <c r="AE1036" s="13">
        <v>45029</v>
      </c>
      <c r="AF1036">
        <f t="shared" si="157"/>
        <v>80</v>
      </c>
      <c r="AG1036" s="13">
        <v>45029</v>
      </c>
      <c r="AH1036">
        <f t="shared" si="154"/>
        <v>5.6000000000000005</v>
      </c>
      <c r="AI1036" s="13">
        <v>45000</v>
      </c>
      <c r="AJ1036">
        <f t="shared" si="158"/>
        <v>40</v>
      </c>
      <c r="AK1036" s="13">
        <v>45041</v>
      </c>
      <c r="AN1036" t="s">
        <v>204</v>
      </c>
      <c r="AO1036" s="13">
        <v>45062</v>
      </c>
      <c r="AR1036">
        <f t="shared" si="162"/>
        <v>3.5</v>
      </c>
      <c r="AS1036">
        <f t="shared" si="163"/>
        <v>2.8000000000000003</v>
      </c>
      <c r="AT1036" t="s">
        <v>1946</v>
      </c>
    </row>
    <row r="1037" spans="1:46" ht="20.149999999999999" customHeight="1" x14ac:dyDescent="0.35">
      <c r="A1037">
        <v>1036</v>
      </c>
      <c r="B1037" t="s">
        <v>360</v>
      </c>
      <c r="C1037" t="s">
        <v>11765</v>
      </c>
      <c r="D1037" t="s">
        <v>3218</v>
      </c>
      <c r="E1037" t="s">
        <v>93</v>
      </c>
      <c r="G1037" t="s">
        <v>2413</v>
      </c>
      <c r="H1037" t="s">
        <v>2414</v>
      </c>
      <c r="I1037" t="s">
        <v>92</v>
      </c>
      <c r="J1037" t="s">
        <v>2415</v>
      </c>
      <c r="K1037" t="s">
        <v>2415</v>
      </c>
      <c r="L1037" t="s">
        <v>3250</v>
      </c>
      <c r="N1037">
        <v>0.8</v>
      </c>
      <c r="O1037">
        <v>0.8</v>
      </c>
      <c r="R1037" s="14">
        <v>44975</v>
      </c>
      <c r="S1037" t="s">
        <v>207</v>
      </c>
      <c r="T1037" s="14">
        <v>44990</v>
      </c>
      <c r="U1037" s="16" t="s">
        <v>1872</v>
      </c>
      <c r="V1037" s="16">
        <f t="shared" si="160"/>
        <v>96</v>
      </c>
      <c r="W1037" s="16" t="s">
        <v>2404</v>
      </c>
      <c r="X1037" t="s">
        <v>207</v>
      </c>
      <c r="Y1037" s="16" t="s">
        <v>1873</v>
      </c>
      <c r="Z1037" s="16" t="s">
        <v>204</v>
      </c>
      <c r="AB1037" s="17">
        <f t="shared" si="161"/>
        <v>80</v>
      </c>
      <c r="AC1037" s="13">
        <v>45017</v>
      </c>
      <c r="AD1037">
        <f t="shared" si="159"/>
        <v>80</v>
      </c>
      <c r="AE1037" s="13">
        <v>45017</v>
      </c>
      <c r="AF1037">
        <f t="shared" si="157"/>
        <v>80</v>
      </c>
      <c r="AG1037" s="13">
        <v>45017</v>
      </c>
      <c r="AH1037">
        <f t="shared" si="154"/>
        <v>5.6000000000000005</v>
      </c>
      <c r="AI1037" s="13">
        <v>45001</v>
      </c>
      <c r="AJ1037">
        <f t="shared" si="158"/>
        <v>40</v>
      </c>
      <c r="AK1037" s="13">
        <v>45042</v>
      </c>
      <c r="AN1037" t="s">
        <v>204</v>
      </c>
      <c r="AO1037" s="13">
        <v>45063</v>
      </c>
      <c r="AR1037">
        <f t="shared" si="162"/>
        <v>3.5</v>
      </c>
      <c r="AS1037">
        <f t="shared" si="163"/>
        <v>2.8000000000000003</v>
      </c>
      <c r="AT1037" t="s">
        <v>1946</v>
      </c>
    </row>
    <row r="1038" spans="1:46" ht="20.149999999999999" customHeight="1" x14ac:dyDescent="0.35">
      <c r="A1038">
        <v>1037</v>
      </c>
      <c r="B1038" t="s">
        <v>360</v>
      </c>
      <c r="C1038" t="s">
        <v>11766</v>
      </c>
      <c r="D1038" t="s">
        <v>3219</v>
      </c>
      <c r="E1038" t="s">
        <v>93</v>
      </c>
      <c r="G1038" t="s">
        <v>2413</v>
      </c>
      <c r="H1038" t="s">
        <v>2414</v>
      </c>
      <c r="I1038" t="s">
        <v>92</v>
      </c>
      <c r="J1038" t="s">
        <v>2415</v>
      </c>
      <c r="K1038" t="s">
        <v>2415</v>
      </c>
      <c r="L1038" t="s">
        <v>3250</v>
      </c>
      <c r="N1038">
        <v>0.8</v>
      </c>
      <c r="O1038">
        <v>0.8</v>
      </c>
      <c r="R1038" s="14">
        <v>44976</v>
      </c>
      <c r="S1038" t="s">
        <v>207</v>
      </c>
      <c r="T1038" s="14">
        <v>44991</v>
      </c>
      <c r="U1038" s="16" t="s">
        <v>1872</v>
      </c>
      <c r="V1038" s="16">
        <f t="shared" si="160"/>
        <v>96</v>
      </c>
      <c r="W1038" s="16" t="s">
        <v>2404</v>
      </c>
      <c r="X1038" t="s">
        <v>207</v>
      </c>
      <c r="Y1038" s="16" t="s">
        <v>1873</v>
      </c>
      <c r="Z1038" s="16" t="s">
        <v>204</v>
      </c>
      <c r="AB1038" s="17">
        <f t="shared" si="161"/>
        <v>80</v>
      </c>
      <c r="AC1038" s="13">
        <v>45018</v>
      </c>
      <c r="AD1038">
        <f t="shared" si="159"/>
        <v>80</v>
      </c>
      <c r="AE1038" s="13">
        <v>45018</v>
      </c>
      <c r="AF1038">
        <f t="shared" si="157"/>
        <v>80</v>
      </c>
      <c r="AG1038" s="13">
        <v>45018</v>
      </c>
      <c r="AH1038">
        <f t="shared" si="154"/>
        <v>5.6000000000000005</v>
      </c>
      <c r="AI1038" s="13">
        <v>44999</v>
      </c>
      <c r="AJ1038">
        <f t="shared" si="158"/>
        <v>40</v>
      </c>
      <c r="AK1038" s="13">
        <v>45032</v>
      </c>
      <c r="AN1038" t="s">
        <v>204</v>
      </c>
      <c r="AO1038" s="13">
        <v>45064</v>
      </c>
      <c r="AR1038">
        <f t="shared" si="162"/>
        <v>3.5</v>
      </c>
      <c r="AS1038">
        <f t="shared" si="163"/>
        <v>2.8000000000000003</v>
      </c>
      <c r="AT1038" t="s">
        <v>1946</v>
      </c>
    </row>
    <row r="1039" spans="1:46" ht="20.149999999999999" customHeight="1" x14ac:dyDescent="0.35">
      <c r="A1039">
        <v>1038</v>
      </c>
      <c r="B1039" t="s">
        <v>360</v>
      </c>
      <c r="C1039" t="s">
        <v>11767</v>
      </c>
      <c r="D1039" t="s">
        <v>3220</v>
      </c>
      <c r="E1039" t="s">
        <v>93</v>
      </c>
      <c r="G1039" t="s">
        <v>2413</v>
      </c>
      <c r="H1039" t="s">
        <v>2414</v>
      </c>
      <c r="I1039" t="s">
        <v>92</v>
      </c>
      <c r="J1039" t="s">
        <v>2415</v>
      </c>
      <c r="K1039" t="s">
        <v>2415</v>
      </c>
      <c r="L1039" t="s">
        <v>3250</v>
      </c>
      <c r="N1039">
        <v>0.8</v>
      </c>
      <c r="O1039">
        <v>0.8</v>
      </c>
      <c r="R1039" s="14">
        <v>44977</v>
      </c>
      <c r="S1039" t="s">
        <v>207</v>
      </c>
      <c r="T1039" s="14">
        <v>44994</v>
      </c>
      <c r="U1039" s="16" t="s">
        <v>1872</v>
      </c>
      <c r="V1039" s="16">
        <f t="shared" si="160"/>
        <v>96</v>
      </c>
      <c r="W1039" s="16" t="s">
        <v>2404</v>
      </c>
      <c r="X1039" t="s">
        <v>207</v>
      </c>
      <c r="Y1039" s="16" t="s">
        <v>1873</v>
      </c>
      <c r="Z1039" s="16" t="s">
        <v>204</v>
      </c>
      <c r="AB1039" s="17">
        <f t="shared" si="161"/>
        <v>80</v>
      </c>
      <c r="AC1039" s="13">
        <v>45019</v>
      </c>
      <c r="AD1039">
        <f t="shared" si="159"/>
        <v>80</v>
      </c>
      <c r="AE1039" s="13">
        <v>45019</v>
      </c>
      <c r="AF1039">
        <f t="shared" si="157"/>
        <v>80</v>
      </c>
      <c r="AG1039" s="13">
        <v>45019</v>
      </c>
      <c r="AH1039">
        <f t="shared" si="154"/>
        <v>5.6000000000000005</v>
      </c>
      <c r="AI1039" s="13">
        <v>45000</v>
      </c>
      <c r="AJ1039">
        <f t="shared" si="158"/>
        <v>40</v>
      </c>
      <c r="AK1039" s="13">
        <v>45033</v>
      </c>
      <c r="AN1039" t="s">
        <v>204</v>
      </c>
      <c r="AO1039" s="13">
        <v>45065</v>
      </c>
      <c r="AR1039">
        <f t="shared" si="162"/>
        <v>3.5</v>
      </c>
      <c r="AS1039">
        <f t="shared" si="163"/>
        <v>2.8000000000000003</v>
      </c>
      <c r="AT1039" t="s">
        <v>1946</v>
      </c>
    </row>
    <row r="1040" spans="1:46" ht="20.149999999999999" customHeight="1" x14ac:dyDescent="0.35">
      <c r="A1040">
        <v>1039</v>
      </c>
      <c r="B1040" t="s">
        <v>360</v>
      </c>
      <c r="C1040" t="s">
        <v>11768</v>
      </c>
      <c r="D1040" t="s">
        <v>3221</v>
      </c>
      <c r="E1040" t="s">
        <v>93</v>
      </c>
      <c r="G1040" t="s">
        <v>2413</v>
      </c>
      <c r="H1040" t="s">
        <v>2414</v>
      </c>
      <c r="I1040" t="s">
        <v>92</v>
      </c>
      <c r="J1040" t="s">
        <v>2415</v>
      </c>
      <c r="K1040" t="s">
        <v>2415</v>
      </c>
      <c r="L1040" t="s">
        <v>3250</v>
      </c>
      <c r="N1040">
        <v>0.8</v>
      </c>
      <c r="O1040">
        <v>0.8</v>
      </c>
      <c r="R1040" s="14">
        <v>44978</v>
      </c>
      <c r="S1040" t="s">
        <v>207</v>
      </c>
      <c r="T1040" s="14">
        <v>44995</v>
      </c>
      <c r="U1040" s="16" t="s">
        <v>1872</v>
      </c>
      <c r="V1040" s="16">
        <f t="shared" si="160"/>
        <v>96</v>
      </c>
      <c r="W1040" s="16" t="s">
        <v>2404</v>
      </c>
      <c r="X1040" t="s">
        <v>207</v>
      </c>
      <c r="Y1040" s="16" t="s">
        <v>1873</v>
      </c>
      <c r="Z1040" s="16" t="s">
        <v>204</v>
      </c>
      <c r="AB1040" s="17">
        <f t="shared" si="161"/>
        <v>80</v>
      </c>
      <c r="AC1040" s="13">
        <v>45020</v>
      </c>
      <c r="AD1040">
        <f t="shared" si="159"/>
        <v>80</v>
      </c>
      <c r="AE1040" s="13">
        <v>45020</v>
      </c>
      <c r="AF1040">
        <f t="shared" si="157"/>
        <v>80</v>
      </c>
      <c r="AG1040" s="13">
        <v>45020</v>
      </c>
      <c r="AH1040">
        <f t="shared" si="154"/>
        <v>5.6000000000000005</v>
      </c>
      <c r="AI1040" s="13">
        <v>45001</v>
      </c>
      <c r="AJ1040">
        <f t="shared" si="158"/>
        <v>40</v>
      </c>
      <c r="AK1040" s="13">
        <v>45034</v>
      </c>
      <c r="AN1040" t="s">
        <v>204</v>
      </c>
      <c r="AO1040" s="13">
        <v>45066</v>
      </c>
      <c r="AR1040">
        <f t="shared" si="162"/>
        <v>3.5</v>
      </c>
      <c r="AS1040">
        <f t="shared" si="163"/>
        <v>2.8000000000000003</v>
      </c>
      <c r="AT1040" t="s">
        <v>1946</v>
      </c>
    </row>
    <row r="1041" spans="1:46" ht="20.149999999999999" customHeight="1" x14ac:dyDescent="0.35">
      <c r="A1041">
        <v>1040</v>
      </c>
      <c r="B1041" t="s">
        <v>360</v>
      </c>
      <c r="C1041" t="s">
        <v>11769</v>
      </c>
      <c r="D1041" t="s">
        <v>3222</v>
      </c>
      <c r="E1041" t="s">
        <v>93</v>
      </c>
      <c r="G1041" t="s">
        <v>2413</v>
      </c>
      <c r="H1041" t="s">
        <v>2414</v>
      </c>
      <c r="I1041" t="s">
        <v>92</v>
      </c>
      <c r="J1041" t="s">
        <v>2415</v>
      </c>
      <c r="K1041" t="s">
        <v>2415</v>
      </c>
      <c r="L1041" t="s">
        <v>3305</v>
      </c>
      <c r="N1041">
        <v>0.5</v>
      </c>
      <c r="O1041">
        <v>0.5</v>
      </c>
      <c r="R1041" s="14">
        <v>44981</v>
      </c>
      <c r="S1041" t="s">
        <v>207</v>
      </c>
      <c r="T1041" s="14">
        <v>44986</v>
      </c>
      <c r="U1041" s="16" t="s">
        <v>1872</v>
      </c>
      <c r="V1041" s="16">
        <f t="shared" si="160"/>
        <v>60</v>
      </c>
      <c r="W1041" s="16" t="s">
        <v>2404</v>
      </c>
      <c r="X1041" t="s">
        <v>207</v>
      </c>
      <c r="Y1041" s="16" t="s">
        <v>1873</v>
      </c>
      <c r="Z1041" s="16" t="s">
        <v>204</v>
      </c>
      <c r="AB1041" s="17">
        <f t="shared" si="161"/>
        <v>50</v>
      </c>
      <c r="AC1041" s="13">
        <v>45021</v>
      </c>
      <c r="AD1041">
        <f t="shared" si="159"/>
        <v>50</v>
      </c>
      <c r="AE1041" s="13">
        <v>45021</v>
      </c>
      <c r="AF1041">
        <f t="shared" si="157"/>
        <v>50</v>
      </c>
      <c r="AG1041" s="13">
        <v>45021</v>
      </c>
      <c r="AH1041">
        <f t="shared" si="154"/>
        <v>3.5</v>
      </c>
      <c r="AI1041" s="13">
        <v>45002</v>
      </c>
      <c r="AJ1041">
        <f t="shared" si="158"/>
        <v>25</v>
      </c>
      <c r="AK1041" s="13">
        <v>45035</v>
      </c>
      <c r="AN1041" t="s">
        <v>204</v>
      </c>
      <c r="AO1041" s="13">
        <v>45069</v>
      </c>
      <c r="AR1041">
        <f t="shared" si="162"/>
        <v>3.5</v>
      </c>
      <c r="AS1041">
        <f t="shared" si="163"/>
        <v>1.75</v>
      </c>
      <c r="AT1041" t="s">
        <v>1946</v>
      </c>
    </row>
    <row r="1042" spans="1:46" ht="20.149999999999999" customHeight="1" x14ac:dyDescent="0.35">
      <c r="A1042">
        <v>1041</v>
      </c>
      <c r="B1042" t="s">
        <v>360</v>
      </c>
      <c r="C1042" t="s">
        <v>11770</v>
      </c>
      <c r="D1042" t="s">
        <v>3223</v>
      </c>
      <c r="E1042" t="s">
        <v>93</v>
      </c>
      <c r="G1042" t="s">
        <v>2413</v>
      </c>
      <c r="H1042" t="s">
        <v>2414</v>
      </c>
      <c r="I1042" t="s">
        <v>92</v>
      </c>
      <c r="J1042" t="s">
        <v>2415</v>
      </c>
      <c r="K1042" t="s">
        <v>2415</v>
      </c>
      <c r="L1042" t="s">
        <v>3250</v>
      </c>
      <c r="N1042">
        <v>0.8</v>
      </c>
      <c r="O1042">
        <v>0.8</v>
      </c>
      <c r="R1042" s="14">
        <v>44984</v>
      </c>
      <c r="S1042" t="s">
        <v>207</v>
      </c>
      <c r="T1042" s="14">
        <v>44987</v>
      </c>
      <c r="U1042" s="16" t="s">
        <v>1872</v>
      </c>
      <c r="V1042" s="16">
        <f t="shared" si="160"/>
        <v>96</v>
      </c>
      <c r="W1042" s="16" t="s">
        <v>2404</v>
      </c>
      <c r="X1042" t="s">
        <v>207</v>
      </c>
      <c r="Y1042" s="16" t="s">
        <v>1873</v>
      </c>
      <c r="Z1042" s="16" t="s">
        <v>204</v>
      </c>
      <c r="AB1042" s="17">
        <f t="shared" si="161"/>
        <v>80</v>
      </c>
      <c r="AC1042" s="13">
        <v>45022</v>
      </c>
      <c r="AD1042">
        <f t="shared" si="159"/>
        <v>80</v>
      </c>
      <c r="AE1042" s="13">
        <v>45022</v>
      </c>
      <c r="AF1042">
        <f t="shared" si="157"/>
        <v>80</v>
      </c>
      <c r="AG1042" s="13">
        <v>45022</v>
      </c>
      <c r="AH1042">
        <f t="shared" si="154"/>
        <v>5.6000000000000005</v>
      </c>
      <c r="AI1042" s="13">
        <v>45005</v>
      </c>
      <c r="AJ1042">
        <f t="shared" si="158"/>
        <v>40</v>
      </c>
      <c r="AK1042" s="13">
        <v>45036</v>
      </c>
      <c r="AN1042" t="s">
        <v>204</v>
      </c>
      <c r="AO1042" s="13">
        <v>45070</v>
      </c>
      <c r="AR1042">
        <f t="shared" si="162"/>
        <v>3.5</v>
      </c>
      <c r="AS1042">
        <f t="shared" si="163"/>
        <v>2.8000000000000003</v>
      </c>
      <c r="AT1042" t="s">
        <v>1946</v>
      </c>
    </row>
    <row r="1043" spans="1:46" ht="20.149999999999999" customHeight="1" x14ac:dyDescent="0.35">
      <c r="A1043">
        <v>1042</v>
      </c>
      <c r="B1043" t="s">
        <v>360</v>
      </c>
      <c r="C1043" t="s">
        <v>11771</v>
      </c>
      <c r="D1043" t="s">
        <v>3224</v>
      </c>
      <c r="E1043" t="s">
        <v>93</v>
      </c>
      <c r="G1043" t="s">
        <v>2413</v>
      </c>
      <c r="H1043" t="s">
        <v>2414</v>
      </c>
      <c r="I1043" t="s">
        <v>92</v>
      </c>
      <c r="J1043" t="s">
        <v>2415</v>
      </c>
      <c r="K1043" t="s">
        <v>2415</v>
      </c>
      <c r="L1043" t="s">
        <v>3250</v>
      </c>
      <c r="N1043">
        <v>0.8</v>
      </c>
      <c r="O1043">
        <v>0.8</v>
      </c>
      <c r="R1043" s="14">
        <v>44974</v>
      </c>
      <c r="S1043" t="s">
        <v>207</v>
      </c>
      <c r="T1043" s="14">
        <v>44988</v>
      </c>
      <c r="U1043" s="16" t="s">
        <v>1872</v>
      </c>
      <c r="V1043" s="16">
        <f t="shared" si="160"/>
        <v>96</v>
      </c>
      <c r="W1043" s="16" t="s">
        <v>2404</v>
      </c>
      <c r="X1043" t="s">
        <v>207</v>
      </c>
      <c r="Y1043" s="16" t="s">
        <v>1873</v>
      </c>
      <c r="Z1043" s="16" t="s">
        <v>204</v>
      </c>
      <c r="AB1043" s="17">
        <f t="shared" si="161"/>
        <v>80</v>
      </c>
      <c r="AC1043" s="13">
        <v>45023</v>
      </c>
      <c r="AD1043">
        <f t="shared" si="159"/>
        <v>80</v>
      </c>
      <c r="AE1043" s="13">
        <v>45023</v>
      </c>
      <c r="AF1043">
        <f t="shared" si="157"/>
        <v>80</v>
      </c>
      <c r="AG1043" s="13">
        <v>45023</v>
      </c>
      <c r="AH1043">
        <f t="shared" ref="AH1043:AH1106" si="164">N1043*7</f>
        <v>5.6000000000000005</v>
      </c>
      <c r="AI1043" s="13">
        <v>45006</v>
      </c>
      <c r="AJ1043">
        <f t="shared" si="158"/>
        <v>40</v>
      </c>
      <c r="AK1043" s="13">
        <v>45032</v>
      </c>
      <c r="AN1043" t="s">
        <v>204</v>
      </c>
      <c r="AO1043" s="13">
        <v>45071</v>
      </c>
      <c r="AR1043">
        <f t="shared" si="162"/>
        <v>3.5</v>
      </c>
      <c r="AS1043">
        <f t="shared" si="163"/>
        <v>2.8000000000000003</v>
      </c>
      <c r="AT1043" t="s">
        <v>1946</v>
      </c>
    </row>
    <row r="1044" spans="1:46" ht="20.149999999999999" customHeight="1" x14ac:dyDescent="0.35">
      <c r="A1044">
        <v>1043</v>
      </c>
      <c r="B1044" t="s">
        <v>360</v>
      </c>
      <c r="C1044" t="s">
        <v>11772</v>
      </c>
      <c r="D1044" t="s">
        <v>3225</v>
      </c>
      <c r="E1044" t="s">
        <v>93</v>
      </c>
      <c r="G1044" t="s">
        <v>2413</v>
      </c>
      <c r="H1044" t="s">
        <v>2414</v>
      </c>
      <c r="I1044" t="s">
        <v>92</v>
      </c>
      <c r="J1044" t="s">
        <v>2415</v>
      </c>
      <c r="K1044" t="s">
        <v>2415</v>
      </c>
      <c r="L1044" t="s">
        <v>3250</v>
      </c>
      <c r="N1044">
        <v>0.8</v>
      </c>
      <c r="O1044">
        <v>0.8</v>
      </c>
      <c r="R1044" s="14">
        <v>44974</v>
      </c>
      <c r="S1044" t="s">
        <v>207</v>
      </c>
      <c r="T1044" s="14">
        <v>44989</v>
      </c>
      <c r="U1044" s="16" t="s">
        <v>1872</v>
      </c>
      <c r="V1044" s="16">
        <f t="shared" si="160"/>
        <v>96</v>
      </c>
      <c r="W1044" s="16" t="s">
        <v>2404</v>
      </c>
      <c r="X1044" t="s">
        <v>207</v>
      </c>
      <c r="Y1044" s="16" t="s">
        <v>1873</v>
      </c>
      <c r="Z1044" s="16" t="s">
        <v>204</v>
      </c>
      <c r="AB1044" s="17">
        <f t="shared" si="161"/>
        <v>80</v>
      </c>
      <c r="AC1044" s="13">
        <v>45024</v>
      </c>
      <c r="AD1044">
        <f t="shared" si="159"/>
        <v>80</v>
      </c>
      <c r="AE1044" s="13">
        <v>45024</v>
      </c>
      <c r="AF1044">
        <f t="shared" si="157"/>
        <v>80</v>
      </c>
      <c r="AG1044" s="13">
        <v>45024</v>
      </c>
      <c r="AH1044">
        <f t="shared" si="164"/>
        <v>5.6000000000000005</v>
      </c>
      <c r="AI1044" s="13">
        <v>45007</v>
      </c>
      <c r="AJ1044">
        <f t="shared" si="158"/>
        <v>40</v>
      </c>
      <c r="AK1044" s="13">
        <v>45033</v>
      </c>
      <c r="AN1044" t="s">
        <v>204</v>
      </c>
      <c r="AO1044" s="13">
        <v>45072</v>
      </c>
      <c r="AR1044">
        <f t="shared" si="162"/>
        <v>3.5</v>
      </c>
      <c r="AS1044">
        <f t="shared" si="163"/>
        <v>2.8000000000000003</v>
      </c>
      <c r="AT1044" t="s">
        <v>1946</v>
      </c>
    </row>
    <row r="1045" spans="1:46" ht="20.149999999999999" customHeight="1" x14ac:dyDescent="0.35">
      <c r="A1045">
        <v>1044</v>
      </c>
      <c r="B1045" t="s">
        <v>360</v>
      </c>
      <c r="C1045" t="s">
        <v>11773</v>
      </c>
      <c r="D1045" t="s">
        <v>3226</v>
      </c>
      <c r="E1045" t="s">
        <v>93</v>
      </c>
      <c r="G1045" t="s">
        <v>2413</v>
      </c>
      <c r="H1045" t="s">
        <v>2414</v>
      </c>
      <c r="I1045" t="s">
        <v>92</v>
      </c>
      <c r="J1045" t="s">
        <v>2415</v>
      </c>
      <c r="K1045" t="s">
        <v>2415</v>
      </c>
      <c r="L1045" t="s">
        <v>3250</v>
      </c>
      <c r="N1045">
        <v>0.8</v>
      </c>
      <c r="O1045">
        <v>0.8</v>
      </c>
      <c r="R1045" s="14">
        <v>44975</v>
      </c>
      <c r="S1045" t="s">
        <v>207</v>
      </c>
      <c r="T1045" s="14">
        <v>44986</v>
      </c>
      <c r="U1045" s="16" t="s">
        <v>1872</v>
      </c>
      <c r="V1045" s="16">
        <f t="shared" si="160"/>
        <v>96</v>
      </c>
      <c r="W1045" s="16" t="s">
        <v>2404</v>
      </c>
      <c r="X1045" t="s">
        <v>207</v>
      </c>
      <c r="Y1045" s="16" t="s">
        <v>1873</v>
      </c>
      <c r="Z1045" s="16" t="s">
        <v>204</v>
      </c>
      <c r="AB1045" s="17">
        <f t="shared" si="161"/>
        <v>80</v>
      </c>
      <c r="AC1045" s="13">
        <v>45025</v>
      </c>
      <c r="AD1045">
        <f t="shared" si="159"/>
        <v>80</v>
      </c>
      <c r="AE1045" s="13">
        <v>45025</v>
      </c>
      <c r="AF1045">
        <f t="shared" si="157"/>
        <v>80</v>
      </c>
      <c r="AG1045" s="13">
        <v>45025</v>
      </c>
      <c r="AH1045">
        <f t="shared" si="164"/>
        <v>5.6000000000000005</v>
      </c>
      <c r="AI1045" s="13">
        <v>45008</v>
      </c>
      <c r="AJ1045">
        <f t="shared" si="158"/>
        <v>40</v>
      </c>
      <c r="AK1045" s="13">
        <v>45034</v>
      </c>
      <c r="AN1045" t="s">
        <v>204</v>
      </c>
      <c r="AO1045" s="13">
        <v>45062</v>
      </c>
      <c r="AR1045">
        <f t="shared" si="162"/>
        <v>3.5</v>
      </c>
      <c r="AS1045">
        <f t="shared" si="163"/>
        <v>2.8000000000000003</v>
      </c>
      <c r="AT1045" t="s">
        <v>1946</v>
      </c>
    </row>
    <row r="1046" spans="1:46" ht="20.149999999999999" customHeight="1" x14ac:dyDescent="0.35">
      <c r="A1046">
        <v>1045</v>
      </c>
      <c r="B1046" t="s">
        <v>360</v>
      </c>
      <c r="C1046" t="s">
        <v>11774</v>
      </c>
      <c r="D1046" t="s">
        <v>3227</v>
      </c>
      <c r="E1046" t="s">
        <v>93</v>
      </c>
      <c r="G1046" t="s">
        <v>2413</v>
      </c>
      <c r="H1046" t="s">
        <v>2414</v>
      </c>
      <c r="I1046" t="s">
        <v>92</v>
      </c>
      <c r="J1046" t="s">
        <v>2415</v>
      </c>
      <c r="K1046" t="s">
        <v>2415</v>
      </c>
      <c r="L1046" t="s">
        <v>3305</v>
      </c>
      <c r="N1046">
        <v>0.5</v>
      </c>
      <c r="O1046">
        <v>0.5</v>
      </c>
      <c r="R1046" s="14">
        <v>44976</v>
      </c>
      <c r="S1046" t="s">
        <v>207</v>
      </c>
      <c r="T1046" s="14">
        <v>44986</v>
      </c>
      <c r="U1046" s="16" t="s">
        <v>1872</v>
      </c>
      <c r="V1046" s="16">
        <f t="shared" si="160"/>
        <v>60</v>
      </c>
      <c r="W1046" s="16" t="s">
        <v>2404</v>
      </c>
      <c r="X1046" t="s">
        <v>207</v>
      </c>
      <c r="Y1046" s="16" t="s">
        <v>1873</v>
      </c>
      <c r="Z1046" s="16" t="s">
        <v>204</v>
      </c>
      <c r="AB1046" s="17">
        <f t="shared" si="161"/>
        <v>50</v>
      </c>
      <c r="AC1046" s="13">
        <v>45029</v>
      </c>
      <c r="AD1046">
        <f t="shared" si="159"/>
        <v>50</v>
      </c>
      <c r="AE1046" s="13">
        <v>45029</v>
      </c>
      <c r="AF1046">
        <f t="shared" si="157"/>
        <v>50</v>
      </c>
      <c r="AG1046" s="13">
        <v>45029</v>
      </c>
      <c r="AH1046">
        <f t="shared" si="164"/>
        <v>3.5</v>
      </c>
      <c r="AI1046" s="13">
        <v>44999</v>
      </c>
      <c r="AJ1046">
        <f t="shared" si="158"/>
        <v>25</v>
      </c>
      <c r="AK1046" s="13">
        <v>45035</v>
      </c>
      <c r="AN1046" t="s">
        <v>204</v>
      </c>
      <c r="AO1046" s="13">
        <v>45063</v>
      </c>
      <c r="AR1046">
        <f t="shared" si="162"/>
        <v>3.5</v>
      </c>
      <c r="AS1046">
        <f t="shared" si="163"/>
        <v>1.75</v>
      </c>
      <c r="AT1046" t="s">
        <v>1946</v>
      </c>
    </row>
    <row r="1047" spans="1:46" ht="20.149999999999999" customHeight="1" x14ac:dyDescent="0.35">
      <c r="A1047">
        <v>1046</v>
      </c>
      <c r="B1047" t="s">
        <v>360</v>
      </c>
      <c r="C1047" t="s">
        <v>11775</v>
      </c>
      <c r="D1047" t="s">
        <v>3228</v>
      </c>
      <c r="E1047" t="s">
        <v>93</v>
      </c>
      <c r="G1047" t="s">
        <v>2413</v>
      </c>
      <c r="H1047" t="s">
        <v>2414</v>
      </c>
      <c r="I1047" t="s">
        <v>92</v>
      </c>
      <c r="J1047" t="s">
        <v>2415</v>
      </c>
      <c r="K1047" t="s">
        <v>2415</v>
      </c>
      <c r="L1047" t="s">
        <v>3306</v>
      </c>
      <c r="N1047">
        <v>0.81</v>
      </c>
      <c r="O1047">
        <v>0.81</v>
      </c>
      <c r="R1047" s="14">
        <v>44977</v>
      </c>
      <c r="S1047" t="s">
        <v>207</v>
      </c>
      <c r="T1047" s="14">
        <v>44987</v>
      </c>
      <c r="U1047" s="16" t="s">
        <v>1872</v>
      </c>
      <c r="V1047" s="16">
        <f t="shared" si="160"/>
        <v>97.2</v>
      </c>
      <c r="W1047" s="16" t="s">
        <v>2404</v>
      </c>
      <c r="X1047" t="s">
        <v>207</v>
      </c>
      <c r="Y1047" s="16" t="s">
        <v>1873</v>
      </c>
      <c r="Z1047" s="16" t="s">
        <v>204</v>
      </c>
      <c r="AB1047" s="17">
        <f t="shared" si="161"/>
        <v>81</v>
      </c>
      <c r="AC1047" s="13">
        <v>45017</v>
      </c>
      <c r="AD1047">
        <f t="shared" si="159"/>
        <v>81</v>
      </c>
      <c r="AE1047" s="13">
        <v>45017</v>
      </c>
      <c r="AF1047">
        <f t="shared" si="157"/>
        <v>81</v>
      </c>
      <c r="AG1047" s="13">
        <v>45017</v>
      </c>
      <c r="AH1047">
        <f t="shared" si="164"/>
        <v>5.67</v>
      </c>
      <c r="AI1047" s="13">
        <v>45000</v>
      </c>
      <c r="AJ1047">
        <f t="shared" si="158"/>
        <v>40.5</v>
      </c>
      <c r="AK1047" s="13">
        <v>45036</v>
      </c>
      <c r="AN1047" t="s">
        <v>204</v>
      </c>
      <c r="AO1047" s="13">
        <v>45064</v>
      </c>
      <c r="AR1047">
        <f t="shared" si="162"/>
        <v>3.4999999999999996</v>
      </c>
      <c r="AS1047">
        <f t="shared" si="163"/>
        <v>2.835</v>
      </c>
      <c r="AT1047" t="s">
        <v>1946</v>
      </c>
    </row>
    <row r="1048" spans="1:46" ht="20.149999999999999" customHeight="1" x14ac:dyDescent="0.35">
      <c r="A1048">
        <v>1047</v>
      </c>
      <c r="B1048" t="s">
        <v>360</v>
      </c>
      <c r="C1048" t="s">
        <v>11776</v>
      </c>
      <c r="D1048" t="s">
        <v>3229</v>
      </c>
      <c r="E1048" t="s">
        <v>93</v>
      </c>
      <c r="G1048" t="s">
        <v>2413</v>
      </c>
      <c r="H1048" t="s">
        <v>2414</v>
      </c>
      <c r="I1048" t="s">
        <v>92</v>
      </c>
      <c r="J1048" t="s">
        <v>2415</v>
      </c>
      <c r="K1048" t="s">
        <v>2415</v>
      </c>
      <c r="L1048" t="s">
        <v>3250</v>
      </c>
      <c r="N1048">
        <v>0.84</v>
      </c>
      <c r="O1048">
        <v>0.84</v>
      </c>
      <c r="R1048" s="14">
        <v>44978</v>
      </c>
      <c r="S1048" t="s">
        <v>207</v>
      </c>
      <c r="T1048" s="14">
        <v>44988</v>
      </c>
      <c r="U1048" s="16" t="s">
        <v>1872</v>
      </c>
      <c r="V1048" s="16">
        <f t="shared" si="160"/>
        <v>100.8</v>
      </c>
      <c r="W1048" s="16" t="s">
        <v>2404</v>
      </c>
      <c r="X1048" t="s">
        <v>207</v>
      </c>
      <c r="Y1048" s="16" t="s">
        <v>1873</v>
      </c>
      <c r="Z1048" s="16" t="s">
        <v>204</v>
      </c>
      <c r="AB1048" s="17">
        <f t="shared" si="161"/>
        <v>84</v>
      </c>
      <c r="AC1048" s="13">
        <v>45018</v>
      </c>
      <c r="AD1048">
        <f t="shared" si="159"/>
        <v>84</v>
      </c>
      <c r="AE1048" s="13">
        <v>45018</v>
      </c>
      <c r="AF1048">
        <f t="shared" si="157"/>
        <v>84</v>
      </c>
      <c r="AG1048" s="13">
        <v>45018</v>
      </c>
      <c r="AH1048">
        <f t="shared" si="164"/>
        <v>5.88</v>
      </c>
      <c r="AI1048" s="13">
        <v>45001</v>
      </c>
      <c r="AJ1048">
        <f t="shared" si="158"/>
        <v>42</v>
      </c>
      <c r="AK1048" s="13">
        <v>45037</v>
      </c>
      <c r="AN1048" t="s">
        <v>204</v>
      </c>
      <c r="AO1048" s="13">
        <v>45065</v>
      </c>
      <c r="AR1048">
        <f t="shared" si="162"/>
        <v>3.5</v>
      </c>
      <c r="AS1048">
        <f t="shared" si="163"/>
        <v>2.94</v>
      </c>
      <c r="AT1048" t="s">
        <v>1946</v>
      </c>
    </row>
    <row r="1049" spans="1:46" ht="20.149999999999999" customHeight="1" x14ac:dyDescent="0.35">
      <c r="A1049">
        <v>1048</v>
      </c>
      <c r="B1049" t="s">
        <v>360</v>
      </c>
      <c r="C1049" t="s">
        <v>11777</v>
      </c>
      <c r="D1049" t="s">
        <v>3230</v>
      </c>
      <c r="E1049" t="s">
        <v>93</v>
      </c>
      <c r="G1049" t="s">
        <v>2413</v>
      </c>
      <c r="H1049" t="s">
        <v>2414</v>
      </c>
      <c r="I1049" t="s">
        <v>92</v>
      </c>
      <c r="J1049" t="s">
        <v>2415</v>
      </c>
      <c r="K1049" t="s">
        <v>2415</v>
      </c>
      <c r="L1049" t="s">
        <v>3307</v>
      </c>
      <c r="N1049">
        <v>1</v>
      </c>
      <c r="O1049">
        <v>1</v>
      </c>
      <c r="R1049" s="14">
        <v>44981</v>
      </c>
      <c r="S1049" t="s">
        <v>207</v>
      </c>
      <c r="T1049" s="14">
        <v>44989</v>
      </c>
      <c r="U1049" s="16" t="s">
        <v>1872</v>
      </c>
      <c r="V1049" s="16">
        <f t="shared" si="160"/>
        <v>120</v>
      </c>
      <c r="W1049" s="16" t="s">
        <v>2404</v>
      </c>
      <c r="X1049" t="s">
        <v>207</v>
      </c>
      <c r="Y1049" s="16" t="s">
        <v>1873</v>
      </c>
      <c r="Z1049" s="16" t="s">
        <v>204</v>
      </c>
      <c r="AB1049" s="17">
        <f t="shared" si="161"/>
        <v>100</v>
      </c>
      <c r="AC1049" s="13">
        <v>45019</v>
      </c>
      <c r="AD1049">
        <f t="shared" si="159"/>
        <v>100</v>
      </c>
      <c r="AE1049" s="13">
        <v>45019</v>
      </c>
      <c r="AF1049">
        <f t="shared" si="157"/>
        <v>100</v>
      </c>
      <c r="AG1049" s="13">
        <v>45019</v>
      </c>
      <c r="AH1049">
        <f t="shared" si="164"/>
        <v>7</v>
      </c>
      <c r="AI1049" s="13">
        <v>44999</v>
      </c>
      <c r="AJ1049">
        <f t="shared" si="158"/>
        <v>50</v>
      </c>
      <c r="AK1049" s="13">
        <v>45040</v>
      </c>
      <c r="AN1049" t="s">
        <v>204</v>
      </c>
      <c r="AO1049" s="13">
        <v>45066</v>
      </c>
      <c r="AR1049">
        <f t="shared" si="162"/>
        <v>3.5</v>
      </c>
      <c r="AS1049">
        <f t="shared" si="163"/>
        <v>3.5</v>
      </c>
      <c r="AT1049" t="s">
        <v>1946</v>
      </c>
    </row>
    <row r="1050" spans="1:46" ht="20.149999999999999" customHeight="1" x14ac:dyDescent="0.35">
      <c r="A1050">
        <v>1049</v>
      </c>
      <c r="B1050" t="s">
        <v>360</v>
      </c>
      <c r="C1050" t="s">
        <v>11778</v>
      </c>
      <c r="D1050" t="s">
        <v>3231</v>
      </c>
      <c r="E1050" t="s">
        <v>93</v>
      </c>
      <c r="G1050" t="s">
        <v>2413</v>
      </c>
      <c r="H1050" t="s">
        <v>2414</v>
      </c>
      <c r="I1050" t="s">
        <v>92</v>
      </c>
      <c r="J1050" t="s">
        <v>2415</v>
      </c>
      <c r="K1050" t="s">
        <v>2415</v>
      </c>
      <c r="L1050" t="s">
        <v>3308</v>
      </c>
      <c r="N1050">
        <v>0.9</v>
      </c>
      <c r="O1050">
        <v>0.9</v>
      </c>
      <c r="R1050" s="14">
        <v>44974</v>
      </c>
      <c r="S1050" t="s">
        <v>207</v>
      </c>
      <c r="T1050" s="14">
        <v>44990</v>
      </c>
      <c r="U1050" s="16" t="s">
        <v>1872</v>
      </c>
      <c r="V1050" s="16">
        <f t="shared" si="160"/>
        <v>108</v>
      </c>
      <c r="W1050" s="16" t="s">
        <v>2404</v>
      </c>
      <c r="X1050" t="s">
        <v>207</v>
      </c>
      <c r="Y1050" s="16" t="s">
        <v>1873</v>
      </c>
      <c r="Z1050" s="16" t="s">
        <v>204</v>
      </c>
      <c r="AB1050" s="17">
        <f t="shared" si="161"/>
        <v>90</v>
      </c>
      <c r="AC1050" s="13">
        <v>45020</v>
      </c>
      <c r="AD1050">
        <f t="shared" si="159"/>
        <v>90</v>
      </c>
      <c r="AE1050" s="13">
        <v>45020</v>
      </c>
      <c r="AF1050">
        <f t="shared" si="157"/>
        <v>90</v>
      </c>
      <c r="AG1050" s="13">
        <v>45020</v>
      </c>
      <c r="AH1050">
        <f t="shared" si="164"/>
        <v>6.3</v>
      </c>
      <c r="AI1050" s="13">
        <v>45000</v>
      </c>
      <c r="AJ1050">
        <f t="shared" si="158"/>
        <v>45</v>
      </c>
      <c r="AK1050" s="13">
        <v>45041</v>
      </c>
      <c r="AN1050" t="s">
        <v>204</v>
      </c>
      <c r="AO1050" s="13">
        <v>45069</v>
      </c>
      <c r="AR1050">
        <f t="shared" si="162"/>
        <v>3.5</v>
      </c>
      <c r="AS1050">
        <f t="shared" si="163"/>
        <v>3.15</v>
      </c>
      <c r="AT1050" t="s">
        <v>1946</v>
      </c>
    </row>
    <row r="1051" spans="1:46" ht="20.149999999999999" customHeight="1" x14ac:dyDescent="0.35">
      <c r="A1051">
        <v>1050</v>
      </c>
      <c r="B1051" t="s">
        <v>360</v>
      </c>
      <c r="C1051" t="s">
        <v>11779</v>
      </c>
      <c r="D1051" t="s">
        <v>3232</v>
      </c>
      <c r="E1051" t="s">
        <v>93</v>
      </c>
      <c r="G1051" t="s">
        <v>2413</v>
      </c>
      <c r="H1051" t="s">
        <v>2414</v>
      </c>
      <c r="I1051" t="s">
        <v>92</v>
      </c>
      <c r="J1051" t="s">
        <v>2415</v>
      </c>
      <c r="K1051" t="s">
        <v>2415</v>
      </c>
      <c r="L1051" t="s">
        <v>3250</v>
      </c>
      <c r="N1051">
        <v>0.92</v>
      </c>
      <c r="O1051">
        <v>0.92</v>
      </c>
      <c r="R1051" s="14">
        <v>44975</v>
      </c>
      <c r="S1051" t="s">
        <v>207</v>
      </c>
      <c r="T1051" s="14">
        <v>44991</v>
      </c>
      <c r="U1051" s="16" t="s">
        <v>1872</v>
      </c>
      <c r="V1051" s="16">
        <f t="shared" si="160"/>
        <v>110.4</v>
      </c>
      <c r="W1051" s="16" t="s">
        <v>2404</v>
      </c>
      <c r="X1051" t="s">
        <v>207</v>
      </c>
      <c r="Y1051" s="16" t="s">
        <v>1873</v>
      </c>
      <c r="Z1051" s="16" t="s">
        <v>204</v>
      </c>
      <c r="AB1051" s="17">
        <f t="shared" si="161"/>
        <v>92</v>
      </c>
      <c r="AC1051" s="13">
        <v>45021</v>
      </c>
      <c r="AD1051">
        <f t="shared" si="159"/>
        <v>92</v>
      </c>
      <c r="AE1051" s="13">
        <v>45021</v>
      </c>
      <c r="AF1051">
        <f t="shared" si="157"/>
        <v>92</v>
      </c>
      <c r="AG1051" s="13">
        <v>45021</v>
      </c>
      <c r="AH1051">
        <f t="shared" si="164"/>
        <v>6.44</v>
      </c>
      <c r="AI1051" s="13">
        <v>45001</v>
      </c>
      <c r="AJ1051">
        <f t="shared" si="158"/>
        <v>46</v>
      </c>
      <c r="AK1051" s="13">
        <v>45042</v>
      </c>
      <c r="AN1051" t="s">
        <v>204</v>
      </c>
      <c r="AO1051" s="13">
        <v>45070</v>
      </c>
      <c r="AR1051">
        <f t="shared" si="162"/>
        <v>3.5</v>
      </c>
      <c r="AS1051">
        <f t="shared" si="163"/>
        <v>3.22</v>
      </c>
      <c r="AT1051" t="s">
        <v>1946</v>
      </c>
    </row>
    <row r="1052" spans="1:46" ht="20.149999999999999" customHeight="1" x14ac:dyDescent="0.35">
      <c r="A1052">
        <v>1051</v>
      </c>
      <c r="B1052" t="s">
        <v>360</v>
      </c>
      <c r="C1052" t="s">
        <v>11780</v>
      </c>
      <c r="D1052" t="s">
        <v>3233</v>
      </c>
      <c r="E1052" t="s">
        <v>93</v>
      </c>
      <c r="G1052" t="s">
        <v>2413</v>
      </c>
      <c r="H1052" t="s">
        <v>2414</v>
      </c>
      <c r="I1052" t="s">
        <v>92</v>
      </c>
      <c r="J1052" t="s">
        <v>2415</v>
      </c>
      <c r="K1052" t="s">
        <v>2415</v>
      </c>
      <c r="L1052" t="s">
        <v>3309</v>
      </c>
      <c r="N1052">
        <v>0.79</v>
      </c>
      <c r="O1052">
        <v>0.79</v>
      </c>
      <c r="R1052" s="14">
        <v>44976</v>
      </c>
      <c r="S1052" t="s">
        <v>207</v>
      </c>
      <c r="T1052" s="14">
        <v>44994</v>
      </c>
      <c r="U1052" s="16" t="s">
        <v>1872</v>
      </c>
      <c r="V1052" s="16">
        <f t="shared" si="160"/>
        <v>94.800000000000011</v>
      </c>
      <c r="W1052" s="16" t="s">
        <v>2404</v>
      </c>
      <c r="X1052" t="s">
        <v>207</v>
      </c>
      <c r="Y1052" s="16" t="s">
        <v>1873</v>
      </c>
      <c r="Z1052" s="16" t="s">
        <v>204</v>
      </c>
      <c r="AB1052" s="17">
        <f t="shared" si="161"/>
        <v>79</v>
      </c>
      <c r="AC1052" s="13">
        <v>45022</v>
      </c>
      <c r="AD1052">
        <f t="shared" si="159"/>
        <v>79</v>
      </c>
      <c r="AE1052" s="13">
        <v>45022</v>
      </c>
      <c r="AF1052">
        <f t="shared" si="157"/>
        <v>79</v>
      </c>
      <c r="AG1052" s="13">
        <v>45022</v>
      </c>
      <c r="AH1052">
        <f t="shared" si="164"/>
        <v>5.53</v>
      </c>
      <c r="AI1052" s="13">
        <v>45002</v>
      </c>
      <c r="AJ1052">
        <f t="shared" si="158"/>
        <v>39.5</v>
      </c>
      <c r="AK1052" s="13">
        <v>45032</v>
      </c>
      <c r="AN1052" t="s">
        <v>204</v>
      </c>
      <c r="AO1052" s="13">
        <v>45071</v>
      </c>
      <c r="AR1052">
        <f t="shared" si="162"/>
        <v>3.5</v>
      </c>
      <c r="AS1052">
        <f t="shared" si="163"/>
        <v>2.7650000000000001</v>
      </c>
      <c r="AT1052" t="s">
        <v>1946</v>
      </c>
    </row>
    <row r="1053" spans="1:46" ht="20.149999999999999" customHeight="1" x14ac:dyDescent="0.35">
      <c r="A1053">
        <v>1052</v>
      </c>
      <c r="B1053" t="s">
        <v>360</v>
      </c>
      <c r="C1053" t="s">
        <v>11781</v>
      </c>
      <c r="D1053" t="s">
        <v>3234</v>
      </c>
      <c r="E1053" t="s">
        <v>93</v>
      </c>
      <c r="G1053" t="s">
        <v>2413</v>
      </c>
      <c r="H1053" t="s">
        <v>2414</v>
      </c>
      <c r="I1053" t="s">
        <v>92</v>
      </c>
      <c r="J1053" t="s">
        <v>2415</v>
      </c>
      <c r="K1053" t="s">
        <v>2415</v>
      </c>
      <c r="L1053" t="s">
        <v>3310</v>
      </c>
      <c r="N1053">
        <v>1</v>
      </c>
      <c r="O1053">
        <v>1</v>
      </c>
      <c r="R1053" s="14">
        <v>44977</v>
      </c>
      <c r="S1053" t="s">
        <v>207</v>
      </c>
      <c r="T1053" s="14">
        <v>44995</v>
      </c>
      <c r="U1053" s="16" t="s">
        <v>1872</v>
      </c>
      <c r="V1053" s="16">
        <f t="shared" si="160"/>
        <v>120</v>
      </c>
      <c r="W1053" s="16" t="s">
        <v>2404</v>
      </c>
      <c r="X1053" t="s">
        <v>207</v>
      </c>
      <c r="Y1053" s="16" t="s">
        <v>1873</v>
      </c>
      <c r="Z1053" s="16" t="s">
        <v>204</v>
      </c>
      <c r="AB1053" s="17">
        <f t="shared" si="161"/>
        <v>100</v>
      </c>
      <c r="AC1053" s="13">
        <v>45023</v>
      </c>
      <c r="AD1053">
        <f t="shared" si="159"/>
        <v>100</v>
      </c>
      <c r="AE1053" s="13">
        <v>45023</v>
      </c>
      <c r="AF1053">
        <f t="shared" si="157"/>
        <v>100</v>
      </c>
      <c r="AG1053" s="13">
        <v>45023</v>
      </c>
      <c r="AH1053">
        <f t="shared" si="164"/>
        <v>7</v>
      </c>
      <c r="AI1053" s="13">
        <v>45005</v>
      </c>
      <c r="AJ1053">
        <f t="shared" si="158"/>
        <v>50</v>
      </c>
      <c r="AK1053" s="13">
        <v>45033</v>
      </c>
      <c r="AN1053" t="s">
        <v>204</v>
      </c>
      <c r="AO1053" s="13">
        <v>45062</v>
      </c>
      <c r="AR1053">
        <f t="shared" si="162"/>
        <v>3.5</v>
      </c>
      <c r="AS1053">
        <f t="shared" si="163"/>
        <v>3.5</v>
      </c>
      <c r="AT1053" t="s">
        <v>1946</v>
      </c>
    </row>
    <row r="1054" spans="1:46" ht="20.149999999999999" customHeight="1" x14ac:dyDescent="0.35">
      <c r="A1054">
        <v>1053</v>
      </c>
      <c r="B1054" t="s">
        <v>360</v>
      </c>
      <c r="C1054" t="s">
        <v>11782</v>
      </c>
      <c r="D1054" t="s">
        <v>3235</v>
      </c>
      <c r="E1054" t="s">
        <v>93</v>
      </c>
      <c r="G1054" t="s">
        <v>2413</v>
      </c>
      <c r="H1054" t="s">
        <v>2414</v>
      </c>
      <c r="I1054" t="s">
        <v>92</v>
      </c>
      <c r="J1054" t="s">
        <v>2415</v>
      </c>
      <c r="K1054" t="s">
        <v>2415</v>
      </c>
      <c r="L1054" t="s">
        <v>3311</v>
      </c>
      <c r="N1054">
        <v>0.77</v>
      </c>
      <c r="O1054">
        <v>0.77</v>
      </c>
      <c r="R1054" s="14">
        <v>44978</v>
      </c>
      <c r="S1054" t="s">
        <v>207</v>
      </c>
      <c r="T1054" s="14">
        <v>44986</v>
      </c>
      <c r="U1054" s="16" t="s">
        <v>1872</v>
      </c>
      <c r="V1054" s="16">
        <f t="shared" si="160"/>
        <v>92.4</v>
      </c>
      <c r="W1054" s="16" t="s">
        <v>2404</v>
      </c>
      <c r="X1054" t="s">
        <v>207</v>
      </c>
      <c r="Y1054" s="16" t="s">
        <v>1873</v>
      </c>
      <c r="Z1054" s="16" t="s">
        <v>204</v>
      </c>
      <c r="AB1054" s="17">
        <f t="shared" si="161"/>
        <v>77</v>
      </c>
      <c r="AC1054" s="13">
        <v>45024</v>
      </c>
      <c r="AD1054">
        <f t="shared" si="159"/>
        <v>77</v>
      </c>
      <c r="AE1054" s="13">
        <v>45024</v>
      </c>
      <c r="AF1054">
        <f t="shared" si="157"/>
        <v>77</v>
      </c>
      <c r="AG1054" s="13">
        <v>45024</v>
      </c>
      <c r="AH1054">
        <f t="shared" si="164"/>
        <v>5.3900000000000006</v>
      </c>
      <c r="AI1054" s="13">
        <v>45006</v>
      </c>
      <c r="AJ1054">
        <f t="shared" si="158"/>
        <v>38.5</v>
      </c>
      <c r="AK1054" s="13">
        <v>45034</v>
      </c>
      <c r="AN1054" t="s">
        <v>204</v>
      </c>
      <c r="AO1054" s="13">
        <v>45063</v>
      </c>
      <c r="AR1054">
        <f t="shared" si="162"/>
        <v>3.5000000000000004</v>
      </c>
      <c r="AS1054">
        <f t="shared" si="163"/>
        <v>2.6950000000000003</v>
      </c>
      <c r="AT1054" t="s">
        <v>1946</v>
      </c>
    </row>
    <row r="1055" spans="1:46" ht="20.149999999999999" customHeight="1" x14ac:dyDescent="0.35">
      <c r="A1055">
        <v>1054</v>
      </c>
      <c r="B1055" t="s">
        <v>360</v>
      </c>
      <c r="C1055" t="s">
        <v>11783</v>
      </c>
      <c r="D1055" t="s">
        <v>3236</v>
      </c>
      <c r="E1055" t="s">
        <v>93</v>
      </c>
      <c r="G1055" t="s">
        <v>2413</v>
      </c>
      <c r="H1055" t="s">
        <v>2414</v>
      </c>
      <c r="I1055" t="s">
        <v>92</v>
      </c>
      <c r="J1055" t="s">
        <v>2415</v>
      </c>
      <c r="K1055" t="s">
        <v>2415</v>
      </c>
      <c r="L1055" t="s">
        <v>3312</v>
      </c>
      <c r="N1055">
        <v>1</v>
      </c>
      <c r="O1055">
        <v>1</v>
      </c>
      <c r="R1055" s="14">
        <v>44981</v>
      </c>
      <c r="S1055" t="s">
        <v>207</v>
      </c>
      <c r="T1055" s="14">
        <v>44987</v>
      </c>
      <c r="U1055" s="16" t="s">
        <v>1872</v>
      </c>
      <c r="V1055" s="16">
        <f t="shared" si="160"/>
        <v>120</v>
      </c>
      <c r="W1055" s="16" t="s">
        <v>2404</v>
      </c>
      <c r="X1055" t="s">
        <v>207</v>
      </c>
      <c r="Y1055" s="16" t="s">
        <v>1873</v>
      </c>
      <c r="Z1055" s="16" t="s">
        <v>204</v>
      </c>
      <c r="AB1055" s="17">
        <f t="shared" si="161"/>
        <v>100</v>
      </c>
      <c r="AC1055" s="13">
        <v>45025</v>
      </c>
      <c r="AD1055">
        <f t="shared" si="159"/>
        <v>100</v>
      </c>
      <c r="AE1055" s="13">
        <v>45025</v>
      </c>
      <c r="AF1055">
        <f t="shared" si="157"/>
        <v>100</v>
      </c>
      <c r="AG1055" s="13">
        <v>45025</v>
      </c>
      <c r="AH1055">
        <f t="shared" si="164"/>
        <v>7</v>
      </c>
      <c r="AI1055" s="13">
        <v>45007</v>
      </c>
      <c r="AJ1055">
        <f t="shared" si="158"/>
        <v>50</v>
      </c>
      <c r="AK1055" s="13">
        <v>45035</v>
      </c>
      <c r="AN1055" t="s">
        <v>204</v>
      </c>
      <c r="AO1055" s="13">
        <v>45064</v>
      </c>
      <c r="AR1055">
        <f t="shared" si="162"/>
        <v>3.5</v>
      </c>
      <c r="AS1055">
        <f t="shared" si="163"/>
        <v>3.5</v>
      </c>
      <c r="AT1055" t="s">
        <v>1946</v>
      </c>
    </row>
    <row r="1056" spans="1:46" ht="20.149999999999999" customHeight="1" x14ac:dyDescent="0.35">
      <c r="A1056">
        <v>1055</v>
      </c>
      <c r="B1056" t="s">
        <v>360</v>
      </c>
      <c r="C1056" t="s">
        <v>11784</v>
      </c>
      <c r="D1056" t="s">
        <v>3237</v>
      </c>
      <c r="E1056" t="s">
        <v>93</v>
      </c>
      <c r="G1056" t="s">
        <v>2413</v>
      </c>
      <c r="H1056" t="s">
        <v>2414</v>
      </c>
      <c r="I1056" t="s">
        <v>92</v>
      </c>
      <c r="J1056" t="s">
        <v>2415</v>
      </c>
      <c r="K1056" t="s">
        <v>2415</v>
      </c>
      <c r="L1056" t="s">
        <v>3250</v>
      </c>
      <c r="N1056">
        <v>0.84</v>
      </c>
      <c r="O1056">
        <v>0.84</v>
      </c>
      <c r="R1056" s="14">
        <v>44974</v>
      </c>
      <c r="S1056" t="s">
        <v>207</v>
      </c>
      <c r="T1056" s="14">
        <v>44988</v>
      </c>
      <c r="U1056" s="16" t="s">
        <v>1872</v>
      </c>
      <c r="V1056" s="16">
        <f t="shared" si="160"/>
        <v>100.8</v>
      </c>
      <c r="W1056" s="16" t="s">
        <v>2404</v>
      </c>
      <c r="X1056" t="s">
        <v>207</v>
      </c>
      <c r="Y1056" s="16" t="s">
        <v>1873</v>
      </c>
      <c r="Z1056" s="16" t="s">
        <v>204</v>
      </c>
      <c r="AB1056" s="17">
        <f t="shared" si="161"/>
        <v>84</v>
      </c>
      <c r="AC1056" s="13">
        <v>45029</v>
      </c>
      <c r="AD1056">
        <f t="shared" si="159"/>
        <v>84</v>
      </c>
      <c r="AE1056" s="13">
        <v>45029</v>
      </c>
      <c r="AF1056">
        <f t="shared" si="157"/>
        <v>84</v>
      </c>
      <c r="AG1056" s="13">
        <v>45029</v>
      </c>
      <c r="AH1056">
        <f t="shared" si="164"/>
        <v>5.88</v>
      </c>
      <c r="AI1056" s="13">
        <v>45008</v>
      </c>
      <c r="AJ1056">
        <f t="shared" si="158"/>
        <v>42</v>
      </c>
      <c r="AK1056" s="13">
        <v>45036</v>
      </c>
      <c r="AN1056" t="s">
        <v>204</v>
      </c>
      <c r="AO1056" s="13">
        <v>45065</v>
      </c>
      <c r="AR1056">
        <f t="shared" si="162"/>
        <v>3.5</v>
      </c>
      <c r="AS1056">
        <f t="shared" si="163"/>
        <v>2.94</v>
      </c>
      <c r="AT1056" t="s">
        <v>1946</v>
      </c>
    </row>
    <row r="1057" spans="1:46" ht="20.149999999999999" customHeight="1" x14ac:dyDescent="0.35">
      <c r="A1057">
        <v>1056</v>
      </c>
      <c r="B1057" t="s">
        <v>360</v>
      </c>
      <c r="C1057" t="s">
        <v>11785</v>
      </c>
      <c r="D1057" t="s">
        <v>3238</v>
      </c>
      <c r="E1057" t="s">
        <v>93</v>
      </c>
      <c r="G1057" t="s">
        <v>2413</v>
      </c>
      <c r="H1057" t="s">
        <v>2414</v>
      </c>
      <c r="I1057" t="s">
        <v>92</v>
      </c>
      <c r="J1057" t="s">
        <v>2415</v>
      </c>
      <c r="K1057" t="s">
        <v>2415</v>
      </c>
      <c r="L1057" t="s">
        <v>3313</v>
      </c>
      <c r="N1057">
        <v>0.74</v>
      </c>
      <c r="O1057">
        <v>0.74</v>
      </c>
      <c r="R1057" s="14">
        <v>44975</v>
      </c>
      <c r="S1057" t="s">
        <v>207</v>
      </c>
      <c r="T1057" s="14">
        <v>44989</v>
      </c>
      <c r="U1057" s="16" t="s">
        <v>1872</v>
      </c>
      <c r="V1057" s="16">
        <f t="shared" si="160"/>
        <v>88.8</v>
      </c>
      <c r="W1057" s="16" t="s">
        <v>2404</v>
      </c>
      <c r="X1057" t="s">
        <v>207</v>
      </c>
      <c r="Y1057" s="16" t="s">
        <v>1873</v>
      </c>
      <c r="Z1057" s="16" t="s">
        <v>204</v>
      </c>
      <c r="AB1057" s="17">
        <f t="shared" si="161"/>
        <v>74</v>
      </c>
      <c r="AC1057" s="13">
        <v>45017</v>
      </c>
      <c r="AD1057">
        <f t="shared" si="159"/>
        <v>74</v>
      </c>
      <c r="AE1057" s="13">
        <v>45017</v>
      </c>
      <c r="AF1057">
        <f t="shared" si="157"/>
        <v>74</v>
      </c>
      <c r="AG1057" s="13">
        <v>45017</v>
      </c>
      <c r="AH1057">
        <f t="shared" si="164"/>
        <v>5.18</v>
      </c>
      <c r="AI1057" s="13">
        <v>44999</v>
      </c>
      <c r="AJ1057">
        <f t="shared" si="158"/>
        <v>37</v>
      </c>
      <c r="AK1057" s="13">
        <v>45032</v>
      </c>
      <c r="AN1057" t="s">
        <v>204</v>
      </c>
      <c r="AO1057" s="13">
        <v>45066</v>
      </c>
      <c r="AR1057">
        <f t="shared" si="162"/>
        <v>3.5</v>
      </c>
      <c r="AS1057">
        <f t="shared" si="163"/>
        <v>2.59</v>
      </c>
      <c r="AT1057" t="s">
        <v>1946</v>
      </c>
    </row>
    <row r="1058" spans="1:46" ht="20.149999999999999" customHeight="1" x14ac:dyDescent="0.35">
      <c r="A1058">
        <v>1057</v>
      </c>
      <c r="B1058" t="s">
        <v>360</v>
      </c>
      <c r="C1058" t="s">
        <v>11786</v>
      </c>
      <c r="D1058" t="s">
        <v>3239</v>
      </c>
      <c r="E1058" t="s">
        <v>93</v>
      </c>
      <c r="G1058" t="s">
        <v>2413</v>
      </c>
      <c r="H1058" t="s">
        <v>2414</v>
      </c>
      <c r="I1058" t="s">
        <v>92</v>
      </c>
      <c r="J1058" t="s">
        <v>2415</v>
      </c>
      <c r="K1058" t="s">
        <v>2415</v>
      </c>
      <c r="L1058" t="s">
        <v>3250</v>
      </c>
      <c r="N1058">
        <v>0.8</v>
      </c>
      <c r="O1058">
        <v>0.8</v>
      </c>
      <c r="R1058" s="14">
        <v>44976</v>
      </c>
      <c r="S1058" t="s">
        <v>207</v>
      </c>
      <c r="T1058" s="14">
        <v>44986</v>
      </c>
      <c r="U1058" s="16" t="s">
        <v>1872</v>
      </c>
      <c r="V1058" s="16">
        <f t="shared" si="160"/>
        <v>96</v>
      </c>
      <c r="W1058" s="16" t="s">
        <v>2404</v>
      </c>
      <c r="X1058" t="s">
        <v>207</v>
      </c>
      <c r="Y1058" s="16" t="s">
        <v>1873</v>
      </c>
      <c r="Z1058" s="16" t="s">
        <v>204</v>
      </c>
      <c r="AB1058" s="17">
        <f t="shared" si="161"/>
        <v>80</v>
      </c>
      <c r="AC1058" s="13">
        <v>45018</v>
      </c>
      <c r="AD1058">
        <f t="shared" si="159"/>
        <v>80</v>
      </c>
      <c r="AE1058" s="13">
        <v>45018</v>
      </c>
      <c r="AF1058">
        <f t="shared" si="157"/>
        <v>80</v>
      </c>
      <c r="AG1058" s="13">
        <v>45018</v>
      </c>
      <c r="AH1058">
        <f t="shared" si="164"/>
        <v>5.6000000000000005</v>
      </c>
      <c r="AI1058" s="13">
        <v>45000</v>
      </c>
      <c r="AJ1058">
        <f t="shared" si="158"/>
        <v>40</v>
      </c>
      <c r="AK1058" s="13">
        <v>45033</v>
      </c>
      <c r="AN1058" t="s">
        <v>204</v>
      </c>
      <c r="AO1058" s="13">
        <v>45069</v>
      </c>
      <c r="AR1058">
        <f t="shared" si="162"/>
        <v>3.5</v>
      </c>
      <c r="AS1058">
        <f t="shared" si="163"/>
        <v>2.8000000000000003</v>
      </c>
      <c r="AT1058" t="s">
        <v>1946</v>
      </c>
    </row>
    <row r="1059" spans="1:46" ht="20.149999999999999" customHeight="1" x14ac:dyDescent="0.35">
      <c r="A1059">
        <v>1058</v>
      </c>
      <c r="B1059" t="s">
        <v>360</v>
      </c>
      <c r="C1059" t="s">
        <v>11787</v>
      </c>
      <c r="D1059" t="s">
        <v>3240</v>
      </c>
      <c r="E1059" t="s">
        <v>93</v>
      </c>
      <c r="G1059" t="s">
        <v>2413</v>
      </c>
      <c r="H1059" t="s">
        <v>2414</v>
      </c>
      <c r="I1059" t="s">
        <v>92</v>
      </c>
      <c r="J1059" t="s">
        <v>2415</v>
      </c>
      <c r="K1059" t="s">
        <v>2415</v>
      </c>
      <c r="L1059" t="s">
        <v>3250</v>
      </c>
      <c r="N1059">
        <v>0.8</v>
      </c>
      <c r="O1059">
        <v>0.8</v>
      </c>
      <c r="R1059" s="14">
        <v>44977</v>
      </c>
      <c r="S1059" t="s">
        <v>207</v>
      </c>
      <c r="T1059" s="14">
        <v>44987</v>
      </c>
      <c r="U1059" s="16" t="s">
        <v>1872</v>
      </c>
      <c r="V1059" s="16">
        <f t="shared" si="160"/>
        <v>96</v>
      </c>
      <c r="W1059" s="16" t="s">
        <v>2404</v>
      </c>
      <c r="X1059" t="s">
        <v>207</v>
      </c>
      <c r="Y1059" s="16" t="s">
        <v>1873</v>
      </c>
      <c r="Z1059" s="16" t="s">
        <v>204</v>
      </c>
      <c r="AB1059" s="17">
        <f t="shared" si="161"/>
        <v>80</v>
      </c>
      <c r="AC1059" s="13">
        <v>45019</v>
      </c>
      <c r="AD1059">
        <f t="shared" si="159"/>
        <v>80</v>
      </c>
      <c r="AE1059" s="13">
        <v>45019</v>
      </c>
      <c r="AF1059">
        <f t="shared" si="157"/>
        <v>80</v>
      </c>
      <c r="AG1059" s="13">
        <v>45019</v>
      </c>
      <c r="AH1059">
        <f t="shared" si="164"/>
        <v>5.6000000000000005</v>
      </c>
      <c r="AI1059" s="13">
        <v>45001</v>
      </c>
      <c r="AJ1059">
        <f t="shared" si="158"/>
        <v>40</v>
      </c>
      <c r="AK1059" s="13">
        <v>45034</v>
      </c>
      <c r="AN1059" t="s">
        <v>204</v>
      </c>
      <c r="AO1059" s="13">
        <v>45070</v>
      </c>
      <c r="AR1059">
        <f t="shared" si="162"/>
        <v>3.5</v>
      </c>
      <c r="AS1059">
        <f t="shared" si="163"/>
        <v>2.8000000000000003</v>
      </c>
      <c r="AT1059" t="s">
        <v>1946</v>
      </c>
    </row>
    <row r="1060" spans="1:46" ht="20.149999999999999" customHeight="1" x14ac:dyDescent="0.35">
      <c r="A1060">
        <v>1059</v>
      </c>
      <c r="B1060" t="s">
        <v>360</v>
      </c>
      <c r="C1060" t="s">
        <v>11788</v>
      </c>
      <c r="D1060" t="s">
        <v>3241</v>
      </c>
      <c r="E1060" t="s">
        <v>93</v>
      </c>
      <c r="G1060" t="s">
        <v>2413</v>
      </c>
      <c r="H1060" t="s">
        <v>2414</v>
      </c>
      <c r="I1060" t="s">
        <v>92</v>
      </c>
      <c r="J1060" t="s">
        <v>2415</v>
      </c>
      <c r="K1060" t="s">
        <v>2415</v>
      </c>
      <c r="L1060" t="s">
        <v>3314</v>
      </c>
      <c r="N1060">
        <v>0.9</v>
      </c>
      <c r="O1060">
        <v>0.9</v>
      </c>
      <c r="R1060" s="14">
        <v>44978</v>
      </c>
      <c r="S1060" t="s">
        <v>207</v>
      </c>
      <c r="T1060" s="14">
        <v>44988</v>
      </c>
      <c r="U1060" s="16" t="s">
        <v>1872</v>
      </c>
      <c r="V1060" s="16">
        <f t="shared" si="160"/>
        <v>108</v>
      </c>
      <c r="W1060" s="16" t="s">
        <v>2404</v>
      </c>
      <c r="X1060" t="s">
        <v>207</v>
      </c>
      <c r="Y1060" s="16" t="s">
        <v>1873</v>
      </c>
      <c r="Z1060" s="16" t="s">
        <v>204</v>
      </c>
      <c r="AB1060" s="17">
        <f t="shared" si="161"/>
        <v>90</v>
      </c>
      <c r="AC1060" s="13">
        <v>45020</v>
      </c>
      <c r="AD1060">
        <f t="shared" si="159"/>
        <v>90</v>
      </c>
      <c r="AE1060" s="13">
        <v>45020</v>
      </c>
      <c r="AF1060">
        <f t="shared" si="157"/>
        <v>90</v>
      </c>
      <c r="AG1060" s="13">
        <v>45020</v>
      </c>
      <c r="AH1060">
        <f t="shared" si="164"/>
        <v>6.3</v>
      </c>
      <c r="AI1060" s="13">
        <v>44999</v>
      </c>
      <c r="AJ1060">
        <f t="shared" si="158"/>
        <v>45</v>
      </c>
      <c r="AK1060" s="13">
        <v>45035</v>
      </c>
      <c r="AN1060" t="s">
        <v>204</v>
      </c>
      <c r="AO1060" s="13">
        <v>45071</v>
      </c>
      <c r="AR1060">
        <f t="shared" si="162"/>
        <v>3.5</v>
      </c>
      <c r="AS1060">
        <f t="shared" si="163"/>
        <v>3.15</v>
      </c>
      <c r="AT1060" t="s">
        <v>1946</v>
      </c>
    </row>
    <row r="1061" spans="1:46" ht="20.149999999999999" customHeight="1" x14ac:dyDescent="0.35">
      <c r="A1061">
        <v>1060</v>
      </c>
      <c r="B1061" t="s">
        <v>360</v>
      </c>
      <c r="C1061" t="s">
        <v>11789</v>
      </c>
      <c r="D1061" t="s">
        <v>3242</v>
      </c>
      <c r="E1061" t="s">
        <v>93</v>
      </c>
      <c r="G1061" t="s">
        <v>2413</v>
      </c>
      <c r="H1061" t="s">
        <v>2414</v>
      </c>
      <c r="I1061" t="s">
        <v>92</v>
      </c>
      <c r="J1061" t="s">
        <v>2415</v>
      </c>
      <c r="K1061" t="s">
        <v>2415</v>
      </c>
      <c r="L1061" t="s">
        <v>3250</v>
      </c>
      <c r="N1061">
        <v>0.8</v>
      </c>
      <c r="O1061">
        <v>0.8</v>
      </c>
      <c r="R1061" s="14">
        <v>44981</v>
      </c>
      <c r="S1061" t="s">
        <v>207</v>
      </c>
      <c r="T1061" s="14">
        <v>44986</v>
      </c>
      <c r="U1061" s="16" t="s">
        <v>1872</v>
      </c>
      <c r="V1061" s="16">
        <f t="shared" si="160"/>
        <v>96</v>
      </c>
      <c r="W1061" s="16" t="s">
        <v>2404</v>
      </c>
      <c r="X1061" t="s">
        <v>207</v>
      </c>
      <c r="Y1061" s="16" t="s">
        <v>1873</v>
      </c>
      <c r="Z1061" s="16" t="s">
        <v>204</v>
      </c>
      <c r="AB1061" s="17">
        <f t="shared" si="161"/>
        <v>80</v>
      </c>
      <c r="AC1061" s="13">
        <v>45021</v>
      </c>
      <c r="AD1061">
        <f t="shared" si="159"/>
        <v>80</v>
      </c>
      <c r="AE1061" s="13">
        <v>45021</v>
      </c>
      <c r="AF1061">
        <f t="shared" si="157"/>
        <v>80</v>
      </c>
      <c r="AG1061" s="13">
        <v>45021</v>
      </c>
      <c r="AH1061">
        <f t="shared" si="164"/>
        <v>5.6000000000000005</v>
      </c>
      <c r="AI1061" s="13">
        <v>45000</v>
      </c>
      <c r="AJ1061">
        <f t="shared" si="158"/>
        <v>40</v>
      </c>
      <c r="AK1061" s="13">
        <v>45036</v>
      </c>
      <c r="AN1061" t="s">
        <v>204</v>
      </c>
      <c r="AO1061" s="13">
        <v>45072</v>
      </c>
      <c r="AR1061">
        <f t="shared" si="162"/>
        <v>3.5</v>
      </c>
      <c r="AS1061">
        <f t="shared" si="163"/>
        <v>2.8000000000000003</v>
      </c>
      <c r="AT1061" t="s">
        <v>1946</v>
      </c>
    </row>
    <row r="1062" spans="1:46" ht="20.149999999999999" customHeight="1" x14ac:dyDescent="0.35">
      <c r="A1062">
        <v>1061</v>
      </c>
      <c r="B1062" t="s">
        <v>360</v>
      </c>
      <c r="C1062" t="s">
        <v>11790</v>
      </c>
      <c r="D1062" t="s">
        <v>3243</v>
      </c>
      <c r="E1062" t="s">
        <v>93</v>
      </c>
      <c r="G1062" t="s">
        <v>2413</v>
      </c>
      <c r="H1062" t="s">
        <v>2414</v>
      </c>
      <c r="I1062" t="s">
        <v>92</v>
      </c>
      <c r="J1062" t="s">
        <v>2415</v>
      </c>
      <c r="K1062" t="s">
        <v>2415</v>
      </c>
      <c r="L1062" t="s">
        <v>3250</v>
      </c>
      <c r="N1062">
        <v>0.8</v>
      </c>
      <c r="O1062">
        <v>0.8</v>
      </c>
      <c r="R1062" s="14">
        <v>44984</v>
      </c>
      <c r="S1062" t="s">
        <v>207</v>
      </c>
      <c r="T1062" s="14">
        <v>44987</v>
      </c>
      <c r="U1062" s="16" t="s">
        <v>1872</v>
      </c>
      <c r="V1062" s="16">
        <f t="shared" si="160"/>
        <v>96</v>
      </c>
      <c r="W1062" s="16" t="s">
        <v>2404</v>
      </c>
      <c r="X1062" t="s">
        <v>207</v>
      </c>
      <c r="Y1062" s="16" t="s">
        <v>1873</v>
      </c>
      <c r="Z1062" s="16" t="s">
        <v>204</v>
      </c>
      <c r="AB1062" s="17">
        <f t="shared" si="161"/>
        <v>80</v>
      </c>
      <c r="AC1062" s="13">
        <v>45022</v>
      </c>
      <c r="AD1062">
        <f t="shared" si="159"/>
        <v>80</v>
      </c>
      <c r="AE1062" s="13">
        <v>45022</v>
      </c>
      <c r="AF1062">
        <f t="shared" si="157"/>
        <v>80</v>
      </c>
      <c r="AG1062" s="13">
        <v>45022</v>
      </c>
      <c r="AH1062">
        <f t="shared" si="164"/>
        <v>5.6000000000000005</v>
      </c>
      <c r="AI1062" s="13">
        <v>45001</v>
      </c>
      <c r="AJ1062">
        <f t="shared" si="158"/>
        <v>40</v>
      </c>
      <c r="AK1062" s="13">
        <v>45037</v>
      </c>
      <c r="AN1062" t="s">
        <v>204</v>
      </c>
      <c r="AO1062" s="13">
        <v>45062</v>
      </c>
      <c r="AR1062">
        <f t="shared" si="162"/>
        <v>3.5</v>
      </c>
      <c r="AS1062">
        <f t="shared" si="163"/>
        <v>2.8000000000000003</v>
      </c>
      <c r="AT1062" t="s">
        <v>1946</v>
      </c>
    </row>
    <row r="1063" spans="1:46" ht="20.149999999999999" customHeight="1" x14ac:dyDescent="0.35">
      <c r="A1063">
        <v>1062</v>
      </c>
      <c r="B1063" t="s">
        <v>360</v>
      </c>
      <c r="C1063" t="s">
        <v>11791</v>
      </c>
      <c r="D1063" t="s">
        <v>4609</v>
      </c>
      <c r="E1063" t="s">
        <v>98</v>
      </c>
      <c r="G1063" t="s">
        <v>588</v>
      </c>
      <c r="H1063" t="s">
        <v>589</v>
      </c>
      <c r="I1063" t="s">
        <v>1454</v>
      </c>
      <c r="J1063" t="s">
        <v>4413</v>
      </c>
      <c r="K1063" t="s">
        <v>4413</v>
      </c>
      <c r="M1063" t="s">
        <v>207</v>
      </c>
      <c r="N1063">
        <v>4.5199999999999996</v>
      </c>
      <c r="R1063" s="14">
        <v>44977</v>
      </c>
      <c r="S1063" t="s">
        <v>204</v>
      </c>
      <c r="T1063" s="14">
        <v>44997</v>
      </c>
      <c r="U1063" s="16" t="s">
        <v>1872</v>
      </c>
      <c r="V1063" s="16">
        <f t="shared" si="160"/>
        <v>542.4</v>
      </c>
      <c r="W1063" s="16" t="s">
        <v>2183</v>
      </c>
      <c r="X1063" t="s">
        <v>207</v>
      </c>
      <c r="Y1063" s="16" t="s">
        <v>1873</v>
      </c>
      <c r="Z1063" s="16" t="s">
        <v>204</v>
      </c>
      <c r="AB1063" s="17">
        <f t="shared" si="161"/>
        <v>451.99999999999994</v>
      </c>
      <c r="AC1063" s="13">
        <v>45024</v>
      </c>
      <c r="AD1063">
        <f t="shared" si="159"/>
        <v>451.99999999999994</v>
      </c>
      <c r="AE1063" s="13">
        <v>45024</v>
      </c>
      <c r="AF1063">
        <f t="shared" si="157"/>
        <v>451.99999999999994</v>
      </c>
      <c r="AG1063" s="13">
        <v>45024</v>
      </c>
      <c r="AH1063">
        <f t="shared" si="164"/>
        <v>31.639999999999997</v>
      </c>
      <c r="AJ1063"/>
      <c r="AK1063" s="13">
        <v>45054</v>
      </c>
      <c r="AN1063" t="s">
        <v>204</v>
      </c>
      <c r="AO1063" s="13">
        <v>45102</v>
      </c>
      <c r="AP1063" s="13">
        <v>45117</v>
      </c>
      <c r="AQ1063" s="13">
        <v>45158</v>
      </c>
      <c r="AR1063">
        <f t="shared" si="162"/>
        <v>3.5</v>
      </c>
      <c r="AS1063">
        <f t="shared" si="163"/>
        <v>15.819999999999999</v>
      </c>
      <c r="AT1063" t="s">
        <v>1946</v>
      </c>
    </row>
    <row r="1064" spans="1:46" ht="20.149999999999999" customHeight="1" x14ac:dyDescent="0.35">
      <c r="A1064">
        <v>1063</v>
      </c>
      <c r="B1064" t="s">
        <v>360</v>
      </c>
      <c r="C1064" t="s">
        <v>11799</v>
      </c>
      <c r="D1064" t="s">
        <v>4610</v>
      </c>
      <c r="E1064" t="s">
        <v>98</v>
      </c>
      <c r="G1064" t="s">
        <v>588</v>
      </c>
      <c r="H1064" t="s">
        <v>589</v>
      </c>
      <c r="I1064" t="s">
        <v>1454</v>
      </c>
      <c r="J1064" t="s">
        <v>4413</v>
      </c>
      <c r="K1064" t="s">
        <v>4413</v>
      </c>
      <c r="M1064" t="s">
        <v>207</v>
      </c>
      <c r="N1064">
        <v>4.79</v>
      </c>
      <c r="R1064" s="14">
        <v>44977</v>
      </c>
      <c r="S1064" t="s">
        <v>204</v>
      </c>
      <c r="T1064" s="14">
        <v>44997</v>
      </c>
      <c r="U1064" s="16" t="s">
        <v>1872</v>
      </c>
      <c r="V1064" s="16">
        <f t="shared" si="160"/>
        <v>574.79999999999995</v>
      </c>
      <c r="W1064" s="16" t="s">
        <v>2183</v>
      </c>
      <c r="X1064" t="s">
        <v>207</v>
      </c>
      <c r="Y1064" s="16" t="s">
        <v>1873</v>
      </c>
      <c r="Z1064" s="16" t="s">
        <v>204</v>
      </c>
      <c r="AB1064" s="17">
        <f t="shared" si="161"/>
        <v>479</v>
      </c>
      <c r="AC1064" s="13">
        <v>45024</v>
      </c>
      <c r="AD1064">
        <f t="shared" si="159"/>
        <v>479</v>
      </c>
      <c r="AE1064" s="13">
        <v>45024</v>
      </c>
      <c r="AF1064">
        <f t="shared" si="157"/>
        <v>479</v>
      </c>
      <c r="AG1064" s="13">
        <v>45024</v>
      </c>
      <c r="AH1064">
        <f t="shared" si="164"/>
        <v>33.53</v>
      </c>
      <c r="AJ1064"/>
      <c r="AK1064" s="13">
        <v>45054</v>
      </c>
      <c r="AN1064" t="s">
        <v>204</v>
      </c>
      <c r="AO1064" s="13">
        <v>45102</v>
      </c>
      <c r="AP1064" s="13">
        <v>45117</v>
      </c>
      <c r="AQ1064" s="13">
        <v>45158</v>
      </c>
      <c r="AR1064">
        <f t="shared" ref="AR1064:AR1095" si="165">AS1064/N1064</f>
        <v>3.5</v>
      </c>
      <c r="AS1064">
        <f t="shared" ref="AS1064:AS1098" si="166">N1064*3.5</f>
        <v>16.765000000000001</v>
      </c>
      <c r="AT1064" t="s">
        <v>1946</v>
      </c>
    </row>
    <row r="1065" spans="1:46" ht="20.149999999999999" customHeight="1" x14ac:dyDescent="0.35">
      <c r="A1065">
        <v>1064</v>
      </c>
      <c r="B1065" t="s">
        <v>360</v>
      </c>
      <c r="C1065" t="s">
        <v>11792</v>
      </c>
      <c r="D1065" t="s">
        <v>4419</v>
      </c>
      <c r="E1065" t="s">
        <v>98</v>
      </c>
      <c r="G1065" t="s">
        <v>588</v>
      </c>
      <c r="H1065" t="s">
        <v>589</v>
      </c>
      <c r="I1065" t="s">
        <v>1454</v>
      </c>
      <c r="J1065" t="s">
        <v>4413</v>
      </c>
      <c r="K1065" t="s">
        <v>4413</v>
      </c>
      <c r="M1065" t="s">
        <v>207</v>
      </c>
      <c r="N1065">
        <v>5.45</v>
      </c>
      <c r="R1065" s="14">
        <v>44977</v>
      </c>
      <c r="S1065" t="s">
        <v>204</v>
      </c>
      <c r="T1065" s="14">
        <v>44997</v>
      </c>
      <c r="U1065" s="16" t="s">
        <v>1872</v>
      </c>
      <c r="V1065" s="16">
        <f t="shared" si="160"/>
        <v>654</v>
      </c>
      <c r="W1065" s="16" t="s">
        <v>2183</v>
      </c>
      <c r="X1065" t="s">
        <v>207</v>
      </c>
      <c r="Y1065" s="16" t="s">
        <v>1873</v>
      </c>
      <c r="Z1065" s="16" t="s">
        <v>204</v>
      </c>
      <c r="AB1065" s="17">
        <f t="shared" si="161"/>
        <v>545</v>
      </c>
      <c r="AC1065" s="13">
        <v>45024</v>
      </c>
      <c r="AD1065">
        <f t="shared" si="159"/>
        <v>545</v>
      </c>
      <c r="AE1065" s="13">
        <v>45024</v>
      </c>
      <c r="AF1065">
        <f t="shared" si="157"/>
        <v>545</v>
      </c>
      <c r="AG1065" s="13">
        <v>45024</v>
      </c>
      <c r="AH1065">
        <f t="shared" si="164"/>
        <v>38.15</v>
      </c>
      <c r="AJ1065"/>
      <c r="AK1065" s="13">
        <v>45054</v>
      </c>
      <c r="AN1065" t="s">
        <v>204</v>
      </c>
      <c r="AO1065" s="13">
        <v>45102</v>
      </c>
      <c r="AP1065" s="13">
        <v>45117</v>
      </c>
      <c r="AQ1065" s="13">
        <v>45158</v>
      </c>
      <c r="AR1065">
        <f t="shared" si="165"/>
        <v>3.4999999999999996</v>
      </c>
      <c r="AS1065">
        <f t="shared" si="166"/>
        <v>19.074999999999999</v>
      </c>
      <c r="AT1065" t="s">
        <v>1946</v>
      </c>
    </row>
    <row r="1066" spans="1:46" ht="20.149999999999999" customHeight="1" x14ac:dyDescent="0.35">
      <c r="A1066">
        <v>1065</v>
      </c>
      <c r="B1066" t="s">
        <v>360</v>
      </c>
      <c r="C1066" t="s">
        <v>11793</v>
      </c>
      <c r="D1066" t="s">
        <v>4448</v>
      </c>
      <c r="E1066" t="s">
        <v>98</v>
      </c>
      <c r="G1066" t="s">
        <v>588</v>
      </c>
      <c r="H1066" t="s">
        <v>589</v>
      </c>
      <c r="I1066" t="s">
        <v>1454</v>
      </c>
      <c r="J1066" t="s">
        <v>4413</v>
      </c>
      <c r="K1066" t="s">
        <v>4413</v>
      </c>
      <c r="M1066" t="s">
        <v>207</v>
      </c>
      <c r="N1066">
        <v>2.02</v>
      </c>
      <c r="R1066" s="14">
        <v>44977</v>
      </c>
      <c r="S1066" t="s">
        <v>204</v>
      </c>
      <c r="T1066" s="14">
        <v>44997</v>
      </c>
      <c r="U1066" s="16" t="s">
        <v>1872</v>
      </c>
      <c r="V1066" s="16">
        <f t="shared" si="160"/>
        <v>242.4</v>
      </c>
      <c r="W1066" s="16" t="s">
        <v>2183</v>
      </c>
      <c r="X1066" t="s">
        <v>207</v>
      </c>
      <c r="Y1066" s="16" t="s">
        <v>1873</v>
      </c>
      <c r="Z1066" s="16" t="s">
        <v>204</v>
      </c>
      <c r="AB1066" s="17">
        <f t="shared" si="161"/>
        <v>202</v>
      </c>
      <c r="AC1066" s="13">
        <v>45024</v>
      </c>
      <c r="AD1066">
        <f t="shared" si="159"/>
        <v>202</v>
      </c>
      <c r="AE1066" s="13">
        <v>45024</v>
      </c>
      <c r="AF1066">
        <f t="shared" si="157"/>
        <v>202</v>
      </c>
      <c r="AG1066" s="13">
        <v>45024</v>
      </c>
      <c r="AH1066">
        <f t="shared" si="164"/>
        <v>14.14</v>
      </c>
      <c r="AJ1066"/>
      <c r="AK1066" s="13">
        <v>45054</v>
      </c>
      <c r="AN1066" t="s">
        <v>204</v>
      </c>
      <c r="AO1066" s="13">
        <v>45102</v>
      </c>
      <c r="AP1066" s="13">
        <v>45117</v>
      </c>
      <c r="AQ1066" s="13">
        <v>45158</v>
      </c>
      <c r="AR1066">
        <f t="shared" si="165"/>
        <v>3.5</v>
      </c>
      <c r="AS1066">
        <f t="shared" si="166"/>
        <v>7.07</v>
      </c>
      <c r="AT1066" t="s">
        <v>1946</v>
      </c>
    </row>
    <row r="1067" spans="1:46" ht="20" customHeight="1" x14ac:dyDescent="0.35">
      <c r="A1067">
        <v>1066</v>
      </c>
      <c r="B1067" t="s">
        <v>360</v>
      </c>
      <c r="C1067" t="s">
        <v>11794</v>
      </c>
      <c r="D1067" t="s">
        <v>4420</v>
      </c>
      <c r="E1067" t="s">
        <v>98</v>
      </c>
      <c r="G1067" t="s">
        <v>588</v>
      </c>
      <c r="H1067" t="s">
        <v>589</v>
      </c>
      <c r="I1067" t="s">
        <v>1454</v>
      </c>
      <c r="J1067" t="s">
        <v>4413</v>
      </c>
      <c r="K1067" t="s">
        <v>4413</v>
      </c>
      <c r="M1067" t="s">
        <v>207</v>
      </c>
      <c r="N1067">
        <v>1.71</v>
      </c>
      <c r="R1067" s="14">
        <v>44977</v>
      </c>
      <c r="S1067" t="s">
        <v>204</v>
      </c>
      <c r="T1067" s="14">
        <v>44997</v>
      </c>
      <c r="U1067" s="16" t="s">
        <v>1872</v>
      </c>
      <c r="V1067" s="16">
        <f t="shared" si="160"/>
        <v>205.2</v>
      </c>
      <c r="W1067" s="16" t="s">
        <v>2183</v>
      </c>
      <c r="X1067" t="s">
        <v>207</v>
      </c>
      <c r="Y1067" s="16" t="s">
        <v>1873</v>
      </c>
      <c r="Z1067" s="16" t="s">
        <v>204</v>
      </c>
      <c r="AB1067" s="17">
        <f t="shared" si="161"/>
        <v>171</v>
      </c>
      <c r="AC1067" s="13">
        <v>45024</v>
      </c>
      <c r="AD1067">
        <f t="shared" si="159"/>
        <v>171</v>
      </c>
      <c r="AE1067" s="13">
        <v>45024</v>
      </c>
      <c r="AF1067">
        <f t="shared" si="157"/>
        <v>171</v>
      </c>
      <c r="AG1067" s="13">
        <v>45024</v>
      </c>
      <c r="AH1067">
        <f t="shared" si="164"/>
        <v>11.969999999999999</v>
      </c>
      <c r="AJ1067"/>
      <c r="AK1067" s="13">
        <v>45054</v>
      </c>
      <c r="AN1067" t="s">
        <v>204</v>
      </c>
      <c r="AO1067" s="13">
        <v>45101</v>
      </c>
      <c r="AP1067" s="13">
        <v>45117</v>
      </c>
      <c r="AQ1067" s="13">
        <v>45158</v>
      </c>
      <c r="AR1067">
        <f t="shared" si="165"/>
        <v>3.4999999999999996</v>
      </c>
      <c r="AS1067">
        <f t="shared" si="166"/>
        <v>5.9849999999999994</v>
      </c>
      <c r="AT1067" t="s">
        <v>1946</v>
      </c>
    </row>
    <row r="1068" spans="1:46" ht="20.149999999999999" customHeight="1" x14ac:dyDescent="0.35">
      <c r="A1068">
        <v>1067</v>
      </c>
      <c r="B1068" t="s">
        <v>360</v>
      </c>
      <c r="C1068" t="s">
        <v>11795</v>
      </c>
      <c r="D1068" t="s">
        <v>1878</v>
      </c>
      <c r="E1068" t="s">
        <v>98</v>
      </c>
      <c r="G1068" t="s">
        <v>588</v>
      </c>
      <c r="H1068" t="s">
        <v>589</v>
      </c>
      <c r="I1068" t="s">
        <v>1454</v>
      </c>
      <c r="J1068" t="s">
        <v>4413</v>
      </c>
      <c r="K1068" t="s">
        <v>4413</v>
      </c>
      <c r="M1068" t="s">
        <v>207</v>
      </c>
      <c r="N1068">
        <v>2.4500000000000002</v>
      </c>
      <c r="R1068" s="14">
        <v>44977</v>
      </c>
      <c r="S1068" t="s">
        <v>204</v>
      </c>
      <c r="T1068" s="14">
        <v>44997</v>
      </c>
      <c r="U1068" s="16" t="s">
        <v>1872</v>
      </c>
      <c r="V1068" s="16">
        <f t="shared" si="160"/>
        <v>294</v>
      </c>
      <c r="W1068" s="16" t="s">
        <v>2183</v>
      </c>
      <c r="X1068" t="s">
        <v>207</v>
      </c>
      <c r="Y1068" s="16" t="s">
        <v>1873</v>
      </c>
      <c r="Z1068" s="16" t="s">
        <v>204</v>
      </c>
      <c r="AB1068" s="17">
        <f t="shared" si="161"/>
        <v>245.00000000000003</v>
      </c>
      <c r="AC1068" s="13">
        <v>45024</v>
      </c>
      <c r="AD1068">
        <f t="shared" si="159"/>
        <v>245.00000000000003</v>
      </c>
      <c r="AE1068" s="13">
        <v>45024</v>
      </c>
      <c r="AF1068">
        <f t="shared" si="157"/>
        <v>245.00000000000003</v>
      </c>
      <c r="AG1068" s="13">
        <v>45024</v>
      </c>
      <c r="AH1068">
        <f t="shared" si="164"/>
        <v>17.150000000000002</v>
      </c>
      <c r="AJ1068"/>
      <c r="AK1068" s="13">
        <v>45056</v>
      </c>
      <c r="AN1068" t="s">
        <v>204</v>
      </c>
      <c r="AO1068" s="13">
        <v>45100</v>
      </c>
      <c r="AP1068" s="13">
        <v>45119</v>
      </c>
      <c r="AQ1068" s="13">
        <v>45151</v>
      </c>
      <c r="AR1068">
        <f t="shared" si="165"/>
        <v>3.5</v>
      </c>
      <c r="AS1068">
        <f t="shared" si="166"/>
        <v>8.5750000000000011</v>
      </c>
      <c r="AT1068" t="s">
        <v>1874</v>
      </c>
    </row>
    <row r="1069" spans="1:46" ht="20.149999999999999" customHeight="1" x14ac:dyDescent="0.35">
      <c r="A1069">
        <v>1068</v>
      </c>
      <c r="B1069" t="s">
        <v>360</v>
      </c>
      <c r="C1069" t="s">
        <v>11796</v>
      </c>
      <c r="D1069" t="s">
        <v>4611</v>
      </c>
      <c r="E1069" t="s">
        <v>98</v>
      </c>
      <c r="G1069" t="s">
        <v>588</v>
      </c>
      <c r="H1069" t="s">
        <v>589</v>
      </c>
      <c r="I1069" t="s">
        <v>1454</v>
      </c>
      <c r="J1069" t="s">
        <v>4413</v>
      </c>
      <c r="K1069" t="s">
        <v>4413</v>
      </c>
      <c r="M1069" t="s">
        <v>207</v>
      </c>
      <c r="N1069">
        <v>4.1900000000000004</v>
      </c>
      <c r="R1069" s="14">
        <v>44977</v>
      </c>
      <c r="S1069" t="s">
        <v>204</v>
      </c>
      <c r="T1069" s="14">
        <v>44998</v>
      </c>
      <c r="U1069" s="16" t="s">
        <v>1872</v>
      </c>
      <c r="V1069" s="16">
        <f t="shared" si="160"/>
        <v>502.80000000000007</v>
      </c>
      <c r="W1069" s="16" t="s">
        <v>2183</v>
      </c>
      <c r="X1069" t="s">
        <v>207</v>
      </c>
      <c r="Y1069" s="16" t="s">
        <v>1873</v>
      </c>
      <c r="Z1069" s="16" t="s">
        <v>204</v>
      </c>
      <c r="AB1069" s="17">
        <f t="shared" si="161"/>
        <v>419.00000000000006</v>
      </c>
      <c r="AC1069" s="13">
        <v>45023</v>
      </c>
      <c r="AD1069">
        <f t="shared" si="159"/>
        <v>419.00000000000006</v>
      </c>
      <c r="AE1069" s="13">
        <v>45023</v>
      </c>
      <c r="AF1069">
        <f t="shared" si="157"/>
        <v>419.00000000000006</v>
      </c>
      <c r="AG1069" s="13">
        <v>45023</v>
      </c>
      <c r="AH1069">
        <f t="shared" si="164"/>
        <v>29.330000000000002</v>
      </c>
      <c r="AJ1069"/>
      <c r="AK1069" s="13">
        <v>45054</v>
      </c>
      <c r="AN1069" t="s">
        <v>204</v>
      </c>
      <c r="AO1069" s="13">
        <v>45100</v>
      </c>
      <c r="AP1069" s="13">
        <v>45118</v>
      </c>
      <c r="AQ1069" s="13">
        <v>45132</v>
      </c>
      <c r="AR1069">
        <f t="shared" si="165"/>
        <v>3.5</v>
      </c>
      <c r="AS1069">
        <f t="shared" si="166"/>
        <v>14.665000000000001</v>
      </c>
      <c r="AT1069" t="s">
        <v>1946</v>
      </c>
    </row>
    <row r="1070" spans="1:46" ht="20.149999999999999" customHeight="1" x14ac:dyDescent="0.35">
      <c r="A1070">
        <v>1069</v>
      </c>
      <c r="B1070" t="s">
        <v>360</v>
      </c>
      <c r="C1070" t="s">
        <v>11797</v>
      </c>
      <c r="D1070" t="s">
        <v>4423</v>
      </c>
      <c r="E1070" t="s">
        <v>98</v>
      </c>
      <c r="G1070" t="s">
        <v>588</v>
      </c>
      <c r="H1070" t="s">
        <v>589</v>
      </c>
      <c r="I1070" t="s">
        <v>1454</v>
      </c>
      <c r="J1070" t="s">
        <v>4413</v>
      </c>
      <c r="K1070" t="s">
        <v>4413</v>
      </c>
      <c r="M1070" t="s">
        <v>207</v>
      </c>
      <c r="N1070">
        <v>1.75</v>
      </c>
      <c r="R1070" s="14">
        <v>44977</v>
      </c>
      <c r="S1070" t="s">
        <v>204</v>
      </c>
      <c r="T1070" s="14">
        <v>44998</v>
      </c>
      <c r="U1070" s="16" t="s">
        <v>1872</v>
      </c>
      <c r="V1070" s="16">
        <f t="shared" si="160"/>
        <v>210</v>
      </c>
      <c r="W1070" s="16" t="s">
        <v>2183</v>
      </c>
      <c r="X1070" t="s">
        <v>207</v>
      </c>
      <c r="Y1070" s="16" t="s">
        <v>1873</v>
      </c>
      <c r="Z1070" s="16" t="s">
        <v>204</v>
      </c>
      <c r="AB1070" s="17">
        <f t="shared" si="161"/>
        <v>175</v>
      </c>
      <c r="AC1070" s="13">
        <v>45025</v>
      </c>
      <c r="AD1070">
        <f t="shared" si="159"/>
        <v>175</v>
      </c>
      <c r="AE1070" s="13">
        <v>45025</v>
      </c>
      <c r="AF1070">
        <f t="shared" si="157"/>
        <v>175</v>
      </c>
      <c r="AG1070" s="13">
        <v>45025</v>
      </c>
      <c r="AH1070">
        <f t="shared" si="164"/>
        <v>12.25</v>
      </c>
      <c r="AJ1070"/>
      <c r="AK1070" s="13">
        <v>45056</v>
      </c>
      <c r="AN1070" t="s">
        <v>204</v>
      </c>
      <c r="AO1070" s="13">
        <v>45103</v>
      </c>
      <c r="AP1070" s="13">
        <v>45137</v>
      </c>
      <c r="AQ1070" s="13">
        <v>45140</v>
      </c>
      <c r="AR1070">
        <f t="shared" si="165"/>
        <v>3.5</v>
      </c>
      <c r="AS1070">
        <f t="shared" si="166"/>
        <v>6.125</v>
      </c>
      <c r="AT1070" t="s">
        <v>1946</v>
      </c>
    </row>
    <row r="1071" spans="1:46" ht="20.149999999999999" customHeight="1" x14ac:dyDescent="0.35">
      <c r="A1071">
        <v>1070</v>
      </c>
      <c r="B1071" t="s">
        <v>360</v>
      </c>
      <c r="C1071" t="s">
        <v>11798</v>
      </c>
      <c r="D1071" t="s">
        <v>4612</v>
      </c>
      <c r="E1071" t="s">
        <v>93</v>
      </c>
      <c r="G1071" t="s">
        <v>588</v>
      </c>
      <c r="H1071" t="s">
        <v>589</v>
      </c>
      <c r="I1071" t="s">
        <v>1454</v>
      </c>
      <c r="J1071" t="s">
        <v>4413</v>
      </c>
      <c r="K1071" t="s">
        <v>4413</v>
      </c>
      <c r="M1071" t="s">
        <v>207</v>
      </c>
      <c r="N1071">
        <v>1.2</v>
      </c>
      <c r="R1071" s="14">
        <v>44977</v>
      </c>
      <c r="S1071" t="s">
        <v>204</v>
      </c>
      <c r="T1071" s="14">
        <v>44998</v>
      </c>
      <c r="U1071" s="16" t="s">
        <v>1872</v>
      </c>
      <c r="V1071" s="16">
        <f t="shared" si="160"/>
        <v>144</v>
      </c>
      <c r="W1071" s="16" t="s">
        <v>2183</v>
      </c>
      <c r="X1071" t="s">
        <v>207</v>
      </c>
      <c r="Y1071" s="16" t="s">
        <v>1873</v>
      </c>
      <c r="Z1071" s="16" t="s">
        <v>204</v>
      </c>
      <c r="AB1071" s="17">
        <f t="shared" si="161"/>
        <v>120</v>
      </c>
      <c r="AC1071" s="13">
        <v>45022</v>
      </c>
      <c r="AD1071">
        <f t="shared" si="159"/>
        <v>120</v>
      </c>
      <c r="AE1071" s="13">
        <v>45022</v>
      </c>
      <c r="AF1071">
        <f t="shared" si="157"/>
        <v>120</v>
      </c>
      <c r="AG1071" s="13">
        <v>45022</v>
      </c>
      <c r="AH1071">
        <f t="shared" si="164"/>
        <v>8.4</v>
      </c>
      <c r="AJ1071"/>
      <c r="AK1071" s="13">
        <v>45053</v>
      </c>
      <c r="AN1071" t="s">
        <v>204</v>
      </c>
      <c r="AO1071" s="13">
        <v>45102</v>
      </c>
      <c r="AP1071" s="13">
        <v>45118</v>
      </c>
      <c r="AQ1071" s="13">
        <v>45150</v>
      </c>
      <c r="AR1071">
        <f t="shared" si="165"/>
        <v>3.5000000000000004</v>
      </c>
      <c r="AS1071">
        <f t="shared" si="166"/>
        <v>4.2</v>
      </c>
      <c r="AT1071" t="s">
        <v>1874</v>
      </c>
    </row>
    <row r="1072" spans="1:46" ht="20.149999999999999" customHeight="1" x14ac:dyDescent="0.35">
      <c r="A1072">
        <v>1071</v>
      </c>
      <c r="B1072" t="s">
        <v>360</v>
      </c>
      <c r="C1072" t="s">
        <v>11800</v>
      </c>
      <c r="D1072" t="s">
        <v>4613</v>
      </c>
      <c r="E1072" t="s">
        <v>98</v>
      </c>
      <c r="G1072" t="s">
        <v>588</v>
      </c>
      <c r="H1072" t="s">
        <v>589</v>
      </c>
      <c r="I1072" t="s">
        <v>1454</v>
      </c>
      <c r="J1072" t="s">
        <v>4413</v>
      </c>
      <c r="K1072" t="s">
        <v>4413</v>
      </c>
      <c r="M1072" t="s">
        <v>207</v>
      </c>
      <c r="N1072">
        <v>2.3199999999999998</v>
      </c>
      <c r="R1072" s="14">
        <v>44978</v>
      </c>
      <c r="S1072" t="s">
        <v>204</v>
      </c>
      <c r="T1072" s="14">
        <v>44999</v>
      </c>
      <c r="U1072" s="16" t="s">
        <v>1872</v>
      </c>
      <c r="V1072" s="16">
        <f t="shared" si="160"/>
        <v>278.39999999999998</v>
      </c>
      <c r="W1072" s="16" t="s">
        <v>2183</v>
      </c>
      <c r="X1072" t="s">
        <v>207</v>
      </c>
      <c r="Y1072" s="16" t="s">
        <v>1873</v>
      </c>
      <c r="Z1072" s="16" t="s">
        <v>204</v>
      </c>
      <c r="AB1072" s="17">
        <f t="shared" si="161"/>
        <v>231.99999999999997</v>
      </c>
      <c r="AC1072" s="13">
        <v>45024</v>
      </c>
      <c r="AD1072">
        <f t="shared" si="159"/>
        <v>231.99999999999997</v>
      </c>
      <c r="AE1072" s="13">
        <v>45024</v>
      </c>
      <c r="AF1072">
        <f t="shared" si="157"/>
        <v>231.99999999999997</v>
      </c>
      <c r="AG1072" s="13">
        <v>45024</v>
      </c>
      <c r="AH1072">
        <f t="shared" si="164"/>
        <v>16.239999999999998</v>
      </c>
      <c r="AJ1072"/>
      <c r="AK1072" s="13">
        <v>45053</v>
      </c>
      <c r="AN1072" t="s">
        <v>204</v>
      </c>
      <c r="AO1072" s="13">
        <v>45106</v>
      </c>
      <c r="AP1072" s="13">
        <v>45120</v>
      </c>
      <c r="AQ1072" s="13">
        <v>45152</v>
      </c>
      <c r="AR1072">
        <f t="shared" si="165"/>
        <v>3.5</v>
      </c>
      <c r="AS1072">
        <f t="shared" si="166"/>
        <v>8.1199999999999992</v>
      </c>
      <c r="AT1072" t="s">
        <v>1946</v>
      </c>
    </row>
    <row r="1073" spans="1:46" ht="20.149999999999999" customHeight="1" x14ac:dyDescent="0.35">
      <c r="A1073">
        <v>1072</v>
      </c>
      <c r="B1073" t="s">
        <v>360</v>
      </c>
      <c r="C1073" t="s">
        <v>11801</v>
      </c>
      <c r="D1073" t="s">
        <v>4614</v>
      </c>
      <c r="E1073" t="s">
        <v>98</v>
      </c>
      <c r="G1073" t="s">
        <v>588</v>
      </c>
      <c r="H1073" t="s">
        <v>589</v>
      </c>
      <c r="I1073" t="s">
        <v>1454</v>
      </c>
      <c r="J1073" t="s">
        <v>4413</v>
      </c>
      <c r="K1073" t="s">
        <v>4413</v>
      </c>
      <c r="M1073" t="s">
        <v>207</v>
      </c>
      <c r="N1073">
        <v>1.17</v>
      </c>
      <c r="R1073" s="14">
        <v>44978</v>
      </c>
      <c r="S1073" t="s">
        <v>204</v>
      </c>
      <c r="T1073" s="14">
        <v>45001</v>
      </c>
      <c r="U1073" s="16" t="s">
        <v>1872</v>
      </c>
      <c r="V1073" s="16">
        <f t="shared" si="160"/>
        <v>140.39999999999998</v>
      </c>
      <c r="W1073" s="16" t="s">
        <v>2183</v>
      </c>
      <c r="X1073" t="s">
        <v>207</v>
      </c>
      <c r="Y1073" s="16" t="s">
        <v>1873</v>
      </c>
      <c r="Z1073" s="16" t="s">
        <v>204</v>
      </c>
      <c r="AB1073" s="17">
        <f t="shared" si="161"/>
        <v>117</v>
      </c>
      <c r="AC1073" s="13">
        <v>45025</v>
      </c>
      <c r="AD1073">
        <f t="shared" si="159"/>
        <v>117</v>
      </c>
      <c r="AE1073" s="13">
        <v>45025</v>
      </c>
      <c r="AF1073">
        <f t="shared" si="157"/>
        <v>117</v>
      </c>
      <c r="AG1073" s="13">
        <v>45025</v>
      </c>
      <c r="AH1073">
        <f t="shared" si="164"/>
        <v>8.19</v>
      </c>
      <c r="AJ1073"/>
      <c r="AK1073" s="13">
        <v>45054</v>
      </c>
      <c r="AN1073" t="s">
        <v>204</v>
      </c>
      <c r="AO1073" s="13">
        <v>45103</v>
      </c>
      <c r="AP1073" s="13">
        <v>45137</v>
      </c>
      <c r="AQ1073" s="13">
        <v>45151</v>
      </c>
      <c r="AR1073">
        <f t="shared" si="165"/>
        <v>3.5</v>
      </c>
      <c r="AS1073">
        <f t="shared" si="166"/>
        <v>4.0949999999999998</v>
      </c>
      <c r="AT1073" t="s">
        <v>1946</v>
      </c>
    </row>
    <row r="1074" spans="1:46" ht="20.149999999999999" customHeight="1" x14ac:dyDescent="0.35">
      <c r="A1074">
        <v>1073</v>
      </c>
      <c r="B1074" t="s">
        <v>360</v>
      </c>
      <c r="C1074" t="s">
        <v>11802</v>
      </c>
      <c r="D1074" t="s">
        <v>4615</v>
      </c>
      <c r="E1074" t="s">
        <v>98</v>
      </c>
      <c r="G1074" t="s">
        <v>588</v>
      </c>
      <c r="H1074" t="s">
        <v>589</v>
      </c>
      <c r="I1074" t="s">
        <v>1454</v>
      </c>
      <c r="J1074" t="s">
        <v>4413</v>
      </c>
      <c r="K1074" t="s">
        <v>4413</v>
      </c>
      <c r="M1074" t="s">
        <v>207</v>
      </c>
      <c r="N1074">
        <v>3.64</v>
      </c>
      <c r="R1074" s="14">
        <v>44978</v>
      </c>
      <c r="S1074" t="s">
        <v>204</v>
      </c>
      <c r="T1074" s="14">
        <v>44999</v>
      </c>
      <c r="U1074" s="16" t="s">
        <v>1872</v>
      </c>
      <c r="V1074" s="16">
        <f t="shared" si="160"/>
        <v>436.8</v>
      </c>
      <c r="W1074" s="16" t="s">
        <v>2183</v>
      </c>
      <c r="X1074" t="s">
        <v>207</v>
      </c>
      <c r="Y1074" s="16" t="s">
        <v>1873</v>
      </c>
      <c r="Z1074" s="16" t="s">
        <v>204</v>
      </c>
      <c r="AB1074" s="17">
        <f t="shared" si="161"/>
        <v>364</v>
      </c>
      <c r="AC1074" s="13">
        <v>45021</v>
      </c>
      <c r="AD1074">
        <f t="shared" si="159"/>
        <v>364</v>
      </c>
      <c r="AE1074" s="13">
        <v>45021</v>
      </c>
      <c r="AF1074">
        <f t="shared" si="157"/>
        <v>364</v>
      </c>
      <c r="AG1074" s="13">
        <v>45021</v>
      </c>
      <c r="AH1074">
        <f t="shared" si="164"/>
        <v>25.48</v>
      </c>
      <c r="AJ1074"/>
      <c r="AK1074" s="13">
        <v>45056</v>
      </c>
      <c r="AN1074" t="s">
        <v>204</v>
      </c>
      <c r="AO1074" s="13">
        <v>45105</v>
      </c>
      <c r="AP1074" s="13">
        <v>45143</v>
      </c>
      <c r="AQ1074" s="13">
        <v>45163</v>
      </c>
      <c r="AR1074">
        <f t="shared" si="165"/>
        <v>3.5</v>
      </c>
      <c r="AS1074">
        <f t="shared" si="166"/>
        <v>12.74</v>
      </c>
      <c r="AT1074" t="s">
        <v>1874</v>
      </c>
    </row>
    <row r="1075" spans="1:46" ht="20.149999999999999" customHeight="1" x14ac:dyDescent="0.35">
      <c r="A1075">
        <v>1074</v>
      </c>
      <c r="B1075" t="s">
        <v>360</v>
      </c>
      <c r="C1075" t="s">
        <v>11803</v>
      </c>
      <c r="D1075" t="s">
        <v>4616</v>
      </c>
      <c r="E1075" t="s">
        <v>98</v>
      </c>
      <c r="G1075" t="s">
        <v>588</v>
      </c>
      <c r="H1075" t="s">
        <v>589</v>
      </c>
      <c r="I1075" t="s">
        <v>1454</v>
      </c>
      <c r="J1075" t="s">
        <v>4413</v>
      </c>
      <c r="K1075" t="s">
        <v>4413</v>
      </c>
      <c r="M1075" t="s">
        <v>207</v>
      </c>
      <c r="N1075">
        <v>1</v>
      </c>
      <c r="R1075" s="14">
        <v>44978</v>
      </c>
      <c r="S1075" t="s">
        <v>204</v>
      </c>
      <c r="T1075" s="14">
        <v>44999</v>
      </c>
      <c r="U1075" s="16" t="s">
        <v>1872</v>
      </c>
      <c r="V1075" s="16">
        <f t="shared" si="160"/>
        <v>120</v>
      </c>
      <c r="W1075" s="16" t="s">
        <v>2183</v>
      </c>
      <c r="X1075" t="s">
        <v>207</v>
      </c>
      <c r="Y1075" s="16" t="s">
        <v>1873</v>
      </c>
      <c r="Z1075" s="16" t="s">
        <v>204</v>
      </c>
      <c r="AB1075" s="17">
        <f t="shared" si="161"/>
        <v>100</v>
      </c>
      <c r="AC1075" s="13">
        <v>45023</v>
      </c>
      <c r="AD1075">
        <f t="shared" si="159"/>
        <v>100</v>
      </c>
      <c r="AE1075" s="13">
        <v>45023</v>
      </c>
      <c r="AF1075">
        <f t="shared" si="157"/>
        <v>100</v>
      </c>
      <c r="AG1075" s="13">
        <v>45023</v>
      </c>
      <c r="AH1075">
        <f t="shared" si="164"/>
        <v>7</v>
      </c>
      <c r="AJ1075"/>
      <c r="AK1075" s="13">
        <v>45053</v>
      </c>
      <c r="AN1075" t="s">
        <v>204</v>
      </c>
      <c r="AO1075" s="13">
        <v>45107</v>
      </c>
      <c r="AP1075" s="13">
        <v>45135</v>
      </c>
      <c r="AQ1075" s="13">
        <v>45141</v>
      </c>
      <c r="AR1075">
        <f t="shared" si="165"/>
        <v>3.5</v>
      </c>
      <c r="AS1075">
        <f t="shared" si="166"/>
        <v>3.5</v>
      </c>
      <c r="AT1075" t="s">
        <v>1946</v>
      </c>
    </row>
    <row r="1076" spans="1:46" ht="20.149999999999999" customHeight="1" x14ac:dyDescent="0.35">
      <c r="A1076">
        <v>1075</v>
      </c>
      <c r="B1076" t="s">
        <v>360</v>
      </c>
      <c r="C1076" t="s">
        <v>11804</v>
      </c>
      <c r="D1076" t="s">
        <v>4428</v>
      </c>
      <c r="E1076" t="s">
        <v>98</v>
      </c>
      <c r="G1076" t="s">
        <v>588</v>
      </c>
      <c r="H1076" t="s">
        <v>589</v>
      </c>
      <c r="I1076" t="s">
        <v>1454</v>
      </c>
      <c r="J1076" t="s">
        <v>4413</v>
      </c>
      <c r="K1076" t="s">
        <v>4413</v>
      </c>
      <c r="M1076" t="s">
        <v>207</v>
      </c>
      <c r="N1076">
        <v>2.98</v>
      </c>
      <c r="R1076" s="14">
        <v>44978</v>
      </c>
      <c r="S1076" t="s">
        <v>204</v>
      </c>
      <c r="T1076" s="14">
        <v>44999</v>
      </c>
      <c r="U1076" s="16" t="s">
        <v>1872</v>
      </c>
      <c r="V1076" s="16">
        <f t="shared" si="160"/>
        <v>357.6</v>
      </c>
      <c r="W1076" s="16" t="s">
        <v>2183</v>
      </c>
      <c r="X1076" t="s">
        <v>207</v>
      </c>
      <c r="Y1076" s="16" t="s">
        <v>1873</v>
      </c>
      <c r="Z1076" s="16" t="s">
        <v>204</v>
      </c>
      <c r="AB1076" s="17">
        <f t="shared" si="161"/>
        <v>298</v>
      </c>
      <c r="AC1076" s="13">
        <v>45022</v>
      </c>
      <c r="AD1076">
        <f t="shared" si="159"/>
        <v>298</v>
      </c>
      <c r="AE1076" s="13">
        <v>45022</v>
      </c>
      <c r="AF1076">
        <f t="shared" si="157"/>
        <v>298</v>
      </c>
      <c r="AG1076" s="13">
        <v>45022</v>
      </c>
      <c r="AH1076">
        <f t="shared" si="164"/>
        <v>20.86</v>
      </c>
      <c r="AJ1076"/>
      <c r="AK1076" s="13">
        <v>45051</v>
      </c>
      <c r="AN1076" t="s">
        <v>204</v>
      </c>
      <c r="AO1076" s="13">
        <v>45103</v>
      </c>
      <c r="AP1076" s="13">
        <v>45132</v>
      </c>
      <c r="AQ1076" s="13">
        <v>45137</v>
      </c>
      <c r="AR1076">
        <f t="shared" si="165"/>
        <v>3.5</v>
      </c>
      <c r="AS1076">
        <f t="shared" si="166"/>
        <v>10.43</v>
      </c>
      <c r="AT1076" t="s">
        <v>1946</v>
      </c>
    </row>
    <row r="1077" spans="1:46" ht="20.149999999999999" customHeight="1" x14ac:dyDescent="0.35">
      <c r="A1077">
        <v>1076</v>
      </c>
      <c r="B1077" t="s">
        <v>360</v>
      </c>
      <c r="C1077" t="s">
        <v>11805</v>
      </c>
      <c r="D1077" t="s">
        <v>4429</v>
      </c>
      <c r="E1077" t="s">
        <v>98</v>
      </c>
      <c r="G1077" t="s">
        <v>588</v>
      </c>
      <c r="H1077" t="s">
        <v>589</v>
      </c>
      <c r="I1077" t="s">
        <v>1454</v>
      </c>
      <c r="J1077" t="s">
        <v>4413</v>
      </c>
      <c r="K1077" t="s">
        <v>4413</v>
      </c>
      <c r="M1077" t="s">
        <v>207</v>
      </c>
      <c r="N1077">
        <v>1.56</v>
      </c>
      <c r="R1077" s="14">
        <v>44978</v>
      </c>
      <c r="S1077" t="s">
        <v>204</v>
      </c>
      <c r="T1077" s="14">
        <v>45000</v>
      </c>
      <c r="U1077" s="16" t="s">
        <v>1872</v>
      </c>
      <c r="V1077" s="16">
        <f t="shared" si="160"/>
        <v>187.20000000000002</v>
      </c>
      <c r="W1077" s="16" t="s">
        <v>2183</v>
      </c>
      <c r="X1077" t="s">
        <v>207</v>
      </c>
      <c r="Y1077" s="16" t="s">
        <v>1873</v>
      </c>
      <c r="Z1077" s="16" t="s">
        <v>204</v>
      </c>
      <c r="AB1077" s="17">
        <f t="shared" si="161"/>
        <v>156</v>
      </c>
      <c r="AC1077" s="13">
        <v>45023</v>
      </c>
      <c r="AD1077">
        <f t="shared" si="159"/>
        <v>156</v>
      </c>
      <c r="AE1077" s="13">
        <v>45023</v>
      </c>
      <c r="AF1077">
        <f t="shared" si="157"/>
        <v>156</v>
      </c>
      <c r="AG1077" s="13">
        <v>45023</v>
      </c>
      <c r="AH1077">
        <f t="shared" si="164"/>
        <v>10.92</v>
      </c>
      <c r="AJ1077"/>
      <c r="AK1077" s="13">
        <v>45050</v>
      </c>
      <c r="AN1077" t="s">
        <v>204</v>
      </c>
      <c r="AO1077" s="13">
        <v>45107</v>
      </c>
      <c r="AP1077" s="13">
        <v>45135</v>
      </c>
      <c r="AQ1077" s="13">
        <v>45144</v>
      </c>
      <c r="AR1077">
        <f t="shared" si="165"/>
        <v>3.5</v>
      </c>
      <c r="AS1077">
        <f t="shared" si="166"/>
        <v>5.46</v>
      </c>
      <c r="AT1077" t="s">
        <v>1874</v>
      </c>
    </row>
    <row r="1078" spans="1:46" ht="20.149999999999999" customHeight="1" x14ac:dyDescent="0.35">
      <c r="A1078">
        <v>1077</v>
      </c>
      <c r="B1078" t="s">
        <v>360</v>
      </c>
      <c r="C1078" t="s">
        <v>11806</v>
      </c>
      <c r="D1078" t="s">
        <v>4430</v>
      </c>
      <c r="E1078" t="s">
        <v>98</v>
      </c>
      <c r="G1078" t="s">
        <v>588</v>
      </c>
      <c r="H1078" t="s">
        <v>589</v>
      </c>
      <c r="I1078" t="s">
        <v>1454</v>
      </c>
      <c r="J1078" t="s">
        <v>4413</v>
      </c>
      <c r="K1078" t="s">
        <v>4413</v>
      </c>
      <c r="M1078" t="s">
        <v>207</v>
      </c>
      <c r="N1078">
        <v>5.37</v>
      </c>
      <c r="R1078" s="14">
        <v>44977</v>
      </c>
      <c r="S1078" t="s">
        <v>204</v>
      </c>
      <c r="T1078" s="14">
        <v>45000</v>
      </c>
      <c r="U1078" s="16" t="s">
        <v>1872</v>
      </c>
      <c r="V1078" s="16">
        <f t="shared" si="160"/>
        <v>644.4</v>
      </c>
      <c r="W1078" s="16" t="s">
        <v>2183</v>
      </c>
      <c r="X1078" t="s">
        <v>207</v>
      </c>
      <c r="Y1078" s="16" t="s">
        <v>1873</v>
      </c>
      <c r="Z1078" s="16" t="s">
        <v>204</v>
      </c>
      <c r="AB1078" s="17">
        <f t="shared" si="161"/>
        <v>537</v>
      </c>
      <c r="AC1078" s="13">
        <v>45023</v>
      </c>
      <c r="AD1078">
        <f t="shared" si="159"/>
        <v>537</v>
      </c>
      <c r="AE1078" s="13">
        <v>45023</v>
      </c>
      <c r="AF1078">
        <f t="shared" ref="AF1078:AF1117" si="167">N1078*100</f>
        <v>537</v>
      </c>
      <c r="AG1078" s="13">
        <v>45023</v>
      </c>
      <c r="AH1078">
        <f t="shared" si="164"/>
        <v>37.590000000000003</v>
      </c>
      <c r="AJ1078"/>
      <c r="AK1078" s="13">
        <v>45057</v>
      </c>
      <c r="AN1078" t="s">
        <v>204</v>
      </c>
      <c r="AO1078" s="13">
        <v>45101</v>
      </c>
      <c r="AP1078" s="13">
        <v>45126</v>
      </c>
      <c r="AQ1078" s="13">
        <v>45150</v>
      </c>
      <c r="AR1078">
        <f t="shared" si="165"/>
        <v>3.5000000000000004</v>
      </c>
      <c r="AS1078">
        <f t="shared" si="166"/>
        <v>18.795000000000002</v>
      </c>
      <c r="AT1078" t="s">
        <v>1946</v>
      </c>
    </row>
    <row r="1079" spans="1:46" ht="20.149999999999999" customHeight="1" x14ac:dyDescent="0.35">
      <c r="A1079">
        <v>1078</v>
      </c>
      <c r="B1079" t="s">
        <v>360</v>
      </c>
      <c r="C1079" t="s">
        <v>11807</v>
      </c>
      <c r="D1079" t="s">
        <v>4542</v>
      </c>
      <c r="E1079" t="s">
        <v>98</v>
      </c>
      <c r="G1079" t="s">
        <v>588</v>
      </c>
      <c r="H1079" t="s">
        <v>589</v>
      </c>
      <c r="I1079" t="s">
        <v>1454</v>
      </c>
      <c r="J1079" t="s">
        <v>4413</v>
      </c>
      <c r="K1079" t="s">
        <v>4413</v>
      </c>
      <c r="M1079" t="s">
        <v>207</v>
      </c>
      <c r="N1079">
        <v>2.2000000000000002</v>
      </c>
      <c r="R1079" s="14">
        <v>44978</v>
      </c>
      <c r="S1079" t="s">
        <v>204</v>
      </c>
      <c r="T1079" s="14">
        <v>45003</v>
      </c>
      <c r="U1079" s="16" t="s">
        <v>1872</v>
      </c>
      <c r="V1079" s="16">
        <f t="shared" si="160"/>
        <v>264</v>
      </c>
      <c r="W1079" s="16" t="s">
        <v>2183</v>
      </c>
      <c r="X1079" t="s">
        <v>207</v>
      </c>
      <c r="Y1079" s="16" t="s">
        <v>1873</v>
      </c>
      <c r="Z1079" s="16" t="s">
        <v>204</v>
      </c>
      <c r="AB1079" s="17">
        <f t="shared" si="161"/>
        <v>220.00000000000003</v>
      </c>
      <c r="AC1079" s="13">
        <v>45027</v>
      </c>
      <c r="AD1079">
        <f t="shared" si="159"/>
        <v>220.00000000000003</v>
      </c>
      <c r="AE1079" s="13">
        <v>45027</v>
      </c>
      <c r="AF1079">
        <f t="shared" si="167"/>
        <v>220.00000000000003</v>
      </c>
      <c r="AG1079" s="13">
        <v>45027</v>
      </c>
      <c r="AH1079">
        <f t="shared" si="164"/>
        <v>15.400000000000002</v>
      </c>
      <c r="AJ1079"/>
      <c r="AK1079" s="13">
        <v>45058</v>
      </c>
      <c r="AN1079" t="s">
        <v>204</v>
      </c>
      <c r="AO1079" s="13">
        <v>45103</v>
      </c>
      <c r="AP1079" s="13">
        <v>45137</v>
      </c>
      <c r="AQ1079" s="13">
        <v>45144</v>
      </c>
      <c r="AR1079">
        <f t="shared" si="165"/>
        <v>3.5</v>
      </c>
      <c r="AS1079">
        <f t="shared" si="166"/>
        <v>7.7000000000000011</v>
      </c>
      <c r="AT1079" t="s">
        <v>1874</v>
      </c>
    </row>
    <row r="1080" spans="1:46" ht="20.149999999999999" customHeight="1" x14ac:dyDescent="0.35">
      <c r="A1080">
        <v>1079</v>
      </c>
      <c r="B1080" t="s">
        <v>360</v>
      </c>
      <c r="C1080" t="s">
        <v>11808</v>
      </c>
      <c r="D1080" t="s">
        <v>4617</v>
      </c>
      <c r="E1080" t="s">
        <v>98</v>
      </c>
      <c r="G1080" t="s">
        <v>588</v>
      </c>
      <c r="H1080" t="s">
        <v>589</v>
      </c>
      <c r="I1080" t="s">
        <v>1454</v>
      </c>
      <c r="J1080" t="s">
        <v>4413</v>
      </c>
      <c r="K1080" t="s">
        <v>4413</v>
      </c>
      <c r="M1080" t="s">
        <v>207</v>
      </c>
      <c r="N1080">
        <v>5.97</v>
      </c>
      <c r="R1080" s="14">
        <v>44979</v>
      </c>
      <c r="S1080" t="s">
        <v>204</v>
      </c>
      <c r="T1080" s="14">
        <v>45003</v>
      </c>
      <c r="U1080" s="16" t="s">
        <v>1872</v>
      </c>
      <c r="V1080" s="16">
        <f t="shared" si="160"/>
        <v>716.4</v>
      </c>
      <c r="W1080" s="16" t="s">
        <v>2183</v>
      </c>
      <c r="X1080" t="s">
        <v>207</v>
      </c>
      <c r="Y1080" s="16" t="s">
        <v>1873</v>
      </c>
      <c r="Z1080" s="16" t="s">
        <v>204</v>
      </c>
      <c r="AB1080" s="17">
        <f t="shared" si="161"/>
        <v>597</v>
      </c>
      <c r="AC1080" s="13">
        <v>45028</v>
      </c>
      <c r="AD1080">
        <f t="shared" si="159"/>
        <v>597</v>
      </c>
      <c r="AE1080" s="13">
        <v>45028</v>
      </c>
      <c r="AF1080">
        <f t="shared" si="167"/>
        <v>597</v>
      </c>
      <c r="AG1080" s="13">
        <v>45028</v>
      </c>
      <c r="AH1080">
        <f t="shared" si="164"/>
        <v>41.79</v>
      </c>
      <c r="AJ1080"/>
      <c r="AK1080" s="13">
        <v>45055</v>
      </c>
      <c r="AN1080" t="s">
        <v>204</v>
      </c>
      <c r="AO1080" s="13">
        <v>45106</v>
      </c>
      <c r="AP1080" s="13">
        <v>45150</v>
      </c>
      <c r="AQ1080" s="13">
        <v>45154</v>
      </c>
      <c r="AR1080">
        <f t="shared" si="165"/>
        <v>3.5</v>
      </c>
      <c r="AS1080">
        <f t="shared" si="166"/>
        <v>20.895</v>
      </c>
      <c r="AT1080" t="s">
        <v>1946</v>
      </c>
    </row>
    <row r="1081" spans="1:46" ht="20.149999999999999" customHeight="1" x14ac:dyDescent="0.35">
      <c r="A1081">
        <v>1080</v>
      </c>
      <c r="B1081" t="s">
        <v>360</v>
      </c>
      <c r="C1081" t="s">
        <v>11809</v>
      </c>
      <c r="D1081" t="s">
        <v>4618</v>
      </c>
      <c r="E1081" t="s">
        <v>98</v>
      </c>
      <c r="G1081" t="s">
        <v>588</v>
      </c>
      <c r="H1081" t="s">
        <v>589</v>
      </c>
      <c r="I1081" t="s">
        <v>1454</v>
      </c>
      <c r="J1081" t="s">
        <v>4413</v>
      </c>
      <c r="K1081" t="s">
        <v>4413</v>
      </c>
      <c r="M1081" t="s">
        <v>207</v>
      </c>
      <c r="N1081">
        <v>2.83</v>
      </c>
      <c r="R1081" s="14">
        <v>44979</v>
      </c>
      <c r="S1081" t="s">
        <v>204</v>
      </c>
      <c r="T1081" s="14">
        <v>45001</v>
      </c>
      <c r="U1081" s="16" t="s">
        <v>1872</v>
      </c>
      <c r="V1081" s="16">
        <f t="shared" si="160"/>
        <v>339.6</v>
      </c>
      <c r="W1081" s="16" t="s">
        <v>2183</v>
      </c>
      <c r="X1081" t="s">
        <v>207</v>
      </c>
      <c r="Y1081" s="16" t="s">
        <v>1873</v>
      </c>
      <c r="Z1081" s="16" t="s">
        <v>204</v>
      </c>
      <c r="AB1081" s="17">
        <f t="shared" si="161"/>
        <v>283</v>
      </c>
      <c r="AC1081" s="13">
        <v>45030</v>
      </c>
      <c r="AD1081">
        <f t="shared" si="159"/>
        <v>283</v>
      </c>
      <c r="AE1081" s="13">
        <v>45030</v>
      </c>
      <c r="AF1081">
        <f t="shared" si="167"/>
        <v>283</v>
      </c>
      <c r="AG1081" s="13">
        <v>45030</v>
      </c>
      <c r="AH1081">
        <f t="shared" si="164"/>
        <v>19.810000000000002</v>
      </c>
      <c r="AJ1081"/>
      <c r="AK1081" s="13">
        <v>45057</v>
      </c>
      <c r="AN1081" t="s">
        <v>204</v>
      </c>
      <c r="AO1081" s="13">
        <v>45106</v>
      </c>
      <c r="AP1081" s="13">
        <v>45137</v>
      </c>
      <c r="AQ1081" s="13">
        <v>45140</v>
      </c>
      <c r="AR1081">
        <f t="shared" si="165"/>
        <v>3.5000000000000004</v>
      </c>
      <c r="AS1081">
        <f t="shared" si="166"/>
        <v>9.9050000000000011</v>
      </c>
      <c r="AT1081" t="s">
        <v>1946</v>
      </c>
    </row>
    <row r="1082" spans="1:46" ht="20.149999999999999" customHeight="1" x14ac:dyDescent="0.35">
      <c r="A1082">
        <v>1081</v>
      </c>
      <c r="B1082" t="s">
        <v>360</v>
      </c>
      <c r="C1082" t="s">
        <v>11810</v>
      </c>
      <c r="D1082" t="s">
        <v>4449</v>
      </c>
      <c r="E1082" t="s">
        <v>98</v>
      </c>
      <c r="G1082" t="s">
        <v>588</v>
      </c>
      <c r="H1082" t="s">
        <v>589</v>
      </c>
      <c r="I1082" t="s">
        <v>1454</v>
      </c>
      <c r="J1082" t="s">
        <v>4413</v>
      </c>
      <c r="K1082" t="s">
        <v>4413</v>
      </c>
      <c r="M1082" t="s">
        <v>207</v>
      </c>
      <c r="N1082">
        <v>0.64</v>
      </c>
      <c r="R1082" s="14">
        <v>44977</v>
      </c>
      <c r="S1082" t="s">
        <v>204</v>
      </c>
      <c r="T1082" s="14">
        <v>44998</v>
      </c>
      <c r="U1082" s="16" t="s">
        <v>1872</v>
      </c>
      <c r="V1082" s="16">
        <f t="shared" si="160"/>
        <v>76.8</v>
      </c>
      <c r="W1082" s="16" t="s">
        <v>2183</v>
      </c>
      <c r="X1082" t="s">
        <v>207</v>
      </c>
      <c r="Y1082" s="16" t="s">
        <v>1873</v>
      </c>
      <c r="Z1082" s="16" t="s">
        <v>204</v>
      </c>
      <c r="AB1082" s="17">
        <f t="shared" si="161"/>
        <v>64</v>
      </c>
      <c r="AC1082" s="13">
        <v>45028</v>
      </c>
      <c r="AD1082">
        <f t="shared" si="159"/>
        <v>64</v>
      </c>
      <c r="AE1082" s="13">
        <v>45028</v>
      </c>
      <c r="AF1082">
        <f t="shared" si="167"/>
        <v>64</v>
      </c>
      <c r="AG1082" s="13">
        <v>45028</v>
      </c>
      <c r="AH1082">
        <f t="shared" si="164"/>
        <v>4.4800000000000004</v>
      </c>
      <c r="AJ1082"/>
      <c r="AK1082" s="13">
        <v>45052</v>
      </c>
      <c r="AN1082" t="s">
        <v>204</v>
      </c>
      <c r="AO1082" s="13">
        <v>45104</v>
      </c>
      <c r="AP1082" s="13">
        <v>45146</v>
      </c>
      <c r="AQ1082" s="13">
        <v>45150</v>
      </c>
      <c r="AR1082">
        <f t="shared" si="165"/>
        <v>3.5000000000000004</v>
      </c>
      <c r="AS1082">
        <f t="shared" si="166"/>
        <v>2.2400000000000002</v>
      </c>
      <c r="AT1082" t="s">
        <v>1946</v>
      </c>
    </row>
    <row r="1083" spans="1:46" ht="20.149999999999999" customHeight="1" x14ac:dyDescent="0.35">
      <c r="A1083">
        <v>1082</v>
      </c>
      <c r="B1083" t="s">
        <v>360</v>
      </c>
      <c r="C1083" t="s">
        <v>11811</v>
      </c>
      <c r="D1083" t="s">
        <v>4486</v>
      </c>
      <c r="E1083" t="s">
        <v>98</v>
      </c>
      <c r="G1083" t="s">
        <v>588</v>
      </c>
      <c r="H1083" t="s">
        <v>589</v>
      </c>
      <c r="I1083" t="s">
        <v>1454</v>
      </c>
      <c r="J1083" t="s">
        <v>4619</v>
      </c>
      <c r="K1083" t="s">
        <v>4619</v>
      </c>
      <c r="L1083">
        <v>1</v>
      </c>
      <c r="M1083" t="s">
        <v>207</v>
      </c>
      <c r="N1083">
        <v>1.76</v>
      </c>
      <c r="R1083" s="14">
        <v>44976</v>
      </c>
      <c r="S1083" t="s">
        <v>204</v>
      </c>
      <c r="T1083" s="14">
        <v>45001</v>
      </c>
      <c r="U1083" s="16" t="s">
        <v>1872</v>
      </c>
      <c r="V1083" s="16">
        <f t="shared" si="160"/>
        <v>211.2</v>
      </c>
      <c r="W1083" s="16" t="s">
        <v>2183</v>
      </c>
      <c r="X1083" t="s">
        <v>207</v>
      </c>
      <c r="Y1083" s="16" t="s">
        <v>1873</v>
      </c>
      <c r="Z1083" s="16" t="s">
        <v>204</v>
      </c>
      <c r="AB1083" s="17">
        <f t="shared" si="161"/>
        <v>176</v>
      </c>
      <c r="AC1083" s="13">
        <v>45027</v>
      </c>
      <c r="AD1083">
        <f t="shared" si="159"/>
        <v>176</v>
      </c>
      <c r="AE1083" s="13">
        <v>45027</v>
      </c>
      <c r="AF1083">
        <f t="shared" si="167"/>
        <v>176</v>
      </c>
      <c r="AG1083" s="13">
        <v>45027</v>
      </c>
      <c r="AH1083">
        <f t="shared" si="164"/>
        <v>12.32</v>
      </c>
      <c r="AJ1083"/>
      <c r="AK1083" s="13">
        <v>45050</v>
      </c>
      <c r="AN1083" t="s">
        <v>204</v>
      </c>
      <c r="AO1083" s="13">
        <v>45103</v>
      </c>
      <c r="AP1083" s="13">
        <v>45114</v>
      </c>
      <c r="AQ1083" s="13">
        <v>45129</v>
      </c>
      <c r="AR1083">
        <f t="shared" si="165"/>
        <v>3.5</v>
      </c>
      <c r="AS1083">
        <f t="shared" si="166"/>
        <v>6.16</v>
      </c>
      <c r="AT1083" t="s">
        <v>1946</v>
      </c>
    </row>
    <row r="1084" spans="1:46" ht="20.149999999999999" customHeight="1" x14ac:dyDescent="0.35">
      <c r="A1084">
        <v>1083</v>
      </c>
      <c r="B1084" t="s">
        <v>360</v>
      </c>
      <c r="C1084" t="s">
        <v>11812</v>
      </c>
      <c r="D1084" t="s">
        <v>1135</v>
      </c>
      <c r="E1084" t="s">
        <v>98</v>
      </c>
      <c r="G1084" t="s">
        <v>588</v>
      </c>
      <c r="H1084" t="s">
        <v>589</v>
      </c>
      <c r="I1084" t="s">
        <v>1454</v>
      </c>
      <c r="J1084" t="s">
        <v>4619</v>
      </c>
      <c r="K1084" t="s">
        <v>4619</v>
      </c>
      <c r="L1084">
        <v>2</v>
      </c>
      <c r="M1084" t="s">
        <v>207</v>
      </c>
      <c r="N1084">
        <v>3.71</v>
      </c>
      <c r="R1084" s="14">
        <v>44976</v>
      </c>
      <c r="S1084" t="s">
        <v>204</v>
      </c>
      <c r="T1084" s="14">
        <v>45001</v>
      </c>
      <c r="U1084" s="16" t="s">
        <v>1872</v>
      </c>
      <c r="V1084" s="16">
        <f t="shared" si="160"/>
        <v>445.2</v>
      </c>
      <c r="W1084" s="16" t="s">
        <v>2183</v>
      </c>
      <c r="X1084" t="s">
        <v>207</v>
      </c>
      <c r="Y1084" s="16" t="s">
        <v>1873</v>
      </c>
      <c r="Z1084" s="16" t="s">
        <v>204</v>
      </c>
      <c r="AB1084" s="17">
        <f t="shared" si="161"/>
        <v>371</v>
      </c>
      <c r="AC1084" s="13">
        <v>45026</v>
      </c>
      <c r="AD1084">
        <f t="shared" si="159"/>
        <v>371</v>
      </c>
      <c r="AE1084" s="13">
        <v>45026</v>
      </c>
      <c r="AF1084">
        <f t="shared" si="167"/>
        <v>371</v>
      </c>
      <c r="AG1084" s="13">
        <v>45026</v>
      </c>
      <c r="AH1084">
        <f t="shared" si="164"/>
        <v>25.97</v>
      </c>
      <c r="AJ1084"/>
      <c r="AK1084" s="13">
        <v>45050</v>
      </c>
      <c r="AN1084" t="s">
        <v>204</v>
      </c>
      <c r="AO1084" s="13">
        <v>45107</v>
      </c>
      <c r="AP1084" s="13">
        <v>45113</v>
      </c>
      <c r="AQ1084" s="13">
        <v>45137</v>
      </c>
      <c r="AR1084">
        <f t="shared" si="165"/>
        <v>3.5</v>
      </c>
      <c r="AS1084">
        <f t="shared" si="166"/>
        <v>12.984999999999999</v>
      </c>
      <c r="AT1084" t="s">
        <v>1946</v>
      </c>
    </row>
    <row r="1085" spans="1:46" ht="20.149999999999999" customHeight="1" x14ac:dyDescent="0.35">
      <c r="A1085">
        <v>1084</v>
      </c>
      <c r="B1085" t="s">
        <v>360</v>
      </c>
      <c r="C1085" t="s">
        <v>11813</v>
      </c>
      <c r="D1085" t="s">
        <v>4359</v>
      </c>
      <c r="E1085" t="s">
        <v>98</v>
      </c>
      <c r="G1085" t="s">
        <v>588</v>
      </c>
      <c r="H1085" t="s">
        <v>589</v>
      </c>
      <c r="I1085" t="s">
        <v>1454</v>
      </c>
      <c r="J1085" t="s">
        <v>4619</v>
      </c>
      <c r="K1085" t="s">
        <v>4619</v>
      </c>
      <c r="L1085">
        <v>3</v>
      </c>
      <c r="M1085" t="s">
        <v>207</v>
      </c>
      <c r="N1085">
        <v>1.17</v>
      </c>
      <c r="R1085" s="14">
        <v>44976</v>
      </c>
      <c r="S1085" t="s">
        <v>204</v>
      </c>
      <c r="T1085" s="14">
        <v>45003</v>
      </c>
      <c r="U1085" s="16" t="s">
        <v>1872</v>
      </c>
      <c r="V1085" s="16">
        <f t="shared" si="160"/>
        <v>140.39999999999998</v>
      </c>
      <c r="W1085" s="16" t="s">
        <v>2183</v>
      </c>
      <c r="X1085" t="s">
        <v>207</v>
      </c>
      <c r="Y1085" s="16" t="s">
        <v>1873</v>
      </c>
      <c r="Z1085" s="16" t="s">
        <v>204</v>
      </c>
      <c r="AB1085" s="17">
        <f t="shared" si="161"/>
        <v>117</v>
      </c>
      <c r="AC1085" s="13">
        <v>45028</v>
      </c>
      <c r="AD1085">
        <f t="shared" si="159"/>
        <v>117</v>
      </c>
      <c r="AE1085" s="13">
        <v>45028</v>
      </c>
      <c r="AF1085">
        <f t="shared" si="167"/>
        <v>117</v>
      </c>
      <c r="AG1085" s="13">
        <v>45028</v>
      </c>
      <c r="AH1085">
        <f t="shared" si="164"/>
        <v>8.19</v>
      </c>
      <c r="AJ1085"/>
      <c r="AK1085" s="13">
        <v>45049</v>
      </c>
      <c r="AN1085" t="s">
        <v>204</v>
      </c>
      <c r="AO1085" s="13">
        <v>45100</v>
      </c>
      <c r="AP1085" s="13">
        <v>45112</v>
      </c>
      <c r="AQ1085" s="13">
        <v>45142</v>
      </c>
      <c r="AR1085">
        <f t="shared" si="165"/>
        <v>3.5</v>
      </c>
      <c r="AS1085">
        <f t="shared" si="166"/>
        <v>4.0949999999999998</v>
      </c>
      <c r="AT1085" t="s">
        <v>1946</v>
      </c>
    </row>
    <row r="1086" spans="1:46" ht="20.149999999999999" customHeight="1" x14ac:dyDescent="0.35">
      <c r="A1086">
        <v>1085</v>
      </c>
      <c r="B1086" t="s">
        <v>360</v>
      </c>
      <c r="C1086" t="s">
        <v>11814</v>
      </c>
      <c r="D1086" t="s">
        <v>4620</v>
      </c>
      <c r="E1086" t="s">
        <v>98</v>
      </c>
      <c r="G1086" t="s">
        <v>588</v>
      </c>
      <c r="H1086" t="s">
        <v>589</v>
      </c>
      <c r="I1086" t="s">
        <v>1454</v>
      </c>
      <c r="J1086" t="s">
        <v>4619</v>
      </c>
      <c r="K1086" t="s">
        <v>4619</v>
      </c>
      <c r="L1086">
        <v>4</v>
      </c>
      <c r="M1086" t="s">
        <v>207</v>
      </c>
      <c r="N1086">
        <v>4.0599999999999996</v>
      </c>
      <c r="R1086" s="14">
        <v>44977</v>
      </c>
      <c r="S1086" t="s">
        <v>204</v>
      </c>
      <c r="T1086" s="14">
        <v>45003</v>
      </c>
      <c r="U1086" s="16" t="s">
        <v>1872</v>
      </c>
      <c r="V1086" s="16">
        <f t="shared" si="160"/>
        <v>487.19999999999993</v>
      </c>
      <c r="W1086" s="16" t="s">
        <v>2183</v>
      </c>
      <c r="X1086" t="s">
        <v>207</v>
      </c>
      <c r="Y1086" s="16" t="s">
        <v>1873</v>
      </c>
      <c r="Z1086" s="16" t="s">
        <v>204</v>
      </c>
      <c r="AB1086" s="17">
        <f t="shared" si="161"/>
        <v>405.99999999999994</v>
      </c>
      <c r="AC1086" s="13">
        <v>45031</v>
      </c>
      <c r="AD1086">
        <f t="shared" si="159"/>
        <v>405.99999999999994</v>
      </c>
      <c r="AE1086" s="13">
        <v>45031</v>
      </c>
      <c r="AF1086">
        <f t="shared" si="167"/>
        <v>405.99999999999994</v>
      </c>
      <c r="AG1086" s="13">
        <v>45031</v>
      </c>
      <c r="AH1086">
        <f t="shared" si="164"/>
        <v>28.419999999999998</v>
      </c>
      <c r="AJ1086"/>
      <c r="AK1086" s="13">
        <v>45051</v>
      </c>
      <c r="AN1086" t="s">
        <v>204</v>
      </c>
      <c r="AO1086" s="13">
        <v>45107</v>
      </c>
      <c r="AP1086" s="13">
        <v>45113</v>
      </c>
      <c r="AQ1086" s="13">
        <v>45140</v>
      </c>
      <c r="AR1086">
        <f t="shared" si="165"/>
        <v>3.5</v>
      </c>
      <c r="AS1086">
        <f t="shared" si="166"/>
        <v>14.209999999999999</v>
      </c>
      <c r="AT1086" t="s">
        <v>1874</v>
      </c>
    </row>
    <row r="1087" spans="1:46" ht="20.149999999999999" customHeight="1" x14ac:dyDescent="0.35">
      <c r="A1087">
        <v>1086</v>
      </c>
      <c r="B1087" t="s">
        <v>360</v>
      </c>
      <c r="C1087" t="s">
        <v>11815</v>
      </c>
      <c r="D1087" t="s">
        <v>829</v>
      </c>
      <c r="E1087" t="s">
        <v>98</v>
      </c>
      <c r="G1087" t="s">
        <v>588</v>
      </c>
      <c r="H1087" t="s">
        <v>589</v>
      </c>
      <c r="I1087" t="s">
        <v>1454</v>
      </c>
      <c r="J1087" t="s">
        <v>4619</v>
      </c>
      <c r="K1087" t="s">
        <v>4619</v>
      </c>
      <c r="L1087">
        <v>5</v>
      </c>
      <c r="M1087" t="s">
        <v>207</v>
      </c>
      <c r="N1087">
        <v>2.4</v>
      </c>
      <c r="R1087" s="14">
        <v>44976</v>
      </c>
      <c r="S1087" t="s">
        <v>204</v>
      </c>
      <c r="T1087" s="14">
        <v>45003</v>
      </c>
      <c r="U1087" s="16" t="s">
        <v>1872</v>
      </c>
      <c r="V1087" s="16">
        <f t="shared" si="160"/>
        <v>288</v>
      </c>
      <c r="W1087" s="16" t="s">
        <v>2183</v>
      </c>
      <c r="X1087" t="s">
        <v>207</v>
      </c>
      <c r="Y1087" s="16" t="s">
        <v>1873</v>
      </c>
      <c r="Z1087" s="16" t="s">
        <v>204</v>
      </c>
      <c r="AB1087" s="17">
        <f t="shared" si="161"/>
        <v>240</v>
      </c>
      <c r="AC1087" s="13">
        <v>45030</v>
      </c>
      <c r="AD1087">
        <f t="shared" si="159"/>
        <v>240</v>
      </c>
      <c r="AE1087" s="13">
        <v>45030</v>
      </c>
      <c r="AF1087">
        <f t="shared" si="167"/>
        <v>240</v>
      </c>
      <c r="AG1087" s="13">
        <v>45030</v>
      </c>
      <c r="AH1087">
        <f t="shared" si="164"/>
        <v>16.8</v>
      </c>
      <c r="AJ1087"/>
      <c r="AK1087" s="13">
        <v>45052</v>
      </c>
      <c r="AN1087" t="s">
        <v>204</v>
      </c>
      <c r="AO1087" s="13">
        <v>45102</v>
      </c>
      <c r="AP1087" s="13">
        <v>45113</v>
      </c>
      <c r="AQ1087" s="13">
        <v>45107</v>
      </c>
      <c r="AR1087">
        <f t="shared" si="165"/>
        <v>3.5000000000000004</v>
      </c>
      <c r="AS1087">
        <f t="shared" si="166"/>
        <v>8.4</v>
      </c>
      <c r="AT1087" t="s">
        <v>1946</v>
      </c>
    </row>
    <row r="1088" spans="1:46" ht="20.149999999999999" customHeight="1" x14ac:dyDescent="0.35">
      <c r="A1088">
        <v>1087</v>
      </c>
      <c r="B1088" t="s">
        <v>360</v>
      </c>
      <c r="C1088" t="s">
        <v>11816</v>
      </c>
      <c r="D1088" t="s">
        <v>4621</v>
      </c>
      <c r="E1088" t="s">
        <v>98</v>
      </c>
      <c r="G1088" t="s">
        <v>588</v>
      </c>
      <c r="H1088" t="s">
        <v>589</v>
      </c>
      <c r="I1088" t="s">
        <v>1454</v>
      </c>
      <c r="J1088" t="s">
        <v>4619</v>
      </c>
      <c r="K1088" t="s">
        <v>4619</v>
      </c>
      <c r="L1088">
        <v>6</v>
      </c>
      <c r="M1088" t="s">
        <v>207</v>
      </c>
      <c r="N1088">
        <v>3.18</v>
      </c>
      <c r="R1088" s="14">
        <v>44975</v>
      </c>
      <c r="S1088" t="s">
        <v>204</v>
      </c>
      <c r="T1088" s="14">
        <v>45001</v>
      </c>
      <c r="U1088" s="16" t="s">
        <v>1872</v>
      </c>
      <c r="V1088" s="16">
        <f t="shared" si="160"/>
        <v>381.6</v>
      </c>
      <c r="W1088" s="16" t="s">
        <v>2183</v>
      </c>
      <c r="X1088" t="s">
        <v>207</v>
      </c>
      <c r="Y1088" s="16" t="s">
        <v>1873</v>
      </c>
      <c r="Z1088" s="16" t="s">
        <v>204</v>
      </c>
      <c r="AB1088" s="17">
        <f t="shared" si="161"/>
        <v>318</v>
      </c>
      <c r="AC1088" s="13">
        <v>45032</v>
      </c>
      <c r="AD1088">
        <f t="shared" si="159"/>
        <v>318</v>
      </c>
      <c r="AE1088" s="13">
        <v>45032</v>
      </c>
      <c r="AF1088">
        <f t="shared" si="167"/>
        <v>318</v>
      </c>
      <c r="AG1088" s="13">
        <v>45032</v>
      </c>
      <c r="AH1088">
        <f t="shared" si="164"/>
        <v>22.26</v>
      </c>
      <c r="AJ1088"/>
      <c r="AK1088" s="13">
        <v>45059</v>
      </c>
      <c r="AN1088" t="s">
        <v>204</v>
      </c>
      <c r="AO1088" s="13">
        <v>45107</v>
      </c>
      <c r="AP1088" s="13">
        <v>45122</v>
      </c>
      <c r="AQ1088" s="13">
        <v>45148</v>
      </c>
      <c r="AR1088">
        <f t="shared" si="165"/>
        <v>3.5</v>
      </c>
      <c r="AS1088">
        <f t="shared" si="166"/>
        <v>11.13</v>
      </c>
      <c r="AT1088" t="s">
        <v>1946</v>
      </c>
    </row>
    <row r="1089" spans="1:46" ht="20.149999999999999" customHeight="1" x14ac:dyDescent="0.35">
      <c r="A1089">
        <v>1088</v>
      </c>
      <c r="B1089" t="s">
        <v>360</v>
      </c>
      <c r="C1089" t="s">
        <v>11817</v>
      </c>
      <c r="D1089" t="s">
        <v>1119</v>
      </c>
      <c r="E1089" t="s">
        <v>98</v>
      </c>
      <c r="G1089" t="s">
        <v>588</v>
      </c>
      <c r="H1089" t="s">
        <v>589</v>
      </c>
      <c r="I1089" t="s">
        <v>1454</v>
      </c>
      <c r="J1089" t="s">
        <v>4619</v>
      </c>
      <c r="K1089" t="s">
        <v>4619</v>
      </c>
      <c r="L1089">
        <v>7</v>
      </c>
      <c r="M1089" t="s">
        <v>207</v>
      </c>
      <c r="N1089">
        <v>2.71</v>
      </c>
      <c r="R1089" s="14">
        <v>44976</v>
      </c>
      <c r="S1089" t="s">
        <v>204</v>
      </c>
      <c r="T1089" s="14">
        <v>45001</v>
      </c>
      <c r="U1089" s="16" t="s">
        <v>1872</v>
      </c>
      <c r="V1089" s="16">
        <f t="shared" si="160"/>
        <v>325.2</v>
      </c>
      <c r="W1089" s="16" t="s">
        <v>2183</v>
      </c>
      <c r="X1089" t="s">
        <v>207</v>
      </c>
      <c r="Y1089" s="16" t="s">
        <v>1873</v>
      </c>
      <c r="Z1089" s="16" t="s">
        <v>204</v>
      </c>
      <c r="AB1089" s="17">
        <f t="shared" si="161"/>
        <v>271</v>
      </c>
      <c r="AC1089" s="13">
        <v>45029</v>
      </c>
      <c r="AD1089">
        <f t="shared" si="159"/>
        <v>271</v>
      </c>
      <c r="AE1089" s="13">
        <v>45029</v>
      </c>
      <c r="AF1089">
        <f t="shared" si="167"/>
        <v>271</v>
      </c>
      <c r="AG1089" s="13">
        <v>45029</v>
      </c>
      <c r="AH1089">
        <f t="shared" si="164"/>
        <v>18.97</v>
      </c>
      <c r="AJ1089"/>
      <c r="AK1089" s="13">
        <v>45060</v>
      </c>
      <c r="AN1089" t="s">
        <v>204</v>
      </c>
      <c r="AO1089" s="13">
        <v>45104</v>
      </c>
      <c r="AP1089" s="13">
        <v>45117</v>
      </c>
      <c r="AQ1089" s="13">
        <v>45137</v>
      </c>
      <c r="AR1089">
        <f t="shared" si="165"/>
        <v>3.5</v>
      </c>
      <c r="AS1089">
        <f t="shared" si="166"/>
        <v>9.4849999999999994</v>
      </c>
      <c r="AT1089" t="s">
        <v>1946</v>
      </c>
    </row>
    <row r="1090" spans="1:46" ht="20.149999999999999" customHeight="1" x14ac:dyDescent="0.35">
      <c r="A1090">
        <v>1089</v>
      </c>
      <c r="B1090" t="s">
        <v>360</v>
      </c>
      <c r="C1090" t="s">
        <v>11818</v>
      </c>
      <c r="D1090" t="s">
        <v>4622</v>
      </c>
      <c r="E1090" t="s">
        <v>98</v>
      </c>
      <c r="G1090" t="s">
        <v>588</v>
      </c>
      <c r="H1090" t="s">
        <v>589</v>
      </c>
      <c r="I1090" t="s">
        <v>1454</v>
      </c>
      <c r="J1090" t="s">
        <v>4619</v>
      </c>
      <c r="K1090" t="s">
        <v>4619</v>
      </c>
      <c r="L1090">
        <v>8</v>
      </c>
      <c r="M1090" t="s">
        <v>207</v>
      </c>
      <c r="N1090">
        <v>2.39</v>
      </c>
      <c r="R1090" s="14">
        <v>44977</v>
      </c>
      <c r="S1090" t="s">
        <v>204</v>
      </c>
      <c r="T1090" s="14">
        <v>45003</v>
      </c>
      <c r="U1090" s="16" t="s">
        <v>1872</v>
      </c>
      <c r="V1090" s="16">
        <f t="shared" si="160"/>
        <v>286.8</v>
      </c>
      <c r="W1090" s="16" t="s">
        <v>2183</v>
      </c>
      <c r="X1090" t="s">
        <v>207</v>
      </c>
      <c r="Y1090" s="16" t="s">
        <v>1873</v>
      </c>
      <c r="Z1090" s="16" t="s">
        <v>204</v>
      </c>
      <c r="AB1090" s="17">
        <f t="shared" si="161"/>
        <v>239</v>
      </c>
      <c r="AC1090" s="13">
        <v>45030</v>
      </c>
      <c r="AD1090">
        <f t="shared" si="159"/>
        <v>239</v>
      </c>
      <c r="AE1090" s="13">
        <v>45030</v>
      </c>
      <c r="AF1090">
        <f t="shared" si="167"/>
        <v>239</v>
      </c>
      <c r="AG1090" s="13">
        <v>45030</v>
      </c>
      <c r="AH1090">
        <f t="shared" si="164"/>
        <v>16.73</v>
      </c>
      <c r="AJ1090"/>
      <c r="AK1090" s="13">
        <v>45063</v>
      </c>
      <c r="AN1090" t="s">
        <v>204</v>
      </c>
      <c r="AO1090" s="13">
        <v>45107</v>
      </c>
      <c r="AP1090" s="13">
        <v>45122</v>
      </c>
      <c r="AQ1090" s="13">
        <v>45130</v>
      </c>
      <c r="AR1090">
        <f t="shared" si="165"/>
        <v>3.5</v>
      </c>
      <c r="AS1090">
        <f t="shared" si="166"/>
        <v>8.3650000000000002</v>
      </c>
      <c r="AT1090" t="s">
        <v>1946</v>
      </c>
    </row>
    <row r="1091" spans="1:46" ht="20.149999999999999" customHeight="1" x14ac:dyDescent="0.35">
      <c r="A1091">
        <v>1090</v>
      </c>
      <c r="B1091" t="s">
        <v>360</v>
      </c>
      <c r="C1091" t="s">
        <v>11819</v>
      </c>
      <c r="D1091" t="s">
        <v>1932</v>
      </c>
      <c r="E1091" t="s">
        <v>98</v>
      </c>
      <c r="G1091" t="s">
        <v>588</v>
      </c>
      <c r="H1091" t="s">
        <v>589</v>
      </c>
      <c r="I1091" t="s">
        <v>1454</v>
      </c>
      <c r="J1091" t="s">
        <v>4619</v>
      </c>
      <c r="K1091" t="s">
        <v>4619</v>
      </c>
      <c r="L1091">
        <v>9</v>
      </c>
      <c r="M1091" t="s">
        <v>207</v>
      </c>
      <c r="N1091">
        <v>2.06</v>
      </c>
      <c r="R1091" s="14">
        <v>44978</v>
      </c>
      <c r="S1091" t="s">
        <v>204</v>
      </c>
      <c r="T1091" s="14">
        <v>45001</v>
      </c>
      <c r="U1091" s="16" t="s">
        <v>1872</v>
      </c>
      <c r="V1091" s="16">
        <f t="shared" si="160"/>
        <v>247.20000000000002</v>
      </c>
      <c r="W1091" s="16" t="s">
        <v>2183</v>
      </c>
      <c r="X1091" t="s">
        <v>207</v>
      </c>
      <c r="Y1091" s="16" t="s">
        <v>1873</v>
      </c>
      <c r="Z1091" s="16" t="s">
        <v>204</v>
      </c>
      <c r="AB1091" s="17">
        <f t="shared" si="161"/>
        <v>206</v>
      </c>
      <c r="AC1091" s="13">
        <v>45028</v>
      </c>
      <c r="AD1091">
        <f t="shared" ref="AD1091:AD1117" si="168">N1091*100</f>
        <v>206</v>
      </c>
      <c r="AE1091" s="13">
        <v>45028</v>
      </c>
      <c r="AF1091">
        <f t="shared" si="167"/>
        <v>206</v>
      </c>
      <c r="AG1091" s="13">
        <v>45028</v>
      </c>
      <c r="AH1091">
        <f t="shared" si="164"/>
        <v>14.42</v>
      </c>
      <c r="AJ1091"/>
      <c r="AK1091" s="13">
        <v>45056</v>
      </c>
      <c r="AN1091" t="s">
        <v>204</v>
      </c>
      <c r="AO1091" s="13">
        <v>45100</v>
      </c>
      <c r="AP1091" s="13">
        <v>45117</v>
      </c>
      <c r="AQ1091" s="13">
        <v>45127</v>
      </c>
      <c r="AR1091">
        <f t="shared" si="165"/>
        <v>3.5</v>
      </c>
      <c r="AS1091">
        <f t="shared" si="166"/>
        <v>7.21</v>
      </c>
      <c r="AT1091" t="s">
        <v>1946</v>
      </c>
    </row>
    <row r="1092" spans="1:46" ht="20.149999999999999" customHeight="1" x14ac:dyDescent="0.35">
      <c r="A1092">
        <v>1091</v>
      </c>
      <c r="B1092" t="s">
        <v>360</v>
      </c>
      <c r="C1092" t="s">
        <v>11820</v>
      </c>
      <c r="D1092" t="s">
        <v>4623</v>
      </c>
      <c r="E1092" t="s">
        <v>98</v>
      </c>
      <c r="G1092" t="s">
        <v>588</v>
      </c>
      <c r="H1092" t="s">
        <v>589</v>
      </c>
      <c r="I1092" t="s">
        <v>1454</v>
      </c>
      <c r="J1092" t="s">
        <v>4619</v>
      </c>
      <c r="K1092" t="s">
        <v>4619</v>
      </c>
      <c r="L1092">
        <v>10</v>
      </c>
      <c r="M1092" t="s">
        <v>207</v>
      </c>
      <c r="N1092">
        <v>1.87</v>
      </c>
      <c r="R1092" s="14">
        <v>44977</v>
      </c>
      <c r="S1092" t="s">
        <v>204</v>
      </c>
      <c r="T1092" s="14">
        <v>45005</v>
      </c>
      <c r="U1092" s="16" t="s">
        <v>1872</v>
      </c>
      <c r="V1092" s="16">
        <f t="shared" ref="V1092:V1117" si="169">120*N1092</f>
        <v>224.4</v>
      </c>
      <c r="W1092" s="16" t="s">
        <v>2183</v>
      </c>
      <c r="X1092" t="s">
        <v>207</v>
      </c>
      <c r="Y1092" s="16" t="s">
        <v>1873</v>
      </c>
      <c r="Z1092" s="16" t="s">
        <v>204</v>
      </c>
      <c r="AB1092" s="17">
        <f t="shared" ref="AB1092:AB1155" si="170">N1092*100</f>
        <v>187</v>
      </c>
      <c r="AC1092" s="13">
        <v>45036</v>
      </c>
      <c r="AD1092">
        <f t="shared" si="168"/>
        <v>187</v>
      </c>
      <c r="AE1092" s="13">
        <v>45036</v>
      </c>
      <c r="AF1092">
        <f t="shared" si="167"/>
        <v>187</v>
      </c>
      <c r="AG1092" s="13">
        <v>45036</v>
      </c>
      <c r="AH1092">
        <f t="shared" si="164"/>
        <v>13.09</v>
      </c>
      <c r="AJ1092"/>
      <c r="AK1092" s="13">
        <v>45064</v>
      </c>
      <c r="AN1092" t="s">
        <v>204</v>
      </c>
      <c r="AO1092" s="13">
        <v>45107</v>
      </c>
      <c r="AP1092" s="13">
        <v>45124</v>
      </c>
      <c r="AQ1092" s="13">
        <v>45151</v>
      </c>
      <c r="AR1092">
        <f t="shared" si="165"/>
        <v>3.4999999999999996</v>
      </c>
      <c r="AS1092">
        <f t="shared" si="166"/>
        <v>6.5449999999999999</v>
      </c>
      <c r="AT1092" t="s">
        <v>1946</v>
      </c>
    </row>
    <row r="1093" spans="1:46" ht="20.149999999999999" customHeight="1" x14ac:dyDescent="0.35">
      <c r="A1093">
        <v>1092</v>
      </c>
      <c r="B1093" t="s">
        <v>360</v>
      </c>
      <c r="C1093" t="s">
        <v>11821</v>
      </c>
      <c r="D1093" t="s">
        <v>4624</v>
      </c>
      <c r="E1093" t="s">
        <v>98</v>
      </c>
      <c r="G1093" t="s">
        <v>588</v>
      </c>
      <c r="H1093" t="s">
        <v>589</v>
      </c>
      <c r="I1093" t="s">
        <v>1454</v>
      </c>
      <c r="J1093" t="s">
        <v>4619</v>
      </c>
      <c r="K1093" t="s">
        <v>4619</v>
      </c>
      <c r="L1093">
        <v>11</v>
      </c>
      <c r="M1093" t="s">
        <v>207</v>
      </c>
      <c r="N1093">
        <v>5.68</v>
      </c>
      <c r="R1093" s="14">
        <v>44978</v>
      </c>
      <c r="S1093" t="s">
        <v>204</v>
      </c>
      <c r="T1093" s="14">
        <v>45001</v>
      </c>
      <c r="U1093" s="16" t="s">
        <v>1872</v>
      </c>
      <c r="V1093" s="16">
        <f t="shared" si="169"/>
        <v>681.59999999999991</v>
      </c>
      <c r="W1093" s="16" t="s">
        <v>2183</v>
      </c>
      <c r="X1093" t="s">
        <v>207</v>
      </c>
      <c r="Y1093" s="16" t="s">
        <v>1873</v>
      </c>
      <c r="Z1093" s="16" t="s">
        <v>204</v>
      </c>
      <c r="AB1093" s="17">
        <f t="shared" si="170"/>
        <v>568</v>
      </c>
      <c r="AC1093" s="13">
        <v>45033</v>
      </c>
      <c r="AD1093">
        <f t="shared" si="168"/>
        <v>568</v>
      </c>
      <c r="AE1093" s="13">
        <v>45033</v>
      </c>
      <c r="AF1093">
        <f t="shared" si="167"/>
        <v>568</v>
      </c>
      <c r="AG1093" s="13">
        <v>45033</v>
      </c>
      <c r="AH1093">
        <f t="shared" si="164"/>
        <v>39.76</v>
      </c>
      <c r="AJ1093"/>
      <c r="AK1093" s="13">
        <v>45060</v>
      </c>
      <c r="AN1093" t="s">
        <v>204</v>
      </c>
      <c r="AO1093" s="13">
        <v>45108</v>
      </c>
      <c r="AP1093" s="13">
        <v>45134</v>
      </c>
      <c r="AQ1093" s="13">
        <v>45140</v>
      </c>
      <c r="AR1093">
        <f t="shared" si="165"/>
        <v>3.5</v>
      </c>
      <c r="AS1093">
        <f t="shared" si="166"/>
        <v>19.88</v>
      </c>
      <c r="AT1093" t="s">
        <v>1946</v>
      </c>
    </row>
    <row r="1094" spans="1:46" ht="20.149999999999999" customHeight="1" x14ac:dyDescent="0.35">
      <c r="A1094">
        <v>1093</v>
      </c>
      <c r="B1094" t="s">
        <v>360</v>
      </c>
      <c r="C1094" t="s">
        <v>11822</v>
      </c>
      <c r="D1094" t="s">
        <v>4625</v>
      </c>
      <c r="E1094" t="s">
        <v>98</v>
      </c>
      <c r="G1094" t="s">
        <v>588</v>
      </c>
      <c r="H1094" t="s">
        <v>589</v>
      </c>
      <c r="I1094" t="s">
        <v>1454</v>
      </c>
      <c r="J1094" t="s">
        <v>4619</v>
      </c>
      <c r="K1094" t="s">
        <v>4619</v>
      </c>
      <c r="L1094">
        <v>12</v>
      </c>
      <c r="M1094" t="s">
        <v>207</v>
      </c>
      <c r="N1094">
        <v>0.86</v>
      </c>
      <c r="R1094" s="14">
        <v>44979</v>
      </c>
      <c r="S1094" t="s">
        <v>204</v>
      </c>
      <c r="T1094" s="14">
        <v>45001</v>
      </c>
      <c r="U1094" s="16" t="s">
        <v>1872</v>
      </c>
      <c r="V1094" s="16">
        <f t="shared" si="169"/>
        <v>103.2</v>
      </c>
      <c r="W1094" s="16" t="s">
        <v>2183</v>
      </c>
      <c r="X1094" t="s">
        <v>207</v>
      </c>
      <c r="Y1094" s="16" t="s">
        <v>1873</v>
      </c>
      <c r="Z1094" s="16" t="s">
        <v>204</v>
      </c>
      <c r="AB1094" s="17">
        <f t="shared" si="170"/>
        <v>86</v>
      </c>
      <c r="AC1094" s="13">
        <v>45034</v>
      </c>
      <c r="AD1094">
        <f t="shared" si="168"/>
        <v>86</v>
      </c>
      <c r="AE1094" s="13">
        <v>45034</v>
      </c>
      <c r="AF1094">
        <f t="shared" si="167"/>
        <v>86</v>
      </c>
      <c r="AG1094" s="13">
        <v>45034</v>
      </c>
      <c r="AH1094">
        <f t="shared" si="164"/>
        <v>6.02</v>
      </c>
      <c r="AJ1094"/>
      <c r="AK1094" s="13">
        <v>45061</v>
      </c>
      <c r="AN1094" t="s">
        <v>204</v>
      </c>
      <c r="AO1094" s="13">
        <v>45102</v>
      </c>
      <c r="AP1094" s="13">
        <v>45137</v>
      </c>
      <c r="AQ1094" s="13">
        <v>37834</v>
      </c>
      <c r="AR1094">
        <f t="shared" si="165"/>
        <v>3.5</v>
      </c>
      <c r="AS1094">
        <f t="shared" si="166"/>
        <v>3.01</v>
      </c>
      <c r="AT1094" t="s">
        <v>1946</v>
      </c>
    </row>
    <row r="1095" spans="1:46" ht="20.149999999999999" customHeight="1" x14ac:dyDescent="0.35">
      <c r="A1095">
        <v>1094</v>
      </c>
      <c r="B1095" t="s">
        <v>360</v>
      </c>
      <c r="C1095" t="s">
        <v>11823</v>
      </c>
      <c r="D1095" t="s">
        <v>4626</v>
      </c>
      <c r="E1095" t="s">
        <v>98</v>
      </c>
      <c r="G1095" t="s">
        <v>588</v>
      </c>
      <c r="H1095" t="s">
        <v>589</v>
      </c>
      <c r="I1095" t="s">
        <v>1454</v>
      </c>
      <c r="J1095" t="s">
        <v>4619</v>
      </c>
      <c r="K1095" t="s">
        <v>4619</v>
      </c>
      <c r="L1095">
        <v>13</v>
      </c>
      <c r="M1095" t="s">
        <v>207</v>
      </c>
      <c r="N1095">
        <v>1.37</v>
      </c>
      <c r="R1095" s="14">
        <v>44977</v>
      </c>
      <c r="S1095" t="s">
        <v>204</v>
      </c>
      <c r="T1095" s="14">
        <v>45009</v>
      </c>
      <c r="U1095" s="16" t="s">
        <v>1872</v>
      </c>
      <c r="V1095" s="16">
        <f t="shared" si="169"/>
        <v>164.4</v>
      </c>
      <c r="W1095" s="16" t="s">
        <v>2183</v>
      </c>
      <c r="X1095" t="s">
        <v>207</v>
      </c>
      <c r="Y1095" s="16" t="s">
        <v>1873</v>
      </c>
      <c r="Z1095" s="16" t="s">
        <v>204</v>
      </c>
      <c r="AB1095" s="17">
        <f t="shared" si="170"/>
        <v>137</v>
      </c>
      <c r="AC1095" s="13">
        <v>45039</v>
      </c>
      <c r="AD1095">
        <f t="shared" si="168"/>
        <v>137</v>
      </c>
      <c r="AE1095" s="13">
        <v>45039</v>
      </c>
      <c r="AF1095">
        <f t="shared" si="167"/>
        <v>137</v>
      </c>
      <c r="AG1095" s="13">
        <v>45039</v>
      </c>
      <c r="AH1095">
        <f t="shared" si="164"/>
        <v>9.59</v>
      </c>
      <c r="AJ1095"/>
      <c r="AK1095" s="13">
        <v>45066</v>
      </c>
      <c r="AN1095" t="s">
        <v>204</v>
      </c>
      <c r="AO1095" s="13">
        <v>45107</v>
      </c>
      <c r="AP1095" s="13">
        <v>45137</v>
      </c>
      <c r="AQ1095" s="13">
        <v>45145</v>
      </c>
      <c r="AR1095">
        <f t="shared" si="165"/>
        <v>3.4999999999999996</v>
      </c>
      <c r="AS1095">
        <f t="shared" si="166"/>
        <v>4.7949999999999999</v>
      </c>
      <c r="AT1095" t="s">
        <v>1946</v>
      </c>
    </row>
    <row r="1096" spans="1:46" ht="20.149999999999999" customHeight="1" x14ac:dyDescent="0.35">
      <c r="A1096">
        <v>1095</v>
      </c>
      <c r="B1096" t="s">
        <v>360</v>
      </c>
      <c r="C1096" t="s">
        <v>11824</v>
      </c>
      <c r="D1096" t="s">
        <v>4627</v>
      </c>
      <c r="E1096" t="s">
        <v>98</v>
      </c>
      <c r="G1096" t="s">
        <v>588</v>
      </c>
      <c r="H1096" t="s">
        <v>589</v>
      </c>
      <c r="I1096" t="s">
        <v>1454</v>
      </c>
      <c r="J1096" t="s">
        <v>4619</v>
      </c>
      <c r="K1096" t="s">
        <v>4619</v>
      </c>
      <c r="L1096">
        <v>14</v>
      </c>
      <c r="M1096" t="s">
        <v>207</v>
      </c>
      <c r="N1096">
        <v>2.25</v>
      </c>
      <c r="R1096" s="14">
        <v>44978</v>
      </c>
      <c r="S1096" t="s">
        <v>204</v>
      </c>
      <c r="T1096" s="14">
        <v>45007</v>
      </c>
      <c r="U1096" s="16" t="s">
        <v>1872</v>
      </c>
      <c r="V1096" s="16">
        <f t="shared" si="169"/>
        <v>270</v>
      </c>
      <c r="W1096" s="16" t="s">
        <v>2183</v>
      </c>
      <c r="X1096" t="s">
        <v>207</v>
      </c>
      <c r="Y1096" s="16" t="s">
        <v>1873</v>
      </c>
      <c r="Z1096" s="16" t="s">
        <v>204</v>
      </c>
      <c r="AB1096" s="17">
        <f t="shared" si="170"/>
        <v>225</v>
      </c>
      <c r="AC1096" s="13">
        <v>45040</v>
      </c>
      <c r="AD1096">
        <f t="shared" si="168"/>
        <v>225</v>
      </c>
      <c r="AE1096" s="13">
        <v>45040</v>
      </c>
      <c r="AF1096">
        <f t="shared" si="167"/>
        <v>225</v>
      </c>
      <c r="AG1096" s="13">
        <v>45040</v>
      </c>
      <c r="AH1096">
        <f t="shared" si="164"/>
        <v>15.75</v>
      </c>
      <c r="AJ1096"/>
      <c r="AK1096" s="13">
        <v>45063</v>
      </c>
      <c r="AN1096" t="s">
        <v>204</v>
      </c>
      <c r="AO1096" s="13">
        <v>45111</v>
      </c>
      <c r="AP1096" s="13">
        <v>45134</v>
      </c>
      <c r="AQ1096" s="13">
        <v>45137</v>
      </c>
      <c r="AR1096">
        <f t="shared" ref="AR1096:AR1098" si="171">AS1096/N1096</f>
        <v>3.5</v>
      </c>
      <c r="AS1096">
        <f t="shared" si="166"/>
        <v>7.875</v>
      </c>
      <c r="AT1096" t="s">
        <v>1946</v>
      </c>
    </row>
    <row r="1097" spans="1:46" ht="20.149999999999999" customHeight="1" x14ac:dyDescent="0.35">
      <c r="A1097">
        <v>1096</v>
      </c>
      <c r="B1097" t="s">
        <v>360</v>
      </c>
      <c r="C1097" t="s">
        <v>11825</v>
      </c>
      <c r="D1097" t="s">
        <v>4628</v>
      </c>
      <c r="E1097" t="s">
        <v>98</v>
      </c>
      <c r="G1097" t="s">
        <v>588</v>
      </c>
      <c r="H1097" t="s">
        <v>589</v>
      </c>
      <c r="I1097" t="s">
        <v>1454</v>
      </c>
      <c r="J1097" t="s">
        <v>4619</v>
      </c>
      <c r="K1097" t="s">
        <v>4619</v>
      </c>
      <c r="L1097">
        <v>15</v>
      </c>
      <c r="M1097" t="s">
        <v>207</v>
      </c>
      <c r="N1097">
        <v>2.09</v>
      </c>
      <c r="R1097" s="14">
        <v>44981</v>
      </c>
      <c r="S1097" t="s">
        <v>204</v>
      </c>
      <c r="T1097" s="14">
        <v>45005</v>
      </c>
      <c r="U1097" s="16" t="s">
        <v>1872</v>
      </c>
      <c r="V1097" s="16">
        <f t="shared" si="169"/>
        <v>250.79999999999998</v>
      </c>
      <c r="W1097" s="16" t="s">
        <v>2183</v>
      </c>
      <c r="X1097" t="s">
        <v>207</v>
      </c>
      <c r="Y1097" s="16" t="s">
        <v>1873</v>
      </c>
      <c r="Z1097" s="16" t="s">
        <v>204</v>
      </c>
      <c r="AB1097" s="17">
        <f t="shared" si="170"/>
        <v>209</v>
      </c>
      <c r="AC1097" s="13">
        <v>45035</v>
      </c>
      <c r="AD1097">
        <f t="shared" si="168"/>
        <v>209</v>
      </c>
      <c r="AE1097" s="13">
        <v>45035</v>
      </c>
      <c r="AF1097">
        <f t="shared" si="167"/>
        <v>209</v>
      </c>
      <c r="AG1097" s="13">
        <v>45035</v>
      </c>
      <c r="AH1097">
        <f t="shared" si="164"/>
        <v>14.629999999999999</v>
      </c>
      <c r="AJ1097"/>
      <c r="AK1097" s="13">
        <v>45064</v>
      </c>
      <c r="AN1097" t="s">
        <v>204</v>
      </c>
      <c r="AO1097" s="13">
        <v>45107</v>
      </c>
      <c r="AP1097" s="13">
        <v>45144</v>
      </c>
      <c r="AQ1097" s="13">
        <v>45146</v>
      </c>
      <c r="AR1097">
        <f t="shared" si="171"/>
        <v>3.5</v>
      </c>
      <c r="AS1097">
        <f t="shared" si="166"/>
        <v>7.3149999999999995</v>
      </c>
      <c r="AT1097" t="s">
        <v>1946</v>
      </c>
    </row>
    <row r="1098" spans="1:46" ht="20.149999999999999" customHeight="1" x14ac:dyDescent="0.35">
      <c r="A1098">
        <v>1097</v>
      </c>
      <c r="B1098" t="s">
        <v>360</v>
      </c>
      <c r="C1098" t="s">
        <v>11826</v>
      </c>
      <c r="D1098" t="s">
        <v>4629</v>
      </c>
      <c r="E1098" t="s">
        <v>98</v>
      </c>
      <c r="G1098" t="s">
        <v>588</v>
      </c>
      <c r="H1098" t="s">
        <v>589</v>
      </c>
      <c r="I1098" t="s">
        <v>1454</v>
      </c>
      <c r="J1098" t="s">
        <v>4619</v>
      </c>
      <c r="K1098" t="s">
        <v>4619</v>
      </c>
      <c r="L1098">
        <v>16</v>
      </c>
      <c r="M1098" t="s">
        <v>207</v>
      </c>
      <c r="N1098">
        <v>2.5099999999999998</v>
      </c>
      <c r="R1098" s="14">
        <v>44977</v>
      </c>
      <c r="S1098" t="s">
        <v>204</v>
      </c>
      <c r="T1098" s="14">
        <v>45009</v>
      </c>
      <c r="U1098" s="16" t="s">
        <v>1872</v>
      </c>
      <c r="V1098" s="16">
        <f t="shared" si="169"/>
        <v>301.2</v>
      </c>
      <c r="W1098" s="16" t="s">
        <v>2183</v>
      </c>
      <c r="X1098" t="s">
        <v>207</v>
      </c>
      <c r="Y1098" s="16" t="s">
        <v>1873</v>
      </c>
      <c r="Z1098" s="16" t="s">
        <v>204</v>
      </c>
      <c r="AB1098" s="17">
        <f t="shared" si="170"/>
        <v>250.99999999999997</v>
      </c>
      <c r="AC1098" s="13">
        <v>45038</v>
      </c>
      <c r="AD1098">
        <f t="shared" si="168"/>
        <v>250.99999999999997</v>
      </c>
      <c r="AE1098" s="13">
        <v>45038</v>
      </c>
      <c r="AF1098">
        <f t="shared" si="167"/>
        <v>250.99999999999997</v>
      </c>
      <c r="AG1098" s="13">
        <v>45038</v>
      </c>
      <c r="AH1098">
        <f t="shared" si="164"/>
        <v>17.57</v>
      </c>
      <c r="AJ1098"/>
      <c r="AK1098" s="13">
        <v>45066</v>
      </c>
      <c r="AN1098" t="s">
        <v>204</v>
      </c>
      <c r="AO1098" s="13">
        <v>45107</v>
      </c>
      <c r="AP1098" s="13">
        <v>45145</v>
      </c>
      <c r="AQ1098" s="13">
        <v>45146</v>
      </c>
      <c r="AR1098">
        <f t="shared" si="171"/>
        <v>3.5000000000000004</v>
      </c>
      <c r="AS1098">
        <f t="shared" si="166"/>
        <v>8.7850000000000001</v>
      </c>
      <c r="AT1098" t="s">
        <v>1946</v>
      </c>
    </row>
    <row r="1099" spans="1:46" ht="20.149999999999999" customHeight="1" x14ac:dyDescent="0.35">
      <c r="A1099">
        <v>1098</v>
      </c>
      <c r="B1099" t="s">
        <v>360</v>
      </c>
      <c r="C1099" t="s">
        <v>11827</v>
      </c>
      <c r="D1099" t="s">
        <v>4630</v>
      </c>
      <c r="E1099" t="s">
        <v>98</v>
      </c>
      <c r="G1099" t="s">
        <v>588</v>
      </c>
      <c r="H1099" t="s">
        <v>589</v>
      </c>
      <c r="I1099" t="s">
        <v>1454</v>
      </c>
      <c r="J1099" t="s">
        <v>4619</v>
      </c>
      <c r="K1099" t="s">
        <v>4619</v>
      </c>
      <c r="L1099">
        <v>17</v>
      </c>
      <c r="M1099" t="s">
        <v>207</v>
      </c>
      <c r="N1099">
        <v>1</v>
      </c>
      <c r="R1099" s="14">
        <v>44981</v>
      </c>
      <c r="S1099" t="s">
        <v>204</v>
      </c>
      <c r="T1099" s="14">
        <v>45005</v>
      </c>
      <c r="U1099" s="16" t="s">
        <v>1872</v>
      </c>
      <c r="V1099" s="16">
        <f t="shared" si="169"/>
        <v>120</v>
      </c>
      <c r="W1099" s="16" t="s">
        <v>2183</v>
      </c>
      <c r="X1099" t="s">
        <v>207</v>
      </c>
      <c r="Y1099" s="16" t="s">
        <v>1873</v>
      </c>
      <c r="Z1099" s="16" t="s">
        <v>204</v>
      </c>
      <c r="AB1099" s="17">
        <f t="shared" si="170"/>
        <v>100</v>
      </c>
      <c r="AD1099">
        <f t="shared" si="168"/>
        <v>100</v>
      </c>
      <c r="AF1099">
        <f t="shared" si="167"/>
        <v>100</v>
      </c>
      <c r="AG1099" s="13"/>
      <c r="AH1099">
        <f t="shared" si="164"/>
        <v>7</v>
      </c>
      <c r="AJ1099"/>
      <c r="AK1099" s="13"/>
      <c r="AO1099" s="13"/>
      <c r="AR1099"/>
    </row>
    <row r="1100" spans="1:46" ht="20.149999999999999" customHeight="1" x14ac:dyDescent="0.35">
      <c r="A1100">
        <v>1099</v>
      </c>
      <c r="B1100" t="s">
        <v>360</v>
      </c>
      <c r="C1100" t="s">
        <v>11828</v>
      </c>
      <c r="D1100" t="s">
        <v>1181</v>
      </c>
      <c r="E1100" t="s">
        <v>98</v>
      </c>
      <c r="G1100" t="s">
        <v>588</v>
      </c>
      <c r="H1100" t="s">
        <v>589</v>
      </c>
      <c r="I1100" t="s">
        <v>1454</v>
      </c>
      <c r="J1100" t="s">
        <v>4619</v>
      </c>
      <c r="K1100" t="s">
        <v>4619</v>
      </c>
      <c r="L1100">
        <v>18</v>
      </c>
      <c r="M1100" t="s">
        <v>207</v>
      </c>
      <c r="N1100">
        <v>0.68</v>
      </c>
      <c r="R1100" s="14">
        <v>44977</v>
      </c>
      <c r="S1100" t="s">
        <v>204</v>
      </c>
      <c r="T1100" s="14">
        <v>45003</v>
      </c>
      <c r="U1100" s="16" t="s">
        <v>1872</v>
      </c>
      <c r="V1100" s="16">
        <f t="shared" si="169"/>
        <v>81.600000000000009</v>
      </c>
      <c r="W1100" s="16" t="s">
        <v>2183</v>
      </c>
      <c r="X1100" t="s">
        <v>207</v>
      </c>
      <c r="Y1100" s="16" t="s">
        <v>1873</v>
      </c>
      <c r="Z1100" s="16" t="s">
        <v>204</v>
      </c>
      <c r="AB1100" s="17">
        <f t="shared" si="170"/>
        <v>68</v>
      </c>
      <c r="AC1100" s="13">
        <v>45036</v>
      </c>
      <c r="AD1100">
        <f t="shared" si="168"/>
        <v>68</v>
      </c>
      <c r="AE1100" s="13">
        <v>45036</v>
      </c>
      <c r="AF1100">
        <f t="shared" si="167"/>
        <v>68</v>
      </c>
      <c r="AG1100" s="13">
        <v>45036</v>
      </c>
      <c r="AH1100">
        <f t="shared" si="164"/>
        <v>4.7600000000000007</v>
      </c>
      <c r="AJ1100"/>
      <c r="AK1100" s="13">
        <v>45062</v>
      </c>
      <c r="AN1100" t="s">
        <v>204</v>
      </c>
      <c r="AO1100" s="13">
        <v>45103</v>
      </c>
      <c r="AP1100" s="13">
        <v>45114</v>
      </c>
      <c r="AQ1100" s="13">
        <v>45137</v>
      </c>
      <c r="AR1100">
        <f t="shared" ref="AR1100:AR1117" si="172">AS1100/N1100</f>
        <v>3.5000000000000004</v>
      </c>
      <c r="AS1100">
        <f t="shared" ref="AS1100:AS1117" si="173">N1100*3.5</f>
        <v>2.3800000000000003</v>
      </c>
      <c r="AT1100" t="s">
        <v>1946</v>
      </c>
    </row>
    <row r="1101" spans="1:46" ht="20.149999999999999" customHeight="1" x14ac:dyDescent="0.35">
      <c r="A1101">
        <v>1100</v>
      </c>
      <c r="B1101" t="s">
        <v>360</v>
      </c>
      <c r="C1101" t="s">
        <v>11829</v>
      </c>
      <c r="D1101" t="s">
        <v>4631</v>
      </c>
      <c r="E1101" t="s">
        <v>93</v>
      </c>
      <c r="G1101" t="s">
        <v>588</v>
      </c>
      <c r="H1101" t="s">
        <v>589</v>
      </c>
      <c r="I1101" t="s">
        <v>1454</v>
      </c>
      <c r="J1101" t="s">
        <v>4619</v>
      </c>
      <c r="K1101" t="s">
        <v>4619</v>
      </c>
      <c r="L1101">
        <v>19</v>
      </c>
      <c r="M1101" t="s">
        <v>207</v>
      </c>
      <c r="N1101">
        <v>3.08</v>
      </c>
      <c r="R1101" s="14">
        <v>44979</v>
      </c>
      <c r="S1101" t="s">
        <v>204</v>
      </c>
      <c r="T1101" s="14">
        <v>45005</v>
      </c>
      <c r="U1101" s="16" t="s">
        <v>1872</v>
      </c>
      <c r="V1101" s="16">
        <f t="shared" si="169"/>
        <v>369.6</v>
      </c>
      <c r="W1101" s="16" t="s">
        <v>2183</v>
      </c>
      <c r="X1101" t="s">
        <v>207</v>
      </c>
      <c r="Y1101" s="16" t="s">
        <v>1873</v>
      </c>
      <c r="Z1101" s="16" t="s">
        <v>204</v>
      </c>
      <c r="AB1101" s="17">
        <f t="shared" si="170"/>
        <v>308</v>
      </c>
      <c r="AC1101" s="13">
        <v>45037</v>
      </c>
      <c r="AD1101">
        <f t="shared" si="168"/>
        <v>308</v>
      </c>
      <c r="AE1101" s="13">
        <v>45037</v>
      </c>
      <c r="AF1101">
        <f t="shared" si="167"/>
        <v>308</v>
      </c>
      <c r="AG1101" s="13">
        <v>45037</v>
      </c>
      <c r="AH1101">
        <f t="shared" si="164"/>
        <v>21.560000000000002</v>
      </c>
      <c r="AJ1101"/>
      <c r="AK1101" s="13">
        <v>45065</v>
      </c>
      <c r="AN1101" t="s">
        <v>204</v>
      </c>
      <c r="AO1101" s="13">
        <v>45107</v>
      </c>
      <c r="AP1101" s="13">
        <v>45126</v>
      </c>
      <c r="AQ1101" s="13">
        <v>45156</v>
      </c>
      <c r="AR1101">
        <f t="shared" si="172"/>
        <v>3.5000000000000004</v>
      </c>
      <c r="AS1101">
        <f t="shared" si="173"/>
        <v>10.780000000000001</v>
      </c>
      <c r="AT1101" t="s">
        <v>1874</v>
      </c>
    </row>
    <row r="1102" spans="1:46" ht="20.149999999999999" customHeight="1" x14ac:dyDescent="0.35">
      <c r="A1102">
        <v>1101</v>
      </c>
      <c r="B1102" t="s">
        <v>360</v>
      </c>
      <c r="C1102" t="s">
        <v>11830</v>
      </c>
      <c r="D1102" t="s">
        <v>4632</v>
      </c>
      <c r="E1102" t="s">
        <v>98</v>
      </c>
      <c r="G1102" t="s">
        <v>588</v>
      </c>
      <c r="H1102" t="s">
        <v>589</v>
      </c>
      <c r="I1102" t="s">
        <v>1454</v>
      </c>
      <c r="J1102" t="s">
        <v>4619</v>
      </c>
      <c r="K1102" t="s">
        <v>4619</v>
      </c>
      <c r="L1102">
        <v>20</v>
      </c>
      <c r="M1102" t="s">
        <v>207</v>
      </c>
      <c r="N1102">
        <v>3.36</v>
      </c>
      <c r="R1102" s="14">
        <v>44977</v>
      </c>
      <c r="S1102" t="s">
        <v>204</v>
      </c>
      <c r="T1102" s="14">
        <v>45005</v>
      </c>
      <c r="U1102" s="16" t="s">
        <v>1872</v>
      </c>
      <c r="V1102" s="16">
        <f t="shared" si="169"/>
        <v>403.2</v>
      </c>
      <c r="W1102" s="16" t="s">
        <v>2183</v>
      </c>
      <c r="X1102" t="s">
        <v>207</v>
      </c>
      <c r="Y1102" s="16" t="s">
        <v>1873</v>
      </c>
      <c r="Z1102" s="16" t="s">
        <v>204</v>
      </c>
      <c r="AB1102" s="17">
        <f t="shared" si="170"/>
        <v>336</v>
      </c>
      <c r="AC1102" s="13">
        <v>45039</v>
      </c>
      <c r="AD1102">
        <f t="shared" si="168"/>
        <v>336</v>
      </c>
      <c r="AE1102" s="13">
        <v>45039</v>
      </c>
      <c r="AF1102">
        <f t="shared" si="167"/>
        <v>336</v>
      </c>
      <c r="AG1102" s="13">
        <v>45039</v>
      </c>
      <c r="AH1102">
        <f t="shared" si="164"/>
        <v>23.52</v>
      </c>
      <c r="AJ1102"/>
      <c r="AK1102" s="13">
        <v>45066</v>
      </c>
      <c r="AN1102" t="s">
        <v>204</v>
      </c>
      <c r="AO1102" s="13">
        <v>45104</v>
      </c>
      <c r="AP1102" s="13">
        <v>45120</v>
      </c>
      <c r="AQ1102" s="13">
        <v>45121</v>
      </c>
      <c r="AR1102">
        <f t="shared" si="172"/>
        <v>3.5</v>
      </c>
      <c r="AS1102">
        <f t="shared" si="173"/>
        <v>11.76</v>
      </c>
      <c r="AT1102" t="s">
        <v>1946</v>
      </c>
    </row>
    <row r="1103" spans="1:46" ht="20.149999999999999" customHeight="1" x14ac:dyDescent="0.35">
      <c r="A1103">
        <v>1102</v>
      </c>
      <c r="B1103" t="s">
        <v>360</v>
      </c>
      <c r="C1103" t="s">
        <v>11831</v>
      </c>
      <c r="D1103" t="s">
        <v>4633</v>
      </c>
      <c r="E1103" t="s">
        <v>98</v>
      </c>
      <c r="G1103" t="s">
        <v>588</v>
      </c>
      <c r="H1103" t="s">
        <v>589</v>
      </c>
      <c r="I1103" t="s">
        <v>1454</v>
      </c>
      <c r="J1103" t="s">
        <v>4619</v>
      </c>
      <c r="K1103" t="s">
        <v>4619</v>
      </c>
      <c r="L1103">
        <v>21</v>
      </c>
      <c r="M1103" t="s">
        <v>207</v>
      </c>
      <c r="N1103">
        <v>1.2</v>
      </c>
      <c r="R1103" s="14">
        <v>44977</v>
      </c>
      <c r="S1103" t="s">
        <v>204</v>
      </c>
      <c r="T1103" s="14">
        <v>45007</v>
      </c>
      <c r="U1103" s="16" t="s">
        <v>1872</v>
      </c>
      <c r="V1103" s="16">
        <f t="shared" si="169"/>
        <v>144</v>
      </c>
      <c r="W1103" s="16" t="s">
        <v>2183</v>
      </c>
      <c r="X1103" t="s">
        <v>207</v>
      </c>
      <c r="Y1103" s="16" t="s">
        <v>1873</v>
      </c>
      <c r="Z1103" s="16" t="s">
        <v>204</v>
      </c>
      <c r="AB1103" s="17">
        <f t="shared" si="170"/>
        <v>120</v>
      </c>
      <c r="AC1103" s="13">
        <v>45038</v>
      </c>
      <c r="AD1103">
        <f t="shared" si="168"/>
        <v>120</v>
      </c>
      <c r="AE1103" s="13">
        <v>45038</v>
      </c>
      <c r="AF1103">
        <f t="shared" si="167"/>
        <v>120</v>
      </c>
      <c r="AG1103" s="13">
        <v>45038</v>
      </c>
      <c r="AH1103">
        <f t="shared" si="164"/>
        <v>8.4</v>
      </c>
      <c r="AJ1103"/>
      <c r="AK1103" s="13">
        <v>45071</v>
      </c>
      <c r="AN1103" t="s">
        <v>204</v>
      </c>
      <c r="AO1103" s="13">
        <v>45107</v>
      </c>
      <c r="AP1103" s="13">
        <v>45127</v>
      </c>
      <c r="AQ1103" s="13">
        <v>45127</v>
      </c>
      <c r="AR1103">
        <f t="shared" si="172"/>
        <v>3.5000000000000004</v>
      </c>
      <c r="AS1103">
        <f t="shared" si="173"/>
        <v>4.2</v>
      </c>
      <c r="AT1103" t="s">
        <v>1946</v>
      </c>
    </row>
    <row r="1104" spans="1:46" ht="20.149999999999999" customHeight="1" x14ac:dyDescent="0.35">
      <c r="A1104">
        <v>1103</v>
      </c>
      <c r="B1104" t="s">
        <v>360</v>
      </c>
      <c r="C1104" t="s">
        <v>11832</v>
      </c>
      <c r="D1104" t="s">
        <v>4634</v>
      </c>
      <c r="E1104" t="s">
        <v>98</v>
      </c>
      <c r="G1104" t="s">
        <v>588</v>
      </c>
      <c r="H1104" t="s">
        <v>589</v>
      </c>
      <c r="I1104" t="s">
        <v>1454</v>
      </c>
      <c r="J1104" t="s">
        <v>4619</v>
      </c>
      <c r="K1104" t="s">
        <v>4619</v>
      </c>
      <c r="L1104">
        <v>22</v>
      </c>
      <c r="M1104" t="s">
        <v>207</v>
      </c>
      <c r="N1104">
        <v>4.66</v>
      </c>
      <c r="R1104" s="14">
        <v>44978</v>
      </c>
      <c r="S1104" t="s">
        <v>204</v>
      </c>
      <c r="T1104" s="14">
        <v>45001</v>
      </c>
      <c r="U1104" s="16" t="s">
        <v>1872</v>
      </c>
      <c r="V1104" s="16">
        <f t="shared" si="169"/>
        <v>559.20000000000005</v>
      </c>
      <c r="W1104" s="16" t="s">
        <v>2183</v>
      </c>
      <c r="X1104" t="s">
        <v>207</v>
      </c>
      <c r="Y1104" s="16" t="s">
        <v>1873</v>
      </c>
      <c r="Z1104" s="16" t="s">
        <v>204</v>
      </c>
      <c r="AB1104" s="17">
        <f t="shared" si="170"/>
        <v>466</v>
      </c>
      <c r="AC1104" s="13">
        <v>45035</v>
      </c>
      <c r="AD1104">
        <f t="shared" si="168"/>
        <v>466</v>
      </c>
      <c r="AE1104" s="13">
        <v>45035</v>
      </c>
      <c r="AF1104">
        <f t="shared" si="167"/>
        <v>466</v>
      </c>
      <c r="AG1104" s="13">
        <v>45035</v>
      </c>
      <c r="AH1104">
        <f t="shared" si="164"/>
        <v>32.620000000000005</v>
      </c>
      <c r="AJ1104"/>
      <c r="AK1104" s="13">
        <v>45065</v>
      </c>
      <c r="AN1104" t="s">
        <v>204</v>
      </c>
      <c r="AO1104" s="13">
        <v>45100</v>
      </c>
      <c r="AP1104" s="13">
        <v>45137</v>
      </c>
      <c r="AQ1104" s="13">
        <v>45139</v>
      </c>
      <c r="AR1104">
        <f t="shared" si="172"/>
        <v>3.5000000000000004</v>
      </c>
      <c r="AS1104">
        <f t="shared" si="173"/>
        <v>16.310000000000002</v>
      </c>
      <c r="AT1104" t="s">
        <v>1946</v>
      </c>
    </row>
    <row r="1105" spans="1:46" ht="20.149999999999999" customHeight="1" x14ac:dyDescent="0.35">
      <c r="A1105">
        <v>1104</v>
      </c>
      <c r="B1105" t="s">
        <v>360</v>
      </c>
      <c r="C1105" t="s">
        <v>11833</v>
      </c>
      <c r="D1105" t="s">
        <v>4635</v>
      </c>
      <c r="E1105" t="s">
        <v>98</v>
      </c>
      <c r="G1105" t="s">
        <v>588</v>
      </c>
      <c r="H1105" t="s">
        <v>589</v>
      </c>
      <c r="I1105" t="s">
        <v>1454</v>
      </c>
      <c r="J1105" t="s">
        <v>4619</v>
      </c>
      <c r="K1105" t="s">
        <v>4619</v>
      </c>
      <c r="L1105">
        <v>23</v>
      </c>
      <c r="M1105" t="s">
        <v>207</v>
      </c>
      <c r="N1105">
        <v>2.5</v>
      </c>
      <c r="R1105" s="14">
        <v>44979</v>
      </c>
      <c r="S1105" t="s">
        <v>204</v>
      </c>
      <c r="T1105" s="14">
        <v>45003</v>
      </c>
      <c r="U1105" s="16" t="s">
        <v>1872</v>
      </c>
      <c r="V1105" s="16">
        <f t="shared" si="169"/>
        <v>300</v>
      </c>
      <c r="W1105" s="16" t="s">
        <v>2183</v>
      </c>
      <c r="X1105" t="s">
        <v>207</v>
      </c>
      <c r="Y1105" s="16" t="s">
        <v>1873</v>
      </c>
      <c r="Z1105" s="16" t="s">
        <v>204</v>
      </c>
      <c r="AB1105" s="17">
        <f t="shared" si="170"/>
        <v>250</v>
      </c>
      <c r="AC1105" s="13">
        <v>45038</v>
      </c>
      <c r="AD1105">
        <f t="shared" si="168"/>
        <v>250</v>
      </c>
      <c r="AE1105" s="13">
        <v>45038</v>
      </c>
      <c r="AF1105">
        <f t="shared" si="167"/>
        <v>250</v>
      </c>
      <c r="AG1105" s="13">
        <v>45038</v>
      </c>
      <c r="AH1105">
        <f t="shared" si="164"/>
        <v>17.5</v>
      </c>
      <c r="AJ1105"/>
      <c r="AK1105" s="13">
        <v>45066</v>
      </c>
      <c r="AN1105" t="s">
        <v>204</v>
      </c>
      <c r="AO1105" s="13">
        <v>45107</v>
      </c>
      <c r="AP1105" s="13">
        <v>45133</v>
      </c>
      <c r="AQ1105" s="13">
        <v>45137</v>
      </c>
      <c r="AR1105">
        <f t="shared" si="172"/>
        <v>3.5</v>
      </c>
      <c r="AS1105">
        <f t="shared" si="173"/>
        <v>8.75</v>
      </c>
      <c r="AT1105" t="s">
        <v>1946</v>
      </c>
    </row>
    <row r="1106" spans="1:46" ht="20.149999999999999" customHeight="1" x14ac:dyDescent="0.35">
      <c r="A1106">
        <v>1105</v>
      </c>
      <c r="B1106" t="s">
        <v>360</v>
      </c>
      <c r="C1106" t="s">
        <v>11834</v>
      </c>
      <c r="D1106" t="s">
        <v>4636</v>
      </c>
      <c r="E1106" t="s">
        <v>98</v>
      </c>
      <c r="G1106" t="s">
        <v>588</v>
      </c>
      <c r="H1106" t="s">
        <v>589</v>
      </c>
      <c r="I1106" t="s">
        <v>1454</v>
      </c>
      <c r="J1106" t="s">
        <v>4619</v>
      </c>
      <c r="K1106" t="s">
        <v>4619</v>
      </c>
      <c r="L1106">
        <v>24</v>
      </c>
      <c r="M1106" t="s">
        <v>207</v>
      </c>
      <c r="N1106">
        <v>1.86</v>
      </c>
      <c r="R1106" s="14">
        <v>44977</v>
      </c>
      <c r="S1106" t="s">
        <v>204</v>
      </c>
      <c r="T1106" s="14">
        <v>45005</v>
      </c>
      <c r="U1106" s="16" t="s">
        <v>1872</v>
      </c>
      <c r="V1106" s="16">
        <f t="shared" si="169"/>
        <v>223.20000000000002</v>
      </c>
      <c r="W1106" s="16" t="s">
        <v>2183</v>
      </c>
      <c r="X1106" t="s">
        <v>207</v>
      </c>
      <c r="Y1106" s="16" t="s">
        <v>1873</v>
      </c>
      <c r="Z1106" s="16" t="s">
        <v>204</v>
      </c>
      <c r="AB1106" s="17">
        <f t="shared" si="170"/>
        <v>186</v>
      </c>
      <c r="AC1106" s="13">
        <v>45037</v>
      </c>
      <c r="AD1106">
        <f t="shared" si="168"/>
        <v>186</v>
      </c>
      <c r="AE1106" s="13">
        <v>45037</v>
      </c>
      <c r="AF1106">
        <f t="shared" si="167"/>
        <v>186</v>
      </c>
      <c r="AG1106" s="13">
        <v>45037</v>
      </c>
      <c r="AH1106">
        <f t="shared" si="164"/>
        <v>13.020000000000001</v>
      </c>
      <c r="AJ1106"/>
      <c r="AK1106" s="13">
        <v>45063</v>
      </c>
      <c r="AN1106" t="s">
        <v>204</v>
      </c>
      <c r="AO1106" s="13">
        <v>45109</v>
      </c>
      <c r="AP1106" s="13">
        <v>45137</v>
      </c>
      <c r="AQ1106" s="13">
        <v>45142</v>
      </c>
      <c r="AR1106">
        <f t="shared" si="172"/>
        <v>3.5</v>
      </c>
      <c r="AS1106">
        <f t="shared" si="173"/>
        <v>6.5100000000000007</v>
      </c>
      <c r="AT1106" t="s">
        <v>1946</v>
      </c>
    </row>
    <row r="1107" spans="1:46" ht="20.149999999999999" customHeight="1" x14ac:dyDescent="0.35">
      <c r="A1107">
        <v>1106</v>
      </c>
      <c r="B1107" t="s">
        <v>360</v>
      </c>
      <c r="C1107" t="s">
        <v>11835</v>
      </c>
      <c r="D1107" t="s">
        <v>4637</v>
      </c>
      <c r="E1107" t="s">
        <v>98</v>
      </c>
      <c r="G1107" t="s">
        <v>588</v>
      </c>
      <c r="H1107" t="s">
        <v>589</v>
      </c>
      <c r="I1107" t="s">
        <v>1454</v>
      </c>
      <c r="J1107" t="s">
        <v>4619</v>
      </c>
      <c r="K1107" t="s">
        <v>4619</v>
      </c>
      <c r="L1107">
        <v>25</v>
      </c>
      <c r="M1107" t="s">
        <v>207</v>
      </c>
      <c r="N1107">
        <v>1.2</v>
      </c>
      <c r="R1107" s="14">
        <v>44980</v>
      </c>
      <c r="S1107" t="s">
        <v>204</v>
      </c>
      <c r="T1107" s="14">
        <v>45005</v>
      </c>
      <c r="U1107" s="16" t="s">
        <v>1872</v>
      </c>
      <c r="V1107" s="16">
        <f t="shared" si="169"/>
        <v>144</v>
      </c>
      <c r="W1107" s="16" t="s">
        <v>2183</v>
      </c>
      <c r="X1107" t="s">
        <v>207</v>
      </c>
      <c r="Y1107" s="16" t="s">
        <v>1873</v>
      </c>
      <c r="Z1107" s="16" t="s">
        <v>204</v>
      </c>
      <c r="AB1107" s="17">
        <f t="shared" si="170"/>
        <v>120</v>
      </c>
      <c r="AC1107" s="13">
        <v>45039</v>
      </c>
      <c r="AD1107">
        <f t="shared" si="168"/>
        <v>120</v>
      </c>
      <c r="AE1107" s="13">
        <v>45039</v>
      </c>
      <c r="AF1107">
        <f t="shared" si="167"/>
        <v>120</v>
      </c>
      <c r="AG1107" s="13">
        <v>45039</v>
      </c>
      <c r="AH1107">
        <f t="shared" ref="AH1107:AH1117" si="174">N1107*7</f>
        <v>8.4</v>
      </c>
      <c r="AJ1107"/>
      <c r="AK1107" s="13">
        <v>45066</v>
      </c>
      <c r="AN1107" t="s">
        <v>204</v>
      </c>
      <c r="AO1107" s="13">
        <v>45107</v>
      </c>
      <c r="AP1107" s="13">
        <v>45112</v>
      </c>
      <c r="AQ1107" s="13">
        <v>45127</v>
      </c>
      <c r="AR1107">
        <f t="shared" si="172"/>
        <v>3.5000000000000004</v>
      </c>
      <c r="AS1107">
        <f t="shared" si="173"/>
        <v>4.2</v>
      </c>
      <c r="AT1107" t="s">
        <v>1874</v>
      </c>
    </row>
    <row r="1108" spans="1:46" ht="20.149999999999999" customHeight="1" x14ac:dyDescent="0.35">
      <c r="A1108">
        <v>1107</v>
      </c>
      <c r="B1108" t="s">
        <v>360</v>
      </c>
      <c r="C1108" t="s">
        <v>11836</v>
      </c>
      <c r="D1108" t="s">
        <v>4638</v>
      </c>
      <c r="E1108" t="s">
        <v>98</v>
      </c>
      <c r="G1108" t="s">
        <v>588</v>
      </c>
      <c r="H1108" t="s">
        <v>589</v>
      </c>
      <c r="I1108" t="s">
        <v>1454</v>
      </c>
      <c r="J1108" t="s">
        <v>4619</v>
      </c>
      <c r="K1108" t="s">
        <v>4619</v>
      </c>
      <c r="L1108">
        <v>26</v>
      </c>
      <c r="M1108" t="s">
        <v>207</v>
      </c>
      <c r="N1108">
        <v>1.53</v>
      </c>
      <c r="R1108" s="14">
        <v>44977</v>
      </c>
      <c r="S1108" t="s">
        <v>204</v>
      </c>
      <c r="T1108" s="14">
        <v>45001</v>
      </c>
      <c r="U1108" s="16" t="s">
        <v>1872</v>
      </c>
      <c r="V1108" s="16">
        <f t="shared" si="169"/>
        <v>183.6</v>
      </c>
      <c r="W1108" s="16" t="s">
        <v>2183</v>
      </c>
      <c r="X1108" t="s">
        <v>207</v>
      </c>
      <c r="Y1108" s="16" t="s">
        <v>1873</v>
      </c>
      <c r="Z1108" s="16" t="s">
        <v>204</v>
      </c>
      <c r="AB1108" s="17">
        <f t="shared" si="170"/>
        <v>153</v>
      </c>
      <c r="AC1108" s="13">
        <v>45033</v>
      </c>
      <c r="AD1108">
        <f t="shared" si="168"/>
        <v>153</v>
      </c>
      <c r="AE1108" s="13">
        <v>45033</v>
      </c>
      <c r="AF1108">
        <f t="shared" si="167"/>
        <v>153</v>
      </c>
      <c r="AG1108" s="13">
        <v>45033</v>
      </c>
      <c r="AH1108">
        <f t="shared" si="174"/>
        <v>10.71</v>
      </c>
      <c r="AJ1108"/>
      <c r="AK1108" s="13">
        <v>45062</v>
      </c>
      <c r="AN1108" t="s">
        <v>204</v>
      </c>
      <c r="AO1108" s="13">
        <v>45103</v>
      </c>
      <c r="AP1108" s="13">
        <v>45137</v>
      </c>
      <c r="AQ1108" s="13">
        <v>45137</v>
      </c>
      <c r="AR1108">
        <f t="shared" si="172"/>
        <v>3.5</v>
      </c>
      <c r="AS1108">
        <f t="shared" si="173"/>
        <v>5.3550000000000004</v>
      </c>
      <c r="AT1108" t="s">
        <v>1946</v>
      </c>
    </row>
    <row r="1109" spans="1:46" ht="20.149999999999999" customHeight="1" x14ac:dyDescent="0.35">
      <c r="A1109">
        <v>1108</v>
      </c>
      <c r="B1109" t="s">
        <v>360</v>
      </c>
      <c r="C1109" t="s">
        <v>11837</v>
      </c>
      <c r="D1109" t="s">
        <v>1423</v>
      </c>
      <c r="E1109" t="s">
        <v>98</v>
      </c>
      <c r="G1109" t="s">
        <v>588</v>
      </c>
      <c r="H1109" t="s">
        <v>589</v>
      </c>
      <c r="I1109" t="s">
        <v>1454</v>
      </c>
      <c r="J1109" t="s">
        <v>4619</v>
      </c>
      <c r="K1109" t="s">
        <v>4619</v>
      </c>
      <c r="L1109">
        <v>27</v>
      </c>
      <c r="M1109" t="s">
        <v>207</v>
      </c>
      <c r="N1109">
        <v>1.55</v>
      </c>
      <c r="R1109" s="14">
        <v>44979</v>
      </c>
      <c r="S1109" t="s">
        <v>204</v>
      </c>
      <c r="T1109" s="14">
        <v>45005</v>
      </c>
      <c r="U1109" s="16" t="s">
        <v>1872</v>
      </c>
      <c r="V1109" s="16">
        <f t="shared" si="169"/>
        <v>186</v>
      </c>
      <c r="W1109" s="16" t="s">
        <v>2183</v>
      </c>
      <c r="X1109" t="s">
        <v>207</v>
      </c>
      <c r="Y1109" s="16" t="s">
        <v>1873</v>
      </c>
      <c r="Z1109" s="16" t="s">
        <v>204</v>
      </c>
      <c r="AB1109" s="17">
        <f t="shared" si="170"/>
        <v>155</v>
      </c>
      <c r="AC1109" s="13">
        <v>45037</v>
      </c>
      <c r="AD1109">
        <f t="shared" si="168"/>
        <v>155</v>
      </c>
      <c r="AE1109" s="13">
        <v>45037</v>
      </c>
      <c r="AF1109">
        <f t="shared" si="167"/>
        <v>155</v>
      </c>
      <c r="AG1109" s="13">
        <v>45037</v>
      </c>
      <c r="AH1109">
        <f t="shared" si="174"/>
        <v>10.85</v>
      </c>
      <c r="AJ1109"/>
      <c r="AK1109" s="13">
        <v>45061</v>
      </c>
      <c r="AN1109" t="s">
        <v>204</v>
      </c>
      <c r="AO1109" s="13">
        <v>45107</v>
      </c>
      <c r="AP1109" s="13">
        <v>45134</v>
      </c>
      <c r="AQ1109" s="13">
        <v>45136</v>
      </c>
      <c r="AR1109">
        <f t="shared" si="172"/>
        <v>3.5</v>
      </c>
      <c r="AS1109">
        <f t="shared" si="173"/>
        <v>5.4249999999999998</v>
      </c>
      <c r="AT1109" t="s">
        <v>1946</v>
      </c>
    </row>
    <row r="1110" spans="1:46" ht="20.149999999999999" customHeight="1" x14ac:dyDescent="0.35">
      <c r="A1110">
        <v>1109</v>
      </c>
      <c r="B1110" t="s">
        <v>360</v>
      </c>
      <c r="C1110" t="s">
        <v>11838</v>
      </c>
      <c r="D1110" t="s">
        <v>4639</v>
      </c>
      <c r="E1110" t="s">
        <v>98</v>
      </c>
      <c r="G1110" t="s">
        <v>588</v>
      </c>
      <c r="H1110" t="s">
        <v>589</v>
      </c>
      <c r="I1110" t="s">
        <v>1454</v>
      </c>
      <c r="J1110" t="s">
        <v>4619</v>
      </c>
      <c r="K1110" t="s">
        <v>4619</v>
      </c>
      <c r="L1110">
        <v>28</v>
      </c>
      <c r="M1110" t="s">
        <v>207</v>
      </c>
      <c r="N1110">
        <v>1.55</v>
      </c>
      <c r="R1110" s="14">
        <v>44977</v>
      </c>
      <c r="S1110" t="s">
        <v>204</v>
      </c>
      <c r="T1110" s="14">
        <v>45003</v>
      </c>
      <c r="U1110" s="16" t="s">
        <v>1872</v>
      </c>
      <c r="V1110" s="16">
        <f t="shared" si="169"/>
        <v>186</v>
      </c>
      <c r="W1110" s="16" t="s">
        <v>2183</v>
      </c>
      <c r="X1110" t="s">
        <v>207</v>
      </c>
      <c r="Y1110" s="16" t="s">
        <v>1873</v>
      </c>
      <c r="Z1110" s="16" t="s">
        <v>204</v>
      </c>
      <c r="AB1110" s="17">
        <f t="shared" si="170"/>
        <v>155</v>
      </c>
      <c r="AC1110" s="13">
        <v>45035</v>
      </c>
      <c r="AD1110">
        <f t="shared" si="168"/>
        <v>155</v>
      </c>
      <c r="AE1110" s="13">
        <v>45035</v>
      </c>
      <c r="AF1110">
        <f t="shared" si="167"/>
        <v>155</v>
      </c>
      <c r="AG1110" s="13">
        <v>45035</v>
      </c>
      <c r="AH1110">
        <f t="shared" si="174"/>
        <v>10.85</v>
      </c>
      <c r="AJ1110"/>
      <c r="AK1110" s="13">
        <v>45062</v>
      </c>
      <c r="AN1110" t="s">
        <v>204</v>
      </c>
      <c r="AO1110" s="13">
        <v>45106</v>
      </c>
      <c r="AP1110" s="13">
        <v>45151</v>
      </c>
      <c r="AQ1110" s="13">
        <v>45152</v>
      </c>
      <c r="AR1110">
        <f t="shared" si="172"/>
        <v>3.5</v>
      </c>
      <c r="AS1110">
        <f t="shared" si="173"/>
        <v>5.4249999999999998</v>
      </c>
      <c r="AT1110" t="s">
        <v>1946</v>
      </c>
    </row>
    <row r="1111" spans="1:46" ht="20.149999999999999" customHeight="1" x14ac:dyDescent="0.35">
      <c r="A1111">
        <v>1110</v>
      </c>
      <c r="B1111" t="s">
        <v>360</v>
      </c>
      <c r="C1111" t="s">
        <v>11839</v>
      </c>
      <c r="D1111" t="s">
        <v>4640</v>
      </c>
      <c r="E1111" t="s">
        <v>98</v>
      </c>
      <c r="G1111" t="s">
        <v>588</v>
      </c>
      <c r="H1111" t="s">
        <v>589</v>
      </c>
      <c r="I1111" t="s">
        <v>1454</v>
      </c>
      <c r="J1111" t="s">
        <v>4619</v>
      </c>
      <c r="K1111" t="s">
        <v>4619</v>
      </c>
      <c r="L1111">
        <v>29</v>
      </c>
      <c r="M1111" t="s">
        <v>207</v>
      </c>
      <c r="N1111">
        <v>1.55</v>
      </c>
      <c r="R1111" s="14">
        <v>44985</v>
      </c>
      <c r="S1111" t="s">
        <v>204</v>
      </c>
      <c r="T1111" s="14">
        <v>45005</v>
      </c>
      <c r="U1111" s="16" t="s">
        <v>1872</v>
      </c>
      <c r="V1111" s="16">
        <f t="shared" si="169"/>
        <v>186</v>
      </c>
      <c r="W1111" s="16" t="s">
        <v>2183</v>
      </c>
      <c r="X1111" t="s">
        <v>207</v>
      </c>
      <c r="Y1111" s="16" t="s">
        <v>1873</v>
      </c>
      <c r="Z1111" s="16" t="s">
        <v>204</v>
      </c>
      <c r="AB1111" s="17">
        <f t="shared" si="170"/>
        <v>155</v>
      </c>
      <c r="AC1111" s="13">
        <v>45034</v>
      </c>
      <c r="AD1111">
        <f t="shared" si="168"/>
        <v>155</v>
      </c>
      <c r="AE1111" s="13">
        <v>45034</v>
      </c>
      <c r="AF1111">
        <f t="shared" si="167"/>
        <v>155</v>
      </c>
      <c r="AG1111" s="13">
        <v>45034</v>
      </c>
      <c r="AH1111">
        <f t="shared" si="174"/>
        <v>10.85</v>
      </c>
      <c r="AJ1111"/>
      <c r="AK1111" s="13">
        <v>45063</v>
      </c>
      <c r="AN1111" t="s">
        <v>204</v>
      </c>
      <c r="AO1111" s="13">
        <v>45105</v>
      </c>
      <c r="AP1111" s="13">
        <v>45153</v>
      </c>
      <c r="AQ1111" s="13">
        <v>45155</v>
      </c>
      <c r="AR1111">
        <f t="shared" si="172"/>
        <v>3.5</v>
      </c>
      <c r="AS1111">
        <f t="shared" si="173"/>
        <v>5.4249999999999998</v>
      </c>
      <c r="AT1111" t="s">
        <v>1946</v>
      </c>
    </row>
    <row r="1112" spans="1:46" ht="20.149999999999999" customHeight="1" x14ac:dyDescent="0.35">
      <c r="A1112">
        <v>1111</v>
      </c>
      <c r="B1112" t="s">
        <v>360</v>
      </c>
      <c r="C1112" t="s">
        <v>11840</v>
      </c>
      <c r="D1112" t="s">
        <v>4641</v>
      </c>
      <c r="E1112" t="s">
        <v>98</v>
      </c>
      <c r="G1112" t="s">
        <v>588</v>
      </c>
      <c r="H1112" t="s">
        <v>589</v>
      </c>
      <c r="I1112" t="s">
        <v>1454</v>
      </c>
      <c r="J1112" t="s">
        <v>4619</v>
      </c>
      <c r="K1112" t="s">
        <v>4619</v>
      </c>
      <c r="L1112">
        <v>30</v>
      </c>
      <c r="M1112" t="s">
        <v>207</v>
      </c>
      <c r="N1112">
        <v>1.69</v>
      </c>
      <c r="R1112" s="14">
        <v>44982</v>
      </c>
      <c r="S1112" t="s">
        <v>204</v>
      </c>
      <c r="T1112" s="14">
        <v>45007</v>
      </c>
      <c r="U1112" s="16" t="s">
        <v>1872</v>
      </c>
      <c r="V1112" s="16">
        <f t="shared" si="169"/>
        <v>202.79999999999998</v>
      </c>
      <c r="W1112" s="16" t="s">
        <v>2183</v>
      </c>
      <c r="X1112" t="s">
        <v>207</v>
      </c>
      <c r="Y1112" s="16" t="s">
        <v>1873</v>
      </c>
      <c r="Z1112" s="16" t="s">
        <v>204</v>
      </c>
      <c r="AB1112" s="17">
        <f t="shared" si="170"/>
        <v>169</v>
      </c>
      <c r="AC1112" s="13">
        <v>45036</v>
      </c>
      <c r="AD1112">
        <f t="shared" si="168"/>
        <v>169</v>
      </c>
      <c r="AE1112" s="13">
        <v>45036</v>
      </c>
      <c r="AF1112">
        <f t="shared" si="167"/>
        <v>169</v>
      </c>
      <c r="AG1112" s="13">
        <v>45036</v>
      </c>
      <c r="AH1112">
        <f t="shared" si="174"/>
        <v>11.83</v>
      </c>
      <c r="AJ1112"/>
      <c r="AK1112" s="13">
        <v>45064</v>
      </c>
      <c r="AN1112" t="s">
        <v>204</v>
      </c>
      <c r="AO1112" s="13">
        <v>45104</v>
      </c>
      <c r="AP1112" s="13">
        <v>45157</v>
      </c>
      <c r="AQ1112" s="13">
        <v>45161</v>
      </c>
      <c r="AR1112">
        <f t="shared" si="172"/>
        <v>3.5</v>
      </c>
      <c r="AS1112">
        <f t="shared" si="173"/>
        <v>5.915</v>
      </c>
      <c r="AT1112" t="s">
        <v>1946</v>
      </c>
    </row>
    <row r="1113" spans="1:46" ht="20.149999999999999" customHeight="1" x14ac:dyDescent="0.35">
      <c r="A1113">
        <v>1112</v>
      </c>
      <c r="B1113" t="s">
        <v>360</v>
      </c>
      <c r="C1113" t="s">
        <v>11841</v>
      </c>
      <c r="D1113" t="s">
        <v>4642</v>
      </c>
      <c r="E1113" t="s">
        <v>98</v>
      </c>
      <c r="G1113" t="s">
        <v>588</v>
      </c>
      <c r="H1113" t="s">
        <v>589</v>
      </c>
      <c r="I1113" t="s">
        <v>1454</v>
      </c>
      <c r="J1113" t="s">
        <v>4619</v>
      </c>
      <c r="K1113" t="s">
        <v>4619</v>
      </c>
      <c r="L1113">
        <v>31</v>
      </c>
      <c r="M1113" t="s">
        <v>207</v>
      </c>
      <c r="N1113">
        <v>2.27</v>
      </c>
      <c r="R1113" s="14">
        <v>44980</v>
      </c>
      <c r="S1113" t="s">
        <v>204</v>
      </c>
      <c r="T1113" s="14">
        <v>45007</v>
      </c>
      <c r="U1113" s="16" t="s">
        <v>1872</v>
      </c>
      <c r="V1113" s="16">
        <f t="shared" si="169"/>
        <v>272.39999999999998</v>
      </c>
      <c r="W1113" s="16" t="s">
        <v>2183</v>
      </c>
      <c r="X1113" t="s">
        <v>207</v>
      </c>
      <c r="Y1113" s="16" t="s">
        <v>1873</v>
      </c>
      <c r="Z1113" s="16" t="s">
        <v>204</v>
      </c>
      <c r="AB1113" s="17">
        <f t="shared" si="170"/>
        <v>227</v>
      </c>
      <c r="AC1113" s="13">
        <v>45041</v>
      </c>
      <c r="AD1113">
        <f t="shared" si="168"/>
        <v>227</v>
      </c>
      <c r="AE1113" s="13">
        <v>45041</v>
      </c>
      <c r="AF1113">
        <f t="shared" si="167"/>
        <v>227</v>
      </c>
      <c r="AG1113" s="13">
        <v>45041</v>
      </c>
      <c r="AH1113">
        <f t="shared" si="174"/>
        <v>15.89</v>
      </c>
      <c r="AJ1113"/>
      <c r="AK1113" s="13">
        <v>45070</v>
      </c>
      <c r="AN1113" t="s">
        <v>204</v>
      </c>
      <c r="AO1113" s="13">
        <v>45107</v>
      </c>
      <c r="AP1113" s="13">
        <v>45135</v>
      </c>
      <c r="AQ1113" s="13">
        <v>45137</v>
      </c>
      <c r="AR1113">
        <f t="shared" si="172"/>
        <v>3.5</v>
      </c>
      <c r="AS1113">
        <f t="shared" si="173"/>
        <v>7.9450000000000003</v>
      </c>
      <c r="AT1113" t="s">
        <v>1946</v>
      </c>
    </row>
    <row r="1114" spans="1:46" ht="20.149999999999999" customHeight="1" x14ac:dyDescent="0.35">
      <c r="A1114">
        <v>1113</v>
      </c>
      <c r="B1114" t="s">
        <v>360</v>
      </c>
      <c r="C1114" t="s">
        <v>11842</v>
      </c>
      <c r="D1114" t="s">
        <v>635</v>
      </c>
      <c r="E1114" t="s">
        <v>98</v>
      </c>
      <c r="G1114" t="s">
        <v>588</v>
      </c>
      <c r="H1114" t="s">
        <v>589</v>
      </c>
      <c r="I1114" t="s">
        <v>1454</v>
      </c>
      <c r="J1114" t="s">
        <v>4619</v>
      </c>
      <c r="K1114" t="s">
        <v>4619</v>
      </c>
      <c r="L1114">
        <v>32</v>
      </c>
      <c r="M1114" t="s">
        <v>207</v>
      </c>
      <c r="N1114">
        <v>1.95</v>
      </c>
      <c r="R1114" s="14">
        <v>44979</v>
      </c>
      <c r="S1114" t="s">
        <v>204</v>
      </c>
      <c r="T1114" s="14">
        <v>45009</v>
      </c>
      <c r="U1114" s="16" t="s">
        <v>1872</v>
      </c>
      <c r="V1114" s="16">
        <f t="shared" si="169"/>
        <v>234</v>
      </c>
      <c r="W1114" s="16" t="s">
        <v>2183</v>
      </c>
      <c r="X1114" t="s">
        <v>207</v>
      </c>
      <c r="Y1114" s="16" t="s">
        <v>1873</v>
      </c>
      <c r="Z1114" s="16" t="s">
        <v>204</v>
      </c>
      <c r="AB1114" s="17">
        <f t="shared" si="170"/>
        <v>195</v>
      </c>
      <c r="AC1114" s="13">
        <v>45043</v>
      </c>
      <c r="AD1114">
        <f t="shared" si="168"/>
        <v>195</v>
      </c>
      <c r="AE1114" s="13">
        <v>45043</v>
      </c>
      <c r="AF1114">
        <f t="shared" si="167"/>
        <v>195</v>
      </c>
      <c r="AG1114" s="13">
        <v>45043</v>
      </c>
      <c r="AH1114">
        <f t="shared" si="174"/>
        <v>13.65</v>
      </c>
      <c r="AJ1114"/>
      <c r="AK1114" s="13">
        <v>45071</v>
      </c>
      <c r="AN1114" t="s">
        <v>204</v>
      </c>
      <c r="AO1114" s="13">
        <v>45109</v>
      </c>
      <c r="AP1114" s="13">
        <v>45140</v>
      </c>
      <c r="AQ1114" s="13">
        <v>45142</v>
      </c>
      <c r="AR1114">
        <f t="shared" si="172"/>
        <v>3.5</v>
      </c>
      <c r="AS1114">
        <f t="shared" si="173"/>
        <v>6.8250000000000002</v>
      </c>
      <c r="AT1114" t="s">
        <v>1946</v>
      </c>
    </row>
    <row r="1115" spans="1:46" ht="20.149999999999999" customHeight="1" x14ac:dyDescent="0.35">
      <c r="A1115">
        <v>1114</v>
      </c>
      <c r="B1115" t="s">
        <v>360</v>
      </c>
      <c r="C1115" t="s">
        <v>11843</v>
      </c>
      <c r="D1115" t="s">
        <v>4643</v>
      </c>
      <c r="E1115" t="s">
        <v>98</v>
      </c>
      <c r="G1115" t="s">
        <v>588</v>
      </c>
      <c r="H1115" t="s">
        <v>589</v>
      </c>
      <c r="I1115" t="s">
        <v>1454</v>
      </c>
      <c r="J1115" t="s">
        <v>4619</v>
      </c>
      <c r="K1115" t="s">
        <v>4619</v>
      </c>
      <c r="L1115">
        <v>33</v>
      </c>
      <c r="M1115" t="s">
        <v>207</v>
      </c>
      <c r="N1115">
        <v>1.52</v>
      </c>
      <c r="R1115" s="14">
        <v>44984</v>
      </c>
      <c r="S1115" t="s">
        <v>204</v>
      </c>
      <c r="T1115" s="14">
        <v>45009</v>
      </c>
      <c r="U1115" s="16" t="s">
        <v>1872</v>
      </c>
      <c r="V1115" s="16">
        <f t="shared" si="169"/>
        <v>182.4</v>
      </c>
      <c r="W1115" s="16" t="s">
        <v>2183</v>
      </c>
      <c r="X1115" t="s">
        <v>207</v>
      </c>
      <c r="Y1115" s="16" t="s">
        <v>1873</v>
      </c>
      <c r="Z1115" s="16" t="s">
        <v>204</v>
      </c>
      <c r="AB1115" s="17">
        <f t="shared" si="170"/>
        <v>152</v>
      </c>
      <c r="AC1115" s="13">
        <v>45041</v>
      </c>
      <c r="AD1115">
        <f t="shared" si="168"/>
        <v>152</v>
      </c>
      <c r="AE1115" s="13">
        <v>45041</v>
      </c>
      <c r="AF1115">
        <f t="shared" si="167"/>
        <v>152</v>
      </c>
      <c r="AG1115" s="13">
        <v>45041</v>
      </c>
      <c r="AH1115">
        <f t="shared" si="174"/>
        <v>10.64</v>
      </c>
      <c r="AJ1115"/>
      <c r="AK1115" s="13">
        <v>45068</v>
      </c>
      <c r="AN1115" t="s">
        <v>204</v>
      </c>
      <c r="AO1115" s="13">
        <v>45112</v>
      </c>
      <c r="AP1115" s="13">
        <v>45145</v>
      </c>
      <c r="AQ1115" s="13">
        <v>45155</v>
      </c>
      <c r="AR1115">
        <f t="shared" si="172"/>
        <v>3.5</v>
      </c>
      <c r="AS1115">
        <f t="shared" si="173"/>
        <v>5.32</v>
      </c>
      <c r="AT1115" t="s">
        <v>1946</v>
      </c>
    </row>
    <row r="1116" spans="1:46" ht="20.149999999999999" customHeight="1" x14ac:dyDescent="0.35">
      <c r="A1116">
        <v>1115</v>
      </c>
      <c r="B1116" t="s">
        <v>360</v>
      </c>
      <c r="C1116" t="s">
        <v>11844</v>
      </c>
      <c r="D1116" t="s">
        <v>4644</v>
      </c>
      <c r="E1116" t="s">
        <v>98</v>
      </c>
      <c r="G1116" t="s">
        <v>588</v>
      </c>
      <c r="H1116" t="s">
        <v>589</v>
      </c>
      <c r="I1116" t="s">
        <v>1454</v>
      </c>
      <c r="J1116" t="s">
        <v>4619</v>
      </c>
      <c r="K1116" t="s">
        <v>4619</v>
      </c>
      <c r="L1116">
        <v>34</v>
      </c>
      <c r="M1116" t="s">
        <v>207</v>
      </c>
      <c r="N1116">
        <v>1.69</v>
      </c>
      <c r="R1116" s="14">
        <v>44982</v>
      </c>
      <c r="S1116" t="s">
        <v>204</v>
      </c>
      <c r="T1116" s="14">
        <v>45009</v>
      </c>
      <c r="U1116" s="16" t="s">
        <v>1872</v>
      </c>
      <c r="V1116" s="16">
        <f t="shared" si="169"/>
        <v>202.79999999999998</v>
      </c>
      <c r="W1116" s="16" t="s">
        <v>2183</v>
      </c>
      <c r="X1116" t="s">
        <v>207</v>
      </c>
      <c r="Y1116" s="16" t="s">
        <v>1873</v>
      </c>
      <c r="Z1116" s="16" t="s">
        <v>204</v>
      </c>
      <c r="AB1116" s="17">
        <f t="shared" si="170"/>
        <v>169</v>
      </c>
      <c r="AC1116" s="13">
        <v>45042</v>
      </c>
      <c r="AD1116">
        <f t="shared" si="168"/>
        <v>169</v>
      </c>
      <c r="AE1116" s="13">
        <v>45042</v>
      </c>
      <c r="AF1116">
        <f t="shared" si="167"/>
        <v>169</v>
      </c>
      <c r="AG1116" s="13">
        <v>45042</v>
      </c>
      <c r="AH1116">
        <f t="shared" si="174"/>
        <v>11.83</v>
      </c>
      <c r="AJ1116"/>
      <c r="AK1116" s="13">
        <v>45069</v>
      </c>
      <c r="AN1116" t="s">
        <v>204</v>
      </c>
      <c r="AO1116" s="13">
        <v>45109</v>
      </c>
      <c r="AP1116" s="13">
        <v>45137</v>
      </c>
      <c r="AQ1116" s="13">
        <v>45141</v>
      </c>
      <c r="AR1116">
        <f t="shared" si="172"/>
        <v>3.5</v>
      </c>
      <c r="AS1116">
        <f t="shared" si="173"/>
        <v>5.915</v>
      </c>
      <c r="AT1116" t="s">
        <v>1946</v>
      </c>
    </row>
    <row r="1117" spans="1:46" ht="20.149999999999999" customHeight="1" x14ac:dyDescent="0.35">
      <c r="A1117">
        <v>1116</v>
      </c>
      <c r="B1117" t="s">
        <v>360</v>
      </c>
      <c r="C1117" t="s">
        <v>11845</v>
      </c>
      <c r="D1117" t="s">
        <v>4645</v>
      </c>
      <c r="E1117" t="s">
        <v>98</v>
      </c>
      <c r="G1117" t="s">
        <v>588</v>
      </c>
      <c r="H1117" t="s">
        <v>589</v>
      </c>
      <c r="I1117" t="s">
        <v>1454</v>
      </c>
      <c r="J1117" t="s">
        <v>4619</v>
      </c>
      <c r="K1117" t="s">
        <v>4619</v>
      </c>
      <c r="L1117">
        <v>35</v>
      </c>
      <c r="M1117" t="s">
        <v>207</v>
      </c>
      <c r="N1117">
        <v>1.86</v>
      </c>
      <c r="R1117" s="14">
        <v>44979</v>
      </c>
      <c r="S1117" t="s">
        <v>204</v>
      </c>
      <c r="T1117" s="14">
        <v>45009</v>
      </c>
      <c r="U1117" s="16" t="s">
        <v>1872</v>
      </c>
      <c r="V1117" s="16">
        <f t="shared" si="169"/>
        <v>223.20000000000002</v>
      </c>
      <c r="W1117" s="16" t="s">
        <v>2183</v>
      </c>
      <c r="X1117" t="s">
        <v>207</v>
      </c>
      <c r="Y1117" s="16" t="s">
        <v>1873</v>
      </c>
      <c r="Z1117" s="16" t="s">
        <v>204</v>
      </c>
      <c r="AB1117" s="17">
        <f t="shared" si="170"/>
        <v>186</v>
      </c>
      <c r="AC1117" s="13">
        <v>45044</v>
      </c>
      <c r="AD1117">
        <f t="shared" si="168"/>
        <v>186</v>
      </c>
      <c r="AE1117" s="13">
        <v>45044</v>
      </c>
      <c r="AF1117">
        <f t="shared" si="167"/>
        <v>186</v>
      </c>
      <c r="AG1117" s="13">
        <v>45044</v>
      </c>
      <c r="AH1117">
        <f t="shared" si="174"/>
        <v>13.020000000000001</v>
      </c>
      <c r="AJ1117"/>
      <c r="AK1117" s="13">
        <v>45073</v>
      </c>
      <c r="AN1117" t="s">
        <v>204</v>
      </c>
      <c r="AO1117" s="13">
        <v>45112</v>
      </c>
      <c r="AP1117" s="13">
        <v>45141</v>
      </c>
      <c r="AQ1117" s="13">
        <v>45143</v>
      </c>
      <c r="AR1117">
        <f t="shared" si="172"/>
        <v>3.5</v>
      </c>
      <c r="AS1117">
        <f t="shared" si="173"/>
        <v>6.5100000000000007</v>
      </c>
      <c r="AT1117" t="s">
        <v>1946</v>
      </c>
    </row>
    <row r="1118" spans="1:46" ht="20.149999999999999" customHeight="1" x14ac:dyDescent="0.35">
      <c r="A1118">
        <v>1117</v>
      </c>
      <c r="B1118" t="s">
        <v>360</v>
      </c>
      <c r="C1118" t="s">
        <v>11846</v>
      </c>
      <c r="D1118" t="s">
        <v>1172</v>
      </c>
      <c r="E1118" t="s">
        <v>98</v>
      </c>
      <c r="G1118" t="s">
        <v>588</v>
      </c>
      <c r="H1118" t="s">
        <v>589</v>
      </c>
      <c r="I1118" t="s">
        <v>640</v>
      </c>
      <c r="J1118" t="s">
        <v>641</v>
      </c>
      <c r="K1118" t="s">
        <v>641</v>
      </c>
      <c r="M1118" t="s">
        <v>207</v>
      </c>
      <c r="N1118">
        <v>0.73</v>
      </c>
      <c r="O1118">
        <v>0.73</v>
      </c>
      <c r="P1118">
        <v>407780</v>
      </c>
      <c r="Q1118">
        <v>1822725</v>
      </c>
      <c r="R1118" s="14">
        <v>44958</v>
      </c>
      <c r="S1118" t="s">
        <v>207</v>
      </c>
      <c r="T1118" s="14">
        <v>44972</v>
      </c>
      <c r="U1118" s="16" t="s">
        <v>1872</v>
      </c>
      <c r="V1118" s="16">
        <v>120</v>
      </c>
      <c r="W1118" s="16" t="s">
        <v>2113</v>
      </c>
      <c r="X1118" t="s">
        <v>207</v>
      </c>
      <c r="Y1118" s="16" t="s">
        <v>1873</v>
      </c>
      <c r="Z1118" s="16" t="s">
        <v>204</v>
      </c>
      <c r="AB1118" s="17">
        <f t="shared" si="170"/>
        <v>73</v>
      </c>
      <c r="AC1118" s="13">
        <v>45002</v>
      </c>
      <c r="AD1118">
        <v>75</v>
      </c>
      <c r="AE1118" s="13">
        <v>45002</v>
      </c>
      <c r="AF1118">
        <v>125</v>
      </c>
      <c r="AG1118" s="13">
        <v>45002</v>
      </c>
      <c r="AH1118">
        <v>5</v>
      </c>
      <c r="AI1118" s="13">
        <v>44999</v>
      </c>
      <c r="AJ1118">
        <v>0</v>
      </c>
      <c r="AK1118" s="13">
        <v>45035</v>
      </c>
      <c r="AL1118">
        <v>0</v>
      </c>
      <c r="AM1118" t="s">
        <v>2405</v>
      </c>
      <c r="AN1118" t="s">
        <v>204</v>
      </c>
      <c r="AO1118" s="13">
        <v>45081</v>
      </c>
      <c r="AP1118" s="13">
        <v>45094</v>
      </c>
      <c r="AR1118"/>
      <c r="AS1118">
        <v>5.6</v>
      </c>
      <c r="AT1118" t="s">
        <v>1874</v>
      </c>
    </row>
    <row r="1119" spans="1:46" ht="20.149999999999999" customHeight="1" x14ac:dyDescent="0.35">
      <c r="A1119">
        <v>1118</v>
      </c>
      <c r="B1119" t="s">
        <v>360</v>
      </c>
      <c r="C1119" t="s">
        <v>11847</v>
      </c>
      <c r="D1119" t="s">
        <v>687</v>
      </c>
      <c r="E1119" t="s">
        <v>98</v>
      </c>
      <c r="G1119" t="s">
        <v>588</v>
      </c>
      <c r="H1119" t="s">
        <v>589</v>
      </c>
      <c r="I1119" t="s">
        <v>640</v>
      </c>
      <c r="J1119" t="s">
        <v>641</v>
      </c>
      <c r="K1119" t="s">
        <v>641</v>
      </c>
      <c r="M1119" t="s">
        <v>207</v>
      </c>
      <c r="N1119">
        <v>0.76</v>
      </c>
      <c r="O1119">
        <v>0.76</v>
      </c>
      <c r="P1119">
        <v>407868</v>
      </c>
      <c r="Q1119">
        <v>1822738</v>
      </c>
      <c r="R1119" s="14">
        <v>44958</v>
      </c>
      <c r="S1119" t="s">
        <v>207</v>
      </c>
      <c r="T1119" s="14">
        <v>44972</v>
      </c>
      <c r="U1119" s="16" t="s">
        <v>1872</v>
      </c>
      <c r="V1119" s="16">
        <v>120</v>
      </c>
      <c r="W1119" s="16" t="s">
        <v>2113</v>
      </c>
      <c r="X1119" t="s">
        <v>207</v>
      </c>
      <c r="Y1119" s="16" t="s">
        <v>1873</v>
      </c>
      <c r="Z1119" s="16" t="s">
        <v>204</v>
      </c>
      <c r="AB1119" s="17">
        <f t="shared" si="170"/>
        <v>76</v>
      </c>
      <c r="AC1119" s="13">
        <v>45003</v>
      </c>
      <c r="AD1119">
        <v>100</v>
      </c>
      <c r="AE1119" s="13">
        <v>45003</v>
      </c>
      <c r="AF1119">
        <v>100</v>
      </c>
      <c r="AG1119" s="13">
        <v>45003</v>
      </c>
      <c r="AH1119">
        <v>6</v>
      </c>
      <c r="AI1119" s="13">
        <v>45000</v>
      </c>
      <c r="AJ1119">
        <v>0</v>
      </c>
      <c r="AK1119" s="13">
        <v>45036</v>
      </c>
      <c r="AL1119">
        <v>0</v>
      </c>
      <c r="AM1119" t="s">
        <v>2405</v>
      </c>
      <c r="AN1119" t="s">
        <v>204</v>
      </c>
      <c r="AO1119" s="13">
        <v>45101</v>
      </c>
      <c r="AP1119" s="13">
        <v>45115</v>
      </c>
      <c r="AR1119"/>
      <c r="AS1119">
        <v>5.76</v>
      </c>
      <c r="AT1119" t="s">
        <v>1874</v>
      </c>
    </row>
    <row r="1120" spans="1:46" ht="20.149999999999999" customHeight="1" x14ac:dyDescent="0.35">
      <c r="A1120">
        <v>1119</v>
      </c>
      <c r="B1120" t="s">
        <v>360</v>
      </c>
      <c r="C1120" t="s">
        <v>11848</v>
      </c>
      <c r="D1120" t="s">
        <v>688</v>
      </c>
      <c r="E1120" t="s">
        <v>98</v>
      </c>
      <c r="G1120" t="s">
        <v>588</v>
      </c>
      <c r="H1120" t="s">
        <v>589</v>
      </c>
      <c r="I1120" t="s">
        <v>640</v>
      </c>
      <c r="J1120" t="s">
        <v>641</v>
      </c>
      <c r="K1120" t="s">
        <v>641</v>
      </c>
      <c r="M1120" t="s">
        <v>207</v>
      </c>
      <c r="N1120">
        <v>1.17</v>
      </c>
      <c r="O1120">
        <v>1.17</v>
      </c>
      <c r="P1120">
        <v>407533</v>
      </c>
      <c r="Q1120">
        <v>1822640</v>
      </c>
      <c r="R1120" s="14">
        <v>44958</v>
      </c>
      <c r="S1120" t="s">
        <v>207</v>
      </c>
      <c r="T1120" s="14">
        <v>44974</v>
      </c>
      <c r="U1120" s="16" t="s">
        <v>1872</v>
      </c>
      <c r="V1120" s="16">
        <v>200</v>
      </c>
      <c r="W1120" s="16" t="s">
        <v>2113</v>
      </c>
      <c r="X1120" t="s">
        <v>207</v>
      </c>
      <c r="Y1120" s="16" t="s">
        <v>1873</v>
      </c>
      <c r="Z1120" s="16" t="s">
        <v>204</v>
      </c>
      <c r="AB1120" s="17">
        <f t="shared" si="170"/>
        <v>117</v>
      </c>
      <c r="AC1120" s="13">
        <v>45003</v>
      </c>
      <c r="AD1120">
        <v>100</v>
      </c>
      <c r="AE1120" s="13">
        <v>45003</v>
      </c>
      <c r="AF1120">
        <v>150</v>
      </c>
      <c r="AG1120" s="13">
        <v>45003</v>
      </c>
      <c r="AH1120">
        <v>8</v>
      </c>
      <c r="AI1120" s="13">
        <v>45000</v>
      </c>
      <c r="AJ1120">
        <v>0</v>
      </c>
      <c r="AK1120" s="13">
        <v>45036</v>
      </c>
      <c r="AL1120">
        <v>0</v>
      </c>
      <c r="AM1120" t="s">
        <v>2405</v>
      </c>
      <c r="AN1120" t="s">
        <v>204</v>
      </c>
      <c r="AO1120" s="13">
        <v>45080</v>
      </c>
      <c r="AP1120" s="13">
        <v>45099</v>
      </c>
      <c r="AR1120"/>
      <c r="AS1120">
        <v>9.6</v>
      </c>
      <c r="AT1120" t="s">
        <v>1874</v>
      </c>
    </row>
    <row r="1121" spans="1:46" ht="20.149999999999999" customHeight="1" x14ac:dyDescent="0.35">
      <c r="A1121">
        <v>1120</v>
      </c>
      <c r="B1121" t="s">
        <v>360</v>
      </c>
      <c r="C1121" t="s">
        <v>11849</v>
      </c>
      <c r="D1121" t="s">
        <v>635</v>
      </c>
      <c r="E1121" t="s">
        <v>98</v>
      </c>
      <c r="G1121" t="s">
        <v>588</v>
      </c>
      <c r="H1121" t="s">
        <v>589</v>
      </c>
      <c r="I1121" t="s">
        <v>640</v>
      </c>
      <c r="J1121" t="s">
        <v>641</v>
      </c>
      <c r="K1121" t="s">
        <v>641</v>
      </c>
      <c r="M1121" t="s">
        <v>207</v>
      </c>
      <c r="N1121">
        <v>0.95</v>
      </c>
      <c r="O1121">
        <v>0.95</v>
      </c>
      <c r="P1121">
        <v>407918</v>
      </c>
      <c r="Q1121">
        <v>1822639</v>
      </c>
      <c r="R1121" s="14">
        <v>44958</v>
      </c>
      <c r="S1121" t="s">
        <v>207</v>
      </c>
      <c r="T1121" s="14">
        <v>44977</v>
      </c>
      <c r="U1121" s="16" t="s">
        <v>1872</v>
      </c>
      <c r="V1121" s="16">
        <v>40</v>
      </c>
      <c r="W1121" s="16" t="s">
        <v>2113</v>
      </c>
      <c r="X1121" t="s">
        <v>207</v>
      </c>
      <c r="Y1121" s="16" t="s">
        <v>1873</v>
      </c>
      <c r="Z1121" s="16" t="s">
        <v>204</v>
      </c>
      <c r="AB1121" s="17">
        <f t="shared" si="170"/>
        <v>95</v>
      </c>
      <c r="AC1121" s="13">
        <v>45002</v>
      </c>
      <c r="AD1121">
        <v>100</v>
      </c>
      <c r="AE1121" s="13">
        <v>45002</v>
      </c>
      <c r="AF1121">
        <v>100</v>
      </c>
      <c r="AG1121" s="13">
        <v>45002</v>
      </c>
      <c r="AH1121">
        <v>6</v>
      </c>
      <c r="AI1121" s="13">
        <v>44998</v>
      </c>
      <c r="AJ1121">
        <v>0</v>
      </c>
      <c r="AK1121" s="13">
        <v>45036</v>
      </c>
      <c r="AL1121">
        <v>0</v>
      </c>
      <c r="AM1121" t="s">
        <v>2405</v>
      </c>
      <c r="AN1121" t="s">
        <v>204</v>
      </c>
      <c r="AO1121" s="13">
        <v>45078</v>
      </c>
      <c r="AP1121" s="13">
        <v>45099</v>
      </c>
      <c r="AR1121"/>
      <c r="AS1121">
        <v>7.2</v>
      </c>
      <c r="AT1121" t="s">
        <v>1874</v>
      </c>
    </row>
    <row r="1122" spans="1:46" ht="20.149999999999999" customHeight="1" x14ac:dyDescent="0.35">
      <c r="A1122">
        <v>1121</v>
      </c>
      <c r="B1122" t="s">
        <v>360</v>
      </c>
      <c r="C1122" t="s">
        <v>11850</v>
      </c>
      <c r="D1122" t="s">
        <v>690</v>
      </c>
      <c r="E1122" t="s">
        <v>98</v>
      </c>
      <c r="G1122" t="s">
        <v>588</v>
      </c>
      <c r="H1122" t="s">
        <v>589</v>
      </c>
      <c r="I1122" t="s">
        <v>640</v>
      </c>
      <c r="J1122" t="s">
        <v>641</v>
      </c>
      <c r="K1122" t="s">
        <v>641</v>
      </c>
      <c r="M1122" t="s">
        <v>207</v>
      </c>
      <c r="N1122">
        <v>0.93</v>
      </c>
      <c r="O1122">
        <v>0.93</v>
      </c>
      <c r="P1122">
        <v>407716</v>
      </c>
      <c r="Q1122">
        <v>1822774</v>
      </c>
      <c r="R1122" s="14">
        <v>44958</v>
      </c>
      <c r="S1122" t="s">
        <v>207</v>
      </c>
      <c r="T1122" s="14">
        <v>44982</v>
      </c>
      <c r="U1122" s="16" t="s">
        <v>1872</v>
      </c>
      <c r="V1122" s="16">
        <v>160</v>
      </c>
      <c r="W1122" s="16" t="s">
        <v>2113</v>
      </c>
      <c r="X1122" t="s">
        <v>207</v>
      </c>
      <c r="Y1122" s="16" t="s">
        <v>1873</v>
      </c>
      <c r="Z1122" s="16" t="s">
        <v>204</v>
      </c>
      <c r="AB1122" s="17">
        <f t="shared" si="170"/>
        <v>93</v>
      </c>
      <c r="AC1122" s="13">
        <v>45003</v>
      </c>
      <c r="AD1122">
        <v>100</v>
      </c>
      <c r="AE1122" s="13">
        <v>45003</v>
      </c>
      <c r="AF1122">
        <v>150</v>
      </c>
      <c r="AG1122" s="13">
        <v>45003</v>
      </c>
      <c r="AH1122">
        <v>3</v>
      </c>
      <c r="AI1122" s="13">
        <v>44999</v>
      </c>
      <c r="AJ1122">
        <v>0</v>
      </c>
      <c r="AK1122" s="13">
        <v>45037</v>
      </c>
      <c r="AL1122">
        <v>0</v>
      </c>
      <c r="AM1122" t="s">
        <v>2405</v>
      </c>
      <c r="AN1122" t="s">
        <v>204</v>
      </c>
      <c r="AO1122" s="13">
        <v>45083</v>
      </c>
      <c r="AP1122" s="13">
        <v>45108</v>
      </c>
      <c r="AR1122"/>
      <c r="AS1122">
        <v>6.8</v>
      </c>
      <c r="AT1122" t="s">
        <v>1874</v>
      </c>
    </row>
    <row r="1123" spans="1:46" ht="20.149999999999999" customHeight="1" x14ac:dyDescent="0.35">
      <c r="A1123">
        <v>1122</v>
      </c>
      <c r="B1123" t="s">
        <v>360</v>
      </c>
      <c r="C1123" t="s">
        <v>11851</v>
      </c>
      <c r="D1123" t="s">
        <v>691</v>
      </c>
      <c r="E1123" t="s">
        <v>98</v>
      </c>
      <c r="G1123" t="s">
        <v>588</v>
      </c>
      <c r="H1123" t="s">
        <v>589</v>
      </c>
      <c r="I1123" t="s">
        <v>640</v>
      </c>
      <c r="J1123" t="s">
        <v>641</v>
      </c>
      <c r="K1123" t="s">
        <v>641</v>
      </c>
      <c r="M1123" t="s">
        <v>207</v>
      </c>
      <c r="N1123">
        <v>0.75</v>
      </c>
      <c r="O1123">
        <v>0.75</v>
      </c>
      <c r="P1123">
        <v>407365</v>
      </c>
      <c r="Q1123">
        <v>1822672</v>
      </c>
      <c r="R1123" s="14">
        <v>44958</v>
      </c>
      <c r="S1123" t="s">
        <v>207</v>
      </c>
      <c r="T1123" s="14">
        <v>44972</v>
      </c>
      <c r="U1123" s="16" t="s">
        <v>1872</v>
      </c>
      <c r="V1123" s="16">
        <v>160</v>
      </c>
      <c r="W1123" s="16" t="s">
        <v>2113</v>
      </c>
      <c r="X1123" t="s">
        <v>207</v>
      </c>
      <c r="Y1123" s="16" t="s">
        <v>1873</v>
      </c>
      <c r="Z1123" s="16" t="s">
        <v>204</v>
      </c>
      <c r="AB1123" s="17">
        <f t="shared" si="170"/>
        <v>75</v>
      </c>
      <c r="AC1123" s="13">
        <v>45004</v>
      </c>
      <c r="AD1123">
        <v>75</v>
      </c>
      <c r="AE1123" s="13">
        <v>45004</v>
      </c>
      <c r="AF1123">
        <v>100</v>
      </c>
      <c r="AG1123" s="13">
        <v>45004</v>
      </c>
      <c r="AH1123">
        <v>6</v>
      </c>
      <c r="AI1123" s="13">
        <v>45000</v>
      </c>
      <c r="AJ1123">
        <v>0</v>
      </c>
      <c r="AK1123" s="13">
        <v>45036</v>
      </c>
      <c r="AL1123">
        <v>0</v>
      </c>
      <c r="AM1123" t="s">
        <v>2405</v>
      </c>
      <c r="AN1123" t="s">
        <v>204</v>
      </c>
      <c r="AO1123" s="13">
        <v>45087</v>
      </c>
      <c r="AP1123" s="13">
        <v>45102</v>
      </c>
      <c r="AR1123"/>
      <c r="AS1123">
        <v>5.6</v>
      </c>
      <c r="AT1123" t="s">
        <v>1874</v>
      </c>
    </row>
    <row r="1124" spans="1:46" ht="20.149999999999999" customHeight="1" x14ac:dyDescent="0.35">
      <c r="A1124">
        <v>1123</v>
      </c>
      <c r="B1124" t="s">
        <v>360</v>
      </c>
      <c r="C1124" t="s">
        <v>11852</v>
      </c>
      <c r="D1124" t="s">
        <v>767</v>
      </c>
      <c r="E1124" t="s">
        <v>98</v>
      </c>
      <c r="G1124" t="s">
        <v>588</v>
      </c>
      <c r="H1124" t="s">
        <v>589</v>
      </c>
      <c r="I1124" t="s">
        <v>640</v>
      </c>
      <c r="J1124" t="s">
        <v>641</v>
      </c>
      <c r="K1124" t="s">
        <v>641</v>
      </c>
      <c r="M1124" t="s">
        <v>207</v>
      </c>
      <c r="N1124">
        <v>0.86</v>
      </c>
      <c r="O1124">
        <v>0.86</v>
      </c>
      <c r="P1124">
        <v>407530</v>
      </c>
      <c r="Q1124">
        <v>1822787</v>
      </c>
      <c r="R1124" s="14">
        <v>44958</v>
      </c>
      <c r="S1124" t="s">
        <v>207</v>
      </c>
      <c r="T1124" s="14">
        <v>44972</v>
      </c>
      <c r="U1124" s="16" t="s">
        <v>1872</v>
      </c>
      <c r="V1124" s="16">
        <v>120</v>
      </c>
      <c r="W1124" s="16" t="s">
        <v>2113</v>
      </c>
      <c r="X1124" t="s">
        <v>207</v>
      </c>
      <c r="Y1124" s="16" t="s">
        <v>1873</v>
      </c>
      <c r="Z1124" s="16" t="s">
        <v>204</v>
      </c>
      <c r="AB1124" s="17">
        <f t="shared" si="170"/>
        <v>86</v>
      </c>
      <c r="AC1124" s="13">
        <v>45001</v>
      </c>
      <c r="AD1124">
        <v>100</v>
      </c>
      <c r="AE1124" s="13">
        <v>45001</v>
      </c>
      <c r="AF1124">
        <v>100</v>
      </c>
      <c r="AG1124" s="13">
        <v>45001</v>
      </c>
      <c r="AH1124">
        <v>6</v>
      </c>
      <c r="AI1124" s="13">
        <v>44997</v>
      </c>
      <c r="AJ1124">
        <v>0</v>
      </c>
      <c r="AK1124" s="13">
        <v>45034</v>
      </c>
      <c r="AL1124">
        <v>0</v>
      </c>
      <c r="AM1124" t="s">
        <v>2405</v>
      </c>
      <c r="AN1124" t="s">
        <v>204</v>
      </c>
      <c r="AO1124" s="13">
        <v>45089</v>
      </c>
      <c r="AP1124" s="13">
        <v>45097</v>
      </c>
      <c r="AR1124"/>
      <c r="AS1124">
        <v>6.4</v>
      </c>
      <c r="AT1124" t="s">
        <v>1874</v>
      </c>
    </row>
    <row r="1125" spans="1:46" ht="20.149999999999999" customHeight="1" x14ac:dyDescent="0.35">
      <c r="A1125">
        <v>1124</v>
      </c>
      <c r="B1125" t="s">
        <v>360</v>
      </c>
      <c r="C1125" t="s">
        <v>11853</v>
      </c>
      <c r="D1125" t="s">
        <v>693</v>
      </c>
      <c r="E1125" t="s">
        <v>98</v>
      </c>
      <c r="G1125" t="s">
        <v>588</v>
      </c>
      <c r="H1125" t="s">
        <v>589</v>
      </c>
      <c r="I1125" t="s">
        <v>640</v>
      </c>
      <c r="J1125" t="s">
        <v>641</v>
      </c>
      <c r="K1125" t="s">
        <v>641</v>
      </c>
      <c r="M1125" t="s">
        <v>207</v>
      </c>
      <c r="N1125">
        <v>0.89</v>
      </c>
      <c r="O1125">
        <v>0.89</v>
      </c>
      <c r="P1125">
        <v>408082</v>
      </c>
      <c r="Q1125">
        <v>1822583</v>
      </c>
      <c r="R1125" s="14">
        <v>44958</v>
      </c>
      <c r="S1125" t="s">
        <v>207</v>
      </c>
      <c r="T1125" s="14">
        <v>44974</v>
      </c>
      <c r="U1125" s="16" t="s">
        <v>1872</v>
      </c>
      <c r="V1125" s="16">
        <v>160</v>
      </c>
      <c r="W1125" s="16" t="s">
        <v>2113</v>
      </c>
      <c r="X1125" t="s">
        <v>207</v>
      </c>
      <c r="Y1125" s="16" t="s">
        <v>1873</v>
      </c>
      <c r="Z1125" s="16" t="s">
        <v>204</v>
      </c>
      <c r="AB1125" s="17">
        <f t="shared" si="170"/>
        <v>89</v>
      </c>
      <c r="AC1125" s="13">
        <v>45000</v>
      </c>
      <c r="AD1125">
        <v>75</v>
      </c>
      <c r="AE1125" s="13">
        <v>45000</v>
      </c>
      <c r="AF1125">
        <v>100</v>
      </c>
      <c r="AG1125" s="13">
        <v>45000</v>
      </c>
      <c r="AH1125">
        <v>6</v>
      </c>
      <c r="AI1125" s="13">
        <v>44996</v>
      </c>
      <c r="AJ1125">
        <v>0</v>
      </c>
      <c r="AK1125" s="13">
        <v>45033</v>
      </c>
      <c r="AL1125">
        <v>0</v>
      </c>
      <c r="AM1125" t="s">
        <v>2405</v>
      </c>
      <c r="AN1125" t="s">
        <v>204</v>
      </c>
      <c r="AO1125" s="13">
        <v>45089</v>
      </c>
      <c r="AP1125" s="13">
        <v>45100</v>
      </c>
      <c r="AR1125"/>
      <c r="AS1125">
        <v>6.4</v>
      </c>
      <c r="AT1125" t="s">
        <v>1874</v>
      </c>
    </row>
    <row r="1126" spans="1:46" ht="20.149999999999999" customHeight="1" x14ac:dyDescent="0.35">
      <c r="A1126">
        <v>1125</v>
      </c>
      <c r="B1126" t="s">
        <v>360</v>
      </c>
      <c r="C1126" t="s">
        <v>11854</v>
      </c>
      <c r="D1126" t="s">
        <v>832</v>
      </c>
      <c r="E1126" t="s">
        <v>98</v>
      </c>
      <c r="G1126" t="s">
        <v>588</v>
      </c>
      <c r="H1126" t="s">
        <v>589</v>
      </c>
      <c r="I1126" t="s">
        <v>640</v>
      </c>
      <c r="J1126" t="s">
        <v>641</v>
      </c>
      <c r="K1126" t="s">
        <v>641</v>
      </c>
      <c r="M1126" t="s">
        <v>207</v>
      </c>
      <c r="N1126">
        <v>0.5</v>
      </c>
      <c r="O1126">
        <v>0.5</v>
      </c>
      <c r="P1126">
        <v>407983</v>
      </c>
      <c r="Q1126">
        <v>1822633</v>
      </c>
      <c r="R1126" s="14">
        <v>44958</v>
      </c>
      <c r="S1126" t="s">
        <v>207</v>
      </c>
      <c r="T1126" s="14">
        <v>44977</v>
      </c>
      <c r="U1126" s="16" t="s">
        <v>1872</v>
      </c>
      <c r="V1126" s="16">
        <v>80</v>
      </c>
      <c r="W1126" s="16" t="s">
        <v>2113</v>
      </c>
      <c r="X1126" t="s">
        <v>207</v>
      </c>
      <c r="Y1126" s="16" t="s">
        <v>1873</v>
      </c>
      <c r="Z1126" s="16" t="s">
        <v>204</v>
      </c>
      <c r="AB1126" s="17">
        <f t="shared" si="170"/>
        <v>50</v>
      </c>
      <c r="AC1126" s="13">
        <v>45001</v>
      </c>
      <c r="AD1126">
        <v>50</v>
      </c>
      <c r="AE1126" s="13">
        <v>45001</v>
      </c>
      <c r="AF1126">
        <v>100</v>
      </c>
      <c r="AG1126" s="13">
        <v>45001</v>
      </c>
      <c r="AH1126">
        <v>4</v>
      </c>
      <c r="AI1126" s="13">
        <v>44999</v>
      </c>
      <c r="AJ1126">
        <v>0</v>
      </c>
      <c r="AK1126" s="13">
        <v>45035</v>
      </c>
      <c r="AL1126">
        <v>0</v>
      </c>
      <c r="AM1126" t="s">
        <v>2405</v>
      </c>
      <c r="AN1126" t="s">
        <v>204</v>
      </c>
      <c r="AO1126" s="13">
        <v>45086</v>
      </c>
      <c r="AP1126" s="13">
        <v>45099</v>
      </c>
      <c r="AR1126"/>
      <c r="AS1126">
        <v>3.6</v>
      </c>
      <c r="AT1126" t="s">
        <v>1874</v>
      </c>
    </row>
    <row r="1127" spans="1:46" ht="20.149999999999999" customHeight="1" x14ac:dyDescent="0.35">
      <c r="A1127">
        <v>1126</v>
      </c>
      <c r="B1127" t="s">
        <v>360</v>
      </c>
      <c r="C1127" t="s">
        <v>11855</v>
      </c>
      <c r="D1127" t="s">
        <v>674</v>
      </c>
      <c r="E1127" t="s">
        <v>98</v>
      </c>
      <c r="G1127" t="s">
        <v>588</v>
      </c>
      <c r="H1127" t="s">
        <v>589</v>
      </c>
      <c r="I1127" t="s">
        <v>640</v>
      </c>
      <c r="J1127" t="s">
        <v>641</v>
      </c>
      <c r="K1127" t="s">
        <v>641</v>
      </c>
      <c r="M1127" t="s">
        <v>207</v>
      </c>
      <c r="N1127">
        <v>0.5</v>
      </c>
      <c r="O1127">
        <v>0.5</v>
      </c>
      <c r="P1127">
        <v>407615</v>
      </c>
      <c r="Q1127">
        <v>1822724</v>
      </c>
      <c r="R1127" s="14">
        <v>44958</v>
      </c>
      <c r="S1127" t="s">
        <v>207</v>
      </c>
      <c r="T1127" s="14">
        <v>44977</v>
      </c>
      <c r="U1127" s="16" t="s">
        <v>1872</v>
      </c>
      <c r="V1127" s="16">
        <v>80</v>
      </c>
      <c r="W1127" s="16" t="s">
        <v>2113</v>
      </c>
      <c r="X1127" t="s">
        <v>207</v>
      </c>
      <c r="Y1127" s="16" t="s">
        <v>1873</v>
      </c>
      <c r="Z1127" s="16" t="s">
        <v>204</v>
      </c>
      <c r="AB1127" s="17">
        <f t="shared" si="170"/>
        <v>50</v>
      </c>
      <c r="AC1127" s="13">
        <v>45004</v>
      </c>
      <c r="AD1127">
        <v>50</v>
      </c>
      <c r="AE1127" s="13">
        <v>45004</v>
      </c>
      <c r="AF1127">
        <v>100</v>
      </c>
      <c r="AG1127" s="13">
        <v>45004</v>
      </c>
      <c r="AH1127">
        <v>3</v>
      </c>
      <c r="AI1127" s="13">
        <v>45000</v>
      </c>
      <c r="AJ1127">
        <v>0</v>
      </c>
      <c r="AK1127" s="13">
        <v>45037</v>
      </c>
      <c r="AL1127">
        <v>0</v>
      </c>
      <c r="AM1127" t="s">
        <v>2405</v>
      </c>
      <c r="AN1127" t="s">
        <v>204</v>
      </c>
      <c r="AO1127" s="13">
        <v>45082</v>
      </c>
      <c r="AP1127" s="13">
        <v>45092</v>
      </c>
      <c r="AR1127"/>
      <c r="AS1127">
        <v>3.6</v>
      </c>
      <c r="AT1127" t="s">
        <v>1874</v>
      </c>
    </row>
    <row r="1128" spans="1:46" ht="20.149999999999999" customHeight="1" x14ac:dyDescent="0.35">
      <c r="A1128">
        <v>1127</v>
      </c>
      <c r="B1128" t="s">
        <v>360</v>
      </c>
      <c r="C1128" t="s">
        <v>11856</v>
      </c>
      <c r="D1128" t="s">
        <v>656</v>
      </c>
      <c r="E1128" t="s">
        <v>98</v>
      </c>
      <c r="G1128" t="s">
        <v>588</v>
      </c>
      <c r="H1128" t="s">
        <v>589</v>
      </c>
      <c r="I1128" t="s">
        <v>640</v>
      </c>
      <c r="J1128" t="s">
        <v>641</v>
      </c>
      <c r="K1128" t="s">
        <v>641</v>
      </c>
      <c r="M1128" t="s">
        <v>207</v>
      </c>
      <c r="N1128">
        <v>0.59</v>
      </c>
      <c r="O1128">
        <v>0.59</v>
      </c>
      <c r="P1128">
        <v>407817</v>
      </c>
      <c r="Q1128">
        <v>1822649</v>
      </c>
      <c r="R1128" s="14">
        <v>44958</v>
      </c>
      <c r="S1128" t="s">
        <v>207</v>
      </c>
      <c r="T1128" s="14">
        <v>44977</v>
      </c>
      <c r="U1128" s="16" t="s">
        <v>1872</v>
      </c>
      <c r="V1128" s="16">
        <v>120</v>
      </c>
      <c r="W1128" s="16" t="s">
        <v>2113</v>
      </c>
      <c r="X1128" t="s">
        <v>207</v>
      </c>
      <c r="Y1128" s="16" t="s">
        <v>1873</v>
      </c>
      <c r="Z1128" s="16" t="s">
        <v>204</v>
      </c>
      <c r="AB1128" s="17">
        <f t="shared" si="170"/>
        <v>59</v>
      </c>
      <c r="AC1128" s="13">
        <v>43910</v>
      </c>
      <c r="AD1128">
        <v>50</v>
      </c>
      <c r="AE1128" s="13">
        <v>43910</v>
      </c>
      <c r="AF1128">
        <v>100</v>
      </c>
      <c r="AG1128" s="13">
        <v>43910</v>
      </c>
      <c r="AH1128">
        <v>3</v>
      </c>
      <c r="AI1128" s="13">
        <v>43905</v>
      </c>
      <c r="AJ1128">
        <v>0</v>
      </c>
      <c r="AK1128" s="13">
        <v>45037</v>
      </c>
      <c r="AL1128">
        <v>0</v>
      </c>
      <c r="AM1128" t="s">
        <v>2405</v>
      </c>
      <c r="AN1128" t="s">
        <v>204</v>
      </c>
      <c r="AO1128" s="13">
        <v>45099</v>
      </c>
      <c r="AP1128" s="13">
        <v>45123</v>
      </c>
      <c r="AR1128"/>
      <c r="AS1128">
        <v>4.4000000000000004</v>
      </c>
      <c r="AT1128" t="s">
        <v>1874</v>
      </c>
    </row>
    <row r="1129" spans="1:46" ht="20.149999999999999" customHeight="1" x14ac:dyDescent="0.35">
      <c r="A1129">
        <v>1128</v>
      </c>
      <c r="B1129" t="s">
        <v>360</v>
      </c>
      <c r="C1129" t="s">
        <v>11857</v>
      </c>
      <c r="D1129" t="s">
        <v>696</v>
      </c>
      <c r="E1129" t="s">
        <v>98</v>
      </c>
      <c r="G1129" t="s">
        <v>588</v>
      </c>
      <c r="H1129" t="s">
        <v>589</v>
      </c>
      <c r="I1129" t="s">
        <v>640</v>
      </c>
      <c r="J1129" t="s">
        <v>641</v>
      </c>
      <c r="K1129" t="s">
        <v>641</v>
      </c>
      <c r="M1129" t="s">
        <v>207</v>
      </c>
      <c r="N1129">
        <v>0.92</v>
      </c>
      <c r="O1129">
        <v>0.92</v>
      </c>
      <c r="P1129">
        <v>407588</v>
      </c>
      <c r="Q1129">
        <v>1822647</v>
      </c>
      <c r="R1129" s="14">
        <v>44958</v>
      </c>
      <c r="S1129" t="s">
        <v>207</v>
      </c>
      <c r="T1129" s="14">
        <v>44977</v>
      </c>
      <c r="U1129" s="16" t="s">
        <v>1872</v>
      </c>
      <c r="V1129" s="16">
        <v>160</v>
      </c>
      <c r="W1129" s="16" t="s">
        <v>2113</v>
      </c>
      <c r="X1129" t="s">
        <v>207</v>
      </c>
      <c r="Y1129" s="16" t="s">
        <v>1873</v>
      </c>
      <c r="Z1129" s="16" t="s">
        <v>204</v>
      </c>
      <c r="AB1129" s="17">
        <f t="shared" si="170"/>
        <v>92</v>
      </c>
      <c r="AC1129" s="13">
        <v>45003</v>
      </c>
      <c r="AD1129">
        <v>100</v>
      </c>
      <c r="AE1129" s="13">
        <v>45003</v>
      </c>
      <c r="AF1129">
        <v>100</v>
      </c>
      <c r="AG1129" s="13">
        <v>45003</v>
      </c>
      <c r="AH1129">
        <v>6</v>
      </c>
      <c r="AI1129" s="13">
        <v>44999</v>
      </c>
      <c r="AJ1129">
        <v>0</v>
      </c>
      <c r="AK1129" s="13">
        <v>45038</v>
      </c>
      <c r="AL1129">
        <v>0</v>
      </c>
      <c r="AM1129" t="s">
        <v>2405</v>
      </c>
      <c r="AN1129" t="s">
        <v>204</v>
      </c>
      <c r="AO1129" s="13">
        <v>45099</v>
      </c>
      <c r="AP1129" s="13">
        <v>45123</v>
      </c>
      <c r="AR1129"/>
      <c r="AS1129">
        <v>6.8</v>
      </c>
      <c r="AT1129" t="s">
        <v>1874</v>
      </c>
    </row>
    <row r="1130" spans="1:46" ht="20.149999999999999" customHeight="1" x14ac:dyDescent="0.35">
      <c r="A1130">
        <v>1129</v>
      </c>
      <c r="B1130" t="s">
        <v>360</v>
      </c>
      <c r="C1130" t="s">
        <v>11858</v>
      </c>
      <c r="D1130" t="s">
        <v>697</v>
      </c>
      <c r="E1130" t="s">
        <v>98</v>
      </c>
      <c r="G1130" t="s">
        <v>588</v>
      </c>
      <c r="H1130" t="s">
        <v>589</v>
      </c>
      <c r="I1130" t="s">
        <v>640</v>
      </c>
      <c r="J1130" t="s">
        <v>641</v>
      </c>
      <c r="K1130" t="s">
        <v>641</v>
      </c>
      <c r="M1130" t="s">
        <v>207</v>
      </c>
      <c r="N1130">
        <v>0.32</v>
      </c>
      <c r="O1130">
        <v>0.32</v>
      </c>
      <c r="P1130">
        <v>407583</v>
      </c>
      <c r="Q1130">
        <v>1822816</v>
      </c>
      <c r="R1130" s="14">
        <v>44958</v>
      </c>
      <c r="S1130" t="s">
        <v>207</v>
      </c>
      <c r="T1130" s="14">
        <v>44977</v>
      </c>
      <c r="U1130" s="16" t="s">
        <v>1872</v>
      </c>
      <c r="V1130" s="16">
        <v>40</v>
      </c>
      <c r="W1130" s="16" t="s">
        <v>2113</v>
      </c>
      <c r="X1130" t="s">
        <v>207</v>
      </c>
      <c r="Y1130" s="16" t="s">
        <v>1873</v>
      </c>
      <c r="Z1130" s="16" t="s">
        <v>204</v>
      </c>
      <c r="AB1130" s="17">
        <f t="shared" si="170"/>
        <v>32</v>
      </c>
      <c r="AC1130" s="13">
        <v>45002</v>
      </c>
      <c r="AD1130">
        <v>25</v>
      </c>
      <c r="AE1130" s="13">
        <v>45002</v>
      </c>
      <c r="AF1130">
        <v>50</v>
      </c>
      <c r="AG1130" s="13">
        <v>45002</v>
      </c>
      <c r="AH1130">
        <v>3</v>
      </c>
      <c r="AI1130" s="13">
        <v>44998</v>
      </c>
      <c r="AJ1130">
        <v>0</v>
      </c>
      <c r="AK1130" s="13">
        <v>45036</v>
      </c>
      <c r="AL1130">
        <v>0</v>
      </c>
      <c r="AM1130" t="s">
        <v>2405</v>
      </c>
      <c r="AN1130" t="s">
        <v>204</v>
      </c>
      <c r="AO1130" s="13">
        <v>45084</v>
      </c>
      <c r="AP1130" s="13">
        <v>45095</v>
      </c>
      <c r="AR1130"/>
      <c r="AS1130">
        <v>2.46</v>
      </c>
      <c r="AT1130" t="s">
        <v>1874</v>
      </c>
    </row>
    <row r="1131" spans="1:46" ht="20.149999999999999" customHeight="1" x14ac:dyDescent="0.35">
      <c r="A1131">
        <v>1130</v>
      </c>
      <c r="B1131" t="s">
        <v>360</v>
      </c>
      <c r="C1131" t="s">
        <v>11859</v>
      </c>
      <c r="D1131" t="s">
        <v>698</v>
      </c>
      <c r="E1131" t="s">
        <v>98</v>
      </c>
      <c r="G1131" t="s">
        <v>588</v>
      </c>
      <c r="H1131" t="s">
        <v>589</v>
      </c>
      <c r="I1131" t="s">
        <v>640</v>
      </c>
      <c r="J1131" t="s">
        <v>641</v>
      </c>
      <c r="K1131" t="s">
        <v>641</v>
      </c>
      <c r="M1131" t="s">
        <v>207</v>
      </c>
      <c r="N1131">
        <v>0.35</v>
      </c>
      <c r="O1131">
        <v>0.35</v>
      </c>
      <c r="P1131">
        <v>407584</v>
      </c>
      <c r="Q1131">
        <v>1822789</v>
      </c>
      <c r="R1131" s="14">
        <v>44958</v>
      </c>
      <c r="S1131" t="s">
        <v>207</v>
      </c>
      <c r="T1131" s="14">
        <v>44977</v>
      </c>
      <c r="U1131" s="16" t="s">
        <v>1872</v>
      </c>
      <c r="V1131" s="16">
        <v>80</v>
      </c>
      <c r="W1131" s="16" t="s">
        <v>2113</v>
      </c>
      <c r="X1131" t="s">
        <v>207</v>
      </c>
      <c r="Y1131" s="16" t="s">
        <v>1873</v>
      </c>
      <c r="Z1131" s="16" t="s">
        <v>204</v>
      </c>
      <c r="AB1131" s="17">
        <f t="shared" si="170"/>
        <v>35</v>
      </c>
      <c r="AC1131" s="13">
        <v>45007</v>
      </c>
      <c r="AD1131">
        <v>25</v>
      </c>
      <c r="AE1131" s="13">
        <v>45007</v>
      </c>
      <c r="AF1131">
        <v>50</v>
      </c>
      <c r="AG1131" s="13">
        <v>45007</v>
      </c>
      <c r="AH1131">
        <v>3</v>
      </c>
      <c r="AI1131" s="13">
        <v>45002</v>
      </c>
      <c r="AJ1131">
        <v>0</v>
      </c>
      <c r="AK1131" s="13">
        <v>45035</v>
      </c>
      <c r="AL1131">
        <v>0</v>
      </c>
      <c r="AM1131" t="s">
        <v>2405</v>
      </c>
      <c r="AN1131" t="s">
        <v>204</v>
      </c>
      <c r="AO1131" s="13">
        <v>45082</v>
      </c>
      <c r="AP1131" s="13">
        <v>45095</v>
      </c>
      <c r="AR1131"/>
      <c r="AS1131">
        <v>2.64</v>
      </c>
      <c r="AT1131" t="s">
        <v>1874</v>
      </c>
    </row>
    <row r="1132" spans="1:46" ht="20.149999999999999" customHeight="1" x14ac:dyDescent="0.35">
      <c r="A1132">
        <v>1131</v>
      </c>
      <c r="B1132" t="s">
        <v>360</v>
      </c>
      <c r="C1132" t="s">
        <v>11860</v>
      </c>
      <c r="D1132" t="s">
        <v>699</v>
      </c>
      <c r="E1132" t="s">
        <v>93</v>
      </c>
      <c r="G1132" t="s">
        <v>588</v>
      </c>
      <c r="H1132" t="s">
        <v>589</v>
      </c>
      <c r="I1132" t="s">
        <v>640</v>
      </c>
      <c r="J1132" t="s">
        <v>641</v>
      </c>
      <c r="K1132" t="s">
        <v>641</v>
      </c>
      <c r="M1132" t="s">
        <v>207</v>
      </c>
      <c r="N1132">
        <v>0.17</v>
      </c>
      <c r="O1132">
        <v>0.17</v>
      </c>
      <c r="P1132">
        <v>407245</v>
      </c>
      <c r="Q1132">
        <v>1822806</v>
      </c>
      <c r="R1132" s="14">
        <v>44961</v>
      </c>
      <c r="S1132" t="s">
        <v>207</v>
      </c>
      <c r="T1132" s="14">
        <v>44969</v>
      </c>
      <c r="U1132" s="16" t="s">
        <v>1872</v>
      </c>
      <c r="V1132" s="16">
        <v>40</v>
      </c>
      <c r="W1132" s="16" t="s">
        <v>2113</v>
      </c>
      <c r="X1132" t="s">
        <v>207</v>
      </c>
      <c r="Y1132" s="16" t="s">
        <v>1873</v>
      </c>
      <c r="Z1132" s="16" t="s">
        <v>204</v>
      </c>
      <c r="AB1132" s="17">
        <f t="shared" si="170"/>
        <v>17</v>
      </c>
      <c r="AC1132" s="13">
        <v>45005</v>
      </c>
      <c r="AD1132">
        <v>19</v>
      </c>
      <c r="AE1132" s="13">
        <v>45005</v>
      </c>
      <c r="AF1132">
        <v>50</v>
      </c>
      <c r="AG1132" s="13">
        <v>45005</v>
      </c>
      <c r="AH1132">
        <v>2</v>
      </c>
      <c r="AI1132" s="13">
        <v>45000</v>
      </c>
      <c r="AJ1132">
        <v>0</v>
      </c>
      <c r="AK1132" s="13">
        <v>45038</v>
      </c>
      <c r="AL1132">
        <v>0</v>
      </c>
      <c r="AM1132" t="s">
        <v>2405</v>
      </c>
      <c r="AN1132" t="s">
        <v>204</v>
      </c>
      <c r="AO1132" s="13">
        <v>45091</v>
      </c>
      <c r="AP1132" s="13">
        <v>45121</v>
      </c>
      <c r="AR1132"/>
      <c r="AS1132">
        <v>1.36</v>
      </c>
      <c r="AT1132" t="s">
        <v>1874</v>
      </c>
    </row>
    <row r="1133" spans="1:46" ht="20.149999999999999" customHeight="1" x14ac:dyDescent="0.35">
      <c r="A1133">
        <v>1132</v>
      </c>
      <c r="B1133" t="s">
        <v>360</v>
      </c>
      <c r="C1133" t="s">
        <v>11861</v>
      </c>
      <c r="D1133" t="s">
        <v>1875</v>
      </c>
      <c r="E1133" t="s">
        <v>98</v>
      </c>
      <c r="G1133" t="s">
        <v>588</v>
      </c>
      <c r="H1133" t="s">
        <v>589</v>
      </c>
      <c r="I1133" t="s">
        <v>640</v>
      </c>
      <c r="J1133" t="s">
        <v>641</v>
      </c>
      <c r="K1133" t="s">
        <v>641</v>
      </c>
      <c r="M1133" t="s">
        <v>207</v>
      </c>
      <c r="N1133">
        <v>0.9</v>
      </c>
      <c r="O1133">
        <v>0.9</v>
      </c>
      <c r="P1133">
        <v>407454</v>
      </c>
      <c r="Q1133">
        <v>1822812</v>
      </c>
      <c r="R1133" s="14">
        <v>44961</v>
      </c>
      <c r="S1133" t="s">
        <v>207</v>
      </c>
      <c r="T1133" s="14">
        <v>44968</v>
      </c>
      <c r="U1133" s="16" t="s">
        <v>1872</v>
      </c>
      <c r="V1133" s="16">
        <v>80</v>
      </c>
      <c r="W1133" s="16" t="s">
        <v>2113</v>
      </c>
      <c r="X1133" t="s">
        <v>207</v>
      </c>
      <c r="Y1133" s="16" t="s">
        <v>1873</v>
      </c>
      <c r="Z1133" s="16" t="s">
        <v>204</v>
      </c>
      <c r="AB1133" s="17">
        <f t="shared" si="170"/>
        <v>90</v>
      </c>
      <c r="AC1133" s="13">
        <v>45004</v>
      </c>
      <c r="AD1133">
        <v>100</v>
      </c>
      <c r="AE1133" s="13">
        <v>45004</v>
      </c>
      <c r="AF1133">
        <v>100</v>
      </c>
      <c r="AG1133" s="13">
        <v>45004</v>
      </c>
      <c r="AH1133">
        <v>6</v>
      </c>
      <c r="AI1133" s="13">
        <v>44999</v>
      </c>
      <c r="AJ1133">
        <v>0</v>
      </c>
      <c r="AK1133" s="13">
        <v>45039</v>
      </c>
      <c r="AL1133">
        <v>0</v>
      </c>
      <c r="AM1133" t="s">
        <v>2405</v>
      </c>
      <c r="AN1133" t="s">
        <v>204</v>
      </c>
      <c r="AO1133" s="13">
        <v>45097</v>
      </c>
      <c r="AP1133" s="13">
        <v>45112</v>
      </c>
      <c r="AR1133"/>
      <c r="AS1133">
        <v>6.8</v>
      </c>
      <c r="AT1133" t="s">
        <v>1874</v>
      </c>
    </row>
    <row r="1134" spans="1:46" ht="20.149999999999999" customHeight="1" x14ac:dyDescent="0.35">
      <c r="A1134">
        <v>1133</v>
      </c>
      <c r="B1134" t="s">
        <v>360</v>
      </c>
      <c r="C1134" t="s">
        <v>11862</v>
      </c>
      <c r="D1134" t="s">
        <v>701</v>
      </c>
      <c r="E1134" t="s">
        <v>98</v>
      </c>
      <c r="G1134" t="s">
        <v>588</v>
      </c>
      <c r="H1134" t="s">
        <v>589</v>
      </c>
      <c r="I1134" t="s">
        <v>640</v>
      </c>
      <c r="J1134" t="s">
        <v>641</v>
      </c>
      <c r="K1134" t="s">
        <v>641</v>
      </c>
      <c r="M1134" t="s">
        <v>207</v>
      </c>
      <c r="N1134">
        <v>0.5</v>
      </c>
      <c r="O1134">
        <v>0.5</v>
      </c>
      <c r="P1134">
        <v>407442</v>
      </c>
      <c r="Q1134">
        <v>1822579</v>
      </c>
      <c r="R1134" s="14">
        <v>44961</v>
      </c>
      <c r="S1134" t="s">
        <v>207</v>
      </c>
      <c r="T1134" s="14">
        <v>44969</v>
      </c>
      <c r="U1134" s="16" t="s">
        <v>1872</v>
      </c>
      <c r="V1134" s="16">
        <v>80</v>
      </c>
      <c r="W1134" s="16" t="s">
        <v>2113</v>
      </c>
      <c r="X1134" t="s">
        <v>207</v>
      </c>
      <c r="Y1134" s="16" t="s">
        <v>1873</v>
      </c>
      <c r="Z1134" s="16" t="s">
        <v>204</v>
      </c>
      <c r="AB1134" s="17">
        <f t="shared" si="170"/>
        <v>50</v>
      </c>
      <c r="AC1134" s="13">
        <v>45007</v>
      </c>
      <c r="AD1134">
        <v>50</v>
      </c>
      <c r="AE1134" s="13">
        <v>45007</v>
      </c>
      <c r="AF1134">
        <v>50</v>
      </c>
      <c r="AG1134" s="13">
        <v>45007</v>
      </c>
      <c r="AH1134">
        <v>4</v>
      </c>
      <c r="AI1134" s="13">
        <v>45002</v>
      </c>
      <c r="AJ1134">
        <v>0</v>
      </c>
      <c r="AK1134" s="13">
        <v>45037</v>
      </c>
      <c r="AL1134">
        <v>0</v>
      </c>
      <c r="AM1134" t="s">
        <v>2405</v>
      </c>
      <c r="AN1134" t="s">
        <v>204</v>
      </c>
      <c r="AO1134" s="13">
        <v>45096</v>
      </c>
      <c r="AP1134" s="13">
        <v>45128</v>
      </c>
      <c r="AR1134"/>
      <c r="AS1134">
        <v>3.76</v>
      </c>
      <c r="AT1134" t="s">
        <v>1874</v>
      </c>
    </row>
    <row r="1135" spans="1:46" ht="20.149999999999999" customHeight="1" x14ac:dyDescent="0.35">
      <c r="A1135">
        <v>1134</v>
      </c>
      <c r="B1135" t="s">
        <v>360</v>
      </c>
      <c r="C1135" t="s">
        <v>11863</v>
      </c>
      <c r="D1135" t="s">
        <v>1876</v>
      </c>
      <c r="E1135" t="s">
        <v>93</v>
      </c>
      <c r="G1135" t="s">
        <v>588</v>
      </c>
      <c r="H1135" t="s">
        <v>589</v>
      </c>
      <c r="I1135" t="s">
        <v>640</v>
      </c>
      <c r="J1135" t="s">
        <v>641</v>
      </c>
      <c r="K1135" t="s">
        <v>641</v>
      </c>
      <c r="M1135" t="s">
        <v>207</v>
      </c>
      <c r="N1135">
        <v>0.48</v>
      </c>
      <c r="O1135">
        <v>0.48</v>
      </c>
      <c r="P1135">
        <v>407777</v>
      </c>
      <c r="Q1135">
        <v>1822658</v>
      </c>
      <c r="R1135" s="14">
        <v>44961</v>
      </c>
      <c r="S1135" t="s">
        <v>207</v>
      </c>
      <c r="T1135" s="14">
        <v>44970</v>
      </c>
      <c r="U1135" s="16" t="s">
        <v>1872</v>
      </c>
      <c r="V1135" s="16">
        <v>80</v>
      </c>
      <c r="W1135" s="16" t="s">
        <v>2113</v>
      </c>
      <c r="X1135" t="s">
        <v>207</v>
      </c>
      <c r="Y1135" s="16" t="s">
        <v>1873</v>
      </c>
      <c r="Z1135" s="16" t="s">
        <v>204</v>
      </c>
      <c r="AB1135" s="17">
        <f t="shared" si="170"/>
        <v>48</v>
      </c>
      <c r="AC1135" s="13">
        <v>45004</v>
      </c>
      <c r="AD1135">
        <v>50</v>
      </c>
      <c r="AE1135" s="13">
        <v>45004</v>
      </c>
      <c r="AF1135">
        <v>50</v>
      </c>
      <c r="AG1135" s="13">
        <v>45004</v>
      </c>
      <c r="AH1135">
        <v>3</v>
      </c>
      <c r="AI1135" s="13">
        <v>44999</v>
      </c>
      <c r="AJ1135">
        <v>0</v>
      </c>
      <c r="AK1135" s="13">
        <v>45038</v>
      </c>
      <c r="AL1135">
        <v>0</v>
      </c>
      <c r="AM1135" t="s">
        <v>2405</v>
      </c>
      <c r="AN1135" t="s">
        <v>204</v>
      </c>
      <c r="AO1135" s="13">
        <v>45092</v>
      </c>
      <c r="AP1135" s="13">
        <v>45107</v>
      </c>
      <c r="AR1135"/>
      <c r="AS1135">
        <v>3.2</v>
      </c>
      <c r="AT1135" t="s">
        <v>1874</v>
      </c>
    </row>
    <row r="1136" spans="1:46" ht="20.149999999999999" customHeight="1" x14ac:dyDescent="0.35">
      <c r="A1136">
        <v>1135</v>
      </c>
      <c r="B1136" t="s">
        <v>360</v>
      </c>
      <c r="C1136" t="s">
        <v>11864</v>
      </c>
      <c r="D1136" t="s">
        <v>695</v>
      </c>
      <c r="E1136" t="s">
        <v>98</v>
      </c>
      <c r="G1136" t="s">
        <v>588</v>
      </c>
      <c r="H1136" t="s">
        <v>589</v>
      </c>
      <c r="I1136" t="s">
        <v>640</v>
      </c>
      <c r="J1136" t="s">
        <v>641</v>
      </c>
      <c r="K1136" t="s">
        <v>641</v>
      </c>
      <c r="M1136" t="s">
        <v>207</v>
      </c>
      <c r="N1136">
        <v>0.35</v>
      </c>
      <c r="O1136">
        <v>0.35</v>
      </c>
      <c r="P1136">
        <v>407678</v>
      </c>
      <c r="Q1136">
        <v>1822673</v>
      </c>
      <c r="R1136" s="14">
        <v>44961</v>
      </c>
      <c r="S1136" t="s">
        <v>207</v>
      </c>
      <c r="T1136" s="14">
        <v>44971</v>
      </c>
      <c r="U1136" s="16" t="s">
        <v>1872</v>
      </c>
      <c r="V1136" s="16">
        <v>60</v>
      </c>
      <c r="W1136" s="16" t="s">
        <v>2113</v>
      </c>
      <c r="X1136" t="s">
        <v>207</v>
      </c>
      <c r="Y1136" s="16" t="s">
        <v>1873</v>
      </c>
      <c r="Z1136" s="16" t="s">
        <v>204</v>
      </c>
      <c r="AB1136" s="17">
        <f t="shared" si="170"/>
        <v>35</v>
      </c>
      <c r="AC1136" s="13">
        <v>45001</v>
      </c>
      <c r="AD1136">
        <v>50</v>
      </c>
      <c r="AE1136" s="13">
        <v>45001</v>
      </c>
      <c r="AF1136">
        <v>100</v>
      </c>
      <c r="AG1136" s="13">
        <v>45001</v>
      </c>
      <c r="AH1136">
        <v>4</v>
      </c>
      <c r="AI1136" s="13">
        <v>44998</v>
      </c>
      <c r="AJ1136">
        <v>0</v>
      </c>
      <c r="AK1136" s="13">
        <v>45034</v>
      </c>
      <c r="AL1136">
        <v>0</v>
      </c>
      <c r="AM1136" t="s">
        <v>2405</v>
      </c>
      <c r="AN1136" t="s">
        <v>204</v>
      </c>
      <c r="AO1136" s="13">
        <v>45111</v>
      </c>
      <c r="AP1136" s="13">
        <v>45090</v>
      </c>
      <c r="AR1136"/>
      <c r="AS1136">
        <v>2.64</v>
      </c>
      <c r="AT1136" t="s">
        <v>1874</v>
      </c>
    </row>
    <row r="1137" spans="1:46" ht="20.149999999999999" customHeight="1" x14ac:dyDescent="0.35">
      <c r="A1137">
        <v>1136</v>
      </c>
      <c r="B1137" t="s">
        <v>360</v>
      </c>
      <c r="C1137" t="s">
        <v>11865</v>
      </c>
      <c r="D1137" t="s">
        <v>703</v>
      </c>
      <c r="E1137" t="s">
        <v>98</v>
      </c>
      <c r="G1137" t="s">
        <v>588</v>
      </c>
      <c r="H1137" t="s">
        <v>589</v>
      </c>
      <c r="I1137" t="s">
        <v>640</v>
      </c>
      <c r="J1137" t="s">
        <v>641</v>
      </c>
      <c r="K1137" t="s">
        <v>641</v>
      </c>
      <c r="M1137" t="s">
        <v>207</v>
      </c>
      <c r="N1137">
        <v>0.32</v>
      </c>
      <c r="O1137">
        <v>0.32</v>
      </c>
      <c r="P1137">
        <v>407352</v>
      </c>
      <c r="Q1137">
        <v>1822810</v>
      </c>
      <c r="R1137" s="14">
        <v>44961</v>
      </c>
      <c r="S1137" t="s">
        <v>207</v>
      </c>
      <c r="T1137" s="14">
        <v>44972</v>
      </c>
      <c r="U1137" s="16" t="s">
        <v>1872</v>
      </c>
      <c r="V1137" s="16">
        <v>40</v>
      </c>
      <c r="W1137" s="16" t="s">
        <v>2113</v>
      </c>
      <c r="X1137" t="s">
        <v>207</v>
      </c>
      <c r="Y1137" s="16" t="s">
        <v>1873</v>
      </c>
      <c r="Z1137" s="16" t="s">
        <v>204</v>
      </c>
      <c r="AB1137" s="17">
        <f t="shared" si="170"/>
        <v>32</v>
      </c>
      <c r="AC1137" s="13">
        <v>45003</v>
      </c>
      <c r="AD1137">
        <v>25</v>
      </c>
      <c r="AE1137" s="13">
        <v>45003</v>
      </c>
      <c r="AF1137">
        <v>50</v>
      </c>
      <c r="AG1137" s="13">
        <v>45003</v>
      </c>
      <c r="AH1137">
        <v>3</v>
      </c>
      <c r="AI1137" s="13">
        <v>44999</v>
      </c>
      <c r="AJ1137">
        <v>0</v>
      </c>
      <c r="AK1137" s="13">
        <v>45035</v>
      </c>
      <c r="AL1137">
        <v>0</v>
      </c>
      <c r="AM1137" t="s">
        <v>2405</v>
      </c>
      <c r="AN1137" t="s">
        <v>204</v>
      </c>
      <c r="AO1137" s="13">
        <v>45082</v>
      </c>
      <c r="AP1137" s="13">
        <v>45101</v>
      </c>
      <c r="AR1137"/>
      <c r="AS1137">
        <v>2.46</v>
      </c>
      <c r="AT1137" t="s">
        <v>1874</v>
      </c>
    </row>
    <row r="1138" spans="1:46" ht="20.149999999999999" customHeight="1" x14ac:dyDescent="0.35">
      <c r="A1138">
        <v>1137</v>
      </c>
      <c r="B1138" t="s">
        <v>360</v>
      </c>
      <c r="C1138" t="s">
        <v>11866</v>
      </c>
      <c r="D1138" t="s">
        <v>1877</v>
      </c>
      <c r="E1138" t="s">
        <v>98</v>
      </c>
      <c r="G1138" t="s">
        <v>588</v>
      </c>
      <c r="H1138" t="s">
        <v>589</v>
      </c>
      <c r="I1138" t="s">
        <v>640</v>
      </c>
      <c r="J1138" t="s">
        <v>641</v>
      </c>
      <c r="K1138" t="s">
        <v>641</v>
      </c>
      <c r="M1138" t="s">
        <v>207</v>
      </c>
      <c r="N1138">
        <v>0.17</v>
      </c>
      <c r="O1138">
        <v>0.17</v>
      </c>
      <c r="R1138" s="14">
        <v>44961</v>
      </c>
      <c r="S1138" t="s">
        <v>207</v>
      </c>
      <c r="T1138" s="14">
        <v>44974</v>
      </c>
      <c r="U1138" s="16" t="s">
        <v>1872</v>
      </c>
      <c r="V1138" s="16">
        <v>30</v>
      </c>
      <c r="W1138" s="16" t="s">
        <v>2113</v>
      </c>
      <c r="X1138" t="s">
        <v>207</v>
      </c>
      <c r="Y1138" s="16" t="s">
        <v>1873</v>
      </c>
      <c r="Z1138" s="16" t="s">
        <v>204</v>
      </c>
      <c r="AB1138" s="17">
        <f t="shared" si="170"/>
        <v>17</v>
      </c>
      <c r="AC1138" s="13">
        <v>45012</v>
      </c>
      <c r="AD1138">
        <v>19</v>
      </c>
      <c r="AE1138" s="13">
        <v>45012</v>
      </c>
      <c r="AF1138">
        <v>25</v>
      </c>
      <c r="AG1138" s="13">
        <v>45012</v>
      </c>
      <c r="AH1138">
        <v>2</v>
      </c>
      <c r="AI1138" s="13">
        <v>45008</v>
      </c>
      <c r="AJ1138">
        <v>0</v>
      </c>
      <c r="AK1138" s="13">
        <v>45046</v>
      </c>
      <c r="AL1138">
        <v>0</v>
      </c>
      <c r="AM1138" t="s">
        <v>2405</v>
      </c>
      <c r="AN1138" t="s">
        <v>204</v>
      </c>
      <c r="AO1138" s="13">
        <v>45087</v>
      </c>
      <c r="AP1138" s="13">
        <v>45121</v>
      </c>
      <c r="AR1138"/>
      <c r="AS1138">
        <v>1.36</v>
      </c>
      <c r="AT1138" t="s">
        <v>1874</v>
      </c>
    </row>
    <row r="1139" spans="1:46" ht="20.149999999999999" customHeight="1" x14ac:dyDescent="0.35">
      <c r="A1139">
        <v>1138</v>
      </c>
      <c r="B1139" t="s">
        <v>360</v>
      </c>
      <c r="C1139" t="s">
        <v>11867</v>
      </c>
      <c r="D1139" t="s">
        <v>804</v>
      </c>
      <c r="E1139" t="s">
        <v>98</v>
      </c>
      <c r="G1139" t="s">
        <v>588</v>
      </c>
      <c r="H1139" t="s">
        <v>589</v>
      </c>
      <c r="I1139" t="s">
        <v>640</v>
      </c>
      <c r="J1139" t="s">
        <v>641</v>
      </c>
      <c r="K1139" t="s">
        <v>641</v>
      </c>
      <c r="M1139" t="s">
        <v>207</v>
      </c>
      <c r="N1139">
        <v>1</v>
      </c>
      <c r="O1139">
        <v>1.04</v>
      </c>
      <c r="P1139">
        <v>407405</v>
      </c>
      <c r="Q1139">
        <v>1822899</v>
      </c>
      <c r="R1139" s="14">
        <v>44961</v>
      </c>
      <c r="S1139" t="s">
        <v>207</v>
      </c>
      <c r="T1139" s="14">
        <v>44974</v>
      </c>
      <c r="U1139" s="16" t="s">
        <v>1872</v>
      </c>
      <c r="V1139" s="16">
        <v>120</v>
      </c>
      <c r="W1139" s="16" t="s">
        <v>2113</v>
      </c>
      <c r="X1139" t="s">
        <v>207</v>
      </c>
      <c r="Y1139" s="16" t="s">
        <v>1873</v>
      </c>
      <c r="Z1139" s="16" t="s">
        <v>204</v>
      </c>
      <c r="AB1139" s="17">
        <f t="shared" si="170"/>
        <v>100</v>
      </c>
      <c r="AC1139" s="13">
        <v>45012</v>
      </c>
      <c r="AD1139">
        <v>100</v>
      </c>
      <c r="AE1139" s="13">
        <v>45012</v>
      </c>
      <c r="AF1139">
        <v>150</v>
      </c>
      <c r="AG1139" s="13">
        <v>45012</v>
      </c>
      <c r="AH1139">
        <v>6</v>
      </c>
      <c r="AI1139" s="13">
        <v>45008</v>
      </c>
      <c r="AJ1139">
        <v>0</v>
      </c>
      <c r="AK1139" s="13">
        <v>45045</v>
      </c>
      <c r="AL1139">
        <v>0</v>
      </c>
      <c r="AM1139" t="s">
        <v>2405</v>
      </c>
      <c r="AN1139" t="s">
        <v>204</v>
      </c>
      <c r="AO1139" s="13">
        <v>45091</v>
      </c>
      <c r="AP1139" s="13">
        <v>45105</v>
      </c>
      <c r="AR1139"/>
      <c r="AS1139">
        <v>7.2</v>
      </c>
      <c r="AT1139" t="s">
        <v>1874</v>
      </c>
    </row>
    <row r="1140" spans="1:46" ht="20.149999999999999" customHeight="1" x14ac:dyDescent="0.35">
      <c r="A1140">
        <v>1139</v>
      </c>
      <c r="B1140" t="s">
        <v>360</v>
      </c>
      <c r="C1140" t="s">
        <v>11868</v>
      </c>
      <c r="D1140" t="s">
        <v>810</v>
      </c>
      <c r="E1140" t="s">
        <v>98</v>
      </c>
      <c r="G1140" t="s">
        <v>588</v>
      </c>
      <c r="H1140" t="s">
        <v>589</v>
      </c>
      <c r="I1140" t="s">
        <v>640</v>
      </c>
      <c r="J1140" t="s">
        <v>641</v>
      </c>
      <c r="K1140" t="s">
        <v>641</v>
      </c>
      <c r="M1140" t="s">
        <v>207</v>
      </c>
      <c r="N1140">
        <v>0.78</v>
      </c>
      <c r="O1140">
        <v>0.7</v>
      </c>
      <c r="P1140">
        <v>407586</v>
      </c>
      <c r="Q1140">
        <v>1822832</v>
      </c>
      <c r="R1140" s="14">
        <v>44961</v>
      </c>
      <c r="S1140" t="s">
        <v>207</v>
      </c>
      <c r="T1140" s="14">
        <v>44975</v>
      </c>
      <c r="U1140" s="16" t="s">
        <v>1872</v>
      </c>
      <c r="V1140" s="16">
        <v>80</v>
      </c>
      <c r="W1140" s="16" t="s">
        <v>2113</v>
      </c>
      <c r="X1140" t="s">
        <v>207</v>
      </c>
      <c r="Y1140" s="16" t="s">
        <v>1873</v>
      </c>
      <c r="Z1140" s="16" t="s">
        <v>204</v>
      </c>
      <c r="AB1140" s="17">
        <f t="shared" si="170"/>
        <v>78</v>
      </c>
      <c r="AC1140" s="13">
        <v>45015</v>
      </c>
      <c r="AD1140">
        <v>100</v>
      </c>
      <c r="AE1140" s="13">
        <v>45015</v>
      </c>
      <c r="AF1140">
        <v>150</v>
      </c>
      <c r="AG1140" s="13">
        <v>45015</v>
      </c>
      <c r="AH1140">
        <v>4</v>
      </c>
      <c r="AI1140" s="13">
        <v>45010</v>
      </c>
      <c r="AJ1140">
        <v>0</v>
      </c>
      <c r="AK1140" s="13">
        <v>45045</v>
      </c>
      <c r="AL1140">
        <v>0</v>
      </c>
      <c r="AM1140" t="s">
        <v>2405</v>
      </c>
      <c r="AN1140" t="s">
        <v>204</v>
      </c>
      <c r="AO1140" s="13">
        <v>45091</v>
      </c>
      <c r="AP1140" s="13">
        <v>45107</v>
      </c>
      <c r="AR1140"/>
      <c r="AS1140">
        <v>5.6</v>
      </c>
      <c r="AT1140" t="s">
        <v>1874</v>
      </c>
    </row>
    <row r="1141" spans="1:46" ht="20.149999999999999" customHeight="1" x14ac:dyDescent="0.35">
      <c r="A1141">
        <v>1140</v>
      </c>
      <c r="B1141" t="s">
        <v>360</v>
      </c>
      <c r="C1141" t="s">
        <v>11869</v>
      </c>
      <c r="D1141" t="s">
        <v>819</v>
      </c>
      <c r="E1141" t="s">
        <v>98</v>
      </c>
      <c r="G1141" t="s">
        <v>588</v>
      </c>
      <c r="H1141" t="s">
        <v>589</v>
      </c>
      <c r="I1141" t="s">
        <v>640</v>
      </c>
      <c r="J1141" t="s">
        <v>641</v>
      </c>
      <c r="K1141" t="s">
        <v>641</v>
      </c>
      <c r="M1141" t="s">
        <v>207</v>
      </c>
      <c r="N1141">
        <v>0.52</v>
      </c>
      <c r="O1141">
        <v>0.57999999999999996</v>
      </c>
      <c r="P1141">
        <v>407575</v>
      </c>
      <c r="Q1141">
        <v>1822993</v>
      </c>
      <c r="R1141" s="14">
        <v>44967</v>
      </c>
      <c r="S1141" t="s">
        <v>207</v>
      </c>
      <c r="T1141" s="14">
        <v>44976</v>
      </c>
      <c r="U1141" s="16" t="s">
        <v>1872</v>
      </c>
      <c r="V1141" s="16">
        <v>60</v>
      </c>
      <c r="W1141" s="16" t="s">
        <v>2113</v>
      </c>
      <c r="X1141" t="s">
        <v>207</v>
      </c>
      <c r="Y1141" s="16" t="s">
        <v>1873</v>
      </c>
      <c r="Z1141" s="16" t="s">
        <v>204</v>
      </c>
      <c r="AB1141" s="17">
        <f t="shared" si="170"/>
        <v>52</v>
      </c>
      <c r="AC1141" s="13">
        <v>45015</v>
      </c>
      <c r="AD1141">
        <v>50</v>
      </c>
      <c r="AE1141" s="13">
        <v>45015</v>
      </c>
      <c r="AF1141">
        <v>50</v>
      </c>
      <c r="AG1141" s="13">
        <v>45015</v>
      </c>
      <c r="AH1141">
        <v>3</v>
      </c>
      <c r="AI1141" s="13">
        <v>45010</v>
      </c>
      <c r="AJ1141">
        <v>0</v>
      </c>
      <c r="AK1141" s="13">
        <v>45044</v>
      </c>
      <c r="AL1141">
        <v>0</v>
      </c>
      <c r="AM1141" t="s">
        <v>2405</v>
      </c>
      <c r="AN1141" t="s">
        <v>204</v>
      </c>
      <c r="AO1141" s="13">
        <v>45091</v>
      </c>
      <c r="AP1141" s="13">
        <v>45108</v>
      </c>
      <c r="AR1141"/>
      <c r="AS1141">
        <v>4</v>
      </c>
      <c r="AT1141" t="s">
        <v>1874</v>
      </c>
    </row>
    <row r="1142" spans="1:46" ht="20.149999999999999" customHeight="1" x14ac:dyDescent="0.35">
      <c r="A1142">
        <v>1141</v>
      </c>
      <c r="B1142" t="s">
        <v>360</v>
      </c>
      <c r="C1142" t="s">
        <v>11870</v>
      </c>
      <c r="D1142" t="s">
        <v>812</v>
      </c>
      <c r="E1142" t="s">
        <v>98</v>
      </c>
      <c r="G1142" t="s">
        <v>588</v>
      </c>
      <c r="H1142" t="s">
        <v>589</v>
      </c>
      <c r="I1142" t="s">
        <v>640</v>
      </c>
      <c r="J1142" t="s">
        <v>641</v>
      </c>
      <c r="K1142" t="s">
        <v>641</v>
      </c>
      <c r="M1142" t="s">
        <v>207</v>
      </c>
      <c r="N1142">
        <v>0.28000000000000003</v>
      </c>
      <c r="O1142">
        <v>0.33</v>
      </c>
      <c r="P1142">
        <v>407574</v>
      </c>
      <c r="Q1142">
        <v>1822995</v>
      </c>
      <c r="R1142" s="14">
        <v>44967</v>
      </c>
      <c r="S1142" t="s">
        <v>207</v>
      </c>
      <c r="T1142" s="14">
        <v>44976</v>
      </c>
      <c r="U1142" s="16" t="s">
        <v>1872</v>
      </c>
      <c r="V1142" s="16">
        <v>40</v>
      </c>
      <c r="W1142" s="16" t="s">
        <v>2113</v>
      </c>
      <c r="X1142" t="s">
        <v>207</v>
      </c>
      <c r="Y1142" s="16" t="s">
        <v>1873</v>
      </c>
      <c r="Z1142" s="16" t="s">
        <v>204</v>
      </c>
      <c r="AB1142" s="17">
        <f t="shared" si="170"/>
        <v>28.000000000000004</v>
      </c>
      <c r="AC1142" s="13">
        <v>45011</v>
      </c>
      <c r="AD1142">
        <v>25</v>
      </c>
      <c r="AE1142" s="13">
        <v>45011</v>
      </c>
      <c r="AF1142">
        <v>50</v>
      </c>
      <c r="AG1142" s="13">
        <v>45011</v>
      </c>
      <c r="AH1142">
        <v>2</v>
      </c>
      <c r="AI1142" s="13">
        <v>45007</v>
      </c>
      <c r="AJ1142">
        <v>0</v>
      </c>
      <c r="AK1142" s="13">
        <v>45041</v>
      </c>
      <c r="AL1142">
        <v>0</v>
      </c>
      <c r="AM1142" t="s">
        <v>2405</v>
      </c>
      <c r="AN1142" t="s">
        <v>204</v>
      </c>
      <c r="AO1142" s="13">
        <v>45089</v>
      </c>
      <c r="AP1142" s="13">
        <v>45101</v>
      </c>
      <c r="AR1142"/>
      <c r="AS1142">
        <v>2</v>
      </c>
      <c r="AT1142" t="s">
        <v>1874</v>
      </c>
    </row>
    <row r="1143" spans="1:46" ht="20.149999999999999" customHeight="1" x14ac:dyDescent="0.35">
      <c r="A1143">
        <v>1142</v>
      </c>
      <c r="B1143" t="s">
        <v>360</v>
      </c>
      <c r="C1143" t="s">
        <v>11871</v>
      </c>
      <c r="D1143" t="s">
        <v>1878</v>
      </c>
      <c r="E1143" t="s">
        <v>98</v>
      </c>
      <c r="G1143" t="s">
        <v>588</v>
      </c>
      <c r="H1143" t="s">
        <v>589</v>
      </c>
      <c r="I1143" t="s">
        <v>640</v>
      </c>
      <c r="J1143" t="s">
        <v>641</v>
      </c>
      <c r="K1143" t="s">
        <v>641</v>
      </c>
      <c r="M1143" t="s">
        <v>207</v>
      </c>
      <c r="N1143">
        <v>0.44</v>
      </c>
      <c r="O1143">
        <v>0.38</v>
      </c>
      <c r="P1143">
        <v>407390</v>
      </c>
      <c r="Q1143">
        <v>1822988</v>
      </c>
      <c r="R1143" s="14">
        <v>44967</v>
      </c>
      <c r="S1143" t="s">
        <v>207</v>
      </c>
      <c r="T1143" s="14">
        <v>44978</v>
      </c>
      <c r="U1143" s="16" t="s">
        <v>1872</v>
      </c>
      <c r="V1143" s="16">
        <v>40</v>
      </c>
      <c r="W1143" s="16" t="s">
        <v>2113</v>
      </c>
      <c r="X1143" t="s">
        <v>207</v>
      </c>
      <c r="Y1143" s="16" t="s">
        <v>1873</v>
      </c>
      <c r="Z1143" s="16" t="s">
        <v>204</v>
      </c>
      <c r="AB1143" s="17">
        <f t="shared" si="170"/>
        <v>44</v>
      </c>
      <c r="AC1143" s="13">
        <v>45015</v>
      </c>
      <c r="AD1143">
        <v>50</v>
      </c>
      <c r="AE1143" s="13">
        <v>45015</v>
      </c>
      <c r="AF1143">
        <v>50</v>
      </c>
      <c r="AG1143" s="13">
        <v>45015</v>
      </c>
      <c r="AH1143">
        <v>3</v>
      </c>
      <c r="AI1143" s="13">
        <v>45010</v>
      </c>
      <c r="AJ1143">
        <v>0</v>
      </c>
      <c r="AK1143" s="13">
        <v>45047</v>
      </c>
      <c r="AL1143">
        <v>0</v>
      </c>
      <c r="AM1143" t="s">
        <v>2405</v>
      </c>
      <c r="AN1143" t="s">
        <v>204</v>
      </c>
      <c r="AO1143" s="13">
        <v>45087</v>
      </c>
      <c r="AP1143" s="13">
        <v>45102</v>
      </c>
      <c r="AR1143"/>
      <c r="AS1143">
        <v>3.2</v>
      </c>
      <c r="AT1143" t="s">
        <v>1874</v>
      </c>
    </row>
    <row r="1144" spans="1:46" ht="20.149999999999999" customHeight="1" x14ac:dyDescent="0.35">
      <c r="A1144">
        <v>1143</v>
      </c>
      <c r="B1144" t="s">
        <v>360</v>
      </c>
      <c r="C1144" t="s">
        <v>11872</v>
      </c>
      <c r="D1144" t="s">
        <v>808</v>
      </c>
      <c r="E1144" t="s">
        <v>98</v>
      </c>
      <c r="G1144" t="s">
        <v>588</v>
      </c>
      <c r="H1144" t="s">
        <v>589</v>
      </c>
      <c r="I1144" t="s">
        <v>640</v>
      </c>
      <c r="J1144" t="s">
        <v>641</v>
      </c>
      <c r="K1144" t="s">
        <v>641</v>
      </c>
      <c r="M1144" t="s">
        <v>207</v>
      </c>
      <c r="N1144">
        <v>0.55000000000000004</v>
      </c>
      <c r="O1144">
        <v>0.61</v>
      </c>
      <c r="P1144">
        <v>407342</v>
      </c>
      <c r="Q1144">
        <v>1822977</v>
      </c>
      <c r="R1144" s="14">
        <v>44967</v>
      </c>
      <c r="S1144" t="s">
        <v>207</v>
      </c>
      <c r="T1144" s="14">
        <v>44974</v>
      </c>
      <c r="U1144" s="16" t="s">
        <v>1872</v>
      </c>
      <c r="V1144" s="16">
        <v>80</v>
      </c>
      <c r="W1144" s="16" t="s">
        <v>2113</v>
      </c>
      <c r="X1144" t="s">
        <v>207</v>
      </c>
      <c r="Y1144" s="16" t="s">
        <v>1873</v>
      </c>
      <c r="Z1144" s="16" t="s">
        <v>204</v>
      </c>
      <c r="AB1144" s="17">
        <f t="shared" si="170"/>
        <v>55.000000000000007</v>
      </c>
      <c r="AC1144" s="13">
        <v>45015</v>
      </c>
      <c r="AD1144">
        <v>50</v>
      </c>
      <c r="AE1144" s="13">
        <v>45015</v>
      </c>
      <c r="AF1144">
        <v>50</v>
      </c>
      <c r="AG1144" s="13">
        <v>45015</v>
      </c>
      <c r="AH1144">
        <v>4</v>
      </c>
      <c r="AI1144" s="13">
        <v>45009</v>
      </c>
      <c r="AJ1144">
        <v>0</v>
      </c>
      <c r="AK1144" s="13">
        <v>45044</v>
      </c>
      <c r="AL1144">
        <v>0</v>
      </c>
      <c r="AM1144" t="s">
        <v>2405</v>
      </c>
      <c r="AN1144" t="s">
        <v>204</v>
      </c>
      <c r="AO1144" s="13">
        <v>45104</v>
      </c>
      <c r="AP1144" s="13">
        <v>45116</v>
      </c>
      <c r="AR1144"/>
      <c r="AS1144">
        <v>4</v>
      </c>
      <c r="AT1144" t="s">
        <v>1874</v>
      </c>
    </row>
    <row r="1145" spans="1:46" ht="20.149999999999999" customHeight="1" x14ac:dyDescent="0.35">
      <c r="A1145">
        <v>1144</v>
      </c>
      <c r="B1145" t="s">
        <v>360</v>
      </c>
      <c r="C1145" t="s">
        <v>11873</v>
      </c>
      <c r="D1145" t="s">
        <v>1879</v>
      </c>
      <c r="E1145" t="s">
        <v>98</v>
      </c>
      <c r="G1145" t="s">
        <v>588</v>
      </c>
      <c r="H1145" t="s">
        <v>589</v>
      </c>
      <c r="I1145" t="s">
        <v>640</v>
      </c>
      <c r="J1145" t="s">
        <v>641</v>
      </c>
      <c r="K1145" t="s">
        <v>641</v>
      </c>
      <c r="M1145" t="s">
        <v>207</v>
      </c>
      <c r="N1145">
        <v>0.47</v>
      </c>
      <c r="O1145">
        <v>0.5</v>
      </c>
      <c r="P1145">
        <v>407645</v>
      </c>
      <c r="Q1145">
        <v>1822915</v>
      </c>
      <c r="R1145" s="14">
        <v>44967</v>
      </c>
      <c r="S1145" t="s">
        <v>207</v>
      </c>
      <c r="T1145" s="14">
        <v>44980</v>
      </c>
      <c r="U1145" s="16" t="s">
        <v>1872</v>
      </c>
      <c r="V1145" s="16">
        <v>65</v>
      </c>
      <c r="W1145" s="16" t="s">
        <v>2113</v>
      </c>
      <c r="X1145" t="s">
        <v>207</v>
      </c>
      <c r="Y1145" s="16" t="s">
        <v>1873</v>
      </c>
      <c r="Z1145" s="16" t="s">
        <v>204</v>
      </c>
      <c r="AB1145" s="17">
        <f t="shared" si="170"/>
        <v>47</v>
      </c>
      <c r="AC1145" s="13">
        <v>45013</v>
      </c>
      <c r="AD1145">
        <v>50</v>
      </c>
      <c r="AE1145" s="13">
        <v>45013</v>
      </c>
      <c r="AF1145">
        <v>50</v>
      </c>
      <c r="AG1145" s="13">
        <v>45013</v>
      </c>
      <c r="AH1145">
        <v>3</v>
      </c>
      <c r="AI1145" s="13">
        <v>45010</v>
      </c>
      <c r="AJ1145">
        <v>0</v>
      </c>
      <c r="AK1145" s="13">
        <v>45048</v>
      </c>
      <c r="AL1145">
        <v>0</v>
      </c>
      <c r="AM1145" t="s">
        <v>2405</v>
      </c>
      <c r="AN1145" t="s">
        <v>204</v>
      </c>
      <c r="AO1145" s="13">
        <v>45104</v>
      </c>
      <c r="AP1145" s="13">
        <v>45116</v>
      </c>
      <c r="AR1145"/>
      <c r="AS1145">
        <v>3.2</v>
      </c>
      <c r="AT1145" t="s">
        <v>1874</v>
      </c>
    </row>
    <row r="1146" spans="1:46" ht="20.149999999999999" customHeight="1" x14ac:dyDescent="0.35">
      <c r="A1146">
        <v>1145</v>
      </c>
      <c r="B1146" t="s">
        <v>360</v>
      </c>
      <c r="C1146" t="s">
        <v>11874</v>
      </c>
      <c r="D1146" t="s">
        <v>816</v>
      </c>
      <c r="E1146" t="s">
        <v>98</v>
      </c>
      <c r="G1146" t="s">
        <v>588</v>
      </c>
      <c r="H1146" t="s">
        <v>589</v>
      </c>
      <c r="I1146" t="s">
        <v>640</v>
      </c>
      <c r="J1146" t="s">
        <v>641</v>
      </c>
      <c r="K1146" t="s">
        <v>641</v>
      </c>
      <c r="M1146" t="s">
        <v>207</v>
      </c>
      <c r="N1146">
        <v>0.51</v>
      </c>
      <c r="O1146">
        <v>0.52</v>
      </c>
      <c r="P1146">
        <v>407343</v>
      </c>
      <c r="Q1146">
        <v>1822979</v>
      </c>
      <c r="R1146" s="14">
        <v>44967</v>
      </c>
      <c r="S1146" t="s">
        <v>207</v>
      </c>
      <c r="T1146" s="14">
        <v>44977</v>
      </c>
      <c r="U1146" s="16" t="s">
        <v>1872</v>
      </c>
      <c r="V1146" s="16">
        <v>65</v>
      </c>
      <c r="W1146" s="16" t="s">
        <v>2113</v>
      </c>
      <c r="X1146" t="s">
        <v>207</v>
      </c>
      <c r="Y1146" s="16" t="s">
        <v>1873</v>
      </c>
      <c r="Z1146" s="16" t="s">
        <v>204</v>
      </c>
      <c r="AB1146" s="17">
        <f t="shared" si="170"/>
        <v>51</v>
      </c>
      <c r="AC1146" s="13">
        <v>45013</v>
      </c>
      <c r="AD1146">
        <v>50</v>
      </c>
      <c r="AE1146" s="13">
        <v>45013</v>
      </c>
      <c r="AF1146">
        <v>50</v>
      </c>
      <c r="AG1146" s="13">
        <v>45013</v>
      </c>
      <c r="AH1146">
        <v>4</v>
      </c>
      <c r="AI1146" s="13">
        <v>45009</v>
      </c>
      <c r="AJ1146">
        <v>0</v>
      </c>
      <c r="AK1146" s="13">
        <v>45048</v>
      </c>
      <c r="AL1146">
        <v>0</v>
      </c>
      <c r="AM1146" t="s">
        <v>2405</v>
      </c>
      <c r="AN1146" t="s">
        <v>204</v>
      </c>
      <c r="AO1146" s="13">
        <v>45115</v>
      </c>
      <c r="AP1146" s="13">
        <v>45127</v>
      </c>
      <c r="AR1146"/>
      <c r="AS1146">
        <v>3.6</v>
      </c>
      <c r="AT1146" t="s">
        <v>1874</v>
      </c>
    </row>
    <row r="1147" spans="1:46" ht="20.149999999999999" customHeight="1" x14ac:dyDescent="0.35">
      <c r="A1147">
        <v>1146</v>
      </c>
      <c r="B1147" t="s">
        <v>360</v>
      </c>
      <c r="C1147" t="s">
        <v>11875</v>
      </c>
      <c r="D1147" t="s">
        <v>1880</v>
      </c>
      <c r="E1147" t="s">
        <v>98</v>
      </c>
      <c r="G1147" t="s">
        <v>588</v>
      </c>
      <c r="H1147" t="s">
        <v>589</v>
      </c>
      <c r="I1147" t="s">
        <v>640</v>
      </c>
      <c r="J1147" t="s">
        <v>641</v>
      </c>
      <c r="K1147" t="s">
        <v>641</v>
      </c>
      <c r="M1147" t="s">
        <v>207</v>
      </c>
      <c r="N1147">
        <v>0.5</v>
      </c>
      <c r="O1147">
        <v>0.5</v>
      </c>
      <c r="P1147">
        <v>407402</v>
      </c>
      <c r="Q1147">
        <v>1822898</v>
      </c>
      <c r="R1147" s="14">
        <v>44967</v>
      </c>
      <c r="S1147" t="s">
        <v>207</v>
      </c>
      <c r="T1147" s="14">
        <v>44982</v>
      </c>
      <c r="U1147" s="16" t="s">
        <v>1872</v>
      </c>
      <c r="V1147" s="16">
        <v>65</v>
      </c>
      <c r="W1147" s="16" t="s">
        <v>2113</v>
      </c>
      <c r="X1147" t="s">
        <v>207</v>
      </c>
      <c r="Y1147" s="16" t="s">
        <v>1873</v>
      </c>
      <c r="Z1147" s="16" t="s">
        <v>204</v>
      </c>
      <c r="AB1147" s="17">
        <f t="shared" si="170"/>
        <v>50</v>
      </c>
      <c r="AC1147" s="13">
        <v>45012</v>
      </c>
      <c r="AD1147">
        <v>50</v>
      </c>
      <c r="AE1147" s="13">
        <v>45012</v>
      </c>
      <c r="AF1147">
        <v>50</v>
      </c>
      <c r="AG1147" s="13">
        <v>45012</v>
      </c>
      <c r="AH1147">
        <v>4</v>
      </c>
      <c r="AI1147" s="13">
        <v>45009</v>
      </c>
      <c r="AJ1147">
        <v>0</v>
      </c>
      <c r="AK1147" s="13">
        <v>45046</v>
      </c>
      <c r="AL1147">
        <v>0</v>
      </c>
      <c r="AM1147" t="s">
        <v>2405</v>
      </c>
      <c r="AN1147" t="s">
        <v>204</v>
      </c>
      <c r="AO1147" s="13">
        <v>45102</v>
      </c>
      <c r="AP1147" s="13">
        <v>45112</v>
      </c>
      <c r="AR1147"/>
      <c r="AS1147">
        <v>3.44</v>
      </c>
      <c r="AT1147" t="s">
        <v>1874</v>
      </c>
    </row>
    <row r="1148" spans="1:46" ht="20.149999999999999" customHeight="1" x14ac:dyDescent="0.35">
      <c r="A1148">
        <v>1147</v>
      </c>
      <c r="B1148" t="s">
        <v>360</v>
      </c>
      <c r="C1148" t="s">
        <v>11876</v>
      </c>
      <c r="D1148" t="s">
        <v>817</v>
      </c>
      <c r="E1148" t="s">
        <v>98</v>
      </c>
      <c r="G1148" t="s">
        <v>588</v>
      </c>
      <c r="H1148" t="s">
        <v>589</v>
      </c>
      <c r="I1148" t="s">
        <v>640</v>
      </c>
      <c r="J1148" t="s">
        <v>641</v>
      </c>
      <c r="K1148" t="s">
        <v>641</v>
      </c>
      <c r="M1148" t="s">
        <v>207</v>
      </c>
      <c r="N1148">
        <v>0.27</v>
      </c>
      <c r="O1148">
        <v>0.26</v>
      </c>
      <c r="P1148">
        <v>407322</v>
      </c>
      <c r="Q1148">
        <v>1822858</v>
      </c>
      <c r="R1148" s="14">
        <v>44982</v>
      </c>
      <c r="S1148" t="s">
        <v>207</v>
      </c>
      <c r="T1148" s="14">
        <v>44987</v>
      </c>
      <c r="U1148" s="16" t="s">
        <v>1872</v>
      </c>
      <c r="V1148" s="16">
        <v>40</v>
      </c>
      <c r="W1148" s="16" t="s">
        <v>2113</v>
      </c>
      <c r="X1148" t="s">
        <v>207</v>
      </c>
      <c r="Y1148" s="16" t="s">
        <v>1873</v>
      </c>
      <c r="Z1148" s="16" t="s">
        <v>204</v>
      </c>
      <c r="AB1148" s="17">
        <f t="shared" si="170"/>
        <v>27</v>
      </c>
      <c r="AC1148" s="13">
        <v>45026</v>
      </c>
      <c r="AD1148">
        <v>25</v>
      </c>
      <c r="AE1148" s="13">
        <v>45026</v>
      </c>
      <c r="AF1148">
        <v>50</v>
      </c>
      <c r="AG1148" s="13">
        <v>45026</v>
      </c>
      <c r="AH1148">
        <v>2</v>
      </c>
      <c r="AI1148" s="13">
        <v>45031</v>
      </c>
      <c r="AJ1148">
        <v>0</v>
      </c>
      <c r="AK1148" s="13">
        <v>45061</v>
      </c>
      <c r="AL1148">
        <v>0</v>
      </c>
      <c r="AM1148" t="s">
        <v>2405</v>
      </c>
      <c r="AN1148" t="s">
        <v>204</v>
      </c>
      <c r="AO1148" s="13">
        <v>45102</v>
      </c>
      <c r="AP1148" s="13">
        <v>45115</v>
      </c>
      <c r="AR1148"/>
      <c r="AS1148">
        <v>1.84</v>
      </c>
      <c r="AT1148" t="s">
        <v>1874</v>
      </c>
    </row>
    <row r="1149" spans="1:46" ht="20.149999999999999" customHeight="1" x14ac:dyDescent="0.35">
      <c r="A1149">
        <v>1148</v>
      </c>
      <c r="B1149" t="s">
        <v>360</v>
      </c>
      <c r="C1149" t="s">
        <v>11877</v>
      </c>
      <c r="D1149" t="s">
        <v>806</v>
      </c>
      <c r="E1149" t="s">
        <v>98</v>
      </c>
      <c r="G1149" t="s">
        <v>588</v>
      </c>
      <c r="H1149" t="s">
        <v>589</v>
      </c>
      <c r="I1149" t="s">
        <v>640</v>
      </c>
      <c r="J1149" t="s">
        <v>641</v>
      </c>
      <c r="K1149" t="s">
        <v>641</v>
      </c>
      <c r="M1149" t="s">
        <v>207</v>
      </c>
      <c r="N1149">
        <v>0.76</v>
      </c>
      <c r="O1149">
        <v>0.73</v>
      </c>
      <c r="P1149">
        <v>407248</v>
      </c>
      <c r="Q1149">
        <v>1822952</v>
      </c>
      <c r="R1149" s="14">
        <v>44982</v>
      </c>
      <c r="S1149" t="s">
        <v>207</v>
      </c>
      <c r="T1149" s="14">
        <v>44992</v>
      </c>
      <c r="U1149" s="16" t="s">
        <v>1872</v>
      </c>
      <c r="V1149" s="16">
        <v>80</v>
      </c>
      <c r="W1149" s="16" t="s">
        <v>2113</v>
      </c>
      <c r="X1149" t="s">
        <v>207</v>
      </c>
      <c r="Y1149" s="16" t="s">
        <v>1873</v>
      </c>
      <c r="Z1149" s="16" t="s">
        <v>204</v>
      </c>
      <c r="AB1149" s="17">
        <f t="shared" si="170"/>
        <v>76</v>
      </c>
      <c r="AC1149" s="13">
        <v>45028</v>
      </c>
      <c r="AD1149">
        <v>100</v>
      </c>
      <c r="AE1149" s="13">
        <v>45028</v>
      </c>
      <c r="AF1149">
        <v>150</v>
      </c>
      <c r="AG1149" s="13">
        <v>45028</v>
      </c>
      <c r="AH1149">
        <v>5</v>
      </c>
      <c r="AI1149" s="13">
        <v>45024</v>
      </c>
      <c r="AJ1149">
        <v>0</v>
      </c>
      <c r="AK1149" s="13">
        <v>45064</v>
      </c>
      <c r="AL1149">
        <v>0</v>
      </c>
      <c r="AM1149" t="s">
        <v>2405</v>
      </c>
      <c r="AN1149" t="s">
        <v>204</v>
      </c>
      <c r="AO1149" s="13">
        <v>45091</v>
      </c>
      <c r="AP1149" s="13">
        <v>45104</v>
      </c>
      <c r="AR1149"/>
      <c r="AS1149">
        <v>5.6</v>
      </c>
      <c r="AT1149" t="s">
        <v>1874</v>
      </c>
    </row>
    <row r="1150" spans="1:46" ht="20.149999999999999" customHeight="1" x14ac:dyDescent="0.35">
      <c r="A1150">
        <v>1149</v>
      </c>
      <c r="B1150" t="s">
        <v>360</v>
      </c>
      <c r="C1150" t="s">
        <v>11878</v>
      </c>
      <c r="D1150" t="s">
        <v>1881</v>
      </c>
      <c r="E1150" t="s">
        <v>98</v>
      </c>
      <c r="G1150" t="s">
        <v>588</v>
      </c>
      <c r="H1150" t="s">
        <v>589</v>
      </c>
      <c r="I1150" t="s">
        <v>640</v>
      </c>
      <c r="J1150" t="s">
        <v>641</v>
      </c>
      <c r="K1150" t="s">
        <v>641</v>
      </c>
      <c r="M1150" t="s">
        <v>207</v>
      </c>
      <c r="N1150">
        <v>0.28000000000000003</v>
      </c>
      <c r="O1150">
        <v>0.35</v>
      </c>
      <c r="P1150">
        <v>407042</v>
      </c>
      <c r="Q1150">
        <v>1823051</v>
      </c>
      <c r="R1150" s="14">
        <v>44982</v>
      </c>
      <c r="S1150" t="s">
        <v>207</v>
      </c>
      <c r="T1150" s="14">
        <v>44997</v>
      </c>
      <c r="U1150" s="16" t="s">
        <v>1872</v>
      </c>
      <c r="V1150" s="16">
        <v>40</v>
      </c>
      <c r="W1150" s="16" t="s">
        <v>2113</v>
      </c>
      <c r="X1150" t="s">
        <v>207</v>
      </c>
      <c r="Y1150" s="16" t="s">
        <v>1873</v>
      </c>
      <c r="Z1150" s="16" t="s">
        <v>204</v>
      </c>
      <c r="AB1150" s="17">
        <f t="shared" si="170"/>
        <v>28.000000000000004</v>
      </c>
      <c r="AC1150" s="13">
        <v>45031</v>
      </c>
      <c r="AD1150">
        <v>25</v>
      </c>
      <c r="AE1150" s="13">
        <v>45031</v>
      </c>
      <c r="AF1150">
        <v>50</v>
      </c>
      <c r="AG1150" s="13">
        <v>45031</v>
      </c>
      <c r="AH1150">
        <v>2</v>
      </c>
      <c r="AI1150" s="13">
        <v>45027</v>
      </c>
      <c r="AJ1150">
        <v>0</v>
      </c>
      <c r="AK1150" s="13">
        <v>45064</v>
      </c>
      <c r="AL1150">
        <v>0</v>
      </c>
      <c r="AM1150" t="s">
        <v>2405</v>
      </c>
      <c r="AN1150" t="s">
        <v>204</v>
      </c>
      <c r="AO1150" s="13">
        <v>45086</v>
      </c>
      <c r="AP1150" s="13">
        <v>45115</v>
      </c>
      <c r="AR1150"/>
      <c r="AS1150">
        <v>2.4</v>
      </c>
      <c r="AT1150" t="s">
        <v>1874</v>
      </c>
    </row>
    <row r="1151" spans="1:46" ht="20.149999999999999" customHeight="1" x14ac:dyDescent="0.35">
      <c r="A1151">
        <v>1150</v>
      </c>
      <c r="B1151" t="s">
        <v>360</v>
      </c>
      <c r="C1151" t="s">
        <v>11879</v>
      </c>
      <c r="D1151" t="s">
        <v>815</v>
      </c>
      <c r="E1151" t="s">
        <v>98</v>
      </c>
      <c r="G1151" t="s">
        <v>588</v>
      </c>
      <c r="H1151" t="s">
        <v>589</v>
      </c>
      <c r="I1151" t="s">
        <v>640</v>
      </c>
      <c r="J1151" t="s">
        <v>641</v>
      </c>
      <c r="K1151" t="s">
        <v>641</v>
      </c>
      <c r="M1151" t="s">
        <v>207</v>
      </c>
      <c r="N1151">
        <v>0.43</v>
      </c>
      <c r="O1151">
        <v>0.41</v>
      </c>
      <c r="P1151">
        <v>407169</v>
      </c>
      <c r="Q1151">
        <v>1823052</v>
      </c>
      <c r="R1151" s="14">
        <v>44982</v>
      </c>
      <c r="S1151" t="s">
        <v>207</v>
      </c>
      <c r="T1151" s="14">
        <v>45002</v>
      </c>
      <c r="U1151" s="16" t="s">
        <v>1872</v>
      </c>
      <c r="V1151" s="16">
        <v>55</v>
      </c>
      <c r="W1151" s="16" t="s">
        <v>2113</v>
      </c>
      <c r="X1151" t="s">
        <v>207</v>
      </c>
      <c r="Y1151" s="16" t="s">
        <v>1873</v>
      </c>
      <c r="Z1151" s="16" t="s">
        <v>204</v>
      </c>
      <c r="AB1151" s="17">
        <f t="shared" si="170"/>
        <v>43</v>
      </c>
      <c r="AC1151" s="13">
        <v>45035</v>
      </c>
      <c r="AD1151">
        <v>50</v>
      </c>
      <c r="AE1151" s="13">
        <v>45035</v>
      </c>
      <c r="AF1151">
        <v>50</v>
      </c>
      <c r="AG1151" s="13">
        <v>45035</v>
      </c>
      <c r="AH1151">
        <v>3</v>
      </c>
      <c r="AI1151" s="13">
        <v>45030</v>
      </c>
      <c r="AJ1151">
        <v>0</v>
      </c>
      <c r="AK1151" s="13">
        <v>45067</v>
      </c>
      <c r="AL1151">
        <v>0</v>
      </c>
      <c r="AM1151" t="s">
        <v>2405</v>
      </c>
      <c r="AN1151" t="s">
        <v>204</v>
      </c>
      <c r="AO1151" s="13">
        <v>45086</v>
      </c>
      <c r="AP1151" s="13">
        <v>45115</v>
      </c>
      <c r="AR1151"/>
      <c r="AS1151">
        <v>2.88</v>
      </c>
      <c r="AT1151" t="s">
        <v>1874</v>
      </c>
    </row>
    <row r="1152" spans="1:46" ht="20.149999999999999" customHeight="1" x14ac:dyDescent="0.35">
      <c r="A1152">
        <v>1151</v>
      </c>
      <c r="B1152" t="s">
        <v>360</v>
      </c>
      <c r="C1152" t="s">
        <v>11880</v>
      </c>
      <c r="D1152" t="s">
        <v>814</v>
      </c>
      <c r="E1152" t="s">
        <v>98</v>
      </c>
      <c r="G1152" t="s">
        <v>588</v>
      </c>
      <c r="H1152" t="s">
        <v>589</v>
      </c>
      <c r="I1152" t="s">
        <v>640</v>
      </c>
      <c r="J1152" t="s">
        <v>641</v>
      </c>
      <c r="K1152" t="s">
        <v>641</v>
      </c>
      <c r="M1152" t="s">
        <v>207</v>
      </c>
      <c r="N1152">
        <v>0.41</v>
      </c>
      <c r="O1152">
        <v>0.4</v>
      </c>
      <c r="P1152">
        <v>407199</v>
      </c>
      <c r="Q1152">
        <v>1823014</v>
      </c>
      <c r="R1152" s="14">
        <v>44982</v>
      </c>
      <c r="S1152" t="s">
        <v>207</v>
      </c>
      <c r="T1152" s="14">
        <v>45007</v>
      </c>
      <c r="U1152" s="16" t="s">
        <v>1872</v>
      </c>
      <c r="V1152" s="16">
        <v>50</v>
      </c>
      <c r="W1152" s="16" t="s">
        <v>2113</v>
      </c>
      <c r="X1152" t="s">
        <v>207</v>
      </c>
      <c r="Y1152" s="16" t="s">
        <v>1873</v>
      </c>
      <c r="Z1152" s="16" t="s">
        <v>204</v>
      </c>
      <c r="AB1152" s="17">
        <f t="shared" si="170"/>
        <v>41</v>
      </c>
      <c r="AC1152" s="13">
        <v>45040</v>
      </c>
      <c r="AD1152">
        <v>50</v>
      </c>
      <c r="AE1152" s="13">
        <v>45040</v>
      </c>
      <c r="AF1152">
        <v>50</v>
      </c>
      <c r="AG1152" s="13">
        <v>45040</v>
      </c>
      <c r="AH1152">
        <v>3</v>
      </c>
      <c r="AI1152" s="13">
        <v>45036</v>
      </c>
      <c r="AJ1152">
        <v>0</v>
      </c>
      <c r="AK1152" s="13">
        <v>45073</v>
      </c>
      <c r="AL1152">
        <v>0</v>
      </c>
      <c r="AM1152" t="s">
        <v>2405</v>
      </c>
      <c r="AN1152" t="s">
        <v>204</v>
      </c>
      <c r="AO1152" s="13">
        <v>45104</v>
      </c>
      <c r="AP1152" s="13">
        <v>45117</v>
      </c>
      <c r="AR1152"/>
      <c r="AS1152">
        <v>3.12</v>
      </c>
      <c r="AT1152" t="s">
        <v>1874</v>
      </c>
    </row>
    <row r="1153" spans="1:46" ht="20.149999999999999" customHeight="1" x14ac:dyDescent="0.35">
      <c r="A1153">
        <v>1152</v>
      </c>
      <c r="B1153" t="s">
        <v>360</v>
      </c>
      <c r="C1153" t="s">
        <v>11881</v>
      </c>
      <c r="D1153" t="s">
        <v>670</v>
      </c>
      <c r="E1153" t="s">
        <v>98</v>
      </c>
      <c r="G1153" t="s">
        <v>588</v>
      </c>
      <c r="H1153" t="s">
        <v>589</v>
      </c>
      <c r="I1153" t="s">
        <v>640</v>
      </c>
      <c r="J1153" t="s">
        <v>641</v>
      </c>
      <c r="K1153" t="s">
        <v>641</v>
      </c>
      <c r="M1153" t="s">
        <v>207</v>
      </c>
      <c r="N1153">
        <v>0.43</v>
      </c>
      <c r="O1153">
        <v>0.4</v>
      </c>
      <c r="P1153">
        <v>407229</v>
      </c>
      <c r="Q1153">
        <v>1822979</v>
      </c>
      <c r="R1153" s="14">
        <v>44982</v>
      </c>
      <c r="S1153" t="s">
        <v>207</v>
      </c>
      <c r="T1153" s="14">
        <v>45012</v>
      </c>
      <c r="U1153" s="16" t="s">
        <v>1872</v>
      </c>
      <c r="V1153" s="16">
        <v>50</v>
      </c>
      <c r="W1153" s="16" t="s">
        <v>2113</v>
      </c>
      <c r="X1153" t="s">
        <v>207</v>
      </c>
      <c r="Y1153" s="16" t="s">
        <v>1873</v>
      </c>
      <c r="Z1153" s="16" t="s">
        <v>204</v>
      </c>
      <c r="AB1153" s="17">
        <f t="shared" si="170"/>
        <v>43</v>
      </c>
      <c r="AC1153" s="13">
        <v>45046</v>
      </c>
      <c r="AD1153">
        <v>50</v>
      </c>
      <c r="AE1153" s="13">
        <v>45046</v>
      </c>
      <c r="AF1153">
        <v>50</v>
      </c>
      <c r="AG1153" s="13">
        <v>45046</v>
      </c>
      <c r="AH1153">
        <v>3</v>
      </c>
      <c r="AI1153" s="13">
        <v>45041</v>
      </c>
      <c r="AJ1153">
        <v>0</v>
      </c>
      <c r="AK1153" s="13">
        <v>45074</v>
      </c>
      <c r="AL1153">
        <v>0</v>
      </c>
      <c r="AM1153" t="s">
        <v>2405</v>
      </c>
      <c r="AN1153" t="s">
        <v>204</v>
      </c>
      <c r="AO1153" s="13">
        <v>45108</v>
      </c>
      <c r="AP1153" s="13">
        <v>45122</v>
      </c>
      <c r="AR1153"/>
      <c r="AS1153">
        <v>2.56</v>
      </c>
      <c r="AT1153" t="s">
        <v>1874</v>
      </c>
    </row>
    <row r="1154" spans="1:46" ht="20.149999999999999" customHeight="1" x14ac:dyDescent="0.35">
      <c r="A1154">
        <v>1153</v>
      </c>
      <c r="B1154" t="s">
        <v>360</v>
      </c>
      <c r="C1154" t="s">
        <v>11882</v>
      </c>
      <c r="D1154" t="s">
        <v>818</v>
      </c>
      <c r="E1154" t="s">
        <v>98</v>
      </c>
      <c r="G1154" t="s">
        <v>588</v>
      </c>
      <c r="H1154" t="s">
        <v>589</v>
      </c>
      <c r="I1154" t="s">
        <v>640</v>
      </c>
      <c r="J1154" t="s">
        <v>641</v>
      </c>
      <c r="K1154" t="s">
        <v>641</v>
      </c>
      <c r="M1154" t="s">
        <v>207</v>
      </c>
      <c r="N1154">
        <v>0.36</v>
      </c>
      <c r="O1154">
        <v>0.35</v>
      </c>
      <c r="P1154">
        <v>407299</v>
      </c>
      <c r="Q1154">
        <v>1822882</v>
      </c>
      <c r="R1154" s="14">
        <v>44963</v>
      </c>
      <c r="S1154" t="s">
        <v>207</v>
      </c>
      <c r="T1154" s="14">
        <v>44970</v>
      </c>
      <c r="U1154" s="16" t="s">
        <v>1872</v>
      </c>
      <c r="V1154" s="16">
        <v>40</v>
      </c>
      <c r="W1154" s="16" t="s">
        <v>2113</v>
      </c>
      <c r="X1154" t="s">
        <v>207</v>
      </c>
      <c r="Y1154" s="16" t="s">
        <v>1873</v>
      </c>
      <c r="Z1154" s="16" t="s">
        <v>204</v>
      </c>
      <c r="AB1154" s="17">
        <f t="shared" si="170"/>
        <v>36</v>
      </c>
      <c r="AC1154" s="13">
        <v>45002</v>
      </c>
      <c r="AD1154">
        <v>25</v>
      </c>
      <c r="AE1154" s="13">
        <v>45002</v>
      </c>
      <c r="AF1154">
        <v>50</v>
      </c>
      <c r="AG1154" s="13">
        <v>45002</v>
      </c>
      <c r="AH1154">
        <v>3</v>
      </c>
      <c r="AI1154" s="13">
        <v>44998</v>
      </c>
      <c r="AJ1154">
        <v>0</v>
      </c>
      <c r="AK1154" s="13">
        <v>45035</v>
      </c>
      <c r="AL1154">
        <v>0</v>
      </c>
      <c r="AM1154" t="s">
        <v>2405</v>
      </c>
      <c r="AN1154" t="s">
        <v>204</v>
      </c>
      <c r="AO1154" s="13">
        <v>45110</v>
      </c>
      <c r="AP1154" s="13">
        <v>45120</v>
      </c>
      <c r="AR1154"/>
      <c r="AS1154">
        <v>2.4</v>
      </c>
      <c r="AT1154" t="s">
        <v>1874</v>
      </c>
    </row>
    <row r="1155" spans="1:46" ht="20.149999999999999" customHeight="1" x14ac:dyDescent="0.35">
      <c r="A1155">
        <v>1154</v>
      </c>
      <c r="B1155" t="s">
        <v>360</v>
      </c>
      <c r="C1155" t="s">
        <v>11883</v>
      </c>
      <c r="D1155" t="s">
        <v>809</v>
      </c>
      <c r="E1155" t="s">
        <v>98</v>
      </c>
      <c r="G1155" t="s">
        <v>588</v>
      </c>
      <c r="H1155" t="s">
        <v>589</v>
      </c>
      <c r="I1155" t="s">
        <v>640</v>
      </c>
      <c r="J1155" t="s">
        <v>641</v>
      </c>
      <c r="K1155" t="s">
        <v>641</v>
      </c>
      <c r="M1155" t="s">
        <v>207</v>
      </c>
      <c r="N1155">
        <v>0.76</v>
      </c>
      <c r="O1155">
        <v>0.76</v>
      </c>
      <c r="P1155">
        <v>407300</v>
      </c>
      <c r="Q1155">
        <v>1822880</v>
      </c>
      <c r="R1155" s="14">
        <v>44963</v>
      </c>
      <c r="S1155" t="s">
        <v>207</v>
      </c>
      <c r="T1155" s="14">
        <v>44970</v>
      </c>
      <c r="U1155" s="16" t="s">
        <v>1872</v>
      </c>
      <c r="V1155" s="16">
        <v>80</v>
      </c>
      <c r="W1155" s="16" t="s">
        <v>2113</v>
      </c>
      <c r="X1155" t="s">
        <v>207</v>
      </c>
      <c r="Y1155" s="16" t="s">
        <v>1873</v>
      </c>
      <c r="Z1155" s="16" t="s">
        <v>204</v>
      </c>
      <c r="AB1155" s="17">
        <f t="shared" si="170"/>
        <v>76</v>
      </c>
      <c r="AC1155" s="13">
        <v>45003</v>
      </c>
      <c r="AD1155">
        <v>50</v>
      </c>
      <c r="AE1155" s="13">
        <v>45003</v>
      </c>
      <c r="AF1155">
        <v>100</v>
      </c>
      <c r="AG1155" s="13">
        <v>45003</v>
      </c>
      <c r="AH1155">
        <v>4</v>
      </c>
      <c r="AI1155" s="13">
        <v>44998</v>
      </c>
      <c r="AJ1155">
        <v>0</v>
      </c>
      <c r="AK1155" s="13">
        <v>45036</v>
      </c>
      <c r="AL1155">
        <v>0</v>
      </c>
      <c r="AM1155" t="s">
        <v>2405</v>
      </c>
      <c r="AN1155" t="s">
        <v>204</v>
      </c>
      <c r="AO1155" s="13">
        <v>45093</v>
      </c>
      <c r="AP1155" s="13">
        <v>45109</v>
      </c>
      <c r="AR1155"/>
      <c r="AS1155">
        <v>5.76</v>
      </c>
      <c r="AT1155" t="s">
        <v>1874</v>
      </c>
    </row>
    <row r="1156" spans="1:46" ht="20.149999999999999" customHeight="1" x14ac:dyDescent="0.35">
      <c r="A1156">
        <v>1155</v>
      </c>
      <c r="B1156" t="s">
        <v>360</v>
      </c>
      <c r="C1156" t="s">
        <v>11884</v>
      </c>
      <c r="D1156" t="s">
        <v>1882</v>
      </c>
      <c r="E1156" t="s">
        <v>98</v>
      </c>
      <c r="G1156" t="s">
        <v>588</v>
      </c>
      <c r="H1156" t="s">
        <v>589</v>
      </c>
      <c r="I1156" t="s">
        <v>640</v>
      </c>
      <c r="J1156" t="s">
        <v>641</v>
      </c>
      <c r="K1156" t="s">
        <v>641</v>
      </c>
      <c r="M1156" t="s">
        <v>207</v>
      </c>
      <c r="N1156">
        <v>0.83</v>
      </c>
      <c r="O1156">
        <v>0.98</v>
      </c>
      <c r="P1156">
        <v>407490</v>
      </c>
      <c r="Q1156">
        <v>1823095</v>
      </c>
      <c r="R1156" s="14">
        <v>44963</v>
      </c>
      <c r="S1156" t="s">
        <v>207</v>
      </c>
      <c r="T1156" s="14">
        <v>44973</v>
      </c>
      <c r="U1156" s="16" t="s">
        <v>1872</v>
      </c>
      <c r="V1156" s="16">
        <v>120</v>
      </c>
      <c r="W1156" s="16" t="s">
        <v>2113</v>
      </c>
      <c r="X1156" t="s">
        <v>207</v>
      </c>
      <c r="Y1156" s="16" t="s">
        <v>1873</v>
      </c>
      <c r="Z1156" s="16" t="s">
        <v>204</v>
      </c>
      <c r="AB1156" s="17">
        <f t="shared" ref="AB1156:AB1219" si="175">N1156*100</f>
        <v>83</v>
      </c>
      <c r="AC1156" s="13">
        <v>45003</v>
      </c>
      <c r="AD1156">
        <v>100</v>
      </c>
      <c r="AE1156" s="13">
        <v>45003</v>
      </c>
      <c r="AF1156">
        <v>150</v>
      </c>
      <c r="AG1156" s="13">
        <v>45003</v>
      </c>
      <c r="AH1156">
        <v>4</v>
      </c>
      <c r="AI1156" s="13">
        <v>44999</v>
      </c>
      <c r="AJ1156">
        <v>0</v>
      </c>
      <c r="AK1156" s="13">
        <v>45036</v>
      </c>
      <c r="AL1156">
        <v>0</v>
      </c>
      <c r="AM1156" t="s">
        <v>2405</v>
      </c>
      <c r="AN1156" t="s">
        <v>204</v>
      </c>
      <c r="AO1156" s="13">
        <v>45092</v>
      </c>
      <c r="AP1156" s="13">
        <v>45115</v>
      </c>
      <c r="AR1156"/>
      <c r="AS1156">
        <v>7.2</v>
      </c>
      <c r="AT1156" t="s">
        <v>1874</v>
      </c>
    </row>
    <row r="1157" spans="1:46" ht="20.149999999999999" customHeight="1" x14ac:dyDescent="0.35">
      <c r="A1157">
        <v>1156</v>
      </c>
      <c r="B1157" t="s">
        <v>360</v>
      </c>
      <c r="C1157" t="s">
        <v>11885</v>
      </c>
      <c r="D1157" t="s">
        <v>1883</v>
      </c>
      <c r="E1157" t="s">
        <v>98</v>
      </c>
      <c r="G1157" t="s">
        <v>588</v>
      </c>
      <c r="H1157" t="s">
        <v>589</v>
      </c>
      <c r="I1157" t="s">
        <v>640</v>
      </c>
      <c r="J1157" t="s">
        <v>641</v>
      </c>
      <c r="K1157" t="s">
        <v>641</v>
      </c>
      <c r="M1157" t="s">
        <v>207</v>
      </c>
      <c r="N1157">
        <v>1.5</v>
      </c>
      <c r="O1157">
        <v>1.63</v>
      </c>
      <c r="P1157">
        <v>407116</v>
      </c>
      <c r="Q1157">
        <v>1823420</v>
      </c>
      <c r="R1157" s="14">
        <v>44963</v>
      </c>
      <c r="S1157" t="s">
        <v>207</v>
      </c>
      <c r="T1157" s="14">
        <v>44968</v>
      </c>
      <c r="U1157" s="16" t="s">
        <v>1872</v>
      </c>
      <c r="V1157" s="16">
        <v>160</v>
      </c>
      <c r="W1157" s="16" t="s">
        <v>2113</v>
      </c>
      <c r="X1157" t="s">
        <v>207</v>
      </c>
      <c r="Y1157" s="16" t="s">
        <v>1873</v>
      </c>
      <c r="Z1157" s="16" t="s">
        <v>204</v>
      </c>
      <c r="AB1157" s="17">
        <f t="shared" si="175"/>
        <v>150</v>
      </c>
      <c r="AC1157" s="13">
        <v>45002</v>
      </c>
      <c r="AD1157">
        <v>150</v>
      </c>
      <c r="AE1157" s="13">
        <v>45002</v>
      </c>
      <c r="AF1157">
        <v>200</v>
      </c>
      <c r="AG1157" s="13">
        <v>45002</v>
      </c>
      <c r="AH1157">
        <v>10</v>
      </c>
      <c r="AI1157" s="13">
        <v>44998</v>
      </c>
      <c r="AJ1157">
        <v>0</v>
      </c>
      <c r="AK1157" s="13">
        <v>45036</v>
      </c>
      <c r="AL1157">
        <v>0</v>
      </c>
      <c r="AM1157" t="s">
        <v>2405</v>
      </c>
      <c r="AN1157" t="s">
        <v>204</v>
      </c>
      <c r="AO1157" s="13">
        <v>45092</v>
      </c>
      <c r="AP1157" s="13">
        <v>45107</v>
      </c>
      <c r="AR1157"/>
      <c r="AS1157">
        <v>11.6</v>
      </c>
      <c r="AT1157" t="s">
        <v>1874</v>
      </c>
    </row>
    <row r="1158" spans="1:46" ht="20.149999999999999" customHeight="1" x14ac:dyDescent="0.35">
      <c r="A1158">
        <v>1157</v>
      </c>
      <c r="B1158" t="s">
        <v>360</v>
      </c>
      <c r="C1158" t="s">
        <v>11886</v>
      </c>
      <c r="D1158" t="s">
        <v>830</v>
      </c>
      <c r="E1158" t="s">
        <v>98</v>
      </c>
      <c r="G1158" t="s">
        <v>588</v>
      </c>
      <c r="H1158" t="s">
        <v>589</v>
      </c>
      <c r="I1158" t="s">
        <v>640</v>
      </c>
      <c r="J1158" t="s">
        <v>641</v>
      </c>
      <c r="K1158" t="s">
        <v>641</v>
      </c>
      <c r="M1158" t="s">
        <v>207</v>
      </c>
      <c r="N1158">
        <v>0.57999999999999996</v>
      </c>
      <c r="O1158">
        <v>0.55000000000000004</v>
      </c>
      <c r="P1158">
        <v>407270</v>
      </c>
      <c r="Q1158">
        <v>1823417</v>
      </c>
      <c r="R1158" s="14">
        <v>44963</v>
      </c>
      <c r="S1158" t="s">
        <v>207</v>
      </c>
      <c r="T1158" s="14">
        <v>44967</v>
      </c>
      <c r="U1158" s="16" t="s">
        <v>1872</v>
      </c>
      <c r="V1158" s="16">
        <v>70</v>
      </c>
      <c r="W1158" s="16" t="s">
        <v>2113</v>
      </c>
      <c r="X1158" t="s">
        <v>207</v>
      </c>
      <c r="Y1158" s="16" t="s">
        <v>1873</v>
      </c>
      <c r="Z1158" s="16" t="s">
        <v>204</v>
      </c>
      <c r="AB1158" s="17">
        <f t="shared" si="175"/>
        <v>57.999999999999993</v>
      </c>
      <c r="AC1158" s="13">
        <v>45003</v>
      </c>
      <c r="AD1158">
        <v>50</v>
      </c>
      <c r="AE1158" s="13">
        <v>45003</v>
      </c>
      <c r="AF1158">
        <v>100</v>
      </c>
      <c r="AG1158" s="13">
        <v>45003</v>
      </c>
      <c r="AH1158">
        <v>4</v>
      </c>
      <c r="AI1158" s="13">
        <v>44999</v>
      </c>
      <c r="AJ1158">
        <v>0</v>
      </c>
      <c r="AK1158" s="13">
        <v>45037</v>
      </c>
      <c r="AL1158">
        <v>0</v>
      </c>
      <c r="AM1158" t="s">
        <v>2405</v>
      </c>
      <c r="AN1158" t="s">
        <v>204</v>
      </c>
      <c r="AO1158" s="13">
        <v>45082</v>
      </c>
      <c r="AP1158" s="13">
        <v>45121</v>
      </c>
      <c r="AR1158"/>
      <c r="AS1158">
        <v>4</v>
      </c>
      <c r="AT1158" t="s">
        <v>1874</v>
      </c>
    </row>
    <row r="1159" spans="1:46" ht="20.149999999999999" customHeight="1" x14ac:dyDescent="0.35">
      <c r="A1159">
        <v>1158</v>
      </c>
      <c r="B1159" t="s">
        <v>360</v>
      </c>
      <c r="C1159" t="s">
        <v>11887</v>
      </c>
      <c r="D1159" t="s">
        <v>833</v>
      </c>
      <c r="E1159" t="s">
        <v>98</v>
      </c>
      <c r="G1159" t="s">
        <v>588</v>
      </c>
      <c r="H1159" t="s">
        <v>589</v>
      </c>
      <c r="I1159" t="s">
        <v>640</v>
      </c>
      <c r="J1159" t="s">
        <v>641</v>
      </c>
      <c r="K1159" t="s">
        <v>641</v>
      </c>
      <c r="M1159" t="s">
        <v>207</v>
      </c>
      <c r="N1159">
        <v>1.54</v>
      </c>
      <c r="O1159">
        <v>1.83</v>
      </c>
      <c r="P1159">
        <v>406986</v>
      </c>
      <c r="Q1159">
        <v>1823270</v>
      </c>
      <c r="R1159" s="14">
        <v>44963</v>
      </c>
      <c r="S1159" t="s">
        <v>207</v>
      </c>
      <c r="T1159" s="14">
        <v>44967</v>
      </c>
      <c r="U1159" s="16" t="s">
        <v>1872</v>
      </c>
      <c r="V1159" s="16">
        <v>240</v>
      </c>
      <c r="W1159" s="16" t="s">
        <v>2113</v>
      </c>
      <c r="X1159" t="s">
        <v>207</v>
      </c>
      <c r="Y1159" s="16" t="s">
        <v>1873</v>
      </c>
      <c r="Z1159" s="16" t="s">
        <v>204</v>
      </c>
      <c r="AB1159" s="17">
        <f t="shared" si="175"/>
        <v>154</v>
      </c>
      <c r="AC1159" s="13">
        <v>45004</v>
      </c>
      <c r="AD1159">
        <v>150</v>
      </c>
      <c r="AE1159" s="13">
        <v>45004</v>
      </c>
      <c r="AF1159">
        <v>200</v>
      </c>
      <c r="AG1159" s="13">
        <v>45004</v>
      </c>
      <c r="AH1159">
        <v>12</v>
      </c>
      <c r="AI1159" s="13">
        <v>45000</v>
      </c>
      <c r="AJ1159">
        <v>0</v>
      </c>
      <c r="AK1159" s="13">
        <v>45036</v>
      </c>
      <c r="AL1159">
        <v>0</v>
      </c>
      <c r="AM1159" t="s">
        <v>2405</v>
      </c>
      <c r="AN1159" t="s">
        <v>204</v>
      </c>
      <c r="AO1159" s="13">
        <v>45092</v>
      </c>
      <c r="AP1159" s="13">
        <v>45105</v>
      </c>
      <c r="AR1159"/>
      <c r="AS1159">
        <v>13.12</v>
      </c>
      <c r="AT1159" t="s">
        <v>1874</v>
      </c>
    </row>
    <row r="1160" spans="1:46" ht="20.149999999999999" customHeight="1" x14ac:dyDescent="0.35">
      <c r="A1160">
        <v>1159</v>
      </c>
      <c r="B1160" t="s">
        <v>360</v>
      </c>
      <c r="C1160" t="s">
        <v>11888</v>
      </c>
      <c r="D1160" t="s">
        <v>1884</v>
      </c>
      <c r="E1160" t="s">
        <v>98</v>
      </c>
      <c r="G1160" t="s">
        <v>588</v>
      </c>
      <c r="H1160" t="s">
        <v>589</v>
      </c>
      <c r="I1160" t="s">
        <v>640</v>
      </c>
      <c r="J1160" t="s">
        <v>641</v>
      </c>
      <c r="K1160" t="s">
        <v>641</v>
      </c>
      <c r="M1160" t="s">
        <v>207</v>
      </c>
      <c r="N1160">
        <v>0.2</v>
      </c>
      <c r="O1160">
        <v>0.2</v>
      </c>
      <c r="P1160">
        <v>406969</v>
      </c>
      <c r="Q1160">
        <v>1823142</v>
      </c>
      <c r="R1160" s="14">
        <v>44963</v>
      </c>
      <c r="S1160" t="s">
        <v>207</v>
      </c>
      <c r="T1160" s="14">
        <v>44972</v>
      </c>
      <c r="U1160" s="16" t="s">
        <v>1872</v>
      </c>
      <c r="V1160" s="16">
        <v>30</v>
      </c>
      <c r="W1160" s="16" t="s">
        <v>2113</v>
      </c>
      <c r="X1160" t="s">
        <v>207</v>
      </c>
      <c r="Y1160" s="16" t="s">
        <v>1873</v>
      </c>
      <c r="Z1160" s="16" t="s">
        <v>204</v>
      </c>
      <c r="AB1160" s="17">
        <f t="shared" si="175"/>
        <v>20</v>
      </c>
      <c r="AC1160" s="13">
        <v>45001</v>
      </c>
      <c r="AD1160">
        <v>50</v>
      </c>
      <c r="AE1160" s="13">
        <v>45001</v>
      </c>
      <c r="AF1160">
        <v>50</v>
      </c>
      <c r="AG1160" s="13">
        <v>45001</v>
      </c>
      <c r="AH1160">
        <v>2</v>
      </c>
      <c r="AI1160" s="13">
        <v>44997</v>
      </c>
      <c r="AJ1160">
        <v>0</v>
      </c>
      <c r="AK1160" s="13">
        <v>45034</v>
      </c>
      <c r="AL1160">
        <v>0</v>
      </c>
      <c r="AM1160" t="s">
        <v>2405</v>
      </c>
      <c r="AN1160" t="s">
        <v>204</v>
      </c>
      <c r="AO1160" s="13">
        <v>45094</v>
      </c>
      <c r="AP1160" s="13">
        <v>45109</v>
      </c>
      <c r="AR1160"/>
      <c r="AS1160">
        <v>1.6</v>
      </c>
      <c r="AT1160" t="s">
        <v>1874</v>
      </c>
    </row>
    <row r="1161" spans="1:46" ht="20.149999999999999" customHeight="1" x14ac:dyDescent="0.35">
      <c r="A1161">
        <v>1160</v>
      </c>
      <c r="B1161" t="s">
        <v>360</v>
      </c>
      <c r="C1161" t="s">
        <v>11889</v>
      </c>
      <c r="D1161" t="s">
        <v>1885</v>
      </c>
      <c r="E1161" t="s">
        <v>98</v>
      </c>
      <c r="G1161" t="s">
        <v>588</v>
      </c>
      <c r="H1161" t="s">
        <v>589</v>
      </c>
      <c r="I1161" t="s">
        <v>640</v>
      </c>
      <c r="J1161" t="s">
        <v>641</v>
      </c>
      <c r="K1161" t="s">
        <v>641</v>
      </c>
      <c r="M1161" t="s">
        <v>207</v>
      </c>
      <c r="N1161">
        <v>0.86</v>
      </c>
      <c r="O1161">
        <v>1.03</v>
      </c>
      <c r="P1161">
        <v>407246</v>
      </c>
      <c r="Q1161">
        <v>1823429</v>
      </c>
      <c r="R1161" s="14">
        <v>44963</v>
      </c>
      <c r="S1161" t="s">
        <v>207</v>
      </c>
      <c r="T1161" s="14">
        <v>44972</v>
      </c>
      <c r="U1161" s="16" t="s">
        <v>1872</v>
      </c>
      <c r="V1161" s="16">
        <v>120</v>
      </c>
      <c r="W1161" s="16" t="s">
        <v>2113</v>
      </c>
      <c r="X1161" t="s">
        <v>207</v>
      </c>
      <c r="Y1161" s="16" t="s">
        <v>1873</v>
      </c>
      <c r="Z1161" s="16" t="s">
        <v>204</v>
      </c>
      <c r="AB1161" s="17">
        <f t="shared" si="175"/>
        <v>86</v>
      </c>
      <c r="AC1161" s="13">
        <v>45000</v>
      </c>
      <c r="AD1161">
        <v>100</v>
      </c>
      <c r="AE1161" s="13">
        <v>45000</v>
      </c>
      <c r="AF1161">
        <v>150</v>
      </c>
      <c r="AG1161" s="13">
        <v>45000</v>
      </c>
      <c r="AH1161">
        <v>6</v>
      </c>
      <c r="AI1161" s="13">
        <v>44996</v>
      </c>
      <c r="AJ1161">
        <v>0</v>
      </c>
      <c r="AK1161" s="13">
        <v>45033</v>
      </c>
      <c r="AL1161">
        <v>0</v>
      </c>
      <c r="AM1161" t="s">
        <v>2405</v>
      </c>
      <c r="AN1161" t="s">
        <v>204</v>
      </c>
      <c r="AO1161" s="13">
        <v>45092</v>
      </c>
      <c r="AP1161" s="13">
        <v>45112</v>
      </c>
      <c r="AR1161"/>
      <c r="AS1161">
        <v>7.6</v>
      </c>
      <c r="AT1161" t="s">
        <v>1874</v>
      </c>
    </row>
    <row r="1162" spans="1:46" ht="20.149999999999999" customHeight="1" x14ac:dyDescent="0.35">
      <c r="A1162">
        <v>1161</v>
      </c>
      <c r="B1162" t="s">
        <v>360</v>
      </c>
      <c r="C1162" t="s">
        <v>11890</v>
      </c>
      <c r="D1162" t="s">
        <v>835</v>
      </c>
      <c r="E1162" t="s">
        <v>98</v>
      </c>
      <c r="G1162" t="s">
        <v>588</v>
      </c>
      <c r="H1162" t="s">
        <v>589</v>
      </c>
      <c r="I1162" t="s">
        <v>640</v>
      </c>
      <c r="J1162" t="s">
        <v>641</v>
      </c>
      <c r="K1162" t="s">
        <v>641</v>
      </c>
      <c r="M1162" t="s">
        <v>207</v>
      </c>
      <c r="N1162">
        <v>0.75</v>
      </c>
      <c r="O1162">
        <v>0.79</v>
      </c>
      <c r="P1162">
        <v>407104</v>
      </c>
      <c r="Q1162">
        <v>1823449</v>
      </c>
      <c r="R1162" s="14">
        <v>44963</v>
      </c>
      <c r="S1162" t="s">
        <v>207</v>
      </c>
      <c r="T1162" s="14">
        <v>44967</v>
      </c>
      <c r="U1162" s="16" t="s">
        <v>1872</v>
      </c>
      <c r="V1162" s="16">
        <v>80</v>
      </c>
      <c r="W1162" s="16" t="s">
        <v>2113</v>
      </c>
      <c r="X1162" t="s">
        <v>207</v>
      </c>
      <c r="Y1162" s="16" t="s">
        <v>1873</v>
      </c>
      <c r="Z1162" s="16" t="s">
        <v>204</v>
      </c>
      <c r="AB1162" s="17">
        <f t="shared" si="175"/>
        <v>75</v>
      </c>
      <c r="AC1162" s="13">
        <v>45001</v>
      </c>
      <c r="AD1162">
        <v>50</v>
      </c>
      <c r="AE1162" s="13">
        <v>45001</v>
      </c>
      <c r="AF1162">
        <v>100</v>
      </c>
      <c r="AG1162" s="13">
        <v>45001</v>
      </c>
      <c r="AH1162">
        <v>4</v>
      </c>
      <c r="AI1162" s="13">
        <v>44998</v>
      </c>
      <c r="AJ1162">
        <v>0</v>
      </c>
      <c r="AK1162" s="13">
        <v>45035</v>
      </c>
      <c r="AL1162">
        <v>0</v>
      </c>
      <c r="AM1162" t="s">
        <v>2405</v>
      </c>
      <c r="AN1162" t="s">
        <v>204</v>
      </c>
      <c r="AO1162" s="13">
        <v>45083</v>
      </c>
      <c r="AP1162" s="13">
        <v>45108</v>
      </c>
      <c r="AR1162"/>
      <c r="AS1162">
        <v>5.68</v>
      </c>
      <c r="AT1162" t="s">
        <v>1874</v>
      </c>
    </row>
    <row r="1163" spans="1:46" ht="20.149999999999999" customHeight="1" x14ac:dyDescent="0.35">
      <c r="A1163">
        <v>1162</v>
      </c>
      <c r="B1163" t="s">
        <v>360</v>
      </c>
      <c r="C1163" t="s">
        <v>11891</v>
      </c>
      <c r="D1163" t="s">
        <v>1886</v>
      </c>
      <c r="E1163" t="s">
        <v>98</v>
      </c>
      <c r="G1163" t="s">
        <v>588</v>
      </c>
      <c r="H1163" t="s">
        <v>589</v>
      </c>
      <c r="I1163" t="s">
        <v>640</v>
      </c>
      <c r="J1163" t="s">
        <v>641</v>
      </c>
      <c r="K1163" t="s">
        <v>641</v>
      </c>
      <c r="M1163" t="s">
        <v>207</v>
      </c>
      <c r="N1163">
        <v>1.1499999999999999</v>
      </c>
      <c r="O1163">
        <v>1.2</v>
      </c>
      <c r="P1163">
        <v>407011</v>
      </c>
      <c r="Q1163">
        <v>1823363</v>
      </c>
      <c r="R1163" s="14">
        <v>44963</v>
      </c>
      <c r="S1163" t="s">
        <v>207</v>
      </c>
      <c r="T1163" s="14">
        <v>44972</v>
      </c>
      <c r="U1163" s="16" t="s">
        <v>1872</v>
      </c>
      <c r="V1163" s="16">
        <v>160</v>
      </c>
      <c r="W1163" s="16" t="s">
        <v>2113</v>
      </c>
      <c r="X1163" t="s">
        <v>207</v>
      </c>
      <c r="Y1163" s="16" t="s">
        <v>1873</v>
      </c>
      <c r="Z1163" s="16" t="s">
        <v>204</v>
      </c>
      <c r="AB1163" s="17">
        <f t="shared" si="175"/>
        <v>114.99999999999999</v>
      </c>
      <c r="AC1163" s="13">
        <v>45004</v>
      </c>
      <c r="AD1163">
        <v>100</v>
      </c>
      <c r="AE1163" s="13">
        <v>45004</v>
      </c>
      <c r="AF1163">
        <v>200</v>
      </c>
      <c r="AG1163" s="13">
        <v>45004</v>
      </c>
      <c r="AH1163">
        <v>11</v>
      </c>
      <c r="AI1163" s="13">
        <v>45000</v>
      </c>
      <c r="AJ1163">
        <v>0</v>
      </c>
      <c r="AK1163" s="13">
        <v>45037</v>
      </c>
      <c r="AL1163">
        <v>0</v>
      </c>
      <c r="AM1163" t="s">
        <v>2405</v>
      </c>
      <c r="AN1163" t="s">
        <v>204</v>
      </c>
      <c r="AO1163" s="13">
        <v>45112</v>
      </c>
      <c r="AP1163" s="13">
        <v>45127</v>
      </c>
      <c r="AR1163"/>
      <c r="AS1163">
        <v>7.84</v>
      </c>
      <c r="AT1163" t="s">
        <v>1874</v>
      </c>
    </row>
    <row r="1164" spans="1:46" ht="20.149999999999999" customHeight="1" x14ac:dyDescent="0.35">
      <c r="A1164">
        <v>1163</v>
      </c>
      <c r="B1164" t="s">
        <v>360</v>
      </c>
      <c r="C1164" t="s">
        <v>11892</v>
      </c>
      <c r="D1164" t="s">
        <v>1887</v>
      </c>
      <c r="E1164" t="s">
        <v>98</v>
      </c>
      <c r="G1164" t="s">
        <v>588</v>
      </c>
      <c r="H1164" t="s">
        <v>589</v>
      </c>
      <c r="I1164" t="s">
        <v>640</v>
      </c>
      <c r="J1164" t="s">
        <v>641</v>
      </c>
      <c r="K1164" t="s">
        <v>641</v>
      </c>
      <c r="M1164" t="s">
        <v>207</v>
      </c>
      <c r="N1164">
        <v>1</v>
      </c>
      <c r="O1164">
        <v>1.1000000000000001</v>
      </c>
      <c r="P1164">
        <v>406812</v>
      </c>
      <c r="Q1164">
        <v>1823425</v>
      </c>
      <c r="R1164" s="14">
        <v>44963</v>
      </c>
      <c r="S1164" t="s">
        <v>207</v>
      </c>
      <c r="T1164" s="14">
        <v>44972</v>
      </c>
      <c r="U1164" s="16" t="s">
        <v>1872</v>
      </c>
      <c r="V1164" s="16">
        <v>160</v>
      </c>
      <c r="W1164" s="16" t="s">
        <v>2113</v>
      </c>
      <c r="X1164" t="s">
        <v>207</v>
      </c>
      <c r="Y1164" s="16" t="s">
        <v>1873</v>
      </c>
      <c r="Z1164" s="16" t="s">
        <v>204</v>
      </c>
      <c r="AB1164" s="17">
        <f t="shared" si="175"/>
        <v>100</v>
      </c>
      <c r="AC1164" s="13">
        <v>45005</v>
      </c>
      <c r="AD1164">
        <v>100</v>
      </c>
      <c r="AE1164" s="13">
        <v>45005</v>
      </c>
      <c r="AF1164">
        <v>150</v>
      </c>
      <c r="AG1164" s="13">
        <v>45005</v>
      </c>
      <c r="AH1164">
        <v>6</v>
      </c>
      <c r="AI1164" s="13">
        <v>45001</v>
      </c>
      <c r="AJ1164">
        <v>0</v>
      </c>
      <c r="AK1164" s="13">
        <v>45037</v>
      </c>
      <c r="AL1164">
        <v>0</v>
      </c>
      <c r="AM1164" t="s">
        <v>2405</v>
      </c>
      <c r="AN1164" t="s">
        <v>204</v>
      </c>
      <c r="AO1164" s="13">
        <v>45112</v>
      </c>
      <c r="AP1164" s="13">
        <v>45129</v>
      </c>
      <c r="AR1164"/>
      <c r="AS1164">
        <v>7.76</v>
      </c>
      <c r="AT1164" t="s">
        <v>1874</v>
      </c>
    </row>
    <row r="1165" spans="1:46" ht="20.149999999999999" customHeight="1" x14ac:dyDescent="0.35">
      <c r="A1165">
        <v>1164</v>
      </c>
      <c r="B1165" t="s">
        <v>360</v>
      </c>
      <c r="C1165" t="s">
        <v>11893</v>
      </c>
      <c r="D1165" t="s">
        <v>1888</v>
      </c>
      <c r="E1165" t="s">
        <v>98</v>
      </c>
      <c r="G1165" t="s">
        <v>588</v>
      </c>
      <c r="H1165" t="s">
        <v>589</v>
      </c>
      <c r="I1165" t="s">
        <v>640</v>
      </c>
      <c r="J1165" t="s">
        <v>641</v>
      </c>
      <c r="K1165" t="s">
        <v>641</v>
      </c>
      <c r="M1165" t="s">
        <v>207</v>
      </c>
      <c r="N1165">
        <v>0.54</v>
      </c>
      <c r="O1165">
        <v>0.56000000000000005</v>
      </c>
      <c r="P1165">
        <v>406813</v>
      </c>
      <c r="Q1165">
        <v>1823426</v>
      </c>
      <c r="R1165" s="14">
        <v>44963</v>
      </c>
      <c r="S1165" t="s">
        <v>207</v>
      </c>
      <c r="T1165" s="14">
        <v>44967</v>
      </c>
      <c r="U1165" s="16" t="s">
        <v>1872</v>
      </c>
      <c r="V1165" s="16">
        <v>70</v>
      </c>
      <c r="W1165" s="16" t="s">
        <v>2113</v>
      </c>
      <c r="X1165" t="s">
        <v>207</v>
      </c>
      <c r="Y1165" s="16" t="s">
        <v>1873</v>
      </c>
      <c r="Z1165" s="16" t="s">
        <v>204</v>
      </c>
      <c r="AB1165" s="17">
        <f t="shared" si="175"/>
        <v>54</v>
      </c>
      <c r="AC1165" s="13">
        <v>45003</v>
      </c>
      <c r="AD1165">
        <v>50</v>
      </c>
      <c r="AE1165" s="13">
        <v>45003</v>
      </c>
      <c r="AF1165">
        <v>100</v>
      </c>
      <c r="AG1165" s="13">
        <v>45003</v>
      </c>
      <c r="AH1165">
        <v>4</v>
      </c>
      <c r="AI1165" s="13">
        <v>44999</v>
      </c>
      <c r="AJ1165">
        <v>0</v>
      </c>
      <c r="AK1165" s="13">
        <v>45038</v>
      </c>
      <c r="AL1165">
        <v>0</v>
      </c>
      <c r="AM1165" t="s">
        <v>2405</v>
      </c>
      <c r="AN1165" t="s">
        <v>204</v>
      </c>
      <c r="AO1165" s="13">
        <v>45089</v>
      </c>
      <c r="AP1165" s="13">
        <v>45121</v>
      </c>
      <c r="AR1165"/>
      <c r="AS1165">
        <v>4.16</v>
      </c>
      <c r="AT1165" t="s">
        <v>1874</v>
      </c>
    </row>
    <row r="1166" spans="1:46" ht="20.149999999999999" customHeight="1" x14ac:dyDescent="0.35">
      <c r="A1166">
        <v>1165</v>
      </c>
      <c r="B1166" t="s">
        <v>360</v>
      </c>
      <c r="C1166" t="s">
        <v>11894</v>
      </c>
      <c r="D1166" t="s">
        <v>1889</v>
      </c>
      <c r="E1166" t="s">
        <v>98</v>
      </c>
      <c r="G1166" t="s">
        <v>588</v>
      </c>
      <c r="H1166" t="s">
        <v>589</v>
      </c>
      <c r="I1166" t="s">
        <v>640</v>
      </c>
      <c r="J1166" t="s">
        <v>641</v>
      </c>
      <c r="K1166" t="s">
        <v>641</v>
      </c>
      <c r="M1166" t="s">
        <v>207</v>
      </c>
      <c r="N1166">
        <v>0.95</v>
      </c>
      <c r="O1166">
        <v>1.01</v>
      </c>
      <c r="P1166">
        <v>406740</v>
      </c>
      <c r="Q1166">
        <v>1823424</v>
      </c>
      <c r="R1166" s="14">
        <v>44963</v>
      </c>
      <c r="S1166" t="s">
        <v>207</v>
      </c>
      <c r="T1166" s="14">
        <v>44972</v>
      </c>
      <c r="U1166" s="16" t="s">
        <v>1872</v>
      </c>
      <c r="V1166" s="16">
        <v>160</v>
      </c>
      <c r="W1166" s="16" t="s">
        <v>2113</v>
      </c>
      <c r="X1166" t="s">
        <v>207</v>
      </c>
      <c r="Y1166" s="16" t="s">
        <v>1873</v>
      </c>
      <c r="Z1166" s="16" t="s">
        <v>204</v>
      </c>
      <c r="AB1166" s="17">
        <f t="shared" si="175"/>
        <v>95</v>
      </c>
      <c r="AC1166" s="13">
        <v>45002</v>
      </c>
      <c r="AD1166">
        <v>100</v>
      </c>
      <c r="AE1166" s="13">
        <v>45002</v>
      </c>
      <c r="AF1166">
        <v>150</v>
      </c>
      <c r="AG1166" s="13">
        <v>45002</v>
      </c>
      <c r="AH1166">
        <v>6</v>
      </c>
      <c r="AI1166" s="13">
        <v>44998</v>
      </c>
      <c r="AJ1166">
        <v>0</v>
      </c>
      <c r="AK1166" s="13">
        <v>45036</v>
      </c>
      <c r="AL1166">
        <v>0</v>
      </c>
      <c r="AM1166" t="s">
        <v>2405</v>
      </c>
      <c r="AN1166" t="s">
        <v>204</v>
      </c>
      <c r="AO1166" s="13">
        <v>45082</v>
      </c>
      <c r="AP1166" s="13">
        <v>45096</v>
      </c>
      <c r="AR1166"/>
      <c r="AS1166">
        <v>7.68</v>
      </c>
      <c r="AT1166" t="s">
        <v>1874</v>
      </c>
    </row>
    <row r="1167" spans="1:46" ht="20.149999999999999" customHeight="1" x14ac:dyDescent="0.35">
      <c r="A1167">
        <v>1166</v>
      </c>
      <c r="B1167" t="s">
        <v>360</v>
      </c>
      <c r="C1167" t="s">
        <v>11895</v>
      </c>
      <c r="D1167" t="s">
        <v>838</v>
      </c>
      <c r="E1167" t="s">
        <v>98</v>
      </c>
      <c r="G1167" t="s">
        <v>588</v>
      </c>
      <c r="H1167" t="s">
        <v>589</v>
      </c>
      <c r="I1167" t="s">
        <v>640</v>
      </c>
      <c r="J1167" t="s">
        <v>641</v>
      </c>
      <c r="K1167" t="s">
        <v>641</v>
      </c>
      <c r="M1167" t="s">
        <v>207</v>
      </c>
      <c r="N1167">
        <v>0.56999999999999995</v>
      </c>
      <c r="O1167">
        <v>0.6</v>
      </c>
      <c r="P1167">
        <v>406807</v>
      </c>
      <c r="Q1167">
        <v>1823329</v>
      </c>
      <c r="R1167" s="14">
        <v>44963</v>
      </c>
      <c r="S1167" t="s">
        <v>207</v>
      </c>
      <c r="T1167" s="14">
        <v>44970</v>
      </c>
      <c r="U1167" s="16" t="s">
        <v>1872</v>
      </c>
      <c r="V1167" s="16">
        <v>80</v>
      </c>
      <c r="W1167" s="16" t="s">
        <v>2113</v>
      </c>
      <c r="X1167" t="s">
        <v>207</v>
      </c>
      <c r="Y1167" s="16" t="s">
        <v>1873</v>
      </c>
      <c r="Z1167" s="16" t="s">
        <v>204</v>
      </c>
      <c r="AB1167" s="17">
        <f t="shared" si="175"/>
        <v>56.999999999999993</v>
      </c>
      <c r="AC1167" s="13">
        <v>45007</v>
      </c>
      <c r="AD1167">
        <v>50</v>
      </c>
      <c r="AE1167" s="13">
        <v>45007</v>
      </c>
      <c r="AF1167">
        <v>100</v>
      </c>
      <c r="AG1167" s="13">
        <v>45007</v>
      </c>
      <c r="AH1167">
        <v>4</v>
      </c>
      <c r="AI1167" s="13">
        <v>45003</v>
      </c>
      <c r="AJ1167">
        <v>0</v>
      </c>
      <c r="AK1167" s="13">
        <v>45035</v>
      </c>
      <c r="AL1167">
        <v>0</v>
      </c>
      <c r="AM1167" t="s">
        <v>2405</v>
      </c>
      <c r="AN1167" t="s">
        <v>204</v>
      </c>
      <c r="AO1167" s="13">
        <v>45097</v>
      </c>
      <c r="AP1167" s="13">
        <v>45111</v>
      </c>
      <c r="AR1167"/>
      <c r="AS1167">
        <v>4.32</v>
      </c>
      <c r="AT1167" t="s">
        <v>1874</v>
      </c>
    </row>
    <row r="1168" spans="1:46" ht="20.149999999999999" customHeight="1" x14ac:dyDescent="0.35">
      <c r="A1168">
        <v>1167</v>
      </c>
      <c r="B1168" t="s">
        <v>360</v>
      </c>
      <c r="C1168" t="s">
        <v>11896</v>
      </c>
      <c r="D1168" t="s">
        <v>840</v>
      </c>
      <c r="E1168" t="s">
        <v>98</v>
      </c>
      <c r="G1168" t="s">
        <v>588</v>
      </c>
      <c r="H1168" t="s">
        <v>589</v>
      </c>
      <c r="I1168" t="s">
        <v>640</v>
      </c>
      <c r="J1168" t="s">
        <v>641</v>
      </c>
      <c r="K1168" t="s">
        <v>641</v>
      </c>
      <c r="M1168" t="s">
        <v>207</v>
      </c>
      <c r="N1168">
        <v>2.78</v>
      </c>
      <c r="O1168">
        <v>2.99</v>
      </c>
      <c r="P1168">
        <v>407317</v>
      </c>
      <c r="Q1168">
        <v>1823394</v>
      </c>
      <c r="R1168" s="14">
        <v>44963</v>
      </c>
      <c r="S1168" t="s">
        <v>207</v>
      </c>
      <c r="T1168" s="14">
        <v>44967</v>
      </c>
      <c r="U1168" s="16" t="s">
        <v>1872</v>
      </c>
      <c r="V1168" s="16">
        <v>360</v>
      </c>
      <c r="W1168" s="16" t="s">
        <v>2113</v>
      </c>
      <c r="X1168" t="s">
        <v>207</v>
      </c>
      <c r="Y1168" s="16" t="s">
        <v>1873</v>
      </c>
      <c r="Z1168" s="16" t="s">
        <v>204</v>
      </c>
      <c r="AB1168" s="17">
        <f t="shared" si="175"/>
        <v>278</v>
      </c>
      <c r="AC1168" s="13">
        <v>45005</v>
      </c>
      <c r="AD1168">
        <v>300</v>
      </c>
      <c r="AE1168" s="13">
        <v>45005</v>
      </c>
      <c r="AF1168">
        <v>400</v>
      </c>
      <c r="AG1168" s="13">
        <v>45005</v>
      </c>
      <c r="AH1168">
        <v>5</v>
      </c>
      <c r="AI1168" s="13">
        <v>45001</v>
      </c>
      <c r="AJ1168">
        <v>0</v>
      </c>
      <c r="AK1168" s="13">
        <v>45038</v>
      </c>
      <c r="AL1168">
        <v>0</v>
      </c>
      <c r="AM1168" t="s">
        <v>2405</v>
      </c>
      <c r="AN1168" t="s">
        <v>204</v>
      </c>
      <c r="AO1168" s="13">
        <v>45092</v>
      </c>
      <c r="AP1168" s="13">
        <v>45104</v>
      </c>
      <c r="AR1168"/>
      <c r="AS1168">
        <v>20.88</v>
      </c>
      <c r="AT1168" t="s">
        <v>1874</v>
      </c>
    </row>
    <row r="1169" spans="1:46" ht="20.149999999999999" customHeight="1" x14ac:dyDescent="0.35">
      <c r="A1169">
        <v>1168</v>
      </c>
      <c r="B1169" t="s">
        <v>360</v>
      </c>
      <c r="C1169" t="s">
        <v>11897</v>
      </c>
      <c r="D1169" t="s">
        <v>810</v>
      </c>
      <c r="E1169" t="s">
        <v>98</v>
      </c>
      <c r="G1169" t="s">
        <v>588</v>
      </c>
      <c r="H1169" t="s">
        <v>589</v>
      </c>
      <c r="I1169" t="s">
        <v>640</v>
      </c>
      <c r="J1169" t="s">
        <v>641</v>
      </c>
      <c r="K1169" t="s">
        <v>641</v>
      </c>
      <c r="M1169" t="s">
        <v>207</v>
      </c>
      <c r="N1169">
        <v>0.55000000000000004</v>
      </c>
      <c r="O1169">
        <v>0.63</v>
      </c>
      <c r="P1169">
        <v>407204</v>
      </c>
      <c r="Q1169">
        <v>1823311</v>
      </c>
      <c r="R1169" s="14">
        <v>44963</v>
      </c>
      <c r="S1169" t="s">
        <v>207</v>
      </c>
      <c r="T1169" s="14">
        <v>44972</v>
      </c>
      <c r="U1169" s="16" t="s">
        <v>1872</v>
      </c>
      <c r="V1169" s="16">
        <v>80</v>
      </c>
      <c r="W1169" s="16" t="s">
        <v>2113</v>
      </c>
      <c r="X1169" t="s">
        <v>207</v>
      </c>
      <c r="Y1169" s="16" t="s">
        <v>1873</v>
      </c>
      <c r="Z1169" s="16" t="s">
        <v>204</v>
      </c>
      <c r="AB1169" s="17">
        <f t="shared" si="175"/>
        <v>55.000000000000007</v>
      </c>
      <c r="AC1169" s="13">
        <v>45004</v>
      </c>
      <c r="AD1169">
        <v>50</v>
      </c>
      <c r="AE1169" s="13">
        <v>45004</v>
      </c>
      <c r="AF1169">
        <v>100</v>
      </c>
      <c r="AG1169" s="13">
        <v>45004</v>
      </c>
      <c r="AH1169">
        <v>4</v>
      </c>
      <c r="AI1169" s="13">
        <v>45000</v>
      </c>
      <c r="AJ1169">
        <v>0</v>
      </c>
      <c r="AK1169" s="13">
        <v>45039</v>
      </c>
      <c r="AL1169">
        <v>0</v>
      </c>
      <c r="AM1169" t="s">
        <v>2405</v>
      </c>
      <c r="AN1169" t="s">
        <v>204</v>
      </c>
      <c r="AO1169" s="13">
        <v>45096</v>
      </c>
      <c r="AP1169" s="13">
        <v>45113</v>
      </c>
      <c r="AR1169"/>
      <c r="AS1169">
        <v>4.4800000000000004</v>
      </c>
      <c r="AT1169" t="s">
        <v>1874</v>
      </c>
    </row>
    <row r="1170" spans="1:46" ht="20.149999999999999" customHeight="1" x14ac:dyDescent="0.35">
      <c r="A1170">
        <v>1169</v>
      </c>
      <c r="B1170" t="s">
        <v>360</v>
      </c>
      <c r="C1170" t="s">
        <v>11898</v>
      </c>
      <c r="D1170" t="s">
        <v>841</v>
      </c>
      <c r="E1170" t="s">
        <v>98</v>
      </c>
      <c r="G1170" t="s">
        <v>588</v>
      </c>
      <c r="H1170" t="s">
        <v>589</v>
      </c>
      <c r="I1170" t="s">
        <v>640</v>
      </c>
      <c r="J1170" t="s">
        <v>641</v>
      </c>
      <c r="K1170" t="s">
        <v>641</v>
      </c>
      <c r="M1170" t="s">
        <v>207</v>
      </c>
      <c r="N1170">
        <v>0.83</v>
      </c>
      <c r="O1170">
        <v>0.85</v>
      </c>
      <c r="P1170">
        <v>407167</v>
      </c>
      <c r="Q1170">
        <v>1823191</v>
      </c>
      <c r="R1170" s="14">
        <v>44963</v>
      </c>
      <c r="S1170" t="s">
        <v>207</v>
      </c>
      <c r="T1170" s="14">
        <v>44972</v>
      </c>
      <c r="U1170" s="16" t="s">
        <v>1872</v>
      </c>
      <c r="V1170" s="16">
        <v>120</v>
      </c>
      <c r="W1170" s="16" t="s">
        <v>2113</v>
      </c>
      <c r="X1170" t="s">
        <v>207</v>
      </c>
      <c r="Y1170" s="16" t="s">
        <v>1873</v>
      </c>
      <c r="Z1170" s="16" t="s">
        <v>204</v>
      </c>
      <c r="AB1170" s="17">
        <f t="shared" si="175"/>
        <v>83</v>
      </c>
      <c r="AC1170" s="13">
        <v>45007</v>
      </c>
      <c r="AD1170">
        <v>100</v>
      </c>
      <c r="AE1170" s="13">
        <v>45007</v>
      </c>
      <c r="AF1170">
        <v>150</v>
      </c>
      <c r="AG1170" s="13">
        <v>45007</v>
      </c>
      <c r="AH1170">
        <v>6</v>
      </c>
      <c r="AI1170" s="13">
        <v>45004</v>
      </c>
      <c r="AJ1170">
        <v>0</v>
      </c>
      <c r="AK1170" s="13">
        <v>45037</v>
      </c>
      <c r="AL1170">
        <v>0</v>
      </c>
      <c r="AM1170" t="s">
        <v>2405</v>
      </c>
      <c r="AN1170" t="s">
        <v>204</v>
      </c>
      <c r="AO1170" s="13">
        <v>45078</v>
      </c>
      <c r="AP1170" s="13">
        <v>45095</v>
      </c>
      <c r="AR1170"/>
      <c r="AS1170">
        <v>6.4</v>
      </c>
      <c r="AT1170" t="s">
        <v>1874</v>
      </c>
    </row>
    <row r="1171" spans="1:46" ht="20.149999999999999" customHeight="1" x14ac:dyDescent="0.35">
      <c r="A1171">
        <v>1170</v>
      </c>
      <c r="B1171" t="s">
        <v>360</v>
      </c>
      <c r="C1171" t="s">
        <v>11899</v>
      </c>
      <c r="D1171" t="s">
        <v>1890</v>
      </c>
      <c r="E1171" t="s">
        <v>98</v>
      </c>
      <c r="G1171" t="s">
        <v>588</v>
      </c>
      <c r="H1171" t="s">
        <v>589</v>
      </c>
      <c r="I1171" t="s">
        <v>640</v>
      </c>
      <c r="J1171" t="s">
        <v>641</v>
      </c>
      <c r="K1171" t="s">
        <v>641</v>
      </c>
      <c r="M1171" t="s">
        <v>207</v>
      </c>
      <c r="N1171">
        <v>0.25</v>
      </c>
      <c r="O1171">
        <v>0.25</v>
      </c>
      <c r="P1171">
        <v>407187</v>
      </c>
      <c r="Q1171">
        <v>1823186</v>
      </c>
      <c r="R1171" s="14">
        <v>44963</v>
      </c>
      <c r="S1171" t="s">
        <v>207</v>
      </c>
      <c r="T1171" s="14">
        <v>44967</v>
      </c>
      <c r="U1171" s="16" t="s">
        <v>1872</v>
      </c>
      <c r="V1171" s="16">
        <v>30</v>
      </c>
      <c r="W1171" s="16" t="s">
        <v>2113</v>
      </c>
      <c r="X1171" t="s">
        <v>207</v>
      </c>
      <c r="Y1171" s="16" t="s">
        <v>1873</v>
      </c>
      <c r="Z1171" s="16" t="s">
        <v>204</v>
      </c>
      <c r="AB1171" s="17">
        <f t="shared" si="175"/>
        <v>25</v>
      </c>
      <c r="AC1171" s="13">
        <v>45004</v>
      </c>
      <c r="AD1171">
        <v>50</v>
      </c>
      <c r="AE1171" s="13">
        <v>45004</v>
      </c>
      <c r="AF1171">
        <v>50</v>
      </c>
      <c r="AG1171" s="13">
        <v>45004</v>
      </c>
      <c r="AH1171">
        <v>2</v>
      </c>
      <c r="AI1171" s="13">
        <v>45000</v>
      </c>
      <c r="AJ1171">
        <v>0</v>
      </c>
      <c r="AK1171" s="13">
        <v>45038</v>
      </c>
      <c r="AL1171">
        <v>0</v>
      </c>
      <c r="AM1171" t="s">
        <v>2405</v>
      </c>
      <c r="AN1171" t="s">
        <v>204</v>
      </c>
      <c r="AO1171" s="13">
        <v>45097</v>
      </c>
      <c r="AP1171" s="13">
        <v>45112</v>
      </c>
      <c r="AR1171"/>
      <c r="AS1171">
        <v>1.6</v>
      </c>
      <c r="AT1171" t="s">
        <v>1874</v>
      </c>
    </row>
    <row r="1172" spans="1:46" ht="20.149999999999999" customHeight="1" x14ac:dyDescent="0.35">
      <c r="A1172">
        <v>1171</v>
      </c>
      <c r="B1172" t="s">
        <v>360</v>
      </c>
      <c r="C1172" t="s">
        <v>11900</v>
      </c>
      <c r="D1172" t="s">
        <v>1891</v>
      </c>
      <c r="E1172" t="s">
        <v>98</v>
      </c>
      <c r="G1172" t="s">
        <v>588</v>
      </c>
      <c r="H1172" t="s">
        <v>589</v>
      </c>
      <c r="I1172" t="s">
        <v>640</v>
      </c>
      <c r="J1172" t="s">
        <v>641</v>
      </c>
      <c r="K1172" t="s">
        <v>641</v>
      </c>
      <c r="M1172" t="s">
        <v>207</v>
      </c>
      <c r="N1172">
        <v>0.56000000000000005</v>
      </c>
      <c r="O1172">
        <v>0.5</v>
      </c>
      <c r="P1172">
        <v>407566</v>
      </c>
      <c r="Q1172">
        <v>1823187</v>
      </c>
      <c r="R1172" s="14">
        <v>44963</v>
      </c>
      <c r="S1172" t="s">
        <v>207</v>
      </c>
      <c r="T1172" s="14">
        <v>44972</v>
      </c>
      <c r="U1172" s="16" t="s">
        <v>1872</v>
      </c>
      <c r="V1172" s="16">
        <v>60</v>
      </c>
      <c r="W1172" s="16" t="s">
        <v>2113</v>
      </c>
      <c r="X1172" t="s">
        <v>207</v>
      </c>
      <c r="Y1172" s="16" t="s">
        <v>1873</v>
      </c>
      <c r="Z1172" s="16" t="s">
        <v>204</v>
      </c>
      <c r="AB1172" s="17">
        <f t="shared" si="175"/>
        <v>56.000000000000007</v>
      </c>
      <c r="AC1172" s="13">
        <v>45001</v>
      </c>
      <c r="AD1172">
        <v>50</v>
      </c>
      <c r="AE1172" s="13">
        <v>45001</v>
      </c>
      <c r="AF1172">
        <v>100</v>
      </c>
      <c r="AG1172" s="13">
        <v>45001</v>
      </c>
      <c r="AH1172">
        <v>4</v>
      </c>
      <c r="AI1172" s="13">
        <v>44997</v>
      </c>
      <c r="AJ1172">
        <v>0</v>
      </c>
      <c r="AK1172" s="13">
        <v>45034</v>
      </c>
      <c r="AL1172">
        <v>0</v>
      </c>
      <c r="AM1172" t="s">
        <v>2405</v>
      </c>
      <c r="AN1172" t="s">
        <v>204</v>
      </c>
      <c r="AO1172" s="13">
        <v>45087</v>
      </c>
      <c r="AP1172" s="13">
        <v>45121</v>
      </c>
      <c r="AR1172"/>
      <c r="AS1172">
        <v>3.52</v>
      </c>
      <c r="AT1172" t="s">
        <v>1874</v>
      </c>
    </row>
    <row r="1173" spans="1:46" ht="20.149999999999999" customHeight="1" x14ac:dyDescent="0.35">
      <c r="A1173">
        <v>1172</v>
      </c>
      <c r="B1173" t="s">
        <v>360</v>
      </c>
      <c r="C1173" t="s">
        <v>11901</v>
      </c>
      <c r="D1173" t="s">
        <v>844</v>
      </c>
      <c r="E1173" t="s">
        <v>98</v>
      </c>
      <c r="G1173" t="s">
        <v>588</v>
      </c>
      <c r="H1173" t="s">
        <v>589</v>
      </c>
      <c r="I1173" t="s">
        <v>640</v>
      </c>
      <c r="J1173" t="s">
        <v>641</v>
      </c>
      <c r="K1173" t="s">
        <v>641</v>
      </c>
      <c r="M1173" t="s">
        <v>207</v>
      </c>
      <c r="N1173">
        <v>0.38</v>
      </c>
      <c r="O1173">
        <v>0.47</v>
      </c>
      <c r="P1173">
        <v>407430</v>
      </c>
      <c r="Q1173">
        <v>1823306</v>
      </c>
      <c r="R1173" s="14">
        <v>44981</v>
      </c>
      <c r="S1173" t="s">
        <v>207</v>
      </c>
      <c r="T1173" s="14">
        <v>44981</v>
      </c>
      <c r="U1173" s="16" t="s">
        <v>1872</v>
      </c>
      <c r="V1173" s="16">
        <v>50</v>
      </c>
      <c r="W1173" s="16" t="s">
        <v>2113</v>
      </c>
      <c r="X1173" t="s">
        <v>207</v>
      </c>
      <c r="Y1173" s="16" t="s">
        <v>1873</v>
      </c>
      <c r="Z1173" s="16" t="s">
        <v>204</v>
      </c>
      <c r="AB1173" s="17">
        <f t="shared" si="175"/>
        <v>38</v>
      </c>
      <c r="AC1173" s="13">
        <v>45003</v>
      </c>
      <c r="AD1173">
        <v>50</v>
      </c>
      <c r="AE1173" s="13">
        <v>45003</v>
      </c>
      <c r="AF1173">
        <v>50</v>
      </c>
      <c r="AG1173" s="13">
        <v>45003</v>
      </c>
      <c r="AH1173">
        <v>3</v>
      </c>
      <c r="AI1173" s="13">
        <v>44999</v>
      </c>
      <c r="AJ1173">
        <v>0</v>
      </c>
      <c r="AK1173" s="13">
        <v>45035</v>
      </c>
      <c r="AL1173">
        <v>0</v>
      </c>
      <c r="AM1173" t="s">
        <v>2405</v>
      </c>
      <c r="AN1173" t="s">
        <v>204</v>
      </c>
      <c r="AO1173" s="13">
        <v>45087</v>
      </c>
      <c r="AP1173" s="13">
        <v>45121</v>
      </c>
      <c r="AR1173"/>
      <c r="AS1173">
        <v>3.2</v>
      </c>
      <c r="AT1173" t="s">
        <v>1874</v>
      </c>
    </row>
    <row r="1174" spans="1:46" ht="20.149999999999999" customHeight="1" x14ac:dyDescent="0.35">
      <c r="A1174">
        <v>1173</v>
      </c>
      <c r="B1174" t="s">
        <v>360</v>
      </c>
      <c r="C1174" t="s">
        <v>11902</v>
      </c>
      <c r="D1174" t="s">
        <v>847</v>
      </c>
      <c r="E1174" t="s">
        <v>98</v>
      </c>
      <c r="G1174" t="s">
        <v>588</v>
      </c>
      <c r="H1174" t="s">
        <v>589</v>
      </c>
      <c r="I1174" t="s">
        <v>640</v>
      </c>
      <c r="J1174" t="s">
        <v>641</v>
      </c>
      <c r="K1174" t="s">
        <v>641</v>
      </c>
      <c r="M1174" t="s">
        <v>207</v>
      </c>
      <c r="N1174">
        <v>1.6</v>
      </c>
      <c r="O1174">
        <v>1.86</v>
      </c>
      <c r="P1174">
        <v>407428</v>
      </c>
      <c r="Q1174">
        <v>1823157</v>
      </c>
      <c r="R1174" s="14">
        <v>41320</v>
      </c>
      <c r="S1174" t="s">
        <v>207</v>
      </c>
      <c r="T1174" s="14">
        <v>44981</v>
      </c>
      <c r="U1174" s="16" t="s">
        <v>1872</v>
      </c>
      <c r="V1174" s="16">
        <v>240</v>
      </c>
      <c r="W1174" s="16" t="s">
        <v>2113</v>
      </c>
      <c r="X1174" t="s">
        <v>207</v>
      </c>
      <c r="Y1174" s="16" t="s">
        <v>1873</v>
      </c>
      <c r="Z1174" s="16" t="s">
        <v>204</v>
      </c>
      <c r="AB1174" s="17">
        <f t="shared" si="175"/>
        <v>160</v>
      </c>
      <c r="AC1174" s="13">
        <v>45012</v>
      </c>
      <c r="AD1174">
        <v>150</v>
      </c>
      <c r="AE1174" s="13">
        <v>45012</v>
      </c>
      <c r="AF1174">
        <v>200</v>
      </c>
      <c r="AG1174" s="13">
        <v>45012</v>
      </c>
      <c r="AH1174">
        <v>6</v>
      </c>
      <c r="AI1174" s="13">
        <v>45008</v>
      </c>
      <c r="AJ1174">
        <v>0</v>
      </c>
      <c r="AK1174" s="13">
        <v>45046</v>
      </c>
      <c r="AL1174">
        <v>0</v>
      </c>
      <c r="AM1174" t="s">
        <v>2405</v>
      </c>
      <c r="AN1174" t="s">
        <v>204</v>
      </c>
      <c r="AO1174" s="13">
        <v>45091</v>
      </c>
      <c r="AP1174" s="13">
        <v>45106</v>
      </c>
      <c r="AR1174"/>
      <c r="AS1174">
        <v>13.68</v>
      </c>
      <c r="AT1174" t="s">
        <v>1874</v>
      </c>
    </row>
    <row r="1175" spans="1:46" ht="20.149999999999999" customHeight="1" x14ac:dyDescent="0.35">
      <c r="A1175">
        <v>1174</v>
      </c>
      <c r="B1175" t="s">
        <v>360</v>
      </c>
      <c r="C1175" t="s">
        <v>11903</v>
      </c>
      <c r="D1175" t="s">
        <v>1892</v>
      </c>
      <c r="E1175" t="s">
        <v>93</v>
      </c>
      <c r="G1175" t="s">
        <v>588</v>
      </c>
      <c r="H1175" t="s">
        <v>589</v>
      </c>
      <c r="I1175" t="s">
        <v>640</v>
      </c>
      <c r="J1175" t="s">
        <v>641</v>
      </c>
      <c r="K1175" t="s">
        <v>641</v>
      </c>
      <c r="M1175" t="s">
        <v>207</v>
      </c>
      <c r="N1175">
        <v>0.5</v>
      </c>
      <c r="O1175">
        <v>0.49</v>
      </c>
      <c r="P1175">
        <v>407422</v>
      </c>
      <c r="Q1175">
        <v>1823175</v>
      </c>
      <c r="R1175" s="14">
        <v>44972</v>
      </c>
      <c r="S1175" t="s">
        <v>207</v>
      </c>
      <c r="T1175" s="14">
        <v>44981</v>
      </c>
      <c r="U1175" s="16" t="s">
        <v>1872</v>
      </c>
      <c r="V1175" s="16">
        <v>50</v>
      </c>
      <c r="W1175" s="16" t="s">
        <v>2113</v>
      </c>
      <c r="X1175" t="s">
        <v>207</v>
      </c>
      <c r="Y1175" s="16" t="s">
        <v>1873</v>
      </c>
      <c r="Z1175" s="16" t="s">
        <v>204</v>
      </c>
      <c r="AB1175" s="17">
        <f t="shared" si="175"/>
        <v>50</v>
      </c>
      <c r="AC1175" s="13">
        <v>45012</v>
      </c>
      <c r="AD1175">
        <v>50</v>
      </c>
      <c r="AE1175" s="13">
        <v>45012</v>
      </c>
      <c r="AF1175">
        <v>100</v>
      </c>
      <c r="AG1175" s="13">
        <v>45012</v>
      </c>
      <c r="AH1175">
        <v>4</v>
      </c>
      <c r="AI1175" s="13">
        <v>45008</v>
      </c>
      <c r="AJ1175">
        <v>0</v>
      </c>
      <c r="AK1175" s="13">
        <v>45045</v>
      </c>
      <c r="AL1175">
        <v>0</v>
      </c>
      <c r="AM1175" t="s">
        <v>2405</v>
      </c>
      <c r="AN1175" t="s">
        <v>204</v>
      </c>
      <c r="AO1175" s="13">
        <v>45084</v>
      </c>
      <c r="AP1175" s="13">
        <v>45102</v>
      </c>
      <c r="AR1175"/>
      <c r="AS1175">
        <v>3.52</v>
      </c>
      <c r="AT1175" t="s">
        <v>1874</v>
      </c>
    </row>
    <row r="1176" spans="1:46" ht="20.149999999999999" customHeight="1" x14ac:dyDescent="0.35">
      <c r="A1176">
        <v>1175</v>
      </c>
      <c r="B1176" t="s">
        <v>360</v>
      </c>
      <c r="C1176" t="s">
        <v>11904</v>
      </c>
      <c r="D1176" t="s">
        <v>721</v>
      </c>
      <c r="E1176" t="s">
        <v>98</v>
      </c>
      <c r="G1176" t="s">
        <v>588</v>
      </c>
      <c r="H1176" t="s">
        <v>589</v>
      </c>
      <c r="I1176" t="s">
        <v>640</v>
      </c>
      <c r="J1176" t="s">
        <v>641</v>
      </c>
      <c r="K1176" t="s">
        <v>641</v>
      </c>
      <c r="M1176" t="s">
        <v>207</v>
      </c>
      <c r="N1176">
        <v>0.26</v>
      </c>
      <c r="O1176">
        <v>0.3</v>
      </c>
      <c r="P1176">
        <v>407420</v>
      </c>
      <c r="Q1176">
        <v>1823149</v>
      </c>
      <c r="R1176" s="14">
        <v>48625</v>
      </c>
      <c r="S1176" t="s">
        <v>207</v>
      </c>
      <c r="T1176" s="14">
        <v>44981</v>
      </c>
      <c r="U1176" s="16" t="s">
        <v>1872</v>
      </c>
      <c r="V1176" s="16">
        <v>40</v>
      </c>
      <c r="W1176" s="16" t="s">
        <v>2113</v>
      </c>
      <c r="X1176" t="s">
        <v>207</v>
      </c>
      <c r="Y1176" s="16" t="s">
        <v>1873</v>
      </c>
      <c r="Z1176" s="16" t="s">
        <v>204</v>
      </c>
      <c r="AB1176" s="17">
        <f t="shared" si="175"/>
        <v>26</v>
      </c>
      <c r="AC1176" s="13">
        <v>45015</v>
      </c>
      <c r="AD1176">
        <v>50</v>
      </c>
      <c r="AE1176" s="13">
        <v>45015</v>
      </c>
      <c r="AF1176">
        <v>75</v>
      </c>
      <c r="AG1176" s="13">
        <v>45015</v>
      </c>
      <c r="AH1176">
        <v>2</v>
      </c>
      <c r="AI1176" s="13">
        <v>45011</v>
      </c>
      <c r="AJ1176">
        <v>0</v>
      </c>
      <c r="AK1176" s="13">
        <v>45045</v>
      </c>
      <c r="AL1176">
        <v>0</v>
      </c>
      <c r="AM1176" t="s">
        <v>2405</v>
      </c>
      <c r="AN1176" t="s">
        <v>204</v>
      </c>
      <c r="AO1176" s="13">
        <v>45101</v>
      </c>
      <c r="AP1176" s="13">
        <v>45115</v>
      </c>
      <c r="AR1176"/>
      <c r="AS1176">
        <v>2.16</v>
      </c>
      <c r="AT1176" t="s">
        <v>1874</v>
      </c>
    </row>
    <row r="1177" spans="1:46" ht="20.149999999999999" customHeight="1" x14ac:dyDescent="0.35">
      <c r="A1177">
        <v>1176</v>
      </c>
      <c r="B1177" t="s">
        <v>360</v>
      </c>
      <c r="C1177" t="s">
        <v>11905</v>
      </c>
      <c r="D1177" t="s">
        <v>846</v>
      </c>
      <c r="E1177" t="s">
        <v>98</v>
      </c>
      <c r="G1177" t="s">
        <v>588</v>
      </c>
      <c r="H1177" t="s">
        <v>589</v>
      </c>
      <c r="I1177" t="s">
        <v>640</v>
      </c>
      <c r="J1177" t="s">
        <v>641</v>
      </c>
      <c r="K1177" t="s">
        <v>641</v>
      </c>
      <c r="M1177" t="s">
        <v>207</v>
      </c>
      <c r="N1177">
        <v>0.39</v>
      </c>
      <c r="O1177">
        <v>0.45</v>
      </c>
      <c r="P1177">
        <v>407434</v>
      </c>
      <c r="Q1177">
        <v>1823151</v>
      </c>
      <c r="R1177" s="14">
        <v>52277</v>
      </c>
      <c r="S1177" t="s">
        <v>207</v>
      </c>
      <c r="T1177" s="14">
        <v>44978</v>
      </c>
      <c r="U1177" s="16" t="s">
        <v>1872</v>
      </c>
      <c r="V1177" s="16">
        <v>50</v>
      </c>
      <c r="W1177" s="16" t="s">
        <v>2113</v>
      </c>
      <c r="X1177" t="s">
        <v>207</v>
      </c>
      <c r="Y1177" s="16" t="s">
        <v>1873</v>
      </c>
      <c r="Z1177" s="16" t="s">
        <v>204</v>
      </c>
      <c r="AB1177" s="17">
        <f t="shared" si="175"/>
        <v>39</v>
      </c>
      <c r="AC1177" s="13">
        <v>45015</v>
      </c>
      <c r="AD1177">
        <v>50</v>
      </c>
      <c r="AE1177" s="13">
        <v>45015</v>
      </c>
      <c r="AF1177">
        <v>100</v>
      </c>
      <c r="AG1177" s="13">
        <v>45015</v>
      </c>
      <c r="AH1177">
        <v>3</v>
      </c>
      <c r="AI1177" s="13">
        <v>45012</v>
      </c>
      <c r="AJ1177">
        <v>0</v>
      </c>
      <c r="AK1177" s="13">
        <v>45044</v>
      </c>
      <c r="AL1177">
        <v>0</v>
      </c>
      <c r="AM1177" t="s">
        <v>2405</v>
      </c>
      <c r="AN1177" t="s">
        <v>204</v>
      </c>
      <c r="AO1177" s="13">
        <v>45089</v>
      </c>
      <c r="AP1177" s="13">
        <v>45106</v>
      </c>
      <c r="AR1177"/>
      <c r="AS1177">
        <v>3.28</v>
      </c>
      <c r="AT1177" t="s">
        <v>1874</v>
      </c>
    </row>
    <row r="1178" spans="1:46" ht="20.149999999999999" customHeight="1" x14ac:dyDescent="0.35">
      <c r="A1178">
        <v>1177</v>
      </c>
      <c r="B1178" t="s">
        <v>360</v>
      </c>
      <c r="C1178" t="s">
        <v>11906</v>
      </c>
      <c r="D1178" t="s">
        <v>1893</v>
      </c>
      <c r="E1178" t="s">
        <v>98</v>
      </c>
      <c r="G1178" t="s">
        <v>588</v>
      </c>
      <c r="H1178" t="s">
        <v>589</v>
      </c>
      <c r="I1178" t="s">
        <v>640</v>
      </c>
      <c r="J1178" t="s">
        <v>641</v>
      </c>
      <c r="K1178" t="s">
        <v>641</v>
      </c>
      <c r="M1178" t="s">
        <v>207</v>
      </c>
      <c r="N1178">
        <v>0.27</v>
      </c>
      <c r="O1178">
        <v>0.22</v>
      </c>
      <c r="P1178">
        <v>407417</v>
      </c>
      <c r="Q1178">
        <v>1823122</v>
      </c>
      <c r="R1178" s="14">
        <v>55930</v>
      </c>
      <c r="S1178" t="s">
        <v>207</v>
      </c>
      <c r="T1178" s="14">
        <v>44979</v>
      </c>
      <c r="U1178" s="16" t="s">
        <v>1872</v>
      </c>
      <c r="V1178" s="16">
        <v>40</v>
      </c>
      <c r="W1178" s="16" t="s">
        <v>2113</v>
      </c>
      <c r="X1178" t="s">
        <v>207</v>
      </c>
      <c r="Y1178" s="16" t="s">
        <v>1873</v>
      </c>
      <c r="Z1178" s="16" t="s">
        <v>204</v>
      </c>
      <c r="AB1178" s="17">
        <f t="shared" si="175"/>
        <v>27</v>
      </c>
      <c r="AC1178" s="13">
        <v>45011</v>
      </c>
      <c r="AD1178">
        <v>50</v>
      </c>
      <c r="AE1178" s="13">
        <v>45011</v>
      </c>
      <c r="AF1178">
        <v>75</v>
      </c>
      <c r="AG1178" s="13">
        <v>45011</v>
      </c>
      <c r="AH1178">
        <v>2</v>
      </c>
      <c r="AI1178" s="13">
        <v>45007</v>
      </c>
      <c r="AJ1178">
        <v>0</v>
      </c>
      <c r="AK1178" s="13">
        <v>45041</v>
      </c>
      <c r="AL1178">
        <v>0</v>
      </c>
      <c r="AM1178" t="s">
        <v>2405</v>
      </c>
      <c r="AN1178" t="s">
        <v>204</v>
      </c>
      <c r="AO1178" s="13">
        <v>45102</v>
      </c>
      <c r="AP1178" s="13">
        <v>45109</v>
      </c>
      <c r="AR1178"/>
      <c r="AS1178">
        <v>1.6</v>
      </c>
      <c r="AT1178" t="s">
        <v>1874</v>
      </c>
    </row>
    <row r="1179" spans="1:46" ht="20.149999999999999" customHeight="1" x14ac:dyDescent="0.35">
      <c r="A1179">
        <v>1178</v>
      </c>
      <c r="B1179" t="s">
        <v>360</v>
      </c>
      <c r="C1179" t="s">
        <v>11907</v>
      </c>
      <c r="D1179" t="s">
        <v>848</v>
      </c>
      <c r="E1179" t="s">
        <v>98</v>
      </c>
      <c r="G1179" t="s">
        <v>588</v>
      </c>
      <c r="H1179" t="s">
        <v>589</v>
      </c>
      <c r="I1179" t="s">
        <v>640</v>
      </c>
      <c r="J1179" t="s">
        <v>641</v>
      </c>
      <c r="K1179" t="s">
        <v>641</v>
      </c>
      <c r="M1179" t="s">
        <v>207</v>
      </c>
      <c r="N1179">
        <v>0.6</v>
      </c>
      <c r="O1179">
        <v>0.66</v>
      </c>
      <c r="P1179">
        <v>407534</v>
      </c>
      <c r="Q1179">
        <v>1823158</v>
      </c>
      <c r="R1179" s="14">
        <v>59582</v>
      </c>
      <c r="S1179" t="s">
        <v>207</v>
      </c>
      <c r="T1179" s="14">
        <v>44979</v>
      </c>
      <c r="U1179" s="16" t="s">
        <v>1872</v>
      </c>
      <c r="V1179" s="16">
        <v>80</v>
      </c>
      <c r="W1179" s="16" t="s">
        <v>2113</v>
      </c>
      <c r="X1179" t="s">
        <v>207</v>
      </c>
      <c r="Y1179" s="16" t="s">
        <v>1873</v>
      </c>
      <c r="Z1179" s="16" t="s">
        <v>204</v>
      </c>
      <c r="AB1179" s="17">
        <f t="shared" si="175"/>
        <v>60</v>
      </c>
      <c r="AC1179" s="13">
        <v>45015</v>
      </c>
      <c r="AD1179">
        <v>50</v>
      </c>
      <c r="AE1179" s="13">
        <v>45015</v>
      </c>
      <c r="AF1179">
        <v>100</v>
      </c>
      <c r="AG1179" s="13">
        <v>45015</v>
      </c>
      <c r="AH1179">
        <v>4</v>
      </c>
      <c r="AI1179" s="13">
        <v>45011</v>
      </c>
      <c r="AJ1179">
        <v>0</v>
      </c>
      <c r="AK1179" s="13">
        <v>45047</v>
      </c>
      <c r="AL1179">
        <v>0</v>
      </c>
      <c r="AM1179" t="s">
        <v>2405</v>
      </c>
      <c r="AN1179" t="s">
        <v>204</v>
      </c>
      <c r="AO1179" s="13">
        <v>45085</v>
      </c>
      <c r="AP1179" s="13">
        <v>45121</v>
      </c>
      <c r="AR1179"/>
      <c r="AS1179">
        <v>4.8</v>
      </c>
      <c r="AT1179" t="s">
        <v>1874</v>
      </c>
    </row>
    <row r="1180" spans="1:46" ht="20.149999999999999" customHeight="1" x14ac:dyDescent="0.35">
      <c r="A1180">
        <v>1179</v>
      </c>
      <c r="B1180" t="s">
        <v>360</v>
      </c>
      <c r="C1180" t="s">
        <v>11908</v>
      </c>
      <c r="D1180" t="s">
        <v>1894</v>
      </c>
      <c r="E1180" t="s">
        <v>93</v>
      </c>
      <c r="G1180" t="s">
        <v>588</v>
      </c>
      <c r="H1180" t="s">
        <v>589</v>
      </c>
      <c r="I1180" t="s">
        <v>640</v>
      </c>
      <c r="J1180" t="s">
        <v>641</v>
      </c>
      <c r="K1180" t="s">
        <v>641</v>
      </c>
      <c r="M1180" t="s">
        <v>207</v>
      </c>
      <c r="N1180">
        <v>0.6</v>
      </c>
      <c r="O1180">
        <v>0.81</v>
      </c>
      <c r="P1180">
        <v>407552</v>
      </c>
      <c r="Q1180">
        <v>1823137</v>
      </c>
      <c r="R1180" s="14">
        <v>44967</v>
      </c>
      <c r="S1180" t="s">
        <v>207</v>
      </c>
      <c r="T1180" s="14">
        <v>44971</v>
      </c>
      <c r="U1180" s="16" t="s">
        <v>1872</v>
      </c>
      <c r="V1180" s="16">
        <v>120</v>
      </c>
      <c r="W1180" s="16" t="s">
        <v>2113</v>
      </c>
      <c r="X1180" t="s">
        <v>207</v>
      </c>
      <c r="Y1180" s="16" t="s">
        <v>1873</v>
      </c>
      <c r="Z1180" s="16" t="s">
        <v>204</v>
      </c>
      <c r="AB1180" s="17">
        <f t="shared" si="175"/>
        <v>60</v>
      </c>
      <c r="AC1180" s="13">
        <v>45015</v>
      </c>
      <c r="AD1180">
        <v>50</v>
      </c>
      <c r="AE1180" s="13">
        <v>45015</v>
      </c>
      <c r="AF1180">
        <v>100</v>
      </c>
      <c r="AG1180" s="13">
        <v>45015</v>
      </c>
      <c r="AH1180">
        <v>4</v>
      </c>
      <c r="AI1180" s="13">
        <v>45010</v>
      </c>
      <c r="AJ1180">
        <v>0</v>
      </c>
      <c r="AK1180" s="13">
        <v>45044</v>
      </c>
      <c r="AL1180">
        <v>0</v>
      </c>
      <c r="AM1180" t="s">
        <v>2405</v>
      </c>
      <c r="AN1180" t="s">
        <v>204</v>
      </c>
      <c r="AO1180" s="13">
        <v>45102</v>
      </c>
      <c r="AP1180" s="13">
        <v>45117</v>
      </c>
      <c r="AR1180"/>
      <c r="AS1180">
        <v>6.08</v>
      </c>
      <c r="AT1180" t="s">
        <v>1874</v>
      </c>
    </row>
    <row r="1181" spans="1:46" ht="20.149999999999999" customHeight="1" x14ac:dyDescent="0.35">
      <c r="A1181">
        <v>1180</v>
      </c>
      <c r="B1181" t="s">
        <v>360</v>
      </c>
      <c r="C1181" t="s">
        <v>11909</v>
      </c>
      <c r="D1181" t="s">
        <v>704</v>
      </c>
      <c r="E1181" t="s">
        <v>98</v>
      </c>
      <c r="G1181" t="s">
        <v>588</v>
      </c>
      <c r="H1181" t="s">
        <v>589</v>
      </c>
      <c r="I1181" t="s">
        <v>640</v>
      </c>
      <c r="J1181" t="s">
        <v>641</v>
      </c>
      <c r="K1181" t="s">
        <v>641</v>
      </c>
      <c r="M1181" t="s">
        <v>207</v>
      </c>
      <c r="N1181">
        <v>0.36</v>
      </c>
      <c r="O1181">
        <v>0.42</v>
      </c>
      <c r="P1181">
        <v>407352</v>
      </c>
      <c r="Q1181">
        <v>1822646</v>
      </c>
      <c r="R1181" s="14">
        <v>44967</v>
      </c>
      <c r="S1181" t="s">
        <v>207</v>
      </c>
      <c r="T1181" s="14">
        <v>44971</v>
      </c>
      <c r="U1181" s="16" t="s">
        <v>1872</v>
      </c>
      <c r="V1181" s="16">
        <v>50</v>
      </c>
      <c r="W1181" s="16" t="s">
        <v>2113</v>
      </c>
      <c r="X1181" t="s">
        <v>207</v>
      </c>
      <c r="Y1181" s="16" t="s">
        <v>1873</v>
      </c>
      <c r="Z1181" s="16" t="s">
        <v>204</v>
      </c>
      <c r="AB1181" s="17">
        <f t="shared" si="175"/>
        <v>36</v>
      </c>
      <c r="AC1181" s="13">
        <v>45013</v>
      </c>
      <c r="AD1181">
        <v>50</v>
      </c>
      <c r="AE1181" s="13">
        <v>45013</v>
      </c>
      <c r="AF1181">
        <v>75</v>
      </c>
      <c r="AG1181" s="13">
        <v>45013</v>
      </c>
      <c r="AH1181">
        <v>3</v>
      </c>
      <c r="AI1181" s="13">
        <v>45009</v>
      </c>
      <c r="AJ1181">
        <v>0</v>
      </c>
      <c r="AK1181" s="13">
        <v>45048</v>
      </c>
      <c r="AL1181">
        <v>0</v>
      </c>
      <c r="AM1181" t="s">
        <v>2405</v>
      </c>
      <c r="AN1181" t="s">
        <v>204</v>
      </c>
      <c r="AO1181" s="13">
        <v>45102</v>
      </c>
      <c r="AP1181" s="13">
        <v>45107</v>
      </c>
      <c r="AR1181"/>
      <c r="AS1181">
        <v>2.96</v>
      </c>
      <c r="AT1181" t="s">
        <v>1874</v>
      </c>
    </row>
    <row r="1182" spans="1:46" ht="20.149999999999999" customHeight="1" x14ac:dyDescent="0.35">
      <c r="A1182">
        <v>1181</v>
      </c>
      <c r="B1182" t="s">
        <v>360</v>
      </c>
      <c r="C1182" t="s">
        <v>11910</v>
      </c>
      <c r="D1182" t="s">
        <v>1895</v>
      </c>
      <c r="E1182" t="s">
        <v>98</v>
      </c>
      <c r="G1182" t="s">
        <v>588</v>
      </c>
      <c r="H1182" t="s">
        <v>589</v>
      </c>
      <c r="I1182" t="s">
        <v>640</v>
      </c>
      <c r="J1182" t="s">
        <v>641</v>
      </c>
      <c r="K1182" t="s">
        <v>641</v>
      </c>
      <c r="M1182" t="s">
        <v>207</v>
      </c>
      <c r="N1182">
        <v>0.36</v>
      </c>
      <c r="O1182">
        <v>0.43</v>
      </c>
      <c r="P1182">
        <v>407226</v>
      </c>
      <c r="Q1182">
        <v>1822674</v>
      </c>
      <c r="R1182" s="14">
        <v>44967</v>
      </c>
      <c r="S1182" t="s">
        <v>207</v>
      </c>
      <c r="T1182" s="14">
        <v>44971</v>
      </c>
      <c r="U1182" s="16" t="s">
        <v>1872</v>
      </c>
      <c r="V1182" s="16">
        <v>50</v>
      </c>
      <c r="W1182" s="16" t="s">
        <v>2113</v>
      </c>
      <c r="X1182" t="s">
        <v>207</v>
      </c>
      <c r="Y1182" s="16" t="s">
        <v>1873</v>
      </c>
      <c r="Z1182" s="16" t="s">
        <v>204</v>
      </c>
      <c r="AB1182" s="17">
        <f t="shared" si="175"/>
        <v>36</v>
      </c>
      <c r="AC1182" s="13">
        <v>45016</v>
      </c>
      <c r="AD1182">
        <v>50</v>
      </c>
      <c r="AE1182" s="13">
        <v>45016</v>
      </c>
      <c r="AF1182">
        <v>100</v>
      </c>
      <c r="AG1182" s="13">
        <v>45016</v>
      </c>
      <c r="AH1182">
        <v>6</v>
      </c>
      <c r="AI1182" s="13">
        <v>45012</v>
      </c>
      <c r="AJ1182">
        <v>0</v>
      </c>
      <c r="AK1182" s="13">
        <v>45048</v>
      </c>
      <c r="AL1182">
        <v>0</v>
      </c>
      <c r="AM1182" t="s">
        <v>2405</v>
      </c>
      <c r="AN1182" t="s">
        <v>204</v>
      </c>
      <c r="AO1182" s="13">
        <v>45096</v>
      </c>
      <c r="AP1182" s="13">
        <v>45105</v>
      </c>
      <c r="AR1182"/>
      <c r="AS1182">
        <v>2.96</v>
      </c>
      <c r="AT1182" t="s">
        <v>1874</v>
      </c>
    </row>
    <row r="1183" spans="1:46" ht="20.149999999999999" customHeight="1" x14ac:dyDescent="0.35">
      <c r="A1183">
        <v>1182</v>
      </c>
      <c r="B1183" t="s">
        <v>360</v>
      </c>
      <c r="C1183" t="s">
        <v>11911</v>
      </c>
      <c r="D1183" t="s">
        <v>708</v>
      </c>
      <c r="E1183" t="s">
        <v>98</v>
      </c>
      <c r="G1183" t="s">
        <v>588</v>
      </c>
      <c r="H1183" t="s">
        <v>589</v>
      </c>
      <c r="I1183" t="s">
        <v>640</v>
      </c>
      <c r="J1183" t="s">
        <v>641</v>
      </c>
      <c r="K1183" t="s">
        <v>641</v>
      </c>
      <c r="M1183" t="s">
        <v>207</v>
      </c>
      <c r="N1183">
        <v>0.54</v>
      </c>
      <c r="O1183">
        <v>0.6</v>
      </c>
      <c r="P1183">
        <v>407232</v>
      </c>
      <c r="Q1183">
        <v>1822795</v>
      </c>
      <c r="R1183" s="14">
        <v>44969</v>
      </c>
      <c r="S1183" t="s">
        <v>207</v>
      </c>
      <c r="T1183" s="14">
        <v>44976</v>
      </c>
      <c r="U1183" s="16" t="s">
        <v>1872</v>
      </c>
      <c r="V1183" s="16">
        <v>80</v>
      </c>
      <c r="W1183" s="16" t="s">
        <v>2113</v>
      </c>
      <c r="X1183" t="s">
        <v>207</v>
      </c>
      <c r="Y1183" s="16" t="s">
        <v>1873</v>
      </c>
      <c r="Z1183" s="16" t="s">
        <v>204</v>
      </c>
      <c r="AB1183" s="17">
        <f t="shared" si="175"/>
        <v>54</v>
      </c>
      <c r="AC1183" s="13">
        <v>45003</v>
      </c>
      <c r="AD1183">
        <v>50</v>
      </c>
      <c r="AE1183" s="13">
        <v>45003</v>
      </c>
      <c r="AF1183">
        <v>75</v>
      </c>
      <c r="AG1183" s="13">
        <v>45003</v>
      </c>
      <c r="AH1183">
        <v>4</v>
      </c>
      <c r="AI1183" s="13">
        <v>44999</v>
      </c>
      <c r="AJ1183">
        <v>0</v>
      </c>
      <c r="AK1183" s="13">
        <v>45036</v>
      </c>
      <c r="AL1183">
        <v>0</v>
      </c>
      <c r="AM1183" t="s">
        <v>2405</v>
      </c>
      <c r="AN1183" t="s">
        <v>204</v>
      </c>
      <c r="AO1183" s="13">
        <v>45102</v>
      </c>
      <c r="AP1183" s="13">
        <v>45111</v>
      </c>
      <c r="AR1183"/>
      <c r="AS1183">
        <v>4.4000000000000004</v>
      </c>
      <c r="AT1183" t="s">
        <v>1874</v>
      </c>
    </row>
    <row r="1184" spans="1:46" ht="20.149999999999999" customHeight="1" x14ac:dyDescent="0.35">
      <c r="A1184">
        <v>1183</v>
      </c>
      <c r="B1184" t="s">
        <v>360</v>
      </c>
      <c r="C1184" t="s">
        <v>11912</v>
      </c>
      <c r="D1184" t="s">
        <v>1896</v>
      </c>
      <c r="E1184" t="s">
        <v>98</v>
      </c>
      <c r="G1184" t="s">
        <v>588</v>
      </c>
      <c r="H1184" t="s">
        <v>589</v>
      </c>
      <c r="I1184" t="s">
        <v>640</v>
      </c>
      <c r="J1184" t="s">
        <v>641</v>
      </c>
      <c r="K1184" t="s">
        <v>641</v>
      </c>
      <c r="M1184" t="s">
        <v>207</v>
      </c>
      <c r="N1184">
        <v>0.56000000000000005</v>
      </c>
      <c r="O1184">
        <v>0.51</v>
      </c>
      <c r="P1184">
        <v>407110</v>
      </c>
      <c r="Q1184">
        <v>1822817</v>
      </c>
      <c r="R1184" s="14">
        <v>44969</v>
      </c>
      <c r="S1184" t="s">
        <v>207</v>
      </c>
      <c r="T1184" s="14">
        <v>44976</v>
      </c>
      <c r="U1184" s="16" t="s">
        <v>1872</v>
      </c>
      <c r="V1184" s="16">
        <v>70</v>
      </c>
      <c r="W1184" s="16" t="s">
        <v>2113</v>
      </c>
      <c r="X1184" t="s">
        <v>207</v>
      </c>
      <c r="Y1184" s="16" t="s">
        <v>1873</v>
      </c>
      <c r="Z1184" s="16" t="s">
        <v>204</v>
      </c>
      <c r="AB1184" s="17">
        <f t="shared" si="175"/>
        <v>56.000000000000007</v>
      </c>
      <c r="AC1184" s="13">
        <v>45001</v>
      </c>
      <c r="AD1184">
        <v>50</v>
      </c>
      <c r="AE1184" s="13">
        <v>45001</v>
      </c>
      <c r="AF1184">
        <v>100</v>
      </c>
      <c r="AG1184" s="13">
        <v>45001</v>
      </c>
      <c r="AH1184">
        <v>3</v>
      </c>
      <c r="AI1184" s="13">
        <v>44998</v>
      </c>
      <c r="AJ1184">
        <v>0</v>
      </c>
      <c r="AK1184" s="13">
        <v>45037</v>
      </c>
      <c r="AL1184">
        <v>0</v>
      </c>
      <c r="AM1184" t="s">
        <v>2405</v>
      </c>
      <c r="AN1184" t="s">
        <v>204</v>
      </c>
      <c r="AO1184" s="13">
        <v>45092</v>
      </c>
      <c r="AP1184" s="13">
        <v>45109</v>
      </c>
      <c r="AR1184"/>
      <c r="AS1184">
        <v>3.76</v>
      </c>
      <c r="AT1184" t="s">
        <v>1874</v>
      </c>
    </row>
    <row r="1185" spans="1:46" ht="20.149999999999999" customHeight="1" x14ac:dyDescent="0.35">
      <c r="A1185">
        <v>1184</v>
      </c>
      <c r="B1185" t="s">
        <v>360</v>
      </c>
      <c r="C1185" t="s">
        <v>11913</v>
      </c>
      <c r="D1185" t="s">
        <v>709</v>
      </c>
      <c r="E1185" t="s">
        <v>98</v>
      </c>
      <c r="G1185" t="s">
        <v>588</v>
      </c>
      <c r="H1185" t="s">
        <v>589</v>
      </c>
      <c r="I1185" t="s">
        <v>640</v>
      </c>
      <c r="J1185" t="s">
        <v>641</v>
      </c>
      <c r="K1185" t="s">
        <v>641</v>
      </c>
      <c r="M1185" t="s">
        <v>207</v>
      </c>
      <c r="N1185">
        <v>1.03</v>
      </c>
      <c r="O1185">
        <v>1</v>
      </c>
      <c r="P1185">
        <v>407101</v>
      </c>
      <c r="Q1185">
        <v>1822816</v>
      </c>
      <c r="R1185" s="14">
        <v>44969</v>
      </c>
      <c r="S1185" t="s">
        <v>207</v>
      </c>
      <c r="T1185" s="14">
        <v>44976</v>
      </c>
      <c r="U1185" s="16" t="s">
        <v>1872</v>
      </c>
      <c r="V1185" s="16">
        <v>120</v>
      </c>
      <c r="W1185" s="16" t="s">
        <v>2113</v>
      </c>
      <c r="X1185" t="s">
        <v>207</v>
      </c>
      <c r="Y1185" s="16" t="s">
        <v>1873</v>
      </c>
      <c r="Z1185" s="16" t="s">
        <v>204</v>
      </c>
      <c r="AB1185" s="17">
        <f t="shared" si="175"/>
        <v>103</v>
      </c>
      <c r="AC1185" s="13">
        <v>45000</v>
      </c>
      <c r="AD1185">
        <v>100</v>
      </c>
      <c r="AE1185" s="13">
        <v>45000</v>
      </c>
      <c r="AF1185">
        <v>150</v>
      </c>
      <c r="AG1185" s="13">
        <v>45000</v>
      </c>
      <c r="AH1185">
        <v>7</v>
      </c>
      <c r="AI1185" s="13">
        <v>44996</v>
      </c>
      <c r="AJ1185">
        <v>0</v>
      </c>
      <c r="AK1185" s="13">
        <v>45035</v>
      </c>
      <c r="AL1185">
        <v>0</v>
      </c>
      <c r="AM1185" t="s">
        <v>2405</v>
      </c>
      <c r="AN1185" t="s">
        <v>204</v>
      </c>
      <c r="AO1185" s="13">
        <v>45088</v>
      </c>
      <c r="AP1185" s="13">
        <v>45121</v>
      </c>
      <c r="AR1185"/>
      <c r="AS1185">
        <v>7.12</v>
      </c>
      <c r="AT1185" t="s">
        <v>1874</v>
      </c>
    </row>
    <row r="1186" spans="1:46" ht="20.149999999999999" customHeight="1" x14ac:dyDescent="0.35">
      <c r="A1186">
        <v>1185</v>
      </c>
      <c r="B1186" t="s">
        <v>360</v>
      </c>
      <c r="C1186" t="s">
        <v>11914</v>
      </c>
      <c r="D1186" t="s">
        <v>710</v>
      </c>
      <c r="E1186" t="s">
        <v>98</v>
      </c>
      <c r="G1186" t="s">
        <v>588</v>
      </c>
      <c r="H1186" t="s">
        <v>589</v>
      </c>
      <c r="I1186" t="s">
        <v>640</v>
      </c>
      <c r="J1186" t="s">
        <v>641</v>
      </c>
      <c r="K1186" t="s">
        <v>641</v>
      </c>
      <c r="M1186" t="s">
        <v>207</v>
      </c>
      <c r="N1186">
        <v>0.95</v>
      </c>
      <c r="O1186">
        <v>1</v>
      </c>
      <c r="P1186">
        <v>407066</v>
      </c>
      <c r="Q1186">
        <v>1822786</v>
      </c>
      <c r="R1186" s="14">
        <v>44969</v>
      </c>
      <c r="S1186" t="s">
        <v>207</v>
      </c>
      <c r="T1186" s="14">
        <v>44976</v>
      </c>
      <c r="U1186" s="16" t="s">
        <v>1872</v>
      </c>
      <c r="V1186" s="16">
        <v>120</v>
      </c>
      <c r="W1186" s="16" t="s">
        <v>2113</v>
      </c>
      <c r="X1186" t="s">
        <v>207</v>
      </c>
      <c r="Y1186" s="16" t="s">
        <v>1873</v>
      </c>
      <c r="Z1186" s="16" t="s">
        <v>204</v>
      </c>
      <c r="AB1186" s="17">
        <f t="shared" si="175"/>
        <v>95</v>
      </c>
      <c r="AC1186" s="13">
        <v>45004</v>
      </c>
      <c r="AD1186">
        <v>100</v>
      </c>
      <c r="AE1186" s="13">
        <v>45004</v>
      </c>
      <c r="AF1186">
        <v>100</v>
      </c>
      <c r="AG1186" s="13">
        <v>45004</v>
      </c>
      <c r="AH1186">
        <v>5</v>
      </c>
      <c r="AI1186" s="13">
        <v>44999</v>
      </c>
      <c r="AJ1186">
        <v>0</v>
      </c>
      <c r="AK1186" s="13">
        <v>45038</v>
      </c>
      <c r="AL1186">
        <v>0</v>
      </c>
      <c r="AM1186" t="s">
        <v>2405</v>
      </c>
      <c r="AN1186" t="s">
        <v>204</v>
      </c>
      <c r="AO1186" s="13">
        <v>45088</v>
      </c>
      <c r="AP1186" s="13">
        <v>45114</v>
      </c>
      <c r="AR1186"/>
      <c r="AS1186">
        <v>7.36</v>
      </c>
      <c r="AT1186" t="s">
        <v>1874</v>
      </c>
    </row>
    <row r="1187" spans="1:46" ht="20.149999999999999" customHeight="1" x14ac:dyDescent="0.35">
      <c r="A1187">
        <v>1186</v>
      </c>
      <c r="B1187" t="s">
        <v>360</v>
      </c>
      <c r="C1187" t="s">
        <v>11915</v>
      </c>
      <c r="D1187" t="s">
        <v>711</v>
      </c>
      <c r="E1187" t="s">
        <v>98</v>
      </c>
      <c r="G1187" t="s">
        <v>588</v>
      </c>
      <c r="H1187" t="s">
        <v>589</v>
      </c>
      <c r="I1187" t="s">
        <v>640</v>
      </c>
      <c r="J1187" t="s">
        <v>641</v>
      </c>
      <c r="K1187" t="s">
        <v>641</v>
      </c>
      <c r="M1187" t="s">
        <v>207</v>
      </c>
      <c r="N1187">
        <v>0.78</v>
      </c>
      <c r="O1187">
        <v>0.73</v>
      </c>
      <c r="P1187">
        <v>406918</v>
      </c>
      <c r="Q1187">
        <v>1822816</v>
      </c>
      <c r="R1187" s="14">
        <v>44965</v>
      </c>
      <c r="S1187" t="s">
        <v>207</v>
      </c>
      <c r="T1187" s="14">
        <v>44969</v>
      </c>
      <c r="U1187" s="16" t="s">
        <v>1872</v>
      </c>
      <c r="V1187" s="16">
        <v>80</v>
      </c>
      <c r="W1187" s="16" t="s">
        <v>2113</v>
      </c>
      <c r="X1187" t="s">
        <v>207</v>
      </c>
      <c r="Y1187" s="16" t="s">
        <v>1873</v>
      </c>
      <c r="Z1187" s="16" t="s">
        <v>204</v>
      </c>
      <c r="AB1187" s="17">
        <f t="shared" si="175"/>
        <v>78</v>
      </c>
      <c r="AC1187" s="13">
        <v>45002</v>
      </c>
      <c r="AD1187">
        <v>100</v>
      </c>
      <c r="AE1187" s="13">
        <v>45002</v>
      </c>
      <c r="AF1187">
        <v>100</v>
      </c>
      <c r="AG1187" s="13">
        <v>45002</v>
      </c>
      <c r="AH1187">
        <v>2</v>
      </c>
      <c r="AI1187" s="13">
        <v>44998</v>
      </c>
      <c r="AJ1187">
        <v>0</v>
      </c>
      <c r="AK1187" s="13">
        <v>45035</v>
      </c>
      <c r="AL1187">
        <v>0</v>
      </c>
      <c r="AM1187" t="s">
        <v>2405</v>
      </c>
      <c r="AN1187" t="s">
        <v>204</v>
      </c>
      <c r="AO1187" s="13">
        <v>45082</v>
      </c>
      <c r="AP1187" s="13">
        <v>45127</v>
      </c>
      <c r="AR1187"/>
      <c r="AS1187">
        <v>5.44</v>
      </c>
      <c r="AT1187" t="s">
        <v>1874</v>
      </c>
    </row>
    <row r="1188" spans="1:46" ht="20.149999999999999" customHeight="1" x14ac:dyDescent="0.35">
      <c r="A1188">
        <v>1187</v>
      </c>
      <c r="B1188" t="s">
        <v>360</v>
      </c>
      <c r="C1188" t="s">
        <v>11916</v>
      </c>
      <c r="D1188" t="s">
        <v>712</v>
      </c>
      <c r="E1188" t="s">
        <v>98</v>
      </c>
      <c r="G1188" t="s">
        <v>588</v>
      </c>
      <c r="H1188" t="s">
        <v>589</v>
      </c>
      <c r="I1188" t="s">
        <v>640</v>
      </c>
      <c r="J1188" t="s">
        <v>641</v>
      </c>
      <c r="K1188" t="s">
        <v>641</v>
      </c>
      <c r="M1188" t="s">
        <v>207</v>
      </c>
      <c r="N1188">
        <v>0.36</v>
      </c>
      <c r="O1188">
        <v>0.36</v>
      </c>
      <c r="P1188">
        <v>406944</v>
      </c>
      <c r="Q1188">
        <v>1822687</v>
      </c>
      <c r="R1188" s="14">
        <v>44965</v>
      </c>
      <c r="S1188" t="s">
        <v>207</v>
      </c>
      <c r="T1188" s="14">
        <v>44969</v>
      </c>
      <c r="U1188" s="16" t="s">
        <v>1872</v>
      </c>
      <c r="V1188" s="16">
        <v>40</v>
      </c>
      <c r="W1188" s="16" t="s">
        <v>2113</v>
      </c>
      <c r="X1188" t="s">
        <v>207</v>
      </c>
      <c r="Y1188" s="16" t="s">
        <v>1873</v>
      </c>
      <c r="Z1188" s="16" t="s">
        <v>204</v>
      </c>
      <c r="AB1188" s="17">
        <f t="shared" si="175"/>
        <v>36</v>
      </c>
      <c r="AC1188" s="13">
        <v>45000</v>
      </c>
      <c r="AD1188">
        <v>50</v>
      </c>
      <c r="AE1188" s="13">
        <v>45000</v>
      </c>
      <c r="AF1188">
        <v>75</v>
      </c>
      <c r="AG1188" s="13">
        <v>45000</v>
      </c>
      <c r="AH1188">
        <v>3</v>
      </c>
      <c r="AI1188" s="13">
        <v>44996</v>
      </c>
      <c r="AJ1188">
        <v>0</v>
      </c>
      <c r="AK1188" s="13">
        <v>45034</v>
      </c>
      <c r="AL1188">
        <v>0</v>
      </c>
      <c r="AM1188" t="s">
        <v>2405</v>
      </c>
      <c r="AN1188" t="s">
        <v>204</v>
      </c>
      <c r="AO1188" s="13">
        <v>45100</v>
      </c>
      <c r="AP1188" s="13">
        <v>45115</v>
      </c>
      <c r="AR1188"/>
      <c r="AS1188">
        <v>2.4</v>
      </c>
      <c r="AT1188" t="s">
        <v>1874</v>
      </c>
    </row>
    <row r="1189" spans="1:46" ht="20.149999999999999" customHeight="1" x14ac:dyDescent="0.35">
      <c r="A1189">
        <v>1188</v>
      </c>
      <c r="B1189" t="s">
        <v>360</v>
      </c>
      <c r="C1189" t="s">
        <v>11917</v>
      </c>
      <c r="D1189" t="s">
        <v>1897</v>
      </c>
      <c r="E1189" t="s">
        <v>98</v>
      </c>
      <c r="G1189" t="s">
        <v>588</v>
      </c>
      <c r="H1189" t="s">
        <v>589</v>
      </c>
      <c r="I1189" t="s">
        <v>640</v>
      </c>
      <c r="J1189" t="s">
        <v>641</v>
      </c>
      <c r="K1189" t="s">
        <v>641</v>
      </c>
      <c r="M1189" t="s">
        <v>207</v>
      </c>
      <c r="N1189">
        <v>0.36</v>
      </c>
      <c r="O1189">
        <v>0.43</v>
      </c>
      <c r="P1189">
        <v>407226</v>
      </c>
      <c r="Q1189">
        <v>1822674</v>
      </c>
      <c r="R1189" s="14">
        <v>44965</v>
      </c>
      <c r="S1189" t="s">
        <v>207</v>
      </c>
      <c r="T1189" s="14">
        <v>44971</v>
      </c>
      <c r="U1189" s="16" t="s">
        <v>1872</v>
      </c>
      <c r="V1189" s="16">
        <v>50</v>
      </c>
      <c r="W1189" s="16" t="s">
        <v>2113</v>
      </c>
      <c r="X1189" t="s">
        <v>207</v>
      </c>
      <c r="Y1189" s="16" t="s">
        <v>1873</v>
      </c>
      <c r="Z1189" s="16" t="s">
        <v>204</v>
      </c>
      <c r="AB1189" s="17">
        <f t="shared" si="175"/>
        <v>36</v>
      </c>
      <c r="AC1189" s="13">
        <v>45002</v>
      </c>
      <c r="AD1189">
        <v>50</v>
      </c>
      <c r="AE1189" s="13">
        <v>45002</v>
      </c>
      <c r="AF1189">
        <v>75</v>
      </c>
      <c r="AG1189" s="13">
        <v>45002</v>
      </c>
      <c r="AH1189">
        <v>3</v>
      </c>
      <c r="AI1189" s="13">
        <v>44998</v>
      </c>
      <c r="AJ1189">
        <v>0</v>
      </c>
      <c r="AK1189" s="13">
        <v>45036</v>
      </c>
      <c r="AL1189">
        <v>0</v>
      </c>
      <c r="AM1189" t="s">
        <v>2405</v>
      </c>
      <c r="AN1189" t="s">
        <v>204</v>
      </c>
      <c r="AO1189" s="13">
        <v>45100</v>
      </c>
      <c r="AP1189" s="13">
        <v>45118</v>
      </c>
      <c r="AR1189"/>
      <c r="AS1189">
        <v>2.96</v>
      </c>
      <c r="AT1189" t="s">
        <v>1874</v>
      </c>
    </row>
    <row r="1190" spans="1:46" ht="20.149999999999999" customHeight="1" x14ac:dyDescent="0.35">
      <c r="A1190">
        <v>1189</v>
      </c>
      <c r="B1190" t="s">
        <v>360</v>
      </c>
      <c r="C1190" t="s">
        <v>11918</v>
      </c>
      <c r="D1190" t="s">
        <v>1898</v>
      </c>
      <c r="E1190" t="s">
        <v>98</v>
      </c>
      <c r="G1190" t="s">
        <v>588</v>
      </c>
      <c r="H1190" t="s">
        <v>589</v>
      </c>
      <c r="I1190" t="s">
        <v>640</v>
      </c>
      <c r="J1190" t="s">
        <v>641</v>
      </c>
      <c r="K1190" t="s">
        <v>641</v>
      </c>
      <c r="M1190" t="s">
        <v>207</v>
      </c>
      <c r="N1190">
        <v>0.93</v>
      </c>
      <c r="O1190">
        <v>0.97</v>
      </c>
      <c r="P1190">
        <v>407135</v>
      </c>
      <c r="Q1190">
        <v>1822906</v>
      </c>
      <c r="R1190" s="14">
        <v>44968</v>
      </c>
      <c r="S1190" t="s">
        <v>207</v>
      </c>
      <c r="T1190" s="14">
        <v>44975</v>
      </c>
      <c r="U1190" s="16" t="s">
        <v>1872</v>
      </c>
      <c r="V1190" s="16">
        <v>120</v>
      </c>
      <c r="W1190" s="16" t="s">
        <v>2113</v>
      </c>
      <c r="X1190" t="s">
        <v>207</v>
      </c>
      <c r="Y1190" s="16" t="s">
        <v>1873</v>
      </c>
      <c r="Z1190" s="16" t="s">
        <v>204</v>
      </c>
      <c r="AB1190" s="17">
        <f t="shared" si="175"/>
        <v>93</v>
      </c>
      <c r="AC1190" s="13">
        <v>44999</v>
      </c>
      <c r="AD1190">
        <v>100</v>
      </c>
      <c r="AE1190" s="13">
        <v>44999</v>
      </c>
      <c r="AF1190">
        <v>100</v>
      </c>
      <c r="AG1190" s="13">
        <v>44999</v>
      </c>
      <c r="AH1190">
        <v>5</v>
      </c>
      <c r="AI1190" s="13">
        <v>44995</v>
      </c>
      <c r="AJ1190">
        <v>0</v>
      </c>
      <c r="AK1190" s="13">
        <v>45034</v>
      </c>
      <c r="AL1190">
        <v>0</v>
      </c>
      <c r="AM1190" t="s">
        <v>2405</v>
      </c>
      <c r="AN1190" t="s">
        <v>204</v>
      </c>
      <c r="AO1190" s="13">
        <v>45108</v>
      </c>
      <c r="AP1190" s="13">
        <v>45122</v>
      </c>
      <c r="AR1190"/>
      <c r="AS1190">
        <v>7.2</v>
      </c>
      <c r="AT1190" t="s">
        <v>1874</v>
      </c>
    </row>
    <row r="1191" spans="1:46" ht="20.149999999999999" customHeight="1" x14ac:dyDescent="0.35">
      <c r="A1191">
        <v>1190</v>
      </c>
      <c r="B1191" t="s">
        <v>360</v>
      </c>
      <c r="C1191" t="s">
        <v>11919</v>
      </c>
      <c r="D1191" t="s">
        <v>715</v>
      </c>
      <c r="E1191" t="s">
        <v>98</v>
      </c>
      <c r="G1191" t="s">
        <v>588</v>
      </c>
      <c r="H1191" t="s">
        <v>589</v>
      </c>
      <c r="I1191" t="s">
        <v>640</v>
      </c>
      <c r="J1191" t="s">
        <v>641</v>
      </c>
      <c r="K1191" t="s">
        <v>641</v>
      </c>
      <c r="M1191" t="s">
        <v>207</v>
      </c>
      <c r="N1191">
        <v>0.63</v>
      </c>
      <c r="O1191">
        <v>0.55000000000000004</v>
      </c>
      <c r="P1191">
        <v>406969</v>
      </c>
      <c r="Q1191">
        <v>1822919</v>
      </c>
      <c r="R1191" s="14">
        <v>44968</v>
      </c>
      <c r="S1191" t="s">
        <v>207</v>
      </c>
      <c r="T1191" s="14">
        <v>44975</v>
      </c>
      <c r="U1191" s="16" t="s">
        <v>1872</v>
      </c>
      <c r="V1191" s="16">
        <v>70</v>
      </c>
      <c r="W1191" s="16" t="s">
        <v>2113</v>
      </c>
      <c r="X1191" t="s">
        <v>207</v>
      </c>
      <c r="Y1191" s="16" t="s">
        <v>1873</v>
      </c>
      <c r="Z1191" s="16" t="s">
        <v>204</v>
      </c>
      <c r="AB1191" s="17">
        <f t="shared" si="175"/>
        <v>63</v>
      </c>
      <c r="AC1191" s="13">
        <v>44998</v>
      </c>
      <c r="AD1191">
        <v>50</v>
      </c>
      <c r="AE1191" s="13">
        <v>44998</v>
      </c>
      <c r="AF1191">
        <v>100</v>
      </c>
      <c r="AG1191" s="13">
        <v>44998</v>
      </c>
      <c r="AH1191">
        <v>3</v>
      </c>
      <c r="AI1191" s="13">
        <v>44995</v>
      </c>
      <c r="AJ1191">
        <v>0</v>
      </c>
      <c r="AK1191" s="13">
        <v>45033</v>
      </c>
      <c r="AL1191">
        <v>0</v>
      </c>
      <c r="AM1191" t="s">
        <v>2405</v>
      </c>
      <c r="AN1191" t="s">
        <v>204</v>
      </c>
      <c r="AO1191" s="13">
        <v>45093</v>
      </c>
      <c r="AP1191" s="13">
        <v>45116</v>
      </c>
      <c r="AR1191"/>
      <c r="AS1191">
        <v>3.76</v>
      </c>
      <c r="AT1191" t="s">
        <v>1874</v>
      </c>
    </row>
    <row r="1192" spans="1:46" ht="20.149999999999999" customHeight="1" x14ac:dyDescent="0.35">
      <c r="A1192">
        <v>1191</v>
      </c>
      <c r="B1192" t="s">
        <v>360</v>
      </c>
      <c r="C1192" t="s">
        <v>11920</v>
      </c>
      <c r="D1192" t="s">
        <v>716</v>
      </c>
      <c r="E1192" t="s">
        <v>98</v>
      </c>
      <c r="G1192" t="s">
        <v>588</v>
      </c>
      <c r="H1192" t="s">
        <v>589</v>
      </c>
      <c r="I1192" t="s">
        <v>640</v>
      </c>
      <c r="J1192" t="s">
        <v>641</v>
      </c>
      <c r="K1192" t="s">
        <v>641</v>
      </c>
      <c r="M1192" t="s">
        <v>207</v>
      </c>
      <c r="N1192">
        <v>1.26</v>
      </c>
      <c r="O1192">
        <v>1.51</v>
      </c>
      <c r="P1192">
        <v>406554</v>
      </c>
      <c r="Q1192">
        <v>1822918</v>
      </c>
      <c r="R1192" s="14">
        <v>44968</v>
      </c>
      <c r="S1192" t="s">
        <v>207</v>
      </c>
      <c r="T1192" s="14">
        <v>44975</v>
      </c>
      <c r="U1192" s="16" t="s">
        <v>1872</v>
      </c>
      <c r="V1192" s="16">
        <v>180</v>
      </c>
      <c r="W1192" s="16" t="s">
        <v>2113</v>
      </c>
      <c r="X1192" t="s">
        <v>207</v>
      </c>
      <c r="Y1192" s="16" t="s">
        <v>1873</v>
      </c>
      <c r="Z1192" s="16" t="s">
        <v>204</v>
      </c>
      <c r="AB1192" s="17">
        <f t="shared" si="175"/>
        <v>126</v>
      </c>
      <c r="AC1192" s="13">
        <v>44999</v>
      </c>
      <c r="AD1192">
        <v>100</v>
      </c>
      <c r="AE1192" s="13">
        <v>44999</v>
      </c>
      <c r="AF1192">
        <v>100</v>
      </c>
      <c r="AG1192" s="13">
        <v>44999</v>
      </c>
      <c r="AH1192">
        <v>1</v>
      </c>
      <c r="AI1192" s="13">
        <v>44995</v>
      </c>
      <c r="AJ1192">
        <v>0</v>
      </c>
      <c r="AK1192" s="13">
        <v>45035</v>
      </c>
      <c r="AL1192">
        <v>0</v>
      </c>
      <c r="AM1192" t="s">
        <v>2405</v>
      </c>
      <c r="AN1192" t="s">
        <v>204</v>
      </c>
      <c r="AO1192" s="13">
        <v>45091</v>
      </c>
      <c r="AP1192" s="13">
        <v>45109</v>
      </c>
      <c r="AR1192"/>
      <c r="AS1192">
        <v>10.48</v>
      </c>
      <c r="AT1192" t="s">
        <v>1874</v>
      </c>
    </row>
    <row r="1193" spans="1:46" ht="20.149999999999999" customHeight="1" x14ac:dyDescent="0.35">
      <c r="A1193">
        <v>1192</v>
      </c>
      <c r="B1193" t="s">
        <v>360</v>
      </c>
      <c r="C1193" t="s">
        <v>11921</v>
      </c>
      <c r="D1193" t="s">
        <v>717</v>
      </c>
      <c r="E1193" t="s">
        <v>98</v>
      </c>
      <c r="G1193" t="s">
        <v>588</v>
      </c>
      <c r="H1193" t="s">
        <v>589</v>
      </c>
      <c r="I1193" t="s">
        <v>640</v>
      </c>
      <c r="J1193" t="s">
        <v>641</v>
      </c>
      <c r="K1193" t="s">
        <v>641</v>
      </c>
      <c r="M1193" t="s">
        <v>207</v>
      </c>
      <c r="N1193">
        <v>0.49</v>
      </c>
      <c r="O1193">
        <v>0.49</v>
      </c>
      <c r="P1193">
        <v>407050</v>
      </c>
      <c r="Q1193">
        <v>1822725</v>
      </c>
      <c r="R1193" s="14">
        <v>44968</v>
      </c>
      <c r="S1193" t="s">
        <v>207</v>
      </c>
      <c r="T1193" s="14">
        <v>44975</v>
      </c>
      <c r="U1193" s="16" t="s">
        <v>1872</v>
      </c>
      <c r="V1193" s="16">
        <v>50</v>
      </c>
      <c r="W1193" s="16" t="s">
        <v>2113</v>
      </c>
      <c r="X1193" t="s">
        <v>207</v>
      </c>
      <c r="Y1193" s="16" t="s">
        <v>1873</v>
      </c>
      <c r="Z1193" s="16" t="s">
        <v>204</v>
      </c>
      <c r="AB1193" s="17">
        <f t="shared" si="175"/>
        <v>49</v>
      </c>
      <c r="AC1193" s="13">
        <v>45002</v>
      </c>
      <c r="AD1193">
        <v>50</v>
      </c>
      <c r="AE1193" s="13">
        <v>45002</v>
      </c>
      <c r="AF1193">
        <v>50</v>
      </c>
      <c r="AG1193" s="13">
        <v>45002</v>
      </c>
      <c r="AH1193">
        <v>3</v>
      </c>
      <c r="AI1193" s="13">
        <v>44998</v>
      </c>
      <c r="AJ1193">
        <v>0</v>
      </c>
      <c r="AK1193" s="13">
        <v>45036</v>
      </c>
      <c r="AL1193">
        <v>0</v>
      </c>
      <c r="AM1193" t="s">
        <v>2405</v>
      </c>
      <c r="AN1193" t="s">
        <v>204</v>
      </c>
      <c r="AO1193" s="13">
        <v>45103</v>
      </c>
      <c r="AP1193" s="13">
        <v>45115</v>
      </c>
      <c r="AR1193"/>
      <c r="AS1193">
        <v>3.76</v>
      </c>
      <c r="AT1193" t="s">
        <v>1874</v>
      </c>
    </row>
    <row r="1194" spans="1:46" ht="20.149999999999999" customHeight="1" x14ac:dyDescent="0.35">
      <c r="A1194">
        <v>1193</v>
      </c>
      <c r="B1194" t="s">
        <v>360</v>
      </c>
      <c r="C1194" t="s">
        <v>11922</v>
      </c>
      <c r="D1194" t="s">
        <v>719</v>
      </c>
      <c r="E1194" t="s">
        <v>98</v>
      </c>
      <c r="G1194" t="s">
        <v>588</v>
      </c>
      <c r="H1194" t="s">
        <v>589</v>
      </c>
      <c r="I1194" t="s">
        <v>640</v>
      </c>
      <c r="J1194" t="s">
        <v>641</v>
      </c>
      <c r="K1194" t="s">
        <v>641</v>
      </c>
      <c r="M1194" t="s">
        <v>207</v>
      </c>
      <c r="N1194">
        <v>0.28999999999999998</v>
      </c>
      <c r="O1194">
        <v>0.28999999999999998</v>
      </c>
      <c r="P1194">
        <v>407053</v>
      </c>
      <c r="Q1194">
        <v>1822566</v>
      </c>
      <c r="R1194" s="14">
        <v>44968</v>
      </c>
      <c r="S1194" t="s">
        <v>207</v>
      </c>
      <c r="T1194" s="14">
        <v>44975</v>
      </c>
      <c r="U1194" s="16" t="s">
        <v>1872</v>
      </c>
      <c r="V1194" s="16">
        <v>40</v>
      </c>
      <c r="W1194" s="16" t="s">
        <v>2113</v>
      </c>
      <c r="X1194" t="s">
        <v>207</v>
      </c>
      <c r="Y1194" s="16" t="s">
        <v>1873</v>
      </c>
      <c r="Z1194" s="16" t="s">
        <v>204</v>
      </c>
      <c r="AB1194" s="17">
        <f t="shared" si="175"/>
        <v>28.999999999999996</v>
      </c>
      <c r="AC1194" s="13">
        <v>45003</v>
      </c>
      <c r="AD1194">
        <v>0</v>
      </c>
      <c r="AE1194" s="13">
        <v>45003</v>
      </c>
      <c r="AF1194">
        <v>50</v>
      </c>
      <c r="AG1194" s="13">
        <v>45003</v>
      </c>
      <c r="AH1194">
        <v>3</v>
      </c>
      <c r="AI1194" s="13">
        <v>44999</v>
      </c>
      <c r="AJ1194">
        <v>0</v>
      </c>
      <c r="AK1194" s="13">
        <v>45035</v>
      </c>
      <c r="AL1194">
        <v>0</v>
      </c>
      <c r="AM1194" t="s">
        <v>2405</v>
      </c>
      <c r="AN1194" t="s">
        <v>204</v>
      </c>
      <c r="AO1194" s="13">
        <v>45102</v>
      </c>
      <c r="AP1194" s="13">
        <v>45117</v>
      </c>
      <c r="AR1194"/>
      <c r="AS1194">
        <v>1.92</v>
      </c>
      <c r="AT1194" t="s">
        <v>1874</v>
      </c>
    </row>
    <row r="1195" spans="1:46" ht="20.149999999999999" customHeight="1" x14ac:dyDescent="0.35">
      <c r="A1195">
        <v>1194</v>
      </c>
      <c r="B1195" t="s">
        <v>360</v>
      </c>
      <c r="C1195" t="s">
        <v>11923</v>
      </c>
      <c r="D1195" t="s">
        <v>720</v>
      </c>
      <c r="E1195" t="s">
        <v>98</v>
      </c>
      <c r="G1195" t="s">
        <v>588</v>
      </c>
      <c r="H1195" t="s">
        <v>589</v>
      </c>
      <c r="I1195" t="s">
        <v>640</v>
      </c>
      <c r="J1195" t="s">
        <v>641</v>
      </c>
      <c r="K1195" t="s">
        <v>641</v>
      </c>
      <c r="M1195" t="s">
        <v>207</v>
      </c>
      <c r="N1195">
        <v>0.4</v>
      </c>
      <c r="O1195">
        <v>0.39</v>
      </c>
      <c r="P1195">
        <v>406882</v>
      </c>
      <c r="Q1195">
        <v>1822862</v>
      </c>
      <c r="R1195" s="14">
        <v>44968</v>
      </c>
      <c r="S1195" t="s">
        <v>207</v>
      </c>
      <c r="T1195" s="14">
        <v>44975</v>
      </c>
      <c r="U1195" s="16" t="s">
        <v>1872</v>
      </c>
      <c r="V1195" s="16">
        <v>45</v>
      </c>
      <c r="W1195" s="16" t="s">
        <v>2113</v>
      </c>
      <c r="X1195" t="s">
        <v>207</v>
      </c>
      <c r="Y1195" s="16" t="s">
        <v>1873</v>
      </c>
      <c r="Z1195" s="16" t="s">
        <v>204</v>
      </c>
      <c r="AB1195" s="17">
        <f t="shared" si="175"/>
        <v>40</v>
      </c>
      <c r="AC1195" s="13">
        <v>45004</v>
      </c>
      <c r="AD1195">
        <v>50</v>
      </c>
      <c r="AE1195" s="13">
        <v>45004</v>
      </c>
      <c r="AF1195">
        <v>50</v>
      </c>
      <c r="AG1195" s="13">
        <v>45004</v>
      </c>
      <c r="AH1195">
        <v>7</v>
      </c>
      <c r="AI1195" s="13">
        <v>45000</v>
      </c>
      <c r="AJ1195">
        <v>0</v>
      </c>
      <c r="AK1195" s="13">
        <v>45037</v>
      </c>
      <c r="AL1195">
        <v>0</v>
      </c>
      <c r="AM1195" t="s">
        <v>2405</v>
      </c>
      <c r="AN1195" t="s">
        <v>204</v>
      </c>
      <c r="AO1195" s="13">
        <v>45101</v>
      </c>
      <c r="AP1195" s="13">
        <v>45112</v>
      </c>
      <c r="AR1195"/>
      <c r="AS1195">
        <v>3.04</v>
      </c>
      <c r="AT1195" t="s">
        <v>1874</v>
      </c>
    </row>
    <row r="1196" spans="1:46" ht="20.149999999999999" customHeight="1" x14ac:dyDescent="0.35">
      <c r="A1196">
        <v>1195</v>
      </c>
      <c r="B1196" t="s">
        <v>360</v>
      </c>
      <c r="C1196" t="s">
        <v>11924</v>
      </c>
      <c r="D1196" t="s">
        <v>1899</v>
      </c>
      <c r="E1196" t="s">
        <v>98</v>
      </c>
      <c r="G1196" t="s">
        <v>588</v>
      </c>
      <c r="H1196" t="s">
        <v>589</v>
      </c>
      <c r="I1196" t="s">
        <v>640</v>
      </c>
      <c r="J1196" t="s">
        <v>641</v>
      </c>
      <c r="K1196" t="s">
        <v>641</v>
      </c>
      <c r="M1196" t="s">
        <v>207</v>
      </c>
      <c r="N1196">
        <v>0.56000000000000005</v>
      </c>
      <c r="O1196">
        <v>0.56000000000000005</v>
      </c>
      <c r="P1196">
        <v>406963</v>
      </c>
      <c r="Q1196">
        <v>1822737</v>
      </c>
      <c r="R1196" s="14">
        <v>44972</v>
      </c>
      <c r="S1196" t="s">
        <v>207</v>
      </c>
      <c r="T1196" s="14">
        <v>44981</v>
      </c>
      <c r="U1196" s="16" t="s">
        <v>1872</v>
      </c>
      <c r="V1196" s="16">
        <v>70</v>
      </c>
      <c r="W1196" s="16" t="s">
        <v>2113</v>
      </c>
      <c r="X1196" t="s">
        <v>207</v>
      </c>
      <c r="Y1196" s="16" t="s">
        <v>1873</v>
      </c>
      <c r="Z1196" s="16" t="s">
        <v>204</v>
      </c>
      <c r="AB1196" s="17">
        <f t="shared" si="175"/>
        <v>56.000000000000007</v>
      </c>
      <c r="AC1196" s="13">
        <v>45006</v>
      </c>
      <c r="AD1196">
        <v>50</v>
      </c>
      <c r="AE1196" s="13">
        <v>45006</v>
      </c>
      <c r="AF1196">
        <v>100</v>
      </c>
      <c r="AG1196" s="13">
        <v>45006</v>
      </c>
      <c r="AH1196">
        <v>4</v>
      </c>
      <c r="AI1196" s="13">
        <v>45002</v>
      </c>
      <c r="AJ1196">
        <v>0</v>
      </c>
      <c r="AK1196" s="13">
        <v>45039</v>
      </c>
      <c r="AL1196">
        <v>0</v>
      </c>
      <c r="AM1196" t="s">
        <v>2405</v>
      </c>
      <c r="AN1196" t="s">
        <v>204</v>
      </c>
      <c r="AO1196" s="13">
        <v>45098</v>
      </c>
      <c r="AP1196" s="13">
        <v>45120</v>
      </c>
      <c r="AR1196"/>
      <c r="AS1196">
        <v>4</v>
      </c>
      <c r="AT1196" t="s">
        <v>1874</v>
      </c>
    </row>
    <row r="1197" spans="1:46" ht="20.149999999999999" customHeight="1" x14ac:dyDescent="0.35">
      <c r="A1197">
        <v>1196</v>
      </c>
      <c r="B1197" t="s">
        <v>360</v>
      </c>
      <c r="C1197" t="s">
        <v>11925</v>
      </c>
      <c r="D1197" t="s">
        <v>722</v>
      </c>
      <c r="E1197" t="s">
        <v>98</v>
      </c>
      <c r="G1197" t="s">
        <v>588</v>
      </c>
      <c r="H1197" t="s">
        <v>589</v>
      </c>
      <c r="I1197" t="s">
        <v>640</v>
      </c>
      <c r="J1197" t="s">
        <v>641</v>
      </c>
      <c r="K1197" t="s">
        <v>641</v>
      </c>
      <c r="M1197" t="s">
        <v>207</v>
      </c>
      <c r="N1197">
        <v>0.64</v>
      </c>
      <c r="O1197">
        <v>0.66</v>
      </c>
      <c r="P1197">
        <v>407000</v>
      </c>
      <c r="Q1197">
        <v>1822840</v>
      </c>
      <c r="R1197" s="14">
        <v>44972</v>
      </c>
      <c r="S1197" t="s">
        <v>207</v>
      </c>
      <c r="T1197" s="14">
        <v>44981</v>
      </c>
      <c r="U1197" s="16" t="s">
        <v>1872</v>
      </c>
      <c r="V1197" s="16">
        <v>80</v>
      </c>
      <c r="W1197" s="16" t="s">
        <v>2113</v>
      </c>
      <c r="X1197" t="s">
        <v>207</v>
      </c>
      <c r="Y1197" s="16" t="s">
        <v>1873</v>
      </c>
      <c r="Z1197" s="16" t="s">
        <v>204</v>
      </c>
      <c r="AB1197" s="17">
        <f t="shared" si="175"/>
        <v>64</v>
      </c>
      <c r="AC1197" s="13">
        <v>45006</v>
      </c>
      <c r="AD1197">
        <v>50</v>
      </c>
      <c r="AE1197" s="13">
        <v>45006</v>
      </c>
      <c r="AF1197">
        <v>100</v>
      </c>
      <c r="AG1197" s="13">
        <v>45006</v>
      </c>
      <c r="AH1197">
        <v>6</v>
      </c>
      <c r="AI1197" s="13">
        <v>45003</v>
      </c>
      <c r="AJ1197">
        <v>0</v>
      </c>
      <c r="AK1197" s="13">
        <v>45038</v>
      </c>
      <c r="AL1197">
        <v>0</v>
      </c>
      <c r="AM1197" t="s">
        <v>2405</v>
      </c>
      <c r="AN1197" t="s">
        <v>204</v>
      </c>
      <c r="AO1197" s="13">
        <v>45102</v>
      </c>
      <c r="AP1197" s="13">
        <v>45116</v>
      </c>
      <c r="AR1197"/>
      <c r="AS1197">
        <v>4.8</v>
      </c>
      <c r="AT1197" t="s">
        <v>1874</v>
      </c>
    </row>
    <row r="1198" spans="1:46" ht="20.149999999999999" customHeight="1" x14ac:dyDescent="0.35">
      <c r="A1198">
        <v>1197</v>
      </c>
      <c r="B1198" t="s">
        <v>360</v>
      </c>
      <c r="C1198" t="s">
        <v>11926</v>
      </c>
      <c r="D1198" t="s">
        <v>724</v>
      </c>
      <c r="E1198" t="s">
        <v>98</v>
      </c>
      <c r="G1198" t="s">
        <v>588</v>
      </c>
      <c r="H1198" t="s">
        <v>589</v>
      </c>
      <c r="I1198" t="s">
        <v>640</v>
      </c>
      <c r="J1198" t="s">
        <v>641</v>
      </c>
      <c r="K1198" t="s">
        <v>641</v>
      </c>
      <c r="M1198" t="s">
        <v>207</v>
      </c>
      <c r="N1198">
        <v>0.92</v>
      </c>
      <c r="O1198">
        <v>0.94</v>
      </c>
      <c r="P1198">
        <v>406986</v>
      </c>
      <c r="Q1198">
        <v>1823045</v>
      </c>
      <c r="R1198" s="14">
        <v>44972</v>
      </c>
      <c r="S1198" t="s">
        <v>207</v>
      </c>
      <c r="T1198" s="14">
        <v>44981</v>
      </c>
      <c r="U1198" s="16" t="s">
        <v>1872</v>
      </c>
      <c r="V1198" s="16">
        <v>120</v>
      </c>
      <c r="W1198" s="16" t="s">
        <v>2113</v>
      </c>
      <c r="X1198" t="s">
        <v>207</v>
      </c>
      <c r="Y1198" s="16" t="s">
        <v>1873</v>
      </c>
      <c r="Z1198" s="16" t="s">
        <v>204</v>
      </c>
      <c r="AB1198" s="17">
        <f t="shared" si="175"/>
        <v>92</v>
      </c>
      <c r="AC1198" s="13">
        <v>45002</v>
      </c>
      <c r="AD1198">
        <v>100</v>
      </c>
      <c r="AE1198" s="13">
        <v>45002</v>
      </c>
      <c r="AF1198">
        <v>100</v>
      </c>
      <c r="AG1198" s="13">
        <v>45002</v>
      </c>
      <c r="AH1198">
        <v>5</v>
      </c>
      <c r="AI1198" s="13">
        <v>44998</v>
      </c>
      <c r="AJ1198">
        <v>0</v>
      </c>
      <c r="AK1198" s="13">
        <v>45036</v>
      </c>
      <c r="AL1198">
        <v>0</v>
      </c>
      <c r="AM1198" t="s">
        <v>2405</v>
      </c>
      <c r="AN1198" t="s">
        <v>204</v>
      </c>
      <c r="AO1198" s="13">
        <v>45097</v>
      </c>
      <c r="AP1198" s="13">
        <v>45111</v>
      </c>
      <c r="AR1198"/>
      <c r="AS1198">
        <v>6.88</v>
      </c>
      <c r="AT1198" t="s">
        <v>1874</v>
      </c>
    </row>
    <row r="1199" spans="1:46" ht="20.149999999999999" customHeight="1" x14ac:dyDescent="0.35">
      <c r="A1199">
        <v>1198</v>
      </c>
      <c r="B1199" t="s">
        <v>360</v>
      </c>
      <c r="C1199" t="s">
        <v>11927</v>
      </c>
      <c r="D1199" t="s">
        <v>1900</v>
      </c>
      <c r="E1199" t="s">
        <v>98</v>
      </c>
      <c r="G1199" t="s">
        <v>588</v>
      </c>
      <c r="H1199" t="s">
        <v>589</v>
      </c>
      <c r="I1199" t="s">
        <v>640</v>
      </c>
      <c r="J1199" t="s">
        <v>641</v>
      </c>
      <c r="K1199" t="s">
        <v>641</v>
      </c>
      <c r="M1199" t="s">
        <v>207</v>
      </c>
      <c r="N1199">
        <v>0.82</v>
      </c>
      <c r="O1199">
        <v>0.9</v>
      </c>
      <c r="P1199">
        <v>406862</v>
      </c>
      <c r="Q1199">
        <v>1823054</v>
      </c>
      <c r="R1199" s="14">
        <v>44972</v>
      </c>
      <c r="S1199" t="s">
        <v>207</v>
      </c>
      <c r="T1199" s="14">
        <v>44981</v>
      </c>
      <c r="U1199" s="16" t="s">
        <v>1872</v>
      </c>
      <c r="V1199" s="16">
        <v>120</v>
      </c>
      <c r="W1199" s="16" t="s">
        <v>2113</v>
      </c>
      <c r="X1199" t="s">
        <v>207</v>
      </c>
      <c r="Y1199" s="16" t="s">
        <v>1873</v>
      </c>
      <c r="Z1199" s="16" t="s">
        <v>204</v>
      </c>
      <c r="AB1199" s="17">
        <f t="shared" si="175"/>
        <v>82</v>
      </c>
      <c r="AC1199" s="13">
        <v>45004</v>
      </c>
      <c r="AD1199">
        <v>100</v>
      </c>
      <c r="AE1199" s="13">
        <v>45004</v>
      </c>
      <c r="AF1199">
        <v>100</v>
      </c>
      <c r="AG1199" s="13">
        <v>45004</v>
      </c>
      <c r="AH1199">
        <v>8</v>
      </c>
      <c r="AI1199" s="13">
        <v>45000</v>
      </c>
      <c r="AJ1199">
        <v>0</v>
      </c>
      <c r="AK1199" s="13">
        <v>45037</v>
      </c>
      <c r="AL1199">
        <v>0</v>
      </c>
      <c r="AM1199" t="s">
        <v>2405</v>
      </c>
      <c r="AN1199" t="s">
        <v>204</v>
      </c>
      <c r="AO1199" s="13">
        <v>45097</v>
      </c>
      <c r="AP1199" s="13">
        <v>45113</v>
      </c>
      <c r="AR1199"/>
      <c r="AS1199">
        <v>6.8</v>
      </c>
      <c r="AT1199" t="s">
        <v>1874</v>
      </c>
    </row>
    <row r="1200" spans="1:46" ht="20.149999999999999" customHeight="1" x14ac:dyDescent="0.35">
      <c r="A1200">
        <v>1199</v>
      </c>
      <c r="B1200" t="s">
        <v>360</v>
      </c>
      <c r="C1200" t="s">
        <v>11928</v>
      </c>
      <c r="D1200" t="s">
        <v>726</v>
      </c>
      <c r="E1200" t="s">
        <v>98</v>
      </c>
      <c r="G1200" t="s">
        <v>588</v>
      </c>
      <c r="H1200" t="s">
        <v>589</v>
      </c>
      <c r="I1200" t="s">
        <v>640</v>
      </c>
      <c r="J1200" t="s">
        <v>641</v>
      </c>
      <c r="K1200" t="s">
        <v>641</v>
      </c>
      <c r="M1200" t="s">
        <v>207</v>
      </c>
      <c r="N1200">
        <v>0.89</v>
      </c>
      <c r="O1200">
        <v>0.89</v>
      </c>
      <c r="P1200">
        <v>406986</v>
      </c>
      <c r="Q1200">
        <v>1822895</v>
      </c>
      <c r="R1200" s="14">
        <v>44972</v>
      </c>
      <c r="S1200" t="s">
        <v>207</v>
      </c>
      <c r="T1200" s="14">
        <v>44977</v>
      </c>
      <c r="U1200" s="16" t="s">
        <v>1872</v>
      </c>
      <c r="V1200" s="16">
        <v>120</v>
      </c>
      <c r="W1200" s="16" t="s">
        <v>2113</v>
      </c>
      <c r="X1200" t="s">
        <v>207</v>
      </c>
      <c r="Y1200" s="16" t="s">
        <v>1873</v>
      </c>
      <c r="Z1200" s="16" t="s">
        <v>204</v>
      </c>
      <c r="AB1200" s="17">
        <f t="shared" si="175"/>
        <v>89</v>
      </c>
      <c r="AC1200" s="13">
        <v>45005</v>
      </c>
      <c r="AD1200">
        <v>100</v>
      </c>
      <c r="AE1200" s="13">
        <v>45005</v>
      </c>
      <c r="AF1200">
        <v>100</v>
      </c>
      <c r="AG1200" s="13">
        <v>45005</v>
      </c>
      <c r="AH1200">
        <v>5</v>
      </c>
      <c r="AI1200" s="13">
        <v>45001</v>
      </c>
      <c r="AJ1200">
        <v>0</v>
      </c>
      <c r="AK1200" s="13">
        <v>45038</v>
      </c>
      <c r="AL1200">
        <v>0</v>
      </c>
      <c r="AM1200" t="s">
        <v>2405</v>
      </c>
      <c r="AN1200" t="s">
        <v>204</v>
      </c>
      <c r="AO1200" s="13">
        <v>45109</v>
      </c>
      <c r="AP1200" s="13">
        <v>45124</v>
      </c>
      <c r="AR1200"/>
      <c r="AS1200">
        <v>6.4</v>
      </c>
      <c r="AT1200" t="s">
        <v>1874</v>
      </c>
    </row>
    <row r="1201" spans="1:46" ht="20.149999999999999" customHeight="1" x14ac:dyDescent="0.35">
      <c r="A1201">
        <v>1200</v>
      </c>
      <c r="B1201" t="s">
        <v>360</v>
      </c>
      <c r="C1201" t="s">
        <v>11929</v>
      </c>
      <c r="D1201" t="s">
        <v>727</v>
      </c>
      <c r="E1201" t="s">
        <v>98</v>
      </c>
      <c r="G1201" t="s">
        <v>588</v>
      </c>
      <c r="H1201" t="s">
        <v>589</v>
      </c>
      <c r="I1201" t="s">
        <v>640</v>
      </c>
      <c r="J1201" t="s">
        <v>641</v>
      </c>
      <c r="K1201" t="s">
        <v>641</v>
      </c>
      <c r="M1201" t="s">
        <v>207</v>
      </c>
      <c r="N1201">
        <v>0.26</v>
      </c>
      <c r="O1201">
        <v>0.32</v>
      </c>
      <c r="P1201">
        <v>406882</v>
      </c>
      <c r="Q1201">
        <v>1822862</v>
      </c>
      <c r="R1201" s="14">
        <v>44972</v>
      </c>
      <c r="S1201" t="s">
        <v>207</v>
      </c>
      <c r="T1201" s="14">
        <v>44977</v>
      </c>
      <c r="U1201" s="16" t="s">
        <v>1872</v>
      </c>
      <c r="V1201" s="16">
        <v>40</v>
      </c>
      <c r="W1201" s="16" t="s">
        <v>2113</v>
      </c>
      <c r="X1201" t="s">
        <v>207</v>
      </c>
      <c r="Y1201" s="16" t="s">
        <v>1873</v>
      </c>
      <c r="Z1201" s="16" t="s">
        <v>204</v>
      </c>
      <c r="AB1201" s="17">
        <f t="shared" si="175"/>
        <v>26</v>
      </c>
      <c r="AC1201" s="13">
        <v>45006</v>
      </c>
      <c r="AD1201">
        <v>50</v>
      </c>
      <c r="AE1201" s="13">
        <v>45006</v>
      </c>
      <c r="AF1201">
        <v>75</v>
      </c>
      <c r="AG1201" s="13">
        <v>45006</v>
      </c>
      <c r="AH1201">
        <v>2</v>
      </c>
      <c r="AI1201" s="13">
        <v>45002</v>
      </c>
      <c r="AJ1201">
        <v>0</v>
      </c>
      <c r="AK1201" s="13">
        <v>45036</v>
      </c>
      <c r="AL1201">
        <v>0</v>
      </c>
      <c r="AM1201" t="s">
        <v>2405</v>
      </c>
      <c r="AN1201" t="s">
        <v>204</v>
      </c>
      <c r="AO1201" s="13">
        <v>45090</v>
      </c>
      <c r="AP1201" s="13">
        <v>45104</v>
      </c>
      <c r="AR1201"/>
      <c r="AS1201">
        <v>2.16</v>
      </c>
      <c r="AT1201" t="s">
        <v>1874</v>
      </c>
    </row>
    <row r="1202" spans="1:46" ht="20.149999999999999" customHeight="1" x14ac:dyDescent="0.35">
      <c r="A1202">
        <v>1201</v>
      </c>
      <c r="B1202" t="s">
        <v>360</v>
      </c>
      <c r="C1202" t="s">
        <v>11930</v>
      </c>
      <c r="D1202" t="s">
        <v>1901</v>
      </c>
      <c r="E1202" t="s">
        <v>98</v>
      </c>
      <c r="G1202" t="s">
        <v>588</v>
      </c>
      <c r="H1202" t="s">
        <v>589</v>
      </c>
      <c r="I1202" t="s">
        <v>640</v>
      </c>
      <c r="J1202" t="s">
        <v>641</v>
      </c>
      <c r="K1202" t="s">
        <v>641</v>
      </c>
      <c r="M1202" t="s">
        <v>207</v>
      </c>
      <c r="N1202">
        <v>0.74</v>
      </c>
      <c r="O1202">
        <v>0.74</v>
      </c>
      <c r="P1202">
        <v>406956</v>
      </c>
      <c r="Q1202">
        <v>1823028</v>
      </c>
      <c r="R1202" s="14">
        <v>44972</v>
      </c>
      <c r="S1202" t="s">
        <v>207</v>
      </c>
      <c r="T1202" s="14">
        <v>44977</v>
      </c>
      <c r="U1202" s="16" t="s">
        <v>1872</v>
      </c>
      <c r="V1202" s="16">
        <v>80</v>
      </c>
      <c r="W1202" s="16" t="s">
        <v>2113</v>
      </c>
      <c r="X1202" t="s">
        <v>207</v>
      </c>
      <c r="Y1202" s="16" t="s">
        <v>1873</v>
      </c>
      <c r="Z1202" s="16" t="s">
        <v>204</v>
      </c>
      <c r="AB1202" s="17">
        <f t="shared" si="175"/>
        <v>74</v>
      </c>
      <c r="AC1202" s="13">
        <v>45012</v>
      </c>
      <c r="AD1202">
        <v>50</v>
      </c>
      <c r="AE1202" s="13">
        <v>45012</v>
      </c>
      <c r="AF1202">
        <v>100</v>
      </c>
      <c r="AG1202" s="13">
        <v>45012</v>
      </c>
      <c r="AH1202">
        <v>4</v>
      </c>
      <c r="AI1202" s="13">
        <v>45008</v>
      </c>
      <c r="AJ1202">
        <v>0</v>
      </c>
      <c r="AK1202" s="13">
        <v>45046</v>
      </c>
      <c r="AL1202">
        <v>0</v>
      </c>
      <c r="AM1202" t="s">
        <v>2405</v>
      </c>
      <c r="AN1202" t="s">
        <v>204</v>
      </c>
      <c r="AO1202" s="13">
        <v>45108</v>
      </c>
      <c r="AP1202" s="13">
        <v>45126</v>
      </c>
      <c r="AR1202"/>
      <c r="AS1202">
        <v>5.6</v>
      </c>
      <c r="AT1202" t="s">
        <v>1874</v>
      </c>
    </row>
    <row r="1203" spans="1:46" ht="20.149999999999999" customHeight="1" x14ac:dyDescent="0.35">
      <c r="A1203">
        <v>1202</v>
      </c>
      <c r="B1203" t="s">
        <v>360</v>
      </c>
      <c r="C1203" t="s">
        <v>11931</v>
      </c>
      <c r="D1203" t="s">
        <v>1902</v>
      </c>
      <c r="E1203" t="s">
        <v>98</v>
      </c>
      <c r="G1203" t="s">
        <v>588</v>
      </c>
      <c r="H1203" t="s">
        <v>589</v>
      </c>
      <c r="I1203" t="s">
        <v>640</v>
      </c>
      <c r="J1203" t="s">
        <v>641</v>
      </c>
      <c r="K1203" t="s">
        <v>641</v>
      </c>
      <c r="M1203" t="s">
        <v>207</v>
      </c>
      <c r="N1203">
        <v>0.78</v>
      </c>
      <c r="O1203">
        <v>0.78</v>
      </c>
      <c r="P1203">
        <v>406752</v>
      </c>
      <c r="Q1203">
        <v>1823007</v>
      </c>
      <c r="R1203" s="14">
        <v>44972</v>
      </c>
      <c r="S1203" t="s">
        <v>207</v>
      </c>
      <c r="T1203" s="14">
        <v>44977</v>
      </c>
      <c r="U1203" s="16" t="s">
        <v>1872</v>
      </c>
      <c r="V1203" s="16">
        <v>80</v>
      </c>
      <c r="W1203" s="16" t="s">
        <v>2113</v>
      </c>
      <c r="X1203" t="s">
        <v>207</v>
      </c>
      <c r="Y1203" s="16" t="s">
        <v>1873</v>
      </c>
      <c r="Z1203" s="16" t="s">
        <v>204</v>
      </c>
      <c r="AB1203" s="17">
        <f t="shared" si="175"/>
        <v>78</v>
      </c>
      <c r="AC1203" s="13">
        <v>45003</v>
      </c>
      <c r="AD1203">
        <v>100</v>
      </c>
      <c r="AE1203" s="13">
        <v>45003</v>
      </c>
      <c r="AF1203">
        <v>150</v>
      </c>
      <c r="AG1203" s="13">
        <v>45003</v>
      </c>
      <c r="AH1203">
        <v>8</v>
      </c>
      <c r="AI1203" s="13">
        <v>44999</v>
      </c>
      <c r="AJ1203">
        <v>0</v>
      </c>
      <c r="AK1203" s="13">
        <v>45036</v>
      </c>
      <c r="AL1203">
        <v>0</v>
      </c>
      <c r="AM1203" t="s">
        <v>2405</v>
      </c>
      <c r="AN1203" t="s">
        <v>204</v>
      </c>
      <c r="AO1203" s="13">
        <v>45082</v>
      </c>
      <c r="AP1203" s="13">
        <v>45103</v>
      </c>
      <c r="AR1203"/>
      <c r="AS1203">
        <v>5.6</v>
      </c>
      <c r="AT1203" t="s">
        <v>1874</v>
      </c>
    </row>
    <row r="1204" spans="1:46" ht="20.149999999999999" customHeight="1" x14ac:dyDescent="0.35">
      <c r="A1204">
        <v>1203</v>
      </c>
      <c r="B1204" t="s">
        <v>360</v>
      </c>
      <c r="C1204" t="s">
        <v>11932</v>
      </c>
      <c r="D1204" t="s">
        <v>1903</v>
      </c>
      <c r="E1204" t="s">
        <v>98</v>
      </c>
      <c r="G1204" t="s">
        <v>588</v>
      </c>
      <c r="H1204" t="s">
        <v>589</v>
      </c>
      <c r="I1204" t="s">
        <v>640</v>
      </c>
      <c r="J1204" t="s">
        <v>641</v>
      </c>
      <c r="K1204" t="s">
        <v>641</v>
      </c>
      <c r="M1204" t="s">
        <v>207</v>
      </c>
      <c r="N1204">
        <v>0.77</v>
      </c>
      <c r="O1204">
        <v>0.87</v>
      </c>
      <c r="P1204">
        <v>403977</v>
      </c>
      <c r="Q1204">
        <v>1821189</v>
      </c>
      <c r="R1204" s="14">
        <v>44972</v>
      </c>
      <c r="S1204" t="s">
        <v>207</v>
      </c>
      <c r="T1204" s="14">
        <v>44978</v>
      </c>
      <c r="U1204" s="16" t="s">
        <v>1872</v>
      </c>
      <c r="V1204" s="16">
        <v>80</v>
      </c>
      <c r="W1204" s="16" t="s">
        <v>2113</v>
      </c>
      <c r="X1204" t="s">
        <v>207</v>
      </c>
      <c r="Y1204" s="16" t="s">
        <v>1873</v>
      </c>
      <c r="Z1204" s="16" t="s">
        <v>204</v>
      </c>
      <c r="AB1204" s="17">
        <f t="shared" si="175"/>
        <v>77</v>
      </c>
      <c r="AC1204" s="13">
        <v>45006</v>
      </c>
      <c r="AD1204">
        <v>100</v>
      </c>
      <c r="AE1204" s="13">
        <v>45006</v>
      </c>
      <c r="AF1204">
        <v>100</v>
      </c>
      <c r="AG1204" s="13">
        <v>45006</v>
      </c>
      <c r="AH1204">
        <v>7</v>
      </c>
      <c r="AI1204" s="13">
        <v>45002</v>
      </c>
      <c r="AJ1204">
        <v>0</v>
      </c>
      <c r="AK1204" s="13">
        <v>45035</v>
      </c>
      <c r="AL1204">
        <v>0</v>
      </c>
      <c r="AM1204" t="s">
        <v>2405</v>
      </c>
      <c r="AN1204" t="s">
        <v>204</v>
      </c>
      <c r="AO1204" s="13">
        <v>45087</v>
      </c>
      <c r="AP1204" s="13">
        <v>45102</v>
      </c>
      <c r="AR1204"/>
      <c r="AS1204">
        <v>6.48</v>
      </c>
      <c r="AT1204" t="s">
        <v>1874</v>
      </c>
    </row>
    <row r="1205" spans="1:46" ht="20.149999999999999" customHeight="1" x14ac:dyDescent="0.35">
      <c r="A1205">
        <v>1204</v>
      </c>
      <c r="B1205" t="s">
        <v>360</v>
      </c>
      <c r="C1205" t="s">
        <v>11933</v>
      </c>
      <c r="D1205" t="s">
        <v>647</v>
      </c>
      <c r="E1205" t="s">
        <v>98</v>
      </c>
      <c r="G1205" t="s">
        <v>588</v>
      </c>
      <c r="H1205" t="s">
        <v>589</v>
      </c>
      <c r="I1205" t="s">
        <v>640</v>
      </c>
      <c r="J1205" t="s">
        <v>641</v>
      </c>
      <c r="K1205" t="s">
        <v>641</v>
      </c>
      <c r="M1205" t="s">
        <v>207</v>
      </c>
      <c r="N1205">
        <v>0.3</v>
      </c>
      <c r="O1205">
        <v>0.3</v>
      </c>
      <c r="P1205">
        <v>403879</v>
      </c>
      <c r="Q1205">
        <v>1821211</v>
      </c>
      <c r="R1205" s="14">
        <v>44972</v>
      </c>
      <c r="S1205" t="s">
        <v>207</v>
      </c>
      <c r="T1205" s="14">
        <v>44978</v>
      </c>
      <c r="U1205" s="16" t="s">
        <v>1872</v>
      </c>
      <c r="V1205" s="16">
        <v>40</v>
      </c>
      <c r="W1205" s="16" t="s">
        <v>2113</v>
      </c>
      <c r="X1205" t="s">
        <v>207</v>
      </c>
      <c r="Y1205" s="16" t="s">
        <v>1873</v>
      </c>
      <c r="Z1205" s="16" t="s">
        <v>204</v>
      </c>
      <c r="AB1205" s="17">
        <f t="shared" si="175"/>
        <v>30</v>
      </c>
      <c r="AC1205" s="13">
        <v>45004</v>
      </c>
      <c r="AD1205">
        <v>50</v>
      </c>
      <c r="AE1205" s="13">
        <v>45004</v>
      </c>
      <c r="AF1205">
        <v>100</v>
      </c>
      <c r="AG1205" s="13">
        <v>45004</v>
      </c>
      <c r="AH1205">
        <v>4</v>
      </c>
      <c r="AI1205" s="13">
        <v>45000</v>
      </c>
      <c r="AJ1205">
        <v>0</v>
      </c>
      <c r="AK1205" s="13">
        <v>45036</v>
      </c>
      <c r="AL1205">
        <v>0</v>
      </c>
      <c r="AM1205" t="s">
        <v>2405</v>
      </c>
      <c r="AN1205" t="s">
        <v>204</v>
      </c>
      <c r="AO1205" s="13">
        <v>45082</v>
      </c>
      <c r="AP1205" s="13">
        <v>45122</v>
      </c>
      <c r="AR1205"/>
      <c r="AS1205">
        <v>2.2400000000000002</v>
      </c>
      <c r="AT1205" t="s">
        <v>1874</v>
      </c>
    </row>
    <row r="1206" spans="1:46" ht="20.149999999999999" customHeight="1" x14ac:dyDescent="0.35">
      <c r="A1206">
        <v>1205</v>
      </c>
      <c r="B1206" t="s">
        <v>360</v>
      </c>
      <c r="C1206" t="s">
        <v>11934</v>
      </c>
      <c r="D1206" t="s">
        <v>1904</v>
      </c>
      <c r="E1206" t="s">
        <v>98</v>
      </c>
      <c r="G1206" t="s">
        <v>588</v>
      </c>
      <c r="H1206" t="s">
        <v>589</v>
      </c>
      <c r="I1206" t="s">
        <v>640</v>
      </c>
      <c r="J1206" t="s">
        <v>641</v>
      </c>
      <c r="K1206" t="s">
        <v>641</v>
      </c>
      <c r="M1206" t="s">
        <v>207</v>
      </c>
      <c r="N1206">
        <v>0.3</v>
      </c>
      <c r="O1206">
        <v>0.3</v>
      </c>
      <c r="P1206">
        <v>403946</v>
      </c>
      <c r="Q1206">
        <v>1821191</v>
      </c>
      <c r="R1206" s="14">
        <v>44972</v>
      </c>
      <c r="S1206" t="s">
        <v>207</v>
      </c>
      <c r="T1206" s="14">
        <v>44978</v>
      </c>
      <c r="U1206" s="16" t="s">
        <v>1872</v>
      </c>
      <c r="V1206" s="16">
        <v>40</v>
      </c>
      <c r="W1206" s="16" t="s">
        <v>2113</v>
      </c>
      <c r="X1206" t="s">
        <v>207</v>
      </c>
      <c r="Y1206" s="16" t="s">
        <v>1873</v>
      </c>
      <c r="Z1206" s="16" t="s">
        <v>204</v>
      </c>
      <c r="AB1206" s="17">
        <f t="shared" si="175"/>
        <v>30</v>
      </c>
      <c r="AC1206" s="13">
        <v>45006</v>
      </c>
      <c r="AD1206">
        <v>50</v>
      </c>
      <c r="AE1206" s="13">
        <v>45006</v>
      </c>
      <c r="AF1206">
        <v>100</v>
      </c>
      <c r="AG1206" s="13">
        <v>45006</v>
      </c>
      <c r="AH1206">
        <v>2</v>
      </c>
      <c r="AI1206" s="13">
        <v>45003</v>
      </c>
      <c r="AJ1206">
        <v>0</v>
      </c>
      <c r="AK1206" s="13">
        <v>45039</v>
      </c>
      <c r="AL1206">
        <v>0</v>
      </c>
      <c r="AM1206" t="s">
        <v>2405</v>
      </c>
      <c r="AN1206" t="s">
        <v>204</v>
      </c>
      <c r="AO1206" s="13">
        <v>45082</v>
      </c>
      <c r="AP1206" s="13">
        <v>45122</v>
      </c>
      <c r="AR1206"/>
      <c r="AS1206">
        <v>2</v>
      </c>
      <c r="AT1206" t="s">
        <v>1874</v>
      </c>
    </row>
    <row r="1207" spans="1:46" ht="20.149999999999999" customHeight="1" x14ac:dyDescent="0.35">
      <c r="A1207">
        <v>1206</v>
      </c>
      <c r="B1207" t="s">
        <v>360</v>
      </c>
      <c r="C1207" t="s">
        <v>11935</v>
      </c>
      <c r="D1207" t="s">
        <v>1888</v>
      </c>
      <c r="E1207" t="s">
        <v>98</v>
      </c>
      <c r="G1207" t="s">
        <v>588</v>
      </c>
      <c r="H1207" t="s">
        <v>589</v>
      </c>
      <c r="I1207" t="s">
        <v>640</v>
      </c>
      <c r="J1207" t="s">
        <v>641</v>
      </c>
      <c r="K1207" t="s">
        <v>641</v>
      </c>
      <c r="M1207" t="s">
        <v>207</v>
      </c>
      <c r="N1207">
        <v>0.8</v>
      </c>
      <c r="O1207">
        <v>0.8</v>
      </c>
      <c r="P1207">
        <v>403788</v>
      </c>
      <c r="Q1207">
        <v>1821369</v>
      </c>
      <c r="R1207" s="14">
        <v>44958</v>
      </c>
      <c r="S1207" t="s">
        <v>207</v>
      </c>
      <c r="T1207" s="14">
        <v>44968</v>
      </c>
      <c r="U1207" s="16" t="s">
        <v>1872</v>
      </c>
      <c r="V1207" s="16">
        <v>120</v>
      </c>
      <c r="W1207" s="16" t="s">
        <v>2113</v>
      </c>
      <c r="X1207" t="s">
        <v>207</v>
      </c>
      <c r="Y1207" s="16" t="s">
        <v>1873</v>
      </c>
      <c r="Z1207" s="16" t="s">
        <v>204</v>
      </c>
      <c r="AB1207" s="17">
        <f t="shared" si="175"/>
        <v>80</v>
      </c>
      <c r="AC1207" s="13">
        <v>45006</v>
      </c>
      <c r="AD1207">
        <v>50</v>
      </c>
      <c r="AE1207" s="13">
        <v>45006</v>
      </c>
      <c r="AF1207">
        <v>100</v>
      </c>
      <c r="AG1207" s="13">
        <v>45006</v>
      </c>
      <c r="AH1207">
        <v>6</v>
      </c>
      <c r="AI1207" s="13">
        <v>45002</v>
      </c>
      <c r="AJ1207">
        <v>0</v>
      </c>
      <c r="AK1207" s="13">
        <v>45039</v>
      </c>
      <c r="AL1207">
        <v>0</v>
      </c>
      <c r="AM1207" t="s">
        <v>2405</v>
      </c>
      <c r="AN1207" t="s">
        <v>204</v>
      </c>
      <c r="AO1207" s="13">
        <v>45097</v>
      </c>
      <c r="AP1207" s="13">
        <v>45112</v>
      </c>
      <c r="AR1207"/>
      <c r="AS1207">
        <v>6.24</v>
      </c>
      <c r="AT1207" t="s">
        <v>1874</v>
      </c>
    </row>
    <row r="1208" spans="1:46" ht="20.149999999999999" customHeight="1" x14ac:dyDescent="0.35">
      <c r="A1208">
        <v>1207</v>
      </c>
      <c r="B1208" t="s">
        <v>360</v>
      </c>
      <c r="C1208" t="s">
        <v>11936</v>
      </c>
      <c r="D1208" t="s">
        <v>646</v>
      </c>
      <c r="E1208" t="s">
        <v>98</v>
      </c>
      <c r="G1208" t="s">
        <v>588</v>
      </c>
      <c r="H1208" t="s">
        <v>589</v>
      </c>
      <c r="I1208" t="s">
        <v>640</v>
      </c>
      <c r="J1208" t="s">
        <v>641</v>
      </c>
      <c r="K1208" t="s">
        <v>641</v>
      </c>
      <c r="M1208" t="s">
        <v>207</v>
      </c>
      <c r="N1208">
        <v>0.87</v>
      </c>
      <c r="O1208">
        <v>0.87</v>
      </c>
      <c r="P1208">
        <v>403855</v>
      </c>
      <c r="Q1208">
        <v>1821418</v>
      </c>
      <c r="R1208" s="14">
        <v>44958</v>
      </c>
      <c r="S1208" t="s">
        <v>207</v>
      </c>
      <c r="T1208" s="14">
        <v>44968</v>
      </c>
      <c r="U1208" s="16" t="s">
        <v>1872</v>
      </c>
      <c r="V1208" s="16">
        <v>120</v>
      </c>
      <c r="W1208" s="16" t="s">
        <v>2113</v>
      </c>
      <c r="X1208" t="s">
        <v>207</v>
      </c>
      <c r="Y1208" s="16" t="s">
        <v>1873</v>
      </c>
      <c r="Z1208" s="16" t="s">
        <v>204</v>
      </c>
      <c r="AB1208" s="17">
        <f t="shared" si="175"/>
        <v>87</v>
      </c>
      <c r="AC1208" s="13">
        <v>45007</v>
      </c>
      <c r="AD1208">
        <v>50</v>
      </c>
      <c r="AE1208" s="13">
        <v>45007</v>
      </c>
      <c r="AF1208">
        <v>100</v>
      </c>
      <c r="AG1208" s="13">
        <v>45007</v>
      </c>
      <c r="AH1208">
        <v>6</v>
      </c>
      <c r="AI1208" s="13">
        <v>45004</v>
      </c>
      <c r="AJ1208">
        <v>0</v>
      </c>
      <c r="AK1208" s="13">
        <v>45037</v>
      </c>
      <c r="AL1208">
        <v>0</v>
      </c>
      <c r="AM1208" t="s">
        <v>2405</v>
      </c>
      <c r="AN1208" t="s">
        <v>204</v>
      </c>
      <c r="AO1208" s="13">
        <v>45108</v>
      </c>
      <c r="AP1208" s="13">
        <v>45121</v>
      </c>
      <c r="AR1208"/>
      <c r="AS1208">
        <v>6.32</v>
      </c>
      <c r="AT1208" t="s">
        <v>1874</v>
      </c>
    </row>
    <row r="1209" spans="1:46" ht="20.149999999999999" customHeight="1" x14ac:dyDescent="0.35">
      <c r="A1209">
        <v>1208</v>
      </c>
      <c r="B1209" t="s">
        <v>360</v>
      </c>
      <c r="C1209" t="s">
        <v>11937</v>
      </c>
      <c r="D1209" t="s">
        <v>1905</v>
      </c>
      <c r="E1209" t="s">
        <v>98</v>
      </c>
      <c r="G1209" t="s">
        <v>588</v>
      </c>
      <c r="H1209" t="s">
        <v>589</v>
      </c>
      <c r="I1209" t="s">
        <v>640</v>
      </c>
      <c r="J1209" t="s">
        <v>641</v>
      </c>
      <c r="K1209" t="s">
        <v>641</v>
      </c>
      <c r="M1209" t="s">
        <v>207</v>
      </c>
      <c r="N1209">
        <v>0.96</v>
      </c>
      <c r="O1209">
        <v>0.96</v>
      </c>
      <c r="P1209">
        <v>403936</v>
      </c>
      <c r="Q1209">
        <v>1821414</v>
      </c>
      <c r="R1209" s="14">
        <v>44958</v>
      </c>
      <c r="S1209" t="s">
        <v>207</v>
      </c>
      <c r="T1209" s="14">
        <v>44971</v>
      </c>
      <c r="U1209" s="16" t="s">
        <v>1872</v>
      </c>
      <c r="V1209" s="16">
        <v>120</v>
      </c>
      <c r="W1209" s="16" t="s">
        <v>2113</v>
      </c>
      <c r="X1209" t="s">
        <v>207</v>
      </c>
      <c r="Y1209" s="16" t="s">
        <v>1873</v>
      </c>
      <c r="Z1209" s="16" t="s">
        <v>204</v>
      </c>
      <c r="AB1209" s="17">
        <f t="shared" si="175"/>
        <v>96</v>
      </c>
      <c r="AC1209" s="13">
        <v>45006</v>
      </c>
      <c r="AD1209">
        <v>100</v>
      </c>
      <c r="AE1209" s="13">
        <v>45006</v>
      </c>
      <c r="AF1209">
        <v>100</v>
      </c>
      <c r="AG1209" s="13">
        <v>45006</v>
      </c>
      <c r="AH1209">
        <v>7</v>
      </c>
      <c r="AI1209" s="13">
        <v>45002</v>
      </c>
      <c r="AJ1209">
        <v>0</v>
      </c>
      <c r="AK1209" s="13">
        <v>45039</v>
      </c>
      <c r="AL1209">
        <v>0</v>
      </c>
      <c r="AM1209" t="s">
        <v>2405</v>
      </c>
      <c r="AN1209" t="s">
        <v>204</v>
      </c>
      <c r="AO1209" s="13">
        <v>45084</v>
      </c>
      <c r="AP1209" s="13">
        <v>45100</v>
      </c>
      <c r="AR1209"/>
      <c r="AS1209">
        <v>7.2</v>
      </c>
      <c r="AT1209" t="s">
        <v>1874</v>
      </c>
    </row>
    <row r="1210" spans="1:46" ht="20.149999999999999" customHeight="1" x14ac:dyDescent="0.35">
      <c r="A1210">
        <v>1209</v>
      </c>
      <c r="B1210" t="s">
        <v>360</v>
      </c>
      <c r="C1210" t="s">
        <v>11938</v>
      </c>
      <c r="D1210" t="s">
        <v>651</v>
      </c>
      <c r="E1210" t="s">
        <v>98</v>
      </c>
      <c r="G1210" t="s">
        <v>588</v>
      </c>
      <c r="H1210" t="s">
        <v>589</v>
      </c>
      <c r="I1210" t="s">
        <v>640</v>
      </c>
      <c r="J1210" t="s">
        <v>641</v>
      </c>
      <c r="K1210" t="s">
        <v>641</v>
      </c>
      <c r="M1210" t="s">
        <v>207</v>
      </c>
      <c r="N1210">
        <v>0.94</v>
      </c>
      <c r="O1210">
        <v>1</v>
      </c>
      <c r="P1210">
        <v>404008</v>
      </c>
      <c r="Q1210">
        <v>1821451</v>
      </c>
      <c r="R1210" s="14">
        <v>44958</v>
      </c>
      <c r="S1210" t="s">
        <v>207</v>
      </c>
      <c r="T1210" s="14">
        <v>44973</v>
      </c>
      <c r="U1210" s="16" t="s">
        <v>1872</v>
      </c>
      <c r="V1210" s="16">
        <v>120</v>
      </c>
      <c r="W1210" s="16" t="s">
        <v>2113</v>
      </c>
      <c r="X1210" t="s">
        <v>207</v>
      </c>
      <c r="Y1210" s="16" t="s">
        <v>1873</v>
      </c>
      <c r="Z1210" s="16" t="s">
        <v>204</v>
      </c>
      <c r="AB1210" s="17">
        <f t="shared" si="175"/>
        <v>94</v>
      </c>
      <c r="AC1210" s="13">
        <v>45007</v>
      </c>
      <c r="AD1210">
        <v>100</v>
      </c>
      <c r="AE1210" s="13">
        <v>45007</v>
      </c>
      <c r="AF1210">
        <v>100</v>
      </c>
      <c r="AG1210" s="13">
        <v>45007</v>
      </c>
      <c r="AH1210">
        <v>7</v>
      </c>
      <c r="AI1210" s="13">
        <v>45002</v>
      </c>
      <c r="AJ1210">
        <v>0</v>
      </c>
      <c r="AK1210" s="13">
        <v>45038</v>
      </c>
      <c r="AL1210">
        <v>0</v>
      </c>
      <c r="AM1210" t="s">
        <v>2405</v>
      </c>
      <c r="AN1210" t="s">
        <v>204</v>
      </c>
      <c r="AO1210" s="13">
        <v>45101</v>
      </c>
      <c r="AP1210" s="13">
        <v>45113</v>
      </c>
      <c r="AR1210"/>
      <c r="AS1210">
        <v>6.8</v>
      </c>
      <c r="AT1210" t="s">
        <v>1874</v>
      </c>
    </row>
    <row r="1211" spans="1:46" ht="20.149999999999999" customHeight="1" x14ac:dyDescent="0.35">
      <c r="A1211">
        <v>1210</v>
      </c>
      <c r="B1211" t="s">
        <v>360</v>
      </c>
      <c r="C1211" t="s">
        <v>11939</v>
      </c>
      <c r="D1211" t="s">
        <v>652</v>
      </c>
      <c r="E1211" t="s">
        <v>98</v>
      </c>
      <c r="G1211" t="s">
        <v>588</v>
      </c>
      <c r="H1211" t="s">
        <v>589</v>
      </c>
      <c r="I1211" t="s">
        <v>640</v>
      </c>
      <c r="J1211" t="s">
        <v>641</v>
      </c>
      <c r="K1211" t="s">
        <v>641</v>
      </c>
      <c r="M1211" t="s">
        <v>207</v>
      </c>
      <c r="N1211">
        <v>1.07</v>
      </c>
      <c r="O1211">
        <v>1.21</v>
      </c>
      <c r="P1211">
        <v>404096</v>
      </c>
      <c r="Q1211">
        <v>1821469</v>
      </c>
      <c r="R1211" s="14">
        <v>44958</v>
      </c>
      <c r="S1211" t="s">
        <v>207</v>
      </c>
      <c r="T1211" s="14">
        <v>44973</v>
      </c>
      <c r="U1211" s="16" t="s">
        <v>1872</v>
      </c>
      <c r="V1211" s="16">
        <v>160</v>
      </c>
      <c r="W1211" s="16" t="s">
        <v>2113</v>
      </c>
      <c r="X1211" t="s">
        <v>207</v>
      </c>
      <c r="Y1211" s="16" t="s">
        <v>1873</v>
      </c>
      <c r="Z1211" s="16" t="s">
        <v>204</v>
      </c>
      <c r="AB1211" s="17">
        <f t="shared" si="175"/>
        <v>107</v>
      </c>
      <c r="AC1211" s="13">
        <v>45006</v>
      </c>
      <c r="AD1211">
        <v>100</v>
      </c>
      <c r="AE1211" s="13">
        <v>45006</v>
      </c>
      <c r="AF1211">
        <v>100</v>
      </c>
      <c r="AG1211" s="13">
        <v>45006</v>
      </c>
      <c r="AH1211">
        <v>9</v>
      </c>
      <c r="AI1211" s="13">
        <v>45001</v>
      </c>
      <c r="AJ1211">
        <v>0</v>
      </c>
      <c r="AK1211" s="13">
        <v>45038</v>
      </c>
      <c r="AL1211">
        <v>0</v>
      </c>
      <c r="AM1211" t="s">
        <v>2405</v>
      </c>
      <c r="AN1211" t="s">
        <v>204</v>
      </c>
      <c r="AO1211" s="13">
        <v>45102</v>
      </c>
      <c r="AP1211" s="13">
        <v>45109</v>
      </c>
      <c r="AR1211"/>
      <c r="AS1211">
        <v>8</v>
      </c>
      <c r="AT1211" t="s">
        <v>1874</v>
      </c>
    </row>
    <row r="1212" spans="1:46" ht="20.149999999999999" customHeight="1" x14ac:dyDescent="0.35">
      <c r="A1212">
        <v>1211</v>
      </c>
      <c r="B1212" t="s">
        <v>360</v>
      </c>
      <c r="C1212" t="s">
        <v>11940</v>
      </c>
      <c r="D1212" t="s">
        <v>1906</v>
      </c>
      <c r="E1212" t="s">
        <v>98</v>
      </c>
      <c r="G1212" t="s">
        <v>588</v>
      </c>
      <c r="H1212" t="s">
        <v>589</v>
      </c>
      <c r="I1212" t="s">
        <v>640</v>
      </c>
      <c r="J1212" t="s">
        <v>641</v>
      </c>
      <c r="K1212" t="s">
        <v>641</v>
      </c>
      <c r="M1212" t="s">
        <v>207</v>
      </c>
      <c r="N1212">
        <v>0.86</v>
      </c>
      <c r="O1212">
        <v>0.85</v>
      </c>
      <c r="P1212">
        <v>404132</v>
      </c>
      <c r="Q1212">
        <v>1801584</v>
      </c>
      <c r="R1212" s="14">
        <v>44958</v>
      </c>
      <c r="S1212" t="s">
        <v>207</v>
      </c>
      <c r="T1212" s="14">
        <v>44973</v>
      </c>
      <c r="U1212" s="16" t="s">
        <v>1872</v>
      </c>
      <c r="V1212" s="16">
        <v>120</v>
      </c>
      <c r="W1212" s="16" t="s">
        <v>2113</v>
      </c>
      <c r="X1212" t="s">
        <v>207</v>
      </c>
      <c r="Y1212" s="16" t="s">
        <v>1873</v>
      </c>
      <c r="Z1212" s="16" t="s">
        <v>204</v>
      </c>
      <c r="AB1212" s="17">
        <f t="shared" si="175"/>
        <v>86</v>
      </c>
      <c r="AC1212" s="13">
        <v>45000</v>
      </c>
      <c r="AD1212">
        <v>100</v>
      </c>
      <c r="AE1212" s="13">
        <v>45000</v>
      </c>
      <c r="AF1212">
        <v>100</v>
      </c>
      <c r="AG1212" s="13">
        <v>45000</v>
      </c>
      <c r="AH1212">
        <v>6</v>
      </c>
      <c r="AI1212" s="13">
        <v>44995</v>
      </c>
      <c r="AJ1212">
        <v>0</v>
      </c>
      <c r="AK1212" s="13">
        <v>45034</v>
      </c>
      <c r="AL1212">
        <v>0</v>
      </c>
      <c r="AM1212" t="s">
        <v>2405</v>
      </c>
      <c r="AN1212" t="s">
        <v>204</v>
      </c>
      <c r="AO1212" s="13">
        <v>45091</v>
      </c>
      <c r="AP1212" s="13">
        <v>45114</v>
      </c>
      <c r="AR1212"/>
      <c r="AS1212">
        <v>6.16</v>
      </c>
      <c r="AT1212" t="s">
        <v>1874</v>
      </c>
    </row>
    <row r="1213" spans="1:46" ht="20.149999999999999" customHeight="1" x14ac:dyDescent="0.35">
      <c r="A1213">
        <v>1212</v>
      </c>
      <c r="B1213" t="s">
        <v>360</v>
      </c>
      <c r="C1213" t="s">
        <v>11941</v>
      </c>
      <c r="D1213" t="s">
        <v>654</v>
      </c>
      <c r="E1213" t="s">
        <v>93</v>
      </c>
      <c r="G1213" t="s">
        <v>588</v>
      </c>
      <c r="H1213" t="s">
        <v>589</v>
      </c>
      <c r="I1213" t="s">
        <v>640</v>
      </c>
      <c r="J1213" t="s">
        <v>641</v>
      </c>
      <c r="K1213" t="s">
        <v>641</v>
      </c>
      <c r="M1213" t="s">
        <v>207</v>
      </c>
      <c r="N1213">
        <v>0.69</v>
      </c>
      <c r="O1213">
        <v>0.77</v>
      </c>
      <c r="P1213">
        <v>404015</v>
      </c>
      <c r="Q1213">
        <v>1801244</v>
      </c>
      <c r="R1213" s="14">
        <v>44974</v>
      </c>
      <c r="S1213" t="s">
        <v>207</v>
      </c>
      <c r="T1213" s="14">
        <v>44984</v>
      </c>
      <c r="U1213" s="16" t="s">
        <v>1872</v>
      </c>
      <c r="V1213" s="16">
        <v>80</v>
      </c>
      <c r="W1213" s="16" t="s">
        <v>2113</v>
      </c>
      <c r="X1213" t="s">
        <v>207</v>
      </c>
      <c r="Y1213" s="16" t="s">
        <v>1873</v>
      </c>
      <c r="Z1213" s="16" t="s">
        <v>204</v>
      </c>
      <c r="AB1213" s="17">
        <f t="shared" si="175"/>
        <v>69</v>
      </c>
      <c r="AC1213" s="13">
        <v>44999</v>
      </c>
      <c r="AD1213">
        <v>50</v>
      </c>
      <c r="AE1213" s="13">
        <v>44999</v>
      </c>
      <c r="AF1213">
        <v>100</v>
      </c>
      <c r="AG1213" s="13">
        <v>44999</v>
      </c>
      <c r="AH1213">
        <v>5</v>
      </c>
      <c r="AI1213" s="13">
        <v>44995</v>
      </c>
      <c r="AJ1213">
        <v>0</v>
      </c>
      <c r="AK1213" s="13">
        <v>45034</v>
      </c>
      <c r="AL1213">
        <v>0</v>
      </c>
      <c r="AM1213" t="s">
        <v>2405</v>
      </c>
      <c r="AN1213" t="s">
        <v>204</v>
      </c>
      <c r="AO1213" s="13">
        <v>45082</v>
      </c>
      <c r="AP1213" s="13">
        <v>45121</v>
      </c>
      <c r="AR1213"/>
      <c r="AS1213">
        <v>5.6</v>
      </c>
      <c r="AT1213" t="s">
        <v>1874</v>
      </c>
    </row>
    <row r="1214" spans="1:46" ht="20.149999999999999" customHeight="1" x14ac:dyDescent="0.35">
      <c r="A1214">
        <v>1213</v>
      </c>
      <c r="B1214" t="s">
        <v>360</v>
      </c>
      <c r="C1214" t="s">
        <v>11942</v>
      </c>
      <c r="D1214" t="s">
        <v>1907</v>
      </c>
      <c r="E1214" t="s">
        <v>98</v>
      </c>
      <c r="G1214" t="s">
        <v>588</v>
      </c>
      <c r="H1214" t="s">
        <v>589</v>
      </c>
      <c r="I1214" t="s">
        <v>640</v>
      </c>
      <c r="J1214" t="s">
        <v>641</v>
      </c>
      <c r="K1214" t="s">
        <v>641</v>
      </c>
      <c r="M1214" t="s">
        <v>207</v>
      </c>
      <c r="N1214">
        <v>0.36</v>
      </c>
      <c r="O1214">
        <v>0.36</v>
      </c>
      <c r="P1214">
        <v>404131</v>
      </c>
      <c r="Q1214">
        <v>1821375</v>
      </c>
      <c r="R1214" s="14">
        <v>44974</v>
      </c>
      <c r="S1214" t="s">
        <v>207</v>
      </c>
      <c r="T1214" s="14">
        <v>44984</v>
      </c>
      <c r="U1214" s="16" t="s">
        <v>1872</v>
      </c>
      <c r="V1214" s="16">
        <v>45</v>
      </c>
      <c r="W1214" s="16" t="s">
        <v>2113</v>
      </c>
      <c r="X1214" t="s">
        <v>207</v>
      </c>
      <c r="Y1214" s="16" t="s">
        <v>1873</v>
      </c>
      <c r="Z1214" s="16" t="s">
        <v>204</v>
      </c>
      <c r="AB1214" s="17">
        <f t="shared" si="175"/>
        <v>36</v>
      </c>
      <c r="AC1214" s="13">
        <v>45000</v>
      </c>
      <c r="AD1214">
        <v>50</v>
      </c>
      <c r="AE1214" s="13">
        <v>45000</v>
      </c>
      <c r="AF1214">
        <v>50</v>
      </c>
      <c r="AG1214" s="13">
        <v>45000</v>
      </c>
      <c r="AH1214">
        <v>3</v>
      </c>
      <c r="AI1214" s="13">
        <v>44996</v>
      </c>
      <c r="AJ1214">
        <v>0</v>
      </c>
      <c r="AK1214" s="13">
        <v>45034</v>
      </c>
      <c r="AL1214">
        <v>0</v>
      </c>
      <c r="AM1214" t="s">
        <v>2405</v>
      </c>
      <c r="AN1214" t="s">
        <v>204</v>
      </c>
      <c r="AO1214" s="13">
        <v>45108</v>
      </c>
      <c r="AP1214" s="13">
        <v>45121</v>
      </c>
      <c r="AR1214"/>
      <c r="AS1214">
        <v>2.4</v>
      </c>
      <c r="AT1214" t="s">
        <v>1874</v>
      </c>
    </row>
    <row r="1215" spans="1:46" ht="20.149999999999999" customHeight="1" x14ac:dyDescent="0.35">
      <c r="A1215">
        <v>1214</v>
      </c>
      <c r="B1215" t="s">
        <v>360</v>
      </c>
      <c r="C1215" t="s">
        <v>11943</v>
      </c>
      <c r="D1215" t="s">
        <v>1908</v>
      </c>
      <c r="E1215" t="s">
        <v>98</v>
      </c>
      <c r="G1215" t="s">
        <v>588</v>
      </c>
      <c r="H1215" t="s">
        <v>589</v>
      </c>
      <c r="I1215" t="s">
        <v>640</v>
      </c>
      <c r="J1215" t="s">
        <v>641</v>
      </c>
      <c r="K1215" t="s">
        <v>641</v>
      </c>
      <c r="M1215" t="s">
        <v>207</v>
      </c>
      <c r="N1215">
        <v>0.88</v>
      </c>
      <c r="O1215">
        <v>0.94</v>
      </c>
      <c r="P1215">
        <v>404287</v>
      </c>
      <c r="Q1215">
        <v>1821607</v>
      </c>
      <c r="R1215" s="14">
        <v>44974</v>
      </c>
      <c r="S1215" t="s">
        <v>207</v>
      </c>
      <c r="T1215" s="14">
        <v>44984</v>
      </c>
      <c r="U1215" s="16" t="s">
        <v>1872</v>
      </c>
      <c r="V1215" s="16">
        <v>120</v>
      </c>
      <c r="W1215" s="16" t="s">
        <v>2113</v>
      </c>
      <c r="X1215" t="s">
        <v>207</v>
      </c>
      <c r="Y1215" s="16" t="s">
        <v>1873</v>
      </c>
      <c r="Z1215" s="16" t="s">
        <v>204</v>
      </c>
      <c r="AB1215" s="17">
        <f t="shared" si="175"/>
        <v>88</v>
      </c>
      <c r="AC1215" s="13">
        <v>45000</v>
      </c>
      <c r="AD1215">
        <v>100</v>
      </c>
      <c r="AE1215" s="13">
        <v>45000</v>
      </c>
      <c r="AF1215">
        <v>100</v>
      </c>
      <c r="AG1215" s="13">
        <v>45000</v>
      </c>
      <c r="AH1215">
        <v>6</v>
      </c>
      <c r="AI1215" s="13">
        <v>44996</v>
      </c>
      <c r="AJ1215">
        <v>0</v>
      </c>
      <c r="AK1215" s="13">
        <v>45033</v>
      </c>
      <c r="AL1215">
        <v>0</v>
      </c>
      <c r="AM1215" t="s">
        <v>2405</v>
      </c>
      <c r="AN1215" t="s">
        <v>204</v>
      </c>
      <c r="AO1215" s="13">
        <v>45084</v>
      </c>
      <c r="AP1215" s="13">
        <v>45132</v>
      </c>
      <c r="AR1215"/>
      <c r="AS1215">
        <v>7.04</v>
      </c>
      <c r="AT1215" t="s">
        <v>1874</v>
      </c>
    </row>
    <row r="1216" spans="1:46" ht="20.149999999999999" customHeight="1" x14ac:dyDescent="0.35">
      <c r="A1216">
        <v>1215</v>
      </c>
      <c r="B1216" t="s">
        <v>360</v>
      </c>
      <c r="C1216" t="s">
        <v>11944</v>
      </c>
      <c r="D1216" t="s">
        <v>1909</v>
      </c>
      <c r="E1216" t="s">
        <v>98</v>
      </c>
      <c r="G1216" t="s">
        <v>588</v>
      </c>
      <c r="H1216" t="s">
        <v>589</v>
      </c>
      <c r="I1216" t="s">
        <v>640</v>
      </c>
      <c r="J1216" t="s">
        <v>641</v>
      </c>
      <c r="K1216" t="s">
        <v>641</v>
      </c>
      <c r="M1216" t="s">
        <v>207</v>
      </c>
      <c r="N1216">
        <v>1.1100000000000001</v>
      </c>
      <c r="O1216">
        <v>1.1399999999999999</v>
      </c>
      <c r="P1216">
        <v>404162</v>
      </c>
      <c r="Q1216">
        <v>1821921</v>
      </c>
      <c r="R1216" s="14">
        <v>44974</v>
      </c>
      <c r="S1216" t="s">
        <v>207</v>
      </c>
      <c r="T1216" s="14">
        <v>44984</v>
      </c>
      <c r="U1216" s="16" t="s">
        <v>1872</v>
      </c>
      <c r="V1216" s="16">
        <v>160</v>
      </c>
      <c r="W1216" s="16" t="s">
        <v>2113</v>
      </c>
      <c r="X1216" t="s">
        <v>207</v>
      </c>
      <c r="Y1216" s="16" t="s">
        <v>1873</v>
      </c>
      <c r="Z1216" s="16" t="s">
        <v>204</v>
      </c>
      <c r="AB1216" s="17">
        <f t="shared" si="175"/>
        <v>111.00000000000001</v>
      </c>
      <c r="AC1216" s="13">
        <v>45001</v>
      </c>
      <c r="AD1216">
        <v>100</v>
      </c>
      <c r="AE1216" s="13">
        <v>45001</v>
      </c>
      <c r="AF1216">
        <v>150</v>
      </c>
      <c r="AG1216" s="13">
        <v>45001</v>
      </c>
      <c r="AH1216">
        <v>5</v>
      </c>
      <c r="AI1216" s="13">
        <v>44997</v>
      </c>
      <c r="AJ1216">
        <v>0</v>
      </c>
      <c r="AK1216" s="13">
        <v>45036</v>
      </c>
      <c r="AL1216">
        <v>0</v>
      </c>
      <c r="AM1216" t="s">
        <v>2405</v>
      </c>
      <c r="AN1216" t="s">
        <v>204</v>
      </c>
      <c r="AO1216" s="13">
        <v>45082</v>
      </c>
      <c r="AP1216" s="13">
        <v>45130</v>
      </c>
      <c r="AR1216"/>
      <c r="AS1216">
        <v>8.16</v>
      </c>
      <c r="AT1216" t="s">
        <v>1874</v>
      </c>
    </row>
    <row r="1217" spans="1:46" ht="20.149999999999999" customHeight="1" x14ac:dyDescent="0.35">
      <c r="A1217">
        <v>1216</v>
      </c>
      <c r="B1217" t="s">
        <v>360</v>
      </c>
      <c r="C1217" t="s">
        <v>11945</v>
      </c>
      <c r="D1217" t="s">
        <v>661</v>
      </c>
      <c r="E1217" t="s">
        <v>98</v>
      </c>
      <c r="G1217" t="s">
        <v>588</v>
      </c>
      <c r="H1217" t="s">
        <v>589</v>
      </c>
      <c r="I1217" t="s">
        <v>640</v>
      </c>
      <c r="J1217" t="s">
        <v>641</v>
      </c>
      <c r="K1217" t="s">
        <v>641</v>
      </c>
      <c r="M1217" t="s">
        <v>207</v>
      </c>
      <c r="N1217">
        <v>0.88</v>
      </c>
      <c r="O1217">
        <v>0.88</v>
      </c>
      <c r="P1217">
        <v>403962</v>
      </c>
      <c r="Q1217">
        <v>1821891</v>
      </c>
      <c r="R1217" s="14">
        <v>44974</v>
      </c>
      <c r="S1217" t="s">
        <v>207</v>
      </c>
      <c r="T1217" s="14">
        <v>44984</v>
      </c>
      <c r="U1217" s="16" t="s">
        <v>1872</v>
      </c>
      <c r="V1217" s="16">
        <v>120</v>
      </c>
      <c r="W1217" s="16" t="s">
        <v>2113</v>
      </c>
      <c r="X1217" t="s">
        <v>207</v>
      </c>
      <c r="Y1217" s="16" t="s">
        <v>1873</v>
      </c>
      <c r="Z1217" s="16" t="s">
        <v>204</v>
      </c>
      <c r="AB1217" s="17">
        <f t="shared" si="175"/>
        <v>88</v>
      </c>
      <c r="AC1217" s="13">
        <v>45002</v>
      </c>
      <c r="AD1217">
        <v>100</v>
      </c>
      <c r="AE1217" s="13">
        <v>45002</v>
      </c>
      <c r="AF1217">
        <v>150</v>
      </c>
      <c r="AG1217" s="13">
        <v>45002</v>
      </c>
      <c r="AH1217">
        <v>5</v>
      </c>
      <c r="AI1217" s="13">
        <v>44998</v>
      </c>
      <c r="AJ1217">
        <v>0</v>
      </c>
      <c r="AK1217" s="13">
        <v>45036</v>
      </c>
      <c r="AL1217">
        <v>0</v>
      </c>
      <c r="AM1217" t="s">
        <v>2405</v>
      </c>
      <c r="AN1217" t="s">
        <v>204</v>
      </c>
      <c r="AO1217" s="13">
        <v>45083</v>
      </c>
      <c r="AP1217" s="13">
        <v>45130</v>
      </c>
      <c r="AR1217"/>
      <c r="AS1217">
        <v>6.4</v>
      </c>
      <c r="AT1217" t="s">
        <v>1874</v>
      </c>
    </row>
    <row r="1218" spans="1:46" ht="20.149999999999999" customHeight="1" x14ac:dyDescent="0.35">
      <c r="A1218">
        <v>1217</v>
      </c>
      <c r="B1218" t="s">
        <v>360</v>
      </c>
      <c r="C1218" t="s">
        <v>11946</v>
      </c>
      <c r="D1218" t="s">
        <v>1910</v>
      </c>
      <c r="E1218" t="s">
        <v>98</v>
      </c>
      <c r="G1218" t="s">
        <v>588</v>
      </c>
      <c r="H1218" t="s">
        <v>589</v>
      </c>
      <c r="I1218" t="s">
        <v>640</v>
      </c>
      <c r="J1218" t="s">
        <v>641</v>
      </c>
      <c r="K1218" t="s">
        <v>641</v>
      </c>
      <c r="M1218" t="s">
        <v>207</v>
      </c>
      <c r="N1218">
        <v>1.1100000000000001</v>
      </c>
      <c r="O1218">
        <v>1.1000000000000001</v>
      </c>
      <c r="P1218">
        <v>403876</v>
      </c>
      <c r="Q1218">
        <v>1821798</v>
      </c>
      <c r="R1218" s="14">
        <v>44974</v>
      </c>
      <c r="S1218" t="s">
        <v>207</v>
      </c>
      <c r="T1218" s="14">
        <v>44984</v>
      </c>
      <c r="U1218" s="16" t="s">
        <v>1872</v>
      </c>
      <c r="V1218" s="16">
        <v>160</v>
      </c>
      <c r="W1218" s="16" t="s">
        <v>2113</v>
      </c>
      <c r="X1218" t="s">
        <v>207</v>
      </c>
      <c r="Y1218" s="16" t="s">
        <v>1873</v>
      </c>
      <c r="Z1218" s="16" t="s">
        <v>204</v>
      </c>
      <c r="AB1218" s="17">
        <f t="shared" si="175"/>
        <v>111.00000000000001</v>
      </c>
      <c r="AC1218" s="13">
        <v>45003</v>
      </c>
      <c r="AD1218">
        <v>100</v>
      </c>
      <c r="AE1218" s="13">
        <v>45003</v>
      </c>
      <c r="AF1218">
        <v>150</v>
      </c>
      <c r="AG1218" s="13">
        <v>45003</v>
      </c>
      <c r="AH1218">
        <v>5</v>
      </c>
      <c r="AI1218" s="13">
        <v>44999</v>
      </c>
      <c r="AJ1218">
        <v>0</v>
      </c>
      <c r="AK1218" s="13">
        <v>45036</v>
      </c>
      <c r="AL1218">
        <v>0</v>
      </c>
      <c r="AM1218" t="s">
        <v>2405</v>
      </c>
      <c r="AN1218" t="s">
        <v>204</v>
      </c>
      <c r="AO1218" s="13">
        <v>45081</v>
      </c>
      <c r="AP1218" s="13">
        <v>45127</v>
      </c>
      <c r="AR1218"/>
      <c r="AS1218">
        <v>7.76</v>
      </c>
      <c r="AT1218" t="s">
        <v>1874</v>
      </c>
    </row>
    <row r="1219" spans="1:46" ht="20.149999999999999" customHeight="1" x14ac:dyDescent="0.35">
      <c r="A1219">
        <v>1218</v>
      </c>
      <c r="B1219" t="s">
        <v>360</v>
      </c>
      <c r="C1219" t="s">
        <v>11947</v>
      </c>
      <c r="D1219" t="s">
        <v>1911</v>
      </c>
      <c r="E1219" t="s">
        <v>98</v>
      </c>
      <c r="G1219" t="s">
        <v>588</v>
      </c>
      <c r="H1219" t="s">
        <v>589</v>
      </c>
      <c r="I1219" t="s">
        <v>640</v>
      </c>
      <c r="J1219" t="s">
        <v>641</v>
      </c>
      <c r="K1219" t="s">
        <v>641</v>
      </c>
      <c r="M1219" t="s">
        <v>207</v>
      </c>
      <c r="N1219">
        <v>0.61</v>
      </c>
      <c r="O1219">
        <v>0.59</v>
      </c>
      <c r="P1219">
        <v>403861</v>
      </c>
      <c r="Q1219">
        <v>1821848</v>
      </c>
      <c r="R1219" s="14">
        <v>44960</v>
      </c>
      <c r="S1219" t="s">
        <v>207</v>
      </c>
      <c r="T1219" s="14">
        <v>44969</v>
      </c>
      <c r="U1219" s="16" t="s">
        <v>1872</v>
      </c>
      <c r="V1219" s="16">
        <v>70</v>
      </c>
      <c r="W1219" s="16" t="s">
        <v>2113</v>
      </c>
      <c r="X1219" t="s">
        <v>207</v>
      </c>
      <c r="Y1219" s="16" t="s">
        <v>1873</v>
      </c>
      <c r="Z1219" s="16" t="s">
        <v>204</v>
      </c>
      <c r="AB1219" s="17">
        <f t="shared" si="175"/>
        <v>61</v>
      </c>
      <c r="AC1219" s="13">
        <v>45005</v>
      </c>
      <c r="AD1219">
        <v>50</v>
      </c>
      <c r="AE1219" s="13">
        <v>45005</v>
      </c>
      <c r="AF1219">
        <v>50</v>
      </c>
      <c r="AG1219" s="13">
        <v>45005</v>
      </c>
      <c r="AH1219">
        <v>5</v>
      </c>
      <c r="AI1219" s="13">
        <v>45001</v>
      </c>
      <c r="AJ1219">
        <v>0</v>
      </c>
      <c r="AK1219" s="13">
        <v>45037</v>
      </c>
      <c r="AL1219">
        <v>0</v>
      </c>
      <c r="AM1219" t="s">
        <v>2405</v>
      </c>
      <c r="AN1219" t="s">
        <v>204</v>
      </c>
      <c r="AO1219" s="13">
        <v>45095</v>
      </c>
      <c r="AP1219" s="13">
        <v>45122</v>
      </c>
      <c r="AR1219"/>
      <c r="AS1219">
        <v>4.4000000000000004</v>
      </c>
      <c r="AT1219" t="s">
        <v>1874</v>
      </c>
    </row>
    <row r="1220" spans="1:46" ht="20.149999999999999" customHeight="1" x14ac:dyDescent="0.35">
      <c r="A1220">
        <v>1219</v>
      </c>
      <c r="B1220" t="s">
        <v>360</v>
      </c>
      <c r="C1220" t="s">
        <v>11948</v>
      </c>
      <c r="D1220" t="s">
        <v>1912</v>
      </c>
      <c r="E1220" t="s">
        <v>98</v>
      </c>
      <c r="G1220" t="s">
        <v>588</v>
      </c>
      <c r="H1220" t="s">
        <v>589</v>
      </c>
      <c r="I1220" t="s">
        <v>640</v>
      </c>
      <c r="J1220" t="s">
        <v>641</v>
      </c>
      <c r="K1220" t="s">
        <v>641</v>
      </c>
      <c r="M1220" t="s">
        <v>207</v>
      </c>
      <c r="N1220">
        <v>0.39</v>
      </c>
      <c r="O1220">
        <v>0.56000000000000005</v>
      </c>
      <c r="P1220">
        <v>403843</v>
      </c>
      <c r="Q1220">
        <v>1821903</v>
      </c>
      <c r="R1220" s="14">
        <v>44960</v>
      </c>
      <c r="S1220" t="s">
        <v>207</v>
      </c>
      <c r="T1220" s="14">
        <v>44969</v>
      </c>
      <c r="U1220" s="16" t="s">
        <v>1872</v>
      </c>
      <c r="V1220" s="16">
        <v>70</v>
      </c>
      <c r="W1220" s="16" t="s">
        <v>2113</v>
      </c>
      <c r="X1220" t="s">
        <v>207</v>
      </c>
      <c r="Y1220" s="16" t="s">
        <v>1873</v>
      </c>
      <c r="Z1220" s="16" t="s">
        <v>204</v>
      </c>
      <c r="AB1220" s="17">
        <f t="shared" ref="AB1220:AB1283" si="176">N1220*100</f>
        <v>39</v>
      </c>
      <c r="AC1220" s="13">
        <v>45006</v>
      </c>
      <c r="AD1220">
        <v>50</v>
      </c>
      <c r="AE1220" s="13">
        <v>45006</v>
      </c>
      <c r="AF1220">
        <v>50</v>
      </c>
      <c r="AG1220" s="13">
        <v>45006</v>
      </c>
      <c r="AH1220">
        <v>3</v>
      </c>
      <c r="AI1220" s="13">
        <v>45002</v>
      </c>
      <c r="AJ1220">
        <v>0</v>
      </c>
      <c r="AK1220" s="13">
        <v>45038</v>
      </c>
      <c r="AL1220">
        <v>0</v>
      </c>
      <c r="AM1220" t="s">
        <v>2405</v>
      </c>
      <c r="AN1220" t="s">
        <v>204</v>
      </c>
      <c r="AO1220" s="13">
        <v>45097</v>
      </c>
      <c r="AP1220" s="13">
        <v>45117</v>
      </c>
      <c r="AR1220"/>
      <c r="AS1220">
        <v>3.84</v>
      </c>
      <c r="AT1220" t="s">
        <v>1874</v>
      </c>
    </row>
    <row r="1221" spans="1:46" ht="20.149999999999999" customHeight="1" x14ac:dyDescent="0.35">
      <c r="A1221">
        <v>1220</v>
      </c>
      <c r="B1221" t="s">
        <v>360</v>
      </c>
      <c r="C1221" t="s">
        <v>11949</v>
      </c>
      <c r="D1221" t="s">
        <v>663</v>
      </c>
      <c r="E1221" t="s">
        <v>98</v>
      </c>
      <c r="G1221" t="s">
        <v>588</v>
      </c>
      <c r="H1221" t="s">
        <v>589</v>
      </c>
      <c r="I1221" t="s">
        <v>640</v>
      </c>
      <c r="J1221" t="s">
        <v>641</v>
      </c>
      <c r="K1221" t="s">
        <v>641</v>
      </c>
      <c r="M1221" t="s">
        <v>207</v>
      </c>
      <c r="N1221">
        <v>1.03</v>
      </c>
      <c r="O1221">
        <v>1.06</v>
      </c>
      <c r="P1221">
        <v>403911</v>
      </c>
      <c r="Q1221">
        <v>1821701</v>
      </c>
      <c r="R1221" s="14">
        <v>44960</v>
      </c>
      <c r="S1221" t="s">
        <v>207</v>
      </c>
      <c r="T1221" s="14">
        <v>44969</v>
      </c>
      <c r="U1221" s="16" t="s">
        <v>1872</v>
      </c>
      <c r="V1221" s="16">
        <v>120</v>
      </c>
      <c r="W1221" s="16" t="s">
        <v>2113</v>
      </c>
      <c r="X1221" t="s">
        <v>207</v>
      </c>
      <c r="Y1221" s="16" t="s">
        <v>1873</v>
      </c>
      <c r="Z1221" s="16" t="s">
        <v>204</v>
      </c>
      <c r="AB1221" s="17">
        <f t="shared" si="176"/>
        <v>103</v>
      </c>
      <c r="AC1221" s="13">
        <v>45007</v>
      </c>
      <c r="AD1221">
        <v>100</v>
      </c>
      <c r="AE1221" s="13">
        <v>45007</v>
      </c>
      <c r="AF1221">
        <v>150</v>
      </c>
      <c r="AG1221" s="13">
        <v>45007</v>
      </c>
      <c r="AH1221">
        <v>5</v>
      </c>
      <c r="AI1221" s="13">
        <v>45003</v>
      </c>
      <c r="AJ1221">
        <v>0</v>
      </c>
      <c r="AK1221" s="13">
        <v>45039</v>
      </c>
      <c r="AL1221">
        <v>0</v>
      </c>
      <c r="AM1221" t="s">
        <v>2405</v>
      </c>
      <c r="AN1221" t="s">
        <v>204</v>
      </c>
      <c r="AO1221" s="13">
        <v>45081</v>
      </c>
      <c r="AP1221" s="13">
        <v>45124</v>
      </c>
      <c r="AR1221"/>
      <c r="AS1221">
        <v>7.52</v>
      </c>
      <c r="AT1221" t="s">
        <v>1874</v>
      </c>
    </row>
    <row r="1222" spans="1:46" ht="20.149999999999999" customHeight="1" x14ac:dyDescent="0.35">
      <c r="A1222">
        <v>1221</v>
      </c>
      <c r="B1222" t="s">
        <v>360</v>
      </c>
      <c r="C1222" t="s">
        <v>11950</v>
      </c>
      <c r="D1222" t="s">
        <v>664</v>
      </c>
      <c r="E1222" t="s">
        <v>98</v>
      </c>
      <c r="G1222" t="s">
        <v>588</v>
      </c>
      <c r="H1222" t="s">
        <v>589</v>
      </c>
      <c r="I1222" t="s">
        <v>640</v>
      </c>
      <c r="J1222" t="s">
        <v>641</v>
      </c>
      <c r="K1222" t="s">
        <v>641</v>
      </c>
      <c r="M1222" t="s">
        <v>207</v>
      </c>
      <c r="N1222">
        <v>1.08</v>
      </c>
      <c r="O1222">
        <v>1.07</v>
      </c>
      <c r="P1222">
        <v>403700</v>
      </c>
      <c r="Q1222">
        <v>1821682</v>
      </c>
      <c r="R1222" s="14">
        <v>44960</v>
      </c>
      <c r="S1222" t="s">
        <v>207</v>
      </c>
      <c r="T1222" s="14">
        <v>44969</v>
      </c>
      <c r="U1222" s="16" t="s">
        <v>1872</v>
      </c>
      <c r="V1222" s="16">
        <v>120</v>
      </c>
      <c r="W1222" s="16" t="s">
        <v>2113</v>
      </c>
      <c r="X1222" t="s">
        <v>207</v>
      </c>
      <c r="Y1222" s="16" t="s">
        <v>1873</v>
      </c>
      <c r="Z1222" s="16" t="s">
        <v>204</v>
      </c>
      <c r="AB1222" s="17">
        <f t="shared" si="176"/>
        <v>108</v>
      </c>
      <c r="AC1222" s="13">
        <v>45005</v>
      </c>
      <c r="AD1222">
        <v>100</v>
      </c>
      <c r="AE1222" s="13">
        <v>45005</v>
      </c>
      <c r="AF1222">
        <v>150</v>
      </c>
      <c r="AG1222" s="13">
        <v>45005</v>
      </c>
      <c r="AH1222">
        <v>5</v>
      </c>
      <c r="AI1222" s="13">
        <v>45000</v>
      </c>
      <c r="AJ1222">
        <v>0</v>
      </c>
      <c r="AK1222" s="13">
        <v>45039</v>
      </c>
      <c r="AL1222">
        <v>0</v>
      </c>
      <c r="AM1222" t="s">
        <v>2405</v>
      </c>
      <c r="AN1222" t="s">
        <v>204</v>
      </c>
      <c r="AO1222" s="13">
        <v>45101</v>
      </c>
      <c r="AP1222" s="13">
        <v>45115</v>
      </c>
      <c r="AR1222"/>
      <c r="AS1222">
        <v>7.2</v>
      </c>
      <c r="AT1222" t="s">
        <v>1874</v>
      </c>
    </row>
    <row r="1223" spans="1:46" ht="20.149999999999999" customHeight="1" x14ac:dyDescent="0.35">
      <c r="A1223">
        <v>1222</v>
      </c>
      <c r="B1223" t="s">
        <v>360</v>
      </c>
      <c r="C1223" t="s">
        <v>11951</v>
      </c>
      <c r="D1223" t="s">
        <v>1913</v>
      </c>
      <c r="E1223" t="s">
        <v>98</v>
      </c>
      <c r="G1223" t="s">
        <v>588</v>
      </c>
      <c r="H1223" t="s">
        <v>589</v>
      </c>
      <c r="I1223" t="s">
        <v>640</v>
      </c>
      <c r="J1223" t="s">
        <v>641</v>
      </c>
      <c r="K1223" t="s">
        <v>641</v>
      </c>
      <c r="M1223" t="s">
        <v>207</v>
      </c>
      <c r="N1223">
        <v>1.07</v>
      </c>
      <c r="O1223">
        <v>1.06</v>
      </c>
      <c r="P1223">
        <v>403756</v>
      </c>
      <c r="Q1223">
        <v>1821880</v>
      </c>
      <c r="R1223" s="14">
        <v>44960</v>
      </c>
      <c r="S1223" t="s">
        <v>207</v>
      </c>
      <c r="T1223" s="14">
        <v>44969</v>
      </c>
      <c r="U1223" s="16" t="s">
        <v>1872</v>
      </c>
      <c r="V1223" s="16">
        <v>120</v>
      </c>
      <c r="W1223" s="16" t="s">
        <v>2113</v>
      </c>
      <c r="X1223" t="s">
        <v>207</v>
      </c>
      <c r="Y1223" s="16" t="s">
        <v>1873</v>
      </c>
      <c r="Z1223" s="16" t="s">
        <v>204</v>
      </c>
      <c r="AB1223" s="17">
        <f t="shared" si="176"/>
        <v>107</v>
      </c>
      <c r="AC1223" s="13">
        <v>45008</v>
      </c>
      <c r="AD1223">
        <v>100</v>
      </c>
      <c r="AE1223" s="13">
        <v>45008</v>
      </c>
      <c r="AF1223">
        <v>150</v>
      </c>
      <c r="AG1223" s="13">
        <v>45008</v>
      </c>
      <c r="AH1223">
        <v>5</v>
      </c>
      <c r="AI1223" s="13">
        <v>45004</v>
      </c>
      <c r="AJ1223">
        <v>0</v>
      </c>
      <c r="AK1223" s="13">
        <v>45036</v>
      </c>
      <c r="AL1223">
        <v>0</v>
      </c>
      <c r="AM1223" t="s">
        <v>2405</v>
      </c>
      <c r="AN1223" t="s">
        <v>204</v>
      </c>
      <c r="AO1223" s="13">
        <v>45080</v>
      </c>
      <c r="AP1223" s="13">
        <v>45129</v>
      </c>
      <c r="AR1223"/>
      <c r="AS1223">
        <v>7.76</v>
      </c>
      <c r="AT1223" t="s">
        <v>1874</v>
      </c>
    </row>
    <row r="1224" spans="1:46" ht="20.149999999999999" customHeight="1" x14ac:dyDescent="0.35">
      <c r="A1224">
        <v>1223</v>
      </c>
      <c r="B1224" t="s">
        <v>360</v>
      </c>
      <c r="C1224" t="s">
        <v>11952</v>
      </c>
      <c r="D1224" t="s">
        <v>666</v>
      </c>
      <c r="E1224" t="s">
        <v>98</v>
      </c>
      <c r="G1224" t="s">
        <v>588</v>
      </c>
      <c r="H1224" t="s">
        <v>589</v>
      </c>
      <c r="I1224" t="s">
        <v>640</v>
      </c>
      <c r="J1224" t="s">
        <v>641</v>
      </c>
      <c r="K1224" t="s">
        <v>641</v>
      </c>
      <c r="M1224" t="s">
        <v>207</v>
      </c>
      <c r="N1224">
        <v>1.8</v>
      </c>
      <c r="O1224">
        <v>2.2000000000000002</v>
      </c>
      <c r="P1224">
        <v>403647</v>
      </c>
      <c r="Q1224">
        <v>1821714</v>
      </c>
      <c r="R1224" s="14">
        <v>44960</v>
      </c>
      <c r="S1224" t="s">
        <v>207</v>
      </c>
      <c r="T1224" s="14">
        <v>44970</v>
      </c>
      <c r="U1224" s="16" t="s">
        <v>1872</v>
      </c>
      <c r="V1224" s="16">
        <v>260</v>
      </c>
      <c r="W1224" s="16" t="s">
        <v>2113</v>
      </c>
      <c r="X1224" t="s">
        <v>207</v>
      </c>
      <c r="Y1224" s="16" t="s">
        <v>1873</v>
      </c>
      <c r="Z1224" s="16" t="s">
        <v>204</v>
      </c>
      <c r="AB1224" s="17">
        <f t="shared" si="176"/>
        <v>180</v>
      </c>
      <c r="AC1224" s="13">
        <v>45004</v>
      </c>
      <c r="AD1224">
        <v>200</v>
      </c>
      <c r="AE1224" s="13">
        <v>45004</v>
      </c>
      <c r="AF1224">
        <v>300</v>
      </c>
      <c r="AG1224" s="13">
        <v>45004</v>
      </c>
      <c r="AH1224">
        <v>5</v>
      </c>
      <c r="AI1224" s="13">
        <v>45000</v>
      </c>
      <c r="AJ1224">
        <v>0</v>
      </c>
      <c r="AK1224" s="13">
        <v>45038</v>
      </c>
      <c r="AL1224">
        <v>0</v>
      </c>
      <c r="AM1224" t="s">
        <v>2405</v>
      </c>
      <c r="AN1224" t="s">
        <v>204</v>
      </c>
      <c r="AO1224" s="13">
        <v>45078</v>
      </c>
      <c r="AP1224" s="13">
        <v>45129</v>
      </c>
      <c r="AR1224"/>
      <c r="AS1224">
        <v>14.72</v>
      </c>
      <c r="AT1224" t="s">
        <v>1874</v>
      </c>
    </row>
    <row r="1225" spans="1:46" ht="20.149999999999999" customHeight="1" x14ac:dyDescent="0.35">
      <c r="A1225">
        <v>1224</v>
      </c>
      <c r="B1225" t="s">
        <v>360</v>
      </c>
      <c r="C1225" t="s">
        <v>11953</v>
      </c>
      <c r="D1225" t="s">
        <v>667</v>
      </c>
      <c r="E1225" t="s">
        <v>93</v>
      </c>
      <c r="G1225" t="s">
        <v>588</v>
      </c>
      <c r="H1225" t="s">
        <v>589</v>
      </c>
      <c r="I1225" t="s">
        <v>640</v>
      </c>
      <c r="J1225" t="s">
        <v>641</v>
      </c>
      <c r="K1225" t="s">
        <v>641</v>
      </c>
      <c r="M1225" t="s">
        <v>207</v>
      </c>
      <c r="N1225">
        <v>0.5</v>
      </c>
      <c r="O1225">
        <v>0.6</v>
      </c>
      <c r="P1225">
        <v>403641</v>
      </c>
      <c r="Q1225">
        <v>1821990</v>
      </c>
      <c r="R1225" s="14">
        <v>44960</v>
      </c>
      <c r="S1225" t="s">
        <v>207</v>
      </c>
      <c r="T1225" s="14">
        <v>44970</v>
      </c>
      <c r="U1225" s="16" t="s">
        <v>1872</v>
      </c>
      <c r="V1225" s="16">
        <v>80</v>
      </c>
      <c r="W1225" s="16" t="s">
        <v>2113</v>
      </c>
      <c r="X1225" t="s">
        <v>207</v>
      </c>
      <c r="Y1225" s="16" t="s">
        <v>1873</v>
      </c>
      <c r="Z1225" s="16" t="s">
        <v>204</v>
      </c>
      <c r="AB1225" s="17">
        <f t="shared" si="176"/>
        <v>50</v>
      </c>
      <c r="AC1225" s="13">
        <v>45008</v>
      </c>
      <c r="AD1225">
        <v>50</v>
      </c>
      <c r="AE1225" s="13">
        <v>45008</v>
      </c>
      <c r="AF1225">
        <v>100</v>
      </c>
      <c r="AG1225" s="13">
        <v>45008</v>
      </c>
      <c r="AH1225">
        <v>5</v>
      </c>
      <c r="AI1225" s="13">
        <v>45004</v>
      </c>
      <c r="AJ1225">
        <v>0</v>
      </c>
      <c r="AK1225" s="13">
        <v>45040</v>
      </c>
      <c r="AL1225">
        <v>0</v>
      </c>
      <c r="AM1225" t="s">
        <v>2405</v>
      </c>
      <c r="AN1225" t="s">
        <v>204</v>
      </c>
      <c r="AO1225" s="13">
        <v>45083</v>
      </c>
      <c r="AP1225" s="13">
        <v>45108</v>
      </c>
      <c r="AR1225"/>
      <c r="AS1225">
        <v>4.08</v>
      </c>
      <c r="AT1225" t="s">
        <v>1874</v>
      </c>
    </row>
    <row r="1226" spans="1:46" ht="20.149999999999999" customHeight="1" x14ac:dyDescent="0.35">
      <c r="A1226">
        <v>1225</v>
      </c>
      <c r="B1226" t="s">
        <v>360</v>
      </c>
      <c r="C1226" t="s">
        <v>11954</v>
      </c>
      <c r="D1226" t="s">
        <v>1444</v>
      </c>
      <c r="E1226" t="s">
        <v>98</v>
      </c>
      <c r="G1226" t="s">
        <v>588</v>
      </c>
      <c r="H1226" t="s">
        <v>589</v>
      </c>
      <c r="I1226" t="s">
        <v>640</v>
      </c>
      <c r="J1226" t="s">
        <v>641</v>
      </c>
      <c r="K1226" t="s">
        <v>641</v>
      </c>
      <c r="M1226" t="s">
        <v>207</v>
      </c>
      <c r="N1226">
        <v>0.5</v>
      </c>
      <c r="O1226">
        <v>0.56999999999999995</v>
      </c>
      <c r="P1226">
        <v>403769</v>
      </c>
      <c r="Q1226">
        <v>1821507</v>
      </c>
      <c r="R1226" s="14">
        <v>44960</v>
      </c>
      <c r="S1226" t="s">
        <v>207</v>
      </c>
      <c r="T1226" s="14">
        <v>44970</v>
      </c>
      <c r="U1226" s="16" t="s">
        <v>1872</v>
      </c>
      <c r="V1226" s="16">
        <v>70</v>
      </c>
      <c r="W1226" s="16" t="s">
        <v>2113</v>
      </c>
      <c r="X1226" t="s">
        <v>207</v>
      </c>
      <c r="Y1226" s="16" t="s">
        <v>1873</v>
      </c>
      <c r="Z1226" s="16" t="s">
        <v>204</v>
      </c>
      <c r="AB1226" s="17">
        <f t="shared" si="176"/>
        <v>50</v>
      </c>
      <c r="AC1226" s="13">
        <v>45005</v>
      </c>
      <c r="AD1226">
        <v>50</v>
      </c>
      <c r="AE1226" s="13">
        <v>45005</v>
      </c>
      <c r="AF1226">
        <v>100</v>
      </c>
      <c r="AG1226" s="13">
        <v>45005</v>
      </c>
      <c r="AH1226">
        <v>5</v>
      </c>
      <c r="AI1226" s="13">
        <v>45000</v>
      </c>
      <c r="AJ1226">
        <v>0</v>
      </c>
      <c r="AK1226" s="13">
        <v>45039</v>
      </c>
      <c r="AL1226">
        <v>0</v>
      </c>
      <c r="AM1226" t="s">
        <v>2405</v>
      </c>
      <c r="AN1226" t="s">
        <v>204</v>
      </c>
      <c r="AO1226" s="13">
        <v>45087</v>
      </c>
      <c r="AP1226" s="13">
        <v>45132</v>
      </c>
      <c r="AR1226"/>
      <c r="AS1226">
        <v>4</v>
      </c>
      <c r="AT1226" t="s">
        <v>1874</v>
      </c>
    </row>
    <row r="1227" spans="1:46" ht="20.149999999999999" customHeight="1" x14ac:dyDescent="0.35">
      <c r="A1227">
        <v>1226</v>
      </c>
      <c r="B1227" t="s">
        <v>360</v>
      </c>
      <c r="C1227" t="s">
        <v>11955</v>
      </c>
      <c r="D1227" t="s">
        <v>1914</v>
      </c>
      <c r="E1227" t="s">
        <v>98</v>
      </c>
      <c r="G1227" t="s">
        <v>588</v>
      </c>
      <c r="H1227" t="s">
        <v>589</v>
      </c>
      <c r="I1227" t="s">
        <v>640</v>
      </c>
      <c r="J1227" t="s">
        <v>641</v>
      </c>
      <c r="K1227" t="s">
        <v>641</v>
      </c>
      <c r="M1227" t="s">
        <v>207</v>
      </c>
      <c r="N1227">
        <v>0.95</v>
      </c>
      <c r="O1227">
        <v>1</v>
      </c>
      <c r="R1227" s="14">
        <v>44960</v>
      </c>
      <c r="S1227" t="s">
        <v>207</v>
      </c>
      <c r="T1227" s="14">
        <v>44970</v>
      </c>
      <c r="U1227" s="16" t="s">
        <v>1872</v>
      </c>
      <c r="V1227" s="16">
        <v>120</v>
      </c>
      <c r="W1227" s="16" t="s">
        <v>2113</v>
      </c>
      <c r="X1227" t="s">
        <v>207</v>
      </c>
      <c r="Y1227" s="16" t="s">
        <v>1873</v>
      </c>
      <c r="Z1227" s="16" t="s">
        <v>204</v>
      </c>
      <c r="AB1227" s="17">
        <f t="shared" si="176"/>
        <v>95</v>
      </c>
      <c r="AC1227" s="13">
        <v>45012</v>
      </c>
      <c r="AD1227">
        <v>100</v>
      </c>
      <c r="AE1227" s="13">
        <v>45012</v>
      </c>
      <c r="AF1227">
        <v>150</v>
      </c>
      <c r="AG1227" s="13">
        <v>45012</v>
      </c>
      <c r="AH1227">
        <v>5</v>
      </c>
      <c r="AI1227" s="13">
        <v>45008</v>
      </c>
      <c r="AJ1227">
        <v>0</v>
      </c>
      <c r="AK1227" s="13">
        <v>45046</v>
      </c>
      <c r="AL1227">
        <v>0</v>
      </c>
      <c r="AM1227" t="s">
        <v>2405</v>
      </c>
      <c r="AN1227" t="s">
        <v>204</v>
      </c>
      <c r="AO1227" s="13">
        <v>45089</v>
      </c>
      <c r="AP1227" s="13">
        <v>45127</v>
      </c>
      <c r="AR1227"/>
      <c r="AS1227">
        <v>6.88</v>
      </c>
      <c r="AT1227" t="s">
        <v>1874</v>
      </c>
    </row>
    <row r="1228" spans="1:46" ht="20.149999999999999" customHeight="1" x14ac:dyDescent="0.35">
      <c r="A1228">
        <v>1227</v>
      </c>
      <c r="B1228" t="s">
        <v>360</v>
      </c>
      <c r="C1228" t="s">
        <v>11956</v>
      </c>
      <c r="D1228" t="s">
        <v>668</v>
      </c>
      <c r="E1228" t="s">
        <v>98</v>
      </c>
      <c r="G1228" t="s">
        <v>588</v>
      </c>
      <c r="H1228" t="s">
        <v>589</v>
      </c>
      <c r="I1228" t="s">
        <v>640</v>
      </c>
      <c r="J1228" t="s">
        <v>641</v>
      </c>
      <c r="K1228" t="s">
        <v>641</v>
      </c>
      <c r="M1228" t="s">
        <v>207</v>
      </c>
      <c r="N1228">
        <v>0.5</v>
      </c>
      <c r="O1228">
        <v>0.5</v>
      </c>
      <c r="P1228">
        <v>403680</v>
      </c>
      <c r="Q1228">
        <v>1821555</v>
      </c>
      <c r="R1228" s="14">
        <v>44960</v>
      </c>
      <c r="S1228" t="s">
        <v>207</v>
      </c>
      <c r="T1228" s="14">
        <v>44970</v>
      </c>
      <c r="U1228" s="16" t="s">
        <v>1872</v>
      </c>
      <c r="V1228" s="16">
        <v>70</v>
      </c>
      <c r="W1228" s="16" t="s">
        <v>2113</v>
      </c>
      <c r="X1228" t="s">
        <v>207</v>
      </c>
      <c r="Y1228" s="16" t="s">
        <v>1873</v>
      </c>
      <c r="Z1228" s="16" t="s">
        <v>204</v>
      </c>
      <c r="AB1228" s="17">
        <f t="shared" si="176"/>
        <v>50</v>
      </c>
      <c r="AC1228" s="13">
        <v>45003</v>
      </c>
      <c r="AD1228">
        <v>50</v>
      </c>
      <c r="AE1228" s="13">
        <v>45003</v>
      </c>
      <c r="AF1228">
        <v>100</v>
      </c>
      <c r="AG1228" s="13">
        <v>45003</v>
      </c>
      <c r="AH1228">
        <v>5</v>
      </c>
      <c r="AI1228" s="13">
        <v>44999</v>
      </c>
      <c r="AJ1228">
        <v>0</v>
      </c>
      <c r="AK1228" s="13">
        <v>45038</v>
      </c>
      <c r="AL1228">
        <v>0</v>
      </c>
      <c r="AM1228" t="s">
        <v>2405</v>
      </c>
      <c r="AN1228" t="s">
        <v>204</v>
      </c>
      <c r="AO1228" s="13">
        <v>45089</v>
      </c>
      <c r="AP1228" s="13">
        <v>45130</v>
      </c>
      <c r="AR1228"/>
      <c r="AS1228">
        <v>3.44</v>
      </c>
      <c r="AT1228" t="s">
        <v>1874</v>
      </c>
    </row>
    <row r="1229" spans="1:46" ht="20.149999999999999" customHeight="1" x14ac:dyDescent="0.35">
      <c r="A1229">
        <v>1228</v>
      </c>
      <c r="B1229" t="s">
        <v>360</v>
      </c>
      <c r="C1229" t="s">
        <v>11957</v>
      </c>
      <c r="D1229" t="s">
        <v>1915</v>
      </c>
      <c r="E1229" t="s">
        <v>98</v>
      </c>
      <c r="G1229" t="s">
        <v>588</v>
      </c>
      <c r="H1229" t="s">
        <v>589</v>
      </c>
      <c r="I1229" t="s">
        <v>640</v>
      </c>
      <c r="J1229" t="s">
        <v>641</v>
      </c>
      <c r="K1229" t="s">
        <v>641</v>
      </c>
      <c r="M1229" t="s">
        <v>207</v>
      </c>
      <c r="N1229">
        <v>2.11</v>
      </c>
      <c r="O1229">
        <v>2.34</v>
      </c>
      <c r="P1229">
        <v>403871</v>
      </c>
      <c r="Q1229">
        <v>1821553</v>
      </c>
      <c r="R1229" s="14">
        <v>44960</v>
      </c>
      <c r="S1229" t="s">
        <v>207</v>
      </c>
      <c r="T1229" s="14">
        <v>44970</v>
      </c>
      <c r="U1229" s="16" t="s">
        <v>1872</v>
      </c>
      <c r="V1229" s="16">
        <v>260</v>
      </c>
      <c r="W1229" s="16" t="s">
        <v>2113</v>
      </c>
      <c r="X1229" t="s">
        <v>207</v>
      </c>
      <c r="Y1229" s="16" t="s">
        <v>1873</v>
      </c>
      <c r="Z1229" s="16" t="s">
        <v>204</v>
      </c>
      <c r="AB1229" s="17">
        <f t="shared" si="176"/>
        <v>211</v>
      </c>
      <c r="AC1229" s="13">
        <v>45004</v>
      </c>
      <c r="AD1229">
        <v>200</v>
      </c>
      <c r="AE1229" s="13">
        <v>45004</v>
      </c>
      <c r="AF1229">
        <v>300</v>
      </c>
      <c r="AG1229" s="13">
        <v>45004</v>
      </c>
      <c r="AH1229">
        <v>14</v>
      </c>
      <c r="AI1229" s="13">
        <v>45001</v>
      </c>
      <c r="AJ1229">
        <v>0</v>
      </c>
      <c r="AK1229" s="13">
        <v>45037</v>
      </c>
      <c r="AL1229">
        <v>0</v>
      </c>
      <c r="AM1229" t="s">
        <v>2405</v>
      </c>
      <c r="AN1229" t="s">
        <v>204</v>
      </c>
      <c r="AO1229" s="13">
        <v>45086</v>
      </c>
      <c r="AP1229" s="13">
        <v>45129</v>
      </c>
      <c r="AR1229"/>
      <c r="AS1229">
        <v>15.68</v>
      </c>
      <c r="AT1229" t="s">
        <v>1874</v>
      </c>
    </row>
    <row r="1230" spans="1:46" ht="20.149999999999999" customHeight="1" x14ac:dyDescent="0.35">
      <c r="A1230">
        <v>1229</v>
      </c>
      <c r="B1230" t="s">
        <v>360</v>
      </c>
      <c r="C1230" t="s">
        <v>11958</v>
      </c>
      <c r="D1230" t="s">
        <v>669</v>
      </c>
      <c r="E1230" t="s">
        <v>98</v>
      </c>
      <c r="G1230" t="s">
        <v>588</v>
      </c>
      <c r="H1230" t="s">
        <v>589</v>
      </c>
      <c r="I1230" t="s">
        <v>640</v>
      </c>
      <c r="J1230" t="s">
        <v>641</v>
      </c>
      <c r="K1230" t="s">
        <v>641</v>
      </c>
      <c r="M1230" t="s">
        <v>207</v>
      </c>
      <c r="N1230">
        <v>1</v>
      </c>
      <c r="O1230">
        <v>1</v>
      </c>
      <c r="P1230">
        <v>404210</v>
      </c>
      <c r="Q1230">
        <v>1821857</v>
      </c>
      <c r="R1230" s="14">
        <v>44977</v>
      </c>
      <c r="S1230" t="s">
        <v>207</v>
      </c>
      <c r="T1230" s="14">
        <v>44985</v>
      </c>
      <c r="U1230" s="16" t="s">
        <v>1872</v>
      </c>
      <c r="V1230" s="16">
        <v>120</v>
      </c>
      <c r="W1230" s="16" t="s">
        <v>2113</v>
      </c>
      <c r="X1230" t="s">
        <v>207</v>
      </c>
      <c r="Y1230" s="16" t="s">
        <v>1873</v>
      </c>
      <c r="Z1230" s="16" t="s">
        <v>204</v>
      </c>
      <c r="AB1230" s="17">
        <f t="shared" si="176"/>
        <v>100</v>
      </c>
      <c r="AC1230" s="13">
        <v>45012</v>
      </c>
      <c r="AD1230">
        <v>100</v>
      </c>
      <c r="AE1230" s="13">
        <v>45012</v>
      </c>
      <c r="AF1230">
        <v>150</v>
      </c>
      <c r="AG1230" s="13">
        <v>45012</v>
      </c>
      <c r="AH1230">
        <v>8</v>
      </c>
      <c r="AI1230" s="13">
        <v>45009</v>
      </c>
      <c r="AJ1230">
        <v>0</v>
      </c>
      <c r="AK1230" s="13">
        <v>45046</v>
      </c>
      <c r="AL1230">
        <v>0</v>
      </c>
      <c r="AM1230" t="s">
        <v>2405</v>
      </c>
      <c r="AN1230" t="s">
        <v>204</v>
      </c>
      <c r="AO1230" s="13">
        <v>45082</v>
      </c>
      <c r="AP1230" s="13">
        <v>45122</v>
      </c>
      <c r="AR1230"/>
      <c r="AS1230">
        <v>7.2</v>
      </c>
      <c r="AT1230" t="s">
        <v>1874</v>
      </c>
    </row>
    <row r="1231" spans="1:46" ht="20.149999999999999" customHeight="1" x14ac:dyDescent="0.35">
      <c r="A1231">
        <v>1230</v>
      </c>
      <c r="B1231" t="s">
        <v>360</v>
      </c>
      <c r="C1231" t="s">
        <v>11959</v>
      </c>
      <c r="D1231" t="s">
        <v>670</v>
      </c>
      <c r="E1231" t="s">
        <v>98</v>
      </c>
      <c r="G1231" t="s">
        <v>588</v>
      </c>
      <c r="H1231" t="s">
        <v>589</v>
      </c>
      <c r="I1231" t="s">
        <v>640</v>
      </c>
      <c r="J1231" t="s">
        <v>641</v>
      </c>
      <c r="K1231" t="s">
        <v>641</v>
      </c>
      <c r="M1231" t="s">
        <v>207</v>
      </c>
      <c r="N1231">
        <v>1.04</v>
      </c>
      <c r="O1231">
        <v>1.08</v>
      </c>
      <c r="P1231">
        <v>403996</v>
      </c>
      <c r="Q1231">
        <v>1821580</v>
      </c>
      <c r="R1231" s="14">
        <v>44977</v>
      </c>
      <c r="S1231" t="s">
        <v>207</v>
      </c>
      <c r="T1231" s="14">
        <v>44985</v>
      </c>
      <c r="U1231" s="16" t="s">
        <v>1872</v>
      </c>
      <c r="V1231" s="16">
        <v>120</v>
      </c>
      <c r="W1231" s="16" t="s">
        <v>2113</v>
      </c>
      <c r="X1231" t="s">
        <v>207</v>
      </c>
      <c r="Y1231" s="16" t="s">
        <v>1873</v>
      </c>
      <c r="Z1231" s="16" t="s">
        <v>204</v>
      </c>
      <c r="AB1231" s="17">
        <f t="shared" si="176"/>
        <v>104</v>
      </c>
      <c r="AC1231" s="13">
        <v>45012</v>
      </c>
      <c r="AD1231">
        <v>100</v>
      </c>
      <c r="AE1231" s="13">
        <v>45012</v>
      </c>
      <c r="AF1231">
        <v>150</v>
      </c>
      <c r="AG1231" s="13">
        <v>45012</v>
      </c>
      <c r="AH1231">
        <v>5</v>
      </c>
      <c r="AI1231" s="13">
        <v>45009</v>
      </c>
      <c r="AJ1231">
        <v>0</v>
      </c>
      <c r="AK1231" s="13">
        <v>45045</v>
      </c>
      <c r="AL1231">
        <v>0</v>
      </c>
      <c r="AM1231" t="s">
        <v>2405</v>
      </c>
      <c r="AN1231" t="s">
        <v>204</v>
      </c>
      <c r="AO1231" s="13">
        <v>45099</v>
      </c>
      <c r="AP1231" s="13">
        <v>45123</v>
      </c>
      <c r="AR1231"/>
      <c r="AS1231">
        <v>7.76</v>
      </c>
      <c r="AT1231" t="s">
        <v>1874</v>
      </c>
    </row>
    <row r="1232" spans="1:46" ht="20.149999999999999" customHeight="1" x14ac:dyDescent="0.35">
      <c r="A1232">
        <v>1231</v>
      </c>
      <c r="B1232" t="s">
        <v>360</v>
      </c>
      <c r="C1232" t="s">
        <v>11960</v>
      </c>
      <c r="D1232" t="s">
        <v>1916</v>
      </c>
      <c r="E1232" t="s">
        <v>98</v>
      </c>
      <c r="G1232" t="s">
        <v>588</v>
      </c>
      <c r="H1232" t="s">
        <v>589</v>
      </c>
      <c r="I1232" t="s">
        <v>640</v>
      </c>
      <c r="J1232" t="s">
        <v>641</v>
      </c>
      <c r="K1232" t="s">
        <v>641</v>
      </c>
      <c r="M1232" t="s">
        <v>207</v>
      </c>
      <c r="N1232">
        <v>1.1100000000000001</v>
      </c>
      <c r="O1232">
        <v>1.1100000000000001</v>
      </c>
      <c r="P1232">
        <v>404139</v>
      </c>
      <c r="Q1232">
        <v>1821661</v>
      </c>
      <c r="R1232" s="14">
        <v>44977</v>
      </c>
      <c r="S1232" t="s">
        <v>207</v>
      </c>
      <c r="T1232" s="14">
        <v>44985</v>
      </c>
      <c r="U1232" s="16" t="s">
        <v>1872</v>
      </c>
      <c r="V1232" s="16">
        <v>160</v>
      </c>
      <c r="W1232" s="16" t="s">
        <v>2113</v>
      </c>
      <c r="X1232" t="s">
        <v>207</v>
      </c>
      <c r="Y1232" s="16" t="s">
        <v>1873</v>
      </c>
      <c r="Z1232" s="16" t="s">
        <v>204</v>
      </c>
      <c r="AB1232" s="17">
        <f t="shared" si="176"/>
        <v>111.00000000000001</v>
      </c>
      <c r="AC1232" s="13">
        <v>45015</v>
      </c>
      <c r="AD1232">
        <v>100</v>
      </c>
      <c r="AE1232" s="13">
        <v>45015</v>
      </c>
      <c r="AF1232">
        <v>150</v>
      </c>
      <c r="AG1232" s="13">
        <v>45015</v>
      </c>
      <c r="AH1232">
        <v>5</v>
      </c>
      <c r="AI1232" s="13">
        <v>45010</v>
      </c>
      <c r="AJ1232">
        <v>0</v>
      </c>
      <c r="AK1232" s="13">
        <v>45045</v>
      </c>
      <c r="AL1232">
        <v>0</v>
      </c>
      <c r="AM1232" t="s">
        <v>2405</v>
      </c>
      <c r="AN1232" t="s">
        <v>204</v>
      </c>
      <c r="AO1232" s="13">
        <v>45099</v>
      </c>
      <c r="AP1232" s="13">
        <v>45123</v>
      </c>
      <c r="AR1232"/>
      <c r="AS1232">
        <v>7.36</v>
      </c>
      <c r="AT1232" t="s">
        <v>1874</v>
      </c>
    </row>
    <row r="1233" spans="1:46" ht="20.149999999999999" customHeight="1" x14ac:dyDescent="0.35">
      <c r="A1233">
        <v>1232</v>
      </c>
      <c r="B1233" t="s">
        <v>360</v>
      </c>
      <c r="C1233" t="s">
        <v>11961</v>
      </c>
      <c r="D1233" t="s">
        <v>672</v>
      </c>
      <c r="E1233" t="s">
        <v>98</v>
      </c>
      <c r="G1233" t="s">
        <v>588</v>
      </c>
      <c r="H1233" t="s">
        <v>589</v>
      </c>
      <c r="I1233" t="s">
        <v>640</v>
      </c>
      <c r="J1233" t="s">
        <v>641</v>
      </c>
      <c r="K1233" t="s">
        <v>641</v>
      </c>
      <c r="M1233" t="s">
        <v>207</v>
      </c>
      <c r="N1233">
        <v>0.96</v>
      </c>
      <c r="O1233">
        <v>1</v>
      </c>
      <c r="P1233">
        <v>404186</v>
      </c>
      <c r="Q1233">
        <v>1821682</v>
      </c>
      <c r="R1233" s="14">
        <v>44977</v>
      </c>
      <c r="S1233" t="s">
        <v>207</v>
      </c>
      <c r="T1233" s="14">
        <v>44985</v>
      </c>
      <c r="U1233" s="16" t="s">
        <v>1872</v>
      </c>
      <c r="V1233" s="16">
        <v>120</v>
      </c>
      <c r="W1233" s="16" t="s">
        <v>2113</v>
      </c>
      <c r="X1233" t="s">
        <v>207</v>
      </c>
      <c r="Y1233" s="16" t="s">
        <v>1873</v>
      </c>
      <c r="Z1233" s="16" t="s">
        <v>204</v>
      </c>
      <c r="AB1233" s="17">
        <f t="shared" si="176"/>
        <v>96</v>
      </c>
      <c r="AC1233" s="13">
        <v>45015</v>
      </c>
      <c r="AD1233">
        <v>100</v>
      </c>
      <c r="AE1233" s="13">
        <v>45015</v>
      </c>
      <c r="AF1233">
        <v>150</v>
      </c>
      <c r="AG1233" s="13">
        <v>45015</v>
      </c>
      <c r="AH1233">
        <v>5</v>
      </c>
      <c r="AI1233" s="13">
        <v>45011</v>
      </c>
      <c r="AJ1233">
        <v>0</v>
      </c>
      <c r="AK1233" s="13">
        <v>45044</v>
      </c>
      <c r="AL1233">
        <v>0</v>
      </c>
      <c r="AM1233" t="s">
        <v>2405</v>
      </c>
      <c r="AN1233" t="s">
        <v>204</v>
      </c>
      <c r="AO1233" s="13">
        <v>45084</v>
      </c>
      <c r="AP1233" s="13">
        <v>45125</v>
      </c>
      <c r="AR1233"/>
      <c r="AS1233">
        <v>7.12</v>
      </c>
      <c r="AT1233" t="s">
        <v>1874</v>
      </c>
    </row>
    <row r="1234" spans="1:46" ht="20.149999999999999" customHeight="1" x14ac:dyDescent="0.35">
      <c r="A1234">
        <v>1233</v>
      </c>
      <c r="B1234" t="s">
        <v>360</v>
      </c>
      <c r="C1234" t="s">
        <v>11962</v>
      </c>
      <c r="D1234" t="s">
        <v>673</v>
      </c>
      <c r="E1234" t="s">
        <v>98</v>
      </c>
      <c r="G1234" t="s">
        <v>588</v>
      </c>
      <c r="H1234" t="s">
        <v>589</v>
      </c>
      <c r="I1234" t="s">
        <v>640</v>
      </c>
      <c r="J1234" t="s">
        <v>641</v>
      </c>
      <c r="K1234" t="s">
        <v>641</v>
      </c>
      <c r="M1234" t="s">
        <v>207</v>
      </c>
      <c r="N1234">
        <v>1.2</v>
      </c>
      <c r="O1234">
        <v>1.1499999999999999</v>
      </c>
      <c r="P1234">
        <v>404252</v>
      </c>
      <c r="Q1234">
        <v>1821780</v>
      </c>
      <c r="R1234" s="14">
        <v>44977</v>
      </c>
      <c r="S1234" t="s">
        <v>207</v>
      </c>
      <c r="T1234" s="14">
        <v>44985</v>
      </c>
      <c r="U1234" s="16" t="s">
        <v>1872</v>
      </c>
      <c r="V1234" s="16">
        <v>160</v>
      </c>
      <c r="W1234" s="16" t="s">
        <v>2113</v>
      </c>
      <c r="X1234" t="s">
        <v>207</v>
      </c>
      <c r="Y1234" s="16" t="s">
        <v>1873</v>
      </c>
      <c r="Z1234" s="16" t="s">
        <v>204</v>
      </c>
      <c r="AB1234" s="17">
        <f t="shared" si="176"/>
        <v>120</v>
      </c>
      <c r="AC1234" s="13">
        <v>45011</v>
      </c>
      <c r="AD1234">
        <v>100</v>
      </c>
      <c r="AE1234" s="13">
        <v>45011</v>
      </c>
      <c r="AF1234">
        <v>150</v>
      </c>
      <c r="AG1234" s="13">
        <v>45011</v>
      </c>
      <c r="AH1234">
        <v>5</v>
      </c>
      <c r="AI1234" s="13">
        <v>45008</v>
      </c>
      <c r="AJ1234">
        <v>0</v>
      </c>
      <c r="AK1234" s="13">
        <v>45041</v>
      </c>
      <c r="AL1234">
        <v>0</v>
      </c>
      <c r="AM1234" t="s">
        <v>2405</v>
      </c>
      <c r="AN1234" t="s">
        <v>204</v>
      </c>
      <c r="AO1234" s="13">
        <v>45082</v>
      </c>
      <c r="AP1234" s="13">
        <v>45125</v>
      </c>
      <c r="AR1234"/>
      <c r="AS1234">
        <v>7.92</v>
      </c>
      <c r="AT1234" t="s">
        <v>1874</v>
      </c>
    </row>
    <row r="1235" spans="1:46" ht="20.149999999999999" customHeight="1" x14ac:dyDescent="0.35">
      <c r="A1235">
        <v>1234</v>
      </c>
      <c r="B1235" t="s">
        <v>360</v>
      </c>
      <c r="C1235" t="s">
        <v>11963</v>
      </c>
      <c r="D1235" t="s">
        <v>674</v>
      </c>
      <c r="E1235" t="s">
        <v>98</v>
      </c>
      <c r="G1235" t="s">
        <v>588</v>
      </c>
      <c r="H1235" t="s">
        <v>589</v>
      </c>
      <c r="I1235" t="s">
        <v>640</v>
      </c>
      <c r="J1235" t="s">
        <v>641</v>
      </c>
      <c r="K1235" t="s">
        <v>641</v>
      </c>
      <c r="M1235" t="s">
        <v>207</v>
      </c>
      <c r="N1235">
        <v>0.96</v>
      </c>
      <c r="O1235">
        <v>0.96</v>
      </c>
      <c r="P1235">
        <v>404321</v>
      </c>
      <c r="Q1235">
        <v>1821759</v>
      </c>
      <c r="R1235" s="14">
        <v>44977</v>
      </c>
      <c r="S1235" t="s">
        <v>207</v>
      </c>
      <c r="T1235" s="14">
        <v>44985</v>
      </c>
      <c r="U1235" s="16" t="s">
        <v>1872</v>
      </c>
      <c r="V1235" s="16">
        <v>120</v>
      </c>
      <c r="W1235" s="16" t="s">
        <v>2113</v>
      </c>
      <c r="X1235" t="s">
        <v>207</v>
      </c>
      <c r="Y1235" s="16" t="s">
        <v>1873</v>
      </c>
      <c r="Z1235" s="16" t="s">
        <v>204</v>
      </c>
      <c r="AB1235" s="17">
        <f t="shared" si="176"/>
        <v>96</v>
      </c>
      <c r="AC1235" s="13">
        <v>45015</v>
      </c>
      <c r="AD1235">
        <v>100</v>
      </c>
      <c r="AE1235" s="13">
        <v>45015</v>
      </c>
      <c r="AF1235">
        <v>150</v>
      </c>
      <c r="AG1235" s="13">
        <v>45015</v>
      </c>
      <c r="AH1235">
        <v>5</v>
      </c>
      <c r="AI1235" s="13">
        <v>45010</v>
      </c>
      <c r="AJ1235">
        <v>0</v>
      </c>
      <c r="AK1235" s="13">
        <v>45047</v>
      </c>
      <c r="AL1235">
        <v>0</v>
      </c>
      <c r="AM1235" t="s">
        <v>2405</v>
      </c>
      <c r="AN1235" t="s">
        <v>204</v>
      </c>
      <c r="AO1235" s="13">
        <v>45091</v>
      </c>
      <c r="AP1235" s="13">
        <v>45121</v>
      </c>
      <c r="AR1235"/>
      <c r="AS1235">
        <v>6.96</v>
      </c>
      <c r="AT1235" t="s">
        <v>1874</v>
      </c>
    </row>
    <row r="1236" spans="1:46" ht="20.149999999999999" customHeight="1" x14ac:dyDescent="0.35">
      <c r="A1236">
        <v>1235</v>
      </c>
      <c r="B1236" t="s">
        <v>360</v>
      </c>
      <c r="C1236" t="s">
        <v>11964</v>
      </c>
      <c r="D1236" t="s">
        <v>675</v>
      </c>
      <c r="E1236" t="s">
        <v>98</v>
      </c>
      <c r="G1236" t="s">
        <v>588</v>
      </c>
      <c r="H1236" t="s">
        <v>589</v>
      </c>
      <c r="I1236" t="s">
        <v>640</v>
      </c>
      <c r="J1236" t="s">
        <v>641</v>
      </c>
      <c r="K1236" t="s">
        <v>641</v>
      </c>
      <c r="M1236" t="s">
        <v>207</v>
      </c>
      <c r="N1236">
        <v>1.1100000000000001</v>
      </c>
      <c r="O1236">
        <v>1.1499999999999999</v>
      </c>
      <c r="P1236">
        <v>404266</v>
      </c>
      <c r="Q1236">
        <v>1821477</v>
      </c>
      <c r="R1236" s="14">
        <v>44977</v>
      </c>
      <c r="S1236" t="s">
        <v>207</v>
      </c>
      <c r="T1236" s="14">
        <v>44985</v>
      </c>
      <c r="U1236" s="16" t="s">
        <v>1872</v>
      </c>
      <c r="V1236" s="16">
        <v>160</v>
      </c>
      <c r="W1236" s="16" t="s">
        <v>2113</v>
      </c>
      <c r="X1236" t="s">
        <v>207</v>
      </c>
      <c r="Y1236" s="16" t="s">
        <v>1873</v>
      </c>
      <c r="Z1236" s="16" t="s">
        <v>204</v>
      </c>
      <c r="AB1236" s="17">
        <f t="shared" si="176"/>
        <v>111.00000000000001</v>
      </c>
      <c r="AC1236" s="13">
        <v>45015</v>
      </c>
      <c r="AD1236">
        <v>150</v>
      </c>
      <c r="AE1236" s="13">
        <v>45015</v>
      </c>
      <c r="AF1236">
        <v>150</v>
      </c>
      <c r="AG1236" s="13">
        <v>45015</v>
      </c>
      <c r="AH1236">
        <v>12</v>
      </c>
      <c r="AI1236" s="13">
        <v>45010</v>
      </c>
      <c r="AJ1236">
        <v>0</v>
      </c>
      <c r="AK1236" s="13">
        <v>45044</v>
      </c>
      <c r="AL1236">
        <v>0</v>
      </c>
      <c r="AM1236" t="s">
        <v>2405</v>
      </c>
      <c r="AN1236" t="s">
        <v>204</v>
      </c>
      <c r="AO1236" s="13">
        <v>45097</v>
      </c>
      <c r="AP1236" s="13">
        <v>45112</v>
      </c>
      <c r="AR1236"/>
      <c r="AS1236">
        <v>8</v>
      </c>
      <c r="AT1236" t="s">
        <v>1874</v>
      </c>
    </row>
    <row r="1237" spans="1:46" ht="20.149999999999999" customHeight="1" x14ac:dyDescent="0.35">
      <c r="A1237">
        <v>1236</v>
      </c>
      <c r="B1237" t="s">
        <v>360</v>
      </c>
      <c r="C1237" t="s">
        <v>11965</v>
      </c>
      <c r="D1237" t="s">
        <v>677</v>
      </c>
      <c r="E1237" t="s">
        <v>98</v>
      </c>
      <c r="G1237" t="s">
        <v>588</v>
      </c>
      <c r="H1237" t="s">
        <v>589</v>
      </c>
      <c r="I1237" t="s">
        <v>640</v>
      </c>
      <c r="J1237" t="s">
        <v>641</v>
      </c>
      <c r="K1237" t="s">
        <v>641</v>
      </c>
      <c r="M1237" t="s">
        <v>207</v>
      </c>
      <c r="N1237">
        <v>0.7</v>
      </c>
      <c r="O1237">
        <v>0.7</v>
      </c>
      <c r="P1237">
        <v>404054</v>
      </c>
      <c r="Q1237">
        <v>1821137</v>
      </c>
      <c r="R1237" s="14">
        <v>44977</v>
      </c>
      <c r="S1237" t="s">
        <v>207</v>
      </c>
      <c r="T1237" s="14">
        <v>44985</v>
      </c>
      <c r="U1237" s="16" t="s">
        <v>1872</v>
      </c>
      <c r="V1237" s="16">
        <v>80</v>
      </c>
      <c r="W1237" s="16" t="s">
        <v>2113</v>
      </c>
      <c r="X1237" t="s">
        <v>207</v>
      </c>
      <c r="Y1237" s="16" t="s">
        <v>1873</v>
      </c>
      <c r="Z1237" s="16" t="s">
        <v>204</v>
      </c>
      <c r="AB1237" s="17">
        <f t="shared" si="176"/>
        <v>70</v>
      </c>
      <c r="AC1237" s="13">
        <v>45013</v>
      </c>
      <c r="AD1237">
        <v>100</v>
      </c>
      <c r="AE1237" s="13">
        <v>45013</v>
      </c>
      <c r="AF1237">
        <v>150</v>
      </c>
      <c r="AG1237" s="13">
        <v>45013</v>
      </c>
      <c r="AH1237">
        <v>2</v>
      </c>
      <c r="AI1237" s="13">
        <v>45009</v>
      </c>
      <c r="AJ1237">
        <v>0</v>
      </c>
      <c r="AK1237" s="13">
        <v>45048</v>
      </c>
      <c r="AL1237">
        <v>0</v>
      </c>
      <c r="AM1237" t="s">
        <v>2405</v>
      </c>
      <c r="AN1237" t="s">
        <v>204</v>
      </c>
      <c r="AO1237" s="13">
        <v>45096</v>
      </c>
      <c r="AP1237" s="13">
        <v>45128</v>
      </c>
      <c r="AR1237"/>
      <c r="AS1237">
        <v>5.44</v>
      </c>
      <c r="AT1237" t="s">
        <v>1874</v>
      </c>
    </row>
    <row r="1238" spans="1:46" ht="20.149999999999999" customHeight="1" x14ac:dyDescent="0.35">
      <c r="A1238">
        <v>1237</v>
      </c>
      <c r="B1238" t="s">
        <v>360</v>
      </c>
      <c r="C1238" t="s">
        <v>11966</v>
      </c>
      <c r="D1238" t="s">
        <v>678</v>
      </c>
      <c r="E1238" t="s">
        <v>98</v>
      </c>
      <c r="G1238" t="s">
        <v>588</v>
      </c>
      <c r="H1238" t="s">
        <v>589</v>
      </c>
      <c r="I1238" t="s">
        <v>640</v>
      </c>
      <c r="J1238" t="s">
        <v>641</v>
      </c>
      <c r="K1238" t="s">
        <v>641</v>
      </c>
      <c r="M1238" t="s">
        <v>207</v>
      </c>
      <c r="N1238">
        <v>0.7</v>
      </c>
      <c r="O1238">
        <v>0.7</v>
      </c>
      <c r="P1238">
        <v>404121</v>
      </c>
      <c r="Q1238">
        <v>1821346</v>
      </c>
      <c r="R1238" s="14">
        <v>44977</v>
      </c>
      <c r="S1238" t="s">
        <v>207</v>
      </c>
      <c r="T1238" s="14">
        <v>44985</v>
      </c>
      <c r="U1238" s="16" t="s">
        <v>1872</v>
      </c>
      <c r="V1238" s="16">
        <v>80</v>
      </c>
      <c r="W1238" s="16" t="s">
        <v>2113</v>
      </c>
      <c r="X1238" t="s">
        <v>207</v>
      </c>
      <c r="Y1238" s="16" t="s">
        <v>1873</v>
      </c>
      <c r="Z1238" s="16" t="s">
        <v>204</v>
      </c>
      <c r="AB1238" s="17">
        <f t="shared" si="176"/>
        <v>70</v>
      </c>
      <c r="AC1238" s="13">
        <v>45016</v>
      </c>
      <c r="AD1238">
        <v>100</v>
      </c>
      <c r="AE1238" s="13">
        <v>45016</v>
      </c>
      <c r="AF1238">
        <v>150</v>
      </c>
      <c r="AG1238" s="13">
        <v>45016</v>
      </c>
      <c r="AH1238">
        <v>10</v>
      </c>
      <c r="AI1238" s="13">
        <v>45012</v>
      </c>
      <c r="AJ1238">
        <v>0</v>
      </c>
      <c r="AK1238" s="13">
        <v>45048</v>
      </c>
      <c r="AL1238">
        <v>0</v>
      </c>
      <c r="AM1238" t="s">
        <v>2405</v>
      </c>
      <c r="AN1238" t="s">
        <v>204</v>
      </c>
      <c r="AO1238" s="13">
        <v>45092</v>
      </c>
      <c r="AP1238" s="13">
        <v>45127</v>
      </c>
      <c r="AR1238"/>
      <c r="AS1238">
        <v>4.88</v>
      </c>
      <c r="AT1238" t="s">
        <v>1874</v>
      </c>
    </row>
    <row r="1239" spans="1:46" ht="20.149999999999999" customHeight="1" x14ac:dyDescent="0.35">
      <c r="A1239">
        <v>1238</v>
      </c>
      <c r="B1239" t="s">
        <v>360</v>
      </c>
      <c r="C1239" t="s">
        <v>11967</v>
      </c>
      <c r="D1239" t="s">
        <v>679</v>
      </c>
      <c r="E1239" t="s">
        <v>98</v>
      </c>
      <c r="G1239" t="s">
        <v>588</v>
      </c>
      <c r="H1239" t="s">
        <v>589</v>
      </c>
      <c r="I1239" t="s">
        <v>640</v>
      </c>
      <c r="J1239" t="s">
        <v>641</v>
      </c>
      <c r="K1239" t="s">
        <v>641</v>
      </c>
      <c r="M1239" t="s">
        <v>207</v>
      </c>
      <c r="N1239">
        <v>0.7</v>
      </c>
      <c r="O1239">
        <v>0.73</v>
      </c>
      <c r="P1239">
        <v>404188</v>
      </c>
      <c r="Q1239">
        <v>1821141</v>
      </c>
      <c r="R1239" s="14">
        <v>44965</v>
      </c>
      <c r="S1239" t="s">
        <v>207</v>
      </c>
      <c r="T1239" s="14">
        <v>44972</v>
      </c>
      <c r="U1239" s="16" t="s">
        <v>1872</v>
      </c>
      <c r="V1239" s="16">
        <v>80</v>
      </c>
      <c r="W1239" s="16" t="s">
        <v>2113</v>
      </c>
      <c r="X1239" t="s">
        <v>207</v>
      </c>
      <c r="Y1239" s="16" t="s">
        <v>1873</v>
      </c>
      <c r="Z1239" s="16" t="s">
        <v>204</v>
      </c>
      <c r="AB1239" s="17">
        <f t="shared" si="176"/>
        <v>70</v>
      </c>
      <c r="AC1239" s="13">
        <v>45003</v>
      </c>
      <c r="AD1239">
        <v>100</v>
      </c>
      <c r="AE1239" s="13">
        <v>45003</v>
      </c>
      <c r="AF1239">
        <v>150</v>
      </c>
      <c r="AG1239" s="13">
        <v>45003</v>
      </c>
      <c r="AH1239">
        <v>7</v>
      </c>
      <c r="AI1239" s="13">
        <v>45000</v>
      </c>
      <c r="AJ1239">
        <v>0</v>
      </c>
      <c r="AK1239" s="13">
        <v>45036</v>
      </c>
      <c r="AL1239">
        <v>0</v>
      </c>
      <c r="AM1239" t="s">
        <v>2405</v>
      </c>
      <c r="AN1239" t="s">
        <v>204</v>
      </c>
      <c r="AO1239" s="13">
        <v>45111</v>
      </c>
      <c r="AP1239" s="13">
        <v>45120</v>
      </c>
      <c r="AR1239"/>
      <c r="AS1239">
        <v>5.28</v>
      </c>
      <c r="AT1239" t="s">
        <v>1874</v>
      </c>
    </row>
    <row r="1240" spans="1:46" ht="20.149999999999999" customHeight="1" x14ac:dyDescent="0.35">
      <c r="A1240">
        <v>1239</v>
      </c>
      <c r="B1240" t="s">
        <v>360</v>
      </c>
      <c r="C1240" t="s">
        <v>11968</v>
      </c>
      <c r="D1240" t="s">
        <v>1917</v>
      </c>
      <c r="E1240" t="s">
        <v>98</v>
      </c>
      <c r="G1240" t="s">
        <v>588</v>
      </c>
      <c r="H1240" t="s">
        <v>589</v>
      </c>
      <c r="I1240" t="s">
        <v>640</v>
      </c>
      <c r="J1240" t="s">
        <v>641</v>
      </c>
      <c r="K1240" t="s">
        <v>641</v>
      </c>
      <c r="M1240" t="s">
        <v>207</v>
      </c>
      <c r="N1240">
        <v>0.45</v>
      </c>
      <c r="O1240">
        <v>0.52</v>
      </c>
      <c r="P1240">
        <v>404175</v>
      </c>
      <c r="Q1240">
        <v>1821070</v>
      </c>
      <c r="R1240" s="14">
        <v>44965</v>
      </c>
      <c r="S1240" t="s">
        <v>207</v>
      </c>
      <c r="T1240" s="14">
        <v>44972</v>
      </c>
      <c r="U1240" s="16" t="s">
        <v>1872</v>
      </c>
      <c r="V1240" s="16">
        <v>70</v>
      </c>
      <c r="W1240" s="16" t="s">
        <v>2113</v>
      </c>
      <c r="X1240" t="s">
        <v>207</v>
      </c>
      <c r="Y1240" s="16" t="s">
        <v>1873</v>
      </c>
      <c r="Z1240" s="16" t="s">
        <v>204</v>
      </c>
      <c r="AB1240" s="17">
        <f t="shared" si="176"/>
        <v>45</v>
      </c>
      <c r="AC1240" s="13">
        <v>45001</v>
      </c>
      <c r="AD1240">
        <v>50</v>
      </c>
      <c r="AE1240" s="13">
        <v>45001</v>
      </c>
      <c r="AF1240">
        <v>50</v>
      </c>
      <c r="AG1240" s="13">
        <v>45001</v>
      </c>
      <c r="AH1240">
        <v>5</v>
      </c>
      <c r="AI1240" s="13">
        <v>44997</v>
      </c>
      <c r="AJ1240">
        <v>0</v>
      </c>
      <c r="AK1240" s="13">
        <v>45037</v>
      </c>
      <c r="AL1240">
        <v>0</v>
      </c>
      <c r="AM1240" t="s">
        <v>2405</v>
      </c>
      <c r="AN1240" t="s">
        <v>204</v>
      </c>
      <c r="AO1240" s="13">
        <v>45082</v>
      </c>
      <c r="AP1240" s="13">
        <v>45131</v>
      </c>
      <c r="AR1240"/>
      <c r="AS1240">
        <v>3.92</v>
      </c>
      <c r="AT1240" t="s">
        <v>1874</v>
      </c>
    </row>
    <row r="1241" spans="1:46" ht="20.149999999999999" customHeight="1" x14ac:dyDescent="0.35">
      <c r="A1241">
        <v>1240</v>
      </c>
      <c r="B1241" t="s">
        <v>360</v>
      </c>
      <c r="C1241" t="s">
        <v>11969</v>
      </c>
      <c r="D1241" t="s">
        <v>871</v>
      </c>
      <c r="E1241" t="s">
        <v>98</v>
      </c>
      <c r="G1241" t="s">
        <v>588</v>
      </c>
      <c r="H1241" t="s">
        <v>589</v>
      </c>
      <c r="I1241" t="s">
        <v>640</v>
      </c>
      <c r="J1241" t="s">
        <v>641</v>
      </c>
      <c r="K1241" t="s">
        <v>641</v>
      </c>
      <c r="M1241" t="s">
        <v>207</v>
      </c>
      <c r="N1241">
        <v>1.9</v>
      </c>
      <c r="O1241">
        <v>1.77</v>
      </c>
      <c r="P1241">
        <v>404070</v>
      </c>
      <c r="Q1241">
        <v>1821276</v>
      </c>
      <c r="R1241" s="14">
        <v>44965</v>
      </c>
      <c r="S1241" t="s">
        <v>207</v>
      </c>
      <c r="T1241" s="14">
        <v>44972</v>
      </c>
      <c r="U1241" s="16" t="s">
        <v>1872</v>
      </c>
      <c r="V1241" s="16">
        <v>220</v>
      </c>
      <c r="W1241" s="16" t="s">
        <v>2113</v>
      </c>
      <c r="X1241" t="s">
        <v>207</v>
      </c>
      <c r="Y1241" s="16" t="s">
        <v>1873</v>
      </c>
      <c r="Z1241" s="16" t="s">
        <v>204</v>
      </c>
      <c r="AB1241" s="17">
        <f t="shared" si="176"/>
        <v>190</v>
      </c>
      <c r="AC1241" s="13">
        <v>45000</v>
      </c>
      <c r="AD1241">
        <v>100</v>
      </c>
      <c r="AE1241" s="13">
        <v>45000</v>
      </c>
      <c r="AF1241">
        <v>300</v>
      </c>
      <c r="AG1241" s="13">
        <v>45000</v>
      </c>
      <c r="AH1241">
        <v>10</v>
      </c>
      <c r="AI1241" s="13">
        <v>44996</v>
      </c>
      <c r="AJ1241">
        <v>0</v>
      </c>
      <c r="AK1241" s="13">
        <v>45035</v>
      </c>
      <c r="AL1241">
        <v>0</v>
      </c>
      <c r="AM1241" t="s">
        <v>2405</v>
      </c>
      <c r="AN1241" t="s">
        <v>204</v>
      </c>
      <c r="AO1241" s="13">
        <v>45087</v>
      </c>
      <c r="AP1241" s="13">
        <v>45121</v>
      </c>
      <c r="AR1241"/>
      <c r="AS1241">
        <v>12.4</v>
      </c>
      <c r="AT1241" t="s">
        <v>1874</v>
      </c>
    </row>
    <row r="1242" spans="1:46" ht="20.149999999999999" customHeight="1" x14ac:dyDescent="0.35">
      <c r="A1242">
        <v>1241</v>
      </c>
      <c r="B1242" t="s">
        <v>360</v>
      </c>
      <c r="C1242" t="s">
        <v>11970</v>
      </c>
      <c r="D1242" t="s">
        <v>1918</v>
      </c>
      <c r="E1242" t="s">
        <v>98</v>
      </c>
      <c r="G1242" t="s">
        <v>588</v>
      </c>
      <c r="H1242" t="s">
        <v>589</v>
      </c>
      <c r="I1242" t="s">
        <v>640</v>
      </c>
      <c r="J1242" t="s">
        <v>641</v>
      </c>
      <c r="K1242" t="s">
        <v>641</v>
      </c>
      <c r="M1242" t="s">
        <v>207</v>
      </c>
      <c r="N1242">
        <v>1.1100000000000001</v>
      </c>
      <c r="O1242">
        <v>1.52</v>
      </c>
      <c r="P1242">
        <v>404848</v>
      </c>
      <c r="Q1242">
        <v>1821988</v>
      </c>
      <c r="R1242" s="14">
        <v>44965</v>
      </c>
      <c r="S1242" t="s">
        <v>207</v>
      </c>
      <c r="T1242" s="14">
        <v>44972</v>
      </c>
      <c r="U1242" s="16" t="s">
        <v>1872</v>
      </c>
      <c r="V1242" s="16">
        <v>220</v>
      </c>
      <c r="W1242" s="16" t="s">
        <v>2113</v>
      </c>
      <c r="X1242" t="s">
        <v>207</v>
      </c>
      <c r="Y1242" s="16" t="s">
        <v>1873</v>
      </c>
      <c r="Z1242" s="16" t="s">
        <v>204</v>
      </c>
      <c r="AB1242" s="17">
        <f t="shared" si="176"/>
        <v>111.00000000000001</v>
      </c>
      <c r="AC1242" s="13">
        <v>45004</v>
      </c>
      <c r="AD1242">
        <v>100</v>
      </c>
      <c r="AE1242" s="13">
        <v>45004</v>
      </c>
      <c r="AF1242">
        <v>100</v>
      </c>
      <c r="AG1242" s="13">
        <v>45004</v>
      </c>
      <c r="AH1242">
        <v>10</v>
      </c>
      <c r="AI1242" s="13">
        <v>45000</v>
      </c>
      <c r="AJ1242">
        <v>0</v>
      </c>
      <c r="AK1242" s="13">
        <v>45038</v>
      </c>
      <c r="AL1242">
        <v>0</v>
      </c>
      <c r="AM1242" t="s">
        <v>2405</v>
      </c>
      <c r="AN1242" t="s">
        <v>204</v>
      </c>
      <c r="AO1242" s="13">
        <v>45091</v>
      </c>
      <c r="AP1242" s="13">
        <v>45135</v>
      </c>
      <c r="AR1242"/>
      <c r="AS1242">
        <v>10.48</v>
      </c>
      <c r="AT1242" t="s">
        <v>1874</v>
      </c>
    </row>
    <row r="1243" spans="1:46" ht="20.149999999999999" customHeight="1" x14ac:dyDescent="0.35">
      <c r="A1243">
        <v>1242</v>
      </c>
      <c r="B1243" t="s">
        <v>360</v>
      </c>
      <c r="C1243" t="s">
        <v>11971</v>
      </c>
      <c r="D1243" t="s">
        <v>1919</v>
      </c>
      <c r="E1243" t="s">
        <v>98</v>
      </c>
      <c r="G1243" t="s">
        <v>588</v>
      </c>
      <c r="H1243" t="s">
        <v>589</v>
      </c>
      <c r="I1243" t="s">
        <v>640</v>
      </c>
      <c r="J1243" t="s">
        <v>641</v>
      </c>
      <c r="K1243" t="s">
        <v>641</v>
      </c>
      <c r="M1243" t="s">
        <v>207</v>
      </c>
      <c r="N1243">
        <v>0.45</v>
      </c>
      <c r="O1243">
        <v>0.46</v>
      </c>
      <c r="P1243">
        <v>404520</v>
      </c>
      <c r="Q1243">
        <v>1821357</v>
      </c>
      <c r="R1243" s="14">
        <v>44965</v>
      </c>
      <c r="S1243" t="s">
        <v>207</v>
      </c>
      <c r="T1243" s="14">
        <v>44972</v>
      </c>
      <c r="U1243" s="16" t="s">
        <v>1872</v>
      </c>
      <c r="V1243" s="16">
        <v>50</v>
      </c>
      <c r="W1243" s="16" t="s">
        <v>2113</v>
      </c>
      <c r="X1243" t="s">
        <v>207</v>
      </c>
      <c r="Y1243" s="16" t="s">
        <v>1873</v>
      </c>
      <c r="Z1243" s="16" t="s">
        <v>204</v>
      </c>
      <c r="AB1243" s="17">
        <f t="shared" si="176"/>
        <v>45</v>
      </c>
      <c r="AC1243" s="13">
        <v>45002</v>
      </c>
      <c r="AD1243">
        <v>50</v>
      </c>
      <c r="AE1243" s="13">
        <v>45002</v>
      </c>
      <c r="AF1243">
        <v>50</v>
      </c>
      <c r="AG1243" s="13">
        <v>45002</v>
      </c>
      <c r="AH1243">
        <v>5</v>
      </c>
      <c r="AI1243" s="13">
        <v>44998</v>
      </c>
      <c r="AJ1243">
        <v>0</v>
      </c>
      <c r="AK1243" s="13">
        <v>45035</v>
      </c>
      <c r="AL1243">
        <v>0</v>
      </c>
      <c r="AM1243" t="s">
        <v>2405</v>
      </c>
      <c r="AN1243" t="s">
        <v>204</v>
      </c>
      <c r="AO1243" s="13">
        <v>45091</v>
      </c>
      <c r="AP1243" s="13">
        <v>45132</v>
      </c>
      <c r="AR1243"/>
      <c r="AS1243">
        <v>3.2</v>
      </c>
      <c r="AT1243" t="s">
        <v>1874</v>
      </c>
    </row>
    <row r="1244" spans="1:46" ht="20.149999999999999" customHeight="1" x14ac:dyDescent="0.35">
      <c r="A1244">
        <v>1243</v>
      </c>
      <c r="B1244" t="s">
        <v>360</v>
      </c>
      <c r="C1244" t="s">
        <v>11972</v>
      </c>
      <c r="D1244" t="s">
        <v>1920</v>
      </c>
      <c r="E1244" t="s">
        <v>98</v>
      </c>
      <c r="G1244" t="s">
        <v>588</v>
      </c>
      <c r="H1244" t="s">
        <v>589</v>
      </c>
      <c r="I1244" t="s">
        <v>640</v>
      </c>
      <c r="J1244" t="s">
        <v>641</v>
      </c>
      <c r="K1244" t="s">
        <v>641</v>
      </c>
      <c r="M1244" t="s">
        <v>207</v>
      </c>
      <c r="N1244">
        <v>0.7</v>
      </c>
      <c r="O1244">
        <v>0.65</v>
      </c>
      <c r="P1244">
        <v>404261</v>
      </c>
      <c r="Q1244">
        <v>1821374</v>
      </c>
      <c r="R1244" s="14">
        <v>44965</v>
      </c>
      <c r="S1244" t="s">
        <v>207</v>
      </c>
      <c r="T1244" s="14">
        <v>44972</v>
      </c>
      <c r="U1244" s="16" t="s">
        <v>1872</v>
      </c>
      <c r="V1244" s="16">
        <v>70</v>
      </c>
      <c r="W1244" s="16" t="s">
        <v>2113</v>
      </c>
      <c r="X1244" t="s">
        <v>207</v>
      </c>
      <c r="Y1244" s="16" t="s">
        <v>1873</v>
      </c>
      <c r="Z1244" s="16" t="s">
        <v>204</v>
      </c>
      <c r="AB1244" s="17">
        <f t="shared" si="176"/>
        <v>70</v>
      </c>
      <c r="AC1244" s="13">
        <v>45000</v>
      </c>
      <c r="AD1244">
        <v>50</v>
      </c>
      <c r="AE1244" s="13">
        <v>45000</v>
      </c>
      <c r="AF1244">
        <v>100</v>
      </c>
      <c r="AG1244" s="13">
        <v>45000</v>
      </c>
      <c r="AH1244">
        <v>5</v>
      </c>
      <c r="AI1244" s="13">
        <v>44996</v>
      </c>
      <c r="AJ1244">
        <v>0</v>
      </c>
      <c r="AK1244" s="13">
        <v>45034</v>
      </c>
      <c r="AL1244">
        <v>0</v>
      </c>
      <c r="AM1244" t="s">
        <v>2405</v>
      </c>
      <c r="AN1244" t="s">
        <v>204</v>
      </c>
      <c r="AO1244" s="13">
        <v>45091</v>
      </c>
      <c r="AP1244" s="13">
        <v>45108</v>
      </c>
      <c r="AR1244"/>
      <c r="AS1244">
        <v>4.4800000000000004</v>
      </c>
      <c r="AT1244" t="s">
        <v>1874</v>
      </c>
    </row>
    <row r="1245" spans="1:46" ht="20.149999999999999" customHeight="1" x14ac:dyDescent="0.35">
      <c r="A1245">
        <v>1244</v>
      </c>
      <c r="B1245" t="s">
        <v>360</v>
      </c>
      <c r="C1245" t="s">
        <v>11973</v>
      </c>
      <c r="D1245" t="s">
        <v>1447</v>
      </c>
      <c r="E1245" t="s">
        <v>98</v>
      </c>
      <c r="G1245" t="s">
        <v>588</v>
      </c>
      <c r="H1245" t="s">
        <v>589</v>
      </c>
      <c r="I1245" t="s">
        <v>640</v>
      </c>
      <c r="J1245" t="s">
        <v>641</v>
      </c>
      <c r="K1245" t="s">
        <v>641</v>
      </c>
      <c r="M1245" t="s">
        <v>207</v>
      </c>
      <c r="N1245">
        <v>0.5</v>
      </c>
      <c r="O1245">
        <v>0.56999999999999995</v>
      </c>
      <c r="P1245">
        <v>404349</v>
      </c>
      <c r="Q1245">
        <v>1821990</v>
      </c>
      <c r="R1245" s="14">
        <v>44965</v>
      </c>
      <c r="S1245" t="s">
        <v>207</v>
      </c>
      <c r="T1245" s="14">
        <v>44969</v>
      </c>
      <c r="U1245" s="16" t="s">
        <v>1872</v>
      </c>
      <c r="V1245" s="16">
        <v>70</v>
      </c>
      <c r="W1245" s="16" t="s">
        <v>2113</v>
      </c>
      <c r="X1245" t="s">
        <v>207</v>
      </c>
      <c r="Y1245" s="16" t="s">
        <v>1873</v>
      </c>
      <c r="Z1245" s="16" t="s">
        <v>204</v>
      </c>
      <c r="AB1245" s="17">
        <f t="shared" si="176"/>
        <v>50</v>
      </c>
      <c r="AC1245" s="13">
        <v>45002</v>
      </c>
      <c r="AD1245">
        <v>50</v>
      </c>
      <c r="AE1245" s="13">
        <v>45002</v>
      </c>
      <c r="AF1245">
        <v>50</v>
      </c>
      <c r="AG1245" s="13">
        <v>45002</v>
      </c>
      <c r="AH1245">
        <v>5</v>
      </c>
      <c r="AI1245" s="13">
        <v>44998</v>
      </c>
      <c r="AJ1245">
        <v>0</v>
      </c>
      <c r="AK1245" s="13">
        <v>45036</v>
      </c>
      <c r="AL1245">
        <v>0</v>
      </c>
      <c r="AM1245" t="s">
        <v>2405</v>
      </c>
      <c r="AN1245" t="s">
        <v>204</v>
      </c>
      <c r="AO1245" s="13">
        <v>45089</v>
      </c>
      <c r="AP1245" s="13">
        <v>45131</v>
      </c>
      <c r="AR1245"/>
      <c r="AS1245">
        <v>4</v>
      </c>
      <c r="AT1245" t="s">
        <v>1874</v>
      </c>
    </row>
    <row r="1246" spans="1:46" ht="20.149999999999999" customHeight="1" x14ac:dyDescent="0.35">
      <c r="A1246">
        <v>1245</v>
      </c>
      <c r="B1246" t="s">
        <v>360</v>
      </c>
      <c r="C1246" t="s">
        <v>11974</v>
      </c>
      <c r="D1246" t="s">
        <v>1451</v>
      </c>
      <c r="E1246" t="s">
        <v>98</v>
      </c>
      <c r="G1246" t="s">
        <v>588</v>
      </c>
      <c r="H1246" t="s">
        <v>589</v>
      </c>
      <c r="I1246" t="s">
        <v>640</v>
      </c>
      <c r="J1246" t="s">
        <v>641</v>
      </c>
      <c r="K1246" t="s">
        <v>641</v>
      </c>
      <c r="M1246" t="s">
        <v>207</v>
      </c>
      <c r="N1246">
        <v>1.25</v>
      </c>
      <c r="O1246">
        <v>1.25</v>
      </c>
      <c r="R1246" s="14">
        <v>44965</v>
      </c>
      <c r="S1246" t="s">
        <v>207</v>
      </c>
      <c r="T1246" s="14">
        <v>44969</v>
      </c>
      <c r="U1246" s="16" t="s">
        <v>1872</v>
      </c>
      <c r="V1246" s="16">
        <v>180</v>
      </c>
      <c r="W1246" s="16" t="s">
        <v>2113</v>
      </c>
      <c r="X1246" t="s">
        <v>207</v>
      </c>
      <c r="Y1246" s="16" t="s">
        <v>1873</v>
      </c>
      <c r="Z1246" s="16" t="s">
        <v>204</v>
      </c>
      <c r="AB1246" s="17">
        <f t="shared" si="176"/>
        <v>125</v>
      </c>
      <c r="AC1246" s="13">
        <v>44999</v>
      </c>
      <c r="AD1246">
        <v>100</v>
      </c>
      <c r="AE1246" s="13">
        <v>44999</v>
      </c>
      <c r="AF1246">
        <v>150</v>
      </c>
      <c r="AG1246" s="13">
        <v>44999</v>
      </c>
      <c r="AH1246">
        <v>10</v>
      </c>
      <c r="AI1246" s="13">
        <v>44995</v>
      </c>
      <c r="AJ1246">
        <v>0</v>
      </c>
      <c r="AK1246" s="13">
        <v>45034</v>
      </c>
      <c r="AL1246">
        <v>0</v>
      </c>
      <c r="AM1246" t="s">
        <v>2405</v>
      </c>
      <c r="AN1246" t="s">
        <v>204</v>
      </c>
      <c r="AO1246" s="13">
        <v>45087</v>
      </c>
      <c r="AP1246" s="13">
        <v>45132</v>
      </c>
      <c r="AR1246"/>
      <c r="AS1246">
        <v>8.16</v>
      </c>
      <c r="AT1246" t="s">
        <v>1874</v>
      </c>
    </row>
    <row r="1247" spans="1:46" ht="20.149999999999999" customHeight="1" x14ac:dyDescent="0.35">
      <c r="A1247">
        <v>1246</v>
      </c>
      <c r="B1247" t="s">
        <v>360</v>
      </c>
      <c r="C1247" t="s">
        <v>11975</v>
      </c>
      <c r="D1247" t="s">
        <v>746</v>
      </c>
      <c r="E1247" t="s">
        <v>98</v>
      </c>
      <c r="G1247" t="s">
        <v>588</v>
      </c>
      <c r="H1247" t="s">
        <v>589</v>
      </c>
      <c r="I1247" t="s">
        <v>640</v>
      </c>
      <c r="J1247" t="s">
        <v>641</v>
      </c>
      <c r="K1247" t="s">
        <v>641</v>
      </c>
      <c r="M1247" t="s">
        <v>207</v>
      </c>
      <c r="N1247">
        <v>0.59</v>
      </c>
      <c r="O1247">
        <v>0.61</v>
      </c>
      <c r="P1247">
        <v>404374</v>
      </c>
      <c r="Q1247">
        <v>1821695</v>
      </c>
      <c r="R1247" s="14">
        <v>44965</v>
      </c>
      <c r="S1247" t="s">
        <v>207</v>
      </c>
      <c r="T1247" s="14">
        <v>44969</v>
      </c>
      <c r="U1247" s="16" t="s">
        <v>1872</v>
      </c>
      <c r="V1247" s="16">
        <v>70</v>
      </c>
      <c r="W1247" s="16" t="s">
        <v>2113</v>
      </c>
      <c r="X1247" t="s">
        <v>207</v>
      </c>
      <c r="Y1247" s="16" t="s">
        <v>1873</v>
      </c>
      <c r="Z1247" s="16" t="s">
        <v>204</v>
      </c>
      <c r="AB1247" s="17">
        <f t="shared" si="176"/>
        <v>59</v>
      </c>
      <c r="AC1247" s="13">
        <v>44998</v>
      </c>
      <c r="AD1247">
        <v>50</v>
      </c>
      <c r="AE1247" s="13">
        <v>44998</v>
      </c>
      <c r="AF1247">
        <v>50</v>
      </c>
      <c r="AG1247" s="13">
        <v>44998</v>
      </c>
      <c r="AH1247">
        <v>5</v>
      </c>
      <c r="AI1247" s="13">
        <v>44994</v>
      </c>
      <c r="AJ1247">
        <v>0</v>
      </c>
      <c r="AK1247" s="13">
        <v>45033</v>
      </c>
      <c r="AL1247">
        <v>0</v>
      </c>
      <c r="AM1247" t="s">
        <v>2405</v>
      </c>
      <c r="AN1247" t="s">
        <v>204</v>
      </c>
      <c r="AO1247" s="13">
        <v>45104</v>
      </c>
      <c r="AP1247" s="13">
        <v>45116</v>
      </c>
      <c r="AR1247"/>
      <c r="AS1247">
        <v>4.32</v>
      </c>
      <c r="AT1247" t="s">
        <v>1874</v>
      </c>
    </row>
    <row r="1248" spans="1:46" ht="20.149999999999999" customHeight="1" x14ac:dyDescent="0.35">
      <c r="A1248">
        <v>1247</v>
      </c>
      <c r="B1248" t="s">
        <v>360</v>
      </c>
      <c r="C1248" t="s">
        <v>11976</v>
      </c>
      <c r="D1248" t="s">
        <v>752</v>
      </c>
      <c r="E1248" t="s">
        <v>98</v>
      </c>
      <c r="G1248" t="s">
        <v>588</v>
      </c>
      <c r="H1248" t="s">
        <v>589</v>
      </c>
      <c r="I1248" t="s">
        <v>640</v>
      </c>
      <c r="J1248" t="s">
        <v>641</v>
      </c>
      <c r="K1248" t="s">
        <v>641</v>
      </c>
      <c r="M1248" t="s">
        <v>207</v>
      </c>
      <c r="N1248">
        <v>0.55000000000000004</v>
      </c>
      <c r="O1248">
        <v>0.4</v>
      </c>
      <c r="P1248">
        <v>404261</v>
      </c>
      <c r="Q1248">
        <v>1821534</v>
      </c>
      <c r="R1248" s="14">
        <v>44965</v>
      </c>
      <c r="S1248" t="s">
        <v>207</v>
      </c>
      <c r="T1248" s="14">
        <v>44974</v>
      </c>
      <c r="U1248" s="16" t="s">
        <v>1872</v>
      </c>
      <c r="V1248" s="16">
        <v>50</v>
      </c>
      <c r="W1248" s="16" t="s">
        <v>2113</v>
      </c>
      <c r="X1248" t="s">
        <v>207</v>
      </c>
      <c r="Y1248" s="16" t="s">
        <v>1873</v>
      </c>
      <c r="Z1248" s="16" t="s">
        <v>204</v>
      </c>
      <c r="AB1248" s="17">
        <f t="shared" si="176"/>
        <v>55.000000000000007</v>
      </c>
      <c r="AC1248" s="13">
        <v>44999</v>
      </c>
      <c r="AD1248">
        <v>50</v>
      </c>
      <c r="AE1248" s="13">
        <v>44999</v>
      </c>
      <c r="AF1248">
        <v>50</v>
      </c>
      <c r="AG1248" s="13">
        <v>44999</v>
      </c>
      <c r="AH1248">
        <v>5</v>
      </c>
      <c r="AI1248" s="13">
        <v>44995</v>
      </c>
      <c r="AJ1248">
        <v>0</v>
      </c>
      <c r="AK1248" s="13">
        <v>45035</v>
      </c>
      <c r="AL1248">
        <v>0</v>
      </c>
      <c r="AM1248" t="s">
        <v>2405</v>
      </c>
      <c r="AN1248" t="s">
        <v>204</v>
      </c>
      <c r="AO1248" s="13">
        <v>45104</v>
      </c>
      <c r="AP1248" s="13">
        <v>45116</v>
      </c>
      <c r="AR1248"/>
      <c r="AS1248">
        <v>2.96</v>
      </c>
      <c r="AT1248" t="s">
        <v>1874</v>
      </c>
    </row>
    <row r="1249" spans="1:46" ht="20.149999999999999" customHeight="1" x14ac:dyDescent="0.35">
      <c r="A1249">
        <v>1248</v>
      </c>
      <c r="B1249" t="s">
        <v>360</v>
      </c>
      <c r="C1249" t="s">
        <v>11977</v>
      </c>
      <c r="D1249" t="s">
        <v>1921</v>
      </c>
      <c r="E1249" t="s">
        <v>98</v>
      </c>
      <c r="G1249" t="s">
        <v>588</v>
      </c>
      <c r="H1249" t="s">
        <v>589</v>
      </c>
      <c r="I1249" t="s">
        <v>640</v>
      </c>
      <c r="J1249" t="s">
        <v>641</v>
      </c>
      <c r="K1249" t="s">
        <v>641</v>
      </c>
      <c r="M1249" t="s">
        <v>207</v>
      </c>
      <c r="N1249">
        <v>0.59</v>
      </c>
      <c r="O1249">
        <v>0.59</v>
      </c>
      <c r="P1249">
        <v>404344</v>
      </c>
      <c r="Q1249">
        <v>1821523</v>
      </c>
      <c r="R1249" s="14">
        <v>44965</v>
      </c>
      <c r="S1249" t="s">
        <v>207</v>
      </c>
      <c r="T1249" s="14">
        <v>44974</v>
      </c>
      <c r="U1249" s="16" t="s">
        <v>1872</v>
      </c>
      <c r="V1249" s="16">
        <v>70</v>
      </c>
      <c r="W1249" s="16" t="s">
        <v>2113</v>
      </c>
      <c r="X1249" t="s">
        <v>207</v>
      </c>
      <c r="Y1249" s="16" t="s">
        <v>1873</v>
      </c>
      <c r="Z1249" s="16" t="s">
        <v>204</v>
      </c>
      <c r="AB1249" s="17">
        <f t="shared" si="176"/>
        <v>59</v>
      </c>
      <c r="AC1249" s="13">
        <v>45002</v>
      </c>
      <c r="AD1249">
        <v>100</v>
      </c>
      <c r="AE1249" s="13">
        <v>45002</v>
      </c>
      <c r="AF1249">
        <v>150</v>
      </c>
      <c r="AG1249" s="13">
        <v>45002</v>
      </c>
      <c r="AH1249">
        <v>8</v>
      </c>
      <c r="AI1249" s="13">
        <v>44998</v>
      </c>
      <c r="AJ1249">
        <v>0</v>
      </c>
      <c r="AK1249" s="13">
        <v>45036</v>
      </c>
      <c r="AL1249">
        <v>0</v>
      </c>
      <c r="AM1249" t="s">
        <v>2405</v>
      </c>
      <c r="AN1249" t="s">
        <v>204</v>
      </c>
      <c r="AO1249" s="13">
        <v>45115</v>
      </c>
      <c r="AP1249" s="13">
        <v>45127</v>
      </c>
      <c r="AR1249"/>
      <c r="AS1249">
        <v>4.08</v>
      </c>
      <c r="AT1249" t="s">
        <v>1874</v>
      </c>
    </row>
    <row r="1250" spans="1:46" ht="20.149999999999999" customHeight="1" x14ac:dyDescent="0.35">
      <c r="A1250">
        <v>1249</v>
      </c>
      <c r="B1250" t="s">
        <v>360</v>
      </c>
      <c r="C1250" t="s">
        <v>11978</v>
      </c>
      <c r="D1250" t="s">
        <v>1922</v>
      </c>
      <c r="E1250" t="s">
        <v>98</v>
      </c>
      <c r="G1250" t="s">
        <v>588</v>
      </c>
      <c r="H1250" t="s">
        <v>589</v>
      </c>
      <c r="I1250" t="s">
        <v>640</v>
      </c>
      <c r="J1250" t="s">
        <v>641</v>
      </c>
      <c r="K1250" t="s">
        <v>641</v>
      </c>
      <c r="M1250" t="s">
        <v>207</v>
      </c>
      <c r="N1250">
        <v>0.41</v>
      </c>
      <c r="O1250">
        <v>0.44</v>
      </c>
      <c r="P1250">
        <v>406788</v>
      </c>
      <c r="Q1250">
        <v>1822675</v>
      </c>
      <c r="R1250" s="14">
        <v>44965</v>
      </c>
      <c r="S1250" t="s">
        <v>207</v>
      </c>
      <c r="T1250" s="14">
        <v>44974</v>
      </c>
      <c r="U1250" s="16" t="s">
        <v>1872</v>
      </c>
      <c r="V1250" s="16">
        <v>60</v>
      </c>
      <c r="W1250" s="16" t="s">
        <v>2113</v>
      </c>
      <c r="X1250" t="s">
        <v>207</v>
      </c>
      <c r="Y1250" s="16" t="s">
        <v>1873</v>
      </c>
      <c r="Z1250" s="16" t="s">
        <v>204</v>
      </c>
      <c r="AB1250" s="17">
        <f t="shared" si="176"/>
        <v>41</v>
      </c>
      <c r="AC1250" s="13">
        <v>45003</v>
      </c>
      <c r="AD1250">
        <v>100</v>
      </c>
      <c r="AE1250" s="13">
        <v>45003</v>
      </c>
      <c r="AF1250">
        <v>100</v>
      </c>
      <c r="AG1250" s="13">
        <v>45003</v>
      </c>
      <c r="AH1250">
        <v>7</v>
      </c>
      <c r="AI1250" s="13">
        <v>44999</v>
      </c>
      <c r="AJ1250">
        <v>0</v>
      </c>
      <c r="AK1250" s="13">
        <v>45035</v>
      </c>
      <c r="AL1250">
        <v>0</v>
      </c>
      <c r="AM1250" t="s">
        <v>2405</v>
      </c>
      <c r="AN1250" t="s">
        <v>204</v>
      </c>
      <c r="AO1250" s="13">
        <v>45102</v>
      </c>
      <c r="AP1250" s="13">
        <v>45112</v>
      </c>
      <c r="AR1250"/>
      <c r="AS1250">
        <v>3.2</v>
      </c>
      <c r="AT1250" t="s">
        <v>1874</v>
      </c>
    </row>
    <row r="1251" spans="1:46" ht="20.149999999999999" customHeight="1" x14ac:dyDescent="0.35">
      <c r="A1251">
        <v>1250</v>
      </c>
      <c r="B1251" t="s">
        <v>360</v>
      </c>
      <c r="C1251" t="s">
        <v>11979</v>
      </c>
      <c r="D1251" t="s">
        <v>751</v>
      </c>
      <c r="E1251" t="s">
        <v>98</v>
      </c>
      <c r="G1251" t="s">
        <v>588</v>
      </c>
      <c r="H1251" t="s">
        <v>589</v>
      </c>
      <c r="I1251" t="s">
        <v>640</v>
      </c>
      <c r="J1251" t="s">
        <v>641</v>
      </c>
      <c r="K1251" t="s">
        <v>641</v>
      </c>
      <c r="M1251" t="s">
        <v>207</v>
      </c>
      <c r="N1251">
        <v>0.42</v>
      </c>
      <c r="O1251">
        <v>0.43</v>
      </c>
      <c r="P1251">
        <v>406837</v>
      </c>
      <c r="Q1251">
        <v>1822683</v>
      </c>
      <c r="R1251" s="14">
        <v>44965</v>
      </c>
      <c r="S1251" t="s">
        <v>207</v>
      </c>
      <c r="T1251" s="14">
        <v>44974</v>
      </c>
      <c r="U1251" s="16" t="s">
        <v>1872</v>
      </c>
      <c r="V1251" s="16">
        <v>60</v>
      </c>
      <c r="W1251" s="16" t="s">
        <v>2113</v>
      </c>
      <c r="X1251" t="s">
        <v>207</v>
      </c>
      <c r="Y1251" s="16" t="s">
        <v>1873</v>
      </c>
      <c r="Z1251" s="16" t="s">
        <v>204</v>
      </c>
      <c r="AB1251" s="17">
        <f t="shared" si="176"/>
        <v>42</v>
      </c>
      <c r="AC1251" s="13">
        <v>45004</v>
      </c>
      <c r="AD1251">
        <v>50</v>
      </c>
      <c r="AE1251" s="13">
        <v>45004</v>
      </c>
      <c r="AF1251">
        <v>100</v>
      </c>
      <c r="AG1251" s="13">
        <v>45004</v>
      </c>
      <c r="AH1251">
        <v>4</v>
      </c>
      <c r="AI1251" s="13">
        <v>45000</v>
      </c>
      <c r="AJ1251">
        <v>0</v>
      </c>
      <c r="AK1251" s="13">
        <v>45037</v>
      </c>
      <c r="AL1251">
        <v>0</v>
      </c>
      <c r="AM1251" t="s">
        <v>2405</v>
      </c>
      <c r="AN1251" t="s">
        <v>204</v>
      </c>
      <c r="AO1251" s="13">
        <v>45102</v>
      </c>
      <c r="AP1251" s="13">
        <v>45115</v>
      </c>
      <c r="AR1251"/>
      <c r="AS1251">
        <v>2.88</v>
      </c>
      <c r="AT1251" t="s">
        <v>1874</v>
      </c>
    </row>
    <row r="1252" spans="1:46" ht="20.149999999999999" customHeight="1" x14ac:dyDescent="0.35">
      <c r="A1252">
        <v>1251</v>
      </c>
      <c r="B1252" t="s">
        <v>360</v>
      </c>
      <c r="C1252" t="s">
        <v>11980</v>
      </c>
      <c r="D1252" t="s">
        <v>735</v>
      </c>
      <c r="E1252" t="s">
        <v>98</v>
      </c>
      <c r="G1252" t="s">
        <v>588</v>
      </c>
      <c r="H1252" t="s">
        <v>589</v>
      </c>
      <c r="I1252" t="s">
        <v>640</v>
      </c>
      <c r="J1252" t="s">
        <v>641</v>
      </c>
      <c r="K1252" t="s">
        <v>641</v>
      </c>
      <c r="M1252" t="s">
        <v>207</v>
      </c>
      <c r="N1252">
        <v>0.92</v>
      </c>
      <c r="O1252">
        <v>0.98</v>
      </c>
      <c r="P1252">
        <v>406532</v>
      </c>
      <c r="Q1252">
        <v>1822632</v>
      </c>
      <c r="R1252" s="14">
        <v>44965</v>
      </c>
      <c r="S1252" t="s">
        <v>207</v>
      </c>
      <c r="T1252" s="14">
        <v>44976</v>
      </c>
      <c r="U1252" s="16" t="s">
        <v>1872</v>
      </c>
      <c r="V1252" s="16">
        <v>120</v>
      </c>
      <c r="W1252" s="16" t="s">
        <v>2113</v>
      </c>
      <c r="X1252" t="s">
        <v>207</v>
      </c>
      <c r="Y1252" s="16" t="s">
        <v>1873</v>
      </c>
      <c r="Z1252" s="16" t="s">
        <v>204</v>
      </c>
      <c r="AB1252" s="17">
        <f t="shared" si="176"/>
        <v>92</v>
      </c>
      <c r="AC1252" s="13">
        <v>45006</v>
      </c>
      <c r="AD1252">
        <v>100</v>
      </c>
      <c r="AE1252" s="13">
        <v>45006</v>
      </c>
      <c r="AF1252">
        <v>150</v>
      </c>
      <c r="AG1252" s="13">
        <v>45006</v>
      </c>
      <c r="AH1252">
        <v>7</v>
      </c>
      <c r="AI1252" s="13">
        <v>45002</v>
      </c>
      <c r="AJ1252">
        <v>0</v>
      </c>
      <c r="AK1252" s="13">
        <v>45039</v>
      </c>
      <c r="AL1252">
        <v>0</v>
      </c>
      <c r="AM1252" t="s">
        <v>2405</v>
      </c>
      <c r="AN1252" t="s">
        <v>204</v>
      </c>
      <c r="AO1252" s="13">
        <v>45091</v>
      </c>
      <c r="AP1252" s="13">
        <v>45134</v>
      </c>
      <c r="AR1252"/>
      <c r="AS1252">
        <v>7.2</v>
      </c>
      <c r="AT1252" t="s">
        <v>1874</v>
      </c>
    </row>
    <row r="1253" spans="1:46" ht="20.149999999999999" customHeight="1" x14ac:dyDescent="0.35">
      <c r="A1253">
        <v>1252</v>
      </c>
      <c r="B1253" t="s">
        <v>360</v>
      </c>
      <c r="C1253" t="s">
        <v>11981</v>
      </c>
      <c r="D1253" t="s">
        <v>736</v>
      </c>
      <c r="E1253" t="s">
        <v>98</v>
      </c>
      <c r="G1253" t="s">
        <v>588</v>
      </c>
      <c r="H1253" t="s">
        <v>589</v>
      </c>
      <c r="I1253" t="s">
        <v>640</v>
      </c>
      <c r="J1253" t="s">
        <v>641</v>
      </c>
      <c r="K1253" t="s">
        <v>641</v>
      </c>
      <c r="M1253" t="s">
        <v>207</v>
      </c>
      <c r="N1253">
        <v>1</v>
      </c>
      <c r="O1253">
        <v>0.92</v>
      </c>
      <c r="P1253">
        <v>406509</v>
      </c>
      <c r="Q1253">
        <v>1822668</v>
      </c>
      <c r="R1253" s="14">
        <v>44965</v>
      </c>
      <c r="S1253" t="s">
        <v>207</v>
      </c>
      <c r="T1253" s="14">
        <v>44976</v>
      </c>
      <c r="U1253" s="16" t="s">
        <v>1872</v>
      </c>
      <c r="V1253" s="16">
        <v>120</v>
      </c>
      <c r="W1253" s="16" t="s">
        <v>2113</v>
      </c>
      <c r="X1253" t="s">
        <v>207</v>
      </c>
      <c r="Y1253" s="16" t="s">
        <v>1873</v>
      </c>
      <c r="Z1253" s="16" t="s">
        <v>204</v>
      </c>
      <c r="AB1253" s="17">
        <f t="shared" si="176"/>
        <v>100</v>
      </c>
      <c r="AC1253" s="13">
        <v>45006</v>
      </c>
      <c r="AD1253">
        <v>100</v>
      </c>
      <c r="AE1253" s="13">
        <v>45006</v>
      </c>
      <c r="AF1253">
        <v>150</v>
      </c>
      <c r="AG1253" s="13">
        <v>45006</v>
      </c>
      <c r="AH1253">
        <v>7</v>
      </c>
      <c r="AI1253" s="13">
        <v>45002</v>
      </c>
      <c r="AJ1253">
        <v>0</v>
      </c>
      <c r="AK1253" s="13">
        <v>45038</v>
      </c>
      <c r="AL1253">
        <v>0</v>
      </c>
      <c r="AM1253" t="s">
        <v>2405</v>
      </c>
      <c r="AN1253" t="s">
        <v>204</v>
      </c>
      <c r="AO1253" s="13">
        <v>45086</v>
      </c>
      <c r="AP1253" s="13">
        <v>45115</v>
      </c>
      <c r="AR1253"/>
      <c r="AS1253">
        <v>6.96</v>
      </c>
      <c r="AT1253" t="s">
        <v>1874</v>
      </c>
    </row>
    <row r="1254" spans="1:46" ht="20.149999999999999" customHeight="1" x14ac:dyDescent="0.35">
      <c r="A1254">
        <v>1253</v>
      </c>
      <c r="B1254" t="s">
        <v>360</v>
      </c>
      <c r="C1254" t="s">
        <v>11982</v>
      </c>
      <c r="D1254" t="s">
        <v>740</v>
      </c>
      <c r="E1254" t="s">
        <v>98</v>
      </c>
      <c r="G1254" t="s">
        <v>588</v>
      </c>
      <c r="H1254" t="s">
        <v>589</v>
      </c>
      <c r="I1254" t="s">
        <v>640</v>
      </c>
      <c r="J1254" t="s">
        <v>641</v>
      </c>
      <c r="K1254" t="s">
        <v>641</v>
      </c>
      <c r="M1254" t="s">
        <v>207</v>
      </c>
      <c r="N1254">
        <v>0.56999999999999995</v>
      </c>
      <c r="O1254">
        <v>0.55000000000000004</v>
      </c>
      <c r="P1254">
        <v>406650</v>
      </c>
      <c r="Q1254">
        <v>1822660</v>
      </c>
      <c r="R1254" s="14">
        <v>44965</v>
      </c>
      <c r="S1254" t="s">
        <v>207</v>
      </c>
      <c r="T1254" s="14">
        <v>44976</v>
      </c>
      <c r="U1254" s="16" t="s">
        <v>1872</v>
      </c>
      <c r="V1254" s="16">
        <v>60</v>
      </c>
      <c r="W1254" s="16" t="s">
        <v>2113</v>
      </c>
      <c r="X1254" t="s">
        <v>207</v>
      </c>
      <c r="Y1254" s="16" t="s">
        <v>1873</v>
      </c>
      <c r="Z1254" s="16" t="s">
        <v>204</v>
      </c>
      <c r="AB1254" s="17">
        <f t="shared" si="176"/>
        <v>56.999999999999993</v>
      </c>
      <c r="AC1254" s="13">
        <v>45002</v>
      </c>
      <c r="AD1254">
        <v>50</v>
      </c>
      <c r="AE1254" s="13">
        <v>45002</v>
      </c>
      <c r="AF1254">
        <v>100</v>
      </c>
      <c r="AG1254" s="13">
        <v>45002</v>
      </c>
      <c r="AH1254">
        <v>3</v>
      </c>
      <c r="AI1254" s="13">
        <v>44998</v>
      </c>
      <c r="AJ1254">
        <v>0</v>
      </c>
      <c r="AK1254" s="13">
        <v>45036</v>
      </c>
      <c r="AL1254">
        <v>0</v>
      </c>
      <c r="AM1254" t="s">
        <v>2405</v>
      </c>
      <c r="AN1254" t="s">
        <v>204</v>
      </c>
      <c r="AO1254" s="13">
        <v>45086</v>
      </c>
      <c r="AP1254" s="13">
        <v>45115</v>
      </c>
      <c r="AR1254"/>
      <c r="AS1254">
        <v>3.84</v>
      </c>
      <c r="AT1254" t="s">
        <v>1874</v>
      </c>
    </row>
    <row r="1255" spans="1:46" ht="20.149999999999999" customHeight="1" x14ac:dyDescent="0.35">
      <c r="A1255">
        <v>1254</v>
      </c>
      <c r="B1255" t="s">
        <v>360</v>
      </c>
      <c r="C1255" t="s">
        <v>11983</v>
      </c>
      <c r="D1255" t="s">
        <v>1923</v>
      </c>
      <c r="E1255" t="s">
        <v>98</v>
      </c>
      <c r="G1255" t="s">
        <v>588</v>
      </c>
      <c r="H1255" t="s">
        <v>589</v>
      </c>
      <c r="I1255" t="s">
        <v>640</v>
      </c>
      <c r="J1255" t="s">
        <v>641</v>
      </c>
      <c r="K1255" t="s">
        <v>641</v>
      </c>
      <c r="M1255" t="s">
        <v>207</v>
      </c>
      <c r="N1255">
        <v>1</v>
      </c>
      <c r="O1255">
        <v>1.1499999999999999</v>
      </c>
      <c r="P1255">
        <v>406832</v>
      </c>
      <c r="Q1255">
        <v>1822735</v>
      </c>
      <c r="R1255" s="14">
        <v>44965</v>
      </c>
      <c r="S1255" t="s">
        <v>207</v>
      </c>
      <c r="T1255" s="14">
        <v>44976</v>
      </c>
      <c r="U1255" s="16" t="s">
        <v>1872</v>
      </c>
      <c r="V1255" s="16">
        <v>160</v>
      </c>
      <c r="W1255" s="16" t="s">
        <v>2113</v>
      </c>
      <c r="X1255" t="s">
        <v>207</v>
      </c>
      <c r="Y1255" s="16" t="s">
        <v>1873</v>
      </c>
      <c r="Z1255" s="16" t="s">
        <v>204</v>
      </c>
      <c r="AB1255" s="17">
        <f t="shared" si="176"/>
        <v>100</v>
      </c>
      <c r="AC1255" s="13">
        <v>45004</v>
      </c>
      <c r="AD1255">
        <v>100</v>
      </c>
      <c r="AE1255" s="13">
        <v>45004</v>
      </c>
      <c r="AF1255">
        <v>150</v>
      </c>
      <c r="AG1255" s="13">
        <v>45004</v>
      </c>
      <c r="AH1255">
        <v>7</v>
      </c>
      <c r="AI1255" s="13">
        <v>45000</v>
      </c>
      <c r="AJ1255">
        <v>0</v>
      </c>
      <c r="AK1255" s="13">
        <v>45037</v>
      </c>
      <c r="AL1255">
        <v>0</v>
      </c>
      <c r="AM1255" t="s">
        <v>2405</v>
      </c>
      <c r="AN1255" t="s">
        <v>204</v>
      </c>
      <c r="AO1255" s="13">
        <v>45104</v>
      </c>
      <c r="AP1255" s="13">
        <v>45117</v>
      </c>
      <c r="AR1255"/>
      <c r="AS1255">
        <v>8</v>
      </c>
      <c r="AT1255" t="s">
        <v>1874</v>
      </c>
    </row>
    <row r="1256" spans="1:46" ht="20.149999999999999" customHeight="1" x14ac:dyDescent="0.35">
      <c r="A1256">
        <v>1255</v>
      </c>
      <c r="B1256" t="s">
        <v>360</v>
      </c>
      <c r="C1256" t="s">
        <v>11984</v>
      </c>
      <c r="D1256" t="s">
        <v>661</v>
      </c>
      <c r="E1256" t="s">
        <v>98</v>
      </c>
      <c r="G1256" t="s">
        <v>588</v>
      </c>
      <c r="H1256" t="s">
        <v>589</v>
      </c>
      <c r="I1256" t="s">
        <v>640</v>
      </c>
      <c r="J1256" t="s">
        <v>641</v>
      </c>
      <c r="K1256" t="s">
        <v>641</v>
      </c>
      <c r="M1256" t="s">
        <v>207</v>
      </c>
      <c r="N1256">
        <v>0.62</v>
      </c>
      <c r="O1256">
        <v>0.63</v>
      </c>
      <c r="P1256">
        <v>406728</v>
      </c>
      <c r="Q1256">
        <v>1822793</v>
      </c>
      <c r="R1256" s="14">
        <v>44965</v>
      </c>
      <c r="S1256" t="s">
        <v>207</v>
      </c>
      <c r="T1256" s="14">
        <v>44976</v>
      </c>
      <c r="U1256" s="16" t="s">
        <v>1872</v>
      </c>
      <c r="V1256" s="16">
        <v>70</v>
      </c>
      <c r="W1256" s="16" t="s">
        <v>2113</v>
      </c>
      <c r="X1256" t="s">
        <v>207</v>
      </c>
      <c r="Y1256" s="16" t="s">
        <v>1873</v>
      </c>
      <c r="Z1256" s="16" t="s">
        <v>204</v>
      </c>
      <c r="AB1256" s="17">
        <f t="shared" si="176"/>
        <v>62</v>
      </c>
      <c r="AC1256" s="13">
        <v>45005</v>
      </c>
      <c r="AD1256">
        <v>50</v>
      </c>
      <c r="AE1256" s="13">
        <v>45005</v>
      </c>
      <c r="AF1256">
        <v>100</v>
      </c>
      <c r="AG1256" s="13">
        <v>45005</v>
      </c>
      <c r="AH1256">
        <v>5</v>
      </c>
      <c r="AI1256" s="13">
        <v>45010</v>
      </c>
      <c r="AJ1256">
        <v>0</v>
      </c>
      <c r="AK1256" s="13">
        <v>45038</v>
      </c>
      <c r="AL1256">
        <v>0</v>
      </c>
      <c r="AM1256" t="s">
        <v>2405</v>
      </c>
      <c r="AN1256" t="s">
        <v>204</v>
      </c>
      <c r="AO1256" s="13">
        <v>45108</v>
      </c>
      <c r="AP1256" s="13">
        <v>45122</v>
      </c>
      <c r="AR1256"/>
      <c r="AS1256">
        <v>4.6399999999999997</v>
      </c>
      <c r="AT1256" t="s">
        <v>1874</v>
      </c>
    </row>
    <row r="1257" spans="1:46" ht="20.149999999999999" customHeight="1" x14ac:dyDescent="0.35">
      <c r="A1257">
        <v>1256</v>
      </c>
      <c r="B1257" t="s">
        <v>360</v>
      </c>
      <c r="C1257" t="s">
        <v>11985</v>
      </c>
      <c r="D1257" t="s">
        <v>739</v>
      </c>
      <c r="E1257" t="s">
        <v>98</v>
      </c>
      <c r="G1257" t="s">
        <v>588</v>
      </c>
      <c r="H1257" t="s">
        <v>589</v>
      </c>
      <c r="I1257" t="s">
        <v>640</v>
      </c>
      <c r="J1257" t="s">
        <v>641</v>
      </c>
      <c r="K1257" t="s">
        <v>641</v>
      </c>
      <c r="M1257" t="s">
        <v>207</v>
      </c>
      <c r="N1257">
        <v>1</v>
      </c>
      <c r="O1257">
        <v>0.98</v>
      </c>
      <c r="P1257">
        <v>406587</v>
      </c>
      <c r="Q1257">
        <v>1822633</v>
      </c>
      <c r="R1257" s="14">
        <v>44962</v>
      </c>
      <c r="S1257" t="s">
        <v>207</v>
      </c>
      <c r="T1257" s="14">
        <v>44970</v>
      </c>
      <c r="U1257" s="16" t="s">
        <v>1872</v>
      </c>
      <c r="V1257" s="16">
        <v>120</v>
      </c>
      <c r="W1257" s="16" t="s">
        <v>2113</v>
      </c>
      <c r="X1257" t="s">
        <v>207</v>
      </c>
      <c r="Y1257" s="16" t="s">
        <v>1873</v>
      </c>
      <c r="Z1257" s="16" t="s">
        <v>204</v>
      </c>
      <c r="AB1257" s="17">
        <f t="shared" si="176"/>
        <v>100</v>
      </c>
      <c r="AC1257" s="13">
        <v>45006</v>
      </c>
      <c r="AD1257">
        <v>100</v>
      </c>
      <c r="AE1257" s="13">
        <v>45006</v>
      </c>
      <c r="AF1257">
        <v>150</v>
      </c>
      <c r="AG1257" s="13">
        <v>45006</v>
      </c>
      <c r="AH1257">
        <v>7</v>
      </c>
      <c r="AI1257" s="13">
        <v>45002</v>
      </c>
      <c r="AJ1257">
        <v>0</v>
      </c>
      <c r="AK1257" s="13">
        <v>45036</v>
      </c>
      <c r="AL1257">
        <v>0</v>
      </c>
      <c r="AM1257" t="s">
        <v>2405</v>
      </c>
      <c r="AN1257" t="s">
        <v>204</v>
      </c>
      <c r="AO1257" s="13">
        <v>45110</v>
      </c>
      <c r="AP1257" s="13">
        <v>45120</v>
      </c>
      <c r="AR1257"/>
      <c r="AS1257">
        <v>7.2</v>
      </c>
      <c r="AT1257" t="s">
        <v>1874</v>
      </c>
    </row>
    <row r="1258" spans="1:46" ht="20.149999999999999" customHeight="1" x14ac:dyDescent="0.35">
      <c r="A1258">
        <v>1257</v>
      </c>
      <c r="B1258" t="s">
        <v>360</v>
      </c>
      <c r="C1258" t="s">
        <v>11986</v>
      </c>
      <c r="D1258" t="s">
        <v>1924</v>
      </c>
      <c r="E1258" t="s">
        <v>98</v>
      </c>
      <c r="G1258" t="s">
        <v>588</v>
      </c>
      <c r="H1258" t="s">
        <v>589</v>
      </c>
      <c r="I1258" t="s">
        <v>640</v>
      </c>
      <c r="J1258" t="s">
        <v>641</v>
      </c>
      <c r="K1258" t="s">
        <v>641</v>
      </c>
      <c r="M1258" t="s">
        <v>207</v>
      </c>
      <c r="N1258">
        <v>1.5</v>
      </c>
      <c r="O1258">
        <v>1.5</v>
      </c>
      <c r="P1258">
        <v>405318</v>
      </c>
      <c r="Q1258">
        <v>1821783</v>
      </c>
      <c r="R1258" s="14">
        <v>44962</v>
      </c>
      <c r="S1258" t="s">
        <v>207</v>
      </c>
      <c r="T1258" s="14">
        <v>44970</v>
      </c>
      <c r="U1258" s="16" t="s">
        <v>1872</v>
      </c>
      <c r="V1258" s="16">
        <v>180</v>
      </c>
      <c r="W1258" s="16" t="s">
        <v>2113</v>
      </c>
      <c r="X1258" t="s">
        <v>207</v>
      </c>
      <c r="Y1258" s="16" t="s">
        <v>1873</v>
      </c>
      <c r="Z1258" s="16" t="s">
        <v>204</v>
      </c>
      <c r="AB1258" s="17">
        <f t="shared" si="176"/>
        <v>150</v>
      </c>
      <c r="AC1258" s="13">
        <v>45012</v>
      </c>
      <c r="AD1258">
        <v>275</v>
      </c>
      <c r="AE1258" s="13">
        <v>45012</v>
      </c>
      <c r="AF1258">
        <v>200</v>
      </c>
      <c r="AG1258" s="13">
        <v>45012</v>
      </c>
      <c r="AH1258">
        <v>8</v>
      </c>
      <c r="AI1258" s="13">
        <v>45008</v>
      </c>
      <c r="AJ1258">
        <v>0</v>
      </c>
      <c r="AK1258" s="13">
        <v>45046</v>
      </c>
      <c r="AL1258">
        <v>0</v>
      </c>
      <c r="AM1258" t="s">
        <v>2405</v>
      </c>
      <c r="AN1258" t="s">
        <v>204</v>
      </c>
      <c r="AO1258" s="13">
        <v>45093</v>
      </c>
      <c r="AP1258" s="13">
        <v>45109</v>
      </c>
      <c r="AR1258"/>
      <c r="AS1258">
        <v>10.8</v>
      </c>
      <c r="AT1258" t="s">
        <v>1874</v>
      </c>
    </row>
    <row r="1259" spans="1:46" ht="20.149999999999999" customHeight="1" x14ac:dyDescent="0.35">
      <c r="A1259">
        <v>1258</v>
      </c>
      <c r="B1259" t="s">
        <v>360</v>
      </c>
      <c r="C1259" t="s">
        <v>11987</v>
      </c>
      <c r="D1259" t="s">
        <v>1925</v>
      </c>
      <c r="E1259" t="s">
        <v>98</v>
      </c>
      <c r="G1259" t="s">
        <v>588</v>
      </c>
      <c r="H1259" t="s">
        <v>589</v>
      </c>
      <c r="I1259" t="s">
        <v>640</v>
      </c>
      <c r="J1259" t="s">
        <v>641</v>
      </c>
      <c r="K1259" t="s">
        <v>641</v>
      </c>
      <c r="M1259" t="s">
        <v>207</v>
      </c>
      <c r="N1259">
        <v>0.62</v>
      </c>
      <c r="O1259">
        <v>0.62</v>
      </c>
      <c r="P1259">
        <v>405479</v>
      </c>
      <c r="Q1259">
        <v>1821708</v>
      </c>
      <c r="R1259" s="14">
        <v>44973</v>
      </c>
      <c r="S1259" t="s">
        <v>207</v>
      </c>
      <c r="T1259" s="14">
        <v>44985</v>
      </c>
      <c r="U1259" s="16" t="s">
        <v>1872</v>
      </c>
      <c r="V1259" s="16">
        <v>70</v>
      </c>
      <c r="W1259" s="16" t="s">
        <v>2113</v>
      </c>
      <c r="X1259" t="s">
        <v>207</v>
      </c>
      <c r="Y1259" s="16" t="s">
        <v>1873</v>
      </c>
      <c r="Z1259" s="16" t="s">
        <v>204</v>
      </c>
      <c r="AB1259" s="17">
        <f t="shared" si="176"/>
        <v>62</v>
      </c>
      <c r="AC1259" s="13">
        <v>45003</v>
      </c>
      <c r="AD1259">
        <v>25</v>
      </c>
      <c r="AE1259" s="13">
        <v>45003</v>
      </c>
      <c r="AF1259">
        <v>100</v>
      </c>
      <c r="AG1259" s="13">
        <v>45003</v>
      </c>
      <c r="AH1259">
        <v>3</v>
      </c>
      <c r="AI1259" s="13">
        <v>44998</v>
      </c>
      <c r="AJ1259">
        <v>0</v>
      </c>
      <c r="AK1259" s="13">
        <v>45036</v>
      </c>
      <c r="AL1259">
        <v>0</v>
      </c>
      <c r="AM1259" t="s">
        <v>2405</v>
      </c>
      <c r="AN1259" t="s">
        <v>204</v>
      </c>
      <c r="AO1259" s="13">
        <v>45092</v>
      </c>
      <c r="AP1259" s="13">
        <v>45115</v>
      </c>
      <c r="AR1259"/>
      <c r="AS1259">
        <v>4.4800000000000004</v>
      </c>
      <c r="AT1259" t="s">
        <v>1874</v>
      </c>
    </row>
    <row r="1260" spans="1:46" ht="20.149999999999999" customHeight="1" x14ac:dyDescent="0.35">
      <c r="A1260">
        <v>1259</v>
      </c>
      <c r="B1260" t="s">
        <v>360</v>
      </c>
      <c r="C1260" t="s">
        <v>11988</v>
      </c>
      <c r="D1260" t="s">
        <v>1926</v>
      </c>
      <c r="E1260" t="s">
        <v>98</v>
      </c>
      <c r="G1260" t="s">
        <v>588</v>
      </c>
      <c r="H1260" t="s">
        <v>589</v>
      </c>
      <c r="I1260" t="s">
        <v>640</v>
      </c>
      <c r="J1260" t="s">
        <v>641</v>
      </c>
      <c r="K1260" t="s">
        <v>641</v>
      </c>
      <c r="M1260" t="s">
        <v>207</v>
      </c>
      <c r="N1260">
        <v>0.53</v>
      </c>
      <c r="O1260">
        <v>0.57999999999999996</v>
      </c>
      <c r="P1260">
        <v>405473</v>
      </c>
      <c r="Q1260">
        <v>1821702</v>
      </c>
      <c r="R1260" s="14">
        <v>44973</v>
      </c>
      <c r="S1260" t="s">
        <v>207</v>
      </c>
      <c r="T1260" s="14">
        <v>44985</v>
      </c>
      <c r="U1260" s="16" t="s">
        <v>1872</v>
      </c>
      <c r="V1260" s="16">
        <v>70</v>
      </c>
      <c r="W1260" s="16" t="s">
        <v>2113</v>
      </c>
      <c r="X1260" t="s">
        <v>207</v>
      </c>
      <c r="Y1260" s="16" t="s">
        <v>1873</v>
      </c>
      <c r="Z1260" s="16" t="s">
        <v>204</v>
      </c>
      <c r="AB1260" s="17">
        <f t="shared" si="176"/>
        <v>53</v>
      </c>
      <c r="AC1260" s="13">
        <v>45006</v>
      </c>
      <c r="AD1260">
        <v>25</v>
      </c>
      <c r="AE1260" s="13">
        <v>45006</v>
      </c>
      <c r="AF1260">
        <v>100</v>
      </c>
      <c r="AG1260" s="13">
        <v>45006</v>
      </c>
      <c r="AH1260">
        <v>1</v>
      </c>
      <c r="AI1260" s="13">
        <v>45002</v>
      </c>
      <c r="AJ1260">
        <v>0</v>
      </c>
      <c r="AK1260" s="13">
        <v>45035</v>
      </c>
      <c r="AL1260">
        <v>0</v>
      </c>
      <c r="AM1260" t="s">
        <v>2405</v>
      </c>
      <c r="AN1260" t="s">
        <v>204</v>
      </c>
      <c r="AO1260" s="13">
        <v>45092</v>
      </c>
      <c r="AP1260" s="13">
        <v>45107</v>
      </c>
      <c r="AR1260"/>
      <c r="AS1260">
        <v>4</v>
      </c>
      <c r="AT1260" t="s">
        <v>1874</v>
      </c>
    </row>
    <row r="1261" spans="1:46" ht="20.149999999999999" customHeight="1" x14ac:dyDescent="0.35">
      <c r="A1261">
        <v>1260</v>
      </c>
      <c r="B1261" t="s">
        <v>360</v>
      </c>
      <c r="C1261" t="s">
        <v>11989</v>
      </c>
      <c r="D1261" t="s">
        <v>1036</v>
      </c>
      <c r="E1261" t="s">
        <v>98</v>
      </c>
      <c r="G1261" t="s">
        <v>588</v>
      </c>
      <c r="H1261" t="s">
        <v>589</v>
      </c>
      <c r="I1261" t="s">
        <v>640</v>
      </c>
      <c r="J1261" t="s">
        <v>641</v>
      </c>
      <c r="K1261" t="s">
        <v>641</v>
      </c>
      <c r="M1261" t="s">
        <v>207</v>
      </c>
      <c r="N1261">
        <v>0.72</v>
      </c>
      <c r="O1261">
        <v>0.72</v>
      </c>
      <c r="P1261">
        <v>405725</v>
      </c>
      <c r="Q1261">
        <v>1821587</v>
      </c>
      <c r="R1261" s="14">
        <v>44973</v>
      </c>
      <c r="S1261" t="s">
        <v>207</v>
      </c>
      <c r="T1261" s="14">
        <v>44985</v>
      </c>
      <c r="U1261" s="16" t="s">
        <v>1872</v>
      </c>
      <c r="V1261" s="16">
        <v>80</v>
      </c>
      <c r="W1261" s="16" t="s">
        <v>2113</v>
      </c>
      <c r="X1261" t="s">
        <v>207</v>
      </c>
      <c r="Y1261" s="16" t="s">
        <v>1873</v>
      </c>
      <c r="Z1261" s="16" t="s">
        <v>204</v>
      </c>
      <c r="AB1261" s="17">
        <f t="shared" si="176"/>
        <v>72</v>
      </c>
      <c r="AC1261" s="13">
        <v>45004</v>
      </c>
      <c r="AD1261">
        <v>25</v>
      </c>
      <c r="AE1261" s="13">
        <v>45004</v>
      </c>
      <c r="AF1261">
        <v>100</v>
      </c>
      <c r="AG1261" s="13">
        <v>45004</v>
      </c>
      <c r="AH1261">
        <v>2</v>
      </c>
      <c r="AI1261" s="13">
        <v>45000</v>
      </c>
      <c r="AJ1261">
        <v>0</v>
      </c>
      <c r="AK1261" s="13">
        <v>45036</v>
      </c>
      <c r="AL1261">
        <v>0</v>
      </c>
      <c r="AM1261" t="s">
        <v>2405</v>
      </c>
      <c r="AN1261" t="s">
        <v>204</v>
      </c>
      <c r="AO1261" s="13">
        <v>45082</v>
      </c>
      <c r="AP1261" s="13">
        <v>45121</v>
      </c>
      <c r="AR1261"/>
      <c r="AS1261">
        <v>5.44</v>
      </c>
      <c r="AT1261" t="s">
        <v>1874</v>
      </c>
    </row>
    <row r="1262" spans="1:46" ht="20.149999999999999" customHeight="1" x14ac:dyDescent="0.35">
      <c r="A1262">
        <v>1261</v>
      </c>
      <c r="B1262" t="s">
        <v>360</v>
      </c>
      <c r="C1262" t="s">
        <v>11990</v>
      </c>
      <c r="D1262" t="s">
        <v>1038</v>
      </c>
      <c r="E1262" t="s">
        <v>98</v>
      </c>
      <c r="G1262" t="s">
        <v>588</v>
      </c>
      <c r="H1262" t="s">
        <v>589</v>
      </c>
      <c r="I1262" t="s">
        <v>640</v>
      </c>
      <c r="J1262" t="s">
        <v>641</v>
      </c>
      <c r="K1262" t="s">
        <v>641</v>
      </c>
      <c r="M1262" t="s">
        <v>207</v>
      </c>
      <c r="N1262">
        <v>0.83</v>
      </c>
      <c r="O1262">
        <v>0.86</v>
      </c>
      <c r="P1262">
        <v>405385</v>
      </c>
      <c r="Q1262">
        <v>1821694</v>
      </c>
      <c r="R1262" s="14">
        <v>44973</v>
      </c>
      <c r="S1262" t="s">
        <v>207</v>
      </c>
      <c r="T1262" s="14">
        <v>44985</v>
      </c>
      <c r="U1262" s="16" t="s">
        <v>1872</v>
      </c>
      <c r="V1262" s="16">
        <v>120</v>
      </c>
      <c r="W1262" s="16" t="s">
        <v>2113</v>
      </c>
      <c r="X1262" t="s">
        <v>207</v>
      </c>
      <c r="Y1262" s="16" t="s">
        <v>1873</v>
      </c>
      <c r="Z1262" s="16" t="s">
        <v>204</v>
      </c>
      <c r="AB1262" s="17">
        <f t="shared" si="176"/>
        <v>83</v>
      </c>
      <c r="AC1262" s="13">
        <v>45006</v>
      </c>
      <c r="AD1262">
        <v>50</v>
      </c>
      <c r="AE1262" s="13">
        <v>45006</v>
      </c>
      <c r="AF1262">
        <v>150</v>
      </c>
      <c r="AG1262" s="13">
        <v>45006</v>
      </c>
      <c r="AH1262">
        <v>3</v>
      </c>
      <c r="AI1262" s="13">
        <v>45002</v>
      </c>
      <c r="AJ1262">
        <v>0</v>
      </c>
      <c r="AK1262" s="13">
        <v>45039</v>
      </c>
      <c r="AL1262">
        <v>0</v>
      </c>
      <c r="AM1262" t="s">
        <v>2405</v>
      </c>
      <c r="AN1262" t="s">
        <v>204</v>
      </c>
      <c r="AO1262" s="13">
        <v>45092</v>
      </c>
      <c r="AP1262" s="13">
        <v>45105</v>
      </c>
      <c r="AR1262"/>
      <c r="AS1262">
        <v>6.16</v>
      </c>
      <c r="AT1262" t="s">
        <v>1874</v>
      </c>
    </row>
    <row r="1263" spans="1:46" ht="20.149999999999999" customHeight="1" x14ac:dyDescent="0.35">
      <c r="A1263">
        <v>1262</v>
      </c>
      <c r="B1263" t="s">
        <v>360</v>
      </c>
      <c r="C1263" t="s">
        <v>11991</v>
      </c>
      <c r="D1263" t="s">
        <v>1927</v>
      </c>
      <c r="E1263" t="s">
        <v>98</v>
      </c>
      <c r="G1263" t="s">
        <v>588</v>
      </c>
      <c r="H1263" t="s">
        <v>589</v>
      </c>
      <c r="I1263" t="s">
        <v>640</v>
      </c>
      <c r="J1263" t="s">
        <v>641</v>
      </c>
      <c r="K1263" t="s">
        <v>641</v>
      </c>
      <c r="M1263" t="s">
        <v>207</v>
      </c>
      <c r="N1263">
        <v>0.45</v>
      </c>
      <c r="O1263">
        <v>0.51</v>
      </c>
      <c r="P1263">
        <v>405271</v>
      </c>
      <c r="Q1263">
        <v>1821789</v>
      </c>
      <c r="R1263" s="14">
        <v>44973</v>
      </c>
      <c r="S1263" t="s">
        <v>207</v>
      </c>
      <c r="T1263" s="14">
        <v>44985</v>
      </c>
      <c r="U1263" s="16" t="s">
        <v>1872</v>
      </c>
      <c r="V1263" s="16">
        <v>70</v>
      </c>
      <c r="W1263" s="16" t="s">
        <v>2113</v>
      </c>
      <c r="X1263" t="s">
        <v>207</v>
      </c>
      <c r="Y1263" s="16" t="s">
        <v>1873</v>
      </c>
      <c r="Z1263" s="16" t="s">
        <v>204</v>
      </c>
      <c r="AB1263" s="17">
        <f t="shared" si="176"/>
        <v>45</v>
      </c>
      <c r="AC1263" s="13">
        <v>45006</v>
      </c>
      <c r="AD1263">
        <v>25</v>
      </c>
      <c r="AE1263" s="13">
        <v>45006</v>
      </c>
      <c r="AF1263">
        <v>75</v>
      </c>
      <c r="AG1263" s="13">
        <v>45006</v>
      </c>
      <c r="AH1263">
        <v>2</v>
      </c>
      <c r="AI1263" s="13">
        <v>45002</v>
      </c>
      <c r="AJ1263">
        <v>0</v>
      </c>
      <c r="AK1263" s="13">
        <v>45039</v>
      </c>
      <c r="AL1263">
        <v>0</v>
      </c>
      <c r="AM1263" t="s">
        <v>2405</v>
      </c>
      <c r="AN1263" t="s">
        <v>204</v>
      </c>
      <c r="AO1263" s="13">
        <v>45094</v>
      </c>
      <c r="AP1263" s="13">
        <v>45109</v>
      </c>
      <c r="AR1263"/>
      <c r="AS1263">
        <v>3.6</v>
      </c>
      <c r="AT1263" t="s">
        <v>1874</v>
      </c>
    </row>
    <row r="1264" spans="1:46" ht="20.149999999999999" customHeight="1" x14ac:dyDescent="0.35">
      <c r="A1264">
        <v>1263</v>
      </c>
      <c r="B1264" t="s">
        <v>360</v>
      </c>
      <c r="C1264" t="s">
        <v>11992</v>
      </c>
      <c r="D1264" t="s">
        <v>670</v>
      </c>
      <c r="E1264" t="s">
        <v>98</v>
      </c>
      <c r="G1264" t="s">
        <v>588</v>
      </c>
      <c r="H1264" t="s">
        <v>589</v>
      </c>
      <c r="I1264" t="s">
        <v>640</v>
      </c>
      <c r="J1264" t="s">
        <v>641</v>
      </c>
      <c r="K1264" t="s">
        <v>641</v>
      </c>
      <c r="M1264" t="s">
        <v>207</v>
      </c>
      <c r="N1264">
        <v>0.72</v>
      </c>
      <c r="O1264">
        <v>0.76</v>
      </c>
      <c r="P1264">
        <v>405917</v>
      </c>
      <c r="Q1264">
        <v>1821802</v>
      </c>
      <c r="R1264" s="14">
        <v>44973</v>
      </c>
      <c r="S1264" t="s">
        <v>207</v>
      </c>
      <c r="T1264" s="14">
        <v>44985</v>
      </c>
      <c r="U1264" s="16" t="s">
        <v>1872</v>
      </c>
      <c r="V1264" s="16">
        <v>80</v>
      </c>
      <c r="W1264" s="16" t="s">
        <v>2113</v>
      </c>
      <c r="X1264" t="s">
        <v>207</v>
      </c>
      <c r="Y1264" s="16" t="s">
        <v>1873</v>
      </c>
      <c r="Z1264" s="16" t="s">
        <v>204</v>
      </c>
      <c r="AB1264" s="17">
        <f t="shared" si="176"/>
        <v>72</v>
      </c>
      <c r="AC1264" s="13">
        <v>45007</v>
      </c>
      <c r="AD1264">
        <v>50</v>
      </c>
      <c r="AE1264" s="13">
        <v>45007</v>
      </c>
      <c r="AF1264">
        <v>100</v>
      </c>
      <c r="AG1264" s="13">
        <v>45007</v>
      </c>
      <c r="AH1264">
        <v>2</v>
      </c>
      <c r="AI1264" s="13">
        <v>45003</v>
      </c>
      <c r="AJ1264">
        <v>0</v>
      </c>
      <c r="AK1264" s="13">
        <v>45037</v>
      </c>
      <c r="AL1264">
        <v>0</v>
      </c>
      <c r="AM1264" t="s">
        <v>2405</v>
      </c>
      <c r="AN1264" t="s">
        <v>204</v>
      </c>
      <c r="AO1264" s="13">
        <v>45092</v>
      </c>
      <c r="AP1264" s="13">
        <v>45112</v>
      </c>
      <c r="AR1264"/>
      <c r="AS1264">
        <v>5.6</v>
      </c>
      <c r="AT1264" t="s">
        <v>1874</v>
      </c>
    </row>
    <row r="1265" spans="1:46" ht="20.149999999999999" customHeight="1" x14ac:dyDescent="0.35">
      <c r="A1265">
        <v>1264</v>
      </c>
      <c r="B1265" t="s">
        <v>360</v>
      </c>
      <c r="C1265" t="s">
        <v>11993</v>
      </c>
      <c r="D1265" t="s">
        <v>1928</v>
      </c>
      <c r="E1265" t="s">
        <v>98</v>
      </c>
      <c r="G1265" t="s">
        <v>588</v>
      </c>
      <c r="H1265" t="s">
        <v>589</v>
      </c>
      <c r="I1265" t="s">
        <v>640</v>
      </c>
      <c r="J1265" t="s">
        <v>641</v>
      </c>
      <c r="K1265" t="s">
        <v>641</v>
      </c>
      <c r="M1265" t="s">
        <v>207</v>
      </c>
      <c r="N1265">
        <v>1.91</v>
      </c>
      <c r="O1265">
        <v>1.91</v>
      </c>
      <c r="P1265">
        <v>405610</v>
      </c>
      <c r="Q1265">
        <v>1821583</v>
      </c>
      <c r="R1265" s="14">
        <v>44973</v>
      </c>
      <c r="S1265" t="s">
        <v>207</v>
      </c>
      <c r="T1265" s="14">
        <v>44985</v>
      </c>
      <c r="U1265" s="16" t="s">
        <v>1872</v>
      </c>
      <c r="V1265" s="16">
        <v>240</v>
      </c>
      <c r="W1265" s="16" t="s">
        <v>2113</v>
      </c>
      <c r="X1265" t="s">
        <v>207</v>
      </c>
      <c r="Y1265" s="16" t="s">
        <v>1873</v>
      </c>
      <c r="Z1265" s="16" t="s">
        <v>204</v>
      </c>
      <c r="AB1265" s="17">
        <f t="shared" si="176"/>
        <v>191</v>
      </c>
      <c r="AC1265" s="13">
        <v>45006</v>
      </c>
      <c r="AD1265">
        <v>75</v>
      </c>
      <c r="AE1265" s="13">
        <v>45006</v>
      </c>
      <c r="AF1265">
        <v>250</v>
      </c>
      <c r="AG1265" s="13">
        <v>45006</v>
      </c>
      <c r="AH1265">
        <v>12</v>
      </c>
      <c r="AI1265" s="13">
        <v>45002</v>
      </c>
      <c r="AJ1265">
        <v>0</v>
      </c>
      <c r="AK1265" s="13">
        <v>45039</v>
      </c>
      <c r="AL1265">
        <v>0</v>
      </c>
      <c r="AM1265" t="s">
        <v>2405</v>
      </c>
      <c r="AN1265" t="s">
        <v>204</v>
      </c>
      <c r="AO1265" s="13">
        <v>45083</v>
      </c>
      <c r="AP1265" s="13">
        <v>45108</v>
      </c>
      <c r="AR1265"/>
      <c r="AS1265">
        <v>14.08</v>
      </c>
      <c r="AT1265" t="s">
        <v>1874</v>
      </c>
    </row>
    <row r="1266" spans="1:46" ht="20.149999999999999" customHeight="1" x14ac:dyDescent="0.35">
      <c r="A1266">
        <v>1265</v>
      </c>
      <c r="B1266" t="s">
        <v>360</v>
      </c>
      <c r="C1266" t="s">
        <v>11994</v>
      </c>
      <c r="D1266" t="s">
        <v>1929</v>
      </c>
      <c r="E1266" t="s">
        <v>98</v>
      </c>
      <c r="G1266" t="s">
        <v>588</v>
      </c>
      <c r="H1266" t="s">
        <v>589</v>
      </c>
      <c r="I1266" t="s">
        <v>640</v>
      </c>
      <c r="J1266" t="s">
        <v>641</v>
      </c>
      <c r="K1266" t="s">
        <v>641</v>
      </c>
      <c r="M1266" t="s">
        <v>207</v>
      </c>
      <c r="N1266">
        <v>1</v>
      </c>
      <c r="O1266">
        <v>1.01</v>
      </c>
      <c r="P1266">
        <v>405374</v>
      </c>
      <c r="Q1266">
        <v>1821686</v>
      </c>
      <c r="R1266" s="14">
        <v>44973</v>
      </c>
      <c r="S1266" t="s">
        <v>207</v>
      </c>
      <c r="T1266" s="14">
        <v>44985</v>
      </c>
      <c r="U1266" s="16" t="s">
        <v>1872</v>
      </c>
      <c r="V1266" s="16">
        <v>160</v>
      </c>
      <c r="W1266" s="16" t="s">
        <v>2113</v>
      </c>
      <c r="X1266" t="s">
        <v>207</v>
      </c>
      <c r="Y1266" s="16" t="s">
        <v>1873</v>
      </c>
      <c r="Z1266" s="16" t="s">
        <v>204</v>
      </c>
      <c r="AB1266" s="17">
        <f t="shared" si="176"/>
        <v>100</v>
      </c>
      <c r="AC1266" s="13">
        <v>45007</v>
      </c>
      <c r="AD1266">
        <v>100</v>
      </c>
      <c r="AE1266" s="13">
        <v>45007</v>
      </c>
      <c r="AF1266">
        <v>200</v>
      </c>
      <c r="AG1266" s="13">
        <v>45007</v>
      </c>
      <c r="AH1266">
        <v>5</v>
      </c>
      <c r="AI1266" s="13">
        <v>45003</v>
      </c>
      <c r="AJ1266">
        <v>0</v>
      </c>
      <c r="AK1266" s="13">
        <v>45038</v>
      </c>
      <c r="AL1266">
        <v>0</v>
      </c>
      <c r="AM1266" t="s">
        <v>2405</v>
      </c>
      <c r="AN1266" t="s">
        <v>204</v>
      </c>
      <c r="AO1266" s="13">
        <v>45112</v>
      </c>
      <c r="AP1266" s="13">
        <v>45127</v>
      </c>
      <c r="AR1266"/>
      <c r="AS1266">
        <v>7.52</v>
      </c>
      <c r="AT1266" t="s">
        <v>1874</v>
      </c>
    </row>
    <row r="1267" spans="1:46" ht="20.149999999999999" customHeight="1" x14ac:dyDescent="0.35">
      <c r="A1267">
        <v>1266</v>
      </c>
      <c r="B1267" t="s">
        <v>360</v>
      </c>
      <c r="C1267" t="s">
        <v>11995</v>
      </c>
      <c r="D1267" t="s">
        <v>1930</v>
      </c>
      <c r="E1267" t="s">
        <v>98</v>
      </c>
      <c r="G1267" t="s">
        <v>588</v>
      </c>
      <c r="H1267" t="s">
        <v>589</v>
      </c>
      <c r="I1267" t="s">
        <v>640</v>
      </c>
      <c r="J1267" t="s">
        <v>641</v>
      </c>
      <c r="K1267" t="s">
        <v>641</v>
      </c>
      <c r="M1267" t="s">
        <v>207</v>
      </c>
      <c r="N1267">
        <v>1</v>
      </c>
      <c r="O1267">
        <v>1.02</v>
      </c>
      <c r="P1267">
        <v>405379</v>
      </c>
      <c r="Q1267">
        <v>1821687</v>
      </c>
      <c r="R1267" s="14">
        <v>44973</v>
      </c>
      <c r="S1267" t="s">
        <v>207</v>
      </c>
      <c r="T1267" s="14">
        <v>44985</v>
      </c>
      <c r="U1267" s="16" t="s">
        <v>1872</v>
      </c>
      <c r="V1267" s="16">
        <v>160</v>
      </c>
      <c r="W1267" s="16" t="s">
        <v>2113</v>
      </c>
      <c r="X1267" t="s">
        <v>207</v>
      </c>
      <c r="Y1267" s="16" t="s">
        <v>1873</v>
      </c>
      <c r="Z1267" s="16" t="s">
        <v>204</v>
      </c>
      <c r="AB1267" s="17">
        <f t="shared" si="176"/>
        <v>100</v>
      </c>
      <c r="AC1267" s="13">
        <v>45006</v>
      </c>
      <c r="AD1267">
        <v>100</v>
      </c>
      <c r="AE1267" s="13">
        <v>45006</v>
      </c>
      <c r="AF1267">
        <v>200</v>
      </c>
      <c r="AG1267" s="13">
        <v>45006</v>
      </c>
      <c r="AH1267">
        <v>5</v>
      </c>
      <c r="AI1267" s="13">
        <v>45002</v>
      </c>
      <c r="AJ1267">
        <v>0</v>
      </c>
      <c r="AK1267" s="13">
        <v>45038</v>
      </c>
      <c r="AL1267">
        <v>0</v>
      </c>
      <c r="AM1267" t="s">
        <v>2405</v>
      </c>
      <c r="AN1267" t="s">
        <v>204</v>
      </c>
      <c r="AO1267" s="13">
        <v>45112</v>
      </c>
      <c r="AP1267" s="13">
        <v>45129</v>
      </c>
      <c r="AR1267"/>
      <c r="AS1267">
        <v>7.2</v>
      </c>
      <c r="AT1267" t="s">
        <v>1874</v>
      </c>
    </row>
    <row r="1268" spans="1:46" ht="20.149999999999999" customHeight="1" x14ac:dyDescent="0.35">
      <c r="A1268">
        <v>1267</v>
      </c>
      <c r="B1268" t="s">
        <v>360</v>
      </c>
      <c r="C1268" t="s">
        <v>11996</v>
      </c>
      <c r="D1268" t="s">
        <v>1931</v>
      </c>
      <c r="E1268" t="s">
        <v>98</v>
      </c>
      <c r="G1268" t="s">
        <v>588</v>
      </c>
      <c r="H1268" t="s">
        <v>589</v>
      </c>
      <c r="I1268" t="s">
        <v>640</v>
      </c>
      <c r="J1268" t="s">
        <v>641</v>
      </c>
      <c r="K1268" t="s">
        <v>641</v>
      </c>
      <c r="M1268" t="s">
        <v>207</v>
      </c>
      <c r="N1268">
        <v>0.62</v>
      </c>
      <c r="O1268">
        <v>0.62</v>
      </c>
      <c r="R1268" s="14">
        <v>44964</v>
      </c>
      <c r="S1268" t="s">
        <v>207</v>
      </c>
      <c r="T1268" s="14">
        <v>44972</v>
      </c>
      <c r="U1268" s="16" t="s">
        <v>1872</v>
      </c>
      <c r="V1268" s="16">
        <v>70</v>
      </c>
      <c r="W1268" s="16" t="s">
        <v>2113</v>
      </c>
      <c r="X1268" t="s">
        <v>207</v>
      </c>
      <c r="Y1268" s="16" t="s">
        <v>1873</v>
      </c>
      <c r="Z1268" s="16" t="s">
        <v>204</v>
      </c>
      <c r="AB1268" s="17">
        <f t="shared" si="176"/>
        <v>62</v>
      </c>
      <c r="AC1268" s="13">
        <v>45000</v>
      </c>
      <c r="AD1268">
        <v>25</v>
      </c>
      <c r="AE1268" s="13">
        <v>45000</v>
      </c>
      <c r="AF1268">
        <v>75</v>
      </c>
      <c r="AG1268" s="13">
        <v>45000</v>
      </c>
      <c r="AH1268">
        <v>0</v>
      </c>
      <c r="AI1268" s="13">
        <v>44995</v>
      </c>
      <c r="AJ1268">
        <v>0</v>
      </c>
      <c r="AK1268" s="13">
        <v>45034</v>
      </c>
      <c r="AL1268">
        <v>0</v>
      </c>
      <c r="AM1268" t="s">
        <v>2405</v>
      </c>
      <c r="AN1268" t="s">
        <v>204</v>
      </c>
      <c r="AO1268" s="13">
        <v>45089</v>
      </c>
      <c r="AP1268" s="13">
        <v>45121</v>
      </c>
      <c r="AR1268"/>
      <c r="AS1268">
        <v>4.4800000000000004</v>
      </c>
      <c r="AT1268" t="s">
        <v>1874</v>
      </c>
    </row>
    <row r="1269" spans="1:46" ht="20.149999999999999" customHeight="1" x14ac:dyDescent="0.35">
      <c r="A1269">
        <v>1268</v>
      </c>
      <c r="B1269" t="s">
        <v>360</v>
      </c>
      <c r="C1269" t="s">
        <v>11997</v>
      </c>
      <c r="D1269" t="s">
        <v>1932</v>
      </c>
      <c r="E1269" t="s">
        <v>98</v>
      </c>
      <c r="G1269" t="s">
        <v>588</v>
      </c>
      <c r="H1269" t="s">
        <v>589</v>
      </c>
      <c r="I1269" t="s">
        <v>640</v>
      </c>
      <c r="J1269" t="s">
        <v>641</v>
      </c>
      <c r="K1269" t="s">
        <v>641</v>
      </c>
      <c r="M1269" t="s">
        <v>207</v>
      </c>
      <c r="N1269">
        <v>0.55000000000000004</v>
      </c>
      <c r="O1269">
        <v>0.6</v>
      </c>
      <c r="P1269">
        <v>405781</v>
      </c>
      <c r="Q1269">
        <v>1821702</v>
      </c>
      <c r="R1269" s="14">
        <v>44964</v>
      </c>
      <c r="S1269" t="s">
        <v>207</v>
      </c>
      <c r="T1269" s="14">
        <v>44972</v>
      </c>
      <c r="U1269" s="16" t="s">
        <v>1872</v>
      </c>
      <c r="V1269" s="16">
        <v>70</v>
      </c>
      <c r="W1269" s="16" t="s">
        <v>2113</v>
      </c>
      <c r="X1269" t="s">
        <v>207</v>
      </c>
      <c r="Y1269" s="16" t="s">
        <v>1873</v>
      </c>
      <c r="Z1269" s="16" t="s">
        <v>204</v>
      </c>
      <c r="AB1269" s="17">
        <f t="shared" si="176"/>
        <v>55.000000000000007</v>
      </c>
      <c r="AC1269" s="13">
        <v>45005</v>
      </c>
      <c r="AD1269">
        <v>25</v>
      </c>
      <c r="AE1269" s="13">
        <v>45005</v>
      </c>
      <c r="AF1269">
        <v>75</v>
      </c>
      <c r="AG1269" s="13">
        <v>45005</v>
      </c>
      <c r="AH1269">
        <v>2</v>
      </c>
      <c r="AI1269" s="13">
        <v>45001</v>
      </c>
      <c r="AJ1269">
        <v>0</v>
      </c>
      <c r="AK1269" s="13">
        <v>45038</v>
      </c>
      <c r="AL1269">
        <v>0</v>
      </c>
      <c r="AM1269" t="s">
        <v>2405</v>
      </c>
      <c r="AN1269" t="s">
        <v>204</v>
      </c>
      <c r="AO1269" s="13">
        <v>45082</v>
      </c>
      <c r="AP1269" s="13">
        <v>45126</v>
      </c>
      <c r="AR1269"/>
      <c r="AS1269">
        <v>4.16</v>
      </c>
      <c r="AT1269" t="s">
        <v>1874</v>
      </c>
    </row>
    <row r="1270" spans="1:46" ht="20.149999999999999" customHeight="1" x14ac:dyDescent="0.35">
      <c r="A1270">
        <v>1269</v>
      </c>
      <c r="B1270" t="s">
        <v>360</v>
      </c>
      <c r="C1270" t="s">
        <v>11998</v>
      </c>
      <c r="D1270" t="s">
        <v>1933</v>
      </c>
      <c r="E1270" t="s">
        <v>98</v>
      </c>
      <c r="G1270" t="s">
        <v>588</v>
      </c>
      <c r="H1270" t="s">
        <v>589</v>
      </c>
      <c r="I1270" t="s">
        <v>640</v>
      </c>
      <c r="J1270" t="s">
        <v>641</v>
      </c>
      <c r="K1270" t="s">
        <v>641</v>
      </c>
      <c r="M1270" t="s">
        <v>207</v>
      </c>
      <c r="N1270">
        <v>0.2</v>
      </c>
      <c r="O1270">
        <v>0.2</v>
      </c>
      <c r="R1270" s="14">
        <v>44964</v>
      </c>
      <c r="S1270" t="s">
        <v>207</v>
      </c>
      <c r="T1270" s="14">
        <v>44972</v>
      </c>
      <c r="U1270" s="16" t="s">
        <v>1872</v>
      </c>
      <c r="V1270" s="16">
        <v>40</v>
      </c>
      <c r="W1270" s="16" t="s">
        <v>2113</v>
      </c>
      <c r="X1270" t="s">
        <v>207</v>
      </c>
      <c r="Y1270" s="16" t="s">
        <v>1873</v>
      </c>
      <c r="Z1270" s="16" t="s">
        <v>204</v>
      </c>
      <c r="AB1270" s="17">
        <f t="shared" si="176"/>
        <v>20</v>
      </c>
      <c r="AC1270" s="13">
        <v>45004</v>
      </c>
      <c r="AD1270">
        <v>0</v>
      </c>
      <c r="AE1270" s="13">
        <v>45004</v>
      </c>
      <c r="AF1270">
        <v>50</v>
      </c>
      <c r="AG1270" s="13">
        <v>45004</v>
      </c>
      <c r="AH1270">
        <v>1</v>
      </c>
      <c r="AI1270" s="13">
        <v>45000</v>
      </c>
      <c r="AJ1270">
        <v>0</v>
      </c>
      <c r="AK1270" s="13">
        <v>45039</v>
      </c>
      <c r="AL1270">
        <v>0</v>
      </c>
      <c r="AM1270" t="s">
        <v>2405</v>
      </c>
      <c r="AN1270" t="s">
        <v>204</v>
      </c>
      <c r="AO1270" s="13">
        <v>45097</v>
      </c>
      <c r="AP1270" s="13">
        <v>45111</v>
      </c>
      <c r="AR1270"/>
      <c r="AS1270">
        <v>1.6</v>
      </c>
      <c r="AT1270" t="s">
        <v>1874</v>
      </c>
    </row>
    <row r="1271" spans="1:46" ht="20.149999999999999" customHeight="1" x14ac:dyDescent="0.35">
      <c r="A1271">
        <v>1270</v>
      </c>
      <c r="B1271" t="s">
        <v>360</v>
      </c>
      <c r="C1271" t="s">
        <v>11999</v>
      </c>
      <c r="D1271" t="s">
        <v>1045</v>
      </c>
      <c r="E1271" t="s">
        <v>98</v>
      </c>
      <c r="G1271" t="s">
        <v>588</v>
      </c>
      <c r="H1271" t="s">
        <v>589</v>
      </c>
      <c r="I1271" t="s">
        <v>640</v>
      </c>
      <c r="J1271" t="s">
        <v>641</v>
      </c>
      <c r="K1271" t="s">
        <v>641</v>
      </c>
      <c r="M1271" t="s">
        <v>207</v>
      </c>
      <c r="N1271">
        <v>0.25</v>
      </c>
      <c r="O1271">
        <v>0.26</v>
      </c>
      <c r="P1271">
        <v>405648</v>
      </c>
      <c r="Q1271">
        <v>1821584</v>
      </c>
      <c r="R1271" s="14">
        <v>44964</v>
      </c>
      <c r="S1271" t="s">
        <v>207</v>
      </c>
      <c r="T1271" s="14">
        <v>44972</v>
      </c>
      <c r="U1271" s="16" t="s">
        <v>1872</v>
      </c>
      <c r="V1271" s="16">
        <v>40</v>
      </c>
      <c r="W1271" s="16" t="s">
        <v>2113</v>
      </c>
      <c r="X1271" t="s">
        <v>207</v>
      </c>
      <c r="Y1271" s="16" t="s">
        <v>1873</v>
      </c>
      <c r="Z1271" s="16" t="s">
        <v>204</v>
      </c>
      <c r="AB1271" s="17">
        <f t="shared" si="176"/>
        <v>25</v>
      </c>
      <c r="AC1271" s="13">
        <v>45007</v>
      </c>
      <c r="AD1271">
        <v>0</v>
      </c>
      <c r="AE1271" s="13">
        <v>45007</v>
      </c>
      <c r="AF1271">
        <v>50</v>
      </c>
      <c r="AG1271" s="13">
        <v>45007</v>
      </c>
      <c r="AH1271">
        <v>2</v>
      </c>
      <c r="AI1271" s="13">
        <v>45003</v>
      </c>
      <c r="AJ1271">
        <v>0</v>
      </c>
      <c r="AK1271" s="13">
        <v>45037</v>
      </c>
      <c r="AL1271">
        <v>0</v>
      </c>
      <c r="AM1271" t="s">
        <v>2405</v>
      </c>
      <c r="AN1271" t="s">
        <v>204</v>
      </c>
      <c r="AO1271" s="13">
        <v>45092</v>
      </c>
      <c r="AP1271" s="13">
        <v>45134</v>
      </c>
      <c r="AR1271"/>
      <c r="AS1271">
        <v>1.6</v>
      </c>
      <c r="AT1271" t="s">
        <v>1874</v>
      </c>
    </row>
    <row r="1272" spans="1:46" ht="20.149999999999999" customHeight="1" x14ac:dyDescent="0.35">
      <c r="A1272">
        <v>1271</v>
      </c>
      <c r="B1272" t="s">
        <v>360</v>
      </c>
      <c r="C1272" t="s">
        <v>12000</v>
      </c>
      <c r="D1272" t="s">
        <v>1934</v>
      </c>
      <c r="E1272" t="s">
        <v>98</v>
      </c>
      <c r="G1272" t="s">
        <v>588</v>
      </c>
      <c r="H1272" t="s">
        <v>589</v>
      </c>
      <c r="I1272" t="s">
        <v>640</v>
      </c>
      <c r="J1272" t="s">
        <v>641</v>
      </c>
      <c r="K1272" t="s">
        <v>641</v>
      </c>
      <c r="M1272" t="s">
        <v>207</v>
      </c>
      <c r="N1272">
        <v>0.3</v>
      </c>
      <c r="O1272">
        <v>0.3</v>
      </c>
      <c r="R1272" s="14">
        <v>44964</v>
      </c>
      <c r="S1272" t="s">
        <v>207</v>
      </c>
      <c r="T1272" s="14">
        <v>44972</v>
      </c>
      <c r="U1272" s="16" t="s">
        <v>1872</v>
      </c>
      <c r="V1272" s="16">
        <v>40</v>
      </c>
      <c r="W1272" s="16" t="s">
        <v>2113</v>
      </c>
      <c r="X1272" t="s">
        <v>207</v>
      </c>
      <c r="Y1272" s="16" t="s">
        <v>1873</v>
      </c>
      <c r="Z1272" s="16" t="s">
        <v>204</v>
      </c>
      <c r="AB1272" s="17">
        <f t="shared" si="176"/>
        <v>30</v>
      </c>
      <c r="AC1272" s="13">
        <v>45004</v>
      </c>
      <c r="AD1272">
        <v>0</v>
      </c>
      <c r="AE1272" s="13">
        <v>45004</v>
      </c>
      <c r="AF1272">
        <v>50</v>
      </c>
      <c r="AG1272" s="13">
        <v>45004</v>
      </c>
      <c r="AH1272">
        <v>0</v>
      </c>
      <c r="AI1272" s="13">
        <v>45000</v>
      </c>
      <c r="AJ1272">
        <v>0</v>
      </c>
      <c r="AK1272" s="13">
        <v>45038</v>
      </c>
      <c r="AL1272">
        <v>0</v>
      </c>
      <c r="AM1272" t="s">
        <v>2405</v>
      </c>
      <c r="AN1272" t="s">
        <v>204</v>
      </c>
      <c r="AO1272" s="13">
        <v>45096</v>
      </c>
      <c r="AP1272" s="13">
        <v>45113</v>
      </c>
      <c r="AR1272"/>
      <c r="AS1272">
        <v>2.16</v>
      </c>
      <c r="AT1272" t="s">
        <v>1874</v>
      </c>
    </row>
    <row r="1273" spans="1:46" ht="20.149999999999999" customHeight="1" x14ac:dyDescent="0.35">
      <c r="A1273">
        <v>1272</v>
      </c>
      <c r="B1273" t="s">
        <v>360</v>
      </c>
      <c r="C1273" t="s">
        <v>12001</v>
      </c>
      <c r="D1273" t="s">
        <v>1935</v>
      </c>
      <c r="E1273" t="s">
        <v>98</v>
      </c>
      <c r="G1273" t="s">
        <v>588</v>
      </c>
      <c r="H1273" t="s">
        <v>589</v>
      </c>
      <c r="I1273" t="s">
        <v>640</v>
      </c>
      <c r="J1273" t="s">
        <v>641</v>
      </c>
      <c r="K1273" t="s">
        <v>641</v>
      </c>
      <c r="M1273" t="s">
        <v>207</v>
      </c>
      <c r="N1273">
        <v>0.8</v>
      </c>
      <c r="O1273">
        <v>0.86</v>
      </c>
      <c r="P1273">
        <v>405016</v>
      </c>
      <c r="Q1273">
        <v>1821518</v>
      </c>
      <c r="R1273" s="14">
        <v>44964</v>
      </c>
      <c r="S1273" t="s">
        <v>207</v>
      </c>
      <c r="T1273" s="14">
        <v>44972</v>
      </c>
      <c r="U1273" s="16" t="s">
        <v>1872</v>
      </c>
      <c r="V1273" s="16">
        <v>120</v>
      </c>
      <c r="W1273" s="16" t="s">
        <v>2113</v>
      </c>
      <c r="X1273" t="s">
        <v>207</v>
      </c>
      <c r="Y1273" s="16" t="s">
        <v>1873</v>
      </c>
      <c r="Z1273" s="16" t="s">
        <v>204</v>
      </c>
      <c r="AB1273" s="17">
        <f t="shared" si="176"/>
        <v>80</v>
      </c>
      <c r="AC1273" s="13">
        <v>45001</v>
      </c>
      <c r="AD1273">
        <v>100</v>
      </c>
      <c r="AE1273" s="13">
        <v>45001</v>
      </c>
      <c r="AF1273">
        <v>150</v>
      </c>
      <c r="AG1273" s="13">
        <v>45001</v>
      </c>
      <c r="AH1273">
        <v>3</v>
      </c>
      <c r="AI1273" s="13">
        <v>44996</v>
      </c>
      <c r="AJ1273">
        <v>0</v>
      </c>
      <c r="AK1273" s="13">
        <v>45034</v>
      </c>
      <c r="AL1273">
        <v>0</v>
      </c>
      <c r="AM1273" t="s">
        <v>2405</v>
      </c>
      <c r="AN1273" t="s">
        <v>204</v>
      </c>
      <c r="AO1273" s="13">
        <v>45078</v>
      </c>
      <c r="AP1273" s="13">
        <v>45125</v>
      </c>
      <c r="AR1273"/>
      <c r="AS1273">
        <v>6.4</v>
      </c>
      <c r="AT1273" t="s">
        <v>1874</v>
      </c>
    </row>
    <row r="1274" spans="1:46" ht="20.149999999999999" customHeight="1" x14ac:dyDescent="0.35">
      <c r="A1274">
        <v>1273</v>
      </c>
      <c r="B1274" t="s">
        <v>360</v>
      </c>
      <c r="C1274" t="s">
        <v>12002</v>
      </c>
      <c r="D1274" t="s">
        <v>1936</v>
      </c>
      <c r="E1274" t="s">
        <v>98</v>
      </c>
      <c r="G1274" t="s">
        <v>588</v>
      </c>
      <c r="H1274" t="s">
        <v>589</v>
      </c>
      <c r="I1274" t="s">
        <v>640</v>
      </c>
      <c r="J1274" t="s">
        <v>641</v>
      </c>
      <c r="K1274" t="s">
        <v>641</v>
      </c>
      <c r="M1274" t="s">
        <v>207</v>
      </c>
      <c r="N1274">
        <v>0.38</v>
      </c>
      <c r="O1274">
        <v>0.44</v>
      </c>
      <c r="P1274">
        <v>404957</v>
      </c>
      <c r="Q1274">
        <v>1821509</v>
      </c>
      <c r="R1274" s="14">
        <v>44964</v>
      </c>
      <c r="S1274" t="s">
        <v>207</v>
      </c>
      <c r="T1274" s="14">
        <v>44969</v>
      </c>
      <c r="U1274" s="16" t="s">
        <v>1872</v>
      </c>
      <c r="V1274" s="16">
        <v>40</v>
      </c>
      <c r="W1274" s="16" t="s">
        <v>2113</v>
      </c>
      <c r="X1274" t="s">
        <v>207</v>
      </c>
      <c r="Y1274" s="16" t="s">
        <v>1873</v>
      </c>
      <c r="Z1274" s="16" t="s">
        <v>204</v>
      </c>
      <c r="AB1274" s="17">
        <f t="shared" si="176"/>
        <v>38</v>
      </c>
      <c r="AC1274" s="13">
        <v>45003</v>
      </c>
      <c r="AD1274">
        <v>50</v>
      </c>
      <c r="AE1274" s="13">
        <v>45003</v>
      </c>
      <c r="AF1274">
        <v>100</v>
      </c>
      <c r="AG1274" s="13">
        <v>45003</v>
      </c>
      <c r="AH1274">
        <v>1</v>
      </c>
      <c r="AI1274" s="13">
        <v>44999</v>
      </c>
      <c r="AJ1274">
        <v>0</v>
      </c>
      <c r="AK1274" s="13">
        <v>45035</v>
      </c>
      <c r="AL1274">
        <v>0</v>
      </c>
      <c r="AM1274" t="s">
        <v>2405</v>
      </c>
      <c r="AN1274" t="s">
        <v>204</v>
      </c>
      <c r="AO1274" s="13">
        <v>45097</v>
      </c>
      <c r="AP1274" s="13">
        <v>45112</v>
      </c>
      <c r="AR1274"/>
      <c r="AS1274">
        <v>3.04</v>
      </c>
      <c r="AT1274" t="s">
        <v>1874</v>
      </c>
    </row>
    <row r="1275" spans="1:46" ht="20.149999999999999" customHeight="1" x14ac:dyDescent="0.35">
      <c r="A1275">
        <v>1274</v>
      </c>
      <c r="B1275" t="s">
        <v>360</v>
      </c>
      <c r="C1275" t="s">
        <v>12003</v>
      </c>
      <c r="D1275" t="s">
        <v>1937</v>
      </c>
      <c r="E1275" t="s">
        <v>98</v>
      </c>
      <c r="G1275" t="s">
        <v>588</v>
      </c>
      <c r="H1275" t="s">
        <v>589</v>
      </c>
      <c r="I1275" t="s">
        <v>640</v>
      </c>
      <c r="J1275" t="s">
        <v>641</v>
      </c>
      <c r="K1275" t="s">
        <v>641</v>
      </c>
      <c r="M1275" t="s">
        <v>207</v>
      </c>
      <c r="N1275">
        <v>5.81</v>
      </c>
      <c r="O1275">
        <v>5.69</v>
      </c>
      <c r="P1275">
        <v>404756</v>
      </c>
      <c r="Q1275">
        <v>1821514</v>
      </c>
      <c r="R1275" s="14">
        <v>44964</v>
      </c>
      <c r="S1275" t="s">
        <v>207</v>
      </c>
      <c r="T1275" s="14">
        <v>44969</v>
      </c>
      <c r="U1275" s="16" t="s">
        <v>1872</v>
      </c>
      <c r="V1275" s="16">
        <v>720</v>
      </c>
      <c r="W1275" s="16" t="s">
        <v>2113</v>
      </c>
      <c r="X1275" t="s">
        <v>207</v>
      </c>
      <c r="Y1275" s="16" t="s">
        <v>1873</v>
      </c>
      <c r="Z1275" s="16" t="s">
        <v>204</v>
      </c>
      <c r="AB1275" s="17">
        <f t="shared" si="176"/>
        <v>581</v>
      </c>
      <c r="AC1275" s="13">
        <v>45012</v>
      </c>
      <c r="AD1275">
        <v>550</v>
      </c>
      <c r="AE1275" s="13">
        <v>45012</v>
      </c>
      <c r="AF1275">
        <v>1000</v>
      </c>
      <c r="AG1275" s="13">
        <v>45012</v>
      </c>
      <c r="AH1275">
        <v>20</v>
      </c>
      <c r="AI1275" s="13">
        <v>45008</v>
      </c>
      <c r="AJ1275">
        <v>0</v>
      </c>
      <c r="AK1275" s="13">
        <v>45046</v>
      </c>
      <c r="AL1275">
        <v>0</v>
      </c>
      <c r="AM1275" t="s">
        <v>2405</v>
      </c>
      <c r="AN1275" t="s">
        <v>204</v>
      </c>
      <c r="AO1275" s="13">
        <v>45087</v>
      </c>
      <c r="AP1275" s="13">
        <v>45121</v>
      </c>
      <c r="AR1275"/>
      <c r="AS1275">
        <v>39.200000000000003</v>
      </c>
      <c r="AT1275" t="s">
        <v>1874</v>
      </c>
    </row>
    <row r="1276" spans="1:46" ht="20.149999999999999" customHeight="1" x14ac:dyDescent="0.35">
      <c r="A1276">
        <v>1275</v>
      </c>
      <c r="B1276" t="s">
        <v>360</v>
      </c>
      <c r="C1276" t="s">
        <v>12004</v>
      </c>
      <c r="D1276" t="s">
        <v>1938</v>
      </c>
      <c r="E1276" t="s">
        <v>98</v>
      </c>
      <c r="G1276" t="s">
        <v>588</v>
      </c>
      <c r="H1276" t="s">
        <v>589</v>
      </c>
      <c r="I1276" t="s">
        <v>640</v>
      </c>
      <c r="J1276" t="s">
        <v>641</v>
      </c>
      <c r="K1276" t="s">
        <v>641</v>
      </c>
      <c r="M1276" t="s">
        <v>207</v>
      </c>
      <c r="N1276">
        <v>1.1200000000000001</v>
      </c>
      <c r="O1276">
        <v>1.1599999999999999</v>
      </c>
      <c r="P1276">
        <v>404812</v>
      </c>
      <c r="Q1276">
        <v>1821614</v>
      </c>
      <c r="R1276" s="14">
        <v>44964</v>
      </c>
      <c r="S1276" t="s">
        <v>207</v>
      </c>
      <c r="T1276" s="14">
        <v>44969</v>
      </c>
      <c r="U1276" s="16" t="s">
        <v>1872</v>
      </c>
      <c r="V1276" s="16">
        <v>160</v>
      </c>
      <c r="W1276" s="16" t="s">
        <v>2113</v>
      </c>
      <c r="X1276" t="s">
        <v>207</v>
      </c>
      <c r="Y1276" s="16" t="s">
        <v>1873</v>
      </c>
      <c r="Z1276" s="16" t="s">
        <v>204</v>
      </c>
      <c r="AB1276" s="17">
        <f t="shared" si="176"/>
        <v>112.00000000000001</v>
      </c>
      <c r="AC1276" s="13">
        <v>45012</v>
      </c>
      <c r="AD1276">
        <v>100</v>
      </c>
      <c r="AE1276" s="13">
        <v>45012</v>
      </c>
      <c r="AF1276">
        <v>200</v>
      </c>
      <c r="AG1276" s="13">
        <v>45012</v>
      </c>
      <c r="AH1276">
        <v>3</v>
      </c>
      <c r="AI1276" s="13">
        <v>45008</v>
      </c>
      <c r="AJ1276">
        <v>0</v>
      </c>
      <c r="AK1276" s="13">
        <v>45045</v>
      </c>
      <c r="AL1276">
        <v>0</v>
      </c>
      <c r="AM1276" t="s">
        <v>2405</v>
      </c>
      <c r="AN1276" t="s">
        <v>204</v>
      </c>
      <c r="AO1276" s="13">
        <v>45087</v>
      </c>
      <c r="AP1276" s="13">
        <v>45121</v>
      </c>
      <c r="AR1276"/>
      <c r="AS1276">
        <v>7.84</v>
      </c>
      <c r="AT1276" t="s">
        <v>1874</v>
      </c>
    </row>
    <row r="1277" spans="1:46" ht="20.149999999999999" customHeight="1" x14ac:dyDescent="0.35">
      <c r="A1277">
        <v>1276</v>
      </c>
      <c r="B1277" t="s">
        <v>360</v>
      </c>
      <c r="C1277" t="s">
        <v>12005</v>
      </c>
      <c r="D1277" t="s">
        <v>1939</v>
      </c>
      <c r="E1277" t="s">
        <v>98</v>
      </c>
      <c r="G1277" t="s">
        <v>588</v>
      </c>
      <c r="H1277" t="s">
        <v>589</v>
      </c>
      <c r="I1277" t="s">
        <v>640</v>
      </c>
      <c r="J1277" t="s">
        <v>641</v>
      </c>
      <c r="K1277" t="s">
        <v>641</v>
      </c>
      <c r="M1277" t="s">
        <v>207</v>
      </c>
      <c r="N1277">
        <v>1.47</v>
      </c>
      <c r="O1277">
        <v>1.59</v>
      </c>
      <c r="P1277">
        <v>405105</v>
      </c>
      <c r="Q1277">
        <v>1821641</v>
      </c>
      <c r="R1277" s="14">
        <v>44964</v>
      </c>
      <c r="S1277" t="s">
        <v>207</v>
      </c>
      <c r="T1277" s="14">
        <v>44974</v>
      </c>
      <c r="U1277" s="16" t="s">
        <v>1872</v>
      </c>
      <c r="V1277" s="16">
        <v>180</v>
      </c>
      <c r="W1277" s="16" t="s">
        <v>2113</v>
      </c>
      <c r="X1277" t="s">
        <v>207</v>
      </c>
      <c r="Y1277" s="16" t="s">
        <v>1873</v>
      </c>
      <c r="Z1277" s="16" t="s">
        <v>204</v>
      </c>
      <c r="AB1277" s="17">
        <f t="shared" si="176"/>
        <v>147</v>
      </c>
      <c r="AC1277" s="13">
        <v>45015</v>
      </c>
      <c r="AD1277">
        <v>150</v>
      </c>
      <c r="AE1277" s="13">
        <v>45015</v>
      </c>
      <c r="AF1277">
        <v>200</v>
      </c>
      <c r="AG1277" s="13">
        <v>45015</v>
      </c>
      <c r="AH1277">
        <v>5</v>
      </c>
      <c r="AI1277" s="13">
        <v>45011</v>
      </c>
      <c r="AJ1277">
        <v>0</v>
      </c>
      <c r="AK1277" s="13">
        <v>45045</v>
      </c>
      <c r="AL1277">
        <v>0</v>
      </c>
      <c r="AM1277" t="s">
        <v>2405</v>
      </c>
      <c r="AN1277" t="s">
        <v>204</v>
      </c>
      <c r="AO1277" s="13">
        <v>45091</v>
      </c>
      <c r="AP1277" s="13">
        <v>45136</v>
      </c>
      <c r="AR1277"/>
      <c r="AS1277">
        <v>8.9600000000000009</v>
      </c>
      <c r="AT1277" t="s">
        <v>1874</v>
      </c>
    </row>
    <row r="1278" spans="1:46" ht="20.149999999999999" customHeight="1" x14ac:dyDescent="0.35">
      <c r="A1278">
        <v>1277</v>
      </c>
      <c r="B1278" t="s">
        <v>360</v>
      </c>
      <c r="C1278" t="s">
        <v>12006</v>
      </c>
      <c r="D1278" t="s">
        <v>1940</v>
      </c>
      <c r="E1278" t="s">
        <v>98</v>
      </c>
      <c r="G1278" t="s">
        <v>588</v>
      </c>
      <c r="H1278" t="s">
        <v>589</v>
      </c>
      <c r="I1278" t="s">
        <v>640</v>
      </c>
      <c r="J1278" t="s">
        <v>641</v>
      </c>
      <c r="K1278" t="s">
        <v>641</v>
      </c>
      <c r="M1278" t="s">
        <v>207</v>
      </c>
      <c r="N1278">
        <v>1</v>
      </c>
      <c r="O1278">
        <v>1.02</v>
      </c>
      <c r="P1278">
        <v>405107</v>
      </c>
      <c r="Q1278">
        <v>1821640</v>
      </c>
      <c r="R1278" s="14">
        <v>44964</v>
      </c>
      <c r="S1278" t="s">
        <v>207</v>
      </c>
      <c r="T1278" s="14">
        <v>44974</v>
      </c>
      <c r="U1278" s="16" t="s">
        <v>1872</v>
      </c>
      <c r="V1278" s="16">
        <v>120</v>
      </c>
      <c r="W1278" s="16" t="s">
        <v>2113</v>
      </c>
      <c r="X1278" t="s">
        <v>207</v>
      </c>
      <c r="Y1278" s="16" t="s">
        <v>1873</v>
      </c>
      <c r="Z1278" s="16" t="s">
        <v>204</v>
      </c>
      <c r="AB1278" s="17">
        <f t="shared" si="176"/>
        <v>100</v>
      </c>
      <c r="AC1278" s="13">
        <v>45015</v>
      </c>
      <c r="AD1278">
        <v>100</v>
      </c>
      <c r="AE1278" s="13">
        <v>45015</v>
      </c>
      <c r="AF1278">
        <v>200</v>
      </c>
      <c r="AG1278" s="13">
        <v>45015</v>
      </c>
      <c r="AH1278">
        <v>3</v>
      </c>
      <c r="AI1278" s="13">
        <v>45010</v>
      </c>
      <c r="AJ1278">
        <v>0</v>
      </c>
      <c r="AK1278" s="13">
        <v>45044</v>
      </c>
      <c r="AL1278">
        <v>0</v>
      </c>
      <c r="AM1278" t="s">
        <v>2405</v>
      </c>
      <c r="AN1278" t="s">
        <v>204</v>
      </c>
      <c r="AO1278" s="13">
        <v>45084</v>
      </c>
      <c r="AP1278" s="13">
        <v>45132</v>
      </c>
      <c r="AR1278"/>
      <c r="AS1278">
        <v>7.76</v>
      </c>
      <c r="AT1278" t="s">
        <v>1874</v>
      </c>
    </row>
    <row r="1279" spans="1:46" ht="20.149999999999999" customHeight="1" x14ac:dyDescent="0.35">
      <c r="A1279">
        <v>1278</v>
      </c>
      <c r="B1279" t="s">
        <v>360</v>
      </c>
      <c r="C1279" t="s">
        <v>12007</v>
      </c>
      <c r="D1279" t="s">
        <v>1941</v>
      </c>
      <c r="E1279" t="s">
        <v>98</v>
      </c>
      <c r="G1279" t="s">
        <v>588</v>
      </c>
      <c r="H1279" t="s">
        <v>589</v>
      </c>
      <c r="I1279" t="s">
        <v>640</v>
      </c>
      <c r="J1279" t="s">
        <v>641</v>
      </c>
      <c r="K1279" t="s">
        <v>641</v>
      </c>
      <c r="M1279" t="s">
        <v>207</v>
      </c>
      <c r="N1279">
        <v>0.5</v>
      </c>
      <c r="O1279">
        <v>0.55000000000000004</v>
      </c>
      <c r="P1279">
        <v>405173</v>
      </c>
      <c r="Q1279">
        <v>1821544</v>
      </c>
      <c r="R1279" s="14">
        <v>44964</v>
      </c>
      <c r="S1279" t="s">
        <v>207</v>
      </c>
      <c r="T1279" s="14">
        <v>44974</v>
      </c>
      <c r="U1279" s="16" t="s">
        <v>1872</v>
      </c>
      <c r="V1279" s="16">
        <v>60</v>
      </c>
      <c r="W1279" s="16" t="s">
        <v>2113</v>
      </c>
      <c r="X1279" t="s">
        <v>207</v>
      </c>
      <c r="Y1279" s="16" t="s">
        <v>1873</v>
      </c>
      <c r="Z1279" s="16" t="s">
        <v>204</v>
      </c>
      <c r="AB1279" s="17">
        <f t="shared" si="176"/>
        <v>50</v>
      </c>
      <c r="AC1279" s="13">
        <v>45011</v>
      </c>
      <c r="AD1279">
        <v>50</v>
      </c>
      <c r="AE1279" s="13">
        <v>45011</v>
      </c>
      <c r="AF1279">
        <v>100</v>
      </c>
      <c r="AG1279" s="13">
        <v>45011</v>
      </c>
      <c r="AH1279">
        <v>2</v>
      </c>
      <c r="AI1279" s="13">
        <v>45007</v>
      </c>
      <c r="AJ1279">
        <v>0</v>
      </c>
      <c r="AK1279" s="13">
        <v>45041</v>
      </c>
      <c r="AL1279">
        <v>0</v>
      </c>
      <c r="AM1279" t="s">
        <v>2405</v>
      </c>
      <c r="AN1279" t="s">
        <v>204</v>
      </c>
      <c r="AO1279" s="13">
        <v>45101</v>
      </c>
      <c r="AP1279" s="13">
        <v>45115</v>
      </c>
      <c r="AR1279"/>
      <c r="AS1279">
        <v>3.92</v>
      </c>
      <c r="AT1279" t="s">
        <v>1874</v>
      </c>
    </row>
    <row r="1280" spans="1:46" ht="20.149999999999999" customHeight="1" x14ac:dyDescent="0.35">
      <c r="A1280">
        <v>1279</v>
      </c>
      <c r="B1280" t="s">
        <v>360</v>
      </c>
      <c r="C1280" t="s">
        <v>12008</v>
      </c>
      <c r="D1280" t="s">
        <v>1942</v>
      </c>
      <c r="E1280" t="s">
        <v>98</v>
      </c>
      <c r="G1280" t="s">
        <v>588</v>
      </c>
      <c r="H1280" t="s">
        <v>589</v>
      </c>
      <c r="I1280" t="s">
        <v>640</v>
      </c>
      <c r="J1280" t="s">
        <v>641</v>
      </c>
      <c r="K1280" t="s">
        <v>641</v>
      </c>
      <c r="M1280" t="s">
        <v>207</v>
      </c>
      <c r="N1280">
        <v>0.4</v>
      </c>
      <c r="O1280">
        <v>0.4</v>
      </c>
      <c r="P1280">
        <v>405172</v>
      </c>
      <c r="Q1280">
        <v>1821546</v>
      </c>
      <c r="R1280" s="14">
        <v>44964</v>
      </c>
      <c r="S1280" t="s">
        <v>207</v>
      </c>
      <c r="T1280" s="14">
        <v>44974</v>
      </c>
      <c r="U1280" s="16" t="s">
        <v>1872</v>
      </c>
      <c r="V1280" s="16">
        <v>50</v>
      </c>
      <c r="W1280" s="16" t="s">
        <v>2113</v>
      </c>
      <c r="X1280" t="s">
        <v>207</v>
      </c>
      <c r="Y1280" s="16" t="s">
        <v>1873</v>
      </c>
      <c r="Z1280" s="16" t="s">
        <v>204</v>
      </c>
      <c r="AB1280" s="17">
        <f t="shared" si="176"/>
        <v>40</v>
      </c>
      <c r="AC1280" s="13">
        <v>44998</v>
      </c>
      <c r="AD1280">
        <v>50</v>
      </c>
      <c r="AE1280" s="13">
        <v>44998</v>
      </c>
      <c r="AF1280">
        <v>100</v>
      </c>
      <c r="AG1280" s="13">
        <v>44998</v>
      </c>
      <c r="AH1280">
        <v>2</v>
      </c>
      <c r="AI1280" s="13">
        <v>44994</v>
      </c>
      <c r="AJ1280">
        <v>0</v>
      </c>
      <c r="AK1280" s="13">
        <v>45033</v>
      </c>
      <c r="AL1280">
        <v>0</v>
      </c>
      <c r="AM1280" t="s">
        <v>2405</v>
      </c>
      <c r="AN1280" t="s">
        <v>204</v>
      </c>
      <c r="AO1280" s="13">
        <v>45089</v>
      </c>
      <c r="AP1280" s="13">
        <v>45132</v>
      </c>
      <c r="AR1280"/>
      <c r="AS1280">
        <v>3.04</v>
      </c>
      <c r="AT1280" t="s">
        <v>1874</v>
      </c>
    </row>
    <row r="1281" spans="1:46" ht="20.149999999999999" customHeight="1" x14ac:dyDescent="0.35">
      <c r="A1281">
        <v>1280</v>
      </c>
      <c r="B1281" t="s">
        <v>360</v>
      </c>
      <c r="C1281" t="s">
        <v>12009</v>
      </c>
      <c r="D1281" t="s">
        <v>1011</v>
      </c>
      <c r="E1281" t="s">
        <v>98</v>
      </c>
      <c r="G1281" t="s">
        <v>588</v>
      </c>
      <c r="H1281" t="s">
        <v>589</v>
      </c>
      <c r="I1281" t="s">
        <v>640</v>
      </c>
      <c r="J1281" t="s">
        <v>641</v>
      </c>
      <c r="K1281" t="s">
        <v>641</v>
      </c>
      <c r="M1281" t="s">
        <v>207</v>
      </c>
      <c r="N1281">
        <v>0.5</v>
      </c>
      <c r="O1281">
        <v>0.51</v>
      </c>
      <c r="P1281">
        <v>405189</v>
      </c>
      <c r="Q1281">
        <v>1821547</v>
      </c>
      <c r="R1281" s="14">
        <v>44964</v>
      </c>
      <c r="S1281" t="s">
        <v>207</v>
      </c>
      <c r="T1281" s="14">
        <v>44976</v>
      </c>
      <c r="U1281" s="16" t="s">
        <v>1872</v>
      </c>
      <c r="V1281" s="16">
        <v>60</v>
      </c>
      <c r="W1281" s="16" t="s">
        <v>2113</v>
      </c>
      <c r="X1281" t="s">
        <v>207</v>
      </c>
      <c r="Y1281" s="16" t="s">
        <v>1873</v>
      </c>
      <c r="Z1281" s="16" t="s">
        <v>204</v>
      </c>
      <c r="AB1281" s="17">
        <f t="shared" si="176"/>
        <v>50</v>
      </c>
      <c r="AC1281" s="13">
        <v>44999</v>
      </c>
      <c r="AD1281">
        <v>50</v>
      </c>
      <c r="AE1281" s="13">
        <v>44999</v>
      </c>
      <c r="AF1281">
        <v>100</v>
      </c>
      <c r="AG1281" s="13">
        <v>44999</v>
      </c>
      <c r="AH1281">
        <v>3</v>
      </c>
      <c r="AI1281" s="13">
        <v>44995</v>
      </c>
      <c r="AJ1281">
        <v>0</v>
      </c>
      <c r="AK1281" s="13">
        <v>45035</v>
      </c>
      <c r="AL1281">
        <v>0</v>
      </c>
      <c r="AM1281" t="s">
        <v>2405</v>
      </c>
      <c r="AN1281" t="s">
        <v>204</v>
      </c>
      <c r="AO1281" s="13">
        <v>45102</v>
      </c>
      <c r="AP1281" s="13">
        <v>45109</v>
      </c>
      <c r="AR1281"/>
      <c r="AS1281">
        <v>3.44</v>
      </c>
      <c r="AT1281" t="s">
        <v>1874</v>
      </c>
    </row>
    <row r="1282" spans="1:46" ht="20.149999999999999" customHeight="1" x14ac:dyDescent="0.35">
      <c r="A1282">
        <v>1281</v>
      </c>
      <c r="B1282" t="s">
        <v>360</v>
      </c>
      <c r="C1282" t="s">
        <v>12010</v>
      </c>
      <c r="D1282" t="s">
        <v>1943</v>
      </c>
      <c r="E1282" t="s">
        <v>98</v>
      </c>
      <c r="G1282" t="s">
        <v>588</v>
      </c>
      <c r="H1282" t="s">
        <v>589</v>
      </c>
      <c r="I1282" t="s">
        <v>640</v>
      </c>
      <c r="J1282" t="s">
        <v>641</v>
      </c>
      <c r="K1282" t="s">
        <v>641</v>
      </c>
      <c r="M1282" t="s">
        <v>207</v>
      </c>
      <c r="N1282">
        <v>0.28000000000000003</v>
      </c>
      <c r="O1282">
        <v>0.32</v>
      </c>
      <c r="P1282">
        <v>405185</v>
      </c>
      <c r="Q1282">
        <v>1821548</v>
      </c>
      <c r="R1282" s="14">
        <v>44964</v>
      </c>
      <c r="S1282" t="s">
        <v>207</v>
      </c>
      <c r="T1282" s="14">
        <v>44976</v>
      </c>
      <c r="U1282" s="16" t="s">
        <v>1872</v>
      </c>
      <c r="V1282" s="16">
        <v>40</v>
      </c>
      <c r="W1282" s="16" t="s">
        <v>2113</v>
      </c>
      <c r="X1282" t="s">
        <v>207</v>
      </c>
      <c r="Y1282" s="16" t="s">
        <v>1873</v>
      </c>
      <c r="Z1282" s="16" t="s">
        <v>204</v>
      </c>
      <c r="AB1282" s="17">
        <f t="shared" si="176"/>
        <v>28.000000000000004</v>
      </c>
      <c r="AC1282" s="13">
        <v>45002</v>
      </c>
      <c r="AD1282">
        <v>25</v>
      </c>
      <c r="AE1282" s="13">
        <v>45002</v>
      </c>
      <c r="AF1282">
        <v>50</v>
      </c>
      <c r="AG1282" s="13">
        <v>45002</v>
      </c>
      <c r="AH1282">
        <v>2</v>
      </c>
      <c r="AI1282" s="13">
        <v>44998</v>
      </c>
      <c r="AJ1282">
        <v>0</v>
      </c>
      <c r="AK1282" s="13">
        <v>45036</v>
      </c>
      <c r="AL1282">
        <v>0</v>
      </c>
      <c r="AM1282" t="s">
        <v>2405</v>
      </c>
      <c r="AN1282" t="s">
        <v>204</v>
      </c>
      <c r="AO1282" s="13">
        <v>45085</v>
      </c>
      <c r="AP1282" s="13">
        <v>45121</v>
      </c>
      <c r="AR1282"/>
      <c r="AS1282">
        <v>2.16</v>
      </c>
      <c r="AT1282" t="s">
        <v>1874</v>
      </c>
    </row>
    <row r="1283" spans="1:46" ht="20.149999999999999" customHeight="1" x14ac:dyDescent="0.35">
      <c r="A1283">
        <v>1282</v>
      </c>
      <c r="B1283" t="s">
        <v>360</v>
      </c>
      <c r="C1283" t="s">
        <v>12011</v>
      </c>
      <c r="D1283" t="s">
        <v>1031</v>
      </c>
      <c r="E1283" t="s">
        <v>98</v>
      </c>
      <c r="G1283" t="s">
        <v>588</v>
      </c>
      <c r="H1283" t="s">
        <v>589</v>
      </c>
      <c r="I1283" t="s">
        <v>640</v>
      </c>
      <c r="J1283" t="s">
        <v>641</v>
      </c>
      <c r="K1283" t="s">
        <v>641</v>
      </c>
      <c r="M1283" t="s">
        <v>207</v>
      </c>
      <c r="N1283">
        <v>2.2200000000000002</v>
      </c>
      <c r="O1283">
        <v>2.4700000000000002</v>
      </c>
      <c r="P1283">
        <v>405093</v>
      </c>
      <c r="Q1283">
        <v>1821640</v>
      </c>
      <c r="R1283" s="14">
        <v>44964</v>
      </c>
      <c r="S1283" t="s">
        <v>207</v>
      </c>
      <c r="T1283" s="14">
        <v>44976</v>
      </c>
      <c r="U1283" s="16" t="s">
        <v>1872</v>
      </c>
      <c r="V1283" s="16">
        <v>260</v>
      </c>
      <c r="W1283" s="16" t="s">
        <v>2113</v>
      </c>
      <c r="X1283" t="s">
        <v>207</v>
      </c>
      <c r="Y1283" s="16" t="s">
        <v>1873</v>
      </c>
      <c r="Z1283" s="16" t="s">
        <v>204</v>
      </c>
      <c r="AB1283" s="17">
        <f t="shared" si="176"/>
        <v>222.00000000000003</v>
      </c>
      <c r="AC1283" s="13">
        <v>45003</v>
      </c>
      <c r="AD1283">
        <v>200</v>
      </c>
      <c r="AE1283" s="13">
        <v>45003</v>
      </c>
      <c r="AF1283">
        <v>400</v>
      </c>
      <c r="AG1283" s="13">
        <v>45003</v>
      </c>
      <c r="AH1283">
        <v>7</v>
      </c>
      <c r="AI1283" s="13">
        <v>44999</v>
      </c>
      <c r="AJ1283">
        <v>0</v>
      </c>
      <c r="AK1283" s="13">
        <v>45035</v>
      </c>
      <c r="AL1283">
        <v>0</v>
      </c>
      <c r="AM1283" t="s">
        <v>2405</v>
      </c>
      <c r="AN1283" t="s">
        <v>204</v>
      </c>
      <c r="AO1283" s="13">
        <v>45102</v>
      </c>
      <c r="AP1283" s="13">
        <v>45117</v>
      </c>
      <c r="AR1283"/>
      <c r="AS1283">
        <v>15.92</v>
      </c>
      <c r="AT1283" t="s">
        <v>1874</v>
      </c>
    </row>
    <row r="1284" spans="1:46" ht="20.149999999999999" customHeight="1" x14ac:dyDescent="0.35">
      <c r="A1284">
        <v>1283</v>
      </c>
      <c r="B1284" t="s">
        <v>360</v>
      </c>
      <c r="C1284" t="s">
        <v>12012</v>
      </c>
      <c r="D1284" t="s">
        <v>1944</v>
      </c>
      <c r="E1284" t="s">
        <v>98</v>
      </c>
      <c r="G1284" t="s">
        <v>588</v>
      </c>
      <c r="H1284" t="s">
        <v>589</v>
      </c>
      <c r="I1284" t="s">
        <v>640</v>
      </c>
      <c r="J1284" t="s">
        <v>641</v>
      </c>
      <c r="K1284" t="s">
        <v>641</v>
      </c>
      <c r="M1284" t="s">
        <v>207</v>
      </c>
      <c r="N1284">
        <v>1</v>
      </c>
      <c r="O1284">
        <v>1</v>
      </c>
      <c r="R1284" s="14">
        <v>44964</v>
      </c>
      <c r="S1284" t="s">
        <v>207</v>
      </c>
      <c r="T1284" s="14">
        <v>44976</v>
      </c>
      <c r="U1284" s="16" t="s">
        <v>1872</v>
      </c>
      <c r="V1284" s="16">
        <v>120</v>
      </c>
      <c r="W1284" s="16" t="s">
        <v>2113</v>
      </c>
      <c r="X1284" t="s">
        <v>207</v>
      </c>
      <c r="Y1284" s="16" t="s">
        <v>1873</v>
      </c>
      <c r="Z1284" s="16" t="s">
        <v>204</v>
      </c>
      <c r="AB1284" s="17">
        <f t="shared" ref="AB1284:AB1347" si="177">N1284*100</f>
        <v>100</v>
      </c>
      <c r="AC1284" s="13">
        <v>45004</v>
      </c>
      <c r="AD1284">
        <v>250</v>
      </c>
      <c r="AE1284" s="13">
        <v>45004</v>
      </c>
      <c r="AF1284">
        <v>450</v>
      </c>
      <c r="AG1284" s="13">
        <v>45004</v>
      </c>
      <c r="AH1284">
        <v>6</v>
      </c>
      <c r="AI1284" s="13">
        <v>45000</v>
      </c>
      <c r="AJ1284">
        <v>0</v>
      </c>
      <c r="AK1284" s="13">
        <v>45037</v>
      </c>
      <c r="AL1284">
        <v>0</v>
      </c>
      <c r="AM1284" t="s">
        <v>2405</v>
      </c>
      <c r="AN1284" t="s">
        <v>204</v>
      </c>
      <c r="AO1284" s="13">
        <v>45102</v>
      </c>
      <c r="AP1284" s="13">
        <v>45130</v>
      </c>
      <c r="AR1284"/>
      <c r="AS1284">
        <v>6.96</v>
      </c>
      <c r="AT1284" t="s">
        <v>1874</v>
      </c>
    </row>
    <row r="1285" spans="1:46" ht="20.149999999999999" customHeight="1" x14ac:dyDescent="0.35">
      <c r="A1285">
        <v>1284</v>
      </c>
      <c r="B1285" t="s">
        <v>360</v>
      </c>
      <c r="C1285" t="s">
        <v>12013</v>
      </c>
      <c r="D1285" t="s">
        <v>600</v>
      </c>
      <c r="E1285" t="s">
        <v>98</v>
      </c>
      <c r="G1285" t="s">
        <v>588</v>
      </c>
      <c r="H1285" t="s">
        <v>589</v>
      </c>
      <c r="I1285" t="s">
        <v>1185</v>
      </c>
      <c r="J1285" t="s">
        <v>1945</v>
      </c>
      <c r="K1285" t="s">
        <v>770</v>
      </c>
      <c r="M1285" t="s">
        <v>207</v>
      </c>
      <c r="N1285">
        <v>0.97</v>
      </c>
      <c r="O1285">
        <v>0.97</v>
      </c>
      <c r="P1285">
        <v>407461</v>
      </c>
      <c r="Q1285">
        <v>1820230</v>
      </c>
      <c r="R1285" s="14">
        <v>44982</v>
      </c>
      <c r="S1285" t="s">
        <v>207</v>
      </c>
      <c r="T1285" s="14">
        <v>44990</v>
      </c>
      <c r="U1285" s="16" t="s">
        <v>1872</v>
      </c>
      <c r="V1285" s="16">
        <v>120</v>
      </c>
      <c r="W1285" s="16" t="s">
        <v>2114</v>
      </c>
      <c r="X1285" t="s">
        <v>207</v>
      </c>
      <c r="Y1285" s="16" t="s">
        <v>1873</v>
      </c>
      <c r="Z1285" s="16" t="s">
        <v>204</v>
      </c>
      <c r="AB1285" s="17">
        <f t="shared" si="177"/>
        <v>97</v>
      </c>
      <c r="AC1285" s="13">
        <v>45022</v>
      </c>
      <c r="AD1285">
        <v>100</v>
      </c>
      <c r="AE1285" s="13">
        <v>45022</v>
      </c>
      <c r="AF1285">
        <v>250</v>
      </c>
      <c r="AG1285" s="13">
        <v>45022</v>
      </c>
      <c r="AH1285">
        <v>7</v>
      </c>
      <c r="AI1285" s="13">
        <v>45018</v>
      </c>
      <c r="AJ1285">
        <v>0</v>
      </c>
      <c r="AK1285" s="13">
        <v>45047</v>
      </c>
      <c r="AL1285">
        <v>0</v>
      </c>
      <c r="AM1285" t="s">
        <v>2405</v>
      </c>
      <c r="AN1285" t="s">
        <v>204</v>
      </c>
      <c r="AO1285" s="13">
        <v>45096</v>
      </c>
      <c r="AP1285" s="13">
        <v>45129</v>
      </c>
      <c r="AR1285"/>
      <c r="AS1285">
        <v>7.2</v>
      </c>
      <c r="AT1285" t="s">
        <v>1946</v>
      </c>
    </row>
    <row r="1286" spans="1:46" ht="20.149999999999999" customHeight="1" x14ac:dyDescent="0.35">
      <c r="A1286">
        <v>1285</v>
      </c>
      <c r="B1286" t="s">
        <v>360</v>
      </c>
      <c r="C1286" t="s">
        <v>12014</v>
      </c>
      <c r="D1286" t="s">
        <v>602</v>
      </c>
      <c r="E1286" t="s">
        <v>98</v>
      </c>
      <c r="G1286" t="s">
        <v>588</v>
      </c>
      <c r="H1286" t="s">
        <v>589</v>
      </c>
      <c r="I1286" t="s">
        <v>1185</v>
      </c>
      <c r="J1286" t="s">
        <v>1945</v>
      </c>
      <c r="K1286" t="s">
        <v>770</v>
      </c>
      <c r="M1286" t="s">
        <v>207</v>
      </c>
      <c r="N1286">
        <v>0.97</v>
      </c>
      <c r="O1286">
        <v>0.97</v>
      </c>
      <c r="P1286">
        <v>407666</v>
      </c>
      <c r="Q1286">
        <v>1820240</v>
      </c>
      <c r="R1286" s="14">
        <v>44982</v>
      </c>
      <c r="S1286" t="s">
        <v>207</v>
      </c>
      <c r="T1286" s="14">
        <v>44990</v>
      </c>
      <c r="U1286" s="16" t="s">
        <v>1872</v>
      </c>
      <c r="V1286" s="16">
        <v>120</v>
      </c>
      <c r="W1286" s="16" t="s">
        <v>2114</v>
      </c>
      <c r="X1286" t="s">
        <v>207</v>
      </c>
      <c r="Y1286" s="16" t="s">
        <v>1873</v>
      </c>
      <c r="Z1286" s="16" t="s">
        <v>204</v>
      </c>
      <c r="AB1286" s="17">
        <f t="shared" si="177"/>
        <v>97</v>
      </c>
      <c r="AC1286" s="13">
        <v>45020</v>
      </c>
      <c r="AD1286">
        <v>100</v>
      </c>
      <c r="AE1286" s="13">
        <v>45020</v>
      </c>
      <c r="AF1286">
        <v>250</v>
      </c>
      <c r="AG1286" s="13">
        <v>45020</v>
      </c>
      <c r="AH1286">
        <v>7</v>
      </c>
      <c r="AI1286" s="13">
        <v>45017</v>
      </c>
      <c r="AJ1286">
        <v>0</v>
      </c>
      <c r="AK1286" s="13">
        <v>45047</v>
      </c>
      <c r="AL1286">
        <v>0</v>
      </c>
      <c r="AM1286" t="s">
        <v>2405</v>
      </c>
      <c r="AN1286" t="s">
        <v>204</v>
      </c>
      <c r="AO1286" s="13">
        <v>45102</v>
      </c>
      <c r="AP1286" s="13">
        <v>45111</v>
      </c>
      <c r="AR1286"/>
      <c r="AS1286">
        <v>7.5</v>
      </c>
      <c r="AT1286" t="s">
        <v>1946</v>
      </c>
    </row>
    <row r="1287" spans="1:46" ht="20.149999999999999" customHeight="1" x14ac:dyDescent="0.35">
      <c r="A1287">
        <v>1286</v>
      </c>
      <c r="B1287" t="s">
        <v>360</v>
      </c>
      <c r="C1287" t="s">
        <v>12015</v>
      </c>
      <c r="D1287" t="s">
        <v>603</v>
      </c>
      <c r="E1287" t="s">
        <v>98</v>
      </c>
      <c r="G1287" t="s">
        <v>588</v>
      </c>
      <c r="H1287" t="s">
        <v>589</v>
      </c>
      <c r="I1287" t="s">
        <v>1185</v>
      </c>
      <c r="J1287" t="s">
        <v>1945</v>
      </c>
      <c r="K1287" t="s">
        <v>770</v>
      </c>
      <c r="M1287" t="s">
        <v>207</v>
      </c>
      <c r="N1287">
        <v>0.97</v>
      </c>
      <c r="O1287">
        <v>0.97</v>
      </c>
      <c r="P1287">
        <v>407766</v>
      </c>
      <c r="Q1287">
        <v>1820348</v>
      </c>
      <c r="R1287" s="14">
        <v>44982</v>
      </c>
      <c r="S1287" t="s">
        <v>207</v>
      </c>
      <c r="T1287" s="14">
        <v>44989</v>
      </c>
      <c r="U1287" s="16" t="s">
        <v>1872</v>
      </c>
      <c r="V1287" s="16">
        <v>120</v>
      </c>
      <c r="W1287" s="16" t="s">
        <v>2114</v>
      </c>
      <c r="X1287" t="s">
        <v>207</v>
      </c>
      <c r="Y1287" s="16" t="s">
        <v>1873</v>
      </c>
      <c r="Z1287" s="16" t="s">
        <v>204</v>
      </c>
      <c r="AB1287" s="17">
        <f t="shared" si="177"/>
        <v>97</v>
      </c>
      <c r="AC1287" s="13">
        <v>45020</v>
      </c>
      <c r="AD1287">
        <v>100</v>
      </c>
      <c r="AE1287" s="13">
        <v>45020</v>
      </c>
      <c r="AF1287">
        <v>250</v>
      </c>
      <c r="AG1287" s="13">
        <v>45020</v>
      </c>
      <c r="AH1287">
        <v>7</v>
      </c>
      <c r="AI1287" s="13">
        <v>45017</v>
      </c>
      <c r="AJ1287">
        <v>0</v>
      </c>
      <c r="AK1287" s="13">
        <v>45049</v>
      </c>
      <c r="AL1287">
        <v>0</v>
      </c>
      <c r="AM1287" t="s">
        <v>2405</v>
      </c>
      <c r="AN1287" t="s">
        <v>204</v>
      </c>
      <c r="AO1287" s="13">
        <v>45092</v>
      </c>
      <c r="AP1287" s="13">
        <v>45109</v>
      </c>
      <c r="AR1287"/>
      <c r="AS1287">
        <v>7.1</v>
      </c>
      <c r="AT1287" t="s">
        <v>1946</v>
      </c>
    </row>
    <row r="1288" spans="1:46" ht="20.149999999999999" customHeight="1" x14ac:dyDescent="0.35">
      <c r="A1288">
        <v>1287</v>
      </c>
      <c r="B1288" t="s">
        <v>360</v>
      </c>
      <c r="C1288" t="s">
        <v>12016</v>
      </c>
      <c r="D1288" t="s">
        <v>605</v>
      </c>
      <c r="E1288" t="s">
        <v>98</v>
      </c>
      <c r="G1288" t="s">
        <v>588</v>
      </c>
      <c r="H1288" t="s">
        <v>589</v>
      </c>
      <c r="I1288" t="s">
        <v>1185</v>
      </c>
      <c r="J1288" t="s">
        <v>1945</v>
      </c>
      <c r="K1288" t="s">
        <v>770</v>
      </c>
      <c r="M1288" t="s">
        <v>207</v>
      </c>
      <c r="N1288">
        <v>0.9</v>
      </c>
      <c r="O1288">
        <v>0.9</v>
      </c>
      <c r="P1288">
        <v>407344</v>
      </c>
      <c r="Q1288">
        <v>1820067</v>
      </c>
      <c r="R1288" s="14">
        <v>44982</v>
      </c>
      <c r="S1288" t="s">
        <v>207</v>
      </c>
      <c r="T1288" s="14">
        <v>44990</v>
      </c>
      <c r="U1288" s="16" t="s">
        <v>1872</v>
      </c>
      <c r="V1288" s="16">
        <v>120</v>
      </c>
      <c r="W1288" s="16" t="s">
        <v>2114</v>
      </c>
      <c r="X1288" t="s">
        <v>207</v>
      </c>
      <c r="Y1288" s="16" t="s">
        <v>1873</v>
      </c>
      <c r="Z1288" s="16" t="s">
        <v>204</v>
      </c>
      <c r="AB1288" s="17">
        <f t="shared" si="177"/>
        <v>90</v>
      </c>
      <c r="AC1288" s="13">
        <v>45024</v>
      </c>
      <c r="AD1288">
        <v>50</v>
      </c>
      <c r="AE1288" s="13">
        <v>45024</v>
      </c>
      <c r="AF1288">
        <v>150</v>
      </c>
      <c r="AG1288" s="13">
        <v>45024</v>
      </c>
      <c r="AH1288">
        <v>6</v>
      </c>
      <c r="AI1288" s="13">
        <v>45020</v>
      </c>
      <c r="AJ1288">
        <v>0</v>
      </c>
      <c r="AK1288" s="13">
        <v>45056</v>
      </c>
      <c r="AL1288">
        <v>0</v>
      </c>
      <c r="AM1288" t="s">
        <v>2405</v>
      </c>
      <c r="AN1288" t="s">
        <v>204</v>
      </c>
      <c r="AO1288" s="13">
        <v>45088</v>
      </c>
      <c r="AP1288" s="13">
        <v>45121</v>
      </c>
      <c r="AR1288"/>
      <c r="AS1288">
        <v>6.9</v>
      </c>
      <c r="AT1288" t="s">
        <v>1946</v>
      </c>
    </row>
    <row r="1289" spans="1:46" ht="20.149999999999999" customHeight="1" x14ac:dyDescent="0.35">
      <c r="A1289">
        <v>1288</v>
      </c>
      <c r="B1289" t="s">
        <v>360</v>
      </c>
      <c r="C1289" t="s">
        <v>12017</v>
      </c>
      <c r="D1289" t="s">
        <v>607</v>
      </c>
      <c r="E1289" t="s">
        <v>98</v>
      </c>
      <c r="G1289" t="s">
        <v>588</v>
      </c>
      <c r="H1289" t="s">
        <v>589</v>
      </c>
      <c r="I1289" t="s">
        <v>1185</v>
      </c>
      <c r="J1289" t="s">
        <v>1945</v>
      </c>
      <c r="K1289" t="s">
        <v>770</v>
      </c>
      <c r="M1289" t="s">
        <v>207</v>
      </c>
      <c r="N1289">
        <v>0.97</v>
      </c>
      <c r="O1289">
        <v>0.97</v>
      </c>
      <c r="P1289">
        <v>407561</v>
      </c>
      <c r="Q1289">
        <v>1820321</v>
      </c>
      <c r="R1289" s="14">
        <v>44982</v>
      </c>
      <c r="S1289" t="s">
        <v>207</v>
      </c>
      <c r="T1289" s="14">
        <v>44990</v>
      </c>
      <c r="U1289" s="16" t="s">
        <v>1872</v>
      </c>
      <c r="V1289" s="16">
        <v>120</v>
      </c>
      <c r="W1289" s="16" t="s">
        <v>2114</v>
      </c>
      <c r="X1289" t="s">
        <v>207</v>
      </c>
      <c r="Y1289" s="16" t="s">
        <v>1873</v>
      </c>
      <c r="Z1289" s="16" t="s">
        <v>204</v>
      </c>
      <c r="AB1289" s="17">
        <f t="shared" si="177"/>
        <v>97</v>
      </c>
      <c r="AC1289" s="13">
        <v>45019</v>
      </c>
      <c r="AD1289">
        <v>100</v>
      </c>
      <c r="AE1289" s="13">
        <v>45019</v>
      </c>
      <c r="AF1289">
        <v>250</v>
      </c>
      <c r="AG1289" s="13">
        <v>45019</v>
      </c>
      <c r="AH1289">
        <v>7</v>
      </c>
      <c r="AI1289" s="13">
        <v>45014</v>
      </c>
      <c r="AJ1289">
        <v>0</v>
      </c>
      <c r="AK1289" s="13">
        <v>45051</v>
      </c>
      <c r="AL1289">
        <v>0</v>
      </c>
      <c r="AM1289" t="s">
        <v>2405</v>
      </c>
      <c r="AN1289" t="s">
        <v>204</v>
      </c>
      <c r="AO1289" s="13">
        <v>45088</v>
      </c>
      <c r="AP1289" s="13">
        <v>45114</v>
      </c>
      <c r="AR1289"/>
      <c r="AS1289">
        <v>6.4</v>
      </c>
      <c r="AT1289" t="s">
        <v>1946</v>
      </c>
    </row>
    <row r="1290" spans="1:46" ht="20.149999999999999" customHeight="1" x14ac:dyDescent="0.35">
      <c r="A1290">
        <v>1289</v>
      </c>
      <c r="B1290" t="s">
        <v>360</v>
      </c>
      <c r="C1290" t="s">
        <v>12018</v>
      </c>
      <c r="D1290" t="s">
        <v>1947</v>
      </c>
      <c r="E1290" t="s">
        <v>98</v>
      </c>
      <c r="G1290" t="s">
        <v>588</v>
      </c>
      <c r="H1290" t="s">
        <v>589</v>
      </c>
      <c r="I1290" t="s">
        <v>1185</v>
      </c>
      <c r="J1290" t="s">
        <v>1945</v>
      </c>
      <c r="K1290" t="s">
        <v>770</v>
      </c>
      <c r="M1290" t="s">
        <v>207</v>
      </c>
      <c r="N1290">
        <v>0.97</v>
      </c>
      <c r="O1290">
        <v>0.97</v>
      </c>
      <c r="P1290">
        <v>407392</v>
      </c>
      <c r="Q1290">
        <v>1820177</v>
      </c>
      <c r="R1290" s="14">
        <v>44982</v>
      </c>
      <c r="S1290" t="s">
        <v>207</v>
      </c>
      <c r="T1290" s="14">
        <v>44991</v>
      </c>
      <c r="U1290" s="16" t="s">
        <v>1872</v>
      </c>
      <c r="V1290" s="16">
        <v>120</v>
      </c>
      <c r="W1290" s="16" t="s">
        <v>2114</v>
      </c>
      <c r="X1290" t="s">
        <v>207</v>
      </c>
      <c r="Y1290" s="16" t="s">
        <v>1873</v>
      </c>
      <c r="Z1290" s="16" t="s">
        <v>204</v>
      </c>
      <c r="AB1290" s="17">
        <f t="shared" si="177"/>
        <v>97</v>
      </c>
      <c r="AC1290" s="13">
        <v>45021</v>
      </c>
      <c r="AD1290">
        <v>100</v>
      </c>
      <c r="AE1290" s="13">
        <v>45021</v>
      </c>
      <c r="AF1290">
        <v>250</v>
      </c>
      <c r="AG1290" s="13">
        <v>45021</v>
      </c>
      <c r="AH1290">
        <v>7</v>
      </c>
      <c r="AI1290" s="13">
        <v>45017</v>
      </c>
      <c r="AJ1290">
        <v>0</v>
      </c>
      <c r="AK1290" s="13">
        <v>45054</v>
      </c>
      <c r="AL1290">
        <v>0</v>
      </c>
      <c r="AM1290" t="s">
        <v>2405</v>
      </c>
      <c r="AN1290" t="s">
        <v>204</v>
      </c>
      <c r="AO1290" s="13">
        <v>45082</v>
      </c>
      <c r="AP1290" s="13">
        <v>45127</v>
      </c>
      <c r="AR1290"/>
      <c r="AS1290">
        <v>7.3</v>
      </c>
      <c r="AT1290" t="s">
        <v>1946</v>
      </c>
    </row>
    <row r="1291" spans="1:46" ht="20.149999999999999" customHeight="1" x14ac:dyDescent="0.35">
      <c r="A1291">
        <v>1290</v>
      </c>
      <c r="B1291" t="s">
        <v>360</v>
      </c>
      <c r="C1291" t="s">
        <v>12019</v>
      </c>
      <c r="D1291" t="s">
        <v>1948</v>
      </c>
      <c r="E1291" t="s">
        <v>98</v>
      </c>
      <c r="G1291" t="s">
        <v>588</v>
      </c>
      <c r="H1291" t="s">
        <v>589</v>
      </c>
      <c r="I1291" t="s">
        <v>1185</v>
      </c>
      <c r="J1291" t="s">
        <v>1945</v>
      </c>
      <c r="K1291" t="s">
        <v>770</v>
      </c>
      <c r="M1291" t="s">
        <v>207</v>
      </c>
      <c r="N1291">
        <v>0.97</v>
      </c>
      <c r="O1291">
        <v>0.97</v>
      </c>
      <c r="P1291">
        <v>407531</v>
      </c>
      <c r="Q1291">
        <v>1819980</v>
      </c>
      <c r="R1291" s="14">
        <v>44982</v>
      </c>
      <c r="S1291" t="s">
        <v>207</v>
      </c>
      <c r="T1291" s="14">
        <v>44991</v>
      </c>
      <c r="U1291" s="16" t="s">
        <v>1872</v>
      </c>
      <c r="V1291" s="16">
        <v>120</v>
      </c>
      <c r="W1291" s="16" t="s">
        <v>2114</v>
      </c>
      <c r="X1291" t="s">
        <v>207</v>
      </c>
      <c r="Y1291" s="16" t="s">
        <v>1873</v>
      </c>
      <c r="Z1291" s="16" t="s">
        <v>204</v>
      </c>
      <c r="AB1291" s="17">
        <f t="shared" si="177"/>
        <v>97</v>
      </c>
      <c r="AC1291" s="13">
        <v>45026</v>
      </c>
      <c r="AD1291">
        <v>100</v>
      </c>
      <c r="AE1291" s="13">
        <v>45026</v>
      </c>
      <c r="AF1291">
        <v>250</v>
      </c>
      <c r="AG1291" s="13">
        <v>45026</v>
      </c>
      <c r="AH1291">
        <v>7</v>
      </c>
      <c r="AI1291" s="13">
        <v>45021</v>
      </c>
      <c r="AJ1291">
        <v>0</v>
      </c>
      <c r="AK1291" s="13">
        <v>45055</v>
      </c>
      <c r="AL1291">
        <v>0</v>
      </c>
      <c r="AM1291" t="s">
        <v>2405</v>
      </c>
      <c r="AN1291" t="s">
        <v>204</v>
      </c>
      <c r="AO1291" s="13">
        <v>45100</v>
      </c>
      <c r="AP1291" s="13">
        <v>45115</v>
      </c>
      <c r="AR1291"/>
      <c r="AS1291">
        <v>6.7</v>
      </c>
      <c r="AT1291" t="s">
        <v>1946</v>
      </c>
    </row>
    <row r="1292" spans="1:46" ht="20.149999999999999" customHeight="1" x14ac:dyDescent="0.35">
      <c r="A1292">
        <v>1291</v>
      </c>
      <c r="B1292" t="s">
        <v>360</v>
      </c>
      <c r="C1292" t="s">
        <v>12020</v>
      </c>
      <c r="D1292" t="s">
        <v>609</v>
      </c>
      <c r="E1292" t="s">
        <v>93</v>
      </c>
      <c r="G1292" t="s">
        <v>588</v>
      </c>
      <c r="H1292" t="s">
        <v>589</v>
      </c>
      <c r="I1292" t="s">
        <v>1185</v>
      </c>
      <c r="J1292" t="s">
        <v>1945</v>
      </c>
      <c r="K1292" t="s">
        <v>770</v>
      </c>
      <c r="M1292" t="s">
        <v>207</v>
      </c>
      <c r="N1292">
        <v>0.33</v>
      </c>
      <c r="O1292">
        <v>0.33</v>
      </c>
      <c r="P1292">
        <v>407643</v>
      </c>
      <c r="Q1292">
        <v>1820231</v>
      </c>
      <c r="R1292" s="14">
        <v>44982</v>
      </c>
      <c r="S1292" t="s">
        <v>207</v>
      </c>
      <c r="T1292" s="14">
        <v>44990</v>
      </c>
      <c r="U1292" s="16" t="s">
        <v>1872</v>
      </c>
      <c r="V1292" s="16">
        <v>120</v>
      </c>
      <c r="W1292" s="16" t="s">
        <v>2114</v>
      </c>
      <c r="X1292" t="s">
        <v>207</v>
      </c>
      <c r="Y1292" s="16" t="s">
        <v>1873</v>
      </c>
      <c r="Z1292" s="16" t="s">
        <v>204</v>
      </c>
      <c r="AB1292" s="17">
        <f t="shared" si="177"/>
        <v>33</v>
      </c>
      <c r="AC1292" s="13">
        <v>45026</v>
      </c>
      <c r="AD1292">
        <v>50</v>
      </c>
      <c r="AE1292" s="13">
        <v>45026</v>
      </c>
      <c r="AF1292">
        <v>150</v>
      </c>
      <c r="AG1292" s="13">
        <v>45026</v>
      </c>
      <c r="AH1292">
        <v>5</v>
      </c>
      <c r="AI1292" s="13">
        <v>45021</v>
      </c>
      <c r="AJ1292">
        <v>0</v>
      </c>
      <c r="AK1292" s="13">
        <v>45056</v>
      </c>
      <c r="AL1292">
        <v>0</v>
      </c>
      <c r="AM1292" t="s">
        <v>2405</v>
      </c>
      <c r="AN1292" t="s">
        <v>204</v>
      </c>
      <c r="AO1292" s="13">
        <v>45100</v>
      </c>
      <c r="AP1292" s="13">
        <v>45118</v>
      </c>
      <c r="AR1292"/>
      <c r="AS1292">
        <v>7.3</v>
      </c>
      <c r="AT1292" t="s">
        <v>1946</v>
      </c>
    </row>
    <row r="1293" spans="1:46" ht="20.149999999999999" customHeight="1" x14ac:dyDescent="0.35">
      <c r="A1293">
        <v>1292</v>
      </c>
      <c r="B1293" t="s">
        <v>360</v>
      </c>
      <c r="C1293" t="s">
        <v>12021</v>
      </c>
      <c r="D1293" t="s">
        <v>610</v>
      </c>
      <c r="E1293" t="s">
        <v>93</v>
      </c>
      <c r="G1293" t="s">
        <v>588</v>
      </c>
      <c r="H1293" t="s">
        <v>589</v>
      </c>
      <c r="I1293" t="s">
        <v>1185</v>
      </c>
      <c r="J1293" t="s">
        <v>1945</v>
      </c>
      <c r="K1293" t="s">
        <v>770</v>
      </c>
      <c r="M1293" t="s">
        <v>207</v>
      </c>
      <c r="N1293">
        <v>0.34</v>
      </c>
      <c r="O1293">
        <v>0.34</v>
      </c>
      <c r="P1293">
        <v>407604</v>
      </c>
      <c r="Q1293">
        <v>1819992</v>
      </c>
      <c r="R1293" s="14">
        <v>44982</v>
      </c>
      <c r="S1293" t="s">
        <v>207</v>
      </c>
      <c r="T1293" s="14">
        <v>44991</v>
      </c>
      <c r="U1293" s="16" t="s">
        <v>1872</v>
      </c>
      <c r="V1293" s="16">
        <v>120</v>
      </c>
      <c r="W1293" s="16" t="s">
        <v>2114</v>
      </c>
      <c r="X1293" t="s">
        <v>207</v>
      </c>
      <c r="Y1293" s="16" t="s">
        <v>1873</v>
      </c>
      <c r="Z1293" s="16" t="s">
        <v>204</v>
      </c>
      <c r="AB1293" s="17">
        <f t="shared" si="177"/>
        <v>34</v>
      </c>
      <c r="AC1293" s="13">
        <v>45024</v>
      </c>
      <c r="AD1293">
        <v>50</v>
      </c>
      <c r="AE1293" s="13">
        <v>45024</v>
      </c>
      <c r="AF1293">
        <v>150</v>
      </c>
      <c r="AG1293" s="13">
        <v>45024</v>
      </c>
      <c r="AH1293">
        <v>5</v>
      </c>
      <c r="AI1293" s="13">
        <v>45019</v>
      </c>
      <c r="AJ1293">
        <v>0</v>
      </c>
      <c r="AK1293" s="13">
        <v>45057</v>
      </c>
      <c r="AL1293">
        <v>0</v>
      </c>
      <c r="AM1293" t="s">
        <v>2405</v>
      </c>
      <c r="AN1293" t="s">
        <v>204</v>
      </c>
      <c r="AO1293" s="13">
        <v>45108</v>
      </c>
      <c r="AP1293" s="13">
        <v>45122</v>
      </c>
      <c r="AR1293"/>
      <c r="AS1293">
        <v>2.4</v>
      </c>
      <c r="AT1293" t="s">
        <v>1946</v>
      </c>
    </row>
    <row r="1294" spans="1:46" ht="20.149999999999999" customHeight="1" x14ac:dyDescent="0.35">
      <c r="A1294">
        <v>1293</v>
      </c>
      <c r="B1294" t="s">
        <v>360</v>
      </c>
      <c r="C1294" t="s">
        <v>12022</v>
      </c>
      <c r="D1294" t="s">
        <v>604</v>
      </c>
      <c r="E1294" t="s">
        <v>98</v>
      </c>
      <c r="G1294" t="s">
        <v>588</v>
      </c>
      <c r="H1294" t="s">
        <v>589</v>
      </c>
      <c r="I1294" t="s">
        <v>1185</v>
      </c>
      <c r="J1294" t="s">
        <v>1945</v>
      </c>
      <c r="K1294" t="s">
        <v>770</v>
      </c>
      <c r="M1294" t="s">
        <v>207</v>
      </c>
      <c r="N1294">
        <v>0.97</v>
      </c>
      <c r="O1294">
        <v>0.97</v>
      </c>
      <c r="P1294">
        <v>407368</v>
      </c>
      <c r="Q1294">
        <v>1820020</v>
      </c>
      <c r="R1294" s="14">
        <v>44982</v>
      </c>
      <c r="S1294" t="s">
        <v>207</v>
      </c>
      <c r="T1294" s="14">
        <v>44992</v>
      </c>
      <c r="U1294" s="16" t="s">
        <v>1872</v>
      </c>
      <c r="V1294" s="16">
        <v>120</v>
      </c>
      <c r="W1294" s="16" t="s">
        <v>2114</v>
      </c>
      <c r="X1294" t="s">
        <v>207</v>
      </c>
      <c r="Y1294" s="16" t="s">
        <v>1873</v>
      </c>
      <c r="Z1294" s="16" t="s">
        <v>204</v>
      </c>
      <c r="AB1294" s="17">
        <f t="shared" si="177"/>
        <v>97</v>
      </c>
      <c r="AC1294" s="13">
        <v>45026</v>
      </c>
      <c r="AD1294">
        <v>100</v>
      </c>
      <c r="AE1294" s="13">
        <v>45026</v>
      </c>
      <c r="AF1294">
        <v>250</v>
      </c>
      <c r="AG1294" s="13">
        <v>45026</v>
      </c>
      <c r="AH1294">
        <v>7</v>
      </c>
      <c r="AI1294" s="13">
        <v>45020</v>
      </c>
      <c r="AJ1294">
        <v>0</v>
      </c>
      <c r="AK1294" s="13">
        <v>45059</v>
      </c>
      <c r="AL1294">
        <v>0</v>
      </c>
      <c r="AM1294" t="s">
        <v>2405</v>
      </c>
      <c r="AN1294" t="s">
        <v>204</v>
      </c>
      <c r="AO1294" s="13">
        <v>45093</v>
      </c>
      <c r="AP1294" s="13">
        <v>45116</v>
      </c>
      <c r="AR1294"/>
      <c r="AS1294">
        <v>2.4</v>
      </c>
      <c r="AT1294" t="s">
        <v>1946</v>
      </c>
    </row>
    <row r="1295" spans="1:46" ht="20.149999999999999" customHeight="1" x14ac:dyDescent="0.35">
      <c r="A1295">
        <v>1294</v>
      </c>
      <c r="B1295" t="s">
        <v>360</v>
      </c>
      <c r="C1295" t="s">
        <v>12023</v>
      </c>
      <c r="D1295" t="s">
        <v>611</v>
      </c>
      <c r="E1295" t="s">
        <v>98</v>
      </c>
      <c r="G1295" t="s">
        <v>588</v>
      </c>
      <c r="H1295" t="s">
        <v>589</v>
      </c>
      <c r="I1295" t="s">
        <v>1185</v>
      </c>
      <c r="J1295" t="s">
        <v>1945</v>
      </c>
      <c r="K1295" t="s">
        <v>770</v>
      </c>
      <c r="M1295" t="s">
        <v>207</v>
      </c>
      <c r="N1295">
        <v>0.93</v>
      </c>
      <c r="O1295">
        <v>0.93</v>
      </c>
      <c r="P1295">
        <v>407865</v>
      </c>
      <c r="Q1295">
        <v>1820328</v>
      </c>
      <c r="R1295" s="14">
        <v>44982</v>
      </c>
      <c r="S1295" t="s">
        <v>207</v>
      </c>
      <c r="T1295" s="14">
        <v>44992</v>
      </c>
      <c r="U1295" s="16" t="s">
        <v>1872</v>
      </c>
      <c r="V1295" s="16">
        <v>120</v>
      </c>
      <c r="W1295" s="16" t="s">
        <v>2114</v>
      </c>
      <c r="X1295" t="s">
        <v>207</v>
      </c>
      <c r="Y1295" s="16" t="s">
        <v>1873</v>
      </c>
      <c r="Z1295" s="16" t="s">
        <v>204</v>
      </c>
      <c r="AB1295" s="17">
        <f t="shared" si="177"/>
        <v>93</v>
      </c>
      <c r="AC1295" s="13">
        <v>45025</v>
      </c>
      <c r="AD1295">
        <v>100</v>
      </c>
      <c r="AE1295" s="13">
        <v>45025</v>
      </c>
      <c r="AF1295">
        <v>250</v>
      </c>
      <c r="AG1295" s="13">
        <v>45025</v>
      </c>
      <c r="AH1295">
        <v>7</v>
      </c>
      <c r="AI1295" s="13">
        <v>45020</v>
      </c>
      <c r="AJ1295">
        <v>0</v>
      </c>
      <c r="AK1295" s="13">
        <v>45057</v>
      </c>
      <c r="AL1295">
        <v>0</v>
      </c>
      <c r="AM1295" t="s">
        <v>2405</v>
      </c>
      <c r="AN1295" t="s">
        <v>204</v>
      </c>
      <c r="AO1295" s="13">
        <v>45091</v>
      </c>
      <c r="AP1295" s="13">
        <v>45109</v>
      </c>
      <c r="AR1295"/>
      <c r="AS1295">
        <v>7.04</v>
      </c>
      <c r="AT1295" t="s">
        <v>1946</v>
      </c>
    </row>
    <row r="1296" spans="1:46" ht="20.149999999999999" customHeight="1" x14ac:dyDescent="0.35">
      <c r="A1296">
        <v>1295</v>
      </c>
      <c r="B1296" t="s">
        <v>360</v>
      </c>
      <c r="C1296" t="s">
        <v>12024</v>
      </c>
      <c r="D1296" t="s">
        <v>1949</v>
      </c>
      <c r="E1296" t="s">
        <v>98</v>
      </c>
      <c r="G1296" t="s">
        <v>588</v>
      </c>
      <c r="H1296" t="s">
        <v>589</v>
      </c>
      <c r="I1296" t="s">
        <v>1185</v>
      </c>
      <c r="J1296" t="s">
        <v>1945</v>
      </c>
      <c r="K1296" t="s">
        <v>770</v>
      </c>
      <c r="M1296" t="s">
        <v>207</v>
      </c>
      <c r="N1296">
        <v>0.63</v>
      </c>
      <c r="O1296">
        <v>0.63</v>
      </c>
      <c r="P1296">
        <v>407703</v>
      </c>
      <c r="Q1296">
        <v>1820187</v>
      </c>
      <c r="R1296" s="14">
        <v>44982</v>
      </c>
      <c r="S1296" t="s">
        <v>207</v>
      </c>
      <c r="T1296" s="14">
        <v>44992</v>
      </c>
      <c r="U1296" s="16" t="s">
        <v>1872</v>
      </c>
      <c r="V1296" s="16">
        <v>120</v>
      </c>
      <c r="W1296" s="16" t="s">
        <v>2114</v>
      </c>
      <c r="X1296" t="s">
        <v>207</v>
      </c>
      <c r="Y1296" s="16" t="s">
        <v>1873</v>
      </c>
      <c r="Z1296" s="16" t="s">
        <v>204</v>
      </c>
      <c r="AB1296" s="17">
        <f t="shared" si="177"/>
        <v>63</v>
      </c>
      <c r="AC1296" s="13">
        <v>45026</v>
      </c>
      <c r="AD1296">
        <v>50</v>
      </c>
      <c r="AE1296" s="13">
        <v>45026</v>
      </c>
      <c r="AF1296">
        <v>150</v>
      </c>
      <c r="AG1296" s="13">
        <v>45026</v>
      </c>
      <c r="AH1296">
        <v>6</v>
      </c>
      <c r="AI1296" s="13">
        <v>45020</v>
      </c>
      <c r="AJ1296">
        <v>0</v>
      </c>
      <c r="AK1296" s="13">
        <v>45056</v>
      </c>
      <c r="AL1296">
        <v>0</v>
      </c>
      <c r="AM1296" t="s">
        <v>2405</v>
      </c>
      <c r="AN1296" t="s">
        <v>204</v>
      </c>
      <c r="AO1296" s="13">
        <v>45103</v>
      </c>
      <c r="AP1296" s="13">
        <v>45115</v>
      </c>
      <c r="AR1296"/>
      <c r="AS1296">
        <v>4.7</v>
      </c>
      <c r="AT1296" t="s">
        <v>1946</v>
      </c>
    </row>
    <row r="1297" spans="1:46" ht="20.149999999999999" customHeight="1" x14ac:dyDescent="0.35">
      <c r="A1297">
        <v>1296</v>
      </c>
      <c r="B1297" t="s">
        <v>360</v>
      </c>
      <c r="C1297" t="s">
        <v>12025</v>
      </c>
      <c r="D1297" t="s">
        <v>613</v>
      </c>
      <c r="E1297" t="s">
        <v>98</v>
      </c>
      <c r="G1297" t="s">
        <v>588</v>
      </c>
      <c r="H1297" t="s">
        <v>589</v>
      </c>
      <c r="I1297" t="s">
        <v>1185</v>
      </c>
      <c r="J1297" t="s">
        <v>1945</v>
      </c>
      <c r="K1297" t="s">
        <v>770</v>
      </c>
      <c r="M1297" t="s">
        <v>207</v>
      </c>
      <c r="N1297">
        <v>0.97</v>
      </c>
      <c r="O1297">
        <v>0.97</v>
      </c>
      <c r="P1297">
        <v>407700</v>
      </c>
      <c r="Q1297">
        <v>1820037</v>
      </c>
      <c r="R1297" s="14">
        <v>44982</v>
      </c>
      <c r="S1297" t="s">
        <v>207</v>
      </c>
      <c r="T1297" s="14">
        <v>44994</v>
      </c>
      <c r="U1297" s="16" t="s">
        <v>1872</v>
      </c>
      <c r="V1297" s="16">
        <v>120</v>
      </c>
      <c r="W1297" s="16" t="s">
        <v>2114</v>
      </c>
      <c r="X1297" t="s">
        <v>207</v>
      </c>
      <c r="Y1297" s="16" t="s">
        <v>1873</v>
      </c>
      <c r="Z1297" s="16" t="s">
        <v>204</v>
      </c>
      <c r="AB1297" s="17">
        <f t="shared" si="177"/>
        <v>97</v>
      </c>
      <c r="AC1297" s="13">
        <v>45027</v>
      </c>
      <c r="AD1297">
        <v>100</v>
      </c>
      <c r="AE1297" s="13">
        <v>45027</v>
      </c>
      <c r="AF1297">
        <v>250</v>
      </c>
      <c r="AG1297" s="13">
        <v>45027</v>
      </c>
      <c r="AH1297">
        <v>7</v>
      </c>
      <c r="AI1297" s="13">
        <v>45021</v>
      </c>
      <c r="AJ1297">
        <v>0</v>
      </c>
      <c r="AK1297" s="13">
        <v>45059</v>
      </c>
      <c r="AL1297">
        <v>0</v>
      </c>
      <c r="AM1297" t="s">
        <v>2405</v>
      </c>
      <c r="AN1297" t="s">
        <v>204</v>
      </c>
      <c r="AO1297" s="13">
        <v>45102</v>
      </c>
      <c r="AP1297" s="13">
        <v>45117</v>
      </c>
      <c r="AR1297"/>
      <c r="AS1297">
        <v>7.3</v>
      </c>
      <c r="AT1297" t="s">
        <v>1946</v>
      </c>
    </row>
    <row r="1298" spans="1:46" ht="20.149999999999999" customHeight="1" x14ac:dyDescent="0.35">
      <c r="A1298">
        <v>1297</v>
      </c>
      <c r="B1298" t="s">
        <v>360</v>
      </c>
      <c r="C1298" t="s">
        <v>12026</v>
      </c>
      <c r="D1298" t="s">
        <v>614</v>
      </c>
      <c r="E1298" t="s">
        <v>98</v>
      </c>
      <c r="G1298" t="s">
        <v>588</v>
      </c>
      <c r="H1298" t="s">
        <v>589</v>
      </c>
      <c r="I1298" t="s">
        <v>1185</v>
      </c>
      <c r="J1298" t="s">
        <v>1945</v>
      </c>
      <c r="K1298" t="s">
        <v>770</v>
      </c>
      <c r="M1298" t="s">
        <v>207</v>
      </c>
      <c r="N1298">
        <v>0.97</v>
      </c>
      <c r="O1298">
        <v>0.97</v>
      </c>
      <c r="P1298">
        <v>407551</v>
      </c>
      <c r="Q1298">
        <v>1820098</v>
      </c>
      <c r="R1298" s="14">
        <v>44982</v>
      </c>
      <c r="S1298" t="s">
        <v>207</v>
      </c>
      <c r="T1298" s="14">
        <v>44994</v>
      </c>
      <c r="U1298" s="16" t="s">
        <v>1872</v>
      </c>
      <c r="V1298" s="16">
        <v>120</v>
      </c>
      <c r="W1298" s="16" t="s">
        <v>2114</v>
      </c>
      <c r="X1298" t="s">
        <v>207</v>
      </c>
      <c r="Y1298" s="16" t="s">
        <v>1873</v>
      </c>
      <c r="Z1298" s="16" t="s">
        <v>204</v>
      </c>
      <c r="AB1298" s="17">
        <f t="shared" si="177"/>
        <v>97</v>
      </c>
      <c r="AC1298" s="13">
        <v>45024</v>
      </c>
      <c r="AD1298">
        <v>100</v>
      </c>
      <c r="AE1298" s="13">
        <v>45024</v>
      </c>
      <c r="AF1298">
        <v>250</v>
      </c>
      <c r="AG1298" s="13">
        <v>45024</v>
      </c>
      <c r="AH1298">
        <v>7</v>
      </c>
      <c r="AI1298" s="13">
        <v>45020</v>
      </c>
      <c r="AJ1298">
        <v>0</v>
      </c>
      <c r="AK1298" s="13">
        <v>45056</v>
      </c>
      <c r="AL1298">
        <v>0</v>
      </c>
      <c r="AM1298" t="s">
        <v>2405</v>
      </c>
      <c r="AN1298" t="s">
        <v>204</v>
      </c>
      <c r="AO1298" s="13">
        <v>45101</v>
      </c>
      <c r="AP1298" s="13">
        <v>45112</v>
      </c>
      <c r="AR1298"/>
      <c r="AS1298">
        <v>7.2</v>
      </c>
      <c r="AT1298" t="s">
        <v>1946</v>
      </c>
    </row>
    <row r="1299" spans="1:46" ht="20.149999999999999" customHeight="1" x14ac:dyDescent="0.35">
      <c r="A1299">
        <v>1298</v>
      </c>
      <c r="B1299" t="s">
        <v>360</v>
      </c>
      <c r="C1299" t="s">
        <v>12027</v>
      </c>
      <c r="D1299" t="s">
        <v>615</v>
      </c>
      <c r="E1299" t="s">
        <v>98</v>
      </c>
      <c r="G1299" t="s">
        <v>588</v>
      </c>
      <c r="H1299" t="s">
        <v>589</v>
      </c>
      <c r="I1299" t="s">
        <v>1185</v>
      </c>
      <c r="J1299" t="s">
        <v>1945</v>
      </c>
      <c r="K1299" t="s">
        <v>770</v>
      </c>
      <c r="M1299" t="s">
        <v>207</v>
      </c>
      <c r="N1299">
        <v>0.93</v>
      </c>
      <c r="O1299">
        <v>0.93</v>
      </c>
      <c r="P1299">
        <v>407712</v>
      </c>
      <c r="Q1299">
        <v>1820157</v>
      </c>
      <c r="R1299" s="14">
        <v>44982</v>
      </c>
      <c r="S1299" t="s">
        <v>207</v>
      </c>
      <c r="T1299" s="14">
        <v>44993</v>
      </c>
      <c r="U1299" s="16" t="s">
        <v>1872</v>
      </c>
      <c r="V1299" s="16">
        <v>120</v>
      </c>
      <c r="W1299" s="16" t="s">
        <v>2114</v>
      </c>
      <c r="X1299" t="s">
        <v>207</v>
      </c>
      <c r="Y1299" s="16" t="s">
        <v>1873</v>
      </c>
      <c r="Z1299" s="16" t="s">
        <v>204</v>
      </c>
      <c r="AB1299" s="17">
        <f t="shared" si="177"/>
        <v>93</v>
      </c>
      <c r="AC1299" s="13">
        <v>45025</v>
      </c>
      <c r="AD1299">
        <v>100</v>
      </c>
      <c r="AE1299" s="13">
        <v>45025</v>
      </c>
      <c r="AF1299">
        <v>250</v>
      </c>
      <c r="AG1299" s="13">
        <v>45025</v>
      </c>
      <c r="AH1299">
        <v>7</v>
      </c>
      <c r="AI1299" s="13">
        <v>45021</v>
      </c>
      <c r="AJ1299">
        <v>0</v>
      </c>
      <c r="AK1299" s="13">
        <v>45058</v>
      </c>
      <c r="AL1299">
        <v>0</v>
      </c>
      <c r="AM1299" t="s">
        <v>2405</v>
      </c>
      <c r="AN1299" t="s">
        <v>204</v>
      </c>
      <c r="AO1299" s="13">
        <v>45098</v>
      </c>
      <c r="AP1299" s="13">
        <v>45120</v>
      </c>
      <c r="AR1299"/>
      <c r="AS1299">
        <v>6.6</v>
      </c>
      <c r="AT1299" t="s">
        <v>1946</v>
      </c>
    </row>
    <row r="1300" spans="1:46" ht="20.149999999999999" customHeight="1" x14ac:dyDescent="0.35">
      <c r="A1300">
        <v>1299</v>
      </c>
      <c r="B1300" t="s">
        <v>360</v>
      </c>
      <c r="C1300" t="s">
        <v>12028</v>
      </c>
      <c r="D1300" t="s">
        <v>1950</v>
      </c>
      <c r="E1300" t="s">
        <v>98</v>
      </c>
      <c r="G1300" t="s">
        <v>588</v>
      </c>
      <c r="H1300" t="s">
        <v>589</v>
      </c>
      <c r="I1300" t="s">
        <v>1185</v>
      </c>
      <c r="J1300" t="s">
        <v>1945</v>
      </c>
      <c r="K1300" t="s">
        <v>770</v>
      </c>
      <c r="M1300" t="s">
        <v>207</v>
      </c>
      <c r="N1300">
        <v>0.97</v>
      </c>
      <c r="O1300">
        <v>0.97</v>
      </c>
      <c r="P1300">
        <v>407949</v>
      </c>
      <c r="Q1300">
        <v>1820270</v>
      </c>
      <c r="R1300" s="14">
        <v>44982</v>
      </c>
      <c r="S1300" t="s">
        <v>207</v>
      </c>
      <c r="T1300" s="14">
        <v>44993</v>
      </c>
      <c r="U1300" s="16" t="s">
        <v>1872</v>
      </c>
      <c r="V1300" s="16">
        <v>120</v>
      </c>
      <c r="W1300" s="16" t="s">
        <v>2114</v>
      </c>
      <c r="X1300" t="s">
        <v>207</v>
      </c>
      <c r="Y1300" s="16" t="s">
        <v>1873</v>
      </c>
      <c r="Z1300" s="16" t="s">
        <v>204</v>
      </c>
      <c r="AB1300" s="17">
        <f t="shared" si="177"/>
        <v>97</v>
      </c>
      <c r="AC1300" s="13">
        <v>45026</v>
      </c>
      <c r="AD1300">
        <v>100</v>
      </c>
      <c r="AE1300" s="13">
        <v>45026</v>
      </c>
      <c r="AF1300">
        <v>250</v>
      </c>
      <c r="AG1300" s="13">
        <v>45026</v>
      </c>
      <c r="AH1300">
        <v>7</v>
      </c>
      <c r="AI1300" s="13">
        <v>45021</v>
      </c>
      <c r="AJ1300">
        <v>0</v>
      </c>
      <c r="AK1300" s="13">
        <v>45057</v>
      </c>
      <c r="AL1300">
        <v>0</v>
      </c>
      <c r="AM1300" t="s">
        <v>2405</v>
      </c>
      <c r="AN1300" t="s">
        <v>204</v>
      </c>
      <c r="AO1300" s="13">
        <v>45102</v>
      </c>
      <c r="AP1300" s="13">
        <v>45116</v>
      </c>
      <c r="AR1300"/>
      <c r="AS1300">
        <v>7.2</v>
      </c>
      <c r="AT1300" t="s">
        <v>1946</v>
      </c>
    </row>
    <row r="1301" spans="1:46" ht="20.149999999999999" customHeight="1" x14ac:dyDescent="0.35">
      <c r="A1301">
        <v>1300</v>
      </c>
      <c r="B1301" t="s">
        <v>360</v>
      </c>
      <c r="C1301" t="s">
        <v>12029</v>
      </c>
      <c r="D1301" t="s">
        <v>617</v>
      </c>
      <c r="E1301" t="s">
        <v>98</v>
      </c>
      <c r="G1301" t="s">
        <v>588</v>
      </c>
      <c r="H1301" t="s">
        <v>589</v>
      </c>
      <c r="I1301" t="s">
        <v>1185</v>
      </c>
      <c r="J1301" t="s">
        <v>1945</v>
      </c>
      <c r="K1301" t="s">
        <v>770</v>
      </c>
      <c r="M1301" t="s">
        <v>207</v>
      </c>
      <c r="N1301">
        <v>0.97</v>
      </c>
      <c r="O1301">
        <v>0.97</v>
      </c>
      <c r="P1301">
        <v>407893</v>
      </c>
      <c r="Q1301">
        <v>1820130</v>
      </c>
      <c r="R1301" s="14">
        <v>44982</v>
      </c>
      <c r="S1301" t="s">
        <v>207</v>
      </c>
      <c r="T1301" s="14">
        <v>44994</v>
      </c>
      <c r="U1301" s="16" t="s">
        <v>1872</v>
      </c>
      <c r="V1301" s="16">
        <v>120</v>
      </c>
      <c r="W1301" s="16" t="s">
        <v>2114</v>
      </c>
      <c r="X1301" t="s">
        <v>207</v>
      </c>
      <c r="Y1301" s="16" t="s">
        <v>1873</v>
      </c>
      <c r="Z1301" s="16" t="s">
        <v>204</v>
      </c>
      <c r="AB1301" s="17">
        <f t="shared" si="177"/>
        <v>97</v>
      </c>
      <c r="AC1301" s="13">
        <v>45028</v>
      </c>
      <c r="AD1301">
        <v>100</v>
      </c>
      <c r="AE1301" s="13">
        <v>45028</v>
      </c>
      <c r="AF1301">
        <v>250</v>
      </c>
      <c r="AG1301" s="13">
        <v>45028</v>
      </c>
      <c r="AH1301">
        <v>7</v>
      </c>
      <c r="AI1301" s="13">
        <v>45024</v>
      </c>
      <c r="AJ1301">
        <v>0</v>
      </c>
      <c r="AK1301" s="13">
        <v>45057</v>
      </c>
      <c r="AL1301">
        <v>0</v>
      </c>
      <c r="AM1301" t="s">
        <v>2405</v>
      </c>
      <c r="AN1301" t="s">
        <v>204</v>
      </c>
      <c r="AO1301" s="13">
        <v>45097</v>
      </c>
      <c r="AP1301" s="13">
        <v>45111</v>
      </c>
      <c r="AR1301"/>
      <c r="AS1301">
        <v>7.2</v>
      </c>
      <c r="AT1301" t="s">
        <v>1946</v>
      </c>
    </row>
    <row r="1302" spans="1:46" ht="20.149999999999999" customHeight="1" x14ac:dyDescent="0.35">
      <c r="A1302">
        <v>1301</v>
      </c>
      <c r="B1302" t="s">
        <v>360</v>
      </c>
      <c r="C1302" t="s">
        <v>12030</v>
      </c>
      <c r="D1302" t="s">
        <v>1951</v>
      </c>
      <c r="E1302" t="s">
        <v>98</v>
      </c>
      <c r="G1302" t="s">
        <v>588</v>
      </c>
      <c r="H1302" t="s">
        <v>589</v>
      </c>
      <c r="I1302" t="s">
        <v>1185</v>
      </c>
      <c r="J1302" t="s">
        <v>1945</v>
      </c>
      <c r="K1302" t="s">
        <v>770</v>
      </c>
      <c r="M1302" t="s">
        <v>207</v>
      </c>
      <c r="N1302">
        <v>0.78</v>
      </c>
      <c r="O1302">
        <v>0.78</v>
      </c>
      <c r="P1302">
        <v>407546</v>
      </c>
      <c r="Q1302">
        <v>1820335</v>
      </c>
      <c r="R1302" s="14">
        <v>44985</v>
      </c>
      <c r="S1302" t="s">
        <v>207</v>
      </c>
      <c r="T1302" s="14">
        <v>44990</v>
      </c>
      <c r="U1302" s="16" t="s">
        <v>1872</v>
      </c>
      <c r="V1302" s="16">
        <v>140</v>
      </c>
      <c r="W1302" s="16" t="s">
        <v>2114</v>
      </c>
      <c r="X1302" t="s">
        <v>207</v>
      </c>
      <c r="Y1302" s="16" t="s">
        <v>1873</v>
      </c>
      <c r="Z1302" s="16" t="s">
        <v>204</v>
      </c>
      <c r="AB1302" s="17">
        <f t="shared" si="177"/>
        <v>78</v>
      </c>
      <c r="AC1302" s="13">
        <v>45024</v>
      </c>
      <c r="AD1302">
        <v>100</v>
      </c>
      <c r="AE1302" s="13">
        <v>45024</v>
      </c>
      <c r="AF1302">
        <v>250</v>
      </c>
      <c r="AG1302" s="13">
        <v>45024</v>
      </c>
      <c r="AH1302">
        <v>7</v>
      </c>
      <c r="AI1302" s="13">
        <v>45019</v>
      </c>
      <c r="AJ1302">
        <v>0</v>
      </c>
      <c r="AK1302" s="13">
        <v>45056</v>
      </c>
      <c r="AL1302">
        <v>0</v>
      </c>
      <c r="AM1302" t="s">
        <v>2405</v>
      </c>
      <c r="AN1302" t="s">
        <v>204</v>
      </c>
      <c r="AO1302" s="13">
        <v>45097</v>
      </c>
      <c r="AP1302" s="13">
        <v>45113</v>
      </c>
      <c r="AR1302"/>
      <c r="AS1302">
        <v>6</v>
      </c>
      <c r="AT1302" t="s">
        <v>1946</v>
      </c>
    </row>
    <row r="1303" spans="1:46" ht="20.149999999999999" customHeight="1" x14ac:dyDescent="0.35">
      <c r="A1303">
        <v>1302</v>
      </c>
      <c r="B1303" t="s">
        <v>360</v>
      </c>
      <c r="C1303" t="s">
        <v>12031</v>
      </c>
      <c r="D1303" t="s">
        <v>1952</v>
      </c>
      <c r="E1303" t="s">
        <v>98</v>
      </c>
      <c r="G1303" t="s">
        <v>588</v>
      </c>
      <c r="H1303" t="s">
        <v>589</v>
      </c>
      <c r="I1303" t="s">
        <v>1185</v>
      </c>
      <c r="J1303" t="s">
        <v>1945</v>
      </c>
      <c r="K1303" t="s">
        <v>770</v>
      </c>
      <c r="M1303" t="s">
        <v>207</v>
      </c>
      <c r="N1303">
        <v>0.86</v>
      </c>
      <c r="O1303">
        <v>0.86</v>
      </c>
      <c r="P1303">
        <v>407468</v>
      </c>
      <c r="Q1303">
        <v>1820441</v>
      </c>
      <c r="R1303" s="14">
        <v>44985</v>
      </c>
      <c r="S1303" t="s">
        <v>207</v>
      </c>
      <c r="T1303" s="14">
        <v>44991</v>
      </c>
      <c r="U1303" s="16" t="s">
        <v>1872</v>
      </c>
      <c r="V1303" s="16">
        <v>140</v>
      </c>
      <c r="W1303" s="16" t="s">
        <v>2114</v>
      </c>
      <c r="X1303" t="s">
        <v>207</v>
      </c>
      <c r="Y1303" s="16" t="s">
        <v>1873</v>
      </c>
      <c r="Z1303" s="16" t="s">
        <v>204</v>
      </c>
      <c r="AB1303" s="17">
        <f t="shared" si="177"/>
        <v>86</v>
      </c>
      <c r="AC1303" s="13">
        <v>45024</v>
      </c>
      <c r="AD1303">
        <v>100</v>
      </c>
      <c r="AE1303" s="13">
        <v>45024</v>
      </c>
      <c r="AF1303">
        <v>250</v>
      </c>
      <c r="AG1303" s="13">
        <v>45024</v>
      </c>
      <c r="AH1303">
        <v>7</v>
      </c>
      <c r="AI1303" s="13">
        <v>45019</v>
      </c>
      <c r="AJ1303">
        <v>0</v>
      </c>
      <c r="AK1303" s="13">
        <v>45057</v>
      </c>
      <c r="AL1303">
        <v>0</v>
      </c>
      <c r="AM1303" t="s">
        <v>2405</v>
      </c>
      <c r="AN1303" t="s">
        <v>204</v>
      </c>
      <c r="AO1303" s="13">
        <v>45109</v>
      </c>
      <c r="AP1303" s="13">
        <v>45124</v>
      </c>
      <c r="AR1303"/>
      <c r="AS1303">
        <v>6.4</v>
      </c>
      <c r="AT1303" t="s">
        <v>1946</v>
      </c>
    </row>
    <row r="1304" spans="1:46" ht="20.149999999999999" customHeight="1" x14ac:dyDescent="0.35">
      <c r="A1304">
        <v>1303</v>
      </c>
      <c r="B1304" t="s">
        <v>360</v>
      </c>
      <c r="C1304" t="s">
        <v>12032</v>
      </c>
      <c r="D1304" t="s">
        <v>1953</v>
      </c>
      <c r="E1304" t="s">
        <v>98</v>
      </c>
      <c r="G1304" t="s">
        <v>588</v>
      </c>
      <c r="H1304" t="s">
        <v>589</v>
      </c>
      <c r="I1304" t="s">
        <v>1185</v>
      </c>
      <c r="J1304" t="s">
        <v>1945</v>
      </c>
      <c r="K1304" t="s">
        <v>770</v>
      </c>
      <c r="M1304" t="s">
        <v>207</v>
      </c>
      <c r="N1304">
        <v>0.86</v>
      </c>
      <c r="O1304">
        <v>0.86</v>
      </c>
      <c r="P1304">
        <v>407303</v>
      </c>
      <c r="Q1304">
        <v>1820411</v>
      </c>
      <c r="R1304" s="14">
        <v>44985</v>
      </c>
      <c r="S1304" t="s">
        <v>207</v>
      </c>
      <c r="T1304" s="14">
        <v>44989</v>
      </c>
      <c r="U1304" s="16" t="s">
        <v>1872</v>
      </c>
      <c r="V1304" s="16">
        <v>120</v>
      </c>
      <c r="W1304" s="16" t="s">
        <v>2114</v>
      </c>
      <c r="X1304" t="s">
        <v>207</v>
      </c>
      <c r="Y1304" s="16" t="s">
        <v>1873</v>
      </c>
      <c r="Z1304" s="16" t="s">
        <v>204</v>
      </c>
      <c r="AB1304" s="17">
        <f t="shared" si="177"/>
        <v>86</v>
      </c>
      <c r="AC1304" s="13">
        <v>45022</v>
      </c>
      <c r="AD1304">
        <v>100</v>
      </c>
      <c r="AE1304" s="13">
        <v>45022</v>
      </c>
      <c r="AF1304">
        <v>260</v>
      </c>
      <c r="AG1304" s="13">
        <v>45022</v>
      </c>
      <c r="AH1304">
        <v>8</v>
      </c>
      <c r="AI1304" s="13">
        <v>45018</v>
      </c>
      <c r="AJ1304">
        <v>0</v>
      </c>
      <c r="AK1304" s="13">
        <v>45056</v>
      </c>
      <c r="AL1304">
        <v>0</v>
      </c>
      <c r="AM1304" t="s">
        <v>2405</v>
      </c>
      <c r="AN1304" t="s">
        <v>204</v>
      </c>
      <c r="AO1304" s="13">
        <v>45090</v>
      </c>
      <c r="AP1304" s="13">
        <v>45134</v>
      </c>
      <c r="AR1304"/>
      <c r="AS1304">
        <v>6.24</v>
      </c>
      <c r="AT1304" t="s">
        <v>1946</v>
      </c>
    </row>
    <row r="1305" spans="1:46" ht="20.149999999999999" customHeight="1" x14ac:dyDescent="0.35">
      <c r="A1305">
        <v>1304</v>
      </c>
      <c r="B1305" t="s">
        <v>360</v>
      </c>
      <c r="C1305" t="s">
        <v>12033</v>
      </c>
      <c r="D1305" t="s">
        <v>587</v>
      </c>
      <c r="E1305" t="s">
        <v>98</v>
      </c>
      <c r="G1305" t="s">
        <v>588</v>
      </c>
      <c r="H1305" t="s">
        <v>589</v>
      </c>
      <c r="I1305" t="s">
        <v>1185</v>
      </c>
      <c r="J1305" t="s">
        <v>1945</v>
      </c>
      <c r="K1305" t="s">
        <v>770</v>
      </c>
      <c r="M1305" t="s">
        <v>207</v>
      </c>
      <c r="N1305">
        <v>0.84</v>
      </c>
      <c r="O1305">
        <v>0.84</v>
      </c>
      <c r="P1305">
        <v>407055</v>
      </c>
      <c r="Q1305">
        <v>1820660</v>
      </c>
      <c r="R1305" s="14">
        <v>44985</v>
      </c>
      <c r="S1305" t="s">
        <v>207</v>
      </c>
      <c r="T1305" s="14">
        <v>44991</v>
      </c>
      <c r="U1305" s="16" t="s">
        <v>1872</v>
      </c>
      <c r="V1305" s="16">
        <v>120</v>
      </c>
      <c r="W1305" s="16" t="s">
        <v>2114</v>
      </c>
      <c r="X1305" t="s">
        <v>207</v>
      </c>
      <c r="Y1305" s="16" t="s">
        <v>1873</v>
      </c>
      <c r="Z1305" s="16" t="s">
        <v>204</v>
      </c>
      <c r="AB1305" s="17">
        <f t="shared" si="177"/>
        <v>84</v>
      </c>
      <c r="AC1305" s="13">
        <v>45024</v>
      </c>
      <c r="AD1305">
        <v>50</v>
      </c>
      <c r="AE1305" s="13">
        <v>45024</v>
      </c>
      <c r="AF1305">
        <v>150</v>
      </c>
      <c r="AG1305" s="13">
        <v>45024</v>
      </c>
      <c r="AH1305">
        <v>5</v>
      </c>
      <c r="AI1305" s="13">
        <v>45019</v>
      </c>
      <c r="AJ1305">
        <v>0</v>
      </c>
      <c r="AK1305" s="13">
        <v>45057</v>
      </c>
      <c r="AL1305">
        <v>0</v>
      </c>
      <c r="AM1305" t="s">
        <v>2405</v>
      </c>
      <c r="AN1305" t="s">
        <v>204</v>
      </c>
      <c r="AO1305" s="13">
        <v>45108</v>
      </c>
      <c r="AP1305" s="13">
        <v>45126</v>
      </c>
      <c r="AR1305"/>
      <c r="AS1305">
        <v>5.6</v>
      </c>
      <c r="AT1305" t="s">
        <v>1946</v>
      </c>
    </row>
    <row r="1306" spans="1:46" ht="20.149999999999999" customHeight="1" x14ac:dyDescent="0.35">
      <c r="A1306">
        <v>1305</v>
      </c>
      <c r="B1306" t="s">
        <v>360</v>
      </c>
      <c r="C1306" t="s">
        <v>12034</v>
      </c>
      <c r="D1306" t="s">
        <v>1954</v>
      </c>
      <c r="E1306" t="s">
        <v>98</v>
      </c>
      <c r="G1306" t="s">
        <v>588</v>
      </c>
      <c r="H1306" t="s">
        <v>589</v>
      </c>
      <c r="I1306" t="s">
        <v>1185</v>
      </c>
      <c r="J1306" t="s">
        <v>1945</v>
      </c>
      <c r="K1306" t="s">
        <v>770</v>
      </c>
      <c r="M1306" t="s">
        <v>207</v>
      </c>
      <c r="N1306">
        <v>0.76</v>
      </c>
      <c r="O1306">
        <v>0.76</v>
      </c>
      <c r="P1306">
        <v>407052</v>
      </c>
      <c r="Q1306">
        <v>1820056</v>
      </c>
      <c r="R1306" s="14">
        <v>44985</v>
      </c>
      <c r="S1306" t="s">
        <v>207</v>
      </c>
      <c r="T1306" s="14">
        <v>44990</v>
      </c>
      <c r="U1306" s="16" t="s">
        <v>1872</v>
      </c>
      <c r="V1306" s="16">
        <v>140</v>
      </c>
      <c r="W1306" s="16" t="s">
        <v>2114</v>
      </c>
      <c r="X1306" t="s">
        <v>207</v>
      </c>
      <c r="Y1306" s="16" t="s">
        <v>1873</v>
      </c>
      <c r="Z1306" s="16" t="s">
        <v>204</v>
      </c>
      <c r="AB1306" s="17">
        <f t="shared" si="177"/>
        <v>76</v>
      </c>
      <c r="AC1306" s="13">
        <v>45020</v>
      </c>
      <c r="AD1306">
        <v>100</v>
      </c>
      <c r="AE1306" s="13">
        <v>45020</v>
      </c>
      <c r="AF1306">
        <v>250</v>
      </c>
      <c r="AG1306" s="13">
        <v>45020</v>
      </c>
      <c r="AH1306">
        <v>7</v>
      </c>
      <c r="AI1306" s="13">
        <v>45017</v>
      </c>
      <c r="AJ1306">
        <v>0</v>
      </c>
      <c r="AK1306" s="13">
        <v>45053</v>
      </c>
      <c r="AL1306">
        <v>0</v>
      </c>
      <c r="AM1306" t="s">
        <v>2405</v>
      </c>
      <c r="AN1306" t="s">
        <v>204</v>
      </c>
      <c r="AO1306" s="13">
        <v>45082</v>
      </c>
      <c r="AP1306" s="13">
        <v>45133</v>
      </c>
      <c r="AR1306"/>
      <c r="AS1306">
        <v>5.2</v>
      </c>
      <c r="AT1306" t="s">
        <v>1946</v>
      </c>
    </row>
    <row r="1307" spans="1:46" ht="20.149999999999999" customHeight="1" x14ac:dyDescent="0.35">
      <c r="A1307">
        <v>1306</v>
      </c>
      <c r="B1307" t="s">
        <v>360</v>
      </c>
      <c r="C1307" t="s">
        <v>12035</v>
      </c>
      <c r="D1307" t="s">
        <v>595</v>
      </c>
      <c r="E1307" t="s">
        <v>98</v>
      </c>
      <c r="G1307" t="s">
        <v>588</v>
      </c>
      <c r="H1307" t="s">
        <v>589</v>
      </c>
      <c r="I1307" t="s">
        <v>1185</v>
      </c>
      <c r="J1307" t="s">
        <v>1945</v>
      </c>
      <c r="K1307" t="s">
        <v>770</v>
      </c>
      <c r="M1307" t="s">
        <v>207</v>
      </c>
      <c r="N1307">
        <v>0.76</v>
      </c>
      <c r="O1307">
        <v>0.76</v>
      </c>
      <c r="P1307">
        <v>407181</v>
      </c>
      <c r="Q1307">
        <v>1820146</v>
      </c>
      <c r="R1307" s="14">
        <v>44985</v>
      </c>
      <c r="S1307" t="s">
        <v>207</v>
      </c>
      <c r="T1307" s="14">
        <v>44993</v>
      </c>
      <c r="U1307" s="16" t="s">
        <v>1872</v>
      </c>
      <c r="V1307" s="16">
        <v>140</v>
      </c>
      <c r="W1307" s="16" t="s">
        <v>2114</v>
      </c>
      <c r="X1307" t="s">
        <v>207</v>
      </c>
      <c r="Y1307" s="16" t="s">
        <v>1873</v>
      </c>
      <c r="Z1307" s="16" t="s">
        <v>204</v>
      </c>
      <c r="AB1307" s="17">
        <f t="shared" si="177"/>
        <v>76</v>
      </c>
      <c r="AC1307" s="13">
        <v>45026</v>
      </c>
      <c r="AD1307">
        <v>100</v>
      </c>
      <c r="AE1307" s="13">
        <v>45026</v>
      </c>
      <c r="AF1307">
        <v>250</v>
      </c>
      <c r="AG1307" s="13">
        <v>45026</v>
      </c>
      <c r="AH1307">
        <v>7</v>
      </c>
      <c r="AI1307" s="13">
        <v>45020</v>
      </c>
      <c r="AJ1307">
        <v>0</v>
      </c>
      <c r="AK1307" s="13">
        <v>45057</v>
      </c>
      <c r="AL1307">
        <v>0</v>
      </c>
      <c r="AM1307" t="s">
        <v>2405</v>
      </c>
      <c r="AN1307" t="s">
        <v>204</v>
      </c>
      <c r="AO1307" s="13">
        <v>45087</v>
      </c>
      <c r="AP1307" s="13">
        <v>45132</v>
      </c>
      <c r="AR1307"/>
      <c r="AS1307">
        <v>5.6</v>
      </c>
      <c r="AT1307" t="s">
        <v>1946</v>
      </c>
    </row>
    <row r="1308" spans="1:46" ht="20.149999999999999" customHeight="1" x14ac:dyDescent="0.35">
      <c r="A1308">
        <v>1307</v>
      </c>
      <c r="B1308" t="s">
        <v>360</v>
      </c>
      <c r="C1308" t="s">
        <v>12036</v>
      </c>
      <c r="D1308" t="s">
        <v>596</v>
      </c>
      <c r="E1308" t="s">
        <v>98</v>
      </c>
      <c r="G1308" t="s">
        <v>588</v>
      </c>
      <c r="H1308" t="s">
        <v>589</v>
      </c>
      <c r="I1308" t="s">
        <v>1185</v>
      </c>
      <c r="J1308" t="s">
        <v>1945</v>
      </c>
      <c r="K1308" t="s">
        <v>770</v>
      </c>
      <c r="M1308" t="s">
        <v>207</v>
      </c>
      <c r="N1308">
        <v>0.78</v>
      </c>
      <c r="O1308">
        <v>0.78</v>
      </c>
      <c r="P1308">
        <v>407055</v>
      </c>
      <c r="Q1308">
        <v>1820145</v>
      </c>
      <c r="R1308" s="14">
        <v>44985</v>
      </c>
      <c r="S1308" t="s">
        <v>207</v>
      </c>
      <c r="T1308" s="14">
        <v>44993</v>
      </c>
      <c r="U1308" s="16" t="s">
        <v>1872</v>
      </c>
      <c r="V1308" s="16">
        <v>120</v>
      </c>
      <c r="W1308" s="16" t="s">
        <v>2114</v>
      </c>
      <c r="X1308" t="s">
        <v>207</v>
      </c>
      <c r="Y1308" s="16" t="s">
        <v>1873</v>
      </c>
      <c r="Z1308" s="16" t="s">
        <v>204</v>
      </c>
      <c r="AB1308" s="17">
        <f t="shared" si="177"/>
        <v>78</v>
      </c>
      <c r="AC1308" s="13">
        <v>45025</v>
      </c>
      <c r="AD1308">
        <v>100</v>
      </c>
      <c r="AE1308" s="13">
        <v>45025</v>
      </c>
      <c r="AF1308">
        <v>205</v>
      </c>
      <c r="AG1308" s="13">
        <v>45025</v>
      </c>
      <c r="AH1308">
        <v>7</v>
      </c>
      <c r="AI1308" s="13">
        <v>45020</v>
      </c>
      <c r="AJ1308">
        <v>0</v>
      </c>
      <c r="AK1308" s="13">
        <v>45057</v>
      </c>
      <c r="AL1308">
        <v>0</v>
      </c>
      <c r="AM1308" t="s">
        <v>2405</v>
      </c>
      <c r="AN1308" t="s">
        <v>204</v>
      </c>
      <c r="AO1308" s="13">
        <v>45082</v>
      </c>
      <c r="AP1308" s="13">
        <v>45122</v>
      </c>
      <c r="AR1308"/>
      <c r="AS1308">
        <v>6</v>
      </c>
      <c r="AT1308" t="s">
        <v>1946</v>
      </c>
    </row>
    <row r="1309" spans="1:46" ht="20.149999999999999" customHeight="1" x14ac:dyDescent="0.35">
      <c r="A1309">
        <v>1308</v>
      </c>
      <c r="B1309" t="s">
        <v>360</v>
      </c>
      <c r="C1309" t="s">
        <v>12037</v>
      </c>
      <c r="D1309" t="s">
        <v>597</v>
      </c>
      <c r="E1309" t="s">
        <v>98</v>
      </c>
      <c r="G1309" t="s">
        <v>588</v>
      </c>
      <c r="H1309" t="s">
        <v>589</v>
      </c>
      <c r="I1309" t="s">
        <v>1185</v>
      </c>
      <c r="J1309" t="s">
        <v>1945</v>
      </c>
      <c r="K1309" t="s">
        <v>770</v>
      </c>
      <c r="M1309" t="s">
        <v>207</v>
      </c>
      <c r="N1309">
        <v>0.81</v>
      </c>
      <c r="O1309">
        <v>0.81</v>
      </c>
      <c r="P1309">
        <v>407336</v>
      </c>
      <c r="Q1309">
        <v>1820299</v>
      </c>
      <c r="R1309" s="14">
        <v>44985</v>
      </c>
      <c r="S1309" t="s">
        <v>207</v>
      </c>
      <c r="T1309" s="14">
        <v>44993</v>
      </c>
      <c r="U1309" s="16" t="s">
        <v>1872</v>
      </c>
      <c r="V1309" s="16">
        <v>120</v>
      </c>
      <c r="W1309" s="16" t="s">
        <v>2114</v>
      </c>
      <c r="X1309" t="s">
        <v>207</v>
      </c>
      <c r="Y1309" s="16" t="s">
        <v>1873</v>
      </c>
      <c r="Z1309" s="16" t="s">
        <v>204</v>
      </c>
      <c r="AB1309" s="17">
        <f t="shared" si="177"/>
        <v>81</v>
      </c>
      <c r="AC1309" s="13">
        <v>45025</v>
      </c>
      <c r="AD1309">
        <v>100</v>
      </c>
      <c r="AE1309" s="13">
        <v>45025</v>
      </c>
      <c r="AF1309">
        <v>250</v>
      </c>
      <c r="AG1309" s="13">
        <v>45025</v>
      </c>
      <c r="AH1309">
        <v>7</v>
      </c>
      <c r="AI1309" s="13">
        <v>45020</v>
      </c>
      <c r="AJ1309">
        <v>0</v>
      </c>
      <c r="AK1309" s="13">
        <v>45058</v>
      </c>
      <c r="AL1309">
        <v>0</v>
      </c>
      <c r="AM1309" t="s">
        <v>2405</v>
      </c>
      <c r="AN1309" t="s">
        <v>204</v>
      </c>
      <c r="AO1309" s="13">
        <v>45082</v>
      </c>
      <c r="AP1309" s="13">
        <v>45122</v>
      </c>
      <c r="AR1309"/>
      <c r="AS1309">
        <v>6</v>
      </c>
      <c r="AT1309" t="s">
        <v>1946</v>
      </c>
    </row>
    <row r="1310" spans="1:46" ht="20.149999999999999" customHeight="1" x14ac:dyDescent="0.35">
      <c r="A1310">
        <v>1309</v>
      </c>
      <c r="B1310" t="s">
        <v>360</v>
      </c>
      <c r="C1310" t="s">
        <v>12038</v>
      </c>
      <c r="D1310" t="s">
        <v>1955</v>
      </c>
      <c r="E1310" t="s">
        <v>98</v>
      </c>
      <c r="G1310" t="s">
        <v>588</v>
      </c>
      <c r="H1310" t="s">
        <v>589</v>
      </c>
      <c r="I1310" t="s">
        <v>1185</v>
      </c>
      <c r="J1310" t="s">
        <v>1945</v>
      </c>
      <c r="K1310" t="s">
        <v>770</v>
      </c>
      <c r="M1310" t="s">
        <v>207</v>
      </c>
      <c r="N1310">
        <v>1.1599999999999999</v>
      </c>
      <c r="O1310">
        <v>1.1599999999999999</v>
      </c>
      <c r="P1310">
        <v>407058</v>
      </c>
      <c r="Q1310">
        <v>1820345</v>
      </c>
      <c r="R1310" s="14">
        <v>44985</v>
      </c>
      <c r="S1310" t="s">
        <v>207</v>
      </c>
      <c r="T1310" s="14">
        <v>44995</v>
      </c>
      <c r="U1310" s="16" t="s">
        <v>1872</v>
      </c>
      <c r="V1310" s="16">
        <v>140</v>
      </c>
      <c r="W1310" s="16" t="s">
        <v>2114</v>
      </c>
      <c r="X1310" t="s">
        <v>207</v>
      </c>
      <c r="Y1310" s="16" t="s">
        <v>1873</v>
      </c>
      <c r="Z1310" s="16" t="s">
        <v>204</v>
      </c>
      <c r="AB1310" s="17">
        <f t="shared" si="177"/>
        <v>115.99999999999999</v>
      </c>
      <c r="AC1310" s="13">
        <v>45029</v>
      </c>
      <c r="AD1310">
        <v>150</v>
      </c>
      <c r="AE1310" s="13">
        <v>45029</v>
      </c>
      <c r="AF1310">
        <v>300</v>
      </c>
      <c r="AG1310" s="13">
        <v>45029</v>
      </c>
      <c r="AH1310">
        <v>8</v>
      </c>
      <c r="AI1310" s="13">
        <v>45024</v>
      </c>
      <c r="AJ1310">
        <v>0</v>
      </c>
      <c r="AK1310" s="13">
        <v>45058</v>
      </c>
      <c r="AL1310">
        <v>0</v>
      </c>
      <c r="AM1310" t="s">
        <v>2405</v>
      </c>
      <c r="AN1310" t="s">
        <v>204</v>
      </c>
      <c r="AO1310" s="13">
        <v>45097</v>
      </c>
      <c r="AP1310" s="13">
        <v>45112</v>
      </c>
      <c r="AR1310"/>
      <c r="AS1310">
        <v>8</v>
      </c>
      <c r="AT1310" t="s">
        <v>1946</v>
      </c>
    </row>
    <row r="1311" spans="1:46" ht="20.149999999999999" customHeight="1" x14ac:dyDescent="0.35">
      <c r="A1311">
        <v>1310</v>
      </c>
      <c r="B1311" t="s">
        <v>360</v>
      </c>
      <c r="C1311" t="s">
        <v>12039</v>
      </c>
      <c r="D1311" t="s">
        <v>599</v>
      </c>
      <c r="E1311" t="s">
        <v>98</v>
      </c>
      <c r="G1311" t="s">
        <v>588</v>
      </c>
      <c r="H1311" t="s">
        <v>589</v>
      </c>
      <c r="I1311" t="s">
        <v>1185</v>
      </c>
      <c r="J1311" t="s">
        <v>1945</v>
      </c>
      <c r="K1311" t="s">
        <v>770</v>
      </c>
      <c r="M1311" t="s">
        <v>207</v>
      </c>
      <c r="N1311">
        <v>0.91</v>
      </c>
      <c r="O1311">
        <v>0.91</v>
      </c>
      <c r="P1311">
        <v>407056</v>
      </c>
      <c r="Q1311">
        <v>1820220</v>
      </c>
      <c r="R1311" s="14">
        <v>44985</v>
      </c>
      <c r="S1311" t="s">
        <v>207</v>
      </c>
      <c r="T1311" s="14">
        <v>44995</v>
      </c>
      <c r="U1311" s="16" t="s">
        <v>1872</v>
      </c>
      <c r="V1311" s="16">
        <v>140</v>
      </c>
      <c r="W1311" s="16" t="s">
        <v>2114</v>
      </c>
      <c r="X1311" t="s">
        <v>207</v>
      </c>
      <c r="Y1311" s="16" t="s">
        <v>1873</v>
      </c>
      <c r="Z1311" s="16" t="s">
        <v>204</v>
      </c>
      <c r="AB1311" s="17">
        <f t="shared" si="177"/>
        <v>91</v>
      </c>
      <c r="AC1311" s="13">
        <v>45028</v>
      </c>
      <c r="AD1311">
        <v>100</v>
      </c>
      <c r="AE1311" s="13">
        <v>45028</v>
      </c>
      <c r="AF1311">
        <v>250</v>
      </c>
      <c r="AG1311" s="13">
        <v>45028</v>
      </c>
      <c r="AH1311">
        <v>7</v>
      </c>
      <c r="AI1311" s="13">
        <v>45023</v>
      </c>
      <c r="AJ1311">
        <v>0</v>
      </c>
      <c r="AK1311" s="13">
        <v>45060</v>
      </c>
      <c r="AL1311">
        <v>0</v>
      </c>
      <c r="AM1311" t="s">
        <v>2405</v>
      </c>
      <c r="AN1311" t="s">
        <v>204</v>
      </c>
      <c r="AO1311" s="13">
        <v>45108</v>
      </c>
      <c r="AP1311" s="13">
        <v>45121</v>
      </c>
      <c r="AR1311"/>
      <c r="AS1311">
        <v>6.9</v>
      </c>
      <c r="AT1311" t="s">
        <v>1946</v>
      </c>
    </row>
    <row r="1312" spans="1:46" ht="20.149999999999999" customHeight="1" x14ac:dyDescent="0.35">
      <c r="A1312">
        <v>1311</v>
      </c>
      <c r="B1312" t="s">
        <v>360</v>
      </c>
      <c r="C1312" t="s">
        <v>12040</v>
      </c>
      <c r="D1312" t="s">
        <v>1956</v>
      </c>
      <c r="E1312" t="s">
        <v>98</v>
      </c>
      <c r="G1312" t="s">
        <v>588</v>
      </c>
      <c r="H1312" t="s">
        <v>589</v>
      </c>
      <c r="I1312" t="s">
        <v>1185</v>
      </c>
      <c r="J1312" t="s">
        <v>1945</v>
      </c>
      <c r="K1312" t="s">
        <v>770</v>
      </c>
      <c r="M1312" t="s">
        <v>207</v>
      </c>
      <c r="N1312">
        <v>3</v>
      </c>
      <c r="O1312">
        <v>3</v>
      </c>
      <c r="P1312">
        <v>407558</v>
      </c>
      <c r="Q1312">
        <v>1820320</v>
      </c>
      <c r="R1312" s="14">
        <v>44985</v>
      </c>
      <c r="S1312" t="s">
        <v>207</v>
      </c>
      <c r="T1312" s="14">
        <v>44994</v>
      </c>
      <c r="U1312" s="16" t="s">
        <v>1872</v>
      </c>
      <c r="V1312" s="16">
        <v>300</v>
      </c>
      <c r="W1312" s="16" t="s">
        <v>2114</v>
      </c>
      <c r="X1312" t="s">
        <v>207</v>
      </c>
      <c r="Y1312" s="16" t="s">
        <v>1873</v>
      </c>
      <c r="Z1312" s="16" t="s">
        <v>204</v>
      </c>
      <c r="AB1312" s="17">
        <f t="shared" si="177"/>
        <v>300</v>
      </c>
      <c r="AC1312" s="13">
        <v>45028</v>
      </c>
      <c r="AD1312">
        <v>300</v>
      </c>
      <c r="AE1312" s="13">
        <v>45028</v>
      </c>
      <c r="AF1312">
        <v>450</v>
      </c>
      <c r="AG1312" s="13">
        <v>45028</v>
      </c>
      <c r="AH1312">
        <v>21</v>
      </c>
      <c r="AI1312" s="13">
        <v>45023</v>
      </c>
      <c r="AJ1312">
        <v>0</v>
      </c>
      <c r="AK1312" s="13">
        <v>45061</v>
      </c>
      <c r="AL1312">
        <v>0</v>
      </c>
      <c r="AM1312" t="s">
        <v>2405</v>
      </c>
      <c r="AN1312" t="s">
        <v>204</v>
      </c>
      <c r="AO1312" s="13">
        <v>45084</v>
      </c>
      <c r="AP1312" s="13">
        <v>45130</v>
      </c>
      <c r="AR1312"/>
      <c r="AS1312">
        <v>21.6</v>
      </c>
      <c r="AT1312" t="s">
        <v>1946</v>
      </c>
    </row>
    <row r="1313" spans="1:46" ht="20.149999999999999" customHeight="1" x14ac:dyDescent="0.35">
      <c r="A1313">
        <v>1312</v>
      </c>
      <c r="B1313" t="s">
        <v>360</v>
      </c>
      <c r="C1313" t="s">
        <v>12041</v>
      </c>
      <c r="D1313" t="s">
        <v>620</v>
      </c>
      <c r="E1313" t="s">
        <v>98</v>
      </c>
      <c r="G1313" t="s">
        <v>588</v>
      </c>
      <c r="H1313" t="s">
        <v>589</v>
      </c>
      <c r="I1313" t="s">
        <v>1185</v>
      </c>
      <c r="J1313" t="s">
        <v>1945</v>
      </c>
      <c r="K1313" t="s">
        <v>770</v>
      </c>
      <c r="M1313" t="s">
        <v>207</v>
      </c>
      <c r="N1313">
        <v>1</v>
      </c>
      <c r="O1313">
        <v>1</v>
      </c>
      <c r="P1313">
        <v>407057</v>
      </c>
      <c r="Q1313">
        <v>1820275</v>
      </c>
      <c r="R1313" s="14">
        <v>44985</v>
      </c>
      <c r="S1313" t="s">
        <v>207</v>
      </c>
      <c r="T1313" s="14">
        <v>44995</v>
      </c>
      <c r="U1313" s="16" t="s">
        <v>1872</v>
      </c>
      <c r="V1313" s="16">
        <v>140</v>
      </c>
      <c r="W1313" s="16" t="s">
        <v>2114</v>
      </c>
      <c r="X1313" t="s">
        <v>207</v>
      </c>
      <c r="Y1313" s="16" t="s">
        <v>1873</v>
      </c>
      <c r="Z1313" s="16" t="s">
        <v>204</v>
      </c>
      <c r="AB1313" s="17">
        <f t="shared" si="177"/>
        <v>100</v>
      </c>
      <c r="AC1313" s="13">
        <v>45026</v>
      </c>
      <c r="AD1313">
        <v>100</v>
      </c>
      <c r="AE1313" s="13">
        <v>45026</v>
      </c>
      <c r="AF1313">
        <v>250</v>
      </c>
      <c r="AG1313" s="13">
        <v>45026</v>
      </c>
      <c r="AH1313">
        <v>7</v>
      </c>
      <c r="AI1313" s="13">
        <v>45021</v>
      </c>
      <c r="AJ1313">
        <v>0</v>
      </c>
      <c r="AK1313" s="13">
        <v>45058</v>
      </c>
      <c r="AL1313">
        <v>0</v>
      </c>
      <c r="AM1313" t="s">
        <v>2405</v>
      </c>
      <c r="AN1313" t="s">
        <v>204</v>
      </c>
      <c r="AO1313" s="13">
        <v>45101</v>
      </c>
      <c r="AP1313" s="13">
        <v>45113</v>
      </c>
      <c r="AR1313"/>
      <c r="AS1313">
        <v>7.6</v>
      </c>
      <c r="AT1313" t="s">
        <v>1946</v>
      </c>
    </row>
    <row r="1314" spans="1:46" ht="20.149999999999999" customHeight="1" x14ac:dyDescent="0.35">
      <c r="A1314">
        <v>1313</v>
      </c>
      <c r="B1314" t="s">
        <v>360</v>
      </c>
      <c r="C1314" t="s">
        <v>12042</v>
      </c>
      <c r="D1314" t="s">
        <v>621</v>
      </c>
      <c r="E1314" t="s">
        <v>98</v>
      </c>
      <c r="G1314" t="s">
        <v>588</v>
      </c>
      <c r="H1314" t="s">
        <v>589</v>
      </c>
      <c r="I1314" t="s">
        <v>1185</v>
      </c>
      <c r="J1314" t="s">
        <v>1945</v>
      </c>
      <c r="K1314" t="s">
        <v>770</v>
      </c>
      <c r="M1314" t="s">
        <v>207</v>
      </c>
      <c r="N1314">
        <v>1</v>
      </c>
      <c r="O1314">
        <v>1</v>
      </c>
      <c r="P1314">
        <v>407058</v>
      </c>
      <c r="Q1314">
        <v>1820198</v>
      </c>
      <c r="R1314" s="14">
        <v>44985</v>
      </c>
      <c r="S1314" t="s">
        <v>207</v>
      </c>
      <c r="T1314" s="14">
        <v>44998</v>
      </c>
      <c r="U1314" s="16" t="s">
        <v>1872</v>
      </c>
      <c r="V1314" s="16">
        <v>140</v>
      </c>
      <c r="W1314" s="16" t="s">
        <v>2114</v>
      </c>
      <c r="X1314" t="s">
        <v>207</v>
      </c>
      <c r="Y1314" s="16" t="s">
        <v>1873</v>
      </c>
      <c r="Z1314" s="16" t="s">
        <v>204</v>
      </c>
      <c r="AB1314" s="17">
        <f t="shared" si="177"/>
        <v>100</v>
      </c>
      <c r="AC1314" s="13">
        <v>45031</v>
      </c>
      <c r="AD1314">
        <v>100</v>
      </c>
      <c r="AE1314" s="13">
        <v>45031</v>
      </c>
      <c r="AF1314">
        <v>250</v>
      </c>
      <c r="AG1314" s="13">
        <v>45031</v>
      </c>
      <c r="AH1314">
        <v>7</v>
      </c>
      <c r="AI1314" s="13">
        <v>45026</v>
      </c>
      <c r="AJ1314">
        <v>0</v>
      </c>
      <c r="AK1314" s="13">
        <v>45061</v>
      </c>
      <c r="AL1314">
        <v>0</v>
      </c>
      <c r="AM1314" t="s">
        <v>2405</v>
      </c>
      <c r="AN1314" t="s">
        <v>204</v>
      </c>
      <c r="AO1314" s="13">
        <v>45102</v>
      </c>
      <c r="AP1314" s="13">
        <v>45109</v>
      </c>
      <c r="AR1314"/>
      <c r="AS1314">
        <v>7.3</v>
      </c>
      <c r="AT1314" t="s">
        <v>1946</v>
      </c>
    </row>
    <row r="1315" spans="1:46" ht="20.149999999999999" customHeight="1" x14ac:dyDescent="0.35">
      <c r="A1315">
        <v>1314</v>
      </c>
      <c r="B1315" t="s">
        <v>360</v>
      </c>
      <c r="C1315" t="s">
        <v>12043</v>
      </c>
      <c r="D1315" t="s">
        <v>1957</v>
      </c>
      <c r="E1315" t="s">
        <v>98</v>
      </c>
      <c r="G1315" t="s">
        <v>588</v>
      </c>
      <c r="H1315" t="s">
        <v>589</v>
      </c>
      <c r="I1315" t="s">
        <v>1185</v>
      </c>
      <c r="J1315" t="s">
        <v>1945</v>
      </c>
      <c r="K1315" t="s">
        <v>770</v>
      </c>
      <c r="M1315" t="s">
        <v>207</v>
      </c>
      <c r="N1315">
        <v>1</v>
      </c>
      <c r="O1315">
        <v>1</v>
      </c>
      <c r="P1315">
        <v>407056</v>
      </c>
      <c r="Q1315">
        <v>1820190</v>
      </c>
      <c r="R1315" s="14">
        <v>44985</v>
      </c>
      <c r="S1315" t="s">
        <v>207</v>
      </c>
      <c r="T1315" s="14">
        <v>44993</v>
      </c>
      <c r="U1315" s="16" t="s">
        <v>1872</v>
      </c>
      <c r="V1315" s="16">
        <v>140</v>
      </c>
      <c r="W1315" s="16" t="s">
        <v>2114</v>
      </c>
      <c r="X1315" t="s">
        <v>207</v>
      </c>
      <c r="Y1315" s="16" t="s">
        <v>1873</v>
      </c>
      <c r="Z1315" s="16" t="s">
        <v>204</v>
      </c>
      <c r="AB1315" s="17">
        <f t="shared" si="177"/>
        <v>100</v>
      </c>
      <c r="AC1315" s="13">
        <v>45026</v>
      </c>
      <c r="AD1315">
        <v>100</v>
      </c>
      <c r="AE1315" s="13">
        <v>45026</v>
      </c>
      <c r="AF1315">
        <v>250</v>
      </c>
      <c r="AG1315" s="13">
        <v>45026</v>
      </c>
      <c r="AH1315">
        <v>7</v>
      </c>
      <c r="AI1315" s="13">
        <v>45021</v>
      </c>
      <c r="AJ1315">
        <v>0</v>
      </c>
      <c r="AK1315" s="13">
        <v>45058</v>
      </c>
      <c r="AL1315">
        <v>0</v>
      </c>
      <c r="AM1315" t="s">
        <v>2405</v>
      </c>
      <c r="AN1315" t="s">
        <v>204</v>
      </c>
      <c r="AO1315" s="13">
        <v>45091</v>
      </c>
      <c r="AP1315" s="13">
        <v>45114</v>
      </c>
      <c r="AR1315"/>
      <c r="AS1315">
        <v>7.5</v>
      </c>
      <c r="AT1315" t="s">
        <v>1946</v>
      </c>
    </row>
    <row r="1316" spans="1:46" ht="20.149999999999999" customHeight="1" x14ac:dyDescent="0.35">
      <c r="A1316">
        <v>1315</v>
      </c>
      <c r="B1316" t="s">
        <v>360</v>
      </c>
      <c r="C1316" t="s">
        <v>12044</v>
      </c>
      <c r="D1316" t="s">
        <v>1958</v>
      </c>
      <c r="E1316" t="s">
        <v>98</v>
      </c>
      <c r="G1316" t="s">
        <v>588</v>
      </c>
      <c r="H1316" t="s">
        <v>589</v>
      </c>
      <c r="I1316" t="s">
        <v>1185</v>
      </c>
      <c r="J1316" t="s">
        <v>1945</v>
      </c>
      <c r="K1316" t="s">
        <v>770</v>
      </c>
      <c r="M1316" t="s">
        <v>207</v>
      </c>
      <c r="N1316">
        <v>1</v>
      </c>
      <c r="O1316">
        <v>1</v>
      </c>
      <c r="P1316">
        <v>407059</v>
      </c>
      <c r="Q1316">
        <v>1820199</v>
      </c>
      <c r="R1316" s="14">
        <v>44989</v>
      </c>
      <c r="S1316" t="s">
        <v>207</v>
      </c>
      <c r="T1316" s="14">
        <v>44998</v>
      </c>
      <c r="U1316" s="16" t="s">
        <v>1872</v>
      </c>
      <c r="V1316" s="16">
        <v>140</v>
      </c>
      <c r="W1316" s="16" t="s">
        <v>2114</v>
      </c>
      <c r="X1316" t="s">
        <v>207</v>
      </c>
      <c r="Y1316" s="16" t="s">
        <v>1873</v>
      </c>
      <c r="Z1316" s="16" t="s">
        <v>204</v>
      </c>
      <c r="AB1316" s="17">
        <f t="shared" si="177"/>
        <v>100</v>
      </c>
      <c r="AC1316" s="13">
        <v>45030</v>
      </c>
      <c r="AD1316">
        <v>100</v>
      </c>
      <c r="AE1316" s="13">
        <v>45030</v>
      </c>
      <c r="AF1316">
        <v>250</v>
      </c>
      <c r="AG1316" s="13">
        <v>45030</v>
      </c>
      <c r="AH1316">
        <v>7</v>
      </c>
      <c r="AI1316" s="13">
        <v>45026</v>
      </c>
      <c r="AJ1316">
        <v>0</v>
      </c>
      <c r="AK1316" s="13">
        <v>45061</v>
      </c>
      <c r="AL1316">
        <v>0</v>
      </c>
      <c r="AM1316" t="s">
        <v>2405</v>
      </c>
      <c r="AN1316" t="s">
        <v>204</v>
      </c>
      <c r="AO1316" s="13">
        <v>45082</v>
      </c>
      <c r="AP1316" s="13">
        <v>45121</v>
      </c>
      <c r="AR1316"/>
      <c r="AS1316">
        <v>7.2</v>
      </c>
      <c r="AT1316" t="s">
        <v>1946</v>
      </c>
    </row>
    <row r="1317" spans="1:46" ht="20.149999999999999" customHeight="1" x14ac:dyDescent="0.35">
      <c r="A1317">
        <v>1316</v>
      </c>
      <c r="B1317" t="s">
        <v>360</v>
      </c>
      <c r="C1317" t="s">
        <v>12045</v>
      </c>
      <c r="D1317" t="s">
        <v>1959</v>
      </c>
      <c r="E1317" t="s">
        <v>98</v>
      </c>
      <c r="G1317" t="s">
        <v>588</v>
      </c>
      <c r="H1317" t="s">
        <v>589</v>
      </c>
      <c r="I1317" t="s">
        <v>1185</v>
      </c>
      <c r="J1317" t="s">
        <v>1945</v>
      </c>
      <c r="K1317" t="s">
        <v>770</v>
      </c>
      <c r="M1317" t="s">
        <v>207</v>
      </c>
      <c r="N1317">
        <v>1</v>
      </c>
      <c r="O1317">
        <v>1</v>
      </c>
      <c r="P1317">
        <v>407057</v>
      </c>
      <c r="Q1317">
        <v>1820067</v>
      </c>
      <c r="R1317" s="14">
        <v>44989</v>
      </c>
      <c r="S1317" t="s">
        <v>207</v>
      </c>
      <c r="T1317" s="14">
        <v>44996</v>
      </c>
      <c r="U1317" s="16" t="s">
        <v>1872</v>
      </c>
      <c r="V1317" s="16">
        <v>140</v>
      </c>
      <c r="W1317" s="16" t="s">
        <v>2114</v>
      </c>
      <c r="X1317" t="s">
        <v>207</v>
      </c>
      <c r="Y1317" s="16" t="s">
        <v>1873</v>
      </c>
      <c r="Z1317" s="16" t="s">
        <v>204</v>
      </c>
      <c r="AB1317" s="17">
        <f t="shared" si="177"/>
        <v>100</v>
      </c>
      <c r="AC1317" s="13">
        <v>45029</v>
      </c>
      <c r="AD1317">
        <v>100</v>
      </c>
      <c r="AE1317" s="13">
        <v>45029</v>
      </c>
      <c r="AF1317">
        <v>250</v>
      </c>
      <c r="AG1317" s="13">
        <v>45029</v>
      </c>
      <c r="AH1317">
        <v>7</v>
      </c>
      <c r="AI1317" s="13">
        <v>45024</v>
      </c>
      <c r="AJ1317">
        <v>0</v>
      </c>
      <c r="AK1317" s="13">
        <v>45060</v>
      </c>
      <c r="AL1317">
        <v>0</v>
      </c>
      <c r="AM1317" t="s">
        <v>2405</v>
      </c>
      <c r="AN1317" t="s">
        <v>204</v>
      </c>
      <c r="AO1317" s="13">
        <v>45108</v>
      </c>
      <c r="AP1317" s="13">
        <v>45121</v>
      </c>
      <c r="AR1317"/>
      <c r="AS1317">
        <v>7.6</v>
      </c>
      <c r="AT1317" t="s">
        <v>1946</v>
      </c>
    </row>
    <row r="1318" spans="1:46" ht="20.149999999999999" customHeight="1" x14ac:dyDescent="0.35">
      <c r="A1318">
        <v>1317</v>
      </c>
      <c r="B1318" t="s">
        <v>360</v>
      </c>
      <c r="C1318" t="s">
        <v>12046</v>
      </c>
      <c r="D1318" t="s">
        <v>1960</v>
      </c>
      <c r="E1318" t="s">
        <v>98</v>
      </c>
      <c r="G1318" t="s">
        <v>588</v>
      </c>
      <c r="H1318" t="s">
        <v>589</v>
      </c>
      <c r="I1318" t="s">
        <v>1185</v>
      </c>
      <c r="J1318" t="s">
        <v>1945</v>
      </c>
      <c r="K1318" t="s">
        <v>770</v>
      </c>
      <c r="M1318" t="s">
        <v>207</v>
      </c>
      <c r="N1318">
        <v>1</v>
      </c>
      <c r="O1318">
        <v>1</v>
      </c>
      <c r="P1318">
        <v>407053</v>
      </c>
      <c r="Q1318">
        <v>1820198</v>
      </c>
      <c r="R1318" s="14">
        <v>44989</v>
      </c>
      <c r="S1318" t="s">
        <v>207</v>
      </c>
      <c r="T1318" s="14">
        <v>44997</v>
      </c>
      <c r="U1318" s="16" t="s">
        <v>1872</v>
      </c>
      <c r="V1318" s="16">
        <v>140</v>
      </c>
      <c r="W1318" s="16" t="s">
        <v>2114</v>
      </c>
      <c r="X1318" t="s">
        <v>207</v>
      </c>
      <c r="Y1318" s="16" t="s">
        <v>1873</v>
      </c>
      <c r="Z1318" s="16" t="s">
        <v>204</v>
      </c>
      <c r="AB1318" s="17">
        <f t="shared" si="177"/>
        <v>100</v>
      </c>
      <c r="AC1318" s="13">
        <v>45028</v>
      </c>
      <c r="AD1318">
        <v>100</v>
      </c>
      <c r="AE1318" s="13">
        <v>45028</v>
      </c>
      <c r="AF1318">
        <v>250</v>
      </c>
      <c r="AG1318" s="13">
        <v>45028</v>
      </c>
      <c r="AH1318">
        <v>7</v>
      </c>
      <c r="AI1318" s="13">
        <v>45023</v>
      </c>
      <c r="AJ1318">
        <v>0</v>
      </c>
      <c r="AK1318" s="13">
        <v>45060</v>
      </c>
      <c r="AL1318">
        <v>0</v>
      </c>
      <c r="AM1318" t="s">
        <v>2405</v>
      </c>
      <c r="AN1318" t="s">
        <v>204</v>
      </c>
      <c r="AO1318" s="13">
        <v>45084</v>
      </c>
      <c r="AP1318" s="13">
        <v>45132</v>
      </c>
      <c r="AR1318"/>
      <c r="AS1318">
        <v>7.5</v>
      </c>
      <c r="AT1318" t="s">
        <v>1946</v>
      </c>
    </row>
    <row r="1319" spans="1:46" ht="20.149999999999999" customHeight="1" x14ac:dyDescent="0.35">
      <c r="A1319">
        <v>1318</v>
      </c>
      <c r="B1319" t="s">
        <v>360</v>
      </c>
      <c r="C1319" t="s">
        <v>12047</v>
      </c>
      <c r="D1319" t="s">
        <v>627</v>
      </c>
      <c r="E1319" t="s">
        <v>98</v>
      </c>
      <c r="G1319" t="s">
        <v>588</v>
      </c>
      <c r="H1319" t="s">
        <v>589</v>
      </c>
      <c r="I1319" t="s">
        <v>1185</v>
      </c>
      <c r="J1319" t="s">
        <v>1945</v>
      </c>
      <c r="K1319" t="s">
        <v>770</v>
      </c>
      <c r="M1319" t="s">
        <v>207</v>
      </c>
      <c r="N1319">
        <v>2</v>
      </c>
      <c r="O1319">
        <v>2</v>
      </c>
      <c r="P1319">
        <v>407559</v>
      </c>
      <c r="Q1319">
        <v>1820098</v>
      </c>
      <c r="R1319" s="14">
        <v>44989</v>
      </c>
      <c r="S1319" t="s">
        <v>207</v>
      </c>
      <c r="T1319" s="14">
        <v>44997</v>
      </c>
      <c r="U1319" s="16" t="s">
        <v>1872</v>
      </c>
      <c r="V1319" s="16">
        <v>140</v>
      </c>
      <c r="W1319" s="16" t="s">
        <v>2114</v>
      </c>
      <c r="X1319" t="s">
        <v>207</v>
      </c>
      <c r="Y1319" s="16" t="s">
        <v>1873</v>
      </c>
      <c r="Z1319" s="16" t="s">
        <v>204</v>
      </c>
      <c r="AB1319" s="17">
        <f t="shared" si="177"/>
        <v>200</v>
      </c>
      <c r="AC1319" s="13">
        <v>45028</v>
      </c>
      <c r="AD1319">
        <v>200</v>
      </c>
      <c r="AE1319" s="13">
        <v>45028</v>
      </c>
      <c r="AF1319">
        <v>300</v>
      </c>
      <c r="AG1319" s="13">
        <v>45028</v>
      </c>
      <c r="AH1319">
        <v>14</v>
      </c>
      <c r="AI1319" s="13">
        <v>45023</v>
      </c>
      <c r="AJ1319">
        <v>0</v>
      </c>
      <c r="AK1319" s="13">
        <v>45060</v>
      </c>
      <c r="AL1319">
        <v>0</v>
      </c>
      <c r="AM1319" t="s">
        <v>2405</v>
      </c>
      <c r="AN1319" t="s">
        <v>204</v>
      </c>
      <c r="AO1319" s="13">
        <v>45082</v>
      </c>
      <c r="AP1319" s="13">
        <v>45130</v>
      </c>
      <c r="AR1319"/>
      <c r="AS1319">
        <v>7.1</v>
      </c>
      <c r="AT1319" t="s">
        <v>1946</v>
      </c>
    </row>
    <row r="1320" spans="1:46" ht="20.149999999999999" customHeight="1" x14ac:dyDescent="0.35">
      <c r="A1320">
        <v>1319</v>
      </c>
      <c r="B1320" t="s">
        <v>360</v>
      </c>
      <c r="C1320" t="s">
        <v>12048</v>
      </c>
      <c r="D1320" t="s">
        <v>628</v>
      </c>
      <c r="E1320" t="s">
        <v>98</v>
      </c>
      <c r="G1320" t="s">
        <v>588</v>
      </c>
      <c r="H1320" t="s">
        <v>589</v>
      </c>
      <c r="I1320" t="s">
        <v>1185</v>
      </c>
      <c r="J1320" t="s">
        <v>1945</v>
      </c>
      <c r="K1320" t="s">
        <v>770</v>
      </c>
      <c r="M1320" t="s">
        <v>207</v>
      </c>
      <c r="N1320">
        <v>1</v>
      </c>
      <c r="O1320">
        <v>1</v>
      </c>
      <c r="P1320">
        <v>407549</v>
      </c>
      <c r="Q1320">
        <v>1820067</v>
      </c>
      <c r="R1320" s="14">
        <v>44989</v>
      </c>
      <c r="S1320" t="s">
        <v>207</v>
      </c>
      <c r="T1320" s="14">
        <v>44997</v>
      </c>
      <c r="U1320" s="16" t="s">
        <v>1872</v>
      </c>
      <c r="V1320" s="16">
        <v>280</v>
      </c>
      <c r="W1320" s="16" t="s">
        <v>2114</v>
      </c>
      <c r="X1320" t="s">
        <v>207</v>
      </c>
      <c r="Y1320" s="16" t="s">
        <v>1873</v>
      </c>
      <c r="Z1320" s="16" t="s">
        <v>204</v>
      </c>
      <c r="AB1320" s="17">
        <f t="shared" si="177"/>
        <v>100</v>
      </c>
      <c r="AC1320" s="13">
        <v>45029</v>
      </c>
      <c r="AD1320">
        <v>100</v>
      </c>
      <c r="AE1320" s="13">
        <v>45029</v>
      </c>
      <c r="AF1320">
        <v>250</v>
      </c>
      <c r="AG1320" s="13">
        <v>45029</v>
      </c>
      <c r="AH1320">
        <v>7</v>
      </c>
      <c r="AI1320" s="13">
        <v>45024</v>
      </c>
      <c r="AJ1320">
        <v>0</v>
      </c>
      <c r="AK1320" s="13">
        <v>45060</v>
      </c>
      <c r="AL1320">
        <v>0</v>
      </c>
      <c r="AM1320" t="s">
        <v>2405</v>
      </c>
      <c r="AN1320" t="s">
        <v>204</v>
      </c>
      <c r="AO1320" s="13">
        <v>45083</v>
      </c>
      <c r="AP1320" s="13">
        <v>45130</v>
      </c>
      <c r="AR1320"/>
      <c r="AS1320">
        <v>14.4</v>
      </c>
      <c r="AT1320" t="s">
        <v>1946</v>
      </c>
    </row>
    <row r="1321" spans="1:46" ht="20.149999999999999" customHeight="1" x14ac:dyDescent="0.35">
      <c r="A1321">
        <v>1320</v>
      </c>
      <c r="B1321" t="s">
        <v>360</v>
      </c>
      <c r="C1321" t="s">
        <v>12049</v>
      </c>
      <c r="D1321" t="s">
        <v>1961</v>
      </c>
      <c r="E1321" t="s">
        <v>98</v>
      </c>
      <c r="G1321" t="s">
        <v>588</v>
      </c>
      <c r="H1321" t="s">
        <v>589</v>
      </c>
      <c r="I1321" t="s">
        <v>1185</v>
      </c>
      <c r="J1321" t="s">
        <v>1945</v>
      </c>
      <c r="K1321" t="s">
        <v>770</v>
      </c>
      <c r="M1321" t="s">
        <v>207</v>
      </c>
      <c r="N1321">
        <v>1</v>
      </c>
      <c r="O1321">
        <v>1</v>
      </c>
      <c r="P1321">
        <v>407459</v>
      </c>
      <c r="Q1321">
        <v>1820093</v>
      </c>
      <c r="R1321" s="14">
        <v>44989</v>
      </c>
      <c r="S1321" t="s">
        <v>207</v>
      </c>
      <c r="T1321" s="14">
        <v>44992</v>
      </c>
      <c r="U1321" s="16" t="s">
        <v>1872</v>
      </c>
      <c r="V1321" s="16">
        <v>120</v>
      </c>
      <c r="W1321" s="16" t="s">
        <v>2114</v>
      </c>
      <c r="X1321" t="s">
        <v>207</v>
      </c>
      <c r="Y1321" s="16" t="s">
        <v>1873</v>
      </c>
      <c r="Z1321" s="16" t="s">
        <v>204</v>
      </c>
      <c r="AB1321" s="17">
        <f t="shared" si="177"/>
        <v>100</v>
      </c>
      <c r="AC1321" s="13">
        <v>45025</v>
      </c>
      <c r="AD1321">
        <v>100</v>
      </c>
      <c r="AE1321" s="13">
        <v>45025</v>
      </c>
      <c r="AF1321">
        <v>250</v>
      </c>
      <c r="AG1321" s="13">
        <v>45025</v>
      </c>
      <c r="AH1321">
        <v>7</v>
      </c>
      <c r="AI1321" s="13">
        <v>45020</v>
      </c>
      <c r="AJ1321">
        <v>0</v>
      </c>
      <c r="AK1321" s="13">
        <v>45059</v>
      </c>
      <c r="AL1321">
        <v>0</v>
      </c>
      <c r="AM1321" t="s">
        <v>2405</v>
      </c>
      <c r="AN1321" t="s">
        <v>204</v>
      </c>
      <c r="AO1321" s="13">
        <v>45081</v>
      </c>
      <c r="AP1321" s="13">
        <v>45127</v>
      </c>
      <c r="AR1321"/>
      <c r="AS1321">
        <v>6.9</v>
      </c>
      <c r="AT1321" t="s">
        <v>1946</v>
      </c>
    </row>
    <row r="1322" spans="1:46" ht="20.149999999999999" customHeight="1" x14ac:dyDescent="0.35">
      <c r="A1322">
        <v>1321</v>
      </c>
      <c r="B1322" t="s">
        <v>360</v>
      </c>
      <c r="C1322" t="s">
        <v>12050</v>
      </c>
      <c r="D1322" t="s">
        <v>630</v>
      </c>
      <c r="E1322" t="s">
        <v>98</v>
      </c>
      <c r="G1322" t="s">
        <v>588</v>
      </c>
      <c r="H1322" t="s">
        <v>589</v>
      </c>
      <c r="I1322" t="s">
        <v>1185</v>
      </c>
      <c r="J1322" t="s">
        <v>1945</v>
      </c>
      <c r="K1322" t="s">
        <v>770</v>
      </c>
      <c r="M1322" t="s">
        <v>207</v>
      </c>
      <c r="N1322">
        <v>1</v>
      </c>
      <c r="O1322">
        <v>1</v>
      </c>
      <c r="P1322">
        <v>407358</v>
      </c>
      <c r="Q1322">
        <v>1820299</v>
      </c>
      <c r="R1322" s="14">
        <v>44989</v>
      </c>
      <c r="S1322" t="s">
        <v>207</v>
      </c>
      <c r="T1322" s="14">
        <v>44992</v>
      </c>
      <c r="U1322" s="16" t="s">
        <v>1872</v>
      </c>
      <c r="V1322" s="16">
        <v>120</v>
      </c>
      <c r="W1322" s="16" t="s">
        <v>2114</v>
      </c>
      <c r="X1322" t="s">
        <v>207</v>
      </c>
      <c r="Y1322" s="16" t="s">
        <v>1873</v>
      </c>
      <c r="Z1322" s="16" t="s">
        <v>204</v>
      </c>
      <c r="AB1322" s="17">
        <f t="shared" si="177"/>
        <v>100</v>
      </c>
      <c r="AC1322" s="13">
        <v>45022</v>
      </c>
      <c r="AD1322">
        <v>100</v>
      </c>
      <c r="AE1322" s="13">
        <v>45022</v>
      </c>
      <c r="AF1322">
        <v>250</v>
      </c>
      <c r="AG1322" s="13">
        <v>45022</v>
      </c>
      <c r="AH1322">
        <v>7</v>
      </c>
      <c r="AI1322" s="13">
        <v>45017</v>
      </c>
      <c r="AJ1322">
        <v>0</v>
      </c>
      <c r="AK1322" s="13">
        <v>45056</v>
      </c>
      <c r="AL1322">
        <v>0</v>
      </c>
      <c r="AM1322" t="s">
        <v>2405</v>
      </c>
      <c r="AN1322" t="s">
        <v>204</v>
      </c>
      <c r="AO1322" s="13">
        <v>45095</v>
      </c>
      <c r="AP1322" s="13">
        <v>45122</v>
      </c>
      <c r="AR1322"/>
      <c r="AS1322">
        <v>7.2</v>
      </c>
      <c r="AT1322" t="s">
        <v>1946</v>
      </c>
    </row>
    <row r="1323" spans="1:46" ht="20.149999999999999" customHeight="1" x14ac:dyDescent="0.35">
      <c r="A1323">
        <v>1322</v>
      </c>
      <c r="B1323" t="s">
        <v>360</v>
      </c>
      <c r="C1323" t="s">
        <v>12051</v>
      </c>
      <c r="D1323" t="s">
        <v>854</v>
      </c>
      <c r="E1323" t="s">
        <v>98</v>
      </c>
      <c r="G1323" t="s">
        <v>588</v>
      </c>
      <c r="H1323" t="s">
        <v>589</v>
      </c>
      <c r="I1323" t="s">
        <v>1185</v>
      </c>
      <c r="J1323" t="s">
        <v>1945</v>
      </c>
      <c r="K1323" t="s">
        <v>770</v>
      </c>
      <c r="M1323" t="s">
        <v>207</v>
      </c>
      <c r="N1323">
        <v>0.97</v>
      </c>
      <c r="O1323">
        <v>0.97</v>
      </c>
      <c r="P1323">
        <v>407461</v>
      </c>
      <c r="Q1323">
        <v>1820230</v>
      </c>
      <c r="R1323" s="14">
        <v>44989</v>
      </c>
      <c r="S1323" t="s">
        <v>207</v>
      </c>
      <c r="T1323" s="14">
        <v>44994</v>
      </c>
      <c r="U1323" s="16" t="s">
        <v>1872</v>
      </c>
      <c r="V1323" s="16">
        <v>120</v>
      </c>
      <c r="W1323" s="16" t="s">
        <v>2114</v>
      </c>
      <c r="X1323" t="s">
        <v>207</v>
      </c>
      <c r="Y1323" s="16" t="s">
        <v>1873</v>
      </c>
      <c r="Z1323" s="16" t="s">
        <v>204</v>
      </c>
      <c r="AB1323" s="17">
        <f t="shared" si="177"/>
        <v>97</v>
      </c>
      <c r="AC1323" s="13">
        <v>45026</v>
      </c>
      <c r="AD1323">
        <v>100</v>
      </c>
      <c r="AE1323" s="13">
        <v>45026</v>
      </c>
      <c r="AF1323">
        <v>250</v>
      </c>
      <c r="AG1323" s="13">
        <v>45026</v>
      </c>
      <c r="AH1323">
        <v>7</v>
      </c>
      <c r="AI1323" s="13">
        <v>45021</v>
      </c>
      <c r="AJ1323">
        <v>0</v>
      </c>
      <c r="AK1323" s="13">
        <v>45060</v>
      </c>
      <c r="AL1323">
        <v>0</v>
      </c>
      <c r="AM1323" t="s">
        <v>2405</v>
      </c>
      <c r="AN1323" t="s">
        <v>204</v>
      </c>
      <c r="AO1323" s="13">
        <v>45097</v>
      </c>
      <c r="AP1323" s="13">
        <v>45117</v>
      </c>
      <c r="AR1323"/>
      <c r="AS1323">
        <v>7.04</v>
      </c>
      <c r="AT1323" t="s">
        <v>1946</v>
      </c>
    </row>
    <row r="1324" spans="1:46" ht="20.149999999999999" customHeight="1" x14ac:dyDescent="0.35">
      <c r="A1324">
        <v>1323</v>
      </c>
      <c r="B1324" t="s">
        <v>360</v>
      </c>
      <c r="C1324" t="s">
        <v>12052</v>
      </c>
      <c r="D1324" t="s">
        <v>1962</v>
      </c>
      <c r="E1324" t="s">
        <v>98</v>
      </c>
      <c r="G1324" t="s">
        <v>588</v>
      </c>
      <c r="H1324" t="s">
        <v>589</v>
      </c>
      <c r="I1324" t="s">
        <v>1185</v>
      </c>
      <c r="J1324" t="s">
        <v>1945</v>
      </c>
      <c r="K1324" t="s">
        <v>770</v>
      </c>
      <c r="M1324" t="s">
        <v>207</v>
      </c>
      <c r="N1324">
        <v>3</v>
      </c>
      <c r="O1324">
        <v>3.7</v>
      </c>
      <c r="P1324">
        <v>407558</v>
      </c>
      <c r="Q1324">
        <v>1820320</v>
      </c>
      <c r="R1324" s="14">
        <v>44989</v>
      </c>
      <c r="S1324" t="s">
        <v>207</v>
      </c>
      <c r="T1324" s="14">
        <v>44994</v>
      </c>
      <c r="U1324" s="16" t="s">
        <v>1872</v>
      </c>
      <c r="V1324" s="16">
        <v>120</v>
      </c>
      <c r="W1324" s="16" t="s">
        <v>2114</v>
      </c>
      <c r="X1324" t="s">
        <v>207</v>
      </c>
      <c r="Y1324" s="16" t="s">
        <v>1873</v>
      </c>
      <c r="Z1324" s="16" t="s">
        <v>204</v>
      </c>
      <c r="AB1324" s="17">
        <f t="shared" si="177"/>
        <v>300</v>
      </c>
      <c r="AC1324" s="13">
        <v>45027</v>
      </c>
      <c r="AD1324">
        <v>300</v>
      </c>
      <c r="AE1324" s="13">
        <v>45027</v>
      </c>
      <c r="AF1324">
        <v>450</v>
      </c>
      <c r="AG1324" s="13">
        <v>45027</v>
      </c>
      <c r="AH1324">
        <v>21</v>
      </c>
      <c r="AI1324" s="13">
        <v>45022</v>
      </c>
      <c r="AJ1324">
        <v>0</v>
      </c>
      <c r="AK1324" s="13">
        <v>45059</v>
      </c>
      <c r="AL1324">
        <v>0</v>
      </c>
      <c r="AM1324" t="s">
        <v>2405</v>
      </c>
      <c r="AN1324" t="s">
        <v>204</v>
      </c>
      <c r="AO1324" s="13">
        <v>45090</v>
      </c>
      <c r="AP1324" s="13">
        <v>45134</v>
      </c>
      <c r="AR1324"/>
      <c r="AS1324">
        <v>21.6</v>
      </c>
      <c r="AT1324" t="s">
        <v>1946</v>
      </c>
    </row>
    <row r="1325" spans="1:46" ht="20.149999999999999" customHeight="1" x14ac:dyDescent="0.35">
      <c r="A1325">
        <v>1324</v>
      </c>
      <c r="B1325" t="s">
        <v>360</v>
      </c>
      <c r="C1325" t="s">
        <v>12053</v>
      </c>
      <c r="D1325" t="s">
        <v>915</v>
      </c>
      <c r="E1325" t="s">
        <v>98</v>
      </c>
      <c r="G1325" t="s">
        <v>588</v>
      </c>
      <c r="H1325" t="s">
        <v>589</v>
      </c>
      <c r="I1325" t="s">
        <v>1185</v>
      </c>
      <c r="J1325" t="s">
        <v>1945</v>
      </c>
      <c r="K1325" t="s">
        <v>770</v>
      </c>
      <c r="M1325" t="s">
        <v>207</v>
      </c>
      <c r="N1325">
        <v>1.5</v>
      </c>
      <c r="O1325">
        <v>1.6</v>
      </c>
      <c r="P1325">
        <v>407058</v>
      </c>
      <c r="Q1325">
        <v>1820346</v>
      </c>
      <c r="R1325" s="14">
        <v>44989</v>
      </c>
      <c r="S1325" t="s">
        <v>207</v>
      </c>
      <c r="T1325" s="14">
        <v>44994</v>
      </c>
      <c r="U1325" s="16" t="s">
        <v>1872</v>
      </c>
      <c r="V1325" s="16">
        <v>120</v>
      </c>
      <c r="W1325" s="16" t="s">
        <v>2114</v>
      </c>
      <c r="X1325" t="s">
        <v>207</v>
      </c>
      <c r="Y1325" s="16" t="s">
        <v>1873</v>
      </c>
      <c r="Z1325" s="16" t="s">
        <v>204</v>
      </c>
      <c r="AB1325" s="17">
        <f t="shared" si="177"/>
        <v>150</v>
      </c>
      <c r="AC1325" s="13">
        <v>45026</v>
      </c>
      <c r="AD1325">
        <v>150</v>
      </c>
      <c r="AE1325" s="13">
        <v>45026</v>
      </c>
      <c r="AF1325">
        <v>250</v>
      </c>
      <c r="AG1325" s="13">
        <v>45026</v>
      </c>
      <c r="AH1325">
        <v>9</v>
      </c>
      <c r="AI1325" s="13">
        <v>45020</v>
      </c>
      <c r="AJ1325">
        <v>0</v>
      </c>
      <c r="AK1325" s="13">
        <v>45059</v>
      </c>
      <c r="AL1325">
        <v>0</v>
      </c>
      <c r="AM1325" t="s">
        <v>2405</v>
      </c>
      <c r="AN1325" t="s">
        <v>204</v>
      </c>
      <c r="AO1325" s="13">
        <v>45108</v>
      </c>
      <c r="AP1325" s="13">
        <v>45126</v>
      </c>
      <c r="AR1325"/>
      <c r="AS1325">
        <v>10.72</v>
      </c>
      <c r="AT1325" t="s">
        <v>1946</v>
      </c>
    </row>
    <row r="1326" spans="1:46" ht="20.149999999999999" customHeight="1" x14ac:dyDescent="0.35">
      <c r="A1326">
        <v>1325</v>
      </c>
      <c r="B1326" t="s">
        <v>360</v>
      </c>
      <c r="C1326" t="s">
        <v>12054</v>
      </c>
      <c r="D1326" t="s">
        <v>912</v>
      </c>
      <c r="E1326" t="s">
        <v>98</v>
      </c>
      <c r="G1326" t="s">
        <v>588</v>
      </c>
      <c r="H1326" t="s">
        <v>589</v>
      </c>
      <c r="I1326" t="s">
        <v>1185</v>
      </c>
      <c r="J1326" t="s">
        <v>1945</v>
      </c>
      <c r="K1326" t="s">
        <v>770</v>
      </c>
      <c r="M1326" t="s">
        <v>207</v>
      </c>
      <c r="N1326">
        <v>2</v>
      </c>
      <c r="O1326">
        <v>2</v>
      </c>
      <c r="P1326">
        <v>407059</v>
      </c>
      <c r="Q1326">
        <v>1820318</v>
      </c>
      <c r="R1326" s="14">
        <v>44989</v>
      </c>
      <c r="S1326" t="s">
        <v>207</v>
      </c>
      <c r="T1326" s="14">
        <v>44994</v>
      </c>
      <c r="U1326" s="16" t="s">
        <v>1872</v>
      </c>
      <c r="V1326" s="16">
        <v>120</v>
      </c>
      <c r="W1326" s="16" t="s">
        <v>2114</v>
      </c>
      <c r="X1326" t="s">
        <v>207</v>
      </c>
      <c r="Y1326" s="16" t="s">
        <v>1873</v>
      </c>
      <c r="Z1326" s="16" t="s">
        <v>204</v>
      </c>
      <c r="AB1326" s="17">
        <f t="shared" si="177"/>
        <v>200</v>
      </c>
      <c r="AC1326" s="13">
        <v>45028</v>
      </c>
      <c r="AD1326">
        <v>200</v>
      </c>
      <c r="AE1326" s="13">
        <v>45028</v>
      </c>
      <c r="AF1326">
        <v>300</v>
      </c>
      <c r="AG1326" s="13">
        <v>45028</v>
      </c>
      <c r="AH1326">
        <v>14</v>
      </c>
      <c r="AI1326" s="13">
        <v>45024</v>
      </c>
      <c r="AJ1326">
        <v>0</v>
      </c>
      <c r="AK1326" s="13">
        <v>45059</v>
      </c>
      <c r="AL1326">
        <v>0</v>
      </c>
      <c r="AM1326" t="s">
        <v>2405</v>
      </c>
      <c r="AN1326" t="s">
        <v>204</v>
      </c>
      <c r="AO1326" s="13">
        <v>45082</v>
      </c>
      <c r="AP1326" s="13">
        <v>45133</v>
      </c>
      <c r="AR1326"/>
      <c r="AS1326">
        <v>13.76</v>
      </c>
      <c r="AT1326" t="s">
        <v>1946</v>
      </c>
    </row>
    <row r="1327" spans="1:46" ht="20.149999999999999" customHeight="1" x14ac:dyDescent="0.35">
      <c r="A1327">
        <v>1326</v>
      </c>
      <c r="B1327" t="s">
        <v>360</v>
      </c>
      <c r="C1327" t="s">
        <v>12055</v>
      </c>
      <c r="D1327" t="s">
        <v>1963</v>
      </c>
      <c r="E1327" t="s">
        <v>98</v>
      </c>
      <c r="G1327" t="s">
        <v>588</v>
      </c>
      <c r="H1327" t="s">
        <v>589</v>
      </c>
      <c r="I1327" t="s">
        <v>1185</v>
      </c>
      <c r="J1327" t="s">
        <v>1945</v>
      </c>
      <c r="K1327" t="s">
        <v>770</v>
      </c>
      <c r="M1327" t="s">
        <v>207</v>
      </c>
      <c r="N1327">
        <v>1</v>
      </c>
      <c r="O1327">
        <v>1</v>
      </c>
      <c r="P1327">
        <v>407765</v>
      </c>
      <c r="Q1327">
        <v>1820344</v>
      </c>
      <c r="R1327" s="14">
        <v>44989</v>
      </c>
      <c r="S1327" t="s">
        <v>207</v>
      </c>
      <c r="T1327" s="14">
        <v>44994</v>
      </c>
      <c r="U1327" s="16" t="s">
        <v>1872</v>
      </c>
      <c r="V1327" s="16">
        <v>120</v>
      </c>
      <c r="W1327" s="16" t="s">
        <v>2114</v>
      </c>
      <c r="X1327" t="s">
        <v>207</v>
      </c>
      <c r="Y1327" s="16" t="s">
        <v>1873</v>
      </c>
      <c r="Z1327" s="16" t="s">
        <v>204</v>
      </c>
      <c r="AB1327" s="17">
        <f t="shared" si="177"/>
        <v>100</v>
      </c>
      <c r="AC1327" s="13">
        <v>45027</v>
      </c>
      <c r="AD1327">
        <v>100</v>
      </c>
      <c r="AE1327" s="13">
        <v>45027</v>
      </c>
      <c r="AF1327">
        <v>250</v>
      </c>
      <c r="AG1327" s="13">
        <v>45027</v>
      </c>
      <c r="AH1327">
        <v>7</v>
      </c>
      <c r="AI1327" s="13">
        <v>45023</v>
      </c>
      <c r="AJ1327">
        <v>0</v>
      </c>
      <c r="AK1327" s="13">
        <v>45060</v>
      </c>
      <c r="AL1327">
        <v>0</v>
      </c>
      <c r="AM1327" t="s">
        <v>2405</v>
      </c>
      <c r="AN1327" t="s">
        <v>204</v>
      </c>
      <c r="AO1327" s="13">
        <v>45087</v>
      </c>
      <c r="AP1327" s="13">
        <v>45132</v>
      </c>
      <c r="AR1327"/>
      <c r="AS1327">
        <v>6.8</v>
      </c>
      <c r="AT1327" t="s">
        <v>1946</v>
      </c>
    </row>
    <row r="1328" spans="1:46" ht="20.149999999999999" customHeight="1" x14ac:dyDescent="0.35">
      <c r="A1328">
        <v>1327</v>
      </c>
      <c r="B1328" t="s">
        <v>360</v>
      </c>
      <c r="C1328" t="s">
        <v>12056</v>
      </c>
      <c r="D1328" t="s">
        <v>908</v>
      </c>
      <c r="E1328" t="s">
        <v>98</v>
      </c>
      <c r="G1328" t="s">
        <v>588</v>
      </c>
      <c r="H1328" t="s">
        <v>589</v>
      </c>
      <c r="I1328" t="s">
        <v>1185</v>
      </c>
      <c r="J1328" t="s">
        <v>1945</v>
      </c>
      <c r="K1328" t="s">
        <v>770</v>
      </c>
      <c r="M1328" t="s">
        <v>207</v>
      </c>
      <c r="N1328">
        <v>0.5</v>
      </c>
      <c r="O1328">
        <v>0.6</v>
      </c>
      <c r="P1328">
        <v>407366</v>
      </c>
      <c r="Q1328">
        <v>1820031</v>
      </c>
      <c r="R1328" s="14">
        <v>44989</v>
      </c>
      <c r="S1328" t="s">
        <v>207</v>
      </c>
      <c r="T1328" s="14">
        <v>44990</v>
      </c>
      <c r="U1328" s="16" t="s">
        <v>1872</v>
      </c>
      <c r="V1328" s="16">
        <v>120</v>
      </c>
      <c r="W1328" s="16" t="s">
        <v>2114</v>
      </c>
      <c r="X1328" t="s">
        <v>207</v>
      </c>
      <c r="Y1328" s="16" t="s">
        <v>1873</v>
      </c>
      <c r="Z1328" s="16" t="s">
        <v>204</v>
      </c>
      <c r="AB1328" s="17">
        <f t="shared" si="177"/>
        <v>50</v>
      </c>
      <c r="AC1328" s="13">
        <v>45024</v>
      </c>
      <c r="AD1328">
        <v>50</v>
      </c>
      <c r="AE1328" s="13">
        <v>45024</v>
      </c>
      <c r="AF1328">
        <v>100</v>
      </c>
      <c r="AG1328" s="13">
        <v>45024</v>
      </c>
      <c r="AH1328">
        <v>4</v>
      </c>
      <c r="AI1328" s="13">
        <v>45019</v>
      </c>
      <c r="AJ1328">
        <v>0</v>
      </c>
      <c r="AK1328" s="13">
        <v>45058</v>
      </c>
      <c r="AL1328">
        <v>0</v>
      </c>
      <c r="AM1328" t="s">
        <v>2405</v>
      </c>
      <c r="AN1328" t="s">
        <v>204</v>
      </c>
      <c r="AO1328" s="13">
        <v>45082</v>
      </c>
      <c r="AP1328" s="13">
        <v>45122</v>
      </c>
      <c r="AR1328"/>
      <c r="AS1328">
        <v>3.2</v>
      </c>
      <c r="AT1328" t="s">
        <v>1946</v>
      </c>
    </row>
    <row r="1329" spans="1:46" ht="20.149999999999999" customHeight="1" x14ac:dyDescent="0.35">
      <c r="A1329">
        <v>1328</v>
      </c>
      <c r="B1329" t="s">
        <v>360</v>
      </c>
      <c r="C1329" t="s">
        <v>12057</v>
      </c>
      <c r="D1329" t="s">
        <v>914</v>
      </c>
      <c r="E1329" t="s">
        <v>98</v>
      </c>
      <c r="G1329" t="s">
        <v>588</v>
      </c>
      <c r="H1329" t="s">
        <v>589</v>
      </c>
      <c r="I1329" t="s">
        <v>1185</v>
      </c>
      <c r="J1329" t="s">
        <v>1945</v>
      </c>
      <c r="K1329" t="s">
        <v>770</v>
      </c>
      <c r="M1329" t="s">
        <v>207</v>
      </c>
      <c r="N1329">
        <v>2</v>
      </c>
      <c r="O1329">
        <v>2.02</v>
      </c>
      <c r="P1329">
        <v>407855</v>
      </c>
      <c r="Q1329">
        <v>1820231</v>
      </c>
      <c r="R1329" s="14">
        <v>44989</v>
      </c>
      <c r="S1329" t="s">
        <v>207</v>
      </c>
      <c r="T1329" s="14">
        <v>44991</v>
      </c>
      <c r="U1329" s="16" t="s">
        <v>1872</v>
      </c>
      <c r="V1329" s="16">
        <v>120</v>
      </c>
      <c r="W1329" s="16" t="s">
        <v>2114</v>
      </c>
      <c r="X1329" t="s">
        <v>207</v>
      </c>
      <c r="Y1329" s="16" t="s">
        <v>1873</v>
      </c>
      <c r="Z1329" s="16" t="s">
        <v>204</v>
      </c>
      <c r="AB1329" s="17">
        <f t="shared" si="177"/>
        <v>200</v>
      </c>
      <c r="AC1329" s="13">
        <v>45025</v>
      </c>
      <c r="AD1329">
        <v>200</v>
      </c>
      <c r="AE1329" s="13">
        <v>45025</v>
      </c>
      <c r="AF1329">
        <v>300</v>
      </c>
      <c r="AG1329" s="13">
        <v>45025</v>
      </c>
      <c r="AH1329">
        <v>14</v>
      </c>
      <c r="AI1329" s="13">
        <v>45019</v>
      </c>
      <c r="AJ1329">
        <v>0</v>
      </c>
      <c r="AK1329" s="13">
        <v>45058</v>
      </c>
      <c r="AL1329">
        <v>0</v>
      </c>
      <c r="AM1329" t="s">
        <v>2405</v>
      </c>
      <c r="AN1329" t="s">
        <v>204</v>
      </c>
      <c r="AO1329" s="13">
        <v>45082</v>
      </c>
      <c r="AP1329" s="13">
        <v>45122</v>
      </c>
      <c r="AR1329"/>
      <c r="AS1329">
        <v>14.56</v>
      </c>
      <c r="AT1329" t="s">
        <v>1946</v>
      </c>
    </row>
    <row r="1330" spans="1:46" ht="20.149999999999999" customHeight="1" x14ac:dyDescent="0.35">
      <c r="A1330">
        <v>1329</v>
      </c>
      <c r="B1330" t="s">
        <v>360</v>
      </c>
      <c r="C1330" t="s">
        <v>12058</v>
      </c>
      <c r="D1330" t="s">
        <v>631</v>
      </c>
      <c r="E1330" t="s">
        <v>98</v>
      </c>
      <c r="G1330" t="s">
        <v>588</v>
      </c>
      <c r="H1330" t="s">
        <v>589</v>
      </c>
      <c r="I1330" t="s">
        <v>1185</v>
      </c>
      <c r="J1330" t="s">
        <v>1945</v>
      </c>
      <c r="K1330" t="s">
        <v>770</v>
      </c>
      <c r="M1330" t="s">
        <v>207</v>
      </c>
      <c r="N1330">
        <v>1</v>
      </c>
      <c r="O1330">
        <v>1</v>
      </c>
      <c r="P1330">
        <v>407956</v>
      </c>
      <c r="Q1330">
        <v>1820230</v>
      </c>
      <c r="R1330" s="14">
        <v>44989</v>
      </c>
      <c r="S1330" t="s">
        <v>207</v>
      </c>
      <c r="T1330" s="14">
        <v>44991</v>
      </c>
      <c r="U1330" s="16" t="s">
        <v>1872</v>
      </c>
      <c r="V1330" s="16">
        <v>120</v>
      </c>
      <c r="W1330" s="16" t="s">
        <v>2114</v>
      </c>
      <c r="X1330" t="s">
        <v>207</v>
      </c>
      <c r="Y1330" s="16" t="s">
        <v>1873</v>
      </c>
      <c r="Z1330" s="16" t="s">
        <v>204</v>
      </c>
      <c r="AB1330" s="17">
        <f t="shared" si="177"/>
        <v>100</v>
      </c>
      <c r="AC1330" s="13">
        <v>45024</v>
      </c>
      <c r="AD1330">
        <v>100</v>
      </c>
      <c r="AE1330" s="13">
        <v>45024</v>
      </c>
      <c r="AF1330">
        <v>250</v>
      </c>
      <c r="AG1330" s="13">
        <v>45024</v>
      </c>
      <c r="AH1330">
        <v>7</v>
      </c>
      <c r="AI1330" s="13">
        <v>45019</v>
      </c>
      <c r="AJ1330">
        <v>0</v>
      </c>
      <c r="AK1330" s="13">
        <v>45057</v>
      </c>
      <c r="AL1330">
        <v>0</v>
      </c>
      <c r="AM1330" t="s">
        <v>2405</v>
      </c>
      <c r="AN1330" t="s">
        <v>204</v>
      </c>
      <c r="AO1330" s="13">
        <v>45097</v>
      </c>
      <c r="AP1330" s="13">
        <v>45112</v>
      </c>
      <c r="AR1330"/>
      <c r="AS1330">
        <v>7.68</v>
      </c>
      <c r="AT1330" t="s">
        <v>1946</v>
      </c>
    </row>
    <row r="1331" spans="1:46" ht="20.149999999999999" customHeight="1" x14ac:dyDescent="0.35">
      <c r="A1331">
        <v>1330</v>
      </c>
      <c r="B1331" t="s">
        <v>360</v>
      </c>
      <c r="C1331" t="s">
        <v>12059</v>
      </c>
      <c r="D1331" t="s">
        <v>632</v>
      </c>
      <c r="E1331" t="s">
        <v>98</v>
      </c>
      <c r="G1331" t="s">
        <v>588</v>
      </c>
      <c r="H1331" t="s">
        <v>589</v>
      </c>
      <c r="I1331" t="s">
        <v>1185</v>
      </c>
      <c r="J1331" t="s">
        <v>1945</v>
      </c>
      <c r="K1331" t="s">
        <v>770</v>
      </c>
      <c r="M1331" t="s">
        <v>207</v>
      </c>
      <c r="N1331">
        <v>1</v>
      </c>
      <c r="O1331">
        <v>1</v>
      </c>
      <c r="P1331">
        <v>407058</v>
      </c>
      <c r="Q1331">
        <v>1820020</v>
      </c>
      <c r="R1331" s="14">
        <v>44989</v>
      </c>
      <c r="S1331" t="s">
        <v>207</v>
      </c>
      <c r="T1331" s="14">
        <v>44991</v>
      </c>
      <c r="U1331" s="16" t="s">
        <v>1872</v>
      </c>
      <c r="V1331" s="16">
        <v>120</v>
      </c>
      <c r="W1331" s="16" t="s">
        <v>2114</v>
      </c>
      <c r="X1331" t="s">
        <v>207</v>
      </c>
      <c r="Y1331" s="16" t="s">
        <v>1873</v>
      </c>
      <c r="Z1331" s="16" t="s">
        <v>204</v>
      </c>
      <c r="AB1331" s="17">
        <f t="shared" si="177"/>
        <v>100</v>
      </c>
      <c r="AC1331" s="13">
        <v>45025</v>
      </c>
      <c r="AD1331">
        <v>100</v>
      </c>
      <c r="AE1331" s="13">
        <v>45025</v>
      </c>
      <c r="AF1331">
        <v>250</v>
      </c>
      <c r="AG1331" s="13">
        <v>45025</v>
      </c>
      <c r="AH1331">
        <v>7</v>
      </c>
      <c r="AI1331" s="13">
        <v>45020</v>
      </c>
      <c r="AJ1331">
        <v>0</v>
      </c>
      <c r="AK1331" s="13">
        <v>45058</v>
      </c>
      <c r="AL1331">
        <v>0</v>
      </c>
      <c r="AM1331" t="s">
        <v>2405</v>
      </c>
      <c r="AN1331" t="s">
        <v>204</v>
      </c>
      <c r="AO1331" s="13">
        <v>45108</v>
      </c>
      <c r="AP1331" s="13">
        <v>45121</v>
      </c>
      <c r="AR1331"/>
      <c r="AS1331">
        <v>7.2</v>
      </c>
      <c r="AT1331" t="s">
        <v>1946</v>
      </c>
    </row>
    <row r="1332" spans="1:46" ht="20.149999999999999" customHeight="1" x14ac:dyDescent="0.35">
      <c r="A1332">
        <v>1331</v>
      </c>
      <c r="B1332" t="s">
        <v>360</v>
      </c>
      <c r="C1332" t="s">
        <v>12060</v>
      </c>
      <c r="D1332" t="s">
        <v>1964</v>
      </c>
      <c r="E1332" t="s">
        <v>98</v>
      </c>
      <c r="G1332" t="s">
        <v>588</v>
      </c>
      <c r="H1332" t="s">
        <v>589</v>
      </c>
      <c r="I1332" t="s">
        <v>1185</v>
      </c>
      <c r="J1332" t="s">
        <v>1945</v>
      </c>
      <c r="K1332" t="s">
        <v>770</v>
      </c>
      <c r="M1332" t="s">
        <v>207</v>
      </c>
      <c r="N1332">
        <v>1</v>
      </c>
      <c r="O1332">
        <v>1</v>
      </c>
      <c r="P1332">
        <v>407659</v>
      </c>
      <c r="Q1332">
        <v>1820177</v>
      </c>
      <c r="R1332" s="14">
        <v>44989</v>
      </c>
      <c r="S1332" t="s">
        <v>207</v>
      </c>
      <c r="T1332" s="14">
        <v>44991</v>
      </c>
      <c r="U1332" s="16" t="s">
        <v>1872</v>
      </c>
      <c r="V1332" s="16">
        <v>120</v>
      </c>
      <c r="W1332" s="16" t="s">
        <v>2114</v>
      </c>
      <c r="X1332" t="s">
        <v>207</v>
      </c>
      <c r="Y1332" s="16" t="s">
        <v>1873</v>
      </c>
      <c r="Z1332" s="16" t="s">
        <v>204</v>
      </c>
      <c r="AB1332" s="17">
        <f t="shared" si="177"/>
        <v>100</v>
      </c>
      <c r="AC1332" s="13">
        <v>45026</v>
      </c>
      <c r="AD1332">
        <v>100</v>
      </c>
      <c r="AE1332" s="13">
        <v>45026</v>
      </c>
      <c r="AF1332">
        <v>250</v>
      </c>
      <c r="AG1332" s="13">
        <v>45026</v>
      </c>
      <c r="AH1332">
        <v>7</v>
      </c>
      <c r="AI1332" s="13">
        <v>45021</v>
      </c>
      <c r="AJ1332">
        <v>0</v>
      </c>
      <c r="AK1332" s="13">
        <v>45059</v>
      </c>
      <c r="AL1332">
        <v>0</v>
      </c>
      <c r="AM1332" t="s">
        <v>2405</v>
      </c>
      <c r="AN1332" t="s">
        <v>204</v>
      </c>
      <c r="AO1332" s="13">
        <v>45084</v>
      </c>
      <c r="AP1332" s="13">
        <v>45130</v>
      </c>
      <c r="AR1332"/>
      <c r="AS1332">
        <v>7.12</v>
      </c>
      <c r="AT1332" t="s">
        <v>1946</v>
      </c>
    </row>
    <row r="1333" spans="1:46" ht="20.149999999999999" customHeight="1" x14ac:dyDescent="0.35">
      <c r="A1333">
        <v>1332</v>
      </c>
      <c r="B1333" t="s">
        <v>360</v>
      </c>
      <c r="C1333" t="s">
        <v>12061</v>
      </c>
      <c r="D1333" t="s">
        <v>1965</v>
      </c>
      <c r="E1333" t="s">
        <v>98</v>
      </c>
      <c r="G1333" t="s">
        <v>588</v>
      </c>
      <c r="H1333" t="s">
        <v>589</v>
      </c>
      <c r="I1333" t="s">
        <v>1185</v>
      </c>
      <c r="J1333" t="s">
        <v>1945</v>
      </c>
      <c r="K1333" t="s">
        <v>770</v>
      </c>
      <c r="M1333" t="s">
        <v>207</v>
      </c>
      <c r="N1333">
        <v>1</v>
      </c>
      <c r="O1333">
        <v>1</v>
      </c>
      <c r="P1333">
        <v>407465</v>
      </c>
      <c r="Q1333">
        <v>1820098</v>
      </c>
      <c r="R1333" s="14">
        <v>44989</v>
      </c>
      <c r="S1333" t="s">
        <v>207</v>
      </c>
      <c r="T1333" s="14">
        <v>44993</v>
      </c>
      <c r="U1333" s="16" t="s">
        <v>1872</v>
      </c>
      <c r="V1333" s="16">
        <v>120</v>
      </c>
      <c r="W1333" s="16" t="s">
        <v>2114</v>
      </c>
      <c r="X1333" t="s">
        <v>207</v>
      </c>
      <c r="Y1333" s="16" t="s">
        <v>1873</v>
      </c>
      <c r="Z1333" s="16" t="s">
        <v>204</v>
      </c>
      <c r="AB1333" s="17">
        <f t="shared" si="177"/>
        <v>100</v>
      </c>
      <c r="AC1333" s="13">
        <v>45028</v>
      </c>
      <c r="AD1333">
        <v>100</v>
      </c>
      <c r="AE1333" s="13">
        <v>45028</v>
      </c>
      <c r="AF1333">
        <v>250</v>
      </c>
      <c r="AG1333" s="13">
        <v>45028</v>
      </c>
      <c r="AH1333">
        <v>7</v>
      </c>
      <c r="AI1333" s="13">
        <v>45023</v>
      </c>
      <c r="AJ1333">
        <v>0</v>
      </c>
      <c r="AK1333" s="13">
        <v>45060</v>
      </c>
      <c r="AL1333">
        <v>0</v>
      </c>
      <c r="AM1333" t="s">
        <v>2405</v>
      </c>
      <c r="AN1333" t="s">
        <v>204</v>
      </c>
      <c r="AO1333" s="13">
        <v>45101</v>
      </c>
      <c r="AP1333" s="13">
        <v>45113</v>
      </c>
      <c r="AR1333"/>
      <c r="AS1333">
        <v>7.04</v>
      </c>
      <c r="AT1333" t="s">
        <v>1946</v>
      </c>
    </row>
    <row r="1334" spans="1:46" ht="20.149999999999999" customHeight="1" x14ac:dyDescent="0.35">
      <c r="A1334">
        <v>1333</v>
      </c>
      <c r="B1334" t="s">
        <v>360</v>
      </c>
      <c r="C1334" t="s">
        <v>12062</v>
      </c>
      <c r="D1334" t="s">
        <v>636</v>
      </c>
      <c r="E1334" t="s">
        <v>98</v>
      </c>
      <c r="G1334" t="s">
        <v>588</v>
      </c>
      <c r="H1334" t="s">
        <v>589</v>
      </c>
      <c r="I1334" t="s">
        <v>1185</v>
      </c>
      <c r="J1334" t="s">
        <v>1945</v>
      </c>
      <c r="K1334" t="s">
        <v>770</v>
      </c>
      <c r="M1334" t="s">
        <v>207</v>
      </c>
      <c r="N1334">
        <v>1</v>
      </c>
      <c r="O1334">
        <v>1</v>
      </c>
      <c r="P1334">
        <v>407547</v>
      </c>
      <c r="Q1334">
        <v>1820177</v>
      </c>
      <c r="R1334" s="14">
        <v>44989</v>
      </c>
      <c r="S1334" t="s">
        <v>207</v>
      </c>
      <c r="T1334" s="14">
        <v>44993</v>
      </c>
      <c r="U1334" s="16" t="s">
        <v>1872</v>
      </c>
      <c r="V1334" s="16">
        <v>120</v>
      </c>
      <c r="W1334" s="16" t="s">
        <v>2114</v>
      </c>
      <c r="X1334" t="s">
        <v>207</v>
      </c>
      <c r="Y1334" s="16" t="s">
        <v>1873</v>
      </c>
      <c r="Z1334" s="16" t="s">
        <v>204</v>
      </c>
      <c r="AB1334" s="17">
        <f t="shared" si="177"/>
        <v>100</v>
      </c>
      <c r="AC1334" s="13">
        <v>45027</v>
      </c>
      <c r="AD1334">
        <v>100</v>
      </c>
      <c r="AE1334" s="13">
        <v>45027</v>
      </c>
      <c r="AF1334">
        <v>250</v>
      </c>
      <c r="AG1334" s="13">
        <v>45027</v>
      </c>
      <c r="AH1334">
        <v>7</v>
      </c>
      <c r="AI1334" s="13">
        <v>45023</v>
      </c>
      <c r="AJ1334">
        <v>0</v>
      </c>
      <c r="AK1334" s="13">
        <v>45059</v>
      </c>
      <c r="AL1334">
        <v>0</v>
      </c>
      <c r="AM1334" t="s">
        <v>2405</v>
      </c>
      <c r="AN1334" t="s">
        <v>204</v>
      </c>
      <c r="AO1334" s="13">
        <v>45102</v>
      </c>
      <c r="AP1334" s="13">
        <v>45109</v>
      </c>
      <c r="AR1334"/>
      <c r="AS1334">
        <v>7.2</v>
      </c>
      <c r="AT1334" t="s">
        <v>1946</v>
      </c>
    </row>
    <row r="1335" spans="1:46" ht="20.149999999999999" customHeight="1" x14ac:dyDescent="0.35">
      <c r="A1335">
        <v>1334</v>
      </c>
      <c r="B1335" t="s">
        <v>360</v>
      </c>
      <c r="C1335" t="s">
        <v>12063</v>
      </c>
      <c r="D1335" t="s">
        <v>1966</v>
      </c>
      <c r="E1335" t="s">
        <v>98</v>
      </c>
      <c r="G1335" t="s">
        <v>588</v>
      </c>
      <c r="H1335" t="s">
        <v>589</v>
      </c>
      <c r="I1335" t="s">
        <v>640</v>
      </c>
      <c r="J1335" t="s">
        <v>1967</v>
      </c>
      <c r="K1335" t="s">
        <v>1968</v>
      </c>
      <c r="M1335" t="s">
        <v>207</v>
      </c>
      <c r="N1335">
        <v>5</v>
      </c>
      <c r="O1335">
        <v>5.0999999999999996</v>
      </c>
      <c r="P1335">
        <v>407560</v>
      </c>
      <c r="Q1335">
        <v>1820399</v>
      </c>
      <c r="R1335" s="14">
        <v>44989</v>
      </c>
      <c r="S1335" t="s">
        <v>207</v>
      </c>
      <c r="T1335" s="14">
        <v>44993</v>
      </c>
      <c r="U1335" s="16" t="s">
        <v>1872</v>
      </c>
      <c r="V1335" s="16">
        <v>600</v>
      </c>
      <c r="W1335" s="16" t="s">
        <v>2113</v>
      </c>
      <c r="X1335" t="s">
        <v>207</v>
      </c>
      <c r="Y1335" s="16" t="s">
        <v>1873</v>
      </c>
      <c r="Z1335" s="16" t="s">
        <v>204</v>
      </c>
      <c r="AB1335" s="17">
        <f t="shared" si="177"/>
        <v>500</v>
      </c>
      <c r="AC1335" s="13">
        <v>45027</v>
      </c>
      <c r="AD1335">
        <v>250</v>
      </c>
      <c r="AE1335" s="13">
        <v>45027</v>
      </c>
      <c r="AF1335">
        <v>450</v>
      </c>
      <c r="AG1335" s="13">
        <v>45027</v>
      </c>
      <c r="AH1335">
        <v>15</v>
      </c>
      <c r="AI1335" s="13">
        <v>45022</v>
      </c>
      <c r="AJ1335">
        <v>0</v>
      </c>
      <c r="AK1335" s="13">
        <v>45059</v>
      </c>
      <c r="AL1335">
        <v>0</v>
      </c>
      <c r="AM1335" t="s">
        <v>2405</v>
      </c>
      <c r="AN1335" t="s">
        <v>204</v>
      </c>
      <c r="AO1335" s="13">
        <v>45091</v>
      </c>
      <c r="AP1335" s="13">
        <v>45114</v>
      </c>
      <c r="AR1335"/>
      <c r="AS1335">
        <v>36</v>
      </c>
      <c r="AT1335" t="s">
        <v>1946</v>
      </c>
    </row>
    <row r="1336" spans="1:46" ht="20.149999999999999" customHeight="1" x14ac:dyDescent="0.35">
      <c r="A1336">
        <v>1335</v>
      </c>
      <c r="B1336" t="s">
        <v>360</v>
      </c>
      <c r="C1336" t="s">
        <v>12064</v>
      </c>
      <c r="D1336" t="s">
        <v>916</v>
      </c>
      <c r="E1336" t="s">
        <v>98</v>
      </c>
      <c r="G1336" t="s">
        <v>588</v>
      </c>
      <c r="H1336" t="s">
        <v>589</v>
      </c>
      <c r="I1336" t="s">
        <v>640</v>
      </c>
      <c r="J1336" t="s">
        <v>1967</v>
      </c>
      <c r="K1336" t="s">
        <v>1968</v>
      </c>
      <c r="M1336" t="s">
        <v>207</v>
      </c>
      <c r="N1336">
        <v>1</v>
      </c>
      <c r="O1336">
        <v>1</v>
      </c>
      <c r="P1336">
        <v>407392</v>
      </c>
      <c r="Q1336">
        <v>1820231</v>
      </c>
      <c r="R1336" s="14">
        <v>44980</v>
      </c>
      <c r="S1336" t="s">
        <v>207</v>
      </c>
      <c r="T1336" s="14">
        <v>44986</v>
      </c>
      <c r="U1336" s="16" t="s">
        <v>1872</v>
      </c>
      <c r="V1336" s="16">
        <v>120</v>
      </c>
      <c r="W1336" s="16" t="s">
        <v>2113</v>
      </c>
      <c r="X1336" t="s">
        <v>207</v>
      </c>
      <c r="Y1336" s="16" t="s">
        <v>1873</v>
      </c>
      <c r="Z1336" s="16" t="s">
        <v>204</v>
      </c>
      <c r="AB1336" s="17">
        <f t="shared" si="177"/>
        <v>100</v>
      </c>
      <c r="AC1336" s="13">
        <v>45020</v>
      </c>
      <c r="AD1336">
        <v>100</v>
      </c>
      <c r="AE1336" s="13">
        <v>45020</v>
      </c>
      <c r="AF1336">
        <v>250</v>
      </c>
      <c r="AG1336" s="13">
        <v>45020</v>
      </c>
      <c r="AH1336">
        <v>7</v>
      </c>
      <c r="AI1336" s="13">
        <v>45014</v>
      </c>
      <c r="AJ1336">
        <v>0</v>
      </c>
      <c r="AK1336" s="13">
        <v>45054</v>
      </c>
      <c r="AL1336">
        <v>0</v>
      </c>
      <c r="AM1336" t="s">
        <v>2405</v>
      </c>
      <c r="AN1336" t="s">
        <v>204</v>
      </c>
      <c r="AO1336" s="13">
        <v>45082</v>
      </c>
      <c r="AP1336" s="13">
        <v>45121</v>
      </c>
      <c r="AR1336"/>
      <c r="AS1336">
        <v>7.6</v>
      </c>
      <c r="AT1336" t="s">
        <v>1946</v>
      </c>
    </row>
    <row r="1337" spans="1:46" ht="20.149999999999999" customHeight="1" x14ac:dyDescent="0.35">
      <c r="A1337">
        <v>1336</v>
      </c>
      <c r="B1337" t="s">
        <v>360</v>
      </c>
      <c r="C1337" t="s">
        <v>12065</v>
      </c>
      <c r="D1337" t="s">
        <v>1969</v>
      </c>
      <c r="E1337" t="s">
        <v>98</v>
      </c>
      <c r="G1337" t="s">
        <v>588</v>
      </c>
      <c r="H1337" t="s">
        <v>589</v>
      </c>
      <c r="I1337" t="s">
        <v>640</v>
      </c>
      <c r="J1337" t="s">
        <v>1967</v>
      </c>
      <c r="K1337" t="s">
        <v>1968</v>
      </c>
      <c r="M1337" t="s">
        <v>207</v>
      </c>
      <c r="N1337">
        <v>2.5</v>
      </c>
      <c r="O1337">
        <v>2.5</v>
      </c>
      <c r="P1337">
        <v>407058</v>
      </c>
      <c r="Q1337">
        <v>1820320</v>
      </c>
      <c r="R1337" s="14">
        <v>44980</v>
      </c>
      <c r="S1337" t="s">
        <v>207</v>
      </c>
      <c r="T1337" s="14">
        <v>44986</v>
      </c>
      <c r="U1337" s="16" t="s">
        <v>1872</v>
      </c>
      <c r="V1337" s="16">
        <v>280</v>
      </c>
      <c r="W1337" s="16" t="s">
        <v>2113</v>
      </c>
      <c r="X1337" t="s">
        <v>207</v>
      </c>
      <c r="Y1337" s="16" t="s">
        <v>1873</v>
      </c>
      <c r="Z1337" s="16" t="s">
        <v>204</v>
      </c>
      <c r="AB1337" s="17">
        <f t="shared" si="177"/>
        <v>250</v>
      </c>
      <c r="AC1337" s="13">
        <v>45020</v>
      </c>
      <c r="AD1337">
        <v>250</v>
      </c>
      <c r="AE1337" s="13">
        <v>45020</v>
      </c>
      <c r="AF1337">
        <v>350</v>
      </c>
      <c r="AG1337" s="13">
        <v>45020</v>
      </c>
      <c r="AH1337">
        <v>7</v>
      </c>
      <c r="AI1337" s="13">
        <v>45014</v>
      </c>
      <c r="AJ1337">
        <v>0</v>
      </c>
      <c r="AK1337" s="13">
        <v>45055</v>
      </c>
      <c r="AL1337">
        <v>0</v>
      </c>
      <c r="AM1337" t="s">
        <v>2405</v>
      </c>
      <c r="AN1337" t="s">
        <v>204</v>
      </c>
      <c r="AO1337" s="13">
        <v>45108</v>
      </c>
      <c r="AP1337" s="13">
        <v>45121</v>
      </c>
      <c r="AR1337"/>
      <c r="AS1337">
        <v>36.799999999999997</v>
      </c>
      <c r="AT1337" t="s">
        <v>1946</v>
      </c>
    </row>
    <row r="1338" spans="1:46" ht="20.149999999999999" customHeight="1" x14ac:dyDescent="0.35">
      <c r="A1338">
        <v>1337</v>
      </c>
      <c r="B1338" t="s">
        <v>360</v>
      </c>
      <c r="C1338" t="s">
        <v>12066</v>
      </c>
      <c r="D1338" t="s">
        <v>595</v>
      </c>
      <c r="E1338" t="s">
        <v>98</v>
      </c>
      <c r="G1338" t="s">
        <v>588</v>
      </c>
      <c r="H1338" t="s">
        <v>589</v>
      </c>
      <c r="I1338" t="s">
        <v>640</v>
      </c>
      <c r="J1338" t="s">
        <v>1967</v>
      </c>
      <c r="K1338" t="s">
        <v>1968</v>
      </c>
      <c r="M1338" t="s">
        <v>207</v>
      </c>
      <c r="N1338">
        <v>3</v>
      </c>
      <c r="O1338">
        <v>3</v>
      </c>
      <c r="P1338">
        <v>407655</v>
      </c>
      <c r="Q1338">
        <v>1820231</v>
      </c>
      <c r="R1338" s="14">
        <v>44980</v>
      </c>
      <c r="S1338" t="s">
        <v>207</v>
      </c>
      <c r="T1338" s="14">
        <v>44986</v>
      </c>
      <c r="U1338" s="16" t="s">
        <v>1872</v>
      </c>
      <c r="V1338" s="16">
        <v>360</v>
      </c>
      <c r="W1338" s="16" t="s">
        <v>2113</v>
      </c>
      <c r="X1338" t="s">
        <v>207</v>
      </c>
      <c r="Y1338" s="16" t="s">
        <v>1873</v>
      </c>
      <c r="Z1338" s="16" t="s">
        <v>204</v>
      </c>
      <c r="AB1338" s="17">
        <f t="shared" si="177"/>
        <v>300</v>
      </c>
      <c r="AC1338" s="13">
        <v>45022</v>
      </c>
      <c r="AD1338">
        <v>250</v>
      </c>
      <c r="AE1338" s="13">
        <v>45022</v>
      </c>
      <c r="AF1338">
        <v>450</v>
      </c>
      <c r="AG1338" s="13">
        <v>45022</v>
      </c>
      <c r="AH1338">
        <v>21</v>
      </c>
      <c r="AI1338" s="13">
        <v>45018</v>
      </c>
      <c r="AJ1338">
        <v>0</v>
      </c>
      <c r="AK1338" s="13">
        <v>45054</v>
      </c>
      <c r="AL1338">
        <v>0</v>
      </c>
      <c r="AM1338" t="s">
        <v>2405</v>
      </c>
      <c r="AN1338" t="s">
        <v>204</v>
      </c>
      <c r="AO1338" s="13">
        <v>45084</v>
      </c>
      <c r="AP1338" s="13">
        <v>45132</v>
      </c>
      <c r="AR1338"/>
      <c r="AS1338">
        <v>18.399999999999999</v>
      </c>
      <c r="AT1338" t="s">
        <v>1946</v>
      </c>
    </row>
    <row r="1339" spans="1:46" ht="20.149999999999999" customHeight="1" x14ac:dyDescent="0.35">
      <c r="A1339">
        <v>1338</v>
      </c>
      <c r="B1339" t="s">
        <v>360</v>
      </c>
      <c r="C1339" t="s">
        <v>12067</v>
      </c>
      <c r="D1339" t="s">
        <v>918</v>
      </c>
      <c r="E1339" t="s">
        <v>98</v>
      </c>
      <c r="G1339" t="s">
        <v>588</v>
      </c>
      <c r="H1339" t="s">
        <v>589</v>
      </c>
      <c r="I1339" t="s">
        <v>640</v>
      </c>
      <c r="J1339" t="s">
        <v>1967</v>
      </c>
      <c r="K1339" t="s">
        <v>1968</v>
      </c>
      <c r="M1339" t="s">
        <v>207</v>
      </c>
      <c r="N1339">
        <v>1</v>
      </c>
      <c r="O1339">
        <v>1.5</v>
      </c>
      <c r="P1339">
        <v>407551</v>
      </c>
      <c r="Q1339">
        <v>1820997</v>
      </c>
      <c r="R1339" s="14">
        <v>44980</v>
      </c>
      <c r="S1339" t="s">
        <v>207</v>
      </c>
      <c r="T1339" s="14">
        <v>44986</v>
      </c>
      <c r="U1339" s="16" t="s">
        <v>1872</v>
      </c>
      <c r="V1339" s="16">
        <v>120</v>
      </c>
      <c r="W1339" s="16" t="s">
        <v>2113</v>
      </c>
      <c r="X1339" t="s">
        <v>207</v>
      </c>
      <c r="Y1339" s="16" t="s">
        <v>1873</v>
      </c>
      <c r="Z1339" s="16" t="s">
        <v>204</v>
      </c>
      <c r="AB1339" s="17">
        <f t="shared" si="177"/>
        <v>100</v>
      </c>
      <c r="AC1339" s="13">
        <v>45019</v>
      </c>
      <c r="AD1339">
        <v>100</v>
      </c>
      <c r="AE1339" s="13">
        <v>45019</v>
      </c>
      <c r="AF1339">
        <v>250</v>
      </c>
      <c r="AG1339" s="13">
        <v>45019</v>
      </c>
      <c r="AH1339">
        <v>7</v>
      </c>
      <c r="AI1339" s="13">
        <v>45013</v>
      </c>
      <c r="AJ1339">
        <v>0</v>
      </c>
      <c r="AK1339" s="13">
        <v>45052</v>
      </c>
      <c r="AL1339">
        <v>0</v>
      </c>
      <c r="AM1339" t="s">
        <v>2405</v>
      </c>
      <c r="AN1339" t="s">
        <v>204</v>
      </c>
      <c r="AO1339" s="13">
        <v>45082</v>
      </c>
      <c r="AP1339" s="13">
        <v>45130</v>
      </c>
      <c r="AR1339"/>
      <c r="AS1339">
        <v>21.12</v>
      </c>
      <c r="AT1339" t="s">
        <v>1946</v>
      </c>
    </row>
    <row r="1340" spans="1:46" ht="20.149999999999999" customHeight="1" x14ac:dyDescent="0.35">
      <c r="A1340">
        <v>1339</v>
      </c>
      <c r="B1340" t="s">
        <v>360</v>
      </c>
      <c r="C1340" t="s">
        <v>12068</v>
      </c>
      <c r="D1340" t="s">
        <v>919</v>
      </c>
      <c r="E1340" t="s">
        <v>98</v>
      </c>
      <c r="G1340" t="s">
        <v>588</v>
      </c>
      <c r="H1340" t="s">
        <v>589</v>
      </c>
      <c r="I1340" t="s">
        <v>640</v>
      </c>
      <c r="J1340" t="s">
        <v>1967</v>
      </c>
      <c r="K1340" t="s">
        <v>1968</v>
      </c>
      <c r="M1340" t="s">
        <v>207</v>
      </c>
      <c r="N1340">
        <v>1</v>
      </c>
      <c r="O1340">
        <v>1</v>
      </c>
      <c r="P1340">
        <v>407652</v>
      </c>
      <c r="Q1340">
        <v>1820037</v>
      </c>
      <c r="R1340" s="14">
        <v>44980</v>
      </c>
      <c r="S1340" t="s">
        <v>207</v>
      </c>
      <c r="T1340" s="14">
        <v>44989</v>
      </c>
      <c r="U1340" s="16" t="s">
        <v>1872</v>
      </c>
      <c r="V1340" s="16">
        <v>120</v>
      </c>
      <c r="W1340" s="16" t="s">
        <v>2113</v>
      </c>
      <c r="X1340" t="s">
        <v>207</v>
      </c>
      <c r="Y1340" s="16" t="s">
        <v>1873</v>
      </c>
      <c r="Z1340" s="16" t="s">
        <v>204</v>
      </c>
      <c r="AB1340" s="17">
        <f t="shared" si="177"/>
        <v>100</v>
      </c>
      <c r="AC1340" s="13">
        <v>45022</v>
      </c>
      <c r="AD1340">
        <v>100</v>
      </c>
      <c r="AE1340" s="13">
        <v>45022</v>
      </c>
      <c r="AF1340">
        <v>250</v>
      </c>
      <c r="AG1340" s="13">
        <v>45022</v>
      </c>
      <c r="AH1340">
        <v>7</v>
      </c>
      <c r="AI1340" s="13">
        <v>45018</v>
      </c>
      <c r="AJ1340">
        <v>0</v>
      </c>
      <c r="AK1340" s="13">
        <v>45056</v>
      </c>
      <c r="AL1340">
        <v>0</v>
      </c>
      <c r="AM1340" t="s">
        <v>2405</v>
      </c>
      <c r="AN1340" t="s">
        <v>204</v>
      </c>
      <c r="AO1340" s="13">
        <v>45083</v>
      </c>
      <c r="AP1340" s="13">
        <v>45130</v>
      </c>
      <c r="AR1340"/>
      <c r="AS1340">
        <v>7.6</v>
      </c>
      <c r="AT1340" t="s">
        <v>1946</v>
      </c>
    </row>
    <row r="1341" spans="1:46" ht="20.149999999999999" customHeight="1" x14ac:dyDescent="0.35">
      <c r="A1341">
        <v>1340</v>
      </c>
      <c r="B1341" t="s">
        <v>360</v>
      </c>
      <c r="C1341" t="s">
        <v>12069</v>
      </c>
      <c r="D1341" t="s">
        <v>953</v>
      </c>
      <c r="E1341" t="s">
        <v>93</v>
      </c>
      <c r="G1341" t="s">
        <v>588</v>
      </c>
      <c r="H1341" t="s">
        <v>589</v>
      </c>
      <c r="I1341" t="s">
        <v>640</v>
      </c>
      <c r="J1341" t="s">
        <v>1967</v>
      </c>
      <c r="K1341" t="s">
        <v>1968</v>
      </c>
      <c r="M1341" t="s">
        <v>207</v>
      </c>
      <c r="N1341">
        <v>1</v>
      </c>
      <c r="O1341">
        <v>1</v>
      </c>
      <c r="P1341">
        <v>407657</v>
      </c>
      <c r="Q1341">
        <v>1820157</v>
      </c>
      <c r="R1341" s="14">
        <v>44980</v>
      </c>
      <c r="S1341" t="s">
        <v>207</v>
      </c>
      <c r="T1341" s="14">
        <v>44989</v>
      </c>
      <c r="U1341" s="16" t="s">
        <v>1872</v>
      </c>
      <c r="V1341" s="16">
        <v>120</v>
      </c>
      <c r="W1341" s="16" t="s">
        <v>2113</v>
      </c>
      <c r="X1341" t="s">
        <v>207</v>
      </c>
      <c r="Y1341" s="16" t="s">
        <v>1873</v>
      </c>
      <c r="Z1341" s="16" t="s">
        <v>204</v>
      </c>
      <c r="AB1341" s="17">
        <f t="shared" si="177"/>
        <v>100</v>
      </c>
      <c r="AC1341" s="13">
        <v>45022</v>
      </c>
      <c r="AD1341">
        <v>100</v>
      </c>
      <c r="AE1341" s="13">
        <v>45022</v>
      </c>
      <c r="AF1341">
        <v>250</v>
      </c>
      <c r="AG1341" s="13">
        <v>45022</v>
      </c>
      <c r="AH1341">
        <v>7</v>
      </c>
      <c r="AI1341" s="13">
        <v>45017</v>
      </c>
      <c r="AJ1341">
        <v>0</v>
      </c>
      <c r="AK1341" s="13">
        <v>45058</v>
      </c>
      <c r="AL1341">
        <v>0</v>
      </c>
      <c r="AM1341" t="s">
        <v>2405</v>
      </c>
      <c r="AN1341" t="s">
        <v>204</v>
      </c>
      <c r="AO1341" s="13">
        <v>45081</v>
      </c>
      <c r="AP1341" s="13">
        <v>45127</v>
      </c>
      <c r="AR1341"/>
      <c r="AS1341">
        <v>7.76</v>
      </c>
      <c r="AT1341" t="s">
        <v>1946</v>
      </c>
    </row>
    <row r="1342" spans="1:46" ht="20.149999999999999" customHeight="1" x14ac:dyDescent="0.35">
      <c r="A1342">
        <v>1341</v>
      </c>
      <c r="B1342" t="s">
        <v>360</v>
      </c>
      <c r="C1342" t="s">
        <v>12070</v>
      </c>
      <c r="D1342" t="s">
        <v>927</v>
      </c>
      <c r="E1342" t="s">
        <v>93</v>
      </c>
      <c r="G1342" t="s">
        <v>588</v>
      </c>
      <c r="H1342" t="s">
        <v>589</v>
      </c>
      <c r="I1342" t="s">
        <v>640</v>
      </c>
      <c r="J1342" t="s">
        <v>1967</v>
      </c>
      <c r="K1342" t="s">
        <v>1968</v>
      </c>
      <c r="M1342" t="s">
        <v>207</v>
      </c>
      <c r="N1342">
        <v>1</v>
      </c>
      <c r="O1342">
        <v>1</v>
      </c>
      <c r="P1342">
        <v>407358</v>
      </c>
      <c r="Q1342">
        <v>1820167</v>
      </c>
      <c r="R1342" s="14">
        <v>44980</v>
      </c>
      <c r="S1342" t="s">
        <v>207</v>
      </c>
      <c r="T1342" s="14">
        <v>44989</v>
      </c>
      <c r="U1342" s="16" t="s">
        <v>1872</v>
      </c>
      <c r="V1342" s="16">
        <v>120</v>
      </c>
      <c r="W1342" s="16" t="s">
        <v>2113</v>
      </c>
      <c r="X1342" t="s">
        <v>207</v>
      </c>
      <c r="Y1342" s="16" t="s">
        <v>1873</v>
      </c>
      <c r="Z1342" s="16" t="s">
        <v>204</v>
      </c>
      <c r="AB1342" s="17">
        <f t="shared" si="177"/>
        <v>100</v>
      </c>
      <c r="AC1342" s="13">
        <v>45023</v>
      </c>
      <c r="AD1342">
        <v>100</v>
      </c>
      <c r="AE1342" s="13">
        <v>45023</v>
      </c>
      <c r="AF1342">
        <v>250</v>
      </c>
      <c r="AG1342" s="13">
        <v>45023</v>
      </c>
      <c r="AH1342">
        <v>7</v>
      </c>
      <c r="AI1342" s="13">
        <v>45018</v>
      </c>
      <c r="AJ1342">
        <v>0</v>
      </c>
      <c r="AK1342" s="13">
        <v>45056</v>
      </c>
      <c r="AL1342">
        <v>0</v>
      </c>
      <c r="AM1342" t="s">
        <v>2405</v>
      </c>
      <c r="AN1342" t="s">
        <v>204</v>
      </c>
      <c r="AO1342" s="13">
        <v>45095</v>
      </c>
      <c r="AP1342" s="13">
        <v>45122</v>
      </c>
      <c r="AR1342"/>
      <c r="AS1342">
        <v>7.76</v>
      </c>
      <c r="AT1342" t="s">
        <v>1946</v>
      </c>
    </row>
    <row r="1343" spans="1:46" ht="20.149999999999999" customHeight="1" x14ac:dyDescent="0.35">
      <c r="A1343">
        <v>1342</v>
      </c>
      <c r="B1343" t="s">
        <v>360</v>
      </c>
      <c r="C1343" t="s">
        <v>12071</v>
      </c>
      <c r="D1343" t="s">
        <v>928</v>
      </c>
      <c r="E1343" t="s">
        <v>98</v>
      </c>
      <c r="G1343" t="s">
        <v>588</v>
      </c>
      <c r="H1343" t="s">
        <v>589</v>
      </c>
      <c r="I1343" t="s">
        <v>640</v>
      </c>
      <c r="J1343" t="s">
        <v>1967</v>
      </c>
      <c r="K1343" t="s">
        <v>1968</v>
      </c>
      <c r="M1343" t="s">
        <v>207</v>
      </c>
      <c r="N1343">
        <v>1</v>
      </c>
      <c r="O1343">
        <v>1</v>
      </c>
      <c r="P1343">
        <v>407452</v>
      </c>
      <c r="Q1343">
        <v>1820145</v>
      </c>
      <c r="R1343" s="14">
        <v>44980</v>
      </c>
      <c r="S1343" t="s">
        <v>207</v>
      </c>
      <c r="T1343" s="14">
        <v>44989</v>
      </c>
      <c r="U1343" s="16" t="s">
        <v>1872</v>
      </c>
      <c r="V1343" s="16">
        <v>120</v>
      </c>
      <c r="W1343" s="16" t="s">
        <v>2113</v>
      </c>
      <c r="X1343" t="s">
        <v>207</v>
      </c>
      <c r="Y1343" s="16" t="s">
        <v>1873</v>
      </c>
      <c r="Z1343" s="16" t="s">
        <v>204</v>
      </c>
      <c r="AB1343" s="17">
        <f t="shared" si="177"/>
        <v>100</v>
      </c>
      <c r="AC1343" s="13">
        <v>45026</v>
      </c>
      <c r="AD1343">
        <v>100</v>
      </c>
      <c r="AE1343" s="13">
        <v>45026</v>
      </c>
      <c r="AF1343">
        <v>250</v>
      </c>
      <c r="AG1343" s="13">
        <v>45026</v>
      </c>
      <c r="AH1343">
        <v>7</v>
      </c>
      <c r="AI1343" s="13">
        <v>45020</v>
      </c>
      <c r="AJ1343">
        <v>0</v>
      </c>
      <c r="AK1343" s="13">
        <v>45059</v>
      </c>
      <c r="AL1343">
        <v>0</v>
      </c>
      <c r="AM1343" t="s">
        <v>2405</v>
      </c>
      <c r="AN1343" t="s">
        <v>204</v>
      </c>
      <c r="AO1343" s="13">
        <v>45097</v>
      </c>
      <c r="AP1343" s="13">
        <v>45117</v>
      </c>
      <c r="AR1343"/>
      <c r="AS1343">
        <v>7.2</v>
      </c>
      <c r="AT1343" t="s">
        <v>1946</v>
      </c>
    </row>
    <row r="1344" spans="1:46" ht="20.149999999999999" customHeight="1" x14ac:dyDescent="0.35">
      <c r="A1344">
        <v>1343</v>
      </c>
      <c r="B1344" t="s">
        <v>360</v>
      </c>
      <c r="C1344" t="s">
        <v>12072</v>
      </c>
      <c r="D1344" t="s">
        <v>929</v>
      </c>
      <c r="E1344" t="s">
        <v>98</v>
      </c>
      <c r="G1344" t="s">
        <v>588</v>
      </c>
      <c r="H1344" t="s">
        <v>589</v>
      </c>
      <c r="I1344" t="s">
        <v>640</v>
      </c>
      <c r="J1344" t="s">
        <v>1967</v>
      </c>
      <c r="K1344" t="s">
        <v>1968</v>
      </c>
      <c r="M1344" t="s">
        <v>207</v>
      </c>
      <c r="N1344">
        <v>2</v>
      </c>
      <c r="O1344">
        <v>2.0499999999999998</v>
      </c>
      <c r="P1344">
        <v>407859</v>
      </c>
      <c r="Q1344">
        <v>1820232</v>
      </c>
      <c r="R1344" s="14">
        <v>44980</v>
      </c>
      <c r="S1344" t="s">
        <v>207</v>
      </c>
      <c r="T1344" s="14">
        <v>44991</v>
      </c>
      <c r="U1344" s="16" t="s">
        <v>1872</v>
      </c>
      <c r="V1344" s="16">
        <v>240</v>
      </c>
      <c r="W1344" s="16" t="s">
        <v>2113</v>
      </c>
      <c r="X1344" t="s">
        <v>207</v>
      </c>
      <c r="Y1344" s="16" t="s">
        <v>1873</v>
      </c>
      <c r="Z1344" s="16" t="s">
        <v>204</v>
      </c>
      <c r="AB1344" s="17">
        <f t="shared" si="177"/>
        <v>200</v>
      </c>
      <c r="AC1344" s="13">
        <v>45025</v>
      </c>
      <c r="AD1344">
        <v>200</v>
      </c>
      <c r="AE1344" s="13">
        <v>45025</v>
      </c>
      <c r="AF1344">
        <v>300</v>
      </c>
      <c r="AG1344" s="13">
        <v>45025</v>
      </c>
      <c r="AH1344">
        <v>14</v>
      </c>
      <c r="AI1344" s="13">
        <v>45020</v>
      </c>
      <c r="AJ1344">
        <v>0</v>
      </c>
      <c r="AK1344" s="13">
        <v>45057</v>
      </c>
      <c r="AL1344">
        <v>0</v>
      </c>
      <c r="AM1344" t="s">
        <v>2405</v>
      </c>
      <c r="AN1344" t="s">
        <v>204</v>
      </c>
      <c r="AO1344" s="13">
        <v>45097</v>
      </c>
      <c r="AP1344" s="13">
        <v>45111</v>
      </c>
      <c r="AR1344"/>
      <c r="AS1344">
        <v>7.12</v>
      </c>
      <c r="AT1344" t="s">
        <v>1946</v>
      </c>
    </row>
    <row r="1345" spans="1:46" ht="20.149999999999999" customHeight="1" x14ac:dyDescent="0.35">
      <c r="A1345">
        <v>1344</v>
      </c>
      <c r="B1345" t="s">
        <v>360</v>
      </c>
      <c r="C1345" t="s">
        <v>12073</v>
      </c>
      <c r="D1345" t="s">
        <v>930</v>
      </c>
      <c r="E1345" t="s">
        <v>93</v>
      </c>
      <c r="G1345" t="s">
        <v>588</v>
      </c>
      <c r="H1345" t="s">
        <v>589</v>
      </c>
      <c r="I1345" t="s">
        <v>640</v>
      </c>
      <c r="J1345" t="s">
        <v>1967</v>
      </c>
      <c r="K1345" t="s">
        <v>1968</v>
      </c>
      <c r="M1345" t="s">
        <v>207</v>
      </c>
      <c r="N1345">
        <v>1</v>
      </c>
      <c r="O1345">
        <v>1</v>
      </c>
      <c r="P1345">
        <v>407349</v>
      </c>
      <c r="Q1345">
        <v>1820020</v>
      </c>
      <c r="R1345" s="14">
        <v>44980</v>
      </c>
      <c r="S1345" t="s">
        <v>207</v>
      </c>
      <c r="T1345" s="14">
        <v>44991</v>
      </c>
      <c r="U1345" s="16" t="s">
        <v>1872</v>
      </c>
      <c r="V1345" s="16">
        <v>120</v>
      </c>
      <c r="W1345" s="16" t="s">
        <v>2113</v>
      </c>
      <c r="X1345" t="s">
        <v>207</v>
      </c>
      <c r="Y1345" s="16" t="s">
        <v>1873</v>
      </c>
      <c r="Z1345" s="16" t="s">
        <v>204</v>
      </c>
      <c r="AB1345" s="17">
        <f t="shared" si="177"/>
        <v>100</v>
      </c>
      <c r="AC1345" s="13">
        <v>45025</v>
      </c>
      <c r="AD1345">
        <v>100</v>
      </c>
      <c r="AE1345" s="13">
        <v>45025</v>
      </c>
      <c r="AF1345">
        <v>250</v>
      </c>
      <c r="AG1345" s="13">
        <v>45025</v>
      </c>
      <c r="AH1345">
        <v>7</v>
      </c>
      <c r="AI1345" s="13">
        <v>45020</v>
      </c>
      <c r="AJ1345">
        <v>0</v>
      </c>
      <c r="AK1345" s="13">
        <v>45058</v>
      </c>
      <c r="AL1345">
        <v>0</v>
      </c>
      <c r="AM1345" t="s">
        <v>2405</v>
      </c>
      <c r="AN1345" t="s">
        <v>204</v>
      </c>
      <c r="AO1345" s="13">
        <v>45092</v>
      </c>
      <c r="AP1345" s="13">
        <v>45134</v>
      </c>
      <c r="AR1345"/>
      <c r="AS1345">
        <v>14.4</v>
      </c>
      <c r="AT1345" t="s">
        <v>1946</v>
      </c>
    </row>
    <row r="1346" spans="1:46" ht="20.149999999999999" customHeight="1" x14ac:dyDescent="0.35">
      <c r="A1346">
        <v>1345</v>
      </c>
      <c r="B1346" t="s">
        <v>360</v>
      </c>
      <c r="C1346" t="s">
        <v>12074</v>
      </c>
      <c r="D1346" t="s">
        <v>931</v>
      </c>
      <c r="E1346" t="s">
        <v>93</v>
      </c>
      <c r="G1346" t="s">
        <v>588</v>
      </c>
      <c r="H1346" t="s">
        <v>589</v>
      </c>
      <c r="I1346" t="s">
        <v>640</v>
      </c>
      <c r="J1346" t="s">
        <v>1967</v>
      </c>
      <c r="K1346" t="s">
        <v>1968</v>
      </c>
      <c r="M1346" t="s">
        <v>207</v>
      </c>
      <c r="N1346">
        <v>1</v>
      </c>
      <c r="O1346">
        <v>1.03</v>
      </c>
      <c r="P1346">
        <v>407254</v>
      </c>
      <c r="Q1346">
        <v>1820980</v>
      </c>
      <c r="R1346" s="14">
        <v>44980</v>
      </c>
      <c r="S1346" t="s">
        <v>207</v>
      </c>
      <c r="T1346" s="14">
        <v>44991</v>
      </c>
      <c r="U1346" s="16" t="s">
        <v>1872</v>
      </c>
      <c r="V1346" s="16">
        <v>120</v>
      </c>
      <c r="W1346" s="16" t="s">
        <v>2113</v>
      </c>
      <c r="X1346" t="s">
        <v>207</v>
      </c>
      <c r="Y1346" s="16" t="s">
        <v>1873</v>
      </c>
      <c r="Z1346" s="16" t="s">
        <v>204</v>
      </c>
      <c r="AB1346" s="17">
        <f t="shared" si="177"/>
        <v>100</v>
      </c>
      <c r="AC1346" s="13">
        <v>45024</v>
      </c>
      <c r="AD1346">
        <v>100</v>
      </c>
      <c r="AE1346" s="13">
        <v>45024</v>
      </c>
      <c r="AF1346">
        <v>250</v>
      </c>
      <c r="AG1346" s="13">
        <v>45024</v>
      </c>
      <c r="AH1346">
        <v>7</v>
      </c>
      <c r="AI1346" s="13">
        <v>45019</v>
      </c>
      <c r="AJ1346">
        <v>0</v>
      </c>
      <c r="AK1346" s="13">
        <v>45057</v>
      </c>
      <c r="AL1346">
        <v>0</v>
      </c>
      <c r="AM1346" t="s">
        <v>2405</v>
      </c>
      <c r="AN1346" t="s">
        <v>204</v>
      </c>
      <c r="AO1346" s="13">
        <v>45096</v>
      </c>
      <c r="AP1346" s="13">
        <v>45113</v>
      </c>
      <c r="AR1346"/>
      <c r="AS1346">
        <v>7.36</v>
      </c>
      <c r="AT1346" t="s">
        <v>1946</v>
      </c>
    </row>
    <row r="1347" spans="1:46" ht="20.149999999999999" customHeight="1" x14ac:dyDescent="0.35">
      <c r="A1347">
        <v>1346</v>
      </c>
      <c r="B1347" t="s">
        <v>360</v>
      </c>
      <c r="C1347" t="s">
        <v>12075</v>
      </c>
      <c r="D1347" t="s">
        <v>932</v>
      </c>
      <c r="E1347" t="s">
        <v>93</v>
      </c>
      <c r="G1347" t="s">
        <v>588</v>
      </c>
      <c r="H1347" t="s">
        <v>589</v>
      </c>
      <c r="I1347" t="s">
        <v>640</v>
      </c>
      <c r="J1347" t="s">
        <v>1967</v>
      </c>
      <c r="K1347" t="s">
        <v>1968</v>
      </c>
      <c r="M1347" t="s">
        <v>207</v>
      </c>
      <c r="N1347">
        <v>1</v>
      </c>
      <c r="O1347">
        <v>1</v>
      </c>
      <c r="P1347">
        <v>407455</v>
      </c>
      <c r="Q1347">
        <v>1820231</v>
      </c>
      <c r="R1347" s="14">
        <v>44980</v>
      </c>
      <c r="S1347" t="s">
        <v>207</v>
      </c>
      <c r="T1347" s="14">
        <v>44991</v>
      </c>
      <c r="U1347" s="16" t="s">
        <v>1872</v>
      </c>
      <c r="V1347" s="16">
        <v>120</v>
      </c>
      <c r="W1347" s="16" t="s">
        <v>2113</v>
      </c>
      <c r="X1347" t="s">
        <v>207</v>
      </c>
      <c r="Y1347" s="16" t="s">
        <v>1873</v>
      </c>
      <c r="Z1347" s="16" t="s">
        <v>204</v>
      </c>
      <c r="AB1347" s="17">
        <f t="shared" si="177"/>
        <v>100</v>
      </c>
      <c r="AC1347" s="13">
        <v>45026</v>
      </c>
      <c r="AD1347">
        <v>100</v>
      </c>
      <c r="AE1347" s="13">
        <v>45026</v>
      </c>
      <c r="AF1347">
        <v>250</v>
      </c>
      <c r="AG1347" s="13">
        <v>45026</v>
      </c>
      <c r="AH1347">
        <v>7</v>
      </c>
      <c r="AI1347" s="13">
        <v>45021</v>
      </c>
      <c r="AJ1347">
        <v>0</v>
      </c>
      <c r="AK1347" s="13">
        <v>45059</v>
      </c>
      <c r="AL1347">
        <v>0</v>
      </c>
      <c r="AM1347" t="s">
        <v>2405</v>
      </c>
      <c r="AN1347" t="s">
        <v>204</v>
      </c>
      <c r="AO1347" s="13">
        <v>45078</v>
      </c>
      <c r="AP1347" s="13">
        <v>45125</v>
      </c>
      <c r="AR1347"/>
      <c r="AS1347">
        <v>7.84</v>
      </c>
      <c r="AT1347" t="s">
        <v>1946</v>
      </c>
    </row>
    <row r="1348" spans="1:46" ht="20.149999999999999" customHeight="1" x14ac:dyDescent="0.35">
      <c r="A1348">
        <v>1347</v>
      </c>
      <c r="B1348" t="s">
        <v>360</v>
      </c>
      <c r="C1348" t="s">
        <v>12076</v>
      </c>
      <c r="D1348" t="s">
        <v>933</v>
      </c>
      <c r="E1348" t="s">
        <v>98</v>
      </c>
      <c r="G1348" t="s">
        <v>588</v>
      </c>
      <c r="H1348" t="s">
        <v>589</v>
      </c>
      <c r="I1348" t="s">
        <v>640</v>
      </c>
      <c r="J1348" t="s">
        <v>1967</v>
      </c>
      <c r="K1348" t="s">
        <v>1968</v>
      </c>
      <c r="M1348" t="s">
        <v>207</v>
      </c>
      <c r="N1348">
        <v>5</v>
      </c>
      <c r="O1348">
        <v>5.05</v>
      </c>
      <c r="P1348">
        <v>407557</v>
      </c>
      <c r="Q1348">
        <v>1820398</v>
      </c>
      <c r="R1348" s="14">
        <v>44980</v>
      </c>
      <c r="S1348" t="s">
        <v>207</v>
      </c>
      <c r="T1348" s="14">
        <v>44991</v>
      </c>
      <c r="U1348" s="16" t="s">
        <v>1872</v>
      </c>
      <c r="V1348" s="16">
        <v>600</v>
      </c>
      <c r="W1348" s="16" t="s">
        <v>2113</v>
      </c>
      <c r="X1348" t="s">
        <v>207</v>
      </c>
      <c r="Y1348" s="16" t="s">
        <v>1873</v>
      </c>
      <c r="Z1348" s="16" t="s">
        <v>204</v>
      </c>
      <c r="AB1348" s="17">
        <f t="shared" ref="AB1348:AB1411" si="178">N1348*100</f>
        <v>500</v>
      </c>
      <c r="AC1348" s="13">
        <v>45021</v>
      </c>
      <c r="AD1348">
        <v>300</v>
      </c>
      <c r="AE1348" s="13">
        <v>45021</v>
      </c>
      <c r="AF1348">
        <v>300</v>
      </c>
      <c r="AG1348" s="13">
        <v>45021</v>
      </c>
      <c r="AH1348">
        <v>7</v>
      </c>
      <c r="AI1348" s="13">
        <v>45017</v>
      </c>
      <c r="AJ1348">
        <v>0</v>
      </c>
      <c r="AK1348" s="13">
        <v>45056</v>
      </c>
      <c r="AL1348">
        <v>0</v>
      </c>
      <c r="AM1348" t="s">
        <v>2405</v>
      </c>
      <c r="AN1348" t="s">
        <v>204</v>
      </c>
      <c r="AO1348" s="13">
        <v>45097</v>
      </c>
      <c r="AP1348" s="13">
        <v>45112</v>
      </c>
      <c r="AR1348"/>
      <c r="AS1348">
        <v>35.6</v>
      </c>
      <c r="AT1348" t="s">
        <v>1946</v>
      </c>
    </row>
    <row r="1349" spans="1:46" ht="20.149999999999999" customHeight="1" x14ac:dyDescent="0.35">
      <c r="A1349">
        <v>1348</v>
      </c>
      <c r="B1349" t="s">
        <v>360</v>
      </c>
      <c r="C1349" t="s">
        <v>12077</v>
      </c>
      <c r="D1349" t="s">
        <v>934</v>
      </c>
      <c r="E1349" t="s">
        <v>98</v>
      </c>
      <c r="G1349" t="s">
        <v>588</v>
      </c>
      <c r="H1349" t="s">
        <v>589</v>
      </c>
      <c r="I1349" t="s">
        <v>640</v>
      </c>
      <c r="J1349" t="s">
        <v>1967</v>
      </c>
      <c r="K1349" t="s">
        <v>1968</v>
      </c>
      <c r="M1349" t="s">
        <v>207</v>
      </c>
      <c r="N1349">
        <v>1</v>
      </c>
      <c r="O1349">
        <v>1</v>
      </c>
      <c r="P1349">
        <v>407753</v>
      </c>
      <c r="Q1349">
        <v>1820095</v>
      </c>
      <c r="R1349" s="14">
        <v>44980</v>
      </c>
      <c r="S1349" t="s">
        <v>207</v>
      </c>
      <c r="T1349" s="14">
        <v>44988</v>
      </c>
      <c r="U1349" s="16" t="s">
        <v>1872</v>
      </c>
      <c r="V1349" s="16">
        <v>120</v>
      </c>
      <c r="W1349" s="16" t="s">
        <v>2113</v>
      </c>
      <c r="X1349" t="s">
        <v>207</v>
      </c>
      <c r="Y1349" s="16" t="s">
        <v>1873</v>
      </c>
      <c r="Z1349" s="16" t="s">
        <v>204</v>
      </c>
      <c r="AB1349" s="17">
        <f t="shared" si="178"/>
        <v>100</v>
      </c>
      <c r="AC1349" s="13">
        <v>45021</v>
      </c>
      <c r="AD1349">
        <v>100</v>
      </c>
      <c r="AE1349" s="13">
        <v>45021</v>
      </c>
      <c r="AF1349">
        <v>250</v>
      </c>
      <c r="AG1349" s="13">
        <v>45021</v>
      </c>
      <c r="AH1349">
        <v>7</v>
      </c>
      <c r="AI1349" s="13">
        <v>45017</v>
      </c>
      <c r="AJ1349">
        <v>0</v>
      </c>
      <c r="AK1349" s="13">
        <v>45055</v>
      </c>
      <c r="AL1349">
        <v>0</v>
      </c>
      <c r="AM1349" t="s">
        <v>2405</v>
      </c>
      <c r="AN1349" t="s">
        <v>204</v>
      </c>
      <c r="AO1349" s="13">
        <v>45087</v>
      </c>
      <c r="AP1349" s="13">
        <v>45121</v>
      </c>
      <c r="AR1349"/>
      <c r="AS1349">
        <v>7.28</v>
      </c>
      <c r="AT1349" t="s">
        <v>1946</v>
      </c>
    </row>
    <row r="1350" spans="1:46" ht="20.149999999999999" customHeight="1" x14ac:dyDescent="0.35">
      <c r="A1350">
        <v>1349</v>
      </c>
      <c r="B1350" t="s">
        <v>360</v>
      </c>
      <c r="C1350" t="s">
        <v>12078</v>
      </c>
      <c r="D1350" t="s">
        <v>1970</v>
      </c>
      <c r="E1350" t="s">
        <v>98</v>
      </c>
      <c r="G1350" t="s">
        <v>588</v>
      </c>
      <c r="H1350" t="s">
        <v>589</v>
      </c>
      <c r="I1350" t="s">
        <v>640</v>
      </c>
      <c r="J1350" t="s">
        <v>1967</v>
      </c>
      <c r="K1350" t="s">
        <v>1968</v>
      </c>
      <c r="M1350" t="s">
        <v>207</v>
      </c>
      <c r="N1350">
        <v>1</v>
      </c>
      <c r="O1350">
        <v>1</v>
      </c>
      <c r="P1350">
        <v>407352</v>
      </c>
      <c r="Q1350">
        <v>1820063</v>
      </c>
      <c r="R1350" s="14">
        <v>44980</v>
      </c>
      <c r="S1350" t="s">
        <v>207</v>
      </c>
      <c r="T1350" s="14">
        <v>44988</v>
      </c>
      <c r="U1350" s="16" t="s">
        <v>1872</v>
      </c>
      <c r="V1350" s="16">
        <v>120</v>
      </c>
      <c r="W1350" s="16" t="s">
        <v>2113</v>
      </c>
      <c r="X1350" t="s">
        <v>207</v>
      </c>
      <c r="Y1350" s="16" t="s">
        <v>1873</v>
      </c>
      <c r="Z1350" s="16" t="s">
        <v>204</v>
      </c>
      <c r="AB1350" s="17">
        <f t="shared" si="178"/>
        <v>100</v>
      </c>
      <c r="AC1350" s="13">
        <v>45023</v>
      </c>
      <c r="AD1350">
        <v>100</v>
      </c>
      <c r="AE1350" s="13">
        <v>45023</v>
      </c>
      <c r="AF1350">
        <v>250</v>
      </c>
      <c r="AG1350" s="13">
        <v>45023</v>
      </c>
      <c r="AH1350">
        <v>7</v>
      </c>
      <c r="AI1350" s="13">
        <v>45019</v>
      </c>
      <c r="AJ1350">
        <v>0</v>
      </c>
      <c r="AK1350" s="13">
        <v>45058</v>
      </c>
      <c r="AL1350">
        <v>0</v>
      </c>
      <c r="AM1350" t="s">
        <v>2405</v>
      </c>
      <c r="AN1350" t="s">
        <v>204</v>
      </c>
      <c r="AO1350" s="13">
        <v>45087</v>
      </c>
      <c r="AP1350" s="13">
        <v>45121</v>
      </c>
      <c r="AR1350"/>
      <c r="AS1350">
        <v>7.36</v>
      </c>
      <c r="AT1350" t="s">
        <v>1946</v>
      </c>
    </row>
    <row r="1351" spans="1:46" ht="20.149999999999999" customHeight="1" x14ac:dyDescent="0.35">
      <c r="A1351">
        <v>1350</v>
      </c>
      <c r="B1351" t="s">
        <v>360</v>
      </c>
      <c r="C1351" t="s">
        <v>12079</v>
      </c>
      <c r="D1351" t="s">
        <v>1971</v>
      </c>
      <c r="E1351" t="s">
        <v>98</v>
      </c>
      <c r="G1351" t="s">
        <v>588</v>
      </c>
      <c r="H1351" t="s">
        <v>589</v>
      </c>
      <c r="I1351" t="s">
        <v>640</v>
      </c>
      <c r="J1351" t="s">
        <v>1967</v>
      </c>
      <c r="K1351" t="s">
        <v>1968</v>
      </c>
      <c r="M1351" t="s">
        <v>207</v>
      </c>
      <c r="N1351">
        <v>1</v>
      </c>
      <c r="O1351">
        <v>1</v>
      </c>
      <c r="P1351">
        <v>407500</v>
      </c>
      <c r="Q1351">
        <v>1820145</v>
      </c>
      <c r="R1351" s="14">
        <v>44980</v>
      </c>
      <c r="S1351" t="s">
        <v>207</v>
      </c>
      <c r="T1351" s="14">
        <v>44988</v>
      </c>
      <c r="U1351" s="16" t="s">
        <v>1872</v>
      </c>
      <c r="V1351" s="16">
        <v>120</v>
      </c>
      <c r="W1351" s="16" t="s">
        <v>2113</v>
      </c>
      <c r="X1351" t="s">
        <v>207</v>
      </c>
      <c r="Y1351" s="16" t="s">
        <v>1873</v>
      </c>
      <c r="Z1351" s="16" t="s">
        <v>204</v>
      </c>
      <c r="AB1351" s="17">
        <f t="shared" si="178"/>
        <v>100</v>
      </c>
      <c r="AC1351" s="13">
        <v>45021</v>
      </c>
      <c r="AD1351">
        <v>100</v>
      </c>
      <c r="AE1351" s="13">
        <v>45021</v>
      </c>
      <c r="AF1351">
        <v>250</v>
      </c>
      <c r="AG1351" s="13">
        <v>45021</v>
      </c>
      <c r="AH1351">
        <v>7</v>
      </c>
      <c r="AI1351" s="13">
        <v>45017</v>
      </c>
      <c r="AJ1351">
        <v>0</v>
      </c>
      <c r="AK1351" s="13">
        <v>45056</v>
      </c>
      <c r="AL1351">
        <v>0</v>
      </c>
      <c r="AM1351" t="s">
        <v>2405</v>
      </c>
      <c r="AN1351" t="s">
        <v>204</v>
      </c>
      <c r="AO1351" s="13">
        <v>45091</v>
      </c>
      <c r="AP1351" s="13">
        <v>45136</v>
      </c>
      <c r="AR1351"/>
      <c r="AS1351">
        <v>7.44</v>
      </c>
      <c r="AT1351" t="s">
        <v>1946</v>
      </c>
    </row>
    <row r="1352" spans="1:46" ht="20.149999999999999" customHeight="1" x14ac:dyDescent="0.35">
      <c r="A1352">
        <v>1351</v>
      </c>
      <c r="B1352" t="s">
        <v>360</v>
      </c>
      <c r="C1352" t="s">
        <v>12080</v>
      </c>
      <c r="D1352" t="s">
        <v>937</v>
      </c>
      <c r="E1352" t="s">
        <v>98</v>
      </c>
      <c r="G1352" t="s">
        <v>588</v>
      </c>
      <c r="H1352" t="s">
        <v>589</v>
      </c>
      <c r="I1352" t="s">
        <v>640</v>
      </c>
      <c r="J1352" t="s">
        <v>1967</v>
      </c>
      <c r="K1352" t="s">
        <v>1968</v>
      </c>
      <c r="M1352" t="s">
        <v>207</v>
      </c>
      <c r="N1352">
        <v>1</v>
      </c>
      <c r="O1352">
        <v>1</v>
      </c>
      <c r="P1352">
        <v>407458</v>
      </c>
      <c r="Q1352">
        <v>1820065</v>
      </c>
      <c r="R1352" s="14">
        <v>44980</v>
      </c>
      <c r="S1352" t="s">
        <v>207</v>
      </c>
      <c r="T1352" s="14">
        <v>44989</v>
      </c>
      <c r="U1352" s="16" t="s">
        <v>1872</v>
      </c>
      <c r="V1352" s="16">
        <v>120</v>
      </c>
      <c r="W1352" s="16" t="s">
        <v>2113</v>
      </c>
      <c r="X1352" t="s">
        <v>207</v>
      </c>
      <c r="Y1352" s="16" t="s">
        <v>1873</v>
      </c>
      <c r="Z1352" s="16" t="s">
        <v>204</v>
      </c>
      <c r="AB1352" s="17">
        <f t="shared" si="178"/>
        <v>100</v>
      </c>
      <c r="AC1352" s="13">
        <v>45022</v>
      </c>
      <c r="AD1352">
        <v>100</v>
      </c>
      <c r="AE1352" s="13">
        <v>45022</v>
      </c>
      <c r="AF1352">
        <v>250</v>
      </c>
      <c r="AG1352" s="13">
        <v>45022</v>
      </c>
      <c r="AH1352">
        <v>7</v>
      </c>
      <c r="AI1352" s="13">
        <v>45018</v>
      </c>
      <c r="AJ1352">
        <v>0</v>
      </c>
      <c r="AK1352" s="13">
        <v>45056</v>
      </c>
      <c r="AL1352">
        <v>0</v>
      </c>
      <c r="AM1352" t="s">
        <v>2405</v>
      </c>
      <c r="AN1352" t="s">
        <v>204</v>
      </c>
      <c r="AO1352" s="13">
        <v>45084</v>
      </c>
      <c r="AP1352" s="13">
        <v>45132</v>
      </c>
      <c r="AR1352"/>
      <c r="AS1352">
        <v>7.2</v>
      </c>
      <c r="AT1352" t="s">
        <v>1946</v>
      </c>
    </row>
    <row r="1353" spans="1:46" ht="20.149999999999999" customHeight="1" x14ac:dyDescent="0.35">
      <c r="A1353">
        <v>1352</v>
      </c>
      <c r="B1353" t="s">
        <v>360</v>
      </c>
      <c r="C1353" t="s">
        <v>12081</v>
      </c>
      <c r="D1353" t="s">
        <v>925</v>
      </c>
      <c r="E1353" t="s">
        <v>98</v>
      </c>
      <c r="G1353" t="s">
        <v>588</v>
      </c>
      <c r="H1353" t="s">
        <v>589</v>
      </c>
      <c r="I1353" t="s">
        <v>640</v>
      </c>
      <c r="J1353" t="s">
        <v>1967</v>
      </c>
      <c r="K1353" t="s">
        <v>1968</v>
      </c>
      <c r="M1353" t="s">
        <v>207</v>
      </c>
      <c r="N1353">
        <v>1</v>
      </c>
      <c r="O1353">
        <v>1</v>
      </c>
      <c r="P1353">
        <v>407745</v>
      </c>
      <c r="Q1353">
        <v>1820991</v>
      </c>
      <c r="R1353" s="14">
        <v>44990</v>
      </c>
      <c r="S1353" t="s">
        <v>207</v>
      </c>
      <c r="T1353" s="14">
        <v>44998</v>
      </c>
      <c r="U1353" s="16" t="s">
        <v>1872</v>
      </c>
      <c r="V1353" s="16">
        <v>120</v>
      </c>
      <c r="W1353" s="16" t="s">
        <v>2113</v>
      </c>
      <c r="X1353" t="s">
        <v>207</v>
      </c>
      <c r="Y1353" s="16" t="s">
        <v>1873</v>
      </c>
      <c r="Z1353" s="16" t="s">
        <v>204</v>
      </c>
      <c r="AB1353" s="17">
        <f t="shared" si="178"/>
        <v>100</v>
      </c>
      <c r="AC1353" s="13">
        <v>45030</v>
      </c>
      <c r="AD1353">
        <v>100</v>
      </c>
      <c r="AE1353" s="13">
        <v>45030</v>
      </c>
      <c r="AF1353">
        <v>250</v>
      </c>
      <c r="AG1353" s="13">
        <v>45030</v>
      </c>
      <c r="AH1353">
        <v>7</v>
      </c>
      <c r="AI1353" s="13">
        <v>45026</v>
      </c>
      <c r="AJ1353">
        <v>0</v>
      </c>
      <c r="AK1353" s="13">
        <v>45061</v>
      </c>
      <c r="AL1353">
        <v>0</v>
      </c>
      <c r="AM1353" t="s">
        <v>2405</v>
      </c>
      <c r="AN1353" t="s">
        <v>204</v>
      </c>
      <c r="AO1353" s="13">
        <v>45101</v>
      </c>
      <c r="AP1353" s="13">
        <v>45115</v>
      </c>
      <c r="AR1353"/>
      <c r="AS1353">
        <v>7.52</v>
      </c>
      <c r="AT1353" t="s">
        <v>1946</v>
      </c>
    </row>
    <row r="1354" spans="1:46" ht="20.149999999999999" customHeight="1" x14ac:dyDescent="0.35">
      <c r="A1354">
        <v>1353</v>
      </c>
      <c r="B1354" t="s">
        <v>360</v>
      </c>
      <c r="C1354" t="s">
        <v>12082</v>
      </c>
      <c r="D1354" t="s">
        <v>854</v>
      </c>
      <c r="E1354" t="s">
        <v>98</v>
      </c>
      <c r="G1354" t="s">
        <v>588</v>
      </c>
      <c r="H1354" t="s">
        <v>589</v>
      </c>
      <c r="I1354" t="s">
        <v>640</v>
      </c>
      <c r="J1354" t="s">
        <v>1967</v>
      </c>
      <c r="K1354" t="s">
        <v>1968</v>
      </c>
      <c r="M1354" t="s">
        <v>207</v>
      </c>
      <c r="N1354">
        <v>1</v>
      </c>
      <c r="O1354">
        <v>1</v>
      </c>
      <c r="P1354">
        <v>407745</v>
      </c>
      <c r="Q1354">
        <v>1820991</v>
      </c>
      <c r="R1354" s="14">
        <v>44990</v>
      </c>
      <c r="S1354" t="s">
        <v>207</v>
      </c>
      <c r="T1354" s="14">
        <v>44998</v>
      </c>
      <c r="U1354" s="16" t="s">
        <v>1872</v>
      </c>
      <c r="V1354" s="16">
        <v>120</v>
      </c>
      <c r="W1354" s="16" t="s">
        <v>2113</v>
      </c>
      <c r="X1354" t="s">
        <v>207</v>
      </c>
      <c r="Y1354" s="16" t="s">
        <v>1873</v>
      </c>
      <c r="Z1354" s="16" t="s">
        <v>204</v>
      </c>
      <c r="AB1354" s="17">
        <f t="shared" si="178"/>
        <v>100</v>
      </c>
      <c r="AC1354" s="13">
        <v>45031</v>
      </c>
      <c r="AD1354">
        <v>100</v>
      </c>
      <c r="AE1354" s="13">
        <v>45031</v>
      </c>
      <c r="AF1354">
        <v>250</v>
      </c>
      <c r="AG1354" s="13">
        <v>45031</v>
      </c>
      <c r="AH1354">
        <v>7</v>
      </c>
      <c r="AI1354" s="13">
        <v>45027</v>
      </c>
      <c r="AJ1354">
        <v>0</v>
      </c>
      <c r="AK1354" s="13">
        <v>45062</v>
      </c>
      <c r="AL1354">
        <v>0</v>
      </c>
      <c r="AM1354" t="s">
        <v>2405</v>
      </c>
      <c r="AN1354" t="s">
        <v>204</v>
      </c>
      <c r="AO1354" s="13">
        <v>45089</v>
      </c>
      <c r="AP1354" s="13">
        <v>45132</v>
      </c>
      <c r="AR1354"/>
      <c r="AS1354">
        <v>14.24</v>
      </c>
      <c r="AT1354" t="s">
        <v>1946</v>
      </c>
    </row>
    <row r="1355" spans="1:46" ht="20.149999999999999" customHeight="1" x14ac:dyDescent="0.35">
      <c r="A1355">
        <v>1354</v>
      </c>
      <c r="B1355" t="s">
        <v>360</v>
      </c>
      <c r="C1355" t="s">
        <v>12083</v>
      </c>
      <c r="D1355" t="s">
        <v>874</v>
      </c>
      <c r="E1355" t="s">
        <v>98</v>
      </c>
      <c r="G1355" t="s">
        <v>588</v>
      </c>
      <c r="H1355" t="s">
        <v>589</v>
      </c>
      <c r="I1355" t="s">
        <v>640</v>
      </c>
      <c r="J1355" t="s">
        <v>1967</v>
      </c>
      <c r="K1355" t="s">
        <v>1968</v>
      </c>
      <c r="M1355" t="s">
        <v>207</v>
      </c>
      <c r="N1355">
        <v>2</v>
      </c>
      <c r="O1355">
        <v>2.0699999999999998</v>
      </c>
      <c r="P1355">
        <v>407447</v>
      </c>
      <c r="Q1355">
        <v>1820099</v>
      </c>
      <c r="R1355" s="14">
        <v>44990</v>
      </c>
      <c r="S1355" t="s">
        <v>207</v>
      </c>
      <c r="T1355" s="14">
        <v>44998</v>
      </c>
      <c r="U1355" s="16" t="s">
        <v>1872</v>
      </c>
      <c r="V1355" s="16">
        <v>240</v>
      </c>
      <c r="W1355" s="16" t="s">
        <v>2113</v>
      </c>
      <c r="X1355" t="s">
        <v>207</v>
      </c>
      <c r="Y1355" s="16" t="s">
        <v>1873</v>
      </c>
      <c r="Z1355" s="16" t="s">
        <v>204</v>
      </c>
      <c r="AB1355" s="17">
        <f t="shared" si="178"/>
        <v>200</v>
      </c>
      <c r="AC1355" s="13">
        <v>45029</v>
      </c>
      <c r="AD1355">
        <v>200</v>
      </c>
      <c r="AE1355" s="13">
        <v>45029</v>
      </c>
      <c r="AF1355">
        <v>200</v>
      </c>
      <c r="AG1355" s="13">
        <v>45029</v>
      </c>
      <c r="AH1355">
        <v>14</v>
      </c>
      <c r="AI1355" s="13">
        <v>45025</v>
      </c>
      <c r="AJ1355">
        <v>0</v>
      </c>
      <c r="AK1355" s="13">
        <v>45059</v>
      </c>
      <c r="AL1355">
        <v>0</v>
      </c>
      <c r="AM1355" t="s">
        <v>2405</v>
      </c>
      <c r="AN1355" t="s">
        <v>204</v>
      </c>
      <c r="AO1355" s="13">
        <v>45102</v>
      </c>
      <c r="AP1355" s="13">
        <v>45109</v>
      </c>
      <c r="AR1355"/>
      <c r="AS1355">
        <v>7.44</v>
      </c>
      <c r="AT1355" t="s">
        <v>1946</v>
      </c>
    </row>
    <row r="1356" spans="1:46" ht="20.149999999999999" customHeight="1" x14ac:dyDescent="0.35">
      <c r="A1356">
        <v>1355</v>
      </c>
      <c r="B1356" t="s">
        <v>360</v>
      </c>
      <c r="C1356" t="s">
        <v>12084</v>
      </c>
      <c r="D1356" t="s">
        <v>1972</v>
      </c>
      <c r="E1356" t="s">
        <v>93</v>
      </c>
      <c r="G1356" t="s">
        <v>588</v>
      </c>
      <c r="H1356" t="s">
        <v>589</v>
      </c>
      <c r="I1356" t="s">
        <v>640</v>
      </c>
      <c r="J1356" t="s">
        <v>1967</v>
      </c>
      <c r="K1356" t="s">
        <v>1968</v>
      </c>
      <c r="M1356" t="s">
        <v>207</v>
      </c>
      <c r="N1356">
        <v>1</v>
      </c>
      <c r="O1356">
        <v>1</v>
      </c>
      <c r="P1356">
        <v>407153</v>
      </c>
      <c r="Q1356">
        <v>1820345</v>
      </c>
      <c r="R1356" s="14">
        <v>44990</v>
      </c>
      <c r="S1356" t="s">
        <v>207</v>
      </c>
      <c r="T1356" s="14">
        <v>44999</v>
      </c>
      <c r="U1356" s="16" t="s">
        <v>1872</v>
      </c>
      <c r="V1356" s="16">
        <v>120</v>
      </c>
      <c r="W1356" s="16" t="s">
        <v>2113</v>
      </c>
      <c r="X1356" t="s">
        <v>207</v>
      </c>
      <c r="Y1356" s="16" t="s">
        <v>1873</v>
      </c>
      <c r="Z1356" s="16" t="s">
        <v>204</v>
      </c>
      <c r="AB1356" s="17">
        <f t="shared" si="178"/>
        <v>100</v>
      </c>
      <c r="AC1356" s="13">
        <v>45029</v>
      </c>
      <c r="AD1356">
        <v>100</v>
      </c>
      <c r="AE1356" s="13">
        <v>45029</v>
      </c>
      <c r="AF1356">
        <v>250</v>
      </c>
      <c r="AG1356" s="13">
        <v>45029</v>
      </c>
      <c r="AH1356">
        <v>7</v>
      </c>
      <c r="AI1356" s="13">
        <v>45025</v>
      </c>
      <c r="AJ1356">
        <v>0</v>
      </c>
      <c r="AK1356" s="13">
        <v>45058</v>
      </c>
      <c r="AL1356">
        <v>0</v>
      </c>
      <c r="AM1356" t="s">
        <v>2405</v>
      </c>
      <c r="AN1356" t="s">
        <v>204</v>
      </c>
      <c r="AO1356" s="13">
        <v>45085</v>
      </c>
      <c r="AP1356" s="13">
        <v>45121</v>
      </c>
      <c r="AR1356"/>
      <c r="AS1356">
        <v>6.96</v>
      </c>
      <c r="AT1356" t="s">
        <v>1946</v>
      </c>
    </row>
    <row r="1357" spans="1:46" ht="20.149999999999999" customHeight="1" x14ac:dyDescent="0.35">
      <c r="A1357">
        <v>1356</v>
      </c>
      <c r="B1357" t="s">
        <v>360</v>
      </c>
      <c r="C1357" t="s">
        <v>12085</v>
      </c>
      <c r="D1357" t="s">
        <v>1973</v>
      </c>
      <c r="E1357" t="s">
        <v>93</v>
      </c>
      <c r="G1357" t="s">
        <v>588</v>
      </c>
      <c r="H1357" t="s">
        <v>589</v>
      </c>
      <c r="I1357" t="s">
        <v>640</v>
      </c>
      <c r="J1357" t="s">
        <v>1967</v>
      </c>
      <c r="K1357" t="s">
        <v>1968</v>
      </c>
      <c r="M1357" t="s">
        <v>207</v>
      </c>
      <c r="N1357">
        <v>1</v>
      </c>
      <c r="O1357">
        <v>1</v>
      </c>
      <c r="P1357">
        <v>407241</v>
      </c>
      <c r="Q1357">
        <v>1820098</v>
      </c>
      <c r="R1357" s="14">
        <v>44990</v>
      </c>
      <c r="S1357" t="s">
        <v>207</v>
      </c>
      <c r="T1357" s="14">
        <v>44997</v>
      </c>
      <c r="U1357" s="16" t="s">
        <v>1872</v>
      </c>
      <c r="V1357" s="16">
        <v>120</v>
      </c>
      <c r="W1357" s="16" t="s">
        <v>2113</v>
      </c>
      <c r="X1357" t="s">
        <v>207</v>
      </c>
      <c r="Y1357" s="16" t="s">
        <v>1873</v>
      </c>
      <c r="Z1357" s="16" t="s">
        <v>204</v>
      </c>
      <c r="AB1357" s="17">
        <f t="shared" si="178"/>
        <v>100</v>
      </c>
      <c r="AC1357" s="13">
        <v>45031</v>
      </c>
      <c r="AD1357">
        <v>100</v>
      </c>
      <c r="AE1357" s="13">
        <v>45031</v>
      </c>
      <c r="AF1357">
        <v>250</v>
      </c>
      <c r="AG1357" s="13">
        <v>45031</v>
      </c>
      <c r="AH1357">
        <v>7</v>
      </c>
      <c r="AI1357" s="13">
        <v>45027</v>
      </c>
      <c r="AJ1357">
        <v>0</v>
      </c>
      <c r="AK1357" s="13">
        <v>45060</v>
      </c>
      <c r="AL1357">
        <v>0</v>
      </c>
      <c r="AM1357" t="s">
        <v>2405</v>
      </c>
      <c r="AN1357" t="s">
        <v>204</v>
      </c>
      <c r="AO1357" s="13">
        <v>45102</v>
      </c>
      <c r="AP1357" s="13">
        <v>45117</v>
      </c>
      <c r="AR1357"/>
      <c r="AS1357">
        <v>7.36</v>
      </c>
      <c r="AT1357" t="s">
        <v>1946</v>
      </c>
    </row>
    <row r="1358" spans="1:46" ht="20.149999999999999" customHeight="1" x14ac:dyDescent="0.35">
      <c r="A1358">
        <v>1357</v>
      </c>
      <c r="B1358" t="s">
        <v>360</v>
      </c>
      <c r="C1358" t="s">
        <v>12086</v>
      </c>
      <c r="D1358" t="s">
        <v>876</v>
      </c>
      <c r="E1358" t="s">
        <v>93</v>
      </c>
      <c r="G1358" t="s">
        <v>588</v>
      </c>
      <c r="H1358" t="s">
        <v>589</v>
      </c>
      <c r="I1358" t="s">
        <v>640</v>
      </c>
      <c r="J1358" t="s">
        <v>1967</v>
      </c>
      <c r="K1358" t="s">
        <v>1968</v>
      </c>
      <c r="M1358" t="s">
        <v>207</v>
      </c>
      <c r="N1358">
        <v>1</v>
      </c>
      <c r="O1358">
        <v>1</v>
      </c>
      <c r="P1358">
        <v>407759</v>
      </c>
      <c r="Q1358">
        <v>1820270</v>
      </c>
      <c r="R1358" s="14">
        <v>44990</v>
      </c>
      <c r="S1358" t="s">
        <v>207</v>
      </c>
      <c r="T1358" s="14">
        <v>44998</v>
      </c>
      <c r="U1358" s="16" t="s">
        <v>1872</v>
      </c>
      <c r="V1358" s="16">
        <v>120</v>
      </c>
      <c r="W1358" s="16" t="s">
        <v>2113</v>
      </c>
      <c r="X1358" t="s">
        <v>207</v>
      </c>
      <c r="Y1358" s="16" t="s">
        <v>1873</v>
      </c>
      <c r="Z1358" s="16" t="s">
        <v>204</v>
      </c>
      <c r="AB1358" s="17">
        <f t="shared" si="178"/>
        <v>100</v>
      </c>
      <c r="AC1358" s="13">
        <v>45030</v>
      </c>
      <c r="AD1358">
        <v>100</v>
      </c>
      <c r="AE1358" s="13">
        <v>45030</v>
      </c>
      <c r="AF1358">
        <v>250</v>
      </c>
      <c r="AG1358" s="13">
        <v>45030</v>
      </c>
      <c r="AH1358">
        <v>7</v>
      </c>
      <c r="AI1358" s="13">
        <v>45026</v>
      </c>
      <c r="AJ1358">
        <v>0</v>
      </c>
      <c r="AK1358" s="13">
        <v>45059</v>
      </c>
      <c r="AL1358">
        <v>0</v>
      </c>
      <c r="AM1358" t="s">
        <v>2405</v>
      </c>
      <c r="AN1358" t="s">
        <v>204</v>
      </c>
      <c r="AO1358" s="13">
        <v>45102</v>
      </c>
      <c r="AP1358" s="13">
        <v>45130</v>
      </c>
      <c r="AR1358"/>
      <c r="AS1358">
        <v>3.84</v>
      </c>
      <c r="AT1358" t="s">
        <v>1946</v>
      </c>
    </row>
    <row r="1359" spans="1:46" ht="20.149999999999999" customHeight="1" x14ac:dyDescent="0.35">
      <c r="A1359">
        <v>1358</v>
      </c>
      <c r="B1359" t="s">
        <v>360</v>
      </c>
      <c r="C1359" t="s">
        <v>12087</v>
      </c>
      <c r="D1359" t="s">
        <v>877</v>
      </c>
      <c r="E1359" t="s">
        <v>93</v>
      </c>
      <c r="G1359" t="s">
        <v>588</v>
      </c>
      <c r="H1359" t="s">
        <v>589</v>
      </c>
      <c r="I1359" t="s">
        <v>640</v>
      </c>
      <c r="J1359" t="s">
        <v>1967</v>
      </c>
      <c r="K1359" t="s">
        <v>1968</v>
      </c>
      <c r="M1359" t="s">
        <v>207</v>
      </c>
      <c r="N1359">
        <v>0.5</v>
      </c>
      <c r="O1359">
        <v>0.6</v>
      </c>
      <c r="P1359">
        <v>407853</v>
      </c>
      <c r="Q1359">
        <v>1820290</v>
      </c>
      <c r="R1359" s="14">
        <v>44990</v>
      </c>
      <c r="S1359" t="s">
        <v>207</v>
      </c>
      <c r="T1359" s="14">
        <v>44995</v>
      </c>
      <c r="U1359" s="16" t="s">
        <v>1872</v>
      </c>
      <c r="V1359" s="16">
        <v>70</v>
      </c>
      <c r="W1359" s="16" t="s">
        <v>2113</v>
      </c>
      <c r="X1359" t="s">
        <v>207</v>
      </c>
      <c r="Y1359" s="16" t="s">
        <v>1873</v>
      </c>
      <c r="Z1359" s="16" t="s">
        <v>204</v>
      </c>
      <c r="AB1359" s="17">
        <f t="shared" si="178"/>
        <v>50</v>
      </c>
      <c r="AC1359" s="13">
        <v>45028</v>
      </c>
      <c r="AD1359">
        <v>50</v>
      </c>
      <c r="AE1359" s="13">
        <v>45028</v>
      </c>
      <c r="AF1359">
        <v>100</v>
      </c>
      <c r="AG1359" s="13">
        <v>45028</v>
      </c>
      <c r="AH1359">
        <v>4</v>
      </c>
      <c r="AI1359" s="13">
        <v>45024</v>
      </c>
      <c r="AJ1359">
        <v>0</v>
      </c>
      <c r="AK1359" s="13">
        <v>45060</v>
      </c>
      <c r="AL1359">
        <v>0</v>
      </c>
      <c r="AM1359" t="s">
        <v>2405</v>
      </c>
      <c r="AN1359" t="s">
        <v>204</v>
      </c>
      <c r="AO1359" s="13">
        <v>45096</v>
      </c>
      <c r="AP1359" s="13">
        <v>45129</v>
      </c>
      <c r="AR1359"/>
      <c r="AS1359">
        <v>7.6</v>
      </c>
      <c r="AT1359" t="s">
        <v>1946</v>
      </c>
    </row>
    <row r="1360" spans="1:46" ht="20.149999999999999" customHeight="1" x14ac:dyDescent="0.35">
      <c r="A1360">
        <v>1359</v>
      </c>
      <c r="B1360" t="s">
        <v>360</v>
      </c>
      <c r="C1360" t="s">
        <v>12088</v>
      </c>
      <c r="D1360" t="s">
        <v>1974</v>
      </c>
      <c r="E1360" t="s">
        <v>93</v>
      </c>
      <c r="G1360" t="s">
        <v>588</v>
      </c>
      <c r="H1360" t="s">
        <v>589</v>
      </c>
      <c r="I1360" t="s">
        <v>640</v>
      </c>
      <c r="J1360" t="s">
        <v>1967</v>
      </c>
      <c r="K1360" t="s">
        <v>1968</v>
      </c>
      <c r="M1360" t="s">
        <v>207</v>
      </c>
      <c r="N1360">
        <v>1</v>
      </c>
      <c r="O1360">
        <v>1</v>
      </c>
      <c r="P1360">
        <v>407356</v>
      </c>
      <c r="Q1360">
        <v>1820411</v>
      </c>
      <c r="R1360" s="14">
        <v>44990</v>
      </c>
      <c r="S1360" t="s">
        <v>207</v>
      </c>
      <c r="T1360" s="14">
        <v>44996</v>
      </c>
      <c r="U1360" s="16" t="s">
        <v>1872</v>
      </c>
      <c r="V1360" s="16">
        <v>120</v>
      </c>
      <c r="W1360" s="16" t="s">
        <v>2113</v>
      </c>
      <c r="X1360" t="s">
        <v>207</v>
      </c>
      <c r="Y1360" s="16" t="s">
        <v>1873</v>
      </c>
      <c r="Z1360" s="16" t="s">
        <v>204</v>
      </c>
      <c r="AB1360" s="17">
        <f t="shared" si="178"/>
        <v>100</v>
      </c>
      <c r="AC1360" s="13">
        <v>45029</v>
      </c>
      <c r="AD1360">
        <v>100</v>
      </c>
      <c r="AE1360" s="13">
        <v>45029</v>
      </c>
      <c r="AF1360">
        <v>250</v>
      </c>
      <c r="AG1360" s="13">
        <v>45029</v>
      </c>
      <c r="AH1360">
        <v>7</v>
      </c>
      <c r="AI1360" s="13">
        <v>45024</v>
      </c>
      <c r="AJ1360">
        <v>0</v>
      </c>
      <c r="AK1360" s="13">
        <v>45061</v>
      </c>
      <c r="AL1360">
        <v>0</v>
      </c>
      <c r="AM1360" t="s">
        <v>2405</v>
      </c>
      <c r="AN1360" t="s">
        <v>204</v>
      </c>
      <c r="AO1360" s="13">
        <v>45102</v>
      </c>
      <c r="AP1360" s="13">
        <v>45111</v>
      </c>
      <c r="AR1360"/>
      <c r="AS1360">
        <v>6.88</v>
      </c>
      <c r="AT1360" t="s">
        <v>1946</v>
      </c>
    </row>
    <row r="1361" spans="1:46" ht="20.149999999999999" customHeight="1" x14ac:dyDescent="0.35">
      <c r="A1361">
        <v>1360</v>
      </c>
      <c r="B1361" t="s">
        <v>360</v>
      </c>
      <c r="C1361" t="s">
        <v>12089</v>
      </c>
      <c r="D1361" t="s">
        <v>879</v>
      </c>
      <c r="E1361" t="s">
        <v>98</v>
      </c>
      <c r="G1361" t="s">
        <v>588</v>
      </c>
      <c r="H1361" t="s">
        <v>589</v>
      </c>
      <c r="I1361" t="s">
        <v>640</v>
      </c>
      <c r="J1361" t="s">
        <v>1967</v>
      </c>
      <c r="K1361" t="s">
        <v>1968</v>
      </c>
      <c r="M1361" t="s">
        <v>207</v>
      </c>
      <c r="N1361">
        <v>1</v>
      </c>
      <c r="O1361">
        <v>1.07</v>
      </c>
      <c r="P1361">
        <v>407747</v>
      </c>
      <c r="Q1361">
        <v>1820335</v>
      </c>
      <c r="R1361" s="14">
        <v>44990</v>
      </c>
      <c r="S1361" t="s">
        <v>207</v>
      </c>
      <c r="T1361" s="14">
        <v>44995</v>
      </c>
      <c r="U1361" s="16" t="s">
        <v>1872</v>
      </c>
      <c r="V1361" s="16">
        <v>120</v>
      </c>
      <c r="W1361" s="16" t="s">
        <v>2113</v>
      </c>
      <c r="X1361" t="s">
        <v>207</v>
      </c>
      <c r="Y1361" s="16" t="s">
        <v>1873</v>
      </c>
      <c r="Z1361" s="16" t="s">
        <v>204</v>
      </c>
      <c r="AB1361" s="17">
        <f t="shared" si="178"/>
        <v>100</v>
      </c>
      <c r="AC1361" s="13">
        <v>45028</v>
      </c>
      <c r="AD1361">
        <v>100</v>
      </c>
      <c r="AE1361" s="13">
        <v>45028</v>
      </c>
      <c r="AF1361">
        <v>250</v>
      </c>
      <c r="AG1361" s="13">
        <v>45028</v>
      </c>
      <c r="AH1361">
        <v>7</v>
      </c>
      <c r="AI1361" s="13">
        <v>45024</v>
      </c>
      <c r="AJ1361">
        <v>0</v>
      </c>
      <c r="AK1361" s="13">
        <v>45057</v>
      </c>
      <c r="AL1361">
        <v>0</v>
      </c>
      <c r="AM1361" t="s">
        <v>2405</v>
      </c>
      <c r="AN1361" t="s">
        <v>204</v>
      </c>
      <c r="AO1361" s="13">
        <v>45092</v>
      </c>
      <c r="AP1361" s="13">
        <v>45109</v>
      </c>
      <c r="AR1361"/>
      <c r="AS1361">
        <v>7.28</v>
      </c>
      <c r="AT1361" t="s">
        <v>1946</v>
      </c>
    </row>
    <row r="1362" spans="1:46" ht="20.149999999999999" customHeight="1" x14ac:dyDescent="0.35">
      <c r="A1362">
        <v>1361</v>
      </c>
      <c r="B1362" t="s">
        <v>360</v>
      </c>
      <c r="C1362" t="s">
        <v>12090</v>
      </c>
      <c r="D1362" t="s">
        <v>1975</v>
      </c>
      <c r="E1362" t="s">
        <v>93</v>
      </c>
      <c r="G1362" t="s">
        <v>588</v>
      </c>
      <c r="H1362" t="s">
        <v>589</v>
      </c>
      <c r="I1362" t="s">
        <v>640</v>
      </c>
      <c r="J1362" t="s">
        <v>1967</v>
      </c>
      <c r="K1362" t="s">
        <v>1968</v>
      </c>
      <c r="M1362" t="s">
        <v>207</v>
      </c>
      <c r="N1362">
        <v>1</v>
      </c>
      <c r="O1362">
        <v>1</v>
      </c>
      <c r="P1362">
        <v>407468</v>
      </c>
      <c r="Q1362">
        <v>1820442</v>
      </c>
      <c r="R1362" s="14">
        <v>44990</v>
      </c>
      <c r="S1362" t="s">
        <v>207</v>
      </c>
      <c r="T1362" s="14">
        <v>44995</v>
      </c>
      <c r="U1362" s="16" t="s">
        <v>1872</v>
      </c>
      <c r="V1362" s="16">
        <v>120</v>
      </c>
      <c r="W1362" s="16" t="s">
        <v>2113</v>
      </c>
      <c r="X1362" t="s">
        <v>207</v>
      </c>
      <c r="Y1362" s="16" t="s">
        <v>1873</v>
      </c>
      <c r="Z1362" s="16" t="s">
        <v>204</v>
      </c>
      <c r="AB1362" s="17">
        <f t="shared" si="178"/>
        <v>100</v>
      </c>
      <c r="AC1362" s="13">
        <v>45028</v>
      </c>
      <c r="AD1362">
        <v>100</v>
      </c>
      <c r="AE1362" s="13">
        <v>45028</v>
      </c>
      <c r="AF1362">
        <v>250</v>
      </c>
      <c r="AG1362" s="13">
        <v>45028</v>
      </c>
      <c r="AH1362">
        <v>7</v>
      </c>
      <c r="AI1362" s="13">
        <v>45023</v>
      </c>
      <c r="AJ1362">
        <v>0</v>
      </c>
      <c r="AK1362" s="13">
        <v>45060</v>
      </c>
      <c r="AL1362">
        <v>0</v>
      </c>
      <c r="AM1362" t="s">
        <v>2405</v>
      </c>
      <c r="AN1362" t="s">
        <v>204</v>
      </c>
      <c r="AO1362" s="13">
        <v>45088</v>
      </c>
      <c r="AP1362" s="13">
        <v>45121</v>
      </c>
      <c r="AR1362"/>
      <c r="AS1362">
        <v>7.04</v>
      </c>
      <c r="AT1362" t="s">
        <v>1946</v>
      </c>
    </row>
    <row r="1363" spans="1:46" ht="20.149999999999999" customHeight="1" x14ac:dyDescent="0.35">
      <c r="A1363">
        <v>1362</v>
      </c>
      <c r="B1363" t="s">
        <v>360</v>
      </c>
      <c r="C1363" t="s">
        <v>12091</v>
      </c>
      <c r="D1363" t="s">
        <v>1976</v>
      </c>
      <c r="E1363" t="s">
        <v>98</v>
      </c>
      <c r="G1363" t="s">
        <v>588</v>
      </c>
      <c r="H1363" t="s">
        <v>589</v>
      </c>
      <c r="I1363" t="s">
        <v>640</v>
      </c>
      <c r="J1363" t="s">
        <v>1967</v>
      </c>
      <c r="K1363" t="s">
        <v>1968</v>
      </c>
      <c r="M1363" t="s">
        <v>207</v>
      </c>
      <c r="N1363">
        <v>1</v>
      </c>
      <c r="O1363">
        <v>1.06</v>
      </c>
      <c r="P1363">
        <v>407841</v>
      </c>
      <c r="Q1363">
        <v>1820220</v>
      </c>
      <c r="R1363" s="14">
        <v>44990</v>
      </c>
      <c r="S1363" t="s">
        <v>207</v>
      </c>
      <c r="T1363" s="14">
        <v>44999</v>
      </c>
      <c r="U1363" s="16" t="s">
        <v>1872</v>
      </c>
      <c r="V1363" s="16">
        <v>120</v>
      </c>
      <c r="W1363" s="16" t="s">
        <v>2113</v>
      </c>
      <c r="X1363" t="s">
        <v>207</v>
      </c>
      <c r="Y1363" s="16" t="s">
        <v>1873</v>
      </c>
      <c r="Z1363" s="16" t="s">
        <v>204</v>
      </c>
      <c r="AB1363" s="17">
        <f t="shared" si="178"/>
        <v>100</v>
      </c>
      <c r="AC1363" s="13">
        <v>45029</v>
      </c>
      <c r="AD1363">
        <v>100</v>
      </c>
      <c r="AE1363" s="13">
        <v>45029</v>
      </c>
      <c r="AF1363">
        <v>250</v>
      </c>
      <c r="AG1363" s="13">
        <v>45029</v>
      </c>
      <c r="AH1363">
        <v>7</v>
      </c>
      <c r="AI1363" s="13">
        <v>45025</v>
      </c>
      <c r="AJ1363">
        <v>0</v>
      </c>
      <c r="AK1363" s="13">
        <v>45061</v>
      </c>
      <c r="AL1363">
        <v>0</v>
      </c>
      <c r="AM1363" t="s">
        <v>2405</v>
      </c>
      <c r="AN1363" t="s">
        <v>204</v>
      </c>
      <c r="AO1363" s="13">
        <v>45088</v>
      </c>
      <c r="AP1363" s="13">
        <v>45114</v>
      </c>
      <c r="AR1363"/>
      <c r="AS1363">
        <v>7.36</v>
      </c>
      <c r="AT1363" t="s">
        <v>1946</v>
      </c>
    </row>
    <row r="1364" spans="1:46" ht="20.149999999999999" customHeight="1" x14ac:dyDescent="0.35">
      <c r="A1364">
        <v>1363</v>
      </c>
      <c r="B1364" t="s">
        <v>360</v>
      </c>
      <c r="C1364" t="s">
        <v>12092</v>
      </c>
      <c r="D1364" t="s">
        <v>1977</v>
      </c>
      <c r="E1364" t="s">
        <v>98</v>
      </c>
      <c r="G1364" t="s">
        <v>588</v>
      </c>
      <c r="H1364" t="s">
        <v>589</v>
      </c>
      <c r="I1364" t="s">
        <v>640</v>
      </c>
      <c r="J1364" t="s">
        <v>1967</v>
      </c>
      <c r="K1364" t="s">
        <v>1968</v>
      </c>
      <c r="M1364" t="s">
        <v>207</v>
      </c>
      <c r="N1364">
        <v>1</v>
      </c>
      <c r="O1364">
        <v>1</v>
      </c>
      <c r="P1364">
        <v>407464</v>
      </c>
      <c r="Q1364">
        <v>1820441</v>
      </c>
      <c r="R1364" s="14">
        <v>44990</v>
      </c>
      <c r="S1364" t="s">
        <v>207</v>
      </c>
      <c r="T1364" s="14">
        <v>44999</v>
      </c>
      <c r="U1364" s="16" t="s">
        <v>1872</v>
      </c>
      <c r="V1364" s="16">
        <v>120</v>
      </c>
      <c r="W1364" s="16" t="s">
        <v>2113</v>
      </c>
      <c r="X1364" t="s">
        <v>207</v>
      </c>
      <c r="Y1364" s="16" t="s">
        <v>1873</v>
      </c>
      <c r="Z1364" s="16" t="s">
        <v>204</v>
      </c>
      <c r="AB1364" s="17">
        <f t="shared" si="178"/>
        <v>100</v>
      </c>
      <c r="AC1364" s="13">
        <v>45030</v>
      </c>
      <c r="AD1364">
        <v>100</v>
      </c>
      <c r="AE1364" s="13">
        <v>45030</v>
      </c>
      <c r="AF1364">
        <v>250</v>
      </c>
      <c r="AG1364" s="13">
        <v>45030</v>
      </c>
      <c r="AH1364">
        <v>7</v>
      </c>
      <c r="AI1364" s="13">
        <v>45026</v>
      </c>
      <c r="AJ1364">
        <v>0</v>
      </c>
      <c r="AK1364" s="13">
        <v>45062</v>
      </c>
      <c r="AL1364">
        <v>0</v>
      </c>
      <c r="AM1364" t="s">
        <v>2405</v>
      </c>
      <c r="AN1364" t="s">
        <v>204</v>
      </c>
      <c r="AO1364" s="13">
        <v>45082</v>
      </c>
      <c r="AP1364" s="13">
        <v>45127</v>
      </c>
      <c r="AR1364"/>
      <c r="AS1364">
        <v>4</v>
      </c>
      <c r="AT1364" t="s">
        <v>1946</v>
      </c>
    </row>
    <row r="1365" spans="1:46" ht="20.149999999999999" customHeight="1" x14ac:dyDescent="0.35">
      <c r="A1365">
        <v>1364</v>
      </c>
      <c r="B1365" t="s">
        <v>360</v>
      </c>
      <c r="C1365" t="s">
        <v>12093</v>
      </c>
      <c r="D1365" t="s">
        <v>1978</v>
      </c>
      <c r="E1365" t="s">
        <v>98</v>
      </c>
      <c r="G1365" t="s">
        <v>588</v>
      </c>
      <c r="H1365" t="s">
        <v>589</v>
      </c>
      <c r="I1365" t="s">
        <v>640</v>
      </c>
      <c r="J1365" t="s">
        <v>1967</v>
      </c>
      <c r="K1365" t="s">
        <v>1968</v>
      </c>
      <c r="M1365" t="s">
        <v>207</v>
      </c>
      <c r="N1365">
        <v>0.5</v>
      </c>
      <c r="O1365">
        <v>0.5</v>
      </c>
      <c r="P1365">
        <v>407358</v>
      </c>
      <c r="Q1365">
        <v>1820266</v>
      </c>
      <c r="R1365" s="14">
        <v>44990</v>
      </c>
      <c r="S1365" t="s">
        <v>207</v>
      </c>
      <c r="T1365" s="14">
        <v>44999</v>
      </c>
      <c r="U1365" s="16" t="s">
        <v>1872</v>
      </c>
      <c r="V1365" s="16">
        <v>70</v>
      </c>
      <c r="W1365" s="16" t="s">
        <v>2113</v>
      </c>
      <c r="X1365" t="s">
        <v>207</v>
      </c>
      <c r="Y1365" s="16" t="s">
        <v>1873</v>
      </c>
      <c r="Z1365" s="16" t="s">
        <v>204</v>
      </c>
      <c r="AB1365" s="17">
        <f t="shared" si="178"/>
        <v>50</v>
      </c>
      <c r="AC1365" s="13">
        <v>45032</v>
      </c>
      <c r="AD1365">
        <v>50</v>
      </c>
      <c r="AE1365" s="13">
        <v>45032</v>
      </c>
      <c r="AF1365">
        <v>100</v>
      </c>
      <c r="AG1365" s="13">
        <v>45032</v>
      </c>
      <c r="AH1365">
        <v>4</v>
      </c>
      <c r="AI1365" s="13">
        <v>45028</v>
      </c>
      <c r="AJ1365">
        <v>0</v>
      </c>
      <c r="AK1365" s="13">
        <v>45062</v>
      </c>
      <c r="AL1365">
        <v>0</v>
      </c>
      <c r="AM1365" t="s">
        <v>2405</v>
      </c>
      <c r="AN1365" t="s">
        <v>204</v>
      </c>
      <c r="AO1365" s="13">
        <v>45100</v>
      </c>
      <c r="AP1365" s="13">
        <v>45115</v>
      </c>
      <c r="AR1365"/>
      <c r="AS1365">
        <v>7.6</v>
      </c>
      <c r="AT1365" t="s">
        <v>1946</v>
      </c>
    </row>
    <row r="1366" spans="1:46" ht="20.149999999999999" customHeight="1" x14ac:dyDescent="0.35">
      <c r="A1366">
        <v>1365</v>
      </c>
      <c r="B1366" t="s">
        <v>360</v>
      </c>
      <c r="C1366" t="s">
        <v>12094</v>
      </c>
      <c r="D1366" t="s">
        <v>883</v>
      </c>
      <c r="E1366" t="s">
        <v>93</v>
      </c>
      <c r="G1366" t="s">
        <v>588</v>
      </c>
      <c r="H1366" t="s">
        <v>589</v>
      </c>
      <c r="I1366" t="s">
        <v>640</v>
      </c>
      <c r="J1366" t="s">
        <v>1967</v>
      </c>
      <c r="K1366" t="s">
        <v>1968</v>
      </c>
      <c r="M1366" t="s">
        <v>207</v>
      </c>
      <c r="N1366">
        <v>1</v>
      </c>
      <c r="O1366">
        <v>1</v>
      </c>
      <c r="P1366">
        <v>407052</v>
      </c>
      <c r="Q1366">
        <v>1820057</v>
      </c>
      <c r="R1366" s="14">
        <v>44990</v>
      </c>
      <c r="S1366" t="s">
        <v>207</v>
      </c>
      <c r="T1366" s="14">
        <v>44999</v>
      </c>
      <c r="U1366" s="16" t="s">
        <v>1872</v>
      </c>
      <c r="V1366" s="16">
        <v>120</v>
      </c>
      <c r="W1366" s="16" t="s">
        <v>2113</v>
      </c>
      <c r="X1366" t="s">
        <v>207</v>
      </c>
      <c r="Y1366" s="16" t="s">
        <v>1873</v>
      </c>
      <c r="Z1366" s="16" t="s">
        <v>204</v>
      </c>
      <c r="AB1366" s="17">
        <f t="shared" si="178"/>
        <v>100</v>
      </c>
      <c r="AC1366" s="13">
        <v>45031</v>
      </c>
      <c r="AD1366">
        <v>100</v>
      </c>
      <c r="AE1366" s="13">
        <v>45031</v>
      </c>
      <c r="AF1366">
        <v>250</v>
      </c>
      <c r="AG1366" s="13">
        <v>45031</v>
      </c>
      <c r="AH1366">
        <v>7</v>
      </c>
      <c r="AI1366" s="13">
        <v>45027</v>
      </c>
      <c r="AJ1366">
        <v>0</v>
      </c>
      <c r="AK1366" s="13">
        <v>45063</v>
      </c>
      <c r="AL1366">
        <v>0</v>
      </c>
      <c r="AM1366" t="s">
        <v>2405</v>
      </c>
      <c r="AN1366" t="s">
        <v>204</v>
      </c>
      <c r="AO1366" s="13">
        <v>45100</v>
      </c>
      <c r="AP1366" s="13">
        <v>45118</v>
      </c>
      <c r="AR1366"/>
      <c r="AS1366">
        <v>6.96</v>
      </c>
      <c r="AT1366" t="s">
        <v>1946</v>
      </c>
    </row>
    <row r="1367" spans="1:46" ht="20.149999999999999" customHeight="1" x14ac:dyDescent="0.35">
      <c r="A1367">
        <v>1366</v>
      </c>
      <c r="B1367" t="s">
        <v>360</v>
      </c>
      <c r="C1367" t="s">
        <v>12095</v>
      </c>
      <c r="D1367" t="s">
        <v>1979</v>
      </c>
      <c r="E1367" t="s">
        <v>98</v>
      </c>
      <c r="G1367" t="s">
        <v>588</v>
      </c>
      <c r="H1367" t="s">
        <v>589</v>
      </c>
      <c r="I1367" t="s">
        <v>640</v>
      </c>
      <c r="J1367" t="s">
        <v>1967</v>
      </c>
      <c r="K1367" t="s">
        <v>1968</v>
      </c>
      <c r="M1367" t="s">
        <v>207</v>
      </c>
      <c r="N1367">
        <v>1</v>
      </c>
      <c r="O1367">
        <v>1</v>
      </c>
      <c r="P1367">
        <v>407357</v>
      </c>
      <c r="Q1367">
        <v>1820145</v>
      </c>
      <c r="R1367" s="14">
        <v>44990</v>
      </c>
      <c r="S1367" t="s">
        <v>207</v>
      </c>
      <c r="T1367" s="14">
        <v>44999</v>
      </c>
      <c r="U1367" s="16" t="s">
        <v>1872</v>
      </c>
      <c r="V1367" s="16">
        <v>120</v>
      </c>
      <c r="W1367" s="16" t="s">
        <v>2113</v>
      </c>
      <c r="X1367" t="s">
        <v>207</v>
      </c>
      <c r="Y1367" s="16" t="s">
        <v>1873</v>
      </c>
      <c r="Z1367" s="16" t="s">
        <v>204</v>
      </c>
      <c r="AB1367" s="17">
        <f t="shared" si="178"/>
        <v>100</v>
      </c>
      <c r="AC1367" s="13">
        <v>45030</v>
      </c>
      <c r="AD1367">
        <v>100</v>
      </c>
      <c r="AE1367" s="13">
        <v>45030</v>
      </c>
      <c r="AF1367">
        <v>250</v>
      </c>
      <c r="AG1367" s="13">
        <v>45030</v>
      </c>
      <c r="AH1367">
        <v>7</v>
      </c>
      <c r="AI1367" s="13">
        <v>45026</v>
      </c>
      <c r="AJ1367">
        <v>0</v>
      </c>
      <c r="AK1367" s="13">
        <v>45061</v>
      </c>
      <c r="AL1367">
        <v>0</v>
      </c>
      <c r="AM1367" t="s">
        <v>2405</v>
      </c>
      <c r="AN1367" t="s">
        <v>204</v>
      </c>
      <c r="AO1367" s="13">
        <v>45108</v>
      </c>
      <c r="AP1367" s="13">
        <v>45122</v>
      </c>
      <c r="AR1367"/>
      <c r="AS1367">
        <v>7.12</v>
      </c>
      <c r="AT1367" t="s">
        <v>1946</v>
      </c>
    </row>
    <row r="1368" spans="1:46" ht="20.149999999999999" customHeight="1" x14ac:dyDescent="0.35">
      <c r="A1368">
        <v>1367</v>
      </c>
      <c r="B1368" t="s">
        <v>360</v>
      </c>
      <c r="C1368" t="s">
        <v>12096</v>
      </c>
      <c r="D1368" t="s">
        <v>933</v>
      </c>
      <c r="E1368" t="s">
        <v>98</v>
      </c>
      <c r="G1368" t="s">
        <v>588</v>
      </c>
      <c r="H1368" t="s">
        <v>589</v>
      </c>
      <c r="I1368" t="s">
        <v>640</v>
      </c>
      <c r="J1368" t="s">
        <v>1967</v>
      </c>
      <c r="K1368" t="s">
        <v>1968</v>
      </c>
      <c r="M1368" t="s">
        <v>207</v>
      </c>
      <c r="N1368">
        <v>1</v>
      </c>
      <c r="O1368">
        <v>1</v>
      </c>
      <c r="P1368">
        <v>407055</v>
      </c>
      <c r="Q1368">
        <v>1820410</v>
      </c>
      <c r="R1368" s="14">
        <v>44995</v>
      </c>
      <c r="S1368" t="s">
        <v>207</v>
      </c>
      <c r="T1368" s="14">
        <v>45003</v>
      </c>
      <c r="U1368" s="16" t="s">
        <v>1872</v>
      </c>
      <c r="V1368" s="16">
        <v>120</v>
      </c>
      <c r="W1368" s="16" t="s">
        <v>2113</v>
      </c>
      <c r="X1368" t="s">
        <v>207</v>
      </c>
      <c r="Y1368" s="16" t="s">
        <v>1873</v>
      </c>
      <c r="Z1368" s="16" t="s">
        <v>204</v>
      </c>
      <c r="AB1368" s="17">
        <f t="shared" si="178"/>
        <v>100</v>
      </c>
      <c r="AC1368" s="13">
        <v>45037</v>
      </c>
      <c r="AD1368">
        <v>100</v>
      </c>
      <c r="AE1368" s="13">
        <v>45037</v>
      </c>
      <c r="AF1368">
        <v>250</v>
      </c>
      <c r="AG1368" s="13">
        <v>45037</v>
      </c>
      <c r="AH1368">
        <v>7</v>
      </c>
      <c r="AI1368" s="13">
        <v>45033</v>
      </c>
      <c r="AJ1368">
        <v>0</v>
      </c>
      <c r="AK1368" s="13">
        <v>45068</v>
      </c>
      <c r="AL1368">
        <v>0</v>
      </c>
      <c r="AM1368" t="s">
        <v>2405</v>
      </c>
      <c r="AN1368" t="s">
        <v>204</v>
      </c>
      <c r="AO1368" s="13">
        <v>45093</v>
      </c>
      <c r="AP1368" s="13">
        <v>45116</v>
      </c>
      <c r="AR1368"/>
      <c r="AS1368">
        <v>49.84</v>
      </c>
      <c r="AT1368" t="s">
        <v>1946</v>
      </c>
    </row>
    <row r="1369" spans="1:46" ht="20.149999999999999" customHeight="1" x14ac:dyDescent="0.35">
      <c r="A1369">
        <v>1368</v>
      </c>
      <c r="B1369" t="s">
        <v>360</v>
      </c>
      <c r="C1369" t="s">
        <v>12097</v>
      </c>
      <c r="D1369" t="s">
        <v>1980</v>
      </c>
      <c r="E1369" t="s">
        <v>98</v>
      </c>
      <c r="G1369" t="s">
        <v>588</v>
      </c>
      <c r="H1369" t="s">
        <v>589</v>
      </c>
      <c r="I1369" t="s">
        <v>640</v>
      </c>
      <c r="J1369" t="s">
        <v>1967</v>
      </c>
      <c r="K1369" t="s">
        <v>1968</v>
      </c>
      <c r="M1369" t="s">
        <v>207</v>
      </c>
      <c r="N1369">
        <v>1</v>
      </c>
      <c r="O1369">
        <v>1</v>
      </c>
      <c r="P1369">
        <v>407159</v>
      </c>
      <c r="Q1369">
        <v>1820220</v>
      </c>
      <c r="R1369" s="14">
        <v>44995</v>
      </c>
      <c r="S1369" t="s">
        <v>207</v>
      </c>
      <c r="T1369" s="14">
        <v>45003</v>
      </c>
      <c r="U1369" s="16" t="s">
        <v>1872</v>
      </c>
      <c r="V1369" s="16">
        <v>120</v>
      </c>
      <c r="W1369" s="16" t="s">
        <v>2113</v>
      </c>
      <c r="X1369" t="s">
        <v>207</v>
      </c>
      <c r="Y1369" s="16" t="s">
        <v>1873</v>
      </c>
      <c r="Z1369" s="16" t="s">
        <v>204</v>
      </c>
      <c r="AB1369" s="17">
        <f t="shared" si="178"/>
        <v>100</v>
      </c>
      <c r="AC1369" s="13">
        <v>45036</v>
      </c>
      <c r="AD1369">
        <v>100</v>
      </c>
      <c r="AE1369" s="13">
        <v>45036</v>
      </c>
      <c r="AF1369">
        <v>250</v>
      </c>
      <c r="AG1369" s="13">
        <v>45036</v>
      </c>
      <c r="AH1369">
        <v>7</v>
      </c>
      <c r="AI1369" s="13">
        <v>45031</v>
      </c>
      <c r="AJ1369">
        <v>0</v>
      </c>
      <c r="AK1369" s="13">
        <v>45067</v>
      </c>
      <c r="AL1369">
        <v>0</v>
      </c>
      <c r="AM1369" t="s">
        <v>2405</v>
      </c>
      <c r="AN1369" t="s">
        <v>204</v>
      </c>
      <c r="AO1369" s="13">
        <v>45091</v>
      </c>
      <c r="AP1369" s="13">
        <v>45109</v>
      </c>
      <c r="AR1369"/>
      <c r="AS1369">
        <v>7.2</v>
      </c>
      <c r="AT1369" t="s">
        <v>1946</v>
      </c>
    </row>
    <row r="1370" spans="1:46" ht="20.149999999999999" customHeight="1" x14ac:dyDescent="0.35">
      <c r="A1370">
        <v>1369</v>
      </c>
      <c r="B1370" t="s">
        <v>360</v>
      </c>
      <c r="C1370" t="s">
        <v>12098</v>
      </c>
      <c r="D1370" t="s">
        <v>1981</v>
      </c>
      <c r="E1370" t="s">
        <v>93</v>
      </c>
      <c r="G1370" t="s">
        <v>588</v>
      </c>
      <c r="H1370" t="s">
        <v>589</v>
      </c>
      <c r="I1370" t="s">
        <v>640</v>
      </c>
      <c r="J1370" t="s">
        <v>1967</v>
      </c>
      <c r="K1370" t="s">
        <v>1968</v>
      </c>
      <c r="M1370" t="s">
        <v>207</v>
      </c>
      <c r="N1370">
        <v>1</v>
      </c>
      <c r="O1370">
        <v>1</v>
      </c>
      <c r="P1370">
        <v>407458</v>
      </c>
      <c r="Q1370">
        <v>1820146</v>
      </c>
      <c r="R1370" s="14">
        <v>44995</v>
      </c>
      <c r="S1370" t="s">
        <v>207</v>
      </c>
      <c r="T1370" s="14">
        <v>45003</v>
      </c>
      <c r="U1370" s="16" t="s">
        <v>1872</v>
      </c>
      <c r="V1370" s="16">
        <v>120</v>
      </c>
      <c r="W1370" s="16" t="s">
        <v>2113</v>
      </c>
      <c r="X1370" t="s">
        <v>207</v>
      </c>
      <c r="Y1370" s="16" t="s">
        <v>1873</v>
      </c>
      <c r="Z1370" s="16" t="s">
        <v>204</v>
      </c>
      <c r="AB1370" s="17">
        <f t="shared" si="178"/>
        <v>100</v>
      </c>
      <c r="AC1370" s="13">
        <v>45038</v>
      </c>
      <c r="AD1370">
        <v>100</v>
      </c>
      <c r="AE1370" s="13">
        <v>45038</v>
      </c>
      <c r="AF1370">
        <v>250</v>
      </c>
      <c r="AG1370" s="13">
        <v>45038</v>
      </c>
      <c r="AH1370">
        <v>7</v>
      </c>
      <c r="AI1370" s="13">
        <v>45034</v>
      </c>
      <c r="AJ1370">
        <v>0</v>
      </c>
      <c r="AK1370" s="13">
        <v>45066</v>
      </c>
      <c r="AL1370">
        <v>0</v>
      </c>
      <c r="AM1370" t="s">
        <v>2405</v>
      </c>
      <c r="AN1370" t="s">
        <v>204</v>
      </c>
      <c r="AO1370" s="13">
        <v>45103</v>
      </c>
      <c r="AP1370" s="13">
        <v>45115</v>
      </c>
      <c r="AR1370"/>
      <c r="AS1370">
        <v>7.12</v>
      </c>
      <c r="AT1370" t="s">
        <v>1946</v>
      </c>
    </row>
    <row r="1371" spans="1:46" ht="20.149999999999999" customHeight="1" x14ac:dyDescent="0.35">
      <c r="A1371">
        <v>1370</v>
      </c>
      <c r="B1371" t="s">
        <v>360</v>
      </c>
      <c r="C1371" t="s">
        <v>12099</v>
      </c>
      <c r="D1371" t="s">
        <v>1982</v>
      </c>
      <c r="E1371" t="s">
        <v>98</v>
      </c>
      <c r="G1371" t="s">
        <v>588</v>
      </c>
      <c r="H1371" t="s">
        <v>589</v>
      </c>
      <c r="I1371" t="s">
        <v>640</v>
      </c>
      <c r="J1371" t="s">
        <v>1967</v>
      </c>
      <c r="K1371" t="s">
        <v>1968</v>
      </c>
      <c r="M1371" t="s">
        <v>207</v>
      </c>
      <c r="N1371">
        <v>1</v>
      </c>
      <c r="O1371">
        <v>1</v>
      </c>
      <c r="P1371">
        <v>407552</v>
      </c>
      <c r="Q1371">
        <v>1820348</v>
      </c>
      <c r="R1371" s="14">
        <v>44995</v>
      </c>
      <c r="S1371" t="s">
        <v>207</v>
      </c>
      <c r="T1371" s="14">
        <v>45003</v>
      </c>
      <c r="U1371" s="16" t="s">
        <v>1872</v>
      </c>
      <c r="V1371" s="16">
        <v>480</v>
      </c>
      <c r="W1371" s="16" t="s">
        <v>2113</v>
      </c>
      <c r="X1371" t="s">
        <v>207</v>
      </c>
      <c r="Y1371" s="16" t="s">
        <v>1873</v>
      </c>
      <c r="Z1371" s="16" t="s">
        <v>204</v>
      </c>
      <c r="AB1371" s="17">
        <f t="shared" si="178"/>
        <v>100</v>
      </c>
      <c r="AC1371" s="13">
        <v>45035</v>
      </c>
      <c r="AD1371">
        <v>400</v>
      </c>
      <c r="AE1371" s="13">
        <v>45035</v>
      </c>
      <c r="AF1371">
        <v>450</v>
      </c>
      <c r="AG1371" s="13">
        <v>45035</v>
      </c>
      <c r="AH1371">
        <v>7</v>
      </c>
      <c r="AI1371" s="13">
        <v>45031</v>
      </c>
      <c r="AJ1371">
        <v>0</v>
      </c>
      <c r="AK1371" s="13">
        <v>45069</v>
      </c>
      <c r="AL1371">
        <v>0</v>
      </c>
      <c r="AM1371" t="s">
        <v>2405</v>
      </c>
      <c r="AN1371" t="s">
        <v>204</v>
      </c>
      <c r="AO1371" s="13">
        <v>45102</v>
      </c>
      <c r="AP1371" s="13">
        <v>45117</v>
      </c>
      <c r="AR1371"/>
      <c r="AS1371">
        <v>6.88</v>
      </c>
      <c r="AT1371" t="s">
        <v>1946</v>
      </c>
    </row>
    <row r="1372" spans="1:46" ht="20.149999999999999" customHeight="1" x14ac:dyDescent="0.35">
      <c r="A1372">
        <v>1371</v>
      </c>
      <c r="B1372" t="s">
        <v>360</v>
      </c>
      <c r="C1372" t="s">
        <v>12100</v>
      </c>
      <c r="D1372" t="s">
        <v>1983</v>
      </c>
      <c r="E1372" t="s">
        <v>98</v>
      </c>
      <c r="G1372" t="s">
        <v>588</v>
      </c>
      <c r="H1372" t="s">
        <v>589</v>
      </c>
      <c r="I1372" t="s">
        <v>640</v>
      </c>
      <c r="J1372" t="s">
        <v>1967</v>
      </c>
      <c r="K1372" t="s">
        <v>1968</v>
      </c>
      <c r="M1372" t="s">
        <v>207</v>
      </c>
      <c r="N1372">
        <v>1</v>
      </c>
      <c r="O1372">
        <v>1</v>
      </c>
      <c r="P1372">
        <v>407859</v>
      </c>
      <c r="Q1372">
        <v>1820037</v>
      </c>
      <c r="R1372" s="14">
        <v>44995</v>
      </c>
      <c r="S1372" t="s">
        <v>207</v>
      </c>
      <c r="T1372" s="14">
        <v>45001</v>
      </c>
      <c r="U1372" s="16" t="s">
        <v>1872</v>
      </c>
      <c r="V1372" s="16">
        <v>160</v>
      </c>
      <c r="W1372" s="16" t="s">
        <v>2113</v>
      </c>
      <c r="X1372" t="s">
        <v>207</v>
      </c>
      <c r="Y1372" s="16" t="s">
        <v>1873</v>
      </c>
      <c r="Z1372" s="16" t="s">
        <v>204</v>
      </c>
      <c r="AB1372" s="17">
        <f t="shared" si="178"/>
        <v>100</v>
      </c>
      <c r="AC1372" s="13">
        <v>45034</v>
      </c>
      <c r="AD1372">
        <v>125</v>
      </c>
      <c r="AE1372" s="13">
        <v>45034</v>
      </c>
      <c r="AF1372">
        <v>250</v>
      </c>
      <c r="AG1372" s="13">
        <v>45034</v>
      </c>
      <c r="AH1372">
        <v>7</v>
      </c>
      <c r="AI1372" s="13">
        <v>45029</v>
      </c>
      <c r="AJ1372">
        <v>0</v>
      </c>
      <c r="AK1372" s="13">
        <v>45067</v>
      </c>
      <c r="AL1372">
        <v>0</v>
      </c>
      <c r="AM1372" t="s">
        <v>2405</v>
      </c>
      <c r="AN1372" t="s">
        <v>204</v>
      </c>
      <c r="AO1372" s="13">
        <v>45101</v>
      </c>
      <c r="AP1372" s="13">
        <v>45112</v>
      </c>
      <c r="AR1372"/>
      <c r="AS1372">
        <v>6.64</v>
      </c>
      <c r="AT1372" t="s">
        <v>1946</v>
      </c>
    </row>
    <row r="1373" spans="1:46" ht="20.149999999999999" customHeight="1" x14ac:dyDescent="0.35">
      <c r="A1373">
        <v>1372</v>
      </c>
      <c r="B1373" t="s">
        <v>360</v>
      </c>
      <c r="C1373" t="s">
        <v>12101</v>
      </c>
      <c r="D1373" t="s">
        <v>1984</v>
      </c>
      <c r="E1373" t="s">
        <v>98</v>
      </c>
      <c r="G1373" t="s">
        <v>588</v>
      </c>
      <c r="H1373" t="s">
        <v>589</v>
      </c>
      <c r="I1373" t="s">
        <v>640</v>
      </c>
      <c r="J1373" t="s">
        <v>1967</v>
      </c>
      <c r="K1373" t="s">
        <v>1968</v>
      </c>
      <c r="M1373" t="s">
        <v>207</v>
      </c>
      <c r="N1373">
        <v>1</v>
      </c>
      <c r="O1373">
        <v>1</v>
      </c>
      <c r="P1373">
        <v>407754</v>
      </c>
      <c r="Q1373">
        <v>1820270</v>
      </c>
      <c r="R1373" s="14">
        <v>44995</v>
      </c>
      <c r="S1373" t="s">
        <v>207</v>
      </c>
      <c r="T1373" s="14">
        <v>45001</v>
      </c>
      <c r="U1373" s="16" t="s">
        <v>1872</v>
      </c>
      <c r="V1373" s="16">
        <v>240</v>
      </c>
      <c r="W1373" s="16" t="s">
        <v>2113</v>
      </c>
      <c r="X1373" t="s">
        <v>207</v>
      </c>
      <c r="Y1373" s="16" t="s">
        <v>1873</v>
      </c>
      <c r="Z1373" s="16" t="s">
        <v>204</v>
      </c>
      <c r="AB1373" s="17">
        <f t="shared" si="178"/>
        <v>100</v>
      </c>
      <c r="AC1373" s="13">
        <v>45033</v>
      </c>
      <c r="AD1373">
        <v>200</v>
      </c>
      <c r="AE1373" s="13">
        <v>45033</v>
      </c>
      <c r="AF1373">
        <v>450</v>
      </c>
      <c r="AG1373" s="13">
        <v>45033</v>
      </c>
      <c r="AH1373">
        <v>14</v>
      </c>
      <c r="AI1373" s="13">
        <v>45028</v>
      </c>
      <c r="AJ1373">
        <v>0</v>
      </c>
      <c r="AK1373" s="13">
        <v>45065</v>
      </c>
      <c r="AL1373">
        <v>0</v>
      </c>
      <c r="AM1373" t="s">
        <v>2405</v>
      </c>
      <c r="AN1373" t="s">
        <v>204</v>
      </c>
      <c r="AO1373" s="13">
        <v>45098</v>
      </c>
      <c r="AP1373" s="13">
        <v>45120</v>
      </c>
      <c r="AR1373"/>
      <c r="AS1373">
        <v>7.04</v>
      </c>
      <c r="AT1373" t="s">
        <v>1946</v>
      </c>
    </row>
    <row r="1374" spans="1:46" ht="20.149999999999999" customHeight="1" x14ac:dyDescent="0.35">
      <c r="A1374">
        <v>1373</v>
      </c>
      <c r="B1374" t="s">
        <v>360</v>
      </c>
      <c r="C1374" t="s">
        <v>12102</v>
      </c>
      <c r="D1374" t="s">
        <v>1985</v>
      </c>
      <c r="E1374" t="s">
        <v>98</v>
      </c>
      <c r="G1374" t="s">
        <v>588</v>
      </c>
      <c r="H1374" t="s">
        <v>589</v>
      </c>
      <c r="I1374" t="s">
        <v>640</v>
      </c>
      <c r="J1374" t="s">
        <v>1967</v>
      </c>
      <c r="K1374" t="s">
        <v>1968</v>
      </c>
      <c r="M1374" t="s">
        <v>207</v>
      </c>
      <c r="N1374">
        <v>2</v>
      </c>
      <c r="O1374">
        <v>2</v>
      </c>
      <c r="P1374">
        <v>407558</v>
      </c>
      <c r="Q1374">
        <v>1820098</v>
      </c>
      <c r="R1374" s="14">
        <v>44995</v>
      </c>
      <c r="S1374" t="s">
        <v>207</v>
      </c>
      <c r="T1374" s="14">
        <v>44998</v>
      </c>
      <c r="U1374" s="16" t="s">
        <v>1872</v>
      </c>
      <c r="V1374" s="16">
        <v>120</v>
      </c>
      <c r="W1374" s="16" t="s">
        <v>2113</v>
      </c>
      <c r="X1374" t="s">
        <v>207</v>
      </c>
      <c r="Y1374" s="16" t="s">
        <v>1873</v>
      </c>
      <c r="Z1374" s="16" t="s">
        <v>204</v>
      </c>
      <c r="AB1374" s="17">
        <f t="shared" si="178"/>
        <v>200</v>
      </c>
      <c r="AC1374" s="13">
        <v>45031</v>
      </c>
      <c r="AD1374">
        <v>100</v>
      </c>
      <c r="AE1374" s="13">
        <v>45031</v>
      </c>
      <c r="AF1374">
        <v>250</v>
      </c>
      <c r="AG1374" s="13">
        <v>45031</v>
      </c>
      <c r="AH1374">
        <v>7</v>
      </c>
      <c r="AI1374" s="13">
        <v>45027</v>
      </c>
      <c r="AJ1374">
        <v>0</v>
      </c>
      <c r="AK1374" s="13">
        <v>45063</v>
      </c>
      <c r="AL1374">
        <v>0</v>
      </c>
      <c r="AM1374" t="s">
        <v>2405</v>
      </c>
      <c r="AN1374" t="s">
        <v>204</v>
      </c>
      <c r="AO1374" s="13">
        <v>45102</v>
      </c>
      <c r="AP1374" s="13">
        <v>45116</v>
      </c>
      <c r="AR1374"/>
      <c r="AS1374">
        <v>14.4</v>
      </c>
      <c r="AT1374" t="s">
        <v>1946</v>
      </c>
    </row>
    <row r="1375" spans="1:46" ht="20.149999999999999" customHeight="1" x14ac:dyDescent="0.35">
      <c r="A1375">
        <v>1374</v>
      </c>
      <c r="B1375" t="s">
        <v>360</v>
      </c>
      <c r="C1375" t="s">
        <v>12103</v>
      </c>
      <c r="D1375" t="s">
        <v>891</v>
      </c>
      <c r="E1375" t="s">
        <v>93</v>
      </c>
      <c r="G1375" t="s">
        <v>588</v>
      </c>
      <c r="H1375" t="s">
        <v>589</v>
      </c>
      <c r="I1375" t="s">
        <v>640</v>
      </c>
      <c r="J1375" t="s">
        <v>1967</v>
      </c>
      <c r="K1375" t="s">
        <v>1968</v>
      </c>
      <c r="M1375" t="s">
        <v>207</v>
      </c>
      <c r="N1375">
        <v>3</v>
      </c>
      <c r="O1375">
        <v>3</v>
      </c>
      <c r="P1375">
        <v>407657</v>
      </c>
      <c r="Q1375">
        <v>1820097</v>
      </c>
      <c r="R1375" s="14">
        <v>44995</v>
      </c>
      <c r="S1375" t="s">
        <v>207</v>
      </c>
      <c r="T1375" s="14">
        <v>45001</v>
      </c>
      <c r="U1375" s="16" t="s">
        <v>1872</v>
      </c>
      <c r="V1375" s="16">
        <v>120</v>
      </c>
      <c r="W1375" s="16" t="s">
        <v>2113</v>
      </c>
      <c r="X1375" t="s">
        <v>207</v>
      </c>
      <c r="Y1375" s="16" t="s">
        <v>1873</v>
      </c>
      <c r="Z1375" s="16" t="s">
        <v>204</v>
      </c>
      <c r="AB1375" s="17">
        <f t="shared" si="178"/>
        <v>300</v>
      </c>
      <c r="AC1375" s="13">
        <v>45033</v>
      </c>
      <c r="AD1375">
        <v>100</v>
      </c>
      <c r="AE1375" s="13">
        <v>45033</v>
      </c>
      <c r="AF1375">
        <v>250</v>
      </c>
      <c r="AG1375" s="13">
        <v>45033</v>
      </c>
      <c r="AH1375">
        <v>7</v>
      </c>
      <c r="AI1375" s="13">
        <v>45028</v>
      </c>
      <c r="AJ1375">
        <v>0</v>
      </c>
      <c r="AK1375" s="13">
        <v>45065</v>
      </c>
      <c r="AL1375">
        <v>0</v>
      </c>
      <c r="AM1375" t="s">
        <v>2405</v>
      </c>
      <c r="AN1375" t="s">
        <v>204</v>
      </c>
      <c r="AO1375" s="13">
        <v>45097</v>
      </c>
      <c r="AP1375" s="13">
        <v>45111</v>
      </c>
      <c r="AR1375"/>
      <c r="AS1375">
        <v>21.84</v>
      </c>
      <c r="AT1375" t="s">
        <v>1946</v>
      </c>
    </row>
    <row r="1376" spans="1:46" ht="20.149999999999999" customHeight="1" x14ac:dyDescent="0.35">
      <c r="A1376">
        <v>1375</v>
      </c>
      <c r="B1376" t="s">
        <v>360</v>
      </c>
      <c r="C1376" t="s">
        <v>12104</v>
      </c>
      <c r="D1376" t="s">
        <v>1986</v>
      </c>
      <c r="E1376" t="s">
        <v>98</v>
      </c>
      <c r="G1376" t="s">
        <v>588</v>
      </c>
      <c r="H1376" t="s">
        <v>589</v>
      </c>
      <c r="I1376" t="s">
        <v>640</v>
      </c>
      <c r="J1376" t="s">
        <v>1967</v>
      </c>
      <c r="K1376" t="s">
        <v>1968</v>
      </c>
      <c r="M1376" t="s">
        <v>207</v>
      </c>
      <c r="N1376">
        <v>1</v>
      </c>
      <c r="O1376">
        <v>1</v>
      </c>
      <c r="P1376">
        <v>407555</v>
      </c>
      <c r="Q1376">
        <v>1820143</v>
      </c>
      <c r="R1376" s="14">
        <v>44995</v>
      </c>
      <c r="S1376" t="s">
        <v>207</v>
      </c>
      <c r="T1376" s="14">
        <v>45001</v>
      </c>
      <c r="U1376" s="16" t="s">
        <v>1872</v>
      </c>
      <c r="V1376" s="16">
        <v>240</v>
      </c>
      <c r="W1376" s="16" t="s">
        <v>2113</v>
      </c>
      <c r="X1376" t="s">
        <v>207</v>
      </c>
      <c r="Y1376" s="16" t="s">
        <v>1873</v>
      </c>
      <c r="Z1376" s="16" t="s">
        <v>204</v>
      </c>
      <c r="AB1376" s="17">
        <f t="shared" si="178"/>
        <v>100</v>
      </c>
      <c r="AC1376" s="13">
        <v>45032</v>
      </c>
      <c r="AD1376">
        <v>200</v>
      </c>
      <c r="AE1376" s="13">
        <v>45032</v>
      </c>
      <c r="AF1376">
        <v>450</v>
      </c>
      <c r="AG1376" s="13">
        <v>45032</v>
      </c>
      <c r="AH1376">
        <v>14</v>
      </c>
      <c r="AI1376" s="13">
        <v>45027</v>
      </c>
      <c r="AJ1376">
        <v>0</v>
      </c>
      <c r="AK1376" s="13">
        <v>45066</v>
      </c>
      <c r="AL1376">
        <v>0</v>
      </c>
      <c r="AM1376" t="s">
        <v>2405</v>
      </c>
      <c r="AN1376" t="s">
        <v>204</v>
      </c>
      <c r="AO1376" s="13">
        <v>45097</v>
      </c>
      <c r="AP1376" s="13">
        <v>45113</v>
      </c>
      <c r="AR1376"/>
      <c r="AS1376">
        <v>7.04</v>
      </c>
      <c r="AT1376" t="s">
        <v>1946</v>
      </c>
    </row>
    <row r="1377" spans="1:46" ht="20.149999999999999" customHeight="1" x14ac:dyDescent="0.35">
      <c r="A1377">
        <v>1376</v>
      </c>
      <c r="B1377" t="s">
        <v>360</v>
      </c>
      <c r="C1377" t="s">
        <v>12105</v>
      </c>
      <c r="D1377" t="s">
        <v>1987</v>
      </c>
      <c r="E1377" t="s">
        <v>98</v>
      </c>
      <c r="G1377" t="s">
        <v>588</v>
      </c>
      <c r="H1377" t="s">
        <v>589</v>
      </c>
      <c r="I1377" t="s">
        <v>640</v>
      </c>
      <c r="J1377" t="s">
        <v>1967</v>
      </c>
      <c r="K1377" t="s">
        <v>1968</v>
      </c>
      <c r="M1377" t="s">
        <v>207</v>
      </c>
      <c r="N1377">
        <v>1</v>
      </c>
      <c r="O1377">
        <v>1</v>
      </c>
      <c r="P1377">
        <v>407663</v>
      </c>
      <c r="Q1377">
        <v>1820321</v>
      </c>
      <c r="R1377" s="14">
        <v>44997</v>
      </c>
      <c r="S1377" t="s">
        <v>207</v>
      </c>
      <c r="T1377" s="14">
        <v>45006</v>
      </c>
      <c r="U1377" s="16" t="s">
        <v>1872</v>
      </c>
      <c r="V1377" s="16">
        <v>360</v>
      </c>
      <c r="W1377" s="16" t="s">
        <v>2113</v>
      </c>
      <c r="X1377" t="s">
        <v>207</v>
      </c>
      <c r="Y1377" s="16" t="s">
        <v>1873</v>
      </c>
      <c r="Z1377" s="16" t="s">
        <v>204</v>
      </c>
      <c r="AB1377" s="17">
        <f t="shared" si="178"/>
        <v>100</v>
      </c>
      <c r="AC1377" s="13">
        <v>45035</v>
      </c>
      <c r="AD1377">
        <v>300</v>
      </c>
      <c r="AE1377" s="13">
        <v>45035</v>
      </c>
      <c r="AF1377">
        <v>600</v>
      </c>
      <c r="AG1377" s="13">
        <v>45035</v>
      </c>
      <c r="AH1377">
        <v>21</v>
      </c>
      <c r="AI1377" s="13">
        <v>45031</v>
      </c>
      <c r="AJ1377">
        <v>0</v>
      </c>
      <c r="AK1377" s="13">
        <v>45068</v>
      </c>
      <c r="AL1377">
        <v>0</v>
      </c>
      <c r="AM1377" t="s">
        <v>2405</v>
      </c>
      <c r="AN1377" t="s">
        <v>204</v>
      </c>
      <c r="AO1377" s="13">
        <v>45109</v>
      </c>
      <c r="AP1377" s="13">
        <v>45124</v>
      </c>
      <c r="AR1377"/>
      <c r="AS1377">
        <v>7.52</v>
      </c>
      <c r="AT1377" t="s">
        <v>1946</v>
      </c>
    </row>
    <row r="1378" spans="1:46" ht="20.149999999999999" customHeight="1" x14ac:dyDescent="0.35">
      <c r="A1378">
        <v>1377</v>
      </c>
      <c r="B1378" t="s">
        <v>360</v>
      </c>
      <c r="C1378" t="s">
        <v>12106</v>
      </c>
      <c r="D1378" t="s">
        <v>899</v>
      </c>
      <c r="E1378" t="s">
        <v>93</v>
      </c>
      <c r="G1378" t="s">
        <v>588</v>
      </c>
      <c r="H1378" t="s">
        <v>589</v>
      </c>
      <c r="I1378" t="s">
        <v>640</v>
      </c>
      <c r="J1378" t="s">
        <v>1967</v>
      </c>
      <c r="K1378" t="s">
        <v>1968</v>
      </c>
      <c r="M1378" t="s">
        <v>207</v>
      </c>
      <c r="N1378">
        <v>1</v>
      </c>
      <c r="O1378">
        <v>1</v>
      </c>
      <c r="P1378">
        <v>407864</v>
      </c>
      <c r="Q1378">
        <v>1820187</v>
      </c>
      <c r="R1378" s="14">
        <v>44997</v>
      </c>
      <c r="S1378" t="s">
        <v>207</v>
      </c>
      <c r="T1378" s="14">
        <v>45005</v>
      </c>
      <c r="U1378" s="16" t="s">
        <v>1872</v>
      </c>
      <c r="V1378" s="16">
        <v>70</v>
      </c>
      <c r="W1378" s="16" t="s">
        <v>2113</v>
      </c>
      <c r="X1378" t="s">
        <v>207</v>
      </c>
      <c r="Y1378" s="16" t="s">
        <v>1873</v>
      </c>
      <c r="Z1378" s="16" t="s">
        <v>204</v>
      </c>
      <c r="AB1378" s="17">
        <f t="shared" si="178"/>
        <v>100</v>
      </c>
      <c r="AC1378" s="13">
        <v>45038</v>
      </c>
      <c r="AD1378">
        <v>50</v>
      </c>
      <c r="AE1378" s="13">
        <v>45038</v>
      </c>
      <c r="AF1378">
        <v>100</v>
      </c>
      <c r="AG1378" s="13">
        <v>45038</v>
      </c>
      <c r="AH1378">
        <v>4</v>
      </c>
      <c r="AI1378" s="13">
        <v>45034</v>
      </c>
      <c r="AJ1378">
        <v>0</v>
      </c>
      <c r="AK1378" s="13">
        <v>45069</v>
      </c>
      <c r="AL1378">
        <v>0</v>
      </c>
      <c r="AM1378" t="s">
        <v>2405</v>
      </c>
      <c r="AN1378" t="s">
        <v>204</v>
      </c>
      <c r="AO1378" s="13">
        <v>45090</v>
      </c>
      <c r="AP1378" s="13">
        <v>45134</v>
      </c>
      <c r="AR1378"/>
      <c r="AS1378">
        <v>6.96</v>
      </c>
      <c r="AT1378" t="s">
        <v>1946</v>
      </c>
    </row>
    <row r="1379" spans="1:46" ht="20.149999999999999" customHeight="1" x14ac:dyDescent="0.35">
      <c r="A1379">
        <v>1378</v>
      </c>
      <c r="B1379" t="s">
        <v>360</v>
      </c>
      <c r="C1379" t="s">
        <v>12107</v>
      </c>
      <c r="D1379" t="s">
        <v>898</v>
      </c>
      <c r="E1379" t="s">
        <v>98</v>
      </c>
      <c r="G1379" t="s">
        <v>588</v>
      </c>
      <c r="H1379" t="s">
        <v>589</v>
      </c>
      <c r="I1379" t="s">
        <v>640</v>
      </c>
      <c r="J1379" t="s">
        <v>1967</v>
      </c>
      <c r="K1379" t="s">
        <v>1968</v>
      </c>
      <c r="M1379" t="s">
        <v>207</v>
      </c>
      <c r="N1379">
        <v>1</v>
      </c>
      <c r="O1379">
        <v>1</v>
      </c>
      <c r="P1379">
        <v>407546</v>
      </c>
      <c r="Q1379">
        <v>1820335</v>
      </c>
      <c r="R1379" s="14">
        <v>44997</v>
      </c>
      <c r="S1379" t="s">
        <v>207</v>
      </c>
      <c r="T1379" s="14">
        <v>45005</v>
      </c>
      <c r="U1379" s="16" t="s">
        <v>1872</v>
      </c>
      <c r="V1379" s="16">
        <v>120</v>
      </c>
      <c r="W1379" s="16" t="s">
        <v>2113</v>
      </c>
      <c r="X1379" t="s">
        <v>207</v>
      </c>
      <c r="Y1379" s="16" t="s">
        <v>1873</v>
      </c>
      <c r="Z1379" s="16" t="s">
        <v>204</v>
      </c>
      <c r="AB1379" s="17">
        <f t="shared" si="178"/>
        <v>100</v>
      </c>
      <c r="AC1379" s="13">
        <v>45038</v>
      </c>
      <c r="AD1379">
        <v>100</v>
      </c>
      <c r="AE1379" s="13">
        <v>45038</v>
      </c>
      <c r="AF1379">
        <v>250</v>
      </c>
      <c r="AG1379" s="13">
        <v>45038</v>
      </c>
      <c r="AH1379">
        <v>7</v>
      </c>
      <c r="AI1379" s="13">
        <v>45034</v>
      </c>
      <c r="AJ1379">
        <v>0</v>
      </c>
      <c r="AK1379" s="13">
        <v>45066</v>
      </c>
      <c r="AL1379">
        <v>0</v>
      </c>
      <c r="AM1379" t="s">
        <v>2405</v>
      </c>
      <c r="AN1379" t="s">
        <v>204</v>
      </c>
      <c r="AO1379" s="13">
        <v>45108</v>
      </c>
      <c r="AP1379" s="13">
        <v>45126</v>
      </c>
      <c r="AR1379"/>
      <c r="AS1379">
        <v>7.2</v>
      </c>
      <c r="AT1379" t="s">
        <v>1946</v>
      </c>
    </row>
    <row r="1380" spans="1:46" ht="20.149999999999999" customHeight="1" x14ac:dyDescent="0.35">
      <c r="A1380">
        <v>1379</v>
      </c>
      <c r="B1380" t="s">
        <v>360</v>
      </c>
      <c r="C1380" t="s">
        <v>12108</v>
      </c>
      <c r="D1380" t="s">
        <v>1988</v>
      </c>
      <c r="E1380" t="s">
        <v>93</v>
      </c>
      <c r="G1380" t="s">
        <v>588</v>
      </c>
      <c r="H1380" t="s">
        <v>589</v>
      </c>
      <c r="I1380" t="s">
        <v>640</v>
      </c>
      <c r="J1380" t="s">
        <v>1967</v>
      </c>
      <c r="K1380" t="s">
        <v>1968</v>
      </c>
      <c r="M1380" t="s">
        <v>207</v>
      </c>
      <c r="N1380">
        <v>0.5</v>
      </c>
      <c r="O1380">
        <v>0.6</v>
      </c>
      <c r="P1380">
        <v>407058</v>
      </c>
      <c r="Q1380">
        <v>1820266</v>
      </c>
      <c r="R1380" s="14">
        <v>44997</v>
      </c>
      <c r="S1380" t="s">
        <v>207</v>
      </c>
      <c r="T1380" s="14">
        <v>45005</v>
      </c>
      <c r="U1380" s="16" t="s">
        <v>1872</v>
      </c>
      <c r="V1380" s="16">
        <v>70</v>
      </c>
      <c r="W1380" s="16" t="s">
        <v>2113</v>
      </c>
      <c r="X1380" t="s">
        <v>207</v>
      </c>
      <c r="Y1380" s="16" t="s">
        <v>1873</v>
      </c>
      <c r="Z1380" s="16" t="s">
        <v>204</v>
      </c>
      <c r="AB1380" s="17">
        <f t="shared" si="178"/>
        <v>50</v>
      </c>
      <c r="AC1380" s="13">
        <v>45037</v>
      </c>
      <c r="AD1380">
        <v>50</v>
      </c>
      <c r="AE1380" s="13">
        <v>45037</v>
      </c>
      <c r="AF1380">
        <v>100</v>
      </c>
      <c r="AG1380" s="13">
        <v>45037</v>
      </c>
      <c r="AH1380">
        <v>4</v>
      </c>
      <c r="AI1380" s="13">
        <v>45032</v>
      </c>
      <c r="AJ1380">
        <v>0</v>
      </c>
      <c r="AK1380" s="13">
        <v>45067</v>
      </c>
      <c r="AL1380">
        <v>0</v>
      </c>
      <c r="AM1380" t="s">
        <v>2405</v>
      </c>
      <c r="AN1380" t="s">
        <v>204</v>
      </c>
      <c r="AO1380" s="13">
        <v>45082</v>
      </c>
      <c r="AP1380" s="13">
        <v>45133</v>
      </c>
      <c r="AR1380"/>
      <c r="AS1380">
        <v>3.6</v>
      </c>
      <c r="AT1380" t="s">
        <v>1946</v>
      </c>
    </row>
    <row r="1381" spans="1:46" ht="20.149999999999999" customHeight="1" x14ac:dyDescent="0.35">
      <c r="A1381">
        <v>1380</v>
      </c>
      <c r="B1381" t="s">
        <v>360</v>
      </c>
      <c r="C1381" t="s">
        <v>12109</v>
      </c>
      <c r="D1381" t="s">
        <v>1989</v>
      </c>
      <c r="E1381" t="s">
        <v>98</v>
      </c>
      <c r="G1381" t="s">
        <v>588</v>
      </c>
      <c r="H1381" t="s">
        <v>589</v>
      </c>
      <c r="I1381" t="s">
        <v>640</v>
      </c>
      <c r="J1381" t="s">
        <v>1967</v>
      </c>
      <c r="K1381" t="s">
        <v>1968</v>
      </c>
      <c r="M1381" t="s">
        <v>207</v>
      </c>
      <c r="N1381">
        <v>1</v>
      </c>
      <c r="O1381">
        <v>1.07</v>
      </c>
      <c r="P1381">
        <v>407366</v>
      </c>
      <c r="Q1381">
        <v>1820348</v>
      </c>
      <c r="R1381" s="14">
        <v>44997</v>
      </c>
      <c r="S1381" t="s">
        <v>207</v>
      </c>
      <c r="T1381" s="14">
        <v>45005</v>
      </c>
      <c r="U1381" s="16" t="s">
        <v>1872</v>
      </c>
      <c r="V1381" s="16">
        <v>120</v>
      </c>
      <c r="W1381" s="16" t="s">
        <v>2113</v>
      </c>
      <c r="X1381" t="s">
        <v>207</v>
      </c>
      <c r="Y1381" s="16" t="s">
        <v>1873</v>
      </c>
      <c r="Z1381" s="16" t="s">
        <v>204</v>
      </c>
      <c r="AB1381" s="17">
        <f t="shared" si="178"/>
        <v>100</v>
      </c>
      <c r="AC1381" s="13">
        <v>45035</v>
      </c>
      <c r="AD1381">
        <v>100</v>
      </c>
      <c r="AE1381" s="13">
        <v>45035</v>
      </c>
      <c r="AF1381">
        <v>250</v>
      </c>
      <c r="AG1381" s="13">
        <v>45035</v>
      </c>
      <c r="AH1381">
        <v>7</v>
      </c>
      <c r="AI1381" s="13">
        <v>45031</v>
      </c>
      <c r="AJ1381">
        <v>0</v>
      </c>
      <c r="AK1381" s="13">
        <v>45066</v>
      </c>
      <c r="AL1381">
        <v>0</v>
      </c>
      <c r="AM1381" t="s">
        <v>2405</v>
      </c>
      <c r="AN1381" t="s">
        <v>204</v>
      </c>
      <c r="AO1381" s="13">
        <v>45087</v>
      </c>
      <c r="AP1381" s="13">
        <v>45132</v>
      </c>
      <c r="AR1381"/>
      <c r="AS1381">
        <v>7.2</v>
      </c>
      <c r="AT1381" t="s">
        <v>1946</v>
      </c>
    </row>
    <row r="1382" spans="1:46" ht="20.149999999999999" customHeight="1" x14ac:dyDescent="0.35">
      <c r="A1382">
        <v>1381</v>
      </c>
      <c r="B1382" t="s">
        <v>360</v>
      </c>
      <c r="C1382" t="s">
        <v>12110</v>
      </c>
      <c r="D1382" t="s">
        <v>1990</v>
      </c>
      <c r="E1382" t="s">
        <v>98</v>
      </c>
      <c r="G1382" t="s">
        <v>588</v>
      </c>
      <c r="H1382" t="s">
        <v>589</v>
      </c>
      <c r="I1382" t="s">
        <v>640</v>
      </c>
      <c r="J1382" t="s">
        <v>1967</v>
      </c>
      <c r="K1382" t="s">
        <v>1968</v>
      </c>
      <c r="M1382" t="s">
        <v>207</v>
      </c>
      <c r="N1382">
        <v>0.5</v>
      </c>
      <c r="O1382">
        <v>0.5</v>
      </c>
      <c r="P1382">
        <v>407454</v>
      </c>
      <c r="Q1382">
        <v>1820321</v>
      </c>
      <c r="R1382" s="14">
        <v>44991</v>
      </c>
      <c r="S1382" t="s">
        <v>207</v>
      </c>
      <c r="T1382" s="14">
        <v>45000</v>
      </c>
      <c r="U1382" s="16" t="s">
        <v>1872</v>
      </c>
      <c r="V1382" s="16">
        <v>70</v>
      </c>
      <c r="W1382" s="16" t="s">
        <v>2113</v>
      </c>
      <c r="X1382" t="s">
        <v>207</v>
      </c>
      <c r="Y1382" s="16" t="s">
        <v>1873</v>
      </c>
      <c r="Z1382" s="16" t="s">
        <v>204</v>
      </c>
      <c r="AB1382" s="17">
        <f t="shared" si="178"/>
        <v>50</v>
      </c>
      <c r="AC1382" s="13">
        <v>45033</v>
      </c>
      <c r="AD1382">
        <v>100</v>
      </c>
      <c r="AE1382" s="13">
        <v>45033</v>
      </c>
      <c r="AF1382">
        <v>250</v>
      </c>
      <c r="AG1382" s="13">
        <v>45033</v>
      </c>
      <c r="AH1382">
        <v>7</v>
      </c>
      <c r="AI1382" s="13">
        <v>45028</v>
      </c>
      <c r="AJ1382">
        <v>0</v>
      </c>
      <c r="AK1382" s="13">
        <v>45066</v>
      </c>
      <c r="AL1382">
        <v>0</v>
      </c>
      <c r="AM1382" t="s">
        <v>2405</v>
      </c>
      <c r="AN1382" t="s">
        <v>204</v>
      </c>
      <c r="AO1382" s="13">
        <v>45082</v>
      </c>
      <c r="AP1382" s="13">
        <v>45122</v>
      </c>
      <c r="AR1382"/>
      <c r="AS1382">
        <v>3.84</v>
      </c>
      <c r="AT1382" t="s">
        <v>1946</v>
      </c>
    </row>
    <row r="1383" spans="1:46" ht="20.149999999999999" customHeight="1" x14ac:dyDescent="0.35">
      <c r="A1383">
        <v>1382</v>
      </c>
      <c r="B1383" t="s">
        <v>360</v>
      </c>
      <c r="C1383" t="s">
        <v>12111</v>
      </c>
      <c r="D1383" t="s">
        <v>1991</v>
      </c>
      <c r="E1383" t="s">
        <v>98</v>
      </c>
      <c r="G1383" t="s">
        <v>588</v>
      </c>
      <c r="H1383" t="s">
        <v>589</v>
      </c>
      <c r="I1383" t="s">
        <v>640</v>
      </c>
      <c r="J1383" t="s">
        <v>1967</v>
      </c>
      <c r="K1383" t="s">
        <v>1968</v>
      </c>
      <c r="M1383" t="s">
        <v>207</v>
      </c>
      <c r="N1383">
        <v>1</v>
      </c>
      <c r="O1383">
        <v>1</v>
      </c>
      <c r="P1383">
        <v>407855</v>
      </c>
      <c r="Q1383">
        <v>1820322</v>
      </c>
      <c r="R1383" s="14">
        <v>44991</v>
      </c>
      <c r="S1383" t="s">
        <v>207</v>
      </c>
      <c r="T1383" s="14">
        <v>45000</v>
      </c>
      <c r="U1383" s="16" t="s">
        <v>1872</v>
      </c>
      <c r="V1383" s="16">
        <v>120</v>
      </c>
      <c r="W1383" s="16" t="s">
        <v>2113</v>
      </c>
      <c r="X1383" t="s">
        <v>207</v>
      </c>
      <c r="Y1383" s="16" t="s">
        <v>1873</v>
      </c>
      <c r="Z1383" s="16" t="s">
        <v>204</v>
      </c>
      <c r="AB1383" s="17">
        <f t="shared" si="178"/>
        <v>100</v>
      </c>
      <c r="AC1383" s="13">
        <v>45034</v>
      </c>
      <c r="AD1383">
        <v>100</v>
      </c>
      <c r="AE1383" s="13">
        <v>45034</v>
      </c>
      <c r="AF1383">
        <v>250</v>
      </c>
      <c r="AG1383" s="13">
        <v>45034</v>
      </c>
      <c r="AH1383">
        <v>7</v>
      </c>
      <c r="AI1383" s="13">
        <v>45030</v>
      </c>
      <c r="AJ1383">
        <v>0</v>
      </c>
      <c r="AK1383" s="13">
        <v>45065</v>
      </c>
      <c r="AL1383">
        <v>0</v>
      </c>
      <c r="AM1383" t="s">
        <v>2405</v>
      </c>
      <c r="AN1383" t="s">
        <v>204</v>
      </c>
      <c r="AO1383" s="13">
        <v>45082</v>
      </c>
      <c r="AP1383" s="13">
        <v>45122</v>
      </c>
      <c r="AR1383"/>
      <c r="AS1383">
        <v>6.88</v>
      </c>
      <c r="AT1383" t="s">
        <v>1946</v>
      </c>
    </row>
    <row r="1384" spans="1:46" ht="20.149999999999999" customHeight="1" x14ac:dyDescent="0.35">
      <c r="A1384">
        <v>1383</v>
      </c>
      <c r="B1384" t="s">
        <v>360</v>
      </c>
      <c r="C1384" t="s">
        <v>12112</v>
      </c>
      <c r="D1384" t="s">
        <v>1992</v>
      </c>
      <c r="E1384" t="s">
        <v>98</v>
      </c>
      <c r="G1384" t="s">
        <v>588</v>
      </c>
      <c r="H1384" t="s">
        <v>589</v>
      </c>
      <c r="I1384" t="s">
        <v>640</v>
      </c>
      <c r="J1384" t="s">
        <v>1967</v>
      </c>
      <c r="K1384" t="s">
        <v>1968</v>
      </c>
      <c r="M1384" t="s">
        <v>207</v>
      </c>
      <c r="N1384">
        <v>1</v>
      </c>
      <c r="O1384">
        <v>1.05</v>
      </c>
      <c r="P1384">
        <v>407556</v>
      </c>
      <c r="Q1384">
        <v>1820322</v>
      </c>
      <c r="R1384" s="14">
        <v>44991</v>
      </c>
      <c r="S1384" t="s">
        <v>207</v>
      </c>
      <c r="T1384" s="14">
        <v>45000</v>
      </c>
      <c r="U1384" s="16" t="s">
        <v>1872</v>
      </c>
      <c r="V1384" s="16">
        <v>120</v>
      </c>
      <c r="W1384" s="16" t="s">
        <v>2113</v>
      </c>
      <c r="X1384" t="s">
        <v>207</v>
      </c>
      <c r="Y1384" s="16" t="s">
        <v>1873</v>
      </c>
      <c r="Z1384" s="16" t="s">
        <v>204</v>
      </c>
      <c r="AB1384" s="17">
        <f t="shared" si="178"/>
        <v>100</v>
      </c>
      <c r="AC1384" s="13">
        <v>45035</v>
      </c>
      <c r="AD1384">
        <v>100</v>
      </c>
      <c r="AE1384" s="13">
        <v>45035</v>
      </c>
      <c r="AF1384">
        <v>250</v>
      </c>
      <c r="AG1384" s="13">
        <v>45035</v>
      </c>
      <c r="AH1384">
        <v>7</v>
      </c>
      <c r="AI1384" s="13">
        <v>45031</v>
      </c>
      <c r="AJ1384">
        <v>0</v>
      </c>
      <c r="AK1384" s="13">
        <v>45063</v>
      </c>
      <c r="AL1384">
        <v>0</v>
      </c>
      <c r="AM1384" t="s">
        <v>2405</v>
      </c>
      <c r="AN1384" t="s">
        <v>204</v>
      </c>
      <c r="AO1384" s="13">
        <v>45097</v>
      </c>
      <c r="AP1384" s="13">
        <v>45112</v>
      </c>
      <c r="AR1384"/>
      <c r="AS1384">
        <v>6.72</v>
      </c>
      <c r="AT1384" t="s">
        <v>1946</v>
      </c>
    </row>
    <row r="1385" spans="1:46" ht="20.149999999999999" customHeight="1" x14ac:dyDescent="0.35">
      <c r="A1385">
        <v>1384</v>
      </c>
      <c r="B1385" t="s">
        <v>360</v>
      </c>
      <c r="C1385" t="s">
        <v>12113</v>
      </c>
      <c r="D1385" t="s">
        <v>1993</v>
      </c>
      <c r="E1385" t="s">
        <v>98</v>
      </c>
      <c r="G1385" t="s">
        <v>588</v>
      </c>
      <c r="H1385" t="s">
        <v>589</v>
      </c>
      <c r="I1385" t="s">
        <v>640</v>
      </c>
      <c r="J1385" t="s">
        <v>1967</v>
      </c>
      <c r="K1385" t="s">
        <v>1968</v>
      </c>
      <c r="M1385" t="s">
        <v>207</v>
      </c>
      <c r="N1385">
        <v>1</v>
      </c>
      <c r="O1385">
        <v>1</v>
      </c>
      <c r="P1385">
        <v>407357</v>
      </c>
      <c r="Q1385">
        <v>1820230</v>
      </c>
      <c r="R1385" s="14">
        <v>44991</v>
      </c>
      <c r="S1385" t="s">
        <v>207</v>
      </c>
      <c r="T1385" s="14">
        <v>45002</v>
      </c>
      <c r="U1385" s="16" t="s">
        <v>1872</v>
      </c>
      <c r="V1385" s="16">
        <v>120</v>
      </c>
      <c r="W1385" s="16" t="s">
        <v>2113</v>
      </c>
      <c r="X1385" t="s">
        <v>207</v>
      </c>
      <c r="Y1385" s="16" t="s">
        <v>1873</v>
      </c>
      <c r="Z1385" s="16" t="s">
        <v>204</v>
      </c>
      <c r="AB1385" s="17">
        <f t="shared" si="178"/>
        <v>100</v>
      </c>
      <c r="AC1385" s="13">
        <v>45036</v>
      </c>
      <c r="AD1385">
        <v>100</v>
      </c>
      <c r="AE1385" s="13">
        <v>45036</v>
      </c>
      <c r="AF1385">
        <v>250</v>
      </c>
      <c r="AG1385" s="13">
        <v>45036</v>
      </c>
      <c r="AH1385">
        <v>7</v>
      </c>
      <c r="AI1385" s="13">
        <v>45031</v>
      </c>
      <c r="AJ1385">
        <v>0</v>
      </c>
      <c r="AK1385" s="13">
        <v>45065</v>
      </c>
      <c r="AL1385">
        <v>0</v>
      </c>
      <c r="AM1385" t="s">
        <v>2405</v>
      </c>
      <c r="AN1385" t="s">
        <v>204</v>
      </c>
      <c r="AO1385" s="13">
        <v>45108</v>
      </c>
      <c r="AP1385" s="13">
        <v>45121</v>
      </c>
      <c r="AR1385"/>
      <c r="AS1385">
        <v>7.36</v>
      </c>
      <c r="AT1385" t="s">
        <v>1946</v>
      </c>
    </row>
    <row r="1386" spans="1:46" ht="20.149999999999999" customHeight="1" x14ac:dyDescent="0.35">
      <c r="A1386">
        <v>1385</v>
      </c>
      <c r="B1386" t="s">
        <v>360</v>
      </c>
      <c r="C1386" t="s">
        <v>12114</v>
      </c>
      <c r="D1386" t="s">
        <v>1994</v>
      </c>
      <c r="E1386" t="s">
        <v>98</v>
      </c>
      <c r="G1386" t="s">
        <v>588</v>
      </c>
      <c r="H1386" t="s">
        <v>589</v>
      </c>
      <c r="I1386" t="s">
        <v>640</v>
      </c>
      <c r="J1386" t="s">
        <v>1967</v>
      </c>
      <c r="K1386" t="s">
        <v>1968</v>
      </c>
      <c r="M1386" t="s">
        <v>207</v>
      </c>
      <c r="N1386">
        <v>1</v>
      </c>
      <c r="O1386">
        <v>1</v>
      </c>
      <c r="P1386">
        <v>407461</v>
      </c>
      <c r="Q1386">
        <v>1820187</v>
      </c>
      <c r="R1386" s="14">
        <v>44991</v>
      </c>
      <c r="S1386" t="s">
        <v>207</v>
      </c>
      <c r="T1386" s="14">
        <v>45002</v>
      </c>
      <c r="U1386" s="16" t="s">
        <v>1872</v>
      </c>
      <c r="V1386" s="16">
        <v>120</v>
      </c>
      <c r="W1386" s="16" t="s">
        <v>2113</v>
      </c>
      <c r="X1386" t="s">
        <v>207</v>
      </c>
      <c r="Y1386" s="16" t="s">
        <v>1873</v>
      </c>
      <c r="Z1386" s="16" t="s">
        <v>204</v>
      </c>
      <c r="AB1386" s="17">
        <f t="shared" si="178"/>
        <v>100</v>
      </c>
      <c r="AC1386" s="13">
        <v>45034</v>
      </c>
      <c r="AD1386">
        <v>100</v>
      </c>
      <c r="AE1386" s="13">
        <v>45034</v>
      </c>
      <c r="AF1386">
        <v>250</v>
      </c>
      <c r="AG1386" s="13">
        <v>45034</v>
      </c>
      <c r="AH1386">
        <v>7</v>
      </c>
      <c r="AI1386" s="13">
        <v>45030</v>
      </c>
      <c r="AJ1386">
        <v>0</v>
      </c>
      <c r="AK1386" s="13">
        <v>45066</v>
      </c>
      <c r="AL1386">
        <v>0</v>
      </c>
      <c r="AM1386" t="s">
        <v>2405</v>
      </c>
      <c r="AN1386" t="s">
        <v>204</v>
      </c>
      <c r="AO1386" s="13">
        <v>45084</v>
      </c>
      <c r="AP1386" s="13">
        <v>45130</v>
      </c>
      <c r="AR1386"/>
      <c r="AS1386">
        <v>7.6</v>
      </c>
      <c r="AT1386" t="s">
        <v>1946</v>
      </c>
    </row>
    <row r="1387" spans="1:46" ht="20.149999999999999" customHeight="1" x14ac:dyDescent="0.35">
      <c r="A1387">
        <v>1386</v>
      </c>
      <c r="B1387" t="s">
        <v>360</v>
      </c>
      <c r="C1387" t="s">
        <v>12115</v>
      </c>
      <c r="D1387" t="s">
        <v>1995</v>
      </c>
      <c r="E1387" t="s">
        <v>98</v>
      </c>
      <c r="G1387" t="s">
        <v>588</v>
      </c>
      <c r="H1387" t="s">
        <v>589</v>
      </c>
      <c r="I1387" t="s">
        <v>640</v>
      </c>
      <c r="J1387" t="s">
        <v>1967</v>
      </c>
      <c r="K1387" t="s">
        <v>1968</v>
      </c>
      <c r="M1387" t="s">
        <v>207</v>
      </c>
      <c r="N1387">
        <v>1</v>
      </c>
      <c r="O1387">
        <v>1.07</v>
      </c>
      <c r="P1387">
        <v>407862</v>
      </c>
      <c r="Q1387">
        <v>1820220</v>
      </c>
      <c r="R1387" s="14">
        <v>44991</v>
      </c>
      <c r="S1387" t="s">
        <v>207</v>
      </c>
      <c r="T1387" s="14">
        <v>44999</v>
      </c>
      <c r="U1387" s="16" t="s">
        <v>1872</v>
      </c>
      <c r="V1387" s="16">
        <v>120</v>
      </c>
      <c r="W1387" s="16" t="s">
        <v>2113</v>
      </c>
      <c r="X1387" t="s">
        <v>207</v>
      </c>
      <c r="Y1387" s="16" t="s">
        <v>1873</v>
      </c>
      <c r="Z1387" s="16" t="s">
        <v>204</v>
      </c>
      <c r="AB1387" s="17">
        <f t="shared" si="178"/>
        <v>100</v>
      </c>
      <c r="AC1387" s="13">
        <v>45032</v>
      </c>
      <c r="AD1387">
        <v>100</v>
      </c>
      <c r="AE1387" s="13">
        <v>45032</v>
      </c>
      <c r="AF1387">
        <v>250</v>
      </c>
      <c r="AG1387" s="13">
        <v>45032</v>
      </c>
      <c r="AH1387">
        <v>7</v>
      </c>
      <c r="AI1387" s="13">
        <v>45027</v>
      </c>
      <c r="AJ1387">
        <v>0</v>
      </c>
      <c r="AK1387" s="13">
        <v>45063</v>
      </c>
      <c r="AL1387">
        <v>0</v>
      </c>
      <c r="AM1387" t="s">
        <v>2405</v>
      </c>
      <c r="AN1387" t="s">
        <v>204</v>
      </c>
      <c r="AO1387" s="13">
        <v>45102</v>
      </c>
      <c r="AP1387" s="13">
        <v>45111</v>
      </c>
      <c r="AR1387"/>
      <c r="AS1387">
        <v>7.28</v>
      </c>
      <c r="AT1387" t="s">
        <v>1946</v>
      </c>
    </row>
    <row r="1388" spans="1:46" ht="20.149999999999999" customHeight="1" x14ac:dyDescent="0.35">
      <c r="A1388">
        <v>1387</v>
      </c>
      <c r="B1388" t="s">
        <v>360</v>
      </c>
      <c r="C1388" t="s">
        <v>12116</v>
      </c>
      <c r="D1388" t="s">
        <v>1996</v>
      </c>
      <c r="E1388" t="s">
        <v>98</v>
      </c>
      <c r="G1388" t="s">
        <v>588</v>
      </c>
      <c r="H1388" t="s">
        <v>589</v>
      </c>
      <c r="I1388" t="s">
        <v>640</v>
      </c>
      <c r="J1388" t="s">
        <v>1967</v>
      </c>
      <c r="K1388" t="s">
        <v>1968</v>
      </c>
      <c r="M1388" t="s">
        <v>207</v>
      </c>
      <c r="N1388">
        <v>1</v>
      </c>
      <c r="O1388">
        <v>1</v>
      </c>
      <c r="P1388">
        <v>407752</v>
      </c>
      <c r="Q1388">
        <v>1820146</v>
      </c>
      <c r="R1388" s="14">
        <v>44991</v>
      </c>
      <c r="S1388" t="s">
        <v>207</v>
      </c>
      <c r="T1388" s="14">
        <v>45002</v>
      </c>
      <c r="U1388" s="16" t="s">
        <v>1872</v>
      </c>
      <c r="V1388" s="16">
        <v>120</v>
      </c>
      <c r="W1388" s="16" t="s">
        <v>2113</v>
      </c>
      <c r="X1388" t="s">
        <v>207</v>
      </c>
      <c r="Y1388" s="16" t="s">
        <v>1873</v>
      </c>
      <c r="Z1388" s="16" t="s">
        <v>204</v>
      </c>
      <c r="AB1388" s="17">
        <f t="shared" si="178"/>
        <v>100</v>
      </c>
      <c r="AC1388" s="13">
        <v>45033</v>
      </c>
      <c r="AD1388">
        <v>100</v>
      </c>
      <c r="AE1388" s="13">
        <v>45033</v>
      </c>
      <c r="AF1388">
        <v>250</v>
      </c>
      <c r="AG1388" s="13">
        <v>45033</v>
      </c>
      <c r="AH1388">
        <v>7</v>
      </c>
      <c r="AI1388" s="13">
        <v>45029</v>
      </c>
      <c r="AJ1388">
        <v>0</v>
      </c>
      <c r="AK1388" s="13">
        <v>45066</v>
      </c>
      <c r="AL1388">
        <v>0</v>
      </c>
      <c r="AM1388" t="s">
        <v>2405</v>
      </c>
      <c r="AN1388" t="s">
        <v>204</v>
      </c>
      <c r="AO1388" s="13">
        <v>45092</v>
      </c>
      <c r="AP1388" s="13">
        <v>45109</v>
      </c>
      <c r="AR1388"/>
      <c r="AS1388">
        <v>7.12</v>
      </c>
      <c r="AT1388" t="s">
        <v>1946</v>
      </c>
    </row>
    <row r="1389" spans="1:46" ht="20.149999999999999" customHeight="1" x14ac:dyDescent="0.35">
      <c r="A1389">
        <v>1388</v>
      </c>
      <c r="B1389" t="s">
        <v>360</v>
      </c>
      <c r="C1389" t="s">
        <v>12117</v>
      </c>
      <c r="D1389" t="s">
        <v>1997</v>
      </c>
      <c r="E1389" t="s">
        <v>98</v>
      </c>
      <c r="G1389" t="s">
        <v>588</v>
      </c>
      <c r="H1389" t="s">
        <v>589</v>
      </c>
      <c r="I1389" t="s">
        <v>640</v>
      </c>
      <c r="J1389" t="s">
        <v>1967</v>
      </c>
      <c r="K1389" t="s">
        <v>1968</v>
      </c>
      <c r="M1389" t="s">
        <v>207</v>
      </c>
      <c r="N1389">
        <v>1</v>
      </c>
      <c r="O1389">
        <v>1.05</v>
      </c>
      <c r="P1389">
        <v>407803</v>
      </c>
      <c r="Q1389">
        <v>1820130</v>
      </c>
      <c r="R1389" s="14">
        <v>44991</v>
      </c>
      <c r="S1389" t="s">
        <v>207</v>
      </c>
      <c r="T1389" s="14">
        <v>45004</v>
      </c>
      <c r="U1389" s="16" t="s">
        <v>1872</v>
      </c>
      <c r="V1389" s="16">
        <v>120</v>
      </c>
      <c r="W1389" s="16" t="s">
        <v>2113</v>
      </c>
      <c r="X1389" t="s">
        <v>207</v>
      </c>
      <c r="Y1389" s="16" t="s">
        <v>1873</v>
      </c>
      <c r="Z1389" s="16" t="s">
        <v>204</v>
      </c>
      <c r="AB1389" s="17">
        <f t="shared" si="178"/>
        <v>100</v>
      </c>
      <c r="AC1389" s="13">
        <v>45037</v>
      </c>
      <c r="AD1389">
        <v>100</v>
      </c>
      <c r="AE1389" s="13">
        <v>45037</v>
      </c>
      <c r="AF1389">
        <v>250</v>
      </c>
      <c r="AG1389" s="13">
        <v>45037</v>
      </c>
      <c r="AH1389">
        <v>7</v>
      </c>
      <c r="AI1389" s="13">
        <v>45033</v>
      </c>
      <c r="AJ1389">
        <v>0</v>
      </c>
      <c r="AK1389" s="13">
        <v>45069</v>
      </c>
      <c r="AL1389">
        <v>0</v>
      </c>
      <c r="AM1389" t="s">
        <v>2405</v>
      </c>
      <c r="AN1389" t="s">
        <v>204</v>
      </c>
      <c r="AO1389" s="13">
        <v>45088</v>
      </c>
      <c r="AP1389" s="13">
        <v>45121</v>
      </c>
      <c r="AR1389"/>
      <c r="AS1389">
        <v>7.04</v>
      </c>
      <c r="AT1389" t="s">
        <v>1946</v>
      </c>
    </row>
    <row r="1390" spans="1:46" ht="20.149999999999999" customHeight="1" x14ac:dyDescent="0.35">
      <c r="A1390">
        <v>1389</v>
      </c>
      <c r="B1390" t="s">
        <v>360</v>
      </c>
      <c r="C1390" t="s">
        <v>12118</v>
      </c>
      <c r="D1390" t="s">
        <v>1998</v>
      </c>
      <c r="E1390" t="s">
        <v>98</v>
      </c>
      <c r="G1390" t="s">
        <v>588</v>
      </c>
      <c r="H1390" t="s">
        <v>589</v>
      </c>
      <c r="I1390" t="s">
        <v>640</v>
      </c>
      <c r="J1390" t="s">
        <v>1967</v>
      </c>
      <c r="K1390" t="s">
        <v>1968</v>
      </c>
      <c r="M1390" t="s">
        <v>207</v>
      </c>
      <c r="N1390">
        <v>1.5</v>
      </c>
      <c r="O1390">
        <v>1</v>
      </c>
      <c r="P1390">
        <v>407568</v>
      </c>
      <c r="Q1390">
        <v>1820328</v>
      </c>
      <c r="R1390" s="14">
        <v>44991</v>
      </c>
      <c r="S1390" t="s">
        <v>207</v>
      </c>
      <c r="T1390" s="14">
        <v>45002</v>
      </c>
      <c r="U1390" s="16" t="s">
        <v>1872</v>
      </c>
      <c r="V1390" s="16">
        <v>180</v>
      </c>
      <c r="W1390" s="16" t="s">
        <v>2113</v>
      </c>
      <c r="X1390" t="s">
        <v>207</v>
      </c>
      <c r="Y1390" s="16" t="s">
        <v>1873</v>
      </c>
      <c r="Z1390" s="16" t="s">
        <v>204</v>
      </c>
      <c r="AB1390" s="17">
        <f t="shared" si="178"/>
        <v>150</v>
      </c>
      <c r="AC1390" s="13">
        <v>45031</v>
      </c>
      <c r="AD1390">
        <v>150</v>
      </c>
      <c r="AE1390" s="13">
        <v>45031</v>
      </c>
      <c r="AF1390">
        <v>100</v>
      </c>
      <c r="AG1390" s="13">
        <v>45031</v>
      </c>
      <c r="AH1390">
        <v>11</v>
      </c>
      <c r="AI1390" s="13">
        <v>45027</v>
      </c>
      <c r="AJ1390">
        <v>0</v>
      </c>
      <c r="AK1390" s="13">
        <v>45064</v>
      </c>
      <c r="AL1390">
        <v>0</v>
      </c>
      <c r="AM1390" t="s">
        <v>2405</v>
      </c>
      <c r="AN1390" t="s">
        <v>204</v>
      </c>
      <c r="AO1390" s="13">
        <v>45088</v>
      </c>
      <c r="AP1390" s="13">
        <v>45114</v>
      </c>
      <c r="AR1390"/>
      <c r="AS1390">
        <v>8.8000000000000007</v>
      </c>
      <c r="AT1390" t="s">
        <v>1946</v>
      </c>
    </row>
    <row r="1391" spans="1:46" ht="20.149999999999999" customHeight="1" x14ac:dyDescent="0.35">
      <c r="A1391">
        <v>1390</v>
      </c>
      <c r="B1391" t="s">
        <v>360</v>
      </c>
      <c r="C1391" t="s">
        <v>12119</v>
      </c>
      <c r="D1391" t="s">
        <v>865</v>
      </c>
      <c r="E1391" t="s">
        <v>98</v>
      </c>
      <c r="G1391" t="s">
        <v>588</v>
      </c>
      <c r="H1391" t="s">
        <v>589</v>
      </c>
      <c r="I1391" t="s">
        <v>640</v>
      </c>
      <c r="J1391" t="s">
        <v>1967</v>
      </c>
      <c r="K1391" t="s">
        <v>1968</v>
      </c>
      <c r="M1391" t="s">
        <v>207</v>
      </c>
      <c r="N1391">
        <v>1</v>
      </c>
      <c r="O1391">
        <v>1</v>
      </c>
      <c r="P1391">
        <v>407354</v>
      </c>
      <c r="Q1391">
        <v>1820517</v>
      </c>
      <c r="R1391" s="14">
        <v>44991</v>
      </c>
      <c r="S1391" t="s">
        <v>207</v>
      </c>
      <c r="T1391" s="14">
        <v>45004</v>
      </c>
      <c r="U1391" s="16" t="s">
        <v>1872</v>
      </c>
      <c r="V1391" s="16">
        <v>120</v>
      </c>
      <c r="W1391" s="16" t="s">
        <v>2113</v>
      </c>
      <c r="X1391" t="s">
        <v>207</v>
      </c>
      <c r="Y1391" s="16" t="s">
        <v>1873</v>
      </c>
      <c r="Z1391" s="16" t="s">
        <v>204</v>
      </c>
      <c r="AB1391" s="17">
        <f t="shared" si="178"/>
        <v>100</v>
      </c>
      <c r="AC1391" s="13">
        <v>45037</v>
      </c>
      <c r="AD1391">
        <v>100</v>
      </c>
      <c r="AE1391" s="13">
        <v>45037</v>
      </c>
      <c r="AF1391">
        <v>250</v>
      </c>
      <c r="AG1391" s="13">
        <v>45037</v>
      </c>
      <c r="AH1391">
        <v>7</v>
      </c>
      <c r="AI1391" s="13">
        <v>45033</v>
      </c>
      <c r="AJ1391">
        <v>0</v>
      </c>
      <c r="AK1391" s="13">
        <v>45069</v>
      </c>
      <c r="AL1391">
        <v>0</v>
      </c>
      <c r="AM1391" t="s">
        <v>2405</v>
      </c>
      <c r="AN1391" t="s">
        <v>204</v>
      </c>
      <c r="AO1391" s="13">
        <v>45082</v>
      </c>
      <c r="AP1391" s="13">
        <v>45127</v>
      </c>
      <c r="AR1391"/>
      <c r="AS1391">
        <v>7.44</v>
      </c>
      <c r="AT1391" t="s">
        <v>1946</v>
      </c>
    </row>
    <row r="1392" spans="1:46" ht="20.149999999999999" customHeight="1" x14ac:dyDescent="0.35">
      <c r="A1392">
        <v>1391</v>
      </c>
      <c r="B1392" t="s">
        <v>360</v>
      </c>
      <c r="C1392" t="s">
        <v>12120</v>
      </c>
      <c r="D1392" t="s">
        <v>1999</v>
      </c>
      <c r="E1392" t="s">
        <v>98</v>
      </c>
      <c r="G1392" t="s">
        <v>588</v>
      </c>
      <c r="H1392" t="s">
        <v>589</v>
      </c>
      <c r="I1392" t="s">
        <v>640</v>
      </c>
      <c r="J1392" t="s">
        <v>1967</v>
      </c>
      <c r="K1392" t="s">
        <v>1968</v>
      </c>
      <c r="M1392" t="s">
        <v>207</v>
      </c>
      <c r="N1392">
        <v>5</v>
      </c>
      <c r="O1392">
        <v>5</v>
      </c>
      <c r="P1392">
        <v>407455</v>
      </c>
      <c r="Q1392">
        <v>1820518</v>
      </c>
      <c r="R1392" s="14">
        <v>44991</v>
      </c>
      <c r="S1392" t="s">
        <v>207</v>
      </c>
      <c r="T1392" s="14">
        <v>45004</v>
      </c>
      <c r="U1392" s="16" t="s">
        <v>1872</v>
      </c>
      <c r="V1392" s="16">
        <v>600</v>
      </c>
      <c r="W1392" s="16" t="s">
        <v>2113</v>
      </c>
      <c r="X1392" t="s">
        <v>207</v>
      </c>
      <c r="Y1392" s="16" t="s">
        <v>1873</v>
      </c>
      <c r="Z1392" s="16" t="s">
        <v>204</v>
      </c>
      <c r="AB1392" s="17">
        <f t="shared" si="178"/>
        <v>500</v>
      </c>
      <c r="AC1392" s="13">
        <v>45037</v>
      </c>
      <c r="AD1392">
        <v>500</v>
      </c>
      <c r="AE1392" s="13">
        <v>45037</v>
      </c>
      <c r="AF1392">
        <v>1000</v>
      </c>
      <c r="AG1392" s="13">
        <v>45037</v>
      </c>
      <c r="AH1392">
        <v>35</v>
      </c>
      <c r="AI1392" s="13">
        <v>45033</v>
      </c>
      <c r="AJ1392">
        <v>0</v>
      </c>
      <c r="AK1392" s="13">
        <v>45069</v>
      </c>
      <c r="AL1392">
        <v>0</v>
      </c>
      <c r="AM1392" t="s">
        <v>2405</v>
      </c>
      <c r="AN1392" t="s">
        <v>204</v>
      </c>
      <c r="AO1392" s="13">
        <v>45100</v>
      </c>
      <c r="AP1392" s="13">
        <v>45115</v>
      </c>
      <c r="AR1392"/>
      <c r="AS1392">
        <v>36</v>
      </c>
      <c r="AT1392" t="s">
        <v>1946</v>
      </c>
    </row>
    <row r="1393" spans="1:46" ht="20.149999999999999" customHeight="1" x14ac:dyDescent="0.35">
      <c r="A1393">
        <v>1392</v>
      </c>
      <c r="B1393" t="s">
        <v>360</v>
      </c>
      <c r="C1393" t="s">
        <v>12121</v>
      </c>
      <c r="D1393" t="s">
        <v>2000</v>
      </c>
      <c r="E1393" t="s">
        <v>98</v>
      </c>
      <c r="G1393" t="s">
        <v>588</v>
      </c>
      <c r="H1393" t="s">
        <v>589</v>
      </c>
      <c r="I1393" t="s">
        <v>640</v>
      </c>
      <c r="J1393" t="s">
        <v>1967</v>
      </c>
      <c r="K1393" t="s">
        <v>1968</v>
      </c>
      <c r="M1393" t="s">
        <v>207</v>
      </c>
      <c r="N1393">
        <v>3</v>
      </c>
      <c r="O1393">
        <v>3</v>
      </c>
      <c r="P1393">
        <v>407358</v>
      </c>
      <c r="Q1393">
        <v>1820529</v>
      </c>
      <c r="R1393" s="14">
        <v>44996</v>
      </c>
      <c r="S1393" t="s">
        <v>207</v>
      </c>
      <c r="T1393" s="14">
        <v>45007</v>
      </c>
      <c r="U1393" s="16" t="s">
        <v>1872</v>
      </c>
      <c r="V1393" s="16">
        <v>360</v>
      </c>
      <c r="W1393" s="16" t="s">
        <v>2113</v>
      </c>
      <c r="X1393" t="s">
        <v>207</v>
      </c>
      <c r="Y1393" s="16" t="s">
        <v>1873</v>
      </c>
      <c r="Z1393" s="16" t="s">
        <v>204</v>
      </c>
      <c r="AB1393" s="17">
        <f t="shared" si="178"/>
        <v>300</v>
      </c>
      <c r="AC1393" s="13">
        <v>45035</v>
      </c>
      <c r="AD1393">
        <v>300</v>
      </c>
      <c r="AE1393" s="13">
        <v>45035</v>
      </c>
      <c r="AF1393">
        <v>900</v>
      </c>
      <c r="AG1393" s="13">
        <v>45035</v>
      </c>
      <c r="AH1393">
        <v>21</v>
      </c>
      <c r="AI1393" s="13">
        <v>45031</v>
      </c>
      <c r="AJ1393">
        <v>0</v>
      </c>
      <c r="AK1393" s="13">
        <v>45067</v>
      </c>
      <c r="AL1393">
        <v>0</v>
      </c>
      <c r="AM1393" t="s">
        <v>2405</v>
      </c>
      <c r="AN1393" t="s">
        <v>204</v>
      </c>
      <c r="AO1393" s="13">
        <v>45100</v>
      </c>
      <c r="AP1393" s="13">
        <v>45118</v>
      </c>
      <c r="AR1393"/>
      <c r="AS1393">
        <v>22.08</v>
      </c>
      <c r="AT1393" t="s">
        <v>1946</v>
      </c>
    </row>
    <row r="1394" spans="1:46" ht="20.149999999999999" customHeight="1" x14ac:dyDescent="0.35">
      <c r="A1394">
        <v>1393</v>
      </c>
      <c r="B1394" t="s">
        <v>360</v>
      </c>
      <c r="C1394" t="s">
        <v>12122</v>
      </c>
      <c r="D1394" t="s">
        <v>856</v>
      </c>
      <c r="E1394" t="s">
        <v>98</v>
      </c>
      <c r="G1394" t="s">
        <v>588</v>
      </c>
      <c r="H1394" t="s">
        <v>589</v>
      </c>
      <c r="I1394" t="s">
        <v>640</v>
      </c>
      <c r="J1394" t="s">
        <v>1967</v>
      </c>
      <c r="K1394" t="s">
        <v>1968</v>
      </c>
      <c r="M1394" t="s">
        <v>207</v>
      </c>
      <c r="N1394">
        <v>2</v>
      </c>
      <c r="O1394">
        <v>2</v>
      </c>
      <c r="P1394">
        <v>407557</v>
      </c>
      <c r="Q1394">
        <v>1820517</v>
      </c>
      <c r="R1394" s="14">
        <v>44996</v>
      </c>
      <c r="S1394" t="s">
        <v>207</v>
      </c>
      <c r="T1394" s="14">
        <v>45007</v>
      </c>
      <c r="U1394" s="16" t="s">
        <v>1872</v>
      </c>
      <c r="V1394" s="16">
        <v>240</v>
      </c>
      <c r="W1394" s="16" t="s">
        <v>2113</v>
      </c>
      <c r="X1394" t="s">
        <v>207</v>
      </c>
      <c r="Y1394" s="16" t="s">
        <v>1873</v>
      </c>
      <c r="Z1394" s="16" t="s">
        <v>204</v>
      </c>
      <c r="AB1394" s="17">
        <f t="shared" si="178"/>
        <v>200</v>
      </c>
      <c r="AC1394" s="13">
        <v>45037</v>
      </c>
      <c r="AD1394">
        <v>200</v>
      </c>
      <c r="AE1394" s="13">
        <v>45037</v>
      </c>
      <c r="AF1394">
        <v>550</v>
      </c>
      <c r="AG1394" s="13">
        <v>45037</v>
      </c>
      <c r="AH1394">
        <v>14</v>
      </c>
      <c r="AI1394" s="13">
        <v>45033</v>
      </c>
      <c r="AJ1394">
        <v>0</v>
      </c>
      <c r="AK1394" s="13">
        <v>45069</v>
      </c>
      <c r="AL1394">
        <v>0</v>
      </c>
      <c r="AM1394" t="s">
        <v>2405</v>
      </c>
      <c r="AN1394" t="s">
        <v>204</v>
      </c>
      <c r="AO1394" s="13">
        <v>45108</v>
      </c>
      <c r="AP1394" s="13">
        <v>45122</v>
      </c>
      <c r="AR1394"/>
      <c r="AS1394">
        <v>14.4</v>
      </c>
      <c r="AT1394" t="s">
        <v>1946</v>
      </c>
    </row>
    <row r="1395" spans="1:46" ht="20.149999999999999" customHeight="1" x14ac:dyDescent="0.35">
      <c r="A1395">
        <v>1394</v>
      </c>
      <c r="B1395" t="s">
        <v>360</v>
      </c>
      <c r="C1395" t="s">
        <v>12123</v>
      </c>
      <c r="D1395" t="s">
        <v>2001</v>
      </c>
      <c r="E1395" t="s">
        <v>98</v>
      </c>
      <c r="G1395" t="s">
        <v>588</v>
      </c>
      <c r="H1395" t="s">
        <v>589</v>
      </c>
      <c r="I1395" t="s">
        <v>640</v>
      </c>
      <c r="J1395" t="s">
        <v>1967</v>
      </c>
      <c r="K1395" t="s">
        <v>1968</v>
      </c>
      <c r="M1395" t="s">
        <v>207</v>
      </c>
      <c r="N1395">
        <v>1</v>
      </c>
      <c r="O1395">
        <v>1.03</v>
      </c>
      <c r="P1395">
        <v>407456</v>
      </c>
      <c r="Q1395">
        <v>1820518</v>
      </c>
      <c r="R1395" s="14">
        <v>44996</v>
      </c>
      <c r="S1395" t="s">
        <v>207</v>
      </c>
      <c r="T1395" s="14">
        <v>45006</v>
      </c>
      <c r="U1395" s="16" t="s">
        <v>1872</v>
      </c>
      <c r="V1395" s="16">
        <v>120</v>
      </c>
      <c r="W1395" s="16" t="s">
        <v>2113</v>
      </c>
      <c r="X1395" t="s">
        <v>207</v>
      </c>
      <c r="Y1395" s="16" t="s">
        <v>1873</v>
      </c>
      <c r="Z1395" s="16" t="s">
        <v>204</v>
      </c>
      <c r="AB1395" s="17">
        <f t="shared" si="178"/>
        <v>100</v>
      </c>
      <c r="AC1395" s="13">
        <v>45038</v>
      </c>
      <c r="AD1395">
        <v>100</v>
      </c>
      <c r="AE1395" s="13">
        <v>45038</v>
      </c>
      <c r="AF1395">
        <v>250</v>
      </c>
      <c r="AG1395" s="13">
        <v>45038</v>
      </c>
      <c r="AH1395">
        <v>7</v>
      </c>
      <c r="AI1395" s="13">
        <v>45034</v>
      </c>
      <c r="AJ1395">
        <v>0</v>
      </c>
      <c r="AK1395" s="13">
        <v>45068</v>
      </c>
      <c r="AL1395">
        <v>0</v>
      </c>
      <c r="AM1395" t="s">
        <v>2405</v>
      </c>
      <c r="AN1395" t="s">
        <v>204</v>
      </c>
      <c r="AO1395" s="13">
        <v>45093</v>
      </c>
      <c r="AP1395" s="13">
        <v>45116</v>
      </c>
      <c r="AR1395"/>
      <c r="AS1395">
        <v>6.96</v>
      </c>
      <c r="AT1395" t="s">
        <v>1946</v>
      </c>
    </row>
    <row r="1396" spans="1:46" ht="20.149999999999999" customHeight="1" x14ac:dyDescent="0.35">
      <c r="A1396">
        <v>1395</v>
      </c>
      <c r="B1396" t="s">
        <v>360</v>
      </c>
      <c r="C1396" t="s">
        <v>12124</v>
      </c>
      <c r="D1396" t="s">
        <v>942</v>
      </c>
      <c r="E1396" t="s">
        <v>98</v>
      </c>
      <c r="G1396" t="s">
        <v>588</v>
      </c>
      <c r="H1396" t="s">
        <v>589</v>
      </c>
      <c r="I1396" t="s">
        <v>640</v>
      </c>
      <c r="J1396" t="s">
        <v>1967</v>
      </c>
      <c r="K1396" t="s">
        <v>1968</v>
      </c>
      <c r="M1396" t="s">
        <v>207</v>
      </c>
      <c r="N1396">
        <v>1</v>
      </c>
      <c r="O1396">
        <v>1</v>
      </c>
      <c r="P1396">
        <v>407558</v>
      </c>
      <c r="Q1396">
        <v>1820037</v>
      </c>
      <c r="R1396" s="14">
        <v>44996</v>
      </c>
      <c r="S1396" t="s">
        <v>207</v>
      </c>
      <c r="T1396" s="14">
        <v>45006</v>
      </c>
      <c r="U1396" s="16" t="s">
        <v>1872</v>
      </c>
      <c r="V1396" s="16">
        <v>120</v>
      </c>
      <c r="W1396" s="16" t="s">
        <v>2113</v>
      </c>
      <c r="X1396" t="s">
        <v>207</v>
      </c>
      <c r="Y1396" s="16" t="s">
        <v>1873</v>
      </c>
      <c r="Z1396" s="16" t="s">
        <v>204</v>
      </c>
      <c r="AB1396" s="17">
        <f t="shared" si="178"/>
        <v>100</v>
      </c>
      <c r="AC1396" s="13">
        <v>45039</v>
      </c>
      <c r="AD1396">
        <v>100</v>
      </c>
      <c r="AE1396" s="13">
        <v>45039</v>
      </c>
      <c r="AF1396">
        <v>250</v>
      </c>
      <c r="AG1396" s="13">
        <v>45039</v>
      </c>
      <c r="AH1396">
        <v>7</v>
      </c>
      <c r="AI1396" s="13">
        <v>45035</v>
      </c>
      <c r="AJ1396">
        <v>0</v>
      </c>
      <c r="AK1396" s="13">
        <v>45068</v>
      </c>
      <c r="AL1396">
        <v>0</v>
      </c>
      <c r="AM1396" t="s">
        <v>2405</v>
      </c>
      <c r="AN1396" t="s">
        <v>204</v>
      </c>
      <c r="AO1396" s="13">
        <v>45091</v>
      </c>
      <c r="AP1396" s="13">
        <v>45109</v>
      </c>
      <c r="AR1396"/>
      <c r="AS1396">
        <v>7.2</v>
      </c>
      <c r="AT1396" t="s">
        <v>1946</v>
      </c>
    </row>
    <row r="1397" spans="1:46" ht="20.149999999999999" customHeight="1" x14ac:dyDescent="0.35">
      <c r="A1397">
        <v>1396</v>
      </c>
      <c r="B1397" t="s">
        <v>360</v>
      </c>
      <c r="C1397" t="s">
        <v>12125</v>
      </c>
      <c r="D1397" t="s">
        <v>2002</v>
      </c>
      <c r="E1397" t="s">
        <v>98</v>
      </c>
      <c r="G1397" t="s">
        <v>588</v>
      </c>
      <c r="H1397" t="s">
        <v>589</v>
      </c>
      <c r="I1397" t="s">
        <v>640</v>
      </c>
      <c r="J1397" t="s">
        <v>1967</v>
      </c>
      <c r="K1397" t="s">
        <v>1968</v>
      </c>
      <c r="M1397" t="s">
        <v>207</v>
      </c>
      <c r="N1397">
        <v>10</v>
      </c>
      <c r="O1397">
        <v>11</v>
      </c>
      <c r="P1397">
        <v>407459</v>
      </c>
      <c r="Q1397">
        <v>1820158</v>
      </c>
      <c r="R1397" s="14">
        <v>44996</v>
      </c>
      <c r="S1397" t="s">
        <v>207</v>
      </c>
      <c r="T1397" s="14">
        <v>45007</v>
      </c>
      <c r="U1397" s="16" t="s">
        <v>1872</v>
      </c>
      <c r="V1397" s="16">
        <v>1200</v>
      </c>
      <c r="W1397" s="16" t="s">
        <v>2113</v>
      </c>
      <c r="X1397" t="s">
        <v>207</v>
      </c>
      <c r="Y1397" s="16" t="s">
        <v>1873</v>
      </c>
      <c r="Z1397" s="16" t="s">
        <v>204</v>
      </c>
      <c r="AB1397" s="17">
        <f t="shared" si="178"/>
        <v>1000</v>
      </c>
      <c r="AC1397" s="13">
        <v>45037</v>
      </c>
      <c r="AD1397">
        <v>1000</v>
      </c>
      <c r="AE1397" s="13">
        <v>45037</v>
      </c>
      <c r="AF1397">
        <v>2500</v>
      </c>
      <c r="AG1397" s="13">
        <v>45037</v>
      </c>
      <c r="AH1397">
        <v>70</v>
      </c>
      <c r="AI1397" s="13">
        <v>45033</v>
      </c>
      <c r="AJ1397">
        <v>0</v>
      </c>
      <c r="AK1397" s="13">
        <v>45066</v>
      </c>
      <c r="AL1397">
        <v>0</v>
      </c>
      <c r="AM1397" t="s">
        <v>2405</v>
      </c>
      <c r="AN1397" t="s">
        <v>204</v>
      </c>
      <c r="AO1397" s="13">
        <v>45103</v>
      </c>
      <c r="AP1397" s="13">
        <v>45115</v>
      </c>
      <c r="AR1397"/>
      <c r="AS1397">
        <v>72.8</v>
      </c>
      <c r="AT1397" t="s">
        <v>1946</v>
      </c>
    </row>
    <row r="1398" spans="1:46" ht="20.149999999999999" customHeight="1" x14ac:dyDescent="0.35">
      <c r="A1398">
        <v>1397</v>
      </c>
      <c r="B1398" t="s">
        <v>360</v>
      </c>
      <c r="C1398" t="s">
        <v>12126</v>
      </c>
      <c r="D1398" t="s">
        <v>945</v>
      </c>
      <c r="E1398" t="s">
        <v>93</v>
      </c>
      <c r="G1398" t="s">
        <v>588</v>
      </c>
      <c r="H1398" t="s">
        <v>589</v>
      </c>
      <c r="I1398" t="s">
        <v>640</v>
      </c>
      <c r="J1398" t="s">
        <v>1967</v>
      </c>
      <c r="K1398" t="s">
        <v>1968</v>
      </c>
      <c r="M1398" t="s">
        <v>207</v>
      </c>
      <c r="N1398">
        <v>1</v>
      </c>
      <c r="O1398">
        <v>1</v>
      </c>
      <c r="P1398">
        <v>407150</v>
      </c>
      <c r="Q1398">
        <v>1820328</v>
      </c>
      <c r="R1398" s="14">
        <v>44996</v>
      </c>
      <c r="S1398" t="s">
        <v>207</v>
      </c>
      <c r="T1398" s="14">
        <v>45007</v>
      </c>
      <c r="U1398" s="16" t="s">
        <v>1872</v>
      </c>
      <c r="V1398" s="16">
        <v>120</v>
      </c>
      <c r="W1398" s="16" t="s">
        <v>2113</v>
      </c>
      <c r="X1398" t="s">
        <v>207</v>
      </c>
      <c r="Y1398" s="16" t="s">
        <v>1873</v>
      </c>
      <c r="Z1398" s="16" t="s">
        <v>204</v>
      </c>
      <c r="AB1398" s="17">
        <f t="shared" si="178"/>
        <v>100</v>
      </c>
      <c r="AC1398" s="13">
        <v>45035</v>
      </c>
      <c r="AD1398">
        <v>100</v>
      </c>
      <c r="AE1398" s="13">
        <v>45035</v>
      </c>
      <c r="AF1398">
        <v>250</v>
      </c>
      <c r="AG1398" s="13">
        <v>45035</v>
      </c>
      <c r="AH1398">
        <v>7</v>
      </c>
      <c r="AI1398" s="13">
        <v>45031</v>
      </c>
      <c r="AJ1398">
        <v>0</v>
      </c>
      <c r="AK1398" s="13">
        <v>45067</v>
      </c>
      <c r="AL1398">
        <v>0</v>
      </c>
      <c r="AM1398" t="s">
        <v>2405</v>
      </c>
      <c r="AN1398" t="s">
        <v>204</v>
      </c>
      <c r="AO1398" s="13">
        <v>45102</v>
      </c>
      <c r="AP1398" s="13">
        <v>45117</v>
      </c>
      <c r="AR1398"/>
      <c r="AS1398">
        <v>7.44</v>
      </c>
      <c r="AT1398" t="s">
        <v>1946</v>
      </c>
    </row>
    <row r="1399" spans="1:46" ht="20.149999999999999" customHeight="1" x14ac:dyDescent="0.35">
      <c r="A1399">
        <v>1398</v>
      </c>
      <c r="B1399" t="s">
        <v>360</v>
      </c>
      <c r="C1399" t="s">
        <v>12127</v>
      </c>
      <c r="D1399" t="s">
        <v>2003</v>
      </c>
      <c r="E1399" t="s">
        <v>98</v>
      </c>
      <c r="G1399" t="s">
        <v>588</v>
      </c>
      <c r="H1399" t="s">
        <v>589</v>
      </c>
      <c r="I1399" t="s">
        <v>640</v>
      </c>
      <c r="J1399" t="s">
        <v>1967</v>
      </c>
      <c r="K1399" t="s">
        <v>1968</v>
      </c>
      <c r="M1399" t="s">
        <v>207</v>
      </c>
      <c r="N1399">
        <v>0.5</v>
      </c>
      <c r="O1399">
        <v>0.5</v>
      </c>
      <c r="P1399">
        <v>407257</v>
      </c>
      <c r="Q1399">
        <v>1820098</v>
      </c>
      <c r="R1399" s="14">
        <v>44996</v>
      </c>
      <c r="S1399" t="s">
        <v>207</v>
      </c>
      <c r="T1399" s="14">
        <v>45007</v>
      </c>
      <c r="U1399" s="16" t="s">
        <v>1872</v>
      </c>
      <c r="V1399" s="16">
        <v>70</v>
      </c>
      <c r="W1399" s="16" t="s">
        <v>2113</v>
      </c>
      <c r="X1399" t="s">
        <v>207</v>
      </c>
      <c r="Y1399" s="16" t="s">
        <v>1873</v>
      </c>
      <c r="Z1399" s="16" t="s">
        <v>204</v>
      </c>
      <c r="AB1399" s="17">
        <f t="shared" si="178"/>
        <v>50</v>
      </c>
      <c r="AC1399" s="13">
        <v>45038</v>
      </c>
      <c r="AD1399">
        <v>50</v>
      </c>
      <c r="AE1399" s="13">
        <v>45038</v>
      </c>
      <c r="AF1399">
        <v>100</v>
      </c>
      <c r="AG1399" s="13">
        <v>45038</v>
      </c>
      <c r="AH1399">
        <v>4</v>
      </c>
      <c r="AI1399" s="13">
        <v>45034</v>
      </c>
      <c r="AJ1399">
        <v>0</v>
      </c>
      <c r="AK1399" s="13">
        <v>45066</v>
      </c>
      <c r="AL1399">
        <v>0</v>
      </c>
      <c r="AM1399" t="s">
        <v>2405</v>
      </c>
      <c r="AN1399" t="s">
        <v>204</v>
      </c>
      <c r="AO1399" s="13">
        <v>45101</v>
      </c>
      <c r="AP1399" s="13">
        <v>45112</v>
      </c>
      <c r="AR1399"/>
      <c r="AS1399">
        <v>3.6</v>
      </c>
      <c r="AT1399" t="s">
        <v>1946</v>
      </c>
    </row>
    <row r="1400" spans="1:46" ht="20.149999999999999" customHeight="1" x14ac:dyDescent="0.35">
      <c r="A1400">
        <v>1399</v>
      </c>
      <c r="B1400" t="s">
        <v>360</v>
      </c>
      <c r="C1400" t="s">
        <v>12128</v>
      </c>
      <c r="D1400" t="s">
        <v>947</v>
      </c>
      <c r="E1400" t="s">
        <v>93</v>
      </c>
      <c r="G1400" t="s">
        <v>588</v>
      </c>
      <c r="H1400" t="s">
        <v>589</v>
      </c>
      <c r="I1400" t="s">
        <v>640</v>
      </c>
      <c r="J1400" t="s">
        <v>1967</v>
      </c>
      <c r="K1400" t="s">
        <v>1968</v>
      </c>
      <c r="M1400" t="s">
        <v>207</v>
      </c>
      <c r="N1400">
        <v>0.5</v>
      </c>
      <c r="O1400">
        <v>0.6</v>
      </c>
      <c r="P1400">
        <v>407355</v>
      </c>
      <c r="Q1400">
        <v>1820992</v>
      </c>
      <c r="R1400" s="14">
        <v>44996</v>
      </c>
      <c r="S1400" t="s">
        <v>207</v>
      </c>
      <c r="T1400" s="14">
        <v>45005</v>
      </c>
      <c r="U1400" s="16" t="s">
        <v>1872</v>
      </c>
      <c r="V1400" s="16">
        <v>70</v>
      </c>
      <c r="W1400" s="16" t="s">
        <v>2113</v>
      </c>
      <c r="X1400" t="s">
        <v>207</v>
      </c>
      <c r="Y1400" s="16" t="s">
        <v>1873</v>
      </c>
      <c r="Z1400" s="16" t="s">
        <v>204</v>
      </c>
      <c r="AB1400" s="17">
        <f t="shared" si="178"/>
        <v>50</v>
      </c>
      <c r="AC1400" s="13">
        <v>45037</v>
      </c>
      <c r="AD1400">
        <v>50</v>
      </c>
      <c r="AE1400" s="13">
        <v>45037</v>
      </c>
      <c r="AF1400">
        <v>100</v>
      </c>
      <c r="AG1400" s="13">
        <v>45037</v>
      </c>
      <c r="AH1400">
        <v>4</v>
      </c>
      <c r="AI1400" s="13">
        <v>45033</v>
      </c>
      <c r="AJ1400">
        <v>0</v>
      </c>
      <c r="AK1400" s="13">
        <v>45067</v>
      </c>
      <c r="AL1400">
        <v>0</v>
      </c>
      <c r="AM1400" t="s">
        <v>2405</v>
      </c>
      <c r="AN1400" t="s">
        <v>204</v>
      </c>
      <c r="AO1400" s="13">
        <v>45098</v>
      </c>
      <c r="AP1400" s="13">
        <v>45120</v>
      </c>
      <c r="AR1400"/>
      <c r="AS1400">
        <v>3.76</v>
      </c>
      <c r="AT1400" t="s">
        <v>1946</v>
      </c>
    </row>
    <row r="1401" spans="1:46" ht="20.149999999999999" customHeight="1" x14ac:dyDescent="0.35">
      <c r="A1401">
        <v>1400</v>
      </c>
      <c r="B1401" t="s">
        <v>360</v>
      </c>
      <c r="C1401" t="s">
        <v>12129</v>
      </c>
      <c r="D1401" t="s">
        <v>948</v>
      </c>
      <c r="E1401" t="s">
        <v>93</v>
      </c>
      <c r="G1401" t="s">
        <v>588</v>
      </c>
      <c r="H1401" t="s">
        <v>589</v>
      </c>
      <c r="I1401" t="s">
        <v>640</v>
      </c>
      <c r="J1401" t="s">
        <v>1967</v>
      </c>
      <c r="K1401" t="s">
        <v>1968</v>
      </c>
      <c r="M1401" t="s">
        <v>207</v>
      </c>
      <c r="N1401">
        <v>0.5</v>
      </c>
      <c r="O1401">
        <v>0.5</v>
      </c>
      <c r="P1401">
        <v>407461</v>
      </c>
      <c r="Q1401">
        <v>1820980</v>
      </c>
      <c r="R1401" s="14">
        <v>44996</v>
      </c>
      <c r="S1401" t="s">
        <v>207</v>
      </c>
      <c r="T1401" s="14">
        <v>45005</v>
      </c>
      <c r="U1401" s="16" t="s">
        <v>1872</v>
      </c>
      <c r="V1401" s="16">
        <v>70</v>
      </c>
      <c r="W1401" s="16" t="s">
        <v>2113</v>
      </c>
      <c r="X1401" t="s">
        <v>207</v>
      </c>
      <c r="Y1401" s="16" t="s">
        <v>1873</v>
      </c>
      <c r="Z1401" s="16" t="s">
        <v>204</v>
      </c>
      <c r="AB1401" s="17">
        <f t="shared" si="178"/>
        <v>50</v>
      </c>
      <c r="AC1401" s="13">
        <v>45037</v>
      </c>
      <c r="AD1401">
        <v>50</v>
      </c>
      <c r="AE1401" s="13">
        <v>45037</v>
      </c>
      <c r="AF1401">
        <v>100</v>
      </c>
      <c r="AG1401" s="13">
        <v>45037</v>
      </c>
      <c r="AH1401">
        <v>4</v>
      </c>
      <c r="AI1401" s="13">
        <v>45033</v>
      </c>
      <c r="AJ1401">
        <v>0</v>
      </c>
      <c r="AK1401" s="13">
        <v>45070</v>
      </c>
      <c r="AL1401">
        <v>0</v>
      </c>
      <c r="AM1401" t="s">
        <v>2405</v>
      </c>
      <c r="AN1401" t="s">
        <v>204</v>
      </c>
      <c r="AO1401" s="13">
        <v>45102</v>
      </c>
      <c r="AP1401" s="13">
        <v>45116</v>
      </c>
      <c r="AR1401"/>
      <c r="AS1401">
        <v>3.52</v>
      </c>
      <c r="AT1401" t="s">
        <v>1946</v>
      </c>
    </row>
    <row r="1402" spans="1:46" ht="20.149999999999999" customHeight="1" x14ac:dyDescent="0.35">
      <c r="A1402">
        <v>1401</v>
      </c>
      <c r="B1402" t="s">
        <v>360</v>
      </c>
      <c r="C1402" t="s">
        <v>12130</v>
      </c>
      <c r="D1402" t="s">
        <v>910</v>
      </c>
      <c r="E1402" t="s">
        <v>98</v>
      </c>
      <c r="G1402" t="s">
        <v>588</v>
      </c>
      <c r="H1402" t="s">
        <v>589</v>
      </c>
      <c r="I1402" t="s">
        <v>640</v>
      </c>
      <c r="J1402" t="s">
        <v>1967</v>
      </c>
      <c r="K1402" t="s">
        <v>1968</v>
      </c>
      <c r="M1402" t="s">
        <v>207</v>
      </c>
      <c r="N1402">
        <v>0.5</v>
      </c>
      <c r="O1402">
        <v>0.5</v>
      </c>
      <c r="P1402">
        <v>407556</v>
      </c>
      <c r="Q1402">
        <v>1820020</v>
      </c>
      <c r="R1402" s="14">
        <v>44996</v>
      </c>
      <c r="S1402" t="s">
        <v>207</v>
      </c>
      <c r="T1402" s="14">
        <v>45005</v>
      </c>
      <c r="U1402" s="16" t="s">
        <v>1872</v>
      </c>
      <c r="V1402" s="16">
        <v>70</v>
      </c>
      <c r="W1402" s="16" t="s">
        <v>2113</v>
      </c>
      <c r="X1402" t="s">
        <v>207</v>
      </c>
      <c r="Y1402" s="16" t="s">
        <v>1873</v>
      </c>
      <c r="Z1402" s="16" t="s">
        <v>204</v>
      </c>
      <c r="AB1402" s="17">
        <f t="shared" si="178"/>
        <v>50</v>
      </c>
      <c r="AC1402" s="13">
        <v>45038</v>
      </c>
      <c r="AD1402">
        <v>50</v>
      </c>
      <c r="AE1402" s="13">
        <v>45038</v>
      </c>
      <c r="AF1402">
        <v>150</v>
      </c>
      <c r="AG1402" s="13">
        <v>45038</v>
      </c>
      <c r="AH1402">
        <v>4</v>
      </c>
      <c r="AI1402" s="13">
        <v>45034</v>
      </c>
      <c r="AJ1402">
        <v>0</v>
      </c>
      <c r="AK1402" s="13">
        <v>45067</v>
      </c>
      <c r="AL1402">
        <v>0</v>
      </c>
      <c r="AM1402" t="s">
        <v>2405</v>
      </c>
      <c r="AN1402" t="s">
        <v>204</v>
      </c>
      <c r="AO1402" s="13">
        <v>45097</v>
      </c>
      <c r="AP1402" s="13">
        <v>45111</v>
      </c>
      <c r="AR1402"/>
      <c r="AS1402">
        <v>3.36</v>
      </c>
      <c r="AT1402" t="s">
        <v>1946</v>
      </c>
    </row>
    <row r="1403" spans="1:46" ht="20.149999999999999" customHeight="1" x14ac:dyDescent="0.35">
      <c r="A1403">
        <v>1402</v>
      </c>
      <c r="B1403" t="s">
        <v>360</v>
      </c>
      <c r="C1403" t="s">
        <v>12131</v>
      </c>
      <c r="D1403" t="s">
        <v>949</v>
      </c>
      <c r="E1403" t="s">
        <v>98</v>
      </c>
      <c r="G1403" t="s">
        <v>588</v>
      </c>
      <c r="H1403" t="s">
        <v>589</v>
      </c>
      <c r="I1403" t="s">
        <v>640</v>
      </c>
      <c r="J1403" t="s">
        <v>1967</v>
      </c>
      <c r="K1403" t="s">
        <v>1968</v>
      </c>
      <c r="M1403" t="s">
        <v>207</v>
      </c>
      <c r="N1403">
        <v>0.5</v>
      </c>
      <c r="O1403">
        <v>0.5</v>
      </c>
      <c r="P1403">
        <v>417456</v>
      </c>
      <c r="Q1403">
        <v>1820518</v>
      </c>
      <c r="R1403" s="14">
        <v>44996</v>
      </c>
      <c r="S1403" t="s">
        <v>207</v>
      </c>
      <c r="T1403" s="14">
        <v>45005</v>
      </c>
      <c r="U1403" s="16" t="s">
        <v>1872</v>
      </c>
      <c r="V1403" s="16">
        <v>70</v>
      </c>
      <c r="W1403" s="16" t="s">
        <v>2113</v>
      </c>
      <c r="X1403" t="s">
        <v>207</v>
      </c>
      <c r="Y1403" s="16" t="s">
        <v>1873</v>
      </c>
      <c r="Z1403" s="16" t="s">
        <v>204</v>
      </c>
      <c r="AB1403" s="17">
        <f t="shared" si="178"/>
        <v>50</v>
      </c>
      <c r="AC1403" s="13">
        <v>45038</v>
      </c>
      <c r="AD1403">
        <v>50</v>
      </c>
      <c r="AE1403" s="13">
        <v>45038</v>
      </c>
      <c r="AF1403">
        <v>100</v>
      </c>
      <c r="AG1403" s="13">
        <v>45038</v>
      </c>
      <c r="AH1403">
        <v>4</v>
      </c>
      <c r="AI1403" s="13">
        <v>45034</v>
      </c>
      <c r="AJ1403">
        <v>0</v>
      </c>
      <c r="AK1403" s="13">
        <v>45069</v>
      </c>
      <c r="AL1403">
        <v>0</v>
      </c>
      <c r="AM1403" t="s">
        <v>2405</v>
      </c>
      <c r="AN1403" t="s">
        <v>204</v>
      </c>
      <c r="AO1403" s="13">
        <v>45097</v>
      </c>
      <c r="AP1403" s="13">
        <v>45113</v>
      </c>
      <c r="AR1403"/>
      <c r="AS1403">
        <v>4</v>
      </c>
      <c r="AT1403" t="s">
        <v>1946</v>
      </c>
    </row>
    <row r="1404" spans="1:46" ht="20.149999999999999" customHeight="1" x14ac:dyDescent="0.35">
      <c r="A1404">
        <v>1403</v>
      </c>
      <c r="B1404" t="s">
        <v>360</v>
      </c>
      <c r="C1404" t="s">
        <v>12132</v>
      </c>
      <c r="D1404" t="s">
        <v>950</v>
      </c>
      <c r="E1404" t="s">
        <v>93</v>
      </c>
      <c r="G1404" t="s">
        <v>588</v>
      </c>
      <c r="H1404" t="s">
        <v>589</v>
      </c>
      <c r="I1404" t="s">
        <v>640</v>
      </c>
      <c r="J1404" t="s">
        <v>1967</v>
      </c>
      <c r="K1404" t="s">
        <v>1968</v>
      </c>
      <c r="M1404" t="s">
        <v>207</v>
      </c>
      <c r="N1404">
        <v>0.5</v>
      </c>
      <c r="O1404">
        <v>0.55000000000000004</v>
      </c>
      <c r="P1404">
        <v>407355</v>
      </c>
      <c r="Q1404">
        <v>1820528</v>
      </c>
      <c r="R1404" s="14">
        <v>44996</v>
      </c>
      <c r="S1404" t="s">
        <v>207</v>
      </c>
      <c r="T1404" s="14">
        <v>45006</v>
      </c>
      <c r="U1404" s="16" t="s">
        <v>1872</v>
      </c>
      <c r="V1404" s="16">
        <v>70</v>
      </c>
      <c r="W1404" s="16" t="s">
        <v>2113</v>
      </c>
      <c r="X1404" t="s">
        <v>207</v>
      </c>
      <c r="Y1404" s="16" t="s">
        <v>1873</v>
      </c>
      <c r="Z1404" s="16" t="s">
        <v>204</v>
      </c>
      <c r="AB1404" s="17">
        <f t="shared" si="178"/>
        <v>50</v>
      </c>
      <c r="AC1404" s="13">
        <v>45039</v>
      </c>
      <c r="AD1404">
        <v>50</v>
      </c>
      <c r="AE1404" s="13">
        <v>45039</v>
      </c>
      <c r="AF1404">
        <v>100</v>
      </c>
      <c r="AG1404" s="13">
        <v>45039</v>
      </c>
      <c r="AH1404">
        <v>4</v>
      </c>
      <c r="AI1404" s="13">
        <v>45035</v>
      </c>
      <c r="AJ1404">
        <v>0</v>
      </c>
      <c r="AK1404" s="13">
        <v>45069</v>
      </c>
      <c r="AL1404">
        <v>0</v>
      </c>
      <c r="AM1404" t="s">
        <v>2405</v>
      </c>
      <c r="AN1404" t="s">
        <v>204</v>
      </c>
      <c r="AO1404" s="13">
        <v>45109</v>
      </c>
      <c r="AP1404" s="13">
        <v>45124</v>
      </c>
      <c r="AR1404"/>
      <c r="AS1404">
        <v>3.6</v>
      </c>
      <c r="AT1404" t="s">
        <v>1946</v>
      </c>
    </row>
    <row r="1405" spans="1:46" ht="20.149999999999999" customHeight="1" x14ac:dyDescent="0.35">
      <c r="A1405">
        <v>1404</v>
      </c>
      <c r="B1405" t="s">
        <v>360</v>
      </c>
      <c r="C1405" t="s">
        <v>12133</v>
      </c>
      <c r="D1405" t="s">
        <v>951</v>
      </c>
      <c r="E1405" t="s">
        <v>98</v>
      </c>
      <c r="G1405" t="s">
        <v>588</v>
      </c>
      <c r="H1405" t="s">
        <v>589</v>
      </c>
      <c r="I1405" t="s">
        <v>640</v>
      </c>
      <c r="J1405" t="s">
        <v>1967</v>
      </c>
      <c r="K1405" t="s">
        <v>1968</v>
      </c>
      <c r="M1405" t="s">
        <v>207</v>
      </c>
      <c r="N1405">
        <v>0.5</v>
      </c>
      <c r="O1405">
        <v>0.5</v>
      </c>
      <c r="P1405">
        <v>407457</v>
      </c>
      <c r="Q1405">
        <v>1820529</v>
      </c>
      <c r="R1405" s="14">
        <v>44996</v>
      </c>
      <c r="S1405" t="s">
        <v>207</v>
      </c>
      <c r="T1405" s="14">
        <v>45005</v>
      </c>
      <c r="U1405" s="16" t="s">
        <v>1872</v>
      </c>
      <c r="V1405" s="16">
        <v>70</v>
      </c>
      <c r="W1405" s="16" t="s">
        <v>2113</v>
      </c>
      <c r="X1405" t="s">
        <v>207</v>
      </c>
      <c r="Y1405" s="16" t="s">
        <v>1873</v>
      </c>
      <c r="Z1405" s="16" t="s">
        <v>204</v>
      </c>
      <c r="AB1405" s="17">
        <f t="shared" si="178"/>
        <v>50</v>
      </c>
      <c r="AC1405" s="13">
        <v>45038</v>
      </c>
      <c r="AD1405">
        <v>50</v>
      </c>
      <c r="AE1405" s="13">
        <v>45038</v>
      </c>
      <c r="AF1405">
        <v>100</v>
      </c>
      <c r="AG1405" s="13">
        <v>45038</v>
      </c>
      <c r="AH1405">
        <v>4</v>
      </c>
      <c r="AI1405" s="13">
        <v>45034</v>
      </c>
      <c r="AJ1405">
        <v>0</v>
      </c>
      <c r="AK1405" s="13">
        <v>45065</v>
      </c>
      <c r="AL1405">
        <v>0</v>
      </c>
      <c r="AM1405" t="s">
        <v>2405</v>
      </c>
      <c r="AN1405" t="s">
        <v>204</v>
      </c>
      <c r="AO1405" s="13">
        <v>45090</v>
      </c>
      <c r="AP1405" s="13">
        <v>45104</v>
      </c>
      <c r="AR1405"/>
      <c r="AS1405">
        <v>3.28</v>
      </c>
      <c r="AT1405" t="s">
        <v>1946</v>
      </c>
    </row>
    <row r="1406" spans="1:46" ht="20.149999999999999" customHeight="1" x14ac:dyDescent="0.35">
      <c r="A1406">
        <v>1405</v>
      </c>
      <c r="B1406" t="s">
        <v>360</v>
      </c>
      <c r="C1406" t="s">
        <v>12134</v>
      </c>
      <c r="D1406" t="s">
        <v>916</v>
      </c>
      <c r="E1406" t="s">
        <v>98</v>
      </c>
      <c r="G1406" t="s">
        <v>588</v>
      </c>
      <c r="H1406" t="s">
        <v>589</v>
      </c>
      <c r="I1406" t="s">
        <v>640</v>
      </c>
      <c r="J1406" t="s">
        <v>1967</v>
      </c>
      <c r="K1406" t="s">
        <v>1968</v>
      </c>
      <c r="M1406" t="s">
        <v>207</v>
      </c>
      <c r="N1406">
        <v>1.5</v>
      </c>
      <c r="O1406">
        <v>1.7</v>
      </c>
      <c r="P1406">
        <v>407558</v>
      </c>
      <c r="Q1406">
        <v>1820098</v>
      </c>
      <c r="R1406" s="14">
        <v>44996</v>
      </c>
      <c r="S1406" t="s">
        <v>207</v>
      </c>
      <c r="T1406" s="14">
        <v>45005</v>
      </c>
      <c r="U1406" s="16" t="s">
        <v>1872</v>
      </c>
      <c r="V1406" s="16">
        <v>180</v>
      </c>
      <c r="W1406" s="16" t="s">
        <v>2113</v>
      </c>
      <c r="X1406" t="s">
        <v>207</v>
      </c>
      <c r="Y1406" s="16" t="s">
        <v>1873</v>
      </c>
      <c r="Z1406" s="16" t="s">
        <v>204</v>
      </c>
      <c r="AB1406" s="17">
        <f t="shared" si="178"/>
        <v>150</v>
      </c>
      <c r="AC1406" s="13">
        <v>45036</v>
      </c>
      <c r="AD1406">
        <v>150</v>
      </c>
      <c r="AE1406" s="13">
        <v>45036</v>
      </c>
      <c r="AF1406">
        <v>350</v>
      </c>
      <c r="AG1406" s="13">
        <v>45036</v>
      </c>
      <c r="AH1406">
        <v>11</v>
      </c>
      <c r="AI1406" s="13">
        <v>45031</v>
      </c>
      <c r="AJ1406">
        <v>0</v>
      </c>
      <c r="AK1406" s="13">
        <v>45068</v>
      </c>
      <c r="AL1406">
        <v>0</v>
      </c>
      <c r="AM1406" t="s">
        <v>2405</v>
      </c>
      <c r="AN1406" t="s">
        <v>204</v>
      </c>
      <c r="AO1406" s="13">
        <v>45108</v>
      </c>
      <c r="AP1406" s="13">
        <v>45126</v>
      </c>
      <c r="AR1406"/>
      <c r="AS1406">
        <v>9.6</v>
      </c>
      <c r="AT1406" t="s">
        <v>1946</v>
      </c>
    </row>
    <row r="1407" spans="1:46" ht="20.149999999999999" customHeight="1" x14ac:dyDescent="0.35">
      <c r="A1407">
        <v>1406</v>
      </c>
      <c r="B1407" t="s">
        <v>360</v>
      </c>
      <c r="C1407" t="s">
        <v>12135</v>
      </c>
      <c r="D1407" t="s">
        <v>2004</v>
      </c>
      <c r="E1407" t="s">
        <v>93</v>
      </c>
      <c r="G1407" t="s">
        <v>588</v>
      </c>
      <c r="H1407" t="s">
        <v>589</v>
      </c>
      <c r="I1407" t="s">
        <v>640</v>
      </c>
      <c r="J1407" t="s">
        <v>1967</v>
      </c>
      <c r="K1407" t="s">
        <v>1968</v>
      </c>
      <c r="M1407" t="s">
        <v>207</v>
      </c>
      <c r="N1407">
        <v>0.5</v>
      </c>
      <c r="O1407">
        <v>0.5</v>
      </c>
      <c r="P1407">
        <v>417855</v>
      </c>
      <c r="Q1407">
        <v>1820097</v>
      </c>
      <c r="R1407" s="14">
        <v>44996</v>
      </c>
      <c r="S1407" t="s">
        <v>207</v>
      </c>
      <c r="T1407" s="14">
        <v>45006</v>
      </c>
      <c r="U1407" s="16" t="s">
        <v>1872</v>
      </c>
      <c r="V1407" s="16">
        <v>70</v>
      </c>
      <c r="W1407" s="16" t="s">
        <v>2113</v>
      </c>
      <c r="X1407" t="s">
        <v>207</v>
      </c>
      <c r="Y1407" s="16" t="s">
        <v>1873</v>
      </c>
      <c r="Z1407" s="16" t="s">
        <v>204</v>
      </c>
      <c r="AB1407" s="17">
        <f t="shared" si="178"/>
        <v>50</v>
      </c>
      <c r="AC1407" s="13">
        <v>45038</v>
      </c>
      <c r="AD1407">
        <v>50</v>
      </c>
      <c r="AE1407" s="13">
        <v>45038</v>
      </c>
      <c r="AF1407">
        <v>100</v>
      </c>
      <c r="AG1407" s="13">
        <v>45038</v>
      </c>
      <c r="AH1407">
        <v>4</v>
      </c>
      <c r="AI1407" s="13">
        <v>45034</v>
      </c>
      <c r="AJ1407">
        <v>0</v>
      </c>
      <c r="AK1407" s="13">
        <v>45069</v>
      </c>
      <c r="AL1407">
        <v>0</v>
      </c>
      <c r="AM1407" t="s">
        <v>2405</v>
      </c>
      <c r="AN1407" t="s">
        <v>204</v>
      </c>
      <c r="AO1407" s="13">
        <v>45082</v>
      </c>
      <c r="AP1407" s="13">
        <v>45103</v>
      </c>
      <c r="AR1407"/>
      <c r="AS1407">
        <v>3.76</v>
      </c>
      <c r="AT1407" t="s">
        <v>1946</v>
      </c>
    </row>
    <row r="1408" spans="1:46" ht="20.149999999999999" customHeight="1" x14ac:dyDescent="0.35">
      <c r="A1408">
        <v>1407</v>
      </c>
      <c r="B1408" t="s">
        <v>360</v>
      </c>
      <c r="C1408" t="s">
        <v>12136</v>
      </c>
      <c r="D1408" t="s">
        <v>954</v>
      </c>
      <c r="E1408" t="s">
        <v>93</v>
      </c>
      <c r="G1408" t="s">
        <v>588</v>
      </c>
      <c r="H1408" t="s">
        <v>589</v>
      </c>
      <c r="I1408" t="s">
        <v>640</v>
      </c>
      <c r="J1408" t="s">
        <v>1967</v>
      </c>
      <c r="K1408" t="s">
        <v>1968</v>
      </c>
      <c r="M1408" t="s">
        <v>207</v>
      </c>
      <c r="N1408">
        <v>0.5</v>
      </c>
      <c r="O1408">
        <v>0.51</v>
      </c>
      <c r="P1408">
        <v>407756</v>
      </c>
      <c r="Q1408">
        <v>1820528</v>
      </c>
      <c r="R1408" s="14">
        <v>44996</v>
      </c>
      <c r="S1408" t="s">
        <v>207</v>
      </c>
      <c r="T1408" s="14">
        <v>45006</v>
      </c>
      <c r="U1408" s="16" t="s">
        <v>1872</v>
      </c>
      <c r="V1408" s="16">
        <v>70</v>
      </c>
      <c r="W1408" s="16" t="s">
        <v>2113</v>
      </c>
      <c r="X1408" t="s">
        <v>207</v>
      </c>
      <c r="Y1408" s="16" t="s">
        <v>1873</v>
      </c>
      <c r="Z1408" s="16" t="s">
        <v>204</v>
      </c>
      <c r="AB1408" s="17">
        <f t="shared" si="178"/>
        <v>50</v>
      </c>
      <c r="AC1408" s="13">
        <v>45035</v>
      </c>
      <c r="AD1408">
        <v>50</v>
      </c>
      <c r="AE1408" s="13">
        <v>45035</v>
      </c>
      <c r="AF1408">
        <v>100</v>
      </c>
      <c r="AG1408" s="13">
        <v>45035</v>
      </c>
      <c r="AH1408">
        <v>4</v>
      </c>
      <c r="AI1408" s="13">
        <v>45031</v>
      </c>
      <c r="AJ1408">
        <v>0</v>
      </c>
      <c r="AK1408" s="13">
        <v>45069</v>
      </c>
      <c r="AL1408">
        <v>0</v>
      </c>
      <c r="AM1408" t="s">
        <v>2405</v>
      </c>
      <c r="AN1408" t="s">
        <v>204</v>
      </c>
      <c r="AO1408" s="13">
        <v>45087</v>
      </c>
      <c r="AP1408" s="13">
        <v>45102</v>
      </c>
      <c r="AR1408"/>
      <c r="AS1408">
        <v>3.92</v>
      </c>
      <c r="AT1408" t="s">
        <v>1946</v>
      </c>
    </row>
    <row r="1409" spans="1:46" ht="20.149999999999999" customHeight="1" x14ac:dyDescent="0.35">
      <c r="A1409">
        <v>1408</v>
      </c>
      <c r="B1409" t="s">
        <v>360</v>
      </c>
      <c r="C1409" t="s">
        <v>12137</v>
      </c>
      <c r="D1409" t="s">
        <v>2005</v>
      </c>
      <c r="E1409" t="s">
        <v>93</v>
      </c>
      <c r="G1409" t="s">
        <v>588</v>
      </c>
      <c r="H1409" t="s">
        <v>589</v>
      </c>
      <c r="I1409" t="s">
        <v>640</v>
      </c>
      <c r="J1409" t="s">
        <v>1967</v>
      </c>
      <c r="K1409" t="s">
        <v>1968</v>
      </c>
      <c r="M1409" t="s">
        <v>207</v>
      </c>
      <c r="N1409">
        <v>0.5</v>
      </c>
      <c r="O1409">
        <v>0.52</v>
      </c>
      <c r="P1409">
        <v>417659</v>
      </c>
      <c r="Q1409">
        <v>1820020</v>
      </c>
      <c r="R1409" s="14">
        <v>44996</v>
      </c>
      <c r="S1409" t="s">
        <v>207</v>
      </c>
      <c r="T1409" s="14">
        <v>45006</v>
      </c>
      <c r="U1409" s="16" t="s">
        <v>1872</v>
      </c>
      <c r="V1409" s="16">
        <v>70</v>
      </c>
      <c r="W1409" s="16" t="s">
        <v>2113</v>
      </c>
      <c r="X1409" t="s">
        <v>207</v>
      </c>
      <c r="Y1409" s="16" t="s">
        <v>1873</v>
      </c>
      <c r="Z1409" s="16" t="s">
        <v>204</v>
      </c>
      <c r="AB1409" s="17">
        <f t="shared" si="178"/>
        <v>50</v>
      </c>
      <c r="AC1409" s="13">
        <v>45038</v>
      </c>
      <c r="AD1409">
        <v>50</v>
      </c>
      <c r="AE1409" s="13">
        <v>45038</v>
      </c>
      <c r="AF1409">
        <v>100</v>
      </c>
      <c r="AG1409" s="13">
        <v>45038</v>
      </c>
      <c r="AH1409">
        <v>4</v>
      </c>
      <c r="AI1409" s="13">
        <v>45034</v>
      </c>
      <c r="AJ1409">
        <v>0</v>
      </c>
      <c r="AK1409" s="13">
        <v>45070</v>
      </c>
      <c r="AL1409">
        <v>0</v>
      </c>
      <c r="AM1409" t="s">
        <v>2405</v>
      </c>
      <c r="AN1409" t="s">
        <v>204</v>
      </c>
      <c r="AO1409" s="13">
        <v>45082</v>
      </c>
      <c r="AP1409" s="13">
        <v>45122</v>
      </c>
      <c r="AR1409"/>
      <c r="AS1409">
        <v>4</v>
      </c>
      <c r="AT1409" t="s">
        <v>1946</v>
      </c>
    </row>
    <row r="1410" spans="1:46" ht="20.149999999999999" customHeight="1" x14ac:dyDescent="0.35">
      <c r="A1410">
        <v>1409</v>
      </c>
      <c r="B1410" t="s">
        <v>360</v>
      </c>
      <c r="C1410" t="s">
        <v>12138</v>
      </c>
      <c r="D1410" t="s">
        <v>2006</v>
      </c>
      <c r="E1410" t="s">
        <v>93</v>
      </c>
      <c r="G1410" t="s">
        <v>588</v>
      </c>
      <c r="H1410" t="s">
        <v>589</v>
      </c>
      <c r="I1410" t="s">
        <v>640</v>
      </c>
      <c r="J1410" t="s">
        <v>1967</v>
      </c>
      <c r="K1410" t="s">
        <v>1968</v>
      </c>
      <c r="M1410" t="s">
        <v>207</v>
      </c>
      <c r="N1410">
        <v>0.5</v>
      </c>
      <c r="O1410">
        <v>0.5</v>
      </c>
      <c r="P1410">
        <v>407858</v>
      </c>
      <c r="Q1410">
        <v>1820021</v>
      </c>
      <c r="R1410" s="14">
        <v>44996</v>
      </c>
      <c r="S1410" t="s">
        <v>207</v>
      </c>
      <c r="T1410" s="14">
        <v>45008</v>
      </c>
      <c r="U1410" s="16" t="s">
        <v>1872</v>
      </c>
      <c r="V1410" s="16">
        <v>70</v>
      </c>
      <c r="W1410" s="16" t="s">
        <v>2113</v>
      </c>
      <c r="X1410" t="s">
        <v>207</v>
      </c>
      <c r="Y1410" s="16" t="s">
        <v>1873</v>
      </c>
      <c r="Z1410" s="16" t="s">
        <v>204</v>
      </c>
      <c r="AB1410" s="17">
        <f t="shared" si="178"/>
        <v>50</v>
      </c>
      <c r="AC1410" s="13">
        <v>45040</v>
      </c>
      <c r="AD1410">
        <v>50</v>
      </c>
      <c r="AE1410" s="13">
        <v>45040</v>
      </c>
      <c r="AF1410">
        <v>100</v>
      </c>
      <c r="AG1410" s="13">
        <v>45040</v>
      </c>
      <c r="AH1410">
        <v>4</v>
      </c>
      <c r="AI1410" s="13">
        <v>45035</v>
      </c>
      <c r="AJ1410">
        <v>0</v>
      </c>
      <c r="AK1410" s="13">
        <v>45066</v>
      </c>
      <c r="AL1410">
        <v>0</v>
      </c>
      <c r="AM1410" t="s">
        <v>2405</v>
      </c>
      <c r="AN1410" t="s">
        <v>204</v>
      </c>
      <c r="AO1410" s="13">
        <v>45082</v>
      </c>
      <c r="AP1410" s="13">
        <v>45122</v>
      </c>
      <c r="AR1410"/>
      <c r="AS1410">
        <v>3.84</v>
      </c>
      <c r="AT1410" t="s">
        <v>1946</v>
      </c>
    </row>
    <row r="1411" spans="1:46" ht="20.149999999999999" customHeight="1" x14ac:dyDescent="0.35">
      <c r="A1411">
        <v>1410</v>
      </c>
      <c r="B1411" t="s">
        <v>360</v>
      </c>
      <c r="C1411" t="s">
        <v>12139</v>
      </c>
      <c r="D1411" t="s">
        <v>914</v>
      </c>
      <c r="E1411" t="s">
        <v>98</v>
      </c>
      <c r="G1411" t="s">
        <v>588</v>
      </c>
      <c r="H1411" t="s">
        <v>589</v>
      </c>
      <c r="I1411" t="s">
        <v>640</v>
      </c>
      <c r="J1411" t="s">
        <v>1967</v>
      </c>
      <c r="K1411" t="s">
        <v>1968</v>
      </c>
      <c r="M1411" t="s">
        <v>207</v>
      </c>
      <c r="N1411">
        <v>0.5</v>
      </c>
      <c r="O1411">
        <v>0.5</v>
      </c>
      <c r="P1411">
        <v>417759</v>
      </c>
      <c r="Q1411">
        <v>1820529</v>
      </c>
      <c r="R1411" s="14">
        <v>44996</v>
      </c>
      <c r="S1411" t="s">
        <v>207</v>
      </c>
      <c r="T1411" s="14">
        <v>45008</v>
      </c>
      <c r="U1411" s="16" t="s">
        <v>1872</v>
      </c>
      <c r="V1411" s="16">
        <v>70</v>
      </c>
      <c r="W1411" s="16" t="s">
        <v>2113</v>
      </c>
      <c r="X1411" t="s">
        <v>207</v>
      </c>
      <c r="Y1411" s="16" t="s">
        <v>1873</v>
      </c>
      <c r="Z1411" s="16" t="s">
        <v>204</v>
      </c>
      <c r="AB1411" s="17">
        <f t="shared" si="178"/>
        <v>50</v>
      </c>
      <c r="AC1411" s="13">
        <v>45041</v>
      </c>
      <c r="AD1411">
        <v>50</v>
      </c>
      <c r="AE1411" s="13">
        <v>45041</v>
      </c>
      <c r="AF1411">
        <v>100</v>
      </c>
      <c r="AG1411" s="13">
        <v>45041</v>
      </c>
      <c r="AH1411">
        <v>4</v>
      </c>
      <c r="AI1411" s="13">
        <v>45036</v>
      </c>
      <c r="AJ1411">
        <v>0</v>
      </c>
      <c r="AK1411" s="13">
        <v>45071</v>
      </c>
      <c r="AL1411">
        <v>0</v>
      </c>
      <c r="AM1411" t="s">
        <v>2405</v>
      </c>
      <c r="AN1411" t="s">
        <v>204</v>
      </c>
      <c r="AO1411" s="13">
        <v>45097</v>
      </c>
      <c r="AP1411" s="13">
        <v>45112</v>
      </c>
      <c r="AR1411"/>
      <c r="AS1411">
        <v>4</v>
      </c>
      <c r="AT1411" t="s">
        <v>1946</v>
      </c>
    </row>
    <row r="1412" spans="1:46" ht="20.149999999999999" customHeight="1" x14ac:dyDescent="0.35">
      <c r="A1412">
        <v>1411</v>
      </c>
      <c r="B1412" t="s">
        <v>360</v>
      </c>
      <c r="C1412" t="s">
        <v>12140</v>
      </c>
      <c r="D1412" t="s">
        <v>855</v>
      </c>
      <c r="E1412" t="s">
        <v>98</v>
      </c>
      <c r="G1412" t="s">
        <v>588</v>
      </c>
      <c r="H1412" t="s">
        <v>589</v>
      </c>
      <c r="I1412" t="s">
        <v>640</v>
      </c>
      <c r="J1412" t="s">
        <v>1967</v>
      </c>
      <c r="K1412" t="s">
        <v>1968</v>
      </c>
      <c r="M1412" t="s">
        <v>207</v>
      </c>
      <c r="N1412">
        <v>1</v>
      </c>
      <c r="O1412">
        <v>1</v>
      </c>
      <c r="P1412">
        <v>407761</v>
      </c>
      <c r="Q1412">
        <v>1820992</v>
      </c>
      <c r="R1412" s="14">
        <v>44996</v>
      </c>
      <c r="S1412" t="s">
        <v>207</v>
      </c>
      <c r="T1412" s="14">
        <v>45006</v>
      </c>
      <c r="U1412" s="16" t="s">
        <v>1872</v>
      </c>
      <c r="V1412" s="16">
        <v>120</v>
      </c>
      <c r="W1412" s="16" t="s">
        <v>2113</v>
      </c>
      <c r="X1412" t="s">
        <v>207</v>
      </c>
      <c r="Y1412" s="16" t="s">
        <v>1873</v>
      </c>
      <c r="Z1412" s="16" t="s">
        <v>204</v>
      </c>
      <c r="AB1412" s="17">
        <f t="shared" ref="AB1412:AB1475" si="179">N1412*100</f>
        <v>100</v>
      </c>
      <c r="AC1412" s="13">
        <v>45038</v>
      </c>
      <c r="AD1412">
        <v>100</v>
      </c>
      <c r="AE1412" s="13">
        <v>45038</v>
      </c>
      <c r="AF1412">
        <v>600</v>
      </c>
      <c r="AG1412" s="13">
        <v>45038</v>
      </c>
      <c r="AH1412">
        <v>21</v>
      </c>
      <c r="AI1412" s="13">
        <v>45034</v>
      </c>
      <c r="AJ1412">
        <v>0</v>
      </c>
      <c r="AK1412" s="13">
        <v>45069</v>
      </c>
      <c r="AL1412">
        <v>0</v>
      </c>
      <c r="AM1412" t="s">
        <v>2405</v>
      </c>
      <c r="AN1412" t="s">
        <v>204</v>
      </c>
      <c r="AO1412" s="13">
        <v>45108</v>
      </c>
      <c r="AP1412" s="13">
        <v>45121</v>
      </c>
      <c r="AR1412"/>
      <c r="AS1412">
        <v>7.36</v>
      </c>
      <c r="AT1412" t="s">
        <v>1946</v>
      </c>
    </row>
    <row r="1413" spans="1:46" ht="20.149999999999999" customHeight="1" x14ac:dyDescent="0.35">
      <c r="A1413">
        <v>1412</v>
      </c>
      <c r="B1413" t="s">
        <v>360</v>
      </c>
      <c r="C1413" t="s">
        <v>12141</v>
      </c>
      <c r="D1413" t="s">
        <v>858</v>
      </c>
      <c r="E1413" t="s">
        <v>93</v>
      </c>
      <c r="G1413" t="s">
        <v>588</v>
      </c>
      <c r="H1413" t="s">
        <v>589</v>
      </c>
      <c r="I1413" t="s">
        <v>640</v>
      </c>
      <c r="J1413" t="s">
        <v>1967</v>
      </c>
      <c r="K1413" t="s">
        <v>1968</v>
      </c>
      <c r="M1413" t="s">
        <v>207</v>
      </c>
      <c r="N1413">
        <v>1</v>
      </c>
      <c r="O1413">
        <v>1</v>
      </c>
      <c r="P1413">
        <v>417851</v>
      </c>
      <c r="Q1413">
        <v>1820020</v>
      </c>
      <c r="R1413" s="14">
        <v>44996</v>
      </c>
      <c r="S1413" t="s">
        <v>207</v>
      </c>
      <c r="T1413" s="14">
        <v>45008</v>
      </c>
      <c r="U1413" s="16" t="s">
        <v>1872</v>
      </c>
      <c r="V1413" s="16">
        <v>120</v>
      </c>
      <c r="W1413" s="16" t="s">
        <v>2113</v>
      </c>
      <c r="X1413" t="s">
        <v>207</v>
      </c>
      <c r="Y1413" s="16" t="s">
        <v>1873</v>
      </c>
      <c r="Z1413" s="16" t="s">
        <v>204</v>
      </c>
      <c r="AB1413" s="17">
        <f t="shared" si="179"/>
        <v>100</v>
      </c>
      <c r="AC1413" s="13">
        <v>45038</v>
      </c>
      <c r="AD1413">
        <v>100</v>
      </c>
      <c r="AE1413" s="13">
        <v>45038</v>
      </c>
      <c r="AF1413">
        <v>200</v>
      </c>
      <c r="AG1413" s="13">
        <v>45038</v>
      </c>
      <c r="AH1413">
        <v>7</v>
      </c>
      <c r="AI1413" s="13">
        <v>45034</v>
      </c>
      <c r="AJ1413">
        <v>0</v>
      </c>
      <c r="AK1413" s="13">
        <v>45069</v>
      </c>
      <c r="AL1413">
        <v>0</v>
      </c>
      <c r="AM1413" t="s">
        <v>2405</v>
      </c>
      <c r="AN1413" t="s">
        <v>204</v>
      </c>
      <c r="AO1413" s="13">
        <v>45084</v>
      </c>
      <c r="AP1413" s="13">
        <v>45100</v>
      </c>
      <c r="AR1413"/>
      <c r="AS1413">
        <v>7.6</v>
      </c>
      <c r="AT1413" t="s">
        <v>1946</v>
      </c>
    </row>
    <row r="1414" spans="1:46" ht="20.149999999999999" customHeight="1" x14ac:dyDescent="0.35">
      <c r="A1414">
        <v>1413</v>
      </c>
      <c r="B1414" t="s">
        <v>360</v>
      </c>
      <c r="C1414" t="s">
        <v>12142</v>
      </c>
      <c r="D1414" t="s">
        <v>850</v>
      </c>
      <c r="E1414" t="s">
        <v>98</v>
      </c>
      <c r="G1414" t="s">
        <v>588</v>
      </c>
      <c r="H1414" t="s">
        <v>589</v>
      </c>
      <c r="I1414" t="s">
        <v>640</v>
      </c>
      <c r="J1414" t="s">
        <v>1967</v>
      </c>
      <c r="K1414" t="s">
        <v>1968</v>
      </c>
      <c r="M1414" t="s">
        <v>207</v>
      </c>
      <c r="N1414">
        <v>8.5</v>
      </c>
      <c r="O1414">
        <v>8.5</v>
      </c>
      <c r="P1414">
        <v>407956</v>
      </c>
      <c r="Q1414">
        <v>1820158</v>
      </c>
      <c r="R1414" s="14">
        <v>44989</v>
      </c>
      <c r="S1414" t="s">
        <v>207</v>
      </c>
      <c r="T1414" s="14">
        <v>44998</v>
      </c>
      <c r="U1414" s="16" t="s">
        <v>1872</v>
      </c>
      <c r="V1414" s="16">
        <v>120</v>
      </c>
      <c r="W1414" s="16" t="s">
        <v>2113</v>
      </c>
      <c r="X1414" t="s">
        <v>207</v>
      </c>
      <c r="Y1414" s="16" t="s">
        <v>1873</v>
      </c>
      <c r="Z1414" s="16" t="s">
        <v>204</v>
      </c>
      <c r="AB1414" s="17">
        <f t="shared" si="179"/>
        <v>850</v>
      </c>
      <c r="AC1414" s="13">
        <v>45031</v>
      </c>
      <c r="AD1414">
        <v>850</v>
      </c>
      <c r="AE1414" s="13">
        <v>45031</v>
      </c>
      <c r="AF1414">
        <v>2200</v>
      </c>
      <c r="AG1414" s="13">
        <v>45031</v>
      </c>
      <c r="AH1414">
        <v>50</v>
      </c>
      <c r="AI1414" s="13">
        <v>45027</v>
      </c>
      <c r="AJ1414">
        <v>0</v>
      </c>
      <c r="AK1414" s="13">
        <v>45064</v>
      </c>
      <c r="AL1414">
        <v>0</v>
      </c>
      <c r="AM1414" t="s">
        <v>2405</v>
      </c>
      <c r="AN1414" t="s">
        <v>204</v>
      </c>
      <c r="AO1414" s="13">
        <v>45101</v>
      </c>
      <c r="AP1414" s="13">
        <v>45113</v>
      </c>
      <c r="AR1414"/>
      <c r="AS1414">
        <v>57.6</v>
      </c>
      <c r="AT1414" t="s">
        <v>1946</v>
      </c>
    </row>
    <row r="1415" spans="1:46" ht="20.149999999999999" customHeight="1" x14ac:dyDescent="0.35">
      <c r="A1415">
        <v>1414</v>
      </c>
      <c r="B1415" t="s">
        <v>360</v>
      </c>
      <c r="C1415" t="s">
        <v>12143</v>
      </c>
      <c r="D1415" t="s">
        <v>2007</v>
      </c>
      <c r="E1415" t="s">
        <v>93</v>
      </c>
      <c r="G1415" t="s">
        <v>588</v>
      </c>
      <c r="H1415" t="s">
        <v>589</v>
      </c>
      <c r="I1415" t="s">
        <v>640</v>
      </c>
      <c r="J1415" t="s">
        <v>1967</v>
      </c>
      <c r="K1415" t="s">
        <v>1968</v>
      </c>
      <c r="M1415" t="s">
        <v>207</v>
      </c>
      <c r="N1415">
        <v>1</v>
      </c>
      <c r="O1415">
        <v>1</v>
      </c>
      <c r="P1415">
        <v>407456</v>
      </c>
      <c r="Q1415">
        <v>1820517</v>
      </c>
      <c r="R1415" s="14">
        <v>44989</v>
      </c>
      <c r="S1415" t="s">
        <v>207</v>
      </c>
      <c r="T1415" s="14">
        <v>44999</v>
      </c>
      <c r="U1415" s="16" t="s">
        <v>1872</v>
      </c>
      <c r="V1415" s="16">
        <v>120</v>
      </c>
      <c r="W1415" s="16" t="s">
        <v>2113</v>
      </c>
      <c r="X1415" t="s">
        <v>207</v>
      </c>
      <c r="Y1415" s="16" t="s">
        <v>1873</v>
      </c>
      <c r="Z1415" s="16" t="s">
        <v>204</v>
      </c>
      <c r="AB1415" s="17">
        <f t="shared" si="179"/>
        <v>100</v>
      </c>
      <c r="AC1415" s="13">
        <v>45033</v>
      </c>
      <c r="AD1415">
        <v>100</v>
      </c>
      <c r="AE1415" s="13">
        <v>45033</v>
      </c>
      <c r="AF1415">
        <v>200</v>
      </c>
      <c r="AG1415" s="13">
        <v>45033</v>
      </c>
      <c r="AH1415">
        <v>7</v>
      </c>
      <c r="AI1415" s="13">
        <v>45028</v>
      </c>
      <c r="AJ1415">
        <v>0</v>
      </c>
      <c r="AK1415" s="13">
        <v>45061</v>
      </c>
      <c r="AL1415">
        <v>0</v>
      </c>
      <c r="AM1415" t="s">
        <v>2405</v>
      </c>
      <c r="AN1415" t="s">
        <v>204</v>
      </c>
      <c r="AO1415" s="13">
        <v>45102</v>
      </c>
      <c r="AP1415" s="13">
        <v>45109</v>
      </c>
      <c r="AR1415"/>
      <c r="AS1415">
        <v>7.6</v>
      </c>
      <c r="AT1415" t="s">
        <v>1946</v>
      </c>
    </row>
    <row r="1416" spans="1:46" ht="20.149999999999999" customHeight="1" x14ac:dyDescent="0.35">
      <c r="A1416">
        <v>1415</v>
      </c>
      <c r="B1416" t="s">
        <v>360</v>
      </c>
      <c r="C1416" t="s">
        <v>12144</v>
      </c>
      <c r="D1416" t="s">
        <v>854</v>
      </c>
      <c r="E1416" t="s">
        <v>98</v>
      </c>
      <c r="G1416" t="s">
        <v>588</v>
      </c>
      <c r="H1416" t="s">
        <v>589</v>
      </c>
      <c r="I1416" t="s">
        <v>640</v>
      </c>
      <c r="J1416" t="s">
        <v>1967</v>
      </c>
      <c r="K1416" t="s">
        <v>1968</v>
      </c>
      <c r="M1416" t="s">
        <v>207</v>
      </c>
      <c r="N1416">
        <v>2</v>
      </c>
      <c r="O1416">
        <v>2</v>
      </c>
      <c r="P1416">
        <v>417557</v>
      </c>
      <c r="Q1416">
        <v>1820518</v>
      </c>
      <c r="R1416" s="14">
        <v>44989</v>
      </c>
      <c r="S1416" t="s">
        <v>207</v>
      </c>
      <c r="T1416" s="14">
        <v>44998</v>
      </c>
      <c r="U1416" s="16" t="s">
        <v>1872</v>
      </c>
      <c r="V1416" s="16">
        <v>240</v>
      </c>
      <c r="W1416" s="16" t="s">
        <v>2113</v>
      </c>
      <c r="X1416" t="s">
        <v>207</v>
      </c>
      <c r="Y1416" s="16" t="s">
        <v>1873</v>
      </c>
      <c r="Z1416" s="16" t="s">
        <v>204</v>
      </c>
      <c r="AB1416" s="17">
        <f t="shared" si="179"/>
        <v>200</v>
      </c>
      <c r="AC1416" s="13">
        <v>45031</v>
      </c>
      <c r="AD1416">
        <v>200</v>
      </c>
      <c r="AE1416" s="13">
        <v>45031</v>
      </c>
      <c r="AF1416">
        <v>400</v>
      </c>
      <c r="AG1416" s="13">
        <v>45031</v>
      </c>
      <c r="AH1416">
        <v>14</v>
      </c>
      <c r="AI1416" s="13">
        <v>45027</v>
      </c>
      <c r="AJ1416">
        <v>0</v>
      </c>
      <c r="AK1416" s="13">
        <v>45063</v>
      </c>
      <c r="AL1416">
        <v>0</v>
      </c>
      <c r="AM1416" t="s">
        <v>2405</v>
      </c>
      <c r="AN1416" t="s">
        <v>204</v>
      </c>
      <c r="AO1416" s="13">
        <v>45091</v>
      </c>
      <c r="AP1416" s="13">
        <v>45114</v>
      </c>
      <c r="AR1416"/>
      <c r="AS1416">
        <v>14.4</v>
      </c>
      <c r="AT1416" t="s">
        <v>1946</v>
      </c>
    </row>
    <row r="1417" spans="1:46" ht="20.149999999999999" customHeight="1" x14ac:dyDescent="0.35">
      <c r="A1417">
        <v>1416</v>
      </c>
      <c r="B1417" t="s">
        <v>360</v>
      </c>
      <c r="C1417" t="s">
        <v>12145</v>
      </c>
      <c r="D1417" t="s">
        <v>855</v>
      </c>
      <c r="E1417" t="s">
        <v>98</v>
      </c>
      <c r="G1417" t="s">
        <v>588</v>
      </c>
      <c r="H1417" t="s">
        <v>589</v>
      </c>
      <c r="I1417" t="s">
        <v>640</v>
      </c>
      <c r="J1417" t="s">
        <v>1967</v>
      </c>
      <c r="K1417" t="s">
        <v>1968</v>
      </c>
      <c r="M1417" t="s">
        <v>207</v>
      </c>
      <c r="N1417">
        <v>3</v>
      </c>
      <c r="O1417">
        <v>3</v>
      </c>
      <c r="P1417">
        <v>417658</v>
      </c>
      <c r="Q1417">
        <v>1820517</v>
      </c>
      <c r="R1417" s="14">
        <v>44989</v>
      </c>
      <c r="S1417" t="s">
        <v>207</v>
      </c>
      <c r="T1417" s="14">
        <v>44998</v>
      </c>
      <c r="U1417" s="16" t="s">
        <v>1872</v>
      </c>
      <c r="V1417" s="16">
        <v>360</v>
      </c>
      <c r="W1417" s="16" t="s">
        <v>2113</v>
      </c>
      <c r="X1417" t="s">
        <v>207</v>
      </c>
      <c r="Y1417" s="16" t="s">
        <v>1873</v>
      </c>
      <c r="Z1417" s="16" t="s">
        <v>204</v>
      </c>
      <c r="AB1417" s="17">
        <f t="shared" si="179"/>
        <v>300</v>
      </c>
      <c r="AC1417" s="13">
        <v>45030</v>
      </c>
      <c r="AD1417">
        <v>300</v>
      </c>
      <c r="AE1417" s="13">
        <v>45030</v>
      </c>
      <c r="AF1417">
        <v>600</v>
      </c>
      <c r="AG1417" s="13">
        <v>45030</v>
      </c>
      <c r="AH1417">
        <v>21</v>
      </c>
      <c r="AI1417" s="13">
        <v>45026</v>
      </c>
      <c r="AJ1417">
        <v>0</v>
      </c>
      <c r="AK1417" s="13">
        <v>45062</v>
      </c>
      <c r="AL1417">
        <v>0</v>
      </c>
      <c r="AM1417" t="s">
        <v>2405</v>
      </c>
      <c r="AN1417" t="s">
        <v>204</v>
      </c>
      <c r="AO1417" s="13">
        <v>45082</v>
      </c>
      <c r="AP1417" s="13">
        <v>45121</v>
      </c>
      <c r="AR1417"/>
      <c r="AS1417">
        <v>21.6</v>
      </c>
      <c r="AT1417" t="s">
        <v>1946</v>
      </c>
    </row>
    <row r="1418" spans="1:46" ht="20.149999999999999" customHeight="1" x14ac:dyDescent="0.35">
      <c r="A1418">
        <v>1417</v>
      </c>
      <c r="B1418" t="s">
        <v>360</v>
      </c>
      <c r="C1418" t="s">
        <v>12146</v>
      </c>
      <c r="D1418" t="s">
        <v>2008</v>
      </c>
      <c r="E1418" t="s">
        <v>98</v>
      </c>
      <c r="G1418" t="s">
        <v>588</v>
      </c>
      <c r="H1418" t="s">
        <v>589</v>
      </c>
      <c r="I1418" t="s">
        <v>640</v>
      </c>
      <c r="J1418" t="s">
        <v>1967</v>
      </c>
      <c r="K1418" t="s">
        <v>1968</v>
      </c>
      <c r="M1418" t="s">
        <v>207</v>
      </c>
      <c r="N1418">
        <v>2</v>
      </c>
      <c r="O1418">
        <v>2</v>
      </c>
      <c r="P1418">
        <v>417759</v>
      </c>
      <c r="Q1418">
        <v>1820519</v>
      </c>
      <c r="R1418" s="14">
        <v>44989</v>
      </c>
      <c r="S1418" t="s">
        <v>207</v>
      </c>
      <c r="T1418" s="14">
        <v>44998</v>
      </c>
      <c r="U1418" s="16" t="s">
        <v>1872</v>
      </c>
      <c r="V1418" s="16">
        <v>120</v>
      </c>
      <c r="W1418" s="16" t="s">
        <v>2113</v>
      </c>
      <c r="X1418" t="s">
        <v>207</v>
      </c>
      <c r="Y1418" s="16" t="s">
        <v>1873</v>
      </c>
      <c r="Z1418" s="16" t="s">
        <v>204</v>
      </c>
      <c r="AB1418" s="17">
        <f t="shared" si="179"/>
        <v>200</v>
      </c>
      <c r="AC1418" s="13">
        <v>45028</v>
      </c>
      <c r="AD1418">
        <v>100</v>
      </c>
      <c r="AE1418" s="13">
        <v>45028</v>
      </c>
      <c r="AF1418">
        <v>200</v>
      </c>
      <c r="AG1418" s="13">
        <v>45028</v>
      </c>
      <c r="AH1418">
        <v>7</v>
      </c>
      <c r="AI1418" s="13">
        <v>45024</v>
      </c>
      <c r="AJ1418">
        <v>0</v>
      </c>
      <c r="AK1418" s="13">
        <v>45060</v>
      </c>
      <c r="AL1418">
        <v>0</v>
      </c>
      <c r="AM1418" t="s">
        <v>2405</v>
      </c>
      <c r="AN1418" t="s">
        <v>204</v>
      </c>
      <c r="AO1418" s="13">
        <v>45108</v>
      </c>
      <c r="AP1418" s="13">
        <v>45121</v>
      </c>
      <c r="AR1418"/>
      <c r="AS1418">
        <v>15.2</v>
      </c>
      <c r="AT1418" t="s">
        <v>1946</v>
      </c>
    </row>
    <row r="1419" spans="1:46" ht="20.149999999999999" customHeight="1" x14ac:dyDescent="0.35">
      <c r="A1419">
        <v>1418</v>
      </c>
      <c r="B1419" t="s">
        <v>360</v>
      </c>
      <c r="C1419" t="s">
        <v>12147</v>
      </c>
      <c r="D1419" t="s">
        <v>2009</v>
      </c>
      <c r="E1419" t="s">
        <v>98</v>
      </c>
      <c r="G1419" t="s">
        <v>588</v>
      </c>
      <c r="H1419" t="s">
        <v>589</v>
      </c>
      <c r="I1419" t="s">
        <v>640</v>
      </c>
      <c r="J1419" t="s">
        <v>1967</v>
      </c>
      <c r="K1419" t="s">
        <v>1968</v>
      </c>
      <c r="M1419" t="s">
        <v>207</v>
      </c>
      <c r="N1419">
        <v>3</v>
      </c>
      <c r="O1419">
        <v>3</v>
      </c>
      <c r="P1419">
        <v>407957</v>
      </c>
      <c r="Q1419">
        <v>1820518</v>
      </c>
      <c r="R1419" s="14">
        <v>44987</v>
      </c>
      <c r="S1419" t="s">
        <v>207</v>
      </c>
      <c r="T1419" s="14">
        <v>44995</v>
      </c>
      <c r="U1419" s="16" t="s">
        <v>1872</v>
      </c>
      <c r="V1419" s="16">
        <v>360</v>
      </c>
      <c r="W1419" s="16" t="s">
        <v>2113</v>
      </c>
      <c r="X1419" t="s">
        <v>207</v>
      </c>
      <c r="Y1419" s="16" t="s">
        <v>1873</v>
      </c>
      <c r="Z1419" s="16" t="s">
        <v>204</v>
      </c>
      <c r="AB1419" s="17">
        <f t="shared" si="179"/>
        <v>300</v>
      </c>
      <c r="AC1419" s="13">
        <v>45028</v>
      </c>
      <c r="AD1419">
        <v>150</v>
      </c>
      <c r="AE1419" s="13">
        <v>45028</v>
      </c>
      <c r="AF1419">
        <v>300</v>
      </c>
      <c r="AG1419" s="13">
        <v>45028</v>
      </c>
      <c r="AH1419">
        <v>11</v>
      </c>
      <c r="AI1419" s="13">
        <v>45024</v>
      </c>
      <c r="AJ1419">
        <v>0</v>
      </c>
      <c r="AK1419" s="13">
        <v>45059</v>
      </c>
      <c r="AL1419">
        <v>0</v>
      </c>
      <c r="AM1419" t="s">
        <v>2405</v>
      </c>
      <c r="AN1419" t="s">
        <v>204</v>
      </c>
      <c r="AO1419" s="13">
        <v>45084</v>
      </c>
      <c r="AP1419" s="13">
        <v>45132</v>
      </c>
      <c r="AR1419"/>
      <c r="AS1419">
        <v>20.399999999999999</v>
      </c>
      <c r="AT1419" t="s">
        <v>1946</v>
      </c>
    </row>
    <row r="1420" spans="1:46" ht="20.149999999999999" customHeight="1" x14ac:dyDescent="0.35">
      <c r="A1420">
        <v>1419</v>
      </c>
      <c r="B1420" t="s">
        <v>360</v>
      </c>
      <c r="C1420" t="s">
        <v>12148</v>
      </c>
      <c r="D1420" t="s">
        <v>2010</v>
      </c>
      <c r="E1420" t="s">
        <v>98</v>
      </c>
      <c r="G1420" t="s">
        <v>588</v>
      </c>
      <c r="H1420" t="s">
        <v>589</v>
      </c>
      <c r="I1420" t="s">
        <v>640</v>
      </c>
      <c r="J1420" t="s">
        <v>1967</v>
      </c>
      <c r="K1420" t="s">
        <v>1968</v>
      </c>
      <c r="M1420" t="s">
        <v>207</v>
      </c>
      <c r="N1420">
        <v>1</v>
      </c>
      <c r="O1420">
        <v>1</v>
      </c>
      <c r="P1420">
        <v>417759</v>
      </c>
      <c r="Q1420">
        <v>1820599</v>
      </c>
      <c r="R1420" s="14">
        <v>44987</v>
      </c>
      <c r="S1420" t="s">
        <v>207</v>
      </c>
      <c r="T1420" s="14">
        <v>44996</v>
      </c>
      <c r="U1420" s="16" t="s">
        <v>1872</v>
      </c>
      <c r="V1420" s="16">
        <v>240</v>
      </c>
      <c r="W1420" s="16" t="s">
        <v>2113</v>
      </c>
      <c r="X1420" t="s">
        <v>207</v>
      </c>
      <c r="Y1420" s="16" t="s">
        <v>1873</v>
      </c>
      <c r="Z1420" s="16" t="s">
        <v>204</v>
      </c>
      <c r="AB1420" s="17">
        <f t="shared" si="179"/>
        <v>100</v>
      </c>
      <c r="AC1420" s="13">
        <v>45029</v>
      </c>
      <c r="AD1420">
        <v>100</v>
      </c>
      <c r="AE1420" s="13">
        <v>45029</v>
      </c>
      <c r="AF1420">
        <v>150</v>
      </c>
      <c r="AG1420" s="13">
        <v>45029</v>
      </c>
      <c r="AH1420">
        <v>7</v>
      </c>
      <c r="AI1420" s="13">
        <v>45025</v>
      </c>
      <c r="AJ1420">
        <v>0</v>
      </c>
      <c r="AK1420" s="13">
        <v>45061</v>
      </c>
      <c r="AL1420">
        <v>0</v>
      </c>
      <c r="AM1420" t="s">
        <v>2405</v>
      </c>
      <c r="AN1420" t="s">
        <v>204</v>
      </c>
      <c r="AO1420" s="13">
        <v>45082</v>
      </c>
      <c r="AP1420" s="13">
        <v>45130</v>
      </c>
      <c r="AR1420"/>
      <c r="AS1420">
        <v>6.8</v>
      </c>
      <c r="AT1420" t="s">
        <v>1946</v>
      </c>
    </row>
    <row r="1421" spans="1:46" ht="20.149999999999999" customHeight="1" x14ac:dyDescent="0.35">
      <c r="A1421">
        <v>1420</v>
      </c>
      <c r="B1421" t="s">
        <v>360</v>
      </c>
      <c r="C1421" t="s">
        <v>12149</v>
      </c>
      <c r="D1421" t="s">
        <v>2011</v>
      </c>
      <c r="E1421" t="s">
        <v>98</v>
      </c>
      <c r="G1421" t="s">
        <v>588</v>
      </c>
      <c r="H1421" t="s">
        <v>589</v>
      </c>
      <c r="I1421" t="s">
        <v>640</v>
      </c>
      <c r="J1421" t="s">
        <v>1967</v>
      </c>
      <c r="K1421" t="s">
        <v>1968</v>
      </c>
      <c r="M1421" t="s">
        <v>207</v>
      </c>
      <c r="N1421">
        <v>2</v>
      </c>
      <c r="O1421">
        <v>2</v>
      </c>
      <c r="P1421">
        <v>407857</v>
      </c>
      <c r="Q1421">
        <v>1820580</v>
      </c>
      <c r="R1421" s="14">
        <v>44987</v>
      </c>
      <c r="S1421" t="s">
        <v>207</v>
      </c>
      <c r="T1421" s="14">
        <v>44995</v>
      </c>
      <c r="U1421" s="16" t="s">
        <v>1872</v>
      </c>
      <c r="V1421" s="16">
        <v>120</v>
      </c>
      <c r="W1421" s="16" t="s">
        <v>2113</v>
      </c>
      <c r="X1421" t="s">
        <v>207</v>
      </c>
      <c r="Y1421" s="16" t="s">
        <v>1873</v>
      </c>
      <c r="Z1421" s="16" t="s">
        <v>204</v>
      </c>
      <c r="AB1421" s="17">
        <f t="shared" si="179"/>
        <v>200</v>
      </c>
      <c r="AC1421" s="13">
        <v>45029</v>
      </c>
      <c r="AD1421">
        <v>200</v>
      </c>
      <c r="AE1421" s="13">
        <v>45029</v>
      </c>
      <c r="AF1421">
        <v>350</v>
      </c>
      <c r="AG1421" s="13">
        <v>45029</v>
      </c>
      <c r="AH1421">
        <v>14</v>
      </c>
      <c r="AI1421" s="13">
        <v>45025</v>
      </c>
      <c r="AJ1421">
        <v>0</v>
      </c>
      <c r="AK1421" s="13">
        <v>45061</v>
      </c>
      <c r="AL1421">
        <v>0</v>
      </c>
      <c r="AM1421" t="s">
        <v>2405</v>
      </c>
      <c r="AN1421" t="s">
        <v>204</v>
      </c>
      <c r="AO1421" s="13">
        <v>45083</v>
      </c>
      <c r="AP1421" s="13">
        <v>45130</v>
      </c>
      <c r="AR1421"/>
      <c r="AS1421">
        <v>14.08</v>
      </c>
      <c r="AT1421" t="s">
        <v>1946</v>
      </c>
    </row>
    <row r="1422" spans="1:46" ht="20.149999999999999" customHeight="1" x14ac:dyDescent="0.35">
      <c r="A1422">
        <v>1421</v>
      </c>
      <c r="B1422" t="s">
        <v>360</v>
      </c>
      <c r="C1422" t="s">
        <v>12150</v>
      </c>
      <c r="D1422" t="s">
        <v>2012</v>
      </c>
      <c r="E1422" t="s">
        <v>98</v>
      </c>
      <c r="G1422" t="s">
        <v>588</v>
      </c>
      <c r="H1422" t="s">
        <v>589</v>
      </c>
      <c r="I1422" t="s">
        <v>640</v>
      </c>
      <c r="J1422" t="s">
        <v>1967</v>
      </c>
      <c r="K1422" t="s">
        <v>1968</v>
      </c>
      <c r="M1422" t="s">
        <v>207</v>
      </c>
      <c r="N1422">
        <v>1</v>
      </c>
      <c r="O1422">
        <v>1</v>
      </c>
      <c r="P1422">
        <v>407959</v>
      </c>
      <c r="Q1422">
        <v>1820518</v>
      </c>
      <c r="R1422" s="14">
        <v>44987</v>
      </c>
      <c r="S1422" t="s">
        <v>207</v>
      </c>
      <c r="T1422" s="14">
        <v>44995</v>
      </c>
      <c r="U1422" s="16" t="s">
        <v>1872</v>
      </c>
      <c r="V1422" s="16">
        <v>120</v>
      </c>
      <c r="W1422" s="16" t="s">
        <v>2113</v>
      </c>
      <c r="X1422" t="s">
        <v>207</v>
      </c>
      <c r="Y1422" s="16" t="s">
        <v>1873</v>
      </c>
      <c r="Z1422" s="16" t="s">
        <v>204</v>
      </c>
      <c r="AB1422" s="17">
        <f t="shared" si="179"/>
        <v>100</v>
      </c>
      <c r="AC1422" s="13">
        <v>45028</v>
      </c>
      <c r="AD1422">
        <v>100</v>
      </c>
      <c r="AE1422" s="13">
        <v>45028</v>
      </c>
      <c r="AF1422">
        <v>200</v>
      </c>
      <c r="AG1422" s="13">
        <v>45028</v>
      </c>
      <c r="AH1422">
        <v>7</v>
      </c>
      <c r="AI1422" s="13">
        <v>45024</v>
      </c>
      <c r="AJ1422">
        <v>0</v>
      </c>
      <c r="AK1422" s="13">
        <v>45062</v>
      </c>
      <c r="AL1422">
        <v>0</v>
      </c>
      <c r="AM1422" t="s">
        <v>2405</v>
      </c>
      <c r="AN1422" t="s">
        <v>204</v>
      </c>
      <c r="AO1422" s="13">
        <v>45081</v>
      </c>
      <c r="AP1422" s="13">
        <v>45127</v>
      </c>
      <c r="AR1422"/>
      <c r="AS1422">
        <v>7.32</v>
      </c>
      <c r="AT1422" t="s">
        <v>1946</v>
      </c>
    </row>
    <row r="1423" spans="1:46" ht="20.149999999999999" customHeight="1" x14ac:dyDescent="0.35">
      <c r="A1423">
        <v>1422</v>
      </c>
      <c r="B1423" t="s">
        <v>360</v>
      </c>
      <c r="C1423" t="s">
        <v>12151</v>
      </c>
      <c r="D1423" t="s">
        <v>2013</v>
      </c>
      <c r="E1423" t="s">
        <v>98</v>
      </c>
      <c r="G1423" t="s">
        <v>588</v>
      </c>
      <c r="H1423" t="s">
        <v>589</v>
      </c>
      <c r="I1423" t="s">
        <v>640</v>
      </c>
      <c r="J1423" t="s">
        <v>1967</v>
      </c>
      <c r="K1423" t="s">
        <v>1968</v>
      </c>
      <c r="M1423" t="s">
        <v>207</v>
      </c>
      <c r="N1423">
        <v>1</v>
      </c>
      <c r="O1423">
        <v>1</v>
      </c>
      <c r="P1423">
        <v>417757</v>
      </c>
      <c r="Q1423">
        <v>1820980</v>
      </c>
      <c r="R1423" s="14">
        <v>44987</v>
      </c>
      <c r="S1423" t="s">
        <v>207</v>
      </c>
      <c r="T1423" s="14">
        <v>44999</v>
      </c>
      <c r="U1423" s="16" t="s">
        <v>1872</v>
      </c>
      <c r="V1423" s="16">
        <v>120</v>
      </c>
      <c r="W1423" s="16" t="s">
        <v>2113</v>
      </c>
      <c r="X1423" t="s">
        <v>207</v>
      </c>
      <c r="Y1423" s="16" t="s">
        <v>1873</v>
      </c>
      <c r="Z1423" s="16" t="s">
        <v>204</v>
      </c>
      <c r="AB1423" s="17">
        <f t="shared" si="179"/>
        <v>100</v>
      </c>
      <c r="AC1423" s="13">
        <v>45030</v>
      </c>
      <c r="AD1423">
        <v>100</v>
      </c>
      <c r="AE1423" s="13">
        <v>45030</v>
      </c>
      <c r="AF1423">
        <v>200</v>
      </c>
      <c r="AG1423" s="13">
        <v>45030</v>
      </c>
      <c r="AH1423">
        <v>14</v>
      </c>
      <c r="AI1423" s="13">
        <v>45026</v>
      </c>
      <c r="AJ1423">
        <v>0</v>
      </c>
      <c r="AK1423" s="13">
        <v>45062</v>
      </c>
      <c r="AL1423">
        <v>0</v>
      </c>
      <c r="AM1423" t="s">
        <v>2405</v>
      </c>
      <c r="AN1423" t="s">
        <v>204</v>
      </c>
      <c r="AO1423" s="13">
        <v>45095</v>
      </c>
      <c r="AP1423" s="13">
        <v>45122</v>
      </c>
      <c r="AR1423"/>
      <c r="AS1423">
        <v>7.04</v>
      </c>
      <c r="AT1423" t="s">
        <v>1946</v>
      </c>
    </row>
    <row r="1424" spans="1:46" ht="20.149999999999999" customHeight="1" x14ac:dyDescent="0.35">
      <c r="A1424">
        <v>1423</v>
      </c>
      <c r="B1424" t="s">
        <v>360</v>
      </c>
      <c r="C1424" t="s">
        <v>12152</v>
      </c>
      <c r="D1424" t="s">
        <v>2014</v>
      </c>
      <c r="E1424" t="s">
        <v>98</v>
      </c>
      <c r="G1424" t="s">
        <v>588</v>
      </c>
      <c r="H1424" t="s">
        <v>589</v>
      </c>
      <c r="I1424" t="s">
        <v>640</v>
      </c>
      <c r="J1424" t="s">
        <v>1967</v>
      </c>
      <c r="K1424" t="s">
        <v>1968</v>
      </c>
      <c r="M1424" t="s">
        <v>207</v>
      </c>
      <c r="N1424">
        <v>1</v>
      </c>
      <c r="O1424">
        <v>1</v>
      </c>
      <c r="P1424">
        <v>407858</v>
      </c>
      <c r="Q1424">
        <v>1820981</v>
      </c>
      <c r="R1424" s="14">
        <v>44987</v>
      </c>
      <c r="S1424" t="s">
        <v>207</v>
      </c>
      <c r="T1424" s="14">
        <v>44998</v>
      </c>
      <c r="U1424" s="16" t="s">
        <v>1872</v>
      </c>
      <c r="V1424" s="16">
        <v>120</v>
      </c>
      <c r="W1424" s="16" t="s">
        <v>2113</v>
      </c>
      <c r="X1424" t="s">
        <v>207</v>
      </c>
      <c r="Y1424" s="16" t="s">
        <v>1873</v>
      </c>
      <c r="Z1424" s="16" t="s">
        <v>204</v>
      </c>
      <c r="AB1424" s="17">
        <f t="shared" si="179"/>
        <v>100</v>
      </c>
      <c r="AC1424" s="13">
        <v>45031</v>
      </c>
      <c r="AD1424">
        <v>100</v>
      </c>
      <c r="AE1424" s="13">
        <v>45031</v>
      </c>
      <c r="AF1424">
        <v>200</v>
      </c>
      <c r="AG1424" s="13">
        <v>45031</v>
      </c>
      <c r="AH1424">
        <v>7</v>
      </c>
      <c r="AI1424" s="13">
        <v>45027</v>
      </c>
      <c r="AJ1424">
        <v>0</v>
      </c>
      <c r="AK1424" s="13">
        <v>45063</v>
      </c>
      <c r="AL1424">
        <v>0</v>
      </c>
      <c r="AM1424" t="s">
        <v>2405</v>
      </c>
      <c r="AN1424" t="s">
        <v>204</v>
      </c>
      <c r="AO1424" s="13">
        <v>45097</v>
      </c>
      <c r="AP1424" s="13">
        <v>45117</v>
      </c>
      <c r="AR1424"/>
      <c r="AS1424">
        <v>7.36</v>
      </c>
      <c r="AT1424" t="s">
        <v>1946</v>
      </c>
    </row>
    <row r="1425" spans="1:46" ht="20.149999999999999" customHeight="1" x14ac:dyDescent="0.35">
      <c r="A1425">
        <v>1424</v>
      </c>
      <c r="B1425" t="s">
        <v>360</v>
      </c>
      <c r="C1425" t="s">
        <v>12153</v>
      </c>
      <c r="D1425" t="s">
        <v>2015</v>
      </c>
      <c r="E1425" t="s">
        <v>98</v>
      </c>
      <c r="G1425" t="s">
        <v>588</v>
      </c>
      <c r="H1425" t="s">
        <v>589</v>
      </c>
      <c r="I1425" t="s">
        <v>640</v>
      </c>
      <c r="J1425" t="s">
        <v>1967</v>
      </c>
      <c r="K1425" t="s">
        <v>1968</v>
      </c>
      <c r="M1425" t="s">
        <v>207</v>
      </c>
      <c r="N1425">
        <v>1</v>
      </c>
      <c r="O1425">
        <v>1</v>
      </c>
      <c r="P1425">
        <v>417757</v>
      </c>
      <c r="Q1425">
        <v>1820999</v>
      </c>
      <c r="R1425" s="14">
        <v>44987</v>
      </c>
      <c r="S1425" t="s">
        <v>207</v>
      </c>
      <c r="T1425" s="14">
        <v>44997</v>
      </c>
      <c r="U1425" s="16" t="s">
        <v>1872</v>
      </c>
      <c r="V1425" s="16">
        <v>120</v>
      </c>
      <c r="W1425" s="16" t="s">
        <v>2113</v>
      </c>
      <c r="X1425" t="s">
        <v>207</v>
      </c>
      <c r="Y1425" s="16" t="s">
        <v>1873</v>
      </c>
      <c r="Z1425" s="16" t="s">
        <v>204</v>
      </c>
      <c r="AB1425" s="17">
        <f t="shared" si="179"/>
        <v>100</v>
      </c>
      <c r="AC1425" s="13">
        <v>45029</v>
      </c>
      <c r="AD1425">
        <v>100</v>
      </c>
      <c r="AE1425" s="13">
        <v>45029</v>
      </c>
      <c r="AF1425">
        <v>200</v>
      </c>
      <c r="AG1425" s="13">
        <v>45029</v>
      </c>
      <c r="AH1425">
        <v>7</v>
      </c>
      <c r="AI1425" s="13">
        <v>45025</v>
      </c>
      <c r="AJ1425">
        <v>0</v>
      </c>
      <c r="AK1425" s="13">
        <v>45062</v>
      </c>
      <c r="AL1425">
        <v>0</v>
      </c>
      <c r="AM1425" t="s">
        <v>2405</v>
      </c>
      <c r="AN1425" t="s">
        <v>204</v>
      </c>
      <c r="AO1425" s="13">
        <v>45081</v>
      </c>
      <c r="AP1425" s="13">
        <v>45124</v>
      </c>
      <c r="AR1425"/>
      <c r="AS1425">
        <v>6.72</v>
      </c>
      <c r="AT1425" t="s">
        <v>1946</v>
      </c>
    </row>
    <row r="1426" spans="1:46" ht="20.149999999999999" customHeight="1" x14ac:dyDescent="0.35">
      <c r="A1426">
        <v>1425</v>
      </c>
      <c r="B1426" t="s">
        <v>360</v>
      </c>
      <c r="C1426" t="s">
        <v>12154</v>
      </c>
      <c r="D1426" t="s">
        <v>870</v>
      </c>
      <c r="E1426" t="s">
        <v>98</v>
      </c>
      <c r="G1426" t="s">
        <v>588</v>
      </c>
      <c r="H1426" t="s">
        <v>589</v>
      </c>
      <c r="I1426" t="s">
        <v>640</v>
      </c>
      <c r="J1426" t="s">
        <v>1967</v>
      </c>
      <c r="K1426" t="s">
        <v>1968</v>
      </c>
      <c r="M1426" t="s">
        <v>207</v>
      </c>
      <c r="N1426">
        <v>0.5</v>
      </c>
      <c r="O1426">
        <v>0.5</v>
      </c>
      <c r="P1426">
        <v>407859</v>
      </c>
      <c r="Q1426">
        <v>1820090</v>
      </c>
      <c r="R1426" s="14">
        <v>44987</v>
      </c>
      <c r="S1426" t="s">
        <v>207</v>
      </c>
      <c r="T1426" s="14">
        <v>44999</v>
      </c>
      <c r="U1426" s="16" t="s">
        <v>1872</v>
      </c>
      <c r="V1426" s="16">
        <v>70</v>
      </c>
      <c r="W1426" s="16" t="s">
        <v>2113</v>
      </c>
      <c r="X1426" t="s">
        <v>207</v>
      </c>
      <c r="Y1426" s="16" t="s">
        <v>1873</v>
      </c>
      <c r="Z1426" s="16" t="s">
        <v>204</v>
      </c>
      <c r="AB1426" s="17">
        <f t="shared" si="179"/>
        <v>50</v>
      </c>
      <c r="AC1426" s="13">
        <v>45033</v>
      </c>
      <c r="AD1426">
        <v>100</v>
      </c>
      <c r="AE1426" s="13">
        <v>45033</v>
      </c>
      <c r="AF1426">
        <v>200</v>
      </c>
      <c r="AG1426" s="13">
        <v>45033</v>
      </c>
      <c r="AH1426">
        <v>7</v>
      </c>
      <c r="AI1426" s="13">
        <v>45029</v>
      </c>
      <c r="AJ1426">
        <v>0</v>
      </c>
      <c r="AK1426" s="13">
        <v>45063</v>
      </c>
      <c r="AL1426">
        <v>0</v>
      </c>
      <c r="AM1426" t="s">
        <v>2405</v>
      </c>
      <c r="AN1426" t="s">
        <v>204</v>
      </c>
      <c r="AO1426" s="13">
        <v>45101</v>
      </c>
      <c r="AP1426" s="13">
        <v>45115</v>
      </c>
      <c r="AR1426"/>
      <c r="AS1426">
        <v>3.6</v>
      </c>
      <c r="AT1426" t="s">
        <v>1946</v>
      </c>
    </row>
    <row r="1427" spans="1:46" ht="20.149999999999999" customHeight="1" x14ac:dyDescent="0.35">
      <c r="A1427">
        <v>1426</v>
      </c>
      <c r="B1427" t="s">
        <v>360</v>
      </c>
      <c r="C1427" t="s">
        <v>12155</v>
      </c>
      <c r="D1427" t="s">
        <v>2016</v>
      </c>
      <c r="E1427" t="s">
        <v>93</v>
      </c>
      <c r="G1427" t="s">
        <v>588</v>
      </c>
      <c r="H1427" t="s">
        <v>589</v>
      </c>
      <c r="I1427" t="s">
        <v>640</v>
      </c>
      <c r="J1427" t="s">
        <v>1967</v>
      </c>
      <c r="K1427" t="s">
        <v>1968</v>
      </c>
      <c r="M1427" t="s">
        <v>207</v>
      </c>
      <c r="N1427">
        <v>1</v>
      </c>
      <c r="O1427">
        <v>1</v>
      </c>
      <c r="P1427">
        <v>407156</v>
      </c>
      <c r="Q1427">
        <v>1820270</v>
      </c>
      <c r="R1427" s="14">
        <v>44987</v>
      </c>
      <c r="S1427" t="s">
        <v>207</v>
      </c>
      <c r="T1427" s="14">
        <v>44999</v>
      </c>
      <c r="U1427" s="16" t="s">
        <v>1872</v>
      </c>
      <c r="V1427" s="16">
        <v>120</v>
      </c>
      <c r="W1427" s="16" t="s">
        <v>2113</v>
      </c>
      <c r="X1427" t="s">
        <v>207</v>
      </c>
      <c r="Y1427" s="16" t="s">
        <v>1873</v>
      </c>
      <c r="Z1427" s="16" t="s">
        <v>204</v>
      </c>
      <c r="AB1427" s="17">
        <f t="shared" si="179"/>
        <v>100</v>
      </c>
      <c r="AC1427" s="13">
        <v>45032</v>
      </c>
      <c r="AD1427">
        <v>50</v>
      </c>
      <c r="AE1427" s="13">
        <v>45032</v>
      </c>
      <c r="AF1427">
        <v>100</v>
      </c>
      <c r="AG1427" s="13">
        <v>45032</v>
      </c>
      <c r="AH1427">
        <v>4</v>
      </c>
      <c r="AI1427" s="13">
        <v>45028</v>
      </c>
      <c r="AJ1427">
        <v>0</v>
      </c>
      <c r="AK1427" s="13">
        <v>45064</v>
      </c>
      <c r="AL1427">
        <v>0</v>
      </c>
      <c r="AM1427" t="s">
        <v>2405</v>
      </c>
      <c r="AN1427" t="s">
        <v>204</v>
      </c>
      <c r="AO1427" s="13">
        <v>45080</v>
      </c>
      <c r="AP1427" s="13">
        <v>45129</v>
      </c>
      <c r="AR1427"/>
      <c r="AS1427">
        <v>7.2</v>
      </c>
      <c r="AT1427" t="s">
        <v>1946</v>
      </c>
    </row>
    <row r="1428" spans="1:46" ht="20.149999999999999" customHeight="1" x14ac:dyDescent="0.35">
      <c r="A1428">
        <v>1427</v>
      </c>
      <c r="B1428" t="s">
        <v>360</v>
      </c>
      <c r="C1428" t="s">
        <v>12156</v>
      </c>
      <c r="D1428" t="s">
        <v>2017</v>
      </c>
      <c r="E1428" t="s">
        <v>98</v>
      </c>
      <c r="G1428" t="s">
        <v>588</v>
      </c>
      <c r="H1428" t="s">
        <v>589</v>
      </c>
      <c r="I1428" t="s">
        <v>640</v>
      </c>
      <c r="J1428" t="s">
        <v>1967</v>
      </c>
      <c r="K1428" t="s">
        <v>1968</v>
      </c>
      <c r="M1428" t="s">
        <v>207</v>
      </c>
      <c r="N1428">
        <v>1</v>
      </c>
      <c r="O1428">
        <v>1</v>
      </c>
      <c r="P1428">
        <v>417059</v>
      </c>
      <c r="Q1428">
        <v>1820299</v>
      </c>
      <c r="R1428" s="14">
        <v>44991</v>
      </c>
      <c r="S1428" t="s">
        <v>207</v>
      </c>
      <c r="T1428" s="14">
        <v>45003</v>
      </c>
      <c r="U1428" s="16" t="s">
        <v>1872</v>
      </c>
      <c r="V1428" s="16">
        <v>120</v>
      </c>
      <c r="W1428" s="16" t="s">
        <v>2113</v>
      </c>
      <c r="X1428" t="s">
        <v>207</v>
      </c>
      <c r="Y1428" s="16" t="s">
        <v>1873</v>
      </c>
      <c r="Z1428" s="16" t="s">
        <v>204</v>
      </c>
      <c r="AB1428" s="17">
        <f t="shared" si="179"/>
        <v>100</v>
      </c>
      <c r="AC1428" s="13">
        <v>45035</v>
      </c>
      <c r="AD1428">
        <v>100</v>
      </c>
      <c r="AE1428" s="13">
        <v>45035</v>
      </c>
      <c r="AF1428">
        <v>200</v>
      </c>
      <c r="AG1428" s="13">
        <v>45035</v>
      </c>
      <c r="AH1428">
        <v>7</v>
      </c>
      <c r="AI1428" s="13">
        <v>45030</v>
      </c>
      <c r="AJ1428">
        <v>0</v>
      </c>
      <c r="AK1428" s="13">
        <v>45064</v>
      </c>
      <c r="AL1428">
        <v>0</v>
      </c>
      <c r="AM1428" t="s">
        <v>2405</v>
      </c>
      <c r="AN1428" t="s">
        <v>204</v>
      </c>
      <c r="AO1428" s="13">
        <v>45078</v>
      </c>
      <c r="AP1428" s="13">
        <v>45129</v>
      </c>
      <c r="AR1428"/>
      <c r="AS1428">
        <v>7.44</v>
      </c>
      <c r="AT1428" t="s">
        <v>1946</v>
      </c>
    </row>
    <row r="1429" spans="1:46" ht="20.149999999999999" customHeight="1" x14ac:dyDescent="0.35">
      <c r="A1429">
        <v>1428</v>
      </c>
      <c r="B1429" t="s">
        <v>360</v>
      </c>
      <c r="C1429" t="s">
        <v>12157</v>
      </c>
      <c r="D1429" t="s">
        <v>2018</v>
      </c>
      <c r="E1429" t="s">
        <v>98</v>
      </c>
      <c r="G1429" t="s">
        <v>588</v>
      </c>
      <c r="H1429" t="s">
        <v>589</v>
      </c>
      <c r="I1429" t="s">
        <v>640</v>
      </c>
      <c r="J1429" t="s">
        <v>1967</v>
      </c>
      <c r="K1429" t="s">
        <v>1968</v>
      </c>
      <c r="M1429" t="s">
        <v>207</v>
      </c>
      <c r="N1429">
        <v>3</v>
      </c>
      <c r="O1429">
        <v>3</v>
      </c>
      <c r="P1429">
        <v>407257</v>
      </c>
      <c r="Q1429">
        <v>1820130</v>
      </c>
      <c r="R1429" s="14">
        <v>44991</v>
      </c>
      <c r="S1429" t="s">
        <v>207</v>
      </c>
      <c r="T1429" s="14">
        <v>45003</v>
      </c>
      <c r="U1429" s="16" t="s">
        <v>1872</v>
      </c>
      <c r="V1429" s="16">
        <v>360</v>
      </c>
      <c r="W1429" s="16" t="s">
        <v>2113</v>
      </c>
      <c r="X1429" t="s">
        <v>207</v>
      </c>
      <c r="Y1429" s="16" t="s">
        <v>1873</v>
      </c>
      <c r="Z1429" s="16" t="s">
        <v>204</v>
      </c>
      <c r="AB1429" s="17">
        <f t="shared" si="179"/>
        <v>300</v>
      </c>
      <c r="AC1429" s="13">
        <v>45036</v>
      </c>
      <c r="AD1429">
        <v>100</v>
      </c>
      <c r="AE1429" s="13">
        <v>45036</v>
      </c>
      <c r="AF1429">
        <v>200</v>
      </c>
      <c r="AG1429" s="13">
        <v>45036</v>
      </c>
      <c r="AH1429">
        <v>7</v>
      </c>
      <c r="AI1429" s="13">
        <v>45031</v>
      </c>
      <c r="AJ1429">
        <v>0</v>
      </c>
      <c r="AK1429" s="13">
        <v>45068</v>
      </c>
      <c r="AL1429">
        <v>0</v>
      </c>
      <c r="AM1429" t="s">
        <v>2405</v>
      </c>
      <c r="AN1429" t="s">
        <v>204</v>
      </c>
      <c r="AO1429" s="13">
        <v>45083</v>
      </c>
      <c r="AP1429" s="13">
        <v>45108</v>
      </c>
      <c r="AR1429"/>
      <c r="AS1429">
        <v>21.12</v>
      </c>
      <c r="AT1429" t="s">
        <v>1946</v>
      </c>
    </row>
    <row r="1430" spans="1:46" ht="20.149999999999999" customHeight="1" x14ac:dyDescent="0.35">
      <c r="A1430">
        <v>1429</v>
      </c>
      <c r="B1430" t="s">
        <v>360</v>
      </c>
      <c r="C1430" t="s">
        <v>12158</v>
      </c>
      <c r="D1430" t="s">
        <v>2019</v>
      </c>
      <c r="E1430" t="s">
        <v>98</v>
      </c>
      <c r="G1430" t="s">
        <v>588</v>
      </c>
      <c r="H1430" t="s">
        <v>589</v>
      </c>
      <c r="I1430" t="s">
        <v>640</v>
      </c>
      <c r="J1430" t="s">
        <v>1967</v>
      </c>
      <c r="K1430" t="s">
        <v>1968</v>
      </c>
      <c r="M1430" t="s">
        <v>207</v>
      </c>
      <c r="N1430">
        <v>3</v>
      </c>
      <c r="O1430">
        <v>3</v>
      </c>
      <c r="P1430">
        <v>407559</v>
      </c>
      <c r="Q1430">
        <v>1820185</v>
      </c>
      <c r="R1430" s="14">
        <v>44991</v>
      </c>
      <c r="S1430" t="s">
        <v>207</v>
      </c>
      <c r="T1430" s="14">
        <v>45003</v>
      </c>
      <c r="U1430" s="16" t="s">
        <v>1872</v>
      </c>
      <c r="V1430" s="16">
        <v>360</v>
      </c>
      <c r="W1430" s="16" t="s">
        <v>2113</v>
      </c>
      <c r="X1430" t="s">
        <v>207</v>
      </c>
      <c r="Y1430" s="16" t="s">
        <v>1873</v>
      </c>
      <c r="Z1430" s="16" t="s">
        <v>204</v>
      </c>
      <c r="AB1430" s="17">
        <f t="shared" si="179"/>
        <v>300</v>
      </c>
      <c r="AC1430" s="13">
        <v>45036</v>
      </c>
      <c r="AD1430">
        <v>300</v>
      </c>
      <c r="AE1430" s="13">
        <v>45036</v>
      </c>
      <c r="AF1430">
        <v>450</v>
      </c>
      <c r="AG1430" s="13">
        <v>45036</v>
      </c>
      <c r="AH1430">
        <v>21</v>
      </c>
      <c r="AI1430" s="13">
        <v>45031</v>
      </c>
      <c r="AJ1430">
        <v>0</v>
      </c>
      <c r="AK1430" s="13">
        <v>45069</v>
      </c>
      <c r="AL1430">
        <v>0</v>
      </c>
      <c r="AM1430" t="s">
        <v>2405</v>
      </c>
      <c r="AN1430" t="s">
        <v>204</v>
      </c>
      <c r="AO1430" s="13">
        <v>45087</v>
      </c>
      <c r="AP1430" s="13">
        <v>45132</v>
      </c>
      <c r="AR1430"/>
      <c r="AS1430">
        <v>21.36</v>
      </c>
      <c r="AT1430" t="s">
        <v>1946</v>
      </c>
    </row>
    <row r="1431" spans="1:46" ht="20.149999999999999" customHeight="1" x14ac:dyDescent="0.35">
      <c r="A1431">
        <v>1430</v>
      </c>
      <c r="B1431" t="s">
        <v>360</v>
      </c>
      <c r="C1431" t="s">
        <v>12159</v>
      </c>
      <c r="D1431" t="s">
        <v>868</v>
      </c>
      <c r="E1431" t="s">
        <v>93</v>
      </c>
      <c r="G1431" t="s">
        <v>588</v>
      </c>
      <c r="H1431" t="s">
        <v>589</v>
      </c>
      <c r="I1431" t="s">
        <v>640</v>
      </c>
      <c r="J1431" t="s">
        <v>1967</v>
      </c>
      <c r="K1431" t="s">
        <v>1968</v>
      </c>
      <c r="M1431" t="s">
        <v>207</v>
      </c>
      <c r="N1431">
        <v>1</v>
      </c>
      <c r="O1431">
        <v>1</v>
      </c>
      <c r="P1431">
        <v>417258</v>
      </c>
      <c r="Q1431">
        <v>1820328</v>
      </c>
      <c r="R1431" s="14">
        <v>44991</v>
      </c>
      <c r="S1431" t="s">
        <v>207</v>
      </c>
      <c r="T1431" s="14">
        <v>45003</v>
      </c>
      <c r="U1431" s="16" t="s">
        <v>1872</v>
      </c>
      <c r="V1431" s="16">
        <v>120</v>
      </c>
      <c r="W1431" s="16" t="s">
        <v>2113</v>
      </c>
      <c r="X1431" t="s">
        <v>207</v>
      </c>
      <c r="Y1431" s="16" t="s">
        <v>1873</v>
      </c>
      <c r="Z1431" s="16" t="s">
        <v>204</v>
      </c>
      <c r="AB1431" s="17">
        <f t="shared" si="179"/>
        <v>100</v>
      </c>
      <c r="AC1431" s="13">
        <v>45033</v>
      </c>
      <c r="AD1431">
        <v>100</v>
      </c>
      <c r="AE1431" s="13">
        <v>45033</v>
      </c>
      <c r="AF1431">
        <v>200</v>
      </c>
      <c r="AG1431" s="13">
        <v>45033</v>
      </c>
      <c r="AH1431">
        <v>7</v>
      </c>
      <c r="AI1431" s="13">
        <v>45029</v>
      </c>
      <c r="AJ1431">
        <v>0</v>
      </c>
      <c r="AK1431" s="13">
        <v>45066</v>
      </c>
      <c r="AL1431">
        <v>0</v>
      </c>
      <c r="AM1431" t="s">
        <v>2405</v>
      </c>
      <c r="AN1431" t="s">
        <v>204</v>
      </c>
      <c r="AO1431" s="13">
        <v>45089</v>
      </c>
      <c r="AP1431" s="13">
        <v>45127</v>
      </c>
      <c r="AR1431"/>
      <c r="AS1431">
        <v>7.52</v>
      </c>
      <c r="AT1431" t="s">
        <v>1946</v>
      </c>
    </row>
    <row r="1432" spans="1:46" ht="20.149999999999999" customHeight="1" x14ac:dyDescent="0.35">
      <c r="A1432">
        <v>1431</v>
      </c>
      <c r="B1432" t="s">
        <v>360</v>
      </c>
      <c r="C1432" t="s">
        <v>12160</v>
      </c>
      <c r="D1432" t="s">
        <v>2020</v>
      </c>
      <c r="E1432" t="s">
        <v>93</v>
      </c>
      <c r="G1432" t="s">
        <v>588</v>
      </c>
      <c r="H1432" t="s">
        <v>589</v>
      </c>
      <c r="I1432" t="s">
        <v>640</v>
      </c>
      <c r="J1432" t="s">
        <v>1967</v>
      </c>
      <c r="K1432" t="s">
        <v>1968</v>
      </c>
      <c r="M1432" t="s">
        <v>207</v>
      </c>
      <c r="N1432">
        <v>0.5</v>
      </c>
      <c r="O1432">
        <v>0.51</v>
      </c>
      <c r="P1432">
        <v>407355</v>
      </c>
      <c r="Q1432">
        <v>1820270</v>
      </c>
      <c r="R1432" s="14">
        <v>44991</v>
      </c>
      <c r="S1432" t="s">
        <v>207</v>
      </c>
      <c r="T1432" s="14">
        <v>45001</v>
      </c>
      <c r="U1432" s="16" t="s">
        <v>1872</v>
      </c>
      <c r="V1432" s="16">
        <v>70</v>
      </c>
      <c r="W1432" s="16" t="s">
        <v>2113</v>
      </c>
      <c r="X1432" t="s">
        <v>207</v>
      </c>
      <c r="Y1432" s="16" t="s">
        <v>1873</v>
      </c>
      <c r="Z1432" s="16" t="s">
        <v>204</v>
      </c>
      <c r="AB1432" s="17">
        <f t="shared" si="179"/>
        <v>50</v>
      </c>
      <c r="AC1432" s="13">
        <v>45032</v>
      </c>
      <c r="AD1432">
        <v>50</v>
      </c>
      <c r="AE1432" s="13">
        <v>45032</v>
      </c>
      <c r="AF1432">
        <v>100</v>
      </c>
      <c r="AG1432" s="13">
        <v>45032</v>
      </c>
      <c r="AH1432">
        <v>4</v>
      </c>
      <c r="AI1432" s="13">
        <v>45028</v>
      </c>
      <c r="AJ1432">
        <v>0</v>
      </c>
      <c r="AK1432" s="13">
        <v>45067</v>
      </c>
      <c r="AL1432">
        <v>0</v>
      </c>
      <c r="AM1432" t="s">
        <v>2405</v>
      </c>
      <c r="AN1432" t="s">
        <v>204</v>
      </c>
      <c r="AO1432" s="13">
        <v>45089</v>
      </c>
      <c r="AP1432" s="13">
        <v>45130</v>
      </c>
      <c r="AR1432"/>
      <c r="AS1432">
        <v>3.6</v>
      </c>
      <c r="AT1432" t="s">
        <v>1946</v>
      </c>
    </row>
    <row r="1433" spans="1:46" ht="20.149999999999999" customHeight="1" x14ac:dyDescent="0.35">
      <c r="A1433">
        <v>1432</v>
      </c>
      <c r="B1433" t="s">
        <v>360</v>
      </c>
      <c r="C1433" t="s">
        <v>12161</v>
      </c>
      <c r="D1433" t="s">
        <v>2021</v>
      </c>
      <c r="E1433" t="s">
        <v>98</v>
      </c>
      <c r="G1433" t="s">
        <v>588</v>
      </c>
      <c r="H1433" t="s">
        <v>589</v>
      </c>
      <c r="I1433" t="s">
        <v>640</v>
      </c>
      <c r="J1433" t="s">
        <v>1967</v>
      </c>
      <c r="K1433" t="s">
        <v>1968</v>
      </c>
      <c r="M1433" t="s">
        <v>207</v>
      </c>
      <c r="N1433">
        <v>3</v>
      </c>
      <c r="O1433">
        <v>3</v>
      </c>
      <c r="P1433">
        <v>407965</v>
      </c>
      <c r="Q1433">
        <v>1820221</v>
      </c>
      <c r="R1433" s="14">
        <v>44991</v>
      </c>
      <c r="S1433" t="s">
        <v>207</v>
      </c>
      <c r="T1433" s="14">
        <v>45001</v>
      </c>
      <c r="U1433" s="16" t="s">
        <v>1872</v>
      </c>
      <c r="V1433" s="16">
        <v>360</v>
      </c>
      <c r="W1433" s="16" t="s">
        <v>2113</v>
      </c>
      <c r="X1433" t="s">
        <v>207</v>
      </c>
      <c r="Y1433" s="16" t="s">
        <v>1873</v>
      </c>
      <c r="Z1433" s="16" t="s">
        <v>204</v>
      </c>
      <c r="AB1433" s="17">
        <f t="shared" si="179"/>
        <v>300</v>
      </c>
      <c r="AC1433" s="13">
        <v>45034</v>
      </c>
      <c r="AD1433">
        <v>300</v>
      </c>
      <c r="AE1433" s="13">
        <v>45034</v>
      </c>
      <c r="AF1433">
        <v>450</v>
      </c>
      <c r="AG1433" s="13">
        <v>45034</v>
      </c>
      <c r="AH1433">
        <v>21</v>
      </c>
      <c r="AI1433" s="13" t="s">
        <v>2022</v>
      </c>
      <c r="AJ1433">
        <v>0</v>
      </c>
      <c r="AK1433" s="13">
        <v>45065</v>
      </c>
      <c r="AL1433">
        <v>0</v>
      </c>
      <c r="AM1433" t="s">
        <v>2405</v>
      </c>
      <c r="AN1433" t="s">
        <v>204</v>
      </c>
      <c r="AO1433" s="13">
        <v>45086</v>
      </c>
      <c r="AP1433" s="13">
        <v>45129</v>
      </c>
      <c r="AR1433"/>
      <c r="AS1433">
        <v>21.6</v>
      </c>
      <c r="AT1433" t="s">
        <v>1946</v>
      </c>
    </row>
    <row r="1434" spans="1:46" ht="20.149999999999999" customHeight="1" x14ac:dyDescent="0.35">
      <c r="A1434">
        <v>1433</v>
      </c>
      <c r="B1434" t="s">
        <v>360</v>
      </c>
      <c r="C1434" t="s">
        <v>12162</v>
      </c>
      <c r="D1434" t="s">
        <v>2023</v>
      </c>
      <c r="E1434" t="s">
        <v>98</v>
      </c>
      <c r="G1434" t="s">
        <v>588</v>
      </c>
      <c r="H1434" t="s">
        <v>589</v>
      </c>
      <c r="I1434" t="s">
        <v>640</v>
      </c>
      <c r="J1434" t="s">
        <v>1967</v>
      </c>
      <c r="K1434" t="s">
        <v>1968</v>
      </c>
      <c r="M1434" t="s">
        <v>207</v>
      </c>
      <c r="N1434">
        <v>3</v>
      </c>
      <c r="O1434">
        <v>3</v>
      </c>
      <c r="P1434">
        <v>417862</v>
      </c>
      <c r="Q1434">
        <v>1820020</v>
      </c>
      <c r="R1434" s="14">
        <v>44991</v>
      </c>
      <c r="S1434" t="s">
        <v>207</v>
      </c>
      <c r="T1434" s="14">
        <v>44999</v>
      </c>
      <c r="U1434" s="16" t="s">
        <v>1872</v>
      </c>
      <c r="V1434" s="16">
        <v>360</v>
      </c>
      <c r="W1434" s="16" t="s">
        <v>2113</v>
      </c>
      <c r="X1434" t="s">
        <v>207</v>
      </c>
      <c r="Y1434" s="16" t="s">
        <v>1873</v>
      </c>
      <c r="Z1434" s="16" t="s">
        <v>204</v>
      </c>
      <c r="AB1434" s="17">
        <f t="shared" si="179"/>
        <v>300</v>
      </c>
      <c r="AC1434" s="13">
        <v>45032</v>
      </c>
      <c r="AD1434">
        <v>300</v>
      </c>
      <c r="AE1434" s="13">
        <v>45032</v>
      </c>
      <c r="AF1434">
        <v>450</v>
      </c>
      <c r="AG1434" s="13">
        <v>45032</v>
      </c>
      <c r="AH1434">
        <v>21</v>
      </c>
      <c r="AI1434" s="13">
        <v>45028</v>
      </c>
      <c r="AJ1434">
        <v>0</v>
      </c>
      <c r="AK1434" s="13">
        <v>45066</v>
      </c>
      <c r="AL1434">
        <v>0</v>
      </c>
      <c r="AM1434" t="s">
        <v>2405</v>
      </c>
      <c r="AN1434" t="s">
        <v>204</v>
      </c>
      <c r="AO1434" s="13">
        <v>45082</v>
      </c>
      <c r="AP1434" s="13">
        <v>45122</v>
      </c>
      <c r="AR1434"/>
      <c r="AS1434">
        <v>21.12</v>
      </c>
      <c r="AT1434" t="s">
        <v>1946</v>
      </c>
    </row>
    <row r="1435" spans="1:46" ht="20.149999999999999" customHeight="1" x14ac:dyDescent="0.35">
      <c r="A1435">
        <v>1434</v>
      </c>
      <c r="B1435" t="s">
        <v>360</v>
      </c>
      <c r="C1435" t="s">
        <v>12163</v>
      </c>
      <c r="D1435" t="s">
        <v>961</v>
      </c>
      <c r="E1435" t="s">
        <v>93</v>
      </c>
      <c r="G1435" t="s">
        <v>588</v>
      </c>
      <c r="H1435" t="s">
        <v>589</v>
      </c>
      <c r="I1435" t="s">
        <v>640</v>
      </c>
      <c r="J1435" t="s">
        <v>1967</v>
      </c>
      <c r="K1435" t="s">
        <v>1968</v>
      </c>
      <c r="M1435" t="s">
        <v>207</v>
      </c>
      <c r="N1435">
        <v>1</v>
      </c>
      <c r="O1435">
        <v>1</v>
      </c>
      <c r="P1435">
        <v>417759</v>
      </c>
      <c r="Q1435">
        <v>1820222</v>
      </c>
      <c r="R1435" s="14">
        <v>44991</v>
      </c>
      <c r="S1435" t="s">
        <v>207</v>
      </c>
      <c r="T1435" s="14">
        <v>44998</v>
      </c>
      <c r="U1435" s="16" t="s">
        <v>1872</v>
      </c>
      <c r="V1435" s="16">
        <v>120</v>
      </c>
      <c r="W1435" s="16" t="s">
        <v>2113</v>
      </c>
      <c r="X1435" t="s">
        <v>207</v>
      </c>
      <c r="Y1435" s="16" t="s">
        <v>1873</v>
      </c>
      <c r="Z1435" s="16" t="s">
        <v>204</v>
      </c>
      <c r="AB1435" s="17">
        <f t="shared" si="179"/>
        <v>100</v>
      </c>
      <c r="AC1435" s="13">
        <v>45031</v>
      </c>
      <c r="AD1435">
        <v>100</v>
      </c>
      <c r="AE1435" s="13">
        <v>45031</v>
      </c>
      <c r="AF1435">
        <v>200</v>
      </c>
      <c r="AG1435" s="13">
        <v>45031</v>
      </c>
      <c r="AH1435">
        <v>7</v>
      </c>
      <c r="AI1435" s="13">
        <v>45027</v>
      </c>
      <c r="AJ1435">
        <v>0</v>
      </c>
      <c r="AK1435" s="13">
        <v>45064</v>
      </c>
      <c r="AL1435">
        <v>0</v>
      </c>
      <c r="AM1435" t="s">
        <v>2405</v>
      </c>
      <c r="AN1435" t="s">
        <v>204</v>
      </c>
      <c r="AO1435" s="13">
        <v>45099</v>
      </c>
      <c r="AP1435" s="13">
        <v>45123</v>
      </c>
      <c r="AR1435"/>
      <c r="AS1435">
        <v>7.2</v>
      </c>
      <c r="AT1435" t="s">
        <v>1946</v>
      </c>
    </row>
    <row r="1436" spans="1:46" ht="20.149999999999999" customHeight="1" x14ac:dyDescent="0.35">
      <c r="A1436">
        <v>1435</v>
      </c>
      <c r="B1436" t="s">
        <v>360</v>
      </c>
      <c r="C1436" t="s">
        <v>12164</v>
      </c>
      <c r="D1436" t="s">
        <v>931</v>
      </c>
      <c r="E1436" t="s">
        <v>93</v>
      </c>
      <c r="G1436" t="s">
        <v>588</v>
      </c>
      <c r="H1436" t="s">
        <v>589</v>
      </c>
      <c r="I1436" t="s">
        <v>640</v>
      </c>
      <c r="J1436" t="s">
        <v>1967</v>
      </c>
      <c r="K1436" t="s">
        <v>1968</v>
      </c>
      <c r="M1436" t="s">
        <v>207</v>
      </c>
      <c r="N1436">
        <v>0.6</v>
      </c>
      <c r="O1436">
        <v>0.6</v>
      </c>
      <c r="P1436">
        <v>407257</v>
      </c>
      <c r="Q1436">
        <v>1820187</v>
      </c>
      <c r="R1436" s="14">
        <v>44991</v>
      </c>
      <c r="S1436" t="s">
        <v>207</v>
      </c>
      <c r="T1436" s="14">
        <v>45001</v>
      </c>
      <c r="U1436" s="16" t="s">
        <v>1872</v>
      </c>
      <c r="V1436" s="16">
        <v>70</v>
      </c>
      <c r="W1436" s="16" t="s">
        <v>2113</v>
      </c>
      <c r="X1436" t="s">
        <v>207</v>
      </c>
      <c r="Y1436" s="16" t="s">
        <v>1873</v>
      </c>
      <c r="Z1436" s="16" t="s">
        <v>204</v>
      </c>
      <c r="AB1436" s="17">
        <f t="shared" si="179"/>
        <v>60</v>
      </c>
      <c r="AC1436" s="13">
        <v>45035</v>
      </c>
      <c r="AD1436">
        <v>50</v>
      </c>
      <c r="AE1436" s="13">
        <v>45035</v>
      </c>
      <c r="AF1436">
        <v>100</v>
      </c>
      <c r="AG1436" s="13">
        <v>45035</v>
      </c>
      <c r="AH1436">
        <v>4</v>
      </c>
      <c r="AI1436" s="13">
        <v>45030</v>
      </c>
      <c r="AJ1436">
        <v>0</v>
      </c>
      <c r="AK1436" s="13">
        <v>45066</v>
      </c>
      <c r="AL1436">
        <v>0</v>
      </c>
      <c r="AM1436" t="s">
        <v>2405</v>
      </c>
      <c r="AN1436" t="s">
        <v>204</v>
      </c>
      <c r="AO1436" s="13">
        <v>45099</v>
      </c>
      <c r="AP1436" s="13">
        <v>45123</v>
      </c>
      <c r="AR1436"/>
      <c r="AS1436">
        <v>4.4000000000000004</v>
      </c>
      <c r="AT1436" t="s">
        <v>1946</v>
      </c>
    </row>
    <row r="1437" spans="1:46" ht="20.149999999999999" customHeight="1" x14ac:dyDescent="0.35">
      <c r="A1437">
        <v>1436</v>
      </c>
      <c r="B1437" t="s">
        <v>360</v>
      </c>
      <c r="C1437" t="s">
        <v>12165</v>
      </c>
      <c r="D1437" t="s">
        <v>2024</v>
      </c>
      <c r="E1437" t="s">
        <v>98</v>
      </c>
      <c r="G1437" t="s">
        <v>588</v>
      </c>
      <c r="H1437" t="s">
        <v>589</v>
      </c>
      <c r="I1437" t="s">
        <v>640</v>
      </c>
      <c r="J1437" t="s">
        <v>1967</v>
      </c>
      <c r="K1437" t="s">
        <v>1968</v>
      </c>
      <c r="M1437" t="s">
        <v>207</v>
      </c>
      <c r="N1437">
        <v>1</v>
      </c>
      <c r="O1437">
        <v>1</v>
      </c>
      <c r="P1437">
        <v>417758</v>
      </c>
      <c r="Q1437">
        <v>1820348</v>
      </c>
      <c r="R1437" s="14">
        <v>44998</v>
      </c>
      <c r="S1437" t="s">
        <v>207</v>
      </c>
      <c r="T1437" s="14">
        <v>45005</v>
      </c>
      <c r="U1437" s="16" t="s">
        <v>1872</v>
      </c>
      <c r="V1437" s="16">
        <v>120</v>
      </c>
      <c r="W1437" s="16" t="s">
        <v>2113</v>
      </c>
      <c r="X1437" t="s">
        <v>207</v>
      </c>
      <c r="Y1437" s="16" t="s">
        <v>1873</v>
      </c>
      <c r="Z1437" s="16" t="s">
        <v>204</v>
      </c>
      <c r="AB1437" s="17">
        <f t="shared" si="179"/>
        <v>100</v>
      </c>
      <c r="AC1437" s="13">
        <v>45038</v>
      </c>
      <c r="AD1437">
        <v>100</v>
      </c>
      <c r="AE1437" s="13">
        <v>45038</v>
      </c>
      <c r="AF1437">
        <v>200</v>
      </c>
      <c r="AG1437" s="13">
        <v>45038</v>
      </c>
      <c r="AH1437">
        <v>7</v>
      </c>
      <c r="AI1437" s="13">
        <v>45034</v>
      </c>
      <c r="AJ1437">
        <v>0</v>
      </c>
      <c r="AK1437" s="13">
        <v>45066</v>
      </c>
      <c r="AL1437">
        <v>0</v>
      </c>
      <c r="AM1437" t="s">
        <v>2405</v>
      </c>
      <c r="AN1437" t="s">
        <v>204</v>
      </c>
      <c r="AO1437" s="13">
        <v>45084</v>
      </c>
      <c r="AP1437" s="13">
        <v>45125</v>
      </c>
      <c r="AR1437"/>
      <c r="AS1437">
        <v>7.6</v>
      </c>
      <c r="AT1437" t="s">
        <v>1946</v>
      </c>
    </row>
    <row r="1438" spans="1:46" ht="20.149999999999999" customHeight="1" x14ac:dyDescent="0.35">
      <c r="A1438">
        <v>1437</v>
      </c>
      <c r="B1438" t="s">
        <v>360</v>
      </c>
      <c r="C1438" t="s">
        <v>12166</v>
      </c>
      <c r="D1438" t="s">
        <v>2025</v>
      </c>
      <c r="E1438" t="s">
        <v>98</v>
      </c>
      <c r="G1438" t="s">
        <v>588</v>
      </c>
      <c r="H1438" t="s">
        <v>589</v>
      </c>
      <c r="I1438" t="s">
        <v>640</v>
      </c>
      <c r="J1438" t="s">
        <v>1967</v>
      </c>
      <c r="K1438" t="s">
        <v>1968</v>
      </c>
      <c r="M1438" t="s">
        <v>207</v>
      </c>
      <c r="N1438">
        <v>4</v>
      </c>
      <c r="O1438">
        <v>4.01</v>
      </c>
      <c r="P1438">
        <v>407967</v>
      </c>
      <c r="Q1438">
        <v>1820266</v>
      </c>
      <c r="R1438" s="14">
        <v>44998</v>
      </c>
      <c r="S1438" t="s">
        <v>207</v>
      </c>
      <c r="T1438" s="14">
        <v>45006</v>
      </c>
      <c r="U1438" s="16" t="s">
        <v>1872</v>
      </c>
      <c r="V1438" s="16">
        <v>480</v>
      </c>
      <c r="W1438" s="16" t="s">
        <v>2113</v>
      </c>
      <c r="X1438" t="s">
        <v>207</v>
      </c>
      <c r="Y1438" s="16" t="s">
        <v>1873</v>
      </c>
      <c r="Z1438" s="16" t="s">
        <v>204</v>
      </c>
      <c r="AB1438" s="17">
        <f t="shared" si="179"/>
        <v>400</v>
      </c>
      <c r="AC1438" s="13">
        <v>45039</v>
      </c>
      <c r="AD1438">
        <v>200</v>
      </c>
      <c r="AE1438" s="13">
        <v>45039</v>
      </c>
      <c r="AF1438">
        <v>800</v>
      </c>
      <c r="AG1438" s="13">
        <v>45039</v>
      </c>
      <c r="AH1438">
        <v>28</v>
      </c>
      <c r="AI1438" s="13">
        <v>45035</v>
      </c>
      <c r="AJ1438">
        <v>0</v>
      </c>
      <c r="AK1438" s="13">
        <v>45068</v>
      </c>
      <c r="AL1438">
        <v>0</v>
      </c>
      <c r="AM1438" t="s">
        <v>2405</v>
      </c>
      <c r="AN1438" t="s">
        <v>204</v>
      </c>
      <c r="AO1438" s="13">
        <v>45082</v>
      </c>
      <c r="AP1438" s="13">
        <v>45125</v>
      </c>
      <c r="AR1438"/>
      <c r="AS1438">
        <v>28.48</v>
      </c>
      <c r="AT1438" t="s">
        <v>1946</v>
      </c>
    </row>
    <row r="1439" spans="1:46" ht="20.149999999999999" customHeight="1" x14ac:dyDescent="0.35">
      <c r="A1439">
        <v>1438</v>
      </c>
      <c r="B1439" t="s">
        <v>360</v>
      </c>
      <c r="C1439" t="s">
        <v>12167</v>
      </c>
      <c r="D1439" t="s">
        <v>2026</v>
      </c>
      <c r="E1439" t="s">
        <v>98</v>
      </c>
      <c r="G1439" t="s">
        <v>588</v>
      </c>
      <c r="H1439" t="s">
        <v>589</v>
      </c>
      <c r="I1439" t="s">
        <v>640</v>
      </c>
      <c r="J1439" t="s">
        <v>1967</v>
      </c>
      <c r="K1439" t="s">
        <v>1968</v>
      </c>
      <c r="M1439" t="s">
        <v>207</v>
      </c>
      <c r="N1439">
        <v>2.14</v>
      </c>
      <c r="O1439">
        <v>2.15</v>
      </c>
      <c r="P1439">
        <v>407059</v>
      </c>
      <c r="Q1439">
        <v>1820410</v>
      </c>
      <c r="R1439" s="14">
        <v>44998</v>
      </c>
      <c r="S1439" t="s">
        <v>207</v>
      </c>
      <c r="T1439" s="14">
        <v>45006</v>
      </c>
      <c r="U1439" s="16" t="s">
        <v>1872</v>
      </c>
      <c r="V1439" s="16">
        <v>280</v>
      </c>
      <c r="W1439" s="16" t="s">
        <v>2113</v>
      </c>
      <c r="X1439" t="s">
        <v>207</v>
      </c>
      <c r="Y1439" s="16" t="s">
        <v>1873</v>
      </c>
      <c r="Z1439" s="16" t="s">
        <v>204</v>
      </c>
      <c r="AB1439" s="17">
        <f t="shared" si="179"/>
        <v>214</v>
      </c>
      <c r="AC1439" s="13">
        <v>45039</v>
      </c>
      <c r="AD1439">
        <v>230</v>
      </c>
      <c r="AE1439" s="13">
        <v>45039</v>
      </c>
      <c r="AF1439">
        <v>450</v>
      </c>
      <c r="AG1439" s="13">
        <v>45039</v>
      </c>
      <c r="AH1439">
        <v>8</v>
      </c>
      <c r="AI1439" s="13">
        <v>45035</v>
      </c>
      <c r="AJ1439">
        <v>0</v>
      </c>
      <c r="AK1439" s="13">
        <v>45066</v>
      </c>
      <c r="AL1439">
        <v>0</v>
      </c>
      <c r="AM1439" t="s">
        <v>2405</v>
      </c>
      <c r="AN1439" t="s">
        <v>204</v>
      </c>
      <c r="AO1439" s="13">
        <v>45091</v>
      </c>
      <c r="AP1439" s="13">
        <v>45121</v>
      </c>
      <c r="AR1439"/>
      <c r="AS1439">
        <v>14.8</v>
      </c>
      <c r="AT1439" t="s">
        <v>1946</v>
      </c>
    </row>
    <row r="1440" spans="1:46" ht="20.149999999999999" customHeight="1" x14ac:dyDescent="0.35">
      <c r="A1440">
        <v>1439</v>
      </c>
      <c r="B1440" t="s">
        <v>360</v>
      </c>
      <c r="C1440" t="s">
        <v>12168</v>
      </c>
      <c r="D1440" t="s">
        <v>2027</v>
      </c>
      <c r="E1440" t="s">
        <v>98</v>
      </c>
      <c r="G1440" t="s">
        <v>588</v>
      </c>
      <c r="H1440" t="s">
        <v>589</v>
      </c>
      <c r="I1440" t="s">
        <v>640</v>
      </c>
      <c r="J1440" t="s">
        <v>1967</v>
      </c>
      <c r="K1440" t="s">
        <v>1968</v>
      </c>
      <c r="M1440" t="s">
        <v>207</v>
      </c>
      <c r="N1440">
        <v>4</v>
      </c>
      <c r="O1440">
        <v>4</v>
      </c>
      <c r="P1440">
        <v>417757</v>
      </c>
      <c r="Q1440">
        <v>1820411</v>
      </c>
      <c r="R1440" s="14">
        <v>44998</v>
      </c>
      <c r="S1440" t="s">
        <v>207</v>
      </c>
      <c r="T1440" s="14">
        <v>45005</v>
      </c>
      <c r="U1440" s="16" t="s">
        <v>1872</v>
      </c>
      <c r="V1440" s="16">
        <v>480</v>
      </c>
      <c r="W1440" s="16" t="s">
        <v>2113</v>
      </c>
      <c r="X1440" t="s">
        <v>207</v>
      </c>
      <c r="Y1440" s="16" t="s">
        <v>1873</v>
      </c>
      <c r="Z1440" s="16" t="s">
        <v>204</v>
      </c>
      <c r="AB1440" s="17">
        <f t="shared" si="179"/>
        <v>400</v>
      </c>
      <c r="AC1440" s="13">
        <v>45037</v>
      </c>
      <c r="AD1440">
        <v>200</v>
      </c>
      <c r="AE1440" s="13">
        <v>45037</v>
      </c>
      <c r="AF1440">
        <v>800</v>
      </c>
      <c r="AG1440" s="13">
        <v>45037</v>
      </c>
      <c r="AH1440">
        <v>28</v>
      </c>
      <c r="AI1440" s="13">
        <v>45033</v>
      </c>
      <c r="AJ1440">
        <v>0</v>
      </c>
      <c r="AK1440" s="13">
        <v>45065</v>
      </c>
      <c r="AL1440">
        <v>0</v>
      </c>
      <c r="AM1440" t="s">
        <v>2405</v>
      </c>
      <c r="AN1440" t="s">
        <v>204</v>
      </c>
      <c r="AO1440" s="13">
        <v>45097</v>
      </c>
      <c r="AP1440" s="13">
        <v>45112</v>
      </c>
      <c r="AR1440"/>
      <c r="AS1440">
        <v>29.44</v>
      </c>
      <c r="AT1440" t="s">
        <v>1946</v>
      </c>
    </row>
    <row r="1441" spans="1:46" ht="20.149999999999999" customHeight="1" x14ac:dyDescent="0.35">
      <c r="A1441">
        <v>1440</v>
      </c>
      <c r="B1441" t="s">
        <v>360</v>
      </c>
      <c r="C1441" t="s">
        <v>12169</v>
      </c>
      <c r="D1441" t="s">
        <v>1983</v>
      </c>
      <c r="E1441" t="s">
        <v>98</v>
      </c>
      <c r="G1441" t="s">
        <v>588</v>
      </c>
      <c r="H1441" t="s">
        <v>589</v>
      </c>
      <c r="I1441" t="s">
        <v>640</v>
      </c>
      <c r="J1441" t="s">
        <v>1967</v>
      </c>
      <c r="K1441" t="s">
        <v>1968</v>
      </c>
      <c r="M1441" t="s">
        <v>207</v>
      </c>
      <c r="N1441">
        <v>1.3</v>
      </c>
      <c r="O1441">
        <v>1.31</v>
      </c>
      <c r="P1441">
        <v>407158</v>
      </c>
      <c r="Q1441">
        <v>1820270</v>
      </c>
      <c r="R1441" s="14">
        <v>44998</v>
      </c>
      <c r="S1441" t="s">
        <v>207</v>
      </c>
      <c r="T1441" s="14">
        <v>45005</v>
      </c>
      <c r="U1441" s="16" t="s">
        <v>1872</v>
      </c>
      <c r="V1441" s="16">
        <v>160</v>
      </c>
      <c r="W1441" s="16" t="s">
        <v>2113</v>
      </c>
      <c r="X1441" t="s">
        <v>207</v>
      </c>
      <c r="Y1441" s="16" t="s">
        <v>1873</v>
      </c>
      <c r="Z1441" s="16" t="s">
        <v>204</v>
      </c>
      <c r="AB1441" s="17">
        <f t="shared" si="179"/>
        <v>130</v>
      </c>
      <c r="AC1441" s="13">
        <v>45036</v>
      </c>
      <c r="AD1441">
        <v>120</v>
      </c>
      <c r="AE1441" s="13">
        <v>45036</v>
      </c>
      <c r="AF1441">
        <v>300</v>
      </c>
      <c r="AG1441" s="13">
        <v>45036</v>
      </c>
      <c r="AH1441">
        <v>8</v>
      </c>
      <c r="AI1441" s="13">
        <v>45031</v>
      </c>
      <c r="AJ1441">
        <v>0</v>
      </c>
      <c r="AK1441" s="13">
        <v>45068</v>
      </c>
      <c r="AL1441">
        <v>0</v>
      </c>
      <c r="AM1441" t="s">
        <v>2405</v>
      </c>
      <c r="AN1441" t="s">
        <v>204</v>
      </c>
      <c r="AO1441" s="13">
        <v>45096</v>
      </c>
      <c r="AP1441" s="13">
        <v>45128</v>
      </c>
      <c r="AR1441"/>
      <c r="AS1441">
        <v>8.4</v>
      </c>
      <c r="AT1441" t="s">
        <v>1946</v>
      </c>
    </row>
    <row r="1442" spans="1:46" ht="20.149999999999999" customHeight="1" x14ac:dyDescent="0.35">
      <c r="A1442">
        <v>1441</v>
      </c>
      <c r="B1442" t="s">
        <v>360</v>
      </c>
      <c r="C1442" t="s">
        <v>12170</v>
      </c>
      <c r="D1442" t="s">
        <v>2028</v>
      </c>
      <c r="E1442" t="s">
        <v>98</v>
      </c>
      <c r="G1442" t="s">
        <v>588</v>
      </c>
      <c r="H1442" t="s">
        <v>589</v>
      </c>
      <c r="I1442" t="s">
        <v>640</v>
      </c>
      <c r="J1442" t="s">
        <v>1967</v>
      </c>
      <c r="K1442" t="s">
        <v>1968</v>
      </c>
      <c r="M1442" t="s">
        <v>207</v>
      </c>
      <c r="N1442">
        <v>1</v>
      </c>
      <c r="O1442">
        <v>1.05</v>
      </c>
      <c r="P1442">
        <v>417259</v>
      </c>
      <c r="Q1442">
        <v>1820097</v>
      </c>
      <c r="R1442" s="14">
        <v>44995</v>
      </c>
      <c r="S1442" t="s">
        <v>207</v>
      </c>
      <c r="T1442" s="14">
        <v>45000</v>
      </c>
      <c r="U1442" s="16" t="s">
        <v>1872</v>
      </c>
      <c r="V1442" s="16">
        <v>120</v>
      </c>
      <c r="W1442" s="16" t="s">
        <v>2113</v>
      </c>
      <c r="X1442" t="s">
        <v>207</v>
      </c>
      <c r="Y1442" s="16" t="s">
        <v>1873</v>
      </c>
      <c r="Z1442" s="16" t="s">
        <v>204</v>
      </c>
      <c r="AB1442" s="17">
        <f t="shared" si="179"/>
        <v>100</v>
      </c>
      <c r="AC1442" s="13">
        <v>45034</v>
      </c>
      <c r="AD1442">
        <v>100</v>
      </c>
      <c r="AE1442" s="13">
        <v>45034</v>
      </c>
      <c r="AF1442">
        <v>200</v>
      </c>
      <c r="AG1442" s="13">
        <v>45034</v>
      </c>
      <c r="AH1442">
        <v>7</v>
      </c>
      <c r="AI1442" s="13">
        <v>45029</v>
      </c>
      <c r="AJ1442">
        <v>0</v>
      </c>
      <c r="AK1442" s="13">
        <v>45063</v>
      </c>
      <c r="AL1442">
        <v>0</v>
      </c>
      <c r="AM1442" t="s">
        <v>2405</v>
      </c>
      <c r="AN1442" t="s">
        <v>204</v>
      </c>
      <c r="AO1442" s="13">
        <v>45092</v>
      </c>
      <c r="AP1442" s="13">
        <v>45127</v>
      </c>
      <c r="AR1442"/>
      <c r="AS1442">
        <v>7.36</v>
      </c>
      <c r="AT1442" t="s">
        <v>1946</v>
      </c>
    </row>
    <row r="1443" spans="1:46" ht="20.149999999999999" customHeight="1" x14ac:dyDescent="0.35">
      <c r="A1443">
        <v>1442</v>
      </c>
      <c r="B1443" t="s">
        <v>360</v>
      </c>
      <c r="C1443" t="s">
        <v>12171</v>
      </c>
      <c r="D1443" t="s">
        <v>2029</v>
      </c>
      <c r="E1443" t="s">
        <v>98</v>
      </c>
      <c r="G1443" t="s">
        <v>588</v>
      </c>
      <c r="H1443" t="s">
        <v>589</v>
      </c>
      <c r="I1443" t="s">
        <v>640</v>
      </c>
      <c r="J1443" t="s">
        <v>1967</v>
      </c>
      <c r="K1443" t="s">
        <v>1968</v>
      </c>
      <c r="M1443" t="s">
        <v>207</v>
      </c>
      <c r="N1443">
        <v>1</v>
      </c>
      <c r="O1443">
        <v>1</v>
      </c>
      <c r="P1443">
        <v>407559</v>
      </c>
      <c r="Q1443">
        <v>1820321</v>
      </c>
      <c r="R1443" s="14">
        <v>44995</v>
      </c>
      <c r="S1443" t="s">
        <v>207</v>
      </c>
      <c r="T1443" s="14">
        <v>45000</v>
      </c>
      <c r="U1443" s="16" t="s">
        <v>1872</v>
      </c>
      <c r="V1443" s="16">
        <v>120</v>
      </c>
      <c r="W1443" s="16" t="s">
        <v>2113</v>
      </c>
      <c r="X1443" t="s">
        <v>207</v>
      </c>
      <c r="Y1443" s="16" t="s">
        <v>1873</v>
      </c>
      <c r="Z1443" s="16" t="s">
        <v>204</v>
      </c>
      <c r="AB1443" s="17">
        <f t="shared" si="179"/>
        <v>100</v>
      </c>
      <c r="AC1443" s="13">
        <v>45034</v>
      </c>
      <c r="AD1443">
        <v>150</v>
      </c>
      <c r="AE1443" s="13">
        <v>45034</v>
      </c>
      <c r="AF1443">
        <v>150</v>
      </c>
      <c r="AG1443" s="13">
        <v>45034</v>
      </c>
      <c r="AH1443">
        <v>8</v>
      </c>
      <c r="AI1443" s="13">
        <v>45028</v>
      </c>
      <c r="AJ1443">
        <v>0</v>
      </c>
      <c r="AK1443" s="13">
        <v>45065</v>
      </c>
      <c r="AL1443">
        <v>0</v>
      </c>
      <c r="AM1443" t="s">
        <v>2405</v>
      </c>
      <c r="AN1443" t="s">
        <v>204</v>
      </c>
      <c r="AO1443" s="13">
        <v>45111</v>
      </c>
      <c r="AP1443" s="13">
        <v>45120</v>
      </c>
      <c r="AR1443"/>
      <c r="AS1443">
        <v>7.2</v>
      </c>
      <c r="AT1443" t="s">
        <v>1946</v>
      </c>
    </row>
    <row r="1444" spans="1:46" ht="20.149999999999999" customHeight="1" x14ac:dyDescent="0.35">
      <c r="A1444">
        <v>1443</v>
      </c>
      <c r="B1444" t="s">
        <v>360</v>
      </c>
      <c r="C1444" t="s">
        <v>12172</v>
      </c>
      <c r="D1444" t="s">
        <v>2030</v>
      </c>
      <c r="E1444" t="s">
        <v>98</v>
      </c>
      <c r="G1444" t="s">
        <v>588</v>
      </c>
      <c r="H1444" t="s">
        <v>589</v>
      </c>
      <c r="I1444" t="s">
        <v>640</v>
      </c>
      <c r="J1444" t="s">
        <v>1967</v>
      </c>
      <c r="K1444" t="s">
        <v>1968</v>
      </c>
      <c r="M1444" t="s">
        <v>207</v>
      </c>
      <c r="N1444">
        <v>1.5</v>
      </c>
      <c r="O1444">
        <v>1.6</v>
      </c>
      <c r="P1444">
        <v>417058</v>
      </c>
      <c r="Q1444">
        <v>1820171</v>
      </c>
      <c r="R1444" s="14">
        <v>44995</v>
      </c>
      <c r="S1444" t="s">
        <v>207</v>
      </c>
      <c r="T1444" s="14">
        <v>45000</v>
      </c>
      <c r="U1444" s="16" t="s">
        <v>1872</v>
      </c>
      <c r="V1444" s="16">
        <v>180</v>
      </c>
      <c r="W1444" s="16" t="s">
        <v>2113</v>
      </c>
      <c r="X1444" t="s">
        <v>207</v>
      </c>
      <c r="Y1444" s="16" t="s">
        <v>1873</v>
      </c>
      <c r="Z1444" s="16" t="s">
        <v>204</v>
      </c>
      <c r="AB1444" s="17">
        <f t="shared" si="179"/>
        <v>150</v>
      </c>
      <c r="AC1444" s="13">
        <v>45034</v>
      </c>
      <c r="AD1444">
        <v>150</v>
      </c>
      <c r="AE1444" s="13">
        <v>45034</v>
      </c>
      <c r="AF1444">
        <v>150</v>
      </c>
      <c r="AG1444" s="13">
        <v>45034</v>
      </c>
      <c r="AH1444">
        <v>8</v>
      </c>
      <c r="AI1444" s="13">
        <v>45028</v>
      </c>
      <c r="AJ1444">
        <v>0</v>
      </c>
      <c r="AK1444" s="13">
        <v>45064</v>
      </c>
      <c r="AL1444">
        <v>0</v>
      </c>
      <c r="AM1444" t="s">
        <v>2405</v>
      </c>
      <c r="AN1444" t="s">
        <v>204</v>
      </c>
      <c r="AO1444" s="13">
        <v>45082</v>
      </c>
      <c r="AP1444" s="13">
        <v>45131</v>
      </c>
      <c r="AR1444"/>
      <c r="AS1444">
        <v>10</v>
      </c>
      <c r="AT1444" t="s">
        <v>1946</v>
      </c>
    </row>
    <row r="1445" spans="1:46" ht="20.149999999999999" customHeight="1" x14ac:dyDescent="0.35">
      <c r="A1445">
        <v>1444</v>
      </c>
      <c r="B1445" t="s">
        <v>360</v>
      </c>
      <c r="C1445" t="s">
        <v>12173</v>
      </c>
      <c r="D1445" t="s">
        <v>2031</v>
      </c>
      <c r="E1445" t="s">
        <v>98</v>
      </c>
      <c r="G1445" t="s">
        <v>588</v>
      </c>
      <c r="H1445" t="s">
        <v>589</v>
      </c>
      <c r="I1445" t="s">
        <v>640</v>
      </c>
      <c r="J1445" t="s">
        <v>1967</v>
      </c>
      <c r="K1445" t="s">
        <v>1968</v>
      </c>
      <c r="M1445" t="s">
        <v>207</v>
      </c>
      <c r="N1445">
        <v>1</v>
      </c>
      <c r="O1445">
        <v>1</v>
      </c>
      <c r="P1445">
        <v>417755</v>
      </c>
      <c r="Q1445">
        <v>1820143</v>
      </c>
      <c r="R1445" s="14">
        <v>44995</v>
      </c>
      <c r="S1445" t="s">
        <v>207</v>
      </c>
      <c r="T1445" s="14">
        <v>45002</v>
      </c>
      <c r="U1445" s="16" t="s">
        <v>1872</v>
      </c>
      <c r="V1445" s="16">
        <v>120</v>
      </c>
      <c r="W1445" s="16" t="s">
        <v>2113</v>
      </c>
      <c r="X1445" t="s">
        <v>207</v>
      </c>
      <c r="Y1445" s="16" t="s">
        <v>1873</v>
      </c>
      <c r="Z1445" s="16" t="s">
        <v>204</v>
      </c>
      <c r="AB1445" s="17">
        <f t="shared" si="179"/>
        <v>100</v>
      </c>
      <c r="AC1445" s="13">
        <v>45035</v>
      </c>
      <c r="AD1445">
        <v>100</v>
      </c>
      <c r="AE1445" s="13">
        <v>45035</v>
      </c>
      <c r="AF1445">
        <v>200</v>
      </c>
      <c r="AG1445" s="13">
        <v>45035</v>
      </c>
      <c r="AH1445">
        <v>7</v>
      </c>
      <c r="AI1445" s="13">
        <v>45030</v>
      </c>
      <c r="AJ1445">
        <v>0</v>
      </c>
      <c r="AK1445" s="13">
        <v>45066</v>
      </c>
      <c r="AL1445">
        <v>0</v>
      </c>
      <c r="AM1445" t="s">
        <v>2405</v>
      </c>
      <c r="AN1445" t="s">
        <v>204</v>
      </c>
      <c r="AO1445" s="13">
        <v>45087</v>
      </c>
      <c r="AP1445" s="13">
        <v>45121</v>
      </c>
      <c r="AR1445"/>
      <c r="AS1445">
        <v>7.36</v>
      </c>
      <c r="AT1445" t="s">
        <v>1946</v>
      </c>
    </row>
    <row r="1446" spans="1:46" ht="20.149999999999999" customHeight="1" x14ac:dyDescent="0.35">
      <c r="A1446">
        <v>1445</v>
      </c>
      <c r="B1446" t="s">
        <v>360</v>
      </c>
      <c r="C1446" t="s">
        <v>12174</v>
      </c>
      <c r="D1446" t="s">
        <v>1993</v>
      </c>
      <c r="E1446" t="s">
        <v>98</v>
      </c>
      <c r="G1446" t="s">
        <v>588</v>
      </c>
      <c r="H1446" t="s">
        <v>589</v>
      </c>
      <c r="I1446" t="s">
        <v>640</v>
      </c>
      <c r="J1446" t="s">
        <v>1967</v>
      </c>
      <c r="K1446" t="s">
        <v>1968</v>
      </c>
      <c r="M1446" t="s">
        <v>207</v>
      </c>
      <c r="N1446">
        <v>1.5</v>
      </c>
      <c r="O1446">
        <v>1.55</v>
      </c>
      <c r="P1446">
        <v>407868</v>
      </c>
      <c r="Q1446">
        <v>1820321</v>
      </c>
      <c r="R1446" s="14">
        <v>44995</v>
      </c>
      <c r="S1446" t="s">
        <v>207</v>
      </c>
      <c r="T1446" s="14">
        <v>45002</v>
      </c>
      <c r="U1446" s="16" t="s">
        <v>1872</v>
      </c>
      <c r="V1446" s="16">
        <v>180</v>
      </c>
      <c r="W1446" s="16" t="s">
        <v>2113</v>
      </c>
      <c r="X1446" t="s">
        <v>207</v>
      </c>
      <c r="Y1446" s="16" t="s">
        <v>1873</v>
      </c>
      <c r="Z1446" s="16" t="s">
        <v>204</v>
      </c>
      <c r="AB1446" s="17">
        <f t="shared" si="179"/>
        <v>150</v>
      </c>
      <c r="AC1446" s="13">
        <v>45036</v>
      </c>
      <c r="AD1446">
        <v>100</v>
      </c>
      <c r="AE1446" s="13">
        <v>45036</v>
      </c>
      <c r="AF1446">
        <v>200</v>
      </c>
      <c r="AG1446" s="13">
        <v>45036</v>
      </c>
      <c r="AH1446">
        <v>7</v>
      </c>
      <c r="AI1446" s="13">
        <v>45031</v>
      </c>
      <c r="AJ1446">
        <v>0</v>
      </c>
      <c r="AK1446" s="13">
        <v>45068</v>
      </c>
      <c r="AL1446">
        <v>0</v>
      </c>
      <c r="AM1446" t="s">
        <v>2405</v>
      </c>
      <c r="AN1446" t="s">
        <v>204</v>
      </c>
      <c r="AO1446" s="13">
        <v>45091</v>
      </c>
      <c r="AP1446" s="13">
        <v>45135</v>
      </c>
      <c r="AR1446"/>
      <c r="AS1446">
        <v>10.4</v>
      </c>
      <c r="AT1446" t="s">
        <v>1946</v>
      </c>
    </row>
    <row r="1447" spans="1:46" ht="20.149999999999999" customHeight="1" x14ac:dyDescent="0.35">
      <c r="A1447">
        <v>1446</v>
      </c>
      <c r="B1447" t="s">
        <v>360</v>
      </c>
      <c r="C1447" t="s">
        <v>12175</v>
      </c>
      <c r="D1447" t="s">
        <v>2032</v>
      </c>
      <c r="E1447" t="s">
        <v>98</v>
      </c>
      <c r="G1447" t="s">
        <v>588</v>
      </c>
      <c r="H1447" t="s">
        <v>589</v>
      </c>
      <c r="I1447" t="s">
        <v>640</v>
      </c>
      <c r="J1447" t="s">
        <v>1967</v>
      </c>
      <c r="K1447" t="s">
        <v>1968</v>
      </c>
      <c r="M1447" t="s">
        <v>207</v>
      </c>
      <c r="N1447">
        <v>1</v>
      </c>
      <c r="O1447">
        <v>1</v>
      </c>
      <c r="P1447">
        <v>417169</v>
      </c>
      <c r="Q1447">
        <v>1820037</v>
      </c>
      <c r="R1447" s="14">
        <v>44995</v>
      </c>
      <c r="S1447" t="s">
        <v>207</v>
      </c>
      <c r="T1447" s="14">
        <v>45003</v>
      </c>
      <c r="U1447" s="16" t="s">
        <v>1872</v>
      </c>
      <c r="V1447" s="16">
        <v>120</v>
      </c>
      <c r="W1447" s="16" t="s">
        <v>2113</v>
      </c>
      <c r="X1447" t="s">
        <v>207</v>
      </c>
      <c r="Y1447" s="16" t="s">
        <v>1873</v>
      </c>
      <c r="Z1447" s="16" t="s">
        <v>204</v>
      </c>
      <c r="AB1447" s="17">
        <f t="shared" si="179"/>
        <v>100</v>
      </c>
      <c r="AC1447" s="13">
        <v>45036</v>
      </c>
      <c r="AD1447">
        <v>100</v>
      </c>
      <c r="AE1447" s="13">
        <v>45036</v>
      </c>
      <c r="AF1447">
        <v>200</v>
      </c>
      <c r="AG1447" s="13">
        <v>45036</v>
      </c>
      <c r="AH1447">
        <v>7</v>
      </c>
      <c r="AI1447" s="13">
        <v>45031</v>
      </c>
      <c r="AJ1447">
        <v>0</v>
      </c>
      <c r="AK1447" s="13">
        <v>45066</v>
      </c>
      <c r="AL1447">
        <v>0</v>
      </c>
      <c r="AM1447" t="s">
        <v>2405</v>
      </c>
      <c r="AN1447" t="s">
        <v>204</v>
      </c>
      <c r="AO1447" s="13">
        <v>45091</v>
      </c>
      <c r="AP1447" s="13">
        <v>45132</v>
      </c>
      <c r="AR1447"/>
      <c r="AS1447">
        <v>7.44</v>
      </c>
      <c r="AT1447" t="s">
        <v>1946</v>
      </c>
    </row>
    <row r="1448" spans="1:46" ht="20.149999999999999" customHeight="1" x14ac:dyDescent="0.35">
      <c r="A1448">
        <v>1447</v>
      </c>
      <c r="B1448" t="s">
        <v>360</v>
      </c>
      <c r="C1448" t="s">
        <v>12176</v>
      </c>
      <c r="D1448" t="s">
        <v>1807</v>
      </c>
      <c r="E1448" t="s">
        <v>98</v>
      </c>
      <c r="G1448" t="s">
        <v>588</v>
      </c>
      <c r="H1448" t="s">
        <v>589</v>
      </c>
      <c r="I1448" t="s">
        <v>640</v>
      </c>
      <c r="J1448" t="s">
        <v>1967</v>
      </c>
      <c r="K1448" t="s">
        <v>1968</v>
      </c>
      <c r="M1448" t="s">
        <v>207</v>
      </c>
      <c r="N1448">
        <v>1</v>
      </c>
      <c r="O1448">
        <v>1</v>
      </c>
      <c r="P1448">
        <v>407203</v>
      </c>
      <c r="Q1448">
        <v>1820299</v>
      </c>
      <c r="R1448" s="14">
        <v>44995</v>
      </c>
      <c r="S1448" t="s">
        <v>207</v>
      </c>
      <c r="T1448" s="14">
        <v>45002</v>
      </c>
      <c r="U1448" s="16" t="s">
        <v>1872</v>
      </c>
      <c r="V1448" s="16">
        <v>120</v>
      </c>
      <c r="W1448" s="16" t="s">
        <v>2113</v>
      </c>
      <c r="X1448" t="s">
        <v>207</v>
      </c>
      <c r="Y1448" s="16" t="s">
        <v>1873</v>
      </c>
      <c r="Z1448" s="16" t="s">
        <v>204</v>
      </c>
      <c r="AB1448" s="17">
        <f t="shared" si="179"/>
        <v>100</v>
      </c>
      <c r="AC1448" s="13">
        <v>45034</v>
      </c>
      <c r="AD1448">
        <v>100</v>
      </c>
      <c r="AE1448" s="13">
        <v>45034</v>
      </c>
      <c r="AF1448">
        <v>200</v>
      </c>
      <c r="AG1448" s="13">
        <v>45034</v>
      </c>
      <c r="AH1448">
        <v>7</v>
      </c>
      <c r="AI1448" s="13">
        <v>45029</v>
      </c>
      <c r="AJ1448">
        <v>0</v>
      </c>
      <c r="AK1448" s="13">
        <v>45067</v>
      </c>
      <c r="AL1448">
        <v>0</v>
      </c>
      <c r="AM1448" t="s">
        <v>2405</v>
      </c>
      <c r="AN1448" t="s">
        <v>204</v>
      </c>
      <c r="AO1448" s="13">
        <v>45091</v>
      </c>
      <c r="AP1448" s="13">
        <v>45108</v>
      </c>
      <c r="AR1448"/>
      <c r="AS1448">
        <v>6.8</v>
      </c>
      <c r="AT1448" t="s">
        <v>1946</v>
      </c>
    </row>
    <row r="1449" spans="1:46" ht="20.149999999999999" customHeight="1" x14ac:dyDescent="0.35">
      <c r="A1449">
        <v>1448</v>
      </c>
      <c r="B1449" t="s">
        <v>360</v>
      </c>
      <c r="C1449" t="s">
        <v>12177</v>
      </c>
      <c r="D1449" t="s">
        <v>890</v>
      </c>
      <c r="E1449" t="s">
        <v>98</v>
      </c>
      <c r="G1449" t="s">
        <v>588</v>
      </c>
      <c r="H1449" t="s">
        <v>589</v>
      </c>
      <c r="I1449" t="s">
        <v>640</v>
      </c>
      <c r="J1449" t="s">
        <v>1967</v>
      </c>
      <c r="K1449" t="s">
        <v>1968</v>
      </c>
      <c r="M1449" t="s">
        <v>207</v>
      </c>
      <c r="N1449">
        <v>1</v>
      </c>
      <c r="O1449">
        <v>1</v>
      </c>
      <c r="P1449">
        <v>407568</v>
      </c>
      <c r="Q1449">
        <v>1820321</v>
      </c>
      <c r="R1449" s="14">
        <v>44995</v>
      </c>
      <c r="S1449" t="s">
        <v>207</v>
      </c>
      <c r="T1449" s="14">
        <v>45004</v>
      </c>
      <c r="U1449" s="16" t="s">
        <v>1872</v>
      </c>
      <c r="V1449" s="16">
        <v>120</v>
      </c>
      <c r="W1449" s="16" t="s">
        <v>2113</v>
      </c>
      <c r="X1449" t="s">
        <v>207</v>
      </c>
      <c r="Y1449" s="16" t="s">
        <v>1873</v>
      </c>
      <c r="Z1449" s="16" t="s">
        <v>204</v>
      </c>
      <c r="AB1449" s="17">
        <f t="shared" si="179"/>
        <v>100</v>
      </c>
      <c r="AC1449" s="13">
        <v>45038</v>
      </c>
      <c r="AD1449">
        <v>100</v>
      </c>
      <c r="AE1449" s="13">
        <v>45038</v>
      </c>
      <c r="AF1449">
        <v>200</v>
      </c>
      <c r="AG1449" s="13">
        <v>45038</v>
      </c>
      <c r="AH1449">
        <v>7</v>
      </c>
      <c r="AI1449" s="13">
        <v>45034</v>
      </c>
      <c r="AJ1449">
        <v>0</v>
      </c>
      <c r="AK1449" s="13">
        <v>45065</v>
      </c>
      <c r="AL1449">
        <v>0</v>
      </c>
      <c r="AM1449" t="s">
        <v>2405</v>
      </c>
      <c r="AN1449" t="s">
        <v>204</v>
      </c>
      <c r="AO1449" s="13">
        <v>45089</v>
      </c>
      <c r="AP1449" s="13">
        <v>45131</v>
      </c>
      <c r="AR1449"/>
      <c r="AS1449">
        <v>7.12</v>
      </c>
      <c r="AT1449" t="s">
        <v>1946</v>
      </c>
    </row>
    <row r="1450" spans="1:46" ht="20.149999999999999" customHeight="1" x14ac:dyDescent="0.35">
      <c r="A1450">
        <v>1449</v>
      </c>
      <c r="B1450" t="s">
        <v>360</v>
      </c>
      <c r="C1450" t="s">
        <v>12178</v>
      </c>
      <c r="D1450" t="s">
        <v>897</v>
      </c>
      <c r="E1450" t="s">
        <v>93</v>
      </c>
      <c r="G1450" t="s">
        <v>588</v>
      </c>
      <c r="H1450" t="s">
        <v>589</v>
      </c>
      <c r="I1450" t="s">
        <v>640</v>
      </c>
      <c r="J1450" t="s">
        <v>1967</v>
      </c>
      <c r="K1450" t="s">
        <v>1968</v>
      </c>
      <c r="M1450" t="s">
        <v>207</v>
      </c>
      <c r="N1450">
        <v>1</v>
      </c>
      <c r="O1450">
        <v>1</v>
      </c>
      <c r="P1450">
        <v>407359</v>
      </c>
      <c r="Q1450">
        <v>1820270</v>
      </c>
      <c r="R1450" s="14">
        <v>44995</v>
      </c>
      <c r="S1450" t="s">
        <v>207</v>
      </c>
      <c r="T1450" s="14">
        <v>45004</v>
      </c>
      <c r="U1450" s="16" t="s">
        <v>1872</v>
      </c>
      <c r="V1450" s="16">
        <v>120</v>
      </c>
      <c r="W1450" s="16" t="s">
        <v>2113</v>
      </c>
      <c r="X1450" t="s">
        <v>207</v>
      </c>
      <c r="Y1450" s="16" t="s">
        <v>1873</v>
      </c>
      <c r="Z1450" s="16" t="s">
        <v>204</v>
      </c>
      <c r="AB1450" s="17">
        <f t="shared" si="179"/>
        <v>100</v>
      </c>
      <c r="AC1450" s="13">
        <v>45037</v>
      </c>
      <c r="AD1450">
        <v>100</v>
      </c>
      <c r="AE1450" s="13">
        <v>45037</v>
      </c>
      <c r="AF1450">
        <v>250</v>
      </c>
      <c r="AG1450" s="13">
        <v>45037</v>
      </c>
      <c r="AH1450">
        <v>7</v>
      </c>
      <c r="AI1450" s="13">
        <v>45033</v>
      </c>
      <c r="AJ1450">
        <v>0</v>
      </c>
      <c r="AK1450" s="13">
        <v>45069</v>
      </c>
      <c r="AL1450">
        <v>0</v>
      </c>
      <c r="AM1450" t="s">
        <v>2405</v>
      </c>
      <c r="AN1450" t="s">
        <v>204</v>
      </c>
      <c r="AO1450" s="13">
        <v>45087</v>
      </c>
      <c r="AP1450" s="13">
        <v>45132</v>
      </c>
      <c r="AR1450"/>
      <c r="AS1450">
        <v>7.28</v>
      </c>
      <c r="AT1450" t="s">
        <v>1946</v>
      </c>
    </row>
    <row r="1451" spans="1:46" ht="20.149999999999999" customHeight="1" x14ac:dyDescent="0.35">
      <c r="A1451">
        <v>1450</v>
      </c>
      <c r="B1451" t="s">
        <v>360</v>
      </c>
      <c r="C1451" t="s">
        <v>12179</v>
      </c>
      <c r="D1451" t="s">
        <v>1163</v>
      </c>
      <c r="E1451" t="s">
        <v>98</v>
      </c>
      <c r="G1451" t="s">
        <v>588</v>
      </c>
      <c r="H1451" t="s">
        <v>589</v>
      </c>
      <c r="I1451" t="s">
        <v>640</v>
      </c>
      <c r="J1451" t="s">
        <v>1158</v>
      </c>
      <c r="K1451" t="s">
        <v>1158</v>
      </c>
      <c r="M1451" t="s">
        <v>207</v>
      </c>
      <c r="N1451">
        <v>0.38</v>
      </c>
      <c r="O1451">
        <v>0.45</v>
      </c>
      <c r="P1451">
        <v>403737</v>
      </c>
      <c r="Q1451">
        <v>1821303</v>
      </c>
      <c r="R1451" s="14">
        <v>44995</v>
      </c>
      <c r="S1451" t="s">
        <v>207</v>
      </c>
      <c r="T1451" s="14">
        <v>44972</v>
      </c>
      <c r="U1451" s="16" t="s">
        <v>1872</v>
      </c>
      <c r="V1451" s="16">
        <v>40</v>
      </c>
      <c r="W1451" s="16" t="s">
        <v>2113</v>
      </c>
      <c r="X1451" t="s">
        <v>207</v>
      </c>
      <c r="Y1451" s="16" t="s">
        <v>1873</v>
      </c>
      <c r="Z1451" s="16" t="s">
        <v>204</v>
      </c>
      <c r="AB1451" s="17">
        <f t="shared" si="179"/>
        <v>38</v>
      </c>
      <c r="AC1451" s="13">
        <v>45002</v>
      </c>
      <c r="AD1451">
        <v>38</v>
      </c>
      <c r="AE1451" s="13">
        <v>45002</v>
      </c>
      <c r="AF1451">
        <v>33</v>
      </c>
      <c r="AG1451" s="13">
        <v>45002</v>
      </c>
      <c r="AH1451">
        <v>2</v>
      </c>
      <c r="AI1451" s="13">
        <v>44997</v>
      </c>
      <c r="AJ1451">
        <v>0</v>
      </c>
      <c r="AK1451" s="13">
        <v>45035</v>
      </c>
      <c r="AL1451">
        <v>0</v>
      </c>
      <c r="AM1451" t="s">
        <v>2405</v>
      </c>
      <c r="AN1451" t="s">
        <v>204</v>
      </c>
      <c r="AO1451" s="13">
        <v>45104</v>
      </c>
      <c r="AP1451" s="13">
        <v>45116</v>
      </c>
      <c r="AR1451"/>
      <c r="AS1451">
        <v>2.4</v>
      </c>
      <c r="AT1451" t="s">
        <v>1946</v>
      </c>
    </row>
    <row r="1452" spans="1:46" ht="20.149999999999999" customHeight="1" x14ac:dyDescent="0.35">
      <c r="A1452">
        <v>1451</v>
      </c>
      <c r="B1452" t="s">
        <v>360</v>
      </c>
      <c r="C1452" t="s">
        <v>12180</v>
      </c>
      <c r="D1452" t="s">
        <v>2033</v>
      </c>
      <c r="E1452" t="s">
        <v>93</v>
      </c>
      <c r="G1452" t="s">
        <v>588</v>
      </c>
      <c r="H1452" t="s">
        <v>589</v>
      </c>
      <c r="I1452" t="s">
        <v>640</v>
      </c>
      <c r="J1452" t="s">
        <v>1158</v>
      </c>
      <c r="K1452" t="s">
        <v>1158</v>
      </c>
      <c r="M1452" t="s">
        <v>207</v>
      </c>
      <c r="N1452">
        <v>0.43</v>
      </c>
      <c r="O1452">
        <v>0.33</v>
      </c>
      <c r="P1452">
        <v>403588</v>
      </c>
      <c r="Q1452">
        <v>1821641</v>
      </c>
      <c r="R1452" s="14">
        <v>44995</v>
      </c>
      <c r="S1452" t="s">
        <v>207</v>
      </c>
      <c r="T1452" s="14">
        <v>44972</v>
      </c>
      <c r="U1452" s="16" t="s">
        <v>1872</v>
      </c>
      <c r="V1452" s="16">
        <v>50</v>
      </c>
      <c r="W1452" s="16" t="s">
        <v>2113</v>
      </c>
      <c r="X1452" t="s">
        <v>207</v>
      </c>
      <c r="Y1452" s="16" t="s">
        <v>1873</v>
      </c>
      <c r="Z1452" s="16" t="s">
        <v>204</v>
      </c>
      <c r="AB1452" s="17">
        <f t="shared" si="179"/>
        <v>43</v>
      </c>
      <c r="AC1452" s="13">
        <v>45003</v>
      </c>
      <c r="AD1452">
        <v>43</v>
      </c>
      <c r="AE1452" s="13">
        <v>45003</v>
      </c>
      <c r="AF1452">
        <v>50</v>
      </c>
      <c r="AG1452" s="13">
        <v>45003</v>
      </c>
      <c r="AH1452">
        <v>2.5</v>
      </c>
      <c r="AI1452" s="13">
        <v>44998</v>
      </c>
      <c r="AJ1452">
        <v>0</v>
      </c>
      <c r="AK1452" s="13">
        <v>45036</v>
      </c>
      <c r="AL1452">
        <v>0</v>
      </c>
      <c r="AM1452" t="s">
        <v>2405</v>
      </c>
      <c r="AN1452" t="s">
        <v>204</v>
      </c>
      <c r="AO1452" s="13">
        <v>45104</v>
      </c>
      <c r="AP1452" s="13">
        <v>45116</v>
      </c>
      <c r="AR1452"/>
      <c r="AS1452">
        <v>3.2</v>
      </c>
      <c r="AT1452" t="s">
        <v>1946</v>
      </c>
    </row>
    <row r="1453" spans="1:46" ht="20.149999999999999" customHeight="1" x14ac:dyDescent="0.35">
      <c r="A1453">
        <v>1452</v>
      </c>
      <c r="B1453" t="s">
        <v>360</v>
      </c>
      <c r="C1453" t="s">
        <v>12181</v>
      </c>
      <c r="D1453" t="s">
        <v>2034</v>
      </c>
      <c r="E1453" t="s">
        <v>98</v>
      </c>
      <c r="G1453" t="s">
        <v>588</v>
      </c>
      <c r="H1453" t="s">
        <v>589</v>
      </c>
      <c r="I1453" t="s">
        <v>640</v>
      </c>
      <c r="J1453" t="s">
        <v>1158</v>
      </c>
      <c r="K1453" t="s">
        <v>1158</v>
      </c>
      <c r="M1453" t="s">
        <v>207</v>
      </c>
      <c r="N1453">
        <v>0.79</v>
      </c>
      <c r="O1453">
        <v>0.84</v>
      </c>
      <c r="P1453">
        <v>403480</v>
      </c>
      <c r="Q1453">
        <v>1821508</v>
      </c>
      <c r="R1453" s="14">
        <v>44995</v>
      </c>
      <c r="S1453" t="s">
        <v>207</v>
      </c>
      <c r="T1453" s="14">
        <v>44972</v>
      </c>
      <c r="U1453" s="16" t="s">
        <v>1872</v>
      </c>
      <c r="V1453" s="16">
        <v>80</v>
      </c>
      <c r="W1453" s="16" t="s">
        <v>2113</v>
      </c>
      <c r="X1453" t="s">
        <v>207</v>
      </c>
      <c r="Y1453" s="16" t="s">
        <v>1873</v>
      </c>
      <c r="Z1453" s="16" t="s">
        <v>204</v>
      </c>
      <c r="AB1453" s="17">
        <f t="shared" si="179"/>
        <v>79</v>
      </c>
      <c r="AC1453" s="13">
        <v>45003</v>
      </c>
      <c r="AD1453">
        <v>79</v>
      </c>
      <c r="AE1453" s="13">
        <v>45003</v>
      </c>
      <c r="AF1453">
        <v>100</v>
      </c>
      <c r="AG1453" s="13">
        <v>45003</v>
      </c>
      <c r="AH1453">
        <v>4</v>
      </c>
      <c r="AI1453" s="13">
        <v>44998</v>
      </c>
      <c r="AJ1453">
        <v>0</v>
      </c>
      <c r="AK1453" s="13">
        <v>45036</v>
      </c>
      <c r="AL1453">
        <v>0</v>
      </c>
      <c r="AM1453" t="s">
        <v>2405</v>
      </c>
      <c r="AN1453" t="s">
        <v>204</v>
      </c>
      <c r="AO1453" s="13">
        <v>45115</v>
      </c>
      <c r="AP1453" s="13">
        <v>45127</v>
      </c>
      <c r="AR1453"/>
      <c r="AS1453">
        <v>5.76</v>
      </c>
      <c r="AT1453" t="s">
        <v>1946</v>
      </c>
    </row>
    <row r="1454" spans="1:46" ht="20.149999999999999" customHeight="1" x14ac:dyDescent="0.35">
      <c r="A1454">
        <v>1453</v>
      </c>
      <c r="B1454" t="s">
        <v>360</v>
      </c>
      <c r="C1454" t="s">
        <v>12182</v>
      </c>
      <c r="D1454" t="s">
        <v>2035</v>
      </c>
      <c r="E1454" t="s">
        <v>98</v>
      </c>
      <c r="G1454" t="s">
        <v>588</v>
      </c>
      <c r="H1454" t="s">
        <v>589</v>
      </c>
      <c r="I1454" t="s">
        <v>640</v>
      </c>
      <c r="J1454" t="s">
        <v>1158</v>
      </c>
      <c r="K1454" t="s">
        <v>1158</v>
      </c>
      <c r="M1454" t="s">
        <v>207</v>
      </c>
      <c r="N1454">
        <v>0.87</v>
      </c>
      <c r="O1454">
        <v>0.81</v>
      </c>
      <c r="P1454">
        <v>403570</v>
      </c>
      <c r="Q1454">
        <v>1821520</v>
      </c>
      <c r="R1454" s="14">
        <v>44995</v>
      </c>
      <c r="S1454" t="s">
        <v>207</v>
      </c>
      <c r="T1454" s="14">
        <v>44971</v>
      </c>
      <c r="U1454" s="16" t="s">
        <v>1872</v>
      </c>
      <c r="V1454" s="16">
        <v>120</v>
      </c>
      <c r="W1454" s="16" t="s">
        <v>2113</v>
      </c>
      <c r="X1454" t="s">
        <v>207</v>
      </c>
      <c r="Y1454" s="16" t="s">
        <v>1873</v>
      </c>
      <c r="Z1454" s="16" t="s">
        <v>204</v>
      </c>
      <c r="AB1454" s="17">
        <f t="shared" si="179"/>
        <v>87</v>
      </c>
      <c r="AC1454" s="13">
        <v>45002</v>
      </c>
      <c r="AD1454">
        <v>87</v>
      </c>
      <c r="AE1454" s="13">
        <v>45002</v>
      </c>
      <c r="AF1454">
        <v>100</v>
      </c>
      <c r="AG1454" s="13">
        <v>45002</v>
      </c>
      <c r="AH1454">
        <v>5</v>
      </c>
      <c r="AI1454" s="13">
        <v>44998</v>
      </c>
      <c r="AJ1454">
        <v>0</v>
      </c>
      <c r="AK1454" s="13">
        <v>45036</v>
      </c>
      <c r="AL1454">
        <v>0</v>
      </c>
      <c r="AM1454" t="s">
        <v>2405</v>
      </c>
      <c r="AN1454" t="s">
        <v>204</v>
      </c>
      <c r="AO1454" s="13">
        <v>45102</v>
      </c>
      <c r="AP1454" s="13">
        <v>45112</v>
      </c>
      <c r="AR1454"/>
      <c r="AS1454">
        <v>6.32</v>
      </c>
      <c r="AT1454" t="s">
        <v>1946</v>
      </c>
    </row>
    <row r="1455" spans="1:46" ht="20.149999999999999" customHeight="1" x14ac:dyDescent="0.35">
      <c r="A1455">
        <v>1454</v>
      </c>
      <c r="B1455" t="s">
        <v>360</v>
      </c>
      <c r="C1455" t="s">
        <v>12183</v>
      </c>
      <c r="D1455" t="s">
        <v>1165</v>
      </c>
      <c r="E1455" t="s">
        <v>98</v>
      </c>
      <c r="G1455" t="s">
        <v>588</v>
      </c>
      <c r="H1455" t="s">
        <v>589</v>
      </c>
      <c r="I1455" t="s">
        <v>640</v>
      </c>
      <c r="J1455" t="s">
        <v>1158</v>
      </c>
      <c r="K1455" t="s">
        <v>1158</v>
      </c>
      <c r="M1455" t="s">
        <v>207</v>
      </c>
      <c r="N1455">
        <v>0.74</v>
      </c>
      <c r="O1455">
        <v>0.75</v>
      </c>
      <c r="P1455">
        <v>403611</v>
      </c>
      <c r="Q1455">
        <v>1821424</v>
      </c>
      <c r="R1455" s="14">
        <v>44995</v>
      </c>
      <c r="S1455" t="s">
        <v>207</v>
      </c>
      <c r="T1455" s="14">
        <v>44972</v>
      </c>
      <c r="U1455" s="16" t="s">
        <v>1872</v>
      </c>
      <c r="V1455" s="16">
        <v>80</v>
      </c>
      <c r="W1455" s="16" t="s">
        <v>2113</v>
      </c>
      <c r="X1455" t="s">
        <v>207</v>
      </c>
      <c r="Y1455" s="16" t="s">
        <v>1873</v>
      </c>
      <c r="Z1455" s="16" t="s">
        <v>204</v>
      </c>
      <c r="AB1455" s="17">
        <f t="shared" si="179"/>
        <v>74</v>
      </c>
      <c r="AC1455" s="13">
        <v>45003</v>
      </c>
      <c r="AD1455">
        <v>74</v>
      </c>
      <c r="AE1455" s="13">
        <v>45003</v>
      </c>
      <c r="AF1455">
        <v>100</v>
      </c>
      <c r="AG1455" s="13">
        <v>45003</v>
      </c>
      <c r="AH1455">
        <v>5</v>
      </c>
      <c r="AI1455" s="13">
        <v>44998</v>
      </c>
      <c r="AJ1455">
        <v>0</v>
      </c>
      <c r="AK1455" s="13">
        <v>45037</v>
      </c>
      <c r="AL1455">
        <v>0</v>
      </c>
      <c r="AM1455" t="s">
        <v>2405</v>
      </c>
      <c r="AN1455" t="s">
        <v>204</v>
      </c>
      <c r="AO1455" s="13">
        <v>45102</v>
      </c>
      <c r="AP1455" s="13">
        <v>45115</v>
      </c>
      <c r="AR1455"/>
      <c r="AS1455">
        <v>5.52</v>
      </c>
      <c r="AT1455" t="s">
        <v>1946</v>
      </c>
    </row>
    <row r="1456" spans="1:46" ht="20.149999999999999" customHeight="1" x14ac:dyDescent="0.35">
      <c r="A1456">
        <v>1455</v>
      </c>
      <c r="B1456" t="s">
        <v>360</v>
      </c>
      <c r="C1456" t="s">
        <v>12184</v>
      </c>
      <c r="D1456" t="s">
        <v>1161</v>
      </c>
      <c r="E1456" t="s">
        <v>98</v>
      </c>
      <c r="G1456" t="s">
        <v>588</v>
      </c>
      <c r="H1456" t="s">
        <v>589</v>
      </c>
      <c r="I1456" t="s">
        <v>640</v>
      </c>
      <c r="J1456" t="s">
        <v>1158</v>
      </c>
      <c r="K1456" t="s">
        <v>1158</v>
      </c>
      <c r="M1456" t="s">
        <v>207</v>
      </c>
      <c r="N1456">
        <v>0.44</v>
      </c>
      <c r="O1456">
        <v>0.41</v>
      </c>
      <c r="P1456">
        <v>403552</v>
      </c>
      <c r="Q1456">
        <v>1821409</v>
      </c>
      <c r="R1456" s="14">
        <v>44995</v>
      </c>
      <c r="S1456" t="s">
        <v>207</v>
      </c>
      <c r="T1456" s="14">
        <v>44972</v>
      </c>
      <c r="U1456" s="16" t="s">
        <v>1872</v>
      </c>
      <c r="V1456" s="16">
        <v>50</v>
      </c>
      <c r="W1456" s="16" t="s">
        <v>2113</v>
      </c>
      <c r="X1456" t="s">
        <v>207</v>
      </c>
      <c r="Y1456" s="16" t="s">
        <v>1873</v>
      </c>
      <c r="Z1456" s="16" t="s">
        <v>204</v>
      </c>
      <c r="AB1456" s="17">
        <f t="shared" si="179"/>
        <v>44</v>
      </c>
      <c r="AC1456" s="13">
        <v>45004</v>
      </c>
      <c r="AD1456">
        <v>44</v>
      </c>
      <c r="AE1456" s="13">
        <v>45004</v>
      </c>
      <c r="AF1456">
        <v>50</v>
      </c>
      <c r="AG1456" s="13">
        <v>45004</v>
      </c>
      <c r="AH1456">
        <v>2.5</v>
      </c>
      <c r="AI1456" s="13">
        <v>44999</v>
      </c>
      <c r="AJ1456">
        <v>0</v>
      </c>
      <c r="AK1456" s="13">
        <v>45036</v>
      </c>
      <c r="AL1456">
        <v>0</v>
      </c>
      <c r="AM1456" t="s">
        <v>2405</v>
      </c>
      <c r="AN1456" t="s">
        <v>204</v>
      </c>
      <c r="AO1456" s="13">
        <v>45091</v>
      </c>
      <c r="AP1456" s="13">
        <v>45134</v>
      </c>
      <c r="AR1456"/>
      <c r="AS1456">
        <v>3.2</v>
      </c>
      <c r="AT1456" t="s">
        <v>1946</v>
      </c>
    </row>
    <row r="1457" spans="1:46" ht="20.149999999999999" customHeight="1" x14ac:dyDescent="0.35">
      <c r="A1457">
        <v>1456</v>
      </c>
      <c r="B1457" t="s">
        <v>360</v>
      </c>
      <c r="C1457" t="s">
        <v>12185</v>
      </c>
      <c r="D1457" t="s">
        <v>1166</v>
      </c>
      <c r="E1457" t="s">
        <v>98</v>
      </c>
      <c r="G1457" t="s">
        <v>588</v>
      </c>
      <c r="H1457" t="s">
        <v>589</v>
      </c>
      <c r="I1457" t="s">
        <v>640</v>
      </c>
      <c r="J1457" t="s">
        <v>1158</v>
      </c>
      <c r="K1457" t="s">
        <v>1158</v>
      </c>
      <c r="M1457" t="s">
        <v>207</v>
      </c>
      <c r="N1457">
        <v>0.43</v>
      </c>
      <c r="O1457">
        <v>0.38</v>
      </c>
      <c r="P1457">
        <v>403492</v>
      </c>
      <c r="Q1457">
        <v>1821394</v>
      </c>
      <c r="R1457" s="14">
        <v>44962</v>
      </c>
      <c r="S1457" t="s">
        <v>207</v>
      </c>
      <c r="T1457" s="14">
        <v>44970</v>
      </c>
      <c r="U1457" s="16" t="s">
        <v>1872</v>
      </c>
      <c r="V1457" s="16">
        <v>50</v>
      </c>
      <c r="W1457" s="16" t="s">
        <v>2113</v>
      </c>
      <c r="X1457" t="s">
        <v>207</v>
      </c>
      <c r="Y1457" s="16" t="s">
        <v>1873</v>
      </c>
      <c r="Z1457" s="16" t="s">
        <v>204</v>
      </c>
      <c r="AB1457" s="17">
        <f t="shared" si="179"/>
        <v>43</v>
      </c>
      <c r="AC1457" s="13">
        <v>45001</v>
      </c>
      <c r="AD1457">
        <v>43</v>
      </c>
      <c r="AE1457" s="13">
        <v>45001</v>
      </c>
      <c r="AF1457">
        <v>50</v>
      </c>
      <c r="AG1457" s="13">
        <v>45001</v>
      </c>
      <c r="AH1457">
        <v>2.5</v>
      </c>
      <c r="AI1457" s="13">
        <v>44997</v>
      </c>
      <c r="AJ1457">
        <v>0</v>
      </c>
      <c r="AK1457" s="13">
        <v>45034</v>
      </c>
      <c r="AL1457">
        <v>0</v>
      </c>
      <c r="AM1457" t="s">
        <v>2405</v>
      </c>
      <c r="AN1457" t="s">
        <v>204</v>
      </c>
      <c r="AO1457" s="13">
        <v>45086</v>
      </c>
      <c r="AP1457" s="13">
        <v>45115</v>
      </c>
      <c r="AR1457"/>
      <c r="AS1457">
        <v>3.28</v>
      </c>
      <c r="AT1457" t="s">
        <v>1946</v>
      </c>
    </row>
    <row r="1458" spans="1:46" ht="20.149999999999999" customHeight="1" x14ac:dyDescent="0.35">
      <c r="A1458">
        <v>1457</v>
      </c>
      <c r="B1458" t="s">
        <v>360</v>
      </c>
      <c r="C1458" t="s">
        <v>12186</v>
      </c>
      <c r="D1458" t="s">
        <v>2036</v>
      </c>
      <c r="E1458" t="s">
        <v>98</v>
      </c>
      <c r="G1458" t="s">
        <v>588</v>
      </c>
      <c r="H1458" t="s">
        <v>589</v>
      </c>
      <c r="I1458" t="s">
        <v>640</v>
      </c>
      <c r="J1458" t="s">
        <v>1158</v>
      </c>
      <c r="K1458" t="s">
        <v>1158</v>
      </c>
      <c r="M1458" t="s">
        <v>207</v>
      </c>
      <c r="N1458">
        <v>1.69</v>
      </c>
      <c r="O1458">
        <v>1.78</v>
      </c>
      <c r="P1458">
        <v>403720</v>
      </c>
      <c r="Q1458">
        <v>1821381</v>
      </c>
      <c r="R1458" s="14">
        <v>44962</v>
      </c>
      <c r="S1458" t="s">
        <v>207</v>
      </c>
      <c r="T1458" s="14">
        <v>44969</v>
      </c>
      <c r="U1458" s="16" t="s">
        <v>1872</v>
      </c>
      <c r="V1458" s="16">
        <v>180</v>
      </c>
      <c r="W1458" s="16" t="s">
        <v>2113</v>
      </c>
      <c r="X1458" t="s">
        <v>207</v>
      </c>
      <c r="Y1458" s="16" t="s">
        <v>1873</v>
      </c>
      <c r="Z1458" s="16" t="s">
        <v>204</v>
      </c>
      <c r="AB1458" s="17">
        <f t="shared" si="179"/>
        <v>169</v>
      </c>
      <c r="AC1458" s="13">
        <v>45000</v>
      </c>
      <c r="AD1458">
        <v>197</v>
      </c>
      <c r="AE1458" s="13">
        <v>45000</v>
      </c>
      <c r="AF1458">
        <v>300</v>
      </c>
      <c r="AG1458" s="13">
        <v>45000</v>
      </c>
      <c r="AH1458">
        <v>10</v>
      </c>
      <c r="AI1458" s="13">
        <v>44996</v>
      </c>
      <c r="AJ1458">
        <v>0</v>
      </c>
      <c r="AK1458" s="13">
        <v>45033</v>
      </c>
      <c r="AL1458">
        <v>0</v>
      </c>
      <c r="AM1458" t="s">
        <v>2405</v>
      </c>
      <c r="AN1458" t="s">
        <v>204</v>
      </c>
      <c r="AO1458" s="13">
        <v>45086</v>
      </c>
      <c r="AP1458" s="13">
        <v>45115</v>
      </c>
      <c r="AR1458"/>
      <c r="AS1458">
        <v>11.2</v>
      </c>
      <c r="AT1458" t="s">
        <v>1946</v>
      </c>
    </row>
    <row r="1459" spans="1:46" ht="20.149999999999999" customHeight="1" x14ac:dyDescent="0.35">
      <c r="A1459">
        <v>1458</v>
      </c>
      <c r="B1459" t="s">
        <v>360</v>
      </c>
      <c r="C1459" t="s">
        <v>12187</v>
      </c>
      <c r="D1459" t="s">
        <v>2037</v>
      </c>
      <c r="E1459" t="s">
        <v>98</v>
      </c>
      <c r="G1459" t="s">
        <v>588</v>
      </c>
      <c r="H1459" t="s">
        <v>589</v>
      </c>
      <c r="I1459" t="s">
        <v>640</v>
      </c>
      <c r="J1459" t="s">
        <v>1158</v>
      </c>
      <c r="K1459" t="s">
        <v>1158</v>
      </c>
      <c r="M1459" t="s">
        <v>207</v>
      </c>
      <c r="N1459">
        <v>0.4</v>
      </c>
      <c r="O1459">
        <v>0.41</v>
      </c>
      <c r="P1459">
        <v>403743</v>
      </c>
      <c r="Q1459">
        <v>1821302</v>
      </c>
      <c r="R1459" s="14">
        <v>44962</v>
      </c>
      <c r="S1459" t="s">
        <v>207</v>
      </c>
      <c r="T1459" s="14">
        <v>44969</v>
      </c>
      <c r="U1459" s="16" t="s">
        <v>1872</v>
      </c>
      <c r="V1459" s="16">
        <v>50</v>
      </c>
      <c r="W1459" s="16" t="s">
        <v>2113</v>
      </c>
      <c r="X1459" t="s">
        <v>207</v>
      </c>
      <c r="Y1459" s="16" t="s">
        <v>1873</v>
      </c>
      <c r="Z1459" s="16" t="s">
        <v>204</v>
      </c>
      <c r="AB1459" s="17">
        <f t="shared" si="179"/>
        <v>40</v>
      </c>
      <c r="AC1459" s="13">
        <v>45001</v>
      </c>
      <c r="AD1459">
        <v>40</v>
      </c>
      <c r="AE1459" s="13">
        <v>45001</v>
      </c>
      <c r="AF1459">
        <v>40</v>
      </c>
      <c r="AG1459" s="13">
        <v>45001</v>
      </c>
      <c r="AH1459">
        <v>2</v>
      </c>
      <c r="AI1459" s="13">
        <v>44997</v>
      </c>
      <c r="AJ1459">
        <v>0</v>
      </c>
      <c r="AK1459" s="13">
        <v>45035</v>
      </c>
      <c r="AL1459">
        <v>0</v>
      </c>
      <c r="AM1459" t="s">
        <v>2405</v>
      </c>
      <c r="AN1459" t="s">
        <v>204</v>
      </c>
      <c r="AO1459" s="13">
        <v>45104</v>
      </c>
      <c r="AP1459" s="13">
        <v>45117</v>
      </c>
      <c r="AR1459"/>
      <c r="AS1459">
        <v>3.12</v>
      </c>
      <c r="AT1459" t="s">
        <v>1946</v>
      </c>
    </row>
    <row r="1460" spans="1:46" ht="20.149999999999999" customHeight="1" x14ac:dyDescent="0.35">
      <c r="A1460">
        <v>1459</v>
      </c>
      <c r="B1460" t="s">
        <v>360</v>
      </c>
      <c r="C1460" t="s">
        <v>12188</v>
      </c>
      <c r="D1460" t="s">
        <v>2038</v>
      </c>
      <c r="E1460" t="s">
        <v>98</v>
      </c>
      <c r="G1460" t="s">
        <v>588</v>
      </c>
      <c r="H1460" t="s">
        <v>589</v>
      </c>
      <c r="I1460" t="s">
        <v>640</v>
      </c>
      <c r="J1460" t="s">
        <v>1158</v>
      </c>
      <c r="K1460" t="s">
        <v>1158</v>
      </c>
      <c r="M1460" t="s">
        <v>207</v>
      </c>
      <c r="N1460">
        <v>0.48</v>
      </c>
      <c r="O1460">
        <v>0.52</v>
      </c>
      <c r="P1460">
        <v>403618</v>
      </c>
      <c r="Q1460">
        <v>1821272</v>
      </c>
      <c r="R1460" s="14">
        <v>44969</v>
      </c>
      <c r="S1460" t="s">
        <v>207</v>
      </c>
      <c r="T1460" s="14">
        <v>44974</v>
      </c>
      <c r="U1460" s="16" t="s">
        <v>1872</v>
      </c>
      <c r="V1460" s="16">
        <v>50</v>
      </c>
      <c r="W1460" s="16" t="s">
        <v>2113</v>
      </c>
      <c r="X1460" t="s">
        <v>207</v>
      </c>
      <c r="Y1460" s="16" t="s">
        <v>1873</v>
      </c>
      <c r="Z1460" s="16" t="s">
        <v>204</v>
      </c>
      <c r="AB1460" s="17">
        <f t="shared" si="179"/>
        <v>48</v>
      </c>
      <c r="AC1460" s="13">
        <v>45004</v>
      </c>
      <c r="AD1460">
        <v>50</v>
      </c>
      <c r="AE1460" s="13">
        <v>45004</v>
      </c>
      <c r="AF1460">
        <v>68</v>
      </c>
      <c r="AG1460" s="13">
        <v>45004</v>
      </c>
      <c r="AH1460">
        <v>2.5</v>
      </c>
      <c r="AI1460" s="13">
        <v>44998</v>
      </c>
      <c r="AJ1460">
        <v>0</v>
      </c>
      <c r="AK1460" s="13">
        <v>45037</v>
      </c>
      <c r="AL1460">
        <v>0</v>
      </c>
      <c r="AM1460" t="s">
        <v>2405</v>
      </c>
      <c r="AN1460" t="s">
        <v>204</v>
      </c>
      <c r="AO1460" s="13">
        <v>45108</v>
      </c>
      <c r="AP1460" s="13">
        <v>45122</v>
      </c>
      <c r="AR1460"/>
      <c r="AS1460">
        <v>3.36</v>
      </c>
      <c r="AT1460" t="s">
        <v>1946</v>
      </c>
    </row>
    <row r="1461" spans="1:46" ht="20.149999999999999" customHeight="1" x14ac:dyDescent="0.35">
      <c r="A1461">
        <v>1460</v>
      </c>
      <c r="B1461" t="s">
        <v>360</v>
      </c>
      <c r="C1461" t="s">
        <v>12189</v>
      </c>
      <c r="D1461" t="s">
        <v>2039</v>
      </c>
      <c r="E1461" t="s">
        <v>98</v>
      </c>
      <c r="G1461" t="s">
        <v>588</v>
      </c>
      <c r="H1461" t="s">
        <v>589</v>
      </c>
      <c r="I1461" t="s">
        <v>640</v>
      </c>
      <c r="J1461" t="s">
        <v>1158</v>
      </c>
      <c r="K1461" t="s">
        <v>1158</v>
      </c>
      <c r="M1461" t="s">
        <v>207</v>
      </c>
      <c r="N1461">
        <v>0.5</v>
      </c>
      <c r="O1461">
        <v>0.52</v>
      </c>
      <c r="P1461">
        <v>403646</v>
      </c>
      <c r="Q1461">
        <v>1821203</v>
      </c>
      <c r="R1461" s="14">
        <v>44969</v>
      </c>
      <c r="S1461" t="s">
        <v>207</v>
      </c>
      <c r="T1461" s="14">
        <v>44974</v>
      </c>
      <c r="U1461" s="16" t="s">
        <v>1872</v>
      </c>
      <c r="V1461" s="16">
        <v>70</v>
      </c>
      <c r="W1461" s="16" t="s">
        <v>2113</v>
      </c>
      <c r="X1461" t="s">
        <v>207</v>
      </c>
      <c r="Y1461" s="16" t="s">
        <v>1873</v>
      </c>
      <c r="Z1461" s="16" t="s">
        <v>204</v>
      </c>
      <c r="AB1461" s="17">
        <f t="shared" si="179"/>
        <v>50</v>
      </c>
      <c r="AC1461" s="13">
        <v>45005</v>
      </c>
      <c r="AD1461">
        <v>50</v>
      </c>
      <c r="AE1461" s="13">
        <v>45005</v>
      </c>
      <c r="AF1461">
        <v>75</v>
      </c>
      <c r="AG1461" s="13">
        <v>45005</v>
      </c>
      <c r="AH1461">
        <v>2.5</v>
      </c>
      <c r="AI1461" s="13">
        <v>45000</v>
      </c>
      <c r="AJ1461">
        <v>0</v>
      </c>
      <c r="AK1461" s="13">
        <v>45037</v>
      </c>
      <c r="AL1461">
        <v>0</v>
      </c>
      <c r="AM1461" t="s">
        <v>2405</v>
      </c>
      <c r="AN1461" t="s">
        <v>204</v>
      </c>
      <c r="AO1461" s="13">
        <v>45110</v>
      </c>
      <c r="AP1461" s="13">
        <v>45120</v>
      </c>
      <c r="AR1461"/>
      <c r="AS1461">
        <v>3.68</v>
      </c>
      <c r="AT1461" t="s">
        <v>1946</v>
      </c>
    </row>
    <row r="1462" spans="1:46" ht="20.149999999999999" customHeight="1" x14ac:dyDescent="0.35">
      <c r="A1462">
        <v>1461</v>
      </c>
      <c r="B1462" t="s">
        <v>360</v>
      </c>
      <c r="C1462" t="s">
        <v>12190</v>
      </c>
      <c r="D1462" t="s">
        <v>2040</v>
      </c>
      <c r="E1462" t="s">
        <v>98</v>
      </c>
      <c r="G1462" t="s">
        <v>588</v>
      </c>
      <c r="H1462" t="s">
        <v>589</v>
      </c>
      <c r="I1462" t="s">
        <v>640</v>
      </c>
      <c r="J1462" t="s">
        <v>1158</v>
      </c>
      <c r="K1462" t="s">
        <v>1158</v>
      </c>
      <c r="M1462" t="s">
        <v>207</v>
      </c>
      <c r="N1462">
        <v>0.49</v>
      </c>
      <c r="O1462">
        <v>0.47</v>
      </c>
      <c r="P1462">
        <v>403657</v>
      </c>
      <c r="Q1462">
        <v>1821204</v>
      </c>
      <c r="R1462" s="14">
        <v>44969</v>
      </c>
      <c r="S1462" t="s">
        <v>207</v>
      </c>
      <c r="T1462" s="14">
        <v>44974</v>
      </c>
      <c r="U1462" s="16" t="s">
        <v>1872</v>
      </c>
      <c r="V1462" s="16">
        <v>50</v>
      </c>
      <c r="W1462" s="16" t="s">
        <v>2113</v>
      </c>
      <c r="X1462" t="s">
        <v>207</v>
      </c>
      <c r="Y1462" s="16" t="s">
        <v>1873</v>
      </c>
      <c r="Z1462" s="16" t="s">
        <v>204</v>
      </c>
      <c r="AB1462" s="17">
        <f t="shared" si="179"/>
        <v>49</v>
      </c>
      <c r="AC1462" s="13">
        <v>45003</v>
      </c>
      <c r="AD1462">
        <v>50</v>
      </c>
      <c r="AE1462" s="13">
        <v>45003</v>
      </c>
      <c r="AF1462">
        <v>71</v>
      </c>
      <c r="AG1462" s="13">
        <v>45003</v>
      </c>
      <c r="AH1462">
        <v>2.5</v>
      </c>
      <c r="AI1462" s="13">
        <v>44998</v>
      </c>
      <c r="AJ1462">
        <v>0</v>
      </c>
      <c r="AK1462" s="13">
        <v>45038</v>
      </c>
      <c r="AL1462">
        <v>0</v>
      </c>
      <c r="AM1462" t="s">
        <v>2405</v>
      </c>
      <c r="AN1462" t="s">
        <v>204</v>
      </c>
      <c r="AO1462" s="13">
        <v>45093</v>
      </c>
      <c r="AP1462" s="13">
        <v>45109</v>
      </c>
      <c r="AR1462"/>
      <c r="AS1462">
        <v>3.68</v>
      </c>
      <c r="AT1462" t="s">
        <v>1946</v>
      </c>
    </row>
    <row r="1463" spans="1:46" ht="20.149999999999999" customHeight="1" x14ac:dyDescent="0.35">
      <c r="A1463">
        <v>1462</v>
      </c>
      <c r="B1463" t="s">
        <v>360</v>
      </c>
      <c r="C1463" t="s">
        <v>12191</v>
      </c>
      <c r="D1463" t="s">
        <v>751</v>
      </c>
      <c r="E1463" t="s">
        <v>98</v>
      </c>
      <c r="G1463" t="s">
        <v>588</v>
      </c>
      <c r="H1463" t="s">
        <v>589</v>
      </c>
      <c r="I1463" t="s">
        <v>640</v>
      </c>
      <c r="J1463" t="s">
        <v>1158</v>
      </c>
      <c r="K1463" t="s">
        <v>1158</v>
      </c>
      <c r="M1463" t="s">
        <v>207</v>
      </c>
      <c r="N1463">
        <v>0.47</v>
      </c>
      <c r="O1463">
        <v>0.46</v>
      </c>
      <c r="P1463">
        <v>403772</v>
      </c>
      <c r="Q1463">
        <v>1821235</v>
      </c>
      <c r="R1463" s="14">
        <v>44969</v>
      </c>
      <c r="S1463" t="s">
        <v>207</v>
      </c>
      <c r="T1463" s="14">
        <v>44973</v>
      </c>
      <c r="U1463" s="16" t="s">
        <v>1872</v>
      </c>
      <c r="V1463" s="16">
        <v>50</v>
      </c>
      <c r="W1463" s="16" t="s">
        <v>2113</v>
      </c>
      <c r="X1463" t="s">
        <v>207</v>
      </c>
      <c r="Y1463" s="16" t="s">
        <v>1873</v>
      </c>
      <c r="Z1463" s="16" t="s">
        <v>204</v>
      </c>
      <c r="AB1463" s="17">
        <f t="shared" si="179"/>
        <v>47</v>
      </c>
      <c r="AC1463" s="13">
        <v>45002</v>
      </c>
      <c r="AD1463">
        <v>50</v>
      </c>
      <c r="AE1463" s="13">
        <v>45002</v>
      </c>
      <c r="AF1463">
        <v>64</v>
      </c>
      <c r="AG1463" s="13">
        <v>45002</v>
      </c>
      <c r="AH1463">
        <v>2</v>
      </c>
      <c r="AI1463" s="13">
        <v>44998</v>
      </c>
      <c r="AJ1463">
        <v>0</v>
      </c>
      <c r="AK1463" s="13">
        <v>45036</v>
      </c>
      <c r="AL1463">
        <v>0</v>
      </c>
      <c r="AM1463" t="s">
        <v>2405</v>
      </c>
      <c r="AN1463" t="s">
        <v>204</v>
      </c>
      <c r="AO1463" s="13">
        <v>45092</v>
      </c>
      <c r="AP1463" s="13">
        <v>45115</v>
      </c>
      <c r="AR1463"/>
      <c r="AS1463">
        <v>3.6</v>
      </c>
      <c r="AT1463" t="s">
        <v>1946</v>
      </c>
    </row>
    <row r="1464" spans="1:46" ht="20.149999999999999" customHeight="1" x14ac:dyDescent="0.35">
      <c r="A1464">
        <v>1463</v>
      </c>
      <c r="B1464" t="s">
        <v>360</v>
      </c>
      <c r="C1464" t="s">
        <v>12192</v>
      </c>
      <c r="D1464" t="s">
        <v>663</v>
      </c>
      <c r="E1464" t="s">
        <v>98</v>
      </c>
      <c r="G1464" t="s">
        <v>588</v>
      </c>
      <c r="H1464" t="s">
        <v>589</v>
      </c>
      <c r="I1464" t="s">
        <v>640</v>
      </c>
      <c r="J1464" t="s">
        <v>1158</v>
      </c>
      <c r="K1464" t="s">
        <v>1158</v>
      </c>
      <c r="M1464" t="s">
        <v>207</v>
      </c>
      <c r="N1464">
        <v>0.32</v>
      </c>
      <c r="O1464">
        <v>0.33</v>
      </c>
      <c r="P1464">
        <v>403801</v>
      </c>
      <c r="Q1464">
        <v>1821049</v>
      </c>
      <c r="R1464" s="14">
        <v>44969</v>
      </c>
      <c r="S1464" t="s">
        <v>207</v>
      </c>
      <c r="T1464" s="14">
        <v>44976</v>
      </c>
      <c r="U1464" s="16" t="s">
        <v>1872</v>
      </c>
      <c r="V1464" s="16">
        <v>40</v>
      </c>
      <c r="W1464" s="16" t="s">
        <v>2113</v>
      </c>
      <c r="X1464" t="s">
        <v>207</v>
      </c>
      <c r="Y1464" s="16" t="s">
        <v>1873</v>
      </c>
      <c r="Z1464" s="16" t="s">
        <v>204</v>
      </c>
      <c r="AB1464" s="17">
        <f t="shared" si="179"/>
        <v>32</v>
      </c>
      <c r="AC1464" s="13">
        <v>45007</v>
      </c>
      <c r="AD1464">
        <v>32</v>
      </c>
      <c r="AE1464" s="13">
        <v>45007</v>
      </c>
      <c r="AF1464">
        <v>32</v>
      </c>
      <c r="AG1464" s="13">
        <v>45007</v>
      </c>
      <c r="AH1464">
        <v>2</v>
      </c>
      <c r="AI1464" s="13">
        <v>45003</v>
      </c>
      <c r="AJ1464">
        <v>0</v>
      </c>
      <c r="AK1464" s="13">
        <v>45035</v>
      </c>
      <c r="AL1464">
        <v>0</v>
      </c>
      <c r="AM1464" t="s">
        <v>2405</v>
      </c>
      <c r="AN1464" t="s">
        <v>204</v>
      </c>
      <c r="AO1464" s="13">
        <v>45092</v>
      </c>
      <c r="AP1464" s="13">
        <v>45107</v>
      </c>
      <c r="AR1464"/>
      <c r="AS1464">
        <v>2.48</v>
      </c>
      <c r="AT1464" t="s">
        <v>1946</v>
      </c>
    </row>
    <row r="1465" spans="1:46" ht="20.149999999999999" customHeight="1" x14ac:dyDescent="0.35">
      <c r="A1465">
        <v>1464</v>
      </c>
      <c r="B1465" t="s">
        <v>360</v>
      </c>
      <c r="C1465" t="s">
        <v>12193</v>
      </c>
      <c r="D1465" t="s">
        <v>2041</v>
      </c>
      <c r="E1465" t="s">
        <v>93</v>
      </c>
      <c r="G1465" t="s">
        <v>588</v>
      </c>
      <c r="H1465" t="s">
        <v>589</v>
      </c>
      <c r="I1465" t="s">
        <v>640</v>
      </c>
      <c r="J1465" t="s">
        <v>1158</v>
      </c>
      <c r="K1465" t="s">
        <v>1158</v>
      </c>
      <c r="M1465" t="s">
        <v>207</v>
      </c>
      <c r="N1465">
        <v>0.06</v>
      </c>
      <c r="O1465">
        <v>0.09</v>
      </c>
      <c r="P1465">
        <v>403599</v>
      </c>
      <c r="Q1465">
        <v>1821641</v>
      </c>
      <c r="R1465" s="14">
        <v>44969</v>
      </c>
      <c r="S1465" t="s">
        <v>207</v>
      </c>
      <c r="T1465" s="14">
        <v>44976</v>
      </c>
      <c r="U1465" s="16" t="s">
        <v>1872</v>
      </c>
      <c r="V1465" s="16">
        <v>80</v>
      </c>
      <c r="W1465" s="16" t="s">
        <v>2113</v>
      </c>
      <c r="X1465" t="s">
        <v>207</v>
      </c>
      <c r="Y1465" s="16" t="s">
        <v>1873</v>
      </c>
      <c r="Z1465" s="16" t="s">
        <v>204</v>
      </c>
      <c r="AB1465" s="17">
        <f t="shared" si="179"/>
        <v>6</v>
      </c>
      <c r="AC1465" s="13">
        <v>45005</v>
      </c>
      <c r="AD1465">
        <v>0</v>
      </c>
      <c r="AE1465" s="13">
        <v>45005</v>
      </c>
      <c r="AF1465">
        <v>0</v>
      </c>
      <c r="AG1465" s="13">
        <v>45005</v>
      </c>
      <c r="AH1465">
        <v>2</v>
      </c>
      <c r="AI1465" s="13">
        <v>45000</v>
      </c>
      <c r="AJ1465">
        <v>0</v>
      </c>
      <c r="AK1465" s="13">
        <v>45038</v>
      </c>
      <c r="AL1465">
        <v>0</v>
      </c>
      <c r="AM1465" t="s">
        <v>2405</v>
      </c>
      <c r="AN1465" t="s">
        <v>204</v>
      </c>
      <c r="AO1465" s="13">
        <v>45082</v>
      </c>
      <c r="AP1465" s="13">
        <v>45121</v>
      </c>
      <c r="AR1465"/>
      <c r="AS1465">
        <v>4.4000000000000004</v>
      </c>
      <c r="AT1465" t="s">
        <v>1946</v>
      </c>
    </row>
    <row r="1466" spans="1:46" ht="20.149999999999999" customHeight="1" x14ac:dyDescent="0.35">
      <c r="A1466">
        <v>1465</v>
      </c>
      <c r="B1466" t="s">
        <v>360</v>
      </c>
      <c r="C1466" t="s">
        <v>12194</v>
      </c>
      <c r="D1466" t="s">
        <v>2042</v>
      </c>
      <c r="E1466" t="s">
        <v>98</v>
      </c>
      <c r="G1466" t="s">
        <v>588</v>
      </c>
      <c r="H1466" t="s">
        <v>589</v>
      </c>
      <c r="I1466" t="s">
        <v>640</v>
      </c>
      <c r="J1466" t="s">
        <v>1158</v>
      </c>
      <c r="K1466" t="s">
        <v>1158</v>
      </c>
      <c r="M1466" t="s">
        <v>207</v>
      </c>
      <c r="N1466">
        <v>0.28999999999999998</v>
      </c>
      <c r="O1466">
        <v>0.36</v>
      </c>
      <c r="P1466">
        <v>403784</v>
      </c>
      <c r="Q1466">
        <v>1821037</v>
      </c>
      <c r="R1466" s="14">
        <v>44969</v>
      </c>
      <c r="S1466" t="s">
        <v>207</v>
      </c>
      <c r="T1466" s="14">
        <v>44974</v>
      </c>
      <c r="U1466" s="16" t="s">
        <v>1872</v>
      </c>
      <c r="V1466" s="16">
        <v>40</v>
      </c>
      <c r="W1466" s="16" t="s">
        <v>2113</v>
      </c>
      <c r="X1466" t="s">
        <v>207</v>
      </c>
      <c r="Y1466" s="16" t="s">
        <v>1873</v>
      </c>
      <c r="Z1466" s="16" t="s">
        <v>204</v>
      </c>
      <c r="AB1466" s="17">
        <f t="shared" si="179"/>
        <v>28.999999999999996</v>
      </c>
      <c r="AC1466" s="13">
        <v>45004</v>
      </c>
      <c r="AD1466">
        <v>29</v>
      </c>
      <c r="AE1466" s="13">
        <v>45004</v>
      </c>
      <c r="AF1466">
        <v>31</v>
      </c>
      <c r="AG1466" s="13">
        <v>45004</v>
      </c>
      <c r="AH1466">
        <v>2</v>
      </c>
      <c r="AI1466" s="13">
        <v>44999</v>
      </c>
      <c r="AJ1466">
        <v>0</v>
      </c>
      <c r="AK1466" s="13">
        <v>45039</v>
      </c>
      <c r="AL1466">
        <v>0</v>
      </c>
      <c r="AM1466" t="s">
        <v>2405</v>
      </c>
      <c r="AN1466" t="s">
        <v>204</v>
      </c>
      <c r="AO1466" s="13">
        <v>45092</v>
      </c>
      <c r="AP1466" s="13">
        <v>45105</v>
      </c>
      <c r="AR1466"/>
      <c r="AS1466">
        <v>2.4</v>
      </c>
      <c r="AT1466" t="s">
        <v>1946</v>
      </c>
    </row>
    <row r="1467" spans="1:46" ht="20.149999999999999" customHeight="1" x14ac:dyDescent="0.35">
      <c r="A1467">
        <v>1466</v>
      </c>
      <c r="B1467" t="s">
        <v>360</v>
      </c>
      <c r="C1467" t="s">
        <v>12195</v>
      </c>
      <c r="D1467" t="s">
        <v>2043</v>
      </c>
      <c r="E1467" t="s">
        <v>98</v>
      </c>
      <c r="G1467" t="s">
        <v>588</v>
      </c>
      <c r="H1467" t="s">
        <v>589</v>
      </c>
      <c r="I1467" t="s">
        <v>640</v>
      </c>
      <c r="J1467" t="s">
        <v>1158</v>
      </c>
      <c r="K1467" t="s">
        <v>1158</v>
      </c>
      <c r="M1467" t="s">
        <v>207</v>
      </c>
      <c r="N1467">
        <v>0.23</v>
      </c>
      <c r="O1467">
        <v>0.24</v>
      </c>
      <c r="P1467">
        <v>403722</v>
      </c>
      <c r="Q1467">
        <v>1821380</v>
      </c>
      <c r="R1467" s="14">
        <v>44969</v>
      </c>
      <c r="S1467" t="s">
        <v>207</v>
      </c>
      <c r="T1467" s="14">
        <v>44976</v>
      </c>
      <c r="U1467" s="16" t="s">
        <v>1872</v>
      </c>
      <c r="V1467" s="16">
        <v>40</v>
      </c>
      <c r="W1467" s="16" t="s">
        <v>2113</v>
      </c>
      <c r="X1467" t="s">
        <v>207</v>
      </c>
      <c r="Y1467" s="16" t="s">
        <v>1873</v>
      </c>
      <c r="Z1467" s="16" t="s">
        <v>204</v>
      </c>
      <c r="AB1467" s="17">
        <f t="shared" si="179"/>
        <v>23</v>
      </c>
      <c r="AC1467" s="13">
        <v>45007</v>
      </c>
      <c r="AD1467">
        <v>23</v>
      </c>
      <c r="AE1467" s="13">
        <v>45007</v>
      </c>
      <c r="AF1467">
        <v>30</v>
      </c>
      <c r="AG1467" s="13">
        <v>45007</v>
      </c>
      <c r="AH1467">
        <v>1.5</v>
      </c>
      <c r="AI1467" s="13">
        <v>45003</v>
      </c>
      <c r="AJ1467">
        <v>0</v>
      </c>
      <c r="AK1467" s="13">
        <v>45037</v>
      </c>
      <c r="AL1467">
        <v>0</v>
      </c>
      <c r="AM1467" t="s">
        <v>2405</v>
      </c>
      <c r="AN1467" t="s">
        <v>204</v>
      </c>
      <c r="AO1467" s="13">
        <v>45094</v>
      </c>
      <c r="AP1467" s="13">
        <v>45109</v>
      </c>
      <c r="AR1467"/>
      <c r="AS1467">
        <v>1.76</v>
      </c>
      <c r="AT1467" t="s">
        <v>1946</v>
      </c>
    </row>
    <row r="1468" spans="1:46" ht="20.149999999999999" customHeight="1" x14ac:dyDescent="0.35">
      <c r="A1468">
        <v>1467</v>
      </c>
      <c r="B1468" t="s">
        <v>360</v>
      </c>
      <c r="C1468" t="s">
        <v>12196</v>
      </c>
      <c r="D1468" t="s">
        <v>1157</v>
      </c>
      <c r="E1468" t="s">
        <v>98</v>
      </c>
      <c r="G1468" t="s">
        <v>588</v>
      </c>
      <c r="H1468" t="s">
        <v>589</v>
      </c>
      <c r="I1468" t="s">
        <v>640</v>
      </c>
      <c r="J1468" t="s">
        <v>1158</v>
      </c>
      <c r="K1468" t="s">
        <v>1158</v>
      </c>
      <c r="M1468" t="s">
        <v>207</v>
      </c>
      <c r="N1468">
        <v>1.08</v>
      </c>
      <c r="O1468">
        <v>1.24</v>
      </c>
      <c r="P1468">
        <v>403759</v>
      </c>
      <c r="Q1468">
        <v>1821020</v>
      </c>
      <c r="R1468" s="14">
        <v>44969</v>
      </c>
      <c r="S1468" t="s">
        <v>207</v>
      </c>
      <c r="T1468" s="14">
        <v>44976</v>
      </c>
      <c r="U1468" s="16" t="s">
        <v>1872</v>
      </c>
      <c r="V1468" s="16">
        <v>120</v>
      </c>
      <c r="W1468" s="16" t="s">
        <v>2113</v>
      </c>
      <c r="X1468" t="s">
        <v>207</v>
      </c>
      <c r="Y1468" s="16" t="s">
        <v>1873</v>
      </c>
      <c r="Z1468" s="16" t="s">
        <v>204</v>
      </c>
      <c r="AB1468" s="17">
        <f t="shared" si="179"/>
        <v>108</v>
      </c>
      <c r="AC1468" s="13">
        <v>45004</v>
      </c>
      <c r="AE1468" s="13">
        <v>45004</v>
      </c>
      <c r="AF1468">
        <v>100</v>
      </c>
      <c r="AG1468" s="13">
        <v>45004</v>
      </c>
      <c r="AH1468">
        <v>5.5</v>
      </c>
      <c r="AI1468" s="13">
        <v>44999</v>
      </c>
      <c r="AJ1468">
        <v>0</v>
      </c>
      <c r="AK1468" s="13">
        <v>45038</v>
      </c>
      <c r="AL1468">
        <v>0</v>
      </c>
      <c r="AM1468" t="s">
        <v>2405</v>
      </c>
      <c r="AN1468" t="s">
        <v>204</v>
      </c>
      <c r="AO1468" s="13">
        <v>45092</v>
      </c>
      <c r="AP1468" s="13">
        <v>45112</v>
      </c>
      <c r="AR1468"/>
      <c r="AS1468">
        <v>7.76</v>
      </c>
      <c r="AT1468" t="s">
        <v>1946</v>
      </c>
    </row>
    <row r="1469" spans="1:46" ht="20.149999999999999" customHeight="1" x14ac:dyDescent="0.35">
      <c r="A1469">
        <v>1468</v>
      </c>
      <c r="B1469" t="s">
        <v>360</v>
      </c>
      <c r="C1469" t="s">
        <v>12197</v>
      </c>
      <c r="D1469" t="s">
        <v>2044</v>
      </c>
      <c r="E1469" t="s">
        <v>93</v>
      </c>
      <c r="G1469" t="s">
        <v>588</v>
      </c>
      <c r="H1469" t="s">
        <v>589</v>
      </c>
      <c r="I1469" t="s">
        <v>640</v>
      </c>
      <c r="J1469" t="s">
        <v>1158</v>
      </c>
      <c r="K1469" t="s">
        <v>1158</v>
      </c>
      <c r="M1469" t="s">
        <v>207</v>
      </c>
      <c r="N1469">
        <v>0.6</v>
      </c>
      <c r="O1469">
        <v>0.62</v>
      </c>
      <c r="P1469">
        <v>403763</v>
      </c>
      <c r="Q1469">
        <v>1821131</v>
      </c>
      <c r="R1469" s="14">
        <v>44961</v>
      </c>
      <c r="S1469" t="s">
        <v>207</v>
      </c>
      <c r="T1469" s="14">
        <v>44970</v>
      </c>
      <c r="U1469" s="16" t="s">
        <v>1872</v>
      </c>
      <c r="V1469" s="16">
        <v>80</v>
      </c>
      <c r="W1469" s="16" t="s">
        <v>2113</v>
      </c>
      <c r="X1469" t="s">
        <v>207</v>
      </c>
      <c r="Y1469" s="16" t="s">
        <v>1873</v>
      </c>
      <c r="Z1469" s="16" t="s">
        <v>204</v>
      </c>
      <c r="AB1469" s="17">
        <f t="shared" si="179"/>
        <v>60</v>
      </c>
      <c r="AC1469" s="13">
        <v>45001</v>
      </c>
      <c r="AD1469">
        <v>60</v>
      </c>
      <c r="AE1469" s="13">
        <v>45001</v>
      </c>
      <c r="AF1469">
        <v>75</v>
      </c>
      <c r="AG1469" s="13">
        <v>45001</v>
      </c>
      <c r="AH1469">
        <v>7</v>
      </c>
      <c r="AI1469" s="13">
        <v>44997</v>
      </c>
      <c r="AJ1469">
        <v>0</v>
      </c>
      <c r="AK1469" s="13">
        <v>45034</v>
      </c>
      <c r="AL1469">
        <v>0</v>
      </c>
      <c r="AM1469" t="s">
        <v>2405</v>
      </c>
      <c r="AN1469" t="s">
        <v>204</v>
      </c>
      <c r="AO1469" s="13">
        <v>45083</v>
      </c>
      <c r="AP1469" s="13">
        <v>45108</v>
      </c>
      <c r="AR1469"/>
      <c r="AS1469">
        <v>4.6399999999999997</v>
      </c>
      <c r="AT1469" t="s">
        <v>1946</v>
      </c>
    </row>
    <row r="1470" spans="1:46" ht="20.149999999999999" customHeight="1" x14ac:dyDescent="0.35">
      <c r="A1470">
        <v>1469</v>
      </c>
      <c r="B1470" t="s">
        <v>360</v>
      </c>
      <c r="C1470" t="s">
        <v>12198</v>
      </c>
      <c r="D1470" t="s">
        <v>2045</v>
      </c>
      <c r="E1470" t="s">
        <v>98</v>
      </c>
      <c r="G1470" t="s">
        <v>588</v>
      </c>
      <c r="H1470" t="s">
        <v>589</v>
      </c>
      <c r="I1470" t="s">
        <v>640</v>
      </c>
      <c r="J1470" t="s">
        <v>1158</v>
      </c>
      <c r="K1470" t="s">
        <v>1158</v>
      </c>
      <c r="M1470" t="s">
        <v>207</v>
      </c>
      <c r="N1470">
        <v>0.46</v>
      </c>
      <c r="O1470">
        <v>0.5</v>
      </c>
      <c r="P1470">
        <v>403789</v>
      </c>
      <c r="Q1470">
        <v>1821093</v>
      </c>
      <c r="R1470" s="14">
        <v>44961</v>
      </c>
      <c r="S1470" t="s">
        <v>207</v>
      </c>
      <c r="T1470" s="14">
        <v>44970</v>
      </c>
      <c r="U1470" s="16" t="s">
        <v>1872</v>
      </c>
      <c r="V1470" s="16">
        <v>60</v>
      </c>
      <c r="W1470" s="16" t="s">
        <v>2113</v>
      </c>
      <c r="X1470" t="s">
        <v>207</v>
      </c>
      <c r="Y1470" s="16" t="s">
        <v>1873</v>
      </c>
      <c r="Z1470" s="16" t="s">
        <v>204</v>
      </c>
      <c r="AB1470" s="17">
        <f t="shared" si="179"/>
        <v>46</v>
      </c>
      <c r="AC1470" s="13">
        <v>45003</v>
      </c>
      <c r="AD1470">
        <v>50</v>
      </c>
      <c r="AE1470" s="13">
        <v>45003</v>
      </c>
      <c r="AF1470">
        <v>50</v>
      </c>
      <c r="AG1470" s="13">
        <v>45003</v>
      </c>
      <c r="AH1470">
        <v>2.5</v>
      </c>
      <c r="AI1470" s="13">
        <v>44998</v>
      </c>
      <c r="AJ1470">
        <v>0</v>
      </c>
      <c r="AK1470" s="13">
        <v>45035</v>
      </c>
      <c r="AL1470">
        <v>0</v>
      </c>
      <c r="AM1470" t="s">
        <v>2405</v>
      </c>
      <c r="AN1470" t="s">
        <v>204</v>
      </c>
      <c r="AO1470" s="13">
        <v>45112</v>
      </c>
      <c r="AP1470" s="13">
        <v>45127</v>
      </c>
      <c r="AR1470"/>
      <c r="AS1470">
        <v>3.2</v>
      </c>
      <c r="AT1470" t="s">
        <v>1946</v>
      </c>
    </row>
    <row r="1471" spans="1:46" ht="20.149999999999999" customHeight="1" x14ac:dyDescent="0.35">
      <c r="A1471">
        <v>1470</v>
      </c>
      <c r="B1471" t="s">
        <v>360</v>
      </c>
      <c r="C1471" t="s">
        <v>12199</v>
      </c>
      <c r="D1471" t="s">
        <v>2046</v>
      </c>
      <c r="E1471" t="s">
        <v>98</v>
      </c>
      <c r="G1471" t="s">
        <v>588</v>
      </c>
      <c r="H1471" t="s">
        <v>589</v>
      </c>
      <c r="I1471" t="s">
        <v>640</v>
      </c>
      <c r="J1471" t="s">
        <v>1158</v>
      </c>
      <c r="K1471" t="s">
        <v>1158</v>
      </c>
      <c r="M1471" t="s">
        <v>207</v>
      </c>
      <c r="N1471">
        <v>0.12</v>
      </c>
      <c r="O1471">
        <v>0.12</v>
      </c>
      <c r="P1471">
        <v>403501</v>
      </c>
      <c r="Q1471">
        <v>1821399</v>
      </c>
      <c r="R1471" s="14">
        <v>44976</v>
      </c>
      <c r="S1471" t="s">
        <v>207</v>
      </c>
      <c r="T1471" s="14">
        <v>44985</v>
      </c>
      <c r="U1471" s="16" t="s">
        <v>1872</v>
      </c>
      <c r="V1471" s="16">
        <v>30</v>
      </c>
      <c r="W1471" s="16" t="s">
        <v>2113</v>
      </c>
      <c r="X1471" t="s">
        <v>207</v>
      </c>
      <c r="Y1471" s="16" t="s">
        <v>1873</v>
      </c>
      <c r="Z1471" s="16" t="s">
        <v>204</v>
      </c>
      <c r="AB1471" s="17">
        <f t="shared" si="179"/>
        <v>12</v>
      </c>
      <c r="AC1471" s="13">
        <v>45012</v>
      </c>
      <c r="AD1471">
        <v>12</v>
      </c>
      <c r="AE1471" s="13">
        <v>45012</v>
      </c>
      <c r="AF1471">
        <v>20</v>
      </c>
      <c r="AG1471" s="13">
        <v>45012</v>
      </c>
      <c r="AH1471">
        <v>1</v>
      </c>
      <c r="AI1471" s="13">
        <v>45008</v>
      </c>
      <c r="AJ1471">
        <v>0</v>
      </c>
      <c r="AK1471" s="13">
        <v>45046</v>
      </c>
      <c r="AL1471">
        <v>0</v>
      </c>
      <c r="AM1471" t="s">
        <v>2405</v>
      </c>
      <c r="AN1471" t="s">
        <v>204</v>
      </c>
      <c r="AO1471" s="13">
        <v>45112</v>
      </c>
      <c r="AP1471" s="13">
        <v>45129</v>
      </c>
      <c r="AR1471"/>
      <c r="AS1471">
        <v>0.96</v>
      </c>
      <c r="AT1471" t="s">
        <v>1946</v>
      </c>
    </row>
    <row r="1472" spans="1:46" ht="20.149999999999999" customHeight="1" x14ac:dyDescent="0.35">
      <c r="A1472">
        <v>1471</v>
      </c>
      <c r="B1472" t="s">
        <v>360</v>
      </c>
      <c r="C1472" t="s">
        <v>12200</v>
      </c>
      <c r="D1472" t="s">
        <v>2047</v>
      </c>
      <c r="E1472" t="s">
        <v>93</v>
      </c>
      <c r="G1472" t="s">
        <v>588</v>
      </c>
      <c r="H1472" t="s">
        <v>589</v>
      </c>
      <c r="I1472" t="s">
        <v>640</v>
      </c>
      <c r="J1472" t="s">
        <v>1158</v>
      </c>
      <c r="K1472" t="s">
        <v>1158</v>
      </c>
      <c r="M1472" t="s">
        <v>207</v>
      </c>
      <c r="N1472">
        <v>0.3</v>
      </c>
      <c r="O1472">
        <v>0.35</v>
      </c>
      <c r="P1472">
        <v>403460</v>
      </c>
      <c r="Q1472">
        <v>1821938</v>
      </c>
      <c r="R1472" s="14">
        <v>44976</v>
      </c>
      <c r="S1472" t="s">
        <v>207</v>
      </c>
      <c r="T1472" s="14">
        <v>44984</v>
      </c>
      <c r="U1472" s="16" t="s">
        <v>1872</v>
      </c>
      <c r="V1472" s="16">
        <v>40</v>
      </c>
      <c r="W1472" s="16" t="s">
        <v>2113</v>
      </c>
      <c r="X1472" t="s">
        <v>207</v>
      </c>
      <c r="Y1472" s="16" t="s">
        <v>1873</v>
      </c>
      <c r="Z1472" s="16" t="s">
        <v>204</v>
      </c>
      <c r="AB1472" s="17">
        <f t="shared" si="179"/>
        <v>30</v>
      </c>
      <c r="AC1472" s="13">
        <v>45012</v>
      </c>
      <c r="AD1472">
        <v>30</v>
      </c>
      <c r="AE1472" s="13">
        <v>45012</v>
      </c>
      <c r="AF1472">
        <v>35</v>
      </c>
      <c r="AG1472" s="13">
        <v>45012</v>
      </c>
      <c r="AH1472">
        <v>1.5</v>
      </c>
      <c r="AI1472" s="13">
        <v>45008</v>
      </c>
      <c r="AJ1472">
        <v>0</v>
      </c>
      <c r="AK1472" s="13">
        <v>45045</v>
      </c>
      <c r="AL1472">
        <v>0</v>
      </c>
      <c r="AM1472" t="s">
        <v>2405</v>
      </c>
      <c r="AN1472" t="s">
        <v>204</v>
      </c>
      <c r="AO1472" s="13">
        <v>45089</v>
      </c>
      <c r="AP1472" s="13">
        <v>45121</v>
      </c>
      <c r="AR1472"/>
      <c r="AS1472">
        <v>2.4</v>
      </c>
      <c r="AT1472" t="s">
        <v>1946</v>
      </c>
    </row>
    <row r="1473" spans="1:46" ht="20.149999999999999" customHeight="1" x14ac:dyDescent="0.35">
      <c r="A1473">
        <v>1472</v>
      </c>
      <c r="B1473" t="s">
        <v>360</v>
      </c>
      <c r="C1473" t="s">
        <v>12201</v>
      </c>
      <c r="D1473" t="s">
        <v>2048</v>
      </c>
      <c r="E1473" t="s">
        <v>98</v>
      </c>
      <c r="G1473" t="s">
        <v>588</v>
      </c>
      <c r="H1473" t="s">
        <v>589</v>
      </c>
      <c r="I1473" t="s">
        <v>640</v>
      </c>
      <c r="J1473" t="s">
        <v>1158</v>
      </c>
      <c r="K1473" t="s">
        <v>1158</v>
      </c>
      <c r="M1473" t="s">
        <v>207</v>
      </c>
      <c r="N1473">
        <v>0.18</v>
      </c>
      <c r="O1473">
        <v>0.22</v>
      </c>
      <c r="P1473">
        <v>403515</v>
      </c>
      <c r="Q1473">
        <v>1822063</v>
      </c>
      <c r="R1473" s="14">
        <v>44976</v>
      </c>
      <c r="S1473" t="s">
        <v>207</v>
      </c>
      <c r="T1473" s="14">
        <v>44984</v>
      </c>
      <c r="U1473" s="16" t="s">
        <v>1872</v>
      </c>
      <c r="V1473" s="16">
        <v>30</v>
      </c>
      <c r="W1473" s="16" t="s">
        <v>2113</v>
      </c>
      <c r="X1473" t="s">
        <v>207</v>
      </c>
      <c r="Y1473" s="16" t="s">
        <v>1873</v>
      </c>
      <c r="Z1473" s="16" t="s">
        <v>204</v>
      </c>
      <c r="AB1473" s="17">
        <f t="shared" si="179"/>
        <v>18</v>
      </c>
      <c r="AC1473" s="13">
        <v>45015</v>
      </c>
      <c r="AD1473">
        <v>18</v>
      </c>
      <c r="AE1473" s="13">
        <v>45015</v>
      </c>
      <c r="AF1473">
        <v>20</v>
      </c>
      <c r="AG1473" s="13">
        <v>45015</v>
      </c>
      <c r="AH1473">
        <v>1</v>
      </c>
      <c r="AI1473" s="13">
        <v>45010</v>
      </c>
      <c r="AJ1473">
        <v>0</v>
      </c>
      <c r="AK1473" s="13">
        <v>45045</v>
      </c>
      <c r="AL1473">
        <v>0</v>
      </c>
      <c r="AM1473" t="s">
        <v>2405</v>
      </c>
      <c r="AN1473" t="s">
        <v>204</v>
      </c>
      <c r="AO1473" s="13">
        <v>45082</v>
      </c>
      <c r="AP1473" s="13">
        <v>45126</v>
      </c>
      <c r="AR1473"/>
      <c r="AS1473">
        <v>1.44</v>
      </c>
      <c r="AT1473" t="s">
        <v>1946</v>
      </c>
    </row>
    <row r="1474" spans="1:46" ht="20.149999999999999" customHeight="1" x14ac:dyDescent="0.35">
      <c r="A1474">
        <v>1473</v>
      </c>
      <c r="B1474" t="s">
        <v>360</v>
      </c>
      <c r="C1474" t="s">
        <v>12202</v>
      </c>
      <c r="D1474" t="s">
        <v>2049</v>
      </c>
      <c r="E1474" t="s">
        <v>98</v>
      </c>
      <c r="G1474" t="s">
        <v>588</v>
      </c>
      <c r="H1474" t="s">
        <v>589</v>
      </c>
      <c r="I1474" t="s">
        <v>640</v>
      </c>
      <c r="J1474" t="s">
        <v>1158</v>
      </c>
      <c r="K1474" t="s">
        <v>1158</v>
      </c>
      <c r="M1474" t="s">
        <v>207</v>
      </c>
      <c r="N1474">
        <v>0.5</v>
      </c>
      <c r="O1474">
        <v>0.52</v>
      </c>
      <c r="P1474">
        <v>403377</v>
      </c>
      <c r="Q1474">
        <v>1822150</v>
      </c>
      <c r="R1474" s="14">
        <v>44976</v>
      </c>
      <c r="S1474" t="s">
        <v>207</v>
      </c>
      <c r="T1474" s="14">
        <v>44985</v>
      </c>
      <c r="U1474" s="16" t="s">
        <v>1872</v>
      </c>
      <c r="V1474" s="16">
        <v>70</v>
      </c>
      <c r="W1474" s="16" t="s">
        <v>2113</v>
      </c>
      <c r="X1474" t="s">
        <v>207</v>
      </c>
      <c r="Y1474" s="16" t="s">
        <v>1873</v>
      </c>
      <c r="Z1474" s="16" t="s">
        <v>204</v>
      </c>
      <c r="AB1474" s="17">
        <f t="shared" si="179"/>
        <v>50</v>
      </c>
      <c r="AC1474" s="13">
        <v>45015</v>
      </c>
      <c r="AD1474">
        <v>0</v>
      </c>
      <c r="AE1474" s="13">
        <v>45015</v>
      </c>
      <c r="AF1474">
        <v>0</v>
      </c>
      <c r="AG1474" s="13">
        <v>45015</v>
      </c>
      <c r="AH1474">
        <v>4</v>
      </c>
      <c r="AI1474" s="13">
        <v>45010</v>
      </c>
      <c r="AJ1474">
        <v>0</v>
      </c>
      <c r="AK1474" s="13">
        <v>45044</v>
      </c>
      <c r="AL1474">
        <v>0</v>
      </c>
      <c r="AM1474" t="s">
        <v>2405</v>
      </c>
      <c r="AN1474" t="s">
        <v>204</v>
      </c>
      <c r="AO1474" s="13">
        <v>45097</v>
      </c>
      <c r="AP1474" s="13">
        <v>45111</v>
      </c>
      <c r="AR1474"/>
      <c r="AS1474">
        <v>4</v>
      </c>
      <c r="AT1474" t="s">
        <v>1946</v>
      </c>
    </row>
    <row r="1475" spans="1:46" ht="20.149999999999999" customHeight="1" x14ac:dyDescent="0.35">
      <c r="A1475">
        <v>1474</v>
      </c>
      <c r="B1475" t="s">
        <v>360</v>
      </c>
      <c r="C1475" t="s">
        <v>12203</v>
      </c>
      <c r="D1475" t="s">
        <v>2050</v>
      </c>
      <c r="E1475" t="s">
        <v>98</v>
      </c>
      <c r="G1475" t="s">
        <v>588</v>
      </c>
      <c r="H1475" t="s">
        <v>589</v>
      </c>
      <c r="I1475" t="s">
        <v>640</v>
      </c>
      <c r="J1475" t="s">
        <v>1158</v>
      </c>
      <c r="K1475" t="s">
        <v>1158</v>
      </c>
      <c r="M1475" t="s">
        <v>207</v>
      </c>
      <c r="N1475">
        <v>0.2</v>
      </c>
      <c r="O1475">
        <v>0.31</v>
      </c>
      <c r="P1475">
        <v>403510</v>
      </c>
      <c r="Q1475">
        <v>1822100</v>
      </c>
      <c r="R1475" s="14">
        <v>44976</v>
      </c>
      <c r="S1475" t="s">
        <v>207</v>
      </c>
      <c r="T1475" s="14">
        <v>44985</v>
      </c>
      <c r="U1475" s="16" t="s">
        <v>1872</v>
      </c>
      <c r="V1475" s="16">
        <v>30</v>
      </c>
      <c r="W1475" s="16" t="s">
        <v>2113</v>
      </c>
      <c r="X1475" t="s">
        <v>207</v>
      </c>
      <c r="Y1475" s="16" t="s">
        <v>1873</v>
      </c>
      <c r="Z1475" s="16" t="s">
        <v>204</v>
      </c>
      <c r="AB1475" s="17">
        <f t="shared" si="179"/>
        <v>20</v>
      </c>
      <c r="AC1475" s="13">
        <v>45011</v>
      </c>
      <c r="AD1475">
        <v>20</v>
      </c>
      <c r="AE1475" s="13">
        <v>45011</v>
      </c>
      <c r="AF1475">
        <v>20</v>
      </c>
      <c r="AG1475" s="13">
        <v>45011</v>
      </c>
      <c r="AH1475">
        <v>1</v>
      </c>
      <c r="AI1475" s="13">
        <v>45007</v>
      </c>
      <c r="AJ1475">
        <v>0</v>
      </c>
      <c r="AK1475" s="13">
        <v>45041</v>
      </c>
      <c r="AL1475">
        <v>0</v>
      </c>
      <c r="AM1475" t="s">
        <v>2405</v>
      </c>
      <c r="AN1475" t="s">
        <v>204</v>
      </c>
      <c r="AO1475" s="13">
        <v>45092</v>
      </c>
      <c r="AP1475" s="13">
        <v>45134</v>
      </c>
      <c r="AR1475"/>
      <c r="AS1475">
        <v>1.6</v>
      </c>
      <c r="AT1475" t="s">
        <v>1946</v>
      </c>
    </row>
    <row r="1476" spans="1:46" ht="20.149999999999999" customHeight="1" x14ac:dyDescent="0.35">
      <c r="A1476">
        <v>1475</v>
      </c>
      <c r="B1476" t="s">
        <v>360</v>
      </c>
      <c r="C1476" t="s">
        <v>12204</v>
      </c>
      <c r="D1476" t="s">
        <v>1169</v>
      </c>
      <c r="E1476" t="s">
        <v>93</v>
      </c>
      <c r="G1476" t="s">
        <v>588</v>
      </c>
      <c r="H1476" t="s">
        <v>589</v>
      </c>
      <c r="I1476" t="s">
        <v>640</v>
      </c>
      <c r="J1476" t="s">
        <v>1158</v>
      </c>
      <c r="K1476" t="s">
        <v>1158</v>
      </c>
      <c r="M1476" t="s">
        <v>207</v>
      </c>
      <c r="N1476">
        <v>0.3</v>
      </c>
      <c r="O1476">
        <v>0.41</v>
      </c>
      <c r="P1476">
        <v>403516</v>
      </c>
      <c r="Q1476">
        <v>1822041</v>
      </c>
      <c r="R1476" s="14">
        <v>44976</v>
      </c>
      <c r="S1476" t="s">
        <v>207</v>
      </c>
      <c r="T1476" s="14">
        <v>44983</v>
      </c>
      <c r="U1476" s="16" t="s">
        <v>1872</v>
      </c>
      <c r="V1476" s="16">
        <v>40</v>
      </c>
      <c r="W1476" s="16" t="s">
        <v>2113</v>
      </c>
      <c r="X1476" t="s">
        <v>207</v>
      </c>
      <c r="Y1476" s="16" t="s">
        <v>1873</v>
      </c>
      <c r="Z1476" s="16" t="s">
        <v>204</v>
      </c>
      <c r="AB1476" s="17">
        <f t="shared" ref="AB1476:AB1526" si="180">N1476*100</f>
        <v>30</v>
      </c>
      <c r="AC1476" s="13">
        <v>45015</v>
      </c>
      <c r="AD1476">
        <v>30</v>
      </c>
      <c r="AE1476" s="13">
        <v>45015</v>
      </c>
      <c r="AF1476">
        <v>35</v>
      </c>
      <c r="AG1476" s="13">
        <v>45015</v>
      </c>
      <c r="AH1476">
        <v>1.5</v>
      </c>
      <c r="AI1476" s="13">
        <v>45010</v>
      </c>
      <c r="AJ1476">
        <v>0</v>
      </c>
      <c r="AK1476" s="13">
        <v>45047</v>
      </c>
      <c r="AL1476">
        <v>0</v>
      </c>
      <c r="AM1476" t="s">
        <v>2405</v>
      </c>
      <c r="AN1476" t="s">
        <v>204</v>
      </c>
      <c r="AO1476" s="13">
        <v>45096</v>
      </c>
      <c r="AP1476" s="13">
        <v>45113</v>
      </c>
      <c r="AR1476"/>
      <c r="AS1476">
        <v>2.3199999999999998</v>
      </c>
      <c r="AT1476" t="s">
        <v>1946</v>
      </c>
    </row>
    <row r="1477" spans="1:46" ht="20.149999999999999" customHeight="1" x14ac:dyDescent="0.35">
      <c r="A1477">
        <v>1476</v>
      </c>
      <c r="B1477" t="s">
        <v>360</v>
      </c>
      <c r="C1477" t="s">
        <v>12205</v>
      </c>
      <c r="D1477" t="s">
        <v>2051</v>
      </c>
      <c r="E1477" t="s">
        <v>98</v>
      </c>
      <c r="G1477" t="s">
        <v>588</v>
      </c>
      <c r="H1477" t="s">
        <v>589</v>
      </c>
      <c r="I1477" t="s">
        <v>640</v>
      </c>
      <c r="J1477" t="s">
        <v>1158</v>
      </c>
      <c r="K1477" t="s">
        <v>1158</v>
      </c>
      <c r="M1477" t="s">
        <v>207</v>
      </c>
      <c r="N1477">
        <v>0.97</v>
      </c>
      <c r="O1477">
        <v>0.99</v>
      </c>
      <c r="P1477">
        <v>403577</v>
      </c>
      <c r="Q1477">
        <v>1821992</v>
      </c>
      <c r="R1477" s="14">
        <v>44976</v>
      </c>
      <c r="S1477" t="s">
        <v>207</v>
      </c>
      <c r="T1477" s="14">
        <v>44985</v>
      </c>
      <c r="U1477" s="16" t="s">
        <v>1872</v>
      </c>
      <c r="V1477" s="16">
        <v>120</v>
      </c>
      <c r="W1477" s="16" t="s">
        <v>2113</v>
      </c>
      <c r="X1477" t="s">
        <v>207</v>
      </c>
      <c r="Y1477" s="16" t="s">
        <v>1873</v>
      </c>
      <c r="Z1477" s="16" t="s">
        <v>204</v>
      </c>
      <c r="AB1477" s="17">
        <f t="shared" si="180"/>
        <v>97</v>
      </c>
      <c r="AC1477" s="13">
        <v>45015</v>
      </c>
      <c r="AD1477">
        <v>100</v>
      </c>
      <c r="AE1477" s="13">
        <v>45015</v>
      </c>
      <c r="AF1477">
        <v>139</v>
      </c>
      <c r="AG1477" s="13">
        <v>45015</v>
      </c>
      <c r="AH1477">
        <v>5</v>
      </c>
      <c r="AI1477" s="13">
        <v>45010</v>
      </c>
      <c r="AJ1477">
        <v>0</v>
      </c>
      <c r="AK1477" s="13">
        <v>45044</v>
      </c>
      <c r="AL1477">
        <v>0</v>
      </c>
      <c r="AM1477" t="s">
        <v>2405</v>
      </c>
      <c r="AN1477" t="s">
        <v>204</v>
      </c>
      <c r="AO1477" s="13">
        <v>45078</v>
      </c>
      <c r="AP1477" s="13">
        <v>45125</v>
      </c>
      <c r="AR1477"/>
      <c r="AS1477">
        <v>7.2</v>
      </c>
      <c r="AT1477" t="s">
        <v>1946</v>
      </c>
    </row>
    <row r="1478" spans="1:46" ht="20.149999999999999" customHeight="1" x14ac:dyDescent="0.35">
      <c r="A1478">
        <v>1477</v>
      </c>
      <c r="B1478" t="s">
        <v>360</v>
      </c>
      <c r="C1478" t="s">
        <v>12206</v>
      </c>
      <c r="D1478" t="s">
        <v>1170</v>
      </c>
      <c r="E1478" t="s">
        <v>98</v>
      </c>
      <c r="G1478" t="s">
        <v>588</v>
      </c>
      <c r="H1478" t="s">
        <v>589</v>
      </c>
      <c r="I1478" t="s">
        <v>640</v>
      </c>
      <c r="J1478" t="s">
        <v>1158</v>
      </c>
      <c r="K1478" t="s">
        <v>1158</v>
      </c>
      <c r="M1478" t="s">
        <v>207</v>
      </c>
      <c r="N1478">
        <v>0.36</v>
      </c>
      <c r="O1478">
        <v>0.35</v>
      </c>
      <c r="P1478">
        <v>403584</v>
      </c>
      <c r="Q1478">
        <v>1821989</v>
      </c>
      <c r="R1478" s="14">
        <v>44976</v>
      </c>
      <c r="S1478" t="s">
        <v>207</v>
      </c>
      <c r="T1478" s="14">
        <v>44985</v>
      </c>
      <c r="U1478" s="16" t="s">
        <v>1872</v>
      </c>
      <c r="V1478" s="16">
        <v>40</v>
      </c>
      <c r="W1478" s="16" t="s">
        <v>2113</v>
      </c>
      <c r="X1478" t="s">
        <v>207</v>
      </c>
      <c r="Y1478" s="16" t="s">
        <v>1873</v>
      </c>
      <c r="Z1478" s="16" t="s">
        <v>204</v>
      </c>
      <c r="AB1478" s="17">
        <f t="shared" si="180"/>
        <v>36</v>
      </c>
      <c r="AC1478" s="13">
        <v>45013</v>
      </c>
      <c r="AD1478">
        <v>36</v>
      </c>
      <c r="AE1478" s="13">
        <v>45013</v>
      </c>
      <c r="AF1478">
        <v>36</v>
      </c>
      <c r="AG1478" s="13">
        <v>45013</v>
      </c>
      <c r="AH1478">
        <v>1.5</v>
      </c>
      <c r="AI1478" s="13">
        <v>45009</v>
      </c>
      <c r="AJ1478">
        <v>0</v>
      </c>
      <c r="AK1478" s="13">
        <v>45048</v>
      </c>
      <c r="AL1478">
        <v>0</v>
      </c>
      <c r="AM1478" t="s">
        <v>2405</v>
      </c>
      <c r="AN1478" t="s">
        <v>204</v>
      </c>
      <c r="AO1478" s="13">
        <v>45097</v>
      </c>
      <c r="AP1478" s="13">
        <v>45112</v>
      </c>
      <c r="AR1478"/>
      <c r="AS1478">
        <v>2.72</v>
      </c>
      <c r="AT1478" t="s">
        <v>1946</v>
      </c>
    </row>
    <row r="1479" spans="1:46" ht="20.149999999999999" customHeight="1" x14ac:dyDescent="0.35">
      <c r="A1479">
        <v>1478</v>
      </c>
      <c r="B1479" t="s">
        <v>360</v>
      </c>
      <c r="C1479" t="s">
        <v>12207</v>
      </c>
      <c r="D1479" t="s">
        <v>2052</v>
      </c>
      <c r="E1479" t="s">
        <v>98</v>
      </c>
      <c r="G1479" t="s">
        <v>588</v>
      </c>
      <c r="H1479" t="s">
        <v>589</v>
      </c>
      <c r="I1479" t="s">
        <v>640</v>
      </c>
      <c r="J1479" t="s">
        <v>1158</v>
      </c>
      <c r="K1479" t="s">
        <v>1158</v>
      </c>
      <c r="M1479" t="s">
        <v>207</v>
      </c>
      <c r="N1479">
        <v>0.44</v>
      </c>
      <c r="O1479">
        <v>0.43</v>
      </c>
      <c r="P1479">
        <v>403579</v>
      </c>
      <c r="Q1479">
        <v>1821900</v>
      </c>
      <c r="R1479" s="14">
        <v>44976</v>
      </c>
      <c r="S1479" t="s">
        <v>207</v>
      </c>
      <c r="T1479" s="14">
        <v>44985</v>
      </c>
      <c r="U1479" s="16" t="s">
        <v>1872</v>
      </c>
      <c r="V1479" s="16">
        <v>50</v>
      </c>
      <c r="W1479" s="16" t="s">
        <v>2113</v>
      </c>
      <c r="X1479" t="s">
        <v>207</v>
      </c>
      <c r="Y1479" s="16" t="s">
        <v>1873</v>
      </c>
      <c r="Z1479" s="16" t="s">
        <v>204</v>
      </c>
      <c r="AB1479" s="17">
        <f t="shared" si="180"/>
        <v>44</v>
      </c>
      <c r="AC1479" s="13">
        <v>45016</v>
      </c>
      <c r="AD1479">
        <v>0</v>
      </c>
      <c r="AE1479" s="13">
        <v>45016</v>
      </c>
      <c r="AF1479">
        <v>0</v>
      </c>
      <c r="AG1479" s="13">
        <v>45016</v>
      </c>
      <c r="AH1479">
        <v>3</v>
      </c>
      <c r="AI1479" s="13">
        <v>45012</v>
      </c>
      <c r="AJ1479">
        <v>0</v>
      </c>
      <c r="AK1479" s="13">
        <v>45048</v>
      </c>
      <c r="AL1479">
        <v>0</v>
      </c>
      <c r="AM1479" t="s">
        <v>2405</v>
      </c>
      <c r="AN1479" t="s">
        <v>204</v>
      </c>
      <c r="AO1479" s="13">
        <v>45087</v>
      </c>
      <c r="AP1479" s="13">
        <v>45121</v>
      </c>
      <c r="AR1479"/>
      <c r="AS1479">
        <v>3.28</v>
      </c>
      <c r="AT1479" t="s">
        <v>1946</v>
      </c>
    </row>
    <row r="1480" spans="1:46" ht="20.149999999999999" customHeight="1" x14ac:dyDescent="0.35">
      <c r="A1480">
        <v>1479</v>
      </c>
      <c r="B1480" t="s">
        <v>360</v>
      </c>
      <c r="C1480" t="s">
        <v>12208</v>
      </c>
      <c r="D1480" t="s">
        <v>1172</v>
      </c>
      <c r="E1480" t="s">
        <v>98</v>
      </c>
      <c r="G1480" t="s">
        <v>588</v>
      </c>
      <c r="H1480" t="s">
        <v>589</v>
      </c>
      <c r="I1480" t="s">
        <v>640</v>
      </c>
      <c r="J1480" t="s">
        <v>1158</v>
      </c>
      <c r="K1480" t="s">
        <v>1158</v>
      </c>
      <c r="M1480" t="s">
        <v>207</v>
      </c>
      <c r="N1480">
        <v>0.88</v>
      </c>
      <c r="O1480">
        <v>0.94</v>
      </c>
      <c r="P1480">
        <v>403569</v>
      </c>
      <c r="Q1480">
        <v>1821904</v>
      </c>
      <c r="R1480" s="14">
        <v>44964</v>
      </c>
      <c r="S1480" t="s">
        <v>207</v>
      </c>
      <c r="T1480" s="14">
        <v>44972</v>
      </c>
      <c r="U1480" s="16" t="s">
        <v>1872</v>
      </c>
      <c r="V1480" s="16">
        <v>120</v>
      </c>
      <c r="W1480" s="16" t="s">
        <v>2113</v>
      </c>
      <c r="X1480" t="s">
        <v>207</v>
      </c>
      <c r="Y1480" s="16" t="s">
        <v>1873</v>
      </c>
      <c r="Z1480" s="16" t="s">
        <v>204</v>
      </c>
      <c r="AB1480" s="17">
        <f t="shared" si="180"/>
        <v>88</v>
      </c>
      <c r="AC1480" s="13">
        <v>45003</v>
      </c>
      <c r="AD1480">
        <v>100</v>
      </c>
      <c r="AE1480" s="13">
        <v>45003</v>
      </c>
      <c r="AF1480">
        <v>100</v>
      </c>
      <c r="AG1480" s="13">
        <v>45003</v>
      </c>
      <c r="AH1480">
        <v>7</v>
      </c>
      <c r="AI1480" s="13">
        <v>44998</v>
      </c>
      <c r="AJ1480">
        <v>0</v>
      </c>
      <c r="AK1480" s="13">
        <v>45036</v>
      </c>
      <c r="AL1480">
        <v>0</v>
      </c>
      <c r="AM1480" t="s">
        <v>2405</v>
      </c>
      <c r="AN1480" t="s">
        <v>204</v>
      </c>
      <c r="AO1480" s="13">
        <v>45087</v>
      </c>
      <c r="AP1480" s="13">
        <v>45121</v>
      </c>
      <c r="AR1480"/>
      <c r="AS1480">
        <v>6.4</v>
      </c>
      <c r="AT1480" t="s">
        <v>1946</v>
      </c>
    </row>
    <row r="1481" spans="1:46" ht="20.149999999999999" customHeight="1" x14ac:dyDescent="0.35">
      <c r="A1481">
        <v>1480</v>
      </c>
      <c r="B1481" t="s">
        <v>360</v>
      </c>
      <c r="C1481" t="s">
        <v>12209</v>
      </c>
      <c r="D1481" t="s">
        <v>1173</v>
      </c>
      <c r="E1481" t="s">
        <v>98</v>
      </c>
      <c r="G1481" t="s">
        <v>588</v>
      </c>
      <c r="H1481" t="s">
        <v>589</v>
      </c>
      <c r="I1481" t="s">
        <v>640</v>
      </c>
      <c r="J1481" t="s">
        <v>1158</v>
      </c>
      <c r="K1481" t="s">
        <v>1158</v>
      </c>
      <c r="M1481" t="s">
        <v>207</v>
      </c>
      <c r="N1481">
        <v>0.77</v>
      </c>
      <c r="O1481">
        <v>0.81</v>
      </c>
      <c r="P1481">
        <v>403458</v>
      </c>
      <c r="Q1481">
        <v>1821929</v>
      </c>
      <c r="R1481" s="14">
        <v>44964</v>
      </c>
      <c r="S1481" t="s">
        <v>207</v>
      </c>
      <c r="T1481" s="14">
        <v>44969</v>
      </c>
      <c r="U1481" s="16" t="s">
        <v>1872</v>
      </c>
      <c r="V1481" s="16">
        <v>80</v>
      </c>
      <c r="W1481" s="16" t="s">
        <v>2113</v>
      </c>
      <c r="X1481" t="s">
        <v>207</v>
      </c>
      <c r="Y1481" s="16" t="s">
        <v>1873</v>
      </c>
      <c r="Z1481" s="16" t="s">
        <v>204</v>
      </c>
      <c r="AB1481" s="17">
        <f t="shared" si="180"/>
        <v>77</v>
      </c>
      <c r="AC1481" s="13">
        <v>45001</v>
      </c>
      <c r="AD1481">
        <v>77</v>
      </c>
      <c r="AE1481" s="13">
        <v>45001</v>
      </c>
      <c r="AF1481">
        <v>89</v>
      </c>
      <c r="AG1481" s="13">
        <v>45001</v>
      </c>
      <c r="AH1481">
        <v>4</v>
      </c>
      <c r="AI1481" s="13">
        <v>44997</v>
      </c>
      <c r="AJ1481">
        <v>0</v>
      </c>
      <c r="AK1481" s="13">
        <v>45037</v>
      </c>
      <c r="AL1481">
        <v>0</v>
      </c>
      <c r="AM1481" t="s">
        <v>2405</v>
      </c>
      <c r="AN1481" t="s">
        <v>204</v>
      </c>
      <c r="AO1481" s="13">
        <v>45091</v>
      </c>
      <c r="AP1481" s="13">
        <v>45136</v>
      </c>
      <c r="AR1481"/>
      <c r="AS1481">
        <v>5.76</v>
      </c>
      <c r="AT1481" t="s">
        <v>1946</v>
      </c>
    </row>
    <row r="1482" spans="1:46" ht="20.149999999999999" customHeight="1" x14ac:dyDescent="0.35">
      <c r="A1482">
        <v>1481</v>
      </c>
      <c r="B1482" t="s">
        <v>360</v>
      </c>
      <c r="C1482" t="s">
        <v>12210</v>
      </c>
      <c r="D1482" t="s">
        <v>1428</v>
      </c>
      <c r="E1482" t="s">
        <v>98</v>
      </c>
      <c r="G1482" t="s">
        <v>588</v>
      </c>
      <c r="H1482" t="s">
        <v>589</v>
      </c>
      <c r="I1482" t="s">
        <v>640</v>
      </c>
      <c r="J1482" t="s">
        <v>1158</v>
      </c>
      <c r="K1482" t="s">
        <v>1158</v>
      </c>
      <c r="M1482" t="s">
        <v>207</v>
      </c>
      <c r="N1482">
        <v>0.26</v>
      </c>
      <c r="O1482">
        <v>0.27</v>
      </c>
      <c r="P1482">
        <v>403395</v>
      </c>
      <c r="Q1482">
        <v>1821859</v>
      </c>
      <c r="R1482" s="14">
        <v>44964</v>
      </c>
      <c r="S1482" t="s">
        <v>207</v>
      </c>
      <c r="T1482" s="14">
        <v>44969</v>
      </c>
      <c r="U1482" s="16" t="s">
        <v>1872</v>
      </c>
      <c r="V1482" s="16">
        <v>40</v>
      </c>
      <c r="W1482" s="16" t="s">
        <v>2113</v>
      </c>
      <c r="X1482" t="s">
        <v>207</v>
      </c>
      <c r="Y1482" s="16" t="s">
        <v>1873</v>
      </c>
      <c r="Z1482" s="16" t="s">
        <v>204</v>
      </c>
      <c r="AB1482" s="17">
        <f t="shared" si="180"/>
        <v>26</v>
      </c>
      <c r="AC1482" s="13">
        <v>45000</v>
      </c>
      <c r="AD1482">
        <v>26</v>
      </c>
      <c r="AE1482" s="13">
        <v>45000</v>
      </c>
      <c r="AF1482">
        <v>30</v>
      </c>
      <c r="AG1482" s="13">
        <v>45000</v>
      </c>
      <c r="AH1482">
        <v>2</v>
      </c>
      <c r="AI1482" s="13">
        <v>44996</v>
      </c>
      <c r="AJ1482">
        <v>0</v>
      </c>
      <c r="AK1482" s="13">
        <v>45035</v>
      </c>
      <c r="AL1482">
        <v>0</v>
      </c>
      <c r="AM1482" t="s">
        <v>2405</v>
      </c>
      <c r="AN1482" t="s">
        <v>204</v>
      </c>
      <c r="AO1482" s="13">
        <v>45084</v>
      </c>
      <c r="AP1482" s="13">
        <v>45132</v>
      </c>
      <c r="AR1482"/>
      <c r="AS1482">
        <v>2.08</v>
      </c>
      <c r="AT1482" t="s">
        <v>1946</v>
      </c>
    </row>
    <row r="1483" spans="1:46" ht="20.149999999999999" customHeight="1" x14ac:dyDescent="0.35">
      <c r="A1483">
        <v>1482</v>
      </c>
      <c r="B1483" t="s">
        <v>360</v>
      </c>
      <c r="C1483" t="s">
        <v>12211</v>
      </c>
      <c r="D1483" t="s">
        <v>2053</v>
      </c>
      <c r="E1483" t="s">
        <v>98</v>
      </c>
      <c r="G1483" t="s">
        <v>588</v>
      </c>
      <c r="H1483" t="s">
        <v>589</v>
      </c>
      <c r="I1483" t="s">
        <v>640</v>
      </c>
      <c r="J1483" t="s">
        <v>1158</v>
      </c>
      <c r="K1483" t="s">
        <v>1158</v>
      </c>
      <c r="M1483" t="s">
        <v>207</v>
      </c>
      <c r="N1483">
        <v>0.62</v>
      </c>
      <c r="O1483">
        <v>0.62</v>
      </c>
      <c r="P1483">
        <v>403466</v>
      </c>
      <c r="Q1483">
        <v>1821841</v>
      </c>
      <c r="R1483" s="14">
        <v>44964</v>
      </c>
      <c r="S1483" t="s">
        <v>207</v>
      </c>
      <c r="T1483" s="14">
        <v>44972</v>
      </c>
      <c r="U1483" s="16" t="s">
        <v>1872</v>
      </c>
      <c r="V1483" s="16">
        <v>70</v>
      </c>
      <c r="W1483" s="16" t="s">
        <v>2113</v>
      </c>
      <c r="X1483" t="s">
        <v>207</v>
      </c>
      <c r="Y1483" s="16" t="s">
        <v>1873</v>
      </c>
      <c r="Z1483" s="16" t="s">
        <v>204</v>
      </c>
      <c r="AB1483" s="17">
        <f t="shared" si="180"/>
        <v>62</v>
      </c>
      <c r="AC1483" s="13">
        <v>45004</v>
      </c>
      <c r="AD1483">
        <v>62</v>
      </c>
      <c r="AE1483" s="13">
        <v>45004</v>
      </c>
      <c r="AF1483">
        <v>70</v>
      </c>
      <c r="AG1483" s="13">
        <v>45004</v>
      </c>
      <c r="AH1483">
        <v>3</v>
      </c>
      <c r="AI1483" s="13">
        <v>44999</v>
      </c>
      <c r="AJ1483">
        <v>0</v>
      </c>
      <c r="AK1483" s="13">
        <v>45038</v>
      </c>
      <c r="AL1483">
        <v>0</v>
      </c>
      <c r="AM1483" t="s">
        <v>2405</v>
      </c>
      <c r="AN1483" t="s">
        <v>204</v>
      </c>
      <c r="AO1483" s="13">
        <v>45101</v>
      </c>
      <c r="AP1483" s="13">
        <v>45115</v>
      </c>
      <c r="AR1483"/>
      <c r="AS1483">
        <v>4.8</v>
      </c>
      <c r="AT1483" t="s">
        <v>1946</v>
      </c>
    </row>
    <row r="1484" spans="1:46" ht="20.149999999999999" customHeight="1" x14ac:dyDescent="0.35">
      <c r="A1484">
        <v>1483</v>
      </c>
      <c r="B1484" t="s">
        <v>360</v>
      </c>
      <c r="C1484" t="s">
        <v>12212</v>
      </c>
      <c r="D1484" t="s">
        <v>1176</v>
      </c>
      <c r="E1484" t="s">
        <v>98</v>
      </c>
      <c r="G1484" t="s">
        <v>588</v>
      </c>
      <c r="H1484" t="s">
        <v>589</v>
      </c>
      <c r="I1484" t="s">
        <v>640</v>
      </c>
      <c r="J1484" t="s">
        <v>1158</v>
      </c>
      <c r="K1484" t="s">
        <v>1158</v>
      </c>
      <c r="M1484" t="s">
        <v>207</v>
      </c>
      <c r="N1484">
        <v>0.87</v>
      </c>
      <c r="O1484">
        <v>0.91</v>
      </c>
      <c r="P1484">
        <v>403482</v>
      </c>
      <c r="Q1484">
        <v>1821759</v>
      </c>
      <c r="R1484" s="14">
        <v>44964</v>
      </c>
      <c r="S1484" t="s">
        <v>207</v>
      </c>
      <c r="T1484" s="14">
        <v>44972</v>
      </c>
      <c r="U1484" s="16" t="s">
        <v>1872</v>
      </c>
      <c r="V1484" s="16">
        <v>120</v>
      </c>
      <c r="W1484" s="16" t="s">
        <v>2113</v>
      </c>
      <c r="X1484" t="s">
        <v>207</v>
      </c>
      <c r="Y1484" s="16" t="s">
        <v>1873</v>
      </c>
      <c r="Z1484" s="16" t="s">
        <v>204</v>
      </c>
      <c r="AB1484" s="17">
        <f t="shared" si="180"/>
        <v>87</v>
      </c>
      <c r="AC1484" s="13">
        <v>45002</v>
      </c>
      <c r="AD1484">
        <v>87</v>
      </c>
      <c r="AE1484" s="13">
        <v>45002</v>
      </c>
      <c r="AF1484">
        <v>100</v>
      </c>
      <c r="AG1484" s="13">
        <v>45002</v>
      </c>
      <c r="AH1484">
        <v>5</v>
      </c>
      <c r="AI1484" s="13">
        <v>44998</v>
      </c>
      <c r="AJ1484">
        <v>0</v>
      </c>
      <c r="AK1484" s="13">
        <v>45035</v>
      </c>
      <c r="AL1484">
        <v>0</v>
      </c>
      <c r="AM1484" t="s">
        <v>2405</v>
      </c>
      <c r="AN1484" t="s">
        <v>204</v>
      </c>
      <c r="AO1484" s="13">
        <v>45089</v>
      </c>
      <c r="AP1484" s="13">
        <v>45132</v>
      </c>
      <c r="AR1484"/>
      <c r="AS1484">
        <v>6.8</v>
      </c>
      <c r="AT1484" t="s">
        <v>1946</v>
      </c>
    </row>
    <row r="1485" spans="1:46" ht="20.149999999999999" customHeight="1" x14ac:dyDescent="0.35">
      <c r="A1485">
        <v>1484</v>
      </c>
      <c r="B1485" t="s">
        <v>360</v>
      </c>
      <c r="C1485" t="s">
        <v>12213</v>
      </c>
      <c r="D1485" t="s">
        <v>1177</v>
      </c>
      <c r="E1485" t="s">
        <v>98</v>
      </c>
      <c r="G1485" t="s">
        <v>588</v>
      </c>
      <c r="H1485" t="s">
        <v>589</v>
      </c>
      <c r="I1485" t="s">
        <v>640</v>
      </c>
      <c r="J1485" t="s">
        <v>1158</v>
      </c>
      <c r="K1485" t="s">
        <v>1158</v>
      </c>
      <c r="M1485" t="s">
        <v>207</v>
      </c>
      <c r="N1485">
        <v>0.66</v>
      </c>
      <c r="O1485">
        <v>0.61</v>
      </c>
      <c r="P1485">
        <v>403575</v>
      </c>
      <c r="Q1485">
        <v>1821652</v>
      </c>
      <c r="R1485" s="14">
        <v>44964</v>
      </c>
      <c r="S1485" t="s">
        <v>207</v>
      </c>
      <c r="T1485" s="14">
        <v>44971</v>
      </c>
      <c r="U1485" s="16" t="s">
        <v>1872</v>
      </c>
      <c r="V1485" s="16">
        <v>120</v>
      </c>
      <c r="W1485" s="16" t="s">
        <v>2113</v>
      </c>
      <c r="X1485" t="s">
        <v>207</v>
      </c>
      <c r="Y1485" s="16" t="s">
        <v>1873</v>
      </c>
      <c r="Z1485" s="16" t="s">
        <v>204</v>
      </c>
      <c r="AB1485" s="17">
        <f t="shared" si="180"/>
        <v>66</v>
      </c>
      <c r="AC1485" s="13">
        <v>45000</v>
      </c>
      <c r="AD1485">
        <v>66</v>
      </c>
      <c r="AE1485" s="13">
        <v>45000</v>
      </c>
      <c r="AF1485">
        <v>81</v>
      </c>
      <c r="AG1485" s="13">
        <v>45000</v>
      </c>
      <c r="AH1485">
        <v>3.5</v>
      </c>
      <c r="AI1485" s="13">
        <v>44996</v>
      </c>
      <c r="AJ1485">
        <v>0</v>
      </c>
      <c r="AK1485" s="13">
        <v>45034</v>
      </c>
      <c r="AL1485">
        <v>0</v>
      </c>
      <c r="AM1485" t="s">
        <v>2405</v>
      </c>
      <c r="AN1485" t="s">
        <v>204</v>
      </c>
      <c r="AO1485" s="13">
        <v>45102</v>
      </c>
      <c r="AP1485" s="13">
        <v>45109</v>
      </c>
      <c r="AR1485"/>
      <c r="AS1485">
        <v>5.12</v>
      </c>
      <c r="AT1485" t="s">
        <v>1946</v>
      </c>
    </row>
    <row r="1486" spans="1:46" ht="20.149999999999999" customHeight="1" x14ac:dyDescent="0.35">
      <c r="A1486">
        <v>1485</v>
      </c>
      <c r="B1486" t="s">
        <v>360</v>
      </c>
      <c r="C1486" t="s">
        <v>12214</v>
      </c>
      <c r="D1486" t="s">
        <v>2054</v>
      </c>
      <c r="E1486" t="s">
        <v>98</v>
      </c>
      <c r="G1486" t="s">
        <v>588</v>
      </c>
      <c r="H1486" t="s">
        <v>589</v>
      </c>
      <c r="I1486" t="s">
        <v>640</v>
      </c>
      <c r="J1486" t="s">
        <v>1158</v>
      </c>
      <c r="K1486" t="s">
        <v>1158</v>
      </c>
      <c r="M1486" t="s">
        <v>207</v>
      </c>
      <c r="N1486">
        <v>0.84</v>
      </c>
      <c r="O1486">
        <v>0.78</v>
      </c>
      <c r="P1486">
        <v>403479</v>
      </c>
      <c r="Q1486">
        <v>1821749</v>
      </c>
      <c r="R1486" s="14">
        <v>44964</v>
      </c>
      <c r="S1486" t="s">
        <v>207</v>
      </c>
      <c r="T1486" s="14">
        <v>44969</v>
      </c>
      <c r="U1486" s="16" t="s">
        <v>1872</v>
      </c>
      <c r="V1486" s="16">
        <v>120</v>
      </c>
      <c r="W1486" s="16" t="s">
        <v>2113</v>
      </c>
      <c r="X1486" t="s">
        <v>207</v>
      </c>
      <c r="Y1486" s="16" t="s">
        <v>1873</v>
      </c>
      <c r="Z1486" s="16" t="s">
        <v>204</v>
      </c>
      <c r="AB1486" s="17">
        <f t="shared" si="180"/>
        <v>84</v>
      </c>
      <c r="AC1486" s="13">
        <v>45002</v>
      </c>
      <c r="AD1486">
        <v>90</v>
      </c>
      <c r="AE1486" s="13">
        <v>45002</v>
      </c>
      <c r="AF1486">
        <v>100</v>
      </c>
      <c r="AG1486" s="13">
        <v>45002</v>
      </c>
      <c r="AH1486">
        <v>5</v>
      </c>
      <c r="AI1486" s="13">
        <v>44998</v>
      </c>
      <c r="AJ1486">
        <v>0</v>
      </c>
      <c r="AK1486" s="13">
        <v>45036</v>
      </c>
      <c r="AL1486">
        <v>0</v>
      </c>
      <c r="AM1486" t="s">
        <v>2405</v>
      </c>
      <c r="AN1486" t="s">
        <v>204</v>
      </c>
      <c r="AO1486" s="13">
        <v>45085</v>
      </c>
      <c r="AP1486" s="13">
        <v>45121</v>
      </c>
      <c r="AR1486"/>
      <c r="AS1486">
        <v>6.32</v>
      </c>
      <c r="AT1486" t="s">
        <v>1946</v>
      </c>
    </row>
    <row r="1487" spans="1:46" ht="20.149999999999999" customHeight="1" x14ac:dyDescent="0.35">
      <c r="A1487">
        <v>1486</v>
      </c>
      <c r="B1487" t="s">
        <v>360</v>
      </c>
      <c r="C1487" t="s">
        <v>12215</v>
      </c>
      <c r="D1487" t="s">
        <v>1178</v>
      </c>
      <c r="E1487" t="s">
        <v>98</v>
      </c>
      <c r="G1487" t="s">
        <v>588</v>
      </c>
      <c r="H1487" t="s">
        <v>589</v>
      </c>
      <c r="I1487" t="s">
        <v>640</v>
      </c>
      <c r="J1487" t="s">
        <v>1158</v>
      </c>
      <c r="K1487" t="s">
        <v>1158</v>
      </c>
      <c r="M1487" t="s">
        <v>207</v>
      </c>
      <c r="N1487">
        <v>0.8</v>
      </c>
      <c r="O1487">
        <v>0.85</v>
      </c>
      <c r="P1487">
        <v>403464</v>
      </c>
      <c r="Q1487">
        <v>1821756</v>
      </c>
      <c r="R1487" s="14">
        <v>44964</v>
      </c>
      <c r="S1487" t="s">
        <v>207</v>
      </c>
      <c r="T1487" s="14">
        <v>44969</v>
      </c>
      <c r="U1487" s="16" t="s">
        <v>1872</v>
      </c>
      <c r="V1487" s="16">
        <v>120</v>
      </c>
      <c r="W1487" s="16" t="s">
        <v>2113</v>
      </c>
      <c r="X1487" t="s">
        <v>207</v>
      </c>
      <c r="Y1487" s="16" t="s">
        <v>1873</v>
      </c>
      <c r="Z1487" s="16" t="s">
        <v>204</v>
      </c>
      <c r="AB1487" s="17">
        <f t="shared" si="180"/>
        <v>80</v>
      </c>
      <c r="AC1487" s="13">
        <v>44999</v>
      </c>
      <c r="AD1487">
        <v>80</v>
      </c>
      <c r="AE1487" s="13">
        <v>44999</v>
      </c>
      <c r="AF1487">
        <v>80</v>
      </c>
      <c r="AG1487" s="13">
        <v>44999</v>
      </c>
      <c r="AH1487">
        <v>4</v>
      </c>
      <c r="AI1487" s="13">
        <v>44995</v>
      </c>
      <c r="AJ1487">
        <v>0</v>
      </c>
      <c r="AK1487" s="13">
        <v>45034</v>
      </c>
      <c r="AL1487">
        <v>0</v>
      </c>
      <c r="AM1487" t="s">
        <v>2405</v>
      </c>
      <c r="AN1487" t="s">
        <v>204</v>
      </c>
      <c r="AO1487" s="13">
        <v>45102</v>
      </c>
      <c r="AP1487" s="13">
        <v>45117</v>
      </c>
      <c r="AR1487"/>
      <c r="AS1487">
        <v>6</v>
      </c>
      <c r="AT1487" t="s">
        <v>1946</v>
      </c>
    </row>
    <row r="1488" spans="1:46" ht="20.149999999999999" customHeight="1" x14ac:dyDescent="0.35">
      <c r="A1488">
        <v>1487</v>
      </c>
      <c r="B1488" t="s">
        <v>360</v>
      </c>
      <c r="C1488" t="s">
        <v>12216</v>
      </c>
      <c r="D1488" t="s">
        <v>651</v>
      </c>
      <c r="E1488" t="s">
        <v>98</v>
      </c>
      <c r="G1488" t="s">
        <v>588</v>
      </c>
      <c r="H1488" t="s">
        <v>589</v>
      </c>
      <c r="I1488" t="s">
        <v>640</v>
      </c>
      <c r="J1488" t="s">
        <v>1158</v>
      </c>
      <c r="K1488" t="s">
        <v>1158</v>
      </c>
      <c r="M1488" t="s">
        <v>207</v>
      </c>
      <c r="N1488">
        <v>1.2</v>
      </c>
      <c r="O1488">
        <v>1.2</v>
      </c>
      <c r="P1488">
        <v>403459</v>
      </c>
      <c r="Q1488">
        <v>1821673</v>
      </c>
      <c r="R1488" s="14">
        <v>44964</v>
      </c>
      <c r="S1488" t="s">
        <v>207</v>
      </c>
      <c r="T1488" s="14">
        <v>44969</v>
      </c>
      <c r="U1488" s="16" t="s">
        <v>1872</v>
      </c>
      <c r="V1488" s="16">
        <v>160</v>
      </c>
      <c r="W1488" s="16" t="s">
        <v>2113</v>
      </c>
      <c r="X1488" t="s">
        <v>207</v>
      </c>
      <c r="Y1488" s="16" t="s">
        <v>1873</v>
      </c>
      <c r="Z1488" s="16" t="s">
        <v>204</v>
      </c>
      <c r="AB1488" s="17">
        <f t="shared" si="180"/>
        <v>120</v>
      </c>
      <c r="AC1488" s="13">
        <v>44998</v>
      </c>
      <c r="AD1488">
        <v>120</v>
      </c>
      <c r="AE1488" s="13">
        <v>44998</v>
      </c>
      <c r="AF1488">
        <v>120</v>
      </c>
      <c r="AG1488" s="13">
        <v>44998</v>
      </c>
      <c r="AH1488">
        <v>6</v>
      </c>
      <c r="AI1488" s="13">
        <v>44994</v>
      </c>
      <c r="AJ1488">
        <v>0</v>
      </c>
      <c r="AK1488" s="13">
        <v>45033</v>
      </c>
      <c r="AL1488">
        <v>0</v>
      </c>
      <c r="AM1488" t="s">
        <v>2405</v>
      </c>
      <c r="AN1488" t="s">
        <v>204</v>
      </c>
      <c r="AO1488" s="13">
        <v>45102</v>
      </c>
      <c r="AP1488" s="13">
        <v>45130</v>
      </c>
      <c r="AR1488"/>
      <c r="AS1488">
        <v>8.4</v>
      </c>
      <c r="AT1488" t="s">
        <v>1946</v>
      </c>
    </row>
    <row r="1489" spans="1:46" ht="20.149999999999999" customHeight="1" x14ac:dyDescent="0.35">
      <c r="A1489">
        <v>1488</v>
      </c>
      <c r="B1489" t="s">
        <v>360</v>
      </c>
      <c r="C1489" t="s">
        <v>12217</v>
      </c>
      <c r="D1489" t="s">
        <v>810</v>
      </c>
      <c r="E1489" t="s">
        <v>98</v>
      </c>
      <c r="G1489" t="s">
        <v>588</v>
      </c>
      <c r="H1489" t="s">
        <v>589</v>
      </c>
      <c r="I1489" t="s">
        <v>640</v>
      </c>
      <c r="J1489" t="s">
        <v>1158</v>
      </c>
      <c r="K1489" t="s">
        <v>1158</v>
      </c>
      <c r="M1489" t="s">
        <v>207</v>
      </c>
      <c r="N1489">
        <v>0.2</v>
      </c>
      <c r="O1489">
        <v>0.2</v>
      </c>
      <c r="P1489">
        <v>403595</v>
      </c>
      <c r="Q1489">
        <v>1821579</v>
      </c>
      <c r="R1489" s="14">
        <v>44964</v>
      </c>
      <c r="S1489" t="s">
        <v>207</v>
      </c>
      <c r="T1489" s="14">
        <v>44974</v>
      </c>
      <c r="U1489" s="16" t="s">
        <v>1872</v>
      </c>
      <c r="V1489" s="16">
        <v>30</v>
      </c>
      <c r="W1489" s="16" t="s">
        <v>2113</v>
      </c>
      <c r="X1489" t="s">
        <v>207</v>
      </c>
      <c r="Y1489" s="16" t="s">
        <v>1873</v>
      </c>
      <c r="Z1489" s="16" t="s">
        <v>204</v>
      </c>
      <c r="AB1489" s="17">
        <f t="shared" si="180"/>
        <v>20</v>
      </c>
      <c r="AC1489" s="13">
        <v>44999</v>
      </c>
      <c r="AD1489">
        <v>20</v>
      </c>
      <c r="AE1489" s="13">
        <v>44999</v>
      </c>
      <c r="AF1489">
        <v>20</v>
      </c>
      <c r="AG1489" s="13">
        <v>44999</v>
      </c>
      <c r="AH1489">
        <v>1</v>
      </c>
      <c r="AI1489" s="13">
        <v>44995</v>
      </c>
      <c r="AJ1489">
        <v>0</v>
      </c>
      <c r="AK1489" s="13">
        <v>45035</v>
      </c>
      <c r="AL1489">
        <v>0</v>
      </c>
      <c r="AM1489" t="s">
        <v>2405</v>
      </c>
      <c r="AN1489" t="s">
        <v>204</v>
      </c>
      <c r="AO1489" s="13">
        <v>45096</v>
      </c>
      <c r="AP1489" s="13">
        <v>45129</v>
      </c>
      <c r="AR1489"/>
      <c r="AS1489">
        <v>1.6</v>
      </c>
      <c r="AT1489" t="s">
        <v>1946</v>
      </c>
    </row>
    <row r="1490" spans="1:46" ht="20.149999999999999" customHeight="1" x14ac:dyDescent="0.35">
      <c r="A1490">
        <v>1489</v>
      </c>
      <c r="B1490" t="s">
        <v>360</v>
      </c>
      <c r="C1490" t="s">
        <v>12218</v>
      </c>
      <c r="D1490" t="s">
        <v>2055</v>
      </c>
      <c r="E1490" t="s">
        <v>98</v>
      </c>
      <c r="G1490" t="s">
        <v>588</v>
      </c>
      <c r="H1490" t="s">
        <v>589</v>
      </c>
      <c r="I1490" t="s">
        <v>640</v>
      </c>
      <c r="J1490" t="s">
        <v>1158</v>
      </c>
      <c r="K1490" t="s">
        <v>1158</v>
      </c>
      <c r="M1490" t="s">
        <v>207</v>
      </c>
      <c r="N1490">
        <v>0.26</v>
      </c>
      <c r="O1490">
        <v>0.24</v>
      </c>
      <c r="P1490">
        <v>403607</v>
      </c>
      <c r="Q1490">
        <v>1821576</v>
      </c>
      <c r="R1490" s="14">
        <v>44964</v>
      </c>
      <c r="S1490" t="s">
        <v>207</v>
      </c>
      <c r="T1490" s="14">
        <v>44974</v>
      </c>
      <c r="U1490" s="16" t="s">
        <v>1872</v>
      </c>
      <c r="V1490" s="16">
        <v>30</v>
      </c>
      <c r="W1490" s="16" t="s">
        <v>2113</v>
      </c>
      <c r="X1490" t="s">
        <v>207</v>
      </c>
      <c r="Y1490" s="16" t="s">
        <v>1873</v>
      </c>
      <c r="Z1490" s="16" t="s">
        <v>204</v>
      </c>
      <c r="AB1490" s="17">
        <f t="shared" si="180"/>
        <v>26</v>
      </c>
      <c r="AC1490" s="13">
        <v>45002</v>
      </c>
      <c r="AD1490">
        <v>0</v>
      </c>
      <c r="AE1490" s="13">
        <v>45002</v>
      </c>
      <c r="AF1490">
        <v>0</v>
      </c>
      <c r="AG1490" s="13">
        <v>45002</v>
      </c>
      <c r="AH1490">
        <v>3</v>
      </c>
      <c r="AI1490" s="13">
        <v>44998</v>
      </c>
      <c r="AJ1490">
        <v>0</v>
      </c>
      <c r="AK1490" s="13">
        <v>45036</v>
      </c>
      <c r="AL1490">
        <v>0</v>
      </c>
      <c r="AM1490" t="s">
        <v>2405</v>
      </c>
      <c r="AN1490" t="s">
        <v>204</v>
      </c>
      <c r="AO1490" s="13">
        <v>45102</v>
      </c>
      <c r="AP1490" s="13">
        <v>45111</v>
      </c>
      <c r="AR1490"/>
      <c r="AS1490">
        <v>1.76</v>
      </c>
      <c r="AT1490" t="s">
        <v>1946</v>
      </c>
    </row>
    <row r="1491" spans="1:46" ht="20.149999999999999" customHeight="1" x14ac:dyDescent="0.35">
      <c r="A1491">
        <v>1490</v>
      </c>
      <c r="B1491" t="s">
        <v>360</v>
      </c>
      <c r="C1491" t="s">
        <v>12219</v>
      </c>
      <c r="D1491" t="s">
        <v>652</v>
      </c>
      <c r="E1491" t="s">
        <v>98</v>
      </c>
      <c r="G1491" t="s">
        <v>588</v>
      </c>
      <c r="H1491" t="s">
        <v>589</v>
      </c>
      <c r="I1491" t="s">
        <v>640</v>
      </c>
      <c r="J1491" t="s">
        <v>1158</v>
      </c>
      <c r="K1491" t="s">
        <v>1158</v>
      </c>
      <c r="M1491" t="s">
        <v>207</v>
      </c>
      <c r="N1491">
        <v>0.1</v>
      </c>
      <c r="O1491">
        <v>0.1</v>
      </c>
      <c r="P1491">
        <v>403608</v>
      </c>
      <c r="Q1491">
        <v>1821624</v>
      </c>
      <c r="R1491" s="14">
        <v>44964</v>
      </c>
      <c r="S1491" t="s">
        <v>207</v>
      </c>
      <c r="T1491" s="14">
        <v>44974</v>
      </c>
      <c r="U1491" s="16" t="s">
        <v>1872</v>
      </c>
      <c r="V1491" s="16">
        <v>30</v>
      </c>
      <c r="W1491" s="16" t="s">
        <v>2113</v>
      </c>
      <c r="X1491" t="s">
        <v>207</v>
      </c>
      <c r="Y1491" s="16" t="s">
        <v>1873</v>
      </c>
      <c r="Z1491" s="16" t="s">
        <v>204</v>
      </c>
      <c r="AB1491" s="17">
        <f t="shared" si="180"/>
        <v>10</v>
      </c>
      <c r="AC1491" s="13">
        <v>45003</v>
      </c>
      <c r="AD1491">
        <v>10</v>
      </c>
      <c r="AE1491" s="13">
        <v>45003</v>
      </c>
      <c r="AF1491">
        <v>10</v>
      </c>
      <c r="AG1491" s="13">
        <v>45003</v>
      </c>
      <c r="AH1491">
        <v>1</v>
      </c>
      <c r="AI1491" s="13">
        <v>44999</v>
      </c>
      <c r="AJ1491">
        <v>0</v>
      </c>
      <c r="AK1491" s="13">
        <v>45035</v>
      </c>
      <c r="AL1491">
        <v>0</v>
      </c>
      <c r="AM1491" t="s">
        <v>2405</v>
      </c>
      <c r="AN1491" t="s">
        <v>204</v>
      </c>
      <c r="AO1491" s="13">
        <v>45092</v>
      </c>
      <c r="AP1491" s="13">
        <v>45109</v>
      </c>
      <c r="AR1491"/>
      <c r="AS1491">
        <v>0.8</v>
      </c>
      <c r="AT1491" t="s">
        <v>1946</v>
      </c>
    </row>
    <row r="1492" spans="1:46" ht="20.149999999999999" customHeight="1" x14ac:dyDescent="0.35">
      <c r="A1492">
        <v>1491</v>
      </c>
      <c r="B1492" t="s">
        <v>360</v>
      </c>
      <c r="C1492" t="s">
        <v>12220</v>
      </c>
      <c r="D1492" t="s">
        <v>739</v>
      </c>
      <c r="E1492" t="s">
        <v>98</v>
      </c>
      <c r="G1492" t="s">
        <v>588</v>
      </c>
      <c r="H1492" t="s">
        <v>589</v>
      </c>
      <c r="I1492" t="s">
        <v>640</v>
      </c>
      <c r="J1492" t="s">
        <v>1158</v>
      </c>
      <c r="K1492" t="s">
        <v>1158</v>
      </c>
      <c r="M1492" t="s">
        <v>207</v>
      </c>
      <c r="N1492">
        <v>0.37</v>
      </c>
      <c r="O1492">
        <v>0.36</v>
      </c>
      <c r="P1492">
        <v>403509</v>
      </c>
      <c r="Q1492">
        <v>1821583</v>
      </c>
      <c r="R1492" s="14">
        <v>44964</v>
      </c>
      <c r="S1492" t="s">
        <v>207</v>
      </c>
      <c r="T1492" s="14">
        <v>44974</v>
      </c>
      <c r="U1492" s="16" t="s">
        <v>1872</v>
      </c>
      <c r="V1492" s="16">
        <v>40</v>
      </c>
      <c r="W1492" s="16" t="s">
        <v>2113</v>
      </c>
      <c r="X1492" t="s">
        <v>207</v>
      </c>
      <c r="Y1492" s="16" t="s">
        <v>1873</v>
      </c>
      <c r="Z1492" s="16" t="s">
        <v>204</v>
      </c>
      <c r="AB1492" s="17">
        <f t="shared" si="180"/>
        <v>37</v>
      </c>
      <c r="AC1492" s="13">
        <v>45004</v>
      </c>
      <c r="AD1492">
        <v>37</v>
      </c>
      <c r="AE1492" s="13">
        <v>45004</v>
      </c>
      <c r="AF1492">
        <v>39</v>
      </c>
      <c r="AG1492" s="13">
        <v>45004</v>
      </c>
      <c r="AH1492">
        <v>1</v>
      </c>
      <c r="AI1492" s="13">
        <v>44999</v>
      </c>
      <c r="AJ1492">
        <v>0</v>
      </c>
      <c r="AK1492" s="13">
        <v>45037</v>
      </c>
      <c r="AL1492">
        <v>0</v>
      </c>
      <c r="AM1492" t="s">
        <v>2405</v>
      </c>
      <c r="AN1492" t="s">
        <v>204</v>
      </c>
      <c r="AO1492" s="13">
        <v>45088</v>
      </c>
      <c r="AP1492" s="13">
        <v>45121</v>
      </c>
      <c r="AR1492"/>
      <c r="AS1492">
        <v>2.8</v>
      </c>
      <c r="AT1492" t="s">
        <v>1946</v>
      </c>
    </row>
    <row r="1493" spans="1:46" ht="20.149999999999999" customHeight="1" x14ac:dyDescent="0.35">
      <c r="A1493">
        <v>1492</v>
      </c>
      <c r="B1493" t="s">
        <v>360</v>
      </c>
      <c r="C1493" t="s">
        <v>12221</v>
      </c>
      <c r="D1493" t="s">
        <v>2056</v>
      </c>
      <c r="E1493" t="s">
        <v>98</v>
      </c>
      <c r="G1493" t="s">
        <v>588</v>
      </c>
      <c r="H1493" t="s">
        <v>589</v>
      </c>
      <c r="I1493" t="s">
        <v>640</v>
      </c>
      <c r="J1493" t="s">
        <v>1158</v>
      </c>
      <c r="K1493" t="s">
        <v>1158</v>
      </c>
      <c r="M1493" t="s">
        <v>207</v>
      </c>
      <c r="N1493">
        <v>0.22</v>
      </c>
      <c r="O1493">
        <v>0.24</v>
      </c>
      <c r="P1493">
        <v>403517</v>
      </c>
      <c r="Q1493">
        <v>1822093</v>
      </c>
      <c r="R1493" s="14">
        <v>44964</v>
      </c>
      <c r="S1493" t="s">
        <v>207</v>
      </c>
      <c r="T1493" s="14">
        <v>44976</v>
      </c>
      <c r="U1493" s="16" t="s">
        <v>1872</v>
      </c>
      <c r="V1493" s="16">
        <v>40</v>
      </c>
      <c r="W1493" s="16" t="s">
        <v>2113</v>
      </c>
      <c r="X1493" t="s">
        <v>207</v>
      </c>
      <c r="Y1493" s="16" t="s">
        <v>1873</v>
      </c>
      <c r="Z1493" s="16" t="s">
        <v>204</v>
      </c>
      <c r="AB1493" s="17">
        <f t="shared" si="180"/>
        <v>22</v>
      </c>
      <c r="AC1493" s="13">
        <v>45006</v>
      </c>
      <c r="AD1493">
        <v>22</v>
      </c>
      <c r="AE1493" s="13">
        <v>45006</v>
      </c>
      <c r="AF1493">
        <v>27</v>
      </c>
      <c r="AG1493" s="13">
        <v>45006</v>
      </c>
      <c r="AH1493">
        <v>1</v>
      </c>
      <c r="AI1493" s="13">
        <v>45002</v>
      </c>
      <c r="AJ1493">
        <v>0</v>
      </c>
      <c r="AK1493" s="13">
        <v>45039</v>
      </c>
      <c r="AL1493">
        <v>0</v>
      </c>
      <c r="AM1493" t="s">
        <v>2405</v>
      </c>
      <c r="AN1493" t="s">
        <v>204</v>
      </c>
      <c r="AO1493" s="13">
        <v>45088</v>
      </c>
      <c r="AP1493" s="13">
        <v>45114</v>
      </c>
      <c r="AR1493"/>
      <c r="AS1493">
        <v>1.76</v>
      </c>
      <c r="AT1493" t="s">
        <v>1946</v>
      </c>
    </row>
    <row r="1494" spans="1:46" ht="20.149999999999999" customHeight="1" x14ac:dyDescent="0.35">
      <c r="A1494">
        <v>1493</v>
      </c>
      <c r="B1494" t="s">
        <v>360</v>
      </c>
      <c r="C1494" t="s">
        <v>12222</v>
      </c>
      <c r="D1494" t="s">
        <v>1180</v>
      </c>
      <c r="E1494" t="s">
        <v>98</v>
      </c>
      <c r="G1494" t="s">
        <v>588</v>
      </c>
      <c r="H1494" t="s">
        <v>589</v>
      </c>
      <c r="I1494" t="s">
        <v>640</v>
      </c>
      <c r="J1494" t="s">
        <v>1158</v>
      </c>
      <c r="K1494" t="s">
        <v>1158</v>
      </c>
      <c r="M1494" t="s">
        <v>207</v>
      </c>
      <c r="N1494">
        <v>0.45</v>
      </c>
      <c r="O1494">
        <v>0.48</v>
      </c>
      <c r="P1494">
        <v>403680</v>
      </c>
      <c r="Q1494">
        <v>1821288</v>
      </c>
      <c r="R1494" s="14">
        <v>44964</v>
      </c>
      <c r="S1494" t="s">
        <v>207</v>
      </c>
      <c r="T1494" s="14">
        <v>44976</v>
      </c>
      <c r="U1494" s="16" t="s">
        <v>1872</v>
      </c>
      <c r="V1494" s="16">
        <v>45</v>
      </c>
      <c r="W1494" s="16" t="s">
        <v>2113</v>
      </c>
      <c r="X1494" t="s">
        <v>207</v>
      </c>
      <c r="Y1494" s="16" t="s">
        <v>1873</v>
      </c>
      <c r="Z1494" s="16" t="s">
        <v>204</v>
      </c>
      <c r="AB1494" s="17">
        <f t="shared" si="180"/>
        <v>45</v>
      </c>
      <c r="AC1494" s="13">
        <v>45006</v>
      </c>
      <c r="AD1494">
        <v>50</v>
      </c>
      <c r="AE1494" s="13">
        <v>45006</v>
      </c>
      <c r="AF1494">
        <v>50</v>
      </c>
      <c r="AG1494" s="13">
        <v>45006</v>
      </c>
      <c r="AH1494">
        <v>2</v>
      </c>
      <c r="AI1494" s="13">
        <v>45002</v>
      </c>
      <c r="AJ1494">
        <v>0</v>
      </c>
      <c r="AK1494" s="13">
        <v>45038</v>
      </c>
      <c r="AL1494">
        <v>0</v>
      </c>
      <c r="AM1494" t="s">
        <v>2405</v>
      </c>
      <c r="AN1494" t="s">
        <v>204</v>
      </c>
      <c r="AO1494" s="13">
        <v>45082</v>
      </c>
      <c r="AP1494" s="13">
        <v>45127</v>
      </c>
      <c r="AR1494"/>
      <c r="AS1494">
        <v>3.52</v>
      </c>
      <c r="AT1494" t="s">
        <v>1946</v>
      </c>
    </row>
    <row r="1495" spans="1:46" ht="20.149999999999999" customHeight="1" x14ac:dyDescent="0.35">
      <c r="A1495">
        <v>1494</v>
      </c>
      <c r="B1495" t="s">
        <v>360</v>
      </c>
      <c r="C1495" t="s">
        <v>12223</v>
      </c>
      <c r="D1495" t="s">
        <v>1181</v>
      </c>
      <c r="E1495" t="s">
        <v>98</v>
      </c>
      <c r="G1495" t="s">
        <v>588</v>
      </c>
      <c r="H1495" t="s">
        <v>589</v>
      </c>
      <c r="I1495" t="s">
        <v>640</v>
      </c>
      <c r="J1495" t="s">
        <v>1158</v>
      </c>
      <c r="K1495" t="s">
        <v>1158</v>
      </c>
      <c r="M1495" t="s">
        <v>207</v>
      </c>
      <c r="N1495">
        <v>0.79</v>
      </c>
      <c r="O1495">
        <v>0.81</v>
      </c>
      <c r="P1495">
        <v>403577</v>
      </c>
      <c r="Q1495">
        <v>1821522</v>
      </c>
      <c r="R1495" s="14">
        <v>44964</v>
      </c>
      <c r="S1495" t="s">
        <v>207</v>
      </c>
      <c r="T1495" s="14">
        <v>44972</v>
      </c>
      <c r="U1495" s="16" t="s">
        <v>1872</v>
      </c>
      <c r="V1495" s="16">
        <v>120</v>
      </c>
      <c r="W1495" s="16" t="s">
        <v>2113</v>
      </c>
      <c r="X1495" t="s">
        <v>207</v>
      </c>
      <c r="Y1495" s="16" t="s">
        <v>1873</v>
      </c>
      <c r="Z1495" s="16" t="s">
        <v>204</v>
      </c>
      <c r="AB1495" s="17">
        <f t="shared" si="180"/>
        <v>79</v>
      </c>
      <c r="AC1495" s="13">
        <v>45002</v>
      </c>
      <c r="AD1495">
        <v>79</v>
      </c>
      <c r="AE1495" s="13">
        <v>45002</v>
      </c>
      <c r="AF1495">
        <v>100</v>
      </c>
      <c r="AG1495" s="13">
        <v>45002</v>
      </c>
      <c r="AH1495">
        <v>4</v>
      </c>
      <c r="AI1495" s="13">
        <v>44998</v>
      </c>
      <c r="AJ1495">
        <v>0</v>
      </c>
      <c r="AK1495" s="13">
        <v>45036</v>
      </c>
      <c r="AL1495">
        <v>0</v>
      </c>
      <c r="AM1495" t="s">
        <v>2405</v>
      </c>
      <c r="AN1495" t="s">
        <v>204</v>
      </c>
      <c r="AO1495" s="13">
        <v>45100</v>
      </c>
      <c r="AP1495" s="13">
        <v>45115</v>
      </c>
      <c r="AR1495"/>
      <c r="AS1495">
        <v>6.08</v>
      </c>
      <c r="AT1495" t="s">
        <v>1946</v>
      </c>
    </row>
    <row r="1496" spans="1:46" ht="20.149999999999999" customHeight="1" x14ac:dyDescent="0.35">
      <c r="A1496">
        <v>1495</v>
      </c>
      <c r="B1496" t="s">
        <v>360</v>
      </c>
      <c r="C1496" t="s">
        <v>12224</v>
      </c>
      <c r="D1496" t="s">
        <v>1182</v>
      </c>
      <c r="E1496" t="s">
        <v>98</v>
      </c>
      <c r="G1496" t="s">
        <v>588</v>
      </c>
      <c r="H1496" t="s">
        <v>589</v>
      </c>
      <c r="I1496" t="s">
        <v>640</v>
      </c>
      <c r="J1496" t="s">
        <v>1158</v>
      </c>
      <c r="K1496" t="s">
        <v>1158</v>
      </c>
      <c r="M1496" t="s">
        <v>207</v>
      </c>
      <c r="N1496">
        <v>0.51</v>
      </c>
      <c r="O1496">
        <v>0.57999999999999996</v>
      </c>
      <c r="P1496">
        <v>403420</v>
      </c>
      <c r="Q1496">
        <v>1821947</v>
      </c>
      <c r="R1496" s="14">
        <v>44964</v>
      </c>
      <c r="S1496" t="s">
        <v>207</v>
      </c>
      <c r="T1496" s="14">
        <v>44972</v>
      </c>
      <c r="U1496" s="16" t="s">
        <v>1872</v>
      </c>
      <c r="V1496" s="16">
        <v>70</v>
      </c>
      <c r="W1496" s="16" t="s">
        <v>2113</v>
      </c>
      <c r="X1496" t="s">
        <v>207</v>
      </c>
      <c r="Y1496" s="16" t="s">
        <v>1873</v>
      </c>
      <c r="Z1496" s="16" t="s">
        <v>204</v>
      </c>
      <c r="AB1496" s="17">
        <f t="shared" si="180"/>
        <v>51</v>
      </c>
      <c r="AC1496" s="13">
        <v>45004</v>
      </c>
      <c r="AD1496">
        <v>51</v>
      </c>
      <c r="AE1496" s="13">
        <v>45004</v>
      </c>
      <c r="AF1496">
        <v>50</v>
      </c>
      <c r="AG1496" s="13">
        <v>45004</v>
      </c>
      <c r="AH1496">
        <v>2.5</v>
      </c>
      <c r="AI1496" s="13">
        <v>44999</v>
      </c>
      <c r="AJ1496">
        <v>0</v>
      </c>
      <c r="AK1496" s="13">
        <v>45037</v>
      </c>
      <c r="AL1496">
        <v>0</v>
      </c>
      <c r="AM1496" t="s">
        <v>2405</v>
      </c>
      <c r="AN1496" t="s">
        <v>204</v>
      </c>
      <c r="AO1496" s="13">
        <v>45100</v>
      </c>
      <c r="AP1496" s="13">
        <v>45118</v>
      </c>
      <c r="AR1496"/>
      <c r="AS1496">
        <v>3.84</v>
      </c>
      <c r="AT1496" t="s">
        <v>1946</v>
      </c>
    </row>
    <row r="1497" spans="1:46" ht="20.149999999999999" customHeight="1" x14ac:dyDescent="0.35">
      <c r="A1497">
        <v>1496</v>
      </c>
      <c r="B1497" t="s">
        <v>360</v>
      </c>
      <c r="C1497" t="s">
        <v>12225</v>
      </c>
      <c r="D1497" t="s">
        <v>1183</v>
      </c>
      <c r="E1497" t="s">
        <v>98</v>
      </c>
      <c r="G1497" t="s">
        <v>588</v>
      </c>
      <c r="H1497" t="s">
        <v>589</v>
      </c>
      <c r="I1497" t="s">
        <v>640</v>
      </c>
      <c r="J1497" t="s">
        <v>1158</v>
      </c>
      <c r="K1497" t="s">
        <v>1158</v>
      </c>
      <c r="M1497" t="s">
        <v>207</v>
      </c>
      <c r="N1497">
        <v>1.3</v>
      </c>
      <c r="O1497">
        <v>1.34</v>
      </c>
      <c r="P1497">
        <v>403370</v>
      </c>
      <c r="Q1497">
        <v>1822139</v>
      </c>
      <c r="R1497" s="14">
        <v>44967</v>
      </c>
      <c r="S1497" t="s">
        <v>207</v>
      </c>
      <c r="T1497" s="14">
        <v>44974</v>
      </c>
      <c r="U1497" s="16" t="s">
        <v>1872</v>
      </c>
      <c r="V1497" s="16">
        <v>160</v>
      </c>
      <c r="W1497" s="16" t="s">
        <v>2113</v>
      </c>
      <c r="X1497" t="s">
        <v>207</v>
      </c>
      <c r="Y1497" s="16" t="s">
        <v>1873</v>
      </c>
      <c r="Z1497" s="16" t="s">
        <v>204</v>
      </c>
      <c r="AB1497" s="17">
        <f t="shared" si="180"/>
        <v>130</v>
      </c>
      <c r="AC1497" s="13">
        <v>45005</v>
      </c>
      <c r="AD1497">
        <v>135</v>
      </c>
      <c r="AE1497" s="13">
        <v>45005</v>
      </c>
      <c r="AF1497">
        <v>150</v>
      </c>
      <c r="AG1497" s="13">
        <v>45005</v>
      </c>
      <c r="AH1497">
        <v>6.5</v>
      </c>
      <c r="AI1497" s="13">
        <v>45000</v>
      </c>
      <c r="AJ1497">
        <v>0</v>
      </c>
      <c r="AK1497" s="13">
        <v>45038</v>
      </c>
      <c r="AL1497">
        <v>0</v>
      </c>
      <c r="AM1497" t="s">
        <v>2405</v>
      </c>
      <c r="AN1497" t="s">
        <v>204</v>
      </c>
      <c r="AO1497" s="13">
        <v>45108</v>
      </c>
      <c r="AP1497" s="13">
        <v>45122</v>
      </c>
      <c r="AR1497"/>
      <c r="AS1497">
        <v>9.6</v>
      </c>
      <c r="AT1497" t="s">
        <v>1946</v>
      </c>
    </row>
    <row r="1498" spans="1:46" ht="20.149999999999999" customHeight="1" x14ac:dyDescent="0.35">
      <c r="A1498">
        <v>1497</v>
      </c>
      <c r="B1498" t="s">
        <v>360</v>
      </c>
      <c r="C1498" t="s">
        <v>12226</v>
      </c>
      <c r="D1498" t="s">
        <v>2057</v>
      </c>
      <c r="E1498" t="s">
        <v>98</v>
      </c>
      <c r="G1498" t="s">
        <v>588</v>
      </c>
      <c r="H1498" t="s">
        <v>589</v>
      </c>
      <c r="I1498" t="s">
        <v>640</v>
      </c>
      <c r="J1498" t="s">
        <v>1158</v>
      </c>
      <c r="K1498" t="s">
        <v>1158</v>
      </c>
      <c r="M1498" t="s">
        <v>207</v>
      </c>
      <c r="N1498">
        <v>0.97</v>
      </c>
      <c r="O1498">
        <v>1.06</v>
      </c>
      <c r="P1498">
        <v>403491</v>
      </c>
      <c r="Q1498">
        <v>1821585</v>
      </c>
      <c r="R1498" s="14">
        <v>44979</v>
      </c>
      <c r="S1498" t="s">
        <v>207</v>
      </c>
      <c r="T1498" s="14">
        <v>44977</v>
      </c>
      <c r="U1498" s="16" t="s">
        <v>1872</v>
      </c>
      <c r="V1498" s="16">
        <v>120</v>
      </c>
      <c r="W1498" s="16" t="s">
        <v>2113</v>
      </c>
      <c r="X1498" t="s">
        <v>207</v>
      </c>
      <c r="Y1498" s="16" t="s">
        <v>1873</v>
      </c>
      <c r="Z1498" s="16" t="s">
        <v>204</v>
      </c>
      <c r="AB1498" s="17">
        <f t="shared" si="180"/>
        <v>97</v>
      </c>
      <c r="AC1498" s="13">
        <v>45006</v>
      </c>
      <c r="AD1498">
        <v>100</v>
      </c>
      <c r="AE1498" s="13">
        <v>45006</v>
      </c>
      <c r="AF1498">
        <v>100</v>
      </c>
      <c r="AG1498" s="13">
        <v>45006</v>
      </c>
      <c r="AH1498">
        <v>5</v>
      </c>
      <c r="AI1498" s="13">
        <v>45001</v>
      </c>
      <c r="AJ1498">
        <v>0</v>
      </c>
      <c r="AK1498" s="13">
        <v>45036</v>
      </c>
      <c r="AL1498">
        <v>0</v>
      </c>
      <c r="AM1498" t="s">
        <v>2405</v>
      </c>
      <c r="AN1498" t="s">
        <v>204</v>
      </c>
      <c r="AO1498" s="13">
        <v>45093</v>
      </c>
      <c r="AP1498" s="13">
        <v>45116</v>
      </c>
      <c r="AR1498"/>
      <c r="AS1498">
        <v>7.36</v>
      </c>
      <c r="AT1498" t="s">
        <v>1946</v>
      </c>
    </row>
    <row r="1499" spans="1:46" ht="20.149999999999999" customHeight="1" x14ac:dyDescent="0.35">
      <c r="A1499">
        <v>1498</v>
      </c>
      <c r="B1499" t="s">
        <v>360</v>
      </c>
      <c r="C1499" t="s">
        <v>12227</v>
      </c>
      <c r="D1499" t="s">
        <v>2058</v>
      </c>
      <c r="E1499" t="s">
        <v>98</v>
      </c>
      <c r="G1499" t="s">
        <v>588</v>
      </c>
      <c r="H1499" t="s">
        <v>589</v>
      </c>
      <c r="I1499" t="s">
        <v>640</v>
      </c>
      <c r="J1499" t="s">
        <v>1158</v>
      </c>
      <c r="K1499" t="s">
        <v>1158</v>
      </c>
      <c r="M1499" t="s">
        <v>207</v>
      </c>
      <c r="N1499">
        <v>0.42</v>
      </c>
      <c r="O1499">
        <v>0.49</v>
      </c>
      <c r="P1499">
        <v>403515</v>
      </c>
      <c r="Q1499">
        <v>1821661</v>
      </c>
      <c r="R1499" s="14">
        <v>44975</v>
      </c>
      <c r="S1499" t="s">
        <v>207</v>
      </c>
      <c r="T1499" s="14">
        <v>44982</v>
      </c>
      <c r="U1499" s="16" t="s">
        <v>1872</v>
      </c>
      <c r="V1499" s="16">
        <v>50</v>
      </c>
      <c r="W1499" s="16" t="s">
        <v>2113</v>
      </c>
      <c r="X1499" t="s">
        <v>207</v>
      </c>
      <c r="Y1499" s="16" t="s">
        <v>1873</v>
      </c>
      <c r="Z1499" s="16" t="s">
        <v>204</v>
      </c>
      <c r="AB1499" s="17">
        <f t="shared" si="180"/>
        <v>42</v>
      </c>
      <c r="AC1499" s="13">
        <v>45012</v>
      </c>
      <c r="AD1499">
        <v>42</v>
      </c>
      <c r="AE1499" s="13">
        <v>45012</v>
      </c>
      <c r="AF1499">
        <v>50</v>
      </c>
      <c r="AG1499" s="13">
        <v>45012</v>
      </c>
      <c r="AH1499">
        <v>2</v>
      </c>
      <c r="AI1499" s="13">
        <v>45008</v>
      </c>
      <c r="AJ1499">
        <v>0</v>
      </c>
      <c r="AK1499" s="13">
        <v>45046</v>
      </c>
      <c r="AL1499">
        <v>0</v>
      </c>
      <c r="AM1499" t="s">
        <v>2405</v>
      </c>
      <c r="AN1499" t="s">
        <v>204</v>
      </c>
      <c r="AO1499" s="13">
        <v>45091</v>
      </c>
      <c r="AP1499" s="13">
        <v>45109</v>
      </c>
      <c r="AR1499"/>
      <c r="AS1499">
        <v>3.28</v>
      </c>
      <c r="AT1499" t="s">
        <v>1946</v>
      </c>
    </row>
    <row r="1500" spans="1:46" ht="20.149999999999999" customHeight="1" x14ac:dyDescent="0.35">
      <c r="A1500">
        <v>1499</v>
      </c>
      <c r="B1500" t="s">
        <v>360</v>
      </c>
      <c r="C1500" t="s">
        <v>12228</v>
      </c>
      <c r="D1500" t="s">
        <v>1413</v>
      </c>
      <c r="E1500" t="s">
        <v>98</v>
      </c>
      <c r="G1500" t="s">
        <v>588</v>
      </c>
      <c r="H1500" t="s">
        <v>589</v>
      </c>
      <c r="I1500" t="s">
        <v>640</v>
      </c>
      <c r="J1500" t="s">
        <v>1158</v>
      </c>
      <c r="K1500" t="s">
        <v>1158</v>
      </c>
      <c r="M1500" t="s">
        <v>207</v>
      </c>
      <c r="N1500">
        <v>0.17</v>
      </c>
      <c r="O1500">
        <v>0.24</v>
      </c>
      <c r="P1500">
        <v>403557</v>
      </c>
      <c r="Q1500">
        <v>1820909</v>
      </c>
      <c r="R1500" s="14">
        <v>44965</v>
      </c>
      <c r="S1500" t="s">
        <v>207</v>
      </c>
      <c r="T1500" s="14">
        <v>44972</v>
      </c>
      <c r="U1500" s="16" t="s">
        <v>1872</v>
      </c>
      <c r="V1500" s="16">
        <v>30</v>
      </c>
      <c r="W1500" s="16" t="s">
        <v>2113</v>
      </c>
      <c r="X1500" t="s">
        <v>207</v>
      </c>
      <c r="Y1500" s="16" t="s">
        <v>1873</v>
      </c>
      <c r="Z1500" s="16" t="s">
        <v>204</v>
      </c>
      <c r="AB1500" s="17">
        <f t="shared" si="180"/>
        <v>17</v>
      </c>
      <c r="AC1500" s="13">
        <v>45003</v>
      </c>
      <c r="AD1500">
        <v>0</v>
      </c>
      <c r="AE1500" s="13">
        <v>45003</v>
      </c>
      <c r="AF1500">
        <v>0</v>
      </c>
      <c r="AG1500" s="13">
        <v>45003</v>
      </c>
      <c r="AH1500">
        <v>2</v>
      </c>
      <c r="AI1500" s="13">
        <v>44998</v>
      </c>
      <c r="AJ1500">
        <v>0</v>
      </c>
      <c r="AK1500" s="13">
        <v>45036</v>
      </c>
      <c r="AL1500">
        <v>0</v>
      </c>
      <c r="AM1500" t="s">
        <v>2405</v>
      </c>
      <c r="AN1500" t="s">
        <v>204</v>
      </c>
      <c r="AO1500" s="13">
        <v>45103</v>
      </c>
      <c r="AP1500" s="13">
        <v>45115</v>
      </c>
      <c r="AR1500"/>
      <c r="AS1500">
        <v>1.36</v>
      </c>
      <c r="AT1500" t="s">
        <v>1946</v>
      </c>
    </row>
    <row r="1501" spans="1:46" ht="20.149999999999999" customHeight="1" x14ac:dyDescent="0.35">
      <c r="A1501">
        <v>1500</v>
      </c>
      <c r="B1501" t="s">
        <v>360</v>
      </c>
      <c r="C1501" t="s">
        <v>12229</v>
      </c>
      <c r="D1501" t="s">
        <v>735</v>
      </c>
      <c r="E1501" t="s">
        <v>98</v>
      </c>
      <c r="G1501" t="s">
        <v>588</v>
      </c>
      <c r="H1501" t="s">
        <v>589</v>
      </c>
      <c r="I1501" t="s">
        <v>640</v>
      </c>
      <c r="J1501" t="s">
        <v>1158</v>
      </c>
      <c r="K1501" t="s">
        <v>1158</v>
      </c>
      <c r="M1501" t="s">
        <v>207</v>
      </c>
      <c r="N1501">
        <v>2</v>
      </c>
      <c r="O1501">
        <v>2.14</v>
      </c>
      <c r="P1501">
        <v>403359</v>
      </c>
      <c r="Q1501">
        <v>1821956</v>
      </c>
      <c r="R1501" s="14">
        <v>44965</v>
      </c>
      <c r="S1501" t="s">
        <v>207</v>
      </c>
      <c r="T1501" s="14">
        <v>44972</v>
      </c>
      <c r="U1501" s="16" t="s">
        <v>1872</v>
      </c>
      <c r="V1501" s="16">
        <v>240</v>
      </c>
      <c r="W1501" s="16" t="s">
        <v>2113</v>
      </c>
      <c r="X1501" t="s">
        <v>207</v>
      </c>
      <c r="Y1501" s="16" t="s">
        <v>1873</v>
      </c>
      <c r="Z1501" s="16" t="s">
        <v>204</v>
      </c>
      <c r="AB1501" s="17">
        <f t="shared" si="180"/>
        <v>200</v>
      </c>
      <c r="AC1501" s="13">
        <v>45006</v>
      </c>
      <c r="AD1501">
        <v>200</v>
      </c>
      <c r="AE1501" s="13">
        <v>45006</v>
      </c>
      <c r="AF1501">
        <v>200</v>
      </c>
      <c r="AG1501" s="13">
        <v>45006</v>
      </c>
      <c r="AH1501">
        <v>16</v>
      </c>
      <c r="AI1501" s="13">
        <v>45002</v>
      </c>
      <c r="AJ1501">
        <v>0</v>
      </c>
      <c r="AK1501" s="13">
        <v>45035</v>
      </c>
      <c r="AL1501">
        <v>0</v>
      </c>
      <c r="AM1501" t="s">
        <v>2405</v>
      </c>
      <c r="AN1501" t="s">
        <v>204</v>
      </c>
      <c r="AO1501" s="13">
        <v>45102</v>
      </c>
      <c r="AP1501" s="13">
        <v>45117</v>
      </c>
      <c r="AR1501"/>
      <c r="AS1501">
        <v>14.4</v>
      </c>
      <c r="AT1501" t="s">
        <v>1946</v>
      </c>
    </row>
    <row r="1502" spans="1:46" ht="20.149999999999999" customHeight="1" x14ac:dyDescent="0.35">
      <c r="A1502">
        <v>1501</v>
      </c>
      <c r="B1502" t="s">
        <v>360</v>
      </c>
      <c r="C1502" t="s">
        <v>12230</v>
      </c>
      <c r="D1502" t="s">
        <v>1418</v>
      </c>
      <c r="E1502" t="s">
        <v>98</v>
      </c>
      <c r="G1502" t="s">
        <v>588</v>
      </c>
      <c r="H1502" t="s">
        <v>589</v>
      </c>
      <c r="I1502" t="s">
        <v>640</v>
      </c>
      <c r="J1502" t="s">
        <v>1158</v>
      </c>
      <c r="K1502" t="s">
        <v>1158</v>
      </c>
      <c r="M1502" t="s">
        <v>207</v>
      </c>
      <c r="N1502">
        <v>0.35</v>
      </c>
      <c r="O1502">
        <v>0.35</v>
      </c>
      <c r="P1502">
        <v>403298</v>
      </c>
      <c r="Q1502">
        <v>1821483</v>
      </c>
      <c r="R1502" s="14">
        <v>44965</v>
      </c>
      <c r="S1502" t="s">
        <v>207</v>
      </c>
      <c r="T1502" s="14">
        <v>44974</v>
      </c>
      <c r="U1502" s="16" t="s">
        <v>1872</v>
      </c>
      <c r="V1502" s="16">
        <v>40</v>
      </c>
      <c r="W1502" s="16" t="s">
        <v>2113</v>
      </c>
      <c r="X1502" t="s">
        <v>207</v>
      </c>
      <c r="Y1502" s="16" t="s">
        <v>1873</v>
      </c>
      <c r="Z1502" s="16" t="s">
        <v>204</v>
      </c>
      <c r="AB1502" s="17">
        <f t="shared" si="180"/>
        <v>35</v>
      </c>
      <c r="AC1502" s="13">
        <v>45004</v>
      </c>
      <c r="AD1502">
        <v>35</v>
      </c>
      <c r="AE1502" s="13">
        <v>45004</v>
      </c>
      <c r="AF1502">
        <v>32</v>
      </c>
      <c r="AG1502" s="13">
        <v>45004</v>
      </c>
      <c r="AH1502">
        <v>2.5</v>
      </c>
      <c r="AI1502" s="13">
        <v>44999</v>
      </c>
      <c r="AJ1502">
        <v>0</v>
      </c>
      <c r="AK1502" s="13">
        <v>45036</v>
      </c>
      <c r="AL1502">
        <v>0</v>
      </c>
      <c r="AM1502" t="s">
        <v>2405</v>
      </c>
      <c r="AN1502" t="s">
        <v>204</v>
      </c>
      <c r="AO1502" s="13">
        <v>45101</v>
      </c>
      <c r="AP1502" s="13">
        <v>45112</v>
      </c>
      <c r="AR1502"/>
      <c r="AS1502">
        <v>2.64</v>
      </c>
      <c r="AT1502" t="s">
        <v>1946</v>
      </c>
    </row>
    <row r="1503" spans="1:46" ht="20.149999999999999" customHeight="1" x14ac:dyDescent="0.35">
      <c r="A1503">
        <v>1502</v>
      </c>
      <c r="B1503" t="s">
        <v>360</v>
      </c>
      <c r="C1503" t="s">
        <v>12231</v>
      </c>
      <c r="D1503" t="s">
        <v>1423</v>
      </c>
      <c r="E1503" t="s">
        <v>98</v>
      </c>
      <c r="G1503" t="s">
        <v>588</v>
      </c>
      <c r="H1503" t="s">
        <v>589</v>
      </c>
      <c r="I1503" t="s">
        <v>640</v>
      </c>
      <c r="J1503" t="s">
        <v>1158</v>
      </c>
      <c r="K1503" t="s">
        <v>1158</v>
      </c>
      <c r="M1503" t="s">
        <v>207</v>
      </c>
      <c r="N1503">
        <v>0.43</v>
      </c>
      <c r="O1503">
        <v>0.38</v>
      </c>
      <c r="P1503">
        <v>403320</v>
      </c>
      <c r="Q1503">
        <v>1821796</v>
      </c>
      <c r="R1503" s="14">
        <v>44971</v>
      </c>
      <c r="S1503" t="s">
        <v>207</v>
      </c>
      <c r="T1503" s="14">
        <v>44977</v>
      </c>
      <c r="U1503" s="16" t="s">
        <v>1872</v>
      </c>
      <c r="V1503" s="16">
        <v>50</v>
      </c>
      <c r="W1503" s="16" t="s">
        <v>2113</v>
      </c>
      <c r="X1503" t="s">
        <v>207</v>
      </c>
      <c r="Y1503" s="16" t="s">
        <v>1873</v>
      </c>
      <c r="Z1503" s="16" t="s">
        <v>204</v>
      </c>
      <c r="AB1503" s="17">
        <f t="shared" si="180"/>
        <v>43</v>
      </c>
      <c r="AC1503" s="13">
        <v>45006</v>
      </c>
      <c r="AD1503">
        <v>43</v>
      </c>
      <c r="AE1503" s="13">
        <v>45006</v>
      </c>
      <c r="AF1503">
        <v>50</v>
      </c>
      <c r="AG1503" s="13">
        <v>45006</v>
      </c>
      <c r="AH1503">
        <v>3.5</v>
      </c>
      <c r="AI1503" s="13">
        <v>45002</v>
      </c>
      <c r="AJ1503">
        <v>0</v>
      </c>
      <c r="AK1503" s="13">
        <v>45039</v>
      </c>
      <c r="AL1503">
        <v>0</v>
      </c>
      <c r="AM1503" t="s">
        <v>2405</v>
      </c>
      <c r="AN1503" t="s">
        <v>204</v>
      </c>
      <c r="AO1503" s="13">
        <v>45098</v>
      </c>
      <c r="AP1503" s="13">
        <v>45120</v>
      </c>
      <c r="AR1503"/>
      <c r="AS1503">
        <v>3.2</v>
      </c>
      <c r="AT1503" t="s">
        <v>1946</v>
      </c>
    </row>
    <row r="1504" spans="1:46" ht="20.149999999999999" customHeight="1" x14ac:dyDescent="0.35">
      <c r="A1504">
        <v>1503</v>
      </c>
      <c r="B1504" t="s">
        <v>360</v>
      </c>
      <c r="C1504" t="s">
        <v>12232</v>
      </c>
      <c r="D1504" t="s">
        <v>1420</v>
      </c>
      <c r="E1504" t="s">
        <v>98</v>
      </c>
      <c r="G1504" t="s">
        <v>588</v>
      </c>
      <c r="H1504" t="s">
        <v>589</v>
      </c>
      <c r="I1504" t="s">
        <v>640</v>
      </c>
      <c r="J1504" t="s">
        <v>1158</v>
      </c>
      <c r="K1504" t="s">
        <v>1158</v>
      </c>
      <c r="M1504" t="s">
        <v>207</v>
      </c>
      <c r="N1504">
        <v>0.37</v>
      </c>
      <c r="O1504">
        <v>0.34</v>
      </c>
      <c r="P1504">
        <v>403205</v>
      </c>
      <c r="Q1504">
        <v>1821785</v>
      </c>
      <c r="R1504" s="14">
        <v>44971</v>
      </c>
      <c r="S1504" t="s">
        <v>207</v>
      </c>
      <c r="T1504" s="14">
        <v>44977</v>
      </c>
      <c r="U1504" s="16" t="s">
        <v>1872</v>
      </c>
      <c r="V1504" s="16">
        <v>40</v>
      </c>
      <c r="W1504" s="16" t="s">
        <v>2113</v>
      </c>
      <c r="X1504" t="s">
        <v>207</v>
      </c>
      <c r="Y1504" s="16" t="s">
        <v>1873</v>
      </c>
      <c r="Z1504" s="16" t="s">
        <v>204</v>
      </c>
      <c r="AB1504" s="17">
        <f t="shared" si="180"/>
        <v>37</v>
      </c>
      <c r="AC1504" s="13">
        <v>45006</v>
      </c>
      <c r="AD1504">
        <v>37</v>
      </c>
      <c r="AE1504" s="13">
        <v>45006</v>
      </c>
      <c r="AF1504">
        <v>39</v>
      </c>
      <c r="AG1504" s="13">
        <v>45006</v>
      </c>
      <c r="AH1504">
        <v>3</v>
      </c>
      <c r="AI1504" s="13">
        <v>45002</v>
      </c>
      <c r="AJ1504">
        <v>0</v>
      </c>
      <c r="AK1504" s="13">
        <v>45039</v>
      </c>
      <c r="AL1504">
        <v>0</v>
      </c>
      <c r="AM1504" t="s">
        <v>2405</v>
      </c>
      <c r="AN1504" t="s">
        <v>204</v>
      </c>
      <c r="AO1504" s="13">
        <v>45102</v>
      </c>
      <c r="AP1504" s="13">
        <v>45116</v>
      </c>
      <c r="AR1504"/>
      <c r="AS1504">
        <v>2.72</v>
      </c>
      <c r="AT1504" t="s">
        <v>1946</v>
      </c>
    </row>
    <row r="1505" spans="1:46" ht="20.149999999999999" customHeight="1" x14ac:dyDescent="0.35">
      <c r="A1505">
        <v>1504</v>
      </c>
      <c r="B1505" t="s">
        <v>360</v>
      </c>
      <c r="C1505" t="s">
        <v>12233</v>
      </c>
      <c r="D1505" t="s">
        <v>1183</v>
      </c>
      <c r="E1505" t="s">
        <v>98</v>
      </c>
      <c r="G1505" t="s">
        <v>588</v>
      </c>
      <c r="H1505" t="s">
        <v>589</v>
      </c>
      <c r="I1505" t="s">
        <v>640</v>
      </c>
      <c r="J1505" t="s">
        <v>1158</v>
      </c>
      <c r="K1505" t="s">
        <v>1158</v>
      </c>
      <c r="M1505" t="s">
        <v>207</v>
      </c>
      <c r="N1505">
        <v>0.72</v>
      </c>
      <c r="O1505">
        <v>0.82</v>
      </c>
      <c r="P1505">
        <v>403409</v>
      </c>
      <c r="Q1505">
        <v>1821214</v>
      </c>
      <c r="R1505" s="14">
        <v>44971</v>
      </c>
      <c r="S1505" t="s">
        <v>207</v>
      </c>
      <c r="T1505" s="14">
        <v>44977</v>
      </c>
      <c r="U1505" s="16" t="s">
        <v>1872</v>
      </c>
      <c r="V1505" s="16">
        <v>120</v>
      </c>
      <c r="W1505" s="16" t="s">
        <v>2113</v>
      </c>
      <c r="X1505" t="s">
        <v>207</v>
      </c>
      <c r="Y1505" s="16" t="s">
        <v>1873</v>
      </c>
      <c r="Z1505" s="16" t="s">
        <v>204</v>
      </c>
      <c r="AB1505" s="17">
        <f t="shared" si="180"/>
        <v>72</v>
      </c>
      <c r="AC1505" s="13">
        <v>45007</v>
      </c>
      <c r="AD1505">
        <v>72</v>
      </c>
      <c r="AE1505" s="13">
        <v>45007</v>
      </c>
      <c r="AF1505">
        <v>72</v>
      </c>
      <c r="AG1505" s="13">
        <v>45007</v>
      </c>
      <c r="AH1505">
        <v>5.5</v>
      </c>
      <c r="AI1505" s="13">
        <v>45003</v>
      </c>
      <c r="AJ1505">
        <v>0</v>
      </c>
      <c r="AK1505" s="13">
        <v>45037</v>
      </c>
      <c r="AL1505">
        <v>0</v>
      </c>
      <c r="AM1505" t="s">
        <v>2405</v>
      </c>
      <c r="AN1505" t="s">
        <v>204</v>
      </c>
      <c r="AO1505" s="13">
        <v>45097</v>
      </c>
      <c r="AP1505" s="13">
        <v>45111</v>
      </c>
      <c r="AR1505"/>
      <c r="AS1505">
        <v>5.6</v>
      </c>
      <c r="AT1505" t="s">
        <v>1946</v>
      </c>
    </row>
    <row r="1506" spans="1:46" ht="20.149999999999999" customHeight="1" x14ac:dyDescent="0.35">
      <c r="A1506">
        <v>1505</v>
      </c>
      <c r="B1506" t="s">
        <v>360</v>
      </c>
      <c r="C1506" t="s">
        <v>12234</v>
      </c>
      <c r="D1506" t="s">
        <v>2059</v>
      </c>
      <c r="E1506" t="s">
        <v>98</v>
      </c>
      <c r="G1506" t="s">
        <v>588</v>
      </c>
      <c r="H1506" t="s">
        <v>589</v>
      </c>
      <c r="I1506" t="s">
        <v>640</v>
      </c>
      <c r="J1506" t="s">
        <v>1158</v>
      </c>
      <c r="K1506" t="s">
        <v>1158</v>
      </c>
      <c r="M1506" t="s">
        <v>207</v>
      </c>
      <c r="N1506">
        <v>0.52</v>
      </c>
      <c r="O1506">
        <v>0.63</v>
      </c>
      <c r="P1506">
        <v>403550</v>
      </c>
      <c r="Q1506">
        <v>1820900</v>
      </c>
      <c r="R1506" s="14">
        <v>44971</v>
      </c>
      <c r="S1506" t="s">
        <v>207</v>
      </c>
      <c r="T1506" s="14">
        <v>44976</v>
      </c>
      <c r="U1506" s="16" t="s">
        <v>1872</v>
      </c>
      <c r="V1506" s="16">
        <v>70</v>
      </c>
      <c r="W1506" s="16" t="s">
        <v>2113</v>
      </c>
      <c r="X1506" t="s">
        <v>207</v>
      </c>
      <c r="Y1506" s="16" t="s">
        <v>1873</v>
      </c>
      <c r="Z1506" s="16" t="s">
        <v>204</v>
      </c>
      <c r="AB1506" s="17">
        <f t="shared" si="180"/>
        <v>52</v>
      </c>
      <c r="AC1506" s="13">
        <v>45006</v>
      </c>
      <c r="AD1506">
        <v>52</v>
      </c>
      <c r="AE1506" s="13">
        <v>45006</v>
      </c>
      <c r="AF1506">
        <v>52</v>
      </c>
      <c r="AG1506" s="13">
        <v>45006</v>
      </c>
      <c r="AH1506">
        <v>4</v>
      </c>
      <c r="AI1506" s="13">
        <v>45002</v>
      </c>
      <c r="AJ1506">
        <v>0</v>
      </c>
      <c r="AK1506" s="13">
        <v>45039</v>
      </c>
      <c r="AL1506">
        <v>0</v>
      </c>
      <c r="AM1506" t="s">
        <v>2405</v>
      </c>
      <c r="AN1506" t="s">
        <v>204</v>
      </c>
      <c r="AO1506" s="13">
        <v>45097</v>
      </c>
      <c r="AP1506" s="13">
        <v>45113</v>
      </c>
      <c r="AR1506"/>
      <c r="AS1506">
        <v>4</v>
      </c>
      <c r="AT1506" t="s">
        <v>1946</v>
      </c>
    </row>
    <row r="1507" spans="1:46" ht="20.149999999999999" customHeight="1" x14ac:dyDescent="0.35">
      <c r="A1507">
        <v>1506</v>
      </c>
      <c r="B1507" t="s">
        <v>360</v>
      </c>
      <c r="C1507" t="s">
        <v>12235</v>
      </c>
      <c r="D1507" t="s">
        <v>1424</v>
      </c>
      <c r="E1507" t="s">
        <v>98</v>
      </c>
      <c r="G1507" t="s">
        <v>588</v>
      </c>
      <c r="H1507" t="s">
        <v>589</v>
      </c>
      <c r="I1507" t="s">
        <v>640</v>
      </c>
      <c r="J1507" t="s">
        <v>1158</v>
      </c>
      <c r="K1507" t="s">
        <v>1158</v>
      </c>
      <c r="M1507" t="s">
        <v>207</v>
      </c>
      <c r="N1507">
        <v>1.01</v>
      </c>
      <c r="O1507">
        <v>0.98</v>
      </c>
      <c r="P1507">
        <v>403235</v>
      </c>
      <c r="Q1507">
        <v>1821868</v>
      </c>
      <c r="R1507" s="14">
        <v>44971</v>
      </c>
      <c r="S1507" t="s">
        <v>207</v>
      </c>
      <c r="T1507" s="14">
        <v>44977</v>
      </c>
      <c r="U1507" s="16" t="s">
        <v>1872</v>
      </c>
      <c r="V1507" s="16">
        <v>120</v>
      </c>
      <c r="W1507" s="16" t="s">
        <v>2113</v>
      </c>
      <c r="X1507" t="s">
        <v>207</v>
      </c>
      <c r="Y1507" s="16" t="s">
        <v>1873</v>
      </c>
      <c r="Z1507" s="16" t="s">
        <v>204</v>
      </c>
      <c r="AB1507" s="17">
        <f t="shared" si="180"/>
        <v>101</v>
      </c>
      <c r="AC1507" s="13">
        <v>45007</v>
      </c>
      <c r="AD1507">
        <v>101</v>
      </c>
      <c r="AE1507" s="13">
        <v>45007</v>
      </c>
      <c r="AF1507">
        <v>100</v>
      </c>
      <c r="AG1507" s="13">
        <v>45007</v>
      </c>
      <c r="AH1507">
        <v>8</v>
      </c>
      <c r="AI1507" s="13">
        <v>45002</v>
      </c>
      <c r="AJ1507">
        <v>0</v>
      </c>
      <c r="AK1507" s="13">
        <v>45038</v>
      </c>
      <c r="AL1507">
        <v>0</v>
      </c>
      <c r="AM1507" t="s">
        <v>2405</v>
      </c>
      <c r="AN1507" t="s">
        <v>204</v>
      </c>
      <c r="AO1507" s="13">
        <v>45109</v>
      </c>
      <c r="AP1507" s="13">
        <v>45124</v>
      </c>
      <c r="AR1507"/>
      <c r="AS1507">
        <v>7.76</v>
      </c>
      <c r="AT1507" t="s">
        <v>1946</v>
      </c>
    </row>
    <row r="1508" spans="1:46" ht="20.149999999999999" customHeight="1" x14ac:dyDescent="0.35">
      <c r="A1508">
        <v>1507</v>
      </c>
      <c r="B1508" t="s">
        <v>360</v>
      </c>
      <c r="C1508" t="s">
        <v>12236</v>
      </c>
      <c r="D1508" t="s">
        <v>1414</v>
      </c>
      <c r="E1508" t="s">
        <v>98</v>
      </c>
      <c r="G1508" t="s">
        <v>588</v>
      </c>
      <c r="H1508" t="s">
        <v>589</v>
      </c>
      <c r="I1508" t="s">
        <v>640</v>
      </c>
      <c r="J1508" t="s">
        <v>1158</v>
      </c>
      <c r="K1508" t="s">
        <v>1158</v>
      </c>
      <c r="M1508" t="s">
        <v>207</v>
      </c>
      <c r="N1508">
        <v>0.84</v>
      </c>
      <c r="O1508">
        <v>0.85</v>
      </c>
      <c r="P1508">
        <v>403550</v>
      </c>
      <c r="Q1508">
        <v>1821044</v>
      </c>
      <c r="R1508" s="14">
        <v>44971</v>
      </c>
      <c r="S1508" t="s">
        <v>207</v>
      </c>
      <c r="T1508" s="14">
        <v>44977</v>
      </c>
      <c r="U1508" s="16" t="s">
        <v>1872</v>
      </c>
      <c r="V1508" s="16">
        <v>120</v>
      </c>
      <c r="W1508" s="16" t="s">
        <v>2113</v>
      </c>
      <c r="X1508" t="s">
        <v>207</v>
      </c>
      <c r="Y1508" s="16" t="s">
        <v>1873</v>
      </c>
      <c r="Z1508" s="16" t="s">
        <v>204</v>
      </c>
      <c r="AB1508" s="17">
        <f t="shared" si="180"/>
        <v>84</v>
      </c>
      <c r="AC1508" s="13">
        <v>45006</v>
      </c>
      <c r="AD1508">
        <v>84</v>
      </c>
      <c r="AE1508" s="13">
        <v>45006</v>
      </c>
      <c r="AF1508">
        <v>94</v>
      </c>
      <c r="AG1508" s="13">
        <v>45006</v>
      </c>
      <c r="AH1508">
        <v>6.5</v>
      </c>
      <c r="AI1508" s="13">
        <v>45002</v>
      </c>
      <c r="AJ1508">
        <v>0</v>
      </c>
      <c r="AK1508" s="13">
        <v>45038</v>
      </c>
      <c r="AL1508">
        <v>0</v>
      </c>
      <c r="AM1508" t="s">
        <v>2405</v>
      </c>
      <c r="AN1508" t="s">
        <v>204</v>
      </c>
      <c r="AO1508" s="13">
        <v>45090</v>
      </c>
      <c r="AP1508" s="13">
        <v>45134</v>
      </c>
      <c r="AR1508"/>
      <c r="AS1508">
        <v>6.4</v>
      </c>
      <c r="AT1508" t="s">
        <v>1946</v>
      </c>
    </row>
    <row r="1509" spans="1:46" ht="20.149999999999999" customHeight="1" x14ac:dyDescent="0.35">
      <c r="A1509">
        <v>1508</v>
      </c>
      <c r="B1509" t="s">
        <v>360</v>
      </c>
      <c r="C1509" t="s">
        <v>12237</v>
      </c>
      <c r="D1509" t="s">
        <v>1410</v>
      </c>
      <c r="E1509" t="s">
        <v>98</v>
      </c>
      <c r="G1509" t="s">
        <v>588</v>
      </c>
      <c r="H1509" t="s">
        <v>589</v>
      </c>
      <c r="I1509" t="s">
        <v>640</v>
      </c>
      <c r="J1509" t="s">
        <v>1158</v>
      </c>
      <c r="K1509" t="s">
        <v>1158</v>
      </c>
      <c r="M1509" t="s">
        <v>207</v>
      </c>
      <c r="N1509">
        <v>0.76</v>
      </c>
      <c r="O1509">
        <v>0.8</v>
      </c>
      <c r="P1509">
        <v>403455</v>
      </c>
      <c r="Q1509">
        <v>1821126</v>
      </c>
      <c r="R1509" s="14">
        <v>44960</v>
      </c>
      <c r="S1509" t="s">
        <v>207</v>
      </c>
      <c r="T1509" s="14">
        <v>44969</v>
      </c>
      <c r="U1509" s="16" t="s">
        <v>1872</v>
      </c>
      <c r="V1509" s="16">
        <v>80</v>
      </c>
      <c r="W1509" s="16" t="s">
        <v>2113</v>
      </c>
      <c r="X1509" t="s">
        <v>207</v>
      </c>
      <c r="Y1509" s="16" t="s">
        <v>1873</v>
      </c>
      <c r="Z1509" s="16" t="s">
        <v>204</v>
      </c>
      <c r="AB1509" s="17">
        <f t="shared" si="180"/>
        <v>76</v>
      </c>
      <c r="AC1509" s="13">
        <v>45000</v>
      </c>
      <c r="AD1509">
        <v>76</v>
      </c>
      <c r="AE1509" s="13">
        <v>45000</v>
      </c>
      <c r="AF1509">
        <v>66</v>
      </c>
      <c r="AG1509" s="13">
        <v>45000</v>
      </c>
      <c r="AH1509">
        <v>6</v>
      </c>
      <c r="AI1509" s="13">
        <v>44996</v>
      </c>
      <c r="AJ1509">
        <v>0</v>
      </c>
      <c r="AK1509" s="13">
        <v>45034</v>
      </c>
      <c r="AL1509">
        <v>0</v>
      </c>
      <c r="AM1509" t="s">
        <v>2405</v>
      </c>
      <c r="AN1509" t="s">
        <v>204</v>
      </c>
      <c r="AO1509" s="13">
        <v>45108</v>
      </c>
      <c r="AP1509" s="13">
        <v>45126</v>
      </c>
      <c r="AR1509"/>
      <c r="AS1509">
        <v>5.6</v>
      </c>
      <c r="AT1509" t="s">
        <v>1946</v>
      </c>
    </row>
    <row r="1510" spans="1:46" ht="20.149999999999999" customHeight="1" x14ac:dyDescent="0.35">
      <c r="A1510">
        <v>1509</v>
      </c>
      <c r="B1510" t="s">
        <v>360</v>
      </c>
      <c r="C1510" t="s">
        <v>12238</v>
      </c>
      <c r="D1510" t="s">
        <v>1425</v>
      </c>
      <c r="E1510" t="s">
        <v>98</v>
      </c>
      <c r="G1510" t="s">
        <v>588</v>
      </c>
      <c r="H1510" t="s">
        <v>589</v>
      </c>
      <c r="I1510" t="s">
        <v>640</v>
      </c>
      <c r="J1510" t="s">
        <v>1158</v>
      </c>
      <c r="K1510" t="s">
        <v>1158</v>
      </c>
      <c r="M1510" t="s">
        <v>207</v>
      </c>
      <c r="N1510">
        <v>0.46</v>
      </c>
      <c r="O1510">
        <v>0.59</v>
      </c>
      <c r="P1510">
        <v>403535</v>
      </c>
      <c r="Q1510">
        <v>1820984</v>
      </c>
      <c r="R1510" s="14">
        <v>44960</v>
      </c>
      <c r="S1510" t="s">
        <v>207</v>
      </c>
      <c r="T1510" s="14">
        <v>44968</v>
      </c>
      <c r="U1510" s="16" t="s">
        <v>1872</v>
      </c>
      <c r="V1510" s="16">
        <v>50</v>
      </c>
      <c r="W1510" s="16" t="s">
        <v>2113</v>
      </c>
      <c r="X1510" t="s">
        <v>207</v>
      </c>
      <c r="Y1510" s="16" t="s">
        <v>1873</v>
      </c>
      <c r="Z1510" s="16" t="s">
        <v>204</v>
      </c>
      <c r="AB1510" s="17">
        <f t="shared" si="180"/>
        <v>46</v>
      </c>
      <c r="AC1510" s="13">
        <v>44999</v>
      </c>
      <c r="AD1510">
        <v>46</v>
      </c>
      <c r="AE1510" s="13">
        <v>44999</v>
      </c>
      <c r="AF1510">
        <v>50</v>
      </c>
      <c r="AG1510" s="13">
        <v>44999</v>
      </c>
      <c r="AH1510">
        <v>3.5</v>
      </c>
      <c r="AI1510" s="13">
        <v>44995</v>
      </c>
      <c r="AJ1510">
        <v>0</v>
      </c>
      <c r="AK1510" s="13">
        <v>45034</v>
      </c>
      <c r="AL1510">
        <v>0</v>
      </c>
      <c r="AM1510" t="s">
        <v>2405</v>
      </c>
      <c r="AN1510" t="s">
        <v>204</v>
      </c>
      <c r="AO1510" s="13">
        <v>45082</v>
      </c>
      <c r="AP1510" s="13">
        <v>45133</v>
      </c>
      <c r="AR1510"/>
      <c r="AS1510">
        <v>3.52</v>
      </c>
      <c r="AT1510" t="s">
        <v>1946</v>
      </c>
    </row>
    <row r="1511" spans="1:46" ht="20.149999999999999" customHeight="1" x14ac:dyDescent="0.35">
      <c r="A1511">
        <v>1510</v>
      </c>
      <c r="B1511" t="s">
        <v>360</v>
      </c>
      <c r="C1511" t="s">
        <v>12239</v>
      </c>
      <c r="D1511" t="s">
        <v>780</v>
      </c>
      <c r="E1511" t="s">
        <v>98</v>
      </c>
      <c r="G1511" t="s">
        <v>588</v>
      </c>
      <c r="H1511" t="s">
        <v>589</v>
      </c>
      <c r="I1511" t="s">
        <v>640</v>
      </c>
      <c r="J1511" t="s">
        <v>1158</v>
      </c>
      <c r="K1511" t="s">
        <v>1158</v>
      </c>
      <c r="M1511" t="s">
        <v>207</v>
      </c>
      <c r="N1511">
        <v>0.59</v>
      </c>
      <c r="O1511">
        <v>0.56000000000000005</v>
      </c>
      <c r="P1511">
        <v>403299</v>
      </c>
      <c r="Q1511">
        <v>1821617</v>
      </c>
      <c r="R1511" s="14">
        <v>44960</v>
      </c>
      <c r="S1511" t="s">
        <v>207</v>
      </c>
      <c r="T1511" s="14">
        <v>44969</v>
      </c>
      <c r="U1511" s="16" t="s">
        <v>1872</v>
      </c>
      <c r="V1511" s="16">
        <v>70</v>
      </c>
      <c r="W1511" s="16" t="s">
        <v>2113</v>
      </c>
      <c r="X1511" t="s">
        <v>207</v>
      </c>
      <c r="Y1511" s="16" t="s">
        <v>1873</v>
      </c>
      <c r="Z1511" s="16" t="s">
        <v>204</v>
      </c>
      <c r="AB1511" s="17">
        <f t="shared" si="180"/>
        <v>59</v>
      </c>
      <c r="AC1511" s="13">
        <v>45000</v>
      </c>
      <c r="AD1511">
        <v>59</v>
      </c>
      <c r="AE1511" s="13">
        <v>45000</v>
      </c>
      <c r="AF1511">
        <v>50</v>
      </c>
      <c r="AG1511" s="13">
        <v>45000</v>
      </c>
      <c r="AH1511">
        <v>4.5</v>
      </c>
      <c r="AI1511" s="13">
        <v>44996</v>
      </c>
      <c r="AJ1511">
        <v>0</v>
      </c>
      <c r="AK1511" s="13">
        <v>45034</v>
      </c>
      <c r="AL1511">
        <v>0</v>
      </c>
      <c r="AM1511" t="s">
        <v>2405</v>
      </c>
      <c r="AN1511" t="s">
        <v>204</v>
      </c>
      <c r="AO1511" s="13">
        <v>45087</v>
      </c>
      <c r="AP1511" s="13">
        <v>45132</v>
      </c>
      <c r="AR1511"/>
      <c r="AS1511">
        <v>4.4800000000000004</v>
      </c>
      <c r="AT1511" t="s">
        <v>1946</v>
      </c>
    </row>
    <row r="1512" spans="1:46" ht="20.149999999999999" customHeight="1" x14ac:dyDescent="0.35">
      <c r="A1512">
        <v>1511</v>
      </c>
      <c r="B1512" t="s">
        <v>360</v>
      </c>
      <c r="C1512" t="s">
        <v>12240</v>
      </c>
      <c r="D1512" t="s">
        <v>597</v>
      </c>
      <c r="E1512" t="s">
        <v>98</v>
      </c>
      <c r="G1512" t="s">
        <v>588</v>
      </c>
      <c r="H1512" t="s">
        <v>589</v>
      </c>
      <c r="I1512" t="s">
        <v>640</v>
      </c>
      <c r="J1512" t="s">
        <v>1158</v>
      </c>
      <c r="K1512" t="s">
        <v>1158</v>
      </c>
      <c r="M1512" t="s">
        <v>207</v>
      </c>
      <c r="N1512">
        <v>0.42</v>
      </c>
      <c r="O1512">
        <v>0.39</v>
      </c>
      <c r="P1512">
        <v>403264</v>
      </c>
      <c r="Q1512">
        <v>1821790</v>
      </c>
      <c r="R1512" s="14">
        <v>44960</v>
      </c>
      <c r="S1512" t="s">
        <v>207</v>
      </c>
      <c r="T1512" s="14">
        <v>44970</v>
      </c>
      <c r="U1512" s="16" t="s">
        <v>1872</v>
      </c>
      <c r="V1512" s="16">
        <v>50</v>
      </c>
      <c r="W1512" s="16" t="s">
        <v>2113</v>
      </c>
      <c r="X1512" t="s">
        <v>207</v>
      </c>
      <c r="Y1512" s="16" t="s">
        <v>1873</v>
      </c>
      <c r="Z1512" s="16" t="s">
        <v>204</v>
      </c>
      <c r="AB1512" s="17">
        <f t="shared" si="180"/>
        <v>42</v>
      </c>
      <c r="AC1512" s="13">
        <v>45000</v>
      </c>
      <c r="AD1512">
        <v>42</v>
      </c>
      <c r="AE1512" s="13">
        <v>45000</v>
      </c>
      <c r="AF1512">
        <v>47</v>
      </c>
      <c r="AG1512" s="13">
        <v>45000</v>
      </c>
      <c r="AH1512">
        <v>3</v>
      </c>
      <c r="AI1512" s="13">
        <v>44996</v>
      </c>
      <c r="AJ1512">
        <v>0</v>
      </c>
      <c r="AK1512" s="13">
        <v>45033</v>
      </c>
      <c r="AL1512">
        <v>0</v>
      </c>
      <c r="AM1512" t="s">
        <v>2405</v>
      </c>
      <c r="AN1512" t="s">
        <v>204</v>
      </c>
      <c r="AO1512" s="13">
        <v>45082</v>
      </c>
      <c r="AP1512" s="13">
        <v>45122</v>
      </c>
      <c r="AR1512"/>
      <c r="AS1512">
        <v>3.2</v>
      </c>
      <c r="AT1512" t="s">
        <v>1946</v>
      </c>
    </row>
    <row r="1513" spans="1:46" ht="20.149999999999999" customHeight="1" x14ac:dyDescent="0.35">
      <c r="A1513">
        <v>1512</v>
      </c>
      <c r="B1513" t="s">
        <v>360</v>
      </c>
      <c r="C1513" t="s">
        <v>12241</v>
      </c>
      <c r="D1513" t="s">
        <v>2060</v>
      </c>
      <c r="E1513" t="s">
        <v>98</v>
      </c>
      <c r="G1513" t="s">
        <v>588</v>
      </c>
      <c r="H1513" t="s">
        <v>589</v>
      </c>
      <c r="I1513" t="s">
        <v>640</v>
      </c>
      <c r="J1513" t="s">
        <v>1158</v>
      </c>
      <c r="K1513" t="s">
        <v>1158</v>
      </c>
      <c r="M1513" t="s">
        <v>207</v>
      </c>
      <c r="N1513">
        <v>0.6</v>
      </c>
      <c r="O1513">
        <v>0.6</v>
      </c>
      <c r="P1513">
        <v>403465</v>
      </c>
      <c r="Q1513">
        <v>1821121</v>
      </c>
      <c r="R1513" s="14">
        <v>44960</v>
      </c>
      <c r="S1513" t="s">
        <v>207</v>
      </c>
      <c r="T1513" s="14">
        <v>44971</v>
      </c>
      <c r="U1513" s="16" t="s">
        <v>1872</v>
      </c>
      <c r="V1513" s="16">
        <v>70</v>
      </c>
      <c r="W1513" s="16" t="s">
        <v>2113</v>
      </c>
      <c r="X1513" t="s">
        <v>207</v>
      </c>
      <c r="Y1513" s="16" t="s">
        <v>1873</v>
      </c>
      <c r="Z1513" s="16" t="s">
        <v>204</v>
      </c>
      <c r="AB1513" s="17">
        <f t="shared" si="180"/>
        <v>60</v>
      </c>
      <c r="AC1513" s="13">
        <v>45001</v>
      </c>
      <c r="AD1513">
        <v>60</v>
      </c>
      <c r="AE1513" s="13">
        <v>45001</v>
      </c>
      <c r="AF1513">
        <v>60</v>
      </c>
      <c r="AG1513" s="13">
        <v>45001</v>
      </c>
      <c r="AH1513">
        <v>4.5</v>
      </c>
      <c r="AI1513" s="13">
        <v>44997</v>
      </c>
      <c r="AJ1513">
        <v>0</v>
      </c>
      <c r="AK1513" s="13">
        <v>45036</v>
      </c>
      <c r="AL1513">
        <v>0</v>
      </c>
      <c r="AM1513" t="s">
        <v>2405</v>
      </c>
      <c r="AN1513" t="s">
        <v>204</v>
      </c>
      <c r="AO1513" s="13">
        <v>45082</v>
      </c>
      <c r="AP1513" s="13">
        <v>45122</v>
      </c>
      <c r="AR1513"/>
      <c r="AS1513">
        <v>4.8</v>
      </c>
      <c r="AT1513" t="s">
        <v>1946</v>
      </c>
    </row>
    <row r="1514" spans="1:46" ht="20.149999999999999" customHeight="1" x14ac:dyDescent="0.35">
      <c r="A1514">
        <v>1513</v>
      </c>
      <c r="B1514" t="s">
        <v>360</v>
      </c>
      <c r="C1514" t="s">
        <v>12242</v>
      </c>
      <c r="D1514" t="s">
        <v>1440</v>
      </c>
      <c r="E1514" t="s">
        <v>98</v>
      </c>
      <c r="G1514" t="s">
        <v>588</v>
      </c>
      <c r="H1514" t="s">
        <v>589</v>
      </c>
      <c r="I1514" t="s">
        <v>640</v>
      </c>
      <c r="J1514" t="s">
        <v>1158</v>
      </c>
      <c r="K1514" t="s">
        <v>1158</v>
      </c>
      <c r="M1514" t="s">
        <v>207</v>
      </c>
      <c r="N1514">
        <v>0.89</v>
      </c>
      <c r="O1514">
        <v>0.94</v>
      </c>
      <c r="P1514">
        <v>403334</v>
      </c>
      <c r="Q1514">
        <v>1821414</v>
      </c>
      <c r="R1514" s="14">
        <v>44960</v>
      </c>
      <c r="S1514" t="s">
        <v>207</v>
      </c>
      <c r="T1514" s="14">
        <v>44972</v>
      </c>
      <c r="U1514" s="16" t="s">
        <v>1872</v>
      </c>
      <c r="V1514" s="16">
        <v>120</v>
      </c>
      <c r="W1514" s="16" t="s">
        <v>2113</v>
      </c>
      <c r="X1514" t="s">
        <v>207</v>
      </c>
      <c r="Y1514" s="16" t="s">
        <v>1873</v>
      </c>
      <c r="Z1514" s="16" t="s">
        <v>204</v>
      </c>
      <c r="AB1514" s="17">
        <f t="shared" si="180"/>
        <v>89</v>
      </c>
      <c r="AC1514" s="13">
        <v>45002</v>
      </c>
      <c r="AD1514">
        <v>89</v>
      </c>
      <c r="AE1514" s="13">
        <v>45002</v>
      </c>
      <c r="AF1514">
        <v>100</v>
      </c>
      <c r="AG1514" s="13">
        <v>45002</v>
      </c>
      <c r="AH1514">
        <v>7</v>
      </c>
      <c r="AI1514" s="13">
        <v>44998</v>
      </c>
      <c r="AJ1514">
        <v>0</v>
      </c>
      <c r="AK1514" s="13">
        <v>45036</v>
      </c>
      <c r="AL1514">
        <v>0</v>
      </c>
      <c r="AM1514" t="s">
        <v>2405</v>
      </c>
      <c r="AN1514" t="s">
        <v>204</v>
      </c>
      <c r="AO1514" s="13">
        <v>45097</v>
      </c>
      <c r="AP1514" s="13">
        <v>45112</v>
      </c>
      <c r="AR1514"/>
      <c r="AS1514">
        <v>6.8</v>
      </c>
      <c r="AT1514" t="s">
        <v>1946</v>
      </c>
    </row>
    <row r="1515" spans="1:46" ht="20.149999999999999" customHeight="1" x14ac:dyDescent="0.35">
      <c r="A1515">
        <v>1514</v>
      </c>
      <c r="B1515" t="s">
        <v>360</v>
      </c>
      <c r="C1515" t="s">
        <v>12243</v>
      </c>
      <c r="D1515" t="s">
        <v>2061</v>
      </c>
      <c r="E1515" t="s">
        <v>98</v>
      </c>
      <c r="G1515" t="s">
        <v>588</v>
      </c>
      <c r="H1515" t="s">
        <v>589</v>
      </c>
      <c r="I1515" t="s">
        <v>640</v>
      </c>
      <c r="J1515" t="s">
        <v>1158</v>
      </c>
      <c r="K1515" t="s">
        <v>1158</v>
      </c>
      <c r="M1515" t="s">
        <v>207</v>
      </c>
      <c r="N1515">
        <v>1.2</v>
      </c>
      <c r="O1515">
        <v>1.24</v>
      </c>
      <c r="P1515">
        <v>403544</v>
      </c>
      <c r="Q1515">
        <v>1821041</v>
      </c>
      <c r="R1515" s="14">
        <v>44960</v>
      </c>
      <c r="S1515" t="s">
        <v>207</v>
      </c>
      <c r="T1515" s="14">
        <v>44974</v>
      </c>
      <c r="U1515" s="16" t="s">
        <v>1872</v>
      </c>
      <c r="V1515" s="16">
        <v>140</v>
      </c>
      <c r="W1515" s="16" t="s">
        <v>2113</v>
      </c>
      <c r="X1515" t="s">
        <v>207</v>
      </c>
      <c r="Y1515" s="16" t="s">
        <v>1873</v>
      </c>
      <c r="Z1515" s="16" t="s">
        <v>204</v>
      </c>
      <c r="AB1515" s="17">
        <f t="shared" si="180"/>
        <v>120</v>
      </c>
      <c r="AC1515" s="13">
        <v>45003</v>
      </c>
      <c r="AD1515">
        <v>120</v>
      </c>
      <c r="AE1515" s="13">
        <v>45003</v>
      </c>
      <c r="AF1515">
        <v>120</v>
      </c>
      <c r="AG1515" s="13">
        <v>45003</v>
      </c>
      <c r="AH1515">
        <v>9.5</v>
      </c>
      <c r="AI1515" s="13">
        <v>44999</v>
      </c>
      <c r="AJ1515">
        <v>0</v>
      </c>
      <c r="AK1515" s="13">
        <v>45036</v>
      </c>
      <c r="AL1515">
        <v>0</v>
      </c>
      <c r="AM1515" t="s">
        <v>2405</v>
      </c>
      <c r="AN1515" t="s">
        <v>204</v>
      </c>
      <c r="AO1515" s="13">
        <v>45108</v>
      </c>
      <c r="AP1515" s="13">
        <v>45121</v>
      </c>
      <c r="AR1515"/>
      <c r="AS1515">
        <v>8</v>
      </c>
      <c r="AT1515" t="s">
        <v>1946</v>
      </c>
    </row>
    <row r="1516" spans="1:46" ht="20.149999999999999" customHeight="1" x14ac:dyDescent="0.35">
      <c r="A1516">
        <v>1515</v>
      </c>
      <c r="B1516" t="s">
        <v>360</v>
      </c>
      <c r="C1516" t="s">
        <v>12244</v>
      </c>
      <c r="D1516" t="s">
        <v>1419</v>
      </c>
      <c r="E1516" t="s">
        <v>98</v>
      </c>
      <c r="G1516" t="s">
        <v>588</v>
      </c>
      <c r="H1516" t="s">
        <v>589</v>
      </c>
      <c r="I1516" t="s">
        <v>640</v>
      </c>
      <c r="J1516" t="s">
        <v>1158</v>
      </c>
      <c r="K1516" t="s">
        <v>1158</v>
      </c>
      <c r="M1516" t="s">
        <v>207</v>
      </c>
      <c r="N1516">
        <v>1.22</v>
      </c>
      <c r="O1516">
        <v>1.22</v>
      </c>
      <c r="P1516">
        <v>403230</v>
      </c>
      <c r="Q1516">
        <v>1821615</v>
      </c>
      <c r="R1516" s="14">
        <v>44960</v>
      </c>
      <c r="S1516" t="s">
        <v>207</v>
      </c>
      <c r="T1516" s="14">
        <v>44974</v>
      </c>
      <c r="U1516" s="16" t="s">
        <v>1872</v>
      </c>
      <c r="V1516" s="16">
        <v>140</v>
      </c>
      <c r="W1516" s="16" t="s">
        <v>2113</v>
      </c>
      <c r="X1516" t="s">
        <v>207</v>
      </c>
      <c r="Y1516" s="16" t="s">
        <v>1873</v>
      </c>
      <c r="Z1516" s="16" t="s">
        <v>204</v>
      </c>
      <c r="AB1516" s="17">
        <f t="shared" si="180"/>
        <v>122</v>
      </c>
      <c r="AC1516" s="13">
        <v>45005</v>
      </c>
      <c r="AD1516">
        <v>122</v>
      </c>
      <c r="AE1516" s="13">
        <v>45005</v>
      </c>
      <c r="AF1516">
        <v>127</v>
      </c>
      <c r="AG1516" s="13">
        <v>45005</v>
      </c>
      <c r="AH1516">
        <v>9.5</v>
      </c>
      <c r="AI1516" s="13">
        <v>45000</v>
      </c>
      <c r="AJ1516">
        <v>0</v>
      </c>
      <c r="AK1516" s="13">
        <v>45037</v>
      </c>
      <c r="AL1516">
        <v>0</v>
      </c>
      <c r="AM1516" t="s">
        <v>2405</v>
      </c>
      <c r="AN1516" t="s">
        <v>204</v>
      </c>
      <c r="AO1516" s="13">
        <v>45084</v>
      </c>
      <c r="AP1516" s="13">
        <v>45130</v>
      </c>
      <c r="AR1516"/>
      <c r="AS1516">
        <v>8.8000000000000007</v>
      </c>
      <c r="AT1516" t="s">
        <v>1946</v>
      </c>
    </row>
    <row r="1517" spans="1:46" ht="20.149999999999999" customHeight="1" x14ac:dyDescent="0.35">
      <c r="A1517">
        <v>1516</v>
      </c>
      <c r="B1517" t="s">
        <v>360</v>
      </c>
      <c r="C1517" t="s">
        <v>12245</v>
      </c>
      <c r="D1517" t="s">
        <v>1416</v>
      </c>
      <c r="E1517" t="s">
        <v>98</v>
      </c>
      <c r="G1517" t="s">
        <v>588</v>
      </c>
      <c r="H1517" t="s">
        <v>589</v>
      </c>
      <c r="I1517" t="s">
        <v>640</v>
      </c>
      <c r="J1517" t="s">
        <v>1158</v>
      </c>
      <c r="K1517" t="s">
        <v>1158</v>
      </c>
      <c r="M1517" t="s">
        <v>207</v>
      </c>
      <c r="N1517">
        <v>0.88</v>
      </c>
      <c r="O1517">
        <v>0.94</v>
      </c>
      <c r="P1517">
        <v>403246</v>
      </c>
      <c r="Q1517">
        <v>1821579</v>
      </c>
      <c r="R1517" s="14">
        <v>44967</v>
      </c>
      <c r="S1517" t="s">
        <v>207</v>
      </c>
      <c r="T1517" s="14">
        <v>44975</v>
      </c>
      <c r="U1517" s="16" t="s">
        <v>1872</v>
      </c>
      <c r="V1517" s="16">
        <v>120</v>
      </c>
      <c r="W1517" s="16" t="s">
        <v>2113</v>
      </c>
      <c r="X1517" t="s">
        <v>207</v>
      </c>
      <c r="Y1517" s="16" t="s">
        <v>1873</v>
      </c>
      <c r="Z1517" s="16" t="s">
        <v>204</v>
      </c>
      <c r="AB1517" s="17">
        <f t="shared" si="180"/>
        <v>88</v>
      </c>
      <c r="AC1517" s="13">
        <v>45006</v>
      </c>
      <c r="AD1517">
        <v>88</v>
      </c>
      <c r="AE1517" s="13">
        <v>45006</v>
      </c>
      <c r="AF1517">
        <v>88</v>
      </c>
      <c r="AG1517" s="13">
        <v>45006</v>
      </c>
      <c r="AH1517">
        <v>7</v>
      </c>
      <c r="AI1517" s="13">
        <v>45002</v>
      </c>
      <c r="AJ1517">
        <v>0</v>
      </c>
      <c r="AK1517" s="13">
        <v>45038</v>
      </c>
      <c r="AL1517">
        <v>0</v>
      </c>
      <c r="AM1517" t="s">
        <v>2405</v>
      </c>
      <c r="AN1517" t="s">
        <v>204</v>
      </c>
      <c r="AO1517" s="13">
        <v>45101</v>
      </c>
      <c r="AP1517" s="13">
        <v>45113</v>
      </c>
      <c r="AR1517"/>
      <c r="AS1517">
        <v>6.88</v>
      </c>
      <c r="AT1517" t="s">
        <v>1946</v>
      </c>
    </row>
    <row r="1518" spans="1:46" ht="20.149999999999999" customHeight="1" x14ac:dyDescent="0.35">
      <c r="A1518">
        <v>1517</v>
      </c>
      <c r="B1518" t="s">
        <v>360</v>
      </c>
      <c r="C1518" t="s">
        <v>12246</v>
      </c>
      <c r="D1518" t="s">
        <v>1421</v>
      </c>
      <c r="E1518" t="s">
        <v>98</v>
      </c>
      <c r="G1518" t="s">
        <v>588</v>
      </c>
      <c r="H1518" t="s">
        <v>589</v>
      </c>
      <c r="I1518" t="s">
        <v>640</v>
      </c>
      <c r="J1518" t="s">
        <v>1158</v>
      </c>
      <c r="K1518" t="s">
        <v>1158</v>
      </c>
      <c r="M1518" t="s">
        <v>207</v>
      </c>
      <c r="N1518">
        <v>0.5</v>
      </c>
      <c r="O1518">
        <v>0.52</v>
      </c>
      <c r="P1518">
        <v>403225</v>
      </c>
      <c r="Q1518">
        <v>1821867</v>
      </c>
      <c r="R1518" s="14">
        <v>44967</v>
      </c>
      <c r="S1518" t="s">
        <v>207</v>
      </c>
      <c r="T1518" s="14">
        <v>44976</v>
      </c>
      <c r="U1518" s="16" t="s">
        <v>1872</v>
      </c>
      <c r="V1518" s="16">
        <v>70</v>
      </c>
      <c r="W1518" s="16" t="s">
        <v>2113</v>
      </c>
      <c r="X1518" t="s">
        <v>207</v>
      </c>
      <c r="Y1518" s="16" t="s">
        <v>1873</v>
      </c>
      <c r="Z1518" s="16" t="s">
        <v>204</v>
      </c>
      <c r="AB1518" s="17">
        <f t="shared" si="180"/>
        <v>50</v>
      </c>
      <c r="AC1518" s="13">
        <v>45007</v>
      </c>
      <c r="AD1518">
        <v>50</v>
      </c>
      <c r="AE1518" s="13">
        <v>45007</v>
      </c>
      <c r="AF1518">
        <v>50</v>
      </c>
      <c r="AG1518" s="13">
        <v>45007</v>
      </c>
      <c r="AH1518">
        <v>4</v>
      </c>
      <c r="AI1518" s="13">
        <v>45002</v>
      </c>
      <c r="AJ1518">
        <v>0</v>
      </c>
      <c r="AK1518" s="13">
        <v>45039</v>
      </c>
      <c r="AL1518">
        <v>0</v>
      </c>
      <c r="AM1518" t="s">
        <v>2405</v>
      </c>
      <c r="AN1518" t="s">
        <v>204</v>
      </c>
      <c r="AO1518" s="13">
        <v>45102</v>
      </c>
      <c r="AP1518" s="13">
        <v>45109</v>
      </c>
      <c r="AR1518"/>
      <c r="AS1518">
        <v>4</v>
      </c>
      <c r="AT1518" t="s">
        <v>1946</v>
      </c>
    </row>
    <row r="1519" spans="1:46" ht="20.149999999999999" customHeight="1" x14ac:dyDescent="0.35">
      <c r="A1519">
        <v>1518</v>
      </c>
      <c r="B1519" t="s">
        <v>360</v>
      </c>
      <c r="C1519" t="s">
        <v>12247</v>
      </c>
      <c r="D1519" t="s">
        <v>2062</v>
      </c>
      <c r="E1519" t="s">
        <v>98</v>
      </c>
      <c r="G1519" t="s">
        <v>588</v>
      </c>
      <c r="H1519" t="s">
        <v>589</v>
      </c>
      <c r="I1519" t="s">
        <v>640</v>
      </c>
      <c r="J1519" t="s">
        <v>1158</v>
      </c>
      <c r="K1519" t="s">
        <v>1158</v>
      </c>
      <c r="M1519" t="s">
        <v>207</v>
      </c>
      <c r="N1519">
        <v>0.6</v>
      </c>
      <c r="O1519">
        <v>0.6</v>
      </c>
      <c r="P1519">
        <v>403440</v>
      </c>
      <c r="Q1519">
        <v>1821167</v>
      </c>
      <c r="R1519" s="14">
        <v>44967</v>
      </c>
      <c r="S1519" t="s">
        <v>207</v>
      </c>
      <c r="T1519" s="14">
        <v>44976</v>
      </c>
      <c r="U1519" s="16" t="s">
        <v>1872</v>
      </c>
      <c r="V1519" s="16">
        <v>70</v>
      </c>
      <c r="W1519" s="16" t="s">
        <v>2113</v>
      </c>
      <c r="X1519" t="s">
        <v>207</v>
      </c>
      <c r="Y1519" s="16" t="s">
        <v>1873</v>
      </c>
      <c r="Z1519" s="16" t="s">
        <v>204</v>
      </c>
      <c r="AB1519" s="17">
        <f t="shared" si="180"/>
        <v>60</v>
      </c>
      <c r="AC1519" s="13">
        <v>45005</v>
      </c>
      <c r="AD1519">
        <v>60</v>
      </c>
      <c r="AE1519" s="13">
        <v>45005</v>
      </c>
      <c r="AF1519">
        <v>60</v>
      </c>
      <c r="AG1519" s="13">
        <v>45005</v>
      </c>
      <c r="AH1519">
        <v>4.5</v>
      </c>
      <c r="AI1519" s="13">
        <v>45000</v>
      </c>
      <c r="AJ1519">
        <v>0</v>
      </c>
      <c r="AK1519" s="13">
        <v>45039</v>
      </c>
      <c r="AL1519">
        <v>0</v>
      </c>
      <c r="AM1519" t="s">
        <v>2405</v>
      </c>
      <c r="AN1519" t="s">
        <v>204</v>
      </c>
      <c r="AO1519" s="13">
        <v>45091</v>
      </c>
      <c r="AP1519" s="13">
        <v>45114</v>
      </c>
      <c r="AR1519"/>
      <c r="AS1519">
        <v>4.4800000000000004</v>
      </c>
      <c r="AT1519" t="s">
        <v>1946</v>
      </c>
    </row>
    <row r="1520" spans="1:46" ht="20.149999999999999" customHeight="1" x14ac:dyDescent="0.35">
      <c r="A1520">
        <v>1519</v>
      </c>
      <c r="B1520" t="s">
        <v>360</v>
      </c>
      <c r="C1520" t="s">
        <v>12248</v>
      </c>
      <c r="D1520" t="s">
        <v>2063</v>
      </c>
      <c r="E1520" t="s">
        <v>98</v>
      </c>
      <c r="G1520" t="s">
        <v>588</v>
      </c>
      <c r="H1520" t="s">
        <v>589</v>
      </c>
      <c r="I1520" t="s">
        <v>640</v>
      </c>
      <c r="J1520" t="s">
        <v>1158</v>
      </c>
      <c r="K1520" t="s">
        <v>1158</v>
      </c>
      <c r="M1520" t="s">
        <v>207</v>
      </c>
      <c r="N1520">
        <v>1.04</v>
      </c>
      <c r="O1520">
        <v>1.1000000000000001</v>
      </c>
      <c r="P1520">
        <v>403628</v>
      </c>
      <c r="Q1520">
        <v>1820930</v>
      </c>
      <c r="R1520" s="14">
        <v>44967</v>
      </c>
      <c r="S1520" t="s">
        <v>207</v>
      </c>
      <c r="T1520" s="14">
        <v>44978</v>
      </c>
      <c r="U1520" s="16" t="s">
        <v>1872</v>
      </c>
      <c r="V1520" s="16">
        <v>120</v>
      </c>
      <c r="W1520" s="16" t="s">
        <v>2113</v>
      </c>
      <c r="X1520" t="s">
        <v>207</v>
      </c>
      <c r="Y1520" s="16" t="s">
        <v>1873</v>
      </c>
      <c r="Z1520" s="16" t="s">
        <v>204</v>
      </c>
      <c r="AB1520" s="17">
        <f t="shared" si="180"/>
        <v>104</v>
      </c>
      <c r="AC1520" s="13">
        <v>45008</v>
      </c>
      <c r="AD1520">
        <v>104</v>
      </c>
      <c r="AE1520" s="13">
        <v>45008</v>
      </c>
      <c r="AF1520">
        <v>104</v>
      </c>
      <c r="AG1520" s="13">
        <v>45008</v>
      </c>
      <c r="AH1520">
        <v>8.5</v>
      </c>
      <c r="AI1520" s="13">
        <v>45004</v>
      </c>
      <c r="AJ1520">
        <v>0</v>
      </c>
      <c r="AK1520" s="13">
        <v>45036</v>
      </c>
      <c r="AL1520">
        <v>0</v>
      </c>
      <c r="AM1520" t="s">
        <v>2405</v>
      </c>
      <c r="AN1520" t="s">
        <v>204</v>
      </c>
      <c r="AO1520" s="13">
        <v>45082</v>
      </c>
      <c r="AP1520" s="13">
        <v>45121</v>
      </c>
      <c r="AR1520"/>
      <c r="AS1520">
        <v>7.92</v>
      </c>
      <c r="AT1520" t="s">
        <v>1946</v>
      </c>
    </row>
    <row r="1521" spans="1:46" ht="20.149999999999999" customHeight="1" x14ac:dyDescent="0.35">
      <c r="A1521">
        <v>1520</v>
      </c>
      <c r="B1521" t="s">
        <v>360</v>
      </c>
      <c r="C1521" t="s">
        <v>12249</v>
      </c>
      <c r="D1521" t="s">
        <v>701</v>
      </c>
      <c r="E1521" t="s">
        <v>98</v>
      </c>
      <c r="G1521" t="s">
        <v>588</v>
      </c>
      <c r="H1521" t="s">
        <v>589</v>
      </c>
      <c r="I1521" t="s">
        <v>640</v>
      </c>
      <c r="J1521" t="s">
        <v>1158</v>
      </c>
      <c r="K1521" t="s">
        <v>1158</v>
      </c>
      <c r="M1521" t="s">
        <v>207</v>
      </c>
      <c r="N1521">
        <v>0.4</v>
      </c>
      <c r="O1521">
        <v>0.42</v>
      </c>
      <c r="P1521">
        <v>403291</v>
      </c>
      <c r="Q1521">
        <v>1821784</v>
      </c>
      <c r="R1521" s="14">
        <v>44967</v>
      </c>
      <c r="S1521" t="s">
        <v>207</v>
      </c>
      <c r="T1521" s="14">
        <v>44974</v>
      </c>
      <c r="U1521" s="16" t="s">
        <v>1872</v>
      </c>
      <c r="V1521" s="16">
        <v>40</v>
      </c>
      <c r="W1521" s="16" t="s">
        <v>2113</v>
      </c>
      <c r="X1521" t="s">
        <v>207</v>
      </c>
      <c r="Y1521" s="16" t="s">
        <v>1873</v>
      </c>
      <c r="Z1521" s="16" t="s">
        <v>204</v>
      </c>
      <c r="AB1521" s="17">
        <f t="shared" si="180"/>
        <v>40</v>
      </c>
      <c r="AC1521" s="13">
        <v>45004</v>
      </c>
      <c r="AD1521">
        <v>40</v>
      </c>
      <c r="AE1521" s="13">
        <v>45004</v>
      </c>
      <c r="AF1521">
        <v>40</v>
      </c>
      <c r="AG1521" s="13">
        <v>45004</v>
      </c>
      <c r="AH1521">
        <v>3</v>
      </c>
      <c r="AI1521" s="13">
        <v>44999</v>
      </c>
      <c r="AJ1521">
        <v>0</v>
      </c>
      <c r="AK1521" s="13">
        <v>45038</v>
      </c>
      <c r="AL1521">
        <v>0</v>
      </c>
      <c r="AM1521" t="s">
        <v>2405</v>
      </c>
      <c r="AN1521" t="s">
        <v>204</v>
      </c>
      <c r="AO1521" s="13">
        <v>45108</v>
      </c>
      <c r="AP1521" s="13">
        <v>45121</v>
      </c>
      <c r="AR1521"/>
      <c r="AS1521">
        <v>3.2</v>
      </c>
      <c r="AT1521" t="s">
        <v>1946</v>
      </c>
    </row>
    <row r="1522" spans="1:46" ht="20.149999999999999" customHeight="1" x14ac:dyDescent="0.35">
      <c r="A1522">
        <v>1521</v>
      </c>
      <c r="B1522" t="s">
        <v>360</v>
      </c>
      <c r="C1522" t="s">
        <v>12250</v>
      </c>
      <c r="D1522" t="s">
        <v>1417</v>
      </c>
      <c r="E1522" t="s">
        <v>98</v>
      </c>
      <c r="G1522" t="s">
        <v>588</v>
      </c>
      <c r="H1522" t="s">
        <v>589</v>
      </c>
      <c r="I1522" t="s">
        <v>640</v>
      </c>
      <c r="J1522" t="s">
        <v>1158</v>
      </c>
      <c r="K1522" t="s">
        <v>1158</v>
      </c>
      <c r="M1522" t="s">
        <v>207</v>
      </c>
      <c r="N1522">
        <v>0.41</v>
      </c>
      <c r="O1522">
        <v>0.43</v>
      </c>
      <c r="P1522">
        <v>403336</v>
      </c>
      <c r="Q1522">
        <v>1821422</v>
      </c>
      <c r="R1522" s="14">
        <v>44963</v>
      </c>
      <c r="S1522" t="s">
        <v>207</v>
      </c>
      <c r="T1522" s="14">
        <v>44980</v>
      </c>
      <c r="U1522" s="16" t="s">
        <v>1872</v>
      </c>
      <c r="V1522" s="16">
        <v>40</v>
      </c>
      <c r="W1522" s="16" t="s">
        <v>2113</v>
      </c>
      <c r="X1522" t="s">
        <v>207</v>
      </c>
      <c r="Y1522" s="16" t="s">
        <v>1873</v>
      </c>
      <c r="Z1522" s="16" t="s">
        <v>204</v>
      </c>
      <c r="AB1522" s="17">
        <f t="shared" si="180"/>
        <v>41</v>
      </c>
      <c r="AC1522" s="13">
        <v>45008</v>
      </c>
      <c r="AD1522">
        <v>41</v>
      </c>
      <c r="AE1522" s="13">
        <v>45008</v>
      </c>
      <c r="AF1522">
        <v>43</v>
      </c>
      <c r="AG1522" s="13">
        <v>45008</v>
      </c>
      <c r="AH1522">
        <v>3</v>
      </c>
      <c r="AI1522" s="13">
        <v>45004</v>
      </c>
      <c r="AJ1522">
        <v>0</v>
      </c>
      <c r="AK1522" s="13">
        <v>45040</v>
      </c>
      <c r="AL1522">
        <v>0</v>
      </c>
      <c r="AM1522" t="s">
        <v>2405</v>
      </c>
      <c r="AN1522" t="s">
        <v>204</v>
      </c>
      <c r="AO1522" s="13">
        <v>45084</v>
      </c>
      <c r="AP1522" s="13">
        <v>45132</v>
      </c>
      <c r="AR1522"/>
      <c r="AS1522">
        <v>3.2</v>
      </c>
      <c r="AT1522" t="s">
        <v>1946</v>
      </c>
    </row>
    <row r="1523" spans="1:46" ht="20.149999999999999" customHeight="1" x14ac:dyDescent="0.35">
      <c r="A1523">
        <v>1522</v>
      </c>
      <c r="B1523" t="s">
        <v>360</v>
      </c>
      <c r="C1523" t="s">
        <v>12251</v>
      </c>
      <c r="D1523" t="s">
        <v>2064</v>
      </c>
      <c r="E1523" t="s">
        <v>98</v>
      </c>
      <c r="G1523" t="s">
        <v>588</v>
      </c>
      <c r="H1523" t="s">
        <v>589</v>
      </c>
      <c r="I1523" t="s">
        <v>640</v>
      </c>
      <c r="J1523" t="s">
        <v>1158</v>
      </c>
      <c r="K1523" t="s">
        <v>1158</v>
      </c>
      <c r="M1523" t="s">
        <v>207</v>
      </c>
      <c r="N1523">
        <v>0.5</v>
      </c>
      <c r="O1523">
        <v>0.55000000000000004</v>
      </c>
      <c r="P1523">
        <v>403261</v>
      </c>
      <c r="Q1523">
        <v>1821519</v>
      </c>
      <c r="R1523" s="14">
        <v>44972</v>
      </c>
      <c r="S1523" t="s">
        <v>207</v>
      </c>
      <c r="T1523" s="14">
        <v>44977</v>
      </c>
      <c r="U1523" s="16" t="s">
        <v>1872</v>
      </c>
      <c r="V1523" s="16">
        <v>70</v>
      </c>
      <c r="W1523" s="16" t="s">
        <v>2113</v>
      </c>
      <c r="X1523" t="s">
        <v>207</v>
      </c>
      <c r="Y1523" s="16" t="s">
        <v>1873</v>
      </c>
      <c r="Z1523" s="16" t="s">
        <v>204</v>
      </c>
      <c r="AB1523" s="17">
        <f t="shared" si="180"/>
        <v>50</v>
      </c>
      <c r="AC1523" s="13">
        <v>45005</v>
      </c>
      <c r="AD1523">
        <v>50</v>
      </c>
      <c r="AE1523" s="13">
        <v>45005</v>
      </c>
      <c r="AF1523">
        <v>50</v>
      </c>
      <c r="AG1523" s="13">
        <v>45005</v>
      </c>
      <c r="AH1523">
        <v>4</v>
      </c>
      <c r="AI1523" s="13">
        <v>45004</v>
      </c>
      <c r="AJ1523">
        <v>0</v>
      </c>
      <c r="AK1523" s="13">
        <v>45039</v>
      </c>
      <c r="AL1523">
        <v>0</v>
      </c>
      <c r="AM1523" t="s">
        <v>2405</v>
      </c>
      <c r="AN1523" t="s">
        <v>204</v>
      </c>
      <c r="AO1523" s="13">
        <v>45082</v>
      </c>
      <c r="AP1523" s="13">
        <v>45130</v>
      </c>
      <c r="AR1523"/>
      <c r="AS1523">
        <v>4</v>
      </c>
      <c r="AT1523" t="s">
        <v>1946</v>
      </c>
    </row>
    <row r="1524" spans="1:46" ht="20.149999999999999" customHeight="1" x14ac:dyDescent="0.35">
      <c r="A1524">
        <v>1523</v>
      </c>
      <c r="B1524" t="s">
        <v>360</v>
      </c>
      <c r="C1524" t="s">
        <v>12252</v>
      </c>
      <c r="D1524" t="s">
        <v>1415</v>
      </c>
      <c r="E1524" t="s">
        <v>98</v>
      </c>
      <c r="G1524" t="s">
        <v>588</v>
      </c>
      <c r="H1524" t="s">
        <v>589</v>
      </c>
      <c r="I1524" t="s">
        <v>640</v>
      </c>
      <c r="J1524" t="s">
        <v>1158</v>
      </c>
      <c r="K1524" t="s">
        <v>1158</v>
      </c>
      <c r="M1524" t="s">
        <v>207</v>
      </c>
      <c r="N1524">
        <v>1.24</v>
      </c>
      <c r="O1524">
        <v>1.28</v>
      </c>
      <c r="P1524">
        <v>403413</v>
      </c>
      <c r="Q1524">
        <v>1821216</v>
      </c>
      <c r="R1524" s="14">
        <v>44976</v>
      </c>
      <c r="S1524" t="s">
        <v>207</v>
      </c>
      <c r="T1524" s="14">
        <v>44982</v>
      </c>
      <c r="U1524" s="16" t="s">
        <v>1872</v>
      </c>
      <c r="V1524" s="16">
        <v>140</v>
      </c>
      <c r="W1524" s="16" t="s">
        <v>2113</v>
      </c>
      <c r="X1524" t="s">
        <v>207</v>
      </c>
      <c r="Y1524" s="16" t="s">
        <v>1873</v>
      </c>
      <c r="Z1524" s="16" t="s">
        <v>204</v>
      </c>
      <c r="AB1524" s="17">
        <f t="shared" si="180"/>
        <v>124</v>
      </c>
      <c r="AC1524" s="13">
        <v>45012</v>
      </c>
      <c r="AD1524">
        <v>124</v>
      </c>
      <c r="AE1524" s="13">
        <v>45012</v>
      </c>
      <c r="AF1524">
        <v>134</v>
      </c>
      <c r="AG1524" s="13">
        <v>45012</v>
      </c>
      <c r="AH1524">
        <v>10</v>
      </c>
      <c r="AI1524" s="13">
        <v>45008</v>
      </c>
      <c r="AJ1524">
        <v>0</v>
      </c>
      <c r="AK1524" s="13">
        <v>45046</v>
      </c>
      <c r="AL1524">
        <v>0</v>
      </c>
      <c r="AM1524" t="s">
        <v>2405</v>
      </c>
      <c r="AN1524" t="s">
        <v>204</v>
      </c>
      <c r="AO1524" s="13">
        <v>45083</v>
      </c>
      <c r="AP1524" s="13">
        <v>45130</v>
      </c>
      <c r="AR1524"/>
      <c r="AS1524">
        <v>8.8000000000000007</v>
      </c>
      <c r="AT1524" t="s">
        <v>1946</v>
      </c>
    </row>
    <row r="1525" spans="1:46" ht="20.149999999999999" customHeight="1" x14ac:dyDescent="0.35">
      <c r="A1525">
        <v>1524</v>
      </c>
      <c r="B1525" t="s">
        <v>360</v>
      </c>
      <c r="C1525" t="s">
        <v>12253</v>
      </c>
      <c r="D1525" t="s">
        <v>964</v>
      </c>
      <c r="E1525" t="s">
        <v>98</v>
      </c>
      <c r="G1525" t="s">
        <v>588</v>
      </c>
      <c r="H1525" t="s">
        <v>589</v>
      </c>
      <c r="I1525" t="s">
        <v>640</v>
      </c>
      <c r="J1525" t="s">
        <v>1158</v>
      </c>
      <c r="K1525" t="s">
        <v>1158</v>
      </c>
      <c r="M1525" t="s">
        <v>207</v>
      </c>
      <c r="N1525">
        <v>0.8</v>
      </c>
      <c r="O1525">
        <v>0.81</v>
      </c>
      <c r="P1525">
        <v>403359</v>
      </c>
      <c r="Q1525">
        <v>1821721</v>
      </c>
      <c r="R1525" s="14">
        <v>44966</v>
      </c>
      <c r="S1525" t="s">
        <v>207</v>
      </c>
      <c r="T1525" s="14">
        <v>44972</v>
      </c>
      <c r="U1525" s="16" t="s">
        <v>1872</v>
      </c>
      <c r="V1525" s="16">
        <v>120</v>
      </c>
      <c r="W1525" s="16" t="s">
        <v>2113</v>
      </c>
      <c r="X1525" t="s">
        <v>207</v>
      </c>
      <c r="Y1525" s="16" t="s">
        <v>1873</v>
      </c>
      <c r="Z1525" s="16" t="s">
        <v>204</v>
      </c>
      <c r="AB1525" s="17">
        <f t="shared" si="180"/>
        <v>80</v>
      </c>
      <c r="AC1525" s="13">
        <v>45003</v>
      </c>
      <c r="AD1525">
        <v>80</v>
      </c>
      <c r="AE1525" s="13">
        <v>45003</v>
      </c>
      <c r="AF1525">
        <v>80</v>
      </c>
      <c r="AG1525" s="13">
        <v>45003</v>
      </c>
      <c r="AH1525">
        <v>6.5</v>
      </c>
      <c r="AI1525" s="13">
        <v>44999</v>
      </c>
      <c r="AJ1525">
        <v>0</v>
      </c>
      <c r="AK1525" s="13">
        <v>45038</v>
      </c>
      <c r="AL1525">
        <v>0</v>
      </c>
      <c r="AM1525" t="s">
        <v>2405</v>
      </c>
      <c r="AN1525" t="s">
        <v>204</v>
      </c>
      <c r="AO1525" s="13">
        <v>45081</v>
      </c>
      <c r="AP1525" s="13">
        <v>45127</v>
      </c>
      <c r="AR1525"/>
      <c r="AS1525">
        <v>6.24</v>
      </c>
      <c r="AT1525" t="s">
        <v>1946</v>
      </c>
    </row>
    <row r="1526" spans="1:46" ht="20.149999999999999" customHeight="1" x14ac:dyDescent="0.35">
      <c r="A1526">
        <v>1525</v>
      </c>
      <c r="B1526" t="s">
        <v>360</v>
      </c>
      <c r="C1526" t="s">
        <v>12254</v>
      </c>
      <c r="D1526" t="s">
        <v>2065</v>
      </c>
      <c r="E1526" t="s">
        <v>98</v>
      </c>
      <c r="G1526" t="s">
        <v>588</v>
      </c>
      <c r="H1526" t="s">
        <v>589</v>
      </c>
      <c r="I1526" t="s">
        <v>640</v>
      </c>
      <c r="J1526" t="s">
        <v>1158</v>
      </c>
      <c r="K1526" t="s">
        <v>1158</v>
      </c>
      <c r="M1526" t="s">
        <v>207</v>
      </c>
      <c r="N1526">
        <v>0.77</v>
      </c>
      <c r="O1526">
        <v>0.81</v>
      </c>
      <c r="P1526">
        <v>403342</v>
      </c>
      <c r="Q1526">
        <v>1821417</v>
      </c>
      <c r="R1526" s="14">
        <v>44966</v>
      </c>
      <c r="S1526" t="s">
        <v>207</v>
      </c>
      <c r="T1526" s="14">
        <v>44972</v>
      </c>
      <c r="U1526" s="16" t="s">
        <v>1872</v>
      </c>
      <c r="V1526" s="16">
        <v>120</v>
      </c>
      <c r="W1526" s="16" t="s">
        <v>2113</v>
      </c>
      <c r="X1526" t="s">
        <v>207</v>
      </c>
      <c r="Y1526" s="16" t="s">
        <v>1873</v>
      </c>
      <c r="Z1526" s="16" t="s">
        <v>204</v>
      </c>
      <c r="AB1526" s="17">
        <f t="shared" si="180"/>
        <v>77</v>
      </c>
      <c r="AC1526" s="13">
        <v>45004</v>
      </c>
      <c r="AD1526">
        <v>77</v>
      </c>
      <c r="AE1526" s="13">
        <v>45004</v>
      </c>
      <c r="AF1526">
        <v>77</v>
      </c>
      <c r="AG1526" s="13">
        <v>45004</v>
      </c>
      <c r="AH1526">
        <v>6</v>
      </c>
      <c r="AI1526" s="13">
        <v>45000</v>
      </c>
      <c r="AJ1526">
        <v>0</v>
      </c>
      <c r="AK1526" s="13">
        <v>45037</v>
      </c>
      <c r="AL1526">
        <v>0</v>
      </c>
      <c r="AM1526" t="s">
        <v>2405</v>
      </c>
      <c r="AN1526" t="s">
        <v>204</v>
      </c>
      <c r="AO1526" s="13">
        <v>45095</v>
      </c>
      <c r="AP1526" s="13">
        <v>45122</v>
      </c>
      <c r="AR1526"/>
      <c r="AS1526">
        <v>5.68</v>
      </c>
      <c r="AT1526" t="s">
        <v>1946</v>
      </c>
    </row>
    <row r="1527" spans="1:46" x14ac:dyDescent="0.35">
      <c r="AB1527" s="17"/>
    </row>
    <row r="1528" spans="1:46" x14ac:dyDescent="0.35">
      <c r="AB1528" s="17"/>
    </row>
    <row r="1529" spans="1:46" x14ac:dyDescent="0.35">
      <c r="AB1529" s="17"/>
    </row>
    <row r="1530" spans="1:46" x14ac:dyDescent="0.35">
      <c r="AB1530" s="17"/>
    </row>
    <row r="1531" spans="1:46" x14ac:dyDescent="0.35">
      <c r="AB1531" s="17"/>
    </row>
    <row r="1532" spans="1:46" x14ac:dyDescent="0.35">
      <c r="AB1532" s="17"/>
    </row>
    <row r="1533" spans="1:46" x14ac:dyDescent="0.35">
      <c r="AB1533" s="17"/>
    </row>
    <row r="1534" spans="1:46" x14ac:dyDescent="0.35">
      <c r="AB1534" s="17"/>
    </row>
    <row r="1535" spans="1:46" x14ac:dyDescent="0.35">
      <c r="AB1535" s="17"/>
    </row>
    <row r="1536" spans="1:46" x14ac:dyDescent="0.35">
      <c r="AB1536" s="17"/>
    </row>
    <row r="1537" spans="28:28" x14ac:dyDescent="0.35">
      <c r="AB1537" s="17"/>
    </row>
    <row r="1538" spans="28:28" x14ac:dyDescent="0.35">
      <c r="AB1538" s="17"/>
    </row>
    <row r="1539" spans="28:28" x14ac:dyDescent="0.35">
      <c r="AB1539" s="17"/>
    </row>
    <row r="1540" spans="28:28" x14ac:dyDescent="0.35">
      <c r="AB1540" s="17"/>
    </row>
    <row r="1541" spans="28:28" x14ac:dyDescent="0.35">
      <c r="AB1541" s="17"/>
    </row>
    <row r="1542" spans="28:28" x14ac:dyDescent="0.35">
      <c r="AB1542" s="17"/>
    </row>
    <row r="1543" spans="28:28" x14ac:dyDescent="0.35">
      <c r="AB1543" s="17"/>
    </row>
    <row r="1544" spans="28:28" x14ac:dyDescent="0.35">
      <c r="AB1544" s="17"/>
    </row>
    <row r="1545" spans="28:28" x14ac:dyDescent="0.35">
      <c r="AB1545" s="17"/>
    </row>
    <row r="1546" spans="28:28" x14ac:dyDescent="0.35">
      <c r="AB1546" s="17"/>
    </row>
  </sheetData>
  <phoneticPr fontId="6" type="noConversion"/>
  <dataValidations count="36">
    <dataValidation type="list" allowBlank="1" showInputMessage="1" showErrorMessage="1" promptTitle="RAPPEL" sqref="AN1" xr:uid="{AFE45C59-D652-4683-A638-D20BE41A338C}">
      <formula1>"Oui, Non"</formula1>
    </dataValidation>
    <dataValidation operator="greaterThanOrEqual" allowBlank="1" showInputMessage="1" showErrorMessage="1" errorTitle="ATTENTION!!!" error="Vérifiez la valeur saisie." sqref="AR1" xr:uid="{4990218F-F18E-4658-A9E8-EDBF0DF61D5C}"/>
    <dataValidation type="date" allowBlank="1" showInputMessage="1" showErrorMessage="1" errorTitle="ATTENTION!!!" error="vérifiez la date." sqref="T1" xr:uid="{E3A22DC6-1966-42CF-9175-458863EC2F3F}">
      <formula1>44927</formula1>
      <formula2>45031</formula2>
    </dataValidation>
    <dataValidation type="whole" allowBlank="1" showInputMessage="1" showErrorMessage="1" promptTitle="RAPPEL" prompt="Donner l'année de naissance du producteur !!!" sqref="F1" xr:uid="{FF0FAC81-7A36-42B5-8DD4-FBF66C5BD015}">
      <formula1>1930</formula1>
      <formula2>2022</formula2>
    </dataValidation>
    <dataValidation allowBlank="1" showInputMessage="1" showErrorMessage="1" promptTitle="RAPPEL" prompt="Saisissez le nom de la commune de résidence du producteur." sqref="I1" xr:uid="{C031900C-8B68-47C2-9E07-037A1C0A90DE}"/>
    <dataValidation operator="greaterThanOrEqual" allowBlank="1" showErrorMessage="1" promptTitle="RAPPEL" prompt="Précisez la quantité de la production que le producteur a commercialisé hors du réseau." sqref="AT1" xr:uid="{24258A9C-67C9-4B73-8CC1-73DD977D254C}"/>
    <dataValidation operator="greaterThanOrEqual" allowBlank="1" showInputMessage="1" showErrorMessage="1" errorTitle="ATTENTION!!!" error="Vérifiez la valeur saisie." prompt="Saisissez le rendement de la parcelle à l'hectare (Production / Superficie)." sqref="AR1" xr:uid="{C99FB104-1ECA-479D-8CEF-CE3EDA2798DE}"/>
    <dataValidation operator="greaterThanOrEqual" allowBlank="1" showInputMessage="1" showErrorMessage="1" errorTitle="ATTENTION!!!" error="Vérifiez la valeur saisie." promptTitle="RAPPEL" prompt="Saisissez la production obtenue au niveau de la parcelle (en tonne)." sqref="AS1" xr:uid="{5058330C-84DA-47EE-A4C7-217C7F7C41BA}"/>
    <dataValidation allowBlank="1" showInputMessage="1" showErrorMessage="1" prompt="Au besoin, veuillez noter vos observations ou commentaires." sqref="AU1" xr:uid="{C83D26B8-39E2-48F8-B3D1-F0A12ABB0352}"/>
    <dataValidation allowBlank="1" showInputMessage="1" showErrorMessage="1" promptTitle="RAPPEL" prompt="Précisez les problèmes survenus au niveau de la parcelle (maladies, thermites, oiseaux; innondation, etc...)." sqref="AM1" xr:uid="{386DB35A-7A42-43E6-A30E-E729FD246041}"/>
    <dataValidation operator="greaterThanOrEqual" allowBlank="1" showInputMessage="1" showErrorMessage="1" errorTitle="ATTENTION!!!" error="Vérifiez la valeur saisie." promptTitle="RAPPEL" prompt="Précisez le nombre de main d'oeuvre permanente (Sourga) recruté en dehors de la main d'oeuvre familiale." sqref="AL1" xr:uid="{A6EB1CB3-8D36-4C11-8C68-7C441D81321E}"/>
    <dataValidation allowBlank="1" showInputMessage="1" showErrorMessage="1" errorTitle="ATTENTION!!!" error="Vérifiez la date." promptTitle="RAPPEL" prompt="Saisissez la date à laquelle l'urée 2 a été appliquée au niveau de la parcelle." sqref="AG1" xr:uid="{0637EAF5-F367-48C0-B5DA-769C2066F7FE}"/>
    <dataValidation operator="greaterThanOrEqual" allowBlank="1" showInputMessage="1" showErrorMessage="1" promptTitle="RAPPEL" prompt="Saisissez la quantité de l'urée 1 (en kg) appliquée au niveau de la parcelle." sqref="AD1" xr:uid="{FA6F055E-15CC-4D26-8BDC-86866C46C336}"/>
    <dataValidation allowBlank="1" showInputMessage="1" showErrorMessage="1" errorTitle="ATTENTION!!!" error="Vérifiez la date." promptTitle="RAPPEL" prompt="Précisez la date d'application de l'engrais NPK au niveau de la parcelle." sqref="AC1" xr:uid="{C51EFC67-043B-41A5-93B6-5BD39300AB9C}"/>
    <dataValidation allowBlank="1" showInputMessage="1" showErrorMessage="1" promptTitle="RAPPEL" prompt="Sélectionnez le niveau de la semence mère utilisée par le producteur au niveau de la parcelle." sqref="Y1" xr:uid="{911D01C6-05B3-428B-BDDF-A3FFEBB56A8C}"/>
    <dataValidation allowBlank="1" showInputMessage="1" showErrorMessage="1" promptTitle="RAPPEL" prompt="Précisez le nom de la variété semée. Pour rappel, une parcelle ne peut pas prendre plus d'une (01) variété. " sqref="W1" xr:uid="{47DF6417-BA8F-414C-82E8-CB1235714B28}"/>
    <dataValidation operator="equal" allowBlank="1" showInputMessage="1" showErrorMessage="1" errorTitle="ATTENTION!!!" error="Vérifiez le nombre de chiffres. Y est de 7 chiffres" promptTitle="RAPPEL" prompt="Saisissez la valeur de la coordonnée Y du point sélectionné." sqref="Q1" xr:uid="{98CBE827-323D-4328-9F05-AF3E7268B876}"/>
    <dataValidation operator="equal" allowBlank="1" showInputMessage="1" showErrorMessage="1" errorTitle="ATTENTION" error="Vérifiez le nombre de chiffres. X est de 6 chiffres" promptTitle="RAPPEL" prompt="Sélectionnez un point à l'intérieur de la parcelle et saisissez la valeur de la coordonnée X." sqref="P1" xr:uid="{285B904F-BD23-4C8A-AD20-5B0C1FA21766}"/>
    <dataValidation allowBlank="1" showInputMessage="1" showErrorMessage="1" promptTitle="RAPPEL" prompt="Superficie de la parcelle vérifiée à partir du géoréférencement." sqref="O1" xr:uid="{F35CC892-5E4C-4BFB-B452-CBB1ABDD141D}"/>
    <dataValidation operator="greaterThan" allowBlank="1" showInputMessage="1" showErrorMessage="1" promptTitle="RAPPEL" prompt="Quelle est la superfie de la parcelle déclarée par le producteur?" sqref="N1" xr:uid="{9AB9871F-B69E-45F9-80E1-AA829F46088E}"/>
    <dataValidation errorStyle="warning" allowBlank="1" showInputMessage="1" showErrorMessage="1" errorTitle="ATTENTION!!!" error="Sélectionnez le genre du producteur sur la liste prédéfinie." promptTitle="RAPPEL" prompt="Choisissez le genre du producteur à partir du bouton à option qui apparait à l'angle de la cellule sélectionner." sqref="E1" xr:uid="{0CE57405-894D-47A1-8708-4BED1306B65D}"/>
    <dataValidation allowBlank="1" showInputMessage="1" showErrorMessage="1" promptTitle="RAPPEL" prompt="C'est un code permettant d'identifier la parcelle au cas ou le producteur dispose de plusieurs parcelles " sqref="L1" xr:uid="{041B827A-EBAC-4C6D-9489-1CF36527D278}"/>
    <dataValidation allowBlank="1" showInputMessage="1" showErrorMessage="1" promptTitle="RAPPEL" prompt="Village de localisation de la parcelle." sqref="K1" xr:uid="{CCAD2E6B-FED7-4269-AF17-96BFBD998FDD}"/>
    <dataValidation allowBlank="1" showInputMessage="1" showErrorMessage="1" promptTitle="RAPPEL" prompt="Si les producteurs du réseau sont codifiés, écrivez le code du producteur; si non n'écrivez rien." sqref="C1" xr:uid="{8A15DB20-6166-43C5-90C6-C72CAF1B1069}"/>
    <dataValidation allowBlank="1" showInputMessage="1" showErrorMessage="1" promptTitle="RAPPEL" prompt="Ecrivez les prénoms et nom du producteur" sqref="D1" xr:uid="{B3698E47-FF33-4057-AB0E-076902EFA55D}"/>
    <dataValidation allowBlank="1" showInputMessage="1" showErrorMessage="1" promptTitle="RAPPEL" prompt="Saisissez le nom de la région de résidence du producteur." sqref="G1" xr:uid="{4F818D2B-ECE5-4A20-9B7B-FFA2FF6D279F}"/>
    <dataValidation allowBlank="1" showInputMessage="1" showErrorMessage="1" promptTitle="RAPPEL" prompt="Saisissez le nom du département de résidence du producteur." sqref="H1" xr:uid="{EA38EED7-F48E-4C6C-BCD6-07301F8A20F6}"/>
    <dataValidation allowBlank="1" showInputMessage="1" showErrorMessage="1" promptTitle="RAPPEL" prompt="Saisissez le nom du village ou du quartier de résidence du producteur." sqref="J1" xr:uid="{F9F25389-C161-4FFF-9FC9-5071B17CDB85}"/>
    <dataValidation allowBlank="1" showInputMessage="1" showErrorMessage="1" promptTitle="RAPPEL" prompt="Numéro d'ordre des producteurs." sqref="A1" xr:uid="{61635F57-B56D-498E-96B7-BDB1C798F72A}"/>
    <dataValidation allowBlank="1" showErrorMessage="1" promptTitle="RAPPEL" sqref="R1" xr:uid="{B0B736B1-F59D-4CAD-A774-F4DFA17015E0}"/>
    <dataValidation allowBlank="1" showInputMessage="1" showErrorMessage="1" errorTitle="ATTENTION!!!" error="Vérifiez la date." promptTitle="RAPPEL" prompt="Saisissez la date de dernier drainage." sqref="AO1" xr:uid="{B579B518-55DA-4F74-8A23-711E66D5D95F}"/>
    <dataValidation operator="greaterThanOrEqual" allowBlank="1" showInputMessage="1" showErrorMessage="1" promptTitle="RAPPEL" prompt="Saisissez la quantité de l'urée 3 (en kg) appliquée au niveau de la parcelle." sqref="AJ1" xr:uid="{79741D3D-353D-4F94-ADC0-0452B06B3BA2}"/>
    <dataValidation allowBlank="1" showInputMessage="1" showErrorMessage="1" errorTitle="ATTENTION!!!" error="Vérifiez la date." promptTitle="RAPPEL" prompt="Saisissez la date à laquelle l'urée 3 a été appliquée au niveau de la parcelle." sqref="AK1" xr:uid="{802EC604-7F9C-415B-B50F-1B7105E7AC47}"/>
    <dataValidation allowBlank="1" showInputMessage="1" showErrorMessage="1" promptTitle="RAPPEL" prompt="Précisez la campagne concernée: Hivernage ou Contre saison." sqref="B1" xr:uid="{6F3B5046-A39B-4F05-A6CD-85A9B1642622}"/>
    <dataValidation operator="greaterThanOrEqual" allowBlank="1" showInputMessage="1" showErrorMessage="1" promptTitle="RAPPEL" prompt="Saisissez la quantité de l'urée 2 (en kg) appliquée au niveau de la parcelle." sqref="AE1:AG1" xr:uid="{7C910085-E43F-480D-987B-AFBEA475B8E2}"/>
    <dataValidation operator="greaterThanOrEqual" allowBlank="1" showInputMessage="1" showErrorMessage="1" promptTitle="RAPPEL" prompt="Saisissez la quantité de NPK en Kg utilisée sur la parcelle." sqref="AG1 AB1" xr:uid="{D5A5237F-4CF8-4E84-8A70-3D5FCAF9A825}"/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92191-E31D-4C6D-8F1B-00060A7FE793}">
  <sheetPr>
    <tabColor theme="0" tint="-0.499984740745262"/>
  </sheetPr>
  <dimension ref="A1:G190"/>
  <sheetViews>
    <sheetView workbookViewId="0">
      <selection activeCell="G2" sqref="G2"/>
    </sheetView>
  </sheetViews>
  <sheetFormatPr baseColWidth="10" defaultColWidth="9.1796875" defaultRowHeight="14.5" x14ac:dyDescent="0.35"/>
  <cols>
    <col min="1" max="1" width="8.26953125" customWidth="1"/>
    <col min="2" max="2" width="13.7265625" customWidth="1"/>
    <col min="3" max="3" width="17.453125" customWidth="1"/>
    <col min="4" max="4" width="17.1796875" customWidth="1"/>
    <col min="5" max="5" width="20.54296875" customWidth="1"/>
    <col min="6" max="6" width="20.453125" customWidth="1"/>
    <col min="7" max="7" width="29.26953125" customWidth="1"/>
  </cols>
  <sheetData>
    <row r="1" spans="1:7" ht="43.5" x14ac:dyDescent="0.35">
      <c r="A1" s="5" t="s">
        <v>1</v>
      </c>
      <c r="B1" s="3" t="s">
        <v>54</v>
      </c>
      <c r="C1" s="3" t="s">
        <v>55</v>
      </c>
      <c r="D1" s="3" t="s">
        <v>56</v>
      </c>
      <c r="E1" s="3" t="s">
        <v>57</v>
      </c>
      <c r="F1" s="3" t="s">
        <v>58</v>
      </c>
      <c r="G1" s="7" t="s">
        <v>0</v>
      </c>
    </row>
    <row r="2" spans="1:7" x14ac:dyDescent="0.35">
      <c r="A2" s="6"/>
      <c r="B2" s="4"/>
      <c r="C2" s="4"/>
      <c r="D2" s="4"/>
      <c r="E2" s="4"/>
      <c r="F2" s="4"/>
      <c r="G2" s="8"/>
    </row>
    <row r="3" spans="1:7" x14ac:dyDescent="0.35">
      <c r="A3" s="6"/>
      <c r="B3" s="4"/>
      <c r="C3" s="4"/>
      <c r="D3" s="4"/>
      <c r="E3" s="4"/>
      <c r="F3" s="4"/>
      <c r="G3" s="8"/>
    </row>
    <row r="4" spans="1:7" x14ac:dyDescent="0.35">
      <c r="A4" s="6"/>
      <c r="B4" s="4"/>
      <c r="C4" s="4"/>
      <c r="D4" s="4"/>
      <c r="E4" s="4"/>
      <c r="F4" s="4"/>
      <c r="G4" s="8"/>
    </row>
    <row r="5" spans="1:7" x14ac:dyDescent="0.35">
      <c r="A5" s="6"/>
      <c r="B5" s="4"/>
      <c r="C5" s="4"/>
      <c r="D5" s="4"/>
      <c r="E5" s="4"/>
      <c r="F5" s="4"/>
      <c r="G5" s="8"/>
    </row>
    <row r="6" spans="1:7" x14ac:dyDescent="0.35">
      <c r="A6" s="6"/>
      <c r="B6" s="4"/>
      <c r="C6" s="4"/>
      <c r="D6" s="4"/>
      <c r="E6" s="4"/>
      <c r="F6" s="4"/>
      <c r="G6" s="8"/>
    </row>
    <row r="7" spans="1:7" x14ac:dyDescent="0.35">
      <c r="A7" s="6"/>
      <c r="B7" s="4"/>
      <c r="C7" s="4"/>
      <c r="D7" s="4"/>
      <c r="E7" s="4"/>
      <c r="F7" s="4"/>
      <c r="G7" s="8"/>
    </row>
    <row r="8" spans="1:7" x14ac:dyDescent="0.35">
      <c r="A8" s="6"/>
      <c r="B8" s="4"/>
      <c r="C8" s="4"/>
      <c r="D8" s="4"/>
      <c r="E8" s="4"/>
      <c r="F8" s="4"/>
      <c r="G8" s="8"/>
    </row>
    <row r="9" spans="1:7" x14ac:dyDescent="0.35">
      <c r="A9" s="6"/>
      <c r="B9" s="4"/>
      <c r="C9" s="4"/>
      <c r="D9" s="4"/>
      <c r="E9" s="4"/>
      <c r="F9" s="4"/>
      <c r="G9" s="8"/>
    </row>
    <row r="10" spans="1:7" x14ac:dyDescent="0.35">
      <c r="A10" s="6"/>
      <c r="B10" s="4"/>
      <c r="C10" s="4"/>
      <c r="D10" s="4"/>
      <c r="E10" s="4"/>
      <c r="F10" s="4"/>
      <c r="G10" s="8"/>
    </row>
    <row r="11" spans="1:7" x14ac:dyDescent="0.35">
      <c r="A11" s="6"/>
      <c r="B11" s="4"/>
      <c r="C11" s="4"/>
      <c r="D11" s="4"/>
      <c r="E11" s="4"/>
      <c r="F11" s="4"/>
      <c r="G11" s="8"/>
    </row>
    <row r="12" spans="1:7" x14ac:dyDescent="0.35">
      <c r="A12" s="6"/>
      <c r="B12" s="4"/>
      <c r="C12" s="4"/>
      <c r="D12" s="4"/>
      <c r="E12" s="4"/>
      <c r="F12" s="4"/>
      <c r="G12" s="8"/>
    </row>
    <row r="13" spans="1:7" x14ac:dyDescent="0.35">
      <c r="A13" s="6"/>
      <c r="B13" s="4"/>
      <c r="C13" s="4"/>
      <c r="D13" s="4"/>
      <c r="E13" s="4"/>
      <c r="F13" s="4"/>
      <c r="G13" s="8"/>
    </row>
    <row r="14" spans="1:7" x14ac:dyDescent="0.35">
      <c r="A14" s="6"/>
      <c r="B14" s="4"/>
      <c r="C14" s="4"/>
      <c r="D14" s="4"/>
      <c r="E14" s="4"/>
      <c r="F14" s="4"/>
      <c r="G14" s="8"/>
    </row>
    <row r="15" spans="1:7" x14ac:dyDescent="0.35">
      <c r="A15" s="6"/>
      <c r="B15" s="4"/>
      <c r="C15" s="4"/>
      <c r="D15" s="4"/>
      <c r="E15" s="4"/>
      <c r="F15" s="4"/>
      <c r="G15" s="8"/>
    </row>
    <row r="16" spans="1:7" x14ac:dyDescent="0.35">
      <c r="A16" s="6"/>
      <c r="B16" s="4"/>
      <c r="C16" s="4"/>
      <c r="D16" s="4"/>
      <c r="E16" s="4"/>
      <c r="F16" s="4"/>
      <c r="G16" s="8"/>
    </row>
    <row r="17" spans="1:7" x14ac:dyDescent="0.35">
      <c r="A17" s="6"/>
      <c r="B17" s="4"/>
      <c r="C17" s="4"/>
      <c r="D17" s="4"/>
      <c r="E17" s="4"/>
      <c r="F17" s="4"/>
      <c r="G17" s="8"/>
    </row>
    <row r="18" spans="1:7" x14ac:dyDescent="0.35">
      <c r="A18" s="6"/>
      <c r="B18" s="4"/>
      <c r="C18" s="4"/>
      <c r="D18" s="4"/>
      <c r="E18" s="4"/>
      <c r="F18" s="4"/>
      <c r="G18" s="8"/>
    </row>
    <row r="19" spans="1:7" x14ac:dyDescent="0.35">
      <c r="A19" s="6"/>
      <c r="B19" s="4"/>
      <c r="C19" s="4"/>
      <c r="D19" s="4"/>
      <c r="E19" s="4"/>
      <c r="F19" s="4"/>
      <c r="G19" s="8"/>
    </row>
    <row r="20" spans="1:7" x14ac:dyDescent="0.35">
      <c r="A20" s="6"/>
      <c r="B20" s="4"/>
      <c r="C20" s="4"/>
      <c r="D20" s="4"/>
      <c r="E20" s="4"/>
      <c r="F20" s="4"/>
      <c r="G20" s="8"/>
    </row>
    <row r="21" spans="1:7" x14ac:dyDescent="0.35">
      <c r="A21" s="6"/>
      <c r="B21" s="4"/>
      <c r="C21" s="4"/>
      <c r="D21" s="4"/>
      <c r="E21" s="4"/>
      <c r="F21" s="4"/>
      <c r="G21" s="8"/>
    </row>
    <row r="22" spans="1:7" x14ac:dyDescent="0.35">
      <c r="A22" s="6"/>
      <c r="B22" s="4"/>
      <c r="C22" s="4"/>
      <c r="D22" s="4"/>
      <c r="E22" s="4"/>
      <c r="F22" s="4"/>
      <c r="G22" s="8"/>
    </row>
    <row r="23" spans="1:7" x14ac:dyDescent="0.35">
      <c r="A23" s="6"/>
      <c r="B23" s="4"/>
      <c r="C23" s="4"/>
      <c r="D23" s="4"/>
      <c r="E23" s="4"/>
      <c r="F23" s="4"/>
      <c r="G23" s="8"/>
    </row>
    <row r="24" spans="1:7" x14ac:dyDescent="0.35">
      <c r="A24" s="6"/>
      <c r="B24" s="4"/>
      <c r="C24" s="4"/>
      <c r="D24" s="4"/>
      <c r="E24" s="4"/>
      <c r="F24" s="4"/>
      <c r="G24" s="8"/>
    </row>
    <row r="25" spans="1:7" x14ac:dyDescent="0.35">
      <c r="A25" s="6"/>
      <c r="B25" s="4"/>
      <c r="C25" s="4"/>
      <c r="D25" s="4"/>
      <c r="E25" s="4"/>
      <c r="F25" s="4"/>
      <c r="G25" s="8"/>
    </row>
    <row r="26" spans="1:7" x14ac:dyDescent="0.35">
      <c r="A26" s="6"/>
      <c r="B26" s="4"/>
      <c r="C26" s="4"/>
      <c r="D26" s="4"/>
      <c r="E26" s="4"/>
      <c r="F26" s="4"/>
      <c r="G26" s="8"/>
    </row>
    <row r="27" spans="1:7" x14ac:dyDescent="0.35">
      <c r="A27" s="6"/>
      <c r="B27" s="4"/>
      <c r="C27" s="4"/>
      <c r="D27" s="4"/>
      <c r="E27" s="4"/>
      <c r="F27" s="4"/>
      <c r="G27" s="8"/>
    </row>
    <row r="28" spans="1:7" x14ac:dyDescent="0.35">
      <c r="A28" s="6"/>
      <c r="B28" s="4"/>
      <c r="C28" s="4"/>
      <c r="D28" s="4"/>
      <c r="E28" s="4"/>
      <c r="F28" s="4"/>
      <c r="G28" s="8"/>
    </row>
    <row r="29" spans="1:7" x14ac:dyDescent="0.35">
      <c r="A29" s="6"/>
      <c r="B29" s="4"/>
      <c r="C29" s="4"/>
      <c r="D29" s="4"/>
      <c r="E29" s="4"/>
      <c r="F29" s="4"/>
      <c r="G29" s="8"/>
    </row>
    <row r="30" spans="1:7" x14ac:dyDescent="0.35">
      <c r="A30" s="6"/>
      <c r="B30" s="4"/>
      <c r="C30" s="4"/>
      <c r="D30" s="4"/>
      <c r="E30" s="4"/>
      <c r="F30" s="4"/>
      <c r="G30" s="8"/>
    </row>
    <row r="31" spans="1:7" x14ac:dyDescent="0.35">
      <c r="A31" s="6"/>
      <c r="B31" s="4"/>
      <c r="C31" s="4"/>
      <c r="D31" s="4"/>
      <c r="E31" s="4"/>
      <c r="F31" s="4"/>
      <c r="G31" s="8"/>
    </row>
    <row r="32" spans="1:7" x14ac:dyDescent="0.35">
      <c r="A32" s="6"/>
      <c r="B32" s="4"/>
      <c r="C32" s="4"/>
      <c r="D32" s="4"/>
      <c r="E32" s="4"/>
      <c r="F32" s="4"/>
      <c r="G32" s="8"/>
    </row>
    <row r="33" spans="1:7" x14ac:dyDescent="0.35">
      <c r="A33" s="6"/>
      <c r="B33" s="4"/>
      <c r="C33" s="4"/>
      <c r="D33" s="4"/>
      <c r="E33" s="4"/>
      <c r="F33" s="4"/>
      <c r="G33" s="8"/>
    </row>
    <row r="34" spans="1:7" x14ac:dyDescent="0.35">
      <c r="A34" s="6"/>
      <c r="B34" s="4"/>
      <c r="C34" s="4"/>
      <c r="D34" s="4"/>
      <c r="E34" s="4"/>
      <c r="F34" s="4"/>
      <c r="G34" s="8"/>
    </row>
    <row r="35" spans="1:7" x14ac:dyDescent="0.35">
      <c r="A35" s="6"/>
      <c r="B35" s="4"/>
      <c r="C35" s="4"/>
      <c r="D35" s="4"/>
      <c r="E35" s="4"/>
      <c r="F35" s="4"/>
      <c r="G35" s="8"/>
    </row>
    <row r="36" spans="1:7" x14ac:dyDescent="0.35">
      <c r="A36" s="6"/>
      <c r="B36" s="4"/>
      <c r="C36" s="4"/>
      <c r="D36" s="4"/>
      <c r="E36" s="4"/>
      <c r="F36" s="4"/>
      <c r="G36" s="8"/>
    </row>
    <row r="37" spans="1:7" x14ac:dyDescent="0.35">
      <c r="A37" s="6"/>
      <c r="B37" s="4"/>
      <c r="C37" s="4"/>
      <c r="D37" s="4"/>
      <c r="E37" s="4"/>
      <c r="F37" s="4"/>
      <c r="G37" s="8"/>
    </row>
    <row r="38" spans="1:7" x14ac:dyDescent="0.35">
      <c r="A38" s="6"/>
      <c r="B38" s="4"/>
      <c r="C38" s="4"/>
      <c r="D38" s="4"/>
      <c r="E38" s="4"/>
      <c r="F38" s="4"/>
      <c r="G38" s="8"/>
    </row>
    <row r="39" spans="1:7" x14ac:dyDescent="0.35">
      <c r="A39" s="6"/>
      <c r="B39" s="4"/>
      <c r="C39" s="4"/>
      <c r="D39" s="4"/>
      <c r="E39" s="4"/>
      <c r="F39" s="4"/>
      <c r="G39" s="8"/>
    </row>
    <row r="40" spans="1:7" x14ac:dyDescent="0.35">
      <c r="A40" s="6"/>
      <c r="B40" s="4"/>
      <c r="C40" s="4"/>
      <c r="D40" s="4"/>
      <c r="E40" s="4"/>
      <c r="F40" s="4"/>
      <c r="G40" s="8"/>
    </row>
    <row r="41" spans="1:7" x14ac:dyDescent="0.35">
      <c r="A41" s="6"/>
      <c r="B41" s="4"/>
      <c r="C41" s="4"/>
      <c r="D41" s="4"/>
      <c r="E41" s="4"/>
      <c r="F41" s="4"/>
      <c r="G41" s="8"/>
    </row>
    <row r="42" spans="1:7" x14ac:dyDescent="0.35">
      <c r="A42" s="6"/>
      <c r="B42" s="4"/>
      <c r="C42" s="4"/>
      <c r="D42" s="4"/>
      <c r="E42" s="4"/>
      <c r="F42" s="4"/>
      <c r="G42" s="8"/>
    </row>
    <row r="43" spans="1:7" x14ac:dyDescent="0.35">
      <c r="A43" s="6"/>
      <c r="B43" s="4"/>
      <c r="C43" s="4"/>
      <c r="D43" s="4"/>
      <c r="E43" s="4"/>
      <c r="F43" s="4"/>
      <c r="G43" s="8"/>
    </row>
    <row r="44" spans="1:7" x14ac:dyDescent="0.35">
      <c r="A44" s="6"/>
      <c r="B44" s="4"/>
      <c r="C44" s="4"/>
      <c r="D44" s="4"/>
      <c r="E44" s="4"/>
      <c r="F44" s="4"/>
      <c r="G44" s="8"/>
    </row>
    <row r="45" spans="1:7" x14ac:dyDescent="0.35">
      <c r="A45" s="6"/>
      <c r="B45" s="4"/>
      <c r="C45" s="4"/>
      <c r="D45" s="4"/>
      <c r="E45" s="4"/>
      <c r="F45" s="4"/>
      <c r="G45" s="8"/>
    </row>
    <row r="46" spans="1:7" x14ac:dyDescent="0.35">
      <c r="A46" s="6"/>
      <c r="B46" s="4"/>
      <c r="C46" s="4"/>
      <c r="D46" s="4"/>
      <c r="E46" s="4"/>
      <c r="F46" s="4"/>
      <c r="G46" s="8"/>
    </row>
    <row r="47" spans="1:7" x14ac:dyDescent="0.35">
      <c r="A47" s="6"/>
      <c r="B47" s="4"/>
      <c r="C47" s="4"/>
      <c r="D47" s="4"/>
      <c r="E47" s="4"/>
      <c r="F47" s="4"/>
      <c r="G47" s="8"/>
    </row>
    <row r="48" spans="1:7" x14ac:dyDescent="0.35">
      <c r="A48" s="6"/>
      <c r="B48" s="4"/>
      <c r="C48" s="4"/>
      <c r="D48" s="4"/>
      <c r="E48" s="4"/>
      <c r="F48" s="4"/>
      <c r="G48" s="8"/>
    </row>
    <row r="49" spans="1:7" x14ac:dyDescent="0.35">
      <c r="A49" s="6"/>
      <c r="B49" s="4"/>
      <c r="C49" s="4"/>
      <c r="D49" s="4"/>
      <c r="E49" s="4"/>
      <c r="F49" s="4"/>
      <c r="G49" s="8"/>
    </row>
    <row r="50" spans="1:7" x14ac:dyDescent="0.35">
      <c r="A50" s="6"/>
      <c r="B50" s="4"/>
      <c r="C50" s="4"/>
      <c r="D50" s="4"/>
      <c r="E50" s="4"/>
      <c r="F50" s="4"/>
      <c r="G50" s="8"/>
    </row>
    <row r="51" spans="1:7" x14ac:dyDescent="0.35">
      <c r="A51" s="6"/>
      <c r="B51" s="4"/>
      <c r="C51" s="4"/>
      <c r="D51" s="4"/>
      <c r="E51" s="4"/>
      <c r="F51" s="4"/>
      <c r="G51" s="8"/>
    </row>
    <row r="52" spans="1:7" x14ac:dyDescent="0.35">
      <c r="A52" s="6"/>
      <c r="B52" s="4"/>
      <c r="C52" s="4"/>
      <c r="D52" s="4"/>
      <c r="E52" s="4"/>
      <c r="F52" s="4"/>
      <c r="G52" s="8"/>
    </row>
    <row r="53" spans="1:7" x14ac:dyDescent="0.35">
      <c r="A53" s="6"/>
      <c r="B53" s="4"/>
      <c r="C53" s="4"/>
      <c r="D53" s="4"/>
      <c r="E53" s="4"/>
      <c r="F53" s="4"/>
      <c r="G53" s="8"/>
    </row>
    <row r="54" spans="1:7" x14ac:dyDescent="0.35">
      <c r="A54" s="6"/>
      <c r="B54" s="4"/>
      <c r="C54" s="4"/>
      <c r="D54" s="4"/>
      <c r="E54" s="4"/>
      <c r="F54" s="4"/>
      <c r="G54" s="8"/>
    </row>
    <row r="55" spans="1:7" x14ac:dyDescent="0.35">
      <c r="A55" s="6"/>
      <c r="B55" s="4"/>
      <c r="C55" s="4"/>
      <c r="D55" s="4"/>
      <c r="E55" s="4"/>
      <c r="F55" s="4"/>
      <c r="G55" s="8"/>
    </row>
    <row r="56" spans="1:7" x14ac:dyDescent="0.35">
      <c r="A56" s="6"/>
      <c r="B56" s="4"/>
      <c r="C56" s="4"/>
      <c r="D56" s="4"/>
      <c r="E56" s="4"/>
      <c r="F56" s="4"/>
      <c r="G56" s="8"/>
    </row>
    <row r="57" spans="1:7" x14ac:dyDescent="0.35">
      <c r="A57" s="6"/>
      <c r="B57" s="4"/>
      <c r="C57" s="4"/>
      <c r="D57" s="4"/>
      <c r="E57" s="4"/>
      <c r="F57" s="4"/>
      <c r="G57" s="8"/>
    </row>
    <row r="58" spans="1:7" x14ac:dyDescent="0.35">
      <c r="A58" s="6"/>
      <c r="B58" s="4"/>
      <c r="C58" s="4"/>
      <c r="D58" s="4"/>
      <c r="E58" s="4"/>
      <c r="F58" s="4"/>
      <c r="G58" s="8"/>
    </row>
    <row r="59" spans="1:7" x14ac:dyDescent="0.35">
      <c r="A59" s="6"/>
      <c r="B59" s="4"/>
      <c r="C59" s="4"/>
      <c r="D59" s="4"/>
      <c r="E59" s="4"/>
      <c r="F59" s="4"/>
      <c r="G59" s="8"/>
    </row>
    <row r="60" spans="1:7" x14ac:dyDescent="0.35">
      <c r="A60" s="6"/>
      <c r="B60" s="4"/>
      <c r="C60" s="4"/>
      <c r="D60" s="4"/>
      <c r="E60" s="4"/>
      <c r="F60" s="4"/>
      <c r="G60" s="8"/>
    </row>
    <row r="61" spans="1:7" x14ac:dyDescent="0.35">
      <c r="A61" s="6"/>
      <c r="B61" s="4"/>
      <c r="C61" s="4"/>
      <c r="D61" s="4"/>
      <c r="E61" s="4"/>
      <c r="F61" s="4"/>
      <c r="G61" s="8"/>
    </row>
    <row r="62" spans="1:7" x14ac:dyDescent="0.35">
      <c r="A62" s="6"/>
      <c r="B62" s="4"/>
      <c r="C62" s="4"/>
      <c r="D62" s="4"/>
      <c r="E62" s="4"/>
      <c r="F62" s="4"/>
      <c r="G62" s="8"/>
    </row>
    <row r="63" spans="1:7" x14ac:dyDescent="0.35">
      <c r="A63" s="6"/>
      <c r="B63" s="4"/>
      <c r="C63" s="4"/>
      <c r="D63" s="4"/>
      <c r="E63" s="4"/>
      <c r="F63" s="4"/>
      <c r="G63" s="8"/>
    </row>
    <row r="64" spans="1:7" x14ac:dyDescent="0.35">
      <c r="A64" s="6"/>
      <c r="B64" s="4"/>
      <c r="C64" s="4"/>
      <c r="D64" s="4"/>
      <c r="E64" s="4"/>
      <c r="F64" s="4"/>
      <c r="G64" s="8"/>
    </row>
    <row r="65" spans="1:7" x14ac:dyDescent="0.35">
      <c r="A65" s="6"/>
      <c r="B65" s="4"/>
      <c r="C65" s="4"/>
      <c r="D65" s="4"/>
      <c r="E65" s="4"/>
      <c r="F65" s="4"/>
      <c r="G65" s="8"/>
    </row>
    <row r="66" spans="1:7" x14ac:dyDescent="0.35">
      <c r="A66" s="6"/>
      <c r="B66" s="4"/>
      <c r="C66" s="4"/>
      <c r="D66" s="4"/>
      <c r="E66" s="4"/>
      <c r="F66" s="4"/>
      <c r="G66" s="8"/>
    </row>
    <row r="67" spans="1:7" x14ac:dyDescent="0.35">
      <c r="A67" s="6"/>
      <c r="B67" s="4"/>
      <c r="C67" s="4"/>
      <c r="D67" s="4"/>
      <c r="E67" s="4"/>
      <c r="F67" s="4"/>
      <c r="G67" s="8"/>
    </row>
    <row r="68" spans="1:7" x14ac:dyDescent="0.35">
      <c r="A68" s="6"/>
      <c r="B68" s="4"/>
      <c r="C68" s="4"/>
      <c r="D68" s="4"/>
      <c r="E68" s="4"/>
      <c r="F68" s="4"/>
      <c r="G68" s="8"/>
    </row>
    <row r="69" spans="1:7" x14ac:dyDescent="0.35">
      <c r="A69" s="6"/>
      <c r="B69" s="4"/>
      <c r="C69" s="4"/>
      <c r="D69" s="4"/>
      <c r="E69" s="4"/>
      <c r="F69" s="4"/>
      <c r="G69" s="8"/>
    </row>
    <row r="70" spans="1:7" x14ac:dyDescent="0.35">
      <c r="A70" s="6"/>
      <c r="B70" s="4"/>
      <c r="C70" s="4"/>
      <c r="D70" s="4"/>
      <c r="E70" s="4"/>
      <c r="F70" s="4"/>
      <c r="G70" s="8"/>
    </row>
    <row r="71" spans="1:7" x14ac:dyDescent="0.35">
      <c r="A71" s="6"/>
      <c r="B71" s="4"/>
      <c r="C71" s="4"/>
      <c r="D71" s="4"/>
      <c r="E71" s="4"/>
      <c r="F71" s="4"/>
      <c r="G71" s="8"/>
    </row>
    <row r="72" spans="1:7" x14ac:dyDescent="0.35">
      <c r="A72" s="6"/>
      <c r="B72" s="4"/>
      <c r="C72" s="4"/>
      <c r="D72" s="4"/>
      <c r="E72" s="4"/>
      <c r="F72" s="4"/>
      <c r="G72" s="8"/>
    </row>
    <row r="73" spans="1:7" x14ac:dyDescent="0.35">
      <c r="A73" s="6"/>
      <c r="B73" s="4"/>
      <c r="C73" s="4"/>
      <c r="D73" s="4"/>
      <c r="E73" s="4"/>
      <c r="F73" s="4"/>
      <c r="G73" s="8"/>
    </row>
    <row r="74" spans="1:7" x14ac:dyDescent="0.35">
      <c r="A74" s="6"/>
      <c r="B74" s="4"/>
      <c r="C74" s="4"/>
      <c r="D74" s="4"/>
      <c r="E74" s="4"/>
      <c r="F74" s="4"/>
      <c r="G74" s="8"/>
    </row>
    <row r="75" spans="1:7" x14ac:dyDescent="0.35">
      <c r="A75" s="6"/>
      <c r="B75" s="4"/>
      <c r="C75" s="4"/>
      <c r="D75" s="4"/>
      <c r="E75" s="4"/>
      <c r="F75" s="4"/>
      <c r="G75" s="8"/>
    </row>
    <row r="76" spans="1:7" x14ac:dyDescent="0.35">
      <c r="A76" s="6"/>
      <c r="B76" s="4"/>
      <c r="C76" s="4"/>
      <c r="D76" s="4"/>
      <c r="E76" s="4"/>
      <c r="F76" s="4"/>
      <c r="G76" s="8"/>
    </row>
    <row r="77" spans="1:7" x14ac:dyDescent="0.35">
      <c r="A77" s="6"/>
      <c r="B77" s="4"/>
      <c r="C77" s="4"/>
      <c r="D77" s="4"/>
      <c r="E77" s="4"/>
      <c r="F77" s="4"/>
      <c r="G77" s="8"/>
    </row>
    <row r="78" spans="1:7" x14ac:dyDescent="0.35">
      <c r="A78" s="6"/>
      <c r="B78" s="4"/>
      <c r="C78" s="4"/>
      <c r="D78" s="4"/>
      <c r="E78" s="4"/>
      <c r="F78" s="4"/>
      <c r="G78" s="8"/>
    </row>
    <row r="79" spans="1:7" x14ac:dyDescent="0.35">
      <c r="A79" s="6"/>
      <c r="B79" s="4"/>
      <c r="C79" s="4"/>
      <c r="D79" s="4"/>
      <c r="E79" s="4"/>
      <c r="F79" s="4"/>
      <c r="G79" s="8"/>
    </row>
    <row r="80" spans="1:7" x14ac:dyDescent="0.35">
      <c r="A80" s="6"/>
      <c r="B80" s="4"/>
      <c r="C80" s="4"/>
      <c r="D80" s="4"/>
      <c r="E80" s="4"/>
      <c r="F80" s="4"/>
      <c r="G80" s="8"/>
    </row>
    <row r="81" spans="1:7" x14ac:dyDescent="0.35">
      <c r="A81" s="6"/>
      <c r="B81" s="4"/>
      <c r="C81" s="4"/>
      <c r="D81" s="4"/>
      <c r="E81" s="4"/>
      <c r="F81" s="4"/>
      <c r="G81" s="8"/>
    </row>
    <row r="82" spans="1:7" x14ac:dyDescent="0.35">
      <c r="A82" s="6"/>
      <c r="B82" s="4"/>
      <c r="C82" s="4"/>
      <c r="D82" s="4"/>
      <c r="E82" s="4"/>
      <c r="F82" s="4"/>
      <c r="G82" s="8"/>
    </row>
    <row r="83" spans="1:7" x14ac:dyDescent="0.35">
      <c r="A83" s="6"/>
      <c r="B83" s="4"/>
      <c r="C83" s="4"/>
      <c r="D83" s="4"/>
      <c r="E83" s="4"/>
      <c r="F83" s="4"/>
      <c r="G83" s="8"/>
    </row>
    <row r="84" spans="1:7" x14ac:dyDescent="0.35">
      <c r="A84" s="6"/>
      <c r="B84" s="4"/>
      <c r="C84" s="4"/>
      <c r="D84" s="4"/>
      <c r="E84" s="4"/>
      <c r="F84" s="4"/>
      <c r="G84" s="8"/>
    </row>
    <row r="85" spans="1:7" x14ac:dyDescent="0.35">
      <c r="A85" s="6"/>
      <c r="B85" s="4"/>
      <c r="C85" s="4"/>
      <c r="D85" s="4"/>
      <c r="E85" s="4"/>
      <c r="F85" s="4"/>
      <c r="G85" s="8"/>
    </row>
    <row r="86" spans="1:7" x14ac:dyDescent="0.35">
      <c r="A86" s="6"/>
      <c r="B86" s="4"/>
      <c r="C86" s="4"/>
      <c r="D86" s="4"/>
      <c r="E86" s="4"/>
      <c r="F86" s="4"/>
      <c r="G86" s="8"/>
    </row>
    <row r="87" spans="1:7" x14ac:dyDescent="0.35">
      <c r="A87" s="6"/>
      <c r="B87" s="4"/>
      <c r="C87" s="4"/>
      <c r="D87" s="4"/>
      <c r="E87" s="4"/>
      <c r="F87" s="4"/>
      <c r="G87" s="8"/>
    </row>
    <row r="88" spans="1:7" x14ac:dyDescent="0.35">
      <c r="A88" s="6"/>
      <c r="B88" s="4"/>
      <c r="C88" s="4"/>
      <c r="D88" s="4"/>
      <c r="E88" s="4"/>
      <c r="F88" s="4"/>
      <c r="G88" s="8"/>
    </row>
    <row r="89" spans="1:7" x14ac:dyDescent="0.35">
      <c r="A89" s="6"/>
      <c r="B89" s="4"/>
      <c r="C89" s="4"/>
      <c r="D89" s="4"/>
      <c r="E89" s="4"/>
      <c r="F89" s="4"/>
      <c r="G89" s="8"/>
    </row>
    <row r="90" spans="1:7" x14ac:dyDescent="0.35">
      <c r="A90" s="6"/>
      <c r="B90" s="4"/>
      <c r="C90" s="4"/>
      <c r="D90" s="4"/>
      <c r="E90" s="4"/>
      <c r="F90" s="4"/>
      <c r="G90" s="8"/>
    </row>
    <row r="91" spans="1:7" x14ac:dyDescent="0.35">
      <c r="A91" s="6"/>
      <c r="B91" s="4"/>
      <c r="C91" s="4"/>
      <c r="D91" s="4"/>
      <c r="E91" s="4"/>
      <c r="F91" s="4"/>
      <c r="G91" s="8"/>
    </row>
    <row r="92" spans="1:7" x14ac:dyDescent="0.35">
      <c r="A92" s="6"/>
      <c r="B92" s="4"/>
      <c r="C92" s="4"/>
      <c r="D92" s="4"/>
      <c r="E92" s="4"/>
      <c r="F92" s="4"/>
      <c r="G92" s="8"/>
    </row>
    <row r="93" spans="1:7" x14ac:dyDescent="0.35">
      <c r="A93" s="6"/>
      <c r="B93" s="4"/>
      <c r="C93" s="4"/>
      <c r="D93" s="4"/>
      <c r="E93" s="4"/>
      <c r="F93" s="4"/>
      <c r="G93" s="8"/>
    </row>
    <row r="94" spans="1:7" x14ac:dyDescent="0.35">
      <c r="A94" s="6"/>
      <c r="B94" s="4"/>
      <c r="C94" s="4"/>
      <c r="D94" s="4"/>
      <c r="E94" s="4"/>
      <c r="F94" s="4"/>
      <c r="G94" s="8"/>
    </row>
    <row r="95" spans="1:7" x14ac:dyDescent="0.35">
      <c r="A95" s="6"/>
      <c r="B95" s="4"/>
      <c r="C95" s="4"/>
      <c r="D95" s="4"/>
      <c r="E95" s="4"/>
      <c r="F95" s="4"/>
      <c r="G95" s="8"/>
    </row>
    <row r="96" spans="1:7" x14ac:dyDescent="0.35">
      <c r="A96" s="6"/>
      <c r="B96" s="4"/>
      <c r="C96" s="4"/>
      <c r="D96" s="4"/>
      <c r="E96" s="4"/>
      <c r="F96" s="4"/>
      <c r="G96" s="8"/>
    </row>
    <row r="97" spans="1:7" x14ac:dyDescent="0.35">
      <c r="A97" s="6"/>
      <c r="B97" s="4"/>
      <c r="C97" s="4"/>
      <c r="D97" s="4"/>
      <c r="E97" s="4"/>
      <c r="F97" s="4"/>
      <c r="G97" s="8"/>
    </row>
    <row r="98" spans="1:7" x14ac:dyDescent="0.35">
      <c r="A98" s="6"/>
      <c r="B98" s="4"/>
      <c r="C98" s="4"/>
      <c r="D98" s="4"/>
      <c r="E98" s="4"/>
      <c r="F98" s="4"/>
      <c r="G98" s="8"/>
    </row>
    <row r="99" spans="1:7" x14ac:dyDescent="0.35">
      <c r="A99" s="6"/>
      <c r="B99" s="4"/>
      <c r="C99" s="4"/>
      <c r="D99" s="4"/>
      <c r="E99" s="4"/>
      <c r="F99" s="4"/>
      <c r="G99" s="8"/>
    </row>
    <row r="100" spans="1:7" x14ac:dyDescent="0.35">
      <c r="A100" s="6"/>
      <c r="B100" s="4"/>
      <c r="C100" s="4"/>
      <c r="D100" s="4"/>
      <c r="E100" s="4"/>
      <c r="F100" s="4"/>
      <c r="G100" s="8"/>
    </row>
    <row r="101" spans="1:7" x14ac:dyDescent="0.35">
      <c r="A101" s="6"/>
      <c r="B101" s="4"/>
      <c r="C101" s="4"/>
      <c r="D101" s="4"/>
      <c r="E101" s="4"/>
      <c r="F101" s="4"/>
      <c r="G101" s="8"/>
    </row>
    <row r="102" spans="1:7" x14ac:dyDescent="0.35">
      <c r="A102" s="6"/>
      <c r="B102" s="4"/>
      <c r="C102" s="4"/>
      <c r="D102" s="4"/>
      <c r="E102" s="4"/>
      <c r="F102" s="4"/>
      <c r="G102" s="8"/>
    </row>
    <row r="103" spans="1:7" x14ac:dyDescent="0.35">
      <c r="A103" s="6"/>
      <c r="B103" s="4"/>
      <c r="C103" s="4"/>
      <c r="D103" s="4"/>
      <c r="E103" s="4"/>
      <c r="F103" s="4"/>
      <c r="G103" s="8"/>
    </row>
    <row r="104" spans="1:7" x14ac:dyDescent="0.35">
      <c r="A104" s="6"/>
      <c r="B104" s="4"/>
      <c r="C104" s="4"/>
      <c r="D104" s="4"/>
      <c r="E104" s="4"/>
      <c r="F104" s="4"/>
      <c r="G104" s="8"/>
    </row>
    <row r="105" spans="1:7" x14ac:dyDescent="0.35">
      <c r="A105" s="6"/>
      <c r="B105" s="4"/>
      <c r="C105" s="4"/>
      <c r="D105" s="4"/>
      <c r="E105" s="4"/>
      <c r="F105" s="4"/>
      <c r="G105" s="8"/>
    </row>
    <row r="106" spans="1:7" x14ac:dyDescent="0.35">
      <c r="A106" s="6"/>
      <c r="B106" s="4"/>
      <c r="C106" s="4"/>
      <c r="D106" s="4"/>
      <c r="E106" s="4"/>
      <c r="F106" s="4"/>
      <c r="G106" s="8"/>
    </row>
    <row r="107" spans="1:7" x14ac:dyDescent="0.35">
      <c r="A107" s="6"/>
      <c r="B107" s="4"/>
      <c r="C107" s="4"/>
      <c r="D107" s="4"/>
      <c r="E107" s="4"/>
      <c r="F107" s="4"/>
      <c r="G107" s="8"/>
    </row>
    <row r="108" spans="1:7" x14ac:dyDescent="0.35">
      <c r="A108" s="6"/>
      <c r="B108" s="4"/>
      <c r="C108" s="4"/>
      <c r="D108" s="4"/>
      <c r="E108" s="4"/>
      <c r="F108" s="4"/>
      <c r="G108" s="8"/>
    </row>
    <row r="109" spans="1:7" x14ac:dyDescent="0.35">
      <c r="A109" s="6"/>
      <c r="B109" s="4"/>
      <c r="C109" s="4"/>
      <c r="D109" s="4"/>
      <c r="E109" s="4"/>
      <c r="F109" s="4"/>
      <c r="G109" s="8"/>
    </row>
    <row r="110" spans="1:7" x14ac:dyDescent="0.35">
      <c r="A110" s="6"/>
      <c r="B110" s="4"/>
      <c r="C110" s="4"/>
      <c r="D110" s="4"/>
      <c r="E110" s="4"/>
      <c r="F110" s="4"/>
      <c r="G110" s="8"/>
    </row>
    <row r="111" spans="1:7" x14ac:dyDescent="0.35">
      <c r="A111" s="6"/>
      <c r="B111" s="4"/>
      <c r="C111" s="4"/>
      <c r="D111" s="4"/>
      <c r="E111" s="4"/>
      <c r="F111" s="4"/>
      <c r="G111" s="8"/>
    </row>
    <row r="112" spans="1:7" x14ac:dyDescent="0.35">
      <c r="A112" s="6"/>
      <c r="B112" s="4"/>
      <c r="C112" s="4"/>
      <c r="D112" s="4"/>
      <c r="E112" s="4"/>
      <c r="F112" s="4"/>
      <c r="G112" s="8"/>
    </row>
    <row r="113" spans="1:7" x14ac:dyDescent="0.35">
      <c r="A113" s="6"/>
      <c r="B113" s="4"/>
      <c r="C113" s="4"/>
      <c r="D113" s="4"/>
      <c r="E113" s="4"/>
      <c r="F113" s="4"/>
      <c r="G113" s="8"/>
    </row>
    <row r="114" spans="1:7" x14ac:dyDescent="0.35">
      <c r="A114" s="6"/>
      <c r="B114" s="4"/>
      <c r="C114" s="4"/>
      <c r="D114" s="4"/>
      <c r="E114" s="4"/>
      <c r="F114" s="4"/>
      <c r="G114" s="8"/>
    </row>
    <row r="115" spans="1:7" x14ac:dyDescent="0.35">
      <c r="A115" s="6"/>
      <c r="B115" s="4"/>
      <c r="C115" s="4"/>
      <c r="D115" s="4"/>
      <c r="E115" s="4"/>
      <c r="F115" s="4"/>
      <c r="G115" s="8"/>
    </row>
    <row r="116" spans="1:7" x14ac:dyDescent="0.35">
      <c r="A116" s="6"/>
      <c r="B116" s="4"/>
      <c r="C116" s="4"/>
      <c r="D116" s="4"/>
      <c r="E116" s="4"/>
      <c r="F116" s="4"/>
      <c r="G116" s="8"/>
    </row>
    <row r="117" spans="1:7" x14ac:dyDescent="0.35">
      <c r="A117" s="6"/>
      <c r="B117" s="4"/>
      <c r="C117" s="4"/>
      <c r="D117" s="4"/>
      <c r="E117" s="4"/>
      <c r="F117" s="4"/>
      <c r="G117" s="8"/>
    </row>
    <row r="118" spans="1:7" x14ac:dyDescent="0.35">
      <c r="A118" s="6"/>
      <c r="B118" s="4"/>
      <c r="C118" s="4"/>
      <c r="D118" s="4"/>
      <c r="E118" s="4"/>
      <c r="F118" s="4"/>
      <c r="G118" s="8"/>
    </row>
    <row r="119" spans="1:7" x14ac:dyDescent="0.35">
      <c r="A119" s="6"/>
      <c r="B119" s="4"/>
      <c r="C119" s="4"/>
      <c r="D119" s="4"/>
      <c r="E119" s="4"/>
      <c r="F119" s="4"/>
      <c r="G119" s="8"/>
    </row>
    <row r="120" spans="1:7" x14ac:dyDescent="0.35">
      <c r="A120" s="6"/>
      <c r="B120" s="4"/>
      <c r="C120" s="4"/>
      <c r="D120" s="4"/>
      <c r="E120" s="4"/>
      <c r="F120" s="4"/>
      <c r="G120" s="8"/>
    </row>
    <row r="121" spans="1:7" x14ac:dyDescent="0.35">
      <c r="A121" s="6"/>
      <c r="B121" s="4"/>
      <c r="C121" s="4"/>
      <c r="D121" s="4"/>
      <c r="E121" s="4"/>
      <c r="F121" s="4"/>
      <c r="G121" s="8"/>
    </row>
    <row r="122" spans="1:7" x14ac:dyDescent="0.35">
      <c r="A122" s="6"/>
      <c r="B122" s="4"/>
      <c r="C122" s="4"/>
      <c r="D122" s="4"/>
      <c r="E122" s="4"/>
      <c r="F122" s="4"/>
      <c r="G122" s="8"/>
    </row>
    <row r="123" spans="1:7" x14ac:dyDescent="0.35">
      <c r="A123" s="6"/>
      <c r="B123" s="4"/>
      <c r="C123" s="4"/>
      <c r="D123" s="4"/>
      <c r="E123" s="4"/>
      <c r="F123" s="4"/>
      <c r="G123" s="8"/>
    </row>
    <row r="124" spans="1:7" x14ac:dyDescent="0.35">
      <c r="A124" s="6"/>
      <c r="B124" s="4"/>
      <c r="C124" s="4"/>
      <c r="D124" s="4"/>
      <c r="E124" s="4"/>
      <c r="F124" s="4"/>
      <c r="G124" s="8"/>
    </row>
    <row r="125" spans="1:7" x14ac:dyDescent="0.35">
      <c r="A125" s="6"/>
      <c r="B125" s="4"/>
      <c r="C125" s="4"/>
      <c r="D125" s="4"/>
      <c r="E125" s="4"/>
      <c r="F125" s="4"/>
      <c r="G125" s="8"/>
    </row>
    <row r="126" spans="1:7" x14ac:dyDescent="0.35">
      <c r="A126" s="6"/>
      <c r="B126" s="4"/>
      <c r="C126" s="4"/>
      <c r="D126" s="4"/>
      <c r="E126" s="4"/>
      <c r="F126" s="4"/>
      <c r="G126" s="8"/>
    </row>
    <row r="127" spans="1:7" x14ac:dyDescent="0.35">
      <c r="A127" s="6"/>
      <c r="B127" s="4"/>
      <c r="C127" s="4"/>
      <c r="D127" s="4"/>
      <c r="E127" s="4"/>
      <c r="F127" s="4"/>
      <c r="G127" s="8"/>
    </row>
    <row r="128" spans="1:7" x14ac:dyDescent="0.35">
      <c r="A128" s="6"/>
      <c r="B128" s="4"/>
      <c r="C128" s="4"/>
      <c r="D128" s="4"/>
      <c r="E128" s="4"/>
      <c r="F128" s="4"/>
      <c r="G128" s="8"/>
    </row>
    <row r="129" spans="1:7" x14ac:dyDescent="0.35">
      <c r="A129" s="6"/>
      <c r="B129" s="4"/>
      <c r="C129" s="4"/>
      <c r="D129" s="4"/>
      <c r="E129" s="4"/>
      <c r="F129" s="4"/>
      <c r="G129" s="8"/>
    </row>
    <row r="130" spans="1:7" x14ac:dyDescent="0.35">
      <c r="A130" s="6"/>
      <c r="B130" s="4"/>
      <c r="C130" s="4"/>
      <c r="D130" s="4"/>
      <c r="E130" s="4"/>
      <c r="F130" s="4"/>
      <c r="G130" s="8"/>
    </row>
    <row r="131" spans="1:7" x14ac:dyDescent="0.35">
      <c r="A131" s="6"/>
      <c r="B131" s="4"/>
      <c r="C131" s="4"/>
      <c r="D131" s="4"/>
      <c r="E131" s="4"/>
      <c r="F131" s="4"/>
      <c r="G131" s="8"/>
    </row>
    <row r="132" spans="1:7" x14ac:dyDescent="0.35">
      <c r="A132" s="6"/>
      <c r="B132" s="4"/>
      <c r="C132" s="4"/>
      <c r="D132" s="4"/>
      <c r="E132" s="4"/>
      <c r="F132" s="4"/>
      <c r="G132" s="8"/>
    </row>
    <row r="133" spans="1:7" x14ac:dyDescent="0.35">
      <c r="A133" s="6"/>
      <c r="B133" s="4"/>
      <c r="C133" s="4"/>
      <c r="D133" s="4"/>
      <c r="E133" s="4"/>
      <c r="F133" s="4"/>
      <c r="G133" s="8"/>
    </row>
    <row r="134" spans="1:7" x14ac:dyDescent="0.35">
      <c r="A134" s="6"/>
      <c r="B134" s="4"/>
      <c r="C134" s="4"/>
      <c r="D134" s="4"/>
      <c r="E134" s="4"/>
      <c r="F134" s="4"/>
      <c r="G134" s="8"/>
    </row>
    <row r="135" spans="1:7" x14ac:dyDescent="0.35">
      <c r="A135" s="6"/>
      <c r="B135" s="4"/>
      <c r="C135" s="4"/>
      <c r="D135" s="4"/>
      <c r="E135" s="4"/>
      <c r="F135" s="4"/>
      <c r="G135" s="8"/>
    </row>
    <row r="136" spans="1:7" x14ac:dyDescent="0.35">
      <c r="A136" s="6"/>
      <c r="B136" s="4"/>
      <c r="C136" s="4"/>
      <c r="D136" s="4"/>
      <c r="E136" s="4"/>
      <c r="F136" s="4"/>
      <c r="G136" s="8"/>
    </row>
    <row r="137" spans="1:7" x14ac:dyDescent="0.35">
      <c r="A137" s="6"/>
      <c r="B137" s="4"/>
      <c r="C137" s="4"/>
      <c r="D137" s="4"/>
      <c r="E137" s="4"/>
      <c r="F137" s="4"/>
      <c r="G137" s="8"/>
    </row>
    <row r="138" spans="1:7" x14ac:dyDescent="0.35">
      <c r="A138" s="6"/>
      <c r="B138" s="4"/>
      <c r="C138" s="4"/>
      <c r="D138" s="4"/>
      <c r="E138" s="4"/>
      <c r="F138" s="4"/>
      <c r="G138" s="8"/>
    </row>
    <row r="139" spans="1:7" x14ac:dyDescent="0.35">
      <c r="A139" s="6"/>
      <c r="B139" s="4"/>
      <c r="C139" s="4"/>
      <c r="D139" s="4"/>
      <c r="E139" s="4"/>
      <c r="F139" s="4"/>
      <c r="G139" s="8"/>
    </row>
    <row r="140" spans="1:7" x14ac:dyDescent="0.35">
      <c r="A140" s="6"/>
      <c r="B140" s="4"/>
      <c r="C140" s="4"/>
      <c r="D140" s="4"/>
      <c r="E140" s="4"/>
      <c r="F140" s="4"/>
      <c r="G140" s="8"/>
    </row>
    <row r="141" spans="1:7" x14ac:dyDescent="0.35">
      <c r="A141" s="6"/>
      <c r="B141" s="4"/>
      <c r="C141" s="4"/>
      <c r="D141" s="4"/>
      <c r="E141" s="4"/>
      <c r="F141" s="4"/>
      <c r="G141" s="8"/>
    </row>
    <row r="142" spans="1:7" x14ac:dyDescent="0.35">
      <c r="A142" s="6"/>
      <c r="B142" s="4"/>
      <c r="C142" s="4"/>
      <c r="D142" s="4"/>
      <c r="E142" s="4"/>
      <c r="F142" s="4"/>
      <c r="G142" s="8"/>
    </row>
    <row r="143" spans="1:7" x14ac:dyDescent="0.35">
      <c r="A143" s="6"/>
      <c r="B143" s="4"/>
      <c r="C143" s="4"/>
      <c r="D143" s="4"/>
      <c r="E143" s="4"/>
      <c r="F143" s="4"/>
      <c r="G143" s="8"/>
    </row>
    <row r="144" spans="1:7" x14ac:dyDescent="0.35">
      <c r="A144" s="6"/>
      <c r="B144" s="4"/>
      <c r="C144" s="4"/>
      <c r="D144" s="4"/>
      <c r="E144" s="4"/>
      <c r="F144" s="4"/>
      <c r="G144" s="8"/>
    </row>
    <row r="145" spans="1:7" x14ac:dyDescent="0.35">
      <c r="A145" s="6"/>
      <c r="B145" s="4"/>
      <c r="C145" s="4"/>
      <c r="D145" s="4"/>
      <c r="E145" s="4"/>
      <c r="F145" s="4"/>
      <c r="G145" s="8"/>
    </row>
    <row r="146" spans="1:7" x14ac:dyDescent="0.35">
      <c r="A146" s="6"/>
      <c r="B146" s="4"/>
      <c r="C146" s="4"/>
      <c r="D146" s="4"/>
      <c r="E146" s="4"/>
      <c r="F146" s="4"/>
      <c r="G146" s="8"/>
    </row>
    <row r="147" spans="1:7" x14ac:dyDescent="0.35">
      <c r="A147" s="6"/>
      <c r="B147" s="4"/>
      <c r="C147" s="4"/>
      <c r="D147" s="4"/>
      <c r="E147" s="4"/>
      <c r="F147" s="4"/>
      <c r="G147" s="8"/>
    </row>
    <row r="148" spans="1:7" x14ac:dyDescent="0.35">
      <c r="A148" s="6"/>
      <c r="B148" s="4"/>
      <c r="C148" s="4"/>
      <c r="D148" s="4"/>
      <c r="E148" s="4"/>
      <c r="F148" s="4"/>
      <c r="G148" s="8"/>
    </row>
    <row r="149" spans="1:7" x14ac:dyDescent="0.35">
      <c r="A149" s="6"/>
      <c r="B149" s="4"/>
      <c r="C149" s="4"/>
      <c r="D149" s="4"/>
      <c r="E149" s="4"/>
      <c r="F149" s="4"/>
      <c r="G149" s="8"/>
    </row>
    <row r="150" spans="1:7" x14ac:dyDescent="0.35">
      <c r="A150" s="6"/>
      <c r="B150" s="4"/>
      <c r="C150" s="4"/>
      <c r="D150" s="4"/>
      <c r="E150" s="4"/>
      <c r="F150" s="4"/>
      <c r="G150" s="8"/>
    </row>
    <row r="151" spans="1:7" x14ac:dyDescent="0.35">
      <c r="A151" s="6"/>
      <c r="B151" s="4"/>
      <c r="C151" s="4"/>
      <c r="D151" s="4"/>
      <c r="E151" s="4"/>
      <c r="F151" s="4"/>
      <c r="G151" s="8"/>
    </row>
    <row r="152" spans="1:7" x14ac:dyDescent="0.35">
      <c r="A152" s="6"/>
      <c r="B152" s="4"/>
      <c r="C152" s="4"/>
      <c r="D152" s="4"/>
      <c r="E152" s="4"/>
      <c r="F152" s="4"/>
      <c r="G152" s="8"/>
    </row>
    <row r="153" spans="1:7" x14ac:dyDescent="0.35">
      <c r="A153" s="6"/>
      <c r="B153" s="4"/>
      <c r="C153" s="4"/>
      <c r="D153" s="4"/>
      <c r="E153" s="4"/>
      <c r="F153" s="4"/>
      <c r="G153" s="8"/>
    </row>
    <row r="154" spans="1:7" x14ac:dyDescent="0.35">
      <c r="A154" s="6"/>
      <c r="B154" s="4"/>
      <c r="C154" s="4"/>
      <c r="D154" s="4"/>
      <c r="E154" s="4"/>
      <c r="F154" s="4"/>
      <c r="G154" s="8"/>
    </row>
    <row r="155" spans="1:7" x14ac:dyDescent="0.35">
      <c r="A155" s="6"/>
      <c r="B155" s="4"/>
      <c r="C155" s="4"/>
      <c r="D155" s="4"/>
      <c r="E155" s="4"/>
      <c r="F155" s="4"/>
      <c r="G155" s="8"/>
    </row>
    <row r="156" spans="1:7" x14ac:dyDescent="0.35">
      <c r="A156" s="6"/>
      <c r="B156" s="4"/>
      <c r="C156" s="4"/>
      <c r="D156" s="4"/>
      <c r="E156" s="4"/>
      <c r="F156" s="4"/>
      <c r="G156" s="8"/>
    </row>
    <row r="157" spans="1:7" x14ac:dyDescent="0.35">
      <c r="A157" s="6"/>
      <c r="B157" s="4"/>
      <c r="C157" s="4"/>
      <c r="D157" s="4"/>
      <c r="E157" s="4"/>
      <c r="F157" s="4"/>
      <c r="G157" s="8"/>
    </row>
    <row r="158" spans="1:7" x14ac:dyDescent="0.35">
      <c r="A158" s="6"/>
      <c r="B158" s="4"/>
      <c r="C158" s="4"/>
      <c r="D158" s="4"/>
      <c r="E158" s="4"/>
      <c r="F158" s="4"/>
      <c r="G158" s="8"/>
    </row>
    <row r="159" spans="1:7" x14ac:dyDescent="0.35">
      <c r="A159" s="6"/>
      <c r="B159" s="4"/>
      <c r="C159" s="4"/>
      <c r="D159" s="4"/>
      <c r="E159" s="4"/>
      <c r="F159" s="4"/>
      <c r="G159" s="8"/>
    </row>
    <row r="160" spans="1:7" x14ac:dyDescent="0.35">
      <c r="A160" s="6"/>
      <c r="B160" s="4"/>
      <c r="C160" s="4"/>
      <c r="D160" s="4"/>
      <c r="E160" s="4"/>
      <c r="F160" s="4"/>
      <c r="G160" s="8"/>
    </row>
    <row r="161" spans="1:7" x14ac:dyDescent="0.35">
      <c r="A161" s="6"/>
      <c r="B161" s="4"/>
      <c r="C161" s="4"/>
      <c r="D161" s="4"/>
      <c r="E161" s="4"/>
      <c r="F161" s="4"/>
      <c r="G161" s="8"/>
    </row>
    <row r="162" spans="1:7" x14ac:dyDescent="0.35">
      <c r="A162" s="6"/>
      <c r="B162" s="4"/>
      <c r="C162" s="4"/>
      <c r="D162" s="4"/>
      <c r="E162" s="4"/>
      <c r="F162" s="4"/>
      <c r="G162" s="8"/>
    </row>
    <row r="163" spans="1:7" x14ac:dyDescent="0.35">
      <c r="A163" s="6"/>
      <c r="B163" s="4"/>
      <c r="C163" s="4"/>
      <c r="D163" s="4"/>
      <c r="E163" s="4"/>
      <c r="F163" s="4"/>
      <c r="G163" s="8"/>
    </row>
    <row r="164" spans="1:7" x14ac:dyDescent="0.35">
      <c r="A164" s="6"/>
      <c r="B164" s="4"/>
      <c r="C164" s="4"/>
      <c r="D164" s="4"/>
      <c r="E164" s="4"/>
      <c r="F164" s="4"/>
      <c r="G164" s="8"/>
    </row>
    <row r="165" spans="1:7" x14ac:dyDescent="0.35">
      <c r="A165" s="6"/>
      <c r="B165" s="4"/>
      <c r="C165" s="4"/>
      <c r="D165" s="4"/>
      <c r="E165" s="4"/>
      <c r="F165" s="4"/>
      <c r="G165" s="8"/>
    </row>
    <row r="166" spans="1:7" x14ac:dyDescent="0.35">
      <c r="A166" s="6"/>
      <c r="B166" s="4"/>
      <c r="C166" s="4"/>
      <c r="D166" s="4"/>
      <c r="E166" s="4"/>
      <c r="F166" s="4"/>
      <c r="G166" s="8"/>
    </row>
    <row r="167" spans="1:7" x14ac:dyDescent="0.35">
      <c r="A167" s="6"/>
      <c r="B167" s="4"/>
      <c r="C167" s="4"/>
      <c r="D167" s="4"/>
      <c r="E167" s="4"/>
      <c r="F167" s="4"/>
      <c r="G167" s="8"/>
    </row>
    <row r="168" spans="1:7" x14ac:dyDescent="0.35">
      <c r="A168" s="6"/>
      <c r="B168" s="4"/>
      <c r="C168" s="4"/>
      <c r="D168" s="4"/>
      <c r="E168" s="4"/>
      <c r="F168" s="4"/>
      <c r="G168" s="8"/>
    </row>
    <row r="169" spans="1:7" x14ac:dyDescent="0.35">
      <c r="A169" s="6"/>
      <c r="B169" s="4"/>
      <c r="C169" s="4"/>
      <c r="D169" s="4"/>
      <c r="E169" s="4"/>
      <c r="F169" s="4"/>
      <c r="G169" s="8"/>
    </row>
    <row r="170" spans="1:7" x14ac:dyDescent="0.35">
      <c r="A170" s="6"/>
      <c r="B170" s="4"/>
      <c r="C170" s="4"/>
      <c r="D170" s="4"/>
      <c r="E170" s="4"/>
      <c r="F170" s="4"/>
      <c r="G170" s="8"/>
    </row>
    <row r="171" spans="1:7" x14ac:dyDescent="0.35">
      <c r="A171" s="6"/>
      <c r="B171" s="4"/>
      <c r="C171" s="4"/>
      <c r="D171" s="4"/>
      <c r="E171" s="4"/>
      <c r="F171" s="4"/>
      <c r="G171" s="8"/>
    </row>
    <row r="172" spans="1:7" x14ac:dyDescent="0.35">
      <c r="A172" s="6"/>
      <c r="B172" s="4"/>
      <c r="C172" s="4"/>
      <c r="D172" s="4"/>
      <c r="E172" s="4"/>
      <c r="F172" s="4"/>
      <c r="G172" s="8"/>
    </row>
    <row r="173" spans="1:7" x14ac:dyDescent="0.35">
      <c r="A173" s="6"/>
      <c r="B173" s="4"/>
      <c r="C173" s="4"/>
      <c r="D173" s="4"/>
      <c r="E173" s="4"/>
      <c r="F173" s="4"/>
      <c r="G173" s="8"/>
    </row>
    <row r="174" spans="1:7" x14ac:dyDescent="0.35">
      <c r="A174" s="6"/>
      <c r="B174" s="4"/>
      <c r="C174" s="4"/>
      <c r="D174" s="4"/>
      <c r="E174" s="4"/>
      <c r="F174" s="4"/>
      <c r="G174" s="8"/>
    </row>
    <row r="175" spans="1:7" x14ac:dyDescent="0.35">
      <c r="A175" s="6"/>
      <c r="B175" s="4"/>
      <c r="C175" s="4"/>
      <c r="D175" s="4"/>
      <c r="E175" s="4"/>
      <c r="F175" s="4"/>
      <c r="G175" s="8"/>
    </row>
    <row r="176" spans="1:7" x14ac:dyDescent="0.35">
      <c r="A176" s="6"/>
      <c r="B176" s="4"/>
      <c r="C176" s="4"/>
      <c r="D176" s="4"/>
      <c r="E176" s="4"/>
      <c r="F176" s="4"/>
      <c r="G176" s="8"/>
    </row>
    <row r="177" spans="1:7" x14ac:dyDescent="0.35">
      <c r="A177" s="6"/>
      <c r="B177" s="4"/>
      <c r="C177" s="4"/>
      <c r="D177" s="4"/>
      <c r="E177" s="4"/>
      <c r="F177" s="4"/>
      <c r="G177" s="8"/>
    </row>
    <row r="178" spans="1:7" x14ac:dyDescent="0.35">
      <c r="A178" s="6"/>
      <c r="B178" s="4"/>
      <c r="C178" s="4"/>
      <c r="D178" s="4"/>
      <c r="E178" s="4"/>
      <c r="F178" s="4"/>
      <c r="G178" s="8"/>
    </row>
    <row r="179" spans="1:7" x14ac:dyDescent="0.35">
      <c r="A179" s="6"/>
      <c r="B179" s="4"/>
      <c r="C179" s="4"/>
      <c r="D179" s="4"/>
      <c r="E179" s="4"/>
      <c r="F179" s="4"/>
      <c r="G179" s="8"/>
    </row>
    <row r="180" spans="1:7" x14ac:dyDescent="0.35">
      <c r="A180" s="6"/>
      <c r="B180" s="4"/>
      <c r="C180" s="4"/>
      <c r="D180" s="4"/>
      <c r="E180" s="4"/>
      <c r="F180" s="4"/>
      <c r="G180" s="8"/>
    </row>
    <row r="181" spans="1:7" x14ac:dyDescent="0.35">
      <c r="A181" s="6"/>
      <c r="B181" s="4"/>
      <c r="C181" s="4"/>
      <c r="D181" s="4"/>
      <c r="E181" s="4"/>
      <c r="F181" s="4"/>
      <c r="G181" s="8"/>
    </row>
    <row r="182" spans="1:7" x14ac:dyDescent="0.35">
      <c r="A182" s="6"/>
      <c r="B182" s="4"/>
      <c r="C182" s="4"/>
      <c r="D182" s="4"/>
      <c r="E182" s="4"/>
      <c r="F182" s="4"/>
      <c r="G182" s="8"/>
    </row>
    <row r="183" spans="1:7" x14ac:dyDescent="0.35">
      <c r="A183" s="6"/>
      <c r="B183" s="4"/>
      <c r="C183" s="4"/>
      <c r="D183" s="4"/>
      <c r="E183" s="4"/>
      <c r="F183" s="4"/>
      <c r="G183" s="8"/>
    </row>
    <row r="184" spans="1:7" x14ac:dyDescent="0.35">
      <c r="A184" s="6"/>
      <c r="B184" s="4"/>
      <c r="C184" s="4"/>
      <c r="D184" s="4"/>
      <c r="E184" s="4"/>
      <c r="F184" s="4"/>
      <c r="G184" s="8"/>
    </row>
    <row r="185" spans="1:7" x14ac:dyDescent="0.35">
      <c r="A185" s="6"/>
      <c r="B185" s="4"/>
      <c r="C185" s="4"/>
      <c r="D185" s="4"/>
      <c r="E185" s="4"/>
      <c r="F185" s="4"/>
      <c r="G185" s="8"/>
    </row>
    <row r="186" spans="1:7" x14ac:dyDescent="0.35">
      <c r="A186" s="6"/>
      <c r="B186" s="4"/>
      <c r="C186" s="4"/>
      <c r="D186" s="4"/>
      <c r="E186" s="4"/>
      <c r="F186" s="4"/>
      <c r="G186" s="8"/>
    </row>
    <row r="187" spans="1:7" x14ac:dyDescent="0.35">
      <c r="A187" s="6"/>
      <c r="B187" s="4"/>
      <c r="C187" s="4"/>
      <c r="D187" s="4"/>
      <c r="E187" s="4"/>
      <c r="F187" s="4"/>
      <c r="G187" s="8"/>
    </row>
    <row r="188" spans="1:7" x14ac:dyDescent="0.35">
      <c r="A188" s="6"/>
      <c r="B188" s="4"/>
      <c r="C188" s="4"/>
      <c r="D188" s="4"/>
      <c r="E188" s="4"/>
      <c r="F188" s="4"/>
      <c r="G188" s="8"/>
    </row>
    <row r="189" spans="1:7" x14ac:dyDescent="0.35">
      <c r="A189" s="6"/>
      <c r="B189" s="4"/>
      <c r="C189" s="4"/>
      <c r="D189" s="4"/>
      <c r="E189" s="4"/>
      <c r="F189" s="4"/>
      <c r="G189" s="8"/>
    </row>
    <row r="190" spans="1:7" x14ac:dyDescent="0.35">
      <c r="A190" s="9"/>
      <c r="B190" s="10"/>
      <c r="C190" s="10"/>
      <c r="D190" s="10"/>
      <c r="E190" s="10"/>
      <c r="F190" s="10"/>
      <c r="G190" s="1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FE5814883B49940B4B8AAE202A6E984" ma:contentTypeVersion="11" ma:contentTypeDescription="Crée un document." ma:contentTypeScope="" ma:versionID="8f1101367762edc1a297c35bf81696f5">
  <xsd:schema xmlns:xsd="http://www.w3.org/2001/XMLSchema" xmlns:xs="http://www.w3.org/2001/XMLSchema" xmlns:p="http://schemas.microsoft.com/office/2006/metadata/properties" xmlns:ns2="8ef27eb8-0e3d-496f-b523-771757bdd770" xmlns:ns3="8416942f-d982-4ba4-a5b0-104826b4be24" targetNamespace="http://schemas.microsoft.com/office/2006/metadata/properties" ma:root="true" ma:fieldsID="62fde0876a9d7c98de3925818dfe0fd2" ns2:_="" ns3:_="">
    <xsd:import namespace="8ef27eb8-0e3d-496f-b523-771757bdd770"/>
    <xsd:import namespace="8416942f-d982-4ba4-a5b0-104826b4be2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f27eb8-0e3d-496f-b523-771757bdd77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4" nillable="true" ma:taxonomy="true" ma:internalName="lcf76f155ced4ddcb4097134ff3c332f" ma:taxonomyFieldName="MediaServiceImageTags" ma:displayName="Balises d’images" ma:readOnly="false" ma:fieldId="{5cf76f15-5ced-4ddc-b409-7134ff3c332f}" ma:taxonomyMulti="true" ma:sspId="23b40f3a-84d0-4acf-ad34-a39173ff9cc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16942f-d982-4ba4-a5b0-104826b4be24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05785493-316c-40b9-b3c8-23e1487cbef5}" ma:internalName="TaxCatchAll" ma:showField="CatchAllData" ma:web="8416942f-d982-4ba4-a5b0-104826b4be2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ef27eb8-0e3d-496f-b523-771757bdd770">
      <Terms xmlns="http://schemas.microsoft.com/office/infopath/2007/PartnerControls"/>
    </lcf76f155ced4ddcb4097134ff3c332f>
    <TaxCatchAll xmlns="8416942f-d982-4ba4-a5b0-104826b4be24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9255530-7512-47B3-95CF-775DB05E11B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ef27eb8-0e3d-496f-b523-771757bdd770"/>
    <ds:schemaRef ds:uri="8416942f-d982-4ba4-a5b0-104826b4be2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53D92A1-91A5-42F2-AF71-5EC7C43A16F1}">
  <ds:schemaRefs>
    <ds:schemaRef ds:uri="http://schemas.microsoft.com/office/2006/metadata/properties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www.w3.org/XML/1998/namespace"/>
    <ds:schemaRef ds:uri="http://schemas.microsoft.com/office/2006/documentManagement/types"/>
    <ds:schemaRef ds:uri="8416942f-d982-4ba4-a5b0-104826b4be24"/>
    <ds:schemaRef ds:uri="8ef27eb8-0e3d-496f-b523-771757bdd770"/>
    <ds:schemaRef ds:uri="http://purl.org/dc/dcmitype/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DA7ED318-7117-45CB-A906-DA1FC684072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IDENTIFICATION</vt:lpstr>
      <vt:lpstr>SUIVI AGRONOMIQUE</vt:lpstr>
      <vt:lpstr>TRANSFORMATION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Sow, Samba</dc:creator>
  <cp:keywords/>
  <dc:description/>
  <cp:lastModifiedBy>Tahirou Diop</cp:lastModifiedBy>
  <cp:revision/>
  <dcterms:created xsi:type="dcterms:W3CDTF">2015-06-05T18:19:34Z</dcterms:created>
  <dcterms:modified xsi:type="dcterms:W3CDTF">2024-01-26T12:01:44Z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0x0101002FE5814883B49940B4B8AAE202A6E984</vt:lpwstr>
  </property>
  <property fmtid="{D5CDD505-2E9C-101B-9397-08002B2CF9AE}" pid="3" name="MediaServiceImageTags">
    <vt:lpwstr/>
  </property>
</Properties>
</file>